
<file path=[Content_Types].xml><?xml version="1.0" encoding="utf-8"?>
<Types xmlns="http://schemas.openxmlformats.org/package/2006/content-types">
  <Default Extension="bin" ContentType="application/vnd.openxmlformats-officedocument.spreadsheetml.printerSettings"/>
  <Default Extension="gif" ContentType="image/gif"/>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drawings/drawing2.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3.xml" ContentType="application/vnd.openxmlformats-officedocument.drawing+xml"/>
  <Override PartName="/xl/comments1.xml" ContentType="application/vnd.openxmlformats-officedocument.spreadsheetml.comments+xml"/>
  <Override PartName="/xl/pivotTables/pivotTable1.xml" ContentType="application/vnd.openxmlformats-officedocument.spreadsheetml.pivotTable+xml"/>
  <Override PartName="/xl/pivotTables/pivotTable2.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623"/>
  <workbookPr/>
  <mc:AlternateContent xmlns:mc="http://schemas.openxmlformats.org/markup-compatibility/2006">
    <mc:Choice Requires="x15">
      <x15ac:absPath xmlns:x15ac="http://schemas.microsoft.com/office/spreadsheetml/2010/11/ac" url="D:\2025\Coursera\EXCEL for BUSINESS\EXCEL_ADVANCED\Week 1\20250420_practice\"/>
    </mc:Choice>
  </mc:AlternateContent>
  <xr:revisionPtr revIDLastSave="0" documentId="13_ncr:1_{7A58CC37-8218-4BAC-A64C-9EEB5E9B744B}" xr6:coauthVersionLast="47" xr6:coauthVersionMax="47" xr10:uidLastSave="{00000000-0000-0000-0000-000000000000}"/>
  <bookViews>
    <workbookView xWindow="28680" yWindow="-120" windowWidth="25440" windowHeight="15270" xr2:uid="{00000000-000D-0000-FFFF-FFFF00000000}"/>
  </bookViews>
  <sheets>
    <sheet name="Data" sheetId="1" r:id="rId1"/>
    <sheet name="Lookup" sheetId="2" r:id="rId2"/>
    <sheet name="Report" sheetId="3" r:id="rId3"/>
    <sheet name="Home" sheetId="8" r:id="rId4"/>
    <sheet name="Calc" sheetId="5" state="hidden" r:id="rId5"/>
    <sheet name="Pivot_Council" sheetId="6" state="hidden" r:id="rId6"/>
    <sheet name="Pivot_Method" sheetId="7" state="hidden" r:id="rId7"/>
  </sheets>
  <definedNames>
    <definedName name="lkp_Council_Area">Lookup!$D$4:$D$35</definedName>
    <definedName name="lkp_Dwelling_Type">Lookup!$F$4:$F$6</definedName>
    <definedName name="lkp_Region">Lookup!$B$4:$B$312</definedName>
    <definedName name="lkp_Sale_Method">Lookup!$H$4:$H$5</definedName>
    <definedName name="lkp_Suburb">Lookup!$A$4:$A$312</definedName>
    <definedName name="nav_end">INDEX(Data!A:A,ROWS(tbl_Sales[])+4)</definedName>
    <definedName name="Slicer_Region">#N/A</definedName>
  </definedNames>
  <calcPr calcId="191029"/>
  <pivotCaches>
    <pivotCache cacheId="0" r:id="rId8"/>
    <pivotCache cacheId="1" r:id="rId9"/>
  </pivotCaches>
  <extLst>
    <ext xmlns:x14="http://schemas.microsoft.com/office/spreadsheetml/2009/9/main" uri="{BBE1A952-AA13-448e-AADC-164F8A28A991}">
      <x14:slicerCaches>
        <x14:slicerCache r:id="rId10"/>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O12237" i="1" l="1"/>
  <c r="P12237" i="1"/>
  <c r="Q12237" i="1"/>
  <c r="O4" i="1"/>
  <c r="P4" i="1"/>
  <c r="Q4" i="1"/>
  <c r="O5" i="1"/>
  <c r="P5" i="1"/>
  <c r="Q5" i="1"/>
  <c r="O6" i="1"/>
  <c r="P6" i="1"/>
  <c r="Q6" i="1"/>
  <c r="O7" i="1"/>
  <c r="P7" i="1"/>
  <c r="Q7" i="1"/>
  <c r="O8" i="1"/>
  <c r="P8" i="1"/>
  <c r="Q8" i="1"/>
  <c r="O9" i="1"/>
  <c r="P9" i="1"/>
  <c r="Q9" i="1"/>
  <c r="O10" i="1"/>
  <c r="P10" i="1"/>
  <c r="Q10" i="1"/>
  <c r="O11" i="1"/>
  <c r="P11" i="1"/>
  <c r="Q11" i="1"/>
  <c r="O12" i="1"/>
  <c r="P12" i="1"/>
  <c r="Q12" i="1"/>
  <c r="O13" i="1"/>
  <c r="P13" i="1"/>
  <c r="Q13" i="1"/>
  <c r="O14" i="1"/>
  <c r="P14" i="1"/>
  <c r="Q14" i="1"/>
  <c r="O15" i="1"/>
  <c r="P15" i="1"/>
  <c r="Q15" i="1"/>
  <c r="O16" i="1"/>
  <c r="P16" i="1"/>
  <c r="Q16" i="1"/>
  <c r="O17" i="1"/>
  <c r="P17" i="1"/>
  <c r="Q17" i="1"/>
  <c r="O18" i="1"/>
  <c r="P18" i="1"/>
  <c r="Q18" i="1"/>
  <c r="O19" i="1"/>
  <c r="P19" i="1"/>
  <c r="Q19" i="1"/>
  <c r="O20" i="1"/>
  <c r="P20" i="1"/>
  <c r="Q20" i="1"/>
  <c r="O21" i="1"/>
  <c r="P21" i="1"/>
  <c r="Q21" i="1"/>
  <c r="O22" i="1"/>
  <c r="P22" i="1"/>
  <c r="Q22" i="1"/>
  <c r="O23" i="1"/>
  <c r="P23" i="1"/>
  <c r="Q23" i="1"/>
  <c r="O24" i="1"/>
  <c r="P24" i="1"/>
  <c r="Q24" i="1"/>
  <c r="O25" i="1"/>
  <c r="P25" i="1"/>
  <c r="Q25" i="1"/>
  <c r="O26" i="1"/>
  <c r="P26" i="1"/>
  <c r="Q26" i="1"/>
  <c r="O27" i="1"/>
  <c r="P27" i="1"/>
  <c r="Q27" i="1"/>
  <c r="O28" i="1"/>
  <c r="P28" i="1"/>
  <c r="Q28" i="1"/>
  <c r="O29" i="1"/>
  <c r="P29" i="1"/>
  <c r="Q29" i="1"/>
  <c r="O30" i="1"/>
  <c r="P30" i="1"/>
  <c r="Q30" i="1"/>
  <c r="O31" i="1"/>
  <c r="P31" i="1"/>
  <c r="Q31" i="1"/>
  <c r="O32" i="1"/>
  <c r="P32" i="1"/>
  <c r="Q32" i="1"/>
  <c r="O33" i="1"/>
  <c r="P33" i="1"/>
  <c r="Q33" i="1"/>
  <c r="O34" i="1"/>
  <c r="P34" i="1"/>
  <c r="Q34" i="1"/>
  <c r="O35" i="1"/>
  <c r="P35" i="1"/>
  <c r="Q35" i="1"/>
  <c r="O36" i="1"/>
  <c r="P36" i="1"/>
  <c r="Q36" i="1"/>
  <c r="O37" i="1"/>
  <c r="P37" i="1"/>
  <c r="Q37" i="1"/>
  <c r="O38" i="1"/>
  <c r="P38" i="1"/>
  <c r="Q38" i="1"/>
  <c r="O39" i="1"/>
  <c r="P39" i="1"/>
  <c r="Q39" i="1"/>
  <c r="O40" i="1"/>
  <c r="P40" i="1"/>
  <c r="Q40" i="1"/>
  <c r="O41" i="1"/>
  <c r="P41" i="1"/>
  <c r="Q41" i="1"/>
  <c r="O42" i="1"/>
  <c r="P42" i="1"/>
  <c r="Q42" i="1"/>
  <c r="O43" i="1"/>
  <c r="P43" i="1"/>
  <c r="Q43" i="1"/>
  <c r="O44" i="1"/>
  <c r="P44" i="1"/>
  <c r="Q44" i="1"/>
  <c r="O45" i="1"/>
  <c r="P45" i="1"/>
  <c r="Q45" i="1"/>
  <c r="O46" i="1"/>
  <c r="P46" i="1"/>
  <c r="Q46" i="1"/>
  <c r="O47" i="1"/>
  <c r="P47" i="1"/>
  <c r="Q47" i="1"/>
  <c r="O48" i="1"/>
  <c r="P48" i="1"/>
  <c r="Q48" i="1"/>
  <c r="O49" i="1"/>
  <c r="P49" i="1"/>
  <c r="Q49" i="1"/>
  <c r="O50" i="1"/>
  <c r="P50" i="1"/>
  <c r="Q50" i="1"/>
  <c r="O51" i="1"/>
  <c r="P51" i="1"/>
  <c r="Q51" i="1"/>
  <c r="O52" i="1"/>
  <c r="P52" i="1"/>
  <c r="Q52" i="1"/>
  <c r="O53" i="1"/>
  <c r="P53" i="1"/>
  <c r="Q53" i="1"/>
  <c r="O54" i="1"/>
  <c r="P54" i="1"/>
  <c r="Q54" i="1"/>
  <c r="O55" i="1"/>
  <c r="P55" i="1"/>
  <c r="Q55" i="1"/>
  <c r="O56" i="1"/>
  <c r="P56" i="1"/>
  <c r="Q56" i="1"/>
  <c r="O57" i="1"/>
  <c r="P57" i="1"/>
  <c r="Q57" i="1"/>
  <c r="O58" i="1"/>
  <c r="P58" i="1"/>
  <c r="Q58" i="1"/>
  <c r="O59" i="1"/>
  <c r="P59" i="1"/>
  <c r="Q59" i="1"/>
  <c r="O60" i="1"/>
  <c r="P60" i="1"/>
  <c r="Q60" i="1"/>
  <c r="O61" i="1"/>
  <c r="P61" i="1"/>
  <c r="Q61" i="1"/>
  <c r="O62" i="1"/>
  <c r="P62" i="1"/>
  <c r="Q62" i="1"/>
  <c r="O63" i="1"/>
  <c r="P63" i="1"/>
  <c r="Q63" i="1"/>
  <c r="O64" i="1"/>
  <c r="P64" i="1"/>
  <c r="Q64" i="1"/>
  <c r="O65" i="1"/>
  <c r="P65" i="1"/>
  <c r="Q65" i="1"/>
  <c r="O66" i="1"/>
  <c r="P66" i="1"/>
  <c r="Q66" i="1"/>
  <c r="O67" i="1"/>
  <c r="P67" i="1"/>
  <c r="Q67" i="1"/>
  <c r="O68" i="1"/>
  <c r="P68" i="1"/>
  <c r="Q68" i="1"/>
  <c r="O69" i="1"/>
  <c r="P69" i="1"/>
  <c r="Q69" i="1"/>
  <c r="O70" i="1"/>
  <c r="P70" i="1"/>
  <c r="Q70" i="1"/>
  <c r="O71" i="1"/>
  <c r="P71" i="1"/>
  <c r="Q71" i="1"/>
  <c r="O72" i="1"/>
  <c r="P72" i="1"/>
  <c r="Q72" i="1"/>
  <c r="O73" i="1"/>
  <c r="P73" i="1"/>
  <c r="Q73" i="1"/>
  <c r="O74" i="1"/>
  <c r="P74" i="1"/>
  <c r="Q74" i="1"/>
  <c r="O75" i="1"/>
  <c r="P75" i="1"/>
  <c r="Q75" i="1"/>
  <c r="O76" i="1"/>
  <c r="P76" i="1"/>
  <c r="Q76" i="1"/>
  <c r="O77" i="1"/>
  <c r="P77" i="1"/>
  <c r="Q77" i="1"/>
  <c r="O78" i="1"/>
  <c r="P78" i="1"/>
  <c r="Q78" i="1"/>
  <c r="O79" i="1"/>
  <c r="P79" i="1"/>
  <c r="Q79" i="1"/>
  <c r="O80" i="1"/>
  <c r="P80" i="1"/>
  <c r="Q80" i="1"/>
  <c r="O81" i="1"/>
  <c r="P81" i="1"/>
  <c r="Q81" i="1"/>
  <c r="O82" i="1"/>
  <c r="P82" i="1"/>
  <c r="Q82" i="1"/>
  <c r="O83" i="1"/>
  <c r="P83" i="1"/>
  <c r="Q83" i="1"/>
  <c r="O84" i="1"/>
  <c r="P84" i="1"/>
  <c r="Q84" i="1"/>
  <c r="O85" i="1"/>
  <c r="P85" i="1"/>
  <c r="Q85" i="1"/>
  <c r="O86" i="1"/>
  <c r="P86" i="1"/>
  <c r="Q86" i="1"/>
  <c r="O87" i="1"/>
  <c r="P87" i="1"/>
  <c r="Q87" i="1"/>
  <c r="O88" i="1"/>
  <c r="P88" i="1"/>
  <c r="Q88" i="1"/>
  <c r="O89" i="1"/>
  <c r="P89" i="1"/>
  <c r="Q89" i="1"/>
  <c r="O90" i="1"/>
  <c r="P90" i="1"/>
  <c r="Q90" i="1"/>
  <c r="O91" i="1"/>
  <c r="P91" i="1"/>
  <c r="Q91" i="1"/>
  <c r="O92" i="1"/>
  <c r="P92" i="1"/>
  <c r="Q92" i="1"/>
  <c r="O93" i="1"/>
  <c r="P93" i="1"/>
  <c r="Q93" i="1"/>
  <c r="O94" i="1"/>
  <c r="P94" i="1"/>
  <c r="Q94" i="1"/>
  <c r="O95" i="1"/>
  <c r="P95" i="1"/>
  <c r="Q95" i="1"/>
  <c r="O96" i="1"/>
  <c r="P96" i="1"/>
  <c r="Q96" i="1"/>
  <c r="O97" i="1"/>
  <c r="P97" i="1"/>
  <c r="Q97" i="1"/>
  <c r="O98" i="1"/>
  <c r="P98" i="1"/>
  <c r="Q98" i="1"/>
  <c r="O99" i="1"/>
  <c r="P99" i="1"/>
  <c r="Q99" i="1"/>
  <c r="O100" i="1"/>
  <c r="P100" i="1"/>
  <c r="Q100" i="1"/>
  <c r="O101" i="1"/>
  <c r="P101" i="1"/>
  <c r="Q101" i="1"/>
  <c r="O102" i="1"/>
  <c r="P102" i="1"/>
  <c r="Q102" i="1"/>
  <c r="O103" i="1"/>
  <c r="P103" i="1"/>
  <c r="Q103" i="1"/>
  <c r="O104" i="1"/>
  <c r="P104" i="1"/>
  <c r="Q104" i="1"/>
  <c r="O105" i="1"/>
  <c r="P105" i="1"/>
  <c r="Q105" i="1"/>
  <c r="O106" i="1"/>
  <c r="P106" i="1"/>
  <c r="Q106" i="1"/>
  <c r="O107" i="1"/>
  <c r="P107" i="1"/>
  <c r="Q107" i="1"/>
  <c r="O108" i="1"/>
  <c r="P108" i="1"/>
  <c r="Q108" i="1"/>
  <c r="O109" i="1"/>
  <c r="P109" i="1"/>
  <c r="Q109" i="1"/>
  <c r="O110" i="1"/>
  <c r="P110" i="1"/>
  <c r="Q110" i="1"/>
  <c r="O111" i="1"/>
  <c r="P111" i="1"/>
  <c r="Q111" i="1"/>
  <c r="O112" i="1"/>
  <c r="P112" i="1"/>
  <c r="Q112" i="1"/>
  <c r="O113" i="1"/>
  <c r="P113" i="1"/>
  <c r="Q113" i="1"/>
  <c r="O114" i="1"/>
  <c r="P114" i="1"/>
  <c r="Q114" i="1"/>
  <c r="O115" i="1"/>
  <c r="P115" i="1"/>
  <c r="Q115" i="1"/>
  <c r="O116" i="1"/>
  <c r="P116" i="1"/>
  <c r="Q116" i="1"/>
  <c r="O117" i="1"/>
  <c r="P117" i="1"/>
  <c r="Q117" i="1"/>
  <c r="O118" i="1"/>
  <c r="P118" i="1"/>
  <c r="Q118" i="1"/>
  <c r="O119" i="1"/>
  <c r="P119" i="1"/>
  <c r="Q119" i="1"/>
  <c r="O120" i="1"/>
  <c r="P120" i="1"/>
  <c r="Q120" i="1"/>
  <c r="O121" i="1"/>
  <c r="P121" i="1"/>
  <c r="Q121" i="1"/>
  <c r="O122" i="1"/>
  <c r="P122" i="1"/>
  <c r="Q122" i="1"/>
  <c r="O123" i="1"/>
  <c r="P123" i="1"/>
  <c r="Q123" i="1"/>
  <c r="O124" i="1"/>
  <c r="P124" i="1"/>
  <c r="Q124" i="1"/>
  <c r="O125" i="1"/>
  <c r="P125" i="1"/>
  <c r="Q125" i="1"/>
  <c r="O126" i="1"/>
  <c r="P126" i="1"/>
  <c r="Q126" i="1"/>
  <c r="O127" i="1"/>
  <c r="P127" i="1"/>
  <c r="Q127" i="1"/>
  <c r="O128" i="1"/>
  <c r="P128" i="1"/>
  <c r="Q128" i="1"/>
  <c r="O129" i="1"/>
  <c r="P129" i="1"/>
  <c r="Q129" i="1"/>
  <c r="O130" i="1"/>
  <c r="P130" i="1"/>
  <c r="Q130" i="1"/>
  <c r="O131" i="1"/>
  <c r="P131" i="1"/>
  <c r="Q131" i="1"/>
  <c r="O132" i="1"/>
  <c r="P132" i="1"/>
  <c r="Q132" i="1"/>
  <c r="O133" i="1"/>
  <c r="P133" i="1"/>
  <c r="Q133" i="1"/>
  <c r="O134" i="1"/>
  <c r="P134" i="1"/>
  <c r="Q134" i="1"/>
  <c r="O135" i="1"/>
  <c r="P135" i="1"/>
  <c r="Q135" i="1"/>
  <c r="O136" i="1"/>
  <c r="P136" i="1"/>
  <c r="Q136" i="1"/>
  <c r="O137" i="1"/>
  <c r="P137" i="1"/>
  <c r="Q137" i="1"/>
  <c r="O138" i="1"/>
  <c r="P138" i="1"/>
  <c r="Q138" i="1"/>
  <c r="O139" i="1"/>
  <c r="P139" i="1"/>
  <c r="Q139" i="1"/>
  <c r="O140" i="1"/>
  <c r="P140" i="1"/>
  <c r="Q140" i="1"/>
  <c r="O141" i="1"/>
  <c r="P141" i="1"/>
  <c r="Q141" i="1"/>
  <c r="O142" i="1"/>
  <c r="P142" i="1"/>
  <c r="Q142" i="1"/>
  <c r="O143" i="1"/>
  <c r="P143" i="1"/>
  <c r="Q143" i="1"/>
  <c r="O144" i="1"/>
  <c r="P144" i="1"/>
  <c r="Q144" i="1"/>
  <c r="O145" i="1"/>
  <c r="P145" i="1"/>
  <c r="Q145" i="1"/>
  <c r="O146" i="1"/>
  <c r="P146" i="1"/>
  <c r="Q146" i="1"/>
  <c r="O147" i="1"/>
  <c r="P147" i="1"/>
  <c r="Q147" i="1"/>
  <c r="O148" i="1"/>
  <c r="P148" i="1"/>
  <c r="Q148" i="1"/>
  <c r="O149" i="1"/>
  <c r="P149" i="1"/>
  <c r="Q149" i="1"/>
  <c r="O150" i="1"/>
  <c r="P150" i="1"/>
  <c r="Q150" i="1"/>
  <c r="O151" i="1"/>
  <c r="P151" i="1"/>
  <c r="Q151" i="1"/>
  <c r="O152" i="1"/>
  <c r="P152" i="1"/>
  <c r="Q152" i="1"/>
  <c r="O153" i="1"/>
  <c r="P153" i="1"/>
  <c r="Q153" i="1"/>
  <c r="O154" i="1"/>
  <c r="P154" i="1"/>
  <c r="Q154" i="1"/>
  <c r="O155" i="1"/>
  <c r="P155" i="1"/>
  <c r="Q155" i="1"/>
  <c r="O156" i="1"/>
  <c r="P156" i="1"/>
  <c r="Q156" i="1"/>
  <c r="O157" i="1"/>
  <c r="P157" i="1"/>
  <c r="Q157" i="1"/>
  <c r="O158" i="1"/>
  <c r="P158" i="1"/>
  <c r="Q158" i="1"/>
  <c r="O159" i="1"/>
  <c r="P159" i="1"/>
  <c r="Q159" i="1"/>
  <c r="O160" i="1"/>
  <c r="P160" i="1"/>
  <c r="Q160" i="1"/>
  <c r="O161" i="1"/>
  <c r="P161" i="1"/>
  <c r="Q161" i="1"/>
  <c r="O162" i="1"/>
  <c r="P162" i="1"/>
  <c r="Q162" i="1"/>
  <c r="O163" i="1"/>
  <c r="P163" i="1"/>
  <c r="Q163" i="1"/>
  <c r="O164" i="1"/>
  <c r="P164" i="1"/>
  <c r="Q164" i="1"/>
  <c r="O165" i="1"/>
  <c r="P165" i="1"/>
  <c r="Q165" i="1"/>
  <c r="O166" i="1"/>
  <c r="P166" i="1"/>
  <c r="Q166" i="1"/>
  <c r="O167" i="1"/>
  <c r="P167" i="1"/>
  <c r="Q167" i="1"/>
  <c r="O168" i="1"/>
  <c r="P168" i="1"/>
  <c r="Q168" i="1"/>
  <c r="O169" i="1"/>
  <c r="P169" i="1"/>
  <c r="Q169" i="1"/>
  <c r="O170" i="1"/>
  <c r="P170" i="1"/>
  <c r="Q170" i="1"/>
  <c r="O171" i="1"/>
  <c r="P171" i="1"/>
  <c r="Q171" i="1"/>
  <c r="O172" i="1"/>
  <c r="P172" i="1"/>
  <c r="Q172" i="1"/>
  <c r="O173" i="1"/>
  <c r="P173" i="1"/>
  <c r="Q173" i="1"/>
  <c r="O174" i="1"/>
  <c r="P174" i="1"/>
  <c r="Q174" i="1"/>
  <c r="O175" i="1"/>
  <c r="P175" i="1"/>
  <c r="Q175" i="1"/>
  <c r="O176" i="1"/>
  <c r="P176" i="1"/>
  <c r="Q176" i="1"/>
  <c r="O177" i="1"/>
  <c r="P177" i="1"/>
  <c r="Q177" i="1"/>
  <c r="O178" i="1"/>
  <c r="P178" i="1"/>
  <c r="Q178" i="1"/>
  <c r="O179" i="1"/>
  <c r="P179" i="1"/>
  <c r="Q179" i="1"/>
  <c r="O180" i="1"/>
  <c r="P180" i="1"/>
  <c r="Q180" i="1"/>
  <c r="O181" i="1"/>
  <c r="P181" i="1"/>
  <c r="Q181" i="1"/>
  <c r="O182" i="1"/>
  <c r="P182" i="1"/>
  <c r="Q182" i="1"/>
  <c r="O183" i="1"/>
  <c r="P183" i="1"/>
  <c r="Q183" i="1"/>
  <c r="O184" i="1"/>
  <c r="P184" i="1"/>
  <c r="Q184" i="1"/>
  <c r="O185" i="1"/>
  <c r="P185" i="1"/>
  <c r="Q185" i="1"/>
  <c r="O186" i="1"/>
  <c r="P186" i="1"/>
  <c r="Q186" i="1"/>
  <c r="O187" i="1"/>
  <c r="P187" i="1"/>
  <c r="Q187" i="1"/>
  <c r="O188" i="1"/>
  <c r="P188" i="1"/>
  <c r="Q188" i="1"/>
  <c r="O189" i="1"/>
  <c r="P189" i="1"/>
  <c r="Q189" i="1"/>
  <c r="O190" i="1"/>
  <c r="P190" i="1"/>
  <c r="Q190" i="1"/>
  <c r="O191" i="1"/>
  <c r="P191" i="1"/>
  <c r="Q191" i="1"/>
  <c r="O192" i="1"/>
  <c r="P192" i="1"/>
  <c r="Q192" i="1"/>
  <c r="O193" i="1"/>
  <c r="P193" i="1"/>
  <c r="Q193" i="1"/>
  <c r="O194" i="1"/>
  <c r="P194" i="1"/>
  <c r="Q194" i="1"/>
  <c r="O195" i="1"/>
  <c r="P195" i="1"/>
  <c r="Q195" i="1"/>
  <c r="O196" i="1"/>
  <c r="P196" i="1"/>
  <c r="Q196" i="1"/>
  <c r="O197" i="1"/>
  <c r="P197" i="1"/>
  <c r="Q197" i="1"/>
  <c r="O198" i="1"/>
  <c r="P198" i="1"/>
  <c r="Q198" i="1"/>
  <c r="O199" i="1"/>
  <c r="P199" i="1"/>
  <c r="Q199" i="1"/>
  <c r="O200" i="1"/>
  <c r="P200" i="1"/>
  <c r="Q200" i="1"/>
  <c r="O201" i="1"/>
  <c r="P201" i="1"/>
  <c r="Q201" i="1"/>
  <c r="O202" i="1"/>
  <c r="P202" i="1"/>
  <c r="Q202" i="1"/>
  <c r="O203" i="1"/>
  <c r="P203" i="1"/>
  <c r="Q203" i="1"/>
  <c r="O204" i="1"/>
  <c r="P204" i="1"/>
  <c r="Q204" i="1"/>
  <c r="O205" i="1"/>
  <c r="P205" i="1"/>
  <c r="Q205" i="1"/>
  <c r="O206" i="1"/>
  <c r="P206" i="1"/>
  <c r="Q206" i="1"/>
  <c r="O207" i="1"/>
  <c r="P207" i="1"/>
  <c r="Q207" i="1"/>
  <c r="O208" i="1"/>
  <c r="P208" i="1"/>
  <c r="Q208" i="1"/>
  <c r="O209" i="1"/>
  <c r="P209" i="1"/>
  <c r="Q209" i="1"/>
  <c r="O210" i="1"/>
  <c r="P210" i="1"/>
  <c r="Q210" i="1"/>
  <c r="O211" i="1"/>
  <c r="P211" i="1"/>
  <c r="Q211" i="1"/>
  <c r="O212" i="1"/>
  <c r="P212" i="1"/>
  <c r="Q212" i="1"/>
  <c r="O213" i="1"/>
  <c r="P213" i="1"/>
  <c r="Q213" i="1"/>
  <c r="O214" i="1"/>
  <c r="P214" i="1"/>
  <c r="Q214" i="1"/>
  <c r="O215" i="1"/>
  <c r="P215" i="1"/>
  <c r="Q215" i="1"/>
  <c r="O216" i="1"/>
  <c r="P216" i="1"/>
  <c r="Q216" i="1"/>
  <c r="O217" i="1"/>
  <c r="P217" i="1"/>
  <c r="Q217" i="1"/>
  <c r="O218" i="1"/>
  <c r="P218" i="1"/>
  <c r="Q218" i="1"/>
  <c r="O219" i="1"/>
  <c r="P219" i="1"/>
  <c r="Q219" i="1"/>
  <c r="O220" i="1"/>
  <c r="P220" i="1"/>
  <c r="Q220" i="1"/>
  <c r="O221" i="1"/>
  <c r="P221" i="1"/>
  <c r="Q221" i="1"/>
  <c r="O222" i="1"/>
  <c r="P222" i="1"/>
  <c r="Q222" i="1"/>
  <c r="O223" i="1"/>
  <c r="P223" i="1"/>
  <c r="Q223" i="1"/>
  <c r="O224" i="1"/>
  <c r="P224" i="1"/>
  <c r="Q224" i="1"/>
  <c r="O225" i="1"/>
  <c r="P225" i="1"/>
  <c r="Q225" i="1"/>
  <c r="O226" i="1"/>
  <c r="P226" i="1"/>
  <c r="Q226" i="1"/>
  <c r="O227" i="1"/>
  <c r="P227" i="1"/>
  <c r="Q227" i="1"/>
  <c r="O228" i="1"/>
  <c r="P228" i="1"/>
  <c r="Q228" i="1"/>
  <c r="O229" i="1"/>
  <c r="P229" i="1"/>
  <c r="Q229" i="1"/>
  <c r="O230" i="1"/>
  <c r="P230" i="1"/>
  <c r="Q230" i="1"/>
  <c r="O231" i="1"/>
  <c r="P231" i="1"/>
  <c r="Q231" i="1"/>
  <c r="O232" i="1"/>
  <c r="P232" i="1"/>
  <c r="Q232" i="1"/>
  <c r="O233" i="1"/>
  <c r="P233" i="1"/>
  <c r="Q233" i="1"/>
  <c r="O234" i="1"/>
  <c r="P234" i="1"/>
  <c r="Q234" i="1"/>
  <c r="O235" i="1"/>
  <c r="P235" i="1"/>
  <c r="Q235" i="1"/>
  <c r="O236" i="1"/>
  <c r="P236" i="1"/>
  <c r="Q236" i="1"/>
  <c r="O237" i="1"/>
  <c r="P237" i="1"/>
  <c r="Q237" i="1"/>
  <c r="O238" i="1"/>
  <c r="P238" i="1"/>
  <c r="Q238" i="1"/>
  <c r="O239" i="1"/>
  <c r="P239" i="1"/>
  <c r="Q239" i="1"/>
  <c r="O240" i="1"/>
  <c r="P240" i="1"/>
  <c r="Q240" i="1"/>
  <c r="O241" i="1"/>
  <c r="P241" i="1"/>
  <c r="Q241" i="1"/>
  <c r="O242" i="1"/>
  <c r="P242" i="1"/>
  <c r="Q242" i="1"/>
  <c r="O243" i="1"/>
  <c r="P243" i="1"/>
  <c r="Q243" i="1"/>
  <c r="O244" i="1"/>
  <c r="P244" i="1"/>
  <c r="Q244" i="1"/>
  <c r="O245" i="1"/>
  <c r="P245" i="1"/>
  <c r="Q245" i="1"/>
  <c r="O246" i="1"/>
  <c r="P246" i="1"/>
  <c r="Q246" i="1"/>
  <c r="O247" i="1"/>
  <c r="P247" i="1"/>
  <c r="Q247" i="1"/>
  <c r="O248" i="1"/>
  <c r="P248" i="1"/>
  <c r="Q248" i="1"/>
  <c r="O249" i="1"/>
  <c r="P249" i="1"/>
  <c r="Q249" i="1"/>
  <c r="O250" i="1"/>
  <c r="P250" i="1"/>
  <c r="Q250" i="1"/>
  <c r="O251" i="1"/>
  <c r="P251" i="1"/>
  <c r="Q251" i="1"/>
  <c r="O252" i="1"/>
  <c r="P252" i="1"/>
  <c r="Q252" i="1"/>
  <c r="O253" i="1"/>
  <c r="P253" i="1"/>
  <c r="Q253" i="1"/>
  <c r="O254" i="1"/>
  <c r="P254" i="1"/>
  <c r="Q254" i="1"/>
  <c r="O255" i="1"/>
  <c r="P255" i="1"/>
  <c r="Q255" i="1"/>
  <c r="O256" i="1"/>
  <c r="P256" i="1"/>
  <c r="Q256" i="1"/>
  <c r="O257" i="1"/>
  <c r="P257" i="1"/>
  <c r="Q257" i="1"/>
  <c r="O258" i="1"/>
  <c r="P258" i="1"/>
  <c r="Q258" i="1"/>
  <c r="O259" i="1"/>
  <c r="P259" i="1"/>
  <c r="Q259" i="1"/>
  <c r="O260" i="1"/>
  <c r="P260" i="1"/>
  <c r="Q260" i="1"/>
  <c r="O261" i="1"/>
  <c r="P261" i="1"/>
  <c r="Q261" i="1"/>
  <c r="O262" i="1"/>
  <c r="P262" i="1"/>
  <c r="Q262" i="1"/>
  <c r="O263" i="1"/>
  <c r="P263" i="1"/>
  <c r="Q263" i="1"/>
  <c r="O264" i="1"/>
  <c r="P264" i="1"/>
  <c r="Q264" i="1"/>
  <c r="O265" i="1"/>
  <c r="P265" i="1"/>
  <c r="Q265" i="1"/>
  <c r="O266" i="1"/>
  <c r="P266" i="1"/>
  <c r="Q266" i="1"/>
  <c r="O267" i="1"/>
  <c r="P267" i="1"/>
  <c r="Q267" i="1"/>
  <c r="O268" i="1"/>
  <c r="P268" i="1"/>
  <c r="Q268" i="1"/>
  <c r="O269" i="1"/>
  <c r="P269" i="1"/>
  <c r="Q269" i="1"/>
  <c r="O270" i="1"/>
  <c r="P270" i="1"/>
  <c r="Q270" i="1"/>
  <c r="O271" i="1"/>
  <c r="P271" i="1"/>
  <c r="Q271" i="1"/>
  <c r="O272" i="1"/>
  <c r="P272" i="1"/>
  <c r="Q272" i="1"/>
  <c r="O273" i="1"/>
  <c r="P273" i="1"/>
  <c r="Q273" i="1"/>
  <c r="O274" i="1"/>
  <c r="P274" i="1"/>
  <c r="Q274" i="1"/>
  <c r="O275" i="1"/>
  <c r="P275" i="1"/>
  <c r="Q275" i="1"/>
  <c r="O276" i="1"/>
  <c r="P276" i="1"/>
  <c r="Q276" i="1"/>
  <c r="O277" i="1"/>
  <c r="P277" i="1"/>
  <c r="Q277" i="1"/>
  <c r="O278" i="1"/>
  <c r="P278" i="1"/>
  <c r="Q278" i="1"/>
  <c r="O279" i="1"/>
  <c r="P279" i="1"/>
  <c r="Q279" i="1"/>
  <c r="O280" i="1"/>
  <c r="P280" i="1"/>
  <c r="Q280" i="1"/>
  <c r="O281" i="1"/>
  <c r="P281" i="1"/>
  <c r="Q281" i="1"/>
  <c r="O282" i="1"/>
  <c r="P282" i="1"/>
  <c r="Q282" i="1"/>
  <c r="O283" i="1"/>
  <c r="P283" i="1"/>
  <c r="Q283" i="1"/>
  <c r="O284" i="1"/>
  <c r="P284" i="1"/>
  <c r="Q284" i="1"/>
  <c r="O285" i="1"/>
  <c r="P285" i="1"/>
  <c r="Q285" i="1"/>
  <c r="O286" i="1"/>
  <c r="P286" i="1"/>
  <c r="Q286" i="1"/>
  <c r="O287" i="1"/>
  <c r="P287" i="1"/>
  <c r="Q287" i="1"/>
  <c r="O288" i="1"/>
  <c r="P288" i="1"/>
  <c r="Q288" i="1"/>
  <c r="O289" i="1"/>
  <c r="P289" i="1"/>
  <c r="Q289" i="1"/>
  <c r="O290" i="1"/>
  <c r="P290" i="1"/>
  <c r="Q290" i="1"/>
  <c r="O291" i="1"/>
  <c r="P291" i="1"/>
  <c r="Q291" i="1"/>
  <c r="O292" i="1"/>
  <c r="P292" i="1"/>
  <c r="Q292" i="1"/>
  <c r="O293" i="1"/>
  <c r="P293" i="1"/>
  <c r="Q293" i="1"/>
  <c r="O294" i="1"/>
  <c r="P294" i="1"/>
  <c r="Q294" i="1"/>
  <c r="O295" i="1"/>
  <c r="P295" i="1"/>
  <c r="Q295" i="1"/>
  <c r="O296" i="1"/>
  <c r="P296" i="1"/>
  <c r="Q296" i="1"/>
  <c r="O297" i="1"/>
  <c r="P297" i="1"/>
  <c r="Q297" i="1"/>
  <c r="O298" i="1"/>
  <c r="P298" i="1"/>
  <c r="Q298" i="1"/>
  <c r="O299" i="1"/>
  <c r="P299" i="1"/>
  <c r="Q299" i="1"/>
  <c r="O300" i="1"/>
  <c r="P300" i="1"/>
  <c r="Q300" i="1"/>
  <c r="O301" i="1"/>
  <c r="P301" i="1"/>
  <c r="Q301" i="1"/>
  <c r="O302" i="1"/>
  <c r="P302" i="1"/>
  <c r="Q302" i="1"/>
  <c r="O303" i="1"/>
  <c r="P303" i="1"/>
  <c r="Q303" i="1"/>
  <c r="O304" i="1"/>
  <c r="P304" i="1"/>
  <c r="Q304" i="1"/>
  <c r="O305" i="1"/>
  <c r="P305" i="1"/>
  <c r="Q305" i="1"/>
  <c r="O306" i="1"/>
  <c r="P306" i="1"/>
  <c r="Q306" i="1"/>
  <c r="O307" i="1"/>
  <c r="P307" i="1"/>
  <c r="Q307" i="1"/>
  <c r="O308" i="1"/>
  <c r="P308" i="1"/>
  <c r="Q308" i="1"/>
  <c r="O309" i="1"/>
  <c r="P309" i="1"/>
  <c r="Q309" i="1"/>
  <c r="O310" i="1"/>
  <c r="P310" i="1"/>
  <c r="Q310" i="1"/>
  <c r="O311" i="1"/>
  <c r="P311" i="1"/>
  <c r="Q311" i="1"/>
  <c r="O312" i="1"/>
  <c r="P312" i="1"/>
  <c r="Q312" i="1"/>
  <c r="O313" i="1"/>
  <c r="P313" i="1"/>
  <c r="Q313" i="1"/>
  <c r="O314" i="1"/>
  <c r="P314" i="1"/>
  <c r="Q314" i="1"/>
  <c r="O315" i="1"/>
  <c r="P315" i="1"/>
  <c r="Q315" i="1"/>
  <c r="O316" i="1"/>
  <c r="P316" i="1"/>
  <c r="Q316" i="1"/>
  <c r="O317" i="1"/>
  <c r="P317" i="1"/>
  <c r="Q317" i="1"/>
  <c r="O318" i="1"/>
  <c r="P318" i="1"/>
  <c r="Q318" i="1"/>
  <c r="O319" i="1"/>
  <c r="P319" i="1"/>
  <c r="Q319" i="1"/>
  <c r="O320" i="1"/>
  <c r="P320" i="1"/>
  <c r="Q320" i="1"/>
  <c r="O321" i="1"/>
  <c r="P321" i="1"/>
  <c r="Q321" i="1"/>
  <c r="O322" i="1"/>
  <c r="P322" i="1"/>
  <c r="Q322" i="1"/>
  <c r="O323" i="1"/>
  <c r="P323" i="1"/>
  <c r="Q323" i="1"/>
  <c r="O324" i="1"/>
  <c r="P324" i="1"/>
  <c r="Q324" i="1"/>
  <c r="O325" i="1"/>
  <c r="P325" i="1"/>
  <c r="Q325" i="1"/>
  <c r="O326" i="1"/>
  <c r="P326" i="1"/>
  <c r="Q326" i="1"/>
  <c r="O327" i="1"/>
  <c r="P327" i="1"/>
  <c r="Q327" i="1"/>
  <c r="O328" i="1"/>
  <c r="P328" i="1"/>
  <c r="Q328" i="1"/>
  <c r="O329" i="1"/>
  <c r="P329" i="1"/>
  <c r="Q329" i="1"/>
  <c r="O330" i="1"/>
  <c r="P330" i="1"/>
  <c r="Q330" i="1"/>
  <c r="O331" i="1"/>
  <c r="P331" i="1"/>
  <c r="Q331" i="1"/>
  <c r="O332" i="1"/>
  <c r="P332" i="1"/>
  <c r="Q332" i="1"/>
  <c r="O333" i="1"/>
  <c r="P333" i="1"/>
  <c r="Q333" i="1"/>
  <c r="O334" i="1"/>
  <c r="P334" i="1"/>
  <c r="Q334" i="1"/>
  <c r="O335" i="1"/>
  <c r="P335" i="1"/>
  <c r="Q335" i="1"/>
  <c r="O336" i="1"/>
  <c r="P336" i="1"/>
  <c r="Q336" i="1"/>
  <c r="O337" i="1"/>
  <c r="P337" i="1"/>
  <c r="Q337" i="1"/>
  <c r="O338" i="1"/>
  <c r="P338" i="1"/>
  <c r="Q338" i="1"/>
  <c r="O339" i="1"/>
  <c r="P339" i="1"/>
  <c r="Q339" i="1"/>
  <c r="O340" i="1"/>
  <c r="P340" i="1"/>
  <c r="Q340" i="1"/>
  <c r="O341" i="1"/>
  <c r="P341" i="1"/>
  <c r="Q341" i="1"/>
  <c r="O342" i="1"/>
  <c r="P342" i="1"/>
  <c r="Q342" i="1"/>
  <c r="O343" i="1"/>
  <c r="P343" i="1"/>
  <c r="Q343" i="1"/>
  <c r="O344" i="1"/>
  <c r="P344" i="1"/>
  <c r="Q344" i="1"/>
  <c r="O345" i="1"/>
  <c r="P345" i="1"/>
  <c r="Q345" i="1"/>
  <c r="O346" i="1"/>
  <c r="P346" i="1"/>
  <c r="Q346" i="1"/>
  <c r="O347" i="1"/>
  <c r="P347" i="1"/>
  <c r="Q347" i="1"/>
  <c r="O348" i="1"/>
  <c r="P348" i="1"/>
  <c r="Q348" i="1"/>
  <c r="O349" i="1"/>
  <c r="P349" i="1"/>
  <c r="Q349" i="1"/>
  <c r="O350" i="1"/>
  <c r="P350" i="1"/>
  <c r="Q350" i="1"/>
  <c r="O351" i="1"/>
  <c r="P351" i="1"/>
  <c r="Q351" i="1"/>
  <c r="O352" i="1"/>
  <c r="P352" i="1"/>
  <c r="Q352" i="1"/>
  <c r="O353" i="1"/>
  <c r="P353" i="1"/>
  <c r="Q353" i="1"/>
  <c r="O354" i="1"/>
  <c r="P354" i="1"/>
  <c r="Q354" i="1"/>
  <c r="O355" i="1"/>
  <c r="P355" i="1"/>
  <c r="Q355" i="1"/>
  <c r="O356" i="1"/>
  <c r="P356" i="1"/>
  <c r="Q356" i="1"/>
  <c r="O357" i="1"/>
  <c r="P357" i="1"/>
  <c r="Q357" i="1"/>
  <c r="O358" i="1"/>
  <c r="P358" i="1"/>
  <c r="Q358" i="1"/>
  <c r="O359" i="1"/>
  <c r="P359" i="1"/>
  <c r="Q359" i="1"/>
  <c r="O360" i="1"/>
  <c r="P360" i="1"/>
  <c r="Q360" i="1"/>
  <c r="O361" i="1"/>
  <c r="P361" i="1"/>
  <c r="Q361" i="1"/>
  <c r="O362" i="1"/>
  <c r="P362" i="1"/>
  <c r="Q362" i="1"/>
  <c r="O363" i="1"/>
  <c r="P363" i="1"/>
  <c r="Q363" i="1"/>
  <c r="O364" i="1"/>
  <c r="P364" i="1"/>
  <c r="Q364" i="1"/>
  <c r="O365" i="1"/>
  <c r="P365" i="1"/>
  <c r="Q365" i="1"/>
  <c r="O366" i="1"/>
  <c r="P366" i="1"/>
  <c r="Q366" i="1"/>
  <c r="O367" i="1"/>
  <c r="P367" i="1"/>
  <c r="Q367" i="1"/>
  <c r="O368" i="1"/>
  <c r="P368" i="1"/>
  <c r="Q368" i="1"/>
  <c r="O369" i="1"/>
  <c r="P369" i="1"/>
  <c r="Q369" i="1"/>
  <c r="O370" i="1"/>
  <c r="P370" i="1"/>
  <c r="Q370" i="1"/>
  <c r="O371" i="1"/>
  <c r="P371" i="1"/>
  <c r="Q371" i="1"/>
  <c r="O372" i="1"/>
  <c r="P372" i="1"/>
  <c r="Q372" i="1"/>
  <c r="O373" i="1"/>
  <c r="P373" i="1"/>
  <c r="Q373" i="1"/>
  <c r="O374" i="1"/>
  <c r="P374" i="1"/>
  <c r="Q374" i="1"/>
  <c r="O375" i="1"/>
  <c r="P375" i="1"/>
  <c r="Q375" i="1"/>
  <c r="O376" i="1"/>
  <c r="P376" i="1"/>
  <c r="Q376" i="1"/>
  <c r="O377" i="1"/>
  <c r="P377" i="1"/>
  <c r="Q377" i="1"/>
  <c r="O378" i="1"/>
  <c r="P378" i="1"/>
  <c r="Q378" i="1"/>
  <c r="O379" i="1"/>
  <c r="P379" i="1"/>
  <c r="Q379" i="1"/>
  <c r="O380" i="1"/>
  <c r="P380" i="1"/>
  <c r="Q380" i="1"/>
  <c r="O381" i="1"/>
  <c r="P381" i="1"/>
  <c r="Q381" i="1"/>
  <c r="O382" i="1"/>
  <c r="P382" i="1"/>
  <c r="Q382" i="1"/>
  <c r="O383" i="1"/>
  <c r="P383" i="1"/>
  <c r="Q383" i="1"/>
  <c r="O384" i="1"/>
  <c r="P384" i="1"/>
  <c r="Q384" i="1"/>
  <c r="O385" i="1"/>
  <c r="P385" i="1"/>
  <c r="Q385" i="1"/>
  <c r="O386" i="1"/>
  <c r="P386" i="1"/>
  <c r="Q386" i="1"/>
  <c r="O387" i="1"/>
  <c r="P387" i="1"/>
  <c r="Q387" i="1"/>
  <c r="O388" i="1"/>
  <c r="P388" i="1"/>
  <c r="Q388" i="1"/>
  <c r="O389" i="1"/>
  <c r="P389" i="1"/>
  <c r="Q389" i="1"/>
  <c r="O390" i="1"/>
  <c r="P390" i="1"/>
  <c r="Q390" i="1"/>
  <c r="O391" i="1"/>
  <c r="P391" i="1"/>
  <c r="Q391" i="1"/>
  <c r="O392" i="1"/>
  <c r="P392" i="1"/>
  <c r="Q392" i="1"/>
  <c r="O393" i="1"/>
  <c r="P393" i="1"/>
  <c r="Q393" i="1"/>
  <c r="O394" i="1"/>
  <c r="P394" i="1"/>
  <c r="Q394" i="1"/>
  <c r="O395" i="1"/>
  <c r="P395" i="1"/>
  <c r="Q395" i="1"/>
  <c r="O396" i="1"/>
  <c r="P396" i="1"/>
  <c r="Q396" i="1"/>
  <c r="O397" i="1"/>
  <c r="P397" i="1"/>
  <c r="Q397" i="1"/>
  <c r="O398" i="1"/>
  <c r="P398" i="1"/>
  <c r="Q398" i="1"/>
  <c r="O399" i="1"/>
  <c r="P399" i="1"/>
  <c r="Q399" i="1"/>
  <c r="O400" i="1"/>
  <c r="P400" i="1"/>
  <c r="Q400" i="1"/>
  <c r="O401" i="1"/>
  <c r="P401" i="1"/>
  <c r="Q401" i="1"/>
  <c r="O402" i="1"/>
  <c r="P402" i="1"/>
  <c r="Q402" i="1"/>
  <c r="O403" i="1"/>
  <c r="P403" i="1"/>
  <c r="Q403" i="1"/>
  <c r="O404" i="1"/>
  <c r="P404" i="1"/>
  <c r="Q404" i="1"/>
  <c r="O405" i="1"/>
  <c r="P405" i="1"/>
  <c r="Q405" i="1"/>
  <c r="O406" i="1"/>
  <c r="P406" i="1"/>
  <c r="Q406" i="1"/>
  <c r="O407" i="1"/>
  <c r="P407" i="1"/>
  <c r="Q407" i="1"/>
  <c r="O408" i="1"/>
  <c r="P408" i="1"/>
  <c r="Q408" i="1"/>
  <c r="O409" i="1"/>
  <c r="P409" i="1"/>
  <c r="Q409" i="1"/>
  <c r="O410" i="1"/>
  <c r="P410" i="1"/>
  <c r="Q410" i="1"/>
  <c r="O411" i="1"/>
  <c r="P411" i="1"/>
  <c r="Q411" i="1"/>
  <c r="O412" i="1"/>
  <c r="P412" i="1"/>
  <c r="Q412" i="1"/>
  <c r="O413" i="1"/>
  <c r="P413" i="1"/>
  <c r="Q413" i="1"/>
  <c r="O414" i="1"/>
  <c r="P414" i="1"/>
  <c r="Q414" i="1"/>
  <c r="O415" i="1"/>
  <c r="P415" i="1"/>
  <c r="Q415" i="1"/>
  <c r="O416" i="1"/>
  <c r="P416" i="1"/>
  <c r="Q416" i="1"/>
  <c r="O417" i="1"/>
  <c r="P417" i="1"/>
  <c r="Q417" i="1"/>
  <c r="O418" i="1"/>
  <c r="P418" i="1"/>
  <c r="Q418" i="1"/>
  <c r="O419" i="1"/>
  <c r="P419" i="1"/>
  <c r="Q419" i="1"/>
  <c r="O420" i="1"/>
  <c r="P420" i="1"/>
  <c r="Q420" i="1"/>
  <c r="O421" i="1"/>
  <c r="P421" i="1"/>
  <c r="Q421" i="1"/>
  <c r="O422" i="1"/>
  <c r="P422" i="1"/>
  <c r="Q422" i="1"/>
  <c r="O423" i="1"/>
  <c r="P423" i="1"/>
  <c r="Q423" i="1"/>
  <c r="O424" i="1"/>
  <c r="P424" i="1"/>
  <c r="Q424" i="1"/>
  <c r="O425" i="1"/>
  <c r="P425" i="1"/>
  <c r="Q425" i="1"/>
  <c r="O426" i="1"/>
  <c r="P426" i="1"/>
  <c r="Q426" i="1"/>
  <c r="O427" i="1"/>
  <c r="P427" i="1"/>
  <c r="Q427" i="1"/>
  <c r="O428" i="1"/>
  <c r="P428" i="1"/>
  <c r="Q428" i="1"/>
  <c r="O429" i="1"/>
  <c r="P429" i="1"/>
  <c r="Q429" i="1"/>
  <c r="O430" i="1"/>
  <c r="P430" i="1"/>
  <c r="Q430" i="1"/>
  <c r="O431" i="1"/>
  <c r="P431" i="1"/>
  <c r="Q431" i="1"/>
  <c r="O432" i="1"/>
  <c r="P432" i="1"/>
  <c r="Q432" i="1"/>
  <c r="O433" i="1"/>
  <c r="P433" i="1"/>
  <c r="Q433" i="1"/>
  <c r="O434" i="1"/>
  <c r="P434" i="1"/>
  <c r="Q434" i="1"/>
  <c r="O435" i="1"/>
  <c r="P435" i="1"/>
  <c r="Q435" i="1"/>
  <c r="O436" i="1"/>
  <c r="P436" i="1"/>
  <c r="Q436" i="1"/>
  <c r="O437" i="1"/>
  <c r="P437" i="1"/>
  <c r="Q437" i="1"/>
  <c r="O438" i="1"/>
  <c r="P438" i="1"/>
  <c r="Q438" i="1"/>
  <c r="O439" i="1"/>
  <c r="P439" i="1"/>
  <c r="Q439" i="1"/>
  <c r="O440" i="1"/>
  <c r="P440" i="1"/>
  <c r="Q440" i="1"/>
  <c r="O441" i="1"/>
  <c r="P441" i="1"/>
  <c r="Q441" i="1"/>
  <c r="O442" i="1"/>
  <c r="P442" i="1"/>
  <c r="Q442" i="1"/>
  <c r="O443" i="1"/>
  <c r="P443" i="1"/>
  <c r="Q443" i="1"/>
  <c r="O444" i="1"/>
  <c r="P444" i="1"/>
  <c r="Q444" i="1"/>
  <c r="O445" i="1"/>
  <c r="P445" i="1"/>
  <c r="Q445" i="1"/>
  <c r="O446" i="1"/>
  <c r="P446" i="1"/>
  <c r="Q446" i="1"/>
  <c r="O447" i="1"/>
  <c r="P447" i="1"/>
  <c r="Q447" i="1"/>
  <c r="O448" i="1"/>
  <c r="P448" i="1"/>
  <c r="Q448" i="1"/>
  <c r="O449" i="1"/>
  <c r="P449" i="1"/>
  <c r="Q449" i="1"/>
  <c r="O450" i="1"/>
  <c r="P450" i="1"/>
  <c r="Q450" i="1"/>
  <c r="O451" i="1"/>
  <c r="P451" i="1"/>
  <c r="Q451" i="1"/>
  <c r="O452" i="1"/>
  <c r="P452" i="1"/>
  <c r="Q452" i="1"/>
  <c r="O453" i="1"/>
  <c r="P453" i="1"/>
  <c r="Q453" i="1"/>
  <c r="O454" i="1"/>
  <c r="P454" i="1"/>
  <c r="Q454" i="1"/>
  <c r="O455" i="1"/>
  <c r="P455" i="1"/>
  <c r="Q455" i="1"/>
  <c r="O456" i="1"/>
  <c r="P456" i="1"/>
  <c r="Q456" i="1"/>
  <c r="O457" i="1"/>
  <c r="P457" i="1"/>
  <c r="Q457" i="1"/>
  <c r="O458" i="1"/>
  <c r="P458" i="1"/>
  <c r="Q458" i="1"/>
  <c r="O459" i="1"/>
  <c r="P459" i="1"/>
  <c r="Q459" i="1"/>
  <c r="O460" i="1"/>
  <c r="P460" i="1"/>
  <c r="Q460" i="1"/>
  <c r="O461" i="1"/>
  <c r="P461" i="1"/>
  <c r="Q461" i="1"/>
  <c r="O462" i="1"/>
  <c r="P462" i="1"/>
  <c r="Q462" i="1"/>
  <c r="O463" i="1"/>
  <c r="P463" i="1"/>
  <c r="Q463" i="1"/>
  <c r="O464" i="1"/>
  <c r="P464" i="1"/>
  <c r="Q464" i="1"/>
  <c r="O465" i="1"/>
  <c r="P465" i="1"/>
  <c r="Q465" i="1"/>
  <c r="O466" i="1"/>
  <c r="P466" i="1"/>
  <c r="Q466" i="1"/>
  <c r="O467" i="1"/>
  <c r="P467" i="1"/>
  <c r="Q467" i="1"/>
  <c r="O468" i="1"/>
  <c r="P468" i="1"/>
  <c r="Q468" i="1"/>
  <c r="O469" i="1"/>
  <c r="P469" i="1"/>
  <c r="Q469" i="1"/>
  <c r="O470" i="1"/>
  <c r="P470" i="1"/>
  <c r="Q470" i="1"/>
  <c r="O471" i="1"/>
  <c r="P471" i="1"/>
  <c r="Q471" i="1"/>
  <c r="O472" i="1"/>
  <c r="P472" i="1"/>
  <c r="Q472" i="1"/>
  <c r="O473" i="1"/>
  <c r="P473" i="1"/>
  <c r="Q473" i="1"/>
  <c r="O474" i="1"/>
  <c r="P474" i="1"/>
  <c r="Q474" i="1"/>
  <c r="O475" i="1"/>
  <c r="P475" i="1"/>
  <c r="Q475" i="1"/>
  <c r="O476" i="1"/>
  <c r="P476" i="1"/>
  <c r="Q476" i="1"/>
  <c r="O477" i="1"/>
  <c r="P477" i="1"/>
  <c r="Q477" i="1"/>
  <c r="O478" i="1"/>
  <c r="P478" i="1"/>
  <c r="Q478" i="1"/>
  <c r="O479" i="1"/>
  <c r="P479" i="1"/>
  <c r="Q479" i="1"/>
  <c r="O480" i="1"/>
  <c r="P480" i="1"/>
  <c r="Q480" i="1"/>
  <c r="O481" i="1"/>
  <c r="P481" i="1"/>
  <c r="Q481" i="1"/>
  <c r="O482" i="1"/>
  <c r="P482" i="1"/>
  <c r="Q482" i="1"/>
  <c r="O483" i="1"/>
  <c r="P483" i="1"/>
  <c r="Q483" i="1"/>
  <c r="O484" i="1"/>
  <c r="P484" i="1"/>
  <c r="Q484" i="1"/>
  <c r="O485" i="1"/>
  <c r="P485" i="1"/>
  <c r="Q485" i="1"/>
  <c r="O486" i="1"/>
  <c r="P486" i="1"/>
  <c r="Q486" i="1"/>
  <c r="O487" i="1"/>
  <c r="P487" i="1"/>
  <c r="Q487" i="1"/>
  <c r="O488" i="1"/>
  <c r="P488" i="1"/>
  <c r="Q488" i="1"/>
  <c r="O489" i="1"/>
  <c r="P489" i="1"/>
  <c r="Q489" i="1"/>
  <c r="O490" i="1"/>
  <c r="P490" i="1"/>
  <c r="Q490" i="1"/>
  <c r="O491" i="1"/>
  <c r="P491" i="1"/>
  <c r="Q491" i="1"/>
  <c r="O492" i="1"/>
  <c r="P492" i="1"/>
  <c r="Q492" i="1"/>
  <c r="O493" i="1"/>
  <c r="P493" i="1"/>
  <c r="Q493" i="1"/>
  <c r="O494" i="1"/>
  <c r="P494" i="1"/>
  <c r="Q494" i="1"/>
  <c r="O495" i="1"/>
  <c r="P495" i="1"/>
  <c r="Q495" i="1"/>
  <c r="O496" i="1"/>
  <c r="P496" i="1"/>
  <c r="Q496" i="1"/>
  <c r="O497" i="1"/>
  <c r="P497" i="1"/>
  <c r="Q497" i="1"/>
  <c r="O498" i="1"/>
  <c r="P498" i="1"/>
  <c r="Q498" i="1"/>
  <c r="O499" i="1"/>
  <c r="P499" i="1"/>
  <c r="Q499" i="1"/>
  <c r="O500" i="1"/>
  <c r="P500" i="1"/>
  <c r="Q500" i="1"/>
  <c r="O501" i="1"/>
  <c r="P501" i="1"/>
  <c r="Q501" i="1"/>
  <c r="O502" i="1"/>
  <c r="P502" i="1"/>
  <c r="Q502" i="1"/>
  <c r="O503" i="1"/>
  <c r="P503" i="1"/>
  <c r="Q503" i="1"/>
  <c r="O504" i="1"/>
  <c r="P504" i="1"/>
  <c r="Q504" i="1"/>
  <c r="O505" i="1"/>
  <c r="P505" i="1"/>
  <c r="Q505" i="1"/>
  <c r="O506" i="1"/>
  <c r="P506" i="1"/>
  <c r="Q506" i="1"/>
  <c r="O507" i="1"/>
  <c r="P507" i="1"/>
  <c r="Q507" i="1"/>
  <c r="O508" i="1"/>
  <c r="P508" i="1"/>
  <c r="Q508" i="1"/>
  <c r="O509" i="1"/>
  <c r="P509" i="1"/>
  <c r="Q509" i="1"/>
  <c r="O510" i="1"/>
  <c r="P510" i="1"/>
  <c r="Q510" i="1"/>
  <c r="O511" i="1"/>
  <c r="P511" i="1"/>
  <c r="Q511" i="1"/>
  <c r="O512" i="1"/>
  <c r="P512" i="1"/>
  <c r="Q512" i="1"/>
  <c r="O513" i="1"/>
  <c r="P513" i="1"/>
  <c r="Q513" i="1"/>
  <c r="O514" i="1"/>
  <c r="P514" i="1"/>
  <c r="Q514" i="1"/>
  <c r="O515" i="1"/>
  <c r="P515" i="1"/>
  <c r="Q515" i="1"/>
  <c r="O516" i="1"/>
  <c r="P516" i="1"/>
  <c r="Q516" i="1"/>
  <c r="O517" i="1"/>
  <c r="P517" i="1"/>
  <c r="Q517" i="1"/>
  <c r="O518" i="1"/>
  <c r="P518" i="1"/>
  <c r="Q518" i="1"/>
  <c r="O519" i="1"/>
  <c r="P519" i="1"/>
  <c r="Q519" i="1"/>
  <c r="O520" i="1"/>
  <c r="P520" i="1"/>
  <c r="Q520" i="1"/>
  <c r="O521" i="1"/>
  <c r="P521" i="1"/>
  <c r="Q521" i="1"/>
  <c r="O522" i="1"/>
  <c r="P522" i="1"/>
  <c r="Q522" i="1"/>
  <c r="O523" i="1"/>
  <c r="P523" i="1"/>
  <c r="Q523" i="1"/>
  <c r="O524" i="1"/>
  <c r="P524" i="1"/>
  <c r="Q524" i="1"/>
  <c r="O525" i="1"/>
  <c r="P525" i="1"/>
  <c r="Q525" i="1"/>
  <c r="O526" i="1"/>
  <c r="P526" i="1"/>
  <c r="Q526" i="1"/>
  <c r="O527" i="1"/>
  <c r="P527" i="1"/>
  <c r="Q527" i="1"/>
  <c r="O528" i="1"/>
  <c r="P528" i="1"/>
  <c r="Q528" i="1"/>
  <c r="O529" i="1"/>
  <c r="P529" i="1"/>
  <c r="Q529" i="1"/>
  <c r="O530" i="1"/>
  <c r="P530" i="1"/>
  <c r="Q530" i="1"/>
  <c r="O531" i="1"/>
  <c r="P531" i="1"/>
  <c r="Q531" i="1"/>
  <c r="O532" i="1"/>
  <c r="P532" i="1"/>
  <c r="Q532" i="1"/>
  <c r="O533" i="1"/>
  <c r="P533" i="1"/>
  <c r="Q533" i="1"/>
  <c r="O534" i="1"/>
  <c r="P534" i="1"/>
  <c r="Q534" i="1"/>
  <c r="O535" i="1"/>
  <c r="P535" i="1"/>
  <c r="Q535" i="1"/>
  <c r="O536" i="1"/>
  <c r="P536" i="1"/>
  <c r="Q536" i="1"/>
  <c r="O537" i="1"/>
  <c r="P537" i="1"/>
  <c r="Q537" i="1"/>
  <c r="O538" i="1"/>
  <c r="P538" i="1"/>
  <c r="Q538" i="1"/>
  <c r="O539" i="1"/>
  <c r="P539" i="1"/>
  <c r="Q539" i="1"/>
  <c r="O540" i="1"/>
  <c r="P540" i="1"/>
  <c r="Q540" i="1"/>
  <c r="O541" i="1"/>
  <c r="P541" i="1"/>
  <c r="Q541" i="1"/>
  <c r="O542" i="1"/>
  <c r="P542" i="1"/>
  <c r="Q542" i="1"/>
  <c r="O543" i="1"/>
  <c r="P543" i="1"/>
  <c r="Q543" i="1"/>
  <c r="O544" i="1"/>
  <c r="P544" i="1"/>
  <c r="Q544" i="1"/>
  <c r="O545" i="1"/>
  <c r="P545" i="1"/>
  <c r="Q545" i="1"/>
  <c r="O546" i="1"/>
  <c r="P546" i="1"/>
  <c r="Q546" i="1"/>
  <c r="O547" i="1"/>
  <c r="P547" i="1"/>
  <c r="Q547" i="1"/>
  <c r="O548" i="1"/>
  <c r="P548" i="1"/>
  <c r="Q548" i="1"/>
  <c r="O549" i="1"/>
  <c r="P549" i="1"/>
  <c r="Q549" i="1"/>
  <c r="O550" i="1"/>
  <c r="P550" i="1"/>
  <c r="Q550" i="1"/>
  <c r="O551" i="1"/>
  <c r="P551" i="1"/>
  <c r="Q551" i="1"/>
  <c r="O552" i="1"/>
  <c r="P552" i="1"/>
  <c r="Q552" i="1"/>
  <c r="O553" i="1"/>
  <c r="P553" i="1"/>
  <c r="Q553" i="1"/>
  <c r="O554" i="1"/>
  <c r="P554" i="1"/>
  <c r="Q554" i="1"/>
  <c r="O555" i="1"/>
  <c r="P555" i="1"/>
  <c r="Q555" i="1"/>
  <c r="O556" i="1"/>
  <c r="P556" i="1"/>
  <c r="Q556" i="1"/>
  <c r="O557" i="1"/>
  <c r="P557" i="1"/>
  <c r="Q557" i="1"/>
  <c r="O558" i="1"/>
  <c r="P558" i="1"/>
  <c r="Q558" i="1"/>
  <c r="O559" i="1"/>
  <c r="P559" i="1"/>
  <c r="Q559" i="1"/>
  <c r="O560" i="1"/>
  <c r="P560" i="1"/>
  <c r="Q560" i="1"/>
  <c r="O561" i="1"/>
  <c r="P561" i="1"/>
  <c r="Q561" i="1"/>
  <c r="O562" i="1"/>
  <c r="P562" i="1"/>
  <c r="Q562" i="1"/>
  <c r="O563" i="1"/>
  <c r="P563" i="1"/>
  <c r="Q563" i="1"/>
  <c r="O564" i="1"/>
  <c r="P564" i="1"/>
  <c r="Q564" i="1"/>
  <c r="O565" i="1"/>
  <c r="P565" i="1"/>
  <c r="Q565" i="1"/>
  <c r="O566" i="1"/>
  <c r="P566" i="1"/>
  <c r="Q566" i="1"/>
  <c r="O567" i="1"/>
  <c r="P567" i="1"/>
  <c r="Q567" i="1"/>
  <c r="O568" i="1"/>
  <c r="P568" i="1"/>
  <c r="Q568" i="1"/>
  <c r="O569" i="1"/>
  <c r="P569" i="1"/>
  <c r="Q569" i="1"/>
  <c r="O570" i="1"/>
  <c r="P570" i="1"/>
  <c r="Q570" i="1"/>
  <c r="O571" i="1"/>
  <c r="P571" i="1"/>
  <c r="Q571" i="1"/>
  <c r="O572" i="1"/>
  <c r="P572" i="1"/>
  <c r="Q572" i="1"/>
  <c r="O573" i="1"/>
  <c r="P573" i="1"/>
  <c r="Q573" i="1"/>
  <c r="O574" i="1"/>
  <c r="P574" i="1"/>
  <c r="Q574" i="1"/>
  <c r="O575" i="1"/>
  <c r="P575" i="1"/>
  <c r="Q575" i="1"/>
  <c r="O576" i="1"/>
  <c r="P576" i="1"/>
  <c r="Q576" i="1"/>
  <c r="O577" i="1"/>
  <c r="P577" i="1"/>
  <c r="Q577" i="1"/>
  <c r="O578" i="1"/>
  <c r="P578" i="1"/>
  <c r="Q578" i="1"/>
  <c r="O579" i="1"/>
  <c r="P579" i="1"/>
  <c r="Q579" i="1"/>
  <c r="O580" i="1"/>
  <c r="P580" i="1"/>
  <c r="Q580" i="1"/>
  <c r="O581" i="1"/>
  <c r="P581" i="1"/>
  <c r="Q581" i="1"/>
  <c r="O582" i="1"/>
  <c r="P582" i="1"/>
  <c r="Q582" i="1"/>
  <c r="O583" i="1"/>
  <c r="P583" i="1"/>
  <c r="Q583" i="1"/>
  <c r="O584" i="1"/>
  <c r="P584" i="1"/>
  <c r="Q584" i="1"/>
  <c r="O585" i="1"/>
  <c r="P585" i="1"/>
  <c r="Q585" i="1"/>
  <c r="O586" i="1"/>
  <c r="P586" i="1"/>
  <c r="Q586" i="1"/>
  <c r="O587" i="1"/>
  <c r="P587" i="1"/>
  <c r="Q587" i="1"/>
  <c r="O588" i="1"/>
  <c r="P588" i="1"/>
  <c r="Q588" i="1"/>
  <c r="O589" i="1"/>
  <c r="P589" i="1"/>
  <c r="Q589" i="1"/>
  <c r="O590" i="1"/>
  <c r="P590" i="1"/>
  <c r="Q590" i="1"/>
  <c r="O591" i="1"/>
  <c r="P591" i="1"/>
  <c r="Q591" i="1"/>
  <c r="O592" i="1"/>
  <c r="P592" i="1"/>
  <c r="Q592" i="1"/>
  <c r="O593" i="1"/>
  <c r="P593" i="1"/>
  <c r="Q593" i="1"/>
  <c r="O594" i="1"/>
  <c r="P594" i="1"/>
  <c r="Q594" i="1"/>
  <c r="O595" i="1"/>
  <c r="P595" i="1"/>
  <c r="Q595" i="1"/>
  <c r="O596" i="1"/>
  <c r="P596" i="1"/>
  <c r="Q596" i="1"/>
  <c r="O597" i="1"/>
  <c r="P597" i="1"/>
  <c r="Q597" i="1"/>
  <c r="O598" i="1"/>
  <c r="P598" i="1"/>
  <c r="Q598" i="1"/>
  <c r="O599" i="1"/>
  <c r="P599" i="1"/>
  <c r="Q599" i="1"/>
  <c r="O600" i="1"/>
  <c r="P600" i="1"/>
  <c r="Q600" i="1"/>
  <c r="O601" i="1"/>
  <c r="P601" i="1"/>
  <c r="Q601" i="1"/>
  <c r="O602" i="1"/>
  <c r="P602" i="1"/>
  <c r="Q602" i="1"/>
  <c r="O603" i="1"/>
  <c r="P603" i="1"/>
  <c r="Q603" i="1"/>
  <c r="O604" i="1"/>
  <c r="P604" i="1"/>
  <c r="Q604" i="1"/>
  <c r="O605" i="1"/>
  <c r="P605" i="1"/>
  <c r="Q605" i="1"/>
  <c r="O606" i="1"/>
  <c r="P606" i="1"/>
  <c r="Q606" i="1"/>
  <c r="O607" i="1"/>
  <c r="P607" i="1"/>
  <c r="Q607" i="1"/>
  <c r="O608" i="1"/>
  <c r="P608" i="1"/>
  <c r="Q608" i="1"/>
  <c r="O609" i="1"/>
  <c r="P609" i="1"/>
  <c r="Q609" i="1"/>
  <c r="O610" i="1"/>
  <c r="P610" i="1"/>
  <c r="Q610" i="1"/>
  <c r="O611" i="1"/>
  <c r="P611" i="1"/>
  <c r="Q611" i="1"/>
  <c r="O612" i="1"/>
  <c r="P612" i="1"/>
  <c r="Q612" i="1"/>
  <c r="O613" i="1"/>
  <c r="P613" i="1"/>
  <c r="Q613" i="1"/>
  <c r="O614" i="1"/>
  <c r="P614" i="1"/>
  <c r="Q614" i="1"/>
  <c r="O615" i="1"/>
  <c r="P615" i="1"/>
  <c r="Q615" i="1"/>
  <c r="O616" i="1"/>
  <c r="P616" i="1"/>
  <c r="Q616" i="1"/>
  <c r="O617" i="1"/>
  <c r="P617" i="1"/>
  <c r="Q617" i="1"/>
  <c r="O618" i="1"/>
  <c r="P618" i="1"/>
  <c r="Q618" i="1"/>
  <c r="O619" i="1"/>
  <c r="P619" i="1"/>
  <c r="Q619" i="1"/>
  <c r="O620" i="1"/>
  <c r="P620" i="1"/>
  <c r="Q620" i="1"/>
  <c r="O621" i="1"/>
  <c r="P621" i="1"/>
  <c r="Q621" i="1"/>
  <c r="O622" i="1"/>
  <c r="P622" i="1"/>
  <c r="Q622" i="1"/>
  <c r="O623" i="1"/>
  <c r="P623" i="1"/>
  <c r="Q623" i="1"/>
  <c r="O624" i="1"/>
  <c r="P624" i="1"/>
  <c r="Q624" i="1"/>
  <c r="O625" i="1"/>
  <c r="P625" i="1"/>
  <c r="Q625" i="1"/>
  <c r="O626" i="1"/>
  <c r="P626" i="1"/>
  <c r="Q626" i="1"/>
  <c r="O627" i="1"/>
  <c r="P627" i="1"/>
  <c r="Q627" i="1"/>
  <c r="O628" i="1"/>
  <c r="P628" i="1"/>
  <c r="Q628" i="1"/>
  <c r="O629" i="1"/>
  <c r="P629" i="1"/>
  <c r="Q629" i="1"/>
  <c r="O630" i="1"/>
  <c r="P630" i="1"/>
  <c r="Q630" i="1"/>
  <c r="O631" i="1"/>
  <c r="P631" i="1"/>
  <c r="Q631" i="1"/>
  <c r="O632" i="1"/>
  <c r="P632" i="1"/>
  <c r="Q632" i="1"/>
  <c r="O633" i="1"/>
  <c r="P633" i="1"/>
  <c r="Q633" i="1"/>
  <c r="O634" i="1"/>
  <c r="P634" i="1"/>
  <c r="Q634" i="1"/>
  <c r="O635" i="1"/>
  <c r="P635" i="1"/>
  <c r="Q635" i="1"/>
  <c r="O636" i="1"/>
  <c r="P636" i="1"/>
  <c r="Q636" i="1"/>
  <c r="O637" i="1"/>
  <c r="P637" i="1"/>
  <c r="Q637" i="1"/>
  <c r="O638" i="1"/>
  <c r="P638" i="1"/>
  <c r="Q638" i="1"/>
  <c r="O639" i="1"/>
  <c r="P639" i="1"/>
  <c r="Q639" i="1"/>
  <c r="O640" i="1"/>
  <c r="P640" i="1"/>
  <c r="Q640" i="1"/>
  <c r="O641" i="1"/>
  <c r="P641" i="1"/>
  <c r="Q641" i="1"/>
  <c r="O642" i="1"/>
  <c r="P642" i="1"/>
  <c r="Q642" i="1"/>
  <c r="O643" i="1"/>
  <c r="P643" i="1"/>
  <c r="Q643" i="1"/>
  <c r="O644" i="1"/>
  <c r="P644" i="1"/>
  <c r="Q644" i="1"/>
  <c r="O645" i="1"/>
  <c r="P645" i="1"/>
  <c r="Q645" i="1"/>
  <c r="O646" i="1"/>
  <c r="P646" i="1"/>
  <c r="Q646" i="1"/>
  <c r="O647" i="1"/>
  <c r="P647" i="1"/>
  <c r="Q647" i="1"/>
  <c r="O648" i="1"/>
  <c r="P648" i="1"/>
  <c r="Q648" i="1"/>
  <c r="O649" i="1"/>
  <c r="P649" i="1"/>
  <c r="Q649" i="1"/>
  <c r="O650" i="1"/>
  <c r="P650" i="1"/>
  <c r="Q650" i="1"/>
  <c r="O651" i="1"/>
  <c r="P651" i="1"/>
  <c r="Q651" i="1"/>
  <c r="O652" i="1"/>
  <c r="P652" i="1"/>
  <c r="Q652" i="1"/>
  <c r="O653" i="1"/>
  <c r="P653" i="1"/>
  <c r="Q653" i="1"/>
  <c r="O654" i="1"/>
  <c r="P654" i="1"/>
  <c r="Q654" i="1"/>
  <c r="O655" i="1"/>
  <c r="P655" i="1"/>
  <c r="Q655" i="1"/>
  <c r="O656" i="1"/>
  <c r="P656" i="1"/>
  <c r="Q656" i="1"/>
  <c r="O657" i="1"/>
  <c r="P657" i="1"/>
  <c r="Q657" i="1"/>
  <c r="O658" i="1"/>
  <c r="P658" i="1"/>
  <c r="Q658" i="1"/>
  <c r="O659" i="1"/>
  <c r="P659" i="1"/>
  <c r="Q659" i="1"/>
  <c r="O660" i="1"/>
  <c r="P660" i="1"/>
  <c r="Q660" i="1"/>
  <c r="O661" i="1"/>
  <c r="P661" i="1"/>
  <c r="Q661" i="1"/>
  <c r="O662" i="1"/>
  <c r="P662" i="1"/>
  <c r="Q662" i="1"/>
  <c r="O663" i="1"/>
  <c r="P663" i="1"/>
  <c r="Q663" i="1"/>
  <c r="O664" i="1"/>
  <c r="P664" i="1"/>
  <c r="Q664" i="1"/>
  <c r="O665" i="1"/>
  <c r="P665" i="1"/>
  <c r="Q665" i="1"/>
  <c r="O666" i="1"/>
  <c r="P666" i="1"/>
  <c r="Q666" i="1"/>
  <c r="O667" i="1"/>
  <c r="P667" i="1"/>
  <c r="Q667" i="1"/>
  <c r="O668" i="1"/>
  <c r="P668" i="1"/>
  <c r="Q668" i="1"/>
  <c r="O669" i="1"/>
  <c r="P669" i="1"/>
  <c r="Q669" i="1"/>
  <c r="O670" i="1"/>
  <c r="P670" i="1"/>
  <c r="Q670" i="1"/>
  <c r="O671" i="1"/>
  <c r="P671" i="1"/>
  <c r="Q671" i="1"/>
  <c r="O672" i="1"/>
  <c r="P672" i="1"/>
  <c r="Q672" i="1"/>
  <c r="O673" i="1"/>
  <c r="P673" i="1"/>
  <c r="Q673" i="1"/>
  <c r="O674" i="1"/>
  <c r="P674" i="1"/>
  <c r="Q674" i="1"/>
  <c r="O675" i="1"/>
  <c r="P675" i="1"/>
  <c r="Q675" i="1"/>
  <c r="O676" i="1"/>
  <c r="P676" i="1"/>
  <c r="Q676" i="1"/>
  <c r="O677" i="1"/>
  <c r="P677" i="1"/>
  <c r="Q677" i="1"/>
  <c r="O678" i="1"/>
  <c r="P678" i="1"/>
  <c r="Q678" i="1"/>
  <c r="O679" i="1"/>
  <c r="P679" i="1"/>
  <c r="Q679" i="1"/>
  <c r="O680" i="1"/>
  <c r="P680" i="1"/>
  <c r="Q680" i="1"/>
  <c r="O681" i="1"/>
  <c r="P681" i="1"/>
  <c r="Q681" i="1"/>
  <c r="O682" i="1"/>
  <c r="P682" i="1"/>
  <c r="Q682" i="1"/>
  <c r="O683" i="1"/>
  <c r="P683" i="1"/>
  <c r="Q683" i="1"/>
  <c r="O684" i="1"/>
  <c r="P684" i="1"/>
  <c r="Q684" i="1"/>
  <c r="O685" i="1"/>
  <c r="P685" i="1"/>
  <c r="Q685" i="1"/>
  <c r="O686" i="1"/>
  <c r="P686" i="1"/>
  <c r="Q686" i="1"/>
  <c r="O687" i="1"/>
  <c r="P687" i="1"/>
  <c r="Q687" i="1"/>
  <c r="O688" i="1"/>
  <c r="P688" i="1"/>
  <c r="Q688" i="1"/>
  <c r="O689" i="1"/>
  <c r="P689" i="1"/>
  <c r="Q689" i="1"/>
  <c r="O690" i="1"/>
  <c r="P690" i="1"/>
  <c r="Q690" i="1"/>
  <c r="O691" i="1"/>
  <c r="P691" i="1"/>
  <c r="Q691" i="1"/>
  <c r="O692" i="1"/>
  <c r="P692" i="1"/>
  <c r="Q692" i="1"/>
  <c r="O693" i="1"/>
  <c r="P693" i="1"/>
  <c r="Q693" i="1"/>
  <c r="O694" i="1"/>
  <c r="P694" i="1"/>
  <c r="Q694" i="1"/>
  <c r="O695" i="1"/>
  <c r="P695" i="1"/>
  <c r="Q695" i="1"/>
  <c r="O696" i="1"/>
  <c r="P696" i="1"/>
  <c r="Q696" i="1"/>
  <c r="O697" i="1"/>
  <c r="P697" i="1"/>
  <c r="Q697" i="1"/>
  <c r="O698" i="1"/>
  <c r="P698" i="1"/>
  <c r="Q698" i="1"/>
  <c r="O699" i="1"/>
  <c r="P699" i="1"/>
  <c r="Q699" i="1"/>
  <c r="O700" i="1"/>
  <c r="P700" i="1"/>
  <c r="Q700" i="1"/>
  <c r="O701" i="1"/>
  <c r="P701" i="1"/>
  <c r="Q701" i="1"/>
  <c r="O702" i="1"/>
  <c r="P702" i="1"/>
  <c r="Q702" i="1"/>
  <c r="O703" i="1"/>
  <c r="P703" i="1"/>
  <c r="Q703" i="1"/>
  <c r="O704" i="1"/>
  <c r="P704" i="1"/>
  <c r="Q704" i="1"/>
  <c r="O705" i="1"/>
  <c r="P705" i="1"/>
  <c r="Q705" i="1"/>
  <c r="O706" i="1"/>
  <c r="P706" i="1"/>
  <c r="Q706" i="1"/>
  <c r="O707" i="1"/>
  <c r="P707" i="1"/>
  <c r="Q707" i="1"/>
  <c r="O708" i="1"/>
  <c r="P708" i="1"/>
  <c r="Q708" i="1"/>
  <c r="O709" i="1"/>
  <c r="P709" i="1"/>
  <c r="Q709" i="1"/>
  <c r="O710" i="1"/>
  <c r="P710" i="1"/>
  <c r="Q710" i="1"/>
  <c r="O711" i="1"/>
  <c r="P711" i="1"/>
  <c r="Q711" i="1"/>
  <c r="O712" i="1"/>
  <c r="P712" i="1"/>
  <c r="Q712" i="1"/>
  <c r="O713" i="1"/>
  <c r="P713" i="1"/>
  <c r="Q713" i="1"/>
  <c r="O714" i="1"/>
  <c r="P714" i="1"/>
  <c r="Q714" i="1"/>
  <c r="O715" i="1"/>
  <c r="P715" i="1"/>
  <c r="Q715" i="1"/>
  <c r="O716" i="1"/>
  <c r="P716" i="1"/>
  <c r="Q716" i="1"/>
  <c r="O717" i="1"/>
  <c r="P717" i="1"/>
  <c r="Q717" i="1"/>
  <c r="O718" i="1"/>
  <c r="P718" i="1"/>
  <c r="Q718" i="1"/>
  <c r="O719" i="1"/>
  <c r="P719" i="1"/>
  <c r="Q719" i="1"/>
  <c r="O720" i="1"/>
  <c r="P720" i="1"/>
  <c r="Q720" i="1"/>
  <c r="O721" i="1"/>
  <c r="P721" i="1"/>
  <c r="Q721" i="1"/>
  <c r="O722" i="1"/>
  <c r="P722" i="1"/>
  <c r="Q722" i="1"/>
  <c r="O723" i="1"/>
  <c r="P723" i="1"/>
  <c r="Q723" i="1"/>
  <c r="O724" i="1"/>
  <c r="P724" i="1"/>
  <c r="Q724" i="1"/>
  <c r="O725" i="1"/>
  <c r="P725" i="1"/>
  <c r="Q725" i="1"/>
  <c r="O726" i="1"/>
  <c r="P726" i="1"/>
  <c r="Q726" i="1"/>
  <c r="O727" i="1"/>
  <c r="P727" i="1"/>
  <c r="Q727" i="1"/>
  <c r="O728" i="1"/>
  <c r="P728" i="1"/>
  <c r="Q728" i="1"/>
  <c r="O729" i="1"/>
  <c r="P729" i="1"/>
  <c r="Q729" i="1"/>
  <c r="O730" i="1"/>
  <c r="P730" i="1"/>
  <c r="Q730" i="1"/>
  <c r="O731" i="1"/>
  <c r="P731" i="1"/>
  <c r="Q731" i="1"/>
  <c r="O732" i="1"/>
  <c r="P732" i="1"/>
  <c r="Q732" i="1"/>
  <c r="O733" i="1"/>
  <c r="P733" i="1"/>
  <c r="Q733" i="1"/>
  <c r="O734" i="1"/>
  <c r="P734" i="1"/>
  <c r="Q734" i="1"/>
  <c r="O735" i="1"/>
  <c r="P735" i="1"/>
  <c r="Q735" i="1"/>
  <c r="O736" i="1"/>
  <c r="P736" i="1"/>
  <c r="Q736" i="1"/>
  <c r="O737" i="1"/>
  <c r="P737" i="1"/>
  <c r="Q737" i="1"/>
  <c r="O738" i="1"/>
  <c r="P738" i="1"/>
  <c r="Q738" i="1"/>
  <c r="O739" i="1"/>
  <c r="P739" i="1"/>
  <c r="Q739" i="1"/>
  <c r="O740" i="1"/>
  <c r="P740" i="1"/>
  <c r="Q740" i="1"/>
  <c r="O741" i="1"/>
  <c r="P741" i="1"/>
  <c r="Q741" i="1"/>
  <c r="O742" i="1"/>
  <c r="P742" i="1"/>
  <c r="Q742" i="1"/>
  <c r="O743" i="1"/>
  <c r="P743" i="1"/>
  <c r="Q743" i="1"/>
  <c r="O744" i="1"/>
  <c r="P744" i="1"/>
  <c r="Q744" i="1"/>
  <c r="O745" i="1"/>
  <c r="P745" i="1"/>
  <c r="Q745" i="1"/>
  <c r="O746" i="1"/>
  <c r="P746" i="1"/>
  <c r="Q746" i="1"/>
  <c r="O747" i="1"/>
  <c r="P747" i="1"/>
  <c r="Q747" i="1"/>
  <c r="O748" i="1"/>
  <c r="P748" i="1"/>
  <c r="Q748" i="1"/>
  <c r="O749" i="1"/>
  <c r="P749" i="1"/>
  <c r="Q749" i="1"/>
  <c r="O750" i="1"/>
  <c r="P750" i="1"/>
  <c r="Q750" i="1"/>
  <c r="O751" i="1"/>
  <c r="P751" i="1"/>
  <c r="Q751" i="1"/>
  <c r="O752" i="1"/>
  <c r="P752" i="1"/>
  <c r="Q752" i="1"/>
  <c r="O753" i="1"/>
  <c r="P753" i="1"/>
  <c r="Q753" i="1"/>
  <c r="O754" i="1"/>
  <c r="P754" i="1"/>
  <c r="Q754" i="1"/>
  <c r="O755" i="1"/>
  <c r="P755" i="1"/>
  <c r="Q755" i="1"/>
  <c r="O756" i="1"/>
  <c r="P756" i="1"/>
  <c r="Q756" i="1"/>
  <c r="O757" i="1"/>
  <c r="P757" i="1"/>
  <c r="Q757" i="1"/>
  <c r="O758" i="1"/>
  <c r="P758" i="1"/>
  <c r="Q758" i="1"/>
  <c r="O759" i="1"/>
  <c r="P759" i="1"/>
  <c r="Q759" i="1"/>
  <c r="O760" i="1"/>
  <c r="P760" i="1"/>
  <c r="Q760" i="1"/>
  <c r="O761" i="1"/>
  <c r="P761" i="1"/>
  <c r="Q761" i="1"/>
  <c r="O762" i="1"/>
  <c r="P762" i="1"/>
  <c r="Q762" i="1"/>
  <c r="O763" i="1"/>
  <c r="P763" i="1"/>
  <c r="Q763" i="1"/>
  <c r="O764" i="1"/>
  <c r="P764" i="1"/>
  <c r="Q764" i="1"/>
  <c r="O765" i="1"/>
  <c r="P765" i="1"/>
  <c r="Q765" i="1"/>
  <c r="O766" i="1"/>
  <c r="P766" i="1"/>
  <c r="Q766" i="1"/>
  <c r="O767" i="1"/>
  <c r="P767" i="1"/>
  <c r="Q767" i="1"/>
  <c r="O768" i="1"/>
  <c r="P768" i="1"/>
  <c r="Q768" i="1"/>
  <c r="O769" i="1"/>
  <c r="P769" i="1"/>
  <c r="Q769" i="1"/>
  <c r="O770" i="1"/>
  <c r="P770" i="1"/>
  <c r="Q770" i="1"/>
  <c r="O771" i="1"/>
  <c r="P771" i="1"/>
  <c r="Q771" i="1"/>
  <c r="O772" i="1"/>
  <c r="P772" i="1"/>
  <c r="Q772" i="1"/>
  <c r="O773" i="1"/>
  <c r="P773" i="1"/>
  <c r="Q773" i="1"/>
  <c r="O774" i="1"/>
  <c r="P774" i="1"/>
  <c r="Q774" i="1"/>
  <c r="O775" i="1"/>
  <c r="P775" i="1"/>
  <c r="Q775" i="1"/>
  <c r="O776" i="1"/>
  <c r="P776" i="1"/>
  <c r="Q776" i="1"/>
  <c r="O777" i="1"/>
  <c r="P777" i="1"/>
  <c r="Q777" i="1"/>
  <c r="O778" i="1"/>
  <c r="P778" i="1"/>
  <c r="Q778" i="1"/>
  <c r="O779" i="1"/>
  <c r="P779" i="1"/>
  <c r="Q779" i="1"/>
  <c r="O780" i="1"/>
  <c r="P780" i="1"/>
  <c r="Q780" i="1"/>
  <c r="O781" i="1"/>
  <c r="P781" i="1"/>
  <c r="Q781" i="1"/>
  <c r="O782" i="1"/>
  <c r="P782" i="1"/>
  <c r="Q782" i="1"/>
  <c r="O783" i="1"/>
  <c r="P783" i="1"/>
  <c r="Q783" i="1"/>
  <c r="O784" i="1"/>
  <c r="P784" i="1"/>
  <c r="Q784" i="1"/>
  <c r="O785" i="1"/>
  <c r="P785" i="1"/>
  <c r="Q785" i="1"/>
  <c r="O786" i="1"/>
  <c r="P786" i="1"/>
  <c r="Q786" i="1"/>
  <c r="O787" i="1"/>
  <c r="P787" i="1"/>
  <c r="Q787" i="1"/>
  <c r="O788" i="1"/>
  <c r="P788" i="1"/>
  <c r="Q788" i="1"/>
  <c r="O789" i="1"/>
  <c r="P789" i="1"/>
  <c r="Q789" i="1"/>
  <c r="O790" i="1"/>
  <c r="P790" i="1"/>
  <c r="Q790" i="1"/>
  <c r="O791" i="1"/>
  <c r="P791" i="1"/>
  <c r="Q791" i="1"/>
  <c r="O792" i="1"/>
  <c r="P792" i="1"/>
  <c r="Q792" i="1"/>
  <c r="O793" i="1"/>
  <c r="P793" i="1"/>
  <c r="Q793" i="1"/>
  <c r="O794" i="1"/>
  <c r="P794" i="1"/>
  <c r="Q794" i="1"/>
  <c r="O795" i="1"/>
  <c r="P795" i="1"/>
  <c r="Q795" i="1"/>
  <c r="O796" i="1"/>
  <c r="P796" i="1"/>
  <c r="Q796" i="1"/>
  <c r="O797" i="1"/>
  <c r="P797" i="1"/>
  <c r="Q797" i="1"/>
  <c r="O798" i="1"/>
  <c r="P798" i="1"/>
  <c r="Q798" i="1"/>
  <c r="O799" i="1"/>
  <c r="P799" i="1"/>
  <c r="Q799" i="1"/>
  <c r="O800" i="1"/>
  <c r="P800" i="1"/>
  <c r="Q800" i="1"/>
  <c r="O801" i="1"/>
  <c r="P801" i="1"/>
  <c r="Q801" i="1"/>
  <c r="O802" i="1"/>
  <c r="P802" i="1"/>
  <c r="Q802" i="1"/>
  <c r="O803" i="1"/>
  <c r="P803" i="1"/>
  <c r="Q803" i="1"/>
  <c r="O804" i="1"/>
  <c r="P804" i="1"/>
  <c r="Q804" i="1"/>
  <c r="O805" i="1"/>
  <c r="P805" i="1"/>
  <c r="Q805" i="1"/>
  <c r="O806" i="1"/>
  <c r="P806" i="1"/>
  <c r="Q806" i="1"/>
  <c r="O807" i="1"/>
  <c r="P807" i="1"/>
  <c r="Q807" i="1"/>
  <c r="O808" i="1"/>
  <c r="P808" i="1"/>
  <c r="Q808" i="1"/>
  <c r="O809" i="1"/>
  <c r="P809" i="1"/>
  <c r="Q809" i="1"/>
  <c r="O810" i="1"/>
  <c r="P810" i="1"/>
  <c r="Q810" i="1"/>
  <c r="O811" i="1"/>
  <c r="P811" i="1"/>
  <c r="Q811" i="1"/>
  <c r="O812" i="1"/>
  <c r="P812" i="1"/>
  <c r="Q812" i="1"/>
  <c r="O813" i="1"/>
  <c r="P813" i="1"/>
  <c r="Q813" i="1"/>
  <c r="O814" i="1"/>
  <c r="P814" i="1"/>
  <c r="Q814" i="1"/>
  <c r="O815" i="1"/>
  <c r="P815" i="1"/>
  <c r="Q815" i="1"/>
  <c r="O816" i="1"/>
  <c r="P816" i="1"/>
  <c r="Q816" i="1"/>
  <c r="O817" i="1"/>
  <c r="P817" i="1"/>
  <c r="Q817" i="1"/>
  <c r="O818" i="1"/>
  <c r="P818" i="1"/>
  <c r="Q818" i="1"/>
  <c r="O819" i="1"/>
  <c r="P819" i="1"/>
  <c r="Q819" i="1"/>
  <c r="O820" i="1"/>
  <c r="P820" i="1"/>
  <c r="Q820" i="1"/>
  <c r="O821" i="1"/>
  <c r="P821" i="1"/>
  <c r="Q821" i="1"/>
  <c r="O822" i="1"/>
  <c r="P822" i="1"/>
  <c r="Q822" i="1"/>
  <c r="O823" i="1"/>
  <c r="P823" i="1"/>
  <c r="Q823" i="1"/>
  <c r="O824" i="1"/>
  <c r="P824" i="1"/>
  <c r="Q824" i="1"/>
  <c r="O825" i="1"/>
  <c r="P825" i="1"/>
  <c r="Q825" i="1"/>
  <c r="O826" i="1"/>
  <c r="P826" i="1"/>
  <c r="Q826" i="1"/>
  <c r="O827" i="1"/>
  <c r="P827" i="1"/>
  <c r="Q827" i="1"/>
  <c r="O828" i="1"/>
  <c r="P828" i="1"/>
  <c r="Q828" i="1"/>
  <c r="O829" i="1"/>
  <c r="P829" i="1"/>
  <c r="Q829" i="1"/>
  <c r="O830" i="1"/>
  <c r="P830" i="1"/>
  <c r="Q830" i="1"/>
  <c r="O831" i="1"/>
  <c r="P831" i="1"/>
  <c r="Q831" i="1"/>
  <c r="O832" i="1"/>
  <c r="P832" i="1"/>
  <c r="Q832" i="1"/>
  <c r="O833" i="1"/>
  <c r="P833" i="1"/>
  <c r="Q833" i="1"/>
  <c r="O834" i="1"/>
  <c r="P834" i="1"/>
  <c r="Q834" i="1"/>
  <c r="O835" i="1"/>
  <c r="P835" i="1"/>
  <c r="Q835" i="1"/>
  <c r="O836" i="1"/>
  <c r="P836" i="1"/>
  <c r="Q836" i="1"/>
  <c r="O837" i="1"/>
  <c r="P837" i="1"/>
  <c r="Q837" i="1"/>
  <c r="O838" i="1"/>
  <c r="P838" i="1"/>
  <c r="Q838" i="1"/>
  <c r="O839" i="1"/>
  <c r="P839" i="1"/>
  <c r="Q839" i="1"/>
  <c r="O840" i="1"/>
  <c r="P840" i="1"/>
  <c r="Q840" i="1"/>
  <c r="O841" i="1"/>
  <c r="P841" i="1"/>
  <c r="Q841" i="1"/>
  <c r="O842" i="1"/>
  <c r="P842" i="1"/>
  <c r="Q842" i="1"/>
  <c r="O843" i="1"/>
  <c r="P843" i="1"/>
  <c r="Q843" i="1"/>
  <c r="O844" i="1"/>
  <c r="P844" i="1"/>
  <c r="Q844" i="1"/>
  <c r="O845" i="1"/>
  <c r="P845" i="1"/>
  <c r="Q845" i="1"/>
  <c r="O846" i="1"/>
  <c r="P846" i="1"/>
  <c r="Q846" i="1"/>
  <c r="O847" i="1"/>
  <c r="P847" i="1"/>
  <c r="Q847" i="1"/>
  <c r="O848" i="1"/>
  <c r="P848" i="1"/>
  <c r="Q848" i="1"/>
  <c r="O849" i="1"/>
  <c r="P849" i="1"/>
  <c r="Q849" i="1"/>
  <c r="O850" i="1"/>
  <c r="P850" i="1"/>
  <c r="Q850" i="1"/>
  <c r="O851" i="1"/>
  <c r="P851" i="1"/>
  <c r="Q851" i="1"/>
  <c r="O852" i="1"/>
  <c r="P852" i="1"/>
  <c r="Q852" i="1"/>
  <c r="O853" i="1"/>
  <c r="P853" i="1"/>
  <c r="Q853" i="1"/>
  <c r="O854" i="1"/>
  <c r="P854" i="1"/>
  <c r="Q854" i="1"/>
  <c r="O855" i="1"/>
  <c r="P855" i="1"/>
  <c r="Q855" i="1"/>
  <c r="O856" i="1"/>
  <c r="P856" i="1"/>
  <c r="Q856" i="1"/>
  <c r="O857" i="1"/>
  <c r="P857" i="1"/>
  <c r="Q857" i="1"/>
  <c r="O858" i="1"/>
  <c r="P858" i="1"/>
  <c r="Q858" i="1"/>
  <c r="O859" i="1"/>
  <c r="P859" i="1"/>
  <c r="Q859" i="1"/>
  <c r="O860" i="1"/>
  <c r="P860" i="1"/>
  <c r="Q860" i="1"/>
  <c r="O861" i="1"/>
  <c r="P861" i="1"/>
  <c r="Q861" i="1"/>
  <c r="O862" i="1"/>
  <c r="P862" i="1"/>
  <c r="Q862" i="1"/>
  <c r="O863" i="1"/>
  <c r="P863" i="1"/>
  <c r="Q863" i="1"/>
  <c r="O864" i="1"/>
  <c r="P864" i="1"/>
  <c r="Q864" i="1"/>
  <c r="O865" i="1"/>
  <c r="P865" i="1"/>
  <c r="Q865" i="1"/>
  <c r="O866" i="1"/>
  <c r="P866" i="1"/>
  <c r="Q866" i="1"/>
  <c r="O867" i="1"/>
  <c r="P867" i="1"/>
  <c r="Q867" i="1"/>
  <c r="O868" i="1"/>
  <c r="P868" i="1"/>
  <c r="Q868" i="1"/>
  <c r="O869" i="1"/>
  <c r="P869" i="1"/>
  <c r="Q869" i="1"/>
  <c r="O870" i="1"/>
  <c r="P870" i="1"/>
  <c r="Q870" i="1"/>
  <c r="O871" i="1"/>
  <c r="P871" i="1"/>
  <c r="Q871" i="1"/>
  <c r="O872" i="1"/>
  <c r="P872" i="1"/>
  <c r="Q872" i="1"/>
  <c r="O873" i="1"/>
  <c r="P873" i="1"/>
  <c r="Q873" i="1"/>
  <c r="O874" i="1"/>
  <c r="P874" i="1"/>
  <c r="Q874" i="1"/>
  <c r="O875" i="1"/>
  <c r="P875" i="1"/>
  <c r="Q875" i="1"/>
  <c r="O876" i="1"/>
  <c r="P876" i="1"/>
  <c r="Q876" i="1"/>
  <c r="O877" i="1"/>
  <c r="P877" i="1"/>
  <c r="Q877" i="1"/>
  <c r="O878" i="1"/>
  <c r="P878" i="1"/>
  <c r="Q878" i="1"/>
  <c r="O879" i="1"/>
  <c r="P879" i="1"/>
  <c r="Q879" i="1"/>
  <c r="O880" i="1"/>
  <c r="P880" i="1"/>
  <c r="Q880" i="1"/>
  <c r="O881" i="1"/>
  <c r="P881" i="1"/>
  <c r="Q881" i="1"/>
  <c r="O882" i="1"/>
  <c r="P882" i="1"/>
  <c r="Q882" i="1"/>
  <c r="O883" i="1"/>
  <c r="P883" i="1"/>
  <c r="Q883" i="1"/>
  <c r="O884" i="1"/>
  <c r="P884" i="1"/>
  <c r="Q884" i="1"/>
  <c r="O885" i="1"/>
  <c r="P885" i="1"/>
  <c r="Q885" i="1"/>
  <c r="O886" i="1"/>
  <c r="P886" i="1"/>
  <c r="Q886" i="1"/>
  <c r="O887" i="1"/>
  <c r="P887" i="1"/>
  <c r="Q887" i="1"/>
  <c r="O888" i="1"/>
  <c r="P888" i="1"/>
  <c r="Q888" i="1"/>
  <c r="O889" i="1"/>
  <c r="P889" i="1"/>
  <c r="Q889" i="1"/>
  <c r="O890" i="1"/>
  <c r="P890" i="1"/>
  <c r="Q890" i="1"/>
  <c r="O891" i="1"/>
  <c r="P891" i="1"/>
  <c r="Q891" i="1"/>
  <c r="O892" i="1"/>
  <c r="P892" i="1"/>
  <c r="Q892" i="1"/>
  <c r="O893" i="1"/>
  <c r="P893" i="1"/>
  <c r="Q893" i="1"/>
  <c r="O894" i="1"/>
  <c r="P894" i="1"/>
  <c r="Q894" i="1"/>
  <c r="O895" i="1"/>
  <c r="P895" i="1"/>
  <c r="Q895" i="1"/>
  <c r="O896" i="1"/>
  <c r="P896" i="1"/>
  <c r="Q896" i="1"/>
  <c r="O897" i="1"/>
  <c r="P897" i="1"/>
  <c r="Q897" i="1"/>
  <c r="O898" i="1"/>
  <c r="P898" i="1"/>
  <c r="Q898" i="1"/>
  <c r="O899" i="1"/>
  <c r="P899" i="1"/>
  <c r="Q899" i="1"/>
  <c r="O900" i="1"/>
  <c r="P900" i="1"/>
  <c r="Q900" i="1"/>
  <c r="O901" i="1"/>
  <c r="P901" i="1"/>
  <c r="Q901" i="1"/>
  <c r="O902" i="1"/>
  <c r="P902" i="1"/>
  <c r="Q902" i="1"/>
  <c r="O903" i="1"/>
  <c r="P903" i="1"/>
  <c r="Q903" i="1"/>
  <c r="O904" i="1"/>
  <c r="P904" i="1"/>
  <c r="Q904" i="1"/>
  <c r="O905" i="1"/>
  <c r="P905" i="1"/>
  <c r="Q905" i="1"/>
  <c r="O906" i="1"/>
  <c r="P906" i="1"/>
  <c r="Q906" i="1"/>
  <c r="O907" i="1"/>
  <c r="P907" i="1"/>
  <c r="Q907" i="1"/>
  <c r="O908" i="1"/>
  <c r="P908" i="1"/>
  <c r="Q908" i="1"/>
  <c r="O909" i="1"/>
  <c r="P909" i="1"/>
  <c r="Q909" i="1"/>
  <c r="O910" i="1"/>
  <c r="P910" i="1"/>
  <c r="Q910" i="1"/>
  <c r="O911" i="1"/>
  <c r="P911" i="1"/>
  <c r="Q911" i="1"/>
  <c r="O912" i="1"/>
  <c r="P912" i="1"/>
  <c r="Q912" i="1"/>
  <c r="O913" i="1"/>
  <c r="P913" i="1"/>
  <c r="Q913" i="1"/>
  <c r="O914" i="1"/>
  <c r="P914" i="1"/>
  <c r="Q914" i="1"/>
  <c r="O915" i="1"/>
  <c r="P915" i="1"/>
  <c r="Q915" i="1"/>
  <c r="O916" i="1"/>
  <c r="P916" i="1"/>
  <c r="Q916" i="1"/>
  <c r="O917" i="1"/>
  <c r="P917" i="1"/>
  <c r="Q917" i="1"/>
  <c r="O918" i="1"/>
  <c r="P918" i="1"/>
  <c r="Q918" i="1"/>
  <c r="O919" i="1"/>
  <c r="P919" i="1"/>
  <c r="Q919" i="1"/>
  <c r="O920" i="1"/>
  <c r="P920" i="1"/>
  <c r="Q920" i="1"/>
  <c r="O921" i="1"/>
  <c r="P921" i="1"/>
  <c r="Q921" i="1"/>
  <c r="O922" i="1"/>
  <c r="P922" i="1"/>
  <c r="Q922" i="1"/>
  <c r="O923" i="1"/>
  <c r="P923" i="1"/>
  <c r="Q923" i="1"/>
  <c r="O924" i="1"/>
  <c r="P924" i="1"/>
  <c r="Q924" i="1"/>
  <c r="O925" i="1"/>
  <c r="P925" i="1"/>
  <c r="Q925" i="1"/>
  <c r="O926" i="1"/>
  <c r="P926" i="1"/>
  <c r="Q926" i="1"/>
  <c r="O927" i="1"/>
  <c r="P927" i="1"/>
  <c r="Q927" i="1"/>
  <c r="O928" i="1"/>
  <c r="P928" i="1"/>
  <c r="Q928" i="1"/>
  <c r="O929" i="1"/>
  <c r="P929" i="1"/>
  <c r="Q929" i="1"/>
  <c r="O930" i="1"/>
  <c r="P930" i="1"/>
  <c r="Q930" i="1"/>
  <c r="O931" i="1"/>
  <c r="P931" i="1"/>
  <c r="Q931" i="1"/>
  <c r="O932" i="1"/>
  <c r="P932" i="1"/>
  <c r="Q932" i="1"/>
  <c r="O933" i="1"/>
  <c r="P933" i="1"/>
  <c r="Q933" i="1"/>
  <c r="O934" i="1"/>
  <c r="P934" i="1"/>
  <c r="Q934" i="1"/>
  <c r="O935" i="1"/>
  <c r="P935" i="1"/>
  <c r="Q935" i="1"/>
  <c r="O936" i="1"/>
  <c r="P936" i="1"/>
  <c r="Q936" i="1"/>
  <c r="O937" i="1"/>
  <c r="P937" i="1"/>
  <c r="Q937" i="1"/>
  <c r="O938" i="1"/>
  <c r="P938" i="1"/>
  <c r="Q938" i="1"/>
  <c r="O939" i="1"/>
  <c r="P939" i="1"/>
  <c r="Q939" i="1"/>
  <c r="O940" i="1"/>
  <c r="P940" i="1"/>
  <c r="Q940" i="1"/>
  <c r="O941" i="1"/>
  <c r="P941" i="1"/>
  <c r="Q941" i="1"/>
  <c r="O942" i="1"/>
  <c r="P942" i="1"/>
  <c r="Q942" i="1"/>
  <c r="O943" i="1"/>
  <c r="P943" i="1"/>
  <c r="Q943" i="1"/>
  <c r="O944" i="1"/>
  <c r="P944" i="1"/>
  <c r="Q944" i="1"/>
  <c r="O945" i="1"/>
  <c r="P945" i="1"/>
  <c r="Q945" i="1"/>
  <c r="O946" i="1"/>
  <c r="P946" i="1"/>
  <c r="Q946" i="1"/>
  <c r="O947" i="1"/>
  <c r="P947" i="1"/>
  <c r="Q947" i="1"/>
  <c r="O948" i="1"/>
  <c r="P948" i="1"/>
  <c r="Q948" i="1"/>
  <c r="O949" i="1"/>
  <c r="P949" i="1"/>
  <c r="Q949" i="1"/>
  <c r="O950" i="1"/>
  <c r="P950" i="1"/>
  <c r="Q950" i="1"/>
  <c r="O951" i="1"/>
  <c r="P951" i="1"/>
  <c r="Q951" i="1"/>
  <c r="O952" i="1"/>
  <c r="P952" i="1"/>
  <c r="Q952" i="1"/>
  <c r="O953" i="1"/>
  <c r="P953" i="1"/>
  <c r="Q953" i="1"/>
  <c r="O954" i="1"/>
  <c r="P954" i="1"/>
  <c r="Q954" i="1"/>
  <c r="O955" i="1"/>
  <c r="P955" i="1"/>
  <c r="Q955" i="1"/>
  <c r="O956" i="1"/>
  <c r="P956" i="1"/>
  <c r="Q956" i="1"/>
  <c r="O957" i="1"/>
  <c r="P957" i="1"/>
  <c r="Q957" i="1"/>
  <c r="O958" i="1"/>
  <c r="P958" i="1"/>
  <c r="Q958" i="1"/>
  <c r="O959" i="1"/>
  <c r="P959" i="1"/>
  <c r="Q959" i="1"/>
  <c r="O960" i="1"/>
  <c r="P960" i="1"/>
  <c r="Q960" i="1"/>
  <c r="O961" i="1"/>
  <c r="P961" i="1"/>
  <c r="Q961" i="1"/>
  <c r="O962" i="1"/>
  <c r="P962" i="1"/>
  <c r="Q962" i="1"/>
  <c r="O963" i="1"/>
  <c r="P963" i="1"/>
  <c r="Q963" i="1"/>
  <c r="O964" i="1"/>
  <c r="P964" i="1"/>
  <c r="Q964" i="1"/>
  <c r="O965" i="1"/>
  <c r="P965" i="1"/>
  <c r="Q965" i="1"/>
  <c r="O966" i="1"/>
  <c r="P966" i="1"/>
  <c r="Q966" i="1"/>
  <c r="O967" i="1"/>
  <c r="P967" i="1"/>
  <c r="Q967" i="1"/>
  <c r="O968" i="1"/>
  <c r="P968" i="1"/>
  <c r="Q968" i="1"/>
  <c r="O969" i="1"/>
  <c r="P969" i="1"/>
  <c r="Q969" i="1"/>
  <c r="O970" i="1"/>
  <c r="P970" i="1"/>
  <c r="Q970" i="1"/>
  <c r="O971" i="1"/>
  <c r="P971" i="1"/>
  <c r="Q971" i="1"/>
  <c r="O972" i="1"/>
  <c r="P972" i="1"/>
  <c r="Q972" i="1"/>
  <c r="O973" i="1"/>
  <c r="P973" i="1"/>
  <c r="Q973" i="1"/>
  <c r="O974" i="1"/>
  <c r="P974" i="1"/>
  <c r="Q974" i="1"/>
  <c r="O975" i="1"/>
  <c r="P975" i="1"/>
  <c r="Q975" i="1"/>
  <c r="O976" i="1"/>
  <c r="P976" i="1"/>
  <c r="Q976" i="1"/>
  <c r="O977" i="1"/>
  <c r="P977" i="1"/>
  <c r="Q977" i="1"/>
  <c r="O978" i="1"/>
  <c r="P978" i="1"/>
  <c r="Q978" i="1"/>
  <c r="O979" i="1"/>
  <c r="P979" i="1"/>
  <c r="Q979" i="1"/>
  <c r="O980" i="1"/>
  <c r="P980" i="1"/>
  <c r="Q980" i="1"/>
  <c r="O981" i="1"/>
  <c r="P981" i="1"/>
  <c r="Q981" i="1"/>
  <c r="O982" i="1"/>
  <c r="P982" i="1"/>
  <c r="Q982" i="1"/>
  <c r="O983" i="1"/>
  <c r="P983" i="1"/>
  <c r="Q983" i="1"/>
  <c r="O984" i="1"/>
  <c r="P984" i="1"/>
  <c r="Q984" i="1"/>
  <c r="O985" i="1"/>
  <c r="P985" i="1"/>
  <c r="Q985" i="1"/>
  <c r="O986" i="1"/>
  <c r="P986" i="1"/>
  <c r="Q986" i="1"/>
  <c r="O987" i="1"/>
  <c r="P987" i="1"/>
  <c r="Q987" i="1"/>
  <c r="O988" i="1"/>
  <c r="P988" i="1"/>
  <c r="Q988" i="1"/>
  <c r="O989" i="1"/>
  <c r="P989" i="1"/>
  <c r="Q989" i="1"/>
  <c r="O990" i="1"/>
  <c r="P990" i="1"/>
  <c r="Q990" i="1"/>
  <c r="O991" i="1"/>
  <c r="P991" i="1"/>
  <c r="Q991" i="1"/>
  <c r="O992" i="1"/>
  <c r="P992" i="1"/>
  <c r="Q992" i="1"/>
  <c r="O993" i="1"/>
  <c r="P993" i="1"/>
  <c r="Q993" i="1"/>
  <c r="O994" i="1"/>
  <c r="P994" i="1"/>
  <c r="Q994" i="1"/>
  <c r="O995" i="1"/>
  <c r="P995" i="1"/>
  <c r="Q995" i="1"/>
  <c r="O996" i="1"/>
  <c r="P996" i="1"/>
  <c r="Q996" i="1"/>
  <c r="O997" i="1"/>
  <c r="P997" i="1"/>
  <c r="Q997" i="1"/>
  <c r="O998" i="1"/>
  <c r="P998" i="1"/>
  <c r="Q998" i="1"/>
  <c r="O999" i="1"/>
  <c r="P999" i="1"/>
  <c r="Q999" i="1"/>
  <c r="O1000" i="1"/>
  <c r="P1000" i="1"/>
  <c r="Q1000" i="1"/>
  <c r="O1001" i="1"/>
  <c r="P1001" i="1"/>
  <c r="Q1001" i="1"/>
  <c r="O1002" i="1"/>
  <c r="P1002" i="1"/>
  <c r="Q1002" i="1"/>
  <c r="O1003" i="1"/>
  <c r="P1003" i="1"/>
  <c r="Q1003" i="1"/>
  <c r="O1004" i="1"/>
  <c r="P1004" i="1"/>
  <c r="Q1004" i="1"/>
  <c r="O1005" i="1"/>
  <c r="P1005" i="1"/>
  <c r="Q1005" i="1"/>
  <c r="O1006" i="1"/>
  <c r="P1006" i="1"/>
  <c r="Q1006" i="1"/>
  <c r="O1007" i="1"/>
  <c r="P1007" i="1"/>
  <c r="Q1007" i="1"/>
  <c r="O1008" i="1"/>
  <c r="P1008" i="1"/>
  <c r="Q1008" i="1"/>
  <c r="O1009" i="1"/>
  <c r="P1009" i="1"/>
  <c r="Q1009" i="1"/>
  <c r="O1010" i="1"/>
  <c r="P1010" i="1"/>
  <c r="Q1010" i="1"/>
  <c r="O1011" i="1"/>
  <c r="P1011" i="1"/>
  <c r="Q1011" i="1"/>
  <c r="O1012" i="1"/>
  <c r="P1012" i="1"/>
  <c r="Q1012" i="1"/>
  <c r="O1013" i="1"/>
  <c r="P1013" i="1"/>
  <c r="Q1013" i="1"/>
  <c r="O1014" i="1"/>
  <c r="P1014" i="1"/>
  <c r="Q1014" i="1"/>
  <c r="O1015" i="1"/>
  <c r="P1015" i="1"/>
  <c r="Q1015" i="1"/>
  <c r="O1016" i="1"/>
  <c r="P1016" i="1"/>
  <c r="Q1016" i="1"/>
  <c r="O1017" i="1"/>
  <c r="P1017" i="1"/>
  <c r="Q1017" i="1"/>
  <c r="O1018" i="1"/>
  <c r="P1018" i="1"/>
  <c r="Q1018" i="1"/>
  <c r="O1019" i="1"/>
  <c r="P1019" i="1"/>
  <c r="Q1019" i="1"/>
  <c r="O1020" i="1"/>
  <c r="P1020" i="1"/>
  <c r="Q1020" i="1"/>
  <c r="O1021" i="1"/>
  <c r="P1021" i="1"/>
  <c r="Q1021" i="1"/>
  <c r="O1022" i="1"/>
  <c r="P1022" i="1"/>
  <c r="Q1022" i="1"/>
  <c r="O1023" i="1"/>
  <c r="P1023" i="1"/>
  <c r="Q1023" i="1"/>
  <c r="O1024" i="1"/>
  <c r="P1024" i="1"/>
  <c r="Q1024" i="1"/>
  <c r="O1025" i="1"/>
  <c r="P1025" i="1"/>
  <c r="Q1025" i="1"/>
  <c r="O1026" i="1"/>
  <c r="P1026" i="1"/>
  <c r="Q1026" i="1"/>
  <c r="O1027" i="1"/>
  <c r="P1027" i="1"/>
  <c r="Q1027" i="1"/>
  <c r="O1028" i="1"/>
  <c r="P1028" i="1"/>
  <c r="Q1028" i="1"/>
  <c r="O1029" i="1"/>
  <c r="P1029" i="1"/>
  <c r="Q1029" i="1"/>
  <c r="O1030" i="1"/>
  <c r="P1030" i="1"/>
  <c r="Q1030" i="1"/>
  <c r="O1031" i="1"/>
  <c r="P1031" i="1"/>
  <c r="Q1031" i="1"/>
  <c r="O1032" i="1"/>
  <c r="P1032" i="1"/>
  <c r="Q1032" i="1"/>
  <c r="O1033" i="1"/>
  <c r="P1033" i="1"/>
  <c r="Q1033" i="1"/>
  <c r="O1034" i="1"/>
  <c r="P1034" i="1"/>
  <c r="Q1034" i="1"/>
  <c r="O1035" i="1"/>
  <c r="P1035" i="1"/>
  <c r="Q1035" i="1"/>
  <c r="O1036" i="1"/>
  <c r="P1036" i="1"/>
  <c r="Q1036" i="1"/>
  <c r="O1037" i="1"/>
  <c r="P1037" i="1"/>
  <c r="Q1037" i="1"/>
  <c r="O1038" i="1"/>
  <c r="P1038" i="1"/>
  <c r="Q1038" i="1"/>
  <c r="O1039" i="1"/>
  <c r="P1039" i="1"/>
  <c r="Q1039" i="1"/>
  <c r="O1040" i="1"/>
  <c r="P1040" i="1"/>
  <c r="Q1040" i="1"/>
  <c r="O1041" i="1"/>
  <c r="P1041" i="1"/>
  <c r="Q1041" i="1"/>
  <c r="O1042" i="1"/>
  <c r="P1042" i="1"/>
  <c r="Q1042" i="1"/>
  <c r="O1043" i="1"/>
  <c r="P1043" i="1"/>
  <c r="Q1043" i="1"/>
  <c r="O1044" i="1"/>
  <c r="P1044" i="1"/>
  <c r="Q1044" i="1"/>
  <c r="O1045" i="1"/>
  <c r="P1045" i="1"/>
  <c r="Q1045" i="1"/>
  <c r="O1046" i="1"/>
  <c r="P1046" i="1"/>
  <c r="Q1046" i="1"/>
  <c r="O1047" i="1"/>
  <c r="P1047" i="1"/>
  <c r="Q1047" i="1"/>
  <c r="O1048" i="1"/>
  <c r="P1048" i="1"/>
  <c r="Q1048" i="1"/>
  <c r="O1049" i="1"/>
  <c r="P1049" i="1"/>
  <c r="Q1049" i="1"/>
  <c r="O1050" i="1"/>
  <c r="P1050" i="1"/>
  <c r="Q1050" i="1"/>
  <c r="O1051" i="1"/>
  <c r="P1051" i="1"/>
  <c r="Q1051" i="1"/>
  <c r="O1052" i="1"/>
  <c r="P1052" i="1"/>
  <c r="Q1052" i="1"/>
  <c r="O1053" i="1"/>
  <c r="P1053" i="1"/>
  <c r="Q1053" i="1"/>
  <c r="O1054" i="1"/>
  <c r="P1054" i="1"/>
  <c r="Q1054" i="1"/>
  <c r="O1055" i="1"/>
  <c r="P1055" i="1"/>
  <c r="Q1055" i="1"/>
  <c r="O1056" i="1"/>
  <c r="P1056" i="1"/>
  <c r="Q1056" i="1"/>
  <c r="O1057" i="1"/>
  <c r="P1057" i="1"/>
  <c r="Q1057" i="1"/>
  <c r="O1058" i="1"/>
  <c r="P1058" i="1"/>
  <c r="Q1058" i="1"/>
  <c r="O1059" i="1"/>
  <c r="P1059" i="1"/>
  <c r="Q1059" i="1"/>
  <c r="O1060" i="1"/>
  <c r="P1060" i="1"/>
  <c r="Q1060" i="1"/>
  <c r="O1061" i="1"/>
  <c r="P1061" i="1"/>
  <c r="Q1061" i="1"/>
  <c r="O1062" i="1"/>
  <c r="P1062" i="1"/>
  <c r="Q1062" i="1"/>
  <c r="O1063" i="1"/>
  <c r="P1063" i="1"/>
  <c r="Q1063" i="1"/>
  <c r="O1064" i="1"/>
  <c r="P1064" i="1"/>
  <c r="Q1064" i="1"/>
  <c r="O1065" i="1"/>
  <c r="P1065" i="1"/>
  <c r="Q1065" i="1"/>
  <c r="O1066" i="1"/>
  <c r="P1066" i="1"/>
  <c r="Q1066" i="1"/>
  <c r="O1067" i="1"/>
  <c r="P1067" i="1"/>
  <c r="Q1067" i="1"/>
  <c r="O1068" i="1"/>
  <c r="P1068" i="1"/>
  <c r="Q1068" i="1"/>
  <c r="O1069" i="1"/>
  <c r="P1069" i="1"/>
  <c r="Q1069" i="1"/>
  <c r="O1070" i="1"/>
  <c r="P1070" i="1"/>
  <c r="Q1070" i="1"/>
  <c r="O1071" i="1"/>
  <c r="P1071" i="1"/>
  <c r="Q1071" i="1"/>
  <c r="O1072" i="1"/>
  <c r="P1072" i="1"/>
  <c r="Q1072" i="1"/>
  <c r="O1073" i="1"/>
  <c r="P1073" i="1"/>
  <c r="Q1073" i="1"/>
  <c r="O1074" i="1"/>
  <c r="P1074" i="1"/>
  <c r="Q1074" i="1"/>
  <c r="O1075" i="1"/>
  <c r="P1075" i="1"/>
  <c r="Q1075" i="1"/>
  <c r="O1076" i="1"/>
  <c r="P1076" i="1"/>
  <c r="Q1076" i="1"/>
  <c r="O1077" i="1"/>
  <c r="P1077" i="1"/>
  <c r="Q1077" i="1"/>
  <c r="O1078" i="1"/>
  <c r="P1078" i="1"/>
  <c r="Q1078" i="1"/>
  <c r="O1079" i="1"/>
  <c r="P1079" i="1"/>
  <c r="Q1079" i="1"/>
  <c r="O1080" i="1"/>
  <c r="P1080" i="1"/>
  <c r="Q1080" i="1"/>
  <c r="O1081" i="1"/>
  <c r="P1081" i="1"/>
  <c r="Q1081" i="1"/>
  <c r="O1082" i="1"/>
  <c r="P1082" i="1"/>
  <c r="Q1082" i="1"/>
  <c r="O1083" i="1"/>
  <c r="P1083" i="1"/>
  <c r="Q1083" i="1"/>
  <c r="O1084" i="1"/>
  <c r="P1084" i="1"/>
  <c r="Q1084" i="1"/>
  <c r="O1085" i="1"/>
  <c r="P1085" i="1"/>
  <c r="Q1085" i="1"/>
  <c r="O1086" i="1"/>
  <c r="P1086" i="1"/>
  <c r="Q1086" i="1"/>
  <c r="O1087" i="1"/>
  <c r="P1087" i="1"/>
  <c r="Q1087" i="1"/>
  <c r="O1088" i="1"/>
  <c r="P1088" i="1"/>
  <c r="Q1088" i="1"/>
  <c r="O1089" i="1"/>
  <c r="P1089" i="1"/>
  <c r="Q1089" i="1"/>
  <c r="O1090" i="1"/>
  <c r="P1090" i="1"/>
  <c r="Q1090" i="1"/>
  <c r="O1091" i="1"/>
  <c r="P1091" i="1"/>
  <c r="Q1091" i="1"/>
  <c r="O1092" i="1"/>
  <c r="P1092" i="1"/>
  <c r="Q1092" i="1"/>
  <c r="O1093" i="1"/>
  <c r="P1093" i="1"/>
  <c r="Q1093" i="1"/>
  <c r="O1094" i="1"/>
  <c r="P1094" i="1"/>
  <c r="Q1094" i="1"/>
  <c r="O1095" i="1"/>
  <c r="P1095" i="1"/>
  <c r="Q1095" i="1"/>
  <c r="O1096" i="1"/>
  <c r="P1096" i="1"/>
  <c r="Q1096" i="1"/>
  <c r="O1097" i="1"/>
  <c r="P1097" i="1"/>
  <c r="Q1097" i="1"/>
  <c r="O1098" i="1"/>
  <c r="P1098" i="1"/>
  <c r="Q1098" i="1"/>
  <c r="O1099" i="1"/>
  <c r="P1099" i="1"/>
  <c r="Q1099" i="1"/>
  <c r="O1100" i="1"/>
  <c r="P1100" i="1"/>
  <c r="Q1100" i="1"/>
  <c r="O1101" i="1"/>
  <c r="P1101" i="1"/>
  <c r="Q1101" i="1"/>
  <c r="O1102" i="1"/>
  <c r="P1102" i="1"/>
  <c r="Q1102" i="1"/>
  <c r="O1103" i="1"/>
  <c r="P1103" i="1"/>
  <c r="Q1103" i="1"/>
  <c r="O1104" i="1"/>
  <c r="P1104" i="1"/>
  <c r="Q1104" i="1"/>
  <c r="O1105" i="1"/>
  <c r="P1105" i="1"/>
  <c r="Q1105" i="1"/>
  <c r="O1106" i="1"/>
  <c r="P1106" i="1"/>
  <c r="Q1106" i="1"/>
  <c r="O1107" i="1"/>
  <c r="P1107" i="1"/>
  <c r="Q1107" i="1"/>
  <c r="O1108" i="1"/>
  <c r="P1108" i="1"/>
  <c r="Q1108" i="1"/>
  <c r="O1109" i="1"/>
  <c r="P1109" i="1"/>
  <c r="Q1109" i="1"/>
  <c r="O1110" i="1"/>
  <c r="P1110" i="1"/>
  <c r="Q1110" i="1"/>
  <c r="O1111" i="1"/>
  <c r="P1111" i="1"/>
  <c r="Q1111" i="1"/>
  <c r="O1112" i="1"/>
  <c r="P1112" i="1"/>
  <c r="Q1112" i="1"/>
  <c r="O1113" i="1"/>
  <c r="P1113" i="1"/>
  <c r="Q1113" i="1"/>
  <c r="O1114" i="1"/>
  <c r="P1114" i="1"/>
  <c r="Q1114" i="1"/>
  <c r="O1115" i="1"/>
  <c r="P1115" i="1"/>
  <c r="Q1115" i="1"/>
  <c r="O1116" i="1"/>
  <c r="P1116" i="1"/>
  <c r="Q1116" i="1"/>
  <c r="O1117" i="1"/>
  <c r="P1117" i="1"/>
  <c r="Q1117" i="1"/>
  <c r="O1118" i="1"/>
  <c r="P1118" i="1"/>
  <c r="Q1118" i="1"/>
  <c r="O1119" i="1"/>
  <c r="P1119" i="1"/>
  <c r="Q1119" i="1"/>
  <c r="O1120" i="1"/>
  <c r="P1120" i="1"/>
  <c r="Q1120" i="1"/>
  <c r="O1121" i="1"/>
  <c r="P1121" i="1"/>
  <c r="Q1121" i="1"/>
  <c r="O1122" i="1"/>
  <c r="P1122" i="1"/>
  <c r="Q1122" i="1"/>
  <c r="O1123" i="1"/>
  <c r="P1123" i="1"/>
  <c r="Q1123" i="1"/>
  <c r="O1124" i="1"/>
  <c r="P1124" i="1"/>
  <c r="Q1124" i="1"/>
  <c r="O1125" i="1"/>
  <c r="P1125" i="1"/>
  <c r="Q1125" i="1"/>
  <c r="O1126" i="1"/>
  <c r="P1126" i="1"/>
  <c r="Q1126" i="1"/>
  <c r="O1127" i="1"/>
  <c r="P1127" i="1"/>
  <c r="Q1127" i="1"/>
  <c r="O1128" i="1"/>
  <c r="P1128" i="1"/>
  <c r="Q1128" i="1"/>
  <c r="O1129" i="1"/>
  <c r="P1129" i="1"/>
  <c r="Q1129" i="1"/>
  <c r="O1130" i="1"/>
  <c r="P1130" i="1"/>
  <c r="Q1130" i="1"/>
  <c r="O1131" i="1"/>
  <c r="P1131" i="1"/>
  <c r="Q1131" i="1"/>
  <c r="O1132" i="1"/>
  <c r="P1132" i="1"/>
  <c r="Q1132" i="1"/>
  <c r="O1133" i="1"/>
  <c r="P1133" i="1"/>
  <c r="Q1133" i="1"/>
  <c r="O1134" i="1"/>
  <c r="P1134" i="1"/>
  <c r="Q1134" i="1"/>
  <c r="O1135" i="1"/>
  <c r="P1135" i="1"/>
  <c r="Q1135" i="1"/>
  <c r="O1136" i="1"/>
  <c r="P1136" i="1"/>
  <c r="Q1136" i="1"/>
  <c r="O1137" i="1"/>
  <c r="P1137" i="1"/>
  <c r="Q1137" i="1"/>
  <c r="O1138" i="1"/>
  <c r="P1138" i="1"/>
  <c r="Q1138" i="1"/>
  <c r="O1139" i="1"/>
  <c r="P1139" i="1"/>
  <c r="Q1139" i="1"/>
  <c r="O1140" i="1"/>
  <c r="P1140" i="1"/>
  <c r="Q1140" i="1"/>
  <c r="O1141" i="1"/>
  <c r="P1141" i="1"/>
  <c r="Q1141" i="1"/>
  <c r="O1142" i="1"/>
  <c r="P1142" i="1"/>
  <c r="Q1142" i="1"/>
  <c r="O1143" i="1"/>
  <c r="P1143" i="1"/>
  <c r="Q1143" i="1"/>
  <c r="O1144" i="1"/>
  <c r="P1144" i="1"/>
  <c r="Q1144" i="1"/>
  <c r="O1145" i="1"/>
  <c r="P1145" i="1"/>
  <c r="Q1145" i="1"/>
  <c r="O1146" i="1"/>
  <c r="P1146" i="1"/>
  <c r="Q1146" i="1"/>
  <c r="O1147" i="1"/>
  <c r="P1147" i="1"/>
  <c r="Q1147" i="1"/>
  <c r="O1148" i="1"/>
  <c r="P1148" i="1"/>
  <c r="Q1148" i="1"/>
  <c r="O1149" i="1"/>
  <c r="P1149" i="1"/>
  <c r="Q1149" i="1"/>
  <c r="O1150" i="1"/>
  <c r="P1150" i="1"/>
  <c r="Q1150" i="1"/>
  <c r="O1151" i="1"/>
  <c r="P1151" i="1"/>
  <c r="Q1151" i="1"/>
  <c r="O1152" i="1"/>
  <c r="P1152" i="1"/>
  <c r="Q1152" i="1"/>
  <c r="O1153" i="1"/>
  <c r="P1153" i="1"/>
  <c r="Q1153" i="1"/>
  <c r="O1154" i="1"/>
  <c r="P1154" i="1"/>
  <c r="Q1154" i="1"/>
  <c r="O1155" i="1"/>
  <c r="P1155" i="1"/>
  <c r="Q1155" i="1"/>
  <c r="O1156" i="1"/>
  <c r="P1156" i="1"/>
  <c r="Q1156" i="1"/>
  <c r="O1157" i="1"/>
  <c r="P1157" i="1"/>
  <c r="Q1157" i="1"/>
  <c r="O1158" i="1"/>
  <c r="P1158" i="1"/>
  <c r="Q1158" i="1"/>
  <c r="O1159" i="1"/>
  <c r="P1159" i="1"/>
  <c r="Q1159" i="1"/>
  <c r="O1160" i="1"/>
  <c r="P1160" i="1"/>
  <c r="Q1160" i="1"/>
  <c r="O1161" i="1"/>
  <c r="P1161" i="1"/>
  <c r="Q1161" i="1"/>
  <c r="O1162" i="1"/>
  <c r="P1162" i="1"/>
  <c r="Q1162" i="1"/>
  <c r="O1163" i="1"/>
  <c r="P1163" i="1"/>
  <c r="Q1163" i="1"/>
  <c r="O1164" i="1"/>
  <c r="P1164" i="1"/>
  <c r="Q1164" i="1"/>
  <c r="O1165" i="1"/>
  <c r="P1165" i="1"/>
  <c r="Q1165" i="1"/>
  <c r="O1166" i="1"/>
  <c r="P1166" i="1"/>
  <c r="Q1166" i="1"/>
  <c r="O1167" i="1"/>
  <c r="P1167" i="1"/>
  <c r="Q1167" i="1"/>
  <c r="O1168" i="1"/>
  <c r="P1168" i="1"/>
  <c r="Q1168" i="1"/>
  <c r="O1169" i="1"/>
  <c r="P1169" i="1"/>
  <c r="Q1169" i="1"/>
  <c r="O1170" i="1"/>
  <c r="P1170" i="1"/>
  <c r="Q1170" i="1"/>
  <c r="O1171" i="1"/>
  <c r="P1171" i="1"/>
  <c r="Q1171" i="1"/>
  <c r="O1172" i="1"/>
  <c r="P1172" i="1"/>
  <c r="Q1172" i="1"/>
  <c r="O1173" i="1"/>
  <c r="P1173" i="1"/>
  <c r="Q1173" i="1"/>
  <c r="O1174" i="1"/>
  <c r="P1174" i="1"/>
  <c r="Q1174" i="1"/>
  <c r="O1175" i="1"/>
  <c r="P1175" i="1"/>
  <c r="Q1175" i="1"/>
  <c r="O1176" i="1"/>
  <c r="P1176" i="1"/>
  <c r="Q1176" i="1"/>
  <c r="O1177" i="1"/>
  <c r="P1177" i="1"/>
  <c r="Q1177" i="1"/>
  <c r="O1178" i="1"/>
  <c r="P1178" i="1"/>
  <c r="Q1178" i="1"/>
  <c r="O1179" i="1"/>
  <c r="P1179" i="1"/>
  <c r="Q1179" i="1"/>
  <c r="O1180" i="1"/>
  <c r="P1180" i="1"/>
  <c r="Q1180" i="1"/>
  <c r="O1181" i="1"/>
  <c r="P1181" i="1"/>
  <c r="Q1181" i="1"/>
  <c r="O1182" i="1"/>
  <c r="P1182" i="1"/>
  <c r="Q1182" i="1"/>
  <c r="O1183" i="1"/>
  <c r="P1183" i="1"/>
  <c r="Q1183" i="1"/>
  <c r="O1184" i="1"/>
  <c r="P1184" i="1"/>
  <c r="Q1184" i="1"/>
  <c r="O1185" i="1"/>
  <c r="P1185" i="1"/>
  <c r="Q1185" i="1"/>
  <c r="O1186" i="1"/>
  <c r="P1186" i="1"/>
  <c r="Q1186" i="1"/>
  <c r="O1187" i="1"/>
  <c r="P1187" i="1"/>
  <c r="Q1187" i="1"/>
  <c r="O1188" i="1"/>
  <c r="P1188" i="1"/>
  <c r="Q1188" i="1"/>
  <c r="O1189" i="1"/>
  <c r="P1189" i="1"/>
  <c r="Q1189" i="1"/>
  <c r="O1190" i="1"/>
  <c r="P1190" i="1"/>
  <c r="Q1190" i="1"/>
  <c r="O1191" i="1"/>
  <c r="P1191" i="1"/>
  <c r="Q1191" i="1"/>
  <c r="O1192" i="1"/>
  <c r="P1192" i="1"/>
  <c r="Q1192" i="1"/>
  <c r="O1193" i="1"/>
  <c r="P1193" i="1"/>
  <c r="Q1193" i="1"/>
  <c r="O1194" i="1"/>
  <c r="P1194" i="1"/>
  <c r="Q1194" i="1"/>
  <c r="O1195" i="1"/>
  <c r="P1195" i="1"/>
  <c r="Q1195" i="1"/>
  <c r="O1196" i="1"/>
  <c r="P1196" i="1"/>
  <c r="Q1196" i="1"/>
  <c r="O1197" i="1"/>
  <c r="P1197" i="1"/>
  <c r="Q1197" i="1"/>
  <c r="O1198" i="1"/>
  <c r="P1198" i="1"/>
  <c r="Q1198" i="1"/>
  <c r="O1199" i="1"/>
  <c r="P1199" i="1"/>
  <c r="Q1199" i="1"/>
  <c r="O1200" i="1"/>
  <c r="P1200" i="1"/>
  <c r="Q1200" i="1"/>
  <c r="O1201" i="1"/>
  <c r="P1201" i="1"/>
  <c r="Q1201" i="1"/>
  <c r="O1202" i="1"/>
  <c r="P1202" i="1"/>
  <c r="Q1202" i="1"/>
  <c r="O1203" i="1"/>
  <c r="P1203" i="1"/>
  <c r="Q1203" i="1"/>
  <c r="O1204" i="1"/>
  <c r="P1204" i="1"/>
  <c r="Q1204" i="1"/>
  <c r="O1205" i="1"/>
  <c r="P1205" i="1"/>
  <c r="Q1205" i="1"/>
  <c r="O1206" i="1"/>
  <c r="P1206" i="1"/>
  <c r="Q1206" i="1"/>
  <c r="O1207" i="1"/>
  <c r="P1207" i="1"/>
  <c r="Q1207" i="1"/>
  <c r="O1208" i="1"/>
  <c r="P1208" i="1"/>
  <c r="Q1208" i="1"/>
  <c r="O1209" i="1"/>
  <c r="P1209" i="1"/>
  <c r="Q1209" i="1"/>
  <c r="O1210" i="1"/>
  <c r="P1210" i="1"/>
  <c r="Q1210" i="1"/>
  <c r="O1211" i="1"/>
  <c r="P1211" i="1"/>
  <c r="Q1211" i="1"/>
  <c r="O1212" i="1"/>
  <c r="P1212" i="1"/>
  <c r="Q1212" i="1"/>
  <c r="O1213" i="1"/>
  <c r="P1213" i="1"/>
  <c r="Q1213" i="1"/>
  <c r="O1214" i="1"/>
  <c r="P1214" i="1"/>
  <c r="Q1214" i="1"/>
  <c r="O1215" i="1"/>
  <c r="P1215" i="1"/>
  <c r="Q1215" i="1"/>
  <c r="O1216" i="1"/>
  <c r="P1216" i="1"/>
  <c r="Q1216" i="1"/>
  <c r="O1217" i="1"/>
  <c r="P1217" i="1"/>
  <c r="Q1217" i="1"/>
  <c r="O1218" i="1"/>
  <c r="P1218" i="1"/>
  <c r="Q1218" i="1"/>
  <c r="O1219" i="1"/>
  <c r="P1219" i="1"/>
  <c r="Q1219" i="1"/>
  <c r="O1220" i="1"/>
  <c r="P1220" i="1"/>
  <c r="Q1220" i="1"/>
  <c r="O1221" i="1"/>
  <c r="P1221" i="1"/>
  <c r="Q1221" i="1"/>
  <c r="O1222" i="1"/>
  <c r="P1222" i="1"/>
  <c r="Q1222" i="1"/>
  <c r="O1223" i="1"/>
  <c r="P1223" i="1"/>
  <c r="Q1223" i="1"/>
  <c r="O1224" i="1"/>
  <c r="P1224" i="1"/>
  <c r="Q1224" i="1"/>
  <c r="O1225" i="1"/>
  <c r="P1225" i="1"/>
  <c r="Q1225" i="1"/>
  <c r="O1226" i="1"/>
  <c r="P1226" i="1"/>
  <c r="Q1226" i="1"/>
  <c r="O1227" i="1"/>
  <c r="P1227" i="1"/>
  <c r="Q1227" i="1"/>
  <c r="O1228" i="1"/>
  <c r="P1228" i="1"/>
  <c r="Q1228" i="1"/>
  <c r="O1229" i="1"/>
  <c r="P1229" i="1"/>
  <c r="Q1229" i="1"/>
  <c r="O1230" i="1"/>
  <c r="P1230" i="1"/>
  <c r="Q1230" i="1"/>
  <c r="O1231" i="1"/>
  <c r="P1231" i="1"/>
  <c r="Q1231" i="1"/>
  <c r="O1232" i="1"/>
  <c r="P1232" i="1"/>
  <c r="Q1232" i="1"/>
  <c r="O1233" i="1"/>
  <c r="P1233" i="1"/>
  <c r="Q1233" i="1"/>
  <c r="O1234" i="1"/>
  <c r="P1234" i="1"/>
  <c r="Q1234" i="1"/>
  <c r="O1235" i="1"/>
  <c r="P1235" i="1"/>
  <c r="Q1235" i="1"/>
  <c r="O1236" i="1"/>
  <c r="P1236" i="1"/>
  <c r="Q1236" i="1"/>
  <c r="O1237" i="1"/>
  <c r="P1237" i="1"/>
  <c r="Q1237" i="1"/>
  <c r="O1238" i="1"/>
  <c r="P1238" i="1"/>
  <c r="Q1238" i="1"/>
  <c r="O1239" i="1"/>
  <c r="P1239" i="1"/>
  <c r="Q1239" i="1"/>
  <c r="O1240" i="1"/>
  <c r="P1240" i="1"/>
  <c r="Q1240" i="1"/>
  <c r="O1241" i="1"/>
  <c r="P1241" i="1"/>
  <c r="Q1241" i="1"/>
  <c r="O1242" i="1"/>
  <c r="P1242" i="1"/>
  <c r="Q1242" i="1"/>
  <c r="O1243" i="1"/>
  <c r="P1243" i="1"/>
  <c r="Q1243" i="1"/>
  <c r="O1244" i="1"/>
  <c r="P1244" i="1"/>
  <c r="Q1244" i="1"/>
  <c r="O1245" i="1"/>
  <c r="P1245" i="1"/>
  <c r="Q1245" i="1"/>
  <c r="O1246" i="1"/>
  <c r="P1246" i="1"/>
  <c r="Q1246" i="1"/>
  <c r="O1247" i="1"/>
  <c r="P1247" i="1"/>
  <c r="Q1247" i="1"/>
  <c r="O1248" i="1"/>
  <c r="P1248" i="1"/>
  <c r="Q1248" i="1"/>
  <c r="O1249" i="1"/>
  <c r="P1249" i="1"/>
  <c r="Q1249" i="1"/>
  <c r="O1250" i="1"/>
  <c r="P1250" i="1"/>
  <c r="Q1250" i="1"/>
  <c r="O1251" i="1"/>
  <c r="P1251" i="1"/>
  <c r="Q1251" i="1"/>
  <c r="O1252" i="1"/>
  <c r="P1252" i="1"/>
  <c r="Q1252" i="1"/>
  <c r="O1253" i="1"/>
  <c r="P1253" i="1"/>
  <c r="Q1253" i="1"/>
  <c r="O1254" i="1"/>
  <c r="P1254" i="1"/>
  <c r="Q1254" i="1"/>
  <c r="O1255" i="1"/>
  <c r="P1255" i="1"/>
  <c r="Q1255" i="1"/>
  <c r="O1256" i="1"/>
  <c r="P1256" i="1"/>
  <c r="Q1256" i="1"/>
  <c r="O1257" i="1"/>
  <c r="P1257" i="1"/>
  <c r="Q1257" i="1"/>
  <c r="O1258" i="1"/>
  <c r="P1258" i="1"/>
  <c r="Q1258" i="1"/>
  <c r="O1259" i="1"/>
  <c r="P1259" i="1"/>
  <c r="Q1259" i="1"/>
  <c r="O1260" i="1"/>
  <c r="P1260" i="1"/>
  <c r="Q1260" i="1"/>
  <c r="O1261" i="1"/>
  <c r="P1261" i="1"/>
  <c r="Q1261" i="1"/>
  <c r="O1262" i="1"/>
  <c r="P1262" i="1"/>
  <c r="Q1262" i="1"/>
  <c r="O1263" i="1"/>
  <c r="P1263" i="1"/>
  <c r="Q1263" i="1"/>
  <c r="O1264" i="1"/>
  <c r="P1264" i="1"/>
  <c r="Q1264" i="1"/>
  <c r="O1265" i="1"/>
  <c r="P1265" i="1"/>
  <c r="Q1265" i="1"/>
  <c r="O1266" i="1"/>
  <c r="P1266" i="1"/>
  <c r="Q1266" i="1"/>
  <c r="O1267" i="1"/>
  <c r="P1267" i="1"/>
  <c r="Q1267" i="1"/>
  <c r="O1268" i="1"/>
  <c r="P1268" i="1"/>
  <c r="Q1268" i="1"/>
  <c r="O1269" i="1"/>
  <c r="P1269" i="1"/>
  <c r="Q1269" i="1"/>
  <c r="O1270" i="1"/>
  <c r="P1270" i="1"/>
  <c r="Q1270" i="1"/>
  <c r="O1271" i="1"/>
  <c r="P1271" i="1"/>
  <c r="Q1271" i="1"/>
  <c r="O1272" i="1"/>
  <c r="P1272" i="1"/>
  <c r="Q1272" i="1"/>
  <c r="O1273" i="1"/>
  <c r="P1273" i="1"/>
  <c r="Q1273" i="1"/>
  <c r="O1274" i="1"/>
  <c r="P1274" i="1"/>
  <c r="Q1274" i="1"/>
  <c r="O1275" i="1"/>
  <c r="P1275" i="1"/>
  <c r="Q1275" i="1"/>
  <c r="O1276" i="1"/>
  <c r="P1276" i="1"/>
  <c r="Q1276" i="1"/>
  <c r="O1277" i="1"/>
  <c r="P1277" i="1"/>
  <c r="Q1277" i="1"/>
  <c r="O1278" i="1"/>
  <c r="P1278" i="1"/>
  <c r="Q1278" i="1"/>
  <c r="O1279" i="1"/>
  <c r="P1279" i="1"/>
  <c r="Q1279" i="1"/>
  <c r="O1280" i="1"/>
  <c r="P1280" i="1"/>
  <c r="Q1280" i="1"/>
  <c r="O1281" i="1"/>
  <c r="P1281" i="1"/>
  <c r="Q1281" i="1"/>
  <c r="O1282" i="1"/>
  <c r="P1282" i="1"/>
  <c r="Q1282" i="1"/>
  <c r="O1283" i="1"/>
  <c r="P1283" i="1"/>
  <c r="Q1283" i="1"/>
  <c r="O1284" i="1"/>
  <c r="P1284" i="1"/>
  <c r="Q1284" i="1"/>
  <c r="O1285" i="1"/>
  <c r="P1285" i="1"/>
  <c r="Q1285" i="1"/>
  <c r="O1286" i="1"/>
  <c r="P1286" i="1"/>
  <c r="Q1286" i="1"/>
  <c r="O1287" i="1"/>
  <c r="P1287" i="1"/>
  <c r="Q1287" i="1"/>
  <c r="O1288" i="1"/>
  <c r="P1288" i="1"/>
  <c r="Q1288" i="1"/>
  <c r="O1289" i="1"/>
  <c r="P1289" i="1"/>
  <c r="Q1289" i="1"/>
  <c r="O1290" i="1"/>
  <c r="P1290" i="1"/>
  <c r="Q1290" i="1"/>
  <c r="O1291" i="1"/>
  <c r="P1291" i="1"/>
  <c r="Q1291" i="1"/>
  <c r="O1292" i="1"/>
  <c r="P1292" i="1"/>
  <c r="Q1292" i="1"/>
  <c r="O1293" i="1"/>
  <c r="P1293" i="1"/>
  <c r="Q1293" i="1"/>
  <c r="O1294" i="1"/>
  <c r="P1294" i="1"/>
  <c r="Q1294" i="1"/>
  <c r="O1295" i="1"/>
  <c r="P1295" i="1"/>
  <c r="Q1295" i="1"/>
  <c r="O1296" i="1"/>
  <c r="P1296" i="1"/>
  <c r="Q1296" i="1"/>
  <c r="O1297" i="1"/>
  <c r="P1297" i="1"/>
  <c r="Q1297" i="1"/>
  <c r="O1298" i="1"/>
  <c r="P1298" i="1"/>
  <c r="Q1298" i="1"/>
  <c r="O1299" i="1"/>
  <c r="P1299" i="1"/>
  <c r="Q1299" i="1"/>
  <c r="O1300" i="1"/>
  <c r="P1300" i="1"/>
  <c r="Q1300" i="1"/>
  <c r="O1301" i="1"/>
  <c r="P1301" i="1"/>
  <c r="Q1301" i="1"/>
  <c r="O1302" i="1"/>
  <c r="P1302" i="1"/>
  <c r="Q1302" i="1"/>
  <c r="O1303" i="1"/>
  <c r="P1303" i="1"/>
  <c r="Q1303" i="1"/>
  <c r="O1304" i="1"/>
  <c r="P1304" i="1"/>
  <c r="Q1304" i="1"/>
  <c r="O1305" i="1"/>
  <c r="P1305" i="1"/>
  <c r="Q1305" i="1"/>
  <c r="O1306" i="1"/>
  <c r="P1306" i="1"/>
  <c r="Q1306" i="1"/>
  <c r="O1307" i="1"/>
  <c r="P1307" i="1"/>
  <c r="Q1307" i="1"/>
  <c r="O1308" i="1"/>
  <c r="P1308" i="1"/>
  <c r="Q1308" i="1"/>
  <c r="O1309" i="1"/>
  <c r="P1309" i="1"/>
  <c r="Q1309" i="1"/>
  <c r="O1310" i="1"/>
  <c r="P1310" i="1"/>
  <c r="Q1310" i="1"/>
  <c r="O1311" i="1"/>
  <c r="P1311" i="1"/>
  <c r="Q1311" i="1"/>
  <c r="O1312" i="1"/>
  <c r="P1312" i="1"/>
  <c r="Q1312" i="1"/>
  <c r="O1313" i="1"/>
  <c r="P1313" i="1"/>
  <c r="Q1313" i="1"/>
  <c r="O1314" i="1"/>
  <c r="P1314" i="1"/>
  <c r="Q1314" i="1"/>
  <c r="O1315" i="1"/>
  <c r="P1315" i="1"/>
  <c r="Q1315" i="1"/>
  <c r="O1316" i="1"/>
  <c r="P1316" i="1"/>
  <c r="Q1316" i="1"/>
  <c r="O1317" i="1"/>
  <c r="P1317" i="1"/>
  <c r="Q1317" i="1"/>
  <c r="O1318" i="1"/>
  <c r="P1318" i="1"/>
  <c r="Q1318" i="1"/>
  <c r="O1319" i="1"/>
  <c r="P1319" i="1"/>
  <c r="Q1319" i="1"/>
  <c r="O1320" i="1"/>
  <c r="P1320" i="1"/>
  <c r="Q1320" i="1"/>
  <c r="O1321" i="1"/>
  <c r="P1321" i="1"/>
  <c r="Q1321" i="1"/>
  <c r="O1322" i="1"/>
  <c r="P1322" i="1"/>
  <c r="Q1322" i="1"/>
  <c r="O1323" i="1"/>
  <c r="P1323" i="1"/>
  <c r="Q1323" i="1"/>
  <c r="O1324" i="1"/>
  <c r="P1324" i="1"/>
  <c r="Q1324" i="1"/>
  <c r="O1325" i="1"/>
  <c r="P1325" i="1"/>
  <c r="Q1325" i="1"/>
  <c r="O1326" i="1"/>
  <c r="P1326" i="1"/>
  <c r="Q1326" i="1"/>
  <c r="O1327" i="1"/>
  <c r="P1327" i="1"/>
  <c r="Q1327" i="1"/>
  <c r="O1328" i="1"/>
  <c r="P1328" i="1"/>
  <c r="Q1328" i="1"/>
  <c r="O1329" i="1"/>
  <c r="P1329" i="1"/>
  <c r="Q1329" i="1"/>
  <c r="O1330" i="1"/>
  <c r="P1330" i="1"/>
  <c r="Q1330" i="1"/>
  <c r="O1331" i="1"/>
  <c r="P1331" i="1"/>
  <c r="Q1331" i="1"/>
  <c r="O1332" i="1"/>
  <c r="P1332" i="1"/>
  <c r="Q1332" i="1"/>
  <c r="O1333" i="1"/>
  <c r="P1333" i="1"/>
  <c r="Q1333" i="1"/>
  <c r="O1334" i="1"/>
  <c r="P1334" i="1"/>
  <c r="Q1334" i="1"/>
  <c r="O1335" i="1"/>
  <c r="P1335" i="1"/>
  <c r="Q1335" i="1"/>
  <c r="O1336" i="1"/>
  <c r="P1336" i="1"/>
  <c r="Q1336" i="1"/>
  <c r="O1337" i="1"/>
  <c r="P1337" i="1"/>
  <c r="Q1337" i="1"/>
  <c r="O1338" i="1"/>
  <c r="P1338" i="1"/>
  <c r="Q1338" i="1"/>
  <c r="O1339" i="1"/>
  <c r="P1339" i="1"/>
  <c r="Q1339" i="1"/>
  <c r="O1340" i="1"/>
  <c r="P1340" i="1"/>
  <c r="Q1340" i="1"/>
  <c r="O1341" i="1"/>
  <c r="P1341" i="1"/>
  <c r="Q1341" i="1"/>
  <c r="O1342" i="1"/>
  <c r="P1342" i="1"/>
  <c r="Q1342" i="1"/>
  <c r="O1343" i="1"/>
  <c r="P1343" i="1"/>
  <c r="Q1343" i="1"/>
  <c r="O1344" i="1"/>
  <c r="P1344" i="1"/>
  <c r="Q1344" i="1"/>
  <c r="O1345" i="1"/>
  <c r="P1345" i="1"/>
  <c r="Q1345" i="1"/>
  <c r="O1346" i="1"/>
  <c r="P1346" i="1"/>
  <c r="Q1346" i="1"/>
  <c r="O1347" i="1"/>
  <c r="P1347" i="1"/>
  <c r="Q1347" i="1"/>
  <c r="O1348" i="1"/>
  <c r="P1348" i="1"/>
  <c r="Q1348" i="1"/>
  <c r="O1349" i="1"/>
  <c r="P1349" i="1"/>
  <c r="Q1349" i="1"/>
  <c r="O1350" i="1"/>
  <c r="P1350" i="1"/>
  <c r="Q1350" i="1"/>
  <c r="O1351" i="1"/>
  <c r="P1351" i="1"/>
  <c r="Q1351" i="1"/>
  <c r="O1352" i="1"/>
  <c r="P1352" i="1"/>
  <c r="Q1352" i="1"/>
  <c r="O1353" i="1"/>
  <c r="P1353" i="1"/>
  <c r="Q1353" i="1"/>
  <c r="O1354" i="1"/>
  <c r="P1354" i="1"/>
  <c r="Q1354" i="1"/>
  <c r="O1355" i="1"/>
  <c r="P1355" i="1"/>
  <c r="Q1355" i="1"/>
  <c r="O1356" i="1"/>
  <c r="P1356" i="1"/>
  <c r="Q1356" i="1"/>
  <c r="O1357" i="1"/>
  <c r="P1357" i="1"/>
  <c r="Q1357" i="1"/>
  <c r="O1358" i="1"/>
  <c r="P1358" i="1"/>
  <c r="Q1358" i="1"/>
  <c r="O1359" i="1"/>
  <c r="P1359" i="1"/>
  <c r="Q1359" i="1"/>
  <c r="O1360" i="1"/>
  <c r="P1360" i="1"/>
  <c r="Q1360" i="1"/>
  <c r="O1361" i="1"/>
  <c r="P1361" i="1"/>
  <c r="Q1361" i="1"/>
  <c r="O1362" i="1"/>
  <c r="P1362" i="1"/>
  <c r="Q1362" i="1"/>
  <c r="O1363" i="1"/>
  <c r="P1363" i="1"/>
  <c r="Q1363" i="1"/>
  <c r="O1364" i="1"/>
  <c r="P1364" i="1"/>
  <c r="Q1364" i="1"/>
  <c r="O1365" i="1"/>
  <c r="P1365" i="1"/>
  <c r="Q1365" i="1"/>
  <c r="O1366" i="1"/>
  <c r="P1366" i="1"/>
  <c r="Q1366" i="1"/>
  <c r="O1367" i="1"/>
  <c r="P1367" i="1"/>
  <c r="Q1367" i="1"/>
  <c r="O1368" i="1"/>
  <c r="P1368" i="1"/>
  <c r="Q1368" i="1"/>
  <c r="O1369" i="1"/>
  <c r="P1369" i="1"/>
  <c r="Q1369" i="1"/>
  <c r="O1370" i="1"/>
  <c r="P1370" i="1"/>
  <c r="Q1370" i="1"/>
  <c r="O1371" i="1"/>
  <c r="P1371" i="1"/>
  <c r="Q1371" i="1"/>
  <c r="O1372" i="1"/>
  <c r="P1372" i="1"/>
  <c r="Q1372" i="1"/>
  <c r="O1373" i="1"/>
  <c r="P1373" i="1"/>
  <c r="Q1373" i="1"/>
  <c r="O1374" i="1"/>
  <c r="P1374" i="1"/>
  <c r="Q1374" i="1"/>
  <c r="O1375" i="1"/>
  <c r="P1375" i="1"/>
  <c r="Q1375" i="1"/>
  <c r="O1376" i="1"/>
  <c r="P1376" i="1"/>
  <c r="Q1376" i="1"/>
  <c r="O1377" i="1"/>
  <c r="P1377" i="1"/>
  <c r="Q1377" i="1"/>
  <c r="O1378" i="1"/>
  <c r="P1378" i="1"/>
  <c r="Q1378" i="1"/>
  <c r="O1379" i="1"/>
  <c r="P1379" i="1"/>
  <c r="Q1379" i="1"/>
  <c r="O1380" i="1"/>
  <c r="P1380" i="1"/>
  <c r="Q1380" i="1"/>
  <c r="O1381" i="1"/>
  <c r="P1381" i="1"/>
  <c r="Q1381" i="1"/>
  <c r="O1382" i="1"/>
  <c r="P1382" i="1"/>
  <c r="Q1382" i="1"/>
  <c r="O1383" i="1"/>
  <c r="P1383" i="1"/>
  <c r="Q1383" i="1"/>
  <c r="O1384" i="1"/>
  <c r="P1384" i="1"/>
  <c r="Q1384" i="1"/>
  <c r="O1385" i="1"/>
  <c r="P1385" i="1"/>
  <c r="Q1385" i="1"/>
  <c r="O1386" i="1"/>
  <c r="P1386" i="1"/>
  <c r="Q1386" i="1"/>
  <c r="O1387" i="1"/>
  <c r="P1387" i="1"/>
  <c r="Q1387" i="1"/>
  <c r="O1388" i="1"/>
  <c r="P1388" i="1"/>
  <c r="Q1388" i="1"/>
  <c r="O1389" i="1"/>
  <c r="P1389" i="1"/>
  <c r="Q1389" i="1"/>
  <c r="O1390" i="1"/>
  <c r="P1390" i="1"/>
  <c r="Q1390" i="1"/>
  <c r="O1391" i="1"/>
  <c r="P1391" i="1"/>
  <c r="Q1391" i="1"/>
  <c r="O1392" i="1"/>
  <c r="P1392" i="1"/>
  <c r="Q1392" i="1"/>
  <c r="O1393" i="1"/>
  <c r="P1393" i="1"/>
  <c r="Q1393" i="1"/>
  <c r="O1394" i="1"/>
  <c r="P1394" i="1"/>
  <c r="Q1394" i="1"/>
  <c r="O1395" i="1"/>
  <c r="P1395" i="1"/>
  <c r="Q1395" i="1"/>
  <c r="O1396" i="1"/>
  <c r="P1396" i="1"/>
  <c r="Q1396" i="1"/>
  <c r="O1397" i="1"/>
  <c r="P1397" i="1"/>
  <c r="Q1397" i="1"/>
  <c r="O1398" i="1"/>
  <c r="P1398" i="1"/>
  <c r="Q1398" i="1"/>
  <c r="O1399" i="1"/>
  <c r="P1399" i="1"/>
  <c r="Q1399" i="1"/>
  <c r="O1400" i="1"/>
  <c r="P1400" i="1"/>
  <c r="Q1400" i="1"/>
  <c r="O1401" i="1"/>
  <c r="P1401" i="1"/>
  <c r="Q1401" i="1"/>
  <c r="O1402" i="1"/>
  <c r="P1402" i="1"/>
  <c r="Q1402" i="1"/>
  <c r="O1403" i="1"/>
  <c r="P1403" i="1"/>
  <c r="Q1403" i="1"/>
  <c r="O1404" i="1"/>
  <c r="P1404" i="1"/>
  <c r="Q1404" i="1"/>
  <c r="O1405" i="1"/>
  <c r="P1405" i="1"/>
  <c r="Q1405" i="1"/>
  <c r="O1406" i="1"/>
  <c r="P1406" i="1"/>
  <c r="Q1406" i="1"/>
  <c r="O1407" i="1"/>
  <c r="P1407" i="1"/>
  <c r="Q1407" i="1"/>
  <c r="O1408" i="1"/>
  <c r="P1408" i="1"/>
  <c r="Q1408" i="1"/>
  <c r="O1409" i="1"/>
  <c r="P1409" i="1"/>
  <c r="Q1409" i="1"/>
  <c r="O1410" i="1"/>
  <c r="P1410" i="1"/>
  <c r="Q1410" i="1"/>
  <c r="O1411" i="1"/>
  <c r="P1411" i="1"/>
  <c r="Q1411" i="1"/>
  <c r="O1412" i="1"/>
  <c r="P1412" i="1"/>
  <c r="Q1412" i="1"/>
  <c r="O1413" i="1"/>
  <c r="P1413" i="1"/>
  <c r="Q1413" i="1"/>
  <c r="O1414" i="1"/>
  <c r="P1414" i="1"/>
  <c r="Q1414" i="1"/>
  <c r="O1415" i="1"/>
  <c r="P1415" i="1"/>
  <c r="Q1415" i="1"/>
  <c r="O1416" i="1"/>
  <c r="P1416" i="1"/>
  <c r="Q1416" i="1"/>
  <c r="O1417" i="1"/>
  <c r="P1417" i="1"/>
  <c r="Q1417" i="1"/>
  <c r="O1418" i="1"/>
  <c r="P1418" i="1"/>
  <c r="Q1418" i="1"/>
  <c r="O1419" i="1"/>
  <c r="P1419" i="1"/>
  <c r="Q1419" i="1"/>
  <c r="O1420" i="1"/>
  <c r="P1420" i="1"/>
  <c r="Q1420" i="1"/>
  <c r="O1421" i="1"/>
  <c r="P1421" i="1"/>
  <c r="Q1421" i="1"/>
  <c r="O1422" i="1"/>
  <c r="P1422" i="1"/>
  <c r="Q1422" i="1"/>
  <c r="O1423" i="1"/>
  <c r="P1423" i="1"/>
  <c r="Q1423" i="1"/>
  <c r="O1424" i="1"/>
  <c r="P1424" i="1"/>
  <c r="Q1424" i="1"/>
  <c r="O1425" i="1"/>
  <c r="P1425" i="1"/>
  <c r="Q1425" i="1"/>
  <c r="O1426" i="1"/>
  <c r="P1426" i="1"/>
  <c r="Q1426" i="1"/>
  <c r="O1427" i="1"/>
  <c r="P1427" i="1"/>
  <c r="Q1427" i="1"/>
  <c r="O1428" i="1"/>
  <c r="P1428" i="1"/>
  <c r="Q1428" i="1"/>
  <c r="O1429" i="1"/>
  <c r="P1429" i="1"/>
  <c r="Q1429" i="1"/>
  <c r="O1430" i="1"/>
  <c r="P1430" i="1"/>
  <c r="Q1430" i="1"/>
  <c r="O1431" i="1"/>
  <c r="P1431" i="1"/>
  <c r="Q1431" i="1"/>
  <c r="O1432" i="1"/>
  <c r="P1432" i="1"/>
  <c r="Q1432" i="1"/>
  <c r="O1433" i="1"/>
  <c r="P1433" i="1"/>
  <c r="Q1433" i="1"/>
  <c r="O1434" i="1"/>
  <c r="P1434" i="1"/>
  <c r="Q1434" i="1"/>
  <c r="O1435" i="1"/>
  <c r="P1435" i="1"/>
  <c r="Q1435" i="1"/>
  <c r="O1436" i="1"/>
  <c r="P1436" i="1"/>
  <c r="Q1436" i="1"/>
  <c r="O1437" i="1"/>
  <c r="P1437" i="1"/>
  <c r="Q1437" i="1"/>
  <c r="O1438" i="1"/>
  <c r="P1438" i="1"/>
  <c r="Q1438" i="1"/>
  <c r="O1439" i="1"/>
  <c r="P1439" i="1"/>
  <c r="Q1439" i="1"/>
  <c r="O1440" i="1"/>
  <c r="P1440" i="1"/>
  <c r="Q1440" i="1"/>
  <c r="O1441" i="1"/>
  <c r="P1441" i="1"/>
  <c r="Q1441" i="1"/>
  <c r="O1442" i="1"/>
  <c r="P1442" i="1"/>
  <c r="Q1442" i="1"/>
  <c r="O1443" i="1"/>
  <c r="P1443" i="1"/>
  <c r="Q1443" i="1"/>
  <c r="O1444" i="1"/>
  <c r="P1444" i="1"/>
  <c r="Q1444" i="1"/>
  <c r="O1445" i="1"/>
  <c r="P1445" i="1"/>
  <c r="Q1445" i="1"/>
  <c r="O1446" i="1"/>
  <c r="P1446" i="1"/>
  <c r="Q1446" i="1"/>
  <c r="O1447" i="1"/>
  <c r="P1447" i="1"/>
  <c r="Q1447" i="1"/>
  <c r="O1448" i="1"/>
  <c r="P1448" i="1"/>
  <c r="Q1448" i="1"/>
  <c r="O1449" i="1"/>
  <c r="P1449" i="1"/>
  <c r="Q1449" i="1"/>
  <c r="O1450" i="1"/>
  <c r="P1450" i="1"/>
  <c r="Q1450" i="1"/>
  <c r="O1451" i="1"/>
  <c r="P1451" i="1"/>
  <c r="Q1451" i="1"/>
  <c r="O1452" i="1"/>
  <c r="P1452" i="1"/>
  <c r="Q1452" i="1"/>
  <c r="O1453" i="1"/>
  <c r="P1453" i="1"/>
  <c r="Q1453" i="1"/>
  <c r="O1454" i="1"/>
  <c r="P1454" i="1"/>
  <c r="Q1454" i="1"/>
  <c r="O1455" i="1"/>
  <c r="P1455" i="1"/>
  <c r="Q1455" i="1"/>
  <c r="O1456" i="1"/>
  <c r="P1456" i="1"/>
  <c r="Q1456" i="1"/>
  <c r="O1457" i="1"/>
  <c r="P1457" i="1"/>
  <c r="Q1457" i="1"/>
  <c r="O1458" i="1"/>
  <c r="P1458" i="1"/>
  <c r="Q1458" i="1"/>
  <c r="O1459" i="1"/>
  <c r="P1459" i="1"/>
  <c r="Q1459" i="1"/>
  <c r="O1460" i="1"/>
  <c r="P1460" i="1"/>
  <c r="Q1460" i="1"/>
  <c r="O1461" i="1"/>
  <c r="P1461" i="1"/>
  <c r="Q1461" i="1"/>
  <c r="O1462" i="1"/>
  <c r="P1462" i="1"/>
  <c r="Q1462" i="1"/>
  <c r="O1463" i="1"/>
  <c r="P1463" i="1"/>
  <c r="Q1463" i="1"/>
  <c r="O1464" i="1"/>
  <c r="P1464" i="1"/>
  <c r="Q1464" i="1"/>
  <c r="O1465" i="1"/>
  <c r="P1465" i="1"/>
  <c r="Q1465" i="1"/>
  <c r="O1466" i="1"/>
  <c r="P1466" i="1"/>
  <c r="Q1466" i="1"/>
  <c r="O1467" i="1"/>
  <c r="P1467" i="1"/>
  <c r="Q1467" i="1"/>
  <c r="O1468" i="1"/>
  <c r="P1468" i="1"/>
  <c r="Q1468" i="1"/>
  <c r="O1469" i="1"/>
  <c r="P1469" i="1"/>
  <c r="Q1469" i="1"/>
  <c r="O1470" i="1"/>
  <c r="P1470" i="1"/>
  <c r="Q1470" i="1"/>
  <c r="O1471" i="1"/>
  <c r="P1471" i="1"/>
  <c r="Q1471" i="1"/>
  <c r="O1472" i="1"/>
  <c r="P1472" i="1"/>
  <c r="Q1472" i="1"/>
  <c r="O1473" i="1"/>
  <c r="P1473" i="1"/>
  <c r="Q1473" i="1"/>
  <c r="O1474" i="1"/>
  <c r="P1474" i="1"/>
  <c r="Q1474" i="1"/>
  <c r="O1475" i="1"/>
  <c r="P1475" i="1"/>
  <c r="Q1475" i="1"/>
  <c r="O1476" i="1"/>
  <c r="P1476" i="1"/>
  <c r="Q1476" i="1"/>
  <c r="O1477" i="1"/>
  <c r="P1477" i="1"/>
  <c r="Q1477" i="1"/>
  <c r="O1478" i="1"/>
  <c r="P1478" i="1"/>
  <c r="Q1478" i="1"/>
  <c r="O1479" i="1"/>
  <c r="P1479" i="1"/>
  <c r="Q1479" i="1"/>
  <c r="O1480" i="1"/>
  <c r="P1480" i="1"/>
  <c r="Q1480" i="1"/>
  <c r="O1481" i="1"/>
  <c r="P1481" i="1"/>
  <c r="Q1481" i="1"/>
  <c r="O1482" i="1"/>
  <c r="P1482" i="1"/>
  <c r="Q1482" i="1"/>
  <c r="O1483" i="1"/>
  <c r="P1483" i="1"/>
  <c r="Q1483" i="1"/>
  <c r="O1484" i="1"/>
  <c r="P1484" i="1"/>
  <c r="Q1484" i="1"/>
  <c r="O1485" i="1"/>
  <c r="P1485" i="1"/>
  <c r="Q1485" i="1"/>
  <c r="O1486" i="1"/>
  <c r="P1486" i="1"/>
  <c r="Q1486" i="1"/>
  <c r="O1487" i="1"/>
  <c r="P1487" i="1"/>
  <c r="Q1487" i="1"/>
  <c r="O1488" i="1"/>
  <c r="P1488" i="1"/>
  <c r="Q1488" i="1"/>
  <c r="O1489" i="1"/>
  <c r="P1489" i="1"/>
  <c r="Q1489" i="1"/>
  <c r="O1490" i="1"/>
  <c r="P1490" i="1"/>
  <c r="Q1490" i="1"/>
  <c r="O1491" i="1"/>
  <c r="P1491" i="1"/>
  <c r="Q1491" i="1"/>
  <c r="O1492" i="1"/>
  <c r="P1492" i="1"/>
  <c r="Q1492" i="1"/>
  <c r="O1493" i="1"/>
  <c r="P1493" i="1"/>
  <c r="Q1493" i="1"/>
  <c r="O1494" i="1"/>
  <c r="P1494" i="1"/>
  <c r="Q1494" i="1"/>
  <c r="O1495" i="1"/>
  <c r="P1495" i="1"/>
  <c r="Q1495" i="1"/>
  <c r="O1496" i="1"/>
  <c r="P1496" i="1"/>
  <c r="Q1496" i="1"/>
  <c r="O1497" i="1"/>
  <c r="P1497" i="1"/>
  <c r="Q1497" i="1"/>
  <c r="O1498" i="1"/>
  <c r="P1498" i="1"/>
  <c r="Q1498" i="1"/>
  <c r="O1499" i="1"/>
  <c r="P1499" i="1"/>
  <c r="Q1499" i="1"/>
  <c r="O1500" i="1"/>
  <c r="P1500" i="1"/>
  <c r="Q1500" i="1"/>
  <c r="O1501" i="1"/>
  <c r="P1501" i="1"/>
  <c r="Q1501" i="1"/>
  <c r="O1502" i="1"/>
  <c r="P1502" i="1"/>
  <c r="Q1502" i="1"/>
  <c r="O1503" i="1"/>
  <c r="P1503" i="1"/>
  <c r="Q1503" i="1"/>
  <c r="O1504" i="1"/>
  <c r="P1504" i="1"/>
  <c r="Q1504" i="1"/>
  <c r="O1505" i="1"/>
  <c r="P1505" i="1"/>
  <c r="Q1505" i="1"/>
  <c r="O1506" i="1"/>
  <c r="P1506" i="1"/>
  <c r="Q1506" i="1"/>
  <c r="O1507" i="1"/>
  <c r="P1507" i="1"/>
  <c r="Q1507" i="1"/>
  <c r="O1508" i="1"/>
  <c r="P1508" i="1"/>
  <c r="Q1508" i="1"/>
  <c r="O1509" i="1"/>
  <c r="P1509" i="1"/>
  <c r="Q1509" i="1"/>
  <c r="O1510" i="1"/>
  <c r="P1510" i="1"/>
  <c r="Q1510" i="1"/>
  <c r="O1511" i="1"/>
  <c r="P1511" i="1"/>
  <c r="Q1511" i="1"/>
  <c r="O1512" i="1"/>
  <c r="P1512" i="1"/>
  <c r="Q1512" i="1"/>
  <c r="O1513" i="1"/>
  <c r="P1513" i="1"/>
  <c r="Q1513" i="1"/>
  <c r="O1514" i="1"/>
  <c r="P1514" i="1"/>
  <c r="Q1514" i="1"/>
  <c r="O1515" i="1"/>
  <c r="P1515" i="1"/>
  <c r="Q1515" i="1"/>
  <c r="O1516" i="1"/>
  <c r="P1516" i="1"/>
  <c r="Q1516" i="1"/>
  <c r="O1517" i="1"/>
  <c r="P1517" i="1"/>
  <c r="Q1517" i="1"/>
  <c r="O1518" i="1"/>
  <c r="P1518" i="1"/>
  <c r="Q1518" i="1"/>
  <c r="O1519" i="1"/>
  <c r="P1519" i="1"/>
  <c r="Q1519" i="1"/>
  <c r="O1520" i="1"/>
  <c r="P1520" i="1"/>
  <c r="Q1520" i="1"/>
  <c r="O1521" i="1"/>
  <c r="P1521" i="1"/>
  <c r="Q1521" i="1"/>
  <c r="O1522" i="1"/>
  <c r="P1522" i="1"/>
  <c r="Q1522" i="1"/>
  <c r="O1523" i="1"/>
  <c r="P1523" i="1"/>
  <c r="Q1523" i="1"/>
  <c r="O1524" i="1"/>
  <c r="P1524" i="1"/>
  <c r="Q1524" i="1"/>
  <c r="O1525" i="1"/>
  <c r="P1525" i="1"/>
  <c r="Q1525" i="1"/>
  <c r="O1526" i="1"/>
  <c r="P1526" i="1"/>
  <c r="Q1526" i="1"/>
  <c r="O1527" i="1"/>
  <c r="P1527" i="1"/>
  <c r="Q1527" i="1"/>
  <c r="O1528" i="1"/>
  <c r="P1528" i="1"/>
  <c r="Q1528" i="1"/>
  <c r="O1529" i="1"/>
  <c r="P1529" i="1"/>
  <c r="Q1529" i="1"/>
  <c r="O1530" i="1"/>
  <c r="P1530" i="1"/>
  <c r="Q1530" i="1"/>
  <c r="O1531" i="1"/>
  <c r="P1531" i="1"/>
  <c r="Q1531" i="1"/>
  <c r="O1532" i="1"/>
  <c r="P1532" i="1"/>
  <c r="Q1532" i="1"/>
  <c r="O1533" i="1"/>
  <c r="P1533" i="1"/>
  <c r="Q1533" i="1"/>
  <c r="O1534" i="1"/>
  <c r="P1534" i="1"/>
  <c r="Q1534" i="1"/>
  <c r="O1535" i="1"/>
  <c r="P1535" i="1"/>
  <c r="Q1535" i="1"/>
  <c r="O1536" i="1"/>
  <c r="P1536" i="1"/>
  <c r="Q1536" i="1"/>
  <c r="O1537" i="1"/>
  <c r="P1537" i="1"/>
  <c r="Q1537" i="1"/>
  <c r="O1538" i="1"/>
  <c r="P1538" i="1"/>
  <c r="Q1538" i="1"/>
  <c r="O1539" i="1"/>
  <c r="P1539" i="1"/>
  <c r="Q1539" i="1"/>
  <c r="O1540" i="1"/>
  <c r="P1540" i="1"/>
  <c r="Q1540" i="1"/>
  <c r="O1541" i="1"/>
  <c r="P1541" i="1"/>
  <c r="Q1541" i="1"/>
  <c r="O1542" i="1"/>
  <c r="P1542" i="1"/>
  <c r="Q1542" i="1"/>
  <c r="O1543" i="1"/>
  <c r="P1543" i="1"/>
  <c r="Q1543" i="1"/>
  <c r="O1544" i="1"/>
  <c r="P1544" i="1"/>
  <c r="Q1544" i="1"/>
  <c r="O1545" i="1"/>
  <c r="P1545" i="1"/>
  <c r="Q1545" i="1"/>
  <c r="O1546" i="1"/>
  <c r="P1546" i="1"/>
  <c r="Q1546" i="1"/>
  <c r="O1547" i="1"/>
  <c r="P1547" i="1"/>
  <c r="Q1547" i="1"/>
  <c r="O1548" i="1"/>
  <c r="P1548" i="1"/>
  <c r="Q1548" i="1"/>
  <c r="O1549" i="1"/>
  <c r="P1549" i="1"/>
  <c r="Q1549" i="1"/>
  <c r="O1550" i="1"/>
  <c r="P1550" i="1"/>
  <c r="Q1550" i="1"/>
  <c r="O1551" i="1"/>
  <c r="P1551" i="1"/>
  <c r="Q1551" i="1"/>
  <c r="O1552" i="1"/>
  <c r="P1552" i="1"/>
  <c r="Q1552" i="1"/>
  <c r="O1553" i="1"/>
  <c r="P1553" i="1"/>
  <c r="Q1553" i="1"/>
  <c r="O1554" i="1"/>
  <c r="P1554" i="1"/>
  <c r="Q1554" i="1"/>
  <c r="O1555" i="1"/>
  <c r="P1555" i="1"/>
  <c r="Q1555" i="1"/>
  <c r="O1556" i="1"/>
  <c r="P1556" i="1"/>
  <c r="Q1556" i="1"/>
  <c r="O1557" i="1"/>
  <c r="P1557" i="1"/>
  <c r="Q1557" i="1"/>
  <c r="O1558" i="1"/>
  <c r="P1558" i="1"/>
  <c r="Q1558" i="1"/>
  <c r="O1559" i="1"/>
  <c r="P1559" i="1"/>
  <c r="Q1559" i="1"/>
  <c r="O1560" i="1"/>
  <c r="P1560" i="1"/>
  <c r="Q1560" i="1"/>
  <c r="O1561" i="1"/>
  <c r="P1561" i="1"/>
  <c r="Q1561" i="1"/>
  <c r="O1562" i="1"/>
  <c r="P1562" i="1"/>
  <c r="Q1562" i="1"/>
  <c r="O1563" i="1"/>
  <c r="P1563" i="1"/>
  <c r="Q1563" i="1"/>
  <c r="O1564" i="1"/>
  <c r="P1564" i="1"/>
  <c r="Q1564" i="1"/>
  <c r="O1565" i="1"/>
  <c r="P1565" i="1"/>
  <c r="Q1565" i="1"/>
  <c r="O1566" i="1"/>
  <c r="P1566" i="1"/>
  <c r="Q1566" i="1"/>
  <c r="O1567" i="1"/>
  <c r="P1567" i="1"/>
  <c r="Q1567" i="1"/>
  <c r="O1568" i="1"/>
  <c r="P1568" i="1"/>
  <c r="Q1568" i="1"/>
  <c r="O1569" i="1"/>
  <c r="P1569" i="1"/>
  <c r="Q1569" i="1"/>
  <c r="O1570" i="1"/>
  <c r="P1570" i="1"/>
  <c r="Q1570" i="1"/>
  <c r="O1571" i="1"/>
  <c r="P1571" i="1"/>
  <c r="Q1571" i="1"/>
  <c r="O1572" i="1"/>
  <c r="P1572" i="1"/>
  <c r="Q1572" i="1"/>
  <c r="O1573" i="1"/>
  <c r="P1573" i="1"/>
  <c r="Q1573" i="1"/>
  <c r="O1574" i="1"/>
  <c r="P1574" i="1"/>
  <c r="Q1574" i="1"/>
  <c r="O1575" i="1"/>
  <c r="P1575" i="1"/>
  <c r="Q1575" i="1"/>
  <c r="O1576" i="1"/>
  <c r="P1576" i="1"/>
  <c r="Q1576" i="1"/>
  <c r="O1577" i="1"/>
  <c r="P1577" i="1"/>
  <c r="Q1577" i="1"/>
  <c r="O1578" i="1"/>
  <c r="P1578" i="1"/>
  <c r="Q1578" i="1"/>
  <c r="O1579" i="1"/>
  <c r="P1579" i="1"/>
  <c r="Q1579" i="1"/>
  <c r="O1580" i="1"/>
  <c r="P1580" i="1"/>
  <c r="Q1580" i="1"/>
  <c r="O1581" i="1"/>
  <c r="P1581" i="1"/>
  <c r="Q1581" i="1"/>
  <c r="O1582" i="1"/>
  <c r="P1582" i="1"/>
  <c r="Q1582" i="1"/>
  <c r="O1583" i="1"/>
  <c r="P1583" i="1"/>
  <c r="Q1583" i="1"/>
  <c r="O1584" i="1"/>
  <c r="P1584" i="1"/>
  <c r="Q1584" i="1"/>
  <c r="O1585" i="1"/>
  <c r="P1585" i="1"/>
  <c r="Q1585" i="1"/>
  <c r="O1586" i="1"/>
  <c r="P1586" i="1"/>
  <c r="Q1586" i="1"/>
  <c r="O1587" i="1"/>
  <c r="P1587" i="1"/>
  <c r="Q1587" i="1"/>
  <c r="O1588" i="1"/>
  <c r="P1588" i="1"/>
  <c r="Q1588" i="1"/>
  <c r="O1589" i="1"/>
  <c r="P1589" i="1"/>
  <c r="Q1589" i="1"/>
  <c r="O1590" i="1"/>
  <c r="P1590" i="1"/>
  <c r="Q1590" i="1"/>
  <c r="O1591" i="1"/>
  <c r="P1591" i="1"/>
  <c r="Q1591" i="1"/>
  <c r="O1592" i="1"/>
  <c r="P1592" i="1"/>
  <c r="Q1592" i="1"/>
  <c r="O1593" i="1"/>
  <c r="P1593" i="1"/>
  <c r="Q1593" i="1"/>
  <c r="O1594" i="1"/>
  <c r="P1594" i="1"/>
  <c r="Q1594" i="1"/>
  <c r="O1595" i="1"/>
  <c r="P1595" i="1"/>
  <c r="Q1595" i="1"/>
  <c r="O1596" i="1"/>
  <c r="P1596" i="1"/>
  <c r="Q1596" i="1"/>
  <c r="O1597" i="1"/>
  <c r="P1597" i="1"/>
  <c r="Q1597" i="1"/>
  <c r="O1598" i="1"/>
  <c r="P1598" i="1"/>
  <c r="Q1598" i="1"/>
  <c r="O1599" i="1"/>
  <c r="P1599" i="1"/>
  <c r="Q1599" i="1"/>
  <c r="O1600" i="1"/>
  <c r="P1600" i="1"/>
  <c r="Q1600" i="1"/>
  <c r="O1601" i="1"/>
  <c r="P1601" i="1"/>
  <c r="Q1601" i="1"/>
  <c r="O1602" i="1"/>
  <c r="P1602" i="1"/>
  <c r="Q1602" i="1"/>
  <c r="O1603" i="1"/>
  <c r="P1603" i="1"/>
  <c r="Q1603" i="1"/>
  <c r="O1604" i="1"/>
  <c r="P1604" i="1"/>
  <c r="Q1604" i="1"/>
  <c r="O1605" i="1"/>
  <c r="P1605" i="1"/>
  <c r="Q1605" i="1"/>
  <c r="O1606" i="1"/>
  <c r="P1606" i="1"/>
  <c r="Q1606" i="1"/>
  <c r="O1607" i="1"/>
  <c r="P1607" i="1"/>
  <c r="Q1607" i="1"/>
  <c r="O1608" i="1"/>
  <c r="P1608" i="1"/>
  <c r="Q1608" i="1"/>
  <c r="O1609" i="1"/>
  <c r="P1609" i="1"/>
  <c r="Q1609" i="1"/>
  <c r="O1610" i="1"/>
  <c r="P1610" i="1"/>
  <c r="Q1610" i="1"/>
  <c r="O1611" i="1"/>
  <c r="P1611" i="1"/>
  <c r="Q1611" i="1"/>
  <c r="O1612" i="1"/>
  <c r="P1612" i="1"/>
  <c r="Q1612" i="1"/>
  <c r="O1613" i="1"/>
  <c r="P1613" i="1"/>
  <c r="Q1613" i="1"/>
  <c r="O1614" i="1"/>
  <c r="P1614" i="1"/>
  <c r="Q1614" i="1"/>
  <c r="O1615" i="1"/>
  <c r="P1615" i="1"/>
  <c r="Q1615" i="1"/>
  <c r="O1616" i="1"/>
  <c r="P1616" i="1"/>
  <c r="Q1616" i="1"/>
  <c r="O1617" i="1"/>
  <c r="P1617" i="1"/>
  <c r="Q1617" i="1"/>
  <c r="O1618" i="1"/>
  <c r="P1618" i="1"/>
  <c r="Q1618" i="1"/>
  <c r="O1619" i="1"/>
  <c r="P1619" i="1"/>
  <c r="Q1619" i="1"/>
  <c r="O1620" i="1"/>
  <c r="P1620" i="1"/>
  <c r="Q1620" i="1"/>
  <c r="O1621" i="1"/>
  <c r="P1621" i="1"/>
  <c r="Q1621" i="1"/>
  <c r="O1622" i="1"/>
  <c r="P1622" i="1"/>
  <c r="Q1622" i="1"/>
  <c r="O1623" i="1"/>
  <c r="P1623" i="1"/>
  <c r="Q1623" i="1"/>
  <c r="O1624" i="1"/>
  <c r="P1624" i="1"/>
  <c r="Q1624" i="1"/>
  <c r="O1625" i="1"/>
  <c r="P1625" i="1"/>
  <c r="Q1625" i="1"/>
  <c r="O1626" i="1"/>
  <c r="P1626" i="1"/>
  <c r="Q1626" i="1"/>
  <c r="O1627" i="1"/>
  <c r="P1627" i="1"/>
  <c r="Q1627" i="1"/>
  <c r="O1628" i="1"/>
  <c r="P1628" i="1"/>
  <c r="Q1628" i="1"/>
  <c r="O1629" i="1"/>
  <c r="P1629" i="1"/>
  <c r="Q1629" i="1"/>
  <c r="O1630" i="1"/>
  <c r="P1630" i="1"/>
  <c r="Q1630" i="1"/>
  <c r="O1631" i="1"/>
  <c r="P1631" i="1"/>
  <c r="Q1631" i="1"/>
  <c r="O1632" i="1"/>
  <c r="P1632" i="1"/>
  <c r="Q1632" i="1"/>
  <c r="O1633" i="1"/>
  <c r="P1633" i="1"/>
  <c r="Q1633" i="1"/>
  <c r="O1634" i="1"/>
  <c r="P1634" i="1"/>
  <c r="Q1634" i="1"/>
  <c r="O1635" i="1"/>
  <c r="P1635" i="1"/>
  <c r="Q1635" i="1"/>
  <c r="O1636" i="1"/>
  <c r="P1636" i="1"/>
  <c r="Q1636" i="1"/>
  <c r="O1637" i="1"/>
  <c r="P1637" i="1"/>
  <c r="Q1637" i="1"/>
  <c r="O1638" i="1"/>
  <c r="P1638" i="1"/>
  <c r="Q1638" i="1"/>
  <c r="O1639" i="1"/>
  <c r="P1639" i="1"/>
  <c r="Q1639" i="1"/>
  <c r="O1640" i="1"/>
  <c r="P1640" i="1"/>
  <c r="Q1640" i="1"/>
  <c r="O1641" i="1"/>
  <c r="P1641" i="1"/>
  <c r="Q1641" i="1"/>
  <c r="O1642" i="1"/>
  <c r="P1642" i="1"/>
  <c r="Q1642" i="1"/>
  <c r="O1643" i="1"/>
  <c r="P1643" i="1"/>
  <c r="Q1643" i="1"/>
  <c r="O1644" i="1"/>
  <c r="P1644" i="1"/>
  <c r="Q1644" i="1"/>
  <c r="O1645" i="1"/>
  <c r="P1645" i="1"/>
  <c r="Q1645" i="1"/>
  <c r="O1646" i="1"/>
  <c r="P1646" i="1"/>
  <c r="Q1646" i="1"/>
  <c r="O1647" i="1"/>
  <c r="P1647" i="1"/>
  <c r="Q1647" i="1"/>
  <c r="O1648" i="1"/>
  <c r="P1648" i="1"/>
  <c r="Q1648" i="1"/>
  <c r="O1649" i="1"/>
  <c r="P1649" i="1"/>
  <c r="Q1649" i="1"/>
  <c r="O1650" i="1"/>
  <c r="P1650" i="1"/>
  <c r="Q1650" i="1"/>
  <c r="O1651" i="1"/>
  <c r="P1651" i="1"/>
  <c r="Q1651" i="1"/>
  <c r="O1652" i="1"/>
  <c r="P1652" i="1"/>
  <c r="Q1652" i="1"/>
  <c r="O1653" i="1"/>
  <c r="P1653" i="1"/>
  <c r="Q1653" i="1"/>
  <c r="O1654" i="1"/>
  <c r="P1654" i="1"/>
  <c r="Q1654" i="1"/>
  <c r="O1655" i="1"/>
  <c r="P1655" i="1"/>
  <c r="Q1655" i="1"/>
  <c r="O1656" i="1"/>
  <c r="P1656" i="1"/>
  <c r="Q1656" i="1"/>
  <c r="O1657" i="1"/>
  <c r="P1657" i="1"/>
  <c r="Q1657" i="1"/>
  <c r="O1658" i="1"/>
  <c r="P1658" i="1"/>
  <c r="Q1658" i="1"/>
  <c r="O1659" i="1"/>
  <c r="P1659" i="1"/>
  <c r="Q1659" i="1"/>
  <c r="O1660" i="1"/>
  <c r="P1660" i="1"/>
  <c r="Q1660" i="1"/>
  <c r="O1661" i="1"/>
  <c r="P1661" i="1"/>
  <c r="Q1661" i="1"/>
  <c r="O1662" i="1"/>
  <c r="P1662" i="1"/>
  <c r="Q1662" i="1"/>
  <c r="O1663" i="1"/>
  <c r="P1663" i="1"/>
  <c r="Q1663" i="1"/>
  <c r="O1664" i="1"/>
  <c r="P1664" i="1"/>
  <c r="Q1664" i="1"/>
  <c r="O1665" i="1"/>
  <c r="P1665" i="1"/>
  <c r="Q1665" i="1"/>
  <c r="O1666" i="1"/>
  <c r="P1666" i="1"/>
  <c r="Q1666" i="1"/>
  <c r="O1667" i="1"/>
  <c r="P1667" i="1"/>
  <c r="Q1667" i="1"/>
  <c r="O1668" i="1"/>
  <c r="P1668" i="1"/>
  <c r="Q1668" i="1"/>
  <c r="O1669" i="1"/>
  <c r="P1669" i="1"/>
  <c r="Q1669" i="1"/>
  <c r="O1670" i="1"/>
  <c r="P1670" i="1"/>
  <c r="Q1670" i="1"/>
  <c r="O1671" i="1"/>
  <c r="P1671" i="1"/>
  <c r="Q1671" i="1"/>
  <c r="O1672" i="1"/>
  <c r="P1672" i="1"/>
  <c r="Q1672" i="1"/>
  <c r="O1673" i="1"/>
  <c r="P1673" i="1"/>
  <c r="Q1673" i="1"/>
  <c r="O1674" i="1"/>
  <c r="P1674" i="1"/>
  <c r="Q1674" i="1"/>
  <c r="O1675" i="1"/>
  <c r="P1675" i="1"/>
  <c r="Q1675" i="1"/>
  <c r="O1676" i="1"/>
  <c r="P1676" i="1"/>
  <c r="Q1676" i="1"/>
  <c r="O1677" i="1"/>
  <c r="P1677" i="1"/>
  <c r="Q1677" i="1"/>
  <c r="O1678" i="1"/>
  <c r="P1678" i="1"/>
  <c r="Q1678" i="1"/>
  <c r="O1679" i="1"/>
  <c r="P1679" i="1"/>
  <c r="Q1679" i="1"/>
  <c r="O1680" i="1"/>
  <c r="P1680" i="1"/>
  <c r="Q1680" i="1"/>
  <c r="O1681" i="1"/>
  <c r="P1681" i="1"/>
  <c r="Q1681" i="1"/>
  <c r="O1682" i="1"/>
  <c r="P1682" i="1"/>
  <c r="Q1682" i="1"/>
  <c r="O1683" i="1"/>
  <c r="P1683" i="1"/>
  <c r="Q1683" i="1"/>
  <c r="O1684" i="1"/>
  <c r="P1684" i="1"/>
  <c r="Q1684" i="1"/>
  <c r="O1685" i="1"/>
  <c r="P1685" i="1"/>
  <c r="Q1685" i="1"/>
  <c r="O1686" i="1"/>
  <c r="P1686" i="1"/>
  <c r="Q1686" i="1"/>
  <c r="O1687" i="1"/>
  <c r="P1687" i="1"/>
  <c r="Q1687" i="1"/>
  <c r="O1688" i="1"/>
  <c r="P1688" i="1"/>
  <c r="Q1688" i="1"/>
  <c r="O1689" i="1"/>
  <c r="P1689" i="1"/>
  <c r="Q1689" i="1"/>
  <c r="O1690" i="1"/>
  <c r="P1690" i="1"/>
  <c r="Q1690" i="1"/>
  <c r="O1691" i="1"/>
  <c r="P1691" i="1"/>
  <c r="Q1691" i="1"/>
  <c r="O1692" i="1"/>
  <c r="P1692" i="1"/>
  <c r="Q1692" i="1"/>
  <c r="O1693" i="1"/>
  <c r="P1693" i="1"/>
  <c r="Q1693" i="1"/>
  <c r="O1694" i="1"/>
  <c r="P1694" i="1"/>
  <c r="Q1694" i="1"/>
  <c r="O1695" i="1"/>
  <c r="P1695" i="1"/>
  <c r="Q1695" i="1"/>
  <c r="O1696" i="1"/>
  <c r="P1696" i="1"/>
  <c r="Q1696" i="1"/>
  <c r="O1697" i="1"/>
  <c r="P1697" i="1"/>
  <c r="Q1697" i="1"/>
  <c r="O1698" i="1"/>
  <c r="P1698" i="1"/>
  <c r="Q1698" i="1"/>
  <c r="O1699" i="1"/>
  <c r="P1699" i="1"/>
  <c r="Q1699" i="1"/>
  <c r="O1700" i="1"/>
  <c r="P1700" i="1"/>
  <c r="Q1700" i="1"/>
  <c r="O1701" i="1"/>
  <c r="P1701" i="1"/>
  <c r="Q1701" i="1"/>
  <c r="O1702" i="1"/>
  <c r="P1702" i="1"/>
  <c r="Q1702" i="1"/>
  <c r="O1703" i="1"/>
  <c r="P1703" i="1"/>
  <c r="Q1703" i="1"/>
  <c r="O1704" i="1"/>
  <c r="P1704" i="1"/>
  <c r="Q1704" i="1"/>
  <c r="O1705" i="1"/>
  <c r="P1705" i="1"/>
  <c r="Q1705" i="1"/>
  <c r="O1706" i="1"/>
  <c r="P1706" i="1"/>
  <c r="Q1706" i="1"/>
  <c r="O1707" i="1"/>
  <c r="P1707" i="1"/>
  <c r="Q1707" i="1"/>
  <c r="O1708" i="1"/>
  <c r="P1708" i="1"/>
  <c r="Q1708" i="1"/>
  <c r="O1709" i="1"/>
  <c r="P1709" i="1"/>
  <c r="Q1709" i="1"/>
  <c r="O1710" i="1"/>
  <c r="P1710" i="1"/>
  <c r="Q1710" i="1"/>
  <c r="O1711" i="1"/>
  <c r="P1711" i="1"/>
  <c r="Q1711" i="1"/>
  <c r="O1712" i="1"/>
  <c r="P1712" i="1"/>
  <c r="Q1712" i="1"/>
  <c r="O1713" i="1"/>
  <c r="P1713" i="1"/>
  <c r="Q1713" i="1"/>
  <c r="O1714" i="1"/>
  <c r="P1714" i="1"/>
  <c r="Q1714" i="1"/>
  <c r="O1715" i="1"/>
  <c r="P1715" i="1"/>
  <c r="Q1715" i="1"/>
  <c r="O1716" i="1"/>
  <c r="P1716" i="1"/>
  <c r="Q1716" i="1"/>
  <c r="O1717" i="1"/>
  <c r="P1717" i="1"/>
  <c r="Q1717" i="1"/>
  <c r="O1718" i="1"/>
  <c r="P1718" i="1"/>
  <c r="Q1718" i="1"/>
  <c r="O1719" i="1"/>
  <c r="P1719" i="1"/>
  <c r="Q1719" i="1"/>
  <c r="O1720" i="1"/>
  <c r="P1720" i="1"/>
  <c r="Q1720" i="1"/>
  <c r="O1721" i="1"/>
  <c r="P1721" i="1"/>
  <c r="Q1721" i="1"/>
  <c r="O1722" i="1"/>
  <c r="P1722" i="1"/>
  <c r="Q1722" i="1"/>
  <c r="O1723" i="1"/>
  <c r="P1723" i="1"/>
  <c r="Q1723" i="1"/>
  <c r="O1724" i="1"/>
  <c r="P1724" i="1"/>
  <c r="Q1724" i="1"/>
  <c r="O1725" i="1"/>
  <c r="P1725" i="1"/>
  <c r="Q1725" i="1"/>
  <c r="O1726" i="1"/>
  <c r="P1726" i="1"/>
  <c r="Q1726" i="1"/>
  <c r="O1727" i="1"/>
  <c r="P1727" i="1"/>
  <c r="Q1727" i="1"/>
  <c r="O1728" i="1"/>
  <c r="P1728" i="1"/>
  <c r="Q1728" i="1"/>
  <c r="O1729" i="1"/>
  <c r="P1729" i="1"/>
  <c r="Q1729" i="1"/>
  <c r="O1730" i="1"/>
  <c r="P1730" i="1"/>
  <c r="Q1730" i="1"/>
  <c r="O1731" i="1"/>
  <c r="P1731" i="1"/>
  <c r="Q1731" i="1"/>
  <c r="O1732" i="1"/>
  <c r="P1732" i="1"/>
  <c r="Q1732" i="1"/>
  <c r="O1733" i="1"/>
  <c r="P1733" i="1"/>
  <c r="Q1733" i="1"/>
  <c r="O1734" i="1"/>
  <c r="P1734" i="1"/>
  <c r="Q1734" i="1"/>
  <c r="O1735" i="1"/>
  <c r="P1735" i="1"/>
  <c r="Q1735" i="1"/>
  <c r="O1736" i="1"/>
  <c r="P1736" i="1"/>
  <c r="Q1736" i="1"/>
  <c r="O1737" i="1"/>
  <c r="P1737" i="1"/>
  <c r="Q1737" i="1"/>
  <c r="O1738" i="1"/>
  <c r="P1738" i="1"/>
  <c r="Q1738" i="1"/>
  <c r="O1739" i="1"/>
  <c r="P1739" i="1"/>
  <c r="Q1739" i="1"/>
  <c r="O1740" i="1"/>
  <c r="P1740" i="1"/>
  <c r="Q1740" i="1"/>
  <c r="O1741" i="1"/>
  <c r="P1741" i="1"/>
  <c r="Q1741" i="1"/>
  <c r="O1742" i="1"/>
  <c r="P1742" i="1"/>
  <c r="Q1742" i="1"/>
  <c r="O1743" i="1"/>
  <c r="P1743" i="1"/>
  <c r="Q1743" i="1"/>
  <c r="O1744" i="1"/>
  <c r="P1744" i="1"/>
  <c r="Q1744" i="1"/>
  <c r="O1745" i="1"/>
  <c r="P1745" i="1"/>
  <c r="Q1745" i="1"/>
  <c r="O1746" i="1"/>
  <c r="P1746" i="1"/>
  <c r="Q1746" i="1"/>
  <c r="O1747" i="1"/>
  <c r="P1747" i="1"/>
  <c r="Q1747" i="1"/>
  <c r="O1748" i="1"/>
  <c r="P1748" i="1"/>
  <c r="Q1748" i="1"/>
  <c r="O1749" i="1"/>
  <c r="P1749" i="1"/>
  <c r="Q1749" i="1"/>
  <c r="O1750" i="1"/>
  <c r="P1750" i="1"/>
  <c r="Q1750" i="1"/>
  <c r="O1751" i="1"/>
  <c r="P1751" i="1"/>
  <c r="Q1751" i="1"/>
  <c r="O1752" i="1"/>
  <c r="P1752" i="1"/>
  <c r="Q1752" i="1"/>
  <c r="O1753" i="1"/>
  <c r="P1753" i="1"/>
  <c r="Q1753" i="1"/>
  <c r="O1754" i="1"/>
  <c r="P1754" i="1"/>
  <c r="Q1754" i="1"/>
  <c r="O1755" i="1"/>
  <c r="P1755" i="1"/>
  <c r="Q1755" i="1"/>
  <c r="O1756" i="1"/>
  <c r="P1756" i="1"/>
  <c r="Q1756" i="1"/>
  <c r="O1757" i="1"/>
  <c r="P1757" i="1"/>
  <c r="Q1757" i="1"/>
  <c r="O1758" i="1"/>
  <c r="P1758" i="1"/>
  <c r="Q1758" i="1"/>
  <c r="O1759" i="1"/>
  <c r="P1759" i="1"/>
  <c r="Q1759" i="1"/>
  <c r="O1760" i="1"/>
  <c r="P1760" i="1"/>
  <c r="Q1760" i="1"/>
  <c r="O1761" i="1"/>
  <c r="P1761" i="1"/>
  <c r="Q1761" i="1"/>
  <c r="O1762" i="1"/>
  <c r="P1762" i="1"/>
  <c r="Q1762" i="1"/>
  <c r="O1763" i="1"/>
  <c r="P1763" i="1"/>
  <c r="Q1763" i="1"/>
  <c r="O1764" i="1"/>
  <c r="P1764" i="1"/>
  <c r="Q1764" i="1"/>
  <c r="O1765" i="1"/>
  <c r="P1765" i="1"/>
  <c r="Q1765" i="1"/>
  <c r="O1766" i="1"/>
  <c r="P1766" i="1"/>
  <c r="Q1766" i="1"/>
  <c r="O1767" i="1"/>
  <c r="P1767" i="1"/>
  <c r="Q1767" i="1"/>
  <c r="O1768" i="1"/>
  <c r="P1768" i="1"/>
  <c r="Q1768" i="1"/>
  <c r="O1769" i="1"/>
  <c r="P1769" i="1"/>
  <c r="Q1769" i="1"/>
  <c r="O1770" i="1"/>
  <c r="P1770" i="1"/>
  <c r="Q1770" i="1"/>
  <c r="O1771" i="1"/>
  <c r="P1771" i="1"/>
  <c r="Q1771" i="1"/>
  <c r="O1772" i="1"/>
  <c r="P1772" i="1"/>
  <c r="Q1772" i="1"/>
  <c r="O1773" i="1"/>
  <c r="P1773" i="1"/>
  <c r="Q1773" i="1"/>
  <c r="O1774" i="1"/>
  <c r="P1774" i="1"/>
  <c r="Q1774" i="1"/>
  <c r="O1775" i="1"/>
  <c r="P1775" i="1"/>
  <c r="Q1775" i="1"/>
  <c r="O1776" i="1"/>
  <c r="P1776" i="1"/>
  <c r="Q1776" i="1"/>
  <c r="O1777" i="1"/>
  <c r="P1777" i="1"/>
  <c r="Q1777" i="1"/>
  <c r="O1778" i="1"/>
  <c r="P1778" i="1"/>
  <c r="Q1778" i="1"/>
  <c r="O1779" i="1"/>
  <c r="P1779" i="1"/>
  <c r="Q1779" i="1"/>
  <c r="O1780" i="1"/>
  <c r="P1780" i="1"/>
  <c r="Q1780" i="1"/>
  <c r="O1781" i="1"/>
  <c r="P1781" i="1"/>
  <c r="Q1781" i="1"/>
  <c r="O1782" i="1"/>
  <c r="P1782" i="1"/>
  <c r="Q1782" i="1"/>
  <c r="O1783" i="1"/>
  <c r="P1783" i="1"/>
  <c r="Q1783" i="1"/>
  <c r="O1784" i="1"/>
  <c r="P1784" i="1"/>
  <c r="Q1784" i="1"/>
  <c r="O1785" i="1"/>
  <c r="P1785" i="1"/>
  <c r="Q1785" i="1"/>
  <c r="O1786" i="1"/>
  <c r="P1786" i="1"/>
  <c r="Q1786" i="1"/>
  <c r="O1787" i="1"/>
  <c r="P1787" i="1"/>
  <c r="Q1787" i="1"/>
  <c r="O1788" i="1"/>
  <c r="P1788" i="1"/>
  <c r="Q1788" i="1"/>
  <c r="O1789" i="1"/>
  <c r="P1789" i="1"/>
  <c r="Q1789" i="1"/>
  <c r="O1790" i="1"/>
  <c r="P1790" i="1"/>
  <c r="Q1790" i="1"/>
  <c r="O1791" i="1"/>
  <c r="P1791" i="1"/>
  <c r="Q1791" i="1"/>
  <c r="O1792" i="1"/>
  <c r="P1792" i="1"/>
  <c r="Q1792" i="1"/>
  <c r="O1793" i="1"/>
  <c r="P1793" i="1"/>
  <c r="Q1793" i="1"/>
  <c r="O1794" i="1"/>
  <c r="P1794" i="1"/>
  <c r="Q1794" i="1"/>
  <c r="O1795" i="1"/>
  <c r="P1795" i="1"/>
  <c r="Q1795" i="1"/>
  <c r="O1796" i="1"/>
  <c r="P1796" i="1"/>
  <c r="Q1796" i="1"/>
  <c r="O1797" i="1"/>
  <c r="P1797" i="1"/>
  <c r="Q1797" i="1"/>
  <c r="O1798" i="1"/>
  <c r="P1798" i="1"/>
  <c r="Q1798" i="1"/>
  <c r="O1799" i="1"/>
  <c r="P1799" i="1"/>
  <c r="Q1799" i="1"/>
  <c r="O1800" i="1"/>
  <c r="P1800" i="1"/>
  <c r="Q1800" i="1"/>
  <c r="O1801" i="1"/>
  <c r="P1801" i="1"/>
  <c r="Q1801" i="1"/>
  <c r="O1802" i="1"/>
  <c r="P1802" i="1"/>
  <c r="Q1802" i="1"/>
  <c r="O1803" i="1"/>
  <c r="P1803" i="1"/>
  <c r="Q1803" i="1"/>
  <c r="O1804" i="1"/>
  <c r="P1804" i="1"/>
  <c r="Q1804" i="1"/>
  <c r="O1805" i="1"/>
  <c r="P1805" i="1"/>
  <c r="Q1805" i="1"/>
  <c r="O1806" i="1"/>
  <c r="P1806" i="1"/>
  <c r="Q1806" i="1"/>
  <c r="O1807" i="1"/>
  <c r="P1807" i="1"/>
  <c r="Q1807" i="1"/>
  <c r="O1808" i="1"/>
  <c r="P1808" i="1"/>
  <c r="Q1808" i="1"/>
  <c r="O1809" i="1"/>
  <c r="P1809" i="1"/>
  <c r="Q1809" i="1"/>
  <c r="O1810" i="1"/>
  <c r="P1810" i="1"/>
  <c r="Q1810" i="1"/>
  <c r="O1811" i="1"/>
  <c r="P1811" i="1"/>
  <c r="Q1811" i="1"/>
  <c r="O1812" i="1"/>
  <c r="P1812" i="1"/>
  <c r="Q1812" i="1"/>
  <c r="O1813" i="1"/>
  <c r="P1813" i="1"/>
  <c r="Q1813" i="1"/>
  <c r="O1814" i="1"/>
  <c r="P1814" i="1"/>
  <c r="Q1814" i="1"/>
  <c r="O1815" i="1"/>
  <c r="P1815" i="1"/>
  <c r="Q1815" i="1"/>
  <c r="O1816" i="1"/>
  <c r="P1816" i="1"/>
  <c r="Q1816" i="1"/>
  <c r="O1817" i="1"/>
  <c r="P1817" i="1"/>
  <c r="Q1817" i="1"/>
  <c r="O1818" i="1"/>
  <c r="P1818" i="1"/>
  <c r="Q1818" i="1"/>
  <c r="O1819" i="1"/>
  <c r="P1819" i="1"/>
  <c r="Q1819" i="1"/>
  <c r="O1820" i="1"/>
  <c r="P1820" i="1"/>
  <c r="Q1820" i="1"/>
  <c r="O1821" i="1"/>
  <c r="P1821" i="1"/>
  <c r="Q1821" i="1"/>
  <c r="O1822" i="1"/>
  <c r="P1822" i="1"/>
  <c r="Q1822" i="1"/>
  <c r="O1823" i="1"/>
  <c r="P1823" i="1"/>
  <c r="Q1823" i="1"/>
  <c r="O1824" i="1"/>
  <c r="P1824" i="1"/>
  <c r="Q1824" i="1"/>
  <c r="O1825" i="1"/>
  <c r="P1825" i="1"/>
  <c r="Q1825" i="1"/>
  <c r="O1826" i="1"/>
  <c r="P1826" i="1"/>
  <c r="Q1826" i="1"/>
  <c r="O1827" i="1"/>
  <c r="P1827" i="1"/>
  <c r="Q1827" i="1"/>
  <c r="O1828" i="1"/>
  <c r="P1828" i="1"/>
  <c r="Q1828" i="1"/>
  <c r="O1829" i="1"/>
  <c r="P1829" i="1"/>
  <c r="Q1829" i="1"/>
  <c r="O1830" i="1"/>
  <c r="P1830" i="1"/>
  <c r="Q1830" i="1"/>
  <c r="O1831" i="1"/>
  <c r="P1831" i="1"/>
  <c r="Q1831" i="1"/>
  <c r="O1832" i="1"/>
  <c r="P1832" i="1"/>
  <c r="Q1832" i="1"/>
  <c r="O1833" i="1"/>
  <c r="P1833" i="1"/>
  <c r="Q1833" i="1"/>
  <c r="O1834" i="1"/>
  <c r="P1834" i="1"/>
  <c r="Q1834" i="1"/>
  <c r="O1835" i="1"/>
  <c r="P1835" i="1"/>
  <c r="Q1835" i="1"/>
  <c r="O1836" i="1"/>
  <c r="P1836" i="1"/>
  <c r="Q1836" i="1"/>
  <c r="O1837" i="1"/>
  <c r="P1837" i="1"/>
  <c r="Q1837" i="1"/>
  <c r="O1838" i="1"/>
  <c r="P1838" i="1"/>
  <c r="Q1838" i="1"/>
  <c r="O1839" i="1"/>
  <c r="P1839" i="1"/>
  <c r="Q1839" i="1"/>
  <c r="O1840" i="1"/>
  <c r="P1840" i="1"/>
  <c r="Q1840" i="1"/>
  <c r="O1841" i="1"/>
  <c r="P1841" i="1"/>
  <c r="Q1841" i="1"/>
  <c r="O1842" i="1"/>
  <c r="P1842" i="1"/>
  <c r="Q1842" i="1"/>
  <c r="O1843" i="1"/>
  <c r="P1843" i="1"/>
  <c r="Q1843" i="1"/>
  <c r="O1844" i="1"/>
  <c r="P1844" i="1"/>
  <c r="Q1844" i="1"/>
  <c r="O1845" i="1"/>
  <c r="P1845" i="1"/>
  <c r="Q1845" i="1"/>
  <c r="O1846" i="1"/>
  <c r="P1846" i="1"/>
  <c r="Q1846" i="1"/>
  <c r="O1847" i="1"/>
  <c r="P1847" i="1"/>
  <c r="Q1847" i="1"/>
  <c r="O1848" i="1"/>
  <c r="P1848" i="1"/>
  <c r="Q1848" i="1"/>
  <c r="O1849" i="1"/>
  <c r="P1849" i="1"/>
  <c r="Q1849" i="1"/>
  <c r="O1850" i="1"/>
  <c r="P1850" i="1"/>
  <c r="Q1850" i="1"/>
  <c r="O1851" i="1"/>
  <c r="P1851" i="1"/>
  <c r="Q1851" i="1"/>
  <c r="O1852" i="1"/>
  <c r="P1852" i="1"/>
  <c r="Q1852" i="1"/>
  <c r="O1853" i="1"/>
  <c r="P1853" i="1"/>
  <c r="Q1853" i="1"/>
  <c r="O1854" i="1"/>
  <c r="P1854" i="1"/>
  <c r="Q1854" i="1"/>
  <c r="O1855" i="1"/>
  <c r="P1855" i="1"/>
  <c r="Q1855" i="1"/>
  <c r="O1856" i="1"/>
  <c r="P1856" i="1"/>
  <c r="Q1856" i="1"/>
  <c r="O1857" i="1"/>
  <c r="P1857" i="1"/>
  <c r="Q1857" i="1"/>
  <c r="O1858" i="1"/>
  <c r="P1858" i="1"/>
  <c r="Q1858" i="1"/>
  <c r="O1859" i="1"/>
  <c r="P1859" i="1"/>
  <c r="Q1859" i="1"/>
  <c r="O1860" i="1"/>
  <c r="P1860" i="1"/>
  <c r="Q1860" i="1"/>
  <c r="O1861" i="1"/>
  <c r="P1861" i="1"/>
  <c r="Q1861" i="1"/>
  <c r="O1862" i="1"/>
  <c r="P1862" i="1"/>
  <c r="Q1862" i="1"/>
  <c r="O1863" i="1"/>
  <c r="P1863" i="1"/>
  <c r="Q1863" i="1"/>
  <c r="O1864" i="1"/>
  <c r="P1864" i="1"/>
  <c r="Q1864" i="1"/>
  <c r="O1865" i="1"/>
  <c r="P1865" i="1"/>
  <c r="Q1865" i="1"/>
  <c r="O1866" i="1"/>
  <c r="P1866" i="1"/>
  <c r="Q1866" i="1"/>
  <c r="O1867" i="1"/>
  <c r="P1867" i="1"/>
  <c r="Q1867" i="1"/>
  <c r="O1868" i="1"/>
  <c r="P1868" i="1"/>
  <c r="Q1868" i="1"/>
  <c r="O1869" i="1"/>
  <c r="P1869" i="1"/>
  <c r="Q1869" i="1"/>
  <c r="O1870" i="1"/>
  <c r="P1870" i="1"/>
  <c r="Q1870" i="1"/>
  <c r="O1871" i="1"/>
  <c r="P1871" i="1"/>
  <c r="Q1871" i="1"/>
  <c r="O1872" i="1"/>
  <c r="P1872" i="1"/>
  <c r="Q1872" i="1"/>
  <c r="O1873" i="1"/>
  <c r="P1873" i="1"/>
  <c r="Q1873" i="1"/>
  <c r="O1874" i="1"/>
  <c r="P1874" i="1"/>
  <c r="Q1874" i="1"/>
  <c r="O1875" i="1"/>
  <c r="P1875" i="1"/>
  <c r="Q1875" i="1"/>
  <c r="O1876" i="1"/>
  <c r="P1876" i="1"/>
  <c r="Q1876" i="1"/>
  <c r="O1877" i="1"/>
  <c r="P1877" i="1"/>
  <c r="Q1877" i="1"/>
  <c r="O1878" i="1"/>
  <c r="P1878" i="1"/>
  <c r="Q1878" i="1"/>
  <c r="O1879" i="1"/>
  <c r="P1879" i="1"/>
  <c r="Q1879" i="1"/>
  <c r="O1880" i="1"/>
  <c r="P1880" i="1"/>
  <c r="Q1880" i="1"/>
  <c r="O1881" i="1"/>
  <c r="P1881" i="1"/>
  <c r="Q1881" i="1"/>
  <c r="O1882" i="1"/>
  <c r="P1882" i="1"/>
  <c r="Q1882" i="1"/>
  <c r="O1883" i="1"/>
  <c r="P1883" i="1"/>
  <c r="Q1883" i="1"/>
  <c r="O1884" i="1"/>
  <c r="P1884" i="1"/>
  <c r="Q1884" i="1"/>
  <c r="O1885" i="1"/>
  <c r="P1885" i="1"/>
  <c r="Q1885" i="1"/>
  <c r="O1886" i="1"/>
  <c r="P1886" i="1"/>
  <c r="Q1886" i="1"/>
  <c r="O1887" i="1"/>
  <c r="P1887" i="1"/>
  <c r="Q1887" i="1"/>
  <c r="O1888" i="1"/>
  <c r="P1888" i="1"/>
  <c r="Q1888" i="1"/>
  <c r="O1889" i="1"/>
  <c r="P1889" i="1"/>
  <c r="Q1889" i="1"/>
  <c r="O1890" i="1"/>
  <c r="P1890" i="1"/>
  <c r="Q1890" i="1"/>
  <c r="O1891" i="1"/>
  <c r="P1891" i="1"/>
  <c r="Q1891" i="1"/>
  <c r="O1892" i="1"/>
  <c r="P1892" i="1"/>
  <c r="Q1892" i="1"/>
  <c r="O1893" i="1"/>
  <c r="P1893" i="1"/>
  <c r="Q1893" i="1"/>
  <c r="O1894" i="1"/>
  <c r="P1894" i="1"/>
  <c r="Q1894" i="1"/>
  <c r="O1895" i="1"/>
  <c r="P1895" i="1"/>
  <c r="Q1895" i="1"/>
  <c r="O1896" i="1"/>
  <c r="P1896" i="1"/>
  <c r="Q1896" i="1"/>
  <c r="O1897" i="1"/>
  <c r="P1897" i="1"/>
  <c r="Q1897" i="1"/>
  <c r="O1898" i="1"/>
  <c r="P1898" i="1"/>
  <c r="Q1898" i="1"/>
  <c r="O1899" i="1"/>
  <c r="P1899" i="1"/>
  <c r="Q1899" i="1"/>
  <c r="O1900" i="1"/>
  <c r="P1900" i="1"/>
  <c r="Q1900" i="1"/>
  <c r="O1901" i="1"/>
  <c r="P1901" i="1"/>
  <c r="Q1901" i="1"/>
  <c r="O1902" i="1"/>
  <c r="P1902" i="1"/>
  <c r="Q1902" i="1"/>
  <c r="O1903" i="1"/>
  <c r="P1903" i="1"/>
  <c r="Q1903" i="1"/>
  <c r="O1904" i="1"/>
  <c r="P1904" i="1"/>
  <c r="Q1904" i="1"/>
  <c r="O1905" i="1"/>
  <c r="P1905" i="1"/>
  <c r="Q1905" i="1"/>
  <c r="O1906" i="1"/>
  <c r="P1906" i="1"/>
  <c r="Q1906" i="1"/>
  <c r="O1907" i="1"/>
  <c r="P1907" i="1"/>
  <c r="Q1907" i="1"/>
  <c r="O1908" i="1"/>
  <c r="P1908" i="1"/>
  <c r="Q1908" i="1"/>
  <c r="O1909" i="1"/>
  <c r="P1909" i="1"/>
  <c r="Q1909" i="1"/>
  <c r="O1910" i="1"/>
  <c r="P1910" i="1"/>
  <c r="Q1910" i="1"/>
  <c r="O1911" i="1"/>
  <c r="P1911" i="1"/>
  <c r="Q1911" i="1"/>
  <c r="O1912" i="1"/>
  <c r="P1912" i="1"/>
  <c r="Q1912" i="1"/>
  <c r="O1913" i="1"/>
  <c r="P1913" i="1"/>
  <c r="Q1913" i="1"/>
  <c r="O1914" i="1"/>
  <c r="P1914" i="1"/>
  <c r="Q1914" i="1"/>
  <c r="O1915" i="1"/>
  <c r="P1915" i="1"/>
  <c r="Q1915" i="1"/>
  <c r="O1916" i="1"/>
  <c r="P1916" i="1"/>
  <c r="Q1916" i="1"/>
  <c r="O1917" i="1"/>
  <c r="P1917" i="1"/>
  <c r="Q1917" i="1"/>
  <c r="O1918" i="1"/>
  <c r="P1918" i="1"/>
  <c r="Q1918" i="1"/>
  <c r="O1919" i="1"/>
  <c r="P1919" i="1"/>
  <c r="Q1919" i="1"/>
  <c r="O1920" i="1"/>
  <c r="P1920" i="1"/>
  <c r="Q1920" i="1"/>
  <c r="O1921" i="1"/>
  <c r="P1921" i="1"/>
  <c r="Q1921" i="1"/>
  <c r="O1922" i="1"/>
  <c r="P1922" i="1"/>
  <c r="Q1922" i="1"/>
  <c r="O1923" i="1"/>
  <c r="P1923" i="1"/>
  <c r="Q1923" i="1"/>
  <c r="O1924" i="1"/>
  <c r="P1924" i="1"/>
  <c r="Q1924" i="1"/>
  <c r="O1925" i="1"/>
  <c r="P1925" i="1"/>
  <c r="Q1925" i="1"/>
  <c r="O1926" i="1"/>
  <c r="P1926" i="1"/>
  <c r="Q1926" i="1"/>
  <c r="O1927" i="1"/>
  <c r="P1927" i="1"/>
  <c r="Q1927" i="1"/>
  <c r="O1928" i="1"/>
  <c r="P1928" i="1"/>
  <c r="Q1928" i="1"/>
  <c r="O1929" i="1"/>
  <c r="P1929" i="1"/>
  <c r="Q1929" i="1"/>
  <c r="O1930" i="1"/>
  <c r="P1930" i="1"/>
  <c r="Q1930" i="1"/>
  <c r="O1931" i="1"/>
  <c r="P1931" i="1"/>
  <c r="Q1931" i="1"/>
  <c r="O1932" i="1"/>
  <c r="P1932" i="1"/>
  <c r="Q1932" i="1"/>
  <c r="O1933" i="1"/>
  <c r="P1933" i="1"/>
  <c r="Q1933" i="1"/>
  <c r="O1934" i="1"/>
  <c r="P1934" i="1"/>
  <c r="Q1934" i="1"/>
  <c r="O1935" i="1"/>
  <c r="P1935" i="1"/>
  <c r="Q1935" i="1"/>
  <c r="O1936" i="1"/>
  <c r="P1936" i="1"/>
  <c r="Q1936" i="1"/>
  <c r="O1937" i="1"/>
  <c r="P1937" i="1"/>
  <c r="Q1937" i="1"/>
  <c r="O1938" i="1"/>
  <c r="P1938" i="1"/>
  <c r="Q1938" i="1"/>
  <c r="O1939" i="1"/>
  <c r="P1939" i="1"/>
  <c r="Q1939" i="1"/>
  <c r="O1940" i="1"/>
  <c r="P1940" i="1"/>
  <c r="Q1940" i="1"/>
  <c r="O1941" i="1"/>
  <c r="P1941" i="1"/>
  <c r="Q1941" i="1"/>
  <c r="O1942" i="1"/>
  <c r="P1942" i="1"/>
  <c r="Q1942" i="1"/>
  <c r="O1943" i="1"/>
  <c r="P1943" i="1"/>
  <c r="Q1943" i="1"/>
  <c r="O1944" i="1"/>
  <c r="P1944" i="1"/>
  <c r="Q1944" i="1"/>
  <c r="O1945" i="1"/>
  <c r="P1945" i="1"/>
  <c r="Q1945" i="1"/>
  <c r="O1946" i="1"/>
  <c r="P1946" i="1"/>
  <c r="Q1946" i="1"/>
  <c r="O1947" i="1"/>
  <c r="P1947" i="1"/>
  <c r="Q1947" i="1"/>
  <c r="O1948" i="1"/>
  <c r="P1948" i="1"/>
  <c r="Q1948" i="1"/>
  <c r="O1949" i="1"/>
  <c r="P1949" i="1"/>
  <c r="Q1949" i="1"/>
  <c r="O1950" i="1"/>
  <c r="P1950" i="1"/>
  <c r="Q1950" i="1"/>
  <c r="O1951" i="1"/>
  <c r="P1951" i="1"/>
  <c r="Q1951" i="1"/>
  <c r="O1952" i="1"/>
  <c r="P1952" i="1"/>
  <c r="Q1952" i="1"/>
  <c r="O1953" i="1"/>
  <c r="P1953" i="1"/>
  <c r="Q1953" i="1"/>
  <c r="O1954" i="1"/>
  <c r="P1954" i="1"/>
  <c r="Q1954" i="1"/>
  <c r="O1955" i="1"/>
  <c r="P1955" i="1"/>
  <c r="Q1955" i="1"/>
  <c r="O1956" i="1"/>
  <c r="P1956" i="1"/>
  <c r="Q1956" i="1"/>
  <c r="O1957" i="1"/>
  <c r="P1957" i="1"/>
  <c r="Q1957" i="1"/>
  <c r="O1958" i="1"/>
  <c r="P1958" i="1"/>
  <c r="Q1958" i="1"/>
  <c r="O1959" i="1"/>
  <c r="P1959" i="1"/>
  <c r="Q1959" i="1"/>
  <c r="O1960" i="1"/>
  <c r="P1960" i="1"/>
  <c r="Q1960" i="1"/>
  <c r="O1961" i="1"/>
  <c r="P1961" i="1"/>
  <c r="Q1961" i="1"/>
  <c r="O1962" i="1"/>
  <c r="P1962" i="1"/>
  <c r="Q1962" i="1"/>
  <c r="O1963" i="1"/>
  <c r="P1963" i="1"/>
  <c r="Q1963" i="1"/>
  <c r="O1964" i="1"/>
  <c r="P1964" i="1"/>
  <c r="Q1964" i="1"/>
  <c r="O1965" i="1"/>
  <c r="P1965" i="1"/>
  <c r="Q1965" i="1"/>
  <c r="O1966" i="1"/>
  <c r="P1966" i="1"/>
  <c r="Q1966" i="1"/>
  <c r="O1967" i="1"/>
  <c r="P1967" i="1"/>
  <c r="Q1967" i="1"/>
  <c r="O1968" i="1"/>
  <c r="P1968" i="1"/>
  <c r="Q1968" i="1"/>
  <c r="O1969" i="1"/>
  <c r="P1969" i="1"/>
  <c r="Q1969" i="1"/>
  <c r="O1970" i="1"/>
  <c r="P1970" i="1"/>
  <c r="Q1970" i="1"/>
  <c r="O1971" i="1"/>
  <c r="P1971" i="1"/>
  <c r="Q1971" i="1"/>
  <c r="O1972" i="1"/>
  <c r="P1972" i="1"/>
  <c r="Q1972" i="1"/>
  <c r="O1973" i="1"/>
  <c r="P1973" i="1"/>
  <c r="Q1973" i="1"/>
  <c r="O1974" i="1"/>
  <c r="P1974" i="1"/>
  <c r="Q1974" i="1"/>
  <c r="O1975" i="1"/>
  <c r="P1975" i="1"/>
  <c r="Q1975" i="1"/>
  <c r="O1976" i="1"/>
  <c r="P1976" i="1"/>
  <c r="Q1976" i="1"/>
  <c r="O1977" i="1"/>
  <c r="P1977" i="1"/>
  <c r="Q1977" i="1"/>
  <c r="O1978" i="1"/>
  <c r="P1978" i="1"/>
  <c r="Q1978" i="1"/>
  <c r="O1979" i="1"/>
  <c r="P1979" i="1"/>
  <c r="Q1979" i="1"/>
  <c r="O1980" i="1"/>
  <c r="P1980" i="1"/>
  <c r="Q1980" i="1"/>
  <c r="O1981" i="1"/>
  <c r="P1981" i="1"/>
  <c r="Q1981" i="1"/>
  <c r="O1982" i="1"/>
  <c r="P1982" i="1"/>
  <c r="Q1982" i="1"/>
  <c r="O1983" i="1"/>
  <c r="P1983" i="1"/>
  <c r="Q1983" i="1"/>
  <c r="O1984" i="1"/>
  <c r="P1984" i="1"/>
  <c r="Q1984" i="1"/>
  <c r="O1985" i="1"/>
  <c r="P1985" i="1"/>
  <c r="Q1985" i="1"/>
  <c r="O1986" i="1"/>
  <c r="P1986" i="1"/>
  <c r="Q1986" i="1"/>
  <c r="O1987" i="1"/>
  <c r="P1987" i="1"/>
  <c r="Q1987" i="1"/>
  <c r="O1988" i="1"/>
  <c r="P1988" i="1"/>
  <c r="Q1988" i="1"/>
  <c r="O1989" i="1"/>
  <c r="P1989" i="1"/>
  <c r="Q1989" i="1"/>
  <c r="O1990" i="1"/>
  <c r="P1990" i="1"/>
  <c r="Q1990" i="1"/>
  <c r="O1991" i="1"/>
  <c r="P1991" i="1"/>
  <c r="Q1991" i="1"/>
  <c r="O1992" i="1"/>
  <c r="P1992" i="1"/>
  <c r="Q1992" i="1"/>
  <c r="O1993" i="1"/>
  <c r="P1993" i="1"/>
  <c r="Q1993" i="1"/>
  <c r="O1994" i="1"/>
  <c r="P1994" i="1"/>
  <c r="Q1994" i="1"/>
  <c r="O1995" i="1"/>
  <c r="P1995" i="1"/>
  <c r="Q1995" i="1"/>
  <c r="O1996" i="1"/>
  <c r="P1996" i="1"/>
  <c r="Q1996" i="1"/>
  <c r="O1997" i="1"/>
  <c r="P1997" i="1"/>
  <c r="Q1997" i="1"/>
  <c r="O1998" i="1"/>
  <c r="P1998" i="1"/>
  <c r="Q1998" i="1"/>
  <c r="O1999" i="1"/>
  <c r="P1999" i="1"/>
  <c r="Q1999" i="1"/>
  <c r="O2000" i="1"/>
  <c r="P2000" i="1"/>
  <c r="Q2000" i="1"/>
  <c r="O2001" i="1"/>
  <c r="P2001" i="1"/>
  <c r="Q2001" i="1"/>
  <c r="O2002" i="1"/>
  <c r="P2002" i="1"/>
  <c r="Q2002" i="1"/>
  <c r="O2003" i="1"/>
  <c r="P2003" i="1"/>
  <c r="Q2003" i="1"/>
  <c r="O2004" i="1"/>
  <c r="P2004" i="1"/>
  <c r="Q2004" i="1"/>
  <c r="O2005" i="1"/>
  <c r="P2005" i="1"/>
  <c r="Q2005" i="1"/>
  <c r="O2006" i="1"/>
  <c r="P2006" i="1"/>
  <c r="Q2006" i="1"/>
  <c r="O2007" i="1"/>
  <c r="P2007" i="1"/>
  <c r="Q2007" i="1"/>
  <c r="O2008" i="1"/>
  <c r="P2008" i="1"/>
  <c r="Q2008" i="1"/>
  <c r="O2009" i="1"/>
  <c r="P2009" i="1"/>
  <c r="Q2009" i="1"/>
  <c r="O2010" i="1"/>
  <c r="P2010" i="1"/>
  <c r="Q2010" i="1"/>
  <c r="O2011" i="1"/>
  <c r="P2011" i="1"/>
  <c r="Q2011" i="1"/>
  <c r="O2012" i="1"/>
  <c r="P2012" i="1"/>
  <c r="Q2012" i="1"/>
  <c r="O2013" i="1"/>
  <c r="P2013" i="1"/>
  <c r="Q2013" i="1"/>
  <c r="O2014" i="1"/>
  <c r="P2014" i="1"/>
  <c r="Q2014" i="1"/>
  <c r="O2015" i="1"/>
  <c r="P2015" i="1"/>
  <c r="Q2015" i="1"/>
  <c r="O2016" i="1"/>
  <c r="P2016" i="1"/>
  <c r="Q2016" i="1"/>
  <c r="O2017" i="1"/>
  <c r="P2017" i="1"/>
  <c r="Q2017" i="1"/>
  <c r="O2018" i="1"/>
  <c r="P2018" i="1"/>
  <c r="Q2018" i="1"/>
  <c r="O2019" i="1"/>
  <c r="P2019" i="1"/>
  <c r="Q2019" i="1"/>
  <c r="O2020" i="1"/>
  <c r="P2020" i="1"/>
  <c r="Q2020" i="1"/>
  <c r="O2021" i="1"/>
  <c r="P2021" i="1"/>
  <c r="Q2021" i="1"/>
  <c r="O2022" i="1"/>
  <c r="P2022" i="1"/>
  <c r="Q2022" i="1"/>
  <c r="O2023" i="1"/>
  <c r="P2023" i="1"/>
  <c r="Q2023" i="1"/>
  <c r="O2024" i="1"/>
  <c r="P2024" i="1"/>
  <c r="Q2024" i="1"/>
  <c r="O2025" i="1"/>
  <c r="P2025" i="1"/>
  <c r="Q2025" i="1"/>
  <c r="O2026" i="1"/>
  <c r="P2026" i="1"/>
  <c r="Q2026" i="1"/>
  <c r="O2027" i="1"/>
  <c r="P2027" i="1"/>
  <c r="Q2027" i="1"/>
  <c r="O2028" i="1"/>
  <c r="P2028" i="1"/>
  <c r="Q2028" i="1"/>
  <c r="O2029" i="1"/>
  <c r="P2029" i="1"/>
  <c r="Q2029" i="1"/>
  <c r="O2030" i="1"/>
  <c r="P2030" i="1"/>
  <c r="Q2030" i="1"/>
  <c r="O2031" i="1"/>
  <c r="P2031" i="1"/>
  <c r="Q2031" i="1"/>
  <c r="O2032" i="1"/>
  <c r="P2032" i="1"/>
  <c r="Q2032" i="1"/>
  <c r="O2033" i="1"/>
  <c r="P2033" i="1"/>
  <c r="Q2033" i="1"/>
  <c r="O2034" i="1"/>
  <c r="P2034" i="1"/>
  <c r="Q2034" i="1"/>
  <c r="O2035" i="1"/>
  <c r="P2035" i="1"/>
  <c r="Q2035" i="1"/>
  <c r="O2036" i="1"/>
  <c r="P2036" i="1"/>
  <c r="Q2036" i="1"/>
  <c r="O2037" i="1"/>
  <c r="P2037" i="1"/>
  <c r="Q2037" i="1"/>
  <c r="O2038" i="1"/>
  <c r="P2038" i="1"/>
  <c r="Q2038" i="1"/>
  <c r="O2039" i="1"/>
  <c r="P2039" i="1"/>
  <c r="Q2039" i="1"/>
  <c r="O2040" i="1"/>
  <c r="P2040" i="1"/>
  <c r="Q2040" i="1"/>
  <c r="O2041" i="1"/>
  <c r="P2041" i="1"/>
  <c r="Q2041" i="1"/>
  <c r="O2042" i="1"/>
  <c r="P2042" i="1"/>
  <c r="Q2042" i="1"/>
  <c r="O2043" i="1"/>
  <c r="P2043" i="1"/>
  <c r="Q2043" i="1"/>
  <c r="O2044" i="1"/>
  <c r="P2044" i="1"/>
  <c r="Q2044" i="1"/>
  <c r="O2045" i="1"/>
  <c r="P2045" i="1"/>
  <c r="Q2045" i="1"/>
  <c r="O2046" i="1"/>
  <c r="P2046" i="1"/>
  <c r="Q2046" i="1"/>
  <c r="O2047" i="1"/>
  <c r="P2047" i="1"/>
  <c r="Q2047" i="1"/>
  <c r="O2048" i="1"/>
  <c r="P2048" i="1"/>
  <c r="Q2048" i="1"/>
  <c r="O2049" i="1"/>
  <c r="P2049" i="1"/>
  <c r="Q2049" i="1"/>
  <c r="O2050" i="1"/>
  <c r="P2050" i="1"/>
  <c r="Q2050" i="1"/>
  <c r="O2051" i="1"/>
  <c r="P2051" i="1"/>
  <c r="Q2051" i="1"/>
  <c r="O2052" i="1"/>
  <c r="P2052" i="1"/>
  <c r="Q2052" i="1"/>
  <c r="O2053" i="1"/>
  <c r="P2053" i="1"/>
  <c r="Q2053" i="1"/>
  <c r="O2054" i="1"/>
  <c r="P2054" i="1"/>
  <c r="Q2054" i="1"/>
  <c r="O2055" i="1"/>
  <c r="P2055" i="1"/>
  <c r="Q2055" i="1"/>
  <c r="O2056" i="1"/>
  <c r="P2056" i="1"/>
  <c r="Q2056" i="1"/>
  <c r="O2057" i="1"/>
  <c r="P2057" i="1"/>
  <c r="Q2057" i="1"/>
  <c r="O2058" i="1"/>
  <c r="P2058" i="1"/>
  <c r="Q2058" i="1"/>
  <c r="O2059" i="1"/>
  <c r="P2059" i="1"/>
  <c r="Q2059" i="1"/>
  <c r="O2060" i="1"/>
  <c r="P2060" i="1"/>
  <c r="Q2060" i="1"/>
  <c r="O2061" i="1"/>
  <c r="P2061" i="1"/>
  <c r="Q2061" i="1"/>
  <c r="O2062" i="1"/>
  <c r="P2062" i="1"/>
  <c r="Q2062" i="1"/>
  <c r="O2063" i="1"/>
  <c r="P2063" i="1"/>
  <c r="Q2063" i="1"/>
  <c r="O2064" i="1"/>
  <c r="P2064" i="1"/>
  <c r="Q2064" i="1"/>
  <c r="O2065" i="1"/>
  <c r="P2065" i="1"/>
  <c r="Q2065" i="1"/>
  <c r="O2066" i="1"/>
  <c r="P2066" i="1"/>
  <c r="Q2066" i="1"/>
  <c r="O2067" i="1"/>
  <c r="P2067" i="1"/>
  <c r="Q2067" i="1"/>
  <c r="O2068" i="1"/>
  <c r="P2068" i="1"/>
  <c r="Q2068" i="1"/>
  <c r="O2069" i="1"/>
  <c r="P2069" i="1"/>
  <c r="Q2069" i="1"/>
  <c r="O2070" i="1"/>
  <c r="P2070" i="1"/>
  <c r="Q2070" i="1"/>
  <c r="O2071" i="1"/>
  <c r="P2071" i="1"/>
  <c r="Q2071" i="1"/>
  <c r="O2072" i="1"/>
  <c r="P2072" i="1"/>
  <c r="Q2072" i="1"/>
  <c r="O2073" i="1"/>
  <c r="P2073" i="1"/>
  <c r="Q2073" i="1"/>
  <c r="O2074" i="1"/>
  <c r="P2074" i="1"/>
  <c r="Q2074" i="1"/>
  <c r="O2075" i="1"/>
  <c r="P2075" i="1"/>
  <c r="Q2075" i="1"/>
  <c r="O2076" i="1"/>
  <c r="P2076" i="1"/>
  <c r="Q2076" i="1"/>
  <c r="O2077" i="1"/>
  <c r="P2077" i="1"/>
  <c r="Q2077" i="1"/>
  <c r="O2078" i="1"/>
  <c r="P2078" i="1"/>
  <c r="Q2078" i="1"/>
  <c r="O2079" i="1"/>
  <c r="P2079" i="1"/>
  <c r="Q2079" i="1"/>
  <c r="O2080" i="1"/>
  <c r="P2080" i="1"/>
  <c r="Q2080" i="1"/>
  <c r="O2081" i="1"/>
  <c r="P2081" i="1"/>
  <c r="Q2081" i="1"/>
  <c r="O2082" i="1"/>
  <c r="P2082" i="1"/>
  <c r="Q2082" i="1"/>
  <c r="O2083" i="1"/>
  <c r="P2083" i="1"/>
  <c r="Q2083" i="1"/>
  <c r="O2084" i="1"/>
  <c r="P2084" i="1"/>
  <c r="Q2084" i="1"/>
  <c r="O2085" i="1"/>
  <c r="P2085" i="1"/>
  <c r="Q2085" i="1"/>
  <c r="O2086" i="1"/>
  <c r="P2086" i="1"/>
  <c r="Q2086" i="1"/>
  <c r="O2087" i="1"/>
  <c r="P2087" i="1"/>
  <c r="Q2087" i="1"/>
  <c r="O2088" i="1"/>
  <c r="P2088" i="1"/>
  <c r="Q2088" i="1"/>
  <c r="O2089" i="1"/>
  <c r="P2089" i="1"/>
  <c r="Q2089" i="1"/>
  <c r="O2090" i="1"/>
  <c r="P2090" i="1"/>
  <c r="Q2090" i="1"/>
  <c r="O2091" i="1"/>
  <c r="P2091" i="1"/>
  <c r="Q2091" i="1"/>
  <c r="O2092" i="1"/>
  <c r="P2092" i="1"/>
  <c r="Q2092" i="1"/>
  <c r="O2093" i="1"/>
  <c r="P2093" i="1"/>
  <c r="Q2093" i="1"/>
  <c r="O2094" i="1"/>
  <c r="P2094" i="1"/>
  <c r="Q2094" i="1"/>
  <c r="O2095" i="1"/>
  <c r="P2095" i="1"/>
  <c r="Q2095" i="1"/>
  <c r="O2096" i="1"/>
  <c r="P2096" i="1"/>
  <c r="Q2096" i="1"/>
  <c r="O2097" i="1"/>
  <c r="P2097" i="1"/>
  <c r="Q2097" i="1"/>
  <c r="O2098" i="1"/>
  <c r="P2098" i="1"/>
  <c r="Q2098" i="1"/>
  <c r="O2099" i="1"/>
  <c r="P2099" i="1"/>
  <c r="Q2099" i="1"/>
  <c r="O2100" i="1"/>
  <c r="P2100" i="1"/>
  <c r="Q2100" i="1"/>
  <c r="O2101" i="1"/>
  <c r="P2101" i="1"/>
  <c r="Q2101" i="1"/>
  <c r="O2102" i="1"/>
  <c r="P2102" i="1"/>
  <c r="Q2102" i="1"/>
  <c r="O2103" i="1"/>
  <c r="P2103" i="1"/>
  <c r="Q2103" i="1"/>
  <c r="O2104" i="1"/>
  <c r="P2104" i="1"/>
  <c r="Q2104" i="1"/>
  <c r="O2105" i="1"/>
  <c r="P2105" i="1"/>
  <c r="Q2105" i="1"/>
  <c r="O2106" i="1"/>
  <c r="P2106" i="1"/>
  <c r="Q2106" i="1"/>
  <c r="O2107" i="1"/>
  <c r="P2107" i="1"/>
  <c r="Q2107" i="1"/>
  <c r="O2108" i="1"/>
  <c r="P2108" i="1"/>
  <c r="Q2108" i="1"/>
  <c r="O2109" i="1"/>
  <c r="P2109" i="1"/>
  <c r="Q2109" i="1"/>
  <c r="O2110" i="1"/>
  <c r="P2110" i="1"/>
  <c r="Q2110" i="1"/>
  <c r="O2111" i="1"/>
  <c r="P2111" i="1"/>
  <c r="Q2111" i="1"/>
  <c r="O2112" i="1"/>
  <c r="P2112" i="1"/>
  <c r="Q2112" i="1"/>
  <c r="O2113" i="1"/>
  <c r="P2113" i="1"/>
  <c r="Q2113" i="1"/>
  <c r="O2114" i="1"/>
  <c r="P2114" i="1"/>
  <c r="Q2114" i="1"/>
  <c r="O2115" i="1"/>
  <c r="P2115" i="1"/>
  <c r="Q2115" i="1"/>
  <c r="O2116" i="1"/>
  <c r="P2116" i="1"/>
  <c r="Q2116" i="1"/>
  <c r="O2117" i="1"/>
  <c r="P2117" i="1"/>
  <c r="Q2117" i="1"/>
  <c r="O2118" i="1"/>
  <c r="P2118" i="1"/>
  <c r="Q2118" i="1"/>
  <c r="O2119" i="1"/>
  <c r="P2119" i="1"/>
  <c r="Q2119" i="1"/>
  <c r="O2120" i="1"/>
  <c r="P2120" i="1"/>
  <c r="Q2120" i="1"/>
  <c r="O2121" i="1"/>
  <c r="P2121" i="1"/>
  <c r="Q2121" i="1"/>
  <c r="O2122" i="1"/>
  <c r="P2122" i="1"/>
  <c r="Q2122" i="1"/>
  <c r="O2123" i="1"/>
  <c r="P2123" i="1"/>
  <c r="Q2123" i="1"/>
  <c r="O2124" i="1"/>
  <c r="P2124" i="1"/>
  <c r="Q2124" i="1"/>
  <c r="O2125" i="1"/>
  <c r="P2125" i="1"/>
  <c r="Q2125" i="1"/>
  <c r="O2126" i="1"/>
  <c r="P2126" i="1"/>
  <c r="Q2126" i="1"/>
  <c r="O2127" i="1"/>
  <c r="P2127" i="1"/>
  <c r="Q2127" i="1"/>
  <c r="O2128" i="1"/>
  <c r="P2128" i="1"/>
  <c r="Q2128" i="1"/>
  <c r="O2129" i="1"/>
  <c r="P2129" i="1"/>
  <c r="Q2129" i="1"/>
  <c r="O2130" i="1"/>
  <c r="P2130" i="1"/>
  <c r="Q2130" i="1"/>
  <c r="O2131" i="1"/>
  <c r="P2131" i="1"/>
  <c r="Q2131" i="1"/>
  <c r="O2132" i="1"/>
  <c r="P2132" i="1"/>
  <c r="Q2132" i="1"/>
  <c r="O2133" i="1"/>
  <c r="P2133" i="1"/>
  <c r="Q2133" i="1"/>
  <c r="O2134" i="1"/>
  <c r="P2134" i="1"/>
  <c r="Q2134" i="1"/>
  <c r="O2135" i="1"/>
  <c r="P2135" i="1"/>
  <c r="Q2135" i="1"/>
  <c r="O2136" i="1"/>
  <c r="P2136" i="1"/>
  <c r="Q2136" i="1"/>
  <c r="O2137" i="1"/>
  <c r="P2137" i="1"/>
  <c r="Q2137" i="1"/>
  <c r="O2138" i="1"/>
  <c r="P2138" i="1"/>
  <c r="Q2138" i="1"/>
  <c r="O2139" i="1"/>
  <c r="P2139" i="1"/>
  <c r="Q2139" i="1"/>
  <c r="O2140" i="1"/>
  <c r="P2140" i="1"/>
  <c r="Q2140" i="1"/>
  <c r="O2141" i="1"/>
  <c r="P2141" i="1"/>
  <c r="Q2141" i="1"/>
  <c r="O2142" i="1"/>
  <c r="P2142" i="1"/>
  <c r="Q2142" i="1"/>
  <c r="O2143" i="1"/>
  <c r="P2143" i="1"/>
  <c r="Q2143" i="1"/>
  <c r="O2144" i="1"/>
  <c r="P2144" i="1"/>
  <c r="Q2144" i="1"/>
  <c r="O2145" i="1"/>
  <c r="P2145" i="1"/>
  <c r="Q2145" i="1"/>
  <c r="O2146" i="1"/>
  <c r="P2146" i="1"/>
  <c r="Q2146" i="1"/>
  <c r="O2147" i="1"/>
  <c r="P2147" i="1"/>
  <c r="Q2147" i="1"/>
  <c r="O2148" i="1"/>
  <c r="P2148" i="1"/>
  <c r="Q2148" i="1"/>
  <c r="O2149" i="1"/>
  <c r="P2149" i="1"/>
  <c r="Q2149" i="1"/>
  <c r="O2150" i="1"/>
  <c r="P2150" i="1"/>
  <c r="Q2150" i="1"/>
  <c r="O2151" i="1"/>
  <c r="P2151" i="1"/>
  <c r="Q2151" i="1"/>
  <c r="O2152" i="1"/>
  <c r="P2152" i="1"/>
  <c r="Q2152" i="1"/>
  <c r="O2153" i="1"/>
  <c r="P2153" i="1"/>
  <c r="Q2153" i="1"/>
  <c r="O2154" i="1"/>
  <c r="P2154" i="1"/>
  <c r="Q2154" i="1"/>
  <c r="O2155" i="1"/>
  <c r="P2155" i="1"/>
  <c r="Q2155" i="1"/>
  <c r="O2156" i="1"/>
  <c r="P2156" i="1"/>
  <c r="Q2156" i="1"/>
  <c r="O2157" i="1"/>
  <c r="P2157" i="1"/>
  <c r="Q2157" i="1"/>
  <c r="O2158" i="1"/>
  <c r="P2158" i="1"/>
  <c r="Q2158" i="1"/>
  <c r="O2159" i="1"/>
  <c r="P2159" i="1"/>
  <c r="Q2159" i="1"/>
  <c r="O2160" i="1"/>
  <c r="P2160" i="1"/>
  <c r="Q2160" i="1"/>
  <c r="O2161" i="1"/>
  <c r="P2161" i="1"/>
  <c r="Q2161" i="1"/>
  <c r="O2162" i="1"/>
  <c r="P2162" i="1"/>
  <c r="Q2162" i="1"/>
  <c r="O2163" i="1"/>
  <c r="P2163" i="1"/>
  <c r="Q2163" i="1"/>
  <c r="O2164" i="1"/>
  <c r="P2164" i="1"/>
  <c r="Q2164" i="1"/>
  <c r="O2165" i="1"/>
  <c r="P2165" i="1"/>
  <c r="Q2165" i="1"/>
  <c r="O2166" i="1"/>
  <c r="P2166" i="1"/>
  <c r="Q2166" i="1"/>
  <c r="O2167" i="1"/>
  <c r="P2167" i="1"/>
  <c r="Q2167" i="1"/>
  <c r="O2168" i="1"/>
  <c r="P2168" i="1"/>
  <c r="Q2168" i="1"/>
  <c r="O2169" i="1"/>
  <c r="P2169" i="1"/>
  <c r="Q2169" i="1"/>
  <c r="O2170" i="1"/>
  <c r="P2170" i="1"/>
  <c r="Q2170" i="1"/>
  <c r="O2171" i="1"/>
  <c r="P2171" i="1"/>
  <c r="Q2171" i="1"/>
  <c r="O2172" i="1"/>
  <c r="P2172" i="1"/>
  <c r="Q2172" i="1"/>
  <c r="O2173" i="1"/>
  <c r="P2173" i="1"/>
  <c r="Q2173" i="1"/>
  <c r="O2174" i="1"/>
  <c r="P2174" i="1"/>
  <c r="Q2174" i="1"/>
  <c r="O2175" i="1"/>
  <c r="P2175" i="1"/>
  <c r="Q2175" i="1"/>
  <c r="O2176" i="1"/>
  <c r="P2176" i="1"/>
  <c r="Q2176" i="1"/>
  <c r="O2177" i="1"/>
  <c r="P2177" i="1"/>
  <c r="Q2177" i="1"/>
  <c r="O2178" i="1"/>
  <c r="P2178" i="1"/>
  <c r="Q2178" i="1"/>
  <c r="O2179" i="1"/>
  <c r="P2179" i="1"/>
  <c r="Q2179" i="1"/>
  <c r="O2180" i="1"/>
  <c r="P2180" i="1"/>
  <c r="Q2180" i="1"/>
  <c r="O2181" i="1"/>
  <c r="P2181" i="1"/>
  <c r="Q2181" i="1"/>
  <c r="O2182" i="1"/>
  <c r="P2182" i="1"/>
  <c r="Q2182" i="1"/>
  <c r="O2183" i="1"/>
  <c r="P2183" i="1"/>
  <c r="Q2183" i="1"/>
  <c r="O2184" i="1"/>
  <c r="P2184" i="1"/>
  <c r="Q2184" i="1"/>
  <c r="O2185" i="1"/>
  <c r="P2185" i="1"/>
  <c r="Q2185" i="1"/>
  <c r="O2186" i="1"/>
  <c r="P2186" i="1"/>
  <c r="Q2186" i="1"/>
  <c r="O2187" i="1"/>
  <c r="P2187" i="1"/>
  <c r="Q2187" i="1"/>
  <c r="O2188" i="1"/>
  <c r="P2188" i="1"/>
  <c r="Q2188" i="1"/>
  <c r="O2189" i="1"/>
  <c r="P2189" i="1"/>
  <c r="Q2189" i="1"/>
  <c r="O2190" i="1"/>
  <c r="P2190" i="1"/>
  <c r="Q2190" i="1"/>
  <c r="O2191" i="1"/>
  <c r="P2191" i="1"/>
  <c r="Q2191" i="1"/>
  <c r="O2192" i="1"/>
  <c r="P2192" i="1"/>
  <c r="Q2192" i="1"/>
  <c r="O2193" i="1"/>
  <c r="P2193" i="1"/>
  <c r="Q2193" i="1"/>
  <c r="O2194" i="1"/>
  <c r="P2194" i="1"/>
  <c r="Q2194" i="1"/>
  <c r="O2195" i="1"/>
  <c r="P2195" i="1"/>
  <c r="Q2195" i="1"/>
  <c r="O2196" i="1"/>
  <c r="P2196" i="1"/>
  <c r="Q2196" i="1"/>
  <c r="O2197" i="1"/>
  <c r="P2197" i="1"/>
  <c r="Q2197" i="1"/>
  <c r="O2198" i="1"/>
  <c r="P2198" i="1"/>
  <c r="Q2198" i="1"/>
  <c r="O2199" i="1"/>
  <c r="P2199" i="1"/>
  <c r="Q2199" i="1"/>
  <c r="O2200" i="1"/>
  <c r="P2200" i="1"/>
  <c r="Q2200" i="1"/>
  <c r="O2201" i="1"/>
  <c r="P2201" i="1"/>
  <c r="Q2201" i="1"/>
  <c r="O2202" i="1"/>
  <c r="P2202" i="1"/>
  <c r="Q2202" i="1"/>
  <c r="O2203" i="1"/>
  <c r="P2203" i="1"/>
  <c r="Q2203" i="1"/>
  <c r="O2204" i="1"/>
  <c r="P2204" i="1"/>
  <c r="Q2204" i="1"/>
  <c r="O2205" i="1"/>
  <c r="P2205" i="1"/>
  <c r="Q2205" i="1"/>
  <c r="O2206" i="1"/>
  <c r="P2206" i="1"/>
  <c r="Q2206" i="1"/>
  <c r="O2207" i="1"/>
  <c r="P2207" i="1"/>
  <c r="Q2207" i="1"/>
  <c r="O2208" i="1"/>
  <c r="P2208" i="1"/>
  <c r="Q2208" i="1"/>
  <c r="O2209" i="1"/>
  <c r="P2209" i="1"/>
  <c r="Q2209" i="1"/>
  <c r="O2210" i="1"/>
  <c r="P2210" i="1"/>
  <c r="Q2210" i="1"/>
  <c r="O2211" i="1"/>
  <c r="P2211" i="1"/>
  <c r="Q2211" i="1"/>
  <c r="O2212" i="1"/>
  <c r="P2212" i="1"/>
  <c r="Q2212" i="1"/>
  <c r="O2213" i="1"/>
  <c r="P2213" i="1"/>
  <c r="Q2213" i="1"/>
  <c r="O2214" i="1"/>
  <c r="P2214" i="1"/>
  <c r="Q2214" i="1"/>
  <c r="O2215" i="1"/>
  <c r="P2215" i="1"/>
  <c r="Q2215" i="1"/>
  <c r="O2216" i="1"/>
  <c r="P2216" i="1"/>
  <c r="Q2216" i="1"/>
  <c r="O2217" i="1"/>
  <c r="P2217" i="1"/>
  <c r="Q2217" i="1"/>
  <c r="O2218" i="1"/>
  <c r="P2218" i="1"/>
  <c r="Q2218" i="1"/>
  <c r="O2219" i="1"/>
  <c r="P2219" i="1"/>
  <c r="Q2219" i="1"/>
  <c r="O2220" i="1"/>
  <c r="P2220" i="1"/>
  <c r="Q2220" i="1"/>
  <c r="O2221" i="1"/>
  <c r="P2221" i="1"/>
  <c r="Q2221" i="1"/>
  <c r="O2222" i="1"/>
  <c r="P2222" i="1"/>
  <c r="Q2222" i="1"/>
  <c r="O2223" i="1"/>
  <c r="P2223" i="1"/>
  <c r="Q2223" i="1"/>
  <c r="O2224" i="1"/>
  <c r="P2224" i="1"/>
  <c r="Q2224" i="1"/>
  <c r="O2225" i="1"/>
  <c r="P2225" i="1"/>
  <c r="Q2225" i="1"/>
  <c r="O2226" i="1"/>
  <c r="P2226" i="1"/>
  <c r="Q2226" i="1"/>
  <c r="O2227" i="1"/>
  <c r="P2227" i="1"/>
  <c r="Q2227" i="1"/>
  <c r="O2228" i="1"/>
  <c r="P2228" i="1"/>
  <c r="Q2228" i="1"/>
  <c r="O2229" i="1"/>
  <c r="P2229" i="1"/>
  <c r="Q2229" i="1"/>
  <c r="O2230" i="1"/>
  <c r="P2230" i="1"/>
  <c r="Q2230" i="1"/>
  <c r="O2231" i="1"/>
  <c r="P2231" i="1"/>
  <c r="Q2231" i="1"/>
  <c r="O2232" i="1"/>
  <c r="P2232" i="1"/>
  <c r="Q2232" i="1"/>
  <c r="O2233" i="1"/>
  <c r="P2233" i="1"/>
  <c r="Q2233" i="1"/>
  <c r="O2234" i="1"/>
  <c r="P2234" i="1"/>
  <c r="Q2234" i="1"/>
  <c r="O2235" i="1"/>
  <c r="P2235" i="1"/>
  <c r="Q2235" i="1"/>
  <c r="O2236" i="1"/>
  <c r="P2236" i="1"/>
  <c r="Q2236" i="1"/>
  <c r="O2237" i="1"/>
  <c r="P2237" i="1"/>
  <c r="Q2237" i="1"/>
  <c r="O2238" i="1"/>
  <c r="P2238" i="1"/>
  <c r="Q2238" i="1"/>
  <c r="O2239" i="1"/>
  <c r="P2239" i="1"/>
  <c r="Q2239" i="1"/>
  <c r="O2240" i="1"/>
  <c r="P2240" i="1"/>
  <c r="Q2240" i="1"/>
  <c r="O2241" i="1"/>
  <c r="P2241" i="1"/>
  <c r="Q2241" i="1"/>
  <c r="O2242" i="1"/>
  <c r="P2242" i="1"/>
  <c r="Q2242" i="1"/>
  <c r="O2243" i="1"/>
  <c r="P2243" i="1"/>
  <c r="Q2243" i="1"/>
  <c r="O2244" i="1"/>
  <c r="P2244" i="1"/>
  <c r="Q2244" i="1"/>
  <c r="O2245" i="1"/>
  <c r="P2245" i="1"/>
  <c r="Q2245" i="1"/>
  <c r="O2246" i="1"/>
  <c r="P2246" i="1"/>
  <c r="Q2246" i="1"/>
  <c r="O2247" i="1"/>
  <c r="P2247" i="1"/>
  <c r="Q2247" i="1"/>
  <c r="O2248" i="1"/>
  <c r="P2248" i="1"/>
  <c r="Q2248" i="1"/>
  <c r="O2249" i="1"/>
  <c r="P2249" i="1"/>
  <c r="Q2249" i="1"/>
  <c r="O2250" i="1"/>
  <c r="P2250" i="1"/>
  <c r="Q2250" i="1"/>
  <c r="O2251" i="1"/>
  <c r="P2251" i="1"/>
  <c r="Q2251" i="1"/>
  <c r="O2252" i="1"/>
  <c r="P2252" i="1"/>
  <c r="Q2252" i="1"/>
  <c r="O2253" i="1"/>
  <c r="P2253" i="1"/>
  <c r="Q2253" i="1"/>
  <c r="O2254" i="1"/>
  <c r="P2254" i="1"/>
  <c r="Q2254" i="1"/>
  <c r="O2255" i="1"/>
  <c r="P2255" i="1"/>
  <c r="Q2255" i="1"/>
  <c r="O2256" i="1"/>
  <c r="P2256" i="1"/>
  <c r="Q2256" i="1"/>
  <c r="O2257" i="1"/>
  <c r="P2257" i="1"/>
  <c r="Q2257" i="1"/>
  <c r="O2258" i="1"/>
  <c r="P2258" i="1"/>
  <c r="Q2258" i="1"/>
  <c r="O2259" i="1"/>
  <c r="P2259" i="1"/>
  <c r="Q2259" i="1"/>
  <c r="O2260" i="1"/>
  <c r="P2260" i="1"/>
  <c r="Q2260" i="1"/>
  <c r="O2261" i="1"/>
  <c r="P2261" i="1"/>
  <c r="Q2261" i="1"/>
  <c r="O2262" i="1"/>
  <c r="P2262" i="1"/>
  <c r="Q2262" i="1"/>
  <c r="O2263" i="1"/>
  <c r="P2263" i="1"/>
  <c r="Q2263" i="1"/>
  <c r="O2264" i="1"/>
  <c r="P2264" i="1"/>
  <c r="Q2264" i="1"/>
  <c r="O2265" i="1"/>
  <c r="P2265" i="1"/>
  <c r="Q2265" i="1"/>
  <c r="O2266" i="1"/>
  <c r="P2266" i="1"/>
  <c r="Q2266" i="1"/>
  <c r="O2267" i="1"/>
  <c r="P2267" i="1"/>
  <c r="Q2267" i="1"/>
  <c r="O2268" i="1"/>
  <c r="P2268" i="1"/>
  <c r="Q2268" i="1"/>
  <c r="O2269" i="1"/>
  <c r="P2269" i="1"/>
  <c r="Q2269" i="1"/>
  <c r="O2270" i="1"/>
  <c r="P2270" i="1"/>
  <c r="Q2270" i="1"/>
  <c r="O2271" i="1"/>
  <c r="P2271" i="1"/>
  <c r="Q2271" i="1"/>
  <c r="O2272" i="1"/>
  <c r="P2272" i="1"/>
  <c r="Q2272" i="1"/>
  <c r="O2273" i="1"/>
  <c r="P2273" i="1"/>
  <c r="Q2273" i="1"/>
  <c r="O2274" i="1"/>
  <c r="P2274" i="1"/>
  <c r="Q2274" i="1"/>
  <c r="O2275" i="1"/>
  <c r="P2275" i="1"/>
  <c r="Q2275" i="1"/>
  <c r="O2276" i="1"/>
  <c r="P2276" i="1"/>
  <c r="Q2276" i="1"/>
  <c r="O2277" i="1"/>
  <c r="P2277" i="1"/>
  <c r="Q2277" i="1"/>
  <c r="O2278" i="1"/>
  <c r="P2278" i="1"/>
  <c r="Q2278" i="1"/>
  <c r="O2279" i="1"/>
  <c r="P2279" i="1"/>
  <c r="Q2279" i="1"/>
  <c r="O2280" i="1"/>
  <c r="P2280" i="1"/>
  <c r="Q2280" i="1"/>
  <c r="O2281" i="1"/>
  <c r="P2281" i="1"/>
  <c r="Q2281" i="1"/>
  <c r="O2282" i="1"/>
  <c r="P2282" i="1"/>
  <c r="Q2282" i="1"/>
  <c r="O2283" i="1"/>
  <c r="P2283" i="1"/>
  <c r="Q2283" i="1"/>
  <c r="O2284" i="1"/>
  <c r="P2284" i="1"/>
  <c r="Q2284" i="1"/>
  <c r="O2285" i="1"/>
  <c r="P2285" i="1"/>
  <c r="Q2285" i="1"/>
  <c r="O2286" i="1"/>
  <c r="P2286" i="1"/>
  <c r="Q2286" i="1"/>
  <c r="O2287" i="1"/>
  <c r="P2287" i="1"/>
  <c r="Q2287" i="1"/>
  <c r="O2288" i="1"/>
  <c r="P2288" i="1"/>
  <c r="Q2288" i="1"/>
  <c r="O2289" i="1"/>
  <c r="P2289" i="1"/>
  <c r="Q2289" i="1"/>
  <c r="O2290" i="1"/>
  <c r="P2290" i="1"/>
  <c r="Q2290" i="1"/>
  <c r="O2291" i="1"/>
  <c r="P2291" i="1"/>
  <c r="Q2291" i="1"/>
  <c r="O2292" i="1"/>
  <c r="P2292" i="1"/>
  <c r="Q2292" i="1"/>
  <c r="O2293" i="1"/>
  <c r="P2293" i="1"/>
  <c r="Q2293" i="1"/>
  <c r="O2294" i="1"/>
  <c r="P2294" i="1"/>
  <c r="Q2294" i="1"/>
  <c r="O2295" i="1"/>
  <c r="P2295" i="1"/>
  <c r="Q2295" i="1"/>
  <c r="O2296" i="1"/>
  <c r="P2296" i="1"/>
  <c r="Q2296" i="1"/>
  <c r="O2297" i="1"/>
  <c r="P2297" i="1"/>
  <c r="Q2297" i="1"/>
  <c r="O2298" i="1"/>
  <c r="P2298" i="1"/>
  <c r="Q2298" i="1"/>
  <c r="O2299" i="1"/>
  <c r="P2299" i="1"/>
  <c r="Q2299" i="1"/>
  <c r="O2300" i="1"/>
  <c r="P2300" i="1"/>
  <c r="Q2300" i="1"/>
  <c r="O2301" i="1"/>
  <c r="P2301" i="1"/>
  <c r="Q2301" i="1"/>
  <c r="O2302" i="1"/>
  <c r="P2302" i="1"/>
  <c r="Q2302" i="1"/>
  <c r="O2303" i="1"/>
  <c r="P2303" i="1"/>
  <c r="Q2303" i="1"/>
  <c r="O2304" i="1"/>
  <c r="P2304" i="1"/>
  <c r="Q2304" i="1"/>
  <c r="O2305" i="1"/>
  <c r="P2305" i="1"/>
  <c r="Q2305" i="1"/>
  <c r="O2306" i="1"/>
  <c r="P2306" i="1"/>
  <c r="Q2306" i="1"/>
  <c r="O2307" i="1"/>
  <c r="P2307" i="1"/>
  <c r="Q2307" i="1"/>
  <c r="O2308" i="1"/>
  <c r="P2308" i="1"/>
  <c r="Q2308" i="1"/>
  <c r="O2309" i="1"/>
  <c r="P2309" i="1"/>
  <c r="Q2309" i="1"/>
  <c r="O2310" i="1"/>
  <c r="P2310" i="1"/>
  <c r="Q2310" i="1"/>
  <c r="O2311" i="1"/>
  <c r="P2311" i="1"/>
  <c r="Q2311" i="1"/>
  <c r="O2312" i="1"/>
  <c r="P2312" i="1"/>
  <c r="Q2312" i="1"/>
  <c r="O2313" i="1"/>
  <c r="P2313" i="1"/>
  <c r="Q2313" i="1"/>
  <c r="O2314" i="1"/>
  <c r="P2314" i="1"/>
  <c r="Q2314" i="1"/>
  <c r="O2315" i="1"/>
  <c r="P2315" i="1"/>
  <c r="Q2315" i="1"/>
  <c r="O2316" i="1"/>
  <c r="P2316" i="1"/>
  <c r="Q2316" i="1"/>
  <c r="O2317" i="1"/>
  <c r="P2317" i="1"/>
  <c r="Q2317" i="1"/>
  <c r="O2318" i="1"/>
  <c r="P2318" i="1"/>
  <c r="Q2318" i="1"/>
  <c r="O2319" i="1"/>
  <c r="P2319" i="1"/>
  <c r="Q2319" i="1"/>
  <c r="O2320" i="1"/>
  <c r="P2320" i="1"/>
  <c r="Q2320" i="1"/>
  <c r="O2321" i="1"/>
  <c r="P2321" i="1"/>
  <c r="Q2321" i="1"/>
  <c r="O2322" i="1"/>
  <c r="P2322" i="1"/>
  <c r="Q2322" i="1"/>
  <c r="O2323" i="1"/>
  <c r="P2323" i="1"/>
  <c r="Q2323" i="1"/>
  <c r="O2324" i="1"/>
  <c r="P2324" i="1"/>
  <c r="Q2324" i="1"/>
  <c r="O2325" i="1"/>
  <c r="P2325" i="1"/>
  <c r="Q2325" i="1"/>
  <c r="O2326" i="1"/>
  <c r="P2326" i="1"/>
  <c r="Q2326" i="1"/>
  <c r="O2327" i="1"/>
  <c r="P2327" i="1"/>
  <c r="Q2327" i="1"/>
  <c r="O2328" i="1"/>
  <c r="P2328" i="1"/>
  <c r="Q2328" i="1"/>
  <c r="O2329" i="1"/>
  <c r="P2329" i="1"/>
  <c r="Q2329" i="1"/>
  <c r="O2330" i="1"/>
  <c r="P2330" i="1"/>
  <c r="Q2330" i="1"/>
  <c r="O2331" i="1"/>
  <c r="P2331" i="1"/>
  <c r="Q2331" i="1"/>
  <c r="O2332" i="1"/>
  <c r="P2332" i="1"/>
  <c r="Q2332" i="1"/>
  <c r="O2333" i="1"/>
  <c r="P2333" i="1"/>
  <c r="Q2333" i="1"/>
  <c r="O2334" i="1"/>
  <c r="P2334" i="1"/>
  <c r="Q2334" i="1"/>
  <c r="O2335" i="1"/>
  <c r="P2335" i="1"/>
  <c r="Q2335" i="1"/>
  <c r="O2336" i="1"/>
  <c r="P2336" i="1"/>
  <c r="Q2336" i="1"/>
  <c r="O2337" i="1"/>
  <c r="P2337" i="1"/>
  <c r="Q2337" i="1"/>
  <c r="O2338" i="1"/>
  <c r="P2338" i="1"/>
  <c r="Q2338" i="1"/>
  <c r="O2339" i="1"/>
  <c r="P2339" i="1"/>
  <c r="Q2339" i="1"/>
  <c r="O2340" i="1"/>
  <c r="P2340" i="1"/>
  <c r="Q2340" i="1"/>
  <c r="O2341" i="1"/>
  <c r="P2341" i="1"/>
  <c r="Q2341" i="1"/>
  <c r="O2342" i="1"/>
  <c r="P2342" i="1"/>
  <c r="Q2342" i="1"/>
  <c r="O2343" i="1"/>
  <c r="P2343" i="1"/>
  <c r="Q2343" i="1"/>
  <c r="O2344" i="1"/>
  <c r="P2344" i="1"/>
  <c r="Q2344" i="1"/>
  <c r="O2345" i="1"/>
  <c r="P2345" i="1"/>
  <c r="Q2345" i="1"/>
  <c r="O2346" i="1"/>
  <c r="P2346" i="1"/>
  <c r="Q2346" i="1"/>
  <c r="O2347" i="1"/>
  <c r="P2347" i="1"/>
  <c r="Q2347" i="1"/>
  <c r="O2348" i="1"/>
  <c r="P2348" i="1"/>
  <c r="Q2348" i="1"/>
  <c r="O2349" i="1"/>
  <c r="P2349" i="1"/>
  <c r="Q2349" i="1"/>
  <c r="O2350" i="1"/>
  <c r="P2350" i="1"/>
  <c r="Q2350" i="1"/>
  <c r="O2351" i="1"/>
  <c r="P2351" i="1"/>
  <c r="Q2351" i="1"/>
  <c r="O2352" i="1"/>
  <c r="P2352" i="1"/>
  <c r="Q2352" i="1"/>
  <c r="O2353" i="1"/>
  <c r="P2353" i="1"/>
  <c r="Q2353" i="1"/>
  <c r="O2354" i="1"/>
  <c r="P2354" i="1"/>
  <c r="Q2354" i="1"/>
  <c r="O2355" i="1"/>
  <c r="P2355" i="1"/>
  <c r="Q2355" i="1"/>
  <c r="O2356" i="1"/>
  <c r="P2356" i="1"/>
  <c r="Q2356" i="1"/>
  <c r="O2357" i="1"/>
  <c r="P2357" i="1"/>
  <c r="Q2357" i="1"/>
  <c r="O2358" i="1"/>
  <c r="P2358" i="1"/>
  <c r="Q2358" i="1"/>
  <c r="O2359" i="1"/>
  <c r="P2359" i="1"/>
  <c r="Q2359" i="1"/>
  <c r="O2360" i="1"/>
  <c r="P2360" i="1"/>
  <c r="Q2360" i="1"/>
  <c r="O2361" i="1"/>
  <c r="P2361" i="1"/>
  <c r="Q2361" i="1"/>
  <c r="O2362" i="1"/>
  <c r="P2362" i="1"/>
  <c r="Q2362" i="1"/>
  <c r="O2363" i="1"/>
  <c r="P2363" i="1"/>
  <c r="Q2363" i="1"/>
  <c r="O2364" i="1"/>
  <c r="P2364" i="1"/>
  <c r="Q2364" i="1"/>
  <c r="O2365" i="1"/>
  <c r="P2365" i="1"/>
  <c r="Q2365" i="1"/>
  <c r="O2366" i="1"/>
  <c r="P2366" i="1"/>
  <c r="Q2366" i="1"/>
  <c r="O2367" i="1"/>
  <c r="P2367" i="1"/>
  <c r="Q2367" i="1"/>
  <c r="O2368" i="1"/>
  <c r="P2368" i="1"/>
  <c r="Q2368" i="1"/>
  <c r="O2369" i="1"/>
  <c r="P2369" i="1"/>
  <c r="Q2369" i="1"/>
  <c r="O2370" i="1"/>
  <c r="P2370" i="1"/>
  <c r="Q2370" i="1"/>
  <c r="O2371" i="1"/>
  <c r="P2371" i="1"/>
  <c r="Q2371" i="1"/>
  <c r="O2372" i="1"/>
  <c r="P2372" i="1"/>
  <c r="Q2372" i="1"/>
  <c r="O2373" i="1"/>
  <c r="P2373" i="1"/>
  <c r="Q2373" i="1"/>
  <c r="O2374" i="1"/>
  <c r="P2374" i="1"/>
  <c r="Q2374" i="1"/>
  <c r="O2375" i="1"/>
  <c r="P2375" i="1"/>
  <c r="Q2375" i="1"/>
  <c r="O2376" i="1"/>
  <c r="P2376" i="1"/>
  <c r="Q2376" i="1"/>
  <c r="O2377" i="1"/>
  <c r="P2377" i="1"/>
  <c r="Q2377" i="1"/>
  <c r="O2378" i="1"/>
  <c r="P2378" i="1"/>
  <c r="Q2378" i="1"/>
  <c r="O2379" i="1"/>
  <c r="P2379" i="1"/>
  <c r="Q2379" i="1"/>
  <c r="O2380" i="1"/>
  <c r="P2380" i="1"/>
  <c r="Q2380" i="1"/>
  <c r="O2381" i="1"/>
  <c r="P2381" i="1"/>
  <c r="Q2381" i="1"/>
  <c r="O2382" i="1"/>
  <c r="P2382" i="1"/>
  <c r="Q2382" i="1"/>
  <c r="O2383" i="1"/>
  <c r="P2383" i="1"/>
  <c r="Q2383" i="1"/>
  <c r="O2384" i="1"/>
  <c r="P2384" i="1"/>
  <c r="Q2384" i="1"/>
  <c r="O2385" i="1"/>
  <c r="P2385" i="1"/>
  <c r="Q2385" i="1"/>
  <c r="O2386" i="1"/>
  <c r="P2386" i="1"/>
  <c r="Q2386" i="1"/>
  <c r="O2387" i="1"/>
  <c r="P2387" i="1"/>
  <c r="Q2387" i="1"/>
  <c r="O2388" i="1"/>
  <c r="P2388" i="1"/>
  <c r="Q2388" i="1"/>
  <c r="O2389" i="1"/>
  <c r="P2389" i="1"/>
  <c r="Q2389" i="1"/>
  <c r="O2390" i="1"/>
  <c r="P2390" i="1"/>
  <c r="Q2390" i="1"/>
  <c r="O2391" i="1"/>
  <c r="P2391" i="1"/>
  <c r="Q2391" i="1"/>
  <c r="O2392" i="1"/>
  <c r="P2392" i="1"/>
  <c r="Q2392" i="1"/>
  <c r="O2393" i="1"/>
  <c r="P2393" i="1"/>
  <c r="Q2393" i="1"/>
  <c r="O2394" i="1"/>
  <c r="P2394" i="1"/>
  <c r="Q2394" i="1"/>
  <c r="O2395" i="1"/>
  <c r="P2395" i="1"/>
  <c r="Q2395" i="1"/>
  <c r="O2396" i="1"/>
  <c r="P2396" i="1"/>
  <c r="Q2396" i="1"/>
  <c r="O2397" i="1"/>
  <c r="P2397" i="1"/>
  <c r="Q2397" i="1"/>
  <c r="O2398" i="1"/>
  <c r="P2398" i="1"/>
  <c r="Q2398" i="1"/>
  <c r="O2399" i="1"/>
  <c r="P2399" i="1"/>
  <c r="Q2399" i="1"/>
  <c r="O2400" i="1"/>
  <c r="P2400" i="1"/>
  <c r="Q2400" i="1"/>
  <c r="O2401" i="1"/>
  <c r="P2401" i="1"/>
  <c r="Q2401" i="1"/>
  <c r="O2402" i="1"/>
  <c r="P2402" i="1"/>
  <c r="Q2402" i="1"/>
  <c r="O2403" i="1"/>
  <c r="P2403" i="1"/>
  <c r="Q2403" i="1"/>
  <c r="O2404" i="1"/>
  <c r="P2404" i="1"/>
  <c r="Q2404" i="1"/>
  <c r="O2405" i="1"/>
  <c r="P2405" i="1"/>
  <c r="Q2405" i="1"/>
  <c r="O2406" i="1"/>
  <c r="P2406" i="1"/>
  <c r="Q2406" i="1"/>
  <c r="O2407" i="1"/>
  <c r="P2407" i="1"/>
  <c r="Q2407" i="1"/>
  <c r="O2408" i="1"/>
  <c r="P2408" i="1"/>
  <c r="Q2408" i="1"/>
  <c r="O2409" i="1"/>
  <c r="P2409" i="1"/>
  <c r="Q2409" i="1"/>
  <c r="O2410" i="1"/>
  <c r="P2410" i="1"/>
  <c r="Q2410" i="1"/>
  <c r="O2411" i="1"/>
  <c r="P2411" i="1"/>
  <c r="Q2411" i="1"/>
  <c r="O2412" i="1"/>
  <c r="P2412" i="1"/>
  <c r="Q2412" i="1"/>
  <c r="O2413" i="1"/>
  <c r="P2413" i="1"/>
  <c r="Q2413" i="1"/>
  <c r="O2414" i="1"/>
  <c r="P2414" i="1"/>
  <c r="Q2414" i="1"/>
  <c r="O2415" i="1"/>
  <c r="P2415" i="1"/>
  <c r="Q2415" i="1"/>
  <c r="O2416" i="1"/>
  <c r="P2416" i="1"/>
  <c r="Q2416" i="1"/>
  <c r="O2417" i="1"/>
  <c r="P2417" i="1"/>
  <c r="Q2417" i="1"/>
  <c r="O2418" i="1"/>
  <c r="P2418" i="1"/>
  <c r="Q2418" i="1"/>
  <c r="O2419" i="1"/>
  <c r="P2419" i="1"/>
  <c r="Q2419" i="1"/>
  <c r="O2420" i="1"/>
  <c r="P2420" i="1"/>
  <c r="Q2420" i="1"/>
  <c r="O2421" i="1"/>
  <c r="P2421" i="1"/>
  <c r="Q2421" i="1"/>
  <c r="O2422" i="1"/>
  <c r="P2422" i="1"/>
  <c r="Q2422" i="1"/>
  <c r="O2423" i="1"/>
  <c r="P2423" i="1"/>
  <c r="Q2423" i="1"/>
  <c r="O2424" i="1"/>
  <c r="P2424" i="1"/>
  <c r="Q2424" i="1"/>
  <c r="O2425" i="1"/>
  <c r="P2425" i="1"/>
  <c r="Q2425" i="1"/>
  <c r="O2426" i="1"/>
  <c r="P2426" i="1"/>
  <c r="Q2426" i="1"/>
  <c r="O2427" i="1"/>
  <c r="P2427" i="1"/>
  <c r="Q2427" i="1"/>
  <c r="O2428" i="1"/>
  <c r="P2428" i="1"/>
  <c r="Q2428" i="1"/>
  <c r="O2429" i="1"/>
  <c r="P2429" i="1"/>
  <c r="Q2429" i="1"/>
  <c r="O2430" i="1"/>
  <c r="P2430" i="1"/>
  <c r="Q2430" i="1"/>
  <c r="O2431" i="1"/>
  <c r="P2431" i="1"/>
  <c r="Q2431" i="1"/>
  <c r="O2432" i="1"/>
  <c r="P2432" i="1"/>
  <c r="Q2432" i="1"/>
  <c r="O2433" i="1"/>
  <c r="P2433" i="1"/>
  <c r="Q2433" i="1"/>
  <c r="O2434" i="1"/>
  <c r="P2434" i="1"/>
  <c r="Q2434" i="1"/>
  <c r="O2435" i="1"/>
  <c r="P2435" i="1"/>
  <c r="Q2435" i="1"/>
  <c r="O2436" i="1"/>
  <c r="P2436" i="1"/>
  <c r="Q2436" i="1"/>
  <c r="O2437" i="1"/>
  <c r="P2437" i="1"/>
  <c r="Q2437" i="1"/>
  <c r="O2438" i="1"/>
  <c r="P2438" i="1"/>
  <c r="Q2438" i="1"/>
  <c r="O2439" i="1"/>
  <c r="P2439" i="1"/>
  <c r="Q2439" i="1"/>
  <c r="O2440" i="1"/>
  <c r="P2440" i="1"/>
  <c r="Q2440" i="1"/>
  <c r="O2441" i="1"/>
  <c r="P2441" i="1"/>
  <c r="Q2441" i="1"/>
  <c r="O2442" i="1"/>
  <c r="P2442" i="1"/>
  <c r="Q2442" i="1"/>
  <c r="O2443" i="1"/>
  <c r="P2443" i="1"/>
  <c r="Q2443" i="1"/>
  <c r="O2444" i="1"/>
  <c r="P2444" i="1"/>
  <c r="Q2444" i="1"/>
  <c r="O2445" i="1"/>
  <c r="P2445" i="1"/>
  <c r="Q2445" i="1"/>
  <c r="O2446" i="1"/>
  <c r="P2446" i="1"/>
  <c r="Q2446" i="1"/>
  <c r="O2447" i="1"/>
  <c r="P2447" i="1"/>
  <c r="Q2447" i="1"/>
  <c r="O2448" i="1"/>
  <c r="P2448" i="1"/>
  <c r="Q2448" i="1"/>
  <c r="O2449" i="1"/>
  <c r="P2449" i="1"/>
  <c r="Q2449" i="1"/>
  <c r="O2450" i="1"/>
  <c r="P2450" i="1"/>
  <c r="Q2450" i="1"/>
  <c r="O2451" i="1"/>
  <c r="P2451" i="1"/>
  <c r="Q2451" i="1"/>
  <c r="O2452" i="1"/>
  <c r="P2452" i="1"/>
  <c r="Q2452" i="1"/>
  <c r="O2453" i="1"/>
  <c r="P2453" i="1"/>
  <c r="Q2453" i="1"/>
  <c r="O2454" i="1"/>
  <c r="P2454" i="1"/>
  <c r="Q2454" i="1"/>
  <c r="O2455" i="1"/>
  <c r="P2455" i="1"/>
  <c r="Q2455" i="1"/>
  <c r="O2456" i="1"/>
  <c r="P2456" i="1"/>
  <c r="Q2456" i="1"/>
  <c r="O2457" i="1"/>
  <c r="P2457" i="1"/>
  <c r="Q2457" i="1"/>
  <c r="O2458" i="1"/>
  <c r="P2458" i="1"/>
  <c r="Q2458" i="1"/>
  <c r="O2459" i="1"/>
  <c r="P2459" i="1"/>
  <c r="Q2459" i="1"/>
  <c r="O2460" i="1"/>
  <c r="P2460" i="1"/>
  <c r="Q2460" i="1"/>
  <c r="O2461" i="1"/>
  <c r="P2461" i="1"/>
  <c r="Q2461" i="1"/>
  <c r="O2462" i="1"/>
  <c r="P2462" i="1"/>
  <c r="Q2462" i="1"/>
  <c r="O2463" i="1"/>
  <c r="P2463" i="1"/>
  <c r="Q2463" i="1"/>
  <c r="O2464" i="1"/>
  <c r="P2464" i="1"/>
  <c r="Q2464" i="1"/>
  <c r="O2465" i="1"/>
  <c r="P2465" i="1"/>
  <c r="Q2465" i="1"/>
  <c r="O2466" i="1"/>
  <c r="P2466" i="1"/>
  <c r="Q2466" i="1"/>
  <c r="O2467" i="1"/>
  <c r="P2467" i="1"/>
  <c r="Q2467" i="1"/>
  <c r="O2468" i="1"/>
  <c r="P2468" i="1"/>
  <c r="Q2468" i="1"/>
  <c r="O2469" i="1"/>
  <c r="P2469" i="1"/>
  <c r="Q2469" i="1"/>
  <c r="O2470" i="1"/>
  <c r="P2470" i="1"/>
  <c r="Q2470" i="1"/>
  <c r="O2471" i="1"/>
  <c r="P2471" i="1"/>
  <c r="Q2471" i="1"/>
  <c r="O2472" i="1"/>
  <c r="P2472" i="1"/>
  <c r="Q2472" i="1"/>
  <c r="O2473" i="1"/>
  <c r="P2473" i="1"/>
  <c r="Q2473" i="1"/>
  <c r="O2474" i="1"/>
  <c r="P2474" i="1"/>
  <c r="Q2474" i="1"/>
  <c r="O2475" i="1"/>
  <c r="P2475" i="1"/>
  <c r="Q2475" i="1"/>
  <c r="O2476" i="1"/>
  <c r="P2476" i="1"/>
  <c r="Q2476" i="1"/>
  <c r="O2477" i="1"/>
  <c r="P2477" i="1"/>
  <c r="Q2477" i="1"/>
  <c r="O2478" i="1"/>
  <c r="P2478" i="1"/>
  <c r="Q2478" i="1"/>
  <c r="O2479" i="1"/>
  <c r="P2479" i="1"/>
  <c r="Q2479" i="1"/>
  <c r="O2480" i="1"/>
  <c r="P2480" i="1"/>
  <c r="Q2480" i="1"/>
  <c r="O2481" i="1"/>
  <c r="P2481" i="1"/>
  <c r="Q2481" i="1"/>
  <c r="O2482" i="1"/>
  <c r="P2482" i="1"/>
  <c r="Q2482" i="1"/>
  <c r="O2483" i="1"/>
  <c r="P2483" i="1"/>
  <c r="Q2483" i="1"/>
  <c r="O2484" i="1"/>
  <c r="P2484" i="1"/>
  <c r="Q2484" i="1"/>
  <c r="O2485" i="1"/>
  <c r="P2485" i="1"/>
  <c r="Q2485" i="1"/>
  <c r="O2486" i="1"/>
  <c r="P2486" i="1"/>
  <c r="Q2486" i="1"/>
  <c r="O2487" i="1"/>
  <c r="P2487" i="1"/>
  <c r="Q2487" i="1"/>
  <c r="O2488" i="1"/>
  <c r="P2488" i="1"/>
  <c r="Q2488" i="1"/>
  <c r="O2489" i="1"/>
  <c r="P2489" i="1"/>
  <c r="Q2489" i="1"/>
  <c r="O2490" i="1"/>
  <c r="P2490" i="1"/>
  <c r="Q2490" i="1"/>
  <c r="O2491" i="1"/>
  <c r="P2491" i="1"/>
  <c r="Q2491" i="1"/>
  <c r="O2492" i="1"/>
  <c r="P2492" i="1"/>
  <c r="Q2492" i="1"/>
  <c r="O2493" i="1"/>
  <c r="P2493" i="1"/>
  <c r="Q2493" i="1"/>
  <c r="O2494" i="1"/>
  <c r="P2494" i="1"/>
  <c r="Q2494" i="1"/>
  <c r="O2495" i="1"/>
  <c r="P2495" i="1"/>
  <c r="Q2495" i="1"/>
  <c r="O2496" i="1"/>
  <c r="P2496" i="1"/>
  <c r="Q2496" i="1"/>
  <c r="O2497" i="1"/>
  <c r="P2497" i="1"/>
  <c r="Q2497" i="1"/>
  <c r="O2498" i="1"/>
  <c r="P2498" i="1"/>
  <c r="Q2498" i="1"/>
  <c r="O2499" i="1"/>
  <c r="P2499" i="1"/>
  <c r="Q2499" i="1"/>
  <c r="O2500" i="1"/>
  <c r="P2500" i="1"/>
  <c r="Q2500" i="1"/>
  <c r="O2501" i="1"/>
  <c r="P2501" i="1"/>
  <c r="Q2501" i="1"/>
  <c r="O2502" i="1"/>
  <c r="P2502" i="1"/>
  <c r="Q2502" i="1"/>
  <c r="O2503" i="1"/>
  <c r="P2503" i="1"/>
  <c r="Q2503" i="1"/>
  <c r="O2504" i="1"/>
  <c r="P2504" i="1"/>
  <c r="Q2504" i="1"/>
  <c r="O2505" i="1"/>
  <c r="P2505" i="1"/>
  <c r="Q2505" i="1"/>
  <c r="O2506" i="1"/>
  <c r="P2506" i="1"/>
  <c r="Q2506" i="1"/>
  <c r="O2507" i="1"/>
  <c r="P2507" i="1"/>
  <c r="Q2507" i="1"/>
  <c r="O2508" i="1"/>
  <c r="P2508" i="1"/>
  <c r="Q2508" i="1"/>
  <c r="O2509" i="1"/>
  <c r="P2509" i="1"/>
  <c r="Q2509" i="1"/>
  <c r="O2510" i="1"/>
  <c r="P2510" i="1"/>
  <c r="Q2510" i="1"/>
  <c r="O2511" i="1"/>
  <c r="P2511" i="1"/>
  <c r="Q2511" i="1"/>
  <c r="O2512" i="1"/>
  <c r="P2512" i="1"/>
  <c r="Q2512" i="1"/>
  <c r="O2513" i="1"/>
  <c r="P2513" i="1"/>
  <c r="Q2513" i="1"/>
  <c r="O2514" i="1"/>
  <c r="P2514" i="1"/>
  <c r="Q2514" i="1"/>
  <c r="O2515" i="1"/>
  <c r="P2515" i="1"/>
  <c r="Q2515" i="1"/>
  <c r="O2516" i="1"/>
  <c r="P2516" i="1"/>
  <c r="Q2516" i="1"/>
  <c r="O2517" i="1"/>
  <c r="P2517" i="1"/>
  <c r="Q2517" i="1"/>
  <c r="O2518" i="1"/>
  <c r="P2518" i="1"/>
  <c r="Q2518" i="1"/>
  <c r="O2519" i="1"/>
  <c r="P2519" i="1"/>
  <c r="Q2519" i="1"/>
  <c r="O2520" i="1"/>
  <c r="P2520" i="1"/>
  <c r="Q2520" i="1"/>
  <c r="O2521" i="1"/>
  <c r="P2521" i="1"/>
  <c r="Q2521" i="1"/>
  <c r="O2522" i="1"/>
  <c r="P2522" i="1"/>
  <c r="Q2522" i="1"/>
  <c r="O2523" i="1"/>
  <c r="P2523" i="1"/>
  <c r="Q2523" i="1"/>
  <c r="O2524" i="1"/>
  <c r="P2524" i="1"/>
  <c r="Q2524" i="1"/>
  <c r="O2525" i="1"/>
  <c r="P2525" i="1"/>
  <c r="Q2525" i="1"/>
  <c r="O2526" i="1"/>
  <c r="P2526" i="1"/>
  <c r="Q2526" i="1"/>
  <c r="O2527" i="1"/>
  <c r="P2527" i="1"/>
  <c r="Q2527" i="1"/>
  <c r="O2528" i="1"/>
  <c r="P2528" i="1"/>
  <c r="Q2528" i="1"/>
  <c r="O2529" i="1"/>
  <c r="P2529" i="1"/>
  <c r="Q2529" i="1"/>
  <c r="O2530" i="1"/>
  <c r="P2530" i="1"/>
  <c r="Q2530" i="1"/>
  <c r="O2531" i="1"/>
  <c r="P2531" i="1"/>
  <c r="Q2531" i="1"/>
  <c r="O2532" i="1"/>
  <c r="P2532" i="1"/>
  <c r="Q2532" i="1"/>
  <c r="O2533" i="1"/>
  <c r="P2533" i="1"/>
  <c r="Q2533" i="1"/>
  <c r="O2534" i="1"/>
  <c r="P2534" i="1"/>
  <c r="Q2534" i="1"/>
  <c r="O2535" i="1"/>
  <c r="P2535" i="1"/>
  <c r="Q2535" i="1"/>
  <c r="O2536" i="1"/>
  <c r="P2536" i="1"/>
  <c r="Q2536" i="1"/>
  <c r="O2537" i="1"/>
  <c r="P2537" i="1"/>
  <c r="Q2537" i="1"/>
  <c r="O2538" i="1"/>
  <c r="P2538" i="1"/>
  <c r="Q2538" i="1"/>
  <c r="O2539" i="1"/>
  <c r="P2539" i="1"/>
  <c r="Q2539" i="1"/>
  <c r="O2540" i="1"/>
  <c r="P2540" i="1"/>
  <c r="Q2540" i="1"/>
  <c r="O2541" i="1"/>
  <c r="P2541" i="1"/>
  <c r="Q2541" i="1"/>
  <c r="O2542" i="1"/>
  <c r="P2542" i="1"/>
  <c r="Q2542" i="1"/>
  <c r="O2543" i="1"/>
  <c r="P2543" i="1"/>
  <c r="Q2543" i="1"/>
  <c r="O2544" i="1"/>
  <c r="P2544" i="1"/>
  <c r="Q2544" i="1"/>
  <c r="O2545" i="1"/>
  <c r="P2545" i="1"/>
  <c r="Q2545" i="1"/>
  <c r="O2546" i="1"/>
  <c r="P2546" i="1"/>
  <c r="Q2546" i="1"/>
  <c r="O2547" i="1"/>
  <c r="P2547" i="1"/>
  <c r="Q2547" i="1"/>
  <c r="O2548" i="1"/>
  <c r="P2548" i="1"/>
  <c r="Q2548" i="1"/>
  <c r="O2549" i="1"/>
  <c r="P2549" i="1"/>
  <c r="Q2549" i="1"/>
  <c r="O2550" i="1"/>
  <c r="P2550" i="1"/>
  <c r="Q2550" i="1"/>
  <c r="O2551" i="1"/>
  <c r="P2551" i="1"/>
  <c r="Q2551" i="1"/>
  <c r="O2552" i="1"/>
  <c r="P2552" i="1"/>
  <c r="Q2552" i="1"/>
  <c r="O2553" i="1"/>
  <c r="P2553" i="1"/>
  <c r="Q2553" i="1"/>
  <c r="O2554" i="1"/>
  <c r="P2554" i="1"/>
  <c r="Q2554" i="1"/>
  <c r="O2555" i="1"/>
  <c r="P2555" i="1"/>
  <c r="Q2555" i="1"/>
  <c r="O2556" i="1"/>
  <c r="P2556" i="1"/>
  <c r="Q2556" i="1"/>
  <c r="O2557" i="1"/>
  <c r="P2557" i="1"/>
  <c r="Q2557" i="1"/>
  <c r="O2558" i="1"/>
  <c r="P2558" i="1"/>
  <c r="Q2558" i="1"/>
  <c r="O2559" i="1"/>
  <c r="P2559" i="1"/>
  <c r="Q2559" i="1"/>
  <c r="O2560" i="1"/>
  <c r="P2560" i="1"/>
  <c r="Q2560" i="1"/>
  <c r="O2561" i="1"/>
  <c r="P2561" i="1"/>
  <c r="Q2561" i="1"/>
  <c r="O2562" i="1"/>
  <c r="P2562" i="1"/>
  <c r="Q2562" i="1"/>
  <c r="O2563" i="1"/>
  <c r="P2563" i="1"/>
  <c r="Q2563" i="1"/>
  <c r="O2564" i="1"/>
  <c r="P2564" i="1"/>
  <c r="Q2564" i="1"/>
  <c r="O2565" i="1"/>
  <c r="P2565" i="1"/>
  <c r="Q2565" i="1"/>
  <c r="O2566" i="1"/>
  <c r="P2566" i="1"/>
  <c r="Q2566" i="1"/>
  <c r="O2567" i="1"/>
  <c r="P2567" i="1"/>
  <c r="Q2567" i="1"/>
  <c r="O2568" i="1"/>
  <c r="P2568" i="1"/>
  <c r="Q2568" i="1"/>
  <c r="O2569" i="1"/>
  <c r="P2569" i="1"/>
  <c r="Q2569" i="1"/>
  <c r="O2570" i="1"/>
  <c r="P2570" i="1"/>
  <c r="Q2570" i="1"/>
  <c r="O2571" i="1"/>
  <c r="P2571" i="1"/>
  <c r="Q2571" i="1"/>
  <c r="O2572" i="1"/>
  <c r="P2572" i="1"/>
  <c r="Q2572" i="1"/>
  <c r="O2573" i="1"/>
  <c r="P2573" i="1"/>
  <c r="Q2573" i="1"/>
  <c r="O2574" i="1"/>
  <c r="P2574" i="1"/>
  <c r="Q2574" i="1"/>
  <c r="O2575" i="1"/>
  <c r="P2575" i="1"/>
  <c r="Q2575" i="1"/>
  <c r="O2576" i="1"/>
  <c r="P2576" i="1"/>
  <c r="Q2576" i="1"/>
  <c r="O2577" i="1"/>
  <c r="P2577" i="1"/>
  <c r="Q2577" i="1"/>
  <c r="O2578" i="1"/>
  <c r="P2578" i="1"/>
  <c r="Q2578" i="1"/>
  <c r="O2579" i="1"/>
  <c r="P2579" i="1"/>
  <c r="Q2579" i="1"/>
  <c r="O2580" i="1"/>
  <c r="P2580" i="1"/>
  <c r="Q2580" i="1"/>
  <c r="O2581" i="1"/>
  <c r="P2581" i="1"/>
  <c r="Q2581" i="1"/>
  <c r="O2582" i="1"/>
  <c r="P2582" i="1"/>
  <c r="Q2582" i="1"/>
  <c r="O2583" i="1"/>
  <c r="P2583" i="1"/>
  <c r="Q2583" i="1"/>
  <c r="O2584" i="1"/>
  <c r="P2584" i="1"/>
  <c r="Q2584" i="1"/>
  <c r="O2585" i="1"/>
  <c r="P2585" i="1"/>
  <c r="Q2585" i="1"/>
  <c r="O2586" i="1"/>
  <c r="P2586" i="1"/>
  <c r="Q2586" i="1"/>
  <c r="O2587" i="1"/>
  <c r="P2587" i="1"/>
  <c r="Q2587" i="1"/>
  <c r="O2588" i="1"/>
  <c r="P2588" i="1"/>
  <c r="Q2588" i="1"/>
  <c r="O2589" i="1"/>
  <c r="P2589" i="1"/>
  <c r="Q2589" i="1"/>
  <c r="O2590" i="1"/>
  <c r="P2590" i="1"/>
  <c r="Q2590" i="1"/>
  <c r="O2591" i="1"/>
  <c r="P2591" i="1"/>
  <c r="Q2591" i="1"/>
  <c r="O2592" i="1"/>
  <c r="P2592" i="1"/>
  <c r="Q2592" i="1"/>
  <c r="O2593" i="1"/>
  <c r="P2593" i="1"/>
  <c r="Q2593" i="1"/>
  <c r="O2594" i="1"/>
  <c r="P2594" i="1"/>
  <c r="Q2594" i="1"/>
  <c r="O2595" i="1"/>
  <c r="P2595" i="1"/>
  <c r="Q2595" i="1"/>
  <c r="O2596" i="1"/>
  <c r="P2596" i="1"/>
  <c r="Q2596" i="1"/>
  <c r="O2597" i="1"/>
  <c r="P2597" i="1"/>
  <c r="Q2597" i="1"/>
  <c r="O2598" i="1"/>
  <c r="P2598" i="1"/>
  <c r="Q2598" i="1"/>
  <c r="O2599" i="1"/>
  <c r="P2599" i="1"/>
  <c r="Q2599" i="1"/>
  <c r="O2600" i="1"/>
  <c r="P2600" i="1"/>
  <c r="Q2600" i="1"/>
  <c r="O2601" i="1"/>
  <c r="P2601" i="1"/>
  <c r="Q2601" i="1"/>
  <c r="O2602" i="1"/>
  <c r="P2602" i="1"/>
  <c r="Q2602" i="1"/>
  <c r="O2603" i="1"/>
  <c r="P2603" i="1"/>
  <c r="Q2603" i="1"/>
  <c r="O2604" i="1"/>
  <c r="P2604" i="1"/>
  <c r="Q2604" i="1"/>
  <c r="O2605" i="1"/>
  <c r="P2605" i="1"/>
  <c r="Q2605" i="1"/>
  <c r="O2606" i="1"/>
  <c r="P2606" i="1"/>
  <c r="Q2606" i="1"/>
  <c r="O2607" i="1"/>
  <c r="P2607" i="1"/>
  <c r="Q2607" i="1"/>
  <c r="O2608" i="1"/>
  <c r="P2608" i="1"/>
  <c r="Q2608" i="1"/>
  <c r="O2609" i="1"/>
  <c r="P2609" i="1"/>
  <c r="Q2609" i="1"/>
  <c r="O2610" i="1"/>
  <c r="P2610" i="1"/>
  <c r="Q2610" i="1"/>
  <c r="O2611" i="1"/>
  <c r="P2611" i="1"/>
  <c r="Q2611" i="1"/>
  <c r="O2612" i="1"/>
  <c r="P2612" i="1"/>
  <c r="Q2612" i="1"/>
  <c r="O2613" i="1"/>
  <c r="P2613" i="1"/>
  <c r="Q2613" i="1"/>
  <c r="O2614" i="1"/>
  <c r="P2614" i="1"/>
  <c r="Q2614" i="1"/>
  <c r="O2615" i="1"/>
  <c r="P2615" i="1"/>
  <c r="Q2615" i="1"/>
  <c r="O2616" i="1"/>
  <c r="P2616" i="1"/>
  <c r="Q2616" i="1"/>
  <c r="O2617" i="1"/>
  <c r="P2617" i="1"/>
  <c r="Q2617" i="1"/>
  <c r="O2618" i="1"/>
  <c r="P2618" i="1"/>
  <c r="Q2618" i="1"/>
  <c r="O2619" i="1"/>
  <c r="P2619" i="1"/>
  <c r="Q2619" i="1"/>
  <c r="O2620" i="1"/>
  <c r="P2620" i="1"/>
  <c r="Q2620" i="1"/>
  <c r="O2621" i="1"/>
  <c r="P2621" i="1"/>
  <c r="Q2621" i="1"/>
  <c r="O2622" i="1"/>
  <c r="P2622" i="1"/>
  <c r="Q2622" i="1"/>
  <c r="O2623" i="1"/>
  <c r="P2623" i="1"/>
  <c r="Q2623" i="1"/>
  <c r="O2624" i="1"/>
  <c r="P2624" i="1"/>
  <c r="Q2624" i="1"/>
  <c r="O2625" i="1"/>
  <c r="P2625" i="1"/>
  <c r="Q2625" i="1"/>
  <c r="O2626" i="1"/>
  <c r="P2626" i="1"/>
  <c r="Q2626" i="1"/>
  <c r="O2627" i="1"/>
  <c r="P2627" i="1"/>
  <c r="Q2627" i="1"/>
  <c r="O2628" i="1"/>
  <c r="P2628" i="1"/>
  <c r="Q2628" i="1"/>
  <c r="O2629" i="1"/>
  <c r="P2629" i="1"/>
  <c r="Q2629" i="1"/>
  <c r="O2630" i="1"/>
  <c r="P2630" i="1"/>
  <c r="Q2630" i="1"/>
  <c r="O2631" i="1"/>
  <c r="P2631" i="1"/>
  <c r="Q2631" i="1"/>
  <c r="O2632" i="1"/>
  <c r="P2632" i="1"/>
  <c r="Q2632" i="1"/>
  <c r="O2633" i="1"/>
  <c r="P2633" i="1"/>
  <c r="Q2633" i="1"/>
  <c r="O2634" i="1"/>
  <c r="P2634" i="1"/>
  <c r="Q2634" i="1"/>
  <c r="O2635" i="1"/>
  <c r="P2635" i="1"/>
  <c r="Q2635" i="1"/>
  <c r="O2636" i="1"/>
  <c r="P2636" i="1"/>
  <c r="Q2636" i="1"/>
  <c r="O2637" i="1"/>
  <c r="P2637" i="1"/>
  <c r="Q2637" i="1"/>
  <c r="O2638" i="1"/>
  <c r="P2638" i="1"/>
  <c r="Q2638" i="1"/>
  <c r="O2639" i="1"/>
  <c r="P2639" i="1"/>
  <c r="Q2639" i="1"/>
  <c r="O2640" i="1"/>
  <c r="P2640" i="1"/>
  <c r="Q2640" i="1"/>
  <c r="O2641" i="1"/>
  <c r="P2641" i="1"/>
  <c r="Q2641" i="1"/>
  <c r="O2642" i="1"/>
  <c r="P2642" i="1"/>
  <c r="Q2642" i="1"/>
  <c r="O2643" i="1"/>
  <c r="P2643" i="1"/>
  <c r="Q2643" i="1"/>
  <c r="O2644" i="1"/>
  <c r="P2644" i="1"/>
  <c r="Q2644" i="1"/>
  <c r="O2645" i="1"/>
  <c r="P2645" i="1"/>
  <c r="Q2645" i="1"/>
  <c r="O2646" i="1"/>
  <c r="P2646" i="1"/>
  <c r="Q2646" i="1"/>
  <c r="O2647" i="1"/>
  <c r="P2647" i="1"/>
  <c r="Q2647" i="1"/>
  <c r="O2648" i="1"/>
  <c r="P2648" i="1"/>
  <c r="Q2648" i="1"/>
  <c r="O2649" i="1"/>
  <c r="P2649" i="1"/>
  <c r="Q2649" i="1"/>
  <c r="O2650" i="1"/>
  <c r="P2650" i="1"/>
  <c r="Q2650" i="1"/>
  <c r="O2651" i="1"/>
  <c r="P2651" i="1"/>
  <c r="Q2651" i="1"/>
  <c r="O2652" i="1"/>
  <c r="P2652" i="1"/>
  <c r="Q2652" i="1"/>
  <c r="O2653" i="1"/>
  <c r="P2653" i="1"/>
  <c r="Q2653" i="1"/>
  <c r="O2654" i="1"/>
  <c r="P2654" i="1"/>
  <c r="Q2654" i="1"/>
  <c r="O2655" i="1"/>
  <c r="P2655" i="1"/>
  <c r="Q2655" i="1"/>
  <c r="O2656" i="1"/>
  <c r="P2656" i="1"/>
  <c r="Q2656" i="1"/>
  <c r="O2657" i="1"/>
  <c r="P2657" i="1"/>
  <c r="Q2657" i="1"/>
  <c r="O2658" i="1"/>
  <c r="P2658" i="1"/>
  <c r="Q2658" i="1"/>
  <c r="O2659" i="1"/>
  <c r="P2659" i="1"/>
  <c r="Q2659" i="1"/>
  <c r="O2660" i="1"/>
  <c r="P2660" i="1"/>
  <c r="Q2660" i="1"/>
  <c r="O2661" i="1"/>
  <c r="P2661" i="1"/>
  <c r="Q2661" i="1"/>
  <c r="O2662" i="1"/>
  <c r="P2662" i="1"/>
  <c r="Q2662" i="1"/>
  <c r="O2663" i="1"/>
  <c r="P2663" i="1"/>
  <c r="Q2663" i="1"/>
  <c r="O2664" i="1"/>
  <c r="P2664" i="1"/>
  <c r="Q2664" i="1"/>
  <c r="O2665" i="1"/>
  <c r="P2665" i="1"/>
  <c r="Q2665" i="1"/>
  <c r="O2666" i="1"/>
  <c r="P2666" i="1"/>
  <c r="Q2666" i="1"/>
  <c r="O2667" i="1"/>
  <c r="P2667" i="1"/>
  <c r="Q2667" i="1"/>
  <c r="O2668" i="1"/>
  <c r="P2668" i="1"/>
  <c r="Q2668" i="1"/>
  <c r="O2669" i="1"/>
  <c r="P2669" i="1"/>
  <c r="Q2669" i="1"/>
  <c r="O2670" i="1"/>
  <c r="P2670" i="1"/>
  <c r="Q2670" i="1"/>
  <c r="O2671" i="1"/>
  <c r="P2671" i="1"/>
  <c r="Q2671" i="1"/>
  <c r="O2672" i="1"/>
  <c r="P2672" i="1"/>
  <c r="Q2672" i="1"/>
  <c r="O2673" i="1"/>
  <c r="P2673" i="1"/>
  <c r="Q2673" i="1"/>
  <c r="O2674" i="1"/>
  <c r="P2674" i="1"/>
  <c r="Q2674" i="1"/>
  <c r="O2675" i="1"/>
  <c r="P2675" i="1"/>
  <c r="Q2675" i="1"/>
  <c r="O2676" i="1"/>
  <c r="P2676" i="1"/>
  <c r="Q2676" i="1"/>
  <c r="O2677" i="1"/>
  <c r="P2677" i="1"/>
  <c r="Q2677" i="1"/>
  <c r="O2678" i="1"/>
  <c r="P2678" i="1"/>
  <c r="Q2678" i="1"/>
  <c r="O2679" i="1"/>
  <c r="P2679" i="1"/>
  <c r="Q2679" i="1"/>
  <c r="O2680" i="1"/>
  <c r="P2680" i="1"/>
  <c r="Q2680" i="1"/>
  <c r="O2681" i="1"/>
  <c r="P2681" i="1"/>
  <c r="Q2681" i="1"/>
  <c r="O2682" i="1"/>
  <c r="P2682" i="1"/>
  <c r="Q2682" i="1"/>
  <c r="O2683" i="1"/>
  <c r="P2683" i="1"/>
  <c r="Q2683" i="1"/>
  <c r="O2684" i="1"/>
  <c r="P2684" i="1"/>
  <c r="Q2684" i="1"/>
  <c r="O2685" i="1"/>
  <c r="P2685" i="1"/>
  <c r="Q2685" i="1"/>
  <c r="O2686" i="1"/>
  <c r="P2686" i="1"/>
  <c r="Q2686" i="1"/>
  <c r="O2687" i="1"/>
  <c r="P2687" i="1"/>
  <c r="Q2687" i="1"/>
  <c r="O2688" i="1"/>
  <c r="P2688" i="1"/>
  <c r="Q2688" i="1"/>
  <c r="O2689" i="1"/>
  <c r="P2689" i="1"/>
  <c r="Q2689" i="1"/>
  <c r="O2690" i="1"/>
  <c r="P2690" i="1"/>
  <c r="Q2690" i="1"/>
  <c r="O2691" i="1"/>
  <c r="P2691" i="1"/>
  <c r="Q2691" i="1"/>
  <c r="O2692" i="1"/>
  <c r="P2692" i="1"/>
  <c r="Q2692" i="1"/>
  <c r="O2693" i="1"/>
  <c r="P2693" i="1"/>
  <c r="Q2693" i="1"/>
  <c r="O2694" i="1"/>
  <c r="P2694" i="1"/>
  <c r="Q2694" i="1"/>
  <c r="O2695" i="1"/>
  <c r="P2695" i="1"/>
  <c r="Q2695" i="1"/>
  <c r="O2696" i="1"/>
  <c r="P2696" i="1"/>
  <c r="Q2696" i="1"/>
  <c r="O2697" i="1"/>
  <c r="P2697" i="1"/>
  <c r="Q2697" i="1"/>
  <c r="O2698" i="1"/>
  <c r="P2698" i="1"/>
  <c r="Q2698" i="1"/>
  <c r="O2699" i="1"/>
  <c r="P2699" i="1"/>
  <c r="Q2699" i="1"/>
  <c r="O2700" i="1"/>
  <c r="P2700" i="1"/>
  <c r="Q2700" i="1"/>
  <c r="O2701" i="1"/>
  <c r="P2701" i="1"/>
  <c r="Q2701" i="1"/>
  <c r="O2702" i="1"/>
  <c r="P2702" i="1"/>
  <c r="Q2702" i="1"/>
  <c r="O2703" i="1"/>
  <c r="P2703" i="1"/>
  <c r="Q2703" i="1"/>
  <c r="O2704" i="1"/>
  <c r="P2704" i="1"/>
  <c r="Q2704" i="1"/>
  <c r="O2705" i="1"/>
  <c r="P2705" i="1"/>
  <c r="Q2705" i="1"/>
  <c r="O2706" i="1"/>
  <c r="P2706" i="1"/>
  <c r="Q2706" i="1"/>
  <c r="O2707" i="1"/>
  <c r="P2707" i="1"/>
  <c r="Q2707" i="1"/>
  <c r="O2708" i="1"/>
  <c r="P2708" i="1"/>
  <c r="Q2708" i="1"/>
  <c r="O2709" i="1"/>
  <c r="P2709" i="1"/>
  <c r="Q2709" i="1"/>
  <c r="O2710" i="1"/>
  <c r="P2710" i="1"/>
  <c r="Q2710" i="1"/>
  <c r="O2711" i="1"/>
  <c r="P2711" i="1"/>
  <c r="Q2711" i="1"/>
  <c r="O2712" i="1"/>
  <c r="P2712" i="1"/>
  <c r="Q2712" i="1"/>
  <c r="O2713" i="1"/>
  <c r="P2713" i="1"/>
  <c r="Q2713" i="1"/>
  <c r="O2714" i="1"/>
  <c r="P2714" i="1"/>
  <c r="Q2714" i="1"/>
  <c r="O2715" i="1"/>
  <c r="P2715" i="1"/>
  <c r="Q2715" i="1"/>
  <c r="O2716" i="1"/>
  <c r="P2716" i="1"/>
  <c r="Q2716" i="1"/>
  <c r="O2717" i="1"/>
  <c r="P2717" i="1"/>
  <c r="Q2717" i="1"/>
  <c r="O2718" i="1"/>
  <c r="P2718" i="1"/>
  <c r="Q2718" i="1"/>
  <c r="O2719" i="1"/>
  <c r="P2719" i="1"/>
  <c r="Q2719" i="1"/>
  <c r="O2720" i="1"/>
  <c r="P2720" i="1"/>
  <c r="Q2720" i="1"/>
  <c r="O2721" i="1"/>
  <c r="P2721" i="1"/>
  <c r="Q2721" i="1"/>
  <c r="O2722" i="1"/>
  <c r="P2722" i="1"/>
  <c r="Q2722" i="1"/>
  <c r="O2723" i="1"/>
  <c r="P2723" i="1"/>
  <c r="Q2723" i="1"/>
  <c r="O2724" i="1"/>
  <c r="P2724" i="1"/>
  <c r="Q2724" i="1"/>
  <c r="O2725" i="1"/>
  <c r="P2725" i="1"/>
  <c r="Q2725" i="1"/>
  <c r="O2726" i="1"/>
  <c r="P2726" i="1"/>
  <c r="Q2726" i="1"/>
  <c r="O2727" i="1"/>
  <c r="P2727" i="1"/>
  <c r="Q2727" i="1"/>
  <c r="O2728" i="1"/>
  <c r="P2728" i="1"/>
  <c r="Q2728" i="1"/>
  <c r="O2729" i="1"/>
  <c r="P2729" i="1"/>
  <c r="Q2729" i="1"/>
  <c r="O2730" i="1"/>
  <c r="P2730" i="1"/>
  <c r="Q2730" i="1"/>
  <c r="O2731" i="1"/>
  <c r="P2731" i="1"/>
  <c r="Q2731" i="1"/>
  <c r="O2732" i="1"/>
  <c r="P2732" i="1"/>
  <c r="Q2732" i="1"/>
  <c r="O2733" i="1"/>
  <c r="P2733" i="1"/>
  <c r="Q2733" i="1"/>
  <c r="O2734" i="1"/>
  <c r="P2734" i="1"/>
  <c r="Q2734" i="1"/>
  <c r="O2735" i="1"/>
  <c r="P2735" i="1"/>
  <c r="Q2735" i="1"/>
  <c r="O2736" i="1"/>
  <c r="P2736" i="1"/>
  <c r="Q2736" i="1"/>
  <c r="O2737" i="1"/>
  <c r="P2737" i="1"/>
  <c r="Q2737" i="1"/>
  <c r="O2738" i="1"/>
  <c r="P2738" i="1"/>
  <c r="Q2738" i="1"/>
  <c r="O2739" i="1"/>
  <c r="P2739" i="1"/>
  <c r="Q2739" i="1"/>
  <c r="O2740" i="1"/>
  <c r="P2740" i="1"/>
  <c r="Q2740" i="1"/>
  <c r="O2741" i="1"/>
  <c r="P2741" i="1"/>
  <c r="Q2741" i="1"/>
  <c r="O2742" i="1"/>
  <c r="P2742" i="1"/>
  <c r="Q2742" i="1"/>
  <c r="O2743" i="1"/>
  <c r="P2743" i="1"/>
  <c r="Q2743" i="1"/>
  <c r="O2744" i="1"/>
  <c r="P2744" i="1"/>
  <c r="Q2744" i="1"/>
  <c r="O2745" i="1"/>
  <c r="P2745" i="1"/>
  <c r="Q2745" i="1"/>
  <c r="O2746" i="1"/>
  <c r="P2746" i="1"/>
  <c r="Q2746" i="1"/>
  <c r="O2747" i="1"/>
  <c r="P2747" i="1"/>
  <c r="Q2747" i="1"/>
  <c r="O2748" i="1"/>
  <c r="P2748" i="1"/>
  <c r="Q2748" i="1"/>
  <c r="O2749" i="1"/>
  <c r="P2749" i="1"/>
  <c r="Q2749" i="1"/>
  <c r="O2750" i="1"/>
  <c r="P2750" i="1"/>
  <c r="Q2750" i="1"/>
  <c r="O2751" i="1"/>
  <c r="P2751" i="1"/>
  <c r="Q2751" i="1"/>
  <c r="O2752" i="1"/>
  <c r="P2752" i="1"/>
  <c r="Q2752" i="1"/>
  <c r="O2753" i="1"/>
  <c r="P2753" i="1"/>
  <c r="Q2753" i="1"/>
  <c r="O2754" i="1"/>
  <c r="P2754" i="1"/>
  <c r="Q2754" i="1"/>
  <c r="O2755" i="1"/>
  <c r="P2755" i="1"/>
  <c r="Q2755" i="1"/>
  <c r="O2756" i="1"/>
  <c r="P2756" i="1"/>
  <c r="Q2756" i="1"/>
  <c r="O2757" i="1"/>
  <c r="P2757" i="1"/>
  <c r="Q2757" i="1"/>
  <c r="O2758" i="1"/>
  <c r="P2758" i="1"/>
  <c r="Q2758" i="1"/>
  <c r="O2759" i="1"/>
  <c r="P2759" i="1"/>
  <c r="Q2759" i="1"/>
  <c r="O2760" i="1"/>
  <c r="P2760" i="1"/>
  <c r="Q2760" i="1"/>
  <c r="O2761" i="1"/>
  <c r="P2761" i="1"/>
  <c r="Q2761" i="1"/>
  <c r="O2762" i="1"/>
  <c r="P2762" i="1"/>
  <c r="Q2762" i="1"/>
  <c r="O2763" i="1"/>
  <c r="P2763" i="1"/>
  <c r="Q2763" i="1"/>
  <c r="O2764" i="1"/>
  <c r="P2764" i="1"/>
  <c r="Q2764" i="1"/>
  <c r="O2765" i="1"/>
  <c r="P2765" i="1"/>
  <c r="Q2765" i="1"/>
  <c r="O2766" i="1"/>
  <c r="P2766" i="1"/>
  <c r="Q2766" i="1"/>
  <c r="O2767" i="1"/>
  <c r="P2767" i="1"/>
  <c r="Q2767" i="1"/>
  <c r="O2768" i="1"/>
  <c r="P2768" i="1"/>
  <c r="Q2768" i="1"/>
  <c r="O2769" i="1"/>
  <c r="P2769" i="1"/>
  <c r="Q2769" i="1"/>
  <c r="O2770" i="1"/>
  <c r="P2770" i="1"/>
  <c r="Q2770" i="1"/>
  <c r="O2771" i="1"/>
  <c r="P2771" i="1"/>
  <c r="Q2771" i="1"/>
  <c r="O2772" i="1"/>
  <c r="P2772" i="1"/>
  <c r="Q2772" i="1"/>
  <c r="O2773" i="1"/>
  <c r="P2773" i="1"/>
  <c r="Q2773" i="1"/>
  <c r="O2774" i="1"/>
  <c r="P2774" i="1"/>
  <c r="Q2774" i="1"/>
  <c r="O2775" i="1"/>
  <c r="P2775" i="1"/>
  <c r="Q2775" i="1"/>
  <c r="O2776" i="1"/>
  <c r="P2776" i="1"/>
  <c r="Q2776" i="1"/>
  <c r="O2777" i="1"/>
  <c r="P2777" i="1"/>
  <c r="Q2777" i="1"/>
  <c r="O2778" i="1"/>
  <c r="P2778" i="1"/>
  <c r="Q2778" i="1"/>
  <c r="O2779" i="1"/>
  <c r="P2779" i="1"/>
  <c r="Q2779" i="1"/>
  <c r="O2780" i="1"/>
  <c r="P2780" i="1"/>
  <c r="Q2780" i="1"/>
  <c r="O2781" i="1"/>
  <c r="P2781" i="1"/>
  <c r="Q2781" i="1"/>
  <c r="O2782" i="1"/>
  <c r="P2782" i="1"/>
  <c r="Q2782" i="1"/>
  <c r="O2783" i="1"/>
  <c r="P2783" i="1"/>
  <c r="Q2783" i="1"/>
  <c r="O2784" i="1"/>
  <c r="P2784" i="1"/>
  <c r="Q2784" i="1"/>
  <c r="O2785" i="1"/>
  <c r="P2785" i="1"/>
  <c r="Q2785" i="1"/>
  <c r="O2786" i="1"/>
  <c r="P2786" i="1"/>
  <c r="Q2786" i="1"/>
  <c r="O2787" i="1"/>
  <c r="P2787" i="1"/>
  <c r="Q2787" i="1"/>
  <c r="O2788" i="1"/>
  <c r="P2788" i="1"/>
  <c r="Q2788" i="1"/>
  <c r="O2789" i="1"/>
  <c r="P2789" i="1"/>
  <c r="Q2789" i="1"/>
  <c r="O2790" i="1"/>
  <c r="P2790" i="1"/>
  <c r="Q2790" i="1"/>
  <c r="O2791" i="1"/>
  <c r="P2791" i="1"/>
  <c r="Q2791" i="1"/>
  <c r="O2792" i="1"/>
  <c r="P2792" i="1"/>
  <c r="Q2792" i="1"/>
  <c r="O2793" i="1"/>
  <c r="P2793" i="1"/>
  <c r="Q2793" i="1"/>
  <c r="O2794" i="1"/>
  <c r="P2794" i="1"/>
  <c r="Q2794" i="1"/>
  <c r="O2795" i="1"/>
  <c r="P2795" i="1"/>
  <c r="Q2795" i="1"/>
  <c r="O2796" i="1"/>
  <c r="P2796" i="1"/>
  <c r="Q2796" i="1"/>
  <c r="O2797" i="1"/>
  <c r="P2797" i="1"/>
  <c r="Q2797" i="1"/>
  <c r="O2798" i="1"/>
  <c r="P2798" i="1"/>
  <c r="Q2798" i="1"/>
  <c r="O2799" i="1"/>
  <c r="P2799" i="1"/>
  <c r="Q2799" i="1"/>
  <c r="O2800" i="1"/>
  <c r="P2800" i="1"/>
  <c r="Q2800" i="1"/>
  <c r="O2801" i="1"/>
  <c r="P2801" i="1"/>
  <c r="Q2801" i="1"/>
  <c r="O2802" i="1"/>
  <c r="P2802" i="1"/>
  <c r="Q2802" i="1"/>
  <c r="O2803" i="1"/>
  <c r="P2803" i="1"/>
  <c r="Q2803" i="1"/>
  <c r="O2804" i="1"/>
  <c r="P2804" i="1"/>
  <c r="Q2804" i="1"/>
  <c r="O2805" i="1"/>
  <c r="P2805" i="1"/>
  <c r="Q2805" i="1"/>
  <c r="O2806" i="1"/>
  <c r="P2806" i="1"/>
  <c r="Q2806" i="1"/>
  <c r="O2807" i="1"/>
  <c r="P2807" i="1"/>
  <c r="Q2807" i="1"/>
  <c r="O2808" i="1"/>
  <c r="P2808" i="1"/>
  <c r="Q2808" i="1"/>
  <c r="O2809" i="1"/>
  <c r="P2809" i="1"/>
  <c r="Q2809" i="1"/>
  <c r="O2810" i="1"/>
  <c r="P2810" i="1"/>
  <c r="Q2810" i="1"/>
  <c r="O2811" i="1"/>
  <c r="P2811" i="1"/>
  <c r="Q2811" i="1"/>
  <c r="O2812" i="1"/>
  <c r="P2812" i="1"/>
  <c r="Q2812" i="1"/>
  <c r="O2813" i="1"/>
  <c r="P2813" i="1"/>
  <c r="Q2813" i="1"/>
  <c r="O2814" i="1"/>
  <c r="P2814" i="1"/>
  <c r="Q2814" i="1"/>
  <c r="O2815" i="1"/>
  <c r="P2815" i="1"/>
  <c r="Q2815" i="1"/>
  <c r="O2816" i="1"/>
  <c r="P2816" i="1"/>
  <c r="Q2816" i="1"/>
  <c r="O2817" i="1"/>
  <c r="P2817" i="1"/>
  <c r="Q2817" i="1"/>
  <c r="O2818" i="1"/>
  <c r="P2818" i="1"/>
  <c r="Q2818" i="1"/>
  <c r="O2819" i="1"/>
  <c r="P2819" i="1"/>
  <c r="Q2819" i="1"/>
  <c r="O2820" i="1"/>
  <c r="P2820" i="1"/>
  <c r="Q2820" i="1"/>
  <c r="O2821" i="1"/>
  <c r="P2821" i="1"/>
  <c r="Q2821" i="1"/>
  <c r="O2822" i="1"/>
  <c r="P2822" i="1"/>
  <c r="Q2822" i="1"/>
  <c r="O2823" i="1"/>
  <c r="P2823" i="1"/>
  <c r="Q2823" i="1"/>
  <c r="O2824" i="1"/>
  <c r="P2824" i="1"/>
  <c r="Q2824" i="1"/>
  <c r="O2825" i="1"/>
  <c r="P2825" i="1"/>
  <c r="Q2825" i="1"/>
  <c r="O2826" i="1"/>
  <c r="P2826" i="1"/>
  <c r="Q2826" i="1"/>
  <c r="O2827" i="1"/>
  <c r="P2827" i="1"/>
  <c r="Q2827" i="1"/>
  <c r="O2828" i="1"/>
  <c r="P2828" i="1"/>
  <c r="Q2828" i="1"/>
  <c r="O2829" i="1"/>
  <c r="P2829" i="1"/>
  <c r="Q2829" i="1"/>
  <c r="O2830" i="1"/>
  <c r="P2830" i="1"/>
  <c r="Q2830" i="1"/>
  <c r="O2831" i="1"/>
  <c r="P2831" i="1"/>
  <c r="Q2831" i="1"/>
  <c r="O2832" i="1"/>
  <c r="P2832" i="1"/>
  <c r="Q2832" i="1"/>
  <c r="O2833" i="1"/>
  <c r="P2833" i="1"/>
  <c r="Q2833" i="1"/>
  <c r="O2834" i="1"/>
  <c r="P2834" i="1"/>
  <c r="Q2834" i="1"/>
  <c r="O2835" i="1"/>
  <c r="P2835" i="1"/>
  <c r="Q2835" i="1"/>
  <c r="O2836" i="1"/>
  <c r="P2836" i="1"/>
  <c r="Q2836" i="1"/>
  <c r="O2837" i="1"/>
  <c r="P2837" i="1"/>
  <c r="Q2837" i="1"/>
  <c r="O2838" i="1"/>
  <c r="P2838" i="1"/>
  <c r="Q2838" i="1"/>
  <c r="O2839" i="1"/>
  <c r="P2839" i="1"/>
  <c r="Q2839" i="1"/>
  <c r="O2840" i="1"/>
  <c r="P2840" i="1"/>
  <c r="Q2840" i="1"/>
  <c r="O2841" i="1"/>
  <c r="P2841" i="1"/>
  <c r="Q2841" i="1"/>
  <c r="O2842" i="1"/>
  <c r="P2842" i="1"/>
  <c r="Q2842" i="1"/>
  <c r="O2843" i="1"/>
  <c r="P2843" i="1"/>
  <c r="Q2843" i="1"/>
  <c r="O2844" i="1"/>
  <c r="P2844" i="1"/>
  <c r="Q2844" i="1"/>
  <c r="O2845" i="1"/>
  <c r="P2845" i="1"/>
  <c r="Q2845" i="1"/>
  <c r="O2846" i="1"/>
  <c r="P2846" i="1"/>
  <c r="Q2846" i="1"/>
  <c r="O2847" i="1"/>
  <c r="P2847" i="1"/>
  <c r="Q2847" i="1"/>
  <c r="O2848" i="1"/>
  <c r="P2848" i="1"/>
  <c r="Q2848" i="1"/>
  <c r="O2849" i="1"/>
  <c r="P2849" i="1"/>
  <c r="Q2849" i="1"/>
  <c r="O2850" i="1"/>
  <c r="P2850" i="1"/>
  <c r="Q2850" i="1"/>
  <c r="O2851" i="1"/>
  <c r="P2851" i="1"/>
  <c r="Q2851" i="1"/>
  <c r="O2852" i="1"/>
  <c r="P2852" i="1"/>
  <c r="Q2852" i="1"/>
  <c r="O2853" i="1"/>
  <c r="P2853" i="1"/>
  <c r="Q2853" i="1"/>
  <c r="O2854" i="1"/>
  <c r="P2854" i="1"/>
  <c r="Q2854" i="1"/>
  <c r="O2855" i="1"/>
  <c r="P2855" i="1"/>
  <c r="Q2855" i="1"/>
  <c r="O2856" i="1"/>
  <c r="P2856" i="1"/>
  <c r="Q2856" i="1"/>
  <c r="O2857" i="1"/>
  <c r="P2857" i="1"/>
  <c r="Q2857" i="1"/>
  <c r="O2858" i="1"/>
  <c r="P2858" i="1"/>
  <c r="Q2858" i="1"/>
  <c r="O2859" i="1"/>
  <c r="P2859" i="1"/>
  <c r="Q2859" i="1"/>
  <c r="O2860" i="1"/>
  <c r="P2860" i="1"/>
  <c r="Q2860" i="1"/>
  <c r="O2861" i="1"/>
  <c r="P2861" i="1"/>
  <c r="Q2861" i="1"/>
  <c r="O2862" i="1"/>
  <c r="P2862" i="1"/>
  <c r="Q2862" i="1"/>
  <c r="O2863" i="1"/>
  <c r="P2863" i="1"/>
  <c r="Q2863" i="1"/>
  <c r="O2864" i="1"/>
  <c r="P2864" i="1"/>
  <c r="Q2864" i="1"/>
  <c r="O2865" i="1"/>
  <c r="P2865" i="1"/>
  <c r="Q2865" i="1"/>
  <c r="O2866" i="1"/>
  <c r="P2866" i="1"/>
  <c r="Q2866" i="1"/>
  <c r="O2867" i="1"/>
  <c r="P2867" i="1"/>
  <c r="Q2867" i="1"/>
  <c r="O2868" i="1"/>
  <c r="P2868" i="1"/>
  <c r="Q2868" i="1"/>
  <c r="O2869" i="1"/>
  <c r="P2869" i="1"/>
  <c r="Q2869" i="1"/>
  <c r="O2870" i="1"/>
  <c r="P2870" i="1"/>
  <c r="Q2870" i="1"/>
  <c r="O2871" i="1"/>
  <c r="P2871" i="1"/>
  <c r="Q2871" i="1"/>
  <c r="O2872" i="1"/>
  <c r="P2872" i="1"/>
  <c r="Q2872" i="1"/>
  <c r="O2873" i="1"/>
  <c r="P2873" i="1"/>
  <c r="Q2873" i="1"/>
  <c r="O2874" i="1"/>
  <c r="P2874" i="1"/>
  <c r="Q2874" i="1"/>
  <c r="O2875" i="1"/>
  <c r="P2875" i="1"/>
  <c r="Q2875" i="1"/>
  <c r="O2876" i="1"/>
  <c r="P2876" i="1"/>
  <c r="Q2876" i="1"/>
  <c r="O2877" i="1"/>
  <c r="P2877" i="1"/>
  <c r="Q2877" i="1"/>
  <c r="O2878" i="1"/>
  <c r="P2878" i="1"/>
  <c r="Q2878" i="1"/>
  <c r="O2879" i="1"/>
  <c r="P2879" i="1"/>
  <c r="Q2879" i="1"/>
  <c r="O2880" i="1"/>
  <c r="P2880" i="1"/>
  <c r="Q2880" i="1"/>
  <c r="O2881" i="1"/>
  <c r="P2881" i="1"/>
  <c r="Q2881" i="1"/>
  <c r="O2882" i="1"/>
  <c r="P2882" i="1"/>
  <c r="Q2882" i="1"/>
  <c r="O2883" i="1"/>
  <c r="P2883" i="1"/>
  <c r="Q2883" i="1"/>
  <c r="O2884" i="1"/>
  <c r="P2884" i="1"/>
  <c r="Q2884" i="1"/>
  <c r="O2885" i="1"/>
  <c r="P2885" i="1"/>
  <c r="Q2885" i="1"/>
  <c r="O2886" i="1"/>
  <c r="P2886" i="1"/>
  <c r="Q2886" i="1"/>
  <c r="O2887" i="1"/>
  <c r="P2887" i="1"/>
  <c r="Q2887" i="1"/>
  <c r="O2888" i="1"/>
  <c r="P2888" i="1"/>
  <c r="Q2888" i="1"/>
  <c r="O2889" i="1"/>
  <c r="P2889" i="1"/>
  <c r="Q2889" i="1"/>
  <c r="O2890" i="1"/>
  <c r="P2890" i="1"/>
  <c r="Q2890" i="1"/>
  <c r="O2891" i="1"/>
  <c r="P2891" i="1"/>
  <c r="Q2891" i="1"/>
  <c r="O2892" i="1"/>
  <c r="P2892" i="1"/>
  <c r="Q2892" i="1"/>
  <c r="O2893" i="1"/>
  <c r="P2893" i="1"/>
  <c r="Q2893" i="1"/>
  <c r="O2894" i="1"/>
  <c r="P2894" i="1"/>
  <c r="Q2894" i="1"/>
  <c r="O2895" i="1"/>
  <c r="P2895" i="1"/>
  <c r="Q2895" i="1"/>
  <c r="O2896" i="1"/>
  <c r="P2896" i="1"/>
  <c r="Q2896" i="1"/>
  <c r="O2897" i="1"/>
  <c r="P2897" i="1"/>
  <c r="Q2897" i="1"/>
  <c r="O2898" i="1"/>
  <c r="P2898" i="1"/>
  <c r="Q2898" i="1"/>
  <c r="O2899" i="1"/>
  <c r="P2899" i="1"/>
  <c r="Q2899" i="1"/>
  <c r="O2900" i="1"/>
  <c r="P2900" i="1"/>
  <c r="Q2900" i="1"/>
  <c r="O2901" i="1"/>
  <c r="P2901" i="1"/>
  <c r="Q2901" i="1"/>
  <c r="O2902" i="1"/>
  <c r="P2902" i="1"/>
  <c r="Q2902" i="1"/>
  <c r="O2903" i="1"/>
  <c r="P2903" i="1"/>
  <c r="Q2903" i="1"/>
  <c r="O2904" i="1"/>
  <c r="P2904" i="1"/>
  <c r="Q2904" i="1"/>
  <c r="O2905" i="1"/>
  <c r="P2905" i="1"/>
  <c r="Q2905" i="1"/>
  <c r="O2906" i="1"/>
  <c r="P2906" i="1"/>
  <c r="Q2906" i="1"/>
  <c r="O2907" i="1"/>
  <c r="P2907" i="1"/>
  <c r="Q2907" i="1"/>
  <c r="O2908" i="1"/>
  <c r="P2908" i="1"/>
  <c r="Q2908" i="1"/>
  <c r="O2909" i="1"/>
  <c r="P2909" i="1"/>
  <c r="Q2909" i="1"/>
  <c r="O2910" i="1"/>
  <c r="P2910" i="1"/>
  <c r="Q2910" i="1"/>
  <c r="O2911" i="1"/>
  <c r="P2911" i="1"/>
  <c r="Q2911" i="1"/>
  <c r="O2912" i="1"/>
  <c r="P2912" i="1"/>
  <c r="Q2912" i="1"/>
  <c r="O2913" i="1"/>
  <c r="P2913" i="1"/>
  <c r="Q2913" i="1"/>
  <c r="O2914" i="1"/>
  <c r="P2914" i="1"/>
  <c r="Q2914" i="1"/>
  <c r="O2915" i="1"/>
  <c r="P2915" i="1"/>
  <c r="Q2915" i="1"/>
  <c r="O2916" i="1"/>
  <c r="P2916" i="1"/>
  <c r="Q2916" i="1"/>
  <c r="O2917" i="1"/>
  <c r="P2917" i="1"/>
  <c r="Q2917" i="1"/>
  <c r="O2918" i="1"/>
  <c r="P2918" i="1"/>
  <c r="Q2918" i="1"/>
  <c r="O2919" i="1"/>
  <c r="P2919" i="1"/>
  <c r="Q2919" i="1"/>
  <c r="O2920" i="1"/>
  <c r="P2920" i="1"/>
  <c r="Q2920" i="1"/>
  <c r="O2921" i="1"/>
  <c r="P2921" i="1"/>
  <c r="Q2921" i="1"/>
  <c r="O2922" i="1"/>
  <c r="P2922" i="1"/>
  <c r="Q2922" i="1"/>
  <c r="O2923" i="1"/>
  <c r="P2923" i="1"/>
  <c r="Q2923" i="1"/>
  <c r="O2924" i="1"/>
  <c r="P2924" i="1"/>
  <c r="Q2924" i="1"/>
  <c r="O2925" i="1"/>
  <c r="P2925" i="1"/>
  <c r="Q2925" i="1"/>
  <c r="O2926" i="1"/>
  <c r="P2926" i="1"/>
  <c r="Q2926" i="1"/>
  <c r="O2927" i="1"/>
  <c r="P2927" i="1"/>
  <c r="Q2927" i="1"/>
  <c r="O2928" i="1"/>
  <c r="P2928" i="1"/>
  <c r="Q2928" i="1"/>
  <c r="O2929" i="1"/>
  <c r="P2929" i="1"/>
  <c r="Q2929" i="1"/>
  <c r="O2930" i="1"/>
  <c r="P2930" i="1"/>
  <c r="Q2930" i="1"/>
  <c r="O2931" i="1"/>
  <c r="P2931" i="1"/>
  <c r="Q2931" i="1"/>
  <c r="O2932" i="1"/>
  <c r="P2932" i="1"/>
  <c r="Q2932" i="1"/>
  <c r="O2933" i="1"/>
  <c r="P2933" i="1"/>
  <c r="Q2933" i="1"/>
  <c r="O2934" i="1"/>
  <c r="P2934" i="1"/>
  <c r="Q2934" i="1"/>
  <c r="O2935" i="1"/>
  <c r="P2935" i="1"/>
  <c r="Q2935" i="1"/>
  <c r="O2936" i="1"/>
  <c r="P2936" i="1"/>
  <c r="Q2936" i="1"/>
  <c r="O2937" i="1"/>
  <c r="P2937" i="1"/>
  <c r="Q2937" i="1"/>
  <c r="O2938" i="1"/>
  <c r="P2938" i="1"/>
  <c r="Q2938" i="1"/>
  <c r="O2939" i="1"/>
  <c r="P2939" i="1"/>
  <c r="Q2939" i="1"/>
  <c r="O2940" i="1"/>
  <c r="P2940" i="1"/>
  <c r="Q2940" i="1"/>
  <c r="O2941" i="1"/>
  <c r="P2941" i="1"/>
  <c r="Q2941" i="1"/>
  <c r="O2942" i="1"/>
  <c r="P2942" i="1"/>
  <c r="Q2942" i="1"/>
  <c r="O2943" i="1"/>
  <c r="P2943" i="1"/>
  <c r="Q2943" i="1"/>
  <c r="O2944" i="1"/>
  <c r="P2944" i="1"/>
  <c r="Q2944" i="1"/>
  <c r="O2945" i="1"/>
  <c r="P2945" i="1"/>
  <c r="Q2945" i="1"/>
  <c r="O2946" i="1"/>
  <c r="P2946" i="1"/>
  <c r="Q2946" i="1"/>
  <c r="O2947" i="1"/>
  <c r="P2947" i="1"/>
  <c r="Q2947" i="1"/>
  <c r="O2948" i="1"/>
  <c r="P2948" i="1"/>
  <c r="Q2948" i="1"/>
  <c r="O2949" i="1"/>
  <c r="P2949" i="1"/>
  <c r="Q2949" i="1"/>
  <c r="O2950" i="1"/>
  <c r="P2950" i="1"/>
  <c r="Q2950" i="1"/>
  <c r="O2951" i="1"/>
  <c r="P2951" i="1"/>
  <c r="Q2951" i="1"/>
  <c r="O2952" i="1"/>
  <c r="P2952" i="1"/>
  <c r="Q2952" i="1"/>
  <c r="O2953" i="1"/>
  <c r="P2953" i="1"/>
  <c r="Q2953" i="1"/>
  <c r="O2954" i="1"/>
  <c r="P2954" i="1"/>
  <c r="Q2954" i="1"/>
  <c r="O2955" i="1"/>
  <c r="P2955" i="1"/>
  <c r="Q2955" i="1"/>
  <c r="O2956" i="1"/>
  <c r="P2956" i="1"/>
  <c r="Q2956" i="1"/>
  <c r="O2957" i="1"/>
  <c r="P2957" i="1"/>
  <c r="Q2957" i="1"/>
  <c r="O2958" i="1"/>
  <c r="P2958" i="1"/>
  <c r="Q2958" i="1"/>
  <c r="O2959" i="1"/>
  <c r="P2959" i="1"/>
  <c r="Q2959" i="1"/>
  <c r="O2960" i="1"/>
  <c r="P2960" i="1"/>
  <c r="Q2960" i="1"/>
  <c r="O2961" i="1"/>
  <c r="P2961" i="1"/>
  <c r="Q2961" i="1"/>
  <c r="O2962" i="1"/>
  <c r="P2962" i="1"/>
  <c r="Q2962" i="1"/>
  <c r="O2963" i="1"/>
  <c r="P2963" i="1"/>
  <c r="Q2963" i="1"/>
  <c r="O2964" i="1"/>
  <c r="P2964" i="1"/>
  <c r="Q2964" i="1"/>
  <c r="O2965" i="1"/>
  <c r="P2965" i="1"/>
  <c r="Q2965" i="1"/>
  <c r="O2966" i="1"/>
  <c r="P2966" i="1"/>
  <c r="Q2966" i="1"/>
  <c r="O2967" i="1"/>
  <c r="P2967" i="1"/>
  <c r="Q2967" i="1"/>
  <c r="O2968" i="1"/>
  <c r="P2968" i="1"/>
  <c r="Q2968" i="1"/>
  <c r="O2969" i="1"/>
  <c r="P2969" i="1"/>
  <c r="Q2969" i="1"/>
  <c r="O2970" i="1"/>
  <c r="P2970" i="1"/>
  <c r="Q2970" i="1"/>
  <c r="O2971" i="1"/>
  <c r="P2971" i="1"/>
  <c r="Q2971" i="1"/>
  <c r="O2972" i="1"/>
  <c r="P2972" i="1"/>
  <c r="Q2972" i="1"/>
  <c r="O2973" i="1"/>
  <c r="P2973" i="1"/>
  <c r="Q2973" i="1"/>
  <c r="O2974" i="1"/>
  <c r="P2974" i="1"/>
  <c r="Q2974" i="1"/>
  <c r="O2975" i="1"/>
  <c r="P2975" i="1"/>
  <c r="Q2975" i="1"/>
  <c r="O2976" i="1"/>
  <c r="P2976" i="1"/>
  <c r="Q2976" i="1"/>
  <c r="O2977" i="1"/>
  <c r="P2977" i="1"/>
  <c r="Q2977" i="1"/>
  <c r="O2978" i="1"/>
  <c r="P2978" i="1"/>
  <c r="Q2978" i="1"/>
  <c r="O2979" i="1"/>
  <c r="P2979" i="1"/>
  <c r="Q2979" i="1"/>
  <c r="O2980" i="1"/>
  <c r="P2980" i="1"/>
  <c r="Q2980" i="1"/>
  <c r="O2981" i="1"/>
  <c r="P2981" i="1"/>
  <c r="Q2981" i="1"/>
  <c r="O2982" i="1"/>
  <c r="P2982" i="1"/>
  <c r="Q2982" i="1"/>
  <c r="O2983" i="1"/>
  <c r="P2983" i="1"/>
  <c r="Q2983" i="1"/>
  <c r="O2984" i="1"/>
  <c r="P2984" i="1"/>
  <c r="Q2984" i="1"/>
  <c r="O2985" i="1"/>
  <c r="P2985" i="1"/>
  <c r="Q2985" i="1"/>
  <c r="O2986" i="1"/>
  <c r="P2986" i="1"/>
  <c r="Q2986" i="1"/>
  <c r="O2987" i="1"/>
  <c r="P2987" i="1"/>
  <c r="Q2987" i="1"/>
  <c r="O2988" i="1"/>
  <c r="P2988" i="1"/>
  <c r="Q2988" i="1"/>
  <c r="O2989" i="1"/>
  <c r="P2989" i="1"/>
  <c r="Q2989" i="1"/>
  <c r="O2990" i="1"/>
  <c r="P2990" i="1"/>
  <c r="Q2990" i="1"/>
  <c r="O2991" i="1"/>
  <c r="P2991" i="1"/>
  <c r="Q2991" i="1"/>
  <c r="O2992" i="1"/>
  <c r="P2992" i="1"/>
  <c r="Q2992" i="1"/>
  <c r="O2993" i="1"/>
  <c r="P2993" i="1"/>
  <c r="Q2993" i="1"/>
  <c r="O2994" i="1"/>
  <c r="P2994" i="1"/>
  <c r="Q2994" i="1"/>
  <c r="O2995" i="1"/>
  <c r="P2995" i="1"/>
  <c r="Q2995" i="1"/>
  <c r="O2996" i="1"/>
  <c r="P2996" i="1"/>
  <c r="Q2996" i="1"/>
  <c r="O2997" i="1"/>
  <c r="P2997" i="1"/>
  <c r="Q2997" i="1"/>
  <c r="O2998" i="1"/>
  <c r="P2998" i="1"/>
  <c r="Q2998" i="1"/>
  <c r="O2999" i="1"/>
  <c r="P2999" i="1"/>
  <c r="Q2999" i="1"/>
  <c r="O3000" i="1"/>
  <c r="P3000" i="1"/>
  <c r="Q3000" i="1"/>
  <c r="O3001" i="1"/>
  <c r="P3001" i="1"/>
  <c r="Q3001" i="1"/>
  <c r="O3002" i="1"/>
  <c r="P3002" i="1"/>
  <c r="Q3002" i="1"/>
  <c r="O3003" i="1"/>
  <c r="P3003" i="1"/>
  <c r="Q3003" i="1"/>
  <c r="O3004" i="1"/>
  <c r="P3004" i="1"/>
  <c r="Q3004" i="1"/>
  <c r="O3005" i="1"/>
  <c r="P3005" i="1"/>
  <c r="Q3005" i="1"/>
  <c r="O3006" i="1"/>
  <c r="P3006" i="1"/>
  <c r="Q3006" i="1"/>
  <c r="O3007" i="1"/>
  <c r="P3007" i="1"/>
  <c r="Q3007" i="1"/>
  <c r="O3008" i="1"/>
  <c r="P3008" i="1"/>
  <c r="Q3008" i="1"/>
  <c r="O3009" i="1"/>
  <c r="P3009" i="1"/>
  <c r="Q3009" i="1"/>
  <c r="O3010" i="1"/>
  <c r="P3010" i="1"/>
  <c r="Q3010" i="1"/>
  <c r="O3011" i="1"/>
  <c r="P3011" i="1"/>
  <c r="Q3011" i="1"/>
  <c r="O3012" i="1"/>
  <c r="P3012" i="1"/>
  <c r="Q3012" i="1"/>
  <c r="O3013" i="1"/>
  <c r="P3013" i="1"/>
  <c r="Q3013" i="1"/>
  <c r="O3014" i="1"/>
  <c r="P3014" i="1"/>
  <c r="Q3014" i="1"/>
  <c r="O3015" i="1"/>
  <c r="P3015" i="1"/>
  <c r="Q3015" i="1"/>
  <c r="O3016" i="1"/>
  <c r="P3016" i="1"/>
  <c r="Q3016" i="1"/>
  <c r="O3017" i="1"/>
  <c r="P3017" i="1"/>
  <c r="Q3017" i="1"/>
  <c r="O3018" i="1"/>
  <c r="P3018" i="1"/>
  <c r="Q3018" i="1"/>
  <c r="O3019" i="1"/>
  <c r="P3019" i="1"/>
  <c r="Q3019" i="1"/>
  <c r="O3020" i="1"/>
  <c r="P3020" i="1"/>
  <c r="Q3020" i="1"/>
  <c r="O3021" i="1"/>
  <c r="P3021" i="1"/>
  <c r="Q3021" i="1"/>
  <c r="O3022" i="1"/>
  <c r="P3022" i="1"/>
  <c r="Q3022" i="1"/>
  <c r="O3023" i="1"/>
  <c r="P3023" i="1"/>
  <c r="Q3023" i="1"/>
  <c r="O3024" i="1"/>
  <c r="P3024" i="1"/>
  <c r="Q3024" i="1"/>
  <c r="O3025" i="1"/>
  <c r="P3025" i="1"/>
  <c r="Q3025" i="1"/>
  <c r="O3026" i="1"/>
  <c r="P3026" i="1"/>
  <c r="Q3026" i="1"/>
  <c r="O3027" i="1"/>
  <c r="P3027" i="1"/>
  <c r="Q3027" i="1"/>
  <c r="O3028" i="1"/>
  <c r="P3028" i="1"/>
  <c r="Q3028" i="1"/>
  <c r="O3029" i="1"/>
  <c r="P3029" i="1"/>
  <c r="Q3029" i="1"/>
  <c r="O3030" i="1"/>
  <c r="P3030" i="1"/>
  <c r="Q3030" i="1"/>
  <c r="O3031" i="1"/>
  <c r="P3031" i="1"/>
  <c r="Q3031" i="1"/>
  <c r="O3032" i="1"/>
  <c r="P3032" i="1"/>
  <c r="Q3032" i="1"/>
  <c r="O3033" i="1"/>
  <c r="P3033" i="1"/>
  <c r="Q3033" i="1"/>
  <c r="O3034" i="1"/>
  <c r="P3034" i="1"/>
  <c r="Q3034" i="1"/>
  <c r="O3035" i="1"/>
  <c r="P3035" i="1"/>
  <c r="Q3035" i="1"/>
  <c r="O3036" i="1"/>
  <c r="P3036" i="1"/>
  <c r="Q3036" i="1"/>
  <c r="O3037" i="1"/>
  <c r="P3037" i="1"/>
  <c r="Q3037" i="1"/>
  <c r="O3038" i="1"/>
  <c r="P3038" i="1"/>
  <c r="Q3038" i="1"/>
  <c r="O3039" i="1"/>
  <c r="P3039" i="1"/>
  <c r="Q3039" i="1"/>
  <c r="O3040" i="1"/>
  <c r="P3040" i="1"/>
  <c r="Q3040" i="1"/>
  <c r="O3041" i="1"/>
  <c r="P3041" i="1"/>
  <c r="Q3041" i="1"/>
  <c r="O3042" i="1"/>
  <c r="P3042" i="1"/>
  <c r="Q3042" i="1"/>
  <c r="O3043" i="1"/>
  <c r="P3043" i="1"/>
  <c r="Q3043" i="1"/>
  <c r="O3044" i="1"/>
  <c r="P3044" i="1"/>
  <c r="Q3044" i="1"/>
  <c r="O3045" i="1"/>
  <c r="P3045" i="1"/>
  <c r="Q3045" i="1"/>
  <c r="O3046" i="1"/>
  <c r="P3046" i="1"/>
  <c r="Q3046" i="1"/>
  <c r="O3047" i="1"/>
  <c r="P3047" i="1"/>
  <c r="Q3047" i="1"/>
  <c r="O3048" i="1"/>
  <c r="P3048" i="1"/>
  <c r="Q3048" i="1"/>
  <c r="O3049" i="1"/>
  <c r="P3049" i="1"/>
  <c r="Q3049" i="1"/>
  <c r="O3050" i="1"/>
  <c r="P3050" i="1"/>
  <c r="Q3050" i="1"/>
  <c r="O3051" i="1"/>
  <c r="P3051" i="1"/>
  <c r="Q3051" i="1"/>
  <c r="O3052" i="1"/>
  <c r="P3052" i="1"/>
  <c r="Q3052" i="1"/>
  <c r="O3053" i="1"/>
  <c r="P3053" i="1"/>
  <c r="Q3053" i="1"/>
  <c r="O3054" i="1"/>
  <c r="P3054" i="1"/>
  <c r="Q3054" i="1"/>
  <c r="O3055" i="1"/>
  <c r="P3055" i="1"/>
  <c r="Q3055" i="1"/>
  <c r="O3056" i="1"/>
  <c r="P3056" i="1"/>
  <c r="Q3056" i="1"/>
  <c r="O3057" i="1"/>
  <c r="P3057" i="1"/>
  <c r="Q3057" i="1"/>
  <c r="O3058" i="1"/>
  <c r="P3058" i="1"/>
  <c r="Q3058" i="1"/>
  <c r="O3059" i="1"/>
  <c r="P3059" i="1"/>
  <c r="Q3059" i="1"/>
  <c r="O3060" i="1"/>
  <c r="P3060" i="1"/>
  <c r="Q3060" i="1"/>
  <c r="O3061" i="1"/>
  <c r="P3061" i="1"/>
  <c r="Q3061" i="1"/>
  <c r="O3062" i="1"/>
  <c r="P3062" i="1"/>
  <c r="Q3062" i="1"/>
  <c r="O3063" i="1"/>
  <c r="P3063" i="1"/>
  <c r="Q3063" i="1"/>
  <c r="O3064" i="1"/>
  <c r="P3064" i="1"/>
  <c r="Q3064" i="1"/>
  <c r="O3065" i="1"/>
  <c r="P3065" i="1"/>
  <c r="Q3065" i="1"/>
  <c r="O3066" i="1"/>
  <c r="P3066" i="1"/>
  <c r="Q3066" i="1"/>
  <c r="O3067" i="1"/>
  <c r="P3067" i="1"/>
  <c r="Q3067" i="1"/>
  <c r="O3068" i="1"/>
  <c r="P3068" i="1"/>
  <c r="Q3068" i="1"/>
  <c r="O3069" i="1"/>
  <c r="P3069" i="1"/>
  <c r="Q3069" i="1"/>
  <c r="O3070" i="1"/>
  <c r="P3070" i="1"/>
  <c r="Q3070" i="1"/>
  <c r="O3071" i="1"/>
  <c r="P3071" i="1"/>
  <c r="Q3071" i="1"/>
  <c r="O3072" i="1"/>
  <c r="P3072" i="1"/>
  <c r="Q3072" i="1"/>
  <c r="O3073" i="1"/>
  <c r="P3073" i="1"/>
  <c r="Q3073" i="1"/>
  <c r="O3074" i="1"/>
  <c r="P3074" i="1"/>
  <c r="Q3074" i="1"/>
  <c r="O3075" i="1"/>
  <c r="P3075" i="1"/>
  <c r="Q3075" i="1"/>
  <c r="O3076" i="1"/>
  <c r="P3076" i="1"/>
  <c r="Q3076" i="1"/>
  <c r="O3077" i="1"/>
  <c r="P3077" i="1"/>
  <c r="Q3077" i="1"/>
  <c r="O3078" i="1"/>
  <c r="P3078" i="1"/>
  <c r="Q3078" i="1"/>
  <c r="O3079" i="1"/>
  <c r="P3079" i="1"/>
  <c r="Q3079" i="1"/>
  <c r="O3080" i="1"/>
  <c r="P3080" i="1"/>
  <c r="Q3080" i="1"/>
  <c r="O3081" i="1"/>
  <c r="P3081" i="1"/>
  <c r="Q3081" i="1"/>
  <c r="O3082" i="1"/>
  <c r="P3082" i="1"/>
  <c r="Q3082" i="1"/>
  <c r="O3083" i="1"/>
  <c r="P3083" i="1"/>
  <c r="Q3083" i="1"/>
  <c r="O3084" i="1"/>
  <c r="P3084" i="1"/>
  <c r="Q3084" i="1"/>
  <c r="O3085" i="1"/>
  <c r="P3085" i="1"/>
  <c r="Q3085" i="1"/>
  <c r="O3086" i="1"/>
  <c r="P3086" i="1"/>
  <c r="Q3086" i="1"/>
  <c r="O3087" i="1"/>
  <c r="P3087" i="1"/>
  <c r="Q3087" i="1"/>
  <c r="O3088" i="1"/>
  <c r="P3088" i="1"/>
  <c r="Q3088" i="1"/>
  <c r="O3089" i="1"/>
  <c r="P3089" i="1"/>
  <c r="Q3089" i="1"/>
  <c r="O3090" i="1"/>
  <c r="P3090" i="1"/>
  <c r="Q3090" i="1"/>
  <c r="O3091" i="1"/>
  <c r="P3091" i="1"/>
  <c r="Q3091" i="1"/>
  <c r="O3092" i="1"/>
  <c r="P3092" i="1"/>
  <c r="Q3092" i="1"/>
  <c r="O3093" i="1"/>
  <c r="P3093" i="1"/>
  <c r="Q3093" i="1"/>
  <c r="O3094" i="1"/>
  <c r="P3094" i="1"/>
  <c r="Q3094" i="1"/>
  <c r="O3095" i="1"/>
  <c r="P3095" i="1"/>
  <c r="Q3095" i="1"/>
  <c r="O3096" i="1"/>
  <c r="P3096" i="1"/>
  <c r="Q3096" i="1"/>
  <c r="O3097" i="1"/>
  <c r="P3097" i="1"/>
  <c r="Q3097" i="1"/>
  <c r="O3098" i="1"/>
  <c r="P3098" i="1"/>
  <c r="Q3098" i="1"/>
  <c r="O3099" i="1"/>
  <c r="P3099" i="1"/>
  <c r="Q3099" i="1"/>
  <c r="O3100" i="1"/>
  <c r="P3100" i="1"/>
  <c r="Q3100" i="1"/>
  <c r="O3101" i="1"/>
  <c r="P3101" i="1"/>
  <c r="Q3101" i="1"/>
  <c r="O3102" i="1"/>
  <c r="P3102" i="1"/>
  <c r="Q3102" i="1"/>
  <c r="O3103" i="1"/>
  <c r="P3103" i="1"/>
  <c r="Q3103" i="1"/>
  <c r="O3104" i="1"/>
  <c r="P3104" i="1"/>
  <c r="Q3104" i="1"/>
  <c r="O3105" i="1"/>
  <c r="P3105" i="1"/>
  <c r="Q3105" i="1"/>
  <c r="O3106" i="1"/>
  <c r="P3106" i="1"/>
  <c r="Q3106" i="1"/>
  <c r="O3107" i="1"/>
  <c r="P3107" i="1"/>
  <c r="Q3107" i="1"/>
  <c r="O3108" i="1"/>
  <c r="P3108" i="1"/>
  <c r="Q3108" i="1"/>
  <c r="O3109" i="1"/>
  <c r="P3109" i="1"/>
  <c r="Q3109" i="1"/>
  <c r="O3110" i="1"/>
  <c r="P3110" i="1"/>
  <c r="Q3110" i="1"/>
  <c r="O3111" i="1"/>
  <c r="P3111" i="1"/>
  <c r="Q3111" i="1"/>
  <c r="O3112" i="1"/>
  <c r="P3112" i="1"/>
  <c r="Q3112" i="1"/>
  <c r="O3113" i="1"/>
  <c r="P3113" i="1"/>
  <c r="Q3113" i="1"/>
  <c r="O3114" i="1"/>
  <c r="P3114" i="1"/>
  <c r="Q3114" i="1"/>
  <c r="O3115" i="1"/>
  <c r="P3115" i="1"/>
  <c r="Q3115" i="1"/>
  <c r="O3116" i="1"/>
  <c r="P3116" i="1"/>
  <c r="Q3116" i="1"/>
  <c r="O3117" i="1"/>
  <c r="P3117" i="1"/>
  <c r="Q3117" i="1"/>
  <c r="O3118" i="1"/>
  <c r="P3118" i="1"/>
  <c r="Q3118" i="1"/>
  <c r="O3119" i="1"/>
  <c r="P3119" i="1"/>
  <c r="Q3119" i="1"/>
  <c r="O3120" i="1"/>
  <c r="P3120" i="1"/>
  <c r="Q3120" i="1"/>
  <c r="O3121" i="1"/>
  <c r="P3121" i="1"/>
  <c r="Q3121" i="1"/>
  <c r="O3122" i="1"/>
  <c r="P3122" i="1"/>
  <c r="Q3122" i="1"/>
  <c r="O3123" i="1"/>
  <c r="P3123" i="1"/>
  <c r="Q3123" i="1"/>
  <c r="O3124" i="1"/>
  <c r="P3124" i="1"/>
  <c r="Q3124" i="1"/>
  <c r="O3125" i="1"/>
  <c r="P3125" i="1"/>
  <c r="Q3125" i="1"/>
  <c r="O3126" i="1"/>
  <c r="P3126" i="1"/>
  <c r="Q3126" i="1"/>
  <c r="O3127" i="1"/>
  <c r="P3127" i="1"/>
  <c r="Q3127" i="1"/>
  <c r="O3128" i="1"/>
  <c r="P3128" i="1"/>
  <c r="Q3128" i="1"/>
  <c r="O3129" i="1"/>
  <c r="P3129" i="1"/>
  <c r="Q3129" i="1"/>
  <c r="O3130" i="1"/>
  <c r="P3130" i="1"/>
  <c r="Q3130" i="1"/>
  <c r="O3131" i="1"/>
  <c r="P3131" i="1"/>
  <c r="Q3131" i="1"/>
  <c r="O3132" i="1"/>
  <c r="P3132" i="1"/>
  <c r="Q3132" i="1"/>
  <c r="O3133" i="1"/>
  <c r="P3133" i="1"/>
  <c r="Q3133" i="1"/>
  <c r="O3134" i="1"/>
  <c r="P3134" i="1"/>
  <c r="Q3134" i="1"/>
  <c r="O3135" i="1"/>
  <c r="P3135" i="1"/>
  <c r="Q3135" i="1"/>
  <c r="O3136" i="1"/>
  <c r="P3136" i="1"/>
  <c r="Q3136" i="1"/>
  <c r="O3137" i="1"/>
  <c r="P3137" i="1"/>
  <c r="Q3137" i="1"/>
  <c r="O3138" i="1"/>
  <c r="P3138" i="1"/>
  <c r="Q3138" i="1"/>
  <c r="O3139" i="1"/>
  <c r="P3139" i="1"/>
  <c r="Q3139" i="1"/>
  <c r="O3140" i="1"/>
  <c r="P3140" i="1"/>
  <c r="Q3140" i="1"/>
  <c r="O3141" i="1"/>
  <c r="P3141" i="1"/>
  <c r="Q3141" i="1"/>
  <c r="O3142" i="1"/>
  <c r="P3142" i="1"/>
  <c r="Q3142" i="1"/>
  <c r="O3143" i="1"/>
  <c r="P3143" i="1"/>
  <c r="Q3143" i="1"/>
  <c r="O3144" i="1"/>
  <c r="P3144" i="1"/>
  <c r="Q3144" i="1"/>
  <c r="O3145" i="1"/>
  <c r="P3145" i="1"/>
  <c r="Q3145" i="1"/>
  <c r="O3146" i="1"/>
  <c r="P3146" i="1"/>
  <c r="Q3146" i="1"/>
  <c r="O3147" i="1"/>
  <c r="P3147" i="1"/>
  <c r="Q3147" i="1"/>
  <c r="O3148" i="1"/>
  <c r="P3148" i="1"/>
  <c r="Q3148" i="1"/>
  <c r="O3149" i="1"/>
  <c r="P3149" i="1"/>
  <c r="Q3149" i="1"/>
  <c r="O3150" i="1"/>
  <c r="P3150" i="1"/>
  <c r="Q3150" i="1"/>
  <c r="O3151" i="1"/>
  <c r="P3151" i="1"/>
  <c r="Q3151" i="1"/>
  <c r="O3152" i="1"/>
  <c r="P3152" i="1"/>
  <c r="Q3152" i="1"/>
  <c r="O3153" i="1"/>
  <c r="P3153" i="1"/>
  <c r="Q3153" i="1"/>
  <c r="O3154" i="1"/>
  <c r="P3154" i="1"/>
  <c r="Q3154" i="1"/>
  <c r="O3155" i="1"/>
  <c r="P3155" i="1"/>
  <c r="Q3155" i="1"/>
  <c r="O3156" i="1"/>
  <c r="P3156" i="1"/>
  <c r="Q3156" i="1"/>
  <c r="O3157" i="1"/>
  <c r="P3157" i="1"/>
  <c r="Q3157" i="1"/>
  <c r="O3158" i="1"/>
  <c r="P3158" i="1"/>
  <c r="Q3158" i="1"/>
  <c r="O3159" i="1"/>
  <c r="P3159" i="1"/>
  <c r="Q3159" i="1"/>
  <c r="O3160" i="1"/>
  <c r="P3160" i="1"/>
  <c r="Q3160" i="1"/>
  <c r="O3161" i="1"/>
  <c r="P3161" i="1"/>
  <c r="Q3161" i="1"/>
  <c r="O3162" i="1"/>
  <c r="P3162" i="1"/>
  <c r="Q3162" i="1"/>
  <c r="O3163" i="1"/>
  <c r="P3163" i="1"/>
  <c r="Q3163" i="1"/>
  <c r="O3164" i="1"/>
  <c r="P3164" i="1"/>
  <c r="Q3164" i="1"/>
  <c r="O3165" i="1"/>
  <c r="P3165" i="1"/>
  <c r="Q3165" i="1"/>
  <c r="O3166" i="1"/>
  <c r="P3166" i="1"/>
  <c r="Q3166" i="1"/>
  <c r="O3167" i="1"/>
  <c r="P3167" i="1"/>
  <c r="Q3167" i="1"/>
  <c r="O3168" i="1"/>
  <c r="P3168" i="1"/>
  <c r="Q3168" i="1"/>
  <c r="O3169" i="1"/>
  <c r="P3169" i="1"/>
  <c r="Q3169" i="1"/>
  <c r="O3170" i="1"/>
  <c r="P3170" i="1"/>
  <c r="Q3170" i="1"/>
  <c r="O3171" i="1"/>
  <c r="P3171" i="1"/>
  <c r="Q3171" i="1"/>
  <c r="O3172" i="1"/>
  <c r="P3172" i="1"/>
  <c r="Q3172" i="1"/>
  <c r="O3173" i="1"/>
  <c r="P3173" i="1"/>
  <c r="Q3173" i="1"/>
  <c r="O3174" i="1"/>
  <c r="P3174" i="1"/>
  <c r="Q3174" i="1"/>
  <c r="O3175" i="1"/>
  <c r="P3175" i="1"/>
  <c r="Q3175" i="1"/>
  <c r="O3176" i="1"/>
  <c r="P3176" i="1"/>
  <c r="Q3176" i="1"/>
  <c r="O3177" i="1"/>
  <c r="P3177" i="1"/>
  <c r="Q3177" i="1"/>
  <c r="O3178" i="1"/>
  <c r="P3178" i="1"/>
  <c r="Q3178" i="1"/>
  <c r="O3179" i="1"/>
  <c r="P3179" i="1"/>
  <c r="Q3179" i="1"/>
  <c r="O3180" i="1"/>
  <c r="P3180" i="1"/>
  <c r="Q3180" i="1"/>
  <c r="O3181" i="1"/>
  <c r="P3181" i="1"/>
  <c r="Q3181" i="1"/>
  <c r="O3182" i="1"/>
  <c r="P3182" i="1"/>
  <c r="Q3182" i="1"/>
  <c r="O3183" i="1"/>
  <c r="P3183" i="1"/>
  <c r="Q3183" i="1"/>
  <c r="O3184" i="1"/>
  <c r="P3184" i="1"/>
  <c r="Q3184" i="1"/>
  <c r="O3185" i="1"/>
  <c r="P3185" i="1"/>
  <c r="Q3185" i="1"/>
  <c r="O3186" i="1"/>
  <c r="P3186" i="1"/>
  <c r="Q3186" i="1"/>
  <c r="O3187" i="1"/>
  <c r="P3187" i="1"/>
  <c r="Q3187" i="1"/>
  <c r="O3188" i="1"/>
  <c r="P3188" i="1"/>
  <c r="Q3188" i="1"/>
  <c r="O3189" i="1"/>
  <c r="P3189" i="1"/>
  <c r="Q3189" i="1"/>
  <c r="O3190" i="1"/>
  <c r="P3190" i="1"/>
  <c r="Q3190" i="1"/>
  <c r="O3191" i="1"/>
  <c r="P3191" i="1"/>
  <c r="Q3191" i="1"/>
  <c r="O3192" i="1"/>
  <c r="P3192" i="1"/>
  <c r="Q3192" i="1"/>
  <c r="O3193" i="1"/>
  <c r="P3193" i="1"/>
  <c r="Q3193" i="1"/>
  <c r="O3194" i="1"/>
  <c r="P3194" i="1"/>
  <c r="Q3194" i="1"/>
  <c r="O3195" i="1"/>
  <c r="P3195" i="1"/>
  <c r="Q3195" i="1"/>
  <c r="O3196" i="1"/>
  <c r="P3196" i="1"/>
  <c r="Q3196" i="1"/>
  <c r="O3197" i="1"/>
  <c r="P3197" i="1"/>
  <c r="Q3197" i="1"/>
  <c r="O3198" i="1"/>
  <c r="P3198" i="1"/>
  <c r="Q3198" i="1"/>
  <c r="O3199" i="1"/>
  <c r="P3199" i="1"/>
  <c r="Q3199" i="1"/>
  <c r="O3200" i="1"/>
  <c r="P3200" i="1"/>
  <c r="Q3200" i="1"/>
  <c r="O3201" i="1"/>
  <c r="P3201" i="1"/>
  <c r="Q3201" i="1"/>
  <c r="O3202" i="1"/>
  <c r="P3202" i="1"/>
  <c r="Q3202" i="1"/>
  <c r="O3203" i="1"/>
  <c r="P3203" i="1"/>
  <c r="Q3203" i="1"/>
  <c r="O3204" i="1"/>
  <c r="P3204" i="1"/>
  <c r="Q3204" i="1"/>
  <c r="O3205" i="1"/>
  <c r="P3205" i="1"/>
  <c r="Q3205" i="1"/>
  <c r="O3206" i="1"/>
  <c r="P3206" i="1"/>
  <c r="Q3206" i="1"/>
  <c r="O3207" i="1"/>
  <c r="P3207" i="1"/>
  <c r="Q3207" i="1"/>
  <c r="O3208" i="1"/>
  <c r="P3208" i="1"/>
  <c r="Q3208" i="1"/>
  <c r="O3209" i="1"/>
  <c r="P3209" i="1"/>
  <c r="Q3209" i="1"/>
  <c r="O3210" i="1"/>
  <c r="P3210" i="1"/>
  <c r="Q3210" i="1"/>
  <c r="O3211" i="1"/>
  <c r="P3211" i="1"/>
  <c r="Q3211" i="1"/>
  <c r="O3212" i="1"/>
  <c r="P3212" i="1"/>
  <c r="Q3212" i="1"/>
  <c r="O3213" i="1"/>
  <c r="P3213" i="1"/>
  <c r="Q3213" i="1"/>
  <c r="O3214" i="1"/>
  <c r="P3214" i="1"/>
  <c r="Q3214" i="1"/>
  <c r="O3215" i="1"/>
  <c r="P3215" i="1"/>
  <c r="Q3215" i="1"/>
  <c r="O3216" i="1"/>
  <c r="P3216" i="1"/>
  <c r="Q3216" i="1"/>
  <c r="O3217" i="1"/>
  <c r="P3217" i="1"/>
  <c r="Q3217" i="1"/>
  <c r="O3218" i="1"/>
  <c r="P3218" i="1"/>
  <c r="Q3218" i="1"/>
  <c r="O3219" i="1"/>
  <c r="P3219" i="1"/>
  <c r="Q3219" i="1"/>
  <c r="O3220" i="1"/>
  <c r="P3220" i="1"/>
  <c r="Q3220" i="1"/>
  <c r="O3221" i="1"/>
  <c r="P3221" i="1"/>
  <c r="Q3221" i="1"/>
  <c r="O3222" i="1"/>
  <c r="P3222" i="1"/>
  <c r="Q3222" i="1"/>
  <c r="O3223" i="1"/>
  <c r="P3223" i="1"/>
  <c r="Q3223" i="1"/>
  <c r="O3224" i="1"/>
  <c r="P3224" i="1"/>
  <c r="Q3224" i="1"/>
  <c r="O3225" i="1"/>
  <c r="P3225" i="1"/>
  <c r="Q3225" i="1"/>
  <c r="O3226" i="1"/>
  <c r="P3226" i="1"/>
  <c r="Q3226" i="1"/>
  <c r="O3227" i="1"/>
  <c r="P3227" i="1"/>
  <c r="Q3227" i="1"/>
  <c r="O3228" i="1"/>
  <c r="P3228" i="1"/>
  <c r="Q3228" i="1"/>
  <c r="O3229" i="1"/>
  <c r="P3229" i="1"/>
  <c r="Q3229" i="1"/>
  <c r="O3230" i="1"/>
  <c r="P3230" i="1"/>
  <c r="Q3230" i="1"/>
  <c r="O3231" i="1"/>
  <c r="P3231" i="1"/>
  <c r="Q3231" i="1"/>
  <c r="O3232" i="1"/>
  <c r="P3232" i="1"/>
  <c r="Q3232" i="1"/>
  <c r="O3233" i="1"/>
  <c r="P3233" i="1"/>
  <c r="Q3233" i="1"/>
  <c r="O3234" i="1"/>
  <c r="P3234" i="1"/>
  <c r="Q3234" i="1"/>
  <c r="O3235" i="1"/>
  <c r="P3235" i="1"/>
  <c r="Q3235" i="1"/>
  <c r="O3236" i="1"/>
  <c r="P3236" i="1"/>
  <c r="Q3236" i="1"/>
  <c r="O3237" i="1"/>
  <c r="P3237" i="1"/>
  <c r="Q3237" i="1"/>
  <c r="O3238" i="1"/>
  <c r="P3238" i="1"/>
  <c r="Q3238" i="1"/>
  <c r="O3239" i="1"/>
  <c r="P3239" i="1"/>
  <c r="Q3239" i="1"/>
  <c r="O3240" i="1"/>
  <c r="P3240" i="1"/>
  <c r="Q3240" i="1"/>
  <c r="O3241" i="1"/>
  <c r="P3241" i="1"/>
  <c r="Q3241" i="1"/>
  <c r="O3242" i="1"/>
  <c r="P3242" i="1"/>
  <c r="Q3242" i="1"/>
  <c r="O3243" i="1"/>
  <c r="P3243" i="1"/>
  <c r="Q3243" i="1"/>
  <c r="O3244" i="1"/>
  <c r="P3244" i="1"/>
  <c r="Q3244" i="1"/>
  <c r="O3245" i="1"/>
  <c r="P3245" i="1"/>
  <c r="Q3245" i="1"/>
  <c r="O3246" i="1"/>
  <c r="P3246" i="1"/>
  <c r="Q3246" i="1"/>
  <c r="O3247" i="1"/>
  <c r="P3247" i="1"/>
  <c r="Q3247" i="1"/>
  <c r="O3248" i="1"/>
  <c r="P3248" i="1"/>
  <c r="Q3248" i="1"/>
  <c r="O3249" i="1"/>
  <c r="P3249" i="1"/>
  <c r="Q3249" i="1"/>
  <c r="O3250" i="1"/>
  <c r="P3250" i="1"/>
  <c r="Q3250" i="1"/>
  <c r="O3251" i="1"/>
  <c r="P3251" i="1"/>
  <c r="Q3251" i="1"/>
  <c r="O3252" i="1"/>
  <c r="P3252" i="1"/>
  <c r="Q3252" i="1"/>
  <c r="O3253" i="1"/>
  <c r="P3253" i="1"/>
  <c r="Q3253" i="1"/>
  <c r="O3254" i="1"/>
  <c r="P3254" i="1"/>
  <c r="Q3254" i="1"/>
  <c r="O3255" i="1"/>
  <c r="P3255" i="1"/>
  <c r="Q3255" i="1"/>
  <c r="O3256" i="1"/>
  <c r="P3256" i="1"/>
  <c r="Q3256" i="1"/>
  <c r="O3257" i="1"/>
  <c r="P3257" i="1"/>
  <c r="Q3257" i="1"/>
  <c r="O3258" i="1"/>
  <c r="P3258" i="1"/>
  <c r="Q3258" i="1"/>
  <c r="O3259" i="1"/>
  <c r="P3259" i="1"/>
  <c r="Q3259" i="1"/>
  <c r="O3260" i="1"/>
  <c r="P3260" i="1"/>
  <c r="Q3260" i="1"/>
  <c r="O3261" i="1"/>
  <c r="P3261" i="1"/>
  <c r="Q3261" i="1"/>
  <c r="O3262" i="1"/>
  <c r="P3262" i="1"/>
  <c r="Q3262" i="1"/>
  <c r="O3263" i="1"/>
  <c r="P3263" i="1"/>
  <c r="Q3263" i="1"/>
  <c r="O3264" i="1"/>
  <c r="P3264" i="1"/>
  <c r="Q3264" i="1"/>
  <c r="O3265" i="1"/>
  <c r="P3265" i="1"/>
  <c r="Q3265" i="1"/>
  <c r="O3266" i="1"/>
  <c r="P3266" i="1"/>
  <c r="Q3266" i="1"/>
  <c r="O3267" i="1"/>
  <c r="P3267" i="1"/>
  <c r="Q3267" i="1"/>
  <c r="O3268" i="1"/>
  <c r="P3268" i="1"/>
  <c r="Q3268" i="1"/>
  <c r="O3269" i="1"/>
  <c r="P3269" i="1"/>
  <c r="Q3269" i="1"/>
  <c r="O3270" i="1"/>
  <c r="P3270" i="1"/>
  <c r="Q3270" i="1"/>
  <c r="O3271" i="1"/>
  <c r="P3271" i="1"/>
  <c r="Q3271" i="1"/>
  <c r="O3272" i="1"/>
  <c r="P3272" i="1"/>
  <c r="Q3272" i="1"/>
  <c r="O3273" i="1"/>
  <c r="P3273" i="1"/>
  <c r="Q3273" i="1"/>
  <c r="O3274" i="1"/>
  <c r="P3274" i="1"/>
  <c r="Q3274" i="1"/>
  <c r="O3275" i="1"/>
  <c r="P3275" i="1"/>
  <c r="Q3275" i="1"/>
  <c r="O3276" i="1"/>
  <c r="P3276" i="1"/>
  <c r="Q3276" i="1"/>
  <c r="O3277" i="1"/>
  <c r="P3277" i="1"/>
  <c r="Q3277" i="1"/>
  <c r="O3278" i="1"/>
  <c r="P3278" i="1"/>
  <c r="Q3278" i="1"/>
  <c r="O3279" i="1"/>
  <c r="P3279" i="1"/>
  <c r="Q3279" i="1"/>
  <c r="O3280" i="1"/>
  <c r="P3280" i="1"/>
  <c r="Q3280" i="1"/>
  <c r="O3281" i="1"/>
  <c r="P3281" i="1"/>
  <c r="Q3281" i="1"/>
  <c r="O3282" i="1"/>
  <c r="P3282" i="1"/>
  <c r="Q3282" i="1"/>
  <c r="O3283" i="1"/>
  <c r="P3283" i="1"/>
  <c r="Q3283" i="1"/>
  <c r="O3284" i="1"/>
  <c r="P3284" i="1"/>
  <c r="Q3284" i="1"/>
  <c r="O3285" i="1"/>
  <c r="P3285" i="1"/>
  <c r="Q3285" i="1"/>
  <c r="O3286" i="1"/>
  <c r="P3286" i="1"/>
  <c r="Q3286" i="1"/>
  <c r="O3287" i="1"/>
  <c r="P3287" i="1"/>
  <c r="Q3287" i="1"/>
  <c r="O3288" i="1"/>
  <c r="P3288" i="1"/>
  <c r="Q3288" i="1"/>
  <c r="O3289" i="1"/>
  <c r="P3289" i="1"/>
  <c r="Q3289" i="1"/>
  <c r="O3290" i="1"/>
  <c r="P3290" i="1"/>
  <c r="Q3290" i="1"/>
  <c r="O3291" i="1"/>
  <c r="P3291" i="1"/>
  <c r="Q3291" i="1"/>
  <c r="O3292" i="1"/>
  <c r="P3292" i="1"/>
  <c r="Q3292" i="1"/>
  <c r="O3293" i="1"/>
  <c r="P3293" i="1"/>
  <c r="Q3293" i="1"/>
  <c r="O3294" i="1"/>
  <c r="P3294" i="1"/>
  <c r="Q3294" i="1"/>
  <c r="O3295" i="1"/>
  <c r="P3295" i="1"/>
  <c r="Q3295" i="1"/>
  <c r="O3296" i="1"/>
  <c r="P3296" i="1"/>
  <c r="Q3296" i="1"/>
  <c r="O3297" i="1"/>
  <c r="P3297" i="1"/>
  <c r="Q3297" i="1"/>
  <c r="O3298" i="1"/>
  <c r="P3298" i="1"/>
  <c r="Q3298" i="1"/>
  <c r="O3299" i="1"/>
  <c r="P3299" i="1"/>
  <c r="Q3299" i="1"/>
  <c r="O3300" i="1"/>
  <c r="P3300" i="1"/>
  <c r="Q3300" i="1"/>
  <c r="O3301" i="1"/>
  <c r="P3301" i="1"/>
  <c r="Q3301" i="1"/>
  <c r="O3302" i="1"/>
  <c r="P3302" i="1"/>
  <c r="Q3302" i="1"/>
  <c r="O3303" i="1"/>
  <c r="P3303" i="1"/>
  <c r="Q3303" i="1"/>
  <c r="O3304" i="1"/>
  <c r="P3304" i="1"/>
  <c r="Q3304" i="1"/>
  <c r="O3305" i="1"/>
  <c r="P3305" i="1"/>
  <c r="Q3305" i="1"/>
  <c r="O3306" i="1"/>
  <c r="P3306" i="1"/>
  <c r="Q3306" i="1"/>
  <c r="O3307" i="1"/>
  <c r="P3307" i="1"/>
  <c r="Q3307" i="1"/>
  <c r="O3308" i="1"/>
  <c r="P3308" i="1"/>
  <c r="Q3308" i="1"/>
  <c r="O3309" i="1"/>
  <c r="P3309" i="1"/>
  <c r="Q3309" i="1"/>
  <c r="O3310" i="1"/>
  <c r="P3310" i="1"/>
  <c r="Q3310" i="1"/>
  <c r="O3311" i="1"/>
  <c r="P3311" i="1"/>
  <c r="Q3311" i="1"/>
  <c r="O3312" i="1"/>
  <c r="P3312" i="1"/>
  <c r="Q3312" i="1"/>
  <c r="O3313" i="1"/>
  <c r="P3313" i="1"/>
  <c r="Q3313" i="1"/>
  <c r="O3314" i="1"/>
  <c r="P3314" i="1"/>
  <c r="Q3314" i="1"/>
  <c r="O3315" i="1"/>
  <c r="P3315" i="1"/>
  <c r="Q3315" i="1"/>
  <c r="O3316" i="1"/>
  <c r="P3316" i="1"/>
  <c r="Q3316" i="1"/>
  <c r="O3317" i="1"/>
  <c r="P3317" i="1"/>
  <c r="Q3317" i="1"/>
  <c r="O3318" i="1"/>
  <c r="P3318" i="1"/>
  <c r="Q3318" i="1"/>
  <c r="O3319" i="1"/>
  <c r="P3319" i="1"/>
  <c r="Q3319" i="1"/>
  <c r="O3320" i="1"/>
  <c r="P3320" i="1"/>
  <c r="Q3320" i="1"/>
  <c r="O3321" i="1"/>
  <c r="P3321" i="1"/>
  <c r="Q3321" i="1"/>
  <c r="O3322" i="1"/>
  <c r="P3322" i="1"/>
  <c r="Q3322" i="1"/>
  <c r="O3323" i="1"/>
  <c r="P3323" i="1"/>
  <c r="Q3323" i="1"/>
  <c r="O3324" i="1"/>
  <c r="P3324" i="1"/>
  <c r="Q3324" i="1"/>
  <c r="O3325" i="1"/>
  <c r="P3325" i="1"/>
  <c r="Q3325" i="1"/>
  <c r="O3326" i="1"/>
  <c r="P3326" i="1"/>
  <c r="Q3326" i="1"/>
  <c r="O3327" i="1"/>
  <c r="P3327" i="1"/>
  <c r="Q3327" i="1"/>
  <c r="O3328" i="1"/>
  <c r="P3328" i="1"/>
  <c r="Q3328" i="1"/>
  <c r="O3329" i="1"/>
  <c r="P3329" i="1"/>
  <c r="Q3329" i="1"/>
  <c r="O3330" i="1"/>
  <c r="P3330" i="1"/>
  <c r="Q3330" i="1"/>
  <c r="O3331" i="1"/>
  <c r="P3331" i="1"/>
  <c r="Q3331" i="1"/>
  <c r="O3332" i="1"/>
  <c r="P3332" i="1"/>
  <c r="Q3332" i="1"/>
  <c r="O3333" i="1"/>
  <c r="P3333" i="1"/>
  <c r="Q3333" i="1"/>
  <c r="O3334" i="1"/>
  <c r="P3334" i="1"/>
  <c r="Q3334" i="1"/>
  <c r="O3335" i="1"/>
  <c r="P3335" i="1"/>
  <c r="Q3335" i="1"/>
  <c r="O3336" i="1"/>
  <c r="P3336" i="1"/>
  <c r="Q3336" i="1"/>
  <c r="O3337" i="1"/>
  <c r="P3337" i="1"/>
  <c r="Q3337" i="1"/>
  <c r="O3338" i="1"/>
  <c r="P3338" i="1"/>
  <c r="Q3338" i="1"/>
  <c r="O3339" i="1"/>
  <c r="P3339" i="1"/>
  <c r="Q3339" i="1"/>
  <c r="O3340" i="1"/>
  <c r="P3340" i="1"/>
  <c r="Q3340" i="1"/>
  <c r="O3341" i="1"/>
  <c r="P3341" i="1"/>
  <c r="Q3341" i="1"/>
  <c r="O3342" i="1"/>
  <c r="P3342" i="1"/>
  <c r="Q3342" i="1"/>
  <c r="O3343" i="1"/>
  <c r="P3343" i="1"/>
  <c r="Q3343" i="1"/>
  <c r="O3344" i="1"/>
  <c r="P3344" i="1"/>
  <c r="Q3344" i="1"/>
  <c r="O3345" i="1"/>
  <c r="P3345" i="1"/>
  <c r="Q3345" i="1"/>
  <c r="O3346" i="1"/>
  <c r="P3346" i="1"/>
  <c r="Q3346" i="1"/>
  <c r="O3347" i="1"/>
  <c r="P3347" i="1"/>
  <c r="Q3347" i="1"/>
  <c r="O3348" i="1"/>
  <c r="P3348" i="1"/>
  <c r="Q3348" i="1"/>
  <c r="O3349" i="1"/>
  <c r="P3349" i="1"/>
  <c r="Q3349" i="1"/>
  <c r="O3350" i="1"/>
  <c r="P3350" i="1"/>
  <c r="Q3350" i="1"/>
  <c r="O3351" i="1"/>
  <c r="P3351" i="1"/>
  <c r="Q3351" i="1"/>
  <c r="O3352" i="1"/>
  <c r="P3352" i="1"/>
  <c r="Q3352" i="1"/>
  <c r="O3353" i="1"/>
  <c r="P3353" i="1"/>
  <c r="Q3353" i="1"/>
  <c r="O3354" i="1"/>
  <c r="P3354" i="1"/>
  <c r="Q3354" i="1"/>
  <c r="O3355" i="1"/>
  <c r="P3355" i="1"/>
  <c r="Q3355" i="1"/>
  <c r="O3356" i="1"/>
  <c r="P3356" i="1"/>
  <c r="Q3356" i="1"/>
  <c r="O3357" i="1"/>
  <c r="P3357" i="1"/>
  <c r="Q3357" i="1"/>
  <c r="O3358" i="1"/>
  <c r="P3358" i="1"/>
  <c r="Q3358" i="1"/>
  <c r="O3359" i="1"/>
  <c r="P3359" i="1"/>
  <c r="Q3359" i="1"/>
  <c r="O3360" i="1"/>
  <c r="P3360" i="1"/>
  <c r="Q3360" i="1"/>
  <c r="O3361" i="1"/>
  <c r="P3361" i="1"/>
  <c r="Q3361" i="1"/>
  <c r="O3362" i="1"/>
  <c r="P3362" i="1"/>
  <c r="Q3362" i="1"/>
  <c r="O3363" i="1"/>
  <c r="P3363" i="1"/>
  <c r="Q3363" i="1"/>
  <c r="O3364" i="1"/>
  <c r="P3364" i="1"/>
  <c r="Q3364" i="1"/>
  <c r="O3365" i="1"/>
  <c r="P3365" i="1"/>
  <c r="Q3365" i="1"/>
  <c r="O3366" i="1"/>
  <c r="P3366" i="1"/>
  <c r="Q3366" i="1"/>
  <c r="O3367" i="1"/>
  <c r="P3367" i="1"/>
  <c r="Q3367" i="1"/>
  <c r="O3368" i="1"/>
  <c r="P3368" i="1"/>
  <c r="Q3368" i="1"/>
  <c r="O3369" i="1"/>
  <c r="P3369" i="1"/>
  <c r="Q3369" i="1"/>
  <c r="O3370" i="1"/>
  <c r="P3370" i="1"/>
  <c r="Q3370" i="1"/>
  <c r="O3371" i="1"/>
  <c r="P3371" i="1"/>
  <c r="Q3371" i="1"/>
  <c r="O3372" i="1"/>
  <c r="P3372" i="1"/>
  <c r="Q3372" i="1"/>
  <c r="O3373" i="1"/>
  <c r="P3373" i="1"/>
  <c r="Q3373" i="1"/>
  <c r="O3374" i="1"/>
  <c r="P3374" i="1"/>
  <c r="Q3374" i="1"/>
  <c r="O3375" i="1"/>
  <c r="P3375" i="1"/>
  <c r="Q3375" i="1"/>
  <c r="O3376" i="1"/>
  <c r="P3376" i="1"/>
  <c r="Q3376" i="1"/>
  <c r="O3377" i="1"/>
  <c r="P3377" i="1"/>
  <c r="Q3377" i="1"/>
  <c r="O3378" i="1"/>
  <c r="P3378" i="1"/>
  <c r="Q3378" i="1"/>
  <c r="O3379" i="1"/>
  <c r="P3379" i="1"/>
  <c r="Q3379" i="1"/>
  <c r="O3380" i="1"/>
  <c r="P3380" i="1"/>
  <c r="Q3380" i="1"/>
  <c r="O3381" i="1"/>
  <c r="P3381" i="1"/>
  <c r="Q3381" i="1"/>
  <c r="O3382" i="1"/>
  <c r="P3382" i="1"/>
  <c r="Q3382" i="1"/>
  <c r="O3383" i="1"/>
  <c r="P3383" i="1"/>
  <c r="Q3383" i="1"/>
  <c r="O3384" i="1"/>
  <c r="P3384" i="1"/>
  <c r="Q3384" i="1"/>
  <c r="O3385" i="1"/>
  <c r="P3385" i="1"/>
  <c r="Q3385" i="1"/>
  <c r="O3386" i="1"/>
  <c r="P3386" i="1"/>
  <c r="Q3386" i="1"/>
  <c r="O3387" i="1"/>
  <c r="P3387" i="1"/>
  <c r="Q3387" i="1"/>
  <c r="O3388" i="1"/>
  <c r="P3388" i="1"/>
  <c r="Q3388" i="1"/>
  <c r="O3389" i="1"/>
  <c r="P3389" i="1"/>
  <c r="Q3389" i="1"/>
  <c r="O3390" i="1"/>
  <c r="P3390" i="1"/>
  <c r="Q3390" i="1"/>
  <c r="O3391" i="1"/>
  <c r="P3391" i="1"/>
  <c r="Q3391" i="1"/>
  <c r="O3392" i="1"/>
  <c r="P3392" i="1"/>
  <c r="Q3392" i="1"/>
  <c r="O3393" i="1"/>
  <c r="P3393" i="1"/>
  <c r="Q3393" i="1"/>
  <c r="O3394" i="1"/>
  <c r="P3394" i="1"/>
  <c r="Q3394" i="1"/>
  <c r="O3395" i="1"/>
  <c r="P3395" i="1"/>
  <c r="Q3395" i="1"/>
  <c r="O3396" i="1"/>
  <c r="P3396" i="1"/>
  <c r="Q3396" i="1"/>
  <c r="O3397" i="1"/>
  <c r="P3397" i="1"/>
  <c r="Q3397" i="1"/>
  <c r="O3398" i="1"/>
  <c r="P3398" i="1"/>
  <c r="Q3398" i="1"/>
  <c r="O3399" i="1"/>
  <c r="P3399" i="1"/>
  <c r="Q3399" i="1"/>
  <c r="O3400" i="1"/>
  <c r="P3400" i="1"/>
  <c r="Q3400" i="1"/>
  <c r="O3401" i="1"/>
  <c r="P3401" i="1"/>
  <c r="Q3401" i="1"/>
  <c r="O3402" i="1"/>
  <c r="P3402" i="1"/>
  <c r="Q3402" i="1"/>
  <c r="O3403" i="1"/>
  <c r="P3403" i="1"/>
  <c r="Q3403" i="1"/>
  <c r="O3404" i="1"/>
  <c r="P3404" i="1"/>
  <c r="Q3404" i="1"/>
  <c r="O3405" i="1"/>
  <c r="P3405" i="1"/>
  <c r="Q3405" i="1"/>
  <c r="O3406" i="1"/>
  <c r="P3406" i="1"/>
  <c r="Q3406" i="1"/>
  <c r="O3407" i="1"/>
  <c r="P3407" i="1"/>
  <c r="Q3407" i="1"/>
  <c r="O3408" i="1"/>
  <c r="P3408" i="1"/>
  <c r="Q3408" i="1"/>
  <c r="O3409" i="1"/>
  <c r="P3409" i="1"/>
  <c r="Q3409" i="1"/>
  <c r="O3410" i="1"/>
  <c r="P3410" i="1"/>
  <c r="Q3410" i="1"/>
  <c r="O3411" i="1"/>
  <c r="P3411" i="1"/>
  <c r="Q3411" i="1"/>
  <c r="O3412" i="1"/>
  <c r="P3412" i="1"/>
  <c r="Q3412" i="1"/>
  <c r="O3413" i="1"/>
  <c r="P3413" i="1"/>
  <c r="Q3413" i="1"/>
  <c r="O3414" i="1"/>
  <c r="P3414" i="1"/>
  <c r="Q3414" i="1"/>
  <c r="O3415" i="1"/>
  <c r="P3415" i="1"/>
  <c r="Q3415" i="1"/>
  <c r="O3416" i="1"/>
  <c r="P3416" i="1"/>
  <c r="Q3416" i="1"/>
  <c r="O3417" i="1"/>
  <c r="P3417" i="1"/>
  <c r="Q3417" i="1"/>
  <c r="O3418" i="1"/>
  <c r="P3418" i="1"/>
  <c r="Q3418" i="1"/>
  <c r="O3419" i="1"/>
  <c r="P3419" i="1"/>
  <c r="Q3419" i="1"/>
  <c r="O3420" i="1"/>
  <c r="P3420" i="1"/>
  <c r="Q3420" i="1"/>
  <c r="O3421" i="1"/>
  <c r="P3421" i="1"/>
  <c r="Q3421" i="1"/>
  <c r="O3422" i="1"/>
  <c r="P3422" i="1"/>
  <c r="Q3422" i="1"/>
  <c r="O3423" i="1"/>
  <c r="P3423" i="1"/>
  <c r="Q3423" i="1"/>
  <c r="O3424" i="1"/>
  <c r="P3424" i="1"/>
  <c r="Q3424" i="1"/>
  <c r="O3425" i="1"/>
  <c r="P3425" i="1"/>
  <c r="Q3425" i="1"/>
  <c r="O3426" i="1"/>
  <c r="P3426" i="1"/>
  <c r="Q3426" i="1"/>
  <c r="O3427" i="1"/>
  <c r="P3427" i="1"/>
  <c r="Q3427" i="1"/>
  <c r="O3428" i="1"/>
  <c r="P3428" i="1"/>
  <c r="Q3428" i="1"/>
  <c r="O3429" i="1"/>
  <c r="P3429" i="1"/>
  <c r="Q3429" i="1"/>
  <c r="O3430" i="1"/>
  <c r="P3430" i="1"/>
  <c r="Q3430" i="1"/>
  <c r="O3431" i="1"/>
  <c r="P3431" i="1"/>
  <c r="Q3431" i="1"/>
  <c r="O3432" i="1"/>
  <c r="P3432" i="1"/>
  <c r="Q3432" i="1"/>
  <c r="O3433" i="1"/>
  <c r="P3433" i="1"/>
  <c r="Q3433" i="1"/>
  <c r="O3434" i="1"/>
  <c r="P3434" i="1"/>
  <c r="Q3434" i="1"/>
  <c r="O3435" i="1"/>
  <c r="P3435" i="1"/>
  <c r="Q3435" i="1"/>
  <c r="O3436" i="1"/>
  <c r="P3436" i="1"/>
  <c r="Q3436" i="1"/>
  <c r="O3437" i="1"/>
  <c r="P3437" i="1"/>
  <c r="Q3437" i="1"/>
  <c r="O3438" i="1"/>
  <c r="P3438" i="1"/>
  <c r="Q3438" i="1"/>
  <c r="O3439" i="1"/>
  <c r="P3439" i="1"/>
  <c r="Q3439" i="1"/>
  <c r="O3440" i="1"/>
  <c r="P3440" i="1"/>
  <c r="Q3440" i="1"/>
  <c r="O3441" i="1"/>
  <c r="P3441" i="1"/>
  <c r="Q3441" i="1"/>
  <c r="O3442" i="1"/>
  <c r="P3442" i="1"/>
  <c r="Q3442" i="1"/>
  <c r="O3443" i="1"/>
  <c r="P3443" i="1"/>
  <c r="Q3443" i="1"/>
  <c r="O3444" i="1"/>
  <c r="P3444" i="1"/>
  <c r="Q3444" i="1"/>
  <c r="O3445" i="1"/>
  <c r="P3445" i="1"/>
  <c r="Q3445" i="1"/>
  <c r="O3446" i="1"/>
  <c r="P3446" i="1"/>
  <c r="Q3446" i="1"/>
  <c r="O3447" i="1"/>
  <c r="P3447" i="1"/>
  <c r="Q3447" i="1"/>
  <c r="O3448" i="1"/>
  <c r="P3448" i="1"/>
  <c r="Q3448" i="1"/>
  <c r="O3449" i="1"/>
  <c r="P3449" i="1"/>
  <c r="Q3449" i="1"/>
  <c r="O3450" i="1"/>
  <c r="P3450" i="1"/>
  <c r="Q3450" i="1"/>
  <c r="O3451" i="1"/>
  <c r="P3451" i="1"/>
  <c r="Q3451" i="1"/>
  <c r="O3452" i="1"/>
  <c r="P3452" i="1"/>
  <c r="Q3452" i="1"/>
  <c r="O3453" i="1"/>
  <c r="P3453" i="1"/>
  <c r="Q3453" i="1"/>
  <c r="O3454" i="1"/>
  <c r="P3454" i="1"/>
  <c r="Q3454" i="1"/>
  <c r="O3455" i="1"/>
  <c r="P3455" i="1"/>
  <c r="Q3455" i="1"/>
  <c r="O3456" i="1"/>
  <c r="P3456" i="1"/>
  <c r="Q3456" i="1"/>
  <c r="O3457" i="1"/>
  <c r="P3457" i="1"/>
  <c r="Q3457" i="1"/>
  <c r="O3458" i="1"/>
  <c r="P3458" i="1"/>
  <c r="Q3458" i="1"/>
  <c r="O3459" i="1"/>
  <c r="P3459" i="1"/>
  <c r="Q3459" i="1"/>
  <c r="O3460" i="1"/>
  <c r="P3460" i="1"/>
  <c r="Q3460" i="1"/>
  <c r="O3461" i="1"/>
  <c r="P3461" i="1"/>
  <c r="Q3461" i="1"/>
  <c r="O3462" i="1"/>
  <c r="P3462" i="1"/>
  <c r="Q3462" i="1"/>
  <c r="O3463" i="1"/>
  <c r="P3463" i="1"/>
  <c r="Q3463" i="1"/>
  <c r="O3464" i="1"/>
  <c r="P3464" i="1"/>
  <c r="Q3464" i="1"/>
  <c r="O3465" i="1"/>
  <c r="P3465" i="1"/>
  <c r="Q3465" i="1"/>
  <c r="O3466" i="1"/>
  <c r="P3466" i="1"/>
  <c r="Q3466" i="1"/>
  <c r="O3467" i="1"/>
  <c r="P3467" i="1"/>
  <c r="Q3467" i="1"/>
  <c r="O3468" i="1"/>
  <c r="P3468" i="1"/>
  <c r="Q3468" i="1"/>
  <c r="O3469" i="1"/>
  <c r="P3469" i="1"/>
  <c r="Q3469" i="1"/>
  <c r="O3470" i="1"/>
  <c r="P3470" i="1"/>
  <c r="Q3470" i="1"/>
  <c r="O3471" i="1"/>
  <c r="P3471" i="1"/>
  <c r="Q3471" i="1"/>
  <c r="O3472" i="1"/>
  <c r="P3472" i="1"/>
  <c r="Q3472" i="1"/>
  <c r="O3473" i="1"/>
  <c r="P3473" i="1"/>
  <c r="Q3473" i="1"/>
  <c r="O3474" i="1"/>
  <c r="P3474" i="1"/>
  <c r="Q3474" i="1"/>
  <c r="O3475" i="1"/>
  <c r="P3475" i="1"/>
  <c r="Q3475" i="1"/>
  <c r="O3476" i="1"/>
  <c r="P3476" i="1"/>
  <c r="Q3476" i="1"/>
  <c r="O3477" i="1"/>
  <c r="P3477" i="1"/>
  <c r="Q3477" i="1"/>
  <c r="O3478" i="1"/>
  <c r="P3478" i="1"/>
  <c r="Q3478" i="1"/>
  <c r="O3479" i="1"/>
  <c r="P3479" i="1"/>
  <c r="Q3479" i="1"/>
  <c r="O3480" i="1"/>
  <c r="P3480" i="1"/>
  <c r="Q3480" i="1"/>
  <c r="O3481" i="1"/>
  <c r="P3481" i="1"/>
  <c r="Q3481" i="1"/>
  <c r="O3482" i="1"/>
  <c r="P3482" i="1"/>
  <c r="Q3482" i="1"/>
  <c r="O3483" i="1"/>
  <c r="P3483" i="1"/>
  <c r="Q3483" i="1"/>
  <c r="O3484" i="1"/>
  <c r="P3484" i="1"/>
  <c r="Q3484" i="1"/>
  <c r="O3485" i="1"/>
  <c r="P3485" i="1"/>
  <c r="Q3485" i="1"/>
  <c r="O3486" i="1"/>
  <c r="P3486" i="1"/>
  <c r="Q3486" i="1"/>
  <c r="O3487" i="1"/>
  <c r="P3487" i="1"/>
  <c r="Q3487" i="1"/>
  <c r="O3488" i="1"/>
  <c r="P3488" i="1"/>
  <c r="Q3488" i="1"/>
  <c r="O3489" i="1"/>
  <c r="P3489" i="1"/>
  <c r="Q3489" i="1"/>
  <c r="O3490" i="1"/>
  <c r="P3490" i="1"/>
  <c r="Q3490" i="1"/>
  <c r="O3491" i="1"/>
  <c r="P3491" i="1"/>
  <c r="Q3491" i="1"/>
  <c r="O3492" i="1"/>
  <c r="P3492" i="1"/>
  <c r="Q3492" i="1"/>
  <c r="O3493" i="1"/>
  <c r="P3493" i="1"/>
  <c r="Q3493" i="1"/>
  <c r="O3494" i="1"/>
  <c r="P3494" i="1"/>
  <c r="Q3494" i="1"/>
  <c r="O3495" i="1"/>
  <c r="P3495" i="1"/>
  <c r="Q3495" i="1"/>
  <c r="O3496" i="1"/>
  <c r="P3496" i="1"/>
  <c r="Q3496" i="1"/>
  <c r="O3497" i="1"/>
  <c r="P3497" i="1"/>
  <c r="Q3497" i="1"/>
  <c r="O3498" i="1"/>
  <c r="P3498" i="1"/>
  <c r="Q3498" i="1"/>
  <c r="O3499" i="1"/>
  <c r="P3499" i="1"/>
  <c r="Q3499" i="1"/>
  <c r="O3500" i="1"/>
  <c r="P3500" i="1"/>
  <c r="Q3500" i="1"/>
  <c r="O3501" i="1"/>
  <c r="P3501" i="1"/>
  <c r="Q3501" i="1"/>
  <c r="O3502" i="1"/>
  <c r="P3502" i="1"/>
  <c r="Q3502" i="1"/>
  <c r="O3503" i="1"/>
  <c r="P3503" i="1"/>
  <c r="Q3503" i="1"/>
  <c r="O3504" i="1"/>
  <c r="P3504" i="1"/>
  <c r="Q3504" i="1"/>
  <c r="O3505" i="1"/>
  <c r="P3505" i="1"/>
  <c r="Q3505" i="1"/>
  <c r="O3506" i="1"/>
  <c r="P3506" i="1"/>
  <c r="Q3506" i="1"/>
  <c r="O3507" i="1"/>
  <c r="P3507" i="1"/>
  <c r="Q3507" i="1"/>
  <c r="O3508" i="1"/>
  <c r="P3508" i="1"/>
  <c r="Q3508" i="1"/>
  <c r="O3509" i="1"/>
  <c r="P3509" i="1"/>
  <c r="Q3509" i="1"/>
  <c r="O3510" i="1"/>
  <c r="P3510" i="1"/>
  <c r="Q3510" i="1"/>
  <c r="O3511" i="1"/>
  <c r="P3511" i="1"/>
  <c r="Q3511" i="1"/>
  <c r="O3512" i="1"/>
  <c r="P3512" i="1"/>
  <c r="Q3512" i="1"/>
  <c r="O3513" i="1"/>
  <c r="P3513" i="1"/>
  <c r="Q3513" i="1"/>
  <c r="O3514" i="1"/>
  <c r="P3514" i="1"/>
  <c r="Q3514" i="1"/>
  <c r="O3515" i="1"/>
  <c r="P3515" i="1"/>
  <c r="Q3515" i="1"/>
  <c r="O3516" i="1"/>
  <c r="P3516" i="1"/>
  <c r="Q3516" i="1"/>
  <c r="O3517" i="1"/>
  <c r="P3517" i="1"/>
  <c r="Q3517" i="1"/>
  <c r="O3518" i="1"/>
  <c r="P3518" i="1"/>
  <c r="Q3518" i="1"/>
  <c r="O3519" i="1"/>
  <c r="P3519" i="1"/>
  <c r="Q3519" i="1"/>
  <c r="O3520" i="1"/>
  <c r="P3520" i="1"/>
  <c r="Q3520" i="1"/>
  <c r="O3521" i="1"/>
  <c r="P3521" i="1"/>
  <c r="Q3521" i="1"/>
  <c r="O3522" i="1"/>
  <c r="P3522" i="1"/>
  <c r="Q3522" i="1"/>
  <c r="O3523" i="1"/>
  <c r="P3523" i="1"/>
  <c r="Q3523" i="1"/>
  <c r="O3524" i="1"/>
  <c r="P3524" i="1"/>
  <c r="Q3524" i="1"/>
  <c r="O3525" i="1"/>
  <c r="P3525" i="1"/>
  <c r="Q3525" i="1"/>
  <c r="O3526" i="1"/>
  <c r="P3526" i="1"/>
  <c r="Q3526" i="1"/>
  <c r="O3527" i="1"/>
  <c r="P3527" i="1"/>
  <c r="Q3527" i="1"/>
  <c r="O3528" i="1"/>
  <c r="P3528" i="1"/>
  <c r="Q3528" i="1"/>
  <c r="O3529" i="1"/>
  <c r="P3529" i="1"/>
  <c r="Q3529" i="1"/>
  <c r="O3530" i="1"/>
  <c r="P3530" i="1"/>
  <c r="Q3530" i="1"/>
  <c r="O3531" i="1"/>
  <c r="P3531" i="1"/>
  <c r="Q3531" i="1"/>
  <c r="O3532" i="1"/>
  <c r="P3532" i="1"/>
  <c r="Q3532" i="1"/>
  <c r="O3533" i="1"/>
  <c r="P3533" i="1"/>
  <c r="Q3533" i="1"/>
  <c r="O3534" i="1"/>
  <c r="P3534" i="1"/>
  <c r="Q3534" i="1"/>
  <c r="O3535" i="1"/>
  <c r="P3535" i="1"/>
  <c r="Q3535" i="1"/>
  <c r="O3536" i="1"/>
  <c r="P3536" i="1"/>
  <c r="Q3536" i="1"/>
  <c r="O3537" i="1"/>
  <c r="P3537" i="1"/>
  <c r="Q3537" i="1"/>
  <c r="O3538" i="1"/>
  <c r="P3538" i="1"/>
  <c r="Q3538" i="1"/>
  <c r="O3539" i="1"/>
  <c r="P3539" i="1"/>
  <c r="Q3539" i="1"/>
  <c r="O3540" i="1"/>
  <c r="P3540" i="1"/>
  <c r="Q3540" i="1"/>
  <c r="O3541" i="1"/>
  <c r="P3541" i="1"/>
  <c r="Q3541" i="1"/>
  <c r="O3542" i="1"/>
  <c r="P3542" i="1"/>
  <c r="Q3542" i="1"/>
  <c r="O3543" i="1"/>
  <c r="P3543" i="1"/>
  <c r="Q3543" i="1"/>
  <c r="O3544" i="1"/>
  <c r="P3544" i="1"/>
  <c r="Q3544" i="1"/>
  <c r="O3545" i="1"/>
  <c r="P3545" i="1"/>
  <c r="Q3545" i="1"/>
  <c r="O3546" i="1"/>
  <c r="P3546" i="1"/>
  <c r="Q3546" i="1"/>
  <c r="O3547" i="1"/>
  <c r="P3547" i="1"/>
  <c r="Q3547" i="1"/>
  <c r="O3548" i="1"/>
  <c r="P3548" i="1"/>
  <c r="Q3548" i="1"/>
  <c r="O3549" i="1"/>
  <c r="P3549" i="1"/>
  <c r="Q3549" i="1"/>
  <c r="O3550" i="1"/>
  <c r="P3550" i="1"/>
  <c r="Q3550" i="1"/>
  <c r="O3551" i="1"/>
  <c r="P3551" i="1"/>
  <c r="Q3551" i="1"/>
  <c r="O3552" i="1"/>
  <c r="P3552" i="1"/>
  <c r="Q3552" i="1"/>
  <c r="O3553" i="1"/>
  <c r="P3553" i="1"/>
  <c r="Q3553" i="1"/>
  <c r="O3554" i="1"/>
  <c r="P3554" i="1"/>
  <c r="Q3554" i="1"/>
  <c r="O3555" i="1"/>
  <c r="P3555" i="1"/>
  <c r="Q3555" i="1"/>
  <c r="O3556" i="1"/>
  <c r="P3556" i="1"/>
  <c r="Q3556" i="1"/>
  <c r="O3557" i="1"/>
  <c r="P3557" i="1"/>
  <c r="Q3557" i="1"/>
  <c r="O3558" i="1"/>
  <c r="P3558" i="1"/>
  <c r="Q3558" i="1"/>
  <c r="O3559" i="1"/>
  <c r="P3559" i="1"/>
  <c r="Q3559" i="1"/>
  <c r="O3560" i="1"/>
  <c r="P3560" i="1"/>
  <c r="Q3560" i="1"/>
  <c r="O3561" i="1"/>
  <c r="P3561" i="1"/>
  <c r="Q3561" i="1"/>
  <c r="O3562" i="1"/>
  <c r="P3562" i="1"/>
  <c r="Q3562" i="1"/>
  <c r="O3563" i="1"/>
  <c r="P3563" i="1"/>
  <c r="Q3563" i="1"/>
  <c r="O3564" i="1"/>
  <c r="P3564" i="1"/>
  <c r="Q3564" i="1"/>
  <c r="O3565" i="1"/>
  <c r="P3565" i="1"/>
  <c r="Q3565" i="1"/>
  <c r="O3566" i="1"/>
  <c r="P3566" i="1"/>
  <c r="Q3566" i="1"/>
  <c r="O3567" i="1"/>
  <c r="P3567" i="1"/>
  <c r="Q3567" i="1"/>
  <c r="O3568" i="1"/>
  <c r="P3568" i="1"/>
  <c r="Q3568" i="1"/>
  <c r="O3569" i="1"/>
  <c r="P3569" i="1"/>
  <c r="Q3569" i="1"/>
  <c r="O3570" i="1"/>
  <c r="P3570" i="1"/>
  <c r="Q3570" i="1"/>
  <c r="O3571" i="1"/>
  <c r="P3571" i="1"/>
  <c r="Q3571" i="1"/>
  <c r="O3572" i="1"/>
  <c r="P3572" i="1"/>
  <c r="Q3572" i="1"/>
  <c r="O3573" i="1"/>
  <c r="P3573" i="1"/>
  <c r="Q3573" i="1"/>
  <c r="O3574" i="1"/>
  <c r="P3574" i="1"/>
  <c r="Q3574" i="1"/>
  <c r="O3575" i="1"/>
  <c r="P3575" i="1"/>
  <c r="Q3575" i="1"/>
  <c r="O3576" i="1"/>
  <c r="P3576" i="1"/>
  <c r="Q3576" i="1"/>
  <c r="O3577" i="1"/>
  <c r="P3577" i="1"/>
  <c r="Q3577" i="1"/>
  <c r="O3578" i="1"/>
  <c r="P3578" i="1"/>
  <c r="Q3578" i="1"/>
  <c r="O3579" i="1"/>
  <c r="P3579" i="1"/>
  <c r="Q3579" i="1"/>
  <c r="O3580" i="1"/>
  <c r="P3580" i="1"/>
  <c r="Q3580" i="1"/>
  <c r="O3581" i="1"/>
  <c r="P3581" i="1"/>
  <c r="Q3581" i="1"/>
  <c r="O3582" i="1"/>
  <c r="P3582" i="1"/>
  <c r="Q3582" i="1"/>
  <c r="O3583" i="1"/>
  <c r="P3583" i="1"/>
  <c r="Q3583" i="1"/>
  <c r="O3584" i="1"/>
  <c r="P3584" i="1"/>
  <c r="Q3584" i="1"/>
  <c r="O3585" i="1"/>
  <c r="P3585" i="1"/>
  <c r="Q3585" i="1"/>
  <c r="O3586" i="1"/>
  <c r="P3586" i="1"/>
  <c r="Q3586" i="1"/>
  <c r="O3587" i="1"/>
  <c r="P3587" i="1"/>
  <c r="Q3587" i="1"/>
  <c r="O3588" i="1"/>
  <c r="P3588" i="1"/>
  <c r="Q3588" i="1"/>
  <c r="O3589" i="1"/>
  <c r="P3589" i="1"/>
  <c r="Q3589" i="1"/>
  <c r="O3590" i="1"/>
  <c r="P3590" i="1"/>
  <c r="Q3590" i="1"/>
  <c r="O3591" i="1"/>
  <c r="P3591" i="1"/>
  <c r="Q3591" i="1"/>
  <c r="O3592" i="1"/>
  <c r="P3592" i="1"/>
  <c r="Q3592" i="1"/>
  <c r="O3593" i="1"/>
  <c r="P3593" i="1"/>
  <c r="Q3593" i="1"/>
  <c r="O3594" i="1"/>
  <c r="P3594" i="1"/>
  <c r="Q3594" i="1"/>
  <c r="O3595" i="1"/>
  <c r="P3595" i="1"/>
  <c r="Q3595" i="1"/>
  <c r="O3596" i="1"/>
  <c r="P3596" i="1"/>
  <c r="Q3596" i="1"/>
  <c r="O3597" i="1"/>
  <c r="P3597" i="1"/>
  <c r="Q3597" i="1"/>
  <c r="O3598" i="1"/>
  <c r="P3598" i="1"/>
  <c r="Q3598" i="1"/>
  <c r="O3599" i="1"/>
  <c r="P3599" i="1"/>
  <c r="Q3599" i="1"/>
  <c r="O3600" i="1"/>
  <c r="P3600" i="1"/>
  <c r="Q3600" i="1"/>
  <c r="O3601" i="1"/>
  <c r="P3601" i="1"/>
  <c r="Q3601" i="1"/>
  <c r="O3602" i="1"/>
  <c r="P3602" i="1"/>
  <c r="Q3602" i="1"/>
  <c r="O3603" i="1"/>
  <c r="P3603" i="1"/>
  <c r="Q3603" i="1"/>
  <c r="O3604" i="1"/>
  <c r="P3604" i="1"/>
  <c r="Q3604" i="1"/>
  <c r="O3605" i="1"/>
  <c r="P3605" i="1"/>
  <c r="Q3605" i="1"/>
  <c r="O3606" i="1"/>
  <c r="P3606" i="1"/>
  <c r="Q3606" i="1"/>
  <c r="O3607" i="1"/>
  <c r="P3607" i="1"/>
  <c r="Q3607" i="1"/>
  <c r="O3608" i="1"/>
  <c r="P3608" i="1"/>
  <c r="Q3608" i="1"/>
  <c r="O3609" i="1"/>
  <c r="P3609" i="1"/>
  <c r="Q3609" i="1"/>
  <c r="O3610" i="1"/>
  <c r="P3610" i="1"/>
  <c r="Q3610" i="1"/>
  <c r="O3611" i="1"/>
  <c r="P3611" i="1"/>
  <c r="Q3611" i="1"/>
  <c r="O3612" i="1"/>
  <c r="P3612" i="1"/>
  <c r="Q3612" i="1"/>
  <c r="O3613" i="1"/>
  <c r="P3613" i="1"/>
  <c r="Q3613" i="1"/>
  <c r="O3614" i="1"/>
  <c r="P3614" i="1"/>
  <c r="Q3614" i="1"/>
  <c r="O3615" i="1"/>
  <c r="P3615" i="1"/>
  <c r="Q3615" i="1"/>
  <c r="O3616" i="1"/>
  <c r="P3616" i="1"/>
  <c r="Q3616" i="1"/>
  <c r="O3617" i="1"/>
  <c r="P3617" i="1"/>
  <c r="Q3617" i="1"/>
  <c r="O3618" i="1"/>
  <c r="P3618" i="1"/>
  <c r="Q3618" i="1"/>
  <c r="O3619" i="1"/>
  <c r="P3619" i="1"/>
  <c r="Q3619" i="1"/>
  <c r="O3620" i="1"/>
  <c r="P3620" i="1"/>
  <c r="Q3620" i="1"/>
  <c r="O3621" i="1"/>
  <c r="P3621" i="1"/>
  <c r="Q3621" i="1"/>
  <c r="O3622" i="1"/>
  <c r="P3622" i="1"/>
  <c r="Q3622" i="1"/>
  <c r="O3623" i="1"/>
  <c r="P3623" i="1"/>
  <c r="Q3623" i="1"/>
  <c r="O3624" i="1"/>
  <c r="P3624" i="1"/>
  <c r="Q3624" i="1"/>
  <c r="O3625" i="1"/>
  <c r="P3625" i="1"/>
  <c r="Q3625" i="1"/>
  <c r="O3626" i="1"/>
  <c r="P3626" i="1"/>
  <c r="Q3626" i="1"/>
  <c r="O3627" i="1"/>
  <c r="P3627" i="1"/>
  <c r="Q3627" i="1"/>
  <c r="O3628" i="1"/>
  <c r="P3628" i="1"/>
  <c r="Q3628" i="1"/>
  <c r="O3629" i="1"/>
  <c r="P3629" i="1"/>
  <c r="Q3629" i="1"/>
  <c r="O3630" i="1"/>
  <c r="P3630" i="1"/>
  <c r="Q3630" i="1"/>
  <c r="O3631" i="1"/>
  <c r="P3631" i="1"/>
  <c r="Q3631" i="1"/>
  <c r="O3632" i="1"/>
  <c r="P3632" i="1"/>
  <c r="Q3632" i="1"/>
  <c r="O3633" i="1"/>
  <c r="P3633" i="1"/>
  <c r="Q3633" i="1"/>
  <c r="O3634" i="1"/>
  <c r="P3634" i="1"/>
  <c r="Q3634" i="1"/>
  <c r="O3635" i="1"/>
  <c r="P3635" i="1"/>
  <c r="Q3635" i="1"/>
  <c r="O3636" i="1"/>
  <c r="P3636" i="1"/>
  <c r="Q3636" i="1"/>
  <c r="O3637" i="1"/>
  <c r="P3637" i="1"/>
  <c r="Q3637" i="1"/>
  <c r="O3638" i="1"/>
  <c r="P3638" i="1"/>
  <c r="Q3638" i="1"/>
  <c r="O3639" i="1"/>
  <c r="P3639" i="1"/>
  <c r="Q3639" i="1"/>
  <c r="O3640" i="1"/>
  <c r="P3640" i="1"/>
  <c r="Q3640" i="1"/>
  <c r="O3641" i="1"/>
  <c r="P3641" i="1"/>
  <c r="Q3641" i="1"/>
  <c r="O3642" i="1"/>
  <c r="P3642" i="1"/>
  <c r="Q3642" i="1"/>
  <c r="O3643" i="1"/>
  <c r="P3643" i="1"/>
  <c r="Q3643" i="1"/>
  <c r="O3644" i="1"/>
  <c r="P3644" i="1"/>
  <c r="Q3644" i="1"/>
  <c r="O3645" i="1"/>
  <c r="P3645" i="1"/>
  <c r="Q3645" i="1"/>
  <c r="O3646" i="1"/>
  <c r="P3646" i="1"/>
  <c r="Q3646" i="1"/>
  <c r="O3647" i="1"/>
  <c r="P3647" i="1"/>
  <c r="Q3647" i="1"/>
  <c r="O3648" i="1"/>
  <c r="P3648" i="1"/>
  <c r="Q3648" i="1"/>
  <c r="O3649" i="1"/>
  <c r="P3649" i="1"/>
  <c r="Q3649" i="1"/>
  <c r="O3650" i="1"/>
  <c r="P3650" i="1"/>
  <c r="Q3650" i="1"/>
  <c r="O3651" i="1"/>
  <c r="P3651" i="1"/>
  <c r="Q3651" i="1"/>
  <c r="O3652" i="1"/>
  <c r="P3652" i="1"/>
  <c r="Q3652" i="1"/>
  <c r="O3653" i="1"/>
  <c r="P3653" i="1"/>
  <c r="Q3653" i="1"/>
  <c r="O3654" i="1"/>
  <c r="P3654" i="1"/>
  <c r="Q3654" i="1"/>
  <c r="O3655" i="1"/>
  <c r="P3655" i="1"/>
  <c r="Q3655" i="1"/>
  <c r="O3656" i="1"/>
  <c r="P3656" i="1"/>
  <c r="Q3656" i="1"/>
  <c r="O3657" i="1"/>
  <c r="P3657" i="1"/>
  <c r="Q3657" i="1"/>
  <c r="O3658" i="1"/>
  <c r="P3658" i="1"/>
  <c r="Q3658" i="1"/>
  <c r="O3659" i="1"/>
  <c r="P3659" i="1"/>
  <c r="Q3659" i="1"/>
  <c r="O3660" i="1"/>
  <c r="P3660" i="1"/>
  <c r="Q3660" i="1"/>
  <c r="O3661" i="1"/>
  <c r="P3661" i="1"/>
  <c r="Q3661" i="1"/>
  <c r="O3662" i="1"/>
  <c r="P3662" i="1"/>
  <c r="Q3662" i="1"/>
  <c r="O3663" i="1"/>
  <c r="P3663" i="1"/>
  <c r="Q3663" i="1"/>
  <c r="O3664" i="1"/>
  <c r="P3664" i="1"/>
  <c r="Q3664" i="1"/>
  <c r="O3665" i="1"/>
  <c r="P3665" i="1"/>
  <c r="Q3665" i="1"/>
  <c r="O3666" i="1"/>
  <c r="P3666" i="1"/>
  <c r="Q3666" i="1"/>
  <c r="O3667" i="1"/>
  <c r="P3667" i="1"/>
  <c r="Q3667" i="1"/>
  <c r="O3668" i="1"/>
  <c r="P3668" i="1"/>
  <c r="Q3668" i="1"/>
  <c r="O3669" i="1"/>
  <c r="P3669" i="1"/>
  <c r="Q3669" i="1"/>
  <c r="O3670" i="1"/>
  <c r="P3670" i="1"/>
  <c r="Q3670" i="1"/>
  <c r="O3671" i="1"/>
  <c r="P3671" i="1"/>
  <c r="Q3671" i="1"/>
  <c r="O3672" i="1"/>
  <c r="P3672" i="1"/>
  <c r="Q3672" i="1"/>
  <c r="O3673" i="1"/>
  <c r="P3673" i="1"/>
  <c r="Q3673" i="1"/>
  <c r="O3674" i="1"/>
  <c r="P3674" i="1"/>
  <c r="Q3674" i="1"/>
  <c r="O3675" i="1"/>
  <c r="P3675" i="1"/>
  <c r="Q3675" i="1"/>
  <c r="O3676" i="1"/>
  <c r="P3676" i="1"/>
  <c r="Q3676" i="1"/>
  <c r="O3677" i="1"/>
  <c r="P3677" i="1"/>
  <c r="Q3677" i="1"/>
  <c r="O3678" i="1"/>
  <c r="P3678" i="1"/>
  <c r="Q3678" i="1"/>
  <c r="O3679" i="1"/>
  <c r="P3679" i="1"/>
  <c r="Q3679" i="1"/>
  <c r="O3680" i="1"/>
  <c r="P3680" i="1"/>
  <c r="Q3680" i="1"/>
  <c r="O3681" i="1"/>
  <c r="P3681" i="1"/>
  <c r="Q3681" i="1"/>
  <c r="O3682" i="1"/>
  <c r="P3682" i="1"/>
  <c r="Q3682" i="1"/>
  <c r="O3683" i="1"/>
  <c r="P3683" i="1"/>
  <c r="Q3683" i="1"/>
  <c r="O3684" i="1"/>
  <c r="P3684" i="1"/>
  <c r="Q3684" i="1"/>
  <c r="O3685" i="1"/>
  <c r="P3685" i="1"/>
  <c r="Q3685" i="1"/>
  <c r="O3686" i="1"/>
  <c r="P3686" i="1"/>
  <c r="Q3686" i="1"/>
  <c r="O3687" i="1"/>
  <c r="P3687" i="1"/>
  <c r="Q3687" i="1"/>
  <c r="O3688" i="1"/>
  <c r="P3688" i="1"/>
  <c r="Q3688" i="1"/>
  <c r="O3689" i="1"/>
  <c r="P3689" i="1"/>
  <c r="Q3689" i="1"/>
  <c r="O3690" i="1"/>
  <c r="P3690" i="1"/>
  <c r="Q3690" i="1"/>
  <c r="O3691" i="1"/>
  <c r="P3691" i="1"/>
  <c r="Q3691" i="1"/>
  <c r="O3692" i="1"/>
  <c r="P3692" i="1"/>
  <c r="Q3692" i="1"/>
  <c r="O3693" i="1"/>
  <c r="P3693" i="1"/>
  <c r="Q3693" i="1"/>
  <c r="O3694" i="1"/>
  <c r="P3694" i="1"/>
  <c r="Q3694" i="1"/>
  <c r="O3695" i="1"/>
  <c r="P3695" i="1"/>
  <c r="Q3695" i="1"/>
  <c r="O3696" i="1"/>
  <c r="P3696" i="1"/>
  <c r="Q3696" i="1"/>
  <c r="O3697" i="1"/>
  <c r="P3697" i="1"/>
  <c r="Q3697" i="1"/>
  <c r="O3698" i="1"/>
  <c r="P3698" i="1"/>
  <c r="Q3698" i="1"/>
  <c r="O3699" i="1"/>
  <c r="P3699" i="1"/>
  <c r="Q3699" i="1"/>
  <c r="O3700" i="1"/>
  <c r="P3700" i="1"/>
  <c r="Q3700" i="1"/>
  <c r="O3701" i="1"/>
  <c r="P3701" i="1"/>
  <c r="Q3701" i="1"/>
  <c r="O3702" i="1"/>
  <c r="P3702" i="1"/>
  <c r="Q3702" i="1"/>
  <c r="O3703" i="1"/>
  <c r="P3703" i="1"/>
  <c r="Q3703" i="1"/>
  <c r="O3704" i="1"/>
  <c r="P3704" i="1"/>
  <c r="Q3704" i="1"/>
  <c r="O3705" i="1"/>
  <c r="P3705" i="1"/>
  <c r="Q3705" i="1"/>
  <c r="O3706" i="1"/>
  <c r="P3706" i="1"/>
  <c r="Q3706" i="1"/>
  <c r="O3707" i="1"/>
  <c r="P3707" i="1"/>
  <c r="Q3707" i="1"/>
  <c r="O3708" i="1"/>
  <c r="P3708" i="1"/>
  <c r="Q3708" i="1"/>
  <c r="O3709" i="1"/>
  <c r="P3709" i="1"/>
  <c r="Q3709" i="1"/>
  <c r="O3710" i="1"/>
  <c r="P3710" i="1"/>
  <c r="Q3710" i="1"/>
  <c r="O3711" i="1"/>
  <c r="P3711" i="1"/>
  <c r="Q3711" i="1"/>
  <c r="O3712" i="1"/>
  <c r="P3712" i="1"/>
  <c r="Q3712" i="1"/>
  <c r="O3713" i="1"/>
  <c r="P3713" i="1"/>
  <c r="Q3713" i="1"/>
  <c r="O3714" i="1"/>
  <c r="P3714" i="1"/>
  <c r="Q3714" i="1"/>
  <c r="O3715" i="1"/>
  <c r="P3715" i="1"/>
  <c r="Q3715" i="1"/>
  <c r="O3716" i="1"/>
  <c r="P3716" i="1"/>
  <c r="Q3716" i="1"/>
  <c r="O3717" i="1"/>
  <c r="P3717" i="1"/>
  <c r="Q3717" i="1"/>
  <c r="O3718" i="1"/>
  <c r="P3718" i="1"/>
  <c r="Q3718" i="1"/>
  <c r="O3719" i="1"/>
  <c r="P3719" i="1"/>
  <c r="Q3719" i="1"/>
  <c r="O3720" i="1"/>
  <c r="P3720" i="1"/>
  <c r="Q3720" i="1"/>
  <c r="O3721" i="1"/>
  <c r="P3721" i="1"/>
  <c r="Q3721" i="1"/>
  <c r="O3722" i="1"/>
  <c r="P3722" i="1"/>
  <c r="Q3722" i="1"/>
  <c r="O3723" i="1"/>
  <c r="P3723" i="1"/>
  <c r="Q3723" i="1"/>
  <c r="O3724" i="1"/>
  <c r="P3724" i="1"/>
  <c r="Q3724" i="1"/>
  <c r="O3725" i="1"/>
  <c r="P3725" i="1"/>
  <c r="Q3725" i="1"/>
  <c r="O3726" i="1"/>
  <c r="P3726" i="1"/>
  <c r="Q3726" i="1"/>
  <c r="O3727" i="1"/>
  <c r="P3727" i="1"/>
  <c r="Q3727" i="1"/>
  <c r="O3728" i="1"/>
  <c r="P3728" i="1"/>
  <c r="Q3728" i="1"/>
  <c r="O3729" i="1"/>
  <c r="P3729" i="1"/>
  <c r="Q3729" i="1"/>
  <c r="O3730" i="1"/>
  <c r="P3730" i="1"/>
  <c r="Q3730" i="1"/>
  <c r="O3731" i="1"/>
  <c r="P3731" i="1"/>
  <c r="Q3731" i="1"/>
  <c r="O3732" i="1"/>
  <c r="P3732" i="1"/>
  <c r="Q3732" i="1"/>
  <c r="O3733" i="1"/>
  <c r="P3733" i="1"/>
  <c r="Q3733" i="1"/>
  <c r="O3734" i="1"/>
  <c r="P3734" i="1"/>
  <c r="Q3734" i="1"/>
  <c r="O3735" i="1"/>
  <c r="P3735" i="1"/>
  <c r="Q3735" i="1"/>
  <c r="O3736" i="1"/>
  <c r="P3736" i="1"/>
  <c r="Q3736" i="1"/>
  <c r="O3737" i="1"/>
  <c r="P3737" i="1"/>
  <c r="Q3737" i="1"/>
  <c r="O3738" i="1"/>
  <c r="P3738" i="1"/>
  <c r="Q3738" i="1"/>
  <c r="O3739" i="1"/>
  <c r="P3739" i="1"/>
  <c r="Q3739" i="1"/>
  <c r="O3740" i="1"/>
  <c r="P3740" i="1"/>
  <c r="Q3740" i="1"/>
  <c r="O3741" i="1"/>
  <c r="P3741" i="1"/>
  <c r="Q3741" i="1"/>
  <c r="O3742" i="1"/>
  <c r="P3742" i="1"/>
  <c r="Q3742" i="1"/>
  <c r="O3743" i="1"/>
  <c r="P3743" i="1"/>
  <c r="Q3743" i="1"/>
  <c r="O3744" i="1"/>
  <c r="P3744" i="1"/>
  <c r="Q3744" i="1"/>
  <c r="O3745" i="1"/>
  <c r="P3745" i="1"/>
  <c r="Q3745" i="1"/>
  <c r="O3746" i="1"/>
  <c r="P3746" i="1"/>
  <c r="Q3746" i="1"/>
  <c r="O3747" i="1"/>
  <c r="P3747" i="1"/>
  <c r="Q3747" i="1"/>
  <c r="O3748" i="1"/>
  <c r="P3748" i="1"/>
  <c r="Q3748" i="1"/>
  <c r="O3749" i="1"/>
  <c r="P3749" i="1"/>
  <c r="Q3749" i="1"/>
  <c r="O3750" i="1"/>
  <c r="P3750" i="1"/>
  <c r="Q3750" i="1"/>
  <c r="O3751" i="1"/>
  <c r="P3751" i="1"/>
  <c r="Q3751" i="1"/>
  <c r="O3752" i="1"/>
  <c r="P3752" i="1"/>
  <c r="Q3752" i="1"/>
  <c r="O3753" i="1"/>
  <c r="P3753" i="1"/>
  <c r="Q3753" i="1"/>
  <c r="O3754" i="1"/>
  <c r="P3754" i="1"/>
  <c r="Q3754" i="1"/>
  <c r="O3755" i="1"/>
  <c r="P3755" i="1"/>
  <c r="Q3755" i="1"/>
  <c r="O3756" i="1"/>
  <c r="P3756" i="1"/>
  <c r="Q3756" i="1"/>
  <c r="O3757" i="1"/>
  <c r="P3757" i="1"/>
  <c r="Q3757" i="1"/>
  <c r="O3758" i="1"/>
  <c r="P3758" i="1"/>
  <c r="Q3758" i="1"/>
  <c r="O3759" i="1"/>
  <c r="P3759" i="1"/>
  <c r="Q3759" i="1"/>
  <c r="O3760" i="1"/>
  <c r="P3760" i="1"/>
  <c r="Q3760" i="1"/>
  <c r="O3761" i="1"/>
  <c r="P3761" i="1"/>
  <c r="Q3761" i="1"/>
  <c r="O3762" i="1"/>
  <c r="P3762" i="1"/>
  <c r="Q3762" i="1"/>
  <c r="O3763" i="1"/>
  <c r="P3763" i="1"/>
  <c r="Q3763" i="1"/>
  <c r="O3764" i="1"/>
  <c r="P3764" i="1"/>
  <c r="Q3764" i="1"/>
  <c r="O3765" i="1"/>
  <c r="P3765" i="1"/>
  <c r="Q3765" i="1"/>
  <c r="O3766" i="1"/>
  <c r="P3766" i="1"/>
  <c r="Q3766" i="1"/>
  <c r="O3767" i="1"/>
  <c r="P3767" i="1"/>
  <c r="Q3767" i="1"/>
  <c r="O3768" i="1"/>
  <c r="P3768" i="1"/>
  <c r="Q3768" i="1"/>
  <c r="O3769" i="1"/>
  <c r="P3769" i="1"/>
  <c r="Q3769" i="1"/>
  <c r="O3770" i="1"/>
  <c r="P3770" i="1"/>
  <c r="Q3770" i="1"/>
  <c r="O3771" i="1"/>
  <c r="P3771" i="1"/>
  <c r="Q3771" i="1"/>
  <c r="O3772" i="1"/>
  <c r="P3772" i="1"/>
  <c r="Q3772" i="1"/>
  <c r="O3773" i="1"/>
  <c r="P3773" i="1"/>
  <c r="Q3773" i="1"/>
  <c r="O3774" i="1"/>
  <c r="P3774" i="1"/>
  <c r="Q3774" i="1"/>
  <c r="O3775" i="1"/>
  <c r="P3775" i="1"/>
  <c r="Q3775" i="1"/>
  <c r="O3776" i="1"/>
  <c r="P3776" i="1"/>
  <c r="Q3776" i="1"/>
  <c r="O3777" i="1"/>
  <c r="P3777" i="1"/>
  <c r="Q3777" i="1"/>
  <c r="O3778" i="1"/>
  <c r="P3778" i="1"/>
  <c r="Q3778" i="1"/>
  <c r="O3779" i="1"/>
  <c r="P3779" i="1"/>
  <c r="Q3779" i="1"/>
  <c r="O3780" i="1"/>
  <c r="P3780" i="1"/>
  <c r="Q3780" i="1"/>
  <c r="O3781" i="1"/>
  <c r="P3781" i="1"/>
  <c r="Q3781" i="1"/>
  <c r="O3782" i="1"/>
  <c r="P3782" i="1"/>
  <c r="Q3782" i="1"/>
  <c r="O3783" i="1"/>
  <c r="P3783" i="1"/>
  <c r="Q3783" i="1"/>
  <c r="O3784" i="1"/>
  <c r="P3784" i="1"/>
  <c r="Q3784" i="1"/>
  <c r="O3785" i="1"/>
  <c r="P3785" i="1"/>
  <c r="Q3785" i="1"/>
  <c r="O3786" i="1"/>
  <c r="P3786" i="1"/>
  <c r="Q3786" i="1"/>
  <c r="O3787" i="1"/>
  <c r="P3787" i="1"/>
  <c r="Q3787" i="1"/>
  <c r="O3788" i="1"/>
  <c r="P3788" i="1"/>
  <c r="Q3788" i="1"/>
  <c r="O3789" i="1"/>
  <c r="P3789" i="1"/>
  <c r="Q3789" i="1"/>
  <c r="O3790" i="1"/>
  <c r="P3790" i="1"/>
  <c r="Q3790" i="1"/>
  <c r="O3791" i="1"/>
  <c r="P3791" i="1"/>
  <c r="Q3791" i="1"/>
  <c r="O3792" i="1"/>
  <c r="P3792" i="1"/>
  <c r="Q3792" i="1"/>
  <c r="O3793" i="1"/>
  <c r="P3793" i="1"/>
  <c r="Q3793" i="1"/>
  <c r="O3794" i="1"/>
  <c r="P3794" i="1"/>
  <c r="Q3794" i="1"/>
  <c r="O3795" i="1"/>
  <c r="P3795" i="1"/>
  <c r="Q3795" i="1"/>
  <c r="O3796" i="1"/>
  <c r="P3796" i="1"/>
  <c r="Q3796" i="1"/>
  <c r="O3797" i="1"/>
  <c r="P3797" i="1"/>
  <c r="Q3797" i="1"/>
  <c r="O3798" i="1"/>
  <c r="P3798" i="1"/>
  <c r="Q3798" i="1"/>
  <c r="O3799" i="1"/>
  <c r="P3799" i="1"/>
  <c r="Q3799" i="1"/>
  <c r="O3800" i="1"/>
  <c r="P3800" i="1"/>
  <c r="Q3800" i="1"/>
  <c r="O3801" i="1"/>
  <c r="P3801" i="1"/>
  <c r="Q3801" i="1"/>
  <c r="O3802" i="1"/>
  <c r="P3802" i="1"/>
  <c r="Q3802" i="1"/>
  <c r="O3803" i="1"/>
  <c r="P3803" i="1"/>
  <c r="Q3803" i="1"/>
  <c r="O3804" i="1"/>
  <c r="P3804" i="1"/>
  <c r="Q3804" i="1"/>
  <c r="O3805" i="1"/>
  <c r="P3805" i="1"/>
  <c r="Q3805" i="1"/>
  <c r="O3806" i="1"/>
  <c r="P3806" i="1"/>
  <c r="Q3806" i="1"/>
  <c r="O3807" i="1"/>
  <c r="P3807" i="1"/>
  <c r="Q3807" i="1"/>
  <c r="O3808" i="1"/>
  <c r="P3808" i="1"/>
  <c r="Q3808" i="1"/>
  <c r="O3809" i="1"/>
  <c r="P3809" i="1"/>
  <c r="Q3809" i="1"/>
  <c r="O3810" i="1"/>
  <c r="P3810" i="1"/>
  <c r="Q3810" i="1"/>
  <c r="O3811" i="1"/>
  <c r="P3811" i="1"/>
  <c r="Q3811" i="1"/>
  <c r="O3812" i="1"/>
  <c r="P3812" i="1"/>
  <c r="Q3812" i="1"/>
  <c r="O3813" i="1"/>
  <c r="P3813" i="1"/>
  <c r="Q3813" i="1"/>
  <c r="O3814" i="1"/>
  <c r="P3814" i="1"/>
  <c r="Q3814" i="1"/>
  <c r="O3815" i="1"/>
  <c r="P3815" i="1"/>
  <c r="Q3815" i="1"/>
  <c r="O3816" i="1"/>
  <c r="P3816" i="1"/>
  <c r="Q3816" i="1"/>
  <c r="O3817" i="1"/>
  <c r="P3817" i="1"/>
  <c r="Q3817" i="1"/>
  <c r="O3818" i="1"/>
  <c r="P3818" i="1"/>
  <c r="Q3818" i="1"/>
  <c r="O3819" i="1"/>
  <c r="P3819" i="1"/>
  <c r="Q3819" i="1"/>
  <c r="O3820" i="1"/>
  <c r="P3820" i="1"/>
  <c r="Q3820" i="1"/>
  <c r="O3821" i="1"/>
  <c r="P3821" i="1"/>
  <c r="Q3821" i="1"/>
  <c r="O3822" i="1"/>
  <c r="P3822" i="1"/>
  <c r="Q3822" i="1"/>
  <c r="O3823" i="1"/>
  <c r="P3823" i="1"/>
  <c r="Q3823" i="1"/>
  <c r="O3824" i="1"/>
  <c r="P3824" i="1"/>
  <c r="Q3824" i="1"/>
  <c r="O3825" i="1"/>
  <c r="P3825" i="1"/>
  <c r="Q3825" i="1"/>
  <c r="O3826" i="1"/>
  <c r="P3826" i="1"/>
  <c r="Q3826" i="1"/>
  <c r="O3827" i="1"/>
  <c r="P3827" i="1"/>
  <c r="Q3827" i="1"/>
  <c r="O3828" i="1"/>
  <c r="P3828" i="1"/>
  <c r="Q3828" i="1"/>
  <c r="O3829" i="1"/>
  <c r="P3829" i="1"/>
  <c r="Q3829" i="1"/>
  <c r="O3830" i="1"/>
  <c r="P3830" i="1"/>
  <c r="Q3830" i="1"/>
  <c r="O3831" i="1"/>
  <c r="P3831" i="1"/>
  <c r="Q3831" i="1"/>
  <c r="O3832" i="1"/>
  <c r="P3832" i="1"/>
  <c r="Q3832" i="1"/>
  <c r="O3833" i="1"/>
  <c r="P3833" i="1"/>
  <c r="Q3833" i="1"/>
  <c r="O3834" i="1"/>
  <c r="P3834" i="1"/>
  <c r="Q3834" i="1"/>
  <c r="O3835" i="1"/>
  <c r="P3835" i="1"/>
  <c r="Q3835" i="1"/>
  <c r="O3836" i="1"/>
  <c r="P3836" i="1"/>
  <c r="Q3836" i="1"/>
  <c r="O3837" i="1"/>
  <c r="P3837" i="1"/>
  <c r="Q3837" i="1"/>
  <c r="O3838" i="1"/>
  <c r="P3838" i="1"/>
  <c r="Q3838" i="1"/>
  <c r="O3839" i="1"/>
  <c r="P3839" i="1"/>
  <c r="Q3839" i="1"/>
  <c r="O3840" i="1"/>
  <c r="P3840" i="1"/>
  <c r="Q3840" i="1"/>
  <c r="O3841" i="1"/>
  <c r="P3841" i="1"/>
  <c r="Q3841" i="1"/>
  <c r="O3842" i="1"/>
  <c r="P3842" i="1"/>
  <c r="Q3842" i="1"/>
  <c r="O3843" i="1"/>
  <c r="P3843" i="1"/>
  <c r="Q3843" i="1"/>
  <c r="O3844" i="1"/>
  <c r="P3844" i="1"/>
  <c r="Q3844" i="1"/>
  <c r="O3845" i="1"/>
  <c r="P3845" i="1"/>
  <c r="Q3845" i="1"/>
  <c r="O3846" i="1"/>
  <c r="P3846" i="1"/>
  <c r="Q3846" i="1"/>
  <c r="O3847" i="1"/>
  <c r="P3847" i="1"/>
  <c r="Q3847" i="1"/>
  <c r="O3848" i="1"/>
  <c r="P3848" i="1"/>
  <c r="Q3848" i="1"/>
  <c r="O3849" i="1"/>
  <c r="P3849" i="1"/>
  <c r="Q3849" i="1"/>
  <c r="O3850" i="1"/>
  <c r="P3850" i="1"/>
  <c r="Q3850" i="1"/>
  <c r="O3851" i="1"/>
  <c r="P3851" i="1"/>
  <c r="Q3851" i="1"/>
  <c r="O3852" i="1"/>
  <c r="P3852" i="1"/>
  <c r="Q3852" i="1"/>
  <c r="O3853" i="1"/>
  <c r="P3853" i="1"/>
  <c r="Q3853" i="1"/>
  <c r="O3854" i="1"/>
  <c r="P3854" i="1"/>
  <c r="Q3854" i="1"/>
  <c r="O3855" i="1"/>
  <c r="P3855" i="1"/>
  <c r="Q3855" i="1"/>
  <c r="O3856" i="1"/>
  <c r="P3856" i="1"/>
  <c r="Q3856" i="1"/>
  <c r="O3857" i="1"/>
  <c r="P3857" i="1"/>
  <c r="Q3857" i="1"/>
  <c r="O3858" i="1"/>
  <c r="P3858" i="1"/>
  <c r="Q3858" i="1"/>
  <c r="O3859" i="1"/>
  <c r="P3859" i="1"/>
  <c r="Q3859" i="1"/>
  <c r="O3860" i="1"/>
  <c r="P3860" i="1"/>
  <c r="Q3860" i="1"/>
  <c r="O3861" i="1"/>
  <c r="P3861" i="1"/>
  <c r="Q3861" i="1"/>
  <c r="O3862" i="1"/>
  <c r="P3862" i="1"/>
  <c r="Q3862" i="1"/>
  <c r="O3863" i="1"/>
  <c r="P3863" i="1"/>
  <c r="Q3863" i="1"/>
  <c r="O3864" i="1"/>
  <c r="P3864" i="1"/>
  <c r="Q3864" i="1"/>
  <c r="O3865" i="1"/>
  <c r="P3865" i="1"/>
  <c r="Q3865" i="1"/>
  <c r="O3866" i="1"/>
  <c r="P3866" i="1"/>
  <c r="Q3866" i="1"/>
  <c r="O3867" i="1"/>
  <c r="P3867" i="1"/>
  <c r="Q3867" i="1"/>
  <c r="O3868" i="1"/>
  <c r="P3868" i="1"/>
  <c r="Q3868" i="1"/>
  <c r="O3869" i="1"/>
  <c r="P3869" i="1"/>
  <c r="Q3869" i="1"/>
  <c r="O3870" i="1"/>
  <c r="P3870" i="1"/>
  <c r="Q3870" i="1"/>
  <c r="O3871" i="1"/>
  <c r="P3871" i="1"/>
  <c r="Q3871" i="1"/>
  <c r="O3872" i="1"/>
  <c r="P3872" i="1"/>
  <c r="Q3872" i="1"/>
  <c r="O3873" i="1"/>
  <c r="P3873" i="1"/>
  <c r="Q3873" i="1"/>
  <c r="O3874" i="1"/>
  <c r="P3874" i="1"/>
  <c r="Q3874" i="1"/>
  <c r="O3875" i="1"/>
  <c r="P3875" i="1"/>
  <c r="Q3875" i="1"/>
  <c r="O3876" i="1"/>
  <c r="P3876" i="1"/>
  <c r="Q3876" i="1"/>
  <c r="O3877" i="1"/>
  <c r="P3877" i="1"/>
  <c r="Q3877" i="1"/>
  <c r="O3878" i="1"/>
  <c r="P3878" i="1"/>
  <c r="Q3878" i="1"/>
  <c r="O3879" i="1"/>
  <c r="P3879" i="1"/>
  <c r="Q3879" i="1"/>
  <c r="O3880" i="1"/>
  <c r="P3880" i="1"/>
  <c r="Q3880" i="1"/>
  <c r="O3881" i="1"/>
  <c r="P3881" i="1"/>
  <c r="Q3881" i="1"/>
  <c r="O3882" i="1"/>
  <c r="P3882" i="1"/>
  <c r="Q3882" i="1"/>
  <c r="O3883" i="1"/>
  <c r="P3883" i="1"/>
  <c r="Q3883" i="1"/>
  <c r="O3884" i="1"/>
  <c r="P3884" i="1"/>
  <c r="Q3884" i="1"/>
  <c r="O3885" i="1"/>
  <c r="P3885" i="1"/>
  <c r="Q3885" i="1"/>
  <c r="O3886" i="1"/>
  <c r="P3886" i="1"/>
  <c r="Q3886" i="1"/>
  <c r="O3887" i="1"/>
  <c r="P3887" i="1"/>
  <c r="Q3887" i="1"/>
  <c r="O3888" i="1"/>
  <c r="P3888" i="1"/>
  <c r="Q3888" i="1"/>
  <c r="O3889" i="1"/>
  <c r="P3889" i="1"/>
  <c r="Q3889" i="1"/>
  <c r="O3890" i="1"/>
  <c r="P3890" i="1"/>
  <c r="Q3890" i="1"/>
  <c r="O3891" i="1"/>
  <c r="P3891" i="1"/>
  <c r="Q3891" i="1"/>
  <c r="O3892" i="1"/>
  <c r="P3892" i="1"/>
  <c r="Q3892" i="1"/>
  <c r="O3893" i="1"/>
  <c r="P3893" i="1"/>
  <c r="Q3893" i="1"/>
  <c r="O3894" i="1"/>
  <c r="P3894" i="1"/>
  <c r="Q3894" i="1"/>
  <c r="O3895" i="1"/>
  <c r="P3895" i="1"/>
  <c r="Q3895" i="1"/>
  <c r="O3896" i="1"/>
  <c r="P3896" i="1"/>
  <c r="Q3896" i="1"/>
  <c r="O3897" i="1"/>
  <c r="P3897" i="1"/>
  <c r="Q3897" i="1"/>
  <c r="O3898" i="1"/>
  <c r="P3898" i="1"/>
  <c r="Q3898" i="1"/>
  <c r="O3899" i="1"/>
  <c r="P3899" i="1"/>
  <c r="Q3899" i="1"/>
  <c r="O3900" i="1"/>
  <c r="P3900" i="1"/>
  <c r="Q3900" i="1"/>
  <c r="O3901" i="1"/>
  <c r="P3901" i="1"/>
  <c r="Q3901" i="1"/>
  <c r="O3902" i="1"/>
  <c r="P3902" i="1"/>
  <c r="Q3902" i="1"/>
  <c r="O3903" i="1"/>
  <c r="P3903" i="1"/>
  <c r="Q3903" i="1"/>
  <c r="O3904" i="1"/>
  <c r="P3904" i="1"/>
  <c r="Q3904" i="1"/>
  <c r="O3905" i="1"/>
  <c r="P3905" i="1"/>
  <c r="Q3905" i="1"/>
  <c r="O3906" i="1"/>
  <c r="P3906" i="1"/>
  <c r="Q3906" i="1"/>
  <c r="O3907" i="1"/>
  <c r="P3907" i="1"/>
  <c r="Q3907" i="1"/>
  <c r="O3908" i="1"/>
  <c r="P3908" i="1"/>
  <c r="Q3908" i="1"/>
  <c r="O3909" i="1"/>
  <c r="P3909" i="1"/>
  <c r="Q3909" i="1"/>
  <c r="O3910" i="1"/>
  <c r="P3910" i="1"/>
  <c r="Q3910" i="1"/>
  <c r="O3911" i="1"/>
  <c r="P3911" i="1"/>
  <c r="Q3911" i="1"/>
  <c r="O3912" i="1"/>
  <c r="P3912" i="1"/>
  <c r="Q3912" i="1"/>
  <c r="O3913" i="1"/>
  <c r="P3913" i="1"/>
  <c r="Q3913" i="1"/>
  <c r="O3914" i="1"/>
  <c r="P3914" i="1"/>
  <c r="Q3914" i="1"/>
  <c r="O3915" i="1"/>
  <c r="P3915" i="1"/>
  <c r="Q3915" i="1"/>
  <c r="O3916" i="1"/>
  <c r="P3916" i="1"/>
  <c r="Q3916" i="1"/>
  <c r="O3917" i="1"/>
  <c r="P3917" i="1"/>
  <c r="Q3917" i="1"/>
  <c r="O3918" i="1"/>
  <c r="P3918" i="1"/>
  <c r="Q3918" i="1"/>
  <c r="O3919" i="1"/>
  <c r="P3919" i="1"/>
  <c r="Q3919" i="1"/>
  <c r="O3920" i="1"/>
  <c r="P3920" i="1"/>
  <c r="Q3920" i="1"/>
  <c r="O3921" i="1"/>
  <c r="P3921" i="1"/>
  <c r="Q3921" i="1"/>
  <c r="O3922" i="1"/>
  <c r="P3922" i="1"/>
  <c r="Q3922" i="1"/>
  <c r="O3923" i="1"/>
  <c r="P3923" i="1"/>
  <c r="Q3923" i="1"/>
  <c r="O3924" i="1"/>
  <c r="P3924" i="1"/>
  <c r="Q3924" i="1"/>
  <c r="O3925" i="1"/>
  <c r="P3925" i="1"/>
  <c r="Q3925" i="1"/>
  <c r="O3926" i="1"/>
  <c r="P3926" i="1"/>
  <c r="Q3926" i="1"/>
  <c r="O3927" i="1"/>
  <c r="P3927" i="1"/>
  <c r="Q3927" i="1"/>
  <c r="O3928" i="1"/>
  <c r="P3928" i="1"/>
  <c r="Q3928" i="1"/>
  <c r="O3929" i="1"/>
  <c r="P3929" i="1"/>
  <c r="Q3929" i="1"/>
  <c r="O3930" i="1"/>
  <c r="P3930" i="1"/>
  <c r="Q3930" i="1"/>
  <c r="O3931" i="1"/>
  <c r="P3931" i="1"/>
  <c r="Q3931" i="1"/>
  <c r="O3932" i="1"/>
  <c r="P3932" i="1"/>
  <c r="Q3932" i="1"/>
  <c r="O3933" i="1"/>
  <c r="P3933" i="1"/>
  <c r="Q3933" i="1"/>
  <c r="O3934" i="1"/>
  <c r="P3934" i="1"/>
  <c r="Q3934" i="1"/>
  <c r="O3935" i="1"/>
  <c r="P3935" i="1"/>
  <c r="Q3935" i="1"/>
  <c r="O3936" i="1"/>
  <c r="P3936" i="1"/>
  <c r="Q3936" i="1"/>
  <c r="O3937" i="1"/>
  <c r="P3937" i="1"/>
  <c r="Q3937" i="1"/>
  <c r="O3938" i="1"/>
  <c r="P3938" i="1"/>
  <c r="Q3938" i="1"/>
  <c r="O3939" i="1"/>
  <c r="P3939" i="1"/>
  <c r="Q3939" i="1"/>
  <c r="O3940" i="1"/>
  <c r="P3940" i="1"/>
  <c r="Q3940" i="1"/>
  <c r="O3941" i="1"/>
  <c r="P3941" i="1"/>
  <c r="Q3941" i="1"/>
  <c r="O3942" i="1"/>
  <c r="P3942" i="1"/>
  <c r="Q3942" i="1"/>
  <c r="O3943" i="1"/>
  <c r="P3943" i="1"/>
  <c r="Q3943" i="1"/>
  <c r="O3944" i="1"/>
  <c r="P3944" i="1"/>
  <c r="Q3944" i="1"/>
  <c r="O3945" i="1"/>
  <c r="P3945" i="1"/>
  <c r="Q3945" i="1"/>
  <c r="O3946" i="1"/>
  <c r="P3946" i="1"/>
  <c r="Q3946" i="1"/>
  <c r="O3947" i="1"/>
  <c r="P3947" i="1"/>
  <c r="Q3947" i="1"/>
  <c r="O3948" i="1"/>
  <c r="P3948" i="1"/>
  <c r="Q3948" i="1"/>
  <c r="O3949" i="1"/>
  <c r="P3949" i="1"/>
  <c r="Q3949" i="1"/>
  <c r="O3950" i="1"/>
  <c r="P3950" i="1"/>
  <c r="Q3950" i="1"/>
  <c r="O3951" i="1"/>
  <c r="P3951" i="1"/>
  <c r="Q3951" i="1"/>
  <c r="O3952" i="1"/>
  <c r="P3952" i="1"/>
  <c r="Q3952" i="1"/>
  <c r="O3953" i="1"/>
  <c r="P3953" i="1"/>
  <c r="Q3953" i="1"/>
  <c r="O3954" i="1"/>
  <c r="P3954" i="1"/>
  <c r="Q3954" i="1"/>
  <c r="O3955" i="1"/>
  <c r="P3955" i="1"/>
  <c r="Q3955" i="1"/>
  <c r="O3956" i="1"/>
  <c r="P3956" i="1"/>
  <c r="Q3956" i="1"/>
  <c r="O3957" i="1"/>
  <c r="P3957" i="1"/>
  <c r="Q3957" i="1"/>
  <c r="O3958" i="1"/>
  <c r="P3958" i="1"/>
  <c r="Q3958" i="1"/>
  <c r="O3959" i="1"/>
  <c r="P3959" i="1"/>
  <c r="Q3959" i="1"/>
  <c r="O3960" i="1"/>
  <c r="P3960" i="1"/>
  <c r="Q3960" i="1"/>
  <c r="O3961" i="1"/>
  <c r="P3961" i="1"/>
  <c r="Q3961" i="1"/>
  <c r="O3962" i="1"/>
  <c r="P3962" i="1"/>
  <c r="Q3962" i="1"/>
  <c r="O3963" i="1"/>
  <c r="P3963" i="1"/>
  <c r="Q3963" i="1"/>
  <c r="O3964" i="1"/>
  <c r="P3964" i="1"/>
  <c r="Q3964" i="1"/>
  <c r="O3965" i="1"/>
  <c r="P3965" i="1"/>
  <c r="Q3965" i="1"/>
  <c r="O3966" i="1"/>
  <c r="P3966" i="1"/>
  <c r="Q3966" i="1"/>
  <c r="O3967" i="1"/>
  <c r="P3967" i="1"/>
  <c r="Q3967" i="1"/>
  <c r="O3968" i="1"/>
  <c r="P3968" i="1"/>
  <c r="Q3968" i="1"/>
  <c r="O3969" i="1"/>
  <c r="P3969" i="1"/>
  <c r="Q3969" i="1"/>
  <c r="O3970" i="1"/>
  <c r="P3970" i="1"/>
  <c r="Q3970" i="1"/>
  <c r="O3971" i="1"/>
  <c r="P3971" i="1"/>
  <c r="Q3971" i="1"/>
  <c r="O3972" i="1"/>
  <c r="P3972" i="1"/>
  <c r="Q3972" i="1"/>
  <c r="O3973" i="1"/>
  <c r="P3973" i="1"/>
  <c r="Q3973" i="1"/>
  <c r="O3974" i="1"/>
  <c r="P3974" i="1"/>
  <c r="Q3974" i="1"/>
  <c r="O3975" i="1"/>
  <c r="P3975" i="1"/>
  <c r="Q3975" i="1"/>
  <c r="O3976" i="1"/>
  <c r="P3976" i="1"/>
  <c r="Q3976" i="1"/>
  <c r="O3977" i="1"/>
  <c r="P3977" i="1"/>
  <c r="Q3977" i="1"/>
  <c r="O3978" i="1"/>
  <c r="P3978" i="1"/>
  <c r="Q3978" i="1"/>
  <c r="O3979" i="1"/>
  <c r="P3979" i="1"/>
  <c r="Q3979" i="1"/>
  <c r="O3980" i="1"/>
  <c r="P3980" i="1"/>
  <c r="Q3980" i="1"/>
  <c r="O3981" i="1"/>
  <c r="P3981" i="1"/>
  <c r="Q3981" i="1"/>
  <c r="O3982" i="1"/>
  <c r="P3982" i="1"/>
  <c r="Q3982" i="1"/>
  <c r="O3983" i="1"/>
  <c r="P3983" i="1"/>
  <c r="Q3983" i="1"/>
  <c r="O3984" i="1"/>
  <c r="P3984" i="1"/>
  <c r="Q3984" i="1"/>
  <c r="O3985" i="1"/>
  <c r="P3985" i="1"/>
  <c r="Q3985" i="1"/>
  <c r="O3986" i="1"/>
  <c r="P3986" i="1"/>
  <c r="Q3986" i="1"/>
  <c r="O3987" i="1"/>
  <c r="P3987" i="1"/>
  <c r="Q3987" i="1"/>
  <c r="O3988" i="1"/>
  <c r="P3988" i="1"/>
  <c r="Q3988" i="1"/>
  <c r="O3989" i="1"/>
  <c r="P3989" i="1"/>
  <c r="Q3989" i="1"/>
  <c r="O3990" i="1"/>
  <c r="P3990" i="1"/>
  <c r="Q3990" i="1"/>
  <c r="O3991" i="1"/>
  <c r="P3991" i="1"/>
  <c r="Q3991" i="1"/>
  <c r="O3992" i="1"/>
  <c r="P3992" i="1"/>
  <c r="Q3992" i="1"/>
  <c r="O3993" i="1"/>
  <c r="P3993" i="1"/>
  <c r="Q3993" i="1"/>
  <c r="O3994" i="1"/>
  <c r="P3994" i="1"/>
  <c r="Q3994" i="1"/>
  <c r="O3995" i="1"/>
  <c r="P3995" i="1"/>
  <c r="Q3995" i="1"/>
  <c r="O3996" i="1"/>
  <c r="P3996" i="1"/>
  <c r="Q3996" i="1"/>
  <c r="O3997" i="1"/>
  <c r="P3997" i="1"/>
  <c r="Q3997" i="1"/>
  <c r="O3998" i="1"/>
  <c r="P3998" i="1"/>
  <c r="Q3998" i="1"/>
  <c r="O3999" i="1"/>
  <c r="P3999" i="1"/>
  <c r="Q3999" i="1"/>
  <c r="O4000" i="1"/>
  <c r="P4000" i="1"/>
  <c r="Q4000" i="1"/>
  <c r="O4001" i="1"/>
  <c r="P4001" i="1"/>
  <c r="Q4001" i="1"/>
  <c r="O4002" i="1"/>
  <c r="P4002" i="1"/>
  <c r="Q4002" i="1"/>
  <c r="O4003" i="1"/>
  <c r="P4003" i="1"/>
  <c r="Q4003" i="1"/>
  <c r="O4004" i="1"/>
  <c r="P4004" i="1"/>
  <c r="Q4004" i="1"/>
  <c r="O4005" i="1"/>
  <c r="P4005" i="1"/>
  <c r="Q4005" i="1"/>
  <c r="O4006" i="1"/>
  <c r="P4006" i="1"/>
  <c r="Q4006" i="1"/>
  <c r="O4007" i="1"/>
  <c r="P4007" i="1"/>
  <c r="Q4007" i="1"/>
  <c r="O4008" i="1"/>
  <c r="P4008" i="1"/>
  <c r="Q4008" i="1"/>
  <c r="O4009" i="1"/>
  <c r="P4009" i="1"/>
  <c r="Q4009" i="1"/>
  <c r="O4010" i="1"/>
  <c r="P4010" i="1"/>
  <c r="Q4010" i="1"/>
  <c r="O4011" i="1"/>
  <c r="P4011" i="1"/>
  <c r="Q4011" i="1"/>
  <c r="O4012" i="1"/>
  <c r="P4012" i="1"/>
  <c r="Q4012" i="1"/>
  <c r="O4013" i="1"/>
  <c r="P4013" i="1"/>
  <c r="Q4013" i="1"/>
  <c r="O4014" i="1"/>
  <c r="P4014" i="1"/>
  <c r="Q4014" i="1"/>
  <c r="O4015" i="1"/>
  <c r="P4015" i="1"/>
  <c r="Q4015" i="1"/>
  <c r="O4016" i="1"/>
  <c r="P4016" i="1"/>
  <c r="Q4016" i="1"/>
  <c r="O4017" i="1"/>
  <c r="P4017" i="1"/>
  <c r="Q4017" i="1"/>
  <c r="O4018" i="1"/>
  <c r="P4018" i="1"/>
  <c r="Q4018" i="1"/>
  <c r="O4019" i="1"/>
  <c r="P4019" i="1"/>
  <c r="Q4019" i="1"/>
  <c r="O4020" i="1"/>
  <c r="P4020" i="1"/>
  <c r="Q4020" i="1"/>
  <c r="O4021" i="1"/>
  <c r="P4021" i="1"/>
  <c r="Q4021" i="1"/>
  <c r="O4022" i="1"/>
  <c r="P4022" i="1"/>
  <c r="Q4022" i="1"/>
  <c r="O4023" i="1"/>
  <c r="P4023" i="1"/>
  <c r="Q4023" i="1"/>
  <c r="O4024" i="1"/>
  <c r="P4024" i="1"/>
  <c r="Q4024" i="1"/>
  <c r="O4025" i="1"/>
  <c r="P4025" i="1"/>
  <c r="Q4025" i="1"/>
  <c r="O4026" i="1"/>
  <c r="P4026" i="1"/>
  <c r="Q4026" i="1"/>
  <c r="O4027" i="1"/>
  <c r="P4027" i="1"/>
  <c r="Q4027" i="1"/>
  <c r="O4028" i="1"/>
  <c r="P4028" i="1"/>
  <c r="Q4028" i="1"/>
  <c r="O4029" i="1"/>
  <c r="P4029" i="1"/>
  <c r="Q4029" i="1"/>
  <c r="O4030" i="1"/>
  <c r="P4030" i="1"/>
  <c r="Q4030" i="1"/>
  <c r="O4031" i="1"/>
  <c r="P4031" i="1"/>
  <c r="Q4031" i="1"/>
  <c r="O4032" i="1"/>
  <c r="P4032" i="1"/>
  <c r="Q4032" i="1"/>
  <c r="O4033" i="1"/>
  <c r="P4033" i="1"/>
  <c r="Q4033" i="1"/>
  <c r="O4034" i="1"/>
  <c r="P4034" i="1"/>
  <c r="Q4034" i="1"/>
  <c r="O4035" i="1"/>
  <c r="P4035" i="1"/>
  <c r="Q4035" i="1"/>
  <c r="O4036" i="1"/>
  <c r="P4036" i="1"/>
  <c r="Q4036" i="1"/>
  <c r="O4037" i="1"/>
  <c r="P4037" i="1"/>
  <c r="Q4037" i="1"/>
  <c r="O4038" i="1"/>
  <c r="P4038" i="1"/>
  <c r="Q4038" i="1"/>
  <c r="O4039" i="1"/>
  <c r="P4039" i="1"/>
  <c r="Q4039" i="1"/>
  <c r="O4040" i="1"/>
  <c r="P4040" i="1"/>
  <c r="Q4040" i="1"/>
  <c r="O4041" i="1"/>
  <c r="P4041" i="1"/>
  <c r="Q4041" i="1"/>
  <c r="O4042" i="1"/>
  <c r="P4042" i="1"/>
  <c r="Q4042" i="1"/>
  <c r="O4043" i="1"/>
  <c r="P4043" i="1"/>
  <c r="Q4043" i="1"/>
  <c r="O4044" i="1"/>
  <c r="P4044" i="1"/>
  <c r="Q4044" i="1"/>
  <c r="O4045" i="1"/>
  <c r="P4045" i="1"/>
  <c r="Q4045" i="1"/>
  <c r="O4046" i="1"/>
  <c r="P4046" i="1"/>
  <c r="Q4046" i="1"/>
  <c r="O4047" i="1"/>
  <c r="P4047" i="1"/>
  <c r="Q4047" i="1"/>
  <c r="O4048" i="1"/>
  <c r="P4048" i="1"/>
  <c r="Q4048" i="1"/>
  <c r="O4049" i="1"/>
  <c r="P4049" i="1"/>
  <c r="Q4049" i="1"/>
  <c r="O4050" i="1"/>
  <c r="P4050" i="1"/>
  <c r="Q4050" i="1"/>
  <c r="O4051" i="1"/>
  <c r="P4051" i="1"/>
  <c r="Q4051" i="1"/>
  <c r="O4052" i="1"/>
  <c r="P4052" i="1"/>
  <c r="Q4052" i="1"/>
  <c r="O4053" i="1"/>
  <c r="P4053" i="1"/>
  <c r="Q4053" i="1"/>
  <c r="O4054" i="1"/>
  <c r="P4054" i="1"/>
  <c r="Q4054" i="1"/>
  <c r="O4055" i="1"/>
  <c r="P4055" i="1"/>
  <c r="Q4055" i="1"/>
  <c r="O4056" i="1"/>
  <c r="P4056" i="1"/>
  <c r="Q4056" i="1"/>
  <c r="O4057" i="1"/>
  <c r="P4057" i="1"/>
  <c r="Q4057" i="1"/>
  <c r="O4058" i="1"/>
  <c r="P4058" i="1"/>
  <c r="Q4058" i="1"/>
  <c r="O4059" i="1"/>
  <c r="P4059" i="1"/>
  <c r="Q4059" i="1"/>
  <c r="O4060" i="1"/>
  <c r="P4060" i="1"/>
  <c r="Q4060" i="1"/>
  <c r="O4061" i="1"/>
  <c r="P4061" i="1"/>
  <c r="Q4061" i="1"/>
  <c r="O4062" i="1"/>
  <c r="P4062" i="1"/>
  <c r="Q4062" i="1"/>
  <c r="O4063" i="1"/>
  <c r="P4063" i="1"/>
  <c r="Q4063" i="1"/>
  <c r="O4064" i="1"/>
  <c r="P4064" i="1"/>
  <c r="Q4064" i="1"/>
  <c r="O4065" i="1"/>
  <c r="P4065" i="1"/>
  <c r="Q4065" i="1"/>
  <c r="O4066" i="1"/>
  <c r="P4066" i="1"/>
  <c r="Q4066" i="1"/>
  <c r="O4067" i="1"/>
  <c r="P4067" i="1"/>
  <c r="Q4067" i="1"/>
  <c r="O4068" i="1"/>
  <c r="P4068" i="1"/>
  <c r="Q4068" i="1"/>
  <c r="O4069" i="1"/>
  <c r="P4069" i="1"/>
  <c r="Q4069" i="1"/>
  <c r="O4070" i="1"/>
  <c r="P4070" i="1"/>
  <c r="Q4070" i="1"/>
  <c r="O4071" i="1"/>
  <c r="P4071" i="1"/>
  <c r="Q4071" i="1"/>
  <c r="O4072" i="1"/>
  <c r="P4072" i="1"/>
  <c r="Q4072" i="1"/>
  <c r="O4073" i="1"/>
  <c r="P4073" i="1"/>
  <c r="Q4073" i="1"/>
  <c r="O4074" i="1"/>
  <c r="P4074" i="1"/>
  <c r="Q4074" i="1"/>
  <c r="O4075" i="1"/>
  <c r="P4075" i="1"/>
  <c r="Q4075" i="1"/>
  <c r="O4076" i="1"/>
  <c r="P4076" i="1"/>
  <c r="Q4076" i="1"/>
  <c r="O4077" i="1"/>
  <c r="P4077" i="1"/>
  <c r="Q4077" i="1"/>
  <c r="O4078" i="1"/>
  <c r="P4078" i="1"/>
  <c r="Q4078" i="1"/>
  <c r="O4079" i="1"/>
  <c r="P4079" i="1"/>
  <c r="Q4079" i="1"/>
  <c r="O4080" i="1"/>
  <c r="P4080" i="1"/>
  <c r="Q4080" i="1"/>
  <c r="O4081" i="1"/>
  <c r="P4081" i="1"/>
  <c r="Q4081" i="1"/>
  <c r="O4082" i="1"/>
  <c r="P4082" i="1"/>
  <c r="Q4082" i="1"/>
  <c r="O4083" i="1"/>
  <c r="P4083" i="1"/>
  <c r="Q4083" i="1"/>
  <c r="O4084" i="1"/>
  <c r="P4084" i="1"/>
  <c r="Q4084" i="1"/>
  <c r="O4085" i="1"/>
  <c r="P4085" i="1"/>
  <c r="Q4085" i="1"/>
  <c r="O4086" i="1"/>
  <c r="P4086" i="1"/>
  <c r="Q4086" i="1"/>
  <c r="O4087" i="1"/>
  <c r="P4087" i="1"/>
  <c r="Q4087" i="1"/>
  <c r="O4088" i="1"/>
  <c r="P4088" i="1"/>
  <c r="Q4088" i="1"/>
  <c r="O4089" i="1"/>
  <c r="P4089" i="1"/>
  <c r="Q4089" i="1"/>
  <c r="O4090" i="1"/>
  <c r="P4090" i="1"/>
  <c r="Q4090" i="1"/>
  <c r="O4091" i="1"/>
  <c r="P4091" i="1"/>
  <c r="Q4091" i="1"/>
  <c r="O4092" i="1"/>
  <c r="P4092" i="1"/>
  <c r="Q4092" i="1"/>
  <c r="O4093" i="1"/>
  <c r="P4093" i="1"/>
  <c r="Q4093" i="1"/>
  <c r="O4094" i="1"/>
  <c r="P4094" i="1"/>
  <c r="Q4094" i="1"/>
  <c r="O4095" i="1"/>
  <c r="P4095" i="1"/>
  <c r="Q4095" i="1"/>
  <c r="O4096" i="1"/>
  <c r="P4096" i="1"/>
  <c r="Q4096" i="1"/>
  <c r="O4097" i="1"/>
  <c r="P4097" i="1"/>
  <c r="Q4097" i="1"/>
  <c r="O4098" i="1"/>
  <c r="P4098" i="1"/>
  <c r="Q4098" i="1"/>
  <c r="O4099" i="1"/>
  <c r="P4099" i="1"/>
  <c r="Q4099" i="1"/>
  <c r="O4100" i="1"/>
  <c r="P4100" i="1"/>
  <c r="Q4100" i="1"/>
  <c r="O4101" i="1"/>
  <c r="P4101" i="1"/>
  <c r="Q4101" i="1"/>
  <c r="O4102" i="1"/>
  <c r="P4102" i="1"/>
  <c r="Q4102" i="1"/>
  <c r="O4103" i="1"/>
  <c r="P4103" i="1"/>
  <c r="Q4103" i="1"/>
  <c r="O4104" i="1"/>
  <c r="P4104" i="1"/>
  <c r="Q4104" i="1"/>
  <c r="O4105" i="1"/>
  <c r="P4105" i="1"/>
  <c r="Q4105" i="1"/>
  <c r="O4106" i="1"/>
  <c r="P4106" i="1"/>
  <c r="Q4106" i="1"/>
  <c r="O4107" i="1"/>
  <c r="P4107" i="1"/>
  <c r="Q4107" i="1"/>
  <c r="O4108" i="1"/>
  <c r="P4108" i="1"/>
  <c r="Q4108" i="1"/>
  <c r="O4109" i="1"/>
  <c r="P4109" i="1"/>
  <c r="Q4109" i="1"/>
  <c r="O4110" i="1"/>
  <c r="P4110" i="1"/>
  <c r="Q4110" i="1"/>
  <c r="O4111" i="1"/>
  <c r="P4111" i="1"/>
  <c r="Q4111" i="1"/>
  <c r="O4112" i="1"/>
  <c r="P4112" i="1"/>
  <c r="Q4112" i="1"/>
  <c r="O4113" i="1"/>
  <c r="P4113" i="1"/>
  <c r="Q4113" i="1"/>
  <c r="O4114" i="1"/>
  <c r="P4114" i="1"/>
  <c r="Q4114" i="1"/>
  <c r="O4115" i="1"/>
  <c r="P4115" i="1"/>
  <c r="Q4115" i="1"/>
  <c r="O4116" i="1"/>
  <c r="P4116" i="1"/>
  <c r="Q4116" i="1"/>
  <c r="O4117" i="1"/>
  <c r="P4117" i="1"/>
  <c r="Q4117" i="1"/>
  <c r="O4118" i="1"/>
  <c r="P4118" i="1"/>
  <c r="Q4118" i="1"/>
  <c r="O4119" i="1"/>
  <c r="P4119" i="1"/>
  <c r="Q4119" i="1"/>
  <c r="O4120" i="1"/>
  <c r="P4120" i="1"/>
  <c r="Q4120" i="1"/>
  <c r="O4121" i="1"/>
  <c r="P4121" i="1"/>
  <c r="Q4121" i="1"/>
  <c r="O4122" i="1"/>
  <c r="P4122" i="1"/>
  <c r="Q4122" i="1"/>
  <c r="O4123" i="1"/>
  <c r="P4123" i="1"/>
  <c r="Q4123" i="1"/>
  <c r="O4124" i="1"/>
  <c r="P4124" i="1"/>
  <c r="Q4124" i="1"/>
  <c r="O4125" i="1"/>
  <c r="P4125" i="1"/>
  <c r="Q4125" i="1"/>
  <c r="O4126" i="1"/>
  <c r="P4126" i="1"/>
  <c r="Q4126" i="1"/>
  <c r="O4127" i="1"/>
  <c r="P4127" i="1"/>
  <c r="Q4127" i="1"/>
  <c r="O4128" i="1"/>
  <c r="P4128" i="1"/>
  <c r="Q4128" i="1"/>
  <c r="O4129" i="1"/>
  <c r="P4129" i="1"/>
  <c r="Q4129" i="1"/>
  <c r="O4130" i="1"/>
  <c r="P4130" i="1"/>
  <c r="Q4130" i="1"/>
  <c r="O4131" i="1"/>
  <c r="P4131" i="1"/>
  <c r="Q4131" i="1"/>
  <c r="O4132" i="1"/>
  <c r="P4132" i="1"/>
  <c r="Q4132" i="1"/>
  <c r="O4133" i="1"/>
  <c r="P4133" i="1"/>
  <c r="Q4133" i="1"/>
  <c r="O4134" i="1"/>
  <c r="P4134" i="1"/>
  <c r="Q4134" i="1"/>
  <c r="O4135" i="1"/>
  <c r="P4135" i="1"/>
  <c r="Q4135" i="1"/>
  <c r="O4136" i="1"/>
  <c r="P4136" i="1"/>
  <c r="Q4136" i="1"/>
  <c r="O4137" i="1"/>
  <c r="P4137" i="1"/>
  <c r="Q4137" i="1"/>
  <c r="O4138" i="1"/>
  <c r="P4138" i="1"/>
  <c r="Q4138" i="1"/>
  <c r="O4139" i="1"/>
  <c r="P4139" i="1"/>
  <c r="Q4139" i="1"/>
  <c r="O4140" i="1"/>
  <c r="P4140" i="1"/>
  <c r="Q4140" i="1"/>
  <c r="O4141" i="1"/>
  <c r="P4141" i="1"/>
  <c r="Q4141" i="1"/>
  <c r="O4142" i="1"/>
  <c r="P4142" i="1"/>
  <c r="Q4142" i="1"/>
  <c r="O4143" i="1"/>
  <c r="P4143" i="1"/>
  <c r="Q4143" i="1"/>
  <c r="O4144" i="1"/>
  <c r="P4144" i="1"/>
  <c r="Q4144" i="1"/>
  <c r="O4145" i="1"/>
  <c r="P4145" i="1"/>
  <c r="Q4145" i="1"/>
  <c r="O4146" i="1"/>
  <c r="P4146" i="1"/>
  <c r="Q4146" i="1"/>
  <c r="O4147" i="1"/>
  <c r="P4147" i="1"/>
  <c r="Q4147" i="1"/>
  <c r="O4148" i="1"/>
  <c r="P4148" i="1"/>
  <c r="Q4148" i="1"/>
  <c r="O4149" i="1"/>
  <c r="P4149" i="1"/>
  <c r="Q4149" i="1"/>
  <c r="O4150" i="1"/>
  <c r="P4150" i="1"/>
  <c r="Q4150" i="1"/>
  <c r="O4151" i="1"/>
  <c r="P4151" i="1"/>
  <c r="Q4151" i="1"/>
  <c r="O4152" i="1"/>
  <c r="P4152" i="1"/>
  <c r="Q4152" i="1"/>
  <c r="O4153" i="1"/>
  <c r="P4153" i="1"/>
  <c r="Q4153" i="1"/>
  <c r="O4154" i="1"/>
  <c r="P4154" i="1"/>
  <c r="Q4154" i="1"/>
  <c r="O4155" i="1"/>
  <c r="P4155" i="1"/>
  <c r="Q4155" i="1"/>
  <c r="O4156" i="1"/>
  <c r="P4156" i="1"/>
  <c r="Q4156" i="1"/>
  <c r="O4157" i="1"/>
  <c r="P4157" i="1"/>
  <c r="Q4157" i="1"/>
  <c r="O4158" i="1"/>
  <c r="P4158" i="1"/>
  <c r="Q4158" i="1"/>
  <c r="O4159" i="1"/>
  <c r="P4159" i="1"/>
  <c r="Q4159" i="1"/>
  <c r="O4160" i="1"/>
  <c r="P4160" i="1"/>
  <c r="Q4160" i="1"/>
  <c r="O4161" i="1"/>
  <c r="P4161" i="1"/>
  <c r="Q4161" i="1"/>
  <c r="O4162" i="1"/>
  <c r="P4162" i="1"/>
  <c r="Q4162" i="1"/>
  <c r="O4163" i="1"/>
  <c r="P4163" i="1"/>
  <c r="Q4163" i="1"/>
  <c r="O4164" i="1"/>
  <c r="P4164" i="1"/>
  <c r="Q4164" i="1"/>
  <c r="O4165" i="1"/>
  <c r="P4165" i="1"/>
  <c r="Q4165" i="1"/>
  <c r="O4166" i="1"/>
  <c r="P4166" i="1"/>
  <c r="Q4166" i="1"/>
  <c r="O4167" i="1"/>
  <c r="P4167" i="1"/>
  <c r="Q4167" i="1"/>
  <c r="O4168" i="1"/>
  <c r="P4168" i="1"/>
  <c r="Q4168" i="1"/>
  <c r="O4169" i="1"/>
  <c r="P4169" i="1"/>
  <c r="Q4169" i="1"/>
  <c r="O4170" i="1"/>
  <c r="P4170" i="1"/>
  <c r="Q4170" i="1"/>
  <c r="O4171" i="1"/>
  <c r="P4171" i="1"/>
  <c r="Q4171" i="1"/>
  <c r="O4172" i="1"/>
  <c r="P4172" i="1"/>
  <c r="Q4172" i="1"/>
  <c r="O4173" i="1"/>
  <c r="P4173" i="1"/>
  <c r="Q4173" i="1"/>
  <c r="O4174" i="1"/>
  <c r="P4174" i="1"/>
  <c r="Q4174" i="1"/>
  <c r="O4175" i="1"/>
  <c r="P4175" i="1"/>
  <c r="Q4175" i="1"/>
  <c r="O4176" i="1"/>
  <c r="P4176" i="1"/>
  <c r="Q4176" i="1"/>
  <c r="O4177" i="1"/>
  <c r="P4177" i="1"/>
  <c r="Q4177" i="1"/>
  <c r="O4178" i="1"/>
  <c r="P4178" i="1"/>
  <c r="Q4178" i="1"/>
  <c r="O4179" i="1"/>
  <c r="P4179" i="1"/>
  <c r="Q4179" i="1"/>
  <c r="O4180" i="1"/>
  <c r="P4180" i="1"/>
  <c r="Q4180" i="1"/>
  <c r="O4181" i="1"/>
  <c r="P4181" i="1"/>
  <c r="Q4181" i="1"/>
  <c r="O4182" i="1"/>
  <c r="P4182" i="1"/>
  <c r="Q4182" i="1"/>
  <c r="O4183" i="1"/>
  <c r="P4183" i="1"/>
  <c r="Q4183" i="1"/>
  <c r="O4184" i="1"/>
  <c r="P4184" i="1"/>
  <c r="Q4184" i="1"/>
  <c r="O4185" i="1"/>
  <c r="P4185" i="1"/>
  <c r="Q4185" i="1"/>
  <c r="O4186" i="1"/>
  <c r="P4186" i="1"/>
  <c r="Q4186" i="1"/>
  <c r="O4187" i="1"/>
  <c r="P4187" i="1"/>
  <c r="Q4187" i="1"/>
  <c r="O4188" i="1"/>
  <c r="P4188" i="1"/>
  <c r="Q4188" i="1"/>
  <c r="O4189" i="1"/>
  <c r="P4189" i="1"/>
  <c r="Q4189" i="1"/>
  <c r="O4190" i="1"/>
  <c r="P4190" i="1"/>
  <c r="Q4190" i="1"/>
  <c r="O4191" i="1"/>
  <c r="P4191" i="1"/>
  <c r="Q4191" i="1"/>
  <c r="O4192" i="1"/>
  <c r="P4192" i="1"/>
  <c r="Q4192" i="1"/>
  <c r="O4193" i="1"/>
  <c r="P4193" i="1"/>
  <c r="Q4193" i="1"/>
  <c r="O4194" i="1"/>
  <c r="P4194" i="1"/>
  <c r="Q4194" i="1"/>
  <c r="O4195" i="1"/>
  <c r="P4195" i="1"/>
  <c r="Q4195" i="1"/>
  <c r="O4196" i="1"/>
  <c r="P4196" i="1"/>
  <c r="Q4196" i="1"/>
  <c r="O4197" i="1"/>
  <c r="P4197" i="1"/>
  <c r="Q4197" i="1"/>
  <c r="O4198" i="1"/>
  <c r="P4198" i="1"/>
  <c r="Q4198" i="1"/>
  <c r="O4199" i="1"/>
  <c r="P4199" i="1"/>
  <c r="Q4199" i="1"/>
  <c r="O4200" i="1"/>
  <c r="P4200" i="1"/>
  <c r="Q4200" i="1"/>
  <c r="O4201" i="1"/>
  <c r="P4201" i="1"/>
  <c r="Q4201" i="1"/>
  <c r="O4202" i="1"/>
  <c r="P4202" i="1"/>
  <c r="Q4202" i="1"/>
  <c r="O4203" i="1"/>
  <c r="P4203" i="1"/>
  <c r="Q4203" i="1"/>
  <c r="O4204" i="1"/>
  <c r="P4204" i="1"/>
  <c r="Q4204" i="1"/>
  <c r="O4205" i="1"/>
  <c r="P4205" i="1"/>
  <c r="Q4205" i="1"/>
  <c r="O4206" i="1"/>
  <c r="P4206" i="1"/>
  <c r="Q4206" i="1"/>
  <c r="O4207" i="1"/>
  <c r="P4207" i="1"/>
  <c r="Q4207" i="1"/>
  <c r="O4208" i="1"/>
  <c r="P4208" i="1"/>
  <c r="Q4208" i="1"/>
  <c r="O4209" i="1"/>
  <c r="P4209" i="1"/>
  <c r="Q4209" i="1"/>
  <c r="O4210" i="1"/>
  <c r="P4210" i="1"/>
  <c r="Q4210" i="1"/>
  <c r="O4211" i="1"/>
  <c r="P4211" i="1"/>
  <c r="Q4211" i="1"/>
  <c r="O4212" i="1"/>
  <c r="P4212" i="1"/>
  <c r="Q4212" i="1"/>
  <c r="O4213" i="1"/>
  <c r="P4213" i="1"/>
  <c r="Q4213" i="1"/>
  <c r="O4214" i="1"/>
  <c r="P4214" i="1"/>
  <c r="Q4214" i="1"/>
  <c r="O4215" i="1"/>
  <c r="P4215" i="1"/>
  <c r="Q4215" i="1"/>
  <c r="O4216" i="1"/>
  <c r="P4216" i="1"/>
  <c r="Q4216" i="1"/>
  <c r="O4217" i="1"/>
  <c r="P4217" i="1"/>
  <c r="Q4217" i="1"/>
  <c r="O4218" i="1"/>
  <c r="P4218" i="1"/>
  <c r="Q4218" i="1"/>
  <c r="O4219" i="1"/>
  <c r="P4219" i="1"/>
  <c r="Q4219" i="1"/>
  <c r="O4220" i="1"/>
  <c r="P4220" i="1"/>
  <c r="Q4220" i="1"/>
  <c r="O4221" i="1"/>
  <c r="P4221" i="1"/>
  <c r="Q4221" i="1"/>
  <c r="O4222" i="1"/>
  <c r="P4222" i="1"/>
  <c r="Q4222" i="1"/>
  <c r="O4223" i="1"/>
  <c r="P4223" i="1"/>
  <c r="Q4223" i="1"/>
  <c r="O4224" i="1"/>
  <c r="P4224" i="1"/>
  <c r="Q4224" i="1"/>
  <c r="O4225" i="1"/>
  <c r="P4225" i="1"/>
  <c r="Q4225" i="1"/>
  <c r="O4226" i="1"/>
  <c r="P4226" i="1"/>
  <c r="Q4226" i="1"/>
  <c r="O4227" i="1"/>
  <c r="P4227" i="1"/>
  <c r="Q4227" i="1"/>
  <c r="O4228" i="1"/>
  <c r="P4228" i="1"/>
  <c r="Q4228" i="1"/>
  <c r="O4229" i="1"/>
  <c r="P4229" i="1"/>
  <c r="Q4229" i="1"/>
  <c r="O4230" i="1"/>
  <c r="P4230" i="1"/>
  <c r="Q4230" i="1"/>
  <c r="O4231" i="1"/>
  <c r="P4231" i="1"/>
  <c r="Q4231" i="1"/>
  <c r="O4232" i="1"/>
  <c r="P4232" i="1"/>
  <c r="Q4232" i="1"/>
  <c r="O4233" i="1"/>
  <c r="P4233" i="1"/>
  <c r="Q4233" i="1"/>
  <c r="O4234" i="1"/>
  <c r="P4234" i="1"/>
  <c r="Q4234" i="1"/>
  <c r="O4235" i="1"/>
  <c r="P4235" i="1"/>
  <c r="Q4235" i="1"/>
  <c r="O4236" i="1"/>
  <c r="P4236" i="1"/>
  <c r="Q4236" i="1"/>
  <c r="O4237" i="1"/>
  <c r="P4237" i="1"/>
  <c r="Q4237" i="1"/>
  <c r="O4238" i="1"/>
  <c r="P4238" i="1"/>
  <c r="Q4238" i="1"/>
  <c r="O4239" i="1"/>
  <c r="P4239" i="1"/>
  <c r="Q4239" i="1"/>
  <c r="O4240" i="1"/>
  <c r="P4240" i="1"/>
  <c r="Q4240" i="1"/>
  <c r="O4241" i="1"/>
  <c r="P4241" i="1"/>
  <c r="Q4241" i="1"/>
  <c r="O4242" i="1"/>
  <c r="P4242" i="1"/>
  <c r="Q4242" i="1"/>
  <c r="O4243" i="1"/>
  <c r="P4243" i="1"/>
  <c r="Q4243" i="1"/>
  <c r="O4244" i="1"/>
  <c r="P4244" i="1"/>
  <c r="Q4244" i="1"/>
  <c r="O4245" i="1"/>
  <c r="P4245" i="1"/>
  <c r="Q4245" i="1"/>
  <c r="O4246" i="1"/>
  <c r="P4246" i="1"/>
  <c r="Q4246" i="1"/>
  <c r="O4247" i="1"/>
  <c r="P4247" i="1"/>
  <c r="Q4247" i="1"/>
  <c r="O4248" i="1"/>
  <c r="P4248" i="1"/>
  <c r="Q4248" i="1"/>
  <c r="O4249" i="1"/>
  <c r="P4249" i="1"/>
  <c r="Q4249" i="1"/>
  <c r="O4250" i="1"/>
  <c r="P4250" i="1"/>
  <c r="Q4250" i="1"/>
  <c r="O4251" i="1"/>
  <c r="P4251" i="1"/>
  <c r="Q4251" i="1"/>
  <c r="O4252" i="1"/>
  <c r="P4252" i="1"/>
  <c r="Q4252" i="1"/>
  <c r="O4253" i="1"/>
  <c r="P4253" i="1"/>
  <c r="Q4253" i="1"/>
  <c r="O4254" i="1"/>
  <c r="P4254" i="1"/>
  <c r="Q4254" i="1"/>
  <c r="O4255" i="1"/>
  <c r="P4255" i="1"/>
  <c r="Q4255" i="1"/>
  <c r="O4256" i="1"/>
  <c r="P4256" i="1"/>
  <c r="Q4256" i="1"/>
  <c r="O4257" i="1"/>
  <c r="P4257" i="1"/>
  <c r="Q4257" i="1"/>
  <c r="O4258" i="1"/>
  <c r="P4258" i="1"/>
  <c r="Q4258" i="1"/>
  <c r="O4259" i="1"/>
  <c r="P4259" i="1"/>
  <c r="Q4259" i="1"/>
  <c r="O4260" i="1"/>
  <c r="P4260" i="1"/>
  <c r="Q4260" i="1"/>
  <c r="O4261" i="1"/>
  <c r="P4261" i="1"/>
  <c r="Q4261" i="1"/>
  <c r="O4262" i="1"/>
  <c r="P4262" i="1"/>
  <c r="Q4262" i="1"/>
  <c r="O4263" i="1"/>
  <c r="P4263" i="1"/>
  <c r="Q4263" i="1"/>
  <c r="O4264" i="1"/>
  <c r="P4264" i="1"/>
  <c r="Q4264" i="1"/>
  <c r="O4265" i="1"/>
  <c r="P4265" i="1"/>
  <c r="Q4265" i="1"/>
  <c r="O4266" i="1"/>
  <c r="P4266" i="1"/>
  <c r="Q4266" i="1"/>
  <c r="O4267" i="1"/>
  <c r="P4267" i="1"/>
  <c r="Q4267" i="1"/>
  <c r="O4268" i="1"/>
  <c r="P4268" i="1"/>
  <c r="Q4268" i="1"/>
  <c r="O4269" i="1"/>
  <c r="P4269" i="1"/>
  <c r="Q4269" i="1"/>
  <c r="O4270" i="1"/>
  <c r="P4270" i="1"/>
  <c r="Q4270" i="1"/>
  <c r="O4271" i="1"/>
  <c r="P4271" i="1"/>
  <c r="Q4271" i="1"/>
  <c r="O4272" i="1"/>
  <c r="P4272" i="1"/>
  <c r="Q4272" i="1"/>
  <c r="O4273" i="1"/>
  <c r="P4273" i="1"/>
  <c r="Q4273" i="1"/>
  <c r="O4274" i="1"/>
  <c r="P4274" i="1"/>
  <c r="Q4274" i="1"/>
  <c r="O4275" i="1"/>
  <c r="P4275" i="1"/>
  <c r="Q4275" i="1"/>
  <c r="O4276" i="1"/>
  <c r="P4276" i="1"/>
  <c r="Q4276" i="1"/>
  <c r="O4277" i="1"/>
  <c r="P4277" i="1"/>
  <c r="Q4277" i="1"/>
  <c r="O4278" i="1"/>
  <c r="P4278" i="1"/>
  <c r="Q4278" i="1"/>
  <c r="O4279" i="1"/>
  <c r="P4279" i="1"/>
  <c r="Q4279" i="1"/>
  <c r="O4280" i="1"/>
  <c r="P4280" i="1"/>
  <c r="Q4280" i="1"/>
  <c r="O4281" i="1"/>
  <c r="P4281" i="1"/>
  <c r="Q4281" i="1"/>
  <c r="O4282" i="1"/>
  <c r="P4282" i="1"/>
  <c r="Q4282" i="1"/>
  <c r="O4283" i="1"/>
  <c r="P4283" i="1"/>
  <c r="Q4283" i="1"/>
  <c r="O4284" i="1"/>
  <c r="P4284" i="1"/>
  <c r="Q4284" i="1"/>
  <c r="O4285" i="1"/>
  <c r="P4285" i="1"/>
  <c r="Q4285" i="1"/>
  <c r="O4286" i="1"/>
  <c r="P4286" i="1"/>
  <c r="Q4286" i="1"/>
  <c r="O4287" i="1"/>
  <c r="P4287" i="1"/>
  <c r="Q4287" i="1"/>
  <c r="O4288" i="1"/>
  <c r="P4288" i="1"/>
  <c r="Q4288" i="1"/>
  <c r="O4289" i="1"/>
  <c r="P4289" i="1"/>
  <c r="Q4289" i="1"/>
  <c r="O4290" i="1"/>
  <c r="P4290" i="1"/>
  <c r="Q4290" i="1"/>
  <c r="O4291" i="1"/>
  <c r="P4291" i="1"/>
  <c r="Q4291" i="1"/>
  <c r="O4292" i="1"/>
  <c r="P4292" i="1"/>
  <c r="Q4292" i="1"/>
  <c r="O4293" i="1"/>
  <c r="P4293" i="1"/>
  <c r="Q4293" i="1"/>
  <c r="O4294" i="1"/>
  <c r="P4294" i="1"/>
  <c r="Q4294" i="1"/>
  <c r="O4295" i="1"/>
  <c r="P4295" i="1"/>
  <c r="Q4295" i="1"/>
  <c r="O4296" i="1"/>
  <c r="P4296" i="1"/>
  <c r="Q4296" i="1"/>
  <c r="O4297" i="1"/>
  <c r="P4297" i="1"/>
  <c r="Q4297" i="1"/>
  <c r="O4298" i="1"/>
  <c r="P4298" i="1"/>
  <c r="Q4298" i="1"/>
  <c r="O4299" i="1"/>
  <c r="P4299" i="1"/>
  <c r="Q4299" i="1"/>
  <c r="O4300" i="1"/>
  <c r="P4300" i="1"/>
  <c r="Q4300" i="1"/>
  <c r="O4301" i="1"/>
  <c r="P4301" i="1"/>
  <c r="Q4301" i="1"/>
  <c r="O4302" i="1"/>
  <c r="P4302" i="1"/>
  <c r="Q4302" i="1"/>
  <c r="O4303" i="1"/>
  <c r="P4303" i="1"/>
  <c r="Q4303" i="1"/>
  <c r="O4304" i="1"/>
  <c r="P4304" i="1"/>
  <c r="Q4304" i="1"/>
  <c r="O4305" i="1"/>
  <c r="P4305" i="1"/>
  <c r="Q4305" i="1"/>
  <c r="O4306" i="1"/>
  <c r="P4306" i="1"/>
  <c r="Q4306" i="1"/>
  <c r="O4307" i="1"/>
  <c r="P4307" i="1"/>
  <c r="Q4307" i="1"/>
  <c r="O4308" i="1"/>
  <c r="P4308" i="1"/>
  <c r="Q4308" i="1"/>
  <c r="O4309" i="1"/>
  <c r="P4309" i="1"/>
  <c r="Q4309" i="1"/>
  <c r="O4310" i="1"/>
  <c r="P4310" i="1"/>
  <c r="Q4310" i="1"/>
  <c r="O4311" i="1"/>
  <c r="P4311" i="1"/>
  <c r="Q4311" i="1"/>
  <c r="O4312" i="1"/>
  <c r="P4312" i="1"/>
  <c r="Q4312" i="1"/>
  <c r="O4313" i="1"/>
  <c r="P4313" i="1"/>
  <c r="Q4313" i="1"/>
  <c r="O4314" i="1"/>
  <c r="P4314" i="1"/>
  <c r="Q4314" i="1"/>
  <c r="O4315" i="1"/>
  <c r="P4315" i="1"/>
  <c r="Q4315" i="1"/>
  <c r="O4316" i="1"/>
  <c r="P4316" i="1"/>
  <c r="Q4316" i="1"/>
  <c r="O4317" i="1"/>
  <c r="P4317" i="1"/>
  <c r="Q4317" i="1"/>
  <c r="O4318" i="1"/>
  <c r="P4318" i="1"/>
  <c r="Q4318" i="1"/>
  <c r="O4319" i="1"/>
  <c r="P4319" i="1"/>
  <c r="Q4319" i="1"/>
  <c r="O4320" i="1"/>
  <c r="P4320" i="1"/>
  <c r="Q4320" i="1"/>
  <c r="O4321" i="1"/>
  <c r="P4321" i="1"/>
  <c r="Q4321" i="1"/>
  <c r="O4322" i="1"/>
  <c r="P4322" i="1"/>
  <c r="Q4322" i="1"/>
  <c r="O4323" i="1"/>
  <c r="P4323" i="1"/>
  <c r="Q4323" i="1"/>
  <c r="O4324" i="1"/>
  <c r="P4324" i="1"/>
  <c r="Q4324" i="1"/>
  <c r="O4325" i="1"/>
  <c r="P4325" i="1"/>
  <c r="Q4325" i="1"/>
  <c r="O4326" i="1"/>
  <c r="P4326" i="1"/>
  <c r="Q4326" i="1"/>
  <c r="O4327" i="1"/>
  <c r="P4327" i="1"/>
  <c r="Q4327" i="1"/>
  <c r="O4328" i="1"/>
  <c r="P4328" i="1"/>
  <c r="Q4328" i="1"/>
  <c r="O4329" i="1"/>
  <c r="P4329" i="1"/>
  <c r="Q4329" i="1"/>
  <c r="O4330" i="1"/>
  <c r="P4330" i="1"/>
  <c r="Q4330" i="1"/>
  <c r="O4331" i="1"/>
  <c r="P4331" i="1"/>
  <c r="Q4331" i="1"/>
  <c r="O4332" i="1"/>
  <c r="P4332" i="1"/>
  <c r="Q4332" i="1"/>
  <c r="O4333" i="1"/>
  <c r="P4333" i="1"/>
  <c r="Q4333" i="1"/>
  <c r="O4334" i="1"/>
  <c r="P4334" i="1"/>
  <c r="Q4334" i="1"/>
  <c r="O4335" i="1"/>
  <c r="P4335" i="1"/>
  <c r="Q4335" i="1"/>
  <c r="O4336" i="1"/>
  <c r="P4336" i="1"/>
  <c r="Q4336" i="1"/>
  <c r="O4337" i="1"/>
  <c r="P4337" i="1"/>
  <c r="Q4337" i="1"/>
  <c r="O4338" i="1"/>
  <c r="P4338" i="1"/>
  <c r="Q4338" i="1"/>
  <c r="O4339" i="1"/>
  <c r="P4339" i="1"/>
  <c r="Q4339" i="1"/>
  <c r="O4340" i="1"/>
  <c r="P4340" i="1"/>
  <c r="Q4340" i="1"/>
  <c r="O4341" i="1"/>
  <c r="P4341" i="1"/>
  <c r="Q4341" i="1"/>
  <c r="O4342" i="1"/>
  <c r="P4342" i="1"/>
  <c r="Q4342" i="1"/>
  <c r="O4343" i="1"/>
  <c r="P4343" i="1"/>
  <c r="Q4343" i="1"/>
  <c r="O4344" i="1"/>
  <c r="P4344" i="1"/>
  <c r="Q4344" i="1"/>
  <c r="O4345" i="1"/>
  <c r="P4345" i="1"/>
  <c r="Q4345" i="1"/>
  <c r="O4346" i="1"/>
  <c r="P4346" i="1"/>
  <c r="Q4346" i="1"/>
  <c r="O4347" i="1"/>
  <c r="P4347" i="1"/>
  <c r="Q4347" i="1"/>
  <c r="O4348" i="1"/>
  <c r="P4348" i="1"/>
  <c r="Q4348" i="1"/>
  <c r="O4349" i="1"/>
  <c r="P4349" i="1"/>
  <c r="Q4349" i="1"/>
  <c r="O4350" i="1"/>
  <c r="P4350" i="1"/>
  <c r="Q4350" i="1"/>
  <c r="O4351" i="1"/>
  <c r="P4351" i="1"/>
  <c r="Q4351" i="1"/>
  <c r="O4352" i="1"/>
  <c r="P4352" i="1"/>
  <c r="Q4352" i="1"/>
  <c r="O4353" i="1"/>
  <c r="P4353" i="1"/>
  <c r="Q4353" i="1"/>
  <c r="O4354" i="1"/>
  <c r="P4354" i="1"/>
  <c r="Q4354" i="1"/>
  <c r="O4355" i="1"/>
  <c r="P4355" i="1"/>
  <c r="Q4355" i="1"/>
  <c r="O4356" i="1"/>
  <c r="P4356" i="1"/>
  <c r="Q4356" i="1"/>
  <c r="O4357" i="1"/>
  <c r="P4357" i="1"/>
  <c r="Q4357" i="1"/>
  <c r="O4358" i="1"/>
  <c r="P4358" i="1"/>
  <c r="Q4358" i="1"/>
  <c r="O4359" i="1"/>
  <c r="P4359" i="1"/>
  <c r="Q4359" i="1"/>
  <c r="O4360" i="1"/>
  <c r="P4360" i="1"/>
  <c r="Q4360" i="1"/>
  <c r="O4361" i="1"/>
  <c r="P4361" i="1"/>
  <c r="Q4361" i="1"/>
  <c r="O4362" i="1"/>
  <c r="P4362" i="1"/>
  <c r="Q4362" i="1"/>
  <c r="O4363" i="1"/>
  <c r="P4363" i="1"/>
  <c r="Q4363" i="1"/>
  <c r="O4364" i="1"/>
  <c r="P4364" i="1"/>
  <c r="Q4364" i="1"/>
  <c r="O4365" i="1"/>
  <c r="P4365" i="1"/>
  <c r="Q4365" i="1"/>
  <c r="O4366" i="1"/>
  <c r="P4366" i="1"/>
  <c r="Q4366" i="1"/>
  <c r="O4367" i="1"/>
  <c r="P4367" i="1"/>
  <c r="Q4367" i="1"/>
  <c r="O4368" i="1"/>
  <c r="P4368" i="1"/>
  <c r="Q4368" i="1"/>
  <c r="O4369" i="1"/>
  <c r="P4369" i="1"/>
  <c r="Q4369" i="1"/>
  <c r="O4370" i="1"/>
  <c r="P4370" i="1"/>
  <c r="Q4370" i="1"/>
  <c r="O4371" i="1"/>
  <c r="P4371" i="1"/>
  <c r="Q4371" i="1"/>
  <c r="O4372" i="1"/>
  <c r="P4372" i="1"/>
  <c r="Q4372" i="1"/>
  <c r="O4373" i="1"/>
  <c r="P4373" i="1"/>
  <c r="Q4373" i="1"/>
  <c r="O4374" i="1"/>
  <c r="P4374" i="1"/>
  <c r="Q4374" i="1"/>
  <c r="O4375" i="1"/>
  <c r="P4375" i="1"/>
  <c r="Q4375" i="1"/>
  <c r="O4376" i="1"/>
  <c r="P4376" i="1"/>
  <c r="Q4376" i="1"/>
  <c r="O4377" i="1"/>
  <c r="P4377" i="1"/>
  <c r="Q4377" i="1"/>
  <c r="O4378" i="1"/>
  <c r="P4378" i="1"/>
  <c r="Q4378" i="1"/>
  <c r="O4379" i="1"/>
  <c r="P4379" i="1"/>
  <c r="Q4379" i="1"/>
  <c r="O4380" i="1"/>
  <c r="P4380" i="1"/>
  <c r="Q4380" i="1"/>
  <c r="O4381" i="1"/>
  <c r="P4381" i="1"/>
  <c r="Q4381" i="1"/>
  <c r="O4382" i="1"/>
  <c r="P4382" i="1"/>
  <c r="Q4382" i="1"/>
  <c r="O4383" i="1"/>
  <c r="P4383" i="1"/>
  <c r="Q4383" i="1"/>
  <c r="O4384" i="1"/>
  <c r="P4384" i="1"/>
  <c r="Q4384" i="1"/>
  <c r="O4385" i="1"/>
  <c r="P4385" i="1"/>
  <c r="Q4385" i="1"/>
  <c r="O4386" i="1"/>
  <c r="P4386" i="1"/>
  <c r="Q4386" i="1"/>
  <c r="O4387" i="1"/>
  <c r="P4387" i="1"/>
  <c r="Q4387" i="1"/>
  <c r="O4388" i="1"/>
  <c r="P4388" i="1"/>
  <c r="Q4388" i="1"/>
  <c r="O4389" i="1"/>
  <c r="P4389" i="1"/>
  <c r="Q4389" i="1"/>
  <c r="O4390" i="1"/>
  <c r="P4390" i="1"/>
  <c r="Q4390" i="1"/>
  <c r="O4391" i="1"/>
  <c r="P4391" i="1"/>
  <c r="Q4391" i="1"/>
  <c r="O4392" i="1"/>
  <c r="P4392" i="1"/>
  <c r="Q4392" i="1"/>
  <c r="O4393" i="1"/>
  <c r="P4393" i="1"/>
  <c r="Q4393" i="1"/>
  <c r="O4394" i="1"/>
  <c r="P4394" i="1"/>
  <c r="Q4394" i="1"/>
  <c r="O4395" i="1"/>
  <c r="P4395" i="1"/>
  <c r="Q4395" i="1"/>
  <c r="O4396" i="1"/>
  <c r="P4396" i="1"/>
  <c r="Q4396" i="1"/>
  <c r="O4397" i="1"/>
  <c r="P4397" i="1"/>
  <c r="Q4397" i="1"/>
  <c r="O4398" i="1"/>
  <c r="P4398" i="1"/>
  <c r="Q4398" i="1"/>
  <c r="O4399" i="1"/>
  <c r="P4399" i="1"/>
  <c r="Q4399" i="1"/>
  <c r="O4400" i="1"/>
  <c r="P4400" i="1"/>
  <c r="Q4400" i="1"/>
  <c r="O4401" i="1"/>
  <c r="P4401" i="1"/>
  <c r="Q4401" i="1"/>
  <c r="O4402" i="1"/>
  <c r="P4402" i="1"/>
  <c r="Q4402" i="1"/>
  <c r="O4403" i="1"/>
  <c r="P4403" i="1"/>
  <c r="Q4403" i="1"/>
  <c r="O4404" i="1"/>
  <c r="P4404" i="1"/>
  <c r="Q4404" i="1"/>
  <c r="O4405" i="1"/>
  <c r="P4405" i="1"/>
  <c r="Q4405" i="1"/>
  <c r="O4406" i="1"/>
  <c r="P4406" i="1"/>
  <c r="Q4406" i="1"/>
  <c r="O4407" i="1"/>
  <c r="P4407" i="1"/>
  <c r="Q4407" i="1"/>
  <c r="O4408" i="1"/>
  <c r="P4408" i="1"/>
  <c r="Q4408" i="1"/>
  <c r="O4409" i="1"/>
  <c r="P4409" i="1"/>
  <c r="Q4409" i="1"/>
  <c r="O4410" i="1"/>
  <c r="P4410" i="1"/>
  <c r="Q4410" i="1"/>
  <c r="O4411" i="1"/>
  <c r="P4411" i="1"/>
  <c r="Q4411" i="1"/>
  <c r="O4412" i="1"/>
  <c r="P4412" i="1"/>
  <c r="Q4412" i="1"/>
  <c r="O4413" i="1"/>
  <c r="P4413" i="1"/>
  <c r="Q4413" i="1"/>
  <c r="O4414" i="1"/>
  <c r="P4414" i="1"/>
  <c r="Q4414" i="1"/>
  <c r="O4415" i="1"/>
  <c r="P4415" i="1"/>
  <c r="Q4415" i="1"/>
  <c r="O4416" i="1"/>
  <c r="P4416" i="1"/>
  <c r="Q4416" i="1"/>
  <c r="O4417" i="1"/>
  <c r="P4417" i="1"/>
  <c r="Q4417" i="1"/>
  <c r="O4418" i="1"/>
  <c r="P4418" i="1"/>
  <c r="Q4418" i="1"/>
  <c r="O4419" i="1"/>
  <c r="P4419" i="1"/>
  <c r="Q4419" i="1"/>
  <c r="O4420" i="1"/>
  <c r="P4420" i="1"/>
  <c r="Q4420" i="1"/>
  <c r="O4421" i="1"/>
  <c r="P4421" i="1"/>
  <c r="Q4421" i="1"/>
  <c r="O4422" i="1"/>
  <c r="P4422" i="1"/>
  <c r="Q4422" i="1"/>
  <c r="O4423" i="1"/>
  <c r="P4423" i="1"/>
  <c r="Q4423" i="1"/>
  <c r="O4424" i="1"/>
  <c r="P4424" i="1"/>
  <c r="Q4424" i="1"/>
  <c r="O4425" i="1"/>
  <c r="P4425" i="1"/>
  <c r="Q4425" i="1"/>
  <c r="O4426" i="1"/>
  <c r="P4426" i="1"/>
  <c r="Q4426" i="1"/>
  <c r="O4427" i="1"/>
  <c r="P4427" i="1"/>
  <c r="Q4427" i="1"/>
  <c r="O4428" i="1"/>
  <c r="P4428" i="1"/>
  <c r="Q4428" i="1"/>
  <c r="O4429" i="1"/>
  <c r="P4429" i="1"/>
  <c r="Q4429" i="1"/>
  <c r="O4430" i="1"/>
  <c r="P4430" i="1"/>
  <c r="Q4430" i="1"/>
  <c r="O4431" i="1"/>
  <c r="P4431" i="1"/>
  <c r="Q4431" i="1"/>
  <c r="O4432" i="1"/>
  <c r="P4432" i="1"/>
  <c r="Q4432" i="1"/>
  <c r="O4433" i="1"/>
  <c r="P4433" i="1"/>
  <c r="Q4433" i="1"/>
  <c r="O4434" i="1"/>
  <c r="P4434" i="1"/>
  <c r="Q4434" i="1"/>
  <c r="O4435" i="1"/>
  <c r="P4435" i="1"/>
  <c r="Q4435" i="1"/>
  <c r="O4436" i="1"/>
  <c r="P4436" i="1"/>
  <c r="Q4436" i="1"/>
  <c r="O4437" i="1"/>
  <c r="P4437" i="1"/>
  <c r="Q4437" i="1"/>
  <c r="O4438" i="1"/>
  <c r="P4438" i="1"/>
  <c r="Q4438" i="1"/>
  <c r="O4439" i="1"/>
  <c r="P4439" i="1"/>
  <c r="Q4439" i="1"/>
  <c r="O4440" i="1"/>
  <c r="P4440" i="1"/>
  <c r="Q4440" i="1"/>
  <c r="O4441" i="1"/>
  <c r="P4441" i="1"/>
  <c r="Q4441" i="1"/>
  <c r="O4442" i="1"/>
  <c r="P4442" i="1"/>
  <c r="Q4442" i="1"/>
  <c r="O4443" i="1"/>
  <c r="P4443" i="1"/>
  <c r="Q4443" i="1"/>
  <c r="O4444" i="1"/>
  <c r="P4444" i="1"/>
  <c r="Q4444" i="1"/>
  <c r="O4445" i="1"/>
  <c r="P4445" i="1"/>
  <c r="Q4445" i="1"/>
  <c r="O4446" i="1"/>
  <c r="P4446" i="1"/>
  <c r="Q4446" i="1"/>
  <c r="O4447" i="1"/>
  <c r="P4447" i="1"/>
  <c r="Q4447" i="1"/>
  <c r="O4448" i="1"/>
  <c r="P4448" i="1"/>
  <c r="Q4448" i="1"/>
  <c r="O4449" i="1"/>
  <c r="P4449" i="1"/>
  <c r="Q4449" i="1"/>
  <c r="O4450" i="1"/>
  <c r="P4450" i="1"/>
  <c r="Q4450" i="1"/>
  <c r="O4451" i="1"/>
  <c r="P4451" i="1"/>
  <c r="Q4451" i="1"/>
  <c r="O4452" i="1"/>
  <c r="P4452" i="1"/>
  <c r="Q4452" i="1"/>
  <c r="O4453" i="1"/>
  <c r="P4453" i="1"/>
  <c r="Q4453" i="1"/>
  <c r="O4454" i="1"/>
  <c r="P4454" i="1"/>
  <c r="Q4454" i="1"/>
  <c r="O4455" i="1"/>
  <c r="P4455" i="1"/>
  <c r="Q4455" i="1"/>
  <c r="O4456" i="1"/>
  <c r="P4456" i="1"/>
  <c r="Q4456" i="1"/>
  <c r="O4457" i="1"/>
  <c r="P4457" i="1"/>
  <c r="Q4457" i="1"/>
  <c r="O4458" i="1"/>
  <c r="P4458" i="1"/>
  <c r="Q4458" i="1"/>
  <c r="O4459" i="1"/>
  <c r="P4459" i="1"/>
  <c r="Q4459" i="1"/>
  <c r="O4460" i="1"/>
  <c r="P4460" i="1"/>
  <c r="Q4460" i="1"/>
  <c r="O4461" i="1"/>
  <c r="P4461" i="1"/>
  <c r="Q4461" i="1"/>
  <c r="O4462" i="1"/>
  <c r="P4462" i="1"/>
  <c r="Q4462" i="1"/>
  <c r="O4463" i="1"/>
  <c r="P4463" i="1"/>
  <c r="Q4463" i="1"/>
  <c r="O4464" i="1"/>
  <c r="P4464" i="1"/>
  <c r="Q4464" i="1"/>
  <c r="O4465" i="1"/>
  <c r="P4465" i="1"/>
  <c r="Q4465" i="1"/>
  <c r="O4466" i="1"/>
  <c r="P4466" i="1"/>
  <c r="Q4466" i="1"/>
  <c r="O4467" i="1"/>
  <c r="P4467" i="1"/>
  <c r="Q4467" i="1"/>
  <c r="O4468" i="1"/>
  <c r="P4468" i="1"/>
  <c r="Q4468" i="1"/>
  <c r="O4469" i="1"/>
  <c r="P4469" i="1"/>
  <c r="Q4469" i="1"/>
  <c r="O4470" i="1"/>
  <c r="P4470" i="1"/>
  <c r="Q4470" i="1"/>
  <c r="O4471" i="1"/>
  <c r="P4471" i="1"/>
  <c r="Q4471" i="1"/>
  <c r="O4472" i="1"/>
  <c r="P4472" i="1"/>
  <c r="Q4472" i="1"/>
  <c r="O4473" i="1"/>
  <c r="P4473" i="1"/>
  <c r="Q4473" i="1"/>
  <c r="O4474" i="1"/>
  <c r="P4474" i="1"/>
  <c r="Q4474" i="1"/>
  <c r="O4475" i="1"/>
  <c r="P4475" i="1"/>
  <c r="Q4475" i="1"/>
  <c r="O4476" i="1"/>
  <c r="P4476" i="1"/>
  <c r="Q4476" i="1"/>
  <c r="O4477" i="1"/>
  <c r="P4477" i="1"/>
  <c r="Q4477" i="1"/>
  <c r="O4478" i="1"/>
  <c r="P4478" i="1"/>
  <c r="Q4478" i="1"/>
  <c r="O4479" i="1"/>
  <c r="P4479" i="1"/>
  <c r="Q4479" i="1"/>
  <c r="O4480" i="1"/>
  <c r="P4480" i="1"/>
  <c r="Q4480" i="1"/>
  <c r="O4481" i="1"/>
  <c r="P4481" i="1"/>
  <c r="Q4481" i="1"/>
  <c r="O4482" i="1"/>
  <c r="P4482" i="1"/>
  <c r="Q4482" i="1"/>
  <c r="O4483" i="1"/>
  <c r="P4483" i="1"/>
  <c r="Q4483" i="1"/>
  <c r="O4484" i="1"/>
  <c r="P4484" i="1"/>
  <c r="Q4484" i="1"/>
  <c r="O4485" i="1"/>
  <c r="P4485" i="1"/>
  <c r="Q4485" i="1"/>
  <c r="O4486" i="1"/>
  <c r="P4486" i="1"/>
  <c r="Q4486" i="1"/>
  <c r="O4487" i="1"/>
  <c r="P4487" i="1"/>
  <c r="Q4487" i="1"/>
  <c r="O4488" i="1"/>
  <c r="P4488" i="1"/>
  <c r="Q4488" i="1"/>
  <c r="O4489" i="1"/>
  <c r="P4489" i="1"/>
  <c r="Q4489" i="1"/>
  <c r="O4490" i="1"/>
  <c r="P4490" i="1"/>
  <c r="Q4490" i="1"/>
  <c r="O4491" i="1"/>
  <c r="P4491" i="1"/>
  <c r="Q4491" i="1"/>
  <c r="O4492" i="1"/>
  <c r="P4492" i="1"/>
  <c r="Q4492" i="1"/>
  <c r="O4493" i="1"/>
  <c r="P4493" i="1"/>
  <c r="Q4493" i="1"/>
  <c r="O4494" i="1"/>
  <c r="P4494" i="1"/>
  <c r="Q4494" i="1"/>
  <c r="O4495" i="1"/>
  <c r="P4495" i="1"/>
  <c r="Q4495" i="1"/>
  <c r="O4496" i="1"/>
  <c r="P4496" i="1"/>
  <c r="Q4496" i="1"/>
  <c r="O4497" i="1"/>
  <c r="P4497" i="1"/>
  <c r="Q4497" i="1"/>
  <c r="O4498" i="1"/>
  <c r="P4498" i="1"/>
  <c r="Q4498" i="1"/>
  <c r="O4499" i="1"/>
  <c r="P4499" i="1"/>
  <c r="Q4499" i="1"/>
  <c r="O4500" i="1"/>
  <c r="P4500" i="1"/>
  <c r="Q4500" i="1"/>
  <c r="O4501" i="1"/>
  <c r="P4501" i="1"/>
  <c r="Q4501" i="1"/>
  <c r="O4502" i="1"/>
  <c r="P4502" i="1"/>
  <c r="Q4502" i="1"/>
  <c r="O4503" i="1"/>
  <c r="P4503" i="1"/>
  <c r="Q4503" i="1"/>
  <c r="O4504" i="1"/>
  <c r="P4504" i="1"/>
  <c r="Q4504" i="1"/>
  <c r="O4505" i="1"/>
  <c r="P4505" i="1"/>
  <c r="Q4505" i="1"/>
  <c r="O4506" i="1"/>
  <c r="P4506" i="1"/>
  <c r="Q4506" i="1"/>
  <c r="O4507" i="1"/>
  <c r="P4507" i="1"/>
  <c r="Q4507" i="1"/>
  <c r="O4508" i="1"/>
  <c r="P4508" i="1"/>
  <c r="Q4508" i="1"/>
  <c r="O4509" i="1"/>
  <c r="P4509" i="1"/>
  <c r="Q4509" i="1"/>
  <c r="O4510" i="1"/>
  <c r="P4510" i="1"/>
  <c r="Q4510" i="1"/>
  <c r="O4511" i="1"/>
  <c r="P4511" i="1"/>
  <c r="Q4511" i="1"/>
  <c r="O4512" i="1"/>
  <c r="P4512" i="1"/>
  <c r="Q4512" i="1"/>
  <c r="O4513" i="1"/>
  <c r="P4513" i="1"/>
  <c r="Q4513" i="1"/>
  <c r="O4514" i="1"/>
  <c r="P4514" i="1"/>
  <c r="Q4514" i="1"/>
  <c r="O4515" i="1"/>
  <c r="P4515" i="1"/>
  <c r="Q4515" i="1"/>
  <c r="O4516" i="1"/>
  <c r="P4516" i="1"/>
  <c r="Q4516" i="1"/>
  <c r="O4517" i="1"/>
  <c r="P4517" i="1"/>
  <c r="Q4517" i="1"/>
  <c r="O4518" i="1"/>
  <c r="P4518" i="1"/>
  <c r="Q4518" i="1"/>
  <c r="O4519" i="1"/>
  <c r="P4519" i="1"/>
  <c r="Q4519" i="1"/>
  <c r="O4520" i="1"/>
  <c r="P4520" i="1"/>
  <c r="Q4520" i="1"/>
  <c r="O4521" i="1"/>
  <c r="P4521" i="1"/>
  <c r="Q4521" i="1"/>
  <c r="O4522" i="1"/>
  <c r="P4522" i="1"/>
  <c r="Q4522" i="1"/>
  <c r="O4523" i="1"/>
  <c r="P4523" i="1"/>
  <c r="Q4523" i="1"/>
  <c r="O4524" i="1"/>
  <c r="P4524" i="1"/>
  <c r="Q4524" i="1"/>
  <c r="O4525" i="1"/>
  <c r="P4525" i="1"/>
  <c r="Q4525" i="1"/>
  <c r="O4526" i="1"/>
  <c r="P4526" i="1"/>
  <c r="Q4526" i="1"/>
  <c r="O4527" i="1"/>
  <c r="P4527" i="1"/>
  <c r="Q4527" i="1"/>
  <c r="O4528" i="1"/>
  <c r="P4528" i="1"/>
  <c r="Q4528" i="1"/>
  <c r="O4529" i="1"/>
  <c r="P4529" i="1"/>
  <c r="Q4529" i="1"/>
  <c r="O4530" i="1"/>
  <c r="P4530" i="1"/>
  <c r="Q4530" i="1"/>
  <c r="O4531" i="1"/>
  <c r="P4531" i="1"/>
  <c r="Q4531" i="1"/>
  <c r="O4532" i="1"/>
  <c r="P4532" i="1"/>
  <c r="Q4532" i="1"/>
  <c r="O4533" i="1"/>
  <c r="P4533" i="1"/>
  <c r="Q4533" i="1"/>
  <c r="O4534" i="1"/>
  <c r="P4534" i="1"/>
  <c r="Q4534" i="1"/>
  <c r="O4535" i="1"/>
  <c r="P4535" i="1"/>
  <c r="Q4535" i="1"/>
  <c r="O4536" i="1"/>
  <c r="P4536" i="1"/>
  <c r="Q4536" i="1"/>
  <c r="O4537" i="1"/>
  <c r="P4537" i="1"/>
  <c r="Q4537" i="1"/>
  <c r="O4538" i="1"/>
  <c r="P4538" i="1"/>
  <c r="Q4538" i="1"/>
  <c r="O4539" i="1"/>
  <c r="P4539" i="1"/>
  <c r="Q4539" i="1"/>
  <c r="O4540" i="1"/>
  <c r="P4540" i="1"/>
  <c r="Q4540" i="1"/>
  <c r="O4541" i="1"/>
  <c r="P4541" i="1"/>
  <c r="Q4541" i="1"/>
  <c r="O4542" i="1"/>
  <c r="P4542" i="1"/>
  <c r="Q4542" i="1"/>
  <c r="O4543" i="1"/>
  <c r="P4543" i="1"/>
  <c r="Q4543" i="1"/>
  <c r="O4544" i="1"/>
  <c r="P4544" i="1"/>
  <c r="Q4544" i="1"/>
  <c r="O4545" i="1"/>
  <c r="P4545" i="1"/>
  <c r="Q4545" i="1"/>
  <c r="O4546" i="1"/>
  <c r="P4546" i="1"/>
  <c r="Q4546" i="1"/>
  <c r="O4547" i="1"/>
  <c r="P4547" i="1"/>
  <c r="Q4547" i="1"/>
  <c r="O4548" i="1"/>
  <c r="P4548" i="1"/>
  <c r="Q4548" i="1"/>
  <c r="O4549" i="1"/>
  <c r="P4549" i="1"/>
  <c r="Q4549" i="1"/>
  <c r="O4550" i="1"/>
  <c r="P4550" i="1"/>
  <c r="Q4550" i="1"/>
  <c r="O4551" i="1"/>
  <c r="P4551" i="1"/>
  <c r="Q4551" i="1"/>
  <c r="O4552" i="1"/>
  <c r="P4552" i="1"/>
  <c r="Q4552" i="1"/>
  <c r="O4553" i="1"/>
  <c r="P4553" i="1"/>
  <c r="Q4553" i="1"/>
  <c r="O4554" i="1"/>
  <c r="P4554" i="1"/>
  <c r="Q4554" i="1"/>
  <c r="O4555" i="1"/>
  <c r="P4555" i="1"/>
  <c r="Q4555" i="1"/>
  <c r="O4556" i="1"/>
  <c r="P4556" i="1"/>
  <c r="Q4556" i="1"/>
  <c r="O4557" i="1"/>
  <c r="P4557" i="1"/>
  <c r="Q4557" i="1"/>
  <c r="O4558" i="1"/>
  <c r="P4558" i="1"/>
  <c r="Q4558" i="1"/>
  <c r="O4559" i="1"/>
  <c r="P4559" i="1"/>
  <c r="Q4559" i="1"/>
  <c r="O4560" i="1"/>
  <c r="P4560" i="1"/>
  <c r="Q4560" i="1"/>
  <c r="O4561" i="1"/>
  <c r="P4561" i="1"/>
  <c r="Q4561" i="1"/>
  <c r="O4562" i="1"/>
  <c r="P4562" i="1"/>
  <c r="Q4562" i="1"/>
  <c r="O4563" i="1"/>
  <c r="P4563" i="1"/>
  <c r="Q4563" i="1"/>
  <c r="O4564" i="1"/>
  <c r="P4564" i="1"/>
  <c r="Q4564" i="1"/>
  <c r="O4565" i="1"/>
  <c r="P4565" i="1"/>
  <c r="Q4565" i="1"/>
  <c r="O4566" i="1"/>
  <c r="P4566" i="1"/>
  <c r="Q4566" i="1"/>
  <c r="O4567" i="1"/>
  <c r="P4567" i="1"/>
  <c r="Q4567" i="1"/>
  <c r="O4568" i="1"/>
  <c r="P4568" i="1"/>
  <c r="Q4568" i="1"/>
  <c r="O4569" i="1"/>
  <c r="P4569" i="1"/>
  <c r="Q4569" i="1"/>
  <c r="O4570" i="1"/>
  <c r="P4570" i="1"/>
  <c r="Q4570" i="1"/>
  <c r="O4571" i="1"/>
  <c r="P4571" i="1"/>
  <c r="Q4571" i="1"/>
  <c r="O4572" i="1"/>
  <c r="P4572" i="1"/>
  <c r="Q4572" i="1"/>
  <c r="O4573" i="1"/>
  <c r="P4573" i="1"/>
  <c r="Q4573" i="1"/>
  <c r="O4574" i="1"/>
  <c r="P4574" i="1"/>
  <c r="Q4574" i="1"/>
  <c r="O4575" i="1"/>
  <c r="P4575" i="1"/>
  <c r="Q4575" i="1"/>
  <c r="O4576" i="1"/>
  <c r="P4576" i="1"/>
  <c r="Q4576" i="1"/>
  <c r="O4577" i="1"/>
  <c r="P4577" i="1"/>
  <c r="Q4577" i="1"/>
  <c r="O4578" i="1"/>
  <c r="P4578" i="1"/>
  <c r="Q4578" i="1"/>
  <c r="O4579" i="1"/>
  <c r="P4579" i="1"/>
  <c r="Q4579" i="1"/>
  <c r="O4580" i="1"/>
  <c r="P4580" i="1"/>
  <c r="Q4580" i="1"/>
  <c r="O4581" i="1"/>
  <c r="P4581" i="1"/>
  <c r="Q4581" i="1"/>
  <c r="O4582" i="1"/>
  <c r="P4582" i="1"/>
  <c r="Q4582" i="1"/>
  <c r="O4583" i="1"/>
  <c r="P4583" i="1"/>
  <c r="Q4583" i="1"/>
  <c r="O4584" i="1"/>
  <c r="P4584" i="1"/>
  <c r="Q4584" i="1"/>
  <c r="O4585" i="1"/>
  <c r="P4585" i="1"/>
  <c r="Q4585" i="1"/>
  <c r="O4586" i="1"/>
  <c r="P4586" i="1"/>
  <c r="Q4586" i="1"/>
  <c r="O4587" i="1"/>
  <c r="P4587" i="1"/>
  <c r="Q4587" i="1"/>
  <c r="O4588" i="1"/>
  <c r="P4588" i="1"/>
  <c r="Q4588" i="1"/>
  <c r="O4589" i="1"/>
  <c r="P4589" i="1"/>
  <c r="Q4589" i="1"/>
  <c r="O4590" i="1"/>
  <c r="P4590" i="1"/>
  <c r="Q4590" i="1"/>
  <c r="O4591" i="1"/>
  <c r="P4591" i="1"/>
  <c r="Q4591" i="1"/>
  <c r="O4592" i="1"/>
  <c r="P4592" i="1"/>
  <c r="Q4592" i="1"/>
  <c r="O4593" i="1"/>
  <c r="P4593" i="1"/>
  <c r="Q4593" i="1"/>
  <c r="O4594" i="1"/>
  <c r="P4594" i="1"/>
  <c r="Q4594" i="1"/>
  <c r="O4595" i="1"/>
  <c r="P4595" i="1"/>
  <c r="Q4595" i="1"/>
  <c r="O4596" i="1"/>
  <c r="P4596" i="1"/>
  <c r="Q4596" i="1"/>
  <c r="O4597" i="1"/>
  <c r="P4597" i="1"/>
  <c r="Q4597" i="1"/>
  <c r="O4598" i="1"/>
  <c r="P4598" i="1"/>
  <c r="Q4598" i="1"/>
  <c r="O4599" i="1"/>
  <c r="P4599" i="1"/>
  <c r="Q4599" i="1"/>
  <c r="O4600" i="1"/>
  <c r="P4600" i="1"/>
  <c r="Q4600" i="1"/>
  <c r="O4601" i="1"/>
  <c r="P4601" i="1"/>
  <c r="Q4601" i="1"/>
  <c r="O4602" i="1"/>
  <c r="P4602" i="1"/>
  <c r="Q4602" i="1"/>
  <c r="O4603" i="1"/>
  <c r="P4603" i="1"/>
  <c r="Q4603" i="1"/>
  <c r="O4604" i="1"/>
  <c r="P4604" i="1"/>
  <c r="Q4604" i="1"/>
  <c r="O4605" i="1"/>
  <c r="P4605" i="1"/>
  <c r="Q4605" i="1"/>
  <c r="O4606" i="1"/>
  <c r="P4606" i="1"/>
  <c r="Q4606" i="1"/>
  <c r="O4607" i="1"/>
  <c r="P4607" i="1"/>
  <c r="Q4607" i="1"/>
  <c r="O4608" i="1"/>
  <c r="P4608" i="1"/>
  <c r="Q4608" i="1"/>
  <c r="O4609" i="1"/>
  <c r="P4609" i="1"/>
  <c r="Q4609" i="1"/>
  <c r="O4610" i="1"/>
  <c r="P4610" i="1"/>
  <c r="Q4610" i="1"/>
  <c r="O4611" i="1"/>
  <c r="P4611" i="1"/>
  <c r="Q4611" i="1"/>
  <c r="O4612" i="1"/>
  <c r="P4612" i="1"/>
  <c r="Q4612" i="1"/>
  <c r="O4613" i="1"/>
  <c r="P4613" i="1"/>
  <c r="Q4613" i="1"/>
  <c r="O4614" i="1"/>
  <c r="P4614" i="1"/>
  <c r="Q4614" i="1"/>
  <c r="O4615" i="1"/>
  <c r="P4615" i="1"/>
  <c r="Q4615" i="1"/>
  <c r="O4616" i="1"/>
  <c r="P4616" i="1"/>
  <c r="Q4616" i="1"/>
  <c r="O4617" i="1"/>
  <c r="P4617" i="1"/>
  <c r="Q4617" i="1"/>
  <c r="O4618" i="1"/>
  <c r="P4618" i="1"/>
  <c r="Q4618" i="1"/>
  <c r="O4619" i="1"/>
  <c r="P4619" i="1"/>
  <c r="Q4619" i="1"/>
  <c r="O4620" i="1"/>
  <c r="P4620" i="1"/>
  <c r="Q4620" i="1"/>
  <c r="O4621" i="1"/>
  <c r="P4621" i="1"/>
  <c r="Q4621" i="1"/>
  <c r="O4622" i="1"/>
  <c r="P4622" i="1"/>
  <c r="Q4622" i="1"/>
  <c r="O4623" i="1"/>
  <c r="P4623" i="1"/>
  <c r="Q4623" i="1"/>
  <c r="O4624" i="1"/>
  <c r="P4624" i="1"/>
  <c r="Q4624" i="1"/>
  <c r="O4625" i="1"/>
  <c r="P4625" i="1"/>
  <c r="Q4625" i="1"/>
  <c r="O4626" i="1"/>
  <c r="P4626" i="1"/>
  <c r="Q4626" i="1"/>
  <c r="O4627" i="1"/>
  <c r="P4627" i="1"/>
  <c r="Q4627" i="1"/>
  <c r="O4628" i="1"/>
  <c r="P4628" i="1"/>
  <c r="Q4628" i="1"/>
  <c r="O4629" i="1"/>
  <c r="P4629" i="1"/>
  <c r="Q4629" i="1"/>
  <c r="O4630" i="1"/>
  <c r="P4630" i="1"/>
  <c r="Q4630" i="1"/>
  <c r="O4631" i="1"/>
  <c r="P4631" i="1"/>
  <c r="Q4631" i="1"/>
  <c r="O4632" i="1"/>
  <c r="P4632" i="1"/>
  <c r="Q4632" i="1"/>
  <c r="O4633" i="1"/>
  <c r="P4633" i="1"/>
  <c r="Q4633" i="1"/>
  <c r="O4634" i="1"/>
  <c r="P4634" i="1"/>
  <c r="Q4634" i="1"/>
  <c r="O4635" i="1"/>
  <c r="P4635" i="1"/>
  <c r="Q4635" i="1"/>
  <c r="O4636" i="1"/>
  <c r="P4636" i="1"/>
  <c r="Q4636" i="1"/>
  <c r="O4637" i="1"/>
  <c r="P4637" i="1"/>
  <c r="Q4637" i="1"/>
  <c r="O4638" i="1"/>
  <c r="P4638" i="1"/>
  <c r="Q4638" i="1"/>
  <c r="O4639" i="1"/>
  <c r="P4639" i="1"/>
  <c r="Q4639" i="1"/>
  <c r="O4640" i="1"/>
  <c r="P4640" i="1"/>
  <c r="Q4640" i="1"/>
  <c r="O4641" i="1"/>
  <c r="P4641" i="1"/>
  <c r="Q4641" i="1"/>
  <c r="O4642" i="1"/>
  <c r="P4642" i="1"/>
  <c r="Q4642" i="1"/>
  <c r="O4643" i="1"/>
  <c r="P4643" i="1"/>
  <c r="Q4643" i="1"/>
  <c r="O4644" i="1"/>
  <c r="P4644" i="1"/>
  <c r="Q4644" i="1"/>
  <c r="O4645" i="1"/>
  <c r="P4645" i="1"/>
  <c r="Q4645" i="1"/>
  <c r="O4646" i="1"/>
  <c r="P4646" i="1"/>
  <c r="Q4646" i="1"/>
  <c r="O4647" i="1"/>
  <c r="P4647" i="1"/>
  <c r="Q4647" i="1"/>
  <c r="O4648" i="1"/>
  <c r="P4648" i="1"/>
  <c r="Q4648" i="1"/>
  <c r="O4649" i="1"/>
  <c r="P4649" i="1"/>
  <c r="Q4649" i="1"/>
  <c r="O4650" i="1"/>
  <c r="P4650" i="1"/>
  <c r="Q4650" i="1"/>
  <c r="O4651" i="1"/>
  <c r="P4651" i="1"/>
  <c r="Q4651" i="1"/>
  <c r="O4652" i="1"/>
  <c r="P4652" i="1"/>
  <c r="Q4652" i="1"/>
  <c r="O4653" i="1"/>
  <c r="P4653" i="1"/>
  <c r="Q4653" i="1"/>
  <c r="O4654" i="1"/>
  <c r="P4654" i="1"/>
  <c r="Q4654" i="1"/>
  <c r="O4655" i="1"/>
  <c r="P4655" i="1"/>
  <c r="Q4655" i="1"/>
  <c r="O4656" i="1"/>
  <c r="P4656" i="1"/>
  <c r="Q4656" i="1"/>
  <c r="O4657" i="1"/>
  <c r="P4657" i="1"/>
  <c r="Q4657" i="1"/>
  <c r="O4658" i="1"/>
  <c r="P4658" i="1"/>
  <c r="Q4658" i="1"/>
  <c r="O4659" i="1"/>
  <c r="P4659" i="1"/>
  <c r="Q4659" i="1"/>
  <c r="O4660" i="1"/>
  <c r="P4660" i="1"/>
  <c r="Q4660" i="1"/>
  <c r="O4661" i="1"/>
  <c r="P4661" i="1"/>
  <c r="Q4661" i="1"/>
  <c r="O4662" i="1"/>
  <c r="P4662" i="1"/>
  <c r="Q4662" i="1"/>
  <c r="O4663" i="1"/>
  <c r="P4663" i="1"/>
  <c r="Q4663" i="1"/>
  <c r="O4664" i="1"/>
  <c r="P4664" i="1"/>
  <c r="Q4664" i="1"/>
  <c r="O4665" i="1"/>
  <c r="P4665" i="1"/>
  <c r="Q4665" i="1"/>
  <c r="O4666" i="1"/>
  <c r="P4666" i="1"/>
  <c r="Q4666" i="1"/>
  <c r="O4667" i="1"/>
  <c r="P4667" i="1"/>
  <c r="Q4667" i="1"/>
  <c r="O4668" i="1"/>
  <c r="P4668" i="1"/>
  <c r="Q4668" i="1"/>
  <c r="O4669" i="1"/>
  <c r="P4669" i="1"/>
  <c r="Q4669" i="1"/>
  <c r="O4670" i="1"/>
  <c r="P4670" i="1"/>
  <c r="Q4670" i="1"/>
  <c r="O4671" i="1"/>
  <c r="P4671" i="1"/>
  <c r="Q4671" i="1"/>
  <c r="O4672" i="1"/>
  <c r="P4672" i="1"/>
  <c r="Q4672" i="1"/>
  <c r="O4673" i="1"/>
  <c r="P4673" i="1"/>
  <c r="Q4673" i="1"/>
  <c r="O4674" i="1"/>
  <c r="P4674" i="1"/>
  <c r="Q4674" i="1"/>
  <c r="O4675" i="1"/>
  <c r="P4675" i="1"/>
  <c r="Q4675" i="1"/>
  <c r="O4676" i="1"/>
  <c r="P4676" i="1"/>
  <c r="Q4676" i="1"/>
  <c r="O4677" i="1"/>
  <c r="P4677" i="1"/>
  <c r="Q4677" i="1"/>
  <c r="O4678" i="1"/>
  <c r="P4678" i="1"/>
  <c r="Q4678" i="1"/>
  <c r="O4679" i="1"/>
  <c r="P4679" i="1"/>
  <c r="Q4679" i="1"/>
  <c r="O4680" i="1"/>
  <c r="P4680" i="1"/>
  <c r="Q4680" i="1"/>
  <c r="O4681" i="1"/>
  <c r="P4681" i="1"/>
  <c r="Q4681" i="1"/>
  <c r="O4682" i="1"/>
  <c r="P4682" i="1"/>
  <c r="Q4682" i="1"/>
  <c r="O4683" i="1"/>
  <c r="P4683" i="1"/>
  <c r="Q4683" i="1"/>
  <c r="O4684" i="1"/>
  <c r="P4684" i="1"/>
  <c r="Q4684" i="1"/>
  <c r="O4685" i="1"/>
  <c r="P4685" i="1"/>
  <c r="Q4685" i="1"/>
  <c r="O4686" i="1"/>
  <c r="P4686" i="1"/>
  <c r="Q4686" i="1"/>
  <c r="O4687" i="1"/>
  <c r="P4687" i="1"/>
  <c r="Q4687" i="1"/>
  <c r="O4688" i="1"/>
  <c r="P4688" i="1"/>
  <c r="Q4688" i="1"/>
  <c r="O4689" i="1"/>
  <c r="P4689" i="1"/>
  <c r="Q4689" i="1"/>
  <c r="O4690" i="1"/>
  <c r="P4690" i="1"/>
  <c r="Q4690" i="1"/>
  <c r="O4691" i="1"/>
  <c r="P4691" i="1"/>
  <c r="Q4691" i="1"/>
  <c r="O4692" i="1"/>
  <c r="P4692" i="1"/>
  <c r="Q4692" i="1"/>
  <c r="O4693" i="1"/>
  <c r="P4693" i="1"/>
  <c r="Q4693" i="1"/>
  <c r="O4694" i="1"/>
  <c r="P4694" i="1"/>
  <c r="Q4694" i="1"/>
  <c r="O4695" i="1"/>
  <c r="P4695" i="1"/>
  <c r="Q4695" i="1"/>
  <c r="O4696" i="1"/>
  <c r="P4696" i="1"/>
  <c r="Q4696" i="1"/>
  <c r="O4697" i="1"/>
  <c r="P4697" i="1"/>
  <c r="Q4697" i="1"/>
  <c r="O4698" i="1"/>
  <c r="P4698" i="1"/>
  <c r="Q4698" i="1"/>
  <c r="O4699" i="1"/>
  <c r="P4699" i="1"/>
  <c r="Q4699" i="1"/>
  <c r="O4700" i="1"/>
  <c r="P4700" i="1"/>
  <c r="Q4700" i="1"/>
  <c r="O4701" i="1"/>
  <c r="P4701" i="1"/>
  <c r="Q4701" i="1"/>
  <c r="O4702" i="1"/>
  <c r="P4702" i="1"/>
  <c r="Q4702" i="1"/>
  <c r="O4703" i="1"/>
  <c r="P4703" i="1"/>
  <c r="Q4703" i="1"/>
  <c r="O4704" i="1"/>
  <c r="P4704" i="1"/>
  <c r="Q4704" i="1"/>
  <c r="O4705" i="1"/>
  <c r="P4705" i="1"/>
  <c r="Q4705" i="1"/>
  <c r="O4706" i="1"/>
  <c r="P4706" i="1"/>
  <c r="Q4706" i="1"/>
  <c r="O4707" i="1"/>
  <c r="P4707" i="1"/>
  <c r="Q4707" i="1"/>
  <c r="O4708" i="1"/>
  <c r="P4708" i="1"/>
  <c r="Q4708" i="1"/>
  <c r="O4709" i="1"/>
  <c r="P4709" i="1"/>
  <c r="Q4709" i="1"/>
  <c r="O4710" i="1"/>
  <c r="P4710" i="1"/>
  <c r="Q4710" i="1"/>
  <c r="O4711" i="1"/>
  <c r="P4711" i="1"/>
  <c r="Q4711" i="1"/>
  <c r="O4712" i="1"/>
  <c r="P4712" i="1"/>
  <c r="Q4712" i="1"/>
  <c r="O4713" i="1"/>
  <c r="P4713" i="1"/>
  <c r="Q4713" i="1"/>
  <c r="O4714" i="1"/>
  <c r="P4714" i="1"/>
  <c r="Q4714" i="1"/>
  <c r="O4715" i="1"/>
  <c r="P4715" i="1"/>
  <c r="Q4715" i="1"/>
  <c r="O4716" i="1"/>
  <c r="P4716" i="1"/>
  <c r="Q4716" i="1"/>
  <c r="O4717" i="1"/>
  <c r="P4717" i="1"/>
  <c r="Q4717" i="1"/>
  <c r="O4718" i="1"/>
  <c r="P4718" i="1"/>
  <c r="Q4718" i="1"/>
  <c r="O4719" i="1"/>
  <c r="P4719" i="1"/>
  <c r="Q4719" i="1"/>
  <c r="O4720" i="1"/>
  <c r="P4720" i="1"/>
  <c r="Q4720" i="1"/>
  <c r="O4721" i="1"/>
  <c r="P4721" i="1"/>
  <c r="Q4721" i="1"/>
  <c r="O4722" i="1"/>
  <c r="P4722" i="1"/>
  <c r="Q4722" i="1"/>
  <c r="O4723" i="1"/>
  <c r="P4723" i="1"/>
  <c r="Q4723" i="1"/>
  <c r="O4724" i="1"/>
  <c r="P4724" i="1"/>
  <c r="Q4724" i="1"/>
  <c r="O4725" i="1"/>
  <c r="P4725" i="1"/>
  <c r="Q4725" i="1"/>
  <c r="O4726" i="1"/>
  <c r="P4726" i="1"/>
  <c r="Q4726" i="1"/>
  <c r="O4727" i="1"/>
  <c r="P4727" i="1"/>
  <c r="Q4727" i="1"/>
  <c r="O4728" i="1"/>
  <c r="P4728" i="1"/>
  <c r="Q4728" i="1"/>
  <c r="O4729" i="1"/>
  <c r="P4729" i="1"/>
  <c r="Q4729" i="1"/>
  <c r="O4730" i="1"/>
  <c r="P4730" i="1"/>
  <c r="Q4730" i="1"/>
  <c r="O4731" i="1"/>
  <c r="P4731" i="1"/>
  <c r="Q4731" i="1"/>
  <c r="O4732" i="1"/>
  <c r="P4732" i="1"/>
  <c r="Q4732" i="1"/>
  <c r="O4733" i="1"/>
  <c r="P4733" i="1"/>
  <c r="Q4733" i="1"/>
  <c r="O4734" i="1"/>
  <c r="P4734" i="1"/>
  <c r="Q4734" i="1"/>
  <c r="O4735" i="1"/>
  <c r="P4735" i="1"/>
  <c r="Q4735" i="1"/>
  <c r="O4736" i="1"/>
  <c r="P4736" i="1"/>
  <c r="Q4736" i="1"/>
  <c r="O4737" i="1"/>
  <c r="P4737" i="1"/>
  <c r="Q4737" i="1"/>
  <c r="O4738" i="1"/>
  <c r="P4738" i="1"/>
  <c r="Q4738" i="1"/>
  <c r="O4739" i="1"/>
  <c r="P4739" i="1"/>
  <c r="Q4739" i="1"/>
  <c r="O4740" i="1"/>
  <c r="P4740" i="1"/>
  <c r="Q4740" i="1"/>
  <c r="O4741" i="1"/>
  <c r="P4741" i="1"/>
  <c r="Q4741" i="1"/>
  <c r="O4742" i="1"/>
  <c r="P4742" i="1"/>
  <c r="Q4742" i="1"/>
  <c r="O4743" i="1"/>
  <c r="P4743" i="1"/>
  <c r="Q4743" i="1"/>
  <c r="O4744" i="1"/>
  <c r="P4744" i="1"/>
  <c r="Q4744" i="1"/>
  <c r="O4745" i="1"/>
  <c r="P4745" i="1"/>
  <c r="Q4745" i="1"/>
  <c r="O4746" i="1"/>
  <c r="P4746" i="1"/>
  <c r="Q4746" i="1"/>
  <c r="O4747" i="1"/>
  <c r="P4747" i="1"/>
  <c r="Q4747" i="1"/>
  <c r="O4748" i="1"/>
  <c r="P4748" i="1"/>
  <c r="Q4748" i="1"/>
  <c r="O4749" i="1"/>
  <c r="P4749" i="1"/>
  <c r="Q4749" i="1"/>
  <c r="O4750" i="1"/>
  <c r="P4750" i="1"/>
  <c r="Q4750" i="1"/>
  <c r="O4751" i="1"/>
  <c r="P4751" i="1"/>
  <c r="Q4751" i="1"/>
  <c r="O4752" i="1"/>
  <c r="P4752" i="1"/>
  <c r="Q4752" i="1"/>
  <c r="O4753" i="1"/>
  <c r="P4753" i="1"/>
  <c r="Q4753" i="1"/>
  <c r="O4754" i="1"/>
  <c r="P4754" i="1"/>
  <c r="Q4754" i="1"/>
  <c r="O4755" i="1"/>
  <c r="P4755" i="1"/>
  <c r="Q4755" i="1"/>
  <c r="O4756" i="1"/>
  <c r="P4756" i="1"/>
  <c r="Q4756" i="1"/>
  <c r="O4757" i="1"/>
  <c r="P4757" i="1"/>
  <c r="Q4757" i="1"/>
  <c r="O4758" i="1"/>
  <c r="P4758" i="1"/>
  <c r="Q4758" i="1"/>
  <c r="O4759" i="1"/>
  <c r="P4759" i="1"/>
  <c r="Q4759" i="1"/>
  <c r="O4760" i="1"/>
  <c r="P4760" i="1"/>
  <c r="Q4760" i="1"/>
  <c r="O4761" i="1"/>
  <c r="P4761" i="1"/>
  <c r="Q4761" i="1"/>
  <c r="O4762" i="1"/>
  <c r="P4762" i="1"/>
  <c r="Q4762" i="1"/>
  <c r="O4763" i="1"/>
  <c r="P4763" i="1"/>
  <c r="Q4763" i="1"/>
  <c r="O4764" i="1"/>
  <c r="P4764" i="1"/>
  <c r="Q4764" i="1"/>
  <c r="O4765" i="1"/>
  <c r="P4765" i="1"/>
  <c r="Q4765" i="1"/>
  <c r="O4766" i="1"/>
  <c r="P4766" i="1"/>
  <c r="Q4766" i="1"/>
  <c r="O4767" i="1"/>
  <c r="P4767" i="1"/>
  <c r="Q4767" i="1"/>
  <c r="O4768" i="1"/>
  <c r="P4768" i="1"/>
  <c r="Q4768" i="1"/>
  <c r="O4769" i="1"/>
  <c r="P4769" i="1"/>
  <c r="Q4769" i="1"/>
  <c r="O4770" i="1"/>
  <c r="P4770" i="1"/>
  <c r="Q4770" i="1"/>
  <c r="O4771" i="1"/>
  <c r="P4771" i="1"/>
  <c r="Q4771" i="1"/>
  <c r="O4772" i="1"/>
  <c r="P4772" i="1"/>
  <c r="Q4772" i="1"/>
  <c r="O4773" i="1"/>
  <c r="P4773" i="1"/>
  <c r="Q4773" i="1"/>
  <c r="O4774" i="1"/>
  <c r="P4774" i="1"/>
  <c r="Q4774" i="1"/>
  <c r="O4775" i="1"/>
  <c r="P4775" i="1"/>
  <c r="Q4775" i="1"/>
  <c r="O4776" i="1"/>
  <c r="P4776" i="1"/>
  <c r="Q4776" i="1"/>
  <c r="O4777" i="1"/>
  <c r="P4777" i="1"/>
  <c r="Q4777" i="1"/>
  <c r="O4778" i="1"/>
  <c r="P4778" i="1"/>
  <c r="Q4778" i="1"/>
  <c r="O4779" i="1"/>
  <c r="P4779" i="1"/>
  <c r="Q4779" i="1"/>
  <c r="O4780" i="1"/>
  <c r="P4780" i="1"/>
  <c r="Q4780" i="1"/>
  <c r="O4781" i="1"/>
  <c r="P4781" i="1"/>
  <c r="Q4781" i="1"/>
  <c r="O4782" i="1"/>
  <c r="P4782" i="1"/>
  <c r="Q4782" i="1"/>
  <c r="O4783" i="1"/>
  <c r="P4783" i="1"/>
  <c r="Q4783" i="1"/>
  <c r="O4784" i="1"/>
  <c r="P4784" i="1"/>
  <c r="Q4784" i="1"/>
  <c r="O4785" i="1"/>
  <c r="P4785" i="1"/>
  <c r="Q4785" i="1"/>
  <c r="O4786" i="1"/>
  <c r="P4786" i="1"/>
  <c r="Q4786" i="1"/>
  <c r="O4787" i="1"/>
  <c r="P4787" i="1"/>
  <c r="Q4787" i="1"/>
  <c r="O4788" i="1"/>
  <c r="P4788" i="1"/>
  <c r="Q4788" i="1"/>
  <c r="O4789" i="1"/>
  <c r="P4789" i="1"/>
  <c r="Q4789" i="1"/>
  <c r="O4790" i="1"/>
  <c r="P4790" i="1"/>
  <c r="Q4790" i="1"/>
  <c r="O4791" i="1"/>
  <c r="P4791" i="1"/>
  <c r="Q4791" i="1"/>
  <c r="O4792" i="1"/>
  <c r="P4792" i="1"/>
  <c r="Q4792" i="1"/>
  <c r="O4793" i="1"/>
  <c r="P4793" i="1"/>
  <c r="Q4793" i="1"/>
  <c r="O4794" i="1"/>
  <c r="P4794" i="1"/>
  <c r="Q4794" i="1"/>
  <c r="O4795" i="1"/>
  <c r="P4795" i="1"/>
  <c r="Q4795" i="1"/>
  <c r="O4796" i="1"/>
  <c r="P4796" i="1"/>
  <c r="Q4796" i="1"/>
  <c r="O4797" i="1"/>
  <c r="P4797" i="1"/>
  <c r="Q4797" i="1"/>
  <c r="O4798" i="1"/>
  <c r="P4798" i="1"/>
  <c r="Q4798" i="1"/>
  <c r="O4799" i="1"/>
  <c r="P4799" i="1"/>
  <c r="Q4799" i="1"/>
  <c r="O4800" i="1"/>
  <c r="P4800" i="1"/>
  <c r="Q4800" i="1"/>
  <c r="O4801" i="1"/>
  <c r="P4801" i="1"/>
  <c r="Q4801" i="1"/>
  <c r="O4802" i="1"/>
  <c r="P4802" i="1"/>
  <c r="Q4802" i="1"/>
  <c r="O4803" i="1"/>
  <c r="P4803" i="1"/>
  <c r="Q4803" i="1"/>
  <c r="O4804" i="1"/>
  <c r="P4804" i="1"/>
  <c r="Q4804" i="1"/>
  <c r="O4805" i="1"/>
  <c r="P4805" i="1"/>
  <c r="Q4805" i="1"/>
  <c r="O4806" i="1"/>
  <c r="P4806" i="1"/>
  <c r="Q4806" i="1"/>
  <c r="O4807" i="1"/>
  <c r="P4807" i="1"/>
  <c r="Q4807" i="1"/>
  <c r="O4808" i="1"/>
  <c r="P4808" i="1"/>
  <c r="Q4808" i="1"/>
  <c r="O4809" i="1"/>
  <c r="P4809" i="1"/>
  <c r="Q4809" i="1"/>
  <c r="O4810" i="1"/>
  <c r="P4810" i="1"/>
  <c r="Q4810" i="1"/>
  <c r="O4811" i="1"/>
  <c r="P4811" i="1"/>
  <c r="Q4811" i="1"/>
  <c r="O4812" i="1"/>
  <c r="P4812" i="1"/>
  <c r="Q4812" i="1"/>
  <c r="O4813" i="1"/>
  <c r="P4813" i="1"/>
  <c r="Q4813" i="1"/>
  <c r="O4814" i="1"/>
  <c r="P4814" i="1"/>
  <c r="Q4814" i="1"/>
  <c r="O4815" i="1"/>
  <c r="P4815" i="1"/>
  <c r="Q4815" i="1"/>
  <c r="O4816" i="1"/>
  <c r="P4816" i="1"/>
  <c r="Q4816" i="1"/>
  <c r="O4817" i="1"/>
  <c r="P4817" i="1"/>
  <c r="Q4817" i="1"/>
  <c r="O4818" i="1"/>
  <c r="P4818" i="1"/>
  <c r="Q4818" i="1"/>
  <c r="O4819" i="1"/>
  <c r="P4819" i="1"/>
  <c r="Q4819" i="1"/>
  <c r="O4820" i="1"/>
  <c r="P4820" i="1"/>
  <c r="Q4820" i="1"/>
  <c r="O4821" i="1"/>
  <c r="P4821" i="1"/>
  <c r="Q4821" i="1"/>
  <c r="O4822" i="1"/>
  <c r="P4822" i="1"/>
  <c r="Q4822" i="1"/>
  <c r="O4823" i="1"/>
  <c r="P4823" i="1"/>
  <c r="Q4823" i="1"/>
  <c r="O4824" i="1"/>
  <c r="P4824" i="1"/>
  <c r="Q4824" i="1"/>
  <c r="O4825" i="1"/>
  <c r="P4825" i="1"/>
  <c r="Q4825" i="1"/>
  <c r="O4826" i="1"/>
  <c r="P4826" i="1"/>
  <c r="Q4826" i="1"/>
  <c r="O4827" i="1"/>
  <c r="P4827" i="1"/>
  <c r="Q4827" i="1"/>
  <c r="O4828" i="1"/>
  <c r="P4828" i="1"/>
  <c r="Q4828" i="1"/>
  <c r="O4829" i="1"/>
  <c r="P4829" i="1"/>
  <c r="Q4829" i="1"/>
  <c r="O4830" i="1"/>
  <c r="P4830" i="1"/>
  <c r="Q4830" i="1"/>
  <c r="O4831" i="1"/>
  <c r="P4831" i="1"/>
  <c r="Q4831" i="1"/>
  <c r="O4832" i="1"/>
  <c r="P4832" i="1"/>
  <c r="Q4832" i="1"/>
  <c r="O4833" i="1"/>
  <c r="P4833" i="1"/>
  <c r="Q4833" i="1"/>
  <c r="O4834" i="1"/>
  <c r="P4834" i="1"/>
  <c r="Q4834" i="1"/>
  <c r="O4835" i="1"/>
  <c r="P4835" i="1"/>
  <c r="Q4835" i="1"/>
  <c r="O4836" i="1"/>
  <c r="P4836" i="1"/>
  <c r="Q4836" i="1"/>
  <c r="O4837" i="1"/>
  <c r="P4837" i="1"/>
  <c r="Q4837" i="1"/>
  <c r="O4838" i="1"/>
  <c r="P4838" i="1"/>
  <c r="Q4838" i="1"/>
  <c r="O4839" i="1"/>
  <c r="P4839" i="1"/>
  <c r="Q4839" i="1"/>
  <c r="O4840" i="1"/>
  <c r="P4840" i="1"/>
  <c r="Q4840" i="1"/>
  <c r="O4841" i="1"/>
  <c r="P4841" i="1"/>
  <c r="Q4841" i="1"/>
  <c r="O4842" i="1"/>
  <c r="P4842" i="1"/>
  <c r="Q4842" i="1"/>
  <c r="O4843" i="1"/>
  <c r="P4843" i="1"/>
  <c r="Q4843" i="1"/>
  <c r="O4844" i="1"/>
  <c r="P4844" i="1"/>
  <c r="Q4844" i="1"/>
  <c r="O4845" i="1"/>
  <c r="P4845" i="1"/>
  <c r="Q4845" i="1"/>
  <c r="O4846" i="1"/>
  <c r="P4846" i="1"/>
  <c r="Q4846" i="1"/>
  <c r="O4847" i="1"/>
  <c r="P4847" i="1"/>
  <c r="Q4847" i="1"/>
  <c r="O4848" i="1"/>
  <c r="P4848" i="1"/>
  <c r="Q4848" i="1"/>
  <c r="O4849" i="1"/>
  <c r="P4849" i="1"/>
  <c r="Q4849" i="1"/>
  <c r="O4850" i="1"/>
  <c r="P4850" i="1"/>
  <c r="Q4850" i="1"/>
  <c r="O4851" i="1"/>
  <c r="P4851" i="1"/>
  <c r="Q4851" i="1"/>
  <c r="O4852" i="1"/>
  <c r="P4852" i="1"/>
  <c r="Q4852" i="1"/>
  <c r="O4853" i="1"/>
  <c r="P4853" i="1"/>
  <c r="Q4853" i="1"/>
  <c r="O4854" i="1"/>
  <c r="P4854" i="1"/>
  <c r="Q4854" i="1"/>
  <c r="O4855" i="1"/>
  <c r="P4855" i="1"/>
  <c r="Q4855" i="1"/>
  <c r="O4856" i="1"/>
  <c r="P4856" i="1"/>
  <c r="Q4856" i="1"/>
  <c r="O4857" i="1"/>
  <c r="P4857" i="1"/>
  <c r="Q4857" i="1"/>
  <c r="O4858" i="1"/>
  <c r="P4858" i="1"/>
  <c r="Q4858" i="1"/>
  <c r="O4859" i="1"/>
  <c r="P4859" i="1"/>
  <c r="Q4859" i="1"/>
  <c r="O4860" i="1"/>
  <c r="P4860" i="1"/>
  <c r="Q4860" i="1"/>
  <c r="O4861" i="1"/>
  <c r="P4861" i="1"/>
  <c r="Q4861" i="1"/>
  <c r="O4862" i="1"/>
  <c r="P4862" i="1"/>
  <c r="Q4862" i="1"/>
  <c r="O4863" i="1"/>
  <c r="P4863" i="1"/>
  <c r="Q4863" i="1"/>
  <c r="O4864" i="1"/>
  <c r="P4864" i="1"/>
  <c r="Q4864" i="1"/>
  <c r="O4865" i="1"/>
  <c r="P4865" i="1"/>
  <c r="Q4865" i="1"/>
  <c r="O4866" i="1"/>
  <c r="P4866" i="1"/>
  <c r="Q4866" i="1"/>
  <c r="O4867" i="1"/>
  <c r="P4867" i="1"/>
  <c r="Q4867" i="1"/>
  <c r="O4868" i="1"/>
  <c r="P4868" i="1"/>
  <c r="Q4868" i="1"/>
  <c r="O4869" i="1"/>
  <c r="P4869" i="1"/>
  <c r="Q4869" i="1"/>
  <c r="O4870" i="1"/>
  <c r="P4870" i="1"/>
  <c r="Q4870" i="1"/>
  <c r="O4871" i="1"/>
  <c r="P4871" i="1"/>
  <c r="Q4871" i="1"/>
  <c r="O4872" i="1"/>
  <c r="P4872" i="1"/>
  <c r="Q4872" i="1"/>
  <c r="O4873" i="1"/>
  <c r="P4873" i="1"/>
  <c r="Q4873" i="1"/>
  <c r="O4874" i="1"/>
  <c r="P4874" i="1"/>
  <c r="Q4874" i="1"/>
  <c r="O4875" i="1"/>
  <c r="P4875" i="1"/>
  <c r="Q4875" i="1"/>
  <c r="O4876" i="1"/>
  <c r="P4876" i="1"/>
  <c r="Q4876" i="1"/>
  <c r="O4877" i="1"/>
  <c r="P4877" i="1"/>
  <c r="Q4877" i="1"/>
  <c r="O4878" i="1"/>
  <c r="P4878" i="1"/>
  <c r="Q4878" i="1"/>
  <c r="O4879" i="1"/>
  <c r="P4879" i="1"/>
  <c r="Q4879" i="1"/>
  <c r="O4880" i="1"/>
  <c r="P4880" i="1"/>
  <c r="Q4880" i="1"/>
  <c r="O4881" i="1"/>
  <c r="P4881" i="1"/>
  <c r="Q4881" i="1"/>
  <c r="O4882" i="1"/>
  <c r="P4882" i="1"/>
  <c r="Q4882" i="1"/>
  <c r="O4883" i="1"/>
  <c r="P4883" i="1"/>
  <c r="Q4883" i="1"/>
  <c r="O4884" i="1"/>
  <c r="P4884" i="1"/>
  <c r="Q4884" i="1"/>
  <c r="O4885" i="1"/>
  <c r="P4885" i="1"/>
  <c r="Q4885" i="1"/>
  <c r="O4886" i="1"/>
  <c r="P4886" i="1"/>
  <c r="Q4886" i="1"/>
  <c r="O4887" i="1"/>
  <c r="P4887" i="1"/>
  <c r="Q4887" i="1"/>
  <c r="O4888" i="1"/>
  <c r="P4888" i="1"/>
  <c r="Q4888" i="1"/>
  <c r="O4889" i="1"/>
  <c r="P4889" i="1"/>
  <c r="Q4889" i="1"/>
  <c r="O4890" i="1"/>
  <c r="P4890" i="1"/>
  <c r="Q4890" i="1"/>
  <c r="O4891" i="1"/>
  <c r="P4891" i="1"/>
  <c r="Q4891" i="1"/>
  <c r="O4892" i="1"/>
  <c r="P4892" i="1"/>
  <c r="Q4892" i="1"/>
  <c r="O4893" i="1"/>
  <c r="P4893" i="1"/>
  <c r="Q4893" i="1"/>
  <c r="O4894" i="1"/>
  <c r="P4894" i="1"/>
  <c r="Q4894" i="1"/>
  <c r="O4895" i="1"/>
  <c r="P4895" i="1"/>
  <c r="Q4895" i="1"/>
  <c r="O4896" i="1"/>
  <c r="P4896" i="1"/>
  <c r="Q4896" i="1"/>
  <c r="O4897" i="1"/>
  <c r="P4897" i="1"/>
  <c r="Q4897" i="1"/>
  <c r="O4898" i="1"/>
  <c r="P4898" i="1"/>
  <c r="Q4898" i="1"/>
  <c r="O4899" i="1"/>
  <c r="P4899" i="1"/>
  <c r="Q4899" i="1"/>
  <c r="O4900" i="1"/>
  <c r="P4900" i="1"/>
  <c r="Q4900" i="1"/>
  <c r="O4901" i="1"/>
  <c r="P4901" i="1"/>
  <c r="Q4901" i="1"/>
  <c r="O4902" i="1"/>
  <c r="P4902" i="1"/>
  <c r="Q4902" i="1"/>
  <c r="O4903" i="1"/>
  <c r="P4903" i="1"/>
  <c r="Q4903" i="1"/>
  <c r="O4904" i="1"/>
  <c r="P4904" i="1"/>
  <c r="Q4904" i="1"/>
  <c r="O4905" i="1"/>
  <c r="P4905" i="1"/>
  <c r="Q4905" i="1"/>
  <c r="O4906" i="1"/>
  <c r="P4906" i="1"/>
  <c r="Q4906" i="1"/>
  <c r="O4907" i="1"/>
  <c r="P4907" i="1"/>
  <c r="Q4907" i="1"/>
  <c r="O4908" i="1"/>
  <c r="P4908" i="1"/>
  <c r="Q4908" i="1"/>
  <c r="O4909" i="1"/>
  <c r="P4909" i="1"/>
  <c r="Q4909" i="1"/>
  <c r="O4910" i="1"/>
  <c r="P4910" i="1"/>
  <c r="Q4910" i="1"/>
  <c r="O4911" i="1"/>
  <c r="P4911" i="1"/>
  <c r="Q4911" i="1"/>
  <c r="O4912" i="1"/>
  <c r="P4912" i="1"/>
  <c r="Q4912" i="1"/>
  <c r="O4913" i="1"/>
  <c r="P4913" i="1"/>
  <c r="Q4913" i="1"/>
  <c r="O4914" i="1"/>
  <c r="P4914" i="1"/>
  <c r="Q4914" i="1"/>
  <c r="O4915" i="1"/>
  <c r="P4915" i="1"/>
  <c r="Q4915" i="1"/>
  <c r="O4916" i="1"/>
  <c r="P4916" i="1"/>
  <c r="Q4916" i="1"/>
  <c r="O4917" i="1"/>
  <c r="P4917" i="1"/>
  <c r="Q4917" i="1"/>
  <c r="O4918" i="1"/>
  <c r="P4918" i="1"/>
  <c r="Q4918" i="1"/>
  <c r="O4919" i="1"/>
  <c r="P4919" i="1"/>
  <c r="Q4919" i="1"/>
  <c r="O4920" i="1"/>
  <c r="P4920" i="1"/>
  <c r="Q4920" i="1"/>
  <c r="O4921" i="1"/>
  <c r="P4921" i="1"/>
  <c r="Q4921" i="1"/>
  <c r="O4922" i="1"/>
  <c r="P4922" i="1"/>
  <c r="Q4922" i="1"/>
  <c r="O4923" i="1"/>
  <c r="P4923" i="1"/>
  <c r="Q4923" i="1"/>
  <c r="O4924" i="1"/>
  <c r="P4924" i="1"/>
  <c r="Q4924" i="1"/>
  <c r="O4925" i="1"/>
  <c r="P4925" i="1"/>
  <c r="Q4925" i="1"/>
  <c r="O4926" i="1"/>
  <c r="P4926" i="1"/>
  <c r="Q4926" i="1"/>
  <c r="O4927" i="1"/>
  <c r="P4927" i="1"/>
  <c r="Q4927" i="1"/>
  <c r="O4928" i="1"/>
  <c r="P4928" i="1"/>
  <c r="Q4928" i="1"/>
  <c r="O4929" i="1"/>
  <c r="P4929" i="1"/>
  <c r="Q4929" i="1"/>
  <c r="O4930" i="1"/>
  <c r="P4930" i="1"/>
  <c r="Q4930" i="1"/>
  <c r="O4931" i="1"/>
  <c r="P4931" i="1"/>
  <c r="Q4931" i="1"/>
  <c r="O4932" i="1"/>
  <c r="P4932" i="1"/>
  <c r="Q4932" i="1"/>
  <c r="O4933" i="1"/>
  <c r="P4933" i="1"/>
  <c r="Q4933" i="1"/>
  <c r="O4934" i="1"/>
  <c r="P4934" i="1"/>
  <c r="Q4934" i="1"/>
  <c r="O4935" i="1"/>
  <c r="P4935" i="1"/>
  <c r="Q4935" i="1"/>
  <c r="O4936" i="1"/>
  <c r="P4936" i="1"/>
  <c r="Q4936" i="1"/>
  <c r="O4937" i="1"/>
  <c r="P4937" i="1"/>
  <c r="Q4937" i="1"/>
  <c r="O4938" i="1"/>
  <c r="P4938" i="1"/>
  <c r="Q4938" i="1"/>
  <c r="O4939" i="1"/>
  <c r="P4939" i="1"/>
  <c r="Q4939" i="1"/>
  <c r="O4940" i="1"/>
  <c r="P4940" i="1"/>
  <c r="Q4940" i="1"/>
  <c r="O4941" i="1"/>
  <c r="P4941" i="1"/>
  <c r="Q4941" i="1"/>
  <c r="O4942" i="1"/>
  <c r="P4942" i="1"/>
  <c r="Q4942" i="1"/>
  <c r="O4943" i="1"/>
  <c r="P4943" i="1"/>
  <c r="Q4943" i="1"/>
  <c r="O4944" i="1"/>
  <c r="P4944" i="1"/>
  <c r="Q4944" i="1"/>
  <c r="O4945" i="1"/>
  <c r="P4945" i="1"/>
  <c r="Q4945" i="1"/>
  <c r="O4946" i="1"/>
  <c r="P4946" i="1"/>
  <c r="Q4946" i="1"/>
  <c r="O4947" i="1"/>
  <c r="P4947" i="1"/>
  <c r="Q4947" i="1"/>
  <c r="O4948" i="1"/>
  <c r="P4948" i="1"/>
  <c r="Q4948" i="1"/>
  <c r="O4949" i="1"/>
  <c r="P4949" i="1"/>
  <c r="Q4949" i="1"/>
  <c r="O4950" i="1"/>
  <c r="P4950" i="1"/>
  <c r="Q4950" i="1"/>
  <c r="O4951" i="1"/>
  <c r="P4951" i="1"/>
  <c r="Q4951" i="1"/>
  <c r="O4952" i="1"/>
  <c r="P4952" i="1"/>
  <c r="Q4952" i="1"/>
  <c r="O4953" i="1"/>
  <c r="P4953" i="1"/>
  <c r="Q4953" i="1"/>
  <c r="O4954" i="1"/>
  <c r="P4954" i="1"/>
  <c r="Q4954" i="1"/>
  <c r="O4955" i="1"/>
  <c r="P4955" i="1"/>
  <c r="Q4955" i="1"/>
  <c r="O4956" i="1"/>
  <c r="P4956" i="1"/>
  <c r="Q4956" i="1"/>
  <c r="O4957" i="1"/>
  <c r="P4957" i="1"/>
  <c r="Q4957" i="1"/>
  <c r="O4958" i="1"/>
  <c r="P4958" i="1"/>
  <c r="Q4958" i="1"/>
  <c r="O4959" i="1"/>
  <c r="P4959" i="1"/>
  <c r="Q4959" i="1"/>
  <c r="O4960" i="1"/>
  <c r="P4960" i="1"/>
  <c r="Q4960" i="1"/>
  <c r="O4961" i="1"/>
  <c r="P4961" i="1"/>
  <c r="Q4961" i="1"/>
  <c r="O4962" i="1"/>
  <c r="P4962" i="1"/>
  <c r="Q4962" i="1"/>
  <c r="O4963" i="1"/>
  <c r="P4963" i="1"/>
  <c r="Q4963" i="1"/>
  <c r="O4964" i="1"/>
  <c r="P4964" i="1"/>
  <c r="Q4964" i="1"/>
  <c r="O4965" i="1"/>
  <c r="P4965" i="1"/>
  <c r="Q4965" i="1"/>
  <c r="O4966" i="1"/>
  <c r="P4966" i="1"/>
  <c r="Q4966" i="1"/>
  <c r="O4967" i="1"/>
  <c r="P4967" i="1"/>
  <c r="Q4967" i="1"/>
  <c r="O4968" i="1"/>
  <c r="P4968" i="1"/>
  <c r="Q4968" i="1"/>
  <c r="O4969" i="1"/>
  <c r="P4969" i="1"/>
  <c r="Q4969" i="1"/>
  <c r="O4970" i="1"/>
  <c r="P4970" i="1"/>
  <c r="Q4970" i="1"/>
  <c r="O4971" i="1"/>
  <c r="P4971" i="1"/>
  <c r="Q4971" i="1"/>
  <c r="O4972" i="1"/>
  <c r="P4972" i="1"/>
  <c r="Q4972" i="1"/>
  <c r="O4973" i="1"/>
  <c r="P4973" i="1"/>
  <c r="Q4973" i="1"/>
  <c r="O4974" i="1"/>
  <c r="P4974" i="1"/>
  <c r="Q4974" i="1"/>
  <c r="O4975" i="1"/>
  <c r="P4975" i="1"/>
  <c r="Q4975" i="1"/>
  <c r="O4976" i="1"/>
  <c r="P4976" i="1"/>
  <c r="Q4976" i="1"/>
  <c r="O4977" i="1"/>
  <c r="P4977" i="1"/>
  <c r="Q4977" i="1"/>
  <c r="O4978" i="1"/>
  <c r="P4978" i="1"/>
  <c r="Q4978" i="1"/>
  <c r="O4979" i="1"/>
  <c r="P4979" i="1"/>
  <c r="Q4979" i="1"/>
  <c r="O4980" i="1"/>
  <c r="P4980" i="1"/>
  <c r="Q4980" i="1"/>
  <c r="O4981" i="1"/>
  <c r="P4981" i="1"/>
  <c r="Q4981" i="1"/>
  <c r="O4982" i="1"/>
  <c r="P4982" i="1"/>
  <c r="Q4982" i="1"/>
  <c r="O4983" i="1"/>
  <c r="P4983" i="1"/>
  <c r="Q4983" i="1"/>
  <c r="O4984" i="1"/>
  <c r="P4984" i="1"/>
  <c r="Q4984" i="1"/>
  <c r="O4985" i="1"/>
  <c r="P4985" i="1"/>
  <c r="Q4985" i="1"/>
  <c r="O4986" i="1"/>
  <c r="P4986" i="1"/>
  <c r="Q4986" i="1"/>
  <c r="O4987" i="1"/>
  <c r="P4987" i="1"/>
  <c r="Q4987" i="1"/>
  <c r="O4988" i="1"/>
  <c r="P4988" i="1"/>
  <c r="Q4988" i="1"/>
  <c r="O4989" i="1"/>
  <c r="P4989" i="1"/>
  <c r="Q4989" i="1"/>
  <c r="O4990" i="1"/>
  <c r="P4990" i="1"/>
  <c r="Q4990" i="1"/>
  <c r="O4991" i="1"/>
  <c r="P4991" i="1"/>
  <c r="Q4991" i="1"/>
  <c r="O4992" i="1"/>
  <c r="P4992" i="1"/>
  <c r="Q4992" i="1"/>
  <c r="O4993" i="1"/>
  <c r="P4993" i="1"/>
  <c r="Q4993" i="1"/>
  <c r="O4994" i="1"/>
  <c r="P4994" i="1"/>
  <c r="Q4994" i="1"/>
  <c r="O4995" i="1"/>
  <c r="P4995" i="1"/>
  <c r="Q4995" i="1"/>
  <c r="O4996" i="1"/>
  <c r="P4996" i="1"/>
  <c r="Q4996" i="1"/>
  <c r="O4997" i="1"/>
  <c r="P4997" i="1"/>
  <c r="Q4997" i="1"/>
  <c r="O4998" i="1"/>
  <c r="P4998" i="1"/>
  <c r="Q4998" i="1"/>
  <c r="O4999" i="1"/>
  <c r="P4999" i="1"/>
  <c r="Q4999" i="1"/>
  <c r="O5000" i="1"/>
  <c r="P5000" i="1"/>
  <c r="Q5000" i="1"/>
  <c r="O5001" i="1"/>
  <c r="P5001" i="1"/>
  <c r="Q5001" i="1"/>
  <c r="O5002" i="1"/>
  <c r="P5002" i="1"/>
  <c r="Q5002" i="1"/>
  <c r="O5003" i="1"/>
  <c r="P5003" i="1"/>
  <c r="Q5003" i="1"/>
  <c r="O5004" i="1"/>
  <c r="P5004" i="1"/>
  <c r="Q5004" i="1"/>
  <c r="O5005" i="1"/>
  <c r="P5005" i="1"/>
  <c r="Q5005" i="1"/>
  <c r="O5006" i="1"/>
  <c r="P5006" i="1"/>
  <c r="Q5006" i="1"/>
  <c r="O5007" i="1"/>
  <c r="P5007" i="1"/>
  <c r="Q5007" i="1"/>
  <c r="O5008" i="1"/>
  <c r="P5008" i="1"/>
  <c r="Q5008" i="1"/>
  <c r="O5009" i="1"/>
  <c r="P5009" i="1"/>
  <c r="Q5009" i="1"/>
  <c r="O5010" i="1"/>
  <c r="P5010" i="1"/>
  <c r="Q5010" i="1"/>
  <c r="O5011" i="1"/>
  <c r="P5011" i="1"/>
  <c r="Q5011" i="1"/>
  <c r="O5012" i="1"/>
  <c r="P5012" i="1"/>
  <c r="Q5012" i="1"/>
  <c r="O5013" i="1"/>
  <c r="P5013" i="1"/>
  <c r="Q5013" i="1"/>
  <c r="O5014" i="1"/>
  <c r="P5014" i="1"/>
  <c r="Q5014" i="1"/>
  <c r="O5015" i="1"/>
  <c r="P5015" i="1"/>
  <c r="Q5015" i="1"/>
  <c r="O5016" i="1"/>
  <c r="P5016" i="1"/>
  <c r="Q5016" i="1"/>
  <c r="O5017" i="1"/>
  <c r="P5017" i="1"/>
  <c r="Q5017" i="1"/>
  <c r="O5018" i="1"/>
  <c r="P5018" i="1"/>
  <c r="Q5018" i="1"/>
  <c r="O5019" i="1"/>
  <c r="P5019" i="1"/>
  <c r="Q5019" i="1"/>
  <c r="O5020" i="1"/>
  <c r="P5020" i="1"/>
  <c r="Q5020" i="1"/>
  <c r="O5021" i="1"/>
  <c r="P5021" i="1"/>
  <c r="Q5021" i="1"/>
  <c r="O5022" i="1"/>
  <c r="P5022" i="1"/>
  <c r="Q5022" i="1"/>
  <c r="O5023" i="1"/>
  <c r="P5023" i="1"/>
  <c r="Q5023" i="1"/>
  <c r="O5024" i="1"/>
  <c r="P5024" i="1"/>
  <c r="Q5024" i="1"/>
  <c r="O5025" i="1"/>
  <c r="P5025" i="1"/>
  <c r="Q5025" i="1"/>
  <c r="O5026" i="1"/>
  <c r="P5026" i="1"/>
  <c r="Q5026" i="1"/>
  <c r="O5027" i="1"/>
  <c r="P5027" i="1"/>
  <c r="Q5027" i="1"/>
  <c r="O5028" i="1"/>
  <c r="P5028" i="1"/>
  <c r="Q5028" i="1"/>
  <c r="O5029" i="1"/>
  <c r="P5029" i="1"/>
  <c r="Q5029" i="1"/>
  <c r="O5030" i="1"/>
  <c r="P5030" i="1"/>
  <c r="Q5030" i="1"/>
  <c r="O5031" i="1"/>
  <c r="P5031" i="1"/>
  <c r="Q5031" i="1"/>
  <c r="O5032" i="1"/>
  <c r="P5032" i="1"/>
  <c r="Q5032" i="1"/>
  <c r="O5033" i="1"/>
  <c r="P5033" i="1"/>
  <c r="Q5033" i="1"/>
  <c r="O5034" i="1"/>
  <c r="P5034" i="1"/>
  <c r="Q5034" i="1"/>
  <c r="O5035" i="1"/>
  <c r="P5035" i="1"/>
  <c r="Q5035" i="1"/>
  <c r="O5036" i="1"/>
  <c r="P5036" i="1"/>
  <c r="Q5036" i="1"/>
  <c r="O5037" i="1"/>
  <c r="P5037" i="1"/>
  <c r="Q5037" i="1"/>
  <c r="O5038" i="1"/>
  <c r="P5038" i="1"/>
  <c r="Q5038" i="1"/>
  <c r="O5039" i="1"/>
  <c r="P5039" i="1"/>
  <c r="Q5039" i="1"/>
  <c r="O5040" i="1"/>
  <c r="P5040" i="1"/>
  <c r="Q5040" i="1"/>
  <c r="O5041" i="1"/>
  <c r="P5041" i="1"/>
  <c r="Q5041" i="1"/>
  <c r="O5042" i="1"/>
  <c r="P5042" i="1"/>
  <c r="Q5042" i="1"/>
  <c r="O5043" i="1"/>
  <c r="P5043" i="1"/>
  <c r="Q5043" i="1"/>
  <c r="O5044" i="1"/>
  <c r="P5044" i="1"/>
  <c r="Q5044" i="1"/>
  <c r="O5045" i="1"/>
  <c r="P5045" i="1"/>
  <c r="Q5045" i="1"/>
  <c r="O5046" i="1"/>
  <c r="P5046" i="1"/>
  <c r="Q5046" i="1"/>
  <c r="O5047" i="1"/>
  <c r="P5047" i="1"/>
  <c r="Q5047" i="1"/>
  <c r="O5048" i="1"/>
  <c r="P5048" i="1"/>
  <c r="Q5048" i="1"/>
  <c r="O5049" i="1"/>
  <c r="P5049" i="1"/>
  <c r="Q5049" i="1"/>
  <c r="O5050" i="1"/>
  <c r="P5050" i="1"/>
  <c r="Q5050" i="1"/>
  <c r="O5051" i="1"/>
  <c r="P5051" i="1"/>
  <c r="Q5051" i="1"/>
  <c r="O5052" i="1"/>
  <c r="P5052" i="1"/>
  <c r="Q5052" i="1"/>
  <c r="O5053" i="1"/>
  <c r="P5053" i="1"/>
  <c r="Q5053" i="1"/>
  <c r="O5054" i="1"/>
  <c r="P5054" i="1"/>
  <c r="Q5054" i="1"/>
  <c r="O5055" i="1"/>
  <c r="P5055" i="1"/>
  <c r="Q5055" i="1"/>
  <c r="O5056" i="1"/>
  <c r="P5056" i="1"/>
  <c r="Q5056" i="1"/>
  <c r="O5057" i="1"/>
  <c r="P5057" i="1"/>
  <c r="Q5057" i="1"/>
  <c r="O5058" i="1"/>
  <c r="P5058" i="1"/>
  <c r="Q5058" i="1"/>
  <c r="O5059" i="1"/>
  <c r="P5059" i="1"/>
  <c r="Q5059" i="1"/>
  <c r="O5060" i="1"/>
  <c r="P5060" i="1"/>
  <c r="Q5060" i="1"/>
  <c r="O5061" i="1"/>
  <c r="P5061" i="1"/>
  <c r="Q5061" i="1"/>
  <c r="O5062" i="1"/>
  <c r="P5062" i="1"/>
  <c r="Q5062" i="1"/>
  <c r="O5063" i="1"/>
  <c r="P5063" i="1"/>
  <c r="Q5063" i="1"/>
  <c r="O5064" i="1"/>
  <c r="P5064" i="1"/>
  <c r="Q5064" i="1"/>
  <c r="O5065" i="1"/>
  <c r="P5065" i="1"/>
  <c r="Q5065" i="1"/>
  <c r="O5066" i="1"/>
  <c r="P5066" i="1"/>
  <c r="Q5066" i="1"/>
  <c r="O5067" i="1"/>
  <c r="P5067" i="1"/>
  <c r="Q5067" i="1"/>
  <c r="O5068" i="1"/>
  <c r="P5068" i="1"/>
  <c r="Q5068" i="1"/>
  <c r="O5069" i="1"/>
  <c r="P5069" i="1"/>
  <c r="Q5069" i="1"/>
  <c r="O5070" i="1"/>
  <c r="P5070" i="1"/>
  <c r="Q5070" i="1"/>
  <c r="O5071" i="1"/>
  <c r="P5071" i="1"/>
  <c r="Q5071" i="1"/>
  <c r="O5072" i="1"/>
  <c r="P5072" i="1"/>
  <c r="Q5072" i="1"/>
  <c r="O5073" i="1"/>
  <c r="P5073" i="1"/>
  <c r="Q5073" i="1"/>
  <c r="O5074" i="1"/>
  <c r="P5074" i="1"/>
  <c r="Q5074" i="1"/>
  <c r="O5075" i="1"/>
  <c r="P5075" i="1"/>
  <c r="Q5075" i="1"/>
  <c r="O5076" i="1"/>
  <c r="P5076" i="1"/>
  <c r="Q5076" i="1"/>
  <c r="O5077" i="1"/>
  <c r="P5077" i="1"/>
  <c r="Q5077" i="1"/>
  <c r="O5078" i="1"/>
  <c r="P5078" i="1"/>
  <c r="Q5078" i="1"/>
  <c r="O5079" i="1"/>
  <c r="P5079" i="1"/>
  <c r="Q5079" i="1"/>
  <c r="O5080" i="1"/>
  <c r="P5080" i="1"/>
  <c r="Q5080" i="1"/>
  <c r="O5081" i="1"/>
  <c r="P5081" i="1"/>
  <c r="Q5081" i="1"/>
  <c r="O5082" i="1"/>
  <c r="P5082" i="1"/>
  <c r="Q5082" i="1"/>
  <c r="O5083" i="1"/>
  <c r="P5083" i="1"/>
  <c r="Q5083" i="1"/>
  <c r="O5084" i="1"/>
  <c r="P5084" i="1"/>
  <c r="Q5084" i="1"/>
  <c r="O5085" i="1"/>
  <c r="P5085" i="1"/>
  <c r="Q5085" i="1"/>
  <c r="O5086" i="1"/>
  <c r="P5086" i="1"/>
  <c r="Q5086" i="1"/>
  <c r="O5087" i="1"/>
  <c r="P5087" i="1"/>
  <c r="Q5087" i="1"/>
  <c r="O5088" i="1"/>
  <c r="P5088" i="1"/>
  <c r="Q5088" i="1"/>
  <c r="O5089" i="1"/>
  <c r="P5089" i="1"/>
  <c r="Q5089" i="1"/>
  <c r="O5090" i="1"/>
  <c r="P5090" i="1"/>
  <c r="Q5090" i="1"/>
  <c r="O5091" i="1"/>
  <c r="P5091" i="1"/>
  <c r="Q5091" i="1"/>
  <c r="O5092" i="1"/>
  <c r="P5092" i="1"/>
  <c r="Q5092" i="1"/>
  <c r="O5093" i="1"/>
  <c r="P5093" i="1"/>
  <c r="Q5093" i="1"/>
  <c r="O5094" i="1"/>
  <c r="P5094" i="1"/>
  <c r="Q5094" i="1"/>
  <c r="O5095" i="1"/>
  <c r="P5095" i="1"/>
  <c r="Q5095" i="1"/>
  <c r="O5096" i="1"/>
  <c r="P5096" i="1"/>
  <c r="Q5096" i="1"/>
  <c r="O5097" i="1"/>
  <c r="P5097" i="1"/>
  <c r="Q5097" i="1"/>
  <c r="O5098" i="1"/>
  <c r="P5098" i="1"/>
  <c r="Q5098" i="1"/>
  <c r="O5099" i="1"/>
  <c r="P5099" i="1"/>
  <c r="Q5099" i="1"/>
  <c r="O5100" i="1"/>
  <c r="P5100" i="1"/>
  <c r="Q5100" i="1"/>
  <c r="O5101" i="1"/>
  <c r="P5101" i="1"/>
  <c r="Q5101" i="1"/>
  <c r="O5102" i="1"/>
  <c r="P5102" i="1"/>
  <c r="Q5102" i="1"/>
  <c r="O5103" i="1"/>
  <c r="P5103" i="1"/>
  <c r="Q5103" i="1"/>
  <c r="O5104" i="1"/>
  <c r="P5104" i="1"/>
  <c r="Q5104" i="1"/>
  <c r="O5105" i="1"/>
  <c r="P5105" i="1"/>
  <c r="Q5105" i="1"/>
  <c r="O5106" i="1"/>
  <c r="P5106" i="1"/>
  <c r="Q5106" i="1"/>
  <c r="O5107" i="1"/>
  <c r="P5107" i="1"/>
  <c r="Q5107" i="1"/>
  <c r="O5108" i="1"/>
  <c r="P5108" i="1"/>
  <c r="Q5108" i="1"/>
  <c r="O5109" i="1"/>
  <c r="P5109" i="1"/>
  <c r="Q5109" i="1"/>
  <c r="O5110" i="1"/>
  <c r="P5110" i="1"/>
  <c r="Q5110" i="1"/>
  <c r="O5111" i="1"/>
  <c r="P5111" i="1"/>
  <c r="Q5111" i="1"/>
  <c r="O5112" i="1"/>
  <c r="P5112" i="1"/>
  <c r="Q5112" i="1"/>
  <c r="O5113" i="1"/>
  <c r="P5113" i="1"/>
  <c r="Q5113" i="1"/>
  <c r="O5114" i="1"/>
  <c r="P5114" i="1"/>
  <c r="Q5114" i="1"/>
  <c r="O5115" i="1"/>
  <c r="P5115" i="1"/>
  <c r="Q5115" i="1"/>
  <c r="O5116" i="1"/>
  <c r="P5116" i="1"/>
  <c r="Q5116" i="1"/>
  <c r="O5117" i="1"/>
  <c r="P5117" i="1"/>
  <c r="Q5117" i="1"/>
  <c r="O5118" i="1"/>
  <c r="P5118" i="1"/>
  <c r="Q5118" i="1"/>
  <c r="O5119" i="1"/>
  <c r="P5119" i="1"/>
  <c r="Q5119" i="1"/>
  <c r="O5120" i="1"/>
  <c r="P5120" i="1"/>
  <c r="Q5120" i="1"/>
  <c r="O5121" i="1"/>
  <c r="P5121" i="1"/>
  <c r="Q5121" i="1"/>
  <c r="O5122" i="1"/>
  <c r="P5122" i="1"/>
  <c r="Q5122" i="1"/>
  <c r="O5123" i="1"/>
  <c r="P5123" i="1"/>
  <c r="Q5123" i="1"/>
  <c r="O5124" i="1"/>
  <c r="P5124" i="1"/>
  <c r="Q5124" i="1"/>
  <c r="O5125" i="1"/>
  <c r="P5125" i="1"/>
  <c r="Q5125" i="1"/>
  <c r="O5126" i="1"/>
  <c r="P5126" i="1"/>
  <c r="Q5126" i="1"/>
  <c r="O5127" i="1"/>
  <c r="P5127" i="1"/>
  <c r="Q5127" i="1"/>
  <c r="O5128" i="1"/>
  <c r="P5128" i="1"/>
  <c r="Q5128" i="1"/>
  <c r="O5129" i="1"/>
  <c r="P5129" i="1"/>
  <c r="Q5129" i="1"/>
  <c r="O5130" i="1"/>
  <c r="P5130" i="1"/>
  <c r="Q5130" i="1"/>
  <c r="O5131" i="1"/>
  <c r="P5131" i="1"/>
  <c r="Q5131" i="1"/>
  <c r="O5132" i="1"/>
  <c r="P5132" i="1"/>
  <c r="Q5132" i="1"/>
  <c r="O5133" i="1"/>
  <c r="P5133" i="1"/>
  <c r="Q5133" i="1"/>
  <c r="O5134" i="1"/>
  <c r="P5134" i="1"/>
  <c r="Q5134" i="1"/>
  <c r="O5135" i="1"/>
  <c r="P5135" i="1"/>
  <c r="Q5135" i="1"/>
  <c r="O5136" i="1"/>
  <c r="P5136" i="1"/>
  <c r="Q5136" i="1"/>
  <c r="O5137" i="1"/>
  <c r="P5137" i="1"/>
  <c r="Q5137" i="1"/>
  <c r="O5138" i="1"/>
  <c r="P5138" i="1"/>
  <c r="Q5138" i="1"/>
  <c r="O5139" i="1"/>
  <c r="P5139" i="1"/>
  <c r="Q5139" i="1"/>
  <c r="O5140" i="1"/>
  <c r="P5140" i="1"/>
  <c r="Q5140" i="1"/>
  <c r="O5141" i="1"/>
  <c r="P5141" i="1"/>
  <c r="Q5141" i="1"/>
  <c r="O5142" i="1"/>
  <c r="P5142" i="1"/>
  <c r="Q5142" i="1"/>
  <c r="O5143" i="1"/>
  <c r="P5143" i="1"/>
  <c r="Q5143" i="1"/>
  <c r="O5144" i="1"/>
  <c r="P5144" i="1"/>
  <c r="Q5144" i="1"/>
  <c r="O5145" i="1"/>
  <c r="P5145" i="1"/>
  <c r="Q5145" i="1"/>
  <c r="O5146" i="1"/>
  <c r="P5146" i="1"/>
  <c r="Q5146" i="1"/>
  <c r="O5147" i="1"/>
  <c r="P5147" i="1"/>
  <c r="Q5147" i="1"/>
  <c r="O5148" i="1"/>
  <c r="P5148" i="1"/>
  <c r="Q5148" i="1"/>
  <c r="O5149" i="1"/>
  <c r="P5149" i="1"/>
  <c r="Q5149" i="1"/>
  <c r="O5150" i="1"/>
  <c r="P5150" i="1"/>
  <c r="Q5150" i="1"/>
  <c r="O5151" i="1"/>
  <c r="P5151" i="1"/>
  <c r="Q5151" i="1"/>
  <c r="O5152" i="1"/>
  <c r="P5152" i="1"/>
  <c r="Q5152" i="1"/>
  <c r="O5153" i="1"/>
  <c r="P5153" i="1"/>
  <c r="Q5153" i="1"/>
  <c r="O5154" i="1"/>
  <c r="P5154" i="1"/>
  <c r="Q5154" i="1"/>
  <c r="O5155" i="1"/>
  <c r="P5155" i="1"/>
  <c r="Q5155" i="1"/>
  <c r="O5156" i="1"/>
  <c r="P5156" i="1"/>
  <c r="Q5156" i="1"/>
  <c r="O5157" i="1"/>
  <c r="P5157" i="1"/>
  <c r="Q5157" i="1"/>
  <c r="O5158" i="1"/>
  <c r="P5158" i="1"/>
  <c r="Q5158" i="1"/>
  <c r="O5159" i="1"/>
  <c r="P5159" i="1"/>
  <c r="Q5159" i="1"/>
  <c r="O5160" i="1"/>
  <c r="P5160" i="1"/>
  <c r="Q5160" i="1"/>
  <c r="O5161" i="1"/>
  <c r="P5161" i="1"/>
  <c r="Q5161" i="1"/>
  <c r="O5162" i="1"/>
  <c r="P5162" i="1"/>
  <c r="Q5162" i="1"/>
  <c r="O5163" i="1"/>
  <c r="P5163" i="1"/>
  <c r="Q5163" i="1"/>
  <c r="O5164" i="1"/>
  <c r="P5164" i="1"/>
  <c r="Q5164" i="1"/>
  <c r="O5165" i="1"/>
  <c r="P5165" i="1"/>
  <c r="Q5165" i="1"/>
  <c r="O5166" i="1"/>
  <c r="P5166" i="1"/>
  <c r="Q5166" i="1"/>
  <c r="O5167" i="1"/>
  <c r="P5167" i="1"/>
  <c r="Q5167" i="1"/>
  <c r="O5168" i="1"/>
  <c r="P5168" i="1"/>
  <c r="Q5168" i="1"/>
  <c r="O5169" i="1"/>
  <c r="P5169" i="1"/>
  <c r="Q5169" i="1"/>
  <c r="O5170" i="1"/>
  <c r="P5170" i="1"/>
  <c r="Q5170" i="1"/>
  <c r="O5171" i="1"/>
  <c r="P5171" i="1"/>
  <c r="Q5171" i="1"/>
  <c r="O5172" i="1"/>
  <c r="P5172" i="1"/>
  <c r="Q5172" i="1"/>
  <c r="O5173" i="1"/>
  <c r="P5173" i="1"/>
  <c r="Q5173" i="1"/>
  <c r="O5174" i="1"/>
  <c r="P5174" i="1"/>
  <c r="Q5174" i="1"/>
  <c r="O5175" i="1"/>
  <c r="P5175" i="1"/>
  <c r="Q5175" i="1"/>
  <c r="O5176" i="1"/>
  <c r="P5176" i="1"/>
  <c r="Q5176" i="1"/>
  <c r="O5177" i="1"/>
  <c r="P5177" i="1"/>
  <c r="Q5177" i="1"/>
  <c r="O5178" i="1"/>
  <c r="P5178" i="1"/>
  <c r="Q5178" i="1"/>
  <c r="O5179" i="1"/>
  <c r="P5179" i="1"/>
  <c r="Q5179" i="1"/>
  <c r="O5180" i="1"/>
  <c r="P5180" i="1"/>
  <c r="Q5180" i="1"/>
  <c r="O5181" i="1"/>
  <c r="P5181" i="1"/>
  <c r="Q5181" i="1"/>
  <c r="O5182" i="1"/>
  <c r="P5182" i="1"/>
  <c r="Q5182" i="1"/>
  <c r="O5183" i="1"/>
  <c r="P5183" i="1"/>
  <c r="Q5183" i="1"/>
  <c r="O5184" i="1"/>
  <c r="P5184" i="1"/>
  <c r="Q5184" i="1"/>
  <c r="O5185" i="1"/>
  <c r="P5185" i="1"/>
  <c r="Q5185" i="1"/>
  <c r="O5186" i="1"/>
  <c r="P5186" i="1"/>
  <c r="Q5186" i="1"/>
  <c r="O5187" i="1"/>
  <c r="P5187" i="1"/>
  <c r="Q5187" i="1"/>
  <c r="O5188" i="1"/>
  <c r="P5188" i="1"/>
  <c r="Q5188" i="1"/>
  <c r="O5189" i="1"/>
  <c r="P5189" i="1"/>
  <c r="Q5189" i="1"/>
  <c r="O5190" i="1"/>
  <c r="P5190" i="1"/>
  <c r="Q5190" i="1"/>
  <c r="O5191" i="1"/>
  <c r="P5191" i="1"/>
  <c r="Q5191" i="1"/>
  <c r="O5192" i="1"/>
  <c r="P5192" i="1"/>
  <c r="Q5192" i="1"/>
  <c r="O5193" i="1"/>
  <c r="P5193" i="1"/>
  <c r="Q5193" i="1"/>
  <c r="O5194" i="1"/>
  <c r="P5194" i="1"/>
  <c r="Q5194" i="1"/>
  <c r="O5195" i="1"/>
  <c r="P5195" i="1"/>
  <c r="Q5195" i="1"/>
  <c r="O5196" i="1"/>
  <c r="P5196" i="1"/>
  <c r="Q5196" i="1"/>
  <c r="O5197" i="1"/>
  <c r="P5197" i="1"/>
  <c r="Q5197" i="1"/>
  <c r="O5198" i="1"/>
  <c r="P5198" i="1"/>
  <c r="Q5198" i="1"/>
  <c r="O5199" i="1"/>
  <c r="P5199" i="1"/>
  <c r="Q5199" i="1"/>
  <c r="O5200" i="1"/>
  <c r="P5200" i="1"/>
  <c r="Q5200" i="1"/>
  <c r="O5201" i="1"/>
  <c r="P5201" i="1"/>
  <c r="Q5201" i="1"/>
  <c r="O5202" i="1"/>
  <c r="P5202" i="1"/>
  <c r="Q5202" i="1"/>
  <c r="O5203" i="1"/>
  <c r="P5203" i="1"/>
  <c r="Q5203" i="1"/>
  <c r="O5204" i="1"/>
  <c r="P5204" i="1"/>
  <c r="Q5204" i="1"/>
  <c r="O5205" i="1"/>
  <c r="P5205" i="1"/>
  <c r="Q5205" i="1"/>
  <c r="O5206" i="1"/>
  <c r="P5206" i="1"/>
  <c r="Q5206" i="1"/>
  <c r="O5207" i="1"/>
  <c r="P5207" i="1"/>
  <c r="Q5207" i="1"/>
  <c r="O5208" i="1"/>
  <c r="P5208" i="1"/>
  <c r="Q5208" i="1"/>
  <c r="O5209" i="1"/>
  <c r="P5209" i="1"/>
  <c r="Q5209" i="1"/>
  <c r="O5210" i="1"/>
  <c r="P5210" i="1"/>
  <c r="Q5210" i="1"/>
  <c r="O5211" i="1"/>
  <c r="P5211" i="1"/>
  <c r="Q5211" i="1"/>
  <c r="O5212" i="1"/>
  <c r="P5212" i="1"/>
  <c r="Q5212" i="1"/>
  <c r="O5213" i="1"/>
  <c r="P5213" i="1"/>
  <c r="Q5213" i="1"/>
  <c r="O5214" i="1"/>
  <c r="P5214" i="1"/>
  <c r="Q5214" i="1"/>
  <c r="O5215" i="1"/>
  <c r="P5215" i="1"/>
  <c r="Q5215" i="1"/>
  <c r="O5216" i="1"/>
  <c r="P5216" i="1"/>
  <c r="Q5216" i="1"/>
  <c r="O5217" i="1"/>
  <c r="P5217" i="1"/>
  <c r="Q5217" i="1"/>
  <c r="O5218" i="1"/>
  <c r="P5218" i="1"/>
  <c r="Q5218" i="1"/>
  <c r="O5219" i="1"/>
  <c r="P5219" i="1"/>
  <c r="Q5219" i="1"/>
  <c r="O5220" i="1"/>
  <c r="P5220" i="1"/>
  <c r="Q5220" i="1"/>
  <c r="O5221" i="1"/>
  <c r="P5221" i="1"/>
  <c r="Q5221" i="1"/>
  <c r="O5222" i="1"/>
  <c r="P5222" i="1"/>
  <c r="Q5222" i="1"/>
  <c r="O5223" i="1"/>
  <c r="P5223" i="1"/>
  <c r="Q5223" i="1"/>
  <c r="O5224" i="1"/>
  <c r="P5224" i="1"/>
  <c r="Q5224" i="1"/>
  <c r="O5225" i="1"/>
  <c r="P5225" i="1"/>
  <c r="Q5225" i="1"/>
  <c r="O5226" i="1"/>
  <c r="P5226" i="1"/>
  <c r="Q5226" i="1"/>
  <c r="O5227" i="1"/>
  <c r="P5227" i="1"/>
  <c r="Q5227" i="1"/>
  <c r="O5228" i="1"/>
  <c r="P5228" i="1"/>
  <c r="Q5228" i="1"/>
  <c r="O5229" i="1"/>
  <c r="P5229" i="1"/>
  <c r="Q5229" i="1"/>
  <c r="O5230" i="1"/>
  <c r="P5230" i="1"/>
  <c r="Q5230" i="1"/>
  <c r="O5231" i="1"/>
  <c r="P5231" i="1"/>
  <c r="Q5231" i="1"/>
  <c r="O5232" i="1"/>
  <c r="P5232" i="1"/>
  <c r="Q5232" i="1"/>
  <c r="O5233" i="1"/>
  <c r="P5233" i="1"/>
  <c r="Q5233" i="1"/>
  <c r="O5234" i="1"/>
  <c r="P5234" i="1"/>
  <c r="Q5234" i="1"/>
  <c r="O5235" i="1"/>
  <c r="P5235" i="1"/>
  <c r="Q5235" i="1"/>
  <c r="O5236" i="1"/>
  <c r="P5236" i="1"/>
  <c r="Q5236" i="1"/>
  <c r="O5237" i="1"/>
  <c r="P5237" i="1"/>
  <c r="Q5237" i="1"/>
  <c r="O5238" i="1"/>
  <c r="P5238" i="1"/>
  <c r="Q5238" i="1"/>
  <c r="O5239" i="1"/>
  <c r="P5239" i="1"/>
  <c r="Q5239" i="1"/>
  <c r="O5240" i="1"/>
  <c r="P5240" i="1"/>
  <c r="Q5240" i="1"/>
  <c r="O5241" i="1"/>
  <c r="P5241" i="1"/>
  <c r="Q5241" i="1"/>
  <c r="O5242" i="1"/>
  <c r="P5242" i="1"/>
  <c r="Q5242" i="1"/>
  <c r="O5243" i="1"/>
  <c r="P5243" i="1"/>
  <c r="Q5243" i="1"/>
  <c r="O5244" i="1"/>
  <c r="P5244" i="1"/>
  <c r="Q5244" i="1"/>
  <c r="O5245" i="1"/>
  <c r="P5245" i="1"/>
  <c r="Q5245" i="1"/>
  <c r="O5246" i="1"/>
  <c r="P5246" i="1"/>
  <c r="Q5246" i="1"/>
  <c r="O5247" i="1"/>
  <c r="P5247" i="1"/>
  <c r="Q5247" i="1"/>
  <c r="O5248" i="1"/>
  <c r="P5248" i="1"/>
  <c r="Q5248" i="1"/>
  <c r="O5249" i="1"/>
  <c r="P5249" i="1"/>
  <c r="Q5249" i="1"/>
  <c r="O5250" i="1"/>
  <c r="P5250" i="1"/>
  <c r="Q5250" i="1"/>
  <c r="O5251" i="1"/>
  <c r="P5251" i="1"/>
  <c r="Q5251" i="1"/>
  <c r="O5252" i="1"/>
  <c r="P5252" i="1"/>
  <c r="Q5252" i="1"/>
  <c r="O5253" i="1"/>
  <c r="P5253" i="1"/>
  <c r="Q5253" i="1"/>
  <c r="O5254" i="1"/>
  <c r="P5254" i="1"/>
  <c r="Q5254" i="1"/>
  <c r="O5255" i="1"/>
  <c r="P5255" i="1"/>
  <c r="Q5255" i="1"/>
  <c r="O5256" i="1"/>
  <c r="P5256" i="1"/>
  <c r="Q5256" i="1"/>
  <c r="O5257" i="1"/>
  <c r="P5257" i="1"/>
  <c r="Q5257" i="1"/>
  <c r="O5258" i="1"/>
  <c r="P5258" i="1"/>
  <c r="Q5258" i="1"/>
  <c r="O5259" i="1"/>
  <c r="P5259" i="1"/>
  <c r="Q5259" i="1"/>
  <c r="O5260" i="1"/>
  <c r="P5260" i="1"/>
  <c r="Q5260" i="1"/>
  <c r="O5261" i="1"/>
  <c r="P5261" i="1"/>
  <c r="Q5261" i="1"/>
  <c r="O5262" i="1"/>
  <c r="P5262" i="1"/>
  <c r="Q5262" i="1"/>
  <c r="O5263" i="1"/>
  <c r="P5263" i="1"/>
  <c r="Q5263" i="1"/>
  <c r="O5264" i="1"/>
  <c r="P5264" i="1"/>
  <c r="Q5264" i="1"/>
  <c r="O5265" i="1"/>
  <c r="P5265" i="1"/>
  <c r="Q5265" i="1"/>
  <c r="O5266" i="1"/>
  <c r="P5266" i="1"/>
  <c r="Q5266" i="1"/>
  <c r="O5267" i="1"/>
  <c r="P5267" i="1"/>
  <c r="Q5267" i="1"/>
  <c r="O5268" i="1"/>
  <c r="P5268" i="1"/>
  <c r="Q5268" i="1"/>
  <c r="O5269" i="1"/>
  <c r="P5269" i="1"/>
  <c r="Q5269" i="1"/>
  <c r="O5270" i="1"/>
  <c r="P5270" i="1"/>
  <c r="Q5270" i="1"/>
  <c r="O5271" i="1"/>
  <c r="P5271" i="1"/>
  <c r="Q5271" i="1"/>
  <c r="O5272" i="1"/>
  <c r="P5272" i="1"/>
  <c r="Q5272" i="1"/>
  <c r="O5273" i="1"/>
  <c r="P5273" i="1"/>
  <c r="Q5273" i="1"/>
  <c r="O5274" i="1"/>
  <c r="P5274" i="1"/>
  <c r="Q5274" i="1"/>
  <c r="O5275" i="1"/>
  <c r="P5275" i="1"/>
  <c r="Q5275" i="1"/>
  <c r="O5276" i="1"/>
  <c r="P5276" i="1"/>
  <c r="Q5276" i="1"/>
  <c r="O5277" i="1"/>
  <c r="P5277" i="1"/>
  <c r="Q5277" i="1"/>
  <c r="O5278" i="1"/>
  <c r="P5278" i="1"/>
  <c r="Q5278" i="1"/>
  <c r="O5279" i="1"/>
  <c r="P5279" i="1"/>
  <c r="Q5279" i="1"/>
  <c r="O5280" i="1"/>
  <c r="P5280" i="1"/>
  <c r="Q5280" i="1"/>
  <c r="O5281" i="1"/>
  <c r="P5281" i="1"/>
  <c r="Q5281" i="1"/>
  <c r="O5282" i="1"/>
  <c r="P5282" i="1"/>
  <c r="Q5282" i="1"/>
  <c r="O5283" i="1"/>
  <c r="P5283" i="1"/>
  <c r="Q5283" i="1"/>
  <c r="O5284" i="1"/>
  <c r="P5284" i="1"/>
  <c r="Q5284" i="1"/>
  <c r="O5285" i="1"/>
  <c r="P5285" i="1"/>
  <c r="Q5285" i="1"/>
  <c r="O5286" i="1"/>
  <c r="P5286" i="1"/>
  <c r="Q5286" i="1"/>
  <c r="O5287" i="1"/>
  <c r="P5287" i="1"/>
  <c r="Q5287" i="1"/>
  <c r="O5288" i="1"/>
  <c r="P5288" i="1"/>
  <c r="Q5288" i="1"/>
  <c r="O5289" i="1"/>
  <c r="P5289" i="1"/>
  <c r="Q5289" i="1"/>
  <c r="O5290" i="1"/>
  <c r="P5290" i="1"/>
  <c r="Q5290" i="1"/>
  <c r="O5291" i="1"/>
  <c r="P5291" i="1"/>
  <c r="Q5291" i="1"/>
  <c r="O5292" i="1"/>
  <c r="P5292" i="1"/>
  <c r="Q5292" i="1"/>
  <c r="O5293" i="1"/>
  <c r="P5293" i="1"/>
  <c r="Q5293" i="1"/>
  <c r="O5294" i="1"/>
  <c r="P5294" i="1"/>
  <c r="Q5294" i="1"/>
  <c r="O5295" i="1"/>
  <c r="P5295" i="1"/>
  <c r="Q5295" i="1"/>
  <c r="O5296" i="1"/>
  <c r="P5296" i="1"/>
  <c r="Q5296" i="1"/>
  <c r="O5297" i="1"/>
  <c r="P5297" i="1"/>
  <c r="Q5297" i="1"/>
  <c r="O5298" i="1"/>
  <c r="P5298" i="1"/>
  <c r="Q5298" i="1"/>
  <c r="O5299" i="1"/>
  <c r="P5299" i="1"/>
  <c r="Q5299" i="1"/>
  <c r="O5300" i="1"/>
  <c r="P5300" i="1"/>
  <c r="Q5300" i="1"/>
  <c r="O5301" i="1"/>
  <c r="P5301" i="1"/>
  <c r="Q5301" i="1"/>
  <c r="O5302" i="1"/>
  <c r="P5302" i="1"/>
  <c r="Q5302" i="1"/>
  <c r="O5303" i="1"/>
  <c r="P5303" i="1"/>
  <c r="Q5303" i="1"/>
  <c r="O5304" i="1"/>
  <c r="P5304" i="1"/>
  <c r="Q5304" i="1"/>
  <c r="O5305" i="1"/>
  <c r="P5305" i="1"/>
  <c r="Q5305" i="1"/>
  <c r="O5306" i="1"/>
  <c r="P5306" i="1"/>
  <c r="Q5306" i="1"/>
  <c r="O5307" i="1"/>
  <c r="P5307" i="1"/>
  <c r="Q5307" i="1"/>
  <c r="O5308" i="1"/>
  <c r="P5308" i="1"/>
  <c r="Q5308" i="1"/>
  <c r="O5309" i="1"/>
  <c r="P5309" i="1"/>
  <c r="Q5309" i="1"/>
  <c r="O5310" i="1"/>
  <c r="P5310" i="1"/>
  <c r="Q5310" i="1"/>
  <c r="O5311" i="1"/>
  <c r="P5311" i="1"/>
  <c r="Q5311" i="1"/>
  <c r="O5312" i="1"/>
  <c r="P5312" i="1"/>
  <c r="Q5312" i="1"/>
  <c r="O5313" i="1"/>
  <c r="P5313" i="1"/>
  <c r="Q5313" i="1"/>
  <c r="O5314" i="1"/>
  <c r="P5314" i="1"/>
  <c r="Q5314" i="1"/>
  <c r="O5315" i="1"/>
  <c r="P5315" i="1"/>
  <c r="Q5315" i="1"/>
  <c r="O5316" i="1"/>
  <c r="P5316" i="1"/>
  <c r="Q5316" i="1"/>
  <c r="O5317" i="1"/>
  <c r="P5317" i="1"/>
  <c r="Q5317" i="1"/>
  <c r="O5318" i="1"/>
  <c r="P5318" i="1"/>
  <c r="Q5318" i="1"/>
  <c r="O5319" i="1"/>
  <c r="P5319" i="1"/>
  <c r="Q5319" i="1"/>
  <c r="O5320" i="1"/>
  <c r="P5320" i="1"/>
  <c r="Q5320" i="1"/>
  <c r="O5321" i="1"/>
  <c r="P5321" i="1"/>
  <c r="Q5321" i="1"/>
  <c r="O5322" i="1"/>
  <c r="P5322" i="1"/>
  <c r="Q5322" i="1"/>
  <c r="O5323" i="1"/>
  <c r="P5323" i="1"/>
  <c r="Q5323" i="1"/>
  <c r="O5324" i="1"/>
  <c r="P5324" i="1"/>
  <c r="Q5324" i="1"/>
  <c r="O5325" i="1"/>
  <c r="P5325" i="1"/>
  <c r="Q5325" i="1"/>
  <c r="O5326" i="1"/>
  <c r="P5326" i="1"/>
  <c r="Q5326" i="1"/>
  <c r="O5327" i="1"/>
  <c r="P5327" i="1"/>
  <c r="Q5327" i="1"/>
  <c r="O5328" i="1"/>
  <c r="P5328" i="1"/>
  <c r="Q5328" i="1"/>
  <c r="O5329" i="1"/>
  <c r="P5329" i="1"/>
  <c r="Q5329" i="1"/>
  <c r="O5330" i="1"/>
  <c r="P5330" i="1"/>
  <c r="Q5330" i="1"/>
  <c r="O5331" i="1"/>
  <c r="P5331" i="1"/>
  <c r="Q5331" i="1"/>
  <c r="O5332" i="1"/>
  <c r="P5332" i="1"/>
  <c r="Q5332" i="1"/>
  <c r="O5333" i="1"/>
  <c r="P5333" i="1"/>
  <c r="Q5333" i="1"/>
  <c r="O5334" i="1"/>
  <c r="P5334" i="1"/>
  <c r="Q5334" i="1"/>
  <c r="O5335" i="1"/>
  <c r="P5335" i="1"/>
  <c r="Q5335" i="1"/>
  <c r="O5336" i="1"/>
  <c r="P5336" i="1"/>
  <c r="Q5336" i="1"/>
  <c r="O5337" i="1"/>
  <c r="P5337" i="1"/>
  <c r="Q5337" i="1"/>
  <c r="O5338" i="1"/>
  <c r="P5338" i="1"/>
  <c r="Q5338" i="1"/>
  <c r="O5339" i="1"/>
  <c r="P5339" i="1"/>
  <c r="Q5339" i="1"/>
  <c r="O5340" i="1"/>
  <c r="P5340" i="1"/>
  <c r="Q5340" i="1"/>
  <c r="O5341" i="1"/>
  <c r="P5341" i="1"/>
  <c r="Q5341" i="1"/>
  <c r="O5342" i="1"/>
  <c r="P5342" i="1"/>
  <c r="Q5342" i="1"/>
  <c r="O5343" i="1"/>
  <c r="P5343" i="1"/>
  <c r="Q5343" i="1"/>
  <c r="O5344" i="1"/>
  <c r="P5344" i="1"/>
  <c r="Q5344" i="1"/>
  <c r="O5345" i="1"/>
  <c r="P5345" i="1"/>
  <c r="Q5345" i="1"/>
  <c r="O5346" i="1"/>
  <c r="P5346" i="1"/>
  <c r="Q5346" i="1"/>
  <c r="O5347" i="1"/>
  <c r="P5347" i="1"/>
  <c r="Q5347" i="1"/>
  <c r="O5348" i="1"/>
  <c r="P5348" i="1"/>
  <c r="Q5348" i="1"/>
  <c r="O5349" i="1"/>
  <c r="P5349" i="1"/>
  <c r="Q5349" i="1"/>
  <c r="O5350" i="1"/>
  <c r="P5350" i="1"/>
  <c r="Q5350" i="1"/>
  <c r="O5351" i="1"/>
  <c r="P5351" i="1"/>
  <c r="Q5351" i="1"/>
  <c r="O5352" i="1"/>
  <c r="P5352" i="1"/>
  <c r="Q5352" i="1"/>
  <c r="O5353" i="1"/>
  <c r="P5353" i="1"/>
  <c r="Q5353" i="1"/>
  <c r="O5354" i="1"/>
  <c r="P5354" i="1"/>
  <c r="Q5354" i="1"/>
  <c r="O5355" i="1"/>
  <c r="P5355" i="1"/>
  <c r="Q5355" i="1"/>
  <c r="O5356" i="1"/>
  <c r="P5356" i="1"/>
  <c r="Q5356" i="1"/>
  <c r="O5357" i="1"/>
  <c r="P5357" i="1"/>
  <c r="Q5357" i="1"/>
  <c r="O5358" i="1"/>
  <c r="P5358" i="1"/>
  <c r="Q5358" i="1"/>
  <c r="O5359" i="1"/>
  <c r="P5359" i="1"/>
  <c r="Q5359" i="1"/>
  <c r="O5360" i="1"/>
  <c r="P5360" i="1"/>
  <c r="Q5360" i="1"/>
  <c r="O5361" i="1"/>
  <c r="P5361" i="1"/>
  <c r="Q5361" i="1"/>
  <c r="O5362" i="1"/>
  <c r="P5362" i="1"/>
  <c r="Q5362" i="1"/>
  <c r="O5363" i="1"/>
  <c r="P5363" i="1"/>
  <c r="Q5363" i="1"/>
  <c r="O5364" i="1"/>
  <c r="P5364" i="1"/>
  <c r="Q5364" i="1"/>
  <c r="O5365" i="1"/>
  <c r="P5365" i="1"/>
  <c r="Q5365" i="1"/>
  <c r="O5366" i="1"/>
  <c r="P5366" i="1"/>
  <c r="Q5366" i="1"/>
  <c r="O5367" i="1"/>
  <c r="P5367" i="1"/>
  <c r="Q5367" i="1"/>
  <c r="O5368" i="1"/>
  <c r="P5368" i="1"/>
  <c r="Q5368" i="1"/>
  <c r="O5369" i="1"/>
  <c r="P5369" i="1"/>
  <c r="Q5369" i="1"/>
  <c r="O5370" i="1"/>
  <c r="P5370" i="1"/>
  <c r="Q5370" i="1"/>
  <c r="O5371" i="1"/>
  <c r="P5371" i="1"/>
  <c r="Q5371" i="1"/>
  <c r="O5372" i="1"/>
  <c r="P5372" i="1"/>
  <c r="Q5372" i="1"/>
  <c r="O5373" i="1"/>
  <c r="P5373" i="1"/>
  <c r="Q5373" i="1"/>
  <c r="O5374" i="1"/>
  <c r="P5374" i="1"/>
  <c r="Q5374" i="1"/>
  <c r="O5375" i="1"/>
  <c r="P5375" i="1"/>
  <c r="Q5375" i="1"/>
  <c r="O5376" i="1"/>
  <c r="P5376" i="1"/>
  <c r="Q5376" i="1"/>
  <c r="O5377" i="1"/>
  <c r="P5377" i="1"/>
  <c r="Q5377" i="1"/>
  <c r="O5378" i="1"/>
  <c r="P5378" i="1"/>
  <c r="Q5378" i="1"/>
  <c r="O5379" i="1"/>
  <c r="P5379" i="1"/>
  <c r="Q5379" i="1"/>
  <c r="O5380" i="1"/>
  <c r="P5380" i="1"/>
  <c r="Q5380" i="1"/>
  <c r="O5381" i="1"/>
  <c r="P5381" i="1"/>
  <c r="Q5381" i="1"/>
  <c r="O5382" i="1"/>
  <c r="P5382" i="1"/>
  <c r="Q5382" i="1"/>
  <c r="O5383" i="1"/>
  <c r="P5383" i="1"/>
  <c r="Q5383" i="1"/>
  <c r="O5384" i="1"/>
  <c r="P5384" i="1"/>
  <c r="Q5384" i="1"/>
  <c r="O5385" i="1"/>
  <c r="P5385" i="1"/>
  <c r="Q5385" i="1"/>
  <c r="O5386" i="1"/>
  <c r="P5386" i="1"/>
  <c r="Q5386" i="1"/>
  <c r="O5387" i="1"/>
  <c r="P5387" i="1"/>
  <c r="Q5387" i="1"/>
  <c r="O5388" i="1"/>
  <c r="P5388" i="1"/>
  <c r="Q5388" i="1"/>
  <c r="O5389" i="1"/>
  <c r="P5389" i="1"/>
  <c r="Q5389" i="1"/>
  <c r="O5390" i="1"/>
  <c r="P5390" i="1"/>
  <c r="Q5390" i="1"/>
  <c r="O5391" i="1"/>
  <c r="P5391" i="1"/>
  <c r="Q5391" i="1"/>
  <c r="O5392" i="1"/>
  <c r="P5392" i="1"/>
  <c r="Q5392" i="1"/>
  <c r="O5393" i="1"/>
  <c r="P5393" i="1"/>
  <c r="Q5393" i="1"/>
  <c r="O5394" i="1"/>
  <c r="P5394" i="1"/>
  <c r="Q5394" i="1"/>
  <c r="O5395" i="1"/>
  <c r="P5395" i="1"/>
  <c r="Q5395" i="1"/>
  <c r="O5396" i="1"/>
  <c r="P5396" i="1"/>
  <c r="Q5396" i="1"/>
  <c r="O5397" i="1"/>
  <c r="P5397" i="1"/>
  <c r="Q5397" i="1"/>
  <c r="O5398" i="1"/>
  <c r="P5398" i="1"/>
  <c r="Q5398" i="1"/>
  <c r="O5399" i="1"/>
  <c r="P5399" i="1"/>
  <c r="Q5399" i="1"/>
  <c r="O5400" i="1"/>
  <c r="P5400" i="1"/>
  <c r="Q5400" i="1"/>
  <c r="O5401" i="1"/>
  <c r="P5401" i="1"/>
  <c r="Q5401" i="1"/>
  <c r="O5402" i="1"/>
  <c r="P5402" i="1"/>
  <c r="Q5402" i="1"/>
  <c r="O5403" i="1"/>
  <c r="P5403" i="1"/>
  <c r="Q5403" i="1"/>
  <c r="O5404" i="1"/>
  <c r="P5404" i="1"/>
  <c r="Q5404" i="1"/>
  <c r="O5405" i="1"/>
  <c r="P5405" i="1"/>
  <c r="Q5405" i="1"/>
  <c r="O5406" i="1"/>
  <c r="P5406" i="1"/>
  <c r="Q5406" i="1"/>
  <c r="O5407" i="1"/>
  <c r="P5407" i="1"/>
  <c r="Q5407" i="1"/>
  <c r="O5408" i="1"/>
  <c r="P5408" i="1"/>
  <c r="Q5408" i="1"/>
  <c r="O5409" i="1"/>
  <c r="P5409" i="1"/>
  <c r="Q5409" i="1"/>
  <c r="O5410" i="1"/>
  <c r="P5410" i="1"/>
  <c r="Q5410" i="1"/>
  <c r="O5411" i="1"/>
  <c r="P5411" i="1"/>
  <c r="Q5411" i="1"/>
  <c r="O5412" i="1"/>
  <c r="P5412" i="1"/>
  <c r="Q5412" i="1"/>
  <c r="O5413" i="1"/>
  <c r="P5413" i="1"/>
  <c r="Q5413" i="1"/>
  <c r="O5414" i="1"/>
  <c r="P5414" i="1"/>
  <c r="Q5414" i="1"/>
  <c r="O5415" i="1"/>
  <c r="P5415" i="1"/>
  <c r="Q5415" i="1"/>
  <c r="O5416" i="1"/>
  <c r="P5416" i="1"/>
  <c r="Q5416" i="1"/>
  <c r="O5417" i="1"/>
  <c r="P5417" i="1"/>
  <c r="Q5417" i="1"/>
  <c r="O5418" i="1"/>
  <c r="P5418" i="1"/>
  <c r="Q5418" i="1"/>
  <c r="O5419" i="1"/>
  <c r="P5419" i="1"/>
  <c r="Q5419" i="1"/>
  <c r="O5420" i="1"/>
  <c r="P5420" i="1"/>
  <c r="Q5420" i="1"/>
  <c r="O5421" i="1"/>
  <c r="P5421" i="1"/>
  <c r="Q5421" i="1"/>
  <c r="O5422" i="1"/>
  <c r="P5422" i="1"/>
  <c r="Q5422" i="1"/>
  <c r="O5423" i="1"/>
  <c r="P5423" i="1"/>
  <c r="Q5423" i="1"/>
  <c r="O5424" i="1"/>
  <c r="P5424" i="1"/>
  <c r="Q5424" i="1"/>
  <c r="O5425" i="1"/>
  <c r="P5425" i="1"/>
  <c r="Q5425" i="1"/>
  <c r="O5426" i="1"/>
  <c r="P5426" i="1"/>
  <c r="Q5426" i="1"/>
  <c r="O5427" i="1"/>
  <c r="P5427" i="1"/>
  <c r="Q5427" i="1"/>
  <c r="O5428" i="1"/>
  <c r="P5428" i="1"/>
  <c r="Q5428" i="1"/>
  <c r="O5429" i="1"/>
  <c r="P5429" i="1"/>
  <c r="Q5429" i="1"/>
  <c r="O5430" i="1"/>
  <c r="P5430" i="1"/>
  <c r="Q5430" i="1"/>
  <c r="O5431" i="1"/>
  <c r="P5431" i="1"/>
  <c r="Q5431" i="1"/>
  <c r="O5432" i="1"/>
  <c r="P5432" i="1"/>
  <c r="Q5432" i="1"/>
  <c r="O5433" i="1"/>
  <c r="P5433" i="1"/>
  <c r="Q5433" i="1"/>
  <c r="O5434" i="1"/>
  <c r="P5434" i="1"/>
  <c r="Q5434" i="1"/>
  <c r="O5435" i="1"/>
  <c r="P5435" i="1"/>
  <c r="Q5435" i="1"/>
  <c r="O5436" i="1"/>
  <c r="P5436" i="1"/>
  <c r="Q5436" i="1"/>
  <c r="O5437" i="1"/>
  <c r="P5437" i="1"/>
  <c r="Q5437" i="1"/>
  <c r="O5438" i="1"/>
  <c r="P5438" i="1"/>
  <c r="Q5438" i="1"/>
  <c r="O5439" i="1"/>
  <c r="P5439" i="1"/>
  <c r="Q5439" i="1"/>
  <c r="O5440" i="1"/>
  <c r="P5440" i="1"/>
  <c r="Q5440" i="1"/>
  <c r="O5441" i="1"/>
  <c r="P5441" i="1"/>
  <c r="Q5441" i="1"/>
  <c r="O5442" i="1"/>
  <c r="P5442" i="1"/>
  <c r="Q5442" i="1"/>
  <c r="O5443" i="1"/>
  <c r="P5443" i="1"/>
  <c r="Q5443" i="1"/>
  <c r="O5444" i="1"/>
  <c r="P5444" i="1"/>
  <c r="Q5444" i="1"/>
  <c r="O5445" i="1"/>
  <c r="P5445" i="1"/>
  <c r="Q5445" i="1"/>
  <c r="O5446" i="1"/>
  <c r="P5446" i="1"/>
  <c r="Q5446" i="1"/>
  <c r="O5447" i="1"/>
  <c r="P5447" i="1"/>
  <c r="Q5447" i="1"/>
  <c r="O5448" i="1"/>
  <c r="P5448" i="1"/>
  <c r="Q5448" i="1"/>
  <c r="O5449" i="1"/>
  <c r="P5449" i="1"/>
  <c r="Q5449" i="1"/>
  <c r="O5450" i="1"/>
  <c r="P5450" i="1"/>
  <c r="Q5450" i="1"/>
  <c r="O5451" i="1"/>
  <c r="P5451" i="1"/>
  <c r="Q5451" i="1"/>
  <c r="O5452" i="1"/>
  <c r="P5452" i="1"/>
  <c r="Q5452" i="1"/>
  <c r="O5453" i="1"/>
  <c r="P5453" i="1"/>
  <c r="Q5453" i="1"/>
  <c r="O5454" i="1"/>
  <c r="P5454" i="1"/>
  <c r="Q5454" i="1"/>
  <c r="O5455" i="1"/>
  <c r="P5455" i="1"/>
  <c r="Q5455" i="1"/>
  <c r="O5456" i="1"/>
  <c r="P5456" i="1"/>
  <c r="Q5456" i="1"/>
  <c r="O5457" i="1"/>
  <c r="P5457" i="1"/>
  <c r="Q5457" i="1"/>
  <c r="O5458" i="1"/>
  <c r="P5458" i="1"/>
  <c r="Q5458" i="1"/>
  <c r="O5459" i="1"/>
  <c r="P5459" i="1"/>
  <c r="Q5459" i="1"/>
  <c r="O5460" i="1"/>
  <c r="P5460" i="1"/>
  <c r="Q5460" i="1"/>
  <c r="O5461" i="1"/>
  <c r="P5461" i="1"/>
  <c r="Q5461" i="1"/>
  <c r="O5462" i="1"/>
  <c r="P5462" i="1"/>
  <c r="Q5462" i="1"/>
  <c r="O5463" i="1"/>
  <c r="P5463" i="1"/>
  <c r="Q5463" i="1"/>
  <c r="O5464" i="1"/>
  <c r="P5464" i="1"/>
  <c r="Q5464" i="1"/>
  <c r="O5465" i="1"/>
  <c r="P5465" i="1"/>
  <c r="Q5465" i="1"/>
  <c r="O5466" i="1"/>
  <c r="P5466" i="1"/>
  <c r="Q5466" i="1"/>
  <c r="O5467" i="1"/>
  <c r="P5467" i="1"/>
  <c r="Q5467" i="1"/>
  <c r="O5468" i="1"/>
  <c r="P5468" i="1"/>
  <c r="Q5468" i="1"/>
  <c r="O5469" i="1"/>
  <c r="P5469" i="1"/>
  <c r="Q5469" i="1"/>
  <c r="O5470" i="1"/>
  <c r="P5470" i="1"/>
  <c r="Q5470" i="1"/>
  <c r="O5471" i="1"/>
  <c r="P5471" i="1"/>
  <c r="Q5471" i="1"/>
  <c r="O5472" i="1"/>
  <c r="P5472" i="1"/>
  <c r="Q5472" i="1"/>
  <c r="O5473" i="1"/>
  <c r="P5473" i="1"/>
  <c r="Q5473" i="1"/>
  <c r="O5474" i="1"/>
  <c r="P5474" i="1"/>
  <c r="Q5474" i="1"/>
  <c r="O5475" i="1"/>
  <c r="P5475" i="1"/>
  <c r="Q5475" i="1"/>
  <c r="O5476" i="1"/>
  <c r="P5476" i="1"/>
  <c r="Q5476" i="1"/>
  <c r="O5477" i="1"/>
  <c r="P5477" i="1"/>
  <c r="Q5477" i="1"/>
  <c r="O5478" i="1"/>
  <c r="P5478" i="1"/>
  <c r="Q5478" i="1"/>
  <c r="O5479" i="1"/>
  <c r="P5479" i="1"/>
  <c r="Q5479" i="1"/>
  <c r="O5480" i="1"/>
  <c r="P5480" i="1"/>
  <c r="Q5480" i="1"/>
  <c r="O5481" i="1"/>
  <c r="P5481" i="1"/>
  <c r="Q5481" i="1"/>
  <c r="O5482" i="1"/>
  <c r="P5482" i="1"/>
  <c r="Q5482" i="1"/>
  <c r="O5483" i="1"/>
  <c r="P5483" i="1"/>
  <c r="Q5483" i="1"/>
  <c r="O5484" i="1"/>
  <c r="P5484" i="1"/>
  <c r="Q5484" i="1"/>
  <c r="O5485" i="1"/>
  <c r="P5485" i="1"/>
  <c r="Q5485" i="1"/>
  <c r="O5486" i="1"/>
  <c r="P5486" i="1"/>
  <c r="Q5486" i="1"/>
  <c r="O5487" i="1"/>
  <c r="P5487" i="1"/>
  <c r="Q5487" i="1"/>
  <c r="O5488" i="1"/>
  <c r="P5488" i="1"/>
  <c r="Q5488" i="1"/>
  <c r="O5489" i="1"/>
  <c r="P5489" i="1"/>
  <c r="Q5489" i="1"/>
  <c r="O5490" i="1"/>
  <c r="P5490" i="1"/>
  <c r="Q5490" i="1"/>
  <c r="O5491" i="1"/>
  <c r="P5491" i="1"/>
  <c r="Q5491" i="1"/>
  <c r="O5492" i="1"/>
  <c r="P5492" i="1"/>
  <c r="Q5492" i="1"/>
  <c r="O5493" i="1"/>
  <c r="P5493" i="1"/>
  <c r="Q5493" i="1"/>
  <c r="O5494" i="1"/>
  <c r="P5494" i="1"/>
  <c r="Q5494" i="1"/>
  <c r="O5495" i="1"/>
  <c r="P5495" i="1"/>
  <c r="Q5495" i="1"/>
  <c r="O5496" i="1"/>
  <c r="P5496" i="1"/>
  <c r="Q5496" i="1"/>
  <c r="O5497" i="1"/>
  <c r="P5497" i="1"/>
  <c r="Q5497" i="1"/>
  <c r="O5498" i="1"/>
  <c r="P5498" i="1"/>
  <c r="Q5498" i="1"/>
  <c r="O5499" i="1"/>
  <c r="P5499" i="1"/>
  <c r="Q5499" i="1"/>
  <c r="O5500" i="1"/>
  <c r="P5500" i="1"/>
  <c r="Q5500" i="1"/>
  <c r="O5501" i="1"/>
  <c r="P5501" i="1"/>
  <c r="Q5501" i="1"/>
  <c r="O5502" i="1"/>
  <c r="P5502" i="1"/>
  <c r="Q5502" i="1"/>
  <c r="O5503" i="1"/>
  <c r="P5503" i="1"/>
  <c r="Q5503" i="1"/>
  <c r="O5504" i="1"/>
  <c r="P5504" i="1"/>
  <c r="Q5504" i="1"/>
  <c r="O5505" i="1"/>
  <c r="P5505" i="1"/>
  <c r="Q5505" i="1"/>
  <c r="O5506" i="1"/>
  <c r="P5506" i="1"/>
  <c r="Q5506" i="1"/>
  <c r="O5507" i="1"/>
  <c r="P5507" i="1"/>
  <c r="Q5507" i="1"/>
  <c r="O5508" i="1"/>
  <c r="P5508" i="1"/>
  <c r="Q5508" i="1"/>
  <c r="O5509" i="1"/>
  <c r="P5509" i="1"/>
  <c r="Q5509" i="1"/>
  <c r="O5510" i="1"/>
  <c r="P5510" i="1"/>
  <c r="Q5510" i="1"/>
  <c r="O5511" i="1"/>
  <c r="P5511" i="1"/>
  <c r="Q5511" i="1"/>
  <c r="O5512" i="1"/>
  <c r="P5512" i="1"/>
  <c r="Q5512" i="1"/>
  <c r="O5513" i="1"/>
  <c r="P5513" i="1"/>
  <c r="Q5513" i="1"/>
  <c r="O5514" i="1"/>
  <c r="P5514" i="1"/>
  <c r="Q5514" i="1"/>
  <c r="O5515" i="1"/>
  <c r="P5515" i="1"/>
  <c r="Q5515" i="1"/>
  <c r="O5516" i="1"/>
  <c r="P5516" i="1"/>
  <c r="Q5516" i="1"/>
  <c r="O5517" i="1"/>
  <c r="P5517" i="1"/>
  <c r="Q5517" i="1"/>
  <c r="O5518" i="1"/>
  <c r="P5518" i="1"/>
  <c r="Q5518" i="1"/>
  <c r="O5519" i="1"/>
  <c r="P5519" i="1"/>
  <c r="Q5519" i="1"/>
  <c r="O5520" i="1"/>
  <c r="P5520" i="1"/>
  <c r="Q5520" i="1"/>
  <c r="O5521" i="1"/>
  <c r="P5521" i="1"/>
  <c r="Q5521" i="1"/>
  <c r="O5522" i="1"/>
  <c r="P5522" i="1"/>
  <c r="Q5522" i="1"/>
  <c r="O5523" i="1"/>
  <c r="P5523" i="1"/>
  <c r="Q5523" i="1"/>
  <c r="O5524" i="1"/>
  <c r="P5524" i="1"/>
  <c r="Q5524" i="1"/>
  <c r="O5525" i="1"/>
  <c r="P5525" i="1"/>
  <c r="Q5525" i="1"/>
  <c r="O5526" i="1"/>
  <c r="P5526" i="1"/>
  <c r="Q5526" i="1"/>
  <c r="O5527" i="1"/>
  <c r="P5527" i="1"/>
  <c r="Q5527" i="1"/>
  <c r="O5528" i="1"/>
  <c r="P5528" i="1"/>
  <c r="Q5528" i="1"/>
  <c r="O5529" i="1"/>
  <c r="P5529" i="1"/>
  <c r="Q5529" i="1"/>
  <c r="O5530" i="1"/>
  <c r="P5530" i="1"/>
  <c r="Q5530" i="1"/>
  <c r="O5531" i="1"/>
  <c r="P5531" i="1"/>
  <c r="Q5531" i="1"/>
  <c r="O5532" i="1"/>
  <c r="P5532" i="1"/>
  <c r="Q5532" i="1"/>
  <c r="O5533" i="1"/>
  <c r="P5533" i="1"/>
  <c r="Q5533" i="1"/>
  <c r="O5534" i="1"/>
  <c r="P5534" i="1"/>
  <c r="Q5534" i="1"/>
  <c r="O5535" i="1"/>
  <c r="P5535" i="1"/>
  <c r="Q5535" i="1"/>
  <c r="O5536" i="1"/>
  <c r="P5536" i="1"/>
  <c r="Q5536" i="1"/>
  <c r="O5537" i="1"/>
  <c r="P5537" i="1"/>
  <c r="Q5537" i="1"/>
  <c r="O5538" i="1"/>
  <c r="P5538" i="1"/>
  <c r="Q5538" i="1"/>
  <c r="O5539" i="1"/>
  <c r="P5539" i="1"/>
  <c r="Q5539" i="1"/>
  <c r="O5540" i="1"/>
  <c r="P5540" i="1"/>
  <c r="Q5540" i="1"/>
  <c r="O5541" i="1"/>
  <c r="P5541" i="1"/>
  <c r="Q5541" i="1"/>
  <c r="O5542" i="1"/>
  <c r="P5542" i="1"/>
  <c r="Q5542" i="1"/>
  <c r="O5543" i="1"/>
  <c r="P5543" i="1"/>
  <c r="Q5543" i="1"/>
  <c r="O5544" i="1"/>
  <c r="P5544" i="1"/>
  <c r="Q5544" i="1"/>
  <c r="O5545" i="1"/>
  <c r="P5545" i="1"/>
  <c r="Q5545" i="1"/>
  <c r="O5546" i="1"/>
  <c r="P5546" i="1"/>
  <c r="Q5546" i="1"/>
  <c r="O5547" i="1"/>
  <c r="P5547" i="1"/>
  <c r="Q5547" i="1"/>
  <c r="O5548" i="1"/>
  <c r="P5548" i="1"/>
  <c r="Q5548" i="1"/>
  <c r="O5549" i="1"/>
  <c r="P5549" i="1"/>
  <c r="Q5549" i="1"/>
  <c r="O5550" i="1"/>
  <c r="P5550" i="1"/>
  <c r="Q5550" i="1"/>
  <c r="O5551" i="1"/>
  <c r="P5551" i="1"/>
  <c r="Q5551" i="1"/>
  <c r="O5552" i="1"/>
  <c r="P5552" i="1"/>
  <c r="Q5552" i="1"/>
  <c r="O5553" i="1"/>
  <c r="P5553" i="1"/>
  <c r="Q5553" i="1"/>
  <c r="O5554" i="1"/>
  <c r="P5554" i="1"/>
  <c r="Q5554" i="1"/>
  <c r="O5555" i="1"/>
  <c r="P5555" i="1"/>
  <c r="Q5555" i="1"/>
  <c r="O5556" i="1"/>
  <c r="P5556" i="1"/>
  <c r="Q5556" i="1"/>
  <c r="O5557" i="1"/>
  <c r="P5557" i="1"/>
  <c r="Q5557" i="1"/>
  <c r="O5558" i="1"/>
  <c r="P5558" i="1"/>
  <c r="Q5558" i="1"/>
  <c r="O5559" i="1"/>
  <c r="P5559" i="1"/>
  <c r="Q5559" i="1"/>
  <c r="O5560" i="1"/>
  <c r="P5560" i="1"/>
  <c r="Q5560" i="1"/>
  <c r="O5561" i="1"/>
  <c r="P5561" i="1"/>
  <c r="Q5561" i="1"/>
  <c r="O5562" i="1"/>
  <c r="P5562" i="1"/>
  <c r="Q5562" i="1"/>
  <c r="O5563" i="1"/>
  <c r="P5563" i="1"/>
  <c r="Q5563" i="1"/>
  <c r="O5564" i="1"/>
  <c r="P5564" i="1"/>
  <c r="Q5564" i="1"/>
  <c r="O5565" i="1"/>
  <c r="P5565" i="1"/>
  <c r="Q5565" i="1"/>
  <c r="O5566" i="1"/>
  <c r="P5566" i="1"/>
  <c r="Q5566" i="1"/>
  <c r="O5567" i="1"/>
  <c r="P5567" i="1"/>
  <c r="Q5567" i="1"/>
  <c r="O5568" i="1"/>
  <c r="P5568" i="1"/>
  <c r="Q5568" i="1"/>
  <c r="O5569" i="1"/>
  <c r="P5569" i="1"/>
  <c r="Q5569" i="1"/>
  <c r="O5570" i="1"/>
  <c r="P5570" i="1"/>
  <c r="Q5570" i="1"/>
  <c r="O5571" i="1"/>
  <c r="P5571" i="1"/>
  <c r="Q5571" i="1"/>
  <c r="O5572" i="1"/>
  <c r="P5572" i="1"/>
  <c r="Q5572" i="1"/>
  <c r="O5573" i="1"/>
  <c r="P5573" i="1"/>
  <c r="Q5573" i="1"/>
  <c r="O5574" i="1"/>
  <c r="P5574" i="1"/>
  <c r="Q5574" i="1"/>
  <c r="O5575" i="1"/>
  <c r="P5575" i="1"/>
  <c r="Q5575" i="1"/>
  <c r="O5576" i="1"/>
  <c r="P5576" i="1"/>
  <c r="Q5576" i="1"/>
  <c r="O5577" i="1"/>
  <c r="P5577" i="1"/>
  <c r="Q5577" i="1"/>
  <c r="O5578" i="1"/>
  <c r="P5578" i="1"/>
  <c r="Q5578" i="1"/>
  <c r="O5579" i="1"/>
  <c r="P5579" i="1"/>
  <c r="Q5579" i="1"/>
  <c r="O5580" i="1"/>
  <c r="P5580" i="1"/>
  <c r="Q5580" i="1"/>
  <c r="O5581" i="1"/>
  <c r="P5581" i="1"/>
  <c r="Q5581" i="1"/>
  <c r="O5582" i="1"/>
  <c r="P5582" i="1"/>
  <c r="Q5582" i="1"/>
  <c r="O5583" i="1"/>
  <c r="P5583" i="1"/>
  <c r="Q5583" i="1"/>
  <c r="O5584" i="1"/>
  <c r="P5584" i="1"/>
  <c r="Q5584" i="1"/>
  <c r="O5585" i="1"/>
  <c r="P5585" i="1"/>
  <c r="Q5585" i="1"/>
  <c r="O5586" i="1"/>
  <c r="P5586" i="1"/>
  <c r="Q5586" i="1"/>
  <c r="O5587" i="1"/>
  <c r="P5587" i="1"/>
  <c r="Q5587" i="1"/>
  <c r="O5588" i="1"/>
  <c r="P5588" i="1"/>
  <c r="Q5588" i="1"/>
  <c r="O5589" i="1"/>
  <c r="P5589" i="1"/>
  <c r="Q5589" i="1"/>
  <c r="O5590" i="1"/>
  <c r="P5590" i="1"/>
  <c r="Q5590" i="1"/>
  <c r="O5591" i="1"/>
  <c r="P5591" i="1"/>
  <c r="Q5591" i="1"/>
  <c r="O5592" i="1"/>
  <c r="P5592" i="1"/>
  <c r="Q5592" i="1"/>
  <c r="O5593" i="1"/>
  <c r="P5593" i="1"/>
  <c r="Q5593" i="1"/>
  <c r="O5594" i="1"/>
  <c r="P5594" i="1"/>
  <c r="Q5594" i="1"/>
  <c r="O5595" i="1"/>
  <c r="P5595" i="1"/>
  <c r="Q5595" i="1"/>
  <c r="O5596" i="1"/>
  <c r="P5596" i="1"/>
  <c r="Q5596" i="1"/>
  <c r="O5597" i="1"/>
  <c r="P5597" i="1"/>
  <c r="Q5597" i="1"/>
  <c r="O5598" i="1"/>
  <c r="P5598" i="1"/>
  <c r="Q5598" i="1"/>
  <c r="O5599" i="1"/>
  <c r="P5599" i="1"/>
  <c r="Q5599" i="1"/>
  <c r="O5600" i="1"/>
  <c r="P5600" i="1"/>
  <c r="Q5600" i="1"/>
  <c r="O5601" i="1"/>
  <c r="P5601" i="1"/>
  <c r="Q5601" i="1"/>
  <c r="O5602" i="1"/>
  <c r="P5602" i="1"/>
  <c r="Q5602" i="1"/>
  <c r="O5603" i="1"/>
  <c r="P5603" i="1"/>
  <c r="Q5603" i="1"/>
  <c r="O5604" i="1"/>
  <c r="P5604" i="1"/>
  <c r="Q5604" i="1"/>
  <c r="O5605" i="1"/>
  <c r="P5605" i="1"/>
  <c r="Q5605" i="1"/>
  <c r="O5606" i="1"/>
  <c r="P5606" i="1"/>
  <c r="Q5606" i="1"/>
  <c r="O5607" i="1"/>
  <c r="P5607" i="1"/>
  <c r="Q5607" i="1"/>
  <c r="O5608" i="1"/>
  <c r="P5608" i="1"/>
  <c r="Q5608" i="1"/>
  <c r="O5609" i="1"/>
  <c r="P5609" i="1"/>
  <c r="Q5609" i="1"/>
  <c r="O5610" i="1"/>
  <c r="P5610" i="1"/>
  <c r="Q5610" i="1"/>
  <c r="O5611" i="1"/>
  <c r="P5611" i="1"/>
  <c r="Q5611" i="1"/>
  <c r="O5612" i="1"/>
  <c r="P5612" i="1"/>
  <c r="Q5612" i="1"/>
  <c r="O5613" i="1"/>
  <c r="P5613" i="1"/>
  <c r="Q5613" i="1"/>
  <c r="O5614" i="1"/>
  <c r="P5614" i="1"/>
  <c r="Q5614" i="1"/>
  <c r="O5615" i="1"/>
  <c r="P5615" i="1"/>
  <c r="Q5615" i="1"/>
  <c r="O5616" i="1"/>
  <c r="P5616" i="1"/>
  <c r="Q5616" i="1"/>
  <c r="O5617" i="1"/>
  <c r="P5617" i="1"/>
  <c r="Q5617" i="1"/>
  <c r="O5618" i="1"/>
  <c r="P5618" i="1"/>
  <c r="Q5618" i="1"/>
  <c r="O5619" i="1"/>
  <c r="P5619" i="1"/>
  <c r="Q5619" i="1"/>
  <c r="O5620" i="1"/>
  <c r="P5620" i="1"/>
  <c r="Q5620" i="1"/>
  <c r="O5621" i="1"/>
  <c r="P5621" i="1"/>
  <c r="Q5621" i="1"/>
  <c r="O5622" i="1"/>
  <c r="P5622" i="1"/>
  <c r="Q5622" i="1"/>
  <c r="O5623" i="1"/>
  <c r="P5623" i="1"/>
  <c r="Q5623" i="1"/>
  <c r="O5624" i="1"/>
  <c r="P5624" i="1"/>
  <c r="Q5624" i="1"/>
  <c r="O5625" i="1"/>
  <c r="P5625" i="1"/>
  <c r="Q5625" i="1"/>
  <c r="O5626" i="1"/>
  <c r="P5626" i="1"/>
  <c r="Q5626" i="1"/>
  <c r="O5627" i="1"/>
  <c r="P5627" i="1"/>
  <c r="Q5627" i="1"/>
  <c r="O5628" i="1"/>
  <c r="P5628" i="1"/>
  <c r="Q5628" i="1"/>
  <c r="O5629" i="1"/>
  <c r="P5629" i="1"/>
  <c r="Q5629" i="1"/>
  <c r="O5630" i="1"/>
  <c r="P5630" i="1"/>
  <c r="Q5630" i="1"/>
  <c r="O5631" i="1"/>
  <c r="P5631" i="1"/>
  <c r="Q5631" i="1"/>
  <c r="O5632" i="1"/>
  <c r="P5632" i="1"/>
  <c r="Q5632" i="1"/>
  <c r="O5633" i="1"/>
  <c r="P5633" i="1"/>
  <c r="Q5633" i="1"/>
  <c r="O5634" i="1"/>
  <c r="P5634" i="1"/>
  <c r="Q5634" i="1"/>
  <c r="O5635" i="1"/>
  <c r="P5635" i="1"/>
  <c r="Q5635" i="1"/>
  <c r="O5636" i="1"/>
  <c r="P5636" i="1"/>
  <c r="Q5636" i="1"/>
  <c r="O5637" i="1"/>
  <c r="P5637" i="1"/>
  <c r="Q5637" i="1"/>
  <c r="O5638" i="1"/>
  <c r="P5638" i="1"/>
  <c r="Q5638" i="1"/>
  <c r="O5639" i="1"/>
  <c r="P5639" i="1"/>
  <c r="Q5639" i="1"/>
  <c r="O5640" i="1"/>
  <c r="P5640" i="1"/>
  <c r="Q5640" i="1"/>
  <c r="O5641" i="1"/>
  <c r="P5641" i="1"/>
  <c r="Q5641" i="1"/>
  <c r="O5642" i="1"/>
  <c r="P5642" i="1"/>
  <c r="Q5642" i="1"/>
  <c r="O5643" i="1"/>
  <c r="P5643" i="1"/>
  <c r="Q5643" i="1"/>
  <c r="O5644" i="1"/>
  <c r="P5644" i="1"/>
  <c r="Q5644" i="1"/>
  <c r="O5645" i="1"/>
  <c r="P5645" i="1"/>
  <c r="Q5645" i="1"/>
  <c r="O5646" i="1"/>
  <c r="P5646" i="1"/>
  <c r="Q5646" i="1"/>
  <c r="O5647" i="1"/>
  <c r="P5647" i="1"/>
  <c r="Q5647" i="1"/>
  <c r="O5648" i="1"/>
  <c r="P5648" i="1"/>
  <c r="Q5648" i="1"/>
  <c r="O5649" i="1"/>
  <c r="P5649" i="1"/>
  <c r="Q5649" i="1"/>
  <c r="O5650" i="1"/>
  <c r="P5650" i="1"/>
  <c r="Q5650" i="1"/>
  <c r="O5651" i="1"/>
  <c r="P5651" i="1"/>
  <c r="Q5651" i="1"/>
  <c r="O5652" i="1"/>
  <c r="P5652" i="1"/>
  <c r="Q5652" i="1"/>
  <c r="O5653" i="1"/>
  <c r="P5653" i="1"/>
  <c r="Q5653" i="1"/>
  <c r="O5654" i="1"/>
  <c r="P5654" i="1"/>
  <c r="Q5654" i="1"/>
  <c r="O5655" i="1"/>
  <c r="P5655" i="1"/>
  <c r="Q5655" i="1"/>
  <c r="O5656" i="1"/>
  <c r="P5656" i="1"/>
  <c r="Q5656" i="1"/>
  <c r="O5657" i="1"/>
  <c r="P5657" i="1"/>
  <c r="Q5657" i="1"/>
  <c r="O5658" i="1"/>
  <c r="P5658" i="1"/>
  <c r="Q5658" i="1"/>
  <c r="O5659" i="1"/>
  <c r="P5659" i="1"/>
  <c r="Q5659" i="1"/>
  <c r="O5660" i="1"/>
  <c r="P5660" i="1"/>
  <c r="Q5660" i="1"/>
  <c r="O5661" i="1"/>
  <c r="P5661" i="1"/>
  <c r="Q5661" i="1"/>
  <c r="O5662" i="1"/>
  <c r="P5662" i="1"/>
  <c r="Q5662" i="1"/>
  <c r="O5663" i="1"/>
  <c r="P5663" i="1"/>
  <c r="Q5663" i="1"/>
  <c r="O5664" i="1"/>
  <c r="P5664" i="1"/>
  <c r="Q5664" i="1"/>
  <c r="O5665" i="1"/>
  <c r="P5665" i="1"/>
  <c r="Q5665" i="1"/>
  <c r="O5666" i="1"/>
  <c r="P5666" i="1"/>
  <c r="Q5666" i="1"/>
  <c r="O5667" i="1"/>
  <c r="P5667" i="1"/>
  <c r="Q5667" i="1"/>
  <c r="O5668" i="1"/>
  <c r="P5668" i="1"/>
  <c r="Q5668" i="1"/>
  <c r="O5669" i="1"/>
  <c r="P5669" i="1"/>
  <c r="Q5669" i="1"/>
  <c r="O5670" i="1"/>
  <c r="P5670" i="1"/>
  <c r="Q5670" i="1"/>
  <c r="O5671" i="1"/>
  <c r="P5671" i="1"/>
  <c r="Q5671" i="1"/>
  <c r="O5672" i="1"/>
  <c r="P5672" i="1"/>
  <c r="Q5672" i="1"/>
  <c r="O5673" i="1"/>
  <c r="P5673" i="1"/>
  <c r="Q5673" i="1"/>
  <c r="O5674" i="1"/>
  <c r="P5674" i="1"/>
  <c r="Q5674" i="1"/>
  <c r="O5675" i="1"/>
  <c r="P5675" i="1"/>
  <c r="Q5675" i="1"/>
  <c r="O5676" i="1"/>
  <c r="P5676" i="1"/>
  <c r="Q5676" i="1"/>
  <c r="O5677" i="1"/>
  <c r="P5677" i="1"/>
  <c r="Q5677" i="1"/>
  <c r="O5678" i="1"/>
  <c r="P5678" i="1"/>
  <c r="Q5678" i="1"/>
  <c r="O5679" i="1"/>
  <c r="P5679" i="1"/>
  <c r="Q5679" i="1"/>
  <c r="O5680" i="1"/>
  <c r="P5680" i="1"/>
  <c r="Q5680" i="1"/>
  <c r="O5681" i="1"/>
  <c r="P5681" i="1"/>
  <c r="Q5681" i="1"/>
  <c r="O5682" i="1"/>
  <c r="P5682" i="1"/>
  <c r="Q5682" i="1"/>
  <c r="O5683" i="1"/>
  <c r="P5683" i="1"/>
  <c r="Q5683" i="1"/>
  <c r="O5684" i="1"/>
  <c r="P5684" i="1"/>
  <c r="Q5684" i="1"/>
  <c r="O5685" i="1"/>
  <c r="P5685" i="1"/>
  <c r="Q5685" i="1"/>
  <c r="O5686" i="1"/>
  <c r="P5686" i="1"/>
  <c r="Q5686" i="1"/>
  <c r="O5687" i="1"/>
  <c r="P5687" i="1"/>
  <c r="Q5687" i="1"/>
  <c r="O5688" i="1"/>
  <c r="P5688" i="1"/>
  <c r="Q5688" i="1"/>
  <c r="O5689" i="1"/>
  <c r="P5689" i="1"/>
  <c r="Q5689" i="1"/>
  <c r="O5690" i="1"/>
  <c r="P5690" i="1"/>
  <c r="Q5690" i="1"/>
  <c r="O5691" i="1"/>
  <c r="P5691" i="1"/>
  <c r="Q5691" i="1"/>
  <c r="O5692" i="1"/>
  <c r="P5692" i="1"/>
  <c r="Q5692" i="1"/>
  <c r="O5693" i="1"/>
  <c r="P5693" i="1"/>
  <c r="Q5693" i="1"/>
  <c r="O5694" i="1"/>
  <c r="P5694" i="1"/>
  <c r="Q5694" i="1"/>
  <c r="O5695" i="1"/>
  <c r="P5695" i="1"/>
  <c r="Q5695" i="1"/>
  <c r="O5696" i="1"/>
  <c r="P5696" i="1"/>
  <c r="Q5696" i="1"/>
  <c r="O5697" i="1"/>
  <c r="P5697" i="1"/>
  <c r="Q5697" i="1"/>
  <c r="O5698" i="1"/>
  <c r="P5698" i="1"/>
  <c r="Q5698" i="1"/>
  <c r="O5699" i="1"/>
  <c r="P5699" i="1"/>
  <c r="Q5699" i="1"/>
  <c r="O5700" i="1"/>
  <c r="P5700" i="1"/>
  <c r="Q5700" i="1"/>
  <c r="O5701" i="1"/>
  <c r="P5701" i="1"/>
  <c r="Q5701" i="1"/>
  <c r="O5702" i="1"/>
  <c r="P5702" i="1"/>
  <c r="Q5702" i="1"/>
  <c r="O5703" i="1"/>
  <c r="P5703" i="1"/>
  <c r="Q5703" i="1"/>
  <c r="O5704" i="1"/>
  <c r="P5704" i="1"/>
  <c r="Q5704" i="1"/>
  <c r="O5705" i="1"/>
  <c r="P5705" i="1"/>
  <c r="Q5705" i="1"/>
  <c r="O5706" i="1"/>
  <c r="P5706" i="1"/>
  <c r="Q5706" i="1"/>
  <c r="O5707" i="1"/>
  <c r="P5707" i="1"/>
  <c r="Q5707" i="1"/>
  <c r="O5708" i="1"/>
  <c r="P5708" i="1"/>
  <c r="Q5708" i="1"/>
  <c r="O5709" i="1"/>
  <c r="P5709" i="1"/>
  <c r="Q5709" i="1"/>
  <c r="O5710" i="1"/>
  <c r="P5710" i="1"/>
  <c r="Q5710" i="1"/>
  <c r="O5711" i="1"/>
  <c r="P5711" i="1"/>
  <c r="Q5711" i="1"/>
  <c r="O5712" i="1"/>
  <c r="P5712" i="1"/>
  <c r="Q5712" i="1"/>
  <c r="O5713" i="1"/>
  <c r="P5713" i="1"/>
  <c r="Q5713" i="1"/>
  <c r="O5714" i="1"/>
  <c r="P5714" i="1"/>
  <c r="Q5714" i="1"/>
  <c r="O5715" i="1"/>
  <c r="P5715" i="1"/>
  <c r="Q5715" i="1"/>
  <c r="O5716" i="1"/>
  <c r="P5716" i="1"/>
  <c r="Q5716" i="1"/>
  <c r="O5717" i="1"/>
  <c r="P5717" i="1"/>
  <c r="Q5717" i="1"/>
  <c r="O5718" i="1"/>
  <c r="P5718" i="1"/>
  <c r="Q5718" i="1"/>
  <c r="O5719" i="1"/>
  <c r="P5719" i="1"/>
  <c r="Q5719" i="1"/>
  <c r="O5720" i="1"/>
  <c r="P5720" i="1"/>
  <c r="Q5720" i="1"/>
  <c r="O5721" i="1"/>
  <c r="P5721" i="1"/>
  <c r="Q5721" i="1"/>
  <c r="O5722" i="1"/>
  <c r="P5722" i="1"/>
  <c r="Q5722" i="1"/>
  <c r="O5723" i="1"/>
  <c r="P5723" i="1"/>
  <c r="Q5723" i="1"/>
  <c r="O5724" i="1"/>
  <c r="P5724" i="1"/>
  <c r="Q5724" i="1"/>
  <c r="O5725" i="1"/>
  <c r="P5725" i="1"/>
  <c r="Q5725" i="1"/>
  <c r="O5726" i="1"/>
  <c r="P5726" i="1"/>
  <c r="Q5726" i="1"/>
  <c r="O5727" i="1"/>
  <c r="P5727" i="1"/>
  <c r="Q5727" i="1"/>
  <c r="O5728" i="1"/>
  <c r="P5728" i="1"/>
  <c r="Q5728" i="1"/>
  <c r="O5729" i="1"/>
  <c r="P5729" i="1"/>
  <c r="Q5729" i="1"/>
  <c r="O5730" i="1"/>
  <c r="P5730" i="1"/>
  <c r="Q5730" i="1"/>
  <c r="O5731" i="1"/>
  <c r="P5731" i="1"/>
  <c r="Q5731" i="1"/>
  <c r="O5732" i="1"/>
  <c r="P5732" i="1"/>
  <c r="Q5732" i="1"/>
  <c r="O5733" i="1"/>
  <c r="P5733" i="1"/>
  <c r="Q5733" i="1"/>
  <c r="O5734" i="1"/>
  <c r="P5734" i="1"/>
  <c r="Q5734" i="1"/>
  <c r="O5735" i="1"/>
  <c r="P5735" i="1"/>
  <c r="Q5735" i="1"/>
  <c r="O5736" i="1"/>
  <c r="P5736" i="1"/>
  <c r="Q5736" i="1"/>
  <c r="O5737" i="1"/>
  <c r="P5737" i="1"/>
  <c r="Q5737" i="1"/>
  <c r="O5738" i="1"/>
  <c r="P5738" i="1"/>
  <c r="Q5738" i="1"/>
  <c r="O5739" i="1"/>
  <c r="P5739" i="1"/>
  <c r="Q5739" i="1"/>
  <c r="O5740" i="1"/>
  <c r="P5740" i="1"/>
  <c r="Q5740" i="1"/>
  <c r="O5741" i="1"/>
  <c r="P5741" i="1"/>
  <c r="Q5741" i="1"/>
  <c r="O5742" i="1"/>
  <c r="P5742" i="1"/>
  <c r="Q5742" i="1"/>
  <c r="O5743" i="1"/>
  <c r="P5743" i="1"/>
  <c r="Q5743" i="1"/>
  <c r="O5744" i="1"/>
  <c r="P5744" i="1"/>
  <c r="Q5744" i="1"/>
  <c r="O5745" i="1"/>
  <c r="P5745" i="1"/>
  <c r="Q5745" i="1"/>
  <c r="O5746" i="1"/>
  <c r="P5746" i="1"/>
  <c r="Q5746" i="1"/>
  <c r="O5747" i="1"/>
  <c r="P5747" i="1"/>
  <c r="Q5747" i="1"/>
  <c r="O5748" i="1"/>
  <c r="P5748" i="1"/>
  <c r="Q5748" i="1"/>
  <c r="O5749" i="1"/>
  <c r="P5749" i="1"/>
  <c r="Q5749" i="1"/>
  <c r="O5750" i="1"/>
  <c r="P5750" i="1"/>
  <c r="Q5750" i="1"/>
  <c r="O5751" i="1"/>
  <c r="P5751" i="1"/>
  <c r="Q5751" i="1"/>
  <c r="O5752" i="1"/>
  <c r="P5752" i="1"/>
  <c r="Q5752" i="1"/>
  <c r="O5753" i="1"/>
  <c r="P5753" i="1"/>
  <c r="Q5753" i="1"/>
  <c r="O5754" i="1"/>
  <c r="P5754" i="1"/>
  <c r="Q5754" i="1"/>
  <c r="O5755" i="1"/>
  <c r="P5755" i="1"/>
  <c r="Q5755" i="1"/>
  <c r="O5756" i="1"/>
  <c r="P5756" i="1"/>
  <c r="Q5756" i="1"/>
  <c r="O5757" i="1"/>
  <c r="P5757" i="1"/>
  <c r="Q5757" i="1"/>
  <c r="O5758" i="1"/>
  <c r="P5758" i="1"/>
  <c r="Q5758" i="1"/>
  <c r="O5759" i="1"/>
  <c r="P5759" i="1"/>
  <c r="Q5759" i="1"/>
  <c r="O5760" i="1"/>
  <c r="P5760" i="1"/>
  <c r="Q5760" i="1"/>
  <c r="O5761" i="1"/>
  <c r="P5761" i="1"/>
  <c r="Q5761" i="1"/>
  <c r="O5762" i="1"/>
  <c r="P5762" i="1"/>
  <c r="Q5762" i="1"/>
  <c r="O5763" i="1"/>
  <c r="P5763" i="1"/>
  <c r="Q5763" i="1"/>
  <c r="O5764" i="1"/>
  <c r="P5764" i="1"/>
  <c r="Q5764" i="1"/>
  <c r="O5765" i="1"/>
  <c r="P5765" i="1"/>
  <c r="Q5765" i="1"/>
  <c r="O5766" i="1"/>
  <c r="P5766" i="1"/>
  <c r="Q5766" i="1"/>
  <c r="O5767" i="1"/>
  <c r="P5767" i="1"/>
  <c r="Q5767" i="1"/>
  <c r="O5768" i="1"/>
  <c r="P5768" i="1"/>
  <c r="Q5768" i="1"/>
  <c r="O5769" i="1"/>
  <c r="P5769" i="1"/>
  <c r="Q5769" i="1"/>
  <c r="O5770" i="1"/>
  <c r="P5770" i="1"/>
  <c r="Q5770" i="1"/>
  <c r="O5771" i="1"/>
  <c r="P5771" i="1"/>
  <c r="Q5771" i="1"/>
  <c r="O5772" i="1"/>
  <c r="P5772" i="1"/>
  <c r="Q5772" i="1"/>
  <c r="O5773" i="1"/>
  <c r="P5773" i="1"/>
  <c r="Q5773" i="1"/>
  <c r="O5774" i="1"/>
  <c r="P5774" i="1"/>
  <c r="Q5774" i="1"/>
  <c r="O5775" i="1"/>
  <c r="P5775" i="1"/>
  <c r="Q5775" i="1"/>
  <c r="O5776" i="1"/>
  <c r="P5776" i="1"/>
  <c r="Q5776" i="1"/>
  <c r="O5777" i="1"/>
  <c r="P5777" i="1"/>
  <c r="Q5777" i="1"/>
  <c r="O5778" i="1"/>
  <c r="P5778" i="1"/>
  <c r="Q5778" i="1"/>
  <c r="O5779" i="1"/>
  <c r="P5779" i="1"/>
  <c r="Q5779" i="1"/>
  <c r="O5780" i="1"/>
  <c r="P5780" i="1"/>
  <c r="Q5780" i="1"/>
  <c r="O5781" i="1"/>
  <c r="P5781" i="1"/>
  <c r="Q5781" i="1"/>
  <c r="O5782" i="1"/>
  <c r="P5782" i="1"/>
  <c r="Q5782" i="1"/>
  <c r="O5783" i="1"/>
  <c r="P5783" i="1"/>
  <c r="Q5783" i="1"/>
  <c r="O5784" i="1"/>
  <c r="P5784" i="1"/>
  <c r="Q5784" i="1"/>
  <c r="O5785" i="1"/>
  <c r="P5785" i="1"/>
  <c r="Q5785" i="1"/>
  <c r="O5786" i="1"/>
  <c r="P5786" i="1"/>
  <c r="Q5786" i="1"/>
  <c r="O5787" i="1"/>
  <c r="P5787" i="1"/>
  <c r="Q5787" i="1"/>
  <c r="O5788" i="1"/>
  <c r="P5788" i="1"/>
  <c r="Q5788" i="1"/>
  <c r="O5789" i="1"/>
  <c r="P5789" i="1"/>
  <c r="Q5789" i="1"/>
  <c r="O5790" i="1"/>
  <c r="P5790" i="1"/>
  <c r="Q5790" i="1"/>
  <c r="O5791" i="1"/>
  <c r="P5791" i="1"/>
  <c r="Q5791" i="1"/>
  <c r="O5792" i="1"/>
  <c r="P5792" i="1"/>
  <c r="Q5792" i="1"/>
  <c r="O5793" i="1"/>
  <c r="P5793" i="1"/>
  <c r="Q5793" i="1"/>
  <c r="O5794" i="1"/>
  <c r="P5794" i="1"/>
  <c r="Q5794" i="1"/>
  <c r="O5795" i="1"/>
  <c r="P5795" i="1"/>
  <c r="Q5795" i="1"/>
  <c r="O5796" i="1"/>
  <c r="P5796" i="1"/>
  <c r="Q5796" i="1"/>
  <c r="O5797" i="1"/>
  <c r="P5797" i="1"/>
  <c r="Q5797" i="1"/>
  <c r="O5798" i="1"/>
  <c r="P5798" i="1"/>
  <c r="Q5798" i="1"/>
  <c r="O5799" i="1"/>
  <c r="P5799" i="1"/>
  <c r="Q5799" i="1"/>
  <c r="O5800" i="1"/>
  <c r="P5800" i="1"/>
  <c r="Q5800" i="1"/>
  <c r="O5801" i="1"/>
  <c r="P5801" i="1"/>
  <c r="Q5801" i="1"/>
  <c r="O5802" i="1"/>
  <c r="P5802" i="1"/>
  <c r="Q5802" i="1"/>
  <c r="O5803" i="1"/>
  <c r="P5803" i="1"/>
  <c r="Q5803" i="1"/>
  <c r="O5804" i="1"/>
  <c r="P5804" i="1"/>
  <c r="Q5804" i="1"/>
  <c r="O5805" i="1"/>
  <c r="P5805" i="1"/>
  <c r="Q5805" i="1"/>
  <c r="O5806" i="1"/>
  <c r="P5806" i="1"/>
  <c r="Q5806" i="1"/>
  <c r="O5807" i="1"/>
  <c r="P5807" i="1"/>
  <c r="Q5807" i="1"/>
  <c r="O5808" i="1"/>
  <c r="P5808" i="1"/>
  <c r="Q5808" i="1"/>
  <c r="O5809" i="1"/>
  <c r="P5809" i="1"/>
  <c r="Q5809" i="1"/>
  <c r="O5810" i="1"/>
  <c r="P5810" i="1"/>
  <c r="Q5810" i="1"/>
  <c r="O5811" i="1"/>
  <c r="P5811" i="1"/>
  <c r="Q5811" i="1"/>
  <c r="O5812" i="1"/>
  <c r="P5812" i="1"/>
  <c r="Q5812" i="1"/>
  <c r="O5813" i="1"/>
  <c r="P5813" i="1"/>
  <c r="Q5813" i="1"/>
  <c r="O5814" i="1"/>
  <c r="P5814" i="1"/>
  <c r="Q5814" i="1"/>
  <c r="O5815" i="1"/>
  <c r="P5815" i="1"/>
  <c r="Q5815" i="1"/>
  <c r="O5816" i="1"/>
  <c r="P5816" i="1"/>
  <c r="Q5816" i="1"/>
  <c r="O5817" i="1"/>
  <c r="P5817" i="1"/>
  <c r="Q5817" i="1"/>
  <c r="O5818" i="1"/>
  <c r="P5818" i="1"/>
  <c r="Q5818" i="1"/>
  <c r="O5819" i="1"/>
  <c r="P5819" i="1"/>
  <c r="Q5819" i="1"/>
  <c r="O5820" i="1"/>
  <c r="P5820" i="1"/>
  <c r="Q5820" i="1"/>
  <c r="O5821" i="1"/>
  <c r="P5821" i="1"/>
  <c r="Q5821" i="1"/>
  <c r="O5822" i="1"/>
  <c r="P5822" i="1"/>
  <c r="Q5822" i="1"/>
  <c r="O5823" i="1"/>
  <c r="P5823" i="1"/>
  <c r="Q5823" i="1"/>
  <c r="O5824" i="1"/>
  <c r="P5824" i="1"/>
  <c r="Q5824" i="1"/>
  <c r="O5825" i="1"/>
  <c r="P5825" i="1"/>
  <c r="Q5825" i="1"/>
  <c r="O5826" i="1"/>
  <c r="P5826" i="1"/>
  <c r="Q5826" i="1"/>
  <c r="O5827" i="1"/>
  <c r="P5827" i="1"/>
  <c r="Q5827" i="1"/>
  <c r="O5828" i="1"/>
  <c r="P5828" i="1"/>
  <c r="Q5828" i="1"/>
  <c r="O5829" i="1"/>
  <c r="P5829" i="1"/>
  <c r="Q5829" i="1"/>
  <c r="O5830" i="1"/>
  <c r="P5830" i="1"/>
  <c r="Q5830" i="1"/>
  <c r="O5831" i="1"/>
  <c r="P5831" i="1"/>
  <c r="Q5831" i="1"/>
  <c r="O5832" i="1"/>
  <c r="P5832" i="1"/>
  <c r="Q5832" i="1"/>
  <c r="O5833" i="1"/>
  <c r="P5833" i="1"/>
  <c r="Q5833" i="1"/>
  <c r="O5834" i="1"/>
  <c r="P5834" i="1"/>
  <c r="Q5834" i="1"/>
  <c r="O5835" i="1"/>
  <c r="P5835" i="1"/>
  <c r="Q5835" i="1"/>
  <c r="O5836" i="1"/>
  <c r="P5836" i="1"/>
  <c r="Q5836" i="1"/>
  <c r="O5837" i="1"/>
  <c r="P5837" i="1"/>
  <c r="Q5837" i="1"/>
  <c r="O5838" i="1"/>
  <c r="P5838" i="1"/>
  <c r="Q5838" i="1"/>
  <c r="O5839" i="1"/>
  <c r="P5839" i="1"/>
  <c r="Q5839" i="1"/>
  <c r="O5840" i="1"/>
  <c r="P5840" i="1"/>
  <c r="Q5840" i="1"/>
  <c r="O5841" i="1"/>
  <c r="P5841" i="1"/>
  <c r="Q5841" i="1"/>
  <c r="O5842" i="1"/>
  <c r="P5842" i="1"/>
  <c r="Q5842" i="1"/>
  <c r="O5843" i="1"/>
  <c r="P5843" i="1"/>
  <c r="Q5843" i="1"/>
  <c r="O5844" i="1"/>
  <c r="P5844" i="1"/>
  <c r="Q5844" i="1"/>
  <c r="O5845" i="1"/>
  <c r="P5845" i="1"/>
  <c r="Q5845" i="1"/>
  <c r="O5846" i="1"/>
  <c r="P5846" i="1"/>
  <c r="Q5846" i="1"/>
  <c r="O5847" i="1"/>
  <c r="P5847" i="1"/>
  <c r="Q5847" i="1"/>
  <c r="O5848" i="1"/>
  <c r="P5848" i="1"/>
  <c r="Q5848" i="1"/>
  <c r="O5849" i="1"/>
  <c r="P5849" i="1"/>
  <c r="Q5849" i="1"/>
  <c r="O5850" i="1"/>
  <c r="P5850" i="1"/>
  <c r="Q5850" i="1"/>
  <c r="O5851" i="1"/>
  <c r="P5851" i="1"/>
  <c r="Q5851" i="1"/>
  <c r="O5852" i="1"/>
  <c r="P5852" i="1"/>
  <c r="Q5852" i="1"/>
  <c r="O5853" i="1"/>
  <c r="P5853" i="1"/>
  <c r="Q5853" i="1"/>
  <c r="O5854" i="1"/>
  <c r="P5854" i="1"/>
  <c r="Q5854" i="1"/>
  <c r="O5855" i="1"/>
  <c r="P5855" i="1"/>
  <c r="Q5855" i="1"/>
  <c r="O5856" i="1"/>
  <c r="P5856" i="1"/>
  <c r="Q5856" i="1"/>
  <c r="O5857" i="1"/>
  <c r="P5857" i="1"/>
  <c r="Q5857" i="1"/>
  <c r="O5858" i="1"/>
  <c r="P5858" i="1"/>
  <c r="Q5858" i="1"/>
  <c r="O5859" i="1"/>
  <c r="P5859" i="1"/>
  <c r="Q5859" i="1"/>
  <c r="O5860" i="1"/>
  <c r="P5860" i="1"/>
  <c r="Q5860" i="1"/>
  <c r="O5861" i="1"/>
  <c r="P5861" i="1"/>
  <c r="Q5861" i="1"/>
  <c r="O5862" i="1"/>
  <c r="P5862" i="1"/>
  <c r="Q5862" i="1"/>
  <c r="O5863" i="1"/>
  <c r="P5863" i="1"/>
  <c r="Q5863" i="1"/>
  <c r="O5864" i="1"/>
  <c r="P5864" i="1"/>
  <c r="Q5864" i="1"/>
  <c r="O5865" i="1"/>
  <c r="P5865" i="1"/>
  <c r="Q5865" i="1"/>
  <c r="O5866" i="1"/>
  <c r="P5866" i="1"/>
  <c r="Q5866" i="1"/>
  <c r="O5867" i="1"/>
  <c r="P5867" i="1"/>
  <c r="Q5867" i="1"/>
  <c r="O5868" i="1"/>
  <c r="P5868" i="1"/>
  <c r="Q5868" i="1"/>
  <c r="O5869" i="1"/>
  <c r="P5869" i="1"/>
  <c r="Q5869" i="1"/>
  <c r="O5870" i="1"/>
  <c r="P5870" i="1"/>
  <c r="Q5870" i="1"/>
  <c r="O5871" i="1"/>
  <c r="P5871" i="1"/>
  <c r="Q5871" i="1"/>
  <c r="O5872" i="1"/>
  <c r="P5872" i="1"/>
  <c r="Q5872" i="1"/>
  <c r="O5873" i="1"/>
  <c r="P5873" i="1"/>
  <c r="Q5873" i="1"/>
  <c r="O5874" i="1"/>
  <c r="P5874" i="1"/>
  <c r="Q5874" i="1"/>
  <c r="O5875" i="1"/>
  <c r="P5875" i="1"/>
  <c r="Q5875" i="1"/>
  <c r="O5876" i="1"/>
  <c r="P5876" i="1"/>
  <c r="Q5876" i="1"/>
  <c r="O5877" i="1"/>
  <c r="P5877" i="1"/>
  <c r="Q5877" i="1"/>
  <c r="O5878" i="1"/>
  <c r="P5878" i="1"/>
  <c r="Q5878" i="1"/>
  <c r="O5879" i="1"/>
  <c r="P5879" i="1"/>
  <c r="Q5879" i="1"/>
  <c r="O5880" i="1"/>
  <c r="P5880" i="1"/>
  <c r="Q5880" i="1"/>
  <c r="O5881" i="1"/>
  <c r="P5881" i="1"/>
  <c r="Q5881" i="1"/>
  <c r="O5882" i="1"/>
  <c r="P5882" i="1"/>
  <c r="Q5882" i="1"/>
  <c r="O5883" i="1"/>
  <c r="P5883" i="1"/>
  <c r="Q5883" i="1"/>
  <c r="O5884" i="1"/>
  <c r="P5884" i="1"/>
  <c r="Q5884" i="1"/>
  <c r="O5885" i="1"/>
  <c r="P5885" i="1"/>
  <c r="Q5885" i="1"/>
  <c r="O5886" i="1"/>
  <c r="P5886" i="1"/>
  <c r="Q5886" i="1"/>
  <c r="O5887" i="1"/>
  <c r="P5887" i="1"/>
  <c r="Q5887" i="1"/>
  <c r="O5888" i="1"/>
  <c r="P5888" i="1"/>
  <c r="Q5888" i="1"/>
  <c r="O5889" i="1"/>
  <c r="P5889" i="1"/>
  <c r="Q5889" i="1"/>
  <c r="O5890" i="1"/>
  <c r="P5890" i="1"/>
  <c r="Q5890" i="1"/>
  <c r="O5891" i="1"/>
  <c r="P5891" i="1"/>
  <c r="Q5891" i="1"/>
  <c r="O5892" i="1"/>
  <c r="P5892" i="1"/>
  <c r="Q5892" i="1"/>
  <c r="O5893" i="1"/>
  <c r="P5893" i="1"/>
  <c r="Q5893" i="1"/>
  <c r="O5894" i="1"/>
  <c r="P5894" i="1"/>
  <c r="Q5894" i="1"/>
  <c r="O5895" i="1"/>
  <c r="P5895" i="1"/>
  <c r="Q5895" i="1"/>
  <c r="O5896" i="1"/>
  <c r="P5896" i="1"/>
  <c r="Q5896" i="1"/>
  <c r="O5897" i="1"/>
  <c r="P5897" i="1"/>
  <c r="Q5897" i="1"/>
  <c r="O5898" i="1"/>
  <c r="P5898" i="1"/>
  <c r="Q5898" i="1"/>
  <c r="O5899" i="1"/>
  <c r="P5899" i="1"/>
  <c r="Q5899" i="1"/>
  <c r="O5900" i="1"/>
  <c r="P5900" i="1"/>
  <c r="Q5900" i="1"/>
  <c r="O5901" i="1"/>
  <c r="P5901" i="1"/>
  <c r="Q5901" i="1"/>
  <c r="O5902" i="1"/>
  <c r="P5902" i="1"/>
  <c r="Q5902" i="1"/>
  <c r="O5903" i="1"/>
  <c r="P5903" i="1"/>
  <c r="Q5903" i="1"/>
  <c r="O5904" i="1"/>
  <c r="P5904" i="1"/>
  <c r="Q5904" i="1"/>
  <c r="O5905" i="1"/>
  <c r="P5905" i="1"/>
  <c r="Q5905" i="1"/>
  <c r="O5906" i="1"/>
  <c r="P5906" i="1"/>
  <c r="Q5906" i="1"/>
  <c r="O5907" i="1"/>
  <c r="P5907" i="1"/>
  <c r="Q5907" i="1"/>
  <c r="O5908" i="1"/>
  <c r="P5908" i="1"/>
  <c r="Q5908" i="1"/>
  <c r="O5909" i="1"/>
  <c r="P5909" i="1"/>
  <c r="Q5909" i="1"/>
  <c r="O5910" i="1"/>
  <c r="P5910" i="1"/>
  <c r="Q5910" i="1"/>
  <c r="O5911" i="1"/>
  <c r="P5911" i="1"/>
  <c r="Q5911" i="1"/>
  <c r="O5912" i="1"/>
  <c r="P5912" i="1"/>
  <c r="Q5912" i="1"/>
  <c r="O5913" i="1"/>
  <c r="P5913" i="1"/>
  <c r="Q5913" i="1"/>
  <c r="O5914" i="1"/>
  <c r="P5914" i="1"/>
  <c r="Q5914" i="1"/>
  <c r="O5915" i="1"/>
  <c r="P5915" i="1"/>
  <c r="Q5915" i="1"/>
  <c r="O5916" i="1"/>
  <c r="P5916" i="1"/>
  <c r="Q5916" i="1"/>
  <c r="O5917" i="1"/>
  <c r="P5917" i="1"/>
  <c r="Q5917" i="1"/>
  <c r="O5918" i="1"/>
  <c r="P5918" i="1"/>
  <c r="Q5918" i="1"/>
  <c r="O5919" i="1"/>
  <c r="P5919" i="1"/>
  <c r="Q5919" i="1"/>
  <c r="O5920" i="1"/>
  <c r="P5920" i="1"/>
  <c r="Q5920" i="1"/>
  <c r="O5921" i="1"/>
  <c r="P5921" i="1"/>
  <c r="Q5921" i="1"/>
  <c r="O5922" i="1"/>
  <c r="P5922" i="1"/>
  <c r="Q5922" i="1"/>
  <c r="O5923" i="1"/>
  <c r="P5923" i="1"/>
  <c r="Q5923" i="1"/>
  <c r="O5924" i="1"/>
  <c r="P5924" i="1"/>
  <c r="Q5924" i="1"/>
  <c r="O5925" i="1"/>
  <c r="P5925" i="1"/>
  <c r="Q5925" i="1"/>
  <c r="O5926" i="1"/>
  <c r="P5926" i="1"/>
  <c r="Q5926" i="1"/>
  <c r="O5927" i="1"/>
  <c r="P5927" i="1"/>
  <c r="Q5927" i="1"/>
  <c r="O5928" i="1"/>
  <c r="P5928" i="1"/>
  <c r="Q5928" i="1"/>
  <c r="O5929" i="1"/>
  <c r="P5929" i="1"/>
  <c r="Q5929" i="1"/>
  <c r="O5930" i="1"/>
  <c r="P5930" i="1"/>
  <c r="Q5930" i="1"/>
  <c r="O5931" i="1"/>
  <c r="P5931" i="1"/>
  <c r="Q5931" i="1"/>
  <c r="O5932" i="1"/>
  <c r="P5932" i="1"/>
  <c r="Q5932" i="1"/>
  <c r="O5933" i="1"/>
  <c r="P5933" i="1"/>
  <c r="Q5933" i="1"/>
  <c r="O5934" i="1"/>
  <c r="P5934" i="1"/>
  <c r="Q5934" i="1"/>
  <c r="O5935" i="1"/>
  <c r="P5935" i="1"/>
  <c r="Q5935" i="1"/>
  <c r="O5936" i="1"/>
  <c r="P5936" i="1"/>
  <c r="Q5936" i="1"/>
  <c r="O5937" i="1"/>
  <c r="P5937" i="1"/>
  <c r="Q5937" i="1"/>
  <c r="O5938" i="1"/>
  <c r="P5938" i="1"/>
  <c r="Q5938" i="1"/>
  <c r="O5939" i="1"/>
  <c r="P5939" i="1"/>
  <c r="Q5939" i="1"/>
  <c r="O5940" i="1"/>
  <c r="P5940" i="1"/>
  <c r="Q5940" i="1"/>
  <c r="O5941" i="1"/>
  <c r="P5941" i="1"/>
  <c r="Q5941" i="1"/>
  <c r="O5942" i="1"/>
  <c r="P5942" i="1"/>
  <c r="Q5942" i="1"/>
  <c r="O5943" i="1"/>
  <c r="P5943" i="1"/>
  <c r="Q5943" i="1"/>
  <c r="O5944" i="1"/>
  <c r="P5944" i="1"/>
  <c r="Q5944" i="1"/>
  <c r="O5945" i="1"/>
  <c r="P5945" i="1"/>
  <c r="Q5945" i="1"/>
  <c r="O5946" i="1"/>
  <c r="P5946" i="1"/>
  <c r="Q5946" i="1"/>
  <c r="O5947" i="1"/>
  <c r="P5947" i="1"/>
  <c r="Q5947" i="1"/>
  <c r="O5948" i="1"/>
  <c r="P5948" i="1"/>
  <c r="Q5948" i="1"/>
  <c r="O5949" i="1"/>
  <c r="P5949" i="1"/>
  <c r="Q5949" i="1"/>
  <c r="O5950" i="1"/>
  <c r="P5950" i="1"/>
  <c r="Q5950" i="1"/>
  <c r="O5951" i="1"/>
  <c r="P5951" i="1"/>
  <c r="Q5951" i="1"/>
  <c r="O5952" i="1"/>
  <c r="P5952" i="1"/>
  <c r="Q5952" i="1"/>
  <c r="O5953" i="1"/>
  <c r="P5953" i="1"/>
  <c r="Q5953" i="1"/>
  <c r="O5954" i="1"/>
  <c r="P5954" i="1"/>
  <c r="Q5954" i="1"/>
  <c r="O5955" i="1"/>
  <c r="P5955" i="1"/>
  <c r="Q5955" i="1"/>
  <c r="O5956" i="1"/>
  <c r="P5956" i="1"/>
  <c r="Q5956" i="1"/>
  <c r="O5957" i="1"/>
  <c r="P5957" i="1"/>
  <c r="Q5957" i="1"/>
  <c r="O5958" i="1"/>
  <c r="P5958" i="1"/>
  <c r="Q5958" i="1"/>
  <c r="O5959" i="1"/>
  <c r="P5959" i="1"/>
  <c r="Q5959" i="1"/>
  <c r="O5960" i="1"/>
  <c r="P5960" i="1"/>
  <c r="Q5960" i="1"/>
  <c r="O5961" i="1"/>
  <c r="P5961" i="1"/>
  <c r="Q5961" i="1"/>
  <c r="O5962" i="1"/>
  <c r="P5962" i="1"/>
  <c r="Q5962" i="1"/>
  <c r="O5963" i="1"/>
  <c r="P5963" i="1"/>
  <c r="Q5963" i="1"/>
  <c r="O5964" i="1"/>
  <c r="P5964" i="1"/>
  <c r="Q5964" i="1"/>
  <c r="O5965" i="1"/>
  <c r="P5965" i="1"/>
  <c r="Q5965" i="1"/>
  <c r="O5966" i="1"/>
  <c r="P5966" i="1"/>
  <c r="Q5966" i="1"/>
  <c r="O5967" i="1"/>
  <c r="P5967" i="1"/>
  <c r="Q5967" i="1"/>
  <c r="O5968" i="1"/>
  <c r="P5968" i="1"/>
  <c r="Q5968" i="1"/>
  <c r="O5969" i="1"/>
  <c r="P5969" i="1"/>
  <c r="Q5969" i="1"/>
  <c r="O5970" i="1"/>
  <c r="P5970" i="1"/>
  <c r="Q5970" i="1"/>
  <c r="O5971" i="1"/>
  <c r="P5971" i="1"/>
  <c r="Q5971" i="1"/>
  <c r="O5972" i="1"/>
  <c r="P5972" i="1"/>
  <c r="Q5972" i="1"/>
  <c r="O5973" i="1"/>
  <c r="P5973" i="1"/>
  <c r="Q5973" i="1"/>
  <c r="O5974" i="1"/>
  <c r="P5974" i="1"/>
  <c r="Q5974" i="1"/>
  <c r="O5975" i="1"/>
  <c r="P5975" i="1"/>
  <c r="Q5975" i="1"/>
  <c r="O5976" i="1"/>
  <c r="P5976" i="1"/>
  <c r="Q5976" i="1"/>
  <c r="O5977" i="1"/>
  <c r="P5977" i="1"/>
  <c r="Q5977" i="1"/>
  <c r="O5978" i="1"/>
  <c r="P5978" i="1"/>
  <c r="Q5978" i="1"/>
  <c r="O5979" i="1"/>
  <c r="P5979" i="1"/>
  <c r="Q5979" i="1"/>
  <c r="O5980" i="1"/>
  <c r="P5980" i="1"/>
  <c r="Q5980" i="1"/>
  <c r="O5981" i="1"/>
  <c r="P5981" i="1"/>
  <c r="Q5981" i="1"/>
  <c r="O5982" i="1"/>
  <c r="P5982" i="1"/>
  <c r="Q5982" i="1"/>
  <c r="O5983" i="1"/>
  <c r="P5983" i="1"/>
  <c r="Q5983" i="1"/>
  <c r="O5984" i="1"/>
  <c r="P5984" i="1"/>
  <c r="Q5984" i="1"/>
  <c r="O5985" i="1"/>
  <c r="P5985" i="1"/>
  <c r="Q5985" i="1"/>
  <c r="O5986" i="1"/>
  <c r="P5986" i="1"/>
  <c r="Q5986" i="1"/>
  <c r="O5987" i="1"/>
  <c r="P5987" i="1"/>
  <c r="Q5987" i="1"/>
  <c r="O5988" i="1"/>
  <c r="P5988" i="1"/>
  <c r="Q5988" i="1"/>
  <c r="O5989" i="1"/>
  <c r="P5989" i="1"/>
  <c r="Q5989" i="1"/>
  <c r="O5990" i="1"/>
  <c r="P5990" i="1"/>
  <c r="Q5990" i="1"/>
  <c r="O5991" i="1"/>
  <c r="P5991" i="1"/>
  <c r="Q5991" i="1"/>
  <c r="O5992" i="1"/>
  <c r="P5992" i="1"/>
  <c r="Q5992" i="1"/>
  <c r="O5993" i="1"/>
  <c r="P5993" i="1"/>
  <c r="Q5993" i="1"/>
  <c r="O5994" i="1"/>
  <c r="P5994" i="1"/>
  <c r="Q5994" i="1"/>
  <c r="O5995" i="1"/>
  <c r="P5995" i="1"/>
  <c r="Q5995" i="1"/>
  <c r="O5996" i="1"/>
  <c r="P5996" i="1"/>
  <c r="Q5996" i="1"/>
  <c r="O5997" i="1"/>
  <c r="P5997" i="1"/>
  <c r="Q5997" i="1"/>
  <c r="O5998" i="1"/>
  <c r="P5998" i="1"/>
  <c r="Q5998" i="1"/>
  <c r="O5999" i="1"/>
  <c r="P5999" i="1"/>
  <c r="Q5999" i="1"/>
  <c r="O6000" i="1"/>
  <c r="P6000" i="1"/>
  <c r="Q6000" i="1"/>
  <c r="O6001" i="1"/>
  <c r="P6001" i="1"/>
  <c r="Q6001" i="1"/>
  <c r="O6002" i="1"/>
  <c r="P6002" i="1"/>
  <c r="Q6002" i="1"/>
  <c r="O6003" i="1"/>
  <c r="P6003" i="1"/>
  <c r="Q6003" i="1"/>
  <c r="O6004" i="1"/>
  <c r="P6004" i="1"/>
  <c r="Q6004" i="1"/>
  <c r="O6005" i="1"/>
  <c r="P6005" i="1"/>
  <c r="Q6005" i="1"/>
  <c r="O6006" i="1"/>
  <c r="P6006" i="1"/>
  <c r="Q6006" i="1"/>
  <c r="O6007" i="1"/>
  <c r="P6007" i="1"/>
  <c r="Q6007" i="1"/>
  <c r="O6008" i="1"/>
  <c r="P6008" i="1"/>
  <c r="Q6008" i="1"/>
  <c r="O6009" i="1"/>
  <c r="P6009" i="1"/>
  <c r="Q6009" i="1"/>
  <c r="O6010" i="1"/>
  <c r="P6010" i="1"/>
  <c r="Q6010" i="1"/>
  <c r="O6011" i="1"/>
  <c r="P6011" i="1"/>
  <c r="Q6011" i="1"/>
  <c r="O6012" i="1"/>
  <c r="P6012" i="1"/>
  <c r="Q6012" i="1"/>
  <c r="O6013" i="1"/>
  <c r="P6013" i="1"/>
  <c r="Q6013" i="1"/>
  <c r="O6014" i="1"/>
  <c r="P6014" i="1"/>
  <c r="Q6014" i="1"/>
  <c r="O6015" i="1"/>
  <c r="P6015" i="1"/>
  <c r="Q6015" i="1"/>
  <c r="O6016" i="1"/>
  <c r="P6016" i="1"/>
  <c r="Q6016" i="1"/>
  <c r="O6017" i="1"/>
  <c r="P6017" i="1"/>
  <c r="Q6017" i="1"/>
  <c r="O6018" i="1"/>
  <c r="P6018" i="1"/>
  <c r="Q6018" i="1"/>
  <c r="O6019" i="1"/>
  <c r="P6019" i="1"/>
  <c r="Q6019" i="1"/>
  <c r="O6020" i="1"/>
  <c r="P6020" i="1"/>
  <c r="Q6020" i="1"/>
  <c r="O6021" i="1"/>
  <c r="P6021" i="1"/>
  <c r="Q6021" i="1"/>
  <c r="O6022" i="1"/>
  <c r="P6022" i="1"/>
  <c r="Q6022" i="1"/>
  <c r="O6023" i="1"/>
  <c r="P6023" i="1"/>
  <c r="Q6023" i="1"/>
  <c r="O6024" i="1"/>
  <c r="P6024" i="1"/>
  <c r="Q6024" i="1"/>
  <c r="O6025" i="1"/>
  <c r="P6025" i="1"/>
  <c r="Q6025" i="1"/>
  <c r="O6026" i="1"/>
  <c r="P6026" i="1"/>
  <c r="Q6026" i="1"/>
  <c r="O6027" i="1"/>
  <c r="P6027" i="1"/>
  <c r="Q6027" i="1"/>
  <c r="O6028" i="1"/>
  <c r="P6028" i="1"/>
  <c r="Q6028" i="1"/>
  <c r="O6029" i="1"/>
  <c r="P6029" i="1"/>
  <c r="Q6029" i="1"/>
  <c r="O6030" i="1"/>
  <c r="P6030" i="1"/>
  <c r="Q6030" i="1"/>
  <c r="O6031" i="1"/>
  <c r="P6031" i="1"/>
  <c r="Q6031" i="1"/>
  <c r="O6032" i="1"/>
  <c r="P6032" i="1"/>
  <c r="Q6032" i="1"/>
  <c r="O6033" i="1"/>
  <c r="P6033" i="1"/>
  <c r="Q6033" i="1"/>
  <c r="O6034" i="1"/>
  <c r="P6034" i="1"/>
  <c r="Q6034" i="1"/>
  <c r="O6035" i="1"/>
  <c r="P6035" i="1"/>
  <c r="Q6035" i="1"/>
  <c r="O6036" i="1"/>
  <c r="P6036" i="1"/>
  <c r="Q6036" i="1"/>
  <c r="O6037" i="1"/>
  <c r="P6037" i="1"/>
  <c r="Q6037" i="1"/>
  <c r="O6038" i="1"/>
  <c r="P6038" i="1"/>
  <c r="Q6038" i="1"/>
  <c r="O6039" i="1"/>
  <c r="P6039" i="1"/>
  <c r="Q6039" i="1"/>
  <c r="O6040" i="1"/>
  <c r="P6040" i="1"/>
  <c r="Q6040" i="1"/>
  <c r="O6041" i="1"/>
  <c r="P6041" i="1"/>
  <c r="Q6041" i="1"/>
  <c r="O6042" i="1"/>
  <c r="P6042" i="1"/>
  <c r="Q6042" i="1"/>
  <c r="O6043" i="1"/>
  <c r="P6043" i="1"/>
  <c r="Q6043" i="1"/>
  <c r="O6044" i="1"/>
  <c r="P6044" i="1"/>
  <c r="Q6044" i="1"/>
  <c r="O6045" i="1"/>
  <c r="P6045" i="1"/>
  <c r="Q6045" i="1"/>
  <c r="O6046" i="1"/>
  <c r="P6046" i="1"/>
  <c r="Q6046" i="1"/>
  <c r="O6047" i="1"/>
  <c r="P6047" i="1"/>
  <c r="Q6047" i="1"/>
  <c r="O6048" i="1"/>
  <c r="P6048" i="1"/>
  <c r="Q6048" i="1"/>
  <c r="O6049" i="1"/>
  <c r="P6049" i="1"/>
  <c r="Q6049" i="1"/>
  <c r="O6050" i="1"/>
  <c r="P6050" i="1"/>
  <c r="Q6050" i="1"/>
  <c r="O6051" i="1"/>
  <c r="P6051" i="1"/>
  <c r="Q6051" i="1"/>
  <c r="O6052" i="1"/>
  <c r="P6052" i="1"/>
  <c r="Q6052" i="1"/>
  <c r="O6053" i="1"/>
  <c r="P6053" i="1"/>
  <c r="Q6053" i="1"/>
  <c r="O6054" i="1"/>
  <c r="P6054" i="1"/>
  <c r="Q6054" i="1"/>
  <c r="O6055" i="1"/>
  <c r="P6055" i="1"/>
  <c r="Q6055" i="1"/>
  <c r="O6056" i="1"/>
  <c r="P6056" i="1"/>
  <c r="Q6056" i="1"/>
  <c r="O6057" i="1"/>
  <c r="P6057" i="1"/>
  <c r="Q6057" i="1"/>
  <c r="O6058" i="1"/>
  <c r="P6058" i="1"/>
  <c r="Q6058" i="1"/>
  <c r="O6059" i="1"/>
  <c r="P6059" i="1"/>
  <c r="Q6059" i="1"/>
  <c r="O6060" i="1"/>
  <c r="P6060" i="1"/>
  <c r="Q6060" i="1"/>
  <c r="O6061" i="1"/>
  <c r="P6061" i="1"/>
  <c r="Q6061" i="1"/>
  <c r="O6062" i="1"/>
  <c r="P6062" i="1"/>
  <c r="Q6062" i="1"/>
  <c r="O6063" i="1"/>
  <c r="P6063" i="1"/>
  <c r="Q6063" i="1"/>
  <c r="O6064" i="1"/>
  <c r="P6064" i="1"/>
  <c r="Q6064" i="1"/>
  <c r="O6065" i="1"/>
  <c r="P6065" i="1"/>
  <c r="Q6065" i="1"/>
  <c r="O6066" i="1"/>
  <c r="P6066" i="1"/>
  <c r="Q6066" i="1"/>
  <c r="O6067" i="1"/>
  <c r="P6067" i="1"/>
  <c r="Q6067" i="1"/>
  <c r="O6068" i="1"/>
  <c r="P6068" i="1"/>
  <c r="Q6068" i="1"/>
  <c r="O6069" i="1"/>
  <c r="P6069" i="1"/>
  <c r="Q6069" i="1"/>
  <c r="O6070" i="1"/>
  <c r="P6070" i="1"/>
  <c r="Q6070" i="1"/>
  <c r="O6071" i="1"/>
  <c r="P6071" i="1"/>
  <c r="Q6071" i="1"/>
  <c r="O6072" i="1"/>
  <c r="P6072" i="1"/>
  <c r="Q6072" i="1"/>
  <c r="O6073" i="1"/>
  <c r="P6073" i="1"/>
  <c r="Q6073" i="1"/>
  <c r="O6074" i="1"/>
  <c r="P6074" i="1"/>
  <c r="Q6074" i="1"/>
  <c r="O6075" i="1"/>
  <c r="P6075" i="1"/>
  <c r="Q6075" i="1"/>
  <c r="O6076" i="1"/>
  <c r="P6076" i="1"/>
  <c r="Q6076" i="1"/>
  <c r="O6077" i="1"/>
  <c r="P6077" i="1"/>
  <c r="Q6077" i="1"/>
  <c r="O6078" i="1"/>
  <c r="P6078" i="1"/>
  <c r="Q6078" i="1"/>
  <c r="O6079" i="1"/>
  <c r="P6079" i="1"/>
  <c r="Q6079" i="1"/>
  <c r="O6080" i="1"/>
  <c r="P6080" i="1"/>
  <c r="Q6080" i="1"/>
  <c r="O6081" i="1"/>
  <c r="P6081" i="1"/>
  <c r="Q6081" i="1"/>
  <c r="O6082" i="1"/>
  <c r="P6082" i="1"/>
  <c r="Q6082" i="1"/>
  <c r="O6083" i="1"/>
  <c r="P6083" i="1"/>
  <c r="Q6083" i="1"/>
  <c r="O6084" i="1"/>
  <c r="P6084" i="1"/>
  <c r="Q6084" i="1"/>
  <c r="O6085" i="1"/>
  <c r="P6085" i="1"/>
  <c r="Q6085" i="1"/>
  <c r="O6086" i="1"/>
  <c r="P6086" i="1"/>
  <c r="Q6086" i="1"/>
  <c r="O6087" i="1"/>
  <c r="P6087" i="1"/>
  <c r="Q6087" i="1"/>
  <c r="O6088" i="1"/>
  <c r="P6088" i="1"/>
  <c r="Q6088" i="1"/>
  <c r="O6089" i="1"/>
  <c r="P6089" i="1"/>
  <c r="Q6089" i="1"/>
  <c r="O6090" i="1"/>
  <c r="P6090" i="1"/>
  <c r="Q6090" i="1"/>
  <c r="O6091" i="1"/>
  <c r="P6091" i="1"/>
  <c r="Q6091" i="1"/>
  <c r="O6092" i="1"/>
  <c r="P6092" i="1"/>
  <c r="Q6092" i="1"/>
  <c r="O6093" i="1"/>
  <c r="P6093" i="1"/>
  <c r="Q6093" i="1"/>
  <c r="O6094" i="1"/>
  <c r="P6094" i="1"/>
  <c r="Q6094" i="1"/>
  <c r="O6095" i="1"/>
  <c r="P6095" i="1"/>
  <c r="Q6095" i="1"/>
  <c r="O6096" i="1"/>
  <c r="P6096" i="1"/>
  <c r="Q6096" i="1"/>
  <c r="O6097" i="1"/>
  <c r="P6097" i="1"/>
  <c r="Q6097" i="1"/>
  <c r="O6098" i="1"/>
  <c r="P6098" i="1"/>
  <c r="Q6098" i="1"/>
  <c r="O6099" i="1"/>
  <c r="P6099" i="1"/>
  <c r="Q6099" i="1"/>
  <c r="O6100" i="1"/>
  <c r="P6100" i="1"/>
  <c r="Q6100" i="1"/>
  <c r="O6101" i="1"/>
  <c r="P6101" i="1"/>
  <c r="Q6101" i="1"/>
  <c r="O6102" i="1"/>
  <c r="P6102" i="1"/>
  <c r="Q6102" i="1"/>
  <c r="O6103" i="1"/>
  <c r="P6103" i="1"/>
  <c r="Q6103" i="1"/>
  <c r="O6104" i="1"/>
  <c r="P6104" i="1"/>
  <c r="Q6104" i="1"/>
  <c r="O6105" i="1"/>
  <c r="P6105" i="1"/>
  <c r="Q6105" i="1"/>
  <c r="O6106" i="1"/>
  <c r="P6106" i="1"/>
  <c r="Q6106" i="1"/>
  <c r="O6107" i="1"/>
  <c r="P6107" i="1"/>
  <c r="Q6107" i="1"/>
  <c r="O6108" i="1"/>
  <c r="P6108" i="1"/>
  <c r="Q6108" i="1"/>
  <c r="O6109" i="1"/>
  <c r="P6109" i="1"/>
  <c r="Q6109" i="1"/>
  <c r="O6110" i="1"/>
  <c r="P6110" i="1"/>
  <c r="Q6110" i="1"/>
  <c r="O6111" i="1"/>
  <c r="P6111" i="1"/>
  <c r="Q6111" i="1"/>
  <c r="O6112" i="1"/>
  <c r="P6112" i="1"/>
  <c r="Q6112" i="1"/>
  <c r="O6113" i="1"/>
  <c r="P6113" i="1"/>
  <c r="Q6113" i="1"/>
  <c r="O6114" i="1"/>
  <c r="P6114" i="1"/>
  <c r="Q6114" i="1"/>
  <c r="O6115" i="1"/>
  <c r="P6115" i="1"/>
  <c r="Q6115" i="1"/>
  <c r="O6116" i="1"/>
  <c r="P6116" i="1"/>
  <c r="Q6116" i="1"/>
  <c r="O6117" i="1"/>
  <c r="P6117" i="1"/>
  <c r="Q6117" i="1"/>
  <c r="O6118" i="1"/>
  <c r="P6118" i="1"/>
  <c r="Q6118" i="1"/>
  <c r="O6119" i="1"/>
  <c r="P6119" i="1"/>
  <c r="Q6119" i="1"/>
  <c r="O6120" i="1"/>
  <c r="P6120" i="1"/>
  <c r="Q6120" i="1"/>
  <c r="O6121" i="1"/>
  <c r="P6121" i="1"/>
  <c r="Q6121" i="1"/>
  <c r="O6122" i="1"/>
  <c r="P6122" i="1"/>
  <c r="Q6122" i="1"/>
  <c r="O6123" i="1"/>
  <c r="P6123" i="1"/>
  <c r="Q6123" i="1"/>
  <c r="O6124" i="1"/>
  <c r="P6124" i="1"/>
  <c r="Q6124" i="1"/>
  <c r="O6125" i="1"/>
  <c r="P6125" i="1"/>
  <c r="Q6125" i="1"/>
  <c r="O6126" i="1"/>
  <c r="P6126" i="1"/>
  <c r="Q6126" i="1"/>
  <c r="O6127" i="1"/>
  <c r="P6127" i="1"/>
  <c r="Q6127" i="1"/>
  <c r="O6128" i="1"/>
  <c r="P6128" i="1"/>
  <c r="Q6128" i="1"/>
  <c r="O6129" i="1"/>
  <c r="P6129" i="1"/>
  <c r="Q6129" i="1"/>
  <c r="O6130" i="1"/>
  <c r="P6130" i="1"/>
  <c r="Q6130" i="1"/>
  <c r="O6131" i="1"/>
  <c r="P6131" i="1"/>
  <c r="Q6131" i="1"/>
  <c r="O6132" i="1"/>
  <c r="P6132" i="1"/>
  <c r="Q6132" i="1"/>
  <c r="O6133" i="1"/>
  <c r="P6133" i="1"/>
  <c r="Q6133" i="1"/>
  <c r="O6134" i="1"/>
  <c r="P6134" i="1"/>
  <c r="Q6134" i="1"/>
  <c r="O6135" i="1"/>
  <c r="P6135" i="1"/>
  <c r="Q6135" i="1"/>
  <c r="O6136" i="1"/>
  <c r="P6136" i="1"/>
  <c r="Q6136" i="1"/>
  <c r="O6137" i="1"/>
  <c r="P6137" i="1"/>
  <c r="Q6137" i="1"/>
  <c r="O6138" i="1"/>
  <c r="P6138" i="1"/>
  <c r="Q6138" i="1"/>
  <c r="O6139" i="1"/>
  <c r="P6139" i="1"/>
  <c r="Q6139" i="1"/>
  <c r="O6140" i="1"/>
  <c r="P6140" i="1"/>
  <c r="Q6140" i="1"/>
  <c r="O6141" i="1"/>
  <c r="P6141" i="1"/>
  <c r="Q6141" i="1"/>
  <c r="O6142" i="1"/>
  <c r="P6142" i="1"/>
  <c r="Q6142" i="1"/>
  <c r="O6143" i="1"/>
  <c r="P6143" i="1"/>
  <c r="Q6143" i="1"/>
  <c r="O6144" i="1"/>
  <c r="P6144" i="1"/>
  <c r="Q6144" i="1"/>
  <c r="O6145" i="1"/>
  <c r="P6145" i="1"/>
  <c r="Q6145" i="1"/>
  <c r="O6146" i="1"/>
  <c r="P6146" i="1"/>
  <c r="Q6146" i="1"/>
  <c r="O6147" i="1"/>
  <c r="P6147" i="1"/>
  <c r="Q6147" i="1"/>
  <c r="O6148" i="1"/>
  <c r="P6148" i="1"/>
  <c r="Q6148" i="1"/>
  <c r="O6149" i="1"/>
  <c r="P6149" i="1"/>
  <c r="Q6149" i="1"/>
  <c r="O6150" i="1"/>
  <c r="P6150" i="1"/>
  <c r="Q6150" i="1"/>
  <c r="O6151" i="1"/>
  <c r="P6151" i="1"/>
  <c r="Q6151" i="1"/>
  <c r="O6152" i="1"/>
  <c r="P6152" i="1"/>
  <c r="Q6152" i="1"/>
  <c r="O6153" i="1"/>
  <c r="P6153" i="1"/>
  <c r="Q6153" i="1"/>
  <c r="O6154" i="1"/>
  <c r="P6154" i="1"/>
  <c r="Q6154" i="1"/>
  <c r="O6155" i="1"/>
  <c r="P6155" i="1"/>
  <c r="Q6155" i="1"/>
  <c r="O6156" i="1"/>
  <c r="P6156" i="1"/>
  <c r="Q6156" i="1"/>
  <c r="O6157" i="1"/>
  <c r="P6157" i="1"/>
  <c r="Q6157" i="1"/>
  <c r="O6158" i="1"/>
  <c r="P6158" i="1"/>
  <c r="Q6158" i="1"/>
  <c r="O6159" i="1"/>
  <c r="P6159" i="1"/>
  <c r="Q6159" i="1"/>
  <c r="O6160" i="1"/>
  <c r="P6160" i="1"/>
  <c r="Q6160" i="1"/>
  <c r="O6161" i="1"/>
  <c r="P6161" i="1"/>
  <c r="Q6161" i="1"/>
  <c r="O6162" i="1"/>
  <c r="P6162" i="1"/>
  <c r="Q6162" i="1"/>
  <c r="O6163" i="1"/>
  <c r="P6163" i="1"/>
  <c r="Q6163" i="1"/>
  <c r="O6164" i="1"/>
  <c r="P6164" i="1"/>
  <c r="Q6164" i="1"/>
  <c r="O6165" i="1"/>
  <c r="P6165" i="1"/>
  <c r="Q6165" i="1"/>
  <c r="O6166" i="1"/>
  <c r="P6166" i="1"/>
  <c r="Q6166" i="1"/>
  <c r="O6167" i="1"/>
  <c r="P6167" i="1"/>
  <c r="Q6167" i="1"/>
  <c r="O6168" i="1"/>
  <c r="P6168" i="1"/>
  <c r="Q6168" i="1"/>
  <c r="O6169" i="1"/>
  <c r="P6169" i="1"/>
  <c r="Q6169" i="1"/>
  <c r="O6170" i="1"/>
  <c r="P6170" i="1"/>
  <c r="Q6170" i="1"/>
  <c r="O6171" i="1"/>
  <c r="P6171" i="1"/>
  <c r="Q6171" i="1"/>
  <c r="O6172" i="1"/>
  <c r="P6172" i="1"/>
  <c r="Q6172" i="1"/>
  <c r="O6173" i="1"/>
  <c r="P6173" i="1"/>
  <c r="Q6173" i="1"/>
  <c r="O6174" i="1"/>
  <c r="P6174" i="1"/>
  <c r="Q6174" i="1"/>
  <c r="O6175" i="1"/>
  <c r="P6175" i="1"/>
  <c r="Q6175" i="1"/>
  <c r="O6176" i="1"/>
  <c r="P6176" i="1"/>
  <c r="Q6176" i="1"/>
  <c r="O6177" i="1"/>
  <c r="P6177" i="1"/>
  <c r="Q6177" i="1"/>
  <c r="O6178" i="1"/>
  <c r="P6178" i="1"/>
  <c r="Q6178" i="1"/>
  <c r="O6179" i="1"/>
  <c r="P6179" i="1"/>
  <c r="Q6179" i="1"/>
  <c r="O6180" i="1"/>
  <c r="P6180" i="1"/>
  <c r="Q6180" i="1"/>
  <c r="O6181" i="1"/>
  <c r="P6181" i="1"/>
  <c r="Q6181" i="1"/>
  <c r="O6182" i="1"/>
  <c r="P6182" i="1"/>
  <c r="Q6182" i="1"/>
  <c r="O6183" i="1"/>
  <c r="P6183" i="1"/>
  <c r="Q6183" i="1"/>
  <c r="O6184" i="1"/>
  <c r="P6184" i="1"/>
  <c r="Q6184" i="1"/>
  <c r="O6185" i="1"/>
  <c r="P6185" i="1"/>
  <c r="Q6185" i="1"/>
  <c r="O6186" i="1"/>
  <c r="P6186" i="1"/>
  <c r="Q6186" i="1"/>
  <c r="O6187" i="1"/>
  <c r="P6187" i="1"/>
  <c r="Q6187" i="1"/>
  <c r="O6188" i="1"/>
  <c r="P6188" i="1"/>
  <c r="Q6188" i="1"/>
  <c r="O6189" i="1"/>
  <c r="P6189" i="1"/>
  <c r="Q6189" i="1"/>
  <c r="O6190" i="1"/>
  <c r="P6190" i="1"/>
  <c r="Q6190" i="1"/>
  <c r="O6191" i="1"/>
  <c r="P6191" i="1"/>
  <c r="Q6191" i="1"/>
  <c r="O6192" i="1"/>
  <c r="P6192" i="1"/>
  <c r="Q6192" i="1"/>
  <c r="O6193" i="1"/>
  <c r="P6193" i="1"/>
  <c r="Q6193" i="1"/>
  <c r="O6194" i="1"/>
  <c r="P6194" i="1"/>
  <c r="Q6194" i="1"/>
  <c r="O6195" i="1"/>
  <c r="P6195" i="1"/>
  <c r="Q6195" i="1"/>
  <c r="O6196" i="1"/>
  <c r="P6196" i="1"/>
  <c r="Q6196" i="1"/>
  <c r="O6197" i="1"/>
  <c r="P6197" i="1"/>
  <c r="Q6197" i="1"/>
  <c r="O6198" i="1"/>
  <c r="P6198" i="1"/>
  <c r="Q6198" i="1"/>
  <c r="O6199" i="1"/>
  <c r="P6199" i="1"/>
  <c r="Q6199" i="1"/>
  <c r="O6200" i="1"/>
  <c r="P6200" i="1"/>
  <c r="Q6200" i="1"/>
  <c r="O6201" i="1"/>
  <c r="P6201" i="1"/>
  <c r="Q6201" i="1"/>
  <c r="O6202" i="1"/>
  <c r="P6202" i="1"/>
  <c r="Q6202" i="1"/>
  <c r="O6203" i="1"/>
  <c r="P6203" i="1"/>
  <c r="Q6203" i="1"/>
  <c r="O6204" i="1"/>
  <c r="P6204" i="1"/>
  <c r="Q6204" i="1"/>
  <c r="O6205" i="1"/>
  <c r="P6205" i="1"/>
  <c r="Q6205" i="1"/>
  <c r="O6206" i="1"/>
  <c r="P6206" i="1"/>
  <c r="Q6206" i="1"/>
  <c r="O6207" i="1"/>
  <c r="P6207" i="1"/>
  <c r="Q6207" i="1"/>
  <c r="O6208" i="1"/>
  <c r="P6208" i="1"/>
  <c r="Q6208" i="1"/>
  <c r="O6209" i="1"/>
  <c r="P6209" i="1"/>
  <c r="Q6209" i="1"/>
  <c r="O6210" i="1"/>
  <c r="P6210" i="1"/>
  <c r="Q6210" i="1"/>
  <c r="O6211" i="1"/>
  <c r="P6211" i="1"/>
  <c r="Q6211" i="1"/>
  <c r="O6212" i="1"/>
  <c r="P6212" i="1"/>
  <c r="Q6212" i="1"/>
  <c r="O6213" i="1"/>
  <c r="P6213" i="1"/>
  <c r="Q6213" i="1"/>
  <c r="O6214" i="1"/>
  <c r="P6214" i="1"/>
  <c r="Q6214" i="1"/>
  <c r="O6215" i="1"/>
  <c r="P6215" i="1"/>
  <c r="Q6215" i="1"/>
  <c r="O6216" i="1"/>
  <c r="P6216" i="1"/>
  <c r="Q6216" i="1"/>
  <c r="O6217" i="1"/>
  <c r="P6217" i="1"/>
  <c r="Q6217" i="1"/>
  <c r="O6218" i="1"/>
  <c r="P6218" i="1"/>
  <c r="Q6218" i="1"/>
  <c r="O6219" i="1"/>
  <c r="P6219" i="1"/>
  <c r="Q6219" i="1"/>
  <c r="O6220" i="1"/>
  <c r="P6220" i="1"/>
  <c r="Q6220" i="1"/>
  <c r="O6221" i="1"/>
  <c r="P6221" i="1"/>
  <c r="Q6221" i="1"/>
  <c r="O6222" i="1"/>
  <c r="P6222" i="1"/>
  <c r="Q6222" i="1"/>
  <c r="O6223" i="1"/>
  <c r="P6223" i="1"/>
  <c r="Q6223" i="1"/>
  <c r="O6224" i="1"/>
  <c r="P6224" i="1"/>
  <c r="Q6224" i="1"/>
  <c r="O6225" i="1"/>
  <c r="P6225" i="1"/>
  <c r="Q6225" i="1"/>
  <c r="O6226" i="1"/>
  <c r="P6226" i="1"/>
  <c r="Q6226" i="1"/>
  <c r="O6227" i="1"/>
  <c r="P6227" i="1"/>
  <c r="Q6227" i="1"/>
  <c r="O6228" i="1"/>
  <c r="P6228" i="1"/>
  <c r="Q6228" i="1"/>
  <c r="O6229" i="1"/>
  <c r="P6229" i="1"/>
  <c r="Q6229" i="1"/>
  <c r="O6230" i="1"/>
  <c r="P6230" i="1"/>
  <c r="Q6230" i="1"/>
  <c r="O6231" i="1"/>
  <c r="P6231" i="1"/>
  <c r="Q6231" i="1"/>
  <c r="O6232" i="1"/>
  <c r="P6232" i="1"/>
  <c r="Q6232" i="1"/>
  <c r="O6233" i="1"/>
  <c r="P6233" i="1"/>
  <c r="Q6233" i="1"/>
  <c r="O6234" i="1"/>
  <c r="P6234" i="1"/>
  <c r="Q6234" i="1"/>
  <c r="O6235" i="1"/>
  <c r="P6235" i="1"/>
  <c r="Q6235" i="1"/>
  <c r="O6236" i="1"/>
  <c r="P6236" i="1"/>
  <c r="Q6236" i="1"/>
  <c r="O6237" i="1"/>
  <c r="P6237" i="1"/>
  <c r="Q6237" i="1"/>
  <c r="O6238" i="1"/>
  <c r="P6238" i="1"/>
  <c r="Q6238" i="1"/>
  <c r="O6239" i="1"/>
  <c r="P6239" i="1"/>
  <c r="Q6239" i="1"/>
  <c r="O6240" i="1"/>
  <c r="P6240" i="1"/>
  <c r="Q6240" i="1"/>
  <c r="O6241" i="1"/>
  <c r="P6241" i="1"/>
  <c r="Q6241" i="1"/>
  <c r="O6242" i="1"/>
  <c r="P6242" i="1"/>
  <c r="Q6242" i="1"/>
  <c r="O6243" i="1"/>
  <c r="P6243" i="1"/>
  <c r="Q6243" i="1"/>
  <c r="O6244" i="1"/>
  <c r="P6244" i="1"/>
  <c r="Q6244" i="1"/>
  <c r="O6245" i="1"/>
  <c r="P6245" i="1"/>
  <c r="Q6245" i="1"/>
  <c r="O6246" i="1"/>
  <c r="P6246" i="1"/>
  <c r="Q6246" i="1"/>
  <c r="O6247" i="1"/>
  <c r="P6247" i="1"/>
  <c r="Q6247" i="1"/>
  <c r="O6248" i="1"/>
  <c r="P6248" i="1"/>
  <c r="Q6248" i="1"/>
  <c r="O6249" i="1"/>
  <c r="P6249" i="1"/>
  <c r="Q6249" i="1"/>
  <c r="O6250" i="1"/>
  <c r="P6250" i="1"/>
  <c r="Q6250" i="1"/>
  <c r="O6251" i="1"/>
  <c r="P6251" i="1"/>
  <c r="Q6251" i="1"/>
  <c r="O6252" i="1"/>
  <c r="P6252" i="1"/>
  <c r="Q6252" i="1"/>
  <c r="O6253" i="1"/>
  <c r="P6253" i="1"/>
  <c r="Q6253" i="1"/>
  <c r="O6254" i="1"/>
  <c r="P6254" i="1"/>
  <c r="Q6254" i="1"/>
  <c r="O6255" i="1"/>
  <c r="P6255" i="1"/>
  <c r="Q6255" i="1"/>
  <c r="O6256" i="1"/>
  <c r="P6256" i="1"/>
  <c r="Q6256" i="1"/>
  <c r="O6257" i="1"/>
  <c r="P6257" i="1"/>
  <c r="Q6257" i="1"/>
  <c r="O6258" i="1"/>
  <c r="P6258" i="1"/>
  <c r="Q6258" i="1"/>
  <c r="O6259" i="1"/>
  <c r="P6259" i="1"/>
  <c r="Q6259" i="1"/>
  <c r="O6260" i="1"/>
  <c r="P6260" i="1"/>
  <c r="Q6260" i="1"/>
  <c r="O6261" i="1"/>
  <c r="P6261" i="1"/>
  <c r="Q6261" i="1"/>
  <c r="O6262" i="1"/>
  <c r="P6262" i="1"/>
  <c r="Q6262" i="1"/>
  <c r="O6263" i="1"/>
  <c r="P6263" i="1"/>
  <c r="Q6263" i="1"/>
  <c r="O6264" i="1"/>
  <c r="P6264" i="1"/>
  <c r="Q6264" i="1"/>
  <c r="O6265" i="1"/>
  <c r="P6265" i="1"/>
  <c r="Q6265" i="1"/>
  <c r="O6266" i="1"/>
  <c r="P6266" i="1"/>
  <c r="Q6266" i="1"/>
  <c r="O6267" i="1"/>
  <c r="P6267" i="1"/>
  <c r="Q6267" i="1"/>
  <c r="O6268" i="1"/>
  <c r="P6268" i="1"/>
  <c r="Q6268" i="1"/>
  <c r="O6269" i="1"/>
  <c r="P6269" i="1"/>
  <c r="Q6269" i="1"/>
  <c r="O6270" i="1"/>
  <c r="P6270" i="1"/>
  <c r="Q6270" i="1"/>
  <c r="O6271" i="1"/>
  <c r="P6271" i="1"/>
  <c r="Q6271" i="1"/>
  <c r="O6272" i="1"/>
  <c r="P6272" i="1"/>
  <c r="Q6272" i="1"/>
  <c r="O6273" i="1"/>
  <c r="P6273" i="1"/>
  <c r="Q6273" i="1"/>
  <c r="O6274" i="1"/>
  <c r="P6274" i="1"/>
  <c r="Q6274" i="1"/>
  <c r="O6275" i="1"/>
  <c r="P6275" i="1"/>
  <c r="Q6275" i="1"/>
  <c r="O6276" i="1"/>
  <c r="P6276" i="1"/>
  <c r="Q6276" i="1"/>
  <c r="O6277" i="1"/>
  <c r="P6277" i="1"/>
  <c r="Q6277" i="1"/>
  <c r="O6278" i="1"/>
  <c r="P6278" i="1"/>
  <c r="Q6278" i="1"/>
  <c r="O6279" i="1"/>
  <c r="P6279" i="1"/>
  <c r="Q6279" i="1"/>
  <c r="O6280" i="1"/>
  <c r="P6280" i="1"/>
  <c r="Q6280" i="1"/>
  <c r="O6281" i="1"/>
  <c r="P6281" i="1"/>
  <c r="Q6281" i="1"/>
  <c r="O6282" i="1"/>
  <c r="P6282" i="1"/>
  <c r="Q6282" i="1"/>
  <c r="O6283" i="1"/>
  <c r="P6283" i="1"/>
  <c r="Q6283" i="1"/>
  <c r="O6284" i="1"/>
  <c r="P6284" i="1"/>
  <c r="Q6284" i="1"/>
  <c r="O6285" i="1"/>
  <c r="P6285" i="1"/>
  <c r="Q6285" i="1"/>
  <c r="O6286" i="1"/>
  <c r="P6286" i="1"/>
  <c r="Q6286" i="1"/>
  <c r="O6287" i="1"/>
  <c r="P6287" i="1"/>
  <c r="Q6287" i="1"/>
  <c r="O6288" i="1"/>
  <c r="P6288" i="1"/>
  <c r="Q6288" i="1"/>
  <c r="O6289" i="1"/>
  <c r="P6289" i="1"/>
  <c r="Q6289" i="1"/>
  <c r="O6290" i="1"/>
  <c r="P6290" i="1"/>
  <c r="Q6290" i="1"/>
  <c r="O6291" i="1"/>
  <c r="P6291" i="1"/>
  <c r="Q6291" i="1"/>
  <c r="O6292" i="1"/>
  <c r="P6292" i="1"/>
  <c r="Q6292" i="1"/>
  <c r="O6293" i="1"/>
  <c r="P6293" i="1"/>
  <c r="Q6293" i="1"/>
  <c r="O6294" i="1"/>
  <c r="P6294" i="1"/>
  <c r="Q6294" i="1"/>
  <c r="O6295" i="1"/>
  <c r="P6295" i="1"/>
  <c r="Q6295" i="1"/>
  <c r="O6296" i="1"/>
  <c r="P6296" i="1"/>
  <c r="Q6296" i="1"/>
  <c r="O6297" i="1"/>
  <c r="P6297" i="1"/>
  <c r="Q6297" i="1"/>
  <c r="O6298" i="1"/>
  <c r="P6298" i="1"/>
  <c r="Q6298" i="1"/>
  <c r="O6299" i="1"/>
  <c r="P6299" i="1"/>
  <c r="Q6299" i="1"/>
  <c r="O6300" i="1"/>
  <c r="P6300" i="1"/>
  <c r="Q6300" i="1"/>
  <c r="O6301" i="1"/>
  <c r="P6301" i="1"/>
  <c r="Q6301" i="1"/>
  <c r="O6302" i="1"/>
  <c r="P6302" i="1"/>
  <c r="Q6302" i="1"/>
  <c r="O6303" i="1"/>
  <c r="P6303" i="1"/>
  <c r="Q6303" i="1"/>
  <c r="O6304" i="1"/>
  <c r="P6304" i="1"/>
  <c r="Q6304" i="1"/>
  <c r="O6305" i="1"/>
  <c r="P6305" i="1"/>
  <c r="Q6305" i="1"/>
  <c r="O6306" i="1"/>
  <c r="P6306" i="1"/>
  <c r="Q6306" i="1"/>
  <c r="O6307" i="1"/>
  <c r="P6307" i="1"/>
  <c r="Q6307" i="1"/>
  <c r="O6308" i="1"/>
  <c r="P6308" i="1"/>
  <c r="Q6308" i="1"/>
  <c r="O6309" i="1"/>
  <c r="P6309" i="1"/>
  <c r="Q6309" i="1"/>
  <c r="O6310" i="1"/>
  <c r="P6310" i="1"/>
  <c r="Q6310" i="1"/>
  <c r="O6311" i="1"/>
  <c r="P6311" i="1"/>
  <c r="Q6311" i="1"/>
  <c r="O6312" i="1"/>
  <c r="P6312" i="1"/>
  <c r="Q6312" i="1"/>
  <c r="O6313" i="1"/>
  <c r="P6313" i="1"/>
  <c r="Q6313" i="1"/>
  <c r="O6314" i="1"/>
  <c r="P6314" i="1"/>
  <c r="Q6314" i="1"/>
  <c r="O6315" i="1"/>
  <c r="P6315" i="1"/>
  <c r="Q6315" i="1"/>
  <c r="O6316" i="1"/>
  <c r="P6316" i="1"/>
  <c r="Q6316" i="1"/>
  <c r="O6317" i="1"/>
  <c r="P6317" i="1"/>
  <c r="Q6317" i="1"/>
  <c r="O6318" i="1"/>
  <c r="P6318" i="1"/>
  <c r="Q6318" i="1"/>
  <c r="O6319" i="1"/>
  <c r="P6319" i="1"/>
  <c r="Q6319" i="1"/>
  <c r="O6320" i="1"/>
  <c r="P6320" i="1"/>
  <c r="Q6320" i="1"/>
  <c r="O6321" i="1"/>
  <c r="P6321" i="1"/>
  <c r="Q6321" i="1"/>
  <c r="O6322" i="1"/>
  <c r="P6322" i="1"/>
  <c r="Q6322" i="1"/>
  <c r="O6323" i="1"/>
  <c r="P6323" i="1"/>
  <c r="Q6323" i="1"/>
  <c r="O6324" i="1"/>
  <c r="P6324" i="1"/>
  <c r="Q6324" i="1"/>
  <c r="O6325" i="1"/>
  <c r="P6325" i="1"/>
  <c r="Q6325" i="1"/>
  <c r="O6326" i="1"/>
  <c r="P6326" i="1"/>
  <c r="Q6326" i="1"/>
  <c r="O6327" i="1"/>
  <c r="P6327" i="1"/>
  <c r="Q6327" i="1"/>
  <c r="O6328" i="1"/>
  <c r="P6328" i="1"/>
  <c r="Q6328" i="1"/>
  <c r="O6329" i="1"/>
  <c r="P6329" i="1"/>
  <c r="Q6329" i="1"/>
  <c r="O6330" i="1"/>
  <c r="P6330" i="1"/>
  <c r="Q6330" i="1"/>
  <c r="O6331" i="1"/>
  <c r="P6331" i="1"/>
  <c r="Q6331" i="1"/>
  <c r="O6332" i="1"/>
  <c r="P6332" i="1"/>
  <c r="Q6332" i="1"/>
  <c r="O6333" i="1"/>
  <c r="P6333" i="1"/>
  <c r="Q6333" i="1"/>
  <c r="O6334" i="1"/>
  <c r="P6334" i="1"/>
  <c r="Q6334" i="1"/>
  <c r="O6335" i="1"/>
  <c r="P6335" i="1"/>
  <c r="Q6335" i="1"/>
  <c r="O6336" i="1"/>
  <c r="P6336" i="1"/>
  <c r="Q6336" i="1"/>
  <c r="O6337" i="1"/>
  <c r="P6337" i="1"/>
  <c r="Q6337" i="1"/>
  <c r="O6338" i="1"/>
  <c r="P6338" i="1"/>
  <c r="Q6338" i="1"/>
  <c r="O6339" i="1"/>
  <c r="P6339" i="1"/>
  <c r="Q6339" i="1"/>
  <c r="O6340" i="1"/>
  <c r="P6340" i="1"/>
  <c r="Q6340" i="1"/>
  <c r="O6341" i="1"/>
  <c r="P6341" i="1"/>
  <c r="Q6341" i="1"/>
  <c r="O6342" i="1"/>
  <c r="P6342" i="1"/>
  <c r="Q6342" i="1"/>
  <c r="O6343" i="1"/>
  <c r="P6343" i="1"/>
  <c r="Q6343" i="1"/>
  <c r="O6344" i="1"/>
  <c r="P6344" i="1"/>
  <c r="Q6344" i="1"/>
  <c r="O6345" i="1"/>
  <c r="P6345" i="1"/>
  <c r="Q6345" i="1"/>
  <c r="O6346" i="1"/>
  <c r="P6346" i="1"/>
  <c r="Q6346" i="1"/>
  <c r="O6347" i="1"/>
  <c r="P6347" i="1"/>
  <c r="Q6347" i="1"/>
  <c r="O6348" i="1"/>
  <c r="P6348" i="1"/>
  <c r="Q6348" i="1"/>
  <c r="O6349" i="1"/>
  <c r="P6349" i="1"/>
  <c r="Q6349" i="1"/>
  <c r="O6350" i="1"/>
  <c r="P6350" i="1"/>
  <c r="Q6350" i="1"/>
  <c r="O6351" i="1"/>
  <c r="P6351" i="1"/>
  <c r="Q6351" i="1"/>
  <c r="O6352" i="1"/>
  <c r="P6352" i="1"/>
  <c r="Q6352" i="1"/>
  <c r="O6353" i="1"/>
  <c r="P6353" i="1"/>
  <c r="Q6353" i="1"/>
  <c r="O6354" i="1"/>
  <c r="P6354" i="1"/>
  <c r="Q6354" i="1"/>
  <c r="O6355" i="1"/>
  <c r="P6355" i="1"/>
  <c r="Q6355" i="1"/>
  <c r="O6356" i="1"/>
  <c r="P6356" i="1"/>
  <c r="Q6356" i="1"/>
  <c r="O6357" i="1"/>
  <c r="P6357" i="1"/>
  <c r="Q6357" i="1"/>
  <c r="O6358" i="1"/>
  <c r="P6358" i="1"/>
  <c r="Q6358" i="1"/>
  <c r="O6359" i="1"/>
  <c r="P6359" i="1"/>
  <c r="Q6359" i="1"/>
  <c r="O6360" i="1"/>
  <c r="P6360" i="1"/>
  <c r="Q6360" i="1"/>
  <c r="O6361" i="1"/>
  <c r="P6361" i="1"/>
  <c r="Q6361" i="1"/>
  <c r="O6362" i="1"/>
  <c r="P6362" i="1"/>
  <c r="Q6362" i="1"/>
  <c r="O6363" i="1"/>
  <c r="P6363" i="1"/>
  <c r="Q6363" i="1"/>
  <c r="O6364" i="1"/>
  <c r="P6364" i="1"/>
  <c r="Q6364" i="1"/>
  <c r="O6365" i="1"/>
  <c r="P6365" i="1"/>
  <c r="Q6365" i="1"/>
  <c r="O6366" i="1"/>
  <c r="P6366" i="1"/>
  <c r="Q6366" i="1"/>
  <c r="O6367" i="1"/>
  <c r="P6367" i="1"/>
  <c r="Q6367" i="1"/>
  <c r="O6368" i="1"/>
  <c r="P6368" i="1"/>
  <c r="Q6368" i="1"/>
  <c r="O6369" i="1"/>
  <c r="P6369" i="1"/>
  <c r="Q6369" i="1"/>
  <c r="O6370" i="1"/>
  <c r="P6370" i="1"/>
  <c r="Q6370" i="1"/>
  <c r="O6371" i="1"/>
  <c r="P6371" i="1"/>
  <c r="Q6371" i="1"/>
  <c r="O6372" i="1"/>
  <c r="P6372" i="1"/>
  <c r="Q6372" i="1"/>
  <c r="O6373" i="1"/>
  <c r="P6373" i="1"/>
  <c r="Q6373" i="1"/>
  <c r="O6374" i="1"/>
  <c r="P6374" i="1"/>
  <c r="Q6374" i="1"/>
  <c r="O6375" i="1"/>
  <c r="P6375" i="1"/>
  <c r="Q6375" i="1"/>
  <c r="O6376" i="1"/>
  <c r="P6376" i="1"/>
  <c r="Q6376" i="1"/>
  <c r="O6377" i="1"/>
  <c r="P6377" i="1"/>
  <c r="Q6377" i="1"/>
  <c r="O6378" i="1"/>
  <c r="P6378" i="1"/>
  <c r="Q6378" i="1"/>
  <c r="O6379" i="1"/>
  <c r="P6379" i="1"/>
  <c r="Q6379" i="1"/>
  <c r="O6380" i="1"/>
  <c r="P6380" i="1"/>
  <c r="Q6380" i="1"/>
  <c r="O6381" i="1"/>
  <c r="P6381" i="1"/>
  <c r="Q6381" i="1"/>
  <c r="O6382" i="1"/>
  <c r="P6382" i="1"/>
  <c r="Q6382" i="1"/>
  <c r="O6383" i="1"/>
  <c r="P6383" i="1"/>
  <c r="Q6383" i="1"/>
  <c r="O6384" i="1"/>
  <c r="P6384" i="1"/>
  <c r="Q6384" i="1"/>
  <c r="O6385" i="1"/>
  <c r="P6385" i="1"/>
  <c r="Q6385" i="1"/>
  <c r="O6386" i="1"/>
  <c r="P6386" i="1"/>
  <c r="Q6386" i="1"/>
  <c r="O6387" i="1"/>
  <c r="P6387" i="1"/>
  <c r="Q6387" i="1"/>
  <c r="O6388" i="1"/>
  <c r="P6388" i="1"/>
  <c r="Q6388" i="1"/>
  <c r="O6389" i="1"/>
  <c r="P6389" i="1"/>
  <c r="Q6389" i="1"/>
  <c r="O6390" i="1"/>
  <c r="P6390" i="1"/>
  <c r="Q6390" i="1"/>
  <c r="O6391" i="1"/>
  <c r="P6391" i="1"/>
  <c r="Q6391" i="1"/>
  <c r="O6392" i="1"/>
  <c r="P6392" i="1"/>
  <c r="Q6392" i="1"/>
  <c r="O6393" i="1"/>
  <c r="P6393" i="1"/>
  <c r="Q6393" i="1"/>
  <c r="O6394" i="1"/>
  <c r="P6394" i="1"/>
  <c r="Q6394" i="1"/>
  <c r="O6395" i="1"/>
  <c r="P6395" i="1"/>
  <c r="Q6395" i="1"/>
  <c r="O6396" i="1"/>
  <c r="P6396" i="1"/>
  <c r="Q6396" i="1"/>
  <c r="O6397" i="1"/>
  <c r="P6397" i="1"/>
  <c r="Q6397" i="1"/>
  <c r="O6398" i="1"/>
  <c r="P6398" i="1"/>
  <c r="Q6398" i="1"/>
  <c r="O6399" i="1"/>
  <c r="P6399" i="1"/>
  <c r="Q6399" i="1"/>
  <c r="O6400" i="1"/>
  <c r="P6400" i="1"/>
  <c r="Q6400" i="1"/>
  <c r="O6401" i="1"/>
  <c r="P6401" i="1"/>
  <c r="Q6401" i="1"/>
  <c r="O6402" i="1"/>
  <c r="P6402" i="1"/>
  <c r="Q6402" i="1"/>
  <c r="O6403" i="1"/>
  <c r="P6403" i="1"/>
  <c r="Q6403" i="1"/>
  <c r="O6404" i="1"/>
  <c r="P6404" i="1"/>
  <c r="Q6404" i="1"/>
  <c r="O6405" i="1"/>
  <c r="P6405" i="1"/>
  <c r="Q6405" i="1"/>
  <c r="O6406" i="1"/>
  <c r="P6406" i="1"/>
  <c r="Q6406" i="1"/>
  <c r="O6407" i="1"/>
  <c r="P6407" i="1"/>
  <c r="Q6407" i="1"/>
  <c r="O6408" i="1"/>
  <c r="P6408" i="1"/>
  <c r="Q6408" i="1"/>
  <c r="O6409" i="1"/>
  <c r="P6409" i="1"/>
  <c r="Q6409" i="1"/>
  <c r="O6410" i="1"/>
  <c r="P6410" i="1"/>
  <c r="Q6410" i="1"/>
  <c r="O6411" i="1"/>
  <c r="P6411" i="1"/>
  <c r="Q6411" i="1"/>
  <c r="O6412" i="1"/>
  <c r="P6412" i="1"/>
  <c r="Q6412" i="1"/>
  <c r="O6413" i="1"/>
  <c r="P6413" i="1"/>
  <c r="Q6413" i="1"/>
  <c r="O6414" i="1"/>
  <c r="P6414" i="1"/>
  <c r="Q6414" i="1"/>
  <c r="O6415" i="1"/>
  <c r="P6415" i="1"/>
  <c r="Q6415" i="1"/>
  <c r="O6416" i="1"/>
  <c r="P6416" i="1"/>
  <c r="Q6416" i="1"/>
  <c r="O6417" i="1"/>
  <c r="P6417" i="1"/>
  <c r="Q6417" i="1"/>
  <c r="O6418" i="1"/>
  <c r="P6418" i="1"/>
  <c r="Q6418" i="1"/>
  <c r="O6419" i="1"/>
  <c r="P6419" i="1"/>
  <c r="Q6419" i="1"/>
  <c r="O6420" i="1"/>
  <c r="P6420" i="1"/>
  <c r="Q6420" i="1"/>
  <c r="O6421" i="1"/>
  <c r="P6421" i="1"/>
  <c r="Q6421" i="1"/>
  <c r="O6422" i="1"/>
  <c r="P6422" i="1"/>
  <c r="Q6422" i="1"/>
  <c r="O6423" i="1"/>
  <c r="P6423" i="1"/>
  <c r="Q6423" i="1"/>
  <c r="O6424" i="1"/>
  <c r="P6424" i="1"/>
  <c r="Q6424" i="1"/>
  <c r="O6425" i="1"/>
  <c r="P6425" i="1"/>
  <c r="Q6425" i="1"/>
  <c r="O6426" i="1"/>
  <c r="P6426" i="1"/>
  <c r="Q6426" i="1"/>
  <c r="O6427" i="1"/>
  <c r="P6427" i="1"/>
  <c r="Q6427" i="1"/>
  <c r="O6428" i="1"/>
  <c r="P6428" i="1"/>
  <c r="Q6428" i="1"/>
  <c r="O6429" i="1"/>
  <c r="P6429" i="1"/>
  <c r="Q6429" i="1"/>
  <c r="O6430" i="1"/>
  <c r="P6430" i="1"/>
  <c r="Q6430" i="1"/>
  <c r="O6431" i="1"/>
  <c r="P6431" i="1"/>
  <c r="Q6431" i="1"/>
  <c r="O6432" i="1"/>
  <c r="P6432" i="1"/>
  <c r="Q6432" i="1"/>
  <c r="O6433" i="1"/>
  <c r="P6433" i="1"/>
  <c r="Q6433" i="1"/>
  <c r="O6434" i="1"/>
  <c r="P6434" i="1"/>
  <c r="Q6434" i="1"/>
  <c r="O6435" i="1"/>
  <c r="P6435" i="1"/>
  <c r="Q6435" i="1"/>
  <c r="O6436" i="1"/>
  <c r="P6436" i="1"/>
  <c r="Q6436" i="1"/>
  <c r="O6437" i="1"/>
  <c r="P6437" i="1"/>
  <c r="Q6437" i="1"/>
  <c r="O6438" i="1"/>
  <c r="P6438" i="1"/>
  <c r="Q6438" i="1"/>
  <c r="O6439" i="1"/>
  <c r="P6439" i="1"/>
  <c r="Q6439" i="1"/>
  <c r="O6440" i="1"/>
  <c r="P6440" i="1"/>
  <c r="Q6440" i="1"/>
  <c r="O6441" i="1"/>
  <c r="P6441" i="1"/>
  <c r="Q6441" i="1"/>
  <c r="O6442" i="1"/>
  <c r="P6442" i="1"/>
  <c r="Q6442" i="1"/>
  <c r="O6443" i="1"/>
  <c r="P6443" i="1"/>
  <c r="Q6443" i="1"/>
  <c r="O6444" i="1"/>
  <c r="P6444" i="1"/>
  <c r="Q6444" i="1"/>
  <c r="O6445" i="1"/>
  <c r="P6445" i="1"/>
  <c r="Q6445" i="1"/>
  <c r="O6446" i="1"/>
  <c r="P6446" i="1"/>
  <c r="Q6446" i="1"/>
  <c r="O6447" i="1"/>
  <c r="P6447" i="1"/>
  <c r="Q6447" i="1"/>
  <c r="O6448" i="1"/>
  <c r="P6448" i="1"/>
  <c r="Q6448" i="1"/>
  <c r="O6449" i="1"/>
  <c r="P6449" i="1"/>
  <c r="Q6449" i="1"/>
  <c r="O6450" i="1"/>
  <c r="P6450" i="1"/>
  <c r="Q6450" i="1"/>
  <c r="O6451" i="1"/>
  <c r="P6451" i="1"/>
  <c r="Q6451" i="1"/>
  <c r="O6452" i="1"/>
  <c r="P6452" i="1"/>
  <c r="Q6452" i="1"/>
  <c r="O6453" i="1"/>
  <c r="P6453" i="1"/>
  <c r="Q6453" i="1"/>
  <c r="O6454" i="1"/>
  <c r="P6454" i="1"/>
  <c r="Q6454" i="1"/>
  <c r="O6455" i="1"/>
  <c r="P6455" i="1"/>
  <c r="Q6455" i="1"/>
  <c r="O6456" i="1"/>
  <c r="P6456" i="1"/>
  <c r="Q6456" i="1"/>
  <c r="O6457" i="1"/>
  <c r="P6457" i="1"/>
  <c r="Q6457" i="1"/>
  <c r="O6458" i="1"/>
  <c r="P6458" i="1"/>
  <c r="Q6458" i="1"/>
  <c r="O6459" i="1"/>
  <c r="P6459" i="1"/>
  <c r="Q6459" i="1"/>
  <c r="O6460" i="1"/>
  <c r="P6460" i="1"/>
  <c r="Q6460" i="1"/>
  <c r="O6461" i="1"/>
  <c r="P6461" i="1"/>
  <c r="Q6461" i="1"/>
  <c r="O6462" i="1"/>
  <c r="P6462" i="1"/>
  <c r="Q6462" i="1"/>
  <c r="O6463" i="1"/>
  <c r="P6463" i="1"/>
  <c r="Q6463" i="1"/>
  <c r="O6464" i="1"/>
  <c r="P6464" i="1"/>
  <c r="Q6464" i="1"/>
  <c r="O6465" i="1"/>
  <c r="P6465" i="1"/>
  <c r="Q6465" i="1"/>
  <c r="O6466" i="1"/>
  <c r="P6466" i="1"/>
  <c r="Q6466" i="1"/>
  <c r="O6467" i="1"/>
  <c r="P6467" i="1"/>
  <c r="Q6467" i="1"/>
  <c r="O6468" i="1"/>
  <c r="P6468" i="1"/>
  <c r="Q6468" i="1"/>
  <c r="O6469" i="1"/>
  <c r="P6469" i="1"/>
  <c r="Q6469" i="1"/>
  <c r="O6470" i="1"/>
  <c r="P6470" i="1"/>
  <c r="Q6470" i="1"/>
  <c r="O6471" i="1"/>
  <c r="P6471" i="1"/>
  <c r="Q6471" i="1"/>
  <c r="O6472" i="1"/>
  <c r="P6472" i="1"/>
  <c r="Q6472" i="1"/>
  <c r="O6473" i="1"/>
  <c r="P6473" i="1"/>
  <c r="Q6473" i="1"/>
  <c r="O6474" i="1"/>
  <c r="P6474" i="1"/>
  <c r="Q6474" i="1"/>
  <c r="O6475" i="1"/>
  <c r="P6475" i="1"/>
  <c r="Q6475" i="1"/>
  <c r="O6476" i="1"/>
  <c r="P6476" i="1"/>
  <c r="Q6476" i="1"/>
  <c r="O6477" i="1"/>
  <c r="P6477" i="1"/>
  <c r="Q6477" i="1"/>
  <c r="O6478" i="1"/>
  <c r="P6478" i="1"/>
  <c r="Q6478" i="1"/>
  <c r="O6479" i="1"/>
  <c r="P6479" i="1"/>
  <c r="Q6479" i="1"/>
  <c r="O6480" i="1"/>
  <c r="P6480" i="1"/>
  <c r="Q6480" i="1"/>
  <c r="O6481" i="1"/>
  <c r="P6481" i="1"/>
  <c r="Q6481" i="1"/>
  <c r="O6482" i="1"/>
  <c r="P6482" i="1"/>
  <c r="Q6482" i="1"/>
  <c r="O6483" i="1"/>
  <c r="P6483" i="1"/>
  <c r="Q6483" i="1"/>
  <c r="O6484" i="1"/>
  <c r="P6484" i="1"/>
  <c r="Q6484" i="1"/>
  <c r="O6485" i="1"/>
  <c r="P6485" i="1"/>
  <c r="Q6485" i="1"/>
  <c r="O6486" i="1"/>
  <c r="P6486" i="1"/>
  <c r="Q6486" i="1"/>
  <c r="O6487" i="1"/>
  <c r="P6487" i="1"/>
  <c r="Q6487" i="1"/>
  <c r="O6488" i="1"/>
  <c r="P6488" i="1"/>
  <c r="Q6488" i="1"/>
  <c r="O6489" i="1"/>
  <c r="P6489" i="1"/>
  <c r="Q6489" i="1"/>
  <c r="O6490" i="1"/>
  <c r="P6490" i="1"/>
  <c r="Q6490" i="1"/>
  <c r="O6491" i="1"/>
  <c r="P6491" i="1"/>
  <c r="Q6491" i="1"/>
  <c r="O6492" i="1"/>
  <c r="P6492" i="1"/>
  <c r="Q6492" i="1"/>
  <c r="O6493" i="1"/>
  <c r="P6493" i="1"/>
  <c r="Q6493" i="1"/>
  <c r="O6494" i="1"/>
  <c r="P6494" i="1"/>
  <c r="Q6494" i="1"/>
  <c r="O6495" i="1"/>
  <c r="P6495" i="1"/>
  <c r="Q6495" i="1"/>
  <c r="O6496" i="1"/>
  <c r="P6496" i="1"/>
  <c r="Q6496" i="1"/>
  <c r="O6497" i="1"/>
  <c r="P6497" i="1"/>
  <c r="Q6497" i="1"/>
  <c r="O6498" i="1"/>
  <c r="P6498" i="1"/>
  <c r="Q6498" i="1"/>
  <c r="O6499" i="1"/>
  <c r="P6499" i="1"/>
  <c r="Q6499" i="1"/>
  <c r="O6500" i="1"/>
  <c r="P6500" i="1"/>
  <c r="Q6500" i="1"/>
  <c r="O6501" i="1"/>
  <c r="P6501" i="1"/>
  <c r="Q6501" i="1"/>
  <c r="O6502" i="1"/>
  <c r="P6502" i="1"/>
  <c r="Q6502" i="1"/>
  <c r="O6503" i="1"/>
  <c r="P6503" i="1"/>
  <c r="Q6503" i="1"/>
  <c r="O6504" i="1"/>
  <c r="P6504" i="1"/>
  <c r="Q6504" i="1"/>
  <c r="O6505" i="1"/>
  <c r="P6505" i="1"/>
  <c r="Q6505" i="1"/>
  <c r="O6506" i="1"/>
  <c r="P6506" i="1"/>
  <c r="Q6506" i="1"/>
  <c r="O6507" i="1"/>
  <c r="P6507" i="1"/>
  <c r="Q6507" i="1"/>
  <c r="O6508" i="1"/>
  <c r="P6508" i="1"/>
  <c r="Q6508" i="1"/>
  <c r="O6509" i="1"/>
  <c r="P6509" i="1"/>
  <c r="Q6509" i="1"/>
  <c r="O6510" i="1"/>
  <c r="P6510" i="1"/>
  <c r="Q6510" i="1"/>
  <c r="O6511" i="1"/>
  <c r="P6511" i="1"/>
  <c r="Q6511" i="1"/>
  <c r="O6512" i="1"/>
  <c r="P6512" i="1"/>
  <c r="Q6512" i="1"/>
  <c r="O6513" i="1"/>
  <c r="P6513" i="1"/>
  <c r="Q6513" i="1"/>
  <c r="O6514" i="1"/>
  <c r="P6514" i="1"/>
  <c r="Q6514" i="1"/>
  <c r="O6515" i="1"/>
  <c r="P6515" i="1"/>
  <c r="Q6515" i="1"/>
  <c r="O6516" i="1"/>
  <c r="P6516" i="1"/>
  <c r="Q6516" i="1"/>
  <c r="O6517" i="1"/>
  <c r="P6517" i="1"/>
  <c r="Q6517" i="1"/>
  <c r="O6518" i="1"/>
  <c r="P6518" i="1"/>
  <c r="Q6518" i="1"/>
  <c r="O6519" i="1"/>
  <c r="P6519" i="1"/>
  <c r="Q6519" i="1"/>
  <c r="O6520" i="1"/>
  <c r="P6520" i="1"/>
  <c r="Q6520" i="1"/>
  <c r="O6521" i="1"/>
  <c r="P6521" i="1"/>
  <c r="Q6521" i="1"/>
  <c r="O6522" i="1"/>
  <c r="P6522" i="1"/>
  <c r="Q6522" i="1"/>
  <c r="O6523" i="1"/>
  <c r="P6523" i="1"/>
  <c r="Q6523" i="1"/>
  <c r="O6524" i="1"/>
  <c r="P6524" i="1"/>
  <c r="Q6524" i="1"/>
  <c r="O6525" i="1"/>
  <c r="P6525" i="1"/>
  <c r="Q6525" i="1"/>
  <c r="O6526" i="1"/>
  <c r="P6526" i="1"/>
  <c r="Q6526" i="1"/>
  <c r="O6527" i="1"/>
  <c r="P6527" i="1"/>
  <c r="Q6527" i="1"/>
  <c r="O6528" i="1"/>
  <c r="P6528" i="1"/>
  <c r="Q6528" i="1"/>
  <c r="O6529" i="1"/>
  <c r="P6529" i="1"/>
  <c r="Q6529" i="1"/>
  <c r="O6530" i="1"/>
  <c r="P6530" i="1"/>
  <c r="Q6530" i="1"/>
  <c r="O6531" i="1"/>
  <c r="P6531" i="1"/>
  <c r="Q6531" i="1"/>
  <c r="O6532" i="1"/>
  <c r="P6532" i="1"/>
  <c r="Q6532" i="1"/>
  <c r="O6533" i="1"/>
  <c r="P6533" i="1"/>
  <c r="Q6533" i="1"/>
  <c r="O6534" i="1"/>
  <c r="P6534" i="1"/>
  <c r="Q6534" i="1"/>
  <c r="O6535" i="1"/>
  <c r="P6535" i="1"/>
  <c r="Q6535" i="1"/>
  <c r="O6536" i="1"/>
  <c r="P6536" i="1"/>
  <c r="Q6536" i="1"/>
  <c r="O6537" i="1"/>
  <c r="P6537" i="1"/>
  <c r="Q6537" i="1"/>
  <c r="O6538" i="1"/>
  <c r="P6538" i="1"/>
  <c r="Q6538" i="1"/>
  <c r="O6539" i="1"/>
  <c r="P6539" i="1"/>
  <c r="Q6539" i="1"/>
  <c r="O6540" i="1"/>
  <c r="P6540" i="1"/>
  <c r="Q6540" i="1"/>
  <c r="O6541" i="1"/>
  <c r="P6541" i="1"/>
  <c r="Q6541" i="1"/>
  <c r="O6542" i="1"/>
  <c r="P6542" i="1"/>
  <c r="Q6542" i="1"/>
  <c r="O6543" i="1"/>
  <c r="P6543" i="1"/>
  <c r="Q6543" i="1"/>
  <c r="O6544" i="1"/>
  <c r="P6544" i="1"/>
  <c r="Q6544" i="1"/>
  <c r="O6545" i="1"/>
  <c r="P6545" i="1"/>
  <c r="Q6545" i="1"/>
  <c r="O6546" i="1"/>
  <c r="P6546" i="1"/>
  <c r="Q6546" i="1"/>
  <c r="O6547" i="1"/>
  <c r="P6547" i="1"/>
  <c r="Q6547" i="1"/>
  <c r="O6548" i="1"/>
  <c r="P6548" i="1"/>
  <c r="Q6548" i="1"/>
  <c r="O6549" i="1"/>
  <c r="P6549" i="1"/>
  <c r="Q6549" i="1"/>
  <c r="O6550" i="1"/>
  <c r="P6550" i="1"/>
  <c r="Q6550" i="1"/>
  <c r="O6551" i="1"/>
  <c r="P6551" i="1"/>
  <c r="Q6551" i="1"/>
  <c r="O6552" i="1"/>
  <c r="P6552" i="1"/>
  <c r="Q6552" i="1"/>
  <c r="O6553" i="1"/>
  <c r="P6553" i="1"/>
  <c r="Q6553" i="1"/>
  <c r="O6554" i="1"/>
  <c r="P6554" i="1"/>
  <c r="Q6554" i="1"/>
  <c r="O6555" i="1"/>
  <c r="P6555" i="1"/>
  <c r="Q6555" i="1"/>
  <c r="O6556" i="1"/>
  <c r="P6556" i="1"/>
  <c r="Q6556" i="1"/>
  <c r="O6557" i="1"/>
  <c r="P6557" i="1"/>
  <c r="Q6557" i="1"/>
  <c r="O6558" i="1"/>
  <c r="P6558" i="1"/>
  <c r="Q6558" i="1"/>
  <c r="O6559" i="1"/>
  <c r="P6559" i="1"/>
  <c r="Q6559" i="1"/>
  <c r="O6560" i="1"/>
  <c r="P6560" i="1"/>
  <c r="Q6560" i="1"/>
  <c r="O6561" i="1"/>
  <c r="P6561" i="1"/>
  <c r="Q6561" i="1"/>
  <c r="O6562" i="1"/>
  <c r="P6562" i="1"/>
  <c r="Q6562" i="1"/>
  <c r="O6563" i="1"/>
  <c r="P6563" i="1"/>
  <c r="Q6563" i="1"/>
  <c r="O6564" i="1"/>
  <c r="P6564" i="1"/>
  <c r="Q6564" i="1"/>
  <c r="O6565" i="1"/>
  <c r="P6565" i="1"/>
  <c r="Q6565" i="1"/>
  <c r="O6566" i="1"/>
  <c r="P6566" i="1"/>
  <c r="Q6566" i="1"/>
  <c r="O6567" i="1"/>
  <c r="P6567" i="1"/>
  <c r="Q6567" i="1"/>
  <c r="O6568" i="1"/>
  <c r="P6568" i="1"/>
  <c r="Q6568" i="1"/>
  <c r="O6569" i="1"/>
  <c r="P6569" i="1"/>
  <c r="Q6569" i="1"/>
  <c r="O6570" i="1"/>
  <c r="P6570" i="1"/>
  <c r="Q6570" i="1"/>
  <c r="O6571" i="1"/>
  <c r="P6571" i="1"/>
  <c r="Q6571" i="1"/>
  <c r="O6572" i="1"/>
  <c r="P6572" i="1"/>
  <c r="Q6572" i="1"/>
  <c r="O6573" i="1"/>
  <c r="P6573" i="1"/>
  <c r="Q6573" i="1"/>
  <c r="O6574" i="1"/>
  <c r="P6574" i="1"/>
  <c r="Q6574" i="1"/>
  <c r="O6575" i="1"/>
  <c r="P6575" i="1"/>
  <c r="Q6575" i="1"/>
  <c r="O6576" i="1"/>
  <c r="P6576" i="1"/>
  <c r="Q6576" i="1"/>
  <c r="O6577" i="1"/>
  <c r="P6577" i="1"/>
  <c r="Q6577" i="1"/>
  <c r="O6578" i="1"/>
  <c r="P6578" i="1"/>
  <c r="Q6578" i="1"/>
  <c r="O6579" i="1"/>
  <c r="P6579" i="1"/>
  <c r="Q6579" i="1"/>
  <c r="O6580" i="1"/>
  <c r="P6580" i="1"/>
  <c r="Q6580" i="1"/>
  <c r="O6581" i="1"/>
  <c r="P6581" i="1"/>
  <c r="Q6581" i="1"/>
  <c r="O6582" i="1"/>
  <c r="P6582" i="1"/>
  <c r="Q6582" i="1"/>
  <c r="O6583" i="1"/>
  <c r="P6583" i="1"/>
  <c r="Q6583" i="1"/>
  <c r="O6584" i="1"/>
  <c r="P6584" i="1"/>
  <c r="Q6584" i="1"/>
  <c r="O6585" i="1"/>
  <c r="P6585" i="1"/>
  <c r="Q6585" i="1"/>
  <c r="O6586" i="1"/>
  <c r="P6586" i="1"/>
  <c r="Q6586" i="1"/>
  <c r="O6587" i="1"/>
  <c r="P6587" i="1"/>
  <c r="Q6587" i="1"/>
  <c r="O6588" i="1"/>
  <c r="P6588" i="1"/>
  <c r="Q6588" i="1"/>
  <c r="O6589" i="1"/>
  <c r="P6589" i="1"/>
  <c r="Q6589" i="1"/>
  <c r="O6590" i="1"/>
  <c r="P6590" i="1"/>
  <c r="Q6590" i="1"/>
  <c r="O6591" i="1"/>
  <c r="P6591" i="1"/>
  <c r="Q6591" i="1"/>
  <c r="O6592" i="1"/>
  <c r="P6592" i="1"/>
  <c r="Q6592" i="1"/>
  <c r="O6593" i="1"/>
  <c r="P6593" i="1"/>
  <c r="Q6593" i="1"/>
  <c r="O6594" i="1"/>
  <c r="P6594" i="1"/>
  <c r="Q6594" i="1"/>
  <c r="O6595" i="1"/>
  <c r="P6595" i="1"/>
  <c r="Q6595" i="1"/>
  <c r="O6596" i="1"/>
  <c r="P6596" i="1"/>
  <c r="Q6596" i="1"/>
  <c r="O6597" i="1"/>
  <c r="P6597" i="1"/>
  <c r="Q6597" i="1"/>
  <c r="O6598" i="1"/>
  <c r="P6598" i="1"/>
  <c r="Q6598" i="1"/>
  <c r="O6599" i="1"/>
  <c r="P6599" i="1"/>
  <c r="Q6599" i="1"/>
  <c r="O6600" i="1"/>
  <c r="P6600" i="1"/>
  <c r="Q6600" i="1"/>
  <c r="O6601" i="1"/>
  <c r="P6601" i="1"/>
  <c r="Q6601" i="1"/>
  <c r="O6602" i="1"/>
  <c r="P6602" i="1"/>
  <c r="Q6602" i="1"/>
  <c r="O6603" i="1"/>
  <c r="P6603" i="1"/>
  <c r="Q6603" i="1"/>
  <c r="O6604" i="1"/>
  <c r="P6604" i="1"/>
  <c r="Q6604" i="1"/>
  <c r="O6605" i="1"/>
  <c r="P6605" i="1"/>
  <c r="Q6605" i="1"/>
  <c r="O6606" i="1"/>
  <c r="P6606" i="1"/>
  <c r="Q6606" i="1"/>
  <c r="O6607" i="1"/>
  <c r="P6607" i="1"/>
  <c r="Q6607" i="1"/>
  <c r="O6608" i="1"/>
  <c r="P6608" i="1"/>
  <c r="Q6608" i="1"/>
  <c r="O6609" i="1"/>
  <c r="P6609" i="1"/>
  <c r="Q6609" i="1"/>
  <c r="O6610" i="1"/>
  <c r="P6610" i="1"/>
  <c r="Q6610" i="1"/>
  <c r="O6611" i="1"/>
  <c r="P6611" i="1"/>
  <c r="Q6611" i="1"/>
  <c r="O6612" i="1"/>
  <c r="P6612" i="1"/>
  <c r="Q6612" i="1"/>
  <c r="O6613" i="1"/>
  <c r="P6613" i="1"/>
  <c r="Q6613" i="1"/>
  <c r="O6614" i="1"/>
  <c r="P6614" i="1"/>
  <c r="Q6614" i="1"/>
  <c r="O6615" i="1"/>
  <c r="P6615" i="1"/>
  <c r="Q6615" i="1"/>
  <c r="O6616" i="1"/>
  <c r="P6616" i="1"/>
  <c r="Q6616" i="1"/>
  <c r="O6617" i="1"/>
  <c r="P6617" i="1"/>
  <c r="Q6617" i="1"/>
  <c r="O6618" i="1"/>
  <c r="P6618" i="1"/>
  <c r="Q6618" i="1"/>
  <c r="O6619" i="1"/>
  <c r="P6619" i="1"/>
  <c r="Q6619" i="1"/>
  <c r="O6620" i="1"/>
  <c r="P6620" i="1"/>
  <c r="Q6620" i="1"/>
  <c r="O6621" i="1"/>
  <c r="P6621" i="1"/>
  <c r="Q6621" i="1"/>
  <c r="O6622" i="1"/>
  <c r="P6622" i="1"/>
  <c r="Q6622" i="1"/>
  <c r="O6623" i="1"/>
  <c r="P6623" i="1"/>
  <c r="Q6623" i="1"/>
  <c r="O6624" i="1"/>
  <c r="P6624" i="1"/>
  <c r="Q6624" i="1"/>
  <c r="O6625" i="1"/>
  <c r="P6625" i="1"/>
  <c r="Q6625" i="1"/>
  <c r="O6626" i="1"/>
  <c r="P6626" i="1"/>
  <c r="Q6626" i="1"/>
  <c r="O6627" i="1"/>
  <c r="P6627" i="1"/>
  <c r="Q6627" i="1"/>
  <c r="O6628" i="1"/>
  <c r="P6628" i="1"/>
  <c r="Q6628" i="1"/>
  <c r="O6629" i="1"/>
  <c r="P6629" i="1"/>
  <c r="Q6629" i="1"/>
  <c r="O6630" i="1"/>
  <c r="P6630" i="1"/>
  <c r="Q6630" i="1"/>
  <c r="O6631" i="1"/>
  <c r="P6631" i="1"/>
  <c r="Q6631" i="1"/>
  <c r="O6632" i="1"/>
  <c r="P6632" i="1"/>
  <c r="Q6632" i="1"/>
  <c r="O6633" i="1"/>
  <c r="P6633" i="1"/>
  <c r="Q6633" i="1"/>
  <c r="O6634" i="1"/>
  <c r="P6634" i="1"/>
  <c r="Q6634" i="1"/>
  <c r="O6635" i="1"/>
  <c r="P6635" i="1"/>
  <c r="Q6635" i="1"/>
  <c r="O6636" i="1"/>
  <c r="P6636" i="1"/>
  <c r="Q6636" i="1"/>
  <c r="O6637" i="1"/>
  <c r="P6637" i="1"/>
  <c r="Q6637" i="1"/>
  <c r="O6638" i="1"/>
  <c r="P6638" i="1"/>
  <c r="Q6638" i="1"/>
  <c r="O6639" i="1"/>
  <c r="P6639" i="1"/>
  <c r="Q6639" i="1"/>
  <c r="O6640" i="1"/>
  <c r="P6640" i="1"/>
  <c r="Q6640" i="1"/>
  <c r="O6641" i="1"/>
  <c r="P6641" i="1"/>
  <c r="Q6641" i="1"/>
  <c r="O6642" i="1"/>
  <c r="P6642" i="1"/>
  <c r="Q6642" i="1"/>
  <c r="O6643" i="1"/>
  <c r="P6643" i="1"/>
  <c r="Q6643" i="1"/>
  <c r="O6644" i="1"/>
  <c r="P6644" i="1"/>
  <c r="Q6644" i="1"/>
  <c r="O6645" i="1"/>
  <c r="P6645" i="1"/>
  <c r="Q6645" i="1"/>
  <c r="O6646" i="1"/>
  <c r="P6646" i="1"/>
  <c r="Q6646" i="1"/>
  <c r="O6647" i="1"/>
  <c r="P6647" i="1"/>
  <c r="Q6647" i="1"/>
  <c r="O6648" i="1"/>
  <c r="P6648" i="1"/>
  <c r="Q6648" i="1"/>
  <c r="O6649" i="1"/>
  <c r="P6649" i="1"/>
  <c r="Q6649" i="1"/>
  <c r="O6650" i="1"/>
  <c r="P6650" i="1"/>
  <c r="Q6650" i="1"/>
  <c r="O6651" i="1"/>
  <c r="P6651" i="1"/>
  <c r="Q6651" i="1"/>
  <c r="O6652" i="1"/>
  <c r="P6652" i="1"/>
  <c r="Q6652" i="1"/>
  <c r="O6653" i="1"/>
  <c r="P6653" i="1"/>
  <c r="Q6653" i="1"/>
  <c r="O6654" i="1"/>
  <c r="P6654" i="1"/>
  <c r="Q6654" i="1"/>
  <c r="O6655" i="1"/>
  <c r="P6655" i="1"/>
  <c r="Q6655" i="1"/>
  <c r="O6656" i="1"/>
  <c r="P6656" i="1"/>
  <c r="Q6656" i="1"/>
  <c r="O6657" i="1"/>
  <c r="P6657" i="1"/>
  <c r="Q6657" i="1"/>
  <c r="O6658" i="1"/>
  <c r="P6658" i="1"/>
  <c r="Q6658" i="1"/>
  <c r="O6659" i="1"/>
  <c r="P6659" i="1"/>
  <c r="Q6659" i="1"/>
  <c r="O6660" i="1"/>
  <c r="P6660" i="1"/>
  <c r="Q6660" i="1"/>
  <c r="O6661" i="1"/>
  <c r="P6661" i="1"/>
  <c r="Q6661" i="1"/>
  <c r="O6662" i="1"/>
  <c r="P6662" i="1"/>
  <c r="Q6662" i="1"/>
  <c r="O6663" i="1"/>
  <c r="P6663" i="1"/>
  <c r="Q6663" i="1"/>
  <c r="O6664" i="1"/>
  <c r="P6664" i="1"/>
  <c r="Q6664" i="1"/>
  <c r="O6665" i="1"/>
  <c r="P6665" i="1"/>
  <c r="Q6665" i="1"/>
  <c r="O6666" i="1"/>
  <c r="P6666" i="1"/>
  <c r="Q6666" i="1"/>
  <c r="O6667" i="1"/>
  <c r="P6667" i="1"/>
  <c r="Q6667" i="1"/>
  <c r="O6668" i="1"/>
  <c r="P6668" i="1"/>
  <c r="Q6668" i="1"/>
  <c r="O6669" i="1"/>
  <c r="P6669" i="1"/>
  <c r="Q6669" i="1"/>
  <c r="O6670" i="1"/>
  <c r="P6670" i="1"/>
  <c r="Q6670" i="1"/>
  <c r="O6671" i="1"/>
  <c r="P6671" i="1"/>
  <c r="Q6671" i="1"/>
  <c r="O6672" i="1"/>
  <c r="P6672" i="1"/>
  <c r="Q6672" i="1"/>
  <c r="O6673" i="1"/>
  <c r="P6673" i="1"/>
  <c r="Q6673" i="1"/>
  <c r="O6674" i="1"/>
  <c r="P6674" i="1"/>
  <c r="Q6674" i="1"/>
  <c r="O6675" i="1"/>
  <c r="P6675" i="1"/>
  <c r="Q6675" i="1"/>
  <c r="O6676" i="1"/>
  <c r="P6676" i="1"/>
  <c r="Q6676" i="1"/>
  <c r="O6677" i="1"/>
  <c r="P6677" i="1"/>
  <c r="Q6677" i="1"/>
  <c r="O6678" i="1"/>
  <c r="P6678" i="1"/>
  <c r="Q6678" i="1"/>
  <c r="O6679" i="1"/>
  <c r="P6679" i="1"/>
  <c r="Q6679" i="1"/>
  <c r="O6680" i="1"/>
  <c r="P6680" i="1"/>
  <c r="Q6680" i="1"/>
  <c r="O6681" i="1"/>
  <c r="P6681" i="1"/>
  <c r="Q6681" i="1"/>
  <c r="O6682" i="1"/>
  <c r="P6682" i="1"/>
  <c r="Q6682" i="1"/>
  <c r="O6683" i="1"/>
  <c r="P6683" i="1"/>
  <c r="Q6683" i="1"/>
  <c r="O6684" i="1"/>
  <c r="P6684" i="1"/>
  <c r="Q6684" i="1"/>
  <c r="O6685" i="1"/>
  <c r="P6685" i="1"/>
  <c r="Q6685" i="1"/>
  <c r="O6686" i="1"/>
  <c r="P6686" i="1"/>
  <c r="Q6686" i="1"/>
  <c r="O6687" i="1"/>
  <c r="P6687" i="1"/>
  <c r="Q6687" i="1"/>
  <c r="O6688" i="1"/>
  <c r="P6688" i="1"/>
  <c r="Q6688" i="1"/>
  <c r="O6689" i="1"/>
  <c r="P6689" i="1"/>
  <c r="Q6689" i="1"/>
  <c r="O6690" i="1"/>
  <c r="P6690" i="1"/>
  <c r="Q6690" i="1"/>
  <c r="O6691" i="1"/>
  <c r="P6691" i="1"/>
  <c r="Q6691" i="1"/>
  <c r="O6692" i="1"/>
  <c r="P6692" i="1"/>
  <c r="Q6692" i="1"/>
  <c r="O6693" i="1"/>
  <c r="P6693" i="1"/>
  <c r="Q6693" i="1"/>
  <c r="O6694" i="1"/>
  <c r="P6694" i="1"/>
  <c r="Q6694" i="1"/>
  <c r="O6695" i="1"/>
  <c r="P6695" i="1"/>
  <c r="Q6695" i="1"/>
  <c r="O6696" i="1"/>
  <c r="P6696" i="1"/>
  <c r="Q6696" i="1"/>
  <c r="O6697" i="1"/>
  <c r="P6697" i="1"/>
  <c r="Q6697" i="1"/>
  <c r="O6698" i="1"/>
  <c r="P6698" i="1"/>
  <c r="Q6698" i="1"/>
  <c r="O6699" i="1"/>
  <c r="P6699" i="1"/>
  <c r="Q6699" i="1"/>
  <c r="O6700" i="1"/>
  <c r="P6700" i="1"/>
  <c r="Q6700" i="1"/>
  <c r="O6701" i="1"/>
  <c r="P6701" i="1"/>
  <c r="Q6701" i="1"/>
  <c r="O6702" i="1"/>
  <c r="P6702" i="1"/>
  <c r="Q6702" i="1"/>
  <c r="O6703" i="1"/>
  <c r="P6703" i="1"/>
  <c r="Q6703" i="1"/>
  <c r="O6704" i="1"/>
  <c r="P6704" i="1"/>
  <c r="Q6704" i="1"/>
  <c r="O6705" i="1"/>
  <c r="P6705" i="1"/>
  <c r="Q6705" i="1"/>
  <c r="O6706" i="1"/>
  <c r="P6706" i="1"/>
  <c r="Q6706" i="1"/>
  <c r="O6707" i="1"/>
  <c r="P6707" i="1"/>
  <c r="Q6707" i="1"/>
  <c r="O6708" i="1"/>
  <c r="P6708" i="1"/>
  <c r="Q6708" i="1"/>
  <c r="O6709" i="1"/>
  <c r="P6709" i="1"/>
  <c r="Q6709" i="1"/>
  <c r="O6710" i="1"/>
  <c r="P6710" i="1"/>
  <c r="Q6710" i="1"/>
  <c r="O6711" i="1"/>
  <c r="P6711" i="1"/>
  <c r="Q6711" i="1"/>
  <c r="O6712" i="1"/>
  <c r="P6712" i="1"/>
  <c r="Q6712" i="1"/>
  <c r="O6713" i="1"/>
  <c r="P6713" i="1"/>
  <c r="Q6713" i="1"/>
  <c r="O6714" i="1"/>
  <c r="P6714" i="1"/>
  <c r="Q6714" i="1"/>
  <c r="O6715" i="1"/>
  <c r="P6715" i="1"/>
  <c r="Q6715" i="1"/>
  <c r="O6716" i="1"/>
  <c r="P6716" i="1"/>
  <c r="Q6716" i="1"/>
  <c r="O6717" i="1"/>
  <c r="P6717" i="1"/>
  <c r="Q6717" i="1"/>
  <c r="O6718" i="1"/>
  <c r="P6718" i="1"/>
  <c r="Q6718" i="1"/>
  <c r="O6719" i="1"/>
  <c r="P6719" i="1"/>
  <c r="Q6719" i="1"/>
  <c r="O6720" i="1"/>
  <c r="P6720" i="1"/>
  <c r="Q6720" i="1"/>
  <c r="O6721" i="1"/>
  <c r="P6721" i="1"/>
  <c r="Q6721" i="1"/>
  <c r="O6722" i="1"/>
  <c r="P6722" i="1"/>
  <c r="Q6722" i="1"/>
  <c r="O6723" i="1"/>
  <c r="P6723" i="1"/>
  <c r="Q6723" i="1"/>
  <c r="O6724" i="1"/>
  <c r="P6724" i="1"/>
  <c r="Q6724" i="1"/>
  <c r="O6725" i="1"/>
  <c r="P6725" i="1"/>
  <c r="Q6725" i="1"/>
  <c r="O6726" i="1"/>
  <c r="P6726" i="1"/>
  <c r="Q6726" i="1"/>
  <c r="O6727" i="1"/>
  <c r="P6727" i="1"/>
  <c r="Q6727" i="1"/>
  <c r="O6728" i="1"/>
  <c r="P6728" i="1"/>
  <c r="Q6728" i="1"/>
  <c r="O6729" i="1"/>
  <c r="P6729" i="1"/>
  <c r="Q6729" i="1"/>
  <c r="O6730" i="1"/>
  <c r="P6730" i="1"/>
  <c r="Q6730" i="1"/>
  <c r="O6731" i="1"/>
  <c r="P6731" i="1"/>
  <c r="Q6731" i="1"/>
  <c r="O6732" i="1"/>
  <c r="P6732" i="1"/>
  <c r="Q6732" i="1"/>
  <c r="O6733" i="1"/>
  <c r="P6733" i="1"/>
  <c r="Q6733" i="1"/>
  <c r="O6734" i="1"/>
  <c r="P6734" i="1"/>
  <c r="Q6734" i="1"/>
  <c r="O6735" i="1"/>
  <c r="P6735" i="1"/>
  <c r="Q6735" i="1"/>
  <c r="O6736" i="1"/>
  <c r="P6736" i="1"/>
  <c r="Q6736" i="1"/>
  <c r="O6737" i="1"/>
  <c r="P6737" i="1"/>
  <c r="Q6737" i="1"/>
  <c r="O6738" i="1"/>
  <c r="P6738" i="1"/>
  <c r="Q6738" i="1"/>
  <c r="O6739" i="1"/>
  <c r="P6739" i="1"/>
  <c r="Q6739" i="1"/>
  <c r="O6740" i="1"/>
  <c r="P6740" i="1"/>
  <c r="Q6740" i="1"/>
  <c r="O6741" i="1"/>
  <c r="P6741" i="1"/>
  <c r="Q6741" i="1"/>
  <c r="O6742" i="1"/>
  <c r="P6742" i="1"/>
  <c r="Q6742" i="1"/>
  <c r="O6743" i="1"/>
  <c r="P6743" i="1"/>
  <c r="Q6743" i="1"/>
  <c r="O6744" i="1"/>
  <c r="P6744" i="1"/>
  <c r="Q6744" i="1"/>
  <c r="O6745" i="1"/>
  <c r="P6745" i="1"/>
  <c r="Q6745" i="1"/>
  <c r="O6746" i="1"/>
  <c r="P6746" i="1"/>
  <c r="Q6746" i="1"/>
  <c r="O6747" i="1"/>
  <c r="P6747" i="1"/>
  <c r="Q6747" i="1"/>
  <c r="O6748" i="1"/>
  <c r="P6748" i="1"/>
  <c r="Q6748" i="1"/>
  <c r="O6749" i="1"/>
  <c r="P6749" i="1"/>
  <c r="Q6749" i="1"/>
  <c r="O6750" i="1"/>
  <c r="P6750" i="1"/>
  <c r="Q6750" i="1"/>
  <c r="O6751" i="1"/>
  <c r="P6751" i="1"/>
  <c r="Q6751" i="1"/>
  <c r="O6752" i="1"/>
  <c r="P6752" i="1"/>
  <c r="Q6752" i="1"/>
  <c r="O6753" i="1"/>
  <c r="P6753" i="1"/>
  <c r="Q6753" i="1"/>
  <c r="O6754" i="1"/>
  <c r="P6754" i="1"/>
  <c r="Q6754" i="1"/>
  <c r="O6755" i="1"/>
  <c r="P6755" i="1"/>
  <c r="Q6755" i="1"/>
  <c r="O6756" i="1"/>
  <c r="P6756" i="1"/>
  <c r="Q6756" i="1"/>
  <c r="O6757" i="1"/>
  <c r="P6757" i="1"/>
  <c r="Q6757" i="1"/>
  <c r="O6758" i="1"/>
  <c r="P6758" i="1"/>
  <c r="Q6758" i="1"/>
  <c r="O6759" i="1"/>
  <c r="P6759" i="1"/>
  <c r="Q6759" i="1"/>
  <c r="O6760" i="1"/>
  <c r="P6760" i="1"/>
  <c r="Q6760" i="1"/>
  <c r="O6761" i="1"/>
  <c r="P6761" i="1"/>
  <c r="Q6761" i="1"/>
  <c r="O6762" i="1"/>
  <c r="P6762" i="1"/>
  <c r="Q6762" i="1"/>
  <c r="O6763" i="1"/>
  <c r="P6763" i="1"/>
  <c r="Q6763" i="1"/>
  <c r="O6764" i="1"/>
  <c r="P6764" i="1"/>
  <c r="Q6764" i="1"/>
  <c r="O6765" i="1"/>
  <c r="P6765" i="1"/>
  <c r="Q6765" i="1"/>
  <c r="O6766" i="1"/>
  <c r="P6766" i="1"/>
  <c r="Q6766" i="1"/>
  <c r="O6767" i="1"/>
  <c r="P6767" i="1"/>
  <c r="Q6767" i="1"/>
  <c r="O6768" i="1"/>
  <c r="P6768" i="1"/>
  <c r="Q6768" i="1"/>
  <c r="O6769" i="1"/>
  <c r="P6769" i="1"/>
  <c r="Q6769" i="1"/>
  <c r="O6770" i="1"/>
  <c r="P6770" i="1"/>
  <c r="Q6770" i="1"/>
  <c r="O6771" i="1"/>
  <c r="P6771" i="1"/>
  <c r="Q6771" i="1"/>
  <c r="O6772" i="1"/>
  <c r="P6772" i="1"/>
  <c r="Q6772" i="1"/>
  <c r="O6773" i="1"/>
  <c r="P6773" i="1"/>
  <c r="Q6773" i="1"/>
  <c r="O6774" i="1"/>
  <c r="P6774" i="1"/>
  <c r="Q6774" i="1"/>
  <c r="O6775" i="1"/>
  <c r="P6775" i="1"/>
  <c r="Q6775" i="1"/>
  <c r="O6776" i="1"/>
  <c r="P6776" i="1"/>
  <c r="Q6776" i="1"/>
  <c r="O6777" i="1"/>
  <c r="P6777" i="1"/>
  <c r="Q6777" i="1"/>
  <c r="O6778" i="1"/>
  <c r="P6778" i="1"/>
  <c r="Q6778" i="1"/>
  <c r="O6779" i="1"/>
  <c r="P6779" i="1"/>
  <c r="Q6779" i="1"/>
  <c r="O6780" i="1"/>
  <c r="P6780" i="1"/>
  <c r="Q6780" i="1"/>
  <c r="O6781" i="1"/>
  <c r="P6781" i="1"/>
  <c r="Q6781" i="1"/>
  <c r="O6782" i="1"/>
  <c r="P6782" i="1"/>
  <c r="Q6782" i="1"/>
  <c r="O6783" i="1"/>
  <c r="P6783" i="1"/>
  <c r="Q6783" i="1"/>
  <c r="O6784" i="1"/>
  <c r="P6784" i="1"/>
  <c r="Q6784" i="1"/>
  <c r="O6785" i="1"/>
  <c r="P6785" i="1"/>
  <c r="Q6785" i="1"/>
  <c r="O6786" i="1"/>
  <c r="P6786" i="1"/>
  <c r="Q6786" i="1"/>
  <c r="O6787" i="1"/>
  <c r="P6787" i="1"/>
  <c r="Q6787" i="1"/>
  <c r="O6788" i="1"/>
  <c r="P6788" i="1"/>
  <c r="Q6788" i="1"/>
  <c r="O6789" i="1"/>
  <c r="P6789" i="1"/>
  <c r="Q6789" i="1"/>
  <c r="O6790" i="1"/>
  <c r="P6790" i="1"/>
  <c r="Q6790" i="1"/>
  <c r="O6791" i="1"/>
  <c r="P6791" i="1"/>
  <c r="Q6791" i="1"/>
  <c r="O6792" i="1"/>
  <c r="P6792" i="1"/>
  <c r="Q6792" i="1"/>
  <c r="O6793" i="1"/>
  <c r="P6793" i="1"/>
  <c r="Q6793" i="1"/>
  <c r="O6794" i="1"/>
  <c r="P6794" i="1"/>
  <c r="Q6794" i="1"/>
  <c r="O6795" i="1"/>
  <c r="P6795" i="1"/>
  <c r="Q6795" i="1"/>
  <c r="O6796" i="1"/>
  <c r="P6796" i="1"/>
  <c r="Q6796" i="1"/>
  <c r="O6797" i="1"/>
  <c r="P6797" i="1"/>
  <c r="Q6797" i="1"/>
  <c r="O6798" i="1"/>
  <c r="P6798" i="1"/>
  <c r="Q6798" i="1"/>
  <c r="O6799" i="1"/>
  <c r="P6799" i="1"/>
  <c r="Q6799" i="1"/>
  <c r="O6800" i="1"/>
  <c r="P6800" i="1"/>
  <c r="Q6800" i="1"/>
  <c r="O6801" i="1"/>
  <c r="P6801" i="1"/>
  <c r="Q6801" i="1"/>
  <c r="O6802" i="1"/>
  <c r="P6802" i="1"/>
  <c r="Q6802" i="1"/>
  <c r="O6803" i="1"/>
  <c r="P6803" i="1"/>
  <c r="Q6803" i="1"/>
  <c r="O6804" i="1"/>
  <c r="P6804" i="1"/>
  <c r="Q6804" i="1"/>
  <c r="O6805" i="1"/>
  <c r="P6805" i="1"/>
  <c r="Q6805" i="1"/>
  <c r="O6806" i="1"/>
  <c r="P6806" i="1"/>
  <c r="Q6806" i="1"/>
  <c r="O6807" i="1"/>
  <c r="P6807" i="1"/>
  <c r="Q6807" i="1"/>
  <c r="O6808" i="1"/>
  <c r="P6808" i="1"/>
  <c r="Q6808" i="1"/>
  <c r="O6809" i="1"/>
  <c r="P6809" i="1"/>
  <c r="Q6809" i="1"/>
  <c r="O6810" i="1"/>
  <c r="P6810" i="1"/>
  <c r="Q6810" i="1"/>
  <c r="O6811" i="1"/>
  <c r="P6811" i="1"/>
  <c r="Q6811" i="1"/>
  <c r="O6812" i="1"/>
  <c r="P6812" i="1"/>
  <c r="Q6812" i="1"/>
  <c r="O6813" i="1"/>
  <c r="P6813" i="1"/>
  <c r="Q6813" i="1"/>
  <c r="O6814" i="1"/>
  <c r="P6814" i="1"/>
  <c r="Q6814" i="1"/>
  <c r="O6815" i="1"/>
  <c r="P6815" i="1"/>
  <c r="Q6815" i="1"/>
  <c r="O6816" i="1"/>
  <c r="P6816" i="1"/>
  <c r="Q6816" i="1"/>
  <c r="O6817" i="1"/>
  <c r="P6817" i="1"/>
  <c r="Q6817" i="1"/>
  <c r="O6818" i="1"/>
  <c r="P6818" i="1"/>
  <c r="Q6818" i="1"/>
  <c r="O6819" i="1"/>
  <c r="P6819" i="1"/>
  <c r="Q6819" i="1"/>
  <c r="O6820" i="1"/>
  <c r="P6820" i="1"/>
  <c r="Q6820" i="1"/>
  <c r="O6821" i="1"/>
  <c r="P6821" i="1"/>
  <c r="Q6821" i="1"/>
  <c r="O6822" i="1"/>
  <c r="P6822" i="1"/>
  <c r="Q6822" i="1"/>
  <c r="O6823" i="1"/>
  <c r="P6823" i="1"/>
  <c r="Q6823" i="1"/>
  <c r="O6824" i="1"/>
  <c r="P6824" i="1"/>
  <c r="Q6824" i="1"/>
  <c r="O6825" i="1"/>
  <c r="P6825" i="1"/>
  <c r="Q6825" i="1"/>
  <c r="O6826" i="1"/>
  <c r="P6826" i="1"/>
  <c r="Q6826" i="1"/>
  <c r="O6827" i="1"/>
  <c r="P6827" i="1"/>
  <c r="Q6827" i="1"/>
  <c r="O6828" i="1"/>
  <c r="P6828" i="1"/>
  <c r="Q6828" i="1"/>
  <c r="O6829" i="1"/>
  <c r="P6829" i="1"/>
  <c r="Q6829" i="1"/>
  <c r="O6830" i="1"/>
  <c r="P6830" i="1"/>
  <c r="Q6830" i="1"/>
  <c r="O6831" i="1"/>
  <c r="P6831" i="1"/>
  <c r="Q6831" i="1"/>
  <c r="O6832" i="1"/>
  <c r="P6832" i="1"/>
  <c r="Q6832" i="1"/>
  <c r="O6833" i="1"/>
  <c r="P6833" i="1"/>
  <c r="Q6833" i="1"/>
  <c r="O6834" i="1"/>
  <c r="P6834" i="1"/>
  <c r="Q6834" i="1"/>
  <c r="O6835" i="1"/>
  <c r="P6835" i="1"/>
  <c r="Q6835" i="1"/>
  <c r="O6836" i="1"/>
  <c r="P6836" i="1"/>
  <c r="Q6836" i="1"/>
  <c r="O6837" i="1"/>
  <c r="P6837" i="1"/>
  <c r="Q6837" i="1"/>
  <c r="O6838" i="1"/>
  <c r="P6838" i="1"/>
  <c r="Q6838" i="1"/>
  <c r="O6839" i="1"/>
  <c r="P6839" i="1"/>
  <c r="Q6839" i="1"/>
  <c r="O6840" i="1"/>
  <c r="P6840" i="1"/>
  <c r="Q6840" i="1"/>
  <c r="O6841" i="1"/>
  <c r="P6841" i="1"/>
  <c r="Q6841" i="1"/>
  <c r="O6842" i="1"/>
  <c r="P6842" i="1"/>
  <c r="Q6842" i="1"/>
  <c r="O6843" i="1"/>
  <c r="P6843" i="1"/>
  <c r="Q6843" i="1"/>
  <c r="O6844" i="1"/>
  <c r="P6844" i="1"/>
  <c r="Q6844" i="1"/>
  <c r="O6845" i="1"/>
  <c r="P6845" i="1"/>
  <c r="Q6845" i="1"/>
  <c r="O6846" i="1"/>
  <c r="P6846" i="1"/>
  <c r="Q6846" i="1"/>
  <c r="O6847" i="1"/>
  <c r="P6847" i="1"/>
  <c r="Q6847" i="1"/>
  <c r="O6848" i="1"/>
  <c r="P6848" i="1"/>
  <c r="Q6848" i="1"/>
  <c r="O6849" i="1"/>
  <c r="P6849" i="1"/>
  <c r="Q6849" i="1"/>
  <c r="O6850" i="1"/>
  <c r="P6850" i="1"/>
  <c r="Q6850" i="1"/>
  <c r="O6851" i="1"/>
  <c r="P6851" i="1"/>
  <c r="Q6851" i="1"/>
  <c r="O6852" i="1"/>
  <c r="P6852" i="1"/>
  <c r="Q6852" i="1"/>
  <c r="O6853" i="1"/>
  <c r="P6853" i="1"/>
  <c r="Q6853" i="1"/>
  <c r="O6854" i="1"/>
  <c r="P6854" i="1"/>
  <c r="Q6854" i="1"/>
  <c r="O6855" i="1"/>
  <c r="P6855" i="1"/>
  <c r="Q6855" i="1"/>
  <c r="O6856" i="1"/>
  <c r="P6856" i="1"/>
  <c r="Q6856" i="1"/>
  <c r="O6857" i="1"/>
  <c r="P6857" i="1"/>
  <c r="Q6857" i="1"/>
  <c r="O6858" i="1"/>
  <c r="P6858" i="1"/>
  <c r="Q6858" i="1"/>
  <c r="O6859" i="1"/>
  <c r="P6859" i="1"/>
  <c r="Q6859" i="1"/>
  <c r="O6860" i="1"/>
  <c r="P6860" i="1"/>
  <c r="Q6860" i="1"/>
  <c r="O6861" i="1"/>
  <c r="P6861" i="1"/>
  <c r="Q6861" i="1"/>
  <c r="O6862" i="1"/>
  <c r="P6862" i="1"/>
  <c r="Q6862" i="1"/>
  <c r="O6863" i="1"/>
  <c r="P6863" i="1"/>
  <c r="Q6863" i="1"/>
  <c r="O6864" i="1"/>
  <c r="P6864" i="1"/>
  <c r="Q6864" i="1"/>
  <c r="O6865" i="1"/>
  <c r="P6865" i="1"/>
  <c r="Q6865" i="1"/>
  <c r="O6866" i="1"/>
  <c r="P6866" i="1"/>
  <c r="Q6866" i="1"/>
  <c r="O6867" i="1"/>
  <c r="P6867" i="1"/>
  <c r="Q6867" i="1"/>
  <c r="O6868" i="1"/>
  <c r="P6868" i="1"/>
  <c r="Q6868" i="1"/>
  <c r="O6869" i="1"/>
  <c r="P6869" i="1"/>
  <c r="Q6869" i="1"/>
  <c r="O6870" i="1"/>
  <c r="P6870" i="1"/>
  <c r="Q6870" i="1"/>
  <c r="O6871" i="1"/>
  <c r="P6871" i="1"/>
  <c r="Q6871" i="1"/>
  <c r="O6872" i="1"/>
  <c r="P6872" i="1"/>
  <c r="Q6872" i="1"/>
  <c r="O6873" i="1"/>
  <c r="P6873" i="1"/>
  <c r="Q6873" i="1"/>
  <c r="O6874" i="1"/>
  <c r="P6874" i="1"/>
  <c r="Q6874" i="1"/>
  <c r="O6875" i="1"/>
  <c r="P6875" i="1"/>
  <c r="Q6875" i="1"/>
  <c r="O6876" i="1"/>
  <c r="P6876" i="1"/>
  <c r="Q6876" i="1"/>
  <c r="O6877" i="1"/>
  <c r="P6877" i="1"/>
  <c r="Q6877" i="1"/>
  <c r="O6878" i="1"/>
  <c r="P6878" i="1"/>
  <c r="Q6878" i="1"/>
  <c r="O6879" i="1"/>
  <c r="P6879" i="1"/>
  <c r="Q6879" i="1"/>
  <c r="O6880" i="1"/>
  <c r="P6880" i="1"/>
  <c r="Q6880" i="1"/>
  <c r="O6881" i="1"/>
  <c r="P6881" i="1"/>
  <c r="Q6881" i="1"/>
  <c r="O6882" i="1"/>
  <c r="P6882" i="1"/>
  <c r="Q6882" i="1"/>
  <c r="O6883" i="1"/>
  <c r="P6883" i="1"/>
  <c r="Q6883" i="1"/>
  <c r="O6884" i="1"/>
  <c r="P6884" i="1"/>
  <c r="Q6884" i="1"/>
  <c r="O6885" i="1"/>
  <c r="P6885" i="1"/>
  <c r="Q6885" i="1"/>
  <c r="O6886" i="1"/>
  <c r="P6886" i="1"/>
  <c r="Q6886" i="1"/>
  <c r="O6887" i="1"/>
  <c r="P6887" i="1"/>
  <c r="Q6887" i="1"/>
  <c r="O6888" i="1"/>
  <c r="P6888" i="1"/>
  <c r="Q6888" i="1"/>
  <c r="O6889" i="1"/>
  <c r="P6889" i="1"/>
  <c r="Q6889" i="1"/>
  <c r="O6890" i="1"/>
  <c r="P6890" i="1"/>
  <c r="Q6890" i="1"/>
  <c r="O6891" i="1"/>
  <c r="P6891" i="1"/>
  <c r="Q6891" i="1"/>
  <c r="O6892" i="1"/>
  <c r="P6892" i="1"/>
  <c r="Q6892" i="1"/>
  <c r="O6893" i="1"/>
  <c r="P6893" i="1"/>
  <c r="Q6893" i="1"/>
  <c r="O6894" i="1"/>
  <c r="P6894" i="1"/>
  <c r="Q6894" i="1"/>
  <c r="O6895" i="1"/>
  <c r="P6895" i="1"/>
  <c r="Q6895" i="1"/>
  <c r="O6896" i="1"/>
  <c r="P6896" i="1"/>
  <c r="Q6896" i="1"/>
  <c r="O6897" i="1"/>
  <c r="P6897" i="1"/>
  <c r="Q6897" i="1"/>
  <c r="O6898" i="1"/>
  <c r="P6898" i="1"/>
  <c r="Q6898" i="1"/>
  <c r="O6899" i="1"/>
  <c r="P6899" i="1"/>
  <c r="Q6899" i="1"/>
  <c r="O6900" i="1"/>
  <c r="P6900" i="1"/>
  <c r="Q6900" i="1"/>
  <c r="O6901" i="1"/>
  <c r="P6901" i="1"/>
  <c r="Q6901" i="1"/>
  <c r="O6902" i="1"/>
  <c r="P6902" i="1"/>
  <c r="Q6902" i="1"/>
  <c r="O6903" i="1"/>
  <c r="P6903" i="1"/>
  <c r="Q6903" i="1"/>
  <c r="O6904" i="1"/>
  <c r="P6904" i="1"/>
  <c r="Q6904" i="1"/>
  <c r="O6905" i="1"/>
  <c r="P6905" i="1"/>
  <c r="Q6905" i="1"/>
  <c r="O6906" i="1"/>
  <c r="P6906" i="1"/>
  <c r="Q6906" i="1"/>
  <c r="O6907" i="1"/>
  <c r="P6907" i="1"/>
  <c r="Q6907" i="1"/>
  <c r="O6908" i="1"/>
  <c r="P6908" i="1"/>
  <c r="Q6908" i="1"/>
  <c r="O6909" i="1"/>
  <c r="P6909" i="1"/>
  <c r="Q6909" i="1"/>
  <c r="O6910" i="1"/>
  <c r="P6910" i="1"/>
  <c r="Q6910" i="1"/>
  <c r="O6911" i="1"/>
  <c r="P6911" i="1"/>
  <c r="Q6911" i="1"/>
  <c r="O6912" i="1"/>
  <c r="P6912" i="1"/>
  <c r="Q6912" i="1"/>
  <c r="O6913" i="1"/>
  <c r="P6913" i="1"/>
  <c r="Q6913" i="1"/>
  <c r="O6914" i="1"/>
  <c r="P6914" i="1"/>
  <c r="Q6914" i="1"/>
  <c r="O6915" i="1"/>
  <c r="P6915" i="1"/>
  <c r="Q6915" i="1"/>
  <c r="O6916" i="1"/>
  <c r="P6916" i="1"/>
  <c r="Q6916" i="1"/>
  <c r="O6917" i="1"/>
  <c r="P6917" i="1"/>
  <c r="Q6917" i="1"/>
  <c r="O6918" i="1"/>
  <c r="P6918" i="1"/>
  <c r="Q6918" i="1"/>
  <c r="O6919" i="1"/>
  <c r="P6919" i="1"/>
  <c r="Q6919" i="1"/>
  <c r="O6920" i="1"/>
  <c r="P6920" i="1"/>
  <c r="Q6920" i="1"/>
  <c r="O6921" i="1"/>
  <c r="P6921" i="1"/>
  <c r="Q6921" i="1"/>
  <c r="O6922" i="1"/>
  <c r="P6922" i="1"/>
  <c r="Q6922" i="1"/>
  <c r="O6923" i="1"/>
  <c r="P6923" i="1"/>
  <c r="Q6923" i="1"/>
  <c r="O6924" i="1"/>
  <c r="P6924" i="1"/>
  <c r="Q6924" i="1"/>
  <c r="O6925" i="1"/>
  <c r="P6925" i="1"/>
  <c r="Q6925" i="1"/>
  <c r="O6926" i="1"/>
  <c r="P6926" i="1"/>
  <c r="Q6926" i="1"/>
  <c r="O6927" i="1"/>
  <c r="P6927" i="1"/>
  <c r="Q6927" i="1"/>
  <c r="O6928" i="1"/>
  <c r="P6928" i="1"/>
  <c r="Q6928" i="1"/>
  <c r="O6929" i="1"/>
  <c r="P6929" i="1"/>
  <c r="Q6929" i="1"/>
  <c r="O6930" i="1"/>
  <c r="P6930" i="1"/>
  <c r="Q6930" i="1"/>
  <c r="O6931" i="1"/>
  <c r="P6931" i="1"/>
  <c r="Q6931" i="1"/>
  <c r="O6932" i="1"/>
  <c r="P6932" i="1"/>
  <c r="Q6932" i="1"/>
  <c r="O6933" i="1"/>
  <c r="P6933" i="1"/>
  <c r="Q6933" i="1"/>
  <c r="O6934" i="1"/>
  <c r="P6934" i="1"/>
  <c r="Q6934" i="1"/>
  <c r="O6935" i="1"/>
  <c r="P6935" i="1"/>
  <c r="Q6935" i="1"/>
  <c r="O6936" i="1"/>
  <c r="P6936" i="1"/>
  <c r="Q6936" i="1"/>
  <c r="O6937" i="1"/>
  <c r="P6937" i="1"/>
  <c r="Q6937" i="1"/>
  <c r="O6938" i="1"/>
  <c r="P6938" i="1"/>
  <c r="Q6938" i="1"/>
  <c r="O6939" i="1"/>
  <c r="P6939" i="1"/>
  <c r="Q6939" i="1"/>
  <c r="O6940" i="1"/>
  <c r="P6940" i="1"/>
  <c r="Q6940" i="1"/>
  <c r="O6941" i="1"/>
  <c r="P6941" i="1"/>
  <c r="Q6941" i="1"/>
  <c r="O6942" i="1"/>
  <c r="P6942" i="1"/>
  <c r="Q6942" i="1"/>
  <c r="O6943" i="1"/>
  <c r="P6943" i="1"/>
  <c r="Q6943" i="1"/>
  <c r="O6944" i="1"/>
  <c r="P6944" i="1"/>
  <c r="Q6944" i="1"/>
  <c r="O6945" i="1"/>
  <c r="P6945" i="1"/>
  <c r="Q6945" i="1"/>
  <c r="O6946" i="1"/>
  <c r="P6946" i="1"/>
  <c r="Q6946" i="1"/>
  <c r="O6947" i="1"/>
  <c r="P6947" i="1"/>
  <c r="Q6947" i="1"/>
  <c r="O6948" i="1"/>
  <c r="P6948" i="1"/>
  <c r="Q6948" i="1"/>
  <c r="O6949" i="1"/>
  <c r="P6949" i="1"/>
  <c r="Q6949" i="1"/>
  <c r="O6950" i="1"/>
  <c r="P6950" i="1"/>
  <c r="Q6950" i="1"/>
  <c r="O6951" i="1"/>
  <c r="P6951" i="1"/>
  <c r="Q6951" i="1"/>
  <c r="O6952" i="1"/>
  <c r="P6952" i="1"/>
  <c r="Q6952" i="1"/>
  <c r="O6953" i="1"/>
  <c r="P6953" i="1"/>
  <c r="Q6953" i="1"/>
  <c r="O6954" i="1"/>
  <c r="P6954" i="1"/>
  <c r="Q6954" i="1"/>
  <c r="O6955" i="1"/>
  <c r="P6955" i="1"/>
  <c r="Q6955" i="1"/>
  <c r="O6956" i="1"/>
  <c r="P6956" i="1"/>
  <c r="Q6956" i="1"/>
  <c r="O6957" i="1"/>
  <c r="P6957" i="1"/>
  <c r="Q6957" i="1"/>
  <c r="O6958" i="1"/>
  <c r="P6958" i="1"/>
  <c r="Q6958" i="1"/>
  <c r="O6959" i="1"/>
  <c r="P6959" i="1"/>
  <c r="Q6959" i="1"/>
  <c r="O6960" i="1"/>
  <c r="P6960" i="1"/>
  <c r="Q6960" i="1"/>
  <c r="O6961" i="1"/>
  <c r="P6961" i="1"/>
  <c r="Q6961" i="1"/>
  <c r="O6962" i="1"/>
  <c r="P6962" i="1"/>
  <c r="Q6962" i="1"/>
  <c r="O6963" i="1"/>
  <c r="P6963" i="1"/>
  <c r="Q6963" i="1"/>
  <c r="O6964" i="1"/>
  <c r="P6964" i="1"/>
  <c r="Q6964" i="1"/>
  <c r="O6965" i="1"/>
  <c r="P6965" i="1"/>
  <c r="Q6965" i="1"/>
  <c r="O6966" i="1"/>
  <c r="P6966" i="1"/>
  <c r="Q6966" i="1"/>
  <c r="O6967" i="1"/>
  <c r="P6967" i="1"/>
  <c r="Q6967" i="1"/>
  <c r="O6968" i="1"/>
  <c r="P6968" i="1"/>
  <c r="Q6968" i="1"/>
  <c r="O6969" i="1"/>
  <c r="P6969" i="1"/>
  <c r="Q6969" i="1"/>
  <c r="O6970" i="1"/>
  <c r="P6970" i="1"/>
  <c r="Q6970" i="1"/>
  <c r="O6971" i="1"/>
  <c r="P6971" i="1"/>
  <c r="Q6971" i="1"/>
  <c r="O6972" i="1"/>
  <c r="P6972" i="1"/>
  <c r="Q6972" i="1"/>
  <c r="O6973" i="1"/>
  <c r="P6973" i="1"/>
  <c r="Q6973" i="1"/>
  <c r="O6974" i="1"/>
  <c r="P6974" i="1"/>
  <c r="Q6974" i="1"/>
  <c r="O6975" i="1"/>
  <c r="P6975" i="1"/>
  <c r="Q6975" i="1"/>
  <c r="O6976" i="1"/>
  <c r="P6976" i="1"/>
  <c r="Q6976" i="1"/>
  <c r="O6977" i="1"/>
  <c r="P6977" i="1"/>
  <c r="Q6977" i="1"/>
  <c r="O6978" i="1"/>
  <c r="P6978" i="1"/>
  <c r="Q6978" i="1"/>
  <c r="O6979" i="1"/>
  <c r="P6979" i="1"/>
  <c r="Q6979" i="1"/>
  <c r="O6980" i="1"/>
  <c r="P6980" i="1"/>
  <c r="Q6980" i="1"/>
  <c r="O6981" i="1"/>
  <c r="P6981" i="1"/>
  <c r="Q6981" i="1"/>
  <c r="O6982" i="1"/>
  <c r="P6982" i="1"/>
  <c r="Q6982" i="1"/>
  <c r="O6983" i="1"/>
  <c r="P6983" i="1"/>
  <c r="Q6983" i="1"/>
  <c r="O6984" i="1"/>
  <c r="P6984" i="1"/>
  <c r="Q6984" i="1"/>
  <c r="O6985" i="1"/>
  <c r="P6985" i="1"/>
  <c r="Q6985" i="1"/>
  <c r="O6986" i="1"/>
  <c r="P6986" i="1"/>
  <c r="Q6986" i="1"/>
  <c r="O6987" i="1"/>
  <c r="P6987" i="1"/>
  <c r="Q6987" i="1"/>
  <c r="O6988" i="1"/>
  <c r="P6988" i="1"/>
  <c r="Q6988" i="1"/>
  <c r="O6989" i="1"/>
  <c r="P6989" i="1"/>
  <c r="Q6989" i="1"/>
  <c r="O6990" i="1"/>
  <c r="P6990" i="1"/>
  <c r="Q6990" i="1"/>
  <c r="O6991" i="1"/>
  <c r="P6991" i="1"/>
  <c r="Q6991" i="1"/>
  <c r="O6992" i="1"/>
  <c r="P6992" i="1"/>
  <c r="Q6992" i="1"/>
  <c r="O6993" i="1"/>
  <c r="P6993" i="1"/>
  <c r="Q6993" i="1"/>
  <c r="O6994" i="1"/>
  <c r="P6994" i="1"/>
  <c r="Q6994" i="1"/>
  <c r="O6995" i="1"/>
  <c r="P6995" i="1"/>
  <c r="Q6995" i="1"/>
  <c r="O6996" i="1"/>
  <c r="P6996" i="1"/>
  <c r="Q6996" i="1"/>
  <c r="O6997" i="1"/>
  <c r="P6997" i="1"/>
  <c r="Q6997" i="1"/>
  <c r="O6998" i="1"/>
  <c r="P6998" i="1"/>
  <c r="Q6998" i="1"/>
  <c r="O6999" i="1"/>
  <c r="P6999" i="1"/>
  <c r="Q6999" i="1"/>
  <c r="O7000" i="1"/>
  <c r="P7000" i="1"/>
  <c r="Q7000" i="1"/>
  <c r="O7001" i="1"/>
  <c r="P7001" i="1"/>
  <c r="Q7001" i="1"/>
  <c r="O7002" i="1"/>
  <c r="P7002" i="1"/>
  <c r="Q7002" i="1"/>
  <c r="O7003" i="1"/>
  <c r="P7003" i="1"/>
  <c r="Q7003" i="1"/>
  <c r="O7004" i="1"/>
  <c r="P7004" i="1"/>
  <c r="Q7004" i="1"/>
  <c r="O7005" i="1"/>
  <c r="P7005" i="1"/>
  <c r="Q7005" i="1"/>
  <c r="O7006" i="1"/>
  <c r="P7006" i="1"/>
  <c r="Q7006" i="1"/>
  <c r="O7007" i="1"/>
  <c r="P7007" i="1"/>
  <c r="Q7007" i="1"/>
  <c r="O7008" i="1"/>
  <c r="P7008" i="1"/>
  <c r="Q7008" i="1"/>
  <c r="O7009" i="1"/>
  <c r="P7009" i="1"/>
  <c r="Q7009" i="1"/>
  <c r="O7010" i="1"/>
  <c r="P7010" i="1"/>
  <c r="Q7010" i="1"/>
  <c r="O7011" i="1"/>
  <c r="P7011" i="1"/>
  <c r="Q7011" i="1"/>
  <c r="O7012" i="1"/>
  <c r="P7012" i="1"/>
  <c r="Q7012" i="1"/>
  <c r="O7013" i="1"/>
  <c r="P7013" i="1"/>
  <c r="Q7013" i="1"/>
  <c r="O7014" i="1"/>
  <c r="P7014" i="1"/>
  <c r="Q7014" i="1"/>
  <c r="O7015" i="1"/>
  <c r="P7015" i="1"/>
  <c r="Q7015" i="1"/>
  <c r="O7016" i="1"/>
  <c r="P7016" i="1"/>
  <c r="Q7016" i="1"/>
  <c r="O7017" i="1"/>
  <c r="P7017" i="1"/>
  <c r="Q7017" i="1"/>
  <c r="O7018" i="1"/>
  <c r="P7018" i="1"/>
  <c r="Q7018" i="1"/>
  <c r="O7019" i="1"/>
  <c r="P7019" i="1"/>
  <c r="Q7019" i="1"/>
  <c r="O7020" i="1"/>
  <c r="P7020" i="1"/>
  <c r="Q7020" i="1"/>
  <c r="O7021" i="1"/>
  <c r="P7021" i="1"/>
  <c r="Q7021" i="1"/>
  <c r="O7022" i="1"/>
  <c r="P7022" i="1"/>
  <c r="Q7022" i="1"/>
  <c r="O7023" i="1"/>
  <c r="P7023" i="1"/>
  <c r="Q7023" i="1"/>
  <c r="O7024" i="1"/>
  <c r="P7024" i="1"/>
  <c r="Q7024" i="1"/>
  <c r="O7025" i="1"/>
  <c r="P7025" i="1"/>
  <c r="Q7025" i="1"/>
  <c r="O7026" i="1"/>
  <c r="P7026" i="1"/>
  <c r="Q7026" i="1"/>
  <c r="O7027" i="1"/>
  <c r="P7027" i="1"/>
  <c r="Q7027" i="1"/>
  <c r="O7028" i="1"/>
  <c r="P7028" i="1"/>
  <c r="Q7028" i="1"/>
  <c r="O7029" i="1"/>
  <c r="P7029" i="1"/>
  <c r="Q7029" i="1"/>
  <c r="O7030" i="1"/>
  <c r="P7030" i="1"/>
  <c r="Q7030" i="1"/>
  <c r="O7031" i="1"/>
  <c r="P7031" i="1"/>
  <c r="Q7031" i="1"/>
  <c r="O7032" i="1"/>
  <c r="P7032" i="1"/>
  <c r="Q7032" i="1"/>
  <c r="O7033" i="1"/>
  <c r="P7033" i="1"/>
  <c r="Q7033" i="1"/>
  <c r="O7034" i="1"/>
  <c r="P7034" i="1"/>
  <c r="Q7034" i="1"/>
  <c r="O7035" i="1"/>
  <c r="P7035" i="1"/>
  <c r="Q7035" i="1"/>
  <c r="O7036" i="1"/>
  <c r="P7036" i="1"/>
  <c r="Q7036" i="1"/>
  <c r="O7037" i="1"/>
  <c r="P7037" i="1"/>
  <c r="Q7037" i="1"/>
  <c r="O7038" i="1"/>
  <c r="P7038" i="1"/>
  <c r="Q7038" i="1"/>
  <c r="O7039" i="1"/>
  <c r="P7039" i="1"/>
  <c r="Q7039" i="1"/>
  <c r="O7040" i="1"/>
  <c r="P7040" i="1"/>
  <c r="Q7040" i="1"/>
  <c r="O7041" i="1"/>
  <c r="P7041" i="1"/>
  <c r="Q7041" i="1"/>
  <c r="O7042" i="1"/>
  <c r="P7042" i="1"/>
  <c r="Q7042" i="1"/>
  <c r="O7043" i="1"/>
  <c r="P7043" i="1"/>
  <c r="Q7043" i="1"/>
  <c r="O7044" i="1"/>
  <c r="P7044" i="1"/>
  <c r="Q7044" i="1"/>
  <c r="O7045" i="1"/>
  <c r="P7045" i="1"/>
  <c r="Q7045" i="1"/>
  <c r="O7046" i="1"/>
  <c r="P7046" i="1"/>
  <c r="Q7046" i="1"/>
  <c r="O7047" i="1"/>
  <c r="P7047" i="1"/>
  <c r="Q7047" i="1"/>
  <c r="O7048" i="1"/>
  <c r="P7048" i="1"/>
  <c r="Q7048" i="1"/>
  <c r="O7049" i="1"/>
  <c r="P7049" i="1"/>
  <c r="Q7049" i="1"/>
  <c r="O7050" i="1"/>
  <c r="P7050" i="1"/>
  <c r="Q7050" i="1"/>
  <c r="O7051" i="1"/>
  <c r="P7051" i="1"/>
  <c r="Q7051" i="1"/>
  <c r="O7052" i="1"/>
  <c r="P7052" i="1"/>
  <c r="Q7052" i="1"/>
  <c r="O7053" i="1"/>
  <c r="P7053" i="1"/>
  <c r="Q7053" i="1"/>
  <c r="O7054" i="1"/>
  <c r="P7054" i="1"/>
  <c r="Q7054" i="1"/>
  <c r="O7055" i="1"/>
  <c r="P7055" i="1"/>
  <c r="Q7055" i="1"/>
  <c r="O7056" i="1"/>
  <c r="P7056" i="1"/>
  <c r="Q7056" i="1"/>
  <c r="O7057" i="1"/>
  <c r="P7057" i="1"/>
  <c r="Q7057" i="1"/>
  <c r="O7058" i="1"/>
  <c r="P7058" i="1"/>
  <c r="Q7058" i="1"/>
  <c r="O7059" i="1"/>
  <c r="P7059" i="1"/>
  <c r="Q7059" i="1"/>
  <c r="O7060" i="1"/>
  <c r="P7060" i="1"/>
  <c r="Q7060" i="1"/>
  <c r="O7061" i="1"/>
  <c r="P7061" i="1"/>
  <c r="Q7061" i="1"/>
  <c r="O7062" i="1"/>
  <c r="P7062" i="1"/>
  <c r="Q7062" i="1"/>
  <c r="O7063" i="1"/>
  <c r="P7063" i="1"/>
  <c r="Q7063" i="1"/>
  <c r="O7064" i="1"/>
  <c r="P7064" i="1"/>
  <c r="Q7064" i="1"/>
  <c r="O7065" i="1"/>
  <c r="P7065" i="1"/>
  <c r="Q7065" i="1"/>
  <c r="O7066" i="1"/>
  <c r="P7066" i="1"/>
  <c r="Q7066" i="1"/>
  <c r="O7067" i="1"/>
  <c r="P7067" i="1"/>
  <c r="Q7067" i="1"/>
  <c r="O7068" i="1"/>
  <c r="P7068" i="1"/>
  <c r="Q7068" i="1"/>
  <c r="O7069" i="1"/>
  <c r="P7069" i="1"/>
  <c r="Q7069" i="1"/>
  <c r="O7070" i="1"/>
  <c r="P7070" i="1"/>
  <c r="Q7070" i="1"/>
  <c r="O7071" i="1"/>
  <c r="P7071" i="1"/>
  <c r="Q7071" i="1"/>
  <c r="O7072" i="1"/>
  <c r="P7072" i="1"/>
  <c r="Q7072" i="1"/>
  <c r="O7073" i="1"/>
  <c r="P7073" i="1"/>
  <c r="Q7073" i="1"/>
  <c r="O7074" i="1"/>
  <c r="P7074" i="1"/>
  <c r="Q7074" i="1"/>
  <c r="O7075" i="1"/>
  <c r="P7075" i="1"/>
  <c r="Q7075" i="1"/>
  <c r="O7076" i="1"/>
  <c r="P7076" i="1"/>
  <c r="Q7076" i="1"/>
  <c r="O7077" i="1"/>
  <c r="P7077" i="1"/>
  <c r="Q7077" i="1"/>
  <c r="O7078" i="1"/>
  <c r="P7078" i="1"/>
  <c r="Q7078" i="1"/>
  <c r="O7079" i="1"/>
  <c r="P7079" i="1"/>
  <c r="Q7079" i="1"/>
  <c r="O7080" i="1"/>
  <c r="P7080" i="1"/>
  <c r="Q7080" i="1"/>
  <c r="O7081" i="1"/>
  <c r="P7081" i="1"/>
  <c r="Q7081" i="1"/>
  <c r="O7082" i="1"/>
  <c r="P7082" i="1"/>
  <c r="Q7082" i="1"/>
  <c r="O7083" i="1"/>
  <c r="P7083" i="1"/>
  <c r="Q7083" i="1"/>
  <c r="O7084" i="1"/>
  <c r="P7084" i="1"/>
  <c r="Q7084" i="1"/>
  <c r="O7085" i="1"/>
  <c r="P7085" i="1"/>
  <c r="Q7085" i="1"/>
  <c r="O7086" i="1"/>
  <c r="P7086" i="1"/>
  <c r="Q7086" i="1"/>
  <c r="O7087" i="1"/>
  <c r="P7087" i="1"/>
  <c r="Q7087" i="1"/>
  <c r="O7088" i="1"/>
  <c r="P7088" i="1"/>
  <c r="Q7088" i="1"/>
  <c r="O7089" i="1"/>
  <c r="P7089" i="1"/>
  <c r="Q7089" i="1"/>
  <c r="O7090" i="1"/>
  <c r="P7090" i="1"/>
  <c r="Q7090" i="1"/>
  <c r="O7091" i="1"/>
  <c r="P7091" i="1"/>
  <c r="Q7091" i="1"/>
  <c r="O7092" i="1"/>
  <c r="P7092" i="1"/>
  <c r="Q7092" i="1"/>
  <c r="O7093" i="1"/>
  <c r="P7093" i="1"/>
  <c r="Q7093" i="1"/>
  <c r="O7094" i="1"/>
  <c r="P7094" i="1"/>
  <c r="Q7094" i="1"/>
  <c r="O7095" i="1"/>
  <c r="P7095" i="1"/>
  <c r="Q7095" i="1"/>
  <c r="O7096" i="1"/>
  <c r="P7096" i="1"/>
  <c r="Q7096" i="1"/>
  <c r="O7097" i="1"/>
  <c r="P7097" i="1"/>
  <c r="Q7097" i="1"/>
  <c r="O7098" i="1"/>
  <c r="P7098" i="1"/>
  <c r="Q7098" i="1"/>
  <c r="O7099" i="1"/>
  <c r="P7099" i="1"/>
  <c r="Q7099" i="1"/>
  <c r="O7100" i="1"/>
  <c r="P7100" i="1"/>
  <c r="Q7100" i="1"/>
  <c r="O7101" i="1"/>
  <c r="P7101" i="1"/>
  <c r="Q7101" i="1"/>
  <c r="O7102" i="1"/>
  <c r="P7102" i="1"/>
  <c r="Q7102" i="1"/>
  <c r="O7103" i="1"/>
  <c r="P7103" i="1"/>
  <c r="Q7103" i="1"/>
  <c r="O7104" i="1"/>
  <c r="P7104" i="1"/>
  <c r="Q7104" i="1"/>
  <c r="O7105" i="1"/>
  <c r="P7105" i="1"/>
  <c r="Q7105" i="1"/>
  <c r="O7106" i="1"/>
  <c r="P7106" i="1"/>
  <c r="Q7106" i="1"/>
  <c r="O7107" i="1"/>
  <c r="P7107" i="1"/>
  <c r="Q7107" i="1"/>
  <c r="O7108" i="1"/>
  <c r="P7108" i="1"/>
  <c r="Q7108" i="1"/>
  <c r="O7109" i="1"/>
  <c r="P7109" i="1"/>
  <c r="Q7109" i="1"/>
  <c r="O7110" i="1"/>
  <c r="P7110" i="1"/>
  <c r="Q7110" i="1"/>
  <c r="O7111" i="1"/>
  <c r="P7111" i="1"/>
  <c r="Q7111" i="1"/>
  <c r="O7112" i="1"/>
  <c r="P7112" i="1"/>
  <c r="Q7112" i="1"/>
  <c r="O7113" i="1"/>
  <c r="P7113" i="1"/>
  <c r="Q7113" i="1"/>
  <c r="O7114" i="1"/>
  <c r="P7114" i="1"/>
  <c r="Q7114" i="1"/>
  <c r="O7115" i="1"/>
  <c r="P7115" i="1"/>
  <c r="Q7115" i="1"/>
  <c r="O7116" i="1"/>
  <c r="P7116" i="1"/>
  <c r="Q7116" i="1"/>
  <c r="O7117" i="1"/>
  <c r="P7117" i="1"/>
  <c r="Q7117" i="1"/>
  <c r="O7118" i="1"/>
  <c r="P7118" i="1"/>
  <c r="Q7118" i="1"/>
  <c r="O7119" i="1"/>
  <c r="P7119" i="1"/>
  <c r="Q7119" i="1"/>
  <c r="O7120" i="1"/>
  <c r="P7120" i="1"/>
  <c r="Q7120" i="1"/>
  <c r="O7121" i="1"/>
  <c r="P7121" i="1"/>
  <c r="Q7121" i="1"/>
  <c r="O7122" i="1"/>
  <c r="P7122" i="1"/>
  <c r="Q7122" i="1"/>
  <c r="O7123" i="1"/>
  <c r="P7123" i="1"/>
  <c r="Q7123" i="1"/>
  <c r="O7124" i="1"/>
  <c r="P7124" i="1"/>
  <c r="Q7124" i="1"/>
  <c r="O7125" i="1"/>
  <c r="P7125" i="1"/>
  <c r="Q7125" i="1"/>
  <c r="O7126" i="1"/>
  <c r="P7126" i="1"/>
  <c r="Q7126" i="1"/>
  <c r="O7127" i="1"/>
  <c r="P7127" i="1"/>
  <c r="Q7127" i="1"/>
  <c r="O7128" i="1"/>
  <c r="P7128" i="1"/>
  <c r="Q7128" i="1"/>
  <c r="O7129" i="1"/>
  <c r="P7129" i="1"/>
  <c r="Q7129" i="1"/>
  <c r="O7130" i="1"/>
  <c r="P7130" i="1"/>
  <c r="Q7130" i="1"/>
  <c r="O7131" i="1"/>
  <c r="P7131" i="1"/>
  <c r="Q7131" i="1"/>
  <c r="O7132" i="1"/>
  <c r="P7132" i="1"/>
  <c r="Q7132" i="1"/>
  <c r="O7133" i="1"/>
  <c r="P7133" i="1"/>
  <c r="Q7133" i="1"/>
  <c r="O7134" i="1"/>
  <c r="P7134" i="1"/>
  <c r="Q7134" i="1"/>
  <c r="O7135" i="1"/>
  <c r="P7135" i="1"/>
  <c r="Q7135" i="1"/>
  <c r="O7136" i="1"/>
  <c r="P7136" i="1"/>
  <c r="Q7136" i="1"/>
  <c r="O7137" i="1"/>
  <c r="P7137" i="1"/>
  <c r="Q7137" i="1"/>
  <c r="O7138" i="1"/>
  <c r="P7138" i="1"/>
  <c r="Q7138" i="1"/>
  <c r="O7139" i="1"/>
  <c r="P7139" i="1"/>
  <c r="Q7139" i="1"/>
  <c r="O7140" i="1"/>
  <c r="P7140" i="1"/>
  <c r="Q7140" i="1"/>
  <c r="O7141" i="1"/>
  <c r="P7141" i="1"/>
  <c r="Q7141" i="1"/>
  <c r="O7142" i="1"/>
  <c r="P7142" i="1"/>
  <c r="Q7142" i="1"/>
  <c r="O7143" i="1"/>
  <c r="P7143" i="1"/>
  <c r="Q7143" i="1"/>
  <c r="O7144" i="1"/>
  <c r="P7144" i="1"/>
  <c r="Q7144" i="1"/>
  <c r="O7145" i="1"/>
  <c r="P7145" i="1"/>
  <c r="Q7145" i="1"/>
  <c r="O7146" i="1"/>
  <c r="P7146" i="1"/>
  <c r="Q7146" i="1"/>
  <c r="O7147" i="1"/>
  <c r="P7147" i="1"/>
  <c r="Q7147" i="1"/>
  <c r="O7148" i="1"/>
  <c r="P7148" i="1"/>
  <c r="Q7148" i="1"/>
  <c r="O7149" i="1"/>
  <c r="P7149" i="1"/>
  <c r="Q7149" i="1"/>
  <c r="O7150" i="1"/>
  <c r="P7150" i="1"/>
  <c r="Q7150" i="1"/>
  <c r="O7151" i="1"/>
  <c r="P7151" i="1"/>
  <c r="Q7151" i="1"/>
  <c r="O7152" i="1"/>
  <c r="P7152" i="1"/>
  <c r="Q7152" i="1"/>
  <c r="O7153" i="1"/>
  <c r="P7153" i="1"/>
  <c r="Q7153" i="1"/>
  <c r="O7154" i="1"/>
  <c r="P7154" i="1"/>
  <c r="Q7154" i="1"/>
  <c r="O7155" i="1"/>
  <c r="P7155" i="1"/>
  <c r="Q7155" i="1"/>
  <c r="O7156" i="1"/>
  <c r="P7156" i="1"/>
  <c r="Q7156" i="1"/>
  <c r="O7157" i="1"/>
  <c r="P7157" i="1"/>
  <c r="Q7157" i="1"/>
  <c r="O7158" i="1"/>
  <c r="P7158" i="1"/>
  <c r="Q7158" i="1"/>
  <c r="O7159" i="1"/>
  <c r="P7159" i="1"/>
  <c r="Q7159" i="1"/>
  <c r="O7160" i="1"/>
  <c r="P7160" i="1"/>
  <c r="Q7160" i="1"/>
  <c r="O7161" i="1"/>
  <c r="P7161" i="1"/>
  <c r="Q7161" i="1"/>
  <c r="O7162" i="1"/>
  <c r="P7162" i="1"/>
  <c r="Q7162" i="1"/>
  <c r="O7163" i="1"/>
  <c r="P7163" i="1"/>
  <c r="Q7163" i="1"/>
  <c r="O7164" i="1"/>
  <c r="P7164" i="1"/>
  <c r="Q7164" i="1"/>
  <c r="O7165" i="1"/>
  <c r="P7165" i="1"/>
  <c r="Q7165" i="1"/>
  <c r="O7166" i="1"/>
  <c r="P7166" i="1"/>
  <c r="Q7166" i="1"/>
  <c r="O7167" i="1"/>
  <c r="P7167" i="1"/>
  <c r="Q7167" i="1"/>
  <c r="O7168" i="1"/>
  <c r="P7168" i="1"/>
  <c r="Q7168" i="1"/>
  <c r="O7169" i="1"/>
  <c r="P7169" i="1"/>
  <c r="Q7169" i="1"/>
  <c r="O7170" i="1"/>
  <c r="P7170" i="1"/>
  <c r="Q7170" i="1"/>
  <c r="O7171" i="1"/>
  <c r="P7171" i="1"/>
  <c r="Q7171" i="1"/>
  <c r="O7172" i="1"/>
  <c r="P7172" i="1"/>
  <c r="Q7172" i="1"/>
  <c r="O7173" i="1"/>
  <c r="P7173" i="1"/>
  <c r="Q7173" i="1"/>
  <c r="O7174" i="1"/>
  <c r="P7174" i="1"/>
  <c r="Q7174" i="1"/>
  <c r="O7175" i="1"/>
  <c r="P7175" i="1"/>
  <c r="Q7175" i="1"/>
  <c r="O7176" i="1"/>
  <c r="P7176" i="1"/>
  <c r="Q7176" i="1"/>
  <c r="O7177" i="1"/>
  <c r="P7177" i="1"/>
  <c r="Q7177" i="1"/>
  <c r="O7178" i="1"/>
  <c r="P7178" i="1"/>
  <c r="Q7178" i="1"/>
  <c r="O7179" i="1"/>
  <c r="P7179" i="1"/>
  <c r="Q7179" i="1"/>
  <c r="O7180" i="1"/>
  <c r="P7180" i="1"/>
  <c r="Q7180" i="1"/>
  <c r="O7181" i="1"/>
  <c r="P7181" i="1"/>
  <c r="Q7181" i="1"/>
  <c r="O7182" i="1"/>
  <c r="P7182" i="1"/>
  <c r="Q7182" i="1"/>
  <c r="O7183" i="1"/>
  <c r="P7183" i="1"/>
  <c r="Q7183" i="1"/>
  <c r="O7184" i="1"/>
  <c r="P7184" i="1"/>
  <c r="Q7184" i="1"/>
  <c r="O7185" i="1"/>
  <c r="P7185" i="1"/>
  <c r="Q7185" i="1"/>
  <c r="O7186" i="1"/>
  <c r="P7186" i="1"/>
  <c r="Q7186" i="1"/>
  <c r="O7187" i="1"/>
  <c r="P7187" i="1"/>
  <c r="Q7187" i="1"/>
  <c r="O7188" i="1"/>
  <c r="P7188" i="1"/>
  <c r="Q7188" i="1"/>
  <c r="O7189" i="1"/>
  <c r="P7189" i="1"/>
  <c r="Q7189" i="1"/>
  <c r="O7190" i="1"/>
  <c r="P7190" i="1"/>
  <c r="Q7190" i="1"/>
  <c r="O7191" i="1"/>
  <c r="P7191" i="1"/>
  <c r="Q7191" i="1"/>
  <c r="O7192" i="1"/>
  <c r="P7192" i="1"/>
  <c r="Q7192" i="1"/>
  <c r="O7193" i="1"/>
  <c r="P7193" i="1"/>
  <c r="Q7193" i="1"/>
  <c r="O7194" i="1"/>
  <c r="P7194" i="1"/>
  <c r="Q7194" i="1"/>
  <c r="O7195" i="1"/>
  <c r="P7195" i="1"/>
  <c r="Q7195" i="1"/>
  <c r="O7196" i="1"/>
  <c r="P7196" i="1"/>
  <c r="Q7196" i="1"/>
  <c r="O7197" i="1"/>
  <c r="P7197" i="1"/>
  <c r="Q7197" i="1"/>
  <c r="O7198" i="1"/>
  <c r="P7198" i="1"/>
  <c r="Q7198" i="1"/>
  <c r="O7199" i="1"/>
  <c r="P7199" i="1"/>
  <c r="Q7199" i="1"/>
  <c r="O7200" i="1"/>
  <c r="P7200" i="1"/>
  <c r="Q7200" i="1"/>
  <c r="O7201" i="1"/>
  <c r="P7201" i="1"/>
  <c r="Q7201" i="1"/>
  <c r="O7202" i="1"/>
  <c r="P7202" i="1"/>
  <c r="Q7202" i="1"/>
  <c r="O7203" i="1"/>
  <c r="P7203" i="1"/>
  <c r="Q7203" i="1"/>
  <c r="O7204" i="1"/>
  <c r="P7204" i="1"/>
  <c r="Q7204" i="1"/>
  <c r="O7205" i="1"/>
  <c r="P7205" i="1"/>
  <c r="Q7205" i="1"/>
  <c r="O7206" i="1"/>
  <c r="P7206" i="1"/>
  <c r="Q7206" i="1"/>
  <c r="O7207" i="1"/>
  <c r="P7207" i="1"/>
  <c r="Q7207" i="1"/>
  <c r="O7208" i="1"/>
  <c r="P7208" i="1"/>
  <c r="Q7208" i="1"/>
  <c r="O7209" i="1"/>
  <c r="P7209" i="1"/>
  <c r="Q7209" i="1"/>
  <c r="O7210" i="1"/>
  <c r="P7210" i="1"/>
  <c r="Q7210" i="1"/>
  <c r="O7211" i="1"/>
  <c r="P7211" i="1"/>
  <c r="Q7211" i="1"/>
  <c r="O7212" i="1"/>
  <c r="P7212" i="1"/>
  <c r="Q7212" i="1"/>
  <c r="O7213" i="1"/>
  <c r="P7213" i="1"/>
  <c r="Q7213" i="1"/>
  <c r="O7214" i="1"/>
  <c r="P7214" i="1"/>
  <c r="Q7214" i="1"/>
  <c r="O7215" i="1"/>
  <c r="P7215" i="1"/>
  <c r="Q7215" i="1"/>
  <c r="O7216" i="1"/>
  <c r="P7216" i="1"/>
  <c r="Q7216" i="1"/>
  <c r="O7217" i="1"/>
  <c r="P7217" i="1"/>
  <c r="Q7217" i="1"/>
  <c r="O7218" i="1"/>
  <c r="P7218" i="1"/>
  <c r="Q7218" i="1"/>
  <c r="O7219" i="1"/>
  <c r="P7219" i="1"/>
  <c r="Q7219" i="1"/>
  <c r="O7220" i="1"/>
  <c r="P7220" i="1"/>
  <c r="Q7220" i="1"/>
  <c r="O7221" i="1"/>
  <c r="P7221" i="1"/>
  <c r="Q7221" i="1"/>
  <c r="O7222" i="1"/>
  <c r="P7222" i="1"/>
  <c r="Q7222" i="1"/>
  <c r="O7223" i="1"/>
  <c r="P7223" i="1"/>
  <c r="Q7223" i="1"/>
  <c r="O7224" i="1"/>
  <c r="P7224" i="1"/>
  <c r="Q7224" i="1"/>
  <c r="O7225" i="1"/>
  <c r="P7225" i="1"/>
  <c r="Q7225" i="1"/>
  <c r="O7226" i="1"/>
  <c r="P7226" i="1"/>
  <c r="Q7226" i="1"/>
  <c r="O7227" i="1"/>
  <c r="P7227" i="1"/>
  <c r="Q7227" i="1"/>
  <c r="O7228" i="1"/>
  <c r="P7228" i="1"/>
  <c r="Q7228" i="1"/>
  <c r="O7229" i="1"/>
  <c r="P7229" i="1"/>
  <c r="Q7229" i="1"/>
  <c r="O7230" i="1"/>
  <c r="P7230" i="1"/>
  <c r="Q7230" i="1"/>
  <c r="O7231" i="1"/>
  <c r="P7231" i="1"/>
  <c r="Q7231" i="1"/>
  <c r="O7232" i="1"/>
  <c r="P7232" i="1"/>
  <c r="Q7232" i="1"/>
  <c r="O7233" i="1"/>
  <c r="P7233" i="1"/>
  <c r="Q7233" i="1"/>
  <c r="O7234" i="1"/>
  <c r="P7234" i="1"/>
  <c r="Q7234" i="1"/>
  <c r="O7235" i="1"/>
  <c r="P7235" i="1"/>
  <c r="Q7235" i="1"/>
  <c r="O7236" i="1"/>
  <c r="P7236" i="1"/>
  <c r="Q7236" i="1"/>
  <c r="O7237" i="1"/>
  <c r="P7237" i="1"/>
  <c r="Q7237" i="1"/>
  <c r="O7238" i="1"/>
  <c r="P7238" i="1"/>
  <c r="Q7238" i="1"/>
  <c r="O7239" i="1"/>
  <c r="P7239" i="1"/>
  <c r="Q7239" i="1"/>
  <c r="O7240" i="1"/>
  <c r="P7240" i="1"/>
  <c r="Q7240" i="1"/>
  <c r="O7241" i="1"/>
  <c r="P7241" i="1"/>
  <c r="Q7241" i="1"/>
  <c r="O7242" i="1"/>
  <c r="P7242" i="1"/>
  <c r="Q7242" i="1"/>
  <c r="O7243" i="1"/>
  <c r="P7243" i="1"/>
  <c r="Q7243" i="1"/>
  <c r="O7244" i="1"/>
  <c r="P7244" i="1"/>
  <c r="Q7244" i="1"/>
  <c r="O7245" i="1"/>
  <c r="P7245" i="1"/>
  <c r="Q7245" i="1"/>
  <c r="O7246" i="1"/>
  <c r="P7246" i="1"/>
  <c r="Q7246" i="1"/>
  <c r="O7247" i="1"/>
  <c r="P7247" i="1"/>
  <c r="Q7247" i="1"/>
  <c r="O7248" i="1"/>
  <c r="P7248" i="1"/>
  <c r="Q7248" i="1"/>
  <c r="O7249" i="1"/>
  <c r="P7249" i="1"/>
  <c r="Q7249" i="1"/>
  <c r="O7250" i="1"/>
  <c r="P7250" i="1"/>
  <c r="Q7250" i="1"/>
  <c r="O7251" i="1"/>
  <c r="P7251" i="1"/>
  <c r="Q7251" i="1"/>
  <c r="O7252" i="1"/>
  <c r="P7252" i="1"/>
  <c r="Q7252" i="1"/>
  <c r="O7253" i="1"/>
  <c r="P7253" i="1"/>
  <c r="Q7253" i="1"/>
  <c r="O7254" i="1"/>
  <c r="P7254" i="1"/>
  <c r="Q7254" i="1"/>
  <c r="O7255" i="1"/>
  <c r="P7255" i="1"/>
  <c r="Q7255" i="1"/>
  <c r="O7256" i="1"/>
  <c r="P7256" i="1"/>
  <c r="Q7256" i="1"/>
  <c r="O7257" i="1"/>
  <c r="P7257" i="1"/>
  <c r="Q7257" i="1"/>
  <c r="O7258" i="1"/>
  <c r="P7258" i="1"/>
  <c r="Q7258" i="1"/>
  <c r="O7259" i="1"/>
  <c r="P7259" i="1"/>
  <c r="Q7259" i="1"/>
  <c r="O7260" i="1"/>
  <c r="P7260" i="1"/>
  <c r="Q7260" i="1"/>
  <c r="O7261" i="1"/>
  <c r="P7261" i="1"/>
  <c r="Q7261" i="1"/>
  <c r="O7262" i="1"/>
  <c r="P7262" i="1"/>
  <c r="Q7262" i="1"/>
  <c r="O7263" i="1"/>
  <c r="P7263" i="1"/>
  <c r="Q7263" i="1"/>
  <c r="O7264" i="1"/>
  <c r="P7264" i="1"/>
  <c r="Q7264" i="1"/>
  <c r="O7265" i="1"/>
  <c r="P7265" i="1"/>
  <c r="Q7265" i="1"/>
  <c r="O7266" i="1"/>
  <c r="P7266" i="1"/>
  <c r="Q7266" i="1"/>
  <c r="O7267" i="1"/>
  <c r="P7267" i="1"/>
  <c r="Q7267" i="1"/>
  <c r="O7268" i="1"/>
  <c r="P7268" i="1"/>
  <c r="Q7268" i="1"/>
  <c r="O7269" i="1"/>
  <c r="P7269" i="1"/>
  <c r="Q7269" i="1"/>
  <c r="O7270" i="1"/>
  <c r="P7270" i="1"/>
  <c r="Q7270" i="1"/>
  <c r="O7271" i="1"/>
  <c r="P7271" i="1"/>
  <c r="Q7271" i="1"/>
  <c r="O7272" i="1"/>
  <c r="P7272" i="1"/>
  <c r="Q7272" i="1"/>
  <c r="O7273" i="1"/>
  <c r="P7273" i="1"/>
  <c r="Q7273" i="1"/>
  <c r="O7274" i="1"/>
  <c r="P7274" i="1"/>
  <c r="Q7274" i="1"/>
  <c r="O7275" i="1"/>
  <c r="P7275" i="1"/>
  <c r="Q7275" i="1"/>
  <c r="O7276" i="1"/>
  <c r="P7276" i="1"/>
  <c r="Q7276" i="1"/>
  <c r="O7277" i="1"/>
  <c r="P7277" i="1"/>
  <c r="Q7277" i="1"/>
  <c r="O7278" i="1"/>
  <c r="P7278" i="1"/>
  <c r="Q7278" i="1"/>
  <c r="O7279" i="1"/>
  <c r="P7279" i="1"/>
  <c r="Q7279" i="1"/>
  <c r="O7280" i="1"/>
  <c r="P7280" i="1"/>
  <c r="Q7280" i="1"/>
  <c r="O7281" i="1"/>
  <c r="P7281" i="1"/>
  <c r="Q7281" i="1"/>
  <c r="O7282" i="1"/>
  <c r="P7282" i="1"/>
  <c r="Q7282" i="1"/>
  <c r="O7283" i="1"/>
  <c r="P7283" i="1"/>
  <c r="Q7283" i="1"/>
  <c r="O7284" i="1"/>
  <c r="P7284" i="1"/>
  <c r="Q7284" i="1"/>
  <c r="O7285" i="1"/>
  <c r="P7285" i="1"/>
  <c r="Q7285" i="1"/>
  <c r="O7286" i="1"/>
  <c r="P7286" i="1"/>
  <c r="Q7286" i="1"/>
  <c r="O7287" i="1"/>
  <c r="P7287" i="1"/>
  <c r="Q7287" i="1"/>
  <c r="O7288" i="1"/>
  <c r="P7288" i="1"/>
  <c r="Q7288" i="1"/>
  <c r="O7289" i="1"/>
  <c r="P7289" i="1"/>
  <c r="Q7289" i="1"/>
  <c r="O7290" i="1"/>
  <c r="P7290" i="1"/>
  <c r="Q7290" i="1"/>
  <c r="O7291" i="1"/>
  <c r="P7291" i="1"/>
  <c r="Q7291" i="1"/>
  <c r="O7292" i="1"/>
  <c r="P7292" i="1"/>
  <c r="Q7292" i="1"/>
  <c r="O7293" i="1"/>
  <c r="P7293" i="1"/>
  <c r="Q7293" i="1"/>
  <c r="O7294" i="1"/>
  <c r="P7294" i="1"/>
  <c r="Q7294" i="1"/>
  <c r="O7295" i="1"/>
  <c r="P7295" i="1"/>
  <c r="Q7295" i="1"/>
  <c r="O7296" i="1"/>
  <c r="P7296" i="1"/>
  <c r="Q7296" i="1"/>
  <c r="O7297" i="1"/>
  <c r="P7297" i="1"/>
  <c r="Q7297" i="1"/>
  <c r="O7298" i="1"/>
  <c r="P7298" i="1"/>
  <c r="Q7298" i="1"/>
  <c r="O7299" i="1"/>
  <c r="P7299" i="1"/>
  <c r="Q7299" i="1"/>
  <c r="O7300" i="1"/>
  <c r="P7300" i="1"/>
  <c r="Q7300" i="1"/>
  <c r="O7301" i="1"/>
  <c r="P7301" i="1"/>
  <c r="Q7301" i="1"/>
  <c r="O7302" i="1"/>
  <c r="P7302" i="1"/>
  <c r="Q7302" i="1"/>
  <c r="O7303" i="1"/>
  <c r="P7303" i="1"/>
  <c r="Q7303" i="1"/>
  <c r="O7304" i="1"/>
  <c r="P7304" i="1"/>
  <c r="Q7304" i="1"/>
  <c r="O7305" i="1"/>
  <c r="P7305" i="1"/>
  <c r="Q7305" i="1"/>
  <c r="O7306" i="1"/>
  <c r="P7306" i="1"/>
  <c r="Q7306" i="1"/>
  <c r="O7307" i="1"/>
  <c r="P7307" i="1"/>
  <c r="Q7307" i="1"/>
  <c r="O7308" i="1"/>
  <c r="P7308" i="1"/>
  <c r="Q7308" i="1"/>
  <c r="O7309" i="1"/>
  <c r="P7309" i="1"/>
  <c r="Q7309" i="1"/>
  <c r="O7310" i="1"/>
  <c r="P7310" i="1"/>
  <c r="Q7310" i="1"/>
  <c r="O7311" i="1"/>
  <c r="P7311" i="1"/>
  <c r="Q7311" i="1"/>
  <c r="O7312" i="1"/>
  <c r="P7312" i="1"/>
  <c r="Q7312" i="1"/>
  <c r="O7313" i="1"/>
  <c r="P7313" i="1"/>
  <c r="Q7313" i="1"/>
  <c r="O7314" i="1"/>
  <c r="P7314" i="1"/>
  <c r="Q7314" i="1"/>
  <c r="O7315" i="1"/>
  <c r="P7315" i="1"/>
  <c r="Q7315" i="1"/>
  <c r="O7316" i="1"/>
  <c r="P7316" i="1"/>
  <c r="Q7316" i="1"/>
  <c r="O7317" i="1"/>
  <c r="P7317" i="1"/>
  <c r="Q7317" i="1"/>
  <c r="O7318" i="1"/>
  <c r="P7318" i="1"/>
  <c r="Q7318" i="1"/>
  <c r="O7319" i="1"/>
  <c r="P7319" i="1"/>
  <c r="Q7319" i="1"/>
  <c r="O7320" i="1"/>
  <c r="P7320" i="1"/>
  <c r="Q7320" i="1"/>
  <c r="O7321" i="1"/>
  <c r="P7321" i="1"/>
  <c r="Q7321" i="1"/>
  <c r="O7322" i="1"/>
  <c r="P7322" i="1"/>
  <c r="Q7322" i="1"/>
  <c r="O7323" i="1"/>
  <c r="P7323" i="1"/>
  <c r="Q7323" i="1"/>
  <c r="O7324" i="1"/>
  <c r="P7324" i="1"/>
  <c r="Q7324" i="1"/>
  <c r="O7325" i="1"/>
  <c r="P7325" i="1"/>
  <c r="Q7325" i="1"/>
  <c r="O7326" i="1"/>
  <c r="P7326" i="1"/>
  <c r="Q7326" i="1"/>
  <c r="O7327" i="1"/>
  <c r="P7327" i="1"/>
  <c r="Q7327" i="1"/>
  <c r="O7328" i="1"/>
  <c r="P7328" i="1"/>
  <c r="Q7328" i="1"/>
  <c r="O7329" i="1"/>
  <c r="P7329" i="1"/>
  <c r="Q7329" i="1"/>
  <c r="O7330" i="1"/>
  <c r="P7330" i="1"/>
  <c r="Q7330" i="1"/>
  <c r="O7331" i="1"/>
  <c r="P7331" i="1"/>
  <c r="Q7331" i="1"/>
  <c r="O7332" i="1"/>
  <c r="P7332" i="1"/>
  <c r="Q7332" i="1"/>
  <c r="O7333" i="1"/>
  <c r="P7333" i="1"/>
  <c r="Q7333" i="1"/>
  <c r="O7334" i="1"/>
  <c r="P7334" i="1"/>
  <c r="Q7334" i="1"/>
  <c r="O7335" i="1"/>
  <c r="P7335" i="1"/>
  <c r="Q7335" i="1"/>
  <c r="O7336" i="1"/>
  <c r="P7336" i="1"/>
  <c r="Q7336" i="1"/>
  <c r="O7337" i="1"/>
  <c r="P7337" i="1"/>
  <c r="Q7337" i="1"/>
  <c r="O7338" i="1"/>
  <c r="P7338" i="1"/>
  <c r="Q7338" i="1"/>
  <c r="O7339" i="1"/>
  <c r="P7339" i="1"/>
  <c r="Q7339" i="1"/>
  <c r="O7340" i="1"/>
  <c r="P7340" i="1"/>
  <c r="Q7340" i="1"/>
  <c r="O7341" i="1"/>
  <c r="P7341" i="1"/>
  <c r="Q7341" i="1"/>
  <c r="O7342" i="1"/>
  <c r="P7342" i="1"/>
  <c r="Q7342" i="1"/>
  <c r="O7343" i="1"/>
  <c r="P7343" i="1"/>
  <c r="Q7343" i="1"/>
  <c r="O7344" i="1"/>
  <c r="P7344" i="1"/>
  <c r="Q7344" i="1"/>
  <c r="O7345" i="1"/>
  <c r="P7345" i="1"/>
  <c r="Q7345" i="1"/>
  <c r="O7346" i="1"/>
  <c r="P7346" i="1"/>
  <c r="Q7346" i="1"/>
  <c r="O7347" i="1"/>
  <c r="P7347" i="1"/>
  <c r="Q7347" i="1"/>
  <c r="O7348" i="1"/>
  <c r="P7348" i="1"/>
  <c r="Q7348" i="1"/>
  <c r="O7349" i="1"/>
  <c r="P7349" i="1"/>
  <c r="Q7349" i="1"/>
  <c r="O7350" i="1"/>
  <c r="P7350" i="1"/>
  <c r="Q7350" i="1"/>
  <c r="O7351" i="1"/>
  <c r="P7351" i="1"/>
  <c r="Q7351" i="1"/>
  <c r="O7352" i="1"/>
  <c r="P7352" i="1"/>
  <c r="Q7352" i="1"/>
  <c r="O7353" i="1"/>
  <c r="P7353" i="1"/>
  <c r="Q7353" i="1"/>
  <c r="O7354" i="1"/>
  <c r="P7354" i="1"/>
  <c r="Q7354" i="1"/>
  <c r="O7355" i="1"/>
  <c r="P7355" i="1"/>
  <c r="Q7355" i="1"/>
  <c r="O7356" i="1"/>
  <c r="P7356" i="1"/>
  <c r="Q7356" i="1"/>
  <c r="O7357" i="1"/>
  <c r="P7357" i="1"/>
  <c r="Q7357" i="1"/>
  <c r="O7358" i="1"/>
  <c r="P7358" i="1"/>
  <c r="Q7358" i="1"/>
  <c r="O7359" i="1"/>
  <c r="P7359" i="1"/>
  <c r="Q7359" i="1"/>
  <c r="O7360" i="1"/>
  <c r="P7360" i="1"/>
  <c r="Q7360" i="1"/>
  <c r="O7361" i="1"/>
  <c r="P7361" i="1"/>
  <c r="Q7361" i="1"/>
  <c r="O7362" i="1"/>
  <c r="P7362" i="1"/>
  <c r="Q7362" i="1"/>
  <c r="O7363" i="1"/>
  <c r="P7363" i="1"/>
  <c r="Q7363" i="1"/>
  <c r="O7364" i="1"/>
  <c r="P7364" i="1"/>
  <c r="Q7364" i="1"/>
  <c r="O7365" i="1"/>
  <c r="P7365" i="1"/>
  <c r="Q7365" i="1"/>
  <c r="O7366" i="1"/>
  <c r="P7366" i="1"/>
  <c r="Q7366" i="1"/>
  <c r="O7367" i="1"/>
  <c r="P7367" i="1"/>
  <c r="Q7367" i="1"/>
  <c r="O7368" i="1"/>
  <c r="P7368" i="1"/>
  <c r="Q7368" i="1"/>
  <c r="O7369" i="1"/>
  <c r="P7369" i="1"/>
  <c r="Q7369" i="1"/>
  <c r="O7370" i="1"/>
  <c r="P7370" i="1"/>
  <c r="Q7370" i="1"/>
  <c r="O7371" i="1"/>
  <c r="P7371" i="1"/>
  <c r="Q7371" i="1"/>
  <c r="O7372" i="1"/>
  <c r="P7372" i="1"/>
  <c r="Q7372" i="1"/>
  <c r="O7373" i="1"/>
  <c r="P7373" i="1"/>
  <c r="Q7373" i="1"/>
  <c r="O7374" i="1"/>
  <c r="P7374" i="1"/>
  <c r="Q7374" i="1"/>
  <c r="O7375" i="1"/>
  <c r="P7375" i="1"/>
  <c r="Q7375" i="1"/>
  <c r="O7376" i="1"/>
  <c r="P7376" i="1"/>
  <c r="Q7376" i="1"/>
  <c r="O7377" i="1"/>
  <c r="P7377" i="1"/>
  <c r="Q7377" i="1"/>
  <c r="O7378" i="1"/>
  <c r="P7378" i="1"/>
  <c r="Q7378" i="1"/>
  <c r="O7379" i="1"/>
  <c r="P7379" i="1"/>
  <c r="Q7379" i="1"/>
  <c r="O7380" i="1"/>
  <c r="P7380" i="1"/>
  <c r="Q7380" i="1"/>
  <c r="O7381" i="1"/>
  <c r="P7381" i="1"/>
  <c r="Q7381" i="1"/>
  <c r="O7382" i="1"/>
  <c r="P7382" i="1"/>
  <c r="Q7382" i="1"/>
  <c r="O7383" i="1"/>
  <c r="P7383" i="1"/>
  <c r="Q7383" i="1"/>
  <c r="O7384" i="1"/>
  <c r="P7384" i="1"/>
  <c r="Q7384" i="1"/>
  <c r="O7385" i="1"/>
  <c r="P7385" i="1"/>
  <c r="Q7385" i="1"/>
  <c r="O7386" i="1"/>
  <c r="P7386" i="1"/>
  <c r="Q7386" i="1"/>
  <c r="O7387" i="1"/>
  <c r="P7387" i="1"/>
  <c r="Q7387" i="1"/>
  <c r="O7388" i="1"/>
  <c r="P7388" i="1"/>
  <c r="Q7388" i="1"/>
  <c r="O7389" i="1"/>
  <c r="P7389" i="1"/>
  <c r="Q7389" i="1"/>
  <c r="O7390" i="1"/>
  <c r="P7390" i="1"/>
  <c r="Q7390" i="1"/>
  <c r="O7391" i="1"/>
  <c r="P7391" i="1"/>
  <c r="Q7391" i="1"/>
  <c r="O7392" i="1"/>
  <c r="P7392" i="1"/>
  <c r="Q7392" i="1"/>
  <c r="O7393" i="1"/>
  <c r="P7393" i="1"/>
  <c r="Q7393" i="1"/>
  <c r="O7394" i="1"/>
  <c r="P7394" i="1"/>
  <c r="Q7394" i="1"/>
  <c r="O7395" i="1"/>
  <c r="P7395" i="1"/>
  <c r="Q7395" i="1"/>
  <c r="O7396" i="1"/>
  <c r="P7396" i="1"/>
  <c r="Q7396" i="1"/>
  <c r="O7397" i="1"/>
  <c r="P7397" i="1"/>
  <c r="Q7397" i="1"/>
  <c r="O7398" i="1"/>
  <c r="P7398" i="1"/>
  <c r="Q7398" i="1"/>
  <c r="O7399" i="1"/>
  <c r="P7399" i="1"/>
  <c r="Q7399" i="1"/>
  <c r="O7400" i="1"/>
  <c r="P7400" i="1"/>
  <c r="Q7400" i="1"/>
  <c r="O7401" i="1"/>
  <c r="P7401" i="1"/>
  <c r="Q7401" i="1"/>
  <c r="O7402" i="1"/>
  <c r="P7402" i="1"/>
  <c r="Q7402" i="1"/>
  <c r="O7403" i="1"/>
  <c r="P7403" i="1"/>
  <c r="Q7403" i="1"/>
  <c r="O7404" i="1"/>
  <c r="P7404" i="1"/>
  <c r="Q7404" i="1"/>
  <c r="O7405" i="1"/>
  <c r="P7405" i="1"/>
  <c r="Q7405" i="1"/>
  <c r="O7406" i="1"/>
  <c r="P7406" i="1"/>
  <c r="Q7406" i="1"/>
  <c r="O7407" i="1"/>
  <c r="P7407" i="1"/>
  <c r="Q7407" i="1"/>
  <c r="O7408" i="1"/>
  <c r="P7408" i="1"/>
  <c r="Q7408" i="1"/>
  <c r="O7409" i="1"/>
  <c r="P7409" i="1"/>
  <c r="Q7409" i="1"/>
  <c r="O7410" i="1"/>
  <c r="P7410" i="1"/>
  <c r="Q7410" i="1"/>
  <c r="O7411" i="1"/>
  <c r="P7411" i="1"/>
  <c r="Q7411" i="1"/>
  <c r="O7412" i="1"/>
  <c r="P7412" i="1"/>
  <c r="Q7412" i="1"/>
  <c r="O7413" i="1"/>
  <c r="P7413" i="1"/>
  <c r="Q7413" i="1"/>
  <c r="O7414" i="1"/>
  <c r="P7414" i="1"/>
  <c r="Q7414" i="1"/>
  <c r="O7415" i="1"/>
  <c r="P7415" i="1"/>
  <c r="Q7415" i="1"/>
  <c r="O7416" i="1"/>
  <c r="P7416" i="1"/>
  <c r="Q7416" i="1"/>
  <c r="O7417" i="1"/>
  <c r="P7417" i="1"/>
  <c r="Q7417" i="1"/>
  <c r="O7418" i="1"/>
  <c r="P7418" i="1"/>
  <c r="Q7418" i="1"/>
  <c r="O7419" i="1"/>
  <c r="P7419" i="1"/>
  <c r="Q7419" i="1"/>
  <c r="O7420" i="1"/>
  <c r="P7420" i="1"/>
  <c r="Q7420" i="1"/>
  <c r="O7421" i="1"/>
  <c r="P7421" i="1"/>
  <c r="Q7421" i="1"/>
  <c r="O7422" i="1"/>
  <c r="P7422" i="1"/>
  <c r="Q7422" i="1"/>
  <c r="O7423" i="1"/>
  <c r="P7423" i="1"/>
  <c r="Q7423" i="1"/>
  <c r="O7424" i="1"/>
  <c r="P7424" i="1"/>
  <c r="Q7424" i="1"/>
  <c r="O7425" i="1"/>
  <c r="P7425" i="1"/>
  <c r="Q7425" i="1"/>
  <c r="O7426" i="1"/>
  <c r="P7426" i="1"/>
  <c r="Q7426" i="1"/>
  <c r="O7427" i="1"/>
  <c r="P7427" i="1"/>
  <c r="Q7427" i="1"/>
  <c r="O7428" i="1"/>
  <c r="P7428" i="1"/>
  <c r="Q7428" i="1"/>
  <c r="O7429" i="1"/>
  <c r="P7429" i="1"/>
  <c r="Q7429" i="1"/>
  <c r="O7430" i="1"/>
  <c r="P7430" i="1"/>
  <c r="Q7430" i="1"/>
  <c r="O7431" i="1"/>
  <c r="P7431" i="1"/>
  <c r="Q7431" i="1"/>
  <c r="O7432" i="1"/>
  <c r="P7432" i="1"/>
  <c r="Q7432" i="1"/>
  <c r="O7433" i="1"/>
  <c r="P7433" i="1"/>
  <c r="Q7433" i="1"/>
  <c r="O7434" i="1"/>
  <c r="P7434" i="1"/>
  <c r="Q7434" i="1"/>
  <c r="O7435" i="1"/>
  <c r="P7435" i="1"/>
  <c r="Q7435" i="1"/>
  <c r="O7436" i="1"/>
  <c r="P7436" i="1"/>
  <c r="Q7436" i="1"/>
  <c r="O7437" i="1"/>
  <c r="P7437" i="1"/>
  <c r="Q7437" i="1"/>
  <c r="O7438" i="1"/>
  <c r="P7438" i="1"/>
  <c r="Q7438" i="1"/>
  <c r="O7439" i="1"/>
  <c r="P7439" i="1"/>
  <c r="Q7439" i="1"/>
  <c r="O7440" i="1"/>
  <c r="P7440" i="1"/>
  <c r="Q7440" i="1"/>
  <c r="O7441" i="1"/>
  <c r="P7441" i="1"/>
  <c r="Q7441" i="1"/>
  <c r="O7442" i="1"/>
  <c r="P7442" i="1"/>
  <c r="Q7442" i="1"/>
  <c r="O7443" i="1"/>
  <c r="P7443" i="1"/>
  <c r="Q7443" i="1"/>
  <c r="O7444" i="1"/>
  <c r="P7444" i="1"/>
  <c r="Q7444" i="1"/>
  <c r="O7445" i="1"/>
  <c r="P7445" i="1"/>
  <c r="Q7445" i="1"/>
  <c r="O7446" i="1"/>
  <c r="P7446" i="1"/>
  <c r="Q7446" i="1"/>
  <c r="O7447" i="1"/>
  <c r="P7447" i="1"/>
  <c r="Q7447" i="1"/>
  <c r="O7448" i="1"/>
  <c r="P7448" i="1"/>
  <c r="Q7448" i="1"/>
  <c r="O7449" i="1"/>
  <c r="P7449" i="1"/>
  <c r="Q7449" i="1"/>
  <c r="O7450" i="1"/>
  <c r="P7450" i="1"/>
  <c r="Q7450" i="1"/>
  <c r="O7451" i="1"/>
  <c r="P7451" i="1"/>
  <c r="Q7451" i="1"/>
  <c r="O7452" i="1"/>
  <c r="P7452" i="1"/>
  <c r="Q7452" i="1"/>
  <c r="O7453" i="1"/>
  <c r="P7453" i="1"/>
  <c r="Q7453" i="1"/>
  <c r="O7454" i="1"/>
  <c r="P7454" i="1"/>
  <c r="Q7454" i="1"/>
  <c r="O7455" i="1"/>
  <c r="P7455" i="1"/>
  <c r="Q7455" i="1"/>
  <c r="O7456" i="1"/>
  <c r="P7456" i="1"/>
  <c r="Q7456" i="1"/>
  <c r="O7457" i="1"/>
  <c r="P7457" i="1"/>
  <c r="Q7457" i="1"/>
  <c r="O7458" i="1"/>
  <c r="P7458" i="1"/>
  <c r="Q7458" i="1"/>
  <c r="O7459" i="1"/>
  <c r="P7459" i="1"/>
  <c r="Q7459" i="1"/>
  <c r="O7460" i="1"/>
  <c r="P7460" i="1"/>
  <c r="Q7460" i="1"/>
  <c r="O7461" i="1"/>
  <c r="P7461" i="1"/>
  <c r="Q7461" i="1"/>
  <c r="O7462" i="1"/>
  <c r="P7462" i="1"/>
  <c r="Q7462" i="1"/>
  <c r="O7463" i="1"/>
  <c r="P7463" i="1"/>
  <c r="Q7463" i="1"/>
  <c r="O7464" i="1"/>
  <c r="P7464" i="1"/>
  <c r="Q7464" i="1"/>
  <c r="O7465" i="1"/>
  <c r="P7465" i="1"/>
  <c r="Q7465" i="1"/>
  <c r="O7466" i="1"/>
  <c r="P7466" i="1"/>
  <c r="Q7466" i="1"/>
  <c r="O7467" i="1"/>
  <c r="P7467" i="1"/>
  <c r="Q7467" i="1"/>
  <c r="O7468" i="1"/>
  <c r="P7468" i="1"/>
  <c r="Q7468" i="1"/>
  <c r="O7469" i="1"/>
  <c r="P7469" i="1"/>
  <c r="Q7469" i="1"/>
  <c r="O7470" i="1"/>
  <c r="P7470" i="1"/>
  <c r="Q7470" i="1"/>
  <c r="O7471" i="1"/>
  <c r="P7471" i="1"/>
  <c r="Q7471" i="1"/>
  <c r="O7472" i="1"/>
  <c r="P7472" i="1"/>
  <c r="Q7472" i="1"/>
  <c r="O7473" i="1"/>
  <c r="P7473" i="1"/>
  <c r="Q7473" i="1"/>
  <c r="O7474" i="1"/>
  <c r="P7474" i="1"/>
  <c r="Q7474" i="1"/>
  <c r="O7475" i="1"/>
  <c r="P7475" i="1"/>
  <c r="Q7475" i="1"/>
  <c r="O7476" i="1"/>
  <c r="P7476" i="1"/>
  <c r="Q7476" i="1"/>
  <c r="O7477" i="1"/>
  <c r="P7477" i="1"/>
  <c r="Q7477" i="1"/>
  <c r="O7478" i="1"/>
  <c r="P7478" i="1"/>
  <c r="Q7478" i="1"/>
  <c r="O7479" i="1"/>
  <c r="P7479" i="1"/>
  <c r="Q7479" i="1"/>
  <c r="O7480" i="1"/>
  <c r="P7480" i="1"/>
  <c r="Q7480" i="1"/>
  <c r="O7481" i="1"/>
  <c r="P7481" i="1"/>
  <c r="Q7481" i="1"/>
  <c r="O7482" i="1"/>
  <c r="P7482" i="1"/>
  <c r="Q7482" i="1"/>
  <c r="O7483" i="1"/>
  <c r="P7483" i="1"/>
  <c r="Q7483" i="1"/>
  <c r="O7484" i="1"/>
  <c r="P7484" i="1"/>
  <c r="Q7484" i="1"/>
  <c r="O7485" i="1"/>
  <c r="P7485" i="1"/>
  <c r="Q7485" i="1"/>
  <c r="O7486" i="1"/>
  <c r="P7486" i="1"/>
  <c r="Q7486" i="1"/>
  <c r="O7487" i="1"/>
  <c r="P7487" i="1"/>
  <c r="Q7487" i="1"/>
  <c r="O7488" i="1"/>
  <c r="P7488" i="1"/>
  <c r="Q7488" i="1"/>
  <c r="O7489" i="1"/>
  <c r="P7489" i="1"/>
  <c r="Q7489" i="1"/>
  <c r="O7490" i="1"/>
  <c r="P7490" i="1"/>
  <c r="Q7490" i="1"/>
  <c r="O7491" i="1"/>
  <c r="P7491" i="1"/>
  <c r="Q7491" i="1"/>
  <c r="O7492" i="1"/>
  <c r="P7492" i="1"/>
  <c r="Q7492" i="1"/>
  <c r="O7493" i="1"/>
  <c r="P7493" i="1"/>
  <c r="Q7493" i="1"/>
  <c r="O7494" i="1"/>
  <c r="P7494" i="1"/>
  <c r="Q7494" i="1"/>
  <c r="O7495" i="1"/>
  <c r="P7495" i="1"/>
  <c r="Q7495" i="1"/>
  <c r="O7496" i="1"/>
  <c r="P7496" i="1"/>
  <c r="Q7496" i="1"/>
  <c r="O7497" i="1"/>
  <c r="P7497" i="1"/>
  <c r="Q7497" i="1"/>
  <c r="O7498" i="1"/>
  <c r="P7498" i="1"/>
  <c r="Q7498" i="1"/>
  <c r="O7499" i="1"/>
  <c r="P7499" i="1"/>
  <c r="Q7499" i="1"/>
  <c r="O7500" i="1"/>
  <c r="P7500" i="1"/>
  <c r="Q7500" i="1"/>
  <c r="O7501" i="1"/>
  <c r="P7501" i="1"/>
  <c r="Q7501" i="1"/>
  <c r="O7502" i="1"/>
  <c r="P7502" i="1"/>
  <c r="Q7502" i="1"/>
  <c r="O7503" i="1"/>
  <c r="P7503" i="1"/>
  <c r="Q7503" i="1"/>
  <c r="O7504" i="1"/>
  <c r="P7504" i="1"/>
  <c r="Q7504" i="1"/>
  <c r="O7505" i="1"/>
  <c r="P7505" i="1"/>
  <c r="Q7505" i="1"/>
  <c r="O7506" i="1"/>
  <c r="P7506" i="1"/>
  <c r="Q7506" i="1"/>
  <c r="O7507" i="1"/>
  <c r="P7507" i="1"/>
  <c r="Q7507" i="1"/>
  <c r="O7508" i="1"/>
  <c r="P7508" i="1"/>
  <c r="Q7508" i="1"/>
  <c r="O7509" i="1"/>
  <c r="P7509" i="1"/>
  <c r="Q7509" i="1"/>
  <c r="O7510" i="1"/>
  <c r="P7510" i="1"/>
  <c r="Q7510" i="1"/>
  <c r="O7511" i="1"/>
  <c r="P7511" i="1"/>
  <c r="Q7511" i="1"/>
  <c r="O7512" i="1"/>
  <c r="P7512" i="1"/>
  <c r="Q7512" i="1"/>
  <c r="O7513" i="1"/>
  <c r="P7513" i="1"/>
  <c r="Q7513" i="1"/>
  <c r="O7514" i="1"/>
  <c r="P7514" i="1"/>
  <c r="Q7514" i="1"/>
  <c r="O7515" i="1"/>
  <c r="P7515" i="1"/>
  <c r="Q7515" i="1"/>
  <c r="O7516" i="1"/>
  <c r="P7516" i="1"/>
  <c r="Q7516" i="1"/>
  <c r="O7517" i="1"/>
  <c r="P7517" i="1"/>
  <c r="Q7517" i="1"/>
  <c r="O7518" i="1"/>
  <c r="P7518" i="1"/>
  <c r="Q7518" i="1"/>
  <c r="O7519" i="1"/>
  <c r="P7519" i="1"/>
  <c r="Q7519" i="1"/>
  <c r="O7520" i="1"/>
  <c r="P7520" i="1"/>
  <c r="Q7520" i="1"/>
  <c r="O7521" i="1"/>
  <c r="P7521" i="1"/>
  <c r="Q7521" i="1"/>
  <c r="O7522" i="1"/>
  <c r="P7522" i="1"/>
  <c r="Q7522" i="1"/>
  <c r="O7523" i="1"/>
  <c r="P7523" i="1"/>
  <c r="Q7523" i="1"/>
  <c r="O7524" i="1"/>
  <c r="P7524" i="1"/>
  <c r="Q7524" i="1"/>
  <c r="O7525" i="1"/>
  <c r="P7525" i="1"/>
  <c r="Q7525" i="1"/>
  <c r="O7526" i="1"/>
  <c r="P7526" i="1"/>
  <c r="Q7526" i="1"/>
  <c r="O7527" i="1"/>
  <c r="P7527" i="1"/>
  <c r="Q7527" i="1"/>
  <c r="O7528" i="1"/>
  <c r="P7528" i="1"/>
  <c r="Q7528" i="1"/>
  <c r="O7529" i="1"/>
  <c r="P7529" i="1"/>
  <c r="Q7529" i="1"/>
  <c r="O7530" i="1"/>
  <c r="P7530" i="1"/>
  <c r="Q7530" i="1"/>
  <c r="O7531" i="1"/>
  <c r="P7531" i="1"/>
  <c r="Q7531" i="1"/>
  <c r="O7532" i="1"/>
  <c r="P7532" i="1"/>
  <c r="Q7532" i="1"/>
  <c r="O7533" i="1"/>
  <c r="P7533" i="1"/>
  <c r="Q7533" i="1"/>
  <c r="O7534" i="1"/>
  <c r="P7534" i="1"/>
  <c r="Q7534" i="1"/>
  <c r="O7535" i="1"/>
  <c r="P7535" i="1"/>
  <c r="Q7535" i="1"/>
  <c r="O7536" i="1"/>
  <c r="P7536" i="1"/>
  <c r="Q7536" i="1"/>
  <c r="O7537" i="1"/>
  <c r="P7537" i="1"/>
  <c r="Q7537" i="1"/>
  <c r="O7538" i="1"/>
  <c r="P7538" i="1"/>
  <c r="Q7538" i="1"/>
  <c r="O7539" i="1"/>
  <c r="P7539" i="1"/>
  <c r="Q7539" i="1"/>
  <c r="O7540" i="1"/>
  <c r="P7540" i="1"/>
  <c r="Q7540" i="1"/>
  <c r="O7541" i="1"/>
  <c r="P7541" i="1"/>
  <c r="Q7541" i="1"/>
  <c r="O7542" i="1"/>
  <c r="P7542" i="1"/>
  <c r="Q7542" i="1"/>
  <c r="O7543" i="1"/>
  <c r="P7543" i="1"/>
  <c r="Q7543" i="1"/>
  <c r="O7544" i="1"/>
  <c r="P7544" i="1"/>
  <c r="Q7544" i="1"/>
  <c r="O7545" i="1"/>
  <c r="P7545" i="1"/>
  <c r="Q7545" i="1"/>
  <c r="O7546" i="1"/>
  <c r="P7546" i="1"/>
  <c r="Q7546" i="1"/>
  <c r="O7547" i="1"/>
  <c r="P7547" i="1"/>
  <c r="Q7547" i="1"/>
  <c r="O7548" i="1"/>
  <c r="P7548" i="1"/>
  <c r="Q7548" i="1"/>
  <c r="O7549" i="1"/>
  <c r="P7549" i="1"/>
  <c r="Q7549" i="1"/>
  <c r="O7550" i="1"/>
  <c r="P7550" i="1"/>
  <c r="Q7550" i="1"/>
  <c r="O7551" i="1"/>
  <c r="P7551" i="1"/>
  <c r="Q7551" i="1"/>
  <c r="O7552" i="1"/>
  <c r="P7552" i="1"/>
  <c r="Q7552" i="1"/>
  <c r="O7553" i="1"/>
  <c r="P7553" i="1"/>
  <c r="Q7553" i="1"/>
  <c r="O7554" i="1"/>
  <c r="P7554" i="1"/>
  <c r="Q7554" i="1"/>
  <c r="O7555" i="1"/>
  <c r="P7555" i="1"/>
  <c r="Q7555" i="1"/>
  <c r="O7556" i="1"/>
  <c r="P7556" i="1"/>
  <c r="Q7556" i="1"/>
  <c r="O7557" i="1"/>
  <c r="P7557" i="1"/>
  <c r="Q7557" i="1"/>
  <c r="O7558" i="1"/>
  <c r="P7558" i="1"/>
  <c r="Q7558" i="1"/>
  <c r="O7559" i="1"/>
  <c r="P7559" i="1"/>
  <c r="Q7559" i="1"/>
  <c r="O7560" i="1"/>
  <c r="P7560" i="1"/>
  <c r="Q7560" i="1"/>
  <c r="O7561" i="1"/>
  <c r="P7561" i="1"/>
  <c r="Q7561" i="1"/>
  <c r="O7562" i="1"/>
  <c r="P7562" i="1"/>
  <c r="Q7562" i="1"/>
  <c r="O7563" i="1"/>
  <c r="P7563" i="1"/>
  <c r="Q7563" i="1"/>
  <c r="O7564" i="1"/>
  <c r="P7564" i="1"/>
  <c r="Q7564" i="1"/>
  <c r="O7565" i="1"/>
  <c r="P7565" i="1"/>
  <c r="Q7565" i="1"/>
  <c r="O7566" i="1"/>
  <c r="P7566" i="1"/>
  <c r="Q7566" i="1"/>
  <c r="O7567" i="1"/>
  <c r="P7567" i="1"/>
  <c r="Q7567" i="1"/>
  <c r="O7568" i="1"/>
  <c r="P7568" i="1"/>
  <c r="Q7568" i="1"/>
  <c r="O7569" i="1"/>
  <c r="P7569" i="1"/>
  <c r="Q7569" i="1"/>
  <c r="O7570" i="1"/>
  <c r="P7570" i="1"/>
  <c r="Q7570" i="1"/>
  <c r="O7571" i="1"/>
  <c r="P7571" i="1"/>
  <c r="Q7571" i="1"/>
  <c r="O7572" i="1"/>
  <c r="P7572" i="1"/>
  <c r="Q7572" i="1"/>
  <c r="O7573" i="1"/>
  <c r="P7573" i="1"/>
  <c r="Q7573" i="1"/>
  <c r="O7574" i="1"/>
  <c r="P7574" i="1"/>
  <c r="Q7574" i="1"/>
  <c r="O7575" i="1"/>
  <c r="P7575" i="1"/>
  <c r="Q7575" i="1"/>
  <c r="O7576" i="1"/>
  <c r="P7576" i="1"/>
  <c r="Q7576" i="1"/>
  <c r="O7577" i="1"/>
  <c r="P7577" i="1"/>
  <c r="Q7577" i="1"/>
  <c r="O7578" i="1"/>
  <c r="P7578" i="1"/>
  <c r="Q7578" i="1"/>
  <c r="O7579" i="1"/>
  <c r="P7579" i="1"/>
  <c r="Q7579" i="1"/>
  <c r="O7580" i="1"/>
  <c r="P7580" i="1"/>
  <c r="Q7580" i="1"/>
  <c r="O7581" i="1"/>
  <c r="P7581" i="1"/>
  <c r="Q7581" i="1"/>
  <c r="O7582" i="1"/>
  <c r="P7582" i="1"/>
  <c r="Q7582" i="1"/>
  <c r="O7583" i="1"/>
  <c r="P7583" i="1"/>
  <c r="Q7583" i="1"/>
  <c r="O7584" i="1"/>
  <c r="P7584" i="1"/>
  <c r="Q7584" i="1"/>
  <c r="O7585" i="1"/>
  <c r="P7585" i="1"/>
  <c r="Q7585" i="1"/>
  <c r="O7586" i="1"/>
  <c r="P7586" i="1"/>
  <c r="Q7586" i="1"/>
  <c r="O7587" i="1"/>
  <c r="P7587" i="1"/>
  <c r="Q7587" i="1"/>
  <c r="O7588" i="1"/>
  <c r="P7588" i="1"/>
  <c r="Q7588" i="1"/>
  <c r="O7589" i="1"/>
  <c r="P7589" i="1"/>
  <c r="Q7589" i="1"/>
  <c r="O7590" i="1"/>
  <c r="P7590" i="1"/>
  <c r="Q7590" i="1"/>
  <c r="O7591" i="1"/>
  <c r="P7591" i="1"/>
  <c r="Q7591" i="1"/>
  <c r="O7592" i="1"/>
  <c r="P7592" i="1"/>
  <c r="Q7592" i="1"/>
  <c r="O7593" i="1"/>
  <c r="P7593" i="1"/>
  <c r="Q7593" i="1"/>
  <c r="O7594" i="1"/>
  <c r="P7594" i="1"/>
  <c r="Q7594" i="1"/>
  <c r="O7595" i="1"/>
  <c r="P7595" i="1"/>
  <c r="Q7595" i="1"/>
  <c r="O7596" i="1"/>
  <c r="P7596" i="1"/>
  <c r="Q7596" i="1"/>
  <c r="O7597" i="1"/>
  <c r="P7597" i="1"/>
  <c r="Q7597" i="1"/>
  <c r="O7598" i="1"/>
  <c r="P7598" i="1"/>
  <c r="Q7598" i="1"/>
  <c r="O7599" i="1"/>
  <c r="P7599" i="1"/>
  <c r="Q7599" i="1"/>
  <c r="O7600" i="1"/>
  <c r="P7600" i="1"/>
  <c r="Q7600" i="1"/>
  <c r="O7601" i="1"/>
  <c r="P7601" i="1"/>
  <c r="Q7601" i="1"/>
  <c r="O7602" i="1"/>
  <c r="P7602" i="1"/>
  <c r="Q7602" i="1"/>
  <c r="O7603" i="1"/>
  <c r="P7603" i="1"/>
  <c r="Q7603" i="1"/>
  <c r="O7604" i="1"/>
  <c r="P7604" i="1"/>
  <c r="Q7604" i="1"/>
  <c r="O7605" i="1"/>
  <c r="P7605" i="1"/>
  <c r="Q7605" i="1"/>
  <c r="O7606" i="1"/>
  <c r="P7606" i="1"/>
  <c r="Q7606" i="1"/>
  <c r="O7607" i="1"/>
  <c r="P7607" i="1"/>
  <c r="Q7607" i="1"/>
  <c r="O7608" i="1"/>
  <c r="P7608" i="1"/>
  <c r="Q7608" i="1"/>
  <c r="O7609" i="1"/>
  <c r="P7609" i="1"/>
  <c r="Q7609" i="1"/>
  <c r="O7610" i="1"/>
  <c r="P7610" i="1"/>
  <c r="Q7610" i="1"/>
  <c r="O7611" i="1"/>
  <c r="P7611" i="1"/>
  <c r="Q7611" i="1"/>
  <c r="O7612" i="1"/>
  <c r="P7612" i="1"/>
  <c r="Q7612" i="1"/>
  <c r="O7613" i="1"/>
  <c r="P7613" i="1"/>
  <c r="Q7613" i="1"/>
  <c r="O7614" i="1"/>
  <c r="P7614" i="1"/>
  <c r="Q7614" i="1"/>
  <c r="O7615" i="1"/>
  <c r="P7615" i="1"/>
  <c r="Q7615" i="1"/>
  <c r="O7616" i="1"/>
  <c r="P7616" i="1"/>
  <c r="Q7616" i="1"/>
  <c r="O7617" i="1"/>
  <c r="P7617" i="1"/>
  <c r="Q7617" i="1"/>
  <c r="O7618" i="1"/>
  <c r="P7618" i="1"/>
  <c r="Q7618" i="1"/>
  <c r="O7619" i="1"/>
  <c r="P7619" i="1"/>
  <c r="Q7619" i="1"/>
  <c r="O7620" i="1"/>
  <c r="P7620" i="1"/>
  <c r="Q7620" i="1"/>
  <c r="O7621" i="1"/>
  <c r="P7621" i="1"/>
  <c r="Q7621" i="1"/>
  <c r="O7622" i="1"/>
  <c r="P7622" i="1"/>
  <c r="Q7622" i="1"/>
  <c r="O7623" i="1"/>
  <c r="P7623" i="1"/>
  <c r="Q7623" i="1"/>
  <c r="O7624" i="1"/>
  <c r="P7624" i="1"/>
  <c r="Q7624" i="1"/>
  <c r="O7625" i="1"/>
  <c r="P7625" i="1"/>
  <c r="Q7625" i="1"/>
  <c r="O7626" i="1"/>
  <c r="P7626" i="1"/>
  <c r="Q7626" i="1"/>
  <c r="O7627" i="1"/>
  <c r="P7627" i="1"/>
  <c r="Q7627" i="1"/>
  <c r="O7628" i="1"/>
  <c r="P7628" i="1"/>
  <c r="Q7628" i="1"/>
  <c r="O7629" i="1"/>
  <c r="P7629" i="1"/>
  <c r="Q7629" i="1"/>
  <c r="O7630" i="1"/>
  <c r="P7630" i="1"/>
  <c r="Q7630" i="1"/>
  <c r="O7631" i="1"/>
  <c r="P7631" i="1"/>
  <c r="Q7631" i="1"/>
  <c r="O7632" i="1"/>
  <c r="P7632" i="1"/>
  <c r="Q7632" i="1"/>
  <c r="O7633" i="1"/>
  <c r="P7633" i="1"/>
  <c r="Q7633" i="1"/>
  <c r="O7634" i="1"/>
  <c r="P7634" i="1"/>
  <c r="Q7634" i="1"/>
  <c r="O7635" i="1"/>
  <c r="P7635" i="1"/>
  <c r="Q7635" i="1"/>
  <c r="O7636" i="1"/>
  <c r="P7636" i="1"/>
  <c r="Q7636" i="1"/>
  <c r="O7637" i="1"/>
  <c r="P7637" i="1"/>
  <c r="Q7637" i="1"/>
  <c r="O7638" i="1"/>
  <c r="P7638" i="1"/>
  <c r="Q7638" i="1"/>
  <c r="O7639" i="1"/>
  <c r="P7639" i="1"/>
  <c r="Q7639" i="1"/>
  <c r="O7640" i="1"/>
  <c r="P7640" i="1"/>
  <c r="Q7640" i="1"/>
  <c r="O7641" i="1"/>
  <c r="P7641" i="1"/>
  <c r="Q7641" i="1"/>
  <c r="O7642" i="1"/>
  <c r="P7642" i="1"/>
  <c r="Q7642" i="1"/>
  <c r="O7643" i="1"/>
  <c r="P7643" i="1"/>
  <c r="Q7643" i="1"/>
  <c r="O7644" i="1"/>
  <c r="P7644" i="1"/>
  <c r="Q7644" i="1"/>
  <c r="O7645" i="1"/>
  <c r="P7645" i="1"/>
  <c r="Q7645" i="1"/>
  <c r="O7646" i="1"/>
  <c r="P7646" i="1"/>
  <c r="Q7646" i="1"/>
  <c r="O7647" i="1"/>
  <c r="P7647" i="1"/>
  <c r="Q7647" i="1"/>
  <c r="O7648" i="1"/>
  <c r="P7648" i="1"/>
  <c r="Q7648" i="1"/>
  <c r="O7649" i="1"/>
  <c r="P7649" i="1"/>
  <c r="Q7649" i="1"/>
  <c r="O7650" i="1"/>
  <c r="P7650" i="1"/>
  <c r="Q7650" i="1"/>
  <c r="O7651" i="1"/>
  <c r="P7651" i="1"/>
  <c r="Q7651" i="1"/>
  <c r="O7652" i="1"/>
  <c r="P7652" i="1"/>
  <c r="Q7652" i="1"/>
  <c r="O7653" i="1"/>
  <c r="P7653" i="1"/>
  <c r="Q7653" i="1"/>
  <c r="O7654" i="1"/>
  <c r="P7654" i="1"/>
  <c r="Q7654" i="1"/>
  <c r="O7655" i="1"/>
  <c r="P7655" i="1"/>
  <c r="Q7655" i="1"/>
  <c r="O7656" i="1"/>
  <c r="P7656" i="1"/>
  <c r="Q7656" i="1"/>
  <c r="O7657" i="1"/>
  <c r="P7657" i="1"/>
  <c r="Q7657" i="1"/>
  <c r="O7658" i="1"/>
  <c r="P7658" i="1"/>
  <c r="Q7658" i="1"/>
  <c r="O7659" i="1"/>
  <c r="P7659" i="1"/>
  <c r="Q7659" i="1"/>
  <c r="O7660" i="1"/>
  <c r="P7660" i="1"/>
  <c r="Q7660" i="1"/>
  <c r="O7661" i="1"/>
  <c r="P7661" i="1"/>
  <c r="Q7661" i="1"/>
  <c r="O7662" i="1"/>
  <c r="P7662" i="1"/>
  <c r="Q7662" i="1"/>
  <c r="O7663" i="1"/>
  <c r="P7663" i="1"/>
  <c r="Q7663" i="1"/>
  <c r="O7664" i="1"/>
  <c r="P7664" i="1"/>
  <c r="Q7664" i="1"/>
  <c r="O7665" i="1"/>
  <c r="P7665" i="1"/>
  <c r="Q7665" i="1"/>
  <c r="O7666" i="1"/>
  <c r="P7666" i="1"/>
  <c r="Q7666" i="1"/>
  <c r="O7667" i="1"/>
  <c r="P7667" i="1"/>
  <c r="Q7667" i="1"/>
  <c r="O7668" i="1"/>
  <c r="P7668" i="1"/>
  <c r="Q7668" i="1"/>
  <c r="O7669" i="1"/>
  <c r="P7669" i="1"/>
  <c r="Q7669" i="1"/>
  <c r="O7670" i="1"/>
  <c r="P7670" i="1"/>
  <c r="Q7670" i="1"/>
  <c r="O7671" i="1"/>
  <c r="P7671" i="1"/>
  <c r="Q7671" i="1"/>
  <c r="O7672" i="1"/>
  <c r="P7672" i="1"/>
  <c r="Q7672" i="1"/>
  <c r="O7673" i="1"/>
  <c r="P7673" i="1"/>
  <c r="Q7673" i="1"/>
  <c r="O7674" i="1"/>
  <c r="P7674" i="1"/>
  <c r="Q7674" i="1"/>
  <c r="O7675" i="1"/>
  <c r="P7675" i="1"/>
  <c r="Q7675" i="1"/>
  <c r="O7676" i="1"/>
  <c r="P7676" i="1"/>
  <c r="Q7676" i="1"/>
  <c r="O7677" i="1"/>
  <c r="P7677" i="1"/>
  <c r="Q7677" i="1"/>
  <c r="O7678" i="1"/>
  <c r="P7678" i="1"/>
  <c r="Q7678" i="1"/>
  <c r="O7679" i="1"/>
  <c r="P7679" i="1"/>
  <c r="Q7679" i="1"/>
  <c r="O7680" i="1"/>
  <c r="P7680" i="1"/>
  <c r="Q7680" i="1"/>
  <c r="O7681" i="1"/>
  <c r="P7681" i="1"/>
  <c r="Q7681" i="1"/>
  <c r="O7682" i="1"/>
  <c r="P7682" i="1"/>
  <c r="Q7682" i="1"/>
  <c r="O7683" i="1"/>
  <c r="P7683" i="1"/>
  <c r="Q7683" i="1"/>
  <c r="O7684" i="1"/>
  <c r="P7684" i="1"/>
  <c r="Q7684" i="1"/>
  <c r="O7685" i="1"/>
  <c r="P7685" i="1"/>
  <c r="Q7685" i="1"/>
  <c r="O7686" i="1"/>
  <c r="P7686" i="1"/>
  <c r="Q7686" i="1"/>
  <c r="O7687" i="1"/>
  <c r="P7687" i="1"/>
  <c r="Q7687" i="1"/>
  <c r="O7688" i="1"/>
  <c r="P7688" i="1"/>
  <c r="Q7688" i="1"/>
  <c r="O7689" i="1"/>
  <c r="P7689" i="1"/>
  <c r="Q7689" i="1"/>
  <c r="O7690" i="1"/>
  <c r="P7690" i="1"/>
  <c r="Q7690" i="1"/>
  <c r="O7691" i="1"/>
  <c r="P7691" i="1"/>
  <c r="Q7691" i="1"/>
  <c r="O7692" i="1"/>
  <c r="P7692" i="1"/>
  <c r="Q7692" i="1"/>
  <c r="O7693" i="1"/>
  <c r="P7693" i="1"/>
  <c r="Q7693" i="1"/>
  <c r="O7694" i="1"/>
  <c r="P7694" i="1"/>
  <c r="Q7694" i="1"/>
  <c r="O7695" i="1"/>
  <c r="P7695" i="1"/>
  <c r="Q7695" i="1"/>
  <c r="O7696" i="1"/>
  <c r="P7696" i="1"/>
  <c r="Q7696" i="1"/>
  <c r="O7697" i="1"/>
  <c r="P7697" i="1"/>
  <c r="Q7697" i="1"/>
  <c r="O7698" i="1"/>
  <c r="P7698" i="1"/>
  <c r="Q7698" i="1"/>
  <c r="O7699" i="1"/>
  <c r="P7699" i="1"/>
  <c r="Q7699" i="1"/>
  <c r="O7700" i="1"/>
  <c r="P7700" i="1"/>
  <c r="Q7700" i="1"/>
  <c r="O7701" i="1"/>
  <c r="P7701" i="1"/>
  <c r="Q7701" i="1"/>
  <c r="O7702" i="1"/>
  <c r="P7702" i="1"/>
  <c r="Q7702" i="1"/>
  <c r="O7703" i="1"/>
  <c r="P7703" i="1"/>
  <c r="Q7703" i="1"/>
  <c r="O7704" i="1"/>
  <c r="P7704" i="1"/>
  <c r="Q7704" i="1"/>
  <c r="O7705" i="1"/>
  <c r="P7705" i="1"/>
  <c r="Q7705" i="1"/>
  <c r="O7706" i="1"/>
  <c r="P7706" i="1"/>
  <c r="Q7706" i="1"/>
  <c r="O7707" i="1"/>
  <c r="P7707" i="1"/>
  <c r="Q7707" i="1"/>
  <c r="O7708" i="1"/>
  <c r="P7708" i="1"/>
  <c r="Q7708" i="1"/>
  <c r="O7709" i="1"/>
  <c r="P7709" i="1"/>
  <c r="Q7709" i="1"/>
  <c r="O7710" i="1"/>
  <c r="P7710" i="1"/>
  <c r="Q7710" i="1"/>
  <c r="O7711" i="1"/>
  <c r="P7711" i="1"/>
  <c r="Q7711" i="1"/>
  <c r="O7712" i="1"/>
  <c r="P7712" i="1"/>
  <c r="Q7712" i="1"/>
  <c r="O7713" i="1"/>
  <c r="P7713" i="1"/>
  <c r="Q7713" i="1"/>
  <c r="O7714" i="1"/>
  <c r="P7714" i="1"/>
  <c r="Q7714" i="1"/>
  <c r="O7715" i="1"/>
  <c r="P7715" i="1"/>
  <c r="Q7715" i="1"/>
  <c r="O7716" i="1"/>
  <c r="P7716" i="1"/>
  <c r="Q7716" i="1"/>
  <c r="O7717" i="1"/>
  <c r="P7717" i="1"/>
  <c r="Q7717" i="1"/>
  <c r="O7718" i="1"/>
  <c r="P7718" i="1"/>
  <c r="Q7718" i="1"/>
  <c r="O7719" i="1"/>
  <c r="P7719" i="1"/>
  <c r="Q7719" i="1"/>
  <c r="O7720" i="1"/>
  <c r="P7720" i="1"/>
  <c r="Q7720" i="1"/>
  <c r="O7721" i="1"/>
  <c r="P7721" i="1"/>
  <c r="Q7721" i="1"/>
  <c r="O7722" i="1"/>
  <c r="P7722" i="1"/>
  <c r="Q7722" i="1"/>
  <c r="O7723" i="1"/>
  <c r="P7723" i="1"/>
  <c r="Q7723" i="1"/>
  <c r="O7724" i="1"/>
  <c r="P7724" i="1"/>
  <c r="Q7724" i="1"/>
  <c r="O7725" i="1"/>
  <c r="P7725" i="1"/>
  <c r="Q7725" i="1"/>
  <c r="O7726" i="1"/>
  <c r="P7726" i="1"/>
  <c r="Q7726" i="1"/>
  <c r="O7727" i="1"/>
  <c r="P7727" i="1"/>
  <c r="Q7727" i="1"/>
  <c r="O7728" i="1"/>
  <c r="P7728" i="1"/>
  <c r="Q7728" i="1"/>
  <c r="O7729" i="1"/>
  <c r="P7729" i="1"/>
  <c r="Q7729" i="1"/>
  <c r="O7730" i="1"/>
  <c r="P7730" i="1"/>
  <c r="Q7730" i="1"/>
  <c r="O7731" i="1"/>
  <c r="P7731" i="1"/>
  <c r="Q7731" i="1"/>
  <c r="O7732" i="1"/>
  <c r="P7732" i="1"/>
  <c r="Q7732" i="1"/>
  <c r="O7733" i="1"/>
  <c r="P7733" i="1"/>
  <c r="Q7733" i="1"/>
  <c r="O7734" i="1"/>
  <c r="P7734" i="1"/>
  <c r="Q7734" i="1"/>
  <c r="O7735" i="1"/>
  <c r="P7735" i="1"/>
  <c r="Q7735" i="1"/>
  <c r="O7736" i="1"/>
  <c r="P7736" i="1"/>
  <c r="Q7736" i="1"/>
  <c r="O7737" i="1"/>
  <c r="P7737" i="1"/>
  <c r="Q7737" i="1"/>
  <c r="O7738" i="1"/>
  <c r="P7738" i="1"/>
  <c r="Q7738" i="1"/>
  <c r="O7739" i="1"/>
  <c r="P7739" i="1"/>
  <c r="Q7739" i="1"/>
  <c r="O7740" i="1"/>
  <c r="P7740" i="1"/>
  <c r="Q7740" i="1"/>
  <c r="O7741" i="1"/>
  <c r="P7741" i="1"/>
  <c r="Q7741" i="1"/>
  <c r="O7742" i="1"/>
  <c r="P7742" i="1"/>
  <c r="Q7742" i="1"/>
  <c r="O7743" i="1"/>
  <c r="P7743" i="1"/>
  <c r="Q7743" i="1"/>
  <c r="O7744" i="1"/>
  <c r="P7744" i="1"/>
  <c r="Q7744" i="1"/>
  <c r="O7745" i="1"/>
  <c r="P7745" i="1"/>
  <c r="Q7745" i="1"/>
  <c r="O7746" i="1"/>
  <c r="P7746" i="1"/>
  <c r="Q7746" i="1"/>
  <c r="O7747" i="1"/>
  <c r="P7747" i="1"/>
  <c r="Q7747" i="1"/>
  <c r="O7748" i="1"/>
  <c r="P7748" i="1"/>
  <c r="Q7748" i="1"/>
  <c r="O7749" i="1"/>
  <c r="P7749" i="1"/>
  <c r="Q7749" i="1"/>
  <c r="O7750" i="1"/>
  <c r="P7750" i="1"/>
  <c r="Q7750" i="1"/>
  <c r="O7751" i="1"/>
  <c r="P7751" i="1"/>
  <c r="Q7751" i="1"/>
  <c r="O7752" i="1"/>
  <c r="P7752" i="1"/>
  <c r="Q7752" i="1"/>
  <c r="O7753" i="1"/>
  <c r="P7753" i="1"/>
  <c r="Q7753" i="1"/>
  <c r="O7754" i="1"/>
  <c r="P7754" i="1"/>
  <c r="Q7754" i="1"/>
  <c r="O7755" i="1"/>
  <c r="P7755" i="1"/>
  <c r="Q7755" i="1"/>
  <c r="O7756" i="1"/>
  <c r="P7756" i="1"/>
  <c r="Q7756" i="1"/>
  <c r="O7757" i="1"/>
  <c r="P7757" i="1"/>
  <c r="Q7757" i="1"/>
  <c r="O7758" i="1"/>
  <c r="P7758" i="1"/>
  <c r="Q7758" i="1"/>
  <c r="O7759" i="1"/>
  <c r="P7759" i="1"/>
  <c r="Q7759" i="1"/>
  <c r="O7760" i="1"/>
  <c r="P7760" i="1"/>
  <c r="Q7760" i="1"/>
  <c r="O7761" i="1"/>
  <c r="P7761" i="1"/>
  <c r="Q7761" i="1"/>
  <c r="O7762" i="1"/>
  <c r="P7762" i="1"/>
  <c r="Q7762" i="1"/>
  <c r="O7763" i="1"/>
  <c r="P7763" i="1"/>
  <c r="Q7763" i="1"/>
  <c r="O7764" i="1"/>
  <c r="P7764" i="1"/>
  <c r="Q7764" i="1"/>
  <c r="O7765" i="1"/>
  <c r="P7765" i="1"/>
  <c r="Q7765" i="1"/>
  <c r="O7766" i="1"/>
  <c r="P7766" i="1"/>
  <c r="Q7766" i="1"/>
  <c r="O7767" i="1"/>
  <c r="P7767" i="1"/>
  <c r="Q7767" i="1"/>
  <c r="O7768" i="1"/>
  <c r="P7768" i="1"/>
  <c r="Q7768" i="1"/>
  <c r="O7769" i="1"/>
  <c r="P7769" i="1"/>
  <c r="Q7769" i="1"/>
  <c r="O7770" i="1"/>
  <c r="P7770" i="1"/>
  <c r="Q7770" i="1"/>
  <c r="O7771" i="1"/>
  <c r="P7771" i="1"/>
  <c r="Q7771" i="1"/>
  <c r="O7772" i="1"/>
  <c r="P7772" i="1"/>
  <c r="Q7772" i="1"/>
  <c r="O7773" i="1"/>
  <c r="P7773" i="1"/>
  <c r="Q7773" i="1"/>
  <c r="O7774" i="1"/>
  <c r="P7774" i="1"/>
  <c r="Q7774" i="1"/>
  <c r="O7775" i="1"/>
  <c r="P7775" i="1"/>
  <c r="Q7775" i="1"/>
  <c r="O7776" i="1"/>
  <c r="P7776" i="1"/>
  <c r="Q7776" i="1"/>
  <c r="O7777" i="1"/>
  <c r="P7777" i="1"/>
  <c r="Q7777" i="1"/>
  <c r="O7778" i="1"/>
  <c r="P7778" i="1"/>
  <c r="Q7778" i="1"/>
  <c r="O7779" i="1"/>
  <c r="P7779" i="1"/>
  <c r="Q7779" i="1"/>
  <c r="O7780" i="1"/>
  <c r="P7780" i="1"/>
  <c r="Q7780" i="1"/>
  <c r="O7781" i="1"/>
  <c r="P7781" i="1"/>
  <c r="Q7781" i="1"/>
  <c r="O7782" i="1"/>
  <c r="P7782" i="1"/>
  <c r="Q7782" i="1"/>
  <c r="O7783" i="1"/>
  <c r="P7783" i="1"/>
  <c r="Q7783" i="1"/>
  <c r="O7784" i="1"/>
  <c r="P7784" i="1"/>
  <c r="Q7784" i="1"/>
  <c r="O7785" i="1"/>
  <c r="P7785" i="1"/>
  <c r="Q7785" i="1"/>
  <c r="O7786" i="1"/>
  <c r="P7786" i="1"/>
  <c r="Q7786" i="1"/>
  <c r="O7787" i="1"/>
  <c r="P7787" i="1"/>
  <c r="Q7787" i="1"/>
  <c r="O7788" i="1"/>
  <c r="P7788" i="1"/>
  <c r="Q7788" i="1"/>
  <c r="O7789" i="1"/>
  <c r="P7789" i="1"/>
  <c r="Q7789" i="1"/>
  <c r="O7790" i="1"/>
  <c r="P7790" i="1"/>
  <c r="Q7790" i="1"/>
  <c r="O7791" i="1"/>
  <c r="P7791" i="1"/>
  <c r="Q7791" i="1"/>
  <c r="O7792" i="1"/>
  <c r="P7792" i="1"/>
  <c r="Q7792" i="1"/>
  <c r="O7793" i="1"/>
  <c r="P7793" i="1"/>
  <c r="Q7793" i="1"/>
  <c r="O7794" i="1"/>
  <c r="P7794" i="1"/>
  <c r="Q7794" i="1"/>
  <c r="O7795" i="1"/>
  <c r="P7795" i="1"/>
  <c r="Q7795" i="1"/>
  <c r="O7796" i="1"/>
  <c r="P7796" i="1"/>
  <c r="Q7796" i="1"/>
  <c r="O7797" i="1"/>
  <c r="P7797" i="1"/>
  <c r="Q7797" i="1"/>
  <c r="O7798" i="1"/>
  <c r="P7798" i="1"/>
  <c r="Q7798" i="1"/>
  <c r="O7799" i="1"/>
  <c r="P7799" i="1"/>
  <c r="Q7799" i="1"/>
  <c r="O7800" i="1"/>
  <c r="P7800" i="1"/>
  <c r="Q7800" i="1"/>
  <c r="O7801" i="1"/>
  <c r="P7801" i="1"/>
  <c r="Q7801" i="1"/>
  <c r="O7802" i="1"/>
  <c r="P7802" i="1"/>
  <c r="Q7802" i="1"/>
  <c r="O7803" i="1"/>
  <c r="P7803" i="1"/>
  <c r="Q7803" i="1"/>
  <c r="O7804" i="1"/>
  <c r="P7804" i="1"/>
  <c r="Q7804" i="1"/>
  <c r="O7805" i="1"/>
  <c r="P7805" i="1"/>
  <c r="Q7805" i="1"/>
  <c r="O7806" i="1"/>
  <c r="P7806" i="1"/>
  <c r="Q7806" i="1"/>
  <c r="O7807" i="1"/>
  <c r="P7807" i="1"/>
  <c r="Q7807" i="1"/>
  <c r="O7808" i="1"/>
  <c r="P7808" i="1"/>
  <c r="Q7808" i="1"/>
  <c r="O7809" i="1"/>
  <c r="P7809" i="1"/>
  <c r="Q7809" i="1"/>
  <c r="O7810" i="1"/>
  <c r="P7810" i="1"/>
  <c r="Q7810" i="1"/>
  <c r="O7811" i="1"/>
  <c r="P7811" i="1"/>
  <c r="Q7811" i="1"/>
  <c r="O7812" i="1"/>
  <c r="P7812" i="1"/>
  <c r="Q7812" i="1"/>
  <c r="O7813" i="1"/>
  <c r="P7813" i="1"/>
  <c r="Q7813" i="1"/>
  <c r="O7814" i="1"/>
  <c r="P7814" i="1"/>
  <c r="Q7814" i="1"/>
  <c r="O7815" i="1"/>
  <c r="P7815" i="1"/>
  <c r="Q7815" i="1"/>
  <c r="O7816" i="1"/>
  <c r="P7816" i="1"/>
  <c r="Q7816" i="1"/>
  <c r="O7817" i="1"/>
  <c r="P7817" i="1"/>
  <c r="Q7817" i="1"/>
  <c r="O7818" i="1"/>
  <c r="P7818" i="1"/>
  <c r="Q7818" i="1"/>
  <c r="O7819" i="1"/>
  <c r="P7819" i="1"/>
  <c r="Q7819" i="1"/>
  <c r="O7820" i="1"/>
  <c r="P7820" i="1"/>
  <c r="Q7820" i="1"/>
  <c r="O7821" i="1"/>
  <c r="P7821" i="1"/>
  <c r="Q7821" i="1"/>
  <c r="O7822" i="1"/>
  <c r="P7822" i="1"/>
  <c r="Q7822" i="1"/>
  <c r="O7823" i="1"/>
  <c r="P7823" i="1"/>
  <c r="Q7823" i="1"/>
  <c r="O7824" i="1"/>
  <c r="P7824" i="1"/>
  <c r="Q7824" i="1"/>
  <c r="O7825" i="1"/>
  <c r="P7825" i="1"/>
  <c r="Q7825" i="1"/>
  <c r="O7826" i="1"/>
  <c r="P7826" i="1"/>
  <c r="Q7826" i="1"/>
  <c r="O7827" i="1"/>
  <c r="P7827" i="1"/>
  <c r="Q7827" i="1"/>
  <c r="O7828" i="1"/>
  <c r="P7828" i="1"/>
  <c r="Q7828" i="1"/>
  <c r="O7829" i="1"/>
  <c r="P7829" i="1"/>
  <c r="Q7829" i="1"/>
  <c r="O7830" i="1"/>
  <c r="P7830" i="1"/>
  <c r="Q7830" i="1"/>
  <c r="O7831" i="1"/>
  <c r="P7831" i="1"/>
  <c r="Q7831" i="1"/>
  <c r="O7832" i="1"/>
  <c r="P7832" i="1"/>
  <c r="Q7832" i="1"/>
  <c r="O7833" i="1"/>
  <c r="P7833" i="1"/>
  <c r="Q7833" i="1"/>
  <c r="O7834" i="1"/>
  <c r="P7834" i="1"/>
  <c r="Q7834" i="1"/>
  <c r="O7835" i="1"/>
  <c r="P7835" i="1"/>
  <c r="Q7835" i="1"/>
  <c r="O7836" i="1"/>
  <c r="P7836" i="1"/>
  <c r="Q7836" i="1"/>
  <c r="O7837" i="1"/>
  <c r="P7837" i="1"/>
  <c r="Q7837" i="1"/>
  <c r="O7838" i="1"/>
  <c r="P7838" i="1"/>
  <c r="Q7838" i="1"/>
  <c r="O7839" i="1"/>
  <c r="P7839" i="1"/>
  <c r="Q7839" i="1"/>
  <c r="O7840" i="1"/>
  <c r="P7840" i="1"/>
  <c r="Q7840" i="1"/>
  <c r="O7841" i="1"/>
  <c r="P7841" i="1"/>
  <c r="Q7841" i="1"/>
  <c r="O7842" i="1"/>
  <c r="P7842" i="1"/>
  <c r="Q7842" i="1"/>
  <c r="O7843" i="1"/>
  <c r="P7843" i="1"/>
  <c r="Q7843" i="1"/>
  <c r="O7844" i="1"/>
  <c r="P7844" i="1"/>
  <c r="Q7844" i="1"/>
  <c r="O7845" i="1"/>
  <c r="P7845" i="1"/>
  <c r="Q7845" i="1"/>
  <c r="O7846" i="1"/>
  <c r="P7846" i="1"/>
  <c r="Q7846" i="1"/>
  <c r="O7847" i="1"/>
  <c r="P7847" i="1"/>
  <c r="Q7847" i="1"/>
  <c r="O7848" i="1"/>
  <c r="P7848" i="1"/>
  <c r="Q7848" i="1"/>
  <c r="O7849" i="1"/>
  <c r="P7849" i="1"/>
  <c r="Q7849" i="1"/>
  <c r="O7850" i="1"/>
  <c r="P7850" i="1"/>
  <c r="Q7850" i="1"/>
  <c r="O7851" i="1"/>
  <c r="P7851" i="1"/>
  <c r="Q7851" i="1"/>
  <c r="O7852" i="1"/>
  <c r="P7852" i="1"/>
  <c r="Q7852" i="1"/>
  <c r="O7853" i="1"/>
  <c r="P7853" i="1"/>
  <c r="Q7853" i="1"/>
  <c r="O7854" i="1"/>
  <c r="P7854" i="1"/>
  <c r="Q7854" i="1"/>
  <c r="O7855" i="1"/>
  <c r="P7855" i="1"/>
  <c r="Q7855" i="1"/>
  <c r="O7856" i="1"/>
  <c r="P7856" i="1"/>
  <c r="Q7856" i="1"/>
  <c r="O7857" i="1"/>
  <c r="P7857" i="1"/>
  <c r="Q7857" i="1"/>
  <c r="O7858" i="1"/>
  <c r="P7858" i="1"/>
  <c r="Q7858" i="1"/>
  <c r="O7859" i="1"/>
  <c r="P7859" i="1"/>
  <c r="Q7859" i="1"/>
  <c r="O7860" i="1"/>
  <c r="P7860" i="1"/>
  <c r="Q7860" i="1"/>
  <c r="O7861" i="1"/>
  <c r="P7861" i="1"/>
  <c r="Q7861" i="1"/>
  <c r="O7862" i="1"/>
  <c r="P7862" i="1"/>
  <c r="Q7862" i="1"/>
  <c r="O7863" i="1"/>
  <c r="P7863" i="1"/>
  <c r="Q7863" i="1"/>
  <c r="O7864" i="1"/>
  <c r="P7864" i="1"/>
  <c r="Q7864" i="1"/>
  <c r="O7865" i="1"/>
  <c r="P7865" i="1"/>
  <c r="Q7865" i="1"/>
  <c r="O7866" i="1"/>
  <c r="P7866" i="1"/>
  <c r="Q7866" i="1"/>
  <c r="O7867" i="1"/>
  <c r="P7867" i="1"/>
  <c r="Q7867" i="1"/>
  <c r="O7868" i="1"/>
  <c r="P7868" i="1"/>
  <c r="Q7868" i="1"/>
  <c r="O7869" i="1"/>
  <c r="P7869" i="1"/>
  <c r="Q7869" i="1"/>
  <c r="O7870" i="1"/>
  <c r="P7870" i="1"/>
  <c r="Q7870" i="1"/>
  <c r="O7871" i="1"/>
  <c r="P7871" i="1"/>
  <c r="Q7871" i="1"/>
  <c r="O7872" i="1"/>
  <c r="P7872" i="1"/>
  <c r="Q7872" i="1"/>
  <c r="O7873" i="1"/>
  <c r="P7873" i="1"/>
  <c r="Q7873" i="1"/>
  <c r="O7874" i="1"/>
  <c r="P7874" i="1"/>
  <c r="Q7874" i="1"/>
  <c r="O7875" i="1"/>
  <c r="P7875" i="1"/>
  <c r="Q7875" i="1"/>
  <c r="O7876" i="1"/>
  <c r="P7876" i="1"/>
  <c r="Q7876" i="1"/>
  <c r="O7877" i="1"/>
  <c r="P7877" i="1"/>
  <c r="Q7877" i="1"/>
  <c r="O7878" i="1"/>
  <c r="P7878" i="1"/>
  <c r="Q7878" i="1"/>
  <c r="O7879" i="1"/>
  <c r="P7879" i="1"/>
  <c r="Q7879" i="1"/>
  <c r="O7880" i="1"/>
  <c r="P7880" i="1"/>
  <c r="Q7880" i="1"/>
  <c r="O7881" i="1"/>
  <c r="P7881" i="1"/>
  <c r="Q7881" i="1"/>
  <c r="O7882" i="1"/>
  <c r="P7882" i="1"/>
  <c r="Q7882" i="1"/>
  <c r="O7883" i="1"/>
  <c r="P7883" i="1"/>
  <c r="Q7883" i="1"/>
  <c r="O7884" i="1"/>
  <c r="P7884" i="1"/>
  <c r="Q7884" i="1"/>
  <c r="O7885" i="1"/>
  <c r="P7885" i="1"/>
  <c r="Q7885" i="1"/>
  <c r="O7886" i="1"/>
  <c r="P7886" i="1"/>
  <c r="Q7886" i="1"/>
  <c r="O7887" i="1"/>
  <c r="P7887" i="1"/>
  <c r="Q7887" i="1"/>
  <c r="O7888" i="1"/>
  <c r="P7888" i="1"/>
  <c r="Q7888" i="1"/>
  <c r="O7889" i="1"/>
  <c r="P7889" i="1"/>
  <c r="Q7889" i="1"/>
  <c r="O7890" i="1"/>
  <c r="P7890" i="1"/>
  <c r="Q7890" i="1"/>
  <c r="O7891" i="1"/>
  <c r="P7891" i="1"/>
  <c r="Q7891" i="1"/>
  <c r="O7892" i="1"/>
  <c r="P7892" i="1"/>
  <c r="Q7892" i="1"/>
  <c r="O7893" i="1"/>
  <c r="P7893" i="1"/>
  <c r="Q7893" i="1"/>
  <c r="O7894" i="1"/>
  <c r="P7894" i="1"/>
  <c r="Q7894" i="1"/>
  <c r="O7895" i="1"/>
  <c r="P7895" i="1"/>
  <c r="Q7895" i="1"/>
  <c r="O7896" i="1"/>
  <c r="P7896" i="1"/>
  <c r="Q7896" i="1"/>
  <c r="O7897" i="1"/>
  <c r="P7897" i="1"/>
  <c r="Q7897" i="1"/>
  <c r="O7898" i="1"/>
  <c r="P7898" i="1"/>
  <c r="Q7898" i="1"/>
  <c r="O7899" i="1"/>
  <c r="P7899" i="1"/>
  <c r="Q7899" i="1"/>
  <c r="O7900" i="1"/>
  <c r="P7900" i="1"/>
  <c r="Q7900" i="1"/>
  <c r="O7901" i="1"/>
  <c r="P7901" i="1"/>
  <c r="Q7901" i="1"/>
  <c r="O7902" i="1"/>
  <c r="P7902" i="1"/>
  <c r="Q7902" i="1"/>
  <c r="O7903" i="1"/>
  <c r="P7903" i="1"/>
  <c r="Q7903" i="1"/>
  <c r="O7904" i="1"/>
  <c r="P7904" i="1"/>
  <c r="Q7904" i="1"/>
  <c r="O7905" i="1"/>
  <c r="P7905" i="1"/>
  <c r="Q7905" i="1"/>
  <c r="O7906" i="1"/>
  <c r="P7906" i="1"/>
  <c r="Q7906" i="1"/>
  <c r="O7907" i="1"/>
  <c r="P7907" i="1"/>
  <c r="Q7907" i="1"/>
  <c r="O7908" i="1"/>
  <c r="P7908" i="1"/>
  <c r="Q7908" i="1"/>
  <c r="O7909" i="1"/>
  <c r="P7909" i="1"/>
  <c r="Q7909" i="1"/>
  <c r="O7910" i="1"/>
  <c r="P7910" i="1"/>
  <c r="Q7910" i="1"/>
  <c r="O7911" i="1"/>
  <c r="P7911" i="1"/>
  <c r="Q7911" i="1"/>
  <c r="O7912" i="1"/>
  <c r="P7912" i="1"/>
  <c r="Q7912" i="1"/>
  <c r="O7913" i="1"/>
  <c r="P7913" i="1"/>
  <c r="Q7913" i="1"/>
  <c r="O7914" i="1"/>
  <c r="P7914" i="1"/>
  <c r="Q7914" i="1"/>
  <c r="O7915" i="1"/>
  <c r="P7915" i="1"/>
  <c r="Q7915" i="1"/>
  <c r="O7916" i="1"/>
  <c r="P7916" i="1"/>
  <c r="Q7916" i="1"/>
  <c r="O7917" i="1"/>
  <c r="P7917" i="1"/>
  <c r="Q7917" i="1"/>
  <c r="O7918" i="1"/>
  <c r="P7918" i="1"/>
  <c r="Q7918" i="1"/>
  <c r="O7919" i="1"/>
  <c r="P7919" i="1"/>
  <c r="Q7919" i="1"/>
  <c r="O7920" i="1"/>
  <c r="P7920" i="1"/>
  <c r="Q7920" i="1"/>
  <c r="O7921" i="1"/>
  <c r="P7921" i="1"/>
  <c r="Q7921" i="1"/>
  <c r="O7922" i="1"/>
  <c r="P7922" i="1"/>
  <c r="Q7922" i="1"/>
  <c r="O7923" i="1"/>
  <c r="P7923" i="1"/>
  <c r="Q7923" i="1"/>
  <c r="O7924" i="1"/>
  <c r="P7924" i="1"/>
  <c r="Q7924" i="1"/>
  <c r="O7925" i="1"/>
  <c r="P7925" i="1"/>
  <c r="Q7925" i="1"/>
  <c r="O7926" i="1"/>
  <c r="P7926" i="1"/>
  <c r="Q7926" i="1"/>
  <c r="O7927" i="1"/>
  <c r="P7927" i="1"/>
  <c r="Q7927" i="1"/>
  <c r="O7928" i="1"/>
  <c r="P7928" i="1"/>
  <c r="Q7928" i="1"/>
  <c r="O7929" i="1"/>
  <c r="P7929" i="1"/>
  <c r="Q7929" i="1"/>
  <c r="O7930" i="1"/>
  <c r="P7930" i="1"/>
  <c r="Q7930" i="1"/>
  <c r="O7931" i="1"/>
  <c r="P7931" i="1"/>
  <c r="Q7931" i="1"/>
  <c r="O7932" i="1"/>
  <c r="P7932" i="1"/>
  <c r="Q7932" i="1"/>
  <c r="O7933" i="1"/>
  <c r="P7933" i="1"/>
  <c r="Q7933" i="1"/>
  <c r="O7934" i="1"/>
  <c r="P7934" i="1"/>
  <c r="Q7934" i="1"/>
  <c r="O7935" i="1"/>
  <c r="P7935" i="1"/>
  <c r="Q7935" i="1"/>
  <c r="O7936" i="1"/>
  <c r="P7936" i="1"/>
  <c r="Q7936" i="1"/>
  <c r="O7937" i="1"/>
  <c r="P7937" i="1"/>
  <c r="Q7937" i="1"/>
  <c r="O7938" i="1"/>
  <c r="P7938" i="1"/>
  <c r="Q7938" i="1"/>
  <c r="O7939" i="1"/>
  <c r="P7939" i="1"/>
  <c r="Q7939" i="1"/>
  <c r="O7940" i="1"/>
  <c r="P7940" i="1"/>
  <c r="Q7940" i="1"/>
  <c r="O7941" i="1"/>
  <c r="P7941" i="1"/>
  <c r="Q7941" i="1"/>
  <c r="O7942" i="1"/>
  <c r="P7942" i="1"/>
  <c r="Q7942" i="1"/>
  <c r="O7943" i="1"/>
  <c r="P7943" i="1"/>
  <c r="Q7943" i="1"/>
  <c r="O7944" i="1"/>
  <c r="P7944" i="1"/>
  <c r="Q7944" i="1"/>
  <c r="O7945" i="1"/>
  <c r="P7945" i="1"/>
  <c r="Q7945" i="1"/>
  <c r="O7946" i="1"/>
  <c r="P7946" i="1"/>
  <c r="Q7946" i="1"/>
  <c r="O7947" i="1"/>
  <c r="P7947" i="1"/>
  <c r="Q7947" i="1"/>
  <c r="O7948" i="1"/>
  <c r="P7948" i="1"/>
  <c r="Q7948" i="1"/>
  <c r="O7949" i="1"/>
  <c r="P7949" i="1"/>
  <c r="Q7949" i="1"/>
  <c r="O7950" i="1"/>
  <c r="P7950" i="1"/>
  <c r="Q7950" i="1"/>
  <c r="O7951" i="1"/>
  <c r="P7951" i="1"/>
  <c r="Q7951" i="1"/>
  <c r="O7952" i="1"/>
  <c r="P7952" i="1"/>
  <c r="Q7952" i="1"/>
  <c r="O7953" i="1"/>
  <c r="P7953" i="1"/>
  <c r="Q7953" i="1"/>
  <c r="O7954" i="1"/>
  <c r="P7954" i="1"/>
  <c r="Q7954" i="1"/>
  <c r="O7955" i="1"/>
  <c r="P7955" i="1"/>
  <c r="Q7955" i="1"/>
  <c r="O7956" i="1"/>
  <c r="P7956" i="1"/>
  <c r="Q7956" i="1"/>
  <c r="O7957" i="1"/>
  <c r="P7957" i="1"/>
  <c r="Q7957" i="1"/>
  <c r="O7958" i="1"/>
  <c r="P7958" i="1"/>
  <c r="Q7958" i="1"/>
  <c r="O7959" i="1"/>
  <c r="P7959" i="1"/>
  <c r="Q7959" i="1"/>
  <c r="O7960" i="1"/>
  <c r="P7960" i="1"/>
  <c r="Q7960" i="1"/>
  <c r="O7961" i="1"/>
  <c r="P7961" i="1"/>
  <c r="Q7961" i="1"/>
  <c r="O7962" i="1"/>
  <c r="P7962" i="1"/>
  <c r="Q7962" i="1"/>
  <c r="O7963" i="1"/>
  <c r="P7963" i="1"/>
  <c r="Q7963" i="1"/>
  <c r="O7964" i="1"/>
  <c r="P7964" i="1"/>
  <c r="Q7964" i="1"/>
  <c r="O7965" i="1"/>
  <c r="P7965" i="1"/>
  <c r="Q7965" i="1"/>
  <c r="O7966" i="1"/>
  <c r="P7966" i="1"/>
  <c r="Q7966" i="1"/>
  <c r="O7967" i="1"/>
  <c r="P7967" i="1"/>
  <c r="Q7967" i="1"/>
  <c r="O7968" i="1"/>
  <c r="P7968" i="1"/>
  <c r="Q7968" i="1"/>
  <c r="O7969" i="1"/>
  <c r="P7969" i="1"/>
  <c r="Q7969" i="1"/>
  <c r="O7970" i="1"/>
  <c r="P7970" i="1"/>
  <c r="Q7970" i="1"/>
  <c r="O7971" i="1"/>
  <c r="P7971" i="1"/>
  <c r="Q7971" i="1"/>
  <c r="O7972" i="1"/>
  <c r="P7972" i="1"/>
  <c r="Q7972" i="1"/>
  <c r="O7973" i="1"/>
  <c r="P7973" i="1"/>
  <c r="Q7973" i="1"/>
  <c r="O7974" i="1"/>
  <c r="P7974" i="1"/>
  <c r="Q7974" i="1"/>
  <c r="O7975" i="1"/>
  <c r="P7975" i="1"/>
  <c r="Q7975" i="1"/>
  <c r="O7976" i="1"/>
  <c r="P7976" i="1"/>
  <c r="Q7976" i="1"/>
  <c r="O7977" i="1"/>
  <c r="P7977" i="1"/>
  <c r="Q7977" i="1"/>
  <c r="O7978" i="1"/>
  <c r="P7978" i="1"/>
  <c r="Q7978" i="1"/>
  <c r="O7979" i="1"/>
  <c r="P7979" i="1"/>
  <c r="Q7979" i="1"/>
  <c r="O7980" i="1"/>
  <c r="P7980" i="1"/>
  <c r="Q7980" i="1"/>
  <c r="O7981" i="1"/>
  <c r="P7981" i="1"/>
  <c r="Q7981" i="1"/>
  <c r="O7982" i="1"/>
  <c r="P7982" i="1"/>
  <c r="Q7982" i="1"/>
  <c r="O7983" i="1"/>
  <c r="P7983" i="1"/>
  <c r="Q7983" i="1"/>
  <c r="O7984" i="1"/>
  <c r="P7984" i="1"/>
  <c r="Q7984" i="1"/>
  <c r="O7985" i="1"/>
  <c r="P7985" i="1"/>
  <c r="Q7985" i="1"/>
  <c r="O7986" i="1"/>
  <c r="P7986" i="1"/>
  <c r="Q7986" i="1"/>
  <c r="O7987" i="1"/>
  <c r="P7987" i="1"/>
  <c r="Q7987" i="1"/>
  <c r="O7988" i="1"/>
  <c r="P7988" i="1"/>
  <c r="Q7988" i="1"/>
  <c r="O7989" i="1"/>
  <c r="P7989" i="1"/>
  <c r="Q7989" i="1"/>
  <c r="O7990" i="1"/>
  <c r="P7990" i="1"/>
  <c r="Q7990" i="1"/>
  <c r="O7991" i="1"/>
  <c r="P7991" i="1"/>
  <c r="Q7991" i="1"/>
  <c r="O7992" i="1"/>
  <c r="P7992" i="1"/>
  <c r="Q7992" i="1"/>
  <c r="O7993" i="1"/>
  <c r="P7993" i="1"/>
  <c r="Q7993" i="1"/>
  <c r="O7994" i="1"/>
  <c r="P7994" i="1"/>
  <c r="Q7994" i="1"/>
  <c r="O7995" i="1"/>
  <c r="P7995" i="1"/>
  <c r="Q7995" i="1"/>
  <c r="O7996" i="1"/>
  <c r="P7996" i="1"/>
  <c r="Q7996" i="1"/>
  <c r="O7997" i="1"/>
  <c r="P7997" i="1"/>
  <c r="Q7997" i="1"/>
  <c r="O7998" i="1"/>
  <c r="P7998" i="1"/>
  <c r="Q7998" i="1"/>
  <c r="O7999" i="1"/>
  <c r="P7999" i="1"/>
  <c r="Q7999" i="1"/>
  <c r="O8000" i="1"/>
  <c r="P8000" i="1"/>
  <c r="Q8000" i="1"/>
  <c r="O8001" i="1"/>
  <c r="P8001" i="1"/>
  <c r="Q8001" i="1"/>
  <c r="O8002" i="1"/>
  <c r="P8002" i="1"/>
  <c r="Q8002" i="1"/>
  <c r="O8003" i="1"/>
  <c r="P8003" i="1"/>
  <c r="Q8003" i="1"/>
  <c r="O8004" i="1"/>
  <c r="P8004" i="1"/>
  <c r="Q8004" i="1"/>
  <c r="O8005" i="1"/>
  <c r="P8005" i="1"/>
  <c r="Q8005" i="1"/>
  <c r="O8006" i="1"/>
  <c r="P8006" i="1"/>
  <c r="Q8006" i="1"/>
  <c r="O8007" i="1"/>
  <c r="P8007" i="1"/>
  <c r="Q8007" i="1"/>
  <c r="O8008" i="1"/>
  <c r="P8008" i="1"/>
  <c r="Q8008" i="1"/>
  <c r="O8009" i="1"/>
  <c r="P8009" i="1"/>
  <c r="Q8009" i="1"/>
  <c r="O8010" i="1"/>
  <c r="P8010" i="1"/>
  <c r="Q8010" i="1"/>
  <c r="O8011" i="1"/>
  <c r="P8011" i="1"/>
  <c r="Q8011" i="1"/>
  <c r="O8012" i="1"/>
  <c r="P8012" i="1"/>
  <c r="Q8012" i="1"/>
  <c r="O8013" i="1"/>
  <c r="P8013" i="1"/>
  <c r="Q8013" i="1"/>
  <c r="O8014" i="1"/>
  <c r="P8014" i="1"/>
  <c r="Q8014" i="1"/>
  <c r="O8015" i="1"/>
  <c r="P8015" i="1"/>
  <c r="Q8015" i="1"/>
  <c r="O8016" i="1"/>
  <c r="P8016" i="1"/>
  <c r="Q8016" i="1"/>
  <c r="O8017" i="1"/>
  <c r="P8017" i="1"/>
  <c r="Q8017" i="1"/>
  <c r="O8018" i="1"/>
  <c r="P8018" i="1"/>
  <c r="Q8018" i="1"/>
  <c r="O8019" i="1"/>
  <c r="P8019" i="1"/>
  <c r="Q8019" i="1"/>
  <c r="O8020" i="1"/>
  <c r="P8020" i="1"/>
  <c r="Q8020" i="1"/>
  <c r="O8021" i="1"/>
  <c r="P8021" i="1"/>
  <c r="Q8021" i="1"/>
  <c r="O8022" i="1"/>
  <c r="P8022" i="1"/>
  <c r="Q8022" i="1"/>
  <c r="O8023" i="1"/>
  <c r="P8023" i="1"/>
  <c r="Q8023" i="1"/>
  <c r="O8024" i="1"/>
  <c r="P8024" i="1"/>
  <c r="Q8024" i="1"/>
  <c r="O8025" i="1"/>
  <c r="P8025" i="1"/>
  <c r="Q8025" i="1"/>
  <c r="O8026" i="1"/>
  <c r="P8026" i="1"/>
  <c r="Q8026" i="1"/>
  <c r="O8027" i="1"/>
  <c r="P8027" i="1"/>
  <c r="Q8027" i="1"/>
  <c r="O8028" i="1"/>
  <c r="P8028" i="1"/>
  <c r="Q8028" i="1"/>
  <c r="O8029" i="1"/>
  <c r="P8029" i="1"/>
  <c r="Q8029" i="1"/>
  <c r="O8030" i="1"/>
  <c r="P8030" i="1"/>
  <c r="Q8030" i="1"/>
  <c r="O8031" i="1"/>
  <c r="P8031" i="1"/>
  <c r="Q8031" i="1"/>
  <c r="O8032" i="1"/>
  <c r="P8032" i="1"/>
  <c r="Q8032" i="1"/>
  <c r="O8033" i="1"/>
  <c r="P8033" i="1"/>
  <c r="Q8033" i="1"/>
  <c r="O8034" i="1"/>
  <c r="P8034" i="1"/>
  <c r="Q8034" i="1"/>
  <c r="O8035" i="1"/>
  <c r="P8035" i="1"/>
  <c r="Q8035" i="1"/>
  <c r="O8036" i="1"/>
  <c r="P8036" i="1"/>
  <c r="Q8036" i="1"/>
  <c r="O8037" i="1"/>
  <c r="P8037" i="1"/>
  <c r="Q8037" i="1"/>
  <c r="O8038" i="1"/>
  <c r="P8038" i="1"/>
  <c r="Q8038" i="1"/>
  <c r="O8039" i="1"/>
  <c r="P8039" i="1"/>
  <c r="Q8039" i="1"/>
  <c r="O8040" i="1"/>
  <c r="P8040" i="1"/>
  <c r="Q8040" i="1"/>
  <c r="O8041" i="1"/>
  <c r="P8041" i="1"/>
  <c r="Q8041" i="1"/>
  <c r="O8042" i="1"/>
  <c r="P8042" i="1"/>
  <c r="Q8042" i="1"/>
  <c r="O8043" i="1"/>
  <c r="P8043" i="1"/>
  <c r="Q8043" i="1"/>
  <c r="O8044" i="1"/>
  <c r="P8044" i="1"/>
  <c r="Q8044" i="1"/>
  <c r="O8045" i="1"/>
  <c r="P8045" i="1"/>
  <c r="Q8045" i="1"/>
  <c r="O8046" i="1"/>
  <c r="P8046" i="1"/>
  <c r="Q8046" i="1"/>
  <c r="O8047" i="1"/>
  <c r="P8047" i="1"/>
  <c r="Q8047" i="1"/>
  <c r="O8048" i="1"/>
  <c r="P8048" i="1"/>
  <c r="Q8048" i="1"/>
  <c r="O8049" i="1"/>
  <c r="P8049" i="1"/>
  <c r="Q8049" i="1"/>
  <c r="O8050" i="1"/>
  <c r="P8050" i="1"/>
  <c r="Q8050" i="1"/>
  <c r="O8051" i="1"/>
  <c r="P8051" i="1"/>
  <c r="Q8051" i="1"/>
  <c r="O8052" i="1"/>
  <c r="P8052" i="1"/>
  <c r="Q8052" i="1"/>
  <c r="O8053" i="1"/>
  <c r="P8053" i="1"/>
  <c r="Q8053" i="1"/>
  <c r="O8054" i="1"/>
  <c r="P8054" i="1"/>
  <c r="Q8054" i="1"/>
  <c r="O8055" i="1"/>
  <c r="P8055" i="1"/>
  <c r="Q8055" i="1"/>
  <c r="O8056" i="1"/>
  <c r="P8056" i="1"/>
  <c r="Q8056" i="1"/>
  <c r="O8057" i="1"/>
  <c r="P8057" i="1"/>
  <c r="Q8057" i="1"/>
  <c r="O8058" i="1"/>
  <c r="P8058" i="1"/>
  <c r="Q8058" i="1"/>
  <c r="O8059" i="1"/>
  <c r="P8059" i="1"/>
  <c r="Q8059" i="1"/>
  <c r="O8060" i="1"/>
  <c r="P8060" i="1"/>
  <c r="Q8060" i="1"/>
  <c r="O8061" i="1"/>
  <c r="P8061" i="1"/>
  <c r="Q8061" i="1"/>
  <c r="O8062" i="1"/>
  <c r="P8062" i="1"/>
  <c r="Q8062" i="1"/>
  <c r="O8063" i="1"/>
  <c r="P8063" i="1"/>
  <c r="Q8063" i="1"/>
  <c r="O8064" i="1"/>
  <c r="P8064" i="1"/>
  <c r="Q8064" i="1"/>
  <c r="O8065" i="1"/>
  <c r="P8065" i="1"/>
  <c r="Q8065" i="1"/>
  <c r="O8066" i="1"/>
  <c r="P8066" i="1"/>
  <c r="Q8066" i="1"/>
  <c r="O8067" i="1"/>
  <c r="P8067" i="1"/>
  <c r="Q8067" i="1"/>
  <c r="O8068" i="1"/>
  <c r="P8068" i="1"/>
  <c r="Q8068" i="1"/>
  <c r="O8069" i="1"/>
  <c r="P8069" i="1"/>
  <c r="Q8069" i="1"/>
  <c r="O8070" i="1"/>
  <c r="P8070" i="1"/>
  <c r="Q8070" i="1"/>
  <c r="O8071" i="1"/>
  <c r="P8071" i="1"/>
  <c r="Q8071" i="1"/>
  <c r="O8072" i="1"/>
  <c r="P8072" i="1"/>
  <c r="Q8072" i="1"/>
  <c r="O8073" i="1"/>
  <c r="P8073" i="1"/>
  <c r="Q8073" i="1"/>
  <c r="O8074" i="1"/>
  <c r="P8074" i="1"/>
  <c r="Q8074" i="1"/>
  <c r="O8075" i="1"/>
  <c r="P8075" i="1"/>
  <c r="Q8075" i="1"/>
  <c r="O8076" i="1"/>
  <c r="P8076" i="1"/>
  <c r="Q8076" i="1"/>
  <c r="O8077" i="1"/>
  <c r="P8077" i="1"/>
  <c r="Q8077" i="1"/>
  <c r="O8078" i="1"/>
  <c r="P8078" i="1"/>
  <c r="Q8078" i="1"/>
  <c r="O8079" i="1"/>
  <c r="P8079" i="1"/>
  <c r="Q8079" i="1"/>
  <c r="O8080" i="1"/>
  <c r="P8080" i="1"/>
  <c r="Q8080" i="1"/>
  <c r="O8081" i="1"/>
  <c r="P8081" i="1"/>
  <c r="Q8081" i="1"/>
  <c r="O8082" i="1"/>
  <c r="P8082" i="1"/>
  <c r="Q8082" i="1"/>
  <c r="O8083" i="1"/>
  <c r="P8083" i="1"/>
  <c r="Q8083" i="1"/>
  <c r="O8084" i="1"/>
  <c r="P8084" i="1"/>
  <c r="Q8084" i="1"/>
  <c r="O8085" i="1"/>
  <c r="P8085" i="1"/>
  <c r="Q8085" i="1"/>
  <c r="O8086" i="1"/>
  <c r="P8086" i="1"/>
  <c r="Q8086" i="1"/>
  <c r="O8087" i="1"/>
  <c r="P8087" i="1"/>
  <c r="Q8087" i="1"/>
  <c r="O8088" i="1"/>
  <c r="P8088" i="1"/>
  <c r="Q8088" i="1"/>
  <c r="O8089" i="1"/>
  <c r="P8089" i="1"/>
  <c r="Q8089" i="1"/>
  <c r="O8090" i="1"/>
  <c r="P8090" i="1"/>
  <c r="Q8090" i="1"/>
  <c r="O8091" i="1"/>
  <c r="P8091" i="1"/>
  <c r="Q8091" i="1"/>
  <c r="O8092" i="1"/>
  <c r="P8092" i="1"/>
  <c r="Q8092" i="1"/>
  <c r="O8093" i="1"/>
  <c r="P8093" i="1"/>
  <c r="Q8093" i="1"/>
  <c r="O8094" i="1"/>
  <c r="P8094" i="1"/>
  <c r="Q8094" i="1"/>
  <c r="O8095" i="1"/>
  <c r="P8095" i="1"/>
  <c r="Q8095" i="1"/>
  <c r="O8096" i="1"/>
  <c r="P8096" i="1"/>
  <c r="Q8096" i="1"/>
  <c r="O8097" i="1"/>
  <c r="P8097" i="1"/>
  <c r="Q8097" i="1"/>
  <c r="O8098" i="1"/>
  <c r="P8098" i="1"/>
  <c r="Q8098" i="1"/>
  <c r="O8099" i="1"/>
  <c r="P8099" i="1"/>
  <c r="Q8099" i="1"/>
  <c r="O8100" i="1"/>
  <c r="P8100" i="1"/>
  <c r="Q8100" i="1"/>
  <c r="O8101" i="1"/>
  <c r="P8101" i="1"/>
  <c r="Q8101" i="1"/>
  <c r="O8102" i="1"/>
  <c r="P8102" i="1"/>
  <c r="Q8102" i="1"/>
  <c r="O8103" i="1"/>
  <c r="P8103" i="1"/>
  <c r="Q8103" i="1"/>
  <c r="O8104" i="1"/>
  <c r="P8104" i="1"/>
  <c r="Q8104" i="1"/>
  <c r="O8105" i="1"/>
  <c r="P8105" i="1"/>
  <c r="Q8105" i="1"/>
  <c r="O8106" i="1"/>
  <c r="P8106" i="1"/>
  <c r="Q8106" i="1"/>
  <c r="O8107" i="1"/>
  <c r="P8107" i="1"/>
  <c r="Q8107" i="1"/>
  <c r="O8108" i="1"/>
  <c r="P8108" i="1"/>
  <c r="Q8108" i="1"/>
  <c r="O8109" i="1"/>
  <c r="P8109" i="1"/>
  <c r="Q8109" i="1"/>
  <c r="O8110" i="1"/>
  <c r="P8110" i="1"/>
  <c r="Q8110" i="1"/>
  <c r="O8111" i="1"/>
  <c r="P8111" i="1"/>
  <c r="Q8111" i="1"/>
  <c r="O8112" i="1"/>
  <c r="P8112" i="1"/>
  <c r="Q8112" i="1"/>
  <c r="O8113" i="1"/>
  <c r="P8113" i="1"/>
  <c r="Q8113" i="1"/>
  <c r="O8114" i="1"/>
  <c r="P8114" i="1"/>
  <c r="Q8114" i="1"/>
  <c r="O8115" i="1"/>
  <c r="P8115" i="1"/>
  <c r="Q8115" i="1"/>
  <c r="O8116" i="1"/>
  <c r="P8116" i="1"/>
  <c r="Q8116" i="1"/>
  <c r="O8117" i="1"/>
  <c r="P8117" i="1"/>
  <c r="Q8117" i="1"/>
  <c r="O8118" i="1"/>
  <c r="P8118" i="1"/>
  <c r="Q8118" i="1"/>
  <c r="O8119" i="1"/>
  <c r="P8119" i="1"/>
  <c r="Q8119" i="1"/>
  <c r="O8120" i="1"/>
  <c r="P8120" i="1"/>
  <c r="Q8120" i="1"/>
  <c r="O8121" i="1"/>
  <c r="P8121" i="1"/>
  <c r="Q8121" i="1"/>
  <c r="O8122" i="1"/>
  <c r="P8122" i="1"/>
  <c r="Q8122" i="1"/>
  <c r="O8123" i="1"/>
  <c r="P8123" i="1"/>
  <c r="Q8123" i="1"/>
  <c r="O8124" i="1"/>
  <c r="P8124" i="1"/>
  <c r="Q8124" i="1"/>
  <c r="O8125" i="1"/>
  <c r="P8125" i="1"/>
  <c r="Q8125" i="1"/>
  <c r="O8126" i="1"/>
  <c r="P8126" i="1"/>
  <c r="Q8126" i="1"/>
  <c r="O8127" i="1"/>
  <c r="P8127" i="1"/>
  <c r="Q8127" i="1"/>
  <c r="O8128" i="1"/>
  <c r="P8128" i="1"/>
  <c r="Q8128" i="1"/>
  <c r="O8129" i="1"/>
  <c r="P8129" i="1"/>
  <c r="Q8129" i="1"/>
  <c r="O8130" i="1"/>
  <c r="P8130" i="1"/>
  <c r="Q8130" i="1"/>
  <c r="O8131" i="1"/>
  <c r="P8131" i="1"/>
  <c r="Q8131" i="1"/>
  <c r="O8132" i="1"/>
  <c r="P8132" i="1"/>
  <c r="Q8132" i="1"/>
  <c r="O8133" i="1"/>
  <c r="P8133" i="1"/>
  <c r="Q8133" i="1"/>
  <c r="O8134" i="1"/>
  <c r="P8134" i="1"/>
  <c r="Q8134" i="1"/>
  <c r="O8135" i="1"/>
  <c r="P8135" i="1"/>
  <c r="Q8135" i="1"/>
  <c r="O8136" i="1"/>
  <c r="P8136" i="1"/>
  <c r="Q8136" i="1"/>
  <c r="O8137" i="1"/>
  <c r="P8137" i="1"/>
  <c r="Q8137" i="1"/>
  <c r="O8138" i="1"/>
  <c r="P8138" i="1"/>
  <c r="Q8138" i="1"/>
  <c r="O8139" i="1"/>
  <c r="P8139" i="1"/>
  <c r="Q8139" i="1"/>
  <c r="O8140" i="1"/>
  <c r="P8140" i="1"/>
  <c r="Q8140" i="1"/>
  <c r="O8141" i="1"/>
  <c r="P8141" i="1"/>
  <c r="Q8141" i="1"/>
  <c r="O8142" i="1"/>
  <c r="P8142" i="1"/>
  <c r="Q8142" i="1"/>
  <c r="O8143" i="1"/>
  <c r="P8143" i="1"/>
  <c r="Q8143" i="1"/>
  <c r="O8144" i="1"/>
  <c r="P8144" i="1"/>
  <c r="Q8144" i="1"/>
  <c r="O8145" i="1"/>
  <c r="P8145" i="1"/>
  <c r="Q8145" i="1"/>
  <c r="O8146" i="1"/>
  <c r="P8146" i="1"/>
  <c r="Q8146" i="1"/>
  <c r="O8147" i="1"/>
  <c r="P8147" i="1"/>
  <c r="Q8147" i="1"/>
  <c r="O8148" i="1"/>
  <c r="P8148" i="1"/>
  <c r="Q8148" i="1"/>
  <c r="O8149" i="1"/>
  <c r="P8149" i="1"/>
  <c r="Q8149" i="1"/>
  <c r="O8150" i="1"/>
  <c r="P8150" i="1"/>
  <c r="Q8150" i="1"/>
  <c r="O8151" i="1"/>
  <c r="P8151" i="1"/>
  <c r="Q8151" i="1"/>
  <c r="O8152" i="1"/>
  <c r="P8152" i="1"/>
  <c r="Q8152" i="1"/>
  <c r="O8153" i="1"/>
  <c r="P8153" i="1"/>
  <c r="Q8153" i="1"/>
  <c r="O8154" i="1"/>
  <c r="P8154" i="1"/>
  <c r="Q8154" i="1"/>
  <c r="O8155" i="1"/>
  <c r="P8155" i="1"/>
  <c r="Q8155" i="1"/>
  <c r="O8156" i="1"/>
  <c r="P8156" i="1"/>
  <c r="Q8156" i="1"/>
  <c r="O8157" i="1"/>
  <c r="P8157" i="1"/>
  <c r="Q8157" i="1"/>
  <c r="O8158" i="1"/>
  <c r="P8158" i="1"/>
  <c r="Q8158" i="1"/>
  <c r="O8159" i="1"/>
  <c r="P8159" i="1"/>
  <c r="Q8159" i="1"/>
  <c r="O8160" i="1"/>
  <c r="P8160" i="1"/>
  <c r="Q8160" i="1"/>
  <c r="O8161" i="1"/>
  <c r="P8161" i="1"/>
  <c r="Q8161" i="1"/>
  <c r="O8162" i="1"/>
  <c r="P8162" i="1"/>
  <c r="Q8162" i="1"/>
  <c r="O8163" i="1"/>
  <c r="P8163" i="1"/>
  <c r="Q8163" i="1"/>
  <c r="O8164" i="1"/>
  <c r="P8164" i="1"/>
  <c r="Q8164" i="1"/>
  <c r="O8165" i="1"/>
  <c r="P8165" i="1"/>
  <c r="Q8165" i="1"/>
  <c r="O8166" i="1"/>
  <c r="P8166" i="1"/>
  <c r="Q8166" i="1"/>
  <c r="O8167" i="1"/>
  <c r="P8167" i="1"/>
  <c r="Q8167" i="1"/>
  <c r="O8168" i="1"/>
  <c r="P8168" i="1"/>
  <c r="Q8168" i="1"/>
  <c r="O8169" i="1"/>
  <c r="P8169" i="1"/>
  <c r="Q8169" i="1"/>
  <c r="O8170" i="1"/>
  <c r="P8170" i="1"/>
  <c r="Q8170" i="1"/>
  <c r="O8171" i="1"/>
  <c r="P8171" i="1"/>
  <c r="Q8171" i="1"/>
  <c r="O8172" i="1"/>
  <c r="P8172" i="1"/>
  <c r="Q8172" i="1"/>
  <c r="O8173" i="1"/>
  <c r="P8173" i="1"/>
  <c r="Q8173" i="1"/>
  <c r="O8174" i="1"/>
  <c r="P8174" i="1"/>
  <c r="Q8174" i="1"/>
  <c r="O8175" i="1"/>
  <c r="P8175" i="1"/>
  <c r="Q8175" i="1"/>
  <c r="O8176" i="1"/>
  <c r="P8176" i="1"/>
  <c r="Q8176" i="1"/>
  <c r="O8177" i="1"/>
  <c r="P8177" i="1"/>
  <c r="Q8177" i="1"/>
  <c r="O8178" i="1"/>
  <c r="P8178" i="1"/>
  <c r="Q8178" i="1"/>
  <c r="O8179" i="1"/>
  <c r="P8179" i="1"/>
  <c r="Q8179" i="1"/>
  <c r="O8180" i="1"/>
  <c r="P8180" i="1"/>
  <c r="Q8180" i="1"/>
  <c r="O8181" i="1"/>
  <c r="P8181" i="1"/>
  <c r="Q8181" i="1"/>
  <c r="O8182" i="1"/>
  <c r="P8182" i="1"/>
  <c r="Q8182" i="1"/>
  <c r="O8183" i="1"/>
  <c r="P8183" i="1"/>
  <c r="Q8183" i="1"/>
  <c r="O8184" i="1"/>
  <c r="P8184" i="1"/>
  <c r="Q8184" i="1"/>
  <c r="O8185" i="1"/>
  <c r="P8185" i="1"/>
  <c r="Q8185" i="1"/>
  <c r="O8186" i="1"/>
  <c r="P8186" i="1"/>
  <c r="Q8186" i="1"/>
  <c r="O8187" i="1"/>
  <c r="P8187" i="1"/>
  <c r="Q8187" i="1"/>
  <c r="O8188" i="1"/>
  <c r="P8188" i="1"/>
  <c r="Q8188" i="1"/>
  <c r="O8189" i="1"/>
  <c r="P8189" i="1"/>
  <c r="Q8189" i="1"/>
  <c r="O8190" i="1"/>
  <c r="P8190" i="1"/>
  <c r="Q8190" i="1"/>
  <c r="O8191" i="1"/>
  <c r="P8191" i="1"/>
  <c r="Q8191" i="1"/>
  <c r="O8192" i="1"/>
  <c r="P8192" i="1"/>
  <c r="Q8192" i="1"/>
  <c r="O8193" i="1"/>
  <c r="P8193" i="1"/>
  <c r="Q8193" i="1"/>
  <c r="O8194" i="1"/>
  <c r="P8194" i="1"/>
  <c r="Q8194" i="1"/>
  <c r="O8195" i="1"/>
  <c r="P8195" i="1"/>
  <c r="Q8195" i="1"/>
  <c r="O8196" i="1"/>
  <c r="P8196" i="1"/>
  <c r="Q8196" i="1"/>
  <c r="O8197" i="1"/>
  <c r="P8197" i="1"/>
  <c r="Q8197" i="1"/>
  <c r="O8198" i="1"/>
  <c r="P8198" i="1"/>
  <c r="Q8198" i="1"/>
  <c r="O8199" i="1"/>
  <c r="P8199" i="1"/>
  <c r="Q8199" i="1"/>
  <c r="O8200" i="1"/>
  <c r="P8200" i="1"/>
  <c r="Q8200" i="1"/>
  <c r="O8201" i="1"/>
  <c r="P8201" i="1"/>
  <c r="Q8201" i="1"/>
  <c r="O8202" i="1"/>
  <c r="P8202" i="1"/>
  <c r="Q8202" i="1"/>
  <c r="O8203" i="1"/>
  <c r="P8203" i="1"/>
  <c r="Q8203" i="1"/>
  <c r="O8204" i="1"/>
  <c r="P8204" i="1"/>
  <c r="Q8204" i="1"/>
  <c r="O8205" i="1"/>
  <c r="P8205" i="1"/>
  <c r="Q8205" i="1"/>
  <c r="O8206" i="1"/>
  <c r="P8206" i="1"/>
  <c r="Q8206" i="1"/>
  <c r="O8207" i="1"/>
  <c r="P8207" i="1"/>
  <c r="Q8207" i="1"/>
  <c r="O8208" i="1"/>
  <c r="P8208" i="1"/>
  <c r="Q8208" i="1"/>
  <c r="O8209" i="1"/>
  <c r="P8209" i="1"/>
  <c r="Q8209" i="1"/>
  <c r="O8210" i="1"/>
  <c r="P8210" i="1"/>
  <c r="Q8210" i="1"/>
  <c r="O8211" i="1"/>
  <c r="P8211" i="1"/>
  <c r="Q8211" i="1"/>
  <c r="O8212" i="1"/>
  <c r="P8212" i="1"/>
  <c r="Q8212" i="1"/>
  <c r="O8213" i="1"/>
  <c r="P8213" i="1"/>
  <c r="Q8213" i="1"/>
  <c r="O8214" i="1"/>
  <c r="P8214" i="1"/>
  <c r="Q8214" i="1"/>
  <c r="O8215" i="1"/>
  <c r="P8215" i="1"/>
  <c r="Q8215" i="1"/>
  <c r="O8216" i="1"/>
  <c r="P8216" i="1"/>
  <c r="Q8216" i="1"/>
  <c r="O8217" i="1"/>
  <c r="P8217" i="1"/>
  <c r="Q8217" i="1"/>
  <c r="O8218" i="1"/>
  <c r="P8218" i="1"/>
  <c r="Q8218" i="1"/>
  <c r="O8219" i="1"/>
  <c r="P8219" i="1"/>
  <c r="Q8219" i="1"/>
  <c r="O8220" i="1"/>
  <c r="P8220" i="1"/>
  <c r="Q8220" i="1"/>
  <c r="O8221" i="1"/>
  <c r="P8221" i="1"/>
  <c r="Q8221" i="1"/>
  <c r="O8222" i="1"/>
  <c r="P8222" i="1"/>
  <c r="Q8222" i="1"/>
  <c r="O8223" i="1"/>
  <c r="P8223" i="1"/>
  <c r="Q8223" i="1"/>
  <c r="O8224" i="1"/>
  <c r="P8224" i="1"/>
  <c r="Q8224" i="1"/>
  <c r="O8225" i="1"/>
  <c r="P8225" i="1"/>
  <c r="Q8225" i="1"/>
  <c r="O8226" i="1"/>
  <c r="P8226" i="1"/>
  <c r="Q8226" i="1"/>
  <c r="O8227" i="1"/>
  <c r="P8227" i="1"/>
  <c r="Q8227" i="1"/>
  <c r="O8228" i="1"/>
  <c r="P8228" i="1"/>
  <c r="Q8228" i="1"/>
  <c r="O8229" i="1"/>
  <c r="P8229" i="1"/>
  <c r="Q8229" i="1"/>
  <c r="O8230" i="1"/>
  <c r="P8230" i="1"/>
  <c r="Q8230" i="1"/>
  <c r="O8231" i="1"/>
  <c r="P8231" i="1"/>
  <c r="Q8231" i="1"/>
  <c r="O8232" i="1"/>
  <c r="P8232" i="1"/>
  <c r="Q8232" i="1"/>
  <c r="O8233" i="1"/>
  <c r="P8233" i="1"/>
  <c r="Q8233" i="1"/>
  <c r="O8234" i="1"/>
  <c r="P8234" i="1"/>
  <c r="Q8234" i="1"/>
  <c r="O8235" i="1"/>
  <c r="P8235" i="1"/>
  <c r="Q8235" i="1"/>
  <c r="O8236" i="1"/>
  <c r="P8236" i="1"/>
  <c r="Q8236" i="1"/>
  <c r="O8237" i="1"/>
  <c r="P8237" i="1"/>
  <c r="Q8237" i="1"/>
  <c r="O8238" i="1"/>
  <c r="P8238" i="1"/>
  <c r="Q8238" i="1"/>
  <c r="O8239" i="1"/>
  <c r="P8239" i="1"/>
  <c r="Q8239" i="1"/>
  <c r="O8240" i="1"/>
  <c r="P8240" i="1"/>
  <c r="Q8240" i="1"/>
  <c r="O8241" i="1"/>
  <c r="P8241" i="1"/>
  <c r="Q8241" i="1"/>
  <c r="O8242" i="1"/>
  <c r="P8242" i="1"/>
  <c r="Q8242" i="1"/>
  <c r="O8243" i="1"/>
  <c r="P8243" i="1"/>
  <c r="Q8243" i="1"/>
  <c r="O8244" i="1"/>
  <c r="P8244" i="1"/>
  <c r="Q8244" i="1"/>
  <c r="O8245" i="1"/>
  <c r="P8245" i="1"/>
  <c r="Q8245" i="1"/>
  <c r="O8246" i="1"/>
  <c r="P8246" i="1"/>
  <c r="Q8246" i="1"/>
  <c r="O8247" i="1"/>
  <c r="P8247" i="1"/>
  <c r="Q8247" i="1"/>
  <c r="O8248" i="1"/>
  <c r="P8248" i="1"/>
  <c r="Q8248" i="1"/>
  <c r="O8249" i="1"/>
  <c r="P8249" i="1"/>
  <c r="Q8249" i="1"/>
  <c r="O8250" i="1"/>
  <c r="P8250" i="1"/>
  <c r="Q8250" i="1"/>
  <c r="O8251" i="1"/>
  <c r="P8251" i="1"/>
  <c r="Q8251" i="1"/>
  <c r="O8252" i="1"/>
  <c r="P8252" i="1"/>
  <c r="Q8252" i="1"/>
  <c r="O8253" i="1"/>
  <c r="P8253" i="1"/>
  <c r="Q8253" i="1"/>
  <c r="O8254" i="1"/>
  <c r="P8254" i="1"/>
  <c r="Q8254" i="1"/>
  <c r="O8255" i="1"/>
  <c r="P8255" i="1"/>
  <c r="Q8255" i="1"/>
  <c r="O8256" i="1"/>
  <c r="P8256" i="1"/>
  <c r="Q8256" i="1"/>
  <c r="O8257" i="1"/>
  <c r="P8257" i="1"/>
  <c r="Q8257" i="1"/>
  <c r="O8258" i="1"/>
  <c r="P8258" i="1"/>
  <c r="Q8258" i="1"/>
  <c r="O8259" i="1"/>
  <c r="P8259" i="1"/>
  <c r="Q8259" i="1"/>
  <c r="O8260" i="1"/>
  <c r="P8260" i="1"/>
  <c r="Q8260" i="1"/>
  <c r="O8261" i="1"/>
  <c r="P8261" i="1"/>
  <c r="Q8261" i="1"/>
  <c r="O8262" i="1"/>
  <c r="P8262" i="1"/>
  <c r="Q8262" i="1"/>
  <c r="O8263" i="1"/>
  <c r="P8263" i="1"/>
  <c r="Q8263" i="1"/>
  <c r="O8264" i="1"/>
  <c r="P8264" i="1"/>
  <c r="Q8264" i="1"/>
  <c r="O8265" i="1"/>
  <c r="P8265" i="1"/>
  <c r="Q8265" i="1"/>
  <c r="O8266" i="1"/>
  <c r="P8266" i="1"/>
  <c r="Q8266" i="1"/>
  <c r="O8267" i="1"/>
  <c r="P8267" i="1"/>
  <c r="Q8267" i="1"/>
  <c r="O8268" i="1"/>
  <c r="P8268" i="1"/>
  <c r="Q8268" i="1"/>
  <c r="O8269" i="1"/>
  <c r="P8269" i="1"/>
  <c r="Q8269" i="1"/>
  <c r="O8270" i="1"/>
  <c r="P8270" i="1"/>
  <c r="Q8270" i="1"/>
  <c r="O8271" i="1"/>
  <c r="P8271" i="1"/>
  <c r="Q8271" i="1"/>
  <c r="O8272" i="1"/>
  <c r="P8272" i="1"/>
  <c r="Q8272" i="1"/>
  <c r="O8273" i="1"/>
  <c r="P8273" i="1"/>
  <c r="Q8273" i="1"/>
  <c r="O8274" i="1"/>
  <c r="P8274" i="1"/>
  <c r="Q8274" i="1"/>
  <c r="O8275" i="1"/>
  <c r="P8275" i="1"/>
  <c r="Q8275" i="1"/>
  <c r="O8276" i="1"/>
  <c r="P8276" i="1"/>
  <c r="Q8276" i="1"/>
  <c r="O8277" i="1"/>
  <c r="P8277" i="1"/>
  <c r="Q8277" i="1"/>
  <c r="O8278" i="1"/>
  <c r="P8278" i="1"/>
  <c r="Q8278" i="1"/>
  <c r="O8279" i="1"/>
  <c r="P8279" i="1"/>
  <c r="Q8279" i="1"/>
  <c r="O8280" i="1"/>
  <c r="P8280" i="1"/>
  <c r="Q8280" i="1"/>
  <c r="O8281" i="1"/>
  <c r="P8281" i="1"/>
  <c r="Q8281" i="1"/>
  <c r="O8282" i="1"/>
  <c r="P8282" i="1"/>
  <c r="Q8282" i="1"/>
  <c r="O8283" i="1"/>
  <c r="P8283" i="1"/>
  <c r="Q8283" i="1"/>
  <c r="O8284" i="1"/>
  <c r="P8284" i="1"/>
  <c r="Q8284" i="1"/>
  <c r="O8285" i="1"/>
  <c r="P8285" i="1"/>
  <c r="Q8285" i="1"/>
  <c r="O8286" i="1"/>
  <c r="P8286" i="1"/>
  <c r="Q8286" i="1"/>
  <c r="O8287" i="1"/>
  <c r="P8287" i="1"/>
  <c r="Q8287" i="1"/>
  <c r="O8288" i="1"/>
  <c r="P8288" i="1"/>
  <c r="Q8288" i="1"/>
  <c r="O8289" i="1"/>
  <c r="P8289" i="1"/>
  <c r="Q8289" i="1"/>
  <c r="O8290" i="1"/>
  <c r="P8290" i="1"/>
  <c r="Q8290" i="1"/>
  <c r="O8291" i="1"/>
  <c r="P8291" i="1"/>
  <c r="Q8291" i="1"/>
  <c r="O8292" i="1"/>
  <c r="P8292" i="1"/>
  <c r="Q8292" i="1"/>
  <c r="O8293" i="1"/>
  <c r="P8293" i="1"/>
  <c r="Q8293" i="1"/>
  <c r="O8294" i="1"/>
  <c r="P8294" i="1"/>
  <c r="Q8294" i="1"/>
  <c r="O8295" i="1"/>
  <c r="P8295" i="1"/>
  <c r="Q8295" i="1"/>
  <c r="O8296" i="1"/>
  <c r="P8296" i="1"/>
  <c r="Q8296" i="1"/>
  <c r="O8297" i="1"/>
  <c r="P8297" i="1"/>
  <c r="Q8297" i="1"/>
  <c r="O8298" i="1"/>
  <c r="P8298" i="1"/>
  <c r="Q8298" i="1"/>
  <c r="O8299" i="1"/>
  <c r="P8299" i="1"/>
  <c r="Q8299" i="1"/>
  <c r="O8300" i="1"/>
  <c r="P8300" i="1"/>
  <c r="Q8300" i="1"/>
  <c r="O8301" i="1"/>
  <c r="P8301" i="1"/>
  <c r="Q8301" i="1"/>
  <c r="O8302" i="1"/>
  <c r="P8302" i="1"/>
  <c r="Q8302" i="1"/>
  <c r="O8303" i="1"/>
  <c r="P8303" i="1"/>
  <c r="Q8303" i="1"/>
  <c r="O8304" i="1"/>
  <c r="P8304" i="1"/>
  <c r="Q8304" i="1"/>
  <c r="O8305" i="1"/>
  <c r="P8305" i="1"/>
  <c r="Q8305" i="1"/>
  <c r="O8306" i="1"/>
  <c r="P8306" i="1"/>
  <c r="Q8306" i="1"/>
  <c r="O8307" i="1"/>
  <c r="P8307" i="1"/>
  <c r="Q8307" i="1"/>
  <c r="O8308" i="1"/>
  <c r="P8308" i="1"/>
  <c r="Q8308" i="1"/>
  <c r="O8309" i="1"/>
  <c r="P8309" i="1"/>
  <c r="Q8309" i="1"/>
  <c r="O8310" i="1"/>
  <c r="P8310" i="1"/>
  <c r="Q8310" i="1"/>
  <c r="O8311" i="1"/>
  <c r="P8311" i="1"/>
  <c r="Q8311" i="1"/>
  <c r="O8312" i="1"/>
  <c r="P8312" i="1"/>
  <c r="Q8312" i="1"/>
  <c r="O8313" i="1"/>
  <c r="P8313" i="1"/>
  <c r="Q8313" i="1"/>
  <c r="O8314" i="1"/>
  <c r="P8314" i="1"/>
  <c r="Q8314" i="1"/>
  <c r="O8315" i="1"/>
  <c r="P8315" i="1"/>
  <c r="Q8315" i="1"/>
  <c r="O8316" i="1"/>
  <c r="P8316" i="1"/>
  <c r="Q8316" i="1"/>
  <c r="O8317" i="1"/>
  <c r="P8317" i="1"/>
  <c r="Q8317" i="1"/>
  <c r="O8318" i="1"/>
  <c r="P8318" i="1"/>
  <c r="Q8318" i="1"/>
  <c r="O8319" i="1"/>
  <c r="P8319" i="1"/>
  <c r="Q8319" i="1"/>
  <c r="O8320" i="1"/>
  <c r="P8320" i="1"/>
  <c r="Q8320" i="1"/>
  <c r="O8321" i="1"/>
  <c r="P8321" i="1"/>
  <c r="Q8321" i="1"/>
  <c r="O8322" i="1"/>
  <c r="P8322" i="1"/>
  <c r="Q8322" i="1"/>
  <c r="O8323" i="1"/>
  <c r="P8323" i="1"/>
  <c r="Q8323" i="1"/>
  <c r="O8324" i="1"/>
  <c r="P8324" i="1"/>
  <c r="Q8324" i="1"/>
  <c r="O8325" i="1"/>
  <c r="P8325" i="1"/>
  <c r="Q8325" i="1"/>
  <c r="O8326" i="1"/>
  <c r="P8326" i="1"/>
  <c r="Q8326" i="1"/>
  <c r="O8327" i="1"/>
  <c r="P8327" i="1"/>
  <c r="Q8327" i="1"/>
  <c r="O8328" i="1"/>
  <c r="P8328" i="1"/>
  <c r="Q8328" i="1"/>
  <c r="O8329" i="1"/>
  <c r="P8329" i="1"/>
  <c r="Q8329" i="1"/>
  <c r="O8330" i="1"/>
  <c r="P8330" i="1"/>
  <c r="Q8330" i="1"/>
  <c r="O8331" i="1"/>
  <c r="P8331" i="1"/>
  <c r="Q8331" i="1"/>
  <c r="O8332" i="1"/>
  <c r="P8332" i="1"/>
  <c r="Q8332" i="1"/>
  <c r="O8333" i="1"/>
  <c r="P8333" i="1"/>
  <c r="Q8333" i="1"/>
  <c r="O8334" i="1"/>
  <c r="P8334" i="1"/>
  <c r="Q8334" i="1"/>
  <c r="O8335" i="1"/>
  <c r="P8335" i="1"/>
  <c r="Q8335" i="1"/>
  <c r="O8336" i="1"/>
  <c r="P8336" i="1"/>
  <c r="Q8336" i="1"/>
  <c r="O8337" i="1"/>
  <c r="P8337" i="1"/>
  <c r="Q8337" i="1"/>
  <c r="O8338" i="1"/>
  <c r="P8338" i="1"/>
  <c r="Q8338" i="1"/>
  <c r="O8339" i="1"/>
  <c r="P8339" i="1"/>
  <c r="Q8339" i="1"/>
  <c r="O8340" i="1"/>
  <c r="P8340" i="1"/>
  <c r="Q8340" i="1"/>
  <c r="O8341" i="1"/>
  <c r="P8341" i="1"/>
  <c r="Q8341" i="1"/>
  <c r="O8342" i="1"/>
  <c r="P8342" i="1"/>
  <c r="Q8342" i="1"/>
  <c r="O8343" i="1"/>
  <c r="P8343" i="1"/>
  <c r="Q8343" i="1"/>
  <c r="O8344" i="1"/>
  <c r="P8344" i="1"/>
  <c r="Q8344" i="1"/>
  <c r="O8345" i="1"/>
  <c r="P8345" i="1"/>
  <c r="Q8345" i="1"/>
  <c r="O8346" i="1"/>
  <c r="P8346" i="1"/>
  <c r="Q8346" i="1"/>
  <c r="O8347" i="1"/>
  <c r="P8347" i="1"/>
  <c r="Q8347" i="1"/>
  <c r="O8348" i="1"/>
  <c r="P8348" i="1"/>
  <c r="Q8348" i="1"/>
  <c r="O8349" i="1"/>
  <c r="P8349" i="1"/>
  <c r="Q8349" i="1"/>
  <c r="O8350" i="1"/>
  <c r="P8350" i="1"/>
  <c r="Q8350" i="1"/>
  <c r="O8351" i="1"/>
  <c r="P8351" i="1"/>
  <c r="Q8351" i="1"/>
  <c r="O8352" i="1"/>
  <c r="P8352" i="1"/>
  <c r="Q8352" i="1"/>
  <c r="O8353" i="1"/>
  <c r="P8353" i="1"/>
  <c r="Q8353" i="1"/>
  <c r="O8354" i="1"/>
  <c r="P8354" i="1"/>
  <c r="Q8354" i="1"/>
  <c r="O8355" i="1"/>
  <c r="P8355" i="1"/>
  <c r="Q8355" i="1"/>
  <c r="O8356" i="1"/>
  <c r="P8356" i="1"/>
  <c r="Q8356" i="1"/>
  <c r="O8357" i="1"/>
  <c r="P8357" i="1"/>
  <c r="Q8357" i="1"/>
  <c r="O8358" i="1"/>
  <c r="P8358" i="1"/>
  <c r="Q8358" i="1"/>
  <c r="O8359" i="1"/>
  <c r="P8359" i="1"/>
  <c r="Q8359" i="1"/>
  <c r="O8360" i="1"/>
  <c r="P8360" i="1"/>
  <c r="Q8360" i="1"/>
  <c r="O8361" i="1"/>
  <c r="P8361" i="1"/>
  <c r="Q8361" i="1"/>
  <c r="O8362" i="1"/>
  <c r="P8362" i="1"/>
  <c r="Q8362" i="1"/>
  <c r="O8363" i="1"/>
  <c r="P8363" i="1"/>
  <c r="Q8363" i="1"/>
  <c r="O8364" i="1"/>
  <c r="P8364" i="1"/>
  <c r="Q8364" i="1"/>
  <c r="O8365" i="1"/>
  <c r="P8365" i="1"/>
  <c r="Q8365" i="1"/>
  <c r="O8366" i="1"/>
  <c r="P8366" i="1"/>
  <c r="Q8366" i="1"/>
  <c r="O8367" i="1"/>
  <c r="P8367" i="1"/>
  <c r="Q8367" i="1"/>
  <c r="O8368" i="1"/>
  <c r="P8368" i="1"/>
  <c r="Q8368" i="1"/>
  <c r="O8369" i="1"/>
  <c r="P8369" i="1"/>
  <c r="Q8369" i="1"/>
  <c r="O8370" i="1"/>
  <c r="P8370" i="1"/>
  <c r="Q8370" i="1"/>
  <c r="O8371" i="1"/>
  <c r="P8371" i="1"/>
  <c r="Q8371" i="1"/>
  <c r="O8372" i="1"/>
  <c r="P8372" i="1"/>
  <c r="Q8372" i="1"/>
  <c r="O8373" i="1"/>
  <c r="P8373" i="1"/>
  <c r="Q8373" i="1"/>
  <c r="O8374" i="1"/>
  <c r="P8374" i="1"/>
  <c r="Q8374" i="1"/>
  <c r="O8375" i="1"/>
  <c r="P8375" i="1"/>
  <c r="Q8375" i="1"/>
  <c r="O8376" i="1"/>
  <c r="P8376" i="1"/>
  <c r="Q8376" i="1"/>
  <c r="O8377" i="1"/>
  <c r="P8377" i="1"/>
  <c r="Q8377" i="1"/>
  <c r="O8378" i="1"/>
  <c r="P8378" i="1"/>
  <c r="Q8378" i="1"/>
  <c r="O8379" i="1"/>
  <c r="P8379" i="1"/>
  <c r="Q8379" i="1"/>
  <c r="O8380" i="1"/>
  <c r="P8380" i="1"/>
  <c r="Q8380" i="1"/>
  <c r="O8381" i="1"/>
  <c r="P8381" i="1"/>
  <c r="Q8381" i="1"/>
  <c r="O8382" i="1"/>
  <c r="P8382" i="1"/>
  <c r="Q8382" i="1"/>
  <c r="O8383" i="1"/>
  <c r="P8383" i="1"/>
  <c r="Q8383" i="1"/>
  <c r="O8384" i="1"/>
  <c r="P8384" i="1"/>
  <c r="Q8384" i="1"/>
  <c r="O8385" i="1"/>
  <c r="P8385" i="1"/>
  <c r="Q8385" i="1"/>
  <c r="O8386" i="1"/>
  <c r="P8386" i="1"/>
  <c r="Q8386" i="1"/>
  <c r="O8387" i="1"/>
  <c r="P8387" i="1"/>
  <c r="Q8387" i="1"/>
  <c r="O8388" i="1"/>
  <c r="P8388" i="1"/>
  <c r="Q8388" i="1"/>
  <c r="O8389" i="1"/>
  <c r="P8389" i="1"/>
  <c r="Q8389" i="1"/>
  <c r="O8390" i="1"/>
  <c r="P8390" i="1"/>
  <c r="Q8390" i="1"/>
  <c r="O8391" i="1"/>
  <c r="P8391" i="1"/>
  <c r="Q8391" i="1"/>
  <c r="O8392" i="1"/>
  <c r="P8392" i="1"/>
  <c r="Q8392" i="1"/>
  <c r="O8393" i="1"/>
  <c r="P8393" i="1"/>
  <c r="Q8393" i="1"/>
  <c r="O8394" i="1"/>
  <c r="P8394" i="1"/>
  <c r="Q8394" i="1"/>
  <c r="O8395" i="1"/>
  <c r="P8395" i="1"/>
  <c r="Q8395" i="1"/>
  <c r="O8396" i="1"/>
  <c r="P8396" i="1"/>
  <c r="Q8396" i="1"/>
  <c r="O8397" i="1"/>
  <c r="P8397" i="1"/>
  <c r="Q8397" i="1"/>
  <c r="O8398" i="1"/>
  <c r="P8398" i="1"/>
  <c r="Q8398" i="1"/>
  <c r="O8399" i="1"/>
  <c r="P8399" i="1"/>
  <c r="Q8399" i="1"/>
  <c r="O8400" i="1"/>
  <c r="P8400" i="1"/>
  <c r="Q8400" i="1"/>
  <c r="O8401" i="1"/>
  <c r="P8401" i="1"/>
  <c r="Q8401" i="1"/>
  <c r="O8402" i="1"/>
  <c r="P8402" i="1"/>
  <c r="Q8402" i="1"/>
  <c r="O8403" i="1"/>
  <c r="P8403" i="1"/>
  <c r="Q8403" i="1"/>
  <c r="O8404" i="1"/>
  <c r="P8404" i="1"/>
  <c r="Q8404" i="1"/>
  <c r="O8405" i="1"/>
  <c r="P8405" i="1"/>
  <c r="Q8405" i="1"/>
  <c r="O8406" i="1"/>
  <c r="P8406" i="1"/>
  <c r="Q8406" i="1"/>
  <c r="O8407" i="1"/>
  <c r="P8407" i="1"/>
  <c r="Q8407" i="1"/>
  <c r="O8408" i="1"/>
  <c r="P8408" i="1"/>
  <c r="Q8408" i="1"/>
  <c r="O8409" i="1"/>
  <c r="P8409" i="1"/>
  <c r="Q8409" i="1"/>
  <c r="O8410" i="1"/>
  <c r="P8410" i="1"/>
  <c r="Q8410" i="1"/>
  <c r="O8411" i="1"/>
  <c r="P8411" i="1"/>
  <c r="Q8411" i="1"/>
  <c r="O8412" i="1"/>
  <c r="P8412" i="1"/>
  <c r="Q8412" i="1"/>
  <c r="O8413" i="1"/>
  <c r="P8413" i="1"/>
  <c r="Q8413" i="1"/>
  <c r="O8414" i="1"/>
  <c r="P8414" i="1"/>
  <c r="Q8414" i="1"/>
  <c r="O8415" i="1"/>
  <c r="P8415" i="1"/>
  <c r="Q8415" i="1"/>
  <c r="O8416" i="1"/>
  <c r="P8416" i="1"/>
  <c r="Q8416" i="1"/>
  <c r="O8417" i="1"/>
  <c r="P8417" i="1"/>
  <c r="Q8417" i="1"/>
  <c r="O8418" i="1"/>
  <c r="P8418" i="1"/>
  <c r="Q8418" i="1"/>
  <c r="O8419" i="1"/>
  <c r="P8419" i="1"/>
  <c r="Q8419" i="1"/>
  <c r="O8420" i="1"/>
  <c r="P8420" i="1"/>
  <c r="Q8420" i="1"/>
  <c r="O8421" i="1"/>
  <c r="P8421" i="1"/>
  <c r="Q8421" i="1"/>
  <c r="O8422" i="1"/>
  <c r="P8422" i="1"/>
  <c r="Q8422" i="1"/>
  <c r="O8423" i="1"/>
  <c r="P8423" i="1"/>
  <c r="Q8423" i="1"/>
  <c r="O8424" i="1"/>
  <c r="P8424" i="1"/>
  <c r="Q8424" i="1"/>
  <c r="O8425" i="1"/>
  <c r="P8425" i="1"/>
  <c r="Q8425" i="1"/>
  <c r="O8426" i="1"/>
  <c r="P8426" i="1"/>
  <c r="Q8426" i="1"/>
  <c r="O8427" i="1"/>
  <c r="P8427" i="1"/>
  <c r="Q8427" i="1"/>
  <c r="O8428" i="1"/>
  <c r="P8428" i="1"/>
  <c r="Q8428" i="1"/>
  <c r="O8429" i="1"/>
  <c r="P8429" i="1"/>
  <c r="Q8429" i="1"/>
  <c r="O8430" i="1"/>
  <c r="P8430" i="1"/>
  <c r="Q8430" i="1"/>
  <c r="O8431" i="1"/>
  <c r="P8431" i="1"/>
  <c r="Q8431" i="1"/>
  <c r="O8432" i="1"/>
  <c r="P8432" i="1"/>
  <c r="Q8432" i="1"/>
  <c r="O8433" i="1"/>
  <c r="P8433" i="1"/>
  <c r="Q8433" i="1"/>
  <c r="O8434" i="1"/>
  <c r="P8434" i="1"/>
  <c r="Q8434" i="1"/>
  <c r="O8435" i="1"/>
  <c r="P8435" i="1"/>
  <c r="Q8435" i="1"/>
  <c r="O8436" i="1"/>
  <c r="P8436" i="1"/>
  <c r="Q8436" i="1"/>
  <c r="O8437" i="1"/>
  <c r="P8437" i="1"/>
  <c r="Q8437" i="1"/>
  <c r="O8438" i="1"/>
  <c r="P8438" i="1"/>
  <c r="Q8438" i="1"/>
  <c r="O8439" i="1"/>
  <c r="P8439" i="1"/>
  <c r="Q8439" i="1"/>
  <c r="O8440" i="1"/>
  <c r="P8440" i="1"/>
  <c r="Q8440" i="1"/>
  <c r="O8441" i="1"/>
  <c r="P8441" i="1"/>
  <c r="Q8441" i="1"/>
  <c r="O8442" i="1"/>
  <c r="P8442" i="1"/>
  <c r="Q8442" i="1"/>
  <c r="O8443" i="1"/>
  <c r="P8443" i="1"/>
  <c r="Q8443" i="1"/>
  <c r="O8444" i="1"/>
  <c r="P8444" i="1"/>
  <c r="Q8444" i="1"/>
  <c r="O8445" i="1"/>
  <c r="P8445" i="1"/>
  <c r="Q8445" i="1"/>
  <c r="O8446" i="1"/>
  <c r="P8446" i="1"/>
  <c r="Q8446" i="1"/>
  <c r="O8447" i="1"/>
  <c r="P8447" i="1"/>
  <c r="Q8447" i="1"/>
  <c r="O8448" i="1"/>
  <c r="P8448" i="1"/>
  <c r="Q8448" i="1"/>
  <c r="O8449" i="1"/>
  <c r="P8449" i="1"/>
  <c r="Q8449" i="1"/>
  <c r="O8450" i="1"/>
  <c r="P8450" i="1"/>
  <c r="Q8450" i="1"/>
  <c r="O8451" i="1"/>
  <c r="P8451" i="1"/>
  <c r="Q8451" i="1"/>
  <c r="O8452" i="1"/>
  <c r="P8452" i="1"/>
  <c r="Q8452" i="1"/>
  <c r="O8453" i="1"/>
  <c r="P8453" i="1"/>
  <c r="Q8453" i="1"/>
  <c r="O8454" i="1"/>
  <c r="P8454" i="1"/>
  <c r="Q8454" i="1"/>
  <c r="O8455" i="1"/>
  <c r="P8455" i="1"/>
  <c r="Q8455" i="1"/>
  <c r="O8456" i="1"/>
  <c r="P8456" i="1"/>
  <c r="Q8456" i="1"/>
  <c r="O8457" i="1"/>
  <c r="P8457" i="1"/>
  <c r="Q8457" i="1"/>
  <c r="O8458" i="1"/>
  <c r="P8458" i="1"/>
  <c r="Q8458" i="1"/>
  <c r="O8459" i="1"/>
  <c r="P8459" i="1"/>
  <c r="Q8459" i="1"/>
  <c r="O8460" i="1"/>
  <c r="P8460" i="1"/>
  <c r="Q8460" i="1"/>
  <c r="O8461" i="1"/>
  <c r="P8461" i="1"/>
  <c r="Q8461" i="1"/>
  <c r="O8462" i="1"/>
  <c r="P8462" i="1"/>
  <c r="Q8462" i="1"/>
  <c r="O8463" i="1"/>
  <c r="P8463" i="1"/>
  <c r="Q8463" i="1"/>
  <c r="O8464" i="1"/>
  <c r="P8464" i="1"/>
  <c r="Q8464" i="1"/>
  <c r="O8465" i="1"/>
  <c r="P8465" i="1"/>
  <c r="Q8465" i="1"/>
  <c r="O8466" i="1"/>
  <c r="P8466" i="1"/>
  <c r="Q8466" i="1"/>
  <c r="O8467" i="1"/>
  <c r="P8467" i="1"/>
  <c r="Q8467" i="1"/>
  <c r="O8468" i="1"/>
  <c r="P8468" i="1"/>
  <c r="Q8468" i="1"/>
  <c r="O8469" i="1"/>
  <c r="P8469" i="1"/>
  <c r="Q8469" i="1"/>
  <c r="O8470" i="1"/>
  <c r="P8470" i="1"/>
  <c r="Q8470" i="1"/>
  <c r="O8471" i="1"/>
  <c r="P8471" i="1"/>
  <c r="Q8471" i="1"/>
  <c r="O8472" i="1"/>
  <c r="P8472" i="1"/>
  <c r="Q8472" i="1"/>
  <c r="O8473" i="1"/>
  <c r="P8473" i="1"/>
  <c r="Q8473" i="1"/>
  <c r="O8474" i="1"/>
  <c r="P8474" i="1"/>
  <c r="Q8474" i="1"/>
  <c r="O8475" i="1"/>
  <c r="P8475" i="1"/>
  <c r="Q8475" i="1"/>
  <c r="O8476" i="1"/>
  <c r="P8476" i="1"/>
  <c r="Q8476" i="1"/>
  <c r="O8477" i="1"/>
  <c r="P8477" i="1"/>
  <c r="Q8477" i="1"/>
  <c r="O8478" i="1"/>
  <c r="P8478" i="1"/>
  <c r="Q8478" i="1"/>
  <c r="O8479" i="1"/>
  <c r="P8479" i="1"/>
  <c r="Q8479" i="1"/>
  <c r="O8480" i="1"/>
  <c r="P8480" i="1"/>
  <c r="Q8480" i="1"/>
  <c r="O8481" i="1"/>
  <c r="P8481" i="1"/>
  <c r="Q8481" i="1"/>
  <c r="O8482" i="1"/>
  <c r="P8482" i="1"/>
  <c r="Q8482" i="1"/>
  <c r="O8483" i="1"/>
  <c r="P8483" i="1"/>
  <c r="Q8483" i="1"/>
  <c r="O8484" i="1"/>
  <c r="P8484" i="1"/>
  <c r="Q8484" i="1"/>
  <c r="O8485" i="1"/>
  <c r="P8485" i="1"/>
  <c r="Q8485" i="1"/>
  <c r="O8486" i="1"/>
  <c r="P8486" i="1"/>
  <c r="Q8486" i="1"/>
  <c r="O8487" i="1"/>
  <c r="P8487" i="1"/>
  <c r="Q8487" i="1"/>
  <c r="O8488" i="1"/>
  <c r="P8488" i="1"/>
  <c r="Q8488" i="1"/>
  <c r="O8489" i="1"/>
  <c r="P8489" i="1"/>
  <c r="Q8489" i="1"/>
  <c r="O8490" i="1"/>
  <c r="P8490" i="1"/>
  <c r="Q8490" i="1"/>
  <c r="O8491" i="1"/>
  <c r="P8491" i="1"/>
  <c r="Q8491" i="1"/>
  <c r="O8492" i="1"/>
  <c r="P8492" i="1"/>
  <c r="Q8492" i="1"/>
  <c r="O8493" i="1"/>
  <c r="P8493" i="1"/>
  <c r="Q8493" i="1"/>
  <c r="O8494" i="1"/>
  <c r="P8494" i="1"/>
  <c r="Q8494" i="1"/>
  <c r="O8495" i="1"/>
  <c r="P8495" i="1"/>
  <c r="Q8495" i="1"/>
  <c r="O8496" i="1"/>
  <c r="P8496" i="1"/>
  <c r="Q8496" i="1"/>
  <c r="O8497" i="1"/>
  <c r="P8497" i="1"/>
  <c r="Q8497" i="1"/>
  <c r="O8498" i="1"/>
  <c r="P8498" i="1"/>
  <c r="Q8498" i="1"/>
  <c r="O8499" i="1"/>
  <c r="P8499" i="1"/>
  <c r="Q8499" i="1"/>
  <c r="O8500" i="1"/>
  <c r="P8500" i="1"/>
  <c r="Q8500" i="1"/>
  <c r="O8501" i="1"/>
  <c r="P8501" i="1"/>
  <c r="Q8501" i="1"/>
  <c r="O8502" i="1"/>
  <c r="P8502" i="1"/>
  <c r="Q8502" i="1"/>
  <c r="O8503" i="1"/>
  <c r="P8503" i="1"/>
  <c r="Q8503" i="1"/>
  <c r="O8504" i="1"/>
  <c r="P8504" i="1"/>
  <c r="Q8504" i="1"/>
  <c r="O8505" i="1"/>
  <c r="P8505" i="1"/>
  <c r="Q8505" i="1"/>
  <c r="O8506" i="1"/>
  <c r="P8506" i="1"/>
  <c r="Q8506" i="1"/>
  <c r="O8507" i="1"/>
  <c r="P8507" i="1"/>
  <c r="Q8507" i="1"/>
  <c r="O8508" i="1"/>
  <c r="P8508" i="1"/>
  <c r="Q8508" i="1"/>
  <c r="O8509" i="1"/>
  <c r="P8509" i="1"/>
  <c r="Q8509" i="1"/>
  <c r="O8510" i="1"/>
  <c r="P8510" i="1"/>
  <c r="Q8510" i="1"/>
  <c r="O8511" i="1"/>
  <c r="P8511" i="1"/>
  <c r="Q8511" i="1"/>
  <c r="O8512" i="1"/>
  <c r="P8512" i="1"/>
  <c r="Q8512" i="1"/>
  <c r="O8513" i="1"/>
  <c r="P8513" i="1"/>
  <c r="Q8513" i="1"/>
  <c r="O8514" i="1"/>
  <c r="P8514" i="1"/>
  <c r="Q8514" i="1"/>
  <c r="O8515" i="1"/>
  <c r="P8515" i="1"/>
  <c r="Q8515" i="1"/>
  <c r="O8516" i="1"/>
  <c r="P8516" i="1"/>
  <c r="Q8516" i="1"/>
  <c r="O8517" i="1"/>
  <c r="P8517" i="1"/>
  <c r="Q8517" i="1"/>
  <c r="O8518" i="1"/>
  <c r="P8518" i="1"/>
  <c r="Q8518" i="1"/>
  <c r="O8519" i="1"/>
  <c r="P8519" i="1"/>
  <c r="Q8519" i="1"/>
  <c r="O8520" i="1"/>
  <c r="P8520" i="1"/>
  <c r="Q8520" i="1"/>
  <c r="O8521" i="1"/>
  <c r="P8521" i="1"/>
  <c r="Q8521" i="1"/>
  <c r="O8522" i="1"/>
  <c r="P8522" i="1"/>
  <c r="Q8522" i="1"/>
  <c r="O8523" i="1"/>
  <c r="P8523" i="1"/>
  <c r="Q8523" i="1"/>
  <c r="O8524" i="1"/>
  <c r="P8524" i="1"/>
  <c r="Q8524" i="1"/>
  <c r="O8525" i="1"/>
  <c r="P8525" i="1"/>
  <c r="Q8525" i="1"/>
  <c r="O8526" i="1"/>
  <c r="P8526" i="1"/>
  <c r="Q8526" i="1"/>
  <c r="O8527" i="1"/>
  <c r="P8527" i="1"/>
  <c r="Q8527" i="1"/>
  <c r="O8528" i="1"/>
  <c r="P8528" i="1"/>
  <c r="Q8528" i="1"/>
  <c r="O8529" i="1"/>
  <c r="P8529" i="1"/>
  <c r="Q8529" i="1"/>
  <c r="O8530" i="1"/>
  <c r="P8530" i="1"/>
  <c r="Q8530" i="1"/>
  <c r="O8531" i="1"/>
  <c r="P8531" i="1"/>
  <c r="Q8531" i="1"/>
  <c r="O8532" i="1"/>
  <c r="P8532" i="1"/>
  <c r="Q8532" i="1"/>
  <c r="O8533" i="1"/>
  <c r="P8533" i="1"/>
  <c r="Q8533" i="1"/>
  <c r="O8534" i="1"/>
  <c r="P8534" i="1"/>
  <c r="Q8534" i="1"/>
  <c r="O8535" i="1"/>
  <c r="P8535" i="1"/>
  <c r="Q8535" i="1"/>
  <c r="O8536" i="1"/>
  <c r="P8536" i="1"/>
  <c r="Q8536" i="1"/>
  <c r="O8537" i="1"/>
  <c r="P8537" i="1"/>
  <c r="Q8537" i="1"/>
  <c r="O8538" i="1"/>
  <c r="P8538" i="1"/>
  <c r="Q8538" i="1"/>
  <c r="O8539" i="1"/>
  <c r="P8539" i="1"/>
  <c r="Q8539" i="1"/>
  <c r="O8540" i="1"/>
  <c r="P8540" i="1"/>
  <c r="Q8540" i="1"/>
  <c r="O8541" i="1"/>
  <c r="P8541" i="1"/>
  <c r="Q8541" i="1"/>
  <c r="O8542" i="1"/>
  <c r="P8542" i="1"/>
  <c r="Q8542" i="1"/>
  <c r="O8543" i="1"/>
  <c r="P8543" i="1"/>
  <c r="Q8543" i="1"/>
  <c r="O8544" i="1"/>
  <c r="P8544" i="1"/>
  <c r="Q8544" i="1"/>
  <c r="O8545" i="1"/>
  <c r="P8545" i="1"/>
  <c r="Q8545" i="1"/>
  <c r="O8546" i="1"/>
  <c r="P8546" i="1"/>
  <c r="Q8546" i="1"/>
  <c r="O8547" i="1"/>
  <c r="P8547" i="1"/>
  <c r="Q8547" i="1"/>
  <c r="O8548" i="1"/>
  <c r="P8548" i="1"/>
  <c r="Q8548" i="1"/>
  <c r="O8549" i="1"/>
  <c r="P8549" i="1"/>
  <c r="Q8549" i="1"/>
  <c r="O8550" i="1"/>
  <c r="P8550" i="1"/>
  <c r="Q8550" i="1"/>
  <c r="O8551" i="1"/>
  <c r="P8551" i="1"/>
  <c r="Q8551" i="1"/>
  <c r="O8552" i="1"/>
  <c r="P8552" i="1"/>
  <c r="Q8552" i="1"/>
  <c r="O8553" i="1"/>
  <c r="P8553" i="1"/>
  <c r="Q8553" i="1"/>
  <c r="O8554" i="1"/>
  <c r="P8554" i="1"/>
  <c r="Q8554" i="1"/>
  <c r="O8555" i="1"/>
  <c r="P8555" i="1"/>
  <c r="Q8555" i="1"/>
  <c r="O8556" i="1"/>
  <c r="P8556" i="1"/>
  <c r="Q8556" i="1"/>
  <c r="O8557" i="1"/>
  <c r="P8557" i="1"/>
  <c r="Q8557" i="1"/>
  <c r="O8558" i="1"/>
  <c r="P8558" i="1"/>
  <c r="Q8558" i="1"/>
  <c r="O8559" i="1"/>
  <c r="P8559" i="1"/>
  <c r="Q8559" i="1"/>
  <c r="O8560" i="1"/>
  <c r="P8560" i="1"/>
  <c r="Q8560" i="1"/>
  <c r="O8561" i="1"/>
  <c r="P8561" i="1"/>
  <c r="Q8561" i="1"/>
  <c r="O8562" i="1"/>
  <c r="P8562" i="1"/>
  <c r="Q8562" i="1"/>
  <c r="O8563" i="1"/>
  <c r="P8563" i="1"/>
  <c r="Q8563" i="1"/>
  <c r="O8564" i="1"/>
  <c r="P8564" i="1"/>
  <c r="Q8564" i="1"/>
  <c r="O8565" i="1"/>
  <c r="P8565" i="1"/>
  <c r="Q8565" i="1"/>
  <c r="O8566" i="1"/>
  <c r="P8566" i="1"/>
  <c r="Q8566" i="1"/>
  <c r="O8567" i="1"/>
  <c r="P8567" i="1"/>
  <c r="Q8567" i="1"/>
  <c r="O8568" i="1"/>
  <c r="P8568" i="1"/>
  <c r="Q8568" i="1"/>
  <c r="O8569" i="1"/>
  <c r="P8569" i="1"/>
  <c r="Q8569" i="1"/>
  <c r="O8570" i="1"/>
  <c r="P8570" i="1"/>
  <c r="Q8570" i="1"/>
  <c r="O8571" i="1"/>
  <c r="P8571" i="1"/>
  <c r="Q8571" i="1"/>
  <c r="O8572" i="1"/>
  <c r="P8572" i="1"/>
  <c r="Q8572" i="1"/>
  <c r="O8573" i="1"/>
  <c r="P8573" i="1"/>
  <c r="Q8573" i="1"/>
  <c r="O8574" i="1"/>
  <c r="P8574" i="1"/>
  <c r="Q8574" i="1"/>
  <c r="O8575" i="1"/>
  <c r="P8575" i="1"/>
  <c r="Q8575" i="1"/>
  <c r="O8576" i="1"/>
  <c r="P8576" i="1"/>
  <c r="Q8576" i="1"/>
  <c r="O8577" i="1"/>
  <c r="P8577" i="1"/>
  <c r="Q8577" i="1"/>
  <c r="O8578" i="1"/>
  <c r="P8578" i="1"/>
  <c r="Q8578" i="1"/>
  <c r="O8579" i="1"/>
  <c r="P8579" i="1"/>
  <c r="Q8579" i="1"/>
  <c r="O8580" i="1"/>
  <c r="P8580" i="1"/>
  <c r="Q8580" i="1"/>
  <c r="O8581" i="1"/>
  <c r="P8581" i="1"/>
  <c r="Q8581" i="1"/>
  <c r="O8582" i="1"/>
  <c r="P8582" i="1"/>
  <c r="Q8582" i="1"/>
  <c r="O8583" i="1"/>
  <c r="P8583" i="1"/>
  <c r="Q8583" i="1"/>
  <c r="O8584" i="1"/>
  <c r="P8584" i="1"/>
  <c r="Q8584" i="1"/>
  <c r="O8585" i="1"/>
  <c r="P8585" i="1"/>
  <c r="Q8585" i="1"/>
  <c r="O8586" i="1"/>
  <c r="P8586" i="1"/>
  <c r="Q8586" i="1"/>
  <c r="O8587" i="1"/>
  <c r="P8587" i="1"/>
  <c r="Q8587" i="1"/>
  <c r="O8588" i="1"/>
  <c r="P8588" i="1"/>
  <c r="Q8588" i="1"/>
  <c r="O8589" i="1"/>
  <c r="P8589" i="1"/>
  <c r="Q8589" i="1"/>
  <c r="O8590" i="1"/>
  <c r="P8590" i="1"/>
  <c r="Q8590" i="1"/>
  <c r="O8591" i="1"/>
  <c r="P8591" i="1"/>
  <c r="Q8591" i="1"/>
  <c r="O8592" i="1"/>
  <c r="P8592" i="1"/>
  <c r="Q8592" i="1"/>
  <c r="O8593" i="1"/>
  <c r="P8593" i="1"/>
  <c r="Q8593" i="1"/>
  <c r="O8594" i="1"/>
  <c r="P8594" i="1"/>
  <c r="Q8594" i="1"/>
  <c r="O8595" i="1"/>
  <c r="P8595" i="1"/>
  <c r="Q8595" i="1"/>
  <c r="O8596" i="1"/>
  <c r="P8596" i="1"/>
  <c r="Q8596" i="1"/>
  <c r="O8597" i="1"/>
  <c r="P8597" i="1"/>
  <c r="Q8597" i="1"/>
  <c r="O8598" i="1"/>
  <c r="P8598" i="1"/>
  <c r="Q8598" i="1"/>
  <c r="O8599" i="1"/>
  <c r="P8599" i="1"/>
  <c r="Q8599" i="1"/>
  <c r="O8600" i="1"/>
  <c r="P8600" i="1"/>
  <c r="Q8600" i="1"/>
  <c r="O8601" i="1"/>
  <c r="P8601" i="1"/>
  <c r="Q8601" i="1"/>
  <c r="O8602" i="1"/>
  <c r="P8602" i="1"/>
  <c r="Q8602" i="1"/>
  <c r="O8603" i="1"/>
  <c r="P8603" i="1"/>
  <c r="Q8603" i="1"/>
  <c r="O8604" i="1"/>
  <c r="P8604" i="1"/>
  <c r="Q8604" i="1"/>
  <c r="O8605" i="1"/>
  <c r="P8605" i="1"/>
  <c r="Q8605" i="1"/>
  <c r="O8606" i="1"/>
  <c r="P8606" i="1"/>
  <c r="Q8606" i="1"/>
  <c r="O8607" i="1"/>
  <c r="P8607" i="1"/>
  <c r="Q8607" i="1"/>
  <c r="O8608" i="1"/>
  <c r="P8608" i="1"/>
  <c r="Q8608" i="1"/>
  <c r="O8609" i="1"/>
  <c r="P8609" i="1"/>
  <c r="Q8609" i="1"/>
  <c r="O8610" i="1"/>
  <c r="P8610" i="1"/>
  <c r="Q8610" i="1"/>
  <c r="O8611" i="1"/>
  <c r="P8611" i="1"/>
  <c r="Q8611" i="1"/>
  <c r="O8612" i="1"/>
  <c r="P8612" i="1"/>
  <c r="Q8612" i="1"/>
  <c r="O8613" i="1"/>
  <c r="P8613" i="1"/>
  <c r="Q8613" i="1"/>
  <c r="O8614" i="1"/>
  <c r="P8614" i="1"/>
  <c r="Q8614" i="1"/>
  <c r="O8615" i="1"/>
  <c r="P8615" i="1"/>
  <c r="Q8615" i="1"/>
  <c r="O8616" i="1"/>
  <c r="P8616" i="1"/>
  <c r="Q8616" i="1"/>
  <c r="O8617" i="1"/>
  <c r="P8617" i="1"/>
  <c r="Q8617" i="1"/>
  <c r="O8618" i="1"/>
  <c r="P8618" i="1"/>
  <c r="Q8618" i="1"/>
  <c r="O8619" i="1"/>
  <c r="P8619" i="1"/>
  <c r="Q8619" i="1"/>
  <c r="O8620" i="1"/>
  <c r="P8620" i="1"/>
  <c r="Q8620" i="1"/>
  <c r="O8621" i="1"/>
  <c r="P8621" i="1"/>
  <c r="Q8621" i="1"/>
  <c r="O8622" i="1"/>
  <c r="P8622" i="1"/>
  <c r="Q8622" i="1"/>
  <c r="O8623" i="1"/>
  <c r="P8623" i="1"/>
  <c r="Q8623" i="1"/>
  <c r="O8624" i="1"/>
  <c r="P8624" i="1"/>
  <c r="Q8624" i="1"/>
  <c r="O8625" i="1"/>
  <c r="P8625" i="1"/>
  <c r="Q8625" i="1"/>
  <c r="O8626" i="1"/>
  <c r="P8626" i="1"/>
  <c r="Q8626" i="1"/>
  <c r="O8627" i="1"/>
  <c r="P8627" i="1"/>
  <c r="Q8627" i="1"/>
  <c r="O8628" i="1"/>
  <c r="P8628" i="1"/>
  <c r="Q8628" i="1"/>
  <c r="O8629" i="1"/>
  <c r="P8629" i="1"/>
  <c r="Q8629" i="1"/>
  <c r="O8630" i="1"/>
  <c r="P8630" i="1"/>
  <c r="Q8630" i="1"/>
  <c r="O8631" i="1"/>
  <c r="P8631" i="1"/>
  <c r="Q8631" i="1"/>
  <c r="O8632" i="1"/>
  <c r="P8632" i="1"/>
  <c r="Q8632" i="1"/>
  <c r="O8633" i="1"/>
  <c r="P8633" i="1"/>
  <c r="Q8633" i="1"/>
  <c r="O8634" i="1"/>
  <c r="P8634" i="1"/>
  <c r="Q8634" i="1"/>
  <c r="O8635" i="1"/>
  <c r="P8635" i="1"/>
  <c r="Q8635" i="1"/>
  <c r="O8636" i="1"/>
  <c r="P8636" i="1"/>
  <c r="Q8636" i="1"/>
  <c r="O8637" i="1"/>
  <c r="P8637" i="1"/>
  <c r="Q8637" i="1"/>
  <c r="O8638" i="1"/>
  <c r="P8638" i="1"/>
  <c r="Q8638" i="1"/>
  <c r="O8639" i="1"/>
  <c r="P8639" i="1"/>
  <c r="Q8639" i="1"/>
  <c r="O8640" i="1"/>
  <c r="P8640" i="1"/>
  <c r="Q8640" i="1"/>
  <c r="O8641" i="1"/>
  <c r="P8641" i="1"/>
  <c r="Q8641" i="1"/>
  <c r="O8642" i="1"/>
  <c r="P8642" i="1"/>
  <c r="Q8642" i="1"/>
  <c r="O8643" i="1"/>
  <c r="P8643" i="1"/>
  <c r="Q8643" i="1"/>
  <c r="O8644" i="1"/>
  <c r="P8644" i="1"/>
  <c r="Q8644" i="1"/>
  <c r="O8645" i="1"/>
  <c r="P8645" i="1"/>
  <c r="Q8645" i="1"/>
  <c r="O8646" i="1"/>
  <c r="P8646" i="1"/>
  <c r="Q8646" i="1"/>
  <c r="O8647" i="1"/>
  <c r="P8647" i="1"/>
  <c r="Q8647" i="1"/>
  <c r="O8648" i="1"/>
  <c r="P8648" i="1"/>
  <c r="Q8648" i="1"/>
  <c r="O8649" i="1"/>
  <c r="P8649" i="1"/>
  <c r="Q8649" i="1"/>
  <c r="O8650" i="1"/>
  <c r="P8650" i="1"/>
  <c r="Q8650" i="1"/>
  <c r="O8651" i="1"/>
  <c r="P8651" i="1"/>
  <c r="Q8651" i="1"/>
  <c r="O8652" i="1"/>
  <c r="P8652" i="1"/>
  <c r="Q8652" i="1"/>
  <c r="O8653" i="1"/>
  <c r="P8653" i="1"/>
  <c r="Q8653" i="1"/>
  <c r="O8654" i="1"/>
  <c r="P8654" i="1"/>
  <c r="Q8654" i="1"/>
  <c r="O8655" i="1"/>
  <c r="P8655" i="1"/>
  <c r="Q8655" i="1"/>
  <c r="O8656" i="1"/>
  <c r="P8656" i="1"/>
  <c r="Q8656" i="1"/>
  <c r="O8657" i="1"/>
  <c r="P8657" i="1"/>
  <c r="Q8657" i="1"/>
  <c r="O8658" i="1"/>
  <c r="P8658" i="1"/>
  <c r="Q8658" i="1"/>
  <c r="O8659" i="1"/>
  <c r="P8659" i="1"/>
  <c r="Q8659" i="1"/>
  <c r="O8660" i="1"/>
  <c r="P8660" i="1"/>
  <c r="Q8660" i="1"/>
  <c r="O8661" i="1"/>
  <c r="P8661" i="1"/>
  <c r="Q8661" i="1"/>
  <c r="O8662" i="1"/>
  <c r="P8662" i="1"/>
  <c r="Q8662" i="1"/>
  <c r="O8663" i="1"/>
  <c r="P8663" i="1"/>
  <c r="Q8663" i="1"/>
  <c r="O8664" i="1"/>
  <c r="P8664" i="1"/>
  <c r="Q8664" i="1"/>
  <c r="O8665" i="1"/>
  <c r="P8665" i="1"/>
  <c r="Q8665" i="1"/>
  <c r="O8666" i="1"/>
  <c r="P8666" i="1"/>
  <c r="Q8666" i="1"/>
  <c r="O8667" i="1"/>
  <c r="P8667" i="1"/>
  <c r="Q8667" i="1"/>
  <c r="O8668" i="1"/>
  <c r="P8668" i="1"/>
  <c r="Q8668" i="1"/>
  <c r="O8669" i="1"/>
  <c r="P8669" i="1"/>
  <c r="Q8669" i="1"/>
  <c r="O8670" i="1"/>
  <c r="P8670" i="1"/>
  <c r="Q8670" i="1"/>
  <c r="O8671" i="1"/>
  <c r="P8671" i="1"/>
  <c r="Q8671" i="1"/>
  <c r="O8672" i="1"/>
  <c r="P8672" i="1"/>
  <c r="Q8672" i="1"/>
  <c r="O8673" i="1"/>
  <c r="P8673" i="1"/>
  <c r="Q8673" i="1"/>
  <c r="O8674" i="1"/>
  <c r="P8674" i="1"/>
  <c r="Q8674" i="1"/>
  <c r="O8675" i="1"/>
  <c r="P8675" i="1"/>
  <c r="Q8675" i="1"/>
  <c r="O8676" i="1"/>
  <c r="P8676" i="1"/>
  <c r="Q8676" i="1"/>
  <c r="O8677" i="1"/>
  <c r="P8677" i="1"/>
  <c r="Q8677" i="1"/>
  <c r="O8678" i="1"/>
  <c r="P8678" i="1"/>
  <c r="Q8678" i="1"/>
  <c r="O8679" i="1"/>
  <c r="P8679" i="1"/>
  <c r="Q8679" i="1"/>
  <c r="O8680" i="1"/>
  <c r="P8680" i="1"/>
  <c r="Q8680" i="1"/>
  <c r="O8681" i="1"/>
  <c r="P8681" i="1"/>
  <c r="Q8681" i="1"/>
  <c r="O8682" i="1"/>
  <c r="P8682" i="1"/>
  <c r="Q8682" i="1"/>
  <c r="O8683" i="1"/>
  <c r="P8683" i="1"/>
  <c r="Q8683" i="1"/>
  <c r="O8684" i="1"/>
  <c r="P8684" i="1"/>
  <c r="Q8684" i="1"/>
  <c r="O8685" i="1"/>
  <c r="P8685" i="1"/>
  <c r="Q8685" i="1"/>
  <c r="O8686" i="1"/>
  <c r="P8686" i="1"/>
  <c r="Q8686" i="1"/>
  <c r="O8687" i="1"/>
  <c r="P8687" i="1"/>
  <c r="Q8687" i="1"/>
  <c r="O8688" i="1"/>
  <c r="P8688" i="1"/>
  <c r="Q8688" i="1"/>
  <c r="O8689" i="1"/>
  <c r="P8689" i="1"/>
  <c r="Q8689" i="1"/>
  <c r="O8690" i="1"/>
  <c r="P8690" i="1"/>
  <c r="Q8690" i="1"/>
  <c r="O8691" i="1"/>
  <c r="P8691" i="1"/>
  <c r="Q8691" i="1"/>
  <c r="O8692" i="1"/>
  <c r="P8692" i="1"/>
  <c r="Q8692" i="1"/>
  <c r="O8693" i="1"/>
  <c r="P8693" i="1"/>
  <c r="Q8693" i="1"/>
  <c r="O8694" i="1"/>
  <c r="P8694" i="1"/>
  <c r="Q8694" i="1"/>
  <c r="O8695" i="1"/>
  <c r="P8695" i="1"/>
  <c r="Q8695" i="1"/>
  <c r="O8696" i="1"/>
  <c r="P8696" i="1"/>
  <c r="Q8696" i="1"/>
  <c r="O8697" i="1"/>
  <c r="P8697" i="1"/>
  <c r="Q8697" i="1"/>
  <c r="O8698" i="1"/>
  <c r="P8698" i="1"/>
  <c r="Q8698" i="1"/>
  <c r="O8699" i="1"/>
  <c r="P8699" i="1"/>
  <c r="Q8699" i="1"/>
  <c r="O8700" i="1"/>
  <c r="P8700" i="1"/>
  <c r="Q8700" i="1"/>
  <c r="O8701" i="1"/>
  <c r="P8701" i="1"/>
  <c r="Q8701" i="1"/>
  <c r="O8702" i="1"/>
  <c r="P8702" i="1"/>
  <c r="Q8702" i="1"/>
  <c r="O8703" i="1"/>
  <c r="P8703" i="1"/>
  <c r="Q8703" i="1"/>
  <c r="O8704" i="1"/>
  <c r="P8704" i="1"/>
  <c r="Q8704" i="1"/>
  <c r="O8705" i="1"/>
  <c r="P8705" i="1"/>
  <c r="Q8705" i="1"/>
  <c r="O8706" i="1"/>
  <c r="P8706" i="1"/>
  <c r="Q8706" i="1"/>
  <c r="O8707" i="1"/>
  <c r="P8707" i="1"/>
  <c r="Q8707" i="1"/>
  <c r="O8708" i="1"/>
  <c r="P8708" i="1"/>
  <c r="Q8708" i="1"/>
  <c r="O8709" i="1"/>
  <c r="P8709" i="1"/>
  <c r="Q8709" i="1"/>
  <c r="O8710" i="1"/>
  <c r="P8710" i="1"/>
  <c r="Q8710" i="1"/>
  <c r="O8711" i="1"/>
  <c r="P8711" i="1"/>
  <c r="Q8711" i="1"/>
  <c r="O8712" i="1"/>
  <c r="P8712" i="1"/>
  <c r="Q8712" i="1"/>
  <c r="O8713" i="1"/>
  <c r="P8713" i="1"/>
  <c r="Q8713" i="1"/>
  <c r="O8714" i="1"/>
  <c r="P8714" i="1"/>
  <c r="Q8714" i="1"/>
  <c r="O8715" i="1"/>
  <c r="P8715" i="1"/>
  <c r="Q8715" i="1"/>
  <c r="O8716" i="1"/>
  <c r="P8716" i="1"/>
  <c r="Q8716" i="1"/>
  <c r="O8717" i="1"/>
  <c r="P8717" i="1"/>
  <c r="Q8717" i="1"/>
  <c r="O8718" i="1"/>
  <c r="P8718" i="1"/>
  <c r="Q8718" i="1"/>
  <c r="O8719" i="1"/>
  <c r="P8719" i="1"/>
  <c r="Q8719" i="1"/>
  <c r="O8720" i="1"/>
  <c r="P8720" i="1"/>
  <c r="Q8720" i="1"/>
  <c r="O8721" i="1"/>
  <c r="P8721" i="1"/>
  <c r="Q8721" i="1"/>
  <c r="O8722" i="1"/>
  <c r="P8722" i="1"/>
  <c r="Q8722" i="1"/>
  <c r="O8723" i="1"/>
  <c r="P8723" i="1"/>
  <c r="Q8723" i="1"/>
  <c r="O8724" i="1"/>
  <c r="P8724" i="1"/>
  <c r="Q8724" i="1"/>
  <c r="O8725" i="1"/>
  <c r="P8725" i="1"/>
  <c r="Q8725" i="1"/>
  <c r="O8726" i="1"/>
  <c r="P8726" i="1"/>
  <c r="Q8726" i="1"/>
  <c r="O8727" i="1"/>
  <c r="P8727" i="1"/>
  <c r="Q8727" i="1"/>
  <c r="O8728" i="1"/>
  <c r="P8728" i="1"/>
  <c r="Q8728" i="1"/>
  <c r="O8729" i="1"/>
  <c r="P8729" i="1"/>
  <c r="Q8729" i="1"/>
  <c r="O8730" i="1"/>
  <c r="P8730" i="1"/>
  <c r="Q8730" i="1"/>
  <c r="O8731" i="1"/>
  <c r="P8731" i="1"/>
  <c r="Q8731" i="1"/>
  <c r="O8732" i="1"/>
  <c r="P8732" i="1"/>
  <c r="Q8732" i="1"/>
  <c r="O8733" i="1"/>
  <c r="P8733" i="1"/>
  <c r="Q8733" i="1"/>
  <c r="O8734" i="1"/>
  <c r="P8734" i="1"/>
  <c r="Q8734" i="1"/>
  <c r="O8735" i="1"/>
  <c r="P8735" i="1"/>
  <c r="Q8735" i="1"/>
  <c r="O8736" i="1"/>
  <c r="P8736" i="1"/>
  <c r="Q8736" i="1"/>
  <c r="O8737" i="1"/>
  <c r="P8737" i="1"/>
  <c r="Q8737" i="1"/>
  <c r="O8738" i="1"/>
  <c r="P8738" i="1"/>
  <c r="Q8738" i="1"/>
  <c r="O8739" i="1"/>
  <c r="P8739" i="1"/>
  <c r="Q8739" i="1"/>
  <c r="O8740" i="1"/>
  <c r="P8740" i="1"/>
  <c r="Q8740" i="1"/>
  <c r="O8741" i="1"/>
  <c r="P8741" i="1"/>
  <c r="Q8741" i="1"/>
  <c r="O8742" i="1"/>
  <c r="P8742" i="1"/>
  <c r="Q8742" i="1"/>
  <c r="O8743" i="1"/>
  <c r="P8743" i="1"/>
  <c r="Q8743" i="1"/>
  <c r="O8744" i="1"/>
  <c r="P8744" i="1"/>
  <c r="Q8744" i="1"/>
  <c r="O8745" i="1"/>
  <c r="P8745" i="1"/>
  <c r="Q8745" i="1"/>
  <c r="O8746" i="1"/>
  <c r="P8746" i="1"/>
  <c r="Q8746" i="1"/>
  <c r="O8747" i="1"/>
  <c r="P8747" i="1"/>
  <c r="Q8747" i="1"/>
  <c r="O8748" i="1"/>
  <c r="P8748" i="1"/>
  <c r="Q8748" i="1"/>
  <c r="O8749" i="1"/>
  <c r="P8749" i="1"/>
  <c r="Q8749" i="1"/>
  <c r="O8750" i="1"/>
  <c r="P8750" i="1"/>
  <c r="Q8750" i="1"/>
  <c r="O8751" i="1"/>
  <c r="P8751" i="1"/>
  <c r="Q8751" i="1"/>
  <c r="O8752" i="1"/>
  <c r="P8752" i="1"/>
  <c r="Q8752" i="1"/>
  <c r="O8753" i="1"/>
  <c r="P8753" i="1"/>
  <c r="Q8753" i="1"/>
  <c r="O8754" i="1"/>
  <c r="P8754" i="1"/>
  <c r="Q8754" i="1"/>
  <c r="O8755" i="1"/>
  <c r="P8755" i="1"/>
  <c r="Q8755" i="1"/>
  <c r="O8756" i="1"/>
  <c r="P8756" i="1"/>
  <c r="Q8756" i="1"/>
  <c r="O8757" i="1"/>
  <c r="P8757" i="1"/>
  <c r="Q8757" i="1"/>
  <c r="O8758" i="1"/>
  <c r="P8758" i="1"/>
  <c r="Q8758" i="1"/>
  <c r="O8759" i="1"/>
  <c r="P8759" i="1"/>
  <c r="Q8759" i="1"/>
  <c r="O8760" i="1"/>
  <c r="P8760" i="1"/>
  <c r="Q8760" i="1"/>
  <c r="O8761" i="1"/>
  <c r="P8761" i="1"/>
  <c r="Q8761" i="1"/>
  <c r="O8762" i="1"/>
  <c r="P8762" i="1"/>
  <c r="Q8762" i="1"/>
  <c r="O8763" i="1"/>
  <c r="P8763" i="1"/>
  <c r="Q8763" i="1"/>
  <c r="O8764" i="1"/>
  <c r="P8764" i="1"/>
  <c r="Q8764" i="1"/>
  <c r="O8765" i="1"/>
  <c r="P8765" i="1"/>
  <c r="Q8765" i="1"/>
  <c r="O8766" i="1"/>
  <c r="P8766" i="1"/>
  <c r="Q8766" i="1"/>
  <c r="O8767" i="1"/>
  <c r="P8767" i="1"/>
  <c r="Q8767" i="1"/>
  <c r="O8768" i="1"/>
  <c r="P8768" i="1"/>
  <c r="Q8768" i="1"/>
  <c r="O8769" i="1"/>
  <c r="P8769" i="1"/>
  <c r="Q8769" i="1"/>
  <c r="O8770" i="1"/>
  <c r="P8770" i="1"/>
  <c r="Q8770" i="1"/>
  <c r="O8771" i="1"/>
  <c r="P8771" i="1"/>
  <c r="Q8771" i="1"/>
  <c r="O8772" i="1"/>
  <c r="P8772" i="1"/>
  <c r="Q8772" i="1"/>
  <c r="O8773" i="1"/>
  <c r="P8773" i="1"/>
  <c r="Q8773" i="1"/>
  <c r="O8774" i="1"/>
  <c r="P8774" i="1"/>
  <c r="Q8774" i="1"/>
  <c r="O8775" i="1"/>
  <c r="P8775" i="1"/>
  <c r="Q8775" i="1"/>
  <c r="O8776" i="1"/>
  <c r="P8776" i="1"/>
  <c r="Q8776" i="1"/>
  <c r="O8777" i="1"/>
  <c r="P8777" i="1"/>
  <c r="Q8777" i="1"/>
  <c r="O8778" i="1"/>
  <c r="P8778" i="1"/>
  <c r="Q8778" i="1"/>
  <c r="O8779" i="1"/>
  <c r="P8779" i="1"/>
  <c r="Q8779" i="1"/>
  <c r="O8780" i="1"/>
  <c r="P8780" i="1"/>
  <c r="Q8780" i="1"/>
  <c r="O8781" i="1"/>
  <c r="P8781" i="1"/>
  <c r="Q8781" i="1"/>
  <c r="O8782" i="1"/>
  <c r="P8782" i="1"/>
  <c r="Q8782" i="1"/>
  <c r="O8783" i="1"/>
  <c r="P8783" i="1"/>
  <c r="Q8783" i="1"/>
  <c r="O8784" i="1"/>
  <c r="P8784" i="1"/>
  <c r="Q8784" i="1"/>
  <c r="O8785" i="1"/>
  <c r="P8785" i="1"/>
  <c r="Q8785" i="1"/>
  <c r="O8786" i="1"/>
  <c r="P8786" i="1"/>
  <c r="Q8786" i="1"/>
  <c r="O8787" i="1"/>
  <c r="P8787" i="1"/>
  <c r="Q8787" i="1"/>
  <c r="O8788" i="1"/>
  <c r="P8788" i="1"/>
  <c r="Q8788" i="1"/>
  <c r="O8789" i="1"/>
  <c r="P8789" i="1"/>
  <c r="Q8789" i="1"/>
  <c r="O8790" i="1"/>
  <c r="P8790" i="1"/>
  <c r="Q8790" i="1"/>
  <c r="O8791" i="1"/>
  <c r="P8791" i="1"/>
  <c r="Q8791" i="1"/>
  <c r="O8792" i="1"/>
  <c r="P8792" i="1"/>
  <c r="Q8792" i="1"/>
  <c r="O8793" i="1"/>
  <c r="P8793" i="1"/>
  <c r="Q8793" i="1"/>
  <c r="O8794" i="1"/>
  <c r="P8794" i="1"/>
  <c r="Q8794" i="1"/>
  <c r="O8795" i="1"/>
  <c r="P8795" i="1"/>
  <c r="Q8795" i="1"/>
  <c r="O8796" i="1"/>
  <c r="P8796" i="1"/>
  <c r="Q8796" i="1"/>
  <c r="O8797" i="1"/>
  <c r="P8797" i="1"/>
  <c r="Q8797" i="1"/>
  <c r="O8798" i="1"/>
  <c r="P8798" i="1"/>
  <c r="Q8798" i="1"/>
  <c r="O8799" i="1"/>
  <c r="P8799" i="1"/>
  <c r="Q8799" i="1"/>
  <c r="O8800" i="1"/>
  <c r="P8800" i="1"/>
  <c r="Q8800" i="1"/>
  <c r="O8801" i="1"/>
  <c r="P8801" i="1"/>
  <c r="Q8801" i="1"/>
  <c r="O8802" i="1"/>
  <c r="P8802" i="1"/>
  <c r="Q8802" i="1"/>
  <c r="O8803" i="1"/>
  <c r="P8803" i="1"/>
  <c r="Q8803" i="1"/>
  <c r="O8804" i="1"/>
  <c r="P8804" i="1"/>
  <c r="Q8804" i="1"/>
  <c r="O8805" i="1"/>
  <c r="P8805" i="1"/>
  <c r="Q8805" i="1"/>
  <c r="O8806" i="1"/>
  <c r="P8806" i="1"/>
  <c r="Q8806" i="1"/>
  <c r="O8807" i="1"/>
  <c r="P8807" i="1"/>
  <c r="Q8807" i="1"/>
  <c r="O8808" i="1"/>
  <c r="P8808" i="1"/>
  <c r="Q8808" i="1"/>
  <c r="O8809" i="1"/>
  <c r="P8809" i="1"/>
  <c r="Q8809" i="1"/>
  <c r="O8810" i="1"/>
  <c r="P8810" i="1"/>
  <c r="Q8810" i="1"/>
  <c r="O8811" i="1"/>
  <c r="P8811" i="1"/>
  <c r="Q8811" i="1"/>
  <c r="O8812" i="1"/>
  <c r="P8812" i="1"/>
  <c r="Q8812" i="1"/>
  <c r="O8813" i="1"/>
  <c r="P8813" i="1"/>
  <c r="Q8813" i="1"/>
  <c r="O8814" i="1"/>
  <c r="P8814" i="1"/>
  <c r="Q8814" i="1"/>
  <c r="O8815" i="1"/>
  <c r="P8815" i="1"/>
  <c r="Q8815" i="1"/>
  <c r="O8816" i="1"/>
  <c r="P8816" i="1"/>
  <c r="Q8816" i="1"/>
  <c r="O8817" i="1"/>
  <c r="P8817" i="1"/>
  <c r="Q8817" i="1"/>
  <c r="O8818" i="1"/>
  <c r="P8818" i="1"/>
  <c r="Q8818" i="1"/>
  <c r="O8819" i="1"/>
  <c r="P8819" i="1"/>
  <c r="Q8819" i="1"/>
  <c r="O8820" i="1"/>
  <c r="P8820" i="1"/>
  <c r="Q8820" i="1"/>
  <c r="O8821" i="1"/>
  <c r="P8821" i="1"/>
  <c r="Q8821" i="1"/>
  <c r="O8822" i="1"/>
  <c r="P8822" i="1"/>
  <c r="Q8822" i="1"/>
  <c r="O8823" i="1"/>
  <c r="P8823" i="1"/>
  <c r="Q8823" i="1"/>
  <c r="O8824" i="1"/>
  <c r="P8824" i="1"/>
  <c r="Q8824" i="1"/>
  <c r="O8825" i="1"/>
  <c r="P8825" i="1"/>
  <c r="Q8825" i="1"/>
  <c r="O8826" i="1"/>
  <c r="P8826" i="1"/>
  <c r="Q8826" i="1"/>
  <c r="O8827" i="1"/>
  <c r="P8827" i="1"/>
  <c r="Q8827" i="1"/>
  <c r="O8828" i="1"/>
  <c r="P8828" i="1"/>
  <c r="Q8828" i="1"/>
  <c r="O8829" i="1"/>
  <c r="P8829" i="1"/>
  <c r="Q8829" i="1"/>
  <c r="O8830" i="1"/>
  <c r="P8830" i="1"/>
  <c r="Q8830" i="1"/>
  <c r="O8831" i="1"/>
  <c r="P8831" i="1"/>
  <c r="Q8831" i="1"/>
  <c r="O8832" i="1"/>
  <c r="P8832" i="1"/>
  <c r="Q8832" i="1"/>
  <c r="O8833" i="1"/>
  <c r="P8833" i="1"/>
  <c r="Q8833" i="1"/>
  <c r="O8834" i="1"/>
  <c r="P8834" i="1"/>
  <c r="Q8834" i="1"/>
  <c r="O8835" i="1"/>
  <c r="P8835" i="1"/>
  <c r="Q8835" i="1"/>
  <c r="O8836" i="1"/>
  <c r="P8836" i="1"/>
  <c r="Q8836" i="1"/>
  <c r="O8837" i="1"/>
  <c r="P8837" i="1"/>
  <c r="Q8837" i="1"/>
  <c r="O8838" i="1"/>
  <c r="P8838" i="1"/>
  <c r="Q8838" i="1"/>
  <c r="O8839" i="1"/>
  <c r="P8839" i="1"/>
  <c r="Q8839" i="1"/>
  <c r="O8840" i="1"/>
  <c r="P8840" i="1"/>
  <c r="Q8840" i="1"/>
  <c r="O8841" i="1"/>
  <c r="P8841" i="1"/>
  <c r="Q8841" i="1"/>
  <c r="O8842" i="1"/>
  <c r="P8842" i="1"/>
  <c r="Q8842" i="1"/>
  <c r="O8843" i="1"/>
  <c r="P8843" i="1"/>
  <c r="Q8843" i="1"/>
  <c r="O8844" i="1"/>
  <c r="P8844" i="1"/>
  <c r="Q8844" i="1"/>
  <c r="O8845" i="1"/>
  <c r="P8845" i="1"/>
  <c r="Q8845" i="1"/>
  <c r="O8846" i="1"/>
  <c r="P8846" i="1"/>
  <c r="Q8846" i="1"/>
  <c r="O8847" i="1"/>
  <c r="P8847" i="1"/>
  <c r="Q8847" i="1"/>
  <c r="O8848" i="1"/>
  <c r="P8848" i="1"/>
  <c r="Q8848" i="1"/>
  <c r="O8849" i="1"/>
  <c r="P8849" i="1"/>
  <c r="Q8849" i="1"/>
  <c r="O8850" i="1"/>
  <c r="P8850" i="1"/>
  <c r="Q8850" i="1"/>
  <c r="O8851" i="1"/>
  <c r="P8851" i="1"/>
  <c r="Q8851" i="1"/>
  <c r="O8852" i="1"/>
  <c r="P8852" i="1"/>
  <c r="Q8852" i="1"/>
  <c r="O8853" i="1"/>
  <c r="P8853" i="1"/>
  <c r="Q8853" i="1"/>
  <c r="O8854" i="1"/>
  <c r="P8854" i="1"/>
  <c r="Q8854" i="1"/>
  <c r="O8855" i="1"/>
  <c r="P8855" i="1"/>
  <c r="Q8855" i="1"/>
  <c r="O8856" i="1"/>
  <c r="P8856" i="1"/>
  <c r="Q8856" i="1"/>
  <c r="O8857" i="1"/>
  <c r="P8857" i="1"/>
  <c r="Q8857" i="1"/>
  <c r="O8858" i="1"/>
  <c r="P8858" i="1"/>
  <c r="Q8858" i="1"/>
  <c r="O8859" i="1"/>
  <c r="P8859" i="1"/>
  <c r="Q8859" i="1"/>
  <c r="O8860" i="1"/>
  <c r="P8860" i="1"/>
  <c r="Q8860" i="1"/>
  <c r="O8861" i="1"/>
  <c r="P8861" i="1"/>
  <c r="Q8861" i="1"/>
  <c r="O8862" i="1"/>
  <c r="P8862" i="1"/>
  <c r="Q8862" i="1"/>
  <c r="O8863" i="1"/>
  <c r="P8863" i="1"/>
  <c r="Q8863" i="1"/>
  <c r="O8864" i="1"/>
  <c r="P8864" i="1"/>
  <c r="Q8864" i="1"/>
  <c r="O8865" i="1"/>
  <c r="P8865" i="1"/>
  <c r="Q8865" i="1"/>
  <c r="O8866" i="1"/>
  <c r="P8866" i="1"/>
  <c r="Q8866" i="1"/>
  <c r="O8867" i="1"/>
  <c r="P8867" i="1"/>
  <c r="Q8867" i="1"/>
  <c r="O8868" i="1"/>
  <c r="P8868" i="1"/>
  <c r="Q8868" i="1"/>
  <c r="O8869" i="1"/>
  <c r="P8869" i="1"/>
  <c r="Q8869" i="1"/>
  <c r="O8870" i="1"/>
  <c r="P8870" i="1"/>
  <c r="Q8870" i="1"/>
  <c r="O8871" i="1"/>
  <c r="P8871" i="1"/>
  <c r="Q8871" i="1"/>
  <c r="O8872" i="1"/>
  <c r="P8872" i="1"/>
  <c r="Q8872" i="1"/>
  <c r="O8873" i="1"/>
  <c r="P8873" i="1"/>
  <c r="Q8873" i="1"/>
  <c r="O8874" i="1"/>
  <c r="P8874" i="1"/>
  <c r="Q8874" i="1"/>
  <c r="O8875" i="1"/>
  <c r="P8875" i="1"/>
  <c r="Q8875" i="1"/>
  <c r="O8876" i="1"/>
  <c r="P8876" i="1"/>
  <c r="Q8876" i="1"/>
  <c r="O8877" i="1"/>
  <c r="P8877" i="1"/>
  <c r="Q8877" i="1"/>
  <c r="O8878" i="1"/>
  <c r="P8878" i="1"/>
  <c r="Q8878" i="1"/>
  <c r="O8879" i="1"/>
  <c r="P8879" i="1"/>
  <c r="Q8879" i="1"/>
  <c r="O8880" i="1"/>
  <c r="P8880" i="1"/>
  <c r="Q8880" i="1"/>
  <c r="O8881" i="1"/>
  <c r="P8881" i="1"/>
  <c r="Q8881" i="1"/>
  <c r="O8882" i="1"/>
  <c r="P8882" i="1"/>
  <c r="Q8882" i="1"/>
  <c r="O8883" i="1"/>
  <c r="P8883" i="1"/>
  <c r="Q8883" i="1"/>
  <c r="O8884" i="1"/>
  <c r="P8884" i="1"/>
  <c r="Q8884" i="1"/>
  <c r="O8885" i="1"/>
  <c r="P8885" i="1"/>
  <c r="Q8885" i="1"/>
  <c r="O8886" i="1"/>
  <c r="P8886" i="1"/>
  <c r="Q8886" i="1"/>
  <c r="O8887" i="1"/>
  <c r="P8887" i="1"/>
  <c r="Q8887" i="1"/>
  <c r="O8888" i="1"/>
  <c r="P8888" i="1"/>
  <c r="Q8888" i="1"/>
  <c r="O8889" i="1"/>
  <c r="P8889" i="1"/>
  <c r="Q8889" i="1"/>
  <c r="O8890" i="1"/>
  <c r="P8890" i="1"/>
  <c r="Q8890" i="1"/>
  <c r="O8891" i="1"/>
  <c r="P8891" i="1"/>
  <c r="Q8891" i="1"/>
  <c r="O8892" i="1"/>
  <c r="P8892" i="1"/>
  <c r="Q8892" i="1"/>
  <c r="O8893" i="1"/>
  <c r="P8893" i="1"/>
  <c r="Q8893" i="1"/>
  <c r="O8894" i="1"/>
  <c r="P8894" i="1"/>
  <c r="Q8894" i="1"/>
  <c r="O8895" i="1"/>
  <c r="P8895" i="1"/>
  <c r="Q8895" i="1"/>
  <c r="O8896" i="1"/>
  <c r="P8896" i="1"/>
  <c r="Q8896" i="1"/>
  <c r="O8897" i="1"/>
  <c r="P8897" i="1"/>
  <c r="Q8897" i="1"/>
  <c r="O8898" i="1"/>
  <c r="P8898" i="1"/>
  <c r="Q8898" i="1"/>
  <c r="O8899" i="1"/>
  <c r="P8899" i="1"/>
  <c r="Q8899" i="1"/>
  <c r="O8900" i="1"/>
  <c r="P8900" i="1"/>
  <c r="Q8900" i="1"/>
  <c r="O8901" i="1"/>
  <c r="P8901" i="1"/>
  <c r="Q8901" i="1"/>
  <c r="O8902" i="1"/>
  <c r="P8902" i="1"/>
  <c r="Q8902" i="1"/>
  <c r="O8903" i="1"/>
  <c r="P8903" i="1"/>
  <c r="Q8903" i="1"/>
  <c r="O8904" i="1"/>
  <c r="P8904" i="1"/>
  <c r="Q8904" i="1"/>
  <c r="O8905" i="1"/>
  <c r="P8905" i="1"/>
  <c r="Q8905" i="1"/>
  <c r="O8906" i="1"/>
  <c r="P8906" i="1"/>
  <c r="Q8906" i="1"/>
  <c r="O8907" i="1"/>
  <c r="P8907" i="1"/>
  <c r="Q8907" i="1"/>
  <c r="O8908" i="1"/>
  <c r="P8908" i="1"/>
  <c r="Q8908" i="1"/>
  <c r="O8909" i="1"/>
  <c r="P8909" i="1"/>
  <c r="Q8909" i="1"/>
  <c r="O8910" i="1"/>
  <c r="P8910" i="1"/>
  <c r="Q8910" i="1"/>
  <c r="O8911" i="1"/>
  <c r="P8911" i="1"/>
  <c r="Q8911" i="1"/>
  <c r="O8912" i="1"/>
  <c r="P8912" i="1"/>
  <c r="Q8912" i="1"/>
  <c r="O8913" i="1"/>
  <c r="P8913" i="1"/>
  <c r="Q8913" i="1"/>
  <c r="O8914" i="1"/>
  <c r="P8914" i="1"/>
  <c r="Q8914" i="1"/>
  <c r="O8915" i="1"/>
  <c r="P8915" i="1"/>
  <c r="Q8915" i="1"/>
  <c r="O8916" i="1"/>
  <c r="P8916" i="1"/>
  <c r="Q8916" i="1"/>
  <c r="O8917" i="1"/>
  <c r="P8917" i="1"/>
  <c r="Q8917" i="1"/>
  <c r="O8918" i="1"/>
  <c r="P8918" i="1"/>
  <c r="Q8918" i="1"/>
  <c r="O8919" i="1"/>
  <c r="P8919" i="1"/>
  <c r="Q8919" i="1"/>
  <c r="O8920" i="1"/>
  <c r="P8920" i="1"/>
  <c r="Q8920" i="1"/>
  <c r="O8921" i="1"/>
  <c r="P8921" i="1"/>
  <c r="Q8921" i="1"/>
  <c r="O8922" i="1"/>
  <c r="P8922" i="1"/>
  <c r="Q8922" i="1"/>
  <c r="O8923" i="1"/>
  <c r="P8923" i="1"/>
  <c r="Q8923" i="1"/>
  <c r="O8924" i="1"/>
  <c r="P8924" i="1"/>
  <c r="Q8924" i="1"/>
  <c r="O8925" i="1"/>
  <c r="P8925" i="1"/>
  <c r="Q8925" i="1"/>
  <c r="O8926" i="1"/>
  <c r="P8926" i="1"/>
  <c r="Q8926" i="1"/>
  <c r="O8927" i="1"/>
  <c r="P8927" i="1"/>
  <c r="Q8927" i="1"/>
  <c r="O8928" i="1"/>
  <c r="P8928" i="1"/>
  <c r="Q8928" i="1"/>
  <c r="O8929" i="1"/>
  <c r="P8929" i="1"/>
  <c r="Q8929" i="1"/>
  <c r="O8930" i="1"/>
  <c r="P8930" i="1"/>
  <c r="Q8930" i="1"/>
  <c r="O8931" i="1"/>
  <c r="P8931" i="1"/>
  <c r="Q8931" i="1"/>
  <c r="O8932" i="1"/>
  <c r="P8932" i="1"/>
  <c r="Q8932" i="1"/>
  <c r="O8933" i="1"/>
  <c r="P8933" i="1"/>
  <c r="Q8933" i="1"/>
  <c r="O8934" i="1"/>
  <c r="P8934" i="1"/>
  <c r="Q8934" i="1"/>
  <c r="O8935" i="1"/>
  <c r="P8935" i="1"/>
  <c r="Q8935" i="1"/>
  <c r="O8936" i="1"/>
  <c r="P8936" i="1"/>
  <c r="Q8936" i="1"/>
  <c r="O8937" i="1"/>
  <c r="P8937" i="1"/>
  <c r="Q8937" i="1"/>
  <c r="O8938" i="1"/>
  <c r="P8938" i="1"/>
  <c r="Q8938" i="1"/>
  <c r="O8939" i="1"/>
  <c r="P8939" i="1"/>
  <c r="Q8939" i="1"/>
  <c r="O8940" i="1"/>
  <c r="P8940" i="1"/>
  <c r="Q8940" i="1"/>
  <c r="O8941" i="1"/>
  <c r="P8941" i="1"/>
  <c r="Q8941" i="1"/>
  <c r="O8942" i="1"/>
  <c r="P8942" i="1"/>
  <c r="Q8942" i="1"/>
  <c r="O8943" i="1"/>
  <c r="P8943" i="1"/>
  <c r="Q8943" i="1"/>
  <c r="O8944" i="1"/>
  <c r="P8944" i="1"/>
  <c r="Q8944" i="1"/>
  <c r="O8945" i="1"/>
  <c r="P8945" i="1"/>
  <c r="Q8945" i="1"/>
  <c r="O8946" i="1"/>
  <c r="P8946" i="1"/>
  <c r="Q8946" i="1"/>
  <c r="O8947" i="1"/>
  <c r="P8947" i="1"/>
  <c r="Q8947" i="1"/>
  <c r="O8948" i="1"/>
  <c r="P8948" i="1"/>
  <c r="Q8948" i="1"/>
  <c r="O8949" i="1"/>
  <c r="P8949" i="1"/>
  <c r="Q8949" i="1"/>
  <c r="O8950" i="1"/>
  <c r="P8950" i="1"/>
  <c r="Q8950" i="1"/>
  <c r="O8951" i="1"/>
  <c r="P8951" i="1"/>
  <c r="Q8951" i="1"/>
  <c r="O8952" i="1"/>
  <c r="P8952" i="1"/>
  <c r="Q8952" i="1"/>
  <c r="O8953" i="1"/>
  <c r="P8953" i="1"/>
  <c r="Q8953" i="1"/>
  <c r="O8954" i="1"/>
  <c r="P8954" i="1"/>
  <c r="Q8954" i="1"/>
  <c r="O8955" i="1"/>
  <c r="P8955" i="1"/>
  <c r="Q8955" i="1"/>
  <c r="O8956" i="1"/>
  <c r="P8956" i="1"/>
  <c r="Q8956" i="1"/>
  <c r="O8957" i="1"/>
  <c r="P8957" i="1"/>
  <c r="Q8957" i="1"/>
  <c r="O8958" i="1"/>
  <c r="P8958" i="1"/>
  <c r="Q8958" i="1"/>
  <c r="O8959" i="1"/>
  <c r="P8959" i="1"/>
  <c r="Q8959" i="1"/>
  <c r="O8960" i="1"/>
  <c r="P8960" i="1"/>
  <c r="Q8960" i="1"/>
  <c r="O8961" i="1"/>
  <c r="P8961" i="1"/>
  <c r="Q8961" i="1"/>
  <c r="O8962" i="1"/>
  <c r="P8962" i="1"/>
  <c r="Q8962" i="1"/>
  <c r="O8963" i="1"/>
  <c r="P8963" i="1"/>
  <c r="Q8963" i="1"/>
  <c r="O8964" i="1"/>
  <c r="P8964" i="1"/>
  <c r="Q8964" i="1"/>
  <c r="O8965" i="1"/>
  <c r="P8965" i="1"/>
  <c r="Q8965" i="1"/>
  <c r="O8966" i="1"/>
  <c r="P8966" i="1"/>
  <c r="Q8966" i="1"/>
  <c r="O8967" i="1"/>
  <c r="P8967" i="1"/>
  <c r="Q8967" i="1"/>
  <c r="O8968" i="1"/>
  <c r="P8968" i="1"/>
  <c r="Q8968" i="1"/>
  <c r="O8969" i="1"/>
  <c r="P8969" i="1"/>
  <c r="Q8969" i="1"/>
  <c r="O8970" i="1"/>
  <c r="P8970" i="1"/>
  <c r="Q8970" i="1"/>
  <c r="O8971" i="1"/>
  <c r="P8971" i="1"/>
  <c r="Q8971" i="1"/>
  <c r="O8972" i="1"/>
  <c r="P8972" i="1"/>
  <c r="Q8972" i="1"/>
  <c r="O8973" i="1"/>
  <c r="P8973" i="1"/>
  <c r="Q8973" i="1"/>
  <c r="O8974" i="1"/>
  <c r="P8974" i="1"/>
  <c r="Q8974" i="1"/>
  <c r="O8975" i="1"/>
  <c r="P8975" i="1"/>
  <c r="Q8975" i="1"/>
  <c r="O8976" i="1"/>
  <c r="P8976" i="1"/>
  <c r="Q8976" i="1"/>
  <c r="O8977" i="1"/>
  <c r="P8977" i="1"/>
  <c r="Q8977" i="1"/>
  <c r="O8978" i="1"/>
  <c r="P8978" i="1"/>
  <c r="Q8978" i="1"/>
  <c r="O8979" i="1"/>
  <c r="P8979" i="1"/>
  <c r="Q8979" i="1"/>
  <c r="O8980" i="1"/>
  <c r="P8980" i="1"/>
  <c r="Q8980" i="1"/>
  <c r="O8981" i="1"/>
  <c r="P8981" i="1"/>
  <c r="Q8981" i="1"/>
  <c r="O8982" i="1"/>
  <c r="P8982" i="1"/>
  <c r="Q8982" i="1"/>
  <c r="O8983" i="1"/>
  <c r="P8983" i="1"/>
  <c r="Q8983" i="1"/>
  <c r="O8984" i="1"/>
  <c r="P8984" i="1"/>
  <c r="Q8984" i="1"/>
  <c r="O8985" i="1"/>
  <c r="P8985" i="1"/>
  <c r="Q8985" i="1"/>
  <c r="O8986" i="1"/>
  <c r="P8986" i="1"/>
  <c r="Q8986" i="1"/>
  <c r="O8987" i="1"/>
  <c r="P8987" i="1"/>
  <c r="Q8987" i="1"/>
  <c r="O8988" i="1"/>
  <c r="P8988" i="1"/>
  <c r="Q8988" i="1"/>
  <c r="O8989" i="1"/>
  <c r="P8989" i="1"/>
  <c r="Q8989" i="1"/>
  <c r="O8990" i="1"/>
  <c r="P8990" i="1"/>
  <c r="Q8990" i="1"/>
  <c r="O8991" i="1"/>
  <c r="P8991" i="1"/>
  <c r="Q8991" i="1"/>
  <c r="O8992" i="1"/>
  <c r="P8992" i="1"/>
  <c r="Q8992" i="1"/>
  <c r="O8993" i="1"/>
  <c r="P8993" i="1"/>
  <c r="Q8993" i="1"/>
  <c r="O8994" i="1"/>
  <c r="P8994" i="1"/>
  <c r="Q8994" i="1"/>
  <c r="O8995" i="1"/>
  <c r="P8995" i="1"/>
  <c r="Q8995" i="1"/>
  <c r="O8996" i="1"/>
  <c r="P8996" i="1"/>
  <c r="Q8996" i="1"/>
  <c r="O8997" i="1"/>
  <c r="P8997" i="1"/>
  <c r="Q8997" i="1"/>
  <c r="O8998" i="1"/>
  <c r="P8998" i="1"/>
  <c r="Q8998" i="1"/>
  <c r="O8999" i="1"/>
  <c r="P8999" i="1"/>
  <c r="Q8999" i="1"/>
  <c r="O9000" i="1"/>
  <c r="P9000" i="1"/>
  <c r="Q9000" i="1"/>
  <c r="O9001" i="1"/>
  <c r="P9001" i="1"/>
  <c r="Q9001" i="1"/>
  <c r="O9002" i="1"/>
  <c r="P9002" i="1"/>
  <c r="Q9002" i="1"/>
  <c r="O9003" i="1"/>
  <c r="P9003" i="1"/>
  <c r="Q9003" i="1"/>
  <c r="O9004" i="1"/>
  <c r="P9004" i="1"/>
  <c r="Q9004" i="1"/>
  <c r="O9005" i="1"/>
  <c r="P9005" i="1"/>
  <c r="Q9005" i="1"/>
  <c r="O9006" i="1"/>
  <c r="P9006" i="1"/>
  <c r="Q9006" i="1"/>
  <c r="O9007" i="1"/>
  <c r="P9007" i="1"/>
  <c r="Q9007" i="1"/>
  <c r="O9008" i="1"/>
  <c r="P9008" i="1"/>
  <c r="Q9008" i="1"/>
  <c r="O9009" i="1"/>
  <c r="P9009" i="1"/>
  <c r="Q9009" i="1"/>
  <c r="O9010" i="1"/>
  <c r="P9010" i="1"/>
  <c r="Q9010" i="1"/>
  <c r="O9011" i="1"/>
  <c r="P9011" i="1"/>
  <c r="Q9011" i="1"/>
  <c r="O9012" i="1"/>
  <c r="P9012" i="1"/>
  <c r="Q9012" i="1"/>
  <c r="O9013" i="1"/>
  <c r="P9013" i="1"/>
  <c r="Q9013" i="1"/>
  <c r="O9014" i="1"/>
  <c r="P9014" i="1"/>
  <c r="Q9014" i="1"/>
  <c r="O9015" i="1"/>
  <c r="P9015" i="1"/>
  <c r="Q9015" i="1"/>
  <c r="O9016" i="1"/>
  <c r="P9016" i="1"/>
  <c r="Q9016" i="1"/>
  <c r="O9017" i="1"/>
  <c r="P9017" i="1"/>
  <c r="Q9017" i="1"/>
  <c r="O9018" i="1"/>
  <c r="P9018" i="1"/>
  <c r="Q9018" i="1"/>
  <c r="O9019" i="1"/>
  <c r="P9019" i="1"/>
  <c r="Q9019" i="1"/>
  <c r="O9020" i="1"/>
  <c r="P9020" i="1"/>
  <c r="Q9020" i="1"/>
  <c r="O9021" i="1"/>
  <c r="P9021" i="1"/>
  <c r="Q9021" i="1"/>
  <c r="O9022" i="1"/>
  <c r="P9022" i="1"/>
  <c r="Q9022" i="1"/>
  <c r="O9023" i="1"/>
  <c r="P9023" i="1"/>
  <c r="Q9023" i="1"/>
  <c r="O9024" i="1"/>
  <c r="P9024" i="1"/>
  <c r="Q9024" i="1"/>
  <c r="O9025" i="1"/>
  <c r="P9025" i="1"/>
  <c r="Q9025" i="1"/>
  <c r="O9026" i="1"/>
  <c r="P9026" i="1"/>
  <c r="Q9026" i="1"/>
  <c r="O9027" i="1"/>
  <c r="P9027" i="1"/>
  <c r="Q9027" i="1"/>
  <c r="O9028" i="1"/>
  <c r="P9028" i="1"/>
  <c r="Q9028" i="1"/>
  <c r="O9029" i="1"/>
  <c r="P9029" i="1"/>
  <c r="Q9029" i="1"/>
  <c r="O9030" i="1"/>
  <c r="P9030" i="1"/>
  <c r="Q9030" i="1"/>
  <c r="O9031" i="1"/>
  <c r="P9031" i="1"/>
  <c r="Q9031" i="1"/>
  <c r="O9032" i="1"/>
  <c r="P9032" i="1"/>
  <c r="Q9032" i="1"/>
  <c r="O9033" i="1"/>
  <c r="P9033" i="1"/>
  <c r="Q9033" i="1"/>
  <c r="O9034" i="1"/>
  <c r="P9034" i="1"/>
  <c r="Q9034" i="1"/>
  <c r="O9035" i="1"/>
  <c r="P9035" i="1"/>
  <c r="Q9035" i="1"/>
  <c r="O9036" i="1"/>
  <c r="P9036" i="1"/>
  <c r="Q9036" i="1"/>
  <c r="O9037" i="1"/>
  <c r="P9037" i="1"/>
  <c r="Q9037" i="1"/>
  <c r="O9038" i="1"/>
  <c r="P9038" i="1"/>
  <c r="Q9038" i="1"/>
  <c r="O9039" i="1"/>
  <c r="P9039" i="1"/>
  <c r="Q9039" i="1"/>
  <c r="O9040" i="1"/>
  <c r="P9040" i="1"/>
  <c r="Q9040" i="1"/>
  <c r="O9041" i="1"/>
  <c r="P9041" i="1"/>
  <c r="Q9041" i="1"/>
  <c r="O9042" i="1"/>
  <c r="P9042" i="1"/>
  <c r="Q9042" i="1"/>
  <c r="O9043" i="1"/>
  <c r="P9043" i="1"/>
  <c r="Q9043" i="1"/>
  <c r="O9044" i="1"/>
  <c r="P9044" i="1"/>
  <c r="Q9044" i="1"/>
  <c r="O9045" i="1"/>
  <c r="P9045" i="1"/>
  <c r="Q9045" i="1"/>
  <c r="O9046" i="1"/>
  <c r="P9046" i="1"/>
  <c r="Q9046" i="1"/>
  <c r="O9047" i="1"/>
  <c r="P9047" i="1"/>
  <c r="Q9047" i="1"/>
  <c r="O9048" i="1"/>
  <c r="P9048" i="1"/>
  <c r="Q9048" i="1"/>
  <c r="O9049" i="1"/>
  <c r="P9049" i="1"/>
  <c r="Q9049" i="1"/>
  <c r="O9050" i="1"/>
  <c r="P9050" i="1"/>
  <c r="Q9050" i="1"/>
  <c r="O9051" i="1"/>
  <c r="P9051" i="1"/>
  <c r="Q9051" i="1"/>
  <c r="O9052" i="1"/>
  <c r="P9052" i="1"/>
  <c r="Q9052" i="1"/>
  <c r="O9053" i="1"/>
  <c r="P9053" i="1"/>
  <c r="Q9053" i="1"/>
  <c r="O9054" i="1"/>
  <c r="P9054" i="1"/>
  <c r="Q9054" i="1"/>
  <c r="O9055" i="1"/>
  <c r="P9055" i="1"/>
  <c r="Q9055" i="1"/>
  <c r="O9056" i="1"/>
  <c r="P9056" i="1"/>
  <c r="Q9056" i="1"/>
  <c r="O9057" i="1"/>
  <c r="P9057" i="1"/>
  <c r="Q9057" i="1"/>
  <c r="O9058" i="1"/>
  <c r="P9058" i="1"/>
  <c r="Q9058" i="1"/>
  <c r="O9059" i="1"/>
  <c r="P9059" i="1"/>
  <c r="Q9059" i="1"/>
  <c r="O9060" i="1"/>
  <c r="P9060" i="1"/>
  <c r="Q9060" i="1"/>
  <c r="O9061" i="1"/>
  <c r="P9061" i="1"/>
  <c r="Q9061" i="1"/>
  <c r="O9062" i="1"/>
  <c r="P9062" i="1"/>
  <c r="Q9062" i="1"/>
  <c r="O9063" i="1"/>
  <c r="P9063" i="1"/>
  <c r="Q9063" i="1"/>
  <c r="O9064" i="1"/>
  <c r="P9064" i="1"/>
  <c r="Q9064" i="1"/>
  <c r="O9065" i="1"/>
  <c r="P9065" i="1"/>
  <c r="Q9065" i="1"/>
  <c r="O9066" i="1"/>
  <c r="P9066" i="1"/>
  <c r="Q9066" i="1"/>
  <c r="O9067" i="1"/>
  <c r="P9067" i="1"/>
  <c r="Q9067" i="1"/>
  <c r="O9068" i="1"/>
  <c r="P9068" i="1"/>
  <c r="Q9068" i="1"/>
  <c r="O9069" i="1"/>
  <c r="P9069" i="1"/>
  <c r="Q9069" i="1"/>
  <c r="O9070" i="1"/>
  <c r="P9070" i="1"/>
  <c r="Q9070" i="1"/>
  <c r="O9071" i="1"/>
  <c r="P9071" i="1"/>
  <c r="Q9071" i="1"/>
  <c r="O9072" i="1"/>
  <c r="P9072" i="1"/>
  <c r="Q9072" i="1"/>
  <c r="O9073" i="1"/>
  <c r="P9073" i="1"/>
  <c r="Q9073" i="1"/>
  <c r="O9074" i="1"/>
  <c r="P9074" i="1"/>
  <c r="Q9074" i="1"/>
  <c r="O9075" i="1"/>
  <c r="P9075" i="1"/>
  <c r="Q9075" i="1"/>
  <c r="O9076" i="1"/>
  <c r="P9076" i="1"/>
  <c r="Q9076" i="1"/>
  <c r="O9077" i="1"/>
  <c r="P9077" i="1"/>
  <c r="Q9077" i="1"/>
  <c r="O9078" i="1"/>
  <c r="P9078" i="1"/>
  <c r="Q9078" i="1"/>
  <c r="O9079" i="1"/>
  <c r="P9079" i="1"/>
  <c r="Q9079" i="1"/>
  <c r="O9080" i="1"/>
  <c r="P9080" i="1"/>
  <c r="Q9080" i="1"/>
  <c r="O9081" i="1"/>
  <c r="P9081" i="1"/>
  <c r="Q9081" i="1"/>
  <c r="O9082" i="1"/>
  <c r="P9082" i="1"/>
  <c r="Q9082" i="1"/>
  <c r="O9083" i="1"/>
  <c r="P9083" i="1"/>
  <c r="Q9083" i="1"/>
  <c r="O9084" i="1"/>
  <c r="P9084" i="1"/>
  <c r="Q9084" i="1"/>
  <c r="O9085" i="1"/>
  <c r="P9085" i="1"/>
  <c r="Q9085" i="1"/>
  <c r="O9086" i="1"/>
  <c r="P9086" i="1"/>
  <c r="Q9086" i="1"/>
  <c r="O9087" i="1"/>
  <c r="P9087" i="1"/>
  <c r="Q9087" i="1"/>
  <c r="O9088" i="1"/>
  <c r="P9088" i="1"/>
  <c r="Q9088" i="1"/>
  <c r="O9089" i="1"/>
  <c r="P9089" i="1"/>
  <c r="Q9089" i="1"/>
  <c r="O9090" i="1"/>
  <c r="P9090" i="1"/>
  <c r="Q9090" i="1"/>
  <c r="O9091" i="1"/>
  <c r="P9091" i="1"/>
  <c r="Q9091" i="1"/>
  <c r="O9092" i="1"/>
  <c r="P9092" i="1"/>
  <c r="Q9092" i="1"/>
  <c r="O9093" i="1"/>
  <c r="P9093" i="1"/>
  <c r="Q9093" i="1"/>
  <c r="O9094" i="1"/>
  <c r="P9094" i="1"/>
  <c r="Q9094" i="1"/>
  <c r="O9095" i="1"/>
  <c r="P9095" i="1"/>
  <c r="Q9095" i="1"/>
  <c r="O9096" i="1"/>
  <c r="P9096" i="1"/>
  <c r="Q9096" i="1"/>
  <c r="O9097" i="1"/>
  <c r="P9097" i="1"/>
  <c r="Q9097" i="1"/>
  <c r="O9098" i="1"/>
  <c r="P9098" i="1"/>
  <c r="Q9098" i="1"/>
  <c r="O9099" i="1"/>
  <c r="P9099" i="1"/>
  <c r="Q9099" i="1"/>
  <c r="O9100" i="1"/>
  <c r="P9100" i="1"/>
  <c r="Q9100" i="1"/>
  <c r="O9101" i="1"/>
  <c r="P9101" i="1"/>
  <c r="Q9101" i="1"/>
  <c r="O9102" i="1"/>
  <c r="P9102" i="1"/>
  <c r="Q9102" i="1"/>
  <c r="O9103" i="1"/>
  <c r="P9103" i="1"/>
  <c r="Q9103" i="1"/>
  <c r="O9104" i="1"/>
  <c r="P9104" i="1"/>
  <c r="Q9104" i="1"/>
  <c r="O9105" i="1"/>
  <c r="P9105" i="1"/>
  <c r="Q9105" i="1"/>
  <c r="O9106" i="1"/>
  <c r="P9106" i="1"/>
  <c r="Q9106" i="1"/>
  <c r="O9107" i="1"/>
  <c r="P9107" i="1"/>
  <c r="Q9107" i="1"/>
  <c r="O9108" i="1"/>
  <c r="P9108" i="1"/>
  <c r="Q9108" i="1"/>
  <c r="O9109" i="1"/>
  <c r="P9109" i="1"/>
  <c r="Q9109" i="1"/>
  <c r="O9110" i="1"/>
  <c r="P9110" i="1"/>
  <c r="Q9110" i="1"/>
  <c r="O9111" i="1"/>
  <c r="P9111" i="1"/>
  <c r="Q9111" i="1"/>
  <c r="O9112" i="1"/>
  <c r="P9112" i="1"/>
  <c r="Q9112" i="1"/>
  <c r="O9113" i="1"/>
  <c r="P9113" i="1"/>
  <c r="Q9113" i="1"/>
  <c r="O9114" i="1"/>
  <c r="P9114" i="1"/>
  <c r="Q9114" i="1"/>
  <c r="O9115" i="1"/>
  <c r="P9115" i="1"/>
  <c r="Q9115" i="1"/>
  <c r="O9116" i="1"/>
  <c r="P9116" i="1"/>
  <c r="Q9116" i="1"/>
  <c r="O9117" i="1"/>
  <c r="P9117" i="1"/>
  <c r="Q9117" i="1"/>
  <c r="O9118" i="1"/>
  <c r="P9118" i="1"/>
  <c r="Q9118" i="1"/>
  <c r="O9119" i="1"/>
  <c r="P9119" i="1"/>
  <c r="Q9119" i="1"/>
  <c r="O9120" i="1"/>
  <c r="P9120" i="1"/>
  <c r="Q9120" i="1"/>
  <c r="O9121" i="1"/>
  <c r="P9121" i="1"/>
  <c r="Q9121" i="1"/>
  <c r="O9122" i="1"/>
  <c r="P9122" i="1"/>
  <c r="Q9122" i="1"/>
  <c r="O9123" i="1"/>
  <c r="P9123" i="1"/>
  <c r="Q9123" i="1"/>
  <c r="O9124" i="1"/>
  <c r="P9124" i="1"/>
  <c r="Q9124" i="1"/>
  <c r="O9125" i="1"/>
  <c r="P9125" i="1"/>
  <c r="Q9125" i="1"/>
  <c r="O9126" i="1"/>
  <c r="P9126" i="1"/>
  <c r="Q9126" i="1"/>
  <c r="O9127" i="1"/>
  <c r="P9127" i="1"/>
  <c r="Q9127" i="1"/>
  <c r="O9128" i="1"/>
  <c r="P9128" i="1"/>
  <c r="Q9128" i="1"/>
  <c r="O9129" i="1"/>
  <c r="P9129" i="1"/>
  <c r="Q9129" i="1"/>
  <c r="O9130" i="1"/>
  <c r="P9130" i="1"/>
  <c r="Q9130" i="1"/>
  <c r="O9131" i="1"/>
  <c r="P9131" i="1"/>
  <c r="Q9131" i="1"/>
  <c r="O9132" i="1"/>
  <c r="P9132" i="1"/>
  <c r="Q9132" i="1"/>
  <c r="O9133" i="1"/>
  <c r="P9133" i="1"/>
  <c r="Q9133" i="1"/>
  <c r="O9134" i="1"/>
  <c r="P9134" i="1"/>
  <c r="Q9134" i="1"/>
  <c r="O9135" i="1"/>
  <c r="P9135" i="1"/>
  <c r="Q9135" i="1"/>
  <c r="O9136" i="1"/>
  <c r="P9136" i="1"/>
  <c r="Q9136" i="1"/>
  <c r="O9137" i="1"/>
  <c r="P9137" i="1"/>
  <c r="Q9137" i="1"/>
  <c r="O9138" i="1"/>
  <c r="P9138" i="1"/>
  <c r="Q9138" i="1"/>
  <c r="O9139" i="1"/>
  <c r="P9139" i="1"/>
  <c r="Q9139" i="1"/>
  <c r="O9140" i="1"/>
  <c r="P9140" i="1"/>
  <c r="Q9140" i="1"/>
  <c r="O9141" i="1"/>
  <c r="P9141" i="1"/>
  <c r="Q9141" i="1"/>
  <c r="O9142" i="1"/>
  <c r="P9142" i="1"/>
  <c r="Q9142" i="1"/>
  <c r="O9143" i="1"/>
  <c r="P9143" i="1"/>
  <c r="Q9143" i="1"/>
  <c r="O9144" i="1"/>
  <c r="P9144" i="1"/>
  <c r="Q9144" i="1"/>
  <c r="O9145" i="1"/>
  <c r="P9145" i="1"/>
  <c r="Q9145" i="1"/>
  <c r="O9146" i="1"/>
  <c r="P9146" i="1"/>
  <c r="Q9146" i="1"/>
  <c r="O9147" i="1"/>
  <c r="P9147" i="1"/>
  <c r="Q9147" i="1"/>
  <c r="O9148" i="1"/>
  <c r="P9148" i="1"/>
  <c r="Q9148" i="1"/>
  <c r="O9149" i="1"/>
  <c r="P9149" i="1"/>
  <c r="Q9149" i="1"/>
  <c r="O9150" i="1"/>
  <c r="P9150" i="1"/>
  <c r="Q9150" i="1"/>
  <c r="O9151" i="1"/>
  <c r="P9151" i="1"/>
  <c r="Q9151" i="1"/>
  <c r="O9152" i="1"/>
  <c r="P9152" i="1"/>
  <c r="Q9152" i="1"/>
  <c r="O9153" i="1"/>
  <c r="P9153" i="1"/>
  <c r="Q9153" i="1"/>
  <c r="O9154" i="1"/>
  <c r="P9154" i="1"/>
  <c r="Q9154" i="1"/>
  <c r="O9155" i="1"/>
  <c r="P9155" i="1"/>
  <c r="Q9155" i="1"/>
  <c r="O9156" i="1"/>
  <c r="P9156" i="1"/>
  <c r="Q9156" i="1"/>
  <c r="O9157" i="1"/>
  <c r="P9157" i="1"/>
  <c r="Q9157" i="1"/>
  <c r="O9158" i="1"/>
  <c r="P9158" i="1"/>
  <c r="Q9158" i="1"/>
  <c r="O9159" i="1"/>
  <c r="P9159" i="1"/>
  <c r="Q9159" i="1"/>
  <c r="O9160" i="1"/>
  <c r="P9160" i="1"/>
  <c r="Q9160" i="1"/>
  <c r="O9161" i="1"/>
  <c r="P9161" i="1"/>
  <c r="Q9161" i="1"/>
  <c r="O9162" i="1"/>
  <c r="P9162" i="1"/>
  <c r="Q9162" i="1"/>
  <c r="O9163" i="1"/>
  <c r="P9163" i="1"/>
  <c r="Q9163" i="1"/>
  <c r="O9164" i="1"/>
  <c r="P9164" i="1"/>
  <c r="Q9164" i="1"/>
  <c r="O9165" i="1"/>
  <c r="P9165" i="1"/>
  <c r="Q9165" i="1"/>
  <c r="O9166" i="1"/>
  <c r="P9166" i="1"/>
  <c r="Q9166" i="1"/>
  <c r="O9167" i="1"/>
  <c r="P9167" i="1"/>
  <c r="Q9167" i="1"/>
  <c r="O9168" i="1"/>
  <c r="P9168" i="1"/>
  <c r="Q9168" i="1"/>
  <c r="O9169" i="1"/>
  <c r="P9169" i="1"/>
  <c r="Q9169" i="1"/>
  <c r="O9170" i="1"/>
  <c r="P9170" i="1"/>
  <c r="Q9170" i="1"/>
  <c r="O9171" i="1"/>
  <c r="P9171" i="1"/>
  <c r="Q9171" i="1"/>
  <c r="O9172" i="1"/>
  <c r="P9172" i="1"/>
  <c r="Q9172" i="1"/>
  <c r="O9173" i="1"/>
  <c r="P9173" i="1"/>
  <c r="Q9173" i="1"/>
  <c r="O9174" i="1"/>
  <c r="P9174" i="1"/>
  <c r="Q9174" i="1"/>
  <c r="O9175" i="1"/>
  <c r="P9175" i="1"/>
  <c r="Q9175" i="1"/>
  <c r="O9176" i="1"/>
  <c r="P9176" i="1"/>
  <c r="Q9176" i="1"/>
  <c r="O9177" i="1"/>
  <c r="P9177" i="1"/>
  <c r="Q9177" i="1"/>
  <c r="O9178" i="1"/>
  <c r="P9178" i="1"/>
  <c r="Q9178" i="1"/>
  <c r="O9179" i="1"/>
  <c r="P9179" i="1"/>
  <c r="Q9179" i="1"/>
  <c r="O9180" i="1"/>
  <c r="P9180" i="1"/>
  <c r="Q9180" i="1"/>
  <c r="O9181" i="1"/>
  <c r="P9181" i="1"/>
  <c r="Q9181" i="1"/>
  <c r="O9182" i="1"/>
  <c r="P9182" i="1"/>
  <c r="Q9182" i="1"/>
  <c r="O9183" i="1"/>
  <c r="P9183" i="1"/>
  <c r="Q9183" i="1"/>
  <c r="O9184" i="1"/>
  <c r="P9184" i="1"/>
  <c r="Q9184" i="1"/>
  <c r="O9185" i="1"/>
  <c r="P9185" i="1"/>
  <c r="Q9185" i="1"/>
  <c r="O9186" i="1"/>
  <c r="P9186" i="1"/>
  <c r="Q9186" i="1"/>
  <c r="O9187" i="1"/>
  <c r="P9187" i="1"/>
  <c r="Q9187" i="1"/>
  <c r="O9188" i="1"/>
  <c r="P9188" i="1"/>
  <c r="Q9188" i="1"/>
  <c r="O9189" i="1"/>
  <c r="P9189" i="1"/>
  <c r="Q9189" i="1"/>
  <c r="O9190" i="1"/>
  <c r="P9190" i="1"/>
  <c r="Q9190" i="1"/>
  <c r="O9191" i="1"/>
  <c r="P9191" i="1"/>
  <c r="Q9191" i="1"/>
  <c r="O9192" i="1"/>
  <c r="P9192" i="1"/>
  <c r="Q9192" i="1"/>
  <c r="O9193" i="1"/>
  <c r="P9193" i="1"/>
  <c r="Q9193" i="1"/>
  <c r="O9194" i="1"/>
  <c r="P9194" i="1"/>
  <c r="Q9194" i="1"/>
  <c r="O9195" i="1"/>
  <c r="P9195" i="1"/>
  <c r="Q9195" i="1"/>
  <c r="O9196" i="1"/>
  <c r="P9196" i="1"/>
  <c r="Q9196" i="1"/>
  <c r="O9197" i="1"/>
  <c r="P9197" i="1"/>
  <c r="Q9197" i="1"/>
  <c r="O9198" i="1"/>
  <c r="P9198" i="1"/>
  <c r="Q9198" i="1"/>
  <c r="O9199" i="1"/>
  <c r="P9199" i="1"/>
  <c r="Q9199" i="1"/>
  <c r="O9200" i="1"/>
  <c r="P9200" i="1"/>
  <c r="Q9200" i="1"/>
  <c r="O9201" i="1"/>
  <c r="P9201" i="1"/>
  <c r="Q9201" i="1"/>
  <c r="O9202" i="1"/>
  <c r="P9202" i="1"/>
  <c r="Q9202" i="1"/>
  <c r="O9203" i="1"/>
  <c r="P9203" i="1"/>
  <c r="Q9203" i="1"/>
  <c r="O9204" i="1"/>
  <c r="P9204" i="1"/>
  <c r="Q9204" i="1"/>
  <c r="O9205" i="1"/>
  <c r="P9205" i="1"/>
  <c r="Q9205" i="1"/>
  <c r="O9206" i="1"/>
  <c r="P9206" i="1"/>
  <c r="Q9206" i="1"/>
  <c r="O9207" i="1"/>
  <c r="P9207" i="1"/>
  <c r="Q9207" i="1"/>
  <c r="O9208" i="1"/>
  <c r="P9208" i="1"/>
  <c r="Q9208" i="1"/>
  <c r="O9209" i="1"/>
  <c r="P9209" i="1"/>
  <c r="Q9209" i="1"/>
  <c r="O9210" i="1"/>
  <c r="P9210" i="1"/>
  <c r="Q9210" i="1"/>
  <c r="O9211" i="1"/>
  <c r="P9211" i="1"/>
  <c r="Q9211" i="1"/>
  <c r="O9212" i="1"/>
  <c r="P9212" i="1"/>
  <c r="Q9212" i="1"/>
  <c r="O9213" i="1"/>
  <c r="P9213" i="1"/>
  <c r="Q9213" i="1"/>
  <c r="O9214" i="1"/>
  <c r="P9214" i="1"/>
  <c r="Q9214" i="1"/>
  <c r="O9215" i="1"/>
  <c r="P9215" i="1"/>
  <c r="Q9215" i="1"/>
  <c r="O9216" i="1"/>
  <c r="P9216" i="1"/>
  <c r="Q9216" i="1"/>
  <c r="O9217" i="1"/>
  <c r="P9217" i="1"/>
  <c r="Q9217" i="1"/>
  <c r="O9218" i="1"/>
  <c r="P9218" i="1"/>
  <c r="Q9218" i="1"/>
  <c r="O9219" i="1"/>
  <c r="P9219" i="1"/>
  <c r="Q9219" i="1"/>
  <c r="O9220" i="1"/>
  <c r="P9220" i="1"/>
  <c r="Q9220" i="1"/>
  <c r="O9221" i="1"/>
  <c r="P9221" i="1"/>
  <c r="Q9221" i="1"/>
  <c r="O9222" i="1"/>
  <c r="P9222" i="1"/>
  <c r="Q9222" i="1"/>
  <c r="O9223" i="1"/>
  <c r="P9223" i="1"/>
  <c r="Q9223" i="1"/>
  <c r="O9224" i="1"/>
  <c r="P9224" i="1"/>
  <c r="Q9224" i="1"/>
  <c r="O9225" i="1"/>
  <c r="P9225" i="1"/>
  <c r="Q9225" i="1"/>
  <c r="O9226" i="1"/>
  <c r="P9226" i="1"/>
  <c r="Q9226" i="1"/>
  <c r="O9227" i="1"/>
  <c r="P9227" i="1"/>
  <c r="Q9227" i="1"/>
  <c r="O9228" i="1"/>
  <c r="P9228" i="1"/>
  <c r="Q9228" i="1"/>
  <c r="O9229" i="1"/>
  <c r="P9229" i="1"/>
  <c r="Q9229" i="1"/>
  <c r="O9230" i="1"/>
  <c r="P9230" i="1"/>
  <c r="Q9230" i="1"/>
  <c r="O9231" i="1"/>
  <c r="P9231" i="1"/>
  <c r="Q9231" i="1"/>
  <c r="O9232" i="1"/>
  <c r="P9232" i="1"/>
  <c r="Q9232" i="1"/>
  <c r="O9233" i="1"/>
  <c r="P9233" i="1"/>
  <c r="Q9233" i="1"/>
  <c r="O9234" i="1"/>
  <c r="P9234" i="1"/>
  <c r="Q9234" i="1"/>
  <c r="O9235" i="1"/>
  <c r="P9235" i="1"/>
  <c r="Q9235" i="1"/>
  <c r="O9236" i="1"/>
  <c r="P9236" i="1"/>
  <c r="Q9236" i="1"/>
  <c r="O9237" i="1"/>
  <c r="P9237" i="1"/>
  <c r="Q9237" i="1"/>
  <c r="O9238" i="1"/>
  <c r="P9238" i="1"/>
  <c r="Q9238" i="1"/>
  <c r="O9239" i="1"/>
  <c r="P9239" i="1"/>
  <c r="Q9239" i="1"/>
  <c r="O9240" i="1"/>
  <c r="P9240" i="1"/>
  <c r="Q9240" i="1"/>
  <c r="O9241" i="1"/>
  <c r="P9241" i="1"/>
  <c r="Q9241" i="1"/>
  <c r="O9242" i="1"/>
  <c r="P9242" i="1"/>
  <c r="Q9242" i="1"/>
  <c r="O9243" i="1"/>
  <c r="P9243" i="1"/>
  <c r="Q9243" i="1"/>
  <c r="O9244" i="1"/>
  <c r="P9244" i="1"/>
  <c r="Q9244" i="1"/>
  <c r="O9245" i="1"/>
  <c r="P9245" i="1"/>
  <c r="Q9245" i="1"/>
  <c r="O9246" i="1"/>
  <c r="P9246" i="1"/>
  <c r="Q9246" i="1"/>
  <c r="O9247" i="1"/>
  <c r="P9247" i="1"/>
  <c r="Q9247" i="1"/>
  <c r="O9248" i="1"/>
  <c r="P9248" i="1"/>
  <c r="Q9248" i="1"/>
  <c r="O9249" i="1"/>
  <c r="P9249" i="1"/>
  <c r="Q9249" i="1"/>
  <c r="O9250" i="1"/>
  <c r="P9250" i="1"/>
  <c r="Q9250" i="1"/>
  <c r="O9251" i="1"/>
  <c r="P9251" i="1"/>
  <c r="Q9251" i="1"/>
  <c r="O9252" i="1"/>
  <c r="P9252" i="1"/>
  <c r="Q9252" i="1"/>
  <c r="O9253" i="1"/>
  <c r="P9253" i="1"/>
  <c r="Q9253" i="1"/>
  <c r="O9254" i="1"/>
  <c r="P9254" i="1"/>
  <c r="Q9254" i="1"/>
  <c r="O9255" i="1"/>
  <c r="P9255" i="1"/>
  <c r="Q9255" i="1"/>
  <c r="O9256" i="1"/>
  <c r="P9256" i="1"/>
  <c r="Q9256" i="1"/>
  <c r="O9257" i="1"/>
  <c r="P9257" i="1"/>
  <c r="Q9257" i="1"/>
  <c r="O9258" i="1"/>
  <c r="P9258" i="1"/>
  <c r="Q9258" i="1"/>
  <c r="O9259" i="1"/>
  <c r="P9259" i="1"/>
  <c r="Q9259" i="1"/>
  <c r="O9260" i="1"/>
  <c r="P9260" i="1"/>
  <c r="Q9260" i="1"/>
  <c r="O9261" i="1"/>
  <c r="P9261" i="1"/>
  <c r="Q9261" i="1"/>
  <c r="O9262" i="1"/>
  <c r="P9262" i="1"/>
  <c r="Q9262" i="1"/>
  <c r="O9263" i="1"/>
  <c r="P9263" i="1"/>
  <c r="Q9263" i="1"/>
  <c r="O9264" i="1"/>
  <c r="P9264" i="1"/>
  <c r="Q9264" i="1"/>
  <c r="O9265" i="1"/>
  <c r="P9265" i="1"/>
  <c r="Q9265" i="1"/>
  <c r="O9266" i="1"/>
  <c r="P9266" i="1"/>
  <c r="Q9266" i="1"/>
  <c r="O9267" i="1"/>
  <c r="P9267" i="1"/>
  <c r="Q9267" i="1"/>
  <c r="O9268" i="1"/>
  <c r="P9268" i="1"/>
  <c r="Q9268" i="1"/>
  <c r="O9269" i="1"/>
  <c r="P9269" i="1"/>
  <c r="Q9269" i="1"/>
  <c r="O9270" i="1"/>
  <c r="P9270" i="1"/>
  <c r="Q9270" i="1"/>
  <c r="O9271" i="1"/>
  <c r="P9271" i="1"/>
  <c r="Q9271" i="1"/>
  <c r="O9272" i="1"/>
  <c r="P9272" i="1"/>
  <c r="Q9272" i="1"/>
  <c r="O9273" i="1"/>
  <c r="P9273" i="1"/>
  <c r="Q9273" i="1"/>
  <c r="O9274" i="1"/>
  <c r="P9274" i="1"/>
  <c r="Q9274" i="1"/>
  <c r="O9275" i="1"/>
  <c r="P9275" i="1"/>
  <c r="Q9275" i="1"/>
  <c r="O9276" i="1"/>
  <c r="P9276" i="1"/>
  <c r="Q9276" i="1"/>
  <c r="O9277" i="1"/>
  <c r="P9277" i="1"/>
  <c r="Q9277" i="1"/>
  <c r="O9278" i="1"/>
  <c r="P9278" i="1"/>
  <c r="Q9278" i="1"/>
  <c r="O9279" i="1"/>
  <c r="P9279" i="1"/>
  <c r="Q9279" i="1"/>
  <c r="O9280" i="1"/>
  <c r="P9280" i="1"/>
  <c r="Q9280" i="1"/>
  <c r="O9281" i="1"/>
  <c r="P9281" i="1"/>
  <c r="Q9281" i="1"/>
  <c r="O9282" i="1"/>
  <c r="P9282" i="1"/>
  <c r="Q9282" i="1"/>
  <c r="O9283" i="1"/>
  <c r="P9283" i="1"/>
  <c r="Q9283" i="1"/>
  <c r="O9284" i="1"/>
  <c r="P9284" i="1"/>
  <c r="Q9284" i="1"/>
  <c r="O9285" i="1"/>
  <c r="P9285" i="1"/>
  <c r="Q9285" i="1"/>
  <c r="O9286" i="1"/>
  <c r="P9286" i="1"/>
  <c r="Q9286" i="1"/>
  <c r="O9287" i="1"/>
  <c r="P9287" i="1"/>
  <c r="Q9287" i="1"/>
  <c r="O9288" i="1"/>
  <c r="P9288" i="1"/>
  <c r="Q9288" i="1"/>
  <c r="O9289" i="1"/>
  <c r="P9289" i="1"/>
  <c r="Q9289" i="1"/>
  <c r="O9290" i="1"/>
  <c r="P9290" i="1"/>
  <c r="Q9290" i="1"/>
  <c r="O9291" i="1"/>
  <c r="P9291" i="1"/>
  <c r="Q9291" i="1"/>
  <c r="O9292" i="1"/>
  <c r="P9292" i="1"/>
  <c r="Q9292" i="1"/>
  <c r="O9293" i="1"/>
  <c r="P9293" i="1"/>
  <c r="Q9293" i="1"/>
  <c r="O9294" i="1"/>
  <c r="P9294" i="1"/>
  <c r="Q9294" i="1"/>
  <c r="O9295" i="1"/>
  <c r="P9295" i="1"/>
  <c r="Q9295" i="1"/>
  <c r="O9296" i="1"/>
  <c r="P9296" i="1"/>
  <c r="Q9296" i="1"/>
  <c r="O9297" i="1"/>
  <c r="P9297" i="1"/>
  <c r="Q9297" i="1"/>
  <c r="O9298" i="1"/>
  <c r="P9298" i="1"/>
  <c r="Q9298" i="1"/>
  <c r="O9299" i="1"/>
  <c r="P9299" i="1"/>
  <c r="Q9299" i="1"/>
  <c r="O9300" i="1"/>
  <c r="P9300" i="1"/>
  <c r="Q9300" i="1"/>
  <c r="O9301" i="1"/>
  <c r="P9301" i="1"/>
  <c r="Q9301" i="1"/>
  <c r="O9302" i="1"/>
  <c r="P9302" i="1"/>
  <c r="Q9302" i="1"/>
  <c r="O9303" i="1"/>
  <c r="P9303" i="1"/>
  <c r="Q9303" i="1"/>
  <c r="O9304" i="1"/>
  <c r="P9304" i="1"/>
  <c r="Q9304" i="1"/>
  <c r="O9305" i="1"/>
  <c r="P9305" i="1"/>
  <c r="Q9305" i="1"/>
  <c r="O9306" i="1"/>
  <c r="P9306" i="1"/>
  <c r="Q9306" i="1"/>
  <c r="O9307" i="1"/>
  <c r="P9307" i="1"/>
  <c r="Q9307" i="1"/>
  <c r="O9308" i="1"/>
  <c r="P9308" i="1"/>
  <c r="Q9308" i="1"/>
  <c r="O9309" i="1"/>
  <c r="P9309" i="1"/>
  <c r="Q9309" i="1"/>
  <c r="O9310" i="1"/>
  <c r="P9310" i="1"/>
  <c r="Q9310" i="1"/>
  <c r="O9311" i="1"/>
  <c r="P9311" i="1"/>
  <c r="Q9311" i="1"/>
  <c r="O9312" i="1"/>
  <c r="P9312" i="1"/>
  <c r="Q9312" i="1"/>
  <c r="O9313" i="1"/>
  <c r="P9313" i="1"/>
  <c r="Q9313" i="1"/>
  <c r="O9314" i="1"/>
  <c r="P9314" i="1"/>
  <c r="Q9314" i="1"/>
  <c r="O9315" i="1"/>
  <c r="P9315" i="1"/>
  <c r="Q9315" i="1"/>
  <c r="O9316" i="1"/>
  <c r="P9316" i="1"/>
  <c r="Q9316" i="1"/>
  <c r="O9317" i="1"/>
  <c r="P9317" i="1"/>
  <c r="Q9317" i="1"/>
  <c r="O9318" i="1"/>
  <c r="P9318" i="1"/>
  <c r="Q9318" i="1"/>
  <c r="O9319" i="1"/>
  <c r="P9319" i="1"/>
  <c r="Q9319" i="1"/>
  <c r="O9320" i="1"/>
  <c r="P9320" i="1"/>
  <c r="Q9320" i="1"/>
  <c r="O9321" i="1"/>
  <c r="P9321" i="1"/>
  <c r="Q9321" i="1"/>
  <c r="O9322" i="1"/>
  <c r="P9322" i="1"/>
  <c r="Q9322" i="1"/>
  <c r="O9323" i="1"/>
  <c r="P9323" i="1"/>
  <c r="Q9323" i="1"/>
  <c r="O9324" i="1"/>
  <c r="P9324" i="1"/>
  <c r="Q9324" i="1"/>
  <c r="O9325" i="1"/>
  <c r="P9325" i="1"/>
  <c r="Q9325" i="1"/>
  <c r="O9326" i="1"/>
  <c r="P9326" i="1"/>
  <c r="Q9326" i="1"/>
  <c r="O9327" i="1"/>
  <c r="P9327" i="1"/>
  <c r="Q9327" i="1"/>
  <c r="O9328" i="1"/>
  <c r="P9328" i="1"/>
  <c r="Q9328" i="1"/>
  <c r="O9329" i="1"/>
  <c r="P9329" i="1"/>
  <c r="Q9329" i="1"/>
  <c r="O9330" i="1"/>
  <c r="P9330" i="1"/>
  <c r="Q9330" i="1"/>
  <c r="O9331" i="1"/>
  <c r="P9331" i="1"/>
  <c r="Q9331" i="1"/>
  <c r="O9332" i="1"/>
  <c r="P9332" i="1"/>
  <c r="Q9332" i="1"/>
  <c r="O9333" i="1"/>
  <c r="P9333" i="1"/>
  <c r="Q9333" i="1"/>
  <c r="O9334" i="1"/>
  <c r="P9334" i="1"/>
  <c r="Q9334" i="1"/>
  <c r="O9335" i="1"/>
  <c r="P9335" i="1"/>
  <c r="Q9335" i="1"/>
  <c r="O9336" i="1"/>
  <c r="P9336" i="1"/>
  <c r="Q9336" i="1"/>
  <c r="O9337" i="1"/>
  <c r="P9337" i="1"/>
  <c r="Q9337" i="1"/>
  <c r="O9338" i="1"/>
  <c r="P9338" i="1"/>
  <c r="Q9338" i="1"/>
  <c r="O9339" i="1"/>
  <c r="P9339" i="1"/>
  <c r="Q9339" i="1"/>
  <c r="O9340" i="1"/>
  <c r="P9340" i="1"/>
  <c r="Q9340" i="1"/>
  <c r="O9341" i="1"/>
  <c r="P9341" i="1"/>
  <c r="Q9341" i="1"/>
  <c r="O9342" i="1"/>
  <c r="P9342" i="1"/>
  <c r="Q9342" i="1"/>
  <c r="O9343" i="1"/>
  <c r="P9343" i="1"/>
  <c r="Q9343" i="1"/>
  <c r="O9344" i="1"/>
  <c r="P9344" i="1"/>
  <c r="Q9344" i="1"/>
  <c r="O9345" i="1"/>
  <c r="P9345" i="1"/>
  <c r="Q9345" i="1"/>
  <c r="O9346" i="1"/>
  <c r="P9346" i="1"/>
  <c r="Q9346" i="1"/>
  <c r="O9347" i="1"/>
  <c r="P9347" i="1"/>
  <c r="Q9347" i="1"/>
  <c r="O9348" i="1"/>
  <c r="P9348" i="1"/>
  <c r="Q9348" i="1"/>
  <c r="O9349" i="1"/>
  <c r="P9349" i="1"/>
  <c r="Q9349" i="1"/>
  <c r="O9350" i="1"/>
  <c r="P9350" i="1"/>
  <c r="Q9350" i="1"/>
  <c r="O9351" i="1"/>
  <c r="P9351" i="1"/>
  <c r="Q9351" i="1"/>
  <c r="O9352" i="1"/>
  <c r="P9352" i="1"/>
  <c r="Q9352" i="1"/>
  <c r="O9353" i="1"/>
  <c r="P9353" i="1"/>
  <c r="Q9353" i="1"/>
  <c r="O9354" i="1"/>
  <c r="P9354" i="1"/>
  <c r="Q9354" i="1"/>
  <c r="O9355" i="1"/>
  <c r="P9355" i="1"/>
  <c r="Q9355" i="1"/>
  <c r="O9356" i="1"/>
  <c r="P9356" i="1"/>
  <c r="Q9356" i="1"/>
  <c r="O9357" i="1"/>
  <c r="P9357" i="1"/>
  <c r="Q9357" i="1"/>
  <c r="O9358" i="1"/>
  <c r="P9358" i="1"/>
  <c r="Q9358" i="1"/>
  <c r="O9359" i="1"/>
  <c r="P9359" i="1"/>
  <c r="Q9359" i="1"/>
  <c r="O9360" i="1"/>
  <c r="P9360" i="1"/>
  <c r="Q9360" i="1"/>
  <c r="O9361" i="1"/>
  <c r="P9361" i="1"/>
  <c r="Q9361" i="1"/>
  <c r="O9362" i="1"/>
  <c r="P9362" i="1"/>
  <c r="Q9362" i="1"/>
  <c r="O9363" i="1"/>
  <c r="P9363" i="1"/>
  <c r="Q9363" i="1"/>
  <c r="O9364" i="1"/>
  <c r="P9364" i="1"/>
  <c r="Q9364" i="1"/>
  <c r="O9365" i="1"/>
  <c r="P9365" i="1"/>
  <c r="Q9365" i="1"/>
  <c r="O9366" i="1"/>
  <c r="P9366" i="1"/>
  <c r="Q9366" i="1"/>
  <c r="O9367" i="1"/>
  <c r="P9367" i="1"/>
  <c r="Q9367" i="1"/>
  <c r="O9368" i="1"/>
  <c r="P9368" i="1"/>
  <c r="Q9368" i="1"/>
  <c r="O9369" i="1"/>
  <c r="P9369" i="1"/>
  <c r="Q9369" i="1"/>
  <c r="O9370" i="1"/>
  <c r="P9370" i="1"/>
  <c r="Q9370" i="1"/>
  <c r="O9371" i="1"/>
  <c r="P9371" i="1"/>
  <c r="Q9371" i="1"/>
  <c r="O9372" i="1"/>
  <c r="P9372" i="1"/>
  <c r="Q9372" i="1"/>
  <c r="O9373" i="1"/>
  <c r="P9373" i="1"/>
  <c r="Q9373" i="1"/>
  <c r="O9374" i="1"/>
  <c r="P9374" i="1"/>
  <c r="Q9374" i="1"/>
  <c r="O9375" i="1"/>
  <c r="P9375" i="1"/>
  <c r="Q9375" i="1"/>
  <c r="O9376" i="1"/>
  <c r="P9376" i="1"/>
  <c r="Q9376" i="1"/>
  <c r="O9377" i="1"/>
  <c r="P9377" i="1"/>
  <c r="Q9377" i="1"/>
  <c r="O9378" i="1"/>
  <c r="P9378" i="1"/>
  <c r="Q9378" i="1"/>
  <c r="O9379" i="1"/>
  <c r="P9379" i="1"/>
  <c r="Q9379" i="1"/>
  <c r="O9380" i="1"/>
  <c r="P9380" i="1"/>
  <c r="Q9380" i="1"/>
  <c r="O9381" i="1"/>
  <c r="P9381" i="1"/>
  <c r="Q9381" i="1"/>
  <c r="O9382" i="1"/>
  <c r="P9382" i="1"/>
  <c r="Q9382" i="1"/>
  <c r="O9383" i="1"/>
  <c r="P9383" i="1"/>
  <c r="Q9383" i="1"/>
  <c r="O9384" i="1"/>
  <c r="P9384" i="1"/>
  <c r="Q9384" i="1"/>
  <c r="O9385" i="1"/>
  <c r="P9385" i="1"/>
  <c r="Q9385" i="1"/>
  <c r="O9386" i="1"/>
  <c r="P9386" i="1"/>
  <c r="Q9386" i="1"/>
  <c r="O9387" i="1"/>
  <c r="P9387" i="1"/>
  <c r="Q9387" i="1"/>
  <c r="O9388" i="1"/>
  <c r="P9388" i="1"/>
  <c r="Q9388" i="1"/>
  <c r="O9389" i="1"/>
  <c r="P9389" i="1"/>
  <c r="Q9389" i="1"/>
  <c r="O9390" i="1"/>
  <c r="P9390" i="1"/>
  <c r="Q9390" i="1"/>
  <c r="O9391" i="1"/>
  <c r="P9391" i="1"/>
  <c r="Q9391" i="1"/>
  <c r="O9392" i="1"/>
  <c r="P9392" i="1"/>
  <c r="Q9392" i="1"/>
  <c r="O9393" i="1"/>
  <c r="P9393" i="1"/>
  <c r="Q9393" i="1"/>
  <c r="O9394" i="1"/>
  <c r="P9394" i="1"/>
  <c r="Q9394" i="1"/>
  <c r="O9395" i="1"/>
  <c r="P9395" i="1"/>
  <c r="Q9395" i="1"/>
  <c r="O9396" i="1"/>
  <c r="P9396" i="1"/>
  <c r="Q9396" i="1"/>
  <c r="O9397" i="1"/>
  <c r="P9397" i="1"/>
  <c r="Q9397" i="1"/>
  <c r="O9398" i="1"/>
  <c r="P9398" i="1"/>
  <c r="Q9398" i="1"/>
  <c r="O9399" i="1"/>
  <c r="P9399" i="1"/>
  <c r="Q9399" i="1"/>
  <c r="O9400" i="1"/>
  <c r="P9400" i="1"/>
  <c r="Q9400" i="1"/>
  <c r="O9401" i="1"/>
  <c r="P9401" i="1"/>
  <c r="Q9401" i="1"/>
  <c r="O9402" i="1"/>
  <c r="P9402" i="1"/>
  <c r="Q9402" i="1"/>
  <c r="O9403" i="1"/>
  <c r="P9403" i="1"/>
  <c r="Q9403" i="1"/>
  <c r="O9404" i="1"/>
  <c r="P9404" i="1"/>
  <c r="Q9404" i="1"/>
  <c r="O9405" i="1"/>
  <c r="P9405" i="1"/>
  <c r="Q9405" i="1"/>
  <c r="O9406" i="1"/>
  <c r="P9406" i="1"/>
  <c r="Q9406" i="1"/>
  <c r="O9407" i="1"/>
  <c r="P9407" i="1"/>
  <c r="Q9407" i="1"/>
  <c r="O9408" i="1"/>
  <c r="P9408" i="1"/>
  <c r="Q9408" i="1"/>
  <c r="O9409" i="1"/>
  <c r="P9409" i="1"/>
  <c r="Q9409" i="1"/>
  <c r="O9410" i="1"/>
  <c r="P9410" i="1"/>
  <c r="Q9410" i="1"/>
  <c r="O9411" i="1"/>
  <c r="P9411" i="1"/>
  <c r="Q9411" i="1"/>
  <c r="O9412" i="1"/>
  <c r="P9412" i="1"/>
  <c r="Q9412" i="1"/>
  <c r="O9413" i="1"/>
  <c r="P9413" i="1"/>
  <c r="Q9413" i="1"/>
  <c r="O9414" i="1"/>
  <c r="P9414" i="1"/>
  <c r="Q9414" i="1"/>
  <c r="O9415" i="1"/>
  <c r="P9415" i="1"/>
  <c r="Q9415" i="1"/>
  <c r="O9416" i="1"/>
  <c r="P9416" i="1"/>
  <c r="Q9416" i="1"/>
  <c r="O9417" i="1"/>
  <c r="P9417" i="1"/>
  <c r="Q9417" i="1"/>
  <c r="O9418" i="1"/>
  <c r="P9418" i="1"/>
  <c r="Q9418" i="1"/>
  <c r="O9419" i="1"/>
  <c r="P9419" i="1"/>
  <c r="Q9419" i="1"/>
  <c r="O9420" i="1"/>
  <c r="P9420" i="1"/>
  <c r="Q9420" i="1"/>
  <c r="O9421" i="1"/>
  <c r="P9421" i="1"/>
  <c r="Q9421" i="1"/>
  <c r="O9422" i="1"/>
  <c r="P9422" i="1"/>
  <c r="Q9422" i="1"/>
  <c r="O9423" i="1"/>
  <c r="P9423" i="1"/>
  <c r="Q9423" i="1"/>
  <c r="O9424" i="1"/>
  <c r="P9424" i="1"/>
  <c r="Q9424" i="1"/>
  <c r="O9425" i="1"/>
  <c r="P9425" i="1"/>
  <c r="Q9425" i="1"/>
  <c r="O9426" i="1"/>
  <c r="P9426" i="1"/>
  <c r="Q9426" i="1"/>
  <c r="O9427" i="1"/>
  <c r="P9427" i="1"/>
  <c r="Q9427" i="1"/>
  <c r="O9428" i="1"/>
  <c r="P9428" i="1"/>
  <c r="Q9428" i="1"/>
  <c r="O9429" i="1"/>
  <c r="P9429" i="1"/>
  <c r="Q9429" i="1"/>
  <c r="O9430" i="1"/>
  <c r="P9430" i="1"/>
  <c r="Q9430" i="1"/>
  <c r="O9431" i="1"/>
  <c r="P9431" i="1"/>
  <c r="Q9431" i="1"/>
  <c r="O9432" i="1"/>
  <c r="P9432" i="1"/>
  <c r="Q9432" i="1"/>
  <c r="O9433" i="1"/>
  <c r="P9433" i="1"/>
  <c r="Q9433" i="1"/>
  <c r="O9434" i="1"/>
  <c r="P9434" i="1"/>
  <c r="Q9434" i="1"/>
  <c r="O9435" i="1"/>
  <c r="P9435" i="1"/>
  <c r="Q9435" i="1"/>
  <c r="O9436" i="1"/>
  <c r="P9436" i="1"/>
  <c r="Q9436" i="1"/>
  <c r="O9437" i="1"/>
  <c r="P9437" i="1"/>
  <c r="Q9437" i="1"/>
  <c r="O9438" i="1"/>
  <c r="P9438" i="1"/>
  <c r="Q9438" i="1"/>
  <c r="O9439" i="1"/>
  <c r="P9439" i="1"/>
  <c r="Q9439" i="1"/>
  <c r="O9440" i="1"/>
  <c r="P9440" i="1"/>
  <c r="Q9440" i="1"/>
  <c r="O9441" i="1"/>
  <c r="P9441" i="1"/>
  <c r="Q9441" i="1"/>
  <c r="O9442" i="1"/>
  <c r="P9442" i="1"/>
  <c r="Q9442" i="1"/>
  <c r="O9443" i="1"/>
  <c r="P9443" i="1"/>
  <c r="Q9443" i="1"/>
  <c r="O9444" i="1"/>
  <c r="P9444" i="1"/>
  <c r="Q9444" i="1"/>
  <c r="O9445" i="1"/>
  <c r="P9445" i="1"/>
  <c r="Q9445" i="1"/>
  <c r="O9446" i="1"/>
  <c r="P9446" i="1"/>
  <c r="Q9446" i="1"/>
  <c r="O9447" i="1"/>
  <c r="P9447" i="1"/>
  <c r="Q9447" i="1"/>
  <c r="O9448" i="1"/>
  <c r="P9448" i="1"/>
  <c r="Q9448" i="1"/>
  <c r="O9449" i="1"/>
  <c r="P9449" i="1"/>
  <c r="Q9449" i="1"/>
  <c r="O9450" i="1"/>
  <c r="P9450" i="1"/>
  <c r="Q9450" i="1"/>
  <c r="O9451" i="1"/>
  <c r="P9451" i="1"/>
  <c r="Q9451" i="1"/>
  <c r="O9452" i="1"/>
  <c r="P9452" i="1"/>
  <c r="Q9452" i="1"/>
  <c r="O9453" i="1"/>
  <c r="P9453" i="1"/>
  <c r="Q9453" i="1"/>
  <c r="O9454" i="1"/>
  <c r="P9454" i="1"/>
  <c r="Q9454" i="1"/>
  <c r="O9455" i="1"/>
  <c r="P9455" i="1"/>
  <c r="Q9455" i="1"/>
  <c r="O9456" i="1"/>
  <c r="P9456" i="1"/>
  <c r="Q9456" i="1"/>
  <c r="O9457" i="1"/>
  <c r="P9457" i="1"/>
  <c r="Q9457" i="1"/>
  <c r="O9458" i="1"/>
  <c r="P9458" i="1"/>
  <c r="Q9458" i="1"/>
  <c r="O9459" i="1"/>
  <c r="P9459" i="1"/>
  <c r="Q9459" i="1"/>
  <c r="O9460" i="1"/>
  <c r="P9460" i="1"/>
  <c r="Q9460" i="1"/>
  <c r="O9461" i="1"/>
  <c r="P9461" i="1"/>
  <c r="Q9461" i="1"/>
  <c r="O9462" i="1"/>
  <c r="P9462" i="1"/>
  <c r="Q9462" i="1"/>
  <c r="O9463" i="1"/>
  <c r="P9463" i="1"/>
  <c r="Q9463" i="1"/>
  <c r="O9464" i="1"/>
  <c r="P9464" i="1"/>
  <c r="Q9464" i="1"/>
  <c r="O9465" i="1"/>
  <c r="P9465" i="1"/>
  <c r="Q9465" i="1"/>
  <c r="O9466" i="1"/>
  <c r="P9466" i="1"/>
  <c r="Q9466" i="1"/>
  <c r="O9467" i="1"/>
  <c r="P9467" i="1"/>
  <c r="Q9467" i="1"/>
  <c r="O9468" i="1"/>
  <c r="P9468" i="1"/>
  <c r="Q9468" i="1"/>
  <c r="O9469" i="1"/>
  <c r="P9469" i="1"/>
  <c r="Q9469" i="1"/>
  <c r="O9470" i="1"/>
  <c r="P9470" i="1"/>
  <c r="Q9470" i="1"/>
  <c r="O9471" i="1"/>
  <c r="P9471" i="1"/>
  <c r="Q9471" i="1"/>
  <c r="O9472" i="1"/>
  <c r="P9472" i="1"/>
  <c r="Q9472" i="1"/>
  <c r="O9473" i="1"/>
  <c r="P9473" i="1"/>
  <c r="Q9473" i="1"/>
  <c r="O9474" i="1"/>
  <c r="P9474" i="1"/>
  <c r="Q9474" i="1"/>
  <c r="O9475" i="1"/>
  <c r="P9475" i="1"/>
  <c r="Q9475" i="1"/>
  <c r="O9476" i="1"/>
  <c r="P9476" i="1"/>
  <c r="Q9476" i="1"/>
  <c r="O9477" i="1"/>
  <c r="P9477" i="1"/>
  <c r="Q9477" i="1"/>
  <c r="O9478" i="1"/>
  <c r="P9478" i="1"/>
  <c r="Q9478" i="1"/>
  <c r="O9479" i="1"/>
  <c r="P9479" i="1"/>
  <c r="Q9479" i="1"/>
  <c r="O9480" i="1"/>
  <c r="P9480" i="1"/>
  <c r="Q9480" i="1"/>
  <c r="O9481" i="1"/>
  <c r="P9481" i="1"/>
  <c r="Q9481" i="1"/>
  <c r="O9482" i="1"/>
  <c r="P9482" i="1"/>
  <c r="Q9482" i="1"/>
  <c r="O9483" i="1"/>
  <c r="P9483" i="1"/>
  <c r="Q9483" i="1"/>
  <c r="O9484" i="1"/>
  <c r="P9484" i="1"/>
  <c r="Q9484" i="1"/>
  <c r="O9485" i="1"/>
  <c r="P9485" i="1"/>
  <c r="Q9485" i="1"/>
  <c r="O9486" i="1"/>
  <c r="P9486" i="1"/>
  <c r="Q9486" i="1"/>
  <c r="O9487" i="1"/>
  <c r="P9487" i="1"/>
  <c r="Q9487" i="1"/>
  <c r="O9488" i="1"/>
  <c r="P9488" i="1"/>
  <c r="Q9488" i="1"/>
  <c r="O9489" i="1"/>
  <c r="P9489" i="1"/>
  <c r="Q9489" i="1"/>
  <c r="O9490" i="1"/>
  <c r="P9490" i="1"/>
  <c r="Q9490" i="1"/>
  <c r="O9491" i="1"/>
  <c r="P9491" i="1"/>
  <c r="Q9491" i="1"/>
  <c r="O9492" i="1"/>
  <c r="P9492" i="1"/>
  <c r="Q9492" i="1"/>
  <c r="O9493" i="1"/>
  <c r="P9493" i="1"/>
  <c r="Q9493" i="1"/>
  <c r="O9494" i="1"/>
  <c r="P9494" i="1"/>
  <c r="Q9494" i="1"/>
  <c r="O9495" i="1"/>
  <c r="P9495" i="1"/>
  <c r="Q9495" i="1"/>
  <c r="O9496" i="1"/>
  <c r="P9496" i="1"/>
  <c r="Q9496" i="1"/>
  <c r="O9497" i="1"/>
  <c r="P9497" i="1"/>
  <c r="Q9497" i="1"/>
  <c r="O9498" i="1"/>
  <c r="P9498" i="1"/>
  <c r="Q9498" i="1"/>
  <c r="O9499" i="1"/>
  <c r="P9499" i="1"/>
  <c r="Q9499" i="1"/>
  <c r="O9500" i="1"/>
  <c r="P9500" i="1"/>
  <c r="Q9500" i="1"/>
  <c r="O9501" i="1"/>
  <c r="P9501" i="1"/>
  <c r="Q9501" i="1"/>
  <c r="O9502" i="1"/>
  <c r="P9502" i="1"/>
  <c r="Q9502" i="1"/>
  <c r="O9503" i="1"/>
  <c r="P9503" i="1"/>
  <c r="Q9503" i="1"/>
  <c r="O9504" i="1"/>
  <c r="P9504" i="1"/>
  <c r="Q9504" i="1"/>
  <c r="O9505" i="1"/>
  <c r="P9505" i="1"/>
  <c r="Q9505" i="1"/>
  <c r="O9506" i="1"/>
  <c r="P9506" i="1"/>
  <c r="Q9506" i="1"/>
  <c r="O9507" i="1"/>
  <c r="P9507" i="1"/>
  <c r="Q9507" i="1"/>
  <c r="O9508" i="1"/>
  <c r="P9508" i="1"/>
  <c r="Q9508" i="1"/>
  <c r="O9509" i="1"/>
  <c r="P9509" i="1"/>
  <c r="Q9509" i="1"/>
  <c r="O9510" i="1"/>
  <c r="P9510" i="1"/>
  <c r="Q9510" i="1"/>
  <c r="O9511" i="1"/>
  <c r="P9511" i="1"/>
  <c r="Q9511" i="1"/>
  <c r="O9512" i="1"/>
  <c r="P9512" i="1"/>
  <c r="Q9512" i="1"/>
  <c r="O9513" i="1"/>
  <c r="P9513" i="1"/>
  <c r="Q9513" i="1"/>
  <c r="O9514" i="1"/>
  <c r="P9514" i="1"/>
  <c r="Q9514" i="1"/>
  <c r="O9515" i="1"/>
  <c r="P9515" i="1"/>
  <c r="Q9515" i="1"/>
  <c r="O9516" i="1"/>
  <c r="P9516" i="1"/>
  <c r="Q9516" i="1"/>
  <c r="O9517" i="1"/>
  <c r="P9517" i="1"/>
  <c r="Q9517" i="1"/>
  <c r="O9518" i="1"/>
  <c r="P9518" i="1"/>
  <c r="Q9518" i="1"/>
  <c r="O9519" i="1"/>
  <c r="P9519" i="1"/>
  <c r="Q9519" i="1"/>
  <c r="O9520" i="1"/>
  <c r="P9520" i="1"/>
  <c r="Q9520" i="1"/>
  <c r="O9521" i="1"/>
  <c r="P9521" i="1"/>
  <c r="Q9521" i="1"/>
  <c r="O9522" i="1"/>
  <c r="P9522" i="1"/>
  <c r="Q9522" i="1"/>
  <c r="O9523" i="1"/>
  <c r="P9523" i="1"/>
  <c r="Q9523" i="1"/>
  <c r="O9524" i="1"/>
  <c r="P9524" i="1"/>
  <c r="Q9524" i="1"/>
  <c r="O9525" i="1"/>
  <c r="P9525" i="1"/>
  <c r="Q9525" i="1"/>
  <c r="O9526" i="1"/>
  <c r="P9526" i="1"/>
  <c r="Q9526" i="1"/>
  <c r="O9527" i="1"/>
  <c r="P9527" i="1"/>
  <c r="Q9527" i="1"/>
  <c r="O9528" i="1"/>
  <c r="P9528" i="1"/>
  <c r="Q9528" i="1"/>
  <c r="O9529" i="1"/>
  <c r="P9529" i="1"/>
  <c r="Q9529" i="1"/>
  <c r="O9530" i="1"/>
  <c r="P9530" i="1"/>
  <c r="Q9530" i="1"/>
  <c r="O9531" i="1"/>
  <c r="P9531" i="1"/>
  <c r="Q9531" i="1"/>
  <c r="O9532" i="1"/>
  <c r="P9532" i="1"/>
  <c r="Q9532" i="1"/>
  <c r="O9533" i="1"/>
  <c r="P9533" i="1"/>
  <c r="Q9533" i="1"/>
  <c r="O9534" i="1"/>
  <c r="P9534" i="1"/>
  <c r="Q9534" i="1"/>
  <c r="O9535" i="1"/>
  <c r="P9535" i="1"/>
  <c r="Q9535" i="1"/>
  <c r="O9536" i="1"/>
  <c r="P9536" i="1"/>
  <c r="Q9536" i="1"/>
  <c r="O9537" i="1"/>
  <c r="P9537" i="1"/>
  <c r="Q9537" i="1"/>
  <c r="O9538" i="1"/>
  <c r="P9538" i="1"/>
  <c r="Q9538" i="1"/>
  <c r="O9539" i="1"/>
  <c r="P9539" i="1"/>
  <c r="Q9539" i="1"/>
  <c r="O9540" i="1"/>
  <c r="P9540" i="1"/>
  <c r="Q9540" i="1"/>
  <c r="O9541" i="1"/>
  <c r="P9541" i="1"/>
  <c r="Q9541" i="1"/>
  <c r="O9542" i="1"/>
  <c r="P9542" i="1"/>
  <c r="Q9542" i="1"/>
  <c r="O9543" i="1"/>
  <c r="P9543" i="1"/>
  <c r="Q9543" i="1"/>
  <c r="O9544" i="1"/>
  <c r="P9544" i="1"/>
  <c r="Q9544" i="1"/>
  <c r="O9545" i="1"/>
  <c r="P9545" i="1"/>
  <c r="Q9545" i="1"/>
  <c r="O9546" i="1"/>
  <c r="P9546" i="1"/>
  <c r="Q9546" i="1"/>
  <c r="O9547" i="1"/>
  <c r="P9547" i="1"/>
  <c r="Q9547" i="1"/>
  <c r="O9548" i="1"/>
  <c r="P9548" i="1"/>
  <c r="Q9548" i="1"/>
  <c r="O9549" i="1"/>
  <c r="P9549" i="1"/>
  <c r="Q9549" i="1"/>
  <c r="O9550" i="1"/>
  <c r="P9550" i="1"/>
  <c r="Q9550" i="1"/>
  <c r="O9551" i="1"/>
  <c r="P9551" i="1"/>
  <c r="Q9551" i="1"/>
  <c r="O9552" i="1"/>
  <c r="P9552" i="1"/>
  <c r="Q9552" i="1"/>
  <c r="O9553" i="1"/>
  <c r="P9553" i="1"/>
  <c r="Q9553" i="1"/>
  <c r="O9554" i="1"/>
  <c r="P9554" i="1"/>
  <c r="Q9554" i="1"/>
  <c r="O9555" i="1"/>
  <c r="P9555" i="1"/>
  <c r="Q9555" i="1"/>
  <c r="O9556" i="1"/>
  <c r="P9556" i="1"/>
  <c r="Q9556" i="1"/>
  <c r="O9557" i="1"/>
  <c r="P9557" i="1"/>
  <c r="Q9557" i="1"/>
  <c r="O9558" i="1"/>
  <c r="P9558" i="1"/>
  <c r="Q9558" i="1"/>
  <c r="O9559" i="1"/>
  <c r="P9559" i="1"/>
  <c r="Q9559" i="1"/>
  <c r="O9560" i="1"/>
  <c r="P9560" i="1"/>
  <c r="Q9560" i="1"/>
  <c r="O9561" i="1"/>
  <c r="P9561" i="1"/>
  <c r="Q9561" i="1"/>
  <c r="O9562" i="1"/>
  <c r="P9562" i="1"/>
  <c r="Q9562" i="1"/>
  <c r="O9563" i="1"/>
  <c r="P9563" i="1"/>
  <c r="Q9563" i="1"/>
  <c r="O9564" i="1"/>
  <c r="P9564" i="1"/>
  <c r="Q9564" i="1"/>
  <c r="O9565" i="1"/>
  <c r="P9565" i="1"/>
  <c r="Q9565" i="1"/>
  <c r="O9566" i="1"/>
  <c r="P9566" i="1"/>
  <c r="Q9566" i="1"/>
  <c r="O9567" i="1"/>
  <c r="P9567" i="1"/>
  <c r="Q9567" i="1"/>
  <c r="O9568" i="1"/>
  <c r="P9568" i="1"/>
  <c r="Q9568" i="1"/>
  <c r="O9569" i="1"/>
  <c r="P9569" i="1"/>
  <c r="Q9569" i="1"/>
  <c r="O9570" i="1"/>
  <c r="P9570" i="1"/>
  <c r="Q9570" i="1"/>
  <c r="O9571" i="1"/>
  <c r="P9571" i="1"/>
  <c r="Q9571" i="1"/>
  <c r="O9572" i="1"/>
  <c r="P9572" i="1"/>
  <c r="Q9572" i="1"/>
  <c r="O9573" i="1"/>
  <c r="P9573" i="1"/>
  <c r="Q9573" i="1"/>
  <c r="O9574" i="1"/>
  <c r="P9574" i="1"/>
  <c r="Q9574" i="1"/>
  <c r="O9575" i="1"/>
  <c r="P9575" i="1"/>
  <c r="Q9575" i="1"/>
  <c r="O9576" i="1"/>
  <c r="P9576" i="1"/>
  <c r="Q9576" i="1"/>
  <c r="O9577" i="1"/>
  <c r="P9577" i="1"/>
  <c r="Q9577" i="1"/>
  <c r="O9578" i="1"/>
  <c r="P9578" i="1"/>
  <c r="Q9578" i="1"/>
  <c r="O9579" i="1"/>
  <c r="P9579" i="1"/>
  <c r="Q9579" i="1"/>
  <c r="O9580" i="1"/>
  <c r="P9580" i="1"/>
  <c r="Q9580" i="1"/>
  <c r="O9581" i="1"/>
  <c r="P9581" i="1"/>
  <c r="Q9581" i="1"/>
  <c r="O9582" i="1"/>
  <c r="P9582" i="1"/>
  <c r="Q9582" i="1"/>
  <c r="O9583" i="1"/>
  <c r="P9583" i="1"/>
  <c r="Q9583" i="1"/>
  <c r="O9584" i="1"/>
  <c r="P9584" i="1"/>
  <c r="Q9584" i="1"/>
  <c r="O9585" i="1"/>
  <c r="P9585" i="1"/>
  <c r="Q9585" i="1"/>
  <c r="O9586" i="1"/>
  <c r="P9586" i="1"/>
  <c r="Q9586" i="1"/>
  <c r="O9587" i="1"/>
  <c r="P9587" i="1"/>
  <c r="Q9587" i="1"/>
  <c r="O9588" i="1"/>
  <c r="P9588" i="1"/>
  <c r="Q9588" i="1"/>
  <c r="O9589" i="1"/>
  <c r="P9589" i="1"/>
  <c r="Q9589" i="1"/>
  <c r="O9590" i="1"/>
  <c r="P9590" i="1"/>
  <c r="Q9590" i="1"/>
  <c r="O9591" i="1"/>
  <c r="P9591" i="1"/>
  <c r="Q9591" i="1"/>
  <c r="O9592" i="1"/>
  <c r="P9592" i="1"/>
  <c r="Q9592" i="1"/>
  <c r="O9593" i="1"/>
  <c r="P9593" i="1"/>
  <c r="Q9593" i="1"/>
  <c r="O9594" i="1"/>
  <c r="P9594" i="1"/>
  <c r="Q9594" i="1"/>
  <c r="O9595" i="1"/>
  <c r="P9595" i="1"/>
  <c r="Q9595" i="1"/>
  <c r="O9596" i="1"/>
  <c r="P9596" i="1"/>
  <c r="Q9596" i="1"/>
  <c r="O9597" i="1"/>
  <c r="P9597" i="1"/>
  <c r="Q9597" i="1"/>
  <c r="O9598" i="1"/>
  <c r="P9598" i="1"/>
  <c r="Q9598" i="1"/>
  <c r="O9599" i="1"/>
  <c r="P9599" i="1"/>
  <c r="Q9599" i="1"/>
  <c r="O9600" i="1"/>
  <c r="P9600" i="1"/>
  <c r="Q9600" i="1"/>
  <c r="O9601" i="1"/>
  <c r="P9601" i="1"/>
  <c r="Q9601" i="1"/>
  <c r="O9602" i="1"/>
  <c r="P9602" i="1"/>
  <c r="Q9602" i="1"/>
  <c r="O9603" i="1"/>
  <c r="P9603" i="1"/>
  <c r="Q9603" i="1"/>
  <c r="O9604" i="1"/>
  <c r="P9604" i="1"/>
  <c r="Q9604" i="1"/>
  <c r="O9605" i="1"/>
  <c r="P9605" i="1"/>
  <c r="Q9605" i="1"/>
  <c r="O9606" i="1"/>
  <c r="P9606" i="1"/>
  <c r="Q9606" i="1"/>
  <c r="O9607" i="1"/>
  <c r="P9607" i="1"/>
  <c r="Q9607" i="1"/>
  <c r="O9608" i="1"/>
  <c r="P9608" i="1"/>
  <c r="Q9608" i="1"/>
  <c r="O9609" i="1"/>
  <c r="P9609" i="1"/>
  <c r="Q9609" i="1"/>
  <c r="O9610" i="1"/>
  <c r="P9610" i="1"/>
  <c r="Q9610" i="1"/>
  <c r="O9611" i="1"/>
  <c r="P9611" i="1"/>
  <c r="Q9611" i="1"/>
  <c r="O9612" i="1"/>
  <c r="P9612" i="1"/>
  <c r="Q9612" i="1"/>
  <c r="O9613" i="1"/>
  <c r="P9613" i="1"/>
  <c r="Q9613" i="1"/>
  <c r="O9614" i="1"/>
  <c r="P9614" i="1"/>
  <c r="Q9614" i="1"/>
  <c r="O9615" i="1"/>
  <c r="P9615" i="1"/>
  <c r="Q9615" i="1"/>
  <c r="O9616" i="1"/>
  <c r="P9616" i="1"/>
  <c r="Q9616" i="1"/>
  <c r="O9617" i="1"/>
  <c r="P9617" i="1"/>
  <c r="Q9617" i="1"/>
  <c r="O9618" i="1"/>
  <c r="P9618" i="1"/>
  <c r="Q9618" i="1"/>
  <c r="O9619" i="1"/>
  <c r="P9619" i="1"/>
  <c r="Q9619" i="1"/>
  <c r="O9620" i="1"/>
  <c r="P9620" i="1"/>
  <c r="Q9620" i="1"/>
  <c r="O9621" i="1"/>
  <c r="P9621" i="1"/>
  <c r="Q9621" i="1"/>
  <c r="O9622" i="1"/>
  <c r="P9622" i="1"/>
  <c r="Q9622" i="1"/>
  <c r="O9623" i="1"/>
  <c r="P9623" i="1"/>
  <c r="Q9623" i="1"/>
  <c r="O9624" i="1"/>
  <c r="P9624" i="1"/>
  <c r="Q9624" i="1"/>
  <c r="O9625" i="1"/>
  <c r="P9625" i="1"/>
  <c r="Q9625" i="1"/>
  <c r="O9626" i="1"/>
  <c r="P9626" i="1"/>
  <c r="Q9626" i="1"/>
  <c r="O9627" i="1"/>
  <c r="P9627" i="1"/>
  <c r="Q9627" i="1"/>
  <c r="O9628" i="1"/>
  <c r="P9628" i="1"/>
  <c r="Q9628" i="1"/>
  <c r="O9629" i="1"/>
  <c r="P9629" i="1"/>
  <c r="Q9629" i="1"/>
  <c r="O9630" i="1"/>
  <c r="P9630" i="1"/>
  <c r="Q9630" i="1"/>
  <c r="O9631" i="1"/>
  <c r="P9631" i="1"/>
  <c r="Q9631" i="1"/>
  <c r="O9632" i="1"/>
  <c r="P9632" i="1"/>
  <c r="Q9632" i="1"/>
  <c r="O9633" i="1"/>
  <c r="P9633" i="1"/>
  <c r="Q9633" i="1"/>
  <c r="O9634" i="1"/>
  <c r="P9634" i="1"/>
  <c r="Q9634" i="1"/>
  <c r="O9635" i="1"/>
  <c r="P9635" i="1"/>
  <c r="Q9635" i="1"/>
  <c r="O9636" i="1"/>
  <c r="P9636" i="1"/>
  <c r="Q9636" i="1"/>
  <c r="O9637" i="1"/>
  <c r="P9637" i="1"/>
  <c r="Q9637" i="1"/>
  <c r="O9638" i="1"/>
  <c r="P9638" i="1"/>
  <c r="Q9638" i="1"/>
  <c r="O9639" i="1"/>
  <c r="P9639" i="1"/>
  <c r="Q9639" i="1"/>
  <c r="O9640" i="1"/>
  <c r="P9640" i="1"/>
  <c r="Q9640" i="1"/>
  <c r="O9641" i="1"/>
  <c r="P9641" i="1"/>
  <c r="Q9641" i="1"/>
  <c r="O9642" i="1"/>
  <c r="P9642" i="1"/>
  <c r="Q9642" i="1"/>
  <c r="O9643" i="1"/>
  <c r="P9643" i="1"/>
  <c r="Q9643" i="1"/>
  <c r="O9644" i="1"/>
  <c r="P9644" i="1"/>
  <c r="Q9644" i="1"/>
  <c r="O9645" i="1"/>
  <c r="P9645" i="1"/>
  <c r="Q9645" i="1"/>
  <c r="O9646" i="1"/>
  <c r="P9646" i="1"/>
  <c r="Q9646" i="1"/>
  <c r="O9647" i="1"/>
  <c r="P9647" i="1"/>
  <c r="Q9647" i="1"/>
  <c r="O9648" i="1"/>
  <c r="P9648" i="1"/>
  <c r="Q9648" i="1"/>
  <c r="O9649" i="1"/>
  <c r="P9649" i="1"/>
  <c r="Q9649" i="1"/>
  <c r="O9650" i="1"/>
  <c r="P9650" i="1"/>
  <c r="Q9650" i="1"/>
  <c r="O9651" i="1"/>
  <c r="P9651" i="1"/>
  <c r="Q9651" i="1"/>
  <c r="O9652" i="1"/>
  <c r="P9652" i="1"/>
  <c r="Q9652" i="1"/>
  <c r="O9653" i="1"/>
  <c r="P9653" i="1"/>
  <c r="Q9653" i="1"/>
  <c r="O9654" i="1"/>
  <c r="P9654" i="1"/>
  <c r="Q9654" i="1"/>
  <c r="O9655" i="1"/>
  <c r="P9655" i="1"/>
  <c r="Q9655" i="1"/>
  <c r="O9656" i="1"/>
  <c r="P9656" i="1"/>
  <c r="Q9656" i="1"/>
  <c r="O9657" i="1"/>
  <c r="P9657" i="1"/>
  <c r="Q9657" i="1"/>
  <c r="O9658" i="1"/>
  <c r="P9658" i="1"/>
  <c r="Q9658" i="1"/>
  <c r="O9659" i="1"/>
  <c r="P9659" i="1"/>
  <c r="Q9659" i="1"/>
  <c r="O9660" i="1"/>
  <c r="P9660" i="1"/>
  <c r="Q9660" i="1"/>
  <c r="O9661" i="1"/>
  <c r="P9661" i="1"/>
  <c r="Q9661" i="1"/>
  <c r="O9662" i="1"/>
  <c r="P9662" i="1"/>
  <c r="Q9662" i="1"/>
  <c r="O9663" i="1"/>
  <c r="P9663" i="1"/>
  <c r="Q9663" i="1"/>
  <c r="O9664" i="1"/>
  <c r="P9664" i="1"/>
  <c r="Q9664" i="1"/>
  <c r="O9665" i="1"/>
  <c r="P9665" i="1"/>
  <c r="Q9665" i="1"/>
  <c r="O9666" i="1"/>
  <c r="P9666" i="1"/>
  <c r="Q9666" i="1"/>
  <c r="O9667" i="1"/>
  <c r="P9667" i="1"/>
  <c r="Q9667" i="1"/>
  <c r="O9668" i="1"/>
  <c r="P9668" i="1"/>
  <c r="Q9668" i="1"/>
  <c r="O9669" i="1"/>
  <c r="P9669" i="1"/>
  <c r="Q9669" i="1"/>
  <c r="O9670" i="1"/>
  <c r="P9670" i="1"/>
  <c r="Q9670" i="1"/>
  <c r="O9671" i="1"/>
  <c r="P9671" i="1"/>
  <c r="Q9671" i="1"/>
  <c r="O9672" i="1"/>
  <c r="P9672" i="1"/>
  <c r="Q9672" i="1"/>
  <c r="O9673" i="1"/>
  <c r="P9673" i="1"/>
  <c r="Q9673" i="1"/>
  <c r="O9674" i="1"/>
  <c r="P9674" i="1"/>
  <c r="Q9674" i="1"/>
  <c r="O9675" i="1"/>
  <c r="P9675" i="1"/>
  <c r="Q9675" i="1"/>
  <c r="O9676" i="1"/>
  <c r="P9676" i="1"/>
  <c r="Q9676" i="1"/>
  <c r="O9677" i="1"/>
  <c r="P9677" i="1"/>
  <c r="Q9677" i="1"/>
  <c r="O9678" i="1"/>
  <c r="P9678" i="1"/>
  <c r="Q9678" i="1"/>
  <c r="O9679" i="1"/>
  <c r="P9679" i="1"/>
  <c r="Q9679" i="1"/>
  <c r="O9680" i="1"/>
  <c r="P9680" i="1"/>
  <c r="Q9680" i="1"/>
  <c r="O9681" i="1"/>
  <c r="P9681" i="1"/>
  <c r="Q9681" i="1"/>
  <c r="O9682" i="1"/>
  <c r="P9682" i="1"/>
  <c r="Q9682" i="1"/>
  <c r="O9683" i="1"/>
  <c r="P9683" i="1"/>
  <c r="Q9683" i="1"/>
  <c r="O9684" i="1"/>
  <c r="P9684" i="1"/>
  <c r="Q9684" i="1"/>
  <c r="O9685" i="1"/>
  <c r="P9685" i="1"/>
  <c r="Q9685" i="1"/>
  <c r="O9686" i="1"/>
  <c r="P9686" i="1"/>
  <c r="Q9686" i="1"/>
  <c r="O9687" i="1"/>
  <c r="P9687" i="1"/>
  <c r="Q9687" i="1"/>
  <c r="O9688" i="1"/>
  <c r="P9688" i="1"/>
  <c r="Q9688" i="1"/>
  <c r="O9689" i="1"/>
  <c r="P9689" i="1"/>
  <c r="Q9689" i="1"/>
  <c r="O9690" i="1"/>
  <c r="P9690" i="1"/>
  <c r="Q9690" i="1"/>
  <c r="O9691" i="1"/>
  <c r="P9691" i="1"/>
  <c r="Q9691" i="1"/>
  <c r="O9692" i="1"/>
  <c r="P9692" i="1"/>
  <c r="Q9692" i="1"/>
  <c r="O9693" i="1"/>
  <c r="P9693" i="1"/>
  <c r="Q9693" i="1"/>
  <c r="O9694" i="1"/>
  <c r="P9694" i="1"/>
  <c r="Q9694" i="1"/>
  <c r="O9695" i="1"/>
  <c r="P9695" i="1"/>
  <c r="Q9695" i="1"/>
  <c r="O9696" i="1"/>
  <c r="P9696" i="1"/>
  <c r="Q9696" i="1"/>
  <c r="O9697" i="1"/>
  <c r="P9697" i="1"/>
  <c r="Q9697" i="1"/>
  <c r="O9698" i="1"/>
  <c r="P9698" i="1"/>
  <c r="Q9698" i="1"/>
  <c r="O9699" i="1"/>
  <c r="P9699" i="1"/>
  <c r="Q9699" i="1"/>
  <c r="O9700" i="1"/>
  <c r="P9700" i="1"/>
  <c r="Q9700" i="1"/>
  <c r="O9701" i="1"/>
  <c r="P9701" i="1"/>
  <c r="Q9701" i="1"/>
  <c r="O9702" i="1"/>
  <c r="P9702" i="1"/>
  <c r="Q9702" i="1"/>
  <c r="O9703" i="1"/>
  <c r="P9703" i="1"/>
  <c r="Q9703" i="1"/>
  <c r="O9704" i="1"/>
  <c r="P9704" i="1"/>
  <c r="Q9704" i="1"/>
  <c r="O9705" i="1"/>
  <c r="P9705" i="1"/>
  <c r="Q9705" i="1"/>
  <c r="O9706" i="1"/>
  <c r="P9706" i="1"/>
  <c r="Q9706" i="1"/>
  <c r="O9707" i="1"/>
  <c r="P9707" i="1"/>
  <c r="Q9707" i="1"/>
  <c r="O9708" i="1"/>
  <c r="P9708" i="1"/>
  <c r="Q9708" i="1"/>
  <c r="O9709" i="1"/>
  <c r="P9709" i="1"/>
  <c r="Q9709" i="1"/>
  <c r="O9710" i="1"/>
  <c r="P9710" i="1"/>
  <c r="Q9710" i="1"/>
  <c r="O9711" i="1"/>
  <c r="P9711" i="1"/>
  <c r="Q9711" i="1"/>
  <c r="O9712" i="1"/>
  <c r="P9712" i="1"/>
  <c r="Q9712" i="1"/>
  <c r="O9713" i="1"/>
  <c r="P9713" i="1"/>
  <c r="Q9713" i="1"/>
  <c r="O9714" i="1"/>
  <c r="P9714" i="1"/>
  <c r="Q9714" i="1"/>
  <c r="O9715" i="1"/>
  <c r="P9715" i="1"/>
  <c r="Q9715" i="1"/>
  <c r="O9716" i="1"/>
  <c r="P9716" i="1"/>
  <c r="Q9716" i="1"/>
  <c r="O9717" i="1"/>
  <c r="P9717" i="1"/>
  <c r="Q9717" i="1"/>
  <c r="O9718" i="1"/>
  <c r="P9718" i="1"/>
  <c r="Q9718" i="1"/>
  <c r="O9719" i="1"/>
  <c r="P9719" i="1"/>
  <c r="Q9719" i="1"/>
  <c r="O9720" i="1"/>
  <c r="P9720" i="1"/>
  <c r="Q9720" i="1"/>
  <c r="O9721" i="1"/>
  <c r="P9721" i="1"/>
  <c r="Q9721" i="1"/>
  <c r="O9722" i="1"/>
  <c r="P9722" i="1"/>
  <c r="Q9722" i="1"/>
  <c r="O9723" i="1"/>
  <c r="P9723" i="1"/>
  <c r="Q9723" i="1"/>
  <c r="O9724" i="1"/>
  <c r="P9724" i="1"/>
  <c r="Q9724" i="1"/>
  <c r="O9725" i="1"/>
  <c r="P9725" i="1"/>
  <c r="Q9725" i="1"/>
  <c r="O9726" i="1"/>
  <c r="P9726" i="1"/>
  <c r="Q9726" i="1"/>
  <c r="O9727" i="1"/>
  <c r="P9727" i="1"/>
  <c r="Q9727" i="1"/>
  <c r="O9728" i="1"/>
  <c r="P9728" i="1"/>
  <c r="Q9728" i="1"/>
  <c r="O9729" i="1"/>
  <c r="P9729" i="1"/>
  <c r="Q9729" i="1"/>
  <c r="O9730" i="1"/>
  <c r="P9730" i="1"/>
  <c r="Q9730" i="1"/>
  <c r="O9731" i="1"/>
  <c r="P9731" i="1"/>
  <c r="Q9731" i="1"/>
  <c r="O9732" i="1"/>
  <c r="P9732" i="1"/>
  <c r="Q9732" i="1"/>
  <c r="O9733" i="1"/>
  <c r="P9733" i="1"/>
  <c r="Q9733" i="1"/>
  <c r="O9734" i="1"/>
  <c r="P9734" i="1"/>
  <c r="Q9734" i="1"/>
  <c r="O9735" i="1"/>
  <c r="P9735" i="1"/>
  <c r="Q9735" i="1"/>
  <c r="O9736" i="1"/>
  <c r="P9736" i="1"/>
  <c r="Q9736" i="1"/>
  <c r="O9737" i="1"/>
  <c r="P9737" i="1"/>
  <c r="Q9737" i="1"/>
  <c r="O9738" i="1"/>
  <c r="P9738" i="1"/>
  <c r="Q9738" i="1"/>
  <c r="O9739" i="1"/>
  <c r="P9739" i="1"/>
  <c r="Q9739" i="1"/>
  <c r="O9740" i="1"/>
  <c r="P9740" i="1"/>
  <c r="Q9740" i="1"/>
  <c r="O9741" i="1"/>
  <c r="P9741" i="1"/>
  <c r="Q9741" i="1"/>
  <c r="O9742" i="1"/>
  <c r="P9742" i="1"/>
  <c r="Q9742" i="1"/>
  <c r="O9743" i="1"/>
  <c r="P9743" i="1"/>
  <c r="Q9743" i="1"/>
  <c r="O9744" i="1"/>
  <c r="P9744" i="1"/>
  <c r="Q9744" i="1"/>
  <c r="O9745" i="1"/>
  <c r="P9745" i="1"/>
  <c r="Q9745" i="1"/>
  <c r="O9746" i="1"/>
  <c r="P9746" i="1"/>
  <c r="Q9746" i="1"/>
  <c r="O9747" i="1"/>
  <c r="P9747" i="1"/>
  <c r="Q9747" i="1"/>
  <c r="O9748" i="1"/>
  <c r="P9748" i="1"/>
  <c r="Q9748" i="1"/>
  <c r="O9749" i="1"/>
  <c r="P9749" i="1"/>
  <c r="Q9749" i="1"/>
  <c r="O9750" i="1"/>
  <c r="P9750" i="1"/>
  <c r="Q9750" i="1"/>
  <c r="O9751" i="1"/>
  <c r="P9751" i="1"/>
  <c r="Q9751" i="1"/>
  <c r="O9752" i="1"/>
  <c r="P9752" i="1"/>
  <c r="Q9752" i="1"/>
  <c r="O9753" i="1"/>
  <c r="P9753" i="1"/>
  <c r="Q9753" i="1"/>
  <c r="O9754" i="1"/>
  <c r="P9754" i="1"/>
  <c r="Q9754" i="1"/>
  <c r="O9755" i="1"/>
  <c r="P9755" i="1"/>
  <c r="Q9755" i="1"/>
  <c r="O9756" i="1"/>
  <c r="P9756" i="1"/>
  <c r="Q9756" i="1"/>
  <c r="O9757" i="1"/>
  <c r="P9757" i="1"/>
  <c r="Q9757" i="1"/>
  <c r="O9758" i="1"/>
  <c r="P9758" i="1"/>
  <c r="Q9758" i="1"/>
  <c r="O9759" i="1"/>
  <c r="P9759" i="1"/>
  <c r="Q9759" i="1"/>
  <c r="O9760" i="1"/>
  <c r="P9760" i="1"/>
  <c r="Q9760" i="1"/>
  <c r="O9761" i="1"/>
  <c r="P9761" i="1"/>
  <c r="Q9761" i="1"/>
  <c r="O9762" i="1"/>
  <c r="P9762" i="1"/>
  <c r="Q9762" i="1"/>
  <c r="O9763" i="1"/>
  <c r="P9763" i="1"/>
  <c r="Q9763" i="1"/>
  <c r="O9764" i="1"/>
  <c r="P9764" i="1"/>
  <c r="Q9764" i="1"/>
  <c r="O9765" i="1"/>
  <c r="P9765" i="1"/>
  <c r="Q9765" i="1"/>
  <c r="O9766" i="1"/>
  <c r="P9766" i="1"/>
  <c r="Q9766" i="1"/>
  <c r="O9767" i="1"/>
  <c r="P9767" i="1"/>
  <c r="Q9767" i="1"/>
  <c r="O9768" i="1"/>
  <c r="P9768" i="1"/>
  <c r="Q9768" i="1"/>
  <c r="O9769" i="1"/>
  <c r="P9769" i="1"/>
  <c r="Q9769" i="1"/>
  <c r="O9770" i="1"/>
  <c r="P9770" i="1"/>
  <c r="Q9770" i="1"/>
  <c r="O9771" i="1"/>
  <c r="P9771" i="1"/>
  <c r="Q9771" i="1"/>
  <c r="O9772" i="1"/>
  <c r="P9772" i="1"/>
  <c r="Q9772" i="1"/>
  <c r="O9773" i="1"/>
  <c r="P9773" i="1"/>
  <c r="Q9773" i="1"/>
  <c r="O9774" i="1"/>
  <c r="P9774" i="1"/>
  <c r="Q9774" i="1"/>
  <c r="O9775" i="1"/>
  <c r="P9775" i="1"/>
  <c r="Q9775" i="1"/>
  <c r="O9776" i="1"/>
  <c r="P9776" i="1"/>
  <c r="Q9776" i="1"/>
  <c r="O9777" i="1"/>
  <c r="P9777" i="1"/>
  <c r="Q9777" i="1"/>
  <c r="O9778" i="1"/>
  <c r="P9778" i="1"/>
  <c r="Q9778" i="1"/>
  <c r="O9779" i="1"/>
  <c r="P9779" i="1"/>
  <c r="Q9779" i="1"/>
  <c r="O9780" i="1"/>
  <c r="P9780" i="1"/>
  <c r="Q9780" i="1"/>
  <c r="O9781" i="1"/>
  <c r="P9781" i="1"/>
  <c r="Q9781" i="1"/>
  <c r="O9782" i="1"/>
  <c r="P9782" i="1"/>
  <c r="Q9782" i="1"/>
  <c r="O9783" i="1"/>
  <c r="P9783" i="1"/>
  <c r="Q9783" i="1"/>
  <c r="O9784" i="1"/>
  <c r="P9784" i="1"/>
  <c r="Q9784" i="1"/>
  <c r="O9785" i="1"/>
  <c r="P9785" i="1"/>
  <c r="Q9785" i="1"/>
  <c r="O9786" i="1"/>
  <c r="P9786" i="1"/>
  <c r="Q9786" i="1"/>
  <c r="O9787" i="1"/>
  <c r="P9787" i="1"/>
  <c r="Q9787" i="1"/>
  <c r="O9788" i="1"/>
  <c r="P9788" i="1"/>
  <c r="Q9788" i="1"/>
  <c r="O9789" i="1"/>
  <c r="P9789" i="1"/>
  <c r="Q9789" i="1"/>
  <c r="O9790" i="1"/>
  <c r="P9790" i="1"/>
  <c r="Q9790" i="1"/>
  <c r="O9791" i="1"/>
  <c r="P9791" i="1"/>
  <c r="Q9791" i="1"/>
  <c r="O9792" i="1"/>
  <c r="P9792" i="1"/>
  <c r="Q9792" i="1"/>
  <c r="O9793" i="1"/>
  <c r="P9793" i="1"/>
  <c r="Q9793" i="1"/>
  <c r="O9794" i="1"/>
  <c r="P9794" i="1"/>
  <c r="Q9794" i="1"/>
  <c r="O9795" i="1"/>
  <c r="P9795" i="1"/>
  <c r="Q9795" i="1"/>
  <c r="O9796" i="1"/>
  <c r="P9796" i="1"/>
  <c r="Q9796" i="1"/>
  <c r="O9797" i="1"/>
  <c r="P9797" i="1"/>
  <c r="Q9797" i="1"/>
  <c r="O9798" i="1"/>
  <c r="P9798" i="1"/>
  <c r="Q9798" i="1"/>
  <c r="O9799" i="1"/>
  <c r="P9799" i="1"/>
  <c r="Q9799" i="1"/>
  <c r="O9800" i="1"/>
  <c r="P9800" i="1"/>
  <c r="Q9800" i="1"/>
  <c r="O9801" i="1"/>
  <c r="P9801" i="1"/>
  <c r="Q9801" i="1"/>
  <c r="O9802" i="1"/>
  <c r="P9802" i="1"/>
  <c r="Q9802" i="1"/>
  <c r="O9803" i="1"/>
  <c r="P9803" i="1"/>
  <c r="Q9803" i="1"/>
  <c r="O9804" i="1"/>
  <c r="P9804" i="1"/>
  <c r="Q9804" i="1"/>
  <c r="O9805" i="1"/>
  <c r="P9805" i="1"/>
  <c r="Q9805" i="1"/>
  <c r="O9806" i="1"/>
  <c r="P9806" i="1"/>
  <c r="Q9806" i="1"/>
  <c r="O9807" i="1"/>
  <c r="P9807" i="1"/>
  <c r="Q9807" i="1"/>
  <c r="O9808" i="1"/>
  <c r="P9808" i="1"/>
  <c r="Q9808" i="1"/>
  <c r="O9809" i="1"/>
  <c r="P9809" i="1"/>
  <c r="Q9809" i="1"/>
  <c r="O9810" i="1"/>
  <c r="P9810" i="1"/>
  <c r="Q9810" i="1"/>
  <c r="O9811" i="1"/>
  <c r="P9811" i="1"/>
  <c r="Q9811" i="1"/>
  <c r="O9812" i="1"/>
  <c r="P9812" i="1"/>
  <c r="Q9812" i="1"/>
  <c r="O9813" i="1"/>
  <c r="P9813" i="1"/>
  <c r="Q9813" i="1"/>
  <c r="O9814" i="1"/>
  <c r="P9814" i="1"/>
  <c r="Q9814" i="1"/>
  <c r="O9815" i="1"/>
  <c r="P9815" i="1"/>
  <c r="Q9815" i="1"/>
  <c r="O9816" i="1"/>
  <c r="P9816" i="1"/>
  <c r="Q9816" i="1"/>
  <c r="O9817" i="1"/>
  <c r="P9817" i="1"/>
  <c r="Q9817" i="1"/>
  <c r="O9818" i="1"/>
  <c r="P9818" i="1"/>
  <c r="Q9818" i="1"/>
  <c r="O9819" i="1"/>
  <c r="P9819" i="1"/>
  <c r="Q9819" i="1"/>
  <c r="O9820" i="1"/>
  <c r="P9820" i="1"/>
  <c r="Q9820" i="1"/>
  <c r="O9821" i="1"/>
  <c r="P9821" i="1"/>
  <c r="Q9821" i="1"/>
  <c r="O9822" i="1"/>
  <c r="P9822" i="1"/>
  <c r="Q9822" i="1"/>
  <c r="O9823" i="1"/>
  <c r="P9823" i="1"/>
  <c r="Q9823" i="1"/>
  <c r="O9824" i="1"/>
  <c r="P9824" i="1"/>
  <c r="Q9824" i="1"/>
  <c r="O9825" i="1"/>
  <c r="P9825" i="1"/>
  <c r="Q9825" i="1"/>
  <c r="O9826" i="1"/>
  <c r="P9826" i="1"/>
  <c r="Q9826" i="1"/>
  <c r="O9827" i="1"/>
  <c r="P9827" i="1"/>
  <c r="Q9827" i="1"/>
  <c r="O9828" i="1"/>
  <c r="P9828" i="1"/>
  <c r="Q9828" i="1"/>
  <c r="O9829" i="1"/>
  <c r="P9829" i="1"/>
  <c r="Q9829" i="1"/>
  <c r="O9830" i="1"/>
  <c r="P9830" i="1"/>
  <c r="Q9830" i="1"/>
  <c r="O9831" i="1"/>
  <c r="P9831" i="1"/>
  <c r="Q9831" i="1"/>
  <c r="O9832" i="1"/>
  <c r="P9832" i="1"/>
  <c r="Q9832" i="1"/>
  <c r="O9833" i="1"/>
  <c r="P9833" i="1"/>
  <c r="Q9833" i="1"/>
  <c r="O9834" i="1"/>
  <c r="P9834" i="1"/>
  <c r="Q9834" i="1"/>
  <c r="O9835" i="1"/>
  <c r="P9835" i="1"/>
  <c r="Q9835" i="1"/>
  <c r="O9836" i="1"/>
  <c r="P9836" i="1"/>
  <c r="Q9836" i="1"/>
  <c r="O9837" i="1"/>
  <c r="P9837" i="1"/>
  <c r="Q9837" i="1"/>
  <c r="O9838" i="1"/>
  <c r="P9838" i="1"/>
  <c r="Q9838" i="1"/>
  <c r="O9839" i="1"/>
  <c r="P9839" i="1"/>
  <c r="Q9839" i="1"/>
  <c r="O9840" i="1"/>
  <c r="P9840" i="1"/>
  <c r="Q9840" i="1"/>
  <c r="O9841" i="1"/>
  <c r="P9841" i="1"/>
  <c r="Q9841" i="1"/>
  <c r="O9842" i="1"/>
  <c r="P9842" i="1"/>
  <c r="Q9842" i="1"/>
  <c r="O9843" i="1"/>
  <c r="P9843" i="1"/>
  <c r="Q9843" i="1"/>
  <c r="O9844" i="1"/>
  <c r="P9844" i="1"/>
  <c r="Q9844" i="1"/>
  <c r="O9845" i="1"/>
  <c r="P9845" i="1"/>
  <c r="Q9845" i="1"/>
  <c r="O9846" i="1"/>
  <c r="P9846" i="1"/>
  <c r="Q9846" i="1"/>
  <c r="O9847" i="1"/>
  <c r="P9847" i="1"/>
  <c r="Q9847" i="1"/>
  <c r="O9848" i="1"/>
  <c r="P9848" i="1"/>
  <c r="Q9848" i="1"/>
  <c r="O9849" i="1"/>
  <c r="P9849" i="1"/>
  <c r="Q9849" i="1"/>
  <c r="O9850" i="1"/>
  <c r="P9850" i="1"/>
  <c r="Q9850" i="1"/>
  <c r="O9851" i="1"/>
  <c r="P9851" i="1"/>
  <c r="Q9851" i="1"/>
  <c r="O9852" i="1"/>
  <c r="P9852" i="1"/>
  <c r="Q9852" i="1"/>
  <c r="O9853" i="1"/>
  <c r="P9853" i="1"/>
  <c r="Q9853" i="1"/>
  <c r="O9854" i="1"/>
  <c r="P9854" i="1"/>
  <c r="Q9854" i="1"/>
  <c r="O9855" i="1"/>
  <c r="P9855" i="1"/>
  <c r="Q9855" i="1"/>
  <c r="O9856" i="1"/>
  <c r="P9856" i="1"/>
  <c r="Q9856" i="1"/>
  <c r="O9857" i="1"/>
  <c r="P9857" i="1"/>
  <c r="Q9857" i="1"/>
  <c r="O9858" i="1"/>
  <c r="P9858" i="1"/>
  <c r="Q9858" i="1"/>
  <c r="O9859" i="1"/>
  <c r="P9859" i="1"/>
  <c r="Q9859" i="1"/>
  <c r="O9860" i="1"/>
  <c r="P9860" i="1"/>
  <c r="Q9860" i="1"/>
  <c r="O9861" i="1"/>
  <c r="P9861" i="1"/>
  <c r="Q9861" i="1"/>
  <c r="O9862" i="1"/>
  <c r="P9862" i="1"/>
  <c r="Q9862" i="1"/>
  <c r="O9863" i="1"/>
  <c r="P9863" i="1"/>
  <c r="Q9863" i="1"/>
  <c r="O9864" i="1"/>
  <c r="P9864" i="1"/>
  <c r="Q9864" i="1"/>
  <c r="O9865" i="1"/>
  <c r="P9865" i="1"/>
  <c r="Q9865" i="1"/>
  <c r="O9866" i="1"/>
  <c r="P9866" i="1"/>
  <c r="Q9866" i="1"/>
  <c r="O9867" i="1"/>
  <c r="P9867" i="1"/>
  <c r="Q9867" i="1"/>
  <c r="O9868" i="1"/>
  <c r="P9868" i="1"/>
  <c r="Q9868" i="1"/>
  <c r="O9869" i="1"/>
  <c r="P9869" i="1"/>
  <c r="Q9869" i="1"/>
  <c r="O9870" i="1"/>
  <c r="P9870" i="1"/>
  <c r="Q9870" i="1"/>
  <c r="O9871" i="1"/>
  <c r="P9871" i="1"/>
  <c r="Q9871" i="1"/>
  <c r="O9872" i="1"/>
  <c r="P9872" i="1"/>
  <c r="Q9872" i="1"/>
  <c r="O9873" i="1"/>
  <c r="P9873" i="1"/>
  <c r="Q9873" i="1"/>
  <c r="O9874" i="1"/>
  <c r="P9874" i="1"/>
  <c r="Q9874" i="1"/>
  <c r="O9875" i="1"/>
  <c r="P9875" i="1"/>
  <c r="Q9875" i="1"/>
  <c r="O9876" i="1"/>
  <c r="P9876" i="1"/>
  <c r="Q9876" i="1"/>
  <c r="O9877" i="1"/>
  <c r="P9877" i="1"/>
  <c r="Q9877" i="1"/>
  <c r="O9878" i="1"/>
  <c r="P9878" i="1"/>
  <c r="Q9878" i="1"/>
  <c r="O9879" i="1"/>
  <c r="P9879" i="1"/>
  <c r="Q9879" i="1"/>
  <c r="O9880" i="1"/>
  <c r="P9880" i="1"/>
  <c r="Q9880" i="1"/>
  <c r="O9881" i="1"/>
  <c r="P9881" i="1"/>
  <c r="Q9881" i="1"/>
  <c r="O9882" i="1"/>
  <c r="P9882" i="1"/>
  <c r="Q9882" i="1"/>
  <c r="O9883" i="1"/>
  <c r="P9883" i="1"/>
  <c r="Q9883" i="1"/>
  <c r="O9884" i="1"/>
  <c r="P9884" i="1"/>
  <c r="Q9884" i="1"/>
  <c r="O9885" i="1"/>
  <c r="P9885" i="1"/>
  <c r="Q9885" i="1"/>
  <c r="O9886" i="1"/>
  <c r="P9886" i="1"/>
  <c r="Q9886" i="1"/>
  <c r="O9887" i="1"/>
  <c r="P9887" i="1"/>
  <c r="Q9887" i="1"/>
  <c r="O9888" i="1"/>
  <c r="P9888" i="1"/>
  <c r="Q9888" i="1"/>
  <c r="O9889" i="1"/>
  <c r="P9889" i="1"/>
  <c r="Q9889" i="1"/>
  <c r="O9890" i="1"/>
  <c r="P9890" i="1"/>
  <c r="Q9890" i="1"/>
  <c r="O9891" i="1"/>
  <c r="P9891" i="1"/>
  <c r="Q9891" i="1"/>
  <c r="O9892" i="1"/>
  <c r="P9892" i="1"/>
  <c r="Q9892" i="1"/>
  <c r="O9893" i="1"/>
  <c r="P9893" i="1"/>
  <c r="Q9893" i="1"/>
  <c r="O9894" i="1"/>
  <c r="P9894" i="1"/>
  <c r="Q9894" i="1"/>
  <c r="O9895" i="1"/>
  <c r="P9895" i="1"/>
  <c r="Q9895" i="1"/>
  <c r="O9896" i="1"/>
  <c r="P9896" i="1"/>
  <c r="Q9896" i="1"/>
  <c r="O9897" i="1"/>
  <c r="P9897" i="1"/>
  <c r="Q9897" i="1"/>
  <c r="O9898" i="1"/>
  <c r="P9898" i="1"/>
  <c r="Q9898" i="1"/>
  <c r="O9899" i="1"/>
  <c r="P9899" i="1"/>
  <c r="Q9899" i="1"/>
  <c r="O9900" i="1"/>
  <c r="P9900" i="1"/>
  <c r="Q9900" i="1"/>
  <c r="O9901" i="1"/>
  <c r="P9901" i="1"/>
  <c r="Q9901" i="1"/>
  <c r="O9902" i="1"/>
  <c r="P9902" i="1"/>
  <c r="Q9902" i="1"/>
  <c r="O9903" i="1"/>
  <c r="P9903" i="1"/>
  <c r="Q9903" i="1"/>
  <c r="O9904" i="1"/>
  <c r="P9904" i="1"/>
  <c r="Q9904" i="1"/>
  <c r="O9905" i="1"/>
  <c r="P9905" i="1"/>
  <c r="Q9905" i="1"/>
  <c r="O9906" i="1"/>
  <c r="P9906" i="1"/>
  <c r="Q9906" i="1"/>
  <c r="O9907" i="1"/>
  <c r="P9907" i="1"/>
  <c r="Q9907" i="1"/>
  <c r="O9908" i="1"/>
  <c r="P9908" i="1"/>
  <c r="Q9908" i="1"/>
  <c r="O9909" i="1"/>
  <c r="P9909" i="1"/>
  <c r="Q9909" i="1"/>
  <c r="O9910" i="1"/>
  <c r="P9910" i="1"/>
  <c r="Q9910" i="1"/>
  <c r="O9911" i="1"/>
  <c r="P9911" i="1"/>
  <c r="Q9911" i="1"/>
  <c r="O9912" i="1"/>
  <c r="P9912" i="1"/>
  <c r="Q9912" i="1"/>
  <c r="O9913" i="1"/>
  <c r="P9913" i="1"/>
  <c r="Q9913" i="1"/>
  <c r="O9914" i="1"/>
  <c r="P9914" i="1"/>
  <c r="Q9914" i="1"/>
  <c r="O9915" i="1"/>
  <c r="P9915" i="1"/>
  <c r="Q9915" i="1"/>
  <c r="O9916" i="1"/>
  <c r="P9916" i="1"/>
  <c r="Q9916" i="1"/>
  <c r="O9917" i="1"/>
  <c r="P9917" i="1"/>
  <c r="Q9917" i="1"/>
  <c r="O9918" i="1"/>
  <c r="P9918" i="1"/>
  <c r="Q9918" i="1"/>
  <c r="O9919" i="1"/>
  <c r="P9919" i="1"/>
  <c r="Q9919" i="1"/>
  <c r="O9920" i="1"/>
  <c r="P9920" i="1"/>
  <c r="Q9920" i="1"/>
  <c r="O9921" i="1"/>
  <c r="P9921" i="1"/>
  <c r="Q9921" i="1"/>
  <c r="O9922" i="1"/>
  <c r="P9922" i="1"/>
  <c r="Q9922" i="1"/>
  <c r="O9923" i="1"/>
  <c r="P9923" i="1"/>
  <c r="Q9923" i="1"/>
  <c r="O9924" i="1"/>
  <c r="P9924" i="1"/>
  <c r="Q9924" i="1"/>
  <c r="O9925" i="1"/>
  <c r="P9925" i="1"/>
  <c r="Q9925" i="1"/>
  <c r="O9926" i="1"/>
  <c r="P9926" i="1"/>
  <c r="Q9926" i="1"/>
  <c r="O9927" i="1"/>
  <c r="P9927" i="1"/>
  <c r="Q9927" i="1"/>
  <c r="O9928" i="1"/>
  <c r="P9928" i="1"/>
  <c r="Q9928" i="1"/>
  <c r="O9929" i="1"/>
  <c r="P9929" i="1"/>
  <c r="Q9929" i="1"/>
  <c r="O9930" i="1"/>
  <c r="P9930" i="1"/>
  <c r="Q9930" i="1"/>
  <c r="O9931" i="1"/>
  <c r="P9931" i="1"/>
  <c r="Q9931" i="1"/>
  <c r="O9932" i="1"/>
  <c r="P9932" i="1"/>
  <c r="Q9932" i="1"/>
  <c r="O9933" i="1"/>
  <c r="P9933" i="1"/>
  <c r="Q9933" i="1"/>
  <c r="O9934" i="1"/>
  <c r="P9934" i="1"/>
  <c r="Q9934" i="1"/>
  <c r="O9935" i="1"/>
  <c r="P9935" i="1"/>
  <c r="Q9935" i="1"/>
  <c r="O9936" i="1"/>
  <c r="P9936" i="1"/>
  <c r="Q9936" i="1"/>
  <c r="O9937" i="1"/>
  <c r="P9937" i="1"/>
  <c r="Q9937" i="1"/>
  <c r="O9938" i="1"/>
  <c r="P9938" i="1"/>
  <c r="Q9938" i="1"/>
  <c r="O9939" i="1"/>
  <c r="P9939" i="1"/>
  <c r="Q9939" i="1"/>
  <c r="O9940" i="1"/>
  <c r="P9940" i="1"/>
  <c r="Q9940" i="1"/>
  <c r="O9941" i="1"/>
  <c r="P9941" i="1"/>
  <c r="Q9941" i="1"/>
  <c r="O9942" i="1"/>
  <c r="P9942" i="1"/>
  <c r="Q9942" i="1"/>
  <c r="O9943" i="1"/>
  <c r="P9943" i="1"/>
  <c r="Q9943" i="1"/>
  <c r="O9944" i="1"/>
  <c r="P9944" i="1"/>
  <c r="Q9944" i="1"/>
  <c r="O9945" i="1"/>
  <c r="P9945" i="1"/>
  <c r="Q9945" i="1"/>
  <c r="O9946" i="1"/>
  <c r="P9946" i="1"/>
  <c r="Q9946" i="1"/>
  <c r="O9947" i="1"/>
  <c r="P9947" i="1"/>
  <c r="Q9947" i="1"/>
  <c r="O9948" i="1"/>
  <c r="P9948" i="1"/>
  <c r="Q9948" i="1"/>
  <c r="O9949" i="1"/>
  <c r="P9949" i="1"/>
  <c r="Q9949" i="1"/>
  <c r="O9950" i="1"/>
  <c r="P9950" i="1"/>
  <c r="Q9950" i="1"/>
  <c r="O9951" i="1"/>
  <c r="P9951" i="1"/>
  <c r="Q9951" i="1"/>
  <c r="O9952" i="1"/>
  <c r="P9952" i="1"/>
  <c r="Q9952" i="1"/>
  <c r="O9953" i="1"/>
  <c r="P9953" i="1"/>
  <c r="Q9953" i="1"/>
  <c r="O9954" i="1"/>
  <c r="P9954" i="1"/>
  <c r="Q9954" i="1"/>
  <c r="O9955" i="1"/>
  <c r="P9955" i="1"/>
  <c r="Q9955" i="1"/>
  <c r="O9956" i="1"/>
  <c r="P9956" i="1"/>
  <c r="Q9956" i="1"/>
  <c r="O9957" i="1"/>
  <c r="P9957" i="1"/>
  <c r="Q9957" i="1"/>
  <c r="O9958" i="1"/>
  <c r="P9958" i="1"/>
  <c r="Q9958" i="1"/>
  <c r="O9959" i="1"/>
  <c r="P9959" i="1"/>
  <c r="Q9959" i="1"/>
  <c r="O9960" i="1"/>
  <c r="P9960" i="1"/>
  <c r="Q9960" i="1"/>
  <c r="O9961" i="1"/>
  <c r="P9961" i="1"/>
  <c r="Q9961" i="1"/>
  <c r="O9962" i="1"/>
  <c r="P9962" i="1"/>
  <c r="Q9962" i="1"/>
  <c r="O9963" i="1"/>
  <c r="P9963" i="1"/>
  <c r="Q9963" i="1"/>
  <c r="O9964" i="1"/>
  <c r="P9964" i="1"/>
  <c r="Q9964" i="1"/>
  <c r="O9965" i="1"/>
  <c r="P9965" i="1"/>
  <c r="Q9965" i="1"/>
  <c r="O9966" i="1"/>
  <c r="P9966" i="1"/>
  <c r="Q9966" i="1"/>
  <c r="O9967" i="1"/>
  <c r="P9967" i="1"/>
  <c r="Q9967" i="1"/>
  <c r="O9968" i="1"/>
  <c r="P9968" i="1"/>
  <c r="Q9968" i="1"/>
  <c r="O9969" i="1"/>
  <c r="P9969" i="1"/>
  <c r="Q9969" i="1"/>
  <c r="O9970" i="1"/>
  <c r="P9970" i="1"/>
  <c r="Q9970" i="1"/>
  <c r="O9971" i="1"/>
  <c r="P9971" i="1"/>
  <c r="Q9971" i="1"/>
  <c r="O9972" i="1"/>
  <c r="P9972" i="1"/>
  <c r="Q9972" i="1"/>
  <c r="O9973" i="1"/>
  <c r="P9973" i="1"/>
  <c r="Q9973" i="1"/>
  <c r="O9974" i="1"/>
  <c r="P9974" i="1"/>
  <c r="Q9974" i="1"/>
  <c r="O9975" i="1"/>
  <c r="P9975" i="1"/>
  <c r="Q9975" i="1"/>
  <c r="O9976" i="1"/>
  <c r="P9976" i="1"/>
  <c r="Q9976" i="1"/>
  <c r="O9977" i="1"/>
  <c r="P9977" i="1"/>
  <c r="Q9977" i="1"/>
  <c r="O9978" i="1"/>
  <c r="P9978" i="1"/>
  <c r="Q9978" i="1"/>
  <c r="O9979" i="1"/>
  <c r="P9979" i="1"/>
  <c r="Q9979" i="1"/>
  <c r="O9980" i="1"/>
  <c r="P9980" i="1"/>
  <c r="Q9980" i="1"/>
  <c r="O9981" i="1"/>
  <c r="P9981" i="1"/>
  <c r="Q9981" i="1"/>
  <c r="O9982" i="1"/>
  <c r="P9982" i="1"/>
  <c r="Q9982" i="1"/>
  <c r="O9983" i="1"/>
  <c r="P9983" i="1"/>
  <c r="Q9983" i="1"/>
  <c r="O9984" i="1"/>
  <c r="P9984" i="1"/>
  <c r="Q9984" i="1"/>
  <c r="O9985" i="1"/>
  <c r="P9985" i="1"/>
  <c r="Q9985" i="1"/>
  <c r="O9986" i="1"/>
  <c r="P9986" i="1"/>
  <c r="Q9986" i="1"/>
  <c r="O9987" i="1"/>
  <c r="P9987" i="1"/>
  <c r="Q9987" i="1"/>
  <c r="O9988" i="1"/>
  <c r="P9988" i="1"/>
  <c r="Q9988" i="1"/>
  <c r="O9989" i="1"/>
  <c r="P9989" i="1"/>
  <c r="Q9989" i="1"/>
  <c r="O9990" i="1"/>
  <c r="P9990" i="1"/>
  <c r="Q9990" i="1"/>
  <c r="O9991" i="1"/>
  <c r="P9991" i="1"/>
  <c r="Q9991" i="1"/>
  <c r="O9992" i="1"/>
  <c r="P9992" i="1"/>
  <c r="Q9992" i="1"/>
  <c r="O9993" i="1"/>
  <c r="P9993" i="1"/>
  <c r="Q9993" i="1"/>
  <c r="O9994" i="1"/>
  <c r="P9994" i="1"/>
  <c r="Q9994" i="1"/>
  <c r="O9995" i="1"/>
  <c r="P9995" i="1"/>
  <c r="Q9995" i="1"/>
  <c r="O9996" i="1"/>
  <c r="P9996" i="1"/>
  <c r="Q9996" i="1"/>
  <c r="O9997" i="1"/>
  <c r="P9997" i="1"/>
  <c r="Q9997" i="1"/>
  <c r="O9998" i="1"/>
  <c r="P9998" i="1"/>
  <c r="Q9998" i="1"/>
  <c r="O9999" i="1"/>
  <c r="P9999" i="1"/>
  <c r="Q9999" i="1"/>
  <c r="O10000" i="1"/>
  <c r="P10000" i="1"/>
  <c r="Q10000" i="1"/>
  <c r="O10001" i="1"/>
  <c r="P10001" i="1"/>
  <c r="Q10001" i="1"/>
  <c r="O10002" i="1"/>
  <c r="P10002" i="1"/>
  <c r="Q10002" i="1"/>
  <c r="O10003" i="1"/>
  <c r="P10003" i="1"/>
  <c r="Q10003" i="1"/>
  <c r="O10004" i="1"/>
  <c r="P10004" i="1"/>
  <c r="Q10004" i="1"/>
  <c r="O10005" i="1"/>
  <c r="P10005" i="1"/>
  <c r="Q10005" i="1"/>
  <c r="O10006" i="1"/>
  <c r="P10006" i="1"/>
  <c r="Q10006" i="1"/>
  <c r="O10007" i="1"/>
  <c r="P10007" i="1"/>
  <c r="Q10007" i="1"/>
  <c r="O10008" i="1"/>
  <c r="P10008" i="1"/>
  <c r="Q10008" i="1"/>
  <c r="O10009" i="1"/>
  <c r="P10009" i="1"/>
  <c r="Q10009" i="1"/>
  <c r="O10010" i="1"/>
  <c r="P10010" i="1"/>
  <c r="Q10010" i="1"/>
  <c r="O10011" i="1"/>
  <c r="P10011" i="1"/>
  <c r="Q10011" i="1"/>
  <c r="O10012" i="1"/>
  <c r="P10012" i="1"/>
  <c r="Q10012" i="1"/>
  <c r="O10013" i="1"/>
  <c r="P10013" i="1"/>
  <c r="Q10013" i="1"/>
  <c r="O10014" i="1"/>
  <c r="P10014" i="1"/>
  <c r="Q10014" i="1"/>
  <c r="O10015" i="1"/>
  <c r="P10015" i="1"/>
  <c r="Q10015" i="1"/>
  <c r="O10016" i="1"/>
  <c r="P10016" i="1"/>
  <c r="Q10016" i="1"/>
  <c r="O10017" i="1"/>
  <c r="P10017" i="1"/>
  <c r="Q10017" i="1"/>
  <c r="O10018" i="1"/>
  <c r="P10018" i="1"/>
  <c r="Q10018" i="1"/>
  <c r="O10019" i="1"/>
  <c r="P10019" i="1"/>
  <c r="Q10019" i="1"/>
  <c r="O10020" i="1"/>
  <c r="P10020" i="1"/>
  <c r="Q10020" i="1"/>
  <c r="O10021" i="1"/>
  <c r="P10021" i="1"/>
  <c r="Q10021" i="1"/>
  <c r="O10022" i="1"/>
  <c r="P10022" i="1"/>
  <c r="Q10022" i="1"/>
  <c r="O10023" i="1"/>
  <c r="P10023" i="1"/>
  <c r="Q10023" i="1"/>
  <c r="O10024" i="1"/>
  <c r="P10024" i="1"/>
  <c r="Q10024" i="1"/>
  <c r="O10025" i="1"/>
  <c r="P10025" i="1"/>
  <c r="Q10025" i="1"/>
  <c r="O10026" i="1"/>
  <c r="P10026" i="1"/>
  <c r="Q10026" i="1"/>
  <c r="O10027" i="1"/>
  <c r="P10027" i="1"/>
  <c r="Q10027" i="1"/>
  <c r="O10028" i="1"/>
  <c r="P10028" i="1"/>
  <c r="Q10028" i="1"/>
  <c r="O10029" i="1"/>
  <c r="P10029" i="1"/>
  <c r="Q10029" i="1"/>
  <c r="O10030" i="1"/>
  <c r="P10030" i="1"/>
  <c r="Q10030" i="1"/>
  <c r="O10031" i="1"/>
  <c r="P10031" i="1"/>
  <c r="Q10031" i="1"/>
  <c r="O10032" i="1"/>
  <c r="P10032" i="1"/>
  <c r="Q10032" i="1"/>
  <c r="O10033" i="1"/>
  <c r="P10033" i="1"/>
  <c r="Q10033" i="1"/>
  <c r="O10034" i="1"/>
  <c r="P10034" i="1"/>
  <c r="Q10034" i="1"/>
  <c r="O10035" i="1"/>
  <c r="P10035" i="1"/>
  <c r="Q10035" i="1"/>
  <c r="O10036" i="1"/>
  <c r="P10036" i="1"/>
  <c r="Q10036" i="1"/>
  <c r="O10037" i="1"/>
  <c r="P10037" i="1"/>
  <c r="Q10037" i="1"/>
  <c r="O10038" i="1"/>
  <c r="P10038" i="1"/>
  <c r="Q10038" i="1"/>
  <c r="O10039" i="1"/>
  <c r="P10039" i="1"/>
  <c r="Q10039" i="1"/>
  <c r="O10040" i="1"/>
  <c r="P10040" i="1"/>
  <c r="Q10040" i="1"/>
  <c r="O10041" i="1"/>
  <c r="P10041" i="1"/>
  <c r="Q10041" i="1"/>
  <c r="O10042" i="1"/>
  <c r="P10042" i="1"/>
  <c r="Q10042" i="1"/>
  <c r="O10043" i="1"/>
  <c r="P10043" i="1"/>
  <c r="Q10043" i="1"/>
  <c r="O10044" i="1"/>
  <c r="P10044" i="1"/>
  <c r="Q10044" i="1"/>
  <c r="O10045" i="1"/>
  <c r="P10045" i="1"/>
  <c r="Q10045" i="1"/>
  <c r="O10046" i="1"/>
  <c r="P10046" i="1"/>
  <c r="Q10046" i="1"/>
  <c r="O10047" i="1"/>
  <c r="P10047" i="1"/>
  <c r="Q10047" i="1"/>
  <c r="O10048" i="1"/>
  <c r="P10048" i="1"/>
  <c r="Q10048" i="1"/>
  <c r="O10049" i="1"/>
  <c r="P10049" i="1"/>
  <c r="Q10049" i="1"/>
  <c r="O10050" i="1"/>
  <c r="P10050" i="1"/>
  <c r="Q10050" i="1"/>
  <c r="O10051" i="1"/>
  <c r="P10051" i="1"/>
  <c r="Q10051" i="1"/>
  <c r="O10052" i="1"/>
  <c r="P10052" i="1"/>
  <c r="Q10052" i="1"/>
  <c r="O10053" i="1"/>
  <c r="P10053" i="1"/>
  <c r="Q10053" i="1"/>
  <c r="O10054" i="1"/>
  <c r="P10054" i="1"/>
  <c r="Q10054" i="1"/>
  <c r="O10055" i="1"/>
  <c r="P10055" i="1"/>
  <c r="Q10055" i="1"/>
  <c r="O10056" i="1"/>
  <c r="P10056" i="1"/>
  <c r="Q10056" i="1"/>
  <c r="O10057" i="1"/>
  <c r="P10057" i="1"/>
  <c r="Q10057" i="1"/>
  <c r="O10058" i="1"/>
  <c r="P10058" i="1"/>
  <c r="Q10058" i="1"/>
  <c r="O10059" i="1"/>
  <c r="P10059" i="1"/>
  <c r="Q10059" i="1"/>
  <c r="O10060" i="1"/>
  <c r="P10060" i="1"/>
  <c r="Q10060" i="1"/>
  <c r="O10061" i="1"/>
  <c r="P10061" i="1"/>
  <c r="Q10061" i="1"/>
  <c r="O10062" i="1"/>
  <c r="P10062" i="1"/>
  <c r="Q10062" i="1"/>
  <c r="O10063" i="1"/>
  <c r="P10063" i="1"/>
  <c r="Q10063" i="1"/>
  <c r="O10064" i="1"/>
  <c r="P10064" i="1"/>
  <c r="Q10064" i="1"/>
  <c r="O10065" i="1"/>
  <c r="P10065" i="1"/>
  <c r="Q10065" i="1"/>
  <c r="O10066" i="1"/>
  <c r="P10066" i="1"/>
  <c r="Q10066" i="1"/>
  <c r="O10067" i="1"/>
  <c r="P10067" i="1"/>
  <c r="Q10067" i="1"/>
  <c r="O10068" i="1"/>
  <c r="P10068" i="1"/>
  <c r="Q10068" i="1"/>
  <c r="O10069" i="1"/>
  <c r="P10069" i="1"/>
  <c r="Q10069" i="1"/>
  <c r="O10070" i="1"/>
  <c r="P10070" i="1"/>
  <c r="Q10070" i="1"/>
  <c r="O10071" i="1"/>
  <c r="P10071" i="1"/>
  <c r="Q10071" i="1"/>
  <c r="O10072" i="1"/>
  <c r="P10072" i="1"/>
  <c r="Q10072" i="1"/>
  <c r="O10073" i="1"/>
  <c r="P10073" i="1"/>
  <c r="Q10073" i="1"/>
  <c r="O10074" i="1"/>
  <c r="P10074" i="1"/>
  <c r="Q10074" i="1"/>
  <c r="O10075" i="1"/>
  <c r="P10075" i="1"/>
  <c r="Q10075" i="1"/>
  <c r="O10076" i="1"/>
  <c r="P10076" i="1"/>
  <c r="Q10076" i="1"/>
  <c r="O10077" i="1"/>
  <c r="P10077" i="1"/>
  <c r="Q10077" i="1"/>
  <c r="O10078" i="1"/>
  <c r="P10078" i="1"/>
  <c r="Q10078" i="1"/>
  <c r="O10079" i="1"/>
  <c r="P10079" i="1"/>
  <c r="Q10079" i="1"/>
  <c r="O10080" i="1"/>
  <c r="P10080" i="1"/>
  <c r="Q10080" i="1"/>
  <c r="O10081" i="1"/>
  <c r="P10081" i="1"/>
  <c r="Q10081" i="1"/>
  <c r="O10082" i="1"/>
  <c r="P10082" i="1"/>
  <c r="Q10082" i="1"/>
  <c r="O10083" i="1"/>
  <c r="P10083" i="1"/>
  <c r="Q10083" i="1"/>
  <c r="O10084" i="1"/>
  <c r="P10084" i="1"/>
  <c r="Q10084" i="1"/>
  <c r="O10085" i="1"/>
  <c r="P10085" i="1"/>
  <c r="Q10085" i="1"/>
  <c r="O10086" i="1"/>
  <c r="P10086" i="1"/>
  <c r="Q10086" i="1"/>
  <c r="O10087" i="1"/>
  <c r="P10087" i="1"/>
  <c r="Q10087" i="1"/>
  <c r="O10088" i="1"/>
  <c r="P10088" i="1"/>
  <c r="Q10088" i="1"/>
  <c r="O10089" i="1"/>
  <c r="P10089" i="1"/>
  <c r="Q10089" i="1"/>
  <c r="O10090" i="1"/>
  <c r="P10090" i="1"/>
  <c r="Q10090" i="1"/>
  <c r="O10091" i="1"/>
  <c r="P10091" i="1"/>
  <c r="Q10091" i="1"/>
  <c r="O10092" i="1"/>
  <c r="P10092" i="1"/>
  <c r="Q10092" i="1"/>
  <c r="O10093" i="1"/>
  <c r="P10093" i="1"/>
  <c r="Q10093" i="1"/>
  <c r="O10094" i="1"/>
  <c r="P10094" i="1"/>
  <c r="Q10094" i="1"/>
  <c r="O10095" i="1"/>
  <c r="P10095" i="1"/>
  <c r="Q10095" i="1"/>
  <c r="O10096" i="1"/>
  <c r="P10096" i="1"/>
  <c r="Q10096" i="1"/>
  <c r="O10097" i="1"/>
  <c r="P10097" i="1"/>
  <c r="Q10097" i="1"/>
  <c r="O10098" i="1"/>
  <c r="P10098" i="1"/>
  <c r="Q10098" i="1"/>
  <c r="O10099" i="1"/>
  <c r="P10099" i="1"/>
  <c r="Q10099" i="1"/>
  <c r="O10100" i="1"/>
  <c r="P10100" i="1"/>
  <c r="Q10100" i="1"/>
  <c r="O10101" i="1"/>
  <c r="P10101" i="1"/>
  <c r="Q10101" i="1"/>
  <c r="O10102" i="1"/>
  <c r="P10102" i="1"/>
  <c r="Q10102" i="1"/>
  <c r="O10103" i="1"/>
  <c r="P10103" i="1"/>
  <c r="Q10103" i="1"/>
  <c r="O10104" i="1"/>
  <c r="P10104" i="1"/>
  <c r="Q10104" i="1"/>
  <c r="O10105" i="1"/>
  <c r="P10105" i="1"/>
  <c r="Q10105" i="1"/>
  <c r="O10106" i="1"/>
  <c r="P10106" i="1"/>
  <c r="Q10106" i="1"/>
  <c r="O10107" i="1"/>
  <c r="P10107" i="1"/>
  <c r="Q10107" i="1"/>
  <c r="O10108" i="1"/>
  <c r="P10108" i="1"/>
  <c r="Q10108" i="1"/>
  <c r="O10109" i="1"/>
  <c r="P10109" i="1"/>
  <c r="Q10109" i="1"/>
  <c r="O10110" i="1"/>
  <c r="P10110" i="1"/>
  <c r="Q10110" i="1"/>
  <c r="O10111" i="1"/>
  <c r="P10111" i="1"/>
  <c r="Q10111" i="1"/>
  <c r="O10112" i="1"/>
  <c r="P10112" i="1"/>
  <c r="Q10112" i="1"/>
  <c r="O10113" i="1"/>
  <c r="P10113" i="1"/>
  <c r="Q10113" i="1"/>
  <c r="O10114" i="1"/>
  <c r="P10114" i="1"/>
  <c r="Q10114" i="1"/>
  <c r="O10115" i="1"/>
  <c r="P10115" i="1"/>
  <c r="Q10115" i="1"/>
  <c r="O10116" i="1"/>
  <c r="P10116" i="1"/>
  <c r="Q10116" i="1"/>
  <c r="O10117" i="1"/>
  <c r="P10117" i="1"/>
  <c r="Q10117" i="1"/>
  <c r="O10118" i="1"/>
  <c r="P10118" i="1"/>
  <c r="Q10118" i="1"/>
  <c r="O10119" i="1"/>
  <c r="P10119" i="1"/>
  <c r="Q10119" i="1"/>
  <c r="O10120" i="1"/>
  <c r="P10120" i="1"/>
  <c r="Q10120" i="1"/>
  <c r="O10121" i="1"/>
  <c r="P10121" i="1"/>
  <c r="Q10121" i="1"/>
  <c r="O10122" i="1"/>
  <c r="P10122" i="1"/>
  <c r="Q10122" i="1"/>
  <c r="O10123" i="1"/>
  <c r="P10123" i="1"/>
  <c r="Q10123" i="1"/>
  <c r="O10124" i="1"/>
  <c r="P10124" i="1"/>
  <c r="Q10124" i="1"/>
  <c r="O10125" i="1"/>
  <c r="P10125" i="1"/>
  <c r="Q10125" i="1"/>
  <c r="O10126" i="1"/>
  <c r="P10126" i="1"/>
  <c r="Q10126" i="1"/>
  <c r="O10127" i="1"/>
  <c r="P10127" i="1"/>
  <c r="Q10127" i="1"/>
  <c r="O10128" i="1"/>
  <c r="P10128" i="1"/>
  <c r="Q10128" i="1"/>
  <c r="O10129" i="1"/>
  <c r="P10129" i="1"/>
  <c r="Q10129" i="1"/>
  <c r="O10130" i="1"/>
  <c r="P10130" i="1"/>
  <c r="Q10130" i="1"/>
  <c r="O10131" i="1"/>
  <c r="P10131" i="1"/>
  <c r="Q10131" i="1"/>
  <c r="O10132" i="1"/>
  <c r="P10132" i="1"/>
  <c r="Q10132" i="1"/>
  <c r="O10133" i="1"/>
  <c r="P10133" i="1"/>
  <c r="Q10133" i="1"/>
  <c r="O10134" i="1"/>
  <c r="P10134" i="1"/>
  <c r="Q10134" i="1"/>
  <c r="O10135" i="1"/>
  <c r="P10135" i="1"/>
  <c r="Q10135" i="1"/>
  <c r="O10136" i="1"/>
  <c r="P10136" i="1"/>
  <c r="Q10136" i="1"/>
  <c r="O10137" i="1"/>
  <c r="P10137" i="1"/>
  <c r="Q10137" i="1"/>
  <c r="O10138" i="1"/>
  <c r="P10138" i="1"/>
  <c r="Q10138" i="1"/>
  <c r="O10139" i="1"/>
  <c r="P10139" i="1"/>
  <c r="Q10139" i="1"/>
  <c r="O10140" i="1"/>
  <c r="P10140" i="1"/>
  <c r="Q10140" i="1"/>
  <c r="O10141" i="1"/>
  <c r="P10141" i="1"/>
  <c r="Q10141" i="1"/>
  <c r="O10142" i="1"/>
  <c r="P10142" i="1"/>
  <c r="Q10142" i="1"/>
  <c r="O10143" i="1"/>
  <c r="P10143" i="1"/>
  <c r="Q10143" i="1"/>
  <c r="O10144" i="1"/>
  <c r="P10144" i="1"/>
  <c r="Q10144" i="1"/>
  <c r="O10145" i="1"/>
  <c r="P10145" i="1"/>
  <c r="Q10145" i="1"/>
  <c r="O10146" i="1"/>
  <c r="P10146" i="1"/>
  <c r="Q10146" i="1"/>
  <c r="O10147" i="1"/>
  <c r="P10147" i="1"/>
  <c r="Q10147" i="1"/>
  <c r="O10148" i="1"/>
  <c r="P10148" i="1"/>
  <c r="Q10148" i="1"/>
  <c r="O10149" i="1"/>
  <c r="P10149" i="1"/>
  <c r="Q10149" i="1"/>
  <c r="O10150" i="1"/>
  <c r="P10150" i="1"/>
  <c r="Q10150" i="1"/>
  <c r="O10151" i="1"/>
  <c r="P10151" i="1"/>
  <c r="Q10151" i="1"/>
  <c r="O10152" i="1"/>
  <c r="P10152" i="1"/>
  <c r="Q10152" i="1"/>
  <c r="O10153" i="1"/>
  <c r="P10153" i="1"/>
  <c r="Q10153" i="1"/>
  <c r="O10154" i="1"/>
  <c r="P10154" i="1"/>
  <c r="Q10154" i="1"/>
  <c r="O10155" i="1"/>
  <c r="P10155" i="1"/>
  <c r="Q10155" i="1"/>
  <c r="O10156" i="1"/>
  <c r="P10156" i="1"/>
  <c r="Q10156" i="1"/>
  <c r="O10157" i="1"/>
  <c r="P10157" i="1"/>
  <c r="Q10157" i="1"/>
  <c r="O10158" i="1"/>
  <c r="P10158" i="1"/>
  <c r="Q10158" i="1"/>
  <c r="O10159" i="1"/>
  <c r="P10159" i="1"/>
  <c r="Q10159" i="1"/>
  <c r="O10160" i="1"/>
  <c r="P10160" i="1"/>
  <c r="Q10160" i="1"/>
  <c r="O10161" i="1"/>
  <c r="P10161" i="1"/>
  <c r="Q10161" i="1"/>
  <c r="O10162" i="1"/>
  <c r="P10162" i="1"/>
  <c r="Q10162" i="1"/>
  <c r="O10163" i="1"/>
  <c r="P10163" i="1"/>
  <c r="Q10163" i="1"/>
  <c r="O10164" i="1"/>
  <c r="P10164" i="1"/>
  <c r="Q10164" i="1"/>
  <c r="O10165" i="1"/>
  <c r="P10165" i="1"/>
  <c r="Q10165" i="1"/>
  <c r="O10166" i="1"/>
  <c r="P10166" i="1"/>
  <c r="Q10166" i="1"/>
  <c r="O10167" i="1"/>
  <c r="P10167" i="1"/>
  <c r="Q10167" i="1"/>
  <c r="O10168" i="1"/>
  <c r="P10168" i="1"/>
  <c r="Q10168" i="1"/>
  <c r="O10169" i="1"/>
  <c r="P10169" i="1"/>
  <c r="Q10169" i="1"/>
  <c r="O10170" i="1"/>
  <c r="P10170" i="1"/>
  <c r="Q10170" i="1"/>
  <c r="O10171" i="1"/>
  <c r="P10171" i="1"/>
  <c r="Q10171" i="1"/>
  <c r="O10172" i="1"/>
  <c r="P10172" i="1"/>
  <c r="Q10172" i="1"/>
  <c r="O10173" i="1"/>
  <c r="P10173" i="1"/>
  <c r="Q10173" i="1"/>
  <c r="O10174" i="1"/>
  <c r="P10174" i="1"/>
  <c r="Q10174" i="1"/>
  <c r="O10175" i="1"/>
  <c r="P10175" i="1"/>
  <c r="Q10175" i="1"/>
  <c r="O10176" i="1"/>
  <c r="P10176" i="1"/>
  <c r="Q10176" i="1"/>
  <c r="O10177" i="1"/>
  <c r="P10177" i="1"/>
  <c r="Q10177" i="1"/>
  <c r="O10178" i="1"/>
  <c r="P10178" i="1"/>
  <c r="Q10178" i="1"/>
  <c r="O10179" i="1"/>
  <c r="P10179" i="1"/>
  <c r="Q10179" i="1"/>
  <c r="O10180" i="1"/>
  <c r="P10180" i="1"/>
  <c r="Q10180" i="1"/>
  <c r="O10181" i="1"/>
  <c r="P10181" i="1"/>
  <c r="Q10181" i="1"/>
  <c r="O10182" i="1"/>
  <c r="P10182" i="1"/>
  <c r="Q10182" i="1"/>
  <c r="O10183" i="1"/>
  <c r="P10183" i="1"/>
  <c r="Q10183" i="1"/>
  <c r="O10184" i="1"/>
  <c r="P10184" i="1"/>
  <c r="Q10184" i="1"/>
  <c r="O10185" i="1"/>
  <c r="P10185" i="1"/>
  <c r="Q10185" i="1"/>
  <c r="O10186" i="1"/>
  <c r="P10186" i="1"/>
  <c r="Q10186" i="1"/>
  <c r="O10187" i="1"/>
  <c r="P10187" i="1"/>
  <c r="Q10187" i="1"/>
  <c r="O10188" i="1"/>
  <c r="P10188" i="1"/>
  <c r="Q10188" i="1"/>
  <c r="O10189" i="1"/>
  <c r="P10189" i="1"/>
  <c r="Q10189" i="1"/>
  <c r="O10190" i="1"/>
  <c r="P10190" i="1"/>
  <c r="Q10190" i="1"/>
  <c r="O10191" i="1"/>
  <c r="P10191" i="1"/>
  <c r="Q10191" i="1"/>
  <c r="O10192" i="1"/>
  <c r="P10192" i="1"/>
  <c r="Q10192" i="1"/>
  <c r="O10193" i="1"/>
  <c r="P10193" i="1"/>
  <c r="Q10193" i="1"/>
  <c r="O10194" i="1"/>
  <c r="P10194" i="1"/>
  <c r="Q10194" i="1"/>
  <c r="O10195" i="1"/>
  <c r="P10195" i="1"/>
  <c r="Q10195" i="1"/>
  <c r="O10196" i="1"/>
  <c r="P10196" i="1"/>
  <c r="Q10196" i="1"/>
  <c r="O10197" i="1"/>
  <c r="P10197" i="1"/>
  <c r="Q10197" i="1"/>
  <c r="O10198" i="1"/>
  <c r="P10198" i="1"/>
  <c r="Q10198" i="1"/>
  <c r="O10199" i="1"/>
  <c r="P10199" i="1"/>
  <c r="Q10199" i="1"/>
  <c r="O10200" i="1"/>
  <c r="P10200" i="1"/>
  <c r="Q10200" i="1"/>
  <c r="O10201" i="1"/>
  <c r="P10201" i="1"/>
  <c r="Q10201" i="1"/>
  <c r="O10202" i="1"/>
  <c r="P10202" i="1"/>
  <c r="Q10202" i="1"/>
  <c r="O10203" i="1"/>
  <c r="P10203" i="1"/>
  <c r="Q10203" i="1"/>
  <c r="O10204" i="1"/>
  <c r="P10204" i="1"/>
  <c r="Q10204" i="1"/>
  <c r="O10205" i="1"/>
  <c r="P10205" i="1"/>
  <c r="Q10205" i="1"/>
  <c r="O10206" i="1"/>
  <c r="P10206" i="1"/>
  <c r="Q10206" i="1"/>
  <c r="O10207" i="1"/>
  <c r="P10207" i="1"/>
  <c r="Q10207" i="1"/>
  <c r="O10208" i="1"/>
  <c r="P10208" i="1"/>
  <c r="Q10208" i="1"/>
  <c r="O10209" i="1"/>
  <c r="P10209" i="1"/>
  <c r="Q10209" i="1"/>
  <c r="O10210" i="1"/>
  <c r="P10210" i="1"/>
  <c r="Q10210" i="1"/>
  <c r="O10211" i="1"/>
  <c r="P10211" i="1"/>
  <c r="Q10211" i="1"/>
  <c r="O10212" i="1"/>
  <c r="P10212" i="1"/>
  <c r="Q10212" i="1"/>
  <c r="O10213" i="1"/>
  <c r="P10213" i="1"/>
  <c r="Q10213" i="1"/>
  <c r="O10214" i="1"/>
  <c r="P10214" i="1"/>
  <c r="Q10214" i="1"/>
  <c r="O10215" i="1"/>
  <c r="P10215" i="1"/>
  <c r="Q10215" i="1"/>
  <c r="O10216" i="1"/>
  <c r="P10216" i="1"/>
  <c r="Q10216" i="1"/>
  <c r="O10217" i="1"/>
  <c r="P10217" i="1"/>
  <c r="Q10217" i="1"/>
  <c r="O10218" i="1"/>
  <c r="P10218" i="1"/>
  <c r="Q10218" i="1"/>
  <c r="O10219" i="1"/>
  <c r="P10219" i="1"/>
  <c r="Q10219" i="1"/>
  <c r="O10220" i="1"/>
  <c r="P10220" i="1"/>
  <c r="Q10220" i="1"/>
  <c r="O10221" i="1"/>
  <c r="P10221" i="1"/>
  <c r="Q10221" i="1"/>
  <c r="O10222" i="1"/>
  <c r="P10222" i="1"/>
  <c r="Q10222" i="1"/>
  <c r="O10223" i="1"/>
  <c r="P10223" i="1"/>
  <c r="Q10223" i="1"/>
  <c r="O10224" i="1"/>
  <c r="P10224" i="1"/>
  <c r="Q10224" i="1"/>
  <c r="O10225" i="1"/>
  <c r="P10225" i="1"/>
  <c r="Q10225" i="1"/>
  <c r="O10226" i="1"/>
  <c r="P10226" i="1"/>
  <c r="Q10226" i="1"/>
  <c r="O10227" i="1"/>
  <c r="P10227" i="1"/>
  <c r="Q10227" i="1"/>
  <c r="O10228" i="1"/>
  <c r="P10228" i="1"/>
  <c r="Q10228" i="1"/>
  <c r="O10229" i="1"/>
  <c r="P10229" i="1"/>
  <c r="Q10229" i="1"/>
  <c r="O10230" i="1"/>
  <c r="P10230" i="1"/>
  <c r="Q10230" i="1"/>
  <c r="O10231" i="1"/>
  <c r="P10231" i="1"/>
  <c r="Q10231" i="1"/>
  <c r="O10232" i="1"/>
  <c r="P10232" i="1"/>
  <c r="Q10232" i="1"/>
  <c r="O10233" i="1"/>
  <c r="P10233" i="1"/>
  <c r="Q10233" i="1"/>
  <c r="O10234" i="1"/>
  <c r="P10234" i="1"/>
  <c r="Q10234" i="1"/>
  <c r="O10235" i="1"/>
  <c r="P10235" i="1"/>
  <c r="Q10235" i="1"/>
  <c r="O10236" i="1"/>
  <c r="P10236" i="1"/>
  <c r="Q10236" i="1"/>
  <c r="O10237" i="1"/>
  <c r="P10237" i="1"/>
  <c r="Q10237" i="1"/>
  <c r="O10238" i="1"/>
  <c r="P10238" i="1"/>
  <c r="Q10238" i="1"/>
  <c r="O10239" i="1"/>
  <c r="P10239" i="1"/>
  <c r="Q10239" i="1"/>
  <c r="O10240" i="1"/>
  <c r="P10240" i="1"/>
  <c r="Q10240" i="1"/>
  <c r="O10241" i="1"/>
  <c r="P10241" i="1"/>
  <c r="Q10241" i="1"/>
  <c r="O10242" i="1"/>
  <c r="P10242" i="1"/>
  <c r="Q10242" i="1"/>
  <c r="O10243" i="1"/>
  <c r="P10243" i="1"/>
  <c r="Q10243" i="1"/>
  <c r="O10244" i="1"/>
  <c r="P10244" i="1"/>
  <c r="Q10244" i="1"/>
  <c r="O10245" i="1"/>
  <c r="P10245" i="1"/>
  <c r="Q10245" i="1"/>
  <c r="O10246" i="1"/>
  <c r="P10246" i="1"/>
  <c r="Q10246" i="1"/>
  <c r="O10247" i="1"/>
  <c r="P10247" i="1"/>
  <c r="Q10247" i="1"/>
  <c r="O10248" i="1"/>
  <c r="P10248" i="1"/>
  <c r="Q10248" i="1"/>
  <c r="O10249" i="1"/>
  <c r="P10249" i="1"/>
  <c r="Q10249" i="1"/>
  <c r="O10250" i="1"/>
  <c r="P10250" i="1"/>
  <c r="Q10250" i="1"/>
  <c r="O10251" i="1"/>
  <c r="P10251" i="1"/>
  <c r="Q10251" i="1"/>
  <c r="O10252" i="1"/>
  <c r="P10252" i="1"/>
  <c r="Q10252" i="1"/>
  <c r="O10253" i="1"/>
  <c r="P10253" i="1"/>
  <c r="Q10253" i="1"/>
  <c r="O10254" i="1"/>
  <c r="P10254" i="1"/>
  <c r="Q10254" i="1"/>
  <c r="O10255" i="1"/>
  <c r="P10255" i="1"/>
  <c r="Q10255" i="1"/>
  <c r="O10256" i="1"/>
  <c r="P10256" i="1"/>
  <c r="Q10256" i="1"/>
  <c r="O10257" i="1"/>
  <c r="P10257" i="1"/>
  <c r="Q10257" i="1"/>
  <c r="O10258" i="1"/>
  <c r="P10258" i="1"/>
  <c r="Q10258" i="1"/>
  <c r="O10259" i="1"/>
  <c r="P10259" i="1"/>
  <c r="Q10259" i="1"/>
  <c r="O10260" i="1"/>
  <c r="P10260" i="1"/>
  <c r="Q10260" i="1"/>
  <c r="O10261" i="1"/>
  <c r="P10261" i="1"/>
  <c r="Q10261" i="1"/>
  <c r="O10262" i="1"/>
  <c r="P10262" i="1"/>
  <c r="Q10262" i="1"/>
  <c r="O10263" i="1"/>
  <c r="P10263" i="1"/>
  <c r="Q10263" i="1"/>
  <c r="O10264" i="1"/>
  <c r="P10264" i="1"/>
  <c r="Q10264" i="1"/>
  <c r="O10265" i="1"/>
  <c r="P10265" i="1"/>
  <c r="Q10265" i="1"/>
  <c r="O10266" i="1"/>
  <c r="P10266" i="1"/>
  <c r="Q10266" i="1"/>
  <c r="O10267" i="1"/>
  <c r="P10267" i="1"/>
  <c r="Q10267" i="1"/>
  <c r="O10268" i="1"/>
  <c r="P10268" i="1"/>
  <c r="Q10268" i="1"/>
  <c r="O10269" i="1"/>
  <c r="P10269" i="1"/>
  <c r="Q10269" i="1"/>
  <c r="O10270" i="1"/>
  <c r="P10270" i="1"/>
  <c r="Q10270" i="1"/>
  <c r="O10271" i="1"/>
  <c r="P10271" i="1"/>
  <c r="Q10271" i="1"/>
  <c r="O10272" i="1"/>
  <c r="P10272" i="1"/>
  <c r="Q10272" i="1"/>
  <c r="O10273" i="1"/>
  <c r="P10273" i="1"/>
  <c r="Q10273" i="1"/>
  <c r="O10274" i="1"/>
  <c r="P10274" i="1"/>
  <c r="Q10274" i="1"/>
  <c r="O10275" i="1"/>
  <c r="P10275" i="1"/>
  <c r="Q10275" i="1"/>
  <c r="O10276" i="1"/>
  <c r="P10276" i="1"/>
  <c r="Q10276" i="1"/>
  <c r="O10277" i="1"/>
  <c r="P10277" i="1"/>
  <c r="Q10277" i="1"/>
  <c r="O10278" i="1"/>
  <c r="P10278" i="1"/>
  <c r="Q10278" i="1"/>
  <c r="O10279" i="1"/>
  <c r="P10279" i="1"/>
  <c r="Q10279" i="1"/>
  <c r="O10280" i="1"/>
  <c r="P10280" i="1"/>
  <c r="Q10280" i="1"/>
  <c r="O10281" i="1"/>
  <c r="P10281" i="1"/>
  <c r="Q10281" i="1"/>
  <c r="O10282" i="1"/>
  <c r="P10282" i="1"/>
  <c r="Q10282" i="1"/>
  <c r="O10283" i="1"/>
  <c r="P10283" i="1"/>
  <c r="Q10283" i="1"/>
  <c r="O10284" i="1"/>
  <c r="P10284" i="1"/>
  <c r="Q10284" i="1"/>
  <c r="O10285" i="1"/>
  <c r="P10285" i="1"/>
  <c r="Q10285" i="1"/>
  <c r="O10286" i="1"/>
  <c r="P10286" i="1"/>
  <c r="Q10286" i="1"/>
  <c r="O10287" i="1"/>
  <c r="P10287" i="1"/>
  <c r="Q10287" i="1"/>
  <c r="O10288" i="1"/>
  <c r="P10288" i="1"/>
  <c r="Q10288" i="1"/>
  <c r="O10289" i="1"/>
  <c r="P10289" i="1"/>
  <c r="Q10289" i="1"/>
  <c r="O10290" i="1"/>
  <c r="P10290" i="1"/>
  <c r="Q10290" i="1"/>
  <c r="O10291" i="1"/>
  <c r="P10291" i="1"/>
  <c r="Q10291" i="1"/>
  <c r="O10292" i="1"/>
  <c r="P10292" i="1"/>
  <c r="Q10292" i="1"/>
  <c r="O10293" i="1"/>
  <c r="P10293" i="1"/>
  <c r="Q10293" i="1"/>
  <c r="O10294" i="1"/>
  <c r="P10294" i="1"/>
  <c r="Q10294" i="1"/>
  <c r="O10295" i="1"/>
  <c r="P10295" i="1"/>
  <c r="Q10295" i="1"/>
  <c r="O10296" i="1"/>
  <c r="P10296" i="1"/>
  <c r="Q10296" i="1"/>
  <c r="O10297" i="1"/>
  <c r="P10297" i="1"/>
  <c r="Q10297" i="1"/>
  <c r="O10298" i="1"/>
  <c r="P10298" i="1"/>
  <c r="Q10298" i="1"/>
  <c r="O10299" i="1"/>
  <c r="P10299" i="1"/>
  <c r="Q10299" i="1"/>
  <c r="O10300" i="1"/>
  <c r="P10300" i="1"/>
  <c r="Q10300" i="1"/>
  <c r="O10301" i="1"/>
  <c r="P10301" i="1"/>
  <c r="Q10301" i="1"/>
  <c r="O10302" i="1"/>
  <c r="P10302" i="1"/>
  <c r="Q10302" i="1"/>
  <c r="O10303" i="1"/>
  <c r="P10303" i="1"/>
  <c r="Q10303" i="1"/>
  <c r="O10304" i="1"/>
  <c r="P10304" i="1"/>
  <c r="Q10304" i="1"/>
  <c r="O10305" i="1"/>
  <c r="P10305" i="1"/>
  <c r="Q10305" i="1"/>
  <c r="O10306" i="1"/>
  <c r="P10306" i="1"/>
  <c r="Q10306" i="1"/>
  <c r="O10307" i="1"/>
  <c r="P10307" i="1"/>
  <c r="Q10307" i="1"/>
  <c r="O10308" i="1"/>
  <c r="P10308" i="1"/>
  <c r="Q10308" i="1"/>
  <c r="O10309" i="1"/>
  <c r="P10309" i="1"/>
  <c r="Q10309" i="1"/>
  <c r="O10310" i="1"/>
  <c r="P10310" i="1"/>
  <c r="Q10310" i="1"/>
  <c r="O10311" i="1"/>
  <c r="P10311" i="1"/>
  <c r="Q10311" i="1"/>
  <c r="O10312" i="1"/>
  <c r="P10312" i="1"/>
  <c r="Q10312" i="1"/>
  <c r="O10313" i="1"/>
  <c r="P10313" i="1"/>
  <c r="Q10313" i="1"/>
  <c r="O10314" i="1"/>
  <c r="P10314" i="1"/>
  <c r="Q10314" i="1"/>
  <c r="O10315" i="1"/>
  <c r="P10315" i="1"/>
  <c r="Q10315" i="1"/>
  <c r="O10316" i="1"/>
  <c r="P10316" i="1"/>
  <c r="Q10316" i="1"/>
  <c r="O10317" i="1"/>
  <c r="P10317" i="1"/>
  <c r="Q10317" i="1"/>
  <c r="O10318" i="1"/>
  <c r="P10318" i="1"/>
  <c r="Q10318" i="1"/>
  <c r="O10319" i="1"/>
  <c r="P10319" i="1"/>
  <c r="Q10319" i="1"/>
  <c r="O10320" i="1"/>
  <c r="P10320" i="1"/>
  <c r="Q10320" i="1"/>
  <c r="O10321" i="1"/>
  <c r="P10321" i="1"/>
  <c r="Q10321" i="1"/>
  <c r="O10322" i="1"/>
  <c r="P10322" i="1"/>
  <c r="Q10322" i="1"/>
  <c r="O10323" i="1"/>
  <c r="P10323" i="1"/>
  <c r="Q10323" i="1"/>
  <c r="O10324" i="1"/>
  <c r="P10324" i="1"/>
  <c r="Q10324" i="1"/>
  <c r="O10325" i="1"/>
  <c r="P10325" i="1"/>
  <c r="Q10325" i="1"/>
  <c r="O10326" i="1"/>
  <c r="P10326" i="1"/>
  <c r="Q10326" i="1"/>
  <c r="O10327" i="1"/>
  <c r="P10327" i="1"/>
  <c r="Q10327" i="1"/>
  <c r="O10328" i="1"/>
  <c r="P10328" i="1"/>
  <c r="Q10328" i="1"/>
  <c r="O10329" i="1"/>
  <c r="P10329" i="1"/>
  <c r="Q10329" i="1"/>
  <c r="O10330" i="1"/>
  <c r="P10330" i="1"/>
  <c r="Q10330" i="1"/>
  <c r="O10331" i="1"/>
  <c r="P10331" i="1"/>
  <c r="Q10331" i="1"/>
  <c r="O10332" i="1"/>
  <c r="P10332" i="1"/>
  <c r="Q10332" i="1"/>
  <c r="O10333" i="1"/>
  <c r="P10333" i="1"/>
  <c r="Q10333" i="1"/>
  <c r="O10334" i="1"/>
  <c r="P10334" i="1"/>
  <c r="Q10334" i="1"/>
  <c r="O10335" i="1"/>
  <c r="P10335" i="1"/>
  <c r="Q10335" i="1"/>
  <c r="O10336" i="1"/>
  <c r="P10336" i="1"/>
  <c r="Q10336" i="1"/>
  <c r="O10337" i="1"/>
  <c r="P10337" i="1"/>
  <c r="Q10337" i="1"/>
  <c r="O10338" i="1"/>
  <c r="P10338" i="1"/>
  <c r="Q10338" i="1"/>
  <c r="O10339" i="1"/>
  <c r="P10339" i="1"/>
  <c r="Q10339" i="1"/>
  <c r="O10340" i="1"/>
  <c r="P10340" i="1"/>
  <c r="Q10340" i="1"/>
  <c r="O10341" i="1"/>
  <c r="P10341" i="1"/>
  <c r="Q10341" i="1"/>
  <c r="O10342" i="1"/>
  <c r="P10342" i="1"/>
  <c r="Q10342" i="1"/>
  <c r="O10343" i="1"/>
  <c r="P10343" i="1"/>
  <c r="Q10343" i="1"/>
  <c r="O10344" i="1"/>
  <c r="P10344" i="1"/>
  <c r="Q10344" i="1"/>
  <c r="O10345" i="1"/>
  <c r="P10345" i="1"/>
  <c r="Q10345" i="1"/>
  <c r="O10346" i="1"/>
  <c r="P10346" i="1"/>
  <c r="Q10346" i="1"/>
  <c r="O10347" i="1"/>
  <c r="P10347" i="1"/>
  <c r="Q10347" i="1"/>
  <c r="O10348" i="1"/>
  <c r="P10348" i="1"/>
  <c r="Q10348" i="1"/>
  <c r="O10349" i="1"/>
  <c r="P10349" i="1"/>
  <c r="Q10349" i="1"/>
  <c r="O10350" i="1"/>
  <c r="P10350" i="1"/>
  <c r="Q10350" i="1"/>
  <c r="O10351" i="1"/>
  <c r="P10351" i="1"/>
  <c r="Q10351" i="1"/>
  <c r="O10352" i="1"/>
  <c r="P10352" i="1"/>
  <c r="Q10352" i="1"/>
  <c r="O10353" i="1"/>
  <c r="P10353" i="1"/>
  <c r="Q10353" i="1"/>
  <c r="O10354" i="1"/>
  <c r="P10354" i="1"/>
  <c r="Q10354" i="1"/>
  <c r="O10355" i="1"/>
  <c r="P10355" i="1"/>
  <c r="Q10355" i="1"/>
  <c r="O10356" i="1"/>
  <c r="P10356" i="1"/>
  <c r="Q10356" i="1"/>
  <c r="O10357" i="1"/>
  <c r="P10357" i="1"/>
  <c r="Q10357" i="1"/>
  <c r="O10358" i="1"/>
  <c r="P10358" i="1"/>
  <c r="Q10358" i="1"/>
  <c r="O10359" i="1"/>
  <c r="P10359" i="1"/>
  <c r="Q10359" i="1"/>
  <c r="O10360" i="1"/>
  <c r="P10360" i="1"/>
  <c r="Q10360" i="1"/>
  <c r="O10361" i="1"/>
  <c r="P10361" i="1"/>
  <c r="Q10361" i="1"/>
  <c r="O10362" i="1"/>
  <c r="P10362" i="1"/>
  <c r="Q10362" i="1"/>
  <c r="O10363" i="1"/>
  <c r="P10363" i="1"/>
  <c r="Q10363" i="1"/>
  <c r="O10364" i="1"/>
  <c r="P10364" i="1"/>
  <c r="Q10364" i="1"/>
  <c r="O10365" i="1"/>
  <c r="P10365" i="1"/>
  <c r="Q10365" i="1"/>
  <c r="O10366" i="1"/>
  <c r="P10366" i="1"/>
  <c r="Q10366" i="1"/>
  <c r="O10367" i="1"/>
  <c r="P10367" i="1"/>
  <c r="Q10367" i="1"/>
  <c r="O10368" i="1"/>
  <c r="P10368" i="1"/>
  <c r="Q10368" i="1"/>
  <c r="O10369" i="1"/>
  <c r="P10369" i="1"/>
  <c r="Q10369" i="1"/>
  <c r="O10370" i="1"/>
  <c r="P10370" i="1"/>
  <c r="Q10370" i="1"/>
  <c r="O10371" i="1"/>
  <c r="P10371" i="1"/>
  <c r="Q10371" i="1"/>
  <c r="O10372" i="1"/>
  <c r="P10372" i="1"/>
  <c r="Q10372" i="1"/>
  <c r="O10373" i="1"/>
  <c r="P10373" i="1"/>
  <c r="Q10373" i="1"/>
  <c r="O10374" i="1"/>
  <c r="P10374" i="1"/>
  <c r="Q10374" i="1"/>
  <c r="O10375" i="1"/>
  <c r="P10375" i="1"/>
  <c r="Q10375" i="1"/>
  <c r="O10376" i="1"/>
  <c r="P10376" i="1"/>
  <c r="Q10376" i="1"/>
  <c r="O10377" i="1"/>
  <c r="P10377" i="1"/>
  <c r="Q10377" i="1"/>
  <c r="O10378" i="1"/>
  <c r="P10378" i="1"/>
  <c r="Q10378" i="1"/>
  <c r="O10379" i="1"/>
  <c r="P10379" i="1"/>
  <c r="Q10379" i="1"/>
  <c r="O10380" i="1"/>
  <c r="P10380" i="1"/>
  <c r="Q10380" i="1"/>
  <c r="O10381" i="1"/>
  <c r="P10381" i="1"/>
  <c r="Q10381" i="1"/>
  <c r="O10382" i="1"/>
  <c r="P10382" i="1"/>
  <c r="Q10382" i="1"/>
  <c r="O10383" i="1"/>
  <c r="P10383" i="1"/>
  <c r="Q10383" i="1"/>
  <c r="O10384" i="1"/>
  <c r="P10384" i="1"/>
  <c r="Q10384" i="1"/>
  <c r="O10385" i="1"/>
  <c r="P10385" i="1"/>
  <c r="Q10385" i="1"/>
  <c r="O10386" i="1"/>
  <c r="P10386" i="1"/>
  <c r="Q10386" i="1"/>
  <c r="O10387" i="1"/>
  <c r="P10387" i="1"/>
  <c r="Q10387" i="1"/>
  <c r="O10388" i="1"/>
  <c r="P10388" i="1"/>
  <c r="Q10388" i="1"/>
  <c r="O10389" i="1"/>
  <c r="P10389" i="1"/>
  <c r="Q10389" i="1"/>
  <c r="O10390" i="1"/>
  <c r="P10390" i="1"/>
  <c r="Q10390" i="1"/>
  <c r="O10391" i="1"/>
  <c r="P10391" i="1"/>
  <c r="Q10391" i="1"/>
  <c r="O10392" i="1"/>
  <c r="P10392" i="1"/>
  <c r="Q10392" i="1"/>
  <c r="O10393" i="1"/>
  <c r="P10393" i="1"/>
  <c r="Q10393" i="1"/>
  <c r="O10394" i="1"/>
  <c r="P10394" i="1"/>
  <c r="Q10394" i="1"/>
  <c r="O10395" i="1"/>
  <c r="P10395" i="1"/>
  <c r="Q10395" i="1"/>
  <c r="O10396" i="1"/>
  <c r="P10396" i="1"/>
  <c r="Q10396" i="1"/>
  <c r="O10397" i="1"/>
  <c r="P10397" i="1"/>
  <c r="Q10397" i="1"/>
  <c r="O10398" i="1"/>
  <c r="P10398" i="1"/>
  <c r="Q10398" i="1"/>
  <c r="O10399" i="1"/>
  <c r="P10399" i="1"/>
  <c r="Q10399" i="1"/>
  <c r="O10400" i="1"/>
  <c r="P10400" i="1"/>
  <c r="Q10400" i="1"/>
  <c r="O10401" i="1"/>
  <c r="P10401" i="1"/>
  <c r="Q10401" i="1"/>
  <c r="O10402" i="1"/>
  <c r="P10402" i="1"/>
  <c r="Q10402" i="1"/>
  <c r="O10403" i="1"/>
  <c r="P10403" i="1"/>
  <c r="Q10403" i="1"/>
  <c r="O10404" i="1"/>
  <c r="P10404" i="1"/>
  <c r="Q10404" i="1"/>
  <c r="O10405" i="1"/>
  <c r="P10405" i="1"/>
  <c r="Q10405" i="1"/>
  <c r="O10406" i="1"/>
  <c r="P10406" i="1"/>
  <c r="Q10406" i="1"/>
  <c r="O10407" i="1"/>
  <c r="P10407" i="1"/>
  <c r="Q10407" i="1"/>
  <c r="O10408" i="1"/>
  <c r="P10408" i="1"/>
  <c r="Q10408" i="1"/>
  <c r="O10409" i="1"/>
  <c r="P10409" i="1"/>
  <c r="Q10409" i="1"/>
  <c r="O10410" i="1"/>
  <c r="P10410" i="1"/>
  <c r="Q10410" i="1"/>
  <c r="O10411" i="1"/>
  <c r="P10411" i="1"/>
  <c r="Q10411" i="1"/>
  <c r="O10412" i="1"/>
  <c r="P10412" i="1"/>
  <c r="Q10412" i="1"/>
  <c r="O10413" i="1"/>
  <c r="P10413" i="1"/>
  <c r="Q10413" i="1"/>
  <c r="O10414" i="1"/>
  <c r="P10414" i="1"/>
  <c r="Q10414" i="1"/>
  <c r="O10415" i="1"/>
  <c r="P10415" i="1"/>
  <c r="Q10415" i="1"/>
  <c r="O10416" i="1"/>
  <c r="P10416" i="1"/>
  <c r="Q10416" i="1"/>
  <c r="O10417" i="1"/>
  <c r="P10417" i="1"/>
  <c r="Q10417" i="1"/>
  <c r="O10418" i="1"/>
  <c r="P10418" i="1"/>
  <c r="Q10418" i="1"/>
  <c r="O10419" i="1"/>
  <c r="P10419" i="1"/>
  <c r="Q10419" i="1"/>
  <c r="O10420" i="1"/>
  <c r="P10420" i="1"/>
  <c r="Q10420" i="1"/>
  <c r="O10421" i="1"/>
  <c r="P10421" i="1"/>
  <c r="Q10421" i="1"/>
  <c r="O10422" i="1"/>
  <c r="P10422" i="1"/>
  <c r="Q10422" i="1"/>
  <c r="O10423" i="1"/>
  <c r="P10423" i="1"/>
  <c r="Q10423" i="1"/>
  <c r="O10424" i="1"/>
  <c r="P10424" i="1"/>
  <c r="Q10424" i="1"/>
  <c r="O10425" i="1"/>
  <c r="P10425" i="1"/>
  <c r="Q10425" i="1"/>
  <c r="O10426" i="1"/>
  <c r="P10426" i="1"/>
  <c r="Q10426" i="1"/>
  <c r="O10427" i="1"/>
  <c r="P10427" i="1"/>
  <c r="Q10427" i="1"/>
  <c r="O10428" i="1"/>
  <c r="P10428" i="1"/>
  <c r="Q10428" i="1"/>
  <c r="O10429" i="1"/>
  <c r="P10429" i="1"/>
  <c r="Q10429" i="1"/>
  <c r="O10430" i="1"/>
  <c r="P10430" i="1"/>
  <c r="Q10430" i="1"/>
  <c r="O10431" i="1"/>
  <c r="P10431" i="1"/>
  <c r="Q10431" i="1"/>
  <c r="O10432" i="1"/>
  <c r="P10432" i="1"/>
  <c r="Q10432" i="1"/>
  <c r="O10433" i="1"/>
  <c r="P10433" i="1"/>
  <c r="Q10433" i="1"/>
  <c r="O10434" i="1"/>
  <c r="P10434" i="1"/>
  <c r="Q10434" i="1"/>
  <c r="O10435" i="1"/>
  <c r="P10435" i="1"/>
  <c r="Q10435" i="1"/>
  <c r="O10436" i="1"/>
  <c r="P10436" i="1"/>
  <c r="Q10436" i="1"/>
  <c r="O10437" i="1"/>
  <c r="P10437" i="1"/>
  <c r="Q10437" i="1"/>
  <c r="O10438" i="1"/>
  <c r="P10438" i="1"/>
  <c r="Q10438" i="1"/>
  <c r="O10439" i="1"/>
  <c r="P10439" i="1"/>
  <c r="Q10439" i="1"/>
  <c r="O10440" i="1"/>
  <c r="P10440" i="1"/>
  <c r="Q10440" i="1"/>
  <c r="O10441" i="1"/>
  <c r="P10441" i="1"/>
  <c r="Q10441" i="1"/>
  <c r="O10442" i="1"/>
  <c r="P10442" i="1"/>
  <c r="Q10442" i="1"/>
  <c r="O10443" i="1"/>
  <c r="P10443" i="1"/>
  <c r="Q10443" i="1"/>
  <c r="O10444" i="1"/>
  <c r="P10444" i="1"/>
  <c r="Q10444" i="1"/>
  <c r="O10445" i="1"/>
  <c r="P10445" i="1"/>
  <c r="Q10445" i="1"/>
  <c r="O10446" i="1"/>
  <c r="P10446" i="1"/>
  <c r="Q10446" i="1"/>
  <c r="O10447" i="1"/>
  <c r="P10447" i="1"/>
  <c r="Q10447" i="1"/>
  <c r="O10448" i="1"/>
  <c r="P10448" i="1"/>
  <c r="Q10448" i="1"/>
  <c r="O10449" i="1"/>
  <c r="P10449" i="1"/>
  <c r="Q10449" i="1"/>
  <c r="O10450" i="1"/>
  <c r="P10450" i="1"/>
  <c r="Q10450" i="1"/>
  <c r="O10451" i="1"/>
  <c r="P10451" i="1"/>
  <c r="Q10451" i="1"/>
  <c r="O10452" i="1"/>
  <c r="P10452" i="1"/>
  <c r="Q10452" i="1"/>
  <c r="O10453" i="1"/>
  <c r="P10453" i="1"/>
  <c r="Q10453" i="1"/>
  <c r="O10454" i="1"/>
  <c r="P10454" i="1"/>
  <c r="Q10454" i="1"/>
  <c r="O10455" i="1"/>
  <c r="P10455" i="1"/>
  <c r="Q10455" i="1"/>
  <c r="O10456" i="1"/>
  <c r="P10456" i="1"/>
  <c r="Q10456" i="1"/>
  <c r="O10457" i="1"/>
  <c r="P10457" i="1"/>
  <c r="Q10457" i="1"/>
  <c r="O10458" i="1"/>
  <c r="P10458" i="1"/>
  <c r="Q10458" i="1"/>
  <c r="O10459" i="1"/>
  <c r="P10459" i="1"/>
  <c r="Q10459" i="1"/>
  <c r="O10460" i="1"/>
  <c r="P10460" i="1"/>
  <c r="Q10460" i="1"/>
  <c r="O10461" i="1"/>
  <c r="P10461" i="1"/>
  <c r="Q10461" i="1"/>
  <c r="O10462" i="1"/>
  <c r="P10462" i="1"/>
  <c r="Q10462" i="1"/>
  <c r="O10463" i="1"/>
  <c r="P10463" i="1"/>
  <c r="Q10463" i="1"/>
  <c r="O10464" i="1"/>
  <c r="P10464" i="1"/>
  <c r="Q10464" i="1"/>
  <c r="O10465" i="1"/>
  <c r="P10465" i="1"/>
  <c r="Q10465" i="1"/>
  <c r="O10466" i="1"/>
  <c r="P10466" i="1"/>
  <c r="Q10466" i="1"/>
  <c r="O10467" i="1"/>
  <c r="P10467" i="1"/>
  <c r="Q10467" i="1"/>
  <c r="O10468" i="1"/>
  <c r="P10468" i="1"/>
  <c r="Q10468" i="1"/>
  <c r="O10469" i="1"/>
  <c r="P10469" i="1"/>
  <c r="Q10469" i="1"/>
  <c r="O10470" i="1"/>
  <c r="P10470" i="1"/>
  <c r="Q10470" i="1"/>
  <c r="O10471" i="1"/>
  <c r="P10471" i="1"/>
  <c r="Q10471" i="1"/>
  <c r="O10472" i="1"/>
  <c r="P10472" i="1"/>
  <c r="Q10472" i="1"/>
  <c r="O10473" i="1"/>
  <c r="P10473" i="1"/>
  <c r="Q10473" i="1"/>
  <c r="O10474" i="1"/>
  <c r="P10474" i="1"/>
  <c r="Q10474" i="1"/>
  <c r="O10475" i="1"/>
  <c r="P10475" i="1"/>
  <c r="Q10475" i="1"/>
  <c r="O10476" i="1"/>
  <c r="P10476" i="1"/>
  <c r="Q10476" i="1"/>
  <c r="O10477" i="1"/>
  <c r="P10477" i="1"/>
  <c r="Q10477" i="1"/>
  <c r="O10478" i="1"/>
  <c r="P10478" i="1"/>
  <c r="Q10478" i="1"/>
  <c r="O10479" i="1"/>
  <c r="P10479" i="1"/>
  <c r="Q10479" i="1"/>
  <c r="O10480" i="1"/>
  <c r="P10480" i="1"/>
  <c r="Q10480" i="1"/>
  <c r="O10481" i="1"/>
  <c r="P10481" i="1"/>
  <c r="Q10481" i="1"/>
  <c r="O10482" i="1"/>
  <c r="P10482" i="1"/>
  <c r="Q10482" i="1"/>
  <c r="O10483" i="1"/>
  <c r="P10483" i="1"/>
  <c r="Q10483" i="1"/>
  <c r="O10484" i="1"/>
  <c r="P10484" i="1"/>
  <c r="Q10484" i="1"/>
  <c r="O10485" i="1"/>
  <c r="P10485" i="1"/>
  <c r="Q10485" i="1"/>
  <c r="O10486" i="1"/>
  <c r="P10486" i="1"/>
  <c r="Q10486" i="1"/>
  <c r="O10487" i="1"/>
  <c r="P10487" i="1"/>
  <c r="Q10487" i="1"/>
  <c r="O10488" i="1"/>
  <c r="P10488" i="1"/>
  <c r="Q10488" i="1"/>
  <c r="O10489" i="1"/>
  <c r="P10489" i="1"/>
  <c r="Q10489" i="1"/>
  <c r="O10490" i="1"/>
  <c r="P10490" i="1"/>
  <c r="Q10490" i="1"/>
  <c r="O10491" i="1"/>
  <c r="P10491" i="1"/>
  <c r="Q10491" i="1"/>
  <c r="O10492" i="1"/>
  <c r="P10492" i="1"/>
  <c r="Q10492" i="1"/>
  <c r="O10493" i="1"/>
  <c r="P10493" i="1"/>
  <c r="Q10493" i="1"/>
  <c r="O10494" i="1"/>
  <c r="P10494" i="1"/>
  <c r="Q10494" i="1"/>
  <c r="O10495" i="1"/>
  <c r="P10495" i="1"/>
  <c r="Q10495" i="1"/>
  <c r="O10496" i="1"/>
  <c r="P10496" i="1"/>
  <c r="Q10496" i="1"/>
  <c r="O10497" i="1"/>
  <c r="P10497" i="1"/>
  <c r="Q10497" i="1"/>
  <c r="O10498" i="1"/>
  <c r="P10498" i="1"/>
  <c r="Q10498" i="1"/>
  <c r="O10499" i="1"/>
  <c r="P10499" i="1"/>
  <c r="Q10499" i="1"/>
  <c r="O10500" i="1"/>
  <c r="P10500" i="1"/>
  <c r="Q10500" i="1"/>
  <c r="O10501" i="1"/>
  <c r="P10501" i="1"/>
  <c r="Q10501" i="1"/>
  <c r="O10502" i="1"/>
  <c r="P10502" i="1"/>
  <c r="Q10502" i="1"/>
  <c r="O10503" i="1"/>
  <c r="P10503" i="1"/>
  <c r="Q10503" i="1"/>
  <c r="O10504" i="1"/>
  <c r="P10504" i="1"/>
  <c r="Q10504" i="1"/>
  <c r="O10505" i="1"/>
  <c r="P10505" i="1"/>
  <c r="Q10505" i="1"/>
  <c r="O10506" i="1"/>
  <c r="P10506" i="1"/>
  <c r="Q10506" i="1"/>
  <c r="O10507" i="1"/>
  <c r="P10507" i="1"/>
  <c r="Q10507" i="1"/>
  <c r="O10508" i="1"/>
  <c r="P10508" i="1"/>
  <c r="Q10508" i="1"/>
  <c r="O10509" i="1"/>
  <c r="P10509" i="1"/>
  <c r="Q10509" i="1"/>
  <c r="O10510" i="1"/>
  <c r="P10510" i="1"/>
  <c r="Q10510" i="1"/>
  <c r="O10511" i="1"/>
  <c r="P10511" i="1"/>
  <c r="Q10511" i="1"/>
  <c r="O10512" i="1"/>
  <c r="P10512" i="1"/>
  <c r="Q10512" i="1"/>
  <c r="O10513" i="1"/>
  <c r="P10513" i="1"/>
  <c r="Q10513" i="1"/>
  <c r="O10514" i="1"/>
  <c r="P10514" i="1"/>
  <c r="Q10514" i="1"/>
  <c r="O10515" i="1"/>
  <c r="P10515" i="1"/>
  <c r="Q10515" i="1"/>
  <c r="O10516" i="1"/>
  <c r="P10516" i="1"/>
  <c r="Q10516" i="1"/>
  <c r="O10517" i="1"/>
  <c r="P10517" i="1"/>
  <c r="Q10517" i="1"/>
  <c r="O10518" i="1"/>
  <c r="P10518" i="1"/>
  <c r="Q10518" i="1"/>
  <c r="O10519" i="1"/>
  <c r="P10519" i="1"/>
  <c r="Q10519" i="1"/>
  <c r="O10520" i="1"/>
  <c r="P10520" i="1"/>
  <c r="Q10520" i="1"/>
  <c r="O10521" i="1"/>
  <c r="P10521" i="1"/>
  <c r="Q10521" i="1"/>
  <c r="O10522" i="1"/>
  <c r="P10522" i="1"/>
  <c r="Q10522" i="1"/>
  <c r="O10523" i="1"/>
  <c r="P10523" i="1"/>
  <c r="Q10523" i="1"/>
  <c r="O10524" i="1"/>
  <c r="P10524" i="1"/>
  <c r="Q10524" i="1"/>
  <c r="O10525" i="1"/>
  <c r="P10525" i="1"/>
  <c r="Q10525" i="1"/>
  <c r="O10526" i="1"/>
  <c r="P10526" i="1"/>
  <c r="Q10526" i="1"/>
  <c r="O10527" i="1"/>
  <c r="P10527" i="1"/>
  <c r="Q10527" i="1"/>
  <c r="O10528" i="1"/>
  <c r="P10528" i="1"/>
  <c r="Q10528" i="1"/>
  <c r="O10529" i="1"/>
  <c r="P10529" i="1"/>
  <c r="Q10529" i="1"/>
  <c r="O10530" i="1"/>
  <c r="P10530" i="1"/>
  <c r="Q10530" i="1"/>
  <c r="O10531" i="1"/>
  <c r="P10531" i="1"/>
  <c r="Q10531" i="1"/>
  <c r="O10532" i="1"/>
  <c r="P10532" i="1"/>
  <c r="Q10532" i="1"/>
  <c r="O10533" i="1"/>
  <c r="P10533" i="1"/>
  <c r="Q10533" i="1"/>
  <c r="O10534" i="1"/>
  <c r="P10534" i="1"/>
  <c r="Q10534" i="1"/>
  <c r="O10535" i="1"/>
  <c r="P10535" i="1"/>
  <c r="Q10535" i="1"/>
  <c r="O10536" i="1"/>
  <c r="P10536" i="1"/>
  <c r="Q10536" i="1"/>
  <c r="O10537" i="1"/>
  <c r="P10537" i="1"/>
  <c r="Q10537" i="1"/>
  <c r="O10538" i="1"/>
  <c r="P10538" i="1"/>
  <c r="Q10538" i="1"/>
  <c r="O10539" i="1"/>
  <c r="P10539" i="1"/>
  <c r="Q10539" i="1"/>
  <c r="O10540" i="1"/>
  <c r="P10540" i="1"/>
  <c r="Q10540" i="1"/>
  <c r="O10541" i="1"/>
  <c r="P10541" i="1"/>
  <c r="Q10541" i="1"/>
  <c r="O10542" i="1"/>
  <c r="P10542" i="1"/>
  <c r="Q10542" i="1"/>
  <c r="O10543" i="1"/>
  <c r="P10543" i="1"/>
  <c r="Q10543" i="1"/>
  <c r="O10544" i="1"/>
  <c r="P10544" i="1"/>
  <c r="Q10544" i="1"/>
  <c r="O10545" i="1"/>
  <c r="P10545" i="1"/>
  <c r="Q10545" i="1"/>
  <c r="O10546" i="1"/>
  <c r="P10546" i="1"/>
  <c r="Q10546" i="1"/>
  <c r="O10547" i="1"/>
  <c r="P10547" i="1"/>
  <c r="Q10547" i="1"/>
  <c r="O10548" i="1"/>
  <c r="P10548" i="1"/>
  <c r="Q10548" i="1"/>
  <c r="O10549" i="1"/>
  <c r="P10549" i="1"/>
  <c r="Q10549" i="1"/>
  <c r="O10550" i="1"/>
  <c r="P10550" i="1"/>
  <c r="Q10550" i="1"/>
  <c r="O10551" i="1"/>
  <c r="P10551" i="1"/>
  <c r="Q10551" i="1"/>
  <c r="O10552" i="1"/>
  <c r="P10552" i="1"/>
  <c r="Q10552" i="1"/>
  <c r="O10553" i="1"/>
  <c r="P10553" i="1"/>
  <c r="Q10553" i="1"/>
  <c r="O10554" i="1"/>
  <c r="P10554" i="1"/>
  <c r="Q10554" i="1"/>
  <c r="O10555" i="1"/>
  <c r="P10555" i="1"/>
  <c r="Q10555" i="1"/>
  <c r="O10556" i="1"/>
  <c r="P10556" i="1"/>
  <c r="Q10556" i="1"/>
  <c r="O10557" i="1"/>
  <c r="P10557" i="1"/>
  <c r="Q10557" i="1"/>
  <c r="O10558" i="1"/>
  <c r="P10558" i="1"/>
  <c r="Q10558" i="1"/>
  <c r="O10559" i="1"/>
  <c r="P10559" i="1"/>
  <c r="Q10559" i="1"/>
  <c r="O10560" i="1"/>
  <c r="P10560" i="1"/>
  <c r="Q10560" i="1"/>
  <c r="O10561" i="1"/>
  <c r="P10561" i="1"/>
  <c r="Q10561" i="1"/>
  <c r="O10562" i="1"/>
  <c r="P10562" i="1"/>
  <c r="Q10562" i="1"/>
  <c r="O10563" i="1"/>
  <c r="P10563" i="1"/>
  <c r="Q10563" i="1"/>
  <c r="O10564" i="1"/>
  <c r="P10564" i="1"/>
  <c r="Q10564" i="1"/>
  <c r="O10565" i="1"/>
  <c r="P10565" i="1"/>
  <c r="Q10565" i="1"/>
  <c r="O10566" i="1"/>
  <c r="P10566" i="1"/>
  <c r="Q10566" i="1"/>
  <c r="O10567" i="1"/>
  <c r="P10567" i="1"/>
  <c r="Q10567" i="1"/>
  <c r="O10568" i="1"/>
  <c r="P10568" i="1"/>
  <c r="Q10568" i="1"/>
  <c r="O10569" i="1"/>
  <c r="P10569" i="1"/>
  <c r="Q10569" i="1"/>
  <c r="O10570" i="1"/>
  <c r="P10570" i="1"/>
  <c r="Q10570" i="1"/>
  <c r="O10571" i="1"/>
  <c r="P10571" i="1"/>
  <c r="Q10571" i="1"/>
  <c r="O10572" i="1"/>
  <c r="P10572" i="1"/>
  <c r="Q10572" i="1"/>
  <c r="O10573" i="1"/>
  <c r="P10573" i="1"/>
  <c r="Q10573" i="1"/>
  <c r="O10574" i="1"/>
  <c r="P10574" i="1"/>
  <c r="Q10574" i="1"/>
  <c r="O10575" i="1"/>
  <c r="P10575" i="1"/>
  <c r="Q10575" i="1"/>
  <c r="O10576" i="1"/>
  <c r="P10576" i="1"/>
  <c r="Q10576" i="1"/>
  <c r="O10577" i="1"/>
  <c r="P10577" i="1"/>
  <c r="Q10577" i="1"/>
  <c r="O10578" i="1"/>
  <c r="P10578" i="1"/>
  <c r="Q10578" i="1"/>
  <c r="O10579" i="1"/>
  <c r="P10579" i="1"/>
  <c r="Q10579" i="1"/>
  <c r="O10580" i="1"/>
  <c r="P10580" i="1"/>
  <c r="Q10580" i="1"/>
  <c r="O10581" i="1"/>
  <c r="P10581" i="1"/>
  <c r="Q10581" i="1"/>
  <c r="O10582" i="1"/>
  <c r="P10582" i="1"/>
  <c r="Q10582" i="1"/>
  <c r="O10583" i="1"/>
  <c r="P10583" i="1"/>
  <c r="Q10583" i="1"/>
  <c r="O10584" i="1"/>
  <c r="P10584" i="1"/>
  <c r="Q10584" i="1"/>
  <c r="O10585" i="1"/>
  <c r="P10585" i="1"/>
  <c r="Q10585" i="1"/>
  <c r="O10586" i="1"/>
  <c r="P10586" i="1"/>
  <c r="Q10586" i="1"/>
  <c r="O10587" i="1"/>
  <c r="P10587" i="1"/>
  <c r="Q10587" i="1"/>
  <c r="O10588" i="1"/>
  <c r="P10588" i="1"/>
  <c r="Q10588" i="1"/>
  <c r="O10589" i="1"/>
  <c r="P10589" i="1"/>
  <c r="Q10589" i="1"/>
  <c r="O10590" i="1"/>
  <c r="P10590" i="1"/>
  <c r="Q10590" i="1"/>
  <c r="O10591" i="1"/>
  <c r="P10591" i="1"/>
  <c r="Q10591" i="1"/>
  <c r="O10592" i="1"/>
  <c r="P10592" i="1"/>
  <c r="Q10592" i="1"/>
  <c r="O10593" i="1"/>
  <c r="P10593" i="1"/>
  <c r="Q10593" i="1"/>
  <c r="O10594" i="1"/>
  <c r="P10594" i="1"/>
  <c r="Q10594" i="1"/>
  <c r="O10595" i="1"/>
  <c r="P10595" i="1"/>
  <c r="Q10595" i="1"/>
  <c r="O10596" i="1"/>
  <c r="P10596" i="1"/>
  <c r="Q10596" i="1"/>
  <c r="O10597" i="1"/>
  <c r="P10597" i="1"/>
  <c r="Q10597" i="1"/>
  <c r="O10598" i="1"/>
  <c r="P10598" i="1"/>
  <c r="Q10598" i="1"/>
  <c r="O10599" i="1"/>
  <c r="P10599" i="1"/>
  <c r="Q10599" i="1"/>
  <c r="O10600" i="1"/>
  <c r="P10600" i="1"/>
  <c r="Q10600" i="1"/>
  <c r="O10601" i="1"/>
  <c r="P10601" i="1"/>
  <c r="Q10601" i="1"/>
  <c r="O10602" i="1"/>
  <c r="P10602" i="1"/>
  <c r="Q10602" i="1"/>
  <c r="O10603" i="1"/>
  <c r="P10603" i="1"/>
  <c r="Q10603" i="1"/>
  <c r="O10604" i="1"/>
  <c r="P10604" i="1"/>
  <c r="Q10604" i="1"/>
  <c r="O10605" i="1"/>
  <c r="P10605" i="1"/>
  <c r="Q10605" i="1"/>
  <c r="O10606" i="1"/>
  <c r="P10606" i="1"/>
  <c r="Q10606" i="1"/>
  <c r="O10607" i="1"/>
  <c r="P10607" i="1"/>
  <c r="Q10607" i="1"/>
  <c r="O10608" i="1"/>
  <c r="P10608" i="1"/>
  <c r="Q10608" i="1"/>
  <c r="O10609" i="1"/>
  <c r="P10609" i="1"/>
  <c r="Q10609" i="1"/>
  <c r="O10610" i="1"/>
  <c r="P10610" i="1"/>
  <c r="Q10610" i="1"/>
  <c r="O10611" i="1"/>
  <c r="P10611" i="1"/>
  <c r="Q10611" i="1"/>
  <c r="O10612" i="1"/>
  <c r="P10612" i="1"/>
  <c r="Q10612" i="1"/>
  <c r="O10613" i="1"/>
  <c r="P10613" i="1"/>
  <c r="Q10613" i="1"/>
  <c r="O10614" i="1"/>
  <c r="P10614" i="1"/>
  <c r="Q10614" i="1"/>
  <c r="O10615" i="1"/>
  <c r="P10615" i="1"/>
  <c r="Q10615" i="1"/>
  <c r="O10616" i="1"/>
  <c r="P10616" i="1"/>
  <c r="Q10616" i="1"/>
  <c r="O10617" i="1"/>
  <c r="P10617" i="1"/>
  <c r="Q10617" i="1"/>
  <c r="O10618" i="1"/>
  <c r="P10618" i="1"/>
  <c r="Q10618" i="1"/>
  <c r="O10619" i="1"/>
  <c r="P10619" i="1"/>
  <c r="Q10619" i="1"/>
  <c r="O10620" i="1"/>
  <c r="P10620" i="1"/>
  <c r="Q10620" i="1"/>
  <c r="O10621" i="1"/>
  <c r="P10621" i="1"/>
  <c r="Q10621" i="1"/>
  <c r="O10622" i="1"/>
  <c r="P10622" i="1"/>
  <c r="Q10622" i="1"/>
  <c r="O10623" i="1"/>
  <c r="P10623" i="1"/>
  <c r="Q10623" i="1"/>
  <c r="O10624" i="1"/>
  <c r="P10624" i="1"/>
  <c r="Q10624" i="1"/>
  <c r="O10625" i="1"/>
  <c r="P10625" i="1"/>
  <c r="Q10625" i="1"/>
  <c r="O10626" i="1"/>
  <c r="P10626" i="1"/>
  <c r="Q10626" i="1"/>
  <c r="O10627" i="1"/>
  <c r="P10627" i="1"/>
  <c r="Q10627" i="1"/>
  <c r="O10628" i="1"/>
  <c r="P10628" i="1"/>
  <c r="Q10628" i="1"/>
  <c r="O10629" i="1"/>
  <c r="P10629" i="1"/>
  <c r="Q10629" i="1"/>
  <c r="O10630" i="1"/>
  <c r="P10630" i="1"/>
  <c r="Q10630" i="1"/>
  <c r="O10631" i="1"/>
  <c r="P10631" i="1"/>
  <c r="Q10631" i="1"/>
  <c r="O10632" i="1"/>
  <c r="P10632" i="1"/>
  <c r="Q10632" i="1"/>
  <c r="O10633" i="1"/>
  <c r="P10633" i="1"/>
  <c r="Q10633" i="1"/>
  <c r="O10634" i="1"/>
  <c r="P10634" i="1"/>
  <c r="Q10634" i="1"/>
  <c r="O10635" i="1"/>
  <c r="P10635" i="1"/>
  <c r="Q10635" i="1"/>
  <c r="O10636" i="1"/>
  <c r="P10636" i="1"/>
  <c r="Q10636" i="1"/>
  <c r="O10637" i="1"/>
  <c r="P10637" i="1"/>
  <c r="Q10637" i="1"/>
  <c r="O10638" i="1"/>
  <c r="P10638" i="1"/>
  <c r="Q10638" i="1"/>
  <c r="O10639" i="1"/>
  <c r="P10639" i="1"/>
  <c r="Q10639" i="1"/>
  <c r="O10640" i="1"/>
  <c r="P10640" i="1"/>
  <c r="Q10640" i="1"/>
  <c r="O10641" i="1"/>
  <c r="P10641" i="1"/>
  <c r="Q10641" i="1"/>
  <c r="O10642" i="1"/>
  <c r="P10642" i="1"/>
  <c r="Q10642" i="1"/>
  <c r="O10643" i="1"/>
  <c r="P10643" i="1"/>
  <c r="Q10643" i="1"/>
  <c r="O10644" i="1"/>
  <c r="P10644" i="1"/>
  <c r="Q10644" i="1"/>
  <c r="O10645" i="1"/>
  <c r="P10645" i="1"/>
  <c r="Q10645" i="1"/>
  <c r="O10646" i="1"/>
  <c r="P10646" i="1"/>
  <c r="Q10646" i="1"/>
  <c r="O10647" i="1"/>
  <c r="P10647" i="1"/>
  <c r="Q10647" i="1"/>
  <c r="O10648" i="1"/>
  <c r="P10648" i="1"/>
  <c r="Q10648" i="1"/>
  <c r="O10649" i="1"/>
  <c r="P10649" i="1"/>
  <c r="Q10649" i="1"/>
  <c r="O10650" i="1"/>
  <c r="P10650" i="1"/>
  <c r="Q10650" i="1"/>
  <c r="O10651" i="1"/>
  <c r="P10651" i="1"/>
  <c r="Q10651" i="1"/>
  <c r="O10652" i="1"/>
  <c r="P10652" i="1"/>
  <c r="Q10652" i="1"/>
  <c r="O10653" i="1"/>
  <c r="P10653" i="1"/>
  <c r="Q10653" i="1"/>
  <c r="O10654" i="1"/>
  <c r="P10654" i="1"/>
  <c r="Q10654" i="1"/>
  <c r="O10655" i="1"/>
  <c r="P10655" i="1"/>
  <c r="Q10655" i="1"/>
  <c r="O10656" i="1"/>
  <c r="P10656" i="1"/>
  <c r="Q10656" i="1"/>
  <c r="O10657" i="1"/>
  <c r="P10657" i="1"/>
  <c r="Q10657" i="1"/>
  <c r="O10658" i="1"/>
  <c r="P10658" i="1"/>
  <c r="Q10658" i="1"/>
  <c r="O10659" i="1"/>
  <c r="P10659" i="1"/>
  <c r="Q10659" i="1"/>
  <c r="O10660" i="1"/>
  <c r="P10660" i="1"/>
  <c r="Q10660" i="1"/>
  <c r="O10661" i="1"/>
  <c r="P10661" i="1"/>
  <c r="Q10661" i="1"/>
  <c r="O10662" i="1"/>
  <c r="P10662" i="1"/>
  <c r="Q10662" i="1"/>
  <c r="O10663" i="1"/>
  <c r="P10663" i="1"/>
  <c r="Q10663" i="1"/>
  <c r="O10664" i="1"/>
  <c r="P10664" i="1"/>
  <c r="Q10664" i="1"/>
  <c r="O10665" i="1"/>
  <c r="P10665" i="1"/>
  <c r="Q10665" i="1"/>
  <c r="O10666" i="1"/>
  <c r="P10666" i="1"/>
  <c r="Q10666" i="1"/>
  <c r="O10667" i="1"/>
  <c r="P10667" i="1"/>
  <c r="Q10667" i="1"/>
  <c r="O10668" i="1"/>
  <c r="P10668" i="1"/>
  <c r="Q10668" i="1"/>
  <c r="O10669" i="1"/>
  <c r="P10669" i="1"/>
  <c r="Q10669" i="1"/>
  <c r="O10670" i="1"/>
  <c r="P10670" i="1"/>
  <c r="Q10670" i="1"/>
  <c r="O10671" i="1"/>
  <c r="P10671" i="1"/>
  <c r="Q10671" i="1"/>
  <c r="O10672" i="1"/>
  <c r="P10672" i="1"/>
  <c r="Q10672" i="1"/>
  <c r="O10673" i="1"/>
  <c r="P10673" i="1"/>
  <c r="Q10673" i="1"/>
  <c r="O10674" i="1"/>
  <c r="P10674" i="1"/>
  <c r="Q10674" i="1"/>
  <c r="O10675" i="1"/>
  <c r="P10675" i="1"/>
  <c r="Q10675" i="1"/>
  <c r="O10676" i="1"/>
  <c r="P10676" i="1"/>
  <c r="Q10676" i="1"/>
  <c r="O10677" i="1"/>
  <c r="P10677" i="1"/>
  <c r="Q10677" i="1"/>
  <c r="O10678" i="1"/>
  <c r="P10678" i="1"/>
  <c r="Q10678" i="1"/>
  <c r="O10679" i="1"/>
  <c r="P10679" i="1"/>
  <c r="Q10679" i="1"/>
  <c r="O10680" i="1"/>
  <c r="P10680" i="1"/>
  <c r="Q10680" i="1"/>
  <c r="O10681" i="1"/>
  <c r="P10681" i="1"/>
  <c r="Q10681" i="1"/>
  <c r="O10682" i="1"/>
  <c r="P10682" i="1"/>
  <c r="Q10682" i="1"/>
  <c r="O10683" i="1"/>
  <c r="P10683" i="1"/>
  <c r="Q10683" i="1"/>
  <c r="O10684" i="1"/>
  <c r="P10684" i="1"/>
  <c r="Q10684" i="1"/>
  <c r="O10685" i="1"/>
  <c r="P10685" i="1"/>
  <c r="Q10685" i="1"/>
  <c r="O10686" i="1"/>
  <c r="P10686" i="1"/>
  <c r="Q10686" i="1"/>
  <c r="O10687" i="1"/>
  <c r="P10687" i="1"/>
  <c r="Q10687" i="1"/>
  <c r="O10688" i="1"/>
  <c r="P10688" i="1"/>
  <c r="Q10688" i="1"/>
  <c r="O10689" i="1"/>
  <c r="P10689" i="1"/>
  <c r="Q10689" i="1"/>
  <c r="O10690" i="1"/>
  <c r="P10690" i="1"/>
  <c r="Q10690" i="1"/>
  <c r="O10691" i="1"/>
  <c r="P10691" i="1"/>
  <c r="Q10691" i="1"/>
  <c r="O10692" i="1"/>
  <c r="P10692" i="1"/>
  <c r="Q10692" i="1"/>
  <c r="O10693" i="1"/>
  <c r="P10693" i="1"/>
  <c r="Q10693" i="1"/>
  <c r="O10694" i="1"/>
  <c r="P10694" i="1"/>
  <c r="Q10694" i="1"/>
  <c r="O10695" i="1"/>
  <c r="P10695" i="1"/>
  <c r="Q10695" i="1"/>
  <c r="O10696" i="1"/>
  <c r="P10696" i="1"/>
  <c r="Q10696" i="1"/>
  <c r="O10697" i="1"/>
  <c r="P10697" i="1"/>
  <c r="Q10697" i="1"/>
  <c r="O10698" i="1"/>
  <c r="P10698" i="1"/>
  <c r="Q10698" i="1"/>
  <c r="O10699" i="1"/>
  <c r="P10699" i="1"/>
  <c r="Q10699" i="1"/>
  <c r="O10700" i="1"/>
  <c r="P10700" i="1"/>
  <c r="Q10700" i="1"/>
  <c r="O10701" i="1"/>
  <c r="P10701" i="1"/>
  <c r="Q10701" i="1"/>
  <c r="O10702" i="1"/>
  <c r="P10702" i="1"/>
  <c r="Q10702" i="1"/>
  <c r="O10703" i="1"/>
  <c r="P10703" i="1"/>
  <c r="Q10703" i="1"/>
  <c r="O10704" i="1"/>
  <c r="P10704" i="1"/>
  <c r="Q10704" i="1"/>
  <c r="O10705" i="1"/>
  <c r="P10705" i="1"/>
  <c r="Q10705" i="1"/>
  <c r="O10706" i="1"/>
  <c r="P10706" i="1"/>
  <c r="Q10706" i="1"/>
  <c r="O10707" i="1"/>
  <c r="P10707" i="1"/>
  <c r="Q10707" i="1"/>
  <c r="O10708" i="1"/>
  <c r="P10708" i="1"/>
  <c r="Q10708" i="1"/>
  <c r="O10709" i="1"/>
  <c r="P10709" i="1"/>
  <c r="Q10709" i="1"/>
  <c r="O10710" i="1"/>
  <c r="P10710" i="1"/>
  <c r="Q10710" i="1"/>
  <c r="O10711" i="1"/>
  <c r="P10711" i="1"/>
  <c r="Q10711" i="1"/>
  <c r="O10712" i="1"/>
  <c r="P10712" i="1"/>
  <c r="Q10712" i="1"/>
  <c r="O10713" i="1"/>
  <c r="P10713" i="1"/>
  <c r="Q10713" i="1"/>
  <c r="O10714" i="1"/>
  <c r="P10714" i="1"/>
  <c r="Q10714" i="1"/>
  <c r="O10715" i="1"/>
  <c r="P10715" i="1"/>
  <c r="Q10715" i="1"/>
  <c r="O10716" i="1"/>
  <c r="P10716" i="1"/>
  <c r="Q10716" i="1"/>
  <c r="O10717" i="1"/>
  <c r="P10717" i="1"/>
  <c r="Q10717" i="1"/>
  <c r="O10718" i="1"/>
  <c r="P10718" i="1"/>
  <c r="Q10718" i="1"/>
  <c r="O10719" i="1"/>
  <c r="P10719" i="1"/>
  <c r="Q10719" i="1"/>
  <c r="O10720" i="1"/>
  <c r="P10720" i="1"/>
  <c r="Q10720" i="1"/>
  <c r="O10721" i="1"/>
  <c r="P10721" i="1"/>
  <c r="Q10721" i="1"/>
  <c r="O10722" i="1"/>
  <c r="P10722" i="1"/>
  <c r="Q10722" i="1"/>
  <c r="O10723" i="1"/>
  <c r="P10723" i="1"/>
  <c r="Q10723" i="1"/>
  <c r="O10724" i="1"/>
  <c r="P10724" i="1"/>
  <c r="Q10724" i="1"/>
  <c r="O10725" i="1"/>
  <c r="P10725" i="1"/>
  <c r="Q10725" i="1"/>
  <c r="O10726" i="1"/>
  <c r="P10726" i="1"/>
  <c r="Q10726" i="1"/>
  <c r="O10727" i="1"/>
  <c r="P10727" i="1"/>
  <c r="Q10727" i="1"/>
  <c r="O10728" i="1"/>
  <c r="P10728" i="1"/>
  <c r="Q10728" i="1"/>
  <c r="O10729" i="1"/>
  <c r="P10729" i="1"/>
  <c r="Q10729" i="1"/>
  <c r="O10730" i="1"/>
  <c r="P10730" i="1"/>
  <c r="Q10730" i="1"/>
  <c r="O10731" i="1"/>
  <c r="P10731" i="1"/>
  <c r="Q10731" i="1"/>
  <c r="O10732" i="1"/>
  <c r="P10732" i="1"/>
  <c r="Q10732" i="1"/>
  <c r="O10733" i="1"/>
  <c r="P10733" i="1"/>
  <c r="Q10733" i="1"/>
  <c r="O10734" i="1"/>
  <c r="P10734" i="1"/>
  <c r="Q10734" i="1"/>
  <c r="O10735" i="1"/>
  <c r="P10735" i="1"/>
  <c r="Q10735" i="1"/>
  <c r="O10736" i="1"/>
  <c r="P10736" i="1"/>
  <c r="Q10736" i="1"/>
  <c r="O10737" i="1"/>
  <c r="P10737" i="1"/>
  <c r="Q10737" i="1"/>
  <c r="O10738" i="1"/>
  <c r="P10738" i="1"/>
  <c r="Q10738" i="1"/>
  <c r="O10739" i="1"/>
  <c r="P10739" i="1"/>
  <c r="Q10739" i="1"/>
  <c r="O10740" i="1"/>
  <c r="P10740" i="1"/>
  <c r="Q10740" i="1"/>
  <c r="O10741" i="1"/>
  <c r="P10741" i="1"/>
  <c r="Q10741" i="1"/>
  <c r="O10742" i="1"/>
  <c r="P10742" i="1"/>
  <c r="Q10742" i="1"/>
  <c r="O10743" i="1"/>
  <c r="P10743" i="1"/>
  <c r="Q10743" i="1"/>
  <c r="O10744" i="1"/>
  <c r="P10744" i="1"/>
  <c r="Q10744" i="1"/>
  <c r="O10745" i="1"/>
  <c r="P10745" i="1"/>
  <c r="Q10745" i="1"/>
  <c r="O10746" i="1"/>
  <c r="P10746" i="1"/>
  <c r="Q10746" i="1"/>
  <c r="O10747" i="1"/>
  <c r="P10747" i="1"/>
  <c r="Q10747" i="1"/>
  <c r="O10748" i="1"/>
  <c r="P10748" i="1"/>
  <c r="Q10748" i="1"/>
  <c r="O10749" i="1"/>
  <c r="P10749" i="1"/>
  <c r="Q10749" i="1"/>
  <c r="O10750" i="1"/>
  <c r="P10750" i="1"/>
  <c r="Q10750" i="1"/>
  <c r="O10751" i="1"/>
  <c r="P10751" i="1"/>
  <c r="Q10751" i="1"/>
  <c r="O10752" i="1"/>
  <c r="P10752" i="1"/>
  <c r="Q10752" i="1"/>
  <c r="O10753" i="1"/>
  <c r="P10753" i="1"/>
  <c r="Q10753" i="1"/>
  <c r="O10754" i="1"/>
  <c r="P10754" i="1"/>
  <c r="Q10754" i="1"/>
  <c r="O10755" i="1"/>
  <c r="P10755" i="1"/>
  <c r="Q10755" i="1"/>
  <c r="O10756" i="1"/>
  <c r="P10756" i="1"/>
  <c r="Q10756" i="1"/>
  <c r="O10757" i="1"/>
  <c r="P10757" i="1"/>
  <c r="Q10757" i="1"/>
  <c r="O10758" i="1"/>
  <c r="P10758" i="1"/>
  <c r="Q10758" i="1"/>
  <c r="O10759" i="1"/>
  <c r="P10759" i="1"/>
  <c r="Q10759" i="1"/>
  <c r="O10760" i="1"/>
  <c r="P10760" i="1"/>
  <c r="Q10760" i="1"/>
  <c r="O10761" i="1"/>
  <c r="P10761" i="1"/>
  <c r="Q10761" i="1"/>
  <c r="O10762" i="1"/>
  <c r="P10762" i="1"/>
  <c r="Q10762" i="1"/>
  <c r="O10763" i="1"/>
  <c r="P10763" i="1"/>
  <c r="Q10763" i="1"/>
  <c r="O10764" i="1"/>
  <c r="P10764" i="1"/>
  <c r="Q10764" i="1"/>
  <c r="O10765" i="1"/>
  <c r="P10765" i="1"/>
  <c r="Q10765" i="1"/>
  <c r="O10766" i="1"/>
  <c r="P10766" i="1"/>
  <c r="Q10766" i="1"/>
  <c r="O10767" i="1"/>
  <c r="P10767" i="1"/>
  <c r="Q10767" i="1"/>
  <c r="O10768" i="1"/>
  <c r="P10768" i="1"/>
  <c r="Q10768" i="1"/>
  <c r="O10769" i="1"/>
  <c r="P10769" i="1"/>
  <c r="Q10769" i="1"/>
  <c r="O10770" i="1"/>
  <c r="P10770" i="1"/>
  <c r="Q10770" i="1"/>
  <c r="O10771" i="1"/>
  <c r="P10771" i="1"/>
  <c r="Q10771" i="1"/>
  <c r="O10772" i="1"/>
  <c r="P10772" i="1"/>
  <c r="Q10772" i="1"/>
  <c r="O10773" i="1"/>
  <c r="P10773" i="1"/>
  <c r="Q10773" i="1"/>
  <c r="O10774" i="1"/>
  <c r="P10774" i="1"/>
  <c r="Q10774" i="1"/>
  <c r="O10775" i="1"/>
  <c r="P10775" i="1"/>
  <c r="Q10775" i="1"/>
  <c r="O10776" i="1"/>
  <c r="P10776" i="1"/>
  <c r="Q10776" i="1"/>
  <c r="O10777" i="1"/>
  <c r="P10777" i="1"/>
  <c r="Q10777" i="1"/>
  <c r="O10778" i="1"/>
  <c r="P10778" i="1"/>
  <c r="Q10778" i="1"/>
  <c r="O10779" i="1"/>
  <c r="P10779" i="1"/>
  <c r="Q10779" i="1"/>
  <c r="O10780" i="1"/>
  <c r="P10780" i="1"/>
  <c r="Q10780" i="1"/>
  <c r="O10781" i="1"/>
  <c r="P10781" i="1"/>
  <c r="Q10781" i="1"/>
  <c r="O10782" i="1"/>
  <c r="P10782" i="1"/>
  <c r="Q10782" i="1"/>
  <c r="O10783" i="1"/>
  <c r="P10783" i="1"/>
  <c r="Q10783" i="1"/>
  <c r="O10784" i="1"/>
  <c r="P10784" i="1"/>
  <c r="Q10784" i="1"/>
  <c r="O10785" i="1"/>
  <c r="P10785" i="1"/>
  <c r="Q10785" i="1"/>
  <c r="O10786" i="1"/>
  <c r="P10786" i="1"/>
  <c r="Q10786" i="1"/>
  <c r="O10787" i="1"/>
  <c r="P10787" i="1"/>
  <c r="Q10787" i="1"/>
  <c r="O10788" i="1"/>
  <c r="P10788" i="1"/>
  <c r="Q10788" i="1"/>
  <c r="O10789" i="1"/>
  <c r="P10789" i="1"/>
  <c r="Q10789" i="1"/>
  <c r="O10790" i="1"/>
  <c r="P10790" i="1"/>
  <c r="Q10790" i="1"/>
  <c r="O10791" i="1"/>
  <c r="P10791" i="1"/>
  <c r="Q10791" i="1"/>
  <c r="O10792" i="1"/>
  <c r="P10792" i="1"/>
  <c r="Q10792" i="1"/>
  <c r="O10793" i="1"/>
  <c r="P10793" i="1"/>
  <c r="Q10793" i="1"/>
  <c r="O10794" i="1"/>
  <c r="P10794" i="1"/>
  <c r="Q10794" i="1"/>
  <c r="O10795" i="1"/>
  <c r="P10795" i="1"/>
  <c r="Q10795" i="1"/>
  <c r="O10796" i="1"/>
  <c r="P10796" i="1"/>
  <c r="Q10796" i="1"/>
  <c r="O10797" i="1"/>
  <c r="P10797" i="1"/>
  <c r="Q10797" i="1"/>
  <c r="O10798" i="1"/>
  <c r="P10798" i="1"/>
  <c r="Q10798" i="1"/>
  <c r="O10799" i="1"/>
  <c r="P10799" i="1"/>
  <c r="Q10799" i="1"/>
  <c r="O10800" i="1"/>
  <c r="P10800" i="1"/>
  <c r="Q10800" i="1"/>
  <c r="O10801" i="1"/>
  <c r="P10801" i="1"/>
  <c r="Q10801" i="1"/>
  <c r="O10802" i="1"/>
  <c r="P10802" i="1"/>
  <c r="Q10802" i="1"/>
  <c r="O10803" i="1"/>
  <c r="P10803" i="1"/>
  <c r="Q10803" i="1"/>
  <c r="O10804" i="1"/>
  <c r="P10804" i="1"/>
  <c r="Q10804" i="1"/>
  <c r="O10805" i="1"/>
  <c r="P10805" i="1"/>
  <c r="Q10805" i="1"/>
  <c r="O10806" i="1"/>
  <c r="P10806" i="1"/>
  <c r="Q10806" i="1"/>
  <c r="O10807" i="1"/>
  <c r="P10807" i="1"/>
  <c r="Q10807" i="1"/>
  <c r="O10808" i="1"/>
  <c r="P10808" i="1"/>
  <c r="Q10808" i="1"/>
  <c r="O10809" i="1"/>
  <c r="P10809" i="1"/>
  <c r="Q10809" i="1"/>
  <c r="O10810" i="1"/>
  <c r="P10810" i="1"/>
  <c r="Q10810" i="1"/>
  <c r="O10811" i="1"/>
  <c r="P10811" i="1"/>
  <c r="Q10811" i="1"/>
  <c r="O10812" i="1"/>
  <c r="P10812" i="1"/>
  <c r="Q10812" i="1"/>
  <c r="O10813" i="1"/>
  <c r="P10813" i="1"/>
  <c r="Q10813" i="1"/>
  <c r="O10814" i="1"/>
  <c r="P10814" i="1"/>
  <c r="Q10814" i="1"/>
  <c r="O10815" i="1"/>
  <c r="P10815" i="1"/>
  <c r="Q10815" i="1"/>
  <c r="O10816" i="1"/>
  <c r="P10816" i="1"/>
  <c r="Q10816" i="1"/>
  <c r="O10817" i="1"/>
  <c r="P10817" i="1"/>
  <c r="Q10817" i="1"/>
  <c r="O10818" i="1"/>
  <c r="P10818" i="1"/>
  <c r="Q10818" i="1"/>
  <c r="O10819" i="1"/>
  <c r="P10819" i="1"/>
  <c r="Q10819" i="1"/>
  <c r="O10820" i="1"/>
  <c r="P10820" i="1"/>
  <c r="Q10820" i="1"/>
  <c r="O10821" i="1"/>
  <c r="P10821" i="1"/>
  <c r="Q10821" i="1"/>
  <c r="O10822" i="1"/>
  <c r="P10822" i="1"/>
  <c r="Q10822" i="1"/>
  <c r="O10823" i="1"/>
  <c r="P10823" i="1"/>
  <c r="Q10823" i="1"/>
  <c r="O10824" i="1"/>
  <c r="P10824" i="1"/>
  <c r="Q10824" i="1"/>
  <c r="O10825" i="1"/>
  <c r="P10825" i="1"/>
  <c r="Q10825" i="1"/>
  <c r="O10826" i="1"/>
  <c r="P10826" i="1"/>
  <c r="Q10826" i="1"/>
  <c r="O10827" i="1"/>
  <c r="P10827" i="1"/>
  <c r="Q10827" i="1"/>
  <c r="O10828" i="1"/>
  <c r="P10828" i="1"/>
  <c r="Q10828" i="1"/>
  <c r="O10829" i="1"/>
  <c r="P10829" i="1"/>
  <c r="Q10829" i="1"/>
  <c r="O10830" i="1"/>
  <c r="P10830" i="1"/>
  <c r="Q10830" i="1"/>
  <c r="O10831" i="1"/>
  <c r="P10831" i="1"/>
  <c r="Q10831" i="1"/>
  <c r="O10832" i="1"/>
  <c r="P10832" i="1"/>
  <c r="Q10832" i="1"/>
  <c r="O10833" i="1"/>
  <c r="P10833" i="1"/>
  <c r="Q10833" i="1"/>
  <c r="O10834" i="1"/>
  <c r="P10834" i="1"/>
  <c r="Q10834" i="1"/>
  <c r="O10835" i="1"/>
  <c r="P10835" i="1"/>
  <c r="Q10835" i="1"/>
  <c r="O10836" i="1"/>
  <c r="P10836" i="1"/>
  <c r="Q10836" i="1"/>
  <c r="O10837" i="1"/>
  <c r="P10837" i="1"/>
  <c r="Q10837" i="1"/>
  <c r="O10838" i="1"/>
  <c r="P10838" i="1"/>
  <c r="Q10838" i="1"/>
  <c r="O10839" i="1"/>
  <c r="P10839" i="1"/>
  <c r="Q10839" i="1"/>
  <c r="O10840" i="1"/>
  <c r="P10840" i="1"/>
  <c r="Q10840" i="1"/>
  <c r="O10841" i="1"/>
  <c r="P10841" i="1"/>
  <c r="Q10841" i="1"/>
  <c r="O10842" i="1"/>
  <c r="P10842" i="1"/>
  <c r="Q10842" i="1"/>
  <c r="O10843" i="1"/>
  <c r="P10843" i="1"/>
  <c r="Q10843" i="1"/>
  <c r="O10844" i="1"/>
  <c r="P10844" i="1"/>
  <c r="Q10844" i="1"/>
  <c r="O10845" i="1"/>
  <c r="P10845" i="1"/>
  <c r="Q10845" i="1"/>
  <c r="O10846" i="1"/>
  <c r="P10846" i="1"/>
  <c r="Q10846" i="1"/>
  <c r="O10847" i="1"/>
  <c r="P10847" i="1"/>
  <c r="Q10847" i="1"/>
  <c r="O10848" i="1"/>
  <c r="P10848" i="1"/>
  <c r="Q10848" i="1"/>
  <c r="O10849" i="1"/>
  <c r="P10849" i="1"/>
  <c r="Q10849" i="1"/>
  <c r="O10850" i="1"/>
  <c r="P10850" i="1"/>
  <c r="Q10850" i="1"/>
  <c r="O10851" i="1"/>
  <c r="P10851" i="1"/>
  <c r="Q10851" i="1"/>
  <c r="O10852" i="1"/>
  <c r="P10852" i="1"/>
  <c r="Q10852" i="1"/>
  <c r="O10853" i="1"/>
  <c r="P10853" i="1"/>
  <c r="Q10853" i="1"/>
  <c r="O10854" i="1"/>
  <c r="P10854" i="1"/>
  <c r="Q10854" i="1"/>
  <c r="O10855" i="1"/>
  <c r="P10855" i="1"/>
  <c r="Q10855" i="1"/>
  <c r="O10856" i="1"/>
  <c r="P10856" i="1"/>
  <c r="Q10856" i="1"/>
  <c r="O10857" i="1"/>
  <c r="P10857" i="1"/>
  <c r="Q10857" i="1"/>
  <c r="O10858" i="1"/>
  <c r="P10858" i="1"/>
  <c r="Q10858" i="1"/>
  <c r="O10859" i="1"/>
  <c r="P10859" i="1"/>
  <c r="Q10859" i="1"/>
  <c r="O10860" i="1"/>
  <c r="P10860" i="1"/>
  <c r="Q10860" i="1"/>
  <c r="O10861" i="1"/>
  <c r="P10861" i="1"/>
  <c r="Q10861" i="1"/>
  <c r="O10862" i="1"/>
  <c r="P10862" i="1"/>
  <c r="Q10862" i="1"/>
  <c r="O10863" i="1"/>
  <c r="P10863" i="1"/>
  <c r="Q10863" i="1"/>
  <c r="O10864" i="1"/>
  <c r="P10864" i="1"/>
  <c r="Q10864" i="1"/>
  <c r="O10865" i="1"/>
  <c r="P10865" i="1"/>
  <c r="Q10865" i="1"/>
  <c r="O10866" i="1"/>
  <c r="P10866" i="1"/>
  <c r="Q10866" i="1"/>
  <c r="O10867" i="1"/>
  <c r="P10867" i="1"/>
  <c r="Q10867" i="1"/>
  <c r="O10868" i="1"/>
  <c r="P10868" i="1"/>
  <c r="Q10868" i="1"/>
  <c r="O10869" i="1"/>
  <c r="P10869" i="1"/>
  <c r="Q10869" i="1"/>
  <c r="O10870" i="1"/>
  <c r="P10870" i="1"/>
  <c r="Q10870" i="1"/>
  <c r="O10871" i="1"/>
  <c r="P10871" i="1"/>
  <c r="Q10871" i="1"/>
  <c r="O10872" i="1"/>
  <c r="P10872" i="1"/>
  <c r="Q10872" i="1"/>
  <c r="O10873" i="1"/>
  <c r="P10873" i="1"/>
  <c r="Q10873" i="1"/>
  <c r="O10874" i="1"/>
  <c r="P10874" i="1"/>
  <c r="Q10874" i="1"/>
  <c r="O10875" i="1"/>
  <c r="P10875" i="1"/>
  <c r="Q10875" i="1"/>
  <c r="O10876" i="1"/>
  <c r="P10876" i="1"/>
  <c r="Q10876" i="1"/>
  <c r="O10877" i="1"/>
  <c r="P10877" i="1"/>
  <c r="Q10877" i="1"/>
  <c r="O10878" i="1"/>
  <c r="P10878" i="1"/>
  <c r="Q10878" i="1"/>
  <c r="O10879" i="1"/>
  <c r="P10879" i="1"/>
  <c r="Q10879" i="1"/>
  <c r="O10880" i="1"/>
  <c r="P10880" i="1"/>
  <c r="Q10880" i="1"/>
  <c r="O10881" i="1"/>
  <c r="P10881" i="1"/>
  <c r="Q10881" i="1"/>
  <c r="O10882" i="1"/>
  <c r="P10882" i="1"/>
  <c r="Q10882" i="1"/>
  <c r="O10883" i="1"/>
  <c r="P10883" i="1"/>
  <c r="Q10883" i="1"/>
  <c r="O10884" i="1"/>
  <c r="P10884" i="1"/>
  <c r="Q10884" i="1"/>
  <c r="O10885" i="1"/>
  <c r="P10885" i="1"/>
  <c r="Q10885" i="1"/>
  <c r="O10886" i="1"/>
  <c r="P10886" i="1"/>
  <c r="Q10886" i="1"/>
  <c r="O10887" i="1"/>
  <c r="P10887" i="1"/>
  <c r="Q10887" i="1"/>
  <c r="O10888" i="1"/>
  <c r="P10888" i="1"/>
  <c r="Q10888" i="1"/>
  <c r="O10889" i="1"/>
  <c r="P10889" i="1"/>
  <c r="Q10889" i="1"/>
  <c r="O10890" i="1"/>
  <c r="P10890" i="1"/>
  <c r="Q10890" i="1"/>
  <c r="O10891" i="1"/>
  <c r="P10891" i="1"/>
  <c r="Q10891" i="1"/>
  <c r="O10892" i="1"/>
  <c r="P10892" i="1"/>
  <c r="Q10892" i="1"/>
  <c r="O10893" i="1"/>
  <c r="P10893" i="1"/>
  <c r="Q10893" i="1"/>
  <c r="O10894" i="1"/>
  <c r="P10894" i="1"/>
  <c r="Q10894" i="1"/>
  <c r="O10895" i="1"/>
  <c r="P10895" i="1"/>
  <c r="Q10895" i="1"/>
  <c r="O10896" i="1"/>
  <c r="P10896" i="1"/>
  <c r="Q10896" i="1"/>
  <c r="O10897" i="1"/>
  <c r="P10897" i="1"/>
  <c r="Q10897" i="1"/>
  <c r="O10898" i="1"/>
  <c r="P10898" i="1"/>
  <c r="Q10898" i="1"/>
  <c r="O10899" i="1"/>
  <c r="P10899" i="1"/>
  <c r="Q10899" i="1"/>
  <c r="O10900" i="1"/>
  <c r="P10900" i="1"/>
  <c r="Q10900" i="1"/>
  <c r="O10901" i="1"/>
  <c r="P10901" i="1"/>
  <c r="Q10901" i="1"/>
  <c r="O10902" i="1"/>
  <c r="P10902" i="1"/>
  <c r="Q10902" i="1"/>
  <c r="O10903" i="1"/>
  <c r="P10903" i="1"/>
  <c r="Q10903" i="1"/>
  <c r="O10904" i="1"/>
  <c r="P10904" i="1"/>
  <c r="Q10904" i="1"/>
  <c r="O10905" i="1"/>
  <c r="P10905" i="1"/>
  <c r="Q10905" i="1"/>
  <c r="O10906" i="1"/>
  <c r="P10906" i="1"/>
  <c r="Q10906" i="1"/>
  <c r="O10907" i="1"/>
  <c r="P10907" i="1"/>
  <c r="Q10907" i="1"/>
  <c r="O10908" i="1"/>
  <c r="P10908" i="1"/>
  <c r="Q10908" i="1"/>
  <c r="O10909" i="1"/>
  <c r="P10909" i="1"/>
  <c r="Q10909" i="1"/>
  <c r="O10910" i="1"/>
  <c r="P10910" i="1"/>
  <c r="Q10910" i="1"/>
  <c r="O10911" i="1"/>
  <c r="P10911" i="1"/>
  <c r="Q10911" i="1"/>
  <c r="O10912" i="1"/>
  <c r="P10912" i="1"/>
  <c r="Q10912" i="1"/>
  <c r="O10913" i="1"/>
  <c r="P10913" i="1"/>
  <c r="Q10913" i="1"/>
  <c r="O10914" i="1"/>
  <c r="P10914" i="1"/>
  <c r="Q10914" i="1"/>
  <c r="O10915" i="1"/>
  <c r="P10915" i="1"/>
  <c r="Q10915" i="1"/>
  <c r="O10916" i="1"/>
  <c r="P10916" i="1"/>
  <c r="Q10916" i="1"/>
  <c r="O10917" i="1"/>
  <c r="P10917" i="1"/>
  <c r="Q10917" i="1"/>
  <c r="O10918" i="1"/>
  <c r="P10918" i="1"/>
  <c r="Q10918" i="1"/>
  <c r="O10919" i="1"/>
  <c r="P10919" i="1"/>
  <c r="Q10919" i="1"/>
  <c r="O10920" i="1"/>
  <c r="P10920" i="1"/>
  <c r="Q10920" i="1"/>
  <c r="O10921" i="1"/>
  <c r="P10921" i="1"/>
  <c r="Q10921" i="1"/>
  <c r="O10922" i="1"/>
  <c r="P10922" i="1"/>
  <c r="Q10922" i="1"/>
  <c r="O10923" i="1"/>
  <c r="P10923" i="1"/>
  <c r="Q10923" i="1"/>
  <c r="O10924" i="1"/>
  <c r="P10924" i="1"/>
  <c r="Q10924" i="1"/>
  <c r="O10925" i="1"/>
  <c r="P10925" i="1"/>
  <c r="Q10925" i="1"/>
  <c r="O10926" i="1"/>
  <c r="P10926" i="1"/>
  <c r="Q10926" i="1"/>
  <c r="O10927" i="1"/>
  <c r="P10927" i="1"/>
  <c r="Q10927" i="1"/>
  <c r="O10928" i="1"/>
  <c r="P10928" i="1"/>
  <c r="Q10928" i="1"/>
  <c r="O10929" i="1"/>
  <c r="P10929" i="1"/>
  <c r="Q10929" i="1"/>
  <c r="O10930" i="1"/>
  <c r="P10930" i="1"/>
  <c r="Q10930" i="1"/>
  <c r="O10931" i="1"/>
  <c r="P10931" i="1"/>
  <c r="Q10931" i="1"/>
  <c r="O10932" i="1"/>
  <c r="P10932" i="1"/>
  <c r="Q10932" i="1"/>
  <c r="O10933" i="1"/>
  <c r="P10933" i="1"/>
  <c r="Q10933" i="1"/>
  <c r="O10934" i="1"/>
  <c r="P10934" i="1"/>
  <c r="Q10934" i="1"/>
  <c r="O10935" i="1"/>
  <c r="P10935" i="1"/>
  <c r="Q10935" i="1"/>
  <c r="O10936" i="1"/>
  <c r="P10936" i="1"/>
  <c r="Q10936" i="1"/>
  <c r="O10937" i="1"/>
  <c r="P10937" i="1"/>
  <c r="Q10937" i="1"/>
  <c r="O10938" i="1"/>
  <c r="P10938" i="1"/>
  <c r="Q10938" i="1"/>
  <c r="O10939" i="1"/>
  <c r="P10939" i="1"/>
  <c r="Q10939" i="1"/>
  <c r="O10940" i="1"/>
  <c r="P10940" i="1"/>
  <c r="Q10940" i="1"/>
  <c r="O10941" i="1"/>
  <c r="P10941" i="1"/>
  <c r="Q10941" i="1"/>
  <c r="O10942" i="1"/>
  <c r="P10942" i="1"/>
  <c r="Q10942" i="1"/>
  <c r="O10943" i="1"/>
  <c r="P10943" i="1"/>
  <c r="Q10943" i="1"/>
  <c r="O10944" i="1"/>
  <c r="P10944" i="1"/>
  <c r="Q10944" i="1"/>
  <c r="O10945" i="1"/>
  <c r="P10945" i="1"/>
  <c r="Q10945" i="1"/>
  <c r="O10946" i="1"/>
  <c r="P10946" i="1"/>
  <c r="Q10946" i="1"/>
  <c r="O10947" i="1"/>
  <c r="P10947" i="1"/>
  <c r="Q10947" i="1"/>
  <c r="O10948" i="1"/>
  <c r="P10948" i="1"/>
  <c r="Q10948" i="1"/>
  <c r="O10949" i="1"/>
  <c r="P10949" i="1"/>
  <c r="Q10949" i="1"/>
  <c r="O10950" i="1"/>
  <c r="P10950" i="1"/>
  <c r="Q10950" i="1"/>
  <c r="O10951" i="1"/>
  <c r="P10951" i="1"/>
  <c r="Q10951" i="1"/>
  <c r="O10952" i="1"/>
  <c r="P10952" i="1"/>
  <c r="Q10952" i="1"/>
  <c r="O10953" i="1"/>
  <c r="P10953" i="1"/>
  <c r="Q10953" i="1"/>
  <c r="O10954" i="1"/>
  <c r="P10954" i="1"/>
  <c r="Q10954" i="1"/>
  <c r="O10955" i="1"/>
  <c r="P10955" i="1"/>
  <c r="Q10955" i="1"/>
  <c r="O10956" i="1"/>
  <c r="P10956" i="1"/>
  <c r="Q10956" i="1"/>
  <c r="O10957" i="1"/>
  <c r="P10957" i="1"/>
  <c r="Q10957" i="1"/>
  <c r="O10958" i="1"/>
  <c r="P10958" i="1"/>
  <c r="Q10958" i="1"/>
  <c r="O10959" i="1"/>
  <c r="P10959" i="1"/>
  <c r="Q10959" i="1"/>
  <c r="O10960" i="1"/>
  <c r="P10960" i="1"/>
  <c r="Q10960" i="1"/>
  <c r="O10961" i="1"/>
  <c r="P10961" i="1"/>
  <c r="Q10961" i="1"/>
  <c r="O10962" i="1"/>
  <c r="P10962" i="1"/>
  <c r="Q10962" i="1"/>
  <c r="O10963" i="1"/>
  <c r="P10963" i="1"/>
  <c r="Q10963" i="1"/>
  <c r="O10964" i="1"/>
  <c r="P10964" i="1"/>
  <c r="Q10964" i="1"/>
  <c r="O10965" i="1"/>
  <c r="P10965" i="1"/>
  <c r="Q10965" i="1"/>
  <c r="O10966" i="1"/>
  <c r="P10966" i="1"/>
  <c r="Q10966" i="1"/>
  <c r="O10967" i="1"/>
  <c r="P10967" i="1"/>
  <c r="Q10967" i="1"/>
  <c r="O10968" i="1"/>
  <c r="P10968" i="1"/>
  <c r="Q10968" i="1"/>
  <c r="O10969" i="1"/>
  <c r="P10969" i="1"/>
  <c r="Q10969" i="1"/>
  <c r="O10970" i="1"/>
  <c r="P10970" i="1"/>
  <c r="Q10970" i="1"/>
  <c r="O10971" i="1"/>
  <c r="P10971" i="1"/>
  <c r="Q10971" i="1"/>
  <c r="O10972" i="1"/>
  <c r="P10972" i="1"/>
  <c r="Q10972" i="1"/>
  <c r="O10973" i="1"/>
  <c r="P10973" i="1"/>
  <c r="Q10973" i="1"/>
  <c r="O10974" i="1"/>
  <c r="P10974" i="1"/>
  <c r="Q10974" i="1"/>
  <c r="O10975" i="1"/>
  <c r="P10975" i="1"/>
  <c r="Q10975" i="1"/>
  <c r="O10976" i="1"/>
  <c r="P10976" i="1"/>
  <c r="Q10976" i="1"/>
  <c r="O10977" i="1"/>
  <c r="P10977" i="1"/>
  <c r="Q10977" i="1"/>
  <c r="O10978" i="1"/>
  <c r="P10978" i="1"/>
  <c r="Q10978" i="1"/>
  <c r="O10979" i="1"/>
  <c r="P10979" i="1"/>
  <c r="Q10979" i="1"/>
  <c r="O10980" i="1"/>
  <c r="P10980" i="1"/>
  <c r="Q10980" i="1"/>
  <c r="O10981" i="1"/>
  <c r="P10981" i="1"/>
  <c r="Q10981" i="1"/>
  <c r="O10982" i="1"/>
  <c r="P10982" i="1"/>
  <c r="Q10982" i="1"/>
  <c r="O10983" i="1"/>
  <c r="P10983" i="1"/>
  <c r="Q10983" i="1"/>
  <c r="O10984" i="1"/>
  <c r="P10984" i="1"/>
  <c r="Q10984" i="1"/>
  <c r="O10985" i="1"/>
  <c r="P10985" i="1"/>
  <c r="Q10985" i="1"/>
  <c r="O10986" i="1"/>
  <c r="P10986" i="1"/>
  <c r="Q10986" i="1"/>
  <c r="O10987" i="1"/>
  <c r="P10987" i="1"/>
  <c r="Q10987" i="1"/>
  <c r="O10988" i="1"/>
  <c r="P10988" i="1"/>
  <c r="Q10988" i="1"/>
  <c r="O10989" i="1"/>
  <c r="P10989" i="1"/>
  <c r="Q10989" i="1"/>
  <c r="O10990" i="1"/>
  <c r="P10990" i="1"/>
  <c r="Q10990" i="1"/>
  <c r="O10991" i="1"/>
  <c r="P10991" i="1"/>
  <c r="Q10991" i="1"/>
  <c r="O10992" i="1"/>
  <c r="P10992" i="1"/>
  <c r="Q10992" i="1"/>
  <c r="O10993" i="1"/>
  <c r="P10993" i="1"/>
  <c r="Q10993" i="1"/>
  <c r="O10994" i="1"/>
  <c r="P10994" i="1"/>
  <c r="Q10994" i="1"/>
  <c r="O10995" i="1"/>
  <c r="P10995" i="1"/>
  <c r="Q10995" i="1"/>
  <c r="O10996" i="1"/>
  <c r="P10996" i="1"/>
  <c r="Q10996" i="1"/>
  <c r="O10997" i="1"/>
  <c r="P10997" i="1"/>
  <c r="Q10997" i="1"/>
  <c r="O10998" i="1"/>
  <c r="P10998" i="1"/>
  <c r="Q10998" i="1"/>
  <c r="O10999" i="1"/>
  <c r="P10999" i="1"/>
  <c r="Q10999" i="1"/>
  <c r="O11000" i="1"/>
  <c r="P11000" i="1"/>
  <c r="Q11000" i="1"/>
  <c r="O11001" i="1"/>
  <c r="P11001" i="1"/>
  <c r="Q11001" i="1"/>
  <c r="O11002" i="1"/>
  <c r="P11002" i="1"/>
  <c r="Q11002" i="1"/>
  <c r="O11003" i="1"/>
  <c r="P11003" i="1"/>
  <c r="Q11003" i="1"/>
  <c r="O11004" i="1"/>
  <c r="P11004" i="1"/>
  <c r="Q11004" i="1"/>
  <c r="O11005" i="1"/>
  <c r="P11005" i="1"/>
  <c r="Q11005" i="1"/>
  <c r="O11006" i="1"/>
  <c r="P11006" i="1"/>
  <c r="Q11006" i="1"/>
  <c r="O11007" i="1"/>
  <c r="P11007" i="1"/>
  <c r="Q11007" i="1"/>
  <c r="O11008" i="1"/>
  <c r="P11008" i="1"/>
  <c r="Q11008" i="1"/>
  <c r="O11009" i="1"/>
  <c r="P11009" i="1"/>
  <c r="Q11009" i="1"/>
  <c r="O11010" i="1"/>
  <c r="P11010" i="1"/>
  <c r="Q11010" i="1"/>
  <c r="O11011" i="1"/>
  <c r="P11011" i="1"/>
  <c r="Q11011" i="1"/>
  <c r="O11012" i="1"/>
  <c r="P11012" i="1"/>
  <c r="Q11012" i="1"/>
  <c r="O11013" i="1"/>
  <c r="P11013" i="1"/>
  <c r="Q11013" i="1"/>
  <c r="O11014" i="1"/>
  <c r="P11014" i="1"/>
  <c r="Q11014" i="1"/>
  <c r="O11015" i="1"/>
  <c r="P11015" i="1"/>
  <c r="Q11015" i="1"/>
  <c r="O11016" i="1"/>
  <c r="P11016" i="1"/>
  <c r="Q11016" i="1"/>
  <c r="O11017" i="1"/>
  <c r="P11017" i="1"/>
  <c r="Q11017" i="1"/>
  <c r="O11018" i="1"/>
  <c r="P11018" i="1"/>
  <c r="Q11018" i="1"/>
  <c r="O11019" i="1"/>
  <c r="P11019" i="1"/>
  <c r="Q11019" i="1"/>
  <c r="O11020" i="1"/>
  <c r="P11020" i="1"/>
  <c r="Q11020" i="1"/>
  <c r="O11021" i="1"/>
  <c r="P11021" i="1"/>
  <c r="Q11021" i="1"/>
  <c r="O11022" i="1"/>
  <c r="P11022" i="1"/>
  <c r="Q11022" i="1"/>
  <c r="O11023" i="1"/>
  <c r="P11023" i="1"/>
  <c r="Q11023" i="1"/>
  <c r="O11024" i="1"/>
  <c r="P11024" i="1"/>
  <c r="Q11024" i="1"/>
  <c r="O11025" i="1"/>
  <c r="P11025" i="1"/>
  <c r="Q11025" i="1"/>
  <c r="O11026" i="1"/>
  <c r="P11026" i="1"/>
  <c r="Q11026" i="1"/>
  <c r="O11027" i="1"/>
  <c r="P11027" i="1"/>
  <c r="Q11027" i="1"/>
  <c r="O11028" i="1"/>
  <c r="P11028" i="1"/>
  <c r="Q11028" i="1"/>
  <c r="O11029" i="1"/>
  <c r="P11029" i="1"/>
  <c r="Q11029" i="1"/>
  <c r="O11030" i="1"/>
  <c r="P11030" i="1"/>
  <c r="Q11030" i="1"/>
  <c r="O11031" i="1"/>
  <c r="P11031" i="1"/>
  <c r="Q11031" i="1"/>
  <c r="O11032" i="1"/>
  <c r="P11032" i="1"/>
  <c r="Q11032" i="1"/>
  <c r="O11033" i="1"/>
  <c r="P11033" i="1"/>
  <c r="Q11033" i="1"/>
  <c r="O11034" i="1"/>
  <c r="P11034" i="1"/>
  <c r="Q11034" i="1"/>
  <c r="O11035" i="1"/>
  <c r="P11035" i="1"/>
  <c r="Q11035" i="1"/>
  <c r="O11036" i="1"/>
  <c r="P11036" i="1"/>
  <c r="Q11036" i="1"/>
  <c r="O11037" i="1"/>
  <c r="P11037" i="1"/>
  <c r="Q11037" i="1"/>
  <c r="O11038" i="1"/>
  <c r="P11038" i="1"/>
  <c r="Q11038" i="1"/>
  <c r="O11039" i="1"/>
  <c r="P11039" i="1"/>
  <c r="Q11039" i="1"/>
  <c r="O11040" i="1"/>
  <c r="P11040" i="1"/>
  <c r="Q11040" i="1"/>
  <c r="O11041" i="1"/>
  <c r="P11041" i="1"/>
  <c r="Q11041" i="1"/>
  <c r="O11042" i="1"/>
  <c r="P11042" i="1"/>
  <c r="Q11042" i="1"/>
  <c r="O11043" i="1"/>
  <c r="P11043" i="1"/>
  <c r="Q11043" i="1"/>
  <c r="O11044" i="1"/>
  <c r="P11044" i="1"/>
  <c r="Q11044" i="1"/>
  <c r="O11045" i="1"/>
  <c r="P11045" i="1"/>
  <c r="Q11045" i="1"/>
  <c r="O11046" i="1"/>
  <c r="P11046" i="1"/>
  <c r="Q11046" i="1"/>
  <c r="O11047" i="1"/>
  <c r="P11047" i="1"/>
  <c r="Q11047" i="1"/>
  <c r="O11048" i="1"/>
  <c r="P11048" i="1"/>
  <c r="Q11048" i="1"/>
  <c r="O11049" i="1"/>
  <c r="P11049" i="1"/>
  <c r="Q11049" i="1"/>
  <c r="O11050" i="1"/>
  <c r="P11050" i="1"/>
  <c r="Q11050" i="1"/>
  <c r="O11051" i="1"/>
  <c r="P11051" i="1"/>
  <c r="Q11051" i="1"/>
  <c r="O11052" i="1"/>
  <c r="P11052" i="1"/>
  <c r="Q11052" i="1"/>
  <c r="O11053" i="1"/>
  <c r="P11053" i="1"/>
  <c r="Q11053" i="1"/>
  <c r="O11054" i="1"/>
  <c r="P11054" i="1"/>
  <c r="Q11054" i="1"/>
  <c r="O11055" i="1"/>
  <c r="P11055" i="1"/>
  <c r="Q11055" i="1"/>
  <c r="O11056" i="1"/>
  <c r="P11056" i="1"/>
  <c r="Q11056" i="1"/>
  <c r="O11057" i="1"/>
  <c r="P11057" i="1"/>
  <c r="Q11057" i="1"/>
  <c r="O11058" i="1"/>
  <c r="P11058" i="1"/>
  <c r="Q11058" i="1"/>
  <c r="O11059" i="1"/>
  <c r="P11059" i="1"/>
  <c r="Q11059" i="1"/>
  <c r="O11060" i="1"/>
  <c r="P11060" i="1"/>
  <c r="Q11060" i="1"/>
  <c r="O11061" i="1"/>
  <c r="P11061" i="1"/>
  <c r="Q11061" i="1"/>
  <c r="O11062" i="1"/>
  <c r="P11062" i="1"/>
  <c r="Q11062" i="1"/>
  <c r="O11063" i="1"/>
  <c r="P11063" i="1"/>
  <c r="Q11063" i="1"/>
  <c r="O11064" i="1"/>
  <c r="P11064" i="1"/>
  <c r="Q11064" i="1"/>
  <c r="O11065" i="1"/>
  <c r="P11065" i="1"/>
  <c r="Q11065" i="1"/>
  <c r="O11066" i="1"/>
  <c r="P11066" i="1"/>
  <c r="Q11066" i="1"/>
  <c r="O11067" i="1"/>
  <c r="P11067" i="1"/>
  <c r="Q11067" i="1"/>
  <c r="O11068" i="1"/>
  <c r="P11068" i="1"/>
  <c r="Q11068" i="1"/>
  <c r="O11069" i="1"/>
  <c r="P11069" i="1"/>
  <c r="Q11069" i="1"/>
  <c r="O11070" i="1"/>
  <c r="P11070" i="1"/>
  <c r="Q11070" i="1"/>
  <c r="O11071" i="1"/>
  <c r="P11071" i="1"/>
  <c r="Q11071" i="1"/>
  <c r="O11072" i="1"/>
  <c r="P11072" i="1"/>
  <c r="Q11072" i="1"/>
  <c r="O11073" i="1"/>
  <c r="P11073" i="1"/>
  <c r="Q11073" i="1"/>
  <c r="O11074" i="1"/>
  <c r="P11074" i="1"/>
  <c r="Q11074" i="1"/>
  <c r="O11075" i="1"/>
  <c r="P11075" i="1"/>
  <c r="Q11075" i="1"/>
  <c r="O11076" i="1"/>
  <c r="P11076" i="1"/>
  <c r="Q11076" i="1"/>
  <c r="O11077" i="1"/>
  <c r="P11077" i="1"/>
  <c r="Q11077" i="1"/>
  <c r="O11078" i="1"/>
  <c r="P11078" i="1"/>
  <c r="Q11078" i="1"/>
  <c r="O11079" i="1"/>
  <c r="P11079" i="1"/>
  <c r="Q11079" i="1"/>
  <c r="O11080" i="1"/>
  <c r="P11080" i="1"/>
  <c r="Q11080" i="1"/>
  <c r="O11081" i="1"/>
  <c r="P11081" i="1"/>
  <c r="Q11081" i="1"/>
  <c r="O11082" i="1"/>
  <c r="P11082" i="1"/>
  <c r="Q11082" i="1"/>
  <c r="O11083" i="1"/>
  <c r="P11083" i="1"/>
  <c r="Q11083" i="1"/>
  <c r="O11084" i="1"/>
  <c r="P11084" i="1"/>
  <c r="Q11084" i="1"/>
  <c r="O11085" i="1"/>
  <c r="P11085" i="1"/>
  <c r="Q11085" i="1"/>
  <c r="O11086" i="1"/>
  <c r="P11086" i="1"/>
  <c r="Q11086" i="1"/>
  <c r="O11087" i="1"/>
  <c r="P11087" i="1"/>
  <c r="Q11087" i="1"/>
  <c r="O11088" i="1"/>
  <c r="P11088" i="1"/>
  <c r="Q11088" i="1"/>
  <c r="O11089" i="1"/>
  <c r="P11089" i="1"/>
  <c r="Q11089" i="1"/>
  <c r="O11090" i="1"/>
  <c r="P11090" i="1"/>
  <c r="Q11090" i="1"/>
  <c r="O11091" i="1"/>
  <c r="P11091" i="1"/>
  <c r="Q11091" i="1"/>
  <c r="O11092" i="1"/>
  <c r="P11092" i="1"/>
  <c r="Q11092" i="1"/>
  <c r="O11093" i="1"/>
  <c r="P11093" i="1"/>
  <c r="Q11093" i="1"/>
  <c r="O11094" i="1"/>
  <c r="P11094" i="1"/>
  <c r="Q11094" i="1"/>
  <c r="O11095" i="1"/>
  <c r="P11095" i="1"/>
  <c r="Q11095" i="1"/>
  <c r="O11096" i="1"/>
  <c r="P11096" i="1"/>
  <c r="Q11096" i="1"/>
  <c r="O11097" i="1"/>
  <c r="P11097" i="1"/>
  <c r="Q11097" i="1"/>
  <c r="O11098" i="1"/>
  <c r="P11098" i="1"/>
  <c r="Q11098" i="1"/>
  <c r="O11099" i="1"/>
  <c r="P11099" i="1"/>
  <c r="Q11099" i="1"/>
  <c r="O11100" i="1"/>
  <c r="P11100" i="1"/>
  <c r="Q11100" i="1"/>
  <c r="O11101" i="1"/>
  <c r="P11101" i="1"/>
  <c r="Q11101" i="1"/>
  <c r="O11102" i="1"/>
  <c r="P11102" i="1"/>
  <c r="Q11102" i="1"/>
  <c r="O11103" i="1"/>
  <c r="P11103" i="1"/>
  <c r="Q11103" i="1"/>
  <c r="O11104" i="1"/>
  <c r="P11104" i="1"/>
  <c r="Q11104" i="1"/>
  <c r="O11105" i="1"/>
  <c r="P11105" i="1"/>
  <c r="Q11105" i="1"/>
  <c r="O11106" i="1"/>
  <c r="P11106" i="1"/>
  <c r="Q11106" i="1"/>
  <c r="O11107" i="1"/>
  <c r="P11107" i="1"/>
  <c r="Q11107" i="1"/>
  <c r="O11108" i="1"/>
  <c r="P11108" i="1"/>
  <c r="Q11108" i="1"/>
  <c r="O11109" i="1"/>
  <c r="P11109" i="1"/>
  <c r="Q11109" i="1"/>
  <c r="O11110" i="1"/>
  <c r="P11110" i="1"/>
  <c r="Q11110" i="1"/>
  <c r="O11111" i="1"/>
  <c r="P11111" i="1"/>
  <c r="Q11111" i="1"/>
  <c r="O11112" i="1"/>
  <c r="P11112" i="1"/>
  <c r="Q11112" i="1"/>
  <c r="O11113" i="1"/>
  <c r="P11113" i="1"/>
  <c r="Q11113" i="1"/>
  <c r="O11114" i="1"/>
  <c r="P11114" i="1"/>
  <c r="Q11114" i="1"/>
  <c r="O11115" i="1"/>
  <c r="P11115" i="1"/>
  <c r="Q11115" i="1"/>
  <c r="O11116" i="1"/>
  <c r="P11116" i="1"/>
  <c r="Q11116" i="1"/>
  <c r="O11117" i="1"/>
  <c r="P11117" i="1"/>
  <c r="Q11117" i="1"/>
  <c r="O11118" i="1"/>
  <c r="P11118" i="1"/>
  <c r="Q11118" i="1"/>
  <c r="O11119" i="1"/>
  <c r="P11119" i="1"/>
  <c r="Q11119" i="1"/>
  <c r="O11120" i="1"/>
  <c r="P11120" i="1"/>
  <c r="Q11120" i="1"/>
  <c r="O11121" i="1"/>
  <c r="P11121" i="1"/>
  <c r="Q11121" i="1"/>
  <c r="O11122" i="1"/>
  <c r="P11122" i="1"/>
  <c r="Q11122" i="1"/>
  <c r="O11123" i="1"/>
  <c r="P11123" i="1"/>
  <c r="Q11123" i="1"/>
  <c r="O11124" i="1"/>
  <c r="P11124" i="1"/>
  <c r="Q11124" i="1"/>
  <c r="O11125" i="1"/>
  <c r="P11125" i="1"/>
  <c r="Q11125" i="1"/>
  <c r="O11126" i="1"/>
  <c r="P11126" i="1"/>
  <c r="Q11126" i="1"/>
  <c r="O11127" i="1"/>
  <c r="P11127" i="1"/>
  <c r="Q11127" i="1"/>
  <c r="O11128" i="1"/>
  <c r="P11128" i="1"/>
  <c r="Q11128" i="1"/>
  <c r="O11129" i="1"/>
  <c r="P11129" i="1"/>
  <c r="Q11129" i="1"/>
  <c r="O11130" i="1"/>
  <c r="P11130" i="1"/>
  <c r="Q11130" i="1"/>
  <c r="O11131" i="1"/>
  <c r="P11131" i="1"/>
  <c r="Q11131" i="1"/>
  <c r="O11132" i="1"/>
  <c r="P11132" i="1"/>
  <c r="Q11132" i="1"/>
  <c r="O11133" i="1"/>
  <c r="P11133" i="1"/>
  <c r="Q11133" i="1"/>
  <c r="O11134" i="1"/>
  <c r="P11134" i="1"/>
  <c r="Q11134" i="1"/>
  <c r="O11135" i="1"/>
  <c r="P11135" i="1"/>
  <c r="Q11135" i="1"/>
  <c r="O11136" i="1"/>
  <c r="P11136" i="1"/>
  <c r="Q11136" i="1"/>
  <c r="O11137" i="1"/>
  <c r="P11137" i="1"/>
  <c r="Q11137" i="1"/>
  <c r="O11138" i="1"/>
  <c r="P11138" i="1"/>
  <c r="Q11138" i="1"/>
  <c r="O11139" i="1"/>
  <c r="P11139" i="1"/>
  <c r="Q11139" i="1"/>
  <c r="O11140" i="1"/>
  <c r="P11140" i="1"/>
  <c r="Q11140" i="1"/>
  <c r="O11141" i="1"/>
  <c r="P11141" i="1"/>
  <c r="Q11141" i="1"/>
  <c r="O11142" i="1"/>
  <c r="P11142" i="1"/>
  <c r="Q11142" i="1"/>
  <c r="O11143" i="1"/>
  <c r="P11143" i="1"/>
  <c r="Q11143" i="1"/>
  <c r="O11144" i="1"/>
  <c r="P11144" i="1"/>
  <c r="Q11144" i="1"/>
  <c r="O11145" i="1"/>
  <c r="P11145" i="1"/>
  <c r="Q11145" i="1"/>
  <c r="O11146" i="1"/>
  <c r="P11146" i="1"/>
  <c r="Q11146" i="1"/>
  <c r="O11147" i="1"/>
  <c r="P11147" i="1"/>
  <c r="Q11147" i="1"/>
  <c r="O11148" i="1"/>
  <c r="P11148" i="1"/>
  <c r="Q11148" i="1"/>
  <c r="O11149" i="1"/>
  <c r="P11149" i="1"/>
  <c r="Q11149" i="1"/>
  <c r="O11150" i="1"/>
  <c r="P11150" i="1"/>
  <c r="Q11150" i="1"/>
  <c r="O11151" i="1"/>
  <c r="P11151" i="1"/>
  <c r="Q11151" i="1"/>
  <c r="O11152" i="1"/>
  <c r="P11152" i="1"/>
  <c r="Q11152" i="1"/>
  <c r="O11153" i="1"/>
  <c r="P11153" i="1"/>
  <c r="Q11153" i="1"/>
  <c r="O11154" i="1"/>
  <c r="P11154" i="1"/>
  <c r="Q11154" i="1"/>
  <c r="O11155" i="1"/>
  <c r="P11155" i="1"/>
  <c r="Q11155" i="1"/>
  <c r="O11156" i="1"/>
  <c r="P11156" i="1"/>
  <c r="Q11156" i="1"/>
  <c r="O11157" i="1"/>
  <c r="P11157" i="1"/>
  <c r="Q11157" i="1"/>
  <c r="O11158" i="1"/>
  <c r="P11158" i="1"/>
  <c r="Q11158" i="1"/>
  <c r="O11159" i="1"/>
  <c r="P11159" i="1"/>
  <c r="Q11159" i="1"/>
  <c r="O11160" i="1"/>
  <c r="P11160" i="1"/>
  <c r="Q11160" i="1"/>
  <c r="O11161" i="1"/>
  <c r="P11161" i="1"/>
  <c r="Q11161" i="1"/>
  <c r="O11162" i="1"/>
  <c r="P11162" i="1"/>
  <c r="Q11162" i="1"/>
  <c r="O11163" i="1"/>
  <c r="P11163" i="1"/>
  <c r="Q11163" i="1"/>
  <c r="O11164" i="1"/>
  <c r="P11164" i="1"/>
  <c r="Q11164" i="1"/>
  <c r="O11165" i="1"/>
  <c r="P11165" i="1"/>
  <c r="Q11165" i="1"/>
  <c r="O11166" i="1"/>
  <c r="P11166" i="1"/>
  <c r="Q11166" i="1"/>
  <c r="O11167" i="1"/>
  <c r="P11167" i="1"/>
  <c r="Q11167" i="1"/>
  <c r="O11168" i="1"/>
  <c r="P11168" i="1"/>
  <c r="Q11168" i="1"/>
  <c r="O11169" i="1"/>
  <c r="P11169" i="1"/>
  <c r="Q11169" i="1"/>
  <c r="O11170" i="1"/>
  <c r="P11170" i="1"/>
  <c r="Q11170" i="1"/>
  <c r="O11171" i="1"/>
  <c r="P11171" i="1"/>
  <c r="Q11171" i="1"/>
  <c r="O11172" i="1"/>
  <c r="P11172" i="1"/>
  <c r="Q11172" i="1"/>
  <c r="O11173" i="1"/>
  <c r="P11173" i="1"/>
  <c r="Q11173" i="1"/>
  <c r="O11174" i="1"/>
  <c r="P11174" i="1"/>
  <c r="Q11174" i="1"/>
  <c r="O11175" i="1"/>
  <c r="P11175" i="1"/>
  <c r="Q11175" i="1"/>
  <c r="O11176" i="1"/>
  <c r="P11176" i="1"/>
  <c r="Q11176" i="1"/>
  <c r="O11177" i="1"/>
  <c r="P11177" i="1"/>
  <c r="Q11177" i="1"/>
  <c r="O11178" i="1"/>
  <c r="P11178" i="1"/>
  <c r="Q11178" i="1"/>
  <c r="O11179" i="1"/>
  <c r="P11179" i="1"/>
  <c r="Q11179" i="1"/>
  <c r="O11180" i="1"/>
  <c r="P11180" i="1"/>
  <c r="Q11180" i="1"/>
  <c r="O11181" i="1"/>
  <c r="P11181" i="1"/>
  <c r="Q11181" i="1"/>
  <c r="O11182" i="1"/>
  <c r="P11182" i="1"/>
  <c r="Q11182" i="1"/>
  <c r="O11183" i="1"/>
  <c r="P11183" i="1"/>
  <c r="Q11183" i="1"/>
  <c r="O11184" i="1"/>
  <c r="P11184" i="1"/>
  <c r="Q11184" i="1"/>
  <c r="O11185" i="1"/>
  <c r="P11185" i="1"/>
  <c r="Q11185" i="1"/>
  <c r="O11186" i="1"/>
  <c r="P11186" i="1"/>
  <c r="Q11186" i="1"/>
  <c r="O11187" i="1"/>
  <c r="P11187" i="1"/>
  <c r="Q11187" i="1"/>
  <c r="O11188" i="1"/>
  <c r="P11188" i="1"/>
  <c r="Q11188" i="1"/>
  <c r="O11189" i="1"/>
  <c r="P11189" i="1"/>
  <c r="Q11189" i="1"/>
  <c r="O11190" i="1"/>
  <c r="P11190" i="1"/>
  <c r="Q11190" i="1"/>
  <c r="O11191" i="1"/>
  <c r="P11191" i="1"/>
  <c r="Q11191" i="1"/>
  <c r="O11192" i="1"/>
  <c r="P11192" i="1"/>
  <c r="Q11192" i="1"/>
  <c r="O11193" i="1"/>
  <c r="P11193" i="1"/>
  <c r="Q11193" i="1"/>
  <c r="O11194" i="1"/>
  <c r="P11194" i="1"/>
  <c r="Q11194" i="1"/>
  <c r="O11195" i="1"/>
  <c r="P11195" i="1"/>
  <c r="Q11195" i="1"/>
  <c r="O11196" i="1"/>
  <c r="P11196" i="1"/>
  <c r="Q11196" i="1"/>
  <c r="O11197" i="1"/>
  <c r="P11197" i="1"/>
  <c r="Q11197" i="1"/>
  <c r="O11198" i="1"/>
  <c r="P11198" i="1"/>
  <c r="Q11198" i="1"/>
  <c r="O11199" i="1"/>
  <c r="P11199" i="1"/>
  <c r="Q11199" i="1"/>
  <c r="O11200" i="1"/>
  <c r="P11200" i="1"/>
  <c r="Q11200" i="1"/>
  <c r="O11201" i="1"/>
  <c r="P11201" i="1"/>
  <c r="Q11201" i="1"/>
  <c r="O11202" i="1"/>
  <c r="P11202" i="1"/>
  <c r="Q11202" i="1"/>
  <c r="O11203" i="1"/>
  <c r="P11203" i="1"/>
  <c r="Q11203" i="1"/>
  <c r="O11204" i="1"/>
  <c r="P11204" i="1"/>
  <c r="Q11204" i="1"/>
  <c r="O11205" i="1"/>
  <c r="P11205" i="1"/>
  <c r="Q11205" i="1"/>
  <c r="O11206" i="1"/>
  <c r="P11206" i="1"/>
  <c r="Q11206" i="1"/>
  <c r="O11207" i="1"/>
  <c r="P11207" i="1"/>
  <c r="Q11207" i="1"/>
  <c r="O11208" i="1"/>
  <c r="P11208" i="1"/>
  <c r="Q11208" i="1"/>
  <c r="O11209" i="1"/>
  <c r="P11209" i="1"/>
  <c r="Q11209" i="1"/>
  <c r="O11210" i="1"/>
  <c r="P11210" i="1"/>
  <c r="Q11210" i="1"/>
  <c r="O11211" i="1"/>
  <c r="P11211" i="1"/>
  <c r="Q11211" i="1"/>
  <c r="O11212" i="1"/>
  <c r="P11212" i="1"/>
  <c r="Q11212" i="1"/>
  <c r="O11213" i="1"/>
  <c r="P11213" i="1"/>
  <c r="Q11213" i="1"/>
  <c r="O11214" i="1"/>
  <c r="P11214" i="1"/>
  <c r="Q11214" i="1"/>
  <c r="O11215" i="1"/>
  <c r="P11215" i="1"/>
  <c r="Q11215" i="1"/>
  <c r="O11216" i="1"/>
  <c r="P11216" i="1"/>
  <c r="Q11216" i="1"/>
  <c r="O11217" i="1"/>
  <c r="P11217" i="1"/>
  <c r="Q11217" i="1"/>
  <c r="O11218" i="1"/>
  <c r="P11218" i="1"/>
  <c r="Q11218" i="1"/>
  <c r="O11219" i="1"/>
  <c r="P11219" i="1"/>
  <c r="Q11219" i="1"/>
  <c r="O11220" i="1"/>
  <c r="P11220" i="1"/>
  <c r="Q11220" i="1"/>
  <c r="O11221" i="1"/>
  <c r="P11221" i="1"/>
  <c r="Q11221" i="1"/>
  <c r="O11222" i="1"/>
  <c r="P11222" i="1"/>
  <c r="Q11222" i="1"/>
  <c r="O11223" i="1"/>
  <c r="P11223" i="1"/>
  <c r="Q11223" i="1"/>
  <c r="O11224" i="1"/>
  <c r="P11224" i="1"/>
  <c r="Q11224" i="1"/>
  <c r="O11225" i="1"/>
  <c r="P11225" i="1"/>
  <c r="Q11225" i="1"/>
  <c r="O11226" i="1"/>
  <c r="P11226" i="1"/>
  <c r="Q11226" i="1"/>
  <c r="O11227" i="1"/>
  <c r="P11227" i="1"/>
  <c r="Q11227" i="1"/>
  <c r="O11228" i="1"/>
  <c r="P11228" i="1"/>
  <c r="Q11228" i="1"/>
  <c r="O11229" i="1"/>
  <c r="P11229" i="1"/>
  <c r="Q11229" i="1"/>
  <c r="O11230" i="1"/>
  <c r="P11230" i="1"/>
  <c r="Q11230" i="1"/>
  <c r="O11231" i="1"/>
  <c r="P11231" i="1"/>
  <c r="Q11231" i="1"/>
  <c r="O11232" i="1"/>
  <c r="P11232" i="1"/>
  <c r="Q11232" i="1"/>
  <c r="O11233" i="1"/>
  <c r="P11233" i="1"/>
  <c r="Q11233" i="1"/>
  <c r="O11234" i="1"/>
  <c r="P11234" i="1"/>
  <c r="Q11234" i="1"/>
  <c r="O11235" i="1"/>
  <c r="P11235" i="1"/>
  <c r="Q11235" i="1"/>
  <c r="O11236" i="1"/>
  <c r="P11236" i="1"/>
  <c r="Q11236" i="1"/>
  <c r="O11237" i="1"/>
  <c r="P11237" i="1"/>
  <c r="Q11237" i="1"/>
  <c r="O11238" i="1"/>
  <c r="P11238" i="1"/>
  <c r="Q11238" i="1"/>
  <c r="O11239" i="1"/>
  <c r="P11239" i="1"/>
  <c r="Q11239" i="1"/>
  <c r="O11240" i="1"/>
  <c r="P11240" i="1"/>
  <c r="Q11240" i="1"/>
  <c r="O11241" i="1"/>
  <c r="P11241" i="1"/>
  <c r="Q11241" i="1"/>
  <c r="O11242" i="1"/>
  <c r="P11242" i="1"/>
  <c r="Q11242" i="1"/>
  <c r="O11243" i="1"/>
  <c r="P11243" i="1"/>
  <c r="Q11243" i="1"/>
  <c r="O11244" i="1"/>
  <c r="P11244" i="1"/>
  <c r="Q11244" i="1"/>
  <c r="O11245" i="1"/>
  <c r="P11245" i="1"/>
  <c r="Q11245" i="1"/>
  <c r="O11246" i="1"/>
  <c r="P11246" i="1"/>
  <c r="Q11246" i="1"/>
  <c r="O11247" i="1"/>
  <c r="P11247" i="1"/>
  <c r="Q11247" i="1"/>
  <c r="O11248" i="1"/>
  <c r="P11248" i="1"/>
  <c r="Q11248" i="1"/>
  <c r="O11249" i="1"/>
  <c r="P11249" i="1"/>
  <c r="Q11249" i="1"/>
  <c r="O11250" i="1"/>
  <c r="P11250" i="1"/>
  <c r="Q11250" i="1"/>
  <c r="O11251" i="1"/>
  <c r="P11251" i="1"/>
  <c r="Q11251" i="1"/>
  <c r="O11252" i="1"/>
  <c r="P11252" i="1"/>
  <c r="Q11252" i="1"/>
  <c r="O11253" i="1"/>
  <c r="P11253" i="1"/>
  <c r="Q11253" i="1"/>
  <c r="O11254" i="1"/>
  <c r="P11254" i="1"/>
  <c r="Q11254" i="1"/>
  <c r="O11255" i="1"/>
  <c r="P11255" i="1"/>
  <c r="Q11255" i="1"/>
  <c r="O11256" i="1"/>
  <c r="P11256" i="1"/>
  <c r="Q11256" i="1"/>
  <c r="O11257" i="1"/>
  <c r="P11257" i="1"/>
  <c r="Q11257" i="1"/>
  <c r="O11258" i="1"/>
  <c r="P11258" i="1"/>
  <c r="Q11258" i="1"/>
  <c r="O11259" i="1"/>
  <c r="P11259" i="1"/>
  <c r="Q11259" i="1"/>
  <c r="O11260" i="1"/>
  <c r="P11260" i="1"/>
  <c r="Q11260" i="1"/>
  <c r="O11261" i="1"/>
  <c r="P11261" i="1"/>
  <c r="Q11261" i="1"/>
  <c r="O11262" i="1"/>
  <c r="P11262" i="1"/>
  <c r="Q11262" i="1"/>
  <c r="O11263" i="1"/>
  <c r="P11263" i="1"/>
  <c r="Q11263" i="1"/>
  <c r="O11264" i="1"/>
  <c r="P11264" i="1"/>
  <c r="Q11264" i="1"/>
  <c r="O11265" i="1"/>
  <c r="P11265" i="1"/>
  <c r="Q11265" i="1"/>
  <c r="O11266" i="1"/>
  <c r="P11266" i="1"/>
  <c r="Q11266" i="1"/>
  <c r="O11267" i="1"/>
  <c r="P11267" i="1"/>
  <c r="Q11267" i="1"/>
  <c r="O11268" i="1"/>
  <c r="P11268" i="1"/>
  <c r="Q11268" i="1"/>
  <c r="O11269" i="1"/>
  <c r="P11269" i="1"/>
  <c r="Q11269" i="1"/>
  <c r="O11270" i="1"/>
  <c r="P11270" i="1"/>
  <c r="Q11270" i="1"/>
  <c r="O11271" i="1"/>
  <c r="P11271" i="1"/>
  <c r="Q11271" i="1"/>
  <c r="O11272" i="1"/>
  <c r="P11272" i="1"/>
  <c r="Q11272" i="1"/>
  <c r="O11273" i="1"/>
  <c r="P11273" i="1"/>
  <c r="Q11273" i="1"/>
  <c r="O11274" i="1"/>
  <c r="P11274" i="1"/>
  <c r="Q11274" i="1"/>
  <c r="O11275" i="1"/>
  <c r="P11275" i="1"/>
  <c r="Q11275" i="1"/>
  <c r="O11276" i="1"/>
  <c r="P11276" i="1"/>
  <c r="Q11276" i="1"/>
  <c r="O11277" i="1"/>
  <c r="P11277" i="1"/>
  <c r="Q11277" i="1"/>
  <c r="O11278" i="1"/>
  <c r="P11278" i="1"/>
  <c r="Q11278" i="1"/>
  <c r="O11279" i="1"/>
  <c r="P11279" i="1"/>
  <c r="Q11279" i="1"/>
  <c r="O11280" i="1"/>
  <c r="P11280" i="1"/>
  <c r="Q11280" i="1"/>
  <c r="O11281" i="1"/>
  <c r="P11281" i="1"/>
  <c r="Q11281" i="1"/>
  <c r="O11282" i="1"/>
  <c r="P11282" i="1"/>
  <c r="Q11282" i="1"/>
  <c r="O11283" i="1"/>
  <c r="P11283" i="1"/>
  <c r="Q11283" i="1"/>
  <c r="O11284" i="1"/>
  <c r="P11284" i="1"/>
  <c r="Q11284" i="1"/>
  <c r="O11285" i="1"/>
  <c r="P11285" i="1"/>
  <c r="Q11285" i="1"/>
  <c r="O11286" i="1"/>
  <c r="P11286" i="1"/>
  <c r="Q11286" i="1"/>
  <c r="O11287" i="1"/>
  <c r="P11287" i="1"/>
  <c r="Q11287" i="1"/>
  <c r="O11288" i="1"/>
  <c r="P11288" i="1"/>
  <c r="Q11288" i="1"/>
  <c r="O11289" i="1"/>
  <c r="P11289" i="1"/>
  <c r="Q11289" i="1"/>
  <c r="O11290" i="1"/>
  <c r="P11290" i="1"/>
  <c r="Q11290" i="1"/>
  <c r="O11291" i="1"/>
  <c r="P11291" i="1"/>
  <c r="Q11291" i="1"/>
  <c r="O11292" i="1"/>
  <c r="P11292" i="1"/>
  <c r="Q11292" i="1"/>
  <c r="O11293" i="1"/>
  <c r="P11293" i="1"/>
  <c r="Q11293" i="1"/>
  <c r="O11294" i="1"/>
  <c r="P11294" i="1"/>
  <c r="Q11294" i="1"/>
  <c r="O11295" i="1"/>
  <c r="P11295" i="1"/>
  <c r="Q11295" i="1"/>
  <c r="O11296" i="1"/>
  <c r="P11296" i="1"/>
  <c r="Q11296" i="1"/>
  <c r="O11297" i="1"/>
  <c r="P11297" i="1"/>
  <c r="Q11297" i="1"/>
  <c r="O11298" i="1"/>
  <c r="P11298" i="1"/>
  <c r="Q11298" i="1"/>
  <c r="O11299" i="1"/>
  <c r="P11299" i="1"/>
  <c r="Q11299" i="1"/>
  <c r="O11300" i="1"/>
  <c r="P11300" i="1"/>
  <c r="Q11300" i="1"/>
  <c r="O11301" i="1"/>
  <c r="P11301" i="1"/>
  <c r="Q11301" i="1"/>
  <c r="O11302" i="1"/>
  <c r="P11302" i="1"/>
  <c r="Q11302" i="1"/>
  <c r="O11303" i="1"/>
  <c r="P11303" i="1"/>
  <c r="Q11303" i="1"/>
  <c r="O11304" i="1"/>
  <c r="P11304" i="1"/>
  <c r="Q11304" i="1"/>
  <c r="O11305" i="1"/>
  <c r="P11305" i="1"/>
  <c r="Q11305" i="1"/>
  <c r="O11306" i="1"/>
  <c r="P11306" i="1"/>
  <c r="Q11306" i="1"/>
  <c r="O11307" i="1"/>
  <c r="P11307" i="1"/>
  <c r="Q11307" i="1"/>
  <c r="O11308" i="1"/>
  <c r="P11308" i="1"/>
  <c r="Q11308" i="1"/>
  <c r="O11309" i="1"/>
  <c r="P11309" i="1"/>
  <c r="Q11309" i="1"/>
  <c r="O11310" i="1"/>
  <c r="P11310" i="1"/>
  <c r="Q11310" i="1"/>
  <c r="O11311" i="1"/>
  <c r="P11311" i="1"/>
  <c r="Q11311" i="1"/>
  <c r="O11312" i="1"/>
  <c r="P11312" i="1"/>
  <c r="Q11312" i="1"/>
  <c r="O11313" i="1"/>
  <c r="P11313" i="1"/>
  <c r="Q11313" i="1"/>
  <c r="O11314" i="1"/>
  <c r="P11314" i="1"/>
  <c r="Q11314" i="1"/>
  <c r="O11315" i="1"/>
  <c r="P11315" i="1"/>
  <c r="Q11315" i="1"/>
  <c r="O11316" i="1"/>
  <c r="P11316" i="1"/>
  <c r="Q11316" i="1"/>
  <c r="O11317" i="1"/>
  <c r="P11317" i="1"/>
  <c r="Q11317" i="1"/>
  <c r="O11318" i="1"/>
  <c r="P11318" i="1"/>
  <c r="Q11318" i="1"/>
  <c r="O11319" i="1"/>
  <c r="P11319" i="1"/>
  <c r="Q11319" i="1"/>
  <c r="O11320" i="1"/>
  <c r="P11320" i="1"/>
  <c r="Q11320" i="1"/>
  <c r="O11321" i="1"/>
  <c r="P11321" i="1"/>
  <c r="Q11321" i="1"/>
  <c r="O11322" i="1"/>
  <c r="P11322" i="1"/>
  <c r="Q11322" i="1"/>
  <c r="O11323" i="1"/>
  <c r="P11323" i="1"/>
  <c r="Q11323" i="1"/>
  <c r="O11324" i="1"/>
  <c r="P11324" i="1"/>
  <c r="Q11324" i="1"/>
  <c r="O11325" i="1"/>
  <c r="P11325" i="1"/>
  <c r="Q11325" i="1"/>
  <c r="O11326" i="1"/>
  <c r="P11326" i="1"/>
  <c r="Q11326" i="1"/>
  <c r="O11327" i="1"/>
  <c r="P11327" i="1"/>
  <c r="Q11327" i="1"/>
  <c r="O11328" i="1"/>
  <c r="P11328" i="1"/>
  <c r="Q11328" i="1"/>
  <c r="O11329" i="1"/>
  <c r="P11329" i="1"/>
  <c r="Q11329" i="1"/>
  <c r="O11330" i="1"/>
  <c r="P11330" i="1"/>
  <c r="Q11330" i="1"/>
  <c r="O11331" i="1"/>
  <c r="P11331" i="1"/>
  <c r="Q11331" i="1"/>
  <c r="O11332" i="1"/>
  <c r="P11332" i="1"/>
  <c r="Q11332" i="1"/>
  <c r="O11333" i="1"/>
  <c r="P11333" i="1"/>
  <c r="Q11333" i="1"/>
  <c r="O11334" i="1"/>
  <c r="P11334" i="1"/>
  <c r="Q11334" i="1"/>
  <c r="O11335" i="1"/>
  <c r="P11335" i="1"/>
  <c r="Q11335" i="1"/>
  <c r="O11336" i="1"/>
  <c r="P11336" i="1"/>
  <c r="Q11336" i="1"/>
  <c r="O11337" i="1"/>
  <c r="P11337" i="1"/>
  <c r="Q11337" i="1"/>
  <c r="O11338" i="1"/>
  <c r="P11338" i="1"/>
  <c r="Q11338" i="1"/>
  <c r="O11339" i="1"/>
  <c r="P11339" i="1"/>
  <c r="Q11339" i="1"/>
  <c r="O11340" i="1"/>
  <c r="P11340" i="1"/>
  <c r="Q11340" i="1"/>
  <c r="O11341" i="1"/>
  <c r="P11341" i="1"/>
  <c r="Q11341" i="1"/>
  <c r="O11342" i="1"/>
  <c r="P11342" i="1"/>
  <c r="Q11342" i="1"/>
  <c r="O11343" i="1"/>
  <c r="P11343" i="1"/>
  <c r="Q11343" i="1"/>
  <c r="O11344" i="1"/>
  <c r="P11344" i="1"/>
  <c r="Q11344" i="1"/>
  <c r="O11345" i="1"/>
  <c r="P11345" i="1"/>
  <c r="Q11345" i="1"/>
  <c r="O11346" i="1"/>
  <c r="P11346" i="1"/>
  <c r="Q11346" i="1"/>
  <c r="O11347" i="1"/>
  <c r="P11347" i="1"/>
  <c r="Q11347" i="1"/>
  <c r="O11348" i="1"/>
  <c r="P11348" i="1"/>
  <c r="Q11348" i="1"/>
  <c r="O11349" i="1"/>
  <c r="P11349" i="1"/>
  <c r="Q11349" i="1"/>
  <c r="O11350" i="1"/>
  <c r="P11350" i="1"/>
  <c r="Q11350" i="1"/>
  <c r="O11351" i="1"/>
  <c r="P11351" i="1"/>
  <c r="Q11351" i="1"/>
  <c r="O11352" i="1"/>
  <c r="P11352" i="1"/>
  <c r="Q11352" i="1"/>
  <c r="O11353" i="1"/>
  <c r="P11353" i="1"/>
  <c r="Q11353" i="1"/>
  <c r="O11354" i="1"/>
  <c r="P11354" i="1"/>
  <c r="Q11354" i="1"/>
  <c r="O11355" i="1"/>
  <c r="P11355" i="1"/>
  <c r="Q11355" i="1"/>
  <c r="O11356" i="1"/>
  <c r="P11356" i="1"/>
  <c r="Q11356" i="1"/>
  <c r="O11357" i="1"/>
  <c r="P11357" i="1"/>
  <c r="Q11357" i="1"/>
  <c r="O11358" i="1"/>
  <c r="P11358" i="1"/>
  <c r="Q11358" i="1"/>
  <c r="O11359" i="1"/>
  <c r="P11359" i="1"/>
  <c r="Q11359" i="1"/>
  <c r="O11360" i="1"/>
  <c r="P11360" i="1"/>
  <c r="Q11360" i="1"/>
  <c r="O11361" i="1"/>
  <c r="P11361" i="1"/>
  <c r="Q11361" i="1"/>
  <c r="O11362" i="1"/>
  <c r="P11362" i="1"/>
  <c r="Q11362" i="1"/>
  <c r="O11363" i="1"/>
  <c r="P11363" i="1"/>
  <c r="Q11363" i="1"/>
  <c r="O11364" i="1"/>
  <c r="P11364" i="1"/>
  <c r="Q11364" i="1"/>
  <c r="O11365" i="1"/>
  <c r="P11365" i="1"/>
  <c r="Q11365" i="1"/>
  <c r="O11366" i="1"/>
  <c r="P11366" i="1"/>
  <c r="Q11366" i="1"/>
  <c r="O11367" i="1"/>
  <c r="P11367" i="1"/>
  <c r="Q11367" i="1"/>
  <c r="O11368" i="1"/>
  <c r="P11368" i="1"/>
  <c r="Q11368" i="1"/>
  <c r="O11369" i="1"/>
  <c r="P11369" i="1"/>
  <c r="Q11369" i="1"/>
  <c r="O11370" i="1"/>
  <c r="P11370" i="1"/>
  <c r="Q11370" i="1"/>
  <c r="O11371" i="1"/>
  <c r="P11371" i="1"/>
  <c r="Q11371" i="1"/>
  <c r="O11372" i="1"/>
  <c r="P11372" i="1"/>
  <c r="Q11372" i="1"/>
  <c r="O11373" i="1"/>
  <c r="P11373" i="1"/>
  <c r="Q11373" i="1"/>
  <c r="O11374" i="1"/>
  <c r="P11374" i="1"/>
  <c r="Q11374" i="1"/>
  <c r="O11375" i="1"/>
  <c r="P11375" i="1"/>
  <c r="Q11375" i="1"/>
  <c r="O11376" i="1"/>
  <c r="P11376" i="1"/>
  <c r="Q11376" i="1"/>
  <c r="O11377" i="1"/>
  <c r="P11377" i="1"/>
  <c r="Q11377" i="1"/>
  <c r="O11378" i="1"/>
  <c r="P11378" i="1"/>
  <c r="Q11378" i="1"/>
  <c r="O11379" i="1"/>
  <c r="P11379" i="1"/>
  <c r="Q11379" i="1"/>
  <c r="O11380" i="1"/>
  <c r="P11380" i="1"/>
  <c r="Q11380" i="1"/>
  <c r="O11381" i="1"/>
  <c r="P11381" i="1"/>
  <c r="Q11381" i="1"/>
  <c r="O11382" i="1"/>
  <c r="P11382" i="1"/>
  <c r="Q11382" i="1"/>
  <c r="O11383" i="1"/>
  <c r="P11383" i="1"/>
  <c r="Q11383" i="1"/>
  <c r="O11384" i="1"/>
  <c r="P11384" i="1"/>
  <c r="Q11384" i="1"/>
  <c r="O11385" i="1"/>
  <c r="P11385" i="1"/>
  <c r="Q11385" i="1"/>
  <c r="O11386" i="1"/>
  <c r="P11386" i="1"/>
  <c r="Q11386" i="1"/>
  <c r="O11387" i="1"/>
  <c r="P11387" i="1"/>
  <c r="Q11387" i="1"/>
  <c r="O11388" i="1"/>
  <c r="P11388" i="1"/>
  <c r="Q11388" i="1"/>
  <c r="O11389" i="1"/>
  <c r="P11389" i="1"/>
  <c r="Q11389" i="1"/>
  <c r="O11390" i="1"/>
  <c r="P11390" i="1"/>
  <c r="Q11390" i="1"/>
  <c r="O11391" i="1"/>
  <c r="P11391" i="1"/>
  <c r="Q11391" i="1"/>
  <c r="O11392" i="1"/>
  <c r="P11392" i="1"/>
  <c r="Q11392" i="1"/>
  <c r="O11393" i="1"/>
  <c r="P11393" i="1"/>
  <c r="Q11393" i="1"/>
  <c r="O11394" i="1"/>
  <c r="P11394" i="1"/>
  <c r="Q11394" i="1"/>
  <c r="O11395" i="1"/>
  <c r="P11395" i="1"/>
  <c r="Q11395" i="1"/>
  <c r="O11396" i="1"/>
  <c r="P11396" i="1"/>
  <c r="Q11396" i="1"/>
  <c r="O11397" i="1"/>
  <c r="P11397" i="1"/>
  <c r="Q11397" i="1"/>
  <c r="O11398" i="1"/>
  <c r="P11398" i="1"/>
  <c r="Q11398" i="1"/>
  <c r="O11399" i="1"/>
  <c r="P11399" i="1"/>
  <c r="Q11399" i="1"/>
  <c r="O11400" i="1"/>
  <c r="P11400" i="1"/>
  <c r="Q11400" i="1"/>
  <c r="O11401" i="1"/>
  <c r="P11401" i="1"/>
  <c r="Q11401" i="1"/>
  <c r="O11402" i="1"/>
  <c r="P11402" i="1"/>
  <c r="Q11402" i="1"/>
  <c r="O11403" i="1"/>
  <c r="P11403" i="1"/>
  <c r="Q11403" i="1"/>
  <c r="O11404" i="1"/>
  <c r="P11404" i="1"/>
  <c r="Q11404" i="1"/>
  <c r="O11405" i="1"/>
  <c r="P11405" i="1"/>
  <c r="Q11405" i="1"/>
  <c r="O11406" i="1"/>
  <c r="P11406" i="1"/>
  <c r="Q11406" i="1"/>
  <c r="O11407" i="1"/>
  <c r="P11407" i="1"/>
  <c r="Q11407" i="1"/>
  <c r="O11408" i="1"/>
  <c r="P11408" i="1"/>
  <c r="Q11408" i="1"/>
  <c r="O11409" i="1"/>
  <c r="P11409" i="1"/>
  <c r="Q11409" i="1"/>
  <c r="O11410" i="1"/>
  <c r="P11410" i="1"/>
  <c r="Q11410" i="1"/>
  <c r="O11411" i="1"/>
  <c r="P11411" i="1"/>
  <c r="Q11411" i="1"/>
  <c r="O11412" i="1"/>
  <c r="P11412" i="1"/>
  <c r="Q11412" i="1"/>
  <c r="O11413" i="1"/>
  <c r="P11413" i="1"/>
  <c r="Q11413" i="1"/>
  <c r="O11414" i="1"/>
  <c r="P11414" i="1"/>
  <c r="Q11414" i="1"/>
  <c r="O11415" i="1"/>
  <c r="P11415" i="1"/>
  <c r="Q11415" i="1"/>
  <c r="O11416" i="1"/>
  <c r="P11416" i="1"/>
  <c r="Q11416" i="1"/>
  <c r="O11417" i="1"/>
  <c r="P11417" i="1"/>
  <c r="Q11417" i="1"/>
  <c r="O11418" i="1"/>
  <c r="P11418" i="1"/>
  <c r="Q11418" i="1"/>
  <c r="O11419" i="1"/>
  <c r="P11419" i="1"/>
  <c r="Q11419" i="1"/>
  <c r="O11420" i="1"/>
  <c r="P11420" i="1"/>
  <c r="Q11420" i="1"/>
  <c r="O11421" i="1"/>
  <c r="P11421" i="1"/>
  <c r="Q11421" i="1"/>
  <c r="O11422" i="1"/>
  <c r="P11422" i="1"/>
  <c r="Q11422" i="1"/>
  <c r="O11423" i="1"/>
  <c r="P11423" i="1"/>
  <c r="Q11423" i="1"/>
  <c r="O11424" i="1"/>
  <c r="P11424" i="1"/>
  <c r="Q11424" i="1"/>
  <c r="O11425" i="1"/>
  <c r="P11425" i="1"/>
  <c r="Q11425" i="1"/>
  <c r="O11426" i="1"/>
  <c r="P11426" i="1"/>
  <c r="Q11426" i="1"/>
  <c r="O11427" i="1"/>
  <c r="P11427" i="1"/>
  <c r="Q11427" i="1"/>
  <c r="O11428" i="1"/>
  <c r="P11428" i="1"/>
  <c r="Q11428" i="1"/>
  <c r="O11429" i="1"/>
  <c r="P11429" i="1"/>
  <c r="Q11429" i="1"/>
  <c r="O11430" i="1"/>
  <c r="P11430" i="1"/>
  <c r="Q11430" i="1"/>
  <c r="O11431" i="1"/>
  <c r="P11431" i="1"/>
  <c r="Q11431" i="1"/>
  <c r="O11432" i="1"/>
  <c r="P11432" i="1"/>
  <c r="Q11432" i="1"/>
  <c r="O11433" i="1"/>
  <c r="P11433" i="1"/>
  <c r="Q11433" i="1"/>
  <c r="O11434" i="1"/>
  <c r="P11434" i="1"/>
  <c r="Q11434" i="1"/>
  <c r="O11435" i="1"/>
  <c r="P11435" i="1"/>
  <c r="Q11435" i="1"/>
  <c r="O11436" i="1"/>
  <c r="P11436" i="1"/>
  <c r="Q11436" i="1"/>
  <c r="O11437" i="1"/>
  <c r="P11437" i="1"/>
  <c r="Q11437" i="1"/>
  <c r="O11438" i="1"/>
  <c r="P11438" i="1"/>
  <c r="Q11438" i="1"/>
  <c r="O11439" i="1"/>
  <c r="P11439" i="1"/>
  <c r="Q11439" i="1"/>
  <c r="O11440" i="1"/>
  <c r="P11440" i="1"/>
  <c r="Q11440" i="1"/>
  <c r="O11441" i="1"/>
  <c r="P11441" i="1"/>
  <c r="Q11441" i="1"/>
  <c r="O11442" i="1"/>
  <c r="P11442" i="1"/>
  <c r="Q11442" i="1"/>
  <c r="O11443" i="1"/>
  <c r="P11443" i="1"/>
  <c r="Q11443" i="1"/>
  <c r="O11444" i="1"/>
  <c r="P11444" i="1"/>
  <c r="Q11444" i="1"/>
  <c r="O11445" i="1"/>
  <c r="P11445" i="1"/>
  <c r="Q11445" i="1"/>
  <c r="O11446" i="1"/>
  <c r="P11446" i="1"/>
  <c r="Q11446" i="1"/>
  <c r="O11447" i="1"/>
  <c r="P11447" i="1"/>
  <c r="Q11447" i="1"/>
  <c r="O11448" i="1"/>
  <c r="P11448" i="1"/>
  <c r="Q11448" i="1"/>
  <c r="O11449" i="1"/>
  <c r="P11449" i="1"/>
  <c r="Q11449" i="1"/>
  <c r="O11450" i="1"/>
  <c r="P11450" i="1"/>
  <c r="Q11450" i="1"/>
  <c r="O11451" i="1"/>
  <c r="P11451" i="1"/>
  <c r="Q11451" i="1"/>
  <c r="O11452" i="1"/>
  <c r="P11452" i="1"/>
  <c r="Q11452" i="1"/>
  <c r="O11453" i="1"/>
  <c r="P11453" i="1"/>
  <c r="Q11453" i="1"/>
  <c r="O11454" i="1"/>
  <c r="P11454" i="1"/>
  <c r="Q11454" i="1"/>
  <c r="O11455" i="1"/>
  <c r="P11455" i="1"/>
  <c r="Q11455" i="1"/>
  <c r="O11456" i="1"/>
  <c r="P11456" i="1"/>
  <c r="Q11456" i="1"/>
  <c r="O11457" i="1"/>
  <c r="P11457" i="1"/>
  <c r="Q11457" i="1"/>
  <c r="O11458" i="1"/>
  <c r="P11458" i="1"/>
  <c r="Q11458" i="1"/>
  <c r="O11459" i="1"/>
  <c r="P11459" i="1"/>
  <c r="Q11459" i="1"/>
  <c r="O11460" i="1"/>
  <c r="P11460" i="1"/>
  <c r="Q11460" i="1"/>
  <c r="O11461" i="1"/>
  <c r="P11461" i="1"/>
  <c r="Q11461" i="1"/>
  <c r="O11462" i="1"/>
  <c r="P11462" i="1"/>
  <c r="Q11462" i="1"/>
  <c r="O11463" i="1"/>
  <c r="P11463" i="1"/>
  <c r="Q11463" i="1"/>
  <c r="O11464" i="1"/>
  <c r="P11464" i="1"/>
  <c r="Q11464" i="1"/>
  <c r="O11465" i="1"/>
  <c r="P11465" i="1"/>
  <c r="Q11465" i="1"/>
  <c r="O11466" i="1"/>
  <c r="P11466" i="1"/>
  <c r="Q11466" i="1"/>
  <c r="O11467" i="1"/>
  <c r="P11467" i="1"/>
  <c r="Q11467" i="1"/>
  <c r="O11468" i="1"/>
  <c r="P11468" i="1"/>
  <c r="Q11468" i="1"/>
  <c r="O11469" i="1"/>
  <c r="P11469" i="1"/>
  <c r="Q11469" i="1"/>
  <c r="O11470" i="1"/>
  <c r="P11470" i="1"/>
  <c r="Q11470" i="1"/>
  <c r="O11471" i="1"/>
  <c r="P11471" i="1"/>
  <c r="Q11471" i="1"/>
  <c r="O11472" i="1"/>
  <c r="P11472" i="1"/>
  <c r="Q11472" i="1"/>
  <c r="O11473" i="1"/>
  <c r="P11473" i="1"/>
  <c r="Q11473" i="1"/>
  <c r="O11474" i="1"/>
  <c r="P11474" i="1"/>
  <c r="Q11474" i="1"/>
  <c r="O11475" i="1"/>
  <c r="P11475" i="1"/>
  <c r="Q11475" i="1"/>
  <c r="O11476" i="1"/>
  <c r="P11476" i="1"/>
  <c r="Q11476" i="1"/>
  <c r="O11477" i="1"/>
  <c r="P11477" i="1"/>
  <c r="Q11477" i="1"/>
  <c r="O11478" i="1"/>
  <c r="P11478" i="1"/>
  <c r="Q11478" i="1"/>
  <c r="O11479" i="1"/>
  <c r="P11479" i="1"/>
  <c r="Q11479" i="1"/>
  <c r="O11480" i="1"/>
  <c r="P11480" i="1"/>
  <c r="Q11480" i="1"/>
  <c r="O11481" i="1"/>
  <c r="P11481" i="1"/>
  <c r="Q11481" i="1"/>
  <c r="O11482" i="1"/>
  <c r="P11482" i="1"/>
  <c r="Q11482" i="1"/>
  <c r="O11483" i="1"/>
  <c r="P11483" i="1"/>
  <c r="Q11483" i="1"/>
  <c r="O11484" i="1"/>
  <c r="P11484" i="1"/>
  <c r="Q11484" i="1"/>
  <c r="O11485" i="1"/>
  <c r="P11485" i="1"/>
  <c r="Q11485" i="1"/>
  <c r="O11486" i="1"/>
  <c r="P11486" i="1"/>
  <c r="Q11486" i="1"/>
  <c r="O11487" i="1"/>
  <c r="P11487" i="1"/>
  <c r="Q11487" i="1"/>
  <c r="O11488" i="1"/>
  <c r="P11488" i="1"/>
  <c r="Q11488" i="1"/>
  <c r="O11489" i="1"/>
  <c r="P11489" i="1"/>
  <c r="Q11489" i="1"/>
  <c r="O11490" i="1"/>
  <c r="P11490" i="1"/>
  <c r="Q11490" i="1"/>
  <c r="O11491" i="1"/>
  <c r="P11491" i="1"/>
  <c r="Q11491" i="1"/>
  <c r="O11492" i="1"/>
  <c r="P11492" i="1"/>
  <c r="Q11492" i="1"/>
  <c r="O11493" i="1"/>
  <c r="P11493" i="1"/>
  <c r="Q11493" i="1"/>
  <c r="O11494" i="1"/>
  <c r="P11494" i="1"/>
  <c r="Q11494" i="1"/>
  <c r="O11495" i="1"/>
  <c r="P11495" i="1"/>
  <c r="Q11495" i="1"/>
  <c r="O11496" i="1"/>
  <c r="P11496" i="1"/>
  <c r="Q11496" i="1"/>
  <c r="O11497" i="1"/>
  <c r="P11497" i="1"/>
  <c r="Q11497" i="1"/>
  <c r="O11498" i="1"/>
  <c r="P11498" i="1"/>
  <c r="Q11498" i="1"/>
  <c r="O11499" i="1"/>
  <c r="P11499" i="1"/>
  <c r="Q11499" i="1"/>
  <c r="O11500" i="1"/>
  <c r="P11500" i="1"/>
  <c r="Q11500" i="1"/>
  <c r="O11501" i="1"/>
  <c r="P11501" i="1"/>
  <c r="Q11501" i="1"/>
  <c r="O11502" i="1"/>
  <c r="P11502" i="1"/>
  <c r="Q11502" i="1"/>
  <c r="O11503" i="1"/>
  <c r="P11503" i="1"/>
  <c r="Q11503" i="1"/>
  <c r="O11504" i="1"/>
  <c r="P11504" i="1"/>
  <c r="Q11504" i="1"/>
  <c r="O11505" i="1"/>
  <c r="P11505" i="1"/>
  <c r="Q11505" i="1"/>
  <c r="O11506" i="1"/>
  <c r="P11506" i="1"/>
  <c r="Q11506" i="1"/>
  <c r="O11507" i="1"/>
  <c r="P11507" i="1"/>
  <c r="Q11507" i="1"/>
  <c r="O11508" i="1"/>
  <c r="P11508" i="1"/>
  <c r="Q11508" i="1"/>
  <c r="O11509" i="1"/>
  <c r="P11509" i="1"/>
  <c r="Q11509" i="1"/>
  <c r="O11510" i="1"/>
  <c r="P11510" i="1"/>
  <c r="Q11510" i="1"/>
  <c r="O11511" i="1"/>
  <c r="P11511" i="1"/>
  <c r="Q11511" i="1"/>
  <c r="O11512" i="1"/>
  <c r="P11512" i="1"/>
  <c r="Q11512" i="1"/>
  <c r="O11513" i="1"/>
  <c r="P11513" i="1"/>
  <c r="Q11513" i="1"/>
  <c r="O11514" i="1"/>
  <c r="P11514" i="1"/>
  <c r="Q11514" i="1"/>
  <c r="O11515" i="1"/>
  <c r="P11515" i="1"/>
  <c r="Q11515" i="1"/>
  <c r="O11516" i="1"/>
  <c r="P11516" i="1"/>
  <c r="Q11516" i="1"/>
  <c r="O11517" i="1"/>
  <c r="P11517" i="1"/>
  <c r="Q11517" i="1"/>
  <c r="O11518" i="1"/>
  <c r="P11518" i="1"/>
  <c r="Q11518" i="1"/>
  <c r="O11519" i="1"/>
  <c r="P11519" i="1"/>
  <c r="Q11519" i="1"/>
  <c r="O11520" i="1"/>
  <c r="P11520" i="1"/>
  <c r="Q11520" i="1"/>
  <c r="O11521" i="1"/>
  <c r="P11521" i="1"/>
  <c r="Q11521" i="1"/>
  <c r="O11522" i="1"/>
  <c r="P11522" i="1"/>
  <c r="Q11522" i="1"/>
  <c r="O11523" i="1"/>
  <c r="P11523" i="1"/>
  <c r="Q11523" i="1"/>
  <c r="O11524" i="1"/>
  <c r="P11524" i="1"/>
  <c r="Q11524" i="1"/>
  <c r="O11525" i="1"/>
  <c r="P11525" i="1"/>
  <c r="Q11525" i="1"/>
  <c r="O11526" i="1"/>
  <c r="P11526" i="1"/>
  <c r="Q11526" i="1"/>
  <c r="O11527" i="1"/>
  <c r="P11527" i="1"/>
  <c r="Q11527" i="1"/>
  <c r="O11528" i="1"/>
  <c r="P11528" i="1"/>
  <c r="Q11528" i="1"/>
  <c r="O11529" i="1"/>
  <c r="P11529" i="1"/>
  <c r="Q11529" i="1"/>
  <c r="O11530" i="1"/>
  <c r="P11530" i="1"/>
  <c r="Q11530" i="1"/>
  <c r="O11531" i="1"/>
  <c r="P11531" i="1"/>
  <c r="Q11531" i="1"/>
  <c r="O11532" i="1"/>
  <c r="P11532" i="1"/>
  <c r="Q11532" i="1"/>
  <c r="O11533" i="1"/>
  <c r="P11533" i="1"/>
  <c r="Q11533" i="1"/>
  <c r="O11534" i="1"/>
  <c r="P11534" i="1"/>
  <c r="Q11534" i="1"/>
  <c r="O11535" i="1"/>
  <c r="P11535" i="1"/>
  <c r="Q11535" i="1"/>
  <c r="O11536" i="1"/>
  <c r="P11536" i="1"/>
  <c r="Q11536" i="1"/>
  <c r="O11537" i="1"/>
  <c r="P11537" i="1"/>
  <c r="Q11537" i="1"/>
  <c r="O11538" i="1"/>
  <c r="P11538" i="1"/>
  <c r="Q11538" i="1"/>
  <c r="O11539" i="1"/>
  <c r="P11539" i="1"/>
  <c r="Q11539" i="1"/>
  <c r="O11540" i="1"/>
  <c r="P11540" i="1"/>
  <c r="Q11540" i="1"/>
  <c r="O11541" i="1"/>
  <c r="P11541" i="1"/>
  <c r="Q11541" i="1"/>
  <c r="O11542" i="1"/>
  <c r="P11542" i="1"/>
  <c r="Q11542" i="1"/>
  <c r="O11543" i="1"/>
  <c r="P11543" i="1"/>
  <c r="Q11543" i="1"/>
  <c r="O11544" i="1"/>
  <c r="P11544" i="1"/>
  <c r="Q11544" i="1"/>
  <c r="O11545" i="1"/>
  <c r="P11545" i="1"/>
  <c r="Q11545" i="1"/>
  <c r="O11546" i="1"/>
  <c r="P11546" i="1"/>
  <c r="Q11546" i="1"/>
  <c r="O11547" i="1"/>
  <c r="P11547" i="1"/>
  <c r="Q11547" i="1"/>
  <c r="O11548" i="1"/>
  <c r="P11548" i="1"/>
  <c r="Q11548" i="1"/>
  <c r="O11549" i="1"/>
  <c r="P11549" i="1"/>
  <c r="Q11549" i="1"/>
  <c r="O11550" i="1"/>
  <c r="P11550" i="1"/>
  <c r="Q11550" i="1"/>
  <c r="O11551" i="1"/>
  <c r="P11551" i="1"/>
  <c r="Q11551" i="1"/>
  <c r="O11552" i="1"/>
  <c r="P11552" i="1"/>
  <c r="Q11552" i="1"/>
  <c r="O11553" i="1"/>
  <c r="P11553" i="1"/>
  <c r="Q11553" i="1"/>
  <c r="O11554" i="1"/>
  <c r="P11554" i="1"/>
  <c r="Q11554" i="1"/>
  <c r="O11555" i="1"/>
  <c r="P11555" i="1"/>
  <c r="Q11555" i="1"/>
  <c r="O11556" i="1"/>
  <c r="P11556" i="1"/>
  <c r="Q11556" i="1"/>
  <c r="O11557" i="1"/>
  <c r="P11557" i="1"/>
  <c r="Q11557" i="1"/>
  <c r="O11558" i="1"/>
  <c r="P11558" i="1"/>
  <c r="Q11558" i="1"/>
  <c r="O11559" i="1"/>
  <c r="P11559" i="1"/>
  <c r="Q11559" i="1"/>
  <c r="O11560" i="1"/>
  <c r="P11560" i="1"/>
  <c r="Q11560" i="1"/>
  <c r="O11561" i="1"/>
  <c r="P11561" i="1"/>
  <c r="Q11561" i="1"/>
  <c r="O11562" i="1"/>
  <c r="P11562" i="1"/>
  <c r="Q11562" i="1"/>
  <c r="O11563" i="1"/>
  <c r="P11563" i="1"/>
  <c r="Q11563" i="1"/>
  <c r="O11564" i="1"/>
  <c r="P11564" i="1"/>
  <c r="Q11564" i="1"/>
  <c r="O11565" i="1"/>
  <c r="P11565" i="1"/>
  <c r="Q11565" i="1"/>
  <c r="O11566" i="1"/>
  <c r="P11566" i="1"/>
  <c r="Q11566" i="1"/>
  <c r="O11567" i="1"/>
  <c r="P11567" i="1"/>
  <c r="Q11567" i="1"/>
  <c r="O11568" i="1"/>
  <c r="P11568" i="1"/>
  <c r="Q11568" i="1"/>
  <c r="O11569" i="1"/>
  <c r="P11569" i="1"/>
  <c r="Q11569" i="1"/>
  <c r="O11570" i="1"/>
  <c r="P11570" i="1"/>
  <c r="Q11570" i="1"/>
  <c r="O11571" i="1"/>
  <c r="P11571" i="1"/>
  <c r="Q11571" i="1"/>
  <c r="O11572" i="1"/>
  <c r="P11572" i="1"/>
  <c r="Q11572" i="1"/>
  <c r="O11573" i="1"/>
  <c r="P11573" i="1"/>
  <c r="Q11573" i="1"/>
  <c r="O11574" i="1"/>
  <c r="P11574" i="1"/>
  <c r="Q11574" i="1"/>
  <c r="O11575" i="1"/>
  <c r="P11575" i="1"/>
  <c r="Q11575" i="1"/>
  <c r="O11576" i="1"/>
  <c r="P11576" i="1"/>
  <c r="Q11576" i="1"/>
  <c r="O11577" i="1"/>
  <c r="P11577" i="1"/>
  <c r="Q11577" i="1"/>
  <c r="O11578" i="1"/>
  <c r="P11578" i="1"/>
  <c r="Q11578" i="1"/>
  <c r="O11579" i="1"/>
  <c r="P11579" i="1"/>
  <c r="Q11579" i="1"/>
  <c r="O11580" i="1"/>
  <c r="P11580" i="1"/>
  <c r="Q11580" i="1"/>
  <c r="O11581" i="1"/>
  <c r="P11581" i="1"/>
  <c r="Q11581" i="1"/>
  <c r="O11582" i="1"/>
  <c r="P11582" i="1"/>
  <c r="Q11582" i="1"/>
  <c r="O11583" i="1"/>
  <c r="P11583" i="1"/>
  <c r="Q11583" i="1"/>
  <c r="O11584" i="1"/>
  <c r="P11584" i="1"/>
  <c r="Q11584" i="1"/>
  <c r="O11585" i="1"/>
  <c r="P11585" i="1"/>
  <c r="Q11585" i="1"/>
  <c r="O11586" i="1"/>
  <c r="P11586" i="1"/>
  <c r="Q11586" i="1"/>
  <c r="O11587" i="1"/>
  <c r="P11587" i="1"/>
  <c r="Q11587" i="1"/>
  <c r="O11588" i="1"/>
  <c r="P11588" i="1"/>
  <c r="Q11588" i="1"/>
  <c r="O11589" i="1"/>
  <c r="P11589" i="1"/>
  <c r="Q11589" i="1"/>
  <c r="O11590" i="1"/>
  <c r="P11590" i="1"/>
  <c r="Q11590" i="1"/>
  <c r="O11591" i="1"/>
  <c r="P11591" i="1"/>
  <c r="Q11591" i="1"/>
  <c r="O11592" i="1"/>
  <c r="P11592" i="1"/>
  <c r="Q11592" i="1"/>
  <c r="O11593" i="1"/>
  <c r="P11593" i="1"/>
  <c r="Q11593" i="1"/>
  <c r="O11594" i="1"/>
  <c r="P11594" i="1"/>
  <c r="Q11594" i="1"/>
  <c r="O11595" i="1"/>
  <c r="P11595" i="1"/>
  <c r="Q11595" i="1"/>
  <c r="O11596" i="1"/>
  <c r="P11596" i="1"/>
  <c r="Q11596" i="1"/>
  <c r="O11597" i="1"/>
  <c r="P11597" i="1"/>
  <c r="Q11597" i="1"/>
  <c r="O11598" i="1"/>
  <c r="P11598" i="1"/>
  <c r="Q11598" i="1"/>
  <c r="O11599" i="1"/>
  <c r="P11599" i="1"/>
  <c r="Q11599" i="1"/>
  <c r="O11600" i="1"/>
  <c r="P11600" i="1"/>
  <c r="Q11600" i="1"/>
  <c r="O11601" i="1"/>
  <c r="P11601" i="1"/>
  <c r="Q11601" i="1"/>
  <c r="O11602" i="1"/>
  <c r="P11602" i="1"/>
  <c r="Q11602" i="1"/>
  <c r="O11603" i="1"/>
  <c r="P11603" i="1"/>
  <c r="Q11603" i="1"/>
  <c r="O11604" i="1"/>
  <c r="P11604" i="1"/>
  <c r="Q11604" i="1"/>
  <c r="O11605" i="1"/>
  <c r="P11605" i="1"/>
  <c r="Q11605" i="1"/>
  <c r="O11606" i="1"/>
  <c r="P11606" i="1"/>
  <c r="Q11606" i="1"/>
  <c r="O11607" i="1"/>
  <c r="P11607" i="1"/>
  <c r="Q11607" i="1"/>
  <c r="O11608" i="1"/>
  <c r="P11608" i="1"/>
  <c r="Q11608" i="1"/>
  <c r="O11609" i="1"/>
  <c r="P11609" i="1"/>
  <c r="Q11609" i="1"/>
  <c r="O11610" i="1"/>
  <c r="P11610" i="1"/>
  <c r="Q11610" i="1"/>
  <c r="O11611" i="1"/>
  <c r="P11611" i="1"/>
  <c r="Q11611" i="1"/>
  <c r="O11612" i="1"/>
  <c r="P11612" i="1"/>
  <c r="Q11612" i="1"/>
  <c r="O11613" i="1"/>
  <c r="P11613" i="1"/>
  <c r="Q11613" i="1"/>
  <c r="O11614" i="1"/>
  <c r="P11614" i="1"/>
  <c r="Q11614" i="1"/>
  <c r="O11615" i="1"/>
  <c r="P11615" i="1"/>
  <c r="Q11615" i="1"/>
  <c r="O11616" i="1"/>
  <c r="P11616" i="1"/>
  <c r="Q11616" i="1"/>
  <c r="O11617" i="1"/>
  <c r="P11617" i="1"/>
  <c r="Q11617" i="1"/>
  <c r="O11618" i="1"/>
  <c r="P11618" i="1"/>
  <c r="Q11618" i="1"/>
  <c r="O11619" i="1"/>
  <c r="P11619" i="1"/>
  <c r="Q11619" i="1"/>
  <c r="O11620" i="1"/>
  <c r="P11620" i="1"/>
  <c r="Q11620" i="1"/>
  <c r="O11621" i="1"/>
  <c r="P11621" i="1"/>
  <c r="Q11621" i="1"/>
  <c r="O11622" i="1"/>
  <c r="P11622" i="1"/>
  <c r="Q11622" i="1"/>
  <c r="O11623" i="1"/>
  <c r="P11623" i="1"/>
  <c r="Q11623" i="1"/>
  <c r="O11624" i="1"/>
  <c r="P11624" i="1"/>
  <c r="Q11624" i="1"/>
  <c r="O11625" i="1"/>
  <c r="P11625" i="1"/>
  <c r="Q11625" i="1"/>
  <c r="O11626" i="1"/>
  <c r="P11626" i="1"/>
  <c r="Q11626" i="1"/>
  <c r="O11627" i="1"/>
  <c r="P11627" i="1"/>
  <c r="Q11627" i="1"/>
  <c r="O11628" i="1"/>
  <c r="P11628" i="1"/>
  <c r="Q11628" i="1"/>
  <c r="O11629" i="1"/>
  <c r="P11629" i="1"/>
  <c r="Q11629" i="1"/>
  <c r="O11630" i="1"/>
  <c r="P11630" i="1"/>
  <c r="Q11630" i="1"/>
  <c r="O11631" i="1"/>
  <c r="P11631" i="1"/>
  <c r="Q11631" i="1"/>
  <c r="O11632" i="1"/>
  <c r="P11632" i="1"/>
  <c r="Q11632" i="1"/>
  <c r="O11633" i="1"/>
  <c r="P11633" i="1"/>
  <c r="Q11633" i="1"/>
  <c r="O11634" i="1"/>
  <c r="P11634" i="1"/>
  <c r="Q11634" i="1"/>
  <c r="O11635" i="1"/>
  <c r="P11635" i="1"/>
  <c r="Q11635" i="1"/>
  <c r="O11636" i="1"/>
  <c r="P11636" i="1"/>
  <c r="Q11636" i="1"/>
  <c r="O11637" i="1"/>
  <c r="P11637" i="1"/>
  <c r="Q11637" i="1"/>
  <c r="O11638" i="1"/>
  <c r="P11638" i="1"/>
  <c r="Q11638" i="1"/>
  <c r="O11639" i="1"/>
  <c r="P11639" i="1"/>
  <c r="Q11639" i="1"/>
  <c r="O11640" i="1"/>
  <c r="P11640" i="1"/>
  <c r="Q11640" i="1"/>
  <c r="O11641" i="1"/>
  <c r="P11641" i="1"/>
  <c r="Q11641" i="1"/>
  <c r="O11642" i="1"/>
  <c r="P11642" i="1"/>
  <c r="Q11642" i="1"/>
  <c r="O11643" i="1"/>
  <c r="P11643" i="1"/>
  <c r="Q11643" i="1"/>
  <c r="O11644" i="1"/>
  <c r="P11644" i="1"/>
  <c r="Q11644" i="1"/>
  <c r="O11645" i="1"/>
  <c r="P11645" i="1"/>
  <c r="Q11645" i="1"/>
  <c r="O11646" i="1"/>
  <c r="P11646" i="1"/>
  <c r="Q11646" i="1"/>
  <c r="O11647" i="1"/>
  <c r="P11647" i="1"/>
  <c r="Q11647" i="1"/>
  <c r="O11648" i="1"/>
  <c r="P11648" i="1"/>
  <c r="Q11648" i="1"/>
  <c r="O11649" i="1"/>
  <c r="P11649" i="1"/>
  <c r="Q11649" i="1"/>
  <c r="O11650" i="1"/>
  <c r="P11650" i="1"/>
  <c r="Q11650" i="1"/>
  <c r="O11651" i="1"/>
  <c r="P11651" i="1"/>
  <c r="Q11651" i="1"/>
  <c r="O11652" i="1"/>
  <c r="P11652" i="1"/>
  <c r="Q11652" i="1"/>
  <c r="O11653" i="1"/>
  <c r="P11653" i="1"/>
  <c r="Q11653" i="1"/>
  <c r="O11654" i="1"/>
  <c r="P11654" i="1"/>
  <c r="Q11654" i="1"/>
  <c r="O11655" i="1"/>
  <c r="P11655" i="1"/>
  <c r="Q11655" i="1"/>
  <c r="O11656" i="1"/>
  <c r="P11656" i="1"/>
  <c r="Q11656" i="1"/>
  <c r="O11657" i="1"/>
  <c r="P11657" i="1"/>
  <c r="Q11657" i="1"/>
  <c r="O11658" i="1"/>
  <c r="P11658" i="1"/>
  <c r="Q11658" i="1"/>
  <c r="O11659" i="1"/>
  <c r="P11659" i="1"/>
  <c r="Q11659" i="1"/>
  <c r="O11660" i="1"/>
  <c r="P11660" i="1"/>
  <c r="Q11660" i="1"/>
  <c r="O11661" i="1"/>
  <c r="P11661" i="1"/>
  <c r="Q11661" i="1"/>
  <c r="O11662" i="1"/>
  <c r="P11662" i="1"/>
  <c r="Q11662" i="1"/>
  <c r="O11663" i="1"/>
  <c r="P11663" i="1"/>
  <c r="Q11663" i="1"/>
  <c r="O11664" i="1"/>
  <c r="P11664" i="1"/>
  <c r="Q11664" i="1"/>
  <c r="O11665" i="1"/>
  <c r="P11665" i="1"/>
  <c r="Q11665" i="1"/>
  <c r="O11666" i="1"/>
  <c r="P11666" i="1"/>
  <c r="Q11666" i="1"/>
  <c r="O11667" i="1"/>
  <c r="P11667" i="1"/>
  <c r="Q11667" i="1"/>
  <c r="O11668" i="1"/>
  <c r="P11668" i="1"/>
  <c r="Q11668" i="1"/>
  <c r="O11669" i="1"/>
  <c r="P11669" i="1"/>
  <c r="Q11669" i="1"/>
  <c r="O11670" i="1"/>
  <c r="P11670" i="1"/>
  <c r="Q11670" i="1"/>
  <c r="O11671" i="1"/>
  <c r="P11671" i="1"/>
  <c r="Q11671" i="1"/>
  <c r="O11672" i="1"/>
  <c r="P11672" i="1"/>
  <c r="Q11672" i="1"/>
  <c r="O11673" i="1"/>
  <c r="P11673" i="1"/>
  <c r="Q11673" i="1"/>
  <c r="O11674" i="1"/>
  <c r="P11674" i="1"/>
  <c r="Q11674" i="1"/>
  <c r="O11675" i="1"/>
  <c r="P11675" i="1"/>
  <c r="Q11675" i="1"/>
  <c r="O11676" i="1"/>
  <c r="P11676" i="1"/>
  <c r="Q11676" i="1"/>
  <c r="O11677" i="1"/>
  <c r="P11677" i="1"/>
  <c r="Q11677" i="1"/>
  <c r="O11678" i="1"/>
  <c r="P11678" i="1"/>
  <c r="Q11678" i="1"/>
  <c r="O11679" i="1"/>
  <c r="P11679" i="1"/>
  <c r="Q11679" i="1"/>
  <c r="O11680" i="1"/>
  <c r="P11680" i="1"/>
  <c r="Q11680" i="1"/>
  <c r="O11681" i="1"/>
  <c r="P11681" i="1"/>
  <c r="Q11681" i="1"/>
  <c r="O11682" i="1"/>
  <c r="P11682" i="1"/>
  <c r="Q11682" i="1"/>
  <c r="O11683" i="1"/>
  <c r="P11683" i="1"/>
  <c r="Q11683" i="1"/>
  <c r="O11684" i="1"/>
  <c r="P11684" i="1"/>
  <c r="Q11684" i="1"/>
  <c r="O11685" i="1"/>
  <c r="P11685" i="1"/>
  <c r="Q11685" i="1"/>
  <c r="O11686" i="1"/>
  <c r="P11686" i="1"/>
  <c r="Q11686" i="1"/>
  <c r="O11687" i="1"/>
  <c r="P11687" i="1"/>
  <c r="Q11687" i="1"/>
  <c r="O11688" i="1"/>
  <c r="P11688" i="1"/>
  <c r="Q11688" i="1"/>
  <c r="O11689" i="1"/>
  <c r="P11689" i="1"/>
  <c r="Q11689" i="1"/>
  <c r="O11690" i="1"/>
  <c r="P11690" i="1"/>
  <c r="Q11690" i="1"/>
  <c r="O11691" i="1"/>
  <c r="P11691" i="1"/>
  <c r="Q11691" i="1"/>
  <c r="O11692" i="1"/>
  <c r="P11692" i="1"/>
  <c r="Q11692" i="1"/>
  <c r="O11693" i="1"/>
  <c r="P11693" i="1"/>
  <c r="Q11693" i="1"/>
  <c r="O11694" i="1"/>
  <c r="P11694" i="1"/>
  <c r="Q11694" i="1"/>
  <c r="O11695" i="1"/>
  <c r="P11695" i="1"/>
  <c r="Q11695" i="1"/>
  <c r="O11696" i="1"/>
  <c r="P11696" i="1"/>
  <c r="Q11696" i="1"/>
  <c r="O11697" i="1"/>
  <c r="P11697" i="1"/>
  <c r="Q11697" i="1"/>
  <c r="O11698" i="1"/>
  <c r="P11698" i="1"/>
  <c r="Q11698" i="1"/>
  <c r="O11699" i="1"/>
  <c r="P11699" i="1"/>
  <c r="Q11699" i="1"/>
  <c r="O11700" i="1"/>
  <c r="P11700" i="1"/>
  <c r="Q11700" i="1"/>
  <c r="O11701" i="1"/>
  <c r="P11701" i="1"/>
  <c r="Q11701" i="1"/>
  <c r="O11702" i="1"/>
  <c r="P11702" i="1"/>
  <c r="Q11702" i="1"/>
  <c r="O11703" i="1"/>
  <c r="P11703" i="1"/>
  <c r="Q11703" i="1"/>
  <c r="O11704" i="1"/>
  <c r="P11704" i="1"/>
  <c r="Q11704" i="1"/>
  <c r="O11705" i="1"/>
  <c r="P11705" i="1"/>
  <c r="Q11705" i="1"/>
  <c r="O11706" i="1"/>
  <c r="P11706" i="1"/>
  <c r="Q11706" i="1"/>
  <c r="O11707" i="1"/>
  <c r="P11707" i="1"/>
  <c r="Q11707" i="1"/>
  <c r="O11708" i="1"/>
  <c r="P11708" i="1"/>
  <c r="Q11708" i="1"/>
  <c r="O11709" i="1"/>
  <c r="P11709" i="1"/>
  <c r="Q11709" i="1"/>
  <c r="O11710" i="1"/>
  <c r="P11710" i="1"/>
  <c r="Q11710" i="1"/>
  <c r="O11711" i="1"/>
  <c r="P11711" i="1"/>
  <c r="Q11711" i="1"/>
  <c r="O11712" i="1"/>
  <c r="P11712" i="1"/>
  <c r="Q11712" i="1"/>
  <c r="O11713" i="1"/>
  <c r="P11713" i="1"/>
  <c r="Q11713" i="1"/>
  <c r="O11714" i="1"/>
  <c r="P11714" i="1"/>
  <c r="Q11714" i="1"/>
  <c r="O11715" i="1"/>
  <c r="P11715" i="1"/>
  <c r="Q11715" i="1"/>
  <c r="O11716" i="1"/>
  <c r="P11716" i="1"/>
  <c r="Q11716" i="1"/>
  <c r="O11717" i="1"/>
  <c r="P11717" i="1"/>
  <c r="Q11717" i="1"/>
  <c r="O11718" i="1"/>
  <c r="P11718" i="1"/>
  <c r="Q11718" i="1"/>
  <c r="O11719" i="1"/>
  <c r="P11719" i="1"/>
  <c r="Q11719" i="1"/>
  <c r="O11720" i="1"/>
  <c r="P11720" i="1"/>
  <c r="Q11720" i="1"/>
  <c r="O11721" i="1"/>
  <c r="P11721" i="1"/>
  <c r="Q11721" i="1"/>
  <c r="O11722" i="1"/>
  <c r="P11722" i="1"/>
  <c r="Q11722" i="1"/>
  <c r="O11723" i="1"/>
  <c r="P11723" i="1"/>
  <c r="Q11723" i="1"/>
  <c r="O11724" i="1"/>
  <c r="P11724" i="1"/>
  <c r="Q11724" i="1"/>
  <c r="O11725" i="1"/>
  <c r="P11725" i="1"/>
  <c r="Q11725" i="1"/>
  <c r="O11726" i="1"/>
  <c r="P11726" i="1"/>
  <c r="Q11726" i="1"/>
  <c r="O11727" i="1"/>
  <c r="P11727" i="1"/>
  <c r="Q11727" i="1"/>
  <c r="O11728" i="1"/>
  <c r="P11728" i="1"/>
  <c r="Q11728" i="1"/>
  <c r="O11729" i="1"/>
  <c r="P11729" i="1"/>
  <c r="Q11729" i="1"/>
  <c r="O11730" i="1"/>
  <c r="P11730" i="1"/>
  <c r="Q11730" i="1"/>
  <c r="O11731" i="1"/>
  <c r="P11731" i="1"/>
  <c r="Q11731" i="1"/>
  <c r="O11732" i="1"/>
  <c r="P11732" i="1"/>
  <c r="Q11732" i="1"/>
  <c r="O11733" i="1"/>
  <c r="P11733" i="1"/>
  <c r="Q11733" i="1"/>
  <c r="O11734" i="1"/>
  <c r="P11734" i="1"/>
  <c r="Q11734" i="1"/>
  <c r="O11735" i="1"/>
  <c r="P11735" i="1"/>
  <c r="Q11735" i="1"/>
  <c r="O11736" i="1"/>
  <c r="P11736" i="1"/>
  <c r="Q11736" i="1"/>
  <c r="O11737" i="1"/>
  <c r="P11737" i="1"/>
  <c r="Q11737" i="1"/>
  <c r="O11738" i="1"/>
  <c r="P11738" i="1"/>
  <c r="Q11738" i="1"/>
  <c r="O11739" i="1"/>
  <c r="P11739" i="1"/>
  <c r="Q11739" i="1"/>
  <c r="O11740" i="1"/>
  <c r="P11740" i="1"/>
  <c r="Q11740" i="1"/>
  <c r="O11741" i="1"/>
  <c r="P11741" i="1"/>
  <c r="Q11741" i="1"/>
  <c r="O11742" i="1"/>
  <c r="P11742" i="1"/>
  <c r="Q11742" i="1"/>
  <c r="O11743" i="1"/>
  <c r="P11743" i="1"/>
  <c r="Q11743" i="1"/>
  <c r="O11744" i="1"/>
  <c r="P11744" i="1"/>
  <c r="Q11744" i="1"/>
  <c r="O11745" i="1"/>
  <c r="P11745" i="1"/>
  <c r="Q11745" i="1"/>
  <c r="O11746" i="1"/>
  <c r="P11746" i="1"/>
  <c r="Q11746" i="1"/>
  <c r="O11747" i="1"/>
  <c r="P11747" i="1"/>
  <c r="Q11747" i="1"/>
  <c r="O11748" i="1"/>
  <c r="P11748" i="1"/>
  <c r="Q11748" i="1"/>
  <c r="O11749" i="1"/>
  <c r="P11749" i="1"/>
  <c r="Q11749" i="1"/>
  <c r="O11750" i="1"/>
  <c r="P11750" i="1"/>
  <c r="Q11750" i="1"/>
  <c r="O11751" i="1"/>
  <c r="P11751" i="1"/>
  <c r="Q11751" i="1"/>
  <c r="O11752" i="1"/>
  <c r="P11752" i="1"/>
  <c r="Q11752" i="1"/>
  <c r="O11753" i="1"/>
  <c r="P11753" i="1"/>
  <c r="Q11753" i="1"/>
  <c r="O11754" i="1"/>
  <c r="P11754" i="1"/>
  <c r="Q11754" i="1"/>
  <c r="O11755" i="1"/>
  <c r="P11755" i="1"/>
  <c r="Q11755" i="1"/>
  <c r="O11756" i="1"/>
  <c r="P11756" i="1"/>
  <c r="Q11756" i="1"/>
  <c r="O11757" i="1"/>
  <c r="P11757" i="1"/>
  <c r="Q11757" i="1"/>
  <c r="O11758" i="1"/>
  <c r="P11758" i="1"/>
  <c r="Q11758" i="1"/>
  <c r="O11759" i="1"/>
  <c r="P11759" i="1"/>
  <c r="Q11759" i="1"/>
  <c r="O11760" i="1"/>
  <c r="P11760" i="1"/>
  <c r="Q11760" i="1"/>
  <c r="O11761" i="1"/>
  <c r="P11761" i="1"/>
  <c r="Q11761" i="1"/>
  <c r="O11762" i="1"/>
  <c r="P11762" i="1"/>
  <c r="Q11762" i="1"/>
  <c r="O11763" i="1"/>
  <c r="P11763" i="1"/>
  <c r="Q11763" i="1"/>
  <c r="O11764" i="1"/>
  <c r="P11764" i="1"/>
  <c r="Q11764" i="1"/>
  <c r="O11765" i="1"/>
  <c r="P11765" i="1"/>
  <c r="Q11765" i="1"/>
  <c r="O11766" i="1"/>
  <c r="P11766" i="1"/>
  <c r="Q11766" i="1"/>
  <c r="O11767" i="1"/>
  <c r="P11767" i="1"/>
  <c r="Q11767" i="1"/>
  <c r="O11768" i="1"/>
  <c r="P11768" i="1"/>
  <c r="Q11768" i="1"/>
  <c r="O11769" i="1"/>
  <c r="P11769" i="1"/>
  <c r="Q11769" i="1"/>
  <c r="O11770" i="1"/>
  <c r="P11770" i="1"/>
  <c r="Q11770" i="1"/>
  <c r="O11771" i="1"/>
  <c r="P11771" i="1"/>
  <c r="Q11771" i="1"/>
  <c r="O11772" i="1"/>
  <c r="P11772" i="1"/>
  <c r="Q11772" i="1"/>
  <c r="O11773" i="1"/>
  <c r="P11773" i="1"/>
  <c r="Q11773" i="1"/>
  <c r="O11774" i="1"/>
  <c r="P11774" i="1"/>
  <c r="Q11774" i="1"/>
  <c r="O11775" i="1"/>
  <c r="P11775" i="1"/>
  <c r="Q11775" i="1"/>
  <c r="O11776" i="1"/>
  <c r="P11776" i="1"/>
  <c r="Q11776" i="1"/>
  <c r="O11777" i="1"/>
  <c r="P11777" i="1"/>
  <c r="Q11777" i="1"/>
  <c r="O11778" i="1"/>
  <c r="P11778" i="1"/>
  <c r="Q11778" i="1"/>
  <c r="O11779" i="1"/>
  <c r="P11779" i="1"/>
  <c r="Q11779" i="1"/>
  <c r="O11780" i="1"/>
  <c r="P11780" i="1"/>
  <c r="Q11780" i="1"/>
  <c r="O11781" i="1"/>
  <c r="P11781" i="1"/>
  <c r="Q11781" i="1"/>
  <c r="O11782" i="1"/>
  <c r="P11782" i="1"/>
  <c r="Q11782" i="1"/>
  <c r="O11783" i="1"/>
  <c r="P11783" i="1"/>
  <c r="Q11783" i="1"/>
  <c r="O11784" i="1"/>
  <c r="P11784" i="1"/>
  <c r="Q11784" i="1"/>
  <c r="O11785" i="1"/>
  <c r="P11785" i="1"/>
  <c r="Q11785" i="1"/>
  <c r="O11786" i="1"/>
  <c r="P11786" i="1"/>
  <c r="Q11786" i="1"/>
  <c r="O11787" i="1"/>
  <c r="P11787" i="1"/>
  <c r="Q11787" i="1"/>
  <c r="O11788" i="1"/>
  <c r="P11788" i="1"/>
  <c r="Q11788" i="1"/>
  <c r="O11789" i="1"/>
  <c r="P11789" i="1"/>
  <c r="Q11789" i="1"/>
  <c r="O11790" i="1"/>
  <c r="P11790" i="1"/>
  <c r="Q11790" i="1"/>
  <c r="O11791" i="1"/>
  <c r="P11791" i="1"/>
  <c r="Q11791" i="1"/>
  <c r="O11792" i="1"/>
  <c r="P11792" i="1"/>
  <c r="Q11792" i="1"/>
  <c r="O11793" i="1"/>
  <c r="P11793" i="1"/>
  <c r="Q11793" i="1"/>
  <c r="O11794" i="1"/>
  <c r="P11794" i="1"/>
  <c r="Q11794" i="1"/>
  <c r="O11795" i="1"/>
  <c r="P11795" i="1"/>
  <c r="Q11795" i="1"/>
  <c r="O11796" i="1"/>
  <c r="P11796" i="1"/>
  <c r="Q11796" i="1"/>
  <c r="O11797" i="1"/>
  <c r="P11797" i="1"/>
  <c r="Q11797" i="1"/>
  <c r="O11798" i="1"/>
  <c r="P11798" i="1"/>
  <c r="Q11798" i="1"/>
  <c r="O11799" i="1"/>
  <c r="P11799" i="1"/>
  <c r="Q11799" i="1"/>
  <c r="O11800" i="1"/>
  <c r="P11800" i="1"/>
  <c r="Q11800" i="1"/>
  <c r="O11801" i="1"/>
  <c r="P11801" i="1"/>
  <c r="Q11801" i="1"/>
  <c r="O11802" i="1"/>
  <c r="P11802" i="1"/>
  <c r="Q11802" i="1"/>
  <c r="O11803" i="1"/>
  <c r="P11803" i="1"/>
  <c r="Q11803" i="1"/>
  <c r="O11804" i="1"/>
  <c r="P11804" i="1"/>
  <c r="Q11804" i="1"/>
  <c r="O11805" i="1"/>
  <c r="P11805" i="1"/>
  <c r="Q11805" i="1"/>
  <c r="O11806" i="1"/>
  <c r="P11806" i="1"/>
  <c r="Q11806" i="1"/>
  <c r="O11807" i="1"/>
  <c r="P11807" i="1"/>
  <c r="Q11807" i="1"/>
  <c r="O11808" i="1"/>
  <c r="P11808" i="1"/>
  <c r="Q11808" i="1"/>
  <c r="O11809" i="1"/>
  <c r="P11809" i="1"/>
  <c r="Q11809" i="1"/>
  <c r="O11810" i="1"/>
  <c r="P11810" i="1"/>
  <c r="Q11810" i="1"/>
  <c r="O11811" i="1"/>
  <c r="P11811" i="1"/>
  <c r="Q11811" i="1"/>
  <c r="O11812" i="1"/>
  <c r="P11812" i="1"/>
  <c r="Q11812" i="1"/>
  <c r="O11813" i="1"/>
  <c r="P11813" i="1"/>
  <c r="Q11813" i="1"/>
  <c r="O11814" i="1"/>
  <c r="P11814" i="1"/>
  <c r="Q11814" i="1"/>
  <c r="O11815" i="1"/>
  <c r="P11815" i="1"/>
  <c r="Q11815" i="1"/>
  <c r="O11816" i="1"/>
  <c r="P11816" i="1"/>
  <c r="Q11816" i="1"/>
  <c r="O11817" i="1"/>
  <c r="P11817" i="1"/>
  <c r="Q11817" i="1"/>
  <c r="O11818" i="1"/>
  <c r="P11818" i="1"/>
  <c r="Q11818" i="1"/>
  <c r="O11819" i="1"/>
  <c r="P11819" i="1"/>
  <c r="Q11819" i="1"/>
  <c r="O11820" i="1"/>
  <c r="P11820" i="1"/>
  <c r="Q11820" i="1"/>
  <c r="O11821" i="1"/>
  <c r="P11821" i="1"/>
  <c r="Q11821" i="1"/>
  <c r="O11822" i="1"/>
  <c r="P11822" i="1"/>
  <c r="Q11822" i="1"/>
  <c r="O11823" i="1"/>
  <c r="P11823" i="1"/>
  <c r="Q11823" i="1"/>
  <c r="O11824" i="1"/>
  <c r="P11824" i="1"/>
  <c r="Q11824" i="1"/>
  <c r="O11825" i="1"/>
  <c r="P11825" i="1"/>
  <c r="Q11825" i="1"/>
  <c r="O11826" i="1"/>
  <c r="P11826" i="1"/>
  <c r="Q11826" i="1"/>
  <c r="O11827" i="1"/>
  <c r="P11827" i="1"/>
  <c r="Q11827" i="1"/>
  <c r="O11828" i="1"/>
  <c r="P11828" i="1"/>
  <c r="Q11828" i="1"/>
  <c r="O11829" i="1"/>
  <c r="P11829" i="1"/>
  <c r="Q11829" i="1"/>
  <c r="O11830" i="1"/>
  <c r="P11830" i="1"/>
  <c r="Q11830" i="1"/>
  <c r="O11831" i="1"/>
  <c r="P11831" i="1"/>
  <c r="Q11831" i="1"/>
  <c r="O11832" i="1"/>
  <c r="P11832" i="1"/>
  <c r="Q11832" i="1"/>
  <c r="O11833" i="1"/>
  <c r="P11833" i="1"/>
  <c r="Q11833" i="1"/>
  <c r="O11834" i="1"/>
  <c r="P11834" i="1"/>
  <c r="Q11834" i="1"/>
  <c r="O11835" i="1"/>
  <c r="P11835" i="1"/>
  <c r="Q11835" i="1"/>
  <c r="O11836" i="1"/>
  <c r="P11836" i="1"/>
  <c r="Q11836" i="1"/>
  <c r="O11837" i="1"/>
  <c r="P11837" i="1"/>
  <c r="Q11837" i="1"/>
  <c r="O11838" i="1"/>
  <c r="P11838" i="1"/>
  <c r="Q11838" i="1"/>
  <c r="O11839" i="1"/>
  <c r="P11839" i="1"/>
  <c r="Q11839" i="1"/>
  <c r="O11840" i="1"/>
  <c r="P11840" i="1"/>
  <c r="Q11840" i="1"/>
  <c r="O11841" i="1"/>
  <c r="P11841" i="1"/>
  <c r="Q11841" i="1"/>
  <c r="O11842" i="1"/>
  <c r="P11842" i="1"/>
  <c r="Q11842" i="1"/>
  <c r="O11843" i="1"/>
  <c r="P11843" i="1"/>
  <c r="Q11843" i="1"/>
  <c r="O11844" i="1"/>
  <c r="P11844" i="1"/>
  <c r="Q11844" i="1"/>
  <c r="O11845" i="1"/>
  <c r="P11845" i="1"/>
  <c r="Q11845" i="1"/>
  <c r="O11846" i="1"/>
  <c r="P11846" i="1"/>
  <c r="Q11846" i="1"/>
  <c r="O11847" i="1"/>
  <c r="P11847" i="1"/>
  <c r="Q11847" i="1"/>
  <c r="O11848" i="1"/>
  <c r="P11848" i="1"/>
  <c r="Q11848" i="1"/>
  <c r="O11849" i="1"/>
  <c r="P11849" i="1"/>
  <c r="Q11849" i="1"/>
  <c r="O11850" i="1"/>
  <c r="P11850" i="1"/>
  <c r="Q11850" i="1"/>
  <c r="O11851" i="1"/>
  <c r="P11851" i="1"/>
  <c r="Q11851" i="1"/>
  <c r="O11852" i="1"/>
  <c r="P11852" i="1"/>
  <c r="Q11852" i="1"/>
  <c r="O11853" i="1"/>
  <c r="P11853" i="1"/>
  <c r="Q11853" i="1"/>
  <c r="O11854" i="1"/>
  <c r="P11854" i="1"/>
  <c r="Q11854" i="1"/>
  <c r="O11855" i="1"/>
  <c r="P11855" i="1"/>
  <c r="Q11855" i="1"/>
  <c r="O11856" i="1"/>
  <c r="P11856" i="1"/>
  <c r="Q11856" i="1"/>
  <c r="O11857" i="1"/>
  <c r="P11857" i="1"/>
  <c r="Q11857" i="1"/>
  <c r="O11858" i="1"/>
  <c r="P11858" i="1"/>
  <c r="Q11858" i="1"/>
  <c r="O11859" i="1"/>
  <c r="P11859" i="1"/>
  <c r="Q11859" i="1"/>
  <c r="O11860" i="1"/>
  <c r="P11860" i="1"/>
  <c r="Q11860" i="1"/>
  <c r="O11861" i="1"/>
  <c r="P11861" i="1"/>
  <c r="Q11861" i="1"/>
  <c r="O11862" i="1"/>
  <c r="P11862" i="1"/>
  <c r="Q11862" i="1"/>
  <c r="O11863" i="1"/>
  <c r="P11863" i="1"/>
  <c r="Q11863" i="1"/>
  <c r="O11864" i="1"/>
  <c r="P11864" i="1"/>
  <c r="Q11864" i="1"/>
  <c r="O11865" i="1"/>
  <c r="P11865" i="1"/>
  <c r="Q11865" i="1"/>
  <c r="O11866" i="1"/>
  <c r="P11866" i="1"/>
  <c r="Q11866" i="1"/>
  <c r="O11867" i="1"/>
  <c r="P11867" i="1"/>
  <c r="Q11867" i="1"/>
  <c r="O11868" i="1"/>
  <c r="P11868" i="1"/>
  <c r="Q11868" i="1"/>
  <c r="O11869" i="1"/>
  <c r="P11869" i="1"/>
  <c r="Q11869" i="1"/>
  <c r="O11870" i="1"/>
  <c r="P11870" i="1"/>
  <c r="Q11870" i="1"/>
  <c r="O11871" i="1"/>
  <c r="P11871" i="1"/>
  <c r="Q11871" i="1"/>
  <c r="O11872" i="1"/>
  <c r="P11872" i="1"/>
  <c r="Q11872" i="1"/>
  <c r="O11873" i="1"/>
  <c r="P11873" i="1"/>
  <c r="Q11873" i="1"/>
  <c r="O11874" i="1"/>
  <c r="P11874" i="1"/>
  <c r="Q11874" i="1"/>
  <c r="O11875" i="1"/>
  <c r="P11875" i="1"/>
  <c r="Q11875" i="1"/>
  <c r="O11876" i="1"/>
  <c r="P11876" i="1"/>
  <c r="Q11876" i="1"/>
  <c r="O11877" i="1"/>
  <c r="P11877" i="1"/>
  <c r="Q11877" i="1"/>
  <c r="O11878" i="1"/>
  <c r="P11878" i="1"/>
  <c r="Q11878" i="1"/>
  <c r="O11879" i="1"/>
  <c r="P11879" i="1"/>
  <c r="Q11879" i="1"/>
  <c r="O11880" i="1"/>
  <c r="P11880" i="1"/>
  <c r="Q11880" i="1"/>
  <c r="O11881" i="1"/>
  <c r="P11881" i="1"/>
  <c r="Q11881" i="1"/>
  <c r="O11882" i="1"/>
  <c r="P11882" i="1"/>
  <c r="Q11882" i="1"/>
  <c r="O11883" i="1"/>
  <c r="P11883" i="1"/>
  <c r="Q11883" i="1"/>
  <c r="O11884" i="1"/>
  <c r="P11884" i="1"/>
  <c r="Q11884" i="1"/>
  <c r="O11885" i="1"/>
  <c r="P11885" i="1"/>
  <c r="Q11885" i="1"/>
  <c r="O11886" i="1"/>
  <c r="P11886" i="1"/>
  <c r="Q11886" i="1"/>
  <c r="O11887" i="1"/>
  <c r="P11887" i="1"/>
  <c r="Q11887" i="1"/>
  <c r="O11888" i="1"/>
  <c r="P11888" i="1"/>
  <c r="Q11888" i="1"/>
  <c r="O11889" i="1"/>
  <c r="P11889" i="1"/>
  <c r="Q11889" i="1"/>
  <c r="O11890" i="1"/>
  <c r="P11890" i="1"/>
  <c r="Q11890" i="1"/>
  <c r="O11891" i="1"/>
  <c r="P11891" i="1"/>
  <c r="Q11891" i="1"/>
  <c r="O11892" i="1"/>
  <c r="P11892" i="1"/>
  <c r="Q11892" i="1"/>
  <c r="O11893" i="1"/>
  <c r="P11893" i="1"/>
  <c r="Q11893" i="1"/>
  <c r="O11894" i="1"/>
  <c r="P11894" i="1"/>
  <c r="Q11894" i="1"/>
  <c r="O11895" i="1"/>
  <c r="P11895" i="1"/>
  <c r="Q11895" i="1"/>
  <c r="O11896" i="1"/>
  <c r="P11896" i="1"/>
  <c r="Q11896" i="1"/>
  <c r="O11897" i="1"/>
  <c r="P11897" i="1"/>
  <c r="Q11897" i="1"/>
  <c r="O11898" i="1"/>
  <c r="P11898" i="1"/>
  <c r="Q11898" i="1"/>
  <c r="O11899" i="1"/>
  <c r="P11899" i="1"/>
  <c r="Q11899" i="1"/>
  <c r="O11900" i="1"/>
  <c r="P11900" i="1"/>
  <c r="Q11900" i="1"/>
  <c r="O11901" i="1"/>
  <c r="P11901" i="1"/>
  <c r="Q11901" i="1"/>
  <c r="O11902" i="1"/>
  <c r="P11902" i="1"/>
  <c r="Q11902" i="1"/>
  <c r="O11903" i="1"/>
  <c r="P11903" i="1"/>
  <c r="Q11903" i="1"/>
  <c r="O11904" i="1"/>
  <c r="P11904" i="1"/>
  <c r="Q11904" i="1"/>
  <c r="O11905" i="1"/>
  <c r="P11905" i="1"/>
  <c r="Q11905" i="1"/>
  <c r="O11906" i="1"/>
  <c r="P11906" i="1"/>
  <c r="Q11906" i="1"/>
  <c r="O11907" i="1"/>
  <c r="P11907" i="1"/>
  <c r="Q11907" i="1"/>
  <c r="O11908" i="1"/>
  <c r="P11908" i="1"/>
  <c r="Q11908" i="1"/>
  <c r="O11909" i="1"/>
  <c r="P11909" i="1"/>
  <c r="Q11909" i="1"/>
  <c r="O11910" i="1"/>
  <c r="P11910" i="1"/>
  <c r="Q11910" i="1"/>
  <c r="O11911" i="1"/>
  <c r="P11911" i="1"/>
  <c r="Q11911" i="1"/>
  <c r="O11912" i="1"/>
  <c r="P11912" i="1"/>
  <c r="Q11912" i="1"/>
  <c r="O11913" i="1"/>
  <c r="P11913" i="1"/>
  <c r="Q11913" i="1"/>
  <c r="O11914" i="1"/>
  <c r="P11914" i="1"/>
  <c r="Q11914" i="1"/>
  <c r="O11915" i="1"/>
  <c r="P11915" i="1"/>
  <c r="Q11915" i="1"/>
  <c r="O11916" i="1"/>
  <c r="P11916" i="1"/>
  <c r="Q11916" i="1"/>
  <c r="O11917" i="1"/>
  <c r="P11917" i="1"/>
  <c r="Q11917" i="1"/>
  <c r="O11918" i="1"/>
  <c r="P11918" i="1"/>
  <c r="Q11918" i="1"/>
  <c r="O11919" i="1"/>
  <c r="P11919" i="1"/>
  <c r="Q11919" i="1"/>
  <c r="O11920" i="1"/>
  <c r="P11920" i="1"/>
  <c r="Q11920" i="1"/>
  <c r="O11921" i="1"/>
  <c r="P11921" i="1"/>
  <c r="Q11921" i="1"/>
  <c r="O11922" i="1"/>
  <c r="P11922" i="1"/>
  <c r="Q11922" i="1"/>
  <c r="O11923" i="1"/>
  <c r="P11923" i="1"/>
  <c r="Q11923" i="1"/>
  <c r="O11924" i="1"/>
  <c r="P11924" i="1"/>
  <c r="Q11924" i="1"/>
  <c r="O11925" i="1"/>
  <c r="P11925" i="1"/>
  <c r="Q11925" i="1"/>
  <c r="O11926" i="1"/>
  <c r="P11926" i="1"/>
  <c r="Q11926" i="1"/>
  <c r="O11927" i="1"/>
  <c r="P11927" i="1"/>
  <c r="Q11927" i="1"/>
  <c r="O11928" i="1"/>
  <c r="P11928" i="1"/>
  <c r="Q11928" i="1"/>
  <c r="O11929" i="1"/>
  <c r="P11929" i="1"/>
  <c r="Q11929" i="1"/>
  <c r="O11930" i="1"/>
  <c r="P11930" i="1"/>
  <c r="Q11930" i="1"/>
  <c r="O11931" i="1"/>
  <c r="P11931" i="1"/>
  <c r="Q11931" i="1"/>
  <c r="O11932" i="1"/>
  <c r="P11932" i="1"/>
  <c r="Q11932" i="1"/>
  <c r="O11933" i="1"/>
  <c r="P11933" i="1"/>
  <c r="Q11933" i="1"/>
  <c r="O11934" i="1"/>
  <c r="P11934" i="1"/>
  <c r="Q11934" i="1"/>
  <c r="O11935" i="1"/>
  <c r="P11935" i="1"/>
  <c r="Q11935" i="1"/>
  <c r="O11936" i="1"/>
  <c r="P11936" i="1"/>
  <c r="Q11936" i="1"/>
  <c r="O11937" i="1"/>
  <c r="P11937" i="1"/>
  <c r="Q11937" i="1"/>
  <c r="O11938" i="1"/>
  <c r="P11938" i="1"/>
  <c r="Q11938" i="1"/>
  <c r="O11939" i="1"/>
  <c r="P11939" i="1"/>
  <c r="Q11939" i="1"/>
  <c r="O11940" i="1"/>
  <c r="P11940" i="1"/>
  <c r="Q11940" i="1"/>
  <c r="O11941" i="1"/>
  <c r="P11941" i="1"/>
  <c r="Q11941" i="1"/>
  <c r="O11942" i="1"/>
  <c r="P11942" i="1"/>
  <c r="Q11942" i="1"/>
  <c r="O11943" i="1"/>
  <c r="P11943" i="1"/>
  <c r="Q11943" i="1"/>
  <c r="O11944" i="1"/>
  <c r="P11944" i="1"/>
  <c r="Q11944" i="1"/>
  <c r="O11945" i="1"/>
  <c r="P11945" i="1"/>
  <c r="Q11945" i="1"/>
  <c r="O11946" i="1"/>
  <c r="P11946" i="1"/>
  <c r="Q11946" i="1"/>
  <c r="O11947" i="1"/>
  <c r="P11947" i="1"/>
  <c r="Q11947" i="1"/>
  <c r="O11948" i="1"/>
  <c r="P11948" i="1"/>
  <c r="Q11948" i="1"/>
  <c r="O11949" i="1"/>
  <c r="P11949" i="1"/>
  <c r="Q11949" i="1"/>
  <c r="O11950" i="1"/>
  <c r="P11950" i="1"/>
  <c r="Q11950" i="1"/>
  <c r="O11951" i="1"/>
  <c r="P11951" i="1"/>
  <c r="Q11951" i="1"/>
  <c r="O11952" i="1"/>
  <c r="P11952" i="1"/>
  <c r="Q11952" i="1"/>
  <c r="O11953" i="1"/>
  <c r="P11953" i="1"/>
  <c r="Q11953" i="1"/>
  <c r="O11954" i="1"/>
  <c r="P11954" i="1"/>
  <c r="Q11954" i="1"/>
  <c r="O11955" i="1"/>
  <c r="P11955" i="1"/>
  <c r="Q11955" i="1"/>
  <c r="O11956" i="1"/>
  <c r="P11956" i="1"/>
  <c r="Q11956" i="1"/>
  <c r="O11957" i="1"/>
  <c r="P11957" i="1"/>
  <c r="Q11957" i="1"/>
  <c r="O11958" i="1"/>
  <c r="P11958" i="1"/>
  <c r="Q11958" i="1"/>
  <c r="O11959" i="1"/>
  <c r="P11959" i="1"/>
  <c r="Q11959" i="1"/>
  <c r="O11960" i="1"/>
  <c r="P11960" i="1"/>
  <c r="Q11960" i="1"/>
  <c r="O11961" i="1"/>
  <c r="P11961" i="1"/>
  <c r="Q11961" i="1"/>
  <c r="O11962" i="1"/>
  <c r="P11962" i="1"/>
  <c r="Q11962" i="1"/>
  <c r="O11963" i="1"/>
  <c r="P11963" i="1"/>
  <c r="Q11963" i="1"/>
  <c r="O11964" i="1"/>
  <c r="P11964" i="1"/>
  <c r="Q11964" i="1"/>
  <c r="O11965" i="1"/>
  <c r="P11965" i="1"/>
  <c r="Q11965" i="1"/>
  <c r="O11966" i="1"/>
  <c r="P11966" i="1"/>
  <c r="Q11966" i="1"/>
  <c r="O11967" i="1"/>
  <c r="P11967" i="1"/>
  <c r="Q11967" i="1"/>
  <c r="O11968" i="1"/>
  <c r="P11968" i="1"/>
  <c r="Q11968" i="1"/>
  <c r="O11969" i="1"/>
  <c r="P11969" i="1"/>
  <c r="Q11969" i="1"/>
  <c r="O11970" i="1"/>
  <c r="P11970" i="1"/>
  <c r="Q11970" i="1"/>
  <c r="O11971" i="1"/>
  <c r="P11971" i="1"/>
  <c r="Q11971" i="1"/>
  <c r="O11972" i="1"/>
  <c r="P11972" i="1"/>
  <c r="Q11972" i="1"/>
  <c r="O11973" i="1"/>
  <c r="P11973" i="1"/>
  <c r="Q11973" i="1"/>
  <c r="O11974" i="1"/>
  <c r="P11974" i="1"/>
  <c r="Q11974" i="1"/>
  <c r="O11975" i="1"/>
  <c r="P11975" i="1"/>
  <c r="Q11975" i="1"/>
  <c r="O11976" i="1"/>
  <c r="P11976" i="1"/>
  <c r="Q11976" i="1"/>
  <c r="O11977" i="1"/>
  <c r="P11977" i="1"/>
  <c r="Q11977" i="1"/>
  <c r="O11978" i="1"/>
  <c r="P11978" i="1"/>
  <c r="Q11978" i="1"/>
  <c r="O11979" i="1"/>
  <c r="P11979" i="1"/>
  <c r="Q11979" i="1"/>
  <c r="O11980" i="1"/>
  <c r="P11980" i="1"/>
  <c r="Q11980" i="1"/>
  <c r="O11981" i="1"/>
  <c r="P11981" i="1"/>
  <c r="Q11981" i="1"/>
  <c r="O11982" i="1"/>
  <c r="P11982" i="1"/>
  <c r="Q11982" i="1"/>
  <c r="O11983" i="1"/>
  <c r="P11983" i="1"/>
  <c r="Q11983" i="1"/>
  <c r="O11984" i="1"/>
  <c r="P11984" i="1"/>
  <c r="Q11984" i="1"/>
  <c r="O11985" i="1"/>
  <c r="P11985" i="1"/>
  <c r="Q11985" i="1"/>
  <c r="O11986" i="1"/>
  <c r="P11986" i="1"/>
  <c r="Q11986" i="1"/>
  <c r="O11987" i="1"/>
  <c r="P11987" i="1"/>
  <c r="Q11987" i="1"/>
  <c r="O11988" i="1"/>
  <c r="P11988" i="1"/>
  <c r="Q11988" i="1"/>
  <c r="O11989" i="1"/>
  <c r="P11989" i="1"/>
  <c r="Q11989" i="1"/>
  <c r="O11990" i="1"/>
  <c r="P11990" i="1"/>
  <c r="Q11990" i="1"/>
  <c r="O11991" i="1"/>
  <c r="P11991" i="1"/>
  <c r="Q11991" i="1"/>
  <c r="O11992" i="1"/>
  <c r="P11992" i="1"/>
  <c r="Q11992" i="1"/>
  <c r="O11993" i="1"/>
  <c r="P11993" i="1"/>
  <c r="Q11993" i="1"/>
  <c r="O11994" i="1"/>
  <c r="P11994" i="1"/>
  <c r="Q11994" i="1"/>
  <c r="O11995" i="1"/>
  <c r="P11995" i="1"/>
  <c r="Q11995" i="1"/>
  <c r="O11996" i="1"/>
  <c r="P11996" i="1"/>
  <c r="Q11996" i="1"/>
  <c r="O11997" i="1"/>
  <c r="P11997" i="1"/>
  <c r="Q11997" i="1"/>
  <c r="O11998" i="1"/>
  <c r="P11998" i="1"/>
  <c r="Q11998" i="1"/>
  <c r="O11999" i="1"/>
  <c r="P11999" i="1"/>
  <c r="Q11999" i="1"/>
  <c r="O12000" i="1"/>
  <c r="P12000" i="1"/>
  <c r="Q12000" i="1"/>
  <c r="O12001" i="1"/>
  <c r="P12001" i="1"/>
  <c r="Q12001" i="1"/>
  <c r="O12002" i="1"/>
  <c r="P12002" i="1"/>
  <c r="Q12002" i="1"/>
  <c r="O12003" i="1"/>
  <c r="P12003" i="1"/>
  <c r="Q12003" i="1"/>
  <c r="O12004" i="1"/>
  <c r="P12004" i="1"/>
  <c r="Q12004" i="1"/>
  <c r="O12005" i="1"/>
  <c r="P12005" i="1"/>
  <c r="Q12005" i="1"/>
  <c r="O12006" i="1"/>
  <c r="P12006" i="1"/>
  <c r="Q12006" i="1"/>
  <c r="O12007" i="1"/>
  <c r="P12007" i="1"/>
  <c r="Q12007" i="1"/>
  <c r="O12008" i="1"/>
  <c r="P12008" i="1"/>
  <c r="Q12008" i="1"/>
  <c r="O12009" i="1"/>
  <c r="P12009" i="1"/>
  <c r="Q12009" i="1"/>
  <c r="O12010" i="1"/>
  <c r="P12010" i="1"/>
  <c r="Q12010" i="1"/>
  <c r="O12011" i="1"/>
  <c r="P12011" i="1"/>
  <c r="Q12011" i="1"/>
  <c r="O12012" i="1"/>
  <c r="P12012" i="1"/>
  <c r="Q12012" i="1"/>
  <c r="O12013" i="1"/>
  <c r="P12013" i="1"/>
  <c r="Q12013" i="1"/>
  <c r="O12014" i="1"/>
  <c r="P12014" i="1"/>
  <c r="Q12014" i="1"/>
  <c r="O12015" i="1"/>
  <c r="P12015" i="1"/>
  <c r="Q12015" i="1"/>
  <c r="O12016" i="1"/>
  <c r="P12016" i="1"/>
  <c r="Q12016" i="1"/>
  <c r="O12017" i="1"/>
  <c r="P12017" i="1"/>
  <c r="Q12017" i="1"/>
  <c r="O12018" i="1"/>
  <c r="P12018" i="1"/>
  <c r="Q12018" i="1"/>
  <c r="O12019" i="1"/>
  <c r="P12019" i="1"/>
  <c r="Q12019" i="1"/>
  <c r="O12020" i="1"/>
  <c r="P12020" i="1"/>
  <c r="Q12020" i="1"/>
  <c r="O12021" i="1"/>
  <c r="P12021" i="1"/>
  <c r="Q12021" i="1"/>
  <c r="O12022" i="1"/>
  <c r="P12022" i="1"/>
  <c r="Q12022" i="1"/>
  <c r="O12023" i="1"/>
  <c r="P12023" i="1"/>
  <c r="Q12023" i="1"/>
  <c r="O12024" i="1"/>
  <c r="P12024" i="1"/>
  <c r="Q12024" i="1"/>
  <c r="O12025" i="1"/>
  <c r="P12025" i="1"/>
  <c r="Q12025" i="1"/>
  <c r="O12026" i="1"/>
  <c r="P12026" i="1"/>
  <c r="Q12026" i="1"/>
  <c r="O12027" i="1"/>
  <c r="P12027" i="1"/>
  <c r="Q12027" i="1"/>
  <c r="O12028" i="1"/>
  <c r="P12028" i="1"/>
  <c r="Q12028" i="1"/>
  <c r="O12029" i="1"/>
  <c r="P12029" i="1"/>
  <c r="Q12029" i="1"/>
  <c r="O12030" i="1"/>
  <c r="P12030" i="1"/>
  <c r="Q12030" i="1"/>
  <c r="O12031" i="1"/>
  <c r="P12031" i="1"/>
  <c r="Q12031" i="1"/>
  <c r="O12032" i="1"/>
  <c r="P12032" i="1"/>
  <c r="Q12032" i="1"/>
  <c r="O12033" i="1"/>
  <c r="P12033" i="1"/>
  <c r="Q12033" i="1"/>
  <c r="O12034" i="1"/>
  <c r="P12034" i="1"/>
  <c r="Q12034" i="1"/>
  <c r="O12035" i="1"/>
  <c r="P12035" i="1"/>
  <c r="Q12035" i="1"/>
  <c r="O12036" i="1"/>
  <c r="P12036" i="1"/>
  <c r="Q12036" i="1"/>
  <c r="O12037" i="1"/>
  <c r="P12037" i="1"/>
  <c r="Q12037" i="1"/>
  <c r="O12038" i="1"/>
  <c r="P12038" i="1"/>
  <c r="Q12038" i="1"/>
  <c r="O12039" i="1"/>
  <c r="P12039" i="1"/>
  <c r="Q12039" i="1"/>
  <c r="O12040" i="1"/>
  <c r="P12040" i="1"/>
  <c r="Q12040" i="1"/>
  <c r="O12041" i="1"/>
  <c r="P12041" i="1"/>
  <c r="Q12041" i="1"/>
  <c r="O12042" i="1"/>
  <c r="P12042" i="1"/>
  <c r="Q12042" i="1"/>
  <c r="O12043" i="1"/>
  <c r="P12043" i="1"/>
  <c r="Q12043" i="1"/>
  <c r="O12044" i="1"/>
  <c r="P12044" i="1"/>
  <c r="Q12044" i="1"/>
  <c r="O12045" i="1"/>
  <c r="P12045" i="1"/>
  <c r="Q12045" i="1"/>
  <c r="O12046" i="1"/>
  <c r="P12046" i="1"/>
  <c r="Q12046" i="1"/>
  <c r="O12047" i="1"/>
  <c r="P12047" i="1"/>
  <c r="Q12047" i="1"/>
  <c r="O12048" i="1"/>
  <c r="P12048" i="1"/>
  <c r="Q12048" i="1"/>
  <c r="O12049" i="1"/>
  <c r="P12049" i="1"/>
  <c r="Q12049" i="1"/>
  <c r="O12050" i="1"/>
  <c r="P12050" i="1"/>
  <c r="Q12050" i="1"/>
  <c r="O12051" i="1"/>
  <c r="P12051" i="1"/>
  <c r="Q12051" i="1"/>
  <c r="O12052" i="1"/>
  <c r="P12052" i="1"/>
  <c r="Q12052" i="1"/>
  <c r="O12053" i="1"/>
  <c r="P12053" i="1"/>
  <c r="Q12053" i="1"/>
  <c r="O12054" i="1"/>
  <c r="P12054" i="1"/>
  <c r="Q12054" i="1"/>
  <c r="O12055" i="1"/>
  <c r="P12055" i="1"/>
  <c r="Q12055" i="1"/>
  <c r="O12056" i="1"/>
  <c r="P12056" i="1"/>
  <c r="Q12056" i="1"/>
  <c r="O12057" i="1"/>
  <c r="P12057" i="1"/>
  <c r="Q12057" i="1"/>
  <c r="O12058" i="1"/>
  <c r="P12058" i="1"/>
  <c r="Q12058" i="1"/>
  <c r="O12059" i="1"/>
  <c r="P12059" i="1"/>
  <c r="Q12059" i="1"/>
  <c r="O12060" i="1"/>
  <c r="P12060" i="1"/>
  <c r="Q12060" i="1"/>
  <c r="O12061" i="1"/>
  <c r="P12061" i="1"/>
  <c r="Q12061" i="1"/>
  <c r="O12062" i="1"/>
  <c r="P12062" i="1"/>
  <c r="Q12062" i="1"/>
  <c r="O12063" i="1"/>
  <c r="P12063" i="1"/>
  <c r="Q12063" i="1"/>
  <c r="O12064" i="1"/>
  <c r="P12064" i="1"/>
  <c r="Q12064" i="1"/>
  <c r="O12065" i="1"/>
  <c r="P12065" i="1"/>
  <c r="Q12065" i="1"/>
  <c r="O12066" i="1"/>
  <c r="P12066" i="1"/>
  <c r="Q12066" i="1"/>
  <c r="O12067" i="1"/>
  <c r="P12067" i="1"/>
  <c r="Q12067" i="1"/>
  <c r="O12068" i="1"/>
  <c r="P12068" i="1"/>
  <c r="Q12068" i="1"/>
  <c r="O12069" i="1"/>
  <c r="P12069" i="1"/>
  <c r="Q12069" i="1"/>
  <c r="O12070" i="1"/>
  <c r="P12070" i="1"/>
  <c r="Q12070" i="1"/>
  <c r="O12071" i="1"/>
  <c r="P12071" i="1"/>
  <c r="Q12071" i="1"/>
  <c r="O12072" i="1"/>
  <c r="P12072" i="1"/>
  <c r="Q12072" i="1"/>
  <c r="O12073" i="1"/>
  <c r="P12073" i="1"/>
  <c r="Q12073" i="1"/>
  <c r="O12074" i="1"/>
  <c r="P12074" i="1"/>
  <c r="Q12074" i="1"/>
  <c r="O12075" i="1"/>
  <c r="P12075" i="1"/>
  <c r="Q12075" i="1"/>
  <c r="O12076" i="1"/>
  <c r="P12076" i="1"/>
  <c r="Q12076" i="1"/>
  <c r="O12077" i="1"/>
  <c r="P12077" i="1"/>
  <c r="Q12077" i="1"/>
  <c r="O12078" i="1"/>
  <c r="P12078" i="1"/>
  <c r="Q12078" i="1"/>
  <c r="O12079" i="1"/>
  <c r="P12079" i="1"/>
  <c r="Q12079" i="1"/>
  <c r="O12080" i="1"/>
  <c r="P12080" i="1"/>
  <c r="Q12080" i="1"/>
  <c r="O12081" i="1"/>
  <c r="P12081" i="1"/>
  <c r="Q12081" i="1"/>
  <c r="O12082" i="1"/>
  <c r="P12082" i="1"/>
  <c r="Q12082" i="1"/>
  <c r="O12083" i="1"/>
  <c r="P12083" i="1"/>
  <c r="Q12083" i="1"/>
  <c r="O12084" i="1"/>
  <c r="P12084" i="1"/>
  <c r="Q12084" i="1"/>
  <c r="O12085" i="1"/>
  <c r="P12085" i="1"/>
  <c r="Q12085" i="1"/>
  <c r="O12086" i="1"/>
  <c r="P12086" i="1"/>
  <c r="Q12086" i="1"/>
  <c r="O12087" i="1"/>
  <c r="P12087" i="1"/>
  <c r="Q12087" i="1"/>
  <c r="O12088" i="1"/>
  <c r="P12088" i="1"/>
  <c r="Q12088" i="1"/>
  <c r="O12089" i="1"/>
  <c r="P12089" i="1"/>
  <c r="Q12089" i="1"/>
  <c r="O12090" i="1"/>
  <c r="P12090" i="1"/>
  <c r="Q12090" i="1"/>
  <c r="O12091" i="1"/>
  <c r="P12091" i="1"/>
  <c r="Q12091" i="1"/>
  <c r="O12092" i="1"/>
  <c r="P12092" i="1"/>
  <c r="Q12092" i="1"/>
  <c r="O12093" i="1"/>
  <c r="P12093" i="1"/>
  <c r="Q12093" i="1"/>
  <c r="O12094" i="1"/>
  <c r="P12094" i="1"/>
  <c r="Q12094" i="1"/>
  <c r="O12095" i="1"/>
  <c r="P12095" i="1"/>
  <c r="Q12095" i="1"/>
  <c r="O12096" i="1"/>
  <c r="P12096" i="1"/>
  <c r="Q12096" i="1"/>
  <c r="O12097" i="1"/>
  <c r="P12097" i="1"/>
  <c r="Q12097" i="1"/>
  <c r="O12098" i="1"/>
  <c r="P12098" i="1"/>
  <c r="Q12098" i="1"/>
  <c r="O12099" i="1"/>
  <c r="P12099" i="1"/>
  <c r="Q12099" i="1"/>
  <c r="O12100" i="1"/>
  <c r="P12100" i="1"/>
  <c r="Q12100" i="1"/>
  <c r="O12101" i="1"/>
  <c r="P12101" i="1"/>
  <c r="Q12101" i="1"/>
  <c r="O12102" i="1"/>
  <c r="P12102" i="1"/>
  <c r="Q12102" i="1"/>
  <c r="O12103" i="1"/>
  <c r="P12103" i="1"/>
  <c r="Q12103" i="1"/>
  <c r="O12104" i="1"/>
  <c r="P12104" i="1"/>
  <c r="Q12104" i="1"/>
  <c r="O12105" i="1"/>
  <c r="P12105" i="1"/>
  <c r="Q12105" i="1"/>
  <c r="O12106" i="1"/>
  <c r="P12106" i="1"/>
  <c r="Q12106" i="1"/>
  <c r="O12107" i="1"/>
  <c r="P12107" i="1"/>
  <c r="Q12107" i="1"/>
  <c r="O12108" i="1"/>
  <c r="P12108" i="1"/>
  <c r="Q12108" i="1"/>
  <c r="O12109" i="1"/>
  <c r="P12109" i="1"/>
  <c r="Q12109" i="1"/>
  <c r="O12110" i="1"/>
  <c r="P12110" i="1"/>
  <c r="Q12110" i="1"/>
  <c r="O12111" i="1"/>
  <c r="P12111" i="1"/>
  <c r="Q12111" i="1"/>
  <c r="O12112" i="1"/>
  <c r="P12112" i="1"/>
  <c r="Q12112" i="1"/>
  <c r="O12113" i="1"/>
  <c r="P12113" i="1"/>
  <c r="Q12113" i="1"/>
  <c r="O12114" i="1"/>
  <c r="P12114" i="1"/>
  <c r="Q12114" i="1"/>
  <c r="O12115" i="1"/>
  <c r="P12115" i="1"/>
  <c r="Q12115" i="1"/>
  <c r="O12116" i="1"/>
  <c r="P12116" i="1"/>
  <c r="Q12116" i="1"/>
  <c r="O12117" i="1"/>
  <c r="P12117" i="1"/>
  <c r="Q12117" i="1"/>
  <c r="O12118" i="1"/>
  <c r="P12118" i="1"/>
  <c r="Q12118" i="1"/>
  <c r="O12119" i="1"/>
  <c r="P12119" i="1"/>
  <c r="Q12119" i="1"/>
  <c r="O12120" i="1"/>
  <c r="P12120" i="1"/>
  <c r="Q12120" i="1"/>
  <c r="O12121" i="1"/>
  <c r="P12121" i="1"/>
  <c r="Q12121" i="1"/>
  <c r="O12122" i="1"/>
  <c r="P12122" i="1"/>
  <c r="Q12122" i="1"/>
  <c r="O12123" i="1"/>
  <c r="P12123" i="1"/>
  <c r="Q12123" i="1"/>
  <c r="O12124" i="1"/>
  <c r="P12124" i="1"/>
  <c r="Q12124" i="1"/>
  <c r="O12125" i="1"/>
  <c r="P12125" i="1"/>
  <c r="Q12125" i="1"/>
  <c r="O12126" i="1"/>
  <c r="P12126" i="1"/>
  <c r="Q12126" i="1"/>
  <c r="O12127" i="1"/>
  <c r="P12127" i="1"/>
  <c r="Q12127" i="1"/>
  <c r="O12128" i="1"/>
  <c r="P12128" i="1"/>
  <c r="Q12128" i="1"/>
  <c r="O12129" i="1"/>
  <c r="P12129" i="1"/>
  <c r="Q12129" i="1"/>
  <c r="O12130" i="1"/>
  <c r="P12130" i="1"/>
  <c r="Q12130" i="1"/>
  <c r="O12131" i="1"/>
  <c r="P12131" i="1"/>
  <c r="Q12131" i="1"/>
  <c r="O12132" i="1"/>
  <c r="P12132" i="1"/>
  <c r="Q12132" i="1"/>
  <c r="O12133" i="1"/>
  <c r="P12133" i="1"/>
  <c r="Q12133" i="1"/>
  <c r="O12134" i="1"/>
  <c r="P12134" i="1"/>
  <c r="Q12134" i="1"/>
  <c r="O12135" i="1"/>
  <c r="P12135" i="1"/>
  <c r="Q12135" i="1"/>
  <c r="O12136" i="1"/>
  <c r="P12136" i="1"/>
  <c r="Q12136" i="1"/>
  <c r="O12137" i="1"/>
  <c r="P12137" i="1"/>
  <c r="Q12137" i="1"/>
  <c r="O12138" i="1"/>
  <c r="P12138" i="1"/>
  <c r="Q12138" i="1"/>
  <c r="O12139" i="1"/>
  <c r="P12139" i="1"/>
  <c r="Q12139" i="1"/>
  <c r="O12140" i="1"/>
  <c r="P12140" i="1"/>
  <c r="Q12140" i="1"/>
  <c r="O12141" i="1"/>
  <c r="P12141" i="1"/>
  <c r="Q12141" i="1"/>
  <c r="O12142" i="1"/>
  <c r="P12142" i="1"/>
  <c r="Q12142" i="1"/>
  <c r="O12143" i="1"/>
  <c r="P12143" i="1"/>
  <c r="Q12143" i="1"/>
  <c r="O12144" i="1"/>
  <c r="P12144" i="1"/>
  <c r="Q12144" i="1"/>
  <c r="O12145" i="1"/>
  <c r="P12145" i="1"/>
  <c r="Q12145" i="1"/>
  <c r="O12146" i="1"/>
  <c r="P12146" i="1"/>
  <c r="Q12146" i="1"/>
  <c r="O12147" i="1"/>
  <c r="P12147" i="1"/>
  <c r="Q12147" i="1"/>
  <c r="O12148" i="1"/>
  <c r="P12148" i="1"/>
  <c r="Q12148" i="1"/>
  <c r="O12149" i="1"/>
  <c r="P12149" i="1"/>
  <c r="Q12149" i="1"/>
  <c r="O12150" i="1"/>
  <c r="P12150" i="1"/>
  <c r="Q12150" i="1"/>
  <c r="O12151" i="1"/>
  <c r="P12151" i="1"/>
  <c r="Q12151" i="1"/>
  <c r="O12152" i="1"/>
  <c r="P12152" i="1"/>
  <c r="Q12152" i="1"/>
  <c r="O12153" i="1"/>
  <c r="P12153" i="1"/>
  <c r="Q12153" i="1"/>
  <c r="O12154" i="1"/>
  <c r="P12154" i="1"/>
  <c r="Q12154" i="1"/>
  <c r="O12155" i="1"/>
  <c r="P12155" i="1"/>
  <c r="Q12155" i="1"/>
  <c r="O12156" i="1"/>
  <c r="P12156" i="1"/>
  <c r="Q12156" i="1"/>
  <c r="O12157" i="1"/>
  <c r="P12157" i="1"/>
  <c r="Q12157" i="1"/>
  <c r="O12158" i="1"/>
  <c r="P12158" i="1"/>
  <c r="Q12158" i="1"/>
  <c r="O12159" i="1"/>
  <c r="P12159" i="1"/>
  <c r="Q12159" i="1"/>
  <c r="O12160" i="1"/>
  <c r="P12160" i="1"/>
  <c r="Q12160" i="1"/>
  <c r="O12161" i="1"/>
  <c r="P12161" i="1"/>
  <c r="Q12161" i="1"/>
  <c r="O12162" i="1"/>
  <c r="P12162" i="1"/>
  <c r="Q12162" i="1"/>
  <c r="O12163" i="1"/>
  <c r="P12163" i="1"/>
  <c r="Q12163" i="1"/>
  <c r="O12164" i="1"/>
  <c r="P12164" i="1"/>
  <c r="Q12164" i="1"/>
  <c r="O12165" i="1"/>
  <c r="P12165" i="1"/>
  <c r="Q12165" i="1"/>
  <c r="O12166" i="1"/>
  <c r="P12166" i="1"/>
  <c r="Q12166" i="1"/>
  <c r="O12167" i="1"/>
  <c r="P12167" i="1"/>
  <c r="Q12167" i="1"/>
  <c r="O12168" i="1"/>
  <c r="P12168" i="1"/>
  <c r="Q12168" i="1"/>
  <c r="O12169" i="1"/>
  <c r="P12169" i="1"/>
  <c r="Q12169" i="1"/>
  <c r="O12170" i="1"/>
  <c r="P12170" i="1"/>
  <c r="Q12170" i="1"/>
  <c r="O12171" i="1"/>
  <c r="P12171" i="1"/>
  <c r="Q12171" i="1"/>
  <c r="O12172" i="1"/>
  <c r="P12172" i="1"/>
  <c r="Q12172" i="1"/>
  <c r="O12173" i="1"/>
  <c r="P12173" i="1"/>
  <c r="Q12173" i="1"/>
  <c r="O12174" i="1"/>
  <c r="P12174" i="1"/>
  <c r="Q12174" i="1"/>
  <c r="O12175" i="1"/>
  <c r="P12175" i="1"/>
  <c r="Q12175" i="1"/>
  <c r="O12176" i="1"/>
  <c r="P12176" i="1"/>
  <c r="Q12176" i="1"/>
  <c r="O12177" i="1"/>
  <c r="P12177" i="1"/>
  <c r="Q12177" i="1"/>
  <c r="O12178" i="1"/>
  <c r="P12178" i="1"/>
  <c r="Q12178" i="1"/>
  <c r="O12179" i="1"/>
  <c r="P12179" i="1"/>
  <c r="Q12179" i="1"/>
  <c r="O12180" i="1"/>
  <c r="P12180" i="1"/>
  <c r="Q12180" i="1"/>
  <c r="O12181" i="1"/>
  <c r="P12181" i="1"/>
  <c r="Q12181" i="1"/>
  <c r="O12182" i="1"/>
  <c r="P12182" i="1"/>
  <c r="Q12182" i="1"/>
  <c r="O12183" i="1"/>
  <c r="P12183" i="1"/>
  <c r="Q12183" i="1"/>
  <c r="O12184" i="1"/>
  <c r="P12184" i="1"/>
  <c r="Q12184" i="1"/>
  <c r="O12185" i="1"/>
  <c r="P12185" i="1"/>
  <c r="Q12185" i="1"/>
  <c r="O12186" i="1"/>
  <c r="P12186" i="1"/>
  <c r="Q12186" i="1"/>
  <c r="O12187" i="1"/>
  <c r="P12187" i="1"/>
  <c r="Q12187" i="1"/>
  <c r="O12188" i="1"/>
  <c r="P12188" i="1"/>
  <c r="Q12188" i="1"/>
  <c r="O12189" i="1"/>
  <c r="P12189" i="1"/>
  <c r="Q12189" i="1"/>
  <c r="O12190" i="1"/>
  <c r="P12190" i="1"/>
  <c r="Q12190" i="1"/>
  <c r="O12191" i="1"/>
  <c r="P12191" i="1"/>
  <c r="Q12191" i="1"/>
  <c r="O12192" i="1"/>
  <c r="P12192" i="1"/>
  <c r="Q12192" i="1"/>
  <c r="O12193" i="1"/>
  <c r="P12193" i="1"/>
  <c r="Q12193" i="1"/>
  <c r="O12194" i="1"/>
  <c r="P12194" i="1"/>
  <c r="Q12194" i="1"/>
  <c r="O12195" i="1"/>
  <c r="P12195" i="1"/>
  <c r="Q12195" i="1"/>
  <c r="O12196" i="1"/>
  <c r="P12196" i="1"/>
  <c r="Q12196" i="1"/>
  <c r="O12197" i="1"/>
  <c r="P12197" i="1"/>
  <c r="Q12197" i="1"/>
  <c r="O12198" i="1"/>
  <c r="P12198" i="1"/>
  <c r="Q12198" i="1"/>
  <c r="O12199" i="1"/>
  <c r="P12199" i="1"/>
  <c r="Q12199" i="1"/>
  <c r="O12200" i="1"/>
  <c r="P12200" i="1"/>
  <c r="Q12200" i="1"/>
  <c r="O12201" i="1"/>
  <c r="P12201" i="1"/>
  <c r="Q12201" i="1"/>
  <c r="O12202" i="1"/>
  <c r="P12202" i="1"/>
  <c r="Q12202" i="1"/>
  <c r="O12203" i="1"/>
  <c r="P12203" i="1"/>
  <c r="Q12203" i="1"/>
  <c r="O12204" i="1"/>
  <c r="P12204" i="1"/>
  <c r="Q12204" i="1"/>
  <c r="O12205" i="1"/>
  <c r="P12205" i="1"/>
  <c r="Q12205" i="1"/>
  <c r="O12206" i="1"/>
  <c r="P12206" i="1"/>
  <c r="Q12206" i="1"/>
  <c r="O12207" i="1"/>
  <c r="P12207" i="1"/>
  <c r="Q12207" i="1"/>
  <c r="O12208" i="1"/>
  <c r="P12208" i="1"/>
  <c r="Q12208" i="1"/>
  <c r="O12209" i="1"/>
  <c r="P12209" i="1"/>
  <c r="Q12209" i="1"/>
  <c r="O12210" i="1"/>
  <c r="P12210" i="1"/>
  <c r="Q12210" i="1"/>
  <c r="O12211" i="1"/>
  <c r="P12211" i="1"/>
  <c r="Q12211" i="1"/>
  <c r="O12212" i="1"/>
  <c r="P12212" i="1"/>
  <c r="Q12212" i="1"/>
  <c r="O12213" i="1"/>
  <c r="P12213" i="1"/>
  <c r="Q12213" i="1"/>
  <c r="O12214" i="1"/>
  <c r="P12214" i="1"/>
  <c r="Q12214" i="1"/>
  <c r="O12215" i="1"/>
  <c r="P12215" i="1"/>
  <c r="Q12215" i="1"/>
  <c r="O12216" i="1"/>
  <c r="P12216" i="1"/>
  <c r="Q12216" i="1"/>
  <c r="O12217" i="1"/>
  <c r="P12217" i="1"/>
  <c r="Q12217" i="1"/>
  <c r="O12218" i="1"/>
  <c r="P12218" i="1"/>
  <c r="Q12218" i="1"/>
  <c r="O12219" i="1"/>
  <c r="P12219" i="1"/>
  <c r="Q12219" i="1"/>
  <c r="O12220" i="1"/>
  <c r="P12220" i="1"/>
  <c r="Q12220" i="1"/>
  <c r="O12221" i="1"/>
  <c r="P12221" i="1"/>
  <c r="Q12221" i="1"/>
  <c r="O12222" i="1"/>
  <c r="P12222" i="1"/>
  <c r="Q12222" i="1"/>
  <c r="O12223" i="1"/>
  <c r="P12223" i="1"/>
  <c r="Q12223" i="1"/>
  <c r="O12224" i="1"/>
  <c r="P12224" i="1"/>
  <c r="Q12224" i="1"/>
  <c r="O12225" i="1"/>
  <c r="P12225" i="1"/>
  <c r="Q12225" i="1"/>
  <c r="O12226" i="1"/>
  <c r="P12226" i="1"/>
  <c r="Q12226" i="1"/>
  <c r="O12227" i="1"/>
  <c r="P12227" i="1"/>
  <c r="Q12227" i="1"/>
  <c r="O12228" i="1"/>
  <c r="P12228" i="1"/>
  <c r="Q12228" i="1"/>
  <c r="O12229" i="1"/>
  <c r="P12229" i="1"/>
  <c r="Q12229" i="1"/>
  <c r="O12230" i="1"/>
  <c r="P12230" i="1"/>
  <c r="Q12230" i="1"/>
  <c r="O12231" i="1"/>
  <c r="P12231" i="1"/>
  <c r="Q12231" i="1"/>
  <c r="O12232" i="1"/>
  <c r="P12232" i="1"/>
  <c r="Q12232" i="1"/>
  <c r="O12233" i="1"/>
  <c r="P12233" i="1"/>
  <c r="Q12233" i="1"/>
  <c r="O12234" i="1"/>
  <c r="P12234" i="1"/>
  <c r="Q12234" i="1"/>
  <c r="O12235" i="1"/>
  <c r="P12235" i="1"/>
  <c r="Q12235" i="1"/>
  <c r="O12236" i="1"/>
  <c r="P12236" i="1"/>
  <c r="Q12236" i="1"/>
  <c r="B3" i="5" l="1"/>
  <c r="A7" i="5" s="1"/>
  <c r="B7" i="5" l="1"/>
  <c r="A8" i="5"/>
  <c r="C7" i="5"/>
  <c r="E22" i="5" l="1" a="1"/>
  <c r="E22" i="5" s="1"/>
  <c r="K6" i="3" s="1"/>
  <c r="F22" i="5" a="1"/>
  <c r="F22" i="5" s="1"/>
  <c r="C8" i="5"/>
  <c r="B8" i="5"/>
  <c r="A9" i="5"/>
  <c r="F7" i="5"/>
  <c r="D7" i="5"/>
  <c r="E7" i="5"/>
  <c r="B9" i="5" l="1"/>
  <c r="A10" i="5"/>
  <c r="C9" i="5"/>
  <c r="D8" i="5"/>
  <c r="E8" i="5"/>
  <c r="F8" i="5"/>
  <c r="A11" i="5" l="1"/>
  <c r="B10" i="5"/>
  <c r="C10" i="5"/>
  <c r="D9" i="5"/>
  <c r="F9" i="5"/>
  <c r="E9" i="5"/>
  <c r="D10" i="5" l="1"/>
  <c r="E10" i="5"/>
  <c r="F10" i="5"/>
  <c r="A12" i="5"/>
  <c r="C11" i="5"/>
  <c r="B11" i="5"/>
  <c r="E11" i="5" l="1"/>
  <c r="A13" i="5"/>
  <c r="C12" i="5"/>
  <c r="B12" i="5"/>
  <c r="F11" i="5"/>
  <c r="D11" i="5"/>
  <c r="A14" i="5" l="1"/>
  <c r="B13" i="5"/>
  <c r="C13" i="5"/>
  <c r="D12" i="5"/>
  <c r="E12" i="5"/>
  <c r="F12" i="5"/>
  <c r="E13" i="5" l="1"/>
  <c r="D13" i="5"/>
  <c r="F13" i="5"/>
  <c r="A15" i="5"/>
  <c r="B14" i="5"/>
  <c r="C14" i="5"/>
  <c r="D14" i="5" l="1"/>
  <c r="E14" i="5"/>
  <c r="F14" i="5"/>
  <c r="A16" i="5"/>
  <c r="C15" i="5"/>
  <c r="B15" i="5"/>
  <c r="E15" i="5" l="1"/>
  <c r="A17" i="5"/>
  <c r="C16" i="5"/>
  <c r="B16" i="5"/>
  <c r="F15" i="5"/>
  <c r="D15" i="5"/>
  <c r="A18" i="5" l="1"/>
  <c r="B17" i="5"/>
  <c r="C17" i="5"/>
  <c r="D16" i="5"/>
  <c r="E16" i="5"/>
  <c r="F16" i="5"/>
  <c r="E17" i="5" l="1"/>
  <c r="D17" i="5"/>
  <c r="F17" i="5"/>
  <c r="I3" i="3"/>
  <c r="B18" i="5"/>
  <c r="D22" i="5" s="1" a="1"/>
  <c r="C18" i="5"/>
  <c r="D18" i="5" l="1"/>
  <c r="E18" i="5"/>
  <c r="F18" i="5"/>
  <c r="F20" i="5" s="1"/>
  <c r="D22" i="5"/>
  <c r="J6" i="3" s="1"/>
  <c r="E20" i="5" l="1"/>
  <c r="K5" i="3" s="1"/>
  <c r="K4" i="3"/>
  <c r="J4" i="3"/>
  <c r="D20" i="5"/>
  <c r="J5" i="3"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nic</author>
  </authors>
  <commentList>
    <comment ref="A7" authorId="0" shapeId="0" xr:uid="{00000000-0006-0000-0300-000001000000}">
      <text>
        <r>
          <rPr>
            <sz val="9"/>
            <color indexed="81"/>
            <rFont val="Tahoma"/>
            <family val="2"/>
          </rPr>
          <t xml:space="preserve">Return the first day of the month 12 months before the last sold date
</t>
        </r>
      </text>
    </comment>
    <comment ref="D22" authorId="0" shapeId="0" xr:uid="{00000000-0006-0000-0300-000002000000}">
      <text>
        <r>
          <rPr>
            <b/>
            <sz val="9"/>
            <color indexed="81"/>
            <rFont val="Tahoma"/>
            <family val="2"/>
          </rPr>
          <t xml:space="preserve">Array formula has been used
</t>
        </r>
        <r>
          <rPr>
            <sz val="9"/>
            <color indexed="81"/>
            <rFont val="Tahoma"/>
            <family val="2"/>
          </rPr>
          <t xml:space="preserve">
</t>
        </r>
      </text>
    </comment>
  </commentList>
</comments>
</file>

<file path=xl/sharedStrings.xml><?xml version="1.0" encoding="utf-8"?>
<sst xmlns="http://schemas.openxmlformats.org/spreadsheetml/2006/main" count="74115" uniqueCount="12456">
  <si>
    <t>Albion</t>
  </si>
  <si>
    <t>7 Dalworth St</t>
  </si>
  <si>
    <t>House</t>
  </si>
  <si>
    <t>Brimbank</t>
  </si>
  <si>
    <t>Western Metropolitan</t>
  </si>
  <si>
    <t>Auction</t>
  </si>
  <si>
    <t>Richmond</t>
  </si>
  <si>
    <t>234 Coppin St</t>
  </si>
  <si>
    <t>Yarra</t>
  </si>
  <si>
    <t>Northern Metropolitan</t>
  </si>
  <si>
    <t>Sale</t>
  </si>
  <si>
    <t>Surrey Hills</t>
  </si>
  <si>
    <t>1/10 Florence Rd</t>
  </si>
  <si>
    <t>Unit</t>
  </si>
  <si>
    <t>Whitehorse</t>
  </si>
  <si>
    <t>Southern Metropolitan</t>
  </si>
  <si>
    <t>Fawkner</t>
  </si>
  <si>
    <t>220 McBryde St</t>
  </si>
  <si>
    <t>Moreland</t>
  </si>
  <si>
    <t>Maidstone</t>
  </si>
  <si>
    <t>26 Inkerman St</t>
  </si>
  <si>
    <t>Maribyrnong</t>
  </si>
  <si>
    <t>Footscray</t>
  </si>
  <si>
    <t>2/3 Eldridge St</t>
  </si>
  <si>
    <t>Port Melbourne</t>
  </si>
  <si>
    <t>404/101 Bay St</t>
  </si>
  <si>
    <t>Port Phillip</t>
  </si>
  <si>
    <t>999A Riversdale Rd</t>
  </si>
  <si>
    <t>2/247 Elgar Rd</t>
  </si>
  <si>
    <t>Chadstone</t>
  </si>
  <si>
    <t>8B Moorong St</t>
  </si>
  <si>
    <t>Monash</t>
  </si>
  <si>
    <t>Burwood</t>
  </si>
  <si>
    <t>163 Highbury Rd</t>
  </si>
  <si>
    <t>Mont Albert</t>
  </si>
  <si>
    <t>50/781 Whitehorse Rd</t>
  </si>
  <si>
    <t>Eastern Metropolitan</t>
  </si>
  <si>
    <t>12 Lindenow St</t>
  </si>
  <si>
    <t>Abbotsford</t>
  </si>
  <si>
    <t>25 Bloomburg St</t>
  </si>
  <si>
    <t>30 Station St</t>
  </si>
  <si>
    <t>Coburg</t>
  </si>
  <si>
    <t>8 Watchtower Rd</t>
  </si>
  <si>
    <t>Oakleigh South</t>
  </si>
  <si>
    <t>4 Montrose St</t>
  </si>
  <si>
    <t>Kingston</t>
  </si>
  <si>
    <t>South-Eastern Metropolitan</t>
  </si>
  <si>
    <t>Essendon</t>
  </si>
  <si>
    <t>2/96 Cooper St</t>
  </si>
  <si>
    <t>Moonee Valley</t>
  </si>
  <si>
    <t>53 Wests Rd</t>
  </si>
  <si>
    <t>Townhouse</t>
  </si>
  <si>
    <t>6 Kynoch La</t>
  </si>
  <si>
    <t>West Footscray</t>
  </si>
  <si>
    <t>742 Barkly St</t>
  </si>
  <si>
    <t>Bentleigh</t>
  </si>
  <si>
    <t>11A Mortimore St</t>
  </si>
  <si>
    <t>Glen Eira</t>
  </si>
  <si>
    <t>Elwood</t>
  </si>
  <si>
    <t>4 Wilton Gr</t>
  </si>
  <si>
    <t>Thornbury</t>
  </si>
  <si>
    <t>3/125 Fyffe St</t>
  </si>
  <si>
    <t>Darebin</t>
  </si>
  <si>
    <t>Ormond</t>
  </si>
  <si>
    <t>7/30 Walsh St</t>
  </si>
  <si>
    <t>Yarraville</t>
  </si>
  <si>
    <t>29 Newcastle St</t>
  </si>
  <si>
    <t>Altona</t>
  </si>
  <si>
    <t>1/123 Blyth St</t>
  </si>
  <si>
    <t>Hobsons Bay</t>
  </si>
  <si>
    <t>Moorabbin</t>
  </si>
  <si>
    <t>52 Bulli St</t>
  </si>
  <si>
    <t>Fitzroy North</t>
  </si>
  <si>
    <t>70 Park St</t>
  </si>
  <si>
    <t>Malvern East</t>
  </si>
  <si>
    <t>24 Prior Rd</t>
  </si>
  <si>
    <t>Stonnington</t>
  </si>
  <si>
    <t>1/11 Brockley Rd</t>
  </si>
  <si>
    <t>Glenroy</t>
  </si>
  <si>
    <t>14 William St</t>
  </si>
  <si>
    <t>Brunswick West</t>
  </si>
  <si>
    <t>4/38 Melville Rd</t>
  </si>
  <si>
    <t>2/494 Victoria St</t>
  </si>
  <si>
    <t>Brunswick East</t>
  </si>
  <si>
    <t>156 Glenlyon Rd</t>
  </si>
  <si>
    <t>62 Mary St</t>
  </si>
  <si>
    <t>Niddrie</t>
  </si>
  <si>
    <t>38 Garnet St</t>
  </si>
  <si>
    <t>Melbourne</t>
  </si>
  <si>
    <t>43/1 Exhibition St</t>
  </si>
  <si>
    <t>104 Gatehouse Pl</t>
  </si>
  <si>
    <t>Altona North</t>
  </si>
  <si>
    <t>252 Millers Rd</t>
  </si>
  <si>
    <t>Reservoir</t>
  </si>
  <si>
    <t>28 Black St</t>
  </si>
  <si>
    <t>2/121 Darebin Rd</t>
  </si>
  <si>
    <t>31 Rathcown Rd</t>
  </si>
  <si>
    <t>Preston</t>
  </si>
  <si>
    <t>92 Gilbert Rd</t>
  </si>
  <si>
    <t>Balwyn North</t>
  </si>
  <si>
    <t>30 Clifton St</t>
  </si>
  <si>
    <t>Boroondara</t>
  </si>
  <si>
    <t>Glen Iris</t>
  </si>
  <si>
    <t>21 Beatrice St</t>
  </si>
  <si>
    <t>23a The Boulevard</t>
  </si>
  <si>
    <t>Brighton</t>
  </si>
  <si>
    <t>57 Bay St</t>
  </si>
  <si>
    <t>Bayside</t>
  </si>
  <si>
    <t>28 Percy St</t>
  </si>
  <si>
    <t>Toorak</t>
  </si>
  <si>
    <t>3/765 Malvern Rd</t>
  </si>
  <si>
    <t>South Yarra</t>
  </si>
  <si>
    <t>33 Tyrone St</t>
  </si>
  <si>
    <t>Albert Park</t>
  </si>
  <si>
    <t>104 Richardson St</t>
  </si>
  <si>
    <t>Pascoe Vale</t>
  </si>
  <si>
    <t>5 Virginia St</t>
  </si>
  <si>
    <t>Brunswick</t>
  </si>
  <si>
    <t>60 Rose St</t>
  </si>
  <si>
    <t>Keilor East</t>
  </si>
  <si>
    <t>564 Buckley St</t>
  </si>
  <si>
    <t>Strathmore</t>
  </si>
  <si>
    <t>9 Marks St</t>
  </si>
  <si>
    <t>8 Pescott Cl</t>
  </si>
  <si>
    <t>342 Francis St</t>
  </si>
  <si>
    <t>25 Gray St</t>
  </si>
  <si>
    <t>Doncaster</t>
  </si>
  <si>
    <t>13b Outlook Dr</t>
  </si>
  <si>
    <t>Manningham</t>
  </si>
  <si>
    <t>4 Bellara St</t>
  </si>
  <si>
    <t>22 Menarra St</t>
  </si>
  <si>
    <t>Spotswood</t>
  </si>
  <si>
    <t>24 Forrest St</t>
  </si>
  <si>
    <t>Newport</t>
  </si>
  <si>
    <t>46 River St</t>
  </si>
  <si>
    <t>8 Agg St</t>
  </si>
  <si>
    <t>Elsternwick</t>
  </si>
  <si>
    <t>5/29 Nepean Hwy</t>
  </si>
  <si>
    <t>Bentleigh East</t>
  </si>
  <si>
    <t>30 Browns Rd</t>
  </si>
  <si>
    <t>1/40 Godley St</t>
  </si>
  <si>
    <t>Sunshine West</t>
  </si>
  <si>
    <t>2/42 Bardsley St</t>
  </si>
  <si>
    <t>Sunshine North</t>
  </si>
  <si>
    <t>17 Taniyha Pl</t>
  </si>
  <si>
    <t>Kew</t>
  </si>
  <si>
    <t>10/7 College Pde</t>
  </si>
  <si>
    <t>97 Dendy St</t>
  </si>
  <si>
    <t>Heidelberg West</t>
  </si>
  <si>
    <t>16 Achilles St</t>
  </si>
  <si>
    <t>Banyule</t>
  </si>
  <si>
    <t>Box Hill</t>
  </si>
  <si>
    <t>6 Archibald St</t>
  </si>
  <si>
    <t>13/4 Gordon Gr</t>
  </si>
  <si>
    <t>Ripponlea</t>
  </si>
  <si>
    <t>7/1 Hotham Gr</t>
  </si>
  <si>
    <t>St Kilda</t>
  </si>
  <si>
    <t>201/8 Blanche St</t>
  </si>
  <si>
    <t>7/5 Allard St</t>
  </si>
  <si>
    <t>17 Prospect St</t>
  </si>
  <si>
    <t>Ascot Vale</t>
  </si>
  <si>
    <t>2/127 Epsom Rd</t>
  </si>
  <si>
    <t>2/67 Nimmo St</t>
  </si>
  <si>
    <t>4 Muriel St</t>
  </si>
  <si>
    <t>Carlton</t>
  </si>
  <si>
    <t>436 Lygon St</t>
  </si>
  <si>
    <t>53 River St</t>
  </si>
  <si>
    <t>7/4 Holloway St</t>
  </si>
  <si>
    <t>3/32 Elizabeth St</t>
  </si>
  <si>
    <t>2/111 Marlborough St</t>
  </si>
  <si>
    <t>1/18 Duffy St</t>
  </si>
  <si>
    <t>19 Railway Pl</t>
  </si>
  <si>
    <t>40 Wales St</t>
  </si>
  <si>
    <t>Kealba</t>
  </si>
  <si>
    <t>22 Valewood Dr</t>
  </si>
  <si>
    <t>2/147 Willsmere Rd</t>
  </si>
  <si>
    <t>Hampton</t>
  </si>
  <si>
    <t>11 Kerferd St</t>
  </si>
  <si>
    <t>23 Albert St</t>
  </si>
  <si>
    <t>8/86 Queens Pde</t>
  </si>
  <si>
    <t>23 Gardner St</t>
  </si>
  <si>
    <t>168 Scotchmer St</t>
  </si>
  <si>
    <t>55a Park St</t>
  </si>
  <si>
    <t>4/68 Edgar St N</t>
  </si>
  <si>
    <t>7/435 St Kilda St</t>
  </si>
  <si>
    <t>South Melbourne</t>
  </si>
  <si>
    <t>296 Albert Rd</t>
  </si>
  <si>
    <t>68 Devon Rd</t>
  </si>
  <si>
    <t>44 Everard St</t>
  </si>
  <si>
    <t>37 Roberts St</t>
  </si>
  <si>
    <t>Aberfeldie</t>
  </si>
  <si>
    <t>47 Clifton St</t>
  </si>
  <si>
    <t>14/200 Bay St</t>
  </si>
  <si>
    <t>101 Roberts St</t>
  </si>
  <si>
    <t>16 Janice Ct</t>
  </si>
  <si>
    <t>Hume</t>
  </si>
  <si>
    <t>Williamstown</t>
  </si>
  <si>
    <t>8/99 Verdon St</t>
  </si>
  <si>
    <t>5/67 Oxford St</t>
  </si>
  <si>
    <t>Glen Huntly</t>
  </si>
  <si>
    <t>6/99 Neerim Rd</t>
  </si>
  <si>
    <t>Carnegie</t>
  </si>
  <si>
    <t>5/102 Oakleigh Rd</t>
  </si>
  <si>
    <t>23 Yarraburn Cl</t>
  </si>
  <si>
    <t>14 Beenak St</t>
  </si>
  <si>
    <t>12 Coolamon St</t>
  </si>
  <si>
    <t>Ashburton</t>
  </si>
  <si>
    <t>4 Baker Pde</t>
  </si>
  <si>
    <t>14 Rosedale Rd</t>
  </si>
  <si>
    <t>Camberwell</t>
  </si>
  <si>
    <t>4 Ada St</t>
  </si>
  <si>
    <t>Heidelberg</t>
  </si>
  <si>
    <t>2/3 Andrews St</t>
  </si>
  <si>
    <t>Ivanhoe</t>
  </si>
  <si>
    <t>51 Jellicoe St</t>
  </si>
  <si>
    <t>6/219 Nicholson St</t>
  </si>
  <si>
    <t>Collingwood</t>
  </si>
  <si>
    <t>2/60 Budd St</t>
  </si>
  <si>
    <t>91/390 Toorak Rd</t>
  </si>
  <si>
    <t>5/182 Albert Rd</t>
  </si>
  <si>
    <t>2 Longview St</t>
  </si>
  <si>
    <t>1/36 Phillip Rd</t>
  </si>
  <si>
    <t>97 Haldane Rd</t>
  </si>
  <si>
    <t>9 Telopea Ct</t>
  </si>
  <si>
    <t>18 Normanby Rd</t>
  </si>
  <si>
    <t>Murrumbeena</t>
  </si>
  <si>
    <t>525a Neerim Rd</t>
  </si>
  <si>
    <t>26 Lovelace St</t>
  </si>
  <si>
    <t>227 Murray Rd</t>
  </si>
  <si>
    <t>20 Anderson St</t>
  </si>
  <si>
    <t>Hawthorn East</t>
  </si>
  <si>
    <t>18 Gillman St</t>
  </si>
  <si>
    <t>Canterbury</t>
  </si>
  <si>
    <t>2 McGregor St</t>
  </si>
  <si>
    <t>612 Riversdale Rd</t>
  </si>
  <si>
    <t>Rosanna</t>
  </si>
  <si>
    <t>11/77 McCrae Rd</t>
  </si>
  <si>
    <t>53 Broughton Rd</t>
  </si>
  <si>
    <t>23/530 Toorak Rd</t>
  </si>
  <si>
    <t>13/209 Hotham St</t>
  </si>
  <si>
    <t>3/44 Scott St</t>
  </si>
  <si>
    <t>8/257 Buckley St</t>
  </si>
  <si>
    <t>Moonee Ponds</t>
  </si>
  <si>
    <t>31 Wordsworth St</t>
  </si>
  <si>
    <t>10a Farm Rd</t>
  </si>
  <si>
    <t>2/44 Railway Pde S</t>
  </si>
  <si>
    <t>Oakleigh</t>
  </si>
  <si>
    <t>9 Winifred St</t>
  </si>
  <si>
    <t>34 Bridge St</t>
  </si>
  <si>
    <t>46 Wilson St</t>
  </si>
  <si>
    <t>75 Ballard St</t>
  </si>
  <si>
    <t>6 Santiago St</t>
  </si>
  <si>
    <t>26 Innellan Rd</t>
  </si>
  <si>
    <t>24 Brooks St</t>
  </si>
  <si>
    <t>8/6 Ridley St</t>
  </si>
  <si>
    <t>2/61 Black St</t>
  </si>
  <si>
    <t>180 Grandview Gr</t>
  </si>
  <si>
    <t>Eaglemont</t>
  </si>
  <si>
    <t>14 Cumberland St</t>
  </si>
  <si>
    <t>94 Major Rd</t>
  </si>
  <si>
    <t>4/67 Hoffmans Rd</t>
  </si>
  <si>
    <t>38 Vanberg Rd</t>
  </si>
  <si>
    <t>Hughesdale</t>
  </si>
  <si>
    <t>2/19 Swindon Rd</t>
  </si>
  <si>
    <t>Kensington</t>
  </si>
  <si>
    <t>4/130 Kensington Rd</t>
  </si>
  <si>
    <t>5/652 Barkly St</t>
  </si>
  <si>
    <t>17 Horsmunden Rd</t>
  </si>
  <si>
    <t>3/20 Mulga St</t>
  </si>
  <si>
    <t>13 Robb St</t>
  </si>
  <si>
    <t>82 Charlotte St</t>
  </si>
  <si>
    <t>Northcote</t>
  </si>
  <si>
    <t>14 Northcote St</t>
  </si>
  <si>
    <t>9 Ward St</t>
  </si>
  <si>
    <t>Balwyn</t>
  </si>
  <si>
    <t>1 Weston St</t>
  </si>
  <si>
    <t>24 Fitzwilliam St</t>
  </si>
  <si>
    <t>545 Whitehorse Rd</t>
  </si>
  <si>
    <t>Hampton East</t>
  </si>
  <si>
    <t>1/23 Wickham Rd</t>
  </si>
  <si>
    <t>2 View Ct</t>
  </si>
  <si>
    <t>55 Parer St</t>
  </si>
  <si>
    <t>2a Alexandra St</t>
  </si>
  <si>
    <t>Armadale</t>
  </si>
  <si>
    <t>63 Denbigh Rd</t>
  </si>
  <si>
    <t>51/3 Alfred Sq</t>
  </si>
  <si>
    <t>53 Addison St</t>
  </si>
  <si>
    <t>54 Norwood Dr</t>
  </si>
  <si>
    <t>Flemington</t>
  </si>
  <si>
    <t>29 Finsbury St</t>
  </si>
  <si>
    <t>1003/265 Exhibition St</t>
  </si>
  <si>
    <t>9 Stanger St</t>
  </si>
  <si>
    <t>1/108 Truganini Rd</t>
  </si>
  <si>
    <t>3 Iluka Ct</t>
  </si>
  <si>
    <t>6/108 Walpole St</t>
  </si>
  <si>
    <t>4/2 Myrniong Gr</t>
  </si>
  <si>
    <t>73 Pascoe St</t>
  </si>
  <si>
    <t>Kew East</t>
  </si>
  <si>
    <t>62 Munro St</t>
  </si>
  <si>
    <t>Yallambie</t>
  </si>
  <si>
    <t>4 Melliodora Pl</t>
  </si>
  <si>
    <t>5 Patricia St</t>
  </si>
  <si>
    <t>Prahran</t>
  </si>
  <si>
    <t>117 Charles St</t>
  </si>
  <si>
    <t>2/79 Barkly St</t>
  </si>
  <si>
    <t>27 Barrett St</t>
  </si>
  <si>
    <t>54 Cromwell St</t>
  </si>
  <si>
    <t>2/118 Holmes Rd</t>
  </si>
  <si>
    <t>2 Hanson St</t>
  </si>
  <si>
    <t>167 Gordon St</t>
  </si>
  <si>
    <t>13 Franklin St</t>
  </si>
  <si>
    <t>14/24 Rosella St</t>
  </si>
  <si>
    <t>63 Oakleigh Rd</t>
  </si>
  <si>
    <t>9 Queen St</t>
  </si>
  <si>
    <t>2/10 Odowd St</t>
  </si>
  <si>
    <t>32 Tyler St</t>
  </si>
  <si>
    <t>16 Joffre St</t>
  </si>
  <si>
    <t>5 Nicholson St</t>
  </si>
  <si>
    <t>5/125 Locksley Rd</t>
  </si>
  <si>
    <t>2/237 Rosanna Rd</t>
  </si>
  <si>
    <t>Viewbank</t>
  </si>
  <si>
    <t>14 Rosemary Ct</t>
  </si>
  <si>
    <t>1 Newry St</t>
  </si>
  <si>
    <t>Clifton Hill</t>
  </si>
  <si>
    <t>3 Hodgkinson St</t>
  </si>
  <si>
    <t>14/85 Caroline St</t>
  </si>
  <si>
    <t>Balaclava</t>
  </si>
  <si>
    <t>3/33 Gourlay St</t>
  </si>
  <si>
    <t>1/5 Marine Pde</t>
  </si>
  <si>
    <t>50 Bridport St</t>
  </si>
  <si>
    <t>Airport West</t>
  </si>
  <si>
    <t>10 Hilbert Rd</t>
  </si>
  <si>
    <t>17 Cooper St</t>
  </si>
  <si>
    <t>4/105 Raleigh Rd</t>
  </si>
  <si>
    <t>3/26 Middle Rd</t>
  </si>
  <si>
    <t>135 Suffolk St</t>
  </si>
  <si>
    <t>Kingsville</t>
  </si>
  <si>
    <t>134 Chirnside St</t>
  </si>
  <si>
    <t>Caulfield North</t>
  </si>
  <si>
    <t>3/388 Dandenong Rd</t>
  </si>
  <si>
    <t>3/14 Malane St</t>
  </si>
  <si>
    <t>197 Albert St</t>
  </si>
  <si>
    <t>1/5 Emmaline St</t>
  </si>
  <si>
    <t>5/67 Flinders St</t>
  </si>
  <si>
    <t>37 Heather Gr</t>
  </si>
  <si>
    <t>20 Charles St</t>
  </si>
  <si>
    <t>Brighton East</t>
  </si>
  <si>
    <t>6 Balfour St</t>
  </si>
  <si>
    <t>50 Holyrood St</t>
  </si>
  <si>
    <t>Watsonia</t>
  </si>
  <si>
    <t>3/8 Herbert St</t>
  </si>
  <si>
    <t>249 Punt Rd</t>
  </si>
  <si>
    <t>22 Deakin St</t>
  </si>
  <si>
    <t>13/60 Carlisle St</t>
  </si>
  <si>
    <t>311 Albion St</t>
  </si>
  <si>
    <t>199 Cumberland Rd</t>
  </si>
  <si>
    <t>1/10 Linden St</t>
  </si>
  <si>
    <t>241 Parer Rd</t>
  </si>
  <si>
    <t>2/2 Robert St</t>
  </si>
  <si>
    <t>21 Pullar St</t>
  </si>
  <si>
    <t>1 The Esplanade</t>
  </si>
  <si>
    <t>118 Hannan St</t>
  </si>
  <si>
    <t>32a Argyle St</t>
  </si>
  <si>
    <t>44 Hartington St</t>
  </si>
  <si>
    <t>19 Godfrey St</t>
  </si>
  <si>
    <t>21 Liscard St</t>
  </si>
  <si>
    <t>2 Esther St</t>
  </si>
  <si>
    <t>3 McGrath Cl</t>
  </si>
  <si>
    <t>87 Nicholson Pde</t>
  </si>
  <si>
    <t>4/5 Middlesex Rd</t>
  </si>
  <si>
    <t>122 Victoria Rd</t>
  </si>
  <si>
    <t>30 Smith Rd</t>
  </si>
  <si>
    <t>3 Tennyson St</t>
  </si>
  <si>
    <t>193 Mary St</t>
  </si>
  <si>
    <t>2/153 Essex St</t>
  </si>
  <si>
    <t>28/29 Nunan St</t>
  </si>
  <si>
    <t>139 John St</t>
  </si>
  <si>
    <t>3/7 Violet St</t>
  </si>
  <si>
    <t>8/105 Atherton Rd</t>
  </si>
  <si>
    <t>467 Bay St</t>
  </si>
  <si>
    <t>56 Tennyson St</t>
  </si>
  <si>
    <t>33 Carthy St</t>
  </si>
  <si>
    <t>19 MacLean St</t>
  </si>
  <si>
    <t>5/33 Gnarwyn Rd</t>
  </si>
  <si>
    <t>1/4 Daphne St</t>
  </si>
  <si>
    <t>9/5 Boston Rd</t>
  </si>
  <si>
    <t>6a Glen Rd</t>
  </si>
  <si>
    <t>16/384 Toorak Rd</t>
  </si>
  <si>
    <t>Malvern</t>
  </si>
  <si>
    <t>12 Hornsby St</t>
  </si>
  <si>
    <t>71 Carlisle St</t>
  </si>
  <si>
    <t>Hadfield</t>
  </si>
  <si>
    <t>13 Gish Ct</t>
  </si>
  <si>
    <t>191 Ohea St</t>
  </si>
  <si>
    <t>8/15 Shaftesbury St</t>
  </si>
  <si>
    <t>2/37 Garnet St</t>
  </si>
  <si>
    <t>45 Ogilvie St</t>
  </si>
  <si>
    <t>57 Eastwood St</t>
  </si>
  <si>
    <t>17/5 Lewis St</t>
  </si>
  <si>
    <t>22 Saxon St</t>
  </si>
  <si>
    <t>64 Twyford St</t>
  </si>
  <si>
    <t>2/14 Wamba Rd</t>
  </si>
  <si>
    <t>24 Kurrajong St</t>
  </si>
  <si>
    <t>16a Daphne St</t>
  </si>
  <si>
    <t>17 Tynan St</t>
  </si>
  <si>
    <t>23 Glengala Rd</t>
  </si>
  <si>
    <t>4/24 Highbury Gr</t>
  </si>
  <si>
    <t>2 Hazel St</t>
  </si>
  <si>
    <t>6 Murray St</t>
  </si>
  <si>
    <t>4a Marriage Rd</t>
  </si>
  <si>
    <t>5 Margaret St</t>
  </si>
  <si>
    <t>3/11 Oriel Rd</t>
  </si>
  <si>
    <t>6 Fairy St</t>
  </si>
  <si>
    <t>3 Olyve Ct</t>
  </si>
  <si>
    <t>15/703 Orrong Rd</t>
  </si>
  <si>
    <t>2/44 Berry St</t>
  </si>
  <si>
    <t>2/49 Quinn Gr</t>
  </si>
  <si>
    <t>Essendon West</t>
  </si>
  <si>
    <t>50 Ruby St</t>
  </si>
  <si>
    <t>South Kingsville</t>
  </si>
  <si>
    <t>55 Saltley St</t>
  </si>
  <si>
    <t>174 Jasper Rd</t>
  </si>
  <si>
    <t>3 Somers St</t>
  </si>
  <si>
    <t>76 Oakleigh Rd</t>
  </si>
  <si>
    <t>296 Gooch St</t>
  </si>
  <si>
    <t>89 Sterling Dr</t>
  </si>
  <si>
    <t>5 Cooloongatta Rd</t>
  </si>
  <si>
    <t>Fitzroy</t>
  </si>
  <si>
    <t>6/226 Moor St</t>
  </si>
  <si>
    <t>8 Malleson St</t>
  </si>
  <si>
    <t>16 Pembroke St</t>
  </si>
  <si>
    <t>Windsor</t>
  </si>
  <si>
    <t>8/15 Wrexham Rd</t>
  </si>
  <si>
    <t>2/8 Walker St</t>
  </si>
  <si>
    <t>Southbank</t>
  </si>
  <si>
    <t>2/95 Dodds St</t>
  </si>
  <si>
    <t>Braybrook</t>
  </si>
  <si>
    <t>2/10 Skewes St</t>
  </si>
  <si>
    <t>40 Greene St</t>
  </si>
  <si>
    <t>579 Warrigal Rd</t>
  </si>
  <si>
    <t>1/68 Bridge St</t>
  </si>
  <si>
    <t>1/219 Raleigh St</t>
  </si>
  <si>
    <t>421 Murray Rd</t>
  </si>
  <si>
    <t>Sunshine</t>
  </si>
  <si>
    <t>18 Barnett St</t>
  </si>
  <si>
    <t>3 Lynch St</t>
  </si>
  <si>
    <t>3/926 Toorak Rd</t>
  </si>
  <si>
    <t>7 Robbins St</t>
  </si>
  <si>
    <t>206/424 Gore St</t>
  </si>
  <si>
    <t>27 Glass St</t>
  </si>
  <si>
    <t>124 Yarra St</t>
  </si>
  <si>
    <t>10 Goold St</t>
  </si>
  <si>
    <t>3/58 Cawkwell St</t>
  </si>
  <si>
    <t>106 William St</t>
  </si>
  <si>
    <t>17 Ascot St</t>
  </si>
  <si>
    <t>61 Athol St</t>
  </si>
  <si>
    <t>4 Bena St</t>
  </si>
  <si>
    <t>1/72 Paxton St</t>
  </si>
  <si>
    <t>3/25 Rayner St</t>
  </si>
  <si>
    <t>4/5 Anzac St</t>
  </si>
  <si>
    <t>39 Leamington St</t>
  </si>
  <si>
    <t>Hawthorn</t>
  </si>
  <si>
    <t>13/506 Glenferrie Rd</t>
  </si>
  <si>
    <t>6/402 Whitehorse Rd</t>
  </si>
  <si>
    <t>3/75 Victory Bvd</t>
  </si>
  <si>
    <t>13 Clive Rd</t>
  </si>
  <si>
    <t>3/61 Martin St</t>
  </si>
  <si>
    <t>16 Alford St</t>
  </si>
  <si>
    <t>1/10 Oriel Rd</t>
  </si>
  <si>
    <t>26 Lyon Rd</t>
  </si>
  <si>
    <t>Cremorne</t>
  </si>
  <si>
    <t>84 Chestnut St</t>
  </si>
  <si>
    <t>17/34 Mathoura Rd</t>
  </si>
  <si>
    <t>9/19 Mercer Rd</t>
  </si>
  <si>
    <t>Middle Park</t>
  </si>
  <si>
    <t>82 Harold St</t>
  </si>
  <si>
    <t>37 Farview St</t>
  </si>
  <si>
    <t>1/22 Volga St</t>
  </si>
  <si>
    <t>68 Henkel St</t>
  </si>
  <si>
    <t>36 Derby St</t>
  </si>
  <si>
    <t>85 Montague St</t>
  </si>
  <si>
    <t>6 White St</t>
  </si>
  <si>
    <t>51 Sussex St</t>
  </si>
  <si>
    <t>29 Rose St</t>
  </si>
  <si>
    <t>215 Neerim Rd</t>
  </si>
  <si>
    <t>1/54 Emmaline St</t>
  </si>
  <si>
    <t>209 High St</t>
  </si>
  <si>
    <t>3/35 Creswick St</t>
  </si>
  <si>
    <t>17 Rosedale Rd</t>
  </si>
  <si>
    <t>3a Cowra St</t>
  </si>
  <si>
    <t>62 Ramu Pde</t>
  </si>
  <si>
    <t>2/236 Lower Plenty Rd</t>
  </si>
  <si>
    <t>15 Christine St</t>
  </si>
  <si>
    <t>21 Ruthven St</t>
  </si>
  <si>
    <t>206 Waiora Rd</t>
  </si>
  <si>
    <t>12 Stables La</t>
  </si>
  <si>
    <t>526 Orrong Rd</t>
  </si>
  <si>
    <t>301/142 Park St</t>
  </si>
  <si>
    <t>1e The Avenue</t>
  </si>
  <si>
    <t>Coburg North</t>
  </si>
  <si>
    <t>3 Aperture St</t>
  </si>
  <si>
    <t>1 Culloden St</t>
  </si>
  <si>
    <t>63 Kent St</t>
  </si>
  <si>
    <t>56 Hillsyde Pde</t>
  </si>
  <si>
    <t>Travancore</t>
  </si>
  <si>
    <t>47 Mooltan St</t>
  </si>
  <si>
    <t>5/69 Hamilton St</t>
  </si>
  <si>
    <t>Bulleen</t>
  </si>
  <si>
    <t>28 Kenneth St</t>
  </si>
  <si>
    <t>21 Highview Rd</t>
  </si>
  <si>
    <t>3/94 Purinuan Rd</t>
  </si>
  <si>
    <t>60 Madeline St</t>
  </si>
  <si>
    <t>3/44 Union St</t>
  </si>
  <si>
    <t>Carlton North</t>
  </si>
  <si>
    <t>354 Station St</t>
  </si>
  <si>
    <t>76/108 Greville St</t>
  </si>
  <si>
    <t>4/2 Alfred St</t>
  </si>
  <si>
    <t>719a Malvern Rd</t>
  </si>
  <si>
    <t>62 Powell St</t>
  </si>
  <si>
    <t>54b Napier St</t>
  </si>
  <si>
    <t>309/166 Rouse St</t>
  </si>
  <si>
    <t>10 Patricia Dr</t>
  </si>
  <si>
    <t>124 Ohea St</t>
  </si>
  <si>
    <t>2 Headley St</t>
  </si>
  <si>
    <t>Avondale Heights</t>
  </si>
  <si>
    <t>43 Skewes St</t>
  </si>
  <si>
    <t>17 George St</t>
  </si>
  <si>
    <t>34 Glenview Rd</t>
  </si>
  <si>
    <t>110 Bayview St</t>
  </si>
  <si>
    <t>96 Brady Rd</t>
  </si>
  <si>
    <t>38 Northam Rd</t>
  </si>
  <si>
    <t>43 Wavell St</t>
  </si>
  <si>
    <t>46 Harold St</t>
  </si>
  <si>
    <t>Fairfield</t>
  </si>
  <si>
    <t>197 Station St</t>
  </si>
  <si>
    <t>2/7 Mayo St</t>
  </si>
  <si>
    <t>28 Selwyn St</t>
  </si>
  <si>
    <t>480 Whitehorse Rd</t>
  </si>
  <si>
    <t>31 Orchard St</t>
  </si>
  <si>
    <t>16 Castlereagh Pl</t>
  </si>
  <si>
    <t>7/501 Orrong Rd</t>
  </si>
  <si>
    <t>3/20 Orange Gr</t>
  </si>
  <si>
    <t>8/16 Pascoe St</t>
  </si>
  <si>
    <t>46 Moonee Bvd</t>
  </si>
  <si>
    <t>259 Sussex St</t>
  </si>
  <si>
    <t>1/67 Milleara Rd</t>
  </si>
  <si>
    <t>304/8 Sutherland St</t>
  </si>
  <si>
    <t>8/3 Carnarvon St</t>
  </si>
  <si>
    <t>1/38 Kennedy St</t>
  </si>
  <si>
    <t>28 Gloucester St</t>
  </si>
  <si>
    <t>13 Southernhay St</t>
  </si>
  <si>
    <t>27/16 Goodwood St</t>
  </si>
  <si>
    <t>21 Leslie St</t>
  </si>
  <si>
    <t>77 Buckingham St</t>
  </si>
  <si>
    <t>16 Vincent St</t>
  </si>
  <si>
    <t>9/33 Staley St</t>
  </si>
  <si>
    <t>Gowanbrae</t>
  </si>
  <si>
    <t>14 Birk Ct</t>
  </si>
  <si>
    <t>46 Percy St</t>
  </si>
  <si>
    <t>3 Gowanbrae Dr</t>
  </si>
  <si>
    <t>30 Lobb St</t>
  </si>
  <si>
    <t>8 Moffat St</t>
  </si>
  <si>
    <t>406/152 Sturt St</t>
  </si>
  <si>
    <t>6/114 Commercial Rd</t>
  </si>
  <si>
    <t>16 Katrina St</t>
  </si>
  <si>
    <t>5 Arnold Gr</t>
  </si>
  <si>
    <t>2/1073 Centre Rd</t>
  </si>
  <si>
    <t>5 Croker St</t>
  </si>
  <si>
    <t>1 Konrad St</t>
  </si>
  <si>
    <t>Caulfield South</t>
  </si>
  <si>
    <t>8 Lygon St</t>
  </si>
  <si>
    <t>4/134 McMahon Rd</t>
  </si>
  <si>
    <t>81 Barton St</t>
  </si>
  <si>
    <t>23 Dean St</t>
  </si>
  <si>
    <t>5 Pitt St</t>
  </si>
  <si>
    <t>1 Knutsford St</t>
  </si>
  <si>
    <t>72 Cubitt St</t>
  </si>
  <si>
    <t>247 Church St</t>
  </si>
  <si>
    <t>47 Albion Rd</t>
  </si>
  <si>
    <t>32/10 Acland St</t>
  </si>
  <si>
    <t>2/61 Canterbury Rd</t>
  </si>
  <si>
    <t>102a Jukes Rd</t>
  </si>
  <si>
    <t>27 Bruce St</t>
  </si>
  <si>
    <t>6 Collings Ct</t>
  </si>
  <si>
    <t>77 Brickworks Dr</t>
  </si>
  <si>
    <t>73 Kent St</t>
  </si>
  <si>
    <t>Templestowe Lower</t>
  </si>
  <si>
    <t>22 Hazel Dr</t>
  </si>
  <si>
    <t>5 MacRobertson St</t>
  </si>
  <si>
    <t>42 Studley Ct</t>
  </si>
  <si>
    <t>15 Kookaburra St</t>
  </si>
  <si>
    <t>1/26 Patricia St</t>
  </si>
  <si>
    <t>4 Leckie St</t>
  </si>
  <si>
    <t>48 Lyons St</t>
  </si>
  <si>
    <t>1/21 Crookston Rd</t>
  </si>
  <si>
    <t>5/40 Barkers Rd</t>
  </si>
  <si>
    <t>4/76 Studley Park Rd</t>
  </si>
  <si>
    <t>21 Wolseley Gr</t>
  </si>
  <si>
    <t>6/105 Locksley Rd</t>
  </si>
  <si>
    <t>57 Neptune St</t>
  </si>
  <si>
    <t>29 Meldan St</t>
  </si>
  <si>
    <t>8/251 Burke Rd</t>
  </si>
  <si>
    <t>1/38 Donald St</t>
  </si>
  <si>
    <t>10 Woodmason St</t>
  </si>
  <si>
    <t>106 Outlook Dr</t>
  </si>
  <si>
    <t>15/18 Raleigh St</t>
  </si>
  <si>
    <t>14 Vaynor St</t>
  </si>
  <si>
    <t>21 Middle St</t>
  </si>
  <si>
    <t>49 Glenview Rd</t>
  </si>
  <si>
    <t>Ashwood</t>
  </si>
  <si>
    <t>4 Newbury Ct</t>
  </si>
  <si>
    <t>111/101 Grattan St</t>
  </si>
  <si>
    <t>11 Sanderson St</t>
  </si>
  <si>
    <t>71 Summit Dr</t>
  </si>
  <si>
    <t>7 Botanic Dr</t>
  </si>
  <si>
    <t>2/11 Maroona Rd</t>
  </si>
  <si>
    <t>3/64 Woornack Rd</t>
  </si>
  <si>
    <t>85 Radford Rd</t>
  </si>
  <si>
    <t>35 Georgia Pl</t>
  </si>
  <si>
    <t>8/423 Tooronga Rd</t>
  </si>
  <si>
    <t>4 Range St</t>
  </si>
  <si>
    <t>140/73 River St</t>
  </si>
  <si>
    <t>89 Gordon St</t>
  </si>
  <si>
    <t>3/7 South Rd</t>
  </si>
  <si>
    <t>26 Norwood Dr</t>
  </si>
  <si>
    <t>Strathmore Heights</t>
  </si>
  <si>
    <t>347 Mascoma St</t>
  </si>
  <si>
    <t>70 Munro St</t>
  </si>
  <si>
    <t>4/24 Mulgrave St</t>
  </si>
  <si>
    <t>5 Grant St</t>
  </si>
  <si>
    <t>403/72 Altona St</t>
  </si>
  <si>
    <t>64 Hardiman St</t>
  </si>
  <si>
    <t>64 Bishop St</t>
  </si>
  <si>
    <t>4/20 Wetherby Rd</t>
  </si>
  <si>
    <t>38 Grandview Gr</t>
  </si>
  <si>
    <t>1/94 The Strand</t>
  </si>
  <si>
    <t>25 Arawatta St</t>
  </si>
  <si>
    <t>20 Normdale Rd</t>
  </si>
  <si>
    <t>151 Bulleen Rd</t>
  </si>
  <si>
    <t>14 Hedderwick St</t>
  </si>
  <si>
    <t>75 Earl St</t>
  </si>
  <si>
    <t>49 Metung St</t>
  </si>
  <si>
    <t>15 Avelin St</t>
  </si>
  <si>
    <t>11 Butler St</t>
  </si>
  <si>
    <t>201/61 Stawell St</t>
  </si>
  <si>
    <t>5/113 Cecil St</t>
  </si>
  <si>
    <t>9/56 Leicester St</t>
  </si>
  <si>
    <t>2/14 Nash St</t>
  </si>
  <si>
    <t>23 Darling Rd</t>
  </si>
  <si>
    <t>410/54 Nott St</t>
  </si>
  <si>
    <t>18/41 Chapel St</t>
  </si>
  <si>
    <t>2 Murray St</t>
  </si>
  <si>
    <t>35 Angus St</t>
  </si>
  <si>
    <t>62 Dowding Cl</t>
  </si>
  <si>
    <t>84 Stewart St</t>
  </si>
  <si>
    <t>203 Munro St</t>
  </si>
  <si>
    <t>5/51 Buckley St</t>
  </si>
  <si>
    <t>11 Harrington Rd</t>
  </si>
  <si>
    <t>11 Raleigh St</t>
  </si>
  <si>
    <t>15 Orford St</t>
  </si>
  <si>
    <t>Seddon</t>
  </si>
  <si>
    <t>18 William St</t>
  </si>
  <si>
    <t>9/7 Derry St</t>
  </si>
  <si>
    <t>5/60 Woornack Rd</t>
  </si>
  <si>
    <t>245 Grange Rd</t>
  </si>
  <si>
    <t>6/267 Rossmoyne St</t>
  </si>
  <si>
    <t>21 George St</t>
  </si>
  <si>
    <t>13 Garnet St</t>
  </si>
  <si>
    <t>146 North Rd</t>
  </si>
  <si>
    <t>1/4 Hill St</t>
  </si>
  <si>
    <t>11 Council St</t>
  </si>
  <si>
    <t>176 Peel St</t>
  </si>
  <si>
    <t>58 Teddington Rd</t>
  </si>
  <si>
    <t>20a Park Rd</t>
  </si>
  <si>
    <t>93 Charles St</t>
  </si>
  <si>
    <t>2/21 Milton St</t>
  </si>
  <si>
    <t>20/220 Barkly St</t>
  </si>
  <si>
    <t>16/63 Dorcas St</t>
  </si>
  <si>
    <t>41 Marlborough St</t>
  </si>
  <si>
    <t>5/19 Raeburn St</t>
  </si>
  <si>
    <t>Oak Park</t>
  </si>
  <si>
    <t>40 New Rd</t>
  </si>
  <si>
    <t>143 Gold St</t>
  </si>
  <si>
    <t>9 Beckley St</t>
  </si>
  <si>
    <t>1605/14 Kavanagh St</t>
  </si>
  <si>
    <t>11 Nottingham St</t>
  </si>
  <si>
    <t>West Melbourne</t>
  </si>
  <si>
    <t>96 Roden St</t>
  </si>
  <si>
    <t>2/27 Ruffey St</t>
  </si>
  <si>
    <t>49 Bent St</t>
  </si>
  <si>
    <t>22 Ross St</t>
  </si>
  <si>
    <t>41 Queen St</t>
  </si>
  <si>
    <t>2/963 High St</t>
  </si>
  <si>
    <t>1/14 Ludeman Ct</t>
  </si>
  <si>
    <t>12 Nutwood St</t>
  </si>
  <si>
    <t>174 Beaconsfield Pde</t>
  </si>
  <si>
    <t>61 Ray Dr</t>
  </si>
  <si>
    <t>6 Chester St</t>
  </si>
  <si>
    <t>9a Russell St</t>
  </si>
  <si>
    <t>120 Cole St</t>
  </si>
  <si>
    <t>34 Martin St</t>
  </si>
  <si>
    <t>54 Grove Rd</t>
  </si>
  <si>
    <t>47 Charles St</t>
  </si>
  <si>
    <t>4/1 Nangnak La</t>
  </si>
  <si>
    <t>19 Gordon Gr</t>
  </si>
  <si>
    <t>352 Moray St</t>
  </si>
  <si>
    <t>21 Penn Ct</t>
  </si>
  <si>
    <t>3/14 Oconnor St</t>
  </si>
  <si>
    <t>46 Cassels Rd</t>
  </si>
  <si>
    <t>38 Stewart St</t>
  </si>
  <si>
    <t>59 Scott St</t>
  </si>
  <si>
    <t>6 Lovett Dr</t>
  </si>
  <si>
    <t>5 Bent St</t>
  </si>
  <si>
    <t>206 Nott St</t>
  </si>
  <si>
    <t>40 Errol St</t>
  </si>
  <si>
    <t>705/60 Edgewater Bvd</t>
  </si>
  <si>
    <t>1/1 Paul St</t>
  </si>
  <si>
    <t>42 Watt St</t>
  </si>
  <si>
    <t>154 Hudsons Rd</t>
  </si>
  <si>
    <t>93 Tudor St</t>
  </si>
  <si>
    <t>24 Barrani St</t>
  </si>
  <si>
    <t>2 Park St</t>
  </si>
  <si>
    <t>25 Watson St</t>
  </si>
  <si>
    <t>92 Speight St</t>
  </si>
  <si>
    <t>14 Henry St</t>
  </si>
  <si>
    <t>197 Wingrove St</t>
  </si>
  <si>
    <t>171 Sterling Dr</t>
  </si>
  <si>
    <t>6 Station Pl</t>
  </si>
  <si>
    <t>1/569 Camberwell Rd</t>
  </si>
  <si>
    <t>141 Greythorn Rd</t>
  </si>
  <si>
    <t>2 Pandanus Ct</t>
  </si>
  <si>
    <t>9 Cook St</t>
  </si>
  <si>
    <t>3/907 Dandenong Rd</t>
  </si>
  <si>
    <t>7/3 Tahara Rd</t>
  </si>
  <si>
    <t>7 Angler Pde</t>
  </si>
  <si>
    <t>18 Molesworth Ct</t>
  </si>
  <si>
    <t>133 MacEdon Rd</t>
  </si>
  <si>
    <t>5/16 St Georges Rd</t>
  </si>
  <si>
    <t>6 Longstaff St</t>
  </si>
  <si>
    <t>48 Blackwood St</t>
  </si>
  <si>
    <t>139 Christmas St</t>
  </si>
  <si>
    <t>11 Elsey Rd</t>
  </si>
  <si>
    <t>114 Warwick Rd</t>
  </si>
  <si>
    <t>119 Warwick Rd</t>
  </si>
  <si>
    <t>1 Boreham St</t>
  </si>
  <si>
    <t>6 Taunton St</t>
  </si>
  <si>
    <t>3/54 Severn St</t>
  </si>
  <si>
    <t>1 Morris St</t>
  </si>
  <si>
    <t>Heidelberg Heights</t>
  </si>
  <si>
    <t>82 Southern Rd</t>
  </si>
  <si>
    <t>11 Eva St</t>
  </si>
  <si>
    <t>312 Glenferrie Rd</t>
  </si>
  <si>
    <t>4/12 Ellesmere Rd</t>
  </si>
  <si>
    <t>3/447 Brunswick Rd</t>
  </si>
  <si>
    <t>5/22 Whitby St</t>
  </si>
  <si>
    <t>117 Pearson St</t>
  </si>
  <si>
    <t>29 Beaver St</t>
  </si>
  <si>
    <t>40 Freeman St</t>
  </si>
  <si>
    <t>2a Hope St</t>
  </si>
  <si>
    <t>42 Glenair St</t>
  </si>
  <si>
    <t>2/36 May St</t>
  </si>
  <si>
    <t>1/15 Chenies St</t>
  </si>
  <si>
    <t>22 Ellesmere St</t>
  </si>
  <si>
    <t>7 Hope St</t>
  </si>
  <si>
    <t>Alphington</t>
  </si>
  <si>
    <t>83 Fulham Rd</t>
  </si>
  <si>
    <t>9/43 Inglesby Rd</t>
  </si>
  <si>
    <t>3/1 Corhampton Rd</t>
  </si>
  <si>
    <t>44 Athelstan Rd</t>
  </si>
  <si>
    <t>3/24 Green St</t>
  </si>
  <si>
    <t>3 Norma Ct</t>
  </si>
  <si>
    <t>9 Ambon Ct</t>
  </si>
  <si>
    <t>13 Jellicoe St</t>
  </si>
  <si>
    <t>20 Stillman St</t>
  </si>
  <si>
    <t>1/271 Williams Rd</t>
  </si>
  <si>
    <t>2b York Rd</t>
  </si>
  <si>
    <t>26 Bell St</t>
  </si>
  <si>
    <t>9 Pearce St</t>
  </si>
  <si>
    <t>768 Elgar Rd</t>
  </si>
  <si>
    <t>Jacana</t>
  </si>
  <si>
    <t>108 Sunset Bvd</t>
  </si>
  <si>
    <t>122 McIntosh Rd</t>
  </si>
  <si>
    <t>164 Maidstone St</t>
  </si>
  <si>
    <t>1/355 Alma Rd</t>
  </si>
  <si>
    <t>22 Carlingford St</t>
  </si>
  <si>
    <t>2/20 Margaret St</t>
  </si>
  <si>
    <t>49 Aylmer St</t>
  </si>
  <si>
    <t>3/78 William St</t>
  </si>
  <si>
    <t>502/69 Victoria St</t>
  </si>
  <si>
    <t>1106/1 Clara St</t>
  </si>
  <si>
    <t>109/14 Elizabeth St</t>
  </si>
  <si>
    <t>111 Stokes St</t>
  </si>
  <si>
    <t>39 Balerno Cir</t>
  </si>
  <si>
    <t>21 Roberts St</t>
  </si>
  <si>
    <t>1/15 Ross St</t>
  </si>
  <si>
    <t>191 Ballarat Rd</t>
  </si>
  <si>
    <t>65 Glenair St</t>
  </si>
  <si>
    <t>5 Luckins Rd</t>
  </si>
  <si>
    <t>126 Albert St</t>
  </si>
  <si>
    <t>12 Stott St</t>
  </si>
  <si>
    <t>29 Norwood St</t>
  </si>
  <si>
    <t>15 Ellendale St</t>
  </si>
  <si>
    <t>163 Through Rd</t>
  </si>
  <si>
    <t>66 Noone St</t>
  </si>
  <si>
    <t>5/417 Wattletree Rd</t>
  </si>
  <si>
    <t>8 MacGregor St</t>
  </si>
  <si>
    <t>2/16 Charnwood Rd</t>
  </si>
  <si>
    <t>4/36 Acacia St</t>
  </si>
  <si>
    <t>3/19 Chandos St</t>
  </si>
  <si>
    <t>8/2 Pottery Ct</t>
  </si>
  <si>
    <t>40 Borva Dr</t>
  </si>
  <si>
    <t>26 Nolan St</t>
  </si>
  <si>
    <t>5 Clover Ct</t>
  </si>
  <si>
    <t>38 Rourke La</t>
  </si>
  <si>
    <t>38 Alfred St</t>
  </si>
  <si>
    <t>4/77 Pender St</t>
  </si>
  <si>
    <t>36a Warleigh Gr</t>
  </si>
  <si>
    <t>153/73 River St</t>
  </si>
  <si>
    <t>1/60 Budd St</t>
  </si>
  <si>
    <t>7/104 Barkly St</t>
  </si>
  <si>
    <t>282 Glenlyon Rd</t>
  </si>
  <si>
    <t>5/322 Buckley St</t>
  </si>
  <si>
    <t>7 Colclough Ct</t>
  </si>
  <si>
    <t>28 Vine St</t>
  </si>
  <si>
    <t>2 Parry St</t>
  </si>
  <si>
    <t>2 Fitzroy Gr</t>
  </si>
  <si>
    <t>2/65 Bayswater Rd</t>
  </si>
  <si>
    <t>6/4 Belvedere Cl</t>
  </si>
  <si>
    <t>5 Michael St</t>
  </si>
  <si>
    <t>271 High St</t>
  </si>
  <si>
    <t>12 Simpson St</t>
  </si>
  <si>
    <t>81 Mitchell St</t>
  </si>
  <si>
    <t>5 Empress Ct</t>
  </si>
  <si>
    <t>3/52 Maud St</t>
  </si>
  <si>
    <t>20 Ruskin Rd</t>
  </si>
  <si>
    <t>89 Radnor St</t>
  </si>
  <si>
    <t>75 Leura Gr</t>
  </si>
  <si>
    <t>72 William St</t>
  </si>
  <si>
    <t>3/16 Elphin St</t>
  </si>
  <si>
    <t>3/5 Kent Rd</t>
  </si>
  <si>
    <t>1/21 Bruce St</t>
  </si>
  <si>
    <t>6/5 Peak St</t>
  </si>
  <si>
    <t>37 Grosvenor St</t>
  </si>
  <si>
    <t>10/27 Lewisham Rd</t>
  </si>
  <si>
    <t>1/47 Lytton St</t>
  </si>
  <si>
    <t>40 View St</t>
  </si>
  <si>
    <t>6/17 Geddes St</t>
  </si>
  <si>
    <t>1/15 Gilbertson St</t>
  </si>
  <si>
    <t>98 Epsom Rd</t>
  </si>
  <si>
    <t>4 Ida St</t>
  </si>
  <si>
    <t>106 Ross St</t>
  </si>
  <si>
    <t>67 Collett St</t>
  </si>
  <si>
    <t>18 Blair St</t>
  </si>
  <si>
    <t>38 Dalny Rd</t>
  </si>
  <si>
    <t>25 Florence Cl</t>
  </si>
  <si>
    <t>84 Raleigh St</t>
  </si>
  <si>
    <t>3/2 Cooper St</t>
  </si>
  <si>
    <t>23 Melville St</t>
  </si>
  <si>
    <t>10 Seattle St</t>
  </si>
  <si>
    <t>27 Nungerner St</t>
  </si>
  <si>
    <t>45 Westbank Tce</t>
  </si>
  <si>
    <t>24/384 Toorak Rd</t>
  </si>
  <si>
    <t>6/432 Punt Rd</t>
  </si>
  <si>
    <t>13/55 Darling St</t>
  </si>
  <si>
    <t>104/13 Wellington St</t>
  </si>
  <si>
    <t>81 Carter St</t>
  </si>
  <si>
    <t>18/408 Lygon St</t>
  </si>
  <si>
    <t>4 Trent Ct</t>
  </si>
  <si>
    <t>202/115 Nott St</t>
  </si>
  <si>
    <t>2/45 Cathcart St</t>
  </si>
  <si>
    <t>104 Williamstown Rd</t>
  </si>
  <si>
    <t>129 Roberts St</t>
  </si>
  <si>
    <t>44 Naroon Rd</t>
  </si>
  <si>
    <t>29 Westgarth St</t>
  </si>
  <si>
    <t>16 Mapledene Ct</t>
  </si>
  <si>
    <t>3/13 Wattle Valley Rd</t>
  </si>
  <si>
    <t>26 Wills St</t>
  </si>
  <si>
    <t>212 Union Rd</t>
  </si>
  <si>
    <t>68 Hunter Rd</t>
  </si>
  <si>
    <t>40 Castleton Rd</t>
  </si>
  <si>
    <t>1/34 Cumming St</t>
  </si>
  <si>
    <t>17/393 Toorak Rd</t>
  </si>
  <si>
    <t>4/27 Robe St</t>
  </si>
  <si>
    <t>7/55 Johnston St</t>
  </si>
  <si>
    <t>82 Hambleton St</t>
  </si>
  <si>
    <t>2 Donnelly Ct</t>
  </si>
  <si>
    <t>102 Melville Rd</t>
  </si>
  <si>
    <t>58 Donald St</t>
  </si>
  <si>
    <t>1/410 Buckley St</t>
  </si>
  <si>
    <t>14 Lovett Dr</t>
  </si>
  <si>
    <t>22 McPherson St</t>
  </si>
  <si>
    <t>31 Forge Cl</t>
  </si>
  <si>
    <t>6 Clarendon St</t>
  </si>
  <si>
    <t>1/95 Mills St</t>
  </si>
  <si>
    <t>2/5 Pell St</t>
  </si>
  <si>
    <t>3b Manuka St</t>
  </si>
  <si>
    <t>1/52 Neville St</t>
  </si>
  <si>
    <t>67/337 Station St</t>
  </si>
  <si>
    <t>83 Royal Pde</t>
  </si>
  <si>
    <t>16/5 Denham St</t>
  </si>
  <si>
    <t>43 Kellett Gr</t>
  </si>
  <si>
    <t>3 Bridges St</t>
  </si>
  <si>
    <t>23 Wills St</t>
  </si>
  <si>
    <t>1 Avenue Victoria</t>
  </si>
  <si>
    <t>1 Marne St</t>
  </si>
  <si>
    <t>2/5 Marilyn Ct</t>
  </si>
  <si>
    <t>55 Albion Rd</t>
  </si>
  <si>
    <t>5/15 Dickens St</t>
  </si>
  <si>
    <t>1/127 Glen Huntly Rd</t>
  </si>
  <si>
    <t>55 Merton St</t>
  </si>
  <si>
    <t>42 Seggan Cir</t>
  </si>
  <si>
    <t>9 Sargood St</t>
  </si>
  <si>
    <t>265 Bell St</t>
  </si>
  <si>
    <t>12/9 Milton St</t>
  </si>
  <si>
    <t>6 Prefect St</t>
  </si>
  <si>
    <t>North Melbourne</t>
  </si>
  <si>
    <t>2/150 Arden St</t>
  </si>
  <si>
    <t>601/65 Coventry St</t>
  </si>
  <si>
    <t>20 Scotia St</t>
  </si>
  <si>
    <t>254 Faraday St</t>
  </si>
  <si>
    <t>3/105 Raleigh Rd</t>
  </si>
  <si>
    <t>42/2 Horizon Dr</t>
  </si>
  <si>
    <t>4 Graeme Ct</t>
  </si>
  <si>
    <t>28 Dale St</t>
  </si>
  <si>
    <t>22 Burbidge Dr</t>
  </si>
  <si>
    <t>58 Kernot St</t>
  </si>
  <si>
    <t>91 High St</t>
  </si>
  <si>
    <t>3/2 Garden Rd</t>
  </si>
  <si>
    <t>33b Emily St</t>
  </si>
  <si>
    <t>119 Hughes Pde</t>
  </si>
  <si>
    <t>225 Gillies St</t>
  </si>
  <si>
    <t>48 Gordon St</t>
  </si>
  <si>
    <t>603 Burke Rd</t>
  </si>
  <si>
    <t>16 Flowerdale Rd</t>
  </si>
  <si>
    <t>609 Nepean Hwy</t>
  </si>
  <si>
    <t>18 Curzon St</t>
  </si>
  <si>
    <t>55 Whyte St</t>
  </si>
  <si>
    <t>1/58 Darebin St</t>
  </si>
  <si>
    <t>30 Rowena Pde</t>
  </si>
  <si>
    <t>12/120 Cambridge St</t>
  </si>
  <si>
    <t>5 Boronia St</t>
  </si>
  <si>
    <t>10/530 Toorak Rd</t>
  </si>
  <si>
    <t>10/34 MacFarlan St</t>
  </si>
  <si>
    <t>150 Clark St</t>
  </si>
  <si>
    <t>801/65 Beach St</t>
  </si>
  <si>
    <t>3 Ballarat St</t>
  </si>
  <si>
    <t>74 Davies St</t>
  </si>
  <si>
    <t>32 Walter St</t>
  </si>
  <si>
    <t>21 Tait St</t>
  </si>
  <si>
    <t>1/12 Kokaribb Rd</t>
  </si>
  <si>
    <t>2/61 Moonya Rd</t>
  </si>
  <si>
    <t>2/79 Mimosa Rd</t>
  </si>
  <si>
    <t>39 Elimatta Rd</t>
  </si>
  <si>
    <t>2/13 Spencer St</t>
  </si>
  <si>
    <t>13 Andrew St</t>
  </si>
  <si>
    <t>14 Malmsbury St</t>
  </si>
  <si>
    <t>38 Caroline St</t>
  </si>
  <si>
    <t>2 Tudor Ct</t>
  </si>
  <si>
    <t>21 Reid St</t>
  </si>
  <si>
    <t>258 Napier St</t>
  </si>
  <si>
    <t>2/38 Margaret St</t>
  </si>
  <si>
    <t>44 Manning Rd</t>
  </si>
  <si>
    <t>103/115 Tennyson St</t>
  </si>
  <si>
    <t>4a Gatehouse La</t>
  </si>
  <si>
    <t>59 Heath St</t>
  </si>
  <si>
    <t>403/19 Pentridge Bvd</t>
  </si>
  <si>
    <t>94 Wilson St</t>
  </si>
  <si>
    <t>50 Davies St</t>
  </si>
  <si>
    <t>27 McMahons Rd</t>
  </si>
  <si>
    <t>1/132 Pascoe Vale Rd</t>
  </si>
  <si>
    <t>120 Epsom Rd</t>
  </si>
  <si>
    <t>2 Arbor Tce</t>
  </si>
  <si>
    <t>1472 Dandenong Rd</t>
  </si>
  <si>
    <t>5 Florida Ct</t>
  </si>
  <si>
    <t>268d Mason St</t>
  </si>
  <si>
    <t>2/6 Culma St</t>
  </si>
  <si>
    <t>12 Rudyard St</t>
  </si>
  <si>
    <t>49 Dalny Rd</t>
  </si>
  <si>
    <t>121 Bent St</t>
  </si>
  <si>
    <t>13 Wiltshire St</t>
  </si>
  <si>
    <t>20 Mills St</t>
  </si>
  <si>
    <t>7 Seafoam St</t>
  </si>
  <si>
    <t>Bellfield</t>
  </si>
  <si>
    <t>129 Liberty Pde</t>
  </si>
  <si>
    <t>74 Barkly St</t>
  </si>
  <si>
    <t>3/2 Kardella St</t>
  </si>
  <si>
    <t>11/17 Myamyn St</t>
  </si>
  <si>
    <t>17/25 Williams Rd</t>
  </si>
  <si>
    <t>4/25 Jackson St</t>
  </si>
  <si>
    <t>3/30 Snell Gr</t>
  </si>
  <si>
    <t>13 Brockley Rd</t>
  </si>
  <si>
    <t>60 Wonganella Dr</t>
  </si>
  <si>
    <t>29 Winchester St</t>
  </si>
  <si>
    <t>31 Elder Pde</t>
  </si>
  <si>
    <t>111 Wellington St</t>
  </si>
  <si>
    <t>4 Milverton St</t>
  </si>
  <si>
    <t>9/81 Dodds St</t>
  </si>
  <si>
    <t>2/101 Leveson St</t>
  </si>
  <si>
    <t>5/72 Dover Rd</t>
  </si>
  <si>
    <t>2/29 Maddox Rd</t>
  </si>
  <si>
    <t>42 Farm St</t>
  </si>
  <si>
    <t>8/66 Riddell Pde</t>
  </si>
  <si>
    <t>10 Ethel St</t>
  </si>
  <si>
    <t>34 Oamaru St</t>
  </si>
  <si>
    <t>17 Leonard St</t>
  </si>
  <si>
    <t>16/36 Anderson Rd</t>
  </si>
  <si>
    <t>42 Warburton Rd</t>
  </si>
  <si>
    <t>2 Birtles Ct</t>
  </si>
  <si>
    <t>Ivanhoe East</t>
  </si>
  <si>
    <t>333 The Boulevard</t>
  </si>
  <si>
    <t>292 Lennox St</t>
  </si>
  <si>
    <t>210/10 Hillingdon Pl</t>
  </si>
  <si>
    <t>144 Union St</t>
  </si>
  <si>
    <t>2 Addison St</t>
  </si>
  <si>
    <t>741 Elgar Rd</t>
  </si>
  <si>
    <t>2/94 Truganini Rd</t>
  </si>
  <si>
    <t>143 Patterson Rd</t>
  </si>
  <si>
    <t>329 Plenty Rd</t>
  </si>
  <si>
    <t>60 Cramer St</t>
  </si>
  <si>
    <t>88 Monash St</t>
  </si>
  <si>
    <t>1/37 Yongala St</t>
  </si>
  <si>
    <t>7 Power St</t>
  </si>
  <si>
    <t>17 Weybridge St</t>
  </si>
  <si>
    <t>72b David St</t>
  </si>
  <si>
    <t>11 Billson St</t>
  </si>
  <si>
    <t>23 Morotai Pde</t>
  </si>
  <si>
    <t>11 Grantham Rd</t>
  </si>
  <si>
    <t>603/120 Palmer St</t>
  </si>
  <si>
    <t>5 Koorang La</t>
  </si>
  <si>
    <t>837 Canterbury Rd</t>
  </si>
  <si>
    <t>1/403 Dandenong Rd</t>
  </si>
  <si>
    <t>6 Blenheim St</t>
  </si>
  <si>
    <t>67 Prospect Dr</t>
  </si>
  <si>
    <t>Essendon North</t>
  </si>
  <si>
    <t>11 Duffy St</t>
  </si>
  <si>
    <t>4/55 Kavanagh St</t>
  </si>
  <si>
    <t>4/6 Crefden St</t>
  </si>
  <si>
    <t>3/53 Whitehall St</t>
  </si>
  <si>
    <t>170 Ayr St</t>
  </si>
  <si>
    <t>246 Murray Rd</t>
  </si>
  <si>
    <t>8 High St</t>
  </si>
  <si>
    <t>14 Verdun St</t>
  </si>
  <si>
    <t>2 Thomas St</t>
  </si>
  <si>
    <t>70 Highett Rd</t>
  </si>
  <si>
    <t>704/8 Howard St</t>
  </si>
  <si>
    <t>10/5 St David St</t>
  </si>
  <si>
    <t>5/138 Milton Pde</t>
  </si>
  <si>
    <t>8/71 Denbigh Rd</t>
  </si>
  <si>
    <t>6/26 Mercer Rd</t>
  </si>
  <si>
    <t>6/157 Beach St</t>
  </si>
  <si>
    <t>46 Cobden St</t>
  </si>
  <si>
    <t>42 Whitby St</t>
  </si>
  <si>
    <t>15 Ethel St</t>
  </si>
  <si>
    <t>9 John St</t>
  </si>
  <si>
    <t>4 Bell St</t>
  </si>
  <si>
    <t>4/426 Buckley St</t>
  </si>
  <si>
    <t>180 Parer Rd</t>
  </si>
  <si>
    <t>1/949 Punt Rd</t>
  </si>
  <si>
    <t>15 Mary St</t>
  </si>
  <si>
    <t>8a Bray Ct</t>
  </si>
  <si>
    <t>4/16 Rosella St</t>
  </si>
  <si>
    <t>9 Stewart St</t>
  </si>
  <si>
    <t>31b Purtell St</t>
  </si>
  <si>
    <t>3 Brooke St</t>
  </si>
  <si>
    <t>14 Killeen St</t>
  </si>
  <si>
    <t>70 Forrest St</t>
  </si>
  <si>
    <t>35 Frater St</t>
  </si>
  <si>
    <t>17 Minogue St</t>
  </si>
  <si>
    <t>2 Pembroke Rd</t>
  </si>
  <si>
    <t>18 Achilles St</t>
  </si>
  <si>
    <t>18 Shelley St</t>
  </si>
  <si>
    <t>2/172 Cape St</t>
  </si>
  <si>
    <t>27/78 Oxford St</t>
  </si>
  <si>
    <t>30 Highett St</t>
  </si>
  <si>
    <t>5/46 Greeves St</t>
  </si>
  <si>
    <t>414/99 Dow St</t>
  </si>
  <si>
    <t>175 Farrell St</t>
  </si>
  <si>
    <t>1/21 Jones St</t>
  </si>
  <si>
    <t>15/1 Manna Gum Ct</t>
  </si>
  <si>
    <t>8 Perth Ct</t>
  </si>
  <si>
    <t>83 Wyong St</t>
  </si>
  <si>
    <t>9 Bruce St</t>
  </si>
  <si>
    <t>5 Lockheed St</t>
  </si>
  <si>
    <t>32 Epsom Rd</t>
  </si>
  <si>
    <t>136 Faraday St</t>
  </si>
  <si>
    <t>120 MacPherson St</t>
  </si>
  <si>
    <t>25 Norfolk St</t>
  </si>
  <si>
    <t>156 Maidstone St</t>
  </si>
  <si>
    <t>108 Mason St</t>
  </si>
  <si>
    <t>175 Douglas Pde</t>
  </si>
  <si>
    <t>45 Emmaline St</t>
  </si>
  <si>
    <t>Keilor Park</t>
  </si>
  <si>
    <t>47 Victory St</t>
  </si>
  <si>
    <t>5/13 Hope Ct</t>
  </si>
  <si>
    <t>8 Avenue Athol</t>
  </si>
  <si>
    <t>31 Tuxen St</t>
  </si>
  <si>
    <t>18 Papua St</t>
  </si>
  <si>
    <t>56 Wellington St</t>
  </si>
  <si>
    <t>89 Pridham St</t>
  </si>
  <si>
    <t>11/16 Byron St</t>
  </si>
  <si>
    <t>30 Downs St</t>
  </si>
  <si>
    <t>141 Gold St</t>
  </si>
  <si>
    <t>36 Charles St</t>
  </si>
  <si>
    <t>12 Skewes St</t>
  </si>
  <si>
    <t>81 Quinn Gr</t>
  </si>
  <si>
    <t>47 Barnett St</t>
  </si>
  <si>
    <t>8/201 Abbotsford St</t>
  </si>
  <si>
    <t>26/2 Ballarat Rd</t>
  </si>
  <si>
    <t>20 Greig St</t>
  </si>
  <si>
    <t>6/7 Judd St</t>
  </si>
  <si>
    <t>16/89 Neerim Rd</t>
  </si>
  <si>
    <t>17a Edinburgh St</t>
  </si>
  <si>
    <t>191 Tyler St</t>
  </si>
  <si>
    <t>55 Warburton Rd</t>
  </si>
  <si>
    <t>9 Power St</t>
  </si>
  <si>
    <t>16a Billson St</t>
  </si>
  <si>
    <t>203/11 Hillingdon Pl</t>
  </si>
  <si>
    <t>78 Dickens St</t>
  </si>
  <si>
    <t>1/30 McLean St</t>
  </si>
  <si>
    <t>5 Halpin St</t>
  </si>
  <si>
    <t>20 Ryan St</t>
  </si>
  <si>
    <t>3 South St</t>
  </si>
  <si>
    <t>130 Manningham Rd</t>
  </si>
  <si>
    <t>Gardenvale</t>
  </si>
  <si>
    <t>7/32 Gardenia Rd</t>
  </si>
  <si>
    <t>84 Dalny Rd</t>
  </si>
  <si>
    <t>3 Molden St</t>
  </si>
  <si>
    <t>4 Buxton St</t>
  </si>
  <si>
    <t>1/5 Daventry St</t>
  </si>
  <si>
    <t>3 Sheargold Ct</t>
  </si>
  <si>
    <t>41 Northumberland Rd</t>
  </si>
  <si>
    <t>4/178 Power St</t>
  </si>
  <si>
    <t>3/5 Holly St</t>
  </si>
  <si>
    <t>6/124 Canterbury Rd</t>
  </si>
  <si>
    <t>19 Thomas St</t>
  </si>
  <si>
    <t>10/32 Loller St</t>
  </si>
  <si>
    <t>27/78 Holyrood St</t>
  </si>
  <si>
    <t>37 Alamein Rd</t>
  </si>
  <si>
    <t>1/18 Leafield St</t>
  </si>
  <si>
    <t>658 Lygon St</t>
  </si>
  <si>
    <t>42 Cressy St</t>
  </si>
  <si>
    <t>3/38 Barkly St</t>
  </si>
  <si>
    <t>516/99 Dow St</t>
  </si>
  <si>
    <t>50 Park Rd</t>
  </si>
  <si>
    <t>23 Surrey St</t>
  </si>
  <si>
    <t>1 Dorset Rd</t>
  </si>
  <si>
    <t>1/19 Dermot St</t>
  </si>
  <si>
    <t>11 Howell Pl</t>
  </si>
  <si>
    <t>1a Court St</t>
  </si>
  <si>
    <t>16 Margaret St</t>
  </si>
  <si>
    <t>40 Riverview Tce</t>
  </si>
  <si>
    <t>13 Tasker St</t>
  </si>
  <si>
    <t>42 Kathleen St</t>
  </si>
  <si>
    <t>45 McGregor St</t>
  </si>
  <si>
    <t>35 Spence St</t>
  </si>
  <si>
    <t>24 McIntosh St</t>
  </si>
  <si>
    <t>7 Flowerdale Rd</t>
  </si>
  <si>
    <t>1/105 Cochrane St</t>
  </si>
  <si>
    <t>29 Wickham Rd</t>
  </si>
  <si>
    <t>19 Collins St</t>
  </si>
  <si>
    <t>103 Waterdale Rd</t>
  </si>
  <si>
    <t>Princes Hill</t>
  </si>
  <si>
    <t>77 McIlwraith St</t>
  </si>
  <si>
    <t>1/7 Glenmore St</t>
  </si>
  <si>
    <t>7 Wattlebird Ct</t>
  </si>
  <si>
    <t>7/53 Wattletree Rd</t>
  </si>
  <si>
    <t>506/220 Commercial Rd</t>
  </si>
  <si>
    <t>43 Highbury Gr</t>
  </si>
  <si>
    <t>6 Leighton Ct</t>
  </si>
  <si>
    <t>15 Fraser St</t>
  </si>
  <si>
    <t>18a Iffla St</t>
  </si>
  <si>
    <t>7 Manly Ct</t>
  </si>
  <si>
    <t>55 King St</t>
  </si>
  <si>
    <t>9a Ballater St</t>
  </si>
  <si>
    <t>44 Lind St</t>
  </si>
  <si>
    <t>8 Rocklands Rd</t>
  </si>
  <si>
    <t>East Melbourne</t>
  </si>
  <si>
    <t>7/45 Gipps St</t>
  </si>
  <si>
    <t>116/55 Hopkins St</t>
  </si>
  <si>
    <t>18 Frederick St</t>
  </si>
  <si>
    <t>38 Benbow St</t>
  </si>
  <si>
    <t>5/66 Woornack Rd</t>
  </si>
  <si>
    <t>2/119 Marlborough St</t>
  </si>
  <si>
    <t>13 Wood St</t>
  </si>
  <si>
    <t>11 Carrington Rd</t>
  </si>
  <si>
    <t>2/120 Princess St</t>
  </si>
  <si>
    <t>31/15 River Bvd</t>
  </si>
  <si>
    <t>129 Charles St</t>
  </si>
  <si>
    <t>7/30 Bryant St</t>
  </si>
  <si>
    <t>59 Brewster St</t>
  </si>
  <si>
    <t>13 Batman St</t>
  </si>
  <si>
    <t>39 Kellaway St</t>
  </si>
  <si>
    <t>31 Sassafras Dr</t>
  </si>
  <si>
    <t>40 Ironbark Dr</t>
  </si>
  <si>
    <t>178 Raglan St</t>
  </si>
  <si>
    <t>36 Tanner Gr</t>
  </si>
  <si>
    <t>118 Roberts St</t>
  </si>
  <si>
    <t>5 Braim St</t>
  </si>
  <si>
    <t>36 Matthews St</t>
  </si>
  <si>
    <t>43 Helston St</t>
  </si>
  <si>
    <t>63 Victoria Rd</t>
  </si>
  <si>
    <t>7/1 Princess St</t>
  </si>
  <si>
    <t>38/99 Oxford St</t>
  </si>
  <si>
    <t>1018 Drummond St</t>
  </si>
  <si>
    <t>41 Dunstan Pde</t>
  </si>
  <si>
    <t>14/182 Albert Rd</t>
  </si>
  <si>
    <t>32 Milton St</t>
  </si>
  <si>
    <t>15/11 Aberdeen St</t>
  </si>
  <si>
    <t>1/30 Archibald St</t>
  </si>
  <si>
    <t>7 Pridham St</t>
  </si>
  <si>
    <t>2/26 Wicklow St</t>
  </si>
  <si>
    <t>25 Malvern Gr</t>
  </si>
  <si>
    <t>35 Furlong Rd</t>
  </si>
  <si>
    <t>56 Gardiner Pde</t>
  </si>
  <si>
    <t>3/201 Rosanna Rd</t>
  </si>
  <si>
    <t>1/241 Lower Plenty Rd</t>
  </si>
  <si>
    <t>10/8 Hull St</t>
  </si>
  <si>
    <t>22 Lowther St</t>
  </si>
  <si>
    <t>31 Bell St</t>
  </si>
  <si>
    <t>2/29 May Rd</t>
  </si>
  <si>
    <t>139 Cruikshank St</t>
  </si>
  <si>
    <t>310/330 Lygon St</t>
  </si>
  <si>
    <t>21a Edgar St</t>
  </si>
  <si>
    <t>2 Hood St</t>
  </si>
  <si>
    <t>30 Simpson St</t>
  </si>
  <si>
    <t>1 River St</t>
  </si>
  <si>
    <t>25 Connie St</t>
  </si>
  <si>
    <t>147 Tucker Rd</t>
  </si>
  <si>
    <t>364 Kooyong Rd</t>
  </si>
  <si>
    <t>94 High St</t>
  </si>
  <si>
    <t>3/100 Mount St</t>
  </si>
  <si>
    <t>56a Clifton St</t>
  </si>
  <si>
    <t>797 Burwood Rd</t>
  </si>
  <si>
    <t>214 Were St</t>
  </si>
  <si>
    <t>17 Lena St</t>
  </si>
  <si>
    <t>15/262 Heidelberg Rd</t>
  </si>
  <si>
    <t>19 Kent Rd</t>
  </si>
  <si>
    <t>5/60 Chomley St</t>
  </si>
  <si>
    <t>35 Dixon St</t>
  </si>
  <si>
    <t>3/4 Mitchell St</t>
  </si>
  <si>
    <t>82 Lorne St</t>
  </si>
  <si>
    <t>109 Derby St</t>
  </si>
  <si>
    <t>4/8 Keam St</t>
  </si>
  <si>
    <t>45a Nolan St</t>
  </si>
  <si>
    <t>111/18 Bent St</t>
  </si>
  <si>
    <t>230 Nott St</t>
  </si>
  <si>
    <t>94 Mason St</t>
  </si>
  <si>
    <t>13 Claronga St</t>
  </si>
  <si>
    <t>9 Ayr St</t>
  </si>
  <si>
    <t>7 Tiernan St</t>
  </si>
  <si>
    <t>3 Xavier Gr</t>
  </si>
  <si>
    <t>42 Kellett St</t>
  </si>
  <si>
    <t>18 Norton St</t>
  </si>
  <si>
    <t>3 Capella St</t>
  </si>
  <si>
    <t>48 Martin Rd</t>
  </si>
  <si>
    <t>3 Besant St</t>
  </si>
  <si>
    <t>2/111 Thomas St</t>
  </si>
  <si>
    <t>257 Liberty Pde</t>
  </si>
  <si>
    <t>16 Fenwick St</t>
  </si>
  <si>
    <t>27 Bath St</t>
  </si>
  <si>
    <t>144 Cobden St</t>
  </si>
  <si>
    <t>17 Addison St</t>
  </si>
  <si>
    <t>9/15 De Carle St</t>
  </si>
  <si>
    <t>16 Bedford St</t>
  </si>
  <si>
    <t>3 Karen Ct</t>
  </si>
  <si>
    <t>13 Pennington St</t>
  </si>
  <si>
    <t>16 Bernard Ct</t>
  </si>
  <si>
    <t>211 Napier St</t>
  </si>
  <si>
    <t>5/467 King St</t>
  </si>
  <si>
    <t>83 Princes St</t>
  </si>
  <si>
    <t>405/250 Barkly St</t>
  </si>
  <si>
    <t>49 Howitt Dr</t>
  </si>
  <si>
    <t>6a Tobruk St</t>
  </si>
  <si>
    <t>2/1 Perry St</t>
  </si>
  <si>
    <t>69 Watt St</t>
  </si>
  <si>
    <t>21 Princess St</t>
  </si>
  <si>
    <t>3/34 Faversham Rd</t>
  </si>
  <si>
    <t>22 Renwick St</t>
  </si>
  <si>
    <t>52a William St</t>
  </si>
  <si>
    <t>134 Coppin St</t>
  </si>
  <si>
    <t>11 Church St</t>
  </si>
  <si>
    <t>2/19 Camden St</t>
  </si>
  <si>
    <t>153 Dow St</t>
  </si>
  <si>
    <t>19 Barbara St</t>
  </si>
  <si>
    <t>2/3 Donald St</t>
  </si>
  <si>
    <t>160 Glenlyon Rd</t>
  </si>
  <si>
    <t>53 Mangalore St</t>
  </si>
  <si>
    <t>18 Montrose St</t>
  </si>
  <si>
    <t>31 Monash St</t>
  </si>
  <si>
    <t>19 Warrs Rd</t>
  </si>
  <si>
    <t>38 Lily St</t>
  </si>
  <si>
    <t>10/68 Woornack Rd</t>
  </si>
  <si>
    <t>2/53 Moylan St</t>
  </si>
  <si>
    <t>3/38 Barton St</t>
  </si>
  <si>
    <t>1/23 George St</t>
  </si>
  <si>
    <t>7 Charles St</t>
  </si>
  <si>
    <t>4/30 Weir St</t>
  </si>
  <si>
    <t>174 Kilby Rd</t>
  </si>
  <si>
    <t>91 Princess St</t>
  </si>
  <si>
    <t>66 Champion St</t>
  </si>
  <si>
    <t>2/96 Porter Rd</t>
  </si>
  <si>
    <t>37 Eamon Dr</t>
  </si>
  <si>
    <t>1/54 McIntyre St</t>
  </si>
  <si>
    <t>12/67 High St</t>
  </si>
  <si>
    <t>2/120 Brighton Rd</t>
  </si>
  <si>
    <t>29 Alfred St</t>
  </si>
  <si>
    <t>11/5 Industry La</t>
  </si>
  <si>
    <t>17 Edward St</t>
  </si>
  <si>
    <t>11 Station St</t>
  </si>
  <si>
    <t>5 Hanover St</t>
  </si>
  <si>
    <t>11 Spring St</t>
  </si>
  <si>
    <t>1 McCarron Pde</t>
  </si>
  <si>
    <t>9/35 Powlett St</t>
  </si>
  <si>
    <t>19/9 Fabian Ct</t>
  </si>
  <si>
    <t>112 Edgewater Bvd</t>
  </si>
  <si>
    <t>77 Chapel Rd</t>
  </si>
  <si>
    <t>10 Knapp St</t>
  </si>
  <si>
    <t>70 Market St</t>
  </si>
  <si>
    <t>31 Duosa Rd</t>
  </si>
  <si>
    <t>21a Station Rd</t>
  </si>
  <si>
    <t>31 Belgrove St</t>
  </si>
  <si>
    <t>16/799 Burwood Rd</t>
  </si>
  <si>
    <t>4/3 King St</t>
  </si>
  <si>
    <t>15 Hodder St</t>
  </si>
  <si>
    <t>7/106 Brown St</t>
  </si>
  <si>
    <t>26 Serpentine St</t>
  </si>
  <si>
    <t>4/24 Hyslop Pde</t>
  </si>
  <si>
    <t>3/2 Cawkwell St</t>
  </si>
  <si>
    <t>89 Cruikshank St</t>
  </si>
  <si>
    <t>35 Pakington St</t>
  </si>
  <si>
    <t>11/97 Brickworks Dr</t>
  </si>
  <si>
    <t>201 Hope St</t>
  </si>
  <si>
    <t>1/182 Albion St</t>
  </si>
  <si>
    <t>144 The Avenue</t>
  </si>
  <si>
    <t>1/31 Surrey Dr</t>
  </si>
  <si>
    <t>8 Geddes St</t>
  </si>
  <si>
    <t>10 Roslyn St</t>
  </si>
  <si>
    <t>43 Henshall Rd</t>
  </si>
  <si>
    <t>20/30 Mona Pl</t>
  </si>
  <si>
    <t>72 Bayswater Rd</t>
  </si>
  <si>
    <t>8/294 Nicholson St</t>
  </si>
  <si>
    <t>8 Jerrold St</t>
  </si>
  <si>
    <t>23 Hotham St</t>
  </si>
  <si>
    <t>5/39 Horne St</t>
  </si>
  <si>
    <t>40 Chesterville Dr</t>
  </si>
  <si>
    <t>17 Ramleh Rd</t>
  </si>
  <si>
    <t>20 Rodman St</t>
  </si>
  <si>
    <t>79 Christmas St</t>
  </si>
  <si>
    <t>89 Kilby Rd</t>
  </si>
  <si>
    <t>143 Burnley St</t>
  </si>
  <si>
    <t>Burnley</t>
  </si>
  <si>
    <t>92 Madden Gr</t>
  </si>
  <si>
    <t>35 Chomley St</t>
  </si>
  <si>
    <t>26 Willis St</t>
  </si>
  <si>
    <t>10 Coote St</t>
  </si>
  <si>
    <t>12 Brockley Rd</t>
  </si>
  <si>
    <t>14 Murdock St</t>
  </si>
  <si>
    <t>64 Hanover St</t>
  </si>
  <si>
    <t>49 Rogerson St</t>
  </si>
  <si>
    <t>1/16 Mawbey St</t>
  </si>
  <si>
    <t>12/700 Queensberry St</t>
  </si>
  <si>
    <t>7/15 Manchester Gr</t>
  </si>
  <si>
    <t>12 Borrie St</t>
  </si>
  <si>
    <t>5/35 Durham Rd</t>
  </si>
  <si>
    <t>95 Nicholas St</t>
  </si>
  <si>
    <t>15 Maughan Pde</t>
  </si>
  <si>
    <t>28 Walnut Rd</t>
  </si>
  <si>
    <t>9 Pitt St</t>
  </si>
  <si>
    <t>8/99 Osborne St</t>
  </si>
  <si>
    <t>1/558 Toorak Rd</t>
  </si>
  <si>
    <t>5/228 Reynard St</t>
  </si>
  <si>
    <t>64 Pearson St</t>
  </si>
  <si>
    <t>58 Fenton St</t>
  </si>
  <si>
    <t>2/17 Montpellier Rd</t>
  </si>
  <si>
    <t>1501/87 Franklin St</t>
  </si>
  <si>
    <t>44 Miller St</t>
  </si>
  <si>
    <t>5 Iskandar Pl</t>
  </si>
  <si>
    <t>1/24 Lillimur Rd</t>
  </si>
  <si>
    <t>71 Bignell Rd</t>
  </si>
  <si>
    <t>9 Filbert St</t>
  </si>
  <si>
    <t>172 Rossmoyne St</t>
  </si>
  <si>
    <t>43 Joan St</t>
  </si>
  <si>
    <t>97 Cumberland St</t>
  </si>
  <si>
    <t>591 Camberwell Rd</t>
  </si>
  <si>
    <t>111 Best St</t>
  </si>
  <si>
    <t>989 Drummond St</t>
  </si>
  <si>
    <t>8/569 Orrong Rd</t>
  </si>
  <si>
    <t>21/33 Murphy St</t>
  </si>
  <si>
    <t>21 Ralston St</t>
  </si>
  <si>
    <t>538a Orrong Rd</t>
  </si>
  <si>
    <t>6 Brooke St</t>
  </si>
  <si>
    <t>106/360 Lygon St</t>
  </si>
  <si>
    <t>35 Charles St</t>
  </si>
  <si>
    <t>56 Rose St</t>
  </si>
  <si>
    <t>2 Hillman Ct</t>
  </si>
  <si>
    <t>102/479 Cardigan St</t>
  </si>
  <si>
    <t>108/33 Jeffcott St</t>
  </si>
  <si>
    <t>40 Carlton St</t>
  </si>
  <si>
    <t>1/1 Leamington St</t>
  </si>
  <si>
    <t>38 Wilcox St</t>
  </si>
  <si>
    <t>5/155 Power St</t>
  </si>
  <si>
    <t>1 Marriage Rd</t>
  </si>
  <si>
    <t>11 Warncliffe Rd</t>
  </si>
  <si>
    <t>50 Canterbury St</t>
  </si>
  <si>
    <t>30 Eastham St</t>
  </si>
  <si>
    <t>12 Melrose St</t>
  </si>
  <si>
    <t>52 Brighton St</t>
  </si>
  <si>
    <t>79 Delbridge St</t>
  </si>
  <si>
    <t>8/28 The Righi</t>
  </si>
  <si>
    <t>6/20 Wynnstay Rd</t>
  </si>
  <si>
    <t>5/42 Grey St</t>
  </si>
  <si>
    <t>13 Hudson St</t>
  </si>
  <si>
    <t>2/252 Parer Rd</t>
  </si>
  <si>
    <t>2/44 Emerald St</t>
  </si>
  <si>
    <t>35 Athol St</t>
  </si>
  <si>
    <t>1/157 Atherton Rd</t>
  </si>
  <si>
    <t>208/465 MacAulay Rd</t>
  </si>
  <si>
    <t>9/24 Ireland St</t>
  </si>
  <si>
    <t>Parkville</t>
  </si>
  <si>
    <t>187 Park Dr</t>
  </si>
  <si>
    <t>38 Rocklea Rd</t>
  </si>
  <si>
    <t>106 Johnston St</t>
  </si>
  <si>
    <t>1/178 Murrumbeena Rd</t>
  </si>
  <si>
    <t>6 Gray St</t>
  </si>
  <si>
    <t>1/25 Murray Rd</t>
  </si>
  <si>
    <t>52a Trevelyan St</t>
  </si>
  <si>
    <t>5/82 Gooch St</t>
  </si>
  <si>
    <t>30 Flett St</t>
  </si>
  <si>
    <t>26 Paywit St</t>
  </si>
  <si>
    <t>17 Snowden St</t>
  </si>
  <si>
    <t>18 Russell St</t>
  </si>
  <si>
    <t>112 Belmore Rd</t>
  </si>
  <si>
    <t>64 Earlsfield Rd</t>
  </si>
  <si>
    <t>111 Carpenter St</t>
  </si>
  <si>
    <t>1/97 Bamfield Rd</t>
  </si>
  <si>
    <t>26 Southern Rd</t>
  </si>
  <si>
    <t>1 John St</t>
  </si>
  <si>
    <t>5a Ewart St</t>
  </si>
  <si>
    <t>6 Daley St</t>
  </si>
  <si>
    <t>94 Sterling Dr</t>
  </si>
  <si>
    <t>2/102 Bent St</t>
  </si>
  <si>
    <t>20 Warner St</t>
  </si>
  <si>
    <t>3 Oshannassy St</t>
  </si>
  <si>
    <t>1/15 Delaware St</t>
  </si>
  <si>
    <t>6 MacKenzie St</t>
  </si>
  <si>
    <t>44 Erebus St</t>
  </si>
  <si>
    <t>5/107 Victoria Rd</t>
  </si>
  <si>
    <t>375 South Rd</t>
  </si>
  <si>
    <t>74 Carpenter St</t>
  </si>
  <si>
    <t>82 New St</t>
  </si>
  <si>
    <t>305 Bell St</t>
  </si>
  <si>
    <t>4 Waterdale Rd</t>
  </si>
  <si>
    <t>5 Gough Pl</t>
  </si>
  <si>
    <t>116 Leicester St</t>
  </si>
  <si>
    <t>5/26 Florence Rd</t>
  </si>
  <si>
    <t>3/298 Glenferrie Rd</t>
  </si>
  <si>
    <t>6 Cliff St</t>
  </si>
  <si>
    <t>4/41 Shelley St</t>
  </si>
  <si>
    <t>8/203 Brighton Rd</t>
  </si>
  <si>
    <t>164 Liardet St</t>
  </si>
  <si>
    <t>314 Barkly St</t>
  </si>
  <si>
    <t>5/60 Farnham St</t>
  </si>
  <si>
    <t>5/121 Wellington St</t>
  </si>
  <si>
    <t>26 Ayr St</t>
  </si>
  <si>
    <t>293/88 Kavanagh St</t>
  </si>
  <si>
    <t>218 Nott St</t>
  </si>
  <si>
    <t>55 Elphinstone St</t>
  </si>
  <si>
    <t>37 Skyline Dr</t>
  </si>
  <si>
    <t>1 Fuller St</t>
  </si>
  <si>
    <t>16 Harris St</t>
  </si>
  <si>
    <t>21 Allan St</t>
  </si>
  <si>
    <t>10 Port St</t>
  </si>
  <si>
    <t>4/314 Neerim Rd</t>
  </si>
  <si>
    <t>25 Glover St</t>
  </si>
  <si>
    <t>1d Bute St</t>
  </si>
  <si>
    <t>4 Day St</t>
  </si>
  <si>
    <t>6 Rosewall St</t>
  </si>
  <si>
    <t>6 Alimar Ct</t>
  </si>
  <si>
    <t>3/4 Gordon Gr</t>
  </si>
  <si>
    <t>702/700 Chapel St</t>
  </si>
  <si>
    <t>1/23 Aintree Rd</t>
  </si>
  <si>
    <t>14 Woodmason St</t>
  </si>
  <si>
    <t>48/352 Canterbury Rd</t>
  </si>
  <si>
    <t>39 Heath St</t>
  </si>
  <si>
    <t>9/39 Heller St</t>
  </si>
  <si>
    <t>2 Barkly St</t>
  </si>
  <si>
    <t>2/3 Bowen St</t>
  </si>
  <si>
    <t>6 Fontein St</t>
  </si>
  <si>
    <t>16/11 Berry St</t>
  </si>
  <si>
    <t>75 Edgewater Bvd</t>
  </si>
  <si>
    <t>49 Napoleon St</t>
  </si>
  <si>
    <t>16 Rosa St</t>
  </si>
  <si>
    <t>6 Wimmera St</t>
  </si>
  <si>
    <t>1 Rotorua St</t>
  </si>
  <si>
    <t>45 Browns Rd</t>
  </si>
  <si>
    <t>4/1 Furzer St</t>
  </si>
  <si>
    <t>60 Powell St</t>
  </si>
  <si>
    <t>17 Fern St</t>
  </si>
  <si>
    <t>8/22 Connell St</t>
  </si>
  <si>
    <t>1/74 Balwyn Rd</t>
  </si>
  <si>
    <t>1/2 Kitchener St</t>
  </si>
  <si>
    <t>30 Abbott St</t>
  </si>
  <si>
    <t>62 Campbell St</t>
  </si>
  <si>
    <t>4 Bruce St</t>
  </si>
  <si>
    <t>24/635 Drummond St</t>
  </si>
  <si>
    <t>36 Tyrone St</t>
  </si>
  <si>
    <t>11 William St</t>
  </si>
  <si>
    <t>2/222 Milleara Rd</t>
  </si>
  <si>
    <t>2/50 Jackson St</t>
  </si>
  <si>
    <t>21 Winchester St</t>
  </si>
  <si>
    <t>125/173 City Rd</t>
  </si>
  <si>
    <t>15 Ormond St</t>
  </si>
  <si>
    <t>105/72 Cross St</t>
  </si>
  <si>
    <t>4/2 Saltriver Pl</t>
  </si>
  <si>
    <t>104 Hannan St</t>
  </si>
  <si>
    <t>19a Victoria Rd</t>
  </si>
  <si>
    <t>1/3 Crescent Rd</t>
  </si>
  <si>
    <t>91 Radnor St</t>
  </si>
  <si>
    <t>1/191 New St</t>
  </si>
  <si>
    <t>10a Roydon St</t>
  </si>
  <si>
    <t>8 Erica Ct</t>
  </si>
  <si>
    <t>40 Fawkner St</t>
  </si>
  <si>
    <t>7/1 St Kilda Rd</t>
  </si>
  <si>
    <t>46 Tinning St</t>
  </si>
  <si>
    <t>4 McPherson St</t>
  </si>
  <si>
    <t>8 Herbert St</t>
  </si>
  <si>
    <t>8 Upland Rd</t>
  </si>
  <si>
    <t>25 Hayes Rd</t>
  </si>
  <si>
    <t>2/105 Raleigh Rd</t>
  </si>
  <si>
    <t>23 Fontein St</t>
  </si>
  <si>
    <t>6 Staff St</t>
  </si>
  <si>
    <t>116a Hannan St</t>
  </si>
  <si>
    <t>19/225 Koornang Rd</t>
  </si>
  <si>
    <t>1/6 Richard St</t>
  </si>
  <si>
    <t>1/173 Edwardes St</t>
  </si>
  <si>
    <t>17 Odowd St</t>
  </si>
  <si>
    <t>19 Balcombe St</t>
  </si>
  <si>
    <t>14 Staughton St</t>
  </si>
  <si>
    <t>14/25 Derby St</t>
  </si>
  <si>
    <t>30 Barkly St</t>
  </si>
  <si>
    <t>5/52 Locksley Rd</t>
  </si>
  <si>
    <t>48 Station St</t>
  </si>
  <si>
    <t>8/5 Gordon St</t>
  </si>
  <si>
    <t>102 Manning Rd</t>
  </si>
  <si>
    <t>72 Smith St</t>
  </si>
  <si>
    <t>15 Dowding Cl</t>
  </si>
  <si>
    <t>127 Elizabeth St</t>
  </si>
  <si>
    <t>41 Davies St</t>
  </si>
  <si>
    <t>3/42 Sapphire St</t>
  </si>
  <si>
    <t>74 Lincoln Dr</t>
  </si>
  <si>
    <t>10/18 Ireland St</t>
  </si>
  <si>
    <t>3/38 Arnold St</t>
  </si>
  <si>
    <t>6/63 Everard St</t>
  </si>
  <si>
    <t>76 Kidman St</t>
  </si>
  <si>
    <t>9 Ripon Gr</t>
  </si>
  <si>
    <t>11 Highview Rd</t>
  </si>
  <si>
    <t>15 Hanby St</t>
  </si>
  <si>
    <t>20 Locksley Rd</t>
  </si>
  <si>
    <t>4/8 Park St</t>
  </si>
  <si>
    <t>103/2 Pier St</t>
  </si>
  <si>
    <t>1/455 Albion St</t>
  </si>
  <si>
    <t>11/68 De Carle St</t>
  </si>
  <si>
    <t>175 Edward St</t>
  </si>
  <si>
    <t>19 Horne St</t>
  </si>
  <si>
    <t>61 Willis St</t>
  </si>
  <si>
    <t>34 Barkly St</t>
  </si>
  <si>
    <t>32 Dorrit St</t>
  </si>
  <si>
    <t>616 North Rd</t>
  </si>
  <si>
    <t>136 Sycamore St</t>
  </si>
  <si>
    <t>8/89 Ballantyne St</t>
  </si>
  <si>
    <t>4/162 Cornwall Rd</t>
  </si>
  <si>
    <t>5 Nicholsdale Rd</t>
  </si>
  <si>
    <t>430 Balwyn Rd</t>
  </si>
  <si>
    <t>3 Randolph St</t>
  </si>
  <si>
    <t>3 Alpha St</t>
  </si>
  <si>
    <t>15/459 Waterdale Rd</t>
  </si>
  <si>
    <t>5 Mulberry Pde</t>
  </si>
  <si>
    <t>107 Banksia St</t>
  </si>
  <si>
    <t>8/24 Fitzgerald St</t>
  </si>
  <si>
    <t>202/52 Dow St</t>
  </si>
  <si>
    <t>6/26 Ruskin St</t>
  </si>
  <si>
    <t>6/82 Patterson St</t>
  </si>
  <si>
    <t>19 Newry St</t>
  </si>
  <si>
    <t>1a Ardmillan Rd</t>
  </si>
  <si>
    <t>403/20 Reeves St</t>
  </si>
  <si>
    <t>3 Valnere St</t>
  </si>
  <si>
    <t>2/125 Ferguson St</t>
  </si>
  <si>
    <t>Williamstown North</t>
  </si>
  <si>
    <t>12/29 Champion Rd</t>
  </si>
  <si>
    <t>24 McIntyre Dr</t>
  </si>
  <si>
    <t>12 Barrani St</t>
  </si>
  <si>
    <t>12 Thomas St</t>
  </si>
  <si>
    <t>54 Elizabeth St</t>
  </si>
  <si>
    <t>1 Frogmore Rd</t>
  </si>
  <si>
    <t>33 George St</t>
  </si>
  <si>
    <t>77 Dennis St</t>
  </si>
  <si>
    <t>16 Birdwood St</t>
  </si>
  <si>
    <t>27 Vauxhall Rd</t>
  </si>
  <si>
    <t>1 Rosedale Rd</t>
  </si>
  <si>
    <t>3 Westminster St</t>
  </si>
  <si>
    <t>5/37 Grandview Gr</t>
  </si>
  <si>
    <t>51 Rae St</t>
  </si>
  <si>
    <t>32 Duke St</t>
  </si>
  <si>
    <t>220/99 Dow St</t>
  </si>
  <si>
    <t>24 Alexandra St</t>
  </si>
  <si>
    <t>21 Henry St</t>
  </si>
  <si>
    <t>20 Glance St</t>
  </si>
  <si>
    <t>6/77 Dodds St</t>
  </si>
  <si>
    <t>115 Abbotsford St</t>
  </si>
  <si>
    <t>176 Cardigan St</t>
  </si>
  <si>
    <t>3/8 Eleanor St</t>
  </si>
  <si>
    <t>1/166 Mitchell St</t>
  </si>
  <si>
    <t>9 Dale St</t>
  </si>
  <si>
    <t>11 Hotham St</t>
  </si>
  <si>
    <t>5/77 Dover Rd</t>
  </si>
  <si>
    <t>98 Osborne St</t>
  </si>
  <si>
    <t>2 Kokaribb Rd</t>
  </si>
  <si>
    <t>3 Churchill Cl</t>
  </si>
  <si>
    <t>42 Margaret St</t>
  </si>
  <si>
    <t>4/7 Pershing St</t>
  </si>
  <si>
    <t>27 South St</t>
  </si>
  <si>
    <t>51 Kellett St</t>
  </si>
  <si>
    <t>64 Union St</t>
  </si>
  <si>
    <t>2/2 Myrniong Gr</t>
  </si>
  <si>
    <t>1051 Burke Rd</t>
  </si>
  <si>
    <t>9/63 Stawell St</t>
  </si>
  <si>
    <t>18/20 Florence Rd</t>
  </si>
  <si>
    <t>1/24 Green St</t>
  </si>
  <si>
    <t>1/23 Stewart St</t>
  </si>
  <si>
    <t>6 Merbein St</t>
  </si>
  <si>
    <t>38 Clarks Rd</t>
  </si>
  <si>
    <t>55 Richardson St</t>
  </si>
  <si>
    <t>11/79 Atherton Rd</t>
  </si>
  <si>
    <t>30/188 Faraday St</t>
  </si>
  <si>
    <t>12 Witchwood Cl</t>
  </si>
  <si>
    <t>171 Mitchell St</t>
  </si>
  <si>
    <t>1/26 emma St</t>
  </si>
  <si>
    <t>208 Templestowe Rd</t>
  </si>
  <si>
    <t>30 Winbrook Ct</t>
  </si>
  <si>
    <t>20 Vanessa Ct</t>
  </si>
  <si>
    <t>3a Fraser St</t>
  </si>
  <si>
    <t>2/54 Pender St</t>
  </si>
  <si>
    <t>6 McShane St</t>
  </si>
  <si>
    <t>39 Barry St</t>
  </si>
  <si>
    <t>59 Staughton Rd</t>
  </si>
  <si>
    <t>12 Corvette St</t>
  </si>
  <si>
    <t>50 Swanston St</t>
  </si>
  <si>
    <t>19 Lena St</t>
  </si>
  <si>
    <t>10 Carmichael St</t>
  </si>
  <si>
    <t>3 Portland St</t>
  </si>
  <si>
    <t>510/166 Rouse St</t>
  </si>
  <si>
    <t>4/58 Grey St</t>
  </si>
  <si>
    <t>1474 Dandenong Rd</t>
  </si>
  <si>
    <t>117 Francis St</t>
  </si>
  <si>
    <t>8 Crawford St</t>
  </si>
  <si>
    <t>16/116 Arthurton Rd</t>
  </si>
  <si>
    <t>52a Leinster Gr</t>
  </si>
  <si>
    <t>3/28 Stodart St</t>
  </si>
  <si>
    <t>310 Hampton St</t>
  </si>
  <si>
    <t>113 Green St</t>
  </si>
  <si>
    <t>7/37 Groom St</t>
  </si>
  <si>
    <t>553 Dandenong Rd</t>
  </si>
  <si>
    <t>11 Denman St</t>
  </si>
  <si>
    <t>13/110 Maribyrnong Rd</t>
  </si>
  <si>
    <t>9 Newton Pde</t>
  </si>
  <si>
    <t>20 Keith Gr</t>
  </si>
  <si>
    <t>15 Wright St</t>
  </si>
  <si>
    <t>14 Altona St</t>
  </si>
  <si>
    <t>347 Williamstown Rd</t>
  </si>
  <si>
    <t>2/28 Hazel Dr</t>
  </si>
  <si>
    <t>72 Board St</t>
  </si>
  <si>
    <t>1/9 Daventry St</t>
  </si>
  <si>
    <t>7 Gladstone St</t>
  </si>
  <si>
    <t>42a Essex Rd</t>
  </si>
  <si>
    <t>17 Gordon St</t>
  </si>
  <si>
    <t>25 Agnew St</t>
  </si>
  <si>
    <t>59 Southern Rd</t>
  </si>
  <si>
    <t>29 Bennett St</t>
  </si>
  <si>
    <t>29 Nicholson St</t>
  </si>
  <si>
    <t>28 Bruce St</t>
  </si>
  <si>
    <t>13 Canberra Pde</t>
  </si>
  <si>
    <t>3/191 Sussex St</t>
  </si>
  <si>
    <t>40 Devereaux St</t>
  </si>
  <si>
    <t>5 Black St</t>
  </si>
  <si>
    <t>9/129 The Parade</t>
  </si>
  <si>
    <t>1/16 Capulet St</t>
  </si>
  <si>
    <t>1 Scarborough Pl</t>
  </si>
  <si>
    <t>8/31 Bouverie St</t>
  </si>
  <si>
    <t>114 Shields St</t>
  </si>
  <si>
    <t>496 Victoria Pde</t>
  </si>
  <si>
    <t>51 Lynch St</t>
  </si>
  <si>
    <t>16 Princes St</t>
  </si>
  <si>
    <t>23 Lygon St</t>
  </si>
  <si>
    <t>8/62 Cunningham St</t>
  </si>
  <si>
    <t>1c Mary St</t>
  </si>
  <si>
    <t>7 Whitty St</t>
  </si>
  <si>
    <t>2/472 Glenferrie Rd</t>
  </si>
  <si>
    <t>10/60 Hawthorn Gr</t>
  </si>
  <si>
    <t>41 Orlando St</t>
  </si>
  <si>
    <t>18 Murray Dr</t>
  </si>
  <si>
    <t>4 Bryant St</t>
  </si>
  <si>
    <t>53 Heller St</t>
  </si>
  <si>
    <t>20 Westminster Dr</t>
  </si>
  <si>
    <t>26 Milton St</t>
  </si>
  <si>
    <t>1/7 Murra Ct</t>
  </si>
  <si>
    <t>1/1017 Nepean Hwy</t>
  </si>
  <si>
    <t>8 Barilla Rd</t>
  </si>
  <si>
    <t>1 Durkin St</t>
  </si>
  <si>
    <t>155 Chambers Rd</t>
  </si>
  <si>
    <t>16 Blenheim Rd</t>
  </si>
  <si>
    <t>5/254 Booran Rd</t>
  </si>
  <si>
    <t>52 Emily St</t>
  </si>
  <si>
    <t>44 Blackwood St</t>
  </si>
  <si>
    <t>6 Mattea Ct</t>
  </si>
  <si>
    <t>19 Hunter St</t>
  </si>
  <si>
    <t>160 Bent St</t>
  </si>
  <si>
    <t>66a Thomas St</t>
  </si>
  <si>
    <t>5 Sarong St</t>
  </si>
  <si>
    <t>27 Thomson Dr</t>
  </si>
  <si>
    <t>50 Manton St</t>
  </si>
  <si>
    <t>28 Corsair St</t>
  </si>
  <si>
    <t>183 Mary St</t>
  </si>
  <si>
    <t>700 Rathdowne St</t>
  </si>
  <si>
    <t>8/17 Myoora Rd</t>
  </si>
  <si>
    <t>37/151 Fitzroy St</t>
  </si>
  <si>
    <t>173 Cumberland Rd</t>
  </si>
  <si>
    <t>1/48 Keilor Rd</t>
  </si>
  <si>
    <t>11/2 Mascoma St</t>
  </si>
  <si>
    <t>40a Herbert St</t>
  </si>
  <si>
    <t>2 Cooke St</t>
  </si>
  <si>
    <t>309/20 Reeves St</t>
  </si>
  <si>
    <t>119/71 Henry St</t>
  </si>
  <si>
    <t>2005/39 Coventry St</t>
  </si>
  <si>
    <t>6/40 Batman St</t>
  </si>
  <si>
    <t>8/42 Wests Rd</t>
  </si>
  <si>
    <t>5 Lyric St</t>
  </si>
  <si>
    <t>19 Gilmore Rd</t>
  </si>
  <si>
    <t>22 Fenfield St</t>
  </si>
  <si>
    <t>473 Melbourne Rd</t>
  </si>
  <si>
    <t>2/10 Matthews Rd</t>
  </si>
  <si>
    <t>163 Spring St</t>
  </si>
  <si>
    <t>37 Lewis St</t>
  </si>
  <si>
    <t>5/80 Campbell Rd</t>
  </si>
  <si>
    <t>3 Dunlop St</t>
  </si>
  <si>
    <t>38 Nevada St</t>
  </si>
  <si>
    <t>103 Pleasant Rd</t>
  </si>
  <si>
    <t>48 Hosken St</t>
  </si>
  <si>
    <t>3/308 Hampton St</t>
  </si>
  <si>
    <t>103/8 Howard St</t>
  </si>
  <si>
    <t>24/26 Victoria St</t>
  </si>
  <si>
    <t>100 South St</t>
  </si>
  <si>
    <t>6 Brockley Rd</t>
  </si>
  <si>
    <t>4/16 Dean St</t>
  </si>
  <si>
    <t>31 Frederick St</t>
  </si>
  <si>
    <t>166 Cecil St</t>
  </si>
  <si>
    <t>5/13 Toward St</t>
  </si>
  <si>
    <t>24 Veronica St</t>
  </si>
  <si>
    <t>1/40 Warmington Rd</t>
  </si>
  <si>
    <t>3/18 Weir St</t>
  </si>
  <si>
    <t>33 Highgate Gr</t>
  </si>
  <si>
    <t>60 Cummins Rd</t>
  </si>
  <si>
    <t>6/11 Rose St</t>
  </si>
  <si>
    <t>3/268 Alexandra Pde E</t>
  </si>
  <si>
    <t>2/20 Simpsons Rd</t>
  </si>
  <si>
    <t>2 Elgar Rd</t>
  </si>
  <si>
    <t>171 Moreland Rd</t>
  </si>
  <si>
    <t>18/180 Union St</t>
  </si>
  <si>
    <t>2/146 Blyth St</t>
  </si>
  <si>
    <t>1/51 The Grove</t>
  </si>
  <si>
    <t>2/123 Brunswick Rd</t>
  </si>
  <si>
    <t>24 South St</t>
  </si>
  <si>
    <t>2 McPherson St</t>
  </si>
  <si>
    <t>131 Tinning St</t>
  </si>
  <si>
    <t>54b Salisbury St</t>
  </si>
  <si>
    <t>75 Maribyrnong Rd</t>
  </si>
  <si>
    <t>11/27 Marnoo St</t>
  </si>
  <si>
    <t>12 Spear Ct</t>
  </si>
  <si>
    <t>4/4 Ormond Rd</t>
  </si>
  <si>
    <t>47 MacKie Rd</t>
  </si>
  <si>
    <t>41 Wards Gr</t>
  </si>
  <si>
    <t>8 Willoughby St</t>
  </si>
  <si>
    <t>68b Derby St</t>
  </si>
  <si>
    <t>29 Traill St</t>
  </si>
  <si>
    <t>2/125 Fosters Rd</t>
  </si>
  <si>
    <t>2/37 Strathalbyn St</t>
  </si>
  <si>
    <t>14 Lucerne St</t>
  </si>
  <si>
    <t>61 Roseberry St</t>
  </si>
  <si>
    <t>34 Barton St</t>
  </si>
  <si>
    <t>262 Union Rd</t>
  </si>
  <si>
    <t>5/22 Well St</t>
  </si>
  <si>
    <t>7/579 Dandenong Rd</t>
  </si>
  <si>
    <t>11 Kenilworth Gr</t>
  </si>
  <si>
    <t>3 Park Pl</t>
  </si>
  <si>
    <t>155 Nicholson St</t>
  </si>
  <si>
    <t>13 Kaye Ct</t>
  </si>
  <si>
    <t>7 Zeal St</t>
  </si>
  <si>
    <t>4 The Parade</t>
  </si>
  <si>
    <t>220 Napier St</t>
  </si>
  <si>
    <t>17 Hoffmans Rd</t>
  </si>
  <si>
    <t>2306/265 Exhibition St</t>
  </si>
  <si>
    <t>1/12 Hatfield Ct</t>
  </si>
  <si>
    <t>34 Mitchell St</t>
  </si>
  <si>
    <t>11/1051 Pascoe Vale Rd</t>
  </si>
  <si>
    <t>1/57 Blyth St</t>
  </si>
  <si>
    <t>49 Gowrie St</t>
  </si>
  <si>
    <t>1 Nisbett St</t>
  </si>
  <si>
    <t>9 Ambon St</t>
  </si>
  <si>
    <t>2c Hamilton St</t>
  </si>
  <si>
    <t>7 Union St</t>
  </si>
  <si>
    <t>6/29 Weir St</t>
  </si>
  <si>
    <t>6 Abassia St</t>
  </si>
  <si>
    <t>22b Essex Rd</t>
  </si>
  <si>
    <t>17 Stephens St</t>
  </si>
  <si>
    <t>12 Meyer Ct</t>
  </si>
  <si>
    <t>14 Illoura St</t>
  </si>
  <si>
    <t>44 Martins La</t>
  </si>
  <si>
    <t>181 Rae St</t>
  </si>
  <si>
    <t>31 Westbank Tce</t>
  </si>
  <si>
    <t>3 Fairview Gr</t>
  </si>
  <si>
    <t>33 Mountain St</t>
  </si>
  <si>
    <t>54 Pakington St</t>
  </si>
  <si>
    <t>1/295 Clarendon St</t>
  </si>
  <si>
    <t>54 Brooke St</t>
  </si>
  <si>
    <t>4/1 Allard St</t>
  </si>
  <si>
    <t>2/530 Victoria St</t>
  </si>
  <si>
    <t>203b Elizabeth St</t>
  </si>
  <si>
    <t>8 Merbein St</t>
  </si>
  <si>
    <t>5/185 Brunswick Rd</t>
  </si>
  <si>
    <t>7 Garnet St</t>
  </si>
  <si>
    <t>6/8 Arthur St</t>
  </si>
  <si>
    <t>154 Milleara Rd</t>
  </si>
  <si>
    <t>5/1 Parer St</t>
  </si>
  <si>
    <t>10/2 Howlett St</t>
  </si>
  <si>
    <t>6/49 Haines St</t>
  </si>
  <si>
    <t>24/101 Leveson St</t>
  </si>
  <si>
    <t>47 Radio St</t>
  </si>
  <si>
    <t>20 Linnet St</t>
  </si>
  <si>
    <t>4 Adrian St</t>
  </si>
  <si>
    <t>15 Cormick St</t>
  </si>
  <si>
    <t>327 Gillies St</t>
  </si>
  <si>
    <t>522 Waterdale Rd</t>
  </si>
  <si>
    <t>13 Edgar St</t>
  </si>
  <si>
    <t>2/310 Burnley St</t>
  </si>
  <si>
    <t>31 Johnson St</t>
  </si>
  <si>
    <t>6 Shepherd St</t>
  </si>
  <si>
    <t>3/406 Wattletree Rd</t>
  </si>
  <si>
    <t>14 New St</t>
  </si>
  <si>
    <t>29 MacGregor St</t>
  </si>
  <si>
    <t>20/62 Wellington St</t>
  </si>
  <si>
    <t>1b McDougall St</t>
  </si>
  <si>
    <t>3/132 Widford St</t>
  </si>
  <si>
    <t>3/87 Gaffney St</t>
  </si>
  <si>
    <t>13 Percy St</t>
  </si>
  <si>
    <t>24 Burnell St</t>
  </si>
  <si>
    <t>89a Hickford St</t>
  </si>
  <si>
    <t>9a The Crossway</t>
  </si>
  <si>
    <t>98 Haldane Rd</t>
  </si>
  <si>
    <t>62 Eastgate St</t>
  </si>
  <si>
    <t>2/2 Graham St</t>
  </si>
  <si>
    <t>10/24 Eldridge St</t>
  </si>
  <si>
    <t>17 Sunset Bvd</t>
  </si>
  <si>
    <t>48a Purtell St</t>
  </si>
  <si>
    <t>13 Somers St</t>
  </si>
  <si>
    <t>3 Veronica St</t>
  </si>
  <si>
    <t>2/15 Delaware St</t>
  </si>
  <si>
    <t>5 Zinnia St</t>
  </si>
  <si>
    <t>124 Rathcown Rd</t>
  </si>
  <si>
    <t>39 Mason St</t>
  </si>
  <si>
    <t>6 robinson St</t>
  </si>
  <si>
    <t>71 Cecil St</t>
  </si>
  <si>
    <t>40 Metung St</t>
  </si>
  <si>
    <t>13 Robinson St</t>
  </si>
  <si>
    <t>110/61 Stawell St</t>
  </si>
  <si>
    <t>8/122 Sackville St</t>
  </si>
  <si>
    <t>306/96 charles St</t>
  </si>
  <si>
    <t>292 Amess St</t>
  </si>
  <si>
    <t>34 Johnstone St</t>
  </si>
  <si>
    <t>6 Farm Rd</t>
  </si>
  <si>
    <t>119 Roseberry St</t>
  </si>
  <si>
    <t>2 Murnong St</t>
  </si>
  <si>
    <t>2 Marquis Rd</t>
  </si>
  <si>
    <t>48 Alfred Rd</t>
  </si>
  <si>
    <t>43 Mayston St</t>
  </si>
  <si>
    <t>28 Papua St</t>
  </si>
  <si>
    <t>8 Leonard St</t>
  </si>
  <si>
    <t>3/9 Mountain View Pde</t>
  </si>
  <si>
    <t>3/49 Osborne St</t>
  </si>
  <si>
    <t>4/5 Southey Ct</t>
  </si>
  <si>
    <t>1c Barwon St</t>
  </si>
  <si>
    <t>35 Percy St</t>
  </si>
  <si>
    <t>33 Wellington St</t>
  </si>
  <si>
    <t>12 Gordon St</t>
  </si>
  <si>
    <t>9/160 Napier St</t>
  </si>
  <si>
    <t>117 Marshall Rd</t>
  </si>
  <si>
    <t>27 Judith St</t>
  </si>
  <si>
    <t>54 Ogilvie St</t>
  </si>
  <si>
    <t>51 Clay St</t>
  </si>
  <si>
    <t>29 Charlotte St</t>
  </si>
  <si>
    <t>2/35 Leila Rd</t>
  </si>
  <si>
    <t>5/78 Moonya Rd</t>
  </si>
  <si>
    <t>18 Paloma St</t>
  </si>
  <si>
    <t>4/305 Rossmoyne St</t>
  </si>
  <si>
    <t>6 Dally St</t>
  </si>
  <si>
    <t>116 Southern Rd</t>
  </si>
  <si>
    <t>21 Darvall St</t>
  </si>
  <si>
    <t>114 Bond St</t>
  </si>
  <si>
    <t>7/20 Abbotsford St</t>
  </si>
  <si>
    <t>17 Kooyong Rd</t>
  </si>
  <si>
    <t>185 Moreland Rd</t>
  </si>
  <si>
    <t>24 Talbot St</t>
  </si>
  <si>
    <t>31 Hardwick St</t>
  </si>
  <si>
    <t>6 Younger St</t>
  </si>
  <si>
    <t>5 Raleigh St</t>
  </si>
  <si>
    <t>17 Kathleen Gr</t>
  </si>
  <si>
    <t>4/75 Gadd St</t>
  </si>
  <si>
    <t>229 Rathmines St</t>
  </si>
  <si>
    <t>3/842 Toorak Rd</t>
  </si>
  <si>
    <t>45 Charles St</t>
  </si>
  <si>
    <t>16 Nevada St</t>
  </si>
  <si>
    <t>12 Walerna Rd</t>
  </si>
  <si>
    <t>4/149 Church St</t>
  </si>
  <si>
    <t>84 Budd St</t>
  </si>
  <si>
    <t>122 Amess St</t>
  </si>
  <si>
    <t>50 Lewisham Rd</t>
  </si>
  <si>
    <t>48 Glover St</t>
  </si>
  <si>
    <t>2/2 Bellevue Tce</t>
  </si>
  <si>
    <t>4 Raeburn St</t>
  </si>
  <si>
    <t>54 Victoria St</t>
  </si>
  <si>
    <t>8/30 Nicholson St</t>
  </si>
  <si>
    <t>138a Lebanon St</t>
  </si>
  <si>
    <t>59 Glenview Rd</t>
  </si>
  <si>
    <t>26 Mitchell St</t>
  </si>
  <si>
    <t>1/28 Clarence St</t>
  </si>
  <si>
    <t>28 Ellington St</t>
  </si>
  <si>
    <t>97 Murray Rd</t>
  </si>
  <si>
    <t>6 Gresford St</t>
  </si>
  <si>
    <t>10 Talbot St</t>
  </si>
  <si>
    <t>4/16 Repton Rd</t>
  </si>
  <si>
    <t>507/99 River St</t>
  </si>
  <si>
    <t>608/20 Garden St</t>
  </si>
  <si>
    <t>48 Wrights Tce</t>
  </si>
  <si>
    <t>14/89 Fitzroy St</t>
  </si>
  <si>
    <t>56/15 Beach St</t>
  </si>
  <si>
    <t>141/95 Rouse St</t>
  </si>
  <si>
    <t>76 Harold St</t>
  </si>
  <si>
    <t>9/12 Pascoe St</t>
  </si>
  <si>
    <t>8 Dudley St</t>
  </si>
  <si>
    <t>71 Hannan St</t>
  </si>
  <si>
    <t>2/15 Liverpool St</t>
  </si>
  <si>
    <t>2/34 Browns Rd</t>
  </si>
  <si>
    <t>40b Drysdale St</t>
  </si>
  <si>
    <t>91 Plenty Rd</t>
  </si>
  <si>
    <t>10 Gilbank St</t>
  </si>
  <si>
    <t>254 Rathmines St</t>
  </si>
  <si>
    <t>5 Pacific Dr</t>
  </si>
  <si>
    <t>4 Ananda Ct</t>
  </si>
  <si>
    <t>3/58 Byron St</t>
  </si>
  <si>
    <t>6/285 Barkly St</t>
  </si>
  <si>
    <t>212/50 Dow St</t>
  </si>
  <si>
    <t>213 Stokes St</t>
  </si>
  <si>
    <t>1 Bloomfield Rd</t>
  </si>
  <si>
    <t>48/48 Eucalyptus Dr</t>
  </si>
  <si>
    <t>8/10 Middle Rd</t>
  </si>
  <si>
    <t>86 Ashley St</t>
  </si>
  <si>
    <t>3 Fidge Ct</t>
  </si>
  <si>
    <t>63 Mason St</t>
  </si>
  <si>
    <t>7 Durkin St</t>
  </si>
  <si>
    <t>75 Orange St</t>
  </si>
  <si>
    <t>33 Molden St</t>
  </si>
  <si>
    <t>4/22 Newcastle St</t>
  </si>
  <si>
    <t>231 Station St</t>
  </si>
  <si>
    <t>85a Woodville St</t>
  </si>
  <si>
    <t>310 Riversdale Rd</t>
  </si>
  <si>
    <t>130 High St</t>
  </si>
  <si>
    <t>33 Ross St</t>
  </si>
  <si>
    <t>5 Arnot St</t>
  </si>
  <si>
    <t>27 Arnold Rd</t>
  </si>
  <si>
    <t>101 Ellesmere Pde</t>
  </si>
  <si>
    <t>29 Boisdale St</t>
  </si>
  <si>
    <t>76 Pridham St</t>
  </si>
  <si>
    <t>19 Glassford St</t>
  </si>
  <si>
    <t>7/8 John St</t>
  </si>
  <si>
    <t>2/7 Hazel Gr</t>
  </si>
  <si>
    <t>5 Saunders St</t>
  </si>
  <si>
    <t>39 Warleigh Rd</t>
  </si>
  <si>
    <t>95 Gordon St</t>
  </si>
  <si>
    <t>206 Manningham Rd</t>
  </si>
  <si>
    <t>6 McNeilage St</t>
  </si>
  <si>
    <t>2/27 Kenilworth St</t>
  </si>
  <si>
    <t>10 Pender St</t>
  </si>
  <si>
    <t>4 Kelvin Gr</t>
  </si>
  <si>
    <t>273 Glengala Rd</t>
  </si>
  <si>
    <t>3/8 Alicia St</t>
  </si>
  <si>
    <t>2/287 Liberty Pde</t>
  </si>
  <si>
    <t>8/236 Wattletree Rd</t>
  </si>
  <si>
    <t>5 Anfield Ct</t>
  </si>
  <si>
    <t>3 Plant St</t>
  </si>
  <si>
    <t>2/63 Carlisle St</t>
  </si>
  <si>
    <t>2/22 Saxon St</t>
  </si>
  <si>
    <t>16a Arbor Tce</t>
  </si>
  <si>
    <t>2/225 Maribyrnong Rd</t>
  </si>
  <si>
    <t>141 Cooper St</t>
  </si>
  <si>
    <t>33 Rourke La</t>
  </si>
  <si>
    <t>30 Jeffrey St</t>
  </si>
  <si>
    <t>4 Steel St</t>
  </si>
  <si>
    <t>51 Mimosa Rd</t>
  </si>
  <si>
    <t>269 Mansfield St</t>
  </si>
  <si>
    <t>4 Clifton St</t>
  </si>
  <si>
    <t>100 McIntyre Rd</t>
  </si>
  <si>
    <t>13/5 Denham St</t>
  </si>
  <si>
    <t>3/4 Wells St</t>
  </si>
  <si>
    <t>7a Peel St</t>
  </si>
  <si>
    <t>4 Ardene Ct</t>
  </si>
  <si>
    <t>109 Thomas St</t>
  </si>
  <si>
    <t>38a Buckingham St</t>
  </si>
  <si>
    <t>200 Nicholson St</t>
  </si>
  <si>
    <t>82 Sackville St</t>
  </si>
  <si>
    <t>11/63 Edgar St N</t>
  </si>
  <si>
    <t>33a Clara St</t>
  </si>
  <si>
    <t>14 Hutchinson St</t>
  </si>
  <si>
    <t>43 Bloomfield Rd</t>
  </si>
  <si>
    <t>9/501 Punt Rd</t>
  </si>
  <si>
    <t>205/37 Palmerston St</t>
  </si>
  <si>
    <t>Docklands</t>
  </si>
  <si>
    <t>1508/50 Lorimer St</t>
  </si>
  <si>
    <t>21 Montgomery St</t>
  </si>
  <si>
    <t>12 Tait St</t>
  </si>
  <si>
    <t>52 Severn St</t>
  </si>
  <si>
    <t>15 Riverview Tce</t>
  </si>
  <si>
    <t>75 Woods St</t>
  </si>
  <si>
    <t>5/35 Moonya Rd</t>
  </si>
  <si>
    <t>15 Miles St</t>
  </si>
  <si>
    <t>147 Booran Rd</t>
  </si>
  <si>
    <t>245 Booran Rd</t>
  </si>
  <si>
    <t>37 Godfrey St</t>
  </si>
  <si>
    <t>2/2 Elsey Rd</t>
  </si>
  <si>
    <t>252 Raglan St</t>
  </si>
  <si>
    <t>22 Gooch St</t>
  </si>
  <si>
    <t>4/32 Linacre Rd</t>
  </si>
  <si>
    <t>3/23 Walstab St</t>
  </si>
  <si>
    <t>5 Florence St</t>
  </si>
  <si>
    <t>523 Waterdale Rd</t>
  </si>
  <si>
    <t>2/12 Ashby Gr</t>
  </si>
  <si>
    <t>5/171 Fitzroy St</t>
  </si>
  <si>
    <t>86 Mills St</t>
  </si>
  <si>
    <t>1/2 Prospect St</t>
  </si>
  <si>
    <t>32 Rose St</t>
  </si>
  <si>
    <t>47 Hurtle St</t>
  </si>
  <si>
    <t>3/14 Rugby Rd</t>
  </si>
  <si>
    <t>13 Hillside Rd</t>
  </si>
  <si>
    <t>37/114 Mason St</t>
  </si>
  <si>
    <t>3/9 Poplar Gr</t>
  </si>
  <si>
    <t>2/25 Brooks St</t>
  </si>
  <si>
    <t>7/21 Elphin Gr</t>
  </si>
  <si>
    <t>106 Kilby Rd</t>
  </si>
  <si>
    <t>1/16 Cape St</t>
  </si>
  <si>
    <t>2a Iris St</t>
  </si>
  <si>
    <t>403/120 Greville St</t>
  </si>
  <si>
    <t>6/23 The Avenue</t>
  </si>
  <si>
    <t>8/49 Patterson St</t>
  </si>
  <si>
    <t>24 Balerno Cir</t>
  </si>
  <si>
    <t>20 Penn Ct</t>
  </si>
  <si>
    <t>1/247 Keilor Rd</t>
  </si>
  <si>
    <t>45 Bloomfield Rd</t>
  </si>
  <si>
    <t>24 Steele St</t>
  </si>
  <si>
    <t>5 Keogh St</t>
  </si>
  <si>
    <t>8b William St</t>
  </si>
  <si>
    <t>2/32 Gardenia Rd</t>
  </si>
  <si>
    <t>2/25 Birdwood St</t>
  </si>
  <si>
    <t>3/477 Kooyong Rd</t>
  </si>
  <si>
    <t>23 Yawla St</t>
  </si>
  <si>
    <t>5/5 Yarana Rd</t>
  </si>
  <si>
    <t>19/1295 Toorak Rd</t>
  </si>
  <si>
    <t>1/73 Lower Plenty Rd</t>
  </si>
  <si>
    <t>146 Porter Rd</t>
  </si>
  <si>
    <t>11/781 Whitehorse Rd</t>
  </si>
  <si>
    <t>1/26 Peacock St</t>
  </si>
  <si>
    <t>8 Westminster Dr</t>
  </si>
  <si>
    <t>57 The Parade</t>
  </si>
  <si>
    <t>242 Buckley St</t>
  </si>
  <si>
    <t>319/350 Victoria St</t>
  </si>
  <si>
    <t>30 Waratah Dr</t>
  </si>
  <si>
    <t>2/190 Murrumbeena Rd</t>
  </si>
  <si>
    <t>16 Kinsale St</t>
  </si>
  <si>
    <t>1 Walter St</t>
  </si>
  <si>
    <t>3/32 Power St</t>
  </si>
  <si>
    <t>3/61 Stawell St</t>
  </si>
  <si>
    <t>2 Kimber St</t>
  </si>
  <si>
    <t>60 Bell St</t>
  </si>
  <si>
    <t>179 Barkly St</t>
  </si>
  <si>
    <t>1/31 Mercer Rd</t>
  </si>
  <si>
    <t>50 The Boulevard</t>
  </si>
  <si>
    <t>28 Warra St</t>
  </si>
  <si>
    <t>3/88 Grosvenor St</t>
  </si>
  <si>
    <t>55 Withers St</t>
  </si>
  <si>
    <t>2/709 Pascoe Vale Rd</t>
  </si>
  <si>
    <t>143 Elizabeth St</t>
  </si>
  <si>
    <t>145/38 Mt Alexander Rd</t>
  </si>
  <si>
    <t>1/60 The Parade</t>
  </si>
  <si>
    <t>47 Hoddle St</t>
  </si>
  <si>
    <t>10 Beryl St</t>
  </si>
  <si>
    <t>9 Mountain St</t>
  </si>
  <si>
    <t>3 Cuming St</t>
  </si>
  <si>
    <t>46 Winston Dr</t>
  </si>
  <si>
    <t>45 Albert St</t>
  </si>
  <si>
    <t>4/19 Rosella St</t>
  </si>
  <si>
    <t>20 Norton St</t>
  </si>
  <si>
    <t>710/377 Burwood Rd</t>
  </si>
  <si>
    <t>6/11 Seymour Gr</t>
  </si>
  <si>
    <t>2/5 Finchley Ct</t>
  </si>
  <si>
    <t>3/40 Rowland St</t>
  </si>
  <si>
    <t>3 Oshaughnessy St</t>
  </si>
  <si>
    <t>12 Wills St</t>
  </si>
  <si>
    <t>1/97 Wilson St</t>
  </si>
  <si>
    <t>23 Catalina St</t>
  </si>
  <si>
    <t>239 Punt Rd</t>
  </si>
  <si>
    <t>55 View St</t>
  </si>
  <si>
    <t>1/45 Robe St</t>
  </si>
  <si>
    <t>10/140 Kerferd Rd</t>
  </si>
  <si>
    <t>22/17 Ellesmere Rd</t>
  </si>
  <si>
    <t>11/6 Sydney Rd</t>
  </si>
  <si>
    <t>2/16 Winifred St</t>
  </si>
  <si>
    <t>29/100 Commercial Rd</t>
  </si>
  <si>
    <t>124 Powlett St</t>
  </si>
  <si>
    <t>23 Moore St</t>
  </si>
  <si>
    <t>147 Sunset Bvd</t>
  </si>
  <si>
    <t>5/57 Blyth St</t>
  </si>
  <si>
    <t>87 Elizabeth St</t>
  </si>
  <si>
    <t>23 York St</t>
  </si>
  <si>
    <t>39 Shrewsbury St</t>
  </si>
  <si>
    <t>26 Mount St</t>
  </si>
  <si>
    <t>144 Clarendon St</t>
  </si>
  <si>
    <t>6/28 Manningtree Rd</t>
  </si>
  <si>
    <t>31 Rubens Gr</t>
  </si>
  <si>
    <t>9 Stephens St</t>
  </si>
  <si>
    <t>1/5 Webb St</t>
  </si>
  <si>
    <t>96 Lloyd St</t>
  </si>
  <si>
    <t>1/46 Gillard St</t>
  </si>
  <si>
    <t>7/48 Cromwell Rd</t>
  </si>
  <si>
    <t>7/22 Derby St</t>
  </si>
  <si>
    <t>2/13 Motherwell St</t>
  </si>
  <si>
    <t>75 Pridham St</t>
  </si>
  <si>
    <t>50 Fawkner St</t>
  </si>
  <si>
    <t>42 West St</t>
  </si>
  <si>
    <t>94 Barkly St</t>
  </si>
  <si>
    <t>3/10 Euroka St</t>
  </si>
  <si>
    <t>103/565 Flinders St</t>
  </si>
  <si>
    <t>6/108 George St</t>
  </si>
  <si>
    <t>64 Magnolia Ct</t>
  </si>
  <si>
    <t>4/221 Blackshaws Rd</t>
  </si>
  <si>
    <t>35 May St</t>
  </si>
  <si>
    <t>1/39 New St</t>
  </si>
  <si>
    <t>21 Edgewood St</t>
  </si>
  <si>
    <t>1 Emslie St</t>
  </si>
  <si>
    <t>13/44 Burwood Rd</t>
  </si>
  <si>
    <t>4/161 Victoria Rd</t>
  </si>
  <si>
    <t>2 Bell St</t>
  </si>
  <si>
    <t>96 Kilby Rd</t>
  </si>
  <si>
    <t>56 Cecil St</t>
  </si>
  <si>
    <t>2/56 Banksia St</t>
  </si>
  <si>
    <t>373 Waterdale Rd</t>
  </si>
  <si>
    <t>3/25 Ellesmere Pde</t>
  </si>
  <si>
    <t>148 Stawell St</t>
  </si>
  <si>
    <t>632 Rathdowne St</t>
  </si>
  <si>
    <t>6 Alandale St</t>
  </si>
  <si>
    <t>54 Watts St</t>
  </si>
  <si>
    <t>25 Cobden St</t>
  </si>
  <si>
    <t>18 Linton St</t>
  </si>
  <si>
    <t>3/28 Stanley St</t>
  </si>
  <si>
    <t>34 Essex St</t>
  </si>
  <si>
    <t>28 Blair St</t>
  </si>
  <si>
    <t>1 Jordan St</t>
  </si>
  <si>
    <t>61 Canterbury St</t>
  </si>
  <si>
    <t>9 Katta Ct</t>
  </si>
  <si>
    <t>52 Royena Rd</t>
  </si>
  <si>
    <t>15 Genoa St</t>
  </si>
  <si>
    <t>2/11 Howe St</t>
  </si>
  <si>
    <t>226 Murrumbeena Rd</t>
  </si>
  <si>
    <t>8 Rose St</t>
  </si>
  <si>
    <t>5/216 Westgarth St</t>
  </si>
  <si>
    <t>46 Bourke St</t>
  </si>
  <si>
    <t>57 Barry St</t>
  </si>
  <si>
    <t>73 Talintyre Rd</t>
  </si>
  <si>
    <t>3/41 Clifton St</t>
  </si>
  <si>
    <t>10 Hazeldine Rd</t>
  </si>
  <si>
    <t>5 Stanley St</t>
  </si>
  <si>
    <t>229/253 Bridge Rd</t>
  </si>
  <si>
    <t>10 Jarvie St</t>
  </si>
  <si>
    <t>5 Doncaster St</t>
  </si>
  <si>
    <t>35 Exhibition St</t>
  </si>
  <si>
    <t>83 Challis St</t>
  </si>
  <si>
    <t>129 Spring St</t>
  </si>
  <si>
    <t>171 Tyler St</t>
  </si>
  <si>
    <t>42 Shiers St</t>
  </si>
  <si>
    <t>1/1 Nairn St</t>
  </si>
  <si>
    <t>90 Harcourt St</t>
  </si>
  <si>
    <t>4/141 Centre Rd</t>
  </si>
  <si>
    <t>18 Kanowna St</t>
  </si>
  <si>
    <t>138 Outhwaite Rd</t>
  </si>
  <si>
    <t>7 French Ct</t>
  </si>
  <si>
    <t>5/22 Oriel Rd</t>
  </si>
  <si>
    <t>48 Grove Rd</t>
  </si>
  <si>
    <t>76 Castle St</t>
  </si>
  <si>
    <t>11/205 Gipps St</t>
  </si>
  <si>
    <t>95 Heath St</t>
  </si>
  <si>
    <t>3/27 Harold St</t>
  </si>
  <si>
    <t>50a Rennie St</t>
  </si>
  <si>
    <t>14 Marie St</t>
  </si>
  <si>
    <t>18 Kitchener Rd</t>
  </si>
  <si>
    <t>5/3 Lennox St</t>
  </si>
  <si>
    <t>59 Victoria St</t>
  </si>
  <si>
    <t>4/89 Kangaroo Rd</t>
  </si>
  <si>
    <t>18 Paget St</t>
  </si>
  <si>
    <t>12/209 Cardigan St</t>
  </si>
  <si>
    <t>31 Southampton St</t>
  </si>
  <si>
    <t>83 Tarrengower St</t>
  </si>
  <si>
    <t>156 Patterson Rd</t>
  </si>
  <si>
    <t>87 Parkmore Rd</t>
  </si>
  <si>
    <t>70 Bruce St</t>
  </si>
  <si>
    <t>50b Clyde St</t>
  </si>
  <si>
    <t>3/14 Smart St</t>
  </si>
  <si>
    <t>6 McGrath Cl</t>
  </si>
  <si>
    <t>3/39 Mayston St</t>
  </si>
  <si>
    <t>36 Belford Rd</t>
  </si>
  <si>
    <t>28 Guildford Rd</t>
  </si>
  <si>
    <t>51 Princess St</t>
  </si>
  <si>
    <t>1/30 Grenville St</t>
  </si>
  <si>
    <t>160 New St</t>
  </si>
  <si>
    <t>1/10 Manor St</t>
  </si>
  <si>
    <t>52 Service St</t>
  </si>
  <si>
    <t>23 Silk St</t>
  </si>
  <si>
    <t>24 Flora Gr</t>
  </si>
  <si>
    <t>110 Mary St</t>
  </si>
  <si>
    <t>7 Hunter St</t>
  </si>
  <si>
    <t>43 Kerferd St</t>
  </si>
  <si>
    <t>3/20 Loch St</t>
  </si>
  <si>
    <t>44 Morley St</t>
  </si>
  <si>
    <t>58 Cassels Rd</t>
  </si>
  <si>
    <t>8 Alwyn Ct</t>
  </si>
  <si>
    <t>118 Buckley St</t>
  </si>
  <si>
    <t>61 Mooltan St</t>
  </si>
  <si>
    <t>5 Ballater St</t>
  </si>
  <si>
    <t>25 William St</t>
  </si>
  <si>
    <t>1/26 Thorpe St</t>
  </si>
  <si>
    <t>2/3 Burkitt Ct</t>
  </si>
  <si>
    <t>43 Gloucester St</t>
  </si>
  <si>
    <t>249 Spring St</t>
  </si>
  <si>
    <t>3 Mustang Ct</t>
  </si>
  <si>
    <t>11 Page St</t>
  </si>
  <si>
    <t>2/532 Orrong Rd</t>
  </si>
  <si>
    <t>116/88 Park St</t>
  </si>
  <si>
    <t>126/69 Dorcas St</t>
  </si>
  <si>
    <t>41 Murray St</t>
  </si>
  <si>
    <t>5 John St</t>
  </si>
  <si>
    <t>16 Linda St</t>
  </si>
  <si>
    <t>60 Glengyle St</t>
  </si>
  <si>
    <t>1/4 Weyburn Pl</t>
  </si>
  <si>
    <t>2/45 Hoffmans Rd</t>
  </si>
  <si>
    <t>16 Scenic Dr</t>
  </si>
  <si>
    <t>5/97 Oshanassy St</t>
  </si>
  <si>
    <t>77 Suffolk St</t>
  </si>
  <si>
    <t>1a Leander St</t>
  </si>
  <si>
    <t>3 Astley St</t>
  </si>
  <si>
    <t>2 Louise Ct</t>
  </si>
  <si>
    <t>48 Thomas St</t>
  </si>
  <si>
    <t>19 Wahroongaa Rd</t>
  </si>
  <si>
    <t>140 Murray Rd</t>
  </si>
  <si>
    <t>19 Malpas St</t>
  </si>
  <si>
    <t>53 Mary St</t>
  </si>
  <si>
    <t>57 Brandon St</t>
  </si>
  <si>
    <t>48 Were St</t>
  </si>
  <si>
    <t>89 South Rd</t>
  </si>
  <si>
    <t>23 Redwood St</t>
  </si>
  <si>
    <t>24 Northwood Dr</t>
  </si>
  <si>
    <t>28 Farmer St</t>
  </si>
  <si>
    <t>10 Hastings St</t>
  </si>
  <si>
    <t>17 Rowland St</t>
  </si>
  <si>
    <t>13/56 Sutherland Rd</t>
  </si>
  <si>
    <t>3/145 Glen Huntly Rd</t>
  </si>
  <si>
    <t>133/95 Rouse St</t>
  </si>
  <si>
    <t>8/7 Passfield St</t>
  </si>
  <si>
    <t>101 Middle St</t>
  </si>
  <si>
    <t>52 Monash St</t>
  </si>
  <si>
    <t>1/3 Euston Rd</t>
  </si>
  <si>
    <t>7/51 Epsom Rd</t>
  </si>
  <si>
    <t>17/248 The Avenue</t>
  </si>
  <si>
    <t>7 Hughes St</t>
  </si>
  <si>
    <t>30 Chauvel St</t>
  </si>
  <si>
    <t>Caulfield East</t>
  </si>
  <si>
    <t>75 Grange Rd</t>
  </si>
  <si>
    <t>3 Barclay St</t>
  </si>
  <si>
    <t>4 Woolstone Cl</t>
  </si>
  <si>
    <t>25 The Avenue</t>
  </si>
  <si>
    <t>80 Marriage Rd</t>
  </si>
  <si>
    <t>1a Mair St</t>
  </si>
  <si>
    <t>301/163 Cremorne St</t>
  </si>
  <si>
    <t>62 Pridham St</t>
  </si>
  <si>
    <t>7a Woorigoleen Rd</t>
  </si>
  <si>
    <t>4/305 Cumberland Rd</t>
  </si>
  <si>
    <t>135 Hilton St</t>
  </si>
  <si>
    <t>25 Geddes St</t>
  </si>
  <si>
    <t>33 Ogilvie St</t>
  </si>
  <si>
    <t>13 Montgomery Pl</t>
  </si>
  <si>
    <t>2 Gadsden St</t>
  </si>
  <si>
    <t>11 Moylan St</t>
  </si>
  <si>
    <t>6/13 Fyfe St</t>
  </si>
  <si>
    <t>3 Leopold St</t>
  </si>
  <si>
    <t>6 Naroon Rd</t>
  </si>
  <si>
    <t>146 Cornwall Rd</t>
  </si>
  <si>
    <t>12/82 Campbell Rd</t>
  </si>
  <si>
    <t>46 Yongala St</t>
  </si>
  <si>
    <t>23 Gellibrand St</t>
  </si>
  <si>
    <t>45 Black St</t>
  </si>
  <si>
    <t>124 Cole St</t>
  </si>
  <si>
    <t>11/33 Carmichael St</t>
  </si>
  <si>
    <t>3 Jika Pl</t>
  </si>
  <si>
    <t>42 Henry St</t>
  </si>
  <si>
    <t>8/27 Kensington Rd</t>
  </si>
  <si>
    <t>9 The Cove</t>
  </si>
  <si>
    <t>1 Davison St</t>
  </si>
  <si>
    <t>178 Weston St</t>
  </si>
  <si>
    <t>22 Lord St</t>
  </si>
  <si>
    <t>3/23 Daisy St</t>
  </si>
  <si>
    <t>4/54 Hawker St</t>
  </si>
  <si>
    <t>4/208 Maribyrnong Rd</t>
  </si>
  <si>
    <t>18 Teck St</t>
  </si>
  <si>
    <t>96 Whitelaw St</t>
  </si>
  <si>
    <t>89 Darebin Bvd</t>
  </si>
  <si>
    <t>64 Links St</t>
  </si>
  <si>
    <t>27 Celia St</t>
  </si>
  <si>
    <t>4a Corhampton Rd</t>
  </si>
  <si>
    <t>3/18 William St</t>
  </si>
  <si>
    <t>3 Raymond Ct</t>
  </si>
  <si>
    <t>15 Gould St</t>
  </si>
  <si>
    <t>2 Pilkington St</t>
  </si>
  <si>
    <t>32 Caroline St</t>
  </si>
  <si>
    <t>23 Monica St</t>
  </si>
  <si>
    <t>44 Thurso St</t>
  </si>
  <si>
    <t>2/6 Redan St</t>
  </si>
  <si>
    <t>234 Victoria St</t>
  </si>
  <si>
    <t>6 Waller Ct</t>
  </si>
  <si>
    <t>2 Head St</t>
  </si>
  <si>
    <t>41 Bossington St</t>
  </si>
  <si>
    <t>19 Mitchell St</t>
  </si>
  <si>
    <t>3 Waratah Dr</t>
  </si>
  <si>
    <t>4 Benton Ct</t>
  </si>
  <si>
    <t>2/60 David St</t>
  </si>
  <si>
    <t>3/11 Ormond Rd</t>
  </si>
  <si>
    <t>601 South Rd</t>
  </si>
  <si>
    <t>3 Belinda Ct</t>
  </si>
  <si>
    <t>17 Staniland Gr</t>
  </si>
  <si>
    <t>1/147 Purinuan Rd</t>
  </si>
  <si>
    <t>376 Plenty Rd</t>
  </si>
  <si>
    <t>41 Johnson St</t>
  </si>
  <si>
    <t>43 Andrew St</t>
  </si>
  <si>
    <t>28 Brinsley Rd</t>
  </si>
  <si>
    <t>54 Linacre Rd</t>
  </si>
  <si>
    <t>252 Yallambie Rd</t>
  </si>
  <si>
    <t>2 Peers St</t>
  </si>
  <si>
    <t>23a Dickmann St</t>
  </si>
  <si>
    <t>2 Francis St</t>
  </si>
  <si>
    <t>126 Carrington Rd</t>
  </si>
  <si>
    <t>38a Chomley St</t>
  </si>
  <si>
    <t>66 Clyde St</t>
  </si>
  <si>
    <t>10/285 Brunswick Rd</t>
  </si>
  <si>
    <t>4 Lord St</t>
  </si>
  <si>
    <t>2/1 Sturrock St</t>
  </si>
  <si>
    <t>39 Lynch Rd</t>
  </si>
  <si>
    <t>1/5 South Tce</t>
  </si>
  <si>
    <t>6/7 Schofield St</t>
  </si>
  <si>
    <t>2/26 Renown St</t>
  </si>
  <si>
    <t>6 McCully St</t>
  </si>
  <si>
    <t>3 Paget St</t>
  </si>
  <si>
    <t>2/28 Tivoli Pl</t>
  </si>
  <si>
    <t>6a Clay St</t>
  </si>
  <si>
    <t>5/30 Lillimur Rd</t>
  </si>
  <si>
    <t>7/19 Hawthorn Rd</t>
  </si>
  <si>
    <t>2/59 Moonya Rd</t>
  </si>
  <si>
    <t>2 Stewart St</t>
  </si>
  <si>
    <t>89 Clarence St</t>
  </si>
  <si>
    <t>9/99 Barton St</t>
  </si>
  <si>
    <t>4/77 Pine St</t>
  </si>
  <si>
    <t>4 Stott St</t>
  </si>
  <si>
    <t>4/140 Darebin Rd</t>
  </si>
  <si>
    <t>2/10 Vincent St</t>
  </si>
  <si>
    <t>28 Roydon St</t>
  </si>
  <si>
    <t>8 Dendy St</t>
  </si>
  <si>
    <t>22 Redwood St</t>
  </si>
  <si>
    <t>130 Keele St</t>
  </si>
  <si>
    <t>21 Gardner St</t>
  </si>
  <si>
    <t>16/36 Grange Rd</t>
  </si>
  <si>
    <t>2/16 Beaver St</t>
  </si>
  <si>
    <t>1/3 Liardet St</t>
  </si>
  <si>
    <t>7 Robe St</t>
  </si>
  <si>
    <t>2/11 Dowling St</t>
  </si>
  <si>
    <t>8/55 De Carle St</t>
  </si>
  <si>
    <t>1 Barunah St</t>
  </si>
  <si>
    <t>4 Frederick St</t>
  </si>
  <si>
    <t>78 Hillsyde Pde</t>
  </si>
  <si>
    <t>27 Woolart St</t>
  </si>
  <si>
    <t>67 Hurtle St</t>
  </si>
  <si>
    <t>58 Bloomfield Rd</t>
  </si>
  <si>
    <t>6 Buckley St</t>
  </si>
  <si>
    <t>21 Greville St</t>
  </si>
  <si>
    <t>702/108 Flinders St</t>
  </si>
  <si>
    <t>114 Gladstone St</t>
  </si>
  <si>
    <t>3 Ringtail Cct</t>
  </si>
  <si>
    <t>4 Chirnside St</t>
  </si>
  <si>
    <t>198 Francis St</t>
  </si>
  <si>
    <t>28 Lily St</t>
  </si>
  <si>
    <t>15 Jubilee St</t>
  </si>
  <si>
    <t>58 London St</t>
  </si>
  <si>
    <t>49 Northumberland Rd</t>
  </si>
  <si>
    <t>7 Brook St</t>
  </si>
  <si>
    <t>508/18 Tanner St</t>
  </si>
  <si>
    <t>318 Tooronga Rd</t>
  </si>
  <si>
    <t>41 Balerno Cir</t>
  </si>
  <si>
    <t>6 Shackell St</t>
  </si>
  <si>
    <t>59 Moore St</t>
  </si>
  <si>
    <t>83 Milleara Rd</t>
  </si>
  <si>
    <t>10 McCully St</t>
  </si>
  <si>
    <t>6 Ibis Pl</t>
  </si>
  <si>
    <t>49 Burgundy Dr</t>
  </si>
  <si>
    <t>1/51 Valkstone St</t>
  </si>
  <si>
    <t>8/99 Barton St</t>
  </si>
  <si>
    <t>30 Davidson St</t>
  </si>
  <si>
    <t>51 Ardoyne St</t>
  </si>
  <si>
    <t>41 Armstrong St</t>
  </si>
  <si>
    <t>2/215 Mont Albert Rd</t>
  </si>
  <si>
    <t>423 Burke Rd</t>
  </si>
  <si>
    <t>5a Garden St</t>
  </si>
  <si>
    <t>41 Helston St</t>
  </si>
  <si>
    <t>34 Alfred St</t>
  </si>
  <si>
    <t>6 Highett Rd</t>
  </si>
  <si>
    <t>22 Champion St</t>
  </si>
  <si>
    <t>116/56 Nicholson St</t>
  </si>
  <si>
    <t>12 Barcelona St</t>
  </si>
  <si>
    <t>301/8 Blanche St</t>
  </si>
  <si>
    <t>146 Elizabeth St</t>
  </si>
  <si>
    <t>5/12 Schofield St</t>
  </si>
  <si>
    <t>110 Halsey Rd</t>
  </si>
  <si>
    <t>11 Bowen St</t>
  </si>
  <si>
    <t>50 Hotham Rd</t>
  </si>
  <si>
    <t>4 Addison St</t>
  </si>
  <si>
    <t>28 Devoy St</t>
  </si>
  <si>
    <t>1712/39 Coventry St</t>
  </si>
  <si>
    <t>3 Murphy St</t>
  </si>
  <si>
    <t>66 Fitzgibbon St</t>
  </si>
  <si>
    <t>1 Crawford Rd</t>
  </si>
  <si>
    <t>12 Norfolk Cct</t>
  </si>
  <si>
    <t>20 Elizabeth St</t>
  </si>
  <si>
    <t>59b Fromer St</t>
  </si>
  <si>
    <t>4 Dennis St</t>
  </si>
  <si>
    <t>109 Rossmoyne St</t>
  </si>
  <si>
    <t>49 Warmington Rd</t>
  </si>
  <si>
    <t>27 Falmouth St</t>
  </si>
  <si>
    <t>91 Rathmines Rd</t>
  </si>
  <si>
    <t>2/42 Grosvenor St</t>
  </si>
  <si>
    <t>340 Yallambie Rd</t>
  </si>
  <si>
    <t>3/77 River St</t>
  </si>
  <si>
    <t>41 Clifton St</t>
  </si>
  <si>
    <t>3/625 Toorak Rd</t>
  </si>
  <si>
    <t>7/19 Redan St</t>
  </si>
  <si>
    <t>46 Stanley St</t>
  </si>
  <si>
    <t>215/1 Dods St</t>
  </si>
  <si>
    <t>4/200 Bay St</t>
  </si>
  <si>
    <t>8/33 Gordon St</t>
  </si>
  <si>
    <t>72 Chirnside St</t>
  </si>
  <si>
    <t>3/19 Howe St</t>
  </si>
  <si>
    <t>2/27 Wheeler St</t>
  </si>
  <si>
    <t>1/295 Rossmoyne St</t>
  </si>
  <si>
    <t>3 Colthur St</t>
  </si>
  <si>
    <t>1/308 Canterbury Rd</t>
  </si>
  <si>
    <t>38 Myrtle Rd</t>
  </si>
  <si>
    <t>5/3 Rotherwood Rd</t>
  </si>
  <si>
    <t>1 Hillside Rd</t>
  </si>
  <si>
    <t>8 Neptune St</t>
  </si>
  <si>
    <t>431 George St</t>
  </si>
  <si>
    <t>6 Kennedy St</t>
  </si>
  <si>
    <t>1/14 Alexander St</t>
  </si>
  <si>
    <t>4/8 Bruce St</t>
  </si>
  <si>
    <t>3 Mell St</t>
  </si>
  <si>
    <t>1 Ross St</t>
  </si>
  <si>
    <t>157 Napier St</t>
  </si>
  <si>
    <t>24 Webb St</t>
  </si>
  <si>
    <t>63 Doyle St</t>
  </si>
  <si>
    <t>56 Burlington St</t>
  </si>
  <si>
    <t>403/99 Nott St</t>
  </si>
  <si>
    <t>2 Skipper La</t>
  </si>
  <si>
    <t>31 Massey St</t>
  </si>
  <si>
    <t>157 Swanston St</t>
  </si>
  <si>
    <t>2/77 Vernon St</t>
  </si>
  <si>
    <t>6/13 Dover Rd</t>
  </si>
  <si>
    <t>13 Abbott St</t>
  </si>
  <si>
    <t>1/78 Railway Rd</t>
  </si>
  <si>
    <t>2/15 Jasper Rd</t>
  </si>
  <si>
    <t>5 Field St</t>
  </si>
  <si>
    <t>21 Gillingham St</t>
  </si>
  <si>
    <t>43 Christmas St</t>
  </si>
  <si>
    <t>23 Howitt St</t>
  </si>
  <si>
    <t>3/37 Atkins St</t>
  </si>
  <si>
    <t>2/25 Hazel St</t>
  </si>
  <si>
    <t>10 MacKie Gr</t>
  </si>
  <si>
    <t>5 Kurdian Ct</t>
  </si>
  <si>
    <t>7/76 Mitford St</t>
  </si>
  <si>
    <t>74 Chapel St</t>
  </si>
  <si>
    <t>24 Lyell St</t>
  </si>
  <si>
    <t>30 Odessa St</t>
  </si>
  <si>
    <t>8/109 Melville Rd</t>
  </si>
  <si>
    <t>8a Pines Gr</t>
  </si>
  <si>
    <t>18 Primula Bvd</t>
  </si>
  <si>
    <t>130 Essex St</t>
  </si>
  <si>
    <t>7/18 Raleigh St</t>
  </si>
  <si>
    <t>62 Mirams St</t>
  </si>
  <si>
    <t>42 McCracken St</t>
  </si>
  <si>
    <t>404 Bay St</t>
  </si>
  <si>
    <t>278 Nicholson St</t>
  </si>
  <si>
    <t>12 Ibis Pl</t>
  </si>
  <si>
    <t>4 Kallara Gr</t>
  </si>
  <si>
    <t>3/6 Hepburn Rd</t>
  </si>
  <si>
    <t>4 Vine Gr</t>
  </si>
  <si>
    <t>2/14 Ludeman Ct</t>
  </si>
  <si>
    <t>3/18 Furzer St</t>
  </si>
  <si>
    <t>279 Mansfield St</t>
  </si>
  <si>
    <t>165 Morris St</t>
  </si>
  <si>
    <t>2a Flinders St</t>
  </si>
  <si>
    <t>109/311 Burwood Rd</t>
  </si>
  <si>
    <t>5/93 Princess St</t>
  </si>
  <si>
    <t>5 Shrimpton Ct</t>
  </si>
  <si>
    <t>748 Burwood Rd</t>
  </si>
  <si>
    <t>2 Violet Gr</t>
  </si>
  <si>
    <t>40 Grovedale Rd</t>
  </si>
  <si>
    <t>15 Comas Gr</t>
  </si>
  <si>
    <t>7 Chavasse St</t>
  </si>
  <si>
    <t>9/88 Marshall St</t>
  </si>
  <si>
    <t>123 Glenroy Rd</t>
  </si>
  <si>
    <t>10 Cliff St</t>
  </si>
  <si>
    <t>106/246 Union Rd</t>
  </si>
  <si>
    <t>75 King St</t>
  </si>
  <si>
    <t>14/1 Conservatory Dr</t>
  </si>
  <si>
    <t>61 Bangalore St</t>
  </si>
  <si>
    <t>33 Newstead St</t>
  </si>
  <si>
    <t>4 Dane Rd</t>
  </si>
  <si>
    <t>44 Thompson St</t>
  </si>
  <si>
    <t>3 Short St</t>
  </si>
  <si>
    <t>53 Shoobra Rd</t>
  </si>
  <si>
    <t>122 Glengala Rd</t>
  </si>
  <si>
    <t>18 Raymond St</t>
  </si>
  <si>
    <t>6 Hamilton St</t>
  </si>
  <si>
    <t>3/204 The Boulevard</t>
  </si>
  <si>
    <t>301/633 Church St</t>
  </si>
  <si>
    <t>1/112 Cardinal Rd</t>
  </si>
  <si>
    <t>1 Gowanbrae Dr</t>
  </si>
  <si>
    <t>38 Budds St</t>
  </si>
  <si>
    <t>19 Stanford Cl</t>
  </si>
  <si>
    <t>7 Longview St</t>
  </si>
  <si>
    <t>217 Stewart St</t>
  </si>
  <si>
    <t>3 Fawkner Rd</t>
  </si>
  <si>
    <t>27 Ruby St</t>
  </si>
  <si>
    <t>1 Braemar St</t>
  </si>
  <si>
    <t>816/300 Swanston St</t>
  </si>
  <si>
    <t>14 Howard St</t>
  </si>
  <si>
    <t>39 Elizabeth St</t>
  </si>
  <si>
    <t>13 Parker St</t>
  </si>
  <si>
    <t>104 Royal Pde</t>
  </si>
  <si>
    <t>16 Cool St</t>
  </si>
  <si>
    <t>15 Hampshire Rd</t>
  </si>
  <si>
    <t>27 Sunhill Rd</t>
  </si>
  <si>
    <t>35 Beverley Rd</t>
  </si>
  <si>
    <t>36 Buckingham Dr</t>
  </si>
  <si>
    <t>7 Dudley St</t>
  </si>
  <si>
    <t>130 Perry St</t>
  </si>
  <si>
    <t>3 Mary St</t>
  </si>
  <si>
    <t>1/64 Edgar St N</t>
  </si>
  <si>
    <t>6/213 Dandenong Rd</t>
  </si>
  <si>
    <t>171 Ashworth St</t>
  </si>
  <si>
    <t>4/6 Turner St</t>
  </si>
  <si>
    <t>121 Sterling Dr</t>
  </si>
  <si>
    <t>2/232 Warrigal Rd</t>
  </si>
  <si>
    <t>90 Molesworth St</t>
  </si>
  <si>
    <t>24/294 Nicholson St</t>
  </si>
  <si>
    <t>160 Duke St</t>
  </si>
  <si>
    <t>19a Elizabeth St</t>
  </si>
  <si>
    <t>23 Fiddes St</t>
  </si>
  <si>
    <t>5a Cavalier St</t>
  </si>
  <si>
    <t>19 Kurrajong St</t>
  </si>
  <si>
    <t>12 Wahroongaa Rd</t>
  </si>
  <si>
    <t>6/112 Ballantyne St</t>
  </si>
  <si>
    <t>6 Dalgety St</t>
  </si>
  <si>
    <t>16/557 Glenferrie Rd</t>
  </si>
  <si>
    <t>1 Bolinda Rd</t>
  </si>
  <si>
    <t>8 Merrion Pl</t>
  </si>
  <si>
    <t>131 Outhwaite Rd</t>
  </si>
  <si>
    <t>15/2 Gordon Gr</t>
  </si>
  <si>
    <t>6/837 Park St</t>
  </si>
  <si>
    <t>2 Franklin St</t>
  </si>
  <si>
    <t>6/9 St James St</t>
  </si>
  <si>
    <t>4 Scenic Dr</t>
  </si>
  <si>
    <t>4/17 Beaumont Pde</t>
  </si>
  <si>
    <t>216a Ballarat Rd</t>
  </si>
  <si>
    <t>2 Eildon St</t>
  </si>
  <si>
    <t>118 The Avenue</t>
  </si>
  <si>
    <t>2/143 Grange Rd</t>
  </si>
  <si>
    <t>138 Raleigh St</t>
  </si>
  <si>
    <t>9/4 Lisson Gr</t>
  </si>
  <si>
    <t>22 Miami St</t>
  </si>
  <si>
    <t>24 Brandon St</t>
  </si>
  <si>
    <t>43 Fewster Rd</t>
  </si>
  <si>
    <t>23a Chelsea St</t>
  </si>
  <si>
    <t>139 Thomas St</t>
  </si>
  <si>
    <t>3 Carrington Gr</t>
  </si>
  <si>
    <t>3/50 Denbigh Rd</t>
  </si>
  <si>
    <t>247 Barkly St</t>
  </si>
  <si>
    <t>1/26 Tucker St</t>
  </si>
  <si>
    <t>101 Northumberland Rd</t>
  </si>
  <si>
    <t>507/325 Collins St</t>
  </si>
  <si>
    <t>2/25 Stanlake St</t>
  </si>
  <si>
    <t>16 Davies St</t>
  </si>
  <si>
    <t>1/27 Clyde St</t>
  </si>
  <si>
    <t>4 Peel St</t>
  </si>
  <si>
    <t>10/21 Lillimur Rd</t>
  </si>
  <si>
    <t>6/5 Seaver Gr</t>
  </si>
  <si>
    <t>2/7 Colthur St</t>
  </si>
  <si>
    <t>3/412 High St</t>
  </si>
  <si>
    <t>6 Martin St</t>
  </si>
  <si>
    <t>83 Normanby Rd</t>
  </si>
  <si>
    <t>58 Rooney St</t>
  </si>
  <si>
    <t>17 Myrtle St</t>
  </si>
  <si>
    <t>64 Havelock St</t>
  </si>
  <si>
    <t>54 Davies St</t>
  </si>
  <si>
    <t>65 Victoria St</t>
  </si>
  <si>
    <t>95 Walter St</t>
  </si>
  <si>
    <t>27 Faraday St</t>
  </si>
  <si>
    <t>2/32 Burns St</t>
  </si>
  <si>
    <t>49 MacPherson St</t>
  </si>
  <si>
    <t>9 Wicks Ct</t>
  </si>
  <si>
    <t>5 Bruthen St</t>
  </si>
  <si>
    <t>51 Home Rd</t>
  </si>
  <si>
    <t>15a Dickens St</t>
  </si>
  <si>
    <t>2/104 Keon St</t>
  </si>
  <si>
    <t>9/162 Clarke St</t>
  </si>
  <si>
    <t>159 Ashburn Gr</t>
  </si>
  <si>
    <t>466 Auburn Rd</t>
  </si>
  <si>
    <t>86 Dendy St</t>
  </si>
  <si>
    <t>45 Grace St</t>
  </si>
  <si>
    <t>18 Barries Pl</t>
  </si>
  <si>
    <t>7/844 Malvern Rd</t>
  </si>
  <si>
    <t>11/56 Darling St</t>
  </si>
  <si>
    <t>82/390 Toorak Rd</t>
  </si>
  <si>
    <t>72/1 Sandilands St</t>
  </si>
  <si>
    <t>903/107 Beach St</t>
  </si>
  <si>
    <t>119 Middle St</t>
  </si>
  <si>
    <t>23 Cromwell St</t>
  </si>
  <si>
    <t>11/19 Wood St</t>
  </si>
  <si>
    <t>1/93 Tambet St</t>
  </si>
  <si>
    <t>7/92 Union Rd</t>
  </si>
  <si>
    <t>302 Cotham Rd</t>
  </si>
  <si>
    <t>6 Beatrice St</t>
  </si>
  <si>
    <t>3 Avenue Victoria</t>
  </si>
  <si>
    <t>43 Oswin St</t>
  </si>
  <si>
    <t>46 Roslyn St</t>
  </si>
  <si>
    <t>18 Rooding St</t>
  </si>
  <si>
    <t>29 Morotai Pde</t>
  </si>
  <si>
    <t>20 Rowell St</t>
  </si>
  <si>
    <t>53 John St</t>
  </si>
  <si>
    <t>303/3 Clara St</t>
  </si>
  <si>
    <t>5 Kyeamba Gr</t>
  </si>
  <si>
    <t>5 Berenice Tce</t>
  </si>
  <si>
    <t>5/61 Ormond Rd</t>
  </si>
  <si>
    <t>11/5 The Avenue</t>
  </si>
  <si>
    <t>3/1 Garden Ct</t>
  </si>
  <si>
    <t>17 Goodman St</t>
  </si>
  <si>
    <t>38 Alfred Rd</t>
  </si>
  <si>
    <t>331 Flemington Rd</t>
  </si>
  <si>
    <t>2/13 Radio St</t>
  </si>
  <si>
    <t>8/145 Murrumbeena Rd</t>
  </si>
  <si>
    <t>2/531 South Rd</t>
  </si>
  <si>
    <t>337 Rossmoyne St</t>
  </si>
  <si>
    <t>147 Gillies St</t>
  </si>
  <si>
    <t>8a Glengala Rd</t>
  </si>
  <si>
    <t>14 Scheele St</t>
  </si>
  <si>
    <t>24 Willis St</t>
  </si>
  <si>
    <t>21 Grandview Tce</t>
  </si>
  <si>
    <t>13 Altona St</t>
  </si>
  <si>
    <t>2/13 Alexander St</t>
  </si>
  <si>
    <t>92 Scotchmer St</t>
  </si>
  <si>
    <t>45 William St</t>
  </si>
  <si>
    <t>42 View St</t>
  </si>
  <si>
    <t>1/11 Mount St</t>
  </si>
  <si>
    <t>416/163 Fitzroy St</t>
  </si>
  <si>
    <t>77 Blyth St</t>
  </si>
  <si>
    <t>73 Davies St</t>
  </si>
  <si>
    <t>30 Mountfield St</t>
  </si>
  <si>
    <t>12/132 Princes St</t>
  </si>
  <si>
    <t>154 Halsey Rd</t>
  </si>
  <si>
    <t>31 Graves St</t>
  </si>
  <si>
    <t>9/196 The Avenue</t>
  </si>
  <si>
    <t>4/97 Cowper St</t>
  </si>
  <si>
    <t>28 Kellaway St</t>
  </si>
  <si>
    <t>41 Mawby Rd</t>
  </si>
  <si>
    <t>6/10 Brenbeal St</t>
  </si>
  <si>
    <t>2/3 Hatfield St</t>
  </si>
  <si>
    <t>10/32 Manningtree Rd</t>
  </si>
  <si>
    <t>1b Daphne St</t>
  </si>
  <si>
    <t>19 Jacka St</t>
  </si>
  <si>
    <t>8 Southey St</t>
  </si>
  <si>
    <t>14/1102 Lygon St</t>
  </si>
  <si>
    <t>3/30 Edmund St</t>
  </si>
  <si>
    <t>12/200 Brighton St</t>
  </si>
  <si>
    <t>3/45 Williams Rd</t>
  </si>
  <si>
    <t>304/361 Glenferrie Rd</t>
  </si>
  <si>
    <t>13 Clarence St</t>
  </si>
  <si>
    <t>1/9 Cartwright St</t>
  </si>
  <si>
    <t>7 Morrow St</t>
  </si>
  <si>
    <t>2 Walsh St</t>
  </si>
  <si>
    <t>2/6 Shelley St</t>
  </si>
  <si>
    <t>306/350 Victoria St</t>
  </si>
  <si>
    <t>103/58 Ballarat St</t>
  </si>
  <si>
    <t>63 Tucker Rd</t>
  </si>
  <si>
    <t>22 Sycamore St</t>
  </si>
  <si>
    <t>2/164 Leamington St</t>
  </si>
  <si>
    <t>1/13 Kellett St</t>
  </si>
  <si>
    <t>1 Harmer St</t>
  </si>
  <si>
    <t>154 Separation St</t>
  </si>
  <si>
    <t>61 Durham Rd</t>
  </si>
  <si>
    <t>17 Hartington St</t>
  </si>
  <si>
    <t>36 Billson St</t>
  </si>
  <si>
    <t>211/18 Tanner St</t>
  </si>
  <si>
    <t>10/76 Oxford St</t>
  </si>
  <si>
    <t>5 Union St</t>
  </si>
  <si>
    <t>49/6 Williams Rd</t>
  </si>
  <si>
    <t>5/243 Dandenong Rd</t>
  </si>
  <si>
    <t>5/6 Pottery Ct</t>
  </si>
  <si>
    <t>2/12 Jones St</t>
  </si>
  <si>
    <t>15 Wallace St</t>
  </si>
  <si>
    <t>13 Wonganella Dr</t>
  </si>
  <si>
    <t>36 Roberts Rd</t>
  </si>
  <si>
    <t>90 Edinburgh St</t>
  </si>
  <si>
    <t>4/190 Graham St</t>
  </si>
  <si>
    <t>25 Lily St</t>
  </si>
  <si>
    <t>11d Rooney St</t>
  </si>
  <si>
    <t>121 Suffolk St</t>
  </si>
  <si>
    <t>1a Werona St</t>
  </si>
  <si>
    <t>1/60 Moonya Rd</t>
  </si>
  <si>
    <t>452 Dandenong Rd</t>
  </si>
  <si>
    <t>30 Boldrewood Pde</t>
  </si>
  <si>
    <t>503 Tooronga Rd</t>
  </si>
  <si>
    <t>87 Yerrin St</t>
  </si>
  <si>
    <t>226 Union Rd</t>
  </si>
  <si>
    <t>54 Regent St</t>
  </si>
  <si>
    <t>38 Agnew St</t>
  </si>
  <si>
    <t>60 Baird St</t>
  </si>
  <si>
    <t>5 Amanda Ct</t>
  </si>
  <si>
    <t>111 Rutherford Rd</t>
  </si>
  <si>
    <t>27 Charles St</t>
  </si>
  <si>
    <t>3/122 Williams Rd</t>
  </si>
  <si>
    <t>2b Brunel St</t>
  </si>
  <si>
    <t>367 Dandenong Rd</t>
  </si>
  <si>
    <t>25/69 Wellington St</t>
  </si>
  <si>
    <t>6/28 The Avenue</t>
  </si>
  <si>
    <t>277 Danks St</t>
  </si>
  <si>
    <t>34a Preston St</t>
  </si>
  <si>
    <t>194 Dawson St</t>
  </si>
  <si>
    <t>23 Berry St</t>
  </si>
  <si>
    <t>43 Hillside Gr</t>
  </si>
  <si>
    <t>2/6 Murra Ct</t>
  </si>
  <si>
    <t>14 Avon St</t>
  </si>
  <si>
    <t>13/68 Kororoit Creek Rd</t>
  </si>
  <si>
    <t>487 Melbourne Rd</t>
  </si>
  <si>
    <t>27 Connie St</t>
  </si>
  <si>
    <t>10 May St</t>
  </si>
  <si>
    <t>89 Cheddar Rd</t>
  </si>
  <si>
    <t>83 Bastings St</t>
  </si>
  <si>
    <t>155 Westbourne Gr</t>
  </si>
  <si>
    <t>34 Joan St</t>
  </si>
  <si>
    <t>8 Couch St</t>
  </si>
  <si>
    <t>8/67 Denham St</t>
  </si>
  <si>
    <t>6/107 Riversdale Rd</t>
  </si>
  <si>
    <t>31 Argyle Rd</t>
  </si>
  <si>
    <t>2/92 Beatty St</t>
  </si>
  <si>
    <t>2/22 Scott Gr</t>
  </si>
  <si>
    <t>18/34 Rockley Rd</t>
  </si>
  <si>
    <t>6/23 Gourlay St</t>
  </si>
  <si>
    <t>3 Penn Ct</t>
  </si>
  <si>
    <t>3/136 Hoffmans Rd</t>
  </si>
  <si>
    <t>3 Deidre Ct</t>
  </si>
  <si>
    <t>8/33 Rankins Rd</t>
  </si>
  <si>
    <t>2/100 Commercial Rd</t>
  </si>
  <si>
    <t>109 Rankins Rd</t>
  </si>
  <si>
    <t>6 Shiel St</t>
  </si>
  <si>
    <t>67 Ballarat Rd</t>
  </si>
  <si>
    <t>115 Bignell Rd</t>
  </si>
  <si>
    <t>2/7 Mattea Ct</t>
  </si>
  <si>
    <t>Kingsbury</t>
  </si>
  <si>
    <t>33 Clunes St</t>
  </si>
  <si>
    <t>370 Gilbert Rd</t>
  </si>
  <si>
    <t>50 Leinster Gr</t>
  </si>
  <si>
    <t>2/6 Farnsworth St</t>
  </si>
  <si>
    <t>6a Scott St</t>
  </si>
  <si>
    <t>69 Power St</t>
  </si>
  <si>
    <t>52 Rosemar Cct</t>
  </si>
  <si>
    <t>305/45 York St</t>
  </si>
  <si>
    <t>18 Buckingham St</t>
  </si>
  <si>
    <t>5/25 Clarence St</t>
  </si>
  <si>
    <t>5/555 Orrong Rd</t>
  </si>
  <si>
    <t>349 Waverley Rd</t>
  </si>
  <si>
    <t>52/167 Fitzroy St</t>
  </si>
  <si>
    <t>109 Stewart St</t>
  </si>
  <si>
    <t>504/26 Shuter St</t>
  </si>
  <si>
    <t>68 Thompson St</t>
  </si>
  <si>
    <t>1/35 William St</t>
  </si>
  <si>
    <t>51 Francis St</t>
  </si>
  <si>
    <t>25 Dalgety Dr</t>
  </si>
  <si>
    <t>3/369 Abbotsford St</t>
  </si>
  <si>
    <t>204/2 Alexander St</t>
  </si>
  <si>
    <t>39/114 Mason St</t>
  </si>
  <si>
    <t>Seaholme</t>
  </si>
  <si>
    <t>13 Sussex St</t>
  </si>
  <si>
    <t>61 Molden St</t>
  </si>
  <si>
    <t>34b Lesden St</t>
  </si>
  <si>
    <t>30 Kinsale St</t>
  </si>
  <si>
    <t>67 Regent St</t>
  </si>
  <si>
    <t>167 Clarke St</t>
  </si>
  <si>
    <t>19 Poulter St</t>
  </si>
  <si>
    <t>2 Fordholm Rd</t>
  </si>
  <si>
    <t>2/65 Westbank Tce</t>
  </si>
  <si>
    <t>13/200 Wattletree Rd</t>
  </si>
  <si>
    <t>25 Hope St</t>
  </si>
  <si>
    <t>2 McArthur St</t>
  </si>
  <si>
    <t>405/1 Danks St W</t>
  </si>
  <si>
    <t>29 Moonee Bvd</t>
  </si>
  <si>
    <t>89 John St</t>
  </si>
  <si>
    <t>46 Sadie St</t>
  </si>
  <si>
    <t>68 Vincent St</t>
  </si>
  <si>
    <t>14 Rose St</t>
  </si>
  <si>
    <t>12 Bosquet St</t>
  </si>
  <si>
    <t>8 McCubbin St</t>
  </si>
  <si>
    <t>56b Vernon St</t>
  </si>
  <si>
    <t>5/205 Centre Rd</t>
  </si>
  <si>
    <t>15 Down St</t>
  </si>
  <si>
    <t>6 Smith St</t>
  </si>
  <si>
    <t>128 Driscolls Rd</t>
  </si>
  <si>
    <t>26/174 Lee St</t>
  </si>
  <si>
    <t>302/366 Church St</t>
  </si>
  <si>
    <t>4/1 Princess St</t>
  </si>
  <si>
    <t>20a Thurso St</t>
  </si>
  <si>
    <t>3/38 Charles St</t>
  </si>
  <si>
    <t>411 Barkly St</t>
  </si>
  <si>
    <t>136 Gordon St</t>
  </si>
  <si>
    <t>3 Norfolk St</t>
  </si>
  <si>
    <t>1/187 George St</t>
  </si>
  <si>
    <t>28 Flinders St</t>
  </si>
  <si>
    <t>1a Morris St</t>
  </si>
  <si>
    <t>4/76 Railway Rd</t>
  </si>
  <si>
    <t>12/66 Riddell Pde</t>
  </si>
  <si>
    <t>8 Thomas St</t>
  </si>
  <si>
    <t>48 Vickery St</t>
  </si>
  <si>
    <t>5 Grange Rd</t>
  </si>
  <si>
    <t>10 Boronia St</t>
  </si>
  <si>
    <t>15 Glenvale Rd</t>
  </si>
  <si>
    <t>9 Graham Ct</t>
  </si>
  <si>
    <t>7/3 Kenilworth Pde</t>
  </si>
  <si>
    <t>7/7 Chandler Hwy</t>
  </si>
  <si>
    <t>29/78 Oxford St</t>
  </si>
  <si>
    <t>78 Yarra St</t>
  </si>
  <si>
    <t>1107/12 Yarra St</t>
  </si>
  <si>
    <t>6/20 Johnstone St</t>
  </si>
  <si>
    <t>7/25 Kingsley St</t>
  </si>
  <si>
    <t>18 Industry La</t>
  </si>
  <si>
    <t>35 Campbell St</t>
  </si>
  <si>
    <t>96 Bryant St</t>
  </si>
  <si>
    <t>54 Ngarveno St</t>
  </si>
  <si>
    <t>27 Henshall Rd</t>
  </si>
  <si>
    <t>92/99 Whiteman St</t>
  </si>
  <si>
    <t>80 Gamon St</t>
  </si>
  <si>
    <t>6 John St</t>
  </si>
  <si>
    <t>42 Gisborne St</t>
  </si>
  <si>
    <t>4 Prismall St</t>
  </si>
  <si>
    <t>Caulfield</t>
  </si>
  <si>
    <t>6/5 Freeman St</t>
  </si>
  <si>
    <t>4 Raymond St</t>
  </si>
  <si>
    <t>22 Lynch St</t>
  </si>
  <si>
    <t>23 Edgerton St</t>
  </si>
  <si>
    <t>9 Derby St</t>
  </si>
  <si>
    <t>36 Banool Rd</t>
  </si>
  <si>
    <t>7 Balfour St</t>
  </si>
  <si>
    <t>66 Argyll St</t>
  </si>
  <si>
    <t>5/170 St Kilda Rd</t>
  </si>
  <si>
    <t>1 Victoria St</t>
  </si>
  <si>
    <t>16 York St</t>
  </si>
  <si>
    <t>159 Warrigal Rd</t>
  </si>
  <si>
    <t>1/35 Marne St</t>
  </si>
  <si>
    <t>6 Dedrick Gr</t>
  </si>
  <si>
    <t>9/11 Berry St</t>
  </si>
  <si>
    <t>2/15 Melbourne St</t>
  </si>
  <si>
    <t>1/70 Truganini Rd</t>
  </si>
  <si>
    <t>86 Neville St</t>
  </si>
  <si>
    <t>4 Wingate St</t>
  </si>
  <si>
    <t>15 Tyrone St</t>
  </si>
  <si>
    <t>2/14 Drysdale St</t>
  </si>
  <si>
    <t>3/14 Aberdeen St</t>
  </si>
  <si>
    <t>12 Ida Ct</t>
  </si>
  <si>
    <t>10 Campbell Gr</t>
  </si>
  <si>
    <t>25 Sydney St</t>
  </si>
  <si>
    <t>2/564 Riversdale Rd</t>
  </si>
  <si>
    <t>6/3 Prospect Rd</t>
  </si>
  <si>
    <t>7 Douglas St</t>
  </si>
  <si>
    <t>117 Lord St</t>
  </si>
  <si>
    <t>15 Loudon Rd</t>
  </si>
  <si>
    <t>13/37 Greville St</t>
  </si>
  <si>
    <t>16 Park Rd</t>
  </si>
  <si>
    <t>9 Durham St</t>
  </si>
  <si>
    <t>24 Norris St</t>
  </si>
  <si>
    <t>2/17 Bulla Rd</t>
  </si>
  <si>
    <t>60 Speight St</t>
  </si>
  <si>
    <t>71 Hobson St</t>
  </si>
  <si>
    <t>3/21 Gardenvale Rd</t>
  </si>
  <si>
    <t>21 Bruce St</t>
  </si>
  <si>
    <t>86 Hickford St</t>
  </si>
  <si>
    <t>78 Miller St</t>
  </si>
  <si>
    <t>3/99 Earl St</t>
  </si>
  <si>
    <t>3/12 Brenbeal St</t>
  </si>
  <si>
    <t>7 Empress Rd</t>
  </si>
  <si>
    <t>15 Kwinana Ct</t>
  </si>
  <si>
    <t>1/392 Burwood Hwy</t>
  </si>
  <si>
    <t>18 Glenmore St</t>
  </si>
  <si>
    <t>1/43 Williams Rd</t>
  </si>
  <si>
    <t>2/27 Morley St</t>
  </si>
  <si>
    <t>1/29 Margaret St</t>
  </si>
  <si>
    <t>542 Albion St</t>
  </si>
  <si>
    <t>172 Maribyrnong Rd</t>
  </si>
  <si>
    <t>49 Robertson St</t>
  </si>
  <si>
    <t>80 South Rd</t>
  </si>
  <si>
    <t>40 Tarrengower St</t>
  </si>
  <si>
    <t>5 Schofield St</t>
  </si>
  <si>
    <t>15 Bliburg St</t>
  </si>
  <si>
    <t>26 Flowers St</t>
  </si>
  <si>
    <t>29 Dredge St</t>
  </si>
  <si>
    <t>2 Eggleton Ct</t>
  </si>
  <si>
    <t>8 Reid St</t>
  </si>
  <si>
    <t>77 Union St</t>
  </si>
  <si>
    <t>127 Duke St</t>
  </si>
  <si>
    <t>4/26 Cornell St</t>
  </si>
  <si>
    <t>13/54 Studley Park Rd</t>
  </si>
  <si>
    <t>294 Tooronga Rd</t>
  </si>
  <si>
    <t>176 Were St</t>
  </si>
  <si>
    <t>58 Champion St</t>
  </si>
  <si>
    <t>11 Leafield St</t>
  </si>
  <si>
    <t>6/25 River St</t>
  </si>
  <si>
    <t>3 Type St</t>
  </si>
  <si>
    <t>41 Cameron St</t>
  </si>
  <si>
    <t>2/4 Collins St</t>
  </si>
  <si>
    <t>1 Chatsworth Rd</t>
  </si>
  <si>
    <t>13/9 Milton St</t>
  </si>
  <si>
    <t>1/464 Victoria St</t>
  </si>
  <si>
    <t>270 Albion St</t>
  </si>
  <si>
    <t>1 Athol St</t>
  </si>
  <si>
    <t>224 Nott St</t>
  </si>
  <si>
    <t>309 Geelong Rd</t>
  </si>
  <si>
    <t>329 Gordon St</t>
  </si>
  <si>
    <t>34 Ayr St</t>
  </si>
  <si>
    <t>25 Clauscen St</t>
  </si>
  <si>
    <t>64 MacEdon Rd</t>
  </si>
  <si>
    <t>1/170 Blyth St</t>
  </si>
  <si>
    <t>4/31 Clyde St</t>
  </si>
  <si>
    <t>6/25 Vickery St</t>
  </si>
  <si>
    <t>18b Marara Rd</t>
  </si>
  <si>
    <t>192 Gillies St</t>
  </si>
  <si>
    <t>91 Arthurton Rd</t>
  </si>
  <si>
    <t>16/20 Talmage St</t>
  </si>
  <si>
    <t>1 Joan St</t>
  </si>
  <si>
    <t>4/35 Weir St</t>
  </si>
  <si>
    <t>27 Earl St</t>
  </si>
  <si>
    <t>8 Hadley Ct</t>
  </si>
  <si>
    <t>142 Balwyn Rd</t>
  </si>
  <si>
    <t>15 Illawarra Rd</t>
  </si>
  <si>
    <t>2 Gatehouse Pl</t>
  </si>
  <si>
    <t>17 New St</t>
  </si>
  <si>
    <t>55 Hodgson St</t>
  </si>
  <si>
    <t>4/56 John St</t>
  </si>
  <si>
    <t>9/13 Manton St</t>
  </si>
  <si>
    <t>2/25 Fisher St</t>
  </si>
  <si>
    <t>86 Raglan St</t>
  </si>
  <si>
    <t>7/162 Lygon St</t>
  </si>
  <si>
    <t>5/25 Ethel St</t>
  </si>
  <si>
    <t>45 Stanley St</t>
  </si>
  <si>
    <t>40 Elizabeth St</t>
  </si>
  <si>
    <t>1/49 Hamilton St</t>
  </si>
  <si>
    <t>103/25 Byron St</t>
  </si>
  <si>
    <t>44 Anderson St</t>
  </si>
  <si>
    <t>425 Cardigan St</t>
  </si>
  <si>
    <t>132 Duke St</t>
  </si>
  <si>
    <t>9 Verdun St</t>
  </si>
  <si>
    <t>23 Henry St</t>
  </si>
  <si>
    <t>13 Birrarrung Ct</t>
  </si>
  <si>
    <t>75 Oakbank St</t>
  </si>
  <si>
    <t>2/8 Rudyard St</t>
  </si>
  <si>
    <t>1/39 Neville St</t>
  </si>
  <si>
    <t>53 Purtell St</t>
  </si>
  <si>
    <t>4/34 Dean St</t>
  </si>
  <si>
    <t>1/12 Burrows St</t>
  </si>
  <si>
    <t>5/118 Miller St</t>
  </si>
  <si>
    <t>18 Chapel St</t>
  </si>
  <si>
    <t>29 Tait St</t>
  </si>
  <si>
    <t>5/38 MacFarlan St</t>
  </si>
  <si>
    <t>27 Westbourne St</t>
  </si>
  <si>
    <t>3/9 Austin Tce</t>
  </si>
  <si>
    <t>157 Cumberland Rd</t>
  </si>
  <si>
    <t>4/11 Spencer St</t>
  </si>
  <si>
    <t>1 Chisholm St</t>
  </si>
  <si>
    <t>37 Epsom Rd</t>
  </si>
  <si>
    <t>33 Deakin St</t>
  </si>
  <si>
    <t>11/24 Ireland St</t>
  </si>
  <si>
    <t>65 Gatehouse Dr</t>
  </si>
  <si>
    <t>1 Menzies St</t>
  </si>
  <si>
    <t>18 Wallace St</t>
  </si>
  <si>
    <t>20 Bruce St</t>
  </si>
  <si>
    <t>59 Tambet St</t>
  </si>
  <si>
    <t>8 Marlborough St</t>
  </si>
  <si>
    <t>68 Mortimore St</t>
  </si>
  <si>
    <t>12b Coates St</t>
  </si>
  <si>
    <t>53 Northernhay St</t>
  </si>
  <si>
    <t>18 Longford Ct</t>
  </si>
  <si>
    <t>20 Davidson St</t>
  </si>
  <si>
    <t>233/4 Bik La</t>
  </si>
  <si>
    <t>76 Newry St</t>
  </si>
  <si>
    <t>81 Erin St</t>
  </si>
  <si>
    <t>37/85 Rouse St</t>
  </si>
  <si>
    <t>11 Farringdon St</t>
  </si>
  <si>
    <t>185 Military Rd</t>
  </si>
  <si>
    <t>61 Doyle St</t>
  </si>
  <si>
    <t>1/28 Gilbertson St</t>
  </si>
  <si>
    <t>4 Brunel Ct</t>
  </si>
  <si>
    <t>32c Burns St</t>
  </si>
  <si>
    <t>47 Sheahans Rd</t>
  </si>
  <si>
    <t>4/57 Blyth St</t>
  </si>
  <si>
    <t>9/400 Dandenong Rd</t>
  </si>
  <si>
    <t>22 Brett St</t>
  </si>
  <si>
    <t>74 Fromer St</t>
  </si>
  <si>
    <t>11 Wilson St</t>
  </si>
  <si>
    <t>42 Kingsley Rd</t>
  </si>
  <si>
    <t>150 Gillies St</t>
  </si>
  <si>
    <t>74 Gladstone St</t>
  </si>
  <si>
    <t>3/13 Foam St</t>
  </si>
  <si>
    <t>4/23 South Rd</t>
  </si>
  <si>
    <t>3/14 Merton St</t>
  </si>
  <si>
    <t>9 Greensborough Rd</t>
  </si>
  <si>
    <t>51 Davies St</t>
  </si>
  <si>
    <t>5/61 Little Oxford St</t>
  </si>
  <si>
    <t>52 Lyndhurst St</t>
  </si>
  <si>
    <t>6/183 Kooyong Rd</t>
  </si>
  <si>
    <t>79 Chomley St</t>
  </si>
  <si>
    <t>5/755 Malvern Rd</t>
  </si>
  <si>
    <t>49 Page St</t>
  </si>
  <si>
    <t>2/43 Roxburgh St</t>
  </si>
  <si>
    <t>40 Coronet St</t>
  </si>
  <si>
    <t>71 Bena St</t>
  </si>
  <si>
    <t>40 Dellfield Dr</t>
  </si>
  <si>
    <t>6 Speight St</t>
  </si>
  <si>
    <t>46 Pasco St</t>
  </si>
  <si>
    <t>10 Zinnia St</t>
  </si>
  <si>
    <t>11 Martin St</t>
  </si>
  <si>
    <t>2/46 Wattle Valley Rd</t>
  </si>
  <si>
    <t>9 Empress Rd</t>
  </si>
  <si>
    <t>18 Charming St</t>
  </si>
  <si>
    <t>139 Linacre Rd</t>
  </si>
  <si>
    <t>22 Margarita St</t>
  </si>
  <si>
    <t>21 Wilfred Rd</t>
  </si>
  <si>
    <t>46 Park Gr</t>
  </si>
  <si>
    <t>1/13 Goode St</t>
  </si>
  <si>
    <t>1 Grosvenor Ct</t>
  </si>
  <si>
    <t>141 Richardson St</t>
  </si>
  <si>
    <t>22 Greig St</t>
  </si>
  <si>
    <t>2/60 Bolingbroke St</t>
  </si>
  <si>
    <t>1/94 Railway Pde</t>
  </si>
  <si>
    <t>3/16 Turner St</t>
  </si>
  <si>
    <t>21 Diamond St</t>
  </si>
  <si>
    <t>1/21 Nola St</t>
  </si>
  <si>
    <t>20 Astley St</t>
  </si>
  <si>
    <t>4/54 Yarra St</t>
  </si>
  <si>
    <t>2/4 Lyons St</t>
  </si>
  <si>
    <t>201/1177 Glen Huntly Rd</t>
  </si>
  <si>
    <t>2/1 Marion St</t>
  </si>
  <si>
    <t>36 Kennedy St</t>
  </si>
  <si>
    <t>1/21 Dumbarton St</t>
  </si>
  <si>
    <t>5 Jess St</t>
  </si>
  <si>
    <t>4/11 Bowen St</t>
  </si>
  <si>
    <t>1/27 Maling Rd</t>
  </si>
  <si>
    <t>45 Cityview Rd</t>
  </si>
  <si>
    <t>57 Cobden St</t>
  </si>
  <si>
    <t>7 Grieve St</t>
  </si>
  <si>
    <t>36 Thomas St</t>
  </si>
  <si>
    <t>6 Ashby Gr</t>
  </si>
  <si>
    <t>3/915 Dandenong Rd</t>
  </si>
  <si>
    <t>24/1231 Malvern Rd</t>
  </si>
  <si>
    <t>311/13 Wellington St</t>
  </si>
  <si>
    <t>45 Shorts Rd</t>
  </si>
  <si>
    <t>98 Barkly St</t>
  </si>
  <si>
    <t>2/49 Hamilton St</t>
  </si>
  <si>
    <t>15 Clarence St</t>
  </si>
  <si>
    <t>22 Nimmo St</t>
  </si>
  <si>
    <t>10 Canning St</t>
  </si>
  <si>
    <t>10/117 Albert St</t>
  </si>
  <si>
    <t>1/53 Stephen St</t>
  </si>
  <si>
    <t>32 Richelieu St</t>
  </si>
  <si>
    <t>4/1067 High St</t>
  </si>
  <si>
    <t>70 Barry St</t>
  </si>
  <si>
    <t>301/25 Lynch St</t>
  </si>
  <si>
    <t>4 Temple St</t>
  </si>
  <si>
    <t>1 Tovey St</t>
  </si>
  <si>
    <t>53 Metung St</t>
  </si>
  <si>
    <t>679 Hampton St</t>
  </si>
  <si>
    <t>1 Papua St</t>
  </si>
  <si>
    <t>2/21 High St</t>
  </si>
  <si>
    <t>48 Abbotsford St</t>
  </si>
  <si>
    <t>5 Glendale St</t>
  </si>
  <si>
    <t>4/313 Dandenong Rd</t>
  </si>
  <si>
    <t>76 Osborne St</t>
  </si>
  <si>
    <t>116 Farrell St</t>
  </si>
  <si>
    <t>8/48 Passfield St</t>
  </si>
  <si>
    <t>2/6 Sydney Rd</t>
  </si>
  <si>
    <t>2/62 Clydesdale Rd</t>
  </si>
  <si>
    <t>164 Lebanon St</t>
  </si>
  <si>
    <t>23 Viewbank Dr</t>
  </si>
  <si>
    <t>138 Victory Rd</t>
  </si>
  <si>
    <t>38 Addison St</t>
  </si>
  <si>
    <t>1/32 Kelly St</t>
  </si>
  <si>
    <t>509/33 MacKenzie St</t>
  </si>
  <si>
    <t>203/140 Gipps St</t>
  </si>
  <si>
    <t>44 Clive St</t>
  </si>
  <si>
    <t>29 Frederick St</t>
  </si>
  <si>
    <t>Brooklyn</t>
  </si>
  <si>
    <t>3/673 Geelong Rd</t>
  </si>
  <si>
    <t>6/1126 North Rd</t>
  </si>
  <si>
    <t>1/96 Tucker Rd</t>
  </si>
  <si>
    <t>1/73 Purinuan Rd</t>
  </si>
  <si>
    <t>3/8 Severn St</t>
  </si>
  <si>
    <t>30 Holyrood St</t>
  </si>
  <si>
    <t>2/175 Kent St</t>
  </si>
  <si>
    <t>40 Spensley St</t>
  </si>
  <si>
    <t>7 Virginia St</t>
  </si>
  <si>
    <t>45 Kerferd St</t>
  </si>
  <si>
    <t>142 Hotham Rd</t>
  </si>
  <si>
    <t>105a Victory Rd</t>
  </si>
  <si>
    <t>9 Rogerson St</t>
  </si>
  <si>
    <t>49/2 Exhibition St</t>
  </si>
  <si>
    <t>50 Strickland Rd</t>
  </si>
  <si>
    <t>45 Droop St</t>
  </si>
  <si>
    <t>37/2 Gordon St</t>
  </si>
  <si>
    <t>5/33 Nepean Hwy</t>
  </si>
  <si>
    <t>3/162 Westgarth St</t>
  </si>
  <si>
    <t>16 Swallow St</t>
  </si>
  <si>
    <t>13 Surman Ct</t>
  </si>
  <si>
    <t>26 Westmoreland Rd</t>
  </si>
  <si>
    <t>82 Parkhill Rd</t>
  </si>
  <si>
    <t>2 Celia St</t>
  </si>
  <si>
    <t>1/14 Edgar St</t>
  </si>
  <si>
    <t>7/42 Baker St</t>
  </si>
  <si>
    <t>309/416 Gore St</t>
  </si>
  <si>
    <t>158 Mary St</t>
  </si>
  <si>
    <t>107 Cecil St</t>
  </si>
  <si>
    <t>8a Anderson St</t>
  </si>
  <si>
    <t>9 Chanak St</t>
  </si>
  <si>
    <t>301/182 Barkly St</t>
  </si>
  <si>
    <t>100 Winifred St</t>
  </si>
  <si>
    <t>190 Barkly St</t>
  </si>
  <si>
    <t>44 Jackson St</t>
  </si>
  <si>
    <t>19/33 Jeffcott St</t>
  </si>
  <si>
    <t>8/115 Stanley St</t>
  </si>
  <si>
    <t>443 Abbotsford St</t>
  </si>
  <si>
    <t>5/28 Hampton Pde</t>
  </si>
  <si>
    <t>2 Buckingham St</t>
  </si>
  <si>
    <t>62 Hodgson St</t>
  </si>
  <si>
    <t>1/28 Seves St</t>
  </si>
  <si>
    <t>1/5 Little St</t>
  </si>
  <si>
    <t>185 Queen St</t>
  </si>
  <si>
    <t>116/41 Murrumbeena Rd</t>
  </si>
  <si>
    <t>123 Normanby Rd</t>
  </si>
  <si>
    <t>3/1 Elm St</t>
  </si>
  <si>
    <t>318/6 Lisson Gr</t>
  </si>
  <si>
    <t>7/12 Pine St</t>
  </si>
  <si>
    <t>12/48 Oxley Rd</t>
  </si>
  <si>
    <t>7 Naroo St</t>
  </si>
  <si>
    <t>10 Oak St</t>
  </si>
  <si>
    <t>2/601 Upper Heidelberg Rd</t>
  </si>
  <si>
    <t>12 Burns Ct</t>
  </si>
  <si>
    <t>36/86 Burnley St</t>
  </si>
  <si>
    <t>606/120 Palmer St</t>
  </si>
  <si>
    <t>1/180 Queens Pde</t>
  </si>
  <si>
    <t>15 Powell St</t>
  </si>
  <si>
    <t>12 Hamilton St</t>
  </si>
  <si>
    <t>8 Maroondah Rd</t>
  </si>
  <si>
    <t>3 Freame St</t>
  </si>
  <si>
    <t>4/224 Arthur St</t>
  </si>
  <si>
    <t>16 Ellison St</t>
  </si>
  <si>
    <t>5 Ventnor St</t>
  </si>
  <si>
    <t>2/59 Weybridge St</t>
  </si>
  <si>
    <t>24b Munro St</t>
  </si>
  <si>
    <t>33a Durrant St</t>
  </si>
  <si>
    <t>35 James St</t>
  </si>
  <si>
    <t>4/97 Hawdon St</t>
  </si>
  <si>
    <t>27 Ovata Cl</t>
  </si>
  <si>
    <t>14 Invermay Gr</t>
  </si>
  <si>
    <t>42 Lyon Rd</t>
  </si>
  <si>
    <t>84 Kerr St</t>
  </si>
  <si>
    <t>371 Elgar Rd</t>
  </si>
  <si>
    <t>1/38 Edgar St</t>
  </si>
  <si>
    <t>2083 Malvern Rd</t>
  </si>
  <si>
    <t>17 Reed St</t>
  </si>
  <si>
    <t>10/23 Baxter St</t>
  </si>
  <si>
    <t>2/18 De Carle St</t>
  </si>
  <si>
    <t>3a Irving St</t>
  </si>
  <si>
    <t>45 Nyah St</t>
  </si>
  <si>
    <t>2 Kelvin Cl</t>
  </si>
  <si>
    <t>5 Bullarto St</t>
  </si>
  <si>
    <t>3 Dalston Rd</t>
  </si>
  <si>
    <t>69 MacPherson St</t>
  </si>
  <si>
    <t>13 Benbow St</t>
  </si>
  <si>
    <t>20 Nicholson St</t>
  </si>
  <si>
    <t>1 Otford Cl</t>
  </si>
  <si>
    <t>3 Clarence St</t>
  </si>
  <si>
    <t>17 Hampshire Rd</t>
  </si>
  <si>
    <t>9/11 Parring Rd</t>
  </si>
  <si>
    <t>18 Violet Gr</t>
  </si>
  <si>
    <t>215 Burnley St</t>
  </si>
  <si>
    <t>34a Rose St</t>
  </si>
  <si>
    <t>105 Kerferd Rd</t>
  </si>
  <si>
    <t>24 Kerferd Pl</t>
  </si>
  <si>
    <t>29 Faussett St</t>
  </si>
  <si>
    <t>2/13 North St</t>
  </si>
  <si>
    <t>21 Hamilton St</t>
  </si>
  <si>
    <t>151 Ogilvie St</t>
  </si>
  <si>
    <t>4/4 Florence St</t>
  </si>
  <si>
    <t>5/8 David St</t>
  </si>
  <si>
    <t>4/178 Murrumbeena Rd</t>
  </si>
  <si>
    <t>60 Ross St</t>
  </si>
  <si>
    <t>30 Clarke St</t>
  </si>
  <si>
    <t>2/380 High St</t>
  </si>
  <si>
    <t>2/1 Glen Iris Rd</t>
  </si>
  <si>
    <t>3/22 Holyrood St</t>
  </si>
  <si>
    <t>2/29 St Elmo Rd</t>
  </si>
  <si>
    <t>175 Dover St</t>
  </si>
  <si>
    <t>7/44 Darling St</t>
  </si>
  <si>
    <t>26/11 Marine Pde</t>
  </si>
  <si>
    <t>5/9 Dickens St</t>
  </si>
  <si>
    <t>6/86 Heller St</t>
  </si>
  <si>
    <t>1/91 Epsom Rd</t>
  </si>
  <si>
    <t>57 Hampton Rd</t>
  </si>
  <si>
    <t>3 Victoria St</t>
  </si>
  <si>
    <t>9/210 Domain Rd</t>
  </si>
  <si>
    <t>9 Colin St</t>
  </si>
  <si>
    <t>5 Filbert St</t>
  </si>
  <si>
    <t>6/833 High St</t>
  </si>
  <si>
    <t>7/67 Pender St</t>
  </si>
  <si>
    <t>25 Pender St</t>
  </si>
  <si>
    <t>39 Kawarren St</t>
  </si>
  <si>
    <t>8 Cash St</t>
  </si>
  <si>
    <t>10 Hood St</t>
  </si>
  <si>
    <t>14 Hollsmoor Rd</t>
  </si>
  <si>
    <t>33 Eleanor St</t>
  </si>
  <si>
    <t>1/4 Flowerdale Rd</t>
  </si>
  <si>
    <t>175 Cape St</t>
  </si>
  <si>
    <t>29/9 Tennyson St</t>
  </si>
  <si>
    <t>19 Sydenham La</t>
  </si>
  <si>
    <t>5/205 Williams Rd</t>
  </si>
  <si>
    <t>14 Doon St</t>
  </si>
  <si>
    <t>602/13 Wellington St</t>
  </si>
  <si>
    <t>7/100 Wells St</t>
  </si>
  <si>
    <t>2/825 Park St</t>
  </si>
  <si>
    <t>13 Pixel Cct</t>
  </si>
  <si>
    <t>7 Pines Gr</t>
  </si>
  <si>
    <t>50 Wilson St</t>
  </si>
  <si>
    <t>42 Henshall Rd</t>
  </si>
  <si>
    <t>3/124 Highbury Rd</t>
  </si>
  <si>
    <t>41/106 Southbank Bvd</t>
  </si>
  <si>
    <t>443 Geelong Rd</t>
  </si>
  <si>
    <t>28 Khartoum St</t>
  </si>
  <si>
    <t>19 Barak St</t>
  </si>
  <si>
    <t>15 Yarra Ct</t>
  </si>
  <si>
    <t>5/9 Whitmuir Rd</t>
  </si>
  <si>
    <t>72 Daley St</t>
  </si>
  <si>
    <t>254 Neerim Rd</t>
  </si>
  <si>
    <t>7/47 Storey Rd</t>
  </si>
  <si>
    <t>13 Patterson St</t>
  </si>
  <si>
    <t>4a Downing St</t>
  </si>
  <si>
    <t>28/60 Harp Rd</t>
  </si>
  <si>
    <t>3/33 Elphin Gr</t>
  </si>
  <si>
    <t>3/32 Iris Rd</t>
  </si>
  <si>
    <t>3/573 Riversdale Rd</t>
  </si>
  <si>
    <t>37 Brook St</t>
  </si>
  <si>
    <t>40 Campbell Gr</t>
  </si>
  <si>
    <t>20 Howie St</t>
  </si>
  <si>
    <t>6/334 Hampton St</t>
  </si>
  <si>
    <t>131 Linacre Rd</t>
  </si>
  <si>
    <t>35 Champion St</t>
  </si>
  <si>
    <t>97 Edwin St</t>
  </si>
  <si>
    <t>1/493 Hoddle St</t>
  </si>
  <si>
    <t>470 Brunswick St</t>
  </si>
  <si>
    <t>421 Rae St</t>
  </si>
  <si>
    <t>8/79 Oxford St</t>
  </si>
  <si>
    <t>31/41 Harrow St</t>
  </si>
  <si>
    <t>7 Newton St</t>
  </si>
  <si>
    <t>8/3 Barnsbury Rd</t>
  </si>
  <si>
    <t>1c Wilmot St</t>
  </si>
  <si>
    <t>9/12 Charnwood Rd</t>
  </si>
  <si>
    <t>10 Anselm Gr</t>
  </si>
  <si>
    <t>9 Peacock St</t>
  </si>
  <si>
    <t>2/10 Oshannassy St</t>
  </si>
  <si>
    <t>1/5 Park St</t>
  </si>
  <si>
    <t>1/52 Elder Pde</t>
  </si>
  <si>
    <t>10 Ayr St</t>
  </si>
  <si>
    <t>3/107 Somerville Rd</t>
  </si>
  <si>
    <t>10 Tanami Ct</t>
  </si>
  <si>
    <t>10 Beilby St</t>
  </si>
  <si>
    <t>2/108 Blackshaws Rd</t>
  </si>
  <si>
    <t>1/69 Purtell St</t>
  </si>
  <si>
    <t>12 Newcastle St</t>
  </si>
  <si>
    <t>24 Jessie St</t>
  </si>
  <si>
    <t>215 Clarke St</t>
  </si>
  <si>
    <t>38 Warwick Rd</t>
  </si>
  <si>
    <t>72 Anderson Rd</t>
  </si>
  <si>
    <t>11 Brislington St</t>
  </si>
  <si>
    <t>8/1 Muir St</t>
  </si>
  <si>
    <t>2/16 Westminster St</t>
  </si>
  <si>
    <t>3 Jaques St</t>
  </si>
  <si>
    <t>262 Liberty Pde</t>
  </si>
  <si>
    <t>20 Glenard Dr</t>
  </si>
  <si>
    <t>9/10 Tivoli Rd</t>
  </si>
  <si>
    <t>7/36 Grandview Gr</t>
  </si>
  <si>
    <t>207/152 Peel St</t>
  </si>
  <si>
    <t>806/50 Albert Rd</t>
  </si>
  <si>
    <t>481 City Rd</t>
  </si>
  <si>
    <t>2 Docker St</t>
  </si>
  <si>
    <t>2/22 Volga St</t>
  </si>
  <si>
    <t>4/37 Arndt Rd</t>
  </si>
  <si>
    <t>67 Boundary Rd</t>
  </si>
  <si>
    <t>1/80 Argyle St</t>
  </si>
  <si>
    <t>172 Poath Rd</t>
  </si>
  <si>
    <t>110 Ingles St</t>
  </si>
  <si>
    <t>304/38 Nott St</t>
  </si>
  <si>
    <t>36 Windsor St</t>
  </si>
  <si>
    <t>193 Mason St</t>
  </si>
  <si>
    <t>26 Croker St</t>
  </si>
  <si>
    <t>2/34 Adrian St</t>
  </si>
  <si>
    <t>45 Chesterville Dr</t>
  </si>
  <si>
    <t>14 Arthur St</t>
  </si>
  <si>
    <t>4/32 Crookston Rd</t>
  </si>
  <si>
    <t>13 The Mews</t>
  </si>
  <si>
    <t>13 Bernard St</t>
  </si>
  <si>
    <t>12a View St</t>
  </si>
  <si>
    <t>5 Wattle Gr</t>
  </si>
  <si>
    <t>49 Princess St</t>
  </si>
  <si>
    <t>29 Sevenoaks St</t>
  </si>
  <si>
    <t>2/95 Thomas St</t>
  </si>
  <si>
    <t>3/67 Livingstone St</t>
  </si>
  <si>
    <t>14 Scarborough Dr</t>
  </si>
  <si>
    <t>14 Dover St</t>
  </si>
  <si>
    <t>443 Punt Rd</t>
  </si>
  <si>
    <t>2/7 Maitland St</t>
  </si>
  <si>
    <t>38 MacGregor St</t>
  </si>
  <si>
    <t>31a Winter St</t>
  </si>
  <si>
    <t>250 McBryde St</t>
  </si>
  <si>
    <t>95 Bradshaw St</t>
  </si>
  <si>
    <t>36 Aberfeldie St</t>
  </si>
  <si>
    <t>7/13 Stephen St</t>
  </si>
  <si>
    <t>119 Droop St</t>
  </si>
  <si>
    <t>5 Fuller St</t>
  </si>
  <si>
    <t>47 Hudsons Rd</t>
  </si>
  <si>
    <t>15/225 Koornang Rd</t>
  </si>
  <si>
    <t>42 Paloma St</t>
  </si>
  <si>
    <t>26 Boronia St</t>
  </si>
  <si>
    <t>39 Shand Rd</t>
  </si>
  <si>
    <t>56 Gloucester St</t>
  </si>
  <si>
    <t>9a Arden Ct</t>
  </si>
  <si>
    <t>25 Kalimna St</t>
  </si>
  <si>
    <t>308/163 Cremorne St</t>
  </si>
  <si>
    <t>32 Margaret St</t>
  </si>
  <si>
    <t>25/388 Toorak Rd</t>
  </si>
  <si>
    <t>2/99 Spray St</t>
  </si>
  <si>
    <t>73 Heath St</t>
  </si>
  <si>
    <t>227a Danks St</t>
  </si>
  <si>
    <t>10 Shackell St</t>
  </si>
  <si>
    <t>4/17 Bulla Rd</t>
  </si>
  <si>
    <t>928/43 Therry St</t>
  </si>
  <si>
    <t>2/35 Kingsville St</t>
  </si>
  <si>
    <t>2/36 Empire St</t>
  </si>
  <si>
    <t>1/12 Clarendon St</t>
  </si>
  <si>
    <t>9/314 Neerim Rd</t>
  </si>
  <si>
    <t>33 Schulz St</t>
  </si>
  <si>
    <t>25 Magnolia Rd</t>
  </si>
  <si>
    <t>57 Newton St</t>
  </si>
  <si>
    <t>55 Comas Gr</t>
  </si>
  <si>
    <t>1288 Toorak Rd</t>
  </si>
  <si>
    <t>984 Lygon St</t>
  </si>
  <si>
    <t>31/12 Clyde St</t>
  </si>
  <si>
    <t>77/151 Fitzroy St</t>
  </si>
  <si>
    <t>9 Somerset St</t>
  </si>
  <si>
    <t>69 Glenlyon Rd</t>
  </si>
  <si>
    <t>75 Munro St</t>
  </si>
  <si>
    <t>2/30 Caroline St</t>
  </si>
  <si>
    <t>2/746 Barkly St</t>
  </si>
  <si>
    <t>6/37 Stephen St</t>
  </si>
  <si>
    <t>5 Warren St</t>
  </si>
  <si>
    <t>158 Queen St</t>
  </si>
  <si>
    <t>87 Schutt St</t>
  </si>
  <si>
    <t>10/8 Anzac St</t>
  </si>
  <si>
    <t>27 Augusta St</t>
  </si>
  <si>
    <t>43 Kingsley Rd</t>
  </si>
  <si>
    <t>2 Fernhurst Gr</t>
  </si>
  <si>
    <t>18 Benson St</t>
  </si>
  <si>
    <t>51 Rowland St</t>
  </si>
  <si>
    <t>42 Myrtle Rd</t>
  </si>
  <si>
    <t>16/77 St James Rd</t>
  </si>
  <si>
    <t>10 Cleve Gr</t>
  </si>
  <si>
    <t>44 Beatty St</t>
  </si>
  <si>
    <t>7/182 Coppin St</t>
  </si>
  <si>
    <t>8 Survey St</t>
  </si>
  <si>
    <t>8/33 McIntyre St</t>
  </si>
  <si>
    <t>13/14 Newry St</t>
  </si>
  <si>
    <t>5/106 Addison St</t>
  </si>
  <si>
    <t>1/48 Ormond Rd</t>
  </si>
  <si>
    <t>6/2 Murrell St</t>
  </si>
  <si>
    <t>3/30 Shaftsbury St</t>
  </si>
  <si>
    <t>1/38 Victoria St</t>
  </si>
  <si>
    <t>3/10 Rathdowne St</t>
  </si>
  <si>
    <t>6/4 Ballater St</t>
  </si>
  <si>
    <t>23 Prospect Dr</t>
  </si>
  <si>
    <t>308/16 Liverpool St</t>
  </si>
  <si>
    <t>2/105 Neill St</t>
  </si>
  <si>
    <t>1/1 Perry St</t>
  </si>
  <si>
    <t>239 Victoria Rd</t>
  </si>
  <si>
    <t>16 Josephine Gr</t>
  </si>
  <si>
    <t>1/50 Hartwood St</t>
  </si>
  <si>
    <t>27 Charming St</t>
  </si>
  <si>
    <t>29 Cluden St</t>
  </si>
  <si>
    <t>79 Marshall St</t>
  </si>
  <si>
    <t>6/33 Goodwood St</t>
  </si>
  <si>
    <t>24 The Crofts</t>
  </si>
  <si>
    <t>5/4 Ethel St</t>
  </si>
  <si>
    <t>26 Talbot St</t>
  </si>
  <si>
    <t>9 Irvine St</t>
  </si>
  <si>
    <t>4/11 Nicholson St</t>
  </si>
  <si>
    <t>90 Blair St</t>
  </si>
  <si>
    <t>5 Williamstown Rd</t>
  </si>
  <si>
    <t>33 River St</t>
  </si>
  <si>
    <t>6/1015 Nepean Hwy</t>
  </si>
  <si>
    <t>10/68 Kororoit Creek Rd</t>
  </si>
  <si>
    <t>5/35 Grieve Pde</t>
  </si>
  <si>
    <t>24 John St</t>
  </si>
  <si>
    <t>4 Gordon St</t>
  </si>
  <si>
    <t>33 McLaurin Rd</t>
  </si>
  <si>
    <t>7/223 Station St</t>
  </si>
  <si>
    <t>93 The Fairway</t>
  </si>
  <si>
    <t>18 Elizabeth Ct</t>
  </si>
  <si>
    <t>116 High St</t>
  </si>
  <si>
    <t>4/51 Yarra St</t>
  </si>
  <si>
    <t>36 Powley Pde</t>
  </si>
  <si>
    <t>15/78 Oxford St</t>
  </si>
  <si>
    <t>504/79 River St</t>
  </si>
  <si>
    <t>42 Rose St</t>
  </si>
  <si>
    <t>18 Grant St</t>
  </si>
  <si>
    <t>15 McGregor St</t>
  </si>
  <si>
    <t>13/9 The Strand</t>
  </si>
  <si>
    <t>1/139 Roberts St</t>
  </si>
  <si>
    <t>208/150 Peel St</t>
  </si>
  <si>
    <t>34 MacEdon St</t>
  </si>
  <si>
    <t>4 Platypus Ct</t>
  </si>
  <si>
    <t>136 Hyde St</t>
  </si>
  <si>
    <t>8 Corroboree Pl</t>
  </si>
  <si>
    <t>1/205 Grange Rd</t>
  </si>
  <si>
    <t>1/164 Leamington St</t>
  </si>
  <si>
    <t>4/85 St David St</t>
  </si>
  <si>
    <t>1/3 Clovelly Ct</t>
  </si>
  <si>
    <t>1/32 Yerrin St</t>
  </si>
  <si>
    <t>419 Barkers Rd</t>
  </si>
  <si>
    <t>3/127 Dendy St</t>
  </si>
  <si>
    <t>4 Bendigo St</t>
  </si>
  <si>
    <t>68 Finlayson St</t>
  </si>
  <si>
    <t>109 Ellesmere Pde</t>
  </si>
  <si>
    <t>5/285 Punt Rd</t>
  </si>
  <si>
    <t>24 Butler St</t>
  </si>
  <si>
    <t>503/6 Lord St</t>
  </si>
  <si>
    <t>3/19 Herbert St</t>
  </si>
  <si>
    <t>8/6 McKay St</t>
  </si>
  <si>
    <t>29 Sutherland St</t>
  </si>
  <si>
    <t>3 Phillips St</t>
  </si>
  <si>
    <t>34 Moorna Dr</t>
  </si>
  <si>
    <t>116 Essex St</t>
  </si>
  <si>
    <t>2 Margaret St</t>
  </si>
  <si>
    <t>18 James St</t>
  </si>
  <si>
    <t>9 Ruby St</t>
  </si>
  <si>
    <t>51 Beavers Rd</t>
  </si>
  <si>
    <t>3 Atkinson St</t>
  </si>
  <si>
    <t>158 Morris St</t>
  </si>
  <si>
    <t>5 Jessie St</t>
  </si>
  <si>
    <t>27 Metung St</t>
  </si>
  <si>
    <t>3 Scotts Pde</t>
  </si>
  <si>
    <t>191 Scotchmer St</t>
  </si>
  <si>
    <t>15/405 Dandenong Rd</t>
  </si>
  <si>
    <t>375 Waverley Rd</t>
  </si>
  <si>
    <t>1/12 Pascoe St</t>
  </si>
  <si>
    <t>2/13 Fenacre St</t>
  </si>
  <si>
    <t>23 Chappell Pl</t>
  </si>
  <si>
    <t>1/31 Holberg St</t>
  </si>
  <si>
    <t>53 Clydebank Rd</t>
  </si>
  <si>
    <t>33/300 King St</t>
  </si>
  <si>
    <t>6 Sanderson St</t>
  </si>
  <si>
    <t>11b Lilac St</t>
  </si>
  <si>
    <t>1/38 Neville St</t>
  </si>
  <si>
    <t>23 Gardeners Rd</t>
  </si>
  <si>
    <t>3/7 Mattea Ct</t>
  </si>
  <si>
    <t>29 Hope St</t>
  </si>
  <si>
    <t>26 Calverton Rd</t>
  </si>
  <si>
    <t>1/252 Union Rd</t>
  </si>
  <si>
    <t>6 Salisbury Gr</t>
  </si>
  <si>
    <t>532 Burke Rd</t>
  </si>
  <si>
    <t>255 Elgar Rd</t>
  </si>
  <si>
    <t>33 Pendle St</t>
  </si>
  <si>
    <t>61a Paxton St</t>
  </si>
  <si>
    <t>15 Alma St</t>
  </si>
  <si>
    <t>11 Hillard St</t>
  </si>
  <si>
    <t>3 Herbert St</t>
  </si>
  <si>
    <t>31 Seggan Cir</t>
  </si>
  <si>
    <t>217 Sussex St</t>
  </si>
  <si>
    <t>115 West St</t>
  </si>
  <si>
    <t>29 Hardwick St</t>
  </si>
  <si>
    <t>112 Dean St</t>
  </si>
  <si>
    <t>3 Yambie La</t>
  </si>
  <si>
    <t>12 Curzon St</t>
  </si>
  <si>
    <t>41 Barnett St</t>
  </si>
  <si>
    <t>99 Neill St</t>
  </si>
  <si>
    <t>9 Rylie La</t>
  </si>
  <si>
    <t>56 Hamilton St</t>
  </si>
  <si>
    <t>1/236 Patterson Rd</t>
  </si>
  <si>
    <t>8 Leo St</t>
  </si>
  <si>
    <t>1 Blackshaw St</t>
  </si>
  <si>
    <t>11/94 Union St</t>
  </si>
  <si>
    <t>42 Oconnor St</t>
  </si>
  <si>
    <t>126 Smith St</t>
  </si>
  <si>
    <t>2/13 Estella St</t>
  </si>
  <si>
    <t>3/94 Balwyn Rd</t>
  </si>
  <si>
    <t>153 Doncaster Rd</t>
  </si>
  <si>
    <t>4/34 Elwood St</t>
  </si>
  <si>
    <t>4/71 Rosanna Rd</t>
  </si>
  <si>
    <t>219/6 Lord St</t>
  </si>
  <si>
    <t>28 Stawell St</t>
  </si>
  <si>
    <t>2/33 Chestnut St</t>
  </si>
  <si>
    <t>10/1 St Kilda Rd</t>
  </si>
  <si>
    <t>3/61 Ormond Rd</t>
  </si>
  <si>
    <t>372 Dorcas St</t>
  </si>
  <si>
    <t>44 Quarry Cct</t>
  </si>
  <si>
    <t>4/93 Harding St</t>
  </si>
  <si>
    <t>7 Barrow St</t>
  </si>
  <si>
    <t>481 Albion St</t>
  </si>
  <si>
    <t>159 Cooper St</t>
  </si>
  <si>
    <t>2/42 Sapphire St</t>
  </si>
  <si>
    <t>5 Loeman St</t>
  </si>
  <si>
    <t>4 Coopers La</t>
  </si>
  <si>
    <t>3/4 Navigator St</t>
  </si>
  <si>
    <t>11 Houston Ct</t>
  </si>
  <si>
    <t>4 Daley St</t>
  </si>
  <si>
    <t>7 Caddy Ct</t>
  </si>
  <si>
    <t>1/28 Carlisle St</t>
  </si>
  <si>
    <t>56a Leinster Gr</t>
  </si>
  <si>
    <t>10/117 Anderson Rd</t>
  </si>
  <si>
    <t>9/204 Whitehorse Rd</t>
  </si>
  <si>
    <t>2/13 Glyndon Rd</t>
  </si>
  <si>
    <t>13 Annadale St</t>
  </si>
  <si>
    <t>17 Morang Rd</t>
  </si>
  <si>
    <t>3/56 Beach Rd</t>
  </si>
  <si>
    <t>46 Head St</t>
  </si>
  <si>
    <t>7/56 Leicester St</t>
  </si>
  <si>
    <t>229 Highbury Rd</t>
  </si>
  <si>
    <t>12 Pendle St</t>
  </si>
  <si>
    <t>67 Wheatland Rd</t>
  </si>
  <si>
    <t>1/155 Fitzroy St</t>
  </si>
  <si>
    <t>8/14 Newry St</t>
  </si>
  <si>
    <t>6/10 Vautier St</t>
  </si>
  <si>
    <t>1/14 Forrester St</t>
  </si>
  <si>
    <t>1/19 Montague St</t>
  </si>
  <si>
    <t>33 Newman St</t>
  </si>
  <si>
    <t>25 Mantell St</t>
  </si>
  <si>
    <t>132 Coronation St</t>
  </si>
  <si>
    <t>253 Thompsons Rd</t>
  </si>
  <si>
    <t>219 Civic Pde</t>
  </si>
  <si>
    <t>33 Hannan St</t>
  </si>
  <si>
    <t>12 Tambet St</t>
  </si>
  <si>
    <t>2/5 Connie St</t>
  </si>
  <si>
    <t>123 MacKie Rd</t>
  </si>
  <si>
    <t>43 Ballantyne St</t>
  </si>
  <si>
    <t>5 Newman St</t>
  </si>
  <si>
    <t>62 Leicester St</t>
  </si>
  <si>
    <t>250 Arthur St</t>
  </si>
  <si>
    <t>1/17 Auburn Gr</t>
  </si>
  <si>
    <t>4 Papua St</t>
  </si>
  <si>
    <t>3/165 Mountain View Pde</t>
  </si>
  <si>
    <t>2/79 Oxford St</t>
  </si>
  <si>
    <t>31/78 Oxford St</t>
  </si>
  <si>
    <t>60a Hodgkinson St</t>
  </si>
  <si>
    <t>527 Nicholson St</t>
  </si>
  <si>
    <t>4/22 Murray St</t>
  </si>
  <si>
    <t>4/47 Surrey St</t>
  </si>
  <si>
    <t>29 Molesworth St</t>
  </si>
  <si>
    <t>8 Norma Ct</t>
  </si>
  <si>
    <t>3 Crefden St</t>
  </si>
  <si>
    <t>20 McDougall Dr</t>
  </si>
  <si>
    <t>122 Blackwood St</t>
  </si>
  <si>
    <t>65 Fyfe Dr</t>
  </si>
  <si>
    <t>4 Knapp St</t>
  </si>
  <si>
    <t>41 Simmons Dr</t>
  </si>
  <si>
    <t>30 Ross St</t>
  </si>
  <si>
    <t>26 Almurta Rd</t>
  </si>
  <si>
    <t>12 Omama Rd</t>
  </si>
  <si>
    <t>43 Barry St</t>
  </si>
  <si>
    <t>166 Gordon St</t>
  </si>
  <si>
    <t>204/8 Balmain St</t>
  </si>
  <si>
    <t>5/20 Abbotsford St</t>
  </si>
  <si>
    <t>462 Canning St</t>
  </si>
  <si>
    <t>402/89 River St</t>
  </si>
  <si>
    <t>2/3 Surrey St</t>
  </si>
  <si>
    <t>37 Pitt St</t>
  </si>
  <si>
    <t>8 Rutland St</t>
  </si>
  <si>
    <t>1051 North Rd</t>
  </si>
  <si>
    <t>19 Reid St</t>
  </si>
  <si>
    <t>59 Gent St</t>
  </si>
  <si>
    <t>7 Robyn Ct</t>
  </si>
  <si>
    <t>73 The Avenue</t>
  </si>
  <si>
    <t>4/18 Gourock St</t>
  </si>
  <si>
    <t>3 Avondale Rd</t>
  </si>
  <si>
    <t>46 Ferndale Rd</t>
  </si>
  <si>
    <t>18 Middle Rd</t>
  </si>
  <si>
    <t>295 Greenwood Dr</t>
  </si>
  <si>
    <t>148 West St</t>
  </si>
  <si>
    <t>4/44 Victoria St</t>
  </si>
  <si>
    <t>4/7 York St</t>
  </si>
  <si>
    <t>107 Shields St</t>
  </si>
  <si>
    <t>78 Francis St</t>
  </si>
  <si>
    <t>12 Leonard St</t>
  </si>
  <si>
    <t>28 Pridham St</t>
  </si>
  <si>
    <t>25 Errol St</t>
  </si>
  <si>
    <t>8/11 Brentwood St</t>
  </si>
  <si>
    <t>75 Victor Rd</t>
  </si>
  <si>
    <t>16 Opal St</t>
  </si>
  <si>
    <t>8/32 Liddiard St</t>
  </si>
  <si>
    <t>8/1277 Toorak Rd</t>
  </si>
  <si>
    <t>4/35 Studley Park Rd</t>
  </si>
  <si>
    <t>18/508 Glenferrie Rd</t>
  </si>
  <si>
    <t>24 College St</t>
  </si>
  <si>
    <t>47 Warburton Rd</t>
  </si>
  <si>
    <t>50 Freeman St</t>
  </si>
  <si>
    <t>21 Crown St</t>
  </si>
  <si>
    <t>29a Abinger St</t>
  </si>
  <si>
    <t>33a River St</t>
  </si>
  <si>
    <t>176 Buckingham St</t>
  </si>
  <si>
    <t>1/58 Edgar St N</t>
  </si>
  <si>
    <t>307/2 Chaucer St</t>
  </si>
  <si>
    <t>1/170 Barkly St</t>
  </si>
  <si>
    <t>14 Elysee Ct</t>
  </si>
  <si>
    <t>33 Walker St</t>
  </si>
  <si>
    <t>303/166 Flinders St</t>
  </si>
  <si>
    <t>73/1 Riverside Qy</t>
  </si>
  <si>
    <t>10 Mulgrave St</t>
  </si>
  <si>
    <t>1/37 Hampton Pde</t>
  </si>
  <si>
    <t>62 Suffolk St</t>
  </si>
  <si>
    <t>42 Robert St</t>
  </si>
  <si>
    <t>4/39 Kokaribb Rd</t>
  </si>
  <si>
    <t>36a Barrington St</t>
  </si>
  <si>
    <t>22 Hutchinson St</t>
  </si>
  <si>
    <t>26 Leila Rd</t>
  </si>
  <si>
    <t>24 Benambra St</t>
  </si>
  <si>
    <t>46 Rennie St</t>
  </si>
  <si>
    <t>171 McIntyre Rd</t>
  </si>
  <si>
    <t>32 Jaserfold St</t>
  </si>
  <si>
    <t>26 Roseberry St</t>
  </si>
  <si>
    <t>10 Miami St</t>
  </si>
  <si>
    <t>49 Wattle Dr</t>
  </si>
  <si>
    <t>69 Field St</t>
  </si>
  <si>
    <t>10/1 Ruabon Rd</t>
  </si>
  <si>
    <t>29 Murray St</t>
  </si>
  <si>
    <t>14/31 Burnett St</t>
  </si>
  <si>
    <t>145a Victory Rd</t>
  </si>
  <si>
    <t>54 Marshall Rd</t>
  </si>
  <si>
    <t>11 McPhail St</t>
  </si>
  <si>
    <t>51 Clydebank Rd</t>
  </si>
  <si>
    <t>9/126 Atherton Rd</t>
  </si>
  <si>
    <t>61/88 Wells St</t>
  </si>
  <si>
    <t>1/38 Lynch St</t>
  </si>
  <si>
    <t>4/33 Ballarat Rd</t>
  </si>
  <si>
    <t>70 Station Rd</t>
  </si>
  <si>
    <t>7 Church St</t>
  </si>
  <si>
    <t>10 Raleigh St</t>
  </si>
  <si>
    <t>1/3 Brady Rd</t>
  </si>
  <si>
    <t>3/97 Murray St</t>
  </si>
  <si>
    <t>8 Augusta St</t>
  </si>
  <si>
    <t>22/2 Arthur St</t>
  </si>
  <si>
    <t>27 Ashton St</t>
  </si>
  <si>
    <t>7 Wilcox St</t>
  </si>
  <si>
    <t>99 Dundas St</t>
  </si>
  <si>
    <t>29 Benjamin St</t>
  </si>
  <si>
    <t>3/566 Glenferrie Rd</t>
  </si>
  <si>
    <t>11/912 Glenferrie Rd</t>
  </si>
  <si>
    <t>47 Suffolk Rd</t>
  </si>
  <si>
    <t>17 Rusden St</t>
  </si>
  <si>
    <t>2/53 Norman St</t>
  </si>
  <si>
    <t>4/13 Alexander St</t>
  </si>
  <si>
    <t>409/120 Palmer St</t>
  </si>
  <si>
    <t>31 Turner St</t>
  </si>
  <si>
    <t>21 Virginia Gr</t>
  </si>
  <si>
    <t>41 Horace St</t>
  </si>
  <si>
    <t>6212/172 Edward St</t>
  </si>
  <si>
    <t>1 Jacaranda St</t>
  </si>
  <si>
    <t>22 Tweedside St</t>
  </si>
  <si>
    <t>282 Hyde St</t>
  </si>
  <si>
    <t>13 Burns St</t>
  </si>
  <si>
    <t>3/12 St Huberts Rd</t>
  </si>
  <si>
    <t>53 Molden St</t>
  </si>
  <si>
    <t>1/57 Brooks St</t>
  </si>
  <si>
    <t>5/25 Ashley St</t>
  </si>
  <si>
    <t>36 Narrak Rd</t>
  </si>
  <si>
    <t>2b Carolyn St</t>
  </si>
  <si>
    <t>6/361 Church St</t>
  </si>
  <si>
    <t>20 Lincoln St</t>
  </si>
  <si>
    <t>36 Elm Gr</t>
  </si>
  <si>
    <t>2/3 Havelock St</t>
  </si>
  <si>
    <t>85 Richardson St</t>
  </si>
  <si>
    <t>248 Montague St</t>
  </si>
  <si>
    <t>55 Fran St</t>
  </si>
  <si>
    <t>12 Geake St</t>
  </si>
  <si>
    <t>27 Moore St</t>
  </si>
  <si>
    <t>2/53 Salisbury Rd</t>
  </si>
  <si>
    <t>38/22 Agnes St</t>
  </si>
  <si>
    <t>202/51 Gordon St</t>
  </si>
  <si>
    <t>14 Kenross Ct</t>
  </si>
  <si>
    <t>15 Killarney Rd</t>
  </si>
  <si>
    <t>153 Mason St</t>
  </si>
  <si>
    <t>33 Cecil St</t>
  </si>
  <si>
    <t>4/1 Howe St</t>
  </si>
  <si>
    <t>30 Veronica St</t>
  </si>
  <si>
    <t>32 Leura St</t>
  </si>
  <si>
    <t>31 Newman St</t>
  </si>
  <si>
    <t>94 Northumberland Rd</t>
  </si>
  <si>
    <t>244a South Rd</t>
  </si>
  <si>
    <t>6 Forest St</t>
  </si>
  <si>
    <t>4 Iris St</t>
  </si>
  <si>
    <t>3 Arkle St</t>
  </si>
  <si>
    <t>31 Raleigh St</t>
  </si>
  <si>
    <t>49 Derby St</t>
  </si>
  <si>
    <t>4 Boeing Rd</t>
  </si>
  <si>
    <t>6 Robinson St</t>
  </si>
  <si>
    <t>11/201 Graham St</t>
  </si>
  <si>
    <t>202/440 Docklands Dr</t>
  </si>
  <si>
    <t>5/28 Eleanor St</t>
  </si>
  <si>
    <t>12 Stanley St</t>
  </si>
  <si>
    <t>329 George St</t>
  </si>
  <si>
    <t>4 Freyer St</t>
  </si>
  <si>
    <t>2/305 Rossmoyne St</t>
  </si>
  <si>
    <t>1/237 Hampton St</t>
  </si>
  <si>
    <t>3/46 Fewster Rd</t>
  </si>
  <si>
    <t>2a Hurlstone St</t>
  </si>
  <si>
    <t>4/24 St Elmo Rd</t>
  </si>
  <si>
    <t>24 Martins La</t>
  </si>
  <si>
    <t>1 Griffiths St</t>
  </si>
  <si>
    <t>52 Nicholson St</t>
  </si>
  <si>
    <t>2 Vincent St</t>
  </si>
  <si>
    <t>19 Valdoone Ct</t>
  </si>
  <si>
    <t>105 Ogilvie St</t>
  </si>
  <si>
    <t>3303/9 Power St</t>
  </si>
  <si>
    <t>25 Chelmsford St</t>
  </si>
  <si>
    <t>8 Perry St</t>
  </si>
  <si>
    <t>41 Highview Dr</t>
  </si>
  <si>
    <t>20 Proctor St</t>
  </si>
  <si>
    <t>9/28 Ross St</t>
  </si>
  <si>
    <t>5 Ryde St</t>
  </si>
  <si>
    <t>13 Hawthorn Rd</t>
  </si>
  <si>
    <t>1/136 Wright St</t>
  </si>
  <si>
    <t>82 Hertford Rd</t>
  </si>
  <si>
    <t>4/34 Strathalbyn St</t>
  </si>
  <si>
    <t>45 Woodville St</t>
  </si>
  <si>
    <t>325 Belmore Rd</t>
  </si>
  <si>
    <t>2/30 Barkly St</t>
  </si>
  <si>
    <t>301/89 River St</t>
  </si>
  <si>
    <t>4/91 Wellington St</t>
  </si>
  <si>
    <t>5/39 Service St</t>
  </si>
  <si>
    <t>33 Wood St</t>
  </si>
  <si>
    <t>8 Buckley St</t>
  </si>
  <si>
    <t>1249 North Rd</t>
  </si>
  <si>
    <t>35 Douglas St</t>
  </si>
  <si>
    <t>1/10 Madeleine St</t>
  </si>
  <si>
    <t>59 Hope St</t>
  </si>
  <si>
    <t>14 Oakbank St</t>
  </si>
  <si>
    <t>75 The Strand</t>
  </si>
  <si>
    <t>145a Jasper Rd</t>
  </si>
  <si>
    <t>1 Bethell St</t>
  </si>
  <si>
    <t>12 John St</t>
  </si>
  <si>
    <t>79 Darebin Bvd</t>
  </si>
  <si>
    <t>4/4 Raynes St</t>
  </si>
  <si>
    <t>24 Wiseman St</t>
  </si>
  <si>
    <t>3 Glen St</t>
  </si>
  <si>
    <t>16b Regent St</t>
  </si>
  <si>
    <t>335 Liberty Pde</t>
  </si>
  <si>
    <t>163 Dougharty Rd</t>
  </si>
  <si>
    <t>36 Southern Rd</t>
  </si>
  <si>
    <t>95 Rosanna Rd</t>
  </si>
  <si>
    <t>4/113 Cecil St</t>
  </si>
  <si>
    <t>42 Valiant St</t>
  </si>
  <si>
    <t>124 Westgarth St</t>
  </si>
  <si>
    <t>14/410 Waverley Rd</t>
  </si>
  <si>
    <t>20a Percy St</t>
  </si>
  <si>
    <t>83 Charles St</t>
  </si>
  <si>
    <t>11 Vincent St</t>
  </si>
  <si>
    <t>4/1 Rhodes Pde</t>
  </si>
  <si>
    <t>6 Cosmos St</t>
  </si>
  <si>
    <t>14 Herbert St</t>
  </si>
  <si>
    <t>7/13 Navigator St</t>
  </si>
  <si>
    <t>92 Swanston St</t>
  </si>
  <si>
    <t>24 Hansen St</t>
  </si>
  <si>
    <t>4/12 Judith St</t>
  </si>
  <si>
    <t>182 Patterson Rd</t>
  </si>
  <si>
    <t>81 Fromer St</t>
  </si>
  <si>
    <t>17/203 Clarke St</t>
  </si>
  <si>
    <t>183 Wilson Bvd</t>
  </si>
  <si>
    <t>51 Martin St</t>
  </si>
  <si>
    <t>7 Barnett St</t>
  </si>
  <si>
    <t>3/18 Connell St</t>
  </si>
  <si>
    <t>6/68 Brinsley Rd</t>
  </si>
  <si>
    <t>216/6 Lisson Gr</t>
  </si>
  <si>
    <t>1/249 Lower Plenty Rd</t>
  </si>
  <si>
    <t>34 Quinn St</t>
  </si>
  <si>
    <t>1/3 Steele St</t>
  </si>
  <si>
    <t>1/58 Cawkwell St</t>
  </si>
  <si>
    <t>16 Burgundy St</t>
  </si>
  <si>
    <t>11 Hillcrest Rd</t>
  </si>
  <si>
    <t>9 Ormond St</t>
  </si>
  <si>
    <t>16 Bakers Pde</t>
  </si>
  <si>
    <t>130/70 Nott St</t>
  </si>
  <si>
    <t>24 Pitt St</t>
  </si>
  <si>
    <t>35 Henry St</t>
  </si>
  <si>
    <t>110 Gatehouse St</t>
  </si>
  <si>
    <t>27 Dunedin St</t>
  </si>
  <si>
    <t>23a Farm St</t>
  </si>
  <si>
    <t>3/302 Grange Rd</t>
  </si>
  <si>
    <t>11/27 Patterson Rd</t>
  </si>
  <si>
    <t>3/16 McComas St</t>
  </si>
  <si>
    <t>34 Booth St</t>
  </si>
  <si>
    <t>124a Victoria Rd</t>
  </si>
  <si>
    <t>130 Mitchell St</t>
  </si>
  <si>
    <t>11 Clarendon St</t>
  </si>
  <si>
    <t>25 Benjamin St</t>
  </si>
  <si>
    <t>45 Roseberry St</t>
  </si>
  <si>
    <t>115 Ashburn Gr</t>
  </si>
  <si>
    <t>2/21 Hodder St</t>
  </si>
  <si>
    <t>6/542 Upper Heidelberg Rd</t>
  </si>
  <si>
    <t>11 Sackville St</t>
  </si>
  <si>
    <t>159 Park St</t>
  </si>
  <si>
    <t>16 Cole Ct</t>
  </si>
  <si>
    <t>8/44 Southey St</t>
  </si>
  <si>
    <t>10/66 Alma Rd</t>
  </si>
  <si>
    <t>2/4 Ash Ct</t>
  </si>
  <si>
    <t>25 Williams Rd</t>
  </si>
  <si>
    <t>2/26 Grandview Rd</t>
  </si>
  <si>
    <t>10 Fenton St</t>
  </si>
  <si>
    <t>21 Miller St</t>
  </si>
  <si>
    <t>124 Woodland St</t>
  </si>
  <si>
    <t>37 Darling St</t>
  </si>
  <si>
    <t>18 Brockhoff Dr</t>
  </si>
  <si>
    <t>44 Cruikshank St</t>
  </si>
  <si>
    <t>21 Mitchell St</t>
  </si>
  <si>
    <t>258 Nicholson St</t>
  </si>
  <si>
    <t>12 Newstead St</t>
  </si>
  <si>
    <t>14 Collins St</t>
  </si>
  <si>
    <t>118 Rowans Rd</t>
  </si>
  <si>
    <t>19 Hamer St</t>
  </si>
  <si>
    <t>1/60 Mimosa Rd</t>
  </si>
  <si>
    <t>2/25 El Nido Gr</t>
  </si>
  <si>
    <t>1/94 Union St</t>
  </si>
  <si>
    <t>5/1 Clyde St</t>
  </si>
  <si>
    <t>2 Carrington Rd</t>
  </si>
  <si>
    <t>41 Kathleen St</t>
  </si>
  <si>
    <t>118 Westgarth St</t>
  </si>
  <si>
    <t>16 Charles St</t>
  </si>
  <si>
    <t>15 Fairy St</t>
  </si>
  <si>
    <t>186 Queens Pde</t>
  </si>
  <si>
    <t>48 Council St</t>
  </si>
  <si>
    <t>10/79 Oxford St</t>
  </si>
  <si>
    <t>19/47 Rockley Rd</t>
  </si>
  <si>
    <t>1/13 Swindon Rd</t>
  </si>
  <si>
    <t>75/285 City Rd</t>
  </si>
  <si>
    <t>280 Francis St</t>
  </si>
  <si>
    <t>1/23 Genoa St</t>
  </si>
  <si>
    <t>3 Curtin Ct</t>
  </si>
  <si>
    <t>6/13 Ulupna Rd</t>
  </si>
  <si>
    <t>20 McGuinness Rd</t>
  </si>
  <si>
    <t>19 Anthony St</t>
  </si>
  <si>
    <t>12 Nisbett St</t>
  </si>
  <si>
    <t>14 Baker St</t>
  </si>
  <si>
    <t>66 Roseberry St</t>
  </si>
  <si>
    <t>35 Adrian St</t>
  </si>
  <si>
    <t>3a Katoomba Ct</t>
  </si>
  <si>
    <t>1/169 Lower Heidelberg Rd</t>
  </si>
  <si>
    <t>54 Balmain St</t>
  </si>
  <si>
    <t>29 Westbank Tce</t>
  </si>
  <si>
    <t>6/43 Milton St</t>
  </si>
  <si>
    <t>49 Albion St</t>
  </si>
  <si>
    <t>1/233 Huntingdale Rd</t>
  </si>
  <si>
    <t>1615/250 Elizabeth St</t>
  </si>
  <si>
    <t>268 Faraday St</t>
  </si>
  <si>
    <t>209/5 Stawell St</t>
  </si>
  <si>
    <t>11/33 Rankins Rd</t>
  </si>
  <si>
    <t>10/238 The Avenue</t>
  </si>
  <si>
    <t>18/24 Dongola Rd</t>
  </si>
  <si>
    <t>88 Eleanor St</t>
  </si>
  <si>
    <t>29 Marsh St</t>
  </si>
  <si>
    <t>88 Blackshaws Rd</t>
  </si>
  <si>
    <t>25 Anarth St</t>
  </si>
  <si>
    <t>42 Marlborough St</t>
  </si>
  <si>
    <t>16 Leigh St</t>
  </si>
  <si>
    <t>42 Poplar St</t>
  </si>
  <si>
    <t>1/240 Arthur St</t>
  </si>
  <si>
    <t>37 Kendall St</t>
  </si>
  <si>
    <t>70 James St</t>
  </si>
  <si>
    <t>2/11 Blackburn St</t>
  </si>
  <si>
    <t>23 Campbell St</t>
  </si>
  <si>
    <t>4 Franks Gr</t>
  </si>
  <si>
    <t>20 Kirkwood Dr</t>
  </si>
  <si>
    <t>470 Waterdale Rd</t>
  </si>
  <si>
    <t>4 Mary St</t>
  </si>
  <si>
    <t>780 Brunswick St</t>
  </si>
  <si>
    <t>11/276 Domain Rd</t>
  </si>
  <si>
    <t>77 Raleigh St</t>
  </si>
  <si>
    <t>176 Dow St</t>
  </si>
  <si>
    <t>5/69 Edinburgh St</t>
  </si>
  <si>
    <t>4 Teck St</t>
  </si>
  <si>
    <t>24a Franklin St</t>
  </si>
  <si>
    <t>261 Queen St</t>
  </si>
  <si>
    <t>338 Separation St</t>
  </si>
  <si>
    <t>2/25 Cloverdale Rd</t>
  </si>
  <si>
    <t>45 Rosedale Rd</t>
  </si>
  <si>
    <t>51 Dent St</t>
  </si>
  <si>
    <t>112 Croydon Rd</t>
  </si>
  <si>
    <t>4/2 Hornby St</t>
  </si>
  <si>
    <t>3 Ruabon Rd</t>
  </si>
  <si>
    <t>398 Wattletree Rd</t>
  </si>
  <si>
    <t>12/29 Upton Rd</t>
  </si>
  <si>
    <t>203/196 Albert Rd</t>
  </si>
  <si>
    <t>74 Bridport St</t>
  </si>
  <si>
    <t>1/536 Albion St</t>
  </si>
  <si>
    <t>20 Bedford St</t>
  </si>
  <si>
    <t>2 Chambers St</t>
  </si>
  <si>
    <t>4a Cohen St</t>
  </si>
  <si>
    <t>36 Scotia St</t>
  </si>
  <si>
    <t>235 Military Rd</t>
  </si>
  <si>
    <t>43 Woolart St</t>
  </si>
  <si>
    <t>25 Garnet St</t>
  </si>
  <si>
    <t>23 Thurloo St</t>
  </si>
  <si>
    <t>2 Omar St</t>
  </si>
  <si>
    <t>21 Fiddes St</t>
  </si>
  <si>
    <t>2/3 New St</t>
  </si>
  <si>
    <t>68 Miller St</t>
  </si>
  <si>
    <t>30 Cedar St</t>
  </si>
  <si>
    <t>54 Pine St</t>
  </si>
  <si>
    <t>5 Lorenz St</t>
  </si>
  <si>
    <t>1 Montana St</t>
  </si>
  <si>
    <t>58 Auburn Gr</t>
  </si>
  <si>
    <t>13 Hornby St</t>
  </si>
  <si>
    <t>22a Stanley St</t>
  </si>
  <si>
    <t>8/19 Mercer Rd</t>
  </si>
  <si>
    <t>8 Cliff St</t>
  </si>
  <si>
    <t>1/66 Lorne St</t>
  </si>
  <si>
    <t>2/22 Joffre Rd</t>
  </si>
  <si>
    <t>133 Rennie St</t>
  </si>
  <si>
    <t>16 Wendora St</t>
  </si>
  <si>
    <t>66 Parsons St</t>
  </si>
  <si>
    <t>1/5 Wight St</t>
  </si>
  <si>
    <t>62 Moore St</t>
  </si>
  <si>
    <t>112 Mason St</t>
  </si>
  <si>
    <t>13 George St</t>
  </si>
  <si>
    <t>187 Gilbert Rd</t>
  </si>
  <si>
    <t>120 Westgarth St</t>
  </si>
  <si>
    <t>1/8 Estella St</t>
  </si>
  <si>
    <t>150 Balwyn Rd</t>
  </si>
  <si>
    <t>5/440 Hampton St</t>
  </si>
  <si>
    <t>371 Waterdale Rd</t>
  </si>
  <si>
    <t>12/262 Barkly St</t>
  </si>
  <si>
    <t>111 Cecil St</t>
  </si>
  <si>
    <t>11/789 Malvern Rd</t>
  </si>
  <si>
    <t>1 Maitland St</t>
  </si>
  <si>
    <t>17/51 Chapel St</t>
  </si>
  <si>
    <t>75 Graham St</t>
  </si>
  <si>
    <t>4a Surrey St</t>
  </si>
  <si>
    <t>96 Winifred St</t>
  </si>
  <si>
    <t>154 Brunswick Rd</t>
  </si>
  <si>
    <t>2/28 Walsh St</t>
  </si>
  <si>
    <t>32 Ringtail Cct</t>
  </si>
  <si>
    <t>43 Omar St</t>
  </si>
  <si>
    <t>56 Chapel Rd</t>
  </si>
  <si>
    <t>3/26 Grieve Pde</t>
  </si>
  <si>
    <t>1/156 Chambers Rd</t>
  </si>
  <si>
    <t>3 Myrtle St</t>
  </si>
  <si>
    <t>27 The Avenue</t>
  </si>
  <si>
    <t>100 Perry St</t>
  </si>
  <si>
    <t>33 Oxford St</t>
  </si>
  <si>
    <t>5/8 Swan St</t>
  </si>
  <si>
    <t>9 Una St</t>
  </si>
  <si>
    <t>23 Compton Pde</t>
  </si>
  <si>
    <t>321a Union Rd</t>
  </si>
  <si>
    <t>85 Tannock St</t>
  </si>
  <si>
    <t>61 Dent St</t>
  </si>
  <si>
    <t>61 Molesworth St</t>
  </si>
  <si>
    <t>3/17 Burns Ct</t>
  </si>
  <si>
    <t>5 Princes St</t>
  </si>
  <si>
    <t>22 Almay Gr</t>
  </si>
  <si>
    <t>4/10 Williams Rd</t>
  </si>
  <si>
    <t>180 Station St</t>
  </si>
  <si>
    <t>162 Anderson Rd</t>
  </si>
  <si>
    <t>1/10 Callander Rd</t>
  </si>
  <si>
    <t>3/37 Brunswick Rd</t>
  </si>
  <si>
    <t>174 Parer Rd</t>
  </si>
  <si>
    <t>11/2 MacArthur Rd</t>
  </si>
  <si>
    <t>14 Carrangall Pl</t>
  </si>
  <si>
    <t>44 Blair St</t>
  </si>
  <si>
    <t>11 Madden St</t>
  </si>
  <si>
    <t>3 River St</t>
  </si>
  <si>
    <t>48a Celia St</t>
  </si>
  <si>
    <t>906 High St</t>
  </si>
  <si>
    <t>164 Gower St</t>
  </si>
  <si>
    <t>43 Salisbury Gr</t>
  </si>
  <si>
    <t>25 Brisbane St</t>
  </si>
  <si>
    <t>26 Queen St</t>
  </si>
  <si>
    <t>15 Barry St</t>
  </si>
  <si>
    <t>20 Finlayson St</t>
  </si>
  <si>
    <t>39 Hardy St</t>
  </si>
  <si>
    <t>48 Howitt St</t>
  </si>
  <si>
    <t>16 Llaneast St</t>
  </si>
  <si>
    <t>12 Derby St</t>
  </si>
  <si>
    <t>26 Northumberland Rd</t>
  </si>
  <si>
    <t>3/82 Glass St</t>
  </si>
  <si>
    <t>31 Napoleon St</t>
  </si>
  <si>
    <t>24 Perry St</t>
  </si>
  <si>
    <t>9 Ernst St</t>
  </si>
  <si>
    <t>4/5 Rose St</t>
  </si>
  <si>
    <t>14/21 Lillimur Rd</t>
  </si>
  <si>
    <t>10/81 Koornang Rd</t>
  </si>
  <si>
    <t>4/299 Koornang Rd</t>
  </si>
  <si>
    <t>16a Blackwood St</t>
  </si>
  <si>
    <t>48 Leinster Gr</t>
  </si>
  <si>
    <t>122 Emmaline St</t>
  </si>
  <si>
    <t>38a Mailey St</t>
  </si>
  <si>
    <t>107/567 Glenferrie Rd</t>
  </si>
  <si>
    <t>2/3 Tyrone St</t>
  </si>
  <si>
    <t>2 Debra Ct</t>
  </si>
  <si>
    <t>11 Tarcoola Dr</t>
  </si>
  <si>
    <t>159 Graham Rd</t>
  </si>
  <si>
    <t>167 Richardson St</t>
  </si>
  <si>
    <t>5/11 Albion St</t>
  </si>
  <si>
    <t>9/63 Ormond Rd</t>
  </si>
  <si>
    <t>1/10 Wilton Gr</t>
  </si>
  <si>
    <t>11 Dickinson St</t>
  </si>
  <si>
    <t>63 Vincent St</t>
  </si>
  <si>
    <t>1/24 Bordeaux St</t>
  </si>
  <si>
    <t>6 Kittyhawk St</t>
  </si>
  <si>
    <t>58 Bliburg St</t>
  </si>
  <si>
    <t>10 Crawford St</t>
  </si>
  <si>
    <t>54 Twyford St</t>
  </si>
  <si>
    <t>64 Tucker Rd</t>
  </si>
  <si>
    <t>20 Salisbury Gr</t>
  </si>
  <si>
    <t>9/25 Derby St</t>
  </si>
  <si>
    <t>20 Ajax St</t>
  </si>
  <si>
    <t>35 Corhampton Rd</t>
  </si>
  <si>
    <t>3/31 Thomas St</t>
  </si>
  <si>
    <t>55 Seacombe St</t>
  </si>
  <si>
    <t>9 Moore St</t>
  </si>
  <si>
    <t>5/72 Barkly St</t>
  </si>
  <si>
    <t>62 Everard St</t>
  </si>
  <si>
    <t>2/42 Railway Pde</t>
  </si>
  <si>
    <t>13 McDougall St</t>
  </si>
  <si>
    <t>106/26 Shuter St</t>
  </si>
  <si>
    <t>16 Border Dr</t>
  </si>
  <si>
    <t>109 North Rd</t>
  </si>
  <si>
    <t>5/7 Warrigal Rd</t>
  </si>
  <si>
    <t>13/41 Moreland St</t>
  </si>
  <si>
    <t>8/187 Tucker Rd</t>
  </si>
  <si>
    <t>15 Wilson St</t>
  </si>
  <si>
    <t>18 Mervin St</t>
  </si>
  <si>
    <t>5 Kennedy St</t>
  </si>
  <si>
    <t>22 Neville St</t>
  </si>
  <si>
    <t>220a Mansfield St</t>
  </si>
  <si>
    <t>52 Charles St</t>
  </si>
  <si>
    <t>1/2 Robinson St</t>
  </si>
  <si>
    <t>4 Marriage Rd</t>
  </si>
  <si>
    <t>38 Orlando St</t>
  </si>
  <si>
    <t>16 Bamfield Rd</t>
  </si>
  <si>
    <t>69 Hotham St</t>
  </si>
  <si>
    <t>80 Bunting St</t>
  </si>
  <si>
    <t>196 Nicholson St</t>
  </si>
  <si>
    <t>86 Clauscen St</t>
  </si>
  <si>
    <t>7/8 The Avenue</t>
  </si>
  <si>
    <t>115 Albert St</t>
  </si>
  <si>
    <t>2a Kent Rd</t>
  </si>
  <si>
    <t>7 Hilda St</t>
  </si>
  <si>
    <t>1/19 Warrina St</t>
  </si>
  <si>
    <t>9/24 Dongola Rd</t>
  </si>
  <si>
    <t>79 Blackshaws Rd</t>
  </si>
  <si>
    <t>45 Hearn St</t>
  </si>
  <si>
    <t>11 Melball St</t>
  </si>
  <si>
    <t>28 Mendip Rd</t>
  </si>
  <si>
    <t>106 Christmas St</t>
  </si>
  <si>
    <t>14 Jenkins St</t>
  </si>
  <si>
    <t>48 Barry St</t>
  </si>
  <si>
    <t>9 Gildan St</t>
  </si>
  <si>
    <t>29 Thomas St</t>
  </si>
  <si>
    <t>10/37 Greville St</t>
  </si>
  <si>
    <t>8/13 Glenvale Rd</t>
  </si>
  <si>
    <t>1/183 Kooyong Rd</t>
  </si>
  <si>
    <t>1687 Malvern Rd</t>
  </si>
  <si>
    <t>2b Dundas Pl</t>
  </si>
  <si>
    <t>2/58 Railway Pde</t>
  </si>
  <si>
    <t>4/143 Sussex St</t>
  </si>
  <si>
    <t>18a Berembong Dr</t>
  </si>
  <si>
    <t>57 North Rd</t>
  </si>
  <si>
    <t>2/19 Thurloo St</t>
  </si>
  <si>
    <t>14/82 Coorigil Rd</t>
  </si>
  <si>
    <t>76 Bignell Rd</t>
  </si>
  <si>
    <t>12/20 Ross St</t>
  </si>
  <si>
    <t>146 Rossmoyne St</t>
  </si>
  <si>
    <t>25 Simpson St</t>
  </si>
  <si>
    <t>4/43 Clifton Rd</t>
  </si>
  <si>
    <t>18 Irilbarra Rd</t>
  </si>
  <si>
    <t>802 Hampton St</t>
  </si>
  <si>
    <t>5/6 Yarralea St</t>
  </si>
  <si>
    <t>19 Dickens St</t>
  </si>
  <si>
    <t>320 Church St</t>
  </si>
  <si>
    <t>1597 Malvern Rd</t>
  </si>
  <si>
    <t>47 Cardinal Rd</t>
  </si>
  <si>
    <t>37 Woodland St</t>
  </si>
  <si>
    <t>4/943 Punt Rd</t>
  </si>
  <si>
    <t>60 Hamilton St</t>
  </si>
  <si>
    <t>12/66 Woornack Rd</t>
  </si>
  <si>
    <t>3/35 Moonya Rd</t>
  </si>
  <si>
    <t>52 Wilson Bvd</t>
  </si>
  <si>
    <t>5/25 Ridley St</t>
  </si>
  <si>
    <t>7 Salvatore Ct</t>
  </si>
  <si>
    <t>7/11 Harts Pde</t>
  </si>
  <si>
    <t>2/60 Rathmines Rd</t>
  </si>
  <si>
    <t>3 The Nook</t>
  </si>
  <si>
    <t>3/18 Hanover St</t>
  </si>
  <si>
    <t>89 Raglan St</t>
  </si>
  <si>
    <t>52 Talbot St</t>
  </si>
  <si>
    <t>1 Shaftsbury St</t>
  </si>
  <si>
    <t>28 Coghlan St</t>
  </si>
  <si>
    <t>7 Dalgety Dr</t>
  </si>
  <si>
    <t>30 Kinrade St</t>
  </si>
  <si>
    <t>208/86 Altona St</t>
  </si>
  <si>
    <t>123 Rankins Rd</t>
  </si>
  <si>
    <t>46 Kingston St</t>
  </si>
  <si>
    <t>22 Coronation St</t>
  </si>
  <si>
    <t>2/20 Wetherby Rd</t>
  </si>
  <si>
    <t>13/378 Dandenong Rd</t>
  </si>
  <si>
    <t>13 Horsley St</t>
  </si>
  <si>
    <t>22 Hobart St</t>
  </si>
  <si>
    <t>7 England St</t>
  </si>
  <si>
    <t>78 Bridge St</t>
  </si>
  <si>
    <t>23 William St</t>
  </si>
  <si>
    <t>33 Power St</t>
  </si>
  <si>
    <t>13 Smith Rd</t>
  </si>
  <si>
    <t>15 Howitt St</t>
  </si>
  <si>
    <t>5/367 Lower Plenty Rd</t>
  </si>
  <si>
    <t>4 The Glade</t>
  </si>
  <si>
    <t>10/30 Mater St</t>
  </si>
  <si>
    <t>101/416 Gore St</t>
  </si>
  <si>
    <t>190 Gore St</t>
  </si>
  <si>
    <t>19 Puerta St</t>
  </si>
  <si>
    <t>702/127 Beach St</t>
  </si>
  <si>
    <t>40 Wave St</t>
  </si>
  <si>
    <t>5/8 Murray St</t>
  </si>
  <si>
    <t>1/7 Harold St</t>
  </si>
  <si>
    <t>196 Melville Rd</t>
  </si>
  <si>
    <t>33 Whitby St</t>
  </si>
  <si>
    <t>24 Yallop Ct</t>
  </si>
  <si>
    <t>2 McHale Ct</t>
  </si>
  <si>
    <t>8 Woodland St</t>
  </si>
  <si>
    <t>148b Kensington Rd</t>
  </si>
  <si>
    <t>35 Leander St</t>
  </si>
  <si>
    <t>9 Esther St</t>
  </si>
  <si>
    <t>16 Milford St</t>
  </si>
  <si>
    <t>9/81 Koornang Rd</t>
  </si>
  <si>
    <t>790 North Rd</t>
  </si>
  <si>
    <t>57A Derby St</t>
  </si>
  <si>
    <t>13 Woburn Cl</t>
  </si>
  <si>
    <t>4/97 Earl St</t>
  </si>
  <si>
    <t>3/48 Alpha St</t>
  </si>
  <si>
    <t>1/1 Glen Iris Rd</t>
  </si>
  <si>
    <t>27 Pascoe St</t>
  </si>
  <si>
    <t>1/7 Boston Rd</t>
  </si>
  <si>
    <t>40 Stephens St</t>
  </si>
  <si>
    <t>24 Dalveen Rd</t>
  </si>
  <si>
    <t>78 Edwin St</t>
  </si>
  <si>
    <t>34 Durham St</t>
  </si>
  <si>
    <t>2/3 Inglisby Rd</t>
  </si>
  <si>
    <t>38 Park Rd</t>
  </si>
  <si>
    <t>2a Ivanhoe Gr</t>
  </si>
  <si>
    <t>33 View St</t>
  </si>
  <si>
    <t>3/85 Tennyson St</t>
  </si>
  <si>
    <t>72 Military Rd</t>
  </si>
  <si>
    <t>50 Hex St</t>
  </si>
  <si>
    <t>14 Pearce St</t>
  </si>
  <si>
    <t>57 Wales St</t>
  </si>
  <si>
    <t>105 Dover Rd</t>
  </si>
  <si>
    <t>3/9 Maroona Rd</t>
  </si>
  <si>
    <t>3/23 Auburn Gr</t>
  </si>
  <si>
    <t>12 Foam St</t>
  </si>
  <si>
    <t>5/139 Bond St</t>
  </si>
  <si>
    <t>7/18 Kelso St</t>
  </si>
  <si>
    <t>20 Hotham St</t>
  </si>
  <si>
    <t>11/274 Domain Rd</t>
  </si>
  <si>
    <t>791 High St</t>
  </si>
  <si>
    <t>4 Matthews Ct</t>
  </si>
  <si>
    <t>6/4 Gurner St</t>
  </si>
  <si>
    <t>7 Moore St</t>
  </si>
  <si>
    <t>2/243 Union St</t>
  </si>
  <si>
    <t>38B Livingstone St</t>
  </si>
  <si>
    <t>16 Thistle St</t>
  </si>
  <si>
    <t>43 Ohea St</t>
  </si>
  <si>
    <t>2 Carr St</t>
  </si>
  <si>
    <t>38 Muriel St</t>
  </si>
  <si>
    <t>16 Moroney Dr</t>
  </si>
  <si>
    <t>2 Ibis St</t>
  </si>
  <si>
    <t>33 Finlayson St</t>
  </si>
  <si>
    <t>11A Barbara St</t>
  </si>
  <si>
    <t>2/143 Smith St</t>
  </si>
  <si>
    <t>30/20 Pakington St</t>
  </si>
  <si>
    <t>1/173 Kilby Rd</t>
  </si>
  <si>
    <t>1/9 Kinkora Rd</t>
  </si>
  <si>
    <t>16 Pine St</t>
  </si>
  <si>
    <t>4 Coleen St</t>
  </si>
  <si>
    <t>2/872 Drummond St</t>
  </si>
  <si>
    <t>4/264 Williams Rd</t>
  </si>
  <si>
    <t>1/52 Bowen St</t>
  </si>
  <si>
    <t>10 Luxton Rd</t>
  </si>
  <si>
    <t>2/6 Devon Rd</t>
  </si>
  <si>
    <t>1/38 Stanley St</t>
  </si>
  <si>
    <t>52 Stawell St</t>
  </si>
  <si>
    <t>273 Glenlyon Rd</t>
  </si>
  <si>
    <t>90 Cooper St</t>
  </si>
  <si>
    <t>22 Tennyson St</t>
  </si>
  <si>
    <t>15 Grandview Rd</t>
  </si>
  <si>
    <t>50 Hyde St</t>
  </si>
  <si>
    <t>26 Collins St</t>
  </si>
  <si>
    <t>59 Bracken Gr</t>
  </si>
  <si>
    <t>73 Victoria St</t>
  </si>
  <si>
    <t>8 Ross St</t>
  </si>
  <si>
    <t>7 Marquis Rd</t>
  </si>
  <si>
    <t>1/72 Purinuan Rd</t>
  </si>
  <si>
    <t>33 Showers St</t>
  </si>
  <si>
    <t>88 Perry St</t>
  </si>
  <si>
    <t>60 Sydney St</t>
  </si>
  <si>
    <t>1/806 Burke Rd</t>
  </si>
  <si>
    <t>60 Childers St</t>
  </si>
  <si>
    <t>17 Knutsford St</t>
  </si>
  <si>
    <t>14 Holmhurst Ct</t>
  </si>
  <si>
    <t>1 Arnot St</t>
  </si>
  <si>
    <t>64 North Rd</t>
  </si>
  <si>
    <t>16 Ayton St</t>
  </si>
  <si>
    <t>1/37 Myrtle St</t>
  </si>
  <si>
    <t>40 Ogrady St</t>
  </si>
  <si>
    <t>7b Nathan Pl</t>
  </si>
  <si>
    <t>4 Mercer Rd</t>
  </si>
  <si>
    <t>16/51 Buckley St</t>
  </si>
  <si>
    <t>4/10 Ardoch St</t>
  </si>
  <si>
    <t>12 Prospect St</t>
  </si>
  <si>
    <t>110 Vale St</t>
  </si>
  <si>
    <t>200 Somerville Rd</t>
  </si>
  <si>
    <t>120 Templestowe Rd</t>
  </si>
  <si>
    <t>20 Bates Dr</t>
  </si>
  <si>
    <t>14 Vasey St</t>
  </si>
  <si>
    <t>8B McKittrick Rd</t>
  </si>
  <si>
    <t>58 Draper St</t>
  </si>
  <si>
    <t>8/14 Hutton St</t>
  </si>
  <si>
    <t>15 George St</t>
  </si>
  <si>
    <t>6 Carlisle St</t>
  </si>
  <si>
    <t>24 Home St</t>
  </si>
  <si>
    <t>815 Heidelberg Rd</t>
  </si>
  <si>
    <t>27 Burnewang St</t>
  </si>
  <si>
    <t>5/75 Harold St</t>
  </si>
  <si>
    <t>13 Grace St</t>
  </si>
  <si>
    <t>3 Dumblane St</t>
  </si>
  <si>
    <t>33 Burrows St</t>
  </si>
  <si>
    <t>299 South Rd</t>
  </si>
  <si>
    <t>823 Hampton St</t>
  </si>
  <si>
    <t>173 MacPherson St</t>
  </si>
  <si>
    <t>23 Bass St</t>
  </si>
  <si>
    <t>4/30 Kenmare St</t>
  </si>
  <si>
    <t>89 Thames St</t>
  </si>
  <si>
    <t>10/432 Punt Rd</t>
  </si>
  <si>
    <t>5/18 Marine Pde</t>
  </si>
  <si>
    <t>6 Birk Ct</t>
  </si>
  <si>
    <t>2 Knole St</t>
  </si>
  <si>
    <t>40 Angus St</t>
  </si>
  <si>
    <t>8/129 The Parade</t>
  </si>
  <si>
    <t>4/20 William St</t>
  </si>
  <si>
    <t>107/8 Burrowes St</t>
  </si>
  <si>
    <t>14 Hawthorn Ct</t>
  </si>
  <si>
    <t>16 Roberts St</t>
  </si>
  <si>
    <t>36 Hatter St</t>
  </si>
  <si>
    <t>6/85 Dodds St</t>
  </si>
  <si>
    <t>5/16 Omar St</t>
  </si>
  <si>
    <t>44 Alexander St</t>
  </si>
  <si>
    <t>2/41 Elizabeth St</t>
  </si>
  <si>
    <t>90 Truganini Rd</t>
  </si>
  <si>
    <t>27 Davey St</t>
  </si>
  <si>
    <t>3/10 Westminster St</t>
  </si>
  <si>
    <t>9 Gona Ct</t>
  </si>
  <si>
    <t>2/94 Oriel Rd</t>
  </si>
  <si>
    <t>42 Graham Rd</t>
  </si>
  <si>
    <t>14 Falconer St</t>
  </si>
  <si>
    <t>403/700 Chapel St</t>
  </si>
  <si>
    <t>14 Aberdeen Rd</t>
  </si>
  <si>
    <t>4 Erica St</t>
  </si>
  <si>
    <t>44 Denbigh Rd</t>
  </si>
  <si>
    <t>413/54 Nott St</t>
  </si>
  <si>
    <t>25 East St</t>
  </si>
  <si>
    <t>9 South St</t>
  </si>
  <si>
    <t>2 Mirrim Pl</t>
  </si>
  <si>
    <t>1 McDonnell Rd</t>
  </si>
  <si>
    <t>98 Evans St</t>
  </si>
  <si>
    <t>1/20 Newsom St</t>
  </si>
  <si>
    <t>1/9 Indwe St</t>
  </si>
  <si>
    <t>25 Carlyle St</t>
  </si>
  <si>
    <t>45 Radio St</t>
  </si>
  <si>
    <t>16 Lindenow St</t>
  </si>
  <si>
    <t>240 Manningham Rd</t>
  </si>
  <si>
    <t>2/17 Barilla Rd</t>
  </si>
  <si>
    <t>73 Farm St</t>
  </si>
  <si>
    <t>1/112 Tambet St</t>
  </si>
  <si>
    <t>1/2 Griffiths St</t>
  </si>
  <si>
    <t>393 Kooyong Rd</t>
  </si>
  <si>
    <t>111 Smith St</t>
  </si>
  <si>
    <t>12 Morang Rd</t>
  </si>
  <si>
    <t>39 York St</t>
  </si>
  <si>
    <t>3 Camden Rd</t>
  </si>
  <si>
    <t>50 Kinkora Rd</t>
  </si>
  <si>
    <t>2/33 Cluden St</t>
  </si>
  <si>
    <t>20 Robern Pde</t>
  </si>
  <si>
    <t>19 Wavell St</t>
  </si>
  <si>
    <t>22/382 Toorak Rd</t>
  </si>
  <si>
    <t>122/14 Elizabeth St</t>
  </si>
  <si>
    <t>16 Oxford St</t>
  </si>
  <si>
    <t>7 Motherwell St</t>
  </si>
  <si>
    <t>4/6 May St</t>
  </si>
  <si>
    <t>72 Middle St</t>
  </si>
  <si>
    <t>16 Hayes Pde</t>
  </si>
  <si>
    <t>3 Charles St</t>
  </si>
  <si>
    <t>121 Pearson St</t>
  </si>
  <si>
    <t>33 Hockey La</t>
  </si>
  <si>
    <t>143 Ogilvie St</t>
  </si>
  <si>
    <t>61 Rachelle Rd</t>
  </si>
  <si>
    <t>19 Kannan Bvd</t>
  </si>
  <si>
    <t>4 Finlay St</t>
  </si>
  <si>
    <t>5 Boyd St</t>
  </si>
  <si>
    <t>13 Norville St</t>
  </si>
  <si>
    <t>21 Wards Gr</t>
  </si>
  <si>
    <t>33 Gordon Gr</t>
  </si>
  <si>
    <t>22/9 Lisson Gr</t>
  </si>
  <si>
    <t>3/39 Solway St</t>
  </si>
  <si>
    <t>30 Valley Pde</t>
  </si>
  <si>
    <t>25 Percy St</t>
  </si>
  <si>
    <t>5/14 Athelstane Gr</t>
  </si>
  <si>
    <t>18 Temby St</t>
  </si>
  <si>
    <t>3/36 Wilfred Rd</t>
  </si>
  <si>
    <t>104/8 Howard St</t>
  </si>
  <si>
    <t>24 Apperley St</t>
  </si>
  <si>
    <t>11 Findon St</t>
  </si>
  <si>
    <t>19 Belgrave Rd</t>
  </si>
  <si>
    <t>14/9 Southey St</t>
  </si>
  <si>
    <t>130 Nott St</t>
  </si>
  <si>
    <t>60 Brooke St</t>
  </si>
  <si>
    <t>294 Moray St</t>
  </si>
  <si>
    <t>107 Glenroy Rd</t>
  </si>
  <si>
    <t>33 McCarron Pde</t>
  </si>
  <si>
    <t>40 Hoddle St</t>
  </si>
  <si>
    <t>1/27 Baird St</t>
  </si>
  <si>
    <t>1/152 Blyth St</t>
  </si>
  <si>
    <t>19/8 The Strand</t>
  </si>
  <si>
    <t>80 Sycamore St</t>
  </si>
  <si>
    <t>27 Bewdley St</t>
  </si>
  <si>
    <t>6 Rodman St</t>
  </si>
  <si>
    <t>5/305 Riversdale Rd</t>
  </si>
  <si>
    <t>316 Belmore Rd</t>
  </si>
  <si>
    <t>31 Gardiner Pde</t>
  </si>
  <si>
    <t>28 Loller St</t>
  </si>
  <si>
    <t>5 Tuxen Ct</t>
  </si>
  <si>
    <t>7 Bowen St</t>
  </si>
  <si>
    <t>10 Cunningham St</t>
  </si>
  <si>
    <t>1/42 Adelaide St</t>
  </si>
  <si>
    <t>22/29 Dickens St</t>
  </si>
  <si>
    <t>7/89 Station Rd</t>
  </si>
  <si>
    <t>6 Olive Gr</t>
  </si>
  <si>
    <t>32 Wyong St</t>
  </si>
  <si>
    <t>16 Kendall St</t>
  </si>
  <si>
    <t>30 Mirams St</t>
  </si>
  <si>
    <t>7 Essex St</t>
  </si>
  <si>
    <t>394 Manningham Rd</t>
  </si>
  <si>
    <t>10 Murphy St</t>
  </si>
  <si>
    <t>1/75 Lillimur Rd</t>
  </si>
  <si>
    <t>32 Leckie St</t>
  </si>
  <si>
    <t>131b Albert St</t>
  </si>
  <si>
    <t>91 Henty St</t>
  </si>
  <si>
    <t>141 Arthurton Rd</t>
  </si>
  <si>
    <t>30 Hall St</t>
  </si>
  <si>
    <t>44 Stenson Rd</t>
  </si>
  <si>
    <t>73 Cobden St</t>
  </si>
  <si>
    <t>38 Frederick St</t>
  </si>
  <si>
    <t>4/6 Linton St</t>
  </si>
  <si>
    <t>15 Outhwaite Rd</t>
  </si>
  <si>
    <t>8 George St</t>
  </si>
  <si>
    <t>127 George St</t>
  </si>
  <si>
    <t>6/16 Cromwell Rd</t>
  </si>
  <si>
    <t>19/36 Grange Rd</t>
  </si>
  <si>
    <t>8/101 Caroline St</t>
  </si>
  <si>
    <t>17A Findon St</t>
  </si>
  <si>
    <t>3/11 Burnett St</t>
  </si>
  <si>
    <t>87 McBryde St</t>
  </si>
  <si>
    <t>40 Winifred St</t>
  </si>
  <si>
    <t>246 Victoria St</t>
  </si>
  <si>
    <t>17 Convent Ct</t>
  </si>
  <si>
    <t>20 Lex Gr</t>
  </si>
  <si>
    <t>12 Boeing Rd</t>
  </si>
  <si>
    <t>65 Napier St</t>
  </si>
  <si>
    <t>24 Hotham St</t>
  </si>
  <si>
    <t>90 Clarinda Rd</t>
  </si>
  <si>
    <t>3/23 Pickett St</t>
  </si>
  <si>
    <t>2/15 Geelong Rd</t>
  </si>
  <si>
    <t>21 Napoleon St</t>
  </si>
  <si>
    <t>1A Brian St</t>
  </si>
  <si>
    <t>2/152 Gillies St</t>
  </si>
  <si>
    <t>13 Grampian St</t>
  </si>
  <si>
    <t>166a Morris St</t>
  </si>
  <si>
    <t>11 Wewak Pde</t>
  </si>
  <si>
    <t>49 Park St</t>
  </si>
  <si>
    <t>86 Hodgkinson St</t>
  </si>
  <si>
    <t>11 Freeman St</t>
  </si>
  <si>
    <t>6/97 Osborne St</t>
  </si>
  <si>
    <t>8/2 Douglas St</t>
  </si>
  <si>
    <t>33/1 St Kilda Rd</t>
  </si>
  <si>
    <t>8/15 Herbert St</t>
  </si>
  <si>
    <t>4/51 Spenser St</t>
  </si>
  <si>
    <t>1/25 Morell St</t>
  </si>
  <si>
    <t>17 Mathieson St</t>
  </si>
  <si>
    <t>3/28 Ormond Rd</t>
  </si>
  <si>
    <t>2/31 Greville St</t>
  </si>
  <si>
    <t>7 Neville St</t>
  </si>
  <si>
    <t>168 Gatehouse St</t>
  </si>
  <si>
    <t>52 Goulburn St</t>
  </si>
  <si>
    <t>1/60 David St</t>
  </si>
  <si>
    <t>40 Coates St</t>
  </si>
  <si>
    <t>22 Victory St</t>
  </si>
  <si>
    <t>16 Wallen Rd</t>
  </si>
  <si>
    <t>8/211 Edwardes St</t>
  </si>
  <si>
    <t>69a Monash St</t>
  </si>
  <si>
    <t>3 Stenson Rd</t>
  </si>
  <si>
    <t>17 Wishart St</t>
  </si>
  <si>
    <t>13 Glover St</t>
  </si>
  <si>
    <t>10 Valiant St</t>
  </si>
  <si>
    <t>4/36 Sylvan Gr</t>
  </si>
  <si>
    <t>21/10 Breese St</t>
  </si>
  <si>
    <t>78 Stewart St</t>
  </si>
  <si>
    <t>2/64 Dinah Pde</t>
  </si>
  <si>
    <t>10/40 Young St</t>
  </si>
  <si>
    <t>130 Tennyson St</t>
  </si>
  <si>
    <t>25 Valencia St</t>
  </si>
  <si>
    <t>10 Altona St</t>
  </si>
  <si>
    <t>4 Maple St</t>
  </si>
  <si>
    <t>50 Tongue St</t>
  </si>
  <si>
    <t>1/4 Grandview Gr</t>
  </si>
  <si>
    <t>7 Effingham Rd</t>
  </si>
  <si>
    <t>14/18 King St</t>
  </si>
  <si>
    <t>22 Lydson St</t>
  </si>
  <si>
    <t>65 Albert St</t>
  </si>
  <si>
    <t>23 Tovey St</t>
  </si>
  <si>
    <t>54 Hilma St</t>
  </si>
  <si>
    <t>27 Parsons St</t>
  </si>
  <si>
    <t>2/71 Southern Rd</t>
  </si>
  <si>
    <t>33 Shakespeare Gr</t>
  </si>
  <si>
    <t>10/200 Brighton St</t>
  </si>
  <si>
    <t>3/68 Noone St</t>
  </si>
  <si>
    <t>35 McCubbin St</t>
  </si>
  <si>
    <t>308/700 Chapel St</t>
  </si>
  <si>
    <t>13/62 Wellington St</t>
  </si>
  <si>
    <t>75 Swallow St</t>
  </si>
  <si>
    <t>24 Sadie St</t>
  </si>
  <si>
    <t>4 Miller St</t>
  </si>
  <si>
    <t>7/93 Hoffmans Rd</t>
  </si>
  <si>
    <t>92A Brees Rd</t>
  </si>
  <si>
    <t>105/175 Kangaroo Rd</t>
  </si>
  <si>
    <t>215 Princes St</t>
  </si>
  <si>
    <t>152 Park Dr</t>
  </si>
  <si>
    <t>11 Carrathool St</t>
  </si>
  <si>
    <t>164 Coogee La</t>
  </si>
  <si>
    <t>31 Prentice St</t>
  </si>
  <si>
    <t>11 Milfay Ct</t>
  </si>
  <si>
    <t>18 Fitzgerald St</t>
  </si>
  <si>
    <t>18 Derby St</t>
  </si>
  <si>
    <t>48 Rooney St</t>
  </si>
  <si>
    <t>6/41 Zetland Rd</t>
  </si>
  <si>
    <t>1/2 Armadale St</t>
  </si>
  <si>
    <t>4/769 High St</t>
  </si>
  <si>
    <t>6/217 Brighton Rd</t>
  </si>
  <si>
    <t>205/50 Dow St</t>
  </si>
  <si>
    <t>70 Barrett St</t>
  </si>
  <si>
    <t>19A Tilley St</t>
  </si>
  <si>
    <t>3/25 Wright St</t>
  </si>
  <si>
    <t>5/40 Young St</t>
  </si>
  <si>
    <t>3 Harold St</t>
  </si>
  <si>
    <t>243 Graham St</t>
  </si>
  <si>
    <t>28/238 The Avenue</t>
  </si>
  <si>
    <t>88 Chirnside St</t>
  </si>
  <si>
    <t>47 Bayview Rd</t>
  </si>
  <si>
    <t>5 Baxter St</t>
  </si>
  <si>
    <t>16 North Rd</t>
  </si>
  <si>
    <t>1/21 Wharton St</t>
  </si>
  <si>
    <t>7 Violet Gr</t>
  </si>
  <si>
    <t>1/42 Wattle Dr</t>
  </si>
  <si>
    <t>315/6 Lord St</t>
  </si>
  <si>
    <t>411/8 Grosvenor St</t>
  </si>
  <si>
    <t>24 Wallace Rd</t>
  </si>
  <si>
    <t>3/3 Irving St</t>
  </si>
  <si>
    <t>3/4 Murrell St</t>
  </si>
  <si>
    <t>48 Everard St</t>
  </si>
  <si>
    <t>4 Glenroy Rd</t>
  </si>
  <si>
    <t>17/24 Craig St</t>
  </si>
  <si>
    <t>6/2 Paddington Rd</t>
  </si>
  <si>
    <t>17 Parkhill Dr</t>
  </si>
  <si>
    <t>2/8 Hughes St</t>
  </si>
  <si>
    <t>11 Cedar Dr</t>
  </si>
  <si>
    <t>32 Commercial Rd</t>
  </si>
  <si>
    <t>10 Tuppen St</t>
  </si>
  <si>
    <t>4 Colston Cl</t>
  </si>
  <si>
    <t>11/39 Horne St</t>
  </si>
  <si>
    <t>156 Separation St</t>
  </si>
  <si>
    <t>2/10 Carter St</t>
  </si>
  <si>
    <t>147 Hilma St</t>
  </si>
  <si>
    <t>3/220 Warrigal Rd</t>
  </si>
  <si>
    <t>34 Cobden St</t>
  </si>
  <si>
    <t>108 Bulleen Rd</t>
  </si>
  <si>
    <t>54 Sutton St</t>
  </si>
  <si>
    <t>3 Florence St</t>
  </si>
  <si>
    <t>297 New St</t>
  </si>
  <si>
    <t>107 Willis St</t>
  </si>
  <si>
    <t>3 Longfield St</t>
  </si>
  <si>
    <t>29 Bowen St</t>
  </si>
  <si>
    <t>9/372 Toorak Rd</t>
  </si>
  <si>
    <t>8/44 Murphy St</t>
  </si>
  <si>
    <t>3/769 High St</t>
  </si>
  <si>
    <t>44 Devereaux St</t>
  </si>
  <si>
    <t>157 Albion St</t>
  </si>
  <si>
    <t>105 Dawson St</t>
  </si>
  <si>
    <t>3/39 Dover St</t>
  </si>
  <si>
    <t>6 Sapphire St</t>
  </si>
  <si>
    <t>33 Brockhoff Dr</t>
  </si>
  <si>
    <t>6/210 Domain Rd</t>
  </si>
  <si>
    <t>674 Victoria St</t>
  </si>
  <si>
    <t>4 Regent St</t>
  </si>
  <si>
    <t>4 Caroline Dr</t>
  </si>
  <si>
    <t>15 Faye St</t>
  </si>
  <si>
    <t>23 Alma Tce</t>
  </si>
  <si>
    <t>6/135 Grange Rd</t>
  </si>
  <si>
    <t>14 Florence St</t>
  </si>
  <si>
    <t>15 Luckins Rd</t>
  </si>
  <si>
    <t>5 Alder St</t>
  </si>
  <si>
    <t>14/696 Plenty Rd</t>
  </si>
  <si>
    <t>6/89 Ballantyne St</t>
  </si>
  <si>
    <t>3/66 Darebin Bvd</t>
  </si>
  <si>
    <t>1/65 Keon Pde</t>
  </si>
  <si>
    <t>97 North Rd</t>
  </si>
  <si>
    <t>57 Warmington Rd</t>
  </si>
  <si>
    <t>3/75 Alfred St</t>
  </si>
  <si>
    <t>14/107 Riversdale Rd</t>
  </si>
  <si>
    <t>5 Dorothea St</t>
  </si>
  <si>
    <t>44A Beryl St</t>
  </si>
  <si>
    <t>18 Metung St</t>
  </si>
  <si>
    <t>2/5 Loller St</t>
  </si>
  <si>
    <t>16/86 Graham Rd</t>
  </si>
  <si>
    <t>8/54 Kneen St</t>
  </si>
  <si>
    <t>49 Fenwick St</t>
  </si>
  <si>
    <t>7 Llaneast St</t>
  </si>
  <si>
    <t>1901/50 Albert Rd</t>
  </si>
  <si>
    <t>98 Harold St</t>
  </si>
  <si>
    <t>73 Major Rd</t>
  </si>
  <si>
    <t>15 Ronald St</t>
  </si>
  <si>
    <t>3/58 Moore St</t>
  </si>
  <si>
    <t>113 Glenlyon Rd</t>
  </si>
  <si>
    <t>21 Governors Rd</t>
  </si>
  <si>
    <t>125 Epsom Rd</t>
  </si>
  <si>
    <t>35 Eglinton St</t>
  </si>
  <si>
    <t>2/705 Barkly St</t>
  </si>
  <si>
    <t>24 Merrett Dr</t>
  </si>
  <si>
    <t>47A Rosella St</t>
  </si>
  <si>
    <t>16 Sherwood St</t>
  </si>
  <si>
    <t>26 Hayes St</t>
  </si>
  <si>
    <t>7/5 Holly St</t>
  </si>
  <si>
    <t>33a Westbrook St</t>
  </si>
  <si>
    <t>36 Kenny St</t>
  </si>
  <si>
    <t>49 Berkeley St</t>
  </si>
  <si>
    <t>25 Thomas St</t>
  </si>
  <si>
    <t>73 Martin St</t>
  </si>
  <si>
    <t>1 Rocke St</t>
  </si>
  <si>
    <t>47 Ormond Rd</t>
  </si>
  <si>
    <t>11 Margaret Gr</t>
  </si>
  <si>
    <t>18 Avoca St</t>
  </si>
  <si>
    <t>10/229 Brighton Rd</t>
  </si>
  <si>
    <t>3 Brian St</t>
  </si>
  <si>
    <t>165 Hilton St</t>
  </si>
  <si>
    <t>17 Rhodes Pde</t>
  </si>
  <si>
    <t>61 Mascoma St</t>
  </si>
  <si>
    <t>51 Garnet St</t>
  </si>
  <si>
    <t>4/5 Rae St</t>
  </si>
  <si>
    <t>14/7 Curran St</t>
  </si>
  <si>
    <t>144 Duke St</t>
  </si>
  <si>
    <t>163 Rowans Rd</t>
  </si>
  <si>
    <t>25 Luntar Rd</t>
  </si>
  <si>
    <t>15 Bradley St</t>
  </si>
  <si>
    <t>2/300 Koornang Rd</t>
  </si>
  <si>
    <t>8/77 Pender St</t>
  </si>
  <si>
    <t>3/41 Fordham Rd</t>
  </si>
  <si>
    <t>3/68 Northernhay St</t>
  </si>
  <si>
    <t>4b Newcastle St</t>
  </si>
  <si>
    <t>13 Gunnedah St</t>
  </si>
  <si>
    <t>34 Ernest St</t>
  </si>
  <si>
    <t>3/18 Essex Rd</t>
  </si>
  <si>
    <t>530 Burwood Rd</t>
  </si>
  <si>
    <t>7 Bank St</t>
  </si>
  <si>
    <t>77 Spenser St</t>
  </si>
  <si>
    <t>30 Stennis St</t>
  </si>
  <si>
    <t>30 Tucker St</t>
  </si>
  <si>
    <t>109 Moreland Rd</t>
  </si>
  <si>
    <t>81 Whitby St</t>
  </si>
  <si>
    <t>3 Cross St</t>
  </si>
  <si>
    <t>27 thomson St</t>
  </si>
  <si>
    <t>101 Raleigh Rd</t>
  </si>
  <si>
    <t>8 Howard Ct</t>
  </si>
  <si>
    <t>12/250 Neerim Rd</t>
  </si>
  <si>
    <t>2/43 Kangaroo Rd</t>
  </si>
  <si>
    <t>1/26 Harding St</t>
  </si>
  <si>
    <t>12 Youngman St</t>
  </si>
  <si>
    <t>61 Meadowbank Dr</t>
  </si>
  <si>
    <t>32 Matthews St</t>
  </si>
  <si>
    <t>29 Orbital Dr</t>
  </si>
  <si>
    <t>1/9 Myrniong St</t>
  </si>
  <si>
    <t>7 Clifton St</t>
  </si>
  <si>
    <t>808 Riversdale Rd</t>
  </si>
  <si>
    <t>46 Athelstan Rd</t>
  </si>
  <si>
    <t>5 Davie La</t>
  </si>
  <si>
    <t>8/121 Thomas St</t>
  </si>
  <si>
    <t>5 Burns Ct</t>
  </si>
  <si>
    <t>5 Birch Sq</t>
  </si>
  <si>
    <t>22 Ellison St</t>
  </si>
  <si>
    <t>3/15 Mitchell St</t>
  </si>
  <si>
    <t>30 Charles St</t>
  </si>
  <si>
    <t>4/27 Roseberry St</t>
  </si>
  <si>
    <t>21 River Dr</t>
  </si>
  <si>
    <t>73 Palmerston St</t>
  </si>
  <si>
    <t>1 Arthur St</t>
  </si>
  <si>
    <t>4/71 Challis St</t>
  </si>
  <si>
    <t>8/48 Moonya Rd</t>
  </si>
  <si>
    <t>208 Booran Rd</t>
  </si>
  <si>
    <t>1/18 Belmore Rd</t>
  </si>
  <si>
    <t>23A The Boulevard</t>
  </si>
  <si>
    <t>8 Dudley Pde</t>
  </si>
  <si>
    <t>336 Riversdale Rd</t>
  </si>
  <si>
    <t>9a Elizabeth St</t>
  </si>
  <si>
    <t>9 Montgomery St</t>
  </si>
  <si>
    <t>8/18 Edgar St</t>
  </si>
  <si>
    <t>1/300 High St</t>
  </si>
  <si>
    <t>10/264 Williams Rd</t>
  </si>
  <si>
    <t>1/15 Scott Gr</t>
  </si>
  <si>
    <t>12 Gurner St</t>
  </si>
  <si>
    <t>10/150 Brunswick Rd</t>
  </si>
  <si>
    <t>4 Surrey St</t>
  </si>
  <si>
    <t>25 Hardy St</t>
  </si>
  <si>
    <t>41 Barkly St</t>
  </si>
  <si>
    <t>461 Buckley St</t>
  </si>
  <si>
    <t>59 Hedderwick St</t>
  </si>
  <si>
    <t>14 Bowmore St</t>
  </si>
  <si>
    <t>405/270 King St</t>
  </si>
  <si>
    <t>41 River St</t>
  </si>
  <si>
    <t>23 Bourke St</t>
  </si>
  <si>
    <t>21 Ardyne St</t>
  </si>
  <si>
    <t>2/33 Ashley St</t>
  </si>
  <si>
    <t>3/27 Jessie St</t>
  </si>
  <si>
    <t>44 Stokes St</t>
  </si>
  <si>
    <t>43 Talintyre Rd</t>
  </si>
  <si>
    <t>2/37 Wills St</t>
  </si>
  <si>
    <t>742 Burwood Rd</t>
  </si>
  <si>
    <t>61 Glenard Dr</t>
  </si>
  <si>
    <t>20 Emma St</t>
  </si>
  <si>
    <t>8 Hodgson Tce</t>
  </si>
  <si>
    <t>25 Palmer St</t>
  </si>
  <si>
    <t>3 Gilbert St</t>
  </si>
  <si>
    <t>4/20 Mercer Rd</t>
  </si>
  <si>
    <t>1/22 Sycamore Gr</t>
  </si>
  <si>
    <t>334 Howe Pde</t>
  </si>
  <si>
    <t>44 Greig St</t>
  </si>
  <si>
    <t>5 Tiuna Gr</t>
  </si>
  <si>
    <t>9/610 Moreland Rd</t>
  </si>
  <si>
    <t>3 Flannery Ct</t>
  </si>
  <si>
    <t>5/23 Daisy St</t>
  </si>
  <si>
    <t>5 Viewbank Dr</t>
  </si>
  <si>
    <t>18c High St</t>
  </si>
  <si>
    <t>35 Bellara St</t>
  </si>
  <si>
    <t>16 Beevers St</t>
  </si>
  <si>
    <t>21 Croker St</t>
  </si>
  <si>
    <t>17 Station Rd</t>
  </si>
  <si>
    <t>1/811 Centre Rd</t>
  </si>
  <si>
    <t>4/60 Henty St</t>
  </si>
  <si>
    <t>140 Purinuan Rd</t>
  </si>
  <si>
    <t>24 Barry St</t>
  </si>
  <si>
    <t>2 Jamieson St</t>
  </si>
  <si>
    <t>5/402 Whitehorse Rd</t>
  </si>
  <si>
    <t>165 Balwyn Rd</t>
  </si>
  <si>
    <t>1/383 South Rd</t>
  </si>
  <si>
    <t>303/18 Tanner St</t>
  </si>
  <si>
    <t>60 Somerset St</t>
  </si>
  <si>
    <t>25 Greenwood St</t>
  </si>
  <si>
    <t>35 Northcote Rd</t>
  </si>
  <si>
    <t>247 York St</t>
  </si>
  <si>
    <t>23 Maryville St</t>
  </si>
  <si>
    <t>4/2 Vincent St</t>
  </si>
  <si>
    <t>38 Tassell St</t>
  </si>
  <si>
    <t>1 Tudor St</t>
  </si>
  <si>
    <t>129 Albion St</t>
  </si>
  <si>
    <t>103 Sussex St</t>
  </si>
  <si>
    <t>114 Prospect Dr</t>
  </si>
  <si>
    <t>3 Pattison St</t>
  </si>
  <si>
    <t>76 Argyle St</t>
  </si>
  <si>
    <t>107/33 Wreckyn St</t>
  </si>
  <si>
    <t>6/11 Nicholson St</t>
  </si>
  <si>
    <t>41 Sussex St</t>
  </si>
  <si>
    <t>4 Rupert St</t>
  </si>
  <si>
    <t>4/27 Clyde St</t>
  </si>
  <si>
    <t>9 Yawla St</t>
  </si>
  <si>
    <t>4/7 Oconnor St</t>
  </si>
  <si>
    <t>287 Tyler St</t>
  </si>
  <si>
    <t>31 Swan St</t>
  </si>
  <si>
    <t>71 Peel St</t>
  </si>
  <si>
    <t>1/3 Littlewood St</t>
  </si>
  <si>
    <t>78 Thomas St</t>
  </si>
  <si>
    <t>5/19 Livingstone St</t>
  </si>
  <si>
    <t>41 McArthur Rd</t>
  </si>
  <si>
    <t>18/33 Kensington Rd</t>
  </si>
  <si>
    <t>1/70 Williams Rd</t>
  </si>
  <si>
    <t>37 Wrights Tce</t>
  </si>
  <si>
    <t>44 Hampden Rd</t>
  </si>
  <si>
    <t>2/131 Brighton Rd</t>
  </si>
  <si>
    <t>32 Burns St</t>
  </si>
  <si>
    <t>1/12 Brooks St</t>
  </si>
  <si>
    <t>2/74 Daley St</t>
  </si>
  <si>
    <t>39 Morley St</t>
  </si>
  <si>
    <t>144A Glenlyon Rd</t>
  </si>
  <si>
    <t>27 Higinbotham St</t>
  </si>
  <si>
    <t>26 Warburton St</t>
  </si>
  <si>
    <t>12/228 The Avenue</t>
  </si>
  <si>
    <t>13/25 Barkly St</t>
  </si>
  <si>
    <t>5 Railway Pl</t>
  </si>
  <si>
    <t>1a Fordham Rd</t>
  </si>
  <si>
    <t>2/6 Kemp St</t>
  </si>
  <si>
    <t>66 Durham Rd</t>
  </si>
  <si>
    <t>25 Russell St</t>
  </si>
  <si>
    <t>105/103 Bay St</t>
  </si>
  <si>
    <t>13/77 Rosanna Rd</t>
  </si>
  <si>
    <t>17 Marigolds Rd</t>
  </si>
  <si>
    <t>255 Coppin St</t>
  </si>
  <si>
    <t>1/14 The Avenue</t>
  </si>
  <si>
    <t>171 Bridge St</t>
  </si>
  <si>
    <t>1 James St</t>
  </si>
  <si>
    <t>4 Ridge Rd</t>
  </si>
  <si>
    <t>5/319 Buckley St</t>
  </si>
  <si>
    <t>1/116 Edinburgh St</t>
  </si>
  <si>
    <t>82 Price St</t>
  </si>
  <si>
    <t>3/21 John St</t>
  </si>
  <si>
    <t>19 Canterbury St</t>
  </si>
  <si>
    <t>43/100 Commercial Rd</t>
  </si>
  <si>
    <t>19 Hughes St</t>
  </si>
  <si>
    <t>16 Matilda Rd</t>
  </si>
  <si>
    <t>17/39 Horne St</t>
  </si>
  <si>
    <t>7/59 Rathmines St</t>
  </si>
  <si>
    <t>1/61 Eton St</t>
  </si>
  <si>
    <t>13 Whitby St</t>
  </si>
  <si>
    <t>590 Murray Rd</t>
  </si>
  <si>
    <t>4 Isla St</t>
  </si>
  <si>
    <t>30 Willow Gr</t>
  </si>
  <si>
    <t>11 Stephens St</t>
  </si>
  <si>
    <t>69 Malin St</t>
  </si>
  <si>
    <t>4/13 Ivanhoe Pde</t>
  </si>
  <si>
    <t>34 Green St</t>
  </si>
  <si>
    <t>105 Moreland Rd</t>
  </si>
  <si>
    <t>2 Sheffield St</t>
  </si>
  <si>
    <t>5 MacKenzie St</t>
  </si>
  <si>
    <t>1/15 Dartford St</t>
  </si>
  <si>
    <t>2 Hilltop Ct</t>
  </si>
  <si>
    <t>9/6 Rosamond Rd</t>
  </si>
  <si>
    <t>9 Gilmore Rd</t>
  </si>
  <si>
    <t>36 Henry St</t>
  </si>
  <si>
    <t>11 Sandpiper Pl</t>
  </si>
  <si>
    <t>39 Luckins Rd</t>
  </si>
  <si>
    <t>2 Hope St</t>
  </si>
  <si>
    <t>11/22 Brenbeal St</t>
  </si>
  <si>
    <t>1/8 Faversham Rd</t>
  </si>
  <si>
    <t>14 Queens Pde</t>
  </si>
  <si>
    <t>7a Robinson St</t>
  </si>
  <si>
    <t>6/14 Athelstane Gr</t>
  </si>
  <si>
    <t>40 Plunkett St</t>
  </si>
  <si>
    <t>6 Bass St</t>
  </si>
  <si>
    <t>26 Fawkner St</t>
  </si>
  <si>
    <t>22 Wills St</t>
  </si>
  <si>
    <t>21/352 Canterbury Rd</t>
  </si>
  <si>
    <t>3/9 Poets Gr</t>
  </si>
  <si>
    <t>18/170 St Kilda Rd</t>
  </si>
  <si>
    <t>3/48 William St</t>
  </si>
  <si>
    <t>2/8 Gregory St</t>
  </si>
  <si>
    <t>159 Jukes Rd</t>
  </si>
  <si>
    <t>27 Middle St</t>
  </si>
  <si>
    <t>1 Gordon Ct</t>
  </si>
  <si>
    <t>222 Barkly St</t>
  </si>
  <si>
    <t>2/7 Graves St</t>
  </si>
  <si>
    <t>25 Buckley St</t>
  </si>
  <si>
    <t>18 Vanberg Rd</t>
  </si>
  <si>
    <t>2/4 Lenna Ct</t>
  </si>
  <si>
    <t>4/957 Punt Rd</t>
  </si>
  <si>
    <t>24 Robert St</t>
  </si>
  <si>
    <t>1 Rhonda Ct</t>
  </si>
  <si>
    <t>25 Bliburg St</t>
  </si>
  <si>
    <t>9/370 Orrong Rd</t>
  </si>
  <si>
    <t>1/7 Uonga Rd</t>
  </si>
  <si>
    <t>30 Ashton St</t>
  </si>
  <si>
    <t>314A Gillies St</t>
  </si>
  <si>
    <t>15 Watson St</t>
  </si>
  <si>
    <t>13 Naroo St</t>
  </si>
  <si>
    <t>31 Miller Gr</t>
  </si>
  <si>
    <t>29 Olive St</t>
  </si>
  <si>
    <t>4/32 Lower Plenty Rd</t>
  </si>
  <si>
    <t>14 Sackville St</t>
  </si>
  <si>
    <t>113/300 Young St</t>
  </si>
  <si>
    <t>32 Cameron St</t>
  </si>
  <si>
    <t>76 Arnold St</t>
  </si>
  <si>
    <t>18/41 Kooyong Rd</t>
  </si>
  <si>
    <t>2 Tennyson St</t>
  </si>
  <si>
    <t>26/12 Fitzroy St</t>
  </si>
  <si>
    <t>2/21 Gregory St</t>
  </si>
  <si>
    <t>1 Imaroo St</t>
  </si>
  <si>
    <t>12/32 Argyle St</t>
  </si>
  <si>
    <t>36 Howitt Dr</t>
  </si>
  <si>
    <t>24/18 Station Rd</t>
  </si>
  <si>
    <t>10/468 Kooyong Rd</t>
  </si>
  <si>
    <t>37 Thompson St</t>
  </si>
  <si>
    <t>4/1 Ashley St</t>
  </si>
  <si>
    <t>72 Gooch St</t>
  </si>
  <si>
    <t>21 Dunstan St</t>
  </si>
  <si>
    <t>36 Rossmoyne St</t>
  </si>
  <si>
    <t>93 Westmoreland Rd</t>
  </si>
  <si>
    <t>9 Ross St</t>
  </si>
  <si>
    <t>1/33 Holyrood St</t>
  </si>
  <si>
    <t>8 Outlook Dr</t>
  </si>
  <si>
    <t>36 Charlotte St</t>
  </si>
  <si>
    <t>1/53 Grange Rd</t>
  </si>
  <si>
    <t>93A Eastern Rd</t>
  </si>
  <si>
    <t>364 Montague St</t>
  </si>
  <si>
    <t>12 Northumberland Rd</t>
  </si>
  <si>
    <t>2/33 Linden St</t>
  </si>
  <si>
    <t>329 Brunswick Rd</t>
  </si>
  <si>
    <t>56 The Grove</t>
  </si>
  <si>
    <t>1/1 Thomson St</t>
  </si>
  <si>
    <t>8 Skipton Rd</t>
  </si>
  <si>
    <t>7/87 Gamon St</t>
  </si>
  <si>
    <t>120 Cross St</t>
  </si>
  <si>
    <t>41 Burgundy Dr</t>
  </si>
  <si>
    <t>Campbellfield</t>
  </si>
  <si>
    <t>11 Bailey Ct</t>
  </si>
  <si>
    <t>1/19 Trevascus St</t>
  </si>
  <si>
    <t>2/102 Rathcown Rd</t>
  </si>
  <si>
    <t>10 Ryan St</t>
  </si>
  <si>
    <t>30 Godley St</t>
  </si>
  <si>
    <t>13 Helen St</t>
  </si>
  <si>
    <t>16 Driscolls Rd</t>
  </si>
  <si>
    <t>2/37 Donna Buang St</t>
  </si>
  <si>
    <t>39 Welfare Pde</t>
  </si>
  <si>
    <t>15 Moody St</t>
  </si>
  <si>
    <t>5 Barce Pl</t>
  </si>
  <si>
    <t>186 Oriel Rd</t>
  </si>
  <si>
    <t>47 Studley St</t>
  </si>
  <si>
    <t>8 Charles St</t>
  </si>
  <si>
    <t>5/327 Dandenong Rd</t>
  </si>
  <si>
    <t>14/71 Denbigh Rd</t>
  </si>
  <si>
    <t>50 Andrew St</t>
  </si>
  <si>
    <t>56 Henry St</t>
  </si>
  <si>
    <t>3/1085 Malvern Rd</t>
  </si>
  <si>
    <t>1/125 Glen Huntly Rd</t>
  </si>
  <si>
    <t>2/509 St Kilda St</t>
  </si>
  <si>
    <t>31 Goldsmith St</t>
  </si>
  <si>
    <t>137 Glenroy Rd</t>
  </si>
  <si>
    <t>7 Dorothy St</t>
  </si>
  <si>
    <t>9 Blair St</t>
  </si>
  <si>
    <t>1 East St</t>
  </si>
  <si>
    <t>301/84 Altona St</t>
  </si>
  <si>
    <t>32/2 Exhibition St</t>
  </si>
  <si>
    <t>901/265 Exhibition St</t>
  </si>
  <si>
    <t>5 Gwelo St</t>
  </si>
  <si>
    <t>38 Balwyn Rd</t>
  </si>
  <si>
    <t>7 Rosshire Rd</t>
  </si>
  <si>
    <t>11/8 Bealiba Rd</t>
  </si>
  <si>
    <t>2a Bessie St</t>
  </si>
  <si>
    <t>5 Konrad St</t>
  </si>
  <si>
    <t>71 Deakin St</t>
  </si>
  <si>
    <t>3 Hillcroft St</t>
  </si>
  <si>
    <t>2/86 Phoenix St</t>
  </si>
  <si>
    <t>2/34 Doncaster Rd</t>
  </si>
  <si>
    <t>16/373 South Rd</t>
  </si>
  <si>
    <t>24A Smith St</t>
  </si>
  <si>
    <t>7 Wilson St</t>
  </si>
  <si>
    <t>2 Bonar St</t>
  </si>
  <si>
    <t>22 Garfield St</t>
  </si>
  <si>
    <t>5 Charlotte St</t>
  </si>
  <si>
    <t>85 Roseneath St</t>
  </si>
  <si>
    <t>41 Shelley St</t>
  </si>
  <si>
    <t>131 Lord St</t>
  </si>
  <si>
    <t>2/919 Dandenong Rd</t>
  </si>
  <si>
    <t>56 Wills St</t>
  </si>
  <si>
    <t>40 New St</t>
  </si>
  <si>
    <t>4/83 Grange Rd</t>
  </si>
  <si>
    <t>7/72 Grosvenor St</t>
  </si>
  <si>
    <t>2/147 Glen Huntly Rd</t>
  </si>
  <si>
    <t>1/99 Spray St</t>
  </si>
  <si>
    <t>287 Richardson St</t>
  </si>
  <si>
    <t>9/11 Currajong St</t>
  </si>
  <si>
    <t>1/32 Sutherland St</t>
  </si>
  <si>
    <t>12 Selola Ct</t>
  </si>
  <si>
    <t>11 Murphy St</t>
  </si>
  <si>
    <t>39 Eveline St</t>
  </si>
  <si>
    <t>3A Cudgewa Pl</t>
  </si>
  <si>
    <t>10 Skewes St</t>
  </si>
  <si>
    <t>21 Wisewould St</t>
  </si>
  <si>
    <t>1173 North Rd</t>
  </si>
  <si>
    <t>110/44 Skyline Dr</t>
  </si>
  <si>
    <t>15 Druitt St</t>
  </si>
  <si>
    <t>12 Severn St</t>
  </si>
  <si>
    <t>592 Centre Rd</t>
  </si>
  <si>
    <t>14 Prentice St</t>
  </si>
  <si>
    <t>2/66 Pine St</t>
  </si>
  <si>
    <t>61 Southernhay St</t>
  </si>
  <si>
    <t>11 Links St</t>
  </si>
  <si>
    <t>3/1526 High St</t>
  </si>
  <si>
    <t>21 Russell St</t>
  </si>
  <si>
    <t>192 Tooronga Rd</t>
  </si>
  <si>
    <t>29 Bevan St</t>
  </si>
  <si>
    <t>27 Bevan St</t>
  </si>
  <si>
    <t>40 Whyte St</t>
  </si>
  <si>
    <t>6/366 Church St</t>
  </si>
  <si>
    <t>4a Gardner St</t>
  </si>
  <si>
    <t>1 Maple St</t>
  </si>
  <si>
    <t>47 Zetland Rd</t>
  </si>
  <si>
    <t>13 Bruce St</t>
  </si>
  <si>
    <t>19 Chatsworth Rd</t>
  </si>
  <si>
    <t>201/218 Lygon St</t>
  </si>
  <si>
    <t>24A South St</t>
  </si>
  <si>
    <t>81 Melville Rd</t>
  </si>
  <si>
    <t>7 Hall St</t>
  </si>
  <si>
    <t>10 Deakin St</t>
  </si>
  <si>
    <t>704/668 Swanston St</t>
  </si>
  <si>
    <t>13 Youlden St</t>
  </si>
  <si>
    <t>1 Buxton St</t>
  </si>
  <si>
    <t>78a Allison Rd</t>
  </si>
  <si>
    <t>83 Grange Rd</t>
  </si>
  <si>
    <t>46 Dunne St</t>
  </si>
  <si>
    <t>23 McShane Dr</t>
  </si>
  <si>
    <t>10 Bardolph St</t>
  </si>
  <si>
    <t>2/74 Balwyn Rd</t>
  </si>
  <si>
    <t>1 Torring Rd</t>
  </si>
  <si>
    <t>47 Kellett Gr</t>
  </si>
  <si>
    <t>23 Camperdown St</t>
  </si>
  <si>
    <t>365 Liberty Pde</t>
  </si>
  <si>
    <t>202/8 Bond St</t>
  </si>
  <si>
    <t>33 Earl St</t>
  </si>
  <si>
    <t>6/24 Kensington Rd</t>
  </si>
  <si>
    <t>21/127 Grey St</t>
  </si>
  <si>
    <t>7 Coane St</t>
  </si>
  <si>
    <t>3/113 Tennyson St</t>
  </si>
  <si>
    <t>7 Monmouth St</t>
  </si>
  <si>
    <t>2/44 Richardson St</t>
  </si>
  <si>
    <t>39 Cuthbert St</t>
  </si>
  <si>
    <t>2/3 Golf Rd</t>
  </si>
  <si>
    <t>41 Dellfield Dr</t>
  </si>
  <si>
    <t>102 John St</t>
  </si>
  <si>
    <t>112 Crofton Dr</t>
  </si>
  <si>
    <t>233 Nelson Pl</t>
  </si>
  <si>
    <t>11 Rogers Rd</t>
  </si>
  <si>
    <t>657 Gilbert Rd</t>
  </si>
  <si>
    <t>162 Bastings St</t>
  </si>
  <si>
    <t>4/34 Rochester Rd</t>
  </si>
  <si>
    <t>2A Erica St</t>
  </si>
  <si>
    <t>133A Centre Rd</t>
  </si>
  <si>
    <t>29 Grenville St</t>
  </si>
  <si>
    <t>25 Robinson St</t>
  </si>
  <si>
    <t>3/23 Christine St</t>
  </si>
  <si>
    <t>3/14 Bedford St</t>
  </si>
  <si>
    <t>17 Combarton St</t>
  </si>
  <si>
    <t>7/23 The Avenue</t>
  </si>
  <si>
    <t>15/5 Warley Rd</t>
  </si>
  <si>
    <t>10/66 De Carle St</t>
  </si>
  <si>
    <t>2/6 McKay St</t>
  </si>
  <si>
    <t>3 Lovely St</t>
  </si>
  <si>
    <t>16 Smith St</t>
  </si>
  <si>
    <t>86 Prospect Dr</t>
  </si>
  <si>
    <t>15 Craig St</t>
  </si>
  <si>
    <t>37 Lennox St</t>
  </si>
  <si>
    <t>42 Agg St</t>
  </si>
  <si>
    <t>18 Inglis St</t>
  </si>
  <si>
    <t>139 Cecil St</t>
  </si>
  <si>
    <t>2/3 Wonga Ct</t>
  </si>
  <si>
    <t>9 Lord St</t>
  </si>
  <si>
    <t>275 Kooyong Rd</t>
  </si>
  <si>
    <t>2/5 Yarana Rd</t>
  </si>
  <si>
    <t>65 Barry St</t>
  </si>
  <si>
    <t>10 Dumbarton St</t>
  </si>
  <si>
    <t>6 Prince St</t>
  </si>
  <si>
    <t>1/17 Ashburn Gr</t>
  </si>
  <si>
    <t>3/11 Norfolk Rd</t>
  </si>
  <si>
    <t>3/859 Toorak Rd</t>
  </si>
  <si>
    <t>67 Celia St</t>
  </si>
  <si>
    <t>4 Norris St</t>
  </si>
  <si>
    <t>35 Carbeena Pde</t>
  </si>
  <si>
    <t>5/10 Elaine Ct</t>
  </si>
  <si>
    <t>36 Ogrady St</t>
  </si>
  <si>
    <t>6/7 Ellesmere Rd</t>
  </si>
  <si>
    <t>151 McBryde St</t>
  </si>
  <si>
    <t>487 Brunswick Rd</t>
  </si>
  <si>
    <t>12/17 Moore St</t>
  </si>
  <si>
    <t>36 The Crescent</t>
  </si>
  <si>
    <t>80 Coventry St</t>
  </si>
  <si>
    <t>140 Essex St</t>
  </si>
  <si>
    <t>53 Ryan St</t>
  </si>
  <si>
    <t>16 Clauscen St</t>
  </si>
  <si>
    <t>2/3 Fiddes St</t>
  </si>
  <si>
    <t>83 Bulli St</t>
  </si>
  <si>
    <t>78A Oxford St</t>
  </si>
  <si>
    <t>2/12 Hodgson Gr</t>
  </si>
  <si>
    <t>5/2 Griffiths St</t>
  </si>
  <si>
    <t>5 Bluebell Pl</t>
  </si>
  <si>
    <t>7 Donald St</t>
  </si>
  <si>
    <t>2/54 Studley Park Rd</t>
  </si>
  <si>
    <t>13 Riverview Rd</t>
  </si>
  <si>
    <t>3 Curtain Pl</t>
  </si>
  <si>
    <t>8/7 Warner St</t>
  </si>
  <si>
    <t>2/64 Cawkwell St</t>
  </si>
  <si>
    <t>13 Shaftsbury St</t>
  </si>
  <si>
    <t>15 Aloomba St</t>
  </si>
  <si>
    <t>7 Keogh St</t>
  </si>
  <si>
    <t>105/459 Royal Pde</t>
  </si>
  <si>
    <t>22/49 Walsh St</t>
  </si>
  <si>
    <t>18 Pitt St</t>
  </si>
  <si>
    <t>3/6 Randall St</t>
  </si>
  <si>
    <t>15 Pentland Pde</t>
  </si>
  <si>
    <t>5b MacKie Rd</t>
  </si>
  <si>
    <t>2/31 Malane St</t>
  </si>
  <si>
    <t>1/3 Coorigil Rd</t>
  </si>
  <si>
    <t>82 Murray Rd</t>
  </si>
  <si>
    <t>19 Drysdale St</t>
  </si>
  <si>
    <t>3 Parker St</t>
  </si>
  <si>
    <t>66 Nicholson Pde</t>
  </si>
  <si>
    <t>1/1 Clifton Rd</t>
  </si>
  <si>
    <t>21 Maud St</t>
  </si>
  <si>
    <t>48 Nicholas St</t>
  </si>
  <si>
    <t>185 Doncaster Rd</t>
  </si>
  <si>
    <t>8/42 Grosvenor St</t>
  </si>
  <si>
    <t>3/43 Rosanna Rd</t>
  </si>
  <si>
    <t>305/28 Burnley St</t>
  </si>
  <si>
    <t>307/11 Hoddle St</t>
  </si>
  <si>
    <t>48 Kenmare St</t>
  </si>
  <si>
    <t>9/55 Northcote Rd</t>
  </si>
  <si>
    <t>10/1810 Malvern Rd</t>
  </si>
  <si>
    <t>10/125 Ormond Rd</t>
  </si>
  <si>
    <t>8 Garton St</t>
  </si>
  <si>
    <t>21 Clarke St</t>
  </si>
  <si>
    <t>21A Geddes St</t>
  </si>
  <si>
    <t>20 Grandview Rd</t>
  </si>
  <si>
    <t>40 Allan St</t>
  </si>
  <si>
    <t>1/1478 Dandenong Rd</t>
  </si>
  <si>
    <t>110/171 Flemington Rd</t>
  </si>
  <si>
    <t>39 Dudley St</t>
  </si>
  <si>
    <t>39 Frederick St</t>
  </si>
  <si>
    <t>24 Ludeman Ct</t>
  </si>
  <si>
    <t>4/2 Miller St</t>
  </si>
  <si>
    <t>111 Hall St</t>
  </si>
  <si>
    <t>59 Hertford Rd</t>
  </si>
  <si>
    <t>2/17 Ashburn Gr</t>
  </si>
  <si>
    <t>2/8 Evelina St</t>
  </si>
  <si>
    <t>78/8 Wallen Rd</t>
  </si>
  <si>
    <t>18 Glen Rd</t>
  </si>
  <si>
    <t>2/125 Locksley Rd</t>
  </si>
  <si>
    <t>70 Tarcoola Dr</t>
  </si>
  <si>
    <t>13 Caroline St</t>
  </si>
  <si>
    <t>49 Best St</t>
  </si>
  <si>
    <t>94 Burlington St</t>
  </si>
  <si>
    <t>4 Meaney St</t>
  </si>
  <si>
    <t>18 Ash Gr</t>
  </si>
  <si>
    <t>53 Fordham Rd</t>
  </si>
  <si>
    <t>50 Gloucester St</t>
  </si>
  <si>
    <t>104 Wright St</t>
  </si>
  <si>
    <t>2/11 Harts Pde</t>
  </si>
  <si>
    <t>94 Argyle Rd</t>
  </si>
  <si>
    <t>4 Farmer St</t>
  </si>
  <si>
    <t>108 Orlando St</t>
  </si>
  <si>
    <t>3/8 Green St</t>
  </si>
  <si>
    <t>13 Warne St</t>
  </si>
  <si>
    <t>373 Rae St</t>
  </si>
  <si>
    <t>4 Burgess St</t>
  </si>
  <si>
    <t>11 Rostrevor Pde</t>
  </si>
  <si>
    <t>8/67 High St</t>
  </si>
  <si>
    <t>12 Gauntlet Rd</t>
  </si>
  <si>
    <t>405/155 Beach St</t>
  </si>
  <si>
    <t>2 Quarry Cct</t>
  </si>
  <si>
    <t>3/134 Cooper St</t>
  </si>
  <si>
    <t>31 Duke St</t>
  </si>
  <si>
    <t>82 Argyle St</t>
  </si>
  <si>
    <t>10 Normanby St</t>
  </si>
  <si>
    <t>24/302 Abbotsford St</t>
  </si>
  <si>
    <t>122 Stephen St</t>
  </si>
  <si>
    <t>29 Hampden St</t>
  </si>
  <si>
    <t>12 Marin La</t>
  </si>
  <si>
    <t>18 Roseland Gr</t>
  </si>
  <si>
    <t>3/25 Holloway St</t>
  </si>
  <si>
    <t>3/16 Wheeler St</t>
  </si>
  <si>
    <t>12 Rusden St</t>
  </si>
  <si>
    <t>17 Smith St</t>
  </si>
  <si>
    <t>10/11 Kemp St</t>
  </si>
  <si>
    <t>192 Wood St</t>
  </si>
  <si>
    <t>386 Station St</t>
  </si>
  <si>
    <t>189 Rathmines St</t>
  </si>
  <si>
    <t>5 Kenney St</t>
  </si>
  <si>
    <t>5/576 Glenferrie Rd</t>
  </si>
  <si>
    <t>2 Oxford St</t>
  </si>
  <si>
    <t>5 Millah Rd</t>
  </si>
  <si>
    <t>413a Wellington St</t>
  </si>
  <si>
    <t>2/32 McIntyre St</t>
  </si>
  <si>
    <t>2 Bennett St</t>
  </si>
  <si>
    <t>2/403 Toorak Rd</t>
  </si>
  <si>
    <t>4/267 Barkly St</t>
  </si>
  <si>
    <t>315 Moray St</t>
  </si>
  <si>
    <t>57 View St</t>
  </si>
  <si>
    <t>2/118 Bruce St</t>
  </si>
  <si>
    <t>479a Buckley St</t>
  </si>
  <si>
    <t>35 Addison St</t>
  </si>
  <si>
    <t>30 Robb St</t>
  </si>
  <si>
    <t>12/25 Byron St</t>
  </si>
  <si>
    <t>4/5 Empire St</t>
  </si>
  <si>
    <t>25 Southampton St</t>
  </si>
  <si>
    <t>33 Joy St</t>
  </si>
  <si>
    <t>2/47 Parker St</t>
  </si>
  <si>
    <t>41 Pettys La</t>
  </si>
  <si>
    <t>205 High St</t>
  </si>
  <si>
    <t>22 Bayview St</t>
  </si>
  <si>
    <t>37 Orange St</t>
  </si>
  <si>
    <t>48A Jupiter St</t>
  </si>
  <si>
    <t>25 Mitchell St</t>
  </si>
  <si>
    <t>1/21 The Fairway</t>
  </si>
  <si>
    <t>1 George St</t>
  </si>
  <si>
    <t>90 Murray Rd</t>
  </si>
  <si>
    <t>4A Jessie St</t>
  </si>
  <si>
    <t>2/30 Kalimna St</t>
  </si>
  <si>
    <t>233 Balwyn Rd</t>
  </si>
  <si>
    <t>1/62 Southern Rd</t>
  </si>
  <si>
    <t>16 Eden St</t>
  </si>
  <si>
    <t>6 Bolden St</t>
  </si>
  <si>
    <t>11 Henry St</t>
  </si>
  <si>
    <t>5/35 Jamieson St</t>
  </si>
  <si>
    <t>401A Waverley Rd</t>
  </si>
  <si>
    <t>2/22 Sadie St</t>
  </si>
  <si>
    <t>915 Park St</t>
  </si>
  <si>
    <t>11 Finsbury St</t>
  </si>
  <si>
    <t>22 Emerald St</t>
  </si>
  <si>
    <t>2/10 Hatfield Ct</t>
  </si>
  <si>
    <t>14 Madden St</t>
  </si>
  <si>
    <t>160 Hyde St</t>
  </si>
  <si>
    <t>64 Pilgrim St</t>
  </si>
  <si>
    <t>27 Buninyong St</t>
  </si>
  <si>
    <t>5/27 Venus St</t>
  </si>
  <si>
    <t>2/31 Moonya Rd</t>
  </si>
  <si>
    <t>30A Almurta Rd</t>
  </si>
  <si>
    <t>2/42 Gowrie St</t>
  </si>
  <si>
    <t>11 Arthur St</t>
  </si>
  <si>
    <t>28 Tynan St</t>
  </si>
  <si>
    <t>86 Cramer St</t>
  </si>
  <si>
    <t>33 Spencer St</t>
  </si>
  <si>
    <t>104 Hall St</t>
  </si>
  <si>
    <t>5/133 Maud St</t>
  </si>
  <si>
    <t>95 Guildford Rd</t>
  </si>
  <si>
    <t>35 Myrtle Rd</t>
  </si>
  <si>
    <t>17 Irilbarra Rd</t>
  </si>
  <si>
    <t>155 Dendy St</t>
  </si>
  <si>
    <t>15 Derna St</t>
  </si>
  <si>
    <t>408/633 Church St</t>
  </si>
  <si>
    <t>35A Hunter St</t>
  </si>
  <si>
    <t>15 Prior Rd</t>
  </si>
  <si>
    <t>11 Childers Rd</t>
  </si>
  <si>
    <t>106/233 Dandenong Rd</t>
  </si>
  <si>
    <t>26/69 Wellington St</t>
  </si>
  <si>
    <t>221/408 Lygon St</t>
  </si>
  <si>
    <t>128 Widford St</t>
  </si>
  <si>
    <t>31 Elizabeth St</t>
  </si>
  <si>
    <t>328 Milleara Rd</t>
  </si>
  <si>
    <t>1/17 Epsom Rd</t>
  </si>
  <si>
    <t>1 Harley Ct</t>
  </si>
  <si>
    <t>41 Monash St</t>
  </si>
  <si>
    <t>2B Bradford Ct</t>
  </si>
  <si>
    <t>4 Tambet St</t>
  </si>
  <si>
    <t>40/337 Station St</t>
  </si>
  <si>
    <t>1 Mendip Rd</t>
  </si>
  <si>
    <t>4A Simpson Pl</t>
  </si>
  <si>
    <t>5 Taylor St</t>
  </si>
  <si>
    <t>9 Sussex St</t>
  </si>
  <si>
    <t>68 Bamfield Rd</t>
  </si>
  <si>
    <t>706 Canterbury Rd</t>
  </si>
  <si>
    <t>6 Serpentine St</t>
  </si>
  <si>
    <t>52 Blanche St</t>
  </si>
  <si>
    <t>143 Pickles St</t>
  </si>
  <si>
    <t>199 Elizabeth St</t>
  </si>
  <si>
    <t>85 Roberts Rd</t>
  </si>
  <si>
    <t>208/102 Wells St</t>
  </si>
  <si>
    <t>94 McConnell St</t>
  </si>
  <si>
    <t>6/14 Firth St</t>
  </si>
  <si>
    <t>132 Templestowe Rd</t>
  </si>
  <si>
    <t>18 Patricia St</t>
  </si>
  <si>
    <t>93 Parkmore Rd</t>
  </si>
  <si>
    <t>190 Kambrook Rd</t>
  </si>
  <si>
    <t>3/260 Rathmines St</t>
  </si>
  <si>
    <t>18 Tyler St</t>
  </si>
  <si>
    <t>15 Rathmines Rd</t>
  </si>
  <si>
    <t>1/514 Bluff Rd</t>
  </si>
  <si>
    <t>123/56 Nicholson St</t>
  </si>
  <si>
    <t>717 Brunswick St</t>
  </si>
  <si>
    <t>9 Elm St</t>
  </si>
  <si>
    <t>19/110 Caroline St</t>
  </si>
  <si>
    <t>306/77 Nott St</t>
  </si>
  <si>
    <t>2/8 View St</t>
  </si>
  <si>
    <t>114 Reynard St</t>
  </si>
  <si>
    <t>79 Hope St</t>
  </si>
  <si>
    <t>1 Nicholas Ct</t>
  </si>
  <si>
    <t>2/212 Roden St</t>
  </si>
  <si>
    <t>23 Castlemaine St</t>
  </si>
  <si>
    <t>14 Chalmers La</t>
  </si>
  <si>
    <t>11 Somers St</t>
  </si>
  <si>
    <t>5/67 Auburn Rd</t>
  </si>
  <si>
    <t>4 Falmouth St</t>
  </si>
  <si>
    <t>12 Brinsley Rd</t>
  </si>
  <si>
    <t>33 Argyle Rd</t>
  </si>
  <si>
    <t>49 Christowel St</t>
  </si>
  <si>
    <t>5/29 Pine St</t>
  </si>
  <si>
    <t>4 Vincent St</t>
  </si>
  <si>
    <t>190 Southern Rd</t>
  </si>
  <si>
    <t>11 Thomson Dr</t>
  </si>
  <si>
    <t>4 Bennett St</t>
  </si>
  <si>
    <t>3/5 Peak St</t>
  </si>
  <si>
    <t>6b Napier St</t>
  </si>
  <si>
    <t>18 Crimea St</t>
  </si>
  <si>
    <t>149 Augustine Tce</t>
  </si>
  <si>
    <t>3/121 Wellington St</t>
  </si>
  <si>
    <t>13/947 Mt Alexander Rd</t>
  </si>
  <si>
    <t>126 The Parade</t>
  </si>
  <si>
    <t>14 Knight St</t>
  </si>
  <si>
    <t>110 Baroda St</t>
  </si>
  <si>
    <t>24 Guest Rd</t>
  </si>
  <si>
    <t>1 Webb St</t>
  </si>
  <si>
    <t>103/171 Flemington Rd</t>
  </si>
  <si>
    <t>12 Hardiman St</t>
  </si>
  <si>
    <t>39 Henry St</t>
  </si>
  <si>
    <t>92 Fitzgibbon St</t>
  </si>
  <si>
    <t>19 Norfolk St</t>
  </si>
  <si>
    <t>1/194 Hyde St</t>
  </si>
  <si>
    <t>11 Elphinstone St</t>
  </si>
  <si>
    <t>66 Raleigh Rd</t>
  </si>
  <si>
    <t>113 Anderson St</t>
  </si>
  <si>
    <t>27 Regent St</t>
  </si>
  <si>
    <t>2/62 Cunningham St</t>
  </si>
  <si>
    <t>3/8 Mountain Gr</t>
  </si>
  <si>
    <t>1/46 Iris Rd</t>
  </si>
  <si>
    <t>35 College St</t>
  </si>
  <si>
    <t>4 Bowen St</t>
  </si>
  <si>
    <t>11 Summerhill Rd</t>
  </si>
  <si>
    <t>12 Loyola Gr</t>
  </si>
  <si>
    <t>291 George St</t>
  </si>
  <si>
    <t>1107/50 Albert Rd</t>
  </si>
  <si>
    <t>503/99 Nott St</t>
  </si>
  <si>
    <t>1/312 Hope St</t>
  </si>
  <si>
    <t>8/389 Lygon St</t>
  </si>
  <si>
    <t>6/153 Barkly St</t>
  </si>
  <si>
    <t>1 Nunan St</t>
  </si>
  <si>
    <t>45 Vaynor St</t>
  </si>
  <si>
    <t>26a Fawkner St</t>
  </si>
  <si>
    <t>3 Clive Ct</t>
  </si>
  <si>
    <t>4 Coghlan St</t>
  </si>
  <si>
    <t>8 Bowmore St</t>
  </si>
  <si>
    <t>2111/620 Collins St</t>
  </si>
  <si>
    <t>203/150 Peel St</t>
  </si>
  <si>
    <t>78 Olympus Dr</t>
  </si>
  <si>
    <t>13/8 The Strand</t>
  </si>
  <si>
    <t>1 Jassa St</t>
  </si>
  <si>
    <t>8 Station Pl</t>
  </si>
  <si>
    <t>34 Matthews St</t>
  </si>
  <si>
    <t>13/84 Campbell Rd</t>
  </si>
  <si>
    <t>1/146 Glen Iris Rd</t>
  </si>
  <si>
    <t>3/290 Mont Albert Rd</t>
  </si>
  <si>
    <t>17 Gladstone St</t>
  </si>
  <si>
    <t>42 Maud St</t>
  </si>
  <si>
    <t>34 Yeovil Rd</t>
  </si>
  <si>
    <t>5/18 William St</t>
  </si>
  <si>
    <t>73 Linacre Rd</t>
  </si>
  <si>
    <t>50 Earlsfield Rd</t>
  </si>
  <si>
    <t>17 McCallum St</t>
  </si>
  <si>
    <t>18 Victoria St</t>
  </si>
  <si>
    <t>2/64 Jellicoe St</t>
  </si>
  <si>
    <t>12 Havelock St</t>
  </si>
  <si>
    <t>13/182 Albert Rd</t>
  </si>
  <si>
    <t>4/79 Mitford St</t>
  </si>
  <si>
    <t>24a Morell St</t>
  </si>
  <si>
    <t>3/262 Reynard St</t>
  </si>
  <si>
    <t>72 Pecham St</t>
  </si>
  <si>
    <t>2 Hazel Gr</t>
  </si>
  <si>
    <t>302/34 Union St</t>
  </si>
  <si>
    <t>75 Scott St</t>
  </si>
  <si>
    <t>8/37 Kensington Rd</t>
  </si>
  <si>
    <t>16 Scotia St</t>
  </si>
  <si>
    <t>6 Londrew Ct</t>
  </si>
  <si>
    <t>3/11 Frank St</t>
  </si>
  <si>
    <t>4/55 Regent St</t>
  </si>
  <si>
    <t>1/221 Westgarth St</t>
  </si>
  <si>
    <t>44 Shiers St</t>
  </si>
  <si>
    <t>101/201 Whitehorse Rd</t>
  </si>
  <si>
    <t>9/69 Wattle Rd</t>
  </si>
  <si>
    <t>3/575 Burke Rd</t>
  </si>
  <si>
    <t>53 Sweyn St</t>
  </si>
  <si>
    <t>7 Clevedon Ct</t>
  </si>
  <si>
    <t>36 Invermay Gr</t>
  </si>
  <si>
    <t>3 Monomeath Pl</t>
  </si>
  <si>
    <t>3/198 Church St</t>
  </si>
  <si>
    <t>4 Besant St</t>
  </si>
  <si>
    <t>3 Kendall St</t>
  </si>
  <si>
    <t>70 Teddington Rd</t>
  </si>
  <si>
    <t>14 Milroy St</t>
  </si>
  <si>
    <t>3/3 Merton St</t>
  </si>
  <si>
    <t>31 Keam St</t>
  </si>
  <si>
    <t>1/14 Barkly St</t>
  </si>
  <si>
    <t>1 Moubray St</t>
  </si>
  <si>
    <t>4/13 Sylvester St</t>
  </si>
  <si>
    <t>2/36 Alpine Gr</t>
  </si>
  <si>
    <t>38 Soudan St</t>
  </si>
  <si>
    <t>13 Woolart St</t>
  </si>
  <si>
    <t>141 Rose St</t>
  </si>
  <si>
    <t>28 Raymond St</t>
  </si>
  <si>
    <t>134 Atherton Rd</t>
  </si>
  <si>
    <t>2/1 Walsh St</t>
  </si>
  <si>
    <t>101/55 Cumberland Dr</t>
  </si>
  <si>
    <t>5 Kallara Gr</t>
  </si>
  <si>
    <t>372 Somerville Rd</t>
  </si>
  <si>
    <t>65 Charlotte St</t>
  </si>
  <si>
    <t>115 North Rd</t>
  </si>
  <si>
    <t>3/34 Bute St</t>
  </si>
  <si>
    <t>7 Wallace St</t>
  </si>
  <si>
    <t>194 Miller St</t>
  </si>
  <si>
    <t>439 Plenty Rd</t>
  </si>
  <si>
    <t>91 Bruce St</t>
  </si>
  <si>
    <t>48 Sydney St</t>
  </si>
  <si>
    <t>12 Meaden St</t>
  </si>
  <si>
    <t>91A Linacre Rd</t>
  </si>
  <si>
    <t>50 Well St</t>
  </si>
  <si>
    <t>3A Huntingfield Rd</t>
  </si>
  <si>
    <t>6 Midway St</t>
  </si>
  <si>
    <t>4/199 Punt Rd</t>
  </si>
  <si>
    <t>15 Davey St</t>
  </si>
  <si>
    <t>6/371 Toorak Rd</t>
  </si>
  <si>
    <t>31 Richardson St</t>
  </si>
  <si>
    <t>1/32 Donald St</t>
  </si>
  <si>
    <t>7 Louisa St</t>
  </si>
  <si>
    <t>1/10 Loeman St</t>
  </si>
  <si>
    <t>2/2 St Kinnord St</t>
  </si>
  <si>
    <t>26a Violet St</t>
  </si>
  <si>
    <t>21 May St</t>
  </si>
  <si>
    <t>51 Rankins Rd</t>
  </si>
  <si>
    <t>8/19 Empire St</t>
  </si>
  <si>
    <t>10 Thomson St</t>
  </si>
  <si>
    <t>39 Hazel Dr</t>
  </si>
  <si>
    <t>37 Alma Tce</t>
  </si>
  <si>
    <t>3/26 Ross St</t>
  </si>
  <si>
    <t>3/164 Barkers Rd</t>
  </si>
  <si>
    <t>22 Avenue Rd</t>
  </si>
  <si>
    <t>3/191 Balwyn Rd</t>
  </si>
  <si>
    <t>40 Winfield Rd</t>
  </si>
  <si>
    <t>5 Grieve St</t>
  </si>
  <si>
    <t>4 Melba Ct</t>
  </si>
  <si>
    <t>23 Grange Rd</t>
  </si>
  <si>
    <t>17 Blackwood Pde</t>
  </si>
  <si>
    <t>406/20 Burnley St</t>
  </si>
  <si>
    <t>2/23 Broughton Rd</t>
  </si>
  <si>
    <t>5/1679 Malvern Rd</t>
  </si>
  <si>
    <t>172 Albert St</t>
  </si>
  <si>
    <t>9 Marama St</t>
  </si>
  <si>
    <t>50 Bedford St</t>
  </si>
  <si>
    <t>37 North St</t>
  </si>
  <si>
    <t>2 The Parade</t>
  </si>
  <si>
    <t>3/41 Pridham St</t>
  </si>
  <si>
    <t>38 Suffolk St</t>
  </si>
  <si>
    <t>13 Lynch St</t>
  </si>
  <si>
    <t>8/359 Balaclava Rd</t>
  </si>
  <si>
    <t>6/21 Adelaide St</t>
  </si>
  <si>
    <t>13/27 Patterson Rd</t>
  </si>
  <si>
    <t>32 Luckins Rd</t>
  </si>
  <si>
    <t>34 Drysdale St</t>
  </si>
  <si>
    <t>2/39 Dean St</t>
  </si>
  <si>
    <t>19 Wilkinson St</t>
  </si>
  <si>
    <t>109A David Dr</t>
  </si>
  <si>
    <t>22 Lincoln St</t>
  </si>
  <si>
    <t>8/14 Creswick St</t>
  </si>
  <si>
    <t>151 Power St</t>
  </si>
  <si>
    <t>29 Kalang Rd</t>
  </si>
  <si>
    <t>52 Argyle Rd</t>
  </si>
  <si>
    <t>22 Yongala St</t>
  </si>
  <si>
    <t>4 French Ct</t>
  </si>
  <si>
    <t>81 Martins La</t>
  </si>
  <si>
    <t>205 Scotchmer St</t>
  </si>
  <si>
    <t>16 Renown St</t>
  </si>
  <si>
    <t>16A Manning Rd</t>
  </si>
  <si>
    <t>2/6 Southey St</t>
  </si>
  <si>
    <t>33 Marine Pde</t>
  </si>
  <si>
    <t>84 Lynch Rd</t>
  </si>
  <si>
    <t>1/263 Albion St</t>
  </si>
  <si>
    <t>4 Milleara Rd</t>
  </si>
  <si>
    <t>29 Jackson St</t>
  </si>
  <si>
    <t>147 Huntingdale Rd</t>
  </si>
  <si>
    <t>2206/60 Market St</t>
  </si>
  <si>
    <t>18 Melrose St</t>
  </si>
  <si>
    <t>6 Exeter Cl</t>
  </si>
  <si>
    <t>1/17 Baker St</t>
  </si>
  <si>
    <t>107 McIntosh Rd</t>
  </si>
  <si>
    <t>40 Kennedy St</t>
  </si>
  <si>
    <t>218 Neerim Rd</t>
  </si>
  <si>
    <t>2/32 Kitchener Gr</t>
  </si>
  <si>
    <t>1/75 Gadd St</t>
  </si>
  <si>
    <t>103 Raglan St</t>
  </si>
  <si>
    <t>11 Inverloch St</t>
  </si>
  <si>
    <t>52 Rayment St</t>
  </si>
  <si>
    <t>23/146 Power St</t>
  </si>
  <si>
    <t>75 Derby St</t>
  </si>
  <si>
    <t>52 Frater St</t>
  </si>
  <si>
    <t>129 Gordon St</t>
  </si>
  <si>
    <t>13 Byron St</t>
  </si>
  <si>
    <t>3/24 South Rd</t>
  </si>
  <si>
    <t>5 Crew St</t>
  </si>
  <si>
    <t>1/14 Corrigan St</t>
  </si>
  <si>
    <t>36 Russell St</t>
  </si>
  <si>
    <t>3/100 Tooronga Rd</t>
  </si>
  <si>
    <t>19 Packington Pl</t>
  </si>
  <si>
    <t>3 Palermo St</t>
  </si>
  <si>
    <t>2/23 Foam St</t>
  </si>
  <si>
    <t>4 Lennox St</t>
  </si>
  <si>
    <t>33 Dalgety Dr</t>
  </si>
  <si>
    <t>2/382 Williamstown Rd</t>
  </si>
  <si>
    <t>8 Dongola Rd</t>
  </si>
  <si>
    <t>44 Severn St</t>
  </si>
  <si>
    <t>183a High St</t>
  </si>
  <si>
    <t>2/43 Ulupna Rd</t>
  </si>
  <si>
    <t>17 Murray Rd</t>
  </si>
  <si>
    <t>287 Plenty Rd</t>
  </si>
  <si>
    <t>7 Rathmines St</t>
  </si>
  <si>
    <t>9 Dalpura Dr</t>
  </si>
  <si>
    <t>64 Bardsley St</t>
  </si>
  <si>
    <t>16 Couch St</t>
  </si>
  <si>
    <t>2/2 Kooyongkoot Rd</t>
  </si>
  <si>
    <t>20 Howitt St</t>
  </si>
  <si>
    <t>18 Kingston St</t>
  </si>
  <si>
    <t>1 Meagher St</t>
  </si>
  <si>
    <t>207/12 Coppin St</t>
  </si>
  <si>
    <t>40 Myrtle St</t>
  </si>
  <si>
    <t>9/58 The Avenue</t>
  </si>
  <si>
    <t>5/69 Wellington St</t>
  </si>
  <si>
    <t>7/5 Alfriston St</t>
  </si>
  <si>
    <t>3/1 Seisman Pl</t>
  </si>
  <si>
    <t>31 Shelley St</t>
  </si>
  <si>
    <t>366 Williamstown Rd</t>
  </si>
  <si>
    <t>52 Eastern Rd</t>
  </si>
  <si>
    <t>10 Charlotte Pl</t>
  </si>
  <si>
    <t>3 Golf Rd</t>
  </si>
  <si>
    <t>3/5 Evans St</t>
  </si>
  <si>
    <t>255 Ross St</t>
  </si>
  <si>
    <t>2/120 Suffolk St</t>
  </si>
  <si>
    <t>8 View St</t>
  </si>
  <si>
    <t>37 Stirling St</t>
  </si>
  <si>
    <t>33 Somerville St</t>
  </si>
  <si>
    <t>5 Binns St</t>
  </si>
  <si>
    <t>335 Chesterville Rd</t>
  </si>
  <si>
    <t>238 Victoria Rd</t>
  </si>
  <si>
    <t>342 Gilbert Rd</t>
  </si>
  <si>
    <t>116 Cornwall Rd</t>
  </si>
  <si>
    <t>15 Edgevale Rd</t>
  </si>
  <si>
    <t>14 Tate St</t>
  </si>
  <si>
    <t>3/8 Ashted Rd</t>
  </si>
  <si>
    <t>37 Perth St</t>
  </si>
  <si>
    <t>14 Sutherland St</t>
  </si>
  <si>
    <t>181 Munro St</t>
  </si>
  <si>
    <t>87 Hotham Rd</t>
  </si>
  <si>
    <t>196a Mascoma St</t>
  </si>
  <si>
    <t>4 Leroux St</t>
  </si>
  <si>
    <t>20 Bowmore St</t>
  </si>
  <si>
    <t>37/22 Agnes St</t>
  </si>
  <si>
    <t>8 Bent St</t>
  </si>
  <si>
    <t>1a Kingston St</t>
  </si>
  <si>
    <t>1/68 Edgar St</t>
  </si>
  <si>
    <t>5/333 George St</t>
  </si>
  <si>
    <t>4 Finn Ct</t>
  </si>
  <si>
    <t>45 Milford St</t>
  </si>
  <si>
    <t>199 Poath Rd</t>
  </si>
  <si>
    <t>4 The Highway</t>
  </si>
  <si>
    <t>531 Murray Rd</t>
  </si>
  <si>
    <t>14 Thomson St</t>
  </si>
  <si>
    <t>20 Stewart St</t>
  </si>
  <si>
    <t>89 Guildford Rd</t>
  </si>
  <si>
    <t>2/35 Porter Rd</t>
  </si>
  <si>
    <t>110/3 Hoddle St</t>
  </si>
  <si>
    <t>98 Charles St</t>
  </si>
  <si>
    <t>2/76 Mathoura Rd</t>
  </si>
  <si>
    <t>18 Cobden St</t>
  </si>
  <si>
    <t>218 Ferrars St</t>
  </si>
  <si>
    <t>17 James St</t>
  </si>
  <si>
    <t>24 Trevannion St</t>
  </si>
  <si>
    <t>21 Woorite Pl</t>
  </si>
  <si>
    <t>21A Scotia St</t>
  </si>
  <si>
    <t>1004/58 Jeffcott St</t>
  </si>
  <si>
    <t>10a Elizabeth St</t>
  </si>
  <si>
    <t>19 Hanke Rd</t>
  </si>
  <si>
    <t>2/20 Victoria St</t>
  </si>
  <si>
    <t>2/4 Hinton Rd</t>
  </si>
  <si>
    <t>14 Sandra Gr</t>
  </si>
  <si>
    <t>4/73 Flinders St</t>
  </si>
  <si>
    <t>1/33 McComas St</t>
  </si>
  <si>
    <t>3/185 Auburn Rd</t>
  </si>
  <si>
    <t>6 Gavan St</t>
  </si>
  <si>
    <t>54 Croydon Rd</t>
  </si>
  <si>
    <t>26 Teddington Rd</t>
  </si>
  <si>
    <t>30 Studley Rd</t>
  </si>
  <si>
    <t>7 Tuxen Ct</t>
  </si>
  <si>
    <t>253 Liberty Pde</t>
  </si>
  <si>
    <t>14 Milford Gr</t>
  </si>
  <si>
    <t>22 William St</t>
  </si>
  <si>
    <t>40 Zetland Rd</t>
  </si>
  <si>
    <t>12/219 Williams Rd</t>
  </si>
  <si>
    <t>27/789 Malvern Rd</t>
  </si>
  <si>
    <t>16/3 Tahara Rd</t>
  </si>
  <si>
    <t>30 Rothwell St</t>
  </si>
  <si>
    <t>8 Pentland St</t>
  </si>
  <si>
    <t>29 Rosamond Rd</t>
  </si>
  <si>
    <t>2 Sanicki Ct</t>
  </si>
  <si>
    <t>6 Emerald St</t>
  </si>
  <si>
    <t>17 Steane St</t>
  </si>
  <si>
    <t>52 Gooch St</t>
  </si>
  <si>
    <t>22 Furzer St</t>
  </si>
  <si>
    <t>4 Garnet St</t>
  </si>
  <si>
    <t>9/63 Berkeley St</t>
  </si>
  <si>
    <t>4/2 Callanish Rd</t>
  </si>
  <si>
    <t>157 Wiltshire Dr</t>
  </si>
  <si>
    <t>15 Yeovil Rd</t>
  </si>
  <si>
    <t>349 Union Rd</t>
  </si>
  <si>
    <t>152A Cochrane St</t>
  </si>
  <si>
    <t>92 Thomas St</t>
  </si>
  <si>
    <t>1/100 St Elmo Rd</t>
  </si>
  <si>
    <t>12/41 Kooyong Rd</t>
  </si>
  <si>
    <t>10 Myoora Rd</t>
  </si>
  <si>
    <t>5/3 Ruskin St</t>
  </si>
  <si>
    <t>101 Denys St</t>
  </si>
  <si>
    <t>3/117 Gordon St</t>
  </si>
  <si>
    <t>4 Thames St</t>
  </si>
  <si>
    <t>36 Primrose St</t>
  </si>
  <si>
    <t>32 Geddes St</t>
  </si>
  <si>
    <t>61 Steele St</t>
  </si>
  <si>
    <t>12 Chaucer St</t>
  </si>
  <si>
    <t>2 Octavia Ct</t>
  </si>
  <si>
    <t>8/57 Adams St</t>
  </si>
  <si>
    <t>4/175 Chetwynd St</t>
  </si>
  <si>
    <t>1 Beacon Ct</t>
  </si>
  <si>
    <t>8 Vera St</t>
  </si>
  <si>
    <t>7 Barbara St</t>
  </si>
  <si>
    <t>14 Charles St</t>
  </si>
  <si>
    <t>18 May St</t>
  </si>
  <si>
    <t>66 Elinda Pl</t>
  </si>
  <si>
    <t>15 Berwick St</t>
  </si>
  <si>
    <t>51 Alston St</t>
  </si>
  <si>
    <t>34 Dean St</t>
  </si>
  <si>
    <t>11 Thomson St</t>
  </si>
  <si>
    <t>1/185 Auburn Rd</t>
  </si>
  <si>
    <t>76 Walpole St</t>
  </si>
  <si>
    <t>1/29 Logan St</t>
  </si>
  <si>
    <t>30 Hood St</t>
  </si>
  <si>
    <t>8 Raynes St</t>
  </si>
  <si>
    <t>20 Victoria St</t>
  </si>
  <si>
    <t>14 Adamson St</t>
  </si>
  <si>
    <t>271 The Boulevard</t>
  </si>
  <si>
    <t>45 Yarra St</t>
  </si>
  <si>
    <t>1/3 Glover Ct</t>
  </si>
  <si>
    <t>116 Charles St</t>
  </si>
  <si>
    <t>28 Church St</t>
  </si>
  <si>
    <t>65 Graham St</t>
  </si>
  <si>
    <t>2/78 Ormond Rd</t>
  </si>
  <si>
    <t>49 Roberts Rd</t>
  </si>
  <si>
    <t>47 Roberts St</t>
  </si>
  <si>
    <t>25 Rogan La</t>
  </si>
  <si>
    <t>2/48 Inkerman St</t>
  </si>
  <si>
    <t>483 Barkly St</t>
  </si>
  <si>
    <t>67 Norfolk St</t>
  </si>
  <si>
    <t>15 Ofarrell St</t>
  </si>
  <si>
    <t>11 Beevers St</t>
  </si>
  <si>
    <t>17 Yarra St</t>
  </si>
  <si>
    <t>19 Perry St</t>
  </si>
  <si>
    <t>3 Colin St</t>
  </si>
  <si>
    <t>16a Nicholas St</t>
  </si>
  <si>
    <t>43 Sweyn St</t>
  </si>
  <si>
    <t>26 Scotchmer St</t>
  </si>
  <si>
    <t>4 Nola Ct</t>
  </si>
  <si>
    <t>4a Mills St</t>
  </si>
  <si>
    <t>2/58 Moore St</t>
  </si>
  <si>
    <t>232 Boundary Rd</t>
  </si>
  <si>
    <t>23 Wheatsheaf Rd</t>
  </si>
  <si>
    <t>902/16 Liverpool St</t>
  </si>
  <si>
    <t>20 Shoobra Rd</t>
  </si>
  <si>
    <t>129 Separation St</t>
  </si>
  <si>
    <t>1/7 Y St</t>
  </si>
  <si>
    <t>55 Baird St</t>
  </si>
  <si>
    <t>115 Dendy St</t>
  </si>
  <si>
    <t>2/84 The Righi</t>
  </si>
  <si>
    <t>6/241 Nicholson St</t>
  </si>
  <si>
    <t>1413 Dandenong Rd</t>
  </si>
  <si>
    <t>12/881 Park St</t>
  </si>
  <si>
    <t>1/26 York St</t>
  </si>
  <si>
    <t>171 Union St</t>
  </si>
  <si>
    <t>61 Nyah St</t>
  </si>
  <si>
    <t>1/13 Essex St</t>
  </si>
  <si>
    <t>1/7 Westwood Dr</t>
  </si>
  <si>
    <t>315 Thompsons Rd</t>
  </si>
  <si>
    <t>21 Hatherley Gr</t>
  </si>
  <si>
    <t>303 Bambra Rd</t>
  </si>
  <si>
    <t>4/62 St Vigeons Rd</t>
  </si>
  <si>
    <t>3/57 Pender St</t>
  </si>
  <si>
    <t>10/150 Barkers Rd</t>
  </si>
  <si>
    <t>5/14 Parring Rd</t>
  </si>
  <si>
    <t>33 Myrtle Rd</t>
  </si>
  <si>
    <t>7 Page St</t>
  </si>
  <si>
    <t>3/47 Southern Rd</t>
  </si>
  <si>
    <t>950 Heidelberg Rd</t>
  </si>
  <si>
    <t>30 Cameron St</t>
  </si>
  <si>
    <t>8/58 Sutherland Rd</t>
  </si>
  <si>
    <t>6/51 Armadale St</t>
  </si>
  <si>
    <t>2/19 Bruce St</t>
  </si>
  <si>
    <t>1/380 Waverley Rd</t>
  </si>
  <si>
    <t>61/1 Graham St</t>
  </si>
  <si>
    <t>46/174 Peel St</t>
  </si>
  <si>
    <t>21 Volga St</t>
  </si>
  <si>
    <t>79 Glen St</t>
  </si>
  <si>
    <t>2/26 Shirley St</t>
  </si>
  <si>
    <t>1/1 Gregory St</t>
  </si>
  <si>
    <t>58 Cumberland Rd</t>
  </si>
  <si>
    <t>4 Sharp Gr</t>
  </si>
  <si>
    <t>27 Snapshot Dr</t>
  </si>
  <si>
    <t>14 Clydebank Rd</t>
  </si>
  <si>
    <t>1/5 Davisons Pl</t>
  </si>
  <si>
    <t>211/20 Pier La</t>
  </si>
  <si>
    <t>25 Cedar Dr</t>
  </si>
  <si>
    <t>39 Blandford St</t>
  </si>
  <si>
    <t>9 Lynch St</t>
  </si>
  <si>
    <t>58 Station Rd</t>
  </si>
  <si>
    <t>26 Horsfall St</t>
  </si>
  <si>
    <t>41 Saltley St</t>
  </si>
  <si>
    <t>116 The Avenue</t>
  </si>
  <si>
    <t>3/374 Dandenong Rd</t>
  </si>
  <si>
    <t>3/36 Myrtle Gr</t>
  </si>
  <si>
    <t>5 North St</t>
  </si>
  <si>
    <t>30 Okeefe St</t>
  </si>
  <si>
    <t>39 Kinsale St</t>
  </si>
  <si>
    <t>302/2 Tweed St</t>
  </si>
  <si>
    <t>4/4 St Johns Pde</t>
  </si>
  <si>
    <t>7/75 Rosanna Rd</t>
  </si>
  <si>
    <t>2 Thompson St</t>
  </si>
  <si>
    <t>29/202 Wattletree Rd</t>
  </si>
  <si>
    <t>2 Bruce St</t>
  </si>
  <si>
    <t>22 Milton Pde</t>
  </si>
  <si>
    <t>1/919 Pascoe Vale Rd</t>
  </si>
  <si>
    <t>2/16 Braemar St</t>
  </si>
  <si>
    <t>97 Military Rd</t>
  </si>
  <si>
    <t>25 Argyle St</t>
  </si>
  <si>
    <t>2 Farncomb St</t>
  </si>
  <si>
    <t>157 Canning St</t>
  </si>
  <si>
    <t>74 Forrester St</t>
  </si>
  <si>
    <t>44 Vine St</t>
  </si>
  <si>
    <t>509/30 Wreckyn St</t>
  </si>
  <si>
    <t>1/63 Millswyn St</t>
  </si>
  <si>
    <t>105/64 Cross St</t>
  </si>
  <si>
    <t>14 Suffolk St</t>
  </si>
  <si>
    <t>3/46 Sargood St</t>
  </si>
  <si>
    <t>21 Neal Ct</t>
  </si>
  <si>
    <t>14 Jubilee St</t>
  </si>
  <si>
    <t>10/21 Bent St</t>
  </si>
  <si>
    <t>1/18 Magnolia Rd</t>
  </si>
  <si>
    <t>2/33 Oakleigh Rd</t>
  </si>
  <si>
    <t>2/21 Gisborne St</t>
  </si>
  <si>
    <t>2 Wimmera St</t>
  </si>
  <si>
    <t>2/152 St Vigeons Rd</t>
  </si>
  <si>
    <t>10 Tyler St</t>
  </si>
  <si>
    <t>178 Beaconsfield Pde</t>
  </si>
  <si>
    <t>2/23 Clyde St</t>
  </si>
  <si>
    <t>62 Clifton St</t>
  </si>
  <si>
    <t>5 Carrington St</t>
  </si>
  <si>
    <t>26 Thomas St</t>
  </si>
  <si>
    <t>6/21 Kensington Rd</t>
  </si>
  <si>
    <t>115 Tooronga Rd</t>
  </si>
  <si>
    <t>52 Packington St</t>
  </si>
  <si>
    <t>14 Baird St</t>
  </si>
  <si>
    <t>10 Volga St</t>
  </si>
  <si>
    <t>27 Quick St</t>
  </si>
  <si>
    <t>64 Henkel St</t>
  </si>
  <si>
    <t>35/24 Craig St</t>
  </si>
  <si>
    <t>43 Finsbury St</t>
  </si>
  <si>
    <t>26 Hopetoun St</t>
  </si>
  <si>
    <t>4 Agatha St</t>
  </si>
  <si>
    <t>3811/80 Abeckett St</t>
  </si>
  <si>
    <t>3/20 Burns St</t>
  </si>
  <si>
    <t>21 Hughes St</t>
  </si>
  <si>
    <t>2/10 Swan St</t>
  </si>
  <si>
    <t>12 Williamstown Rd</t>
  </si>
  <si>
    <t>5 Highgate St</t>
  </si>
  <si>
    <t>49 Furneaux Gr</t>
  </si>
  <si>
    <t>10/12 St Huberts Rd</t>
  </si>
  <si>
    <t>4/585 Glen Huntly Rd</t>
  </si>
  <si>
    <t>20 Beaconsfield Rd</t>
  </si>
  <si>
    <t>2/422 St Kilda St</t>
  </si>
  <si>
    <t>1/39 Scott Gr</t>
  </si>
  <si>
    <t>68 Oban St</t>
  </si>
  <si>
    <t>401/216 Rouse St</t>
  </si>
  <si>
    <t>164 Cecil St</t>
  </si>
  <si>
    <t>6/305 Albion St</t>
  </si>
  <si>
    <t>7/13 Clarendon St</t>
  </si>
  <si>
    <t>13 Mutton Rd</t>
  </si>
  <si>
    <t>332 Albion St</t>
  </si>
  <si>
    <t>10 Yarrabin St</t>
  </si>
  <si>
    <t>192 Blyth St</t>
  </si>
  <si>
    <t>83 Scott St</t>
  </si>
  <si>
    <t>13 Farm Rd</t>
  </si>
  <si>
    <t>44 Byron St</t>
  </si>
  <si>
    <t>6/45 Gipps St</t>
  </si>
  <si>
    <t>4 The Crescent</t>
  </si>
  <si>
    <t>63 Hawkhurst St</t>
  </si>
  <si>
    <t>103 Tucker Rd</t>
  </si>
  <si>
    <t>13 Cannon St</t>
  </si>
  <si>
    <t>2/5 Camperdown St</t>
  </si>
  <si>
    <t>1 Fletcher La</t>
  </si>
  <si>
    <t>382 Wellington St</t>
  </si>
  <si>
    <t>35 Shelley St</t>
  </si>
  <si>
    <t>4/38 MacFarlan St</t>
  </si>
  <si>
    <t>205 Heath St</t>
  </si>
  <si>
    <t>146 Dow St</t>
  </si>
  <si>
    <t>1001/107 Beach St</t>
  </si>
  <si>
    <t>25 Wales St</t>
  </si>
  <si>
    <t>57 Wonganella Dr</t>
  </si>
  <si>
    <t>1/24 Eldridge St</t>
  </si>
  <si>
    <t>11 Keeshan Ct</t>
  </si>
  <si>
    <t>36 Scott Gr</t>
  </si>
  <si>
    <t>193 Edwardes St</t>
  </si>
  <si>
    <t>126 Keon St</t>
  </si>
  <si>
    <t>1/10 Norma St</t>
  </si>
  <si>
    <t>13/561 Glenferrie Rd</t>
  </si>
  <si>
    <t>22 Stewart St</t>
  </si>
  <si>
    <t>2/67 Staughton Rd</t>
  </si>
  <si>
    <t>11 Conifer St</t>
  </si>
  <si>
    <t>1 Alexander St</t>
  </si>
  <si>
    <t>49 Service St</t>
  </si>
  <si>
    <t>119 Roseneath St</t>
  </si>
  <si>
    <t>50B Duke St</t>
  </si>
  <si>
    <t>1894 Malvern Rd</t>
  </si>
  <si>
    <t>175 Stokes St</t>
  </si>
  <si>
    <t>60 Kent Rd</t>
  </si>
  <si>
    <t>468 Moreland Rd</t>
  </si>
  <si>
    <t>6/7 York St</t>
  </si>
  <si>
    <t>5/8 Violet St</t>
  </si>
  <si>
    <t>4/63 Hampton Rd</t>
  </si>
  <si>
    <t>8 Monica St</t>
  </si>
  <si>
    <t>3/64 Powell St</t>
  </si>
  <si>
    <t>7 Keown Ct</t>
  </si>
  <si>
    <t>5 Cresser St</t>
  </si>
  <si>
    <t>103/677 Glen Huntly Rd</t>
  </si>
  <si>
    <t>1/104 Cheddar Rd</t>
  </si>
  <si>
    <t>3/19 Harker St</t>
  </si>
  <si>
    <t>40 Powell St</t>
  </si>
  <si>
    <t>69 Cumberland St</t>
  </si>
  <si>
    <t>1/27 Glen St</t>
  </si>
  <si>
    <t>401/18 Tanner St</t>
  </si>
  <si>
    <t>60 Gibdon St</t>
  </si>
  <si>
    <t>13 McKay St</t>
  </si>
  <si>
    <t>39 Bentley St</t>
  </si>
  <si>
    <t>84 York St</t>
  </si>
  <si>
    <t>1 Villers Sq</t>
  </si>
  <si>
    <t>5/47 Acland St</t>
  </si>
  <si>
    <t>28 Osborne St</t>
  </si>
  <si>
    <t>2/10 Nolan St</t>
  </si>
  <si>
    <t>4 Farnham St</t>
  </si>
  <si>
    <t>1/263 Union Rd</t>
  </si>
  <si>
    <t>1/4 Chatham St</t>
  </si>
  <si>
    <t>104/5 Ordnance Res</t>
  </si>
  <si>
    <t>1/165 Mitchell St</t>
  </si>
  <si>
    <t>74 Chirnside St</t>
  </si>
  <si>
    <t>24 Outlook Dr</t>
  </si>
  <si>
    <t>1 Graeme Cl</t>
  </si>
  <si>
    <t>3/71 Oxford St</t>
  </si>
  <si>
    <t>1098 North Rd</t>
  </si>
  <si>
    <t>8 Tambet St</t>
  </si>
  <si>
    <t>4a Rosina St</t>
  </si>
  <si>
    <t>212 Neerim Rd</t>
  </si>
  <si>
    <t>11a Oconnor St</t>
  </si>
  <si>
    <t>192 Murray Rd</t>
  </si>
  <si>
    <t>3 Corella Rd</t>
  </si>
  <si>
    <t>8/203 Auburn Rd</t>
  </si>
  <si>
    <t>2/22 Seymour Gr</t>
  </si>
  <si>
    <t>1/33 Yeovil Rd</t>
  </si>
  <si>
    <t>4 Hansen St</t>
  </si>
  <si>
    <t>8 Blackwood Pde</t>
  </si>
  <si>
    <t>22 Aintree Rd</t>
  </si>
  <si>
    <t>41 Emo Rd</t>
  </si>
  <si>
    <t>6/115 Brighton Rd</t>
  </si>
  <si>
    <t>23 Finlay St</t>
  </si>
  <si>
    <t>2/57 Lincoln Rd</t>
  </si>
  <si>
    <t>43 Mirams St</t>
  </si>
  <si>
    <t>18 Tenterden St</t>
  </si>
  <si>
    <t>20 Warleigh Rd</t>
  </si>
  <si>
    <t>153 Thompsons Rd</t>
  </si>
  <si>
    <t>16 Watt St</t>
  </si>
  <si>
    <t>99 Patterson Rd</t>
  </si>
  <si>
    <t>21 Stewart St</t>
  </si>
  <si>
    <t>7/7 Simpson St</t>
  </si>
  <si>
    <t>1/3 Boldrewood Pde</t>
  </si>
  <si>
    <t>13 Vauxhall Rd</t>
  </si>
  <si>
    <t>503/120 Greville St</t>
  </si>
  <si>
    <t>4/66 Alma Rd</t>
  </si>
  <si>
    <t>5/38 Bank St</t>
  </si>
  <si>
    <t>2b Rollo St</t>
  </si>
  <si>
    <t>19 Sussex St</t>
  </si>
  <si>
    <t>16 Cliff St</t>
  </si>
  <si>
    <t>126 The Boulevard</t>
  </si>
  <si>
    <t>53 William St</t>
  </si>
  <si>
    <t>23/43 Haines St</t>
  </si>
  <si>
    <t>83 Cardigan St</t>
  </si>
  <si>
    <t>33 Barnett St</t>
  </si>
  <si>
    <t>5/14 Busch St</t>
  </si>
  <si>
    <t>3 Park St</t>
  </si>
  <si>
    <t>2b Rice St</t>
  </si>
  <si>
    <t>17 Howe St</t>
  </si>
  <si>
    <t>115 Cheddar Rd</t>
  </si>
  <si>
    <t>640B Hampton St</t>
  </si>
  <si>
    <t>73 Pacific Dr</t>
  </si>
  <si>
    <t>542 Waterdale Rd</t>
  </si>
  <si>
    <t>35 Green St</t>
  </si>
  <si>
    <t>78 Emo Rd</t>
  </si>
  <si>
    <t>6/14 Shelley St</t>
  </si>
  <si>
    <t>16 Tribe St</t>
  </si>
  <si>
    <t>4/42 Passfield St</t>
  </si>
  <si>
    <t>8 Gilbert St</t>
  </si>
  <si>
    <t>26 Newsom St</t>
  </si>
  <si>
    <t>105 Atkinson St</t>
  </si>
  <si>
    <t>118/80 Ormond St</t>
  </si>
  <si>
    <t>28/18 Mawbey St</t>
  </si>
  <si>
    <t>7/3 Ensign St</t>
  </si>
  <si>
    <t>83 Kingsville St</t>
  </si>
  <si>
    <t>45 Hansen St</t>
  </si>
  <si>
    <t>135 Manningham Rd</t>
  </si>
  <si>
    <t>35 Bordeaux St</t>
  </si>
  <si>
    <t>15 Biscop Rd</t>
  </si>
  <si>
    <t>4/9 Adeline St</t>
  </si>
  <si>
    <t>31 Milford St</t>
  </si>
  <si>
    <t>28 Council La</t>
  </si>
  <si>
    <t>53 Moonya Rd</t>
  </si>
  <si>
    <t>3/413 Gilbert Rd</t>
  </si>
  <si>
    <t>99 Christmas St</t>
  </si>
  <si>
    <t>16 Ball St</t>
  </si>
  <si>
    <t>142 Cornwall Rd</t>
  </si>
  <si>
    <t>1 Meldrum St</t>
  </si>
  <si>
    <t>44 Westbrook St</t>
  </si>
  <si>
    <t>10/86 Graham Rd</t>
  </si>
  <si>
    <t>5/68 Brown St</t>
  </si>
  <si>
    <t>6 Berry St</t>
  </si>
  <si>
    <t>16 William St</t>
  </si>
  <si>
    <t>35 Evandale Rd</t>
  </si>
  <si>
    <t>69 Beaver St</t>
  </si>
  <si>
    <t>17 Albany Rd</t>
  </si>
  <si>
    <t>9/400 Barkly St</t>
  </si>
  <si>
    <t>1/34 Gourlay St</t>
  </si>
  <si>
    <t>55 Daley St</t>
  </si>
  <si>
    <t>2/56 View St</t>
  </si>
  <si>
    <t>120 Victoria St</t>
  </si>
  <si>
    <t>117 Brees Rd</t>
  </si>
  <si>
    <t>33 Bradshaw St</t>
  </si>
  <si>
    <t>25 Outlook Dr</t>
  </si>
  <si>
    <t>28 Dunoon St</t>
  </si>
  <si>
    <t>14 Margaret St</t>
  </si>
  <si>
    <t>11 Wheatley Rd</t>
  </si>
  <si>
    <t>3/595 Burke Rd</t>
  </si>
  <si>
    <t>2/22 Severn St</t>
  </si>
  <si>
    <t>15 Pascoe St</t>
  </si>
  <si>
    <t>25 Bolinda Rd</t>
  </si>
  <si>
    <t>5 Charles St</t>
  </si>
  <si>
    <t>33 Livingstone St</t>
  </si>
  <si>
    <t>605/4 Bik La</t>
  </si>
  <si>
    <t>66 Green St</t>
  </si>
  <si>
    <t>2/703 Orrong Rd</t>
  </si>
  <si>
    <t>20 Argo St</t>
  </si>
  <si>
    <t>4/285 Barkly St</t>
  </si>
  <si>
    <t>137 Ingles St</t>
  </si>
  <si>
    <t>2/19 Eildon Rd</t>
  </si>
  <si>
    <t>134 John St</t>
  </si>
  <si>
    <t>39 Loeman St</t>
  </si>
  <si>
    <t>22 Wheeler Pl</t>
  </si>
  <si>
    <t>22 Warrick Ct</t>
  </si>
  <si>
    <t>2/100 Curzon St</t>
  </si>
  <si>
    <t>68 Hardiman St</t>
  </si>
  <si>
    <t>8/101 Ballarat Rd</t>
  </si>
  <si>
    <t>104 Maidstone St</t>
  </si>
  <si>
    <t>37 Champion Rd</t>
  </si>
  <si>
    <t>1/58 Coorigil Rd</t>
  </si>
  <si>
    <t>2/7 Gordon St</t>
  </si>
  <si>
    <t>106 Parkmore Rd</t>
  </si>
  <si>
    <t>1/78 Helen St</t>
  </si>
  <si>
    <t>38 Bennett St</t>
  </si>
  <si>
    <t>14 Myers St</t>
  </si>
  <si>
    <t>1/164 Cornwall Rd</t>
  </si>
  <si>
    <t>4 Clematis Pl</t>
  </si>
  <si>
    <t>11 Taunton St</t>
  </si>
  <si>
    <t>30a Rooding St</t>
  </si>
  <si>
    <t>59 Alamein Rd</t>
  </si>
  <si>
    <t>498 Waterdale Rd</t>
  </si>
  <si>
    <t>123/4 Bik La</t>
  </si>
  <si>
    <t>195 Gold St</t>
  </si>
  <si>
    <t>105/766 Whitehorse Rd</t>
  </si>
  <si>
    <t>20 Everton Gr</t>
  </si>
  <si>
    <t>18/703 Orrong Rd</t>
  </si>
  <si>
    <t>53 Hawthorn St</t>
  </si>
  <si>
    <t>108 Ogilvie St</t>
  </si>
  <si>
    <t>101 Holmes Rd</t>
  </si>
  <si>
    <t>1/136 High Street Rd</t>
  </si>
  <si>
    <t>22 Pitt St</t>
  </si>
  <si>
    <t>14 Pole St</t>
  </si>
  <si>
    <t>4 Adelaide St</t>
  </si>
  <si>
    <t>3/37 Highview Dr</t>
  </si>
  <si>
    <t>33 Thiele St</t>
  </si>
  <si>
    <t>3/141 Hickford St</t>
  </si>
  <si>
    <t>9 Howard St</t>
  </si>
  <si>
    <t>143 Cornwall Rd</t>
  </si>
  <si>
    <t>3 Donald St</t>
  </si>
  <si>
    <t>47 Yuile St</t>
  </si>
  <si>
    <t>53 Madeline St</t>
  </si>
  <si>
    <t>26 Hodder St</t>
  </si>
  <si>
    <t>44 William St</t>
  </si>
  <si>
    <t>166 Rosanna Rd</t>
  </si>
  <si>
    <t>1906/229 Toorak Rd</t>
  </si>
  <si>
    <t>9/46 Darling St</t>
  </si>
  <si>
    <t>7/31 Kensington Rd</t>
  </si>
  <si>
    <t>5/240 Barkly St</t>
  </si>
  <si>
    <t>27/4 Seisman Pl</t>
  </si>
  <si>
    <t>22 Gellibrand Rd</t>
  </si>
  <si>
    <t>22 Derby St</t>
  </si>
  <si>
    <t>100 Reynard St</t>
  </si>
  <si>
    <t>38 Harding St</t>
  </si>
  <si>
    <t>123 Barkly St</t>
  </si>
  <si>
    <t>16 Fawkner Rd</t>
  </si>
  <si>
    <t>10 Crown St</t>
  </si>
  <si>
    <t>2 May St</t>
  </si>
  <si>
    <t>55 Lincoln Rd</t>
  </si>
  <si>
    <t>19/877 Punt Rd</t>
  </si>
  <si>
    <t>8/220 Elgin St</t>
  </si>
  <si>
    <t>199 Park Dr</t>
  </si>
  <si>
    <t>3/27 Stephen St</t>
  </si>
  <si>
    <t>5 Henry St</t>
  </si>
  <si>
    <t>68 Osborne St</t>
  </si>
  <si>
    <t>3/14 MacK St</t>
  </si>
  <si>
    <t>1/203 Station St</t>
  </si>
  <si>
    <t>72 Oconnor St</t>
  </si>
  <si>
    <t>99 Murray Rd</t>
  </si>
  <si>
    <t>6 Clarke St</t>
  </si>
  <si>
    <t>8 Hassett St</t>
  </si>
  <si>
    <t>2/282 Riversdale Rd</t>
  </si>
  <si>
    <t>1/204 Brougham St</t>
  </si>
  <si>
    <t>16 Leura Gr</t>
  </si>
  <si>
    <t>4 Chapman St</t>
  </si>
  <si>
    <t>13 Hodgson St</t>
  </si>
  <si>
    <t>607/140 Swan St</t>
  </si>
  <si>
    <t>149 Mary St</t>
  </si>
  <si>
    <t>14 King St</t>
  </si>
  <si>
    <t>3 Alexander St</t>
  </si>
  <si>
    <t>29 MacFarlan St</t>
  </si>
  <si>
    <t>4/9 Gourlay St</t>
  </si>
  <si>
    <t>4 Lyons St</t>
  </si>
  <si>
    <t>7/117 Albion St</t>
  </si>
  <si>
    <t>3/19 Hart St</t>
  </si>
  <si>
    <t>2/40 Earl St</t>
  </si>
  <si>
    <t>51 Gatehouse Dr</t>
  </si>
  <si>
    <t>99 Anderson St</t>
  </si>
  <si>
    <t>12 Millard St</t>
  </si>
  <si>
    <t>18 Frankston St</t>
  </si>
  <si>
    <t>24 Epstein St</t>
  </si>
  <si>
    <t>26 York St</t>
  </si>
  <si>
    <t>216 Gower St</t>
  </si>
  <si>
    <t>25 Lodden St</t>
  </si>
  <si>
    <t>1/36 Pleasant Rd</t>
  </si>
  <si>
    <t>26 Gardiner Pde</t>
  </si>
  <si>
    <t>6c Lindsay St</t>
  </si>
  <si>
    <t>601/10 Burnley St</t>
  </si>
  <si>
    <t>183 Cubitt St</t>
  </si>
  <si>
    <t>35 Warley Rd</t>
  </si>
  <si>
    <t>36/3 Seisman Pl</t>
  </si>
  <si>
    <t>2/79 Queens Pde</t>
  </si>
  <si>
    <t>5 Aroona Ct</t>
  </si>
  <si>
    <t>2/43 Haines St</t>
  </si>
  <si>
    <t>59 The Crescent</t>
  </si>
  <si>
    <t>4/19 Gray St</t>
  </si>
  <si>
    <t>4/21 Gardenvale Rd</t>
  </si>
  <si>
    <t>4/62 Moonya Rd</t>
  </si>
  <si>
    <t>2 Poplar Gr</t>
  </si>
  <si>
    <t>1/40 McComas St</t>
  </si>
  <si>
    <t>10/26 Redfern Rd</t>
  </si>
  <si>
    <t>33 Disraeli St</t>
  </si>
  <si>
    <t>21 Marden St</t>
  </si>
  <si>
    <t>14 Dumblane St</t>
  </si>
  <si>
    <t>6/138 New St</t>
  </si>
  <si>
    <t>24 Moore St</t>
  </si>
  <si>
    <t>50 Lucas St</t>
  </si>
  <si>
    <t>12/104 Rowena Pde</t>
  </si>
  <si>
    <t>3/11 Brougham St</t>
  </si>
  <si>
    <t>51 Hunter St</t>
  </si>
  <si>
    <t>7/27 High St</t>
  </si>
  <si>
    <t>1872a Malvern Rd</t>
  </si>
  <si>
    <t>4/25 Kingsley St</t>
  </si>
  <si>
    <t>1/10 Scotia St</t>
  </si>
  <si>
    <t>14 Bossington St</t>
  </si>
  <si>
    <t>21 Hardy Ct</t>
  </si>
  <si>
    <t>7/21 Lillimur Rd</t>
  </si>
  <si>
    <t>3 Oakleigh Rd</t>
  </si>
  <si>
    <t>87 Orrong Rd</t>
  </si>
  <si>
    <t>10/28 Wattle Rd</t>
  </si>
  <si>
    <t>303/25 Lynch St</t>
  </si>
  <si>
    <t>1/17 Tennyson St</t>
  </si>
  <si>
    <t>201A Clauscen St</t>
  </si>
  <si>
    <t>17 Bell St</t>
  </si>
  <si>
    <t>11/7 Egginton St</t>
  </si>
  <si>
    <t>1c Hazel Gr</t>
  </si>
  <si>
    <t>107 Moreland Rd</t>
  </si>
  <si>
    <t>54 Railway Pde</t>
  </si>
  <si>
    <t>41 Service St</t>
  </si>
  <si>
    <t>497 Albion St</t>
  </si>
  <si>
    <t>24/54 Epsom Rd</t>
  </si>
  <si>
    <t>1/21 Holmes Rd</t>
  </si>
  <si>
    <t>2/17 Vaynor St</t>
  </si>
  <si>
    <t>23 Jacana St</t>
  </si>
  <si>
    <t>76 Leopold St</t>
  </si>
  <si>
    <t>3 Buller Tce</t>
  </si>
  <si>
    <t>47 Roseland Gr</t>
  </si>
  <si>
    <t>28 Rocklea Rd</t>
  </si>
  <si>
    <t>38 Leckie St</t>
  </si>
  <si>
    <t>112 Tucker Rd</t>
  </si>
  <si>
    <t>27 Morgan St</t>
  </si>
  <si>
    <t>117 Darebin Bvd</t>
  </si>
  <si>
    <t>7 Tynan St</t>
  </si>
  <si>
    <t>13 Union St</t>
  </si>
  <si>
    <t>123 Winfield Rd</t>
  </si>
  <si>
    <t>8/35 Normanby St</t>
  </si>
  <si>
    <t>2/2 Flowerdale Rd</t>
  </si>
  <si>
    <t>4 Milton Ct</t>
  </si>
  <si>
    <t>36 Longacres Rd</t>
  </si>
  <si>
    <t>37 Elizabeth St</t>
  </si>
  <si>
    <t>15 River Dr</t>
  </si>
  <si>
    <t>2 Michael Ct</t>
  </si>
  <si>
    <t>18 Washington St</t>
  </si>
  <si>
    <t>11/368 Dryburgh St</t>
  </si>
  <si>
    <t>84 Story St</t>
  </si>
  <si>
    <t>2 Riley Ct</t>
  </si>
  <si>
    <t>1/30 Daley St</t>
  </si>
  <si>
    <t>3/18 Bedford St</t>
  </si>
  <si>
    <t>2/115 Gillies St</t>
  </si>
  <si>
    <t>101 The Fairway</t>
  </si>
  <si>
    <t>129 Clarendon St</t>
  </si>
  <si>
    <t>1/28 Nevis St</t>
  </si>
  <si>
    <t>23 Elgin St</t>
  </si>
  <si>
    <t>45 Yuile St</t>
  </si>
  <si>
    <t>1/16 Black St</t>
  </si>
  <si>
    <t>27 Glen Dr</t>
  </si>
  <si>
    <t>13 Seacombe St</t>
  </si>
  <si>
    <t>40 Nicholson St</t>
  </si>
  <si>
    <t>Kooyong</t>
  </si>
  <si>
    <t>6/1 Monaro Rd</t>
  </si>
  <si>
    <t>23 Canberra Rd</t>
  </si>
  <si>
    <t>8/12 Charnwood Rd</t>
  </si>
  <si>
    <t>15/36 Brighton Rd</t>
  </si>
  <si>
    <t>2/129 Brighton Rd</t>
  </si>
  <si>
    <t>1 Boyne St</t>
  </si>
  <si>
    <t>10 Grevillia Rd</t>
  </si>
  <si>
    <t>2 Henderson St</t>
  </si>
  <si>
    <t>2/55 Garnet St</t>
  </si>
  <si>
    <t>31 Carrington Rd</t>
  </si>
  <si>
    <t>355 Napier St</t>
  </si>
  <si>
    <t>45 Mirams St</t>
  </si>
  <si>
    <t>58 Ashwood Dr</t>
  </si>
  <si>
    <t>208/108 Flinders St</t>
  </si>
  <si>
    <t>115/150 Peel St</t>
  </si>
  <si>
    <t>58 Wolverhampton St</t>
  </si>
  <si>
    <t>22 Clarendon Pde</t>
  </si>
  <si>
    <t>14 Columbia St</t>
  </si>
  <si>
    <t>4/29 Champion Rd</t>
  </si>
  <si>
    <t>18/4 Mason St</t>
  </si>
  <si>
    <t>18 Vernier St</t>
  </si>
  <si>
    <t>14 Illawarra St</t>
  </si>
  <si>
    <t>25 Thornton St</t>
  </si>
  <si>
    <t>109 Victor Rd</t>
  </si>
  <si>
    <t>2/20 Crookston Rd</t>
  </si>
  <si>
    <t>4/28 Rushall St</t>
  </si>
  <si>
    <t>58 Herbert St</t>
  </si>
  <si>
    <t>49 Metherall St</t>
  </si>
  <si>
    <t>88 Westmoreland Rd</t>
  </si>
  <si>
    <t>28 Alfred Rd</t>
  </si>
  <si>
    <t>23 Flowerdale Rd</t>
  </si>
  <si>
    <t>2 Harry St</t>
  </si>
  <si>
    <t>25 Camperdown St</t>
  </si>
  <si>
    <t>53/69 Palmer St</t>
  </si>
  <si>
    <t>1/6 Edgar St</t>
  </si>
  <si>
    <t>119 Park St</t>
  </si>
  <si>
    <t>44 Draper St</t>
  </si>
  <si>
    <t>8 Sherwood St</t>
  </si>
  <si>
    <t>53 Queens Pde</t>
  </si>
  <si>
    <t>4/23 Fletcher St</t>
  </si>
  <si>
    <t>1/16 Leake St</t>
  </si>
  <si>
    <t>70 Hardiman St</t>
  </si>
  <si>
    <t>350 Princes St</t>
  </si>
  <si>
    <t>22 Bambara Ct</t>
  </si>
  <si>
    <t>1/65 Ashburn Gr</t>
  </si>
  <si>
    <t>44 College St</t>
  </si>
  <si>
    <t>21 Park Rd</t>
  </si>
  <si>
    <t>118 Ludstone St</t>
  </si>
  <si>
    <t>95 Cochrane St</t>
  </si>
  <si>
    <t>106/28 Burnley St</t>
  </si>
  <si>
    <t>2/36 Clarke St</t>
  </si>
  <si>
    <t>6/2 May Gr</t>
  </si>
  <si>
    <t>8 Ash Gr</t>
  </si>
  <si>
    <t>63 Cornwall Rd</t>
  </si>
  <si>
    <t>5 Rollo St</t>
  </si>
  <si>
    <t>4/6 Riverview Rd</t>
  </si>
  <si>
    <t>1/48 Spencer St</t>
  </si>
  <si>
    <t>3 Paula Ct</t>
  </si>
  <si>
    <t>12/624 Barkly St</t>
  </si>
  <si>
    <t>166 MacEdon Rd</t>
  </si>
  <si>
    <t>3 Maralee Pl</t>
  </si>
  <si>
    <t>1/265 Queen St</t>
  </si>
  <si>
    <t>9/45 Coorigil Rd</t>
  </si>
  <si>
    <t>2/3 Coane St</t>
  </si>
  <si>
    <t>6/137 Hickford St</t>
  </si>
  <si>
    <t>176 Albert St</t>
  </si>
  <si>
    <t>24 Livingstone St</t>
  </si>
  <si>
    <t>25/510 Glenferrie Rd</t>
  </si>
  <si>
    <t>7/1245 Burke Rd</t>
  </si>
  <si>
    <t>11/48 Princess St</t>
  </si>
  <si>
    <t>69 Albion Rd</t>
  </si>
  <si>
    <t>5 Lemon Rd</t>
  </si>
  <si>
    <t>3/1 Edinburgh St</t>
  </si>
  <si>
    <t>6 Valerian St</t>
  </si>
  <si>
    <t>23 Dougharty Rd</t>
  </si>
  <si>
    <t>57 Frensham Rd</t>
  </si>
  <si>
    <t>5/77 Little Oxford St</t>
  </si>
  <si>
    <t>907/15 Clifton St</t>
  </si>
  <si>
    <t>45 Bruce St</t>
  </si>
  <si>
    <t>44 Daley St</t>
  </si>
  <si>
    <t>4/37 Brunswick Rd</t>
  </si>
  <si>
    <t>30 Bourchier St</t>
  </si>
  <si>
    <t>28 Rodda St</t>
  </si>
  <si>
    <t>6/47 Railway Pl W</t>
  </si>
  <si>
    <t>124c Hoffmans Rd</t>
  </si>
  <si>
    <t>14 Eglinton St</t>
  </si>
  <si>
    <t>41 Bradford St</t>
  </si>
  <si>
    <t>7A Alfada St</t>
  </si>
  <si>
    <t>32a Bewdley St</t>
  </si>
  <si>
    <t>16/62 Cunningham St</t>
  </si>
  <si>
    <t>13 Clements Gr</t>
  </si>
  <si>
    <t>69 Powell St</t>
  </si>
  <si>
    <t>4/206 Cotham Rd</t>
  </si>
  <si>
    <t>206 South Rd</t>
  </si>
  <si>
    <t>2/80 Marshall St</t>
  </si>
  <si>
    <t>56 Frensham Rd</t>
  </si>
  <si>
    <t>44 Keam St</t>
  </si>
  <si>
    <t>10 Delbridge St</t>
  </si>
  <si>
    <t>53/781 Whitehorse Rd</t>
  </si>
  <si>
    <t>22 Andrews St</t>
  </si>
  <si>
    <t>413/35 Malcolm St</t>
  </si>
  <si>
    <t>9/18 Kensington Rd</t>
  </si>
  <si>
    <t>201/63 Acland St</t>
  </si>
  <si>
    <t>8 Fitzpatrick St</t>
  </si>
  <si>
    <t>62 Farview St</t>
  </si>
  <si>
    <t>9/5 Rothwell St</t>
  </si>
  <si>
    <t>62 Skewes St</t>
  </si>
  <si>
    <t>30 Tennyson St</t>
  </si>
  <si>
    <t>20 Dalston Rd</t>
  </si>
  <si>
    <t>14/18 Lennon St</t>
  </si>
  <si>
    <t>1/20 College St</t>
  </si>
  <si>
    <t>10/11 Grandview Gr</t>
  </si>
  <si>
    <t>64 Greythorn Rd</t>
  </si>
  <si>
    <t>6 Earlsfield Rd</t>
  </si>
  <si>
    <t>49 Clifton St</t>
  </si>
  <si>
    <t>1/14 Arthur St</t>
  </si>
  <si>
    <t>2/8 Thomas St</t>
  </si>
  <si>
    <t>1/1 Danae St</t>
  </si>
  <si>
    <t>11 Caldwell St</t>
  </si>
  <si>
    <t>1/58 Moore St</t>
  </si>
  <si>
    <t>13 Etzel St</t>
  </si>
  <si>
    <t>71A Price St</t>
  </si>
  <si>
    <t>125a Ogilvie St</t>
  </si>
  <si>
    <t>1/315 Flemington Rd</t>
  </si>
  <si>
    <t>21 Bayswater Rd</t>
  </si>
  <si>
    <t>2/15 Edgar St</t>
  </si>
  <si>
    <t>2/12 Blenheim St</t>
  </si>
  <si>
    <t>14a Daphne St</t>
  </si>
  <si>
    <t>1/34 Clarence St</t>
  </si>
  <si>
    <t>33 Luckins Rd</t>
  </si>
  <si>
    <t>8 Bedwell St</t>
  </si>
  <si>
    <t>3/17 Anderson Rd</t>
  </si>
  <si>
    <t>43 Cary St</t>
  </si>
  <si>
    <t>20 Servante St</t>
  </si>
  <si>
    <t>6 Middlesex St</t>
  </si>
  <si>
    <t>7 Austin Rd</t>
  </si>
  <si>
    <t>11a Elm Gr</t>
  </si>
  <si>
    <t>22 Kokoda St</t>
  </si>
  <si>
    <t>171 Waterdale Rd</t>
  </si>
  <si>
    <t>73 Brighton St</t>
  </si>
  <si>
    <t>1 Hodgson Tce</t>
  </si>
  <si>
    <t>392 Station St</t>
  </si>
  <si>
    <t>5/26 Clifton St</t>
  </si>
  <si>
    <t>19 Belson St</t>
  </si>
  <si>
    <t>25/52 Fitzroy St</t>
  </si>
  <si>
    <t>57 Widford St</t>
  </si>
  <si>
    <t>29 Grantham St</t>
  </si>
  <si>
    <t>2/9 Buckland St</t>
  </si>
  <si>
    <t>1/7 Derry St</t>
  </si>
  <si>
    <t>13 Brooks St</t>
  </si>
  <si>
    <t>2B Creek Pde</t>
  </si>
  <si>
    <t>18 Collins St</t>
  </si>
  <si>
    <t>62 Staughton Rd</t>
  </si>
  <si>
    <t>2/26 Pearson St</t>
  </si>
  <si>
    <t>1/6 Wattle Dr</t>
  </si>
  <si>
    <t>2 Scotchmer St</t>
  </si>
  <si>
    <t>9 Hosie St</t>
  </si>
  <si>
    <t>2 McMicken La</t>
  </si>
  <si>
    <t>396 Dorcas St</t>
  </si>
  <si>
    <t>2 Virginia St</t>
  </si>
  <si>
    <t>45 Denys St</t>
  </si>
  <si>
    <t>27 Sefton St</t>
  </si>
  <si>
    <t>9/18 Lennon St</t>
  </si>
  <si>
    <t>46/121 Rathdowne St</t>
  </si>
  <si>
    <t>6/1 Walsh St</t>
  </si>
  <si>
    <t>11/44 Everard St</t>
  </si>
  <si>
    <t>2/58 Everard St</t>
  </si>
  <si>
    <t>2/1 Barbara St</t>
  </si>
  <si>
    <t>38 Royena Rd</t>
  </si>
  <si>
    <t>3/2 Scotts St</t>
  </si>
  <si>
    <t>1/19 Patterson Rd</t>
  </si>
  <si>
    <t>9 Gresford St</t>
  </si>
  <si>
    <t>12/36 Anderson Rd</t>
  </si>
  <si>
    <t>2/21 Elphin Gr</t>
  </si>
  <si>
    <t>65 Linacre Rd</t>
  </si>
  <si>
    <t>308 Lennox St</t>
  </si>
  <si>
    <t>5 Wavell St</t>
  </si>
  <si>
    <t>8/10 Maryville St</t>
  </si>
  <si>
    <t>2/360 Carlisle St</t>
  </si>
  <si>
    <t>6/524 Moreland Rd</t>
  </si>
  <si>
    <t>1/33 Sheffield St</t>
  </si>
  <si>
    <t>5/361 Royal Pde</t>
  </si>
  <si>
    <t>1/109 Arden St</t>
  </si>
  <si>
    <t>706/30 St Andrews Pl</t>
  </si>
  <si>
    <t>20 Wellington St</t>
  </si>
  <si>
    <t>26 Elphin St</t>
  </si>
  <si>
    <t>15 Thaxted Rd</t>
  </si>
  <si>
    <t>68 Chapman St</t>
  </si>
  <si>
    <t>36 Denmark St</t>
  </si>
  <si>
    <t>47 Naroo St</t>
  </si>
  <si>
    <t>27 Fernhurst Gr</t>
  </si>
  <si>
    <t>21 Compton St</t>
  </si>
  <si>
    <t>6/30 Boxshall St</t>
  </si>
  <si>
    <t>686A Hampton St</t>
  </si>
  <si>
    <t>19 Myrtle St</t>
  </si>
  <si>
    <t>52 Hunter St</t>
  </si>
  <si>
    <t>43 Type St</t>
  </si>
  <si>
    <t>63 Shepherd St</t>
  </si>
  <si>
    <t>12/1 Ruabon Rd</t>
  </si>
  <si>
    <t>25 Llaneast St</t>
  </si>
  <si>
    <t>55 Emo Rd</t>
  </si>
  <si>
    <t>106/216 Rouse St</t>
  </si>
  <si>
    <t>24 Eddie St</t>
  </si>
  <si>
    <t>25 Beaver St</t>
  </si>
  <si>
    <t>2305/241 Harbour Esp</t>
  </si>
  <si>
    <t>2/66 Coventry St</t>
  </si>
  <si>
    <t>10 Munster Tce</t>
  </si>
  <si>
    <t>12/238 The Avenue</t>
  </si>
  <si>
    <t>10/745 Barkly St</t>
  </si>
  <si>
    <t>360 Thompsons Rd</t>
  </si>
  <si>
    <t>135 MacEdon Rd</t>
  </si>
  <si>
    <t>18 Spark St</t>
  </si>
  <si>
    <t>13 Crawley St</t>
  </si>
  <si>
    <t>3/550 Fullarton Rd</t>
  </si>
  <si>
    <t>18 Simpson St</t>
  </si>
  <si>
    <t>11/140 Riversdale Rd</t>
  </si>
  <si>
    <t>7/6 Osborne Ct</t>
  </si>
  <si>
    <t>3/124 Canterbury Rd</t>
  </si>
  <si>
    <t>21 Pacific Dr</t>
  </si>
  <si>
    <t>1/34 Edwin St</t>
  </si>
  <si>
    <t>1/60 McIlwrick St</t>
  </si>
  <si>
    <t>6/21 Wynnstay Rd</t>
  </si>
  <si>
    <t>51 Dixon St</t>
  </si>
  <si>
    <t>684 Orrong Rd</t>
  </si>
  <si>
    <t>198 Page St</t>
  </si>
  <si>
    <t>282 Cumberland Rd</t>
  </si>
  <si>
    <t>8 Wicklow St</t>
  </si>
  <si>
    <t>1/5 Farringdon St</t>
  </si>
  <si>
    <t>73 Park St</t>
  </si>
  <si>
    <t>177 Barkly St</t>
  </si>
  <si>
    <t>4 Illawarra Rd</t>
  </si>
  <si>
    <t>12 Mirams St</t>
  </si>
  <si>
    <t>13/30 Maroo St</t>
  </si>
  <si>
    <t>4 Peppermint Ct</t>
  </si>
  <si>
    <t>11 Commercial Rd</t>
  </si>
  <si>
    <t>61 Station Rd</t>
  </si>
  <si>
    <t>18 Free St</t>
  </si>
  <si>
    <t>4 webster St</t>
  </si>
  <si>
    <t>4/14 Briggs St</t>
  </si>
  <si>
    <t>4/738 Centre Rd</t>
  </si>
  <si>
    <t>78b Miller St</t>
  </si>
  <si>
    <t>21 Tyrone St</t>
  </si>
  <si>
    <t>1 Bent St</t>
  </si>
  <si>
    <t>28 Wanda Rd</t>
  </si>
  <si>
    <t>6/219 Burke Rd</t>
  </si>
  <si>
    <t>13/177 Power St</t>
  </si>
  <si>
    <t>5 Nicholas St</t>
  </si>
  <si>
    <t>3/3 Iramoo St</t>
  </si>
  <si>
    <t>3/107 Wattle Valley Rd</t>
  </si>
  <si>
    <t>47 Brougham St</t>
  </si>
  <si>
    <t>176 Cotham Rd</t>
  </si>
  <si>
    <t>5/46 Fewster Rd</t>
  </si>
  <si>
    <t>4/37 Grandview Gr</t>
  </si>
  <si>
    <t>10 Abbotsford Gr</t>
  </si>
  <si>
    <t>42 Hunter St</t>
  </si>
  <si>
    <t>199 Moor St</t>
  </si>
  <si>
    <t>47 Lord St</t>
  </si>
  <si>
    <t>7/36 Grange Rd</t>
  </si>
  <si>
    <t>54a Hornby St</t>
  </si>
  <si>
    <t>13 Ruabon Rd</t>
  </si>
  <si>
    <t>10 William St</t>
  </si>
  <si>
    <t>57 Clarke St</t>
  </si>
  <si>
    <t>20 Fawkner St</t>
  </si>
  <si>
    <t>40 Nelson St</t>
  </si>
  <si>
    <t>189 Glenlyon Rd</t>
  </si>
  <si>
    <t>391 Brunswick Rd</t>
  </si>
  <si>
    <t>10 Harrison St</t>
  </si>
  <si>
    <t>2/12 Moorong St</t>
  </si>
  <si>
    <t>22 Skipton Rd</t>
  </si>
  <si>
    <t>114/71 Henry St</t>
  </si>
  <si>
    <t>455 Gordon St</t>
  </si>
  <si>
    <t>22 Mirls St</t>
  </si>
  <si>
    <t>4 Boyd St</t>
  </si>
  <si>
    <t>73 Truganini Rd</t>
  </si>
  <si>
    <t>1/35 George St</t>
  </si>
  <si>
    <t>19 Hobson St</t>
  </si>
  <si>
    <t>103 McMahon Rd</t>
  </si>
  <si>
    <t>152 Gooch St</t>
  </si>
  <si>
    <t>10 Bennett St</t>
  </si>
  <si>
    <t>2/90 Victory St</t>
  </si>
  <si>
    <t>8 Rix St</t>
  </si>
  <si>
    <t>16 Banool Rd</t>
  </si>
  <si>
    <t>30 College Pde</t>
  </si>
  <si>
    <t>290 Oriel Rd</t>
  </si>
  <si>
    <t>20/262 Heidelberg Rd</t>
  </si>
  <si>
    <t>119 Curtain St</t>
  </si>
  <si>
    <t>16/10 Elaine Ct</t>
  </si>
  <si>
    <t>1/59 Leicester St</t>
  </si>
  <si>
    <t>407/57 Toorak Rd</t>
  </si>
  <si>
    <t>10/51 Armadale St</t>
  </si>
  <si>
    <t>5/143 Canterbury Rd</t>
  </si>
  <si>
    <t>10/352 Canterbury Rd</t>
  </si>
  <si>
    <t>48 Greeves St</t>
  </si>
  <si>
    <t>126 Heath St</t>
  </si>
  <si>
    <t>202b Edward St</t>
  </si>
  <si>
    <t>15 Viewbank Dr</t>
  </si>
  <si>
    <t>18A Fanny St</t>
  </si>
  <si>
    <t>64 Kerferd St</t>
  </si>
  <si>
    <t>1/7 Farmer St</t>
  </si>
  <si>
    <t>1/16 Raymond St</t>
  </si>
  <si>
    <t>95 Huntingdale Rd</t>
  </si>
  <si>
    <t>10 Maroondah Rd</t>
  </si>
  <si>
    <t>1/3 Eldridge St</t>
  </si>
  <si>
    <t>23/4 Wests Rd</t>
  </si>
  <si>
    <t>84 Victoria St</t>
  </si>
  <si>
    <t>14 Kandanga Gr</t>
  </si>
  <si>
    <t>7 Reddan Ct</t>
  </si>
  <si>
    <t>9 Albany Pl</t>
  </si>
  <si>
    <t>1/136 Queen St</t>
  </si>
  <si>
    <t>25 Allan St</t>
  </si>
  <si>
    <t>26A Macquarie St</t>
  </si>
  <si>
    <t>26 Walter St</t>
  </si>
  <si>
    <t>6 Atkinson St</t>
  </si>
  <si>
    <t>6/75 Pender St</t>
  </si>
  <si>
    <t>89 McMahon Rd</t>
  </si>
  <si>
    <t>17B McFarlane St</t>
  </si>
  <si>
    <t>42 Mansfield St</t>
  </si>
  <si>
    <t>29A Yuile St</t>
  </si>
  <si>
    <t>5 Bridge St</t>
  </si>
  <si>
    <t>63 Beach Rd</t>
  </si>
  <si>
    <t>2 Campbell St</t>
  </si>
  <si>
    <t>28/8 Hull St</t>
  </si>
  <si>
    <t>5/22 Stanley St</t>
  </si>
  <si>
    <t>21 Barkly St</t>
  </si>
  <si>
    <t>2/82 Brunel St</t>
  </si>
  <si>
    <t>232 Williams Rd</t>
  </si>
  <si>
    <t>366 Toorak Rd</t>
  </si>
  <si>
    <t>344 High St</t>
  </si>
  <si>
    <t>18 Soudan St</t>
  </si>
  <si>
    <t>26/12 Clyde St</t>
  </si>
  <si>
    <t>32 Page St</t>
  </si>
  <si>
    <t>83 Roseberry St</t>
  </si>
  <si>
    <t>44 The Parade</t>
  </si>
  <si>
    <t>222 Woodland St</t>
  </si>
  <si>
    <t>13/49 Haines St</t>
  </si>
  <si>
    <t>13/2 Saltriver Pl</t>
  </si>
  <si>
    <t>52a Williamstown Rd</t>
  </si>
  <si>
    <t>13 Soudan Rd</t>
  </si>
  <si>
    <t>3/36 Westfield Dr</t>
  </si>
  <si>
    <t>5 Robin Ct</t>
  </si>
  <si>
    <t>66 The Avenue</t>
  </si>
  <si>
    <t>4 Wilkins St</t>
  </si>
  <si>
    <t>22/41 Murrumbeena Rd</t>
  </si>
  <si>
    <t>575 South Rd</t>
  </si>
  <si>
    <t>19 Denver St</t>
  </si>
  <si>
    <t>87 Berkshire Rd</t>
  </si>
  <si>
    <t>4/205 Auburn Rd</t>
  </si>
  <si>
    <t>2/11 Winfield Rd</t>
  </si>
  <si>
    <t>8B Myrtle St</t>
  </si>
  <si>
    <t>28 Severn St</t>
  </si>
  <si>
    <t>17 Empress Rd</t>
  </si>
  <si>
    <t>16 Callanish Rd</t>
  </si>
  <si>
    <t>7 Heather Gr</t>
  </si>
  <si>
    <t>119 North Rd</t>
  </si>
  <si>
    <t>296 Oriel Rd</t>
  </si>
  <si>
    <t>5 Binalong Ct</t>
  </si>
  <si>
    <t>7 Flinders St</t>
  </si>
  <si>
    <t>23/86 Queens Pde</t>
  </si>
  <si>
    <t>25 Egan St</t>
  </si>
  <si>
    <t>12 Kiewa St</t>
  </si>
  <si>
    <t>7/12 Oxford St</t>
  </si>
  <si>
    <t>16h Stables La</t>
  </si>
  <si>
    <t>7/69 Edgar St N</t>
  </si>
  <si>
    <t>4/11 Lewisham Rd</t>
  </si>
  <si>
    <t>10/7 Barnsbury Rd</t>
  </si>
  <si>
    <t>1/14 Durward Rd</t>
  </si>
  <si>
    <t>1/76 Carlisle St</t>
  </si>
  <si>
    <t>2/4 Southey Ct</t>
  </si>
  <si>
    <t>4/16 Hotham Gr</t>
  </si>
  <si>
    <t>44 Widford St</t>
  </si>
  <si>
    <t>75 West St</t>
  </si>
  <si>
    <t>5 Donne St</t>
  </si>
  <si>
    <t>52 Evans St</t>
  </si>
  <si>
    <t>2/7 Fawkner St</t>
  </si>
  <si>
    <t>2/4 Carmyle Ct</t>
  </si>
  <si>
    <t>2/4 Balmoral St</t>
  </si>
  <si>
    <t>10 Intervale Dr</t>
  </si>
  <si>
    <t>8/21 Hampton Pde</t>
  </si>
  <si>
    <t>1 Stanlake St</t>
  </si>
  <si>
    <t>173 Queen St</t>
  </si>
  <si>
    <t>3/21 Jersey Pde</t>
  </si>
  <si>
    <t>5/698 Inkerman Rd</t>
  </si>
  <si>
    <t>548 Centre Rd</t>
  </si>
  <si>
    <t>77B Fromer St</t>
  </si>
  <si>
    <t>13 Stewart St</t>
  </si>
  <si>
    <t>2/19 Glanfield St</t>
  </si>
  <si>
    <t>32 Stott St</t>
  </si>
  <si>
    <t>7 Prospect Gr</t>
  </si>
  <si>
    <t>20 Hutchinson St</t>
  </si>
  <si>
    <t>1/52 Union Rd</t>
  </si>
  <si>
    <t>17 Hamilton St</t>
  </si>
  <si>
    <t>136 Thomas St</t>
  </si>
  <si>
    <t>5/30 Magnolia Rd</t>
  </si>
  <si>
    <t>22 Douglas St</t>
  </si>
  <si>
    <t>85 Turner St</t>
  </si>
  <si>
    <t>967 Drummond St</t>
  </si>
  <si>
    <t>2/19 Elm St</t>
  </si>
  <si>
    <t>5/80 Burke Rd</t>
  </si>
  <si>
    <t>6/10 Wrexham Rd</t>
  </si>
  <si>
    <t>16A Perth St</t>
  </si>
  <si>
    <t>2 Dundas Pl</t>
  </si>
  <si>
    <t>45 Fran St</t>
  </si>
  <si>
    <t>211 Bell St</t>
  </si>
  <si>
    <t>6 Dromana St</t>
  </si>
  <si>
    <t>229 Sussex St</t>
  </si>
  <si>
    <t>9 Kevin St</t>
  </si>
  <si>
    <t>1 Sutherland St</t>
  </si>
  <si>
    <t>35 Gungarlan Dr</t>
  </si>
  <si>
    <t>47 Carrington Rd</t>
  </si>
  <si>
    <t>8 Riley St</t>
  </si>
  <si>
    <t>107/88 Altona St</t>
  </si>
  <si>
    <t>909/118 Kavanagh St</t>
  </si>
  <si>
    <t>1206/483 Swanston St</t>
  </si>
  <si>
    <t>6/55 Provost St</t>
  </si>
  <si>
    <t>805/300 Swanston St</t>
  </si>
  <si>
    <t>224 Ballarat Rd</t>
  </si>
  <si>
    <t>44 Inkerman St</t>
  </si>
  <si>
    <t>2/47 Coorigil Rd</t>
  </si>
  <si>
    <t>13/200 Westgarth St</t>
  </si>
  <si>
    <t>28A McMahon Rd</t>
  </si>
  <si>
    <t>111 Gower St</t>
  </si>
  <si>
    <t>2/195 Clarke St</t>
  </si>
  <si>
    <t>5 Kendall St</t>
  </si>
  <si>
    <t>121 Warwick Rd</t>
  </si>
  <si>
    <t>75 Cornwall Rd</t>
  </si>
  <si>
    <t>3/505 High St</t>
  </si>
  <si>
    <t>10/13 Myrniong St</t>
  </si>
  <si>
    <t>56 Brandon St</t>
  </si>
  <si>
    <t>355 Nepean Hwy</t>
  </si>
  <si>
    <t>478 Waterdale Rd</t>
  </si>
  <si>
    <t>17 Longmuir Rd</t>
  </si>
  <si>
    <t>1/8 Stokes St</t>
  </si>
  <si>
    <t>7 Thames St</t>
  </si>
  <si>
    <t>414/6 Lord St</t>
  </si>
  <si>
    <t>93 Hotham St</t>
  </si>
  <si>
    <t>17 Findon St</t>
  </si>
  <si>
    <t>37 Kelson St</t>
  </si>
  <si>
    <t>92 West St</t>
  </si>
  <si>
    <t>15/17 Ascot Vale Rd</t>
  </si>
  <si>
    <t>607/255 Racecourse Rd</t>
  </si>
  <si>
    <t>136A Fulham Rd</t>
  </si>
  <si>
    <t>15 Mellor St</t>
  </si>
  <si>
    <t>30 Chapman St</t>
  </si>
  <si>
    <t>2/19 Hemming St</t>
  </si>
  <si>
    <t>14 Park Rd</t>
  </si>
  <si>
    <t>2/13 Walker St</t>
  </si>
  <si>
    <t>18 Lowan St</t>
  </si>
  <si>
    <t>5 Hamilton St</t>
  </si>
  <si>
    <t>10 Chaucer St</t>
  </si>
  <si>
    <t>3/1073 Centre Rd</t>
  </si>
  <si>
    <t>111/112 Pier St</t>
  </si>
  <si>
    <t>1/6 Brad St</t>
  </si>
  <si>
    <t>1/12 Merino St</t>
  </si>
  <si>
    <t>2/16 Cheddar Rd</t>
  </si>
  <si>
    <t>4 Wilmoth St</t>
  </si>
  <si>
    <t>1/17 Chatham Rd</t>
  </si>
  <si>
    <t>6/4 Dudley St</t>
  </si>
  <si>
    <t>17/127 Hawdon St</t>
  </si>
  <si>
    <t>11 Abbotsford Gr</t>
  </si>
  <si>
    <t>8/3 Miller St</t>
  </si>
  <si>
    <t>4/170 Oxford St</t>
  </si>
  <si>
    <t>6 Wynnstay Rd</t>
  </si>
  <si>
    <t>75 Sutherland Rd</t>
  </si>
  <si>
    <t>189 Station St</t>
  </si>
  <si>
    <t>13 Seggan Cir</t>
  </si>
  <si>
    <t>5/36 King St</t>
  </si>
  <si>
    <t>19 Clarendon St</t>
  </si>
  <si>
    <t>1/155 Deakin St</t>
  </si>
  <si>
    <t>99 Fawkner St</t>
  </si>
  <si>
    <t>15A Lothian St</t>
  </si>
  <si>
    <t>27 McIntyre Dr</t>
  </si>
  <si>
    <t>68 Leila Rd</t>
  </si>
  <si>
    <t>40 Hughes Pde</t>
  </si>
  <si>
    <t>129/4 Bik La</t>
  </si>
  <si>
    <t>2/53 Caroline St</t>
  </si>
  <si>
    <t>94 Graham St</t>
  </si>
  <si>
    <t>1/71 Lynch Rd</t>
  </si>
  <si>
    <t>272 Sussex St</t>
  </si>
  <si>
    <t>256 Stewart St</t>
  </si>
  <si>
    <t>8/39 Dover St</t>
  </si>
  <si>
    <t>1509/152 Sturt St</t>
  </si>
  <si>
    <t>88 Victoria St</t>
  </si>
  <si>
    <t>3 Hutton St</t>
  </si>
  <si>
    <t>2 Nola St</t>
  </si>
  <si>
    <t>27 Zoe Cct</t>
  </si>
  <si>
    <t>15 Morgan St</t>
  </si>
  <si>
    <t>37 Scotia St</t>
  </si>
  <si>
    <t>33 Wales St</t>
  </si>
  <si>
    <t>4/78 Dendy St</t>
  </si>
  <si>
    <t>6/63 Linacre Rd</t>
  </si>
  <si>
    <t>8 Ovata Cl</t>
  </si>
  <si>
    <t>1/7 Sanders Pl</t>
  </si>
  <si>
    <t>11/38 Grange Rd</t>
  </si>
  <si>
    <t>28 Cambridge St</t>
  </si>
  <si>
    <t>15 Stanley St</t>
  </si>
  <si>
    <t>45 Portland St</t>
  </si>
  <si>
    <t>15 Mirams St</t>
  </si>
  <si>
    <t>12/3 Gordon St</t>
  </si>
  <si>
    <t>12/14 Eldridge St</t>
  </si>
  <si>
    <t>378 Manningham Rd</t>
  </si>
  <si>
    <t>5A William St</t>
  </si>
  <si>
    <t>4/58 Bath Rd</t>
  </si>
  <si>
    <t>4/30 Murphy St</t>
  </si>
  <si>
    <t>602/220 Commercial Rd</t>
  </si>
  <si>
    <t>3/1 Headley St</t>
  </si>
  <si>
    <t>871 Park St</t>
  </si>
  <si>
    <t>17/29 Bendall St</t>
  </si>
  <si>
    <t>23 MacKay St</t>
  </si>
  <si>
    <t>131 Bradshaw St</t>
  </si>
  <si>
    <t>3301/288 Spencer St</t>
  </si>
  <si>
    <t>22 Faraday St</t>
  </si>
  <si>
    <t>107 Alma St</t>
  </si>
  <si>
    <t>2/11 Francesco St</t>
  </si>
  <si>
    <t>5 Sycamore St</t>
  </si>
  <si>
    <t>107 Wright St</t>
  </si>
  <si>
    <t>2/1021 Toorak Rd</t>
  </si>
  <si>
    <t>23 Somerset Rd</t>
  </si>
  <si>
    <t>59 Mason St</t>
  </si>
  <si>
    <t>53 Ronald St</t>
  </si>
  <si>
    <t>89 Pearson St</t>
  </si>
  <si>
    <t>29 Stewart St</t>
  </si>
  <si>
    <t>53A Market St</t>
  </si>
  <si>
    <t>22 Alfred St</t>
  </si>
  <si>
    <t>23 Duffy St</t>
  </si>
  <si>
    <t>3/18 Bleazby St</t>
  </si>
  <si>
    <t>5/70 Power St</t>
  </si>
  <si>
    <t>4/1 Through Rd</t>
  </si>
  <si>
    <t>1/137 Cole St</t>
  </si>
  <si>
    <t>2/377 Dandenong Rd</t>
  </si>
  <si>
    <t>17/246 Wattletree Rd</t>
  </si>
  <si>
    <t>93 Williamstown Rd</t>
  </si>
  <si>
    <t>76 Castlewood St</t>
  </si>
  <si>
    <t>5 Malane St</t>
  </si>
  <si>
    <t>2/32 Forrest St</t>
  </si>
  <si>
    <t>10 Gresford St</t>
  </si>
  <si>
    <t>6 Leicester St</t>
  </si>
  <si>
    <t>484 Waterdale Rd</t>
  </si>
  <si>
    <t>48 The Boulevard</t>
  </si>
  <si>
    <t>7/7 Allard St</t>
  </si>
  <si>
    <t>58 Waverley St</t>
  </si>
  <si>
    <t>69 Aberfeldie St</t>
  </si>
  <si>
    <t>14 Ashwood Dr</t>
  </si>
  <si>
    <t>38 Simpson St</t>
  </si>
  <si>
    <t>16 Gavin St</t>
  </si>
  <si>
    <t>3/78 Moonya Rd</t>
  </si>
  <si>
    <t>18 Claude St</t>
  </si>
  <si>
    <t>74 Pender St</t>
  </si>
  <si>
    <t>48 Murray St</t>
  </si>
  <si>
    <t>52a Deakin St</t>
  </si>
  <si>
    <t>9 Willow Dr</t>
  </si>
  <si>
    <t>1001/639 Little Bourke St</t>
  </si>
  <si>
    <t>16 Greenview Ct</t>
  </si>
  <si>
    <t>3/14 Ridley St</t>
  </si>
  <si>
    <t>13 Maylands St</t>
  </si>
  <si>
    <t>16 Sylvan St</t>
  </si>
  <si>
    <t>6 Pandanus Ct</t>
  </si>
  <si>
    <t>182 Keele St</t>
  </si>
  <si>
    <t>3/11 Lincoln Pl</t>
  </si>
  <si>
    <t>18 Ronald St</t>
  </si>
  <si>
    <t>1 Nayook La</t>
  </si>
  <si>
    <t>1/11 New St</t>
  </si>
  <si>
    <t>6/378 Dandenong Rd</t>
  </si>
  <si>
    <t>83 Truganini Rd</t>
  </si>
  <si>
    <t>1/5 Box St</t>
  </si>
  <si>
    <t>2A Churchill St</t>
  </si>
  <si>
    <t>12 Clifton St</t>
  </si>
  <si>
    <t>9/12 Bartlett St</t>
  </si>
  <si>
    <t>35 Elizabeth St</t>
  </si>
  <si>
    <t>1 Elder St</t>
  </si>
  <si>
    <t>66 Dunstan Pde</t>
  </si>
  <si>
    <t>70 West St</t>
  </si>
  <si>
    <t>15 Hardwick St</t>
  </si>
  <si>
    <t>8/300 Racecourse Rd</t>
  </si>
  <si>
    <t>57 Monash St</t>
  </si>
  <si>
    <t>13 Simpson St</t>
  </si>
  <si>
    <t>50 Home Rd</t>
  </si>
  <si>
    <t>43 Godfrey St</t>
  </si>
  <si>
    <t>24 Brooke St</t>
  </si>
  <si>
    <t>28 Gish Ct</t>
  </si>
  <si>
    <t>16 Stennis St</t>
  </si>
  <si>
    <t>215 Weston St</t>
  </si>
  <si>
    <t>1/9 Ardoch St</t>
  </si>
  <si>
    <t>1 Giuliano Ct</t>
  </si>
  <si>
    <t>6/176 Walsh St</t>
  </si>
  <si>
    <t>3/13 Emily St</t>
  </si>
  <si>
    <t>39 Ferguson St</t>
  </si>
  <si>
    <t>4/81 Rosanna Rd</t>
  </si>
  <si>
    <t>264 Barkly St</t>
  </si>
  <si>
    <t>10/581 Orrong Rd</t>
  </si>
  <si>
    <t>25 Mountain St</t>
  </si>
  <si>
    <t>33 Nimmo St</t>
  </si>
  <si>
    <t>52 Alexander St</t>
  </si>
  <si>
    <t>32 Jubilee Pl</t>
  </si>
  <si>
    <t>1/40 Ormond Rd</t>
  </si>
  <si>
    <t>8/68 Goldsmith St</t>
  </si>
  <si>
    <t>22A Cobden St</t>
  </si>
  <si>
    <t>95 Station St</t>
  </si>
  <si>
    <t>21A Cosmos St</t>
  </si>
  <si>
    <t>2/175 Blyth St</t>
  </si>
  <si>
    <t>1/3 Vine St</t>
  </si>
  <si>
    <t>3/103 Church Rd</t>
  </si>
  <si>
    <t>81 Parker St</t>
  </si>
  <si>
    <t>8/18 Darling St</t>
  </si>
  <si>
    <t>47 Boyne St</t>
  </si>
  <si>
    <t>60 Hayward La</t>
  </si>
  <si>
    <t>49 Leopold St</t>
  </si>
  <si>
    <t>1A Merritt Ct</t>
  </si>
  <si>
    <t>220 Victoria Rd</t>
  </si>
  <si>
    <t>4/799 Burwood Rd</t>
  </si>
  <si>
    <t>2/2 Harrison St</t>
  </si>
  <si>
    <t>44 Reid St</t>
  </si>
  <si>
    <t>7/297 Dandenong Rd</t>
  </si>
  <si>
    <t>1/17 Albion St</t>
  </si>
  <si>
    <t>5/1 Headley St</t>
  </si>
  <si>
    <t>1610/182 Edward St</t>
  </si>
  <si>
    <t>196 Ohea St</t>
  </si>
  <si>
    <t>31 Zenith St</t>
  </si>
  <si>
    <t>79 Lincoln Rd</t>
  </si>
  <si>
    <t>14/52 Leicester St</t>
  </si>
  <si>
    <t>13 Wilson St</t>
  </si>
  <si>
    <t>14 Lennox St</t>
  </si>
  <si>
    <t>23 Franklin St</t>
  </si>
  <si>
    <t>50 Collinson St</t>
  </si>
  <si>
    <t>59 William St</t>
  </si>
  <si>
    <t>13/20 St Edmonds Rd</t>
  </si>
  <si>
    <t>20 Gordon Gr</t>
  </si>
  <si>
    <t>14 Haldane Rd</t>
  </si>
  <si>
    <t>128 Atherton Rd</t>
  </si>
  <si>
    <t>3/22 Pickett St</t>
  </si>
  <si>
    <t>11/1 Windsor St</t>
  </si>
  <si>
    <t>7/122 Glen Huntly Rd</t>
  </si>
  <si>
    <t>11 Ridgeway Pde</t>
  </si>
  <si>
    <t>26 Hunter Rd</t>
  </si>
  <si>
    <t>45 Stevenson St</t>
  </si>
  <si>
    <t>15 Loller St</t>
  </si>
  <si>
    <t>8/74 Marshall St</t>
  </si>
  <si>
    <t>34 Richardson St</t>
  </si>
  <si>
    <t>3/30 Heller St</t>
  </si>
  <si>
    <t>344 Gaffney St</t>
  </si>
  <si>
    <t>25 Francis St</t>
  </si>
  <si>
    <t>7 Cartwright St</t>
  </si>
  <si>
    <t>1/15 Geelong Rd</t>
  </si>
  <si>
    <t>8 Buckingham St</t>
  </si>
  <si>
    <t>34 Wilkins St</t>
  </si>
  <si>
    <t>2/1 Mervin St</t>
  </si>
  <si>
    <t>2/16 Odowd St</t>
  </si>
  <si>
    <t>80 Brougham St</t>
  </si>
  <si>
    <t>16A Waterloo St</t>
  </si>
  <si>
    <t>5b Ocean St</t>
  </si>
  <si>
    <t>4/425 Station St</t>
  </si>
  <si>
    <t>6 Hardwick St</t>
  </si>
  <si>
    <t>2/6 Nelson Ct</t>
  </si>
  <si>
    <t>1/2 Condah Ct</t>
  </si>
  <si>
    <t>715/300 Swanston St</t>
  </si>
  <si>
    <t>84 May St</t>
  </si>
  <si>
    <t>21 Charlton St</t>
  </si>
  <si>
    <t>178 Clarendon St</t>
  </si>
  <si>
    <t>7 High St</t>
  </si>
  <si>
    <t>20 Kingaroy Rd</t>
  </si>
  <si>
    <t>98 Bath Rd</t>
  </si>
  <si>
    <t>3 Highbury St</t>
  </si>
  <si>
    <t>9/823 Rathdowne St</t>
  </si>
  <si>
    <t>6/38 Boisdale St</t>
  </si>
  <si>
    <t>1/260 St Kilda Rd</t>
  </si>
  <si>
    <t>251 Gaffney St</t>
  </si>
  <si>
    <t>76 Ogilvie St</t>
  </si>
  <si>
    <t>51 Roberts St</t>
  </si>
  <si>
    <t>4/98 Church Rd</t>
  </si>
  <si>
    <t>12 Murillo Ct</t>
  </si>
  <si>
    <t>35 Chandler St</t>
  </si>
  <si>
    <t>12 Wyalong St</t>
  </si>
  <si>
    <t>6 Stuart Ct</t>
  </si>
  <si>
    <t>3/123 Waterdale Rd</t>
  </si>
  <si>
    <t>5/21 Cumming St</t>
  </si>
  <si>
    <t>70 Derby St</t>
  </si>
  <si>
    <t>55 Epsom Rd</t>
  </si>
  <si>
    <t>3/10 Ormond Rd</t>
  </si>
  <si>
    <t>1 Donal St</t>
  </si>
  <si>
    <t>11 Perth St</t>
  </si>
  <si>
    <t>1 College St</t>
  </si>
  <si>
    <t>15 Hollsmoor Rd</t>
  </si>
  <si>
    <t>95 Essex St</t>
  </si>
  <si>
    <t>9 Vincent St</t>
  </si>
  <si>
    <t>37 William St</t>
  </si>
  <si>
    <t>45 Loeman St</t>
  </si>
  <si>
    <t>10 Rupert St</t>
  </si>
  <si>
    <t>2/1 Clark St</t>
  </si>
  <si>
    <t>27 Olver St</t>
  </si>
  <si>
    <t>29 Collins St</t>
  </si>
  <si>
    <t>2/28 Caroline St</t>
  </si>
  <si>
    <t>51 Victory Bvd</t>
  </si>
  <si>
    <t>2/442 Bluff Rd</t>
  </si>
  <si>
    <t>6/34 Bonar St</t>
  </si>
  <si>
    <t>1/47 Wilson St</t>
  </si>
  <si>
    <t>9 Bendigo St</t>
  </si>
  <si>
    <t>2/19 Ash Gr</t>
  </si>
  <si>
    <t>6/383 Gilbert Rd</t>
  </si>
  <si>
    <t>1/26 Chaleyer St</t>
  </si>
  <si>
    <t>132 Cornwall Rd</t>
  </si>
  <si>
    <t>19 Derna St</t>
  </si>
  <si>
    <t>87 Hope St</t>
  </si>
  <si>
    <t>11 Ascot St</t>
  </si>
  <si>
    <t>44/2 Horizon Dr</t>
  </si>
  <si>
    <t>43 Ballarat St</t>
  </si>
  <si>
    <t>14 Finlay St</t>
  </si>
  <si>
    <t>20 Grace St</t>
  </si>
  <si>
    <t>686 High St</t>
  </si>
  <si>
    <t>13/175 Power St</t>
  </si>
  <si>
    <t>68 Bowen St</t>
  </si>
  <si>
    <t>114A Bay St</t>
  </si>
  <si>
    <t>112 Asling St</t>
  </si>
  <si>
    <t>313/163 Cremorne St</t>
  </si>
  <si>
    <t>3/16 Fulton St</t>
  </si>
  <si>
    <t>105 Canning St</t>
  </si>
  <si>
    <t>1 Moama St</t>
  </si>
  <si>
    <t>1/59 Parker St</t>
  </si>
  <si>
    <t>2/119 Railway St N</t>
  </si>
  <si>
    <t>27 Neville St</t>
  </si>
  <si>
    <t>2A Ritchie Ct</t>
  </si>
  <si>
    <t>501/38 Harold St</t>
  </si>
  <si>
    <t>4/95 Wilson St</t>
  </si>
  <si>
    <t>4 Linton St</t>
  </si>
  <si>
    <t>8/98 George St</t>
  </si>
  <si>
    <t>2A Council St</t>
  </si>
  <si>
    <t>296A Williams Rd</t>
  </si>
  <si>
    <t>38 Tribe St</t>
  </si>
  <si>
    <t>94 Lydia St</t>
  </si>
  <si>
    <t>13 Alister St</t>
  </si>
  <si>
    <t>2 French St</t>
  </si>
  <si>
    <t>98 Brady Rd</t>
  </si>
  <si>
    <t>1 Carcoola Ct</t>
  </si>
  <si>
    <t>1/13 Mansfield St</t>
  </si>
  <si>
    <t>5 Queen St</t>
  </si>
  <si>
    <t>4/17 Hazel St</t>
  </si>
  <si>
    <t>4/308 Hampton St</t>
  </si>
  <si>
    <t>122 Richardson St</t>
  </si>
  <si>
    <t>1/77 Wattletree Rd</t>
  </si>
  <si>
    <t>2/36 Prospect St</t>
  </si>
  <si>
    <t>41 Eveline St</t>
  </si>
  <si>
    <t>9/51 Stephen St</t>
  </si>
  <si>
    <t>38 Wellington St</t>
  </si>
  <si>
    <t>9/99 Melbourne Rd</t>
  </si>
  <si>
    <t>6 Hill St</t>
  </si>
  <si>
    <t>8 Yendon Rd</t>
  </si>
  <si>
    <t>47 Anderson Rd</t>
  </si>
  <si>
    <t>78 Valley Pde</t>
  </si>
  <si>
    <t>318/185 Lennox St</t>
  </si>
  <si>
    <t>16 Tashinny Rd</t>
  </si>
  <si>
    <t>3/20 Mercer Rd</t>
  </si>
  <si>
    <t>97 Page St</t>
  </si>
  <si>
    <t>54 South St</t>
  </si>
  <si>
    <t>1/256 Mason St</t>
  </si>
  <si>
    <t>15 Dover St</t>
  </si>
  <si>
    <t>5/162 Westgarth St</t>
  </si>
  <si>
    <t>29 Rubens Gr</t>
  </si>
  <si>
    <t>10/4 Rae Ct</t>
  </si>
  <si>
    <t>18 Odessa St</t>
  </si>
  <si>
    <t>282 Ross St</t>
  </si>
  <si>
    <t>4/29 Margaret St</t>
  </si>
  <si>
    <t>1/37 Hillside Gr</t>
  </si>
  <si>
    <t>44 Walter St</t>
  </si>
  <si>
    <t>24 Valley St</t>
  </si>
  <si>
    <t>407/72 Altona St</t>
  </si>
  <si>
    <t>5 Rogan La</t>
  </si>
  <si>
    <t>3/1 Carmichael St</t>
  </si>
  <si>
    <t>45 Lynnwood Pde</t>
  </si>
  <si>
    <t>1/217 Woods St</t>
  </si>
  <si>
    <t>22/89 Neerim Rd</t>
  </si>
  <si>
    <t>122 Tyler St</t>
  </si>
  <si>
    <t>4/15 Rix St</t>
  </si>
  <si>
    <t>60 Stafford St</t>
  </si>
  <si>
    <t>3/22 Scottsdale St</t>
  </si>
  <si>
    <t>2/261 Dandenong Rd</t>
  </si>
  <si>
    <t>3 Hazel Gr</t>
  </si>
  <si>
    <t>4/36 Queens Pde</t>
  </si>
  <si>
    <t>16 Alleford St</t>
  </si>
  <si>
    <t>19 Shands La</t>
  </si>
  <si>
    <t>12 Stonemark Ct</t>
  </si>
  <si>
    <t>60 Adeney St</t>
  </si>
  <si>
    <t>153 Coronation St</t>
  </si>
  <si>
    <t>1 Robinson St</t>
  </si>
  <si>
    <t>17 Barnard Ct</t>
  </si>
  <si>
    <t>64A Christowel St</t>
  </si>
  <si>
    <t>7/765 Malvern Rd</t>
  </si>
  <si>
    <t>68A Emo Rd</t>
  </si>
  <si>
    <t>22 Kyarra Rd</t>
  </si>
  <si>
    <t>1A Boandyne Ct</t>
  </si>
  <si>
    <t>9/12 Acland St</t>
  </si>
  <si>
    <t>35 The Grove</t>
  </si>
  <si>
    <t>8/46 Kororoit Creek Rd</t>
  </si>
  <si>
    <t>4 Thompson St</t>
  </si>
  <si>
    <t>12 May St</t>
  </si>
  <si>
    <t>1/109 Station St</t>
  </si>
  <si>
    <t>54 Capon St</t>
  </si>
  <si>
    <t>98 Heath St</t>
  </si>
  <si>
    <t>31 Bowen St</t>
  </si>
  <si>
    <t>7 Browning St</t>
  </si>
  <si>
    <t>3 Estelle St</t>
  </si>
  <si>
    <t>48 Matilda Rd</t>
  </si>
  <si>
    <t>16 Selwyn St</t>
  </si>
  <si>
    <t>111 Ramu Pde</t>
  </si>
  <si>
    <t>15/20 Florence Rd</t>
  </si>
  <si>
    <t>12/2 Gordon Gr</t>
  </si>
  <si>
    <t>405/2 Rouse St</t>
  </si>
  <si>
    <t>443 Albert St</t>
  </si>
  <si>
    <t>100 Faraday St</t>
  </si>
  <si>
    <t>4/4 Crefden St</t>
  </si>
  <si>
    <t>20/9 Fabian Ct</t>
  </si>
  <si>
    <t>15 Glenda St</t>
  </si>
  <si>
    <t>22 Station Rd</t>
  </si>
  <si>
    <t>8/54 Moonya Rd</t>
  </si>
  <si>
    <t>14 Emily St</t>
  </si>
  <si>
    <t>1/14 Fulham Rd</t>
  </si>
  <si>
    <t>198 Raglan St</t>
  </si>
  <si>
    <t>283 Tyler St</t>
  </si>
  <si>
    <t>43 Fernhurst Gr</t>
  </si>
  <si>
    <t>51/167 Fitzroy St</t>
  </si>
  <si>
    <t>146 Ormond Rd</t>
  </si>
  <si>
    <t>112 Francis St</t>
  </si>
  <si>
    <t>56 Verdon St</t>
  </si>
  <si>
    <t>88 MacKie Rd</t>
  </si>
  <si>
    <t>6 Wilson Gr</t>
  </si>
  <si>
    <t>75 Haig St</t>
  </si>
  <si>
    <t>15/9 Darling St</t>
  </si>
  <si>
    <t>22/122 Maribyrnong Rd</t>
  </si>
  <si>
    <t>26 Brewster St</t>
  </si>
  <si>
    <t>7 Stewart St</t>
  </si>
  <si>
    <t>75 Cheddar Rd</t>
  </si>
  <si>
    <t>353 Waterdale Rd</t>
  </si>
  <si>
    <t>334 Punt Rd</t>
  </si>
  <si>
    <t>12 Hilda St</t>
  </si>
  <si>
    <t>3/197 Wattletree Rd</t>
  </si>
  <si>
    <t>802/127 Beach St</t>
  </si>
  <si>
    <t>14B Boronia St</t>
  </si>
  <si>
    <t>27 Banff St</t>
  </si>
  <si>
    <t>3/9 Cormac St</t>
  </si>
  <si>
    <t>3/98 Grange Rd</t>
  </si>
  <si>
    <t>74 Denham St</t>
  </si>
  <si>
    <t>22 Netherway St</t>
  </si>
  <si>
    <t>2/72 Dendy St</t>
  </si>
  <si>
    <t>22/530 Toorak Rd</t>
  </si>
  <si>
    <t>23 Alexandra St</t>
  </si>
  <si>
    <t>33 North St</t>
  </si>
  <si>
    <t>2/63 Brougham St</t>
  </si>
  <si>
    <t>7 Victoria St</t>
  </si>
  <si>
    <t>537 Neerim Rd</t>
  </si>
  <si>
    <t>39 Smith St</t>
  </si>
  <si>
    <t>68 Nicholson Pde</t>
  </si>
  <si>
    <t>3/348 Riversdale Rd</t>
  </si>
  <si>
    <t>8 Campbell St</t>
  </si>
  <si>
    <t>34 Nott St</t>
  </si>
  <si>
    <t>39 McEwan Rd</t>
  </si>
  <si>
    <t>20 Gordon St</t>
  </si>
  <si>
    <t>15/289 Barkly St</t>
  </si>
  <si>
    <t>109 Powell St</t>
  </si>
  <si>
    <t>4 Albany Pl</t>
  </si>
  <si>
    <t>127 Tucker Rd</t>
  </si>
  <si>
    <t>88 Edgevale Rd</t>
  </si>
  <si>
    <t>7/87 Thomas St</t>
  </si>
  <si>
    <t>15/18 Islington St</t>
  </si>
  <si>
    <t>1a Primrose St</t>
  </si>
  <si>
    <t>115 Page St</t>
  </si>
  <si>
    <t>14/854 Pascoe Vale Rd</t>
  </si>
  <si>
    <t>10/446 Albion St</t>
  </si>
  <si>
    <t>256 McBryde St</t>
  </si>
  <si>
    <t>34 Woodland St</t>
  </si>
  <si>
    <t>716/22 Dorcas St</t>
  </si>
  <si>
    <t>14 Hardiman St</t>
  </si>
  <si>
    <t>76 Bishop St</t>
  </si>
  <si>
    <t>3/16 Yendon Rd</t>
  </si>
  <si>
    <t>27 Parkmore Rd</t>
  </si>
  <si>
    <t>127 Normanby Rd</t>
  </si>
  <si>
    <t>2/89 Purinuan Rd</t>
  </si>
  <si>
    <t>1/41 Morang Rd</t>
  </si>
  <si>
    <t>5/95 Balwyn Rd</t>
  </si>
  <si>
    <t>36 College St</t>
  </si>
  <si>
    <t>4/14 Brickwood St</t>
  </si>
  <si>
    <t>2A Edyvean St</t>
  </si>
  <si>
    <t>3/6 Peverill St</t>
  </si>
  <si>
    <t>58 Horace St</t>
  </si>
  <si>
    <t>12/27 Dickens St</t>
  </si>
  <si>
    <t>2A Piper St</t>
  </si>
  <si>
    <t>3/27 Gladstone Pde</t>
  </si>
  <si>
    <t>23/10 Breese St</t>
  </si>
  <si>
    <t>23 Hart St</t>
  </si>
  <si>
    <t>2 Seddon St</t>
  </si>
  <si>
    <t>192 Edwardes St</t>
  </si>
  <si>
    <t>46 Dalton St</t>
  </si>
  <si>
    <t>52 Suffolk Rd</t>
  </si>
  <si>
    <t>2/71 Roslyn St</t>
  </si>
  <si>
    <t>8/705 Park St</t>
  </si>
  <si>
    <t>11 South Tce</t>
  </si>
  <si>
    <t>8 Long St</t>
  </si>
  <si>
    <t>1/13 Narong Rd</t>
  </si>
  <si>
    <t>35 Hunter St</t>
  </si>
  <si>
    <t>64 Malpas St</t>
  </si>
  <si>
    <t>34 Kawarren St</t>
  </si>
  <si>
    <t>21A Kent St</t>
  </si>
  <si>
    <t>12 Rostrevor Pde</t>
  </si>
  <si>
    <t>3 Mavis St</t>
  </si>
  <si>
    <t>40 Clifton St</t>
  </si>
  <si>
    <t>31 Riley St</t>
  </si>
  <si>
    <t>11/201 Wellington Pde S</t>
  </si>
  <si>
    <t>39 Keon St</t>
  </si>
  <si>
    <t>5 Birdwood St</t>
  </si>
  <si>
    <t>3/30 Cremorne St</t>
  </si>
  <si>
    <t>78 Davison St</t>
  </si>
  <si>
    <t>6/29 Barkly St</t>
  </si>
  <si>
    <t>59 Clyde St</t>
  </si>
  <si>
    <t>4 Pixel Cct</t>
  </si>
  <si>
    <t>13 Acacia St</t>
  </si>
  <si>
    <t>144 Marshall Rd</t>
  </si>
  <si>
    <t>45 Norfolk St</t>
  </si>
  <si>
    <t>4/167 Murrumbeena Rd</t>
  </si>
  <si>
    <t>393 North Rd</t>
  </si>
  <si>
    <t>53 Scott Gr</t>
  </si>
  <si>
    <t>53 Adelaide St</t>
  </si>
  <si>
    <t>3/81 Lower Plenty Rd</t>
  </si>
  <si>
    <t>9/22 Stanley St</t>
  </si>
  <si>
    <t>24 Batman St</t>
  </si>
  <si>
    <t>1/24 Edwards St</t>
  </si>
  <si>
    <t>202/800 Chapel St</t>
  </si>
  <si>
    <t>558 Waverley Rd</t>
  </si>
  <si>
    <t>8 Kenilworth Gr</t>
  </si>
  <si>
    <t>32 Gurner St</t>
  </si>
  <si>
    <t>1/43 Cameron St</t>
  </si>
  <si>
    <t>43 Chaucer St</t>
  </si>
  <si>
    <t>1231 North Rd</t>
  </si>
  <si>
    <t>5/6 Tivoli Pl</t>
  </si>
  <si>
    <t>44 Challis St</t>
  </si>
  <si>
    <t>82 Raglan St</t>
  </si>
  <si>
    <t>4 Sackville St</t>
  </si>
  <si>
    <t>12 Longfield St</t>
  </si>
  <si>
    <t>2D Paxton St</t>
  </si>
  <si>
    <t>59 Spray St</t>
  </si>
  <si>
    <t>7 Francis St</t>
  </si>
  <si>
    <t>43 May St</t>
  </si>
  <si>
    <t>8/36 Power St</t>
  </si>
  <si>
    <t>2/11 Peace St</t>
  </si>
  <si>
    <t>6 Wellington St</t>
  </si>
  <si>
    <t>73 Belford Rd</t>
  </si>
  <si>
    <t>10 Yeovil Rd</t>
  </si>
  <si>
    <t>344 Hampton St</t>
  </si>
  <si>
    <t>98 Hotham St</t>
  </si>
  <si>
    <t>288 Church St</t>
  </si>
  <si>
    <t>9 Fraser St</t>
  </si>
  <si>
    <t>154 Spencer St</t>
  </si>
  <si>
    <t>4 Cascade St</t>
  </si>
  <si>
    <t>2A Barrani St</t>
  </si>
  <si>
    <t>66 Fromer St</t>
  </si>
  <si>
    <t>188e Riversdale Rd</t>
  </si>
  <si>
    <t>3/14 Weir St</t>
  </si>
  <si>
    <t>32 Howie St</t>
  </si>
  <si>
    <t>8 Bronte Ct</t>
  </si>
  <si>
    <t>22/127 Hawdon St</t>
  </si>
  <si>
    <t>187 Southern Rd</t>
  </si>
  <si>
    <t>33 Thoresby Gr</t>
  </si>
  <si>
    <t>107/10 Stanley St</t>
  </si>
  <si>
    <t>20/67 High St</t>
  </si>
  <si>
    <t>39 McIlwrick St</t>
  </si>
  <si>
    <t>47 Margaret St</t>
  </si>
  <si>
    <t>6/16 Warleigh Rd</t>
  </si>
  <si>
    <t>12/378 Dandenong Rd</t>
  </si>
  <si>
    <t>55 Carlyon St</t>
  </si>
  <si>
    <t>7 Valdemar Ct</t>
  </si>
  <si>
    <t>13/11 Nicholson St</t>
  </si>
  <si>
    <t>1/35 Cromwell Rd</t>
  </si>
  <si>
    <t>61 Union St</t>
  </si>
  <si>
    <t>6/57 Ormond Esp</t>
  </si>
  <si>
    <t>91 Spenser St</t>
  </si>
  <si>
    <t>61 Murray Rd</t>
  </si>
  <si>
    <t>2/618 Sydney Rd</t>
  </si>
  <si>
    <t>9/561 Spencer St</t>
  </si>
  <si>
    <t>2/57 Kingsville St</t>
  </si>
  <si>
    <t>28/122 High St</t>
  </si>
  <si>
    <t>12 Kinkora Rd</t>
  </si>
  <si>
    <t>17/93 Highett Rd</t>
  </si>
  <si>
    <t>154 Stawell St</t>
  </si>
  <si>
    <t>8/6 Irving St</t>
  </si>
  <si>
    <t>2/635 Malvern Rd</t>
  </si>
  <si>
    <t>58C Napier St</t>
  </si>
  <si>
    <t>26 Nelson St</t>
  </si>
  <si>
    <t>396 Montague St</t>
  </si>
  <si>
    <t>107/480 Albion St</t>
  </si>
  <si>
    <t>118 Bindi St</t>
  </si>
  <si>
    <t>106 Parer Rd</t>
  </si>
  <si>
    <t>3 Sussex St</t>
  </si>
  <si>
    <t>7/32 Marne St</t>
  </si>
  <si>
    <t>3 Forrest St</t>
  </si>
  <si>
    <t>1/8 Paw Paw Rd</t>
  </si>
  <si>
    <t>11/70 Church St</t>
  </si>
  <si>
    <t>1/88 Fewster Rd</t>
  </si>
  <si>
    <t>22A Camperdown St</t>
  </si>
  <si>
    <t>11 Foote St</t>
  </si>
  <si>
    <t>267 Yallambie Rd</t>
  </si>
  <si>
    <t>502/39 Bosisto St</t>
  </si>
  <si>
    <t>112 Newry St</t>
  </si>
  <si>
    <t>12 Mell St</t>
  </si>
  <si>
    <t>203/43 Duke St</t>
  </si>
  <si>
    <t>9/55 Moreland St</t>
  </si>
  <si>
    <t>65 Alma Tce</t>
  </si>
  <si>
    <t>17 Clifton St</t>
  </si>
  <si>
    <t>83 Buckingham St</t>
  </si>
  <si>
    <t>25 Dickmann St</t>
  </si>
  <si>
    <t>16/124 Caroline St</t>
  </si>
  <si>
    <t>12/352 Canterbury Rd</t>
  </si>
  <si>
    <t>1/160 Carlisle St</t>
  </si>
  <si>
    <t>112 Beaconsfield Pde</t>
  </si>
  <si>
    <t>1/19 Cameron Rd</t>
  </si>
  <si>
    <t>4/47 Middle Rd</t>
  </si>
  <si>
    <t>1/11 Goulburn St</t>
  </si>
  <si>
    <t>9 Lyric St</t>
  </si>
  <si>
    <t>64 Lyons St</t>
  </si>
  <si>
    <t>31 Powell St</t>
  </si>
  <si>
    <t>1 Bellarine St</t>
  </si>
  <si>
    <t>31 Fenwick St</t>
  </si>
  <si>
    <t>75 Fenwick St</t>
  </si>
  <si>
    <t>61 Osborne St</t>
  </si>
  <si>
    <t>37/3 Herbert St</t>
  </si>
  <si>
    <t>17 Sutherland St</t>
  </si>
  <si>
    <t>16 Drew St</t>
  </si>
  <si>
    <t>70 Munster Tce</t>
  </si>
  <si>
    <t>4 Blyth St</t>
  </si>
  <si>
    <t>5 Bischoff St</t>
  </si>
  <si>
    <t>452 Barkers Rd</t>
  </si>
  <si>
    <t>1 Goodenough Ct</t>
  </si>
  <si>
    <t>40 Federation La</t>
  </si>
  <si>
    <t>138/56 Nicholson St</t>
  </si>
  <si>
    <t>10 Botherambo St</t>
  </si>
  <si>
    <t>6 Brady St</t>
  </si>
  <si>
    <t>7/72 Victoria St</t>
  </si>
  <si>
    <t>6 Stawell St</t>
  </si>
  <si>
    <t>1/142 Shields St</t>
  </si>
  <si>
    <t>7 Park Dr</t>
  </si>
  <si>
    <t>24A Daisy St</t>
  </si>
  <si>
    <t>15 Rodman St</t>
  </si>
  <si>
    <t>268 Wright St</t>
  </si>
  <si>
    <t>62 Northumberland Rd</t>
  </si>
  <si>
    <t>133 Head St</t>
  </si>
  <si>
    <t>1/10 McComas Gr</t>
  </si>
  <si>
    <t>13/52 Moubray St</t>
  </si>
  <si>
    <t>96 Reynard St</t>
  </si>
  <si>
    <t>28 Frederick St</t>
  </si>
  <si>
    <t>4 Jacana Ct</t>
  </si>
  <si>
    <t>43B Cole St</t>
  </si>
  <si>
    <t>3/14 Wilson St</t>
  </si>
  <si>
    <t>2/1 Corbie St</t>
  </si>
  <si>
    <t>13 Lucifer St</t>
  </si>
  <si>
    <t>9 Seattle St</t>
  </si>
  <si>
    <t>275 Union Rd</t>
  </si>
  <si>
    <t>200 South Rd</t>
  </si>
  <si>
    <t>5/10 Dorset Rd</t>
  </si>
  <si>
    <t>36 Wood St</t>
  </si>
  <si>
    <t>478 Fullarton Rd</t>
  </si>
  <si>
    <t>14A Kernot St</t>
  </si>
  <si>
    <t>30 Pyne St</t>
  </si>
  <si>
    <t>177 Bignell Rd</t>
  </si>
  <si>
    <t>370 McKinnon Rd</t>
  </si>
  <si>
    <t>160 Cornwall Rd</t>
  </si>
  <si>
    <t>14 Hunter St</t>
  </si>
  <si>
    <t>6/49 Osborne St</t>
  </si>
  <si>
    <t>31 Hume St</t>
  </si>
  <si>
    <t>11/6 Byron St</t>
  </si>
  <si>
    <t>3A Austin Tce</t>
  </si>
  <si>
    <t>5 Rigby La</t>
  </si>
  <si>
    <t>1/53 Winbirra Pde</t>
  </si>
  <si>
    <t>55 Ofarrell St</t>
  </si>
  <si>
    <t>43 Helene St</t>
  </si>
  <si>
    <t>2/27 Pakington St</t>
  </si>
  <si>
    <t>37 Victoria Rd</t>
  </si>
  <si>
    <t>147A Male St</t>
  </si>
  <si>
    <t>2/524 Bluff Rd</t>
  </si>
  <si>
    <t>105 Ivanhoe Pde</t>
  </si>
  <si>
    <t>26 Newton St</t>
  </si>
  <si>
    <t>12 Auburn Gr</t>
  </si>
  <si>
    <t>4/332 South Rd</t>
  </si>
  <si>
    <t>19 Verdon St</t>
  </si>
  <si>
    <t>94 Couch St</t>
  </si>
  <si>
    <t>74 Benjamin St</t>
  </si>
  <si>
    <t>31 Warland Rd</t>
  </si>
  <si>
    <t>9/3 Irving St</t>
  </si>
  <si>
    <t>2/14 Durward Rd</t>
  </si>
  <si>
    <t>56 Packington St</t>
  </si>
  <si>
    <t>301/35 Ormond Rd</t>
  </si>
  <si>
    <t>18 Lorraine St</t>
  </si>
  <si>
    <t>107 Golf Rd</t>
  </si>
  <si>
    <t>56 Skyline Dr</t>
  </si>
  <si>
    <t>4 Greenhill Ct</t>
  </si>
  <si>
    <t>3/66 Marion St</t>
  </si>
  <si>
    <t>51 Millers Rd</t>
  </si>
  <si>
    <t>48 Stewart St</t>
  </si>
  <si>
    <t>7 Kenneth St</t>
  </si>
  <si>
    <t>59A Fyffe St</t>
  </si>
  <si>
    <t>6 Sproul St</t>
  </si>
  <si>
    <t>4 Collins St</t>
  </si>
  <si>
    <t>7/14 Rae St</t>
  </si>
  <si>
    <t>20 Westgarth St</t>
  </si>
  <si>
    <t>1/62 Wellington St</t>
  </si>
  <si>
    <t>4/3 Eildon Ct</t>
  </si>
  <si>
    <t>2 Roy St</t>
  </si>
  <si>
    <t>6 Lock St</t>
  </si>
  <si>
    <t>23 Goleen St</t>
  </si>
  <si>
    <t>13 Willonga St</t>
  </si>
  <si>
    <t>4/27 Baird St</t>
  </si>
  <si>
    <t>4/1 Oconnell St</t>
  </si>
  <si>
    <t>672 Plenty Rd</t>
  </si>
  <si>
    <t>64 Elizabeth St</t>
  </si>
  <si>
    <t>24 Stymie St</t>
  </si>
  <si>
    <t>1 Tynan St</t>
  </si>
  <si>
    <t>8 Morell St</t>
  </si>
  <si>
    <t>67 Centre Rd</t>
  </si>
  <si>
    <t>1/119 Roslyn St</t>
  </si>
  <si>
    <t>83 Best St</t>
  </si>
  <si>
    <t>16A Gordon Pde</t>
  </si>
  <si>
    <t>6/12 Neville St</t>
  </si>
  <si>
    <t>1/72 Rathmines St</t>
  </si>
  <si>
    <t>1 Markstone Ct</t>
  </si>
  <si>
    <t>2/2 Clifton Rd</t>
  </si>
  <si>
    <t>313 Nepean Hwy</t>
  </si>
  <si>
    <t>12 Willis St</t>
  </si>
  <si>
    <t>19 Audley St</t>
  </si>
  <si>
    <t>2/21 Harold St</t>
  </si>
  <si>
    <t>39 Emu Pde</t>
  </si>
  <si>
    <t>10 Wattle Gr</t>
  </si>
  <si>
    <t>60 Bardsley St</t>
  </si>
  <si>
    <t>68 Mary St</t>
  </si>
  <si>
    <t>92A Southern Rd</t>
  </si>
  <si>
    <t>20 Scottsdale St</t>
  </si>
  <si>
    <t>34/530 Toorak Rd</t>
  </si>
  <si>
    <t>3 Syndal St</t>
  </si>
  <si>
    <t>5 Hood St</t>
  </si>
  <si>
    <t>1/22 Gerald St</t>
  </si>
  <si>
    <t>4 Mawby Rd</t>
  </si>
  <si>
    <t>50 Killara St</t>
  </si>
  <si>
    <t>60 Erebus St</t>
  </si>
  <si>
    <t>3 Smith St</t>
  </si>
  <si>
    <t>3/24 Davison St</t>
  </si>
  <si>
    <t>33A Scott Gr</t>
  </si>
  <si>
    <t>3/211 Brighton Rd</t>
  </si>
  <si>
    <t>10/81 Alma Rd</t>
  </si>
  <si>
    <t>1/15 Rosstown Rd</t>
  </si>
  <si>
    <t>24 Martin St</t>
  </si>
  <si>
    <t>2/23 Hazel St</t>
  </si>
  <si>
    <t>77 Highfield Rd</t>
  </si>
  <si>
    <t>1A Baker St</t>
  </si>
  <si>
    <t>85 Martins La</t>
  </si>
  <si>
    <t>72 Churchill St</t>
  </si>
  <si>
    <t>5/282 Barkly St</t>
  </si>
  <si>
    <t>71 Barkly St</t>
  </si>
  <si>
    <t>42 Sadie St</t>
  </si>
  <si>
    <t>78 The Parade</t>
  </si>
  <si>
    <t>7 Whitmuir Rd</t>
  </si>
  <si>
    <t>11/179 Power St</t>
  </si>
  <si>
    <t>66 Almond St</t>
  </si>
  <si>
    <t>306/40 Stanley St</t>
  </si>
  <si>
    <t>593 Canning St</t>
  </si>
  <si>
    <t>3/5 Florence Rd</t>
  </si>
  <si>
    <t>3/919 Dandenong Rd</t>
  </si>
  <si>
    <t>17 The Grange</t>
  </si>
  <si>
    <t>89 Marlborough St</t>
  </si>
  <si>
    <t>2/10 Military Rd</t>
  </si>
  <si>
    <t>13/26 Barnett St</t>
  </si>
  <si>
    <t>5 Ellery La</t>
  </si>
  <si>
    <t>20 Wright St</t>
  </si>
  <si>
    <t>1c Oak St</t>
  </si>
  <si>
    <t>35 Teddington Rd</t>
  </si>
  <si>
    <t>30 Oriel Rd</t>
  </si>
  <si>
    <t>104 Noone St</t>
  </si>
  <si>
    <t>32 Lobb St</t>
  </si>
  <si>
    <t>6 Kingfisher Gdns</t>
  </si>
  <si>
    <t>12 Coane St</t>
  </si>
  <si>
    <t>185 The Avenue</t>
  </si>
  <si>
    <t>211A Ballarat Rd</t>
  </si>
  <si>
    <t>6 Abbott St</t>
  </si>
  <si>
    <t>86 Northumberland Rd</t>
  </si>
  <si>
    <t>48 Docker St</t>
  </si>
  <si>
    <t>2/49 McIntosh St</t>
  </si>
  <si>
    <t>2/161 Ogilvie St</t>
  </si>
  <si>
    <t>69 Lloyd St</t>
  </si>
  <si>
    <t>13 Pearce St</t>
  </si>
  <si>
    <t>65 Hyde St</t>
  </si>
  <si>
    <t>34 Franklin St</t>
  </si>
  <si>
    <t>33 Edwardes St</t>
  </si>
  <si>
    <t>85A Clyde St</t>
  </si>
  <si>
    <t>65 Bastings St</t>
  </si>
  <si>
    <t>9/28 Power St</t>
  </si>
  <si>
    <t>3/33 Robe St</t>
  </si>
  <si>
    <t>393A Brunswick Rd</t>
  </si>
  <si>
    <t>15 Bayview Tce</t>
  </si>
  <si>
    <t>3/64 Brunel St</t>
  </si>
  <si>
    <t>7 Inga Ct</t>
  </si>
  <si>
    <t>1/30 Pickett St</t>
  </si>
  <si>
    <t>19 Warringal St</t>
  </si>
  <si>
    <t>166 Gipps St</t>
  </si>
  <si>
    <t>7/9 Tiuna Gr</t>
  </si>
  <si>
    <t>45 Cosmos St</t>
  </si>
  <si>
    <t>18/54 Epsom Rd</t>
  </si>
  <si>
    <t>2 Drake Ct</t>
  </si>
  <si>
    <t>2/953 High St</t>
  </si>
  <si>
    <t>4 Vears Rd</t>
  </si>
  <si>
    <t>342 Yallambie Rd</t>
  </si>
  <si>
    <t>9/222 Queens Pde</t>
  </si>
  <si>
    <t>5/39 Shelley St</t>
  </si>
  <si>
    <t>10 Grosvenor St</t>
  </si>
  <si>
    <t>97 Walter St</t>
  </si>
  <si>
    <t>64 Salisbury St</t>
  </si>
  <si>
    <t>24 Wren St</t>
  </si>
  <si>
    <t>1/41 Elizabeth St</t>
  </si>
  <si>
    <t>2/116 Summerhill Rd</t>
  </si>
  <si>
    <t>125 Grange Rd</t>
  </si>
  <si>
    <t>4/3 Brookfield Ct</t>
  </si>
  <si>
    <t>3/14 Arden Ct</t>
  </si>
  <si>
    <t>9 Grace St</t>
  </si>
  <si>
    <t>32 Ailsa Gr</t>
  </si>
  <si>
    <t>1/1 Marshall Pl</t>
  </si>
  <si>
    <t>17 Arkle St</t>
  </si>
  <si>
    <t>16 Glover St</t>
  </si>
  <si>
    <t>65 Farview St</t>
  </si>
  <si>
    <t>3/8 Walter St</t>
  </si>
  <si>
    <t>12 Athol St</t>
  </si>
  <si>
    <t>21 Grattan St</t>
  </si>
  <si>
    <t>24 Dudley St</t>
  </si>
  <si>
    <t>66A Gardenvale Rd</t>
  </si>
  <si>
    <t>3/104 Regent St</t>
  </si>
  <si>
    <t>7 Thackeray Rd</t>
  </si>
  <si>
    <t>5/29 Elphin Gr</t>
  </si>
  <si>
    <t>1B Hepburn St</t>
  </si>
  <si>
    <t>75 Crisp St</t>
  </si>
  <si>
    <t>6/78 Oxford St</t>
  </si>
  <si>
    <t>249 Sussex St</t>
  </si>
  <si>
    <t>26 Bradshaw St</t>
  </si>
  <si>
    <t>18 Hoddle St</t>
  </si>
  <si>
    <t>21/70 Oshanassy St</t>
  </si>
  <si>
    <t>130 Rathdowne St</t>
  </si>
  <si>
    <t>40 Howard St</t>
  </si>
  <si>
    <t>90 Pitt St</t>
  </si>
  <si>
    <t>5/11 Ormond Rd</t>
  </si>
  <si>
    <t>2/40 Francesco St</t>
  </si>
  <si>
    <t>109 Victoria Rd</t>
  </si>
  <si>
    <t>53 Bridge St</t>
  </si>
  <si>
    <t>10 Stokes St</t>
  </si>
  <si>
    <t>101/18 Tanner St</t>
  </si>
  <si>
    <t>35 Birkenhead St</t>
  </si>
  <si>
    <t>395 High St</t>
  </si>
  <si>
    <t>10/69 Wellington St</t>
  </si>
  <si>
    <t>129 Kerferd Rd</t>
  </si>
  <si>
    <t>12 Hardwick St</t>
  </si>
  <si>
    <t>1/80 Hawker St</t>
  </si>
  <si>
    <t>34 Lind St</t>
  </si>
  <si>
    <t>101 McCracken St</t>
  </si>
  <si>
    <t>32 Vanberg Rd</t>
  </si>
  <si>
    <t>7/88 Stephen St</t>
  </si>
  <si>
    <t>10 Hampshire Rd</t>
  </si>
  <si>
    <t>10 Avon St</t>
  </si>
  <si>
    <t>121 North Rd</t>
  </si>
  <si>
    <t>1/177 Oakleigh Rd</t>
  </si>
  <si>
    <t>14 Delmont St</t>
  </si>
  <si>
    <t>305/567 Glenferrie Rd</t>
  </si>
  <si>
    <t>23 Maud St</t>
  </si>
  <si>
    <t>88 Longview Rd</t>
  </si>
  <si>
    <t>63 Dent St</t>
  </si>
  <si>
    <t>21 Myrniong Gr</t>
  </si>
  <si>
    <t>250 Oriel Rd</t>
  </si>
  <si>
    <t>45 Lord St</t>
  </si>
  <si>
    <t>1/79 Oxford St</t>
  </si>
  <si>
    <t>1/1 Cherryhinton St</t>
  </si>
  <si>
    <t>9/2 Alfriston St</t>
  </si>
  <si>
    <t>288 Barkly St</t>
  </si>
  <si>
    <t>24 Newlands Rd</t>
  </si>
  <si>
    <t>32A Kelson St</t>
  </si>
  <si>
    <t>11 Muldowney St</t>
  </si>
  <si>
    <t>2/30 Fontein St</t>
  </si>
  <si>
    <t>1/15 Estelle St</t>
  </si>
  <si>
    <t>14 Kawarren St</t>
  </si>
  <si>
    <t>9 Type St</t>
  </si>
  <si>
    <t>96 Hambleton St</t>
  </si>
  <si>
    <t>243 Moreland Rd</t>
  </si>
  <si>
    <t>32 Diamond St</t>
  </si>
  <si>
    <t>808/8 Kavanagh St</t>
  </si>
  <si>
    <t>8 Haines St</t>
  </si>
  <si>
    <t>4/31 Millers Rd</t>
  </si>
  <si>
    <t>18A Rennie St</t>
  </si>
  <si>
    <t>2/22 Kokaribb Rd</t>
  </si>
  <si>
    <t>19 Hedderwick St</t>
  </si>
  <si>
    <t>1/112 Roslyn St</t>
  </si>
  <si>
    <t>216/5 Alma Rd</t>
  </si>
  <si>
    <t>11/10 Carlisle St</t>
  </si>
  <si>
    <t>21/7 Alfred Sq</t>
  </si>
  <si>
    <t>22 Park Sq</t>
  </si>
  <si>
    <t>308/69 Lygon St</t>
  </si>
  <si>
    <t>136 Hope St</t>
  </si>
  <si>
    <t>29 Devonshire St</t>
  </si>
  <si>
    <t>2/2 Leamington St</t>
  </si>
  <si>
    <t>3/18 Gillies St</t>
  </si>
  <si>
    <t>101/218 High St</t>
  </si>
  <si>
    <t>61 Sutton St</t>
  </si>
  <si>
    <t>13/77 St James Rd</t>
  </si>
  <si>
    <t>40 York St</t>
  </si>
  <si>
    <t>1/14 Denbigh Rd</t>
  </si>
  <si>
    <t>16 Nelson St</t>
  </si>
  <si>
    <t>87 Hickford St</t>
  </si>
  <si>
    <t>4/45 John St</t>
  </si>
  <si>
    <t>184 Raleigh St</t>
  </si>
  <si>
    <t>109 Ramu Pde</t>
  </si>
  <si>
    <t>57 Martin St</t>
  </si>
  <si>
    <t>65B Hotham St</t>
  </si>
  <si>
    <t>38 Gillard St</t>
  </si>
  <si>
    <t>1009/148 Wells St</t>
  </si>
  <si>
    <t>1/6 May St</t>
  </si>
  <si>
    <t>73 Argyle St</t>
  </si>
  <si>
    <t>1/572 Moreland Rd</t>
  </si>
  <si>
    <t>25a Ohea St</t>
  </si>
  <si>
    <t>34 Princess St</t>
  </si>
  <si>
    <t>69 Oxford St</t>
  </si>
  <si>
    <t>1/316 Tucker Rd</t>
  </si>
  <si>
    <t>2/2 Dundas St</t>
  </si>
  <si>
    <t>4 Hickford St</t>
  </si>
  <si>
    <t>9 Brooke St</t>
  </si>
  <si>
    <t>4 Apollo Pl</t>
  </si>
  <si>
    <t>118/862 Glenferrie Rd</t>
  </si>
  <si>
    <t>33 Rosedale Rd</t>
  </si>
  <si>
    <t>12 Rosemary Ct</t>
  </si>
  <si>
    <t>1281B Dandenong Rd</t>
  </si>
  <si>
    <t>50 Hunter St</t>
  </si>
  <si>
    <t>7/17 Herbert St</t>
  </si>
  <si>
    <t>25 Smith St</t>
  </si>
  <si>
    <t>17/46 Eucalyptus Dr</t>
  </si>
  <si>
    <t>23 Lennox St</t>
  </si>
  <si>
    <t>53 Mason St</t>
  </si>
  <si>
    <t>153 Mills St</t>
  </si>
  <si>
    <t>43 Wards Gr</t>
  </si>
  <si>
    <t>25 Prentice St</t>
  </si>
  <si>
    <t>7 McLachlan St</t>
  </si>
  <si>
    <t>3/81 Derby St</t>
  </si>
  <si>
    <t>28 Ferndale Rd</t>
  </si>
  <si>
    <t>18 Carlyle St</t>
  </si>
  <si>
    <t>4/10 Station St</t>
  </si>
  <si>
    <t>412/10 Burnley St</t>
  </si>
  <si>
    <t>3 Peacock St</t>
  </si>
  <si>
    <t>14/1737 Malvern Rd</t>
  </si>
  <si>
    <t>20 Sargood St</t>
  </si>
  <si>
    <t>201/115 Tennyson St</t>
  </si>
  <si>
    <t>76 Byron St</t>
  </si>
  <si>
    <t>159 Albert St</t>
  </si>
  <si>
    <t>13 Carron St</t>
  </si>
  <si>
    <t>3/10 Kendall St</t>
  </si>
  <si>
    <t>114 Hotham Rd</t>
  </si>
  <si>
    <t>31a Douglas St</t>
  </si>
  <si>
    <t>47/202 The Avenue</t>
  </si>
  <si>
    <t>2/35 Powlett St</t>
  </si>
  <si>
    <t>9 Emerald St</t>
  </si>
  <si>
    <t>15/496 Dandenong Rd</t>
  </si>
  <si>
    <t>40 Waratah St</t>
  </si>
  <si>
    <t>2/78 Studley Park Rd</t>
  </si>
  <si>
    <t>24 Taylor St</t>
  </si>
  <si>
    <t>503/99 River St</t>
  </si>
  <si>
    <t>4/568 Toorak Rd</t>
  </si>
  <si>
    <t>6 Irene Pl</t>
  </si>
  <si>
    <t>5 Pickford St</t>
  </si>
  <si>
    <t>52 Glenroy Rd</t>
  </si>
  <si>
    <t>212 Reynard St</t>
  </si>
  <si>
    <t>2/234 Domain Rd</t>
  </si>
  <si>
    <t>77 Melbourne Rd</t>
  </si>
  <si>
    <t>7/9 Hammond St</t>
  </si>
  <si>
    <t>33 Mayne St</t>
  </si>
  <si>
    <t>1/28 Milton St</t>
  </si>
  <si>
    <t>70 McCrae Rd</t>
  </si>
  <si>
    <t>9 Rosebud Pde</t>
  </si>
  <si>
    <t>276 McKean St</t>
  </si>
  <si>
    <t>308/18 Kavanagh St</t>
  </si>
  <si>
    <t>7/88 Ireland St</t>
  </si>
  <si>
    <t>14/2 Exhibition St</t>
  </si>
  <si>
    <t>34 Parker St</t>
  </si>
  <si>
    <t>7 Kampman St</t>
  </si>
  <si>
    <t>7 Cambridge St</t>
  </si>
  <si>
    <t>273 Mahoneys Rd</t>
  </si>
  <si>
    <t>3/10 Edgar St</t>
  </si>
  <si>
    <t>8/115 Oxford St</t>
  </si>
  <si>
    <t>111/99 Dow St</t>
  </si>
  <si>
    <t>45 Hornby St</t>
  </si>
  <si>
    <t>3/546 Moreland Rd</t>
  </si>
  <si>
    <t>48 Derby St</t>
  </si>
  <si>
    <t>1/13 Winifred St</t>
  </si>
  <si>
    <t>20 Prospect Dr</t>
  </si>
  <si>
    <t>122 Prospect Dr</t>
  </si>
  <si>
    <t>14 Scotia St</t>
  </si>
  <si>
    <t>197 Huntingdale Rd</t>
  </si>
  <si>
    <t>13 Hilbert Ct</t>
  </si>
  <si>
    <t>1172 North Rd</t>
  </si>
  <si>
    <t>20 Balmoral St</t>
  </si>
  <si>
    <t>42 Eirene St</t>
  </si>
  <si>
    <t>38 Edinburgh St</t>
  </si>
  <si>
    <t>71 Victor Rd</t>
  </si>
  <si>
    <t>1/46 Tyler St</t>
  </si>
  <si>
    <t>6 Judd St</t>
  </si>
  <si>
    <t>43 Pascoe St</t>
  </si>
  <si>
    <t>15 Whyte St</t>
  </si>
  <si>
    <t>20 Green St</t>
  </si>
  <si>
    <t>106 Jukes Rd</t>
  </si>
  <si>
    <t>15 Albion St</t>
  </si>
  <si>
    <t>1 Dudley St</t>
  </si>
  <si>
    <t>12/196 The Avenue</t>
  </si>
  <si>
    <t>63 Thompsons Rd</t>
  </si>
  <si>
    <t>79 Aitken St</t>
  </si>
  <si>
    <t>2/16 Bessie St</t>
  </si>
  <si>
    <t>46 Dunstan St</t>
  </si>
  <si>
    <t>113 Maud St</t>
  </si>
  <si>
    <t>1/40 St Hellier St</t>
  </si>
  <si>
    <t>3/72 Charles St</t>
  </si>
  <si>
    <t>103/334 Toorak Rd</t>
  </si>
  <si>
    <t>54 Charles St</t>
  </si>
  <si>
    <t>6 Boonah Ct</t>
  </si>
  <si>
    <t>11 Corroboree Pl</t>
  </si>
  <si>
    <t>50 Thompson St</t>
  </si>
  <si>
    <t>1002 North Rd</t>
  </si>
  <si>
    <t>45A Harold St</t>
  </si>
  <si>
    <t>10 Neave St</t>
  </si>
  <si>
    <t>28/81 Edinburgh St</t>
  </si>
  <si>
    <t>6/205 Gipps St</t>
  </si>
  <si>
    <t>South Morang</t>
  </si>
  <si>
    <t>18 Grange Dr</t>
  </si>
  <si>
    <t>Whittlesea</t>
  </si>
  <si>
    <t>Vermont</t>
  </si>
  <si>
    <t>1 Bahama Ct</t>
  </si>
  <si>
    <t>22 Combarton St</t>
  </si>
  <si>
    <t>1/6 Wave St</t>
  </si>
  <si>
    <t>8/98 Barkly St</t>
  </si>
  <si>
    <t>Eltham</t>
  </si>
  <si>
    <t>5 Souter St</t>
  </si>
  <si>
    <t>Nillumbik</t>
  </si>
  <si>
    <t>30 Cromwell St</t>
  </si>
  <si>
    <t>15/67 Nicholson St</t>
  </si>
  <si>
    <t>13A Queens Pde</t>
  </si>
  <si>
    <t>56 Middle St</t>
  </si>
  <si>
    <t>8 Jones St</t>
  </si>
  <si>
    <t>1/22 Lex Gr</t>
  </si>
  <si>
    <t>26 South St</t>
  </si>
  <si>
    <t>111 Derby St</t>
  </si>
  <si>
    <t>18 Loch St</t>
  </si>
  <si>
    <t>61 Evans St</t>
  </si>
  <si>
    <t>8/19 Fletcher St</t>
  </si>
  <si>
    <t>8 Nyah St</t>
  </si>
  <si>
    <t>13 The Avenue</t>
  </si>
  <si>
    <t>1 Lebanon St</t>
  </si>
  <si>
    <t>25 Wilson St</t>
  </si>
  <si>
    <t>36 Wellington St</t>
  </si>
  <si>
    <t>Taylors Hill</t>
  </si>
  <si>
    <t>27 Lucas Tce</t>
  </si>
  <si>
    <t>Melton</t>
  </si>
  <si>
    <t>4/2 Paul St</t>
  </si>
  <si>
    <t>Greenvale</t>
  </si>
  <si>
    <t>1 Chester Cl</t>
  </si>
  <si>
    <t>14 Derham St</t>
  </si>
  <si>
    <t>3/59 Poath Rd</t>
  </si>
  <si>
    <t>872 Centre Rd</t>
  </si>
  <si>
    <t>265 Tucker Rd</t>
  </si>
  <si>
    <t>15 Murray St</t>
  </si>
  <si>
    <t>89 Henty St</t>
  </si>
  <si>
    <t>33 Shand Rd</t>
  </si>
  <si>
    <t>133 David Dr</t>
  </si>
  <si>
    <t>14/181 Power St</t>
  </si>
  <si>
    <t>638 Riversdale Rd</t>
  </si>
  <si>
    <t>54 Manningtree Rd</t>
  </si>
  <si>
    <t>6/141 Centre Rd</t>
  </si>
  <si>
    <t>Black Rock</t>
  </si>
  <si>
    <t>2/59 Iona St</t>
  </si>
  <si>
    <t>5A Hornby St</t>
  </si>
  <si>
    <t>30/49 Head St</t>
  </si>
  <si>
    <t>Sandringham</t>
  </si>
  <si>
    <t>79 Victoria St</t>
  </si>
  <si>
    <t>7 Carpenter St</t>
  </si>
  <si>
    <t>Watsonia North</t>
  </si>
  <si>
    <t>8 Meakin St</t>
  </si>
  <si>
    <t>57 Tarcoola Dr</t>
  </si>
  <si>
    <t>21 The Boulevard</t>
  </si>
  <si>
    <t>12 Stan St</t>
  </si>
  <si>
    <t>58 Scotchmer St</t>
  </si>
  <si>
    <t>7B Hargreaves St</t>
  </si>
  <si>
    <t>Epping</t>
  </si>
  <si>
    <t>10 Efficient St</t>
  </si>
  <si>
    <t>414 Waverley Rd</t>
  </si>
  <si>
    <t>47 Wrights Tce</t>
  </si>
  <si>
    <t>22 Baldwin St</t>
  </si>
  <si>
    <t>7/26 Snell Gr</t>
  </si>
  <si>
    <t>1/135 Brunswick Rd</t>
  </si>
  <si>
    <t>2/31 Cumming St</t>
  </si>
  <si>
    <t>117 East St</t>
  </si>
  <si>
    <t>3/28 Kendall St</t>
  </si>
  <si>
    <t>98A Hoffmans Rd</t>
  </si>
  <si>
    <t>140 Woodland St</t>
  </si>
  <si>
    <t>2/15 Atkinson St</t>
  </si>
  <si>
    <t>363 Dryburgh St</t>
  </si>
  <si>
    <t>Ringwood North</t>
  </si>
  <si>
    <t>2/22 Avalon Gr</t>
  </si>
  <si>
    <t>Maroondah</t>
  </si>
  <si>
    <t>Carrum</t>
  </si>
  <si>
    <t>5 Rigby St</t>
  </si>
  <si>
    <t>269 Blackshaws Rd</t>
  </si>
  <si>
    <t>50 Hick St</t>
  </si>
  <si>
    <t>8/12 Brentwood St</t>
  </si>
  <si>
    <t>17/41 Murrumbeena Rd</t>
  </si>
  <si>
    <t>60 Miller St</t>
  </si>
  <si>
    <t>1/44 Hammond St</t>
  </si>
  <si>
    <t>292 Rathmines St</t>
  </si>
  <si>
    <t>32 College St</t>
  </si>
  <si>
    <t>10 Edward St</t>
  </si>
  <si>
    <t>6 Coronation St</t>
  </si>
  <si>
    <t>Montmorency</t>
  </si>
  <si>
    <t>50 Kirwana Gr</t>
  </si>
  <si>
    <t>Thomastown</t>
  </si>
  <si>
    <t>167 Victoria Dr</t>
  </si>
  <si>
    <t>63 Russell St</t>
  </si>
  <si>
    <t>6/116 Albert St</t>
  </si>
  <si>
    <t>3/21 Lex Gr</t>
  </si>
  <si>
    <t>14 Alice St</t>
  </si>
  <si>
    <t>21 Stennis St</t>
  </si>
  <si>
    <t>22 Hickford St</t>
  </si>
  <si>
    <t>87A Wyong St</t>
  </si>
  <si>
    <t>32 Fawkner St</t>
  </si>
  <si>
    <t>Oakleigh East</t>
  </si>
  <si>
    <t>3/1 Inga St</t>
  </si>
  <si>
    <t>Caroline Springs</t>
  </si>
  <si>
    <t>6 Alma La</t>
  </si>
  <si>
    <t>53 Rankins Rd</t>
  </si>
  <si>
    <t>7/75 Droop St</t>
  </si>
  <si>
    <t>2/119 Summerhill Rd</t>
  </si>
  <si>
    <t>1/6 Jepson St</t>
  </si>
  <si>
    <t>2C Castlemaine St</t>
  </si>
  <si>
    <t>Cheltenham</t>
  </si>
  <si>
    <t>88 Bernard St</t>
  </si>
  <si>
    <t>Parkdale</t>
  </si>
  <si>
    <t>45 Eighth St</t>
  </si>
  <si>
    <t>Gladstone Park</t>
  </si>
  <si>
    <t>10 Ballard Cl</t>
  </si>
  <si>
    <t>12/539 Glen Huntly Rd</t>
  </si>
  <si>
    <t>2/41 Kangaroo Rd</t>
  </si>
  <si>
    <t>10 Luckins Rd</t>
  </si>
  <si>
    <t>38 Malane St</t>
  </si>
  <si>
    <t>18 Zinnia St</t>
  </si>
  <si>
    <t>7 Riverside Dr</t>
  </si>
  <si>
    <t>49 Lisson Gr</t>
  </si>
  <si>
    <t>Greensborough</t>
  </si>
  <si>
    <t>5 Glenice St</t>
  </si>
  <si>
    <t>Upwey</t>
  </si>
  <si>
    <t>338 Glenfern Rd</t>
  </si>
  <si>
    <t>Yarra Ranges</t>
  </si>
  <si>
    <t>Eastern Victoria</t>
  </si>
  <si>
    <t>308/633 Church St</t>
  </si>
  <si>
    <t>233 Gore St</t>
  </si>
  <si>
    <t>52 Wellington St</t>
  </si>
  <si>
    <t>11/74 Barkly St</t>
  </si>
  <si>
    <t>8 Ferrars Pl</t>
  </si>
  <si>
    <t>314/360 Lygon St</t>
  </si>
  <si>
    <t>56 Pecham St</t>
  </si>
  <si>
    <t>3 Birk Ct</t>
  </si>
  <si>
    <t>42 Denys St</t>
  </si>
  <si>
    <t>29 Glenroy Rd</t>
  </si>
  <si>
    <t>8 Kittyhawk St</t>
  </si>
  <si>
    <t>5A Overman Ct</t>
  </si>
  <si>
    <t>23 Waltham St</t>
  </si>
  <si>
    <t>Croydon</t>
  </si>
  <si>
    <t>22 Hull Rd</t>
  </si>
  <si>
    <t>1 Dongola Rd</t>
  </si>
  <si>
    <t>6 High Ct</t>
  </si>
  <si>
    <t>91 Carrick Dr</t>
  </si>
  <si>
    <t>2 Maddox Rd</t>
  </si>
  <si>
    <t>10 Mullins Ct</t>
  </si>
  <si>
    <t>4/5 Gnarwyn Rd</t>
  </si>
  <si>
    <t>McKinnon</t>
  </si>
  <si>
    <t>1/89 Wheatley Rd</t>
  </si>
  <si>
    <t>6 Greenock St</t>
  </si>
  <si>
    <t>6 The Mews</t>
  </si>
  <si>
    <t>150 Gooch St</t>
  </si>
  <si>
    <t>4 Farnsworth St</t>
  </si>
  <si>
    <t>41/168 Power St</t>
  </si>
  <si>
    <t>2/64 Normanby Rd</t>
  </si>
  <si>
    <t>25 Faversham Rd</t>
  </si>
  <si>
    <t>40 Hodder St</t>
  </si>
  <si>
    <t>28 Kuranga Rd</t>
  </si>
  <si>
    <t>6 Douglas St</t>
  </si>
  <si>
    <t>Nunawading</t>
  </si>
  <si>
    <t>66 Springvale Rd</t>
  </si>
  <si>
    <t>6/1 Ruabon Rd</t>
  </si>
  <si>
    <t>108 Peel St</t>
  </si>
  <si>
    <t>14 Moore St</t>
  </si>
  <si>
    <t>317/99 Dow St</t>
  </si>
  <si>
    <t>42a Murray St</t>
  </si>
  <si>
    <t>503/341 Ascot Vale Rd</t>
  </si>
  <si>
    <t>106/1020 Mt Alexander Rd</t>
  </si>
  <si>
    <t>1/10 Winifred St</t>
  </si>
  <si>
    <t>18A Middle St</t>
  </si>
  <si>
    <t>4 Hardy Ct</t>
  </si>
  <si>
    <t>141 Howard St</t>
  </si>
  <si>
    <t>7/517 Royal Pde</t>
  </si>
  <si>
    <t>Ringwood</t>
  </si>
  <si>
    <t>2/27 Georges Rd</t>
  </si>
  <si>
    <t>16 Menzies St</t>
  </si>
  <si>
    <t>Sunbury</t>
  </si>
  <si>
    <t>64 Station St</t>
  </si>
  <si>
    <t>68 Chambers Rd</t>
  </si>
  <si>
    <t>21 Harrington St</t>
  </si>
  <si>
    <t>8 Pearson St</t>
  </si>
  <si>
    <t>196 Blyth St</t>
  </si>
  <si>
    <t>83 Elizabeth St</t>
  </si>
  <si>
    <t>1/73 Flinders St</t>
  </si>
  <si>
    <t>1/100 Balwyn Rd</t>
  </si>
  <si>
    <t>86 Kilby Rd</t>
  </si>
  <si>
    <t>12 Hunter St</t>
  </si>
  <si>
    <t>2/1 George St</t>
  </si>
  <si>
    <t>8/7 Neptune St</t>
  </si>
  <si>
    <t>23 Flinders St</t>
  </si>
  <si>
    <t>67 Alexandra St</t>
  </si>
  <si>
    <t>Mill Park</t>
  </si>
  <si>
    <t>7 Eaglet Ct</t>
  </si>
  <si>
    <t>Mitcham</t>
  </si>
  <si>
    <t>8 Tourello St</t>
  </si>
  <si>
    <t>Blackburn</t>
  </si>
  <si>
    <t>75 Canterbury Rd</t>
  </si>
  <si>
    <t>8/15 Egerton Rd</t>
  </si>
  <si>
    <t>30 Nicholson St</t>
  </si>
  <si>
    <t>24/62 Wellington St</t>
  </si>
  <si>
    <t>17 Beard St</t>
  </si>
  <si>
    <t>6 The Avenue</t>
  </si>
  <si>
    <t>25 Beaumonde St</t>
  </si>
  <si>
    <t>10 Arthur St</t>
  </si>
  <si>
    <t>79 Ormond Rd</t>
  </si>
  <si>
    <t>148 Adderley St</t>
  </si>
  <si>
    <t>17 Bannister St</t>
  </si>
  <si>
    <t>10 Taunton Pl</t>
  </si>
  <si>
    <t>13 Ambleside Rd</t>
  </si>
  <si>
    <t>165 Osborne St</t>
  </si>
  <si>
    <t>Springvale</t>
  </si>
  <si>
    <t>5 Sullivan St</t>
  </si>
  <si>
    <t>Greater Dandenong</t>
  </si>
  <si>
    <t>Keysborough</t>
  </si>
  <si>
    <t>19 The Strand</t>
  </si>
  <si>
    <t>8/8 Tattenham St</t>
  </si>
  <si>
    <t>4/34 Horne St</t>
  </si>
  <si>
    <t>5 Smith St</t>
  </si>
  <si>
    <t>Berwick</t>
  </si>
  <si>
    <t>3 Thornley Dr</t>
  </si>
  <si>
    <t>Casey</t>
  </si>
  <si>
    <t>7 Donnelly Ct</t>
  </si>
  <si>
    <t>4/46 Summerhill Rd</t>
  </si>
  <si>
    <t>4/24 Seville St</t>
  </si>
  <si>
    <t>2/65 Parkhill Rd</t>
  </si>
  <si>
    <t>26 Oxford St</t>
  </si>
  <si>
    <t>33 Kingston Rd</t>
  </si>
  <si>
    <t>49 Mangarra Rd</t>
  </si>
  <si>
    <t>7 Holmhurst Ct</t>
  </si>
  <si>
    <t>8/1088 Heidelberg Rd</t>
  </si>
  <si>
    <t>9 Rockaway Dr</t>
  </si>
  <si>
    <t>106/59 Stawell St</t>
  </si>
  <si>
    <t>15 Queen St</t>
  </si>
  <si>
    <t>2/35 Boisdale St</t>
  </si>
  <si>
    <t>111 Chomley St</t>
  </si>
  <si>
    <t>108/35 Ormond Rd</t>
  </si>
  <si>
    <t>6 Gray La</t>
  </si>
  <si>
    <t>21 Greig St</t>
  </si>
  <si>
    <t>2/199 Barkly St</t>
  </si>
  <si>
    <t>8 Baird St</t>
  </si>
  <si>
    <t>11 Xavier St</t>
  </si>
  <si>
    <t>14/44 Fletcher St</t>
  </si>
  <si>
    <t>16 Leumear St</t>
  </si>
  <si>
    <t>Mount Waverley</t>
  </si>
  <si>
    <t>13 Baily St</t>
  </si>
  <si>
    <t>47 Ashwood Dr</t>
  </si>
  <si>
    <t>303/62 Altona St</t>
  </si>
  <si>
    <t>401/228 The Avenue</t>
  </si>
  <si>
    <t>Heathmont</t>
  </si>
  <si>
    <t>162 Bedford Rd</t>
  </si>
  <si>
    <t>18 Pullar St</t>
  </si>
  <si>
    <t>Wantirna</t>
  </si>
  <si>
    <t>6 Magnolia St</t>
  </si>
  <si>
    <t>Knox</t>
  </si>
  <si>
    <t>11 Yarra Ct</t>
  </si>
  <si>
    <t>6 Edina St</t>
  </si>
  <si>
    <t>8 Princes St</t>
  </si>
  <si>
    <t>4 Long St</t>
  </si>
  <si>
    <t>Frankston</t>
  </si>
  <si>
    <t>24 Victoria Pde</t>
  </si>
  <si>
    <t>25 Fyfe St</t>
  </si>
  <si>
    <t>2/144 Hickford St</t>
  </si>
  <si>
    <t>2/4 Pratt St</t>
  </si>
  <si>
    <t>110 Raglan St</t>
  </si>
  <si>
    <t>4 Barry St</t>
  </si>
  <si>
    <t>2/36 Selwyn St</t>
  </si>
  <si>
    <t>36 Bell St</t>
  </si>
  <si>
    <t>5A Hall St</t>
  </si>
  <si>
    <t>1/64 Lower Plenty Rd</t>
  </si>
  <si>
    <t>Mooroolbark</t>
  </si>
  <si>
    <t>188 Cardigan Rd</t>
  </si>
  <si>
    <t>57 Combarton St</t>
  </si>
  <si>
    <t>31A Sutherland Rd</t>
  </si>
  <si>
    <t>2/15 De Carle St</t>
  </si>
  <si>
    <t>91 Gowrie St</t>
  </si>
  <si>
    <t>44 Saunders St</t>
  </si>
  <si>
    <t>50 Buckley St</t>
  </si>
  <si>
    <t>8 Baillie St</t>
  </si>
  <si>
    <t>140 Swanston St</t>
  </si>
  <si>
    <t>Doncaster East</t>
  </si>
  <si>
    <t>30 Barton St</t>
  </si>
  <si>
    <t>11 Huntingfield Dr</t>
  </si>
  <si>
    <t>Craigieburn</t>
  </si>
  <si>
    <t>195 Newbury Bvd</t>
  </si>
  <si>
    <t>39 Mirls St</t>
  </si>
  <si>
    <t>5/33 Grange Rd</t>
  </si>
  <si>
    <t>2/16 Argyle St</t>
  </si>
  <si>
    <t>Frankston South</t>
  </si>
  <si>
    <t>160 Overport Rd</t>
  </si>
  <si>
    <t>118 Wood St</t>
  </si>
  <si>
    <t>129 Collins St</t>
  </si>
  <si>
    <t>26 Wyalong St</t>
  </si>
  <si>
    <t>2 Fairmount Rd</t>
  </si>
  <si>
    <t>Highett</t>
  </si>
  <si>
    <t>6 Muir St</t>
  </si>
  <si>
    <t>3 Vaucluse St</t>
  </si>
  <si>
    <t>68 Littlewood St</t>
  </si>
  <si>
    <t>2/32 Sellars St</t>
  </si>
  <si>
    <t>Bundoora</t>
  </si>
  <si>
    <t>44 Milton Pde</t>
  </si>
  <si>
    <t>124 Northumberland Dr</t>
  </si>
  <si>
    <t>1/389 Mont Albert Rd</t>
  </si>
  <si>
    <t>108/40 Beach St</t>
  </si>
  <si>
    <t>31 Albert St</t>
  </si>
  <si>
    <t>1/15 Cassels Rd</t>
  </si>
  <si>
    <t>3/15 Harold St</t>
  </si>
  <si>
    <t>3/6 Methven St</t>
  </si>
  <si>
    <t>10 Magnolia St</t>
  </si>
  <si>
    <t>251 Albion St</t>
  </si>
  <si>
    <t>4a Mary St</t>
  </si>
  <si>
    <t>77 Hillsyde Pde</t>
  </si>
  <si>
    <t>54 Princes St</t>
  </si>
  <si>
    <t>42 Fitzgerald Rd</t>
  </si>
  <si>
    <t>54 The Parade</t>
  </si>
  <si>
    <t>6 Munro St</t>
  </si>
  <si>
    <t>1/7 Queens Pde</t>
  </si>
  <si>
    <t>2/4 Clovelly Ct</t>
  </si>
  <si>
    <t>4/24 Hotham St</t>
  </si>
  <si>
    <t>Croydon North</t>
  </si>
  <si>
    <t>6 Baringa Rd</t>
  </si>
  <si>
    <t>1 Swallow La</t>
  </si>
  <si>
    <t>54 Tongue St</t>
  </si>
  <si>
    <t>4/176 Ayr St</t>
  </si>
  <si>
    <t>7 Bessell Ct</t>
  </si>
  <si>
    <t>23 Manuka St</t>
  </si>
  <si>
    <t>40/122 High St</t>
  </si>
  <si>
    <t>149 Spring St</t>
  </si>
  <si>
    <t>19 Emmaline St</t>
  </si>
  <si>
    <t>8 Kinkora Rd</t>
  </si>
  <si>
    <t>35 Auburn Gr</t>
  </si>
  <si>
    <t>37 Prince St</t>
  </si>
  <si>
    <t>314 Liberty Pde</t>
  </si>
  <si>
    <t>6/40 Magnolia Rd</t>
  </si>
  <si>
    <t>30 Astley St</t>
  </si>
  <si>
    <t>311/163 Cremorne St</t>
  </si>
  <si>
    <t>9/600 Station St</t>
  </si>
  <si>
    <t>4/247 Inkerman St</t>
  </si>
  <si>
    <t>5 Sims St</t>
  </si>
  <si>
    <t>169 Anderson Rd</t>
  </si>
  <si>
    <t>2/80 Hawker St</t>
  </si>
  <si>
    <t>19 Tuppal Pl</t>
  </si>
  <si>
    <t>121 Princes St</t>
  </si>
  <si>
    <t>Clayton</t>
  </si>
  <si>
    <t>1/10 Morton St</t>
  </si>
  <si>
    <t>2/30 Dudley St</t>
  </si>
  <si>
    <t>36 Bayview Rd</t>
  </si>
  <si>
    <t>3/11 Fielding St</t>
  </si>
  <si>
    <t>9 Richards Ct</t>
  </si>
  <si>
    <t>12 Kookaburra St</t>
  </si>
  <si>
    <t>1/52 Leila Rd</t>
  </si>
  <si>
    <t>1/4 Kenilworth St</t>
  </si>
  <si>
    <t>20 Crellin Gr</t>
  </si>
  <si>
    <t>25 Mulberry Pde</t>
  </si>
  <si>
    <t>Mount Evelyn</t>
  </si>
  <si>
    <t>17 Inverness Rd</t>
  </si>
  <si>
    <t>147 Easey St</t>
  </si>
  <si>
    <t>15 Argyle St</t>
  </si>
  <si>
    <t>Mernda</t>
  </si>
  <si>
    <t>9 Powlett St</t>
  </si>
  <si>
    <t>26 Everton Gr</t>
  </si>
  <si>
    <t>2/139 Union St</t>
  </si>
  <si>
    <t>101 Evell St</t>
  </si>
  <si>
    <t>99 Rose St</t>
  </si>
  <si>
    <t>2 Ila St</t>
  </si>
  <si>
    <t>79 New Rd</t>
  </si>
  <si>
    <t>3/4 Combermere St</t>
  </si>
  <si>
    <t>33 Green St</t>
  </si>
  <si>
    <t>10 Cowper St</t>
  </si>
  <si>
    <t>10 Glen St</t>
  </si>
  <si>
    <t>2 Kym Pl</t>
  </si>
  <si>
    <t>Western Victoria</t>
  </si>
  <si>
    <t>402/166 Wellington Pde</t>
  </si>
  <si>
    <t>92 Simpson St</t>
  </si>
  <si>
    <t>22 Hope St</t>
  </si>
  <si>
    <t>26 Buninyong St</t>
  </si>
  <si>
    <t>6 Magnolia Dr</t>
  </si>
  <si>
    <t>12 Taormina St</t>
  </si>
  <si>
    <t>Tullamarine</t>
  </si>
  <si>
    <t>1/6 Burvale Ct</t>
  </si>
  <si>
    <t>6 Millers Rd</t>
  </si>
  <si>
    <t>73a Victoria St</t>
  </si>
  <si>
    <t>65 Devonshire Rd</t>
  </si>
  <si>
    <t>19/995 Burke Rd</t>
  </si>
  <si>
    <t>4 Rowen St</t>
  </si>
  <si>
    <t>103 Fakenham Rd</t>
  </si>
  <si>
    <t>21 Radnor St</t>
  </si>
  <si>
    <t>5 Valdemar Ct</t>
  </si>
  <si>
    <t>12 Black St</t>
  </si>
  <si>
    <t>47 Waterdale Rd</t>
  </si>
  <si>
    <t>6 Oakdene Pl</t>
  </si>
  <si>
    <t>14A Supply Dr</t>
  </si>
  <si>
    <t>104/2 Cromwell Rd</t>
  </si>
  <si>
    <t>2 Rotherwood Dr</t>
  </si>
  <si>
    <t>380 Ross St</t>
  </si>
  <si>
    <t>41 McBryde St</t>
  </si>
  <si>
    <t>67 Morley St</t>
  </si>
  <si>
    <t>73 Mitchell St</t>
  </si>
  <si>
    <t>32 Allendale Rd</t>
  </si>
  <si>
    <t>6/6 Rosamond Rd</t>
  </si>
  <si>
    <t>8 Esther St</t>
  </si>
  <si>
    <t>Broadmeadows</t>
  </si>
  <si>
    <t>12 Ophir St</t>
  </si>
  <si>
    <t>Noble Park</t>
  </si>
  <si>
    <t>18 Arnold St</t>
  </si>
  <si>
    <t>8 Plym St</t>
  </si>
  <si>
    <t>2/87 Purinuan Rd</t>
  </si>
  <si>
    <t>4/65 Thackeray Rd</t>
  </si>
  <si>
    <t>39 Malpas St</t>
  </si>
  <si>
    <t>Narre Warren</t>
  </si>
  <si>
    <t>6 Saxonwood Dr</t>
  </si>
  <si>
    <t>63 Davis St</t>
  </si>
  <si>
    <t>7 Billson St</t>
  </si>
  <si>
    <t>131 Bay Rd</t>
  </si>
  <si>
    <t>81 Carpenter St</t>
  </si>
  <si>
    <t>17/459 Waterdale Rd</t>
  </si>
  <si>
    <t>12 Wilfred Rd</t>
  </si>
  <si>
    <t>24 Cooke St</t>
  </si>
  <si>
    <t>118 Somerset St</t>
  </si>
  <si>
    <t>5/10 Camelia St</t>
  </si>
  <si>
    <t>6/18 Orange Gr</t>
  </si>
  <si>
    <t>6/5 Liardet St</t>
  </si>
  <si>
    <t>200 McBryde St</t>
  </si>
  <si>
    <t>7 Wellington St</t>
  </si>
  <si>
    <t>99 Eglinton St</t>
  </si>
  <si>
    <t>501/318 Little Lonsdale St</t>
  </si>
  <si>
    <t>12/35 Princess St</t>
  </si>
  <si>
    <t>11 Eucalyptus Dr</t>
  </si>
  <si>
    <t>11 Lydia St</t>
  </si>
  <si>
    <t>81 Marlborough St</t>
  </si>
  <si>
    <t>52 Deakin St</t>
  </si>
  <si>
    <t>198 Hawthorn Rd</t>
  </si>
  <si>
    <t>4 Wattle Gr</t>
  </si>
  <si>
    <t>186 Gilbert Rd</t>
  </si>
  <si>
    <t>St Albans</t>
  </si>
  <si>
    <t>46A Collins St</t>
  </si>
  <si>
    <t>9 Compton Pde</t>
  </si>
  <si>
    <t>6/62 Walpole St</t>
  </si>
  <si>
    <t>4 Manchester St</t>
  </si>
  <si>
    <t>3 Churchill Gr</t>
  </si>
  <si>
    <t>Beaumaris</t>
  </si>
  <si>
    <t>71 Oak St</t>
  </si>
  <si>
    <t>15 Tarakan St</t>
  </si>
  <si>
    <t>12 Aanensen Ct</t>
  </si>
  <si>
    <t>3 Sylvan Ct</t>
  </si>
  <si>
    <t>4/67 Easey St</t>
  </si>
  <si>
    <t>236 Barkly St</t>
  </si>
  <si>
    <t>57 Yarralea St</t>
  </si>
  <si>
    <t>Hoppers Crossing</t>
  </si>
  <si>
    <t>27 Cameron Dr</t>
  </si>
  <si>
    <t>Wyndham</t>
  </si>
  <si>
    <t>Lalor</t>
  </si>
  <si>
    <t>4 Casey Dr</t>
  </si>
  <si>
    <t>12/28 Wynnstay Rd</t>
  </si>
  <si>
    <t>65 Caroline St</t>
  </si>
  <si>
    <t>38 Goleen St</t>
  </si>
  <si>
    <t>40 Blair St</t>
  </si>
  <si>
    <t>19 Spring St</t>
  </si>
  <si>
    <t>59 Daly St</t>
  </si>
  <si>
    <t>507 Brunswick Rd</t>
  </si>
  <si>
    <t>3 Bakers Pde</t>
  </si>
  <si>
    <t>164 Blyth St</t>
  </si>
  <si>
    <t>16/60 Farnham St</t>
  </si>
  <si>
    <t>Hillside</t>
  </si>
  <si>
    <t>10 View Ct</t>
  </si>
  <si>
    <t>6 Ford St</t>
  </si>
  <si>
    <t>96 Duke St</t>
  </si>
  <si>
    <t>1/54 Furneaux Gr</t>
  </si>
  <si>
    <t>Donvale</t>
  </si>
  <si>
    <t>40 Astelot Dr</t>
  </si>
  <si>
    <t>14 Morris St</t>
  </si>
  <si>
    <t>7 Murray Ct</t>
  </si>
  <si>
    <t>23 Rymill Ct</t>
  </si>
  <si>
    <t>34 Clee St</t>
  </si>
  <si>
    <t>Langwarrin</t>
  </si>
  <si>
    <t>6/30 Warrenwood Pl</t>
  </si>
  <si>
    <t>Hallam</t>
  </si>
  <si>
    <t>11 Turanga Pl</t>
  </si>
  <si>
    <t>Taylors Lakes</t>
  </si>
  <si>
    <t>3 Roper Ct</t>
  </si>
  <si>
    <t>Keilor</t>
  </si>
  <si>
    <t>25 Skyline Dr</t>
  </si>
  <si>
    <t>8/107 Victoria Rd</t>
  </si>
  <si>
    <t>1/125 Walpole St</t>
  </si>
  <si>
    <t>35 Sylvander St</t>
  </si>
  <si>
    <t>328 Barkers Rd</t>
  </si>
  <si>
    <t>10/78 Holyrood St</t>
  </si>
  <si>
    <t>1/12 Grenville St</t>
  </si>
  <si>
    <t>3/136 New St</t>
  </si>
  <si>
    <t>8 Sydenham St</t>
  </si>
  <si>
    <t>5 Regis Ct</t>
  </si>
  <si>
    <t>5 Daours Ct</t>
  </si>
  <si>
    <t>15/104 Rowena Pde</t>
  </si>
  <si>
    <t>7 Benson St</t>
  </si>
  <si>
    <t>Blackburn North</t>
  </si>
  <si>
    <t>6 Conrad Ct</t>
  </si>
  <si>
    <t>12 Irma Gr</t>
  </si>
  <si>
    <t>28 Princess St</t>
  </si>
  <si>
    <t>63A Hunter St</t>
  </si>
  <si>
    <t>2/40 Carrol Gr</t>
  </si>
  <si>
    <t>41 Clayton Rd</t>
  </si>
  <si>
    <t>20 Bradfield La</t>
  </si>
  <si>
    <t>Ringwood East</t>
  </si>
  <si>
    <t>2/5 Mines Rd</t>
  </si>
  <si>
    <t>1 Hinkler St</t>
  </si>
  <si>
    <t>47 Washington Dr</t>
  </si>
  <si>
    <t>1 Heysen Dr</t>
  </si>
  <si>
    <t>3/8 Rayner St</t>
  </si>
  <si>
    <t>195 Blackshaws Rd</t>
  </si>
  <si>
    <t>14/129 Kambrook Rd</t>
  </si>
  <si>
    <t>14 Berringa St</t>
  </si>
  <si>
    <t>3/80 Delaware St</t>
  </si>
  <si>
    <t>9 Kelverne St</t>
  </si>
  <si>
    <t>8 Scotia St</t>
  </si>
  <si>
    <t>7 The Mews</t>
  </si>
  <si>
    <t>2/52 Barton St</t>
  </si>
  <si>
    <t>18 Empress Rd</t>
  </si>
  <si>
    <t>125 Linacre Rd</t>
  </si>
  <si>
    <t>60 Argyle St</t>
  </si>
  <si>
    <t>11 Howard St</t>
  </si>
  <si>
    <t>26 Canterbury Rd</t>
  </si>
  <si>
    <t>99 Merton St</t>
  </si>
  <si>
    <t>66 Valonia Dr</t>
  </si>
  <si>
    <t>7/675 Park St</t>
  </si>
  <si>
    <t>64 Tinning St</t>
  </si>
  <si>
    <t>33 Kennedy St</t>
  </si>
  <si>
    <t>16 Coronation St</t>
  </si>
  <si>
    <t>9A Normanby St</t>
  </si>
  <si>
    <t>10 Devoy St</t>
  </si>
  <si>
    <t>7 Milliara St</t>
  </si>
  <si>
    <t>Melton South</t>
  </si>
  <si>
    <t>3 Francis St</t>
  </si>
  <si>
    <t>30 Hull Rd</t>
  </si>
  <si>
    <t>2/150 Hyde St</t>
  </si>
  <si>
    <t>29 Wilson St</t>
  </si>
  <si>
    <t>124 Swanston St</t>
  </si>
  <si>
    <t>Bayswater</t>
  </si>
  <si>
    <t>32 Kumala Rd</t>
  </si>
  <si>
    <t>1/20 Mulga St</t>
  </si>
  <si>
    <t>298 Douglas Pde</t>
  </si>
  <si>
    <t>9/434 Kooyong Rd</t>
  </si>
  <si>
    <t>42 Hutchinson St</t>
  </si>
  <si>
    <t>1/32 Elizabeth St</t>
  </si>
  <si>
    <t>6 Elswill St</t>
  </si>
  <si>
    <t>1 Delaware St</t>
  </si>
  <si>
    <t>1/10 Fremont Pde</t>
  </si>
  <si>
    <t>49a Spence St</t>
  </si>
  <si>
    <t>1/18 Howard St</t>
  </si>
  <si>
    <t>2/23 Peace St</t>
  </si>
  <si>
    <t>10A Hartley St</t>
  </si>
  <si>
    <t>2/34 Bamfield Rd</t>
  </si>
  <si>
    <t>83 Oriel Rd</t>
  </si>
  <si>
    <t>4/12 Woodlawn St</t>
  </si>
  <si>
    <t>25 Dover St</t>
  </si>
  <si>
    <t>28 Greeves St</t>
  </si>
  <si>
    <t>Werribee</t>
  </si>
  <si>
    <t>2/6 Pitta Cl</t>
  </si>
  <si>
    <t>9 Hawthorn Dr</t>
  </si>
  <si>
    <t>2/7 Bradley Dr</t>
  </si>
  <si>
    <t>2/277 Warrigal Rd</t>
  </si>
  <si>
    <t>407/800 Chapel St</t>
  </si>
  <si>
    <t>105/60 Wellington St</t>
  </si>
  <si>
    <t>9/60 Carlisle St</t>
  </si>
  <si>
    <t>308/15 Pickles St</t>
  </si>
  <si>
    <t>1 Meadowbank St</t>
  </si>
  <si>
    <t>Glen Waverley</t>
  </si>
  <si>
    <t>10/18 Tulloch Gr</t>
  </si>
  <si>
    <t>3/3 Inga Ct</t>
  </si>
  <si>
    <t>Wheelers Hill</t>
  </si>
  <si>
    <t>7 Darvell Cl</t>
  </si>
  <si>
    <t>20 Walter St</t>
  </si>
  <si>
    <t>2/2 McCracken St</t>
  </si>
  <si>
    <t>5 Murphy St</t>
  </si>
  <si>
    <t>30 Shepherd St</t>
  </si>
  <si>
    <t>10 Sedge Cl</t>
  </si>
  <si>
    <t>32 Millers Rd</t>
  </si>
  <si>
    <t>15 Kingshott Cl</t>
  </si>
  <si>
    <t>13/37 Murray Rd</t>
  </si>
  <si>
    <t>2/92 Clarence St</t>
  </si>
  <si>
    <t>5 Ross St</t>
  </si>
  <si>
    <t>Keilor Downs</t>
  </si>
  <si>
    <t>3 Serica Ct</t>
  </si>
  <si>
    <t>10 Dundalk St</t>
  </si>
  <si>
    <t>69 Duke St</t>
  </si>
  <si>
    <t>1/18 Weir St</t>
  </si>
  <si>
    <t>11 Condor St</t>
  </si>
  <si>
    <t>53 Teddington Rd</t>
  </si>
  <si>
    <t>5 Cam St</t>
  </si>
  <si>
    <t>6 Dawn Ct</t>
  </si>
  <si>
    <t>27 Balmain St</t>
  </si>
  <si>
    <t>20 Caroline St</t>
  </si>
  <si>
    <t>20 Pearce St</t>
  </si>
  <si>
    <t>28 Moubray St</t>
  </si>
  <si>
    <t>43 Preston St</t>
  </si>
  <si>
    <t>1 Mikado St</t>
  </si>
  <si>
    <t>68 Gold St</t>
  </si>
  <si>
    <t>83A Spencer St</t>
  </si>
  <si>
    <t>48 Lebanon St</t>
  </si>
  <si>
    <t>40 Kent St</t>
  </si>
  <si>
    <t>49 Phoenix Dr</t>
  </si>
  <si>
    <t>31 Westgate St</t>
  </si>
  <si>
    <t>19 Westgate St</t>
  </si>
  <si>
    <t>51 Andrew St</t>
  </si>
  <si>
    <t>24/108 George St</t>
  </si>
  <si>
    <t>2/56 Mitchell St</t>
  </si>
  <si>
    <t>17/24 Dongola Rd</t>
  </si>
  <si>
    <t>183 Stephen St</t>
  </si>
  <si>
    <t>34 Council St</t>
  </si>
  <si>
    <t>41 Bordeaux St</t>
  </si>
  <si>
    <t>82 Bridgewater Rd</t>
  </si>
  <si>
    <t>240 Coogee La</t>
  </si>
  <si>
    <t>5 Edgar St</t>
  </si>
  <si>
    <t>9 Cornhill St</t>
  </si>
  <si>
    <t>2 Colin St</t>
  </si>
  <si>
    <t>2/24 Selwood St</t>
  </si>
  <si>
    <t>8 Leslie St</t>
  </si>
  <si>
    <t>101 Male St</t>
  </si>
  <si>
    <t>53 Hayston Bvd</t>
  </si>
  <si>
    <t>59 David St</t>
  </si>
  <si>
    <t>6/696 Orrong Rd</t>
  </si>
  <si>
    <t>78 Erskine St</t>
  </si>
  <si>
    <t>4/21 Main St</t>
  </si>
  <si>
    <t>204/4 Hotham Rd</t>
  </si>
  <si>
    <t>27 Hurtle St</t>
  </si>
  <si>
    <t>11 Buller Dr</t>
  </si>
  <si>
    <t>57 Cratloe Rd</t>
  </si>
  <si>
    <t>24 Florence St</t>
  </si>
  <si>
    <t>13/54 The Avenue</t>
  </si>
  <si>
    <t>201/102 Rankins Rd</t>
  </si>
  <si>
    <t>603/228 The Avenue</t>
  </si>
  <si>
    <t>9 Arthur St</t>
  </si>
  <si>
    <t>Ferntree Gully</t>
  </si>
  <si>
    <t>41 Trafalgar St</t>
  </si>
  <si>
    <t>Dingley Village</t>
  </si>
  <si>
    <t>11 Kimber Ct</t>
  </si>
  <si>
    <t>29 Piccadilly Ct</t>
  </si>
  <si>
    <t>60 Merrett Dr</t>
  </si>
  <si>
    <t>6/16 Walsh St</t>
  </si>
  <si>
    <t>286 Tucker Rd</t>
  </si>
  <si>
    <t>9 Ethel St</t>
  </si>
  <si>
    <t>17/17 Park St</t>
  </si>
  <si>
    <t>2 Widford St</t>
  </si>
  <si>
    <t>3 Narrak Rd</t>
  </si>
  <si>
    <t>3 Bown Ct</t>
  </si>
  <si>
    <t>10 Whyte St</t>
  </si>
  <si>
    <t>5 Blairgowrie Ct</t>
  </si>
  <si>
    <t>2/388 Waterdale Rd</t>
  </si>
  <si>
    <t>Chirnside Park</t>
  </si>
  <si>
    <t>2 Greenridge Ct</t>
  </si>
  <si>
    <t>137 Gold St</t>
  </si>
  <si>
    <t>61 McKimmies Rd</t>
  </si>
  <si>
    <t>160 Dalton Rd</t>
  </si>
  <si>
    <t>Burwood East</t>
  </si>
  <si>
    <t>2C Ray Rd</t>
  </si>
  <si>
    <t>15 Rose St</t>
  </si>
  <si>
    <t>1/185 Moreland Rd</t>
  </si>
  <si>
    <t>14 Hartington St</t>
  </si>
  <si>
    <t>7/37 Blyth St</t>
  </si>
  <si>
    <t>13 Gowanbrae Dr</t>
  </si>
  <si>
    <t>5 Linden St</t>
  </si>
  <si>
    <t>32 Holloway Rd</t>
  </si>
  <si>
    <t>17 Lobb St</t>
  </si>
  <si>
    <t>2/9 Grace St</t>
  </si>
  <si>
    <t>18 McCully St</t>
  </si>
  <si>
    <t>2402/163 City Rd</t>
  </si>
  <si>
    <t>5 Ballarat Rd</t>
  </si>
  <si>
    <t>11 Maireana St</t>
  </si>
  <si>
    <t>4 Ella Ct</t>
  </si>
  <si>
    <t>7 Octantis St</t>
  </si>
  <si>
    <t>91 MacEdon Rd</t>
  </si>
  <si>
    <t>45 Bordeaux St</t>
  </si>
  <si>
    <t>20/310 Warrigal Rd</t>
  </si>
  <si>
    <t>5 Nicosia Ct</t>
  </si>
  <si>
    <t>Carrum Downs</t>
  </si>
  <si>
    <t>5 Atkins Ct</t>
  </si>
  <si>
    <t>32 Ayr St</t>
  </si>
  <si>
    <t>23 Solway St</t>
  </si>
  <si>
    <t>10 Valerian St</t>
  </si>
  <si>
    <t>6 Normanby Ct</t>
  </si>
  <si>
    <t>1 Shelley St</t>
  </si>
  <si>
    <t>4 Edwin St</t>
  </si>
  <si>
    <t>3A Blanche St</t>
  </si>
  <si>
    <t>7 Cavalier Ct</t>
  </si>
  <si>
    <t>7 Grace St</t>
  </si>
  <si>
    <t>4/5 Selwyn Ct</t>
  </si>
  <si>
    <t>4 Leighton Ct</t>
  </si>
  <si>
    <t>1/22 Joffre Rd</t>
  </si>
  <si>
    <t>32 Murray St</t>
  </si>
  <si>
    <t>3 Crisp St</t>
  </si>
  <si>
    <t>Knoxfield</t>
  </si>
  <si>
    <t>8 Markhill Pl</t>
  </si>
  <si>
    <t>13 Dorrington Ct</t>
  </si>
  <si>
    <t>Dandenong North</t>
  </si>
  <si>
    <t>7 Fletcher Rd</t>
  </si>
  <si>
    <t>3/1015 Glen Huntly Rd</t>
  </si>
  <si>
    <t>4 Devon St</t>
  </si>
  <si>
    <t>1/54 Liddiard St</t>
  </si>
  <si>
    <t>27A Yerrin St</t>
  </si>
  <si>
    <t>25 James St</t>
  </si>
  <si>
    <t>42 Parlington St</t>
  </si>
  <si>
    <t>2/34 Linacre Rd</t>
  </si>
  <si>
    <t>6 Orlando St</t>
  </si>
  <si>
    <t>24 North Rd</t>
  </si>
  <si>
    <t>22 Lulie St</t>
  </si>
  <si>
    <t>72 Ramsden St</t>
  </si>
  <si>
    <t>27 Forster St</t>
  </si>
  <si>
    <t>Vermont South</t>
  </si>
  <si>
    <t>14 Hartland Rd</t>
  </si>
  <si>
    <t>17/43 Kensington Rd</t>
  </si>
  <si>
    <t>1411 Dandenong Rd</t>
  </si>
  <si>
    <t>15 Winton Rd</t>
  </si>
  <si>
    <t>53/39 Dorcas St</t>
  </si>
  <si>
    <t>8/89 Addison St</t>
  </si>
  <si>
    <t>55 Cobden St</t>
  </si>
  <si>
    <t>8/47 Murray St</t>
  </si>
  <si>
    <t>7/19 Waxman Pde</t>
  </si>
  <si>
    <t>6 Boyne St</t>
  </si>
  <si>
    <t>48 Barrow St</t>
  </si>
  <si>
    <t>2/63 Domain St</t>
  </si>
  <si>
    <t>11/108 Elgin St</t>
  </si>
  <si>
    <t>91A Bayswater Rd</t>
  </si>
  <si>
    <t>301/228 The Avenue</t>
  </si>
  <si>
    <t>2/36 Mulawa St</t>
  </si>
  <si>
    <t>1A Riverview Ct</t>
  </si>
  <si>
    <t>Riddells Creek</t>
  </si>
  <si>
    <t>53 Bluegum Cct</t>
  </si>
  <si>
    <t>Macedon Ranges</t>
  </si>
  <si>
    <t>Northern Victoria</t>
  </si>
  <si>
    <t>Rowville</t>
  </si>
  <si>
    <t>240 Dandelion Dr</t>
  </si>
  <si>
    <t>11 Challis St</t>
  </si>
  <si>
    <t>33 Bunbury St</t>
  </si>
  <si>
    <t>26 Forster St</t>
  </si>
  <si>
    <t>3/17 Gerald St</t>
  </si>
  <si>
    <t>1/65 Blamey St</t>
  </si>
  <si>
    <t>5D MacKie Rd</t>
  </si>
  <si>
    <t>13 Delma St</t>
  </si>
  <si>
    <t>29 Byfield St</t>
  </si>
  <si>
    <t>29 Speight St</t>
  </si>
  <si>
    <t>10 Yewers St</t>
  </si>
  <si>
    <t>25 Downing St</t>
  </si>
  <si>
    <t>7 Lemon Rd</t>
  </si>
  <si>
    <t>7/110 Miller St</t>
  </si>
  <si>
    <t>Blackburn South</t>
  </si>
  <si>
    <t>4 Barker St</t>
  </si>
  <si>
    <t>24/8 Sydney St</t>
  </si>
  <si>
    <t>101/323 Dandenong Rd</t>
  </si>
  <si>
    <t>130 Clark St</t>
  </si>
  <si>
    <t>North Warrandyte</t>
  </si>
  <si>
    <t>46 Osborne Rd</t>
  </si>
  <si>
    <t>7/56 Golf Links Rd</t>
  </si>
  <si>
    <t>3 Daffodil Ct</t>
  </si>
  <si>
    <t>2 Ann St</t>
  </si>
  <si>
    <t>11 Garnet St</t>
  </si>
  <si>
    <t>12 Hilltop Ct</t>
  </si>
  <si>
    <t>48 Fitzgerald Rd</t>
  </si>
  <si>
    <t>84 Canterbury St</t>
  </si>
  <si>
    <t>101 Atkinson St</t>
  </si>
  <si>
    <t>13/47 Marne St</t>
  </si>
  <si>
    <t>2605/63 Whiteman St</t>
  </si>
  <si>
    <t>24 McConnell St</t>
  </si>
  <si>
    <t>45 Thomson St</t>
  </si>
  <si>
    <t>69 Chirnside St</t>
  </si>
  <si>
    <t>87 Chirnside St</t>
  </si>
  <si>
    <t>22 The Grand</t>
  </si>
  <si>
    <t>5 Thea Gr</t>
  </si>
  <si>
    <t>6 Cooma St</t>
  </si>
  <si>
    <t>27 Kensley Cct</t>
  </si>
  <si>
    <t>35 Railway Pl</t>
  </si>
  <si>
    <t>Dandenong</t>
  </si>
  <si>
    <t>7 Eton Ct</t>
  </si>
  <si>
    <t>1/276 Grange Rd</t>
  </si>
  <si>
    <t>131 Sycamore St</t>
  </si>
  <si>
    <t>1 Melva St</t>
  </si>
  <si>
    <t>14 West St</t>
  </si>
  <si>
    <t>Deer Park</t>
  </si>
  <si>
    <t>7 Ballina Ct</t>
  </si>
  <si>
    <t>34 Conrad St</t>
  </si>
  <si>
    <t>100 Links St</t>
  </si>
  <si>
    <t>32 Kynoch St</t>
  </si>
  <si>
    <t>109 Maud St</t>
  </si>
  <si>
    <t>147 North Rd</t>
  </si>
  <si>
    <t>2 Erica Ct</t>
  </si>
  <si>
    <t>178 Henry St</t>
  </si>
  <si>
    <t>67 McEwan Rd</t>
  </si>
  <si>
    <t>30 Corsair St</t>
  </si>
  <si>
    <t>29 Gipps St</t>
  </si>
  <si>
    <t>11 Grimwade Ct</t>
  </si>
  <si>
    <t>19/740 Orrong Rd</t>
  </si>
  <si>
    <t>24B Dow St</t>
  </si>
  <si>
    <t>1/5 Allard St</t>
  </si>
  <si>
    <t>8/64 Dover St</t>
  </si>
  <si>
    <t>8 Jones Ct</t>
  </si>
  <si>
    <t>184 Maribyrnong Rd</t>
  </si>
  <si>
    <t>6 Fitzgerald Rd</t>
  </si>
  <si>
    <t>1/1438 Dandenong Rd</t>
  </si>
  <si>
    <t>Mulgrave</t>
  </si>
  <si>
    <t>73 Lea Rd</t>
  </si>
  <si>
    <t>1/8 Short St</t>
  </si>
  <si>
    <t>1201/565 Flinders St</t>
  </si>
  <si>
    <t>57 Charles St</t>
  </si>
  <si>
    <t>12 Winston St</t>
  </si>
  <si>
    <t>1/15 Allen St</t>
  </si>
  <si>
    <t>1/20 Church St</t>
  </si>
  <si>
    <t>Mentone</t>
  </si>
  <si>
    <t>70 Voltri St</t>
  </si>
  <si>
    <t>17 Chinnock Ct</t>
  </si>
  <si>
    <t>2/218 Kambrook Rd</t>
  </si>
  <si>
    <t>1/62 Tudor St</t>
  </si>
  <si>
    <t>31 Bristol St</t>
  </si>
  <si>
    <t>12/412 High St</t>
  </si>
  <si>
    <t>36 Sturdee St</t>
  </si>
  <si>
    <t>196 Raglan St</t>
  </si>
  <si>
    <t>12 Belgrove St</t>
  </si>
  <si>
    <t>Pakenham</t>
  </si>
  <si>
    <t>69 Willowtree Dr</t>
  </si>
  <si>
    <t>Cardinia</t>
  </si>
  <si>
    <t>7 Colvin Gr</t>
  </si>
  <si>
    <t>8 Durham Rd</t>
  </si>
  <si>
    <t>38/568 New St</t>
  </si>
  <si>
    <t>2/14 Brickwood St</t>
  </si>
  <si>
    <t>1A Wallen St</t>
  </si>
  <si>
    <t>581 Waterdale Rd</t>
  </si>
  <si>
    <t>3/89 Rosanna Rd</t>
  </si>
  <si>
    <t>158 Keele St</t>
  </si>
  <si>
    <t>8/16 Wattletree Rd</t>
  </si>
  <si>
    <t>102/11 Hillingdon Pl</t>
  </si>
  <si>
    <t>5D Belson St</t>
  </si>
  <si>
    <t>1/25 Mercer Rd</t>
  </si>
  <si>
    <t>24 Kerferd St</t>
  </si>
  <si>
    <t>209 Union St</t>
  </si>
  <si>
    <t>1/19 Manallack St</t>
  </si>
  <si>
    <t>240 Barkly St</t>
  </si>
  <si>
    <t>309 Waverley Rd</t>
  </si>
  <si>
    <t>7 Kinnoull Gr</t>
  </si>
  <si>
    <t>11 McCracken St</t>
  </si>
  <si>
    <t>12 The Summit</t>
  </si>
  <si>
    <t>6/82 Raleigh Rd</t>
  </si>
  <si>
    <t>68 Windsor St</t>
  </si>
  <si>
    <t>22 Mephan St</t>
  </si>
  <si>
    <t>8 Harcourt St</t>
  </si>
  <si>
    <t>50 Carlisle Rd</t>
  </si>
  <si>
    <t>239 Chesterville Rd</t>
  </si>
  <si>
    <t>7 Clyde St</t>
  </si>
  <si>
    <t>2/71 Tudor St</t>
  </si>
  <si>
    <t>3/152 Tyler St</t>
  </si>
  <si>
    <t>39 Victoria Rd</t>
  </si>
  <si>
    <t>118 Rossmoyne St</t>
  </si>
  <si>
    <t>1/141 Anderson Rd</t>
  </si>
  <si>
    <t>527 Kings Rd</t>
  </si>
  <si>
    <t>4/162 Barkers Rd</t>
  </si>
  <si>
    <t>204/36 Lynch St</t>
  </si>
  <si>
    <t>5/350 Auburn Rd</t>
  </si>
  <si>
    <t>66 Ursa St</t>
  </si>
  <si>
    <t>555 Camberwell Rd</t>
  </si>
  <si>
    <t>10 Morell St</t>
  </si>
  <si>
    <t>3 Seaton Rd</t>
  </si>
  <si>
    <t>101/27 Dickmann St</t>
  </si>
  <si>
    <t>24 Mater St</t>
  </si>
  <si>
    <t>3 Rowe St</t>
  </si>
  <si>
    <t>1 Diana Dr</t>
  </si>
  <si>
    <t>2/6 The Avenue</t>
  </si>
  <si>
    <t>44 Spring St</t>
  </si>
  <si>
    <t>348 Punt Rd</t>
  </si>
  <si>
    <t>4 Palfreyman St</t>
  </si>
  <si>
    <t>1/19 Robe St</t>
  </si>
  <si>
    <t>46 Withers St</t>
  </si>
  <si>
    <t>3 Mitford Pl</t>
  </si>
  <si>
    <t>102 Graham St</t>
  </si>
  <si>
    <t>7/2 Albion St</t>
  </si>
  <si>
    <t>73 Augustine Tce</t>
  </si>
  <si>
    <t>25/5 Evans St</t>
  </si>
  <si>
    <t>2 Diamond St</t>
  </si>
  <si>
    <t>512/22 Dorcas St</t>
  </si>
  <si>
    <t>8 Madigan Ct</t>
  </si>
  <si>
    <t>5/4 Edward St</t>
  </si>
  <si>
    <t>199 Buckley St</t>
  </si>
  <si>
    <t>169 Balcombe Rd</t>
  </si>
  <si>
    <t>Roxburgh Park</t>
  </si>
  <si>
    <t>12 Chesterville Ct</t>
  </si>
  <si>
    <t>2/214 Queen St</t>
  </si>
  <si>
    <t>8/54 Narong Rd</t>
  </si>
  <si>
    <t>3/51 Coorigil Rd</t>
  </si>
  <si>
    <t>22 Bradshaw St</t>
  </si>
  <si>
    <t>34 Showers St</t>
  </si>
  <si>
    <t>1/38 Pakington St</t>
  </si>
  <si>
    <t>1/16 Dower St</t>
  </si>
  <si>
    <t>2/8 Lithgow St</t>
  </si>
  <si>
    <t>11 Arden Ct</t>
  </si>
  <si>
    <t>3 Rose St</t>
  </si>
  <si>
    <t>161 Church St</t>
  </si>
  <si>
    <t>9 Darvall St</t>
  </si>
  <si>
    <t>7/29 Marine Pde</t>
  </si>
  <si>
    <t>14 Ward St</t>
  </si>
  <si>
    <t>23 Nimmo St</t>
  </si>
  <si>
    <t>66 Queens Pde</t>
  </si>
  <si>
    <t>4 Barina Rd</t>
  </si>
  <si>
    <t>20 Lockley St</t>
  </si>
  <si>
    <t>61 Soudan St</t>
  </si>
  <si>
    <t>91A Walter St</t>
  </si>
  <si>
    <t>1/577 High Street Rd</t>
  </si>
  <si>
    <t>5 Eastgate St</t>
  </si>
  <si>
    <t>19 Shipston Rd</t>
  </si>
  <si>
    <t>3/11 Martell St</t>
  </si>
  <si>
    <t>Westmeadows</t>
  </si>
  <si>
    <t>285 Mickleham Rd</t>
  </si>
  <si>
    <t>2/17 Greene St</t>
  </si>
  <si>
    <t>58 Alma Tce</t>
  </si>
  <si>
    <t>122B Tambet St</t>
  </si>
  <si>
    <t>3 Gillies St</t>
  </si>
  <si>
    <t>30 Shiers St</t>
  </si>
  <si>
    <t>7 Zagreb Ct</t>
  </si>
  <si>
    <t>3/3 Glenroy Rd</t>
  </si>
  <si>
    <t>15/9 Lisson Gr</t>
  </si>
  <si>
    <t>24 Yeneda St</t>
  </si>
  <si>
    <t>25 Myrniong Gr</t>
  </si>
  <si>
    <t>312/45 York St</t>
  </si>
  <si>
    <t>32 Sweetland Rd</t>
  </si>
  <si>
    <t>14/125 Ormond Rd</t>
  </si>
  <si>
    <t>110 Bell St</t>
  </si>
  <si>
    <t>92 Glenroy Rd</t>
  </si>
  <si>
    <t>1/15 Flemington St</t>
  </si>
  <si>
    <t>3/36 Darling St</t>
  </si>
  <si>
    <t>29 Tennyson St</t>
  </si>
  <si>
    <t>8/366 Melrose Dr</t>
  </si>
  <si>
    <t>Meadow Heights</t>
  </si>
  <si>
    <t>2 Navarre Ct</t>
  </si>
  <si>
    <t>10 Huntingdale Ct</t>
  </si>
  <si>
    <t>3/30 Ardyne St</t>
  </si>
  <si>
    <t>12 Pleasance St</t>
  </si>
  <si>
    <t>502/49 Plenty Rd</t>
  </si>
  <si>
    <t>7 Leicester St</t>
  </si>
  <si>
    <t>72 Henty St</t>
  </si>
  <si>
    <t>32 Essex St</t>
  </si>
  <si>
    <t>3/1230 Old Burke Rd</t>
  </si>
  <si>
    <t>1/2 Flowerdale Rd</t>
  </si>
  <si>
    <t>35 Studley Rd</t>
  </si>
  <si>
    <t>18 Swanston St</t>
  </si>
  <si>
    <t>3/50 Airlie Rd</t>
  </si>
  <si>
    <t>1/12 Thoresby Gr</t>
  </si>
  <si>
    <t>167 Alexandra Pde</t>
  </si>
  <si>
    <t>132 Vere St</t>
  </si>
  <si>
    <t>2/18 Islington St</t>
  </si>
  <si>
    <t>15 Dally St</t>
  </si>
  <si>
    <t>6 Letchworth Pl</t>
  </si>
  <si>
    <t>2/13 Oxford St</t>
  </si>
  <si>
    <t>2059 Malvern Rd</t>
  </si>
  <si>
    <t>220 Waterloo Rd</t>
  </si>
  <si>
    <t>1 Balloan St</t>
  </si>
  <si>
    <t>129 Glenlyon Rd</t>
  </si>
  <si>
    <t>6/1 Heller St</t>
  </si>
  <si>
    <t>8A John St</t>
  </si>
  <si>
    <t>78 Market St</t>
  </si>
  <si>
    <t>7 Elliott St</t>
  </si>
  <si>
    <t>2 Henshall Rd</t>
  </si>
  <si>
    <t>Huntingdale</t>
  </si>
  <si>
    <t>23 Beauford St</t>
  </si>
  <si>
    <t>2208/380 Little Lonsdale St</t>
  </si>
  <si>
    <t>310/71 Henry St</t>
  </si>
  <si>
    <t>17 Tennyson St</t>
  </si>
  <si>
    <t>7 Huxley Ct</t>
  </si>
  <si>
    <t>1 Rogers St</t>
  </si>
  <si>
    <t>25 Jirrahlinga Tce</t>
  </si>
  <si>
    <t>2/77 Dover Rd</t>
  </si>
  <si>
    <t>8/17 Arnott St</t>
  </si>
  <si>
    <t>39A McArthur St</t>
  </si>
  <si>
    <t>1/80 Delaware St</t>
  </si>
  <si>
    <t>55 Rennie St</t>
  </si>
  <si>
    <t>4/136 Wright St</t>
  </si>
  <si>
    <t>4/110 Walpole St</t>
  </si>
  <si>
    <t>41 Leura Gr</t>
  </si>
  <si>
    <t>34 Brighton St</t>
  </si>
  <si>
    <t>10/51 Delbridge St</t>
  </si>
  <si>
    <t>2 Federation La</t>
  </si>
  <si>
    <t>771 Rathdowne St</t>
  </si>
  <si>
    <t>8 Maribyrnong Ct</t>
  </si>
  <si>
    <t>3/51 Middleborough Rd</t>
  </si>
  <si>
    <t>395 Mitcham Rd</t>
  </si>
  <si>
    <t>107A Charles St</t>
  </si>
  <si>
    <t>205 Clark St</t>
  </si>
  <si>
    <t>75 Queen St</t>
  </si>
  <si>
    <t>19 Wheatsheaf Rd</t>
  </si>
  <si>
    <t>82 Gowanbrae Dr</t>
  </si>
  <si>
    <t>4 James St</t>
  </si>
  <si>
    <t>456/38 Mt Alexander Rd</t>
  </si>
  <si>
    <t>2/19 Hart St</t>
  </si>
  <si>
    <t>1/96 Cooper St</t>
  </si>
  <si>
    <t>14 Gloucester St</t>
  </si>
  <si>
    <t>3 Rowan Ct</t>
  </si>
  <si>
    <t>20 Fyfe Dr</t>
  </si>
  <si>
    <t>1/107 Warrigal Rd</t>
  </si>
  <si>
    <t>65 Clare Bvd</t>
  </si>
  <si>
    <t>1 Bernard St</t>
  </si>
  <si>
    <t>56 Hall St</t>
  </si>
  <si>
    <t>12/194 Neerim Rd</t>
  </si>
  <si>
    <t>25B Luckins Rd</t>
  </si>
  <si>
    <t>22 Wahroongaa Rd</t>
  </si>
  <si>
    <t>2 Lytham Ct</t>
  </si>
  <si>
    <t>68 Wilmoth St</t>
  </si>
  <si>
    <t>48 Charles St</t>
  </si>
  <si>
    <t>16/330 Riversdale Rd</t>
  </si>
  <si>
    <t>43 Fakenham Rd</t>
  </si>
  <si>
    <t>22 Duke St</t>
  </si>
  <si>
    <t>871 Glenferrie Rd</t>
  </si>
  <si>
    <t>4/25 Cluden St</t>
  </si>
  <si>
    <t>36 Nepean Hwy</t>
  </si>
  <si>
    <t>4 Brand St</t>
  </si>
  <si>
    <t>12 Agnew St</t>
  </si>
  <si>
    <t>503/185 Rose St</t>
  </si>
  <si>
    <t>8 Hayden St</t>
  </si>
  <si>
    <t>30 Newhaven Rd</t>
  </si>
  <si>
    <t>34 Acland St</t>
  </si>
  <si>
    <t>2 Patterson St</t>
  </si>
  <si>
    <t>203 Station St</t>
  </si>
  <si>
    <t>7 Mitchell Ct</t>
  </si>
  <si>
    <t>12 Shanley St</t>
  </si>
  <si>
    <t>126A Winifred St</t>
  </si>
  <si>
    <t>9 Bawden Ct</t>
  </si>
  <si>
    <t>7 Ridge Rd</t>
  </si>
  <si>
    <t>38 Edward St</t>
  </si>
  <si>
    <t>102 Mitchell St</t>
  </si>
  <si>
    <t>27 Halpin St</t>
  </si>
  <si>
    <t>5/257 Buckley St</t>
  </si>
  <si>
    <t>1/7 Mary St</t>
  </si>
  <si>
    <t>11 Waverley St</t>
  </si>
  <si>
    <t>7 Carmody St</t>
  </si>
  <si>
    <t>16 Dove St</t>
  </si>
  <si>
    <t>4 Henry St</t>
  </si>
  <si>
    <t>66 Drew St</t>
  </si>
  <si>
    <t>6 The Crescent</t>
  </si>
  <si>
    <t>8 Mistletoe Cl</t>
  </si>
  <si>
    <t>22 Booth St</t>
  </si>
  <si>
    <t>6 Helen Ct</t>
  </si>
  <si>
    <t>5/14 Briggs St</t>
  </si>
  <si>
    <t>1/9 Howe St</t>
  </si>
  <si>
    <t>28B Barrington St</t>
  </si>
  <si>
    <t>129 Albert St</t>
  </si>
  <si>
    <t>2/87 Tannock St</t>
  </si>
  <si>
    <t>3/18 Regent St</t>
  </si>
  <si>
    <t>18 Woodville St</t>
  </si>
  <si>
    <t>215 Doncaster Rd</t>
  </si>
  <si>
    <t>37 Cascade St</t>
  </si>
  <si>
    <t>28 Kintore St</t>
  </si>
  <si>
    <t>8 Malahang Pde</t>
  </si>
  <si>
    <t>17/47 Mary St</t>
  </si>
  <si>
    <t>91 Market Rd</t>
  </si>
  <si>
    <t>4 Carlita Cl</t>
  </si>
  <si>
    <t>19 Pearce St</t>
  </si>
  <si>
    <t>12 Coolabah Dr</t>
  </si>
  <si>
    <t>2/99 Major Rd</t>
  </si>
  <si>
    <t>5/137 Northumberland Rd</t>
  </si>
  <si>
    <t>3 Beckwith St</t>
  </si>
  <si>
    <t>2/7 Murra Ct</t>
  </si>
  <si>
    <t>21 Morrah St</t>
  </si>
  <si>
    <t>Bayswater North</t>
  </si>
  <si>
    <t>12 Baker Rd</t>
  </si>
  <si>
    <t>33 Bromyard St</t>
  </si>
  <si>
    <t>60 Station Rd</t>
  </si>
  <si>
    <t>1 Chadree Ct</t>
  </si>
  <si>
    <t>27 Holloway Cl</t>
  </si>
  <si>
    <t>9/99 Verdon St</t>
  </si>
  <si>
    <t>275A Koornang Rd</t>
  </si>
  <si>
    <t>135 Leila Rd</t>
  </si>
  <si>
    <t>2/6 Merrilands Rd</t>
  </si>
  <si>
    <t>2 Islington St</t>
  </si>
  <si>
    <t>2/37 Aylmer St</t>
  </si>
  <si>
    <t>56 Victoria St</t>
  </si>
  <si>
    <t>1/55 Outhwaite Rd</t>
  </si>
  <si>
    <t>3/186 Hawdon St</t>
  </si>
  <si>
    <t>2/24 Abbotsford Gr</t>
  </si>
  <si>
    <t>3/103 Cyprus St</t>
  </si>
  <si>
    <t>5/11 Johnstone St</t>
  </si>
  <si>
    <t>409/10 Hillingdon Pl</t>
  </si>
  <si>
    <t>3/7 Rockley Rd</t>
  </si>
  <si>
    <t>404/9 Florence St</t>
  </si>
  <si>
    <t>20 Huntly St</t>
  </si>
  <si>
    <t>9 Corio St</t>
  </si>
  <si>
    <t>33 McCracken St</t>
  </si>
  <si>
    <t>4 Norman Ct</t>
  </si>
  <si>
    <t>10/17 Gordon St</t>
  </si>
  <si>
    <t>15/15 Eucalyptus Dr</t>
  </si>
  <si>
    <t>41 Lilian St</t>
  </si>
  <si>
    <t>5A Elizabeth St</t>
  </si>
  <si>
    <t>14 Robb St</t>
  </si>
  <si>
    <t>74 Oxford St</t>
  </si>
  <si>
    <t>10 Crofton Dr</t>
  </si>
  <si>
    <t>74 Alma Tce</t>
  </si>
  <si>
    <t>5 Shaftesbury Pde</t>
  </si>
  <si>
    <t>60 Princes St</t>
  </si>
  <si>
    <t>7/4 Smith St</t>
  </si>
  <si>
    <t>710 Brunswick St</t>
  </si>
  <si>
    <t>27 Charlotte St</t>
  </si>
  <si>
    <t>16 Burnett St</t>
  </si>
  <si>
    <t>61 Broughton Rd</t>
  </si>
  <si>
    <t>108/32 Bray St</t>
  </si>
  <si>
    <t>32/637 Orrong Rd</t>
  </si>
  <si>
    <t>22/3 Alfred Sq</t>
  </si>
  <si>
    <t>1/14 Newton St</t>
  </si>
  <si>
    <t>235 Nicholson St</t>
  </si>
  <si>
    <t>30 Milton St</t>
  </si>
  <si>
    <t>18 Renver Rd</t>
  </si>
  <si>
    <t>6 Mandrel St</t>
  </si>
  <si>
    <t>9 Ella Ct</t>
  </si>
  <si>
    <t>5 England St</t>
  </si>
  <si>
    <t>2 Andover La</t>
  </si>
  <si>
    <t>7 Cowra St</t>
  </si>
  <si>
    <t>1/376 Neerim Rd</t>
  </si>
  <si>
    <t>2 Delhi St</t>
  </si>
  <si>
    <t>2/124 Flinders St</t>
  </si>
  <si>
    <t>44 Mendip Rd</t>
  </si>
  <si>
    <t>173 Raglan St</t>
  </si>
  <si>
    <t>22 Spencer Rd</t>
  </si>
  <si>
    <t>8 Mary St</t>
  </si>
  <si>
    <t>1/373 South Rd</t>
  </si>
  <si>
    <t>15 Charlton Pl</t>
  </si>
  <si>
    <t>5/18 Barkly St</t>
  </si>
  <si>
    <t>91 Page St</t>
  </si>
  <si>
    <t>1 Baird St</t>
  </si>
  <si>
    <t>9 Goodman St</t>
  </si>
  <si>
    <t>13 Haldane Rd</t>
  </si>
  <si>
    <t>3/593 High Street Rd</t>
  </si>
  <si>
    <t>102 Palmerston St</t>
  </si>
  <si>
    <t>254 Elgin St</t>
  </si>
  <si>
    <t>6/248 Gordon St</t>
  </si>
  <si>
    <t>2/10 Schild St</t>
  </si>
  <si>
    <t>243 Essex St</t>
  </si>
  <si>
    <t>Templestowe</t>
  </si>
  <si>
    <t>6 Annan Pl</t>
  </si>
  <si>
    <t>12 Durkin St</t>
  </si>
  <si>
    <t>7 Merrimu St</t>
  </si>
  <si>
    <t>4/43 St Vigeons Rd</t>
  </si>
  <si>
    <t>3/36 Crookston Rd</t>
  </si>
  <si>
    <t>3 Belmore Rd</t>
  </si>
  <si>
    <t>19 Campbell St</t>
  </si>
  <si>
    <t>18 Watson St</t>
  </si>
  <si>
    <t>17 View St</t>
  </si>
  <si>
    <t>4/64 Edward St</t>
  </si>
  <si>
    <t>15 Bent St</t>
  </si>
  <si>
    <t>2/50 Palmer St</t>
  </si>
  <si>
    <t>52/73 River St</t>
  </si>
  <si>
    <t>304/253 Bridge Rd</t>
  </si>
  <si>
    <t>182 Buckingham St</t>
  </si>
  <si>
    <t>22 Strang St</t>
  </si>
  <si>
    <t>28 Tyrone St</t>
  </si>
  <si>
    <t>2/15 Scott Gr</t>
  </si>
  <si>
    <t>7/282 Barkly St</t>
  </si>
  <si>
    <t>205/88 Dow St</t>
  </si>
  <si>
    <t>301/115 Nott St</t>
  </si>
  <si>
    <t>84 Brighton Rd</t>
  </si>
  <si>
    <t>127A Parer Rd</t>
  </si>
  <si>
    <t>205/72 Altona St</t>
  </si>
  <si>
    <t>4/8 Falshaws La</t>
  </si>
  <si>
    <t>132 Wonga Rd</t>
  </si>
  <si>
    <t>10/51 Stephen St</t>
  </si>
  <si>
    <t>1/30 Burns St</t>
  </si>
  <si>
    <t>2/6 Spurling St</t>
  </si>
  <si>
    <t>68 Cornish St</t>
  </si>
  <si>
    <t>23 Wallace Dr</t>
  </si>
  <si>
    <t>7 Wilks St</t>
  </si>
  <si>
    <t>8 Vickery St</t>
  </si>
  <si>
    <t>5 Boldrewood Pde</t>
  </si>
  <si>
    <t>1 Shiers St</t>
  </si>
  <si>
    <t>Sydenham</t>
  </si>
  <si>
    <t>22 Contursi Dr</t>
  </si>
  <si>
    <t>43 Poole St</t>
  </si>
  <si>
    <t>2 Glover Ct</t>
  </si>
  <si>
    <t>3/89 Earl St</t>
  </si>
  <si>
    <t>9 Hartwood St</t>
  </si>
  <si>
    <t>1 Hillcrest Rd</t>
  </si>
  <si>
    <t>15 Littlewood St</t>
  </si>
  <si>
    <t>7 Stanley St</t>
  </si>
  <si>
    <t>69 Ford St</t>
  </si>
  <si>
    <t>516/2 McGoun St</t>
  </si>
  <si>
    <t>113A Richmond Tce</t>
  </si>
  <si>
    <t>1/6 Patmore Ct</t>
  </si>
  <si>
    <t>14 Indra Rd</t>
  </si>
  <si>
    <t>9/384 Toorak Rd</t>
  </si>
  <si>
    <t>32 Chadstone Rd</t>
  </si>
  <si>
    <t>205/15 Pickles St</t>
  </si>
  <si>
    <t>2/25 Kingsley St</t>
  </si>
  <si>
    <t>21 Finlay St</t>
  </si>
  <si>
    <t>Eltham North</t>
  </si>
  <si>
    <t>45 Parry Rd</t>
  </si>
  <si>
    <t>17 Ballarat St</t>
  </si>
  <si>
    <t>42 Hedley St</t>
  </si>
  <si>
    <t>2/31 Leslie Rd</t>
  </si>
  <si>
    <t>13 Victory Pde</t>
  </si>
  <si>
    <t>Notting Hill</t>
  </si>
  <si>
    <t>1/3 Saniky St</t>
  </si>
  <si>
    <t>7 Christine Ct</t>
  </si>
  <si>
    <t>55 Binbrook Dr</t>
  </si>
  <si>
    <t>47 Shepherd St</t>
  </si>
  <si>
    <t>46 MacKay St</t>
  </si>
  <si>
    <t>4 Robinson Gr</t>
  </si>
  <si>
    <t>Chelsea</t>
  </si>
  <si>
    <t>5/11 Bath St</t>
  </si>
  <si>
    <t>1/270 Spring Rd</t>
  </si>
  <si>
    <t>22 Keith St</t>
  </si>
  <si>
    <t>7 Perisher Dr</t>
  </si>
  <si>
    <t>44 Electra St</t>
  </si>
  <si>
    <t>5 Almora Cl</t>
  </si>
  <si>
    <t>1/31 Kenilworth St</t>
  </si>
  <si>
    <t>6/10 Dundas St</t>
  </si>
  <si>
    <t>33 McMahon Rd</t>
  </si>
  <si>
    <t>37 Vale St</t>
  </si>
  <si>
    <t>35 Leicester St</t>
  </si>
  <si>
    <t>18 Belgrave St</t>
  </si>
  <si>
    <t>3 Rosedale Rd</t>
  </si>
  <si>
    <t>20 Ward St</t>
  </si>
  <si>
    <t>20 Britten St</t>
  </si>
  <si>
    <t>23 Uvadale Gr</t>
  </si>
  <si>
    <t>16 Carolyn St</t>
  </si>
  <si>
    <t>33 Brickwood St</t>
  </si>
  <si>
    <t>79 Outhwaite Rd</t>
  </si>
  <si>
    <t>2/42 Wattle Dr</t>
  </si>
  <si>
    <t>271 Canning St</t>
  </si>
  <si>
    <t>68 Somers St</t>
  </si>
  <si>
    <t>35 Barkly St</t>
  </si>
  <si>
    <t>4/38 Porter St</t>
  </si>
  <si>
    <t>5/3 Tahara Rd</t>
  </si>
  <si>
    <t>10 Staley St</t>
  </si>
  <si>
    <t>106 Evans St</t>
  </si>
  <si>
    <t>116 Ogilvie St</t>
  </si>
  <si>
    <t>12 Brentwood Dr</t>
  </si>
  <si>
    <t>2/16 Westbrook St</t>
  </si>
  <si>
    <t>204/300 Swanston St</t>
  </si>
  <si>
    <t>3/212 Roden St</t>
  </si>
  <si>
    <t>53 Miller St</t>
  </si>
  <si>
    <t>9/21 Park La</t>
  </si>
  <si>
    <t>65a Greenhill Rd</t>
  </si>
  <si>
    <t>15 Ada St</t>
  </si>
  <si>
    <t>2A Walker Gr</t>
  </si>
  <si>
    <t>8/9 Dunoon St</t>
  </si>
  <si>
    <t>9/39 Horne St</t>
  </si>
  <si>
    <t>198 Victoria Rd</t>
  </si>
  <si>
    <t>18 Whiteley Pde</t>
  </si>
  <si>
    <t>Cairnlea</t>
  </si>
  <si>
    <t>19 Tussock Gr</t>
  </si>
  <si>
    <t>21 Avenue Rd</t>
  </si>
  <si>
    <t>15 Wallen St</t>
  </si>
  <si>
    <t>36 Meek St</t>
  </si>
  <si>
    <t>42 Frensham Rd</t>
  </si>
  <si>
    <t>37 Charles St</t>
  </si>
  <si>
    <t>17 Winton Rd</t>
  </si>
  <si>
    <t>184 Finch St</t>
  </si>
  <si>
    <t>15 Kiama St</t>
  </si>
  <si>
    <t>4 Dixon St</t>
  </si>
  <si>
    <t>48 Smith St</t>
  </si>
  <si>
    <t>54 Prospect St</t>
  </si>
  <si>
    <t>27 Miller St</t>
  </si>
  <si>
    <t>198 Poath Rd</t>
  </si>
  <si>
    <t>1/547 Neerim Rd</t>
  </si>
  <si>
    <t>2/75 McCracken St</t>
  </si>
  <si>
    <t>25 Tucker St</t>
  </si>
  <si>
    <t>Boronia</t>
  </si>
  <si>
    <t>271 Scoresby Rd</t>
  </si>
  <si>
    <t>14 Tuck St</t>
  </si>
  <si>
    <t>3 Surf St</t>
  </si>
  <si>
    <t>2/70 Osborne St</t>
  </si>
  <si>
    <t>1/5 Dunoon St</t>
  </si>
  <si>
    <t>88A Truganini Rd</t>
  </si>
  <si>
    <t>10 Majdal St</t>
  </si>
  <si>
    <t>19 Cynga St</t>
  </si>
  <si>
    <t>202 Raglan St</t>
  </si>
  <si>
    <t>86 Malpas St</t>
  </si>
  <si>
    <t>21 Edwin St</t>
  </si>
  <si>
    <t>2 Greystoke Ct</t>
  </si>
  <si>
    <t>1/18 Peace St</t>
  </si>
  <si>
    <t>42 Martin Rd</t>
  </si>
  <si>
    <t>1/121 Thomas St</t>
  </si>
  <si>
    <t>10 Silverdale Rd</t>
  </si>
  <si>
    <t>1/78 Oxford St</t>
  </si>
  <si>
    <t>2 Bowden St</t>
  </si>
  <si>
    <t>23A Havelock St</t>
  </si>
  <si>
    <t>2 Boyd St</t>
  </si>
  <si>
    <t>204 Page St</t>
  </si>
  <si>
    <t>5/456 Albion St</t>
  </si>
  <si>
    <t>41 Essex St</t>
  </si>
  <si>
    <t>4/225 Maribyrnong Rd</t>
  </si>
  <si>
    <t>59 Hoffmans Rd</t>
  </si>
  <si>
    <t>13 Ophir St</t>
  </si>
  <si>
    <t>20 Rutland St</t>
  </si>
  <si>
    <t>2 Derry St</t>
  </si>
  <si>
    <t>59 McCracken St</t>
  </si>
  <si>
    <t>2/5 Parkhill Dr</t>
  </si>
  <si>
    <t>10/3 Lytton St</t>
  </si>
  <si>
    <t>10 Neil St</t>
  </si>
  <si>
    <t>Dallas</t>
  </si>
  <si>
    <t>50 Kaniva St</t>
  </si>
  <si>
    <t>20/84 Hillcrest Dr</t>
  </si>
  <si>
    <t>5 Clarke Dr</t>
  </si>
  <si>
    <t>1/1 Nangana Rd</t>
  </si>
  <si>
    <t>2/60 Woornack Rd</t>
  </si>
  <si>
    <t>26 May St</t>
  </si>
  <si>
    <t>14 Stone St</t>
  </si>
  <si>
    <t>39 Draper St</t>
  </si>
  <si>
    <t>3/963 High St</t>
  </si>
  <si>
    <t>72 McNamara St</t>
  </si>
  <si>
    <t>138 Devonshire Rd</t>
  </si>
  <si>
    <t>7 Arnold St</t>
  </si>
  <si>
    <t>6/87 Earl St</t>
  </si>
  <si>
    <t>10 Columba St</t>
  </si>
  <si>
    <t>16 Burton St</t>
  </si>
  <si>
    <t>28 Mayston St</t>
  </si>
  <si>
    <t>129 Outhwaite Rd</t>
  </si>
  <si>
    <t>60 Orana Dr</t>
  </si>
  <si>
    <t>17 Virginia Ct</t>
  </si>
  <si>
    <t>10/14 Yarralea St</t>
  </si>
  <si>
    <t>41 Carinya Rd</t>
  </si>
  <si>
    <t>362 Burwood Hwy</t>
  </si>
  <si>
    <t>6/581 Orrong Rd</t>
  </si>
  <si>
    <t>7/49 Bruce St</t>
  </si>
  <si>
    <t>1610 Malvern Rd</t>
  </si>
  <si>
    <t>76 Manning Rd</t>
  </si>
  <si>
    <t>20 Glover St</t>
  </si>
  <si>
    <t>75 Richardson St</t>
  </si>
  <si>
    <t>1 Dromana St</t>
  </si>
  <si>
    <t>203/964 Mt Alexander Rd</t>
  </si>
  <si>
    <t>11/300 Racecourse Rd</t>
  </si>
  <si>
    <t>5/9 Sandown Rd</t>
  </si>
  <si>
    <t>37 Brentwood Dr</t>
  </si>
  <si>
    <t>Melton West</t>
  </si>
  <si>
    <t>2 Fairbank Pl</t>
  </si>
  <si>
    <t>44 Brooklyn Rd</t>
  </si>
  <si>
    <t>51/88 Wells St</t>
  </si>
  <si>
    <t>8 Marwarra St</t>
  </si>
  <si>
    <t>18/55 Moreland St</t>
  </si>
  <si>
    <t>100 Coronation St</t>
  </si>
  <si>
    <t>2/1 Colite St</t>
  </si>
  <si>
    <t>124 Raleigh St</t>
  </si>
  <si>
    <t>60A Kennedy St</t>
  </si>
  <si>
    <t>23A Fromer St</t>
  </si>
  <si>
    <t>52 Paloma St</t>
  </si>
  <si>
    <t>14 Beths St</t>
  </si>
  <si>
    <t>Sandhurst</t>
  </si>
  <si>
    <t>4 Galilee Dr</t>
  </si>
  <si>
    <t>2/7 Oak St</t>
  </si>
  <si>
    <t>91 Hilma St</t>
  </si>
  <si>
    <t>6/40 Wattle Rd</t>
  </si>
  <si>
    <t>6A Thistle St</t>
  </si>
  <si>
    <t>22 Caroline St</t>
  </si>
  <si>
    <t>35 Thornton St</t>
  </si>
  <si>
    <t>55 Milroy St</t>
  </si>
  <si>
    <t>3/1 Thomson St</t>
  </si>
  <si>
    <t>17 Florence St</t>
  </si>
  <si>
    <t>15/14 The Esplanade</t>
  </si>
  <si>
    <t>408 Canning St</t>
  </si>
  <si>
    <t>109 McIlwraith St</t>
  </si>
  <si>
    <t>34 Cyprus St</t>
  </si>
  <si>
    <t>8 Gawler Ct</t>
  </si>
  <si>
    <t>5/6 St James Rd</t>
  </si>
  <si>
    <t>403/79 River St</t>
  </si>
  <si>
    <t>14 Norfolk Pl</t>
  </si>
  <si>
    <t>354 Montague St</t>
  </si>
  <si>
    <t>1/43 Surrey St</t>
  </si>
  <si>
    <t>97 John St</t>
  </si>
  <si>
    <t>8 James St</t>
  </si>
  <si>
    <t>17 Janet St</t>
  </si>
  <si>
    <t>106/25 Oxford St</t>
  </si>
  <si>
    <t>4/26 Barnett St</t>
  </si>
  <si>
    <t>8/11 Nicholson St</t>
  </si>
  <si>
    <t>21 Hampshire Rd</t>
  </si>
  <si>
    <t>19 Dena Ct</t>
  </si>
  <si>
    <t>81 Johnstone St</t>
  </si>
  <si>
    <t>13 Linnet St</t>
  </si>
  <si>
    <t>17/1 Whitehall Ct</t>
  </si>
  <si>
    <t>2/23 Whitmuir Rd</t>
  </si>
  <si>
    <t>104 Mansfield St</t>
  </si>
  <si>
    <t>157 Bastings St</t>
  </si>
  <si>
    <t>28/168 Power St</t>
  </si>
  <si>
    <t>6/787 Burwood Rd</t>
  </si>
  <si>
    <t>430 Whitehorse Rd</t>
  </si>
  <si>
    <t>34 Morey St</t>
  </si>
  <si>
    <t>7 Wave St</t>
  </si>
  <si>
    <t>7/4 Banyule Rd</t>
  </si>
  <si>
    <t>7 Marigolds Rd</t>
  </si>
  <si>
    <t>32 Churchill Dr</t>
  </si>
  <si>
    <t>62 Butler St</t>
  </si>
  <si>
    <t>7 Berry St</t>
  </si>
  <si>
    <t>22 Glass St</t>
  </si>
  <si>
    <t>10 Merryn Cl</t>
  </si>
  <si>
    <t>31 Stanley Gr</t>
  </si>
  <si>
    <t>2/37 Aintree Rd</t>
  </si>
  <si>
    <t>277 Dandenong Rd</t>
  </si>
  <si>
    <t>9/305 Dandenong Rd</t>
  </si>
  <si>
    <t>411/38 Bank St</t>
  </si>
  <si>
    <t>216 Progress Rd</t>
  </si>
  <si>
    <t>24 Windsor St</t>
  </si>
  <si>
    <t>11 Heller St</t>
  </si>
  <si>
    <t>3/18 Balmoral St</t>
  </si>
  <si>
    <t>7A Downland Sq</t>
  </si>
  <si>
    <t>25 George St</t>
  </si>
  <si>
    <t>4 Dalgan St</t>
  </si>
  <si>
    <t>5/232 Nicholson St</t>
  </si>
  <si>
    <t>1 Gilda St</t>
  </si>
  <si>
    <t>2/1099 Doncaster Rd</t>
  </si>
  <si>
    <t>Mordialloc</t>
  </si>
  <si>
    <t>1/73 Chute St</t>
  </si>
  <si>
    <t>2/60 Kororoit Creek Rd</t>
  </si>
  <si>
    <t>14 Vernon St</t>
  </si>
  <si>
    <t>3 Rogers Rd</t>
  </si>
  <si>
    <t>12 Lydson St</t>
  </si>
  <si>
    <t>2/15 Percival St</t>
  </si>
  <si>
    <t>55 Bennett St</t>
  </si>
  <si>
    <t>3 Mellor St</t>
  </si>
  <si>
    <t>3/900 Burke Rd</t>
  </si>
  <si>
    <t>536 Barkers Rd</t>
  </si>
  <si>
    <t>4 Weir St</t>
  </si>
  <si>
    <t>316 Liberty Pde</t>
  </si>
  <si>
    <t>14 Borlase St</t>
  </si>
  <si>
    <t>226/3 Hoddle St</t>
  </si>
  <si>
    <t>6/323 Church St</t>
  </si>
  <si>
    <t>2/50 Gibdon St</t>
  </si>
  <si>
    <t>454 Canning St</t>
  </si>
  <si>
    <t>43 Woodside St</t>
  </si>
  <si>
    <t>Forest Hill</t>
  </si>
  <si>
    <t>309 Springvale Rd</t>
  </si>
  <si>
    <t>4/379 Dandenong Rd</t>
  </si>
  <si>
    <t>3/1 Grant St</t>
  </si>
  <si>
    <t>58 Station St</t>
  </si>
  <si>
    <t>5a Rosamond St</t>
  </si>
  <si>
    <t>129 View St</t>
  </si>
  <si>
    <t>59 Pecham St</t>
  </si>
  <si>
    <t>4/503 Keilor Rd</t>
  </si>
  <si>
    <t>5/8 Keam St</t>
  </si>
  <si>
    <t>24 Thompson St</t>
  </si>
  <si>
    <t>164 Mascoma St</t>
  </si>
  <si>
    <t>4 Camille Ct</t>
  </si>
  <si>
    <t>109/18 Bent St</t>
  </si>
  <si>
    <t>2/65 Evelyn Rd</t>
  </si>
  <si>
    <t>3 Silvergrass Ct</t>
  </si>
  <si>
    <t>4/667 Barkly St</t>
  </si>
  <si>
    <t>29 Monash St</t>
  </si>
  <si>
    <t>6 Tilley St</t>
  </si>
  <si>
    <t>Aspendale</t>
  </si>
  <si>
    <t>31 Mill St</t>
  </si>
  <si>
    <t>1/4 Rhoden Ct</t>
  </si>
  <si>
    <t>1/41 Narong Rd</t>
  </si>
  <si>
    <t>1/16 Brady Rd</t>
  </si>
  <si>
    <t>2/10 Thana St</t>
  </si>
  <si>
    <t>76 Wingate St</t>
  </si>
  <si>
    <t>25 Gardenvale Rd</t>
  </si>
  <si>
    <t>171 North Rd</t>
  </si>
  <si>
    <t>1/121 Anderson Rd</t>
  </si>
  <si>
    <t>7 Collinson St</t>
  </si>
  <si>
    <t>1g Robinson Rd</t>
  </si>
  <si>
    <t>65 Fakenham Rd</t>
  </si>
  <si>
    <t>49C Dresden St</t>
  </si>
  <si>
    <t>18 Francis St</t>
  </si>
  <si>
    <t>Lower Plenty</t>
  </si>
  <si>
    <t>14 Glenauburn Rd</t>
  </si>
  <si>
    <t>125 Oriel Rd</t>
  </si>
  <si>
    <t>74 Best St</t>
  </si>
  <si>
    <t>42 Grant St</t>
  </si>
  <si>
    <t>235 Amess St</t>
  </si>
  <si>
    <t>2/557 Canterbury Rd</t>
  </si>
  <si>
    <t>2/641 Toorak Rd</t>
  </si>
  <si>
    <t>5/29 Mercer Rd</t>
  </si>
  <si>
    <t>16 Wrexham Rd</t>
  </si>
  <si>
    <t>305/196 Albert Rd</t>
  </si>
  <si>
    <t>2/25 Acland St</t>
  </si>
  <si>
    <t>286 Barkly St</t>
  </si>
  <si>
    <t>1/44 Ascot Vale Rd</t>
  </si>
  <si>
    <t>5/15 Bulla Rd</t>
  </si>
  <si>
    <t>53 Doyle St</t>
  </si>
  <si>
    <t>1/2 Gwynne St</t>
  </si>
  <si>
    <t>3/5 Yunki Ct</t>
  </si>
  <si>
    <t>2/83 Patrick St</t>
  </si>
  <si>
    <t>1 Tamar Dr</t>
  </si>
  <si>
    <t>17/198 Peel St</t>
  </si>
  <si>
    <t>36 Southampton St</t>
  </si>
  <si>
    <t>Warrandyte</t>
  </si>
  <si>
    <t>44 Webb St</t>
  </si>
  <si>
    <t>23 Alden Ct</t>
  </si>
  <si>
    <t>28 Grandview Gr</t>
  </si>
  <si>
    <t>4 Bess Ct</t>
  </si>
  <si>
    <t>4/2 Jasper Rd</t>
  </si>
  <si>
    <t>77 Nicholson St</t>
  </si>
  <si>
    <t>75 Wright St</t>
  </si>
  <si>
    <t>Kings Park</t>
  </si>
  <si>
    <t>13 Camelia St</t>
  </si>
  <si>
    <t>1/321 High St</t>
  </si>
  <si>
    <t>8/772 Burwood Rd</t>
  </si>
  <si>
    <t>1/6 Blackburn St</t>
  </si>
  <si>
    <t>2 Scott St</t>
  </si>
  <si>
    <t>103 Longview Rd</t>
  </si>
  <si>
    <t>868 Hampton St</t>
  </si>
  <si>
    <t>8 Castlereagh Pl</t>
  </si>
  <si>
    <t>3 Leyte Pde</t>
  </si>
  <si>
    <t>13 Rosemary Dr</t>
  </si>
  <si>
    <t>9/723 Orrong Rd</t>
  </si>
  <si>
    <t>5/171 Hotham St</t>
  </si>
  <si>
    <t>1/173 Glen Huntly Rd</t>
  </si>
  <si>
    <t>125 Napier St</t>
  </si>
  <si>
    <t>16 Poets Gr</t>
  </si>
  <si>
    <t>4/17 Howson St</t>
  </si>
  <si>
    <t>4/18 Shaftesbury St</t>
  </si>
  <si>
    <t>907/341 Ascot Vale Rd</t>
  </si>
  <si>
    <t>143 Victoria St</t>
  </si>
  <si>
    <t>6A McPherson St</t>
  </si>
  <si>
    <t>22 Lyon St</t>
  </si>
  <si>
    <t>10 Dartford St</t>
  </si>
  <si>
    <t>34 Lincoln Rd</t>
  </si>
  <si>
    <t>13 Excelsior Cct</t>
  </si>
  <si>
    <t>141 Atherton Rd</t>
  </si>
  <si>
    <t>61/120 Sturt St</t>
  </si>
  <si>
    <t>6/350 Somerville Rd</t>
  </si>
  <si>
    <t>96 Hamilton St</t>
  </si>
  <si>
    <t>12/53 Morris St</t>
  </si>
  <si>
    <t>3/19 Hawthorn Rd</t>
  </si>
  <si>
    <t>2/10 Chester St</t>
  </si>
  <si>
    <t>56 Brewer Rd</t>
  </si>
  <si>
    <t>81 Dalpura Cct</t>
  </si>
  <si>
    <t>47 Youngman St</t>
  </si>
  <si>
    <t>3/138 Rathcown Rd</t>
  </si>
  <si>
    <t>428 Plenty Rd</t>
  </si>
  <si>
    <t>1 Quinn St</t>
  </si>
  <si>
    <t>2/21 Pavo St</t>
  </si>
  <si>
    <t>5 Collins Ct</t>
  </si>
  <si>
    <t>29 Mabel St</t>
  </si>
  <si>
    <t>12/45 Grenville St</t>
  </si>
  <si>
    <t>138 Bay St</t>
  </si>
  <si>
    <t>7 Robinhood Rd</t>
  </si>
  <si>
    <t>7 Carbon Ct</t>
  </si>
  <si>
    <t>31 Development Bvd</t>
  </si>
  <si>
    <t>10 Horace St</t>
  </si>
  <si>
    <t>2/31 Orange Gr</t>
  </si>
  <si>
    <t>312/1005 Mt Alexander Rd</t>
  </si>
  <si>
    <t>188 Rachelle Rd</t>
  </si>
  <si>
    <t>16 Glass St</t>
  </si>
  <si>
    <t>68 South St</t>
  </si>
  <si>
    <t>14 Wadham Pde</t>
  </si>
  <si>
    <t>357 Flemington Rd</t>
  </si>
  <si>
    <t>17 The Dell</t>
  </si>
  <si>
    <t>14 Stanhope St</t>
  </si>
  <si>
    <t>7 The Crescent</t>
  </si>
  <si>
    <t>978 North Rd</t>
  </si>
  <si>
    <t>24 Hill St</t>
  </si>
  <si>
    <t>1/65 Thackeray Rd</t>
  </si>
  <si>
    <t>3/31 Clapham St</t>
  </si>
  <si>
    <t>21 Henty St</t>
  </si>
  <si>
    <t>60 Carlisle St</t>
  </si>
  <si>
    <t>38 Whalley St</t>
  </si>
  <si>
    <t>49 Grove Rd</t>
  </si>
  <si>
    <t>14 Field St</t>
  </si>
  <si>
    <t>4/435 Main Rd</t>
  </si>
  <si>
    <t>53 Lloyd St</t>
  </si>
  <si>
    <t>154 Grandview Gr</t>
  </si>
  <si>
    <t>17 Winter Ct</t>
  </si>
  <si>
    <t>14 Holbeach St</t>
  </si>
  <si>
    <t>14 Kerr St</t>
  </si>
  <si>
    <t>4/42 Adelaide St</t>
  </si>
  <si>
    <t>26/670 Malvern Rd</t>
  </si>
  <si>
    <t>8/192 Cecil St</t>
  </si>
  <si>
    <t>25 Fawkner St</t>
  </si>
  <si>
    <t>25 Leane Dr</t>
  </si>
  <si>
    <t>139 Anderson Rd</t>
  </si>
  <si>
    <t>200 West St</t>
  </si>
  <si>
    <t>40A Gladstone St</t>
  </si>
  <si>
    <t>10 Shamrock St</t>
  </si>
  <si>
    <t>135 Victoria St</t>
  </si>
  <si>
    <t>1/10 Schofield St</t>
  </si>
  <si>
    <t>118 Athol St</t>
  </si>
  <si>
    <t>2 Kaybrook Ct</t>
  </si>
  <si>
    <t>9 Mill Ct</t>
  </si>
  <si>
    <t>16 Kirribilli Bvd</t>
  </si>
  <si>
    <t>19/300 King St</t>
  </si>
  <si>
    <t>2/7 Oxford St</t>
  </si>
  <si>
    <t>41 Kensington Rd</t>
  </si>
  <si>
    <t>61 Clive St</t>
  </si>
  <si>
    <t>33 Walter St</t>
  </si>
  <si>
    <t>4 Richard Ct</t>
  </si>
  <si>
    <t>18 Church Rd</t>
  </si>
  <si>
    <t>5 Booth St</t>
  </si>
  <si>
    <t>305 Carrick Dr</t>
  </si>
  <si>
    <t>5/46 Kororoit Creek Rd</t>
  </si>
  <si>
    <t>36 Junction St</t>
  </si>
  <si>
    <t>1/40 Grandview Rd</t>
  </si>
  <si>
    <t>33 Grandview Rd</t>
  </si>
  <si>
    <t>107 Hutton St</t>
  </si>
  <si>
    <t>4/69 Wattle Valley Rd</t>
  </si>
  <si>
    <t>2a Liberator St</t>
  </si>
  <si>
    <t>20 Hedderwick St</t>
  </si>
  <si>
    <t>9 Baird St</t>
  </si>
  <si>
    <t>Silvan</t>
  </si>
  <si>
    <t>16 Eleanor Dr</t>
  </si>
  <si>
    <t>535 Station St</t>
  </si>
  <si>
    <t>3/84 Mill Park Dr</t>
  </si>
  <si>
    <t>3/700 Canterbury Rd</t>
  </si>
  <si>
    <t>46 Cumming St</t>
  </si>
  <si>
    <t>1/5 The Terrace</t>
  </si>
  <si>
    <t>7 Nyora St</t>
  </si>
  <si>
    <t>1/12 Charles St</t>
  </si>
  <si>
    <t>147 Derby St</t>
  </si>
  <si>
    <t>24 Vincent St</t>
  </si>
  <si>
    <t>1 Denman St</t>
  </si>
  <si>
    <t>1/79 Coghlan St</t>
  </si>
  <si>
    <t>25 Clydesdale Rd</t>
  </si>
  <si>
    <t>65 Darling St</t>
  </si>
  <si>
    <t>59 Wetherby Rd</t>
  </si>
  <si>
    <t>Clayton South</t>
  </si>
  <si>
    <t>1/1 Hadkinson St</t>
  </si>
  <si>
    <t>Chelsea Heights</t>
  </si>
  <si>
    <t>17 Amaroo Dr</t>
  </si>
  <si>
    <t>5 Barmah Gra</t>
  </si>
  <si>
    <t>7 Fairbairn Rd</t>
  </si>
  <si>
    <t>76 Forrest St</t>
  </si>
  <si>
    <t>14/36 Lisson Gr</t>
  </si>
  <si>
    <t>5/4 Raynes St</t>
  </si>
  <si>
    <t>21 Broomfield Rd</t>
  </si>
  <si>
    <t>55 Martin Rd</t>
  </si>
  <si>
    <t>8/20 Yuille St</t>
  </si>
  <si>
    <t>146 Sherbourne Rd</t>
  </si>
  <si>
    <t>57 Sellars St</t>
  </si>
  <si>
    <t>74 Brown St</t>
  </si>
  <si>
    <t>1/43 Abbotsford St</t>
  </si>
  <si>
    <t>Point Cook</t>
  </si>
  <si>
    <t>89 Tristania Dr</t>
  </si>
  <si>
    <t>1/13 Johnston St</t>
  </si>
  <si>
    <t>18/76 Mathoura Rd</t>
  </si>
  <si>
    <t>3/217 Dandenong Rd</t>
  </si>
  <si>
    <t>18 Rose St</t>
  </si>
  <si>
    <t>3 Ash Gr</t>
  </si>
  <si>
    <t>2/4 Manly Ct</t>
  </si>
  <si>
    <t>19 Oxford St</t>
  </si>
  <si>
    <t>221 Mascoma St</t>
  </si>
  <si>
    <t>37 McPhail St</t>
  </si>
  <si>
    <t>11 Milton St</t>
  </si>
  <si>
    <t>1071 North Rd</t>
  </si>
  <si>
    <t>266 Warrigal Rd</t>
  </si>
  <si>
    <t>20 Cuthbert Dr</t>
  </si>
  <si>
    <t>62 Croydon Rd</t>
  </si>
  <si>
    <t>3 Walter St</t>
  </si>
  <si>
    <t>363 Geelong Rd</t>
  </si>
  <si>
    <t>16 Southampton St</t>
  </si>
  <si>
    <t>27 Helene Ct</t>
  </si>
  <si>
    <t>Scoresby</t>
  </si>
  <si>
    <t>147 George St</t>
  </si>
  <si>
    <t>Wantirna South</t>
  </si>
  <si>
    <t>11 Henry Rd</t>
  </si>
  <si>
    <t>17 Hampden St</t>
  </si>
  <si>
    <t>17 Arkley Dr</t>
  </si>
  <si>
    <t>2/18 Hancock St</t>
  </si>
  <si>
    <t>3/178 Sycamore St</t>
  </si>
  <si>
    <t>Seaford</t>
  </si>
  <si>
    <t>12 Riviera St</t>
  </si>
  <si>
    <t>3/80 Rathcown Rd</t>
  </si>
  <si>
    <t>13 Crispe St</t>
  </si>
  <si>
    <t>22 Waterloo Rd</t>
  </si>
  <si>
    <t>2 McKay St</t>
  </si>
  <si>
    <t>139 Eglinton St</t>
  </si>
  <si>
    <t>1/37 Aylmer St</t>
  </si>
  <si>
    <t>1002/480 Riversdale Rd</t>
  </si>
  <si>
    <t>29 Weybridge St</t>
  </si>
  <si>
    <t>16 Marian St</t>
  </si>
  <si>
    <t>1/43 Iona St</t>
  </si>
  <si>
    <t>5 Tennyson St</t>
  </si>
  <si>
    <t>2/76 Porter Rd</t>
  </si>
  <si>
    <t>8 Graham Rd</t>
  </si>
  <si>
    <t>95 Cardigan Rd</t>
  </si>
  <si>
    <t>3/108 Smith St</t>
  </si>
  <si>
    <t>15 Randell Ct</t>
  </si>
  <si>
    <t>67 Dow St</t>
  </si>
  <si>
    <t>22C Tennyson St</t>
  </si>
  <si>
    <t>13 Blair St</t>
  </si>
  <si>
    <t>28 Cadman St</t>
  </si>
  <si>
    <t>271 Edward St</t>
  </si>
  <si>
    <t>51 Gordon St</t>
  </si>
  <si>
    <t>103b Maribyrnong Rd</t>
  </si>
  <si>
    <t>35 Spring St</t>
  </si>
  <si>
    <t>30 Lorgrove Ct</t>
  </si>
  <si>
    <t>1/29 Atkinson St</t>
  </si>
  <si>
    <t>24 Brennan St</t>
  </si>
  <si>
    <t>420 Arden St</t>
  </si>
  <si>
    <t>10 Salisbury St</t>
  </si>
  <si>
    <t>1/285 Thompsons Rd</t>
  </si>
  <si>
    <t>40 Wetherby Rd</t>
  </si>
  <si>
    <t>36A Warrigal Rd</t>
  </si>
  <si>
    <t>197A Jasper Rd</t>
  </si>
  <si>
    <t>688 North Rd</t>
  </si>
  <si>
    <t>140 Dundas St</t>
  </si>
  <si>
    <t>50 Newcastle St</t>
  </si>
  <si>
    <t>19 Alston St</t>
  </si>
  <si>
    <t>23 Leonard St</t>
  </si>
  <si>
    <t>462 Whitehorse Rd</t>
  </si>
  <si>
    <t>24 Baird St</t>
  </si>
  <si>
    <t>141 Hawkstowe Pde</t>
  </si>
  <si>
    <t>2/107 Station St</t>
  </si>
  <si>
    <t>27 Hornby St</t>
  </si>
  <si>
    <t>13 Nicholls St</t>
  </si>
  <si>
    <t>150 Page St</t>
  </si>
  <si>
    <t>105 Mitford St</t>
  </si>
  <si>
    <t>6/5 Murrell St</t>
  </si>
  <si>
    <t>20 Edward St</t>
  </si>
  <si>
    <t>12 Lewis St</t>
  </si>
  <si>
    <t>141 Edward St</t>
  </si>
  <si>
    <t>3/50 Berembong Dr</t>
  </si>
  <si>
    <t>63 Park Dr</t>
  </si>
  <si>
    <t>90 Bryant St</t>
  </si>
  <si>
    <t>9 Washington St</t>
  </si>
  <si>
    <t>2/15 Golf Rd</t>
  </si>
  <si>
    <t>Croydon South</t>
  </si>
  <si>
    <t>57 Blazey Rd</t>
  </si>
  <si>
    <t>20 Northam Rd</t>
  </si>
  <si>
    <t>6 Sedge Ct</t>
  </si>
  <si>
    <t>171 Mansfield St</t>
  </si>
  <si>
    <t>58 Tarella Dr</t>
  </si>
  <si>
    <t>3/26 Edgevale Rd</t>
  </si>
  <si>
    <t>1/27 Auburn Gr</t>
  </si>
  <si>
    <t>16 Ventnor St</t>
  </si>
  <si>
    <t>Briar Hill</t>
  </si>
  <si>
    <t>1A Campbell Rd</t>
  </si>
  <si>
    <t>5 Finlayson St</t>
  </si>
  <si>
    <t>128 Green St</t>
  </si>
  <si>
    <t>2 Moore St</t>
  </si>
  <si>
    <t>7 Turnbull St</t>
  </si>
  <si>
    <t>13 Orlit Ct</t>
  </si>
  <si>
    <t>2 Quentin St</t>
  </si>
  <si>
    <t>5/305 Dandenong Rd</t>
  </si>
  <si>
    <t>46 Marlborough St</t>
  </si>
  <si>
    <t>22/129 Harding St</t>
  </si>
  <si>
    <t>16 Cortina Pl</t>
  </si>
  <si>
    <t>121 Vine St</t>
  </si>
  <si>
    <t>13 Merrill St</t>
  </si>
  <si>
    <t>15 Myalla St</t>
  </si>
  <si>
    <t>89 Ballarat St</t>
  </si>
  <si>
    <t>7 Mangan St</t>
  </si>
  <si>
    <t>2/11 Elizabeth St</t>
  </si>
  <si>
    <t>28 Regent Pde</t>
  </si>
  <si>
    <t>31 Eden St</t>
  </si>
  <si>
    <t>2/10 McAlpine Ct</t>
  </si>
  <si>
    <t>43 Power St</t>
  </si>
  <si>
    <t>8/131 Grange Rd</t>
  </si>
  <si>
    <t>4/12 Dalny Rd</t>
  </si>
  <si>
    <t>2/575 Warrigal Rd</t>
  </si>
  <si>
    <t>6 Bent St</t>
  </si>
  <si>
    <t>9/10 Brook St</t>
  </si>
  <si>
    <t>136 Kilby Rd</t>
  </si>
  <si>
    <t>93A Ashburn Gr</t>
  </si>
  <si>
    <t>1065 Toorak Rd</t>
  </si>
  <si>
    <t>3/5 Austral Ct</t>
  </si>
  <si>
    <t>345 Waterdale Rd</t>
  </si>
  <si>
    <t>15 Longstaff St</t>
  </si>
  <si>
    <t>99 Newry St</t>
  </si>
  <si>
    <t>18 Grimwade Ct</t>
  </si>
  <si>
    <t>78 French St</t>
  </si>
  <si>
    <t>806/800 Chapel St</t>
  </si>
  <si>
    <t>42 Parry Rd</t>
  </si>
  <si>
    <t>4/236 Boundary Rd</t>
  </si>
  <si>
    <t>7/16 Leake St</t>
  </si>
  <si>
    <t>3/555 Punt Rd</t>
  </si>
  <si>
    <t>8 Parade Sq</t>
  </si>
  <si>
    <t>138 Howard Rd</t>
  </si>
  <si>
    <t>7A Brunel St</t>
  </si>
  <si>
    <t>163 Oakleigh Rd</t>
  </si>
  <si>
    <t>121 Murray Rd</t>
  </si>
  <si>
    <t>35D Clapham St</t>
  </si>
  <si>
    <t>24 Henry St</t>
  </si>
  <si>
    <t>6/36 Auburn Gr</t>
  </si>
  <si>
    <t>3/150 Barkers Rd</t>
  </si>
  <si>
    <t>1A Abassia St</t>
  </si>
  <si>
    <t>19A Warburton Rd</t>
  </si>
  <si>
    <t>29 Oak St</t>
  </si>
  <si>
    <t>178 Graham Rd</t>
  </si>
  <si>
    <t>4/39 Hunter St</t>
  </si>
  <si>
    <t>3 Lyall Dr</t>
  </si>
  <si>
    <t>Wollert</t>
  </si>
  <si>
    <t>8 Yumbarra Pde</t>
  </si>
  <si>
    <t>5/19 Hughes St</t>
  </si>
  <si>
    <t>1/16 Finlayson St</t>
  </si>
  <si>
    <t>1211/50 Albert Rd</t>
  </si>
  <si>
    <t>172 Danks St</t>
  </si>
  <si>
    <t>90 Moonee Bvd</t>
  </si>
  <si>
    <t>69 Victoria St</t>
  </si>
  <si>
    <t>29 Jennifer St</t>
  </si>
  <si>
    <t>7 Adelaide Bvd</t>
  </si>
  <si>
    <t>73 Barkly St</t>
  </si>
  <si>
    <t>11/139 Napier St</t>
  </si>
  <si>
    <t>163 Halsey Rd</t>
  </si>
  <si>
    <t>17 Monash St</t>
  </si>
  <si>
    <t>33A Vine St</t>
  </si>
  <si>
    <t>25 Carrol Gr</t>
  </si>
  <si>
    <t>254 Thompsons Rd</t>
  </si>
  <si>
    <t>112 Johnston St</t>
  </si>
  <si>
    <t>1 Baxter St</t>
  </si>
  <si>
    <t>14 Morgan St</t>
  </si>
  <si>
    <t>3 Gooch St</t>
  </si>
  <si>
    <t>50 Herbert St</t>
  </si>
  <si>
    <t>3 Tharratt St</t>
  </si>
  <si>
    <t>243 Darebin Rd</t>
  </si>
  <si>
    <t>1/11 Glengala Rd</t>
  </si>
  <si>
    <t>7 Foxcroft Ct</t>
  </si>
  <si>
    <t>3 Willis St</t>
  </si>
  <si>
    <t>6/76 Whyte St</t>
  </si>
  <si>
    <t>1/76 Whyte St</t>
  </si>
  <si>
    <t>181 Dendy St</t>
  </si>
  <si>
    <t>28 The Avenue</t>
  </si>
  <si>
    <t>5 Cole Ct</t>
  </si>
  <si>
    <t>32 Princes St</t>
  </si>
  <si>
    <t>2 Dunk Ct</t>
  </si>
  <si>
    <t>4/18 Barkly St</t>
  </si>
  <si>
    <t>1A Maple St</t>
  </si>
  <si>
    <t>13/220 Barkly St</t>
  </si>
  <si>
    <t>409/216 Rouse St</t>
  </si>
  <si>
    <t>3/44 Wave St</t>
  </si>
  <si>
    <t>4/287 Albion St</t>
  </si>
  <si>
    <t>2/11 Howson St</t>
  </si>
  <si>
    <t>31 Wilkinson St</t>
  </si>
  <si>
    <t>40 Albion St</t>
  </si>
  <si>
    <t>67 Halsey Rd</t>
  </si>
  <si>
    <t>24 The Avenue</t>
  </si>
  <si>
    <t>136 The Parade</t>
  </si>
  <si>
    <t>53 Market St</t>
  </si>
  <si>
    <t>13 Hotham Rd</t>
  </si>
  <si>
    <t>9/3 Gordon St</t>
  </si>
  <si>
    <t>13/25 Marnoo St</t>
  </si>
  <si>
    <t>53 Milne St</t>
  </si>
  <si>
    <t>1/32 Albenca St</t>
  </si>
  <si>
    <t>4 Druitt St</t>
  </si>
  <si>
    <t>35 Finningley Dr</t>
  </si>
  <si>
    <t>Altona Meadows</t>
  </si>
  <si>
    <t>11 Gaskell Ct</t>
  </si>
  <si>
    <t>70 Purnell St</t>
  </si>
  <si>
    <t>46 Hedgeley Rd</t>
  </si>
  <si>
    <t>2/686 Inkerman Rd</t>
  </si>
  <si>
    <t>199 Mansfield St</t>
  </si>
  <si>
    <t>3/34 Grange Rd</t>
  </si>
  <si>
    <t>21 Robeson St</t>
  </si>
  <si>
    <t>1 Harris St</t>
  </si>
  <si>
    <t>12/5 Summerlea Gr</t>
  </si>
  <si>
    <t>8/595 Burke Rd</t>
  </si>
  <si>
    <t>44 Morey St</t>
  </si>
  <si>
    <t>36 The Ridge</t>
  </si>
  <si>
    <t>27 Vears Rd</t>
  </si>
  <si>
    <t>1/21 Brickwood St</t>
  </si>
  <si>
    <t>38 MacEdon St</t>
  </si>
  <si>
    <t>18 Plane St</t>
  </si>
  <si>
    <t>52 The Boulevard</t>
  </si>
  <si>
    <t>1/10 Owen St</t>
  </si>
  <si>
    <t>208/11 Hillingdon Pl</t>
  </si>
  <si>
    <t>3/24 Mashoobra St</t>
  </si>
  <si>
    <t>34A Downs St</t>
  </si>
  <si>
    <t>1 Ash Gr</t>
  </si>
  <si>
    <t>44 Arndt Rd</t>
  </si>
  <si>
    <t>408 Moreland Rd</t>
  </si>
  <si>
    <t>100 Bradshaw St</t>
  </si>
  <si>
    <t>1/17 Claudel St</t>
  </si>
  <si>
    <t>18 Malcolm Ct</t>
  </si>
  <si>
    <t>53 Campbell St</t>
  </si>
  <si>
    <t>41 Chapman St</t>
  </si>
  <si>
    <t>22 Shannon Ct</t>
  </si>
  <si>
    <t>77 Huntington Dr</t>
  </si>
  <si>
    <t>13 Mather Rd</t>
  </si>
  <si>
    <t>12A Almond St</t>
  </si>
  <si>
    <t>44 Yawla St</t>
  </si>
  <si>
    <t>3/1 Centre St</t>
  </si>
  <si>
    <t>11 Pacific Pl</t>
  </si>
  <si>
    <t>2/4 Tyne St</t>
  </si>
  <si>
    <t>33 Reserve Rd</t>
  </si>
  <si>
    <t>1/11 Maxwell St</t>
  </si>
  <si>
    <t>7A Alern Ct</t>
  </si>
  <si>
    <t>1/36 Grange Rd</t>
  </si>
  <si>
    <t>11/52 Alma Rd</t>
  </si>
  <si>
    <t>204/52 Nott St</t>
  </si>
  <si>
    <t>202/2 Rouse St</t>
  </si>
  <si>
    <t>6/5 Alfriston St</t>
  </si>
  <si>
    <t>23 Byron St</t>
  </si>
  <si>
    <t>129 Hambleton St</t>
  </si>
  <si>
    <t>115 Derby St</t>
  </si>
  <si>
    <t>11 Rolls St</t>
  </si>
  <si>
    <t>92 Sterling Dr</t>
  </si>
  <si>
    <t>12 Loeman St</t>
  </si>
  <si>
    <t>48 Ida St</t>
  </si>
  <si>
    <t>4 Mead Ct</t>
  </si>
  <si>
    <t>5 Harcourt St</t>
  </si>
  <si>
    <t>17/16 Mawbey St</t>
  </si>
  <si>
    <t>18/4 Wests Rd</t>
  </si>
  <si>
    <t>23 Gertrude St</t>
  </si>
  <si>
    <t>1 Adelle Ct</t>
  </si>
  <si>
    <t>84 Royal Tce</t>
  </si>
  <si>
    <t>5 Healey St</t>
  </si>
  <si>
    <t>29 Seves St</t>
  </si>
  <si>
    <t>14 Breadalbane Pl</t>
  </si>
  <si>
    <t>7 Celia St</t>
  </si>
  <si>
    <t>6/229 Westgarth St</t>
  </si>
  <si>
    <t>4/2 Strettle St</t>
  </si>
  <si>
    <t>105 Gower St</t>
  </si>
  <si>
    <t>19 Plymouth Cl</t>
  </si>
  <si>
    <t>81 Parsons St</t>
  </si>
  <si>
    <t>1 Estella St</t>
  </si>
  <si>
    <t>4 Major St</t>
  </si>
  <si>
    <t>18/4 Dudley St</t>
  </si>
  <si>
    <t>96 Southern Rd</t>
  </si>
  <si>
    <t>21 Beattie St</t>
  </si>
  <si>
    <t>55 Livingstone St</t>
  </si>
  <si>
    <t>35/86 Queens Pde</t>
  </si>
  <si>
    <t>49 Garfield St</t>
  </si>
  <si>
    <t>10 Wallara Rd</t>
  </si>
  <si>
    <t>10 Kelwin Ct</t>
  </si>
  <si>
    <t>52 Park Rd</t>
  </si>
  <si>
    <t>104/27 Macquarie St</t>
  </si>
  <si>
    <t>9/3 Rae Ct</t>
  </si>
  <si>
    <t>9 Nicholson St</t>
  </si>
  <si>
    <t>31 Molesworth St</t>
  </si>
  <si>
    <t>2/481 St Kilda St</t>
  </si>
  <si>
    <t>27 Lyell St</t>
  </si>
  <si>
    <t>28 Nelson Pl</t>
  </si>
  <si>
    <t>2/1232 Main Rd</t>
  </si>
  <si>
    <t>1 McLean St</t>
  </si>
  <si>
    <t>1/21 Queen St</t>
  </si>
  <si>
    <t>14 Wheatsheaf Rd</t>
  </si>
  <si>
    <t>11 Walter St</t>
  </si>
  <si>
    <t>21 Ryder St</t>
  </si>
  <si>
    <t>75 Bowen St</t>
  </si>
  <si>
    <t>1 Daisy St</t>
  </si>
  <si>
    <t>2 Barclay Ct</t>
  </si>
  <si>
    <t>30 Howell Dr</t>
  </si>
  <si>
    <t>12 Watsonia St</t>
  </si>
  <si>
    <t>1101/265 Exhibition St</t>
  </si>
  <si>
    <t>14/270 Canterbury Rd</t>
  </si>
  <si>
    <t>6/9 McDonald St</t>
  </si>
  <si>
    <t>13 Lobelia Ct</t>
  </si>
  <si>
    <t>7/502 Neerim Rd</t>
  </si>
  <si>
    <t>330 Balaclava Rd</t>
  </si>
  <si>
    <t>Frankston North</t>
  </si>
  <si>
    <t>1 Monterey Bvd</t>
  </si>
  <si>
    <t>2/33 Oconnor St</t>
  </si>
  <si>
    <t>52 May St</t>
  </si>
  <si>
    <t>2/14 Westbrook St</t>
  </si>
  <si>
    <t>2/42 Faversham Rd</t>
  </si>
  <si>
    <t>30 Moorhouse St</t>
  </si>
  <si>
    <t>64 Glyndon Rd</t>
  </si>
  <si>
    <t>8 Mawson St</t>
  </si>
  <si>
    <t>3/12 Wellington St</t>
  </si>
  <si>
    <t>1/171 Waiora Rd</t>
  </si>
  <si>
    <t>4/38 Alma St</t>
  </si>
  <si>
    <t>3 Sirius Ct</t>
  </si>
  <si>
    <t>72 Pigdon St</t>
  </si>
  <si>
    <t>42 Sandon Cct</t>
  </si>
  <si>
    <t>11/5 Warner St</t>
  </si>
  <si>
    <t>303/10 Hillingdon Pl</t>
  </si>
  <si>
    <t>87 Silver St</t>
  </si>
  <si>
    <t>29 Belgrave St</t>
  </si>
  <si>
    <t>326 Barkly St</t>
  </si>
  <si>
    <t>15 Ashmore St</t>
  </si>
  <si>
    <t>1/5 Thistle St</t>
  </si>
  <si>
    <t>2/65 Clifton St</t>
  </si>
  <si>
    <t>23 Baily St</t>
  </si>
  <si>
    <t>9/120 Sturt St</t>
  </si>
  <si>
    <t>2/100 Keppel St</t>
  </si>
  <si>
    <t>22 Melrose St</t>
  </si>
  <si>
    <t>3/44 Walsh St</t>
  </si>
  <si>
    <t>292 Hyde St</t>
  </si>
  <si>
    <t>15 Clifford St</t>
  </si>
  <si>
    <t>30 Mulkarra Dr</t>
  </si>
  <si>
    <t>20 Miller St</t>
  </si>
  <si>
    <t>3/53 Kangaroo Rd</t>
  </si>
  <si>
    <t>4 Box Ct</t>
  </si>
  <si>
    <t>11 Goshawk Ct</t>
  </si>
  <si>
    <t>76 Powell St</t>
  </si>
  <si>
    <t>128 Charles St</t>
  </si>
  <si>
    <t>26 Stymie St</t>
  </si>
  <si>
    <t>221 Mansfield St</t>
  </si>
  <si>
    <t>196 Princes Hwy</t>
  </si>
  <si>
    <t>8/9 Coppin Gr</t>
  </si>
  <si>
    <t>117A Willsmere Rd</t>
  </si>
  <si>
    <t>6/56 Red Bluff St</t>
  </si>
  <si>
    <t>552 New St</t>
  </si>
  <si>
    <t>3/56 Banksia St</t>
  </si>
  <si>
    <t>14 Shelley St</t>
  </si>
  <si>
    <t>34 Martins La</t>
  </si>
  <si>
    <t>7 Wiltshire St</t>
  </si>
  <si>
    <t>2/12 Chettam St</t>
  </si>
  <si>
    <t>2/324 Springfield Rd</t>
  </si>
  <si>
    <t>48 Elder St</t>
  </si>
  <si>
    <t>3/43 Cromwell Rd</t>
  </si>
  <si>
    <t>3/6 Miller St</t>
  </si>
  <si>
    <t>4 Hawksburn Rd</t>
  </si>
  <si>
    <t>35 Wordsworth St</t>
  </si>
  <si>
    <t>7/200 Albion St</t>
  </si>
  <si>
    <t>94 Davies St</t>
  </si>
  <si>
    <t>1/41 Nimmo St</t>
  </si>
  <si>
    <t>10 Cecelia Dr</t>
  </si>
  <si>
    <t>10 Adela Ct</t>
  </si>
  <si>
    <t>14 Musk Ct</t>
  </si>
  <si>
    <t>6/90 Clowes St</t>
  </si>
  <si>
    <t>72 Curzon St</t>
  </si>
  <si>
    <t>107 Gatehouse Pl</t>
  </si>
  <si>
    <t>21/9 Fabian Ct</t>
  </si>
  <si>
    <t>15 Rupert St</t>
  </si>
  <si>
    <t>12 Westwood Dr</t>
  </si>
  <si>
    <t>5 Henry Rd</t>
  </si>
  <si>
    <t>2/170 Cecil St</t>
  </si>
  <si>
    <t>25 Moodemere St</t>
  </si>
  <si>
    <t>Skye</t>
  </si>
  <si>
    <t>20 Overall Dr</t>
  </si>
  <si>
    <t>42 Elinda Pl</t>
  </si>
  <si>
    <t>1/22 Rathmines St</t>
  </si>
  <si>
    <t>177 Raleigh St</t>
  </si>
  <si>
    <t>5 Livingston St</t>
  </si>
  <si>
    <t>2 Clifton Ct</t>
  </si>
  <si>
    <t>3 Johnson St</t>
  </si>
  <si>
    <t>2 Normanby St</t>
  </si>
  <si>
    <t>18 Darebin Dr</t>
  </si>
  <si>
    <t>5 Pamela Ct</t>
  </si>
  <si>
    <t>33/305 Canterbury Rd</t>
  </si>
  <si>
    <t>1/24 Daniel St</t>
  </si>
  <si>
    <t>3/7 Lilian St</t>
  </si>
  <si>
    <t>20 King St</t>
  </si>
  <si>
    <t>2/619 Toorak Rd</t>
  </si>
  <si>
    <t>22 Quentin Rd</t>
  </si>
  <si>
    <t>3/14 Martin Ct</t>
  </si>
  <si>
    <t>2/79 Pickles St</t>
  </si>
  <si>
    <t>9 Kendall St</t>
  </si>
  <si>
    <t>3/48 Deakin St</t>
  </si>
  <si>
    <t>1/77 Lincoln Dr</t>
  </si>
  <si>
    <t>25 Panorama St</t>
  </si>
  <si>
    <t>7/11 Smith St</t>
  </si>
  <si>
    <t>1913/228 Abeckett St</t>
  </si>
  <si>
    <t>8/102 Cross St</t>
  </si>
  <si>
    <t>6 Alexander St</t>
  </si>
  <si>
    <t>1/5 Harrow Ct</t>
  </si>
  <si>
    <t>Edithvale</t>
  </si>
  <si>
    <t>91 Edithvale Rd</t>
  </si>
  <si>
    <t>36 Davies St</t>
  </si>
  <si>
    <t>74 Challis St</t>
  </si>
  <si>
    <t>21 Conley St</t>
  </si>
  <si>
    <t>11 Newham Gr</t>
  </si>
  <si>
    <t>460 Bell St</t>
  </si>
  <si>
    <t>49 Wallace St</t>
  </si>
  <si>
    <t>205 Clarke St</t>
  </si>
  <si>
    <t>205 Mitchell St</t>
  </si>
  <si>
    <t>3 Northcote St</t>
  </si>
  <si>
    <t>63 Lovell Dr</t>
  </si>
  <si>
    <t>72 Hunter Rd</t>
  </si>
  <si>
    <t>43 Matlock St</t>
  </si>
  <si>
    <t>1/565 Balcombe Rd</t>
  </si>
  <si>
    <t>26 Regent Ct</t>
  </si>
  <si>
    <t>2/3 Rotherwood Rd</t>
  </si>
  <si>
    <t>33 Jacqueline Rd</t>
  </si>
  <si>
    <t>322 Young St</t>
  </si>
  <si>
    <t>5/19 Elm St</t>
  </si>
  <si>
    <t>1 Grout St</t>
  </si>
  <si>
    <t>10/249 Burke Rd</t>
  </si>
  <si>
    <t>17/39 Dorcas St</t>
  </si>
  <si>
    <t>5 Park Pl</t>
  </si>
  <si>
    <t>50 John St</t>
  </si>
  <si>
    <t>2A Mills St</t>
  </si>
  <si>
    <t>6 Grove St</t>
  </si>
  <si>
    <t>72 Clarinda Rd</t>
  </si>
  <si>
    <t>Diggers Rest</t>
  </si>
  <si>
    <t>15 Eureka Rd</t>
  </si>
  <si>
    <t>1 Highgate St</t>
  </si>
  <si>
    <t>2/92 Foote St</t>
  </si>
  <si>
    <t>7 Elgin St</t>
  </si>
  <si>
    <t>11 Hosking St</t>
  </si>
  <si>
    <t>29 Argyle St</t>
  </si>
  <si>
    <t>104 Purinuan Rd</t>
  </si>
  <si>
    <t>69 Chauvel St</t>
  </si>
  <si>
    <t>3 Evelyn St</t>
  </si>
  <si>
    <t>145 Shaftesbury Pde</t>
  </si>
  <si>
    <t>Doveton</t>
  </si>
  <si>
    <t>24 Betula St</t>
  </si>
  <si>
    <t>1/41 Bardsley St</t>
  </si>
  <si>
    <t>3/29 Mary St</t>
  </si>
  <si>
    <t>1/125 Riversdale Rd</t>
  </si>
  <si>
    <t>2/5 Denham St</t>
  </si>
  <si>
    <t>87 Mills St</t>
  </si>
  <si>
    <t>121 The Righi</t>
  </si>
  <si>
    <t>320/416 Gore St</t>
  </si>
  <si>
    <t>62 Davisson St</t>
  </si>
  <si>
    <t>205/201 High St</t>
  </si>
  <si>
    <t>10/14 Cromwell Rd</t>
  </si>
  <si>
    <t>4 Hillard St</t>
  </si>
  <si>
    <t>40 Lowson St</t>
  </si>
  <si>
    <t>7 Danthonia St</t>
  </si>
  <si>
    <t>11 Salisbury St</t>
  </si>
  <si>
    <t>83 The Grove</t>
  </si>
  <si>
    <t>18 Strathaird St</t>
  </si>
  <si>
    <t>48 Bedford St</t>
  </si>
  <si>
    <t>24 Gadd St</t>
  </si>
  <si>
    <t>Burnside Heights</t>
  </si>
  <si>
    <t>12 Burke Rd</t>
  </si>
  <si>
    <t>16 Altona St</t>
  </si>
  <si>
    <t>17 Estelle St</t>
  </si>
  <si>
    <t>71 Kellbourne Dr</t>
  </si>
  <si>
    <t>1/4 Kokaribb Rd</t>
  </si>
  <si>
    <t>31 Benambra St</t>
  </si>
  <si>
    <t>83 Whitelaw St</t>
  </si>
  <si>
    <t>67 Charles St</t>
  </si>
  <si>
    <t>8/101 Wattle Valley Rd</t>
  </si>
  <si>
    <t>10A Head St</t>
  </si>
  <si>
    <t>8 Tyrone St</t>
  </si>
  <si>
    <t>2C Kerferd St</t>
  </si>
  <si>
    <t>1 Parker Rd</t>
  </si>
  <si>
    <t>90 Fenwick St</t>
  </si>
  <si>
    <t>46 Lincoln Dr</t>
  </si>
  <si>
    <t>33 Charlton St</t>
  </si>
  <si>
    <t>11/46 Edgar St</t>
  </si>
  <si>
    <t>6/38 Chambers St</t>
  </si>
  <si>
    <t>15/20 Princes St</t>
  </si>
  <si>
    <t>2/90 Tinning St</t>
  </si>
  <si>
    <t>15 Bishop St</t>
  </si>
  <si>
    <t>1/143 Bradshaw St</t>
  </si>
  <si>
    <t>36 Westgate St</t>
  </si>
  <si>
    <t>13 Elizabeth St</t>
  </si>
  <si>
    <t>4 Turner Ct</t>
  </si>
  <si>
    <t>2 Julie Ct</t>
  </si>
  <si>
    <t>7/234 Roden St</t>
  </si>
  <si>
    <t>3/24 City Rd</t>
  </si>
  <si>
    <t>27 MacPherson St</t>
  </si>
  <si>
    <t>43 Robert St</t>
  </si>
  <si>
    <t>2A Dianne St</t>
  </si>
  <si>
    <t>Bonbeach</t>
  </si>
  <si>
    <t>1/23 Bondi Rd</t>
  </si>
  <si>
    <t>4 Ruby Pl</t>
  </si>
  <si>
    <t>87 Academy Dr</t>
  </si>
  <si>
    <t>1/91 Truganini Rd</t>
  </si>
  <si>
    <t>31A Gnarwyn Rd</t>
  </si>
  <si>
    <t>24 Clarence St</t>
  </si>
  <si>
    <t>12 Ellesmere St</t>
  </si>
  <si>
    <t>49 Bellett St</t>
  </si>
  <si>
    <t>22 Yangoora Pl</t>
  </si>
  <si>
    <t>8 Carmichael St</t>
  </si>
  <si>
    <t>14/205 Gipps St</t>
  </si>
  <si>
    <t>476 Brunswick St</t>
  </si>
  <si>
    <t>29 Bell St</t>
  </si>
  <si>
    <t>10 Apsley Ct</t>
  </si>
  <si>
    <t>14 Victory St</t>
  </si>
  <si>
    <t>24 Tivoli Rd</t>
  </si>
  <si>
    <t>102/159 Beach St</t>
  </si>
  <si>
    <t>55/4 Seisman Pl</t>
  </si>
  <si>
    <t>503/200 Lygon St</t>
  </si>
  <si>
    <t>68 Nyah St</t>
  </si>
  <si>
    <t>31 Pattison St</t>
  </si>
  <si>
    <t>4/8 Margot St</t>
  </si>
  <si>
    <t>75 MacPherson St</t>
  </si>
  <si>
    <t>19 Station Rd</t>
  </si>
  <si>
    <t>6 Argyle St</t>
  </si>
  <si>
    <t>1/29 Milan St</t>
  </si>
  <si>
    <t>2/68 Naples Rd</t>
  </si>
  <si>
    <t>63 Hobson St</t>
  </si>
  <si>
    <t>2/203 North Rd</t>
  </si>
  <si>
    <t>42 Elimatta Rd</t>
  </si>
  <si>
    <t>26A Young St</t>
  </si>
  <si>
    <t>90 McIntyre Rd</t>
  </si>
  <si>
    <t>73 Monash St</t>
  </si>
  <si>
    <t>1/21 Auburn Gr</t>
  </si>
  <si>
    <t>21 Churchill St</t>
  </si>
  <si>
    <t>47 Stevenson St</t>
  </si>
  <si>
    <t>14 Iramoo St</t>
  </si>
  <si>
    <t>11 Bruce St</t>
  </si>
  <si>
    <t>10 Sunninghill Ct</t>
  </si>
  <si>
    <t>3 Terrara Ct</t>
  </si>
  <si>
    <t>6 Nolan Cl</t>
  </si>
  <si>
    <t>51 Tooronga Rd</t>
  </si>
  <si>
    <t>1/134 Mitchell St</t>
  </si>
  <si>
    <t>9/211 Weston St</t>
  </si>
  <si>
    <t>19A Cardinal Rd</t>
  </si>
  <si>
    <t>47 Wood St</t>
  </si>
  <si>
    <t>72 Clydesdale Rd</t>
  </si>
  <si>
    <t>39 Middle St</t>
  </si>
  <si>
    <t>402/455 Elizabeth St</t>
  </si>
  <si>
    <t>109 Simpson St</t>
  </si>
  <si>
    <t>4/38 Hampton Pde</t>
  </si>
  <si>
    <t>128 High St</t>
  </si>
  <si>
    <t>21 Rooney St</t>
  </si>
  <si>
    <t>6 Jean St</t>
  </si>
  <si>
    <t>14 Parkside Bvd</t>
  </si>
  <si>
    <t>4/59 Wilson St</t>
  </si>
  <si>
    <t>5 Hanlon Cl</t>
  </si>
  <si>
    <t>4/36 Robert St</t>
  </si>
  <si>
    <t>3 Garden St</t>
  </si>
  <si>
    <t>28 Campbell St</t>
  </si>
  <si>
    <t>43 Galway St</t>
  </si>
  <si>
    <t>16/341 Heidelberg Rd</t>
  </si>
  <si>
    <t>38 Grange Rd</t>
  </si>
  <si>
    <t>6/4 Wiseman St</t>
  </si>
  <si>
    <t>1 Kent Rd</t>
  </si>
  <si>
    <t>11 Plymouth Ct</t>
  </si>
  <si>
    <t>73/145 Canterbury Rd</t>
  </si>
  <si>
    <t>18 Ellis Rd</t>
  </si>
  <si>
    <t>7/113 Punt Rd</t>
  </si>
  <si>
    <t>13 Cyril St</t>
  </si>
  <si>
    <t>18 Boase St</t>
  </si>
  <si>
    <t>117A Vincent St</t>
  </si>
  <si>
    <t>373 Brunswick Rd</t>
  </si>
  <si>
    <t>72 Bloomfield Rd</t>
  </si>
  <si>
    <t>28 Through Rd</t>
  </si>
  <si>
    <t>9 Swan St</t>
  </si>
  <si>
    <t>95 Orange Gr</t>
  </si>
  <si>
    <t>6 Deauville Ct</t>
  </si>
  <si>
    <t>5/94 Beach Rd</t>
  </si>
  <si>
    <t>1/31 Cavanagh St</t>
  </si>
  <si>
    <t>8 Lido Ct</t>
  </si>
  <si>
    <t>20 Hawke St</t>
  </si>
  <si>
    <t>17 Bolton Ct</t>
  </si>
  <si>
    <t>6/26 Parkside St</t>
  </si>
  <si>
    <t>7 Rosina St</t>
  </si>
  <si>
    <t>1/74 Miranda Rd</t>
  </si>
  <si>
    <t>5 Carson St</t>
  </si>
  <si>
    <t>125 Albert St</t>
  </si>
  <si>
    <t>20 McMahon Rd</t>
  </si>
  <si>
    <t>2 Woodsdale Ct</t>
  </si>
  <si>
    <t>2/15 Pryton Ct</t>
  </si>
  <si>
    <t>199 Barkers Rd</t>
  </si>
  <si>
    <t>71 Palmer St</t>
  </si>
  <si>
    <t>51 Garfield St</t>
  </si>
  <si>
    <t>3 Kimber St</t>
  </si>
  <si>
    <t>9 Jamieson Ct</t>
  </si>
  <si>
    <t>12 Jones Ct</t>
  </si>
  <si>
    <t>1/10 Gillard St</t>
  </si>
  <si>
    <t>23 Overland Dr</t>
  </si>
  <si>
    <t>72 Zetland Rd</t>
  </si>
  <si>
    <t>24 Andrews St</t>
  </si>
  <si>
    <t>5/9 Rockley Rd</t>
  </si>
  <si>
    <t>1/29 Grant St</t>
  </si>
  <si>
    <t>18 Chandlers Rd</t>
  </si>
  <si>
    <t>102/95 Ormond Rd</t>
  </si>
  <si>
    <t>16/30 Shelley St</t>
  </si>
  <si>
    <t>8 Ann St</t>
  </si>
  <si>
    <t>3 Federation St</t>
  </si>
  <si>
    <t>35 Washington St</t>
  </si>
  <si>
    <t>2 Smith St</t>
  </si>
  <si>
    <t>218 Adderley St</t>
  </si>
  <si>
    <t>19 Browning Dr</t>
  </si>
  <si>
    <t>4/186 Beach Rd</t>
  </si>
  <si>
    <t>9 David St</t>
  </si>
  <si>
    <t>14/378 Dandenong Rd</t>
  </si>
  <si>
    <t>6b Howell St</t>
  </si>
  <si>
    <t>14 John St</t>
  </si>
  <si>
    <t>145 Murray Rd</t>
  </si>
  <si>
    <t>13 McColl St</t>
  </si>
  <si>
    <t>133 Beavers Rd</t>
  </si>
  <si>
    <t>3 Carthew Gr</t>
  </si>
  <si>
    <t>55 Fakenham Rd</t>
  </si>
  <si>
    <t>6 Kingsley St</t>
  </si>
  <si>
    <t>325 The Boulevard</t>
  </si>
  <si>
    <t>14/14 The Esplanade</t>
  </si>
  <si>
    <t>81 Easey St</t>
  </si>
  <si>
    <t>2 Portland St</t>
  </si>
  <si>
    <t>48 Branton Rd</t>
  </si>
  <si>
    <t>74 Arthur St</t>
  </si>
  <si>
    <t>10/20 Chambers St</t>
  </si>
  <si>
    <t>1403/38 Bank St</t>
  </si>
  <si>
    <t>9/23 Beaconsfield Pde</t>
  </si>
  <si>
    <t>12 Cecelia Dr</t>
  </si>
  <si>
    <t>3 Dalgety Dr</t>
  </si>
  <si>
    <t>435 Buckley St</t>
  </si>
  <si>
    <t>2 Leopold St</t>
  </si>
  <si>
    <t>8/132 Rupert St</t>
  </si>
  <si>
    <t>5/19 Waratah St</t>
  </si>
  <si>
    <t>42 Wilkins St</t>
  </si>
  <si>
    <t>12 Briar St</t>
  </si>
  <si>
    <t>111 The Avenue</t>
  </si>
  <si>
    <t>7 Maidstone St</t>
  </si>
  <si>
    <t>1/211 Murrumbeena Rd</t>
  </si>
  <si>
    <t>227 Wood St</t>
  </si>
  <si>
    <t>7 Hanson Ct</t>
  </si>
  <si>
    <t>10/352 Auburn Rd</t>
  </si>
  <si>
    <t>68 Martin Rd</t>
  </si>
  <si>
    <t>36 Clinton St</t>
  </si>
  <si>
    <t>8 MacAlister Bvd</t>
  </si>
  <si>
    <t>138 Bellbridge Dr</t>
  </si>
  <si>
    <t>6 Parklea Ct</t>
  </si>
  <si>
    <t>11 McComas Gr</t>
  </si>
  <si>
    <t>6/53 Tennyson St</t>
  </si>
  <si>
    <t>1/23 Eildon Rd</t>
  </si>
  <si>
    <t>4 Ashworth St</t>
  </si>
  <si>
    <t>8 The Eyrie</t>
  </si>
  <si>
    <t>27 Clifton Gr</t>
  </si>
  <si>
    <t>3/222 Pascoe Vale Rd</t>
  </si>
  <si>
    <t>4 Myrtle Gr</t>
  </si>
  <si>
    <t>18 Vincent St</t>
  </si>
  <si>
    <t>7 Highton St</t>
  </si>
  <si>
    <t>16 Hope St</t>
  </si>
  <si>
    <t>12 Silvana Ct</t>
  </si>
  <si>
    <t>39 Kiewa St</t>
  </si>
  <si>
    <t>17 Orange Gr</t>
  </si>
  <si>
    <t>7 Curtin St</t>
  </si>
  <si>
    <t>19 Tovey St</t>
  </si>
  <si>
    <t>27 Warmington Rd</t>
  </si>
  <si>
    <t>10 Wilson Gr</t>
  </si>
  <si>
    <t>96A Through Rd</t>
  </si>
  <si>
    <t>3/30 Grosvenor St</t>
  </si>
  <si>
    <t>79 Bamfield Rd</t>
  </si>
  <si>
    <t>2/123 Waterdale Rd</t>
  </si>
  <si>
    <t>10 Dawe Ct</t>
  </si>
  <si>
    <t>32 Pope Rd</t>
  </si>
  <si>
    <t>11 Tarwarri Pl</t>
  </si>
  <si>
    <t>30/30 Murphy St</t>
  </si>
  <si>
    <t>4 Anchor Pl</t>
  </si>
  <si>
    <t>8 Hill St</t>
  </si>
  <si>
    <t>680 Orrong Rd</t>
  </si>
  <si>
    <t>6/119 Anderson Rd</t>
  </si>
  <si>
    <t>16 Heather Ct</t>
  </si>
  <si>
    <t>13 Goodman St</t>
  </si>
  <si>
    <t>7 Hilbert Ct</t>
  </si>
  <si>
    <t>50 Ross St</t>
  </si>
  <si>
    <t>9/11 Smith St</t>
  </si>
  <si>
    <t>2/24 Boronia Gr</t>
  </si>
  <si>
    <t>6 Bataba St</t>
  </si>
  <si>
    <t>69 Greenvale Dr</t>
  </si>
  <si>
    <t>8/37 Victoria St</t>
  </si>
  <si>
    <t>1/22 Brooks St</t>
  </si>
  <si>
    <t>81 McMahon Rd</t>
  </si>
  <si>
    <t>99 Kellett St</t>
  </si>
  <si>
    <t>84 Westbrook St</t>
  </si>
  <si>
    <t>9 Manchester St</t>
  </si>
  <si>
    <t>2/58 North Rd</t>
  </si>
  <si>
    <t>171 Southern Rd</t>
  </si>
  <si>
    <t>74 Hunter St</t>
  </si>
  <si>
    <t>67 Yarra St</t>
  </si>
  <si>
    <t>1 Howson Ct</t>
  </si>
  <si>
    <t>1/203 Brighton Rd</t>
  </si>
  <si>
    <t>5 Octavia St</t>
  </si>
  <si>
    <t>1/115 Harding St</t>
  </si>
  <si>
    <t>2/34 Haldane Rd</t>
  </si>
  <si>
    <t>3/26 Renown St</t>
  </si>
  <si>
    <t>26 Scotia St</t>
  </si>
  <si>
    <t>2b Roberts Rd</t>
  </si>
  <si>
    <t>38 Jacana St</t>
  </si>
  <si>
    <t>13/201 Abbotsford St</t>
  </si>
  <si>
    <t>7 Webb La</t>
  </si>
  <si>
    <t>55 Park Dr</t>
  </si>
  <si>
    <t>127 Gipps St</t>
  </si>
  <si>
    <t>40 Kingston St</t>
  </si>
  <si>
    <t>106 Summerhill Rd</t>
  </si>
  <si>
    <t>192 George St</t>
  </si>
  <si>
    <t>328 Carrick Dr</t>
  </si>
  <si>
    <t>21 Destination Dr</t>
  </si>
  <si>
    <t>Seabrook</t>
  </si>
  <si>
    <t>21 Catherine Rd</t>
  </si>
  <si>
    <t>2 Garden Gr</t>
  </si>
  <si>
    <t>5/30 College St</t>
  </si>
  <si>
    <t>2/65 Purinuan Rd</t>
  </si>
  <si>
    <t>29 Southernhay St</t>
  </si>
  <si>
    <t>3/199 Auburn Rd</t>
  </si>
  <si>
    <t>6/15 Shakespeare Gr</t>
  </si>
  <si>
    <t>114 Through Rd</t>
  </si>
  <si>
    <t>4 Alexandra St</t>
  </si>
  <si>
    <t>5/29 Church St</t>
  </si>
  <si>
    <t>8/96 Spensley St</t>
  </si>
  <si>
    <t>5/202 Lennox St</t>
  </si>
  <si>
    <t>106 Newry St</t>
  </si>
  <si>
    <t>903 Rathdowne St</t>
  </si>
  <si>
    <t>7 Lisa Ct</t>
  </si>
  <si>
    <t>1/52 Caroline St</t>
  </si>
  <si>
    <t>158 Neville St</t>
  </si>
  <si>
    <t>6A Duggan St</t>
  </si>
  <si>
    <t>14 Peveril St</t>
  </si>
  <si>
    <t>62 Devon Rd</t>
  </si>
  <si>
    <t>1 Egginton St</t>
  </si>
  <si>
    <t>4/342 Ascot Vale Rd</t>
  </si>
  <si>
    <t>75B Bloomfield Rd</t>
  </si>
  <si>
    <t>19 Nolan St</t>
  </si>
  <si>
    <t>37 Haig St</t>
  </si>
  <si>
    <t>110 Atkinson St</t>
  </si>
  <si>
    <t>25 Thomson St</t>
  </si>
  <si>
    <t>91 Suffolk St</t>
  </si>
  <si>
    <t>1 Bute St</t>
  </si>
  <si>
    <t>258 Thompsons Rd</t>
  </si>
  <si>
    <t>25 Canopus Dr</t>
  </si>
  <si>
    <t>14 Riverpark Dr</t>
  </si>
  <si>
    <t>3/13 Graham Rd</t>
  </si>
  <si>
    <t>20 Botanic Dr</t>
  </si>
  <si>
    <t>50 Emu Pde</t>
  </si>
  <si>
    <t>76 Saltley St</t>
  </si>
  <si>
    <t>28 Agg St</t>
  </si>
  <si>
    <t>2/13 Emily St</t>
  </si>
  <si>
    <t>13 Churchill Cl</t>
  </si>
  <si>
    <t>1/209 Purinuan Rd</t>
  </si>
  <si>
    <t>3 Horton St</t>
  </si>
  <si>
    <t>53 Keon St</t>
  </si>
  <si>
    <t>5 Gretel Pl</t>
  </si>
  <si>
    <t>1/37 Thornhill Dr</t>
  </si>
  <si>
    <t>25/912 Glenferrie Rd</t>
  </si>
  <si>
    <t>14 Rubens Gr</t>
  </si>
  <si>
    <t>2/149 Carpenter St</t>
  </si>
  <si>
    <t>1/18 William St</t>
  </si>
  <si>
    <t>35 Astley St</t>
  </si>
  <si>
    <t>15 The Crofts</t>
  </si>
  <si>
    <t>52 Shields St</t>
  </si>
  <si>
    <t>6 West St</t>
  </si>
  <si>
    <t>3 Reynella Cl</t>
  </si>
  <si>
    <t>8 Braeside St</t>
  </si>
  <si>
    <t>74 Devereaux St</t>
  </si>
  <si>
    <t>17 Quarry Cct</t>
  </si>
  <si>
    <t>217 Victoria St</t>
  </si>
  <si>
    <t>24 Doyle St</t>
  </si>
  <si>
    <t>8 Bosco St</t>
  </si>
  <si>
    <t>91 Orchard St</t>
  </si>
  <si>
    <t>2/42 Grattan Pl</t>
  </si>
  <si>
    <t>14 Alfrick Rd</t>
  </si>
  <si>
    <t>2/663 Barkly St</t>
  </si>
  <si>
    <t>46 Davey St</t>
  </si>
  <si>
    <t>1/6 Krone St</t>
  </si>
  <si>
    <t>3/468 Kooyong Rd</t>
  </si>
  <si>
    <t>72d Oakover Rd</t>
  </si>
  <si>
    <t>10 Balgonie Pl</t>
  </si>
  <si>
    <t>10 Chris Ct</t>
  </si>
  <si>
    <t>43 Tarella Dr</t>
  </si>
  <si>
    <t>18/36 Anderson Rd</t>
  </si>
  <si>
    <t>8/8 Wallen Rd</t>
  </si>
  <si>
    <t>95 Church St</t>
  </si>
  <si>
    <t>14 Avoca St</t>
  </si>
  <si>
    <t>1C Baird St</t>
  </si>
  <si>
    <t>3 Champion St</t>
  </si>
  <si>
    <t>9 Wall St</t>
  </si>
  <si>
    <t>41 Miller St</t>
  </si>
  <si>
    <t>8/12 Irvine St</t>
  </si>
  <si>
    <t>1/48 Mathoura Rd</t>
  </si>
  <si>
    <t>4/48 New St</t>
  </si>
  <si>
    <t>410 Graham St</t>
  </si>
  <si>
    <t>17 Nokuna Ct</t>
  </si>
  <si>
    <t>22 Henderson St</t>
  </si>
  <si>
    <t>73 Pecham St</t>
  </si>
  <si>
    <t>60 Shamrock St</t>
  </si>
  <si>
    <t>24 Bolingbroke St</t>
  </si>
  <si>
    <t>7 Weigall St</t>
  </si>
  <si>
    <t>6 Mark St</t>
  </si>
  <si>
    <t>139 Victoria St</t>
  </si>
  <si>
    <t>109 Waverley St</t>
  </si>
  <si>
    <t>4/6 Kelly St</t>
  </si>
  <si>
    <t>87 Chancellor Dr</t>
  </si>
  <si>
    <t>17 John St</t>
  </si>
  <si>
    <t>1/2 Drummond St</t>
  </si>
  <si>
    <t>11 Airdrie Ct</t>
  </si>
  <si>
    <t>1A Dactyl Rd</t>
  </si>
  <si>
    <t>150 Millers Rd</t>
  </si>
  <si>
    <t>38 Speight St</t>
  </si>
  <si>
    <t>6/51 Murrumbeena Rd</t>
  </si>
  <si>
    <t>15 Lilac St</t>
  </si>
  <si>
    <t>34 Hunter St</t>
  </si>
  <si>
    <t>125 Bignell Rd</t>
  </si>
  <si>
    <t>2 Fordham Rd</t>
  </si>
  <si>
    <t>371 Station St</t>
  </si>
  <si>
    <t>14 Oxford St</t>
  </si>
  <si>
    <t>28 Carron St</t>
  </si>
  <si>
    <t>152 Balwyn Rd</t>
  </si>
  <si>
    <t>57 Quinn St</t>
  </si>
  <si>
    <t>11 Athelstane Gr</t>
  </si>
  <si>
    <t>43 Campbell St</t>
  </si>
  <si>
    <t>3 Anderson St</t>
  </si>
  <si>
    <t>1/142 Derby St</t>
  </si>
  <si>
    <t>10 The Loop</t>
  </si>
  <si>
    <t>21A Vincent St</t>
  </si>
  <si>
    <t>34 Soudan St</t>
  </si>
  <si>
    <t>369 Barkly St</t>
  </si>
  <si>
    <t>8/128 Park St</t>
  </si>
  <si>
    <t>4/11 Stanley St</t>
  </si>
  <si>
    <t>1B Ogilvie St</t>
  </si>
  <si>
    <t>2/36 Swayfield Rd</t>
  </si>
  <si>
    <t>28/161 Sturt St</t>
  </si>
  <si>
    <t>23 Wakefield St</t>
  </si>
  <si>
    <t>2/6 Horizon Dr</t>
  </si>
  <si>
    <t>4/62 Manningham Rd</t>
  </si>
  <si>
    <t>12 Pindari Dr</t>
  </si>
  <si>
    <t>4 Allnutt Ct</t>
  </si>
  <si>
    <t>3 The Crescent</t>
  </si>
  <si>
    <t>242 Mason St</t>
  </si>
  <si>
    <t>8 Jobson St</t>
  </si>
  <si>
    <t>301/437 North Rd</t>
  </si>
  <si>
    <t>14 York St</t>
  </si>
  <si>
    <t>12 Kennedy St</t>
  </si>
  <si>
    <t>42 Mitchell St</t>
  </si>
  <si>
    <t>96b Cheddar Rd</t>
  </si>
  <si>
    <t>58 Leinster Gr</t>
  </si>
  <si>
    <t>610 Fullarton Rd</t>
  </si>
  <si>
    <t>13 Murray St</t>
  </si>
  <si>
    <t>62 Wiltshire Dr</t>
  </si>
  <si>
    <t>2/14 Hatfield St</t>
  </si>
  <si>
    <t>213/253 Bridge Rd</t>
  </si>
  <si>
    <t>58 Alexandra Pde</t>
  </si>
  <si>
    <t>7/129 Hoddle St</t>
  </si>
  <si>
    <t>198 Gipps St</t>
  </si>
  <si>
    <t>371 Rae St</t>
  </si>
  <si>
    <t>16 Cranberry Pl</t>
  </si>
  <si>
    <t>7/696 Waverley Rd</t>
  </si>
  <si>
    <t>6/229 Brighton Rd</t>
  </si>
  <si>
    <t>8/93 Tinning St</t>
  </si>
  <si>
    <t>1/217 West St</t>
  </si>
  <si>
    <t>16 Lynch Rd</t>
  </si>
  <si>
    <t>80 Gowrie St</t>
  </si>
  <si>
    <t>39 Ridge Dr</t>
  </si>
  <si>
    <t>30 Carrington Rd</t>
  </si>
  <si>
    <t>16 Jacaranda Rd</t>
  </si>
  <si>
    <t>4 Whitmore Pl</t>
  </si>
  <si>
    <t>4 Strathallyn Rd</t>
  </si>
  <si>
    <t>56 Severn St</t>
  </si>
  <si>
    <t>33 Rainsford Tce</t>
  </si>
  <si>
    <t>11 Griffiths Ct</t>
  </si>
  <si>
    <t>5 Donal St</t>
  </si>
  <si>
    <t>10 Parton Ct</t>
  </si>
  <si>
    <t>67 Norwood St</t>
  </si>
  <si>
    <t>32 Killara St</t>
  </si>
  <si>
    <t>5/81 morang Rd</t>
  </si>
  <si>
    <t>56 Denham St</t>
  </si>
  <si>
    <t>3/46 Tibrockney St</t>
  </si>
  <si>
    <t>2/17 Small St</t>
  </si>
  <si>
    <t>39 Thoresby Gr</t>
  </si>
  <si>
    <t>307/18 Hull St</t>
  </si>
  <si>
    <t>7/43 Argyle St</t>
  </si>
  <si>
    <t>15 Caroline St</t>
  </si>
  <si>
    <t>2a Cherrill St</t>
  </si>
  <si>
    <t>7/215 Williams Rd</t>
  </si>
  <si>
    <t>6/36 Johnstone St</t>
  </si>
  <si>
    <t>4/193 Brighton Rd</t>
  </si>
  <si>
    <t>3/11 Scott St</t>
  </si>
  <si>
    <t>3/78 Kerferd Rd</t>
  </si>
  <si>
    <t>342 Howe Pde</t>
  </si>
  <si>
    <t>84 Hambleton St</t>
  </si>
  <si>
    <t>72 Sutherland St</t>
  </si>
  <si>
    <t>8 Ila St</t>
  </si>
  <si>
    <t>1/18 Balmoral St</t>
  </si>
  <si>
    <t>3/20 Briggs St</t>
  </si>
  <si>
    <t>22 Evelyn St</t>
  </si>
  <si>
    <t>4/5 Miles St</t>
  </si>
  <si>
    <t>10 Malcolm Rd</t>
  </si>
  <si>
    <t>34 Henry St</t>
  </si>
  <si>
    <t>16 Thorpe St</t>
  </si>
  <si>
    <t>5/25 Hobart Rd</t>
  </si>
  <si>
    <t>52a Tucker Rd</t>
  </si>
  <si>
    <t>485 Hawthorn Rd</t>
  </si>
  <si>
    <t>2/116 Spring St</t>
  </si>
  <si>
    <t>13 Darling St</t>
  </si>
  <si>
    <t>3/38 Pakington St</t>
  </si>
  <si>
    <t>65 Gardiner Pde</t>
  </si>
  <si>
    <t>312 Liberty Pde</t>
  </si>
  <si>
    <t>10 Campbell St</t>
  </si>
  <si>
    <t>43 Stawell St</t>
  </si>
  <si>
    <t>5a Compton St</t>
  </si>
  <si>
    <t>1A Thelma St</t>
  </si>
  <si>
    <t>250 Hawthorn Rd</t>
  </si>
  <si>
    <t>14/27 Lewisham Rd</t>
  </si>
  <si>
    <t>37/12 Copelen St</t>
  </si>
  <si>
    <t>16 Tooronga Rd</t>
  </si>
  <si>
    <t>14 Irving St</t>
  </si>
  <si>
    <t>10/43 Arndt Rd</t>
  </si>
  <si>
    <t>4/4 Ethel St</t>
  </si>
  <si>
    <t>41 Linda St</t>
  </si>
  <si>
    <t>8 John St</t>
  </si>
  <si>
    <t>33 Greta St</t>
  </si>
  <si>
    <t>1 Irving Rd</t>
  </si>
  <si>
    <t>316/145 Roden St</t>
  </si>
  <si>
    <t>1/1 Clarendon St</t>
  </si>
  <si>
    <t>33 Clay Dr</t>
  </si>
  <si>
    <t>Gisborne</t>
  </si>
  <si>
    <t>1 Dewrang St</t>
  </si>
  <si>
    <t>23 Auckland St</t>
  </si>
  <si>
    <t>641 Inkerman Rd</t>
  </si>
  <si>
    <t>1/136 St Georges Rd</t>
  </si>
  <si>
    <t>Derrimut</t>
  </si>
  <si>
    <t>8 Drum St</t>
  </si>
  <si>
    <t>6/20 Denmark Hill Rd</t>
  </si>
  <si>
    <t>2/10 Bolinda Rd</t>
  </si>
  <si>
    <t>17 Birdwood St</t>
  </si>
  <si>
    <t>330 Liberty Pde</t>
  </si>
  <si>
    <t>3 Perrumba St</t>
  </si>
  <si>
    <t>25 High St</t>
  </si>
  <si>
    <t>29 Livingstone St</t>
  </si>
  <si>
    <t>25 Canterbury St</t>
  </si>
  <si>
    <t>57 Type St</t>
  </si>
  <si>
    <t>31 Norma Rd</t>
  </si>
  <si>
    <t>7/72 Williams Rd</t>
  </si>
  <si>
    <t>14/3 Struan St</t>
  </si>
  <si>
    <t>4/57 Chapel St</t>
  </si>
  <si>
    <t>89 Armstrong St</t>
  </si>
  <si>
    <t>41a Rennie St</t>
  </si>
  <si>
    <t>16 Wurruk St</t>
  </si>
  <si>
    <t>24 Rosser St</t>
  </si>
  <si>
    <t>27 Williams Rd</t>
  </si>
  <si>
    <t>65 Clydesdale Rd</t>
  </si>
  <si>
    <t>2 Emily Ct</t>
  </si>
  <si>
    <t>192 Haughton Rd</t>
  </si>
  <si>
    <t>4 Moore St</t>
  </si>
  <si>
    <t>9 Hounslow Grn</t>
  </si>
  <si>
    <t>18 Altona St</t>
  </si>
  <si>
    <t>6 Victoria St</t>
  </si>
  <si>
    <t>455 Geelong Rd</t>
  </si>
  <si>
    <t>10 Weyburn Rd</t>
  </si>
  <si>
    <t>17 Barclay Dr</t>
  </si>
  <si>
    <t>2 Matilda Rd</t>
  </si>
  <si>
    <t>3/26 Tyler St</t>
  </si>
  <si>
    <t>3/5 Sussex St</t>
  </si>
  <si>
    <t>6 Adams St</t>
  </si>
  <si>
    <t>11 Mais St</t>
  </si>
  <si>
    <t>78 Jenkins St</t>
  </si>
  <si>
    <t>2/62 Selwyn St</t>
  </si>
  <si>
    <t>1/64 Glen Iris Rd</t>
  </si>
  <si>
    <t>31 Smart St</t>
  </si>
  <si>
    <t>10 Mowbray St</t>
  </si>
  <si>
    <t>65A Durrant St</t>
  </si>
  <si>
    <t>13 Bodley St</t>
  </si>
  <si>
    <t>15 Carnon St</t>
  </si>
  <si>
    <t>12 Cabot Dr</t>
  </si>
  <si>
    <t>1 Howell St</t>
  </si>
  <si>
    <t>135 Williams Rd</t>
  </si>
  <si>
    <t>22/14 Crimea St</t>
  </si>
  <si>
    <t>1/29 Devon Rd</t>
  </si>
  <si>
    <t>41 Mountfield St</t>
  </si>
  <si>
    <t>186 Mascoma St</t>
  </si>
  <si>
    <t>97 The Crescent</t>
  </si>
  <si>
    <t>5 Rubens Ct</t>
  </si>
  <si>
    <t>3 Becker Cl</t>
  </si>
  <si>
    <t>1814/250 Elizabeth St</t>
  </si>
  <si>
    <t>601/616 Little Collins St</t>
  </si>
  <si>
    <t>8 Gordon Pde</t>
  </si>
  <si>
    <t>22 Russell St</t>
  </si>
  <si>
    <t>4 Michael St</t>
  </si>
  <si>
    <t>2 Finch St</t>
  </si>
  <si>
    <t>111 Nepean Hwy</t>
  </si>
  <si>
    <t>26 Gardenvale Rd</t>
  </si>
  <si>
    <t>641 Nepean Hwy</t>
  </si>
  <si>
    <t>22 Wilson Bvd</t>
  </si>
  <si>
    <t>1 Balfour St</t>
  </si>
  <si>
    <t>55 Erebus St</t>
  </si>
  <si>
    <t>8 Fairmount Rd</t>
  </si>
  <si>
    <t>2/859 Toorak Rd</t>
  </si>
  <si>
    <t>68 Weybridge St</t>
  </si>
  <si>
    <t>15 Compton St</t>
  </si>
  <si>
    <t>13 Pleasant Rd</t>
  </si>
  <si>
    <t>7 Molesworth St</t>
  </si>
  <si>
    <t>13 Mills St</t>
  </si>
  <si>
    <t>167 Thomas St</t>
  </si>
  <si>
    <t>56 Asling St</t>
  </si>
  <si>
    <t>1/4 Box Rd</t>
  </si>
  <si>
    <t>28 Grace St</t>
  </si>
  <si>
    <t>23 Kuranga Rd</t>
  </si>
  <si>
    <t>1/8 Louise St</t>
  </si>
  <si>
    <t>3/12 Somers St</t>
  </si>
  <si>
    <t>4 Ryan Gr</t>
  </si>
  <si>
    <t>8/74 Denbigh Rd</t>
  </si>
  <si>
    <t>7 Cassell St</t>
  </si>
  <si>
    <t>4/88 Addison St</t>
  </si>
  <si>
    <t>12/10 Docker St</t>
  </si>
  <si>
    <t>63 Chapel St</t>
  </si>
  <si>
    <t>3/238 Cumberland Rd</t>
  </si>
  <si>
    <t>17 Bindi St</t>
  </si>
  <si>
    <t>34 Reynard St</t>
  </si>
  <si>
    <t>176 Barkly St</t>
  </si>
  <si>
    <t>4/31 Cooper St</t>
  </si>
  <si>
    <t>1/27 Pearl St</t>
  </si>
  <si>
    <t>18A Hart St</t>
  </si>
  <si>
    <t>20 Bryant St</t>
  </si>
  <si>
    <t>1003/123 Pelham St</t>
  </si>
  <si>
    <t>54 McConnell St</t>
  </si>
  <si>
    <t>17/6 Rosamond Rd</t>
  </si>
  <si>
    <t>5 Fran Ct</t>
  </si>
  <si>
    <t>30 Daphne St</t>
  </si>
  <si>
    <t>6 Yileen Ct</t>
  </si>
  <si>
    <t>26 Sussex St</t>
  </si>
  <si>
    <t>2/1 Lillimur Rd</t>
  </si>
  <si>
    <t>9b Stewart St</t>
  </si>
  <si>
    <t>263 Tyler St</t>
  </si>
  <si>
    <t>44 Bent St</t>
  </si>
  <si>
    <t>25 Lincoln St</t>
  </si>
  <si>
    <t>4/26 Redfern Rd</t>
  </si>
  <si>
    <t>22 Milliara Gr</t>
  </si>
  <si>
    <t>31 Third St</t>
  </si>
  <si>
    <t>99 Weidlich Rd</t>
  </si>
  <si>
    <t>39 Durham St</t>
  </si>
  <si>
    <t>58 Church St</t>
  </si>
  <si>
    <t>533 Sayers Rd</t>
  </si>
  <si>
    <t>9/457 St Kilda St</t>
  </si>
  <si>
    <t>2/126 Middle St</t>
  </si>
  <si>
    <t>5 Carey Ct</t>
  </si>
  <si>
    <t>3 Pennington St</t>
  </si>
  <si>
    <t>11A Murray St</t>
  </si>
  <si>
    <t>1/27 Stephen St</t>
  </si>
  <si>
    <t>62A Williamstown Rd</t>
  </si>
  <si>
    <t>15 McLennan St</t>
  </si>
  <si>
    <t>109A Ayr St</t>
  </si>
  <si>
    <t>31 Cavalier St</t>
  </si>
  <si>
    <t>7 Daphne St</t>
  </si>
  <si>
    <t>5 Epsom Rd</t>
  </si>
  <si>
    <t>40 Florence St</t>
  </si>
  <si>
    <t>2 Eildon Dr</t>
  </si>
  <si>
    <t>26 Railway Rd</t>
  </si>
  <si>
    <t>38 Trafford Rd</t>
  </si>
  <si>
    <t>1/37 Clunes St</t>
  </si>
  <si>
    <t>1/584 Murray Rd</t>
  </si>
  <si>
    <t>1/28 North Rd</t>
  </si>
  <si>
    <t>3/1 Smith St</t>
  </si>
  <si>
    <t>114 Beavers Rd</t>
  </si>
  <si>
    <t>4/863 Glenferrie Rd</t>
  </si>
  <si>
    <t>53 Gloucester Rd</t>
  </si>
  <si>
    <t>1/30 Lisson Gr</t>
  </si>
  <si>
    <t>1/25 Gardiner Pde</t>
  </si>
  <si>
    <t>7 Cowley Ct</t>
  </si>
  <si>
    <t>11/272 Heidelberg Rd</t>
  </si>
  <si>
    <t>673 Canning St</t>
  </si>
  <si>
    <t>4/605 High St</t>
  </si>
  <si>
    <t>26 Howitt St</t>
  </si>
  <si>
    <t>4/10 St Georges Rd</t>
  </si>
  <si>
    <t>504 Orrong Rd</t>
  </si>
  <si>
    <t>281 Esplanade East</t>
  </si>
  <si>
    <t>41 Gear St</t>
  </si>
  <si>
    <t>35 Glen St</t>
  </si>
  <si>
    <t>1/110 Railway Pl</t>
  </si>
  <si>
    <t>14 James St</t>
  </si>
  <si>
    <t>1/21 Kayden St</t>
  </si>
  <si>
    <t>2 Benston St</t>
  </si>
  <si>
    <t>8 Trende St</t>
  </si>
  <si>
    <t>1 Heather St</t>
  </si>
  <si>
    <t>23A Johnson St</t>
  </si>
  <si>
    <t>7 Antwerp Dr</t>
  </si>
  <si>
    <t>3 Gerona St</t>
  </si>
  <si>
    <t>8/48 Derby St</t>
  </si>
  <si>
    <t>3/4 Lemon Rd</t>
  </si>
  <si>
    <t>28 Martin Rd</t>
  </si>
  <si>
    <t>17 Cityview Rd</t>
  </si>
  <si>
    <t>8 Cloverdale Rd</t>
  </si>
  <si>
    <t>6 Maysia St</t>
  </si>
  <si>
    <t>30 Dorothy St</t>
  </si>
  <si>
    <t>108 Argyle St</t>
  </si>
  <si>
    <t>141 Pearson St</t>
  </si>
  <si>
    <t>15 Cooraminta St</t>
  </si>
  <si>
    <t>2/2 Roberts St</t>
  </si>
  <si>
    <t>298 Warrigal Rd</t>
  </si>
  <si>
    <t>1/14 Utah Rd</t>
  </si>
  <si>
    <t>85 Waimarie Dr</t>
  </si>
  <si>
    <t>649 Queensberry St</t>
  </si>
  <si>
    <t>Croydon Hills</t>
  </si>
  <si>
    <t>8 Wildberry Cl</t>
  </si>
  <si>
    <t>1/17 Gordon Pde</t>
  </si>
  <si>
    <t>32 Elton Rd</t>
  </si>
  <si>
    <t>3 Walkers Rd</t>
  </si>
  <si>
    <t>5/6 Ulupna Rd</t>
  </si>
  <si>
    <t>1/6 Parnell St</t>
  </si>
  <si>
    <t>42 Tyler St</t>
  </si>
  <si>
    <t>39 William St</t>
  </si>
  <si>
    <t>6 Joffre St</t>
  </si>
  <si>
    <t>477 Murray Rd</t>
  </si>
  <si>
    <t>2/52 Walter St</t>
  </si>
  <si>
    <t>Albanvale</t>
  </si>
  <si>
    <t>28 Oakwood Rd</t>
  </si>
  <si>
    <t>43 Duke St</t>
  </si>
  <si>
    <t>3/234 Cotham Rd</t>
  </si>
  <si>
    <t>3 Chelmsford St</t>
  </si>
  <si>
    <t>3/62 Darebin St</t>
  </si>
  <si>
    <t>1/53 Norman St</t>
  </si>
  <si>
    <t>19 Davey Rd</t>
  </si>
  <si>
    <t>59 Batman St</t>
  </si>
  <si>
    <t>10/59 Young St</t>
  </si>
  <si>
    <t>23 Longwood Dr</t>
  </si>
  <si>
    <t>5 Lynette St</t>
  </si>
  <si>
    <t>10/199 Hotham St</t>
  </si>
  <si>
    <t>126 Mills St</t>
  </si>
  <si>
    <t>1 Reilly Pl</t>
  </si>
  <si>
    <t>4/34 Gladstone St</t>
  </si>
  <si>
    <t>308 Sussex St</t>
  </si>
  <si>
    <t>14 Oakbank Gr</t>
  </si>
  <si>
    <t>1 Hazel Gr</t>
  </si>
  <si>
    <t>52 Prospect Dr</t>
  </si>
  <si>
    <t>75 Deakin St</t>
  </si>
  <si>
    <t>75 Farnham St</t>
  </si>
  <si>
    <t>61 Nolan St</t>
  </si>
  <si>
    <t>22 Hillcrest Dr</t>
  </si>
  <si>
    <t>20/264 Drummond St</t>
  </si>
  <si>
    <t>33 Chelmsford St</t>
  </si>
  <si>
    <t>66 Palmerston St</t>
  </si>
  <si>
    <t>61/299 Queen St</t>
  </si>
  <si>
    <t>39 Moore St</t>
  </si>
  <si>
    <t>76 Castlemaine St</t>
  </si>
  <si>
    <t>24 Goulburn St</t>
  </si>
  <si>
    <t>44 Eunice Dr</t>
  </si>
  <si>
    <t>21 Junction St</t>
  </si>
  <si>
    <t>1 Caroline St</t>
  </si>
  <si>
    <t>29 Mavho St</t>
  </si>
  <si>
    <t>68 Tambet St</t>
  </si>
  <si>
    <t>17/165 North Rd</t>
  </si>
  <si>
    <t>9 Frankston St</t>
  </si>
  <si>
    <t>Endeavour Hills</t>
  </si>
  <si>
    <t>13 Merton Ct</t>
  </si>
  <si>
    <t>Beaconsfield Upper</t>
  </si>
  <si>
    <t>6 Paul Gr</t>
  </si>
  <si>
    <t>9 Summerhill Rd</t>
  </si>
  <si>
    <t>46/15 Beach Rd</t>
  </si>
  <si>
    <t>13 Churchill Ct</t>
  </si>
  <si>
    <t>25 Bungay St</t>
  </si>
  <si>
    <t>31 Collins St</t>
  </si>
  <si>
    <t>35 Thomson Dr</t>
  </si>
  <si>
    <t>28 Newry St</t>
  </si>
  <si>
    <t>39 Otter St</t>
  </si>
  <si>
    <t>18 Yorkshire St</t>
  </si>
  <si>
    <t>78 Arnold St</t>
  </si>
  <si>
    <t>293 Highett St</t>
  </si>
  <si>
    <t>570 Canning St</t>
  </si>
  <si>
    <t>Truganina</t>
  </si>
  <si>
    <t>1/14 Stable Dr</t>
  </si>
  <si>
    <t>23 Cleveland Dr</t>
  </si>
  <si>
    <t>3 Flowerdale Ct</t>
  </si>
  <si>
    <t>18 Henricks Ct</t>
  </si>
  <si>
    <t>14 Jasmine Dr</t>
  </si>
  <si>
    <t>35 Cobblestone Dr</t>
  </si>
  <si>
    <t>2/585 Burwood Hwy</t>
  </si>
  <si>
    <t>1/39 Harrison St</t>
  </si>
  <si>
    <t>88 Boronia Rd</t>
  </si>
  <si>
    <t>8 Olwen St</t>
  </si>
  <si>
    <t>3/716 Orrong Rd</t>
  </si>
  <si>
    <t>5A Neil St</t>
  </si>
  <si>
    <t>10 Wonga Pl</t>
  </si>
  <si>
    <t>49 Kent Rd</t>
  </si>
  <si>
    <t>1B Crozier St</t>
  </si>
  <si>
    <t>8 Kalang Rd</t>
  </si>
  <si>
    <t>44 Lytton St</t>
  </si>
  <si>
    <t>142 Edward St</t>
  </si>
  <si>
    <t>7/110 Maribyrnong Rd</t>
  </si>
  <si>
    <t>55 Ridge Dr</t>
  </si>
  <si>
    <t>38 Bent St</t>
  </si>
  <si>
    <t>60 Teague St</t>
  </si>
  <si>
    <t>4/1 Winbourne Rd</t>
  </si>
  <si>
    <t>5 Armstrong St</t>
  </si>
  <si>
    <t>1/7 Dalston Rd</t>
  </si>
  <si>
    <t>217/71 Henry St</t>
  </si>
  <si>
    <t>4/624 Barkly St</t>
  </si>
  <si>
    <t>16A Madden St</t>
  </si>
  <si>
    <t>15 Freame St</t>
  </si>
  <si>
    <t>6/5 Sunray Ct</t>
  </si>
  <si>
    <t>37 Woodland Dr</t>
  </si>
  <si>
    <t>4 Cronin Ct</t>
  </si>
  <si>
    <t>64 Craig St</t>
  </si>
  <si>
    <t>4 Walter St</t>
  </si>
  <si>
    <t>5/6 MacPherson St</t>
  </si>
  <si>
    <t>8 Orgill St</t>
  </si>
  <si>
    <t>7 Belmont Av</t>
  </si>
  <si>
    <t>4/49 Coorigil Rd</t>
  </si>
  <si>
    <t>1/70 Bruce St</t>
  </si>
  <si>
    <t>40 Lockton Av</t>
  </si>
  <si>
    <t>23 Acheron Av</t>
  </si>
  <si>
    <t>10 Speight St</t>
  </si>
  <si>
    <t>9 Gray Ct</t>
  </si>
  <si>
    <t>115 Wright St</t>
  </si>
  <si>
    <t>4/40 Durham Rd</t>
  </si>
  <si>
    <t>1a Pascoe St</t>
  </si>
  <si>
    <t>56 Hartington St</t>
  </si>
  <si>
    <t>12 Power St</t>
  </si>
  <si>
    <t>239 South Rd</t>
  </si>
  <si>
    <t>5/459 Waterdale Rd</t>
  </si>
  <si>
    <t>128 Bond St</t>
  </si>
  <si>
    <t>49 Carn Av</t>
  </si>
  <si>
    <t>1/2 Little Kent St</t>
  </si>
  <si>
    <t>60 Gardner St</t>
  </si>
  <si>
    <t>487 Hoddle St</t>
  </si>
  <si>
    <t>46 Coventry Dr</t>
  </si>
  <si>
    <t>4 Hewett Dr</t>
  </si>
  <si>
    <t>92 Sarissa St</t>
  </si>
  <si>
    <t>2/660 Canterbury Rd</t>
  </si>
  <si>
    <t>13 Will St</t>
  </si>
  <si>
    <t>12 Fiona Ct</t>
  </si>
  <si>
    <t>22 Cootamundra Cr</t>
  </si>
  <si>
    <t>1 Sartori St</t>
  </si>
  <si>
    <t>1/215 Williams Rd</t>
  </si>
  <si>
    <t>20 Wills St</t>
  </si>
  <si>
    <t>69 Brunel St</t>
  </si>
  <si>
    <t>374 Montague St</t>
  </si>
  <si>
    <t>48 Kerferd Rd</t>
  </si>
  <si>
    <t>4/39 Clovelly Av</t>
  </si>
  <si>
    <t>2A Bolingbroke St</t>
  </si>
  <si>
    <t>38 Galeka St</t>
  </si>
  <si>
    <t>12 Jessie St</t>
  </si>
  <si>
    <t>7 Leyden St</t>
  </si>
  <si>
    <t>6 Ridley Av</t>
  </si>
  <si>
    <t>68 Willonga St</t>
  </si>
  <si>
    <t>103 Woodland St</t>
  </si>
  <si>
    <t>11 Euston Rd</t>
  </si>
  <si>
    <t>2/96 Dodds St</t>
  </si>
  <si>
    <t>105/18 Bent St</t>
  </si>
  <si>
    <t>9/80 Hobsons Rd</t>
  </si>
  <si>
    <t>24 Abraham Dr</t>
  </si>
  <si>
    <t>17 Braid St</t>
  </si>
  <si>
    <t>3/83 Mitchell St</t>
  </si>
  <si>
    <t>46 Feathertop Av</t>
  </si>
  <si>
    <t>509 Boronia Rd</t>
  </si>
  <si>
    <t>Clarinda</t>
  </si>
  <si>
    <t>10 Boree Av</t>
  </si>
  <si>
    <t>14 Duncan Ct</t>
  </si>
  <si>
    <t>2/47 Power St</t>
  </si>
  <si>
    <t>164 Mills St</t>
  </si>
  <si>
    <t>46 Chambers Rd</t>
  </si>
  <si>
    <t>39/2 Gordon St</t>
  </si>
  <si>
    <t>3/33 St Georges Rd</t>
  </si>
  <si>
    <t>307/242 Glen Huntly Rd</t>
  </si>
  <si>
    <t>90 Thomas St</t>
  </si>
  <si>
    <t>Hampton Park</t>
  </si>
  <si>
    <t>14 Tatterson St</t>
  </si>
  <si>
    <t>14 Rowan Dr</t>
  </si>
  <si>
    <t>9 Randolph St</t>
  </si>
  <si>
    <t>45A Helston St</t>
  </si>
  <si>
    <t>7/36 Union St</t>
  </si>
  <si>
    <t>73 Charman Rd</t>
  </si>
  <si>
    <t>39 Warleigh Gr</t>
  </si>
  <si>
    <t>82 Highett Rd</t>
  </si>
  <si>
    <t>125 Roslyn St</t>
  </si>
  <si>
    <t>3 Hayball Ct</t>
  </si>
  <si>
    <t>1/3 Campbell Rd</t>
  </si>
  <si>
    <t>St Helena</t>
  </si>
  <si>
    <t>14 Covala Ct</t>
  </si>
  <si>
    <t>1 Normanby Ct</t>
  </si>
  <si>
    <t>2/14 Edgar St</t>
  </si>
  <si>
    <t>149 Manchester Rd</t>
  </si>
  <si>
    <t>2/4 Currajong St</t>
  </si>
  <si>
    <t>53 Romano Av</t>
  </si>
  <si>
    <t>39 Leonard St</t>
  </si>
  <si>
    <t>18/61 High St</t>
  </si>
  <si>
    <t>14/12 Fitzroy St</t>
  </si>
  <si>
    <t>96 Danks St</t>
  </si>
  <si>
    <t>13 Martin St</t>
  </si>
  <si>
    <t>147 Bank St</t>
  </si>
  <si>
    <t>28 Hambleton St</t>
  </si>
  <si>
    <t>3/43 Grandview St</t>
  </si>
  <si>
    <t>906/330 Lygon St</t>
  </si>
  <si>
    <t>19 Golf Rd</t>
  </si>
  <si>
    <t>6 Brooks St</t>
  </si>
  <si>
    <t>18 Exeter St</t>
  </si>
  <si>
    <t>10 Bennie St</t>
  </si>
  <si>
    <t>36 Ruby St</t>
  </si>
  <si>
    <t>8 Anderson St</t>
  </si>
  <si>
    <t>2/13 Batesford Rd</t>
  </si>
  <si>
    <t>7 Jaguar Dr</t>
  </si>
  <si>
    <t>24 Blaxland Rd</t>
  </si>
  <si>
    <t>Rockbank</t>
  </si>
  <si>
    <t>2013 Western Hwy</t>
  </si>
  <si>
    <t>47A Madden St</t>
  </si>
  <si>
    <t>28 Greendale Rd</t>
  </si>
  <si>
    <t>19 Papworth Pl</t>
  </si>
  <si>
    <t>1/39 Stephenson St</t>
  </si>
  <si>
    <t>6 Caspian Tce</t>
  </si>
  <si>
    <t>22 Hotham St</t>
  </si>
  <si>
    <t>33 Turramurra Dr</t>
  </si>
  <si>
    <t>57 Crevelli St</t>
  </si>
  <si>
    <t>10 Ivy St</t>
  </si>
  <si>
    <t>20 Ambon St</t>
  </si>
  <si>
    <t>30 Martin St</t>
  </si>
  <si>
    <t>80 Wright St</t>
  </si>
  <si>
    <t>8 Kinnane Cr</t>
  </si>
  <si>
    <t>2/37 Thomas St</t>
  </si>
  <si>
    <t>11/596 Riversdale Rd</t>
  </si>
  <si>
    <t>29 Denmark St</t>
  </si>
  <si>
    <t>22 Abbott St</t>
  </si>
  <si>
    <t>17 Fairview St</t>
  </si>
  <si>
    <t>6/105 Cochrane St</t>
  </si>
  <si>
    <t>1 Curzon St</t>
  </si>
  <si>
    <t>254 Liberty Pde</t>
  </si>
  <si>
    <t>18 Barry St</t>
  </si>
  <si>
    <t>29 Martin St</t>
  </si>
  <si>
    <t>27 Marion Av</t>
  </si>
  <si>
    <t>49 Lindsay Gdns</t>
  </si>
  <si>
    <t>27 Hammond Dr</t>
  </si>
  <si>
    <t>2/33 Wedge St</t>
  </si>
  <si>
    <t>6 Brigden Ct</t>
  </si>
  <si>
    <t>2/1 Darook St</t>
  </si>
  <si>
    <t>1/10 Duckham St</t>
  </si>
  <si>
    <t>47 View St</t>
  </si>
  <si>
    <t>11/37 Wheatland Rd</t>
  </si>
  <si>
    <t>20 Cambridge St</t>
  </si>
  <si>
    <t>280 Nott St</t>
  </si>
  <si>
    <t>59 Bible St</t>
  </si>
  <si>
    <t>4 Blanche Ct</t>
  </si>
  <si>
    <t>58 Bindi St</t>
  </si>
  <si>
    <t>20 Snell Gr</t>
  </si>
  <si>
    <t>1 Dorothy St</t>
  </si>
  <si>
    <t>25 Ford St</t>
  </si>
  <si>
    <t>1/8 Glass St</t>
  </si>
  <si>
    <t>16 Morawa Dr</t>
  </si>
  <si>
    <t>272 Warrigal Rd</t>
  </si>
  <si>
    <t>217 Huntingdale Rd</t>
  </si>
  <si>
    <t>36 Bossington St</t>
  </si>
  <si>
    <t>17/30 Miles St</t>
  </si>
  <si>
    <t>3 David Rd</t>
  </si>
  <si>
    <t>33 Lindsay St</t>
  </si>
  <si>
    <t>24a Helen Rd</t>
  </si>
  <si>
    <t>4/4 Austin St</t>
  </si>
  <si>
    <t>10 Castella Ct</t>
  </si>
  <si>
    <t>7 Dalton Ct</t>
  </si>
  <si>
    <t>41 Kernot St</t>
  </si>
  <si>
    <t>60 Hannan St</t>
  </si>
  <si>
    <t>2/9 Argyle St</t>
  </si>
  <si>
    <t>1/9 Packer St</t>
  </si>
  <si>
    <t>4/10 Blair St</t>
  </si>
  <si>
    <t>191 Centre Rd</t>
  </si>
  <si>
    <t>1/24 Dundas St</t>
  </si>
  <si>
    <t>9 McLeod St</t>
  </si>
  <si>
    <t>3 Clairmont St</t>
  </si>
  <si>
    <t>2/67 Wattle Valley Rd</t>
  </si>
  <si>
    <t>1/23 Glen St</t>
  </si>
  <si>
    <t>6/9 Eddy St</t>
  </si>
  <si>
    <t>Deepdene</t>
  </si>
  <si>
    <t>4/193 Whitehorse Rd</t>
  </si>
  <si>
    <t>66 Union Rd</t>
  </si>
  <si>
    <t>1/23 Charming St</t>
  </si>
  <si>
    <t>44 Graham Rd</t>
  </si>
  <si>
    <t>1/5 Glover St</t>
  </si>
  <si>
    <t>48 Duncan Av</t>
  </si>
  <si>
    <t>22 Alma Rd</t>
  </si>
  <si>
    <t>11 Erinne Ct</t>
  </si>
  <si>
    <t>47 Beverley Rd</t>
  </si>
  <si>
    <t>475 The Boulevard</t>
  </si>
  <si>
    <t>43 Gardner St</t>
  </si>
  <si>
    <t>32 Myrtle St</t>
  </si>
  <si>
    <t>23 Bevan Ct</t>
  </si>
  <si>
    <t>312 Edgars Rd</t>
  </si>
  <si>
    <t>84 The Boulevard</t>
  </si>
  <si>
    <t>48 Zara Cl</t>
  </si>
  <si>
    <t>7 Alexis Cl</t>
  </si>
  <si>
    <t>17 Hirst St</t>
  </si>
  <si>
    <t>23 Morden Ct</t>
  </si>
  <si>
    <t>250 Burwood Hwy</t>
  </si>
  <si>
    <t>11/8 Grandview Gr</t>
  </si>
  <si>
    <t>9/285 Barkly St</t>
  </si>
  <si>
    <t>13/123 Beaconsfield Pde</t>
  </si>
  <si>
    <t>120/1 Graham St</t>
  </si>
  <si>
    <t>408/1 Brunswick Rd</t>
  </si>
  <si>
    <t>1/8 York St</t>
  </si>
  <si>
    <t>10 Jersey St</t>
  </si>
  <si>
    <t>Bacchus Marsh</t>
  </si>
  <si>
    <t>4 Lidgett St</t>
  </si>
  <si>
    <t>Moorabool</t>
  </si>
  <si>
    <t>3 Madden St</t>
  </si>
  <si>
    <t>2/41 Sandown Rd</t>
  </si>
  <si>
    <t>9 South Rd</t>
  </si>
  <si>
    <t>27 The Strand</t>
  </si>
  <si>
    <t>5 Rita St</t>
  </si>
  <si>
    <t>2/32 Wilson Rd</t>
  </si>
  <si>
    <t>1 Therese Av</t>
  </si>
  <si>
    <t>35 Bevis St</t>
  </si>
  <si>
    <t>54 Timele Dr</t>
  </si>
  <si>
    <t>203/551 Flinders La</t>
  </si>
  <si>
    <t>78 Hope St</t>
  </si>
  <si>
    <t>7 Batman St</t>
  </si>
  <si>
    <t>51 Jeffrey St</t>
  </si>
  <si>
    <t>24 Tudor Ct</t>
  </si>
  <si>
    <t>6 Dallas St</t>
  </si>
  <si>
    <t>12 Simmonds Pl</t>
  </si>
  <si>
    <t>1 Elphin St</t>
  </si>
  <si>
    <t>17/190 Murrumbeena Rd</t>
  </si>
  <si>
    <t>1/80 Oakleigh Rd</t>
  </si>
  <si>
    <t>68 Mawby Rd</t>
  </si>
  <si>
    <t>107 McFadzean Av</t>
  </si>
  <si>
    <t>34 Grange St</t>
  </si>
  <si>
    <t>75 Pound Rd</t>
  </si>
  <si>
    <t>17 Jamieson St</t>
  </si>
  <si>
    <t>48 Malin St</t>
  </si>
  <si>
    <t>124 Abbott St</t>
  </si>
  <si>
    <t>51 Bay St</t>
  </si>
  <si>
    <t>54 Alamein Rd</t>
  </si>
  <si>
    <t>50 Cameron Pde</t>
  </si>
  <si>
    <t>2/60 Darebin St</t>
  </si>
  <si>
    <t>7 Pilgrim Ct</t>
  </si>
  <si>
    <t>22 McKean St</t>
  </si>
  <si>
    <t>3 Parramatta Rd</t>
  </si>
  <si>
    <t>1/4 Pepino Ct</t>
  </si>
  <si>
    <t>83 Rotino Cr</t>
  </si>
  <si>
    <t>18 Hale Ct</t>
  </si>
  <si>
    <t>140 Surrey Rd</t>
  </si>
  <si>
    <t>47 Glebe St</t>
  </si>
  <si>
    <t>15A Percy St</t>
  </si>
  <si>
    <t>67 McGregor St</t>
  </si>
  <si>
    <t>3/13 Sylvester St</t>
  </si>
  <si>
    <t>6 Wicklow St</t>
  </si>
  <si>
    <t>165 Jukes Rd</t>
  </si>
  <si>
    <t>6/23 Daisy St</t>
  </si>
  <si>
    <t>27/15 Moore St</t>
  </si>
  <si>
    <t>33a Deutscher St</t>
  </si>
  <si>
    <t>102 Waverley St</t>
  </si>
  <si>
    <t>33 Fenton St</t>
  </si>
  <si>
    <t>260 Francis St</t>
  </si>
  <si>
    <t>27 Leander St</t>
  </si>
  <si>
    <t>3 Hampshire Rd</t>
  </si>
  <si>
    <t>29 Flinders St</t>
  </si>
  <si>
    <t>22 Bayley Gr</t>
  </si>
  <si>
    <t>45 Severn Cr</t>
  </si>
  <si>
    <t>3/29 Fiddes St</t>
  </si>
  <si>
    <t>10 Chicquita Cct</t>
  </si>
  <si>
    <t>28 Higgins Cl</t>
  </si>
  <si>
    <t>5 Ellesmere St</t>
  </si>
  <si>
    <t>Coolaroo</t>
  </si>
  <si>
    <t>470 Barry Rd</t>
  </si>
  <si>
    <t>8/97 Verdon St</t>
  </si>
  <si>
    <t>1 Sheppard Ct</t>
  </si>
  <si>
    <t>1/26 Maidstone St</t>
  </si>
  <si>
    <t>139 Blackshaws Rd</t>
  </si>
  <si>
    <t>63 Saltley St</t>
  </si>
  <si>
    <t>27 Champion Rd</t>
  </si>
  <si>
    <t>7/1192 Glen Huntly Rd</t>
  </si>
  <si>
    <t>217 Murrumbeena Rd</t>
  </si>
  <si>
    <t>59 Summit Rd</t>
  </si>
  <si>
    <t>5 Ireland St</t>
  </si>
  <si>
    <t>10/90 Yarralea St</t>
  </si>
  <si>
    <t>2 Moira Av</t>
  </si>
  <si>
    <t>16 Thomson St</t>
  </si>
  <si>
    <t>59 Bemersyde Dr</t>
  </si>
  <si>
    <t>23A Wentworth Dr</t>
  </si>
  <si>
    <t>3 Merlow St</t>
  </si>
  <si>
    <t>54 Ardoyne St</t>
  </si>
  <si>
    <t>4/229 Whitehorse Rd</t>
  </si>
  <si>
    <t>25 Rookwood St</t>
  </si>
  <si>
    <t>11 Poulter St</t>
  </si>
  <si>
    <t>11 Parlington St</t>
  </si>
  <si>
    <t>4/8 Willis St</t>
  </si>
  <si>
    <t>1/47 Bluff Rd</t>
  </si>
  <si>
    <t>1/10 Reno Rd</t>
  </si>
  <si>
    <t>61 Weatherall Rd</t>
  </si>
  <si>
    <t>4 Glendora Av</t>
  </si>
  <si>
    <t>373 Liberty Pde</t>
  </si>
  <si>
    <t>66 MacOrna St</t>
  </si>
  <si>
    <t>124 Oriel Rd</t>
  </si>
  <si>
    <t>34 Haughton Pde</t>
  </si>
  <si>
    <t>25 Fairy St</t>
  </si>
  <si>
    <t>Yarra Glen</t>
  </si>
  <si>
    <t>15 Yarra St</t>
  </si>
  <si>
    <t>30 Don Av</t>
  </si>
  <si>
    <t>Tarneit</t>
  </si>
  <si>
    <t>4 Welford St</t>
  </si>
  <si>
    <t>37 Smith Av</t>
  </si>
  <si>
    <t>16 Melliodora Dr</t>
  </si>
  <si>
    <t>3/51 Park Rd</t>
  </si>
  <si>
    <t>30 Irvine St</t>
  </si>
  <si>
    <t>45 Muriel St</t>
  </si>
  <si>
    <t>9 Mimosa Av</t>
  </si>
  <si>
    <t>1/33 Staughton St</t>
  </si>
  <si>
    <t>Kurunjang</t>
  </si>
  <si>
    <t>17 Narebar Ct</t>
  </si>
  <si>
    <t>1/14 Jade Wy</t>
  </si>
  <si>
    <t>3/10 Greenham St</t>
  </si>
  <si>
    <t>12/27 Marnoo St</t>
  </si>
  <si>
    <t>2 Adeney St</t>
  </si>
  <si>
    <t>16 Creswick St</t>
  </si>
  <si>
    <t>1 Saville Ct</t>
  </si>
  <si>
    <t>5/148 Nepean Hwy</t>
  </si>
  <si>
    <t>21 Derwent St</t>
  </si>
  <si>
    <t>1/96 Carrick Dr</t>
  </si>
  <si>
    <t>60 Northumberland Cct</t>
  </si>
  <si>
    <t>66 McNamara St</t>
  </si>
  <si>
    <t>49 Kanooka Gr</t>
  </si>
  <si>
    <t>9 Knight Ct</t>
  </si>
  <si>
    <t>1088 Toorak Rd</t>
  </si>
  <si>
    <t>3/8 Eldon Ct</t>
  </si>
  <si>
    <t>8/75 Hawdon St</t>
  </si>
  <si>
    <t>34 Toumlin Gr</t>
  </si>
  <si>
    <t>3/32 Kumara Cct</t>
  </si>
  <si>
    <t>3/29 Mount Pleasant Rd</t>
  </si>
  <si>
    <t>9/21 Doncaster East Rd</t>
  </si>
  <si>
    <t>3/51 Brunswick Rd</t>
  </si>
  <si>
    <t>6/39 St Kinnord St</t>
  </si>
  <si>
    <t>45 Afton St</t>
  </si>
  <si>
    <t>39/101 Leveson St</t>
  </si>
  <si>
    <t>15 Havelock St</t>
  </si>
  <si>
    <t>32 Hillhouse Rd</t>
  </si>
  <si>
    <t>103 Cassinia Cr</t>
  </si>
  <si>
    <t>52 Shirley St</t>
  </si>
  <si>
    <t>43 David St</t>
  </si>
  <si>
    <t>50 Towerhill Rd</t>
  </si>
  <si>
    <t>6/767 High St</t>
  </si>
  <si>
    <t>19 Charles St</t>
  </si>
  <si>
    <t>2/2 Cooper St</t>
  </si>
  <si>
    <t>44 Roseleigh Bvd</t>
  </si>
  <si>
    <t>4 Barnes Cr</t>
  </si>
  <si>
    <t>8/3 Kooyongkoot Rd</t>
  </si>
  <si>
    <t>3/14 Charles St</t>
  </si>
  <si>
    <t>31/380 High St</t>
  </si>
  <si>
    <t>16A Coronet Gr</t>
  </si>
  <si>
    <t>3 Dougharty Rd</t>
  </si>
  <si>
    <t>7 Hylton Cr</t>
  </si>
  <si>
    <t>607/2 McGoun St</t>
  </si>
  <si>
    <t>604/353 Napier St</t>
  </si>
  <si>
    <t>1 Ord Ct</t>
  </si>
  <si>
    <t>46 Bourke Cr</t>
  </si>
  <si>
    <t>7 Loveridge Wy</t>
  </si>
  <si>
    <t>2/281 Springvale Rd</t>
  </si>
  <si>
    <t>4/37 St Kinnord St</t>
  </si>
  <si>
    <t>5 Drysdale Ct</t>
  </si>
  <si>
    <t>48 McMillan St</t>
  </si>
  <si>
    <t>4 College Pl</t>
  </si>
  <si>
    <t>67 Glendale Rd</t>
  </si>
  <si>
    <t>10 Juliana St</t>
  </si>
  <si>
    <t>29 Edinburgh Dr</t>
  </si>
  <si>
    <t>43 Molesworth St</t>
  </si>
  <si>
    <t>43 Green Av</t>
  </si>
  <si>
    <t>Beaconsfield</t>
  </si>
  <si>
    <t>2 George St</t>
  </si>
  <si>
    <t>1/43 Inglesby Rd</t>
  </si>
  <si>
    <t>4 Carrington St</t>
  </si>
  <si>
    <t>23 Eden St</t>
  </si>
  <si>
    <t>11/165 Noone St</t>
  </si>
  <si>
    <t>334 Highett St</t>
  </si>
  <si>
    <t>222 Rae St</t>
  </si>
  <si>
    <t>60 Saltlake Bvd</t>
  </si>
  <si>
    <t>37 Grange Dr</t>
  </si>
  <si>
    <t>169 Springfield Rd</t>
  </si>
  <si>
    <t>15 Nerissa Gr</t>
  </si>
  <si>
    <t>11 Henderson St</t>
  </si>
  <si>
    <t>20 Butler St</t>
  </si>
  <si>
    <t>132 Templewood Cr</t>
  </si>
  <si>
    <t>90 Bent St</t>
  </si>
  <si>
    <t>15 Robb St</t>
  </si>
  <si>
    <t>1/6 Kirstina Rd</t>
  </si>
  <si>
    <t>6 Harlington St</t>
  </si>
  <si>
    <t>4 William St</t>
  </si>
  <si>
    <t>6 Hobart Wy</t>
  </si>
  <si>
    <t>3 Sang Ct</t>
  </si>
  <si>
    <t>41 Dongola Rd</t>
  </si>
  <si>
    <t>54 Devon Dr</t>
  </si>
  <si>
    <t>42 Kilmore Rd</t>
  </si>
  <si>
    <t>2/29 Dover Rd</t>
  </si>
  <si>
    <t>13/1150 Dandenong Rd</t>
  </si>
  <si>
    <t>12/45 Woolton Av</t>
  </si>
  <si>
    <t>4 Lynden St</t>
  </si>
  <si>
    <t>5 Tedstone Cr</t>
  </si>
  <si>
    <t>22 Kingsley St</t>
  </si>
  <si>
    <t>13 Kyarra St</t>
  </si>
  <si>
    <t>34 Aminya Cr</t>
  </si>
  <si>
    <t>157 Bellevue Av</t>
  </si>
  <si>
    <t>2 Sutton Gr</t>
  </si>
  <si>
    <t>13 Cher Av</t>
  </si>
  <si>
    <t>79 Freeman Cr</t>
  </si>
  <si>
    <t>26 Bridport St</t>
  </si>
  <si>
    <t>6/17 Silver St</t>
  </si>
  <si>
    <t>1A Braeside St</t>
  </si>
  <si>
    <t>8 Sunbeam St</t>
  </si>
  <si>
    <t>127 Deakin St</t>
  </si>
  <si>
    <t>3/13 Perry St</t>
  </si>
  <si>
    <t>16 Cain Ct</t>
  </si>
  <si>
    <t>22 Atkinson St</t>
  </si>
  <si>
    <t>65 Westgarth St</t>
  </si>
  <si>
    <t>26 Salisbury Gr</t>
  </si>
  <si>
    <t>Cranbourne North</t>
  </si>
  <si>
    <t>13 Cumquat Ct</t>
  </si>
  <si>
    <t>6 Hayden Cr</t>
  </si>
  <si>
    <t>34 Ralph St</t>
  </si>
  <si>
    <t>13 Violet Gr</t>
  </si>
  <si>
    <t>36/568 New St</t>
  </si>
  <si>
    <t>10 Haynes St</t>
  </si>
  <si>
    <t>20 Byron St</t>
  </si>
  <si>
    <t>160 Were St</t>
  </si>
  <si>
    <t>5 Hibiscus Rd</t>
  </si>
  <si>
    <t>4/63 Carlisle St</t>
  </si>
  <si>
    <t>45 Acheron Cr</t>
  </si>
  <si>
    <t>6 Clyde St</t>
  </si>
  <si>
    <t>10 Wilsons Rd</t>
  </si>
  <si>
    <t>5 Timothy Ct</t>
  </si>
  <si>
    <t>12/440 Stud Rd</t>
  </si>
  <si>
    <t>72 Ormonde Rd</t>
  </si>
  <si>
    <t>10 Hansen Rd</t>
  </si>
  <si>
    <t>4/6 Crown Av</t>
  </si>
  <si>
    <t>30 Nancy St</t>
  </si>
  <si>
    <t>3 Oakwood Dr</t>
  </si>
  <si>
    <t>16 Waratah St</t>
  </si>
  <si>
    <t>90 Yuille St</t>
  </si>
  <si>
    <t>4/26 Wilmoth St</t>
  </si>
  <si>
    <t>87 Frawley Rd</t>
  </si>
  <si>
    <t>1/24 Suffolk Rd</t>
  </si>
  <si>
    <t>15 Renwick St</t>
  </si>
  <si>
    <t>18 Centre Rd</t>
  </si>
  <si>
    <t>54 Warralong Av</t>
  </si>
  <si>
    <t>38 Wenden Rd</t>
  </si>
  <si>
    <t>15/2 Redan St</t>
  </si>
  <si>
    <t>84 Raglan St</t>
  </si>
  <si>
    <t>18 Grandvalley Dr</t>
  </si>
  <si>
    <t>12a Doyle St</t>
  </si>
  <si>
    <t>29 Doncaster St</t>
  </si>
  <si>
    <t>10 Fenacre St</t>
  </si>
  <si>
    <t>2/9 Mummery St</t>
  </si>
  <si>
    <t>17 Kalawar Av</t>
  </si>
  <si>
    <t>4 Wynnewood Ct</t>
  </si>
  <si>
    <t>1/6 Birdwood St</t>
  </si>
  <si>
    <t>6 Winterset Cl</t>
  </si>
  <si>
    <t>40 Grove Rd</t>
  </si>
  <si>
    <t>27 Eyre St</t>
  </si>
  <si>
    <t>1/48 Kangaroo Rd</t>
  </si>
  <si>
    <t>16 Allison Rd</t>
  </si>
  <si>
    <t>13 Cavendish Dr</t>
  </si>
  <si>
    <t>221/253 Bridge Rd</t>
  </si>
  <si>
    <t>2 Thornhill Dr</t>
  </si>
  <si>
    <t>Hurstbridge</t>
  </si>
  <si>
    <t>40 Anzac Av</t>
  </si>
  <si>
    <t>10/3 Allard St</t>
  </si>
  <si>
    <t>1/18 Sylvan Gr</t>
  </si>
  <si>
    <t>4 School Ct</t>
  </si>
  <si>
    <t>14 Clarence St</t>
  </si>
  <si>
    <t>27 Glencairn St</t>
  </si>
  <si>
    <t>8/25 Karingal St</t>
  </si>
  <si>
    <t>19/8 Crefden St</t>
  </si>
  <si>
    <t>1/20 Kensington Pl</t>
  </si>
  <si>
    <t>3 Henderson Rd</t>
  </si>
  <si>
    <t>87 Pasco St</t>
  </si>
  <si>
    <t>14 Hoadley Av</t>
  </si>
  <si>
    <t>15 Bird Av</t>
  </si>
  <si>
    <t>29 Hanley St</t>
  </si>
  <si>
    <t>2 Bazentin St</t>
  </si>
  <si>
    <t>108/2 Gascoyne St</t>
  </si>
  <si>
    <t>2/8 Pleasant Av</t>
  </si>
  <si>
    <t>6/385 Barkers Rd</t>
  </si>
  <si>
    <t>15 Gilbert Pde</t>
  </si>
  <si>
    <t>3 Leeds St</t>
  </si>
  <si>
    <t>5/273 Bluff Rd</t>
  </si>
  <si>
    <t>7 Exon St</t>
  </si>
  <si>
    <t>43 Cheadle Cr</t>
  </si>
  <si>
    <t>2 Mimosa Rd</t>
  </si>
  <si>
    <t>4 Nuthall Wy</t>
  </si>
  <si>
    <t>6/6 Etzel St</t>
  </si>
  <si>
    <t>41 Herbert St</t>
  </si>
  <si>
    <t>5 Charlton St</t>
  </si>
  <si>
    <t>33 Kensington Rd</t>
  </si>
  <si>
    <t>3/1 Mines Rd</t>
  </si>
  <si>
    <t>1/14 Paxton St</t>
  </si>
  <si>
    <t>54 Pentland Pde</t>
  </si>
  <si>
    <t>Wonga Park</t>
  </si>
  <si>
    <t>2 Rindlebrook Pl</t>
  </si>
  <si>
    <t>9a Ivan Av</t>
  </si>
  <si>
    <t>42 Valiant Cr</t>
  </si>
  <si>
    <t>9 Edith Ct</t>
  </si>
  <si>
    <t>1/72 Pine St</t>
  </si>
  <si>
    <t>13 Apollo Rd</t>
  </si>
  <si>
    <t>5/31 Yeovil Rd</t>
  </si>
  <si>
    <t>52 Ellsworth Cr</t>
  </si>
  <si>
    <t>564 Waterdale Rd</t>
  </si>
  <si>
    <t>4/75 Green St</t>
  </si>
  <si>
    <t>61 Baker St</t>
  </si>
  <si>
    <t>2/11 French St</t>
  </si>
  <si>
    <t>52 Parkmore Rd</t>
  </si>
  <si>
    <t>2/12 Kensington Rd</t>
  </si>
  <si>
    <t>8 Linden Ct</t>
  </si>
  <si>
    <t>67 Ross St</t>
  </si>
  <si>
    <t>3/8 York St</t>
  </si>
  <si>
    <t>5 Patrick St</t>
  </si>
  <si>
    <t>15/60 Farnham St</t>
  </si>
  <si>
    <t>59 Robinson St</t>
  </si>
  <si>
    <t>23 Neerim St</t>
  </si>
  <si>
    <t>24 Hope St</t>
  </si>
  <si>
    <t>40 Frontier Av</t>
  </si>
  <si>
    <t>12 Tylden Pl</t>
  </si>
  <si>
    <t>102 Market St</t>
  </si>
  <si>
    <t>Springvale South</t>
  </si>
  <si>
    <t>5 Gwent St</t>
  </si>
  <si>
    <t>5/12 Judith St</t>
  </si>
  <si>
    <t>2/12 Randwick Dr</t>
  </si>
  <si>
    <t>61 Windsor Bvd</t>
  </si>
  <si>
    <t>11/36 Anderson Rd</t>
  </si>
  <si>
    <t>5/24 Muir St</t>
  </si>
  <si>
    <t>2/1 Charles St</t>
  </si>
  <si>
    <t>13 Manley St</t>
  </si>
  <si>
    <t>19 Victor Cr</t>
  </si>
  <si>
    <t>11 Kalista Ct</t>
  </si>
  <si>
    <t>16/74 Denbigh Rd</t>
  </si>
  <si>
    <t>115 Lorne St</t>
  </si>
  <si>
    <t>1/22 Archibald St</t>
  </si>
  <si>
    <t>36 Emerald St</t>
  </si>
  <si>
    <t>67 Hampshire Rd</t>
  </si>
  <si>
    <t>2 Monet Ct</t>
  </si>
  <si>
    <t>7/3 Ashley St</t>
  </si>
  <si>
    <t>151 Chambers Rd</t>
  </si>
  <si>
    <t>24/1 Muir St</t>
  </si>
  <si>
    <t>6 Durham Rd</t>
  </si>
  <si>
    <t>5/323 Beach Rd</t>
  </si>
  <si>
    <t>302/424 Gore St</t>
  </si>
  <si>
    <t>13 Francis St</t>
  </si>
  <si>
    <t>143 Charles St</t>
  </si>
  <si>
    <t>23 Wisteria Dr</t>
  </si>
  <si>
    <t>51 Moore St</t>
  </si>
  <si>
    <t>6/156 Bay St</t>
  </si>
  <si>
    <t>25 Morawa Dr</t>
  </si>
  <si>
    <t>24 County Tce</t>
  </si>
  <si>
    <t>2/55 Wood St</t>
  </si>
  <si>
    <t>108 Chute St</t>
  </si>
  <si>
    <t>11 Bannermann St</t>
  </si>
  <si>
    <t>56 Broadmeadows Rd</t>
  </si>
  <si>
    <t>1/11 Rosstown Rd</t>
  </si>
  <si>
    <t>6/32 Walsh St</t>
  </si>
  <si>
    <t>2/8 Beena Av</t>
  </si>
  <si>
    <t>18 Catron St</t>
  </si>
  <si>
    <t>304/481 High St</t>
  </si>
  <si>
    <t>20 Massey Av</t>
  </si>
  <si>
    <t>21 Wurruk Av</t>
  </si>
  <si>
    <t>182 Separation St</t>
  </si>
  <si>
    <t>Delahey</t>
  </si>
  <si>
    <t>10 Alexander Cl</t>
  </si>
  <si>
    <t>10 Matthews St</t>
  </si>
  <si>
    <t>2/576 Riversdale Rd</t>
  </si>
  <si>
    <t>121 High St</t>
  </si>
  <si>
    <t>43 Rowland St</t>
  </si>
  <si>
    <t>7/74 Hawdon St</t>
  </si>
  <si>
    <t>16 Jones Cr</t>
  </si>
  <si>
    <t>19 Belmont Rd</t>
  </si>
  <si>
    <t>133 Yarra St</t>
  </si>
  <si>
    <t>11 Dummett Av</t>
  </si>
  <si>
    <t>24 Edenvale Bvd</t>
  </si>
  <si>
    <t>13 Kemp Av</t>
  </si>
  <si>
    <t>11 Belah St</t>
  </si>
  <si>
    <t>12 Milton St</t>
  </si>
  <si>
    <t>2/45 Caroline St</t>
  </si>
  <si>
    <t>13/297 Dorcas St</t>
  </si>
  <si>
    <t>7/80 Hopetoun Av</t>
  </si>
  <si>
    <t>9 Rowan St</t>
  </si>
  <si>
    <t>6 Gregory St</t>
  </si>
  <si>
    <t>54 Dunstan Av</t>
  </si>
  <si>
    <t>25 Elm St</t>
  </si>
  <si>
    <t>18 Royal Av</t>
  </si>
  <si>
    <t>10 Kiewa St</t>
  </si>
  <si>
    <t>37 Waimarie Dr</t>
  </si>
  <si>
    <t>1/150 Peel St</t>
  </si>
  <si>
    <t>7 Churchill Av</t>
  </si>
  <si>
    <t>17 Adeney St</t>
  </si>
  <si>
    <t>315 Elizabeth Dr</t>
  </si>
  <si>
    <t>16 Papworth Pl</t>
  </si>
  <si>
    <t>2/22 Thorpe St</t>
  </si>
  <si>
    <t>12 Chambers Rd</t>
  </si>
  <si>
    <t>2/17 Anderson Rd</t>
  </si>
  <si>
    <t>7/28 Elm St</t>
  </si>
  <si>
    <t>1/23 Hawthorn Gr</t>
  </si>
  <si>
    <t>76 Vincent St</t>
  </si>
  <si>
    <t>32 Sherlowe Cr</t>
  </si>
  <si>
    <t>104 Studley Rd</t>
  </si>
  <si>
    <t>6 Troup Ct</t>
  </si>
  <si>
    <t>17 Xavier Ct</t>
  </si>
  <si>
    <t>1 Centurion Ct</t>
  </si>
  <si>
    <t>35 Panorama Dr</t>
  </si>
  <si>
    <t>21B Vernal Av</t>
  </si>
  <si>
    <t>389 Blackburn Rd</t>
  </si>
  <si>
    <t>1/36 Bolingbroke St</t>
  </si>
  <si>
    <t>17 Valerie St</t>
  </si>
  <si>
    <t>1/46 Richardson St</t>
  </si>
  <si>
    <t>64 Muriel St</t>
  </si>
  <si>
    <t>21 Butler St</t>
  </si>
  <si>
    <t>24 Sunnyside Rd</t>
  </si>
  <si>
    <t>3/13 Winston St</t>
  </si>
  <si>
    <t>6/17 Pach Rd</t>
  </si>
  <si>
    <t>3 Scotch Av</t>
  </si>
  <si>
    <t>4/463 South Rd</t>
  </si>
  <si>
    <t>1a Benina St</t>
  </si>
  <si>
    <t>1 Gladesville Dr</t>
  </si>
  <si>
    <t>29 Bradley Tce</t>
  </si>
  <si>
    <t>7 Apollo Rd</t>
  </si>
  <si>
    <t>33 Robyn Av</t>
  </si>
  <si>
    <t>39 Flinders St</t>
  </si>
  <si>
    <t>2/23 Harold St</t>
  </si>
  <si>
    <t>3/32 Wimba Av</t>
  </si>
  <si>
    <t>2/37 Bonanza Rd</t>
  </si>
  <si>
    <t>76 Champion St</t>
  </si>
  <si>
    <t>372 Rae St</t>
  </si>
  <si>
    <t>34 Tindales Rd</t>
  </si>
  <si>
    <t>13 Patricia St</t>
  </si>
  <si>
    <t>6/2 Tintern Av</t>
  </si>
  <si>
    <t>270 West St</t>
  </si>
  <si>
    <t>5 Fleming Gr</t>
  </si>
  <si>
    <t>9/44 Fletcher St</t>
  </si>
  <si>
    <t>3/22 Stapley Cr</t>
  </si>
  <si>
    <t>2 Wattletree Ct</t>
  </si>
  <si>
    <t>15 Virginia St</t>
  </si>
  <si>
    <t>6 Tame St</t>
  </si>
  <si>
    <t>20 Hawksbury Grn</t>
  </si>
  <si>
    <t>1 Monteith St</t>
  </si>
  <si>
    <t>7 Atkinson St</t>
  </si>
  <si>
    <t>4/25 White St</t>
  </si>
  <si>
    <t>2A Gordon St</t>
  </si>
  <si>
    <t>371 Princes Hwy</t>
  </si>
  <si>
    <t>22/30 Lillimur Rd</t>
  </si>
  <si>
    <t>17 Windoo St</t>
  </si>
  <si>
    <t>24 Daleglen St</t>
  </si>
  <si>
    <t>179 Arthurton Rd</t>
  </si>
  <si>
    <t>21 Shirley St</t>
  </si>
  <si>
    <t>6 Regent St</t>
  </si>
  <si>
    <t>1/34 Longmuir Rd</t>
  </si>
  <si>
    <t>6 Carn Av</t>
  </si>
  <si>
    <t>7 Vive St</t>
  </si>
  <si>
    <t>17 Menzies Pde</t>
  </si>
  <si>
    <t>52 Adelaide St</t>
  </si>
  <si>
    <t>2/27 Foam St</t>
  </si>
  <si>
    <t>1/44 Arthur St</t>
  </si>
  <si>
    <t>54 David Av</t>
  </si>
  <si>
    <t>19/37 Stephen St</t>
  </si>
  <si>
    <t>124 Albert St</t>
  </si>
  <si>
    <t>10 Heysen Gr</t>
  </si>
  <si>
    <t>1/20 Kumala Rd</t>
  </si>
  <si>
    <t>8 Elliminya Ct</t>
  </si>
  <si>
    <t>23 The Crescent</t>
  </si>
  <si>
    <t>26 Coghill St</t>
  </si>
  <si>
    <t>29 Fox Ct</t>
  </si>
  <si>
    <t>2/21 Marna Ct</t>
  </si>
  <si>
    <t>13 Hayman Av</t>
  </si>
  <si>
    <t>6 Forsyth Ct</t>
  </si>
  <si>
    <t>16 Shoppers La</t>
  </si>
  <si>
    <t>10 Jack Rd</t>
  </si>
  <si>
    <t>3 Whitton Ct</t>
  </si>
  <si>
    <t>1/111 Nepean St</t>
  </si>
  <si>
    <t>280 Grimshaw St</t>
  </si>
  <si>
    <t>306/45 York St</t>
  </si>
  <si>
    <t>18 Conquest Dr</t>
  </si>
  <si>
    <t>11 Manhattan Sq</t>
  </si>
  <si>
    <t>3/26 McArthur St</t>
  </si>
  <si>
    <t>9/36 The Avenue</t>
  </si>
  <si>
    <t>39 Peterson Av</t>
  </si>
  <si>
    <t>10 Baird St</t>
  </si>
  <si>
    <t>37 Fourth Av</t>
  </si>
  <si>
    <t>3/26 Highridge Cr</t>
  </si>
  <si>
    <t>50 Milleara Rd</t>
  </si>
  <si>
    <t>32 Carnarvon Rd</t>
  </si>
  <si>
    <t>1/30 Morton St</t>
  </si>
  <si>
    <t>1/3 Evans St</t>
  </si>
  <si>
    <t>3/58 Rankins Rd</t>
  </si>
  <si>
    <t>713/118 Russell St</t>
  </si>
  <si>
    <t>21 Pyalong Cr</t>
  </si>
  <si>
    <t>38 Stanhope St</t>
  </si>
  <si>
    <t>55 Tranmere Av</t>
  </si>
  <si>
    <t>1/50 Valiant St</t>
  </si>
  <si>
    <t>1 Walwa Pl</t>
  </si>
  <si>
    <t>182 Morris Rd</t>
  </si>
  <si>
    <t>2A Stewart Av</t>
  </si>
  <si>
    <t>4/24 Grandview Gr</t>
  </si>
  <si>
    <t>45 Abbington Cr</t>
  </si>
  <si>
    <t>3/367 Williamstown Rd</t>
  </si>
  <si>
    <t>86 Francis St</t>
  </si>
  <si>
    <t>79 McIver St</t>
  </si>
  <si>
    <t>20 Parkside Bvd</t>
  </si>
  <si>
    <t>3 Bruthen St</t>
  </si>
  <si>
    <t>119 Hannan St</t>
  </si>
  <si>
    <t>39 Gertz Av</t>
  </si>
  <si>
    <t>27 Pender St</t>
  </si>
  <si>
    <t>23 Contursi Dr</t>
  </si>
  <si>
    <t>11 Craigielea Av</t>
  </si>
  <si>
    <t>148 Power St</t>
  </si>
  <si>
    <t>6/712 Burwood Rd</t>
  </si>
  <si>
    <t>4/8 Bevan St</t>
  </si>
  <si>
    <t>1/1 Peterson St</t>
  </si>
  <si>
    <t>17 Valiant St</t>
  </si>
  <si>
    <t>17 Dickmann St</t>
  </si>
  <si>
    <t>5 Combe Ct</t>
  </si>
  <si>
    <t>7/85 Caroline St</t>
  </si>
  <si>
    <t>120/99 Dow St</t>
  </si>
  <si>
    <t>Diamond Creek</t>
  </si>
  <si>
    <t>11 Wayland Ct</t>
  </si>
  <si>
    <t>38 Daisy St</t>
  </si>
  <si>
    <t>17 Walsh Av</t>
  </si>
  <si>
    <t>9A Montgomery St</t>
  </si>
  <si>
    <t>6/374 Dandenong Rd</t>
  </si>
  <si>
    <t>Keilor Lodge</t>
  </si>
  <si>
    <t>8 Turin Pl</t>
  </si>
  <si>
    <t>15 Feathertop Dr</t>
  </si>
  <si>
    <t>15/1 Muir St</t>
  </si>
  <si>
    <t>33 Eamon Dr</t>
  </si>
  <si>
    <t>5/33 Goodwood St</t>
  </si>
  <si>
    <t>8 Efficient St</t>
  </si>
  <si>
    <t>6 Renaissance Bvd</t>
  </si>
  <si>
    <t>11 Woolnough Dr</t>
  </si>
  <si>
    <t>3/43 The Ridge</t>
  </si>
  <si>
    <t>6/56 Sutherland Rd</t>
  </si>
  <si>
    <t>4/10 Gladstone Pde</t>
  </si>
  <si>
    <t>67 The Parade</t>
  </si>
  <si>
    <t>38 Upland Rd</t>
  </si>
  <si>
    <t>47B Vannam Dr</t>
  </si>
  <si>
    <t>10 Risley Cl</t>
  </si>
  <si>
    <t>207/493 Victoria St</t>
  </si>
  <si>
    <t>502/1 Powlett St</t>
  </si>
  <si>
    <t>21 Taylors Rd</t>
  </si>
  <si>
    <t>10/30 Pickett St</t>
  </si>
  <si>
    <t>5/248 Gordon St</t>
  </si>
  <si>
    <t>6/22 Powers St</t>
  </si>
  <si>
    <t>45 Elizabeth St</t>
  </si>
  <si>
    <t>10 Margot Av</t>
  </si>
  <si>
    <t>1/12 Rodney St</t>
  </si>
  <si>
    <t>13 Allendale Ct</t>
  </si>
  <si>
    <t>52 Simpson Dr</t>
  </si>
  <si>
    <t>2 Gianna Wy</t>
  </si>
  <si>
    <t>106 Miranda Rd</t>
  </si>
  <si>
    <t>11 Raheen Dr</t>
  </si>
  <si>
    <t>2/10 Powley Pde</t>
  </si>
  <si>
    <t>12 Norwood Ct</t>
  </si>
  <si>
    <t>4 Erica Ct</t>
  </si>
  <si>
    <t>107/61 Stawell St</t>
  </si>
  <si>
    <t>9 Sherrin Ct</t>
  </si>
  <si>
    <t>3 Gavan Ct</t>
  </si>
  <si>
    <t>2/7 Cooma Ct</t>
  </si>
  <si>
    <t>15/256 Williams Rd</t>
  </si>
  <si>
    <t>1/648 High St</t>
  </si>
  <si>
    <t>17 Norma St</t>
  </si>
  <si>
    <t>50 Major Rd</t>
  </si>
  <si>
    <t>2/25 Harold St</t>
  </si>
  <si>
    <t>115 Eglinton St</t>
  </si>
  <si>
    <t>13 Bridge Rd</t>
  </si>
  <si>
    <t>187 Errol St</t>
  </si>
  <si>
    <t>72 Bishop St</t>
  </si>
  <si>
    <t>1/6 Union St</t>
  </si>
  <si>
    <t>48 Tucker Rd</t>
  </si>
  <si>
    <t>1/3 Drysdale St</t>
  </si>
  <si>
    <t>1/47 Kawarren St</t>
  </si>
  <si>
    <t>3/33 Parkhill Rd</t>
  </si>
  <si>
    <t>88 Gladstone St</t>
  </si>
  <si>
    <t>59 Sellars St</t>
  </si>
  <si>
    <t>129 Banksia St</t>
  </si>
  <si>
    <t>82 McArthur Rd</t>
  </si>
  <si>
    <t>16/297 Church St</t>
  </si>
  <si>
    <t>9/343 Church St</t>
  </si>
  <si>
    <t>17 Timbarra Dr</t>
  </si>
  <si>
    <t>10 Dorothea Ct</t>
  </si>
  <si>
    <t>11 Benaroon Dr</t>
  </si>
  <si>
    <t>2/36 Halls Pde</t>
  </si>
  <si>
    <t>9 Davison St</t>
  </si>
  <si>
    <t>305/38 Nott St</t>
  </si>
  <si>
    <t>129 Deakin St</t>
  </si>
  <si>
    <t>85 The Parade</t>
  </si>
  <si>
    <t>17/120 Newman St</t>
  </si>
  <si>
    <t>3/14 Edgar St</t>
  </si>
  <si>
    <t>2 Wallingford Pl</t>
  </si>
  <si>
    <t>10 Maple St</t>
  </si>
  <si>
    <t>5/26 Cornell St</t>
  </si>
  <si>
    <t>4 Meldrum St</t>
  </si>
  <si>
    <t>18 Marriage Rd</t>
  </si>
  <si>
    <t>3 Argyle Cr</t>
  </si>
  <si>
    <t>6 Cassowary Av</t>
  </si>
  <si>
    <t>1/44 Shady Gr</t>
  </si>
  <si>
    <t>104/5 Wilson St</t>
  </si>
  <si>
    <t>11 Banchory St</t>
  </si>
  <si>
    <t>16 Jacana Ct</t>
  </si>
  <si>
    <t>11 Atunga Ct</t>
  </si>
  <si>
    <t>24 Paddington St</t>
  </si>
  <si>
    <t>18 Katunga Cr</t>
  </si>
  <si>
    <t>24 Garnsworthy St</t>
  </si>
  <si>
    <t>20 Austral Av</t>
  </si>
  <si>
    <t>18 Benjamin St</t>
  </si>
  <si>
    <t>424 Whitehorse Rd</t>
  </si>
  <si>
    <t>23 Hillside Pde</t>
  </si>
  <si>
    <t>207 Rattray Rd</t>
  </si>
  <si>
    <t>Wyndham Vale</t>
  </si>
  <si>
    <t>6 Melliodora Ct</t>
  </si>
  <si>
    <t>117 Telopea Cr</t>
  </si>
  <si>
    <t>9 Coltain St</t>
  </si>
  <si>
    <t>906/700 Chapel St</t>
  </si>
  <si>
    <t>1/22 Nonna St</t>
  </si>
  <si>
    <t>14/8 Mawbey St</t>
  </si>
  <si>
    <t>2E Princess St</t>
  </si>
  <si>
    <t>44/100 Commercial Rd</t>
  </si>
  <si>
    <t>6A Heather Gr</t>
  </si>
  <si>
    <t>27 Gaudion Rd</t>
  </si>
  <si>
    <t>11 Heytesbury Cr</t>
  </si>
  <si>
    <t>1 Consort Pl</t>
  </si>
  <si>
    <t>63 Kenny St</t>
  </si>
  <si>
    <t>59 Ford St</t>
  </si>
  <si>
    <t>7 Alfred Pl</t>
  </si>
  <si>
    <t>13 Kallista Rd</t>
  </si>
  <si>
    <t>15A Windsor Av</t>
  </si>
  <si>
    <t>300 Tucker Rd</t>
  </si>
  <si>
    <t>14 Poinciana St</t>
  </si>
  <si>
    <t>13 Nutwood St</t>
  </si>
  <si>
    <t>30 Johnson St</t>
  </si>
  <si>
    <t>1 Loxton Wy</t>
  </si>
  <si>
    <t>67 Winfield Rd</t>
  </si>
  <si>
    <t>33 MacOrna St</t>
  </si>
  <si>
    <t>11 Eclipse Cr</t>
  </si>
  <si>
    <t>13 Stowe Av</t>
  </si>
  <si>
    <t>3/8 Forest St</t>
  </si>
  <si>
    <t>15 Warburton Ct</t>
  </si>
  <si>
    <t>13 Strathalbyn Ch</t>
  </si>
  <si>
    <t>226 Dalton Rd</t>
  </si>
  <si>
    <t>4 Nokuna Ct</t>
  </si>
  <si>
    <t>53 Derby St</t>
  </si>
  <si>
    <t>74 Dudley St</t>
  </si>
  <si>
    <t>3/30 Beaumont Pde</t>
  </si>
  <si>
    <t>13 Carnarvon St</t>
  </si>
  <si>
    <t>The Basin</t>
  </si>
  <si>
    <t>14 Bayview Cr</t>
  </si>
  <si>
    <t>2/10 Millicent Av</t>
  </si>
  <si>
    <t>45 Cuthbert St</t>
  </si>
  <si>
    <t>9/14 Wahroongaa Cr</t>
  </si>
  <si>
    <t>10 Yuluma Ct</t>
  </si>
  <si>
    <t>38/44 Burwood Rd</t>
  </si>
  <si>
    <t>13 Golding St</t>
  </si>
  <si>
    <t>26 Audrey Cr</t>
  </si>
  <si>
    <t>9 Kestrel Pl</t>
  </si>
  <si>
    <t>2 Brookville Av</t>
  </si>
  <si>
    <t>35A Russell St</t>
  </si>
  <si>
    <t>8/9 The Avenue</t>
  </si>
  <si>
    <t>372 Coventry St</t>
  </si>
  <si>
    <t>23/1 Pottery Ct</t>
  </si>
  <si>
    <t>28A North St</t>
  </si>
  <si>
    <t>14 Morello Cir</t>
  </si>
  <si>
    <t>3/2 Woods Av</t>
  </si>
  <si>
    <t>70 Penhall Dr</t>
  </si>
  <si>
    <t>42 Excelsior Hts</t>
  </si>
  <si>
    <t>110 Gladstone Rd</t>
  </si>
  <si>
    <t>41 Barry St</t>
  </si>
  <si>
    <t>2 Ireland Av</t>
  </si>
  <si>
    <t>154 Abbott St</t>
  </si>
  <si>
    <t>40 Tarneit Rd</t>
  </si>
  <si>
    <t>30 Sherwin St</t>
  </si>
  <si>
    <t>6 Whernside Ct</t>
  </si>
  <si>
    <t>488 Middleborough Rd</t>
  </si>
  <si>
    <t>31 Olwen St</t>
  </si>
  <si>
    <t>20/20 St Edmonds Rd</t>
  </si>
  <si>
    <t>426 Dorcas St</t>
  </si>
  <si>
    <t>3/25 Devon Rd</t>
  </si>
  <si>
    <t>22 Lowan St</t>
  </si>
  <si>
    <t>384 Buckley St</t>
  </si>
  <si>
    <t>6 Gillon Ct</t>
  </si>
  <si>
    <t>8/5 Saltriver Pl</t>
  </si>
  <si>
    <t>35 Carlton St</t>
  </si>
  <si>
    <t>19 Athenry Tce</t>
  </si>
  <si>
    <t>26 Champion St</t>
  </si>
  <si>
    <t>65 Government Rd</t>
  </si>
  <si>
    <t>1/347 Boronia Rd</t>
  </si>
  <si>
    <t>34 Russell Cr</t>
  </si>
  <si>
    <t>38 Armstrong Dr</t>
  </si>
  <si>
    <t>14 Mons Pde</t>
  </si>
  <si>
    <t>12/26 Lillimur Rd</t>
  </si>
  <si>
    <t>8 Swift St</t>
  </si>
  <si>
    <t>27 Champa Rd</t>
  </si>
  <si>
    <t>1 Cowes Pl</t>
  </si>
  <si>
    <t>2/13 Westbrook St</t>
  </si>
  <si>
    <t>1/6 Corhampton Rd</t>
  </si>
  <si>
    <t>3/87 Thomas St</t>
  </si>
  <si>
    <t>37 Huntley St</t>
  </si>
  <si>
    <t>4 Gossamer St</t>
  </si>
  <si>
    <t>8/161 Alexandra Av</t>
  </si>
  <si>
    <t>2/38 Ethel St</t>
  </si>
  <si>
    <t>16/43 Arndt Rd</t>
  </si>
  <si>
    <t>24 Mitchell St</t>
  </si>
  <si>
    <t>18a Creswell Av</t>
  </si>
  <si>
    <t>49 Ridge Dr</t>
  </si>
  <si>
    <t>22 Santolin Dr</t>
  </si>
  <si>
    <t>39A George St</t>
  </si>
  <si>
    <t>10 Sheridan Wy</t>
  </si>
  <si>
    <t>7/177 Oakleigh Rd</t>
  </si>
  <si>
    <t>67 Union Rd</t>
  </si>
  <si>
    <t>2 Gumleaf Ct</t>
  </si>
  <si>
    <t>1/50 Leura Gr</t>
  </si>
  <si>
    <t>3 Wells Rd</t>
  </si>
  <si>
    <t>18 Warruga Pl</t>
  </si>
  <si>
    <t>14 Fuller St</t>
  </si>
  <si>
    <t>3A Neil St</t>
  </si>
  <si>
    <t>71 Augustine Tce</t>
  </si>
  <si>
    <t>8A Tangyes St</t>
  </si>
  <si>
    <t>195 Peel St</t>
  </si>
  <si>
    <t>24 Centaurus Av</t>
  </si>
  <si>
    <t>39 Blair St</t>
  </si>
  <si>
    <t>77 Corrigan Av</t>
  </si>
  <si>
    <t>313 Millers Rd</t>
  </si>
  <si>
    <t>75 Normanby Rd</t>
  </si>
  <si>
    <t>21 Simpson St</t>
  </si>
  <si>
    <t>261 Taylors Rd</t>
  </si>
  <si>
    <t>38 Charlbury Gr</t>
  </si>
  <si>
    <t>13 Poole St</t>
  </si>
  <si>
    <t>9/78 Walpole St</t>
  </si>
  <si>
    <t>1/164 Barkers Rd</t>
  </si>
  <si>
    <t>2/43 Sutton St</t>
  </si>
  <si>
    <t>396 Waterdale Rd</t>
  </si>
  <si>
    <t>2/22 Looker Rd</t>
  </si>
  <si>
    <t>6/36 Livingstone St</t>
  </si>
  <si>
    <t>54 Edwards St</t>
  </si>
  <si>
    <t>75/682 Nicholson St</t>
  </si>
  <si>
    <t>5/94 Roseneath St</t>
  </si>
  <si>
    <t>18 Dakota Dr</t>
  </si>
  <si>
    <t>105 William St</t>
  </si>
  <si>
    <t>2/1129 Whitehorse Rd</t>
  </si>
  <si>
    <t>10/38 Kensington Rd</t>
  </si>
  <si>
    <t>1/3 Greig Ct</t>
  </si>
  <si>
    <t>7 Tottenham Gr</t>
  </si>
  <si>
    <t>18B Churchill St</t>
  </si>
  <si>
    <t>33 Dunbarton Dr</t>
  </si>
  <si>
    <t>11 Rebecca Cl</t>
  </si>
  <si>
    <t>2/16 Stapley Cr</t>
  </si>
  <si>
    <t>1/1110 Glen Huntly Rd</t>
  </si>
  <si>
    <t>41 McKinnon Rd</t>
  </si>
  <si>
    <t>16 Homebush Rd</t>
  </si>
  <si>
    <t>25 Marriot Rd</t>
  </si>
  <si>
    <t>3/31 Robinson Rd</t>
  </si>
  <si>
    <t>1 Bardia St</t>
  </si>
  <si>
    <t>19 Airlie Av</t>
  </si>
  <si>
    <t>11/757 Park St</t>
  </si>
  <si>
    <t>14 Noga Av</t>
  </si>
  <si>
    <t>25 View St</t>
  </si>
  <si>
    <t>8/302 Abbotsford St</t>
  </si>
  <si>
    <t>20 Blandford Cr</t>
  </si>
  <si>
    <t>7 Clays Ct</t>
  </si>
  <si>
    <t>16 Mariemont Av</t>
  </si>
  <si>
    <t>29 Whatley St</t>
  </si>
  <si>
    <t>1/6 Anthony St</t>
  </si>
  <si>
    <t>1/119 Melrose Dr</t>
  </si>
  <si>
    <t>3/111 Clow St</t>
  </si>
  <si>
    <t>64 Waranga St</t>
  </si>
  <si>
    <t>3/29 Sussex Rd</t>
  </si>
  <si>
    <t>33 Kanooka Gr</t>
  </si>
  <si>
    <t>4 Pacific Pl</t>
  </si>
  <si>
    <t>14 Cavell Ct</t>
  </si>
  <si>
    <t>207 Waterdale Rd</t>
  </si>
  <si>
    <t>5/33 Davison St</t>
  </si>
  <si>
    <t>5 Dakara Ct</t>
  </si>
  <si>
    <t>14 Cumming St</t>
  </si>
  <si>
    <t>4/1508 Malvern Rd</t>
  </si>
  <si>
    <t>202/90 Beach St</t>
  </si>
  <si>
    <t>2/36 Curie Av</t>
  </si>
  <si>
    <t>2/111 Victoria St</t>
  </si>
  <si>
    <t>16/122 Maribyrnong Rd</t>
  </si>
  <si>
    <t>37 Roxburgh St</t>
  </si>
  <si>
    <t>1 Sutherland Ct</t>
  </si>
  <si>
    <t>16 Walker Rd</t>
  </si>
  <si>
    <t>15 Kurrajong Cr</t>
  </si>
  <si>
    <t>96 Glenbruar Dr</t>
  </si>
  <si>
    <t>709/87 Franklin St</t>
  </si>
  <si>
    <t>26 Major St</t>
  </si>
  <si>
    <t>22 Orchard Gr</t>
  </si>
  <si>
    <t>2 Cormorant Pl</t>
  </si>
  <si>
    <t>13B Elm Gr</t>
  </si>
  <si>
    <t>19 Denmark Rd</t>
  </si>
  <si>
    <t>11 Knox St</t>
  </si>
  <si>
    <t>5 Aspera Pl</t>
  </si>
  <si>
    <t>Emerald</t>
  </si>
  <si>
    <t>35 Kings Rd</t>
  </si>
  <si>
    <t>1 Aspen St</t>
  </si>
  <si>
    <t>28 Graham Rd</t>
  </si>
  <si>
    <t>23 Arthur Av</t>
  </si>
  <si>
    <t>398 Grimshaw St</t>
  </si>
  <si>
    <t>3/30 Tanner St</t>
  </si>
  <si>
    <t>2/8 Zurzolo Tce</t>
  </si>
  <si>
    <t>6 Willard Ct</t>
  </si>
  <si>
    <t>60 Dickens St</t>
  </si>
  <si>
    <t>25 Caldwell Rd</t>
  </si>
  <si>
    <t>8/240 Barkly St</t>
  </si>
  <si>
    <t>1/1326 Main Rd</t>
  </si>
  <si>
    <t>123 Cumberland Rd</t>
  </si>
  <si>
    <t>42 Newman Cr</t>
  </si>
  <si>
    <t>3/9 Clapham Rd</t>
  </si>
  <si>
    <t>20 Cowrie St</t>
  </si>
  <si>
    <t>25 Walter St</t>
  </si>
  <si>
    <t>106/37 Palmerston St</t>
  </si>
  <si>
    <t>55 Simpson St</t>
  </si>
  <si>
    <t>2/5 Kirton Ct</t>
  </si>
  <si>
    <t>8 Hicks St</t>
  </si>
  <si>
    <t>1/168 Beach Rd</t>
  </si>
  <si>
    <t>11 Nareen Av</t>
  </si>
  <si>
    <t>19 Gordon St</t>
  </si>
  <si>
    <t>9/454 Burwood Rd</t>
  </si>
  <si>
    <t>2/14 Jack Rd</t>
  </si>
  <si>
    <t>1 Ebony Pde</t>
  </si>
  <si>
    <t>44 Manatunga Cct</t>
  </si>
  <si>
    <t>Healesville</t>
  </si>
  <si>
    <t>15A Westmount Rd</t>
  </si>
  <si>
    <t>101 Charles St</t>
  </si>
  <si>
    <t>51 Davis St</t>
  </si>
  <si>
    <t>117 Roseneath St</t>
  </si>
  <si>
    <t>6/7 Houston St</t>
  </si>
  <si>
    <t>Doreen</t>
  </si>
  <si>
    <t>2 Hughes Rd</t>
  </si>
  <si>
    <t>12/14 Chapel St</t>
  </si>
  <si>
    <t>173 Nelson Rd</t>
  </si>
  <si>
    <t>146 East St</t>
  </si>
  <si>
    <t>21 Marie St</t>
  </si>
  <si>
    <t>26 Clarendon St</t>
  </si>
  <si>
    <t>29 Myrnong Cr</t>
  </si>
  <si>
    <t>101/18 Bent St</t>
  </si>
  <si>
    <t>57A Binbrook Dr</t>
  </si>
  <si>
    <t>20 Jackson St</t>
  </si>
  <si>
    <t>18 White St</t>
  </si>
  <si>
    <t>24 Fossickers Wy</t>
  </si>
  <si>
    <t>24 Crawford Av</t>
  </si>
  <si>
    <t>2/21 Vickery St</t>
  </si>
  <si>
    <t>2 Osborne Av</t>
  </si>
  <si>
    <t>13 Lord St</t>
  </si>
  <si>
    <t>57 Southernhay St</t>
  </si>
  <si>
    <t>3 Dunster Ct</t>
  </si>
  <si>
    <t>76 East Esplanade</t>
  </si>
  <si>
    <t>18/352 Auburn Rd</t>
  </si>
  <si>
    <t>6/76 Bay Rd</t>
  </si>
  <si>
    <t>Montrose</t>
  </si>
  <si>
    <t>44 Richards Rd</t>
  </si>
  <si>
    <t>7/16 The Esplanade</t>
  </si>
  <si>
    <t>34 Hooker Rd</t>
  </si>
  <si>
    <t>1001/800 Chapel St</t>
  </si>
  <si>
    <t>21/54 Balston St</t>
  </si>
  <si>
    <t>6/19 Herbert St</t>
  </si>
  <si>
    <t>35 Belgrave St</t>
  </si>
  <si>
    <t>3 Border Dr</t>
  </si>
  <si>
    <t>42 Bishop St</t>
  </si>
  <si>
    <t>1 Tweed St</t>
  </si>
  <si>
    <t>592 Mountain Hwy</t>
  </si>
  <si>
    <t>18 Yvette Dr</t>
  </si>
  <si>
    <t>1/42 Nolan Av</t>
  </si>
  <si>
    <t>13 Rayment St</t>
  </si>
  <si>
    <t>54 Swift St</t>
  </si>
  <si>
    <t>Cranbourne</t>
  </si>
  <si>
    <t>26 Mundaring Dr</t>
  </si>
  <si>
    <t>9 Geranium Ct</t>
  </si>
  <si>
    <t>4/924 Toorak Rd</t>
  </si>
  <si>
    <t>205/96 Charles St</t>
  </si>
  <si>
    <t>13b Kingfisher Ct</t>
  </si>
  <si>
    <t>37 Tyler Cr</t>
  </si>
  <si>
    <t>232 Main St</t>
  </si>
  <si>
    <t>15 Domain Tce</t>
  </si>
  <si>
    <t>1/17 Albert Cr</t>
  </si>
  <si>
    <t>10/270 Williams Rd</t>
  </si>
  <si>
    <t>23/350 Toorak Rd</t>
  </si>
  <si>
    <t>178 Princes St</t>
  </si>
  <si>
    <t>9 Dorset Rd</t>
  </si>
  <si>
    <t>107 North Rd</t>
  </si>
  <si>
    <t>9 Surrey Dr</t>
  </si>
  <si>
    <t>2/51 Avonhurst Dr</t>
  </si>
  <si>
    <t>402/77 Village Wy</t>
  </si>
  <si>
    <t>48 Coronation St</t>
  </si>
  <si>
    <t>10/1401 High Street Rd</t>
  </si>
  <si>
    <t>2 Clendon Rd</t>
  </si>
  <si>
    <t>3 Barwon Ct</t>
  </si>
  <si>
    <t>47 Pasco St</t>
  </si>
  <si>
    <t>3/7 East Rd</t>
  </si>
  <si>
    <t>18 Blaxland Av</t>
  </si>
  <si>
    <t>17 Blackwood Ct</t>
  </si>
  <si>
    <t>9/3 Boston Rd</t>
  </si>
  <si>
    <t>1A Kawarren St</t>
  </si>
  <si>
    <t>20 Madeline St</t>
  </si>
  <si>
    <t>2 Maple Ct</t>
  </si>
  <si>
    <t>26 Bradman Dr</t>
  </si>
  <si>
    <t>13 Tanjil Ct</t>
  </si>
  <si>
    <t>17 Drummond St</t>
  </si>
  <si>
    <t>11A Percy St</t>
  </si>
  <si>
    <t>9/758 Orrong Rd</t>
  </si>
  <si>
    <t>3/42 Harold St</t>
  </si>
  <si>
    <t>10 Shore Gr</t>
  </si>
  <si>
    <t>9 Thompson St</t>
  </si>
  <si>
    <t>61 William St</t>
  </si>
  <si>
    <t>38 Gretel Gr</t>
  </si>
  <si>
    <t>509/72 Altona St</t>
  </si>
  <si>
    <t>67 Hawkhurst St</t>
  </si>
  <si>
    <t>62 Stephen St</t>
  </si>
  <si>
    <t>80 Thompsons Rd</t>
  </si>
  <si>
    <t>4 Pershore Ct</t>
  </si>
  <si>
    <t>5 Ann Pl</t>
  </si>
  <si>
    <t>4/49 Seymour Rd</t>
  </si>
  <si>
    <t>5/49 Austral Av</t>
  </si>
  <si>
    <t>159A Smith St</t>
  </si>
  <si>
    <t>260 Union Rd</t>
  </si>
  <si>
    <t>54 Northcote Av</t>
  </si>
  <si>
    <t>2/63 Devonshire Rd</t>
  </si>
  <si>
    <t>62 Hawker St</t>
  </si>
  <si>
    <t>14 Medlar Ct</t>
  </si>
  <si>
    <t>84 Linacre Dr</t>
  </si>
  <si>
    <t>13/11 Belmont Av</t>
  </si>
  <si>
    <t>11/49 Kooyong Rd</t>
  </si>
  <si>
    <t>55 Booyan Cr</t>
  </si>
  <si>
    <t>1/46 Davies St</t>
  </si>
  <si>
    <t>27 Vervale Av</t>
  </si>
  <si>
    <t>9 James St</t>
  </si>
  <si>
    <t>111 Loongana Av</t>
  </si>
  <si>
    <t>11 Marks St</t>
  </si>
  <si>
    <t>36 Newman St</t>
  </si>
  <si>
    <t>74 Vine St</t>
  </si>
  <si>
    <t>32 Roberts St</t>
  </si>
  <si>
    <t>55 Dunvegan Dr</t>
  </si>
  <si>
    <t>2/1 Alexandra Av</t>
  </si>
  <si>
    <t>22 Reid St</t>
  </si>
  <si>
    <t>78 Fordham Av</t>
  </si>
  <si>
    <t>5 Flourish Wy</t>
  </si>
  <si>
    <t>7 Brooke Ct</t>
  </si>
  <si>
    <t>1/15 Belmont Av</t>
  </si>
  <si>
    <t>1109/800 Chapel St</t>
  </si>
  <si>
    <t>2115/18 Mt Alexander Rd</t>
  </si>
  <si>
    <t>6 Bourke St</t>
  </si>
  <si>
    <t>75 Wattle Gr</t>
  </si>
  <si>
    <t>39 Benbow St</t>
  </si>
  <si>
    <t>15 Champion Pde</t>
  </si>
  <si>
    <t>1462 Heatherton Rd</t>
  </si>
  <si>
    <t>55 Margate Av</t>
  </si>
  <si>
    <t>111 Boldrewood Pde</t>
  </si>
  <si>
    <t>15 Abercairn Ct</t>
  </si>
  <si>
    <t>55 McEwan Rd</t>
  </si>
  <si>
    <t>50 Finch St</t>
  </si>
  <si>
    <t>44 Silver St</t>
  </si>
  <si>
    <t>4/566 Pascoe Vale Rd</t>
  </si>
  <si>
    <t>11 Maureen St</t>
  </si>
  <si>
    <t>19 Murumba Dr</t>
  </si>
  <si>
    <t>15 Blossom Ct</t>
  </si>
  <si>
    <t>3 Sansom St</t>
  </si>
  <si>
    <t>41 Witken Av</t>
  </si>
  <si>
    <t>12 Lorraine Cr</t>
  </si>
  <si>
    <t>1/171 Melrose Dr</t>
  </si>
  <si>
    <t>35 Lowe Av</t>
  </si>
  <si>
    <t>60A Fromer St</t>
  </si>
  <si>
    <t>78 McMahon Rd</t>
  </si>
  <si>
    <t>9 Rushall St</t>
  </si>
  <si>
    <t>16 Westbury St</t>
  </si>
  <si>
    <t>8 Stockyard Cl</t>
  </si>
  <si>
    <t>3/20 Yarra Gr</t>
  </si>
  <si>
    <t>19 Ward St</t>
  </si>
  <si>
    <t>4/3 MacKenzie St</t>
  </si>
  <si>
    <t>3 Rosebud St</t>
  </si>
  <si>
    <t>15 Metcalf Wy</t>
  </si>
  <si>
    <t>13 Sandover St</t>
  </si>
  <si>
    <t>26 Coppice St</t>
  </si>
  <si>
    <t>8 Peel St</t>
  </si>
  <si>
    <t>24 Sylvia St</t>
  </si>
  <si>
    <t>9/17 Howitt St</t>
  </si>
  <si>
    <t>308/800 Chapel St</t>
  </si>
  <si>
    <t>47 York St</t>
  </si>
  <si>
    <t>4/254 Waverley Rd</t>
  </si>
  <si>
    <t>39 First Av</t>
  </si>
  <si>
    <t>8 Banool Ct</t>
  </si>
  <si>
    <t>8 Railway Cr</t>
  </si>
  <si>
    <t>13 Cedar Dr</t>
  </si>
  <si>
    <t>42 Argyle Wy</t>
  </si>
  <si>
    <t>48 Walsh St</t>
  </si>
  <si>
    <t>54 Ophir St</t>
  </si>
  <si>
    <t>2/18 Doncaster Rd</t>
  </si>
  <si>
    <t>2/3 Mary Av</t>
  </si>
  <si>
    <t>111 Duffy St</t>
  </si>
  <si>
    <t>59 Greenfields Dr</t>
  </si>
  <si>
    <t>126 Barrow St</t>
  </si>
  <si>
    <t>3 Jensen Ct</t>
  </si>
  <si>
    <t>1725 Dandenong Rd</t>
  </si>
  <si>
    <t>15 Ronald Rd</t>
  </si>
  <si>
    <t>41 Felix Cr</t>
  </si>
  <si>
    <t>66 Saxonwood Dr</t>
  </si>
  <si>
    <t>18B Orchard Rd</t>
  </si>
  <si>
    <t>42 Matlock Rd</t>
  </si>
  <si>
    <t>16 Allanfield Cr</t>
  </si>
  <si>
    <t>11 Jindalee Cl</t>
  </si>
  <si>
    <t>10 Barilla Rd</t>
  </si>
  <si>
    <t>28 Ray St</t>
  </si>
  <si>
    <t>5/29 Bell St</t>
  </si>
  <si>
    <t>102 Vincent Dr</t>
  </si>
  <si>
    <t>52 Richardson St</t>
  </si>
  <si>
    <t>504/7 King St</t>
  </si>
  <si>
    <t>8/289 Barkly St</t>
  </si>
  <si>
    <t>2 Merton Cl</t>
  </si>
  <si>
    <t>21 Sandra St</t>
  </si>
  <si>
    <t>38 Dunblane Rd</t>
  </si>
  <si>
    <t>29 Kingsley Pl</t>
  </si>
  <si>
    <t>13/4 Hillside Pde</t>
  </si>
  <si>
    <t>10 Through St</t>
  </si>
  <si>
    <t>2 Tregarron Av</t>
  </si>
  <si>
    <t>10/32 Outer Cr</t>
  </si>
  <si>
    <t>39 Diane Cr</t>
  </si>
  <si>
    <t>2/46 Westmeadows La</t>
  </si>
  <si>
    <t>4/4 Powell St</t>
  </si>
  <si>
    <t>20 Coonil Cr</t>
  </si>
  <si>
    <t>13 Kiama St</t>
  </si>
  <si>
    <t>219 Glenlyon Rd</t>
  </si>
  <si>
    <t>8 Charles Ct</t>
  </si>
  <si>
    <t>806/22 Coromandel Pl</t>
  </si>
  <si>
    <t>1/13 Maidstone St</t>
  </si>
  <si>
    <t>2/26 Vernon St</t>
  </si>
  <si>
    <t>87 Ballard St</t>
  </si>
  <si>
    <t>67 Oak Av</t>
  </si>
  <si>
    <t>2/11 Dutton Ct</t>
  </si>
  <si>
    <t>12/1051 Pascoe Vale Rd</t>
  </si>
  <si>
    <t>34 Bliburg St</t>
  </si>
  <si>
    <t>89A New St</t>
  </si>
  <si>
    <t>84 Loch Rd</t>
  </si>
  <si>
    <t>15 Daylily Dr</t>
  </si>
  <si>
    <t>1 Belvoir Gdns</t>
  </si>
  <si>
    <t>211 Rathmines Rd</t>
  </si>
  <si>
    <t>1/29 Main Rd</t>
  </si>
  <si>
    <t>28 Weidlich Rd</t>
  </si>
  <si>
    <t>49 Romano Av</t>
  </si>
  <si>
    <t>19 Lotus Ct</t>
  </si>
  <si>
    <t>18 Barbara St</t>
  </si>
  <si>
    <t>4 Sapphire St</t>
  </si>
  <si>
    <t>19 Worrall St</t>
  </si>
  <si>
    <t>6/14 Woorigoleen Rd</t>
  </si>
  <si>
    <t>2/59 Smith St</t>
  </si>
  <si>
    <t>2/8 Stewart St</t>
  </si>
  <si>
    <t>22 Bittern St</t>
  </si>
  <si>
    <t>112/86 Altona St</t>
  </si>
  <si>
    <t>401/40 Altona St</t>
  </si>
  <si>
    <t>2/9 Green St</t>
  </si>
  <si>
    <t>1/6 Kitchener Rd</t>
  </si>
  <si>
    <t>15 Greer St</t>
  </si>
  <si>
    <t>11 Kirrum Cl</t>
  </si>
  <si>
    <t>1/2 Dakara Cl</t>
  </si>
  <si>
    <t>10A William Rd</t>
  </si>
  <si>
    <t>50 Brooklyn Av</t>
  </si>
  <si>
    <t>105 Fyffe St</t>
  </si>
  <si>
    <t>60 Station St</t>
  </si>
  <si>
    <t>1/1203 Burke Rd</t>
  </si>
  <si>
    <t>638 Hawthorn Rd</t>
  </si>
  <si>
    <t>71 Wallara Cr</t>
  </si>
  <si>
    <t>61 Princes St</t>
  </si>
  <si>
    <t>142 Elder St</t>
  </si>
  <si>
    <t>23 Cyprus St</t>
  </si>
  <si>
    <t>22 Strathoon Cr</t>
  </si>
  <si>
    <t>113 Grange Rd</t>
  </si>
  <si>
    <t>1/36 The Avenue</t>
  </si>
  <si>
    <t>1/51 Brunswick Rd</t>
  </si>
  <si>
    <t>5A Hardwick St</t>
  </si>
  <si>
    <t>148 Donald St</t>
  </si>
  <si>
    <t>1/74 Parkside Av</t>
  </si>
  <si>
    <t>18 Valencia St</t>
  </si>
  <si>
    <t>31 Batman St</t>
  </si>
  <si>
    <t>7 Haywood Gr</t>
  </si>
  <si>
    <t>50/171 Flemington Rd</t>
  </si>
  <si>
    <t>22 Emu La</t>
  </si>
  <si>
    <t>42 Gower St</t>
  </si>
  <si>
    <t>2/166 Mitchell St</t>
  </si>
  <si>
    <t>105 Wilson St</t>
  </si>
  <si>
    <t>2/28 Broadmeadows Rd</t>
  </si>
  <si>
    <t>5/13 Liley St</t>
  </si>
  <si>
    <t>7 Inverness St</t>
  </si>
  <si>
    <t>47 Cooper St</t>
  </si>
  <si>
    <t>73 Westbourne Gr</t>
  </si>
  <si>
    <t>37 Parramatta Rd</t>
  </si>
  <si>
    <t>Ardeer</t>
  </si>
  <si>
    <t>48 McLaughlin St</t>
  </si>
  <si>
    <t>1/3 Gleniffer Av</t>
  </si>
  <si>
    <t>1/77 Abinger St</t>
  </si>
  <si>
    <t>Williams Landing</t>
  </si>
  <si>
    <t>89 Sayers Rd</t>
  </si>
  <si>
    <t>2 Burge Cr</t>
  </si>
  <si>
    <t>9 Bishop St</t>
  </si>
  <si>
    <t>10/20 Cromwell Rd</t>
  </si>
  <si>
    <t>2/10 Osborne Av</t>
  </si>
  <si>
    <t>30 Warner St</t>
  </si>
  <si>
    <t>46 Chapel St</t>
  </si>
  <si>
    <t>2/15 Ogden St</t>
  </si>
  <si>
    <t>99 Hilton St</t>
  </si>
  <si>
    <t>30 Freame St</t>
  </si>
  <si>
    <t>56 Jacks Av</t>
  </si>
  <si>
    <t>5 Napier St</t>
  </si>
  <si>
    <t>26 Xavier Ct</t>
  </si>
  <si>
    <t>21 Graham St</t>
  </si>
  <si>
    <t>32 Collingwood Rd</t>
  </si>
  <si>
    <t>7 Wirilda Cr</t>
  </si>
  <si>
    <t>2 Northgate Dr</t>
  </si>
  <si>
    <t>62 Lester Av</t>
  </si>
  <si>
    <t>31A Beaconsfield Rd</t>
  </si>
  <si>
    <t>4/199 Barkly St</t>
  </si>
  <si>
    <t>37 Woodside St</t>
  </si>
  <si>
    <t>389 Gore St</t>
  </si>
  <si>
    <t>62 Powell Dr</t>
  </si>
  <si>
    <t>6 Burley St</t>
  </si>
  <si>
    <t>46 Buckmaster Dr</t>
  </si>
  <si>
    <t>6/299 Dandenong Rd</t>
  </si>
  <si>
    <t>431 Wattletree Rd</t>
  </si>
  <si>
    <t>132 Franklin St</t>
  </si>
  <si>
    <t>2a Geum St</t>
  </si>
  <si>
    <t>3 Alexander Av</t>
  </si>
  <si>
    <t>3 Bluebell Cr</t>
  </si>
  <si>
    <t>182 Williamstown Rd</t>
  </si>
  <si>
    <t>65 Sargood St</t>
  </si>
  <si>
    <t>77 Farm St</t>
  </si>
  <si>
    <t>5 Faoro Ct</t>
  </si>
  <si>
    <t>4/26 Acheron Av</t>
  </si>
  <si>
    <t>73 Hilma St</t>
  </si>
  <si>
    <t>27 Kurrajong Cr</t>
  </si>
  <si>
    <t>2 Skylark Ct</t>
  </si>
  <si>
    <t>28 Claire Wy</t>
  </si>
  <si>
    <t>15 Retreat Pl</t>
  </si>
  <si>
    <t>13 Anglers Dr</t>
  </si>
  <si>
    <t>8 Granville St</t>
  </si>
  <si>
    <t>32 Wellington Rd</t>
  </si>
  <si>
    <t>30 Bennett St</t>
  </si>
  <si>
    <t>25 Coppin La</t>
  </si>
  <si>
    <t>33 Jackson St</t>
  </si>
  <si>
    <t>66 Lisbeth Av</t>
  </si>
  <si>
    <t>72 Arnold Dr</t>
  </si>
  <si>
    <t>Aspendale Gardens</t>
  </si>
  <si>
    <t>1 Wildoer Dr</t>
  </si>
  <si>
    <t>19 Estelle St</t>
  </si>
  <si>
    <t>12 Maud St</t>
  </si>
  <si>
    <t>21 Barloa Rd</t>
  </si>
  <si>
    <t>7/4 Small St</t>
  </si>
  <si>
    <t>4/170 Church St</t>
  </si>
  <si>
    <t>1/39 Alexandra St</t>
  </si>
  <si>
    <t>20 Hilton St</t>
  </si>
  <si>
    <t>14 Garth Pl</t>
  </si>
  <si>
    <t>69 Monash St</t>
  </si>
  <si>
    <t>1/121 Brighton Rd</t>
  </si>
  <si>
    <t>10 Menzies St</t>
  </si>
  <si>
    <t>20 Dianne St</t>
  </si>
  <si>
    <t>17 Tudor Ct</t>
  </si>
  <si>
    <t>34 Thorpe St</t>
  </si>
  <si>
    <t>24 Dermot St</t>
  </si>
  <si>
    <t>169 Gillespie Rd</t>
  </si>
  <si>
    <t>1/177 Brougham St</t>
  </si>
  <si>
    <t>7 Berberis Pl</t>
  </si>
  <si>
    <t>20 Vanin St</t>
  </si>
  <si>
    <t>9 Ronald Av</t>
  </si>
  <si>
    <t>60 Robert St</t>
  </si>
  <si>
    <t>4/12 Victoria Av</t>
  </si>
  <si>
    <t>383 Burwood Hwy</t>
  </si>
  <si>
    <t>403/64 Wellington St</t>
  </si>
  <si>
    <t>3/521 St Kilda St</t>
  </si>
  <si>
    <t>6 Orbel Ct</t>
  </si>
  <si>
    <t>71 Nyah St</t>
  </si>
  <si>
    <t>39 Taylor St</t>
  </si>
  <si>
    <t>2 Cranwell Sq</t>
  </si>
  <si>
    <t>113 Station St</t>
  </si>
  <si>
    <t>76 Plymouth Rd</t>
  </si>
  <si>
    <t>364 Station St</t>
  </si>
  <si>
    <t>17 Mudie Av</t>
  </si>
  <si>
    <t>46A Schutt St</t>
  </si>
  <si>
    <t>2 Chifley Cr</t>
  </si>
  <si>
    <t>6 Gerald St</t>
  </si>
  <si>
    <t>120 Darebin Rd</t>
  </si>
  <si>
    <t>27 Buckingham Cr</t>
  </si>
  <si>
    <t>18 Marchant Cr</t>
  </si>
  <si>
    <t>4 Nandeen Ct</t>
  </si>
  <si>
    <t>1/514 Glenferrie Rd</t>
  </si>
  <si>
    <t>26 Maylands Av</t>
  </si>
  <si>
    <t>2/25 Wilson St</t>
  </si>
  <si>
    <t>2A Collins St</t>
  </si>
  <si>
    <t>27 Norfolk Cr</t>
  </si>
  <si>
    <t>22 Kramer St</t>
  </si>
  <si>
    <t>2/70 David St</t>
  </si>
  <si>
    <t>15 Ferncroft Dr</t>
  </si>
  <si>
    <t>23 Galilee Cr</t>
  </si>
  <si>
    <t>4 Colric Pl</t>
  </si>
  <si>
    <t>75 Lowson St</t>
  </si>
  <si>
    <t>59 Winifred St</t>
  </si>
  <si>
    <t>36 Clarence St</t>
  </si>
  <si>
    <t>5 Kilburn St</t>
  </si>
  <si>
    <t>1/21 Herbert St</t>
  </si>
  <si>
    <t>205/30 St Andrews Pl</t>
  </si>
  <si>
    <t>33A Severn St</t>
  </si>
  <si>
    <t>9 Eton Sq</t>
  </si>
  <si>
    <t>12 Pacific Dr</t>
  </si>
  <si>
    <t>19 Osborne Av</t>
  </si>
  <si>
    <t>4 Carmel Ct</t>
  </si>
  <si>
    <t>44 Denton Dr</t>
  </si>
  <si>
    <t>5 Russel Av</t>
  </si>
  <si>
    <t>63 Liddiard St</t>
  </si>
  <si>
    <t>32 Powlett St</t>
  </si>
  <si>
    <t>401/28 Tanner St</t>
  </si>
  <si>
    <t>23 Boathaven Rd</t>
  </si>
  <si>
    <t>2 Amaroo Ct</t>
  </si>
  <si>
    <t>23 High St</t>
  </si>
  <si>
    <t>25/5 Dickens St</t>
  </si>
  <si>
    <t>4/19 Ruskin St</t>
  </si>
  <si>
    <t>9 First Av</t>
  </si>
  <si>
    <t>82 Patrick St</t>
  </si>
  <si>
    <t>44 Greenhills Dr</t>
  </si>
  <si>
    <t>2/25 Ruskin Av</t>
  </si>
  <si>
    <t>20 Glenora Av</t>
  </si>
  <si>
    <t>19/44 Everard St</t>
  </si>
  <si>
    <t>325 Forest Rd</t>
  </si>
  <si>
    <t>15A Riversdale Av</t>
  </si>
  <si>
    <t>8 Katandra Cr</t>
  </si>
  <si>
    <t>37 Gosford Cr</t>
  </si>
  <si>
    <t>26 Snow St</t>
  </si>
  <si>
    <t>2/1 Halley Av</t>
  </si>
  <si>
    <t>2/6 Ramu Gr</t>
  </si>
  <si>
    <t>502/416 Gore St</t>
  </si>
  <si>
    <t>2/4 Grimwade Ct</t>
  </si>
  <si>
    <t>42 Junction Rd</t>
  </si>
  <si>
    <t>6/35 Scott Gr</t>
  </si>
  <si>
    <t>26 Millewa Av</t>
  </si>
  <si>
    <t>1219 Malvern Rd</t>
  </si>
  <si>
    <t>4 Kendall St</t>
  </si>
  <si>
    <t>10/10 Ardoch St</t>
  </si>
  <si>
    <t>19 Kooringa Cr</t>
  </si>
  <si>
    <t>3 Risdon Dr</t>
  </si>
  <si>
    <t>11 Bluegum Av</t>
  </si>
  <si>
    <t>101/8 Wells St</t>
  </si>
  <si>
    <t>Kilsyth</t>
  </si>
  <si>
    <t>42 Byron Rd</t>
  </si>
  <si>
    <t>23 Rosedale Cr</t>
  </si>
  <si>
    <t>8/232 Williamstown Rd</t>
  </si>
  <si>
    <t>7 Cavalry Cct</t>
  </si>
  <si>
    <t>4/22 Grandview Gr</t>
  </si>
  <si>
    <t>4 Lysterfield Dr</t>
  </si>
  <si>
    <t>1/22 Harrington St</t>
  </si>
  <si>
    <t>3/76 Southernhay St</t>
  </si>
  <si>
    <t>1053 High St</t>
  </si>
  <si>
    <t>5 Ball Ct</t>
  </si>
  <si>
    <t>31 Gladstone Av</t>
  </si>
  <si>
    <t>15 David St</t>
  </si>
  <si>
    <t>36 Bellara Dr</t>
  </si>
  <si>
    <t>168 Darebin Dr</t>
  </si>
  <si>
    <t>8 Brownlow Cr</t>
  </si>
  <si>
    <t>26 Coventry Cr</t>
  </si>
  <si>
    <t>2/66 Mahoneys Rd</t>
  </si>
  <si>
    <t>10/391 Toorak Rd</t>
  </si>
  <si>
    <t>155 Hilton St</t>
  </si>
  <si>
    <t>20A Apsley St</t>
  </si>
  <si>
    <t>10/30 Richardson St</t>
  </si>
  <si>
    <t>42 Caithness Cr</t>
  </si>
  <si>
    <t>306/64 MacAulay Rd</t>
  </si>
  <si>
    <t>5 Morris St</t>
  </si>
  <si>
    <t>4 Holberry St</t>
  </si>
  <si>
    <t>2/6 Carling Ct</t>
  </si>
  <si>
    <t>14/10 Claude St</t>
  </si>
  <si>
    <t>11B Mahoneys Rd</t>
  </si>
  <si>
    <t>66 Crookston Rd</t>
  </si>
  <si>
    <t>12 Windsor Dr</t>
  </si>
  <si>
    <t>533 Grimshaw St</t>
  </si>
  <si>
    <t>122 Nicholson St</t>
  </si>
  <si>
    <t>4 Romek Wy</t>
  </si>
  <si>
    <t>4/30 Finlayson St</t>
  </si>
  <si>
    <t>8/12 Osborne Av</t>
  </si>
  <si>
    <t>25 Barak Rd</t>
  </si>
  <si>
    <t>17/1336 Main Rd</t>
  </si>
  <si>
    <t>17 Wicklow St</t>
  </si>
  <si>
    <t>68 Marks St</t>
  </si>
  <si>
    <t>29 Brentwood Dr</t>
  </si>
  <si>
    <t>1/8 Graves St</t>
  </si>
  <si>
    <t>241 Buckley St</t>
  </si>
  <si>
    <t>6 Reynolds Av</t>
  </si>
  <si>
    <t>20 Linlithgow Wy</t>
  </si>
  <si>
    <t>5/35 Kingsville St</t>
  </si>
  <si>
    <t>1/59 Middle Rd</t>
  </si>
  <si>
    <t>12 Jerrold St</t>
  </si>
  <si>
    <t>8 Raven St</t>
  </si>
  <si>
    <t>51B Bear St</t>
  </si>
  <si>
    <t>8 Ashmore Av</t>
  </si>
  <si>
    <t>11 Gruner St</t>
  </si>
  <si>
    <t>9 Vine Gr</t>
  </si>
  <si>
    <t>13 Clinnick St</t>
  </si>
  <si>
    <t>19 Bruce St</t>
  </si>
  <si>
    <t>5 Katrina Cl</t>
  </si>
  <si>
    <t>7 Adeney St</t>
  </si>
  <si>
    <t>2/7 Cabarita St</t>
  </si>
  <si>
    <t>29 Fuller St</t>
  </si>
  <si>
    <t>11/1419 High St</t>
  </si>
  <si>
    <t>804/2 Claremont St</t>
  </si>
  <si>
    <t>3/28 Avoca Av</t>
  </si>
  <si>
    <t>14 Glenwood Dr</t>
  </si>
  <si>
    <t>4/71 Station Rd</t>
  </si>
  <si>
    <t>4/94 The Grove</t>
  </si>
  <si>
    <t>28 Nyah St</t>
  </si>
  <si>
    <t>23 Phillip Rd</t>
  </si>
  <si>
    <t>2 Kinkora Ct</t>
  </si>
  <si>
    <t>32 Stamford Rd</t>
  </si>
  <si>
    <t>44 Melrose St</t>
  </si>
  <si>
    <t>8 Cedar Ct</t>
  </si>
  <si>
    <t>1/124 Cuthbert St</t>
  </si>
  <si>
    <t>18 Timins St</t>
  </si>
  <si>
    <t>7 Buchan St</t>
  </si>
  <si>
    <t>5/9 Cosy Gum Rd</t>
  </si>
  <si>
    <t>42 Kars St</t>
  </si>
  <si>
    <t>210 Gower St</t>
  </si>
  <si>
    <t>33 Jane St</t>
  </si>
  <si>
    <t>4 Toorang Ct</t>
  </si>
  <si>
    <t>75 Duke St</t>
  </si>
  <si>
    <t>15 Dennis St</t>
  </si>
  <si>
    <t>1/108 Surrey Rd</t>
  </si>
  <si>
    <t>641 Waverley Rd</t>
  </si>
  <si>
    <t>1/351 Napier St</t>
  </si>
  <si>
    <t>15 Grandison St</t>
  </si>
  <si>
    <t>7 Ondine Dr</t>
  </si>
  <si>
    <t>5/1 Dargi Grn</t>
  </si>
  <si>
    <t>48 Manson Dr</t>
  </si>
  <si>
    <t>19 Wolviston Av</t>
  </si>
  <si>
    <t>5/50 Barkly St</t>
  </si>
  <si>
    <t>30 Allendale Rd</t>
  </si>
  <si>
    <t>12 Gordon Ct</t>
  </si>
  <si>
    <t>14/4 Crefden St</t>
  </si>
  <si>
    <t>14 Enderby Ct</t>
  </si>
  <si>
    <t>35 Lindenow St</t>
  </si>
  <si>
    <t>220 Roberts St</t>
  </si>
  <si>
    <t>1/23 Bena St</t>
  </si>
  <si>
    <t>4/163 Centre Dandenong Rd</t>
  </si>
  <si>
    <t>5 Evans Ct</t>
  </si>
  <si>
    <t>9 Dolphin Ct</t>
  </si>
  <si>
    <t>11 Leura Ct</t>
  </si>
  <si>
    <t>131 Chambers Rd</t>
  </si>
  <si>
    <t>64 Queen St</t>
  </si>
  <si>
    <t>46 Jacana St</t>
  </si>
  <si>
    <t>5/40 Woorayl St</t>
  </si>
  <si>
    <t>18 Struan Av</t>
  </si>
  <si>
    <t>20 Hopkins Av</t>
  </si>
  <si>
    <t>4/3 Kooyongkoot Rd</t>
  </si>
  <si>
    <t>1120 Burke Rd</t>
  </si>
  <si>
    <t>8 Centenary Cr</t>
  </si>
  <si>
    <t>61 McCubbin St</t>
  </si>
  <si>
    <t>22/220 Barkly St</t>
  </si>
  <si>
    <t>11/22 Charnwood Cr</t>
  </si>
  <si>
    <t>10A Coniston Av</t>
  </si>
  <si>
    <t>44 Moorna Dr</t>
  </si>
  <si>
    <t>21 Walter St</t>
  </si>
  <si>
    <t>6 Addison St</t>
  </si>
  <si>
    <t>78 Bulla Rd</t>
  </si>
  <si>
    <t>72B Richelieu St</t>
  </si>
  <si>
    <t>2A Austin St</t>
  </si>
  <si>
    <t>26 Octantis St</t>
  </si>
  <si>
    <t>270 Serpells Rd</t>
  </si>
  <si>
    <t>3 Coromandel Ct</t>
  </si>
  <si>
    <t>16 Mistletoe Cl</t>
  </si>
  <si>
    <t>1/33 Riviera St</t>
  </si>
  <si>
    <t>11 Buckingham Av</t>
  </si>
  <si>
    <t>1/54 Pender St</t>
  </si>
  <si>
    <t>329 Gillies St</t>
  </si>
  <si>
    <t>5 Connell St</t>
  </si>
  <si>
    <t>4/32 Montgomery St</t>
  </si>
  <si>
    <t>6 Wooded Wy</t>
  </si>
  <si>
    <t>53 Mossfiel Dr</t>
  </si>
  <si>
    <t>4 Streeton Cct</t>
  </si>
  <si>
    <t>2/7 Bellevue Av</t>
  </si>
  <si>
    <t>74 Williams Rd</t>
  </si>
  <si>
    <t>201/152 Peel St</t>
  </si>
  <si>
    <t>306/323 Dandenong Rd</t>
  </si>
  <si>
    <t>7/2 Cromwell Rd</t>
  </si>
  <si>
    <t>206/35 Ormond Rd</t>
  </si>
  <si>
    <t>18 Shaftsbury St</t>
  </si>
  <si>
    <t>12 Holskamp St</t>
  </si>
  <si>
    <t>10 Bowen St</t>
  </si>
  <si>
    <t>20 Hobart Wy</t>
  </si>
  <si>
    <t>6/57 Adams St</t>
  </si>
  <si>
    <t>22 Watersedge Cl</t>
  </si>
  <si>
    <t>31 The Crescent</t>
  </si>
  <si>
    <t>49 Jenkins St</t>
  </si>
  <si>
    <t>16 Reading Cl</t>
  </si>
  <si>
    <t>1/17 Cosy Gum Rd</t>
  </si>
  <si>
    <t>12 Auckland St</t>
  </si>
  <si>
    <t>5 Toolangi Gr</t>
  </si>
  <si>
    <t>96 Avebury Dr</t>
  </si>
  <si>
    <t>2/51 Cary St</t>
  </si>
  <si>
    <t>64 Pindari Av</t>
  </si>
  <si>
    <t>1/35 Holyrood St</t>
  </si>
  <si>
    <t>411/416 Gore St</t>
  </si>
  <si>
    <t>84 Beachview Pde</t>
  </si>
  <si>
    <t>4 Vasari Gdns</t>
  </si>
  <si>
    <t>1 Simon Ct</t>
  </si>
  <si>
    <t>15 Heritage Dr</t>
  </si>
  <si>
    <t>1/2 Ellesmere Rd</t>
  </si>
  <si>
    <t>9/220 Huntingdale Rd</t>
  </si>
  <si>
    <t>6 Sinclair St</t>
  </si>
  <si>
    <t>16/7 Toolondo Cl</t>
  </si>
  <si>
    <t>19/49 Haines St</t>
  </si>
  <si>
    <t>4 Almands Av</t>
  </si>
  <si>
    <t>14 Kinkora Rd</t>
  </si>
  <si>
    <t>483 Gilbert Rd</t>
  </si>
  <si>
    <t>1/26 Talmage St</t>
  </si>
  <si>
    <t>35 Walter St</t>
  </si>
  <si>
    <t>7 Argyll St</t>
  </si>
  <si>
    <t>9 Barnet St</t>
  </si>
  <si>
    <t>12 Yangoora Pl</t>
  </si>
  <si>
    <t>2/50 Tower Rd</t>
  </si>
  <si>
    <t>11/62 Edgar St N</t>
  </si>
  <si>
    <t>12/37 Tennyson St</t>
  </si>
  <si>
    <t>38 Meruka Dr</t>
  </si>
  <si>
    <t>26 MacFarland St</t>
  </si>
  <si>
    <t>1/37 Bennett Av</t>
  </si>
  <si>
    <t>5 Grainger Ct</t>
  </si>
  <si>
    <t>56 Eva St</t>
  </si>
  <si>
    <t>24 Elphinstone St</t>
  </si>
  <si>
    <t>5 Sophora Ct</t>
  </si>
  <si>
    <t>13 Melaleuca Av</t>
  </si>
  <si>
    <t>1/15 Cross Rd</t>
  </si>
  <si>
    <t>41A Simmington Cct</t>
  </si>
  <si>
    <t>2A Walden Gr</t>
  </si>
  <si>
    <t>1/118 Rathcown Rd</t>
  </si>
  <si>
    <t>11 Milton Cr</t>
  </si>
  <si>
    <t>25 Franleigh Dr</t>
  </si>
  <si>
    <t>7 Alexander Cl</t>
  </si>
  <si>
    <t>4 Goulburn Wy</t>
  </si>
  <si>
    <t>2/12 William St</t>
  </si>
  <si>
    <t>53 Narbethong Dr</t>
  </si>
  <si>
    <t>86/682 Nicholson St</t>
  </si>
  <si>
    <t>384 Canning St</t>
  </si>
  <si>
    <t>15 Vincent Dr</t>
  </si>
  <si>
    <t>8 Shields St</t>
  </si>
  <si>
    <t>20 Ramptons Rd</t>
  </si>
  <si>
    <t>15 Highpoint Cr</t>
  </si>
  <si>
    <t>9 Bond St</t>
  </si>
  <si>
    <t>44 Granite Wy</t>
  </si>
  <si>
    <t>707 Waverley Rd</t>
  </si>
  <si>
    <t>55 Bloomsbury Dr</t>
  </si>
  <si>
    <t>2 Collett St</t>
  </si>
  <si>
    <t>1/34 Campbell St</t>
  </si>
  <si>
    <t>15 Alberta St</t>
  </si>
  <si>
    <t>1/22 Vigo St</t>
  </si>
  <si>
    <t>17 Gilbert Ct</t>
  </si>
  <si>
    <t>23 Goodenia Cl</t>
  </si>
  <si>
    <t>13 McKinley Dr</t>
  </si>
  <si>
    <t>19 Muirfield Dr</t>
  </si>
  <si>
    <t>124 Carrick Dr</t>
  </si>
  <si>
    <t>22 Knapp St</t>
  </si>
  <si>
    <t>12 Tantani St</t>
  </si>
  <si>
    <t>82 Radford Rd</t>
  </si>
  <si>
    <t>2/27 Horton St</t>
  </si>
  <si>
    <t>2/20 Talmage St</t>
  </si>
  <si>
    <t>1/52 Drinkwater Cr</t>
  </si>
  <si>
    <t>92 Winmalee Rd</t>
  </si>
  <si>
    <t>100 Buckingham Dr</t>
  </si>
  <si>
    <t>30 Alexander St</t>
  </si>
  <si>
    <t>43 Rose St</t>
  </si>
  <si>
    <t>11 Young St</t>
  </si>
  <si>
    <t>63 Harrison St</t>
  </si>
  <si>
    <t>39 Hargreaves St</t>
  </si>
  <si>
    <t>3 McKenzie Ct</t>
  </si>
  <si>
    <t>20 Viridian Dr</t>
  </si>
  <si>
    <t>12/26 Park St</t>
  </si>
  <si>
    <t>76A Norfolk St</t>
  </si>
  <si>
    <t>11 Hermitage Ct</t>
  </si>
  <si>
    <t>Mickleham</t>
  </si>
  <si>
    <t>17 Primavera Dr</t>
  </si>
  <si>
    <t>1/27 Noordenne Av</t>
  </si>
  <si>
    <t>28 Eildon Dr</t>
  </si>
  <si>
    <t>9 Talba Ct</t>
  </si>
  <si>
    <t>1/33 Oconnor St</t>
  </si>
  <si>
    <t>35 Fugosia St</t>
  </si>
  <si>
    <t>25 Springhill Dr</t>
  </si>
  <si>
    <t>5 Ventich St</t>
  </si>
  <si>
    <t>7/138 New St</t>
  </si>
  <si>
    <t>1/141 South Rd</t>
  </si>
  <si>
    <t>10 Grant St</t>
  </si>
  <si>
    <t>1B High St</t>
  </si>
  <si>
    <t>46 Vincent Cr</t>
  </si>
  <si>
    <t>12 Bridge St</t>
  </si>
  <si>
    <t>3 Robin Pl</t>
  </si>
  <si>
    <t>1/1 Dundee Av</t>
  </si>
  <si>
    <t>6 Denny Pl</t>
  </si>
  <si>
    <t>2 Francis Cr</t>
  </si>
  <si>
    <t>14 Ebb St</t>
  </si>
  <si>
    <t>1 Pell St</t>
  </si>
  <si>
    <t>11 Beena Av</t>
  </si>
  <si>
    <t>9 Pinewood Dr</t>
  </si>
  <si>
    <t>210 Seaford Rd</t>
  </si>
  <si>
    <t>16 Muriel Ct</t>
  </si>
  <si>
    <t>11 Barley Ct</t>
  </si>
  <si>
    <t>47 Apollo Rd</t>
  </si>
  <si>
    <t>2 Day St</t>
  </si>
  <si>
    <t>1/54 Maud St</t>
  </si>
  <si>
    <t>4/27 Wilson St</t>
  </si>
  <si>
    <t>174 South Rd</t>
  </si>
  <si>
    <t>11 White St</t>
  </si>
  <si>
    <t>26 Bardia St</t>
  </si>
  <si>
    <t>53 Mater St</t>
  </si>
  <si>
    <t>112 Eureka Dr</t>
  </si>
  <si>
    <t>5 Echo Av</t>
  </si>
  <si>
    <t>1/381 Elgar Rd</t>
  </si>
  <si>
    <t>7/59 Carlisle St</t>
  </si>
  <si>
    <t>5/109 Ross St</t>
  </si>
  <si>
    <t>16 Greig St</t>
  </si>
  <si>
    <t>1/11 Hiscock St</t>
  </si>
  <si>
    <t>Brookfield</t>
  </si>
  <si>
    <t>30 Pinrush Rd</t>
  </si>
  <si>
    <t>3 Sage Cl</t>
  </si>
  <si>
    <t>33 Richelieu St</t>
  </si>
  <si>
    <t>5/2 Ormond Rd</t>
  </si>
  <si>
    <t>30 Leslie St</t>
  </si>
  <si>
    <t>4 Brownfield St</t>
  </si>
  <si>
    <t>16 Bottlebrush Rd</t>
  </si>
  <si>
    <t>3/40 Magnolia Rd</t>
  </si>
  <si>
    <t>12 Rasmussen Ct</t>
  </si>
  <si>
    <t>44 Mitchell St</t>
  </si>
  <si>
    <t>46 Sesame St</t>
  </si>
  <si>
    <t>310/53 Batman St</t>
  </si>
  <si>
    <t>10 Rankins Rd</t>
  </si>
  <si>
    <t>16 Market St</t>
  </si>
  <si>
    <t>30 John St</t>
  </si>
  <si>
    <t>21 Braeside Rd</t>
  </si>
  <si>
    <t>4 Roycroft Av</t>
  </si>
  <si>
    <t>6 Virtue Wy</t>
  </si>
  <si>
    <t>2/87 Railway Cr</t>
  </si>
  <si>
    <t>50 Peel St</t>
  </si>
  <si>
    <t>5 Crimson Dr</t>
  </si>
  <si>
    <t>1 Chelsey St</t>
  </si>
  <si>
    <t>201/65 Stawell St</t>
  </si>
  <si>
    <t>133 Lennon Bvd</t>
  </si>
  <si>
    <t>25 Yuruga Bvd</t>
  </si>
  <si>
    <t>17 Brigantia St</t>
  </si>
  <si>
    <t>1093 Riversdale Rd</t>
  </si>
  <si>
    <t>6/10 Violet St</t>
  </si>
  <si>
    <t>1/129 The Parade</t>
  </si>
  <si>
    <t>7 Barrington Dr</t>
  </si>
  <si>
    <t>3 Huxtable St</t>
  </si>
  <si>
    <t>60 Arden St</t>
  </si>
  <si>
    <t>8 Mitchell St</t>
  </si>
  <si>
    <t>3 Devenish Rd</t>
  </si>
  <si>
    <t>11 Aitken Ct</t>
  </si>
  <si>
    <t>53 Somes St</t>
  </si>
  <si>
    <t>3/33 Sunray Av</t>
  </si>
  <si>
    <t>4 Marjorie Av</t>
  </si>
  <si>
    <t>10 Japonica Ct</t>
  </si>
  <si>
    <t>9 Noble Ct</t>
  </si>
  <si>
    <t>45 Collinson St</t>
  </si>
  <si>
    <t>4/61 Mayston St</t>
  </si>
  <si>
    <t>1/12 Jillian Av</t>
  </si>
  <si>
    <t>21/659 Victoria St</t>
  </si>
  <si>
    <t>28 Kestrel Rd</t>
  </si>
  <si>
    <t>83 Evans St</t>
  </si>
  <si>
    <t>215 Derby St</t>
  </si>
  <si>
    <t>13 Gordon St</t>
  </si>
  <si>
    <t>3 Kunzea Ct</t>
  </si>
  <si>
    <t>11/12 Mawbey St</t>
  </si>
  <si>
    <t>1/19 Glen Park Rd</t>
  </si>
  <si>
    <t>434 Dorset Rd</t>
  </si>
  <si>
    <t>9/51 Napier St</t>
  </si>
  <si>
    <t>61 Eirene St</t>
  </si>
  <si>
    <t>25 Templemore Dr</t>
  </si>
  <si>
    <t>15 Edinburgh Rd</t>
  </si>
  <si>
    <t>1 Hume St</t>
  </si>
  <si>
    <t>36 Serenity Wy</t>
  </si>
  <si>
    <t>40 Whimbrel Cr</t>
  </si>
  <si>
    <t>3/165 Power St</t>
  </si>
  <si>
    <t>1/1091 Burke Rd</t>
  </si>
  <si>
    <t>6/30 Roslyn St</t>
  </si>
  <si>
    <t>7/459 Waterdale Rd</t>
  </si>
  <si>
    <t>37 Buna St</t>
  </si>
  <si>
    <t>302/218 Lygon St</t>
  </si>
  <si>
    <t>9 Blyth St</t>
  </si>
  <si>
    <t>118 Marshall Rd</t>
  </si>
  <si>
    <t>8/39 Maribyrnong Rd</t>
  </si>
  <si>
    <t>40 Canterbury St</t>
  </si>
  <si>
    <t>2/40 The Outlook</t>
  </si>
  <si>
    <t>93 Saronvale Cr</t>
  </si>
  <si>
    <t>2 Jenkins Cl</t>
  </si>
  <si>
    <t>101/26 Beaurepaire Pde</t>
  </si>
  <si>
    <t>47 Lorraine Cr</t>
  </si>
  <si>
    <t>87 Aquarius Dr</t>
  </si>
  <si>
    <t>10 Leslie St</t>
  </si>
  <si>
    <t>10 Edna St</t>
  </si>
  <si>
    <t>23 Bristol St</t>
  </si>
  <si>
    <t>6 Edwin St</t>
  </si>
  <si>
    <t>10 James St</t>
  </si>
  <si>
    <t>30 Cobram St</t>
  </si>
  <si>
    <t>4/13 Glen Valley Rd</t>
  </si>
  <si>
    <t>1/17 Milne St</t>
  </si>
  <si>
    <t>11 Beaufort St</t>
  </si>
  <si>
    <t>55 Havelock St</t>
  </si>
  <si>
    <t>251 Bell St</t>
  </si>
  <si>
    <t>3/15 Woodvale Cl</t>
  </si>
  <si>
    <t>8 Goble St</t>
  </si>
  <si>
    <t>5 Kiewa St</t>
  </si>
  <si>
    <t>3 Wortley Av</t>
  </si>
  <si>
    <t>28 Atkin St</t>
  </si>
  <si>
    <t>2/70 Windsor St</t>
  </si>
  <si>
    <t>12 Montague St</t>
  </si>
  <si>
    <t>5 Bruce Cr</t>
  </si>
  <si>
    <t>11/19 Brindisi St</t>
  </si>
  <si>
    <t>1/1 Franklin St</t>
  </si>
  <si>
    <t>22 Cavanagh St</t>
  </si>
  <si>
    <t>82 Cuthbert St</t>
  </si>
  <si>
    <t>23 Fraserburgh Cr</t>
  </si>
  <si>
    <t>6 Rose St</t>
  </si>
  <si>
    <t>15 Bletchley Pl</t>
  </si>
  <si>
    <t>76 Perrett Av</t>
  </si>
  <si>
    <t>1 Bruce St</t>
  </si>
  <si>
    <t>108 Michael St</t>
  </si>
  <si>
    <t>40 Newry St</t>
  </si>
  <si>
    <t>6 Como St</t>
  </si>
  <si>
    <t>12/5 Travellyn Ct</t>
  </si>
  <si>
    <t>3/61 Mount Pleasant Rd</t>
  </si>
  <si>
    <t>11 Inglisby Rd</t>
  </si>
  <si>
    <t>1/1484 Malvern Rd</t>
  </si>
  <si>
    <t>1 Virginia St</t>
  </si>
  <si>
    <t>43 The Crossway</t>
  </si>
  <si>
    <t>112 Baroda St</t>
  </si>
  <si>
    <t>8 Carberry Dr</t>
  </si>
  <si>
    <t>33 Westmelton Dr</t>
  </si>
  <si>
    <t>58 Sherbrooke Av</t>
  </si>
  <si>
    <t>2/50 Lillimur Rd</t>
  </si>
  <si>
    <t>2A Goodrich St</t>
  </si>
  <si>
    <t>9 Darebin Bvd</t>
  </si>
  <si>
    <t>14 Wardrop Gr</t>
  </si>
  <si>
    <t>Officer</t>
  </si>
  <si>
    <t>24 Henrietta Av</t>
  </si>
  <si>
    <t>12 Tanglewood St</t>
  </si>
  <si>
    <t>6/13 Alexander St</t>
  </si>
  <si>
    <t>33 Starboard Dr</t>
  </si>
  <si>
    <t>24 Banksia Av</t>
  </si>
  <si>
    <t>5 Natalie Ct</t>
  </si>
  <si>
    <t>8 Barbara Ct</t>
  </si>
  <si>
    <t>6/91 Warrigal Rd</t>
  </si>
  <si>
    <t>4/6 Pine Av</t>
  </si>
  <si>
    <t>23 Bullanoo Ct</t>
  </si>
  <si>
    <t>17 Roberts St</t>
  </si>
  <si>
    <t>88 Vincent St</t>
  </si>
  <si>
    <t>639 Punt Rd</t>
  </si>
  <si>
    <t>81 Kubis Dr</t>
  </si>
  <si>
    <t>28/60 Cradle Mountain Dr</t>
  </si>
  <si>
    <t>13 Brampton Cl</t>
  </si>
  <si>
    <t>29 Holywood Gr</t>
  </si>
  <si>
    <t>5 Palmerston Cr</t>
  </si>
  <si>
    <t>3 Ellaswood Cl</t>
  </si>
  <si>
    <t>10 Elinga Ct</t>
  </si>
  <si>
    <t>504/2 Golding St</t>
  </si>
  <si>
    <t>7 Cadow St</t>
  </si>
  <si>
    <t>54 Meadowgate Dr</t>
  </si>
  <si>
    <t>5 Peyton Dr</t>
  </si>
  <si>
    <t>37 Newton St</t>
  </si>
  <si>
    <t>21/62 Wattletree Rd</t>
  </si>
  <si>
    <t>4/505 St Kilda St</t>
  </si>
  <si>
    <t>3/7 Dare St</t>
  </si>
  <si>
    <t>19 Hall St</t>
  </si>
  <si>
    <t>27 McPhail St</t>
  </si>
  <si>
    <t>3 Catesby Cl</t>
  </si>
  <si>
    <t>109/102 Rankins Rd</t>
  </si>
  <si>
    <t>38 Caroline Dr</t>
  </si>
  <si>
    <t>7 Austin St</t>
  </si>
  <si>
    <t>8 Darwin Rd</t>
  </si>
  <si>
    <t>Waterways</t>
  </si>
  <si>
    <t>7 Portland Pl</t>
  </si>
  <si>
    <t>9/200 Melrose Dr</t>
  </si>
  <si>
    <t>18 Berger St</t>
  </si>
  <si>
    <t>10 Olympic Wy</t>
  </si>
  <si>
    <t>2 Kerang Av</t>
  </si>
  <si>
    <t>52 Powell St</t>
  </si>
  <si>
    <t>50 Albion Cr</t>
  </si>
  <si>
    <t>31 Boyce Av</t>
  </si>
  <si>
    <t>2/566 Pascoe Vale Rd</t>
  </si>
  <si>
    <t>24/157 Epsom Rd</t>
  </si>
  <si>
    <t>2/46 Jaguar Dr</t>
  </si>
  <si>
    <t>4 Wippa Ct</t>
  </si>
  <si>
    <t>27 Wellington St</t>
  </si>
  <si>
    <t>14 Sturdee Rd</t>
  </si>
  <si>
    <t>67 Hawtin St</t>
  </si>
  <si>
    <t>60 Heysen Dr</t>
  </si>
  <si>
    <t>17 Fidge Ct</t>
  </si>
  <si>
    <t>4/23 Carmen St</t>
  </si>
  <si>
    <t>1/2 Mary St</t>
  </si>
  <si>
    <t>3 Victor Av</t>
  </si>
  <si>
    <t>22 Masters St</t>
  </si>
  <si>
    <t>4/93 Dandenong Rd E</t>
  </si>
  <si>
    <t>60 Murray St</t>
  </si>
  <si>
    <t>14/59 Riversdale Rd</t>
  </si>
  <si>
    <t>38 Wiltshire Dr</t>
  </si>
  <si>
    <t>38 Belmore Rd</t>
  </si>
  <si>
    <t>21 Eden St</t>
  </si>
  <si>
    <t>712/8 Howard St</t>
  </si>
  <si>
    <t>7/7 Old Plenty Rd</t>
  </si>
  <si>
    <t>2/2 Comeram Ct</t>
  </si>
  <si>
    <t>6 Shields St</t>
  </si>
  <si>
    <t>1 Saddlers Ct</t>
  </si>
  <si>
    <t>2/30 Bulla Rd</t>
  </si>
  <si>
    <t>4/1248 North Rd</t>
  </si>
  <si>
    <t>2/25 Fernhill St</t>
  </si>
  <si>
    <t>15 Alimar Rd</t>
  </si>
  <si>
    <t>18/375 Abbotsford St</t>
  </si>
  <si>
    <t>245 Carrick Dr</t>
  </si>
  <si>
    <t>6 Vision Rd</t>
  </si>
  <si>
    <t>3/49 Stenhouse Av</t>
  </si>
  <si>
    <t>75 Cecil St</t>
  </si>
  <si>
    <t>2/21 Lillimur Rd</t>
  </si>
  <si>
    <t>33 Weeroona Rd</t>
  </si>
  <si>
    <t>26 Kirkwood Av</t>
  </si>
  <si>
    <t>14 Wolangi Ct</t>
  </si>
  <si>
    <t>307/185 Rose St</t>
  </si>
  <si>
    <t>16/74 Thomas St</t>
  </si>
  <si>
    <t>44 Golf Rd</t>
  </si>
  <si>
    <t>3 Highlander Ct</t>
  </si>
  <si>
    <t>91 Campbell St</t>
  </si>
  <si>
    <t>403/77 Village Wy</t>
  </si>
  <si>
    <t>2/77 Centre Dandenong Rd</t>
  </si>
  <si>
    <t>1/41 Seventh St</t>
  </si>
  <si>
    <t>14 Devenish Ct</t>
  </si>
  <si>
    <t>4/48 Banksia Gr</t>
  </si>
  <si>
    <t>37 Stanhope St</t>
  </si>
  <si>
    <t>232 Blyth St</t>
  </si>
  <si>
    <t>1/30 Boyd St</t>
  </si>
  <si>
    <t>4/7 Hudson St</t>
  </si>
  <si>
    <t>22 Mortimore St</t>
  </si>
  <si>
    <t>5 Athol Ct</t>
  </si>
  <si>
    <t>35 McAlister St</t>
  </si>
  <si>
    <t>51a President Rd</t>
  </si>
  <si>
    <t>3 Medina Rd</t>
  </si>
  <si>
    <t>90 Springvale Rd</t>
  </si>
  <si>
    <t>11/2 Theodore Ct</t>
  </si>
  <si>
    <t>95 Chomley St</t>
  </si>
  <si>
    <t>9 Baldwin St</t>
  </si>
  <si>
    <t>45/151 Fitzroy St</t>
  </si>
  <si>
    <t>107 Stokes St</t>
  </si>
  <si>
    <t>34 Glenroy Rd</t>
  </si>
  <si>
    <t>17 Delta Av</t>
  </si>
  <si>
    <t>26 Malcolm Ct</t>
  </si>
  <si>
    <t>21 Dixon Av</t>
  </si>
  <si>
    <t>3 Hooker Rd</t>
  </si>
  <si>
    <t>18 Albert Pl</t>
  </si>
  <si>
    <t>3 Port St</t>
  </si>
  <si>
    <t>41 Gordon St</t>
  </si>
  <si>
    <t>2/20 Gerald St</t>
  </si>
  <si>
    <t>54 Rosslyn Av</t>
  </si>
  <si>
    <t>30 Kelvin Rd</t>
  </si>
  <si>
    <t>1/5 Leonard St</t>
  </si>
  <si>
    <t>50 Corhampton Rd</t>
  </si>
  <si>
    <t>68 Spring Rd</t>
  </si>
  <si>
    <t>12 Achilles St</t>
  </si>
  <si>
    <t>8 Grand Bvd</t>
  </si>
  <si>
    <t>9 Inverloch St</t>
  </si>
  <si>
    <t>28 Rolain Av</t>
  </si>
  <si>
    <t>18 Howell St</t>
  </si>
  <si>
    <t>603/29 Nicholson St</t>
  </si>
  <si>
    <t>15 Hall St</t>
  </si>
  <si>
    <t>59 Margaret St</t>
  </si>
  <si>
    <t>1 Dorset St</t>
  </si>
  <si>
    <t>2/10 Pridham St</t>
  </si>
  <si>
    <t>66 Willmott Dr</t>
  </si>
  <si>
    <t>13 Aston St</t>
  </si>
  <si>
    <t>43 Bamford Av</t>
  </si>
  <si>
    <t>4/15 Stapley Cr</t>
  </si>
  <si>
    <t>46 Clayton St</t>
  </si>
  <si>
    <t>27 Burroughs Rd</t>
  </si>
  <si>
    <t>18 Carlsberg Rd</t>
  </si>
  <si>
    <t>40 Lyndarum Dr</t>
  </si>
  <si>
    <t>14 Malua Cr</t>
  </si>
  <si>
    <t>61 Pardy St</t>
  </si>
  <si>
    <t>3/6 Reid St</t>
  </si>
  <si>
    <t>1/6 Crana Ct</t>
  </si>
  <si>
    <t>306/68 Leveson St</t>
  </si>
  <si>
    <t>125/33 Jeffcott St</t>
  </si>
  <si>
    <t>5 Jacks Pl</t>
  </si>
  <si>
    <t>12 Inkerman St</t>
  </si>
  <si>
    <t>29 Elliott Cr</t>
  </si>
  <si>
    <t>96 Berry Av</t>
  </si>
  <si>
    <t>200 Railway Pde</t>
  </si>
  <si>
    <t>16/5 Murrumbeena Rd</t>
  </si>
  <si>
    <t>9/23 Ashley St</t>
  </si>
  <si>
    <t>6/70 Grange Bvd</t>
  </si>
  <si>
    <t>4/23 Compton St</t>
  </si>
  <si>
    <t>26 Irvine St</t>
  </si>
  <si>
    <t>12 Altyre Ct</t>
  </si>
  <si>
    <t>14 Carbine Wy</t>
  </si>
  <si>
    <t>3 Mantaura Av</t>
  </si>
  <si>
    <t>11 Cromer Pl</t>
  </si>
  <si>
    <t>24 Swallow St</t>
  </si>
  <si>
    <t>22 Ebony Dr</t>
  </si>
  <si>
    <t>2/2 Walter St</t>
  </si>
  <si>
    <t>18 Masons Rd</t>
  </si>
  <si>
    <t>34 Kerferd St</t>
  </si>
  <si>
    <t>10/4 Poets Gr</t>
  </si>
  <si>
    <t>2/9 McCulloch St</t>
  </si>
  <si>
    <t>45 Oakern St</t>
  </si>
  <si>
    <t>32 Maylands Cr</t>
  </si>
  <si>
    <t>12 Surrey Ct</t>
  </si>
  <si>
    <t>20 Hope Pl</t>
  </si>
  <si>
    <t>1/80 Truganini Rd</t>
  </si>
  <si>
    <t>38 Collenso St</t>
  </si>
  <si>
    <t>37/18 Cochrane St</t>
  </si>
  <si>
    <t>4/3 Gleniffer Av</t>
  </si>
  <si>
    <t>33 Haynes St</t>
  </si>
  <si>
    <t>9 Sullivan St</t>
  </si>
  <si>
    <t>15 Adamson St</t>
  </si>
  <si>
    <t>15 Mockridge Dr</t>
  </si>
  <si>
    <t>45 Lenna St</t>
  </si>
  <si>
    <t>34 Selwyn Av</t>
  </si>
  <si>
    <t>17 Cohuna St</t>
  </si>
  <si>
    <t>20 Kent St</t>
  </si>
  <si>
    <t>9 McKenna Rd</t>
  </si>
  <si>
    <t>1 Walker Pl</t>
  </si>
  <si>
    <t>Bullengarook</t>
  </si>
  <si>
    <t>31 Carrolls La</t>
  </si>
  <si>
    <t>39 Lockwoods Rd</t>
  </si>
  <si>
    <t>1 Riverpark Dr</t>
  </si>
  <si>
    <t>131 Odessa Av</t>
  </si>
  <si>
    <t>4 Dee St</t>
  </si>
  <si>
    <t>6 Duff St</t>
  </si>
  <si>
    <t>99 Peppercorn Pde</t>
  </si>
  <si>
    <t>7 Mew Ct</t>
  </si>
  <si>
    <t>7/27 Robe St</t>
  </si>
  <si>
    <t>25 Hesleden St</t>
  </si>
  <si>
    <t>18 Garnett Rd</t>
  </si>
  <si>
    <t>2 Viewbank Rd</t>
  </si>
  <si>
    <t>61 Canterbury Rd</t>
  </si>
  <si>
    <t>45 Lyons Rd</t>
  </si>
  <si>
    <t>60 Cross St</t>
  </si>
  <si>
    <t>20 Oak Cr</t>
  </si>
  <si>
    <t>53 Fyfe Dr</t>
  </si>
  <si>
    <t>18 Penderel Wy</t>
  </si>
  <si>
    <t>1 Bernarra Ct</t>
  </si>
  <si>
    <t>13 McComb St</t>
  </si>
  <si>
    <t>41 Maidstone St</t>
  </si>
  <si>
    <t>8/25 Omama Rd</t>
  </si>
  <si>
    <t>12 Wood St</t>
  </si>
  <si>
    <t>40 Gadd St</t>
  </si>
  <si>
    <t>24 Matthews St</t>
  </si>
  <si>
    <t>1/48 Kenny St</t>
  </si>
  <si>
    <t>349 Main Rd</t>
  </si>
  <si>
    <t>28 Greenwood Dr</t>
  </si>
  <si>
    <t>14 Marjory St</t>
  </si>
  <si>
    <t>27 Andrew St</t>
  </si>
  <si>
    <t>7/59 Ormond Rd</t>
  </si>
  <si>
    <t>20A Etka Av</t>
  </si>
  <si>
    <t>994 Waverley Rd</t>
  </si>
  <si>
    <t>1 Kingswood Av</t>
  </si>
  <si>
    <t>3A Homebush Ct</t>
  </si>
  <si>
    <t>23 Viviani Cr</t>
  </si>
  <si>
    <t>6 Powell St</t>
  </si>
  <si>
    <t>5 Alma Ct</t>
  </si>
  <si>
    <t>15 New St</t>
  </si>
  <si>
    <t>10 Cronin Ct</t>
  </si>
  <si>
    <t>22/4 Mason St</t>
  </si>
  <si>
    <t>3/14 Sinclair St</t>
  </si>
  <si>
    <t>22 Dyson St</t>
  </si>
  <si>
    <t>95A Berkshire Rd</t>
  </si>
  <si>
    <t>21 Fastnet Dr</t>
  </si>
  <si>
    <t>6 Monaco Cr</t>
  </si>
  <si>
    <t>5 Byron Ct</t>
  </si>
  <si>
    <t>15 Charles St</t>
  </si>
  <si>
    <t>610/220 Commercial Rd</t>
  </si>
  <si>
    <t>69 Melbourne Av</t>
  </si>
  <si>
    <t>3A Warren Ct</t>
  </si>
  <si>
    <t>95 Wanda St</t>
  </si>
  <si>
    <t>5/15 Leigh Rd</t>
  </si>
  <si>
    <t>107/250 Barkly St</t>
  </si>
  <si>
    <t>3/25 Cathcart St</t>
  </si>
  <si>
    <t>24 Marcus Rd</t>
  </si>
  <si>
    <t>103 High St</t>
  </si>
  <si>
    <t>21 Runnymede St</t>
  </si>
  <si>
    <t>42 Bryden Dr</t>
  </si>
  <si>
    <t>5 Tarnook Ct</t>
  </si>
  <si>
    <t>13 Boonah St</t>
  </si>
  <si>
    <t>3/180 Sycamore St</t>
  </si>
  <si>
    <t>32A Broadhurst Av</t>
  </si>
  <si>
    <t>9 Sunview Pl</t>
  </si>
  <si>
    <t>64 Adeney Av</t>
  </si>
  <si>
    <t>95 Pellatt St</t>
  </si>
  <si>
    <t>13 Anthony Cl</t>
  </si>
  <si>
    <t>Address</t>
  </si>
  <si>
    <t>Type</t>
  </si>
  <si>
    <t>Price</t>
  </si>
  <si>
    <t>Agent</t>
  </si>
  <si>
    <t>Date</t>
  </si>
  <si>
    <t>Postcode</t>
  </si>
  <si>
    <t>Bedrooms</t>
  </si>
  <si>
    <t>Bathrooms</t>
  </si>
  <si>
    <t>Car</t>
  </si>
  <si>
    <t>Landsize</t>
  </si>
  <si>
    <t>YearBuilt</t>
  </si>
  <si>
    <t>CouncilArea</t>
  </si>
  <si>
    <t>Region</t>
  </si>
  <si>
    <t>Year</t>
  </si>
  <si>
    <t>Month</t>
  </si>
  <si>
    <t>Method</t>
  </si>
  <si>
    <t>Property Barons</t>
  </si>
  <si>
    <t>Melbourne Homes</t>
  </si>
  <si>
    <t>Flanders &amp; Fish</t>
  </si>
  <si>
    <t>SJ</t>
  </si>
  <si>
    <t>Cunninghams</t>
  </si>
  <si>
    <t>Metro Ladder</t>
  </si>
  <si>
    <t>Jones and Jones</t>
  </si>
  <si>
    <t>Sanders</t>
  </si>
  <si>
    <t>Maxwells</t>
  </si>
  <si>
    <t>Best Bricks</t>
  </si>
  <si>
    <t>Zimmerman</t>
  </si>
  <si>
    <t>Suburb</t>
  </si>
  <si>
    <t>Melbourne Sales</t>
  </si>
  <si>
    <t>Houses</t>
  </si>
  <si>
    <t>Units</t>
  </si>
  <si>
    <t xml:space="preserve">Average Price </t>
  </si>
  <si>
    <t xml:space="preserve">Monthly Change </t>
  </si>
  <si>
    <t xml:space="preserve">Top Price </t>
  </si>
  <si>
    <t>Melbourne Market Update</t>
  </si>
  <si>
    <t>Region Focus:</t>
  </si>
  <si>
    <t>Last Sale Date</t>
  </si>
  <si>
    <t>Row Labels</t>
  </si>
  <si>
    <t>Grand Total</t>
  </si>
  <si>
    <t>Count of Address</t>
  </si>
  <si>
    <t>Lookup Data</t>
  </si>
  <si>
    <t>Calculations</t>
  </si>
  <si>
    <t>Monthly Change</t>
  </si>
  <si>
    <t>Highest Price</t>
  </si>
  <si>
    <t xml:space="preserve"> </t>
  </si>
  <si>
    <t xml:space="preserve">                                                                                                                                                                                                                                                                                                                                                                                                                                                                                                                                                                                                                                                                                                                                                      </t>
  </si>
  <si>
    <t>Dwelling Type</t>
  </si>
  <si>
    <t>Sale Method</t>
  </si>
  <si>
    <t>Council Area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</si>
</sst>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0.0%"/>
    <numFmt numFmtId="165" formatCode="&quot;$&quot;#,##0.00"/>
    <numFmt numFmtId="166" formatCode="mmmm\ yy"/>
    <numFmt numFmtId="167" formatCode="d/mm/yyyy"/>
  </numFmts>
  <fonts count="11" x14ac:knownFonts="1">
    <font>
      <sz val="11"/>
      <color theme="1"/>
      <name val="Century Gothic"/>
      <family val="2"/>
      <scheme val="minor"/>
    </font>
    <font>
      <sz val="11"/>
      <color theme="1"/>
      <name val="Century Gothic"/>
      <family val="2"/>
      <scheme val="minor"/>
    </font>
    <font>
      <b/>
      <sz val="15"/>
      <color theme="3"/>
      <name val="Century Gothic"/>
      <family val="2"/>
      <scheme val="minor"/>
    </font>
    <font>
      <b/>
      <sz val="11"/>
      <color rgb="FF3F3F3F"/>
      <name val="Century Gothic"/>
      <family val="2"/>
      <scheme val="minor"/>
    </font>
    <font>
      <sz val="11"/>
      <color theme="0"/>
      <name val="Century Gothic"/>
      <family val="2"/>
      <scheme val="minor"/>
    </font>
    <font>
      <b/>
      <sz val="20"/>
      <color theme="3"/>
      <name val="Century Gothic"/>
      <family val="2"/>
      <scheme val="major"/>
    </font>
    <font>
      <b/>
      <sz val="13"/>
      <color theme="3"/>
      <name val="Century Gothic"/>
      <family val="2"/>
      <scheme val="minor"/>
    </font>
    <font>
      <sz val="26"/>
      <color theme="0"/>
      <name val="Century Gothic"/>
      <family val="2"/>
      <scheme val="minor"/>
    </font>
    <font>
      <b/>
      <sz val="11"/>
      <color theme="0"/>
      <name val="Century Gothic"/>
      <family val="2"/>
      <scheme val="minor"/>
    </font>
    <font>
      <sz val="9"/>
      <color indexed="81"/>
      <name val="Tahoma"/>
      <family val="2"/>
    </font>
    <font>
      <b/>
      <sz val="9"/>
      <color indexed="81"/>
      <name val="Tahoma"/>
      <family val="2"/>
    </font>
  </fonts>
  <fills count="5">
    <fill>
      <patternFill patternType="none"/>
    </fill>
    <fill>
      <patternFill patternType="gray125"/>
    </fill>
    <fill>
      <patternFill patternType="solid">
        <fgColor rgb="FFF2F2F2"/>
      </patternFill>
    </fill>
    <fill>
      <patternFill patternType="solid">
        <fgColor theme="4"/>
      </patternFill>
    </fill>
    <fill>
      <patternFill patternType="solid">
        <fgColor theme="4"/>
        <bgColor theme="4"/>
      </patternFill>
    </fill>
  </fills>
  <borders count="6">
    <border>
      <left/>
      <right/>
      <top/>
      <bottom/>
      <diagonal/>
    </border>
    <border>
      <left/>
      <right/>
      <top/>
      <bottom style="thick">
        <color theme="4"/>
      </bottom>
      <diagonal/>
    </border>
    <border>
      <left style="thin">
        <color rgb="FF3F3F3F"/>
      </left>
      <right style="thin">
        <color rgb="FF3F3F3F"/>
      </right>
      <top style="thin">
        <color rgb="FF3F3F3F"/>
      </top>
      <bottom style="thin">
        <color rgb="FF3F3F3F"/>
      </bottom>
      <diagonal/>
    </border>
    <border>
      <left/>
      <right/>
      <top/>
      <bottom style="thick">
        <color theme="4" tint="0.499984740745262"/>
      </bottom>
      <diagonal/>
    </border>
    <border>
      <left/>
      <right/>
      <top/>
      <bottom style="medium">
        <color theme="1"/>
      </bottom>
      <diagonal/>
    </border>
    <border>
      <left style="thin">
        <color rgb="FF3F3F3F"/>
      </left>
      <right style="thin">
        <color rgb="FF3F3F3F"/>
      </right>
      <top style="thin">
        <color rgb="FF3F3F3F"/>
      </top>
      <bottom/>
      <diagonal/>
    </border>
  </borders>
  <cellStyleXfs count="8">
    <xf numFmtId="0" fontId="0" fillId="0" borderId="0"/>
    <xf numFmtId="9" fontId="1" fillId="0" borderId="0" applyFont="0" applyFill="0" applyBorder="0" applyAlignment="0" applyProtection="0"/>
    <xf numFmtId="0" fontId="5" fillId="0" borderId="0" applyNumberFormat="0" applyFill="0" applyBorder="0" applyAlignment="0" applyProtection="0"/>
    <xf numFmtId="0" fontId="2" fillId="0" borderId="1" applyNumberFormat="0" applyFill="0" applyAlignment="0" applyProtection="0"/>
    <xf numFmtId="0" fontId="3" fillId="2" borderId="2" applyNumberFormat="0" applyAlignment="0" applyProtection="0"/>
    <xf numFmtId="0" fontId="4" fillId="3" borderId="0" applyNumberFormat="0" applyBorder="0" applyAlignment="0" applyProtection="0"/>
    <xf numFmtId="0" fontId="6" fillId="0" borderId="3" applyNumberFormat="0" applyFill="0" applyAlignment="0" applyProtection="0"/>
    <xf numFmtId="0" fontId="7" fillId="3" borderId="0"/>
  </cellStyleXfs>
  <cellXfs count="21">
    <xf numFmtId="0" fontId="0" fillId="0" borderId="0" xfId="0"/>
    <xf numFmtId="14" fontId="0" fillId="0" borderId="0" xfId="0" applyNumberFormat="1"/>
    <xf numFmtId="0" fontId="0" fillId="0" borderId="0" xfId="0" applyAlignment="1">
      <alignment horizontal="center"/>
    </xf>
    <xf numFmtId="0" fontId="0" fillId="0" borderId="0" xfId="0" pivotButton="1"/>
    <xf numFmtId="0" fontId="0" fillId="0" borderId="0" xfId="0" applyAlignment="1">
      <alignment horizontal="left"/>
    </xf>
    <xf numFmtId="164" fontId="0" fillId="0" borderId="0" xfId="1" applyNumberFormat="1" applyFont="1"/>
    <xf numFmtId="0" fontId="3" fillId="2" borderId="2" xfId="4"/>
    <xf numFmtId="0" fontId="2" fillId="0" borderId="1" xfId="3" applyAlignment="1">
      <alignment horizontal="center"/>
    </xf>
    <xf numFmtId="166" fontId="2" fillId="0" borderId="1" xfId="3" applyNumberFormat="1" applyAlignment="1">
      <alignment horizontal="left"/>
    </xf>
    <xf numFmtId="0" fontId="7" fillId="3" borderId="0" xfId="5" applyFont="1"/>
    <xf numFmtId="0" fontId="6" fillId="0" borderId="3" xfId="6" applyAlignment="1">
      <alignment vertical="center"/>
    </xf>
    <xf numFmtId="165" fontId="6" fillId="0" borderId="3" xfId="6" applyNumberFormat="1" applyAlignment="1">
      <alignment horizontal="center" vertical="center"/>
    </xf>
    <xf numFmtId="164" fontId="6" fillId="0" borderId="3" xfId="6" applyNumberFormat="1" applyAlignment="1">
      <alignment horizontal="center" vertical="center"/>
    </xf>
    <xf numFmtId="0" fontId="4" fillId="3" borderId="0" xfId="5"/>
    <xf numFmtId="0" fontId="8" fillId="4" borderId="4" xfId="0" applyFont="1" applyFill="1" applyBorder="1"/>
    <xf numFmtId="14" fontId="3" fillId="2" borderId="2" xfId="4" applyNumberFormat="1"/>
    <xf numFmtId="164" fontId="3" fillId="2" borderId="2" xfId="4" applyNumberFormat="1"/>
    <xf numFmtId="0" fontId="0" fillId="0" borderId="0" xfId="0" applyNumberFormat="1"/>
    <xf numFmtId="167" fontId="0" fillId="0" borderId="0" xfId="0" applyNumberFormat="1" applyFont="1" applyBorder="1"/>
    <xf numFmtId="0" fontId="0" fillId="0" borderId="0" xfId="0" applyFont="1" applyBorder="1"/>
    <xf numFmtId="0" fontId="3" fillId="2" borderId="5" xfId="4" applyBorder="1"/>
  </cellXfs>
  <cellStyles count="8">
    <cellStyle name="Accent1" xfId="5" builtinId="29"/>
    <cellStyle name="Heading 1" xfId="3" builtinId="16"/>
    <cellStyle name="Heading 2" xfId="6" builtinId="17"/>
    <cellStyle name="My Title" xfId="7" xr:uid="{00000000-0005-0000-0000-000003000000}"/>
    <cellStyle name="Normal" xfId="0" builtinId="0"/>
    <cellStyle name="Output" xfId="4" builtinId="21"/>
    <cellStyle name="Percent" xfId="1" builtinId="5"/>
    <cellStyle name="Title" xfId="2" builtinId="15" customBuiltin="1"/>
  </cellStyles>
  <dxfs count="31">
    <dxf>
      <font>
        <color rgb="FF9C0006"/>
      </font>
      <fill>
        <patternFill>
          <bgColor rgb="FFFFC7CE"/>
        </patternFill>
      </fill>
    </dxf>
    <dxf>
      <font>
        <b val="0"/>
        <i val="0"/>
        <strike val="0"/>
        <condense val="0"/>
        <extend val="0"/>
        <outline val="0"/>
        <shadow val="0"/>
        <u val="none"/>
        <vertAlign val="baseline"/>
        <sz val="11"/>
        <color theme="1"/>
        <name val="Century Gothic"/>
        <family val="2"/>
        <scheme val="minor"/>
      </font>
    </dxf>
    <dxf>
      <border outline="0">
        <top style="medium">
          <color theme="1"/>
        </top>
      </border>
    </dxf>
    <dxf>
      <font>
        <b val="0"/>
        <i val="0"/>
        <strike val="0"/>
        <condense val="0"/>
        <extend val="0"/>
        <outline val="0"/>
        <shadow val="0"/>
        <u val="none"/>
        <vertAlign val="baseline"/>
        <sz val="11"/>
        <color theme="1"/>
        <name val="Century Gothic"/>
        <family val="2"/>
        <scheme val="minor"/>
      </font>
    </dxf>
    <dxf>
      <border outline="0">
        <bottom style="medium">
          <color theme="1"/>
        </bottom>
      </border>
    </dxf>
    <dxf>
      <font>
        <b/>
        <i val="0"/>
        <strike val="0"/>
        <condense val="0"/>
        <extend val="0"/>
        <outline val="0"/>
        <shadow val="0"/>
        <u val="none"/>
        <vertAlign val="baseline"/>
        <sz val="11"/>
        <color theme="0"/>
        <name val="Century Gothic"/>
        <family val="2"/>
        <scheme val="minor"/>
      </font>
      <fill>
        <patternFill patternType="solid">
          <fgColor theme="4"/>
          <bgColor theme="4"/>
        </patternFill>
      </fill>
    </dxf>
    <dxf>
      <font>
        <b val="0"/>
        <i val="0"/>
        <strike val="0"/>
        <condense val="0"/>
        <extend val="0"/>
        <outline val="0"/>
        <shadow val="0"/>
        <u val="none"/>
        <vertAlign val="baseline"/>
        <sz val="11"/>
        <color theme="1"/>
        <name val="Century Gothic"/>
        <family val="2"/>
        <scheme val="minor"/>
      </font>
    </dxf>
    <dxf>
      <border outline="0">
        <top style="medium">
          <color theme="1"/>
        </top>
      </border>
    </dxf>
    <dxf>
      <font>
        <b val="0"/>
        <i val="0"/>
        <strike val="0"/>
        <condense val="0"/>
        <extend val="0"/>
        <outline val="0"/>
        <shadow val="0"/>
        <u val="none"/>
        <vertAlign val="baseline"/>
        <sz val="11"/>
        <color theme="1"/>
        <name val="Century Gothic"/>
        <family val="2"/>
        <scheme val="minor"/>
      </font>
    </dxf>
    <dxf>
      <border outline="0">
        <bottom style="medium">
          <color theme="1"/>
        </bottom>
      </border>
    </dxf>
    <dxf>
      <font>
        <b/>
        <i val="0"/>
        <strike val="0"/>
        <condense val="0"/>
        <extend val="0"/>
        <outline val="0"/>
        <shadow val="0"/>
        <u val="none"/>
        <vertAlign val="baseline"/>
        <sz val="11"/>
        <color theme="0"/>
        <name val="Century Gothic"/>
        <family val="2"/>
        <scheme val="minor"/>
      </font>
      <fill>
        <patternFill patternType="solid">
          <fgColor theme="4"/>
          <bgColor theme="4"/>
        </patternFill>
      </fill>
    </dxf>
    <dxf>
      <font>
        <b val="0"/>
        <i val="0"/>
        <strike val="0"/>
        <condense val="0"/>
        <extend val="0"/>
        <outline val="0"/>
        <shadow val="0"/>
        <u val="none"/>
        <vertAlign val="baseline"/>
        <sz val="11"/>
        <color theme="1"/>
        <name val="Century Gothic"/>
        <family val="2"/>
        <scheme val="minor"/>
      </font>
    </dxf>
    <dxf>
      <border outline="0">
        <top style="medium">
          <color theme="1"/>
        </top>
      </border>
    </dxf>
    <dxf>
      <font>
        <b val="0"/>
        <i val="0"/>
        <strike val="0"/>
        <condense val="0"/>
        <extend val="0"/>
        <outline val="0"/>
        <shadow val="0"/>
        <u val="none"/>
        <vertAlign val="baseline"/>
        <sz val="11"/>
        <color theme="1"/>
        <name val="Century Gothic"/>
        <family val="2"/>
        <scheme val="minor"/>
      </font>
    </dxf>
    <dxf>
      <border outline="0">
        <bottom style="medium">
          <color theme="1"/>
        </bottom>
      </border>
    </dxf>
    <dxf>
      <font>
        <b/>
        <i val="0"/>
        <strike val="0"/>
        <condense val="0"/>
        <extend val="0"/>
        <outline val="0"/>
        <shadow val="0"/>
        <u val="none"/>
        <vertAlign val="baseline"/>
        <sz val="11"/>
        <color theme="0"/>
        <name val="Century Gothic"/>
        <family val="2"/>
        <scheme val="minor"/>
      </font>
      <fill>
        <patternFill patternType="solid">
          <fgColor theme="4"/>
          <bgColor theme="4"/>
        </patternFill>
      </fill>
    </dxf>
    <dxf>
      <font>
        <b val="0"/>
        <i val="0"/>
        <strike val="0"/>
        <condense val="0"/>
        <extend val="0"/>
        <outline val="0"/>
        <shadow val="0"/>
        <u val="none"/>
        <vertAlign val="baseline"/>
        <sz val="11"/>
        <color theme="1"/>
        <name val="Century Gothic"/>
        <family val="2"/>
        <scheme val="minor"/>
      </font>
    </dxf>
    <dxf>
      <font>
        <b val="0"/>
        <i val="0"/>
        <strike val="0"/>
        <condense val="0"/>
        <extend val="0"/>
        <outline val="0"/>
        <shadow val="0"/>
        <u val="none"/>
        <vertAlign val="baseline"/>
        <sz val="11"/>
        <color theme="1"/>
        <name val="Century Gothic"/>
        <family val="2"/>
        <scheme val="minor"/>
      </font>
    </dxf>
    <dxf>
      <font>
        <b val="0"/>
        <i val="0"/>
        <strike val="0"/>
        <condense val="0"/>
        <extend val="0"/>
        <outline val="0"/>
        <shadow val="0"/>
        <u val="none"/>
        <vertAlign val="baseline"/>
        <sz val="11"/>
        <color theme="1"/>
        <name val="Century Gothic"/>
        <family val="2"/>
        <scheme val="minor"/>
      </font>
    </dxf>
    <dxf>
      <font>
        <b val="0"/>
        <i val="0"/>
        <strike val="0"/>
        <condense val="0"/>
        <extend val="0"/>
        <outline val="0"/>
        <shadow val="0"/>
        <u val="none"/>
        <vertAlign val="baseline"/>
        <sz val="11"/>
        <color theme="1"/>
        <name val="Century Gothic"/>
        <family val="2"/>
        <scheme val="minor"/>
      </font>
    </dxf>
    <dxf>
      <font>
        <b val="0"/>
        <i val="0"/>
        <strike val="0"/>
        <condense val="0"/>
        <extend val="0"/>
        <outline val="0"/>
        <shadow val="0"/>
        <u val="none"/>
        <vertAlign val="baseline"/>
        <sz val="11"/>
        <color theme="1"/>
        <name val="Century Gothic"/>
        <family val="2"/>
        <scheme val="minor"/>
      </font>
    </dxf>
    <dxf>
      <font>
        <b val="0"/>
        <i val="0"/>
        <strike val="0"/>
        <condense val="0"/>
        <extend val="0"/>
        <outline val="0"/>
        <shadow val="0"/>
        <u val="none"/>
        <vertAlign val="baseline"/>
        <sz val="11"/>
        <color theme="1"/>
        <name val="Century Gothic"/>
        <family val="2"/>
        <scheme val="minor"/>
      </font>
    </dxf>
    <dxf>
      <font>
        <b val="0"/>
        <i val="0"/>
        <strike val="0"/>
        <condense val="0"/>
        <extend val="0"/>
        <outline val="0"/>
        <shadow val="0"/>
        <u val="none"/>
        <vertAlign val="baseline"/>
        <sz val="11"/>
        <color theme="1"/>
        <name val="Century Gothic"/>
        <family val="2"/>
        <scheme val="minor"/>
      </font>
    </dxf>
    <dxf>
      <font>
        <b val="0"/>
        <i val="0"/>
        <strike val="0"/>
        <condense val="0"/>
        <extend val="0"/>
        <outline val="0"/>
        <shadow val="0"/>
        <u val="none"/>
        <vertAlign val="baseline"/>
        <sz val="11"/>
        <color theme="1"/>
        <name val="Century Gothic"/>
        <family val="2"/>
        <scheme val="minor"/>
      </font>
    </dxf>
    <dxf>
      <font>
        <b val="0"/>
        <i val="0"/>
        <strike val="0"/>
        <condense val="0"/>
        <extend val="0"/>
        <outline val="0"/>
        <shadow val="0"/>
        <u val="none"/>
        <vertAlign val="baseline"/>
        <sz val="11"/>
        <color theme="1"/>
        <name val="Century Gothic"/>
        <family val="2"/>
        <scheme val="minor"/>
      </font>
    </dxf>
    <dxf>
      <font>
        <b val="0"/>
        <i val="0"/>
        <strike val="0"/>
        <condense val="0"/>
        <extend val="0"/>
        <outline val="0"/>
        <shadow val="0"/>
        <u val="none"/>
        <vertAlign val="baseline"/>
        <sz val="11"/>
        <color theme="1"/>
        <name val="Century Gothic"/>
        <family val="2"/>
        <scheme val="minor"/>
      </font>
    </dxf>
    <dxf>
      <font>
        <b val="0"/>
        <i val="0"/>
        <strike val="0"/>
        <condense val="0"/>
        <extend val="0"/>
        <outline val="0"/>
        <shadow val="0"/>
        <u val="none"/>
        <vertAlign val="baseline"/>
        <sz val="11"/>
        <color theme="1"/>
        <name val="Century Gothic"/>
        <family val="2"/>
        <scheme val="minor"/>
      </font>
    </dxf>
    <dxf>
      <font>
        <b val="0"/>
        <i val="0"/>
        <strike val="0"/>
        <condense val="0"/>
        <extend val="0"/>
        <outline val="0"/>
        <shadow val="0"/>
        <u val="none"/>
        <vertAlign val="baseline"/>
        <sz val="11"/>
        <color theme="1"/>
        <name val="Century Gothic"/>
        <family val="2"/>
        <scheme val="minor"/>
      </font>
    </dxf>
    <dxf>
      <font>
        <b val="0"/>
        <i val="0"/>
        <strike val="0"/>
        <condense val="0"/>
        <extend val="0"/>
        <outline val="0"/>
        <shadow val="0"/>
        <u val="none"/>
        <vertAlign val="baseline"/>
        <sz val="11"/>
        <color theme="1"/>
        <name val="Century Gothic"/>
        <family val="2"/>
        <scheme val="minor"/>
      </font>
    </dxf>
    <dxf>
      <font>
        <b val="0"/>
        <i val="0"/>
        <strike val="0"/>
        <condense val="0"/>
        <extend val="0"/>
        <outline val="0"/>
        <shadow val="0"/>
        <u val="none"/>
        <vertAlign val="baseline"/>
        <sz val="11"/>
        <color theme="1"/>
        <name val="Century Gothic"/>
        <family val="2"/>
        <scheme val="minor"/>
      </font>
      <numFmt numFmtId="167" formatCode="d/mm/yyyy"/>
    </dxf>
    <dxf>
      <font>
        <b val="0"/>
        <i val="0"/>
        <strike val="0"/>
        <condense val="0"/>
        <extend val="0"/>
        <outline val="0"/>
        <shadow val="0"/>
        <u val="none"/>
        <vertAlign val="baseline"/>
        <sz val="11"/>
        <color theme="1"/>
        <name val="Century Gothic"/>
        <family val="2"/>
        <scheme val="minor"/>
      </font>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microsoft.com/office/2007/relationships/slicerCache" Target="slicerCaches/slicerCache1.xml"/><Relationship Id="rId4" Type="http://schemas.openxmlformats.org/officeDocument/2006/relationships/worksheet" Target="worksheets/sheet4.xml"/><Relationship Id="rId9" Type="http://schemas.openxmlformats.org/officeDocument/2006/relationships/pivotCacheDefinition" Target="pivotCache/pivotCacheDefinition2.xml"/><Relationship Id="rId14"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dk1"/>
                </a:solidFill>
                <a:latin typeface="+mn-lt"/>
                <a:ea typeface="+mn-ea"/>
                <a:cs typeface="+mn-cs"/>
              </a:defRPr>
            </a:pPr>
            <a:r>
              <a:rPr lang="en-AU"/>
              <a:t>Average Price Last 12 Months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dk1"/>
              </a:solidFill>
              <a:latin typeface="+mn-lt"/>
              <a:ea typeface="+mn-ea"/>
              <a:cs typeface="+mn-cs"/>
            </a:defRPr>
          </a:pPr>
          <a:endParaRPr lang="en-US"/>
        </a:p>
      </c:txPr>
    </c:title>
    <c:autoTitleDeleted val="0"/>
    <c:plotArea>
      <c:layout/>
      <c:lineChart>
        <c:grouping val="standard"/>
        <c:varyColors val="0"/>
        <c:ser>
          <c:idx val="0"/>
          <c:order val="0"/>
          <c:tx>
            <c:strRef>
              <c:f>Calc!$D$6</c:f>
              <c:strCache>
                <c:ptCount val="1"/>
                <c:pt idx="0">
                  <c:v>House</c:v>
                </c:pt>
              </c:strCache>
            </c:strRef>
          </c:tx>
          <c:spPr>
            <a:ln w="28575" cap="rnd">
              <a:solidFill>
                <a:schemeClr val="accent1"/>
              </a:solidFill>
              <a:round/>
            </a:ln>
            <a:effectLst/>
          </c:spPr>
          <c:marker>
            <c:symbol val="none"/>
          </c:marker>
          <c:cat>
            <c:numRef>
              <c:f>Calc!$A$7:$A$18</c:f>
              <c:numCache>
                <c:formatCode>m/d/yyyy</c:formatCode>
                <c:ptCount val="12"/>
                <c:pt idx="0">
                  <c:v>42644</c:v>
                </c:pt>
                <c:pt idx="1">
                  <c:v>42675</c:v>
                </c:pt>
                <c:pt idx="2">
                  <c:v>42705</c:v>
                </c:pt>
                <c:pt idx="3">
                  <c:v>42736</c:v>
                </c:pt>
                <c:pt idx="4">
                  <c:v>42767</c:v>
                </c:pt>
                <c:pt idx="5">
                  <c:v>42795</c:v>
                </c:pt>
                <c:pt idx="6">
                  <c:v>42826</c:v>
                </c:pt>
                <c:pt idx="7">
                  <c:v>42856</c:v>
                </c:pt>
                <c:pt idx="8">
                  <c:v>42887</c:v>
                </c:pt>
                <c:pt idx="9">
                  <c:v>42917</c:v>
                </c:pt>
                <c:pt idx="10">
                  <c:v>42948</c:v>
                </c:pt>
                <c:pt idx="11">
                  <c:v>42979</c:v>
                </c:pt>
              </c:numCache>
            </c:numRef>
          </c:cat>
          <c:val>
            <c:numRef>
              <c:f>Calc!$D$7:$D$18</c:f>
              <c:numCache>
                <c:formatCode>General</c:formatCode>
                <c:ptCount val="12"/>
                <c:pt idx="0">
                  <c:v>1363326.3625498009</c:v>
                </c:pt>
                <c:pt idx="1">
                  <c:v>1327945.1615384615</c:v>
                </c:pt>
                <c:pt idx="2">
                  <c:v>1304305.8308026029</c:v>
                </c:pt>
                <c:pt idx="3">
                  <c:v>1318656.6017699116</c:v>
                </c:pt>
                <c:pt idx="4">
                  <c:v>1430554.0201005025</c:v>
                </c:pt>
                <c:pt idx="5">
                  <c:v>1394584.7416666667</c:v>
                </c:pt>
                <c:pt idx="6">
                  <c:v>1242301.2900505902</c:v>
                </c:pt>
                <c:pt idx="7">
                  <c:v>1283900.4658385094</c:v>
                </c:pt>
                <c:pt idx="8">
                  <c:v>1247727.4889240507</c:v>
                </c:pt>
                <c:pt idx="9">
                  <c:v>1136240.9106583071</c:v>
                </c:pt>
                <c:pt idx="10">
                  <c:v>1019490.3333333334</c:v>
                </c:pt>
                <c:pt idx="11">
                  <c:v>1038672.8943820224</c:v>
                </c:pt>
              </c:numCache>
            </c:numRef>
          </c:val>
          <c:smooth val="0"/>
          <c:extLst>
            <c:ext xmlns:c16="http://schemas.microsoft.com/office/drawing/2014/chart" uri="{C3380CC4-5D6E-409C-BE32-E72D297353CC}">
              <c16:uniqueId val="{00000000-F59A-48DB-997D-4CAFC4BEF231}"/>
            </c:ext>
          </c:extLst>
        </c:ser>
        <c:ser>
          <c:idx val="1"/>
          <c:order val="1"/>
          <c:tx>
            <c:strRef>
              <c:f>Calc!$E$6</c:f>
              <c:strCache>
                <c:ptCount val="1"/>
                <c:pt idx="0">
                  <c:v>Unit</c:v>
                </c:pt>
              </c:strCache>
            </c:strRef>
          </c:tx>
          <c:spPr>
            <a:ln w="28575" cap="rnd">
              <a:solidFill>
                <a:schemeClr val="accent2"/>
              </a:solidFill>
              <a:round/>
            </a:ln>
            <a:effectLst/>
          </c:spPr>
          <c:marker>
            <c:symbol val="none"/>
          </c:marker>
          <c:cat>
            <c:numRef>
              <c:f>Calc!$A$7:$A$18</c:f>
              <c:numCache>
                <c:formatCode>m/d/yyyy</c:formatCode>
                <c:ptCount val="12"/>
                <c:pt idx="0">
                  <c:v>42644</c:v>
                </c:pt>
                <c:pt idx="1">
                  <c:v>42675</c:v>
                </c:pt>
                <c:pt idx="2">
                  <c:v>42705</c:v>
                </c:pt>
                <c:pt idx="3">
                  <c:v>42736</c:v>
                </c:pt>
                <c:pt idx="4">
                  <c:v>42767</c:v>
                </c:pt>
                <c:pt idx="5">
                  <c:v>42795</c:v>
                </c:pt>
                <c:pt idx="6">
                  <c:v>42826</c:v>
                </c:pt>
                <c:pt idx="7">
                  <c:v>42856</c:v>
                </c:pt>
                <c:pt idx="8">
                  <c:v>42887</c:v>
                </c:pt>
                <c:pt idx="9">
                  <c:v>42917</c:v>
                </c:pt>
                <c:pt idx="10">
                  <c:v>42948</c:v>
                </c:pt>
                <c:pt idx="11">
                  <c:v>42979</c:v>
                </c:pt>
              </c:numCache>
            </c:numRef>
          </c:cat>
          <c:val>
            <c:numRef>
              <c:f>Calc!$E$7:$E$18</c:f>
              <c:numCache>
                <c:formatCode>General</c:formatCode>
                <c:ptCount val="12"/>
                <c:pt idx="0">
                  <c:v>568659.31736526941</c:v>
                </c:pt>
                <c:pt idx="1">
                  <c:v>616103.29670329671</c:v>
                </c:pt>
                <c:pt idx="2">
                  <c:v>593761.97395833337</c:v>
                </c:pt>
                <c:pt idx="3">
                  <c:v>591000</c:v>
                </c:pt>
                <c:pt idx="4">
                  <c:v>637293.18181818177</c:v>
                </c:pt>
                <c:pt idx="5">
                  <c:v>599136.36363636365</c:v>
                </c:pt>
                <c:pt idx="6">
                  <c:v>645105.52486187848</c:v>
                </c:pt>
                <c:pt idx="7">
                  <c:v>616018.46846846852</c:v>
                </c:pt>
                <c:pt idx="8">
                  <c:v>681875.58685446007</c:v>
                </c:pt>
                <c:pt idx="9">
                  <c:v>624845.69892473123</c:v>
                </c:pt>
                <c:pt idx="10">
                  <c:v>616435.30303030298</c:v>
                </c:pt>
                <c:pt idx="11">
                  <c:v>581853.93548387091</c:v>
                </c:pt>
              </c:numCache>
            </c:numRef>
          </c:val>
          <c:smooth val="0"/>
          <c:extLst>
            <c:ext xmlns:c16="http://schemas.microsoft.com/office/drawing/2014/chart" uri="{C3380CC4-5D6E-409C-BE32-E72D297353CC}">
              <c16:uniqueId val="{00000001-F59A-48DB-997D-4CAFC4BEF231}"/>
            </c:ext>
          </c:extLst>
        </c:ser>
        <c:ser>
          <c:idx val="2"/>
          <c:order val="2"/>
          <c:tx>
            <c:strRef>
              <c:f>Calc!$F$6</c:f>
              <c:strCache>
                <c:ptCount val="1"/>
                <c:pt idx="0">
                  <c:v>Townhouse</c:v>
                </c:pt>
              </c:strCache>
            </c:strRef>
          </c:tx>
          <c:spPr>
            <a:ln w="28575" cap="rnd">
              <a:solidFill>
                <a:schemeClr val="accent3"/>
              </a:solidFill>
              <a:round/>
            </a:ln>
            <a:effectLst/>
          </c:spPr>
          <c:marker>
            <c:symbol val="none"/>
          </c:marker>
          <c:cat>
            <c:numRef>
              <c:f>Calc!$A$7:$A$18</c:f>
              <c:numCache>
                <c:formatCode>m/d/yyyy</c:formatCode>
                <c:ptCount val="12"/>
                <c:pt idx="0">
                  <c:v>42644</c:v>
                </c:pt>
                <c:pt idx="1">
                  <c:v>42675</c:v>
                </c:pt>
                <c:pt idx="2">
                  <c:v>42705</c:v>
                </c:pt>
                <c:pt idx="3">
                  <c:v>42736</c:v>
                </c:pt>
                <c:pt idx="4">
                  <c:v>42767</c:v>
                </c:pt>
                <c:pt idx="5">
                  <c:v>42795</c:v>
                </c:pt>
                <c:pt idx="6">
                  <c:v>42826</c:v>
                </c:pt>
                <c:pt idx="7">
                  <c:v>42856</c:v>
                </c:pt>
                <c:pt idx="8">
                  <c:v>42887</c:v>
                </c:pt>
                <c:pt idx="9">
                  <c:v>42917</c:v>
                </c:pt>
                <c:pt idx="10">
                  <c:v>42948</c:v>
                </c:pt>
                <c:pt idx="11">
                  <c:v>42979</c:v>
                </c:pt>
              </c:numCache>
            </c:numRef>
          </c:cat>
          <c:val>
            <c:numRef>
              <c:f>Calc!$F$7:$F$18</c:f>
              <c:numCache>
                <c:formatCode>General</c:formatCode>
                <c:ptCount val="12"/>
                <c:pt idx="0">
                  <c:v>867379.03225806449</c:v>
                </c:pt>
                <c:pt idx="1">
                  <c:v>1004727.2727272727</c:v>
                </c:pt>
                <c:pt idx="2">
                  <c:v>920000</c:v>
                </c:pt>
                <c:pt idx="3">
                  <c:v>1030623.9130434783</c:v>
                </c:pt>
                <c:pt idx="4">
                  <c:v>974304.6875</c:v>
                </c:pt>
                <c:pt idx="5">
                  <c:v>984844.82758620684</c:v>
                </c:pt>
                <c:pt idx="6">
                  <c:v>1058768.5714285714</c:v>
                </c:pt>
                <c:pt idx="7">
                  <c:v>975023.26732673263</c:v>
                </c:pt>
                <c:pt idx="8">
                  <c:v>952922.53521126765</c:v>
                </c:pt>
                <c:pt idx="9">
                  <c:v>896490.25974025973</c:v>
                </c:pt>
                <c:pt idx="10">
                  <c:v>830406.25</c:v>
                </c:pt>
                <c:pt idx="11">
                  <c:v>855274.50980392157</c:v>
                </c:pt>
              </c:numCache>
            </c:numRef>
          </c:val>
          <c:smooth val="0"/>
          <c:extLst>
            <c:ext xmlns:c16="http://schemas.microsoft.com/office/drawing/2014/chart" uri="{C3380CC4-5D6E-409C-BE32-E72D297353CC}">
              <c16:uniqueId val="{00000002-F59A-48DB-997D-4CAFC4BEF231}"/>
            </c:ext>
          </c:extLst>
        </c:ser>
        <c:dLbls>
          <c:showLegendKey val="0"/>
          <c:showVal val="0"/>
          <c:showCatName val="0"/>
          <c:showSerName val="0"/>
          <c:showPercent val="0"/>
          <c:showBubbleSize val="0"/>
        </c:dLbls>
        <c:smooth val="0"/>
        <c:axId val="584756112"/>
        <c:axId val="584751192"/>
      </c:lineChart>
      <c:dateAx>
        <c:axId val="584756112"/>
        <c:scaling>
          <c:orientation val="minMax"/>
        </c:scaling>
        <c:delete val="0"/>
        <c:axPos val="b"/>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584751192"/>
        <c:crosses val="autoZero"/>
        <c:auto val="1"/>
        <c:lblOffset val="100"/>
        <c:baseTimeUnit val="months"/>
      </c:dateAx>
      <c:valAx>
        <c:axId val="58475119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58475611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12700" cap="flat" cmpd="sng" algn="ctr">
      <a:solidFill>
        <a:schemeClr val="accent1"/>
      </a:solidFill>
      <a:prstDash val="solid"/>
      <a:miter lim="800000"/>
    </a:ln>
    <a:effectLst/>
  </c:spPr>
  <c:txPr>
    <a:bodyPr/>
    <a:lstStyle/>
    <a:p>
      <a:pPr>
        <a:defRPr>
          <a:solidFill>
            <a:schemeClr val="dk1"/>
          </a:solidFill>
          <a:latin typeface="+mn-lt"/>
          <a:ea typeface="+mn-ea"/>
          <a:cs typeface="+mn-cs"/>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[W1 UI and Navigation.xlsx]Pivot_Method!PivotTable4</c:name>
    <c:fmtId val="3"/>
  </c:pivotSource>
  <c:chart>
    <c:title>
      <c:tx>
        <c:rich>
          <a:bodyPr rot="0" spcFirstLastPara="1" vertOverflow="ellipsis" vert="horz" wrap="square" anchor="ctr" anchorCtr="1"/>
          <a:lstStyle/>
          <a:p>
            <a:pPr>
              <a:defRPr sz="1400" b="0" i="0" u="none" strike="noStrike" kern="1200" spc="0" baseline="0">
                <a:solidFill>
                  <a:schemeClr val="dk1"/>
                </a:solidFill>
                <a:latin typeface="+mn-lt"/>
                <a:ea typeface="+mn-ea"/>
                <a:cs typeface="+mn-cs"/>
              </a:defRPr>
            </a:pPr>
            <a:r>
              <a:rPr lang="en-US"/>
              <a:t>Sale Method</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dk1"/>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pivotFmt>
      <c:pivotFmt>
        <c:idx val="1"/>
        <c:spPr>
          <a:solidFill>
            <a:schemeClr val="accent1"/>
          </a:solidFill>
          <a:ln w="19050">
            <a:solidFill>
              <a:schemeClr val="lt1"/>
            </a:solidFill>
          </a:ln>
          <a:effectLst/>
        </c:spPr>
        <c:marker>
          <c:symbol val="none"/>
        </c:marke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s>
    <c:plotArea>
      <c:layout/>
      <c:pieChart>
        <c:varyColors val="1"/>
        <c:ser>
          <c:idx val="0"/>
          <c:order val="0"/>
          <c:tx>
            <c:strRef>
              <c:f>Pivot_Method!$B$3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9347-4059-9D48-C7776053FEB0}"/>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9347-4059-9D48-C7776053FEB0}"/>
              </c:ext>
            </c:extLst>
          </c:dPt>
          <c:cat>
            <c:strRef>
              <c:f>Pivot_Method!$A$4:$A$6</c:f>
              <c:strCache>
                <c:ptCount val="2"/>
                <c:pt idx="0">
                  <c:v>Auction</c:v>
                </c:pt>
                <c:pt idx="1">
                  <c:v>Sale</c:v>
                </c:pt>
              </c:strCache>
            </c:strRef>
          </c:cat>
          <c:val>
            <c:numRef>
              <c:f>Pivot_Method!$B$4:$B$6</c:f>
              <c:numCache>
                <c:formatCode>General</c:formatCode>
                <c:ptCount val="2"/>
                <c:pt idx="0">
                  <c:v>4110</c:v>
                </c:pt>
                <c:pt idx="1">
                  <c:v>8123</c:v>
                </c:pt>
              </c:numCache>
            </c:numRef>
          </c:val>
          <c:extLst>
            <c:ext xmlns:c16="http://schemas.microsoft.com/office/drawing/2014/chart" uri="{C3380CC4-5D6E-409C-BE32-E72D297353CC}">
              <c16:uniqueId val="{00000004-9347-4059-9D48-C7776053FEB0}"/>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12700" cap="flat" cmpd="sng" algn="ctr">
      <a:solidFill>
        <a:schemeClr val="accent1"/>
      </a:solidFill>
      <a:prstDash val="solid"/>
      <a:miter lim="800000"/>
    </a:ln>
    <a:effectLst/>
  </c:spPr>
  <c:txPr>
    <a:bodyPr/>
    <a:lstStyle/>
    <a:p>
      <a:pPr>
        <a:defRPr>
          <a:solidFill>
            <a:schemeClr val="dk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[W1 UI and Navigation.xlsx]Pivot_Council!PivotTable2</c:name>
    <c:fmtId val="10"/>
  </c:pivotSource>
  <c:chart>
    <c:title>
      <c:tx>
        <c:rich>
          <a:bodyPr rot="0" spcFirstLastPara="1" vertOverflow="ellipsis" vert="horz" wrap="square" anchor="ctr" anchorCtr="1"/>
          <a:lstStyle/>
          <a:p>
            <a:pPr>
              <a:defRPr sz="1400" b="0" i="0" u="none" strike="noStrike" kern="1200" spc="0" baseline="0">
                <a:solidFill>
                  <a:schemeClr val="dk1"/>
                </a:solidFill>
                <a:latin typeface="+mn-lt"/>
                <a:ea typeface="+mn-ea"/>
                <a:cs typeface="+mn-cs"/>
              </a:defRPr>
            </a:pPr>
            <a:r>
              <a:rPr lang="en-AU"/>
              <a:t>Properties sold by Region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dk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Pivot_Council!$B$3</c:f>
              <c:strCache>
                <c:ptCount val="1"/>
                <c:pt idx="0">
                  <c:v>Total</c:v>
                </c:pt>
              </c:strCache>
            </c:strRef>
          </c:tx>
          <c:spPr>
            <a:solidFill>
              <a:schemeClr val="accent1"/>
            </a:solidFill>
            <a:ln>
              <a:noFill/>
            </a:ln>
            <a:effectLst/>
          </c:spPr>
          <c:invertIfNegative val="0"/>
          <c:cat>
            <c:strRef>
              <c:f>Pivot_Council!$A$4:$A$9</c:f>
              <c:strCache>
                <c:ptCount val="5"/>
                <c:pt idx="0">
                  <c:v>Cardinia</c:v>
                </c:pt>
                <c:pt idx="1">
                  <c:v>Casey</c:v>
                </c:pt>
                <c:pt idx="2">
                  <c:v>Frankston</c:v>
                </c:pt>
                <c:pt idx="3">
                  <c:v>Manningham</c:v>
                </c:pt>
                <c:pt idx="4">
                  <c:v>Yarra Ranges</c:v>
                </c:pt>
              </c:strCache>
            </c:strRef>
          </c:cat>
          <c:val>
            <c:numRef>
              <c:f>Pivot_Council!$B$4:$B$9</c:f>
              <c:numCache>
                <c:formatCode>General</c:formatCode>
                <c:ptCount val="5"/>
                <c:pt idx="0">
                  <c:v>8</c:v>
                </c:pt>
                <c:pt idx="1">
                  <c:v>11</c:v>
                </c:pt>
                <c:pt idx="2">
                  <c:v>8</c:v>
                </c:pt>
                <c:pt idx="3">
                  <c:v>1</c:v>
                </c:pt>
                <c:pt idx="4">
                  <c:v>16</c:v>
                </c:pt>
              </c:numCache>
            </c:numRef>
          </c:val>
          <c:extLst>
            <c:ext xmlns:c16="http://schemas.microsoft.com/office/drawing/2014/chart" uri="{C3380CC4-5D6E-409C-BE32-E72D297353CC}">
              <c16:uniqueId val="{00000000-1DAA-4ED6-AD6F-99B136F57D04}"/>
            </c:ext>
          </c:extLst>
        </c:ser>
        <c:dLbls>
          <c:showLegendKey val="0"/>
          <c:showVal val="0"/>
          <c:showCatName val="0"/>
          <c:showSerName val="0"/>
          <c:showPercent val="0"/>
          <c:showBubbleSize val="0"/>
        </c:dLbls>
        <c:gapWidth val="219"/>
        <c:overlap val="-27"/>
        <c:axId val="627982224"/>
        <c:axId val="627987472"/>
      </c:barChart>
      <c:catAx>
        <c:axId val="62798222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627987472"/>
        <c:crosses val="autoZero"/>
        <c:auto val="1"/>
        <c:lblAlgn val="ctr"/>
        <c:lblOffset val="100"/>
        <c:noMultiLvlLbl val="0"/>
      </c:catAx>
      <c:valAx>
        <c:axId val="62798747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62798222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12700" cap="flat" cmpd="sng" algn="ctr">
      <a:solidFill>
        <a:schemeClr val="accent1"/>
      </a:solidFill>
      <a:prstDash val="solid"/>
      <a:miter lim="800000"/>
    </a:ln>
    <a:effectLst/>
  </c:spPr>
  <c:txPr>
    <a:bodyPr/>
    <a:lstStyle/>
    <a:p>
      <a:pPr>
        <a:defRPr>
          <a:solidFill>
            <a:schemeClr val="dk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hyperlink" Target="#nav_end"/><Relationship Id="rId2" Type="http://schemas.openxmlformats.org/officeDocument/2006/relationships/image" Target="../media/image1.gif"/><Relationship Id="rId1" Type="http://schemas.openxmlformats.org/officeDocument/2006/relationships/hyperlink" Target="#Home!A1"/></Relationships>
</file>

<file path=xl/drawings/_rels/drawing2.xml.rels><?xml version="1.0" encoding="UTF-8" standalone="yes"?>
<Relationships xmlns="http://schemas.openxmlformats.org/package/2006/relationships"><Relationship Id="rId3" Type="http://schemas.openxmlformats.org/officeDocument/2006/relationships/image" Target="../media/image1.gif"/><Relationship Id="rId2" Type="http://schemas.openxmlformats.org/officeDocument/2006/relationships/chart" Target="../charts/chart2.xml"/><Relationship Id="rId1" Type="http://schemas.openxmlformats.org/officeDocument/2006/relationships/chart" Target="../charts/chart1.xml"/><Relationship Id="rId5" Type="http://schemas.openxmlformats.org/officeDocument/2006/relationships/image" Target="../media/image2.gif"/><Relationship Id="rId4" Type="http://schemas.openxmlformats.org/officeDocument/2006/relationships/chart" Target="../charts/chart3.xml"/></Relationships>
</file>

<file path=xl/drawings/_rels/drawing3.xml.rels><?xml version="1.0" encoding="UTF-8" standalone="yes"?>
<Relationships xmlns="http://schemas.openxmlformats.org/package/2006/relationships"><Relationship Id="rId2" Type="http://schemas.openxmlformats.org/officeDocument/2006/relationships/hyperlink" Target="#Data!A1"/><Relationship Id="rId1" Type="http://schemas.openxmlformats.org/officeDocument/2006/relationships/image" Target="../media/image1.gif"/></Relationships>
</file>

<file path=xl/drawings/drawing1.xml><?xml version="1.0" encoding="utf-8"?>
<xdr:wsDr xmlns:xdr="http://schemas.openxmlformats.org/drawingml/2006/spreadsheetDrawing" xmlns:a="http://schemas.openxmlformats.org/drawingml/2006/main">
  <xdr:twoCellAnchor editAs="oneCell">
    <xdr:from>
      <xdr:col>4</xdr:col>
      <xdr:colOff>0</xdr:colOff>
      <xdr:row>0</xdr:row>
      <xdr:rowOff>0</xdr:rowOff>
    </xdr:from>
    <xdr:to>
      <xdr:col>4</xdr:col>
      <xdr:colOff>554096</xdr:colOff>
      <xdr:row>1</xdr:row>
      <xdr:rowOff>53340</xdr:rowOff>
    </xdr:to>
    <xdr:pic>
      <xdr:nvPicPr>
        <xdr:cNvPr id="2" name="Picture 1">
          <a:hlinkClick xmlns:r="http://schemas.openxmlformats.org/officeDocument/2006/relationships" r:id="rId1"/>
          <a:extLst>
            <a:ext uri="{FF2B5EF4-FFF2-40B4-BE49-F238E27FC236}">
              <a16:creationId xmlns:a16="http://schemas.microsoft.com/office/drawing/2014/main" id="{A57B12C4-9EEC-4186-9BD3-5070726B33A4}"/>
            </a:ext>
          </a:extLst>
        </xdr:cNvPr>
        <xdr:cNvPicPr>
          <a:picLocks noChangeAspect="1"/>
        </xdr:cNvPicPr>
      </xdr:nvPicPr>
      <xdr:blipFill>
        <a:blip xmlns:r="http://schemas.openxmlformats.org/officeDocument/2006/relationships" r:embed="rId2" cstate="print">
          <a:duotone>
            <a:prstClr val="black"/>
            <a:schemeClr val="accent3">
              <a:tint val="45000"/>
              <a:satMod val="400000"/>
            </a:schemeClr>
          </a:duotone>
          <a:extLst>
            <a:ext uri="{28A0092B-C50C-407E-A947-70E740481C1C}">
              <a14:useLocalDpi xmlns:a14="http://schemas.microsoft.com/office/drawing/2010/main" val="0"/>
            </a:ext>
          </a:extLst>
        </a:blip>
        <a:stretch>
          <a:fillRect/>
        </a:stretch>
      </xdr:blipFill>
      <xdr:spPr>
        <a:xfrm>
          <a:off x="3819525" y="0"/>
          <a:ext cx="542666" cy="457200"/>
        </a:xfrm>
        <a:prstGeom prst="rect">
          <a:avLst/>
        </a:prstGeom>
      </xdr:spPr>
    </xdr:pic>
    <xdr:clientData/>
  </xdr:twoCellAnchor>
  <xdr:twoCellAnchor>
    <xdr:from>
      <xdr:col>5</xdr:col>
      <xdr:colOff>180975</xdr:colOff>
      <xdr:row>0</xdr:row>
      <xdr:rowOff>38100</xdr:rowOff>
    </xdr:from>
    <xdr:to>
      <xdr:col>5</xdr:col>
      <xdr:colOff>673227</xdr:colOff>
      <xdr:row>1</xdr:row>
      <xdr:rowOff>83820</xdr:rowOff>
    </xdr:to>
    <xdr:sp macro="" textlink="">
      <xdr:nvSpPr>
        <xdr:cNvPr id="3" name="Arrow: Down 2">
          <a:hlinkClick xmlns:r="http://schemas.openxmlformats.org/officeDocument/2006/relationships" r:id="rId3"/>
          <a:extLst>
            <a:ext uri="{FF2B5EF4-FFF2-40B4-BE49-F238E27FC236}">
              <a16:creationId xmlns:a16="http://schemas.microsoft.com/office/drawing/2014/main" id="{7EEC6488-FA4C-410B-A6EA-0287AEE4D3A4}"/>
            </a:ext>
          </a:extLst>
        </xdr:cNvPr>
        <xdr:cNvSpPr/>
      </xdr:nvSpPr>
      <xdr:spPr>
        <a:xfrm>
          <a:off x="4743450" y="38100"/>
          <a:ext cx="492252" cy="455295"/>
        </a:xfrm>
        <a:prstGeom prst="downArrow">
          <a:avLst/>
        </a:prstGeom>
      </xdr:spPr>
      <xdr:style>
        <a:lnRef idx="2">
          <a:schemeClr val="accent5">
            <a:shade val="15000"/>
          </a:schemeClr>
        </a:lnRef>
        <a:fillRef idx="1">
          <a:schemeClr val="accent5"/>
        </a:fillRef>
        <a:effectRef idx="0">
          <a:schemeClr val="accent5"/>
        </a:effectRef>
        <a:fontRef idx="minor">
          <a:schemeClr val="lt1"/>
        </a:fontRef>
      </xdr:style>
      <xdr:txBody>
        <a:bodyPr vertOverflow="clip" horzOverflow="clip" rtlCol="0" anchor="t"/>
        <a:lstStyle/>
        <a:p>
          <a:pPr algn="l"/>
          <a:endParaRPr lang="en-US" sz="1100"/>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1</xdr:col>
      <xdr:colOff>0</xdr:colOff>
      <xdr:row>2</xdr:row>
      <xdr:rowOff>0</xdr:rowOff>
    </xdr:from>
    <xdr:to>
      <xdr:col>7</xdr:col>
      <xdr:colOff>533400</xdr:colOff>
      <xdr:row>6</xdr:row>
      <xdr:rowOff>21770</xdr:rowOff>
    </xdr:to>
    <xdr:graphicFrame macro="">
      <xdr:nvGraphicFramePr>
        <xdr:cNvPr id="19" name="Chart 18">
          <a:extLst>
            <a:ext uri="{FF2B5EF4-FFF2-40B4-BE49-F238E27FC236}">
              <a16:creationId xmlns:a16="http://schemas.microsoft.com/office/drawing/2014/main" id="{B05E5731-1D5A-4BEB-881F-856E563B2B5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1181099</xdr:colOff>
      <xdr:row>8</xdr:row>
      <xdr:rowOff>185055</xdr:rowOff>
    </xdr:from>
    <xdr:to>
      <xdr:col>10</xdr:col>
      <xdr:colOff>1471070</xdr:colOff>
      <xdr:row>25</xdr:row>
      <xdr:rowOff>99084</xdr:rowOff>
    </xdr:to>
    <xdr:graphicFrame macro="">
      <xdr:nvGraphicFramePr>
        <xdr:cNvPr id="9" name="Chart 8">
          <a:extLst>
            <a:ext uri="{FF2B5EF4-FFF2-40B4-BE49-F238E27FC236}">
              <a16:creationId xmlns:a16="http://schemas.microsoft.com/office/drawing/2014/main" id="{FF0C1C1E-7CD6-4FA2-A536-ED6DF3C813C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0</xdr:col>
      <xdr:colOff>103414</xdr:colOff>
      <xdr:row>8</xdr:row>
      <xdr:rowOff>185054</xdr:rowOff>
    </xdr:from>
    <xdr:to>
      <xdr:col>2</xdr:col>
      <xdr:colOff>651171</xdr:colOff>
      <xdr:row>25</xdr:row>
      <xdr:rowOff>95272</xdr:rowOff>
    </xdr:to>
    <mc:AlternateContent xmlns:mc="http://schemas.openxmlformats.org/markup-compatibility/2006">
      <mc:Choice xmlns:a14="http://schemas.microsoft.com/office/drawing/2010/main" Requires="a14">
        <xdr:graphicFrame macro="">
          <xdr:nvGraphicFramePr>
            <xdr:cNvPr id="10" name="Region">
              <a:extLst>
                <a:ext uri="{FF2B5EF4-FFF2-40B4-BE49-F238E27FC236}">
                  <a16:creationId xmlns:a16="http://schemas.microsoft.com/office/drawing/2014/main" id="{322B499F-7015-4E2E-BBEB-BA1DAE6E2F1A}"/>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dr:sp macro="" textlink="">
          <xdr:nvSpPr>
            <xdr:cNvPr id="0" name=""/>
            <xdr:cNvSpPr>
              <a:spLocks noTextEdit="1"/>
            </xdr:cNvSpPr>
          </xdr:nvSpPr>
          <xdr:spPr>
            <a:xfrm>
              <a:off x="101509" y="4212224"/>
              <a:ext cx="1625987" cy="283248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oneCell">
    <xdr:from>
      <xdr:col>9</xdr:col>
      <xdr:colOff>326570</xdr:colOff>
      <xdr:row>2</xdr:row>
      <xdr:rowOff>348585</xdr:rowOff>
    </xdr:from>
    <xdr:to>
      <xdr:col>9</xdr:col>
      <xdr:colOff>1211852</xdr:colOff>
      <xdr:row>2</xdr:row>
      <xdr:rowOff>1096347</xdr:rowOff>
    </xdr:to>
    <xdr:pic>
      <xdr:nvPicPr>
        <xdr:cNvPr id="14" name="Picture 13">
          <a:extLst>
            <a:ext uri="{FF2B5EF4-FFF2-40B4-BE49-F238E27FC236}">
              <a16:creationId xmlns:a16="http://schemas.microsoft.com/office/drawing/2014/main" id="{DF5817EB-6A7E-4EB3-89C8-FD92624E56FF}"/>
            </a:ext>
          </a:extLst>
        </xdr:cNvPr>
        <xdr:cNvPicPr>
          <a:picLocks noChangeAspect="1"/>
        </xdr:cNvPicPr>
      </xdr:nvPicPr>
      <xdr:blipFill>
        <a:blip xmlns:r="http://schemas.openxmlformats.org/officeDocument/2006/relationships" r:embed="rId3" cstate="print">
          <a:duotone>
            <a:schemeClr val="accent1">
              <a:shade val="45000"/>
              <a:satMod val="135000"/>
            </a:schemeClr>
            <a:prstClr val="white"/>
          </a:duotone>
          <a:extLst>
            <a:ext uri="{28A0092B-C50C-407E-A947-70E740481C1C}">
              <a14:useLocalDpi xmlns:a14="http://schemas.microsoft.com/office/drawing/2010/main" val="0"/>
            </a:ext>
          </a:extLst>
        </a:blip>
        <a:stretch>
          <a:fillRect/>
        </a:stretch>
      </xdr:blipFill>
      <xdr:spPr>
        <a:xfrm>
          <a:off x="7783284" y="718699"/>
          <a:ext cx="887187" cy="749667"/>
        </a:xfrm>
        <a:prstGeom prst="rect">
          <a:avLst/>
        </a:prstGeom>
      </xdr:spPr>
    </xdr:pic>
    <xdr:clientData/>
  </xdr:twoCellAnchor>
  <xdr:twoCellAnchor>
    <xdr:from>
      <xdr:col>2</xdr:col>
      <xdr:colOff>849084</xdr:colOff>
      <xdr:row>8</xdr:row>
      <xdr:rowOff>185055</xdr:rowOff>
    </xdr:from>
    <xdr:to>
      <xdr:col>8</xdr:col>
      <xdr:colOff>1077685</xdr:colOff>
      <xdr:row>25</xdr:row>
      <xdr:rowOff>99084</xdr:rowOff>
    </xdr:to>
    <xdr:graphicFrame macro="">
      <xdr:nvGraphicFramePr>
        <xdr:cNvPr id="11" name="Chart 10">
          <a:extLst>
            <a:ext uri="{FF2B5EF4-FFF2-40B4-BE49-F238E27FC236}">
              <a16:creationId xmlns:a16="http://schemas.microsoft.com/office/drawing/2014/main" id="{45119502-0B61-48F4-9248-DAC30C65FC7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10</xdr:col>
      <xdr:colOff>340775</xdr:colOff>
      <xdr:row>2</xdr:row>
      <xdr:rowOff>250370</xdr:rowOff>
    </xdr:from>
    <xdr:to>
      <xdr:col>10</xdr:col>
      <xdr:colOff>1190761</xdr:colOff>
      <xdr:row>2</xdr:row>
      <xdr:rowOff>1162115</xdr:rowOff>
    </xdr:to>
    <xdr:pic>
      <xdr:nvPicPr>
        <xdr:cNvPr id="3" name="Picture 2">
          <a:extLst>
            <a:ext uri="{FF2B5EF4-FFF2-40B4-BE49-F238E27FC236}">
              <a16:creationId xmlns:a16="http://schemas.microsoft.com/office/drawing/2014/main" id="{422550DC-FC9A-4582-B0EE-2ED8CC3F9588}"/>
            </a:ext>
          </a:extLst>
        </xdr:cNvPr>
        <xdr:cNvPicPr>
          <a:picLocks noChangeAspect="1"/>
        </xdr:cNvPicPr>
      </xdr:nvPicPr>
      <xdr:blipFill>
        <a:blip xmlns:r="http://schemas.openxmlformats.org/officeDocument/2006/relationships" r:embed="rId5" cstate="print">
          <a:duotone>
            <a:schemeClr val="accent1">
              <a:shade val="45000"/>
              <a:satMod val="135000"/>
            </a:schemeClr>
            <a:prstClr val="white"/>
          </a:duotone>
          <a:extLst>
            <a:ext uri="{28A0092B-C50C-407E-A947-70E740481C1C}">
              <a14:useLocalDpi xmlns:a14="http://schemas.microsoft.com/office/drawing/2010/main" val="0"/>
            </a:ext>
          </a:extLst>
        </a:blip>
        <a:stretch>
          <a:fillRect/>
        </a:stretch>
      </xdr:blipFill>
      <xdr:spPr>
        <a:xfrm>
          <a:off x="9272504" y="859970"/>
          <a:ext cx="848081" cy="915555"/>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171448</xdr:colOff>
      <xdr:row>9</xdr:row>
      <xdr:rowOff>102870</xdr:rowOff>
    </xdr:from>
    <xdr:to>
      <xdr:col>4</xdr:col>
      <xdr:colOff>571499</xdr:colOff>
      <xdr:row>21</xdr:row>
      <xdr:rowOff>58316</xdr:rowOff>
    </xdr:to>
    <xdr:pic>
      <xdr:nvPicPr>
        <xdr:cNvPr id="3" name="Picture 2">
          <a:extLst>
            <a:ext uri="{FF2B5EF4-FFF2-40B4-BE49-F238E27FC236}">
              <a16:creationId xmlns:a16="http://schemas.microsoft.com/office/drawing/2014/main" id="{11084692-993A-4633-85E4-02029A009DA9}"/>
            </a:ext>
          </a:extLst>
        </xdr:cNvPr>
        <xdr:cNvPicPr>
          <a:picLocks noChangeAspect="1"/>
        </xdr:cNvPicPr>
      </xdr:nvPicPr>
      <xdr:blipFill>
        <a:blip xmlns:r="http://schemas.openxmlformats.org/officeDocument/2006/relationships" r:embed="rId1" cstate="print">
          <a:duotone>
            <a:schemeClr val="accent1">
              <a:shade val="45000"/>
              <a:satMod val="135000"/>
            </a:schemeClr>
            <a:prstClr val="white"/>
          </a:duotone>
          <a:extLst>
            <a:ext uri="{28A0092B-C50C-407E-A947-70E740481C1C}">
              <a14:useLocalDpi xmlns:a14="http://schemas.microsoft.com/office/drawing/2010/main" val="0"/>
            </a:ext>
          </a:extLst>
        </a:blip>
        <a:stretch>
          <a:fillRect/>
        </a:stretch>
      </xdr:blipFill>
      <xdr:spPr>
        <a:xfrm>
          <a:off x="838198" y="1645920"/>
          <a:ext cx="2400301" cy="2012846"/>
        </a:xfrm>
        <a:prstGeom prst="rect">
          <a:avLst/>
        </a:prstGeom>
      </xdr:spPr>
    </xdr:pic>
    <xdr:clientData/>
  </xdr:twoCellAnchor>
  <xdr:twoCellAnchor>
    <xdr:from>
      <xdr:col>0</xdr:col>
      <xdr:colOff>628650</xdr:colOff>
      <xdr:row>1</xdr:row>
      <xdr:rowOff>114300</xdr:rowOff>
    </xdr:from>
    <xdr:to>
      <xdr:col>12</xdr:col>
      <xdr:colOff>514350</xdr:colOff>
      <xdr:row>7</xdr:row>
      <xdr:rowOff>0</xdr:rowOff>
    </xdr:to>
    <xdr:sp macro="" textlink="">
      <xdr:nvSpPr>
        <xdr:cNvPr id="4" name="Rectangle: Rounded Corners 3">
          <a:extLst>
            <a:ext uri="{FF2B5EF4-FFF2-40B4-BE49-F238E27FC236}">
              <a16:creationId xmlns:a16="http://schemas.microsoft.com/office/drawing/2014/main" id="{CC18F35F-C721-2449-AE03-FDAB8770FADA}"/>
            </a:ext>
          </a:extLst>
        </xdr:cNvPr>
        <xdr:cNvSpPr/>
      </xdr:nvSpPr>
      <xdr:spPr>
        <a:xfrm>
          <a:off x="628650" y="285750"/>
          <a:ext cx="7886700" cy="914400"/>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000"/>
            <a:t>Melbourne Property Barons Sales</a:t>
          </a:r>
          <a:r>
            <a:rPr lang="en-US" sz="2000" baseline="0"/>
            <a:t> Report 2017</a:t>
          </a:r>
          <a:endParaRPr lang="en-US" sz="2000"/>
        </a:p>
      </xdr:txBody>
    </xdr:sp>
    <xdr:clientData/>
  </xdr:twoCellAnchor>
  <xdr:twoCellAnchor>
    <xdr:from>
      <xdr:col>6</xdr:col>
      <xdr:colOff>445770</xdr:colOff>
      <xdr:row>9</xdr:row>
      <xdr:rowOff>40005</xdr:rowOff>
    </xdr:from>
    <xdr:to>
      <xdr:col>12</xdr:col>
      <xdr:colOff>575310</xdr:colOff>
      <xdr:row>12</xdr:row>
      <xdr:rowOff>7620</xdr:rowOff>
    </xdr:to>
    <xdr:sp macro="" textlink="">
      <xdr:nvSpPr>
        <xdr:cNvPr id="5" name="Rectangle: Rounded Corners 4">
          <a:hlinkClick xmlns:r="http://schemas.openxmlformats.org/officeDocument/2006/relationships" r:id="rId2"/>
          <a:extLst>
            <a:ext uri="{FF2B5EF4-FFF2-40B4-BE49-F238E27FC236}">
              <a16:creationId xmlns:a16="http://schemas.microsoft.com/office/drawing/2014/main" id="{1C318E25-3DCC-3101-3063-29AD88C3EAB2}"/>
            </a:ext>
          </a:extLst>
        </xdr:cNvPr>
        <xdr:cNvSpPr/>
      </xdr:nvSpPr>
      <xdr:spPr>
        <a:xfrm>
          <a:off x="4446270" y="1583055"/>
          <a:ext cx="4130040" cy="481965"/>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algn="ctr"/>
          <a:r>
            <a:rPr lang="en-US" sz="1100"/>
            <a:t>Sales Data</a:t>
          </a:r>
        </a:p>
        <a:p>
          <a:pPr algn="l"/>
          <a:endParaRPr lang="en-US" sz="1100"/>
        </a:p>
      </xdr:txBody>
    </xdr:sp>
    <xdr:clientData/>
  </xdr:twoCellAnchor>
  <xdr:twoCellAnchor>
    <xdr:from>
      <xdr:col>6</xdr:col>
      <xdr:colOff>443865</xdr:colOff>
      <xdr:row>14</xdr:row>
      <xdr:rowOff>118110</xdr:rowOff>
    </xdr:from>
    <xdr:to>
      <xdr:col>12</xdr:col>
      <xdr:colOff>581025</xdr:colOff>
      <xdr:row>17</xdr:row>
      <xdr:rowOff>80010</xdr:rowOff>
    </xdr:to>
    <xdr:sp macro="" textlink="">
      <xdr:nvSpPr>
        <xdr:cNvPr id="6" name="Rectangle: Rounded Corners 5">
          <a:extLst>
            <a:ext uri="{FF2B5EF4-FFF2-40B4-BE49-F238E27FC236}">
              <a16:creationId xmlns:a16="http://schemas.microsoft.com/office/drawing/2014/main" id="{69E199A5-FE30-2C3F-8160-4802C5E4C860}"/>
            </a:ext>
          </a:extLst>
        </xdr:cNvPr>
        <xdr:cNvSpPr/>
      </xdr:nvSpPr>
      <xdr:spPr>
        <a:xfrm>
          <a:off x="4444365" y="2518410"/>
          <a:ext cx="4137660" cy="476250"/>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algn="ctr"/>
          <a:r>
            <a:rPr lang="en-US" sz="1100"/>
            <a:t>Lookup</a:t>
          </a:r>
          <a:r>
            <a:rPr lang="en-US" sz="1100" baseline="0"/>
            <a:t> Lists</a:t>
          </a:r>
          <a:endParaRPr lang="en-US" sz="1100"/>
        </a:p>
        <a:p>
          <a:pPr algn="l"/>
          <a:endParaRPr lang="en-US" sz="1100"/>
        </a:p>
      </xdr:txBody>
    </xdr:sp>
    <xdr:clientData/>
  </xdr:twoCellAnchor>
  <xdr:twoCellAnchor>
    <xdr:from>
      <xdr:col>6</xdr:col>
      <xdr:colOff>443865</xdr:colOff>
      <xdr:row>20</xdr:row>
      <xdr:rowOff>20955</xdr:rowOff>
    </xdr:from>
    <xdr:to>
      <xdr:col>12</xdr:col>
      <xdr:colOff>577215</xdr:colOff>
      <xdr:row>23</xdr:row>
      <xdr:rowOff>0</xdr:rowOff>
    </xdr:to>
    <xdr:sp macro="" textlink="">
      <xdr:nvSpPr>
        <xdr:cNvPr id="7" name="Rectangle: Rounded Corners 6">
          <a:extLst>
            <a:ext uri="{FF2B5EF4-FFF2-40B4-BE49-F238E27FC236}">
              <a16:creationId xmlns:a16="http://schemas.microsoft.com/office/drawing/2014/main" id="{054C145D-C903-7F67-263E-6CD9B87121C8}"/>
            </a:ext>
          </a:extLst>
        </xdr:cNvPr>
        <xdr:cNvSpPr/>
      </xdr:nvSpPr>
      <xdr:spPr>
        <a:xfrm>
          <a:off x="4444365" y="3449955"/>
          <a:ext cx="4133850" cy="493395"/>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algn="ctr"/>
          <a:r>
            <a:rPr lang="en-US" sz="1100"/>
            <a:t>Report</a:t>
          </a:r>
        </a:p>
        <a:p>
          <a:pPr algn="l"/>
          <a:endParaRPr lang="en-US" sz="1100"/>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nic" refreshedDate="43059.679721296299" createdVersion="6" refreshedVersion="6" minRefreshableVersion="3" recordCount="12233" xr:uid="{00000000-000A-0000-FFFF-FFFF00000000}">
  <cacheSource type="worksheet">
    <worksheetSource name="tbl_Sales"/>
  </cacheSource>
  <cacheFields count="17">
    <cacheField name="Date" numFmtId="14">
      <sharedItems containsSemiMixedTypes="0" containsNonDate="0" containsDate="1" containsString="0" minDate="2016-02-05T00:00:00" maxDate="2017-10-01T00:00:00" count="569">
        <d v="2016-02-05T00:00:00"/>
        <d v="2016-02-06T00:00:00"/>
        <d v="2016-02-08T00:00:00"/>
        <d v="2016-02-11T00:00:00"/>
        <d v="2016-02-12T00:00:00"/>
        <d v="2016-02-13T00:00:00"/>
        <d v="2016-02-14T00:00:00"/>
        <d v="2016-02-15T00:00:00"/>
        <d v="2016-02-18T00:00:00"/>
        <d v="2016-02-19T00:00:00"/>
        <d v="2016-02-20T00:00:00"/>
        <d v="2016-02-23T00:00:00"/>
        <d v="2016-02-27T00:00:00"/>
        <d v="2016-03-02T00:00:00"/>
        <d v="2016-03-04T00:00:00"/>
        <d v="2016-03-12T00:00:00"/>
        <d v="2016-03-14T00:00:00"/>
        <d v="2016-03-17T00:00:00"/>
        <d v="2016-03-18T00:00:00"/>
        <d v="2016-03-20T00:00:00"/>
        <d v="2016-03-23T00:00:00"/>
        <d v="2016-03-27T00:00:00"/>
        <d v="2016-03-30T00:00:00"/>
        <d v="2016-04-03T00:00:00"/>
        <d v="2016-04-04T00:00:00"/>
        <d v="2016-04-05T00:00:00"/>
        <d v="2016-04-06T00:00:00"/>
        <d v="2016-04-07T00:00:00"/>
        <d v="2016-04-08T00:00:00"/>
        <d v="2016-04-09T00:00:00"/>
        <d v="2016-04-10T00:00:00"/>
        <d v="2016-04-11T00:00:00"/>
        <d v="2016-04-12T00:00:00"/>
        <d v="2016-04-13T00:00:00"/>
        <d v="2016-04-14T00:00:00"/>
        <d v="2016-04-15T00:00:00"/>
        <d v="2016-04-16T00:00:00"/>
        <d v="2016-04-17T00:00:00"/>
        <d v="2016-04-18T00:00:00"/>
        <d v="2016-04-19T00:00:00"/>
        <d v="2016-04-20T00:00:00"/>
        <d v="2016-04-21T00:00:00"/>
        <d v="2016-04-22T00:00:00"/>
        <d v="2016-04-23T00:00:00"/>
        <d v="2016-04-24T00:00:00"/>
        <d v="2016-04-25T00:00:00"/>
        <d v="2016-04-26T00:00:00"/>
        <d v="2016-04-27T00:00:00"/>
        <d v="2016-04-28T00:00:00"/>
        <d v="2016-04-29T00:00:00"/>
        <d v="2016-04-30T00:00:00"/>
        <d v="2016-05-01T00:00:00"/>
        <d v="2016-05-02T00:00:00"/>
        <d v="2016-05-03T00:00:00"/>
        <d v="2016-05-04T00:00:00"/>
        <d v="2016-05-05T00:00:00"/>
        <d v="2016-05-06T00:00:00"/>
        <d v="2016-05-07T00:00:00"/>
        <d v="2016-05-08T00:00:00"/>
        <d v="2016-05-09T00:00:00"/>
        <d v="2016-05-10T00:00:00"/>
        <d v="2016-05-11T00:00:00"/>
        <d v="2016-05-12T00:00:00"/>
        <d v="2016-05-13T00:00:00"/>
        <d v="2016-05-14T00:00:00"/>
        <d v="2016-05-15T00:00:00"/>
        <d v="2016-05-16T00:00:00"/>
        <d v="2016-05-17T00:00:00"/>
        <d v="2016-05-18T00:00:00"/>
        <d v="2016-05-19T00:00:00"/>
        <d v="2016-05-20T00:00:00"/>
        <d v="2016-05-21T00:00:00"/>
        <d v="2016-05-22T00:00:00"/>
        <d v="2016-05-23T00:00:00"/>
        <d v="2016-05-24T00:00:00"/>
        <d v="2016-05-25T00:00:00"/>
        <d v="2016-05-26T00:00:00"/>
        <d v="2016-05-27T00:00:00"/>
        <d v="2016-05-28T00:00:00"/>
        <d v="2016-05-29T00:00:00"/>
        <d v="2016-05-30T00:00:00"/>
        <d v="2016-05-31T00:00:00"/>
        <d v="2016-06-01T00:00:00"/>
        <d v="2016-06-02T00:00:00"/>
        <d v="2016-06-03T00:00:00"/>
        <d v="2016-06-04T00:00:00"/>
        <d v="2016-06-05T00:00:00"/>
        <d v="2016-06-06T00:00:00"/>
        <d v="2016-06-07T00:00:00"/>
        <d v="2016-06-08T00:00:00"/>
        <d v="2016-06-09T00:00:00"/>
        <d v="2016-06-10T00:00:00"/>
        <d v="2016-06-11T00:00:00"/>
        <d v="2016-06-12T00:00:00"/>
        <d v="2016-06-13T00:00:00"/>
        <d v="2016-06-14T00:00:00"/>
        <d v="2016-06-15T00:00:00"/>
        <d v="2016-06-16T00:00:00"/>
        <d v="2016-06-17T00:00:00"/>
        <d v="2016-06-18T00:00:00"/>
        <d v="2016-06-19T00:00:00"/>
        <d v="2016-06-20T00:00:00"/>
        <d v="2016-06-21T00:00:00"/>
        <d v="2016-06-22T00:00:00"/>
        <d v="2016-06-23T00:00:00"/>
        <d v="2016-06-24T00:00:00"/>
        <d v="2016-06-25T00:00:00"/>
        <d v="2016-06-26T00:00:00"/>
        <d v="2016-06-27T00:00:00"/>
        <d v="2016-06-28T00:00:00"/>
        <d v="2016-06-29T00:00:00"/>
        <d v="2016-06-30T00:00:00"/>
        <d v="2016-07-01T00:00:00"/>
        <d v="2016-07-02T00:00:00"/>
        <d v="2016-07-03T00:00:00"/>
        <d v="2016-07-04T00:00:00"/>
        <d v="2016-07-05T00:00:00"/>
        <d v="2016-07-06T00:00:00"/>
        <d v="2016-07-07T00:00:00"/>
        <d v="2016-07-08T00:00:00"/>
        <d v="2016-07-09T00:00:00"/>
        <d v="2016-07-10T00:00:00"/>
        <d v="2016-07-11T00:00:00"/>
        <d v="2016-07-12T00:00:00"/>
        <d v="2016-07-13T00:00:00"/>
        <d v="2016-07-14T00:00:00"/>
        <d v="2016-07-15T00:00:00"/>
        <d v="2016-07-16T00:00:00"/>
        <d v="2016-07-17T00:00:00"/>
        <d v="2016-07-18T00:00:00"/>
        <d v="2016-07-19T00:00:00"/>
        <d v="2016-07-20T00:00:00"/>
        <d v="2016-07-21T00:00:00"/>
        <d v="2016-07-22T00:00:00"/>
        <d v="2016-07-23T00:00:00"/>
        <d v="2016-07-24T00:00:00"/>
        <d v="2016-07-25T00:00:00"/>
        <d v="2016-07-26T00:00:00"/>
        <d v="2016-07-27T00:00:00"/>
        <d v="2016-07-28T00:00:00"/>
        <d v="2016-07-29T00:00:00"/>
        <d v="2016-07-30T00:00:00"/>
        <d v="2016-07-31T00:00:00"/>
        <d v="2016-08-01T00:00:00"/>
        <d v="2016-08-02T00:00:00"/>
        <d v="2016-08-03T00:00:00"/>
        <d v="2016-08-04T00:00:00"/>
        <d v="2016-08-05T00:00:00"/>
        <d v="2016-08-06T00:00:00"/>
        <d v="2016-08-07T00:00:00"/>
        <d v="2016-08-08T00:00:00"/>
        <d v="2016-08-09T00:00:00"/>
        <d v="2016-08-10T00:00:00"/>
        <d v="2016-08-11T00:00:00"/>
        <d v="2016-08-12T00:00:00"/>
        <d v="2016-08-13T00:00:00"/>
        <d v="2016-08-14T00:00:00"/>
        <d v="2016-08-15T00:00:00"/>
        <d v="2016-08-16T00:00:00"/>
        <d v="2016-08-17T00:00:00"/>
        <d v="2016-08-18T00:00:00"/>
        <d v="2016-08-19T00:00:00"/>
        <d v="2016-08-20T00:00:00"/>
        <d v="2016-08-21T00:00:00"/>
        <d v="2016-08-22T00:00:00"/>
        <d v="2016-08-23T00:00:00"/>
        <d v="2016-08-24T00:00:00"/>
        <d v="2016-08-25T00:00:00"/>
        <d v="2016-08-26T00:00:00"/>
        <d v="2016-08-27T00:00:00"/>
        <d v="2016-08-28T00:00:00"/>
        <d v="2016-08-29T00:00:00"/>
        <d v="2016-08-30T00:00:00"/>
        <d v="2016-08-31T00:00:00"/>
        <d v="2016-09-01T00:00:00"/>
        <d v="2016-09-02T00:00:00"/>
        <d v="2016-09-03T00:00:00"/>
        <d v="2016-09-04T00:00:00"/>
        <d v="2016-09-05T00:00:00"/>
        <d v="2016-09-06T00:00:00"/>
        <d v="2016-09-07T00:00:00"/>
        <d v="2016-09-08T00:00:00"/>
        <d v="2016-09-09T00:00:00"/>
        <d v="2016-09-10T00:00:00"/>
        <d v="2016-09-11T00:00:00"/>
        <d v="2016-09-12T00:00:00"/>
        <d v="2016-09-13T00:00:00"/>
        <d v="2016-09-14T00:00:00"/>
        <d v="2016-09-15T00:00:00"/>
        <d v="2016-09-16T00:00:00"/>
        <d v="2016-09-17T00:00:00"/>
        <d v="2016-09-18T00:00:00"/>
        <d v="2016-09-19T00:00:00"/>
        <d v="2016-09-20T00:00:00"/>
        <d v="2016-09-21T00:00:00"/>
        <d v="2016-09-22T00:00:00"/>
        <d v="2016-09-23T00:00:00"/>
        <d v="2016-09-24T00:00:00"/>
        <d v="2016-09-25T00:00:00"/>
        <d v="2016-09-26T00:00:00"/>
        <d v="2016-09-27T00:00:00"/>
        <d v="2016-09-28T00:00:00"/>
        <d v="2016-09-29T00:00:00"/>
        <d v="2016-09-30T00:00:00"/>
        <d v="2016-10-01T00:00:00"/>
        <d v="2016-10-02T00:00:00"/>
        <d v="2016-10-03T00:00:00"/>
        <d v="2016-10-04T00:00:00"/>
        <d v="2016-10-05T00:00:00"/>
        <d v="2016-10-06T00:00:00"/>
        <d v="2016-10-07T00:00:00"/>
        <d v="2016-10-08T00:00:00"/>
        <d v="2016-10-09T00:00:00"/>
        <d v="2016-10-10T00:00:00"/>
        <d v="2016-10-11T00:00:00"/>
        <d v="2016-10-12T00:00:00"/>
        <d v="2016-10-13T00:00:00"/>
        <d v="2016-10-14T00:00:00"/>
        <d v="2016-10-15T00:00:00"/>
        <d v="2016-10-16T00:00:00"/>
        <d v="2016-10-17T00:00:00"/>
        <d v="2016-10-18T00:00:00"/>
        <d v="2016-10-19T00:00:00"/>
        <d v="2016-10-20T00:00:00"/>
        <d v="2016-10-21T00:00:00"/>
        <d v="2016-10-22T00:00:00"/>
        <d v="2016-10-23T00:00:00"/>
        <d v="2016-10-24T00:00:00"/>
        <d v="2016-10-25T00:00:00"/>
        <d v="2016-10-26T00:00:00"/>
        <d v="2016-10-27T00:00:00"/>
        <d v="2016-10-28T00:00:00"/>
        <d v="2016-10-29T00:00:00"/>
        <d v="2016-10-30T00:00:00"/>
        <d v="2016-10-31T00:00:00"/>
        <d v="2016-11-01T00:00:00"/>
        <d v="2016-11-02T00:00:00"/>
        <d v="2016-11-03T00:00:00"/>
        <d v="2016-11-04T00:00:00"/>
        <d v="2016-11-05T00:00:00"/>
        <d v="2016-11-06T00:00:00"/>
        <d v="2016-11-07T00:00:00"/>
        <d v="2016-11-08T00:00:00"/>
        <d v="2016-11-09T00:00:00"/>
        <d v="2016-11-10T00:00:00"/>
        <d v="2016-11-11T00:00:00"/>
        <d v="2016-11-12T00:00:00"/>
        <d v="2016-11-13T00:00:00"/>
        <d v="2016-11-14T00:00:00"/>
        <d v="2016-11-15T00:00:00"/>
        <d v="2016-11-16T00:00:00"/>
        <d v="2016-11-17T00:00:00"/>
        <d v="2016-11-18T00:00:00"/>
        <d v="2016-11-19T00:00:00"/>
        <d v="2016-11-20T00:00:00"/>
        <d v="2016-11-21T00:00:00"/>
        <d v="2016-11-22T00:00:00"/>
        <d v="2016-11-23T00:00:00"/>
        <d v="2016-11-24T00:00:00"/>
        <d v="2016-11-25T00:00:00"/>
        <d v="2016-11-26T00:00:00"/>
        <d v="2016-11-27T00:00:00"/>
        <d v="2016-11-28T00:00:00"/>
        <d v="2016-11-29T00:00:00"/>
        <d v="2016-11-30T00:00:00"/>
        <d v="2016-12-01T00:00:00"/>
        <d v="2016-12-02T00:00:00"/>
        <d v="2016-12-03T00:00:00"/>
        <d v="2016-12-04T00:00:00"/>
        <d v="2016-12-05T00:00:00"/>
        <d v="2016-12-06T00:00:00"/>
        <d v="2016-12-07T00:00:00"/>
        <d v="2016-12-08T00:00:00"/>
        <d v="2016-12-09T00:00:00"/>
        <d v="2016-12-10T00:00:00"/>
        <d v="2016-12-11T00:00:00"/>
        <d v="2016-12-12T00:00:00"/>
        <d v="2016-12-13T00:00:00"/>
        <d v="2016-12-14T00:00:00"/>
        <d v="2016-12-15T00:00:00"/>
        <d v="2016-12-16T00:00:00"/>
        <d v="2016-12-17T00:00:00"/>
        <d v="2016-12-18T00:00:00"/>
        <d v="2016-12-19T00:00:00"/>
        <d v="2016-12-20T00:00:00"/>
        <d v="2016-12-21T00:00:00"/>
        <d v="2016-12-22T00:00:00"/>
        <d v="2016-12-23T00:00:00"/>
        <d v="2016-12-24T00:00:00"/>
        <d v="2016-12-25T00:00:00"/>
        <d v="2016-12-26T00:00:00"/>
        <d v="2016-12-27T00:00:00"/>
        <d v="2016-12-28T00:00:00"/>
        <d v="2016-12-29T00:00:00"/>
        <d v="2016-12-30T00:00:00"/>
        <d v="2016-12-31T00:00:00"/>
        <d v="2017-01-01T00:00:00"/>
        <d v="2017-01-02T00:00:00"/>
        <d v="2017-01-03T00:00:00"/>
        <d v="2017-01-04T00:00:00"/>
        <d v="2017-01-05T00:00:00"/>
        <d v="2017-01-06T00:00:00"/>
        <d v="2017-01-07T00:00:00"/>
        <d v="2017-01-08T00:00:00"/>
        <d v="2017-01-09T00:00:00"/>
        <d v="2017-01-10T00:00:00"/>
        <d v="2017-01-11T00:00:00"/>
        <d v="2017-01-12T00:00:00"/>
        <d v="2017-01-13T00:00:00"/>
        <d v="2017-01-14T00:00:00"/>
        <d v="2017-01-15T00:00:00"/>
        <d v="2017-01-16T00:00:00"/>
        <d v="2017-01-17T00:00:00"/>
        <d v="2017-01-18T00:00:00"/>
        <d v="2017-01-19T00:00:00"/>
        <d v="2017-01-20T00:00:00"/>
        <d v="2017-01-21T00:00:00"/>
        <d v="2017-01-22T00:00:00"/>
        <d v="2017-01-23T00:00:00"/>
        <d v="2017-01-24T00:00:00"/>
        <d v="2017-01-25T00:00:00"/>
        <d v="2017-01-26T00:00:00"/>
        <d v="2017-01-27T00:00:00"/>
        <d v="2017-01-28T00:00:00"/>
        <d v="2017-01-29T00:00:00"/>
        <d v="2017-01-30T00:00:00"/>
        <d v="2017-01-31T00:00:00"/>
        <d v="2017-02-01T00:00:00"/>
        <d v="2017-02-02T00:00:00"/>
        <d v="2017-02-03T00:00:00"/>
        <d v="2017-02-04T00:00:00"/>
        <d v="2017-02-05T00:00:00"/>
        <d v="2017-02-06T00:00:00"/>
        <d v="2017-02-07T00:00:00"/>
        <d v="2017-02-08T00:00:00"/>
        <d v="2017-02-09T00:00:00"/>
        <d v="2017-02-10T00:00:00"/>
        <d v="2017-02-11T00:00:00"/>
        <d v="2017-02-12T00:00:00"/>
        <d v="2017-02-13T00:00:00"/>
        <d v="2017-02-14T00:00:00"/>
        <d v="2017-02-15T00:00:00"/>
        <d v="2017-02-16T00:00:00"/>
        <d v="2017-02-17T00:00:00"/>
        <d v="2017-02-18T00:00:00"/>
        <d v="2017-02-19T00:00:00"/>
        <d v="2017-02-20T00:00:00"/>
        <d v="2017-02-21T00:00:00"/>
        <d v="2017-02-22T00:00:00"/>
        <d v="2017-02-23T00:00:00"/>
        <d v="2017-02-24T00:00:00"/>
        <d v="2017-02-25T00:00:00"/>
        <d v="2017-02-26T00:00:00"/>
        <d v="2017-02-27T00:00:00"/>
        <d v="2017-02-28T00:00:00"/>
        <d v="2017-03-01T00:00:00"/>
        <d v="2017-03-02T00:00:00"/>
        <d v="2017-03-03T00:00:00"/>
        <d v="2017-03-04T00:00:00"/>
        <d v="2017-03-05T00:00:00"/>
        <d v="2017-03-06T00:00:00"/>
        <d v="2017-03-07T00:00:00"/>
        <d v="2017-03-08T00:00:00"/>
        <d v="2017-03-09T00:00:00"/>
        <d v="2017-03-10T00:00:00"/>
        <d v="2017-03-11T00:00:00"/>
        <d v="2017-03-12T00:00:00"/>
        <d v="2017-03-13T00:00:00"/>
        <d v="2017-03-14T00:00:00"/>
        <d v="2017-03-15T00:00:00"/>
        <d v="2017-03-16T00:00:00"/>
        <d v="2017-03-17T00:00:00"/>
        <d v="2017-03-18T00:00:00"/>
        <d v="2017-03-19T00:00:00"/>
        <d v="2017-03-20T00:00:00"/>
        <d v="2017-03-21T00:00:00"/>
        <d v="2017-03-22T00:00:00"/>
        <d v="2017-03-23T00:00:00"/>
        <d v="2017-03-24T00:00:00"/>
        <d v="2017-03-25T00:00:00"/>
        <d v="2017-03-26T00:00:00"/>
        <d v="2017-03-27T00:00:00"/>
        <d v="2017-03-28T00:00:00"/>
        <d v="2017-03-29T00:00:00"/>
        <d v="2017-03-30T00:00:00"/>
        <d v="2017-03-31T00:00:00"/>
        <d v="2017-04-01T00:00:00"/>
        <d v="2017-04-02T00:00:00"/>
        <d v="2017-04-03T00:00:00"/>
        <d v="2017-04-04T00:00:00"/>
        <d v="2017-04-05T00:00:00"/>
        <d v="2017-04-06T00:00:00"/>
        <d v="2017-04-07T00:00:00"/>
        <d v="2017-04-08T00:00:00"/>
        <d v="2017-04-09T00:00:00"/>
        <d v="2017-04-10T00:00:00"/>
        <d v="2017-04-11T00:00:00"/>
        <d v="2017-04-12T00:00:00"/>
        <d v="2017-04-13T00:00:00"/>
        <d v="2017-04-14T00:00:00"/>
        <d v="2017-04-15T00:00:00"/>
        <d v="2017-04-16T00:00:00"/>
        <d v="2017-04-17T00:00:00"/>
        <d v="2017-04-18T00:00:00"/>
        <d v="2017-04-19T00:00:00"/>
        <d v="2017-04-20T00:00:00"/>
        <d v="2017-04-21T00:00:00"/>
        <d v="2017-04-22T00:00:00"/>
        <d v="2017-04-23T00:00:00"/>
        <d v="2017-04-24T00:00:00"/>
        <d v="2017-04-25T00:00:00"/>
        <d v="2017-04-26T00:00:00"/>
        <d v="2017-04-27T00:00:00"/>
        <d v="2017-04-28T00:00:00"/>
        <d v="2017-04-29T00:00:00"/>
        <d v="2017-04-30T00:00:00"/>
        <d v="2017-05-01T00:00:00"/>
        <d v="2017-05-02T00:00:00"/>
        <d v="2017-05-03T00:00:00"/>
        <d v="2017-05-04T00:00:00"/>
        <d v="2017-05-05T00:00:00"/>
        <d v="2017-05-06T00:00:00"/>
        <d v="2017-05-07T00:00:00"/>
        <d v="2017-05-08T00:00:00"/>
        <d v="2017-05-09T00:00:00"/>
        <d v="2017-05-10T00:00:00"/>
        <d v="2017-05-11T00:00:00"/>
        <d v="2017-05-12T00:00:00"/>
        <d v="2017-05-13T00:00:00"/>
        <d v="2017-05-14T00:00:00"/>
        <d v="2017-05-15T00:00:00"/>
        <d v="2017-05-16T00:00:00"/>
        <d v="2017-05-17T00:00:00"/>
        <d v="2017-05-18T00:00:00"/>
        <d v="2017-05-19T00:00:00"/>
        <d v="2017-05-20T00:00:00"/>
        <d v="2017-05-21T00:00:00"/>
        <d v="2017-05-22T00:00:00"/>
        <d v="2017-05-23T00:00:00"/>
        <d v="2017-05-24T00:00:00"/>
        <d v="2017-05-25T00:00:00"/>
        <d v="2017-05-26T00:00:00"/>
        <d v="2017-05-27T00:00:00"/>
        <d v="2017-05-28T00:00:00"/>
        <d v="2017-05-29T00:00:00"/>
        <d v="2017-05-30T00:00:00"/>
        <d v="2017-05-31T00:00:00"/>
        <d v="2017-06-01T00:00:00"/>
        <d v="2017-06-02T00:00:00"/>
        <d v="2017-06-03T00:00:00"/>
        <d v="2017-06-04T00:00:00"/>
        <d v="2017-06-05T00:00:00"/>
        <d v="2017-06-06T00:00:00"/>
        <d v="2017-06-07T00:00:00"/>
        <d v="2017-06-08T00:00:00"/>
        <d v="2017-06-09T00:00:00"/>
        <d v="2017-06-10T00:00:00"/>
        <d v="2017-06-11T00:00:00"/>
        <d v="2017-06-12T00:00:00"/>
        <d v="2017-06-13T00:00:00"/>
        <d v="2017-06-14T00:00:00"/>
        <d v="2017-06-15T00:00:00"/>
        <d v="2017-06-16T00:00:00"/>
        <d v="2017-06-17T00:00:00"/>
        <d v="2017-06-18T00:00:00"/>
        <d v="2017-06-19T00:00:00"/>
        <d v="2017-06-20T00:00:00"/>
        <d v="2017-06-21T00:00:00"/>
        <d v="2017-06-22T00:00:00"/>
        <d v="2017-06-23T00:00:00"/>
        <d v="2017-06-24T00:00:00"/>
        <d v="2017-06-25T00:00:00"/>
        <d v="2017-06-26T00:00:00"/>
        <d v="2017-06-27T00:00:00"/>
        <d v="2017-06-28T00:00:00"/>
        <d v="2017-06-29T00:00:00"/>
        <d v="2017-06-30T00:00:00"/>
        <d v="2017-07-01T00:00:00"/>
        <d v="2017-07-02T00:00:00"/>
        <d v="2017-07-03T00:00:00"/>
        <d v="2017-07-04T00:00:00"/>
        <d v="2017-07-05T00:00:00"/>
        <d v="2017-07-06T00:00:00"/>
        <d v="2017-07-07T00:00:00"/>
        <d v="2017-07-08T00:00:00"/>
        <d v="2017-07-09T00:00:00"/>
        <d v="2017-07-10T00:00:00"/>
        <d v="2017-07-11T00:00:00"/>
        <d v="2017-07-12T00:00:00"/>
        <d v="2017-07-13T00:00:00"/>
        <d v="2017-07-14T00:00:00"/>
        <d v="2017-07-15T00:00:00"/>
        <d v="2017-07-16T00:00:00"/>
        <d v="2017-07-17T00:00:00"/>
        <d v="2017-07-18T00:00:00"/>
        <d v="2017-07-19T00:00:00"/>
        <d v="2017-07-20T00:00:00"/>
        <d v="2017-07-21T00:00:00"/>
        <d v="2017-07-22T00:00:00"/>
        <d v="2017-07-23T00:00:00"/>
        <d v="2017-07-24T00:00:00"/>
        <d v="2017-07-25T00:00:00"/>
        <d v="2017-07-26T00:00:00"/>
        <d v="2017-07-27T00:00:00"/>
        <d v="2017-07-28T00:00:00"/>
        <d v="2017-07-29T00:00:00"/>
        <d v="2017-07-30T00:00:00"/>
        <d v="2017-07-31T00:00:00"/>
        <d v="2017-08-01T00:00:00"/>
        <d v="2017-08-02T00:00:00"/>
        <d v="2017-08-03T00:00:00"/>
        <d v="2017-08-04T00:00:00"/>
        <d v="2017-08-05T00:00:00"/>
        <d v="2017-08-06T00:00:00"/>
        <d v="2017-08-07T00:00:00"/>
        <d v="2017-08-08T00:00:00"/>
        <d v="2017-08-09T00:00:00"/>
        <d v="2017-08-10T00:00:00"/>
        <d v="2017-08-11T00:00:00"/>
        <d v="2017-08-12T00:00:00"/>
        <d v="2017-08-13T00:00:00"/>
        <d v="2017-08-14T00:00:00"/>
        <d v="2017-08-15T00:00:00"/>
        <d v="2017-08-16T00:00:00"/>
        <d v="2017-08-17T00:00:00"/>
        <d v="2017-08-18T00:00:00"/>
        <d v="2017-08-19T00:00:00"/>
        <d v="2017-08-20T00:00:00"/>
        <d v="2017-08-21T00:00:00"/>
        <d v="2017-08-22T00:00:00"/>
        <d v="2017-08-23T00:00:00"/>
        <d v="2017-08-24T00:00:00"/>
        <d v="2017-08-25T00:00:00"/>
        <d v="2017-08-26T00:00:00"/>
        <d v="2017-08-27T00:00:00"/>
        <d v="2017-08-28T00:00:00"/>
        <d v="2017-08-29T00:00:00"/>
        <d v="2017-08-30T00:00:00"/>
        <d v="2017-08-31T00:00:00"/>
        <d v="2017-09-01T00:00:00"/>
        <d v="2017-09-02T00:00:00"/>
        <d v="2017-09-03T00:00:00"/>
        <d v="2017-09-04T00:00:00"/>
        <d v="2017-09-05T00:00:00"/>
        <d v="2017-09-06T00:00:00"/>
        <d v="2017-09-07T00:00:00"/>
        <d v="2017-09-08T00:00:00"/>
        <d v="2017-09-09T00:00:00"/>
        <d v="2017-09-10T00:00:00"/>
        <d v="2017-09-11T00:00:00"/>
        <d v="2017-09-12T00:00:00"/>
        <d v="2017-09-13T00:00:00"/>
        <d v="2017-09-14T00:00:00"/>
        <d v="2017-09-15T00:00:00"/>
        <d v="2017-09-16T00:00:00"/>
        <d v="2017-09-17T00:00:00"/>
        <d v="2017-09-18T00:00:00"/>
        <d v="2017-09-19T00:00:00"/>
        <d v="2017-09-20T00:00:00"/>
        <d v="2017-09-21T00:00:00"/>
        <d v="2017-09-22T00:00:00"/>
        <d v="2017-09-23T00:00:00"/>
        <d v="2017-09-24T00:00:00"/>
        <d v="2017-09-25T00:00:00"/>
        <d v="2017-09-26T00:00:00"/>
        <d v="2017-09-27T00:00:00"/>
        <d v="2017-09-28T00:00:00"/>
        <d v="2017-09-29T00:00:00"/>
        <d v="2017-09-30T00:00:00"/>
      </sharedItems>
    </cacheField>
    <cacheField name="Price" numFmtId="0">
      <sharedItems containsSemiMixedTypes="0" containsString="0" containsNumber="1" containsInteger="1" minValue="85000" maxValue="9000000"/>
    </cacheField>
    <cacheField name="Type" numFmtId="0">
      <sharedItems count="3">
        <s v="House"/>
        <s v="Unit"/>
        <s v="Townhouse"/>
      </sharedItems>
    </cacheField>
    <cacheField name="Agent" numFmtId="0">
      <sharedItems/>
    </cacheField>
    <cacheField name="Method" numFmtId="0">
      <sharedItems/>
    </cacheField>
    <cacheField name="Postcode" numFmtId="0">
      <sharedItems containsSemiMixedTypes="0" containsString="0" containsNumber="1" containsInteger="1" minValue="3000" maxValue="3977"/>
    </cacheField>
    <cacheField name="Bedrooms" numFmtId="0">
      <sharedItems containsSemiMixedTypes="0" containsString="0" containsNumber="1" containsInteger="1" minValue="1" maxValue="10"/>
    </cacheField>
    <cacheField name="Bathrooms" numFmtId="0">
      <sharedItems containsSemiMixedTypes="0" containsString="0" containsNumber="1" containsInteger="1" minValue="1" maxValue="8"/>
    </cacheField>
    <cacheField name="Car" numFmtId="0">
      <sharedItems containsSemiMixedTypes="0" containsString="0" containsNumber="1" containsInteger="1" minValue="0" maxValue="10"/>
    </cacheField>
    <cacheField name="Landsize" numFmtId="0">
      <sharedItems containsSemiMixedTypes="0" containsString="0" containsNumber="1" containsInteger="1" minValue="0" maxValue="433014"/>
    </cacheField>
    <cacheField name="YearBuilt" numFmtId="0">
      <sharedItems containsString="0" containsBlank="1" containsNumber="1" containsInteger="1" minValue="1196" maxValue="2018"/>
    </cacheField>
    <cacheField name="Address" numFmtId="0">
      <sharedItems/>
    </cacheField>
    <cacheField name="Suburb" numFmtId="0">
      <sharedItems/>
    </cacheField>
    <cacheField name="CouncilArea" numFmtId="0">
      <sharedItems count="32">
        <s v="Brimbank"/>
        <s v="Yarra"/>
        <s v="Whitehorse"/>
        <s v="Moreland"/>
        <s v="Maribyrnong"/>
        <s v="Port Phillip"/>
        <s v="Monash"/>
        <s v="Kingston"/>
        <s v="Moonee Valley"/>
        <s v="Glen Eira"/>
        <s v="Darebin"/>
        <s v="Hobsons Bay"/>
        <s v="Stonnington"/>
        <s v="Melbourne"/>
        <s v="Boroondara"/>
        <s v="Bayside"/>
        <s v="Manningham"/>
        <s v="Banyule"/>
        <s v="Hume"/>
        <s v="Whittlesea"/>
        <s v="Nillumbik"/>
        <s v="Melton"/>
        <s v="Maroondah"/>
        <s v="Yarra Ranges"/>
        <s v="Greater Dandenong"/>
        <s v="Casey"/>
        <s v="Knox"/>
        <s v="Frankston"/>
        <s v="Wyndham"/>
        <s v="Macedon Ranges"/>
        <s v="Cardinia"/>
        <s v="Moorabool"/>
      </sharedItems>
    </cacheField>
    <cacheField name="Region" numFmtId="0">
      <sharedItems count="8">
        <s v="Western Metropolitan"/>
        <s v="Northern Metropolitan"/>
        <s v="Southern Metropolitan"/>
        <s v="Eastern Metropolitan"/>
        <s v="South-Eastern Metropolitan"/>
        <s v="Eastern Victoria"/>
        <s v="Western Victoria"/>
        <s v="Northern Victoria"/>
      </sharedItems>
    </cacheField>
    <cacheField name="Month" numFmtId="0">
      <sharedItems containsSemiMixedTypes="0" containsString="0" containsNumber="1" containsInteger="1" minValue="1" maxValue="12" count="12">
        <n v="2"/>
        <n v="3"/>
        <n v="4"/>
        <n v="5"/>
        <n v="6"/>
        <n v="7"/>
        <n v="8"/>
        <n v="9"/>
        <n v="10"/>
        <n v="11"/>
        <n v="12"/>
        <n v="1"/>
      </sharedItems>
    </cacheField>
    <cacheField name="Year" numFmtId="0">
      <sharedItems containsSemiMixedTypes="0" containsString="0" containsNumber="1" containsInteger="1" minValue="2016" maxValue="2017" count="2">
        <n v="2016"/>
        <n v="2017"/>
      </sharedItems>
    </cacheField>
  </cacheFields>
  <extLst>
    <ext xmlns:x14="http://schemas.microsoft.com/office/spreadsheetml/2009/9/main" uri="{725AE2AE-9491-48be-B2B4-4EB974FC3084}">
      <x14:pivotCacheDefinition pivotCacheId="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nic" refreshedDate="43059.692893055559" createdVersion="6" refreshedVersion="6" minRefreshableVersion="3" recordCount="12233" xr:uid="{00000000-000A-0000-FFFF-FFFF01000000}">
  <cacheSource type="worksheet">
    <worksheetSource name="tbl_Sales"/>
  </cacheSource>
  <cacheFields count="17">
    <cacheField name="Date" numFmtId="14">
      <sharedItems containsSemiMixedTypes="0" containsNonDate="0" containsDate="1" containsString="0" minDate="2016-02-05T00:00:00" maxDate="2017-10-01T00:00:00"/>
    </cacheField>
    <cacheField name="Price" numFmtId="0">
      <sharedItems containsSemiMixedTypes="0" containsString="0" containsNumber="1" containsInteger="1" minValue="85000" maxValue="9000000"/>
    </cacheField>
    <cacheField name="Type" numFmtId="0">
      <sharedItems count="3">
        <s v="House"/>
        <s v="Unit"/>
        <s v="Townhouse"/>
      </sharedItems>
    </cacheField>
    <cacheField name="Agent" numFmtId="0">
      <sharedItems/>
    </cacheField>
    <cacheField name="Method" numFmtId="0">
      <sharedItems count="2">
        <s v="Auction"/>
        <s v="Sale"/>
      </sharedItems>
    </cacheField>
    <cacheField name="Postcode" numFmtId="0">
      <sharedItems containsSemiMixedTypes="0" containsString="0" containsNumber="1" containsInteger="1" minValue="3000" maxValue="3977"/>
    </cacheField>
    <cacheField name="Bedrooms" numFmtId="0">
      <sharedItems containsSemiMixedTypes="0" containsString="0" containsNumber="1" containsInteger="1" minValue="1" maxValue="10"/>
    </cacheField>
    <cacheField name="Bathrooms" numFmtId="0">
      <sharedItems containsSemiMixedTypes="0" containsString="0" containsNumber="1" containsInteger="1" minValue="1" maxValue="8"/>
    </cacheField>
    <cacheField name="Car" numFmtId="0">
      <sharedItems containsSemiMixedTypes="0" containsString="0" containsNumber="1" containsInteger="1" minValue="0" maxValue="10"/>
    </cacheField>
    <cacheField name="Landsize" numFmtId="0">
      <sharedItems containsSemiMixedTypes="0" containsString="0" containsNumber="1" containsInteger="1" minValue="0" maxValue="433014"/>
    </cacheField>
    <cacheField name="YearBuilt" numFmtId="0">
      <sharedItems containsString="0" containsBlank="1" containsNumber="1" containsInteger="1" minValue="1196" maxValue="2018"/>
    </cacheField>
    <cacheField name="Address" numFmtId="0">
      <sharedItems/>
    </cacheField>
    <cacheField name="Suburb" numFmtId="0">
      <sharedItems/>
    </cacheField>
    <cacheField name="CouncilArea" numFmtId="0">
      <sharedItems/>
    </cacheField>
    <cacheField name="Region" numFmtId="0">
      <sharedItems/>
    </cacheField>
    <cacheField name="Month" numFmtId="0">
      <sharedItems containsSemiMixedTypes="0" containsString="0" containsNumber="1" containsInteger="1" minValue="1" maxValue="12"/>
    </cacheField>
    <cacheField name="Year" numFmtId="0">
      <sharedItems containsSemiMixedTypes="0" containsString="0" containsNumber="1" containsInteger="1" minValue="2016" maxValue="2017"/>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2233">
  <r>
    <x v="0"/>
    <n v="765000"/>
    <x v="0"/>
    <s v="Property Barons"/>
    <s v="Auction"/>
    <n v="3020"/>
    <n v="2"/>
    <n v="1"/>
    <n v="2"/>
    <n v="672"/>
    <n v="1958"/>
    <s v="7 Dalworth St"/>
    <s v="Albion"/>
    <x v="0"/>
    <x v="0"/>
    <x v="0"/>
    <x v="0"/>
  </r>
  <r>
    <x v="1"/>
    <n v="1102000"/>
    <x v="0"/>
    <s v="Melbourne Homes"/>
    <s v="Sale"/>
    <n v="3121"/>
    <n v="3"/>
    <n v="2"/>
    <n v="0"/>
    <n v="194"/>
    <m/>
    <s v="234 Coppin St"/>
    <s v="Richmond"/>
    <x v="1"/>
    <x v="1"/>
    <x v="0"/>
    <x v="0"/>
  </r>
  <r>
    <x v="1"/>
    <n v="813000"/>
    <x v="1"/>
    <s v="Flanders &amp; Fish"/>
    <s v="Sale"/>
    <n v="3127"/>
    <n v="2"/>
    <n v="1"/>
    <n v="2"/>
    <n v="108"/>
    <m/>
    <s v="1/10 Florence Rd"/>
    <s v="Surrey Hills"/>
    <x v="2"/>
    <x v="2"/>
    <x v="0"/>
    <x v="0"/>
  </r>
  <r>
    <x v="2"/>
    <n v="645000"/>
    <x v="0"/>
    <s v="SJ"/>
    <s v="Auction"/>
    <n v="3060"/>
    <n v="3"/>
    <n v="1"/>
    <n v="4"/>
    <n v="661"/>
    <m/>
    <s v="220 McBryde St"/>
    <s v="Fawkner"/>
    <x v="3"/>
    <x v="1"/>
    <x v="0"/>
    <x v="0"/>
  </r>
  <r>
    <x v="2"/>
    <n v="1200000"/>
    <x v="0"/>
    <s v="Cunninghams"/>
    <s v="Auction"/>
    <n v="3012"/>
    <n v="3"/>
    <n v="1"/>
    <n v="1"/>
    <n v="589"/>
    <m/>
    <s v="26 Inkerman St"/>
    <s v="Maidstone"/>
    <x v="4"/>
    <x v="0"/>
    <x v="0"/>
    <x v="0"/>
  </r>
  <r>
    <x v="3"/>
    <n v="216000"/>
    <x v="1"/>
    <s v="Metro Ladder"/>
    <s v="Sale"/>
    <n v="3011"/>
    <n v="1"/>
    <n v="1"/>
    <n v="1"/>
    <n v="0"/>
    <n v="1970"/>
    <s v="2/3 Eldridge St"/>
    <s v="Footscray"/>
    <x v="4"/>
    <x v="0"/>
    <x v="0"/>
    <x v="0"/>
  </r>
  <r>
    <x v="4"/>
    <n v="550000"/>
    <x v="1"/>
    <s v="Jones and Jones"/>
    <s v="Sale"/>
    <n v="3207"/>
    <n v="2"/>
    <n v="1"/>
    <n v="1"/>
    <n v="0"/>
    <n v="2012"/>
    <s v="404/101 Bay St"/>
    <s v="Port Melbourne"/>
    <x v="5"/>
    <x v="2"/>
    <x v="0"/>
    <x v="0"/>
  </r>
  <r>
    <x v="5"/>
    <n v="1205000"/>
    <x v="0"/>
    <s v="Flanders &amp; Fish"/>
    <s v="Sale"/>
    <n v="3127"/>
    <n v="3"/>
    <n v="1"/>
    <n v="2"/>
    <n v="490"/>
    <m/>
    <s v="999A Riversdale Rd"/>
    <s v="Surrey Hills"/>
    <x v="2"/>
    <x v="2"/>
    <x v="0"/>
    <x v="0"/>
  </r>
  <r>
    <x v="6"/>
    <n v="930000"/>
    <x v="1"/>
    <s v="Flanders &amp; Fish"/>
    <s v="Sale"/>
    <n v="3127"/>
    <n v="3"/>
    <n v="2"/>
    <n v="2"/>
    <n v="252"/>
    <n v="1992"/>
    <s v="2/247 Elgar Rd"/>
    <s v="Surrey Hills"/>
    <x v="2"/>
    <x v="2"/>
    <x v="0"/>
    <x v="0"/>
  </r>
  <r>
    <x v="7"/>
    <n v="890000"/>
    <x v="0"/>
    <s v="Sanders"/>
    <s v="Auction"/>
    <n v="3148"/>
    <n v="4"/>
    <n v="3"/>
    <n v="2"/>
    <n v="288"/>
    <n v="2014"/>
    <s v="8B Moorong St"/>
    <s v="Chadstone"/>
    <x v="6"/>
    <x v="2"/>
    <x v="0"/>
    <x v="0"/>
  </r>
  <r>
    <x v="8"/>
    <n v="1151000"/>
    <x v="0"/>
    <s v="Jones and Jones"/>
    <s v="Sale"/>
    <n v="3125"/>
    <n v="3"/>
    <n v="1"/>
    <n v="1"/>
    <n v="695"/>
    <m/>
    <s v="163 Highbury Rd"/>
    <s v="Burwood"/>
    <x v="2"/>
    <x v="2"/>
    <x v="0"/>
    <x v="0"/>
  </r>
  <r>
    <x v="9"/>
    <n v="750000"/>
    <x v="1"/>
    <s v="Maxwells"/>
    <s v="Sale"/>
    <n v="3127"/>
    <n v="2"/>
    <n v="2"/>
    <n v="2"/>
    <n v="0"/>
    <n v="2003"/>
    <s v="50/781 Whitehorse Rd"/>
    <s v="Mont Albert"/>
    <x v="2"/>
    <x v="3"/>
    <x v="0"/>
    <x v="0"/>
  </r>
  <r>
    <x v="9"/>
    <n v="927000"/>
    <x v="0"/>
    <s v="Sanders"/>
    <s v="Sale"/>
    <n v="3012"/>
    <n v="2"/>
    <n v="1"/>
    <n v="4"/>
    <n v="524"/>
    <m/>
    <s v="12 Lindenow St"/>
    <s v="Maidstone"/>
    <x v="4"/>
    <x v="0"/>
    <x v="0"/>
    <x v="0"/>
  </r>
  <r>
    <x v="10"/>
    <n v="1035000"/>
    <x v="0"/>
    <s v="Cunninghams"/>
    <s v="Sale"/>
    <n v="3067"/>
    <n v="2"/>
    <n v="1"/>
    <n v="0"/>
    <n v="156"/>
    <n v="1900"/>
    <s v="25 Bloomburg St"/>
    <s v="Abbotsford"/>
    <x v="1"/>
    <x v="1"/>
    <x v="0"/>
    <x v="0"/>
  </r>
  <r>
    <x v="10"/>
    <n v="1755000"/>
    <x v="0"/>
    <s v="Jones and Jones"/>
    <s v="Sale"/>
    <n v="3125"/>
    <n v="3"/>
    <n v="1"/>
    <n v="1"/>
    <n v="931"/>
    <n v="1970"/>
    <s v="30 Station St"/>
    <s v="Burwood"/>
    <x v="2"/>
    <x v="2"/>
    <x v="0"/>
    <x v="0"/>
  </r>
  <r>
    <x v="11"/>
    <n v="675000"/>
    <x v="0"/>
    <s v="Melbourne Homes"/>
    <s v="Auction"/>
    <n v="3058"/>
    <n v="3"/>
    <n v="1"/>
    <n v="2"/>
    <n v="142"/>
    <n v="2005"/>
    <s v="8 Watchtower Rd"/>
    <s v="Coburg"/>
    <x v="3"/>
    <x v="1"/>
    <x v="0"/>
    <x v="0"/>
  </r>
  <r>
    <x v="11"/>
    <n v="876000"/>
    <x v="0"/>
    <s v="Jones and Jones"/>
    <s v="Sale"/>
    <n v="3167"/>
    <n v="4"/>
    <n v="2"/>
    <n v="1"/>
    <n v="535"/>
    <m/>
    <s v="4 Montrose St"/>
    <s v="Oakleigh South"/>
    <x v="7"/>
    <x v="4"/>
    <x v="0"/>
    <x v="0"/>
  </r>
  <r>
    <x v="12"/>
    <n v="911000"/>
    <x v="0"/>
    <s v="Flanders &amp; Fish"/>
    <s v="Sale"/>
    <n v="3040"/>
    <n v="3"/>
    <n v="2"/>
    <n v="2"/>
    <n v="225"/>
    <n v="2008"/>
    <s v="2/96 Cooper St"/>
    <s v="Essendon"/>
    <x v="8"/>
    <x v="0"/>
    <x v="0"/>
    <x v="0"/>
  </r>
  <r>
    <x v="13"/>
    <n v="560000"/>
    <x v="2"/>
    <s v="Cunninghams"/>
    <s v="Auction"/>
    <n v="3032"/>
    <n v="3"/>
    <n v="2"/>
    <n v="2"/>
    <n v="83"/>
    <n v="2000"/>
    <s v="53 Wests Rd"/>
    <s v="Maribyrnong"/>
    <x v="4"/>
    <x v="0"/>
    <x v="1"/>
    <x v="0"/>
  </r>
  <r>
    <x v="14"/>
    <n v="560000"/>
    <x v="2"/>
    <s v="Cunninghams"/>
    <s v="Auction"/>
    <n v="3032"/>
    <n v="3"/>
    <n v="2"/>
    <n v="2"/>
    <n v="77"/>
    <n v="2004"/>
    <s v="6 Kynoch La"/>
    <s v="Maribyrnong"/>
    <x v="4"/>
    <x v="0"/>
    <x v="1"/>
    <x v="0"/>
  </r>
  <r>
    <x v="15"/>
    <n v="1415000"/>
    <x v="0"/>
    <s v="Cunninghams"/>
    <s v="Auction"/>
    <n v="3012"/>
    <n v="3"/>
    <n v="1"/>
    <n v="6"/>
    <n v="970"/>
    <n v="1955"/>
    <s v="742 Barkly St"/>
    <s v="West Footscray"/>
    <x v="4"/>
    <x v="0"/>
    <x v="1"/>
    <x v="0"/>
  </r>
  <r>
    <x v="16"/>
    <n v="1222500"/>
    <x v="0"/>
    <s v="Cunninghams"/>
    <s v="Sale"/>
    <n v="3204"/>
    <n v="3"/>
    <n v="2"/>
    <n v="2"/>
    <n v="299"/>
    <n v="2000"/>
    <s v="11A Mortimore St"/>
    <s v="Bentleigh"/>
    <x v="9"/>
    <x v="2"/>
    <x v="1"/>
    <x v="0"/>
  </r>
  <r>
    <x v="17"/>
    <n v="1395000"/>
    <x v="2"/>
    <s v="Best Bricks"/>
    <s v="Sale"/>
    <n v="3184"/>
    <n v="3"/>
    <n v="2"/>
    <n v="1"/>
    <n v="400"/>
    <n v="1996"/>
    <s v="4 Wilton Gr"/>
    <s v="Elwood"/>
    <x v="5"/>
    <x v="2"/>
    <x v="1"/>
    <x v="0"/>
  </r>
  <r>
    <x v="18"/>
    <n v="805000"/>
    <x v="2"/>
    <s v="Cunninghams"/>
    <s v="Sale"/>
    <n v="3071"/>
    <n v="2"/>
    <n v="1"/>
    <n v="2"/>
    <n v="164"/>
    <n v="2009"/>
    <s v="3/125 Fyffe St"/>
    <s v="Thornbury"/>
    <x v="10"/>
    <x v="1"/>
    <x v="1"/>
    <x v="0"/>
  </r>
  <r>
    <x v="19"/>
    <n v="250000"/>
    <x v="1"/>
    <s v="Cunninghams"/>
    <s v="Auction"/>
    <n v="3204"/>
    <n v="1"/>
    <n v="1"/>
    <n v="1"/>
    <n v="0"/>
    <n v="1960"/>
    <s v="7/30 Walsh St"/>
    <s v="Ormond"/>
    <x v="9"/>
    <x v="2"/>
    <x v="1"/>
    <x v="0"/>
  </r>
  <r>
    <x v="20"/>
    <n v="890000"/>
    <x v="0"/>
    <s v="Metro Ladder"/>
    <s v="Sale"/>
    <n v="3013"/>
    <n v="2"/>
    <n v="1"/>
    <n v="0"/>
    <n v="166"/>
    <n v="1920"/>
    <s v="29 Newcastle St"/>
    <s v="Yarraville"/>
    <x v="4"/>
    <x v="0"/>
    <x v="1"/>
    <x v="0"/>
  </r>
  <r>
    <x v="21"/>
    <n v="720000"/>
    <x v="2"/>
    <s v="Metro Ladder"/>
    <s v="Sale"/>
    <n v="3018"/>
    <n v="2"/>
    <n v="1"/>
    <n v="2"/>
    <n v="292"/>
    <n v="2013"/>
    <s v="1/123 Blyth St"/>
    <s v="Altona"/>
    <x v="11"/>
    <x v="0"/>
    <x v="1"/>
    <x v="0"/>
  </r>
  <r>
    <x v="22"/>
    <n v="1417250"/>
    <x v="0"/>
    <s v="Jones and Jones"/>
    <s v="Sale"/>
    <n v="3189"/>
    <n v="3"/>
    <n v="2"/>
    <n v="2"/>
    <n v="653"/>
    <n v="1950"/>
    <s v="52 Bulli St"/>
    <s v="Moorabbin"/>
    <x v="7"/>
    <x v="2"/>
    <x v="1"/>
    <x v="0"/>
  </r>
  <r>
    <x v="23"/>
    <n v="1785000"/>
    <x v="0"/>
    <s v="Cunninghams"/>
    <s v="Sale"/>
    <n v="3068"/>
    <n v="4"/>
    <n v="2"/>
    <n v="1"/>
    <n v="188"/>
    <n v="1900"/>
    <s v="70 Park St"/>
    <s v="Fitzroy North"/>
    <x v="1"/>
    <x v="1"/>
    <x v="2"/>
    <x v="0"/>
  </r>
  <r>
    <x v="23"/>
    <n v="1150000"/>
    <x v="0"/>
    <s v="Jones and Jones"/>
    <s v="Auction"/>
    <n v="3145"/>
    <n v="2"/>
    <n v="1"/>
    <n v="2"/>
    <n v="604"/>
    <n v="1960"/>
    <s v="24 Prior Rd"/>
    <s v="Malvern East"/>
    <x v="12"/>
    <x v="2"/>
    <x v="2"/>
    <x v="0"/>
  </r>
  <r>
    <x v="23"/>
    <n v="400000"/>
    <x v="0"/>
    <s v="Sanders"/>
    <s v="Sale"/>
    <n v="3060"/>
    <n v="3"/>
    <n v="1"/>
    <n v="1"/>
    <n v="285"/>
    <m/>
    <s v="1/11 Brockley Rd"/>
    <s v="Fawkner"/>
    <x v="3"/>
    <x v="1"/>
    <x v="2"/>
    <x v="0"/>
  </r>
  <r>
    <x v="23"/>
    <n v="501000"/>
    <x v="0"/>
    <s v="Sanders"/>
    <s v="Auction"/>
    <n v="3046"/>
    <n v="3"/>
    <n v="1"/>
    <n v="1"/>
    <n v="348"/>
    <m/>
    <s v="14 William St"/>
    <s v="Glenroy"/>
    <x v="3"/>
    <x v="1"/>
    <x v="2"/>
    <x v="0"/>
  </r>
  <r>
    <x v="23"/>
    <n v="598000"/>
    <x v="2"/>
    <s v="Cunninghams"/>
    <s v="Sale"/>
    <n v="3055"/>
    <n v="2"/>
    <n v="1"/>
    <n v="1"/>
    <n v="69"/>
    <n v="2009"/>
    <s v="4/38 Melville Rd"/>
    <s v="Brunswick West"/>
    <x v="3"/>
    <x v="1"/>
    <x v="2"/>
    <x v="0"/>
  </r>
  <r>
    <x v="23"/>
    <n v="815000"/>
    <x v="2"/>
    <s v="Cunninghams"/>
    <s v="Sale"/>
    <n v="3055"/>
    <n v="3"/>
    <n v="1"/>
    <n v="2"/>
    <n v="157"/>
    <n v="1999"/>
    <s v="2/494 Victoria St"/>
    <s v="Brunswick West"/>
    <x v="3"/>
    <x v="1"/>
    <x v="2"/>
    <x v="0"/>
  </r>
  <r>
    <x v="23"/>
    <n v="1050000"/>
    <x v="0"/>
    <s v="Cunninghams"/>
    <s v="Sale"/>
    <n v="3057"/>
    <n v="3"/>
    <n v="1"/>
    <n v="1"/>
    <n v="279"/>
    <n v="1900"/>
    <s v="156 Glenlyon Rd"/>
    <s v="Brunswick East"/>
    <x v="3"/>
    <x v="1"/>
    <x v="2"/>
    <x v="0"/>
  </r>
  <r>
    <x v="23"/>
    <n v="855000"/>
    <x v="0"/>
    <s v="Cunninghams"/>
    <s v="Sale"/>
    <n v="3040"/>
    <n v="3"/>
    <n v="1"/>
    <n v="2"/>
    <n v="396"/>
    <n v="1950"/>
    <s v="62 Mary St"/>
    <s v="Essendon"/>
    <x v="8"/>
    <x v="0"/>
    <x v="2"/>
    <x v="0"/>
  </r>
  <r>
    <x v="23"/>
    <n v="1160000"/>
    <x v="0"/>
    <s v="Maxwells"/>
    <s v="Auction"/>
    <n v="3042"/>
    <n v="4"/>
    <n v="3"/>
    <n v="2"/>
    <n v="424"/>
    <m/>
    <s v="38 Garnet St"/>
    <s v="Niddrie"/>
    <x v="8"/>
    <x v="0"/>
    <x v="2"/>
    <x v="0"/>
  </r>
  <r>
    <x v="23"/>
    <n v="436000"/>
    <x v="1"/>
    <s v="Zimmerman"/>
    <s v="Sale"/>
    <n v="3000"/>
    <n v="1"/>
    <n v="1"/>
    <n v="0"/>
    <n v="0"/>
    <m/>
    <s v="43/1 Exhibition St"/>
    <s v="Melbourne"/>
    <x v="13"/>
    <x v="1"/>
    <x v="2"/>
    <x v="0"/>
  </r>
  <r>
    <x v="23"/>
    <n v="420000"/>
    <x v="1"/>
    <s v="Cunninghams"/>
    <s v="Auction"/>
    <n v="3032"/>
    <n v="2"/>
    <n v="1"/>
    <n v="2"/>
    <n v="5661"/>
    <n v="1940"/>
    <s v="104 Gatehouse Pl"/>
    <s v="Maribyrnong"/>
    <x v="4"/>
    <x v="0"/>
    <x v="2"/>
    <x v="0"/>
  </r>
  <r>
    <x v="23"/>
    <n v="693000"/>
    <x v="0"/>
    <s v="Flanders &amp; Fish"/>
    <s v="Auction"/>
    <n v="3025"/>
    <n v="4"/>
    <n v="2"/>
    <n v="4"/>
    <n v="315"/>
    <n v="2008"/>
    <s v="252 Millers Rd"/>
    <s v="Altona North"/>
    <x v="11"/>
    <x v="0"/>
    <x v="2"/>
    <x v="0"/>
  </r>
  <r>
    <x v="23"/>
    <n v="592500"/>
    <x v="0"/>
    <s v="Cunninghams"/>
    <s v="Sale"/>
    <n v="3073"/>
    <n v="3"/>
    <n v="2"/>
    <n v="1"/>
    <n v="215"/>
    <m/>
    <s v="28 Black St"/>
    <s v="Reservoir"/>
    <x v="10"/>
    <x v="1"/>
    <x v="2"/>
    <x v="0"/>
  </r>
  <r>
    <x v="23"/>
    <n v="605000"/>
    <x v="1"/>
    <s v="Property Barons"/>
    <s v="Sale"/>
    <n v="3071"/>
    <n v="2"/>
    <n v="1"/>
    <n v="1"/>
    <n v="133"/>
    <m/>
    <s v="2/121 Darebin Rd"/>
    <s v="Thornbury"/>
    <x v="10"/>
    <x v="1"/>
    <x v="2"/>
    <x v="0"/>
  </r>
  <r>
    <x v="23"/>
    <n v="682000"/>
    <x v="0"/>
    <s v="Property Barons"/>
    <s v="Auction"/>
    <n v="3073"/>
    <n v="3"/>
    <n v="1"/>
    <n v="1"/>
    <n v="750"/>
    <n v="1970"/>
    <s v="31 Rathcown Rd"/>
    <s v="Reservoir"/>
    <x v="10"/>
    <x v="1"/>
    <x v="2"/>
    <x v="0"/>
  </r>
  <r>
    <x v="23"/>
    <n v="986000"/>
    <x v="0"/>
    <s v="Metro Ladder"/>
    <s v="Sale"/>
    <n v="3072"/>
    <n v="2"/>
    <n v="1"/>
    <n v="1"/>
    <n v="472"/>
    <n v="1940"/>
    <s v="92 Gilbert Rd"/>
    <s v="Preston"/>
    <x v="10"/>
    <x v="1"/>
    <x v="2"/>
    <x v="0"/>
  </r>
  <r>
    <x v="23"/>
    <n v="1572000"/>
    <x v="0"/>
    <s v="Metro Ladder"/>
    <s v="Sale"/>
    <n v="3104"/>
    <n v="4"/>
    <n v="2"/>
    <n v="2"/>
    <n v="662"/>
    <n v="1965"/>
    <s v="30 Clifton St"/>
    <s v="Balwyn North"/>
    <x v="14"/>
    <x v="2"/>
    <x v="2"/>
    <x v="0"/>
  </r>
  <r>
    <x v="23"/>
    <n v="1665000"/>
    <x v="0"/>
    <s v="Metro Ladder"/>
    <s v="Sale"/>
    <n v="3146"/>
    <n v="3"/>
    <n v="1"/>
    <n v="2"/>
    <n v="685"/>
    <n v="1941"/>
    <s v="21 Beatrice St"/>
    <s v="Glen Iris"/>
    <x v="14"/>
    <x v="2"/>
    <x v="2"/>
    <x v="0"/>
  </r>
  <r>
    <x v="23"/>
    <n v="2200000"/>
    <x v="0"/>
    <s v="Property Barons"/>
    <s v="Auction"/>
    <n v="3104"/>
    <n v="5"/>
    <n v="3"/>
    <n v="2"/>
    <n v="900"/>
    <n v="1955"/>
    <s v="23a The Boulevard"/>
    <s v="Balwyn North"/>
    <x v="14"/>
    <x v="2"/>
    <x v="2"/>
    <x v="0"/>
  </r>
  <r>
    <x v="23"/>
    <n v="2750000"/>
    <x v="0"/>
    <s v="Melbourne Homes"/>
    <s v="Sale"/>
    <n v="3186"/>
    <n v="4"/>
    <n v="2"/>
    <n v="2"/>
    <n v="687"/>
    <m/>
    <s v="57 Bay St"/>
    <s v="Brighton"/>
    <x v="15"/>
    <x v="2"/>
    <x v="2"/>
    <x v="0"/>
  </r>
  <r>
    <x v="24"/>
    <n v="990000"/>
    <x v="0"/>
    <s v="Cunninghams"/>
    <s v="Sale"/>
    <n v="3068"/>
    <n v="2"/>
    <n v="1"/>
    <n v="0"/>
    <n v="145"/>
    <m/>
    <s v="28 Percy St"/>
    <s v="Fitzroy North"/>
    <x v="1"/>
    <x v="1"/>
    <x v="2"/>
    <x v="0"/>
  </r>
  <r>
    <x v="24"/>
    <n v="575000"/>
    <x v="1"/>
    <s v="Flanders &amp; Fish"/>
    <s v="Sale"/>
    <n v="3142"/>
    <n v="2"/>
    <n v="1"/>
    <n v="1"/>
    <n v="0"/>
    <n v="2008"/>
    <s v="3/765 Malvern Rd"/>
    <s v="Toorak"/>
    <x v="12"/>
    <x v="2"/>
    <x v="2"/>
    <x v="0"/>
  </r>
  <r>
    <x v="24"/>
    <n v="1200000"/>
    <x v="0"/>
    <s v="SJ"/>
    <s v="Sale"/>
    <n v="3141"/>
    <n v="2"/>
    <n v="1"/>
    <n v="1"/>
    <n v="163"/>
    <n v="1900"/>
    <s v="33 Tyrone St"/>
    <s v="South Yarra"/>
    <x v="12"/>
    <x v="2"/>
    <x v="2"/>
    <x v="0"/>
  </r>
  <r>
    <x v="24"/>
    <n v="2300000"/>
    <x v="0"/>
    <s v="Cunninghams"/>
    <s v="Sale"/>
    <n v="3206"/>
    <n v="4"/>
    <n v="2"/>
    <n v="1"/>
    <n v="153"/>
    <n v="1880"/>
    <s v="104 Richardson St"/>
    <s v="Albert Park"/>
    <x v="5"/>
    <x v="2"/>
    <x v="2"/>
    <x v="0"/>
  </r>
  <r>
    <x v="24"/>
    <n v="600000"/>
    <x v="0"/>
    <s v="Metro Ladder"/>
    <s v="Auction"/>
    <n v="3044"/>
    <n v="3"/>
    <n v="1"/>
    <n v="4"/>
    <n v="557"/>
    <n v="1955"/>
    <s v="5 Virginia St"/>
    <s v="Pascoe Vale"/>
    <x v="3"/>
    <x v="1"/>
    <x v="2"/>
    <x v="0"/>
  </r>
  <r>
    <x v="24"/>
    <n v="947000"/>
    <x v="0"/>
    <s v="Jones and Jones"/>
    <s v="Sale"/>
    <n v="3056"/>
    <n v="3"/>
    <n v="1"/>
    <n v="2"/>
    <n v="996"/>
    <m/>
    <s v="60 Rose St"/>
    <s v="Brunswick"/>
    <x v="3"/>
    <x v="1"/>
    <x v="2"/>
    <x v="0"/>
  </r>
  <r>
    <x v="24"/>
    <n v="630000"/>
    <x v="0"/>
    <s v="Cunninghams"/>
    <s v="Sale"/>
    <n v="3033"/>
    <n v="3"/>
    <n v="2"/>
    <n v="1"/>
    <n v="221"/>
    <m/>
    <s v="564 Buckley St"/>
    <s v="Keilor East"/>
    <x v="8"/>
    <x v="0"/>
    <x v="2"/>
    <x v="0"/>
  </r>
  <r>
    <x v="24"/>
    <n v="1080000"/>
    <x v="0"/>
    <s v="Sanders"/>
    <s v="Sale"/>
    <n v="3041"/>
    <n v="3"/>
    <n v="2"/>
    <n v="2"/>
    <n v="211"/>
    <n v="1980"/>
    <s v="9 Marks St"/>
    <s v="Strathmore"/>
    <x v="8"/>
    <x v="0"/>
    <x v="2"/>
    <x v="0"/>
  </r>
  <r>
    <x v="24"/>
    <n v="1270000"/>
    <x v="2"/>
    <s v="Jones and Jones"/>
    <s v="Sale"/>
    <n v="3125"/>
    <n v="4"/>
    <n v="2"/>
    <n v="2"/>
    <n v="399"/>
    <n v="2005"/>
    <s v="8 Pescott Cl"/>
    <s v="Burwood"/>
    <x v="6"/>
    <x v="2"/>
    <x v="2"/>
    <x v="0"/>
  </r>
  <r>
    <x v="24"/>
    <n v="681000"/>
    <x v="0"/>
    <s v="Metro Ladder"/>
    <s v="Sale"/>
    <n v="3013"/>
    <n v="3"/>
    <n v="1"/>
    <n v="1"/>
    <n v="446"/>
    <m/>
    <s v="342 Francis St"/>
    <s v="Yarraville"/>
    <x v="4"/>
    <x v="0"/>
    <x v="2"/>
    <x v="0"/>
  </r>
  <r>
    <x v="24"/>
    <n v="706000"/>
    <x v="0"/>
    <s v="Maxwells"/>
    <s v="Sale"/>
    <n v="3013"/>
    <n v="4"/>
    <n v="1"/>
    <n v="0"/>
    <n v="165"/>
    <n v="1900"/>
    <s v="25 Gray St"/>
    <s v="Yarraville"/>
    <x v="4"/>
    <x v="0"/>
    <x v="2"/>
    <x v="0"/>
  </r>
  <r>
    <x v="24"/>
    <n v="878000"/>
    <x v="0"/>
    <s v="Property Barons"/>
    <s v="Sale"/>
    <n v="3108"/>
    <n v="3"/>
    <n v="2"/>
    <n v="2"/>
    <n v="0"/>
    <n v="2001"/>
    <s v="13b Outlook Dr"/>
    <s v="Doncaster"/>
    <x v="16"/>
    <x v="3"/>
    <x v="2"/>
    <x v="0"/>
  </r>
  <r>
    <x v="24"/>
    <n v="990000"/>
    <x v="0"/>
    <s v="Property Barons"/>
    <s v="Sale"/>
    <n v="3108"/>
    <n v="3"/>
    <n v="1"/>
    <n v="1"/>
    <n v="746"/>
    <m/>
    <s v="4 Bellara St"/>
    <s v="Doncaster"/>
    <x v="16"/>
    <x v="3"/>
    <x v="2"/>
    <x v="0"/>
  </r>
  <r>
    <x v="24"/>
    <n v="1190000"/>
    <x v="0"/>
    <s v="Cunninghams"/>
    <s v="Sale"/>
    <n v="3108"/>
    <n v="3"/>
    <n v="1"/>
    <n v="1"/>
    <n v="658"/>
    <n v="1960"/>
    <s v="22 Menarra St"/>
    <s v="Doncaster"/>
    <x v="16"/>
    <x v="3"/>
    <x v="2"/>
    <x v="0"/>
  </r>
  <r>
    <x v="24"/>
    <n v="927000"/>
    <x v="0"/>
    <s v="Melbourne Homes"/>
    <s v="Sale"/>
    <n v="3015"/>
    <n v="3"/>
    <n v="1"/>
    <n v="0"/>
    <n v="274"/>
    <n v="1910"/>
    <s v="24 Forrest St"/>
    <s v="Spotswood"/>
    <x v="11"/>
    <x v="0"/>
    <x v="2"/>
    <x v="0"/>
  </r>
  <r>
    <x v="24"/>
    <n v="940000"/>
    <x v="0"/>
    <s v="Melbourne Homes"/>
    <s v="Auction"/>
    <n v="3015"/>
    <n v="4"/>
    <n v="2"/>
    <n v="1"/>
    <n v="379"/>
    <n v="1930"/>
    <s v="46 River St"/>
    <s v="Newport"/>
    <x v="11"/>
    <x v="0"/>
    <x v="2"/>
    <x v="0"/>
  </r>
  <r>
    <x v="24"/>
    <n v="993000"/>
    <x v="0"/>
    <s v="Melbourne Homes"/>
    <s v="Auction"/>
    <n v="3015"/>
    <n v="3"/>
    <n v="2"/>
    <n v="2"/>
    <n v="348"/>
    <n v="1900"/>
    <s v="8 Agg St"/>
    <s v="Newport"/>
    <x v="11"/>
    <x v="0"/>
    <x v="2"/>
    <x v="0"/>
  </r>
  <r>
    <x v="24"/>
    <n v="410000"/>
    <x v="1"/>
    <s v="Flanders &amp; Fish"/>
    <s v="Auction"/>
    <n v="3185"/>
    <n v="2"/>
    <n v="1"/>
    <n v="0"/>
    <n v="0"/>
    <m/>
    <s v="5/29 Nepean Hwy"/>
    <s v="Elsternwick"/>
    <x v="9"/>
    <x v="2"/>
    <x v="2"/>
    <x v="0"/>
  </r>
  <r>
    <x v="24"/>
    <n v="772500"/>
    <x v="1"/>
    <s v="Cunninghams"/>
    <s v="Sale"/>
    <n v="3165"/>
    <n v="2"/>
    <n v="1"/>
    <n v="2"/>
    <n v="318"/>
    <m/>
    <s v="30 Browns Rd"/>
    <s v="Bentleigh East"/>
    <x v="9"/>
    <x v="2"/>
    <x v="2"/>
    <x v="0"/>
  </r>
  <r>
    <x v="24"/>
    <n v="260000"/>
    <x v="0"/>
    <s v="Metro Ladder"/>
    <s v="Auction"/>
    <n v="3073"/>
    <n v="1"/>
    <n v="1"/>
    <n v="1"/>
    <n v="141"/>
    <n v="2000"/>
    <s v="1/40 Godley St"/>
    <s v="Reservoir"/>
    <x v="10"/>
    <x v="1"/>
    <x v="2"/>
    <x v="0"/>
  </r>
  <r>
    <x v="24"/>
    <n v="510000"/>
    <x v="2"/>
    <s v="Property Barons"/>
    <s v="Auction"/>
    <n v="3020"/>
    <n v="3"/>
    <n v="2"/>
    <n v="1"/>
    <n v="333"/>
    <n v="2012"/>
    <s v="2/42 Bardsley St"/>
    <s v="Sunshine West"/>
    <x v="0"/>
    <x v="0"/>
    <x v="2"/>
    <x v="0"/>
  </r>
  <r>
    <x v="24"/>
    <n v="1000000"/>
    <x v="0"/>
    <s v="Best Bricks"/>
    <s v="Sale"/>
    <n v="3020"/>
    <n v="5"/>
    <n v="2"/>
    <n v="1"/>
    <n v="786"/>
    <n v="1999"/>
    <s v="17 Taniyha Pl"/>
    <s v="Sunshine North"/>
    <x v="0"/>
    <x v="0"/>
    <x v="2"/>
    <x v="0"/>
  </r>
  <r>
    <x v="24"/>
    <n v="720000"/>
    <x v="1"/>
    <s v="Jones and Jones"/>
    <s v="Sale"/>
    <n v="3101"/>
    <n v="3"/>
    <n v="1"/>
    <n v="1"/>
    <n v="0"/>
    <m/>
    <s v="10/7 College Pde"/>
    <s v="Kew"/>
    <x v="14"/>
    <x v="2"/>
    <x v="2"/>
    <x v="0"/>
  </r>
  <r>
    <x v="24"/>
    <n v="2730000"/>
    <x v="0"/>
    <s v="Flanders &amp; Fish"/>
    <s v="Sale"/>
    <n v="3186"/>
    <n v="5"/>
    <n v="3"/>
    <n v="2"/>
    <n v="895"/>
    <n v="1938"/>
    <s v="97 Dendy St"/>
    <s v="Brighton"/>
    <x v="15"/>
    <x v="2"/>
    <x v="2"/>
    <x v="0"/>
  </r>
  <r>
    <x v="24"/>
    <n v="1375000"/>
    <x v="0"/>
    <s v="Cunninghams"/>
    <s v="Auction"/>
    <n v="3081"/>
    <n v="3"/>
    <n v="1"/>
    <n v="1"/>
    <n v="368"/>
    <n v="1960"/>
    <s v="16 Achilles St"/>
    <s v="Heidelberg West"/>
    <x v="17"/>
    <x v="3"/>
    <x v="2"/>
    <x v="0"/>
  </r>
  <r>
    <x v="25"/>
    <n v="4000000"/>
    <x v="0"/>
    <s v="Cunninghams"/>
    <s v="Auction"/>
    <n v="3128"/>
    <n v="3"/>
    <n v="1"/>
    <n v="2"/>
    <n v="763"/>
    <n v="1945"/>
    <s v="6 Archibald St"/>
    <s v="Box Hill"/>
    <x v="2"/>
    <x v="3"/>
    <x v="2"/>
    <x v="0"/>
  </r>
  <r>
    <x v="25"/>
    <n v="480000"/>
    <x v="1"/>
    <s v="Cunninghams"/>
    <s v="Sale"/>
    <n v="3141"/>
    <n v="2"/>
    <n v="1"/>
    <n v="1"/>
    <n v="0"/>
    <n v="1965"/>
    <s v="13/4 Gordon Gr"/>
    <s v="South Yarra"/>
    <x v="12"/>
    <x v="2"/>
    <x v="2"/>
    <x v="0"/>
  </r>
  <r>
    <x v="25"/>
    <n v="327000"/>
    <x v="1"/>
    <s v="Jones and Jones"/>
    <s v="Sale"/>
    <n v="3185"/>
    <n v="1"/>
    <n v="1"/>
    <n v="1"/>
    <n v="486"/>
    <m/>
    <s v="7/1 Hotham Gr"/>
    <s v="Ripponlea"/>
    <x v="5"/>
    <x v="2"/>
    <x v="2"/>
    <x v="0"/>
  </r>
  <r>
    <x v="25"/>
    <n v="561000"/>
    <x v="1"/>
    <s v="Metro Ladder"/>
    <s v="Sale"/>
    <n v="3182"/>
    <n v="2"/>
    <n v="1"/>
    <n v="1"/>
    <n v="0"/>
    <m/>
    <s v="201/8 Blanche St"/>
    <s v="St Kilda"/>
    <x v="5"/>
    <x v="2"/>
    <x v="2"/>
    <x v="0"/>
  </r>
  <r>
    <x v="25"/>
    <n v="370000"/>
    <x v="1"/>
    <s v="Jones and Jones"/>
    <s v="Auction"/>
    <n v="3055"/>
    <n v="2"/>
    <n v="1"/>
    <n v="1"/>
    <n v="0"/>
    <n v="1970"/>
    <s v="7/5 Allard St"/>
    <s v="Brunswick West"/>
    <x v="3"/>
    <x v="1"/>
    <x v="2"/>
    <x v="0"/>
  </r>
  <r>
    <x v="25"/>
    <n v="880000"/>
    <x v="0"/>
    <s v="Cunninghams"/>
    <s v="Sale"/>
    <n v="3044"/>
    <n v="3"/>
    <n v="2"/>
    <n v="2"/>
    <n v="588"/>
    <n v="1960"/>
    <s v="17 Prospect St"/>
    <s v="Pascoe Vale"/>
    <x v="3"/>
    <x v="1"/>
    <x v="2"/>
    <x v="0"/>
  </r>
  <r>
    <x v="25"/>
    <n v="610000"/>
    <x v="1"/>
    <s v="Metro Ladder"/>
    <s v="Auction"/>
    <n v="3032"/>
    <n v="2"/>
    <n v="1"/>
    <n v="1"/>
    <n v="301"/>
    <n v="1995"/>
    <s v="2/127 Epsom Rd"/>
    <s v="Ascot Vale"/>
    <x v="8"/>
    <x v="0"/>
    <x v="2"/>
    <x v="0"/>
  </r>
  <r>
    <x v="25"/>
    <n v="645000"/>
    <x v="1"/>
    <s v="Cunninghams"/>
    <s v="Auction"/>
    <n v="3040"/>
    <n v="2"/>
    <n v="1"/>
    <n v="1"/>
    <n v="170"/>
    <n v="1994"/>
    <s v="2/67 Nimmo St"/>
    <s v="Essendon"/>
    <x v="8"/>
    <x v="0"/>
    <x v="2"/>
    <x v="0"/>
  </r>
  <r>
    <x v="25"/>
    <n v="1007000"/>
    <x v="0"/>
    <s v="Cunninghams"/>
    <s v="Sale"/>
    <n v="3042"/>
    <n v="2"/>
    <n v="1"/>
    <n v="1"/>
    <n v="646"/>
    <m/>
    <s v="4 Muriel St"/>
    <s v="Niddrie"/>
    <x v="8"/>
    <x v="0"/>
    <x v="2"/>
    <x v="0"/>
  </r>
  <r>
    <x v="25"/>
    <n v="1260000"/>
    <x v="0"/>
    <s v="Cunninghams"/>
    <s v="Auction"/>
    <n v="3053"/>
    <n v="4"/>
    <n v="1"/>
    <n v="2"/>
    <n v="151"/>
    <m/>
    <s v="436 Lygon St"/>
    <s v="Carlton"/>
    <x v="13"/>
    <x v="1"/>
    <x v="2"/>
    <x v="0"/>
  </r>
  <r>
    <x v="25"/>
    <n v="1260000"/>
    <x v="0"/>
    <s v="Jones and Jones"/>
    <s v="Auction"/>
    <n v="3015"/>
    <n v="4"/>
    <n v="1"/>
    <n v="3"/>
    <n v="757"/>
    <n v="1960"/>
    <s v="53 River St"/>
    <s v="Newport"/>
    <x v="11"/>
    <x v="0"/>
    <x v="2"/>
    <x v="0"/>
  </r>
  <r>
    <x v="25"/>
    <n v="260000"/>
    <x v="1"/>
    <s v="Cunninghams"/>
    <s v="Auction"/>
    <n v="3204"/>
    <n v="1"/>
    <n v="1"/>
    <n v="1"/>
    <n v="0"/>
    <n v="1975"/>
    <s v="7/4 Holloway St"/>
    <s v="Ormond"/>
    <x v="9"/>
    <x v="2"/>
    <x v="2"/>
    <x v="0"/>
  </r>
  <r>
    <x v="25"/>
    <n v="689000"/>
    <x v="0"/>
    <s v="Metro Ladder"/>
    <s v="Sale"/>
    <n v="3165"/>
    <n v="2"/>
    <n v="1"/>
    <n v="1"/>
    <n v="169"/>
    <m/>
    <s v="3/32 Elizabeth St"/>
    <s v="Bentleigh East"/>
    <x v="9"/>
    <x v="2"/>
    <x v="2"/>
    <x v="0"/>
  </r>
  <r>
    <x v="25"/>
    <n v="800000"/>
    <x v="1"/>
    <s v="Jones and Jones"/>
    <s v="Auction"/>
    <n v="3165"/>
    <n v="3"/>
    <n v="2"/>
    <n v="2"/>
    <n v="252"/>
    <n v="1994"/>
    <s v="2/111 Marlborough St"/>
    <s v="Bentleigh East"/>
    <x v="9"/>
    <x v="2"/>
    <x v="2"/>
    <x v="0"/>
  </r>
  <r>
    <x v="25"/>
    <n v="376000"/>
    <x v="1"/>
    <s v="Cunninghams"/>
    <s v="Sale"/>
    <n v="3073"/>
    <n v="2"/>
    <n v="1"/>
    <n v="1"/>
    <n v="104"/>
    <n v="1970"/>
    <s v="1/18 Duffy St"/>
    <s v="Reservoir"/>
    <x v="10"/>
    <x v="1"/>
    <x v="2"/>
    <x v="0"/>
  </r>
  <r>
    <x v="25"/>
    <n v="750000"/>
    <x v="0"/>
    <s v="Cunninghams"/>
    <s v="Auction"/>
    <n v="3072"/>
    <n v="3"/>
    <n v="1"/>
    <n v="2"/>
    <n v="409"/>
    <m/>
    <s v="19 Railway Pl"/>
    <s v="Preston"/>
    <x v="10"/>
    <x v="1"/>
    <x v="2"/>
    <x v="0"/>
  </r>
  <r>
    <x v="25"/>
    <n v="940000"/>
    <x v="0"/>
    <s v="Cunninghams"/>
    <s v="Sale"/>
    <n v="3071"/>
    <n v="2"/>
    <n v="1"/>
    <n v="1"/>
    <n v="372"/>
    <n v="1950"/>
    <s v="40 Wales St"/>
    <s v="Thornbury"/>
    <x v="10"/>
    <x v="1"/>
    <x v="2"/>
    <x v="0"/>
  </r>
  <r>
    <x v="25"/>
    <n v="450000"/>
    <x v="0"/>
    <s v="Metro Ladder"/>
    <s v="Auction"/>
    <n v="3021"/>
    <n v="3"/>
    <n v="1"/>
    <n v="2"/>
    <n v="548"/>
    <m/>
    <s v="22 Valewood Dr"/>
    <s v="Kealba"/>
    <x v="0"/>
    <x v="0"/>
    <x v="2"/>
    <x v="0"/>
  </r>
  <r>
    <x v="25"/>
    <n v="972500"/>
    <x v="0"/>
    <s v="Jones and Jones"/>
    <s v="Sale"/>
    <n v="3101"/>
    <n v="3"/>
    <n v="2"/>
    <n v="2"/>
    <n v="0"/>
    <n v="1970"/>
    <s v="2/147 Willsmere Rd"/>
    <s v="Kew"/>
    <x v="14"/>
    <x v="2"/>
    <x v="2"/>
    <x v="0"/>
  </r>
  <r>
    <x v="25"/>
    <n v="1610000"/>
    <x v="0"/>
    <s v="Melbourne Homes"/>
    <s v="Sale"/>
    <n v="3188"/>
    <n v="3"/>
    <n v="1"/>
    <n v="2"/>
    <n v="569"/>
    <m/>
    <s v="11 Kerferd St"/>
    <s v="Hampton"/>
    <x v="15"/>
    <x v="2"/>
    <x v="2"/>
    <x v="0"/>
  </r>
  <r>
    <x v="25"/>
    <n v="2910000"/>
    <x v="0"/>
    <s v="Cunninghams"/>
    <s v="Sale"/>
    <n v="3186"/>
    <n v="4"/>
    <n v="1"/>
    <n v="2"/>
    <n v="732"/>
    <m/>
    <s v="23 Albert St"/>
    <s v="Brighton"/>
    <x v="15"/>
    <x v="2"/>
    <x v="2"/>
    <x v="0"/>
  </r>
  <r>
    <x v="26"/>
    <n v="775000"/>
    <x v="2"/>
    <s v="Jones and Jones"/>
    <s v="Sale"/>
    <n v="3068"/>
    <n v="3"/>
    <n v="2"/>
    <n v="2"/>
    <n v="0"/>
    <m/>
    <s v="8/86 Queens Pde"/>
    <s v="Fitzroy North"/>
    <x v="1"/>
    <x v="1"/>
    <x v="2"/>
    <x v="0"/>
  </r>
  <r>
    <x v="26"/>
    <n v="1012000"/>
    <x v="2"/>
    <s v="Jones and Jones"/>
    <s v="Sale"/>
    <n v="3121"/>
    <n v="3"/>
    <n v="2"/>
    <n v="1"/>
    <n v="80"/>
    <m/>
    <s v="23 Gardner St"/>
    <s v="Richmond"/>
    <x v="1"/>
    <x v="1"/>
    <x v="2"/>
    <x v="0"/>
  </r>
  <r>
    <x v="26"/>
    <n v="1581000"/>
    <x v="0"/>
    <s v="Jones and Jones"/>
    <s v="Sale"/>
    <n v="3068"/>
    <n v="3"/>
    <n v="1"/>
    <n v="0"/>
    <n v="193"/>
    <n v="1910"/>
    <s v="168 Scotchmer St"/>
    <s v="Fitzroy North"/>
    <x v="1"/>
    <x v="1"/>
    <x v="2"/>
    <x v="0"/>
  </r>
  <r>
    <x v="26"/>
    <n v="1600000"/>
    <x v="0"/>
    <s v="Cunninghams"/>
    <s v="Auction"/>
    <n v="3067"/>
    <n v="4"/>
    <n v="1"/>
    <n v="2"/>
    <n v="120"/>
    <n v="2014"/>
    <s v="55a Park St"/>
    <s v="Abbotsford"/>
    <x v="1"/>
    <x v="1"/>
    <x v="2"/>
    <x v="0"/>
  </r>
  <r>
    <x v="26"/>
    <n v="390000"/>
    <x v="1"/>
    <s v="Metro Ladder"/>
    <s v="Sale"/>
    <n v="3146"/>
    <n v="2"/>
    <n v="1"/>
    <n v="1"/>
    <n v="0"/>
    <m/>
    <s v="4/68 Edgar St N"/>
    <s v="Glen Iris"/>
    <x v="12"/>
    <x v="2"/>
    <x v="2"/>
    <x v="0"/>
  </r>
  <r>
    <x v="26"/>
    <n v="655000"/>
    <x v="1"/>
    <s v="Cunninghams"/>
    <s v="Auction"/>
    <n v="3184"/>
    <n v="2"/>
    <n v="1"/>
    <n v="1"/>
    <n v="0"/>
    <n v="1965"/>
    <s v="7/435 St Kilda St"/>
    <s v="Elwood"/>
    <x v="5"/>
    <x v="2"/>
    <x v="2"/>
    <x v="0"/>
  </r>
  <r>
    <x v="26"/>
    <n v="1825000"/>
    <x v="0"/>
    <s v="Cunninghams"/>
    <s v="Sale"/>
    <n v="3205"/>
    <n v="3"/>
    <n v="2"/>
    <n v="2"/>
    <n v="151"/>
    <n v="1900"/>
    <s v="296 Albert Rd"/>
    <s v="South Melbourne"/>
    <x v="5"/>
    <x v="2"/>
    <x v="2"/>
    <x v="0"/>
  </r>
  <r>
    <x v="26"/>
    <n v="640000"/>
    <x v="2"/>
    <s v="Cunninghams"/>
    <s v="Auction"/>
    <n v="3044"/>
    <n v="4"/>
    <n v="2"/>
    <n v="2"/>
    <n v="353"/>
    <m/>
    <s v="68 Devon Rd"/>
    <s v="Pascoe Vale"/>
    <x v="3"/>
    <x v="1"/>
    <x v="2"/>
    <x v="0"/>
  </r>
  <r>
    <x v="26"/>
    <n v="787500"/>
    <x v="0"/>
    <s v="Property Barons"/>
    <s v="Sale"/>
    <n v="3046"/>
    <n v="4"/>
    <n v="2"/>
    <n v="2"/>
    <n v="650"/>
    <m/>
    <s v="44 Everard St"/>
    <s v="Glenroy"/>
    <x v="3"/>
    <x v="1"/>
    <x v="2"/>
    <x v="0"/>
  </r>
  <r>
    <x v="26"/>
    <n v="891000"/>
    <x v="0"/>
    <s v="Cunninghams"/>
    <s v="Sale"/>
    <n v="3033"/>
    <n v="3"/>
    <n v="3"/>
    <n v="1"/>
    <n v="292"/>
    <m/>
    <s v="37 Roberts St"/>
    <s v="Keilor East"/>
    <x v="8"/>
    <x v="0"/>
    <x v="2"/>
    <x v="0"/>
  </r>
  <r>
    <x v="26"/>
    <n v="1350000"/>
    <x v="0"/>
    <s v="Cunninghams"/>
    <s v="Sale"/>
    <n v="3040"/>
    <n v="4"/>
    <n v="2"/>
    <n v="2"/>
    <n v="1076"/>
    <n v="1960"/>
    <s v="47 Clifton St"/>
    <s v="Aberfeldie"/>
    <x v="8"/>
    <x v="0"/>
    <x v="2"/>
    <x v="0"/>
  </r>
  <r>
    <x v="26"/>
    <n v="400000"/>
    <x v="1"/>
    <s v="Sanders"/>
    <s v="Auction"/>
    <n v="3207"/>
    <n v="1"/>
    <n v="1"/>
    <n v="1"/>
    <n v="0"/>
    <n v="2000"/>
    <s v="14/200 Bay St"/>
    <s v="Port Melbourne"/>
    <x v="13"/>
    <x v="2"/>
    <x v="2"/>
    <x v="0"/>
  </r>
  <r>
    <x v="26"/>
    <n v="1050000"/>
    <x v="0"/>
    <s v="Metro Ladder"/>
    <s v="Sale"/>
    <n v="3013"/>
    <n v="3"/>
    <n v="2"/>
    <n v="1"/>
    <n v="462"/>
    <n v="1960"/>
    <s v="101 Roberts St"/>
    <s v="Yarraville"/>
    <x v="4"/>
    <x v="0"/>
    <x v="2"/>
    <x v="0"/>
  </r>
  <r>
    <x v="26"/>
    <n v="538000"/>
    <x v="0"/>
    <s v="Cunninghams"/>
    <s v="Sale"/>
    <n v="3060"/>
    <n v="3"/>
    <n v="1"/>
    <n v="4"/>
    <n v="789"/>
    <m/>
    <s v="16 Janice Ct"/>
    <s v="Fawkner"/>
    <x v="18"/>
    <x v="1"/>
    <x v="2"/>
    <x v="0"/>
  </r>
  <r>
    <x v="26"/>
    <n v="310000"/>
    <x v="1"/>
    <s v="Metro Ladder"/>
    <s v="Auction"/>
    <n v="3016"/>
    <n v="1"/>
    <n v="1"/>
    <n v="1"/>
    <n v="0"/>
    <n v="1968"/>
    <s v="8/99 Verdon St"/>
    <s v="Williamstown"/>
    <x v="11"/>
    <x v="0"/>
    <x v="2"/>
    <x v="0"/>
  </r>
  <r>
    <x v="26"/>
    <n v="680000"/>
    <x v="0"/>
    <s v="Zimmerman"/>
    <s v="Auction"/>
    <n v="3015"/>
    <n v="2"/>
    <n v="1"/>
    <n v="1"/>
    <n v="229"/>
    <n v="2000"/>
    <s v="5/67 Oxford St"/>
    <s v="Newport"/>
    <x v="11"/>
    <x v="0"/>
    <x v="2"/>
    <x v="0"/>
  </r>
  <r>
    <x v="26"/>
    <n v="350000"/>
    <x v="1"/>
    <s v="Metro Ladder"/>
    <s v="Auction"/>
    <n v="3163"/>
    <n v="2"/>
    <n v="1"/>
    <n v="1"/>
    <n v="0"/>
    <n v="1960"/>
    <s v="6/99 Neerim Rd"/>
    <s v="Glen Huntly"/>
    <x v="9"/>
    <x v="2"/>
    <x v="2"/>
    <x v="0"/>
  </r>
  <r>
    <x v="26"/>
    <n v="450000"/>
    <x v="1"/>
    <s v="Cunninghams"/>
    <s v="Sale"/>
    <n v="3163"/>
    <n v="2"/>
    <n v="1"/>
    <n v="1"/>
    <n v="0"/>
    <n v="1970"/>
    <s v="5/102 Oakleigh Rd"/>
    <s v="Carnegie"/>
    <x v="9"/>
    <x v="2"/>
    <x v="2"/>
    <x v="0"/>
  </r>
  <r>
    <x v="26"/>
    <n v="1100000"/>
    <x v="0"/>
    <s v="Maxwells"/>
    <s v="Sale"/>
    <n v="3165"/>
    <n v="4"/>
    <n v="2"/>
    <n v="1"/>
    <n v="274"/>
    <n v="2004"/>
    <s v="23 Yarraburn Cl"/>
    <s v="Bentleigh East"/>
    <x v="9"/>
    <x v="2"/>
    <x v="2"/>
    <x v="0"/>
  </r>
  <r>
    <x v="26"/>
    <n v="572000"/>
    <x v="0"/>
    <s v="Cunninghams"/>
    <s v="Sale"/>
    <n v="3073"/>
    <n v="3"/>
    <n v="1"/>
    <n v="2"/>
    <n v="41400"/>
    <m/>
    <s v="14 Beenak St"/>
    <s v="Reservoir"/>
    <x v="10"/>
    <x v="1"/>
    <x v="2"/>
    <x v="0"/>
  </r>
  <r>
    <x v="26"/>
    <n v="600000"/>
    <x v="0"/>
    <s v="Property Barons"/>
    <s v="Auction"/>
    <n v="3020"/>
    <n v="2"/>
    <n v="1"/>
    <n v="1"/>
    <n v="534"/>
    <n v="1950"/>
    <s v="12 Coolamon St"/>
    <s v="Albion"/>
    <x v="0"/>
    <x v="0"/>
    <x v="2"/>
    <x v="0"/>
  </r>
  <r>
    <x v="26"/>
    <n v="1500000"/>
    <x v="0"/>
    <s v="Metro Ladder"/>
    <s v="Sale"/>
    <n v="3147"/>
    <n v="3"/>
    <n v="1"/>
    <n v="2"/>
    <n v="545"/>
    <m/>
    <s v="4 Baker Pde"/>
    <s v="Ashburton"/>
    <x v="14"/>
    <x v="2"/>
    <x v="2"/>
    <x v="0"/>
  </r>
  <r>
    <x v="26"/>
    <n v="2000000"/>
    <x v="0"/>
    <s v="Jones and Jones"/>
    <s v="Auction"/>
    <n v="3146"/>
    <n v="3"/>
    <n v="1"/>
    <n v="2"/>
    <n v="821"/>
    <m/>
    <s v="14 Rosedale Rd"/>
    <s v="Glen Iris"/>
    <x v="14"/>
    <x v="2"/>
    <x v="2"/>
    <x v="0"/>
  </r>
  <r>
    <x v="26"/>
    <n v="2250000"/>
    <x v="0"/>
    <s v="Zimmerman"/>
    <s v="Sale"/>
    <n v="3124"/>
    <n v="3"/>
    <n v="2"/>
    <n v="2"/>
    <n v="656"/>
    <n v="2009"/>
    <s v="4 Ada St"/>
    <s v="Camberwell"/>
    <x v="14"/>
    <x v="2"/>
    <x v="2"/>
    <x v="0"/>
  </r>
  <r>
    <x v="26"/>
    <n v="475000"/>
    <x v="1"/>
    <s v="Flanders &amp; Fish"/>
    <s v="Sale"/>
    <n v="3084"/>
    <n v="2"/>
    <n v="1"/>
    <n v="2"/>
    <n v="247"/>
    <n v="1974"/>
    <s v="2/3 Andrews St"/>
    <s v="Heidelberg"/>
    <x v="17"/>
    <x v="3"/>
    <x v="2"/>
    <x v="0"/>
  </r>
  <r>
    <x v="26"/>
    <n v="1065000"/>
    <x v="0"/>
    <s v="Property Barons"/>
    <s v="Sale"/>
    <n v="3079"/>
    <n v="3"/>
    <n v="1"/>
    <n v="1"/>
    <n v="596"/>
    <m/>
    <s v="51 Jellicoe St"/>
    <s v="Ivanhoe"/>
    <x v="17"/>
    <x v="3"/>
    <x v="2"/>
    <x v="0"/>
  </r>
  <r>
    <x v="27"/>
    <n v="500000"/>
    <x v="1"/>
    <s v="Melbourne Homes"/>
    <s v="Sale"/>
    <n v="3067"/>
    <n v="2"/>
    <n v="1"/>
    <n v="1"/>
    <n v="0"/>
    <n v="1970"/>
    <s v="6/219 Nicholson St"/>
    <s v="Abbotsford"/>
    <x v="1"/>
    <x v="1"/>
    <x v="2"/>
    <x v="0"/>
  </r>
  <r>
    <x v="27"/>
    <n v="887500"/>
    <x v="2"/>
    <s v="Flanders &amp; Fish"/>
    <s v="Sale"/>
    <n v="3066"/>
    <n v="3"/>
    <n v="2"/>
    <n v="1"/>
    <n v="81"/>
    <n v="2000"/>
    <s v="2/60 Budd St"/>
    <s v="Collingwood"/>
    <x v="1"/>
    <x v="1"/>
    <x v="2"/>
    <x v="0"/>
  </r>
  <r>
    <x v="27"/>
    <n v="1030000"/>
    <x v="1"/>
    <s v="SJ"/>
    <s v="Auction"/>
    <n v="3141"/>
    <n v="2"/>
    <n v="2"/>
    <n v="1"/>
    <n v="0"/>
    <m/>
    <s v="91/390 Toorak Rd"/>
    <s v="South Yarra"/>
    <x v="12"/>
    <x v="2"/>
    <x v="2"/>
    <x v="0"/>
  </r>
  <r>
    <x v="27"/>
    <n v="480000"/>
    <x v="1"/>
    <s v="Metro Ladder"/>
    <s v="Sale"/>
    <n v="3205"/>
    <n v="1"/>
    <n v="1"/>
    <n v="1"/>
    <n v="0"/>
    <n v="2004"/>
    <s v="5/182 Albert Rd"/>
    <s v="South Melbourne"/>
    <x v="5"/>
    <x v="2"/>
    <x v="2"/>
    <x v="0"/>
  </r>
  <r>
    <x v="27"/>
    <n v="690000"/>
    <x v="0"/>
    <s v="Metro Ladder"/>
    <s v="Sale"/>
    <n v="3044"/>
    <n v="3"/>
    <n v="1"/>
    <n v="1"/>
    <n v="507"/>
    <m/>
    <s v="2 Longview St"/>
    <s v="Pascoe Vale"/>
    <x v="3"/>
    <x v="1"/>
    <x v="2"/>
    <x v="0"/>
  </r>
  <r>
    <x v="27"/>
    <n v="380000"/>
    <x v="0"/>
    <s v="Cunninghams"/>
    <s v="Sale"/>
    <n v="3033"/>
    <n v="2"/>
    <n v="1"/>
    <n v="1"/>
    <n v="116"/>
    <m/>
    <s v="1/36 Phillip Rd"/>
    <s v="Keilor East"/>
    <x v="8"/>
    <x v="0"/>
    <x v="2"/>
    <x v="0"/>
  </r>
  <r>
    <x v="27"/>
    <n v="770000"/>
    <x v="2"/>
    <s v="Cunninghams"/>
    <s v="Sale"/>
    <n v="3042"/>
    <n v="3"/>
    <n v="2"/>
    <n v="1"/>
    <n v="313"/>
    <n v="2011"/>
    <s v="97 Haldane Rd"/>
    <s v="Niddrie"/>
    <x v="8"/>
    <x v="0"/>
    <x v="2"/>
    <x v="0"/>
  </r>
  <r>
    <x v="27"/>
    <n v="800000"/>
    <x v="0"/>
    <s v="Jones and Jones"/>
    <s v="Auction"/>
    <n v="3167"/>
    <n v="4"/>
    <n v="2"/>
    <n v="2"/>
    <n v="558"/>
    <m/>
    <s v="9 Telopea Ct"/>
    <s v="Oakleigh South"/>
    <x v="7"/>
    <x v="4"/>
    <x v="2"/>
    <x v="0"/>
  </r>
  <r>
    <x v="27"/>
    <n v="930000"/>
    <x v="0"/>
    <s v="Jones and Jones"/>
    <s v="Auction"/>
    <n v="3165"/>
    <n v="3"/>
    <n v="1"/>
    <n v="2"/>
    <n v="588"/>
    <n v="1960"/>
    <s v="18 Normanby Rd"/>
    <s v="Bentleigh East"/>
    <x v="9"/>
    <x v="2"/>
    <x v="2"/>
    <x v="0"/>
  </r>
  <r>
    <x v="27"/>
    <n v="1800000"/>
    <x v="0"/>
    <s v="Cunninghams"/>
    <s v="Auction"/>
    <n v="3163"/>
    <n v="4"/>
    <n v="2"/>
    <n v="2"/>
    <n v="990"/>
    <n v="2003"/>
    <s v="525a Neerim Rd"/>
    <s v="Murrumbeena"/>
    <x v="9"/>
    <x v="2"/>
    <x v="2"/>
    <x v="0"/>
  </r>
  <r>
    <x v="27"/>
    <n v="771000"/>
    <x v="0"/>
    <s v="Metro Ladder"/>
    <s v="Sale"/>
    <n v="3072"/>
    <n v="2"/>
    <n v="1"/>
    <n v="1"/>
    <n v="484"/>
    <m/>
    <s v="26 Lovelace St"/>
    <s v="Preston"/>
    <x v="10"/>
    <x v="1"/>
    <x v="2"/>
    <x v="0"/>
  </r>
  <r>
    <x v="27"/>
    <n v="850000"/>
    <x v="0"/>
    <s v="Property Barons"/>
    <s v="Sale"/>
    <n v="3072"/>
    <n v="2"/>
    <n v="1"/>
    <n v="1"/>
    <n v="356"/>
    <n v="1940"/>
    <s v="227 Murray Rd"/>
    <s v="Preston"/>
    <x v="10"/>
    <x v="1"/>
    <x v="2"/>
    <x v="0"/>
  </r>
  <r>
    <x v="27"/>
    <n v="1251000"/>
    <x v="0"/>
    <s v="Jones and Jones"/>
    <s v="Sale"/>
    <n v="3127"/>
    <n v="3"/>
    <n v="2"/>
    <n v="1"/>
    <n v="536"/>
    <n v="1930"/>
    <s v="20 Anderson St"/>
    <s v="Surrey Hills"/>
    <x v="14"/>
    <x v="2"/>
    <x v="2"/>
    <x v="0"/>
  </r>
  <r>
    <x v="27"/>
    <n v="1890000"/>
    <x v="0"/>
    <s v="Cunninghams"/>
    <s v="Auction"/>
    <n v="3123"/>
    <n v="3"/>
    <n v="1"/>
    <n v="2"/>
    <n v="477"/>
    <n v="1880"/>
    <s v="18 Gillman St"/>
    <s v="Hawthorn East"/>
    <x v="14"/>
    <x v="2"/>
    <x v="2"/>
    <x v="0"/>
  </r>
  <r>
    <x v="27"/>
    <n v="2375000"/>
    <x v="0"/>
    <s v="Jones and Jones"/>
    <s v="Sale"/>
    <n v="3126"/>
    <n v="4"/>
    <n v="2"/>
    <n v="1"/>
    <n v="653"/>
    <n v="1910"/>
    <s v="2 McGregor St"/>
    <s v="Canterbury"/>
    <x v="14"/>
    <x v="2"/>
    <x v="2"/>
    <x v="0"/>
  </r>
  <r>
    <x v="27"/>
    <n v="2750000"/>
    <x v="0"/>
    <s v="Zimmerman"/>
    <s v="Auction"/>
    <n v="3124"/>
    <n v="4"/>
    <n v="3"/>
    <n v="1"/>
    <n v="0"/>
    <n v="1912"/>
    <s v="612 Riversdale Rd"/>
    <s v="Camberwell"/>
    <x v="14"/>
    <x v="2"/>
    <x v="2"/>
    <x v="0"/>
  </r>
  <r>
    <x v="27"/>
    <n v="430000"/>
    <x v="0"/>
    <s v="Metro Ladder"/>
    <s v="Sale"/>
    <n v="3084"/>
    <n v="2"/>
    <n v="1"/>
    <n v="1"/>
    <n v="164"/>
    <n v="1980"/>
    <s v="11/77 McCrae Rd"/>
    <s v="Rosanna"/>
    <x v="17"/>
    <x v="3"/>
    <x v="2"/>
    <x v="0"/>
  </r>
  <r>
    <x v="28"/>
    <n v="1350000"/>
    <x v="0"/>
    <s v="Flanders &amp; Fish"/>
    <s v="Sale"/>
    <n v="3127"/>
    <n v="5"/>
    <n v="2"/>
    <n v="2"/>
    <n v="677"/>
    <n v="1948"/>
    <s v="53 Broughton Rd"/>
    <s v="Surrey Hills"/>
    <x v="2"/>
    <x v="2"/>
    <x v="2"/>
    <x v="0"/>
  </r>
  <r>
    <x v="28"/>
    <n v="511000"/>
    <x v="1"/>
    <s v="Metro Ladder"/>
    <s v="Auction"/>
    <n v="3142"/>
    <n v="2"/>
    <n v="1"/>
    <n v="2"/>
    <n v="0"/>
    <n v="1970"/>
    <s v="23/530 Toorak Rd"/>
    <s v="Toorak"/>
    <x v="12"/>
    <x v="2"/>
    <x v="2"/>
    <x v="0"/>
  </r>
  <r>
    <x v="28"/>
    <n v="520000"/>
    <x v="1"/>
    <s v="Metro Ladder"/>
    <s v="Sale"/>
    <n v="3185"/>
    <n v="2"/>
    <n v="1"/>
    <n v="1"/>
    <n v="0"/>
    <n v="1971"/>
    <s v="13/209 Hotham St"/>
    <s v="Ripponlea"/>
    <x v="5"/>
    <x v="2"/>
    <x v="2"/>
    <x v="0"/>
  </r>
  <r>
    <x v="28"/>
    <n v="940000"/>
    <x v="2"/>
    <s v="Jones and Jones"/>
    <s v="Sale"/>
    <n v="3184"/>
    <n v="3"/>
    <n v="1"/>
    <n v="1"/>
    <n v="0"/>
    <m/>
    <s v="3/44 Scott St"/>
    <s v="Elwood"/>
    <x v="5"/>
    <x v="2"/>
    <x v="2"/>
    <x v="0"/>
  </r>
  <r>
    <x v="28"/>
    <n v="470000"/>
    <x v="1"/>
    <s v="Metro Ladder"/>
    <s v="Sale"/>
    <n v="3040"/>
    <n v="2"/>
    <n v="1"/>
    <n v="1"/>
    <n v="976"/>
    <n v="2000"/>
    <s v="8/257 Buckley St"/>
    <s v="Aberfeldie"/>
    <x v="8"/>
    <x v="0"/>
    <x v="2"/>
    <x v="0"/>
  </r>
  <r>
    <x v="28"/>
    <n v="1345000"/>
    <x v="0"/>
    <s v="Metro Ladder"/>
    <s v="Auction"/>
    <n v="3039"/>
    <n v="4"/>
    <n v="2"/>
    <n v="2"/>
    <n v="313"/>
    <n v="1910"/>
    <s v="31 Wordsworth St"/>
    <s v="Moonee Ponds"/>
    <x v="8"/>
    <x v="0"/>
    <x v="2"/>
    <x v="0"/>
  </r>
  <r>
    <x v="28"/>
    <n v="580000"/>
    <x v="0"/>
    <s v="Jones and Jones"/>
    <s v="Auction"/>
    <n v="3167"/>
    <n v="2"/>
    <n v="1"/>
    <n v="2"/>
    <n v="428"/>
    <m/>
    <s v="10a Farm Rd"/>
    <s v="Oakleigh South"/>
    <x v="6"/>
    <x v="4"/>
    <x v="2"/>
    <x v="0"/>
  </r>
  <r>
    <x v="28"/>
    <n v="700000"/>
    <x v="1"/>
    <s v="Sanders"/>
    <s v="Sale"/>
    <n v="3148"/>
    <n v="3"/>
    <n v="2"/>
    <n v="1"/>
    <n v="224"/>
    <n v="2006"/>
    <s v="2/44 Railway Pde S"/>
    <s v="Chadstone"/>
    <x v="6"/>
    <x v="2"/>
    <x v="2"/>
    <x v="0"/>
  </r>
  <r>
    <x v="28"/>
    <n v="1124000"/>
    <x v="0"/>
    <s v="Cunninghams"/>
    <s v="Sale"/>
    <n v="3166"/>
    <n v="3"/>
    <n v="1"/>
    <n v="1"/>
    <n v="685"/>
    <m/>
    <s v="9 Winifred St"/>
    <s v="Oakleigh"/>
    <x v="6"/>
    <x v="2"/>
    <x v="2"/>
    <x v="0"/>
  </r>
  <r>
    <x v="28"/>
    <n v="875000"/>
    <x v="0"/>
    <s v="Maxwells"/>
    <s v="Sale"/>
    <n v="3207"/>
    <n v="2"/>
    <n v="1"/>
    <n v="1"/>
    <n v="95"/>
    <m/>
    <s v="34 Bridge St"/>
    <s v="Port Melbourne"/>
    <x v="13"/>
    <x v="2"/>
    <x v="2"/>
    <x v="0"/>
  </r>
  <r>
    <x v="28"/>
    <n v="908000"/>
    <x v="0"/>
    <s v="Metro Ladder"/>
    <s v="Sale"/>
    <n v="3013"/>
    <n v="3"/>
    <n v="2"/>
    <n v="0"/>
    <n v="105"/>
    <n v="1900"/>
    <s v="46 Wilson St"/>
    <s v="Yarraville"/>
    <x v="4"/>
    <x v="0"/>
    <x v="2"/>
    <x v="0"/>
  </r>
  <r>
    <x v="28"/>
    <n v="970000"/>
    <x v="0"/>
    <s v="Jones and Jones"/>
    <s v="Auction"/>
    <n v="3013"/>
    <n v="4"/>
    <n v="1"/>
    <n v="2"/>
    <n v="664"/>
    <n v="1960"/>
    <s v="75 Ballard St"/>
    <s v="Yarraville"/>
    <x v="4"/>
    <x v="0"/>
    <x v="2"/>
    <x v="0"/>
  </r>
  <r>
    <x v="28"/>
    <n v="1510000"/>
    <x v="0"/>
    <s v="Property Barons"/>
    <s v="Auction"/>
    <n v="3108"/>
    <n v="5"/>
    <n v="2"/>
    <n v="2"/>
    <n v="659"/>
    <m/>
    <s v="6 Santiago St"/>
    <s v="Doncaster"/>
    <x v="16"/>
    <x v="3"/>
    <x v="2"/>
    <x v="0"/>
  </r>
  <r>
    <x v="28"/>
    <n v="1220000"/>
    <x v="0"/>
    <s v="Melbourne Homes"/>
    <s v="Sale"/>
    <n v="3163"/>
    <n v="3"/>
    <n v="1"/>
    <n v="2"/>
    <n v="735"/>
    <m/>
    <s v="26 Innellan Rd"/>
    <s v="Murrumbeena"/>
    <x v="9"/>
    <x v="2"/>
    <x v="2"/>
    <x v="0"/>
  </r>
  <r>
    <x v="28"/>
    <n v="1220000"/>
    <x v="0"/>
    <s v="Maxwells"/>
    <s v="Sale"/>
    <n v="3165"/>
    <n v="4"/>
    <n v="2"/>
    <n v="2"/>
    <n v="585"/>
    <n v="1950"/>
    <s v="24 Brooks St"/>
    <s v="Bentleigh East"/>
    <x v="9"/>
    <x v="2"/>
    <x v="2"/>
    <x v="0"/>
  </r>
  <r>
    <x v="28"/>
    <n v="145000"/>
    <x v="1"/>
    <s v="Cunninghams"/>
    <s v="Auction"/>
    <n v="3020"/>
    <n v="1"/>
    <n v="1"/>
    <n v="1"/>
    <n v="36"/>
    <m/>
    <s v="8/6 Ridley St"/>
    <s v="Albion"/>
    <x v="0"/>
    <x v="0"/>
    <x v="2"/>
    <x v="0"/>
  </r>
  <r>
    <x v="28"/>
    <n v="800000"/>
    <x v="1"/>
    <s v="Metro Ladder"/>
    <s v="Auction"/>
    <n v="3186"/>
    <n v="2"/>
    <n v="1"/>
    <n v="1"/>
    <n v="131"/>
    <m/>
    <s v="2/61 Black St"/>
    <s v="Brighton"/>
    <x v="15"/>
    <x v="2"/>
    <x v="2"/>
    <x v="0"/>
  </r>
  <r>
    <x v="28"/>
    <n v="1245000"/>
    <x v="0"/>
    <s v="Cunninghams"/>
    <s v="Sale"/>
    <n v="3084"/>
    <n v="6"/>
    <n v="3"/>
    <n v="4"/>
    <n v="911"/>
    <m/>
    <s v="180 Grandview Gr"/>
    <s v="Rosanna"/>
    <x v="17"/>
    <x v="3"/>
    <x v="2"/>
    <x v="0"/>
  </r>
  <r>
    <x v="28"/>
    <n v="2600000"/>
    <x v="0"/>
    <s v="Cunninghams"/>
    <s v="Auction"/>
    <n v="3084"/>
    <n v="4"/>
    <n v="2"/>
    <n v="3"/>
    <n v="871"/>
    <n v="1937"/>
    <s v="14 Cumberland St"/>
    <s v="Eaglemont"/>
    <x v="17"/>
    <x v="3"/>
    <x v="2"/>
    <x v="0"/>
  </r>
  <r>
    <x v="29"/>
    <n v="515000"/>
    <x v="0"/>
    <s v="Metro Ladder"/>
    <s v="Auction"/>
    <n v="3060"/>
    <n v="3"/>
    <n v="1"/>
    <n v="1"/>
    <n v="599"/>
    <n v="1960"/>
    <s v="94 Major Rd"/>
    <s v="Fawkner"/>
    <x v="3"/>
    <x v="1"/>
    <x v="2"/>
    <x v="0"/>
  </r>
  <r>
    <x v="29"/>
    <n v="457000"/>
    <x v="1"/>
    <s v="Metro Ladder"/>
    <s v="Sale"/>
    <n v="3042"/>
    <n v="2"/>
    <n v="1"/>
    <n v="1"/>
    <n v="0"/>
    <n v="1975"/>
    <s v="4/67 Hoffmans Rd"/>
    <s v="Niddrie"/>
    <x v="8"/>
    <x v="0"/>
    <x v="2"/>
    <x v="0"/>
  </r>
  <r>
    <x v="29"/>
    <n v="980000"/>
    <x v="0"/>
    <s v="Cunninghams"/>
    <s v="Sale"/>
    <n v="3040"/>
    <n v="3"/>
    <n v="1"/>
    <n v="1"/>
    <n v="464"/>
    <m/>
    <s v="38 Vanberg Rd"/>
    <s v="Essendon"/>
    <x v="8"/>
    <x v="0"/>
    <x v="2"/>
    <x v="0"/>
  </r>
  <r>
    <x v="29"/>
    <n v="828000"/>
    <x v="2"/>
    <s v="Cunninghams"/>
    <s v="Sale"/>
    <n v="3166"/>
    <n v="3"/>
    <n v="2"/>
    <n v="1"/>
    <n v="206"/>
    <n v="2002"/>
    <s v="2/19 Swindon Rd"/>
    <s v="Hughesdale"/>
    <x v="6"/>
    <x v="2"/>
    <x v="2"/>
    <x v="0"/>
  </r>
  <r>
    <x v="29"/>
    <n v="750000"/>
    <x v="2"/>
    <s v="Flanders &amp; Fish"/>
    <s v="Sale"/>
    <n v="3031"/>
    <n v="2"/>
    <n v="1"/>
    <n v="1"/>
    <n v="325"/>
    <n v="2002"/>
    <s v="4/130 Kensington Rd"/>
    <s v="Kensington"/>
    <x v="13"/>
    <x v="1"/>
    <x v="2"/>
    <x v="0"/>
  </r>
  <r>
    <x v="29"/>
    <n v="456000"/>
    <x v="1"/>
    <s v="Metro Ladder"/>
    <s v="Sale"/>
    <n v="3012"/>
    <n v="2"/>
    <n v="1"/>
    <n v="1"/>
    <n v="0"/>
    <n v="1975"/>
    <s v="5/652 Barkly St"/>
    <s v="West Footscray"/>
    <x v="4"/>
    <x v="0"/>
    <x v="2"/>
    <x v="0"/>
  </r>
  <r>
    <x v="29"/>
    <n v="1160000"/>
    <x v="0"/>
    <s v="Flanders &amp; Fish"/>
    <s v="Sale"/>
    <n v="3189"/>
    <n v="4"/>
    <n v="2"/>
    <n v="2"/>
    <n v="588"/>
    <n v="2011"/>
    <s v="17 Horsmunden Rd"/>
    <s v="Moorabbin"/>
    <x v="7"/>
    <x v="2"/>
    <x v="2"/>
    <x v="0"/>
  </r>
  <r>
    <x v="29"/>
    <n v="577000"/>
    <x v="1"/>
    <s v="Melbourne Homes"/>
    <s v="Sale"/>
    <n v="3018"/>
    <n v="3"/>
    <n v="2"/>
    <n v="1"/>
    <n v="205"/>
    <n v="2007"/>
    <s v="3/20 Mulga St"/>
    <s v="Altona"/>
    <x v="11"/>
    <x v="0"/>
    <x v="2"/>
    <x v="0"/>
  </r>
  <r>
    <x v="29"/>
    <n v="831000"/>
    <x v="0"/>
    <s v="Cunninghams"/>
    <s v="Sale"/>
    <n v="3015"/>
    <n v="3"/>
    <n v="1"/>
    <n v="0"/>
    <n v="353"/>
    <n v="1890"/>
    <s v="13 Robb St"/>
    <s v="Spotswood"/>
    <x v="11"/>
    <x v="0"/>
    <x v="2"/>
    <x v="0"/>
  </r>
  <r>
    <x v="29"/>
    <n v="880000"/>
    <x v="0"/>
    <s v="Metro Ladder"/>
    <s v="Sale"/>
    <n v="3015"/>
    <n v="3"/>
    <n v="1"/>
    <n v="1"/>
    <n v="557"/>
    <n v="1950"/>
    <s v="82 Charlotte St"/>
    <s v="Newport"/>
    <x v="11"/>
    <x v="0"/>
    <x v="2"/>
    <x v="0"/>
  </r>
  <r>
    <x v="29"/>
    <n v="1050000"/>
    <x v="0"/>
    <s v="Property Barons"/>
    <s v="Sale"/>
    <n v="3070"/>
    <n v="2"/>
    <n v="1"/>
    <n v="2"/>
    <n v="301"/>
    <n v="1925"/>
    <s v="14 Northcote St"/>
    <s v="Northcote"/>
    <x v="10"/>
    <x v="1"/>
    <x v="2"/>
    <x v="0"/>
  </r>
  <r>
    <x v="29"/>
    <n v="1600000"/>
    <x v="0"/>
    <s v="Flanders &amp; Fish"/>
    <s v="Sale"/>
    <n v="3147"/>
    <n v="3"/>
    <n v="1"/>
    <n v="2"/>
    <n v="637"/>
    <m/>
    <s v="9 Ward St"/>
    <s v="Ashburton"/>
    <x v="14"/>
    <x v="2"/>
    <x v="2"/>
    <x v="0"/>
  </r>
  <r>
    <x v="29"/>
    <n v="1860000"/>
    <x v="0"/>
    <s v="Cunninghams"/>
    <s v="Sale"/>
    <n v="3103"/>
    <n v="3"/>
    <n v="1"/>
    <n v="4"/>
    <n v="671"/>
    <m/>
    <s v="1 Weston St"/>
    <s v="Balwyn"/>
    <x v="14"/>
    <x v="2"/>
    <x v="2"/>
    <x v="0"/>
  </r>
  <r>
    <x v="29"/>
    <n v="1975000"/>
    <x v="0"/>
    <s v="Flanders &amp; Fish"/>
    <s v="Sale"/>
    <n v="3101"/>
    <n v="5"/>
    <n v="2"/>
    <n v="1"/>
    <n v="531"/>
    <n v="1890"/>
    <s v="24 Fitzwilliam St"/>
    <s v="Kew"/>
    <x v="14"/>
    <x v="2"/>
    <x v="2"/>
    <x v="0"/>
  </r>
  <r>
    <x v="29"/>
    <n v="2450000"/>
    <x v="0"/>
    <s v="Cunninghams"/>
    <s v="Sale"/>
    <n v="3127"/>
    <n v="5"/>
    <n v="4"/>
    <n v="2"/>
    <n v="1076"/>
    <m/>
    <s v="545 Whitehorse Rd"/>
    <s v="Surrey Hills"/>
    <x v="14"/>
    <x v="2"/>
    <x v="2"/>
    <x v="0"/>
  </r>
  <r>
    <x v="29"/>
    <n v="926000"/>
    <x v="0"/>
    <s v="Jones and Jones"/>
    <s v="Sale"/>
    <n v="3188"/>
    <n v="3"/>
    <n v="2"/>
    <n v="2"/>
    <n v="393"/>
    <n v="1950"/>
    <s v="1/23 Wickham Rd"/>
    <s v="Hampton East"/>
    <x v="15"/>
    <x v="2"/>
    <x v="2"/>
    <x v="0"/>
  </r>
  <r>
    <x v="29"/>
    <n v="1910000"/>
    <x v="0"/>
    <s v="Maxwells"/>
    <s v="Sale"/>
    <n v="3186"/>
    <n v="2"/>
    <n v="2"/>
    <n v="4"/>
    <n v="696"/>
    <m/>
    <s v="2 View Ct"/>
    <s v="Brighton"/>
    <x v="15"/>
    <x v="2"/>
    <x v="2"/>
    <x v="0"/>
  </r>
  <r>
    <x v="30"/>
    <n v="900000"/>
    <x v="2"/>
    <s v="Property Barons"/>
    <s v="Auction"/>
    <n v="3125"/>
    <n v="4"/>
    <n v="3"/>
    <n v="2"/>
    <n v="381"/>
    <n v="2013"/>
    <s v="55 Parer St"/>
    <s v="Burwood"/>
    <x v="2"/>
    <x v="2"/>
    <x v="2"/>
    <x v="0"/>
  </r>
  <r>
    <x v="30"/>
    <n v="1056800"/>
    <x v="0"/>
    <s v="Jones and Jones"/>
    <s v="Sale"/>
    <n v="3141"/>
    <n v="3"/>
    <n v="2"/>
    <n v="1"/>
    <n v="90"/>
    <m/>
    <s v="2a Alexandra St"/>
    <s v="South Yarra"/>
    <x v="12"/>
    <x v="2"/>
    <x v="2"/>
    <x v="0"/>
  </r>
  <r>
    <x v="30"/>
    <n v="1900000"/>
    <x v="0"/>
    <s v="Cunninghams"/>
    <s v="Sale"/>
    <n v="3143"/>
    <n v="3"/>
    <n v="1"/>
    <n v="2"/>
    <n v="328"/>
    <n v="1900"/>
    <s v="63 Denbigh Rd"/>
    <s v="Armadale"/>
    <x v="12"/>
    <x v="2"/>
    <x v="2"/>
    <x v="0"/>
  </r>
  <r>
    <x v="30"/>
    <n v="610000"/>
    <x v="1"/>
    <s v="Cunninghams"/>
    <s v="Sale"/>
    <n v="3182"/>
    <n v="2"/>
    <n v="1"/>
    <n v="1"/>
    <n v="1211"/>
    <n v="1970"/>
    <s v="51/3 Alfred Sq"/>
    <s v="St Kilda"/>
    <x v="5"/>
    <x v="2"/>
    <x v="2"/>
    <x v="0"/>
  </r>
  <r>
    <x v="30"/>
    <n v="1875000"/>
    <x v="0"/>
    <s v="Jones and Jones"/>
    <s v="Auction"/>
    <n v="3184"/>
    <n v="4"/>
    <n v="3"/>
    <n v="0"/>
    <n v="235"/>
    <n v="2005"/>
    <s v="53 Addison St"/>
    <s v="Elwood"/>
    <x v="5"/>
    <x v="2"/>
    <x v="2"/>
    <x v="0"/>
  </r>
  <r>
    <x v="30"/>
    <n v="770000"/>
    <x v="0"/>
    <s v="Cunninghams"/>
    <s v="Sale"/>
    <n v="3033"/>
    <n v="4"/>
    <n v="2"/>
    <n v="2"/>
    <n v="546"/>
    <n v="1970"/>
    <s v="54 Norwood Dr"/>
    <s v="Keilor East"/>
    <x v="8"/>
    <x v="0"/>
    <x v="2"/>
    <x v="0"/>
  </r>
  <r>
    <x v="30"/>
    <n v="1100000"/>
    <x v="0"/>
    <s v="Cunninghams"/>
    <s v="Auction"/>
    <n v="3031"/>
    <n v="3"/>
    <n v="2"/>
    <n v="0"/>
    <n v="179"/>
    <n v="1900"/>
    <s v="29 Finsbury St"/>
    <s v="Flemington"/>
    <x v="8"/>
    <x v="1"/>
    <x v="2"/>
    <x v="0"/>
  </r>
  <r>
    <x v="30"/>
    <n v="760000"/>
    <x v="1"/>
    <s v="Metro Ladder"/>
    <s v="Sale"/>
    <n v="3000"/>
    <n v="3"/>
    <n v="2"/>
    <n v="1"/>
    <n v="0"/>
    <n v="1997"/>
    <s v="1003/265 Exhibition St"/>
    <s v="Melbourne"/>
    <x v="13"/>
    <x v="1"/>
    <x v="2"/>
    <x v="0"/>
  </r>
  <r>
    <x v="30"/>
    <n v="796000"/>
    <x v="0"/>
    <s v="Sanders"/>
    <s v="Sale"/>
    <n v="3013"/>
    <n v="3"/>
    <n v="1"/>
    <n v="1"/>
    <n v="464"/>
    <n v="1960"/>
    <s v="9 Stanger St"/>
    <s v="Yarraville"/>
    <x v="4"/>
    <x v="0"/>
    <x v="2"/>
    <x v="0"/>
  </r>
  <r>
    <x v="30"/>
    <n v="970000"/>
    <x v="2"/>
    <s v="Cunninghams"/>
    <s v="Auction"/>
    <n v="3163"/>
    <n v="3"/>
    <n v="2"/>
    <n v="2"/>
    <n v="325"/>
    <n v="2005"/>
    <s v="1/108 Truganini Rd"/>
    <s v="Carnegie"/>
    <x v="9"/>
    <x v="2"/>
    <x v="2"/>
    <x v="0"/>
  </r>
  <r>
    <x v="30"/>
    <n v="581000"/>
    <x v="0"/>
    <s v="Maxwells"/>
    <s v="Auction"/>
    <n v="3020"/>
    <n v="3"/>
    <n v="1"/>
    <n v="4"/>
    <n v="656"/>
    <n v="1970"/>
    <s v="3 Iluka Ct"/>
    <s v="Sunshine West"/>
    <x v="0"/>
    <x v="0"/>
    <x v="2"/>
    <x v="0"/>
  </r>
  <r>
    <x v="30"/>
    <n v="620000"/>
    <x v="1"/>
    <s v="Metro Ladder"/>
    <s v="Auction"/>
    <n v="3101"/>
    <n v="3"/>
    <n v="1"/>
    <n v="1"/>
    <n v="0"/>
    <n v="1970"/>
    <s v="6/108 Walpole St"/>
    <s v="Kew"/>
    <x v="14"/>
    <x v="2"/>
    <x v="2"/>
    <x v="0"/>
  </r>
  <r>
    <x v="30"/>
    <n v="1240000"/>
    <x v="2"/>
    <s v="Jones and Jones"/>
    <s v="Sale"/>
    <n v="3123"/>
    <n v="3"/>
    <n v="2"/>
    <n v="2"/>
    <n v="155"/>
    <m/>
    <s v="4/2 Myrniong Gr"/>
    <s v="Hawthorn East"/>
    <x v="14"/>
    <x v="2"/>
    <x v="2"/>
    <x v="0"/>
  </r>
  <r>
    <x v="30"/>
    <n v="1700000"/>
    <x v="0"/>
    <s v="Jones and Jones"/>
    <s v="Sale"/>
    <n v="3146"/>
    <n v="3"/>
    <n v="2"/>
    <n v="2"/>
    <n v="625"/>
    <n v="1951"/>
    <s v="73 Pascoe St"/>
    <s v="Glen Iris"/>
    <x v="14"/>
    <x v="2"/>
    <x v="2"/>
    <x v="0"/>
  </r>
  <r>
    <x v="30"/>
    <n v="2081000"/>
    <x v="0"/>
    <s v="Cunninghams"/>
    <s v="Sale"/>
    <n v="3102"/>
    <n v="4"/>
    <n v="4"/>
    <n v="3"/>
    <n v="948"/>
    <n v="1960"/>
    <s v="62 Munro St"/>
    <s v="Kew East"/>
    <x v="14"/>
    <x v="2"/>
    <x v="2"/>
    <x v="0"/>
  </r>
  <r>
    <x v="30"/>
    <n v="731000"/>
    <x v="0"/>
    <s v="Metro Ladder"/>
    <s v="Sale"/>
    <n v="3085"/>
    <n v="3"/>
    <n v="2"/>
    <n v="2"/>
    <n v="566"/>
    <n v="1991"/>
    <s v="4 Melliodora Pl"/>
    <s v="Yallambie"/>
    <x v="17"/>
    <x v="1"/>
    <x v="2"/>
    <x v="0"/>
  </r>
  <r>
    <x v="31"/>
    <n v="1170000"/>
    <x v="0"/>
    <s v="Cunninghams"/>
    <s v="Sale"/>
    <n v="3128"/>
    <n v="3"/>
    <n v="1"/>
    <n v="1"/>
    <n v="755"/>
    <n v="1920"/>
    <s v="5 Patricia St"/>
    <s v="Box Hill"/>
    <x v="2"/>
    <x v="3"/>
    <x v="2"/>
    <x v="0"/>
  </r>
  <r>
    <x v="31"/>
    <n v="1255000"/>
    <x v="0"/>
    <s v="Cunninghams"/>
    <s v="Sale"/>
    <n v="3181"/>
    <n v="3"/>
    <n v="1"/>
    <n v="1"/>
    <n v="231"/>
    <n v="1910"/>
    <s v="117 Charles St"/>
    <s v="Prahran"/>
    <x v="12"/>
    <x v="2"/>
    <x v="2"/>
    <x v="0"/>
  </r>
  <r>
    <x v="31"/>
    <n v="700000"/>
    <x v="1"/>
    <s v="Cunninghams"/>
    <s v="Sale"/>
    <n v="3182"/>
    <n v="2"/>
    <n v="1"/>
    <n v="1"/>
    <n v="0"/>
    <m/>
    <s v="2/79 Barkly St"/>
    <s v="St Kilda"/>
    <x v="5"/>
    <x v="2"/>
    <x v="2"/>
    <x v="0"/>
  </r>
  <r>
    <x v="31"/>
    <n v="2140000"/>
    <x v="0"/>
    <s v="Sanders"/>
    <s v="Sale"/>
    <n v="3206"/>
    <n v="4"/>
    <n v="2"/>
    <n v="1"/>
    <n v="183"/>
    <n v="1880"/>
    <s v="27 Barrett St"/>
    <s v="Albert Park"/>
    <x v="5"/>
    <x v="2"/>
    <x v="2"/>
    <x v="0"/>
  </r>
  <r>
    <x v="31"/>
    <n v="630000"/>
    <x v="0"/>
    <s v="Flanders &amp; Fish"/>
    <s v="Sale"/>
    <n v="3046"/>
    <n v="4"/>
    <n v="1"/>
    <n v="2"/>
    <n v="630"/>
    <n v="1960"/>
    <s v="54 Cromwell St"/>
    <s v="Glenroy"/>
    <x v="3"/>
    <x v="1"/>
    <x v="2"/>
    <x v="0"/>
  </r>
  <r>
    <x v="31"/>
    <n v="330000"/>
    <x v="1"/>
    <s v="Jones and Jones"/>
    <s v="Auction"/>
    <n v="3039"/>
    <n v="2"/>
    <n v="1"/>
    <n v="1"/>
    <n v="0"/>
    <n v="1970"/>
    <s v="2/118 Holmes Rd"/>
    <s v="Moonee Ponds"/>
    <x v="8"/>
    <x v="0"/>
    <x v="2"/>
    <x v="0"/>
  </r>
  <r>
    <x v="31"/>
    <n v="773000"/>
    <x v="0"/>
    <s v="Cunninghams"/>
    <s v="Sale"/>
    <n v="3042"/>
    <n v="3"/>
    <n v="2"/>
    <n v="2"/>
    <n v="403"/>
    <m/>
    <s v="2 Hanson St"/>
    <s v="Niddrie"/>
    <x v="8"/>
    <x v="0"/>
    <x v="2"/>
    <x v="0"/>
  </r>
  <r>
    <x v="31"/>
    <n v="711000"/>
    <x v="0"/>
    <s v="Maxwells"/>
    <s v="Auction"/>
    <n v="3011"/>
    <n v="2"/>
    <n v="1"/>
    <n v="2"/>
    <n v="253"/>
    <n v="1910"/>
    <s v="167 Gordon St"/>
    <s v="Footscray"/>
    <x v="4"/>
    <x v="0"/>
    <x v="2"/>
    <x v="0"/>
  </r>
  <r>
    <x v="31"/>
    <n v="725000"/>
    <x v="0"/>
    <s v="Cunninghams"/>
    <s v="Auction"/>
    <n v="3189"/>
    <n v="3"/>
    <n v="2"/>
    <n v="1"/>
    <n v="374"/>
    <n v="1950"/>
    <s v="13 Franklin St"/>
    <s v="Moorabbin"/>
    <x v="7"/>
    <x v="2"/>
    <x v="2"/>
    <x v="0"/>
  </r>
  <r>
    <x v="31"/>
    <n v="256500"/>
    <x v="1"/>
    <s v="Flanders &amp; Fish"/>
    <s v="Sale"/>
    <n v="3163"/>
    <n v="1"/>
    <n v="1"/>
    <n v="1"/>
    <n v="0"/>
    <n v="1966"/>
    <s v="14/24 Rosella St"/>
    <s v="Murrumbeena"/>
    <x v="9"/>
    <x v="2"/>
    <x v="2"/>
    <x v="0"/>
  </r>
  <r>
    <x v="31"/>
    <n v="1170000"/>
    <x v="0"/>
    <s v="Metro Ladder"/>
    <s v="Sale"/>
    <n v="3163"/>
    <n v="3"/>
    <n v="1"/>
    <n v="2"/>
    <n v="461"/>
    <m/>
    <s v="63 Oakleigh Rd"/>
    <s v="Carnegie"/>
    <x v="9"/>
    <x v="2"/>
    <x v="2"/>
    <x v="0"/>
  </r>
  <r>
    <x v="31"/>
    <n v="1920000"/>
    <x v="0"/>
    <s v="Jones and Jones"/>
    <s v="Sale"/>
    <n v="3204"/>
    <n v="4"/>
    <n v="1"/>
    <n v="1"/>
    <n v="805"/>
    <n v="1925"/>
    <s v="9 Queen St"/>
    <s v="Ormond"/>
    <x v="9"/>
    <x v="2"/>
    <x v="2"/>
    <x v="0"/>
  </r>
  <r>
    <x v="31"/>
    <n v="490000"/>
    <x v="2"/>
    <s v="Metro Ladder"/>
    <s v="Sale"/>
    <n v="3073"/>
    <n v="2"/>
    <n v="1"/>
    <n v="1"/>
    <n v="126"/>
    <n v="2013"/>
    <s v="2/10 Odowd St"/>
    <s v="Reservoir"/>
    <x v="10"/>
    <x v="1"/>
    <x v="2"/>
    <x v="0"/>
  </r>
  <r>
    <x v="31"/>
    <n v="560000"/>
    <x v="0"/>
    <s v="Property Barons"/>
    <s v="Sale"/>
    <n v="3072"/>
    <n v="3"/>
    <n v="1"/>
    <n v="2"/>
    <n v="591"/>
    <m/>
    <s v="32 Tyler St"/>
    <s v="Preston"/>
    <x v="10"/>
    <x v="1"/>
    <x v="2"/>
    <x v="0"/>
  </r>
  <r>
    <x v="31"/>
    <n v="1515000"/>
    <x v="2"/>
    <s v="Metro Ladder"/>
    <s v="Auction"/>
    <n v="3124"/>
    <n v="3"/>
    <n v="2"/>
    <n v="2"/>
    <n v="318"/>
    <m/>
    <s v="16 Joffre St"/>
    <s v="Camberwell"/>
    <x v="14"/>
    <x v="2"/>
    <x v="2"/>
    <x v="0"/>
  </r>
  <r>
    <x v="31"/>
    <n v="2920000"/>
    <x v="0"/>
    <s v="Cunninghams"/>
    <s v="Sale"/>
    <n v="3123"/>
    <n v="4"/>
    <n v="3"/>
    <n v="3"/>
    <n v="726"/>
    <m/>
    <s v="5 Nicholson St"/>
    <s v="Hawthorn East"/>
    <x v="14"/>
    <x v="2"/>
    <x v="2"/>
    <x v="0"/>
  </r>
  <r>
    <x v="31"/>
    <n v="460000"/>
    <x v="1"/>
    <s v="Flanders &amp; Fish"/>
    <s v="Auction"/>
    <n v="3079"/>
    <n v="2"/>
    <n v="1"/>
    <n v="0"/>
    <n v="0"/>
    <m/>
    <s v="5/125 Locksley Rd"/>
    <s v="Ivanhoe"/>
    <x v="17"/>
    <x v="3"/>
    <x v="2"/>
    <x v="0"/>
  </r>
  <r>
    <x v="31"/>
    <n v="601000"/>
    <x v="1"/>
    <s v="Property Barons"/>
    <s v="Sale"/>
    <n v="3084"/>
    <n v="3"/>
    <n v="2"/>
    <n v="1"/>
    <n v="217"/>
    <n v="2006"/>
    <s v="2/237 Rosanna Rd"/>
    <s v="Rosanna"/>
    <x v="17"/>
    <x v="3"/>
    <x v="2"/>
    <x v="0"/>
  </r>
  <r>
    <x v="31"/>
    <n v="730000"/>
    <x v="0"/>
    <s v="Property Barons"/>
    <s v="Auction"/>
    <n v="3084"/>
    <n v="4"/>
    <n v="1"/>
    <n v="1"/>
    <n v="865"/>
    <n v="1960"/>
    <s v="14 Rosemary Ct"/>
    <s v="Viewbank"/>
    <x v="17"/>
    <x v="3"/>
    <x v="2"/>
    <x v="0"/>
  </r>
  <r>
    <x v="32"/>
    <n v="1220000"/>
    <x v="0"/>
    <s v="Jones and Jones"/>
    <s v="Sale"/>
    <n v="3121"/>
    <n v="2"/>
    <n v="1"/>
    <n v="2"/>
    <n v="198"/>
    <m/>
    <s v="1 Newry St"/>
    <s v="Richmond"/>
    <x v="1"/>
    <x v="1"/>
    <x v="2"/>
    <x v="0"/>
  </r>
  <r>
    <x v="32"/>
    <n v="1360000"/>
    <x v="0"/>
    <s v="Cunninghams"/>
    <s v="Sale"/>
    <n v="3068"/>
    <n v="3"/>
    <n v="1"/>
    <n v="0"/>
    <n v="118"/>
    <n v="1880"/>
    <s v="3 Hodgkinson St"/>
    <s v="Clifton Hill"/>
    <x v="1"/>
    <x v="1"/>
    <x v="2"/>
    <x v="0"/>
  </r>
  <r>
    <x v="32"/>
    <n v="400000"/>
    <x v="1"/>
    <s v="Metro Ladder"/>
    <s v="Sale"/>
    <n v="3141"/>
    <n v="1"/>
    <n v="1"/>
    <n v="1"/>
    <n v="0"/>
    <n v="1960"/>
    <s v="14/85 Caroline St"/>
    <s v="South Yarra"/>
    <x v="12"/>
    <x v="2"/>
    <x v="2"/>
    <x v="0"/>
  </r>
  <r>
    <x v="32"/>
    <n v="540000"/>
    <x v="1"/>
    <s v="Best Bricks"/>
    <s v="Auction"/>
    <n v="3183"/>
    <n v="2"/>
    <n v="1"/>
    <n v="1"/>
    <n v="483"/>
    <n v="1970"/>
    <s v="3/33 Gourlay St"/>
    <s v="Balaclava"/>
    <x v="5"/>
    <x v="2"/>
    <x v="2"/>
    <x v="0"/>
  </r>
  <r>
    <x v="32"/>
    <n v="1100000"/>
    <x v="1"/>
    <s v="Sanders"/>
    <s v="Sale"/>
    <n v="3182"/>
    <n v="2"/>
    <n v="1"/>
    <n v="2"/>
    <n v="1458"/>
    <n v="1920"/>
    <s v="1/5 Marine Pde"/>
    <s v="St Kilda"/>
    <x v="5"/>
    <x v="2"/>
    <x v="2"/>
    <x v="0"/>
  </r>
  <r>
    <x v="32"/>
    <n v="2000000"/>
    <x v="0"/>
    <s v="Sanders"/>
    <s v="Auction"/>
    <n v="3205"/>
    <n v="2"/>
    <n v="2"/>
    <n v="1"/>
    <n v="141"/>
    <n v="1900"/>
    <s v="50 Bridport St"/>
    <s v="South Melbourne"/>
    <x v="5"/>
    <x v="2"/>
    <x v="2"/>
    <x v="0"/>
  </r>
  <r>
    <x v="32"/>
    <n v="685000"/>
    <x v="0"/>
    <s v="Property Barons"/>
    <s v="Sale"/>
    <n v="3042"/>
    <n v="3"/>
    <n v="1"/>
    <n v="1"/>
    <n v="579"/>
    <n v="1975"/>
    <s v="10 Hilbert Rd"/>
    <s v="Airport West"/>
    <x v="8"/>
    <x v="0"/>
    <x v="2"/>
    <x v="0"/>
  </r>
  <r>
    <x v="32"/>
    <n v="1365000"/>
    <x v="0"/>
    <s v="Cunninghams"/>
    <s v="Sale"/>
    <n v="3040"/>
    <n v="3"/>
    <n v="1"/>
    <n v="1"/>
    <n v="754"/>
    <m/>
    <s v="17 Cooper St"/>
    <s v="Essendon"/>
    <x v="8"/>
    <x v="0"/>
    <x v="2"/>
    <x v="0"/>
  </r>
  <r>
    <x v="32"/>
    <n v="510000"/>
    <x v="2"/>
    <s v="Cunninghams"/>
    <s v="Auction"/>
    <n v="3032"/>
    <n v="2"/>
    <n v="2"/>
    <n v="1"/>
    <n v="176"/>
    <n v="2010"/>
    <s v="4/105 Raleigh Rd"/>
    <s v="Maribyrnong"/>
    <x v="4"/>
    <x v="0"/>
    <x v="2"/>
    <x v="0"/>
  </r>
  <r>
    <x v="32"/>
    <n v="570000"/>
    <x v="2"/>
    <s v="Maxwells"/>
    <s v="Sale"/>
    <n v="3032"/>
    <n v="2"/>
    <n v="1"/>
    <n v="2"/>
    <n v="98"/>
    <n v="2009"/>
    <s v="3/26 Middle Rd"/>
    <s v="Maribyrnong"/>
    <x v="4"/>
    <x v="0"/>
    <x v="2"/>
    <x v="0"/>
  </r>
  <r>
    <x v="32"/>
    <n v="709000"/>
    <x v="0"/>
    <s v="Maxwells"/>
    <s v="Sale"/>
    <n v="3012"/>
    <n v="3"/>
    <n v="1"/>
    <n v="1"/>
    <n v="405"/>
    <m/>
    <s v="135 Suffolk St"/>
    <s v="West Footscray"/>
    <x v="4"/>
    <x v="0"/>
    <x v="2"/>
    <x v="0"/>
  </r>
  <r>
    <x v="32"/>
    <n v="1155000"/>
    <x v="0"/>
    <s v="Maxwells"/>
    <s v="Sale"/>
    <n v="3012"/>
    <n v="3"/>
    <n v="2"/>
    <n v="2"/>
    <n v="269"/>
    <n v="1915"/>
    <s v="134 Chirnside St"/>
    <s v="Kingsville"/>
    <x v="4"/>
    <x v="0"/>
    <x v="2"/>
    <x v="0"/>
  </r>
  <r>
    <x v="32"/>
    <n v="550000"/>
    <x v="1"/>
    <s v="Flanders &amp; Fish"/>
    <s v="Auction"/>
    <n v="3161"/>
    <n v="2"/>
    <n v="1"/>
    <n v="1"/>
    <n v="0"/>
    <n v="2011"/>
    <s v="3/388 Dandenong Rd"/>
    <s v="Caulfield North"/>
    <x v="9"/>
    <x v="2"/>
    <x v="2"/>
    <x v="0"/>
  </r>
  <r>
    <x v="32"/>
    <n v="750000"/>
    <x v="0"/>
    <s v="Maxwells"/>
    <s v="Auction"/>
    <n v="3165"/>
    <n v="3"/>
    <n v="2"/>
    <n v="1"/>
    <n v="188"/>
    <m/>
    <s v="3/14 Malane St"/>
    <s v="Bentleigh East"/>
    <x v="9"/>
    <x v="2"/>
    <x v="2"/>
    <x v="0"/>
  </r>
  <r>
    <x v="32"/>
    <n v="365000"/>
    <x v="0"/>
    <s v="Property Barons"/>
    <s v="Auction"/>
    <n v="3073"/>
    <n v="2"/>
    <n v="1"/>
    <n v="1"/>
    <n v="360"/>
    <n v="1960"/>
    <s v="197 Albert St"/>
    <s v="Reservoir"/>
    <x v="10"/>
    <x v="1"/>
    <x v="2"/>
    <x v="0"/>
  </r>
  <r>
    <x v="32"/>
    <n v="460000"/>
    <x v="1"/>
    <s v="Cunninghams"/>
    <s v="Auction"/>
    <n v="3070"/>
    <n v="2"/>
    <n v="1"/>
    <n v="1"/>
    <n v="0"/>
    <n v="2009"/>
    <s v="1/5 Emmaline St"/>
    <s v="Northcote"/>
    <x v="10"/>
    <x v="1"/>
    <x v="2"/>
    <x v="0"/>
  </r>
  <r>
    <x v="32"/>
    <n v="601000"/>
    <x v="1"/>
    <s v="Property Barons"/>
    <s v="Sale"/>
    <n v="3071"/>
    <n v="2"/>
    <n v="1"/>
    <n v="1"/>
    <n v="82"/>
    <m/>
    <s v="5/67 Flinders St"/>
    <s v="Thornbury"/>
    <x v="10"/>
    <x v="1"/>
    <x v="2"/>
    <x v="0"/>
  </r>
  <r>
    <x v="32"/>
    <n v="2075000"/>
    <x v="0"/>
    <s v="Flanders &amp; Fish"/>
    <s v="Sale"/>
    <n v="3101"/>
    <n v="4"/>
    <n v="2"/>
    <n v="2"/>
    <n v="764"/>
    <m/>
    <s v="37 Heather Gr"/>
    <s v="Kew"/>
    <x v="14"/>
    <x v="2"/>
    <x v="2"/>
    <x v="0"/>
  </r>
  <r>
    <x v="32"/>
    <n v="2300000"/>
    <x v="0"/>
    <s v="Flanders &amp; Fish"/>
    <s v="Sale"/>
    <n v="3146"/>
    <n v="6"/>
    <n v="2"/>
    <n v="2"/>
    <n v="0"/>
    <m/>
    <s v="20 Charles St"/>
    <s v="Glen Iris"/>
    <x v="14"/>
    <x v="2"/>
    <x v="2"/>
    <x v="0"/>
  </r>
  <r>
    <x v="32"/>
    <n v="1620000"/>
    <x v="0"/>
    <s v="Cunninghams"/>
    <s v="Sale"/>
    <n v="3187"/>
    <n v="3"/>
    <n v="2"/>
    <n v="4"/>
    <n v="678"/>
    <m/>
    <s v="6 Balfour St"/>
    <s v="Brighton East"/>
    <x v="15"/>
    <x v="2"/>
    <x v="2"/>
    <x v="0"/>
  </r>
  <r>
    <x v="32"/>
    <n v="2200000"/>
    <x v="0"/>
    <s v="Maxwells"/>
    <s v="Auction"/>
    <n v="3188"/>
    <n v="4"/>
    <n v="3"/>
    <n v="4"/>
    <n v="583"/>
    <n v="2000"/>
    <s v="50 Holyrood St"/>
    <s v="Hampton"/>
    <x v="15"/>
    <x v="2"/>
    <x v="2"/>
    <x v="0"/>
  </r>
  <r>
    <x v="32"/>
    <n v="485000"/>
    <x v="2"/>
    <s v="Flanders &amp; Fish"/>
    <s v="Sale"/>
    <n v="3087"/>
    <n v="2"/>
    <n v="1"/>
    <n v="1"/>
    <n v="184"/>
    <m/>
    <s v="3/8 Herbert St"/>
    <s v="Watsonia"/>
    <x v="17"/>
    <x v="1"/>
    <x v="2"/>
    <x v="0"/>
  </r>
  <r>
    <x v="33"/>
    <n v="905000"/>
    <x v="0"/>
    <s v="Cunninghams"/>
    <s v="Sale"/>
    <n v="3121"/>
    <n v="4"/>
    <n v="1"/>
    <n v="0"/>
    <n v="254"/>
    <n v="1890"/>
    <s v="249 Punt Rd"/>
    <s v="Richmond"/>
    <x v="1"/>
    <x v="1"/>
    <x v="2"/>
    <x v="0"/>
  </r>
  <r>
    <x v="33"/>
    <n v="1400000"/>
    <x v="0"/>
    <s v="Jones and Jones"/>
    <s v="Sale"/>
    <n v="3145"/>
    <n v="2"/>
    <n v="1"/>
    <n v="1"/>
    <n v="312"/>
    <m/>
    <s v="22 Deakin St"/>
    <s v="Malvern East"/>
    <x v="12"/>
    <x v="2"/>
    <x v="2"/>
    <x v="0"/>
  </r>
  <r>
    <x v="33"/>
    <n v="420000"/>
    <x v="1"/>
    <s v="Maxwells"/>
    <s v="Sale"/>
    <n v="3182"/>
    <n v="1"/>
    <n v="1"/>
    <n v="1"/>
    <n v="0"/>
    <m/>
    <s v="13/60 Carlisle St"/>
    <s v="St Kilda"/>
    <x v="5"/>
    <x v="2"/>
    <x v="2"/>
    <x v="0"/>
  </r>
  <r>
    <x v="33"/>
    <n v="825000"/>
    <x v="0"/>
    <s v="Cunninghams"/>
    <s v="Sale"/>
    <n v="3056"/>
    <n v="3"/>
    <n v="1"/>
    <n v="1"/>
    <n v="210"/>
    <n v="1900"/>
    <s v="311 Albion St"/>
    <s v="Brunswick"/>
    <x v="3"/>
    <x v="1"/>
    <x v="2"/>
    <x v="0"/>
  </r>
  <r>
    <x v="33"/>
    <n v="900000"/>
    <x v="0"/>
    <s v="Cunninghams"/>
    <s v="Auction"/>
    <n v="3044"/>
    <n v="3"/>
    <n v="2"/>
    <n v="2"/>
    <n v="608"/>
    <n v="1940"/>
    <s v="199 Cumberland Rd"/>
    <s v="Pascoe Vale"/>
    <x v="3"/>
    <x v="1"/>
    <x v="2"/>
    <x v="0"/>
  </r>
  <r>
    <x v="33"/>
    <n v="1010000"/>
    <x v="2"/>
    <s v="Cunninghams"/>
    <s v="Sale"/>
    <n v="3057"/>
    <n v="3"/>
    <n v="2"/>
    <n v="1"/>
    <n v="0"/>
    <n v="2014"/>
    <s v="1/10 Linden St"/>
    <s v="Brunswick East"/>
    <x v="3"/>
    <x v="1"/>
    <x v="2"/>
    <x v="0"/>
  </r>
  <r>
    <x v="33"/>
    <n v="755000"/>
    <x v="0"/>
    <s v="Metro Ladder"/>
    <s v="Auction"/>
    <n v="3042"/>
    <n v="5"/>
    <n v="2"/>
    <n v="2"/>
    <n v="596"/>
    <m/>
    <s v="241 Parer Rd"/>
    <s v="Airport West"/>
    <x v="8"/>
    <x v="0"/>
    <x v="2"/>
    <x v="0"/>
  </r>
  <r>
    <x v="33"/>
    <n v="845000"/>
    <x v="2"/>
    <s v="Jones and Jones"/>
    <s v="Sale"/>
    <n v="3148"/>
    <n v="3"/>
    <n v="2"/>
    <n v="1"/>
    <n v="177"/>
    <n v="2012"/>
    <s v="2/2 Robert St"/>
    <s v="Chadstone"/>
    <x v="6"/>
    <x v="2"/>
    <x v="2"/>
    <x v="0"/>
  </r>
  <r>
    <x v="33"/>
    <n v="490000"/>
    <x v="0"/>
    <s v="Maxwells"/>
    <s v="Auction"/>
    <n v="3012"/>
    <n v="3"/>
    <n v="1"/>
    <n v="2"/>
    <n v="306"/>
    <n v="1960"/>
    <s v="21 Pullar St"/>
    <s v="Maidstone"/>
    <x v="4"/>
    <x v="0"/>
    <x v="2"/>
    <x v="0"/>
  </r>
  <r>
    <x v="33"/>
    <n v="1350000"/>
    <x v="0"/>
    <s v="Jones and Jones"/>
    <s v="Sale"/>
    <n v="3032"/>
    <n v="5"/>
    <n v="3"/>
    <n v="5"/>
    <n v="670"/>
    <m/>
    <s v="1 The Esplanade"/>
    <s v="Maribyrnong"/>
    <x v="4"/>
    <x v="0"/>
    <x v="2"/>
    <x v="0"/>
  </r>
  <r>
    <x v="33"/>
    <n v="1482500"/>
    <x v="0"/>
    <s v="Metro Ladder"/>
    <s v="Sale"/>
    <n v="3016"/>
    <n v="3"/>
    <n v="2"/>
    <n v="1"/>
    <n v="506"/>
    <n v="1910"/>
    <s v="118 Hannan St"/>
    <s v="Williamstown"/>
    <x v="11"/>
    <x v="0"/>
    <x v="2"/>
    <x v="0"/>
  </r>
  <r>
    <x v="33"/>
    <n v="920000"/>
    <x v="2"/>
    <s v="Jones and Jones"/>
    <s v="Sale"/>
    <n v="3165"/>
    <n v="3"/>
    <n v="2"/>
    <n v="1"/>
    <n v="343"/>
    <m/>
    <s v="32a Argyle St"/>
    <s v="Bentleigh East"/>
    <x v="9"/>
    <x v="2"/>
    <x v="2"/>
    <x v="0"/>
  </r>
  <r>
    <x v="33"/>
    <n v="1400000"/>
    <x v="0"/>
    <s v="Cunninghams"/>
    <s v="Auction"/>
    <n v="3185"/>
    <n v="4"/>
    <n v="1"/>
    <n v="1"/>
    <n v="489"/>
    <n v="1910"/>
    <s v="44 Hartington St"/>
    <s v="Elsternwick"/>
    <x v="9"/>
    <x v="2"/>
    <x v="2"/>
    <x v="0"/>
  </r>
  <r>
    <x v="33"/>
    <n v="1600000"/>
    <x v="0"/>
    <s v="Flanders &amp; Fish"/>
    <s v="Auction"/>
    <n v="3204"/>
    <n v="5"/>
    <n v="3"/>
    <n v="2"/>
    <n v="772"/>
    <n v="1986"/>
    <s v="19 Godfrey St"/>
    <s v="Bentleigh"/>
    <x v="9"/>
    <x v="2"/>
    <x v="2"/>
    <x v="0"/>
  </r>
  <r>
    <x v="33"/>
    <n v="1800000"/>
    <x v="0"/>
    <s v="Cunninghams"/>
    <s v="Sale"/>
    <n v="3185"/>
    <n v="3"/>
    <n v="2"/>
    <n v="2"/>
    <n v="492"/>
    <n v="1905"/>
    <s v="21 Liscard St"/>
    <s v="Elsternwick"/>
    <x v="9"/>
    <x v="2"/>
    <x v="2"/>
    <x v="0"/>
  </r>
  <r>
    <x v="33"/>
    <n v="860000"/>
    <x v="0"/>
    <s v="Property Barons"/>
    <s v="Sale"/>
    <n v="3072"/>
    <n v="2"/>
    <n v="2"/>
    <n v="1"/>
    <n v="415"/>
    <n v="1925"/>
    <s v="2 Esther St"/>
    <s v="Preston"/>
    <x v="10"/>
    <x v="1"/>
    <x v="2"/>
    <x v="0"/>
  </r>
  <r>
    <x v="33"/>
    <n v="365000"/>
    <x v="0"/>
    <s v="Metro Ladder"/>
    <s v="Auction"/>
    <n v="3021"/>
    <n v="3"/>
    <n v="1"/>
    <n v="0"/>
    <n v="543"/>
    <m/>
    <s v="3 McGrath Cl"/>
    <s v="Kealba"/>
    <x v="0"/>
    <x v="0"/>
    <x v="2"/>
    <x v="0"/>
  </r>
  <r>
    <x v="33"/>
    <n v="450000"/>
    <x v="2"/>
    <s v="Best Bricks"/>
    <s v="Auction"/>
    <n v="3020"/>
    <n v="3"/>
    <n v="3"/>
    <n v="1"/>
    <n v="344"/>
    <n v="2004"/>
    <s v="87 Nicholson Pde"/>
    <s v="Sunshine West"/>
    <x v="0"/>
    <x v="0"/>
    <x v="2"/>
    <x v="0"/>
  </r>
  <r>
    <x v="33"/>
    <n v="656000"/>
    <x v="1"/>
    <s v="Flanders &amp; Fish"/>
    <s v="Sale"/>
    <n v="3127"/>
    <n v="2"/>
    <n v="1"/>
    <n v="1"/>
    <n v="951"/>
    <n v="1970"/>
    <s v="4/5 Middlesex Rd"/>
    <s v="Surrey Hills"/>
    <x v="14"/>
    <x v="2"/>
    <x v="2"/>
    <x v="0"/>
  </r>
  <r>
    <x v="33"/>
    <n v="2775000"/>
    <x v="0"/>
    <s v="Cunninghams"/>
    <s v="Auction"/>
    <n v="3123"/>
    <n v="5"/>
    <n v="3"/>
    <n v="2"/>
    <n v="864"/>
    <m/>
    <s v="122 Victoria Rd"/>
    <s v="Hawthorn East"/>
    <x v="14"/>
    <x v="2"/>
    <x v="2"/>
    <x v="0"/>
  </r>
  <r>
    <x v="33"/>
    <n v="2800000"/>
    <x v="0"/>
    <s v="Cunninghams"/>
    <s v="Auction"/>
    <n v="3124"/>
    <n v="5"/>
    <n v="3"/>
    <n v="2"/>
    <n v="805"/>
    <m/>
    <s v="30 Smith Rd"/>
    <s v="Camberwell"/>
    <x v="14"/>
    <x v="2"/>
    <x v="2"/>
    <x v="0"/>
  </r>
  <r>
    <x v="33"/>
    <n v="1040000"/>
    <x v="0"/>
    <s v="Sanders"/>
    <s v="Auction"/>
    <n v="3087"/>
    <n v="3"/>
    <n v="2"/>
    <n v="1"/>
    <n v="903"/>
    <n v="1950"/>
    <s v="3 Tennyson St"/>
    <s v="Watsonia"/>
    <x v="17"/>
    <x v="1"/>
    <x v="2"/>
    <x v="0"/>
  </r>
  <r>
    <x v="34"/>
    <n v="1102000"/>
    <x v="0"/>
    <s v="Cunninghams"/>
    <s v="Sale"/>
    <n v="3121"/>
    <n v="2"/>
    <n v="1"/>
    <n v="1"/>
    <n v="167"/>
    <m/>
    <s v="193 Mary St"/>
    <s v="Richmond"/>
    <x v="1"/>
    <x v="1"/>
    <x v="2"/>
    <x v="0"/>
  </r>
  <r>
    <x v="34"/>
    <n v="525500"/>
    <x v="0"/>
    <s v="Sanders"/>
    <s v="Sale"/>
    <n v="3044"/>
    <n v="2"/>
    <n v="1"/>
    <n v="1"/>
    <n v="111"/>
    <n v="2000"/>
    <s v="2/153 Essex St"/>
    <s v="Pascoe Vale"/>
    <x v="3"/>
    <x v="1"/>
    <x v="2"/>
    <x v="0"/>
  </r>
  <r>
    <x v="34"/>
    <n v="570000"/>
    <x v="1"/>
    <s v="Metro Ladder"/>
    <s v="Sale"/>
    <n v="3057"/>
    <n v="3"/>
    <n v="1"/>
    <n v="1"/>
    <n v="0"/>
    <m/>
    <s v="28/29 Nunan St"/>
    <s v="Brunswick East"/>
    <x v="3"/>
    <x v="1"/>
    <x v="2"/>
    <x v="0"/>
  </r>
  <r>
    <x v="34"/>
    <n v="765500"/>
    <x v="0"/>
    <s v="Property Barons"/>
    <s v="Sale"/>
    <n v="3046"/>
    <n v="3"/>
    <n v="2"/>
    <n v="2"/>
    <n v="780"/>
    <n v="1970"/>
    <s v="139 John St"/>
    <s v="Glenroy"/>
    <x v="3"/>
    <x v="1"/>
    <x v="2"/>
    <x v="0"/>
  </r>
  <r>
    <x v="34"/>
    <n v="390000"/>
    <x v="1"/>
    <s v="Cunninghams"/>
    <s v="Auction"/>
    <n v="3040"/>
    <n v="2"/>
    <n v="1"/>
    <n v="1"/>
    <n v="0"/>
    <n v="1970"/>
    <s v="3/7 Violet St"/>
    <s v="Essendon"/>
    <x v="8"/>
    <x v="0"/>
    <x v="2"/>
    <x v="0"/>
  </r>
  <r>
    <x v="34"/>
    <n v="305000"/>
    <x v="0"/>
    <s v="Cunninghams"/>
    <s v="Auction"/>
    <n v="3166"/>
    <n v="2"/>
    <n v="1"/>
    <n v="1"/>
    <n v="0"/>
    <n v="1960"/>
    <s v="8/105 Atherton Rd"/>
    <s v="Oakleigh"/>
    <x v="6"/>
    <x v="2"/>
    <x v="2"/>
    <x v="0"/>
  </r>
  <r>
    <x v="34"/>
    <n v="1000000"/>
    <x v="0"/>
    <s v="Cunninghams"/>
    <s v="Sale"/>
    <n v="3207"/>
    <n v="2"/>
    <n v="2"/>
    <n v="0"/>
    <n v="96"/>
    <n v="1890"/>
    <s v="467 Bay St"/>
    <s v="Port Melbourne"/>
    <x v="13"/>
    <x v="2"/>
    <x v="2"/>
    <x v="0"/>
  </r>
  <r>
    <x v="34"/>
    <n v="1050000"/>
    <x v="0"/>
    <s v="Maxwells"/>
    <s v="Sale"/>
    <n v="3031"/>
    <n v="3"/>
    <n v="1"/>
    <n v="1"/>
    <n v="274"/>
    <n v="1900"/>
    <s v="56 Tennyson St"/>
    <s v="Kensington"/>
    <x v="13"/>
    <x v="1"/>
    <x v="2"/>
    <x v="0"/>
  </r>
  <r>
    <x v="34"/>
    <n v="683000"/>
    <x v="0"/>
    <s v="Zimmerman"/>
    <s v="Sale"/>
    <n v="3025"/>
    <n v="3"/>
    <n v="1"/>
    <n v="2"/>
    <n v="534"/>
    <n v="1967"/>
    <s v="33 Carthy St"/>
    <s v="Altona North"/>
    <x v="11"/>
    <x v="0"/>
    <x v="2"/>
    <x v="0"/>
  </r>
  <r>
    <x v="34"/>
    <n v="1300000"/>
    <x v="0"/>
    <s v="Metro Ladder"/>
    <s v="Auction"/>
    <n v="3016"/>
    <n v="4"/>
    <n v="2"/>
    <n v="2"/>
    <n v="369"/>
    <n v="1980"/>
    <s v="19 MacLean St"/>
    <s v="Williamstown"/>
    <x v="11"/>
    <x v="0"/>
    <x v="2"/>
    <x v="0"/>
  </r>
  <r>
    <x v="34"/>
    <n v="632500"/>
    <x v="1"/>
    <s v="Jones and Jones"/>
    <s v="Sale"/>
    <n v="3163"/>
    <n v="2"/>
    <n v="1"/>
    <n v="1"/>
    <n v="99"/>
    <n v="1965"/>
    <s v="5/33 Gnarwyn Rd"/>
    <s v="Carnegie"/>
    <x v="9"/>
    <x v="2"/>
    <x v="2"/>
    <x v="0"/>
  </r>
  <r>
    <x v="34"/>
    <n v="787500"/>
    <x v="2"/>
    <s v="Maxwells"/>
    <s v="Sale"/>
    <n v="3165"/>
    <n v="3"/>
    <n v="2"/>
    <n v="1"/>
    <n v="300"/>
    <m/>
    <s v="1/4 Daphne St"/>
    <s v="Bentleigh East"/>
    <x v="9"/>
    <x v="2"/>
    <x v="2"/>
    <x v="0"/>
  </r>
  <r>
    <x v="34"/>
    <n v="1140000"/>
    <x v="0"/>
    <s v="Cunninghams"/>
    <s v="Sale"/>
    <n v="3103"/>
    <n v="3"/>
    <n v="2"/>
    <n v="2"/>
    <n v="175"/>
    <n v="1976"/>
    <s v="9/5 Boston Rd"/>
    <s v="Balwyn"/>
    <x v="14"/>
    <x v="2"/>
    <x v="2"/>
    <x v="0"/>
  </r>
  <r>
    <x v="34"/>
    <n v="1662000"/>
    <x v="0"/>
    <s v="Jones and Jones"/>
    <s v="Sale"/>
    <n v="3147"/>
    <n v="3"/>
    <n v="2"/>
    <n v="2"/>
    <n v="351"/>
    <n v="2006"/>
    <s v="6a Glen Rd"/>
    <s v="Ashburton"/>
    <x v="14"/>
    <x v="2"/>
    <x v="2"/>
    <x v="0"/>
  </r>
  <r>
    <x v="35"/>
    <n v="550000"/>
    <x v="1"/>
    <s v="Metro Ladder"/>
    <s v="Sale"/>
    <n v="3141"/>
    <n v="2"/>
    <n v="1"/>
    <n v="1"/>
    <n v="0"/>
    <m/>
    <s v="16/384 Toorak Rd"/>
    <s v="South Yarra"/>
    <x v="12"/>
    <x v="2"/>
    <x v="2"/>
    <x v="0"/>
  </r>
  <r>
    <x v="35"/>
    <n v="2300000"/>
    <x v="0"/>
    <s v="Jones and Jones"/>
    <s v="Sale"/>
    <n v="3144"/>
    <n v="4"/>
    <n v="2"/>
    <n v="2"/>
    <n v="599"/>
    <n v="1977"/>
    <s v="12 Hornsby St"/>
    <s v="Malvern"/>
    <x v="12"/>
    <x v="2"/>
    <x v="2"/>
    <x v="0"/>
  </r>
  <r>
    <x v="35"/>
    <n v="1030000"/>
    <x v="0"/>
    <s v="Jones and Jones"/>
    <s v="Sale"/>
    <n v="3182"/>
    <n v="3"/>
    <n v="1"/>
    <n v="1"/>
    <n v="292"/>
    <m/>
    <s v="71 Carlisle St"/>
    <s v="St Kilda"/>
    <x v="5"/>
    <x v="2"/>
    <x v="2"/>
    <x v="0"/>
  </r>
  <r>
    <x v="35"/>
    <n v="800000"/>
    <x v="0"/>
    <s v="SJ"/>
    <s v="Auction"/>
    <n v="3046"/>
    <n v="5"/>
    <n v="2"/>
    <n v="1"/>
    <n v="808"/>
    <m/>
    <s v="13 Gish Ct"/>
    <s v="Hadfield"/>
    <x v="3"/>
    <x v="1"/>
    <x v="2"/>
    <x v="0"/>
  </r>
  <r>
    <x v="35"/>
    <n v="905000"/>
    <x v="0"/>
    <s v="SJ"/>
    <s v="Sale"/>
    <n v="3058"/>
    <n v="4"/>
    <n v="2"/>
    <n v="1"/>
    <n v="439"/>
    <m/>
    <s v="191 Ohea St"/>
    <s v="Coburg"/>
    <x v="3"/>
    <x v="1"/>
    <x v="2"/>
    <x v="0"/>
  </r>
  <r>
    <x v="35"/>
    <n v="250000"/>
    <x v="1"/>
    <s v="Metro Ladder"/>
    <s v="Auction"/>
    <n v="3040"/>
    <n v="1"/>
    <n v="1"/>
    <n v="1"/>
    <n v="0"/>
    <n v="1970"/>
    <s v="8/15 Shaftesbury St"/>
    <s v="Essendon"/>
    <x v="8"/>
    <x v="0"/>
    <x v="2"/>
    <x v="0"/>
  </r>
  <r>
    <x v="35"/>
    <n v="600000"/>
    <x v="1"/>
    <s v="Property Barons"/>
    <s v="Auction"/>
    <n v="3042"/>
    <n v="3"/>
    <n v="2"/>
    <n v="1"/>
    <n v="164"/>
    <m/>
    <s v="2/37 Garnet St"/>
    <s v="Niddrie"/>
    <x v="8"/>
    <x v="0"/>
    <x v="2"/>
    <x v="0"/>
  </r>
  <r>
    <x v="35"/>
    <n v="1130000"/>
    <x v="0"/>
    <s v="Property Barons"/>
    <s v="Auction"/>
    <n v="3040"/>
    <n v="2"/>
    <n v="1"/>
    <n v="1"/>
    <n v="646"/>
    <n v="1950"/>
    <s v="45 Ogilvie St"/>
    <s v="Essendon"/>
    <x v="8"/>
    <x v="0"/>
    <x v="2"/>
    <x v="0"/>
  </r>
  <r>
    <x v="35"/>
    <n v="813500"/>
    <x v="0"/>
    <s v="Cunninghams"/>
    <s v="Auction"/>
    <n v="3031"/>
    <n v="3"/>
    <n v="1"/>
    <n v="1"/>
    <n v="165"/>
    <m/>
    <s v="57 Eastwood St"/>
    <s v="Kensington"/>
    <x v="13"/>
    <x v="1"/>
    <x v="2"/>
    <x v="0"/>
  </r>
  <r>
    <x v="35"/>
    <n v="270000"/>
    <x v="1"/>
    <s v="Maxwells"/>
    <s v="Auction"/>
    <n v="3012"/>
    <n v="2"/>
    <n v="1"/>
    <n v="1"/>
    <n v="0"/>
    <m/>
    <s v="17/5 Lewis St"/>
    <s v="Kingsville"/>
    <x v="4"/>
    <x v="0"/>
    <x v="2"/>
    <x v="0"/>
  </r>
  <r>
    <x v="35"/>
    <n v="1050000"/>
    <x v="0"/>
    <s v="Property Barons"/>
    <s v="Auction"/>
    <n v="3108"/>
    <n v="4"/>
    <n v="2"/>
    <n v="2"/>
    <n v="317"/>
    <n v="1995"/>
    <s v="22 Saxon St"/>
    <s v="Doncaster"/>
    <x v="16"/>
    <x v="3"/>
    <x v="2"/>
    <x v="0"/>
  </r>
  <r>
    <x v="35"/>
    <n v="3130000"/>
    <x v="0"/>
    <s v="Zimmerman"/>
    <s v="Sale"/>
    <n v="3016"/>
    <n v="4"/>
    <n v="2"/>
    <n v="2"/>
    <n v="897"/>
    <n v="1920"/>
    <s v="64 Twyford St"/>
    <s v="Williamstown"/>
    <x v="11"/>
    <x v="0"/>
    <x v="2"/>
    <x v="0"/>
  </r>
  <r>
    <x v="35"/>
    <n v="920000"/>
    <x v="1"/>
    <s v="Jones and Jones"/>
    <s v="Auction"/>
    <n v="3165"/>
    <n v="3"/>
    <n v="2"/>
    <n v="1"/>
    <n v="388"/>
    <n v="2007"/>
    <s v="2/14 Wamba Rd"/>
    <s v="Bentleigh East"/>
    <x v="9"/>
    <x v="2"/>
    <x v="2"/>
    <x v="0"/>
  </r>
  <r>
    <x v="35"/>
    <n v="950000"/>
    <x v="0"/>
    <s v="Sanders"/>
    <s v="Auction"/>
    <n v="3165"/>
    <n v="3"/>
    <n v="1"/>
    <n v="1"/>
    <n v="598"/>
    <m/>
    <s v="24 Kurrajong St"/>
    <s v="Bentleigh East"/>
    <x v="9"/>
    <x v="2"/>
    <x v="2"/>
    <x v="0"/>
  </r>
  <r>
    <x v="35"/>
    <n v="970000"/>
    <x v="2"/>
    <s v="Metro Ladder"/>
    <s v="Auction"/>
    <n v="3165"/>
    <n v="3"/>
    <n v="2"/>
    <n v="2"/>
    <n v="321"/>
    <m/>
    <s v="16a Daphne St"/>
    <s v="Bentleigh East"/>
    <x v="9"/>
    <x v="2"/>
    <x v="2"/>
    <x v="0"/>
  </r>
  <r>
    <x v="35"/>
    <n v="1615000"/>
    <x v="0"/>
    <s v="Property Barons"/>
    <s v="Sale"/>
    <n v="3072"/>
    <n v="4"/>
    <n v="2"/>
    <n v="3"/>
    <n v="890"/>
    <m/>
    <s v="17 Tynan St"/>
    <s v="Preston"/>
    <x v="10"/>
    <x v="1"/>
    <x v="2"/>
    <x v="0"/>
  </r>
  <r>
    <x v="35"/>
    <n v="547500"/>
    <x v="0"/>
    <s v="Best Bricks"/>
    <s v="Sale"/>
    <n v="3020"/>
    <n v="3"/>
    <n v="1"/>
    <n v="2"/>
    <n v="603"/>
    <n v="1950"/>
    <s v="23 Glengala Rd"/>
    <s v="Sunshine West"/>
    <x v="0"/>
    <x v="0"/>
    <x v="2"/>
    <x v="0"/>
  </r>
  <r>
    <x v="35"/>
    <n v="525000"/>
    <x v="1"/>
    <s v="Flanders &amp; Fish"/>
    <s v="Auction"/>
    <n v="3101"/>
    <n v="2"/>
    <n v="1"/>
    <n v="1"/>
    <n v="0"/>
    <m/>
    <s v="4/24 Highbury Gr"/>
    <s v="Kew"/>
    <x v="14"/>
    <x v="2"/>
    <x v="2"/>
    <x v="0"/>
  </r>
  <r>
    <x v="35"/>
    <n v="2125000"/>
    <x v="0"/>
    <s v="Cunninghams"/>
    <s v="Auction"/>
    <n v="3124"/>
    <n v="5"/>
    <n v="3"/>
    <n v="2"/>
    <n v="603"/>
    <n v="1980"/>
    <s v="2 Hazel St"/>
    <s v="Camberwell"/>
    <x v="14"/>
    <x v="2"/>
    <x v="2"/>
    <x v="0"/>
  </r>
  <r>
    <x v="35"/>
    <n v="1450000"/>
    <x v="0"/>
    <s v="Jones and Jones"/>
    <s v="Auction"/>
    <n v="3187"/>
    <n v="5"/>
    <n v="3"/>
    <n v="2"/>
    <n v="527"/>
    <m/>
    <s v="6 Murray St"/>
    <s v="Brighton East"/>
    <x v="15"/>
    <x v="2"/>
    <x v="2"/>
    <x v="0"/>
  </r>
  <r>
    <x v="35"/>
    <n v="1530000"/>
    <x v="0"/>
    <s v="Zimmerman"/>
    <s v="Sale"/>
    <n v="3187"/>
    <n v="4"/>
    <n v="2"/>
    <n v="1"/>
    <n v="603"/>
    <n v="1920"/>
    <s v="4a Marriage Rd"/>
    <s v="Brighton East"/>
    <x v="15"/>
    <x v="2"/>
    <x v="2"/>
    <x v="0"/>
  </r>
  <r>
    <x v="35"/>
    <n v="1780000"/>
    <x v="0"/>
    <s v="Jones and Jones"/>
    <s v="Auction"/>
    <n v="3187"/>
    <n v="2"/>
    <n v="3"/>
    <n v="2"/>
    <n v="635"/>
    <n v="1935"/>
    <s v="5 Margaret St"/>
    <s v="Brighton East"/>
    <x v="15"/>
    <x v="2"/>
    <x v="2"/>
    <x v="0"/>
  </r>
  <r>
    <x v="35"/>
    <n v="890000"/>
    <x v="2"/>
    <s v="Cunninghams"/>
    <s v="Sale"/>
    <n v="3079"/>
    <n v="3"/>
    <n v="2"/>
    <n v="2"/>
    <n v="249"/>
    <n v="2005"/>
    <s v="3/11 Oriel Rd"/>
    <s v="Ivanhoe"/>
    <x v="17"/>
    <x v="3"/>
    <x v="2"/>
    <x v="0"/>
  </r>
  <r>
    <x v="35"/>
    <n v="2600000"/>
    <x v="0"/>
    <s v="Property Barons"/>
    <s v="Sale"/>
    <n v="3079"/>
    <n v="5"/>
    <n v="3"/>
    <n v="1"/>
    <n v="1006"/>
    <n v="1920"/>
    <s v="6 Fairy St"/>
    <s v="Ivanhoe"/>
    <x v="17"/>
    <x v="3"/>
    <x v="2"/>
    <x v="0"/>
  </r>
  <r>
    <x v="36"/>
    <n v="1850000"/>
    <x v="0"/>
    <s v="Cunninghams"/>
    <s v="Auction"/>
    <n v="3127"/>
    <n v="4"/>
    <n v="2"/>
    <n v="2"/>
    <n v="612"/>
    <n v="1970"/>
    <s v="3 Olyve Ct"/>
    <s v="Surrey Hills"/>
    <x v="2"/>
    <x v="2"/>
    <x v="2"/>
    <x v="0"/>
  </r>
  <r>
    <x v="36"/>
    <n v="1400000"/>
    <x v="1"/>
    <s v="Melbourne Homes"/>
    <s v="Auction"/>
    <n v="3142"/>
    <n v="2"/>
    <n v="2"/>
    <n v="2"/>
    <n v="2927"/>
    <m/>
    <s v="15/703 Orrong Rd"/>
    <s v="Toorak"/>
    <x v="12"/>
    <x v="2"/>
    <x v="2"/>
    <x v="0"/>
  </r>
  <r>
    <x v="36"/>
    <n v="810000"/>
    <x v="2"/>
    <s v="Cunninghams"/>
    <s v="Sale"/>
    <n v="3058"/>
    <n v="3"/>
    <n v="2"/>
    <n v="1"/>
    <n v="213"/>
    <n v="2010"/>
    <s v="2/44 Berry St"/>
    <s v="Coburg"/>
    <x v="3"/>
    <x v="1"/>
    <x v="2"/>
    <x v="0"/>
  </r>
  <r>
    <x v="36"/>
    <n v="560000"/>
    <x v="1"/>
    <s v="Flanders &amp; Fish"/>
    <s v="Sale"/>
    <n v="3033"/>
    <n v="3"/>
    <n v="1"/>
    <n v="2"/>
    <n v="352"/>
    <n v="2000"/>
    <s v="2/49 Quinn Gr"/>
    <s v="Keilor East"/>
    <x v="8"/>
    <x v="0"/>
    <x v="2"/>
    <x v="0"/>
  </r>
  <r>
    <x v="36"/>
    <n v="1110000"/>
    <x v="0"/>
    <s v="Property Barons"/>
    <s v="Sale"/>
    <n v="3040"/>
    <n v="3"/>
    <n v="2"/>
    <n v="2"/>
    <n v="470"/>
    <n v="1968"/>
    <s v="50 Ruby St"/>
    <s v="Essendon West"/>
    <x v="8"/>
    <x v="0"/>
    <x v="2"/>
    <x v="0"/>
  </r>
  <r>
    <x v="36"/>
    <n v="1030000"/>
    <x v="0"/>
    <s v="Property Barons"/>
    <s v="Auction"/>
    <n v="3015"/>
    <n v="3"/>
    <n v="1"/>
    <n v="1"/>
    <n v="224"/>
    <m/>
    <s v="55 Saltley St"/>
    <s v="South Kingsville"/>
    <x v="11"/>
    <x v="0"/>
    <x v="2"/>
    <x v="0"/>
  </r>
  <r>
    <x v="36"/>
    <n v="900000"/>
    <x v="2"/>
    <s v="Metro Ladder"/>
    <s v="Auction"/>
    <n v="3204"/>
    <n v="3"/>
    <n v="2"/>
    <n v="1"/>
    <n v="418"/>
    <n v="1925"/>
    <s v="174 Jasper Rd"/>
    <s v="Bentleigh"/>
    <x v="9"/>
    <x v="2"/>
    <x v="2"/>
    <x v="0"/>
  </r>
  <r>
    <x v="36"/>
    <n v="1041000"/>
    <x v="0"/>
    <s v="Jones and Jones"/>
    <s v="Sale"/>
    <n v="3204"/>
    <n v="4"/>
    <n v="2"/>
    <n v="1"/>
    <n v="292"/>
    <m/>
    <s v="3 Somers St"/>
    <s v="Bentleigh"/>
    <x v="9"/>
    <x v="2"/>
    <x v="2"/>
    <x v="0"/>
  </r>
  <r>
    <x v="36"/>
    <n v="1125000"/>
    <x v="0"/>
    <s v="Cunninghams"/>
    <s v="Auction"/>
    <n v="3163"/>
    <n v="3"/>
    <n v="1"/>
    <n v="1"/>
    <n v="604"/>
    <n v="1925"/>
    <s v="76 Oakleigh Rd"/>
    <s v="Carnegie"/>
    <x v="9"/>
    <x v="2"/>
    <x v="2"/>
    <x v="0"/>
  </r>
  <r>
    <x v="36"/>
    <n v="740000"/>
    <x v="0"/>
    <s v="Melbourne Homes"/>
    <s v="Sale"/>
    <n v="3071"/>
    <n v="2"/>
    <n v="1"/>
    <n v="2"/>
    <n v="467"/>
    <m/>
    <s v="296 Gooch St"/>
    <s v="Thornbury"/>
    <x v="10"/>
    <x v="1"/>
    <x v="2"/>
    <x v="0"/>
  </r>
  <r>
    <x v="36"/>
    <n v="680000"/>
    <x v="0"/>
    <s v="Property Barons"/>
    <s v="Sale"/>
    <n v="3033"/>
    <n v="4"/>
    <n v="2"/>
    <n v="2"/>
    <n v="545"/>
    <m/>
    <s v="89 Sterling Dr"/>
    <s v="Keilor East"/>
    <x v="0"/>
    <x v="0"/>
    <x v="2"/>
    <x v="0"/>
  </r>
  <r>
    <x v="36"/>
    <n v="1800000"/>
    <x v="0"/>
    <s v="Cunninghams"/>
    <s v="Auction"/>
    <n v="3124"/>
    <n v="3"/>
    <n v="2"/>
    <n v="0"/>
    <n v="584"/>
    <n v="1920"/>
    <s v="5 Cooloongatta Rd"/>
    <s v="Camberwell"/>
    <x v="14"/>
    <x v="2"/>
    <x v="2"/>
    <x v="0"/>
  </r>
  <r>
    <x v="37"/>
    <n v="630000"/>
    <x v="1"/>
    <s v="Metro Ladder"/>
    <s v="Auction"/>
    <n v="3065"/>
    <n v="2"/>
    <n v="1"/>
    <n v="1"/>
    <n v="0"/>
    <n v="2007"/>
    <s v="6/226 Moor St"/>
    <s v="Fitzroy"/>
    <x v="1"/>
    <x v="1"/>
    <x v="2"/>
    <x v="0"/>
  </r>
  <r>
    <x v="37"/>
    <n v="1420000"/>
    <x v="0"/>
    <s v="Jones and Jones"/>
    <s v="Sale"/>
    <n v="3121"/>
    <n v="3"/>
    <n v="1"/>
    <n v="0"/>
    <n v="198"/>
    <n v="1890"/>
    <s v="8 Malleson St"/>
    <s v="Richmond"/>
    <x v="1"/>
    <x v="1"/>
    <x v="2"/>
    <x v="0"/>
  </r>
  <r>
    <x v="37"/>
    <n v="1650000"/>
    <x v="0"/>
    <s v="Flanders &amp; Fish"/>
    <s v="Sale"/>
    <n v="3127"/>
    <n v="4"/>
    <n v="1"/>
    <n v="0"/>
    <n v="437"/>
    <n v="1890"/>
    <s v="16 Pembroke St"/>
    <s v="Surrey Hills"/>
    <x v="2"/>
    <x v="2"/>
    <x v="2"/>
    <x v="0"/>
  </r>
  <r>
    <x v="37"/>
    <n v="580000"/>
    <x v="1"/>
    <s v="Cunninghams"/>
    <s v="Sale"/>
    <n v="3181"/>
    <n v="2"/>
    <n v="1"/>
    <n v="1"/>
    <n v="0"/>
    <n v="1970"/>
    <s v="8/15 Wrexham Rd"/>
    <s v="Windsor"/>
    <x v="12"/>
    <x v="2"/>
    <x v="2"/>
    <x v="0"/>
  </r>
  <r>
    <x v="37"/>
    <n v="320000"/>
    <x v="1"/>
    <s v="Jones and Jones"/>
    <s v="Sale"/>
    <n v="3055"/>
    <n v="1"/>
    <n v="1"/>
    <n v="1"/>
    <n v="0"/>
    <n v="1970"/>
    <s v="2/8 Walker St"/>
    <s v="Brunswick West"/>
    <x v="3"/>
    <x v="1"/>
    <x v="2"/>
    <x v="0"/>
  </r>
  <r>
    <x v="37"/>
    <n v="623000"/>
    <x v="1"/>
    <s v="Maxwells"/>
    <s v="Sale"/>
    <n v="3006"/>
    <n v="2"/>
    <n v="1"/>
    <n v="1"/>
    <n v="0"/>
    <n v="1995"/>
    <s v="2/95 Dodds St"/>
    <s v="Southbank"/>
    <x v="13"/>
    <x v="2"/>
    <x v="2"/>
    <x v="0"/>
  </r>
  <r>
    <x v="37"/>
    <n v="495000"/>
    <x v="1"/>
    <s v="Flanders &amp; Fish"/>
    <s v="Sale"/>
    <n v="3019"/>
    <n v="3"/>
    <n v="2"/>
    <n v="1"/>
    <n v="327"/>
    <n v="2006"/>
    <s v="2/10 Skewes St"/>
    <s v="Braybrook"/>
    <x v="4"/>
    <x v="0"/>
    <x v="2"/>
    <x v="0"/>
  </r>
  <r>
    <x v="37"/>
    <n v="941000"/>
    <x v="0"/>
    <s v="Maxwells"/>
    <s v="Sale"/>
    <n v="3015"/>
    <n v="3"/>
    <n v="2"/>
    <n v="3"/>
    <n v="669"/>
    <m/>
    <s v="40 Greene St"/>
    <s v="South Kingsville"/>
    <x v="11"/>
    <x v="0"/>
    <x v="2"/>
    <x v="0"/>
  </r>
  <r>
    <x v="37"/>
    <n v="700000"/>
    <x v="0"/>
    <s v="Melbourne Homes"/>
    <s v="Sale"/>
    <n v="3165"/>
    <n v="3"/>
    <n v="1"/>
    <n v="0"/>
    <n v="456"/>
    <m/>
    <s v="579 Warrigal Rd"/>
    <s v="Bentleigh East"/>
    <x v="9"/>
    <x v="2"/>
    <x v="2"/>
    <x v="0"/>
  </r>
  <r>
    <x v="37"/>
    <n v="312000"/>
    <x v="1"/>
    <s v="Melbourne Homes"/>
    <s v="Sale"/>
    <n v="3070"/>
    <n v="1"/>
    <n v="1"/>
    <n v="1"/>
    <n v="0"/>
    <n v="1960"/>
    <s v="1/68 Bridge St"/>
    <s v="Northcote"/>
    <x v="10"/>
    <x v="1"/>
    <x v="2"/>
    <x v="0"/>
  </r>
  <r>
    <x v="37"/>
    <n v="332000"/>
    <x v="1"/>
    <s v="Melbourne Homes"/>
    <s v="Auction"/>
    <n v="3071"/>
    <n v="1"/>
    <n v="1"/>
    <n v="1"/>
    <n v="612"/>
    <n v="1975"/>
    <s v="1/219 Raleigh St"/>
    <s v="Thornbury"/>
    <x v="10"/>
    <x v="1"/>
    <x v="2"/>
    <x v="0"/>
  </r>
  <r>
    <x v="37"/>
    <n v="760000"/>
    <x v="0"/>
    <s v="Property Barons"/>
    <s v="Auction"/>
    <n v="3072"/>
    <n v="4"/>
    <n v="8"/>
    <n v="7"/>
    <n v="1254"/>
    <n v="1928"/>
    <s v="421 Murray Rd"/>
    <s v="Preston"/>
    <x v="10"/>
    <x v="1"/>
    <x v="2"/>
    <x v="0"/>
  </r>
  <r>
    <x v="37"/>
    <n v="700000"/>
    <x v="0"/>
    <s v="Flanders &amp; Fish"/>
    <s v="Auction"/>
    <n v="3020"/>
    <n v="3"/>
    <n v="1"/>
    <n v="4"/>
    <n v="505"/>
    <n v="1960"/>
    <s v="18 Barnett St"/>
    <s v="Sunshine"/>
    <x v="0"/>
    <x v="0"/>
    <x v="2"/>
    <x v="0"/>
  </r>
  <r>
    <x v="37"/>
    <n v="715000"/>
    <x v="0"/>
    <s v="SJ"/>
    <s v="Sale"/>
    <n v="3020"/>
    <n v="3"/>
    <n v="1"/>
    <n v="2"/>
    <n v="558"/>
    <n v="1925"/>
    <s v="3 Lynch St"/>
    <s v="Sunshine"/>
    <x v="0"/>
    <x v="0"/>
    <x v="2"/>
    <x v="0"/>
  </r>
  <r>
    <x v="37"/>
    <n v="717000"/>
    <x v="1"/>
    <s v="Property Barons"/>
    <s v="Auction"/>
    <n v="3124"/>
    <n v="2"/>
    <n v="1"/>
    <n v="1"/>
    <n v="136"/>
    <n v="1960"/>
    <s v="3/926 Toorak Rd"/>
    <s v="Camberwell"/>
    <x v="14"/>
    <x v="2"/>
    <x v="2"/>
    <x v="0"/>
  </r>
  <r>
    <x v="37"/>
    <n v="1340000"/>
    <x v="0"/>
    <s v="Property Barons"/>
    <s v="Sale"/>
    <n v="3079"/>
    <n v="3"/>
    <n v="1"/>
    <n v="1"/>
    <n v="571"/>
    <m/>
    <s v="7 Robbins St"/>
    <s v="Ivanhoe"/>
    <x v="17"/>
    <x v="3"/>
    <x v="2"/>
    <x v="0"/>
  </r>
  <r>
    <x v="38"/>
    <n v="458000"/>
    <x v="1"/>
    <s v="Metro Ladder"/>
    <s v="Sale"/>
    <n v="3065"/>
    <n v="1"/>
    <n v="1"/>
    <n v="1"/>
    <n v="0"/>
    <m/>
    <s v="206/424 Gore St"/>
    <s v="Fitzroy"/>
    <x v="1"/>
    <x v="1"/>
    <x v="2"/>
    <x v="0"/>
  </r>
  <r>
    <x v="38"/>
    <n v="1115000"/>
    <x v="0"/>
    <s v="Cunninghams"/>
    <s v="Sale"/>
    <n v="3121"/>
    <n v="3"/>
    <n v="2"/>
    <n v="2"/>
    <n v="129"/>
    <n v="1980"/>
    <s v="27 Glass St"/>
    <s v="Richmond"/>
    <x v="1"/>
    <x v="1"/>
    <x v="2"/>
    <x v="0"/>
  </r>
  <r>
    <x v="38"/>
    <n v="1876000"/>
    <x v="0"/>
    <s v="Cunninghams"/>
    <s v="Sale"/>
    <n v="3067"/>
    <n v="3"/>
    <n v="2"/>
    <n v="0"/>
    <n v="245"/>
    <n v="1910"/>
    <s v="124 Yarra St"/>
    <s v="Abbotsford"/>
    <x v="1"/>
    <x v="1"/>
    <x v="2"/>
    <x v="0"/>
  </r>
  <r>
    <x v="38"/>
    <n v="1000000"/>
    <x v="0"/>
    <s v="Property Barons"/>
    <s v="Auction"/>
    <n v="3125"/>
    <n v="3"/>
    <n v="1"/>
    <n v="1"/>
    <n v="589"/>
    <m/>
    <s v="10 Goold St"/>
    <s v="Burwood"/>
    <x v="2"/>
    <x v="2"/>
    <x v="2"/>
    <x v="0"/>
  </r>
  <r>
    <x v="38"/>
    <n v="569000"/>
    <x v="1"/>
    <s v="Property Barons"/>
    <s v="Sale"/>
    <n v="3144"/>
    <n v="2"/>
    <n v="1"/>
    <n v="2"/>
    <n v="0"/>
    <n v="1970"/>
    <s v="3/58 Cawkwell St"/>
    <s v="Malvern"/>
    <x v="12"/>
    <x v="2"/>
    <x v="2"/>
    <x v="0"/>
  </r>
  <r>
    <x v="38"/>
    <n v="620000"/>
    <x v="0"/>
    <s v="Flanders &amp; Fish"/>
    <s v="Sale"/>
    <n v="3060"/>
    <n v="3"/>
    <n v="1"/>
    <n v="2"/>
    <n v="604"/>
    <n v="1970"/>
    <s v="106 William St"/>
    <s v="Fawkner"/>
    <x v="3"/>
    <x v="1"/>
    <x v="2"/>
    <x v="0"/>
  </r>
  <r>
    <x v="38"/>
    <n v="705000"/>
    <x v="0"/>
    <s v="Cunninghams"/>
    <s v="Auction"/>
    <n v="3032"/>
    <n v="2"/>
    <n v="1"/>
    <n v="3"/>
    <n v="252"/>
    <n v="1910"/>
    <s v="17 Ascot St"/>
    <s v="Ascot Vale"/>
    <x v="8"/>
    <x v="0"/>
    <x v="2"/>
    <x v="0"/>
  </r>
  <r>
    <x v="38"/>
    <n v="1400000"/>
    <x v="0"/>
    <s v="Metro Ladder"/>
    <s v="Auction"/>
    <n v="3039"/>
    <n v="3"/>
    <n v="2"/>
    <n v="2"/>
    <n v="394"/>
    <n v="1890"/>
    <s v="61 Athol St"/>
    <s v="Moonee Ponds"/>
    <x v="8"/>
    <x v="0"/>
    <x v="2"/>
    <x v="0"/>
  </r>
  <r>
    <x v="38"/>
    <n v="980000"/>
    <x v="0"/>
    <s v="Maxwells"/>
    <s v="Sale"/>
    <n v="3013"/>
    <n v="3"/>
    <n v="1"/>
    <n v="2"/>
    <n v="463"/>
    <m/>
    <s v="4 Bena St"/>
    <s v="Yarraville"/>
    <x v="4"/>
    <x v="0"/>
    <x v="2"/>
    <x v="0"/>
  </r>
  <r>
    <x v="38"/>
    <n v="506000"/>
    <x v="1"/>
    <s v="Metro Ladder"/>
    <s v="Sale"/>
    <n v="3015"/>
    <n v="2"/>
    <n v="1"/>
    <n v="1"/>
    <n v="126"/>
    <n v="1975"/>
    <s v="1/72 Paxton St"/>
    <s v="South Kingsville"/>
    <x v="11"/>
    <x v="0"/>
    <x v="2"/>
    <x v="0"/>
  </r>
  <r>
    <x v="38"/>
    <n v="620000"/>
    <x v="1"/>
    <s v="Metro Ladder"/>
    <s v="Auction"/>
    <n v="3018"/>
    <n v="2"/>
    <n v="1"/>
    <n v="1"/>
    <n v="168"/>
    <m/>
    <s v="3/25 Rayner St"/>
    <s v="Altona"/>
    <x v="11"/>
    <x v="0"/>
    <x v="2"/>
    <x v="0"/>
  </r>
  <r>
    <x v="38"/>
    <n v="772000"/>
    <x v="1"/>
    <s v="Metro Ladder"/>
    <s v="Sale"/>
    <n v="3163"/>
    <n v="2"/>
    <n v="1"/>
    <n v="2"/>
    <n v="0"/>
    <n v="1973"/>
    <s v="4/5 Anzac St"/>
    <s v="Carnegie"/>
    <x v="9"/>
    <x v="2"/>
    <x v="2"/>
    <x v="0"/>
  </r>
  <r>
    <x v="38"/>
    <n v="885000"/>
    <x v="0"/>
    <s v="Cunninghams"/>
    <s v="Sale"/>
    <n v="3073"/>
    <n v="4"/>
    <n v="2"/>
    <n v="2"/>
    <n v="508"/>
    <n v="1950"/>
    <s v="39 Leamington St"/>
    <s v="Reservoir"/>
    <x v="10"/>
    <x v="1"/>
    <x v="2"/>
    <x v="0"/>
  </r>
  <r>
    <x v="38"/>
    <n v="290000"/>
    <x v="1"/>
    <s v="Cunninghams"/>
    <s v="Sale"/>
    <n v="3122"/>
    <n v="1"/>
    <n v="1"/>
    <n v="1"/>
    <n v="1568"/>
    <m/>
    <s v="13/506 Glenferrie Rd"/>
    <s v="Hawthorn"/>
    <x v="14"/>
    <x v="2"/>
    <x v="2"/>
    <x v="0"/>
  </r>
  <r>
    <x v="38"/>
    <n v="520000"/>
    <x v="1"/>
    <s v="Jones and Jones"/>
    <s v="Sale"/>
    <n v="3127"/>
    <n v="2"/>
    <n v="1"/>
    <n v="1"/>
    <n v="0"/>
    <m/>
    <s v="6/402 Whitehorse Rd"/>
    <s v="Surrey Hills"/>
    <x v="14"/>
    <x v="2"/>
    <x v="2"/>
    <x v="0"/>
  </r>
  <r>
    <x v="38"/>
    <n v="968000"/>
    <x v="2"/>
    <s v="Jones and Jones"/>
    <s v="Sale"/>
    <n v="3147"/>
    <n v="3"/>
    <n v="1"/>
    <n v="1"/>
    <n v="227"/>
    <m/>
    <s v="3/75 Victory Bvd"/>
    <s v="Ashburton"/>
    <x v="14"/>
    <x v="2"/>
    <x v="2"/>
    <x v="0"/>
  </r>
  <r>
    <x v="38"/>
    <n v="2450000"/>
    <x v="0"/>
    <s v="Jones and Jones"/>
    <s v="Auction"/>
    <n v="3123"/>
    <n v="4"/>
    <n v="3"/>
    <n v="2"/>
    <n v="523"/>
    <n v="1955"/>
    <s v="13 Clive Rd"/>
    <s v="Hawthorn East"/>
    <x v="14"/>
    <x v="2"/>
    <x v="2"/>
    <x v="0"/>
  </r>
  <r>
    <x v="38"/>
    <n v="880000"/>
    <x v="1"/>
    <s v="Metro Ladder"/>
    <s v="Sale"/>
    <n v="3186"/>
    <n v="3"/>
    <n v="1"/>
    <n v="1"/>
    <n v="138"/>
    <n v="1965"/>
    <s v="3/61 Martin St"/>
    <s v="Brighton"/>
    <x v="15"/>
    <x v="2"/>
    <x v="2"/>
    <x v="0"/>
  </r>
  <r>
    <x v="38"/>
    <n v="2000000"/>
    <x v="0"/>
    <s v="Jones and Jones"/>
    <s v="Auction"/>
    <n v="3187"/>
    <n v="4"/>
    <n v="2"/>
    <n v="2"/>
    <n v="687"/>
    <m/>
    <s v="16 Alford St"/>
    <s v="Brighton East"/>
    <x v="15"/>
    <x v="2"/>
    <x v="2"/>
    <x v="0"/>
  </r>
  <r>
    <x v="38"/>
    <n v="700000"/>
    <x v="2"/>
    <s v="Property Barons"/>
    <s v="Sale"/>
    <n v="3079"/>
    <n v="3"/>
    <n v="2"/>
    <n v="1"/>
    <n v="189"/>
    <n v="1990"/>
    <s v="1/10 Oriel Rd"/>
    <s v="Ivanhoe"/>
    <x v="17"/>
    <x v="3"/>
    <x v="2"/>
    <x v="0"/>
  </r>
  <r>
    <x v="38"/>
    <n v="1102500"/>
    <x v="0"/>
    <s v="Property Barons"/>
    <s v="Sale"/>
    <n v="3084"/>
    <n v="4"/>
    <n v="2"/>
    <n v="1"/>
    <n v="659"/>
    <m/>
    <s v="26 Lyon Rd"/>
    <s v="Viewbank"/>
    <x v="17"/>
    <x v="3"/>
    <x v="2"/>
    <x v="0"/>
  </r>
  <r>
    <x v="39"/>
    <n v="831000"/>
    <x v="0"/>
    <s v="Metro Ladder"/>
    <s v="Sale"/>
    <n v="3121"/>
    <n v="2"/>
    <n v="1"/>
    <n v="0"/>
    <n v="128"/>
    <m/>
    <s v="84 Chestnut St"/>
    <s v="Cremorne"/>
    <x v="1"/>
    <x v="1"/>
    <x v="2"/>
    <x v="0"/>
  </r>
  <r>
    <x v="39"/>
    <n v="366000"/>
    <x v="1"/>
    <s v="Jones and Jones"/>
    <s v="Sale"/>
    <n v="3142"/>
    <n v="1"/>
    <n v="1"/>
    <n v="1"/>
    <n v="0"/>
    <n v="1967"/>
    <s v="17/34 Mathoura Rd"/>
    <s v="Toorak"/>
    <x v="12"/>
    <x v="2"/>
    <x v="2"/>
    <x v="0"/>
  </r>
  <r>
    <x v="39"/>
    <n v="735000"/>
    <x v="1"/>
    <s v="Cunninghams"/>
    <s v="Auction"/>
    <n v="3143"/>
    <n v="3"/>
    <n v="2"/>
    <n v="1"/>
    <n v="2113"/>
    <n v="1970"/>
    <s v="9/19 Mercer Rd"/>
    <s v="Armadale"/>
    <x v="12"/>
    <x v="2"/>
    <x v="2"/>
    <x v="0"/>
  </r>
  <r>
    <x v="39"/>
    <n v="2005000"/>
    <x v="0"/>
    <s v="Zimmerman"/>
    <s v="Sale"/>
    <n v="3206"/>
    <n v="3"/>
    <n v="1"/>
    <n v="0"/>
    <n v="220"/>
    <m/>
    <s v="82 Harold St"/>
    <s v="Middle Park"/>
    <x v="5"/>
    <x v="2"/>
    <x v="2"/>
    <x v="0"/>
  </r>
  <r>
    <x v="39"/>
    <n v="420000"/>
    <x v="2"/>
    <s v="Flanders &amp; Fish"/>
    <s v="Auction"/>
    <n v="3046"/>
    <n v="2"/>
    <n v="1"/>
    <n v="1"/>
    <n v="307"/>
    <m/>
    <s v="37 Farview St"/>
    <s v="Glenroy"/>
    <x v="3"/>
    <x v="1"/>
    <x v="2"/>
    <x v="0"/>
  </r>
  <r>
    <x v="39"/>
    <n v="510000"/>
    <x v="2"/>
    <s v="Sanders"/>
    <s v="Auction"/>
    <n v="3046"/>
    <n v="3"/>
    <n v="2"/>
    <n v="2"/>
    <n v="234"/>
    <n v="2012"/>
    <s v="1/22 Volga St"/>
    <s v="Hadfield"/>
    <x v="3"/>
    <x v="1"/>
    <x v="2"/>
    <x v="0"/>
  </r>
  <r>
    <x v="39"/>
    <n v="890000"/>
    <x v="0"/>
    <s v="Jones and Jones"/>
    <s v="Sale"/>
    <n v="3056"/>
    <n v="2"/>
    <n v="1"/>
    <n v="1"/>
    <n v="259"/>
    <m/>
    <s v="68 Henkel St"/>
    <s v="Brunswick"/>
    <x v="3"/>
    <x v="1"/>
    <x v="2"/>
    <x v="0"/>
  </r>
  <r>
    <x v="39"/>
    <n v="1345000"/>
    <x v="2"/>
    <s v="Property Barons"/>
    <s v="Auction"/>
    <n v="3039"/>
    <n v="3"/>
    <n v="2"/>
    <n v="1"/>
    <n v="310"/>
    <n v="1930"/>
    <s v="36 Derby St"/>
    <s v="Moonee Ponds"/>
    <x v="8"/>
    <x v="0"/>
    <x v="2"/>
    <x v="0"/>
  </r>
  <r>
    <x v="39"/>
    <n v="700000"/>
    <x v="0"/>
    <s v="Maxwells"/>
    <s v="Auction"/>
    <n v="3006"/>
    <n v="3"/>
    <n v="1"/>
    <n v="0"/>
    <n v="199"/>
    <n v="1947"/>
    <s v="85 Montague St"/>
    <s v="Southbank"/>
    <x v="13"/>
    <x v="2"/>
    <x v="2"/>
    <x v="0"/>
  </r>
  <r>
    <x v="39"/>
    <n v="823000"/>
    <x v="0"/>
    <s v="Maxwells"/>
    <s v="Sale"/>
    <n v="3011"/>
    <n v="2"/>
    <n v="1"/>
    <n v="0"/>
    <n v="238"/>
    <m/>
    <s v="6 White St"/>
    <s v="Footscray"/>
    <x v="4"/>
    <x v="0"/>
    <x v="2"/>
    <x v="0"/>
  </r>
  <r>
    <x v="39"/>
    <n v="867000"/>
    <x v="0"/>
    <s v="Zimmerman"/>
    <s v="Sale"/>
    <n v="3013"/>
    <n v="3"/>
    <n v="1"/>
    <n v="1"/>
    <n v="195"/>
    <m/>
    <s v="51 Sussex St"/>
    <s v="Yarraville"/>
    <x v="4"/>
    <x v="0"/>
    <x v="2"/>
    <x v="0"/>
  </r>
  <r>
    <x v="39"/>
    <n v="1780000"/>
    <x v="0"/>
    <s v="Sanders"/>
    <s v="Auction"/>
    <n v="3018"/>
    <n v="4"/>
    <n v="3"/>
    <n v="6"/>
    <n v="1057"/>
    <n v="1962"/>
    <s v="29 Rose St"/>
    <s v="Altona"/>
    <x v="11"/>
    <x v="0"/>
    <x v="2"/>
    <x v="0"/>
  </r>
  <r>
    <x v="39"/>
    <n v="950000"/>
    <x v="0"/>
    <s v="Flanders &amp; Fish"/>
    <s v="Auction"/>
    <n v="3163"/>
    <n v="3"/>
    <n v="1"/>
    <n v="1"/>
    <n v="586"/>
    <m/>
    <s v="215 Neerim Rd"/>
    <s v="Carnegie"/>
    <x v="9"/>
    <x v="2"/>
    <x v="2"/>
    <x v="0"/>
  </r>
  <r>
    <x v="39"/>
    <n v="370000"/>
    <x v="1"/>
    <s v="Metro Ladder"/>
    <s v="Auction"/>
    <n v="3070"/>
    <n v="1"/>
    <n v="1"/>
    <n v="1"/>
    <n v="0"/>
    <m/>
    <s v="1/54 Emmaline St"/>
    <s v="Northcote"/>
    <x v="10"/>
    <x v="1"/>
    <x v="2"/>
    <x v="0"/>
  </r>
  <r>
    <x v="39"/>
    <n v="600000"/>
    <x v="0"/>
    <s v="Cunninghams"/>
    <s v="Auction"/>
    <n v="3072"/>
    <n v="4"/>
    <n v="1"/>
    <n v="2"/>
    <n v="236"/>
    <m/>
    <s v="209 High St"/>
    <s v="Preston"/>
    <x v="10"/>
    <x v="1"/>
    <x v="2"/>
    <x v="0"/>
  </r>
  <r>
    <x v="39"/>
    <n v="815000"/>
    <x v="1"/>
    <s v="Jones and Jones"/>
    <s v="Auction"/>
    <n v="3122"/>
    <n v="2"/>
    <n v="1"/>
    <n v="1"/>
    <n v="0"/>
    <n v="1940"/>
    <s v="3/35 Creswick St"/>
    <s v="Hawthorn"/>
    <x v="14"/>
    <x v="2"/>
    <x v="2"/>
    <x v="0"/>
  </r>
  <r>
    <x v="39"/>
    <n v="1600000"/>
    <x v="0"/>
    <s v="Property Barons"/>
    <s v="Auction"/>
    <n v="3146"/>
    <n v="2"/>
    <n v="2"/>
    <n v="2"/>
    <n v="718"/>
    <n v="1950"/>
    <s v="17 Rosedale Rd"/>
    <s v="Glen Iris"/>
    <x v="14"/>
    <x v="2"/>
    <x v="2"/>
    <x v="0"/>
  </r>
  <r>
    <x v="39"/>
    <n v="1425000"/>
    <x v="2"/>
    <s v="Maxwells"/>
    <s v="Sale"/>
    <n v="3186"/>
    <n v="3"/>
    <n v="2"/>
    <n v="2"/>
    <n v="495"/>
    <m/>
    <s v="3a Cowra St"/>
    <s v="Brighton"/>
    <x v="15"/>
    <x v="2"/>
    <x v="2"/>
    <x v="0"/>
  </r>
  <r>
    <x v="39"/>
    <n v="330000"/>
    <x v="0"/>
    <s v="Property Barons"/>
    <s v="Sale"/>
    <n v="3081"/>
    <n v="3"/>
    <n v="1"/>
    <n v="1"/>
    <n v="468"/>
    <m/>
    <s v="62 Ramu Pde"/>
    <s v="Heidelberg West"/>
    <x v="17"/>
    <x v="3"/>
    <x v="2"/>
    <x v="0"/>
  </r>
  <r>
    <x v="39"/>
    <n v="560000"/>
    <x v="1"/>
    <s v="Property Barons"/>
    <s v="Auction"/>
    <n v="3084"/>
    <n v="3"/>
    <n v="1"/>
    <n v="1"/>
    <n v="213"/>
    <n v="2000"/>
    <s v="2/236 Lower Plenty Rd"/>
    <s v="Rosanna"/>
    <x v="17"/>
    <x v="3"/>
    <x v="2"/>
    <x v="0"/>
  </r>
  <r>
    <x v="39"/>
    <n v="775000"/>
    <x v="0"/>
    <s v="Property Barons"/>
    <s v="Auction"/>
    <n v="3084"/>
    <n v="3"/>
    <n v="3"/>
    <n v="2"/>
    <n v="586"/>
    <m/>
    <s v="15 Christine St"/>
    <s v="Viewbank"/>
    <x v="17"/>
    <x v="3"/>
    <x v="2"/>
    <x v="0"/>
  </r>
  <r>
    <x v="39"/>
    <n v="1050000"/>
    <x v="0"/>
    <s v="Property Barons"/>
    <s v="Auction"/>
    <n v="3084"/>
    <n v="3"/>
    <n v="1"/>
    <n v="2"/>
    <n v="1016"/>
    <n v="1950"/>
    <s v="21 Ruthven St"/>
    <s v="Rosanna"/>
    <x v="17"/>
    <x v="3"/>
    <x v="2"/>
    <x v="0"/>
  </r>
  <r>
    <x v="39"/>
    <n v="1610000"/>
    <x v="0"/>
    <s v="Sanders"/>
    <s v="Sale"/>
    <n v="3084"/>
    <n v="4"/>
    <n v="1"/>
    <n v="4"/>
    <n v="1613"/>
    <m/>
    <s v="206 Waiora Rd"/>
    <s v="Rosanna"/>
    <x v="17"/>
    <x v="3"/>
    <x v="2"/>
    <x v="0"/>
  </r>
  <r>
    <x v="40"/>
    <n v="370000"/>
    <x v="1"/>
    <s v="Cunninghams"/>
    <s v="Auction"/>
    <n v="3141"/>
    <n v="1"/>
    <n v="1"/>
    <n v="1"/>
    <n v="0"/>
    <m/>
    <s v="12 Stables La"/>
    <s v="South Yarra"/>
    <x v="12"/>
    <x v="2"/>
    <x v="2"/>
    <x v="0"/>
  </r>
  <r>
    <x v="40"/>
    <n v="3000000"/>
    <x v="0"/>
    <s v="Jones and Jones"/>
    <s v="Auction"/>
    <n v="3143"/>
    <n v="4"/>
    <n v="2"/>
    <n v="2"/>
    <n v="1581"/>
    <n v="1934"/>
    <s v="526 Orrong Rd"/>
    <s v="Armadale"/>
    <x v="12"/>
    <x v="2"/>
    <x v="2"/>
    <x v="0"/>
  </r>
  <r>
    <x v="40"/>
    <n v="1550000"/>
    <x v="1"/>
    <s v="Cunninghams"/>
    <s v="Auction"/>
    <n v="3205"/>
    <n v="3"/>
    <n v="4"/>
    <n v="2"/>
    <n v="0"/>
    <m/>
    <s v="301/142 Park St"/>
    <s v="South Melbourne"/>
    <x v="5"/>
    <x v="2"/>
    <x v="2"/>
    <x v="0"/>
  </r>
  <r>
    <x v="40"/>
    <n v="763000"/>
    <x v="0"/>
    <s v="Jones and Jones"/>
    <s v="Sale"/>
    <n v="3058"/>
    <n v="3"/>
    <n v="2"/>
    <n v="1"/>
    <n v="107"/>
    <n v="1994"/>
    <s v="1e The Avenue"/>
    <s v="Coburg"/>
    <x v="3"/>
    <x v="1"/>
    <x v="2"/>
    <x v="0"/>
  </r>
  <r>
    <x v="40"/>
    <n v="815000"/>
    <x v="0"/>
    <s v="Cunninghams"/>
    <s v="Sale"/>
    <n v="3058"/>
    <n v="3"/>
    <n v="2"/>
    <n v="2"/>
    <n v="376"/>
    <m/>
    <s v="3 Aperture St"/>
    <s v="Coburg North"/>
    <x v="3"/>
    <x v="1"/>
    <x v="2"/>
    <x v="0"/>
  </r>
  <r>
    <x v="40"/>
    <n v="995000"/>
    <x v="0"/>
    <s v="Metro Ladder"/>
    <s v="Sale"/>
    <n v="3055"/>
    <n v="3"/>
    <n v="1"/>
    <n v="2"/>
    <n v="505"/>
    <m/>
    <s v="1 Culloden St"/>
    <s v="Brunswick West"/>
    <x v="3"/>
    <x v="1"/>
    <x v="2"/>
    <x v="0"/>
  </r>
  <r>
    <x v="40"/>
    <n v="751000"/>
    <x v="0"/>
    <s v="Cunninghams"/>
    <s v="Auction"/>
    <n v="3032"/>
    <n v="2"/>
    <n v="1"/>
    <n v="1"/>
    <n v="118"/>
    <n v="1890"/>
    <s v="63 Kent St"/>
    <s v="Ascot Vale"/>
    <x v="8"/>
    <x v="0"/>
    <x v="2"/>
    <x v="0"/>
  </r>
  <r>
    <x v="40"/>
    <n v="1025000"/>
    <x v="0"/>
    <s v="Sanders"/>
    <s v="Sale"/>
    <n v="3041"/>
    <n v="3"/>
    <n v="2"/>
    <n v="1"/>
    <n v="654"/>
    <n v="1950"/>
    <s v="56 Hillsyde Pde"/>
    <s v="Strathmore"/>
    <x v="8"/>
    <x v="0"/>
    <x v="2"/>
    <x v="0"/>
  </r>
  <r>
    <x v="40"/>
    <n v="1100000"/>
    <x v="0"/>
    <s v="Cunninghams"/>
    <s v="Auction"/>
    <n v="3032"/>
    <n v="2"/>
    <n v="1"/>
    <n v="1"/>
    <n v="321"/>
    <m/>
    <s v="47 Mooltan St"/>
    <s v="Travancore"/>
    <x v="8"/>
    <x v="0"/>
    <x v="2"/>
    <x v="0"/>
  </r>
  <r>
    <x v="40"/>
    <n v="345000"/>
    <x v="1"/>
    <s v="SJ"/>
    <s v="Sale"/>
    <n v="3013"/>
    <n v="1"/>
    <n v="1"/>
    <n v="1"/>
    <n v="0"/>
    <n v="1970"/>
    <s v="5/69 Hamilton St"/>
    <s v="Yarraville"/>
    <x v="4"/>
    <x v="0"/>
    <x v="2"/>
    <x v="0"/>
  </r>
  <r>
    <x v="40"/>
    <n v="976000"/>
    <x v="0"/>
    <s v="Property Barons"/>
    <s v="Sale"/>
    <n v="3105"/>
    <n v="4"/>
    <n v="1"/>
    <n v="1"/>
    <n v="701"/>
    <m/>
    <s v="28 Kenneth St"/>
    <s v="Bulleen"/>
    <x v="16"/>
    <x v="3"/>
    <x v="2"/>
    <x v="0"/>
  </r>
  <r>
    <x v="40"/>
    <n v="722000"/>
    <x v="0"/>
    <s v="Jones and Jones"/>
    <s v="Sale"/>
    <n v="3165"/>
    <n v="2"/>
    <n v="2"/>
    <n v="1"/>
    <n v="201"/>
    <n v="2005"/>
    <s v="21 Highview Rd"/>
    <s v="Bentleigh East"/>
    <x v="9"/>
    <x v="2"/>
    <x v="2"/>
    <x v="0"/>
  </r>
  <r>
    <x v="40"/>
    <n v="360000"/>
    <x v="1"/>
    <s v="Flanders &amp; Fish"/>
    <s v="Sale"/>
    <n v="3073"/>
    <n v="2"/>
    <n v="1"/>
    <n v="1"/>
    <n v="132"/>
    <n v="2010"/>
    <s v="3/94 Purinuan Rd"/>
    <s v="Reservoir"/>
    <x v="10"/>
    <x v="1"/>
    <x v="2"/>
    <x v="0"/>
  </r>
  <r>
    <x v="40"/>
    <n v="1420000"/>
    <x v="0"/>
    <s v="Jones and Jones"/>
    <s v="Sale"/>
    <n v="3146"/>
    <n v="3"/>
    <n v="1"/>
    <n v="2"/>
    <n v="615"/>
    <n v="1940"/>
    <s v="60 Madeline St"/>
    <s v="Glen Iris"/>
    <x v="14"/>
    <x v="2"/>
    <x v="2"/>
    <x v="0"/>
  </r>
  <r>
    <x v="40"/>
    <n v="750000"/>
    <x v="1"/>
    <s v="Jones and Jones"/>
    <s v="Sale"/>
    <n v="3187"/>
    <n v="2"/>
    <n v="1"/>
    <n v="1"/>
    <n v="227"/>
    <n v="1980"/>
    <s v="3/44 Union St"/>
    <s v="Brighton East"/>
    <x v="15"/>
    <x v="2"/>
    <x v="2"/>
    <x v="0"/>
  </r>
  <r>
    <x v="41"/>
    <n v="1214000"/>
    <x v="0"/>
    <s v="Cunninghams"/>
    <s v="Sale"/>
    <n v="3054"/>
    <n v="3"/>
    <n v="3"/>
    <n v="1"/>
    <n v="144"/>
    <m/>
    <s v="354 Station St"/>
    <s v="Carlton North"/>
    <x v="1"/>
    <x v="1"/>
    <x v="2"/>
    <x v="0"/>
  </r>
  <r>
    <x v="41"/>
    <n v="685000"/>
    <x v="1"/>
    <s v="Metro Ladder"/>
    <s v="Auction"/>
    <n v="3181"/>
    <n v="3"/>
    <n v="2"/>
    <n v="1"/>
    <n v="0"/>
    <n v="1996"/>
    <s v="76/108 Greville St"/>
    <s v="Prahran"/>
    <x v="12"/>
    <x v="2"/>
    <x v="2"/>
    <x v="0"/>
  </r>
  <r>
    <x v="41"/>
    <n v="830000"/>
    <x v="1"/>
    <s v="Melbourne Homes"/>
    <s v="Sale"/>
    <n v="3181"/>
    <n v="2"/>
    <n v="1"/>
    <n v="1"/>
    <n v="727"/>
    <m/>
    <s v="4/2 Alfred St"/>
    <s v="Prahran"/>
    <x v="12"/>
    <x v="2"/>
    <x v="2"/>
    <x v="0"/>
  </r>
  <r>
    <x v="41"/>
    <n v="1300000"/>
    <x v="0"/>
    <s v="Cunninghams"/>
    <s v="Auction"/>
    <n v="3142"/>
    <n v="3"/>
    <n v="1"/>
    <n v="1"/>
    <n v="266"/>
    <m/>
    <s v="719a Malvern Rd"/>
    <s v="Toorak"/>
    <x v="12"/>
    <x v="2"/>
    <x v="2"/>
    <x v="0"/>
  </r>
  <r>
    <x v="41"/>
    <n v="1945000"/>
    <x v="0"/>
    <s v="Jones and Jones"/>
    <s v="Sale"/>
    <n v="3141"/>
    <n v="3"/>
    <n v="2"/>
    <n v="1"/>
    <n v="194"/>
    <n v="1890"/>
    <s v="62 Powell St"/>
    <s v="South Yarra"/>
    <x v="12"/>
    <x v="2"/>
    <x v="2"/>
    <x v="0"/>
  </r>
  <r>
    <x v="41"/>
    <n v="612000"/>
    <x v="1"/>
    <s v="Sanders"/>
    <s v="Sale"/>
    <n v="3205"/>
    <n v="2"/>
    <n v="1"/>
    <n v="1"/>
    <n v="0"/>
    <m/>
    <s v="54b Napier St"/>
    <s v="South Melbourne"/>
    <x v="5"/>
    <x v="2"/>
    <x v="2"/>
    <x v="0"/>
  </r>
  <r>
    <x v="41"/>
    <n v="655000"/>
    <x v="1"/>
    <s v="Maxwells"/>
    <s v="Sale"/>
    <n v="3207"/>
    <n v="2"/>
    <n v="1"/>
    <n v="1"/>
    <n v="0"/>
    <n v="2006"/>
    <s v="309/166 Rouse St"/>
    <s v="Port Melbourne"/>
    <x v="5"/>
    <x v="2"/>
    <x v="2"/>
    <x v="0"/>
  </r>
  <r>
    <x v="41"/>
    <n v="617000"/>
    <x v="0"/>
    <s v="Metro Ladder"/>
    <s v="Auction"/>
    <n v="3060"/>
    <n v="3"/>
    <n v="1"/>
    <n v="1"/>
    <n v="540"/>
    <n v="1960"/>
    <s v="10 Patricia Dr"/>
    <s v="Fawkner"/>
    <x v="3"/>
    <x v="1"/>
    <x v="2"/>
    <x v="0"/>
  </r>
  <r>
    <x v="41"/>
    <n v="770000"/>
    <x v="0"/>
    <s v="Sanders"/>
    <s v="Auction"/>
    <n v="3058"/>
    <n v="3"/>
    <n v="1"/>
    <n v="2"/>
    <n v="408"/>
    <n v="1970"/>
    <s v="124 Ohea St"/>
    <s v="Coburg"/>
    <x v="3"/>
    <x v="1"/>
    <x v="2"/>
    <x v="0"/>
  </r>
  <r>
    <x v="41"/>
    <n v="780000"/>
    <x v="0"/>
    <s v="Metro Ladder"/>
    <s v="Sale"/>
    <n v="3058"/>
    <n v="3"/>
    <n v="1"/>
    <n v="2"/>
    <n v="677"/>
    <m/>
    <s v="2 Headley St"/>
    <s v="Coburg North"/>
    <x v="3"/>
    <x v="1"/>
    <x v="2"/>
    <x v="0"/>
  </r>
  <r>
    <x v="41"/>
    <n v="634000"/>
    <x v="0"/>
    <s v="Cunninghams"/>
    <s v="Sale"/>
    <n v="3034"/>
    <n v="3"/>
    <n v="2"/>
    <n v="1"/>
    <n v="582"/>
    <n v="1950"/>
    <s v="43 Skewes St"/>
    <s v="Avondale Heights"/>
    <x v="8"/>
    <x v="0"/>
    <x v="2"/>
    <x v="0"/>
  </r>
  <r>
    <x v="41"/>
    <n v="875000"/>
    <x v="0"/>
    <s v="Property Barons"/>
    <s v="Auction"/>
    <n v="3042"/>
    <n v="4"/>
    <n v="3"/>
    <n v="1"/>
    <n v="321"/>
    <m/>
    <s v="17 George St"/>
    <s v="Niddrie"/>
    <x v="8"/>
    <x v="0"/>
    <x v="2"/>
    <x v="0"/>
  </r>
  <r>
    <x v="41"/>
    <n v="1370000"/>
    <x v="0"/>
    <s v="Cunninghams"/>
    <s v="Sale"/>
    <n v="3041"/>
    <n v="4"/>
    <n v="2"/>
    <n v="2"/>
    <n v="908"/>
    <n v="1960"/>
    <s v="34 Glenview Rd"/>
    <s v="Strathmore"/>
    <x v="8"/>
    <x v="0"/>
    <x v="2"/>
    <x v="0"/>
  </r>
  <r>
    <x v="41"/>
    <n v="1200000"/>
    <x v="0"/>
    <s v="Zimmerman"/>
    <s v="Sale"/>
    <n v="3016"/>
    <n v="3"/>
    <n v="2"/>
    <n v="2"/>
    <n v="315"/>
    <n v="1990"/>
    <s v="110 Bayview St"/>
    <s v="Williamstown"/>
    <x v="11"/>
    <x v="0"/>
    <x v="2"/>
    <x v="0"/>
  </r>
  <r>
    <x v="41"/>
    <n v="1050000"/>
    <x v="0"/>
    <s v="Jones and Jones"/>
    <s v="Sale"/>
    <n v="3165"/>
    <n v="3"/>
    <n v="2"/>
    <n v="2"/>
    <n v="627"/>
    <n v="1950"/>
    <s v="96 Brady Rd"/>
    <s v="Bentleigh East"/>
    <x v="9"/>
    <x v="2"/>
    <x v="2"/>
    <x v="0"/>
  </r>
  <r>
    <x v="41"/>
    <n v="1338000"/>
    <x v="0"/>
    <s v="Jones and Jones"/>
    <s v="Sale"/>
    <n v="3165"/>
    <n v="3"/>
    <n v="2"/>
    <n v="2"/>
    <n v="610"/>
    <n v="1970"/>
    <s v="38 Northam Rd"/>
    <s v="Bentleigh East"/>
    <x v="9"/>
    <x v="2"/>
    <x v="2"/>
    <x v="0"/>
  </r>
  <r>
    <x v="41"/>
    <n v="1560000"/>
    <x v="0"/>
    <s v="Jones and Jones"/>
    <s v="Auction"/>
    <n v="3204"/>
    <n v="4"/>
    <n v="3"/>
    <n v="1"/>
    <n v="695"/>
    <m/>
    <s v="43 Wavell St"/>
    <s v="Bentleigh"/>
    <x v="9"/>
    <x v="2"/>
    <x v="2"/>
    <x v="0"/>
  </r>
  <r>
    <x v="41"/>
    <n v="1110000"/>
    <x v="0"/>
    <s v="Property Barons"/>
    <s v="Auction"/>
    <n v="3071"/>
    <n v="2"/>
    <n v="1"/>
    <n v="0"/>
    <n v="288"/>
    <n v="1925"/>
    <s v="46 Harold St"/>
    <s v="Thornbury"/>
    <x v="10"/>
    <x v="1"/>
    <x v="2"/>
    <x v="0"/>
  </r>
  <r>
    <x v="41"/>
    <n v="1160000"/>
    <x v="0"/>
    <s v="Cunninghams"/>
    <s v="Auction"/>
    <n v="3078"/>
    <n v="4"/>
    <n v="2"/>
    <n v="1"/>
    <n v="381"/>
    <n v="1890"/>
    <s v="197 Station St"/>
    <s v="Fairfield"/>
    <x v="10"/>
    <x v="1"/>
    <x v="2"/>
    <x v="0"/>
  </r>
  <r>
    <x v="41"/>
    <n v="410000"/>
    <x v="2"/>
    <s v="Property Barons"/>
    <s v="Auction"/>
    <n v="3020"/>
    <n v="2"/>
    <n v="2"/>
    <n v="2"/>
    <n v="204"/>
    <n v="2008"/>
    <s v="2/7 Mayo St"/>
    <s v="Sunshine"/>
    <x v="0"/>
    <x v="0"/>
    <x v="2"/>
    <x v="0"/>
  </r>
  <r>
    <x v="41"/>
    <n v="541000"/>
    <x v="0"/>
    <s v="Property Barons"/>
    <s v="Sale"/>
    <n v="3020"/>
    <n v="2"/>
    <n v="1"/>
    <n v="1"/>
    <n v="497"/>
    <m/>
    <s v="28 Selwyn St"/>
    <s v="Albion"/>
    <x v="0"/>
    <x v="0"/>
    <x v="2"/>
    <x v="0"/>
  </r>
  <r>
    <x v="41"/>
    <n v="1700000"/>
    <x v="0"/>
    <s v="Flanders &amp; Fish"/>
    <s v="Auction"/>
    <n v="3127"/>
    <n v="3"/>
    <n v="1"/>
    <n v="1"/>
    <n v="763"/>
    <n v="1930"/>
    <s v="480 Whitehorse Rd"/>
    <s v="Surrey Hills"/>
    <x v="14"/>
    <x v="2"/>
    <x v="2"/>
    <x v="0"/>
  </r>
  <r>
    <x v="41"/>
    <n v="2100000"/>
    <x v="0"/>
    <s v="Maxwells"/>
    <s v="Auction"/>
    <n v="3186"/>
    <n v="5"/>
    <n v="5"/>
    <n v="2"/>
    <n v="552"/>
    <n v="1920"/>
    <s v="31 Orchard St"/>
    <s v="Brighton"/>
    <x v="15"/>
    <x v="2"/>
    <x v="2"/>
    <x v="0"/>
  </r>
  <r>
    <x v="41"/>
    <n v="800000"/>
    <x v="0"/>
    <s v="Metro Ladder"/>
    <s v="Sale"/>
    <n v="3087"/>
    <n v="3"/>
    <n v="2"/>
    <n v="2"/>
    <n v="595"/>
    <n v="2000"/>
    <s v="16 Castlereagh Pl"/>
    <s v="Watsonia"/>
    <x v="17"/>
    <x v="1"/>
    <x v="2"/>
    <x v="0"/>
  </r>
  <r>
    <x v="42"/>
    <n v="732000"/>
    <x v="1"/>
    <s v="Flanders &amp; Fish"/>
    <s v="Sale"/>
    <n v="3143"/>
    <n v="3"/>
    <n v="2"/>
    <n v="2"/>
    <n v="0"/>
    <m/>
    <s v="7/501 Orrong Rd"/>
    <s v="Armadale"/>
    <x v="12"/>
    <x v="2"/>
    <x v="2"/>
    <x v="0"/>
  </r>
  <r>
    <x v="42"/>
    <n v="416000"/>
    <x v="1"/>
    <s v="Jones and Jones"/>
    <s v="Sale"/>
    <n v="3183"/>
    <n v="2"/>
    <n v="1"/>
    <n v="1"/>
    <n v="0"/>
    <n v="1960"/>
    <s v="3/20 Orange Gr"/>
    <s v="Balaclava"/>
    <x v="5"/>
    <x v="2"/>
    <x v="2"/>
    <x v="0"/>
  </r>
  <r>
    <x v="42"/>
    <n v="430000"/>
    <x v="2"/>
    <s v="Cunninghams"/>
    <s v="Auction"/>
    <n v="3044"/>
    <n v="3"/>
    <n v="2"/>
    <n v="1"/>
    <n v="146"/>
    <n v="2006"/>
    <s v="8/16 Pascoe St"/>
    <s v="Pascoe Vale"/>
    <x v="3"/>
    <x v="1"/>
    <x v="2"/>
    <x v="0"/>
  </r>
  <r>
    <x v="42"/>
    <n v="600000"/>
    <x v="0"/>
    <s v="Flanders &amp; Fish"/>
    <s v="Auction"/>
    <n v="3046"/>
    <n v="4"/>
    <n v="1"/>
    <n v="2"/>
    <n v="586"/>
    <n v="1968"/>
    <s v="46 Moonee Bvd"/>
    <s v="Glenroy"/>
    <x v="3"/>
    <x v="1"/>
    <x v="2"/>
    <x v="0"/>
  </r>
  <r>
    <x v="42"/>
    <n v="612500"/>
    <x v="0"/>
    <s v="Metro Ladder"/>
    <s v="Sale"/>
    <n v="3044"/>
    <n v="3"/>
    <n v="1"/>
    <n v="1"/>
    <n v="522"/>
    <n v="1950"/>
    <s v="259 Sussex St"/>
    <s v="Pascoe Vale"/>
    <x v="3"/>
    <x v="1"/>
    <x v="2"/>
    <x v="0"/>
  </r>
  <r>
    <x v="42"/>
    <n v="502000"/>
    <x v="1"/>
    <s v="Cunninghams"/>
    <s v="Sale"/>
    <n v="3033"/>
    <n v="2"/>
    <n v="1"/>
    <n v="2"/>
    <n v="0"/>
    <n v="1990"/>
    <s v="1/67 Milleara Rd"/>
    <s v="Keilor East"/>
    <x v="8"/>
    <x v="0"/>
    <x v="2"/>
    <x v="0"/>
  </r>
  <r>
    <x v="42"/>
    <n v="610000"/>
    <x v="1"/>
    <s v="Metro Ladder"/>
    <s v="Sale"/>
    <n v="3000"/>
    <n v="3"/>
    <n v="2"/>
    <n v="0"/>
    <n v="0"/>
    <m/>
    <s v="304/8 Sutherland St"/>
    <s v="Melbourne"/>
    <x v="13"/>
    <x v="1"/>
    <x v="2"/>
    <x v="0"/>
  </r>
  <r>
    <x v="42"/>
    <n v="700000"/>
    <x v="1"/>
    <s v="Property Barons"/>
    <s v="Auction"/>
    <n v="3108"/>
    <n v="3"/>
    <n v="2"/>
    <n v="2"/>
    <n v="0"/>
    <n v="2007"/>
    <s v="8/3 Carnarvon St"/>
    <s v="Doncaster"/>
    <x v="16"/>
    <x v="3"/>
    <x v="2"/>
    <x v="0"/>
  </r>
  <r>
    <x v="42"/>
    <n v="1045000"/>
    <x v="2"/>
    <s v="Jones and Jones"/>
    <s v="Sale"/>
    <n v="3165"/>
    <n v="4"/>
    <n v="2"/>
    <n v="1"/>
    <n v="316"/>
    <n v="2010"/>
    <s v="1/38 Kennedy St"/>
    <s v="Bentleigh East"/>
    <x v="9"/>
    <x v="2"/>
    <x v="2"/>
    <x v="0"/>
  </r>
  <r>
    <x v="42"/>
    <n v="730000"/>
    <x v="0"/>
    <s v="Cunninghams"/>
    <s v="Sale"/>
    <n v="3073"/>
    <n v="3"/>
    <n v="1"/>
    <n v="1"/>
    <n v="546"/>
    <m/>
    <s v="28 Gloucester St"/>
    <s v="Reservoir"/>
    <x v="10"/>
    <x v="1"/>
    <x v="2"/>
    <x v="0"/>
  </r>
  <r>
    <x v="42"/>
    <n v="787000"/>
    <x v="0"/>
    <s v="Flanders &amp; Fish"/>
    <s v="Sale"/>
    <n v="3073"/>
    <n v="3"/>
    <n v="1"/>
    <n v="1"/>
    <n v="563"/>
    <n v="1940"/>
    <s v="13 Southernhay St"/>
    <s v="Reservoir"/>
    <x v="10"/>
    <x v="1"/>
    <x v="2"/>
    <x v="0"/>
  </r>
  <r>
    <x v="43"/>
    <n v="810000"/>
    <x v="2"/>
    <s v="Metro Ladder"/>
    <s v="Auction"/>
    <n v="3121"/>
    <n v="2"/>
    <n v="1"/>
    <n v="1"/>
    <n v="94"/>
    <m/>
    <s v="27/16 Goodwood St"/>
    <s v="Richmond"/>
    <x v="1"/>
    <x v="1"/>
    <x v="2"/>
    <x v="0"/>
  </r>
  <r>
    <x v="43"/>
    <n v="1090000"/>
    <x v="0"/>
    <s v="Cunninghams"/>
    <s v="Sale"/>
    <n v="3121"/>
    <n v="3"/>
    <n v="1"/>
    <n v="3"/>
    <n v="283"/>
    <m/>
    <s v="21 Leslie St"/>
    <s v="Richmond"/>
    <x v="1"/>
    <x v="1"/>
    <x v="2"/>
    <x v="0"/>
  </r>
  <r>
    <x v="43"/>
    <n v="1182000"/>
    <x v="0"/>
    <s v="Cunninghams"/>
    <s v="Sale"/>
    <n v="3121"/>
    <n v="3"/>
    <n v="1"/>
    <n v="1"/>
    <n v="199"/>
    <n v="1920"/>
    <s v="77 Buckingham St"/>
    <s v="Richmond"/>
    <x v="1"/>
    <x v="1"/>
    <x v="2"/>
    <x v="0"/>
  </r>
  <r>
    <x v="43"/>
    <n v="3500000"/>
    <x v="0"/>
    <s v="Flanders &amp; Fish"/>
    <s v="Sale"/>
    <n v="3146"/>
    <n v="4"/>
    <n v="2"/>
    <n v="2"/>
    <n v="859"/>
    <m/>
    <s v="16 Vincent St"/>
    <s v="Glen Iris"/>
    <x v="12"/>
    <x v="2"/>
    <x v="2"/>
    <x v="0"/>
  </r>
  <r>
    <x v="43"/>
    <n v="445000"/>
    <x v="1"/>
    <s v="Melbourne Homes"/>
    <s v="Sale"/>
    <n v="3056"/>
    <n v="2"/>
    <n v="1"/>
    <n v="1"/>
    <n v="0"/>
    <n v="1975"/>
    <s v="9/33 Staley St"/>
    <s v="Brunswick"/>
    <x v="3"/>
    <x v="1"/>
    <x v="2"/>
    <x v="0"/>
  </r>
  <r>
    <x v="43"/>
    <n v="525000"/>
    <x v="0"/>
    <s v="Flanders &amp; Fish"/>
    <s v="Auction"/>
    <n v="3043"/>
    <n v="3"/>
    <n v="2"/>
    <n v="1"/>
    <n v="223"/>
    <m/>
    <s v="14 Birk Ct"/>
    <s v="Gowanbrae"/>
    <x v="3"/>
    <x v="0"/>
    <x v="2"/>
    <x v="0"/>
  </r>
  <r>
    <x v="43"/>
    <n v="615000"/>
    <x v="0"/>
    <s v="Cunninghams"/>
    <s v="Sale"/>
    <n v="3060"/>
    <n v="3"/>
    <n v="1"/>
    <n v="2"/>
    <n v="650"/>
    <n v="1950"/>
    <s v="46 Percy St"/>
    <s v="Fawkner"/>
    <x v="3"/>
    <x v="1"/>
    <x v="2"/>
    <x v="0"/>
  </r>
  <r>
    <x v="43"/>
    <n v="700000"/>
    <x v="0"/>
    <s v="Cunninghams"/>
    <s v="Auction"/>
    <n v="3043"/>
    <n v="3"/>
    <n v="2"/>
    <n v="2"/>
    <n v="691"/>
    <m/>
    <s v="3 Gowanbrae Dr"/>
    <s v="Gowanbrae"/>
    <x v="3"/>
    <x v="0"/>
    <x v="2"/>
    <x v="0"/>
  </r>
  <r>
    <x v="43"/>
    <n v="740000"/>
    <x v="0"/>
    <s v="Cunninghams"/>
    <s v="Auction"/>
    <n v="3056"/>
    <n v="3"/>
    <n v="2"/>
    <n v="1"/>
    <n v="4676"/>
    <n v="2010"/>
    <s v="30 Lobb St"/>
    <s v="Brunswick"/>
    <x v="3"/>
    <x v="1"/>
    <x v="2"/>
    <x v="0"/>
  </r>
  <r>
    <x v="43"/>
    <n v="695000"/>
    <x v="0"/>
    <s v="Jones and Jones"/>
    <s v="Sale"/>
    <n v="3034"/>
    <n v="3"/>
    <n v="1"/>
    <n v="2"/>
    <n v="588"/>
    <m/>
    <s v="8 Moffat St"/>
    <s v="Avondale Heights"/>
    <x v="8"/>
    <x v="0"/>
    <x v="2"/>
    <x v="0"/>
  </r>
  <r>
    <x v="43"/>
    <n v="480000"/>
    <x v="1"/>
    <s v="Sanders"/>
    <s v="Auction"/>
    <n v="3006"/>
    <n v="1"/>
    <n v="1"/>
    <n v="1"/>
    <n v="3878"/>
    <n v="2012"/>
    <s v="406/152 Sturt St"/>
    <s v="Southbank"/>
    <x v="13"/>
    <x v="2"/>
    <x v="2"/>
    <x v="0"/>
  </r>
  <r>
    <x v="43"/>
    <n v="291000"/>
    <x v="1"/>
    <s v="Metro Ladder"/>
    <s v="Auction"/>
    <n v="3011"/>
    <n v="1"/>
    <n v="1"/>
    <n v="1"/>
    <n v="665"/>
    <n v="1970"/>
    <s v="6/114 Commercial Rd"/>
    <s v="Footscray"/>
    <x v="4"/>
    <x v="0"/>
    <x v="2"/>
    <x v="0"/>
  </r>
  <r>
    <x v="43"/>
    <n v="1020000"/>
    <x v="0"/>
    <s v="Metro Ladder"/>
    <s v="Auction"/>
    <n v="3108"/>
    <n v="3"/>
    <n v="1"/>
    <n v="2"/>
    <n v="725"/>
    <m/>
    <s v="16 Katrina St"/>
    <s v="Doncaster"/>
    <x v="16"/>
    <x v="3"/>
    <x v="2"/>
    <x v="0"/>
  </r>
  <r>
    <x v="43"/>
    <n v="1868000"/>
    <x v="0"/>
    <s v="Metro Ladder"/>
    <s v="Sale"/>
    <n v="3108"/>
    <n v="4"/>
    <n v="2"/>
    <n v="2"/>
    <n v="925"/>
    <n v="1960"/>
    <s v="5 Arnold Gr"/>
    <s v="Doncaster"/>
    <x v="16"/>
    <x v="3"/>
    <x v="2"/>
    <x v="0"/>
  </r>
  <r>
    <x v="43"/>
    <n v="651000"/>
    <x v="0"/>
    <s v="Jones and Jones"/>
    <s v="Auction"/>
    <n v="3167"/>
    <n v="4"/>
    <n v="2"/>
    <n v="2"/>
    <n v="214"/>
    <n v="2010"/>
    <s v="2/1073 Centre Rd"/>
    <s v="Oakleigh South"/>
    <x v="7"/>
    <x v="4"/>
    <x v="2"/>
    <x v="0"/>
  </r>
  <r>
    <x v="43"/>
    <n v="716000"/>
    <x v="0"/>
    <s v="Melbourne Homes"/>
    <s v="Sale"/>
    <n v="3015"/>
    <n v="3"/>
    <n v="1"/>
    <n v="2"/>
    <n v="268"/>
    <m/>
    <s v="5 Croker St"/>
    <s v="Newport"/>
    <x v="11"/>
    <x v="0"/>
    <x v="2"/>
    <x v="0"/>
  </r>
  <r>
    <x v="43"/>
    <n v="1100000"/>
    <x v="0"/>
    <s v="Maxwells"/>
    <s v="Sale"/>
    <n v="3165"/>
    <n v="4"/>
    <n v="2"/>
    <n v="2"/>
    <n v="633"/>
    <n v="1975"/>
    <s v="1 Konrad St"/>
    <s v="Bentleigh East"/>
    <x v="9"/>
    <x v="2"/>
    <x v="2"/>
    <x v="0"/>
  </r>
  <r>
    <x v="43"/>
    <n v="1774500"/>
    <x v="0"/>
    <s v="Metro Ladder"/>
    <s v="Sale"/>
    <n v="3162"/>
    <n v="4"/>
    <n v="2"/>
    <n v="2"/>
    <n v="575"/>
    <n v="2008"/>
    <s v="8 Lygon St"/>
    <s v="Caulfield South"/>
    <x v="9"/>
    <x v="2"/>
    <x v="2"/>
    <x v="0"/>
  </r>
  <r>
    <x v="43"/>
    <n v="357500"/>
    <x v="1"/>
    <s v="Cunninghams"/>
    <s v="Sale"/>
    <n v="3073"/>
    <n v="2"/>
    <n v="1"/>
    <n v="1"/>
    <n v="129"/>
    <m/>
    <s v="4/134 McMahon Rd"/>
    <s v="Reservoir"/>
    <x v="10"/>
    <x v="1"/>
    <x v="2"/>
    <x v="0"/>
  </r>
  <r>
    <x v="43"/>
    <n v="784000"/>
    <x v="0"/>
    <s v="Cunninghams"/>
    <s v="Sale"/>
    <n v="3073"/>
    <n v="3"/>
    <n v="1"/>
    <n v="2"/>
    <n v="602"/>
    <n v="1970"/>
    <s v="81 Barton St"/>
    <s v="Reservoir"/>
    <x v="10"/>
    <x v="1"/>
    <x v="2"/>
    <x v="0"/>
  </r>
  <r>
    <x v="43"/>
    <n v="1260000"/>
    <x v="0"/>
    <s v="Cunninghams"/>
    <s v="Auction"/>
    <n v="3072"/>
    <n v="4"/>
    <n v="3"/>
    <n v="2"/>
    <n v="654"/>
    <n v="1950"/>
    <s v="23 Dean St"/>
    <s v="Preston"/>
    <x v="10"/>
    <x v="1"/>
    <x v="2"/>
    <x v="0"/>
  </r>
  <r>
    <x v="43"/>
    <n v="1440000"/>
    <x v="0"/>
    <s v="Jones and Jones"/>
    <s v="Auction"/>
    <n v="3147"/>
    <n v="2"/>
    <n v="1"/>
    <n v="1"/>
    <n v="687"/>
    <n v="1940"/>
    <s v="5 Pitt St"/>
    <s v="Ashburton"/>
    <x v="14"/>
    <x v="2"/>
    <x v="2"/>
    <x v="0"/>
  </r>
  <r>
    <x v="43"/>
    <n v="2900000"/>
    <x v="0"/>
    <s v="Cunninghams"/>
    <s v="Auction"/>
    <n v="3103"/>
    <n v="4"/>
    <n v="3"/>
    <n v="2"/>
    <n v="596"/>
    <m/>
    <s v="1 Knutsford St"/>
    <s v="Balwyn"/>
    <x v="14"/>
    <x v="2"/>
    <x v="2"/>
    <x v="0"/>
  </r>
  <r>
    <x v="44"/>
    <n v="1000000"/>
    <x v="0"/>
    <s v="Metro Ladder"/>
    <s v="Sale"/>
    <n v="3121"/>
    <n v="2"/>
    <n v="1"/>
    <n v="2"/>
    <n v="176"/>
    <n v="1920"/>
    <s v="72 Cubitt St"/>
    <s v="Cremorne"/>
    <x v="1"/>
    <x v="1"/>
    <x v="2"/>
    <x v="0"/>
  </r>
  <r>
    <x v="44"/>
    <n v="1010000"/>
    <x v="0"/>
    <s v="Jones and Jones"/>
    <s v="Auction"/>
    <n v="3121"/>
    <n v="3"/>
    <n v="1"/>
    <n v="1"/>
    <n v="199"/>
    <n v="1900"/>
    <s v="247 Church St"/>
    <s v="Richmond"/>
    <x v="1"/>
    <x v="1"/>
    <x v="2"/>
    <x v="0"/>
  </r>
  <r>
    <x v="44"/>
    <n v="1351000"/>
    <x v="0"/>
    <s v="Jones and Jones"/>
    <s v="Sale"/>
    <n v="3128"/>
    <n v="3"/>
    <n v="1"/>
    <n v="2"/>
    <n v="662"/>
    <m/>
    <s v="47 Albion Rd"/>
    <s v="Box Hill"/>
    <x v="2"/>
    <x v="3"/>
    <x v="2"/>
    <x v="0"/>
  </r>
  <r>
    <x v="44"/>
    <n v="380000"/>
    <x v="1"/>
    <s v="Cunninghams"/>
    <s v="Sale"/>
    <n v="3182"/>
    <n v="1"/>
    <n v="1"/>
    <n v="1"/>
    <n v="2879"/>
    <n v="1967"/>
    <s v="32/10 Acland St"/>
    <s v="St Kilda"/>
    <x v="5"/>
    <x v="2"/>
    <x v="2"/>
    <x v="0"/>
  </r>
  <r>
    <x v="44"/>
    <n v="535000"/>
    <x v="1"/>
    <s v="Metro Ladder"/>
    <s v="Sale"/>
    <n v="3206"/>
    <n v="2"/>
    <n v="1"/>
    <n v="1"/>
    <n v="760"/>
    <n v="1930"/>
    <s v="2/61 Canterbury Rd"/>
    <s v="Middle Park"/>
    <x v="5"/>
    <x v="2"/>
    <x v="2"/>
    <x v="0"/>
  </r>
  <r>
    <x v="44"/>
    <n v="538000"/>
    <x v="2"/>
    <s v="Sanders"/>
    <s v="Sale"/>
    <n v="3060"/>
    <n v="3"/>
    <n v="2"/>
    <n v="2"/>
    <n v="217"/>
    <m/>
    <s v="102a Jukes Rd"/>
    <s v="Fawkner"/>
    <x v="3"/>
    <x v="1"/>
    <x v="2"/>
    <x v="0"/>
  </r>
  <r>
    <x v="44"/>
    <n v="680000"/>
    <x v="0"/>
    <s v="Sanders"/>
    <s v="Auction"/>
    <n v="3058"/>
    <n v="3"/>
    <n v="1"/>
    <n v="2"/>
    <n v="462"/>
    <n v="1920"/>
    <s v="27 Bruce St"/>
    <s v="Coburg"/>
    <x v="3"/>
    <x v="1"/>
    <x v="2"/>
    <x v="0"/>
  </r>
  <r>
    <x v="44"/>
    <n v="810000"/>
    <x v="0"/>
    <s v="Metro Ladder"/>
    <s v="Sale"/>
    <n v="3044"/>
    <n v="2"/>
    <n v="1"/>
    <n v="1"/>
    <n v="783"/>
    <n v="1950"/>
    <s v="6 Collings Ct"/>
    <s v="Pascoe Vale"/>
    <x v="3"/>
    <x v="1"/>
    <x v="2"/>
    <x v="0"/>
  </r>
  <r>
    <x v="44"/>
    <n v="815000"/>
    <x v="2"/>
    <s v="Cunninghams"/>
    <s v="Sale"/>
    <n v="3056"/>
    <n v="3"/>
    <n v="2"/>
    <n v="1"/>
    <n v="99"/>
    <m/>
    <s v="77 Brickworks Dr"/>
    <s v="Brunswick"/>
    <x v="3"/>
    <x v="1"/>
    <x v="2"/>
    <x v="0"/>
  </r>
  <r>
    <x v="44"/>
    <n v="760000"/>
    <x v="0"/>
    <s v="Cunninghams"/>
    <s v="Auction"/>
    <n v="3032"/>
    <n v="2"/>
    <n v="1"/>
    <n v="1"/>
    <n v="124"/>
    <n v="1900"/>
    <s v="73 Kent St"/>
    <s v="Ascot Vale"/>
    <x v="8"/>
    <x v="0"/>
    <x v="2"/>
    <x v="0"/>
  </r>
  <r>
    <x v="44"/>
    <n v="838000"/>
    <x v="0"/>
    <s v="Property Barons"/>
    <s v="Sale"/>
    <n v="3107"/>
    <n v="3"/>
    <n v="2"/>
    <n v="1"/>
    <n v="467"/>
    <m/>
    <s v="22 Hazel Dr"/>
    <s v="Templestowe Lower"/>
    <x v="16"/>
    <x v="3"/>
    <x v="2"/>
    <x v="0"/>
  </r>
  <r>
    <x v="44"/>
    <n v="1118000"/>
    <x v="0"/>
    <s v="Maxwells"/>
    <s v="Sale"/>
    <n v="3107"/>
    <n v="4"/>
    <n v="2"/>
    <n v="2"/>
    <n v="705"/>
    <n v="1970"/>
    <s v="5 MacRobertson St"/>
    <s v="Templestowe Lower"/>
    <x v="16"/>
    <x v="3"/>
    <x v="2"/>
    <x v="0"/>
  </r>
  <r>
    <x v="44"/>
    <n v="1460000"/>
    <x v="0"/>
    <s v="Melbourne Homes"/>
    <s v="Auction"/>
    <n v="3108"/>
    <n v="4"/>
    <n v="2"/>
    <n v="2"/>
    <n v="840"/>
    <m/>
    <s v="42 Studley Ct"/>
    <s v="Doncaster"/>
    <x v="16"/>
    <x v="3"/>
    <x v="2"/>
    <x v="0"/>
  </r>
  <r>
    <x v="44"/>
    <n v="900000"/>
    <x v="0"/>
    <s v="Metro Ladder"/>
    <s v="Sale"/>
    <n v="3018"/>
    <n v="3"/>
    <n v="1"/>
    <n v="4"/>
    <n v="697"/>
    <m/>
    <s v="15 Kookaburra St"/>
    <s v="Altona"/>
    <x v="11"/>
    <x v="0"/>
    <x v="2"/>
    <x v="0"/>
  </r>
  <r>
    <x v="44"/>
    <n v="810000"/>
    <x v="1"/>
    <s v="Jones and Jones"/>
    <s v="Sale"/>
    <n v="3165"/>
    <n v="3"/>
    <n v="2"/>
    <n v="1"/>
    <n v="316"/>
    <n v="1950"/>
    <s v="1/26 Patricia St"/>
    <s v="Bentleigh East"/>
    <x v="9"/>
    <x v="2"/>
    <x v="2"/>
    <x v="0"/>
  </r>
  <r>
    <x v="44"/>
    <n v="1327500"/>
    <x v="0"/>
    <s v="Metro Ladder"/>
    <s v="Sale"/>
    <n v="3204"/>
    <n v="3"/>
    <n v="1"/>
    <n v="2"/>
    <n v="700"/>
    <m/>
    <s v="4 Leckie St"/>
    <s v="Bentleigh"/>
    <x v="9"/>
    <x v="2"/>
    <x v="2"/>
    <x v="0"/>
  </r>
  <r>
    <x v="44"/>
    <n v="1450000"/>
    <x v="0"/>
    <s v="Cunninghams"/>
    <s v="Auction"/>
    <n v="3163"/>
    <n v="4"/>
    <n v="2"/>
    <n v="2"/>
    <n v="557"/>
    <n v="1938"/>
    <s v="48 Lyons St"/>
    <s v="Carnegie"/>
    <x v="9"/>
    <x v="2"/>
    <x v="2"/>
    <x v="0"/>
  </r>
  <r>
    <x v="44"/>
    <n v="550000"/>
    <x v="0"/>
    <s v="Property Barons"/>
    <s v="Auction"/>
    <n v="3073"/>
    <n v="3"/>
    <n v="2"/>
    <n v="2"/>
    <n v="260"/>
    <n v="2006"/>
    <s v="1/21 Crookston Rd"/>
    <s v="Reservoir"/>
    <x v="10"/>
    <x v="1"/>
    <x v="2"/>
    <x v="0"/>
  </r>
  <r>
    <x v="44"/>
    <n v="470000"/>
    <x v="1"/>
    <s v="Metro Ladder"/>
    <s v="Auction"/>
    <n v="3122"/>
    <n v="2"/>
    <n v="1"/>
    <n v="1"/>
    <n v="0"/>
    <n v="1970"/>
    <s v="5/40 Barkers Rd"/>
    <s v="Hawthorn"/>
    <x v="14"/>
    <x v="2"/>
    <x v="2"/>
    <x v="0"/>
  </r>
  <r>
    <x v="44"/>
    <n v="882000"/>
    <x v="1"/>
    <s v="Cunninghams"/>
    <s v="Sale"/>
    <n v="3101"/>
    <n v="3"/>
    <n v="2"/>
    <n v="2"/>
    <n v="0"/>
    <n v="1950"/>
    <s v="4/76 Studley Park Rd"/>
    <s v="Kew"/>
    <x v="14"/>
    <x v="2"/>
    <x v="2"/>
    <x v="0"/>
  </r>
  <r>
    <x v="44"/>
    <n v="2405000"/>
    <x v="0"/>
    <s v="Zimmerman"/>
    <s v="Sale"/>
    <n v="3186"/>
    <n v="4"/>
    <n v="1"/>
    <n v="2"/>
    <n v="695"/>
    <n v="1970"/>
    <s v="21 Wolseley Gr"/>
    <s v="Brighton"/>
    <x v="15"/>
    <x v="2"/>
    <x v="2"/>
    <x v="0"/>
  </r>
  <r>
    <x v="44"/>
    <n v="490000"/>
    <x v="1"/>
    <s v="Property Barons"/>
    <s v="Sale"/>
    <n v="3079"/>
    <n v="2"/>
    <n v="1"/>
    <n v="1"/>
    <n v="0"/>
    <n v="1960"/>
    <s v="6/105 Locksley Rd"/>
    <s v="Ivanhoe"/>
    <x v="17"/>
    <x v="3"/>
    <x v="2"/>
    <x v="0"/>
  </r>
  <r>
    <x v="45"/>
    <n v="1650000"/>
    <x v="0"/>
    <s v="Metro Ladder"/>
    <s v="Sale"/>
    <n v="3121"/>
    <n v="3"/>
    <n v="2"/>
    <n v="1"/>
    <n v="312"/>
    <n v="1920"/>
    <s v="57 Neptune St"/>
    <s v="Richmond"/>
    <x v="1"/>
    <x v="1"/>
    <x v="2"/>
    <x v="0"/>
  </r>
  <r>
    <x v="45"/>
    <n v="1350000"/>
    <x v="0"/>
    <s v="Flanders &amp; Fish"/>
    <s v="Sale"/>
    <n v="3125"/>
    <n v="2"/>
    <n v="1"/>
    <n v="2"/>
    <n v="593"/>
    <n v="1950"/>
    <s v="29 Meldan St"/>
    <s v="Burwood"/>
    <x v="2"/>
    <x v="2"/>
    <x v="2"/>
    <x v="0"/>
  </r>
  <r>
    <x v="45"/>
    <n v="600000"/>
    <x v="1"/>
    <s v="Metro Ladder"/>
    <s v="Sale"/>
    <n v="3146"/>
    <n v="2"/>
    <n v="1"/>
    <n v="1"/>
    <n v="0"/>
    <n v="1960"/>
    <s v="8/251 Burke Rd"/>
    <s v="Glen Iris"/>
    <x v="12"/>
    <x v="2"/>
    <x v="2"/>
    <x v="0"/>
  </r>
  <r>
    <x v="45"/>
    <n v="1540000"/>
    <x v="2"/>
    <s v="Jones and Jones"/>
    <s v="Sale"/>
    <n v="3181"/>
    <n v="2"/>
    <n v="2"/>
    <n v="1"/>
    <n v="113"/>
    <n v="1945"/>
    <s v="1/38 Donald St"/>
    <s v="Prahran"/>
    <x v="12"/>
    <x v="2"/>
    <x v="2"/>
    <x v="0"/>
  </r>
  <r>
    <x v="45"/>
    <n v="2355000"/>
    <x v="0"/>
    <s v="Cunninghams"/>
    <s v="Sale"/>
    <n v="3144"/>
    <n v="3"/>
    <n v="2"/>
    <n v="4"/>
    <n v="471"/>
    <n v="1985"/>
    <s v="10 Woodmason St"/>
    <s v="Malvern"/>
    <x v="12"/>
    <x v="2"/>
    <x v="2"/>
    <x v="0"/>
  </r>
  <r>
    <x v="45"/>
    <n v="600000"/>
    <x v="0"/>
    <s v="Flanders &amp; Fish"/>
    <s v="Sale"/>
    <n v="3046"/>
    <n v="3"/>
    <n v="1"/>
    <n v="4"/>
    <n v="541"/>
    <n v="1968"/>
    <s v="106 Outlook Dr"/>
    <s v="Glenroy"/>
    <x v="3"/>
    <x v="1"/>
    <x v="2"/>
    <x v="0"/>
  </r>
  <r>
    <x v="45"/>
    <n v="446000"/>
    <x v="1"/>
    <s v="Cunninghams"/>
    <s v="Sale"/>
    <n v="3040"/>
    <n v="2"/>
    <n v="1"/>
    <n v="1"/>
    <n v="0"/>
    <m/>
    <s v="15/18 Raleigh St"/>
    <s v="Essendon"/>
    <x v="8"/>
    <x v="0"/>
    <x v="2"/>
    <x v="0"/>
  </r>
  <r>
    <x v="45"/>
    <n v="1105000"/>
    <x v="0"/>
    <s v="Metro Ladder"/>
    <s v="Sale"/>
    <n v="3042"/>
    <n v="3"/>
    <n v="1"/>
    <n v="1"/>
    <n v="643"/>
    <n v="1950"/>
    <s v="14 Vaynor St"/>
    <s v="Niddrie"/>
    <x v="8"/>
    <x v="0"/>
    <x v="2"/>
    <x v="0"/>
  </r>
  <r>
    <x v="45"/>
    <n v="1130000"/>
    <x v="0"/>
    <s v="Cunninghams"/>
    <s v="Sale"/>
    <n v="3032"/>
    <n v="3"/>
    <n v="2"/>
    <n v="1"/>
    <n v="272"/>
    <n v="1900"/>
    <s v="21 Middle St"/>
    <s v="Ascot Vale"/>
    <x v="8"/>
    <x v="0"/>
    <x v="2"/>
    <x v="0"/>
  </r>
  <r>
    <x v="45"/>
    <n v="1265000"/>
    <x v="0"/>
    <s v="Metro Ladder"/>
    <s v="Sale"/>
    <n v="3041"/>
    <n v="4"/>
    <n v="1"/>
    <n v="1"/>
    <n v="649"/>
    <n v="1950"/>
    <s v="49 Glenview Rd"/>
    <s v="Strathmore"/>
    <x v="8"/>
    <x v="0"/>
    <x v="2"/>
    <x v="0"/>
  </r>
  <r>
    <x v="45"/>
    <n v="1200000"/>
    <x v="0"/>
    <s v="Jones and Jones"/>
    <s v="Auction"/>
    <n v="3147"/>
    <n v="3"/>
    <n v="2"/>
    <n v="2"/>
    <n v="839"/>
    <n v="1970"/>
    <s v="4 Newbury Ct"/>
    <s v="Ashwood"/>
    <x v="6"/>
    <x v="2"/>
    <x v="2"/>
    <x v="0"/>
  </r>
  <r>
    <x v="45"/>
    <n v="610250"/>
    <x v="1"/>
    <s v="Cunninghams"/>
    <s v="Sale"/>
    <n v="3053"/>
    <n v="2"/>
    <n v="1"/>
    <n v="1"/>
    <n v="0"/>
    <n v="1994"/>
    <s v="111/101 Grattan St"/>
    <s v="Carlton"/>
    <x v="13"/>
    <x v="1"/>
    <x v="2"/>
    <x v="0"/>
  </r>
  <r>
    <x v="45"/>
    <n v="822000"/>
    <x v="0"/>
    <s v="Metro Ladder"/>
    <s v="Sale"/>
    <n v="3013"/>
    <n v="2"/>
    <n v="1"/>
    <n v="3"/>
    <n v="539"/>
    <m/>
    <s v="11 Sanderson St"/>
    <s v="Yarraville"/>
    <x v="4"/>
    <x v="0"/>
    <x v="2"/>
    <x v="0"/>
  </r>
  <r>
    <x v="45"/>
    <n v="1000000"/>
    <x v="0"/>
    <s v="Metro Ladder"/>
    <s v="Auction"/>
    <n v="3105"/>
    <n v="4"/>
    <n v="2"/>
    <n v="3"/>
    <n v="672"/>
    <n v="1970"/>
    <s v="71 Summit Dr"/>
    <s v="Bulleen"/>
    <x v="16"/>
    <x v="3"/>
    <x v="2"/>
    <x v="0"/>
  </r>
  <r>
    <x v="45"/>
    <n v="1810000"/>
    <x v="0"/>
    <s v="Jones and Jones"/>
    <s v="Sale"/>
    <n v="3108"/>
    <n v="4"/>
    <n v="2"/>
    <n v="4"/>
    <n v="769"/>
    <n v="1970"/>
    <s v="7 Botanic Dr"/>
    <s v="Doncaster"/>
    <x v="16"/>
    <x v="3"/>
    <x v="2"/>
    <x v="0"/>
  </r>
  <r>
    <x v="45"/>
    <n v="415000"/>
    <x v="1"/>
    <s v="Metro Ladder"/>
    <s v="Sale"/>
    <n v="3163"/>
    <n v="2"/>
    <n v="1"/>
    <n v="1"/>
    <n v="0"/>
    <n v="1970"/>
    <s v="2/11 Maroona Rd"/>
    <s v="Carnegie"/>
    <x v="9"/>
    <x v="2"/>
    <x v="2"/>
    <x v="0"/>
  </r>
  <r>
    <x v="45"/>
    <n v="860000"/>
    <x v="2"/>
    <s v="Jones and Jones"/>
    <s v="Sale"/>
    <n v="3163"/>
    <n v="3"/>
    <n v="1"/>
    <n v="2"/>
    <n v="277"/>
    <n v="1978"/>
    <s v="3/64 Woornack Rd"/>
    <s v="Carnegie"/>
    <x v="9"/>
    <x v="2"/>
    <x v="2"/>
    <x v="0"/>
  </r>
  <r>
    <x v="45"/>
    <n v="791000"/>
    <x v="0"/>
    <s v="Cunninghams"/>
    <s v="Sale"/>
    <n v="3073"/>
    <n v="5"/>
    <n v="3"/>
    <n v="1"/>
    <n v="961"/>
    <m/>
    <s v="85 Radford Rd"/>
    <s v="Reservoir"/>
    <x v="10"/>
    <x v="1"/>
    <x v="2"/>
    <x v="0"/>
  </r>
  <r>
    <x v="45"/>
    <n v="320000"/>
    <x v="0"/>
    <s v="Metro Ladder"/>
    <s v="Auction"/>
    <n v="3021"/>
    <n v="3"/>
    <n v="2"/>
    <n v="1"/>
    <n v="119"/>
    <m/>
    <s v="35 Georgia Pl"/>
    <s v="Kealba"/>
    <x v="0"/>
    <x v="0"/>
    <x v="2"/>
    <x v="0"/>
  </r>
  <r>
    <x v="45"/>
    <n v="505000"/>
    <x v="1"/>
    <s v="Sanders"/>
    <s v="Sale"/>
    <n v="3123"/>
    <n v="2"/>
    <n v="1"/>
    <n v="1"/>
    <n v="0"/>
    <n v="1965"/>
    <s v="8/423 Tooronga Rd"/>
    <s v="Hawthorn East"/>
    <x v="14"/>
    <x v="2"/>
    <x v="2"/>
    <x v="0"/>
  </r>
  <r>
    <x v="45"/>
    <n v="2000000"/>
    <x v="0"/>
    <s v="Jones and Jones"/>
    <s v="Sale"/>
    <n v="3124"/>
    <n v="3"/>
    <n v="1"/>
    <n v="2"/>
    <n v="821"/>
    <n v="1925"/>
    <s v="4 Range St"/>
    <s v="Camberwell"/>
    <x v="14"/>
    <x v="2"/>
    <x v="2"/>
    <x v="0"/>
  </r>
  <r>
    <x v="46"/>
    <n v="604000"/>
    <x v="1"/>
    <s v="Cunninghams"/>
    <s v="Auction"/>
    <n v="3121"/>
    <n v="2"/>
    <n v="2"/>
    <n v="2"/>
    <n v="0"/>
    <n v="2009"/>
    <s v="140/73 River St"/>
    <s v="Richmond"/>
    <x v="1"/>
    <x v="1"/>
    <x v="2"/>
    <x v="0"/>
  </r>
  <r>
    <x v="46"/>
    <n v="1286000"/>
    <x v="0"/>
    <s v="Cunninghams"/>
    <s v="Sale"/>
    <n v="3058"/>
    <n v="3"/>
    <n v="2"/>
    <n v="2"/>
    <n v="435"/>
    <m/>
    <s v="89 Gordon St"/>
    <s v="Coburg"/>
    <x v="3"/>
    <x v="1"/>
    <x v="2"/>
    <x v="0"/>
  </r>
  <r>
    <x v="46"/>
    <n v="540000"/>
    <x v="2"/>
    <s v="Cunninghams"/>
    <s v="Auction"/>
    <n v="3042"/>
    <n v="3"/>
    <n v="2"/>
    <n v="1"/>
    <n v="161"/>
    <n v="2010"/>
    <s v="3/7 South Rd"/>
    <s v="Airport West"/>
    <x v="8"/>
    <x v="0"/>
    <x v="2"/>
    <x v="0"/>
  </r>
  <r>
    <x v="46"/>
    <n v="705000"/>
    <x v="0"/>
    <s v="Cunninghams"/>
    <s v="Sale"/>
    <n v="3033"/>
    <n v="3"/>
    <n v="1"/>
    <n v="2"/>
    <n v="616"/>
    <n v="1970"/>
    <s v="26 Norwood Dr"/>
    <s v="Keilor East"/>
    <x v="8"/>
    <x v="0"/>
    <x v="2"/>
    <x v="0"/>
  </r>
  <r>
    <x v="46"/>
    <n v="800000"/>
    <x v="0"/>
    <s v="Sanders"/>
    <s v="Sale"/>
    <n v="3041"/>
    <n v="4"/>
    <n v="2"/>
    <n v="4"/>
    <n v="556"/>
    <m/>
    <s v="347 Mascoma St"/>
    <s v="Strathmore Heights"/>
    <x v="8"/>
    <x v="0"/>
    <x v="2"/>
    <x v="0"/>
  </r>
  <r>
    <x v="46"/>
    <n v="955000"/>
    <x v="0"/>
    <s v="Metro Ladder"/>
    <s v="Sale"/>
    <n v="3032"/>
    <n v="3"/>
    <n v="1"/>
    <n v="1"/>
    <n v="263"/>
    <n v="1910"/>
    <s v="70 Munro St"/>
    <s v="Ascot Vale"/>
    <x v="8"/>
    <x v="0"/>
    <x v="2"/>
    <x v="0"/>
  </r>
  <r>
    <x v="46"/>
    <n v="535000"/>
    <x v="1"/>
    <s v="Jones and Jones"/>
    <s v="Sale"/>
    <n v="3147"/>
    <n v="2"/>
    <n v="1"/>
    <n v="1"/>
    <n v="72"/>
    <m/>
    <s v="4/24 Mulgrave St"/>
    <s v="Ashwood"/>
    <x v="6"/>
    <x v="2"/>
    <x v="2"/>
    <x v="0"/>
  </r>
  <r>
    <x v="46"/>
    <n v="1600000"/>
    <x v="0"/>
    <s v="Cunninghams"/>
    <s v="Auction"/>
    <n v="3166"/>
    <n v="5"/>
    <n v="3"/>
    <n v="2"/>
    <n v="695"/>
    <n v="2015"/>
    <s v="5 Grant St"/>
    <s v="Oakleigh"/>
    <x v="6"/>
    <x v="2"/>
    <x v="2"/>
    <x v="0"/>
  </r>
  <r>
    <x v="46"/>
    <n v="492500"/>
    <x v="1"/>
    <s v="Metro Ladder"/>
    <s v="Sale"/>
    <n v="3031"/>
    <n v="2"/>
    <n v="1"/>
    <n v="1"/>
    <n v="0"/>
    <n v="2008"/>
    <s v="403/72 Altona St"/>
    <s v="Kensington"/>
    <x v="13"/>
    <x v="1"/>
    <x v="2"/>
    <x v="0"/>
  </r>
  <r>
    <x v="46"/>
    <n v="806000"/>
    <x v="0"/>
    <s v="Flanders &amp; Fish"/>
    <s v="Sale"/>
    <n v="3031"/>
    <n v="2"/>
    <n v="1"/>
    <n v="1"/>
    <n v="173"/>
    <m/>
    <s v="64 Hardiman St"/>
    <s v="Kensington"/>
    <x v="13"/>
    <x v="1"/>
    <x v="2"/>
    <x v="0"/>
  </r>
  <r>
    <x v="46"/>
    <n v="1055000"/>
    <x v="0"/>
    <s v="Metro Ladder"/>
    <s v="Sale"/>
    <n v="3013"/>
    <n v="3"/>
    <n v="1"/>
    <n v="3"/>
    <n v="670"/>
    <n v="1940"/>
    <s v="64 Bishop St"/>
    <s v="Yarraville"/>
    <x v="4"/>
    <x v="0"/>
    <x v="2"/>
    <x v="0"/>
  </r>
  <r>
    <x v="46"/>
    <n v="452000"/>
    <x v="1"/>
    <s v="Melbourne Homes"/>
    <s v="Sale"/>
    <n v="3108"/>
    <n v="2"/>
    <n v="1"/>
    <n v="1"/>
    <n v="67"/>
    <n v="1975"/>
    <s v="4/20 Wetherby Rd"/>
    <s v="Doncaster"/>
    <x v="16"/>
    <x v="3"/>
    <x v="2"/>
    <x v="0"/>
  </r>
  <r>
    <x v="46"/>
    <n v="950000"/>
    <x v="0"/>
    <s v="Jones and Jones"/>
    <s v="Auction"/>
    <n v="3189"/>
    <n v="2"/>
    <n v="1"/>
    <n v="3"/>
    <n v="649"/>
    <n v="1950"/>
    <s v="38 Grandview Gr"/>
    <s v="Moorabbin"/>
    <x v="7"/>
    <x v="2"/>
    <x v="2"/>
    <x v="0"/>
  </r>
  <r>
    <x v="46"/>
    <n v="1400000"/>
    <x v="0"/>
    <s v="Sanders"/>
    <s v="Auction"/>
    <n v="3015"/>
    <n v="3"/>
    <n v="2"/>
    <n v="3"/>
    <n v="2522"/>
    <n v="2006"/>
    <s v="1/94 The Strand"/>
    <s v="Newport"/>
    <x v="11"/>
    <x v="0"/>
    <x v="2"/>
    <x v="0"/>
  </r>
  <r>
    <x v="46"/>
    <n v="817500"/>
    <x v="0"/>
    <s v="Jones and Jones"/>
    <s v="Sale"/>
    <n v="3163"/>
    <n v="2"/>
    <n v="1"/>
    <n v="1"/>
    <n v="211"/>
    <n v="2002"/>
    <s v="25 Arawatta St"/>
    <s v="Carnegie"/>
    <x v="9"/>
    <x v="2"/>
    <x v="2"/>
    <x v="0"/>
  </r>
  <r>
    <x v="46"/>
    <n v="965000"/>
    <x v="0"/>
    <s v="Metro Ladder"/>
    <s v="Sale"/>
    <n v="3165"/>
    <n v="3"/>
    <n v="1"/>
    <n v="4"/>
    <n v="574"/>
    <m/>
    <s v="20 Normdale Rd"/>
    <s v="Bentleigh East"/>
    <x v="9"/>
    <x v="2"/>
    <x v="2"/>
    <x v="0"/>
  </r>
  <r>
    <x v="46"/>
    <n v="980000"/>
    <x v="0"/>
    <s v="Flanders &amp; Fish"/>
    <s v="Auction"/>
    <n v="3104"/>
    <n v="3"/>
    <n v="1"/>
    <n v="1"/>
    <n v="542"/>
    <m/>
    <s v="151 Bulleen Rd"/>
    <s v="Balwyn North"/>
    <x v="14"/>
    <x v="2"/>
    <x v="2"/>
    <x v="0"/>
  </r>
  <r>
    <x v="46"/>
    <n v="1550000"/>
    <x v="0"/>
    <s v="Property Barons"/>
    <s v="Sale"/>
    <n v="3104"/>
    <n v="4"/>
    <n v="3"/>
    <n v="4"/>
    <n v="707"/>
    <m/>
    <s v="14 Hedderwick St"/>
    <s v="Balwyn North"/>
    <x v="14"/>
    <x v="2"/>
    <x v="2"/>
    <x v="0"/>
  </r>
  <r>
    <x v="46"/>
    <n v="2875000"/>
    <x v="0"/>
    <s v="Jones and Jones"/>
    <s v="Sale"/>
    <n v="3101"/>
    <n v="2"/>
    <n v="1"/>
    <n v="1"/>
    <n v="1065"/>
    <n v="1910"/>
    <s v="75 Earl St"/>
    <s v="Kew"/>
    <x v="14"/>
    <x v="2"/>
    <x v="2"/>
    <x v="0"/>
  </r>
  <r>
    <x v="46"/>
    <n v="3400000"/>
    <x v="0"/>
    <s v="Jones and Jones"/>
    <s v="Auction"/>
    <n v="3103"/>
    <n v="5"/>
    <n v="6"/>
    <n v="4"/>
    <n v="739"/>
    <m/>
    <s v="49 Metung St"/>
    <s v="Balwyn"/>
    <x v="14"/>
    <x v="2"/>
    <x v="2"/>
    <x v="0"/>
  </r>
  <r>
    <x v="46"/>
    <n v="1800000"/>
    <x v="0"/>
    <s v="Zimmerman"/>
    <s v="Sale"/>
    <n v="3188"/>
    <n v="4"/>
    <n v="2"/>
    <n v="1"/>
    <n v="667"/>
    <n v="1935"/>
    <s v="15 Avelin St"/>
    <s v="Hampton"/>
    <x v="15"/>
    <x v="2"/>
    <x v="2"/>
    <x v="0"/>
  </r>
  <r>
    <x v="46"/>
    <n v="3751000"/>
    <x v="0"/>
    <s v="Cunninghams"/>
    <s v="Sale"/>
    <n v="3186"/>
    <n v="5"/>
    <n v="3"/>
    <n v="2"/>
    <n v="584"/>
    <m/>
    <s v="11 Butler St"/>
    <s v="Brighton"/>
    <x v="15"/>
    <x v="2"/>
    <x v="2"/>
    <x v="0"/>
  </r>
  <r>
    <x v="47"/>
    <n v="410000"/>
    <x v="1"/>
    <s v="Metro Ladder"/>
    <s v="Auction"/>
    <n v="3121"/>
    <n v="1"/>
    <n v="1"/>
    <n v="1"/>
    <n v="0"/>
    <n v="2008"/>
    <s v="201/61 Stawell St"/>
    <s v="Richmond"/>
    <x v="1"/>
    <x v="1"/>
    <x v="2"/>
    <x v="0"/>
  </r>
  <r>
    <x v="47"/>
    <n v="597000"/>
    <x v="1"/>
    <s v="Cunninghams"/>
    <s v="Sale"/>
    <n v="3065"/>
    <n v="1"/>
    <n v="1"/>
    <n v="1"/>
    <n v="0"/>
    <n v="2000"/>
    <s v="5/113 Cecil St"/>
    <s v="Fitzroy"/>
    <x v="1"/>
    <x v="1"/>
    <x v="2"/>
    <x v="0"/>
  </r>
  <r>
    <x v="47"/>
    <n v="710000"/>
    <x v="2"/>
    <s v="Jones and Jones"/>
    <s v="Sale"/>
    <n v="3065"/>
    <n v="2"/>
    <n v="1"/>
    <n v="1"/>
    <n v="0"/>
    <n v="2002"/>
    <s v="9/56 Leicester St"/>
    <s v="Fitzroy"/>
    <x v="1"/>
    <x v="1"/>
    <x v="2"/>
    <x v="0"/>
  </r>
  <r>
    <x v="47"/>
    <n v="480000"/>
    <x v="1"/>
    <s v="Jones and Jones"/>
    <s v="Auction"/>
    <n v="3146"/>
    <n v="2"/>
    <n v="1"/>
    <n v="1"/>
    <n v="0"/>
    <m/>
    <s v="2/14 Nash St"/>
    <s v="Glen Iris"/>
    <x v="12"/>
    <x v="2"/>
    <x v="2"/>
    <x v="0"/>
  </r>
  <r>
    <x v="47"/>
    <n v="1650000"/>
    <x v="0"/>
    <s v="Zimmerman"/>
    <s v="Sale"/>
    <n v="3145"/>
    <n v="3"/>
    <n v="1"/>
    <n v="2"/>
    <n v="764"/>
    <n v="1925"/>
    <s v="23 Darling Rd"/>
    <s v="Malvern East"/>
    <x v="12"/>
    <x v="2"/>
    <x v="2"/>
    <x v="0"/>
  </r>
  <r>
    <x v="47"/>
    <n v="520000"/>
    <x v="1"/>
    <s v="Metro Ladder"/>
    <s v="Sale"/>
    <n v="3207"/>
    <n v="2"/>
    <n v="1"/>
    <n v="1"/>
    <n v="0"/>
    <n v="2005"/>
    <s v="410/54 Nott St"/>
    <s v="Port Melbourne"/>
    <x v="5"/>
    <x v="2"/>
    <x v="2"/>
    <x v="0"/>
  </r>
  <r>
    <x v="47"/>
    <n v="610000"/>
    <x v="1"/>
    <s v="Metro Ladder"/>
    <s v="Sale"/>
    <n v="3182"/>
    <n v="3"/>
    <n v="1"/>
    <n v="2"/>
    <n v="7170"/>
    <m/>
    <s v="18/41 Chapel St"/>
    <s v="St Kilda"/>
    <x v="5"/>
    <x v="2"/>
    <x v="2"/>
    <x v="0"/>
  </r>
  <r>
    <x v="47"/>
    <n v="562000"/>
    <x v="0"/>
    <s v="Flanders &amp; Fish"/>
    <s v="Sale"/>
    <n v="3060"/>
    <n v="4"/>
    <n v="2"/>
    <n v="2"/>
    <n v="374"/>
    <n v="2005"/>
    <s v="2 Murray St"/>
    <s v="Fawkner"/>
    <x v="3"/>
    <x v="1"/>
    <x v="2"/>
    <x v="0"/>
  </r>
  <r>
    <x v="47"/>
    <n v="591000"/>
    <x v="0"/>
    <s v="Metro Ladder"/>
    <s v="Sale"/>
    <n v="3046"/>
    <n v="3"/>
    <n v="1"/>
    <n v="1"/>
    <n v="557"/>
    <m/>
    <s v="35 Angus St"/>
    <s v="Hadfield"/>
    <x v="3"/>
    <x v="1"/>
    <x v="2"/>
    <x v="0"/>
  </r>
  <r>
    <x v="47"/>
    <n v="615000"/>
    <x v="0"/>
    <s v="Flanders &amp; Fish"/>
    <s v="Sale"/>
    <n v="3060"/>
    <n v="4"/>
    <n v="2"/>
    <n v="3"/>
    <n v="476"/>
    <n v="1977"/>
    <s v="62 Dowding Cl"/>
    <s v="Fawkner"/>
    <x v="3"/>
    <x v="1"/>
    <x v="2"/>
    <x v="0"/>
  </r>
  <r>
    <x v="47"/>
    <n v="1045000"/>
    <x v="0"/>
    <s v="Jones and Jones"/>
    <s v="Sale"/>
    <n v="3056"/>
    <n v="3"/>
    <n v="1"/>
    <n v="2"/>
    <n v="222"/>
    <n v="1890"/>
    <s v="84 Stewart St"/>
    <s v="Brunswick"/>
    <x v="3"/>
    <x v="1"/>
    <x v="2"/>
    <x v="0"/>
  </r>
  <r>
    <x v="47"/>
    <n v="1400000"/>
    <x v="0"/>
    <s v="Metro Ladder"/>
    <s v="Sale"/>
    <n v="3058"/>
    <n v="4"/>
    <n v="1"/>
    <n v="1"/>
    <n v="856"/>
    <n v="1970"/>
    <s v="203 Munro St"/>
    <s v="Coburg"/>
    <x v="3"/>
    <x v="1"/>
    <x v="2"/>
    <x v="0"/>
  </r>
  <r>
    <x v="47"/>
    <n v="292000"/>
    <x v="1"/>
    <s v="Property Barons"/>
    <s v="Sale"/>
    <n v="3039"/>
    <n v="1"/>
    <n v="1"/>
    <n v="1"/>
    <n v="0"/>
    <n v="1970"/>
    <s v="5/51 Buckley St"/>
    <s v="Moonee Ponds"/>
    <x v="8"/>
    <x v="0"/>
    <x v="2"/>
    <x v="0"/>
  </r>
  <r>
    <x v="47"/>
    <n v="725000"/>
    <x v="0"/>
    <s v="Property Barons"/>
    <s v="Auction"/>
    <n v="3042"/>
    <n v="6"/>
    <n v="3"/>
    <n v="2"/>
    <n v="976"/>
    <n v="1980"/>
    <s v="11 Harrington Rd"/>
    <s v="Airport West"/>
    <x v="8"/>
    <x v="0"/>
    <x v="2"/>
    <x v="0"/>
  </r>
  <r>
    <x v="47"/>
    <n v="770000"/>
    <x v="0"/>
    <s v="Metro Ladder"/>
    <s v="Sale"/>
    <n v="3040"/>
    <n v="3"/>
    <n v="1"/>
    <n v="0"/>
    <n v="438"/>
    <m/>
    <s v="11 Raleigh St"/>
    <s v="Essendon"/>
    <x v="8"/>
    <x v="0"/>
    <x v="2"/>
    <x v="0"/>
  </r>
  <r>
    <x v="47"/>
    <n v="956000"/>
    <x v="0"/>
    <s v="Cunninghams"/>
    <s v="Auction"/>
    <n v="3039"/>
    <n v="2"/>
    <n v="1"/>
    <n v="2"/>
    <n v="435"/>
    <n v="1920"/>
    <s v="15 Orford St"/>
    <s v="Moonee Ponds"/>
    <x v="8"/>
    <x v="0"/>
    <x v="2"/>
    <x v="0"/>
  </r>
  <r>
    <x v="47"/>
    <n v="1270000"/>
    <x v="0"/>
    <s v="Maxwells"/>
    <s v="Sale"/>
    <n v="3011"/>
    <n v="4"/>
    <n v="1"/>
    <n v="1"/>
    <n v="352"/>
    <n v="1890"/>
    <s v="18 William St"/>
    <s v="Seddon"/>
    <x v="4"/>
    <x v="0"/>
    <x v="2"/>
    <x v="0"/>
  </r>
  <r>
    <x v="47"/>
    <n v="380000"/>
    <x v="1"/>
    <s v="Jones and Jones"/>
    <s v="Auction"/>
    <n v="3165"/>
    <n v="2"/>
    <n v="2"/>
    <n v="1"/>
    <n v="0"/>
    <n v="1970"/>
    <s v="9/7 Derry St"/>
    <s v="Bentleigh East"/>
    <x v="9"/>
    <x v="2"/>
    <x v="2"/>
    <x v="0"/>
  </r>
  <r>
    <x v="47"/>
    <n v="650000"/>
    <x v="1"/>
    <s v="Metro Ladder"/>
    <s v="Sale"/>
    <n v="3163"/>
    <n v="2"/>
    <n v="1"/>
    <n v="1"/>
    <n v="174"/>
    <n v="1975"/>
    <s v="5/60 Woornack Rd"/>
    <s v="Carnegie"/>
    <x v="9"/>
    <x v="2"/>
    <x v="2"/>
    <x v="0"/>
  </r>
  <r>
    <x v="47"/>
    <n v="1500000"/>
    <x v="0"/>
    <s v="Cunninghams"/>
    <s v="Auction"/>
    <n v="3204"/>
    <n v="4"/>
    <n v="2"/>
    <n v="2"/>
    <n v="862"/>
    <n v="1970"/>
    <s v="245 Grange Rd"/>
    <s v="Ormond"/>
    <x v="9"/>
    <x v="2"/>
    <x v="2"/>
    <x v="0"/>
  </r>
  <r>
    <x v="47"/>
    <n v="571750"/>
    <x v="1"/>
    <s v="Metro Ladder"/>
    <s v="Auction"/>
    <n v="3071"/>
    <n v="2"/>
    <n v="1"/>
    <n v="1"/>
    <n v="0"/>
    <n v="2012"/>
    <s v="6/267 Rossmoyne St"/>
    <s v="Thornbury"/>
    <x v="10"/>
    <x v="1"/>
    <x v="2"/>
    <x v="0"/>
  </r>
  <r>
    <x v="47"/>
    <n v="630000"/>
    <x v="0"/>
    <s v="Cunninghams"/>
    <s v="Sale"/>
    <n v="3072"/>
    <n v="2"/>
    <n v="1"/>
    <n v="1"/>
    <n v="372"/>
    <n v="1940"/>
    <s v="21 George St"/>
    <s v="Preston"/>
    <x v="10"/>
    <x v="1"/>
    <x v="2"/>
    <x v="0"/>
  </r>
  <r>
    <x v="47"/>
    <n v="700000"/>
    <x v="0"/>
    <s v="Property Barons"/>
    <s v="Auction"/>
    <n v="3072"/>
    <n v="2"/>
    <n v="1"/>
    <n v="1"/>
    <n v="214"/>
    <n v="1910"/>
    <s v="13 Garnet St"/>
    <s v="Preston"/>
    <x v="10"/>
    <x v="1"/>
    <x v="2"/>
    <x v="0"/>
  </r>
  <r>
    <x v="47"/>
    <n v="812000"/>
    <x v="0"/>
    <s v="Cunninghams"/>
    <s v="Sale"/>
    <n v="3073"/>
    <n v="3"/>
    <n v="1"/>
    <n v="2"/>
    <n v="696"/>
    <n v="1950"/>
    <s v="146 North Rd"/>
    <s v="Reservoir"/>
    <x v="10"/>
    <x v="1"/>
    <x v="2"/>
    <x v="0"/>
  </r>
  <r>
    <x v="47"/>
    <n v="665000"/>
    <x v="1"/>
    <s v="Jones and Jones"/>
    <s v="Sale"/>
    <n v="3122"/>
    <n v="2"/>
    <n v="1"/>
    <n v="3"/>
    <n v="0"/>
    <n v="1965"/>
    <s v="1/4 Hill St"/>
    <s v="Hawthorn"/>
    <x v="14"/>
    <x v="2"/>
    <x v="2"/>
    <x v="0"/>
  </r>
  <r>
    <x v="47"/>
    <n v="1320000"/>
    <x v="0"/>
    <s v="Jones and Jones"/>
    <s v="Auction"/>
    <n v="3123"/>
    <n v="3"/>
    <n v="2"/>
    <n v="1"/>
    <n v="213"/>
    <n v="1890"/>
    <s v="11 Council St"/>
    <s v="Hawthorn East"/>
    <x v="14"/>
    <x v="2"/>
    <x v="2"/>
    <x v="0"/>
  </r>
  <r>
    <x v="47"/>
    <n v="2550000"/>
    <x v="0"/>
    <s v="Cunninghams"/>
    <s v="Auction"/>
    <n v="3101"/>
    <n v="5"/>
    <n v="4"/>
    <n v="2"/>
    <n v="597"/>
    <n v="2016"/>
    <s v="176 Peel St"/>
    <s v="Kew"/>
    <x v="14"/>
    <x v="2"/>
    <x v="2"/>
    <x v="0"/>
  </r>
  <r>
    <x v="47"/>
    <n v="1320000"/>
    <x v="0"/>
    <s v="Metro Ladder"/>
    <s v="Sale"/>
    <n v="3188"/>
    <n v="3"/>
    <n v="2"/>
    <n v="2"/>
    <n v="320"/>
    <m/>
    <s v="58 Teddington Rd"/>
    <s v="Hampton"/>
    <x v="15"/>
    <x v="2"/>
    <x v="2"/>
    <x v="0"/>
  </r>
  <r>
    <x v="48"/>
    <n v="1100000"/>
    <x v="0"/>
    <s v="Metro Ladder"/>
    <s v="Auction"/>
    <n v="3181"/>
    <n v="3"/>
    <n v="1"/>
    <n v="1"/>
    <n v="111"/>
    <n v="2001"/>
    <s v="20a Park Rd"/>
    <s v="Prahran"/>
    <x v="12"/>
    <x v="2"/>
    <x v="2"/>
    <x v="0"/>
  </r>
  <r>
    <x v="48"/>
    <n v="2180000"/>
    <x v="0"/>
    <s v="Cunninghams"/>
    <s v="Sale"/>
    <n v="3181"/>
    <n v="3"/>
    <n v="2"/>
    <n v="2"/>
    <n v="238"/>
    <n v="1890"/>
    <s v="93 Charles St"/>
    <s v="Prahran"/>
    <x v="12"/>
    <x v="2"/>
    <x v="2"/>
    <x v="0"/>
  </r>
  <r>
    <x v="48"/>
    <n v="560000"/>
    <x v="1"/>
    <s v="Jones and Jones"/>
    <s v="Auction"/>
    <n v="3184"/>
    <n v="2"/>
    <n v="1"/>
    <n v="0"/>
    <n v="0"/>
    <n v="1930"/>
    <s v="2/21 Milton St"/>
    <s v="Elwood"/>
    <x v="5"/>
    <x v="2"/>
    <x v="2"/>
    <x v="0"/>
  </r>
  <r>
    <x v="48"/>
    <n v="570000"/>
    <x v="1"/>
    <s v="Jones and Jones"/>
    <s v="Auction"/>
    <n v="3182"/>
    <n v="2"/>
    <n v="2"/>
    <n v="1"/>
    <n v="0"/>
    <n v="2000"/>
    <s v="20/220 Barkly St"/>
    <s v="St Kilda"/>
    <x v="5"/>
    <x v="2"/>
    <x v="2"/>
    <x v="0"/>
  </r>
  <r>
    <x v="48"/>
    <n v="575000"/>
    <x v="1"/>
    <s v="Sanders"/>
    <s v="Auction"/>
    <n v="3205"/>
    <n v="2"/>
    <n v="2"/>
    <n v="1"/>
    <n v="0"/>
    <n v="2001"/>
    <s v="16/63 Dorcas St"/>
    <s v="South Melbourne"/>
    <x v="5"/>
    <x v="2"/>
    <x v="2"/>
    <x v="0"/>
  </r>
  <r>
    <x v="48"/>
    <n v="1080000"/>
    <x v="0"/>
    <s v="Jones and Jones"/>
    <s v="Sale"/>
    <n v="3183"/>
    <n v="3"/>
    <n v="1"/>
    <n v="1"/>
    <n v="157"/>
    <n v="1928"/>
    <s v="41 Marlborough St"/>
    <s v="Balaclava"/>
    <x v="5"/>
    <x v="2"/>
    <x v="2"/>
    <x v="0"/>
  </r>
  <r>
    <x v="48"/>
    <n v="452000"/>
    <x v="1"/>
    <s v="Metro Ladder"/>
    <s v="Sale"/>
    <n v="3044"/>
    <n v="2"/>
    <n v="1"/>
    <n v="1"/>
    <n v="159"/>
    <n v="1990"/>
    <s v="5/19 Raeburn St"/>
    <s v="Pascoe Vale"/>
    <x v="3"/>
    <x v="1"/>
    <x v="2"/>
    <x v="0"/>
  </r>
  <r>
    <x v="48"/>
    <n v="830000"/>
    <x v="0"/>
    <s v="Metro Ladder"/>
    <s v="Auction"/>
    <n v="3046"/>
    <n v="4"/>
    <n v="2"/>
    <n v="2"/>
    <n v="616"/>
    <n v="1950"/>
    <s v="40 New Rd"/>
    <s v="Oak Park"/>
    <x v="3"/>
    <x v="1"/>
    <x v="2"/>
    <x v="0"/>
  </r>
  <r>
    <x v="48"/>
    <n v="860000"/>
    <x v="0"/>
    <s v="Cunninghams"/>
    <s v="Sale"/>
    <n v="3056"/>
    <n v="2"/>
    <n v="1"/>
    <n v="1"/>
    <n v="181"/>
    <n v="1910"/>
    <s v="143 Gold St"/>
    <s v="Brunswick"/>
    <x v="3"/>
    <x v="1"/>
    <x v="2"/>
    <x v="0"/>
  </r>
  <r>
    <x v="48"/>
    <n v="1370000"/>
    <x v="0"/>
    <s v="Cunninghams"/>
    <s v="Sale"/>
    <n v="3058"/>
    <n v="3"/>
    <n v="1"/>
    <n v="1"/>
    <n v="563"/>
    <n v="1930"/>
    <s v="9 Beckley St"/>
    <s v="Coburg"/>
    <x v="3"/>
    <x v="1"/>
    <x v="2"/>
    <x v="0"/>
  </r>
  <r>
    <x v="48"/>
    <n v="592500"/>
    <x v="1"/>
    <s v="Cunninghams"/>
    <s v="Sale"/>
    <n v="3006"/>
    <n v="2"/>
    <n v="2"/>
    <n v="1"/>
    <n v="0"/>
    <n v="2000"/>
    <s v="1605/14 Kavanagh St"/>
    <s v="Southbank"/>
    <x v="13"/>
    <x v="2"/>
    <x v="2"/>
    <x v="0"/>
  </r>
  <r>
    <x v="48"/>
    <n v="1900000"/>
    <x v="0"/>
    <s v="Cunninghams"/>
    <s v="Auction"/>
    <n v="3031"/>
    <n v="5"/>
    <n v="2"/>
    <n v="2"/>
    <n v="566"/>
    <n v="1890"/>
    <s v="11 Nottingham St"/>
    <s v="Kensington"/>
    <x v="13"/>
    <x v="1"/>
    <x v="2"/>
    <x v="0"/>
  </r>
  <r>
    <x v="48"/>
    <n v="2370000"/>
    <x v="0"/>
    <s v="Flanders &amp; Fish"/>
    <s v="Sale"/>
    <n v="3003"/>
    <n v="3"/>
    <n v="3"/>
    <n v="2"/>
    <n v="265"/>
    <n v="1880"/>
    <s v="96 Roden St"/>
    <s v="West Melbourne"/>
    <x v="13"/>
    <x v="1"/>
    <x v="2"/>
    <x v="0"/>
  </r>
  <r>
    <x v="48"/>
    <n v="725000"/>
    <x v="1"/>
    <s v="Property Barons"/>
    <s v="Sale"/>
    <n v="3107"/>
    <n v="3"/>
    <n v="1"/>
    <n v="1"/>
    <n v="465"/>
    <n v="1975"/>
    <s v="2/27 Ruffey St"/>
    <s v="Templestowe Lower"/>
    <x v="16"/>
    <x v="3"/>
    <x v="2"/>
    <x v="0"/>
  </r>
  <r>
    <x v="48"/>
    <n v="1500000"/>
    <x v="0"/>
    <s v="Property Barons"/>
    <s v="Sale"/>
    <n v="3018"/>
    <n v="3"/>
    <n v="1"/>
    <n v="1"/>
    <n v="929"/>
    <m/>
    <s v="49 Bent St"/>
    <s v="Altona"/>
    <x v="11"/>
    <x v="0"/>
    <x v="2"/>
    <x v="0"/>
  </r>
  <r>
    <x v="48"/>
    <n v="895000"/>
    <x v="0"/>
    <s v="Best Bricks"/>
    <s v="Sale"/>
    <n v="3185"/>
    <n v="2"/>
    <n v="1"/>
    <n v="1"/>
    <n v="147"/>
    <n v="1915"/>
    <s v="22 Ross St"/>
    <s v="Elsternwick"/>
    <x v="9"/>
    <x v="2"/>
    <x v="2"/>
    <x v="0"/>
  </r>
  <r>
    <x v="48"/>
    <n v="1690000"/>
    <x v="0"/>
    <s v="Jones and Jones"/>
    <s v="Auction"/>
    <n v="3204"/>
    <n v="3"/>
    <n v="2"/>
    <n v="2"/>
    <n v="692"/>
    <m/>
    <s v="41 Queen St"/>
    <s v="Ormond"/>
    <x v="9"/>
    <x v="2"/>
    <x v="2"/>
    <x v="0"/>
  </r>
  <r>
    <x v="48"/>
    <n v="323000"/>
    <x v="1"/>
    <s v="Cunninghams"/>
    <s v="Sale"/>
    <n v="3073"/>
    <n v="2"/>
    <n v="1"/>
    <n v="1"/>
    <n v="0"/>
    <n v="1960"/>
    <s v="2/963 High St"/>
    <s v="Reservoir"/>
    <x v="10"/>
    <x v="1"/>
    <x v="2"/>
    <x v="0"/>
  </r>
  <r>
    <x v="48"/>
    <n v="433000"/>
    <x v="1"/>
    <s v="Cunninghams"/>
    <s v="Sale"/>
    <n v="3073"/>
    <n v="2"/>
    <n v="1"/>
    <n v="1"/>
    <n v="236"/>
    <n v="2012"/>
    <s v="1/14 Ludeman Ct"/>
    <s v="Reservoir"/>
    <x v="10"/>
    <x v="1"/>
    <x v="2"/>
    <x v="0"/>
  </r>
  <r>
    <x v="48"/>
    <n v="762500"/>
    <x v="0"/>
    <s v="Cunninghams"/>
    <s v="Sale"/>
    <n v="3073"/>
    <n v="5"/>
    <n v="2"/>
    <n v="2"/>
    <n v="548"/>
    <n v="1990"/>
    <s v="12 Nutwood St"/>
    <s v="Reservoir"/>
    <x v="10"/>
    <x v="1"/>
    <x v="2"/>
    <x v="0"/>
  </r>
  <r>
    <x v="48"/>
    <n v="1310000"/>
    <x v="0"/>
    <s v="Cunninghams"/>
    <s v="Sale"/>
    <n v="3070"/>
    <n v="4"/>
    <n v="2"/>
    <n v="1"/>
    <n v="355"/>
    <m/>
    <s v="174 Beaconsfield Pde"/>
    <s v="Northcote"/>
    <x v="10"/>
    <x v="1"/>
    <x v="2"/>
    <x v="0"/>
  </r>
  <r>
    <x v="48"/>
    <n v="1260000"/>
    <x v="0"/>
    <s v="Metro Ladder"/>
    <s v="Auction"/>
    <n v="3104"/>
    <n v="3"/>
    <n v="2"/>
    <n v="2"/>
    <n v="458"/>
    <n v="1997"/>
    <s v="61 Ray Dr"/>
    <s v="Balwyn North"/>
    <x v="14"/>
    <x v="2"/>
    <x v="2"/>
    <x v="0"/>
  </r>
  <r>
    <x v="48"/>
    <n v="1600000"/>
    <x v="0"/>
    <s v="Flanders &amp; Fish"/>
    <s v="Auction"/>
    <n v="3146"/>
    <n v="3"/>
    <n v="2"/>
    <n v="1"/>
    <n v="704"/>
    <n v="1940"/>
    <s v="6 Chester St"/>
    <s v="Glen Iris"/>
    <x v="14"/>
    <x v="2"/>
    <x v="2"/>
    <x v="0"/>
  </r>
  <r>
    <x v="48"/>
    <n v="1800000"/>
    <x v="0"/>
    <s v="Cunninghams"/>
    <s v="Auction"/>
    <n v="3124"/>
    <n v="2"/>
    <n v="1"/>
    <n v="4"/>
    <n v="368"/>
    <m/>
    <s v="9a Russell St"/>
    <s v="Camberwell"/>
    <x v="14"/>
    <x v="2"/>
    <x v="2"/>
    <x v="0"/>
  </r>
  <r>
    <x v="48"/>
    <n v="2145000"/>
    <x v="0"/>
    <s v="Jones and Jones"/>
    <s v="Sale"/>
    <n v="3186"/>
    <n v="4"/>
    <n v="2"/>
    <n v="1"/>
    <n v="550"/>
    <n v="1910"/>
    <s v="120 Cole St"/>
    <s v="Brighton"/>
    <x v="15"/>
    <x v="2"/>
    <x v="2"/>
    <x v="0"/>
  </r>
  <r>
    <x v="48"/>
    <n v="1031000"/>
    <x v="0"/>
    <s v="Property Barons"/>
    <s v="Sale"/>
    <n v="3084"/>
    <n v="4"/>
    <n v="1"/>
    <n v="1"/>
    <n v="570"/>
    <m/>
    <s v="34 Martin St"/>
    <s v="Heidelberg"/>
    <x v="17"/>
    <x v="3"/>
    <x v="2"/>
    <x v="0"/>
  </r>
  <r>
    <x v="48"/>
    <n v="1270000"/>
    <x v="0"/>
    <s v="Flanders &amp; Fish"/>
    <s v="Sale"/>
    <n v="3084"/>
    <n v="4"/>
    <n v="2"/>
    <n v="4"/>
    <n v="604"/>
    <n v="1950"/>
    <s v="54 Grove Rd"/>
    <s v="Rosanna"/>
    <x v="17"/>
    <x v="3"/>
    <x v="2"/>
    <x v="0"/>
  </r>
  <r>
    <x v="49"/>
    <n v="1600000"/>
    <x v="0"/>
    <s v="Cunninghams"/>
    <s v="Sale"/>
    <n v="3065"/>
    <n v="3"/>
    <n v="2"/>
    <n v="1"/>
    <n v="261"/>
    <m/>
    <s v="47 Charles St"/>
    <s v="Fitzroy"/>
    <x v="1"/>
    <x v="1"/>
    <x v="2"/>
    <x v="0"/>
  </r>
  <r>
    <x v="49"/>
    <n v="660000"/>
    <x v="2"/>
    <s v="Jones and Jones"/>
    <s v="Auction"/>
    <n v="3127"/>
    <n v="2"/>
    <n v="2"/>
    <n v="1"/>
    <n v="146"/>
    <m/>
    <s v="4/1 Nangnak La"/>
    <s v="Mont Albert"/>
    <x v="2"/>
    <x v="3"/>
    <x v="2"/>
    <x v="0"/>
  </r>
  <r>
    <x v="49"/>
    <n v="1950000"/>
    <x v="0"/>
    <s v="Jones and Jones"/>
    <s v="Sale"/>
    <n v="3144"/>
    <n v="3"/>
    <n v="1"/>
    <n v="1"/>
    <n v="325"/>
    <m/>
    <s v="19 Gordon Gr"/>
    <s v="Malvern"/>
    <x v="12"/>
    <x v="2"/>
    <x v="2"/>
    <x v="0"/>
  </r>
  <r>
    <x v="49"/>
    <n v="2260000"/>
    <x v="0"/>
    <s v="Cunninghams"/>
    <s v="Auction"/>
    <n v="3205"/>
    <n v="4"/>
    <n v="3"/>
    <n v="0"/>
    <n v="190"/>
    <n v="1856"/>
    <s v="352 Moray St"/>
    <s v="South Melbourne"/>
    <x v="5"/>
    <x v="2"/>
    <x v="2"/>
    <x v="0"/>
  </r>
  <r>
    <x v="49"/>
    <n v="750000"/>
    <x v="0"/>
    <s v="Metro Ladder"/>
    <s v="Sale"/>
    <n v="3060"/>
    <n v="4"/>
    <n v="2"/>
    <n v="1"/>
    <n v="613"/>
    <n v="1970"/>
    <s v="21 Penn Ct"/>
    <s v="Fawkner"/>
    <x v="3"/>
    <x v="1"/>
    <x v="2"/>
    <x v="0"/>
  </r>
  <r>
    <x v="49"/>
    <n v="771000"/>
    <x v="2"/>
    <s v="Cunninghams"/>
    <s v="Auction"/>
    <n v="3057"/>
    <n v="2"/>
    <n v="2"/>
    <n v="2"/>
    <n v="0"/>
    <m/>
    <s v="3/14 Oconnor St"/>
    <s v="Brunswick East"/>
    <x v="3"/>
    <x v="1"/>
    <x v="2"/>
    <x v="0"/>
  </r>
  <r>
    <x v="49"/>
    <n v="860000"/>
    <x v="0"/>
    <s v="Cunninghams"/>
    <s v="Sale"/>
    <n v="3056"/>
    <n v="2"/>
    <n v="1"/>
    <n v="2"/>
    <n v="352"/>
    <n v="1900"/>
    <s v="46 Cassels Rd"/>
    <s v="Brunswick"/>
    <x v="3"/>
    <x v="1"/>
    <x v="2"/>
    <x v="0"/>
  </r>
  <r>
    <x v="49"/>
    <n v="1317000"/>
    <x v="0"/>
    <s v="Cunninghams"/>
    <s v="Sale"/>
    <n v="3056"/>
    <n v="3"/>
    <n v="1"/>
    <n v="1"/>
    <n v="480"/>
    <m/>
    <s v="38 Stewart St"/>
    <s v="Brunswick"/>
    <x v="3"/>
    <x v="1"/>
    <x v="2"/>
    <x v="0"/>
  </r>
  <r>
    <x v="49"/>
    <n v="1145000"/>
    <x v="0"/>
    <s v="Cunninghams"/>
    <s v="Auction"/>
    <n v="3039"/>
    <n v="3"/>
    <n v="2"/>
    <n v="2"/>
    <n v="478"/>
    <m/>
    <s v="59 Scott St"/>
    <s v="Moonee Ponds"/>
    <x v="8"/>
    <x v="0"/>
    <x v="2"/>
    <x v="0"/>
  </r>
  <r>
    <x v="49"/>
    <n v="1200000"/>
    <x v="0"/>
    <s v="Cunninghams"/>
    <s v="Sale"/>
    <n v="3034"/>
    <n v="4"/>
    <n v="5"/>
    <n v="4"/>
    <n v="673"/>
    <m/>
    <s v="6 Lovett Dr"/>
    <s v="Avondale Heights"/>
    <x v="8"/>
    <x v="0"/>
    <x v="2"/>
    <x v="0"/>
  </r>
  <r>
    <x v="49"/>
    <n v="1445000"/>
    <x v="0"/>
    <s v="Cunninghams"/>
    <s v="Sale"/>
    <n v="3039"/>
    <n v="4"/>
    <n v="3"/>
    <n v="2"/>
    <n v="384"/>
    <n v="1920"/>
    <s v="5 Bent St"/>
    <s v="Moonee Ponds"/>
    <x v="8"/>
    <x v="0"/>
    <x v="2"/>
    <x v="0"/>
  </r>
  <r>
    <x v="49"/>
    <n v="1130000"/>
    <x v="0"/>
    <s v="Cunninghams"/>
    <s v="Auction"/>
    <n v="3207"/>
    <n v="2"/>
    <n v="1"/>
    <n v="1"/>
    <n v="159"/>
    <m/>
    <s v="206 Nott St"/>
    <s v="Port Melbourne"/>
    <x v="13"/>
    <x v="2"/>
    <x v="2"/>
    <x v="0"/>
  </r>
  <r>
    <x v="49"/>
    <n v="505000"/>
    <x v="2"/>
    <s v="Cunninghams"/>
    <s v="Auction"/>
    <n v="3019"/>
    <n v="3"/>
    <n v="2"/>
    <n v="2"/>
    <n v="4931"/>
    <m/>
    <s v="40 Errol St"/>
    <s v="Braybrook"/>
    <x v="4"/>
    <x v="0"/>
    <x v="2"/>
    <x v="0"/>
  </r>
  <r>
    <x v="49"/>
    <n v="566000"/>
    <x v="1"/>
    <s v="Sanders"/>
    <s v="Sale"/>
    <n v="3032"/>
    <n v="2"/>
    <n v="2"/>
    <n v="1"/>
    <n v="3014"/>
    <n v="2012"/>
    <s v="705/60 Edgewater Bvd"/>
    <s v="Maribyrnong"/>
    <x v="4"/>
    <x v="0"/>
    <x v="2"/>
    <x v="0"/>
  </r>
  <r>
    <x v="49"/>
    <n v="522500"/>
    <x v="1"/>
    <s v="Property Barons"/>
    <s v="Sale"/>
    <n v="3108"/>
    <n v="2"/>
    <n v="1"/>
    <n v="1"/>
    <n v="145"/>
    <m/>
    <s v="1/1 Paul St"/>
    <s v="Doncaster"/>
    <x v="16"/>
    <x v="3"/>
    <x v="2"/>
    <x v="0"/>
  </r>
  <r>
    <x v="49"/>
    <n v="930000"/>
    <x v="0"/>
    <s v="Metro Ladder"/>
    <s v="Sale"/>
    <n v="3015"/>
    <n v="4"/>
    <n v="1"/>
    <n v="3"/>
    <n v="669"/>
    <n v="1950"/>
    <s v="42 Watt St"/>
    <s v="South Kingsville"/>
    <x v="11"/>
    <x v="0"/>
    <x v="2"/>
    <x v="0"/>
  </r>
  <r>
    <x v="49"/>
    <n v="1315000"/>
    <x v="0"/>
    <s v="Metro Ladder"/>
    <s v="Sale"/>
    <n v="3015"/>
    <n v="4"/>
    <n v="2"/>
    <n v="3"/>
    <n v="830"/>
    <n v="1920"/>
    <s v="154 Hudsons Rd"/>
    <s v="Spotswood"/>
    <x v="11"/>
    <x v="0"/>
    <x v="2"/>
    <x v="0"/>
  </r>
  <r>
    <x v="49"/>
    <n v="921000"/>
    <x v="0"/>
    <s v="Jones and Jones"/>
    <s v="Sale"/>
    <n v="3165"/>
    <n v="3"/>
    <n v="2"/>
    <n v="1"/>
    <n v="291"/>
    <n v="2000"/>
    <s v="93 Tudor St"/>
    <s v="Bentleigh East"/>
    <x v="9"/>
    <x v="2"/>
    <x v="2"/>
    <x v="0"/>
  </r>
  <r>
    <x v="49"/>
    <n v="1215000"/>
    <x v="0"/>
    <s v="Jones and Jones"/>
    <s v="Sale"/>
    <n v="3165"/>
    <n v="3"/>
    <n v="2"/>
    <n v="3"/>
    <n v="730"/>
    <n v="1970"/>
    <s v="24 Barrani St"/>
    <s v="Bentleigh East"/>
    <x v="9"/>
    <x v="2"/>
    <x v="2"/>
    <x v="0"/>
  </r>
  <r>
    <x v="49"/>
    <n v="2345000"/>
    <x v="0"/>
    <s v="Cunninghams"/>
    <s v="Sale"/>
    <n v="3185"/>
    <n v="3"/>
    <n v="2"/>
    <n v="1"/>
    <n v="419"/>
    <n v="1908"/>
    <s v="2 Park St"/>
    <s v="Elsternwick"/>
    <x v="9"/>
    <x v="2"/>
    <x v="2"/>
    <x v="0"/>
  </r>
  <r>
    <x v="49"/>
    <n v="715000"/>
    <x v="0"/>
    <s v="Property Barons"/>
    <s v="Sale"/>
    <n v="3072"/>
    <n v="3"/>
    <n v="1"/>
    <n v="1"/>
    <n v="467"/>
    <m/>
    <s v="25 Watson St"/>
    <s v="Preston"/>
    <x v="10"/>
    <x v="1"/>
    <x v="2"/>
    <x v="0"/>
  </r>
  <r>
    <x v="49"/>
    <n v="970000"/>
    <x v="0"/>
    <s v="Property Barons"/>
    <s v="Sale"/>
    <n v="3071"/>
    <n v="2"/>
    <n v="1"/>
    <n v="3"/>
    <n v="491"/>
    <m/>
    <s v="92 Speight St"/>
    <s v="Thornbury"/>
    <x v="10"/>
    <x v="1"/>
    <x v="2"/>
    <x v="0"/>
  </r>
  <r>
    <x v="49"/>
    <n v="1112000"/>
    <x v="0"/>
    <s v="Cunninghams"/>
    <s v="Sale"/>
    <n v="3070"/>
    <n v="2"/>
    <n v="1"/>
    <n v="2"/>
    <n v="238"/>
    <m/>
    <s v="14 Henry St"/>
    <s v="Northcote"/>
    <x v="10"/>
    <x v="1"/>
    <x v="2"/>
    <x v="0"/>
  </r>
  <r>
    <x v="49"/>
    <n v="1125000"/>
    <x v="0"/>
    <s v="Jones and Jones"/>
    <s v="Sale"/>
    <n v="3078"/>
    <n v="3"/>
    <n v="1"/>
    <n v="2"/>
    <n v="530"/>
    <m/>
    <s v="197 Wingrove St"/>
    <s v="Fairfield"/>
    <x v="10"/>
    <x v="1"/>
    <x v="2"/>
    <x v="0"/>
  </r>
  <r>
    <x v="49"/>
    <n v="695000"/>
    <x v="0"/>
    <s v="Property Barons"/>
    <s v="Sale"/>
    <n v="3033"/>
    <n v="3"/>
    <n v="1"/>
    <n v="3"/>
    <n v="0"/>
    <m/>
    <s v="171 Sterling Dr"/>
    <s v="Keilor East"/>
    <x v="0"/>
    <x v="0"/>
    <x v="2"/>
    <x v="0"/>
  </r>
  <r>
    <x v="49"/>
    <n v="835000"/>
    <x v="0"/>
    <s v="Flanders &amp; Fish"/>
    <s v="Sale"/>
    <n v="3020"/>
    <n v="4"/>
    <n v="2"/>
    <n v="2"/>
    <n v="465"/>
    <n v="1980"/>
    <s v="6 Station Pl"/>
    <s v="Sunshine"/>
    <x v="0"/>
    <x v="0"/>
    <x v="2"/>
    <x v="0"/>
  </r>
  <r>
    <x v="49"/>
    <n v="950000"/>
    <x v="0"/>
    <s v="Jones and Jones"/>
    <s v="Auction"/>
    <n v="3124"/>
    <n v="2"/>
    <n v="1"/>
    <n v="2"/>
    <n v="230"/>
    <n v="1994"/>
    <s v="1/569 Camberwell Rd"/>
    <s v="Camberwell"/>
    <x v="14"/>
    <x v="2"/>
    <x v="2"/>
    <x v="0"/>
  </r>
  <r>
    <x v="49"/>
    <n v="1500000"/>
    <x v="0"/>
    <s v="Metro Ladder"/>
    <s v="Sale"/>
    <n v="3104"/>
    <n v="5"/>
    <n v="1"/>
    <n v="1"/>
    <n v="800"/>
    <n v="1950"/>
    <s v="141 Greythorn Rd"/>
    <s v="Balwyn North"/>
    <x v="14"/>
    <x v="2"/>
    <x v="2"/>
    <x v="0"/>
  </r>
  <r>
    <x v="49"/>
    <n v="497500"/>
    <x v="0"/>
    <s v="Property Barons"/>
    <s v="Auction"/>
    <n v="3081"/>
    <n v="2"/>
    <n v="1"/>
    <n v="2"/>
    <n v="708"/>
    <m/>
    <s v="2 Pandanus Ct"/>
    <s v="Heidelberg West"/>
    <x v="17"/>
    <x v="3"/>
    <x v="2"/>
    <x v="0"/>
  </r>
  <r>
    <x v="49"/>
    <n v="981000"/>
    <x v="0"/>
    <s v="Cunninghams"/>
    <s v="Sale"/>
    <n v="3079"/>
    <n v="3"/>
    <n v="3"/>
    <n v="2"/>
    <n v="626"/>
    <n v="2016"/>
    <s v="9 Cook St"/>
    <s v="Ivanhoe"/>
    <x v="17"/>
    <x v="3"/>
    <x v="2"/>
    <x v="0"/>
  </r>
  <r>
    <x v="50"/>
    <n v="300000"/>
    <x v="1"/>
    <s v="Cunninghams"/>
    <s v="Auction"/>
    <n v="3145"/>
    <n v="1"/>
    <n v="1"/>
    <n v="1"/>
    <n v="0"/>
    <n v="2013"/>
    <s v="3/907 Dandenong Rd"/>
    <s v="Malvern East"/>
    <x v="12"/>
    <x v="2"/>
    <x v="2"/>
    <x v="0"/>
  </r>
  <r>
    <x v="50"/>
    <n v="701500"/>
    <x v="1"/>
    <s v="Flanders &amp; Fish"/>
    <s v="Sale"/>
    <n v="3142"/>
    <n v="2"/>
    <n v="1"/>
    <n v="1"/>
    <n v="0"/>
    <n v="1951"/>
    <s v="7/3 Tahara Rd"/>
    <s v="Toorak"/>
    <x v="12"/>
    <x v="2"/>
    <x v="2"/>
    <x v="0"/>
  </r>
  <r>
    <x v="50"/>
    <n v="1640000"/>
    <x v="0"/>
    <s v="Sanders"/>
    <s v="Sale"/>
    <n v="3032"/>
    <n v="4"/>
    <n v="3"/>
    <n v="2"/>
    <n v="562"/>
    <n v="1890"/>
    <s v="7 Angler Pde"/>
    <s v="Ascot Vale"/>
    <x v="8"/>
    <x v="0"/>
    <x v="2"/>
    <x v="0"/>
  </r>
  <r>
    <x v="50"/>
    <n v="660000"/>
    <x v="0"/>
    <s v="Metro Ladder"/>
    <s v="Sale"/>
    <n v="3012"/>
    <n v="3"/>
    <n v="1"/>
    <n v="1"/>
    <n v="321"/>
    <m/>
    <s v="18 Molesworth Ct"/>
    <s v="West Footscray"/>
    <x v="4"/>
    <x v="0"/>
    <x v="2"/>
    <x v="0"/>
  </r>
  <r>
    <x v="50"/>
    <n v="945000"/>
    <x v="0"/>
    <s v="Jones and Jones"/>
    <s v="Auction"/>
    <n v="3107"/>
    <n v="4"/>
    <n v="2"/>
    <n v="2"/>
    <n v="675"/>
    <n v="1985"/>
    <s v="133 MacEdon Rd"/>
    <s v="Templestowe Lower"/>
    <x v="16"/>
    <x v="3"/>
    <x v="2"/>
    <x v="0"/>
  </r>
  <r>
    <x v="50"/>
    <n v="741000"/>
    <x v="1"/>
    <s v="Cunninghams"/>
    <s v="Sale"/>
    <n v="3185"/>
    <n v="2"/>
    <n v="1"/>
    <n v="1"/>
    <n v="0"/>
    <n v="1966"/>
    <s v="5/16 St Georges Rd"/>
    <s v="Elsternwick"/>
    <x v="9"/>
    <x v="2"/>
    <x v="2"/>
    <x v="0"/>
  </r>
  <r>
    <x v="50"/>
    <n v="1501000"/>
    <x v="0"/>
    <s v="Flanders &amp; Fish"/>
    <s v="Sale"/>
    <n v="3163"/>
    <n v="4"/>
    <n v="2"/>
    <n v="1"/>
    <n v="598"/>
    <n v="1970"/>
    <s v="6 Longstaff St"/>
    <s v="Carnegie"/>
    <x v="9"/>
    <x v="2"/>
    <x v="2"/>
    <x v="0"/>
  </r>
  <r>
    <x v="50"/>
    <n v="1802100"/>
    <x v="0"/>
    <s v="Metro Ladder"/>
    <s v="Sale"/>
    <n v="3163"/>
    <n v="5"/>
    <n v="2"/>
    <n v="2"/>
    <n v="366"/>
    <m/>
    <s v="48 Blackwood St"/>
    <s v="Carnegie"/>
    <x v="9"/>
    <x v="2"/>
    <x v="2"/>
    <x v="0"/>
  </r>
  <r>
    <x v="50"/>
    <n v="750000"/>
    <x v="0"/>
    <s v="Property Barons"/>
    <s v="Auction"/>
    <n v="3078"/>
    <n v="3"/>
    <n v="2"/>
    <n v="1"/>
    <n v="170"/>
    <m/>
    <s v="139 Christmas St"/>
    <s v="Fairfield"/>
    <x v="10"/>
    <x v="1"/>
    <x v="2"/>
    <x v="0"/>
  </r>
  <r>
    <x v="50"/>
    <n v="750000"/>
    <x v="0"/>
    <s v="Cunninghams"/>
    <s v="Sale"/>
    <n v="3073"/>
    <n v="4"/>
    <n v="1"/>
    <n v="2"/>
    <n v="747"/>
    <m/>
    <s v="11 Elsey Rd"/>
    <s v="Reservoir"/>
    <x v="10"/>
    <x v="1"/>
    <x v="2"/>
    <x v="0"/>
  </r>
  <r>
    <x v="50"/>
    <n v="503000"/>
    <x v="0"/>
    <s v="Best Bricks"/>
    <s v="Sale"/>
    <n v="3020"/>
    <n v="3"/>
    <n v="1"/>
    <n v="1"/>
    <n v="251"/>
    <n v="1945"/>
    <s v="114 Warwick Rd"/>
    <s v="Sunshine North"/>
    <x v="0"/>
    <x v="0"/>
    <x v="2"/>
    <x v="0"/>
  </r>
  <r>
    <x v="50"/>
    <n v="560000"/>
    <x v="0"/>
    <s v="Property Barons"/>
    <s v="Sale"/>
    <n v="3020"/>
    <n v="2"/>
    <n v="1"/>
    <n v="1"/>
    <n v="615"/>
    <n v="1970"/>
    <s v="119 Warwick Rd"/>
    <s v="Sunshine North"/>
    <x v="0"/>
    <x v="0"/>
    <x v="2"/>
    <x v="0"/>
  </r>
  <r>
    <x v="50"/>
    <n v="610000"/>
    <x v="0"/>
    <s v="Property Barons"/>
    <s v="Sale"/>
    <n v="3020"/>
    <n v="3"/>
    <n v="1"/>
    <n v="0"/>
    <n v="705"/>
    <n v="1965"/>
    <s v="1 Boreham St"/>
    <s v="Sunshine"/>
    <x v="0"/>
    <x v="0"/>
    <x v="2"/>
    <x v="0"/>
  </r>
  <r>
    <x v="50"/>
    <n v="635000"/>
    <x v="0"/>
    <s v="Best Bricks"/>
    <s v="Auction"/>
    <n v="3020"/>
    <n v="3"/>
    <n v="1"/>
    <n v="1"/>
    <n v="631"/>
    <n v="1960"/>
    <s v="6 Taunton St"/>
    <s v="Sunshine"/>
    <x v="0"/>
    <x v="0"/>
    <x v="2"/>
    <x v="0"/>
  </r>
  <r>
    <x v="50"/>
    <n v="1400000"/>
    <x v="2"/>
    <s v="Jones and Jones"/>
    <s v="Sale"/>
    <n v="3104"/>
    <n v="4"/>
    <n v="2"/>
    <n v="1"/>
    <n v="283"/>
    <m/>
    <s v="3/54 Severn St"/>
    <s v="Balwyn North"/>
    <x v="14"/>
    <x v="2"/>
    <x v="2"/>
    <x v="0"/>
  </r>
  <r>
    <x v="50"/>
    <n v="1900000"/>
    <x v="0"/>
    <s v="Metro Ladder"/>
    <s v="Auction"/>
    <n v="3104"/>
    <n v="6"/>
    <n v="1"/>
    <n v="6"/>
    <n v="691"/>
    <m/>
    <s v="1 Morris St"/>
    <s v="Balwyn North"/>
    <x v="14"/>
    <x v="2"/>
    <x v="2"/>
    <x v="0"/>
  </r>
  <r>
    <x v="50"/>
    <n v="650000"/>
    <x v="0"/>
    <s v="Property Barons"/>
    <s v="Sale"/>
    <n v="3081"/>
    <n v="3"/>
    <n v="1"/>
    <n v="2"/>
    <n v="582"/>
    <n v="1955"/>
    <s v="82 Southern Rd"/>
    <s v="Heidelberg Heights"/>
    <x v="17"/>
    <x v="3"/>
    <x v="2"/>
    <x v="0"/>
  </r>
  <r>
    <x v="51"/>
    <n v="2025000"/>
    <x v="0"/>
    <s v="Jones and Jones"/>
    <s v="Auction"/>
    <n v="3144"/>
    <n v="3"/>
    <n v="2"/>
    <n v="2"/>
    <n v="396"/>
    <n v="1910"/>
    <s v="11 Eva St"/>
    <s v="Malvern"/>
    <x v="12"/>
    <x v="2"/>
    <x v="3"/>
    <x v="0"/>
  </r>
  <r>
    <x v="51"/>
    <n v="4700000"/>
    <x v="0"/>
    <s v="Cunninghams"/>
    <s v="Sale"/>
    <n v="3144"/>
    <n v="4"/>
    <n v="3"/>
    <n v="2"/>
    <n v="879"/>
    <m/>
    <s v="312 Glenferrie Rd"/>
    <s v="Malvern"/>
    <x v="12"/>
    <x v="2"/>
    <x v="3"/>
    <x v="0"/>
  </r>
  <r>
    <x v="51"/>
    <n v="800000"/>
    <x v="1"/>
    <s v="Flanders &amp; Fish"/>
    <s v="Sale"/>
    <n v="3181"/>
    <n v="2"/>
    <n v="1"/>
    <n v="1"/>
    <n v="0"/>
    <n v="1930"/>
    <s v="4/12 Ellesmere Rd"/>
    <s v="Windsor"/>
    <x v="5"/>
    <x v="2"/>
    <x v="3"/>
    <x v="0"/>
  </r>
  <r>
    <x v="51"/>
    <n v="400000"/>
    <x v="1"/>
    <s v="Cunninghams"/>
    <s v="Sale"/>
    <n v="3055"/>
    <n v="2"/>
    <n v="1"/>
    <n v="1"/>
    <n v="0"/>
    <m/>
    <s v="3/447 Brunswick Rd"/>
    <s v="Brunswick West"/>
    <x v="3"/>
    <x v="1"/>
    <x v="3"/>
    <x v="0"/>
  </r>
  <r>
    <x v="51"/>
    <n v="403000"/>
    <x v="1"/>
    <s v="Metro Ladder"/>
    <s v="Sale"/>
    <n v="3055"/>
    <n v="2"/>
    <n v="1"/>
    <n v="2"/>
    <n v="0"/>
    <m/>
    <s v="5/22 Whitby St"/>
    <s v="Brunswick West"/>
    <x v="3"/>
    <x v="1"/>
    <x v="3"/>
    <x v="0"/>
  </r>
  <r>
    <x v="51"/>
    <n v="901000"/>
    <x v="0"/>
    <s v="Flanders &amp; Fish"/>
    <s v="Sale"/>
    <n v="3055"/>
    <n v="3"/>
    <n v="1"/>
    <n v="4"/>
    <n v="357"/>
    <m/>
    <s v="117 Pearson St"/>
    <s v="Brunswick West"/>
    <x v="3"/>
    <x v="1"/>
    <x v="3"/>
    <x v="0"/>
  </r>
  <r>
    <x v="51"/>
    <n v="1740000"/>
    <x v="0"/>
    <s v="Cunninghams"/>
    <s v="Sale"/>
    <n v="3040"/>
    <n v="5"/>
    <n v="3"/>
    <n v="2"/>
    <n v="839"/>
    <n v="1925"/>
    <s v="29 Beaver St"/>
    <s v="Aberfeldie"/>
    <x v="8"/>
    <x v="0"/>
    <x v="3"/>
    <x v="0"/>
  </r>
  <r>
    <x v="51"/>
    <n v="670000"/>
    <x v="0"/>
    <s v="Jones and Jones"/>
    <s v="Auction"/>
    <n v="3013"/>
    <n v="3"/>
    <n v="1"/>
    <n v="1"/>
    <n v="477"/>
    <n v="1960"/>
    <s v="40 Freeman St"/>
    <s v="Yarraville"/>
    <x v="4"/>
    <x v="0"/>
    <x v="3"/>
    <x v="0"/>
  </r>
  <r>
    <x v="51"/>
    <n v="705000"/>
    <x v="0"/>
    <s v="Maxwells"/>
    <s v="Sale"/>
    <n v="3012"/>
    <n v="2"/>
    <n v="1"/>
    <n v="1"/>
    <n v="308"/>
    <m/>
    <s v="2a Hope St"/>
    <s v="West Footscray"/>
    <x v="4"/>
    <x v="0"/>
    <x v="3"/>
    <x v="0"/>
  </r>
  <r>
    <x v="51"/>
    <n v="982000"/>
    <x v="0"/>
    <s v="Property Barons"/>
    <s v="Sale"/>
    <n v="3107"/>
    <n v="3"/>
    <n v="2"/>
    <n v="2"/>
    <n v="652"/>
    <m/>
    <s v="42 Glenair St"/>
    <s v="Templestowe Lower"/>
    <x v="16"/>
    <x v="3"/>
    <x v="3"/>
    <x v="0"/>
  </r>
  <r>
    <x v="51"/>
    <n v="675000"/>
    <x v="0"/>
    <s v="Metro Ladder"/>
    <s v="Sale"/>
    <n v="3025"/>
    <n v="3"/>
    <n v="2"/>
    <n v="2"/>
    <n v="171"/>
    <n v="2012"/>
    <s v="2/36 May St"/>
    <s v="Altona North"/>
    <x v="11"/>
    <x v="0"/>
    <x v="3"/>
    <x v="0"/>
  </r>
  <r>
    <x v="51"/>
    <n v="450000"/>
    <x v="1"/>
    <s v="Metro Ladder"/>
    <s v="Auction"/>
    <n v="3073"/>
    <n v="3"/>
    <n v="1"/>
    <n v="2"/>
    <n v="179"/>
    <n v="2002"/>
    <s v="1/15 Chenies St"/>
    <s v="Reservoir"/>
    <x v="10"/>
    <x v="1"/>
    <x v="3"/>
    <x v="0"/>
  </r>
  <r>
    <x v="51"/>
    <n v="875000"/>
    <x v="0"/>
    <s v="Cunninghams"/>
    <s v="Sale"/>
    <n v="3070"/>
    <n v="2"/>
    <n v="1"/>
    <n v="1"/>
    <n v="0"/>
    <m/>
    <s v="22 Ellesmere St"/>
    <s v="Northcote"/>
    <x v="10"/>
    <x v="1"/>
    <x v="3"/>
    <x v="0"/>
  </r>
  <r>
    <x v="51"/>
    <n v="930000"/>
    <x v="0"/>
    <s v="Property Barons"/>
    <s v="Sale"/>
    <n v="3072"/>
    <n v="3"/>
    <n v="1"/>
    <n v="0"/>
    <n v="453"/>
    <m/>
    <s v="7 Hope St"/>
    <s v="Preston"/>
    <x v="10"/>
    <x v="1"/>
    <x v="3"/>
    <x v="0"/>
  </r>
  <r>
    <x v="51"/>
    <n v="2840000"/>
    <x v="0"/>
    <s v="Cunninghams"/>
    <s v="Sale"/>
    <n v="3078"/>
    <n v="5"/>
    <n v="4"/>
    <n v="4"/>
    <n v="809"/>
    <n v="1910"/>
    <s v="83 Fulham Rd"/>
    <s v="Alphington"/>
    <x v="10"/>
    <x v="1"/>
    <x v="3"/>
    <x v="0"/>
  </r>
  <r>
    <x v="51"/>
    <n v="615000"/>
    <x v="1"/>
    <s v="Property Barons"/>
    <s v="Sale"/>
    <n v="3124"/>
    <n v="2"/>
    <n v="1"/>
    <n v="1"/>
    <n v="1107"/>
    <n v="1960"/>
    <s v="9/43 Inglesby Rd"/>
    <s v="Camberwell"/>
    <x v="14"/>
    <x v="2"/>
    <x v="3"/>
    <x v="0"/>
  </r>
  <r>
    <x v="51"/>
    <n v="685000"/>
    <x v="0"/>
    <s v="Jones and Jones"/>
    <s v="Auction"/>
    <n v="3104"/>
    <n v="2"/>
    <n v="1"/>
    <n v="1"/>
    <n v="177"/>
    <n v="1975"/>
    <s v="3/1 Corhampton Rd"/>
    <s v="Balwyn North"/>
    <x v="14"/>
    <x v="2"/>
    <x v="3"/>
    <x v="0"/>
  </r>
  <r>
    <x v="51"/>
    <n v="3320000"/>
    <x v="0"/>
    <s v="Metro Ladder"/>
    <s v="Auction"/>
    <n v="3124"/>
    <n v="5"/>
    <n v="4"/>
    <n v="2"/>
    <n v="741"/>
    <n v="2009"/>
    <s v="44 Athelstan Rd"/>
    <s v="Camberwell"/>
    <x v="14"/>
    <x v="2"/>
    <x v="3"/>
    <x v="0"/>
  </r>
  <r>
    <x v="51"/>
    <n v="750000"/>
    <x v="2"/>
    <s v="Property Barons"/>
    <s v="Sale"/>
    <n v="3079"/>
    <n v="3"/>
    <n v="1"/>
    <n v="1"/>
    <n v="110"/>
    <n v="1990"/>
    <s v="3/24 Green St"/>
    <s v="Ivanhoe"/>
    <x v="17"/>
    <x v="3"/>
    <x v="3"/>
    <x v="0"/>
  </r>
  <r>
    <x v="51"/>
    <n v="895000"/>
    <x v="0"/>
    <s v="Property Barons"/>
    <s v="Sale"/>
    <n v="3084"/>
    <n v="5"/>
    <n v="3"/>
    <n v="2"/>
    <n v="648"/>
    <m/>
    <s v="3 Norma Ct"/>
    <s v="Viewbank"/>
    <x v="17"/>
    <x v="3"/>
    <x v="3"/>
    <x v="0"/>
  </r>
  <r>
    <x v="51"/>
    <n v="961000"/>
    <x v="0"/>
    <s v="Cunninghams"/>
    <s v="Sale"/>
    <n v="3081"/>
    <n v="3"/>
    <n v="1"/>
    <n v="2"/>
    <n v="1179"/>
    <m/>
    <s v="9 Ambon Ct"/>
    <s v="Heidelberg West"/>
    <x v="17"/>
    <x v="3"/>
    <x v="3"/>
    <x v="0"/>
  </r>
  <r>
    <x v="51"/>
    <n v="1275000"/>
    <x v="0"/>
    <s v="Cunninghams"/>
    <s v="Auction"/>
    <n v="3079"/>
    <n v="3"/>
    <n v="2"/>
    <n v="2"/>
    <n v="834"/>
    <n v="1950"/>
    <s v="13 Jellicoe St"/>
    <s v="Ivanhoe"/>
    <x v="17"/>
    <x v="3"/>
    <x v="3"/>
    <x v="0"/>
  </r>
  <r>
    <x v="52"/>
    <n v="1430000"/>
    <x v="0"/>
    <s v="Cunninghams"/>
    <s v="Sale"/>
    <n v="3121"/>
    <n v="2"/>
    <n v="1"/>
    <n v="2"/>
    <n v="292"/>
    <m/>
    <s v="20 Stillman St"/>
    <s v="Richmond"/>
    <x v="1"/>
    <x v="1"/>
    <x v="3"/>
    <x v="0"/>
  </r>
  <r>
    <x v="52"/>
    <n v="660000"/>
    <x v="1"/>
    <s v="Metro Ladder"/>
    <s v="Sale"/>
    <n v="3141"/>
    <n v="2"/>
    <n v="1"/>
    <n v="1"/>
    <n v="0"/>
    <m/>
    <s v="1/271 Williams Rd"/>
    <s v="South Yarra"/>
    <x v="12"/>
    <x v="2"/>
    <x v="3"/>
    <x v="0"/>
  </r>
  <r>
    <x v="52"/>
    <n v="1650000"/>
    <x v="0"/>
    <s v="Property Barons"/>
    <s v="Auction"/>
    <n v="3146"/>
    <n v="5"/>
    <n v="2"/>
    <n v="2"/>
    <n v="400"/>
    <m/>
    <s v="2b York Rd"/>
    <s v="Glen Iris"/>
    <x v="12"/>
    <x v="2"/>
    <x v="3"/>
    <x v="0"/>
  </r>
  <r>
    <x v="52"/>
    <n v="755000"/>
    <x v="2"/>
    <s v="Jones and Jones"/>
    <s v="Sale"/>
    <n v="3185"/>
    <n v="2"/>
    <n v="2"/>
    <n v="1"/>
    <n v="66"/>
    <n v="2005"/>
    <s v="26 Bell St"/>
    <s v="Ripponlea"/>
    <x v="5"/>
    <x v="2"/>
    <x v="3"/>
    <x v="0"/>
  </r>
  <r>
    <x v="52"/>
    <n v="955000"/>
    <x v="0"/>
    <s v="Jones and Jones"/>
    <s v="Sale"/>
    <n v="3013"/>
    <n v="3"/>
    <n v="1"/>
    <n v="1"/>
    <n v="202"/>
    <m/>
    <s v="9 Pearce St"/>
    <s v="Yarraville"/>
    <x v="4"/>
    <x v="0"/>
    <x v="3"/>
    <x v="0"/>
  </r>
  <r>
    <x v="52"/>
    <n v="1140000"/>
    <x v="0"/>
    <s v="Property Barons"/>
    <s v="Sale"/>
    <n v="3108"/>
    <n v="2"/>
    <n v="1"/>
    <n v="1"/>
    <n v="679"/>
    <n v="1960"/>
    <s v="768 Elgar Rd"/>
    <s v="Doncaster"/>
    <x v="16"/>
    <x v="3"/>
    <x v="3"/>
    <x v="0"/>
  </r>
  <r>
    <x v="52"/>
    <n v="425000"/>
    <x v="0"/>
    <s v="Property Barons"/>
    <s v="Sale"/>
    <n v="3047"/>
    <n v="3"/>
    <n v="1"/>
    <n v="2"/>
    <n v="650"/>
    <n v="1975"/>
    <s v="108 Sunset Bvd"/>
    <s v="Jacana"/>
    <x v="18"/>
    <x v="1"/>
    <x v="3"/>
    <x v="0"/>
  </r>
  <r>
    <x v="52"/>
    <n v="590000"/>
    <x v="0"/>
    <s v="Jones and Jones"/>
    <s v="Sale"/>
    <n v="3025"/>
    <n v="3"/>
    <n v="1"/>
    <n v="2"/>
    <n v="561"/>
    <m/>
    <s v="122 McIntosh Rd"/>
    <s v="Altona North"/>
    <x v="11"/>
    <x v="0"/>
    <x v="3"/>
    <x v="0"/>
  </r>
  <r>
    <x v="52"/>
    <n v="635000"/>
    <x v="0"/>
    <s v="Metro Ladder"/>
    <s v="Sale"/>
    <n v="3018"/>
    <n v="3"/>
    <n v="1"/>
    <n v="4"/>
    <n v="625"/>
    <n v="1960"/>
    <s v="164 Maidstone St"/>
    <s v="Altona"/>
    <x v="11"/>
    <x v="0"/>
    <x v="3"/>
    <x v="0"/>
  </r>
  <r>
    <x v="52"/>
    <n v="570000"/>
    <x v="1"/>
    <s v="Flanders &amp; Fish"/>
    <s v="Sale"/>
    <n v="3161"/>
    <n v="2"/>
    <n v="1"/>
    <n v="2"/>
    <n v="0"/>
    <m/>
    <s v="1/355 Alma Rd"/>
    <s v="Caulfield North"/>
    <x v="9"/>
    <x v="2"/>
    <x v="3"/>
    <x v="0"/>
  </r>
  <r>
    <x v="52"/>
    <n v="2050000"/>
    <x v="0"/>
    <s v="Cunninghams"/>
    <s v="Auction"/>
    <n v="3185"/>
    <n v="4"/>
    <n v="3"/>
    <n v="2"/>
    <n v="420"/>
    <n v="2016"/>
    <s v="22 Carlingford St"/>
    <s v="Elsternwick"/>
    <x v="9"/>
    <x v="2"/>
    <x v="3"/>
    <x v="0"/>
  </r>
  <r>
    <x v="52"/>
    <n v="690500"/>
    <x v="1"/>
    <s v="Flanders &amp; Fish"/>
    <s v="Auction"/>
    <n v="3126"/>
    <n v="2"/>
    <n v="1"/>
    <n v="1"/>
    <n v="118"/>
    <m/>
    <s v="2/20 Margaret St"/>
    <s v="Canterbury"/>
    <x v="14"/>
    <x v="2"/>
    <x v="3"/>
    <x v="0"/>
  </r>
  <r>
    <x v="52"/>
    <n v="1800000"/>
    <x v="0"/>
    <s v="Metro Ladder"/>
    <s v="Auction"/>
    <n v="3104"/>
    <n v="3"/>
    <n v="1"/>
    <n v="1"/>
    <n v="809"/>
    <m/>
    <s v="49 Aylmer St"/>
    <s v="Balwyn North"/>
    <x v="14"/>
    <x v="2"/>
    <x v="3"/>
    <x v="0"/>
  </r>
  <r>
    <x v="52"/>
    <n v="800000"/>
    <x v="1"/>
    <s v="Maxwells"/>
    <s v="Sale"/>
    <n v="3186"/>
    <n v="2"/>
    <n v="1"/>
    <n v="1"/>
    <n v="90"/>
    <n v="1960"/>
    <s v="3/78 William St"/>
    <s v="Brighton"/>
    <x v="15"/>
    <x v="2"/>
    <x v="3"/>
    <x v="0"/>
  </r>
  <r>
    <x v="53"/>
    <n v="692000"/>
    <x v="1"/>
    <s v="Cunninghams"/>
    <s v="Sale"/>
    <n v="3065"/>
    <n v="2"/>
    <n v="1"/>
    <n v="1"/>
    <n v="0"/>
    <m/>
    <s v="502/69 Victoria St"/>
    <s v="Fitzroy"/>
    <x v="1"/>
    <x v="1"/>
    <x v="3"/>
    <x v="0"/>
  </r>
  <r>
    <x v="53"/>
    <n v="450000"/>
    <x v="1"/>
    <s v="Zimmerman"/>
    <s v="Auction"/>
    <n v="3141"/>
    <n v="1"/>
    <n v="1"/>
    <n v="1"/>
    <n v="0"/>
    <m/>
    <s v="1106/1 Clara St"/>
    <s v="South Yarra"/>
    <x v="12"/>
    <x v="2"/>
    <x v="3"/>
    <x v="0"/>
  </r>
  <r>
    <x v="53"/>
    <n v="650000"/>
    <x v="1"/>
    <s v="Flanders &amp; Fish"/>
    <s v="Auction"/>
    <n v="3144"/>
    <n v="2"/>
    <n v="2"/>
    <n v="1"/>
    <n v="0"/>
    <m/>
    <s v="109/14 Elizabeth St"/>
    <s v="Malvern"/>
    <x v="12"/>
    <x v="2"/>
    <x v="3"/>
    <x v="0"/>
  </r>
  <r>
    <x v="53"/>
    <n v="2160000"/>
    <x v="0"/>
    <s v="Maxwells"/>
    <s v="Sale"/>
    <n v="3207"/>
    <n v="4"/>
    <n v="3"/>
    <n v="2"/>
    <n v="232"/>
    <m/>
    <s v="111 Stokes St"/>
    <s v="Port Melbourne"/>
    <x v="5"/>
    <x v="2"/>
    <x v="3"/>
    <x v="0"/>
  </r>
  <r>
    <x v="53"/>
    <n v="468000"/>
    <x v="2"/>
    <s v="Cunninghams"/>
    <s v="Sale"/>
    <n v="3043"/>
    <n v="3"/>
    <n v="2"/>
    <n v="2"/>
    <n v="178"/>
    <n v="2000"/>
    <s v="39 Balerno Cir"/>
    <s v="Gowanbrae"/>
    <x v="3"/>
    <x v="0"/>
    <x v="3"/>
    <x v="0"/>
  </r>
  <r>
    <x v="53"/>
    <n v="899000"/>
    <x v="2"/>
    <s v="Jones and Jones"/>
    <s v="Auction"/>
    <n v="3057"/>
    <n v="3"/>
    <n v="2"/>
    <n v="1"/>
    <n v="116"/>
    <n v="2007"/>
    <s v="21 Roberts St"/>
    <s v="Brunswick East"/>
    <x v="3"/>
    <x v="1"/>
    <x v="3"/>
    <x v="0"/>
  </r>
  <r>
    <x v="53"/>
    <n v="760000"/>
    <x v="1"/>
    <s v="Property Barons"/>
    <s v="Sale"/>
    <n v="3042"/>
    <n v="3"/>
    <n v="2"/>
    <n v="1"/>
    <n v="198"/>
    <n v="2008"/>
    <s v="1/15 Ross St"/>
    <s v="Niddrie"/>
    <x v="8"/>
    <x v="0"/>
    <x v="3"/>
    <x v="0"/>
  </r>
  <r>
    <x v="53"/>
    <n v="750000"/>
    <x v="0"/>
    <s v="Jones and Jones"/>
    <s v="Auction"/>
    <n v="3012"/>
    <n v="3"/>
    <n v="2"/>
    <n v="1"/>
    <n v="782"/>
    <m/>
    <s v="191 Ballarat Rd"/>
    <s v="Maidstone"/>
    <x v="4"/>
    <x v="0"/>
    <x v="3"/>
    <x v="0"/>
  </r>
  <r>
    <x v="53"/>
    <n v="1101000"/>
    <x v="0"/>
    <s v="Property Barons"/>
    <s v="Sale"/>
    <n v="3107"/>
    <n v="3"/>
    <n v="2"/>
    <n v="2"/>
    <n v="643"/>
    <n v="1965"/>
    <s v="65 Glenair St"/>
    <s v="Templestowe Lower"/>
    <x v="16"/>
    <x v="3"/>
    <x v="3"/>
    <x v="0"/>
  </r>
  <r>
    <x v="53"/>
    <n v="1165000"/>
    <x v="0"/>
    <s v="Jones and Jones"/>
    <s v="Auction"/>
    <n v="3204"/>
    <n v="3"/>
    <n v="1"/>
    <n v="2"/>
    <n v="694"/>
    <n v="1950"/>
    <s v="5 Luckins Rd"/>
    <s v="Bentleigh"/>
    <x v="9"/>
    <x v="2"/>
    <x v="3"/>
    <x v="0"/>
  </r>
  <r>
    <x v="53"/>
    <n v="600000"/>
    <x v="0"/>
    <s v="Metro Ladder"/>
    <s v="Auction"/>
    <n v="3072"/>
    <n v="3"/>
    <n v="1"/>
    <n v="3"/>
    <n v="503"/>
    <n v="1950"/>
    <s v="126 Albert St"/>
    <s v="Preston"/>
    <x v="10"/>
    <x v="1"/>
    <x v="3"/>
    <x v="0"/>
  </r>
  <r>
    <x v="53"/>
    <n v="1225000"/>
    <x v="0"/>
    <s v="Property Barons"/>
    <s v="Auction"/>
    <n v="3070"/>
    <n v="3"/>
    <n v="1"/>
    <n v="2"/>
    <n v="307"/>
    <n v="1910"/>
    <s v="12 Stott St"/>
    <s v="Northcote"/>
    <x v="10"/>
    <x v="1"/>
    <x v="3"/>
    <x v="0"/>
  </r>
  <r>
    <x v="53"/>
    <n v="593000"/>
    <x v="0"/>
    <s v="Metro Ladder"/>
    <s v="Auction"/>
    <n v="3020"/>
    <n v="3"/>
    <n v="2"/>
    <n v="2"/>
    <n v="605"/>
    <n v="1965"/>
    <s v="29 Norwood St"/>
    <s v="Albion"/>
    <x v="0"/>
    <x v="0"/>
    <x v="3"/>
    <x v="0"/>
  </r>
  <r>
    <x v="53"/>
    <n v="1038000"/>
    <x v="0"/>
    <s v="Sanders"/>
    <s v="Sale"/>
    <n v="3104"/>
    <n v="3"/>
    <n v="2"/>
    <n v="1"/>
    <n v="207"/>
    <n v="2003"/>
    <s v="15 Ellendale St"/>
    <s v="Balwyn North"/>
    <x v="14"/>
    <x v="2"/>
    <x v="3"/>
    <x v="0"/>
  </r>
  <r>
    <x v="53"/>
    <n v="1302000"/>
    <x v="0"/>
    <s v="Flanders &amp; Fish"/>
    <s v="Sale"/>
    <n v="3124"/>
    <n v="3"/>
    <n v="1"/>
    <n v="1"/>
    <n v="427"/>
    <n v="1938"/>
    <s v="163 Through Rd"/>
    <s v="Camberwell"/>
    <x v="14"/>
    <x v="2"/>
    <x v="3"/>
    <x v="0"/>
  </r>
  <r>
    <x v="54"/>
    <n v="780000"/>
    <x v="0"/>
    <s v="Cunninghams"/>
    <s v="Sale"/>
    <n v="3068"/>
    <n v="2"/>
    <n v="1"/>
    <n v="1"/>
    <n v="155"/>
    <n v="1880"/>
    <s v="66 Noone St"/>
    <s v="Clifton Hill"/>
    <x v="1"/>
    <x v="1"/>
    <x v="3"/>
    <x v="0"/>
  </r>
  <r>
    <x v="54"/>
    <n v="835000"/>
    <x v="1"/>
    <s v="Jones and Jones"/>
    <s v="Sale"/>
    <n v="3145"/>
    <n v="2"/>
    <n v="1"/>
    <n v="1"/>
    <n v="0"/>
    <n v="1930"/>
    <s v="5/417 Wattletree Rd"/>
    <s v="Malvern East"/>
    <x v="12"/>
    <x v="2"/>
    <x v="3"/>
    <x v="0"/>
  </r>
  <r>
    <x v="54"/>
    <n v="1700000"/>
    <x v="0"/>
    <s v="Flanders &amp; Fish"/>
    <s v="Auction"/>
    <n v="3145"/>
    <n v="4"/>
    <n v="3"/>
    <n v="2"/>
    <n v="365"/>
    <n v="1930"/>
    <s v="8 MacGregor St"/>
    <s v="Malvern East"/>
    <x v="12"/>
    <x v="2"/>
    <x v="3"/>
    <x v="0"/>
  </r>
  <r>
    <x v="54"/>
    <n v="650000"/>
    <x v="1"/>
    <s v="Maxwells"/>
    <s v="Auction"/>
    <n v="3182"/>
    <n v="2"/>
    <n v="1"/>
    <n v="0"/>
    <n v="822"/>
    <n v="1930"/>
    <s v="2/16 Charnwood Rd"/>
    <s v="St Kilda"/>
    <x v="5"/>
    <x v="2"/>
    <x v="3"/>
    <x v="0"/>
  </r>
  <r>
    <x v="54"/>
    <n v="488500"/>
    <x v="2"/>
    <s v="Flanders &amp; Fish"/>
    <s v="Sale"/>
    <n v="3046"/>
    <n v="2"/>
    <n v="2"/>
    <n v="1"/>
    <n v="190"/>
    <m/>
    <s v="4/36 Acacia St"/>
    <s v="Glenroy"/>
    <x v="3"/>
    <x v="1"/>
    <x v="3"/>
    <x v="0"/>
  </r>
  <r>
    <x v="54"/>
    <n v="515000"/>
    <x v="1"/>
    <s v="Cunninghams"/>
    <s v="Sale"/>
    <n v="3058"/>
    <n v="2"/>
    <n v="1"/>
    <n v="2"/>
    <n v="0"/>
    <n v="1970"/>
    <s v="3/19 Chandos St"/>
    <s v="Coburg"/>
    <x v="3"/>
    <x v="1"/>
    <x v="3"/>
    <x v="0"/>
  </r>
  <r>
    <x v="54"/>
    <n v="641000"/>
    <x v="2"/>
    <s v="Maxwells"/>
    <s v="Auction"/>
    <n v="3056"/>
    <n v="3"/>
    <n v="2"/>
    <n v="1"/>
    <n v="0"/>
    <n v="1900"/>
    <s v="8/2 Pottery Ct"/>
    <s v="Brunswick"/>
    <x v="3"/>
    <x v="1"/>
    <x v="3"/>
    <x v="0"/>
  </r>
  <r>
    <x v="54"/>
    <n v="601200"/>
    <x v="0"/>
    <s v="Cunninghams"/>
    <s v="Sale"/>
    <n v="3033"/>
    <n v="3"/>
    <n v="1"/>
    <n v="1"/>
    <n v="554"/>
    <n v="1960"/>
    <s v="40 Borva Dr"/>
    <s v="Keilor East"/>
    <x v="8"/>
    <x v="0"/>
    <x v="3"/>
    <x v="0"/>
  </r>
  <r>
    <x v="54"/>
    <n v="1076000"/>
    <x v="0"/>
    <s v="Property Barons"/>
    <s v="Sale"/>
    <n v="3042"/>
    <n v="3"/>
    <n v="1"/>
    <n v="1"/>
    <n v="654"/>
    <m/>
    <s v="26 Nolan St"/>
    <s v="Niddrie"/>
    <x v="8"/>
    <x v="0"/>
    <x v="3"/>
    <x v="0"/>
  </r>
  <r>
    <x v="54"/>
    <n v="1100000"/>
    <x v="0"/>
    <s v="Metro Ladder"/>
    <s v="Auction"/>
    <n v="3033"/>
    <n v="5"/>
    <n v="2"/>
    <n v="2"/>
    <n v="781"/>
    <m/>
    <s v="5 Clover Ct"/>
    <s v="Keilor East"/>
    <x v="8"/>
    <x v="0"/>
    <x v="3"/>
    <x v="0"/>
  </r>
  <r>
    <x v="54"/>
    <n v="732000"/>
    <x v="0"/>
    <s v="Cunninghams"/>
    <s v="Auction"/>
    <n v="3031"/>
    <n v="2"/>
    <n v="2"/>
    <n v="1"/>
    <n v="94"/>
    <n v="2002"/>
    <s v="38 Rourke La"/>
    <s v="Kensington"/>
    <x v="13"/>
    <x v="1"/>
    <x v="3"/>
    <x v="0"/>
  </r>
  <r>
    <x v="54"/>
    <n v="920000"/>
    <x v="0"/>
    <s v="Maxwells"/>
    <s v="Auction"/>
    <n v="3011"/>
    <n v="3"/>
    <n v="2"/>
    <n v="2"/>
    <n v="0"/>
    <n v="2000"/>
    <s v="38 Alfred St"/>
    <s v="Seddon"/>
    <x v="4"/>
    <x v="0"/>
    <x v="3"/>
    <x v="0"/>
  </r>
  <r>
    <x v="54"/>
    <n v="350000"/>
    <x v="1"/>
    <s v="Zimmerman"/>
    <s v="Auction"/>
    <n v="3071"/>
    <n v="2"/>
    <n v="1"/>
    <n v="1"/>
    <n v="0"/>
    <n v="1960"/>
    <s v="4/77 Pender St"/>
    <s v="Thornbury"/>
    <x v="10"/>
    <x v="1"/>
    <x v="3"/>
    <x v="0"/>
  </r>
  <r>
    <x v="54"/>
    <n v="1850000"/>
    <x v="2"/>
    <s v="Jones and Jones"/>
    <s v="Auction"/>
    <n v="3186"/>
    <n v="3"/>
    <n v="2"/>
    <n v="2"/>
    <n v="0"/>
    <m/>
    <s v="36a Warleigh Gr"/>
    <s v="Brighton"/>
    <x v="15"/>
    <x v="2"/>
    <x v="3"/>
    <x v="0"/>
  </r>
  <r>
    <x v="55"/>
    <n v="560000"/>
    <x v="1"/>
    <s v="Cunninghams"/>
    <s v="Auction"/>
    <n v="3121"/>
    <n v="2"/>
    <n v="2"/>
    <n v="1"/>
    <n v="0"/>
    <n v="2004"/>
    <s v="153/73 River St"/>
    <s v="Richmond"/>
    <x v="1"/>
    <x v="1"/>
    <x v="3"/>
    <x v="0"/>
  </r>
  <r>
    <x v="55"/>
    <n v="897500"/>
    <x v="2"/>
    <s v="Jones and Jones"/>
    <s v="Sale"/>
    <n v="3066"/>
    <n v="3"/>
    <n v="2"/>
    <n v="1"/>
    <n v="82"/>
    <n v="1995"/>
    <s v="1/60 Budd St"/>
    <s v="Collingwood"/>
    <x v="1"/>
    <x v="1"/>
    <x v="3"/>
    <x v="0"/>
  </r>
  <r>
    <x v="55"/>
    <n v="785000"/>
    <x v="1"/>
    <s v="Best Bricks"/>
    <s v="Auction"/>
    <n v="3182"/>
    <n v="2"/>
    <n v="2"/>
    <n v="2"/>
    <n v="0"/>
    <n v="2006"/>
    <s v="7/104 Barkly St"/>
    <s v="St Kilda"/>
    <x v="5"/>
    <x v="2"/>
    <x v="3"/>
    <x v="0"/>
  </r>
  <r>
    <x v="55"/>
    <n v="1141000"/>
    <x v="0"/>
    <s v="Cunninghams"/>
    <s v="Sale"/>
    <n v="3068"/>
    <n v="3"/>
    <n v="1"/>
    <n v="1"/>
    <n v="378"/>
    <m/>
    <s v="282 Glenlyon Rd"/>
    <s v="Fitzroy North"/>
    <x v="3"/>
    <x v="1"/>
    <x v="3"/>
    <x v="0"/>
  </r>
  <r>
    <x v="55"/>
    <n v="460000"/>
    <x v="1"/>
    <s v="Cunninghams"/>
    <s v="Sale"/>
    <n v="3040"/>
    <n v="2"/>
    <n v="1"/>
    <n v="1"/>
    <n v="0"/>
    <n v="1960"/>
    <s v="5/322 Buckley St"/>
    <s v="Essendon"/>
    <x v="8"/>
    <x v="0"/>
    <x v="3"/>
    <x v="0"/>
  </r>
  <r>
    <x v="55"/>
    <n v="960000"/>
    <x v="0"/>
    <s v="Cunninghams"/>
    <s v="Auction"/>
    <n v="3041"/>
    <n v="5"/>
    <n v="3"/>
    <n v="2"/>
    <n v="387"/>
    <m/>
    <s v="7 Colclough Ct"/>
    <s v="Strathmore"/>
    <x v="8"/>
    <x v="0"/>
    <x v="3"/>
    <x v="0"/>
  </r>
  <r>
    <x v="55"/>
    <n v="1683000"/>
    <x v="0"/>
    <s v="Flanders &amp; Fish"/>
    <s v="Auction"/>
    <n v="3039"/>
    <n v="3"/>
    <n v="2"/>
    <n v="2"/>
    <n v="222"/>
    <n v="1880"/>
    <s v="28 Vine St"/>
    <s v="Moonee Ponds"/>
    <x v="8"/>
    <x v="0"/>
    <x v="3"/>
    <x v="0"/>
  </r>
  <r>
    <x v="55"/>
    <n v="1740000"/>
    <x v="0"/>
    <s v="Metro Ladder"/>
    <s v="Sale"/>
    <n v="3039"/>
    <n v="5"/>
    <n v="1"/>
    <n v="2"/>
    <n v="739"/>
    <n v="1930"/>
    <s v="2 Parry St"/>
    <s v="Moonee Ponds"/>
    <x v="8"/>
    <x v="0"/>
    <x v="3"/>
    <x v="0"/>
  </r>
  <r>
    <x v="55"/>
    <n v="1415500"/>
    <x v="0"/>
    <s v="Metro Ladder"/>
    <s v="Sale"/>
    <n v="3148"/>
    <n v="4"/>
    <n v="2"/>
    <n v="1"/>
    <n v="1033"/>
    <n v="1950"/>
    <s v="2 Fitzroy Gr"/>
    <s v="Chadstone"/>
    <x v="6"/>
    <x v="2"/>
    <x v="3"/>
    <x v="0"/>
  </r>
  <r>
    <x v="55"/>
    <n v="420000"/>
    <x v="1"/>
    <s v="Flanders &amp; Fish"/>
    <s v="Auction"/>
    <n v="3031"/>
    <n v="2"/>
    <n v="1"/>
    <n v="1"/>
    <n v="0"/>
    <n v="1970"/>
    <s v="2/65 Bayswater Rd"/>
    <s v="Kensington"/>
    <x v="13"/>
    <x v="1"/>
    <x v="3"/>
    <x v="0"/>
  </r>
  <r>
    <x v="55"/>
    <n v="780000"/>
    <x v="0"/>
    <s v="Cunninghams"/>
    <s v="Auction"/>
    <n v="3032"/>
    <n v="3"/>
    <n v="3"/>
    <n v="2"/>
    <n v="173"/>
    <n v="2000"/>
    <s v="6/4 Belvedere Cl"/>
    <s v="Maribyrnong"/>
    <x v="4"/>
    <x v="0"/>
    <x v="3"/>
    <x v="0"/>
  </r>
  <r>
    <x v="55"/>
    <n v="1155000"/>
    <x v="0"/>
    <s v="Property Barons"/>
    <s v="Sale"/>
    <n v="3107"/>
    <n v="3"/>
    <n v="1"/>
    <n v="1"/>
    <n v="770"/>
    <m/>
    <s v="5 Michael St"/>
    <s v="Templestowe Lower"/>
    <x v="16"/>
    <x v="3"/>
    <x v="3"/>
    <x v="0"/>
  </r>
  <r>
    <x v="55"/>
    <n v="1500000"/>
    <x v="0"/>
    <s v="Jones and Jones"/>
    <s v="Auction"/>
    <n v="3107"/>
    <n v="4"/>
    <n v="2"/>
    <n v="2"/>
    <n v="420"/>
    <n v="2013"/>
    <s v="271 High St"/>
    <s v="Templestowe Lower"/>
    <x v="16"/>
    <x v="3"/>
    <x v="3"/>
    <x v="0"/>
  </r>
  <r>
    <x v="55"/>
    <n v="2000000"/>
    <x v="0"/>
    <s v="Cunninghams"/>
    <s v="Auction"/>
    <n v="3070"/>
    <n v="6"/>
    <n v="2"/>
    <n v="2"/>
    <n v="772"/>
    <n v="1992"/>
    <s v="12 Simpson St"/>
    <s v="Northcote"/>
    <x v="10"/>
    <x v="1"/>
    <x v="3"/>
    <x v="0"/>
  </r>
  <r>
    <x v="55"/>
    <n v="2700000"/>
    <x v="0"/>
    <s v="Metro Ladder"/>
    <s v="Sale"/>
    <n v="3070"/>
    <n v="5"/>
    <n v="3"/>
    <n v="3"/>
    <n v="490"/>
    <n v="1920"/>
    <s v="81 Mitchell St"/>
    <s v="Northcote"/>
    <x v="10"/>
    <x v="1"/>
    <x v="3"/>
    <x v="0"/>
  </r>
  <r>
    <x v="55"/>
    <n v="472500"/>
    <x v="0"/>
    <s v="Cunninghams"/>
    <s v="Auction"/>
    <n v="3020"/>
    <n v="3"/>
    <n v="1"/>
    <n v="1"/>
    <n v="586"/>
    <m/>
    <s v="5 Empress Ct"/>
    <s v="Sunshine West"/>
    <x v="0"/>
    <x v="0"/>
    <x v="3"/>
    <x v="0"/>
  </r>
  <r>
    <x v="55"/>
    <n v="735000"/>
    <x v="1"/>
    <s v="Sanders"/>
    <s v="Sale"/>
    <n v="3104"/>
    <n v="2"/>
    <n v="1"/>
    <n v="1"/>
    <n v="1075"/>
    <n v="1970"/>
    <s v="3/52 Maud St"/>
    <s v="Balwyn North"/>
    <x v="14"/>
    <x v="2"/>
    <x v="3"/>
    <x v="0"/>
  </r>
  <r>
    <x v="55"/>
    <n v="1880000"/>
    <x v="0"/>
    <s v="Zimmerman"/>
    <s v="Sale"/>
    <n v="3146"/>
    <n v="3"/>
    <n v="2"/>
    <n v="2"/>
    <n v="668"/>
    <n v="1920"/>
    <s v="20 Ruskin Rd"/>
    <s v="Glen Iris"/>
    <x v="14"/>
    <x v="2"/>
    <x v="3"/>
    <x v="0"/>
  </r>
  <r>
    <x v="55"/>
    <n v="1987000"/>
    <x v="0"/>
    <s v="Jones and Jones"/>
    <s v="Sale"/>
    <n v="3124"/>
    <n v="3"/>
    <n v="2"/>
    <n v="2"/>
    <n v="706"/>
    <n v="1960"/>
    <s v="89 Radnor St"/>
    <s v="Camberwell"/>
    <x v="14"/>
    <x v="2"/>
    <x v="3"/>
    <x v="0"/>
  </r>
  <r>
    <x v="55"/>
    <n v="3020000"/>
    <x v="0"/>
    <s v="Flanders &amp; Fish"/>
    <s v="Sale"/>
    <n v="3123"/>
    <n v="3"/>
    <n v="2"/>
    <n v="2"/>
    <n v="832"/>
    <m/>
    <s v="75 Leura Gr"/>
    <s v="Hawthorn East"/>
    <x v="14"/>
    <x v="2"/>
    <x v="3"/>
    <x v="0"/>
  </r>
  <r>
    <x v="55"/>
    <n v="1865000"/>
    <x v="0"/>
    <s v="Metro Ladder"/>
    <s v="Auction"/>
    <n v="3186"/>
    <n v="3"/>
    <n v="2"/>
    <n v="2"/>
    <n v="295"/>
    <m/>
    <s v="72 William St"/>
    <s v="Brighton"/>
    <x v="15"/>
    <x v="2"/>
    <x v="3"/>
    <x v="0"/>
  </r>
  <r>
    <x v="55"/>
    <n v="420000"/>
    <x v="1"/>
    <s v="Property Barons"/>
    <s v="Auction"/>
    <n v="3079"/>
    <n v="1"/>
    <n v="1"/>
    <n v="1"/>
    <n v="55"/>
    <n v="1970"/>
    <s v="3/16 Elphin St"/>
    <s v="Ivanhoe"/>
    <x v="17"/>
    <x v="3"/>
    <x v="3"/>
    <x v="0"/>
  </r>
  <r>
    <x v="56"/>
    <n v="400000"/>
    <x v="1"/>
    <s v="Cunninghams"/>
    <s v="Auction"/>
    <n v="3128"/>
    <n v="2"/>
    <n v="1"/>
    <n v="1"/>
    <n v="0"/>
    <m/>
    <s v="3/5 Kent Rd"/>
    <s v="Box Hill"/>
    <x v="2"/>
    <x v="3"/>
    <x v="3"/>
    <x v="0"/>
  </r>
  <r>
    <x v="56"/>
    <n v="349000"/>
    <x v="1"/>
    <s v="Melbourne Homes"/>
    <s v="Auction"/>
    <n v="3142"/>
    <n v="1"/>
    <n v="1"/>
    <n v="1"/>
    <n v="0"/>
    <n v="1958"/>
    <s v="1/21 Bruce St"/>
    <s v="Toorak"/>
    <x v="12"/>
    <x v="2"/>
    <x v="3"/>
    <x v="0"/>
  </r>
  <r>
    <x v="56"/>
    <n v="370000"/>
    <x v="1"/>
    <s v="Metro Ladder"/>
    <s v="Auction"/>
    <n v="3145"/>
    <n v="2"/>
    <n v="1"/>
    <n v="1"/>
    <n v="0"/>
    <n v="1965"/>
    <s v="6/5 Peak St"/>
    <s v="Malvern East"/>
    <x v="12"/>
    <x v="2"/>
    <x v="3"/>
    <x v="0"/>
  </r>
  <r>
    <x v="56"/>
    <n v="1810000"/>
    <x v="0"/>
    <s v="Metro Ladder"/>
    <s v="Sale"/>
    <n v="3141"/>
    <n v="3"/>
    <n v="1"/>
    <n v="1"/>
    <n v="211"/>
    <n v="1906"/>
    <s v="37 Grosvenor St"/>
    <s v="South Yarra"/>
    <x v="12"/>
    <x v="2"/>
    <x v="3"/>
    <x v="0"/>
  </r>
  <r>
    <x v="56"/>
    <n v="600000"/>
    <x v="1"/>
    <s v="Cunninghams"/>
    <s v="Sale"/>
    <n v="3181"/>
    <n v="2"/>
    <n v="1"/>
    <n v="1"/>
    <n v="0"/>
    <n v="1970"/>
    <s v="10/27 Lewisham Rd"/>
    <s v="Windsor"/>
    <x v="5"/>
    <x v="2"/>
    <x v="3"/>
    <x v="0"/>
  </r>
  <r>
    <x v="56"/>
    <n v="442000"/>
    <x v="1"/>
    <s v="Metro Ladder"/>
    <s v="Sale"/>
    <n v="3046"/>
    <n v="2"/>
    <n v="1"/>
    <n v="1"/>
    <n v="245"/>
    <m/>
    <s v="1/47 Lytton St"/>
    <s v="Glenroy"/>
    <x v="3"/>
    <x v="1"/>
    <x v="3"/>
    <x v="0"/>
  </r>
  <r>
    <x v="56"/>
    <n v="525000"/>
    <x v="0"/>
    <s v="Metro Ladder"/>
    <s v="Sale"/>
    <n v="3046"/>
    <n v="3"/>
    <n v="1"/>
    <n v="1"/>
    <n v="665"/>
    <n v="1950"/>
    <s v="40 View St"/>
    <s v="Glenroy"/>
    <x v="3"/>
    <x v="1"/>
    <x v="3"/>
    <x v="0"/>
  </r>
  <r>
    <x v="56"/>
    <n v="570000"/>
    <x v="1"/>
    <s v="Cunninghams"/>
    <s v="Auction"/>
    <n v="3032"/>
    <n v="2"/>
    <n v="1"/>
    <n v="1"/>
    <n v="0"/>
    <m/>
    <s v="6/17 Geddes St"/>
    <s v="Ascot Vale"/>
    <x v="8"/>
    <x v="0"/>
    <x v="3"/>
    <x v="0"/>
  </r>
  <r>
    <x v="56"/>
    <n v="736000"/>
    <x v="1"/>
    <s v="Cunninghams"/>
    <s v="Sale"/>
    <n v="3040"/>
    <n v="2"/>
    <n v="1"/>
    <n v="1"/>
    <n v="0"/>
    <n v="1940"/>
    <s v="1/15 Gilbertson St"/>
    <s v="Essendon"/>
    <x v="8"/>
    <x v="0"/>
    <x v="3"/>
    <x v="0"/>
  </r>
  <r>
    <x v="56"/>
    <n v="971000"/>
    <x v="0"/>
    <s v="Cunninghams"/>
    <s v="Auction"/>
    <n v="3032"/>
    <n v="3"/>
    <n v="2"/>
    <n v="2"/>
    <n v="285"/>
    <n v="1900"/>
    <s v="98 Epsom Rd"/>
    <s v="Ascot Vale"/>
    <x v="8"/>
    <x v="0"/>
    <x v="3"/>
    <x v="0"/>
  </r>
  <r>
    <x v="56"/>
    <n v="1100000"/>
    <x v="0"/>
    <s v="Property Barons"/>
    <s v="Sale"/>
    <n v="3042"/>
    <n v="3"/>
    <n v="1"/>
    <n v="1"/>
    <n v="655"/>
    <m/>
    <s v="4 Ida St"/>
    <s v="Niddrie"/>
    <x v="8"/>
    <x v="0"/>
    <x v="3"/>
    <x v="0"/>
  </r>
  <r>
    <x v="56"/>
    <n v="1000000"/>
    <x v="0"/>
    <s v="Cunninghams"/>
    <s v="Auction"/>
    <n v="3207"/>
    <n v="2"/>
    <n v="1"/>
    <n v="1"/>
    <n v="90"/>
    <n v="2007"/>
    <s v="106 Ross St"/>
    <s v="Port Melbourne"/>
    <x v="13"/>
    <x v="2"/>
    <x v="3"/>
    <x v="0"/>
  </r>
  <r>
    <x v="56"/>
    <n v="1010000"/>
    <x v="0"/>
    <s v="Maxwells"/>
    <s v="Auction"/>
    <n v="3031"/>
    <n v="3"/>
    <n v="1"/>
    <n v="0"/>
    <n v="234"/>
    <n v="1900"/>
    <s v="67 Collett St"/>
    <s v="Kensington"/>
    <x v="13"/>
    <x v="1"/>
    <x v="3"/>
    <x v="0"/>
  </r>
  <r>
    <x v="56"/>
    <n v="550000"/>
    <x v="2"/>
    <s v="Cunninghams"/>
    <s v="Auction"/>
    <n v="3032"/>
    <n v="3"/>
    <n v="2"/>
    <n v="2"/>
    <n v="77"/>
    <n v="2000"/>
    <s v="18 Blair St"/>
    <s v="Maribyrnong"/>
    <x v="4"/>
    <x v="0"/>
    <x v="3"/>
    <x v="0"/>
  </r>
  <r>
    <x v="56"/>
    <n v="1060000"/>
    <x v="0"/>
    <s v="Metro Ladder"/>
    <s v="Auction"/>
    <n v="3163"/>
    <n v="3"/>
    <n v="1"/>
    <n v="2"/>
    <n v="595"/>
    <n v="1957"/>
    <s v="38 Dalny Rd"/>
    <s v="Murrumbeena"/>
    <x v="9"/>
    <x v="2"/>
    <x v="3"/>
    <x v="0"/>
  </r>
  <r>
    <x v="56"/>
    <n v="613000"/>
    <x v="0"/>
    <s v="Cunninghams"/>
    <s v="Sale"/>
    <n v="3073"/>
    <n v="3"/>
    <n v="1"/>
    <n v="2"/>
    <n v="745"/>
    <n v="1985"/>
    <s v="25 Florence Cl"/>
    <s v="Reservoir"/>
    <x v="10"/>
    <x v="1"/>
    <x v="3"/>
    <x v="0"/>
  </r>
  <r>
    <x v="56"/>
    <n v="760000"/>
    <x v="0"/>
    <s v="Cunninghams"/>
    <s v="Sale"/>
    <n v="3071"/>
    <n v="2"/>
    <n v="1"/>
    <n v="0"/>
    <n v="0"/>
    <n v="1900"/>
    <s v="84 Raleigh St"/>
    <s v="Thornbury"/>
    <x v="10"/>
    <x v="1"/>
    <x v="3"/>
    <x v="0"/>
  </r>
  <r>
    <x v="56"/>
    <n v="500000"/>
    <x v="2"/>
    <s v="Best Bricks"/>
    <s v="Auction"/>
    <n v="3020"/>
    <n v="3"/>
    <n v="1"/>
    <n v="2"/>
    <n v="224"/>
    <n v="1985"/>
    <s v="3/2 Cooper St"/>
    <s v="Sunshine"/>
    <x v="0"/>
    <x v="0"/>
    <x v="3"/>
    <x v="0"/>
  </r>
  <r>
    <x v="56"/>
    <n v="1155000"/>
    <x v="0"/>
    <s v="Jones and Jones"/>
    <s v="Sale"/>
    <n v="3122"/>
    <n v="2"/>
    <n v="1"/>
    <n v="2"/>
    <n v="235"/>
    <m/>
    <s v="23 Melville St"/>
    <s v="Hawthorn"/>
    <x v="14"/>
    <x v="2"/>
    <x v="3"/>
    <x v="0"/>
  </r>
  <r>
    <x v="56"/>
    <n v="1500000"/>
    <x v="0"/>
    <s v="Jones and Jones"/>
    <s v="Auction"/>
    <n v="3104"/>
    <n v="4"/>
    <n v="2"/>
    <n v="2"/>
    <n v="610"/>
    <m/>
    <s v="10 Seattle St"/>
    <s v="Balwyn North"/>
    <x v="14"/>
    <x v="2"/>
    <x v="3"/>
    <x v="0"/>
  </r>
  <r>
    <x v="56"/>
    <n v="2130000"/>
    <x v="0"/>
    <s v="Jones and Jones"/>
    <s v="Auction"/>
    <n v="3103"/>
    <n v="4"/>
    <n v="2"/>
    <n v="2"/>
    <n v="664"/>
    <m/>
    <s v="27 Nungerner St"/>
    <s v="Balwyn"/>
    <x v="14"/>
    <x v="2"/>
    <x v="3"/>
    <x v="0"/>
  </r>
  <r>
    <x v="57"/>
    <n v="1045000"/>
    <x v="0"/>
    <s v="Jones and Jones"/>
    <s v="Sale"/>
    <n v="3121"/>
    <n v="2"/>
    <n v="1"/>
    <n v="1"/>
    <n v="138"/>
    <n v="1890"/>
    <s v="45 Westbank Tce"/>
    <s v="Richmond"/>
    <x v="1"/>
    <x v="1"/>
    <x v="3"/>
    <x v="0"/>
  </r>
  <r>
    <x v="57"/>
    <n v="367000"/>
    <x v="1"/>
    <s v="Metro Ladder"/>
    <s v="Sale"/>
    <n v="3141"/>
    <n v="1"/>
    <n v="1"/>
    <n v="0"/>
    <n v="0"/>
    <n v="1950"/>
    <s v="24/384 Toorak Rd"/>
    <s v="South Yarra"/>
    <x v="12"/>
    <x v="2"/>
    <x v="3"/>
    <x v="0"/>
  </r>
  <r>
    <x v="57"/>
    <n v="450000"/>
    <x v="1"/>
    <s v="Metro Ladder"/>
    <s v="Auction"/>
    <n v="3141"/>
    <n v="2"/>
    <n v="1"/>
    <n v="1"/>
    <n v="0"/>
    <m/>
    <s v="6/432 Punt Rd"/>
    <s v="South Yarra"/>
    <x v="12"/>
    <x v="2"/>
    <x v="3"/>
    <x v="0"/>
  </r>
  <r>
    <x v="57"/>
    <n v="650000"/>
    <x v="1"/>
    <s v="Zimmerman"/>
    <s v="Auction"/>
    <n v="3141"/>
    <n v="2"/>
    <n v="1"/>
    <n v="1"/>
    <n v="0"/>
    <n v="1986"/>
    <s v="13/55 Darling St"/>
    <s v="South Yarra"/>
    <x v="12"/>
    <x v="2"/>
    <x v="3"/>
    <x v="0"/>
  </r>
  <r>
    <x v="57"/>
    <n v="575000"/>
    <x v="1"/>
    <s v="Jones and Jones"/>
    <s v="Sale"/>
    <n v="3182"/>
    <n v="2"/>
    <n v="2"/>
    <n v="1"/>
    <n v="0"/>
    <n v="2013"/>
    <s v="104/13 Wellington St"/>
    <s v="St Kilda"/>
    <x v="5"/>
    <x v="2"/>
    <x v="3"/>
    <x v="0"/>
  </r>
  <r>
    <x v="57"/>
    <n v="1020000"/>
    <x v="0"/>
    <s v="Maxwells"/>
    <s v="Sale"/>
    <n v="3206"/>
    <n v="2"/>
    <n v="1"/>
    <n v="1"/>
    <n v="107"/>
    <n v="1900"/>
    <s v="81 Carter St"/>
    <s v="Middle Park"/>
    <x v="5"/>
    <x v="2"/>
    <x v="3"/>
    <x v="0"/>
  </r>
  <r>
    <x v="57"/>
    <n v="400000"/>
    <x v="1"/>
    <s v="Jones and Jones"/>
    <s v="Auction"/>
    <n v="3057"/>
    <n v="2"/>
    <n v="1"/>
    <n v="1"/>
    <n v="0"/>
    <m/>
    <s v="18/408 Lygon St"/>
    <s v="Brunswick East"/>
    <x v="3"/>
    <x v="1"/>
    <x v="3"/>
    <x v="0"/>
  </r>
  <r>
    <x v="57"/>
    <n v="1010000"/>
    <x v="0"/>
    <s v="Property Barons"/>
    <s v="Sale"/>
    <n v="3033"/>
    <n v="4"/>
    <n v="2"/>
    <n v="2"/>
    <n v="776"/>
    <n v="1980"/>
    <s v="4 Trent Ct"/>
    <s v="Keilor East"/>
    <x v="8"/>
    <x v="0"/>
    <x v="3"/>
    <x v="0"/>
  </r>
  <r>
    <x v="57"/>
    <n v="720000"/>
    <x v="1"/>
    <s v="Jones and Jones"/>
    <s v="Sale"/>
    <n v="3207"/>
    <n v="2"/>
    <n v="2"/>
    <n v="1"/>
    <n v="0"/>
    <n v="2012"/>
    <s v="202/115 Nott St"/>
    <s v="Port Melbourne"/>
    <x v="13"/>
    <x v="2"/>
    <x v="3"/>
    <x v="0"/>
  </r>
  <r>
    <x v="57"/>
    <n v="485000"/>
    <x v="1"/>
    <s v="Maxwells"/>
    <s v="Sale"/>
    <n v="3012"/>
    <n v="2"/>
    <n v="1"/>
    <n v="1"/>
    <n v="152"/>
    <m/>
    <s v="2/45 Cathcart St"/>
    <s v="Maidstone"/>
    <x v="4"/>
    <x v="0"/>
    <x v="3"/>
    <x v="0"/>
  </r>
  <r>
    <x v="57"/>
    <n v="677500"/>
    <x v="0"/>
    <s v="Maxwells"/>
    <s v="Sale"/>
    <n v="3012"/>
    <n v="2"/>
    <n v="1"/>
    <n v="1"/>
    <n v="224"/>
    <n v="1915"/>
    <s v="104 Williamstown Rd"/>
    <s v="Kingsville"/>
    <x v="4"/>
    <x v="0"/>
    <x v="3"/>
    <x v="0"/>
  </r>
  <r>
    <x v="57"/>
    <n v="1137500"/>
    <x v="0"/>
    <s v="Metro Ladder"/>
    <s v="Sale"/>
    <n v="3013"/>
    <n v="5"/>
    <n v="3"/>
    <n v="4"/>
    <n v="446"/>
    <n v="1950"/>
    <s v="129 Roberts St"/>
    <s v="Yarraville"/>
    <x v="4"/>
    <x v="0"/>
    <x v="3"/>
    <x v="0"/>
  </r>
  <r>
    <x v="57"/>
    <n v="1540000"/>
    <x v="0"/>
    <s v="Cunninghams"/>
    <s v="Sale"/>
    <n v="3078"/>
    <n v="3"/>
    <n v="1"/>
    <n v="2"/>
    <n v="592"/>
    <m/>
    <s v="44 Naroon Rd"/>
    <s v="Alphington"/>
    <x v="10"/>
    <x v="1"/>
    <x v="3"/>
    <x v="0"/>
  </r>
  <r>
    <x v="57"/>
    <n v="1700000"/>
    <x v="0"/>
    <s v="Metro Ladder"/>
    <s v="Auction"/>
    <n v="3070"/>
    <n v="4"/>
    <n v="2"/>
    <n v="1"/>
    <n v="415"/>
    <n v="1900"/>
    <s v="29 Westgarth St"/>
    <s v="Northcote"/>
    <x v="10"/>
    <x v="1"/>
    <x v="3"/>
    <x v="0"/>
  </r>
  <r>
    <x v="57"/>
    <n v="500000"/>
    <x v="0"/>
    <s v="Property Barons"/>
    <s v="Auction"/>
    <n v="3020"/>
    <n v="3"/>
    <n v="1"/>
    <n v="1"/>
    <n v="541"/>
    <n v="1970"/>
    <s v="16 Mapledene Ct"/>
    <s v="Sunshine West"/>
    <x v="0"/>
    <x v="0"/>
    <x v="3"/>
    <x v="0"/>
  </r>
  <r>
    <x v="57"/>
    <n v="830000"/>
    <x v="1"/>
    <s v="Property Barons"/>
    <s v="Sale"/>
    <n v="3126"/>
    <n v="2"/>
    <n v="1"/>
    <n v="1"/>
    <n v="110"/>
    <n v="1960"/>
    <s v="3/13 Wattle Valley Rd"/>
    <s v="Canterbury"/>
    <x v="14"/>
    <x v="2"/>
    <x v="3"/>
    <x v="0"/>
  </r>
  <r>
    <x v="57"/>
    <n v="2000000"/>
    <x v="0"/>
    <s v="Metro Ladder"/>
    <s v="Auction"/>
    <n v="3103"/>
    <n v="4"/>
    <n v="1"/>
    <n v="2"/>
    <n v="739"/>
    <n v="1930"/>
    <s v="26 Wills St"/>
    <s v="Balwyn"/>
    <x v="14"/>
    <x v="2"/>
    <x v="3"/>
    <x v="0"/>
  </r>
  <r>
    <x v="57"/>
    <n v="2050000"/>
    <x v="0"/>
    <s v="Jones and Jones"/>
    <s v="Auction"/>
    <n v="3127"/>
    <n v="4"/>
    <n v="2"/>
    <n v="2"/>
    <n v="949"/>
    <n v="1910"/>
    <s v="212 Union Rd"/>
    <s v="Surrey Hills"/>
    <x v="14"/>
    <x v="2"/>
    <x v="3"/>
    <x v="0"/>
  </r>
  <r>
    <x v="57"/>
    <n v="2950000"/>
    <x v="0"/>
    <s v="Flanders &amp; Fish"/>
    <s v="Auction"/>
    <n v="3124"/>
    <n v="4"/>
    <n v="2"/>
    <n v="4"/>
    <n v="661"/>
    <m/>
    <s v="68 Hunter Rd"/>
    <s v="Camberwell"/>
    <x v="14"/>
    <x v="2"/>
    <x v="3"/>
    <x v="0"/>
  </r>
  <r>
    <x v="57"/>
    <n v="820000"/>
    <x v="0"/>
    <s v="Melbourne Homes"/>
    <s v="Sale"/>
    <n v="3084"/>
    <n v="3"/>
    <n v="2"/>
    <n v="2"/>
    <n v="628"/>
    <n v="1960"/>
    <s v="40 Castleton Rd"/>
    <s v="Viewbank"/>
    <x v="17"/>
    <x v="3"/>
    <x v="3"/>
    <x v="0"/>
  </r>
  <r>
    <x v="58"/>
    <n v="1060000"/>
    <x v="0"/>
    <s v="Cunninghams"/>
    <s v="Sale"/>
    <n v="3125"/>
    <n v="5"/>
    <n v="3"/>
    <n v="2"/>
    <n v="326"/>
    <n v="2013"/>
    <s v="1/34 Cumming St"/>
    <s v="Burwood"/>
    <x v="2"/>
    <x v="2"/>
    <x v="3"/>
    <x v="0"/>
  </r>
  <r>
    <x v="58"/>
    <n v="400000"/>
    <x v="1"/>
    <s v="SJ"/>
    <s v="Sale"/>
    <n v="3141"/>
    <n v="1"/>
    <n v="1"/>
    <n v="1"/>
    <n v="1424"/>
    <m/>
    <s v="17/393 Toorak Rd"/>
    <s v="South Yarra"/>
    <x v="12"/>
    <x v="2"/>
    <x v="3"/>
    <x v="0"/>
  </r>
  <r>
    <x v="58"/>
    <n v="385000"/>
    <x v="1"/>
    <s v="Cunninghams"/>
    <s v="Auction"/>
    <n v="3182"/>
    <n v="2"/>
    <n v="1"/>
    <n v="1"/>
    <n v="0"/>
    <n v="1970"/>
    <s v="4/27 Robe St"/>
    <s v="St Kilda"/>
    <x v="5"/>
    <x v="2"/>
    <x v="3"/>
    <x v="0"/>
  </r>
  <r>
    <x v="58"/>
    <n v="720000"/>
    <x v="1"/>
    <s v="Jones and Jones"/>
    <s v="Sale"/>
    <n v="3207"/>
    <n v="2"/>
    <n v="1"/>
    <n v="1"/>
    <n v="0"/>
    <m/>
    <s v="7/55 Johnston St"/>
    <s v="Port Melbourne"/>
    <x v="5"/>
    <x v="2"/>
    <x v="3"/>
    <x v="0"/>
  </r>
  <r>
    <x v="58"/>
    <n v="1500000"/>
    <x v="0"/>
    <s v="Maxwells"/>
    <s v="Auction"/>
    <n v="3206"/>
    <n v="3"/>
    <n v="2"/>
    <n v="1"/>
    <n v="151"/>
    <n v="1880"/>
    <s v="82 Hambleton St"/>
    <s v="Middle Park"/>
    <x v="5"/>
    <x v="2"/>
    <x v="3"/>
    <x v="0"/>
  </r>
  <r>
    <x v="58"/>
    <n v="738000"/>
    <x v="0"/>
    <s v="Metro Ladder"/>
    <s v="Auction"/>
    <n v="3044"/>
    <n v="3"/>
    <n v="1"/>
    <n v="1"/>
    <n v="821"/>
    <n v="1974"/>
    <s v="2 Donnelly Ct"/>
    <s v="Pascoe Vale"/>
    <x v="3"/>
    <x v="1"/>
    <x v="3"/>
    <x v="0"/>
  </r>
  <r>
    <x v="58"/>
    <n v="900000"/>
    <x v="0"/>
    <s v="Metro Ladder"/>
    <s v="Auction"/>
    <n v="3055"/>
    <n v="2"/>
    <n v="1"/>
    <n v="1"/>
    <n v="410"/>
    <m/>
    <s v="102 Melville Rd"/>
    <s v="Brunswick West"/>
    <x v="3"/>
    <x v="1"/>
    <x v="3"/>
    <x v="0"/>
  </r>
  <r>
    <x v="58"/>
    <n v="936000"/>
    <x v="0"/>
    <s v="Cunninghams"/>
    <s v="Sale"/>
    <n v="3056"/>
    <n v="2"/>
    <n v="1"/>
    <n v="2"/>
    <n v="200"/>
    <m/>
    <s v="58 Donald St"/>
    <s v="Brunswick"/>
    <x v="3"/>
    <x v="1"/>
    <x v="3"/>
    <x v="0"/>
  </r>
  <r>
    <x v="58"/>
    <n v="800000"/>
    <x v="2"/>
    <s v="Property Barons"/>
    <s v="Auction"/>
    <n v="3040"/>
    <n v="3"/>
    <n v="3"/>
    <n v="2"/>
    <n v="242"/>
    <n v="2013"/>
    <s v="1/410 Buckley St"/>
    <s v="Essendon West"/>
    <x v="8"/>
    <x v="0"/>
    <x v="3"/>
    <x v="0"/>
  </r>
  <r>
    <x v="58"/>
    <n v="1160000"/>
    <x v="0"/>
    <s v="Flanders &amp; Fish"/>
    <s v="Sale"/>
    <n v="3034"/>
    <n v="4"/>
    <n v="3"/>
    <n v="2"/>
    <n v="789"/>
    <m/>
    <s v="14 Lovett Dr"/>
    <s v="Avondale Heights"/>
    <x v="8"/>
    <x v="0"/>
    <x v="3"/>
    <x v="0"/>
  </r>
  <r>
    <x v="58"/>
    <n v="1310000"/>
    <x v="0"/>
    <s v="Jones and Jones"/>
    <s v="Sale"/>
    <n v="3039"/>
    <n v="4"/>
    <n v="3"/>
    <n v="2"/>
    <n v="475"/>
    <m/>
    <s v="22 McPherson St"/>
    <s v="Moonee Ponds"/>
    <x v="8"/>
    <x v="0"/>
    <x v="3"/>
    <x v="0"/>
  </r>
  <r>
    <x v="58"/>
    <n v="675000"/>
    <x v="2"/>
    <s v="Flanders &amp; Fish"/>
    <s v="Auction"/>
    <n v="3032"/>
    <n v="3"/>
    <n v="2"/>
    <n v="2"/>
    <n v="210"/>
    <m/>
    <s v="31 Forge Cl"/>
    <s v="Maribyrnong"/>
    <x v="4"/>
    <x v="0"/>
    <x v="3"/>
    <x v="0"/>
  </r>
  <r>
    <x v="58"/>
    <n v="910000"/>
    <x v="0"/>
    <s v="Jones and Jones"/>
    <s v="Sale"/>
    <n v="3013"/>
    <n v="3"/>
    <n v="3"/>
    <n v="2"/>
    <n v="197"/>
    <n v="2013"/>
    <s v="6 Clarendon St"/>
    <s v="Yarraville"/>
    <x v="4"/>
    <x v="0"/>
    <x v="3"/>
    <x v="0"/>
  </r>
  <r>
    <x v="58"/>
    <n v="588000"/>
    <x v="0"/>
    <s v="Melbourne Homes"/>
    <s v="Sale"/>
    <n v="3025"/>
    <n v="3"/>
    <n v="1"/>
    <n v="1"/>
    <n v="328"/>
    <n v="1970"/>
    <s v="1/95 Mills St"/>
    <s v="Altona North"/>
    <x v="11"/>
    <x v="0"/>
    <x v="3"/>
    <x v="0"/>
  </r>
  <r>
    <x v="58"/>
    <n v="882000"/>
    <x v="2"/>
    <s v="Cunninghams"/>
    <s v="Sale"/>
    <n v="3165"/>
    <n v="3"/>
    <n v="2"/>
    <n v="2"/>
    <n v="208"/>
    <m/>
    <s v="2/5 Pell St"/>
    <s v="Bentleigh East"/>
    <x v="9"/>
    <x v="2"/>
    <x v="3"/>
    <x v="0"/>
  </r>
  <r>
    <x v="58"/>
    <n v="886000"/>
    <x v="0"/>
    <s v="Cunninghams"/>
    <s v="Sale"/>
    <n v="3165"/>
    <n v="3"/>
    <n v="2"/>
    <n v="1"/>
    <n v="185"/>
    <n v="2012"/>
    <s v="3b Manuka St"/>
    <s v="Bentleigh East"/>
    <x v="9"/>
    <x v="2"/>
    <x v="3"/>
    <x v="0"/>
  </r>
  <r>
    <x v="58"/>
    <n v="1100000"/>
    <x v="2"/>
    <s v="Metro Ladder"/>
    <s v="Sale"/>
    <n v="3163"/>
    <n v="4"/>
    <n v="3"/>
    <n v="2"/>
    <n v="305"/>
    <n v="1996"/>
    <s v="1/52 Neville St"/>
    <s v="Carnegie"/>
    <x v="9"/>
    <x v="2"/>
    <x v="3"/>
    <x v="0"/>
  </r>
  <r>
    <x v="58"/>
    <n v="510000"/>
    <x v="1"/>
    <s v="Metro Ladder"/>
    <s v="Auction"/>
    <n v="3071"/>
    <n v="2"/>
    <n v="1"/>
    <n v="1"/>
    <n v="0"/>
    <m/>
    <s v="67/337 Station St"/>
    <s v="Thornbury"/>
    <x v="10"/>
    <x v="1"/>
    <x v="3"/>
    <x v="0"/>
  </r>
  <r>
    <x v="58"/>
    <n v="655000"/>
    <x v="0"/>
    <s v="Cunninghams"/>
    <s v="Auction"/>
    <n v="3073"/>
    <n v="3"/>
    <n v="1"/>
    <n v="1"/>
    <n v="644"/>
    <m/>
    <s v="83 Royal Pde"/>
    <s v="Reservoir"/>
    <x v="10"/>
    <x v="1"/>
    <x v="3"/>
    <x v="0"/>
  </r>
  <r>
    <x v="58"/>
    <n v="891000"/>
    <x v="1"/>
    <s v="Cunninghams"/>
    <s v="Sale"/>
    <n v="3122"/>
    <n v="2"/>
    <n v="1"/>
    <n v="1"/>
    <n v="1585"/>
    <n v="1970"/>
    <s v="16/5 Denham St"/>
    <s v="Hawthorn"/>
    <x v="14"/>
    <x v="2"/>
    <x v="3"/>
    <x v="0"/>
  </r>
  <r>
    <x v="58"/>
    <n v="1211000"/>
    <x v="0"/>
    <s v="Cunninghams"/>
    <s v="Sale"/>
    <n v="3101"/>
    <n v="3"/>
    <n v="1"/>
    <n v="1"/>
    <n v="633"/>
    <m/>
    <s v="43 Kellett Gr"/>
    <s v="Kew"/>
    <x v="14"/>
    <x v="2"/>
    <x v="3"/>
    <x v="0"/>
  </r>
  <r>
    <x v="58"/>
    <n v="1900000"/>
    <x v="0"/>
    <s v="Jones and Jones"/>
    <s v="Auction"/>
    <n v="3146"/>
    <n v="4"/>
    <n v="4"/>
    <n v="2"/>
    <n v="708"/>
    <n v="1985"/>
    <s v="3 Bridges St"/>
    <s v="Glen Iris"/>
    <x v="14"/>
    <x v="2"/>
    <x v="3"/>
    <x v="0"/>
  </r>
  <r>
    <x v="58"/>
    <n v="1912000"/>
    <x v="0"/>
    <s v="Flanders &amp; Fish"/>
    <s v="Sale"/>
    <n v="3103"/>
    <n v="3"/>
    <n v="1"/>
    <n v="2"/>
    <n v="844"/>
    <m/>
    <s v="23 Wills St"/>
    <s v="Balwyn"/>
    <x v="14"/>
    <x v="2"/>
    <x v="3"/>
    <x v="0"/>
  </r>
  <r>
    <x v="58"/>
    <n v="2040000"/>
    <x v="0"/>
    <s v="Cunninghams"/>
    <s v="Sale"/>
    <n v="3123"/>
    <n v="3"/>
    <n v="1"/>
    <n v="2"/>
    <n v="783"/>
    <m/>
    <s v="1 Avenue Victoria"/>
    <s v="Hawthorn East"/>
    <x v="14"/>
    <x v="2"/>
    <x v="3"/>
    <x v="0"/>
  </r>
  <r>
    <x v="58"/>
    <n v="2125000"/>
    <x v="0"/>
    <s v="Cunninghams"/>
    <s v="Auction"/>
    <n v="3127"/>
    <n v="4"/>
    <n v="2"/>
    <n v="2"/>
    <n v="702"/>
    <n v="1927"/>
    <s v="1 Marne St"/>
    <s v="Surrey Hills"/>
    <x v="14"/>
    <x v="2"/>
    <x v="3"/>
    <x v="0"/>
  </r>
  <r>
    <x v="58"/>
    <n v="549000"/>
    <x v="1"/>
    <s v="SJ"/>
    <s v="Sale"/>
    <n v="3087"/>
    <n v="3"/>
    <n v="1"/>
    <n v="1"/>
    <n v="0"/>
    <n v="1980"/>
    <s v="2/5 Marilyn Ct"/>
    <s v="Watsonia"/>
    <x v="17"/>
    <x v="1"/>
    <x v="3"/>
    <x v="0"/>
  </r>
  <r>
    <x v="59"/>
    <n v="1600000"/>
    <x v="0"/>
    <s v="Flanders &amp; Fish"/>
    <s v="Sale"/>
    <n v="3128"/>
    <n v="4"/>
    <n v="2"/>
    <n v="1"/>
    <n v="692"/>
    <n v="1890"/>
    <s v="55 Albion Rd"/>
    <s v="Box Hill"/>
    <x v="2"/>
    <x v="3"/>
    <x v="3"/>
    <x v="0"/>
  </r>
  <r>
    <x v="59"/>
    <n v="686000"/>
    <x v="1"/>
    <s v="Metro Ladder"/>
    <s v="Sale"/>
    <n v="3184"/>
    <n v="2"/>
    <n v="1"/>
    <n v="1"/>
    <n v="1622"/>
    <n v="1970"/>
    <s v="5/15 Dickens St"/>
    <s v="Elwood"/>
    <x v="5"/>
    <x v="2"/>
    <x v="3"/>
    <x v="0"/>
  </r>
  <r>
    <x v="59"/>
    <n v="687500"/>
    <x v="1"/>
    <s v="Cunninghams"/>
    <s v="Sale"/>
    <n v="3184"/>
    <n v="2"/>
    <n v="1"/>
    <n v="1"/>
    <n v="0"/>
    <n v="1930"/>
    <s v="1/127 Glen Huntly Rd"/>
    <s v="Elwood"/>
    <x v="5"/>
    <x v="2"/>
    <x v="3"/>
    <x v="0"/>
  </r>
  <r>
    <x v="59"/>
    <n v="2100000"/>
    <x v="0"/>
    <s v="Cunninghams"/>
    <s v="Auction"/>
    <n v="3206"/>
    <n v="3"/>
    <n v="1"/>
    <n v="1"/>
    <n v="120"/>
    <n v="1900"/>
    <s v="55 Merton St"/>
    <s v="Albert Park"/>
    <x v="5"/>
    <x v="2"/>
    <x v="3"/>
    <x v="0"/>
  </r>
  <r>
    <x v="59"/>
    <n v="485000"/>
    <x v="0"/>
    <s v="Cunninghams"/>
    <s v="Sale"/>
    <n v="3043"/>
    <n v="3"/>
    <n v="2"/>
    <n v="1"/>
    <n v="175"/>
    <n v="2004"/>
    <s v="42 Seggan Cir"/>
    <s v="Gowanbrae"/>
    <x v="3"/>
    <x v="0"/>
    <x v="3"/>
    <x v="0"/>
  </r>
  <r>
    <x v="59"/>
    <n v="642000"/>
    <x v="0"/>
    <s v="Cunninghams"/>
    <s v="Sale"/>
    <n v="3058"/>
    <n v="2"/>
    <n v="1"/>
    <n v="0"/>
    <n v="167"/>
    <m/>
    <s v="9 Sargood St"/>
    <s v="Coburg"/>
    <x v="3"/>
    <x v="1"/>
    <x v="3"/>
    <x v="0"/>
  </r>
  <r>
    <x v="59"/>
    <n v="700000"/>
    <x v="0"/>
    <s v="Cunninghams"/>
    <s v="Auction"/>
    <n v="3058"/>
    <n v="2"/>
    <n v="1"/>
    <n v="2"/>
    <n v="381"/>
    <n v="1925"/>
    <s v="265 Bell St"/>
    <s v="Coburg"/>
    <x v="3"/>
    <x v="1"/>
    <x v="3"/>
    <x v="0"/>
  </r>
  <r>
    <x v="59"/>
    <n v="442000"/>
    <x v="1"/>
    <s v="Flanders &amp; Fish"/>
    <s v="Sale"/>
    <n v="3032"/>
    <n v="2"/>
    <n v="1"/>
    <n v="1"/>
    <n v="0"/>
    <n v="1975"/>
    <s v="12/9 Milton St"/>
    <s v="Ascot Vale"/>
    <x v="8"/>
    <x v="0"/>
    <x v="3"/>
    <x v="0"/>
  </r>
  <r>
    <x v="59"/>
    <n v="1715000"/>
    <x v="0"/>
    <s v="Maxwells"/>
    <s v="Sale"/>
    <n v="3041"/>
    <n v="4"/>
    <n v="3"/>
    <n v="2"/>
    <n v="650"/>
    <n v="2001"/>
    <s v="6 Prefect St"/>
    <s v="Strathmore"/>
    <x v="8"/>
    <x v="0"/>
    <x v="3"/>
    <x v="0"/>
  </r>
  <r>
    <x v="59"/>
    <n v="440000"/>
    <x v="1"/>
    <s v="Metro Ladder"/>
    <s v="Auction"/>
    <n v="3051"/>
    <n v="2"/>
    <n v="1"/>
    <n v="1"/>
    <n v="0"/>
    <n v="1960"/>
    <s v="2/150 Arden St"/>
    <s v="North Melbourne"/>
    <x v="13"/>
    <x v="1"/>
    <x v="3"/>
    <x v="0"/>
  </r>
  <r>
    <x v="59"/>
    <n v="622500"/>
    <x v="1"/>
    <s v="Metro Ladder"/>
    <s v="Sale"/>
    <n v="3006"/>
    <n v="2"/>
    <n v="2"/>
    <n v="1"/>
    <n v="2955"/>
    <n v="2013"/>
    <s v="601/65 Coventry St"/>
    <s v="Southbank"/>
    <x v="13"/>
    <x v="2"/>
    <x v="3"/>
    <x v="0"/>
  </r>
  <r>
    <x v="59"/>
    <n v="800000"/>
    <x v="0"/>
    <s v="Cunninghams"/>
    <s v="Auction"/>
    <n v="3051"/>
    <n v="2"/>
    <n v="2"/>
    <n v="1"/>
    <n v="55"/>
    <n v="2011"/>
    <s v="20 Scotia St"/>
    <s v="North Melbourne"/>
    <x v="13"/>
    <x v="1"/>
    <x v="3"/>
    <x v="0"/>
  </r>
  <r>
    <x v="59"/>
    <n v="1590000"/>
    <x v="0"/>
    <s v="Jones and Jones"/>
    <s v="Auction"/>
    <n v="3053"/>
    <n v="3"/>
    <n v="2"/>
    <n v="2"/>
    <n v="100"/>
    <n v="1900"/>
    <s v="254 Faraday St"/>
    <s v="Carlton"/>
    <x v="13"/>
    <x v="1"/>
    <x v="3"/>
    <x v="0"/>
  </r>
  <r>
    <x v="59"/>
    <n v="470000"/>
    <x v="2"/>
    <s v="Cunninghams"/>
    <s v="Sale"/>
    <n v="3032"/>
    <n v="2"/>
    <n v="2"/>
    <n v="1"/>
    <n v="0"/>
    <m/>
    <s v="3/105 Raleigh Rd"/>
    <s v="Maribyrnong"/>
    <x v="4"/>
    <x v="0"/>
    <x v="3"/>
    <x v="0"/>
  </r>
  <r>
    <x v="59"/>
    <n v="488000"/>
    <x v="1"/>
    <s v="Property Barons"/>
    <s v="Sale"/>
    <n v="3032"/>
    <n v="2"/>
    <n v="2"/>
    <n v="2"/>
    <n v="0"/>
    <m/>
    <s v="42/2 Horizon Dr"/>
    <s v="Maribyrnong"/>
    <x v="4"/>
    <x v="0"/>
    <x v="3"/>
    <x v="0"/>
  </r>
  <r>
    <x v="59"/>
    <n v="1244000"/>
    <x v="0"/>
    <s v="Flanders &amp; Fish"/>
    <s v="Auction"/>
    <n v="3105"/>
    <n v="4"/>
    <n v="2"/>
    <n v="2"/>
    <n v="530"/>
    <m/>
    <s v="4 Graeme Ct"/>
    <s v="Bulleen"/>
    <x v="16"/>
    <x v="3"/>
    <x v="3"/>
    <x v="0"/>
  </r>
  <r>
    <x v="59"/>
    <n v="1340000"/>
    <x v="0"/>
    <s v="Property Barons"/>
    <s v="Sale"/>
    <n v="3105"/>
    <n v="3"/>
    <n v="1"/>
    <n v="2"/>
    <n v="775"/>
    <n v="1965"/>
    <s v="28 Dale St"/>
    <s v="Bulleen"/>
    <x v="16"/>
    <x v="3"/>
    <x v="3"/>
    <x v="0"/>
  </r>
  <r>
    <x v="59"/>
    <n v="906000"/>
    <x v="0"/>
    <s v="Cunninghams"/>
    <s v="Auction"/>
    <n v="3016"/>
    <n v="3"/>
    <n v="2"/>
    <n v="2"/>
    <n v="270"/>
    <m/>
    <s v="22 Burbidge Dr"/>
    <s v="Williamstown"/>
    <x v="11"/>
    <x v="0"/>
    <x v="3"/>
    <x v="0"/>
  </r>
  <r>
    <x v="59"/>
    <n v="915000"/>
    <x v="2"/>
    <s v="Metro Ladder"/>
    <s v="Auction"/>
    <n v="3015"/>
    <n v="4"/>
    <n v="3"/>
    <n v="1"/>
    <n v="662"/>
    <n v="2016"/>
    <s v="58 Kernot St"/>
    <s v="South Kingsville"/>
    <x v="11"/>
    <x v="0"/>
    <x v="3"/>
    <x v="0"/>
  </r>
  <r>
    <x v="59"/>
    <n v="970000"/>
    <x v="0"/>
    <s v="Sanders"/>
    <s v="Sale"/>
    <n v="3015"/>
    <n v="4"/>
    <n v="1"/>
    <n v="1"/>
    <n v="619"/>
    <n v="1915"/>
    <s v="91 High St"/>
    <s v="Newport"/>
    <x v="11"/>
    <x v="0"/>
    <x v="3"/>
    <x v="0"/>
  </r>
  <r>
    <x v="59"/>
    <n v="715000"/>
    <x v="1"/>
    <s v="Metro Ladder"/>
    <s v="Sale"/>
    <n v="3165"/>
    <n v="2"/>
    <n v="1"/>
    <n v="1"/>
    <n v="194"/>
    <n v="1995"/>
    <s v="3/2 Garden Rd"/>
    <s v="Bentleigh East"/>
    <x v="9"/>
    <x v="2"/>
    <x v="3"/>
    <x v="0"/>
  </r>
  <r>
    <x v="59"/>
    <n v="990000"/>
    <x v="0"/>
    <s v="Cunninghams"/>
    <s v="Sale"/>
    <n v="3163"/>
    <n v="3"/>
    <n v="2"/>
    <n v="2"/>
    <n v="0"/>
    <m/>
    <s v="33b Emily St"/>
    <s v="Carnegie"/>
    <x v="9"/>
    <x v="2"/>
    <x v="3"/>
    <x v="0"/>
  </r>
  <r>
    <x v="59"/>
    <n v="680000"/>
    <x v="0"/>
    <s v="Cunninghams"/>
    <s v="Sale"/>
    <n v="3073"/>
    <n v="3"/>
    <n v="1"/>
    <n v="4"/>
    <n v="527"/>
    <n v="1965"/>
    <s v="119 Hughes Pde"/>
    <s v="Reservoir"/>
    <x v="10"/>
    <x v="1"/>
    <x v="3"/>
    <x v="0"/>
  </r>
  <r>
    <x v="59"/>
    <n v="1055000"/>
    <x v="0"/>
    <s v="Melbourne Homes"/>
    <s v="Sale"/>
    <n v="3078"/>
    <n v="3"/>
    <n v="1"/>
    <n v="2"/>
    <n v="382"/>
    <n v="1950"/>
    <s v="225 Gillies St"/>
    <s v="Fairfield"/>
    <x v="10"/>
    <x v="1"/>
    <x v="3"/>
    <x v="0"/>
  </r>
  <r>
    <x v="59"/>
    <n v="1510000"/>
    <x v="0"/>
    <s v="Jones and Jones"/>
    <s v="Sale"/>
    <n v="3078"/>
    <n v="3"/>
    <n v="1"/>
    <n v="1"/>
    <n v="453"/>
    <m/>
    <s v="48 Gordon St"/>
    <s v="Fairfield"/>
    <x v="10"/>
    <x v="1"/>
    <x v="3"/>
    <x v="0"/>
  </r>
  <r>
    <x v="59"/>
    <n v="2000000"/>
    <x v="0"/>
    <s v="Cunninghams"/>
    <s v="Auction"/>
    <n v="3124"/>
    <n v="5"/>
    <n v="3"/>
    <n v="2"/>
    <n v="801"/>
    <n v="1920"/>
    <s v="603 Burke Rd"/>
    <s v="Camberwell"/>
    <x v="14"/>
    <x v="2"/>
    <x v="3"/>
    <x v="0"/>
  </r>
  <r>
    <x v="59"/>
    <n v="2000000"/>
    <x v="0"/>
    <s v="Cunninghams"/>
    <s v="Auction"/>
    <n v="3146"/>
    <n v="5"/>
    <n v="3"/>
    <n v="1"/>
    <n v="696"/>
    <n v="1920"/>
    <s v="16 Flowerdale Rd"/>
    <s v="Glen Iris"/>
    <x v="14"/>
    <x v="2"/>
    <x v="3"/>
    <x v="0"/>
  </r>
  <r>
    <x v="59"/>
    <n v="805000"/>
    <x v="0"/>
    <s v="Maxwells"/>
    <s v="Auction"/>
    <n v="3187"/>
    <n v="2"/>
    <n v="1"/>
    <n v="2"/>
    <n v="347"/>
    <m/>
    <s v="609 Nepean Hwy"/>
    <s v="Brighton East"/>
    <x v="15"/>
    <x v="2"/>
    <x v="3"/>
    <x v="0"/>
  </r>
  <r>
    <x v="59"/>
    <n v="1720000"/>
    <x v="0"/>
    <s v="Jones and Jones"/>
    <s v="Sale"/>
    <n v="3187"/>
    <n v="4"/>
    <n v="2"/>
    <n v="2"/>
    <n v="676"/>
    <m/>
    <s v="18 Curzon St"/>
    <s v="Brighton East"/>
    <x v="15"/>
    <x v="2"/>
    <x v="3"/>
    <x v="0"/>
  </r>
  <r>
    <x v="59"/>
    <n v="1962000"/>
    <x v="2"/>
    <s v="Cunninghams"/>
    <s v="Sale"/>
    <n v="3186"/>
    <n v="3"/>
    <n v="2"/>
    <n v="2"/>
    <n v="323"/>
    <n v="1995"/>
    <s v="55 Whyte St"/>
    <s v="Brighton"/>
    <x v="15"/>
    <x v="2"/>
    <x v="3"/>
    <x v="0"/>
  </r>
  <r>
    <x v="59"/>
    <n v="808000"/>
    <x v="2"/>
    <s v="Property Barons"/>
    <s v="Sale"/>
    <n v="3084"/>
    <n v="3"/>
    <n v="2"/>
    <n v="2"/>
    <n v="255"/>
    <m/>
    <s v="1/58 Darebin St"/>
    <s v="Heidelberg"/>
    <x v="17"/>
    <x v="3"/>
    <x v="3"/>
    <x v="0"/>
  </r>
  <r>
    <x v="60"/>
    <n v="1345000"/>
    <x v="0"/>
    <s v="Cunninghams"/>
    <s v="Sale"/>
    <n v="3121"/>
    <n v="3"/>
    <n v="1"/>
    <n v="1"/>
    <n v="209"/>
    <n v="1900"/>
    <s v="30 Rowena Pde"/>
    <s v="Richmond"/>
    <x v="1"/>
    <x v="1"/>
    <x v="3"/>
    <x v="0"/>
  </r>
  <r>
    <x v="60"/>
    <n v="1645000"/>
    <x v="1"/>
    <s v="Cunninghams"/>
    <s v="Sale"/>
    <n v="3066"/>
    <n v="2"/>
    <n v="1"/>
    <n v="3"/>
    <n v="0"/>
    <n v="1890"/>
    <s v="12/120 Cambridge St"/>
    <s v="Collingwood"/>
    <x v="1"/>
    <x v="1"/>
    <x v="3"/>
    <x v="0"/>
  </r>
  <r>
    <x v="60"/>
    <n v="1650000"/>
    <x v="0"/>
    <s v="Property Barons"/>
    <s v="Auction"/>
    <n v="3127"/>
    <n v="6"/>
    <n v="3"/>
    <n v="2"/>
    <n v="713"/>
    <n v="1928"/>
    <s v="5 Boronia St"/>
    <s v="Surrey Hills"/>
    <x v="2"/>
    <x v="2"/>
    <x v="3"/>
    <x v="0"/>
  </r>
  <r>
    <x v="60"/>
    <n v="525000"/>
    <x v="1"/>
    <s v="Jones and Jones"/>
    <s v="Sale"/>
    <n v="3142"/>
    <n v="2"/>
    <n v="1"/>
    <n v="1"/>
    <n v="0"/>
    <n v="1950"/>
    <s v="10/530 Toorak Rd"/>
    <s v="Toorak"/>
    <x v="12"/>
    <x v="2"/>
    <x v="3"/>
    <x v="0"/>
  </r>
  <r>
    <x v="60"/>
    <n v="775000"/>
    <x v="1"/>
    <s v="Metro Ladder"/>
    <s v="Auction"/>
    <n v="3141"/>
    <n v="2"/>
    <n v="1"/>
    <n v="1"/>
    <n v="0"/>
    <n v="2000"/>
    <s v="10/34 MacFarlan St"/>
    <s v="South Yarra"/>
    <x v="12"/>
    <x v="2"/>
    <x v="3"/>
    <x v="0"/>
  </r>
  <r>
    <x v="60"/>
    <n v="1351000"/>
    <x v="0"/>
    <s v="Maxwells"/>
    <s v="Sale"/>
    <n v="3207"/>
    <n v="3"/>
    <n v="1"/>
    <n v="0"/>
    <n v="197"/>
    <m/>
    <s v="150 Clark St"/>
    <s v="Port Melbourne"/>
    <x v="5"/>
    <x v="2"/>
    <x v="3"/>
    <x v="0"/>
  </r>
  <r>
    <x v="60"/>
    <n v="2260000"/>
    <x v="1"/>
    <s v="Cunninghams"/>
    <s v="Sale"/>
    <n v="3207"/>
    <n v="3"/>
    <n v="2"/>
    <n v="2"/>
    <n v="0"/>
    <m/>
    <s v="801/65 Beach St"/>
    <s v="Port Melbourne"/>
    <x v="5"/>
    <x v="2"/>
    <x v="3"/>
    <x v="0"/>
  </r>
  <r>
    <x v="60"/>
    <n v="625000"/>
    <x v="2"/>
    <s v="Jones and Jones"/>
    <s v="Auction"/>
    <n v="3056"/>
    <n v="1"/>
    <n v="1"/>
    <n v="1"/>
    <n v="82"/>
    <n v="1930"/>
    <s v="3 Ballarat St"/>
    <s v="Brunswick"/>
    <x v="3"/>
    <x v="1"/>
    <x v="3"/>
    <x v="0"/>
  </r>
  <r>
    <x v="60"/>
    <n v="905000"/>
    <x v="0"/>
    <s v="Cunninghams"/>
    <s v="Sale"/>
    <n v="3056"/>
    <n v="3"/>
    <n v="1"/>
    <n v="1"/>
    <n v="314"/>
    <m/>
    <s v="74 Davies St"/>
    <s v="Brunswick"/>
    <x v="3"/>
    <x v="1"/>
    <x v="3"/>
    <x v="0"/>
  </r>
  <r>
    <x v="60"/>
    <n v="970000"/>
    <x v="0"/>
    <s v="Maxwells"/>
    <s v="Auction"/>
    <n v="3011"/>
    <n v="4"/>
    <n v="2"/>
    <n v="1"/>
    <n v="149"/>
    <n v="1920"/>
    <s v="32 Walter St"/>
    <s v="Seddon"/>
    <x v="4"/>
    <x v="0"/>
    <x v="3"/>
    <x v="0"/>
  </r>
  <r>
    <x v="60"/>
    <n v="950000"/>
    <x v="0"/>
    <s v="Sanders"/>
    <s v="Sale"/>
    <n v="3015"/>
    <n v="3"/>
    <n v="2"/>
    <n v="2"/>
    <n v="281"/>
    <n v="1950"/>
    <s v="21 Tait St"/>
    <s v="Newport"/>
    <x v="11"/>
    <x v="0"/>
    <x v="3"/>
    <x v="0"/>
  </r>
  <r>
    <x v="60"/>
    <n v="656000"/>
    <x v="1"/>
    <s v="Metro Ladder"/>
    <s v="Sale"/>
    <n v="3163"/>
    <n v="2"/>
    <n v="1"/>
    <n v="1"/>
    <n v="103"/>
    <n v="1970"/>
    <s v="1/12 Kokaribb Rd"/>
    <s v="Carnegie"/>
    <x v="9"/>
    <x v="2"/>
    <x v="3"/>
    <x v="0"/>
  </r>
  <r>
    <x v="60"/>
    <n v="675000"/>
    <x v="0"/>
    <s v="Flanders &amp; Fish"/>
    <s v="Sale"/>
    <n v="3163"/>
    <n v="2"/>
    <n v="1"/>
    <n v="1"/>
    <n v="0"/>
    <n v="1968"/>
    <s v="2/61 Moonya Rd"/>
    <s v="Carnegie"/>
    <x v="9"/>
    <x v="2"/>
    <x v="3"/>
    <x v="0"/>
  </r>
  <r>
    <x v="60"/>
    <n v="855000"/>
    <x v="2"/>
    <s v="Flanders &amp; Fish"/>
    <s v="Sale"/>
    <n v="3163"/>
    <n v="2"/>
    <n v="1"/>
    <n v="1"/>
    <n v="158"/>
    <n v="1994"/>
    <s v="2/79 Mimosa Rd"/>
    <s v="Carnegie"/>
    <x v="9"/>
    <x v="2"/>
    <x v="3"/>
    <x v="0"/>
  </r>
  <r>
    <x v="60"/>
    <n v="1430000"/>
    <x v="0"/>
    <s v="Cunninghams"/>
    <s v="Sale"/>
    <n v="3163"/>
    <n v="3"/>
    <n v="2"/>
    <n v="2"/>
    <n v="603"/>
    <n v="1945"/>
    <s v="39 Elimatta Rd"/>
    <s v="Carnegie"/>
    <x v="9"/>
    <x v="2"/>
    <x v="3"/>
    <x v="0"/>
  </r>
  <r>
    <x v="60"/>
    <n v="844000"/>
    <x v="0"/>
    <s v="Property Barons"/>
    <s v="Sale"/>
    <n v="3070"/>
    <n v="2"/>
    <n v="1"/>
    <n v="1"/>
    <n v="174"/>
    <n v="1995"/>
    <s v="2/13 Spencer St"/>
    <s v="Northcote"/>
    <x v="10"/>
    <x v="1"/>
    <x v="3"/>
    <x v="0"/>
  </r>
  <r>
    <x v="60"/>
    <n v="1900000"/>
    <x v="0"/>
    <s v="Metro Ladder"/>
    <s v="Auction"/>
    <n v="3070"/>
    <n v="3"/>
    <n v="1"/>
    <n v="1"/>
    <n v="522"/>
    <n v="1910"/>
    <s v="13 Andrew St"/>
    <s v="Northcote"/>
    <x v="10"/>
    <x v="1"/>
    <x v="3"/>
    <x v="0"/>
  </r>
  <r>
    <x v="60"/>
    <n v="1420000"/>
    <x v="0"/>
    <s v="Cunninghams"/>
    <s v="Sale"/>
    <n v="3122"/>
    <n v="3"/>
    <n v="1"/>
    <n v="0"/>
    <n v="218"/>
    <n v="1890"/>
    <s v="14 Malmsbury St"/>
    <s v="Hawthorn"/>
    <x v="14"/>
    <x v="2"/>
    <x v="3"/>
    <x v="0"/>
  </r>
  <r>
    <x v="60"/>
    <n v="1538000"/>
    <x v="0"/>
    <s v="Jones and Jones"/>
    <s v="Sale"/>
    <n v="3123"/>
    <n v="3"/>
    <n v="1"/>
    <n v="2"/>
    <n v="287"/>
    <m/>
    <s v="38 Caroline St"/>
    <s v="Hawthorn East"/>
    <x v="14"/>
    <x v="2"/>
    <x v="3"/>
    <x v="0"/>
  </r>
  <r>
    <x v="60"/>
    <n v="2600000"/>
    <x v="0"/>
    <s v="Property Barons"/>
    <s v="Auction"/>
    <n v="3104"/>
    <n v="7"/>
    <n v="3"/>
    <n v="3"/>
    <n v="637"/>
    <n v="2008"/>
    <s v="2 Tudor Ct"/>
    <s v="Balwyn North"/>
    <x v="14"/>
    <x v="2"/>
    <x v="3"/>
    <x v="0"/>
  </r>
  <r>
    <x v="61"/>
    <n v="899000"/>
    <x v="0"/>
    <s v="Jones and Jones"/>
    <s v="Sale"/>
    <n v="3068"/>
    <n v="1"/>
    <n v="1"/>
    <n v="0"/>
    <n v="153"/>
    <m/>
    <s v="21 Reid St"/>
    <s v="Fitzroy North"/>
    <x v="1"/>
    <x v="1"/>
    <x v="3"/>
    <x v="0"/>
  </r>
  <r>
    <x v="61"/>
    <n v="2200000"/>
    <x v="0"/>
    <s v="Cunninghams"/>
    <s v="Auction"/>
    <n v="3065"/>
    <n v="3"/>
    <n v="2"/>
    <n v="1"/>
    <n v="187"/>
    <m/>
    <s v="258 Napier St"/>
    <s v="Fitzroy"/>
    <x v="1"/>
    <x v="1"/>
    <x v="3"/>
    <x v="0"/>
  </r>
  <r>
    <x v="61"/>
    <n v="822500"/>
    <x v="2"/>
    <s v="Property Barons"/>
    <s v="Sale"/>
    <n v="3128"/>
    <n v="3"/>
    <n v="2"/>
    <n v="1"/>
    <n v="238"/>
    <n v="2000"/>
    <s v="2/38 Margaret St"/>
    <s v="Box Hill"/>
    <x v="2"/>
    <x v="3"/>
    <x v="3"/>
    <x v="0"/>
  </r>
  <r>
    <x v="61"/>
    <n v="2500000"/>
    <x v="0"/>
    <s v="Jones and Jones"/>
    <s v="Auction"/>
    <n v="3145"/>
    <n v="5"/>
    <n v="3"/>
    <n v="2"/>
    <n v="488"/>
    <m/>
    <s v="44 Manning Rd"/>
    <s v="Malvern East"/>
    <x v="12"/>
    <x v="2"/>
    <x v="3"/>
    <x v="0"/>
  </r>
  <r>
    <x v="61"/>
    <n v="685000"/>
    <x v="1"/>
    <s v="Cunninghams"/>
    <s v="Auction"/>
    <n v="3184"/>
    <n v="2"/>
    <n v="1"/>
    <n v="1"/>
    <n v="0"/>
    <m/>
    <s v="103/115 Tennyson St"/>
    <s v="Elwood"/>
    <x v="5"/>
    <x v="2"/>
    <x v="3"/>
    <x v="0"/>
  </r>
  <r>
    <x v="61"/>
    <n v="1370000"/>
    <x v="0"/>
    <s v="Sanders"/>
    <s v="Sale"/>
    <n v="3206"/>
    <n v="3"/>
    <n v="2"/>
    <n v="2"/>
    <n v="0"/>
    <n v="2000"/>
    <s v="4a Gatehouse La"/>
    <s v="Albert Park"/>
    <x v="5"/>
    <x v="2"/>
    <x v="3"/>
    <x v="0"/>
  </r>
  <r>
    <x v="61"/>
    <n v="1670000"/>
    <x v="0"/>
    <s v="Sanders"/>
    <s v="Sale"/>
    <n v="3207"/>
    <n v="3"/>
    <n v="2"/>
    <n v="1"/>
    <n v="140"/>
    <n v="1880"/>
    <s v="59 Heath St"/>
    <s v="Port Melbourne"/>
    <x v="5"/>
    <x v="2"/>
    <x v="3"/>
    <x v="0"/>
  </r>
  <r>
    <x v="61"/>
    <n v="470000"/>
    <x v="1"/>
    <s v="Sanders"/>
    <s v="Auction"/>
    <n v="3058"/>
    <n v="2"/>
    <n v="2"/>
    <n v="1"/>
    <n v="0"/>
    <m/>
    <s v="403/19 Pentridge Bvd"/>
    <s v="Coburg"/>
    <x v="3"/>
    <x v="1"/>
    <x v="3"/>
    <x v="0"/>
  </r>
  <r>
    <x v="61"/>
    <n v="800000"/>
    <x v="0"/>
    <s v="Cunninghams"/>
    <s v="Sale"/>
    <n v="3056"/>
    <n v="2"/>
    <n v="1"/>
    <n v="0"/>
    <n v="137"/>
    <m/>
    <s v="94 Wilson St"/>
    <s v="Brunswick"/>
    <x v="3"/>
    <x v="1"/>
    <x v="3"/>
    <x v="0"/>
  </r>
  <r>
    <x v="61"/>
    <n v="830000"/>
    <x v="0"/>
    <s v="Cunninghams"/>
    <s v="Sale"/>
    <n v="3056"/>
    <n v="2"/>
    <n v="1"/>
    <n v="1"/>
    <n v="319"/>
    <m/>
    <s v="50 Davies St"/>
    <s v="Brunswick"/>
    <x v="3"/>
    <x v="1"/>
    <x v="3"/>
    <x v="0"/>
  </r>
  <r>
    <x v="61"/>
    <n v="864000"/>
    <x v="0"/>
    <s v="Cunninghams"/>
    <s v="Sale"/>
    <n v="3058"/>
    <n v="3"/>
    <n v="1"/>
    <n v="2"/>
    <n v="565"/>
    <n v="1950"/>
    <s v="27 McMahons Rd"/>
    <s v="Coburg North"/>
    <x v="3"/>
    <x v="1"/>
    <x v="3"/>
    <x v="0"/>
  </r>
  <r>
    <x v="61"/>
    <n v="726000"/>
    <x v="2"/>
    <s v="Cunninghams"/>
    <s v="Sale"/>
    <n v="3039"/>
    <n v="4"/>
    <n v="2"/>
    <n v="1"/>
    <n v="67"/>
    <n v="2000"/>
    <s v="1/132 Pascoe Vale Rd"/>
    <s v="Moonee Ponds"/>
    <x v="8"/>
    <x v="0"/>
    <x v="3"/>
    <x v="0"/>
  </r>
  <r>
    <x v="61"/>
    <n v="970000"/>
    <x v="0"/>
    <s v="Metro Ladder"/>
    <s v="Sale"/>
    <n v="3032"/>
    <n v="3"/>
    <n v="1"/>
    <n v="2"/>
    <n v="350"/>
    <n v="1904"/>
    <s v="120 Epsom Rd"/>
    <s v="Ascot Vale"/>
    <x v="8"/>
    <x v="0"/>
    <x v="3"/>
    <x v="0"/>
  </r>
  <r>
    <x v="61"/>
    <n v="1155000"/>
    <x v="0"/>
    <s v="Cunninghams"/>
    <s v="Sale"/>
    <n v="3034"/>
    <n v="4"/>
    <n v="2"/>
    <n v="2"/>
    <n v="569"/>
    <n v="2008"/>
    <s v="2 Arbor Tce"/>
    <s v="Avondale Heights"/>
    <x v="8"/>
    <x v="0"/>
    <x v="3"/>
    <x v="0"/>
  </r>
  <r>
    <x v="61"/>
    <n v="750000"/>
    <x v="0"/>
    <s v="Jones and Jones"/>
    <s v="Auction"/>
    <n v="3166"/>
    <n v="2"/>
    <n v="2"/>
    <n v="2"/>
    <n v="607"/>
    <n v="1950"/>
    <s v="1472 Dandenong Rd"/>
    <s v="Oakleigh"/>
    <x v="6"/>
    <x v="2"/>
    <x v="3"/>
    <x v="0"/>
  </r>
  <r>
    <x v="61"/>
    <n v="1385000"/>
    <x v="0"/>
    <s v="Flanders &amp; Fish"/>
    <s v="Sale"/>
    <n v="3189"/>
    <n v="4"/>
    <n v="2"/>
    <n v="2"/>
    <n v="807"/>
    <m/>
    <s v="5 Florida Ct"/>
    <s v="Moorabbin"/>
    <x v="7"/>
    <x v="2"/>
    <x v="3"/>
    <x v="0"/>
  </r>
  <r>
    <x v="61"/>
    <n v="847500"/>
    <x v="2"/>
    <s v="Zimmerman"/>
    <s v="Sale"/>
    <n v="3025"/>
    <n v="4"/>
    <n v="3"/>
    <n v="1"/>
    <n v="252"/>
    <m/>
    <s v="268d Mason St"/>
    <s v="Altona North"/>
    <x v="11"/>
    <x v="0"/>
    <x v="3"/>
    <x v="0"/>
  </r>
  <r>
    <x v="61"/>
    <n v="812000"/>
    <x v="1"/>
    <s v="Jones and Jones"/>
    <s v="Sale"/>
    <n v="3163"/>
    <n v="2"/>
    <n v="1"/>
    <n v="1"/>
    <n v="0"/>
    <n v="1995"/>
    <s v="2/6 Culma St"/>
    <s v="Glen Huntly"/>
    <x v="9"/>
    <x v="2"/>
    <x v="3"/>
    <x v="0"/>
  </r>
  <r>
    <x v="61"/>
    <n v="920000"/>
    <x v="0"/>
    <s v="Jones and Jones"/>
    <s v="Auction"/>
    <n v="3165"/>
    <n v="3"/>
    <n v="1"/>
    <n v="3"/>
    <n v="583"/>
    <n v="1955"/>
    <s v="12 Rudyard St"/>
    <s v="Bentleigh East"/>
    <x v="9"/>
    <x v="2"/>
    <x v="3"/>
    <x v="0"/>
  </r>
  <r>
    <x v="61"/>
    <n v="1100000"/>
    <x v="0"/>
    <s v="Metro Ladder"/>
    <s v="Auction"/>
    <n v="3163"/>
    <n v="3"/>
    <n v="2"/>
    <n v="2"/>
    <n v="506"/>
    <n v="1950"/>
    <s v="49 Dalny Rd"/>
    <s v="Murrumbeena"/>
    <x v="9"/>
    <x v="2"/>
    <x v="3"/>
    <x v="0"/>
  </r>
  <r>
    <x v="61"/>
    <n v="888000"/>
    <x v="0"/>
    <s v="Metro Ladder"/>
    <s v="Auction"/>
    <n v="3070"/>
    <n v="2"/>
    <n v="1"/>
    <n v="1"/>
    <n v="190"/>
    <n v="1985"/>
    <s v="121 Bent St"/>
    <s v="Northcote"/>
    <x v="10"/>
    <x v="1"/>
    <x v="3"/>
    <x v="0"/>
  </r>
  <r>
    <x v="61"/>
    <n v="620500"/>
    <x v="0"/>
    <s v="Metro Ladder"/>
    <s v="Sale"/>
    <n v="3020"/>
    <n v="3"/>
    <n v="1"/>
    <n v="1"/>
    <n v="609"/>
    <m/>
    <s v="13 Wiltshire St"/>
    <s v="Sunshine North"/>
    <x v="0"/>
    <x v="0"/>
    <x v="3"/>
    <x v="0"/>
  </r>
  <r>
    <x v="61"/>
    <n v="635800"/>
    <x v="0"/>
    <s v="Best Bricks"/>
    <s v="Auction"/>
    <n v="3020"/>
    <n v="3"/>
    <n v="1"/>
    <n v="1"/>
    <n v="602"/>
    <m/>
    <s v="20 Mills St"/>
    <s v="Sunshine North"/>
    <x v="0"/>
    <x v="0"/>
    <x v="3"/>
    <x v="0"/>
  </r>
  <r>
    <x v="61"/>
    <n v="1185000"/>
    <x v="2"/>
    <s v="Zimmerman"/>
    <s v="Sale"/>
    <n v="3188"/>
    <n v="4"/>
    <n v="3"/>
    <n v="1"/>
    <n v="300"/>
    <m/>
    <s v="7 Seafoam St"/>
    <s v="Hampton East"/>
    <x v="15"/>
    <x v="2"/>
    <x v="3"/>
    <x v="0"/>
  </r>
  <r>
    <x v="61"/>
    <n v="625000"/>
    <x v="0"/>
    <s v="Cunninghams"/>
    <s v="Auction"/>
    <n v="3081"/>
    <n v="3"/>
    <n v="1"/>
    <n v="2"/>
    <n v="609"/>
    <n v="1950"/>
    <s v="129 Liberty Pde"/>
    <s v="Bellfield"/>
    <x v="17"/>
    <x v="3"/>
    <x v="3"/>
    <x v="0"/>
  </r>
  <r>
    <x v="62"/>
    <n v="1950000"/>
    <x v="0"/>
    <s v="Cunninghams"/>
    <s v="Sale"/>
    <n v="3068"/>
    <n v="4"/>
    <n v="2"/>
    <n v="2"/>
    <n v="233"/>
    <n v="1890"/>
    <s v="74 Barkly St"/>
    <s v="Fitzroy North"/>
    <x v="1"/>
    <x v="1"/>
    <x v="3"/>
    <x v="0"/>
  </r>
  <r>
    <x v="62"/>
    <n v="707500"/>
    <x v="1"/>
    <s v="Metro Ladder"/>
    <s v="Sale"/>
    <n v="3145"/>
    <n v="3"/>
    <n v="1"/>
    <n v="1"/>
    <n v="170"/>
    <n v="1975"/>
    <s v="3/2 Kardella St"/>
    <s v="Malvern East"/>
    <x v="12"/>
    <x v="2"/>
    <x v="3"/>
    <x v="0"/>
  </r>
  <r>
    <x v="62"/>
    <n v="3625000"/>
    <x v="1"/>
    <s v="Jones and Jones"/>
    <s v="Sale"/>
    <n v="3143"/>
    <n v="2"/>
    <n v="2"/>
    <n v="2"/>
    <n v="0"/>
    <n v="2006"/>
    <s v="11/17 Myamyn St"/>
    <s v="Armadale"/>
    <x v="12"/>
    <x v="2"/>
    <x v="3"/>
    <x v="0"/>
  </r>
  <r>
    <x v="62"/>
    <n v="275000"/>
    <x v="1"/>
    <s v="Flanders &amp; Fish"/>
    <s v="Auction"/>
    <n v="3181"/>
    <n v="1"/>
    <n v="1"/>
    <n v="1"/>
    <n v="0"/>
    <n v="1970"/>
    <s v="17/25 Williams Rd"/>
    <s v="Windsor"/>
    <x v="5"/>
    <x v="2"/>
    <x v="3"/>
    <x v="0"/>
  </r>
  <r>
    <x v="62"/>
    <n v="400000"/>
    <x v="1"/>
    <s v="Cunninghams"/>
    <s v="Auction"/>
    <n v="3182"/>
    <n v="2"/>
    <n v="1"/>
    <n v="1"/>
    <n v="0"/>
    <n v="1970"/>
    <s v="4/25 Jackson St"/>
    <s v="St Kilda"/>
    <x v="5"/>
    <x v="2"/>
    <x v="3"/>
    <x v="0"/>
  </r>
  <r>
    <x v="62"/>
    <n v="522500"/>
    <x v="0"/>
    <s v="Sanders"/>
    <s v="Sale"/>
    <n v="3044"/>
    <n v="3"/>
    <n v="1"/>
    <n v="1"/>
    <n v="192"/>
    <n v="2005"/>
    <s v="3/30 Snell Gr"/>
    <s v="Pascoe Vale"/>
    <x v="3"/>
    <x v="1"/>
    <x v="3"/>
    <x v="0"/>
  </r>
  <r>
    <x v="62"/>
    <n v="1010000"/>
    <x v="0"/>
    <s v="Flanders &amp; Fish"/>
    <s v="Sale"/>
    <n v="3060"/>
    <n v="4"/>
    <n v="2"/>
    <n v="2"/>
    <n v="607"/>
    <n v="2015"/>
    <s v="13 Brockley Rd"/>
    <s v="Fawkner"/>
    <x v="3"/>
    <x v="1"/>
    <x v="3"/>
    <x v="0"/>
  </r>
  <r>
    <x v="62"/>
    <n v="680000"/>
    <x v="0"/>
    <s v="Cunninghams"/>
    <s v="Sale"/>
    <n v="3033"/>
    <n v="3"/>
    <n v="1"/>
    <n v="2"/>
    <n v="558"/>
    <n v="1980"/>
    <s v="60 Wonganella Dr"/>
    <s v="Keilor East"/>
    <x v="8"/>
    <x v="0"/>
    <x v="3"/>
    <x v="0"/>
  </r>
  <r>
    <x v="62"/>
    <n v="1015000"/>
    <x v="0"/>
    <s v="Cunninghams"/>
    <s v="Sale"/>
    <n v="3039"/>
    <n v="2"/>
    <n v="1"/>
    <n v="1"/>
    <n v="228"/>
    <n v="1910"/>
    <s v="29 Winchester St"/>
    <s v="Moonee Ponds"/>
    <x v="8"/>
    <x v="0"/>
    <x v="3"/>
    <x v="0"/>
  </r>
  <r>
    <x v="62"/>
    <n v="1500000"/>
    <x v="0"/>
    <s v="Sanders"/>
    <s v="Auction"/>
    <n v="3040"/>
    <n v="3"/>
    <n v="2"/>
    <n v="3"/>
    <n v="440"/>
    <n v="1930"/>
    <s v="31 Elder Pde"/>
    <s v="Essendon"/>
    <x v="8"/>
    <x v="0"/>
    <x v="3"/>
    <x v="0"/>
  </r>
  <r>
    <x v="62"/>
    <n v="1700000"/>
    <x v="0"/>
    <s v="Cunninghams"/>
    <s v="Auction"/>
    <n v="3031"/>
    <n v="4"/>
    <n v="1"/>
    <n v="1"/>
    <n v="616"/>
    <m/>
    <s v="111 Wellington St"/>
    <s v="Flemington"/>
    <x v="8"/>
    <x v="1"/>
    <x v="3"/>
    <x v="0"/>
  </r>
  <r>
    <x v="62"/>
    <n v="1833000"/>
    <x v="0"/>
    <s v="Jones and Jones"/>
    <s v="Auction"/>
    <n v="3039"/>
    <n v="4"/>
    <n v="1"/>
    <n v="1"/>
    <n v="583"/>
    <m/>
    <s v="4 Milverton St"/>
    <s v="Moonee Ponds"/>
    <x v="8"/>
    <x v="0"/>
    <x v="3"/>
    <x v="0"/>
  </r>
  <r>
    <x v="62"/>
    <n v="868000"/>
    <x v="1"/>
    <s v="Sanders"/>
    <s v="Auction"/>
    <n v="3006"/>
    <n v="3"/>
    <n v="2"/>
    <n v="1"/>
    <n v="0"/>
    <n v="1995"/>
    <s v="9/81 Dodds St"/>
    <s v="Southbank"/>
    <x v="13"/>
    <x v="2"/>
    <x v="3"/>
    <x v="0"/>
  </r>
  <r>
    <x v="62"/>
    <n v="950000"/>
    <x v="1"/>
    <s v="Metro Ladder"/>
    <s v="Sale"/>
    <n v="3051"/>
    <n v="2"/>
    <n v="2"/>
    <n v="1"/>
    <n v="0"/>
    <m/>
    <s v="2/101 Leveson St"/>
    <s v="North Melbourne"/>
    <x v="13"/>
    <x v="1"/>
    <x v="3"/>
    <x v="0"/>
  </r>
  <r>
    <x v="62"/>
    <n v="450000"/>
    <x v="1"/>
    <s v="Melbourne Homes"/>
    <s v="Sale"/>
    <n v="3016"/>
    <n v="2"/>
    <n v="1"/>
    <n v="2"/>
    <n v="0"/>
    <m/>
    <s v="5/72 Dover Rd"/>
    <s v="Williamstown"/>
    <x v="11"/>
    <x v="0"/>
    <x v="3"/>
    <x v="0"/>
  </r>
  <r>
    <x v="62"/>
    <n v="735000"/>
    <x v="2"/>
    <s v="Melbourne Homes"/>
    <s v="Sale"/>
    <n v="3015"/>
    <n v="3"/>
    <n v="2"/>
    <n v="2"/>
    <n v="0"/>
    <n v="2007"/>
    <s v="2/29 Maddox Rd"/>
    <s v="Newport"/>
    <x v="11"/>
    <x v="0"/>
    <x v="3"/>
    <x v="0"/>
  </r>
  <r>
    <x v="62"/>
    <n v="1151000"/>
    <x v="0"/>
    <s v="Melbourne Homes"/>
    <s v="Sale"/>
    <n v="3015"/>
    <n v="3"/>
    <n v="1"/>
    <n v="5"/>
    <n v="571"/>
    <n v="1920"/>
    <s v="42 Farm St"/>
    <s v="Newport"/>
    <x v="11"/>
    <x v="0"/>
    <x v="3"/>
    <x v="0"/>
  </r>
  <r>
    <x v="62"/>
    <n v="577000"/>
    <x v="1"/>
    <s v="Maxwells"/>
    <s v="Sale"/>
    <n v="3185"/>
    <n v="2"/>
    <n v="1"/>
    <n v="0"/>
    <n v="0"/>
    <m/>
    <s v="8/66 Riddell Pde"/>
    <s v="Elsternwick"/>
    <x v="9"/>
    <x v="2"/>
    <x v="3"/>
    <x v="0"/>
  </r>
  <r>
    <x v="62"/>
    <n v="898000"/>
    <x v="0"/>
    <s v="Metro Ladder"/>
    <s v="Sale"/>
    <n v="3071"/>
    <n v="3"/>
    <n v="2"/>
    <n v="2"/>
    <n v="210"/>
    <n v="2010"/>
    <s v="10 Ethel St"/>
    <s v="Thornbury"/>
    <x v="10"/>
    <x v="1"/>
    <x v="3"/>
    <x v="0"/>
  </r>
  <r>
    <x v="62"/>
    <n v="1160000"/>
    <x v="0"/>
    <s v="Metro Ladder"/>
    <s v="Sale"/>
    <n v="3070"/>
    <n v="3"/>
    <n v="3"/>
    <n v="2"/>
    <n v="425"/>
    <m/>
    <s v="34 Oamaru St"/>
    <s v="Northcote"/>
    <x v="10"/>
    <x v="1"/>
    <x v="3"/>
    <x v="0"/>
  </r>
  <r>
    <x v="62"/>
    <n v="850000"/>
    <x v="0"/>
    <s v="Best Bricks"/>
    <s v="Sale"/>
    <n v="3020"/>
    <n v="3"/>
    <n v="1"/>
    <n v="2"/>
    <n v="505"/>
    <n v="1970"/>
    <s v="17 Leonard St"/>
    <s v="Sunshine"/>
    <x v="0"/>
    <x v="0"/>
    <x v="3"/>
    <x v="0"/>
  </r>
  <r>
    <x v="62"/>
    <n v="735000"/>
    <x v="1"/>
    <s v="Property Barons"/>
    <s v="Sale"/>
    <n v="3123"/>
    <n v="3"/>
    <n v="1"/>
    <n v="1"/>
    <n v="0"/>
    <n v="1970"/>
    <s v="16/36 Anderson Rd"/>
    <s v="Hawthorn East"/>
    <x v="14"/>
    <x v="2"/>
    <x v="3"/>
    <x v="0"/>
  </r>
  <r>
    <x v="62"/>
    <n v="2200000"/>
    <x v="0"/>
    <s v="Property Barons"/>
    <s v="Auction"/>
    <n v="3126"/>
    <n v="3"/>
    <n v="3"/>
    <n v="2"/>
    <n v="468"/>
    <n v="1890"/>
    <s v="42 Warburton Rd"/>
    <s v="Canterbury"/>
    <x v="14"/>
    <x v="2"/>
    <x v="3"/>
    <x v="0"/>
  </r>
  <r>
    <x v="62"/>
    <n v="3000000"/>
    <x v="0"/>
    <s v="Jones and Jones"/>
    <s v="Auction"/>
    <n v="3103"/>
    <n v="5"/>
    <n v="5"/>
    <n v="2"/>
    <n v="671"/>
    <m/>
    <s v="2 Birtles Ct"/>
    <s v="Balwyn"/>
    <x v="14"/>
    <x v="2"/>
    <x v="3"/>
    <x v="0"/>
  </r>
  <r>
    <x v="62"/>
    <n v="1797000"/>
    <x v="0"/>
    <s v="Metro Ladder"/>
    <s v="Sale"/>
    <n v="3079"/>
    <n v="5"/>
    <n v="3"/>
    <n v="3"/>
    <n v="826"/>
    <n v="1955"/>
    <s v="333 The Boulevard"/>
    <s v="Ivanhoe East"/>
    <x v="17"/>
    <x v="3"/>
    <x v="3"/>
    <x v="0"/>
  </r>
  <r>
    <x v="63"/>
    <n v="1710000"/>
    <x v="0"/>
    <s v="Jones and Jones"/>
    <s v="Auction"/>
    <n v="3121"/>
    <n v="3"/>
    <n v="2"/>
    <n v="2"/>
    <n v="202"/>
    <m/>
    <s v="292 Lennox St"/>
    <s v="Richmond"/>
    <x v="1"/>
    <x v="1"/>
    <x v="3"/>
    <x v="0"/>
  </r>
  <r>
    <x v="63"/>
    <n v="510000"/>
    <x v="1"/>
    <s v="Metro Ladder"/>
    <s v="Auction"/>
    <n v="3181"/>
    <n v="2"/>
    <n v="1"/>
    <n v="1"/>
    <n v="0"/>
    <n v="1999"/>
    <s v="210/10 Hillingdon Pl"/>
    <s v="Prahran"/>
    <x v="12"/>
    <x v="2"/>
    <x v="3"/>
    <x v="0"/>
  </r>
  <r>
    <x v="63"/>
    <n v="1815000"/>
    <x v="0"/>
    <s v="Cunninghams"/>
    <s v="Sale"/>
    <n v="3056"/>
    <n v="3"/>
    <n v="1"/>
    <n v="3"/>
    <n v="612"/>
    <m/>
    <s v="144 Union St"/>
    <s v="Brunswick"/>
    <x v="3"/>
    <x v="1"/>
    <x v="3"/>
    <x v="0"/>
  </r>
  <r>
    <x v="63"/>
    <n v="1370000"/>
    <x v="0"/>
    <s v="Cunninghams"/>
    <s v="Sale"/>
    <n v="3039"/>
    <n v="3"/>
    <n v="1"/>
    <n v="2"/>
    <n v="427"/>
    <m/>
    <s v="2 Addison St"/>
    <s v="Moonee Ponds"/>
    <x v="8"/>
    <x v="0"/>
    <x v="3"/>
    <x v="0"/>
  </r>
  <r>
    <x v="63"/>
    <n v="1391000"/>
    <x v="0"/>
    <s v="Cunninghams"/>
    <s v="Sale"/>
    <n v="3108"/>
    <n v="3"/>
    <n v="1"/>
    <n v="1"/>
    <n v="764"/>
    <n v="1965"/>
    <s v="741 Elgar Rd"/>
    <s v="Doncaster"/>
    <x v="16"/>
    <x v="3"/>
    <x v="3"/>
    <x v="0"/>
  </r>
  <r>
    <x v="63"/>
    <n v="737000"/>
    <x v="1"/>
    <s v="Jones and Jones"/>
    <s v="Sale"/>
    <n v="3163"/>
    <n v="2"/>
    <n v="1"/>
    <n v="1"/>
    <n v="165"/>
    <n v="1990"/>
    <s v="2/94 Truganini Rd"/>
    <s v="Carnegie"/>
    <x v="9"/>
    <x v="2"/>
    <x v="3"/>
    <x v="0"/>
  </r>
  <r>
    <x v="63"/>
    <n v="1005000"/>
    <x v="0"/>
    <s v="Cunninghams"/>
    <s v="Sale"/>
    <n v="3204"/>
    <n v="7"/>
    <n v="3"/>
    <n v="4"/>
    <n v="607"/>
    <n v="1950"/>
    <s v="143 Patterson Rd"/>
    <s v="Bentleigh"/>
    <x v="9"/>
    <x v="2"/>
    <x v="3"/>
    <x v="0"/>
  </r>
  <r>
    <x v="63"/>
    <n v="900000"/>
    <x v="0"/>
    <s v="Cunninghams"/>
    <s v="Auction"/>
    <n v="3072"/>
    <n v="3"/>
    <n v="1"/>
    <n v="2"/>
    <n v="560"/>
    <n v="1950"/>
    <s v="329 Plenty Rd"/>
    <s v="Preston"/>
    <x v="10"/>
    <x v="1"/>
    <x v="3"/>
    <x v="0"/>
  </r>
  <r>
    <x v="63"/>
    <n v="910000"/>
    <x v="0"/>
    <s v="Cunninghams"/>
    <s v="Sale"/>
    <n v="3072"/>
    <n v="3"/>
    <n v="1"/>
    <n v="1"/>
    <n v="486"/>
    <m/>
    <s v="60 Cramer St"/>
    <s v="Preston"/>
    <x v="10"/>
    <x v="1"/>
    <x v="3"/>
    <x v="0"/>
  </r>
  <r>
    <x v="63"/>
    <n v="720000"/>
    <x v="0"/>
    <s v="Best Bricks"/>
    <s v="Sale"/>
    <n v="3020"/>
    <n v="2"/>
    <n v="1"/>
    <n v="2"/>
    <n v="465"/>
    <m/>
    <s v="88 Monash St"/>
    <s v="Sunshine"/>
    <x v="0"/>
    <x v="0"/>
    <x v="3"/>
    <x v="0"/>
  </r>
  <r>
    <x v="63"/>
    <n v="1255000"/>
    <x v="0"/>
    <s v="Property Barons"/>
    <s v="Auction"/>
    <n v="3103"/>
    <n v="3"/>
    <n v="2"/>
    <n v="2"/>
    <n v="308"/>
    <m/>
    <s v="1/37 Yongala St"/>
    <s v="Balwyn"/>
    <x v="14"/>
    <x v="2"/>
    <x v="3"/>
    <x v="0"/>
  </r>
  <r>
    <x v="63"/>
    <n v="2020000"/>
    <x v="0"/>
    <s v="Cunninghams"/>
    <s v="Sale"/>
    <n v="3103"/>
    <n v="5"/>
    <n v="2"/>
    <n v="2"/>
    <n v="611"/>
    <m/>
    <s v="7 Power St"/>
    <s v="Balwyn"/>
    <x v="14"/>
    <x v="2"/>
    <x v="3"/>
    <x v="0"/>
  </r>
  <r>
    <x v="63"/>
    <n v="2300000"/>
    <x v="0"/>
    <s v="Flanders &amp; Fish"/>
    <s v="Sale"/>
    <n v="3127"/>
    <n v="3"/>
    <n v="2"/>
    <n v="1"/>
    <n v="735"/>
    <n v="1920"/>
    <s v="17 Weybridge St"/>
    <s v="Surrey Hills"/>
    <x v="14"/>
    <x v="2"/>
    <x v="3"/>
    <x v="0"/>
  </r>
  <r>
    <x v="63"/>
    <n v="890000"/>
    <x v="2"/>
    <s v="Maxwells"/>
    <s v="Sale"/>
    <n v="3188"/>
    <n v="2"/>
    <n v="2"/>
    <n v="2"/>
    <n v="181"/>
    <m/>
    <s v="72b David St"/>
    <s v="Hampton"/>
    <x v="15"/>
    <x v="2"/>
    <x v="3"/>
    <x v="0"/>
  </r>
  <r>
    <x v="63"/>
    <n v="1400000"/>
    <x v="0"/>
    <s v="Cunninghams"/>
    <s v="Auction"/>
    <n v="3187"/>
    <n v="3"/>
    <n v="1"/>
    <n v="3"/>
    <n v="613"/>
    <n v="1950"/>
    <s v="11 Billson St"/>
    <s v="Brighton East"/>
    <x v="15"/>
    <x v="2"/>
    <x v="3"/>
    <x v="0"/>
  </r>
  <r>
    <x v="63"/>
    <n v="520000"/>
    <x v="0"/>
    <s v="Cunninghams"/>
    <s v="Auction"/>
    <n v="3081"/>
    <n v="2"/>
    <n v="1"/>
    <n v="2"/>
    <n v="594"/>
    <m/>
    <s v="23 Morotai Pde"/>
    <s v="Heidelberg West"/>
    <x v="17"/>
    <x v="3"/>
    <x v="3"/>
    <x v="0"/>
  </r>
  <r>
    <x v="63"/>
    <n v="940000"/>
    <x v="0"/>
    <s v="Property Barons"/>
    <s v="Auction"/>
    <n v="3084"/>
    <n v="4"/>
    <n v="3"/>
    <n v="2"/>
    <n v="574"/>
    <m/>
    <s v="11 Grantham Rd"/>
    <s v="Viewbank"/>
    <x v="17"/>
    <x v="3"/>
    <x v="3"/>
    <x v="0"/>
  </r>
  <r>
    <x v="64"/>
    <n v="390000"/>
    <x v="1"/>
    <s v="SJ"/>
    <s v="Sale"/>
    <n v="3121"/>
    <n v="1"/>
    <n v="1"/>
    <n v="1"/>
    <n v="0"/>
    <n v="2011"/>
    <s v="603/120 Palmer St"/>
    <s v="Richmond"/>
    <x v="1"/>
    <x v="1"/>
    <x v="3"/>
    <x v="0"/>
  </r>
  <r>
    <x v="64"/>
    <n v="1100000"/>
    <x v="0"/>
    <s v="Cunninghams"/>
    <s v="Auction"/>
    <n v="3121"/>
    <n v="3"/>
    <n v="2"/>
    <n v="1"/>
    <n v="66"/>
    <n v="2013"/>
    <s v="5 Koorang La"/>
    <s v="Richmond"/>
    <x v="1"/>
    <x v="1"/>
    <x v="3"/>
    <x v="0"/>
  </r>
  <r>
    <x v="64"/>
    <n v="857000"/>
    <x v="0"/>
    <s v="Flanders &amp; Fish"/>
    <s v="Sale"/>
    <n v="3128"/>
    <n v="3"/>
    <n v="1"/>
    <n v="1"/>
    <n v="492"/>
    <n v="1930"/>
    <s v="837 Canterbury Rd"/>
    <s v="Box Hill"/>
    <x v="2"/>
    <x v="3"/>
    <x v="3"/>
    <x v="0"/>
  </r>
  <r>
    <x v="64"/>
    <n v="520000"/>
    <x v="1"/>
    <s v="Metro Ladder"/>
    <s v="Sale"/>
    <n v="3143"/>
    <n v="2"/>
    <n v="1"/>
    <n v="1"/>
    <n v="0"/>
    <n v="1970"/>
    <s v="1/403 Dandenong Rd"/>
    <s v="Armadale"/>
    <x v="12"/>
    <x v="2"/>
    <x v="3"/>
    <x v="0"/>
  </r>
  <r>
    <x v="64"/>
    <n v="1193000"/>
    <x v="0"/>
    <s v="Best Bricks"/>
    <s v="Sale"/>
    <n v="3183"/>
    <n v="3"/>
    <n v="1"/>
    <n v="1"/>
    <n v="178"/>
    <n v="1920"/>
    <s v="6 Blenheim St"/>
    <s v="Balaclava"/>
    <x v="5"/>
    <x v="2"/>
    <x v="3"/>
    <x v="0"/>
  </r>
  <r>
    <x v="64"/>
    <n v="808000"/>
    <x v="0"/>
    <s v="Cunninghams"/>
    <s v="Sale"/>
    <n v="3033"/>
    <n v="5"/>
    <n v="2"/>
    <n v="2"/>
    <n v="561"/>
    <m/>
    <s v="67 Prospect Dr"/>
    <s v="Keilor East"/>
    <x v="8"/>
    <x v="0"/>
    <x v="3"/>
    <x v="0"/>
  </r>
  <r>
    <x v="64"/>
    <n v="1320000"/>
    <x v="0"/>
    <s v="Metro Ladder"/>
    <s v="Sale"/>
    <n v="3041"/>
    <n v="3"/>
    <n v="1"/>
    <n v="1"/>
    <n v="766"/>
    <m/>
    <s v="11 Duffy St"/>
    <s v="Essendon North"/>
    <x v="8"/>
    <x v="0"/>
    <x v="3"/>
    <x v="0"/>
  </r>
  <r>
    <x v="64"/>
    <n v="590000"/>
    <x v="1"/>
    <s v="Cunninghams"/>
    <s v="Sale"/>
    <n v="3006"/>
    <n v="2"/>
    <n v="1"/>
    <n v="1"/>
    <n v="0"/>
    <m/>
    <s v="4/55 Kavanagh St"/>
    <s v="Southbank"/>
    <x v="13"/>
    <x v="2"/>
    <x v="3"/>
    <x v="0"/>
  </r>
  <r>
    <x v="64"/>
    <n v="360000"/>
    <x v="1"/>
    <s v="Metro Ladder"/>
    <s v="Auction"/>
    <n v="3012"/>
    <n v="2"/>
    <n v="2"/>
    <n v="1"/>
    <n v="0"/>
    <m/>
    <s v="4/6 Crefden St"/>
    <s v="Maidstone"/>
    <x v="4"/>
    <x v="0"/>
    <x v="3"/>
    <x v="0"/>
  </r>
  <r>
    <x v="64"/>
    <n v="420000"/>
    <x v="1"/>
    <s v="Jones and Jones"/>
    <s v="Auction"/>
    <n v="3011"/>
    <n v="2"/>
    <n v="1"/>
    <n v="1"/>
    <n v="0"/>
    <n v="2010"/>
    <s v="3/53 Whitehall St"/>
    <s v="Footscray"/>
    <x v="4"/>
    <x v="0"/>
    <x v="3"/>
    <x v="0"/>
  </r>
  <r>
    <x v="64"/>
    <n v="1250000"/>
    <x v="0"/>
    <s v="Flanders &amp; Fish"/>
    <s v="Auction"/>
    <n v="3108"/>
    <n v="4"/>
    <n v="2"/>
    <n v="3"/>
    <n v="767"/>
    <n v="1963"/>
    <s v="170 Ayr St"/>
    <s v="Doncaster"/>
    <x v="16"/>
    <x v="3"/>
    <x v="3"/>
    <x v="0"/>
  </r>
  <r>
    <x v="64"/>
    <n v="810000"/>
    <x v="0"/>
    <s v="Property Barons"/>
    <s v="Auction"/>
    <n v="3072"/>
    <n v="3"/>
    <n v="1"/>
    <n v="1"/>
    <n v="421"/>
    <n v="1930"/>
    <s v="246 Murray Rd"/>
    <s v="Preston"/>
    <x v="10"/>
    <x v="1"/>
    <x v="3"/>
    <x v="0"/>
  </r>
  <r>
    <x v="64"/>
    <n v="607500"/>
    <x v="0"/>
    <s v="Best Bricks"/>
    <s v="Sale"/>
    <n v="3020"/>
    <n v="3"/>
    <n v="1"/>
    <n v="2"/>
    <n v="487"/>
    <m/>
    <s v="8 High St"/>
    <s v="Sunshine"/>
    <x v="0"/>
    <x v="0"/>
    <x v="3"/>
    <x v="0"/>
  </r>
  <r>
    <x v="64"/>
    <n v="1650000"/>
    <x v="0"/>
    <s v="Metro Ladder"/>
    <s v="Auction"/>
    <n v="3127"/>
    <n v="5"/>
    <n v="5"/>
    <n v="2"/>
    <n v="693"/>
    <n v="1930"/>
    <s v="14 Verdun St"/>
    <s v="Surrey Hills"/>
    <x v="14"/>
    <x v="2"/>
    <x v="3"/>
    <x v="0"/>
  </r>
  <r>
    <x v="64"/>
    <n v="1690000"/>
    <x v="0"/>
    <s v="Metro Ladder"/>
    <s v="Auction"/>
    <n v="3124"/>
    <n v="3"/>
    <n v="2"/>
    <n v="1"/>
    <n v="777"/>
    <n v="1950"/>
    <s v="2 Thomas St"/>
    <s v="Camberwell"/>
    <x v="14"/>
    <x v="2"/>
    <x v="3"/>
    <x v="0"/>
  </r>
  <r>
    <x v="64"/>
    <n v="1705000"/>
    <x v="0"/>
    <s v="Jones and Jones"/>
    <s v="Auction"/>
    <n v="3188"/>
    <n v="5"/>
    <n v="2"/>
    <n v="2"/>
    <n v="648"/>
    <n v="1950"/>
    <s v="70 Highett Rd"/>
    <s v="Hampton"/>
    <x v="15"/>
    <x v="2"/>
    <x v="3"/>
    <x v="0"/>
  </r>
  <r>
    <x v="65"/>
    <n v="760000"/>
    <x v="1"/>
    <s v="Cunninghams"/>
    <s v="Auction"/>
    <n v="3121"/>
    <n v="3"/>
    <n v="2"/>
    <n v="1"/>
    <n v="0"/>
    <n v="2005"/>
    <s v="704/8 Howard St"/>
    <s v="Richmond"/>
    <x v="1"/>
    <x v="1"/>
    <x v="3"/>
    <x v="0"/>
  </r>
  <r>
    <x v="65"/>
    <n v="850000"/>
    <x v="1"/>
    <s v="Cunninghams"/>
    <s v="Auction"/>
    <n v="3065"/>
    <n v="3"/>
    <n v="2"/>
    <n v="1"/>
    <n v="2782"/>
    <n v="2000"/>
    <s v="10/5 St David St"/>
    <s v="Fitzroy"/>
    <x v="1"/>
    <x v="1"/>
    <x v="3"/>
    <x v="0"/>
  </r>
  <r>
    <x v="65"/>
    <n v="511000"/>
    <x v="1"/>
    <s v="Cunninghams"/>
    <s v="Sale"/>
    <n v="3146"/>
    <n v="2"/>
    <n v="1"/>
    <n v="1"/>
    <n v="0"/>
    <m/>
    <s v="5/138 Milton Pde"/>
    <s v="Glen Iris"/>
    <x v="12"/>
    <x v="2"/>
    <x v="3"/>
    <x v="0"/>
  </r>
  <r>
    <x v="65"/>
    <n v="700000"/>
    <x v="1"/>
    <s v="Jones and Jones"/>
    <s v="Auction"/>
    <n v="3143"/>
    <n v="2"/>
    <n v="1"/>
    <n v="2"/>
    <n v="0"/>
    <m/>
    <s v="8/71 Denbigh Rd"/>
    <s v="Armadale"/>
    <x v="12"/>
    <x v="2"/>
    <x v="3"/>
    <x v="0"/>
  </r>
  <r>
    <x v="65"/>
    <n v="825000"/>
    <x v="1"/>
    <s v="Jones and Jones"/>
    <s v="Sale"/>
    <n v="3143"/>
    <n v="2"/>
    <n v="1"/>
    <n v="1"/>
    <n v="0"/>
    <m/>
    <s v="6/26 Mercer Rd"/>
    <s v="Armadale"/>
    <x v="12"/>
    <x v="2"/>
    <x v="3"/>
    <x v="0"/>
  </r>
  <r>
    <x v="65"/>
    <n v="1100000"/>
    <x v="1"/>
    <s v="Maxwells"/>
    <s v="Auction"/>
    <n v="3207"/>
    <n v="2"/>
    <n v="2"/>
    <n v="1"/>
    <n v="0"/>
    <n v="2006"/>
    <s v="6/157 Beach St"/>
    <s v="Port Melbourne"/>
    <x v="5"/>
    <x v="2"/>
    <x v="3"/>
    <x v="0"/>
  </r>
  <r>
    <x v="65"/>
    <n v="1390000"/>
    <x v="0"/>
    <s v="Sanders"/>
    <s v="Auction"/>
    <n v="3205"/>
    <n v="3"/>
    <n v="2"/>
    <n v="1"/>
    <n v="138"/>
    <n v="1998"/>
    <s v="46 Cobden St"/>
    <s v="South Melbourne"/>
    <x v="5"/>
    <x v="2"/>
    <x v="3"/>
    <x v="0"/>
  </r>
  <r>
    <x v="65"/>
    <n v="930000"/>
    <x v="0"/>
    <s v="Cunninghams"/>
    <s v="Sale"/>
    <n v="3055"/>
    <n v="4"/>
    <n v="2"/>
    <n v="2"/>
    <n v="299"/>
    <m/>
    <s v="42 Whitby St"/>
    <s v="Brunswick West"/>
    <x v="3"/>
    <x v="1"/>
    <x v="3"/>
    <x v="0"/>
  </r>
  <r>
    <x v="65"/>
    <n v="957000"/>
    <x v="0"/>
    <s v="Cunninghams"/>
    <s v="Sale"/>
    <n v="3057"/>
    <n v="2"/>
    <n v="1"/>
    <n v="1"/>
    <n v="148"/>
    <m/>
    <s v="15 Ethel St"/>
    <s v="Brunswick East"/>
    <x v="3"/>
    <x v="1"/>
    <x v="3"/>
    <x v="0"/>
  </r>
  <r>
    <x v="65"/>
    <n v="1625000"/>
    <x v="0"/>
    <s v="Cunninghams"/>
    <s v="Sale"/>
    <n v="3057"/>
    <n v="4"/>
    <n v="2"/>
    <n v="2"/>
    <n v="822"/>
    <n v="1890"/>
    <s v="9 John St"/>
    <s v="Brunswick East"/>
    <x v="3"/>
    <x v="1"/>
    <x v="3"/>
    <x v="0"/>
  </r>
  <r>
    <x v="65"/>
    <n v="1790000"/>
    <x v="0"/>
    <s v="Cunninghams"/>
    <s v="Sale"/>
    <n v="3056"/>
    <n v="4"/>
    <n v="1"/>
    <n v="1"/>
    <n v="416"/>
    <n v="1920"/>
    <s v="4 Bell St"/>
    <s v="Brunswick"/>
    <x v="3"/>
    <x v="1"/>
    <x v="3"/>
    <x v="0"/>
  </r>
  <r>
    <x v="65"/>
    <n v="730000"/>
    <x v="2"/>
    <s v="Cunninghams"/>
    <s v="Auction"/>
    <n v="3040"/>
    <n v="3"/>
    <n v="2"/>
    <n v="2"/>
    <n v="0"/>
    <n v="2015"/>
    <s v="4/426 Buckley St"/>
    <s v="Essendon West"/>
    <x v="8"/>
    <x v="0"/>
    <x v="3"/>
    <x v="0"/>
  </r>
  <r>
    <x v="65"/>
    <n v="830000"/>
    <x v="0"/>
    <s v="Property Barons"/>
    <s v="Sale"/>
    <n v="3042"/>
    <n v="3"/>
    <n v="1"/>
    <n v="2"/>
    <n v="971"/>
    <n v="1960"/>
    <s v="180 Parer Rd"/>
    <s v="Airport West"/>
    <x v="8"/>
    <x v="0"/>
    <x v="3"/>
    <x v="0"/>
  </r>
  <r>
    <x v="65"/>
    <n v="310000"/>
    <x v="1"/>
    <s v="Metro Ladder"/>
    <s v="Auction"/>
    <n v="3141"/>
    <n v="1"/>
    <n v="1"/>
    <n v="1"/>
    <n v="0"/>
    <n v="1970"/>
    <s v="1/949 Punt Rd"/>
    <s v="South Yarra"/>
    <x v="13"/>
    <x v="2"/>
    <x v="3"/>
    <x v="0"/>
  </r>
  <r>
    <x v="65"/>
    <n v="1065000"/>
    <x v="2"/>
    <s v="Flanders &amp; Fish"/>
    <s v="Sale"/>
    <n v="3051"/>
    <n v="3"/>
    <n v="2"/>
    <n v="1"/>
    <n v="64"/>
    <n v="2008"/>
    <s v="15 Mary St"/>
    <s v="North Melbourne"/>
    <x v="13"/>
    <x v="1"/>
    <x v="3"/>
    <x v="0"/>
  </r>
  <r>
    <x v="65"/>
    <n v="570000"/>
    <x v="1"/>
    <s v="Metro Ladder"/>
    <s v="Sale"/>
    <n v="3165"/>
    <n v="2"/>
    <n v="1"/>
    <n v="1"/>
    <n v="145"/>
    <m/>
    <s v="8a Bray Ct"/>
    <s v="Bentleigh East"/>
    <x v="9"/>
    <x v="2"/>
    <x v="3"/>
    <x v="0"/>
  </r>
  <r>
    <x v="65"/>
    <n v="680000"/>
    <x v="1"/>
    <s v="Jones and Jones"/>
    <s v="Sale"/>
    <n v="3163"/>
    <n v="2"/>
    <n v="1"/>
    <n v="2"/>
    <n v="275"/>
    <n v="1975"/>
    <s v="4/16 Rosella St"/>
    <s v="Murrumbeena"/>
    <x v="9"/>
    <x v="2"/>
    <x v="3"/>
    <x v="0"/>
  </r>
  <r>
    <x v="65"/>
    <n v="820000"/>
    <x v="0"/>
    <s v="Jones and Jones"/>
    <s v="Auction"/>
    <n v="3163"/>
    <n v="3"/>
    <n v="1"/>
    <n v="1"/>
    <n v="274"/>
    <n v="1925"/>
    <s v="9 Stewart St"/>
    <s v="Murrumbeena"/>
    <x v="9"/>
    <x v="2"/>
    <x v="3"/>
    <x v="0"/>
  </r>
  <r>
    <x v="65"/>
    <n v="1465000"/>
    <x v="2"/>
    <s v="Jones and Jones"/>
    <s v="Sale"/>
    <n v="3165"/>
    <n v="4"/>
    <n v="2"/>
    <n v="2"/>
    <n v="319"/>
    <n v="2015"/>
    <s v="31b Purtell St"/>
    <s v="Bentleigh East"/>
    <x v="9"/>
    <x v="2"/>
    <x v="3"/>
    <x v="0"/>
  </r>
  <r>
    <x v="65"/>
    <n v="1950000"/>
    <x v="0"/>
    <s v="Metro Ladder"/>
    <s v="Sale"/>
    <n v="3070"/>
    <n v="4"/>
    <n v="2"/>
    <n v="1"/>
    <n v="489"/>
    <n v="1910"/>
    <s v="3 Brooke St"/>
    <s v="Northcote"/>
    <x v="10"/>
    <x v="1"/>
    <x v="3"/>
    <x v="0"/>
  </r>
  <r>
    <x v="65"/>
    <n v="470000"/>
    <x v="0"/>
    <s v="Maxwells"/>
    <s v="Sale"/>
    <n v="3020"/>
    <n v="3"/>
    <n v="1"/>
    <n v="1"/>
    <n v="591"/>
    <n v="1971"/>
    <s v="14 Killeen St"/>
    <s v="Sunshine West"/>
    <x v="0"/>
    <x v="0"/>
    <x v="3"/>
    <x v="0"/>
  </r>
  <r>
    <x v="65"/>
    <n v="600000"/>
    <x v="0"/>
    <s v="Metro Ladder"/>
    <s v="Auction"/>
    <n v="3020"/>
    <n v="3"/>
    <n v="1"/>
    <n v="1"/>
    <n v="697"/>
    <n v="1928"/>
    <s v="70 Forrest St"/>
    <s v="Albion"/>
    <x v="0"/>
    <x v="0"/>
    <x v="3"/>
    <x v="0"/>
  </r>
  <r>
    <x v="65"/>
    <n v="1770000"/>
    <x v="0"/>
    <s v="Flanders &amp; Fish"/>
    <s v="Sale"/>
    <n v="3102"/>
    <n v="3"/>
    <n v="1"/>
    <n v="1"/>
    <n v="698"/>
    <m/>
    <s v="35 Frater St"/>
    <s v="Kew East"/>
    <x v="14"/>
    <x v="2"/>
    <x v="3"/>
    <x v="0"/>
  </r>
  <r>
    <x v="65"/>
    <n v="2100000"/>
    <x v="0"/>
    <s v="Cunninghams"/>
    <s v="Auction"/>
    <n v="3102"/>
    <n v="5"/>
    <n v="3"/>
    <n v="2"/>
    <n v="695"/>
    <n v="1950"/>
    <s v="17 Minogue St"/>
    <s v="Kew East"/>
    <x v="14"/>
    <x v="2"/>
    <x v="3"/>
    <x v="0"/>
  </r>
  <r>
    <x v="65"/>
    <n v="2950000"/>
    <x v="0"/>
    <s v="Jones and Jones"/>
    <s v="Sale"/>
    <n v="3103"/>
    <n v="3"/>
    <n v="2"/>
    <n v="2"/>
    <n v="650"/>
    <m/>
    <s v="2 Pembroke Rd"/>
    <s v="Balwyn"/>
    <x v="14"/>
    <x v="2"/>
    <x v="3"/>
    <x v="0"/>
  </r>
  <r>
    <x v="65"/>
    <n v="415000"/>
    <x v="0"/>
    <s v="Cunninghams"/>
    <s v="Auction"/>
    <n v="3081"/>
    <n v="2"/>
    <n v="1"/>
    <n v="1"/>
    <n v="422"/>
    <m/>
    <s v="18 Achilles St"/>
    <s v="Heidelberg West"/>
    <x v="17"/>
    <x v="3"/>
    <x v="3"/>
    <x v="0"/>
  </r>
  <r>
    <x v="65"/>
    <n v="584000"/>
    <x v="0"/>
    <s v="Cunninghams"/>
    <s v="Sale"/>
    <n v="3081"/>
    <n v="2"/>
    <n v="1"/>
    <n v="1"/>
    <n v="428"/>
    <n v="1950"/>
    <s v="18 Shelley St"/>
    <s v="Heidelberg Heights"/>
    <x v="17"/>
    <x v="3"/>
    <x v="3"/>
    <x v="0"/>
  </r>
  <r>
    <x v="65"/>
    <n v="655000"/>
    <x v="0"/>
    <s v="Metro Ladder"/>
    <s v="Auction"/>
    <n v="3084"/>
    <n v="3"/>
    <n v="2"/>
    <n v="2"/>
    <n v="175"/>
    <m/>
    <s v="2/172 Cape St"/>
    <s v="Heidelberg"/>
    <x v="17"/>
    <x v="3"/>
    <x v="3"/>
    <x v="0"/>
  </r>
  <r>
    <x v="66"/>
    <n v="865000"/>
    <x v="1"/>
    <s v="Cunninghams"/>
    <s v="Auction"/>
    <n v="3066"/>
    <n v="2"/>
    <n v="2"/>
    <n v="1"/>
    <n v="0"/>
    <m/>
    <s v="27/78 Oxford St"/>
    <s v="Collingwood"/>
    <x v="1"/>
    <x v="1"/>
    <x v="3"/>
    <x v="0"/>
  </r>
  <r>
    <x v="66"/>
    <n v="3001000"/>
    <x v="0"/>
    <s v="Cunninghams"/>
    <s v="Sale"/>
    <n v="3121"/>
    <n v="4"/>
    <n v="3"/>
    <n v="1"/>
    <n v="544"/>
    <n v="1920"/>
    <s v="30 Highett St"/>
    <s v="Richmond"/>
    <x v="1"/>
    <x v="1"/>
    <x v="3"/>
    <x v="0"/>
  </r>
  <r>
    <x v="66"/>
    <n v="431000"/>
    <x v="1"/>
    <s v="Best Bricks"/>
    <s v="Sale"/>
    <n v="3182"/>
    <n v="2"/>
    <n v="1"/>
    <n v="1"/>
    <n v="0"/>
    <n v="1940"/>
    <s v="5/46 Greeves St"/>
    <s v="St Kilda"/>
    <x v="5"/>
    <x v="2"/>
    <x v="3"/>
    <x v="0"/>
  </r>
  <r>
    <x v="66"/>
    <n v="845000"/>
    <x v="1"/>
    <s v="Zimmerman"/>
    <s v="Auction"/>
    <n v="3207"/>
    <n v="2"/>
    <n v="2"/>
    <n v="2"/>
    <n v="2166"/>
    <m/>
    <s v="414/99 Dow St"/>
    <s v="Port Melbourne"/>
    <x v="5"/>
    <x v="2"/>
    <x v="3"/>
    <x v="0"/>
  </r>
  <r>
    <x v="66"/>
    <n v="1234500"/>
    <x v="0"/>
    <s v="Metro Ladder"/>
    <s v="Sale"/>
    <n v="3207"/>
    <n v="2"/>
    <n v="1"/>
    <n v="0"/>
    <n v="183"/>
    <m/>
    <s v="175 Farrell St"/>
    <s v="Port Melbourne"/>
    <x v="5"/>
    <x v="2"/>
    <x v="3"/>
    <x v="0"/>
  </r>
  <r>
    <x v="66"/>
    <n v="542000"/>
    <x v="0"/>
    <s v="Sanders"/>
    <s v="Sale"/>
    <n v="3056"/>
    <n v="2"/>
    <n v="1"/>
    <n v="1"/>
    <n v="0"/>
    <m/>
    <s v="1/21 Jones St"/>
    <s v="Brunswick"/>
    <x v="3"/>
    <x v="1"/>
    <x v="3"/>
    <x v="0"/>
  </r>
  <r>
    <x v="66"/>
    <n v="550000"/>
    <x v="2"/>
    <s v="Zimmerman"/>
    <s v="Auction"/>
    <n v="3058"/>
    <n v="3"/>
    <n v="2"/>
    <n v="2"/>
    <n v="0"/>
    <m/>
    <s v="15/1 Manna Gum Ct"/>
    <s v="Coburg"/>
    <x v="3"/>
    <x v="1"/>
    <x v="3"/>
    <x v="0"/>
  </r>
  <r>
    <x v="66"/>
    <n v="709000"/>
    <x v="0"/>
    <s v="Cunninghams"/>
    <s v="Auction"/>
    <n v="3043"/>
    <n v="4"/>
    <n v="2"/>
    <n v="2"/>
    <n v="453"/>
    <n v="2007"/>
    <s v="8 Perth Ct"/>
    <s v="Gowanbrae"/>
    <x v="3"/>
    <x v="0"/>
    <x v="3"/>
    <x v="0"/>
  </r>
  <r>
    <x v="66"/>
    <n v="785000"/>
    <x v="0"/>
    <s v="Property Barons"/>
    <s v="Sale"/>
    <n v="3033"/>
    <n v="3"/>
    <n v="1"/>
    <n v="2"/>
    <n v="606"/>
    <n v="1965"/>
    <s v="83 Wyong St"/>
    <s v="Keilor East"/>
    <x v="8"/>
    <x v="0"/>
    <x v="3"/>
    <x v="0"/>
  </r>
  <r>
    <x v="66"/>
    <n v="920000"/>
    <x v="0"/>
    <s v="Metro Ladder"/>
    <s v="Auction"/>
    <n v="3041"/>
    <n v="4"/>
    <n v="1"/>
    <n v="1"/>
    <n v="390"/>
    <m/>
    <s v="9 Bruce St"/>
    <s v="Strathmore"/>
    <x v="8"/>
    <x v="0"/>
    <x v="3"/>
    <x v="0"/>
  </r>
  <r>
    <x v="66"/>
    <n v="950000"/>
    <x v="0"/>
    <s v="Cunninghams"/>
    <s v="Sale"/>
    <n v="3041"/>
    <n v="4"/>
    <n v="3"/>
    <n v="2"/>
    <n v="541"/>
    <m/>
    <s v="5 Lockheed St"/>
    <s v="Strathmore Heights"/>
    <x v="8"/>
    <x v="0"/>
    <x v="3"/>
    <x v="0"/>
  </r>
  <r>
    <x v="66"/>
    <n v="825000"/>
    <x v="0"/>
    <s v="Flanders &amp; Fish"/>
    <s v="Sale"/>
    <n v="3031"/>
    <n v="2"/>
    <n v="1"/>
    <n v="1"/>
    <n v="211"/>
    <n v="1915"/>
    <s v="32 Epsom Rd"/>
    <s v="Kensington"/>
    <x v="13"/>
    <x v="1"/>
    <x v="3"/>
    <x v="0"/>
  </r>
  <r>
    <x v="66"/>
    <n v="1600000"/>
    <x v="0"/>
    <s v="Metro Ladder"/>
    <s v="Auction"/>
    <n v="3053"/>
    <n v="4"/>
    <n v="2"/>
    <n v="1"/>
    <n v="635"/>
    <m/>
    <s v="136 Faraday St"/>
    <s v="Carlton"/>
    <x v="13"/>
    <x v="1"/>
    <x v="3"/>
    <x v="0"/>
  </r>
  <r>
    <x v="66"/>
    <n v="760000"/>
    <x v="0"/>
    <s v="Cunninghams"/>
    <s v="Sale"/>
    <n v="3011"/>
    <n v="3"/>
    <n v="1"/>
    <n v="1"/>
    <n v="265"/>
    <n v="1910"/>
    <s v="120 MacPherson St"/>
    <s v="Footscray"/>
    <x v="4"/>
    <x v="0"/>
    <x v="3"/>
    <x v="0"/>
  </r>
  <r>
    <x v="66"/>
    <n v="950000"/>
    <x v="0"/>
    <s v="Jones and Jones"/>
    <s v="Auction"/>
    <n v="3013"/>
    <n v="3"/>
    <n v="1"/>
    <n v="2"/>
    <n v="240"/>
    <n v="1880"/>
    <s v="25 Norfolk St"/>
    <s v="Yarraville"/>
    <x v="4"/>
    <x v="0"/>
    <x v="3"/>
    <x v="0"/>
  </r>
  <r>
    <x v="66"/>
    <n v="660000"/>
    <x v="0"/>
    <s v="Sanders"/>
    <s v="Auction"/>
    <n v="3018"/>
    <n v="3"/>
    <n v="1"/>
    <n v="1"/>
    <n v="602"/>
    <n v="1955"/>
    <s v="156 Maidstone St"/>
    <s v="Altona"/>
    <x v="11"/>
    <x v="0"/>
    <x v="3"/>
    <x v="0"/>
  </r>
  <r>
    <x v="66"/>
    <n v="820000"/>
    <x v="2"/>
    <s v="Metro Ladder"/>
    <s v="Sale"/>
    <n v="3015"/>
    <n v="4"/>
    <n v="2"/>
    <n v="2"/>
    <n v="753"/>
    <n v="2006"/>
    <s v="108 Mason St"/>
    <s v="Newport"/>
    <x v="11"/>
    <x v="0"/>
    <x v="3"/>
    <x v="0"/>
  </r>
  <r>
    <x v="66"/>
    <n v="1360000"/>
    <x v="0"/>
    <s v="Metro Ladder"/>
    <s v="Sale"/>
    <n v="3016"/>
    <n v="3"/>
    <n v="1"/>
    <n v="1"/>
    <n v="477"/>
    <n v="1930"/>
    <s v="175 Douglas Pde"/>
    <s v="Williamstown"/>
    <x v="11"/>
    <x v="0"/>
    <x v="3"/>
    <x v="0"/>
  </r>
  <r>
    <x v="66"/>
    <n v="1020000"/>
    <x v="0"/>
    <s v="Cunninghams"/>
    <s v="Sale"/>
    <n v="3070"/>
    <n v="2"/>
    <n v="1"/>
    <n v="1"/>
    <n v="354"/>
    <n v="1920"/>
    <s v="45 Emmaline St"/>
    <s v="Northcote"/>
    <x v="10"/>
    <x v="1"/>
    <x v="3"/>
    <x v="0"/>
  </r>
  <r>
    <x v="66"/>
    <n v="722000"/>
    <x v="0"/>
    <s v="Metro Ladder"/>
    <s v="Auction"/>
    <n v="3042"/>
    <n v="3"/>
    <n v="1"/>
    <n v="1"/>
    <n v="695"/>
    <n v="1970"/>
    <s v="47 Victory St"/>
    <s v="Keilor Park"/>
    <x v="0"/>
    <x v="0"/>
    <x v="3"/>
    <x v="0"/>
  </r>
  <r>
    <x v="66"/>
    <n v="551000"/>
    <x v="1"/>
    <s v="Jones and Jones"/>
    <s v="Sale"/>
    <n v="3101"/>
    <n v="2"/>
    <n v="1"/>
    <n v="2"/>
    <n v="0"/>
    <n v="1992"/>
    <s v="5/13 Hope Ct"/>
    <s v="Kew"/>
    <x v="14"/>
    <x v="2"/>
    <x v="3"/>
    <x v="0"/>
  </r>
  <r>
    <x v="66"/>
    <n v="1742000"/>
    <x v="2"/>
    <s v="Flanders &amp; Fish"/>
    <s v="Sale"/>
    <n v="3126"/>
    <n v="4"/>
    <n v="2"/>
    <n v="2"/>
    <n v="780"/>
    <m/>
    <s v="8 Avenue Athol"/>
    <s v="Canterbury"/>
    <x v="14"/>
    <x v="2"/>
    <x v="3"/>
    <x v="0"/>
  </r>
  <r>
    <x v="66"/>
    <n v="2900000"/>
    <x v="0"/>
    <s v="Jones and Jones"/>
    <s v="Sale"/>
    <n v="3104"/>
    <n v="3"/>
    <n v="2"/>
    <n v="2"/>
    <n v="917"/>
    <m/>
    <s v="31 Tuxen St"/>
    <s v="Balwyn North"/>
    <x v="14"/>
    <x v="2"/>
    <x v="3"/>
    <x v="0"/>
  </r>
  <r>
    <x v="66"/>
    <n v="922000"/>
    <x v="0"/>
    <s v="Property Barons"/>
    <s v="Sale"/>
    <n v="3087"/>
    <n v="3"/>
    <n v="1"/>
    <n v="2"/>
    <n v="798"/>
    <n v="1960"/>
    <s v="18 Papua St"/>
    <s v="Watsonia"/>
    <x v="17"/>
    <x v="1"/>
    <x v="3"/>
    <x v="0"/>
  </r>
  <r>
    <x v="67"/>
    <n v="1900000"/>
    <x v="0"/>
    <s v="Jones and Jones"/>
    <s v="Auction"/>
    <n v="3121"/>
    <n v="3"/>
    <n v="2"/>
    <n v="2"/>
    <n v="263"/>
    <n v="2016"/>
    <s v="56 Wellington St"/>
    <s v="Cremorne"/>
    <x v="1"/>
    <x v="1"/>
    <x v="3"/>
    <x v="0"/>
  </r>
  <r>
    <x v="67"/>
    <n v="1300000"/>
    <x v="0"/>
    <s v="Jones and Jones"/>
    <s v="Sale"/>
    <n v="3181"/>
    <n v="2"/>
    <n v="1"/>
    <n v="1"/>
    <n v="126"/>
    <m/>
    <s v="89 Pridham St"/>
    <s v="Prahran"/>
    <x v="12"/>
    <x v="2"/>
    <x v="3"/>
    <x v="0"/>
  </r>
  <r>
    <x v="67"/>
    <n v="326000"/>
    <x v="1"/>
    <s v="Metro Ladder"/>
    <s v="Auction"/>
    <n v="3184"/>
    <n v="1"/>
    <n v="1"/>
    <n v="1"/>
    <n v="0"/>
    <m/>
    <s v="11/16 Byron St"/>
    <s v="Elwood"/>
    <x v="5"/>
    <x v="2"/>
    <x v="3"/>
    <x v="0"/>
  </r>
  <r>
    <x v="67"/>
    <n v="550500"/>
    <x v="2"/>
    <s v="Cunninghams"/>
    <s v="Sale"/>
    <n v="3044"/>
    <n v="2"/>
    <n v="1"/>
    <n v="2"/>
    <n v="135"/>
    <n v="2012"/>
    <s v="30 Downs St"/>
    <s v="Pascoe Vale"/>
    <x v="3"/>
    <x v="1"/>
    <x v="3"/>
    <x v="0"/>
  </r>
  <r>
    <x v="67"/>
    <n v="845500"/>
    <x v="0"/>
    <s v="Cunninghams"/>
    <s v="Sale"/>
    <n v="3056"/>
    <n v="2"/>
    <n v="1"/>
    <n v="1"/>
    <n v="179"/>
    <n v="1890"/>
    <s v="141 Gold St"/>
    <s v="Brunswick"/>
    <x v="3"/>
    <x v="1"/>
    <x v="3"/>
    <x v="0"/>
  </r>
  <r>
    <x v="67"/>
    <n v="1875000"/>
    <x v="0"/>
    <s v="Jones and Jones"/>
    <s v="Sale"/>
    <n v="3056"/>
    <n v="4"/>
    <n v="2"/>
    <n v="2"/>
    <n v="657"/>
    <n v="1958"/>
    <s v="36 Charles St"/>
    <s v="Brunswick"/>
    <x v="3"/>
    <x v="1"/>
    <x v="3"/>
    <x v="0"/>
  </r>
  <r>
    <x v="67"/>
    <n v="636000"/>
    <x v="0"/>
    <s v="Cunninghams"/>
    <s v="Sale"/>
    <n v="3034"/>
    <n v="3"/>
    <n v="1"/>
    <n v="2"/>
    <n v="571"/>
    <m/>
    <s v="12 Skewes St"/>
    <s v="Avondale Heights"/>
    <x v="8"/>
    <x v="0"/>
    <x v="3"/>
    <x v="0"/>
  </r>
  <r>
    <x v="67"/>
    <n v="700000"/>
    <x v="0"/>
    <s v="Cunninghams"/>
    <s v="Auction"/>
    <n v="3033"/>
    <n v="5"/>
    <n v="2"/>
    <n v="2"/>
    <n v="629"/>
    <m/>
    <s v="81 Quinn Gr"/>
    <s v="Keilor East"/>
    <x v="8"/>
    <x v="0"/>
    <x v="3"/>
    <x v="0"/>
  </r>
  <r>
    <x v="67"/>
    <n v="961000"/>
    <x v="0"/>
    <s v="Jones and Jones"/>
    <s v="Sale"/>
    <n v="3031"/>
    <n v="3"/>
    <n v="1"/>
    <n v="1"/>
    <n v="235"/>
    <m/>
    <s v="47 Barnett St"/>
    <s v="Kensington"/>
    <x v="13"/>
    <x v="1"/>
    <x v="3"/>
    <x v="0"/>
  </r>
  <r>
    <x v="67"/>
    <n v="1300000"/>
    <x v="2"/>
    <s v="Cunninghams"/>
    <s v="Auction"/>
    <n v="3051"/>
    <n v="2"/>
    <n v="2"/>
    <n v="1"/>
    <n v="0"/>
    <m/>
    <s v="8/201 Abbotsford St"/>
    <s v="North Melbourne"/>
    <x v="13"/>
    <x v="1"/>
    <x v="3"/>
    <x v="0"/>
  </r>
  <r>
    <x v="67"/>
    <n v="561000"/>
    <x v="1"/>
    <s v="Cunninghams"/>
    <s v="Auction"/>
    <n v="3011"/>
    <n v="3"/>
    <n v="1"/>
    <n v="1"/>
    <n v="0"/>
    <m/>
    <s v="26/2 Ballarat Rd"/>
    <s v="Footscray"/>
    <x v="4"/>
    <x v="0"/>
    <x v="3"/>
    <x v="0"/>
  </r>
  <r>
    <x v="67"/>
    <n v="881000"/>
    <x v="0"/>
    <s v="Maxwells"/>
    <s v="Sale"/>
    <n v="3011"/>
    <n v="3"/>
    <n v="1"/>
    <n v="2"/>
    <n v="217"/>
    <m/>
    <s v="20 Greig St"/>
    <s v="Seddon"/>
    <x v="4"/>
    <x v="0"/>
    <x v="3"/>
    <x v="0"/>
  </r>
  <r>
    <x v="67"/>
    <n v="435000"/>
    <x v="1"/>
    <s v="Flanders &amp; Fish"/>
    <s v="Sale"/>
    <n v="3163"/>
    <n v="2"/>
    <n v="1"/>
    <n v="1"/>
    <n v="0"/>
    <n v="1980"/>
    <s v="6/7 Judd St"/>
    <s v="Carnegie"/>
    <x v="9"/>
    <x v="2"/>
    <x v="3"/>
    <x v="0"/>
  </r>
  <r>
    <x v="67"/>
    <n v="636500"/>
    <x v="2"/>
    <s v="Flanders &amp; Fish"/>
    <s v="Sale"/>
    <n v="3163"/>
    <n v="2"/>
    <n v="1"/>
    <n v="1"/>
    <n v="0"/>
    <n v="1970"/>
    <s v="16/89 Neerim Rd"/>
    <s v="Glen Huntly"/>
    <x v="9"/>
    <x v="2"/>
    <x v="3"/>
    <x v="0"/>
  </r>
  <r>
    <x v="67"/>
    <n v="830000"/>
    <x v="2"/>
    <s v="Jones and Jones"/>
    <s v="Auction"/>
    <n v="3165"/>
    <n v="3"/>
    <n v="2"/>
    <n v="2"/>
    <n v="292"/>
    <n v="2012"/>
    <s v="17a Edinburgh St"/>
    <s v="Bentleigh East"/>
    <x v="9"/>
    <x v="2"/>
    <x v="3"/>
    <x v="0"/>
  </r>
  <r>
    <x v="67"/>
    <n v="950000"/>
    <x v="0"/>
    <s v="Cunninghams"/>
    <s v="Auction"/>
    <n v="3072"/>
    <n v="3"/>
    <n v="1"/>
    <n v="2"/>
    <n v="563"/>
    <n v="1918"/>
    <s v="191 Tyler St"/>
    <s v="Preston"/>
    <x v="10"/>
    <x v="1"/>
    <x v="3"/>
    <x v="0"/>
  </r>
  <r>
    <x v="67"/>
    <n v="1385000"/>
    <x v="0"/>
    <s v="Jones and Jones"/>
    <s v="Sale"/>
    <n v="3126"/>
    <n v="3"/>
    <n v="1"/>
    <n v="1"/>
    <n v="444"/>
    <n v="1910"/>
    <s v="55 Warburton Rd"/>
    <s v="Canterbury"/>
    <x v="14"/>
    <x v="2"/>
    <x v="3"/>
    <x v="0"/>
  </r>
  <r>
    <x v="67"/>
    <n v="3750000"/>
    <x v="0"/>
    <s v="Cunninghams"/>
    <s v="Auction"/>
    <n v="3122"/>
    <n v="5"/>
    <n v="3"/>
    <n v="2"/>
    <n v="827"/>
    <n v="1920"/>
    <s v="9 Power St"/>
    <s v="Hawthorn"/>
    <x v="14"/>
    <x v="2"/>
    <x v="3"/>
    <x v="0"/>
  </r>
  <r>
    <x v="67"/>
    <n v="980000"/>
    <x v="0"/>
    <s v="Maxwells"/>
    <s v="Sale"/>
    <n v="3187"/>
    <n v="2"/>
    <n v="1"/>
    <n v="1"/>
    <n v="247"/>
    <m/>
    <s v="16a Billson St"/>
    <s v="Brighton East"/>
    <x v="15"/>
    <x v="2"/>
    <x v="3"/>
    <x v="0"/>
  </r>
  <r>
    <x v="68"/>
    <n v="710000"/>
    <x v="1"/>
    <s v="Maxwells"/>
    <s v="Sale"/>
    <n v="3181"/>
    <n v="3"/>
    <n v="1"/>
    <n v="1"/>
    <n v="0"/>
    <n v="1900"/>
    <s v="203/11 Hillingdon Pl"/>
    <s v="Prahran"/>
    <x v="12"/>
    <x v="2"/>
    <x v="3"/>
    <x v="0"/>
  </r>
  <r>
    <x v="68"/>
    <n v="2200000"/>
    <x v="0"/>
    <s v="Melbourne Homes"/>
    <s v="Auction"/>
    <n v="3184"/>
    <n v="4"/>
    <n v="3"/>
    <n v="2"/>
    <n v="348"/>
    <n v="1900"/>
    <s v="78 Dickens St"/>
    <s v="Elwood"/>
    <x v="5"/>
    <x v="2"/>
    <x v="3"/>
    <x v="0"/>
  </r>
  <r>
    <x v="68"/>
    <n v="484000"/>
    <x v="1"/>
    <s v="Jones and Jones"/>
    <s v="Sale"/>
    <n v="3055"/>
    <n v="2"/>
    <n v="1"/>
    <n v="1"/>
    <n v="0"/>
    <n v="1950"/>
    <s v="1/30 McLean St"/>
    <s v="Brunswick West"/>
    <x v="3"/>
    <x v="1"/>
    <x v="3"/>
    <x v="0"/>
  </r>
  <r>
    <x v="68"/>
    <n v="1200000"/>
    <x v="0"/>
    <s v="Cunninghams"/>
    <s v="Sale"/>
    <n v="3055"/>
    <n v="3"/>
    <n v="1"/>
    <n v="1"/>
    <n v="600"/>
    <m/>
    <s v="5 Halpin St"/>
    <s v="Brunswick West"/>
    <x v="3"/>
    <x v="1"/>
    <x v="3"/>
    <x v="0"/>
  </r>
  <r>
    <x v="68"/>
    <n v="760000"/>
    <x v="0"/>
    <s v="Flanders &amp; Fish"/>
    <s v="Auction"/>
    <n v="3011"/>
    <n v="2"/>
    <n v="1"/>
    <n v="0"/>
    <n v="130"/>
    <n v="1920"/>
    <s v="20 Ryan St"/>
    <s v="Footscray"/>
    <x v="4"/>
    <x v="0"/>
    <x v="3"/>
    <x v="0"/>
  </r>
  <r>
    <x v="68"/>
    <n v="965000"/>
    <x v="0"/>
    <s v="Melbourne Homes"/>
    <s v="Sale"/>
    <n v="3011"/>
    <n v="3"/>
    <n v="1"/>
    <n v="1"/>
    <n v="283"/>
    <n v="1940"/>
    <s v="3 South St"/>
    <s v="Seddon"/>
    <x v="4"/>
    <x v="0"/>
    <x v="3"/>
    <x v="0"/>
  </r>
  <r>
    <x v="68"/>
    <n v="880000"/>
    <x v="0"/>
    <s v="Property Barons"/>
    <s v="Auction"/>
    <n v="3105"/>
    <n v="3"/>
    <n v="2"/>
    <n v="2"/>
    <n v="514"/>
    <n v="1960"/>
    <s v="130 Manningham Rd"/>
    <s v="Bulleen"/>
    <x v="16"/>
    <x v="3"/>
    <x v="3"/>
    <x v="0"/>
  </r>
  <r>
    <x v="68"/>
    <n v="440000"/>
    <x v="1"/>
    <s v="Cunninghams"/>
    <s v="Sale"/>
    <n v="3185"/>
    <n v="2"/>
    <n v="1"/>
    <n v="1"/>
    <n v="0"/>
    <m/>
    <s v="7/32 Gardenia Rd"/>
    <s v="Gardenvale"/>
    <x v="9"/>
    <x v="2"/>
    <x v="3"/>
    <x v="0"/>
  </r>
  <r>
    <x v="68"/>
    <n v="1100000"/>
    <x v="2"/>
    <s v="Metro Ladder"/>
    <s v="Sale"/>
    <n v="3163"/>
    <n v="3"/>
    <n v="2"/>
    <n v="2"/>
    <n v="242"/>
    <n v="2005"/>
    <s v="84 Dalny Rd"/>
    <s v="Murrumbeena"/>
    <x v="9"/>
    <x v="2"/>
    <x v="3"/>
    <x v="0"/>
  </r>
  <r>
    <x v="68"/>
    <n v="1550000"/>
    <x v="0"/>
    <s v="Maxwells"/>
    <s v="Sale"/>
    <n v="3165"/>
    <n v="5"/>
    <n v="3"/>
    <n v="2"/>
    <n v="623"/>
    <n v="1950"/>
    <s v="3 Molden St"/>
    <s v="Bentleigh East"/>
    <x v="9"/>
    <x v="2"/>
    <x v="3"/>
    <x v="0"/>
  </r>
  <r>
    <x v="68"/>
    <n v="1755000"/>
    <x v="0"/>
    <s v="Flanders &amp; Fish"/>
    <s v="Sale"/>
    <n v="3185"/>
    <n v="3"/>
    <n v="2"/>
    <n v="1"/>
    <n v="391"/>
    <n v="1905"/>
    <s v="4 Buxton St"/>
    <s v="Elsternwick"/>
    <x v="9"/>
    <x v="2"/>
    <x v="3"/>
    <x v="0"/>
  </r>
  <r>
    <x v="68"/>
    <n v="424000"/>
    <x v="1"/>
    <s v="Property Barons"/>
    <s v="Sale"/>
    <n v="3073"/>
    <n v="2"/>
    <n v="1"/>
    <n v="1"/>
    <n v="141"/>
    <n v="1980"/>
    <s v="1/5 Daventry St"/>
    <s v="Reservoir"/>
    <x v="10"/>
    <x v="1"/>
    <x v="3"/>
    <x v="0"/>
  </r>
  <r>
    <x v="68"/>
    <n v="475000"/>
    <x v="0"/>
    <s v="Cunninghams"/>
    <s v="Sale"/>
    <n v="3073"/>
    <n v="3"/>
    <n v="1"/>
    <n v="1"/>
    <n v="535"/>
    <n v="1970"/>
    <s v="3 Sheargold Ct"/>
    <s v="Reservoir"/>
    <x v="10"/>
    <x v="1"/>
    <x v="3"/>
    <x v="0"/>
  </r>
  <r>
    <x v="68"/>
    <n v="650000"/>
    <x v="0"/>
    <s v="Cunninghams"/>
    <s v="Auction"/>
    <n v="3020"/>
    <n v="3"/>
    <n v="1"/>
    <n v="1"/>
    <n v="611"/>
    <m/>
    <s v="41 Northumberland Rd"/>
    <s v="Sunshine North"/>
    <x v="0"/>
    <x v="0"/>
    <x v="3"/>
    <x v="0"/>
  </r>
  <r>
    <x v="68"/>
    <n v="517000"/>
    <x v="1"/>
    <s v="Jones and Jones"/>
    <s v="Sale"/>
    <n v="3122"/>
    <n v="2"/>
    <n v="1"/>
    <n v="1"/>
    <n v="0"/>
    <m/>
    <s v="4/178 Power St"/>
    <s v="Hawthorn"/>
    <x v="14"/>
    <x v="2"/>
    <x v="3"/>
    <x v="0"/>
  </r>
  <r>
    <x v="68"/>
    <n v="591000"/>
    <x v="1"/>
    <s v="Jones and Jones"/>
    <s v="Auction"/>
    <n v="3124"/>
    <n v="3"/>
    <n v="1"/>
    <n v="1"/>
    <n v="0"/>
    <n v="1960"/>
    <s v="3/5 Holly St"/>
    <s v="Camberwell"/>
    <x v="14"/>
    <x v="2"/>
    <x v="3"/>
    <x v="0"/>
  </r>
  <r>
    <x v="68"/>
    <n v="736000"/>
    <x v="1"/>
    <s v="Cunninghams"/>
    <s v="Sale"/>
    <n v="3126"/>
    <n v="2"/>
    <n v="1"/>
    <n v="2"/>
    <n v="132"/>
    <m/>
    <s v="6/124 Canterbury Rd"/>
    <s v="Canterbury"/>
    <x v="14"/>
    <x v="2"/>
    <x v="3"/>
    <x v="0"/>
  </r>
  <r>
    <x v="68"/>
    <n v="2325000"/>
    <x v="0"/>
    <s v="Cunninghams"/>
    <s v="Auction"/>
    <n v="3124"/>
    <n v="3"/>
    <n v="2"/>
    <n v="2"/>
    <n v="1133"/>
    <n v="1930"/>
    <s v="19 Thomas St"/>
    <s v="Camberwell"/>
    <x v="14"/>
    <x v="2"/>
    <x v="3"/>
    <x v="0"/>
  </r>
  <r>
    <x v="68"/>
    <n v="610000"/>
    <x v="1"/>
    <s v="Zimmerman"/>
    <s v="Sale"/>
    <n v="3186"/>
    <n v="2"/>
    <n v="1"/>
    <n v="1"/>
    <n v="0"/>
    <n v="2005"/>
    <s v="10/32 Loller St"/>
    <s v="Brighton"/>
    <x v="15"/>
    <x v="2"/>
    <x v="3"/>
    <x v="0"/>
  </r>
  <r>
    <x v="68"/>
    <n v="685000"/>
    <x v="1"/>
    <s v="Zimmerman"/>
    <s v="Auction"/>
    <n v="3188"/>
    <n v="2"/>
    <n v="1"/>
    <n v="2"/>
    <n v="0"/>
    <m/>
    <s v="27/78 Holyrood St"/>
    <s v="Hampton"/>
    <x v="15"/>
    <x v="2"/>
    <x v="3"/>
    <x v="0"/>
  </r>
  <r>
    <x v="68"/>
    <n v="392000"/>
    <x v="0"/>
    <s v="Property Barons"/>
    <s v="Sale"/>
    <n v="3081"/>
    <n v="3"/>
    <n v="1"/>
    <n v="2"/>
    <n v="372"/>
    <m/>
    <s v="37 Alamein Rd"/>
    <s v="Heidelberg West"/>
    <x v="17"/>
    <x v="3"/>
    <x v="3"/>
    <x v="0"/>
  </r>
  <r>
    <x v="68"/>
    <n v="537000"/>
    <x v="1"/>
    <s v="Property Barons"/>
    <s v="Sale"/>
    <n v="3087"/>
    <n v="3"/>
    <n v="1"/>
    <n v="2"/>
    <n v="327"/>
    <n v="1960"/>
    <s v="1/18 Leafield St"/>
    <s v="Watsonia"/>
    <x v="17"/>
    <x v="1"/>
    <x v="3"/>
    <x v="0"/>
  </r>
  <r>
    <x v="69"/>
    <n v="880000"/>
    <x v="0"/>
    <s v="Cunninghams"/>
    <s v="Sale"/>
    <n v="3054"/>
    <n v="2"/>
    <n v="1"/>
    <n v="0"/>
    <n v="142"/>
    <m/>
    <s v="658 Lygon St"/>
    <s v="Carlton North"/>
    <x v="1"/>
    <x v="1"/>
    <x v="3"/>
    <x v="0"/>
  </r>
  <r>
    <x v="69"/>
    <n v="780000"/>
    <x v="0"/>
    <s v="Jones and Jones"/>
    <s v="Auction"/>
    <n v="3144"/>
    <n v="2"/>
    <n v="1"/>
    <n v="0"/>
    <n v="0"/>
    <m/>
    <s v="42 Cressy St"/>
    <s v="Malvern"/>
    <x v="12"/>
    <x v="2"/>
    <x v="3"/>
    <x v="0"/>
  </r>
  <r>
    <x v="69"/>
    <n v="503500"/>
    <x v="1"/>
    <s v="Jones and Jones"/>
    <s v="Sale"/>
    <n v="3182"/>
    <n v="2"/>
    <n v="1"/>
    <n v="1"/>
    <n v="683"/>
    <n v="1940"/>
    <s v="3/38 Barkly St"/>
    <s v="St Kilda"/>
    <x v="5"/>
    <x v="2"/>
    <x v="3"/>
    <x v="0"/>
  </r>
  <r>
    <x v="69"/>
    <n v="820000"/>
    <x v="1"/>
    <s v="Maxwells"/>
    <s v="Auction"/>
    <n v="3207"/>
    <n v="2"/>
    <n v="2"/>
    <n v="2"/>
    <n v="2166"/>
    <m/>
    <s v="516/99 Dow St"/>
    <s v="Port Melbourne"/>
    <x v="5"/>
    <x v="2"/>
    <x v="3"/>
    <x v="0"/>
  </r>
  <r>
    <x v="69"/>
    <n v="1515000"/>
    <x v="0"/>
    <s v="Cunninghams"/>
    <s v="Sale"/>
    <n v="3206"/>
    <n v="2"/>
    <n v="1"/>
    <n v="0"/>
    <n v="98"/>
    <m/>
    <s v="50 Park Rd"/>
    <s v="Middle Park"/>
    <x v="5"/>
    <x v="2"/>
    <x v="3"/>
    <x v="0"/>
  </r>
  <r>
    <x v="69"/>
    <n v="545000"/>
    <x v="0"/>
    <s v="Flanders &amp; Fish"/>
    <s v="Auction"/>
    <n v="3046"/>
    <n v="2"/>
    <n v="1"/>
    <n v="3"/>
    <n v="591"/>
    <n v="1960"/>
    <s v="23 Surrey St"/>
    <s v="Hadfield"/>
    <x v="3"/>
    <x v="1"/>
    <x v="3"/>
    <x v="0"/>
  </r>
  <r>
    <x v="69"/>
    <n v="630000"/>
    <x v="0"/>
    <s v="SJ"/>
    <s v="Sale"/>
    <n v="3044"/>
    <n v="2"/>
    <n v="1"/>
    <n v="1"/>
    <n v="602"/>
    <m/>
    <s v="1 Dorset Rd"/>
    <s v="Pascoe Vale"/>
    <x v="3"/>
    <x v="1"/>
    <x v="3"/>
    <x v="0"/>
  </r>
  <r>
    <x v="69"/>
    <n v="752500"/>
    <x v="0"/>
    <s v="Jones and Jones"/>
    <s v="Auction"/>
    <n v="3167"/>
    <n v="2"/>
    <n v="1"/>
    <n v="1"/>
    <n v="308"/>
    <n v="1950"/>
    <s v="1/19 Dermot St"/>
    <s v="Oakleigh South"/>
    <x v="6"/>
    <x v="4"/>
    <x v="3"/>
    <x v="0"/>
  </r>
  <r>
    <x v="69"/>
    <n v="585000"/>
    <x v="0"/>
    <s v="Property Barons"/>
    <s v="Sale"/>
    <n v="3019"/>
    <n v="3"/>
    <n v="2"/>
    <n v="2"/>
    <n v="631"/>
    <m/>
    <s v="11 Howell Pl"/>
    <s v="Braybrook"/>
    <x v="4"/>
    <x v="0"/>
    <x v="3"/>
    <x v="0"/>
  </r>
  <r>
    <x v="69"/>
    <n v="796000"/>
    <x v="0"/>
    <s v="Maxwells"/>
    <s v="Auction"/>
    <n v="3013"/>
    <n v="2"/>
    <n v="1"/>
    <n v="1"/>
    <n v="188"/>
    <m/>
    <s v="1a Court St"/>
    <s v="Yarraville"/>
    <x v="4"/>
    <x v="0"/>
    <x v="3"/>
    <x v="0"/>
  </r>
  <r>
    <x v="69"/>
    <n v="965000"/>
    <x v="0"/>
    <s v="Maxwells"/>
    <s v="Sale"/>
    <n v="3011"/>
    <n v="3"/>
    <n v="1"/>
    <n v="0"/>
    <n v="217"/>
    <n v="1910"/>
    <s v="16 Margaret St"/>
    <s v="Seddon"/>
    <x v="4"/>
    <x v="0"/>
    <x v="3"/>
    <x v="0"/>
  </r>
  <r>
    <x v="69"/>
    <n v="980000"/>
    <x v="0"/>
    <s v="Property Barons"/>
    <s v="Sale"/>
    <n v="3105"/>
    <n v="3"/>
    <n v="1"/>
    <n v="1"/>
    <n v="701"/>
    <m/>
    <s v="40 Riverview Tce"/>
    <s v="Bulleen"/>
    <x v="16"/>
    <x v="3"/>
    <x v="3"/>
    <x v="0"/>
  </r>
  <r>
    <x v="69"/>
    <n v="1010000"/>
    <x v="0"/>
    <s v="Property Barons"/>
    <s v="Sale"/>
    <n v="3107"/>
    <n v="3"/>
    <n v="2"/>
    <n v="2"/>
    <n v="751"/>
    <n v="1968"/>
    <s v="13 Tasker St"/>
    <s v="Templestowe Lower"/>
    <x v="16"/>
    <x v="3"/>
    <x v="3"/>
    <x v="0"/>
  </r>
  <r>
    <x v="69"/>
    <n v="810000"/>
    <x v="0"/>
    <s v="Cunninghams"/>
    <s v="Sale"/>
    <n v="3072"/>
    <n v="3"/>
    <n v="1"/>
    <n v="1"/>
    <n v="520"/>
    <m/>
    <s v="42 Kathleen St"/>
    <s v="Preston"/>
    <x v="10"/>
    <x v="1"/>
    <x v="3"/>
    <x v="0"/>
  </r>
  <r>
    <x v="69"/>
    <n v="2350000"/>
    <x v="0"/>
    <s v="Melbourne Homes"/>
    <s v="Auction"/>
    <n v="3078"/>
    <n v="3"/>
    <n v="2"/>
    <n v="4"/>
    <n v="735"/>
    <n v="1950"/>
    <s v="45 McGregor St"/>
    <s v="Fairfield"/>
    <x v="10"/>
    <x v="1"/>
    <x v="3"/>
    <x v="0"/>
  </r>
  <r>
    <x v="69"/>
    <n v="566000"/>
    <x v="0"/>
    <s v="Cunninghams"/>
    <s v="Sale"/>
    <n v="3042"/>
    <n v="3"/>
    <n v="2"/>
    <n v="2"/>
    <n v="554"/>
    <n v="1980"/>
    <s v="35 Spence St"/>
    <s v="Keilor Park"/>
    <x v="0"/>
    <x v="0"/>
    <x v="3"/>
    <x v="0"/>
  </r>
  <r>
    <x v="69"/>
    <n v="571000"/>
    <x v="0"/>
    <s v="Property Barons"/>
    <s v="Sale"/>
    <n v="3020"/>
    <n v="3"/>
    <n v="1"/>
    <n v="2"/>
    <n v="589"/>
    <n v="1960"/>
    <s v="24 McIntosh St"/>
    <s v="Sunshine"/>
    <x v="0"/>
    <x v="0"/>
    <x v="3"/>
    <x v="0"/>
  </r>
  <r>
    <x v="69"/>
    <n v="2100000"/>
    <x v="0"/>
    <s v="Cunninghams"/>
    <s v="Auction"/>
    <n v="3146"/>
    <n v="3"/>
    <n v="2"/>
    <n v="2"/>
    <n v="904"/>
    <m/>
    <s v="7 Flowerdale Rd"/>
    <s v="Glen Iris"/>
    <x v="14"/>
    <x v="2"/>
    <x v="3"/>
    <x v="0"/>
  </r>
  <r>
    <x v="69"/>
    <n v="826000"/>
    <x v="1"/>
    <s v="Cunninghams"/>
    <s v="Sale"/>
    <n v="3186"/>
    <n v="3"/>
    <n v="1"/>
    <n v="2"/>
    <n v="119"/>
    <m/>
    <s v="1/105 Cochrane St"/>
    <s v="Brighton"/>
    <x v="15"/>
    <x v="2"/>
    <x v="3"/>
    <x v="0"/>
  </r>
  <r>
    <x v="69"/>
    <n v="1300000"/>
    <x v="0"/>
    <s v="Jones and Jones"/>
    <s v="Sale"/>
    <n v="3188"/>
    <n v="3"/>
    <n v="2"/>
    <n v="2"/>
    <n v="586"/>
    <n v="1950"/>
    <s v="29 Wickham Rd"/>
    <s v="Hampton East"/>
    <x v="15"/>
    <x v="2"/>
    <x v="3"/>
    <x v="0"/>
  </r>
  <r>
    <x v="69"/>
    <n v="650000"/>
    <x v="0"/>
    <s v="Best Bricks"/>
    <s v="Sale"/>
    <n v="3081"/>
    <n v="2"/>
    <n v="1"/>
    <n v="3"/>
    <n v="620"/>
    <n v="1950"/>
    <s v="19 Collins St"/>
    <s v="Heidelberg Heights"/>
    <x v="17"/>
    <x v="3"/>
    <x v="3"/>
    <x v="0"/>
  </r>
  <r>
    <x v="69"/>
    <n v="1225000"/>
    <x v="0"/>
    <s v="Property Barons"/>
    <s v="Auction"/>
    <n v="3079"/>
    <n v="3"/>
    <n v="1"/>
    <n v="1"/>
    <n v="572"/>
    <n v="1930"/>
    <s v="103 Waterdale Rd"/>
    <s v="Ivanhoe"/>
    <x v="17"/>
    <x v="3"/>
    <x v="3"/>
    <x v="0"/>
  </r>
  <r>
    <x v="70"/>
    <n v="1908000"/>
    <x v="0"/>
    <s v="Cunninghams"/>
    <s v="Sale"/>
    <n v="3054"/>
    <n v="4"/>
    <n v="2"/>
    <n v="1"/>
    <n v="256"/>
    <n v="1890"/>
    <s v="77 McIlwraith St"/>
    <s v="Princes Hill"/>
    <x v="1"/>
    <x v="1"/>
    <x v="3"/>
    <x v="0"/>
  </r>
  <r>
    <x v="70"/>
    <n v="288000"/>
    <x v="1"/>
    <s v="Metro Ladder"/>
    <s v="Auction"/>
    <n v="3128"/>
    <n v="1"/>
    <n v="1"/>
    <n v="1"/>
    <n v="774"/>
    <n v="1970"/>
    <s v="1/7 Glenmore St"/>
    <s v="Box Hill"/>
    <x v="2"/>
    <x v="3"/>
    <x v="3"/>
    <x v="0"/>
  </r>
  <r>
    <x v="70"/>
    <n v="2000000"/>
    <x v="0"/>
    <s v="Flanders &amp; Fish"/>
    <s v="Sale"/>
    <n v="3125"/>
    <n v="4"/>
    <n v="3"/>
    <n v="2"/>
    <n v="928"/>
    <n v="1996"/>
    <s v="7 Wattlebird Ct"/>
    <s v="Burwood"/>
    <x v="2"/>
    <x v="2"/>
    <x v="3"/>
    <x v="0"/>
  </r>
  <r>
    <x v="70"/>
    <n v="390000"/>
    <x v="1"/>
    <s v="Jones and Jones"/>
    <s v="Sale"/>
    <n v="3143"/>
    <n v="1"/>
    <n v="1"/>
    <n v="0"/>
    <n v="881"/>
    <m/>
    <s v="7/53 Wattletree Rd"/>
    <s v="Armadale"/>
    <x v="12"/>
    <x v="2"/>
    <x v="3"/>
    <x v="0"/>
  </r>
  <r>
    <x v="70"/>
    <n v="1400000"/>
    <x v="1"/>
    <s v="Metro Ladder"/>
    <s v="Sale"/>
    <n v="3181"/>
    <n v="3"/>
    <n v="2"/>
    <n v="2"/>
    <n v="0"/>
    <n v="1920"/>
    <s v="506/220 Commercial Rd"/>
    <s v="Prahran"/>
    <x v="12"/>
    <x v="2"/>
    <x v="3"/>
    <x v="0"/>
  </r>
  <r>
    <x v="70"/>
    <n v="1651000"/>
    <x v="0"/>
    <s v="Cunninghams"/>
    <s v="Sale"/>
    <n v="3181"/>
    <n v="3"/>
    <n v="1"/>
    <n v="2"/>
    <n v="294"/>
    <m/>
    <s v="43 Highbury Gr"/>
    <s v="Prahran"/>
    <x v="12"/>
    <x v="2"/>
    <x v="3"/>
    <x v="0"/>
  </r>
  <r>
    <x v="70"/>
    <n v="4200000"/>
    <x v="0"/>
    <s v="Cunninghams"/>
    <s v="Sale"/>
    <n v="3142"/>
    <n v="3"/>
    <n v="4"/>
    <n v="2"/>
    <n v="565"/>
    <n v="2005"/>
    <s v="6 Leighton Ct"/>
    <s v="Toorak"/>
    <x v="12"/>
    <x v="2"/>
    <x v="3"/>
    <x v="0"/>
  </r>
  <r>
    <x v="70"/>
    <n v="1025000"/>
    <x v="0"/>
    <s v="Cunninghams"/>
    <s v="Sale"/>
    <n v="3206"/>
    <n v="2"/>
    <n v="1"/>
    <n v="0"/>
    <n v="123"/>
    <n v="1910"/>
    <s v="15 Fraser St"/>
    <s v="Middle Park"/>
    <x v="5"/>
    <x v="2"/>
    <x v="3"/>
    <x v="0"/>
  </r>
  <r>
    <x v="70"/>
    <n v="1615000"/>
    <x v="0"/>
    <s v="Cunninghams"/>
    <s v="Sale"/>
    <n v="3205"/>
    <n v="4"/>
    <n v="3"/>
    <n v="2"/>
    <n v="577"/>
    <n v="2009"/>
    <s v="18a Iffla St"/>
    <s v="South Melbourne"/>
    <x v="5"/>
    <x v="2"/>
    <x v="3"/>
    <x v="0"/>
  </r>
  <r>
    <x v="70"/>
    <n v="700000"/>
    <x v="0"/>
    <s v="Cunninghams"/>
    <s v="Sale"/>
    <n v="3058"/>
    <n v="3"/>
    <n v="1"/>
    <n v="2"/>
    <n v="626"/>
    <n v="1950"/>
    <s v="7 Manly Ct"/>
    <s v="Coburg North"/>
    <x v="3"/>
    <x v="1"/>
    <x v="3"/>
    <x v="0"/>
  </r>
  <r>
    <x v="70"/>
    <n v="1550000"/>
    <x v="0"/>
    <s v="Jones and Jones"/>
    <s v="Sale"/>
    <n v="3057"/>
    <n v="4"/>
    <n v="2"/>
    <n v="2"/>
    <n v="470"/>
    <n v="1940"/>
    <s v="55 King St"/>
    <s v="Brunswick East"/>
    <x v="3"/>
    <x v="1"/>
    <x v="3"/>
    <x v="0"/>
  </r>
  <r>
    <x v="70"/>
    <n v="800000"/>
    <x v="1"/>
    <s v="Maxwells"/>
    <s v="Sale"/>
    <n v="3040"/>
    <n v="2"/>
    <n v="1"/>
    <n v="2"/>
    <n v="502"/>
    <m/>
    <s v="9a Ballater St"/>
    <s v="Essendon"/>
    <x v="8"/>
    <x v="0"/>
    <x v="3"/>
    <x v="0"/>
  </r>
  <r>
    <x v="70"/>
    <n v="1485000"/>
    <x v="0"/>
    <s v="Flanders &amp; Fish"/>
    <s v="Sale"/>
    <n v="3041"/>
    <n v="5"/>
    <n v="2"/>
    <n v="4"/>
    <n v="502"/>
    <n v="2012"/>
    <s v="44 Lind St"/>
    <s v="Strathmore"/>
    <x v="8"/>
    <x v="0"/>
    <x v="3"/>
    <x v="0"/>
  </r>
  <r>
    <x v="70"/>
    <n v="1120000"/>
    <x v="0"/>
    <s v="Metro Ladder"/>
    <s v="Sale"/>
    <n v="3147"/>
    <n v="3"/>
    <n v="1"/>
    <n v="2"/>
    <n v="723"/>
    <m/>
    <s v="8 Rocklands Rd"/>
    <s v="Ashwood"/>
    <x v="6"/>
    <x v="2"/>
    <x v="3"/>
    <x v="0"/>
  </r>
  <r>
    <x v="70"/>
    <n v="750000"/>
    <x v="1"/>
    <s v="Jones and Jones"/>
    <s v="Auction"/>
    <n v="3002"/>
    <n v="1"/>
    <n v="1"/>
    <n v="0"/>
    <n v="0"/>
    <n v="1930"/>
    <s v="7/45 Gipps St"/>
    <s v="East Melbourne"/>
    <x v="13"/>
    <x v="1"/>
    <x v="3"/>
    <x v="0"/>
  </r>
  <r>
    <x v="70"/>
    <n v="395000"/>
    <x v="1"/>
    <s v="Sanders"/>
    <s v="Auction"/>
    <n v="3011"/>
    <n v="2"/>
    <n v="2"/>
    <n v="1"/>
    <n v="0"/>
    <n v="2009"/>
    <s v="116/55 Hopkins St"/>
    <s v="Footscray"/>
    <x v="4"/>
    <x v="0"/>
    <x v="3"/>
    <x v="0"/>
  </r>
  <r>
    <x v="70"/>
    <n v="745000"/>
    <x v="0"/>
    <s v="Metro Ladder"/>
    <s v="Sale"/>
    <n v="3013"/>
    <n v="3"/>
    <n v="1"/>
    <n v="1"/>
    <n v="325"/>
    <m/>
    <s v="18 Frederick St"/>
    <s v="Yarraville"/>
    <x v="4"/>
    <x v="0"/>
    <x v="3"/>
    <x v="0"/>
  </r>
  <r>
    <x v="70"/>
    <n v="780000"/>
    <x v="0"/>
    <s v="Sanders"/>
    <s v="Sale"/>
    <n v="3013"/>
    <n v="2"/>
    <n v="1"/>
    <n v="1"/>
    <n v="435"/>
    <n v="1950"/>
    <s v="38 Benbow St"/>
    <s v="Yarraville"/>
    <x v="4"/>
    <x v="0"/>
    <x v="3"/>
    <x v="0"/>
  </r>
  <r>
    <x v="70"/>
    <n v="363000"/>
    <x v="1"/>
    <s v="Metro Ladder"/>
    <s v="Sale"/>
    <n v="3163"/>
    <n v="1"/>
    <n v="1"/>
    <n v="1"/>
    <n v="0"/>
    <m/>
    <s v="5/66 Woornack Rd"/>
    <s v="Carnegie"/>
    <x v="9"/>
    <x v="2"/>
    <x v="3"/>
    <x v="0"/>
  </r>
  <r>
    <x v="70"/>
    <n v="655000"/>
    <x v="1"/>
    <s v="Metro Ladder"/>
    <s v="Sale"/>
    <n v="3165"/>
    <n v="2"/>
    <n v="1"/>
    <n v="1"/>
    <n v="154"/>
    <n v="2000"/>
    <s v="2/119 Marlborough St"/>
    <s v="Bentleigh East"/>
    <x v="9"/>
    <x v="2"/>
    <x v="3"/>
    <x v="0"/>
  </r>
  <r>
    <x v="70"/>
    <n v="1910000"/>
    <x v="0"/>
    <s v="Metro Ladder"/>
    <s v="Sale"/>
    <n v="3204"/>
    <n v="4"/>
    <n v="2"/>
    <n v="4"/>
    <n v="736"/>
    <n v="1950"/>
    <s v="13 Wood St"/>
    <s v="Bentleigh"/>
    <x v="9"/>
    <x v="2"/>
    <x v="3"/>
    <x v="0"/>
  </r>
  <r>
    <x v="70"/>
    <n v="665000"/>
    <x v="0"/>
    <s v="Property Barons"/>
    <s v="Sale"/>
    <n v="3073"/>
    <n v="3"/>
    <n v="1"/>
    <n v="1"/>
    <n v="467"/>
    <m/>
    <s v="11 Carrington Rd"/>
    <s v="Reservoir"/>
    <x v="10"/>
    <x v="1"/>
    <x v="3"/>
    <x v="0"/>
  </r>
  <r>
    <x v="70"/>
    <n v="478000"/>
    <x v="1"/>
    <s v="Flanders &amp; Fish"/>
    <s v="Sale"/>
    <n v="3101"/>
    <n v="2"/>
    <n v="1"/>
    <n v="1"/>
    <n v="0"/>
    <n v="1970"/>
    <s v="2/120 Princess St"/>
    <s v="Kew"/>
    <x v="14"/>
    <x v="2"/>
    <x v="3"/>
    <x v="0"/>
  </r>
  <r>
    <x v="71"/>
    <n v="750000"/>
    <x v="1"/>
    <s v="Cunninghams"/>
    <s v="Sale"/>
    <n v="3121"/>
    <n v="2"/>
    <n v="2"/>
    <n v="1"/>
    <n v="0"/>
    <n v="2000"/>
    <s v="31/15 River Bvd"/>
    <s v="Richmond"/>
    <x v="1"/>
    <x v="1"/>
    <x v="3"/>
    <x v="0"/>
  </r>
  <r>
    <x v="71"/>
    <n v="941000"/>
    <x v="0"/>
    <s v="Jones and Jones"/>
    <s v="Sale"/>
    <n v="3067"/>
    <n v="2"/>
    <n v="1"/>
    <n v="0"/>
    <n v="181"/>
    <m/>
    <s v="129 Charles St"/>
    <s v="Abbotsford"/>
    <x v="1"/>
    <x v="1"/>
    <x v="3"/>
    <x v="0"/>
  </r>
  <r>
    <x v="71"/>
    <n v="250000"/>
    <x v="0"/>
    <s v="Cunninghams"/>
    <s v="Auction"/>
    <n v="3031"/>
    <n v="1"/>
    <n v="1"/>
    <n v="1"/>
    <n v="0"/>
    <m/>
    <s v="7/30 Bryant St"/>
    <s v="Flemington"/>
    <x v="8"/>
    <x v="1"/>
    <x v="3"/>
    <x v="0"/>
  </r>
  <r>
    <x v="71"/>
    <n v="1475000"/>
    <x v="0"/>
    <s v="Maxwells"/>
    <s v="Auction"/>
    <n v="3040"/>
    <n v="3"/>
    <n v="1"/>
    <n v="2"/>
    <n v="388"/>
    <n v="1910"/>
    <s v="59 Brewster St"/>
    <s v="Essendon"/>
    <x v="8"/>
    <x v="0"/>
    <x v="3"/>
    <x v="0"/>
  </r>
  <r>
    <x v="71"/>
    <n v="2400000"/>
    <x v="0"/>
    <s v="Property Barons"/>
    <s v="Sale"/>
    <n v="3040"/>
    <n v="5"/>
    <n v="2"/>
    <n v="2"/>
    <n v="1315"/>
    <m/>
    <s v="13 Batman St"/>
    <s v="Aberfeldie"/>
    <x v="8"/>
    <x v="0"/>
    <x v="3"/>
    <x v="0"/>
  </r>
  <r>
    <x v="71"/>
    <n v="940000"/>
    <x v="0"/>
    <s v="Maxwells"/>
    <s v="Sale"/>
    <n v="3032"/>
    <n v="3"/>
    <n v="1"/>
    <n v="1"/>
    <n v="695"/>
    <n v="1940"/>
    <s v="39 Kellaway St"/>
    <s v="Maribyrnong"/>
    <x v="4"/>
    <x v="0"/>
    <x v="3"/>
    <x v="0"/>
  </r>
  <r>
    <x v="71"/>
    <n v="1070000"/>
    <x v="0"/>
    <s v="Jones and Jones"/>
    <s v="Auction"/>
    <n v="3107"/>
    <n v="4"/>
    <n v="2"/>
    <n v="2"/>
    <n v="637"/>
    <m/>
    <s v="31 Sassafras Dr"/>
    <s v="Templestowe Lower"/>
    <x v="16"/>
    <x v="3"/>
    <x v="3"/>
    <x v="0"/>
  </r>
  <r>
    <x v="71"/>
    <n v="1150000"/>
    <x v="0"/>
    <s v="Property Barons"/>
    <s v="Auction"/>
    <n v="3107"/>
    <n v="8"/>
    <n v="4"/>
    <n v="3"/>
    <n v="668"/>
    <m/>
    <s v="40 Ironbark Dr"/>
    <s v="Templestowe Lower"/>
    <x v="16"/>
    <x v="3"/>
    <x v="3"/>
    <x v="0"/>
  </r>
  <r>
    <x v="71"/>
    <n v="920000"/>
    <x v="0"/>
    <s v="Metro Ladder"/>
    <s v="Auction"/>
    <n v="3072"/>
    <n v="2"/>
    <n v="2"/>
    <n v="2"/>
    <n v="516"/>
    <n v="1935"/>
    <s v="178 Raglan St"/>
    <s v="Preston"/>
    <x v="10"/>
    <x v="1"/>
    <x v="3"/>
    <x v="0"/>
  </r>
  <r>
    <x v="71"/>
    <n v="926000"/>
    <x v="0"/>
    <s v="Metro Ladder"/>
    <s v="Sale"/>
    <n v="3070"/>
    <n v="3"/>
    <n v="1"/>
    <n v="2"/>
    <n v="380"/>
    <m/>
    <s v="36 Tanner Gr"/>
    <s v="Northcote"/>
    <x v="10"/>
    <x v="1"/>
    <x v="3"/>
    <x v="0"/>
  </r>
  <r>
    <x v="71"/>
    <n v="1101000"/>
    <x v="0"/>
    <s v="Jones and Jones"/>
    <s v="Sale"/>
    <n v="3070"/>
    <n v="2"/>
    <n v="1"/>
    <n v="0"/>
    <n v="229"/>
    <n v="1910"/>
    <s v="118 Roberts St"/>
    <s v="Northcote"/>
    <x v="10"/>
    <x v="1"/>
    <x v="3"/>
    <x v="0"/>
  </r>
  <r>
    <x v="71"/>
    <n v="700000"/>
    <x v="0"/>
    <s v="Property Barons"/>
    <s v="Sale"/>
    <n v="3020"/>
    <n v="3"/>
    <n v="1"/>
    <n v="2"/>
    <n v="538"/>
    <n v="1975"/>
    <s v="5 Braim St"/>
    <s v="Sunshine North"/>
    <x v="0"/>
    <x v="0"/>
    <x v="3"/>
    <x v="0"/>
  </r>
  <r>
    <x v="71"/>
    <n v="895000"/>
    <x v="0"/>
    <s v="Property Barons"/>
    <s v="Auction"/>
    <n v="3020"/>
    <n v="5"/>
    <n v="2"/>
    <n v="2"/>
    <n v="690"/>
    <m/>
    <s v="36 Matthews St"/>
    <s v="Sunshine"/>
    <x v="0"/>
    <x v="0"/>
    <x v="3"/>
    <x v="0"/>
  </r>
  <r>
    <x v="71"/>
    <n v="1530000"/>
    <x v="0"/>
    <s v="Metro Ladder"/>
    <s v="Auction"/>
    <n v="3104"/>
    <n v="4"/>
    <n v="2"/>
    <n v="2"/>
    <n v="701"/>
    <n v="1960"/>
    <s v="43 Helston St"/>
    <s v="Balwyn North"/>
    <x v="14"/>
    <x v="2"/>
    <x v="3"/>
    <x v="0"/>
  </r>
  <r>
    <x v="71"/>
    <n v="2250000"/>
    <x v="0"/>
    <s v="Zimmerman"/>
    <s v="Auction"/>
    <n v="3123"/>
    <n v="5"/>
    <n v="2"/>
    <n v="2"/>
    <n v="452"/>
    <n v="1902"/>
    <s v="63 Victoria Rd"/>
    <s v="Hawthorn East"/>
    <x v="14"/>
    <x v="2"/>
    <x v="3"/>
    <x v="0"/>
  </r>
  <r>
    <x v="72"/>
    <n v="895000"/>
    <x v="2"/>
    <s v="Cunninghams"/>
    <s v="Sale"/>
    <n v="3121"/>
    <n v="2"/>
    <n v="1"/>
    <n v="1"/>
    <n v="0"/>
    <m/>
    <s v="7/1 Princess St"/>
    <s v="Richmond"/>
    <x v="1"/>
    <x v="1"/>
    <x v="3"/>
    <x v="0"/>
  </r>
  <r>
    <x v="72"/>
    <n v="1470000"/>
    <x v="1"/>
    <s v="Cunninghams"/>
    <s v="Sale"/>
    <n v="3066"/>
    <n v="3"/>
    <n v="2"/>
    <n v="2"/>
    <n v="0"/>
    <m/>
    <s v="38/99 Oxford St"/>
    <s v="Collingwood"/>
    <x v="1"/>
    <x v="1"/>
    <x v="3"/>
    <x v="0"/>
  </r>
  <r>
    <x v="72"/>
    <n v="2520000"/>
    <x v="0"/>
    <s v="Cunninghams"/>
    <s v="Sale"/>
    <n v="3054"/>
    <n v="4"/>
    <n v="2"/>
    <n v="2"/>
    <n v="504"/>
    <n v="1890"/>
    <s v="1018 Drummond St"/>
    <s v="Carlton North"/>
    <x v="1"/>
    <x v="1"/>
    <x v="3"/>
    <x v="0"/>
  </r>
  <r>
    <x v="72"/>
    <n v="1305000"/>
    <x v="0"/>
    <s v="Cunninghams"/>
    <s v="Sale"/>
    <n v="3207"/>
    <n v="3"/>
    <n v="2"/>
    <n v="2"/>
    <n v="303"/>
    <m/>
    <s v="41 Dunstan Pde"/>
    <s v="Port Melbourne"/>
    <x v="5"/>
    <x v="2"/>
    <x v="3"/>
    <x v="0"/>
  </r>
  <r>
    <x v="72"/>
    <n v="1500000"/>
    <x v="1"/>
    <s v="Sanders"/>
    <s v="Auction"/>
    <n v="3205"/>
    <n v="2"/>
    <n v="2"/>
    <n v="2"/>
    <n v="0"/>
    <n v="2004"/>
    <s v="14/182 Albert Rd"/>
    <s v="South Melbourne"/>
    <x v="5"/>
    <x v="2"/>
    <x v="3"/>
    <x v="0"/>
  </r>
  <r>
    <x v="72"/>
    <n v="1830000"/>
    <x v="0"/>
    <s v="Jones and Jones"/>
    <s v="Sale"/>
    <n v="3184"/>
    <n v="3"/>
    <n v="2"/>
    <n v="2"/>
    <n v="374"/>
    <n v="1925"/>
    <s v="32 Milton St"/>
    <s v="Elwood"/>
    <x v="5"/>
    <x v="2"/>
    <x v="3"/>
    <x v="0"/>
  </r>
  <r>
    <x v="72"/>
    <n v="350000"/>
    <x v="1"/>
    <s v="Metro Ladder"/>
    <s v="Sale"/>
    <n v="3056"/>
    <n v="2"/>
    <n v="1"/>
    <n v="1"/>
    <n v="0"/>
    <m/>
    <s v="15/11 Aberdeen St"/>
    <s v="Brunswick"/>
    <x v="3"/>
    <x v="1"/>
    <x v="3"/>
    <x v="0"/>
  </r>
  <r>
    <x v="72"/>
    <n v="488000"/>
    <x v="1"/>
    <s v="Cunninghams"/>
    <s v="Sale"/>
    <n v="3044"/>
    <n v="2"/>
    <n v="1"/>
    <n v="2"/>
    <n v="219"/>
    <n v="2001"/>
    <s v="1/30 Archibald St"/>
    <s v="Pascoe Vale"/>
    <x v="3"/>
    <x v="1"/>
    <x v="3"/>
    <x v="0"/>
  </r>
  <r>
    <x v="72"/>
    <n v="1151000"/>
    <x v="0"/>
    <s v="Cunninghams"/>
    <s v="Sale"/>
    <n v="3032"/>
    <n v="5"/>
    <n v="2"/>
    <n v="5"/>
    <n v="694"/>
    <n v="1950"/>
    <s v="7 Pridham St"/>
    <s v="Maribyrnong"/>
    <x v="4"/>
    <x v="0"/>
    <x v="3"/>
    <x v="0"/>
  </r>
  <r>
    <x v="72"/>
    <n v="940000"/>
    <x v="1"/>
    <s v="Jones and Jones"/>
    <s v="Auction"/>
    <n v="3204"/>
    <n v="3"/>
    <n v="2"/>
    <n v="1"/>
    <n v="382"/>
    <n v="1998"/>
    <s v="2/26 Wicklow St"/>
    <s v="Ormond"/>
    <x v="9"/>
    <x v="2"/>
    <x v="3"/>
    <x v="0"/>
  </r>
  <r>
    <x v="72"/>
    <n v="2005000"/>
    <x v="0"/>
    <s v="Jones and Jones"/>
    <s v="Auction"/>
    <n v="3161"/>
    <n v="3"/>
    <n v="2"/>
    <n v="3"/>
    <n v="361"/>
    <n v="2014"/>
    <s v="25 Malvern Gr"/>
    <s v="Caulfield North"/>
    <x v="9"/>
    <x v="2"/>
    <x v="3"/>
    <x v="0"/>
  </r>
  <r>
    <x v="72"/>
    <n v="591000"/>
    <x v="0"/>
    <s v="Flanders &amp; Fish"/>
    <s v="Sale"/>
    <n v="3020"/>
    <n v="3"/>
    <n v="1"/>
    <n v="2"/>
    <n v="673"/>
    <n v="1970"/>
    <s v="35 Furlong Rd"/>
    <s v="Sunshine North"/>
    <x v="0"/>
    <x v="0"/>
    <x v="3"/>
    <x v="0"/>
  </r>
  <r>
    <x v="72"/>
    <n v="2175000"/>
    <x v="0"/>
    <s v="Flanders &amp; Fish"/>
    <s v="Sale"/>
    <n v="3146"/>
    <n v="5"/>
    <n v="3"/>
    <n v="4"/>
    <n v="619"/>
    <n v="2003"/>
    <s v="56 Gardiner Pde"/>
    <s v="Glen Iris"/>
    <x v="14"/>
    <x v="2"/>
    <x v="3"/>
    <x v="0"/>
  </r>
  <r>
    <x v="72"/>
    <n v="600000"/>
    <x v="1"/>
    <s v="Property Barons"/>
    <s v="Sale"/>
    <n v="3084"/>
    <n v="3"/>
    <n v="2"/>
    <n v="2"/>
    <n v="169"/>
    <n v="2010"/>
    <s v="3/201 Rosanna Rd"/>
    <s v="Rosanna"/>
    <x v="17"/>
    <x v="3"/>
    <x v="3"/>
    <x v="0"/>
  </r>
  <r>
    <x v="72"/>
    <n v="725000"/>
    <x v="0"/>
    <s v="Sanders"/>
    <s v="Sale"/>
    <n v="3084"/>
    <n v="2"/>
    <n v="2"/>
    <n v="2"/>
    <n v="336"/>
    <n v="1945"/>
    <s v="1/241 Lower Plenty Rd"/>
    <s v="Rosanna"/>
    <x v="17"/>
    <x v="3"/>
    <x v="3"/>
    <x v="0"/>
  </r>
  <r>
    <x v="73"/>
    <n v="640000"/>
    <x v="1"/>
    <s v="Jones and Jones"/>
    <s v="Auction"/>
    <n v="3121"/>
    <n v="2"/>
    <n v="1"/>
    <n v="2"/>
    <n v="0"/>
    <n v="2000"/>
    <s v="10/8 Hull St"/>
    <s v="Richmond"/>
    <x v="1"/>
    <x v="1"/>
    <x v="3"/>
    <x v="0"/>
  </r>
  <r>
    <x v="73"/>
    <n v="1165000"/>
    <x v="0"/>
    <s v="Property Barons"/>
    <s v="Sale"/>
    <n v="3078"/>
    <n v="3"/>
    <n v="1"/>
    <n v="2"/>
    <n v="979"/>
    <m/>
    <s v="22 Lowther St"/>
    <s v="Alphington"/>
    <x v="1"/>
    <x v="1"/>
    <x v="3"/>
    <x v="0"/>
  </r>
  <r>
    <x v="73"/>
    <n v="1950000"/>
    <x v="0"/>
    <s v="Cunninghams"/>
    <s v="Sale"/>
    <n v="3065"/>
    <n v="4"/>
    <n v="1"/>
    <n v="0"/>
    <n v="177"/>
    <n v="1890"/>
    <s v="31 Bell St"/>
    <s v="Fitzroy"/>
    <x v="1"/>
    <x v="1"/>
    <x v="3"/>
    <x v="0"/>
  </r>
  <r>
    <x v="73"/>
    <n v="430000"/>
    <x v="1"/>
    <s v="Maxwells"/>
    <s v="Auction"/>
    <n v="3142"/>
    <n v="1"/>
    <n v="1"/>
    <n v="1"/>
    <n v="0"/>
    <n v="1970"/>
    <s v="2/29 May Rd"/>
    <s v="Toorak"/>
    <x v="12"/>
    <x v="2"/>
    <x v="3"/>
    <x v="0"/>
  </r>
  <r>
    <x v="73"/>
    <n v="1565000"/>
    <x v="2"/>
    <s v="Maxwells"/>
    <s v="Sale"/>
    <n v="3207"/>
    <n v="3"/>
    <n v="1"/>
    <n v="2"/>
    <n v="188"/>
    <m/>
    <s v="139 Cruikshank St"/>
    <s v="Port Melbourne"/>
    <x v="5"/>
    <x v="2"/>
    <x v="3"/>
    <x v="0"/>
  </r>
  <r>
    <x v="73"/>
    <n v="445000"/>
    <x v="1"/>
    <s v="Jones and Jones"/>
    <s v="Sale"/>
    <n v="3057"/>
    <n v="2"/>
    <n v="1"/>
    <n v="1"/>
    <n v="0"/>
    <m/>
    <s v="310/330 Lygon St"/>
    <s v="Brunswick East"/>
    <x v="3"/>
    <x v="1"/>
    <x v="3"/>
    <x v="0"/>
  </r>
  <r>
    <x v="73"/>
    <n v="465000"/>
    <x v="1"/>
    <s v="Metro Ladder"/>
    <s v="Auction"/>
    <n v="3046"/>
    <n v="3"/>
    <n v="1"/>
    <n v="1"/>
    <n v="225"/>
    <n v="2005"/>
    <s v="21a Edgar St"/>
    <s v="Hadfield"/>
    <x v="3"/>
    <x v="1"/>
    <x v="3"/>
    <x v="0"/>
  </r>
  <r>
    <x v="73"/>
    <n v="1158000"/>
    <x v="0"/>
    <s v="Maxwells"/>
    <s v="Sale"/>
    <n v="3013"/>
    <n v="4"/>
    <n v="1"/>
    <n v="3"/>
    <n v="411"/>
    <n v="1910"/>
    <s v="2 Hood St"/>
    <s v="Yarraville"/>
    <x v="4"/>
    <x v="0"/>
    <x v="3"/>
    <x v="0"/>
  </r>
  <r>
    <x v="73"/>
    <n v="1460000"/>
    <x v="0"/>
    <s v="Jones and Jones"/>
    <s v="Auction"/>
    <n v="3013"/>
    <n v="3"/>
    <n v="1"/>
    <n v="2"/>
    <n v="463"/>
    <n v="1900"/>
    <s v="30 Simpson St"/>
    <s v="Yarraville"/>
    <x v="4"/>
    <x v="0"/>
    <x v="3"/>
    <x v="0"/>
  </r>
  <r>
    <x v="73"/>
    <n v="1120000"/>
    <x v="0"/>
    <s v="Zimmerman"/>
    <s v="Sale"/>
    <n v="3015"/>
    <n v="2"/>
    <n v="1"/>
    <n v="3"/>
    <n v="574"/>
    <m/>
    <s v="1 River St"/>
    <s v="Newport"/>
    <x v="11"/>
    <x v="0"/>
    <x v="3"/>
    <x v="0"/>
  </r>
  <r>
    <x v="73"/>
    <n v="950000"/>
    <x v="0"/>
    <s v="Jones and Jones"/>
    <s v="Auction"/>
    <n v="3165"/>
    <n v="5"/>
    <n v="2"/>
    <n v="4"/>
    <n v="618"/>
    <n v="1950"/>
    <s v="25 Connie St"/>
    <s v="Bentleigh East"/>
    <x v="9"/>
    <x v="2"/>
    <x v="3"/>
    <x v="0"/>
  </r>
  <r>
    <x v="73"/>
    <n v="1355000"/>
    <x v="0"/>
    <s v="Metro Ladder"/>
    <s v="Sale"/>
    <n v="3204"/>
    <n v="4"/>
    <n v="2"/>
    <n v="3"/>
    <n v="591"/>
    <m/>
    <s v="147 Tucker Rd"/>
    <s v="Bentleigh"/>
    <x v="9"/>
    <x v="2"/>
    <x v="3"/>
    <x v="0"/>
  </r>
  <r>
    <x v="73"/>
    <n v="1916000"/>
    <x v="0"/>
    <s v="Cunninghams"/>
    <s v="Sale"/>
    <n v="3162"/>
    <n v="4"/>
    <n v="2"/>
    <n v="2"/>
    <n v="630"/>
    <n v="1910"/>
    <s v="364 Kooyong Rd"/>
    <s v="Caulfield South"/>
    <x v="9"/>
    <x v="2"/>
    <x v="3"/>
    <x v="0"/>
  </r>
  <r>
    <x v="73"/>
    <n v="650000"/>
    <x v="0"/>
    <s v="Zimmerman"/>
    <s v="Auction"/>
    <n v="3072"/>
    <n v="2"/>
    <n v="1"/>
    <n v="1"/>
    <n v="360"/>
    <m/>
    <s v="94 High St"/>
    <s v="Preston"/>
    <x v="10"/>
    <x v="1"/>
    <x v="3"/>
    <x v="0"/>
  </r>
  <r>
    <x v="73"/>
    <n v="480000"/>
    <x v="1"/>
    <s v="Zimmerman"/>
    <s v="Auction"/>
    <n v="3101"/>
    <n v="2"/>
    <n v="2"/>
    <n v="1"/>
    <n v="0"/>
    <n v="2005"/>
    <s v="3/100 Mount St"/>
    <s v="Kew"/>
    <x v="14"/>
    <x v="2"/>
    <x v="3"/>
    <x v="0"/>
  </r>
  <r>
    <x v="73"/>
    <n v="1230000"/>
    <x v="0"/>
    <s v="Property Barons"/>
    <s v="Sale"/>
    <n v="3104"/>
    <n v="3"/>
    <n v="3"/>
    <n v="1"/>
    <n v="310"/>
    <n v="2012"/>
    <s v="56a Clifton St"/>
    <s v="Balwyn North"/>
    <x v="14"/>
    <x v="2"/>
    <x v="3"/>
    <x v="0"/>
  </r>
  <r>
    <x v="73"/>
    <n v="3500000"/>
    <x v="0"/>
    <s v="Jones and Jones"/>
    <s v="Auction"/>
    <n v="3123"/>
    <n v="5"/>
    <n v="2"/>
    <n v="2"/>
    <n v="1250"/>
    <n v="2000"/>
    <s v="797 Burwood Rd"/>
    <s v="Hawthorn East"/>
    <x v="14"/>
    <x v="2"/>
    <x v="3"/>
    <x v="0"/>
  </r>
  <r>
    <x v="73"/>
    <n v="2310000"/>
    <x v="0"/>
    <s v="Jones and Jones"/>
    <s v="Sale"/>
    <n v="3187"/>
    <n v="4"/>
    <n v="2"/>
    <n v="2"/>
    <n v="757"/>
    <n v="1930"/>
    <s v="214 Were St"/>
    <s v="Brighton East"/>
    <x v="15"/>
    <x v="2"/>
    <x v="3"/>
    <x v="0"/>
  </r>
  <r>
    <x v="73"/>
    <n v="765000"/>
    <x v="0"/>
    <s v="Cunninghams"/>
    <s v="Sale"/>
    <n v="3084"/>
    <n v="3"/>
    <n v="1"/>
    <n v="2"/>
    <n v="608"/>
    <n v="1975"/>
    <s v="17 Lena St"/>
    <s v="Viewbank"/>
    <x v="17"/>
    <x v="3"/>
    <x v="3"/>
    <x v="0"/>
  </r>
  <r>
    <x v="74"/>
    <n v="548000"/>
    <x v="1"/>
    <s v="Cunninghams"/>
    <s v="Auction"/>
    <n v="3078"/>
    <n v="2"/>
    <n v="1"/>
    <n v="1"/>
    <n v="0"/>
    <n v="2014"/>
    <s v="15/262 Heidelberg Rd"/>
    <s v="Fairfield"/>
    <x v="1"/>
    <x v="1"/>
    <x v="3"/>
    <x v="0"/>
  </r>
  <r>
    <x v="74"/>
    <n v="928000"/>
    <x v="0"/>
    <s v="Cunninghams"/>
    <s v="Sale"/>
    <n v="3128"/>
    <n v="3"/>
    <n v="1"/>
    <n v="1"/>
    <n v="307"/>
    <n v="1890"/>
    <s v="19 Kent Rd"/>
    <s v="Box Hill"/>
    <x v="2"/>
    <x v="3"/>
    <x v="3"/>
    <x v="0"/>
  </r>
  <r>
    <x v="74"/>
    <n v="473000"/>
    <x v="1"/>
    <s v="Jones and Jones"/>
    <s v="Sale"/>
    <n v="3181"/>
    <n v="2"/>
    <n v="1"/>
    <n v="1"/>
    <n v="0"/>
    <m/>
    <s v="5/60 Chomley St"/>
    <s v="Prahran"/>
    <x v="12"/>
    <x v="2"/>
    <x v="3"/>
    <x v="0"/>
  </r>
  <r>
    <x v="74"/>
    <n v="2050000"/>
    <x v="0"/>
    <s v="Jones and Jones"/>
    <s v="Sale"/>
    <n v="3144"/>
    <n v="3"/>
    <n v="2"/>
    <n v="1"/>
    <n v="231"/>
    <n v="1890"/>
    <s v="35 Dixon St"/>
    <s v="Malvern"/>
    <x v="12"/>
    <x v="2"/>
    <x v="3"/>
    <x v="0"/>
  </r>
  <r>
    <x v="74"/>
    <n v="605000"/>
    <x v="2"/>
    <s v="Jones and Jones"/>
    <s v="Auction"/>
    <n v="3056"/>
    <n v="2"/>
    <n v="1"/>
    <n v="1"/>
    <n v="0"/>
    <n v="2009"/>
    <s v="3/4 Mitchell St"/>
    <s v="Brunswick"/>
    <x v="3"/>
    <x v="1"/>
    <x v="3"/>
    <x v="0"/>
  </r>
  <r>
    <x v="74"/>
    <n v="860000"/>
    <x v="0"/>
    <s v="Cunninghams"/>
    <s v="Sale"/>
    <n v="3060"/>
    <n v="3"/>
    <n v="1"/>
    <n v="4"/>
    <n v="1075"/>
    <m/>
    <s v="82 Lorne St"/>
    <s v="Fawkner"/>
    <x v="3"/>
    <x v="1"/>
    <x v="3"/>
    <x v="0"/>
  </r>
  <r>
    <x v="74"/>
    <n v="970000"/>
    <x v="0"/>
    <s v="Cunninghams"/>
    <s v="Sale"/>
    <n v="3044"/>
    <n v="4"/>
    <n v="2"/>
    <n v="1"/>
    <n v="535"/>
    <n v="1920"/>
    <s v="109 Derby St"/>
    <s v="Pascoe Vale"/>
    <x v="3"/>
    <x v="1"/>
    <x v="3"/>
    <x v="0"/>
  </r>
  <r>
    <x v="74"/>
    <n v="450000"/>
    <x v="1"/>
    <s v="Property Barons"/>
    <s v="Auction"/>
    <n v="3041"/>
    <n v="2"/>
    <n v="1"/>
    <n v="1"/>
    <n v="88"/>
    <n v="1960"/>
    <s v="4/8 Keam St"/>
    <s v="Essendon North"/>
    <x v="8"/>
    <x v="0"/>
    <x v="3"/>
    <x v="0"/>
  </r>
  <r>
    <x v="74"/>
    <n v="895500"/>
    <x v="0"/>
    <s v="Cunninghams"/>
    <s v="Sale"/>
    <n v="3042"/>
    <n v="3"/>
    <n v="2"/>
    <n v="2"/>
    <n v="347"/>
    <m/>
    <s v="45a Nolan St"/>
    <s v="Niddrie"/>
    <x v="8"/>
    <x v="0"/>
    <x v="3"/>
    <x v="0"/>
  </r>
  <r>
    <x v="74"/>
    <n v="631090"/>
    <x v="1"/>
    <s v="Flanders &amp; Fish"/>
    <s v="Sale"/>
    <n v="3031"/>
    <n v="2"/>
    <n v="2"/>
    <n v="1"/>
    <n v="2136"/>
    <n v="2012"/>
    <s v="111/18 Bent St"/>
    <s v="Kensington"/>
    <x v="13"/>
    <x v="1"/>
    <x v="3"/>
    <x v="0"/>
  </r>
  <r>
    <x v="74"/>
    <n v="1384000"/>
    <x v="0"/>
    <s v="Cunninghams"/>
    <s v="Sale"/>
    <n v="3207"/>
    <n v="3"/>
    <n v="1"/>
    <n v="0"/>
    <n v="184"/>
    <n v="1905"/>
    <s v="230 Nott St"/>
    <s v="Port Melbourne"/>
    <x v="13"/>
    <x v="2"/>
    <x v="3"/>
    <x v="0"/>
  </r>
  <r>
    <x v="74"/>
    <n v="801000"/>
    <x v="0"/>
    <s v="Melbourne Homes"/>
    <s v="Auction"/>
    <n v="3015"/>
    <n v="2"/>
    <n v="1"/>
    <n v="1"/>
    <n v="343"/>
    <n v="1920"/>
    <s v="94 Mason St"/>
    <s v="Newport"/>
    <x v="11"/>
    <x v="0"/>
    <x v="3"/>
    <x v="0"/>
  </r>
  <r>
    <x v="74"/>
    <n v="885000"/>
    <x v="0"/>
    <s v="Jones and Jones"/>
    <s v="Sale"/>
    <n v="3165"/>
    <n v="3"/>
    <n v="1"/>
    <n v="2"/>
    <n v="565"/>
    <n v="1950"/>
    <s v="13 Claronga St"/>
    <s v="Bentleigh East"/>
    <x v="9"/>
    <x v="2"/>
    <x v="3"/>
    <x v="0"/>
  </r>
  <r>
    <x v="74"/>
    <n v="670000"/>
    <x v="0"/>
    <s v="Cunninghams"/>
    <s v="Auction"/>
    <n v="3073"/>
    <n v="4"/>
    <n v="2"/>
    <n v="2"/>
    <n v="578"/>
    <m/>
    <s v="9 Ayr St"/>
    <s v="Reservoir"/>
    <x v="10"/>
    <x v="1"/>
    <x v="3"/>
    <x v="0"/>
  </r>
  <r>
    <x v="74"/>
    <n v="690000"/>
    <x v="0"/>
    <s v="Property Barons"/>
    <s v="Sale"/>
    <n v="3072"/>
    <n v="3"/>
    <n v="1"/>
    <n v="1"/>
    <n v="594"/>
    <n v="1960"/>
    <s v="7 Tiernan St"/>
    <s v="Preston"/>
    <x v="10"/>
    <x v="1"/>
    <x v="3"/>
    <x v="0"/>
  </r>
  <r>
    <x v="74"/>
    <n v="920000"/>
    <x v="0"/>
    <s v="Cunninghams"/>
    <s v="Sale"/>
    <n v="3073"/>
    <n v="3"/>
    <n v="2"/>
    <n v="2"/>
    <n v="623"/>
    <m/>
    <s v="3 Xavier Gr"/>
    <s v="Reservoir"/>
    <x v="10"/>
    <x v="1"/>
    <x v="3"/>
    <x v="0"/>
  </r>
  <r>
    <x v="74"/>
    <n v="1760000"/>
    <x v="0"/>
    <s v="Cunninghams"/>
    <s v="Sale"/>
    <n v="3070"/>
    <n v="3"/>
    <n v="2"/>
    <n v="2"/>
    <n v="403"/>
    <n v="1920"/>
    <s v="42 Kellett St"/>
    <s v="Northcote"/>
    <x v="10"/>
    <x v="1"/>
    <x v="3"/>
    <x v="0"/>
  </r>
  <r>
    <x v="74"/>
    <n v="586000"/>
    <x v="0"/>
    <s v="Property Barons"/>
    <s v="Sale"/>
    <n v="3020"/>
    <n v="3"/>
    <n v="1"/>
    <n v="1"/>
    <n v="701"/>
    <n v="1960"/>
    <s v="18 Norton St"/>
    <s v="Sunshine West"/>
    <x v="0"/>
    <x v="0"/>
    <x v="3"/>
    <x v="0"/>
  </r>
  <r>
    <x v="74"/>
    <n v="1389000"/>
    <x v="0"/>
    <s v="Jones and Jones"/>
    <s v="Sale"/>
    <n v="3104"/>
    <n v="2"/>
    <n v="1"/>
    <n v="4"/>
    <n v="701"/>
    <m/>
    <s v="3 Capella St"/>
    <s v="Balwyn North"/>
    <x v="14"/>
    <x v="2"/>
    <x v="3"/>
    <x v="0"/>
  </r>
  <r>
    <x v="74"/>
    <n v="2115000"/>
    <x v="0"/>
    <s v="Jones and Jones"/>
    <s v="Sale"/>
    <n v="3146"/>
    <n v="3"/>
    <n v="2"/>
    <n v="2"/>
    <n v="745"/>
    <n v="1920"/>
    <s v="48 Martin Rd"/>
    <s v="Glen Iris"/>
    <x v="14"/>
    <x v="2"/>
    <x v="3"/>
    <x v="0"/>
  </r>
  <r>
    <x v="74"/>
    <n v="830000"/>
    <x v="0"/>
    <s v="Jones and Jones"/>
    <s v="Auction"/>
    <n v="3188"/>
    <n v="2"/>
    <n v="1"/>
    <n v="2"/>
    <n v="658"/>
    <m/>
    <s v="3 Besant St"/>
    <s v="Hampton East"/>
    <x v="15"/>
    <x v="2"/>
    <x v="3"/>
    <x v="0"/>
  </r>
  <r>
    <x v="74"/>
    <n v="940000"/>
    <x v="2"/>
    <s v="Metro Ladder"/>
    <s v="Sale"/>
    <n v="3187"/>
    <n v="3"/>
    <n v="2"/>
    <n v="3"/>
    <n v="0"/>
    <n v="2004"/>
    <s v="2/111 Thomas St"/>
    <s v="Brighton East"/>
    <x v="15"/>
    <x v="2"/>
    <x v="3"/>
    <x v="0"/>
  </r>
  <r>
    <x v="74"/>
    <n v="507000"/>
    <x v="0"/>
    <s v="Cunninghams"/>
    <s v="Auction"/>
    <n v="3081"/>
    <n v="3"/>
    <n v="1"/>
    <n v="1"/>
    <n v="536"/>
    <m/>
    <s v="257 Liberty Pde"/>
    <s v="Heidelberg West"/>
    <x v="17"/>
    <x v="3"/>
    <x v="3"/>
    <x v="0"/>
  </r>
  <r>
    <x v="75"/>
    <n v="910000"/>
    <x v="0"/>
    <s v="Cunninghams"/>
    <s v="Sale"/>
    <n v="3054"/>
    <n v="2"/>
    <n v="1"/>
    <n v="1"/>
    <n v="100"/>
    <m/>
    <s v="16 Fenwick St"/>
    <s v="Carlton North"/>
    <x v="1"/>
    <x v="1"/>
    <x v="3"/>
    <x v="0"/>
  </r>
  <r>
    <x v="75"/>
    <n v="875000"/>
    <x v="0"/>
    <s v="Metro Ladder"/>
    <s v="Sale"/>
    <n v="3182"/>
    <n v="2"/>
    <n v="1"/>
    <n v="1"/>
    <n v="123"/>
    <n v="1900"/>
    <s v="27 Bath St"/>
    <s v="St Kilda"/>
    <x v="5"/>
    <x v="2"/>
    <x v="3"/>
    <x v="0"/>
  </r>
  <r>
    <x v="75"/>
    <n v="1405000"/>
    <x v="0"/>
    <s v="Sanders"/>
    <s v="Auction"/>
    <n v="3205"/>
    <n v="3"/>
    <n v="1"/>
    <n v="1"/>
    <n v="181"/>
    <n v="1880"/>
    <s v="144 Cobden St"/>
    <s v="South Melbourne"/>
    <x v="5"/>
    <x v="2"/>
    <x v="3"/>
    <x v="0"/>
  </r>
  <r>
    <x v="75"/>
    <n v="1700000"/>
    <x v="0"/>
    <s v="Jones and Jones"/>
    <s v="Sale"/>
    <n v="3184"/>
    <n v="3"/>
    <n v="2"/>
    <n v="2"/>
    <n v="316"/>
    <n v="1910"/>
    <s v="17 Addison St"/>
    <s v="Elwood"/>
    <x v="5"/>
    <x v="2"/>
    <x v="3"/>
    <x v="0"/>
  </r>
  <r>
    <x v="75"/>
    <n v="272500"/>
    <x v="1"/>
    <s v="Melbourne Homes"/>
    <s v="Auction"/>
    <n v="3056"/>
    <n v="1"/>
    <n v="1"/>
    <n v="1"/>
    <n v="0"/>
    <n v="1970"/>
    <s v="9/15 De Carle St"/>
    <s v="Brunswick"/>
    <x v="3"/>
    <x v="1"/>
    <x v="3"/>
    <x v="0"/>
  </r>
  <r>
    <x v="75"/>
    <n v="585000"/>
    <x v="0"/>
    <s v="SJ"/>
    <s v="Sale"/>
    <n v="3046"/>
    <n v="5"/>
    <n v="2"/>
    <n v="1"/>
    <n v="590"/>
    <m/>
    <s v="16 Bedford St"/>
    <s v="Hadfield"/>
    <x v="3"/>
    <x v="1"/>
    <x v="3"/>
    <x v="0"/>
  </r>
  <r>
    <x v="75"/>
    <n v="670000"/>
    <x v="0"/>
    <s v="Cunninghams"/>
    <s v="Auction"/>
    <n v="3034"/>
    <n v="3"/>
    <n v="2"/>
    <n v="2"/>
    <n v="671"/>
    <m/>
    <s v="3 Karen Ct"/>
    <s v="Avondale Heights"/>
    <x v="8"/>
    <x v="0"/>
    <x v="3"/>
    <x v="0"/>
  </r>
  <r>
    <x v="75"/>
    <n v="835000"/>
    <x v="0"/>
    <s v="Cunninghams"/>
    <s v="Sale"/>
    <n v="3033"/>
    <n v="4"/>
    <n v="2"/>
    <n v="3"/>
    <n v="708"/>
    <n v="1990"/>
    <s v="13 Pennington St"/>
    <s v="Keilor East"/>
    <x v="8"/>
    <x v="0"/>
    <x v="3"/>
    <x v="0"/>
  </r>
  <r>
    <x v="75"/>
    <n v="871000"/>
    <x v="0"/>
    <s v="Cunninghams"/>
    <s v="Sale"/>
    <n v="3033"/>
    <n v="4"/>
    <n v="2"/>
    <n v="2"/>
    <n v="570"/>
    <m/>
    <s v="16 Bernard Ct"/>
    <s v="Keilor East"/>
    <x v="8"/>
    <x v="0"/>
    <x v="3"/>
    <x v="0"/>
  </r>
  <r>
    <x v="75"/>
    <n v="1467000"/>
    <x v="0"/>
    <s v="Metro Ladder"/>
    <s v="Sale"/>
    <n v="3040"/>
    <n v="4"/>
    <n v="2"/>
    <n v="1"/>
    <n v="683"/>
    <n v="1920"/>
    <s v="211 Napier St"/>
    <s v="Essendon"/>
    <x v="8"/>
    <x v="0"/>
    <x v="3"/>
    <x v="0"/>
  </r>
  <r>
    <x v="75"/>
    <n v="620000"/>
    <x v="1"/>
    <s v="Jones and Jones"/>
    <s v="Sale"/>
    <n v="3003"/>
    <n v="2"/>
    <n v="1"/>
    <n v="1"/>
    <n v="0"/>
    <n v="2002"/>
    <s v="5/467 King St"/>
    <s v="West Melbourne"/>
    <x v="13"/>
    <x v="1"/>
    <x v="3"/>
    <x v="0"/>
  </r>
  <r>
    <x v="75"/>
    <n v="720000"/>
    <x v="0"/>
    <s v="Metro Ladder"/>
    <s v="Auction"/>
    <n v="3053"/>
    <n v="2"/>
    <n v="1"/>
    <n v="1"/>
    <n v="117"/>
    <n v="1890"/>
    <s v="83 Princes St"/>
    <s v="Carlton"/>
    <x v="13"/>
    <x v="1"/>
    <x v="3"/>
    <x v="0"/>
  </r>
  <r>
    <x v="75"/>
    <n v="370000"/>
    <x v="1"/>
    <s v="Metro Ladder"/>
    <s v="Auction"/>
    <n v="3011"/>
    <n v="2"/>
    <n v="1"/>
    <n v="1"/>
    <n v="0"/>
    <n v="2007"/>
    <s v="405/250 Barkly St"/>
    <s v="Footscray"/>
    <x v="4"/>
    <x v="0"/>
    <x v="3"/>
    <x v="0"/>
  </r>
  <r>
    <x v="75"/>
    <n v="870000"/>
    <x v="0"/>
    <s v="Property Barons"/>
    <s v="Auction"/>
    <n v="3107"/>
    <n v="4"/>
    <n v="1"/>
    <n v="2"/>
    <n v="826"/>
    <n v="1960"/>
    <s v="49 Howitt Dr"/>
    <s v="Templestowe Lower"/>
    <x v="16"/>
    <x v="3"/>
    <x v="3"/>
    <x v="0"/>
  </r>
  <r>
    <x v="75"/>
    <n v="975000"/>
    <x v="2"/>
    <s v="Flanders &amp; Fish"/>
    <s v="Auction"/>
    <n v="3105"/>
    <n v="3"/>
    <n v="2"/>
    <n v="2"/>
    <n v="632"/>
    <n v="2013"/>
    <s v="6a Tobruk St"/>
    <s v="Bulleen"/>
    <x v="16"/>
    <x v="3"/>
    <x v="3"/>
    <x v="0"/>
  </r>
  <r>
    <x v="75"/>
    <n v="785000"/>
    <x v="2"/>
    <s v="Cunninghams"/>
    <s v="Sale"/>
    <n v="3189"/>
    <n v="3"/>
    <n v="2"/>
    <n v="2"/>
    <n v="169"/>
    <m/>
    <s v="2/1 Perry St"/>
    <s v="Moorabbin"/>
    <x v="7"/>
    <x v="2"/>
    <x v="3"/>
    <x v="0"/>
  </r>
  <r>
    <x v="75"/>
    <n v="985000"/>
    <x v="0"/>
    <s v="Melbourne Homes"/>
    <s v="Sale"/>
    <n v="3015"/>
    <n v="3"/>
    <n v="1"/>
    <n v="5"/>
    <n v="669"/>
    <n v="1950"/>
    <s v="69 Watt St"/>
    <s v="South Kingsville"/>
    <x v="11"/>
    <x v="0"/>
    <x v="3"/>
    <x v="0"/>
  </r>
  <r>
    <x v="75"/>
    <n v="1725000"/>
    <x v="0"/>
    <s v="Jones and Jones"/>
    <s v="Sale"/>
    <n v="3101"/>
    <n v="4"/>
    <n v="2"/>
    <n v="3"/>
    <n v="709"/>
    <m/>
    <s v="21 Princess St"/>
    <s v="Kew"/>
    <x v="14"/>
    <x v="2"/>
    <x v="3"/>
    <x v="0"/>
  </r>
  <r>
    <x v="75"/>
    <n v="1843000"/>
    <x v="2"/>
    <s v="Jones and Jones"/>
    <s v="Sale"/>
    <n v="3126"/>
    <n v="3"/>
    <n v="2"/>
    <n v="2"/>
    <n v="0"/>
    <m/>
    <s v="3/34 Faversham Rd"/>
    <s v="Canterbury"/>
    <x v="14"/>
    <x v="2"/>
    <x v="3"/>
    <x v="0"/>
  </r>
  <r>
    <x v="75"/>
    <n v="2325000"/>
    <x v="0"/>
    <s v="Cunninghams"/>
    <s v="Auction"/>
    <n v="3146"/>
    <n v="4"/>
    <n v="3"/>
    <n v="2"/>
    <n v="638"/>
    <n v="1930"/>
    <s v="22 Renwick St"/>
    <s v="Glen Iris"/>
    <x v="14"/>
    <x v="2"/>
    <x v="3"/>
    <x v="0"/>
  </r>
  <r>
    <x v="76"/>
    <n v="1100000"/>
    <x v="0"/>
    <s v="Cunninghams"/>
    <s v="Auction"/>
    <n v="3067"/>
    <n v="2"/>
    <n v="2"/>
    <n v="1"/>
    <n v="124"/>
    <n v="2013"/>
    <s v="52a William St"/>
    <s v="Abbotsford"/>
    <x v="1"/>
    <x v="1"/>
    <x v="3"/>
    <x v="0"/>
  </r>
  <r>
    <x v="76"/>
    <n v="1456000"/>
    <x v="0"/>
    <s v="Jones and Jones"/>
    <s v="Sale"/>
    <n v="3121"/>
    <n v="3"/>
    <n v="2"/>
    <n v="1"/>
    <n v="157"/>
    <n v="1900"/>
    <s v="134 Coppin St"/>
    <s v="Richmond"/>
    <x v="1"/>
    <x v="1"/>
    <x v="3"/>
    <x v="0"/>
  </r>
  <r>
    <x v="76"/>
    <n v="2700000"/>
    <x v="2"/>
    <s v="Flanders &amp; Fish"/>
    <s v="Auction"/>
    <n v="3142"/>
    <n v="3"/>
    <n v="2"/>
    <n v="2"/>
    <n v="294"/>
    <n v="2010"/>
    <s v="11 Church St"/>
    <s v="Toorak"/>
    <x v="12"/>
    <x v="2"/>
    <x v="3"/>
    <x v="0"/>
  </r>
  <r>
    <x v="76"/>
    <n v="474000"/>
    <x v="1"/>
    <s v="Metro Ladder"/>
    <s v="Sale"/>
    <n v="3183"/>
    <n v="2"/>
    <n v="1"/>
    <n v="1"/>
    <n v="0"/>
    <n v="1970"/>
    <s v="2/19 Camden St"/>
    <s v="Balaclava"/>
    <x v="5"/>
    <x v="2"/>
    <x v="3"/>
    <x v="0"/>
  </r>
  <r>
    <x v="76"/>
    <n v="1130000"/>
    <x v="0"/>
    <s v="Sanders"/>
    <s v="Sale"/>
    <n v="3207"/>
    <n v="2"/>
    <n v="1"/>
    <n v="0"/>
    <n v="112"/>
    <m/>
    <s v="153 Dow St"/>
    <s v="Port Melbourne"/>
    <x v="5"/>
    <x v="2"/>
    <x v="3"/>
    <x v="0"/>
  </r>
  <r>
    <x v="76"/>
    <n v="550000"/>
    <x v="0"/>
    <s v="Metro Ladder"/>
    <s v="Auction"/>
    <n v="3046"/>
    <n v="3"/>
    <n v="1"/>
    <n v="3"/>
    <n v="610"/>
    <n v="1960"/>
    <s v="19 Barbara St"/>
    <s v="Hadfield"/>
    <x v="3"/>
    <x v="1"/>
    <x v="3"/>
    <x v="0"/>
  </r>
  <r>
    <x v="76"/>
    <n v="680000"/>
    <x v="0"/>
    <s v="Cunninghams"/>
    <s v="Auction"/>
    <n v="3056"/>
    <n v="3"/>
    <n v="3"/>
    <n v="1"/>
    <n v="81"/>
    <n v="2016"/>
    <s v="2/3 Donald St"/>
    <s v="Brunswick"/>
    <x v="3"/>
    <x v="1"/>
    <x v="3"/>
    <x v="0"/>
  </r>
  <r>
    <x v="76"/>
    <n v="825000"/>
    <x v="0"/>
    <s v="Cunninghams"/>
    <s v="Auction"/>
    <n v="3057"/>
    <n v="3"/>
    <n v="1"/>
    <n v="1"/>
    <n v="213"/>
    <n v="1920"/>
    <s v="160 Glenlyon Rd"/>
    <s v="Brunswick East"/>
    <x v="3"/>
    <x v="1"/>
    <x v="3"/>
    <x v="0"/>
  </r>
  <r>
    <x v="76"/>
    <n v="1740000"/>
    <x v="0"/>
    <s v="Cunninghams"/>
    <s v="Auction"/>
    <n v="3032"/>
    <n v="4"/>
    <n v="3"/>
    <n v="2"/>
    <n v="650"/>
    <n v="1925"/>
    <s v="53 Mangalore St"/>
    <s v="Travancore"/>
    <x v="8"/>
    <x v="0"/>
    <x v="3"/>
    <x v="0"/>
  </r>
  <r>
    <x v="76"/>
    <n v="1075000"/>
    <x v="0"/>
    <s v="Jones and Jones"/>
    <s v="Auction"/>
    <n v="3147"/>
    <n v="2"/>
    <n v="1"/>
    <n v="2"/>
    <n v="695"/>
    <n v="1950"/>
    <s v="18 Montrose St"/>
    <s v="Ashwood"/>
    <x v="6"/>
    <x v="2"/>
    <x v="3"/>
    <x v="0"/>
  </r>
  <r>
    <x v="76"/>
    <n v="1030000"/>
    <x v="0"/>
    <s v="Maxwells"/>
    <s v="Sale"/>
    <n v="3032"/>
    <n v="4"/>
    <n v="2"/>
    <n v="1"/>
    <n v="573"/>
    <n v="1925"/>
    <s v="31 Monash St"/>
    <s v="Maribyrnong"/>
    <x v="4"/>
    <x v="0"/>
    <x v="3"/>
    <x v="0"/>
  </r>
  <r>
    <x v="76"/>
    <n v="1105000"/>
    <x v="0"/>
    <s v="Cunninghams"/>
    <s v="Sale"/>
    <n v="3032"/>
    <n v="3"/>
    <n v="1"/>
    <n v="4"/>
    <n v="762"/>
    <n v="1950"/>
    <s v="19 Warrs Rd"/>
    <s v="Maribyrnong"/>
    <x v="4"/>
    <x v="0"/>
    <x v="3"/>
    <x v="0"/>
  </r>
  <r>
    <x v="76"/>
    <n v="1325000"/>
    <x v="0"/>
    <s v="Maxwells"/>
    <s v="Auction"/>
    <n v="3011"/>
    <n v="3"/>
    <n v="3"/>
    <n v="2"/>
    <n v="227"/>
    <n v="2015"/>
    <s v="38 Lily St"/>
    <s v="Seddon"/>
    <x v="4"/>
    <x v="0"/>
    <x v="3"/>
    <x v="0"/>
  </r>
  <r>
    <x v="76"/>
    <n v="260000"/>
    <x v="1"/>
    <s v="Flanders &amp; Fish"/>
    <s v="Auction"/>
    <n v="3163"/>
    <n v="1"/>
    <n v="1"/>
    <n v="1"/>
    <n v="0"/>
    <n v="1968"/>
    <s v="10/68 Woornack Rd"/>
    <s v="Carnegie"/>
    <x v="9"/>
    <x v="2"/>
    <x v="3"/>
    <x v="0"/>
  </r>
  <r>
    <x v="76"/>
    <n v="835000"/>
    <x v="0"/>
    <s v="Jones and Jones"/>
    <s v="Sale"/>
    <n v="3165"/>
    <n v="3"/>
    <n v="1"/>
    <n v="1"/>
    <n v="250"/>
    <n v="1980"/>
    <s v="2/53 Moylan St"/>
    <s v="Bentleigh East"/>
    <x v="9"/>
    <x v="2"/>
    <x v="3"/>
    <x v="0"/>
  </r>
  <r>
    <x v="76"/>
    <n v="405000"/>
    <x v="1"/>
    <s v="Property Barons"/>
    <s v="Sale"/>
    <n v="3073"/>
    <n v="2"/>
    <n v="1"/>
    <n v="1"/>
    <n v="171"/>
    <n v="2009"/>
    <s v="3/38 Barton St"/>
    <s v="Reservoir"/>
    <x v="10"/>
    <x v="1"/>
    <x v="3"/>
    <x v="0"/>
  </r>
  <r>
    <x v="76"/>
    <n v="431000"/>
    <x v="1"/>
    <s v="Property Barons"/>
    <s v="Sale"/>
    <n v="3073"/>
    <n v="2"/>
    <n v="1"/>
    <n v="1"/>
    <n v="139"/>
    <n v="1975"/>
    <s v="1/23 George St"/>
    <s v="Reservoir"/>
    <x v="10"/>
    <x v="1"/>
    <x v="3"/>
    <x v="0"/>
  </r>
  <r>
    <x v="76"/>
    <n v="607000"/>
    <x v="0"/>
    <s v="Best Bricks"/>
    <s v="Sale"/>
    <n v="3020"/>
    <n v="3"/>
    <n v="1"/>
    <n v="2"/>
    <n v="575"/>
    <m/>
    <s v="7 Charles St"/>
    <s v="Sunshine North"/>
    <x v="0"/>
    <x v="0"/>
    <x v="3"/>
    <x v="0"/>
  </r>
  <r>
    <x v="76"/>
    <n v="605000"/>
    <x v="1"/>
    <s v="Cunninghams"/>
    <s v="Sale"/>
    <n v="3103"/>
    <n v="2"/>
    <n v="1"/>
    <n v="1"/>
    <n v="0"/>
    <m/>
    <s v="4/30 Weir St"/>
    <s v="Balwyn"/>
    <x v="14"/>
    <x v="2"/>
    <x v="3"/>
    <x v="0"/>
  </r>
  <r>
    <x v="76"/>
    <n v="2175000"/>
    <x v="0"/>
    <s v="Jones and Jones"/>
    <s v="Auction"/>
    <n v="3102"/>
    <n v="4"/>
    <n v="2"/>
    <n v="2"/>
    <n v="691"/>
    <n v="1940"/>
    <s v="174 Kilby Rd"/>
    <s v="Kew East"/>
    <x v="14"/>
    <x v="2"/>
    <x v="3"/>
    <x v="0"/>
  </r>
  <r>
    <x v="76"/>
    <n v="2800000"/>
    <x v="0"/>
    <s v="Flanders &amp; Fish"/>
    <s v="Auction"/>
    <n v="3101"/>
    <n v="4"/>
    <n v="1"/>
    <n v="0"/>
    <n v="919"/>
    <m/>
    <s v="91 Princess St"/>
    <s v="Kew"/>
    <x v="14"/>
    <x v="2"/>
    <x v="3"/>
    <x v="0"/>
  </r>
  <r>
    <x v="76"/>
    <n v="3900000"/>
    <x v="0"/>
    <s v="Melbourne Homes"/>
    <s v="Sale"/>
    <n v="3186"/>
    <n v="4"/>
    <n v="2"/>
    <n v="2"/>
    <n v="842"/>
    <n v="1990"/>
    <s v="66 Champion St"/>
    <s v="Brighton"/>
    <x v="15"/>
    <x v="2"/>
    <x v="3"/>
    <x v="0"/>
  </r>
  <r>
    <x v="76"/>
    <n v="740600"/>
    <x v="0"/>
    <s v="Cunninghams"/>
    <s v="Sale"/>
    <n v="3081"/>
    <n v="3"/>
    <n v="2"/>
    <n v="2"/>
    <n v="337"/>
    <m/>
    <s v="2/96 Porter Rd"/>
    <s v="Heidelberg Heights"/>
    <x v="17"/>
    <x v="3"/>
    <x v="3"/>
    <x v="0"/>
  </r>
  <r>
    <x v="76"/>
    <n v="770000"/>
    <x v="0"/>
    <s v="Property Barons"/>
    <s v="Sale"/>
    <n v="3084"/>
    <n v="3"/>
    <n v="2"/>
    <n v="2"/>
    <n v="577"/>
    <n v="1970"/>
    <s v="37 Eamon Dr"/>
    <s v="Viewbank"/>
    <x v="17"/>
    <x v="3"/>
    <x v="3"/>
    <x v="0"/>
  </r>
  <r>
    <x v="77"/>
    <n v="800000"/>
    <x v="1"/>
    <s v="Cunninghams"/>
    <s v="Auction"/>
    <n v="3125"/>
    <n v="4"/>
    <n v="2"/>
    <n v="1"/>
    <n v="0"/>
    <n v="1950"/>
    <s v="1/54 McIntyre St"/>
    <s v="Burwood"/>
    <x v="2"/>
    <x v="2"/>
    <x v="3"/>
    <x v="0"/>
  </r>
  <r>
    <x v="77"/>
    <n v="530000"/>
    <x v="1"/>
    <s v="Jones and Jones"/>
    <s v="Auction"/>
    <n v="3181"/>
    <n v="2"/>
    <n v="1"/>
    <n v="1"/>
    <n v="0"/>
    <n v="1888"/>
    <s v="12/67 High St"/>
    <s v="Prahran"/>
    <x v="12"/>
    <x v="2"/>
    <x v="3"/>
    <x v="0"/>
  </r>
  <r>
    <x v="77"/>
    <n v="605000"/>
    <x v="1"/>
    <s v="Flanders &amp; Fish"/>
    <s v="Sale"/>
    <n v="3185"/>
    <n v="2"/>
    <n v="1"/>
    <n v="1"/>
    <n v="722"/>
    <n v="1970"/>
    <s v="2/120 Brighton Rd"/>
    <s v="Ripponlea"/>
    <x v="5"/>
    <x v="2"/>
    <x v="3"/>
    <x v="0"/>
  </r>
  <r>
    <x v="77"/>
    <n v="825000"/>
    <x v="0"/>
    <s v="Jones and Jones"/>
    <s v="Sale"/>
    <n v="3207"/>
    <n v="2"/>
    <n v="1"/>
    <n v="0"/>
    <n v="111"/>
    <m/>
    <s v="29 Alfred St"/>
    <s v="Port Melbourne"/>
    <x v="5"/>
    <x v="2"/>
    <x v="3"/>
    <x v="0"/>
  </r>
  <r>
    <x v="77"/>
    <n v="485000"/>
    <x v="1"/>
    <s v="Cunninghams"/>
    <s v="Auction"/>
    <n v="3058"/>
    <n v="2"/>
    <n v="2"/>
    <n v="1"/>
    <n v="0"/>
    <n v="1880"/>
    <s v="11/5 Industry La"/>
    <s v="Coburg"/>
    <x v="3"/>
    <x v="1"/>
    <x v="3"/>
    <x v="0"/>
  </r>
  <r>
    <x v="77"/>
    <n v="527000"/>
    <x v="0"/>
    <s v="SJ"/>
    <s v="Sale"/>
    <n v="3060"/>
    <n v="3"/>
    <n v="1"/>
    <n v="1"/>
    <n v="609"/>
    <n v="1960"/>
    <s v="17 Edward St"/>
    <s v="Fawkner"/>
    <x v="3"/>
    <x v="1"/>
    <x v="3"/>
    <x v="0"/>
  </r>
  <r>
    <x v="77"/>
    <n v="725000"/>
    <x v="0"/>
    <s v="Metro Ladder"/>
    <s v="Sale"/>
    <n v="3058"/>
    <n v="3"/>
    <n v="1"/>
    <n v="0"/>
    <n v="238"/>
    <n v="1900"/>
    <s v="11 Station St"/>
    <s v="Coburg"/>
    <x v="3"/>
    <x v="1"/>
    <x v="3"/>
    <x v="0"/>
  </r>
  <r>
    <x v="77"/>
    <n v="985000"/>
    <x v="0"/>
    <s v="Jones and Jones"/>
    <s v="Sale"/>
    <n v="3056"/>
    <n v="3"/>
    <n v="1"/>
    <n v="2"/>
    <n v="384"/>
    <n v="1940"/>
    <s v="5 Hanover St"/>
    <s v="Brunswick"/>
    <x v="3"/>
    <x v="1"/>
    <x v="3"/>
    <x v="0"/>
  </r>
  <r>
    <x v="77"/>
    <n v="850000"/>
    <x v="0"/>
    <s v="Property Barons"/>
    <s v="Sale"/>
    <n v="3042"/>
    <n v="4"/>
    <n v="3"/>
    <n v="2"/>
    <n v="641"/>
    <m/>
    <s v="11 Spring St"/>
    <s v="Niddrie"/>
    <x v="8"/>
    <x v="0"/>
    <x v="3"/>
    <x v="0"/>
  </r>
  <r>
    <x v="77"/>
    <n v="1775000"/>
    <x v="0"/>
    <s v="Cunninghams"/>
    <s v="Sale"/>
    <n v="3040"/>
    <n v="4"/>
    <n v="2"/>
    <n v="2"/>
    <n v="725"/>
    <m/>
    <s v="1 McCarron Pde"/>
    <s v="Essendon"/>
    <x v="8"/>
    <x v="0"/>
    <x v="3"/>
    <x v="0"/>
  </r>
  <r>
    <x v="77"/>
    <n v="872000"/>
    <x v="1"/>
    <s v="Melbourne Homes"/>
    <s v="Sale"/>
    <n v="3002"/>
    <n v="2"/>
    <n v="1"/>
    <n v="0"/>
    <n v="0"/>
    <m/>
    <s v="9/35 Powlett St"/>
    <s v="East Melbourne"/>
    <x v="13"/>
    <x v="1"/>
    <x v="3"/>
    <x v="0"/>
  </r>
  <r>
    <x v="77"/>
    <n v="408000"/>
    <x v="2"/>
    <s v="Cunninghams"/>
    <s v="Sale"/>
    <n v="3032"/>
    <n v="2"/>
    <n v="1"/>
    <n v="1"/>
    <n v="85"/>
    <n v="1980"/>
    <s v="19/9 Fabian Ct"/>
    <s v="Maribyrnong"/>
    <x v="4"/>
    <x v="0"/>
    <x v="3"/>
    <x v="0"/>
  </r>
  <r>
    <x v="77"/>
    <n v="865000"/>
    <x v="2"/>
    <s v="Zimmerman"/>
    <s v="Auction"/>
    <n v="3032"/>
    <n v="3"/>
    <n v="2"/>
    <n v="2"/>
    <n v="151"/>
    <n v="2010"/>
    <s v="112 Edgewater Bvd"/>
    <s v="Maribyrnong"/>
    <x v="4"/>
    <x v="0"/>
    <x v="3"/>
    <x v="0"/>
  </r>
  <r>
    <x v="77"/>
    <n v="920000"/>
    <x v="0"/>
    <s v="Metro Ladder"/>
    <s v="Sale"/>
    <n v="3189"/>
    <n v="3"/>
    <n v="1"/>
    <n v="1"/>
    <n v="653"/>
    <m/>
    <s v="77 Chapel Rd"/>
    <s v="Moorabbin"/>
    <x v="7"/>
    <x v="2"/>
    <x v="3"/>
    <x v="0"/>
  </r>
  <r>
    <x v="77"/>
    <n v="625000"/>
    <x v="0"/>
    <s v="Sanders"/>
    <s v="Auction"/>
    <n v="3025"/>
    <n v="3"/>
    <n v="1"/>
    <n v="1"/>
    <n v="536"/>
    <m/>
    <s v="10 Knapp St"/>
    <s v="Altona North"/>
    <x v="11"/>
    <x v="0"/>
    <x v="3"/>
    <x v="0"/>
  </r>
  <r>
    <x v="77"/>
    <n v="710000"/>
    <x v="0"/>
    <s v="Sanders"/>
    <s v="Sale"/>
    <n v="3015"/>
    <n v="4"/>
    <n v="1"/>
    <n v="2"/>
    <n v="329"/>
    <n v="1955"/>
    <s v="70 Market St"/>
    <s v="Newport"/>
    <x v="11"/>
    <x v="0"/>
    <x v="3"/>
    <x v="0"/>
  </r>
  <r>
    <x v="77"/>
    <n v="923000"/>
    <x v="0"/>
    <s v="Sanders"/>
    <s v="Sale"/>
    <n v="3025"/>
    <n v="3"/>
    <n v="1"/>
    <n v="2"/>
    <n v="740"/>
    <m/>
    <s v="31 Duosa Rd"/>
    <s v="Altona North"/>
    <x v="11"/>
    <x v="0"/>
    <x v="3"/>
    <x v="0"/>
  </r>
  <r>
    <x v="77"/>
    <n v="935000"/>
    <x v="2"/>
    <s v="Metro Ladder"/>
    <s v="Auction"/>
    <n v="3016"/>
    <n v="3"/>
    <n v="2"/>
    <n v="1"/>
    <n v="233"/>
    <n v="2002"/>
    <s v="21a Station Rd"/>
    <s v="Williamstown"/>
    <x v="11"/>
    <x v="0"/>
    <x v="3"/>
    <x v="0"/>
  </r>
  <r>
    <x v="77"/>
    <n v="1186000"/>
    <x v="0"/>
    <s v="Cunninghams"/>
    <s v="Auction"/>
    <n v="3072"/>
    <n v="3"/>
    <n v="1"/>
    <n v="1"/>
    <n v="713"/>
    <n v="1960"/>
    <s v="31 Belgrove St"/>
    <s v="Preston"/>
    <x v="10"/>
    <x v="1"/>
    <x v="3"/>
    <x v="0"/>
  </r>
  <r>
    <x v="77"/>
    <n v="444000"/>
    <x v="1"/>
    <s v="SJ"/>
    <s v="Sale"/>
    <n v="3123"/>
    <n v="2"/>
    <n v="1"/>
    <n v="1"/>
    <n v="0"/>
    <n v="1970"/>
    <s v="16/799 Burwood Rd"/>
    <s v="Hawthorn East"/>
    <x v="14"/>
    <x v="2"/>
    <x v="3"/>
    <x v="0"/>
  </r>
  <r>
    <x v="77"/>
    <n v="700000"/>
    <x v="0"/>
    <s v="Cunninghams"/>
    <s v="Auction"/>
    <n v="3103"/>
    <n v="3"/>
    <n v="1"/>
    <n v="1"/>
    <n v="188"/>
    <n v="1970"/>
    <s v="4/3 King St"/>
    <s v="Balwyn"/>
    <x v="14"/>
    <x v="2"/>
    <x v="3"/>
    <x v="0"/>
  </r>
  <r>
    <x v="77"/>
    <n v="1600000"/>
    <x v="0"/>
    <s v="Zimmerman"/>
    <s v="Auction"/>
    <n v="3187"/>
    <n v="5"/>
    <n v="2"/>
    <n v="2"/>
    <n v="616"/>
    <n v="1945"/>
    <s v="15 Hodder St"/>
    <s v="Brighton East"/>
    <x v="15"/>
    <x v="2"/>
    <x v="3"/>
    <x v="0"/>
  </r>
  <r>
    <x v="77"/>
    <n v="600000"/>
    <x v="2"/>
    <s v="Property Barons"/>
    <s v="Sale"/>
    <n v="3084"/>
    <n v="2"/>
    <n v="1"/>
    <n v="2"/>
    <n v="145"/>
    <n v="1970"/>
    <s v="7/106 Brown St"/>
    <s v="Heidelberg"/>
    <x v="17"/>
    <x v="3"/>
    <x v="3"/>
    <x v="0"/>
  </r>
  <r>
    <x v="78"/>
    <n v="1200000"/>
    <x v="2"/>
    <s v="Jones and Jones"/>
    <s v="Sale"/>
    <n v="3127"/>
    <n v="3"/>
    <n v="2"/>
    <n v="2"/>
    <n v="255"/>
    <n v="2000"/>
    <s v="26 Serpentine St"/>
    <s v="Mont Albert"/>
    <x v="2"/>
    <x v="3"/>
    <x v="3"/>
    <x v="0"/>
  </r>
  <r>
    <x v="78"/>
    <n v="820000"/>
    <x v="1"/>
    <s v="Flanders &amp; Fish"/>
    <s v="Sale"/>
    <n v="3145"/>
    <n v="2"/>
    <n v="2"/>
    <n v="1"/>
    <n v="0"/>
    <n v="2013"/>
    <s v="4/24 Hyslop Pde"/>
    <s v="Malvern East"/>
    <x v="12"/>
    <x v="2"/>
    <x v="3"/>
    <x v="0"/>
  </r>
  <r>
    <x v="78"/>
    <n v="1390000"/>
    <x v="2"/>
    <s v="Cunninghams"/>
    <s v="Auction"/>
    <n v="3144"/>
    <n v="3"/>
    <n v="2"/>
    <n v="1"/>
    <n v="227"/>
    <n v="1995"/>
    <s v="3/2 Cawkwell St"/>
    <s v="Malvern"/>
    <x v="12"/>
    <x v="2"/>
    <x v="3"/>
    <x v="0"/>
  </r>
  <r>
    <x v="78"/>
    <n v="1470000"/>
    <x v="0"/>
    <s v="Cunninghams"/>
    <s v="Sale"/>
    <n v="3207"/>
    <n v="3"/>
    <n v="1"/>
    <n v="0"/>
    <n v="153"/>
    <n v="1880"/>
    <s v="89 Cruikshank St"/>
    <s v="Port Melbourne"/>
    <x v="5"/>
    <x v="2"/>
    <x v="3"/>
    <x v="0"/>
  </r>
  <r>
    <x v="78"/>
    <n v="1678000"/>
    <x v="0"/>
    <s v="Best Bricks"/>
    <s v="Sale"/>
    <n v="3182"/>
    <n v="3"/>
    <n v="2"/>
    <n v="2"/>
    <n v="361"/>
    <n v="2016"/>
    <s v="35 Pakington St"/>
    <s v="St Kilda"/>
    <x v="5"/>
    <x v="2"/>
    <x v="3"/>
    <x v="0"/>
  </r>
  <r>
    <x v="78"/>
    <n v="410000"/>
    <x v="1"/>
    <s v="Cunninghams"/>
    <s v="Sale"/>
    <n v="3056"/>
    <n v="2"/>
    <n v="1"/>
    <n v="1"/>
    <n v="0"/>
    <n v="2000"/>
    <s v="11/97 Brickworks Dr"/>
    <s v="Brunswick"/>
    <x v="3"/>
    <x v="1"/>
    <x v="3"/>
    <x v="0"/>
  </r>
  <r>
    <x v="78"/>
    <n v="711000"/>
    <x v="0"/>
    <s v="Cunninghams"/>
    <s v="Sale"/>
    <n v="3055"/>
    <n v="2"/>
    <n v="1"/>
    <n v="1"/>
    <n v="177"/>
    <n v="1910"/>
    <s v="201 Hope St"/>
    <s v="Brunswick West"/>
    <x v="3"/>
    <x v="1"/>
    <x v="3"/>
    <x v="0"/>
  </r>
  <r>
    <x v="78"/>
    <n v="1050000"/>
    <x v="0"/>
    <s v="Metro Ladder"/>
    <s v="Auction"/>
    <n v="3056"/>
    <n v="3"/>
    <n v="1"/>
    <n v="2"/>
    <n v="264"/>
    <m/>
    <s v="1/182 Albion St"/>
    <s v="Brunswick"/>
    <x v="3"/>
    <x v="1"/>
    <x v="3"/>
    <x v="0"/>
  </r>
  <r>
    <x v="78"/>
    <n v="1250000"/>
    <x v="0"/>
    <s v="Cunninghams"/>
    <s v="Auction"/>
    <n v="3058"/>
    <n v="4"/>
    <n v="3"/>
    <n v="1"/>
    <n v="515"/>
    <n v="1900"/>
    <s v="144 The Avenue"/>
    <s v="Coburg"/>
    <x v="3"/>
    <x v="1"/>
    <x v="3"/>
    <x v="0"/>
  </r>
  <r>
    <x v="78"/>
    <n v="705000"/>
    <x v="2"/>
    <s v="Property Barons"/>
    <s v="Sale"/>
    <n v="3033"/>
    <n v="3"/>
    <n v="2"/>
    <n v="1"/>
    <n v="440"/>
    <n v="1995"/>
    <s v="1/31 Surrey Dr"/>
    <s v="Keilor East"/>
    <x v="8"/>
    <x v="0"/>
    <x v="3"/>
    <x v="0"/>
  </r>
  <r>
    <x v="78"/>
    <n v="710000"/>
    <x v="0"/>
    <s v="Cunninghams"/>
    <s v="Auction"/>
    <n v="3032"/>
    <n v="2"/>
    <n v="1"/>
    <n v="1"/>
    <n v="214"/>
    <n v="1890"/>
    <s v="8 Geddes St"/>
    <s v="Ascot Vale"/>
    <x v="8"/>
    <x v="0"/>
    <x v="3"/>
    <x v="0"/>
  </r>
  <r>
    <x v="78"/>
    <n v="915000"/>
    <x v="0"/>
    <s v="Metro Ladder"/>
    <s v="Sale"/>
    <n v="3041"/>
    <n v="5"/>
    <n v="3"/>
    <n v="4"/>
    <n v="754"/>
    <m/>
    <s v="10 Roslyn St"/>
    <s v="Strathmore"/>
    <x v="8"/>
    <x v="0"/>
    <x v="3"/>
    <x v="0"/>
  </r>
  <r>
    <x v="78"/>
    <n v="1430000"/>
    <x v="0"/>
    <s v="Cunninghams"/>
    <s v="Sale"/>
    <n v="3041"/>
    <n v="4"/>
    <n v="2"/>
    <n v="1"/>
    <n v="607"/>
    <n v="1990"/>
    <s v="43 Henshall Rd"/>
    <s v="Strathmore"/>
    <x v="8"/>
    <x v="0"/>
    <x v="3"/>
    <x v="0"/>
  </r>
  <r>
    <x v="78"/>
    <n v="572000"/>
    <x v="1"/>
    <s v="Metro Ladder"/>
    <s v="Auction"/>
    <n v="3141"/>
    <n v="2"/>
    <n v="1"/>
    <n v="1"/>
    <n v="0"/>
    <n v="1960"/>
    <s v="20/30 Mona Pl"/>
    <s v="South Yarra"/>
    <x v="13"/>
    <x v="2"/>
    <x v="3"/>
    <x v="0"/>
  </r>
  <r>
    <x v="78"/>
    <n v="1271000"/>
    <x v="0"/>
    <s v="Maxwells"/>
    <s v="Sale"/>
    <n v="3031"/>
    <n v="3"/>
    <n v="1"/>
    <n v="1"/>
    <n v="284"/>
    <n v="1900"/>
    <s v="72 Bayswater Rd"/>
    <s v="Kensington"/>
    <x v="13"/>
    <x v="1"/>
    <x v="3"/>
    <x v="0"/>
  </r>
  <r>
    <x v="78"/>
    <n v="215000"/>
    <x v="1"/>
    <s v="Sanders"/>
    <s v="Auction"/>
    <n v="3011"/>
    <n v="1"/>
    <n v="1"/>
    <n v="1"/>
    <n v="0"/>
    <m/>
    <s v="8/294 Nicholson St"/>
    <s v="Seddon"/>
    <x v="4"/>
    <x v="0"/>
    <x v="3"/>
    <x v="0"/>
  </r>
  <r>
    <x v="78"/>
    <n v="752000"/>
    <x v="0"/>
    <s v="Maxwells"/>
    <s v="Auction"/>
    <n v="3011"/>
    <n v="2"/>
    <n v="1"/>
    <n v="0"/>
    <n v="215"/>
    <n v="1910"/>
    <s v="8 Jerrold St"/>
    <s v="Footscray"/>
    <x v="4"/>
    <x v="0"/>
    <x v="3"/>
    <x v="0"/>
  </r>
  <r>
    <x v="78"/>
    <n v="650000"/>
    <x v="0"/>
    <s v="Zimmerman"/>
    <s v="Auction"/>
    <n v="3107"/>
    <n v="3"/>
    <n v="1"/>
    <n v="2"/>
    <n v="327"/>
    <n v="1975"/>
    <s v="23 Hotham St"/>
    <s v="Templestowe Lower"/>
    <x v="16"/>
    <x v="3"/>
    <x v="3"/>
    <x v="0"/>
  </r>
  <r>
    <x v="78"/>
    <n v="1007000"/>
    <x v="0"/>
    <s v="Best Bricks"/>
    <s v="Sale"/>
    <n v="3185"/>
    <n v="4"/>
    <n v="2"/>
    <n v="2"/>
    <n v="125"/>
    <n v="2000"/>
    <s v="5/39 Horne St"/>
    <s v="Elsternwick"/>
    <x v="9"/>
    <x v="2"/>
    <x v="3"/>
    <x v="0"/>
  </r>
  <r>
    <x v="78"/>
    <n v="1115000"/>
    <x v="0"/>
    <s v="Metro Ladder"/>
    <s v="Auction"/>
    <n v="3165"/>
    <n v="3"/>
    <n v="2"/>
    <n v="2"/>
    <n v="1080"/>
    <m/>
    <s v="40 Chesterville Dr"/>
    <s v="Bentleigh East"/>
    <x v="9"/>
    <x v="2"/>
    <x v="3"/>
    <x v="0"/>
  </r>
  <r>
    <x v="78"/>
    <n v="692500"/>
    <x v="0"/>
    <s v="Cunninghams"/>
    <s v="Sale"/>
    <n v="3073"/>
    <n v="3"/>
    <n v="2"/>
    <n v="2"/>
    <n v="803"/>
    <m/>
    <s v="17 Ramleh Rd"/>
    <s v="Reservoir"/>
    <x v="10"/>
    <x v="1"/>
    <x v="3"/>
    <x v="0"/>
  </r>
  <r>
    <x v="78"/>
    <n v="737000"/>
    <x v="0"/>
    <s v="Property Barons"/>
    <s v="Sale"/>
    <n v="3073"/>
    <n v="3"/>
    <n v="3"/>
    <n v="6"/>
    <n v="957"/>
    <m/>
    <s v="20 Rodman St"/>
    <s v="Reservoir"/>
    <x v="10"/>
    <x v="1"/>
    <x v="3"/>
    <x v="0"/>
  </r>
  <r>
    <x v="78"/>
    <n v="1170000"/>
    <x v="0"/>
    <s v="Property Barons"/>
    <s v="Sale"/>
    <n v="3070"/>
    <n v="2"/>
    <n v="1"/>
    <n v="3"/>
    <n v="453"/>
    <n v="1920"/>
    <s v="79 Christmas St"/>
    <s v="Northcote"/>
    <x v="10"/>
    <x v="1"/>
    <x v="3"/>
    <x v="0"/>
  </r>
  <r>
    <x v="78"/>
    <n v="1300000"/>
    <x v="0"/>
    <s v="Property Barons"/>
    <s v="Auction"/>
    <n v="3102"/>
    <n v="6"/>
    <n v="3"/>
    <n v="2"/>
    <n v="730"/>
    <n v="1968"/>
    <s v="89 Kilby Rd"/>
    <s v="Kew East"/>
    <x v="14"/>
    <x v="2"/>
    <x v="3"/>
    <x v="0"/>
  </r>
  <r>
    <x v="79"/>
    <n v="777500"/>
    <x v="0"/>
    <s v="Metro Ladder"/>
    <s v="Auction"/>
    <n v="3121"/>
    <n v="2"/>
    <n v="1"/>
    <n v="1"/>
    <n v="151"/>
    <n v="1900"/>
    <s v="143 Burnley St"/>
    <s v="Richmond"/>
    <x v="1"/>
    <x v="1"/>
    <x v="3"/>
    <x v="0"/>
  </r>
  <r>
    <x v="79"/>
    <n v="881000"/>
    <x v="0"/>
    <s v="Jones and Jones"/>
    <s v="Auction"/>
    <n v="3121"/>
    <n v="2"/>
    <n v="1"/>
    <n v="1"/>
    <n v="172"/>
    <n v="1900"/>
    <s v="92 Madden Gr"/>
    <s v="Burnley"/>
    <x v="1"/>
    <x v="1"/>
    <x v="3"/>
    <x v="0"/>
  </r>
  <r>
    <x v="79"/>
    <n v="1180000"/>
    <x v="0"/>
    <s v="Jones and Jones"/>
    <s v="Sale"/>
    <n v="3181"/>
    <n v="2"/>
    <n v="1"/>
    <n v="0"/>
    <n v="214"/>
    <n v="1900"/>
    <s v="35 Chomley St"/>
    <s v="Prahran"/>
    <x v="12"/>
    <x v="2"/>
    <x v="3"/>
    <x v="0"/>
  </r>
  <r>
    <x v="79"/>
    <n v="1720000"/>
    <x v="0"/>
    <s v="Jones and Jones"/>
    <s v="Sale"/>
    <n v="3181"/>
    <n v="3"/>
    <n v="2"/>
    <n v="1"/>
    <n v="272"/>
    <n v="1900"/>
    <s v="26 Willis St"/>
    <s v="Prahran"/>
    <x v="12"/>
    <x v="2"/>
    <x v="3"/>
    <x v="0"/>
  </r>
  <r>
    <x v="79"/>
    <n v="1185000"/>
    <x v="2"/>
    <s v="Property Barons"/>
    <s v="Sale"/>
    <n v="3205"/>
    <n v="3"/>
    <n v="2"/>
    <n v="1"/>
    <n v="111"/>
    <m/>
    <s v="10 Coote St"/>
    <s v="South Melbourne"/>
    <x v="5"/>
    <x v="2"/>
    <x v="3"/>
    <x v="0"/>
  </r>
  <r>
    <x v="79"/>
    <n v="532000"/>
    <x v="0"/>
    <s v="Cunninghams"/>
    <s v="Sale"/>
    <n v="3060"/>
    <n v="3"/>
    <n v="1"/>
    <n v="1"/>
    <n v="614"/>
    <m/>
    <s v="12 Brockley Rd"/>
    <s v="Fawkner"/>
    <x v="3"/>
    <x v="1"/>
    <x v="3"/>
    <x v="0"/>
  </r>
  <r>
    <x v="79"/>
    <n v="976000"/>
    <x v="0"/>
    <s v="Jones and Jones"/>
    <s v="Sale"/>
    <n v="3056"/>
    <n v="3"/>
    <n v="2"/>
    <n v="1"/>
    <n v="240"/>
    <n v="2005"/>
    <s v="14 Murdock St"/>
    <s v="Brunswick"/>
    <x v="3"/>
    <x v="1"/>
    <x v="3"/>
    <x v="0"/>
  </r>
  <r>
    <x v="79"/>
    <n v="1250000"/>
    <x v="0"/>
    <s v="Cunninghams"/>
    <s v="Sale"/>
    <n v="3056"/>
    <n v="3"/>
    <n v="1"/>
    <n v="1"/>
    <n v="483"/>
    <n v="1890"/>
    <s v="64 Hanover St"/>
    <s v="Brunswick"/>
    <x v="3"/>
    <x v="1"/>
    <x v="3"/>
    <x v="0"/>
  </r>
  <r>
    <x v="79"/>
    <n v="795000"/>
    <x v="0"/>
    <s v="Property Barons"/>
    <s v="Sale"/>
    <n v="3034"/>
    <n v="3"/>
    <n v="1"/>
    <n v="1"/>
    <n v="549"/>
    <m/>
    <s v="49 Rogerson St"/>
    <s v="Avondale Heights"/>
    <x v="8"/>
    <x v="0"/>
    <x v="3"/>
    <x v="0"/>
  </r>
  <r>
    <x v="79"/>
    <n v="395000"/>
    <x v="1"/>
    <s v="Cunninghams"/>
    <s v="Auction"/>
    <n v="3031"/>
    <n v="2"/>
    <n v="1"/>
    <n v="1"/>
    <n v="0"/>
    <n v="2002"/>
    <s v="1/16 Mawbey St"/>
    <s v="Kensington"/>
    <x v="13"/>
    <x v="1"/>
    <x v="3"/>
    <x v="0"/>
  </r>
  <r>
    <x v="79"/>
    <n v="606000"/>
    <x v="1"/>
    <s v="Cunninghams"/>
    <s v="Sale"/>
    <n v="3051"/>
    <n v="2"/>
    <n v="1"/>
    <n v="2"/>
    <n v="0"/>
    <n v="2000"/>
    <s v="12/700 Queensberry St"/>
    <s v="North Melbourne"/>
    <x v="13"/>
    <x v="1"/>
    <x v="3"/>
    <x v="0"/>
  </r>
  <r>
    <x v="79"/>
    <n v="695000"/>
    <x v="1"/>
    <s v="Jones and Jones"/>
    <s v="Sale"/>
    <n v="3163"/>
    <n v="2"/>
    <n v="2"/>
    <n v="1"/>
    <n v="0"/>
    <m/>
    <s v="7/15 Manchester Gr"/>
    <s v="Glen Huntly"/>
    <x v="9"/>
    <x v="2"/>
    <x v="3"/>
    <x v="0"/>
  </r>
  <r>
    <x v="79"/>
    <n v="703000"/>
    <x v="0"/>
    <s v="Cunninghams"/>
    <s v="Sale"/>
    <n v="3073"/>
    <n v="3"/>
    <n v="2"/>
    <n v="1"/>
    <n v="597"/>
    <n v="1960"/>
    <s v="12 Borrie St"/>
    <s v="Reservoir"/>
    <x v="10"/>
    <x v="1"/>
    <x v="3"/>
    <x v="0"/>
  </r>
  <r>
    <x v="79"/>
    <n v="600000"/>
    <x v="0"/>
    <s v="Jones and Jones"/>
    <s v="Auction"/>
    <n v="3127"/>
    <n v="2"/>
    <n v="1"/>
    <n v="1"/>
    <n v="163"/>
    <m/>
    <s v="5/35 Durham Rd"/>
    <s v="Surrey Hills"/>
    <x v="14"/>
    <x v="2"/>
    <x v="3"/>
    <x v="0"/>
  </r>
  <r>
    <x v="79"/>
    <n v="1445000"/>
    <x v="0"/>
    <s v="Jones and Jones"/>
    <s v="Sale"/>
    <n v="3147"/>
    <n v="2"/>
    <n v="1"/>
    <n v="2"/>
    <n v="704"/>
    <m/>
    <s v="95 Nicholas St"/>
    <s v="Ashburton"/>
    <x v="14"/>
    <x v="2"/>
    <x v="3"/>
    <x v="0"/>
  </r>
  <r>
    <x v="79"/>
    <n v="1660000"/>
    <x v="0"/>
    <s v="Metro Ladder"/>
    <s v="Auction"/>
    <n v="3104"/>
    <n v="5"/>
    <n v="3"/>
    <n v="2"/>
    <n v="737"/>
    <n v="1950"/>
    <s v="15 Maughan Pde"/>
    <s v="Balwyn North"/>
    <x v="14"/>
    <x v="2"/>
    <x v="3"/>
    <x v="0"/>
  </r>
  <r>
    <x v="79"/>
    <n v="1950000"/>
    <x v="0"/>
    <s v="Flanders &amp; Fish"/>
    <s v="Sale"/>
    <n v="3104"/>
    <n v="4"/>
    <n v="3"/>
    <n v="2"/>
    <n v="665"/>
    <n v="1970"/>
    <s v="28 Walnut Rd"/>
    <s v="Balwyn North"/>
    <x v="14"/>
    <x v="2"/>
    <x v="3"/>
    <x v="0"/>
  </r>
  <r>
    <x v="79"/>
    <n v="1950000"/>
    <x v="0"/>
    <s v="Metro Ladder"/>
    <s v="Sale"/>
    <n v="3147"/>
    <n v="4"/>
    <n v="2"/>
    <n v="2"/>
    <n v="844"/>
    <n v="1940"/>
    <s v="9 Pitt St"/>
    <s v="Ashburton"/>
    <x v="14"/>
    <x v="2"/>
    <x v="3"/>
    <x v="0"/>
  </r>
  <r>
    <x v="80"/>
    <n v="409000"/>
    <x v="1"/>
    <s v="Melbourne Homes"/>
    <s v="Sale"/>
    <n v="3141"/>
    <n v="1"/>
    <n v="1"/>
    <n v="1"/>
    <n v="0"/>
    <n v="1970"/>
    <s v="8/99 Osborne St"/>
    <s v="South Yarra"/>
    <x v="12"/>
    <x v="2"/>
    <x v="3"/>
    <x v="0"/>
  </r>
  <r>
    <x v="80"/>
    <n v="645000"/>
    <x v="1"/>
    <s v="Cunninghams"/>
    <s v="Auction"/>
    <n v="3142"/>
    <n v="2"/>
    <n v="1"/>
    <n v="1"/>
    <n v="0"/>
    <m/>
    <s v="1/558 Toorak Rd"/>
    <s v="Toorak"/>
    <x v="12"/>
    <x v="2"/>
    <x v="3"/>
    <x v="0"/>
  </r>
  <r>
    <x v="80"/>
    <n v="472000"/>
    <x v="0"/>
    <s v="Cunninghams"/>
    <s v="Sale"/>
    <n v="3058"/>
    <n v="2"/>
    <n v="1"/>
    <n v="1"/>
    <n v="500"/>
    <n v="1975"/>
    <s v="5/228 Reynard St"/>
    <s v="Coburg"/>
    <x v="3"/>
    <x v="1"/>
    <x v="3"/>
    <x v="0"/>
  </r>
  <r>
    <x v="80"/>
    <n v="955000"/>
    <x v="0"/>
    <s v="Metro Ladder"/>
    <s v="Sale"/>
    <n v="3055"/>
    <n v="3"/>
    <n v="1"/>
    <n v="0"/>
    <n v="220"/>
    <n v="1930"/>
    <s v="64 Pearson St"/>
    <s v="Brunswick West"/>
    <x v="3"/>
    <x v="1"/>
    <x v="3"/>
    <x v="0"/>
  </r>
  <r>
    <x v="80"/>
    <n v="1340000"/>
    <x v="0"/>
    <s v="Cunninghams"/>
    <s v="Sale"/>
    <n v="3032"/>
    <n v="4"/>
    <n v="2"/>
    <n v="2"/>
    <n v="683"/>
    <n v="1978"/>
    <s v="58 Fenton St"/>
    <s v="Ascot Vale"/>
    <x v="8"/>
    <x v="0"/>
    <x v="3"/>
    <x v="0"/>
  </r>
  <r>
    <x v="80"/>
    <n v="640000"/>
    <x v="1"/>
    <s v="Property Barons"/>
    <s v="Auction"/>
    <n v="3125"/>
    <n v="3"/>
    <n v="1"/>
    <n v="1"/>
    <n v="217"/>
    <m/>
    <s v="2/17 Montpellier Rd"/>
    <s v="Burwood"/>
    <x v="6"/>
    <x v="2"/>
    <x v="3"/>
    <x v="0"/>
  </r>
  <r>
    <x v="80"/>
    <n v="535000"/>
    <x v="1"/>
    <s v="Jones and Jones"/>
    <s v="Sale"/>
    <n v="3000"/>
    <n v="2"/>
    <n v="1"/>
    <n v="1"/>
    <n v="0"/>
    <n v="2001"/>
    <s v="1501/87 Franklin St"/>
    <s v="Melbourne"/>
    <x v="13"/>
    <x v="1"/>
    <x v="3"/>
    <x v="0"/>
  </r>
  <r>
    <x v="80"/>
    <n v="2100000"/>
    <x v="0"/>
    <s v="Metro Ladder"/>
    <s v="Sale"/>
    <n v="3003"/>
    <n v="4"/>
    <n v="1"/>
    <n v="0"/>
    <n v="440"/>
    <m/>
    <s v="44 Miller St"/>
    <s v="West Melbourne"/>
    <x v="13"/>
    <x v="1"/>
    <x v="3"/>
    <x v="0"/>
  </r>
  <r>
    <x v="80"/>
    <n v="1650000"/>
    <x v="0"/>
    <s v="Jones and Jones"/>
    <s v="Auction"/>
    <n v="3108"/>
    <n v="5"/>
    <n v="4"/>
    <n v="2"/>
    <n v="500"/>
    <n v="2007"/>
    <s v="5 Iskandar Pl"/>
    <s v="Doncaster"/>
    <x v="16"/>
    <x v="3"/>
    <x v="3"/>
    <x v="0"/>
  </r>
  <r>
    <x v="80"/>
    <n v="479500"/>
    <x v="1"/>
    <s v="Cunninghams"/>
    <s v="Sale"/>
    <n v="3204"/>
    <n v="2"/>
    <n v="1"/>
    <n v="1"/>
    <n v="0"/>
    <m/>
    <s v="1/24 Lillimur Rd"/>
    <s v="Ormond"/>
    <x v="9"/>
    <x v="2"/>
    <x v="3"/>
    <x v="0"/>
  </r>
  <r>
    <x v="80"/>
    <n v="1200000"/>
    <x v="0"/>
    <s v="Metro Ladder"/>
    <s v="Sale"/>
    <n v="3165"/>
    <n v="4"/>
    <n v="2"/>
    <n v="2"/>
    <n v="619"/>
    <n v="1960"/>
    <s v="71 Bignell Rd"/>
    <s v="Bentleigh East"/>
    <x v="9"/>
    <x v="2"/>
    <x v="3"/>
    <x v="0"/>
  </r>
  <r>
    <x v="80"/>
    <n v="1470000"/>
    <x v="0"/>
    <s v="Flanders &amp; Fish"/>
    <s v="Sale"/>
    <n v="3162"/>
    <n v="3"/>
    <n v="2"/>
    <n v="2"/>
    <n v="296"/>
    <n v="1910"/>
    <s v="9 Filbert St"/>
    <s v="Caulfield South"/>
    <x v="9"/>
    <x v="2"/>
    <x v="3"/>
    <x v="0"/>
  </r>
  <r>
    <x v="80"/>
    <n v="1200000"/>
    <x v="0"/>
    <s v="Cunninghams"/>
    <s v="Auction"/>
    <n v="3071"/>
    <n v="3"/>
    <n v="2"/>
    <n v="2"/>
    <n v="349"/>
    <m/>
    <s v="172 Rossmoyne St"/>
    <s v="Thornbury"/>
    <x v="10"/>
    <x v="1"/>
    <x v="3"/>
    <x v="0"/>
  </r>
  <r>
    <x v="80"/>
    <n v="590000"/>
    <x v="0"/>
    <s v="Metro Ladder"/>
    <s v="Sale"/>
    <n v="3020"/>
    <n v="3"/>
    <n v="2"/>
    <n v="4"/>
    <n v="697"/>
    <m/>
    <s v="43 Joan St"/>
    <s v="Sunshine West"/>
    <x v="0"/>
    <x v="0"/>
    <x v="3"/>
    <x v="0"/>
  </r>
  <r>
    <x v="80"/>
    <n v="600000"/>
    <x v="0"/>
    <s v="Best Bricks"/>
    <s v="Sale"/>
    <n v="3020"/>
    <n v="3"/>
    <n v="1"/>
    <n v="3"/>
    <n v="634"/>
    <m/>
    <s v="97 Cumberland St"/>
    <s v="Sunshine North"/>
    <x v="0"/>
    <x v="0"/>
    <x v="3"/>
    <x v="0"/>
  </r>
  <r>
    <x v="80"/>
    <n v="895000"/>
    <x v="0"/>
    <s v="Zimmerman"/>
    <s v="Auction"/>
    <n v="3124"/>
    <n v="2"/>
    <n v="1"/>
    <n v="1"/>
    <n v="424"/>
    <n v="1930"/>
    <s v="591 Camberwell Rd"/>
    <s v="Camberwell"/>
    <x v="14"/>
    <x v="2"/>
    <x v="3"/>
    <x v="0"/>
  </r>
  <r>
    <x v="81"/>
    <n v="1275000"/>
    <x v="0"/>
    <s v="Cunninghams"/>
    <s v="Auction"/>
    <n v="3068"/>
    <n v="3"/>
    <n v="2"/>
    <n v="1"/>
    <n v="104"/>
    <n v="1890"/>
    <s v="111 Best St"/>
    <s v="Fitzroy North"/>
    <x v="1"/>
    <x v="1"/>
    <x v="3"/>
    <x v="0"/>
  </r>
  <r>
    <x v="81"/>
    <n v="2950000"/>
    <x v="0"/>
    <s v="Flanders &amp; Fish"/>
    <s v="Auction"/>
    <n v="3054"/>
    <n v="3"/>
    <n v="1"/>
    <n v="2"/>
    <n v="499"/>
    <n v="1910"/>
    <s v="989 Drummond St"/>
    <s v="Carlton North"/>
    <x v="1"/>
    <x v="1"/>
    <x v="3"/>
    <x v="0"/>
  </r>
  <r>
    <x v="81"/>
    <n v="324000"/>
    <x v="1"/>
    <s v="Jones and Jones"/>
    <s v="Sale"/>
    <n v="3143"/>
    <n v="1"/>
    <n v="1"/>
    <n v="1"/>
    <n v="0"/>
    <m/>
    <s v="8/569 Orrong Rd"/>
    <s v="Armadale"/>
    <x v="12"/>
    <x v="2"/>
    <x v="3"/>
    <x v="0"/>
  </r>
  <r>
    <x v="81"/>
    <n v="803000"/>
    <x v="1"/>
    <s v="Metro Ladder"/>
    <s v="Sale"/>
    <n v="3141"/>
    <n v="2"/>
    <n v="1"/>
    <n v="1"/>
    <n v="0"/>
    <m/>
    <s v="21/33 Murphy St"/>
    <s v="South Yarra"/>
    <x v="12"/>
    <x v="2"/>
    <x v="3"/>
    <x v="0"/>
  </r>
  <r>
    <x v="81"/>
    <n v="906000"/>
    <x v="0"/>
    <s v="Jones and Jones"/>
    <s v="Sale"/>
    <n v="3141"/>
    <n v="3"/>
    <n v="1"/>
    <n v="0"/>
    <n v="154"/>
    <n v="1920"/>
    <s v="21 Ralston St"/>
    <s v="South Yarra"/>
    <x v="12"/>
    <x v="2"/>
    <x v="3"/>
    <x v="0"/>
  </r>
  <r>
    <x v="81"/>
    <n v="1586000"/>
    <x v="2"/>
    <s v="Zimmerman"/>
    <s v="Sale"/>
    <n v="3143"/>
    <n v="3"/>
    <n v="2"/>
    <n v="2"/>
    <n v="246"/>
    <m/>
    <s v="538a Orrong Rd"/>
    <s v="Armadale"/>
    <x v="12"/>
    <x v="2"/>
    <x v="3"/>
    <x v="0"/>
  </r>
  <r>
    <x v="81"/>
    <n v="980000"/>
    <x v="0"/>
    <s v="Sanders"/>
    <s v="Sale"/>
    <n v="3206"/>
    <n v="2"/>
    <n v="1"/>
    <n v="0"/>
    <n v="79"/>
    <n v="1890"/>
    <s v="6 Brooke St"/>
    <s v="Albert Park"/>
    <x v="5"/>
    <x v="2"/>
    <x v="3"/>
    <x v="0"/>
  </r>
  <r>
    <x v="81"/>
    <n v="480000"/>
    <x v="1"/>
    <s v="Jones and Jones"/>
    <s v="Auction"/>
    <n v="3057"/>
    <n v="2"/>
    <n v="2"/>
    <n v="1"/>
    <n v="0"/>
    <m/>
    <s v="106/360 Lygon St"/>
    <s v="Brunswick East"/>
    <x v="3"/>
    <x v="1"/>
    <x v="3"/>
    <x v="0"/>
  </r>
  <r>
    <x v="81"/>
    <n v="871000"/>
    <x v="0"/>
    <s v="Jones and Jones"/>
    <s v="Sale"/>
    <n v="3056"/>
    <n v="2"/>
    <n v="1"/>
    <n v="1"/>
    <n v="215"/>
    <n v="1880"/>
    <s v="35 Charles St"/>
    <s v="Brunswick"/>
    <x v="3"/>
    <x v="1"/>
    <x v="3"/>
    <x v="0"/>
  </r>
  <r>
    <x v="81"/>
    <n v="1100000"/>
    <x v="0"/>
    <s v="Cunninghams"/>
    <s v="Auction"/>
    <n v="3058"/>
    <n v="3"/>
    <n v="1"/>
    <n v="1"/>
    <n v="576"/>
    <m/>
    <s v="56 Rose St"/>
    <s v="Coburg"/>
    <x v="3"/>
    <x v="1"/>
    <x v="3"/>
    <x v="0"/>
  </r>
  <r>
    <x v="81"/>
    <n v="1100000"/>
    <x v="0"/>
    <s v="Metro Ladder"/>
    <s v="Auction"/>
    <n v="3034"/>
    <n v="4"/>
    <n v="3"/>
    <n v="2"/>
    <n v="873"/>
    <n v="1992"/>
    <s v="2 Hillman Ct"/>
    <s v="Avondale Heights"/>
    <x v="8"/>
    <x v="0"/>
    <x v="3"/>
    <x v="0"/>
  </r>
  <r>
    <x v="81"/>
    <n v="480000"/>
    <x v="1"/>
    <s v="Jones and Jones"/>
    <s v="Auction"/>
    <n v="3053"/>
    <n v="2"/>
    <n v="1"/>
    <n v="1"/>
    <n v="0"/>
    <n v="2012"/>
    <s v="102/479 Cardigan St"/>
    <s v="Carlton"/>
    <x v="13"/>
    <x v="1"/>
    <x v="3"/>
    <x v="0"/>
  </r>
  <r>
    <x v="81"/>
    <n v="660000"/>
    <x v="1"/>
    <s v="Metro Ladder"/>
    <s v="Auction"/>
    <n v="3003"/>
    <n v="3"/>
    <n v="2"/>
    <n v="1"/>
    <n v="0"/>
    <n v="1998"/>
    <s v="108/33 Jeffcott St"/>
    <s v="West Melbourne"/>
    <x v="13"/>
    <x v="1"/>
    <x v="3"/>
    <x v="0"/>
  </r>
  <r>
    <x v="81"/>
    <n v="1662000"/>
    <x v="0"/>
    <s v="Cunninghams"/>
    <s v="Sale"/>
    <n v="3053"/>
    <n v="3"/>
    <n v="1"/>
    <n v="0"/>
    <n v="118"/>
    <m/>
    <s v="40 Carlton St"/>
    <s v="Carlton"/>
    <x v="13"/>
    <x v="1"/>
    <x v="3"/>
    <x v="0"/>
  </r>
  <r>
    <x v="81"/>
    <n v="981000"/>
    <x v="0"/>
    <s v="Jones and Jones"/>
    <s v="Sale"/>
    <n v="3189"/>
    <n v="3"/>
    <n v="1"/>
    <n v="2"/>
    <n v="601"/>
    <m/>
    <s v="5 Margaret St"/>
    <s v="Moorabbin"/>
    <x v="7"/>
    <x v="2"/>
    <x v="3"/>
    <x v="0"/>
  </r>
  <r>
    <x v="81"/>
    <n v="625000"/>
    <x v="0"/>
    <s v="Property Barons"/>
    <s v="Auction"/>
    <n v="3073"/>
    <n v="3"/>
    <n v="2"/>
    <n v="1"/>
    <n v="267"/>
    <n v="2003"/>
    <s v="1/1 Leamington St"/>
    <s v="Reservoir"/>
    <x v="10"/>
    <x v="1"/>
    <x v="3"/>
    <x v="0"/>
  </r>
  <r>
    <x v="81"/>
    <n v="920000"/>
    <x v="0"/>
    <s v="Cunninghams"/>
    <s v="Auction"/>
    <n v="3072"/>
    <n v="4"/>
    <n v="1"/>
    <n v="1"/>
    <n v="396"/>
    <n v="1920"/>
    <s v="38 Wilcox St"/>
    <s v="Preston"/>
    <x v="10"/>
    <x v="1"/>
    <x v="3"/>
    <x v="0"/>
  </r>
  <r>
    <x v="81"/>
    <n v="445000"/>
    <x v="1"/>
    <s v="Jones and Jones"/>
    <s v="Auction"/>
    <n v="3122"/>
    <n v="2"/>
    <n v="1"/>
    <n v="1"/>
    <n v="0"/>
    <n v="1960"/>
    <s v="5/155 Power St"/>
    <s v="Hawthorn"/>
    <x v="14"/>
    <x v="2"/>
    <x v="3"/>
    <x v="0"/>
  </r>
  <r>
    <x v="81"/>
    <n v="1815000"/>
    <x v="0"/>
    <s v="Metro Ladder"/>
    <s v="Sale"/>
    <n v="3187"/>
    <n v="4"/>
    <n v="2"/>
    <n v="2"/>
    <n v="732"/>
    <m/>
    <s v="1 Marriage Rd"/>
    <s v="Brighton East"/>
    <x v="15"/>
    <x v="2"/>
    <x v="3"/>
    <x v="0"/>
  </r>
  <r>
    <x v="81"/>
    <n v="2150000"/>
    <x v="0"/>
    <s v="Property Barons"/>
    <s v="Sale"/>
    <n v="3079"/>
    <n v="3"/>
    <n v="2"/>
    <n v="2"/>
    <n v="1232"/>
    <m/>
    <s v="11 Warncliffe Rd"/>
    <s v="Ivanhoe East"/>
    <x v="17"/>
    <x v="3"/>
    <x v="3"/>
    <x v="0"/>
  </r>
  <r>
    <x v="82"/>
    <n v="827500"/>
    <x v="0"/>
    <s v="Cunninghams"/>
    <s v="Sale"/>
    <n v="3121"/>
    <n v="2"/>
    <n v="1"/>
    <n v="0"/>
    <n v="127"/>
    <n v="1900"/>
    <s v="50 Canterbury St"/>
    <s v="Richmond"/>
    <x v="1"/>
    <x v="1"/>
    <x v="4"/>
    <x v="0"/>
  </r>
  <r>
    <x v="82"/>
    <n v="875000"/>
    <x v="0"/>
    <s v="Jones and Jones"/>
    <s v="Sale"/>
    <n v="3068"/>
    <n v="2"/>
    <n v="1"/>
    <n v="0"/>
    <n v="106"/>
    <m/>
    <s v="30 Eastham St"/>
    <s v="Fitzroy North"/>
    <x v="1"/>
    <x v="1"/>
    <x v="4"/>
    <x v="0"/>
  </r>
  <r>
    <x v="82"/>
    <n v="1300000"/>
    <x v="0"/>
    <s v="Cunninghams"/>
    <s v="Sale"/>
    <n v="3121"/>
    <n v="3"/>
    <n v="2"/>
    <n v="2"/>
    <n v="138"/>
    <n v="2001"/>
    <s v="12 Melrose St"/>
    <s v="Cremorne"/>
    <x v="1"/>
    <x v="1"/>
    <x v="4"/>
    <x v="0"/>
  </r>
  <r>
    <x v="82"/>
    <n v="1506000"/>
    <x v="0"/>
    <s v="Cunninghams"/>
    <s v="Sale"/>
    <n v="3121"/>
    <n v="2"/>
    <n v="2"/>
    <n v="1"/>
    <n v="220"/>
    <n v="1920"/>
    <s v="52 Brighton St"/>
    <s v="Richmond"/>
    <x v="1"/>
    <x v="1"/>
    <x v="4"/>
    <x v="0"/>
  </r>
  <r>
    <x v="82"/>
    <n v="3400000"/>
    <x v="0"/>
    <s v="Cunninghams"/>
    <s v="Sale"/>
    <n v="3068"/>
    <n v="4"/>
    <n v="2"/>
    <n v="1"/>
    <n v="445"/>
    <n v="1890"/>
    <s v="79 Delbridge St"/>
    <s v="Fitzroy North"/>
    <x v="1"/>
    <x v="1"/>
    <x v="4"/>
    <x v="0"/>
  </r>
  <r>
    <x v="82"/>
    <n v="612000"/>
    <x v="1"/>
    <s v="Metro Ladder"/>
    <s v="Sale"/>
    <n v="3141"/>
    <n v="1"/>
    <n v="1"/>
    <n v="1"/>
    <n v="607"/>
    <m/>
    <s v="8/28 The Righi"/>
    <s v="South Yarra"/>
    <x v="12"/>
    <x v="2"/>
    <x v="4"/>
    <x v="0"/>
  </r>
  <r>
    <x v="82"/>
    <n v="615000"/>
    <x v="1"/>
    <s v="Cunninghams"/>
    <s v="Auction"/>
    <n v="3181"/>
    <n v="2"/>
    <n v="1"/>
    <n v="1"/>
    <n v="0"/>
    <m/>
    <s v="6/20 Wynnstay Rd"/>
    <s v="Prahran"/>
    <x v="12"/>
    <x v="2"/>
    <x v="4"/>
    <x v="0"/>
  </r>
  <r>
    <x v="82"/>
    <n v="535000"/>
    <x v="1"/>
    <s v="Sanders"/>
    <s v="Sale"/>
    <n v="3182"/>
    <n v="2"/>
    <n v="1"/>
    <n v="1"/>
    <n v="0"/>
    <n v="1930"/>
    <s v="5/42 Grey St"/>
    <s v="St Kilda"/>
    <x v="5"/>
    <x v="2"/>
    <x v="4"/>
    <x v="0"/>
  </r>
  <r>
    <x v="82"/>
    <n v="1160000"/>
    <x v="0"/>
    <s v="Jones and Jones"/>
    <s v="Auction"/>
    <n v="3058"/>
    <n v="4"/>
    <n v="2"/>
    <n v="5"/>
    <n v="371"/>
    <n v="1888"/>
    <s v="13 Hudson St"/>
    <s v="Coburg"/>
    <x v="3"/>
    <x v="1"/>
    <x v="4"/>
    <x v="0"/>
  </r>
  <r>
    <x v="82"/>
    <n v="450000"/>
    <x v="2"/>
    <s v="Property Barons"/>
    <s v="Sale"/>
    <n v="3042"/>
    <n v="2"/>
    <n v="1"/>
    <n v="1"/>
    <n v="110"/>
    <n v="2015"/>
    <s v="2/252 Parer Rd"/>
    <s v="Airport West"/>
    <x v="8"/>
    <x v="0"/>
    <x v="4"/>
    <x v="0"/>
  </r>
  <r>
    <x v="82"/>
    <n v="520000"/>
    <x v="1"/>
    <s v="Cunninghams"/>
    <s v="Auction"/>
    <n v="3040"/>
    <n v="2"/>
    <n v="1"/>
    <n v="2"/>
    <n v="196"/>
    <n v="1998"/>
    <s v="2/44 Emerald St"/>
    <s v="Essendon West"/>
    <x v="8"/>
    <x v="0"/>
    <x v="4"/>
    <x v="0"/>
  </r>
  <r>
    <x v="82"/>
    <n v="1425000"/>
    <x v="0"/>
    <s v="Metro Ladder"/>
    <s v="Auction"/>
    <n v="3039"/>
    <n v="3"/>
    <n v="1"/>
    <n v="1"/>
    <n v="526"/>
    <n v="1900"/>
    <s v="35 Athol St"/>
    <s v="Moonee Ponds"/>
    <x v="8"/>
    <x v="0"/>
    <x v="4"/>
    <x v="0"/>
  </r>
  <r>
    <x v="82"/>
    <n v="633500"/>
    <x v="1"/>
    <s v="Jones and Jones"/>
    <s v="Sale"/>
    <n v="3166"/>
    <n v="3"/>
    <n v="2"/>
    <n v="2"/>
    <n v="279"/>
    <n v="1930"/>
    <s v="1/157 Atherton Rd"/>
    <s v="Oakleigh"/>
    <x v="6"/>
    <x v="2"/>
    <x v="4"/>
    <x v="0"/>
  </r>
  <r>
    <x v="82"/>
    <n v="460000"/>
    <x v="1"/>
    <s v="Flanders &amp; Fish"/>
    <s v="Auction"/>
    <n v="3031"/>
    <n v="2"/>
    <n v="1"/>
    <n v="1"/>
    <n v="0"/>
    <n v="2010"/>
    <s v="208/465 MacAulay Rd"/>
    <s v="Kensington"/>
    <x v="13"/>
    <x v="1"/>
    <x v="4"/>
    <x v="0"/>
  </r>
  <r>
    <x v="82"/>
    <n v="550000"/>
    <x v="1"/>
    <s v="Cunninghams"/>
    <s v="Sale"/>
    <n v="3003"/>
    <n v="1"/>
    <n v="1"/>
    <n v="1"/>
    <n v="0"/>
    <n v="1930"/>
    <s v="9/24 Ireland St"/>
    <s v="West Melbourne"/>
    <x v="13"/>
    <x v="1"/>
    <x v="4"/>
    <x v="0"/>
  </r>
  <r>
    <x v="82"/>
    <n v="2236000"/>
    <x v="0"/>
    <s v="Melbourne Homes"/>
    <s v="Sale"/>
    <n v="3052"/>
    <n v="3"/>
    <n v="2"/>
    <n v="1"/>
    <n v="154"/>
    <n v="1890"/>
    <s v="187 Park Dr"/>
    <s v="Parkville"/>
    <x v="13"/>
    <x v="1"/>
    <x v="4"/>
    <x v="0"/>
  </r>
  <r>
    <x v="82"/>
    <n v="1320000"/>
    <x v="0"/>
    <s v="Jones and Jones"/>
    <s v="Auction"/>
    <n v="3105"/>
    <n v="4"/>
    <n v="3"/>
    <n v="2"/>
    <n v="411"/>
    <n v="1970"/>
    <s v="38 Rocklea Rd"/>
    <s v="Bulleen"/>
    <x v="16"/>
    <x v="3"/>
    <x v="4"/>
    <x v="0"/>
  </r>
  <r>
    <x v="82"/>
    <n v="1265000"/>
    <x v="0"/>
    <s v="Zimmerman"/>
    <s v="Sale"/>
    <n v="3015"/>
    <n v="4"/>
    <n v="2"/>
    <n v="2"/>
    <n v="774"/>
    <n v="1950"/>
    <s v="106 Johnston St"/>
    <s v="Newport"/>
    <x v="11"/>
    <x v="0"/>
    <x v="4"/>
    <x v="0"/>
  </r>
  <r>
    <x v="82"/>
    <n v="720000"/>
    <x v="2"/>
    <s v="Metro Ladder"/>
    <s v="Sale"/>
    <n v="3163"/>
    <n v="2"/>
    <n v="2"/>
    <n v="2"/>
    <n v="1318"/>
    <n v="2008"/>
    <s v="1/178 Murrumbeena Rd"/>
    <s v="Murrumbeena"/>
    <x v="9"/>
    <x v="2"/>
    <x v="4"/>
    <x v="0"/>
  </r>
  <r>
    <x v="82"/>
    <n v="801000"/>
    <x v="0"/>
    <s v="Jones and Jones"/>
    <s v="Sale"/>
    <n v="3165"/>
    <n v="3"/>
    <n v="1"/>
    <n v="1"/>
    <n v="0"/>
    <m/>
    <s v="6 Gray St"/>
    <s v="Bentleigh East"/>
    <x v="9"/>
    <x v="2"/>
    <x v="4"/>
    <x v="0"/>
  </r>
  <r>
    <x v="82"/>
    <n v="820000"/>
    <x v="1"/>
    <s v="Jones and Jones"/>
    <s v="Auction"/>
    <n v="3204"/>
    <n v="3"/>
    <n v="2"/>
    <n v="1"/>
    <n v="238"/>
    <n v="1998"/>
    <s v="1/25 Murray Rd"/>
    <s v="Ormond"/>
    <x v="9"/>
    <x v="2"/>
    <x v="4"/>
    <x v="0"/>
  </r>
  <r>
    <x v="82"/>
    <n v="930000"/>
    <x v="1"/>
    <s v="Metro Ladder"/>
    <s v="Sale"/>
    <n v="3185"/>
    <n v="2"/>
    <n v="1"/>
    <n v="1"/>
    <n v="295"/>
    <m/>
    <s v="52a Trevelyan St"/>
    <s v="Elsternwick"/>
    <x v="9"/>
    <x v="2"/>
    <x v="4"/>
    <x v="0"/>
  </r>
  <r>
    <x v="82"/>
    <n v="432500"/>
    <x v="1"/>
    <s v="Property Barons"/>
    <s v="Sale"/>
    <n v="3071"/>
    <n v="2"/>
    <n v="1"/>
    <n v="1"/>
    <n v="748"/>
    <n v="1965"/>
    <s v="5/82 Gooch St"/>
    <s v="Thornbury"/>
    <x v="10"/>
    <x v="1"/>
    <x v="4"/>
    <x v="0"/>
  </r>
  <r>
    <x v="82"/>
    <n v="635000"/>
    <x v="2"/>
    <s v="Cunninghams"/>
    <s v="Sale"/>
    <n v="3072"/>
    <n v="2"/>
    <n v="1"/>
    <n v="1"/>
    <n v="79"/>
    <m/>
    <s v="30 Flett St"/>
    <s v="Preston"/>
    <x v="10"/>
    <x v="1"/>
    <x v="4"/>
    <x v="0"/>
  </r>
  <r>
    <x v="82"/>
    <n v="1127000"/>
    <x v="0"/>
    <s v="Metro Ladder"/>
    <s v="Sale"/>
    <n v="3072"/>
    <n v="3"/>
    <n v="2"/>
    <n v="2"/>
    <n v="590"/>
    <n v="1940"/>
    <s v="26 Paywit St"/>
    <s v="Preston"/>
    <x v="10"/>
    <x v="1"/>
    <x v="4"/>
    <x v="0"/>
  </r>
  <r>
    <x v="82"/>
    <n v="657500"/>
    <x v="0"/>
    <s v="Property Barons"/>
    <s v="Sale"/>
    <n v="3020"/>
    <n v="3"/>
    <n v="1"/>
    <n v="1"/>
    <n v="513"/>
    <n v="1955"/>
    <s v="17 Snowden St"/>
    <s v="Sunshine"/>
    <x v="0"/>
    <x v="0"/>
    <x v="4"/>
    <x v="0"/>
  </r>
  <r>
    <x v="82"/>
    <n v="2600000"/>
    <x v="0"/>
    <s v="Jones and Jones"/>
    <s v="Auction"/>
    <n v="3124"/>
    <n v="4"/>
    <n v="2"/>
    <n v="2"/>
    <n v="600"/>
    <n v="1897"/>
    <s v="18 Russell St"/>
    <s v="Camberwell"/>
    <x v="14"/>
    <x v="2"/>
    <x v="4"/>
    <x v="0"/>
  </r>
  <r>
    <x v="82"/>
    <n v="3020000"/>
    <x v="0"/>
    <s v="Jones and Jones"/>
    <s v="Auction"/>
    <n v="3103"/>
    <n v="5"/>
    <n v="3"/>
    <n v="2"/>
    <n v="715"/>
    <n v="2009"/>
    <s v="112 Belmore Rd"/>
    <s v="Balwyn"/>
    <x v="14"/>
    <x v="2"/>
    <x v="4"/>
    <x v="0"/>
  </r>
  <r>
    <x v="82"/>
    <n v="1460000"/>
    <x v="0"/>
    <s v="Jones and Jones"/>
    <s v="Sale"/>
    <n v="3188"/>
    <n v="4"/>
    <n v="3"/>
    <n v="2"/>
    <n v="562"/>
    <n v="1950"/>
    <s v="64 Earlsfield Rd"/>
    <s v="Hampton"/>
    <x v="15"/>
    <x v="2"/>
    <x v="4"/>
    <x v="0"/>
  </r>
  <r>
    <x v="82"/>
    <n v="2700000"/>
    <x v="0"/>
    <s v="Flanders &amp; Fish"/>
    <s v="Sale"/>
    <n v="3186"/>
    <n v="6"/>
    <n v="3"/>
    <n v="3"/>
    <n v="0"/>
    <m/>
    <s v="111 Carpenter St"/>
    <s v="Brighton"/>
    <x v="15"/>
    <x v="2"/>
    <x v="4"/>
    <x v="0"/>
  </r>
  <r>
    <x v="82"/>
    <n v="450000"/>
    <x v="1"/>
    <s v="Property Barons"/>
    <s v="Auction"/>
    <n v="3081"/>
    <n v="2"/>
    <n v="1"/>
    <n v="1"/>
    <n v="0"/>
    <m/>
    <s v="1/97 Bamfield Rd"/>
    <s v="Heidelberg Heights"/>
    <x v="17"/>
    <x v="3"/>
    <x v="4"/>
    <x v="0"/>
  </r>
  <r>
    <x v="82"/>
    <n v="460000"/>
    <x v="0"/>
    <s v="Cunninghams"/>
    <s v="Auction"/>
    <n v="3081"/>
    <n v="2"/>
    <n v="1"/>
    <n v="2"/>
    <n v="508"/>
    <n v="1955"/>
    <s v="26 Southern Rd"/>
    <s v="Heidelberg Heights"/>
    <x v="17"/>
    <x v="3"/>
    <x v="4"/>
    <x v="0"/>
  </r>
  <r>
    <x v="83"/>
    <n v="730000"/>
    <x v="0"/>
    <s v="Cunninghams"/>
    <s v="Sale"/>
    <n v="3068"/>
    <n v="2"/>
    <n v="1"/>
    <n v="1"/>
    <n v="103"/>
    <m/>
    <s v="1 John St"/>
    <s v="Clifton Hill"/>
    <x v="1"/>
    <x v="1"/>
    <x v="4"/>
    <x v="0"/>
  </r>
  <r>
    <x v="83"/>
    <n v="1970000"/>
    <x v="0"/>
    <s v="Cunninghams"/>
    <s v="Sale"/>
    <n v="3144"/>
    <n v="3"/>
    <n v="2"/>
    <n v="1"/>
    <n v="246"/>
    <n v="1910"/>
    <s v="5a Ewart St"/>
    <s v="Malvern"/>
    <x v="12"/>
    <x v="2"/>
    <x v="4"/>
    <x v="0"/>
  </r>
  <r>
    <x v="83"/>
    <n v="2400000"/>
    <x v="0"/>
    <s v="Cunninghams"/>
    <s v="Auction"/>
    <n v="3184"/>
    <n v="4"/>
    <n v="2"/>
    <n v="2"/>
    <n v="560"/>
    <n v="1920"/>
    <s v="6 Daley St"/>
    <s v="Elwood"/>
    <x v="5"/>
    <x v="2"/>
    <x v="4"/>
    <x v="0"/>
  </r>
  <r>
    <x v="83"/>
    <n v="570000"/>
    <x v="0"/>
    <s v="Jones and Jones"/>
    <s v="Auction"/>
    <n v="3033"/>
    <n v="3"/>
    <n v="1"/>
    <n v="2"/>
    <n v="542"/>
    <n v="1970"/>
    <s v="94 Sterling Dr"/>
    <s v="Keilor East"/>
    <x v="8"/>
    <x v="0"/>
    <x v="4"/>
    <x v="0"/>
  </r>
  <r>
    <x v="83"/>
    <n v="870000"/>
    <x v="2"/>
    <s v="Cunninghams"/>
    <s v="Sale"/>
    <n v="3039"/>
    <n v="3"/>
    <n v="2"/>
    <n v="2"/>
    <n v="156"/>
    <n v="2000"/>
    <s v="2/102 Bent St"/>
    <s v="Moonee Ponds"/>
    <x v="8"/>
    <x v="0"/>
    <x v="4"/>
    <x v="0"/>
  </r>
  <r>
    <x v="83"/>
    <n v="890000"/>
    <x v="0"/>
    <s v="Cunninghams"/>
    <s v="Auction"/>
    <n v="3040"/>
    <n v="2"/>
    <n v="1"/>
    <n v="1"/>
    <n v="649"/>
    <n v="1950"/>
    <s v="20 Warner St"/>
    <s v="Essendon"/>
    <x v="8"/>
    <x v="0"/>
    <x v="4"/>
    <x v="0"/>
  </r>
  <r>
    <x v="83"/>
    <n v="1580000"/>
    <x v="0"/>
    <s v="Property Barons"/>
    <s v="Sale"/>
    <n v="3041"/>
    <n v="3"/>
    <n v="2"/>
    <n v="2"/>
    <n v="758"/>
    <m/>
    <s v="3 Oshannassy St"/>
    <s v="Essendon North"/>
    <x v="8"/>
    <x v="0"/>
    <x v="4"/>
    <x v="0"/>
  </r>
  <r>
    <x v="83"/>
    <n v="600000"/>
    <x v="0"/>
    <s v="Cunninghams"/>
    <s v="Sale"/>
    <n v="3073"/>
    <n v="3"/>
    <n v="2"/>
    <n v="2"/>
    <n v="0"/>
    <m/>
    <s v="1/15 Delaware St"/>
    <s v="Reservoir"/>
    <x v="10"/>
    <x v="1"/>
    <x v="4"/>
    <x v="0"/>
  </r>
  <r>
    <x v="83"/>
    <n v="718500"/>
    <x v="0"/>
    <s v="Cunninghams"/>
    <s v="Sale"/>
    <n v="3073"/>
    <n v="3"/>
    <n v="1"/>
    <n v="6"/>
    <n v="807"/>
    <n v="1975"/>
    <s v="6 MacKenzie St"/>
    <s v="Reservoir"/>
    <x v="10"/>
    <x v="1"/>
    <x v="4"/>
    <x v="0"/>
  </r>
  <r>
    <x v="83"/>
    <n v="746000"/>
    <x v="2"/>
    <s v="Property Barons"/>
    <s v="Sale"/>
    <n v="3042"/>
    <n v="4"/>
    <n v="3"/>
    <n v="1"/>
    <n v="308"/>
    <n v="1970"/>
    <s v="44 Erebus St"/>
    <s v="Keilor Park"/>
    <x v="0"/>
    <x v="0"/>
    <x v="4"/>
    <x v="0"/>
  </r>
  <r>
    <x v="83"/>
    <n v="655250"/>
    <x v="1"/>
    <s v="Cunninghams"/>
    <s v="Auction"/>
    <n v="3123"/>
    <n v="2"/>
    <n v="1"/>
    <n v="1"/>
    <n v="1153"/>
    <n v="1970"/>
    <s v="5/107 Victoria Rd"/>
    <s v="Hawthorn East"/>
    <x v="14"/>
    <x v="2"/>
    <x v="4"/>
    <x v="0"/>
  </r>
  <r>
    <x v="83"/>
    <n v="1200000"/>
    <x v="0"/>
    <s v="Metro Ladder"/>
    <s v="Auction"/>
    <n v="3187"/>
    <n v="5"/>
    <n v="2"/>
    <n v="5"/>
    <n v="775"/>
    <n v="1920"/>
    <s v="375 South Rd"/>
    <s v="Brighton East"/>
    <x v="15"/>
    <x v="2"/>
    <x v="4"/>
    <x v="0"/>
  </r>
  <r>
    <x v="83"/>
    <n v="2750000"/>
    <x v="0"/>
    <s v="Jones and Jones"/>
    <s v="Auction"/>
    <n v="3186"/>
    <n v="5"/>
    <n v="3"/>
    <n v="1"/>
    <n v="509"/>
    <n v="2005"/>
    <s v="74 Carpenter St"/>
    <s v="Brighton"/>
    <x v="15"/>
    <x v="2"/>
    <x v="4"/>
    <x v="0"/>
  </r>
  <r>
    <x v="83"/>
    <n v="3700000"/>
    <x v="0"/>
    <s v="Flanders &amp; Fish"/>
    <s v="Auction"/>
    <n v="3186"/>
    <n v="5"/>
    <n v="3"/>
    <n v="4"/>
    <n v="1572"/>
    <n v="1890"/>
    <s v="82 New St"/>
    <s v="Brighton"/>
    <x v="15"/>
    <x v="2"/>
    <x v="4"/>
    <x v="0"/>
  </r>
  <r>
    <x v="83"/>
    <n v="645000"/>
    <x v="0"/>
    <s v="Cunninghams"/>
    <s v="Auction"/>
    <n v="3081"/>
    <n v="3"/>
    <n v="1"/>
    <n v="2"/>
    <n v="631"/>
    <n v="1950"/>
    <s v="305 Bell St"/>
    <s v="Bellfield"/>
    <x v="17"/>
    <x v="3"/>
    <x v="4"/>
    <x v="0"/>
  </r>
  <r>
    <x v="83"/>
    <n v="2595000"/>
    <x v="0"/>
    <s v="Property Barons"/>
    <s v="Sale"/>
    <n v="3079"/>
    <n v="4"/>
    <n v="3"/>
    <n v="3"/>
    <n v="719"/>
    <n v="2007"/>
    <s v="4 Waterdale Rd"/>
    <s v="Ivanhoe"/>
    <x v="17"/>
    <x v="3"/>
    <x v="4"/>
    <x v="0"/>
  </r>
  <r>
    <x v="84"/>
    <n v="725000"/>
    <x v="0"/>
    <s v="Jones and Jones"/>
    <s v="Sale"/>
    <n v="3121"/>
    <n v="2"/>
    <n v="1"/>
    <n v="1"/>
    <n v="115"/>
    <m/>
    <s v="5 Gough Pl"/>
    <s v="Cremorne"/>
    <x v="1"/>
    <x v="1"/>
    <x v="4"/>
    <x v="0"/>
  </r>
  <r>
    <x v="84"/>
    <n v="800000"/>
    <x v="0"/>
    <s v="Cunninghams"/>
    <s v="Auction"/>
    <n v="3065"/>
    <n v="2"/>
    <n v="2"/>
    <n v="1"/>
    <n v="64"/>
    <n v="1995"/>
    <s v="116 Leicester St"/>
    <s v="Fitzroy"/>
    <x v="1"/>
    <x v="1"/>
    <x v="4"/>
    <x v="0"/>
  </r>
  <r>
    <x v="84"/>
    <n v="550000"/>
    <x v="1"/>
    <s v="Jones and Jones"/>
    <s v="Auction"/>
    <n v="3127"/>
    <n v="2"/>
    <n v="1"/>
    <n v="1"/>
    <n v="174"/>
    <m/>
    <s v="5/26 Florence Rd"/>
    <s v="Surrey Hills"/>
    <x v="2"/>
    <x v="2"/>
    <x v="4"/>
    <x v="0"/>
  </r>
  <r>
    <x v="84"/>
    <n v="927000"/>
    <x v="1"/>
    <s v="Jones and Jones"/>
    <s v="Sale"/>
    <n v="3144"/>
    <n v="3"/>
    <n v="1"/>
    <n v="1"/>
    <n v="0"/>
    <m/>
    <s v="3/298 Glenferrie Rd"/>
    <s v="Malvern"/>
    <x v="12"/>
    <x v="2"/>
    <x v="4"/>
    <x v="0"/>
  </r>
  <r>
    <x v="84"/>
    <n v="1200000"/>
    <x v="0"/>
    <s v="Jones and Jones"/>
    <s v="Auction"/>
    <n v="3141"/>
    <n v="2"/>
    <n v="1"/>
    <n v="0"/>
    <n v="176"/>
    <n v="1940"/>
    <s v="6 Cliff St"/>
    <s v="South Yarra"/>
    <x v="12"/>
    <x v="2"/>
    <x v="4"/>
    <x v="0"/>
  </r>
  <r>
    <x v="84"/>
    <n v="765000"/>
    <x v="1"/>
    <s v="Cunninghams"/>
    <s v="Sale"/>
    <n v="3184"/>
    <n v="2"/>
    <n v="1"/>
    <n v="0"/>
    <n v="0"/>
    <n v="1940"/>
    <s v="4/41 Shelley St"/>
    <s v="Elwood"/>
    <x v="5"/>
    <x v="2"/>
    <x v="4"/>
    <x v="0"/>
  </r>
  <r>
    <x v="84"/>
    <n v="790000"/>
    <x v="1"/>
    <s v="Cunninghams"/>
    <s v="Sale"/>
    <n v="3184"/>
    <n v="2"/>
    <n v="1"/>
    <n v="2"/>
    <n v="0"/>
    <n v="1940"/>
    <s v="8/203 Brighton Rd"/>
    <s v="Elwood"/>
    <x v="5"/>
    <x v="2"/>
    <x v="4"/>
    <x v="0"/>
  </r>
  <r>
    <x v="84"/>
    <n v="1342000"/>
    <x v="0"/>
    <s v="Jones and Jones"/>
    <s v="Sale"/>
    <n v="3207"/>
    <n v="3"/>
    <n v="2"/>
    <n v="2"/>
    <n v="173"/>
    <n v="1900"/>
    <s v="164 Liardet St"/>
    <s v="Port Melbourne"/>
    <x v="5"/>
    <x v="2"/>
    <x v="4"/>
    <x v="0"/>
  </r>
  <r>
    <x v="84"/>
    <n v="1310000"/>
    <x v="0"/>
    <s v="Cunninghams"/>
    <s v="Auction"/>
    <n v="3056"/>
    <n v="3"/>
    <n v="2"/>
    <n v="2"/>
    <n v="426"/>
    <n v="1880"/>
    <s v="314 Barkly St"/>
    <s v="Brunswick"/>
    <x v="3"/>
    <x v="1"/>
    <x v="4"/>
    <x v="0"/>
  </r>
  <r>
    <x v="84"/>
    <n v="345000"/>
    <x v="1"/>
    <s v="Cunninghams"/>
    <s v="Auction"/>
    <n v="3031"/>
    <n v="1"/>
    <n v="1"/>
    <n v="1"/>
    <n v="0"/>
    <n v="1970"/>
    <s v="5/60 Farnham St"/>
    <s v="Flemington"/>
    <x v="8"/>
    <x v="1"/>
    <x v="4"/>
    <x v="0"/>
  </r>
  <r>
    <x v="84"/>
    <n v="420500"/>
    <x v="1"/>
    <s v="Jones and Jones"/>
    <s v="Sale"/>
    <n v="3031"/>
    <n v="2"/>
    <n v="1"/>
    <n v="1"/>
    <n v="0"/>
    <n v="1970"/>
    <s v="5/121 Wellington St"/>
    <s v="Flemington"/>
    <x v="8"/>
    <x v="1"/>
    <x v="4"/>
    <x v="0"/>
  </r>
  <r>
    <x v="84"/>
    <n v="1430000"/>
    <x v="0"/>
    <s v="Cunninghams"/>
    <s v="Sale"/>
    <n v="3032"/>
    <n v="6"/>
    <n v="2"/>
    <n v="1"/>
    <n v="461"/>
    <n v="1900"/>
    <s v="26 Ayr St"/>
    <s v="Ascot Vale"/>
    <x v="8"/>
    <x v="0"/>
    <x v="4"/>
    <x v="0"/>
  </r>
  <r>
    <x v="84"/>
    <n v="530000"/>
    <x v="1"/>
    <s v="Sanders"/>
    <s v="Auction"/>
    <n v="3006"/>
    <n v="2"/>
    <n v="1"/>
    <n v="1"/>
    <n v="0"/>
    <n v="2003"/>
    <s v="293/88 Kavanagh St"/>
    <s v="Southbank"/>
    <x v="13"/>
    <x v="2"/>
    <x v="4"/>
    <x v="0"/>
  </r>
  <r>
    <x v="84"/>
    <n v="1275000"/>
    <x v="0"/>
    <s v="Cunninghams"/>
    <s v="Sale"/>
    <n v="3207"/>
    <n v="2"/>
    <n v="2"/>
    <n v="1"/>
    <n v="115"/>
    <n v="2015"/>
    <s v="218 Nott St"/>
    <s v="Port Melbourne"/>
    <x v="13"/>
    <x v="2"/>
    <x v="4"/>
    <x v="0"/>
  </r>
  <r>
    <x v="84"/>
    <n v="805000"/>
    <x v="0"/>
    <s v="Maxwells"/>
    <s v="Sale"/>
    <n v="3012"/>
    <n v="3"/>
    <n v="1"/>
    <n v="3"/>
    <n v="372"/>
    <n v="1920"/>
    <s v="55 Elphinstone St"/>
    <s v="West Footscray"/>
    <x v="4"/>
    <x v="0"/>
    <x v="4"/>
    <x v="0"/>
  </r>
  <r>
    <x v="84"/>
    <n v="1040000"/>
    <x v="0"/>
    <s v="Cunninghams"/>
    <s v="Sale"/>
    <n v="3032"/>
    <n v="4"/>
    <n v="3"/>
    <n v="2"/>
    <n v="298"/>
    <m/>
    <s v="37 Skyline Dr"/>
    <s v="Maribyrnong"/>
    <x v="4"/>
    <x v="0"/>
    <x v="4"/>
    <x v="0"/>
  </r>
  <r>
    <x v="84"/>
    <n v="1351000"/>
    <x v="0"/>
    <s v="Jones and Jones"/>
    <s v="Sale"/>
    <n v="3105"/>
    <n v="4"/>
    <n v="2"/>
    <n v="2"/>
    <n v="740"/>
    <m/>
    <s v="1 Fuller St"/>
    <s v="Bulleen"/>
    <x v="16"/>
    <x v="3"/>
    <x v="4"/>
    <x v="0"/>
  </r>
  <r>
    <x v="84"/>
    <n v="623000"/>
    <x v="0"/>
    <s v="Metro Ladder"/>
    <s v="Sale"/>
    <n v="3025"/>
    <n v="3"/>
    <n v="1"/>
    <n v="3"/>
    <n v="540"/>
    <m/>
    <s v="16 Harris St"/>
    <s v="Altona North"/>
    <x v="11"/>
    <x v="0"/>
    <x v="4"/>
    <x v="0"/>
  </r>
  <r>
    <x v="84"/>
    <n v="650000"/>
    <x v="0"/>
    <s v="Melbourne Homes"/>
    <s v="Auction"/>
    <n v="3025"/>
    <n v="4"/>
    <n v="1"/>
    <n v="4"/>
    <n v="558"/>
    <m/>
    <s v="21 Allan St"/>
    <s v="Altona North"/>
    <x v="11"/>
    <x v="0"/>
    <x v="4"/>
    <x v="0"/>
  </r>
  <r>
    <x v="84"/>
    <n v="807500"/>
    <x v="0"/>
    <s v="Metro Ladder"/>
    <s v="Sale"/>
    <n v="3015"/>
    <n v="3"/>
    <n v="1"/>
    <n v="3"/>
    <n v="647"/>
    <m/>
    <s v="10 Port St"/>
    <s v="Newport"/>
    <x v="11"/>
    <x v="0"/>
    <x v="4"/>
    <x v="0"/>
  </r>
  <r>
    <x v="84"/>
    <n v="525000"/>
    <x v="1"/>
    <s v="Metro Ladder"/>
    <s v="Auction"/>
    <n v="3163"/>
    <n v="2"/>
    <n v="1"/>
    <n v="2"/>
    <n v="0"/>
    <n v="2009"/>
    <s v="4/314 Neerim Rd"/>
    <s v="Carnegie"/>
    <x v="9"/>
    <x v="2"/>
    <x v="4"/>
    <x v="0"/>
  </r>
  <r>
    <x v="84"/>
    <n v="800000"/>
    <x v="0"/>
    <s v="Maxwells"/>
    <s v="Auction"/>
    <n v="3165"/>
    <n v="4"/>
    <n v="2"/>
    <n v="2"/>
    <n v="601"/>
    <m/>
    <s v="25 Glover St"/>
    <s v="Bentleigh East"/>
    <x v="9"/>
    <x v="2"/>
    <x v="4"/>
    <x v="0"/>
  </r>
  <r>
    <x v="84"/>
    <n v="975000"/>
    <x v="1"/>
    <s v="Jones and Jones"/>
    <s v="Sale"/>
    <n v="3163"/>
    <n v="3"/>
    <n v="2"/>
    <n v="1"/>
    <n v="277"/>
    <n v="1975"/>
    <s v="1d Bute St"/>
    <s v="Murrumbeena"/>
    <x v="9"/>
    <x v="2"/>
    <x v="4"/>
    <x v="0"/>
  </r>
  <r>
    <x v="84"/>
    <n v="520000"/>
    <x v="0"/>
    <s v="Property Barons"/>
    <s v="Sale"/>
    <n v="3020"/>
    <n v="3"/>
    <n v="1"/>
    <n v="2"/>
    <n v="691"/>
    <n v="1960"/>
    <s v="4 Day St"/>
    <s v="Sunshine West"/>
    <x v="0"/>
    <x v="0"/>
    <x v="4"/>
    <x v="0"/>
  </r>
  <r>
    <x v="84"/>
    <n v="665000"/>
    <x v="0"/>
    <s v="Flanders &amp; Fish"/>
    <s v="Sale"/>
    <n v="3020"/>
    <n v="3"/>
    <n v="1"/>
    <n v="2"/>
    <n v="707"/>
    <n v="1940"/>
    <s v="6 Rosewall St"/>
    <s v="Sunshine North"/>
    <x v="0"/>
    <x v="0"/>
    <x v="4"/>
    <x v="0"/>
  </r>
  <r>
    <x v="85"/>
    <n v="1410000"/>
    <x v="0"/>
    <s v="Jones and Jones"/>
    <s v="Sale"/>
    <n v="3125"/>
    <n v="4"/>
    <n v="2"/>
    <n v="3"/>
    <n v="739"/>
    <n v="1970"/>
    <s v="6 Alimar Ct"/>
    <s v="Burwood"/>
    <x v="2"/>
    <x v="2"/>
    <x v="4"/>
    <x v="0"/>
  </r>
  <r>
    <x v="85"/>
    <n v="410000"/>
    <x v="1"/>
    <s v="Cunninghams"/>
    <s v="Sale"/>
    <n v="3141"/>
    <n v="1"/>
    <n v="1"/>
    <n v="1"/>
    <n v="0"/>
    <m/>
    <s v="3/4 Gordon Gr"/>
    <s v="South Yarra"/>
    <x v="12"/>
    <x v="2"/>
    <x v="4"/>
    <x v="0"/>
  </r>
  <r>
    <x v="85"/>
    <n v="510000"/>
    <x v="1"/>
    <s v="Metro Ladder"/>
    <s v="Auction"/>
    <n v="3141"/>
    <n v="1"/>
    <n v="1"/>
    <n v="1"/>
    <n v="0"/>
    <n v="2000"/>
    <s v="702/700 Chapel St"/>
    <s v="South Yarra"/>
    <x v="12"/>
    <x v="2"/>
    <x v="4"/>
    <x v="0"/>
  </r>
  <r>
    <x v="85"/>
    <n v="550000"/>
    <x v="1"/>
    <s v="Jones and Jones"/>
    <s v="Auction"/>
    <n v="3146"/>
    <n v="2"/>
    <n v="1"/>
    <n v="1"/>
    <n v="0"/>
    <n v="1968"/>
    <s v="1/23 Aintree Rd"/>
    <s v="Glen Iris"/>
    <x v="12"/>
    <x v="2"/>
    <x v="4"/>
    <x v="0"/>
  </r>
  <r>
    <x v="85"/>
    <n v="1437000"/>
    <x v="0"/>
    <s v="Metro Ladder"/>
    <s v="Sale"/>
    <n v="3144"/>
    <n v="3"/>
    <n v="1"/>
    <n v="1"/>
    <n v="313"/>
    <n v="1910"/>
    <s v="14 Woodmason St"/>
    <s v="Malvern"/>
    <x v="12"/>
    <x v="2"/>
    <x v="4"/>
    <x v="0"/>
  </r>
  <r>
    <x v="85"/>
    <n v="430000"/>
    <x v="1"/>
    <s v="Maxwells"/>
    <s v="Auction"/>
    <n v="3182"/>
    <n v="2"/>
    <n v="1"/>
    <n v="1"/>
    <n v="0"/>
    <n v="2008"/>
    <s v="48/352 Canterbury Rd"/>
    <s v="St Kilda"/>
    <x v="5"/>
    <x v="2"/>
    <x v="4"/>
    <x v="0"/>
  </r>
  <r>
    <x v="85"/>
    <n v="900000"/>
    <x v="0"/>
    <s v="Maxwells"/>
    <s v="Auction"/>
    <n v="3207"/>
    <n v="2"/>
    <n v="1"/>
    <n v="0"/>
    <n v="124"/>
    <n v="1900"/>
    <s v="39 Heath St"/>
    <s v="Port Melbourne"/>
    <x v="5"/>
    <x v="2"/>
    <x v="4"/>
    <x v="0"/>
  </r>
  <r>
    <x v="85"/>
    <n v="330000"/>
    <x v="1"/>
    <s v="SJ"/>
    <s v="Sale"/>
    <n v="3055"/>
    <n v="1"/>
    <n v="1"/>
    <n v="1"/>
    <n v="0"/>
    <n v="1970"/>
    <s v="9/39 Heller St"/>
    <s v="Brunswick West"/>
    <x v="3"/>
    <x v="1"/>
    <x v="4"/>
    <x v="0"/>
  </r>
  <r>
    <x v="85"/>
    <n v="800000"/>
    <x v="2"/>
    <s v="Cunninghams"/>
    <s v="Auction"/>
    <n v="3057"/>
    <n v="3"/>
    <n v="3"/>
    <n v="2"/>
    <n v="0"/>
    <m/>
    <s v="2 Barkly St"/>
    <s v="Brunswick East"/>
    <x v="3"/>
    <x v="1"/>
    <x v="4"/>
    <x v="0"/>
  </r>
  <r>
    <x v="85"/>
    <n v="648000"/>
    <x v="1"/>
    <s v="Cunninghams"/>
    <s v="Sale"/>
    <n v="3166"/>
    <n v="2"/>
    <n v="1"/>
    <n v="1"/>
    <n v="0"/>
    <m/>
    <s v="2/3 Bowen St"/>
    <s v="Hughesdale"/>
    <x v="6"/>
    <x v="2"/>
    <x v="4"/>
    <x v="0"/>
  </r>
  <r>
    <x v="85"/>
    <n v="691000"/>
    <x v="0"/>
    <s v="Cunninghams"/>
    <s v="Auction"/>
    <n v="3012"/>
    <n v="5"/>
    <n v="1"/>
    <n v="1"/>
    <n v="466"/>
    <m/>
    <s v="6 Fontein St"/>
    <s v="West Footscray"/>
    <x v="4"/>
    <x v="0"/>
    <x v="4"/>
    <x v="0"/>
  </r>
  <r>
    <x v="85"/>
    <n v="800000"/>
    <x v="2"/>
    <s v="Maxwells"/>
    <s v="Auction"/>
    <n v="3013"/>
    <n v="3"/>
    <n v="2"/>
    <n v="1"/>
    <n v="169"/>
    <n v="2007"/>
    <s v="16/11 Berry St"/>
    <s v="Yarraville"/>
    <x v="4"/>
    <x v="0"/>
    <x v="4"/>
    <x v="0"/>
  </r>
  <r>
    <x v="85"/>
    <n v="820000"/>
    <x v="0"/>
    <s v="Cunninghams"/>
    <s v="Auction"/>
    <n v="3032"/>
    <n v="3"/>
    <n v="2"/>
    <n v="2"/>
    <n v="203"/>
    <n v="2006"/>
    <s v="75 Edgewater Bvd"/>
    <s v="Maribyrnong"/>
    <x v="4"/>
    <x v="0"/>
    <x v="4"/>
    <x v="0"/>
  </r>
  <r>
    <x v="85"/>
    <n v="845000"/>
    <x v="0"/>
    <s v="Maxwells"/>
    <s v="Sale"/>
    <n v="3012"/>
    <n v="3"/>
    <n v="1"/>
    <n v="4"/>
    <n v="596"/>
    <m/>
    <s v="49 Napoleon St"/>
    <s v="West Footscray"/>
    <x v="4"/>
    <x v="0"/>
    <x v="4"/>
    <x v="0"/>
  </r>
  <r>
    <x v="85"/>
    <n v="1509000"/>
    <x v="0"/>
    <s v="Property Barons"/>
    <s v="Sale"/>
    <n v="3107"/>
    <n v="3"/>
    <n v="2"/>
    <n v="2"/>
    <n v="812"/>
    <n v="1960"/>
    <s v="16 Rosa St"/>
    <s v="Templestowe Lower"/>
    <x v="16"/>
    <x v="3"/>
    <x v="4"/>
    <x v="0"/>
  </r>
  <r>
    <x v="85"/>
    <n v="825000"/>
    <x v="0"/>
    <s v="Jones and Jones"/>
    <s v="Auction"/>
    <n v="3189"/>
    <n v="3"/>
    <n v="1"/>
    <n v="2"/>
    <n v="538"/>
    <m/>
    <s v="6 Wimmera St"/>
    <s v="Moorabbin"/>
    <x v="7"/>
    <x v="2"/>
    <x v="4"/>
    <x v="0"/>
  </r>
  <r>
    <x v="85"/>
    <n v="1012000"/>
    <x v="0"/>
    <s v="Flanders &amp; Fish"/>
    <s v="Sale"/>
    <n v="3162"/>
    <n v="2"/>
    <n v="1"/>
    <n v="1"/>
    <n v="0"/>
    <m/>
    <s v="1 Rotorua St"/>
    <s v="Caulfield South"/>
    <x v="9"/>
    <x v="2"/>
    <x v="4"/>
    <x v="0"/>
  </r>
  <r>
    <x v="85"/>
    <n v="1560000"/>
    <x v="0"/>
    <s v="Jones and Jones"/>
    <s v="Sale"/>
    <n v="3165"/>
    <n v="3"/>
    <n v="1"/>
    <n v="2"/>
    <n v="841"/>
    <m/>
    <s v="45 Browns Rd"/>
    <s v="Bentleigh East"/>
    <x v="9"/>
    <x v="2"/>
    <x v="4"/>
    <x v="0"/>
  </r>
  <r>
    <x v="85"/>
    <n v="714000"/>
    <x v="2"/>
    <s v="Cunninghams"/>
    <s v="Sale"/>
    <n v="3072"/>
    <n v="3"/>
    <n v="2"/>
    <n v="2"/>
    <n v="185"/>
    <n v="2005"/>
    <s v="4/1 Furzer St"/>
    <s v="Preston"/>
    <x v="10"/>
    <x v="1"/>
    <x v="4"/>
    <x v="0"/>
  </r>
  <r>
    <x v="85"/>
    <n v="830000"/>
    <x v="0"/>
    <s v="Cunninghams"/>
    <s v="Sale"/>
    <n v="3073"/>
    <n v="3"/>
    <n v="1"/>
    <n v="1"/>
    <n v="509"/>
    <n v="1928"/>
    <s v="60 Powell St"/>
    <s v="Reservoir"/>
    <x v="10"/>
    <x v="1"/>
    <x v="4"/>
    <x v="0"/>
  </r>
  <r>
    <x v="85"/>
    <n v="480000"/>
    <x v="0"/>
    <s v="Property Barons"/>
    <s v="Auction"/>
    <n v="3020"/>
    <n v="3"/>
    <n v="1"/>
    <n v="2"/>
    <n v="696"/>
    <n v="1960"/>
    <s v="17 Fern St"/>
    <s v="Sunshine West"/>
    <x v="0"/>
    <x v="0"/>
    <x v="4"/>
    <x v="0"/>
  </r>
  <r>
    <x v="85"/>
    <n v="535000"/>
    <x v="1"/>
    <s v="Jones and Jones"/>
    <s v="Sale"/>
    <n v="3122"/>
    <n v="2"/>
    <n v="1"/>
    <n v="1"/>
    <n v="1228"/>
    <n v="1970"/>
    <s v="8/22 Connell St"/>
    <s v="Hawthorn"/>
    <x v="14"/>
    <x v="2"/>
    <x v="4"/>
    <x v="0"/>
  </r>
  <r>
    <x v="85"/>
    <n v="1100000"/>
    <x v="2"/>
    <s v="Metro Ladder"/>
    <s v="Sale"/>
    <n v="3103"/>
    <n v="3"/>
    <n v="2"/>
    <n v="1"/>
    <n v="259"/>
    <n v="1940"/>
    <s v="1/74 Balwyn Rd"/>
    <s v="Balwyn"/>
    <x v="14"/>
    <x v="2"/>
    <x v="4"/>
    <x v="0"/>
  </r>
  <r>
    <x v="85"/>
    <n v="1260000"/>
    <x v="2"/>
    <s v="Cunninghams"/>
    <s v="Sale"/>
    <n v="3102"/>
    <n v="3"/>
    <n v="2"/>
    <n v="2"/>
    <n v="284"/>
    <n v="1990"/>
    <s v="1/2 Kitchener St"/>
    <s v="Kew East"/>
    <x v="14"/>
    <x v="2"/>
    <x v="4"/>
    <x v="0"/>
  </r>
  <r>
    <x v="85"/>
    <n v="1550000"/>
    <x v="0"/>
    <s v="Flanders &amp; Fish"/>
    <s v="Auction"/>
    <n v="3104"/>
    <n v="5"/>
    <n v="2"/>
    <n v="0"/>
    <n v="942"/>
    <m/>
    <s v="30 Abbott St"/>
    <s v="Balwyn North"/>
    <x v="14"/>
    <x v="2"/>
    <x v="4"/>
    <x v="0"/>
  </r>
  <r>
    <x v="85"/>
    <n v="4005000"/>
    <x v="0"/>
    <s v="Cunninghams"/>
    <s v="Auction"/>
    <n v="3101"/>
    <n v="4"/>
    <n v="3"/>
    <n v="3"/>
    <n v="800"/>
    <n v="2009"/>
    <s v="62 Campbell St"/>
    <s v="Kew"/>
    <x v="14"/>
    <x v="2"/>
    <x v="4"/>
    <x v="0"/>
  </r>
  <r>
    <x v="85"/>
    <n v="1389000"/>
    <x v="0"/>
    <s v="Jones and Jones"/>
    <s v="Sale"/>
    <n v="3187"/>
    <n v="4"/>
    <n v="1"/>
    <n v="2"/>
    <n v="656"/>
    <n v="1930"/>
    <s v="4 Bruce St"/>
    <s v="Brighton East"/>
    <x v="15"/>
    <x v="2"/>
    <x v="4"/>
    <x v="0"/>
  </r>
  <r>
    <x v="86"/>
    <n v="570000"/>
    <x v="1"/>
    <s v="Metro Ladder"/>
    <s v="Sale"/>
    <n v="3054"/>
    <n v="2"/>
    <n v="1"/>
    <n v="1"/>
    <n v="0"/>
    <n v="1975"/>
    <s v="24/635 Drummond St"/>
    <s v="Carlton North"/>
    <x v="1"/>
    <x v="1"/>
    <x v="4"/>
    <x v="0"/>
  </r>
  <r>
    <x v="86"/>
    <n v="1540000"/>
    <x v="0"/>
    <s v="Cunninghams"/>
    <s v="Sale"/>
    <n v="3141"/>
    <n v="3"/>
    <n v="2"/>
    <n v="1"/>
    <n v="149"/>
    <n v="2003"/>
    <s v="36 Tyrone St"/>
    <s v="South Yarra"/>
    <x v="12"/>
    <x v="2"/>
    <x v="4"/>
    <x v="0"/>
  </r>
  <r>
    <x v="86"/>
    <n v="705000"/>
    <x v="2"/>
    <s v="Cunninghams"/>
    <s v="Auction"/>
    <n v="3056"/>
    <n v="3"/>
    <n v="1"/>
    <n v="1"/>
    <n v="55"/>
    <n v="2012"/>
    <s v="11 William St"/>
    <s v="Brunswick"/>
    <x v="3"/>
    <x v="1"/>
    <x v="4"/>
    <x v="0"/>
  </r>
  <r>
    <x v="86"/>
    <n v="470000"/>
    <x v="1"/>
    <s v="Metro Ladder"/>
    <s v="Auction"/>
    <n v="3033"/>
    <n v="3"/>
    <n v="1"/>
    <n v="1"/>
    <n v="254"/>
    <m/>
    <s v="2/222 Milleara Rd"/>
    <s v="Keilor East"/>
    <x v="8"/>
    <x v="0"/>
    <x v="4"/>
    <x v="0"/>
  </r>
  <r>
    <x v="86"/>
    <n v="700000"/>
    <x v="1"/>
    <s v="Cunninghams"/>
    <s v="Sale"/>
    <n v="3042"/>
    <n v="3"/>
    <n v="1"/>
    <n v="1"/>
    <n v="202"/>
    <m/>
    <s v="2/50 Jackson St"/>
    <s v="Niddrie"/>
    <x v="8"/>
    <x v="0"/>
    <x v="4"/>
    <x v="0"/>
  </r>
  <r>
    <x v="86"/>
    <n v="831000"/>
    <x v="0"/>
    <s v="Property Barons"/>
    <s v="Sale"/>
    <n v="3039"/>
    <n v="2"/>
    <n v="1"/>
    <n v="1"/>
    <n v="0"/>
    <m/>
    <s v="21 Winchester St"/>
    <s v="Moonee Ponds"/>
    <x v="8"/>
    <x v="0"/>
    <x v="4"/>
    <x v="0"/>
  </r>
  <r>
    <x v="86"/>
    <n v="425000"/>
    <x v="1"/>
    <s v="Sanders"/>
    <s v="Auction"/>
    <n v="3006"/>
    <n v="1"/>
    <n v="1"/>
    <n v="1"/>
    <n v="0"/>
    <n v="2004"/>
    <s v="125/173 City Rd"/>
    <s v="Southbank"/>
    <x v="13"/>
    <x v="2"/>
    <x v="4"/>
    <x v="0"/>
  </r>
  <r>
    <x v="86"/>
    <n v="1675000"/>
    <x v="0"/>
    <s v="Flanders &amp; Fish"/>
    <s v="Sale"/>
    <n v="3031"/>
    <n v="4"/>
    <n v="2"/>
    <n v="2"/>
    <n v="279"/>
    <m/>
    <s v="15 Ormond St"/>
    <s v="Kensington"/>
    <x v="13"/>
    <x v="1"/>
    <x v="4"/>
    <x v="0"/>
  </r>
  <r>
    <x v="86"/>
    <n v="375000"/>
    <x v="1"/>
    <s v="Cunninghams"/>
    <s v="Sale"/>
    <n v="3011"/>
    <n v="1"/>
    <n v="1"/>
    <n v="1"/>
    <n v="0"/>
    <n v="1920"/>
    <s v="105/72 Cross St"/>
    <s v="Footscray"/>
    <x v="4"/>
    <x v="0"/>
    <x v="4"/>
    <x v="0"/>
  </r>
  <r>
    <x v="86"/>
    <n v="665000"/>
    <x v="1"/>
    <s v="Sanders"/>
    <s v="Sale"/>
    <n v="3011"/>
    <n v="3"/>
    <n v="2"/>
    <n v="1"/>
    <n v="0"/>
    <m/>
    <s v="4/2 Saltriver Pl"/>
    <s v="Footscray"/>
    <x v="4"/>
    <x v="0"/>
    <x v="4"/>
    <x v="0"/>
  </r>
  <r>
    <x v="86"/>
    <n v="2050000"/>
    <x v="0"/>
    <s v="Metro Ladder"/>
    <s v="Sale"/>
    <n v="3016"/>
    <n v="4"/>
    <n v="2"/>
    <n v="2"/>
    <n v="648"/>
    <n v="2011"/>
    <s v="104 Hannan St"/>
    <s v="Williamstown"/>
    <x v="11"/>
    <x v="0"/>
    <x v="4"/>
    <x v="0"/>
  </r>
  <r>
    <x v="86"/>
    <n v="975000"/>
    <x v="0"/>
    <s v="Property Barons"/>
    <s v="Sale"/>
    <n v="3070"/>
    <n v="3"/>
    <n v="1"/>
    <n v="2"/>
    <n v="274"/>
    <n v="2006"/>
    <s v="19a Victoria Rd"/>
    <s v="Northcote"/>
    <x v="10"/>
    <x v="1"/>
    <x v="4"/>
    <x v="0"/>
  </r>
  <r>
    <x v="86"/>
    <n v="667000"/>
    <x v="1"/>
    <s v="Jones and Jones"/>
    <s v="Sale"/>
    <n v="3124"/>
    <n v="2"/>
    <n v="1"/>
    <n v="1"/>
    <n v="83"/>
    <n v="1960"/>
    <s v="1/3 Crescent Rd"/>
    <s v="Camberwell"/>
    <x v="14"/>
    <x v="2"/>
    <x v="4"/>
    <x v="0"/>
  </r>
  <r>
    <x v="86"/>
    <n v="2030000"/>
    <x v="0"/>
    <s v="Jones and Jones"/>
    <s v="Sale"/>
    <n v="3124"/>
    <n v="4"/>
    <n v="2"/>
    <n v="2"/>
    <n v="686"/>
    <n v="1960"/>
    <s v="91 Radnor St"/>
    <s v="Camberwell"/>
    <x v="14"/>
    <x v="2"/>
    <x v="4"/>
    <x v="0"/>
  </r>
  <r>
    <x v="86"/>
    <n v="900000"/>
    <x v="1"/>
    <s v="Melbourne Homes"/>
    <s v="Sale"/>
    <n v="3186"/>
    <n v="2"/>
    <n v="2"/>
    <n v="1"/>
    <n v="118"/>
    <n v="1970"/>
    <s v="1/191 New St"/>
    <s v="Brighton"/>
    <x v="15"/>
    <x v="2"/>
    <x v="4"/>
    <x v="0"/>
  </r>
  <r>
    <x v="86"/>
    <n v="1020000"/>
    <x v="2"/>
    <s v="Jones and Jones"/>
    <s v="Sale"/>
    <n v="3188"/>
    <n v="3"/>
    <n v="2"/>
    <n v="2"/>
    <n v="221"/>
    <m/>
    <s v="10a Roydon St"/>
    <s v="Hampton East"/>
    <x v="15"/>
    <x v="2"/>
    <x v="4"/>
    <x v="0"/>
  </r>
  <r>
    <x v="86"/>
    <n v="770000"/>
    <x v="0"/>
    <s v="Best Bricks"/>
    <s v="Sale"/>
    <n v="3081"/>
    <n v="3"/>
    <n v="1"/>
    <n v="4"/>
    <n v="762"/>
    <n v="1960"/>
    <s v="8 Erica Ct"/>
    <s v="Bellfield"/>
    <x v="17"/>
    <x v="3"/>
    <x v="4"/>
    <x v="0"/>
  </r>
  <r>
    <x v="87"/>
    <n v="2400000"/>
    <x v="0"/>
    <s v="Melbourne Homes"/>
    <s v="Auction"/>
    <n v="3141"/>
    <n v="3"/>
    <n v="2"/>
    <n v="1"/>
    <n v="350"/>
    <m/>
    <s v="40 Fawkner St"/>
    <s v="South Yarra"/>
    <x v="12"/>
    <x v="2"/>
    <x v="4"/>
    <x v="0"/>
  </r>
  <r>
    <x v="87"/>
    <n v="616000"/>
    <x v="1"/>
    <s v="Best Bricks"/>
    <s v="Sale"/>
    <n v="3182"/>
    <n v="3"/>
    <n v="2"/>
    <n v="2"/>
    <n v="0"/>
    <n v="1995"/>
    <s v="7/1 St Kilda Rd"/>
    <s v="St Kilda"/>
    <x v="5"/>
    <x v="2"/>
    <x v="4"/>
    <x v="0"/>
  </r>
  <r>
    <x v="87"/>
    <n v="765000"/>
    <x v="0"/>
    <s v="Cunninghams"/>
    <s v="Sale"/>
    <n v="3056"/>
    <n v="2"/>
    <n v="1"/>
    <n v="1"/>
    <n v="199"/>
    <n v="1880"/>
    <s v="46 Tinning St"/>
    <s v="Brunswick"/>
    <x v="3"/>
    <x v="1"/>
    <x v="4"/>
    <x v="0"/>
  </r>
  <r>
    <x v="87"/>
    <n v="835000"/>
    <x v="0"/>
    <s v="Jones and Jones"/>
    <s v="Auction"/>
    <n v="3056"/>
    <n v="3"/>
    <n v="1"/>
    <n v="0"/>
    <n v="302"/>
    <m/>
    <s v="4 McPherson St"/>
    <s v="Brunswick"/>
    <x v="3"/>
    <x v="1"/>
    <x v="4"/>
    <x v="0"/>
  </r>
  <r>
    <x v="87"/>
    <n v="705000"/>
    <x v="0"/>
    <s v="Cunninghams"/>
    <s v="Sale"/>
    <n v="3034"/>
    <n v="3"/>
    <n v="1"/>
    <n v="1"/>
    <n v="581"/>
    <n v="1960"/>
    <s v="8 Herbert St"/>
    <s v="Avondale Heights"/>
    <x v="8"/>
    <x v="0"/>
    <x v="4"/>
    <x v="0"/>
  </r>
  <r>
    <x v="87"/>
    <n v="1430000"/>
    <x v="0"/>
    <s v="Maxwells"/>
    <s v="Sale"/>
    <n v="3041"/>
    <n v="3"/>
    <n v="1"/>
    <n v="1"/>
    <n v="694"/>
    <n v="1950"/>
    <s v="8 Upland Rd"/>
    <s v="Strathmore"/>
    <x v="8"/>
    <x v="0"/>
    <x v="4"/>
    <x v="0"/>
  </r>
  <r>
    <x v="87"/>
    <n v="1440000"/>
    <x v="0"/>
    <s v="Property Barons"/>
    <s v="Sale"/>
    <n v="3041"/>
    <n v="5"/>
    <n v="3"/>
    <n v="2"/>
    <n v="617"/>
    <n v="1990"/>
    <s v="25 Hayes Rd"/>
    <s v="Strathmore"/>
    <x v="8"/>
    <x v="0"/>
    <x v="4"/>
    <x v="0"/>
  </r>
  <r>
    <x v="87"/>
    <n v="479000"/>
    <x v="2"/>
    <s v="Flanders &amp; Fish"/>
    <s v="Sale"/>
    <n v="3032"/>
    <n v="2"/>
    <n v="2"/>
    <n v="1"/>
    <n v="0"/>
    <m/>
    <s v="2/105 Raleigh Rd"/>
    <s v="Maribyrnong"/>
    <x v="4"/>
    <x v="0"/>
    <x v="4"/>
    <x v="0"/>
  </r>
  <r>
    <x v="87"/>
    <n v="850000"/>
    <x v="0"/>
    <s v="Metro Ladder"/>
    <s v="Sale"/>
    <n v="3012"/>
    <n v="2"/>
    <n v="1"/>
    <n v="2"/>
    <n v="462"/>
    <n v="1960"/>
    <s v="23 Fontein St"/>
    <s v="West Footscray"/>
    <x v="4"/>
    <x v="0"/>
    <x v="4"/>
    <x v="0"/>
  </r>
  <r>
    <x v="87"/>
    <n v="920000"/>
    <x v="0"/>
    <s v="Cunninghams"/>
    <s v="Auction"/>
    <n v="3011"/>
    <n v="4"/>
    <n v="1"/>
    <n v="0"/>
    <n v="274"/>
    <m/>
    <s v="6 Staff St"/>
    <s v="Seddon"/>
    <x v="4"/>
    <x v="0"/>
    <x v="4"/>
    <x v="0"/>
  </r>
  <r>
    <x v="87"/>
    <n v="975000"/>
    <x v="0"/>
    <s v="Metro Ladder"/>
    <s v="Auction"/>
    <n v="3016"/>
    <n v="3"/>
    <n v="2"/>
    <n v="2"/>
    <n v="289"/>
    <m/>
    <s v="116a Hannan St"/>
    <s v="Williamstown"/>
    <x v="11"/>
    <x v="0"/>
    <x v="4"/>
    <x v="0"/>
  </r>
  <r>
    <x v="87"/>
    <n v="460000"/>
    <x v="1"/>
    <s v="Cunninghams"/>
    <s v="Auction"/>
    <n v="3163"/>
    <n v="2"/>
    <n v="1"/>
    <n v="1"/>
    <n v="0"/>
    <m/>
    <s v="19/225 Koornang Rd"/>
    <s v="Carnegie"/>
    <x v="9"/>
    <x v="2"/>
    <x v="4"/>
    <x v="0"/>
  </r>
  <r>
    <x v="87"/>
    <n v="651000"/>
    <x v="1"/>
    <s v="Flanders &amp; Fish"/>
    <s v="Sale"/>
    <n v="3165"/>
    <n v="2"/>
    <n v="1"/>
    <n v="1"/>
    <n v="265"/>
    <n v="1960"/>
    <s v="1/6 Richard St"/>
    <s v="Bentleigh East"/>
    <x v="9"/>
    <x v="2"/>
    <x v="4"/>
    <x v="0"/>
  </r>
  <r>
    <x v="87"/>
    <n v="477000"/>
    <x v="1"/>
    <s v="Cunninghams"/>
    <s v="Sale"/>
    <n v="3073"/>
    <n v="2"/>
    <n v="1"/>
    <n v="2"/>
    <n v="115"/>
    <m/>
    <s v="1/173 Edwardes St"/>
    <s v="Reservoir"/>
    <x v="10"/>
    <x v="1"/>
    <x v="4"/>
    <x v="0"/>
  </r>
  <r>
    <x v="87"/>
    <n v="535000"/>
    <x v="0"/>
    <s v="Cunninghams"/>
    <s v="Sale"/>
    <n v="3073"/>
    <n v="2"/>
    <n v="1"/>
    <n v="1"/>
    <n v="234"/>
    <n v="2014"/>
    <s v="17 Odowd St"/>
    <s v="Reservoir"/>
    <x v="10"/>
    <x v="1"/>
    <x v="4"/>
    <x v="0"/>
  </r>
  <r>
    <x v="87"/>
    <n v="555000"/>
    <x v="0"/>
    <s v="Best Bricks"/>
    <s v="Auction"/>
    <n v="3020"/>
    <n v="3"/>
    <n v="1"/>
    <n v="1"/>
    <n v="565"/>
    <m/>
    <s v="19 Balcombe St"/>
    <s v="Sunshine North"/>
    <x v="0"/>
    <x v="0"/>
    <x v="4"/>
    <x v="0"/>
  </r>
  <r>
    <x v="87"/>
    <n v="600000"/>
    <x v="0"/>
    <s v="Metro Ladder"/>
    <s v="Sale"/>
    <n v="3020"/>
    <n v="3"/>
    <n v="1"/>
    <n v="1"/>
    <n v="0"/>
    <n v="1950"/>
    <s v="14 Staughton St"/>
    <s v="Sunshine"/>
    <x v="0"/>
    <x v="0"/>
    <x v="4"/>
    <x v="0"/>
  </r>
  <r>
    <x v="87"/>
    <n v="588000"/>
    <x v="1"/>
    <s v="Jones and Jones"/>
    <s v="Sale"/>
    <n v="3101"/>
    <n v="2"/>
    <n v="1"/>
    <n v="1"/>
    <n v="0"/>
    <n v="1982"/>
    <s v="14/25 Derby St"/>
    <s v="Kew"/>
    <x v="14"/>
    <x v="2"/>
    <x v="4"/>
    <x v="0"/>
  </r>
  <r>
    <x v="87"/>
    <n v="2100000"/>
    <x v="0"/>
    <s v="Jones and Jones"/>
    <s v="Sale"/>
    <n v="3186"/>
    <n v="3"/>
    <n v="2"/>
    <n v="2"/>
    <n v="463"/>
    <n v="1970"/>
    <s v="30 Barkly St"/>
    <s v="Brighton"/>
    <x v="15"/>
    <x v="2"/>
    <x v="4"/>
    <x v="0"/>
  </r>
  <r>
    <x v="87"/>
    <n v="739000"/>
    <x v="1"/>
    <s v="Property Barons"/>
    <s v="Sale"/>
    <n v="3079"/>
    <n v="2"/>
    <n v="1"/>
    <n v="1"/>
    <n v="648"/>
    <n v="1965"/>
    <s v="5/52 Locksley Rd"/>
    <s v="Ivanhoe"/>
    <x v="17"/>
    <x v="3"/>
    <x v="4"/>
    <x v="0"/>
  </r>
  <r>
    <x v="88"/>
    <n v="1160000"/>
    <x v="0"/>
    <s v="Sanders"/>
    <s v="Sale"/>
    <n v="3125"/>
    <n v="3"/>
    <n v="1"/>
    <n v="1"/>
    <n v="786"/>
    <n v="1950"/>
    <s v="48 Station St"/>
    <s v="Burwood"/>
    <x v="2"/>
    <x v="2"/>
    <x v="4"/>
    <x v="0"/>
  </r>
  <r>
    <x v="88"/>
    <n v="405000"/>
    <x v="1"/>
    <s v="Jones and Jones"/>
    <s v="Auction"/>
    <n v="3142"/>
    <n v="1"/>
    <n v="1"/>
    <n v="1"/>
    <n v="0"/>
    <m/>
    <s v="8/5 Gordon St"/>
    <s v="Toorak"/>
    <x v="12"/>
    <x v="2"/>
    <x v="4"/>
    <x v="0"/>
  </r>
  <r>
    <x v="88"/>
    <n v="1690000"/>
    <x v="0"/>
    <s v="Cunninghams"/>
    <s v="Sale"/>
    <n v="3145"/>
    <n v="4"/>
    <n v="2"/>
    <n v="2"/>
    <n v="334"/>
    <n v="1920"/>
    <s v="102 Manning Rd"/>
    <s v="Malvern East"/>
    <x v="12"/>
    <x v="2"/>
    <x v="4"/>
    <x v="0"/>
  </r>
  <r>
    <x v="88"/>
    <n v="1595000"/>
    <x v="0"/>
    <s v="Cunninghams"/>
    <s v="Auction"/>
    <n v="3205"/>
    <n v="3"/>
    <n v="2"/>
    <n v="0"/>
    <n v="171"/>
    <n v="1890"/>
    <s v="72 Smith St"/>
    <s v="South Melbourne"/>
    <x v="5"/>
    <x v="2"/>
    <x v="4"/>
    <x v="0"/>
  </r>
  <r>
    <x v="88"/>
    <n v="480000"/>
    <x v="0"/>
    <s v="Cunninghams"/>
    <s v="Sale"/>
    <n v="3060"/>
    <n v="3"/>
    <n v="2"/>
    <n v="2"/>
    <n v="305"/>
    <m/>
    <s v="15 Dowding Cl"/>
    <s v="Fawkner"/>
    <x v="3"/>
    <x v="1"/>
    <x v="4"/>
    <x v="0"/>
  </r>
  <r>
    <x v="88"/>
    <n v="637000"/>
    <x v="0"/>
    <s v="Metro Ladder"/>
    <s v="Sale"/>
    <n v="3058"/>
    <n v="3"/>
    <n v="1"/>
    <n v="4"/>
    <n v="498"/>
    <n v="1950"/>
    <s v="127 Elizabeth St"/>
    <s v="Coburg North"/>
    <x v="3"/>
    <x v="1"/>
    <x v="4"/>
    <x v="0"/>
  </r>
  <r>
    <x v="88"/>
    <n v="740000"/>
    <x v="0"/>
    <s v="Cunninghams"/>
    <s v="Auction"/>
    <n v="3043"/>
    <n v="4"/>
    <n v="2"/>
    <n v="2"/>
    <n v="453"/>
    <n v="2007"/>
    <s v="8 Perth Ct"/>
    <s v="Gowanbrae"/>
    <x v="3"/>
    <x v="0"/>
    <x v="4"/>
    <x v="0"/>
  </r>
  <r>
    <x v="88"/>
    <n v="772500"/>
    <x v="0"/>
    <s v="Flanders &amp; Fish"/>
    <s v="Sale"/>
    <n v="3046"/>
    <n v="4"/>
    <n v="2"/>
    <n v="2"/>
    <n v="595"/>
    <n v="1983"/>
    <s v="41 Davies St"/>
    <s v="Hadfield"/>
    <x v="3"/>
    <x v="1"/>
    <x v="4"/>
    <x v="0"/>
  </r>
  <r>
    <x v="88"/>
    <n v="660000"/>
    <x v="1"/>
    <s v="Property Barons"/>
    <s v="Sale"/>
    <n v="3042"/>
    <n v="2"/>
    <n v="2"/>
    <n v="1"/>
    <n v="217"/>
    <n v="2006"/>
    <s v="3/42 Sapphire St"/>
    <s v="Niddrie"/>
    <x v="8"/>
    <x v="0"/>
    <x v="4"/>
    <x v="0"/>
  </r>
  <r>
    <x v="88"/>
    <n v="845000"/>
    <x v="0"/>
    <s v="Metro Ladder"/>
    <s v="Sale"/>
    <n v="3033"/>
    <n v="4"/>
    <n v="1"/>
    <n v="1"/>
    <n v="622"/>
    <n v="1965"/>
    <s v="74 Lincoln Dr"/>
    <s v="Keilor East"/>
    <x v="8"/>
    <x v="0"/>
    <x v="4"/>
    <x v="0"/>
  </r>
  <r>
    <x v="88"/>
    <n v="460000"/>
    <x v="1"/>
    <s v="Cunninghams"/>
    <s v="Auction"/>
    <n v="3003"/>
    <n v="1"/>
    <n v="1"/>
    <n v="1"/>
    <n v="0"/>
    <n v="2000"/>
    <s v="10/18 Ireland St"/>
    <s v="West Melbourne"/>
    <x v="13"/>
    <x v="1"/>
    <x v="4"/>
    <x v="0"/>
  </r>
  <r>
    <x v="88"/>
    <n v="540000"/>
    <x v="1"/>
    <s v="Metro Ladder"/>
    <s v="Sale"/>
    <n v="3141"/>
    <n v="1"/>
    <n v="1"/>
    <n v="1"/>
    <n v="480"/>
    <n v="1930"/>
    <s v="3/38 Arnold St"/>
    <s v="South Yarra"/>
    <x v="13"/>
    <x v="2"/>
    <x v="4"/>
    <x v="0"/>
  </r>
  <r>
    <x v="88"/>
    <n v="615000"/>
    <x v="1"/>
    <s v="Metro Ladder"/>
    <s v="Sale"/>
    <n v="3011"/>
    <n v="2"/>
    <n v="1"/>
    <n v="3"/>
    <n v="207"/>
    <n v="1960"/>
    <s v="6/63 Everard St"/>
    <s v="Footscray"/>
    <x v="4"/>
    <x v="0"/>
    <x v="4"/>
    <x v="0"/>
  </r>
  <r>
    <x v="88"/>
    <n v="670000"/>
    <x v="0"/>
    <s v="Cunninghams"/>
    <s v="Auction"/>
    <n v="3013"/>
    <n v="3"/>
    <n v="1"/>
    <n v="1"/>
    <n v="463"/>
    <n v="1950"/>
    <s v="76 Kidman St"/>
    <s v="Yarraville"/>
    <x v="4"/>
    <x v="0"/>
    <x v="4"/>
    <x v="0"/>
  </r>
  <r>
    <x v="88"/>
    <n v="1650000"/>
    <x v="0"/>
    <s v="Cunninghams"/>
    <s v="Auction"/>
    <n v="3185"/>
    <n v="4"/>
    <n v="3"/>
    <n v="2"/>
    <n v="386"/>
    <n v="1913"/>
    <s v="9 Ripon Gr"/>
    <s v="Elsternwick"/>
    <x v="9"/>
    <x v="2"/>
    <x v="4"/>
    <x v="0"/>
  </r>
  <r>
    <x v="88"/>
    <n v="1500000"/>
    <x v="0"/>
    <s v="Metro Ladder"/>
    <s v="Auction"/>
    <n v="3104"/>
    <n v="5"/>
    <n v="2"/>
    <n v="2"/>
    <n v="605"/>
    <m/>
    <s v="11 Highview Rd"/>
    <s v="Balwyn North"/>
    <x v="14"/>
    <x v="2"/>
    <x v="4"/>
    <x v="0"/>
  </r>
  <r>
    <x v="88"/>
    <n v="3171000"/>
    <x v="0"/>
    <s v="Cunninghams"/>
    <s v="Sale"/>
    <n v="3186"/>
    <n v="5"/>
    <n v="2"/>
    <n v="2"/>
    <n v="710"/>
    <n v="2000"/>
    <s v="15 Hanby St"/>
    <s v="Brighton"/>
    <x v="15"/>
    <x v="2"/>
    <x v="4"/>
    <x v="0"/>
  </r>
  <r>
    <x v="88"/>
    <n v="2400000"/>
    <x v="0"/>
    <s v="Jones and Jones"/>
    <s v="Sale"/>
    <n v="3079"/>
    <n v="4"/>
    <n v="2"/>
    <n v="2"/>
    <n v="1252"/>
    <n v="1920"/>
    <s v="20 Locksley Rd"/>
    <s v="Ivanhoe"/>
    <x v="17"/>
    <x v="3"/>
    <x v="4"/>
    <x v="0"/>
  </r>
  <r>
    <x v="89"/>
    <n v="1000000"/>
    <x v="1"/>
    <s v="Jones and Jones"/>
    <s v="Auction"/>
    <n v="3144"/>
    <n v="3"/>
    <n v="2"/>
    <n v="1"/>
    <n v="176"/>
    <m/>
    <s v="4/8 Park St"/>
    <s v="Malvern"/>
    <x v="12"/>
    <x v="2"/>
    <x v="4"/>
    <x v="0"/>
  </r>
  <r>
    <x v="89"/>
    <n v="1405000"/>
    <x v="1"/>
    <s v="Cunninghams"/>
    <s v="Sale"/>
    <n v="3207"/>
    <n v="2"/>
    <n v="2"/>
    <n v="1"/>
    <n v="0"/>
    <m/>
    <s v="103/2 Pier St"/>
    <s v="Port Melbourne"/>
    <x v="5"/>
    <x v="2"/>
    <x v="4"/>
    <x v="0"/>
  </r>
  <r>
    <x v="89"/>
    <n v="265000"/>
    <x v="1"/>
    <s v="Melbourne Homes"/>
    <s v="Auction"/>
    <n v="3055"/>
    <n v="1"/>
    <n v="1"/>
    <n v="1"/>
    <n v="0"/>
    <n v="2000"/>
    <s v="1/455 Albion St"/>
    <s v="Brunswick West"/>
    <x v="3"/>
    <x v="1"/>
    <x v="4"/>
    <x v="0"/>
  </r>
  <r>
    <x v="89"/>
    <n v="435000"/>
    <x v="1"/>
    <s v="Jones and Jones"/>
    <s v="Auction"/>
    <n v="3056"/>
    <n v="2"/>
    <n v="1"/>
    <n v="1"/>
    <n v="0"/>
    <n v="1973"/>
    <s v="11/68 De Carle St"/>
    <s v="Brunswick"/>
    <x v="3"/>
    <x v="1"/>
    <x v="4"/>
    <x v="0"/>
  </r>
  <r>
    <x v="89"/>
    <n v="1261000"/>
    <x v="0"/>
    <s v="Cunninghams"/>
    <s v="Sale"/>
    <n v="3056"/>
    <n v="3"/>
    <n v="1"/>
    <n v="1"/>
    <n v="216"/>
    <n v="1910"/>
    <s v="175 Edward St"/>
    <s v="Brunswick"/>
    <x v="3"/>
    <x v="1"/>
    <x v="4"/>
    <x v="0"/>
  </r>
  <r>
    <x v="89"/>
    <n v="1550000"/>
    <x v="0"/>
    <s v="Cunninghams"/>
    <s v="Sale"/>
    <n v="3056"/>
    <n v="3"/>
    <n v="1"/>
    <n v="1"/>
    <n v="346"/>
    <n v="1900"/>
    <s v="19 Horne St"/>
    <s v="Brunswick"/>
    <x v="3"/>
    <x v="1"/>
    <x v="4"/>
    <x v="0"/>
  </r>
  <r>
    <x v="89"/>
    <n v="829000"/>
    <x v="0"/>
    <s v="Cunninghams"/>
    <s v="Sale"/>
    <n v="3031"/>
    <n v="3"/>
    <n v="2"/>
    <n v="2"/>
    <n v="84"/>
    <m/>
    <s v="61 Willis St"/>
    <s v="Kensington"/>
    <x v="13"/>
    <x v="1"/>
    <x v="4"/>
    <x v="0"/>
  </r>
  <r>
    <x v="89"/>
    <n v="1170000"/>
    <x v="0"/>
    <s v="Cunninghams"/>
    <s v="Sale"/>
    <n v="3053"/>
    <n v="2"/>
    <n v="1"/>
    <n v="1"/>
    <n v="144"/>
    <n v="1890"/>
    <s v="34 Barkly St"/>
    <s v="Carlton"/>
    <x v="13"/>
    <x v="1"/>
    <x v="4"/>
    <x v="0"/>
  </r>
  <r>
    <x v="89"/>
    <n v="2033000"/>
    <x v="0"/>
    <s v="Cunninghams"/>
    <s v="Sale"/>
    <n v="3053"/>
    <n v="4"/>
    <n v="2"/>
    <n v="2"/>
    <n v="123"/>
    <m/>
    <s v="32 Dorrit St"/>
    <s v="Carlton"/>
    <x v="13"/>
    <x v="1"/>
    <x v="4"/>
    <x v="0"/>
  </r>
  <r>
    <x v="89"/>
    <n v="765000"/>
    <x v="0"/>
    <s v="Cunninghams"/>
    <s v="Sale"/>
    <n v="3204"/>
    <n v="2"/>
    <n v="1"/>
    <n v="2"/>
    <n v="300"/>
    <m/>
    <s v="616 North Rd"/>
    <s v="Ormond"/>
    <x v="9"/>
    <x v="2"/>
    <x v="4"/>
    <x v="0"/>
  </r>
  <r>
    <x v="89"/>
    <n v="1262000"/>
    <x v="0"/>
    <s v="Metro Ladder"/>
    <s v="Sale"/>
    <n v="3162"/>
    <n v="2"/>
    <n v="2"/>
    <n v="2"/>
    <n v="464"/>
    <n v="2016"/>
    <s v="136 Sycamore St"/>
    <s v="Caulfield South"/>
    <x v="9"/>
    <x v="2"/>
    <x v="4"/>
    <x v="0"/>
  </r>
  <r>
    <x v="89"/>
    <n v="245000"/>
    <x v="1"/>
    <s v="Cunninghams"/>
    <s v="Auction"/>
    <n v="3071"/>
    <n v="1"/>
    <n v="1"/>
    <n v="1"/>
    <n v="0"/>
    <m/>
    <s v="8/89 Ballantyne St"/>
    <s v="Thornbury"/>
    <x v="10"/>
    <x v="1"/>
    <x v="4"/>
    <x v="0"/>
  </r>
  <r>
    <x v="89"/>
    <n v="425000"/>
    <x v="0"/>
    <s v="Property Barons"/>
    <s v="Sale"/>
    <n v="3020"/>
    <n v="2"/>
    <n v="1"/>
    <n v="1"/>
    <n v="225"/>
    <n v="2000"/>
    <s v="4/162 Cornwall Rd"/>
    <s v="Sunshine"/>
    <x v="0"/>
    <x v="0"/>
    <x v="4"/>
    <x v="0"/>
  </r>
  <r>
    <x v="89"/>
    <n v="1400000"/>
    <x v="0"/>
    <s v="Jones and Jones"/>
    <s v="Auction"/>
    <n v="3124"/>
    <n v="4"/>
    <n v="1"/>
    <n v="0"/>
    <n v="693"/>
    <n v="1935"/>
    <s v="5 Nicholsdale Rd"/>
    <s v="Camberwell"/>
    <x v="14"/>
    <x v="2"/>
    <x v="4"/>
    <x v="0"/>
  </r>
  <r>
    <x v="89"/>
    <n v="1875000"/>
    <x v="0"/>
    <s v="Flanders &amp; Fish"/>
    <s v="Auction"/>
    <n v="3104"/>
    <n v="5"/>
    <n v="3"/>
    <n v="2"/>
    <n v="842"/>
    <n v="1961"/>
    <s v="430 Balwyn Rd"/>
    <s v="Balwyn North"/>
    <x v="14"/>
    <x v="2"/>
    <x v="4"/>
    <x v="0"/>
  </r>
  <r>
    <x v="89"/>
    <n v="2065000"/>
    <x v="0"/>
    <s v="Jones and Jones"/>
    <s v="Sale"/>
    <n v="3122"/>
    <n v="3"/>
    <n v="1"/>
    <n v="1"/>
    <n v="351"/>
    <n v="1910"/>
    <s v="3 Randolph St"/>
    <s v="Hawthorn"/>
    <x v="14"/>
    <x v="2"/>
    <x v="4"/>
    <x v="0"/>
  </r>
  <r>
    <x v="89"/>
    <n v="2170000"/>
    <x v="0"/>
    <s v="Flanders &amp; Fish"/>
    <s v="Auction"/>
    <n v="3104"/>
    <n v="4"/>
    <n v="2"/>
    <n v="2"/>
    <n v="1040"/>
    <m/>
    <s v="3 Alpha St"/>
    <s v="Balwyn North"/>
    <x v="14"/>
    <x v="2"/>
    <x v="4"/>
    <x v="0"/>
  </r>
  <r>
    <x v="89"/>
    <n v="360000"/>
    <x v="1"/>
    <s v="Property Barons"/>
    <s v="Auction"/>
    <n v="3081"/>
    <n v="2"/>
    <n v="1"/>
    <n v="1"/>
    <n v="89"/>
    <n v="1970"/>
    <s v="15/459 Waterdale Rd"/>
    <s v="Heidelberg West"/>
    <x v="17"/>
    <x v="3"/>
    <x v="4"/>
    <x v="0"/>
  </r>
  <r>
    <x v="89"/>
    <n v="646250"/>
    <x v="0"/>
    <s v="Cunninghams"/>
    <s v="Sale"/>
    <n v="3081"/>
    <n v="3"/>
    <n v="1"/>
    <n v="2"/>
    <n v="616"/>
    <n v="1965"/>
    <s v="5 Mulberry Pde"/>
    <s v="Heidelberg West"/>
    <x v="17"/>
    <x v="3"/>
    <x v="4"/>
    <x v="0"/>
  </r>
  <r>
    <x v="89"/>
    <n v="1100000"/>
    <x v="0"/>
    <s v="Metro Ladder"/>
    <s v="Auction"/>
    <n v="3084"/>
    <n v="3"/>
    <n v="2"/>
    <n v="1"/>
    <n v="555"/>
    <n v="1988"/>
    <s v="107 Banksia St"/>
    <s v="Eaglemont"/>
    <x v="17"/>
    <x v="3"/>
    <x v="4"/>
    <x v="0"/>
  </r>
  <r>
    <x v="90"/>
    <n v="623500"/>
    <x v="1"/>
    <s v="Metro Ladder"/>
    <s v="Auction"/>
    <n v="3141"/>
    <n v="2"/>
    <n v="1"/>
    <n v="1"/>
    <n v="0"/>
    <n v="1970"/>
    <s v="8/24 Fitzgerald St"/>
    <s v="South Yarra"/>
    <x v="12"/>
    <x v="2"/>
    <x v="4"/>
    <x v="0"/>
  </r>
  <r>
    <x v="90"/>
    <n v="470000"/>
    <x v="1"/>
    <s v="Cunninghams"/>
    <s v="Auction"/>
    <n v="3207"/>
    <n v="1"/>
    <n v="1"/>
    <n v="1"/>
    <n v="0"/>
    <m/>
    <s v="202/52 Dow St"/>
    <s v="Port Melbourne"/>
    <x v="5"/>
    <x v="2"/>
    <x v="4"/>
    <x v="0"/>
  </r>
  <r>
    <x v="90"/>
    <n v="500000"/>
    <x v="1"/>
    <s v="Melbourne Homes"/>
    <s v="Auction"/>
    <n v="3184"/>
    <n v="2"/>
    <n v="1"/>
    <n v="1"/>
    <n v="0"/>
    <n v="1970"/>
    <s v="6/26 Ruskin St"/>
    <s v="Elwood"/>
    <x v="5"/>
    <x v="2"/>
    <x v="4"/>
    <x v="0"/>
  </r>
  <r>
    <x v="90"/>
    <n v="700000"/>
    <x v="1"/>
    <s v="Sanders"/>
    <s v="Auction"/>
    <n v="3206"/>
    <n v="2"/>
    <n v="1"/>
    <n v="1"/>
    <n v="0"/>
    <n v="1970"/>
    <s v="6/82 Patterson St"/>
    <s v="Middle Park"/>
    <x v="5"/>
    <x v="2"/>
    <x v="4"/>
    <x v="0"/>
  </r>
  <r>
    <x v="90"/>
    <n v="1320000"/>
    <x v="0"/>
    <s v="Jones and Jones"/>
    <s v="Sale"/>
    <n v="3181"/>
    <n v="3"/>
    <n v="1"/>
    <n v="0"/>
    <n v="365"/>
    <m/>
    <s v="19 Newry St"/>
    <s v="Windsor"/>
    <x v="5"/>
    <x v="2"/>
    <x v="4"/>
    <x v="0"/>
  </r>
  <r>
    <x v="90"/>
    <n v="1250000"/>
    <x v="0"/>
    <s v="Sanders"/>
    <s v="Sale"/>
    <n v="3039"/>
    <n v="3"/>
    <n v="2"/>
    <n v="1"/>
    <n v="283"/>
    <n v="2002"/>
    <s v="1a Ardmillan Rd"/>
    <s v="Moonee Ponds"/>
    <x v="8"/>
    <x v="0"/>
    <x v="4"/>
    <x v="0"/>
  </r>
  <r>
    <x v="90"/>
    <n v="500000"/>
    <x v="1"/>
    <s v="Cunninghams"/>
    <s v="Sale"/>
    <n v="3053"/>
    <n v="2"/>
    <n v="2"/>
    <n v="1"/>
    <n v="0"/>
    <n v="2010"/>
    <s v="403/20 Reeves St"/>
    <s v="Carlton"/>
    <x v="13"/>
    <x v="1"/>
    <x v="4"/>
    <x v="0"/>
  </r>
  <r>
    <x v="90"/>
    <n v="940000"/>
    <x v="0"/>
    <s v="Cunninghams"/>
    <s v="Auction"/>
    <n v="3032"/>
    <n v="4"/>
    <n v="2"/>
    <n v="1"/>
    <n v="516"/>
    <m/>
    <s v="3 Valnere St"/>
    <s v="Maribyrnong"/>
    <x v="4"/>
    <x v="0"/>
    <x v="4"/>
    <x v="0"/>
  </r>
  <r>
    <x v="90"/>
    <n v="331000"/>
    <x v="1"/>
    <s v="Melbourne Homes"/>
    <s v="Sale"/>
    <n v="3016"/>
    <n v="1"/>
    <n v="1"/>
    <n v="1"/>
    <n v="0"/>
    <m/>
    <s v="2/125 Ferguson St"/>
    <s v="Williamstown"/>
    <x v="11"/>
    <x v="0"/>
    <x v="4"/>
    <x v="0"/>
  </r>
  <r>
    <x v="90"/>
    <n v="380000"/>
    <x v="1"/>
    <s v="Sanders"/>
    <s v="Auction"/>
    <n v="3016"/>
    <n v="2"/>
    <n v="1"/>
    <n v="1"/>
    <n v="0"/>
    <n v="1960"/>
    <s v="12/29 Champion Rd"/>
    <s v="Williamstown North"/>
    <x v="11"/>
    <x v="0"/>
    <x v="4"/>
    <x v="0"/>
  </r>
  <r>
    <x v="90"/>
    <n v="753000"/>
    <x v="0"/>
    <s v="Property Barons"/>
    <s v="Sale"/>
    <n v="3018"/>
    <n v="3"/>
    <n v="2"/>
    <n v="2"/>
    <n v="529"/>
    <m/>
    <s v="24 McIntyre Dr"/>
    <s v="Altona"/>
    <x v="11"/>
    <x v="0"/>
    <x v="4"/>
    <x v="0"/>
  </r>
  <r>
    <x v="90"/>
    <n v="1050000"/>
    <x v="0"/>
    <s v="Jones and Jones"/>
    <s v="Sale"/>
    <n v="3165"/>
    <n v="3"/>
    <n v="1"/>
    <n v="4"/>
    <n v="726"/>
    <n v="1950"/>
    <s v="12 Barrani St"/>
    <s v="Bentleigh East"/>
    <x v="9"/>
    <x v="2"/>
    <x v="4"/>
    <x v="0"/>
  </r>
  <r>
    <x v="90"/>
    <n v="1075000"/>
    <x v="0"/>
    <s v="Metro Ladder"/>
    <s v="Auction"/>
    <n v="3187"/>
    <n v="3"/>
    <n v="2"/>
    <n v="2"/>
    <n v="312"/>
    <n v="1990"/>
    <s v="12 Thomas St"/>
    <s v="Brighton East"/>
    <x v="9"/>
    <x v="2"/>
    <x v="4"/>
    <x v="0"/>
  </r>
  <r>
    <x v="90"/>
    <n v="1197000"/>
    <x v="0"/>
    <s v="Jones and Jones"/>
    <s v="Sale"/>
    <n v="3165"/>
    <n v="3"/>
    <n v="1"/>
    <n v="2"/>
    <n v="692"/>
    <n v="1949"/>
    <s v="54 Elizabeth St"/>
    <s v="Bentleigh East"/>
    <x v="9"/>
    <x v="2"/>
    <x v="4"/>
    <x v="0"/>
  </r>
  <r>
    <x v="90"/>
    <n v="1600000"/>
    <x v="0"/>
    <s v="Jones and Jones"/>
    <s v="Sale"/>
    <n v="3163"/>
    <n v="3"/>
    <n v="2"/>
    <n v="2"/>
    <n v="751"/>
    <n v="1923"/>
    <s v="1 Frogmore Rd"/>
    <s v="Carnegie"/>
    <x v="9"/>
    <x v="2"/>
    <x v="4"/>
    <x v="0"/>
  </r>
  <r>
    <x v="90"/>
    <n v="660000"/>
    <x v="0"/>
    <s v="Property Barons"/>
    <s v="Auction"/>
    <n v="3072"/>
    <n v="4"/>
    <n v="2"/>
    <n v="1"/>
    <n v="0"/>
    <m/>
    <s v="33 George St"/>
    <s v="Preston"/>
    <x v="10"/>
    <x v="1"/>
    <x v="4"/>
    <x v="0"/>
  </r>
  <r>
    <x v="90"/>
    <n v="860000"/>
    <x v="0"/>
    <s v="Cunninghams"/>
    <s v="Auction"/>
    <n v="3070"/>
    <n v="3"/>
    <n v="1"/>
    <n v="1"/>
    <n v="213"/>
    <m/>
    <s v="77 Dennis St"/>
    <s v="Northcote"/>
    <x v="10"/>
    <x v="1"/>
    <x v="4"/>
    <x v="0"/>
  </r>
  <r>
    <x v="90"/>
    <n v="1186000"/>
    <x v="0"/>
    <s v="Cunninghams"/>
    <s v="Auction"/>
    <n v="3073"/>
    <n v="4"/>
    <n v="1"/>
    <n v="2"/>
    <n v="895"/>
    <n v="1940"/>
    <s v="16 Birdwood St"/>
    <s v="Reservoir"/>
    <x v="10"/>
    <x v="1"/>
    <x v="4"/>
    <x v="0"/>
  </r>
  <r>
    <x v="90"/>
    <n v="1900000"/>
    <x v="0"/>
    <s v="Metro Ladder"/>
    <s v="Auction"/>
    <n v="3070"/>
    <n v="4"/>
    <n v="2"/>
    <n v="1"/>
    <n v="537"/>
    <m/>
    <s v="27 Vauxhall Rd"/>
    <s v="Northcote"/>
    <x v="10"/>
    <x v="1"/>
    <x v="4"/>
    <x v="0"/>
  </r>
  <r>
    <x v="90"/>
    <n v="1390000"/>
    <x v="0"/>
    <s v="Property Barons"/>
    <s v="Sale"/>
    <n v="3146"/>
    <n v="4"/>
    <n v="2"/>
    <n v="3"/>
    <n v="397"/>
    <m/>
    <s v="1 Rosedale Rd"/>
    <s v="Glen Iris"/>
    <x v="14"/>
    <x v="2"/>
    <x v="4"/>
    <x v="0"/>
  </r>
  <r>
    <x v="90"/>
    <n v="2125000"/>
    <x v="0"/>
    <s v="Jones and Jones"/>
    <s v="Auction"/>
    <n v="3103"/>
    <n v="3"/>
    <n v="2"/>
    <n v="2"/>
    <n v="699"/>
    <n v="1985"/>
    <s v="3 Westminster St"/>
    <s v="Balwyn"/>
    <x v="14"/>
    <x v="2"/>
    <x v="4"/>
    <x v="0"/>
  </r>
  <r>
    <x v="90"/>
    <n v="633000"/>
    <x v="1"/>
    <s v="Property Barons"/>
    <s v="Sale"/>
    <n v="3084"/>
    <n v="2"/>
    <n v="1"/>
    <n v="1"/>
    <n v="210"/>
    <m/>
    <s v="5/37 Grandview Gr"/>
    <s v="Rosanna"/>
    <x v="17"/>
    <x v="3"/>
    <x v="4"/>
    <x v="0"/>
  </r>
  <r>
    <x v="91"/>
    <n v="770000"/>
    <x v="0"/>
    <s v="Jones and Jones"/>
    <s v="Auction"/>
    <n v="3068"/>
    <n v="2"/>
    <n v="2"/>
    <n v="1"/>
    <n v="134"/>
    <n v="1905"/>
    <s v="51 Rae St"/>
    <s v="Fitzroy North"/>
    <x v="1"/>
    <x v="1"/>
    <x v="4"/>
    <x v="0"/>
  </r>
  <r>
    <x v="91"/>
    <n v="1025000"/>
    <x v="0"/>
    <s v="Jones and Jones"/>
    <s v="Sale"/>
    <n v="3121"/>
    <n v="2"/>
    <n v="1"/>
    <n v="1"/>
    <n v="169"/>
    <n v="1900"/>
    <s v="32 Duke St"/>
    <s v="Richmond"/>
    <x v="1"/>
    <x v="1"/>
    <x v="4"/>
    <x v="0"/>
  </r>
  <r>
    <x v="91"/>
    <n v="625000"/>
    <x v="1"/>
    <s v="Zimmerman"/>
    <s v="Auction"/>
    <n v="3207"/>
    <n v="2"/>
    <n v="2"/>
    <n v="1"/>
    <n v="2166"/>
    <m/>
    <s v="220/99 Dow St"/>
    <s v="Port Melbourne"/>
    <x v="5"/>
    <x v="2"/>
    <x v="4"/>
    <x v="0"/>
  </r>
  <r>
    <x v="91"/>
    <n v="731000"/>
    <x v="0"/>
    <s v="Metro Ladder"/>
    <s v="Sale"/>
    <n v="3044"/>
    <n v="3"/>
    <n v="1"/>
    <n v="2"/>
    <n v="568"/>
    <n v="1960"/>
    <s v="24 Alexandra St"/>
    <s v="Pascoe Vale"/>
    <x v="3"/>
    <x v="1"/>
    <x v="4"/>
    <x v="0"/>
  </r>
  <r>
    <x v="91"/>
    <n v="807000"/>
    <x v="2"/>
    <s v="Metro Ladder"/>
    <s v="Sale"/>
    <n v="3033"/>
    <n v="4"/>
    <n v="2"/>
    <n v="2"/>
    <n v="319"/>
    <m/>
    <s v="21 Henry St"/>
    <s v="Keilor East"/>
    <x v="8"/>
    <x v="0"/>
    <x v="4"/>
    <x v="0"/>
  </r>
  <r>
    <x v="91"/>
    <n v="991000"/>
    <x v="0"/>
    <s v="Flanders &amp; Fish"/>
    <s v="Sale"/>
    <n v="3031"/>
    <n v="3"/>
    <n v="1"/>
    <n v="4"/>
    <n v="402"/>
    <n v="1915"/>
    <s v="20 Glance St"/>
    <s v="Flemington"/>
    <x v="8"/>
    <x v="1"/>
    <x v="4"/>
    <x v="0"/>
  </r>
  <r>
    <x v="91"/>
    <n v="990000"/>
    <x v="1"/>
    <s v="Cunninghams"/>
    <s v="Sale"/>
    <n v="3006"/>
    <n v="4"/>
    <n v="3"/>
    <n v="1"/>
    <n v="0"/>
    <n v="1995"/>
    <s v="6/77 Dodds St"/>
    <s v="Southbank"/>
    <x v="13"/>
    <x v="2"/>
    <x v="4"/>
    <x v="0"/>
  </r>
  <r>
    <x v="91"/>
    <n v="1260000"/>
    <x v="0"/>
    <s v="Flanders &amp; Fish"/>
    <s v="Sale"/>
    <n v="3003"/>
    <n v="3"/>
    <n v="3"/>
    <n v="2"/>
    <n v="506"/>
    <n v="2000"/>
    <s v="115 Abbotsford St"/>
    <s v="West Melbourne"/>
    <x v="13"/>
    <x v="1"/>
    <x v="4"/>
    <x v="0"/>
  </r>
  <r>
    <x v="91"/>
    <n v="1630100"/>
    <x v="0"/>
    <s v="Sanders"/>
    <s v="Sale"/>
    <n v="3053"/>
    <n v="4"/>
    <n v="2"/>
    <n v="0"/>
    <n v="132"/>
    <n v="1890"/>
    <s v="176 Cardigan St"/>
    <s v="Carlton"/>
    <x v="13"/>
    <x v="1"/>
    <x v="4"/>
    <x v="0"/>
  </r>
  <r>
    <x v="91"/>
    <n v="375000"/>
    <x v="0"/>
    <s v="Metro Ladder"/>
    <s v="Sale"/>
    <n v="3011"/>
    <n v="2"/>
    <n v="1"/>
    <n v="1"/>
    <n v="0"/>
    <n v="1968"/>
    <s v="3/8 Eleanor St"/>
    <s v="Footscray"/>
    <x v="4"/>
    <x v="0"/>
    <x v="4"/>
    <x v="0"/>
  </r>
  <r>
    <x v="91"/>
    <n v="673000"/>
    <x v="0"/>
    <s v="Cunninghams"/>
    <s v="Auction"/>
    <n v="3012"/>
    <n v="3"/>
    <n v="1"/>
    <n v="2"/>
    <n v="285"/>
    <n v="1910"/>
    <s v="1/166 Mitchell St"/>
    <s v="Maidstone"/>
    <x v="4"/>
    <x v="0"/>
    <x v="4"/>
    <x v="0"/>
  </r>
  <r>
    <x v="91"/>
    <n v="1100000"/>
    <x v="0"/>
    <s v="Cunninghams"/>
    <s v="Auction"/>
    <n v="3032"/>
    <n v="4"/>
    <n v="2"/>
    <n v="2"/>
    <n v="586"/>
    <m/>
    <s v="9 Dale St"/>
    <s v="Maribyrnong"/>
    <x v="4"/>
    <x v="0"/>
    <x v="4"/>
    <x v="0"/>
  </r>
  <r>
    <x v="91"/>
    <n v="1395000"/>
    <x v="0"/>
    <s v="Maxwells"/>
    <s v="Auction"/>
    <n v="3011"/>
    <n v="3"/>
    <n v="1"/>
    <n v="2"/>
    <n v="467"/>
    <n v="1946"/>
    <s v="11 Hotham St"/>
    <s v="Seddon"/>
    <x v="4"/>
    <x v="0"/>
    <x v="4"/>
    <x v="0"/>
  </r>
  <r>
    <x v="91"/>
    <n v="513500"/>
    <x v="1"/>
    <s v="Zimmerman"/>
    <s v="Sale"/>
    <n v="3016"/>
    <n v="2"/>
    <n v="1"/>
    <n v="1"/>
    <n v="0"/>
    <n v="1980"/>
    <s v="5/77 Dover Rd"/>
    <s v="Williamstown"/>
    <x v="11"/>
    <x v="0"/>
    <x v="4"/>
    <x v="0"/>
  </r>
  <r>
    <x v="91"/>
    <n v="1460000"/>
    <x v="0"/>
    <s v="Sanders"/>
    <s v="Sale"/>
    <n v="3016"/>
    <n v="3"/>
    <n v="1"/>
    <n v="2"/>
    <n v="373"/>
    <n v="1970"/>
    <s v="98 Osborne St"/>
    <s v="Williamstown"/>
    <x v="11"/>
    <x v="0"/>
    <x v="4"/>
    <x v="0"/>
  </r>
  <r>
    <x v="91"/>
    <n v="930000"/>
    <x v="0"/>
    <s v="Metro Ladder"/>
    <s v="Sale"/>
    <n v="3163"/>
    <n v="2"/>
    <n v="1"/>
    <n v="1"/>
    <n v="264"/>
    <n v="1930"/>
    <s v="2 Kokaribb Rd"/>
    <s v="Carnegie"/>
    <x v="9"/>
    <x v="2"/>
    <x v="4"/>
    <x v="0"/>
  </r>
  <r>
    <x v="91"/>
    <n v="1160000"/>
    <x v="2"/>
    <s v="Metro Ladder"/>
    <s v="Sale"/>
    <n v="3163"/>
    <n v="3"/>
    <n v="2"/>
    <n v="2"/>
    <n v="302"/>
    <n v="2000"/>
    <s v="3 Churchill Cl"/>
    <s v="Murrumbeena"/>
    <x v="9"/>
    <x v="2"/>
    <x v="4"/>
    <x v="0"/>
  </r>
  <r>
    <x v="91"/>
    <n v="1506000"/>
    <x v="0"/>
    <s v="Jones and Jones"/>
    <s v="Sale"/>
    <n v="3163"/>
    <n v="4"/>
    <n v="2"/>
    <n v="2"/>
    <n v="561"/>
    <n v="1925"/>
    <s v="42 Margaret St"/>
    <s v="Carnegie"/>
    <x v="9"/>
    <x v="2"/>
    <x v="4"/>
    <x v="0"/>
  </r>
  <r>
    <x v="91"/>
    <n v="390000"/>
    <x v="1"/>
    <s v="Cunninghams"/>
    <s v="Auction"/>
    <n v="3073"/>
    <n v="2"/>
    <n v="1"/>
    <n v="1"/>
    <n v="122"/>
    <n v="1980"/>
    <s v="4/7 Pershing St"/>
    <s v="Reservoir"/>
    <x v="10"/>
    <x v="1"/>
    <x v="4"/>
    <x v="0"/>
  </r>
  <r>
    <x v="91"/>
    <n v="923000"/>
    <x v="0"/>
    <s v="Cunninghams"/>
    <s v="Sale"/>
    <n v="3072"/>
    <n v="3"/>
    <n v="1"/>
    <n v="0"/>
    <n v="333"/>
    <n v="1920"/>
    <s v="27 South St"/>
    <s v="Preston"/>
    <x v="10"/>
    <x v="1"/>
    <x v="4"/>
    <x v="0"/>
  </r>
  <r>
    <x v="91"/>
    <n v="1590000"/>
    <x v="0"/>
    <s v="Jones and Jones"/>
    <s v="Auction"/>
    <n v="3070"/>
    <n v="4"/>
    <n v="1"/>
    <n v="1"/>
    <n v="484"/>
    <n v="1925"/>
    <s v="51 Kellett St"/>
    <s v="Northcote"/>
    <x v="10"/>
    <x v="1"/>
    <x v="4"/>
    <x v="0"/>
  </r>
  <r>
    <x v="91"/>
    <n v="1860000"/>
    <x v="0"/>
    <s v="Cunninghams"/>
    <s v="Sale"/>
    <n v="3070"/>
    <n v="3"/>
    <n v="3"/>
    <n v="1"/>
    <n v="448"/>
    <m/>
    <s v="64 Union St"/>
    <s v="Northcote"/>
    <x v="10"/>
    <x v="1"/>
    <x v="4"/>
    <x v="0"/>
  </r>
  <r>
    <x v="91"/>
    <n v="1600000"/>
    <x v="0"/>
    <s v="Cunninghams"/>
    <s v="Auction"/>
    <n v="3123"/>
    <n v="3"/>
    <n v="2"/>
    <n v="2"/>
    <n v="200"/>
    <m/>
    <s v="2/2 Myrniong Gr"/>
    <s v="Hawthorn East"/>
    <x v="14"/>
    <x v="2"/>
    <x v="4"/>
    <x v="0"/>
  </r>
  <r>
    <x v="91"/>
    <n v="1615000"/>
    <x v="0"/>
    <s v="Jones and Jones"/>
    <s v="Sale"/>
    <n v="3123"/>
    <n v="3"/>
    <n v="3"/>
    <n v="4"/>
    <n v="459"/>
    <m/>
    <s v="1051 Burke Rd"/>
    <s v="Hawthorn East"/>
    <x v="14"/>
    <x v="2"/>
    <x v="4"/>
    <x v="0"/>
  </r>
  <r>
    <x v="92"/>
    <n v="638000"/>
    <x v="1"/>
    <s v="Cunninghams"/>
    <s v="Sale"/>
    <n v="3121"/>
    <n v="2"/>
    <n v="2"/>
    <n v="1"/>
    <n v="0"/>
    <n v="2008"/>
    <s v="9/63 Stawell St"/>
    <s v="Richmond"/>
    <x v="1"/>
    <x v="1"/>
    <x v="4"/>
    <x v="0"/>
  </r>
  <r>
    <x v="92"/>
    <n v="736000"/>
    <x v="1"/>
    <s v="Property Barons"/>
    <s v="Sale"/>
    <n v="3127"/>
    <n v="3"/>
    <n v="1"/>
    <n v="2"/>
    <n v="195"/>
    <m/>
    <s v="18/20 Florence Rd"/>
    <s v="Surrey Hills"/>
    <x v="2"/>
    <x v="2"/>
    <x v="4"/>
    <x v="0"/>
  </r>
  <r>
    <x v="92"/>
    <n v="1200000"/>
    <x v="0"/>
    <s v="Cunninghams"/>
    <s v="Sale"/>
    <n v="3181"/>
    <n v="3"/>
    <n v="1"/>
    <n v="1"/>
    <n v="116"/>
    <m/>
    <s v="1/24 Green St"/>
    <s v="Windsor"/>
    <x v="12"/>
    <x v="2"/>
    <x v="4"/>
    <x v="0"/>
  </r>
  <r>
    <x v="92"/>
    <n v="601500"/>
    <x v="0"/>
    <s v="Metro Ladder"/>
    <s v="Sale"/>
    <n v="3044"/>
    <n v="2"/>
    <n v="1"/>
    <n v="1"/>
    <n v="253"/>
    <n v="2000"/>
    <s v="1/23 Stewart St"/>
    <s v="Pascoe Vale"/>
    <x v="3"/>
    <x v="1"/>
    <x v="4"/>
    <x v="0"/>
  </r>
  <r>
    <x v="92"/>
    <n v="680000"/>
    <x v="0"/>
    <s v="Metro Ladder"/>
    <s v="Auction"/>
    <n v="3044"/>
    <n v="2"/>
    <n v="1"/>
    <n v="2"/>
    <n v="590"/>
    <n v="1940"/>
    <s v="6 Merbein St"/>
    <s v="Pascoe Vale"/>
    <x v="3"/>
    <x v="1"/>
    <x v="4"/>
    <x v="0"/>
  </r>
  <r>
    <x v="92"/>
    <n v="847000"/>
    <x v="0"/>
    <s v="Metro Ladder"/>
    <s v="Sale"/>
    <n v="3033"/>
    <n v="4"/>
    <n v="3"/>
    <n v="2"/>
    <n v="579"/>
    <m/>
    <s v="38 Clarks Rd"/>
    <s v="Keilor East"/>
    <x v="8"/>
    <x v="0"/>
    <x v="4"/>
    <x v="0"/>
  </r>
  <r>
    <x v="92"/>
    <n v="1800000"/>
    <x v="0"/>
    <s v="Cunninghams"/>
    <s v="Sale"/>
    <n v="3040"/>
    <n v="4"/>
    <n v="2"/>
    <n v="2"/>
    <n v="648"/>
    <n v="1910"/>
    <s v="55 Richardson St"/>
    <s v="Essendon"/>
    <x v="8"/>
    <x v="0"/>
    <x v="4"/>
    <x v="0"/>
  </r>
  <r>
    <x v="92"/>
    <n v="400000"/>
    <x v="1"/>
    <s v="Jones and Jones"/>
    <s v="Auction"/>
    <n v="3166"/>
    <n v="2"/>
    <n v="1"/>
    <n v="1"/>
    <n v="0"/>
    <n v="2004"/>
    <s v="11/79 Atherton Rd"/>
    <s v="Oakleigh"/>
    <x v="6"/>
    <x v="2"/>
    <x v="4"/>
    <x v="0"/>
  </r>
  <r>
    <x v="92"/>
    <n v="589000"/>
    <x v="1"/>
    <s v="Cunninghams"/>
    <s v="Sale"/>
    <n v="3053"/>
    <n v="2"/>
    <n v="1"/>
    <n v="1"/>
    <n v="0"/>
    <n v="1999"/>
    <s v="30/188 Faraday St"/>
    <s v="Carlton"/>
    <x v="13"/>
    <x v="1"/>
    <x v="4"/>
    <x v="0"/>
  </r>
  <r>
    <x v="92"/>
    <n v="1460000"/>
    <x v="2"/>
    <s v="Metro Ladder"/>
    <s v="Auction"/>
    <n v="3141"/>
    <n v="3"/>
    <n v="2"/>
    <n v="1"/>
    <n v="181"/>
    <n v="1990"/>
    <s v="12 Witchwood Cl"/>
    <s v="South Yarra"/>
    <x v="13"/>
    <x v="2"/>
    <x v="4"/>
    <x v="0"/>
  </r>
  <r>
    <x v="92"/>
    <n v="675000"/>
    <x v="0"/>
    <s v="Metro Ladder"/>
    <s v="Sale"/>
    <n v="3012"/>
    <n v="4"/>
    <n v="1"/>
    <n v="1"/>
    <n v="595"/>
    <n v="1950"/>
    <s v="171 Mitchell St"/>
    <s v="Maidstone"/>
    <x v="4"/>
    <x v="0"/>
    <x v="4"/>
    <x v="0"/>
  </r>
  <r>
    <x v="92"/>
    <n v="720000"/>
    <x v="2"/>
    <s v="Sanders"/>
    <s v="Auction"/>
    <n v="3011"/>
    <n v="2"/>
    <n v="1"/>
    <n v="1"/>
    <n v="126"/>
    <n v="2011"/>
    <s v="1/26 emma St"/>
    <s v="Seddon"/>
    <x v="4"/>
    <x v="0"/>
    <x v="4"/>
    <x v="0"/>
  </r>
  <r>
    <x v="92"/>
    <n v="903000"/>
    <x v="0"/>
    <s v="Property Barons"/>
    <s v="Sale"/>
    <n v="3107"/>
    <n v="4"/>
    <n v="1"/>
    <n v="2"/>
    <n v="618"/>
    <n v="1960"/>
    <s v="208 Templestowe Rd"/>
    <s v="Templestowe Lower"/>
    <x v="16"/>
    <x v="3"/>
    <x v="4"/>
    <x v="0"/>
  </r>
  <r>
    <x v="92"/>
    <n v="958000"/>
    <x v="0"/>
    <s v="Melbourne Homes"/>
    <s v="Sale"/>
    <n v="3108"/>
    <n v="3"/>
    <n v="2"/>
    <n v="2"/>
    <n v="0"/>
    <m/>
    <s v="30 Winbrook Ct"/>
    <s v="Doncaster"/>
    <x v="16"/>
    <x v="3"/>
    <x v="4"/>
    <x v="0"/>
  </r>
  <r>
    <x v="92"/>
    <n v="937500"/>
    <x v="0"/>
    <s v="Sanders"/>
    <s v="Auction"/>
    <n v="3167"/>
    <n v="4"/>
    <n v="2"/>
    <n v="2"/>
    <n v="539"/>
    <n v="1993"/>
    <s v="20 Vanessa Ct"/>
    <s v="Oakleigh South"/>
    <x v="7"/>
    <x v="4"/>
    <x v="4"/>
    <x v="0"/>
  </r>
  <r>
    <x v="92"/>
    <n v="861000"/>
    <x v="0"/>
    <s v="Flanders &amp; Fish"/>
    <s v="Sale"/>
    <n v="3204"/>
    <n v="2"/>
    <n v="1"/>
    <n v="1"/>
    <n v="0"/>
    <n v="2002"/>
    <s v="3a Fraser St"/>
    <s v="Ormond"/>
    <x v="9"/>
    <x v="2"/>
    <x v="4"/>
    <x v="0"/>
  </r>
  <r>
    <x v="92"/>
    <n v="330000"/>
    <x v="1"/>
    <s v="Property Barons"/>
    <s v="Auction"/>
    <n v="3071"/>
    <n v="1"/>
    <n v="1"/>
    <n v="1"/>
    <n v="0"/>
    <n v="1970"/>
    <s v="2/54 Pender St"/>
    <s v="Thornbury"/>
    <x v="10"/>
    <x v="1"/>
    <x v="4"/>
    <x v="0"/>
  </r>
  <r>
    <x v="92"/>
    <n v="779000"/>
    <x v="0"/>
    <s v="Property Barons"/>
    <s v="Sale"/>
    <n v="3073"/>
    <n v="3"/>
    <n v="1"/>
    <n v="2"/>
    <n v="945"/>
    <m/>
    <s v="6 McShane St"/>
    <s v="Reservoir"/>
    <x v="10"/>
    <x v="1"/>
    <x v="4"/>
    <x v="0"/>
  </r>
  <r>
    <x v="92"/>
    <n v="1710000"/>
    <x v="0"/>
    <s v="Melbourne Homes"/>
    <s v="Auction"/>
    <n v="3070"/>
    <n v="3"/>
    <n v="1"/>
    <n v="1"/>
    <n v="247"/>
    <n v="1890"/>
    <s v="39 Barry St"/>
    <s v="Northcote"/>
    <x v="10"/>
    <x v="1"/>
    <x v="4"/>
    <x v="0"/>
  </r>
  <r>
    <x v="92"/>
    <n v="1802000"/>
    <x v="0"/>
    <s v="Maxwells"/>
    <s v="Sale"/>
    <n v="3146"/>
    <n v="4"/>
    <n v="3"/>
    <n v="2"/>
    <n v="394"/>
    <n v="1980"/>
    <s v="59 Staughton Rd"/>
    <s v="Glen Iris"/>
    <x v="14"/>
    <x v="2"/>
    <x v="4"/>
    <x v="0"/>
  </r>
  <r>
    <x v="92"/>
    <n v="450000"/>
    <x v="0"/>
    <s v="Best Bricks"/>
    <s v="Sale"/>
    <n v="3081"/>
    <n v="2"/>
    <n v="1"/>
    <n v="2"/>
    <n v="418"/>
    <n v="1960"/>
    <s v="12 Corvette St"/>
    <s v="Heidelberg West"/>
    <x v="17"/>
    <x v="3"/>
    <x v="4"/>
    <x v="0"/>
  </r>
  <r>
    <x v="92"/>
    <n v="662500"/>
    <x v="0"/>
    <s v="Melbourne Homes"/>
    <s v="Sale"/>
    <n v="3081"/>
    <n v="3"/>
    <n v="1"/>
    <n v="4"/>
    <n v="552"/>
    <m/>
    <s v="50 Swanston St"/>
    <s v="Heidelberg Heights"/>
    <x v="17"/>
    <x v="3"/>
    <x v="4"/>
    <x v="0"/>
  </r>
  <r>
    <x v="92"/>
    <n v="920000"/>
    <x v="0"/>
    <s v="Property Barons"/>
    <s v="Sale"/>
    <n v="3084"/>
    <n v="3"/>
    <n v="2"/>
    <n v="2"/>
    <n v="834"/>
    <n v="1975"/>
    <s v="19 Lena St"/>
    <s v="Viewbank"/>
    <x v="17"/>
    <x v="3"/>
    <x v="4"/>
    <x v="0"/>
  </r>
  <r>
    <x v="92"/>
    <n v="1875000"/>
    <x v="0"/>
    <s v="Cunninghams"/>
    <s v="Auction"/>
    <n v="3079"/>
    <n v="4"/>
    <n v="3"/>
    <n v="2"/>
    <n v="583"/>
    <n v="1975"/>
    <s v="10 Carmichael St"/>
    <s v="Ivanhoe East"/>
    <x v="17"/>
    <x v="3"/>
    <x v="4"/>
    <x v="0"/>
  </r>
  <r>
    <x v="93"/>
    <n v="3020000"/>
    <x v="0"/>
    <s v="Jones and Jones"/>
    <s v="Sale"/>
    <n v="3121"/>
    <n v="3"/>
    <n v="2"/>
    <n v="2"/>
    <n v="389"/>
    <m/>
    <s v="3 Portland St"/>
    <s v="Richmond"/>
    <x v="1"/>
    <x v="1"/>
    <x v="4"/>
    <x v="0"/>
  </r>
  <r>
    <x v="93"/>
    <n v="500000"/>
    <x v="1"/>
    <s v="Sanders"/>
    <s v="Sale"/>
    <n v="3207"/>
    <n v="1"/>
    <n v="1"/>
    <n v="1"/>
    <n v="0"/>
    <n v="2006"/>
    <s v="510/166 Rouse St"/>
    <s v="Port Melbourne"/>
    <x v="5"/>
    <x v="2"/>
    <x v="4"/>
    <x v="0"/>
  </r>
  <r>
    <x v="93"/>
    <n v="580000"/>
    <x v="1"/>
    <s v="Best Bricks"/>
    <s v="Auction"/>
    <n v="3182"/>
    <n v="2"/>
    <n v="1"/>
    <n v="0"/>
    <n v="0"/>
    <n v="1930"/>
    <s v="4/58 Grey St"/>
    <s v="St Kilda"/>
    <x v="5"/>
    <x v="2"/>
    <x v="4"/>
    <x v="0"/>
  </r>
  <r>
    <x v="93"/>
    <n v="855000"/>
    <x v="0"/>
    <s v="Jones and Jones"/>
    <s v="Auction"/>
    <n v="3166"/>
    <n v="4"/>
    <n v="2"/>
    <n v="1"/>
    <n v="728"/>
    <m/>
    <s v="1474 Dandenong Rd"/>
    <s v="Oakleigh"/>
    <x v="6"/>
    <x v="2"/>
    <x v="4"/>
    <x v="0"/>
  </r>
  <r>
    <x v="93"/>
    <n v="660000"/>
    <x v="0"/>
    <s v="Metro Ladder"/>
    <s v="Auction"/>
    <n v="3013"/>
    <n v="4"/>
    <n v="1"/>
    <n v="2"/>
    <n v="360"/>
    <n v="1910"/>
    <s v="117 Francis St"/>
    <s v="Yarraville"/>
    <x v="4"/>
    <x v="0"/>
    <x v="4"/>
    <x v="0"/>
  </r>
  <r>
    <x v="93"/>
    <n v="650000"/>
    <x v="0"/>
    <s v="Flanders &amp; Fish"/>
    <s v="Auction"/>
    <n v="3015"/>
    <n v="2"/>
    <n v="1"/>
    <n v="1"/>
    <n v="149"/>
    <n v="1890"/>
    <s v="8 Crawford St"/>
    <s v="Newport"/>
    <x v="11"/>
    <x v="0"/>
    <x v="4"/>
    <x v="0"/>
  </r>
  <r>
    <x v="93"/>
    <n v="418000"/>
    <x v="1"/>
    <s v="Metro Ladder"/>
    <s v="Auction"/>
    <n v="3070"/>
    <n v="2"/>
    <n v="1"/>
    <n v="1"/>
    <n v="1882"/>
    <m/>
    <s v="16/116 Arthurton Rd"/>
    <s v="Northcote"/>
    <x v="10"/>
    <x v="1"/>
    <x v="4"/>
    <x v="0"/>
  </r>
  <r>
    <x v="93"/>
    <n v="910500"/>
    <x v="2"/>
    <s v="Metro Ladder"/>
    <s v="Auction"/>
    <n v="3071"/>
    <n v="3"/>
    <n v="2"/>
    <n v="2"/>
    <n v="157"/>
    <n v="2010"/>
    <s v="52a Leinster Gr"/>
    <s v="Thornbury"/>
    <x v="10"/>
    <x v="1"/>
    <x v="4"/>
    <x v="0"/>
  </r>
  <r>
    <x v="93"/>
    <n v="683000"/>
    <x v="1"/>
    <s v="Zimmerman"/>
    <s v="Sale"/>
    <n v="3124"/>
    <n v="2"/>
    <n v="1"/>
    <n v="1"/>
    <n v="146"/>
    <n v="1970"/>
    <s v="3/28 Stodart St"/>
    <s v="Camberwell"/>
    <x v="14"/>
    <x v="2"/>
    <x v="4"/>
    <x v="0"/>
  </r>
  <r>
    <x v="93"/>
    <n v="2600000"/>
    <x v="0"/>
    <s v="Maxwells"/>
    <s v="Sale"/>
    <n v="3188"/>
    <n v="4"/>
    <n v="1"/>
    <n v="2"/>
    <n v="1504"/>
    <n v="1900"/>
    <s v="310 Hampton St"/>
    <s v="Hampton"/>
    <x v="15"/>
    <x v="2"/>
    <x v="4"/>
    <x v="0"/>
  </r>
  <r>
    <x v="93"/>
    <n v="1102000"/>
    <x v="0"/>
    <s v="Cunninghams"/>
    <s v="Sale"/>
    <n v="3079"/>
    <n v="3"/>
    <n v="1"/>
    <n v="1"/>
    <n v="597"/>
    <n v="1950"/>
    <s v="113 Green St"/>
    <s v="Ivanhoe"/>
    <x v="17"/>
    <x v="3"/>
    <x v="4"/>
    <x v="0"/>
  </r>
  <r>
    <x v="94"/>
    <n v="885500"/>
    <x v="1"/>
    <s v="Melbourne Homes"/>
    <s v="Sale"/>
    <n v="3068"/>
    <n v="2"/>
    <n v="2"/>
    <n v="2"/>
    <n v="0"/>
    <n v="2005"/>
    <s v="7/37 Groom St"/>
    <s v="Clifton Hill"/>
    <x v="1"/>
    <x v="1"/>
    <x v="4"/>
    <x v="0"/>
  </r>
  <r>
    <x v="94"/>
    <n v="1525000"/>
    <x v="0"/>
    <s v="Jones and Jones"/>
    <s v="Auction"/>
    <n v="3143"/>
    <n v="5"/>
    <n v="2"/>
    <n v="2"/>
    <n v="693"/>
    <m/>
    <s v="553 Dandenong Rd"/>
    <s v="Armadale"/>
    <x v="12"/>
    <x v="2"/>
    <x v="4"/>
    <x v="0"/>
  </r>
  <r>
    <x v="94"/>
    <n v="1410000"/>
    <x v="0"/>
    <s v="Jones and Jones"/>
    <s v="Auction"/>
    <n v="3056"/>
    <n v="4"/>
    <n v="2"/>
    <n v="1"/>
    <n v="460"/>
    <n v="1916"/>
    <s v="11 Denman St"/>
    <s v="Brunswick"/>
    <x v="3"/>
    <x v="1"/>
    <x v="4"/>
    <x v="0"/>
  </r>
  <r>
    <x v="94"/>
    <n v="330000"/>
    <x v="1"/>
    <s v="Metro Ladder"/>
    <s v="Auction"/>
    <n v="3039"/>
    <n v="2"/>
    <n v="1"/>
    <n v="1"/>
    <n v="0"/>
    <n v="2014"/>
    <s v="13/110 Maribyrnong Rd"/>
    <s v="Moonee Ponds"/>
    <x v="8"/>
    <x v="0"/>
    <x v="4"/>
    <x v="0"/>
  </r>
  <r>
    <x v="94"/>
    <n v="801000"/>
    <x v="0"/>
    <s v="Metro Ladder"/>
    <s v="Sale"/>
    <n v="3039"/>
    <n v="2"/>
    <n v="1"/>
    <n v="0"/>
    <n v="133"/>
    <m/>
    <s v="9 Newton Pde"/>
    <s v="Moonee Ponds"/>
    <x v="8"/>
    <x v="0"/>
    <x v="4"/>
    <x v="0"/>
  </r>
  <r>
    <x v="94"/>
    <n v="825000"/>
    <x v="0"/>
    <s v="Cunninghams"/>
    <s v="Sale"/>
    <n v="3033"/>
    <n v="3"/>
    <n v="2"/>
    <n v="1"/>
    <n v="630"/>
    <n v="2017"/>
    <s v="20 Keith Gr"/>
    <s v="Keilor East"/>
    <x v="8"/>
    <x v="0"/>
    <x v="4"/>
    <x v="0"/>
  </r>
  <r>
    <x v="94"/>
    <n v="1045000"/>
    <x v="0"/>
    <s v="Cunninghams"/>
    <s v="Sale"/>
    <n v="3040"/>
    <n v="3"/>
    <n v="1"/>
    <n v="1"/>
    <n v="429"/>
    <m/>
    <s v="15 Wright St"/>
    <s v="Essendon"/>
    <x v="8"/>
    <x v="0"/>
    <x v="4"/>
    <x v="0"/>
  </r>
  <r>
    <x v="94"/>
    <n v="812000"/>
    <x v="2"/>
    <s v="Flanders &amp; Fish"/>
    <s v="Auction"/>
    <n v="3031"/>
    <n v="2"/>
    <n v="1"/>
    <n v="0"/>
    <n v="132"/>
    <n v="1887"/>
    <s v="14 Altona St"/>
    <s v="Kensington"/>
    <x v="13"/>
    <x v="1"/>
    <x v="4"/>
    <x v="0"/>
  </r>
  <r>
    <x v="94"/>
    <n v="781500"/>
    <x v="0"/>
    <s v="Maxwells"/>
    <s v="Sale"/>
    <n v="3013"/>
    <n v="3"/>
    <n v="1"/>
    <n v="2"/>
    <n v="341"/>
    <n v="1950"/>
    <s v="347 Williamstown Rd"/>
    <s v="Yarraville"/>
    <x v="4"/>
    <x v="0"/>
    <x v="4"/>
    <x v="0"/>
  </r>
  <r>
    <x v="94"/>
    <n v="641000"/>
    <x v="1"/>
    <s v="Jones and Jones"/>
    <s v="Sale"/>
    <n v="3107"/>
    <n v="3"/>
    <n v="1"/>
    <n v="2"/>
    <n v="349"/>
    <m/>
    <s v="2/28 Hazel Dr"/>
    <s v="Templestowe Lower"/>
    <x v="16"/>
    <x v="3"/>
    <x v="4"/>
    <x v="0"/>
  </r>
  <r>
    <x v="94"/>
    <n v="920000"/>
    <x v="0"/>
    <s v="Cunninghams"/>
    <s v="Auction"/>
    <n v="3108"/>
    <n v="3"/>
    <n v="3"/>
    <n v="3"/>
    <n v="655"/>
    <m/>
    <s v="72 Board St"/>
    <s v="Doncaster"/>
    <x v="16"/>
    <x v="3"/>
    <x v="4"/>
    <x v="0"/>
  </r>
  <r>
    <x v="94"/>
    <n v="405000"/>
    <x v="1"/>
    <s v="Property Barons"/>
    <s v="Sale"/>
    <n v="3073"/>
    <n v="2"/>
    <n v="1"/>
    <n v="1"/>
    <n v="121"/>
    <n v="1965"/>
    <s v="1/9 Daventry St"/>
    <s v="Reservoir"/>
    <x v="10"/>
    <x v="1"/>
    <x v="4"/>
    <x v="0"/>
  </r>
  <r>
    <x v="94"/>
    <n v="1565000"/>
    <x v="0"/>
    <s v="Jones and Jones"/>
    <s v="Sale"/>
    <n v="3101"/>
    <n v="3"/>
    <n v="1"/>
    <n v="1"/>
    <n v="535"/>
    <n v="1947"/>
    <s v="7 Gladstone St"/>
    <s v="Kew"/>
    <x v="14"/>
    <x v="2"/>
    <x v="4"/>
    <x v="0"/>
  </r>
  <r>
    <x v="94"/>
    <n v="1725000"/>
    <x v="0"/>
    <s v="Jones and Jones"/>
    <s v="Sale"/>
    <n v="3127"/>
    <n v="4"/>
    <n v="2"/>
    <n v="2"/>
    <n v="798"/>
    <m/>
    <s v="42a Essex Rd"/>
    <s v="Surrey Hills"/>
    <x v="14"/>
    <x v="2"/>
    <x v="4"/>
    <x v="0"/>
  </r>
  <r>
    <x v="94"/>
    <n v="2330000"/>
    <x v="0"/>
    <s v="Cunninghams"/>
    <s v="Sale"/>
    <n v="3103"/>
    <n v="3"/>
    <n v="2"/>
    <n v="1"/>
    <n v="853"/>
    <m/>
    <s v="17 Gordon St"/>
    <s v="Balwyn"/>
    <x v="14"/>
    <x v="2"/>
    <x v="4"/>
    <x v="0"/>
  </r>
  <r>
    <x v="94"/>
    <n v="1650000"/>
    <x v="0"/>
    <s v="Maxwells"/>
    <s v="Auction"/>
    <n v="3187"/>
    <n v="4"/>
    <n v="2"/>
    <n v="4"/>
    <n v="506"/>
    <n v="1997"/>
    <s v="25 Agnew St"/>
    <s v="Brighton East"/>
    <x v="15"/>
    <x v="2"/>
    <x v="4"/>
    <x v="0"/>
  </r>
  <r>
    <x v="94"/>
    <n v="580000"/>
    <x v="0"/>
    <s v="Property Barons"/>
    <s v="Auction"/>
    <n v="3081"/>
    <n v="3"/>
    <n v="1"/>
    <n v="1"/>
    <n v="577"/>
    <m/>
    <s v="59 Southern Rd"/>
    <s v="Heidelberg Heights"/>
    <x v="17"/>
    <x v="3"/>
    <x v="4"/>
    <x v="0"/>
  </r>
  <r>
    <x v="95"/>
    <n v="1088000"/>
    <x v="0"/>
    <s v="Jones and Jones"/>
    <s v="Sale"/>
    <n v="3121"/>
    <n v="3"/>
    <n v="3"/>
    <n v="2"/>
    <n v="168"/>
    <n v="1915"/>
    <s v="29 Bennett St"/>
    <s v="Richmond"/>
    <x v="1"/>
    <x v="1"/>
    <x v="4"/>
    <x v="0"/>
  </r>
  <r>
    <x v="95"/>
    <n v="2010000"/>
    <x v="2"/>
    <s v="Flanders &amp; Fish"/>
    <s v="Auction"/>
    <n v="3141"/>
    <n v="3"/>
    <n v="2"/>
    <n v="1"/>
    <n v="163"/>
    <n v="2016"/>
    <s v="29 Nicholson St"/>
    <s v="South Yarra"/>
    <x v="12"/>
    <x v="2"/>
    <x v="4"/>
    <x v="0"/>
  </r>
  <r>
    <x v="95"/>
    <n v="2250000"/>
    <x v="0"/>
    <s v="Melbourne Homes"/>
    <s v="Auction"/>
    <n v="3142"/>
    <n v="3"/>
    <n v="3"/>
    <n v="2"/>
    <n v="575"/>
    <n v="1930"/>
    <s v="28 Bruce St"/>
    <s v="Toorak"/>
    <x v="12"/>
    <x v="2"/>
    <x v="4"/>
    <x v="0"/>
  </r>
  <r>
    <x v="95"/>
    <n v="1421000"/>
    <x v="0"/>
    <s v="Cunninghams"/>
    <s v="Sale"/>
    <n v="3207"/>
    <n v="3"/>
    <n v="2"/>
    <n v="1"/>
    <n v="215"/>
    <n v="1990"/>
    <s v="13 Canberra Pde"/>
    <s v="Port Melbourne"/>
    <x v="5"/>
    <x v="2"/>
    <x v="4"/>
    <x v="0"/>
  </r>
  <r>
    <x v="95"/>
    <n v="410000"/>
    <x v="2"/>
    <s v="Metro Ladder"/>
    <s v="Auction"/>
    <n v="3044"/>
    <n v="2"/>
    <n v="1"/>
    <n v="1"/>
    <n v="105"/>
    <n v="2014"/>
    <s v="3/191 Sussex St"/>
    <s v="Pascoe Vale"/>
    <x v="3"/>
    <x v="1"/>
    <x v="4"/>
    <x v="0"/>
  </r>
  <r>
    <x v="95"/>
    <n v="840000"/>
    <x v="0"/>
    <s v="Cunninghams"/>
    <s v="Auction"/>
    <n v="3046"/>
    <n v="4"/>
    <n v="1"/>
    <n v="2"/>
    <n v="704"/>
    <n v="1960"/>
    <s v="40 Devereaux St"/>
    <s v="Oak Park"/>
    <x v="3"/>
    <x v="1"/>
    <x v="4"/>
    <x v="0"/>
  </r>
  <r>
    <x v="95"/>
    <n v="1700000"/>
    <x v="0"/>
    <s v="Melbourne Homes"/>
    <s v="Sale"/>
    <n v="3056"/>
    <n v="3"/>
    <n v="2"/>
    <n v="1"/>
    <n v="0"/>
    <n v="1945"/>
    <s v="5 Black St"/>
    <s v="Brunswick"/>
    <x v="3"/>
    <x v="1"/>
    <x v="4"/>
    <x v="0"/>
  </r>
  <r>
    <x v="95"/>
    <n v="487500"/>
    <x v="1"/>
    <s v="Maxwells"/>
    <s v="Sale"/>
    <n v="3032"/>
    <n v="3"/>
    <n v="1"/>
    <n v="3"/>
    <n v="0"/>
    <n v="1972"/>
    <s v="9/129 The Parade"/>
    <s v="Ascot Vale"/>
    <x v="8"/>
    <x v="0"/>
    <x v="4"/>
    <x v="0"/>
  </r>
  <r>
    <x v="95"/>
    <n v="730000"/>
    <x v="1"/>
    <s v="Jones and Jones"/>
    <s v="Auction"/>
    <n v="3039"/>
    <n v="2"/>
    <n v="1"/>
    <n v="2"/>
    <n v="217"/>
    <m/>
    <s v="1/16 Capulet St"/>
    <s v="Moonee Ponds"/>
    <x v="8"/>
    <x v="0"/>
    <x v="4"/>
    <x v="0"/>
  </r>
  <r>
    <x v="95"/>
    <n v="650000"/>
    <x v="2"/>
    <s v="Cunninghams"/>
    <s v="Sale"/>
    <n v="3031"/>
    <n v="2"/>
    <n v="1"/>
    <n v="1"/>
    <n v="79"/>
    <m/>
    <s v="1 Scarborough Pl"/>
    <s v="Kensington"/>
    <x v="13"/>
    <x v="1"/>
    <x v="4"/>
    <x v="0"/>
  </r>
  <r>
    <x v="95"/>
    <n v="860000"/>
    <x v="1"/>
    <s v="Jones and Jones"/>
    <s v="Auction"/>
    <n v="3053"/>
    <n v="3"/>
    <n v="2"/>
    <n v="1"/>
    <n v="0"/>
    <n v="1994"/>
    <s v="8/31 Bouverie St"/>
    <s v="Carlton"/>
    <x v="13"/>
    <x v="1"/>
    <x v="4"/>
    <x v="0"/>
  </r>
  <r>
    <x v="95"/>
    <n v="957000"/>
    <x v="0"/>
    <s v="Cunninghams"/>
    <s v="Auction"/>
    <n v="3031"/>
    <n v="2"/>
    <n v="1"/>
    <n v="0"/>
    <n v="165"/>
    <m/>
    <s v="114 Shields St"/>
    <s v="Flemington"/>
    <x v="13"/>
    <x v="1"/>
    <x v="4"/>
    <x v="0"/>
  </r>
  <r>
    <x v="95"/>
    <n v="1475000"/>
    <x v="0"/>
    <s v="Cunninghams"/>
    <s v="Sale"/>
    <n v="3002"/>
    <n v="4"/>
    <n v="1"/>
    <n v="1"/>
    <n v="179"/>
    <m/>
    <s v="496 Victoria Pde"/>
    <s v="East Melbourne"/>
    <x v="13"/>
    <x v="1"/>
    <x v="4"/>
    <x v="0"/>
  </r>
  <r>
    <x v="95"/>
    <n v="858000"/>
    <x v="0"/>
    <s v="Maxwells"/>
    <s v="Auction"/>
    <n v="3011"/>
    <n v="2"/>
    <n v="1"/>
    <n v="1"/>
    <n v="313"/>
    <n v="1915"/>
    <s v="51 Lynch St"/>
    <s v="Footscray"/>
    <x v="4"/>
    <x v="0"/>
    <x v="4"/>
    <x v="0"/>
  </r>
  <r>
    <x v="95"/>
    <n v="1126000"/>
    <x v="0"/>
    <s v="Flanders &amp; Fish"/>
    <s v="Auction"/>
    <n v="3016"/>
    <n v="4"/>
    <n v="1"/>
    <n v="1"/>
    <n v="307"/>
    <n v="1900"/>
    <s v="16 Princes St"/>
    <s v="Williamstown"/>
    <x v="11"/>
    <x v="0"/>
    <x v="4"/>
    <x v="0"/>
  </r>
  <r>
    <x v="95"/>
    <n v="825000"/>
    <x v="0"/>
    <s v="Flanders &amp; Fish"/>
    <s v="Sale"/>
    <n v="3162"/>
    <n v="2"/>
    <n v="1"/>
    <n v="1"/>
    <n v="367"/>
    <n v="1930"/>
    <s v="23 Lygon St"/>
    <s v="Caulfield South"/>
    <x v="9"/>
    <x v="2"/>
    <x v="4"/>
    <x v="0"/>
  </r>
  <r>
    <x v="95"/>
    <n v="320000"/>
    <x v="1"/>
    <s v="Property Barons"/>
    <s v="Auction"/>
    <n v="3070"/>
    <n v="1"/>
    <n v="1"/>
    <n v="0"/>
    <n v="0"/>
    <m/>
    <s v="8/62 Cunningham St"/>
    <s v="Northcote"/>
    <x v="10"/>
    <x v="1"/>
    <x v="4"/>
    <x v="0"/>
  </r>
  <r>
    <x v="95"/>
    <n v="770000"/>
    <x v="0"/>
    <s v="Jones and Jones"/>
    <s v="Sale"/>
    <n v="3072"/>
    <n v="2"/>
    <n v="2"/>
    <n v="1"/>
    <n v="76"/>
    <n v="2013"/>
    <s v="1c Mary St"/>
    <s v="Preston"/>
    <x v="10"/>
    <x v="1"/>
    <x v="4"/>
    <x v="0"/>
  </r>
  <r>
    <x v="95"/>
    <n v="555000"/>
    <x v="0"/>
    <s v="Property Barons"/>
    <s v="Sale"/>
    <n v="3020"/>
    <n v="2"/>
    <n v="1"/>
    <n v="1"/>
    <n v="254"/>
    <m/>
    <s v="7 Whitty St"/>
    <s v="Sunshine"/>
    <x v="0"/>
    <x v="0"/>
    <x v="4"/>
    <x v="0"/>
  </r>
  <r>
    <x v="95"/>
    <n v="382000"/>
    <x v="1"/>
    <s v="Flanders &amp; Fish"/>
    <s v="Auction"/>
    <n v="3122"/>
    <n v="1"/>
    <n v="1"/>
    <n v="1"/>
    <n v="0"/>
    <m/>
    <s v="2/472 Glenferrie Rd"/>
    <s v="Hawthorn"/>
    <x v="14"/>
    <x v="2"/>
    <x v="4"/>
    <x v="0"/>
  </r>
  <r>
    <x v="95"/>
    <n v="499000"/>
    <x v="1"/>
    <s v="Flanders &amp; Fish"/>
    <s v="Sale"/>
    <n v="3122"/>
    <n v="1"/>
    <n v="1"/>
    <n v="1"/>
    <n v="0"/>
    <n v="1960"/>
    <s v="10/60 Hawthorn Gr"/>
    <s v="Hawthorn"/>
    <x v="14"/>
    <x v="2"/>
    <x v="4"/>
    <x v="0"/>
  </r>
  <r>
    <x v="95"/>
    <n v="2160000"/>
    <x v="0"/>
    <s v="Metro Ladder"/>
    <s v="Sale"/>
    <n v="3188"/>
    <n v="4"/>
    <n v="2"/>
    <n v="1"/>
    <n v="577"/>
    <n v="1940"/>
    <s v="41 Orlando St"/>
    <s v="Hampton"/>
    <x v="15"/>
    <x v="2"/>
    <x v="4"/>
    <x v="0"/>
  </r>
  <r>
    <x v="96"/>
    <n v="1800000"/>
    <x v="0"/>
    <s v="Jones and Jones"/>
    <s v="Auction"/>
    <n v="3125"/>
    <n v="4"/>
    <n v="2"/>
    <n v="2"/>
    <n v="1393"/>
    <n v="1963"/>
    <s v="18 Murray Dr"/>
    <s v="Burwood"/>
    <x v="2"/>
    <x v="2"/>
    <x v="4"/>
    <x v="0"/>
  </r>
  <r>
    <x v="96"/>
    <n v="820000"/>
    <x v="0"/>
    <s v="Cunninghams"/>
    <s v="Auction"/>
    <n v="3056"/>
    <n v="4"/>
    <n v="1"/>
    <n v="0"/>
    <n v="416"/>
    <m/>
    <s v="4 Bryant St"/>
    <s v="Brunswick"/>
    <x v="3"/>
    <x v="1"/>
    <x v="4"/>
    <x v="0"/>
  </r>
  <r>
    <x v="96"/>
    <n v="1150000"/>
    <x v="0"/>
    <s v="Cunninghams"/>
    <s v="Auction"/>
    <n v="3055"/>
    <n v="4"/>
    <n v="1"/>
    <n v="2"/>
    <n v="519"/>
    <n v="1910"/>
    <s v="53 Heller St"/>
    <s v="Brunswick West"/>
    <x v="3"/>
    <x v="1"/>
    <x v="4"/>
    <x v="0"/>
  </r>
  <r>
    <x v="96"/>
    <n v="892500"/>
    <x v="0"/>
    <s v="Cunninghams"/>
    <s v="Sale"/>
    <n v="3034"/>
    <n v="3"/>
    <n v="1"/>
    <n v="1"/>
    <n v="586"/>
    <n v="1965"/>
    <s v="20 Westminster Dr"/>
    <s v="Avondale Heights"/>
    <x v="8"/>
    <x v="0"/>
    <x v="4"/>
    <x v="0"/>
  </r>
  <r>
    <x v="96"/>
    <n v="932500"/>
    <x v="0"/>
    <s v="Cunninghams"/>
    <s v="Sale"/>
    <n v="3032"/>
    <n v="3"/>
    <n v="2"/>
    <n v="1"/>
    <n v="254"/>
    <m/>
    <s v="26 Milton St"/>
    <s v="Ascot Vale"/>
    <x v="8"/>
    <x v="0"/>
    <x v="4"/>
    <x v="0"/>
  </r>
  <r>
    <x v="96"/>
    <n v="690000"/>
    <x v="1"/>
    <s v="Cunninghams"/>
    <s v="Sale"/>
    <n v="3147"/>
    <n v="2"/>
    <n v="1"/>
    <n v="1"/>
    <n v="216"/>
    <n v="2003"/>
    <s v="1/7 Murra Ct"/>
    <s v="Ashwood"/>
    <x v="6"/>
    <x v="2"/>
    <x v="4"/>
    <x v="0"/>
  </r>
  <r>
    <x v="96"/>
    <n v="750000"/>
    <x v="2"/>
    <s v="Jones and Jones"/>
    <s v="Auction"/>
    <n v="3189"/>
    <n v="3"/>
    <n v="2"/>
    <n v="1"/>
    <n v="164"/>
    <n v="2010"/>
    <s v="1/1017 Nepean Hwy"/>
    <s v="Moorabbin"/>
    <x v="7"/>
    <x v="2"/>
    <x v="4"/>
    <x v="0"/>
  </r>
  <r>
    <x v="96"/>
    <n v="1035000"/>
    <x v="0"/>
    <s v="Jones and Jones"/>
    <s v="Sale"/>
    <n v="3189"/>
    <n v="4"/>
    <n v="1"/>
    <n v="2"/>
    <n v="688"/>
    <n v="1950"/>
    <s v="8 Barilla Rd"/>
    <s v="Moorabbin"/>
    <x v="7"/>
    <x v="2"/>
    <x v="4"/>
    <x v="0"/>
  </r>
  <r>
    <x v="96"/>
    <n v="740000"/>
    <x v="0"/>
    <s v="Zimmerman"/>
    <s v="Sale"/>
    <n v="3015"/>
    <n v="2"/>
    <n v="2"/>
    <n v="1"/>
    <n v="213"/>
    <n v="2006"/>
    <s v="1 Durkin St"/>
    <s v="Newport"/>
    <x v="11"/>
    <x v="0"/>
    <x v="4"/>
    <x v="0"/>
  </r>
  <r>
    <x v="96"/>
    <n v="760000"/>
    <x v="0"/>
    <s v="Sanders"/>
    <s v="Sale"/>
    <n v="3025"/>
    <n v="4"/>
    <n v="1"/>
    <n v="3"/>
    <n v="668"/>
    <m/>
    <s v="155 Chambers Rd"/>
    <s v="Altona North"/>
    <x v="11"/>
    <x v="0"/>
    <x v="4"/>
    <x v="0"/>
  </r>
  <r>
    <x v="96"/>
    <n v="1176000"/>
    <x v="0"/>
    <s v="Metro Ladder"/>
    <s v="Sale"/>
    <n v="3015"/>
    <n v="3"/>
    <n v="1"/>
    <n v="2"/>
    <n v="767"/>
    <n v="1960"/>
    <s v="16 Blenheim Rd"/>
    <s v="Newport"/>
    <x v="11"/>
    <x v="0"/>
    <x v="4"/>
    <x v="0"/>
  </r>
  <r>
    <x v="96"/>
    <n v="1197000"/>
    <x v="2"/>
    <s v="Flanders &amp; Fish"/>
    <s v="Sale"/>
    <n v="3204"/>
    <n v="4"/>
    <n v="2"/>
    <n v="2"/>
    <n v="144"/>
    <n v="2006"/>
    <s v="5/254 Booran Rd"/>
    <s v="Ormond"/>
    <x v="9"/>
    <x v="2"/>
    <x v="4"/>
    <x v="0"/>
  </r>
  <r>
    <x v="96"/>
    <n v="1200000"/>
    <x v="0"/>
    <s v="Jones and Jones"/>
    <s v="Sale"/>
    <n v="3163"/>
    <n v="3"/>
    <n v="2"/>
    <n v="1"/>
    <n v="588"/>
    <m/>
    <s v="52 Emily St"/>
    <s v="Carnegie"/>
    <x v="9"/>
    <x v="2"/>
    <x v="4"/>
    <x v="0"/>
  </r>
  <r>
    <x v="96"/>
    <n v="1518000"/>
    <x v="0"/>
    <s v="Metro Ladder"/>
    <s v="Sale"/>
    <n v="3163"/>
    <n v="4"/>
    <n v="3"/>
    <n v="2"/>
    <n v="454"/>
    <n v="2000"/>
    <s v="44 Blackwood St"/>
    <s v="Carnegie"/>
    <x v="9"/>
    <x v="2"/>
    <x v="4"/>
    <x v="0"/>
  </r>
  <r>
    <x v="96"/>
    <n v="672000"/>
    <x v="1"/>
    <s v="Melbourne Homes"/>
    <s v="Sale"/>
    <n v="3073"/>
    <n v="3"/>
    <n v="1"/>
    <n v="2"/>
    <n v="855"/>
    <m/>
    <s v="6 Mattea Ct"/>
    <s v="Reservoir"/>
    <x v="10"/>
    <x v="1"/>
    <x v="4"/>
    <x v="0"/>
  </r>
  <r>
    <x v="96"/>
    <n v="890000"/>
    <x v="0"/>
    <s v="Metro Ladder"/>
    <s v="Sale"/>
    <n v="3070"/>
    <n v="2"/>
    <n v="1"/>
    <n v="1"/>
    <n v="225"/>
    <n v="1910"/>
    <s v="19 Hunter St"/>
    <s v="Northcote"/>
    <x v="10"/>
    <x v="1"/>
    <x v="4"/>
    <x v="0"/>
  </r>
  <r>
    <x v="96"/>
    <n v="1420000"/>
    <x v="0"/>
    <s v="Metro Ladder"/>
    <s v="Sale"/>
    <n v="3070"/>
    <n v="4"/>
    <n v="1"/>
    <n v="1"/>
    <n v="465"/>
    <n v="1890"/>
    <s v="160 Bent St"/>
    <s v="Northcote"/>
    <x v="10"/>
    <x v="1"/>
    <x v="4"/>
    <x v="0"/>
  </r>
  <r>
    <x v="96"/>
    <n v="1120000"/>
    <x v="0"/>
    <s v="Metro Ladder"/>
    <s v="Sale"/>
    <n v="3188"/>
    <n v="3"/>
    <n v="2"/>
    <n v="3"/>
    <n v="373"/>
    <n v="1984"/>
    <s v="66a Thomas St"/>
    <s v="Hampton"/>
    <x v="15"/>
    <x v="2"/>
    <x v="4"/>
    <x v="0"/>
  </r>
  <r>
    <x v="96"/>
    <n v="600000"/>
    <x v="0"/>
    <s v="Property Barons"/>
    <s v="Auction"/>
    <n v="3087"/>
    <n v="3"/>
    <n v="1"/>
    <n v="1"/>
    <n v="605"/>
    <n v="1970"/>
    <s v="5 Sarong St"/>
    <s v="Watsonia"/>
    <x v="17"/>
    <x v="1"/>
    <x v="4"/>
    <x v="0"/>
  </r>
  <r>
    <x v="96"/>
    <n v="890000"/>
    <x v="0"/>
    <s v="Property Barons"/>
    <s v="Auction"/>
    <n v="3084"/>
    <n v="4"/>
    <n v="3"/>
    <n v="2"/>
    <n v="583"/>
    <n v="1970"/>
    <s v="27 Thomson Dr"/>
    <s v="Rosanna"/>
    <x v="17"/>
    <x v="3"/>
    <x v="4"/>
    <x v="0"/>
  </r>
  <r>
    <x v="96"/>
    <n v="1115000"/>
    <x v="0"/>
    <s v="Property Barons"/>
    <s v="Sale"/>
    <n v="3084"/>
    <n v="4"/>
    <n v="4"/>
    <n v="2"/>
    <n v="642"/>
    <n v="1950"/>
    <s v="50 Manton St"/>
    <s v="Heidelberg"/>
    <x v="17"/>
    <x v="3"/>
    <x v="4"/>
    <x v="0"/>
  </r>
  <r>
    <x v="97"/>
    <n v="1145000"/>
    <x v="0"/>
    <s v="Cunninghams"/>
    <s v="Sale"/>
    <n v="3121"/>
    <n v="2"/>
    <n v="1"/>
    <n v="0"/>
    <n v="170"/>
    <n v="1910"/>
    <s v="28 Corsair St"/>
    <s v="Richmond"/>
    <x v="1"/>
    <x v="1"/>
    <x v="4"/>
    <x v="0"/>
  </r>
  <r>
    <x v="97"/>
    <n v="1500000"/>
    <x v="0"/>
    <s v="Cunninghams"/>
    <s v="Auction"/>
    <n v="3121"/>
    <n v="4"/>
    <n v="2"/>
    <n v="1"/>
    <n v="162"/>
    <m/>
    <s v="183 Mary St"/>
    <s v="Richmond"/>
    <x v="1"/>
    <x v="1"/>
    <x v="4"/>
    <x v="0"/>
  </r>
  <r>
    <x v="97"/>
    <n v="2175000"/>
    <x v="0"/>
    <s v="Jones and Jones"/>
    <s v="Sale"/>
    <n v="3054"/>
    <n v="4"/>
    <n v="1"/>
    <n v="0"/>
    <n v="418"/>
    <n v="1920"/>
    <s v="700 Rathdowne St"/>
    <s v="Carlton North"/>
    <x v="1"/>
    <x v="1"/>
    <x v="4"/>
    <x v="0"/>
  </r>
  <r>
    <x v="97"/>
    <n v="540000"/>
    <x v="1"/>
    <s v="Maxwells"/>
    <s v="Auction"/>
    <n v="3142"/>
    <n v="2"/>
    <n v="1"/>
    <n v="1"/>
    <n v="0"/>
    <m/>
    <s v="8/17 Myoora Rd"/>
    <s v="Toorak"/>
    <x v="12"/>
    <x v="2"/>
    <x v="4"/>
    <x v="0"/>
  </r>
  <r>
    <x v="97"/>
    <n v="571000"/>
    <x v="1"/>
    <s v="Cunninghams"/>
    <s v="Sale"/>
    <n v="3182"/>
    <n v="2"/>
    <n v="1"/>
    <n v="1"/>
    <n v="7458"/>
    <m/>
    <s v="37/151 Fitzroy St"/>
    <s v="St Kilda"/>
    <x v="5"/>
    <x v="2"/>
    <x v="4"/>
    <x v="0"/>
  </r>
  <r>
    <x v="97"/>
    <n v="723000"/>
    <x v="0"/>
    <s v="Flanders &amp; Fish"/>
    <s v="Sale"/>
    <n v="3044"/>
    <n v="4"/>
    <n v="1"/>
    <n v="2"/>
    <n v="485"/>
    <n v="1960"/>
    <s v="173 Cumberland Rd"/>
    <s v="Pascoe Vale"/>
    <x v="3"/>
    <x v="1"/>
    <x v="4"/>
    <x v="0"/>
  </r>
  <r>
    <x v="97"/>
    <n v="340000"/>
    <x v="1"/>
    <s v="Cunninghams"/>
    <s v="Auction"/>
    <n v="3041"/>
    <n v="2"/>
    <n v="1"/>
    <n v="1"/>
    <n v="0"/>
    <n v="1960"/>
    <s v="1/48 Keilor Rd"/>
    <s v="Essendon North"/>
    <x v="8"/>
    <x v="0"/>
    <x v="4"/>
    <x v="0"/>
  </r>
  <r>
    <x v="97"/>
    <n v="535000"/>
    <x v="0"/>
    <s v="Sanders"/>
    <s v="Sale"/>
    <n v="3041"/>
    <n v="2"/>
    <n v="1"/>
    <n v="1"/>
    <n v="151"/>
    <m/>
    <s v="11/2 Mascoma St"/>
    <s v="Strathmore"/>
    <x v="8"/>
    <x v="0"/>
    <x v="4"/>
    <x v="0"/>
  </r>
  <r>
    <x v="97"/>
    <n v="560500"/>
    <x v="0"/>
    <s v="Cunninghams"/>
    <s v="Sale"/>
    <n v="3034"/>
    <n v="3"/>
    <n v="1"/>
    <n v="1"/>
    <n v="177"/>
    <m/>
    <s v="40a Herbert St"/>
    <s v="Avondale Heights"/>
    <x v="8"/>
    <x v="0"/>
    <x v="4"/>
    <x v="0"/>
  </r>
  <r>
    <x v="97"/>
    <n v="1575000"/>
    <x v="0"/>
    <s v="Metro Ladder"/>
    <s v="Auction"/>
    <n v="3040"/>
    <n v="5"/>
    <n v="3"/>
    <n v="2"/>
    <n v="700"/>
    <n v="1988"/>
    <s v="2 Cooke St"/>
    <s v="Essendon"/>
    <x v="8"/>
    <x v="0"/>
    <x v="4"/>
    <x v="0"/>
  </r>
  <r>
    <x v="97"/>
    <n v="310000"/>
    <x v="1"/>
    <s v="Metro Ladder"/>
    <s v="Auction"/>
    <n v="3053"/>
    <n v="1"/>
    <n v="1"/>
    <n v="1"/>
    <n v="0"/>
    <m/>
    <s v="309/20 Reeves St"/>
    <s v="Carlton"/>
    <x v="13"/>
    <x v="1"/>
    <x v="4"/>
    <x v="0"/>
  </r>
  <r>
    <x v="97"/>
    <n v="370000"/>
    <x v="1"/>
    <s v="Maxwells"/>
    <s v="Auction"/>
    <n v="3031"/>
    <n v="1"/>
    <n v="1"/>
    <n v="1"/>
    <n v="0"/>
    <n v="2012"/>
    <s v="119/71 Henry St"/>
    <s v="Kensington"/>
    <x v="13"/>
    <x v="1"/>
    <x v="4"/>
    <x v="0"/>
  </r>
  <r>
    <x v="97"/>
    <n v="690000"/>
    <x v="1"/>
    <s v="Sanders"/>
    <s v="Sale"/>
    <n v="3006"/>
    <n v="2"/>
    <n v="3"/>
    <n v="1"/>
    <n v="0"/>
    <n v="2013"/>
    <s v="2005/39 Coventry St"/>
    <s v="Southbank"/>
    <x v="13"/>
    <x v="2"/>
    <x v="4"/>
    <x v="0"/>
  </r>
  <r>
    <x v="97"/>
    <n v="1130000"/>
    <x v="2"/>
    <s v="Jones and Jones"/>
    <s v="Auction"/>
    <n v="3003"/>
    <n v="3"/>
    <n v="2"/>
    <n v="2"/>
    <n v="116"/>
    <n v="2002"/>
    <s v="6/40 Batman St"/>
    <s v="West Melbourne"/>
    <x v="13"/>
    <x v="1"/>
    <x v="4"/>
    <x v="0"/>
  </r>
  <r>
    <x v="97"/>
    <n v="355000"/>
    <x v="2"/>
    <s v="Cunninghams"/>
    <s v="Auction"/>
    <n v="3032"/>
    <n v="2"/>
    <n v="1"/>
    <n v="1"/>
    <n v="0"/>
    <n v="2004"/>
    <s v="8/42 Wests Rd"/>
    <s v="Maribyrnong"/>
    <x v="4"/>
    <x v="0"/>
    <x v="4"/>
    <x v="0"/>
  </r>
  <r>
    <x v="97"/>
    <n v="940000"/>
    <x v="0"/>
    <s v="Flanders &amp; Fish"/>
    <s v="Sale"/>
    <n v="3032"/>
    <n v="4"/>
    <n v="2"/>
    <n v="1"/>
    <n v="325"/>
    <n v="2004"/>
    <s v="5 Lyric St"/>
    <s v="Maribyrnong"/>
    <x v="4"/>
    <x v="0"/>
    <x v="4"/>
    <x v="0"/>
  </r>
  <r>
    <x v="97"/>
    <n v="1485000"/>
    <x v="0"/>
    <s v="Property Barons"/>
    <s v="Sale"/>
    <n v="3108"/>
    <n v="3"/>
    <n v="2"/>
    <n v="2"/>
    <n v="731"/>
    <n v="1960"/>
    <s v="19 Gilmore Rd"/>
    <s v="Doncaster"/>
    <x v="16"/>
    <x v="3"/>
    <x v="4"/>
    <x v="0"/>
  </r>
  <r>
    <x v="97"/>
    <n v="678000"/>
    <x v="0"/>
    <s v="Metro Ladder"/>
    <s v="Sale"/>
    <n v="3018"/>
    <n v="3"/>
    <n v="1"/>
    <n v="2"/>
    <n v="606"/>
    <n v="1950"/>
    <s v="22 Fenfield St"/>
    <s v="Altona"/>
    <x v="11"/>
    <x v="0"/>
    <x v="4"/>
    <x v="0"/>
  </r>
  <r>
    <x v="97"/>
    <n v="920000"/>
    <x v="0"/>
    <s v="Melbourne Homes"/>
    <s v="Auction"/>
    <n v="3015"/>
    <n v="3"/>
    <n v="2"/>
    <n v="2"/>
    <n v="296"/>
    <n v="1910"/>
    <s v="473 Melbourne Rd"/>
    <s v="Newport"/>
    <x v="11"/>
    <x v="0"/>
    <x v="4"/>
    <x v="0"/>
  </r>
  <r>
    <x v="97"/>
    <n v="485000"/>
    <x v="1"/>
    <s v="Jones and Jones"/>
    <s v="Auction"/>
    <n v="3165"/>
    <n v="2"/>
    <n v="2"/>
    <n v="2"/>
    <n v="0"/>
    <n v="2011"/>
    <s v="2/10 Matthews Rd"/>
    <s v="Bentleigh East"/>
    <x v="9"/>
    <x v="2"/>
    <x v="4"/>
    <x v="0"/>
  </r>
  <r>
    <x v="97"/>
    <n v="790000"/>
    <x v="0"/>
    <s v="Cunninghams"/>
    <s v="Sale"/>
    <n v="3073"/>
    <n v="4"/>
    <n v="2"/>
    <n v="2"/>
    <n v="1090"/>
    <m/>
    <s v="163 Spring St"/>
    <s v="Reservoir"/>
    <x v="10"/>
    <x v="1"/>
    <x v="4"/>
    <x v="0"/>
  </r>
  <r>
    <x v="97"/>
    <n v="995000"/>
    <x v="0"/>
    <s v="Jones and Jones"/>
    <s v="Sale"/>
    <n v="3071"/>
    <n v="3"/>
    <n v="1"/>
    <n v="1"/>
    <n v="327"/>
    <n v="1920"/>
    <s v="37 Lewis St"/>
    <s v="Thornbury"/>
    <x v="10"/>
    <x v="1"/>
    <x v="4"/>
    <x v="0"/>
  </r>
  <r>
    <x v="97"/>
    <n v="371000"/>
    <x v="1"/>
    <s v="Zimmerman"/>
    <s v="Auction"/>
    <n v="3123"/>
    <n v="1"/>
    <n v="1"/>
    <n v="0"/>
    <n v="917"/>
    <n v="1970"/>
    <s v="5/80 Campbell Rd"/>
    <s v="Hawthorn East"/>
    <x v="14"/>
    <x v="2"/>
    <x v="4"/>
    <x v="0"/>
  </r>
  <r>
    <x v="97"/>
    <n v="1555000"/>
    <x v="0"/>
    <s v="Jones and Jones"/>
    <s v="Sale"/>
    <n v="3147"/>
    <n v="3"/>
    <n v="2"/>
    <n v="2"/>
    <n v="731"/>
    <n v="1935"/>
    <s v="3 Dunlop St"/>
    <s v="Ashburton"/>
    <x v="14"/>
    <x v="2"/>
    <x v="4"/>
    <x v="0"/>
  </r>
  <r>
    <x v="97"/>
    <n v="1570000"/>
    <x v="0"/>
    <s v="Jones and Jones"/>
    <s v="Auction"/>
    <n v="3104"/>
    <n v="4"/>
    <n v="2"/>
    <n v="1"/>
    <n v="546"/>
    <m/>
    <s v="38 Nevada St"/>
    <s v="Balwyn North"/>
    <x v="14"/>
    <x v="2"/>
    <x v="4"/>
    <x v="0"/>
  </r>
  <r>
    <x v="97"/>
    <n v="1900000"/>
    <x v="0"/>
    <s v="Flanders &amp; Fish"/>
    <s v="Auction"/>
    <n v="3123"/>
    <n v="5"/>
    <n v="3"/>
    <n v="3"/>
    <n v="0"/>
    <m/>
    <s v="103 Pleasant Rd"/>
    <s v="Hawthorn East"/>
    <x v="14"/>
    <x v="2"/>
    <x v="4"/>
    <x v="0"/>
  </r>
  <r>
    <x v="97"/>
    <n v="2525000"/>
    <x v="0"/>
    <s v="Jones and Jones"/>
    <s v="Auction"/>
    <n v="3104"/>
    <n v="4"/>
    <n v="2"/>
    <n v="2"/>
    <n v="1235"/>
    <n v="1960"/>
    <s v="48 Hosken St"/>
    <s v="Balwyn North"/>
    <x v="14"/>
    <x v="2"/>
    <x v="4"/>
    <x v="0"/>
  </r>
  <r>
    <x v="97"/>
    <n v="742000"/>
    <x v="1"/>
    <s v="Metro Ladder"/>
    <s v="Sale"/>
    <n v="3188"/>
    <n v="2"/>
    <n v="3"/>
    <n v="2"/>
    <n v="245"/>
    <m/>
    <s v="3/308 Hampton St"/>
    <s v="Hampton"/>
    <x v="15"/>
    <x v="2"/>
    <x v="4"/>
    <x v="0"/>
  </r>
  <r>
    <x v="98"/>
    <n v="380000"/>
    <x v="1"/>
    <s v="Melbourne Homes"/>
    <s v="Auction"/>
    <n v="3121"/>
    <n v="1"/>
    <n v="1"/>
    <n v="1"/>
    <n v="0"/>
    <m/>
    <s v="103/8 Howard St"/>
    <s v="Richmond"/>
    <x v="1"/>
    <x v="1"/>
    <x v="4"/>
    <x v="0"/>
  </r>
  <r>
    <x v="98"/>
    <n v="650000"/>
    <x v="1"/>
    <s v="Cunninghams"/>
    <s v="Sale"/>
    <n v="3065"/>
    <n v="2"/>
    <n v="1"/>
    <n v="1"/>
    <n v="0"/>
    <m/>
    <s v="24/26 Victoria St"/>
    <s v="Fitzroy"/>
    <x v="1"/>
    <x v="1"/>
    <x v="4"/>
    <x v="0"/>
  </r>
  <r>
    <x v="98"/>
    <n v="330000"/>
    <x v="0"/>
    <s v="Flanders &amp; Fish"/>
    <s v="Auction"/>
    <n v="3046"/>
    <n v="2"/>
    <n v="1"/>
    <n v="1"/>
    <n v="249"/>
    <n v="1970"/>
    <s v="100 South St"/>
    <s v="Hadfield"/>
    <x v="3"/>
    <x v="1"/>
    <x v="4"/>
    <x v="0"/>
  </r>
  <r>
    <x v="98"/>
    <n v="575000"/>
    <x v="0"/>
    <s v="Flanders &amp; Fish"/>
    <s v="Sale"/>
    <n v="3060"/>
    <n v="2"/>
    <n v="1"/>
    <n v="2"/>
    <n v="621"/>
    <n v="1960"/>
    <s v="6 Brockley Rd"/>
    <s v="Fawkner"/>
    <x v="3"/>
    <x v="1"/>
    <x v="4"/>
    <x v="0"/>
  </r>
  <r>
    <x v="98"/>
    <n v="620000"/>
    <x v="2"/>
    <s v="Cunninghams"/>
    <s v="Auction"/>
    <n v="3013"/>
    <n v="3"/>
    <n v="3"/>
    <n v="1"/>
    <n v="0"/>
    <n v="2014"/>
    <s v="4/16 Dean St"/>
    <s v="Yarraville"/>
    <x v="4"/>
    <x v="0"/>
    <x v="4"/>
    <x v="0"/>
  </r>
  <r>
    <x v="98"/>
    <n v="1320000"/>
    <x v="0"/>
    <s v="Jones and Jones"/>
    <s v="Auction"/>
    <n v="3013"/>
    <n v="4"/>
    <n v="2"/>
    <n v="1"/>
    <n v="319"/>
    <n v="1915"/>
    <s v="31 Frederick St"/>
    <s v="Yarraville"/>
    <x v="4"/>
    <x v="0"/>
    <x v="4"/>
    <x v="0"/>
  </r>
  <r>
    <x v="98"/>
    <n v="960000"/>
    <x v="0"/>
    <s v="Best Bricks"/>
    <s v="Auction"/>
    <n v="3016"/>
    <n v="3"/>
    <n v="2"/>
    <n v="1"/>
    <n v="189"/>
    <n v="1977"/>
    <s v="166 Cecil St"/>
    <s v="Williamstown"/>
    <x v="11"/>
    <x v="0"/>
    <x v="4"/>
    <x v="0"/>
  </r>
  <r>
    <x v="98"/>
    <n v="690000"/>
    <x v="2"/>
    <s v="Metro Ladder"/>
    <s v="Sale"/>
    <n v="3163"/>
    <n v="2"/>
    <n v="1"/>
    <n v="1"/>
    <n v="129"/>
    <m/>
    <s v="5/13 Toward St"/>
    <s v="Murrumbeena"/>
    <x v="9"/>
    <x v="2"/>
    <x v="4"/>
    <x v="0"/>
  </r>
  <r>
    <x v="98"/>
    <n v="910000"/>
    <x v="0"/>
    <s v="Jones and Jones"/>
    <s v="Sale"/>
    <n v="3165"/>
    <n v="3"/>
    <n v="1"/>
    <n v="1"/>
    <n v="587"/>
    <n v="1950"/>
    <s v="24 Veronica St"/>
    <s v="Bentleigh East"/>
    <x v="9"/>
    <x v="2"/>
    <x v="4"/>
    <x v="0"/>
  </r>
  <r>
    <x v="98"/>
    <n v="305000"/>
    <x v="0"/>
    <s v="Jones and Jones"/>
    <s v="Auction"/>
    <n v="3020"/>
    <n v="3"/>
    <n v="1"/>
    <n v="2"/>
    <n v="367"/>
    <n v="1970"/>
    <s v="1/40 Warmington Rd"/>
    <s v="Sunshine West"/>
    <x v="0"/>
    <x v="0"/>
    <x v="4"/>
    <x v="0"/>
  </r>
  <r>
    <x v="98"/>
    <n v="500000"/>
    <x v="0"/>
    <s v="Cunninghams"/>
    <s v="Sale"/>
    <n v="3103"/>
    <n v="2"/>
    <n v="1"/>
    <n v="1"/>
    <n v="0"/>
    <n v="1960"/>
    <s v="3/18 Weir St"/>
    <s v="Balwyn"/>
    <x v="14"/>
    <x v="2"/>
    <x v="4"/>
    <x v="0"/>
  </r>
  <r>
    <x v="98"/>
    <n v="1790000"/>
    <x v="0"/>
    <s v="Metro Ladder"/>
    <s v="Auction"/>
    <n v="3147"/>
    <n v="4"/>
    <n v="2"/>
    <n v="2"/>
    <n v="514"/>
    <n v="1935"/>
    <s v="33 Highgate Gr"/>
    <s v="Ashburton"/>
    <x v="14"/>
    <x v="2"/>
    <x v="4"/>
    <x v="0"/>
  </r>
  <r>
    <x v="98"/>
    <n v="1300000"/>
    <x v="0"/>
    <s v="Cunninghams"/>
    <s v="Auction"/>
    <n v="3187"/>
    <n v="3"/>
    <n v="2"/>
    <n v="3"/>
    <n v="619"/>
    <m/>
    <s v="60 Cummins Rd"/>
    <s v="Brighton East"/>
    <x v="15"/>
    <x v="2"/>
    <x v="4"/>
    <x v="0"/>
  </r>
  <r>
    <x v="98"/>
    <n v="465000"/>
    <x v="1"/>
    <s v="Property Barons"/>
    <s v="Sale"/>
    <n v="3079"/>
    <n v="2"/>
    <n v="1"/>
    <n v="1"/>
    <n v="795"/>
    <n v="1970"/>
    <s v="6/11 Rose St"/>
    <s v="Ivanhoe"/>
    <x v="17"/>
    <x v="3"/>
    <x v="4"/>
    <x v="0"/>
  </r>
  <r>
    <x v="99"/>
    <n v="363000"/>
    <x v="1"/>
    <s v="Metro Ladder"/>
    <s v="Sale"/>
    <n v="3068"/>
    <n v="1"/>
    <n v="1"/>
    <n v="1"/>
    <n v="0"/>
    <m/>
    <s v="3/268 Alexandra Pde E"/>
    <s v="Clifton Hill"/>
    <x v="1"/>
    <x v="1"/>
    <x v="4"/>
    <x v="0"/>
  </r>
  <r>
    <x v="99"/>
    <n v="761000"/>
    <x v="1"/>
    <s v="Cunninghams"/>
    <s v="Sale"/>
    <n v="3128"/>
    <n v="2"/>
    <n v="2"/>
    <n v="1"/>
    <n v="176"/>
    <n v="2000"/>
    <s v="2/20 Simpsons Rd"/>
    <s v="Box Hill"/>
    <x v="2"/>
    <x v="3"/>
    <x v="4"/>
    <x v="0"/>
  </r>
  <r>
    <x v="99"/>
    <n v="1300000"/>
    <x v="0"/>
    <s v="Cunninghams"/>
    <s v="Sale"/>
    <n v="3125"/>
    <n v="3"/>
    <n v="1"/>
    <n v="1"/>
    <n v="667"/>
    <n v="1950"/>
    <s v="2 Elgar Rd"/>
    <s v="Burwood"/>
    <x v="2"/>
    <x v="2"/>
    <x v="4"/>
    <x v="0"/>
  </r>
  <r>
    <x v="99"/>
    <n v="145000"/>
    <x v="0"/>
    <s v="Jones and Jones"/>
    <s v="Auction"/>
    <n v="3058"/>
    <n v="4"/>
    <n v="1"/>
    <n v="1"/>
    <n v="536"/>
    <n v="1910"/>
    <s v="171 Moreland Rd"/>
    <s v="Coburg"/>
    <x v="3"/>
    <x v="1"/>
    <x v="4"/>
    <x v="0"/>
  </r>
  <r>
    <x v="99"/>
    <n v="435000"/>
    <x v="1"/>
    <s v="Cunninghams"/>
    <s v="Sale"/>
    <n v="3055"/>
    <n v="2"/>
    <n v="1"/>
    <n v="1"/>
    <n v="0"/>
    <n v="2002"/>
    <s v="18/180 Union St"/>
    <s v="Brunswick West"/>
    <x v="3"/>
    <x v="1"/>
    <x v="4"/>
    <x v="0"/>
  </r>
  <r>
    <x v="99"/>
    <n v="510000"/>
    <x v="1"/>
    <s v="Cunninghams"/>
    <s v="Sale"/>
    <n v="3057"/>
    <n v="2"/>
    <n v="1"/>
    <n v="1"/>
    <n v="0"/>
    <m/>
    <s v="2/146 Blyth St"/>
    <s v="Brunswick East"/>
    <x v="3"/>
    <x v="1"/>
    <x v="4"/>
    <x v="0"/>
  </r>
  <r>
    <x v="99"/>
    <n v="605000"/>
    <x v="0"/>
    <s v="Jones and Jones"/>
    <s v="Sale"/>
    <n v="3058"/>
    <n v="2"/>
    <n v="1"/>
    <n v="1"/>
    <n v="0"/>
    <n v="1969"/>
    <s v="1/51 The Grove"/>
    <s v="Coburg"/>
    <x v="3"/>
    <x v="1"/>
    <x v="4"/>
    <x v="0"/>
  </r>
  <r>
    <x v="99"/>
    <n v="640000"/>
    <x v="2"/>
    <s v="Melbourne Homes"/>
    <s v="Auction"/>
    <n v="3056"/>
    <n v="3"/>
    <n v="2"/>
    <n v="1"/>
    <n v="110"/>
    <n v="2000"/>
    <s v="2/123 Brunswick Rd"/>
    <s v="Brunswick"/>
    <x v="3"/>
    <x v="1"/>
    <x v="4"/>
    <x v="0"/>
  </r>
  <r>
    <x v="99"/>
    <n v="750000"/>
    <x v="2"/>
    <s v="Flanders &amp; Fish"/>
    <s v="Sale"/>
    <n v="3046"/>
    <n v="3"/>
    <n v="2"/>
    <n v="2"/>
    <n v="301"/>
    <n v="2011"/>
    <s v="24 South St"/>
    <s v="Hadfield"/>
    <x v="3"/>
    <x v="1"/>
    <x v="4"/>
    <x v="0"/>
  </r>
  <r>
    <x v="99"/>
    <n v="810000"/>
    <x v="0"/>
    <s v="Cunninghams"/>
    <s v="Sale"/>
    <n v="3058"/>
    <n v="2"/>
    <n v="1"/>
    <n v="1"/>
    <n v="370"/>
    <m/>
    <s v="2 McPherson St"/>
    <s v="Coburg"/>
    <x v="3"/>
    <x v="1"/>
    <x v="4"/>
    <x v="0"/>
  </r>
  <r>
    <x v="99"/>
    <n v="1395000"/>
    <x v="0"/>
    <s v="Cunninghams"/>
    <s v="Sale"/>
    <n v="3056"/>
    <n v="5"/>
    <n v="2"/>
    <n v="2"/>
    <n v="391"/>
    <m/>
    <s v="131 Tinning St"/>
    <s v="Brunswick"/>
    <x v="3"/>
    <x v="1"/>
    <x v="4"/>
    <x v="0"/>
  </r>
  <r>
    <x v="99"/>
    <n v="842500"/>
    <x v="2"/>
    <s v="Jones and Jones"/>
    <s v="Sale"/>
    <n v="3039"/>
    <n v="3"/>
    <n v="2"/>
    <n v="1"/>
    <n v="216"/>
    <n v="1995"/>
    <s v="54b Salisbury St"/>
    <s v="Moonee Ponds"/>
    <x v="8"/>
    <x v="0"/>
    <x v="4"/>
    <x v="0"/>
  </r>
  <r>
    <x v="99"/>
    <n v="2425000"/>
    <x v="0"/>
    <s v="Metro Ladder"/>
    <s v="Auction"/>
    <n v="3032"/>
    <n v="6"/>
    <n v="3"/>
    <n v="2"/>
    <n v="1014"/>
    <n v="1887"/>
    <s v="75 Maribyrnong Rd"/>
    <s v="Ascot Vale"/>
    <x v="8"/>
    <x v="0"/>
    <x v="4"/>
    <x v="0"/>
  </r>
  <r>
    <x v="99"/>
    <n v="495000"/>
    <x v="0"/>
    <s v="Flanders &amp; Fish"/>
    <s v="Sale"/>
    <n v="3019"/>
    <n v="3"/>
    <n v="1"/>
    <n v="1"/>
    <n v="158"/>
    <n v="2005"/>
    <s v="11/27 Marnoo St"/>
    <s v="Braybrook"/>
    <x v="4"/>
    <x v="0"/>
    <x v="4"/>
    <x v="0"/>
  </r>
  <r>
    <x v="99"/>
    <n v="605100"/>
    <x v="2"/>
    <s v="Metro Ladder"/>
    <s v="Sale"/>
    <n v="3018"/>
    <n v="3"/>
    <n v="2"/>
    <n v="0"/>
    <n v="265"/>
    <m/>
    <s v="12 Spear Ct"/>
    <s v="Altona"/>
    <x v="11"/>
    <x v="0"/>
    <x v="4"/>
    <x v="0"/>
  </r>
  <r>
    <x v="99"/>
    <n v="260000"/>
    <x v="1"/>
    <s v="Melbourne Homes"/>
    <s v="Auction"/>
    <n v="3204"/>
    <n v="1"/>
    <n v="1"/>
    <n v="1"/>
    <n v="0"/>
    <n v="1970"/>
    <s v="4/4 Ormond Rd"/>
    <s v="Ormond"/>
    <x v="9"/>
    <x v="2"/>
    <x v="4"/>
    <x v="0"/>
  </r>
  <r>
    <x v="99"/>
    <n v="880000"/>
    <x v="0"/>
    <s v="Metro Ladder"/>
    <s v="Auction"/>
    <n v="3165"/>
    <n v="3"/>
    <n v="1"/>
    <n v="3"/>
    <n v="660"/>
    <m/>
    <s v="47 MacKie Rd"/>
    <s v="Bentleigh East"/>
    <x v="9"/>
    <x v="2"/>
    <x v="4"/>
    <x v="0"/>
  </r>
  <r>
    <x v="99"/>
    <n v="1180000"/>
    <x v="0"/>
    <s v="Jones and Jones"/>
    <s v="Sale"/>
    <n v="3165"/>
    <n v="2"/>
    <n v="1"/>
    <n v="1"/>
    <n v="687"/>
    <m/>
    <s v="41 Wards Gr"/>
    <s v="Bentleigh East"/>
    <x v="9"/>
    <x v="2"/>
    <x v="4"/>
    <x v="0"/>
  </r>
  <r>
    <x v="99"/>
    <n v="650000"/>
    <x v="0"/>
    <s v="Metro Ladder"/>
    <s v="Sale"/>
    <n v="3073"/>
    <n v="3"/>
    <n v="1"/>
    <n v="2"/>
    <n v="468"/>
    <n v="1960"/>
    <s v="8 Willoughby St"/>
    <s v="Reservoir"/>
    <x v="10"/>
    <x v="1"/>
    <x v="4"/>
    <x v="0"/>
  </r>
  <r>
    <x v="99"/>
    <n v="1310000"/>
    <x v="0"/>
    <s v="Cunninghams"/>
    <s v="Auction"/>
    <n v="3070"/>
    <n v="4"/>
    <n v="2"/>
    <n v="2"/>
    <n v="282"/>
    <m/>
    <s v="68b Derby St"/>
    <s v="Northcote"/>
    <x v="10"/>
    <x v="1"/>
    <x v="4"/>
    <x v="0"/>
  </r>
  <r>
    <x v="99"/>
    <n v="1700000"/>
    <x v="0"/>
    <s v="Cunninghams"/>
    <s v="Sale"/>
    <n v="3070"/>
    <n v="5"/>
    <n v="3"/>
    <n v="1"/>
    <n v="450"/>
    <n v="1930"/>
    <s v="29 Traill St"/>
    <s v="Northcote"/>
    <x v="10"/>
    <x v="1"/>
    <x v="4"/>
    <x v="0"/>
  </r>
  <r>
    <x v="99"/>
    <n v="455000"/>
    <x v="1"/>
    <s v="Cunninghams"/>
    <s v="Sale"/>
    <n v="3042"/>
    <n v="3"/>
    <n v="1"/>
    <n v="1"/>
    <n v="166"/>
    <n v="1999"/>
    <s v="2/125 Fosters Rd"/>
    <s v="Keilor Park"/>
    <x v="0"/>
    <x v="0"/>
    <x v="4"/>
    <x v="0"/>
  </r>
  <r>
    <x v="99"/>
    <n v="605000"/>
    <x v="1"/>
    <s v="Cunninghams"/>
    <s v="Sale"/>
    <n v="3102"/>
    <n v="2"/>
    <n v="1"/>
    <n v="1"/>
    <n v="0"/>
    <n v="1960"/>
    <s v="2/37 Strathalbyn St"/>
    <s v="Kew East"/>
    <x v="14"/>
    <x v="2"/>
    <x v="4"/>
    <x v="0"/>
  </r>
  <r>
    <x v="99"/>
    <n v="1415000"/>
    <x v="0"/>
    <s v="Jones and Jones"/>
    <s v="Sale"/>
    <n v="3147"/>
    <n v="3"/>
    <n v="1"/>
    <n v="1"/>
    <n v="605"/>
    <n v="1950"/>
    <s v="14 Lucerne St"/>
    <s v="Ashburton"/>
    <x v="14"/>
    <x v="2"/>
    <x v="4"/>
    <x v="0"/>
  </r>
  <r>
    <x v="99"/>
    <n v="1625000"/>
    <x v="0"/>
    <s v="Cunninghams"/>
    <s v="Auction"/>
    <n v="3123"/>
    <n v="3"/>
    <n v="2"/>
    <n v="1"/>
    <n v="255"/>
    <n v="1890"/>
    <s v="61 Roseberry St"/>
    <s v="Hawthorn East"/>
    <x v="14"/>
    <x v="2"/>
    <x v="4"/>
    <x v="0"/>
  </r>
  <r>
    <x v="99"/>
    <n v="1850000"/>
    <x v="0"/>
    <s v="Cunninghams"/>
    <s v="Sale"/>
    <n v="3127"/>
    <n v="4"/>
    <n v="2"/>
    <n v="2"/>
    <n v="632"/>
    <m/>
    <s v="34 Barton St"/>
    <s v="Surrey Hills"/>
    <x v="14"/>
    <x v="2"/>
    <x v="4"/>
    <x v="0"/>
  </r>
  <r>
    <x v="99"/>
    <n v="3290000"/>
    <x v="0"/>
    <s v="Jones and Jones"/>
    <s v="Sale"/>
    <n v="3103"/>
    <n v="4"/>
    <n v="3"/>
    <n v="2"/>
    <n v="1007"/>
    <n v="1910"/>
    <s v="262 Union Rd"/>
    <s v="Balwyn"/>
    <x v="14"/>
    <x v="2"/>
    <x v="4"/>
    <x v="0"/>
  </r>
  <r>
    <x v="99"/>
    <n v="737000"/>
    <x v="1"/>
    <s v="Melbourne Homes"/>
    <s v="Sale"/>
    <n v="3186"/>
    <n v="2"/>
    <n v="1"/>
    <n v="1"/>
    <n v="106"/>
    <n v="1975"/>
    <s v="5/22 Well St"/>
    <s v="Brighton"/>
    <x v="15"/>
    <x v="2"/>
    <x v="4"/>
    <x v="0"/>
  </r>
  <r>
    <x v="100"/>
    <n v="490000"/>
    <x v="1"/>
    <s v="Cunninghams"/>
    <s v="Auction"/>
    <n v="3143"/>
    <n v="2"/>
    <n v="1"/>
    <n v="1"/>
    <n v="0"/>
    <n v="1966"/>
    <s v="7/579 Dandenong Rd"/>
    <s v="Armadale"/>
    <x v="12"/>
    <x v="2"/>
    <x v="4"/>
    <x v="0"/>
  </r>
  <r>
    <x v="100"/>
    <n v="1625000"/>
    <x v="0"/>
    <s v="Jones and Jones"/>
    <s v="Sale"/>
    <n v="3146"/>
    <n v="3"/>
    <n v="2"/>
    <n v="4"/>
    <n v="1005"/>
    <n v="1980"/>
    <s v="11 Kenilworth Gr"/>
    <s v="Glen Iris"/>
    <x v="12"/>
    <x v="2"/>
    <x v="4"/>
    <x v="0"/>
  </r>
  <r>
    <x v="100"/>
    <n v="760500"/>
    <x v="1"/>
    <s v="Cunninghams"/>
    <s v="Sale"/>
    <n v="3205"/>
    <n v="1"/>
    <n v="1"/>
    <n v="0"/>
    <n v="438"/>
    <m/>
    <s v="3 Park Pl"/>
    <s v="South Melbourne"/>
    <x v="5"/>
    <x v="2"/>
    <x v="4"/>
    <x v="0"/>
  </r>
  <r>
    <x v="100"/>
    <n v="641000"/>
    <x v="2"/>
    <s v="Maxwells"/>
    <s v="Auction"/>
    <n v="3056"/>
    <n v="3"/>
    <n v="2"/>
    <n v="1"/>
    <n v="0"/>
    <n v="1900"/>
    <s v="8/2 Pottery Ct"/>
    <s v="Brunswick"/>
    <x v="3"/>
    <x v="1"/>
    <x v="4"/>
    <x v="0"/>
  </r>
  <r>
    <x v="100"/>
    <n v="825000"/>
    <x v="0"/>
    <s v="Cunninghams"/>
    <s v="Sale"/>
    <n v="3058"/>
    <n v="3"/>
    <n v="1"/>
    <n v="2"/>
    <n v="577"/>
    <n v="1920"/>
    <s v="155 Nicholson St"/>
    <s v="Coburg"/>
    <x v="3"/>
    <x v="1"/>
    <x v="4"/>
    <x v="0"/>
  </r>
  <r>
    <x v="100"/>
    <n v="838000"/>
    <x v="0"/>
    <s v="Jones and Jones"/>
    <s v="Sale"/>
    <n v="3058"/>
    <n v="4"/>
    <n v="1"/>
    <n v="1"/>
    <n v="576"/>
    <n v="1960"/>
    <s v="13 Kaye Ct"/>
    <s v="Coburg"/>
    <x v="3"/>
    <x v="1"/>
    <x v="4"/>
    <x v="0"/>
  </r>
  <r>
    <x v="100"/>
    <n v="910000"/>
    <x v="0"/>
    <s v="Sanders"/>
    <s v="Sale"/>
    <n v="3055"/>
    <n v="2"/>
    <n v="1"/>
    <n v="4"/>
    <n v="576"/>
    <m/>
    <s v="7 Zeal St"/>
    <s v="Brunswick West"/>
    <x v="3"/>
    <x v="1"/>
    <x v="4"/>
    <x v="0"/>
  </r>
  <r>
    <x v="100"/>
    <n v="950000"/>
    <x v="0"/>
    <s v="Sanders"/>
    <s v="Auction"/>
    <n v="3032"/>
    <n v="2"/>
    <n v="1"/>
    <n v="1"/>
    <n v="173"/>
    <n v="1900"/>
    <s v="4 The Parade"/>
    <s v="Ascot Vale"/>
    <x v="8"/>
    <x v="0"/>
    <x v="4"/>
    <x v="0"/>
  </r>
  <r>
    <x v="100"/>
    <n v="1160000"/>
    <x v="0"/>
    <s v="Property Barons"/>
    <s v="Sale"/>
    <n v="3041"/>
    <n v="3"/>
    <n v="1"/>
    <n v="1"/>
    <n v="651"/>
    <m/>
    <s v="220 Napier St"/>
    <s v="Strathmore"/>
    <x v="8"/>
    <x v="0"/>
    <x v="4"/>
    <x v="0"/>
  </r>
  <r>
    <x v="100"/>
    <n v="1422000"/>
    <x v="0"/>
    <s v="Cunninghams"/>
    <s v="Sale"/>
    <n v="3040"/>
    <n v="4"/>
    <n v="2"/>
    <n v="2"/>
    <n v="505"/>
    <n v="2013"/>
    <s v="17 Hoffmans Rd"/>
    <s v="Essendon West"/>
    <x v="8"/>
    <x v="0"/>
    <x v="4"/>
    <x v="0"/>
  </r>
  <r>
    <x v="100"/>
    <n v="780000"/>
    <x v="1"/>
    <s v="Cunninghams"/>
    <s v="Auction"/>
    <n v="3000"/>
    <n v="2"/>
    <n v="2"/>
    <n v="1"/>
    <n v="0"/>
    <n v="1997"/>
    <s v="2306/265 Exhibition St"/>
    <s v="Melbourne"/>
    <x v="13"/>
    <x v="1"/>
    <x v="4"/>
    <x v="0"/>
  </r>
  <r>
    <x v="100"/>
    <n v="520000"/>
    <x v="1"/>
    <s v="Metro Ladder"/>
    <s v="Auction"/>
    <n v="3012"/>
    <n v="6"/>
    <n v="2"/>
    <n v="1"/>
    <n v="0"/>
    <n v="1970"/>
    <s v="1/12 Hatfield Ct"/>
    <s v="West Footscray"/>
    <x v="4"/>
    <x v="0"/>
    <x v="4"/>
    <x v="0"/>
  </r>
  <r>
    <x v="100"/>
    <n v="905000"/>
    <x v="0"/>
    <s v="Cunninghams"/>
    <s v="Sale"/>
    <n v="3032"/>
    <n v="3"/>
    <n v="1"/>
    <n v="2"/>
    <n v="696"/>
    <m/>
    <s v="34 Mitchell St"/>
    <s v="Maribyrnong"/>
    <x v="4"/>
    <x v="0"/>
    <x v="4"/>
    <x v="0"/>
  </r>
  <r>
    <x v="100"/>
    <n v="280000"/>
    <x v="1"/>
    <s v="Sanders"/>
    <s v="Auction"/>
    <n v="3047"/>
    <n v="2"/>
    <n v="1"/>
    <n v="1"/>
    <n v="197"/>
    <m/>
    <s v="11/1051 Pascoe Vale Rd"/>
    <s v="Jacana"/>
    <x v="18"/>
    <x v="1"/>
    <x v="4"/>
    <x v="0"/>
  </r>
  <r>
    <x v="100"/>
    <n v="730000"/>
    <x v="1"/>
    <s v="Property Barons"/>
    <s v="Auction"/>
    <n v="3018"/>
    <n v="3"/>
    <n v="2"/>
    <n v="1"/>
    <n v="70"/>
    <m/>
    <s v="1/57 Blyth St"/>
    <s v="Altona"/>
    <x v="11"/>
    <x v="0"/>
    <x v="4"/>
    <x v="0"/>
  </r>
  <r>
    <x v="100"/>
    <n v="1137500"/>
    <x v="0"/>
    <s v="Jones and Jones"/>
    <s v="Sale"/>
    <n v="3165"/>
    <n v="4"/>
    <n v="1"/>
    <n v="2"/>
    <n v="696"/>
    <m/>
    <s v="49 Gowrie St"/>
    <s v="Bentleigh East"/>
    <x v="9"/>
    <x v="2"/>
    <x v="4"/>
    <x v="0"/>
  </r>
  <r>
    <x v="100"/>
    <n v="425000"/>
    <x v="2"/>
    <s v="Flanders &amp; Fish"/>
    <s v="Sale"/>
    <n v="3073"/>
    <n v="2"/>
    <n v="1"/>
    <n v="1"/>
    <n v="145"/>
    <m/>
    <s v="1 Nisbett St"/>
    <s v="Reservoir"/>
    <x v="10"/>
    <x v="1"/>
    <x v="4"/>
    <x v="0"/>
  </r>
  <r>
    <x v="100"/>
    <n v="565000"/>
    <x v="0"/>
    <s v="Metro Ladder"/>
    <s v="Sale"/>
    <n v="3072"/>
    <n v="2"/>
    <n v="1"/>
    <n v="2"/>
    <n v="349"/>
    <n v="1950"/>
    <s v="9 Ambon St"/>
    <s v="Preston"/>
    <x v="10"/>
    <x v="1"/>
    <x v="4"/>
    <x v="0"/>
  </r>
  <r>
    <x v="100"/>
    <n v="865000"/>
    <x v="0"/>
    <s v="Metro Ladder"/>
    <s v="Auction"/>
    <n v="3078"/>
    <n v="3"/>
    <n v="1"/>
    <n v="1"/>
    <n v="180"/>
    <n v="2010"/>
    <s v="2c Hamilton St"/>
    <s v="Alphington"/>
    <x v="10"/>
    <x v="1"/>
    <x v="4"/>
    <x v="0"/>
  </r>
  <r>
    <x v="100"/>
    <n v="590000"/>
    <x v="0"/>
    <s v="Property Barons"/>
    <s v="Sale"/>
    <n v="3020"/>
    <n v="4"/>
    <n v="1"/>
    <n v="1"/>
    <n v="490"/>
    <m/>
    <s v="7 Union St"/>
    <s v="Sunshine"/>
    <x v="0"/>
    <x v="0"/>
    <x v="4"/>
    <x v="0"/>
  </r>
  <r>
    <x v="100"/>
    <n v="460000"/>
    <x v="1"/>
    <s v="Jones and Jones"/>
    <s v="Auction"/>
    <n v="3103"/>
    <n v="2"/>
    <n v="1"/>
    <n v="1"/>
    <n v="0"/>
    <n v="1950"/>
    <s v="6/29 Weir St"/>
    <s v="Balwyn"/>
    <x v="14"/>
    <x v="2"/>
    <x v="4"/>
    <x v="0"/>
  </r>
  <r>
    <x v="100"/>
    <n v="1360000"/>
    <x v="0"/>
    <s v="Flanders &amp; Fish"/>
    <s v="Auction"/>
    <n v="3146"/>
    <n v="3"/>
    <n v="2"/>
    <n v="1"/>
    <n v="704"/>
    <n v="1940"/>
    <s v="6 Chester St"/>
    <s v="Glen Iris"/>
    <x v="14"/>
    <x v="2"/>
    <x v="4"/>
    <x v="0"/>
  </r>
  <r>
    <x v="100"/>
    <n v="1505000"/>
    <x v="0"/>
    <s v="Metro Ladder"/>
    <s v="Sale"/>
    <n v="3104"/>
    <n v="6"/>
    <n v="2"/>
    <n v="2"/>
    <n v="724"/>
    <m/>
    <s v="6 Abassia St"/>
    <s v="Balwyn North"/>
    <x v="14"/>
    <x v="2"/>
    <x v="4"/>
    <x v="0"/>
  </r>
  <r>
    <x v="100"/>
    <n v="2200000"/>
    <x v="0"/>
    <s v="Jones and Jones"/>
    <s v="Sale"/>
    <n v="3127"/>
    <n v="4"/>
    <n v="2"/>
    <n v="2"/>
    <n v="734"/>
    <n v="1920"/>
    <s v="22b Essex Rd"/>
    <s v="Surrey Hills"/>
    <x v="14"/>
    <x v="2"/>
    <x v="4"/>
    <x v="0"/>
  </r>
  <r>
    <x v="100"/>
    <n v="3360000"/>
    <x v="0"/>
    <s v="Metro Ladder"/>
    <s v="Sale"/>
    <n v="3104"/>
    <n v="4"/>
    <n v="3"/>
    <n v="1"/>
    <n v="904"/>
    <n v="2003"/>
    <s v="17 Stephens St"/>
    <s v="Balwyn North"/>
    <x v="14"/>
    <x v="2"/>
    <x v="4"/>
    <x v="0"/>
  </r>
  <r>
    <x v="100"/>
    <n v="1825000"/>
    <x v="0"/>
    <s v="Jones and Jones"/>
    <s v="Auction"/>
    <n v="3187"/>
    <n v="4"/>
    <n v="3"/>
    <n v="2"/>
    <n v="594"/>
    <n v="1973"/>
    <s v="12 Meyer Ct"/>
    <s v="Brighton East"/>
    <x v="15"/>
    <x v="2"/>
    <x v="4"/>
    <x v="0"/>
  </r>
  <r>
    <x v="100"/>
    <n v="601000"/>
    <x v="0"/>
    <s v="SJ"/>
    <s v="Sale"/>
    <n v="3087"/>
    <n v="3"/>
    <n v="1"/>
    <n v="1"/>
    <n v="653"/>
    <m/>
    <s v="14 Illoura St"/>
    <s v="Watsonia"/>
    <x v="17"/>
    <x v="1"/>
    <x v="4"/>
    <x v="0"/>
  </r>
  <r>
    <x v="100"/>
    <n v="895000"/>
    <x v="0"/>
    <s v="Property Barons"/>
    <s v="Sale"/>
    <n v="3084"/>
    <n v="4"/>
    <n v="2"/>
    <n v="2"/>
    <n v="700"/>
    <n v="1980"/>
    <s v="44 Martins La"/>
    <s v="Viewbank"/>
    <x v="17"/>
    <x v="3"/>
    <x v="4"/>
    <x v="0"/>
  </r>
  <r>
    <x v="101"/>
    <n v="937500"/>
    <x v="0"/>
    <s v="Jones and Jones"/>
    <s v="Sale"/>
    <n v="3068"/>
    <n v="2"/>
    <n v="1"/>
    <n v="0"/>
    <n v="100"/>
    <n v="1890"/>
    <s v="181 Rae St"/>
    <s v="Fitzroy North"/>
    <x v="1"/>
    <x v="1"/>
    <x v="4"/>
    <x v="0"/>
  </r>
  <r>
    <x v="101"/>
    <n v="1346000"/>
    <x v="0"/>
    <s v="Metro Ladder"/>
    <s v="Sale"/>
    <n v="3121"/>
    <n v="3"/>
    <n v="1"/>
    <n v="1"/>
    <n v="207"/>
    <m/>
    <s v="31 Westbank Tce"/>
    <s v="Richmond"/>
    <x v="1"/>
    <x v="1"/>
    <x v="4"/>
    <x v="0"/>
  </r>
  <r>
    <x v="101"/>
    <n v="3365000"/>
    <x v="0"/>
    <s v="Zimmerman"/>
    <s v="Sale"/>
    <n v="3146"/>
    <n v="5"/>
    <n v="2"/>
    <n v="2"/>
    <n v="1339"/>
    <n v="1925"/>
    <s v="3 Fairview Gr"/>
    <s v="Glen Iris"/>
    <x v="12"/>
    <x v="2"/>
    <x v="4"/>
    <x v="0"/>
  </r>
  <r>
    <x v="101"/>
    <n v="1150000"/>
    <x v="0"/>
    <s v="Sanders"/>
    <s v="Sale"/>
    <n v="3205"/>
    <n v="2"/>
    <n v="1"/>
    <n v="0"/>
    <n v="113"/>
    <m/>
    <s v="33 Mountain St"/>
    <s v="South Melbourne"/>
    <x v="5"/>
    <x v="2"/>
    <x v="4"/>
    <x v="0"/>
  </r>
  <r>
    <x v="101"/>
    <n v="1220000"/>
    <x v="0"/>
    <s v="Jones and Jones"/>
    <s v="Sale"/>
    <n v="3182"/>
    <n v="2"/>
    <n v="1"/>
    <n v="1"/>
    <n v="208"/>
    <m/>
    <s v="54 Pakington St"/>
    <s v="St Kilda"/>
    <x v="5"/>
    <x v="2"/>
    <x v="4"/>
    <x v="0"/>
  </r>
  <r>
    <x v="101"/>
    <n v="1360000"/>
    <x v="1"/>
    <s v="Maxwells"/>
    <s v="Sale"/>
    <n v="3205"/>
    <n v="2"/>
    <n v="1"/>
    <n v="2"/>
    <n v="0"/>
    <m/>
    <s v="1/295 Clarendon St"/>
    <s v="South Melbourne"/>
    <x v="5"/>
    <x v="2"/>
    <x v="4"/>
    <x v="0"/>
  </r>
  <r>
    <x v="101"/>
    <n v="1550000"/>
    <x v="0"/>
    <s v="SJ"/>
    <s v="Sale"/>
    <n v="3206"/>
    <n v="2"/>
    <n v="1"/>
    <n v="1"/>
    <n v="167"/>
    <m/>
    <s v="54 Brooke St"/>
    <s v="Albert Park"/>
    <x v="5"/>
    <x v="2"/>
    <x v="4"/>
    <x v="0"/>
  </r>
  <r>
    <x v="101"/>
    <n v="473000"/>
    <x v="1"/>
    <s v="Cunninghams"/>
    <s v="Sale"/>
    <n v="3055"/>
    <n v="2"/>
    <n v="1"/>
    <n v="2"/>
    <n v="568"/>
    <m/>
    <s v="4/1 Allard St"/>
    <s v="Brunswick West"/>
    <x v="3"/>
    <x v="1"/>
    <x v="4"/>
    <x v="0"/>
  </r>
  <r>
    <x v="101"/>
    <n v="497000"/>
    <x v="1"/>
    <s v="Maxwells"/>
    <s v="Sale"/>
    <n v="3055"/>
    <n v="2"/>
    <n v="1"/>
    <n v="1"/>
    <n v="0"/>
    <n v="1977"/>
    <s v="2/530 Victoria St"/>
    <s v="Brunswick West"/>
    <x v="3"/>
    <x v="1"/>
    <x v="4"/>
    <x v="0"/>
  </r>
  <r>
    <x v="101"/>
    <n v="570000"/>
    <x v="2"/>
    <s v="Cunninghams"/>
    <s v="Sale"/>
    <n v="3058"/>
    <n v="2"/>
    <n v="2"/>
    <n v="2"/>
    <n v="186"/>
    <m/>
    <s v="203b Elizabeth St"/>
    <s v="Coburg North"/>
    <x v="3"/>
    <x v="1"/>
    <x v="4"/>
    <x v="0"/>
  </r>
  <r>
    <x v="101"/>
    <n v="683500"/>
    <x v="0"/>
    <s v="Metro Ladder"/>
    <s v="Sale"/>
    <n v="3044"/>
    <n v="3"/>
    <n v="1"/>
    <n v="2"/>
    <n v="590"/>
    <m/>
    <s v="8 Merbein St"/>
    <s v="Pascoe Vale"/>
    <x v="3"/>
    <x v="1"/>
    <x v="4"/>
    <x v="0"/>
  </r>
  <r>
    <x v="101"/>
    <n v="860000"/>
    <x v="2"/>
    <s v="Cunninghams"/>
    <s v="Auction"/>
    <n v="3056"/>
    <n v="4"/>
    <n v="2"/>
    <n v="1"/>
    <n v="95"/>
    <m/>
    <s v="5/185 Brunswick Rd"/>
    <s v="Brunswick"/>
    <x v="3"/>
    <x v="1"/>
    <x v="4"/>
    <x v="0"/>
  </r>
  <r>
    <x v="101"/>
    <n v="1053000"/>
    <x v="0"/>
    <s v="Cunninghams"/>
    <s v="Sale"/>
    <n v="3056"/>
    <n v="3"/>
    <n v="1"/>
    <n v="1"/>
    <n v="343"/>
    <n v="1925"/>
    <s v="7 Garnet St"/>
    <s v="Brunswick"/>
    <x v="3"/>
    <x v="1"/>
    <x v="4"/>
    <x v="0"/>
  </r>
  <r>
    <x v="101"/>
    <n v="442000"/>
    <x v="1"/>
    <s v="Cunninghams"/>
    <s v="Sale"/>
    <n v="3040"/>
    <n v="2"/>
    <n v="1"/>
    <n v="1"/>
    <n v="0"/>
    <m/>
    <s v="6/8 Arthur St"/>
    <s v="Aberfeldie"/>
    <x v="8"/>
    <x v="0"/>
    <x v="4"/>
    <x v="0"/>
  </r>
  <r>
    <x v="101"/>
    <n v="725000"/>
    <x v="0"/>
    <s v="Cunninghams"/>
    <s v="Sale"/>
    <n v="3033"/>
    <n v="3"/>
    <n v="1"/>
    <n v="1"/>
    <n v="657"/>
    <n v="1965"/>
    <s v="154 Milleara Rd"/>
    <s v="Keilor East"/>
    <x v="8"/>
    <x v="0"/>
    <x v="4"/>
    <x v="0"/>
  </r>
  <r>
    <x v="101"/>
    <n v="600000"/>
    <x v="0"/>
    <s v="Property Barons"/>
    <s v="Auction"/>
    <n v="3166"/>
    <n v="2"/>
    <n v="1"/>
    <n v="1"/>
    <n v="211"/>
    <n v="1975"/>
    <s v="5/1 Parer St"/>
    <s v="Oakleigh"/>
    <x v="6"/>
    <x v="2"/>
    <x v="4"/>
    <x v="0"/>
  </r>
  <r>
    <x v="101"/>
    <n v="410000"/>
    <x v="1"/>
    <s v="Flanders &amp; Fish"/>
    <s v="Auction"/>
    <n v="3031"/>
    <n v="2"/>
    <n v="1"/>
    <n v="1"/>
    <n v="0"/>
    <n v="2000"/>
    <s v="10/2 Howlett St"/>
    <s v="Kensington"/>
    <x v="13"/>
    <x v="1"/>
    <x v="4"/>
    <x v="0"/>
  </r>
  <r>
    <x v="101"/>
    <n v="528500"/>
    <x v="1"/>
    <s v="Jones and Jones"/>
    <s v="Auction"/>
    <n v="3051"/>
    <n v="2"/>
    <n v="1"/>
    <n v="1"/>
    <n v="0"/>
    <n v="1960"/>
    <s v="6/49 Haines St"/>
    <s v="North Melbourne"/>
    <x v="13"/>
    <x v="1"/>
    <x v="4"/>
    <x v="0"/>
  </r>
  <r>
    <x v="101"/>
    <n v="585000"/>
    <x v="1"/>
    <s v="Maxwells"/>
    <s v="Auction"/>
    <n v="3051"/>
    <n v="2"/>
    <n v="1"/>
    <n v="1"/>
    <n v="0"/>
    <m/>
    <s v="24/101 Leveson St"/>
    <s v="North Melbourne"/>
    <x v="13"/>
    <x v="1"/>
    <x v="4"/>
    <x v="0"/>
  </r>
  <r>
    <x v="101"/>
    <n v="690000"/>
    <x v="0"/>
    <s v="Metro Ladder"/>
    <s v="Auction"/>
    <n v="3012"/>
    <n v="4"/>
    <n v="2"/>
    <n v="1"/>
    <n v="270"/>
    <m/>
    <s v="47 Radio St"/>
    <s v="Maidstone"/>
    <x v="4"/>
    <x v="0"/>
    <x v="4"/>
    <x v="0"/>
  </r>
  <r>
    <x v="101"/>
    <n v="780000"/>
    <x v="0"/>
    <s v="Metro Ladder"/>
    <s v="Auction"/>
    <n v="3018"/>
    <n v="4"/>
    <n v="1"/>
    <n v="4"/>
    <n v="655"/>
    <m/>
    <s v="20 Linnet St"/>
    <s v="Altona"/>
    <x v="11"/>
    <x v="0"/>
    <x v="4"/>
    <x v="0"/>
  </r>
  <r>
    <x v="101"/>
    <n v="780000"/>
    <x v="0"/>
    <s v="Metro Ladder"/>
    <s v="Auction"/>
    <n v="3165"/>
    <n v="3"/>
    <n v="1"/>
    <n v="1"/>
    <n v="710"/>
    <n v="1966"/>
    <s v="4 Adrian St"/>
    <s v="Bentleigh East"/>
    <x v="9"/>
    <x v="2"/>
    <x v="4"/>
    <x v="0"/>
  </r>
  <r>
    <x v="101"/>
    <n v="1001000"/>
    <x v="0"/>
    <s v="Flanders &amp; Fish"/>
    <s v="Sale"/>
    <n v="3165"/>
    <n v="3"/>
    <n v="1"/>
    <n v="1"/>
    <n v="598"/>
    <m/>
    <s v="15 Cormick St"/>
    <s v="Bentleigh East"/>
    <x v="9"/>
    <x v="2"/>
    <x v="4"/>
    <x v="0"/>
  </r>
  <r>
    <x v="101"/>
    <n v="1210000"/>
    <x v="0"/>
    <s v="Cunninghams"/>
    <s v="Auction"/>
    <n v="3071"/>
    <n v="3"/>
    <n v="2"/>
    <n v="2"/>
    <n v="398"/>
    <m/>
    <s v="327 Gillies St"/>
    <s v="Thornbury"/>
    <x v="10"/>
    <x v="1"/>
    <x v="4"/>
    <x v="0"/>
  </r>
  <r>
    <x v="101"/>
    <n v="526000"/>
    <x v="0"/>
    <s v="Property Barons"/>
    <s v="Sale"/>
    <n v="3081"/>
    <n v="2"/>
    <n v="1"/>
    <n v="1"/>
    <n v="310"/>
    <n v="1994"/>
    <s v="522 Waterdale Rd"/>
    <s v="Heidelberg Heights"/>
    <x v="17"/>
    <x v="3"/>
    <x v="4"/>
    <x v="0"/>
  </r>
  <r>
    <x v="101"/>
    <n v="750000"/>
    <x v="0"/>
    <s v="Cunninghams"/>
    <s v="Auction"/>
    <n v="3084"/>
    <n v="3"/>
    <n v="1"/>
    <n v="2"/>
    <n v="577"/>
    <n v="1955"/>
    <s v="13 Edgar St"/>
    <s v="Heidelberg"/>
    <x v="17"/>
    <x v="3"/>
    <x v="4"/>
    <x v="0"/>
  </r>
  <r>
    <x v="102"/>
    <n v="911000"/>
    <x v="2"/>
    <s v="Cunninghams"/>
    <s v="Sale"/>
    <n v="3121"/>
    <n v="3"/>
    <n v="2"/>
    <n v="1"/>
    <n v="0"/>
    <n v="2000"/>
    <s v="2/310 Burnley St"/>
    <s v="Richmond"/>
    <x v="1"/>
    <x v="1"/>
    <x v="4"/>
    <x v="0"/>
  </r>
  <r>
    <x v="102"/>
    <n v="1350000"/>
    <x v="0"/>
    <s v="Flanders &amp; Fish"/>
    <s v="Auction"/>
    <n v="3121"/>
    <n v="3"/>
    <n v="1"/>
    <n v="2"/>
    <n v="332"/>
    <n v="1940"/>
    <s v="31 Johnson St"/>
    <s v="Richmond"/>
    <x v="1"/>
    <x v="1"/>
    <x v="4"/>
    <x v="0"/>
  </r>
  <r>
    <x v="102"/>
    <n v="2100000"/>
    <x v="0"/>
    <s v="Metro Ladder"/>
    <s v="Sale"/>
    <n v="3127"/>
    <n v="3"/>
    <n v="2"/>
    <n v="2"/>
    <n v="1255"/>
    <m/>
    <s v="6 Shepherd St"/>
    <s v="Surrey Hills"/>
    <x v="2"/>
    <x v="2"/>
    <x v="4"/>
    <x v="0"/>
  </r>
  <r>
    <x v="102"/>
    <n v="1253000"/>
    <x v="2"/>
    <s v="Jones and Jones"/>
    <s v="Sale"/>
    <n v="3145"/>
    <n v="3"/>
    <n v="2"/>
    <n v="1"/>
    <n v="216"/>
    <n v="1994"/>
    <s v="3/406 Wattletree Rd"/>
    <s v="Malvern East"/>
    <x v="12"/>
    <x v="2"/>
    <x v="4"/>
    <x v="0"/>
  </r>
  <r>
    <x v="102"/>
    <n v="1300000"/>
    <x v="0"/>
    <s v="Jones and Jones"/>
    <s v="Auction"/>
    <n v="3143"/>
    <n v="3"/>
    <n v="1"/>
    <n v="2"/>
    <n v="212"/>
    <n v="1900"/>
    <s v="14 New St"/>
    <s v="Armadale"/>
    <x v="12"/>
    <x v="2"/>
    <x v="4"/>
    <x v="0"/>
  </r>
  <r>
    <x v="102"/>
    <n v="1915000"/>
    <x v="0"/>
    <s v="Jones and Jones"/>
    <s v="Auction"/>
    <n v="3145"/>
    <n v="3"/>
    <n v="2"/>
    <n v="2"/>
    <n v="700"/>
    <n v="1920"/>
    <s v="29 MacGregor St"/>
    <s v="Malvern East"/>
    <x v="12"/>
    <x v="2"/>
    <x v="4"/>
    <x v="0"/>
  </r>
  <r>
    <x v="102"/>
    <n v="450000"/>
    <x v="1"/>
    <s v="Best Bricks"/>
    <s v="Auction"/>
    <n v="3182"/>
    <n v="1"/>
    <n v="1"/>
    <n v="1"/>
    <n v="0"/>
    <m/>
    <s v="20/62 Wellington St"/>
    <s v="St Kilda"/>
    <x v="5"/>
    <x v="2"/>
    <x v="4"/>
    <x v="0"/>
  </r>
  <r>
    <x v="102"/>
    <n v="378000"/>
    <x v="0"/>
    <s v="Metro Ladder"/>
    <s v="Sale"/>
    <n v="3060"/>
    <n v="2"/>
    <n v="1"/>
    <n v="1"/>
    <n v="215"/>
    <n v="1990"/>
    <s v="1b McDougall St"/>
    <s v="Fawkner"/>
    <x v="3"/>
    <x v="1"/>
    <x v="4"/>
    <x v="0"/>
  </r>
  <r>
    <x v="102"/>
    <n v="440000"/>
    <x v="2"/>
    <s v="Cunninghams"/>
    <s v="Auction"/>
    <n v="3046"/>
    <n v="3"/>
    <n v="2"/>
    <n v="1"/>
    <n v="215"/>
    <n v="2010"/>
    <s v="3/132 Widford St"/>
    <s v="Glenroy"/>
    <x v="3"/>
    <x v="1"/>
    <x v="4"/>
    <x v="0"/>
  </r>
  <r>
    <x v="102"/>
    <n v="445000"/>
    <x v="1"/>
    <s v="Sanders"/>
    <s v="Auction"/>
    <n v="3058"/>
    <n v="2"/>
    <n v="1"/>
    <n v="1"/>
    <n v="0"/>
    <n v="2007"/>
    <s v="3/87 Gaffney St"/>
    <s v="Coburg"/>
    <x v="3"/>
    <x v="1"/>
    <x v="4"/>
    <x v="0"/>
  </r>
  <r>
    <x v="102"/>
    <n v="1055000"/>
    <x v="0"/>
    <s v="Cunninghams"/>
    <s v="Sale"/>
    <n v="3056"/>
    <n v="3"/>
    <n v="1"/>
    <n v="1"/>
    <n v="324"/>
    <n v="1930"/>
    <s v="13 Percy St"/>
    <s v="Brunswick"/>
    <x v="3"/>
    <x v="1"/>
    <x v="4"/>
    <x v="0"/>
  </r>
  <r>
    <x v="102"/>
    <n v="1245000"/>
    <x v="0"/>
    <s v="Property Barons"/>
    <s v="Sale"/>
    <n v="3055"/>
    <n v="3"/>
    <n v="1"/>
    <n v="1"/>
    <n v="412"/>
    <n v="1934"/>
    <s v="24 Burnell St"/>
    <s v="Brunswick West"/>
    <x v="3"/>
    <x v="1"/>
    <x v="4"/>
    <x v="0"/>
  </r>
  <r>
    <x v="102"/>
    <n v="1574000"/>
    <x v="0"/>
    <s v="Jones and Jones"/>
    <s v="Sale"/>
    <n v="3057"/>
    <n v="3"/>
    <n v="3"/>
    <n v="2"/>
    <n v="336"/>
    <n v="2007"/>
    <s v="89a Hickford St"/>
    <s v="Brunswick East"/>
    <x v="3"/>
    <x v="1"/>
    <x v="4"/>
    <x v="0"/>
  </r>
  <r>
    <x v="102"/>
    <n v="650000"/>
    <x v="0"/>
    <s v="Cunninghams"/>
    <s v="Auction"/>
    <n v="3033"/>
    <n v="3"/>
    <n v="2"/>
    <n v="2"/>
    <n v="3977"/>
    <n v="2013"/>
    <s v="9a The Crossway"/>
    <s v="Keilor East"/>
    <x v="8"/>
    <x v="0"/>
    <x v="4"/>
    <x v="0"/>
  </r>
  <r>
    <x v="102"/>
    <n v="785000"/>
    <x v="0"/>
    <s v="Property Barons"/>
    <s v="Sale"/>
    <n v="3042"/>
    <n v="3"/>
    <n v="1"/>
    <n v="2"/>
    <n v="620"/>
    <m/>
    <s v="98 Haldane Rd"/>
    <s v="Niddrie"/>
    <x v="8"/>
    <x v="0"/>
    <x v="4"/>
    <x v="0"/>
  </r>
  <r>
    <x v="102"/>
    <n v="1180000"/>
    <x v="0"/>
    <s v="Jones and Jones"/>
    <s v="Sale"/>
    <n v="3166"/>
    <n v="4"/>
    <n v="1"/>
    <n v="2"/>
    <n v="604"/>
    <n v="1965"/>
    <s v="62 Eastgate St"/>
    <s v="Oakleigh"/>
    <x v="6"/>
    <x v="2"/>
    <x v="4"/>
    <x v="0"/>
  </r>
  <r>
    <x v="102"/>
    <n v="600000"/>
    <x v="1"/>
    <s v="Sanders"/>
    <s v="Auction"/>
    <n v="3207"/>
    <n v="2"/>
    <n v="1"/>
    <n v="1"/>
    <n v="0"/>
    <n v="2005"/>
    <s v="2/2 Graham St"/>
    <s v="Port Melbourne"/>
    <x v="13"/>
    <x v="2"/>
    <x v="4"/>
    <x v="0"/>
  </r>
  <r>
    <x v="102"/>
    <n v="316000"/>
    <x v="1"/>
    <s v="Flanders &amp; Fish"/>
    <s v="Sale"/>
    <n v="3011"/>
    <n v="2"/>
    <n v="1"/>
    <n v="1"/>
    <n v="0"/>
    <n v="1960"/>
    <s v="10/24 Eldridge St"/>
    <s v="Footscray"/>
    <x v="4"/>
    <x v="0"/>
    <x v="4"/>
    <x v="0"/>
  </r>
  <r>
    <x v="102"/>
    <n v="472500"/>
    <x v="0"/>
    <s v="SJ"/>
    <s v="Sale"/>
    <n v="3047"/>
    <n v="2"/>
    <n v="1"/>
    <n v="2"/>
    <n v="729"/>
    <n v="1960"/>
    <s v="17 Sunset Bvd"/>
    <s v="Jacana"/>
    <x v="18"/>
    <x v="1"/>
    <x v="4"/>
    <x v="0"/>
  </r>
  <r>
    <x v="102"/>
    <n v="800000"/>
    <x v="2"/>
    <s v="Jones and Jones"/>
    <s v="Sale"/>
    <n v="3165"/>
    <n v="3"/>
    <n v="2"/>
    <n v="1"/>
    <n v="353"/>
    <m/>
    <s v="48a Purtell St"/>
    <s v="Bentleigh East"/>
    <x v="9"/>
    <x v="2"/>
    <x v="4"/>
    <x v="0"/>
  </r>
  <r>
    <x v="102"/>
    <n v="1317500"/>
    <x v="0"/>
    <s v="Jones and Jones"/>
    <s v="Sale"/>
    <n v="3204"/>
    <n v="3"/>
    <n v="1"/>
    <n v="1"/>
    <n v="576"/>
    <n v="1945"/>
    <s v="13 Somers St"/>
    <s v="Bentleigh"/>
    <x v="9"/>
    <x v="2"/>
    <x v="4"/>
    <x v="0"/>
  </r>
  <r>
    <x v="102"/>
    <n v="1390000"/>
    <x v="0"/>
    <s v="Jones and Jones"/>
    <s v="Sale"/>
    <n v="3165"/>
    <n v="3"/>
    <n v="2"/>
    <n v="2"/>
    <n v="590"/>
    <n v="1960"/>
    <s v="3 Veronica St"/>
    <s v="Bentleigh East"/>
    <x v="9"/>
    <x v="2"/>
    <x v="4"/>
    <x v="0"/>
  </r>
  <r>
    <x v="102"/>
    <n v="450000"/>
    <x v="0"/>
    <s v="Cunninghams"/>
    <s v="Auction"/>
    <n v="3073"/>
    <n v="3"/>
    <n v="2"/>
    <n v="2"/>
    <n v="185"/>
    <m/>
    <s v="2/15 Delaware St"/>
    <s v="Reservoir"/>
    <x v="10"/>
    <x v="1"/>
    <x v="4"/>
    <x v="0"/>
  </r>
  <r>
    <x v="102"/>
    <n v="540000"/>
    <x v="0"/>
    <s v="Cunninghams"/>
    <s v="Sale"/>
    <n v="3073"/>
    <n v="3"/>
    <n v="1"/>
    <n v="2"/>
    <n v="496"/>
    <m/>
    <s v="5 Zinnia St"/>
    <s v="Reservoir"/>
    <x v="10"/>
    <x v="1"/>
    <x v="4"/>
    <x v="0"/>
  </r>
  <r>
    <x v="102"/>
    <n v="680000"/>
    <x v="0"/>
    <s v="Metro Ladder"/>
    <s v="Sale"/>
    <n v="3073"/>
    <n v="2"/>
    <n v="1"/>
    <n v="1"/>
    <n v="750"/>
    <n v="1960"/>
    <s v="124 Rathcown Rd"/>
    <s v="Reservoir"/>
    <x v="10"/>
    <x v="1"/>
    <x v="4"/>
    <x v="0"/>
  </r>
  <r>
    <x v="102"/>
    <n v="786000"/>
    <x v="0"/>
    <s v="Cunninghams"/>
    <s v="Sale"/>
    <n v="3073"/>
    <n v="4"/>
    <n v="3"/>
    <n v="1"/>
    <n v="595"/>
    <n v="2013"/>
    <s v="39 Mason St"/>
    <s v="Reservoir"/>
    <x v="10"/>
    <x v="1"/>
    <x v="4"/>
    <x v="0"/>
  </r>
  <r>
    <x v="102"/>
    <n v="590000"/>
    <x v="0"/>
    <s v="Flanders &amp; Fish"/>
    <s v="Sale"/>
    <n v="3020"/>
    <n v="3"/>
    <n v="2"/>
    <n v="1"/>
    <n v="286"/>
    <m/>
    <s v="6 robinson St"/>
    <s v="Sunshine"/>
    <x v="0"/>
    <x v="0"/>
    <x v="4"/>
    <x v="0"/>
  </r>
  <r>
    <x v="102"/>
    <n v="2200000"/>
    <x v="0"/>
    <s v="Cunninghams"/>
    <s v="Sale"/>
    <n v="3101"/>
    <n v="4"/>
    <n v="1"/>
    <n v="2"/>
    <n v="735"/>
    <m/>
    <s v="71 Cecil St"/>
    <s v="Kew"/>
    <x v="14"/>
    <x v="2"/>
    <x v="4"/>
    <x v="0"/>
  </r>
  <r>
    <x v="102"/>
    <n v="2800000"/>
    <x v="0"/>
    <s v="Cunninghams"/>
    <s v="Auction"/>
    <n v="3103"/>
    <n v="5"/>
    <n v="3"/>
    <n v="2"/>
    <n v="678"/>
    <n v="2001"/>
    <s v="40 Metung St"/>
    <s v="Balwyn"/>
    <x v="14"/>
    <x v="2"/>
    <x v="4"/>
    <x v="0"/>
  </r>
  <r>
    <x v="102"/>
    <n v="1700000"/>
    <x v="0"/>
    <s v="Cunninghams"/>
    <s v="Auction"/>
    <n v="3187"/>
    <n v="5"/>
    <n v="2"/>
    <n v="1"/>
    <n v="994"/>
    <n v="1935"/>
    <s v="13 Robinson St"/>
    <s v="Brighton East"/>
    <x v="15"/>
    <x v="2"/>
    <x v="4"/>
    <x v="0"/>
  </r>
  <r>
    <x v="103"/>
    <n v="405000"/>
    <x v="1"/>
    <s v="Best Bricks"/>
    <s v="Auction"/>
    <n v="3121"/>
    <n v="1"/>
    <n v="1"/>
    <n v="1"/>
    <n v="7455"/>
    <n v="2005"/>
    <s v="110/61 Stawell St"/>
    <s v="Richmond"/>
    <x v="1"/>
    <x v="1"/>
    <x v="4"/>
    <x v="0"/>
  </r>
  <r>
    <x v="103"/>
    <n v="450000"/>
    <x v="1"/>
    <s v="Cunninghams"/>
    <s v="Sale"/>
    <n v="3066"/>
    <n v="2"/>
    <n v="1"/>
    <n v="1"/>
    <n v="0"/>
    <n v="1970"/>
    <s v="8/122 Sackville St"/>
    <s v="Collingwood"/>
    <x v="1"/>
    <x v="1"/>
    <x v="4"/>
    <x v="0"/>
  </r>
  <r>
    <x v="103"/>
    <n v="660000"/>
    <x v="1"/>
    <s v="Metro Ladder"/>
    <s v="Auction"/>
    <n v="3065"/>
    <n v="2"/>
    <n v="2"/>
    <n v="0"/>
    <n v="0"/>
    <m/>
    <s v="306/96 charles St"/>
    <s v="Fitzroy"/>
    <x v="1"/>
    <x v="1"/>
    <x v="4"/>
    <x v="0"/>
  </r>
  <r>
    <x v="103"/>
    <n v="1950000"/>
    <x v="0"/>
    <s v="Cunninghams"/>
    <s v="Sale"/>
    <n v="3054"/>
    <n v="4"/>
    <n v="2"/>
    <n v="2"/>
    <n v="207"/>
    <n v="1900"/>
    <s v="292 Amess St"/>
    <s v="Carlton North"/>
    <x v="1"/>
    <x v="1"/>
    <x v="4"/>
    <x v="0"/>
  </r>
  <r>
    <x v="103"/>
    <n v="3400000"/>
    <x v="0"/>
    <s v="Jones and Jones"/>
    <s v="Auction"/>
    <n v="3144"/>
    <n v="5"/>
    <n v="3"/>
    <n v="4"/>
    <n v="807"/>
    <n v="1920"/>
    <s v="34 Johnstone St"/>
    <s v="Malvern"/>
    <x v="12"/>
    <x v="2"/>
    <x v="4"/>
    <x v="0"/>
  </r>
  <r>
    <x v="103"/>
    <n v="650000"/>
    <x v="0"/>
    <s v="Zimmerman"/>
    <s v="Auction"/>
    <n v="3058"/>
    <n v="4"/>
    <n v="2"/>
    <n v="2"/>
    <n v="312"/>
    <m/>
    <s v="6 Farm Rd"/>
    <s v="Coburg"/>
    <x v="3"/>
    <x v="1"/>
    <x v="4"/>
    <x v="0"/>
  </r>
  <r>
    <x v="103"/>
    <n v="750000"/>
    <x v="0"/>
    <s v="Jones and Jones"/>
    <s v="Auction"/>
    <n v="3032"/>
    <n v="2"/>
    <n v="1"/>
    <n v="1"/>
    <n v="226"/>
    <n v="1920"/>
    <s v="119 Roseberry St"/>
    <s v="Ascot Vale"/>
    <x v="8"/>
    <x v="0"/>
    <x v="4"/>
    <x v="0"/>
  </r>
  <r>
    <x v="103"/>
    <n v="1048700"/>
    <x v="0"/>
    <s v="Metro Ladder"/>
    <s v="Auction"/>
    <n v="3032"/>
    <n v="4"/>
    <n v="2"/>
    <n v="2"/>
    <n v="452"/>
    <n v="1999"/>
    <s v="2 Murnong St"/>
    <s v="Maribyrnong"/>
    <x v="4"/>
    <x v="0"/>
    <x v="4"/>
    <x v="0"/>
  </r>
  <r>
    <x v="103"/>
    <n v="895000"/>
    <x v="0"/>
    <s v="Jones and Jones"/>
    <s v="Sale"/>
    <n v="3204"/>
    <n v="3"/>
    <n v="1"/>
    <n v="2"/>
    <n v="0"/>
    <m/>
    <s v="2 Marquis Rd"/>
    <s v="Bentleigh"/>
    <x v="9"/>
    <x v="2"/>
    <x v="4"/>
    <x v="0"/>
  </r>
  <r>
    <x v="103"/>
    <n v="1530000"/>
    <x v="0"/>
    <s v="Jones and Jones"/>
    <s v="Sale"/>
    <n v="3146"/>
    <n v="3"/>
    <n v="1"/>
    <n v="1"/>
    <n v="753"/>
    <n v="1940"/>
    <s v="48 Alfred Rd"/>
    <s v="Glen Iris"/>
    <x v="14"/>
    <x v="2"/>
    <x v="4"/>
    <x v="0"/>
  </r>
  <r>
    <x v="103"/>
    <n v="1625000"/>
    <x v="0"/>
    <s v="Jones and Jones"/>
    <s v="Sale"/>
    <n v="3123"/>
    <n v="3"/>
    <n v="1"/>
    <n v="3"/>
    <n v="372"/>
    <m/>
    <s v="43 Mayston St"/>
    <s v="Hawthorn East"/>
    <x v="14"/>
    <x v="2"/>
    <x v="4"/>
    <x v="0"/>
  </r>
  <r>
    <x v="103"/>
    <n v="701000"/>
    <x v="0"/>
    <s v="Property Barons"/>
    <s v="Sale"/>
    <n v="3087"/>
    <n v="2"/>
    <n v="1"/>
    <n v="2"/>
    <n v="762"/>
    <n v="1970"/>
    <s v="28 Papua St"/>
    <s v="Watsonia"/>
    <x v="17"/>
    <x v="1"/>
    <x v="4"/>
    <x v="0"/>
  </r>
  <r>
    <x v="103"/>
    <n v="890000"/>
    <x v="0"/>
    <s v="Metro Ladder"/>
    <s v="Sale"/>
    <n v="3081"/>
    <n v="5"/>
    <n v="2"/>
    <n v="2"/>
    <n v="596"/>
    <n v="1972"/>
    <s v="8 Leonard St"/>
    <s v="Heidelberg Heights"/>
    <x v="17"/>
    <x v="3"/>
    <x v="4"/>
    <x v="0"/>
  </r>
  <r>
    <x v="103"/>
    <n v="915000"/>
    <x v="0"/>
    <s v="Cunninghams"/>
    <s v="Auction"/>
    <n v="3084"/>
    <n v="4"/>
    <n v="3"/>
    <n v="2"/>
    <n v="0"/>
    <n v="2008"/>
    <s v="3/9 Mountain View Pde"/>
    <s v="Rosanna"/>
    <x v="17"/>
    <x v="3"/>
    <x v="4"/>
    <x v="0"/>
  </r>
  <r>
    <x v="104"/>
    <n v="330000"/>
    <x v="1"/>
    <s v="Jones and Jones"/>
    <s v="Auction"/>
    <n v="3141"/>
    <n v="1"/>
    <n v="1"/>
    <n v="1"/>
    <n v="0"/>
    <n v="1970"/>
    <s v="3/49 Osborne St"/>
    <s v="South Yarra"/>
    <x v="12"/>
    <x v="2"/>
    <x v="4"/>
    <x v="0"/>
  </r>
  <r>
    <x v="104"/>
    <n v="717000"/>
    <x v="1"/>
    <s v="Cunninghams"/>
    <s v="Sale"/>
    <n v="3184"/>
    <n v="2"/>
    <n v="1"/>
    <n v="1"/>
    <n v="0"/>
    <n v="1950"/>
    <s v="4/5 Southey Ct"/>
    <s v="Elwood"/>
    <x v="5"/>
    <x v="2"/>
    <x v="4"/>
    <x v="0"/>
  </r>
  <r>
    <x v="104"/>
    <n v="540000"/>
    <x v="0"/>
    <s v="Cunninghams"/>
    <s v="Auction"/>
    <n v="3046"/>
    <n v="2"/>
    <n v="1"/>
    <n v="1"/>
    <n v="164"/>
    <n v="2010"/>
    <s v="1c Barwon St"/>
    <s v="Glenroy"/>
    <x v="3"/>
    <x v="1"/>
    <x v="4"/>
    <x v="0"/>
  </r>
  <r>
    <x v="104"/>
    <n v="705000"/>
    <x v="0"/>
    <s v="Flanders &amp; Fish"/>
    <s v="Sale"/>
    <n v="3056"/>
    <n v="2"/>
    <n v="1"/>
    <n v="1"/>
    <n v="161"/>
    <n v="1910"/>
    <s v="35 Percy St"/>
    <s v="Brunswick"/>
    <x v="3"/>
    <x v="1"/>
    <x v="4"/>
    <x v="0"/>
  </r>
  <r>
    <x v="104"/>
    <n v="860000"/>
    <x v="0"/>
    <s v="Flanders &amp; Fish"/>
    <s v="Sale"/>
    <n v="3058"/>
    <n v="3"/>
    <n v="1"/>
    <n v="1"/>
    <n v="283"/>
    <n v="1915"/>
    <s v="33 Wellington St"/>
    <s v="Coburg"/>
    <x v="3"/>
    <x v="1"/>
    <x v="4"/>
    <x v="0"/>
  </r>
  <r>
    <x v="104"/>
    <n v="865000"/>
    <x v="0"/>
    <s v="Metro Ladder"/>
    <s v="Sale"/>
    <n v="3058"/>
    <n v="4"/>
    <n v="1"/>
    <n v="1"/>
    <n v="452"/>
    <n v="1925"/>
    <s v="12 Gordon St"/>
    <s v="Coburg"/>
    <x v="3"/>
    <x v="1"/>
    <x v="4"/>
    <x v="0"/>
  </r>
  <r>
    <x v="104"/>
    <n v="280000"/>
    <x v="1"/>
    <s v="Metro Ladder"/>
    <s v="Auction"/>
    <n v="3040"/>
    <n v="1"/>
    <n v="1"/>
    <n v="1"/>
    <n v="0"/>
    <n v="1960"/>
    <s v="9/160 Napier St"/>
    <s v="Essendon"/>
    <x v="8"/>
    <x v="0"/>
    <x v="4"/>
    <x v="0"/>
  </r>
  <r>
    <x v="104"/>
    <n v="662000"/>
    <x v="0"/>
    <s v="Metro Ladder"/>
    <s v="Sale"/>
    <n v="3042"/>
    <n v="3"/>
    <n v="1"/>
    <n v="2"/>
    <n v="612"/>
    <m/>
    <s v="117 Marshall Rd"/>
    <s v="Airport West"/>
    <x v="8"/>
    <x v="0"/>
    <x v="4"/>
    <x v="0"/>
  </r>
  <r>
    <x v="104"/>
    <n v="772000"/>
    <x v="0"/>
    <s v="Cunninghams"/>
    <s v="Sale"/>
    <n v="3033"/>
    <n v="3"/>
    <n v="2"/>
    <n v="3"/>
    <n v="672"/>
    <n v="1980"/>
    <s v="27 Judith St"/>
    <s v="Keilor East"/>
    <x v="8"/>
    <x v="0"/>
    <x v="4"/>
    <x v="0"/>
  </r>
  <r>
    <x v="104"/>
    <n v="1000000"/>
    <x v="2"/>
    <s v="Metro Ladder"/>
    <s v="Auction"/>
    <n v="3040"/>
    <n v="3"/>
    <n v="2"/>
    <n v="1"/>
    <n v="291"/>
    <n v="2013"/>
    <s v="54 Ogilvie St"/>
    <s v="Essendon"/>
    <x v="8"/>
    <x v="0"/>
    <x v="4"/>
    <x v="0"/>
  </r>
  <r>
    <x v="104"/>
    <n v="1008000"/>
    <x v="0"/>
    <s v="Best Bricks"/>
    <s v="Sale"/>
    <n v="3189"/>
    <n v="3"/>
    <n v="2"/>
    <n v="1"/>
    <n v="1660"/>
    <n v="1960"/>
    <s v="51 Clay St"/>
    <s v="Moorabbin"/>
    <x v="7"/>
    <x v="2"/>
    <x v="4"/>
    <x v="0"/>
  </r>
  <r>
    <x v="104"/>
    <n v="901000"/>
    <x v="0"/>
    <s v="Cunninghams"/>
    <s v="Auction"/>
    <n v="3015"/>
    <n v="3"/>
    <n v="1"/>
    <n v="1"/>
    <n v="557"/>
    <m/>
    <s v="29 Charlotte St"/>
    <s v="Newport"/>
    <x v="11"/>
    <x v="0"/>
    <x v="4"/>
    <x v="0"/>
  </r>
  <r>
    <x v="104"/>
    <n v="617500"/>
    <x v="1"/>
    <s v="Cunninghams"/>
    <s v="Sale"/>
    <n v="3204"/>
    <n v="2"/>
    <n v="1"/>
    <n v="1"/>
    <n v="94"/>
    <n v="1970"/>
    <s v="2/35 Leila Rd"/>
    <s v="Ormond"/>
    <x v="9"/>
    <x v="2"/>
    <x v="4"/>
    <x v="0"/>
  </r>
  <r>
    <x v="104"/>
    <n v="675000"/>
    <x v="2"/>
    <s v="Flanders &amp; Fish"/>
    <s v="Auction"/>
    <n v="3163"/>
    <n v="3"/>
    <n v="2"/>
    <n v="1"/>
    <n v="0"/>
    <n v="1990"/>
    <s v="5/78 Moonya Rd"/>
    <s v="Carnegie"/>
    <x v="9"/>
    <x v="2"/>
    <x v="4"/>
    <x v="0"/>
  </r>
  <r>
    <x v="104"/>
    <n v="1120000"/>
    <x v="0"/>
    <s v="Metro Ladder"/>
    <s v="Sale"/>
    <n v="3165"/>
    <n v="2"/>
    <n v="1"/>
    <n v="2"/>
    <n v="678"/>
    <m/>
    <s v="18 Paloma St"/>
    <s v="Bentleigh East"/>
    <x v="9"/>
    <x v="2"/>
    <x v="4"/>
    <x v="0"/>
  </r>
  <r>
    <x v="104"/>
    <n v="505000"/>
    <x v="1"/>
    <s v="Jones and Jones"/>
    <s v="Sale"/>
    <n v="3071"/>
    <n v="2"/>
    <n v="1"/>
    <n v="0"/>
    <n v="0"/>
    <n v="1980"/>
    <s v="4/305 Rossmoyne St"/>
    <s v="Thornbury"/>
    <x v="10"/>
    <x v="1"/>
    <x v="4"/>
    <x v="0"/>
  </r>
  <r>
    <x v="104"/>
    <n v="1035000"/>
    <x v="0"/>
    <s v="Metro Ladder"/>
    <s v="Sale"/>
    <n v="3070"/>
    <n v="2"/>
    <n v="1"/>
    <n v="2"/>
    <n v="243"/>
    <n v="1890"/>
    <s v="6 Dally St"/>
    <s v="Northcote"/>
    <x v="10"/>
    <x v="1"/>
    <x v="4"/>
    <x v="0"/>
  </r>
  <r>
    <x v="104"/>
    <n v="590000"/>
    <x v="0"/>
    <s v="Cunninghams"/>
    <s v="Sale"/>
    <n v="3081"/>
    <n v="2"/>
    <n v="1"/>
    <n v="2"/>
    <n v="586"/>
    <m/>
    <s v="116 Southern Rd"/>
    <s v="Heidelberg West"/>
    <x v="17"/>
    <x v="3"/>
    <x v="4"/>
    <x v="0"/>
  </r>
  <r>
    <x v="104"/>
    <n v="971000"/>
    <x v="0"/>
    <s v="Property Barons"/>
    <s v="Sale"/>
    <n v="3084"/>
    <n v="2"/>
    <n v="1"/>
    <n v="1"/>
    <n v="608"/>
    <m/>
    <s v="21 Darvall St"/>
    <s v="Rosanna"/>
    <x v="17"/>
    <x v="3"/>
    <x v="4"/>
    <x v="0"/>
  </r>
  <r>
    <x v="104"/>
    <n v="1075000"/>
    <x v="0"/>
    <s v="Property Barons"/>
    <s v="Sale"/>
    <n v="3079"/>
    <n v="3"/>
    <n v="1"/>
    <n v="2"/>
    <n v="677"/>
    <n v="1950"/>
    <s v="114 Bond St"/>
    <s v="Ivanhoe"/>
    <x v="17"/>
    <x v="3"/>
    <x v="4"/>
    <x v="0"/>
  </r>
  <r>
    <x v="105"/>
    <n v="441000"/>
    <x v="1"/>
    <s v="Sanders"/>
    <s v="Auction"/>
    <n v="3067"/>
    <n v="1"/>
    <n v="1"/>
    <n v="1"/>
    <n v="0"/>
    <m/>
    <s v="7/20 Abbotsford St"/>
    <s v="Abbotsford"/>
    <x v="1"/>
    <x v="1"/>
    <x v="4"/>
    <x v="0"/>
  </r>
  <r>
    <x v="105"/>
    <n v="2000000"/>
    <x v="0"/>
    <s v="Cunninghams"/>
    <s v="Auction"/>
    <n v="3143"/>
    <n v="4"/>
    <n v="3"/>
    <n v="4"/>
    <n v="544"/>
    <m/>
    <s v="17 Kooyong Rd"/>
    <s v="Armadale"/>
    <x v="12"/>
    <x v="2"/>
    <x v="4"/>
    <x v="0"/>
  </r>
  <r>
    <x v="105"/>
    <n v="482500"/>
    <x v="0"/>
    <s v="Sanders"/>
    <s v="Sale"/>
    <n v="3058"/>
    <n v="1"/>
    <n v="1"/>
    <n v="1"/>
    <n v="108"/>
    <m/>
    <s v="185 Moreland Rd"/>
    <s v="Coburg"/>
    <x v="3"/>
    <x v="1"/>
    <x v="4"/>
    <x v="0"/>
  </r>
  <r>
    <x v="105"/>
    <n v="631500"/>
    <x v="0"/>
    <s v="Flanders &amp; Fish"/>
    <s v="Sale"/>
    <n v="3046"/>
    <n v="3"/>
    <n v="1"/>
    <n v="3"/>
    <n v="593"/>
    <n v="1965"/>
    <s v="24 Talbot St"/>
    <s v="Hadfield"/>
    <x v="3"/>
    <x v="1"/>
    <x v="4"/>
    <x v="0"/>
  </r>
  <r>
    <x v="105"/>
    <n v="885000"/>
    <x v="0"/>
    <s v="Cunninghams"/>
    <s v="Sale"/>
    <n v="3058"/>
    <n v="3"/>
    <n v="1"/>
    <n v="2"/>
    <n v="255"/>
    <n v="1920"/>
    <s v="31 Hardwick St"/>
    <s v="Coburg"/>
    <x v="3"/>
    <x v="1"/>
    <x v="4"/>
    <x v="0"/>
  </r>
  <r>
    <x v="105"/>
    <n v="931000"/>
    <x v="0"/>
    <s v="Metro Ladder"/>
    <s v="Auction"/>
    <n v="3058"/>
    <n v="4"/>
    <n v="1"/>
    <n v="1"/>
    <n v="412"/>
    <n v="1920"/>
    <s v="6 Younger St"/>
    <s v="Coburg"/>
    <x v="3"/>
    <x v="1"/>
    <x v="4"/>
    <x v="0"/>
  </r>
  <r>
    <x v="105"/>
    <n v="1290000"/>
    <x v="0"/>
    <s v="Cunninghams"/>
    <s v="Sale"/>
    <n v="3040"/>
    <n v="3"/>
    <n v="1"/>
    <n v="2"/>
    <n v="605"/>
    <m/>
    <s v="5 Raleigh St"/>
    <s v="Essendon"/>
    <x v="8"/>
    <x v="0"/>
    <x v="4"/>
    <x v="0"/>
  </r>
  <r>
    <x v="105"/>
    <n v="1063000"/>
    <x v="0"/>
    <s v="Jones and Jones"/>
    <s v="Sale"/>
    <n v="3105"/>
    <n v="3"/>
    <n v="1"/>
    <n v="2"/>
    <n v="602"/>
    <m/>
    <s v="17 Kathleen Gr"/>
    <s v="Bulleen"/>
    <x v="16"/>
    <x v="3"/>
    <x v="4"/>
    <x v="0"/>
  </r>
  <r>
    <x v="105"/>
    <n v="650000"/>
    <x v="2"/>
    <s v="Cunninghams"/>
    <s v="Auction"/>
    <n v="3070"/>
    <n v="2"/>
    <n v="2"/>
    <n v="2"/>
    <n v="55"/>
    <n v="2013"/>
    <s v="4/75 Gadd St"/>
    <s v="Northcote"/>
    <x v="10"/>
    <x v="1"/>
    <x v="4"/>
    <x v="0"/>
  </r>
  <r>
    <x v="105"/>
    <n v="1220000"/>
    <x v="0"/>
    <s v="Jones and Jones"/>
    <s v="Sale"/>
    <n v="3078"/>
    <n v="2"/>
    <n v="1"/>
    <n v="2"/>
    <n v="537"/>
    <n v="1950"/>
    <s v="229 Rathmines St"/>
    <s v="Fairfield"/>
    <x v="10"/>
    <x v="1"/>
    <x v="4"/>
    <x v="0"/>
  </r>
  <r>
    <x v="105"/>
    <n v="701000"/>
    <x v="1"/>
    <s v="Jones and Jones"/>
    <s v="Sale"/>
    <n v="3123"/>
    <n v="2"/>
    <n v="1"/>
    <n v="3"/>
    <n v="166"/>
    <n v="1970"/>
    <s v="3/842 Toorak Rd"/>
    <s v="Hawthorn East"/>
    <x v="14"/>
    <x v="2"/>
    <x v="4"/>
    <x v="0"/>
  </r>
  <r>
    <x v="105"/>
    <n v="1500000"/>
    <x v="0"/>
    <s v="Cunninghams"/>
    <s v="Sale"/>
    <n v="3146"/>
    <n v="2"/>
    <n v="1"/>
    <n v="2"/>
    <n v="660"/>
    <m/>
    <s v="45 Charles St"/>
    <s v="Glen Iris"/>
    <x v="14"/>
    <x v="2"/>
    <x v="4"/>
    <x v="0"/>
  </r>
  <r>
    <x v="105"/>
    <n v="1700000"/>
    <x v="0"/>
    <s v="Jones and Jones"/>
    <s v="Auction"/>
    <n v="3104"/>
    <n v="4"/>
    <n v="2"/>
    <n v="5"/>
    <n v="754"/>
    <n v="1960"/>
    <s v="16 Nevada St"/>
    <s v="Balwyn North"/>
    <x v="14"/>
    <x v="2"/>
    <x v="4"/>
    <x v="0"/>
  </r>
  <r>
    <x v="105"/>
    <n v="1750000"/>
    <x v="0"/>
    <s v="Jones and Jones"/>
    <s v="Sale"/>
    <n v="3146"/>
    <n v="3"/>
    <n v="2"/>
    <n v="2"/>
    <n v="652"/>
    <m/>
    <s v="12 Walerna Rd"/>
    <s v="Glen Iris"/>
    <x v="14"/>
    <x v="2"/>
    <x v="4"/>
    <x v="0"/>
  </r>
  <r>
    <x v="105"/>
    <n v="892500"/>
    <x v="1"/>
    <s v="Melbourne Homes"/>
    <s v="Sale"/>
    <n v="3186"/>
    <n v="2"/>
    <n v="1"/>
    <n v="2"/>
    <n v="232"/>
    <n v="1970"/>
    <s v="4/149 Church St"/>
    <s v="Brighton"/>
    <x v="15"/>
    <x v="2"/>
    <x v="4"/>
    <x v="0"/>
  </r>
  <r>
    <x v="106"/>
    <n v="1075000"/>
    <x v="0"/>
    <s v="Metro Ladder"/>
    <s v="Sale"/>
    <n v="3066"/>
    <n v="3"/>
    <n v="1"/>
    <n v="0"/>
    <n v="183"/>
    <n v="1880"/>
    <s v="84 Budd St"/>
    <s v="Collingwood"/>
    <x v="1"/>
    <x v="1"/>
    <x v="4"/>
    <x v="0"/>
  </r>
  <r>
    <x v="106"/>
    <n v="2210000"/>
    <x v="0"/>
    <s v="Cunninghams"/>
    <s v="Sale"/>
    <n v="3054"/>
    <n v="3"/>
    <n v="2"/>
    <n v="1"/>
    <n v="190"/>
    <m/>
    <s v="122 Amess St"/>
    <s v="Carlton North"/>
    <x v="1"/>
    <x v="1"/>
    <x v="4"/>
    <x v="0"/>
  </r>
  <r>
    <x v="106"/>
    <n v="2368000"/>
    <x v="0"/>
    <s v="Cunninghams"/>
    <s v="Sale"/>
    <n v="3181"/>
    <n v="3"/>
    <n v="2"/>
    <n v="1"/>
    <n v="322"/>
    <n v="1970"/>
    <s v="50 Lewisham Rd"/>
    <s v="Windsor"/>
    <x v="12"/>
    <x v="2"/>
    <x v="4"/>
    <x v="0"/>
  </r>
  <r>
    <x v="106"/>
    <n v="1200000"/>
    <x v="0"/>
    <s v="Sanders"/>
    <s v="Auction"/>
    <n v="3205"/>
    <n v="2"/>
    <n v="2"/>
    <n v="1"/>
    <n v="131"/>
    <n v="1890"/>
    <s v="48 Glover St"/>
    <s v="South Melbourne"/>
    <x v="5"/>
    <x v="2"/>
    <x v="4"/>
    <x v="0"/>
  </r>
  <r>
    <x v="106"/>
    <n v="495000"/>
    <x v="1"/>
    <s v="Metro Ladder"/>
    <s v="Auction"/>
    <n v="3044"/>
    <n v="2"/>
    <n v="1"/>
    <n v="2"/>
    <n v="205"/>
    <m/>
    <s v="2/2 Bellevue Tce"/>
    <s v="Pascoe Vale"/>
    <x v="3"/>
    <x v="1"/>
    <x v="4"/>
    <x v="0"/>
  </r>
  <r>
    <x v="106"/>
    <n v="700000"/>
    <x v="0"/>
    <s v="Cunninghams"/>
    <s v="Sale"/>
    <n v="3044"/>
    <n v="3"/>
    <n v="1"/>
    <n v="2"/>
    <n v="449"/>
    <n v="1950"/>
    <s v="4 Raeburn St"/>
    <s v="Pascoe Vale"/>
    <x v="3"/>
    <x v="1"/>
    <x v="4"/>
    <x v="0"/>
  </r>
  <r>
    <x v="106"/>
    <n v="970000"/>
    <x v="0"/>
    <s v="Cunninghams"/>
    <s v="Sale"/>
    <n v="3057"/>
    <n v="2"/>
    <n v="1"/>
    <n v="1"/>
    <n v="213"/>
    <m/>
    <s v="54 Victoria St"/>
    <s v="Brunswick East"/>
    <x v="3"/>
    <x v="1"/>
    <x v="4"/>
    <x v="0"/>
  </r>
  <r>
    <x v="106"/>
    <n v="360000"/>
    <x v="1"/>
    <s v="Cunninghams"/>
    <s v="Auction"/>
    <n v="3040"/>
    <n v="2"/>
    <n v="1"/>
    <n v="1"/>
    <n v="0"/>
    <n v="1970"/>
    <s v="8/30 Nicholson St"/>
    <s v="Essendon"/>
    <x v="8"/>
    <x v="0"/>
    <x v="4"/>
    <x v="0"/>
  </r>
  <r>
    <x v="106"/>
    <n v="630000"/>
    <x v="0"/>
    <s v="Property Barons"/>
    <s v="Sale"/>
    <n v="3041"/>
    <n v="2"/>
    <n v="2"/>
    <n v="1"/>
    <n v="378"/>
    <n v="2000"/>
    <s v="138a Lebanon St"/>
    <s v="Strathmore"/>
    <x v="8"/>
    <x v="0"/>
    <x v="4"/>
    <x v="0"/>
  </r>
  <r>
    <x v="106"/>
    <n v="1205000"/>
    <x v="0"/>
    <s v="Cunninghams"/>
    <s v="Auction"/>
    <n v="3041"/>
    <n v="3"/>
    <n v="1"/>
    <n v="2"/>
    <n v="650"/>
    <m/>
    <s v="59 Glenview Rd"/>
    <s v="Strathmore"/>
    <x v="8"/>
    <x v="0"/>
    <x v="4"/>
    <x v="0"/>
  </r>
  <r>
    <x v="106"/>
    <n v="1072000"/>
    <x v="0"/>
    <s v="Cunninghams"/>
    <s v="Sale"/>
    <n v="3032"/>
    <n v="3"/>
    <n v="2"/>
    <n v="2"/>
    <n v="1396"/>
    <n v="1955"/>
    <s v="26 Mitchell St"/>
    <s v="Maribyrnong"/>
    <x v="4"/>
    <x v="0"/>
    <x v="4"/>
    <x v="0"/>
  </r>
  <r>
    <x v="106"/>
    <n v="782000"/>
    <x v="1"/>
    <s v="Flanders &amp; Fish"/>
    <s v="Sale"/>
    <n v="3185"/>
    <n v="3"/>
    <n v="1"/>
    <n v="1"/>
    <n v="0"/>
    <n v="1970"/>
    <s v="1/28 Clarence St"/>
    <s v="Elsternwick"/>
    <x v="9"/>
    <x v="2"/>
    <x v="4"/>
    <x v="0"/>
  </r>
  <r>
    <x v="106"/>
    <n v="1960000"/>
    <x v="0"/>
    <s v="Metro Ladder"/>
    <s v="Auction"/>
    <n v="3162"/>
    <n v="4"/>
    <n v="3"/>
    <n v="4"/>
    <n v="708"/>
    <m/>
    <s v="28 Ellington St"/>
    <s v="Caulfield South"/>
    <x v="9"/>
    <x v="2"/>
    <x v="4"/>
    <x v="0"/>
  </r>
  <r>
    <x v="106"/>
    <n v="550000"/>
    <x v="0"/>
    <s v="Cunninghams"/>
    <s v="Auction"/>
    <n v="3072"/>
    <n v="3"/>
    <n v="1"/>
    <n v="1"/>
    <n v="405"/>
    <m/>
    <s v="97 Murray Rd"/>
    <s v="Preston"/>
    <x v="10"/>
    <x v="1"/>
    <x v="4"/>
    <x v="0"/>
  </r>
  <r>
    <x v="106"/>
    <n v="735000"/>
    <x v="0"/>
    <s v="Best Bricks"/>
    <s v="Sale"/>
    <n v="3020"/>
    <n v="4"/>
    <n v="2"/>
    <n v="5"/>
    <n v="635"/>
    <n v="1975"/>
    <s v="6 Gresford St"/>
    <s v="Sunshine North"/>
    <x v="0"/>
    <x v="0"/>
    <x v="4"/>
    <x v="0"/>
  </r>
  <r>
    <x v="106"/>
    <n v="2800000"/>
    <x v="0"/>
    <s v="Zimmerman"/>
    <s v="Auction"/>
    <n v="3188"/>
    <n v="4"/>
    <n v="3"/>
    <n v="2"/>
    <n v="1093"/>
    <m/>
    <s v="10 Talbot St"/>
    <s v="Hampton"/>
    <x v="15"/>
    <x v="2"/>
    <x v="4"/>
    <x v="0"/>
  </r>
  <r>
    <x v="107"/>
    <n v="480000"/>
    <x v="1"/>
    <s v="Metro Ladder"/>
    <s v="Sale"/>
    <n v="3145"/>
    <n v="2"/>
    <n v="1"/>
    <n v="1"/>
    <n v="0"/>
    <n v="1970"/>
    <s v="4/16 Repton Rd"/>
    <s v="Malvern East"/>
    <x v="12"/>
    <x v="2"/>
    <x v="4"/>
    <x v="0"/>
  </r>
  <r>
    <x v="107"/>
    <n v="510000"/>
    <x v="1"/>
    <s v="Sanders"/>
    <s v="Sale"/>
    <n v="3141"/>
    <n v="1"/>
    <n v="1"/>
    <n v="1"/>
    <n v="0"/>
    <n v="2000"/>
    <s v="507/99 River St"/>
    <s v="South Yarra"/>
    <x v="12"/>
    <x v="2"/>
    <x v="4"/>
    <x v="0"/>
  </r>
  <r>
    <x v="107"/>
    <n v="515000"/>
    <x v="1"/>
    <s v="Cunninghams"/>
    <s v="Auction"/>
    <n v="3141"/>
    <n v="2"/>
    <n v="1"/>
    <n v="1"/>
    <n v="734"/>
    <n v="2013"/>
    <s v="608/20 Garden St"/>
    <s v="South Yarra"/>
    <x v="12"/>
    <x v="2"/>
    <x v="4"/>
    <x v="0"/>
  </r>
  <r>
    <x v="107"/>
    <n v="1303000"/>
    <x v="0"/>
    <s v="Sanders"/>
    <s v="Sale"/>
    <n v="3181"/>
    <n v="2"/>
    <n v="1"/>
    <n v="0"/>
    <n v="288"/>
    <n v="1900"/>
    <s v="48 Wrights Tce"/>
    <s v="Prahran"/>
    <x v="12"/>
    <x v="2"/>
    <x v="4"/>
    <x v="0"/>
  </r>
  <r>
    <x v="107"/>
    <n v="400000"/>
    <x v="1"/>
    <s v="Flanders &amp; Fish"/>
    <s v="Auction"/>
    <n v="3182"/>
    <n v="1"/>
    <n v="1"/>
    <n v="1"/>
    <n v="0"/>
    <n v="1998"/>
    <s v="14/89 Fitzroy St"/>
    <s v="St Kilda"/>
    <x v="5"/>
    <x v="2"/>
    <x v="4"/>
    <x v="0"/>
  </r>
  <r>
    <x v="107"/>
    <n v="900000"/>
    <x v="1"/>
    <s v="Cunninghams"/>
    <s v="Sale"/>
    <n v="3207"/>
    <n v="2"/>
    <n v="1"/>
    <n v="2"/>
    <n v="0"/>
    <n v="1997"/>
    <s v="56/15 Beach St"/>
    <s v="Port Melbourne"/>
    <x v="5"/>
    <x v="2"/>
    <x v="4"/>
    <x v="0"/>
  </r>
  <r>
    <x v="107"/>
    <n v="1250000"/>
    <x v="1"/>
    <s v="Sanders"/>
    <s v="Auction"/>
    <n v="3207"/>
    <n v="2"/>
    <n v="2"/>
    <n v="2"/>
    <n v="0"/>
    <n v="2003"/>
    <s v="141/95 Rouse St"/>
    <s v="Port Melbourne"/>
    <x v="5"/>
    <x v="2"/>
    <x v="4"/>
    <x v="0"/>
  </r>
  <r>
    <x v="107"/>
    <n v="2360000"/>
    <x v="0"/>
    <s v="Maxwells"/>
    <s v="Sale"/>
    <n v="3206"/>
    <n v="3"/>
    <n v="1"/>
    <n v="1"/>
    <n v="288"/>
    <n v="1900"/>
    <s v="76 Harold St"/>
    <s v="Middle Park"/>
    <x v="5"/>
    <x v="2"/>
    <x v="4"/>
    <x v="0"/>
  </r>
  <r>
    <x v="107"/>
    <n v="386000"/>
    <x v="0"/>
    <s v="Maxwells"/>
    <s v="Sale"/>
    <n v="3044"/>
    <n v="2"/>
    <n v="1"/>
    <n v="1"/>
    <n v="111"/>
    <n v="1987"/>
    <s v="9/12 Pascoe St"/>
    <s v="Pascoe Vale"/>
    <x v="3"/>
    <x v="1"/>
    <x v="4"/>
    <x v="0"/>
  </r>
  <r>
    <x v="107"/>
    <n v="767500"/>
    <x v="0"/>
    <s v="Metro Ladder"/>
    <s v="Sale"/>
    <n v="3011"/>
    <n v="3"/>
    <n v="2"/>
    <n v="0"/>
    <n v="458"/>
    <n v="1930"/>
    <s v="8 Dudley St"/>
    <s v="Footscray"/>
    <x v="4"/>
    <x v="0"/>
    <x v="4"/>
    <x v="0"/>
  </r>
  <r>
    <x v="107"/>
    <n v="1805000"/>
    <x v="0"/>
    <s v="Sanders"/>
    <s v="Sale"/>
    <n v="3016"/>
    <n v="4"/>
    <n v="2"/>
    <n v="2"/>
    <n v="466"/>
    <n v="1930"/>
    <s v="71 Hannan St"/>
    <s v="Williamstown"/>
    <x v="11"/>
    <x v="0"/>
    <x v="4"/>
    <x v="0"/>
  </r>
  <r>
    <x v="107"/>
    <n v="805000"/>
    <x v="2"/>
    <s v="Metro Ladder"/>
    <s v="Sale"/>
    <n v="3165"/>
    <n v="3"/>
    <n v="2"/>
    <n v="1"/>
    <n v="268"/>
    <n v="2000"/>
    <s v="2/15 Liverpool St"/>
    <s v="Bentleigh East"/>
    <x v="9"/>
    <x v="2"/>
    <x v="4"/>
    <x v="0"/>
  </r>
  <r>
    <x v="107"/>
    <n v="1120000"/>
    <x v="2"/>
    <s v="Jones and Jones"/>
    <s v="Auction"/>
    <n v="3165"/>
    <n v="4"/>
    <n v="2"/>
    <n v="2"/>
    <n v="209"/>
    <m/>
    <s v="2/34 Browns Rd"/>
    <s v="Bentleigh East"/>
    <x v="9"/>
    <x v="2"/>
    <x v="4"/>
    <x v="0"/>
  </r>
  <r>
    <x v="107"/>
    <n v="620500"/>
    <x v="2"/>
    <s v="Cunninghams"/>
    <s v="Sale"/>
    <n v="3073"/>
    <n v="3"/>
    <n v="2"/>
    <n v="1"/>
    <n v="158"/>
    <n v="2011"/>
    <s v="40b Drysdale St"/>
    <s v="Reservoir"/>
    <x v="10"/>
    <x v="1"/>
    <x v="4"/>
    <x v="0"/>
  </r>
  <r>
    <x v="107"/>
    <n v="800000"/>
    <x v="0"/>
    <s v="Metro Ladder"/>
    <s v="Auction"/>
    <n v="3072"/>
    <n v="3"/>
    <n v="1"/>
    <n v="2"/>
    <n v="207"/>
    <n v="1910"/>
    <s v="91 Plenty Rd"/>
    <s v="Preston"/>
    <x v="10"/>
    <x v="1"/>
    <x v="4"/>
    <x v="0"/>
  </r>
  <r>
    <x v="107"/>
    <n v="921500"/>
    <x v="0"/>
    <s v="Cunninghams"/>
    <s v="Sale"/>
    <n v="3073"/>
    <n v="3"/>
    <n v="2"/>
    <n v="1"/>
    <n v="527"/>
    <n v="1950"/>
    <s v="10 Gilbank St"/>
    <s v="Reservoir"/>
    <x v="10"/>
    <x v="1"/>
    <x v="4"/>
    <x v="0"/>
  </r>
  <r>
    <x v="107"/>
    <n v="2000000"/>
    <x v="0"/>
    <s v="Cunninghams"/>
    <s v="Auction"/>
    <n v="3078"/>
    <n v="4"/>
    <n v="3"/>
    <n v="2"/>
    <n v="575"/>
    <n v="2015"/>
    <s v="254 Rathmines St"/>
    <s v="Fairfield"/>
    <x v="10"/>
    <x v="1"/>
    <x v="4"/>
    <x v="0"/>
  </r>
  <r>
    <x v="107"/>
    <n v="605000"/>
    <x v="0"/>
    <s v="Best Bricks"/>
    <s v="Auction"/>
    <n v="3081"/>
    <n v="3"/>
    <n v="2"/>
    <n v="4"/>
    <n v="0"/>
    <m/>
    <s v="5 Pacific Dr"/>
    <s v="Heidelberg West"/>
    <x v="17"/>
    <x v="3"/>
    <x v="4"/>
    <x v="0"/>
  </r>
  <r>
    <x v="107"/>
    <n v="711000"/>
    <x v="0"/>
    <s v="Property Barons"/>
    <s v="Sale"/>
    <n v="3087"/>
    <n v="3"/>
    <n v="1"/>
    <n v="2"/>
    <n v="658"/>
    <m/>
    <s v="4 Ananda Ct"/>
    <s v="Watsonia"/>
    <x v="17"/>
    <x v="1"/>
    <x v="4"/>
    <x v="0"/>
  </r>
  <r>
    <x v="108"/>
    <n v="340000"/>
    <x v="1"/>
    <s v="Jones and Jones"/>
    <s v="Auction"/>
    <n v="3184"/>
    <n v="1"/>
    <n v="1"/>
    <n v="1"/>
    <n v="0"/>
    <n v="1970"/>
    <s v="3/58 Byron St"/>
    <s v="Elwood"/>
    <x v="5"/>
    <x v="2"/>
    <x v="4"/>
    <x v="0"/>
  </r>
  <r>
    <x v="108"/>
    <n v="450000"/>
    <x v="1"/>
    <s v="Jones and Jones"/>
    <s v="Auction"/>
    <n v="3182"/>
    <n v="1"/>
    <n v="1"/>
    <n v="1"/>
    <n v="0"/>
    <n v="2009"/>
    <s v="6/285 Barkly St"/>
    <s v="St Kilda"/>
    <x v="5"/>
    <x v="2"/>
    <x v="4"/>
    <x v="0"/>
  </r>
  <r>
    <x v="108"/>
    <n v="725000"/>
    <x v="1"/>
    <s v="Maxwells"/>
    <s v="Auction"/>
    <n v="3207"/>
    <n v="2"/>
    <n v="2"/>
    <n v="2"/>
    <n v="0"/>
    <n v="2010"/>
    <s v="212/50 Dow St"/>
    <s v="Port Melbourne"/>
    <x v="5"/>
    <x v="2"/>
    <x v="4"/>
    <x v="0"/>
  </r>
  <r>
    <x v="108"/>
    <n v="1380000"/>
    <x v="0"/>
    <s v="Cunninghams"/>
    <s v="Sale"/>
    <n v="3207"/>
    <n v="3"/>
    <n v="1"/>
    <n v="0"/>
    <n v="0"/>
    <n v="1890"/>
    <s v="213 Stokes St"/>
    <s v="Port Melbourne"/>
    <x v="5"/>
    <x v="2"/>
    <x v="4"/>
    <x v="0"/>
  </r>
  <r>
    <x v="108"/>
    <n v="1305000"/>
    <x v="0"/>
    <s v="Property Barons"/>
    <s v="Sale"/>
    <n v="3032"/>
    <n v="3"/>
    <n v="1"/>
    <n v="1"/>
    <n v="278"/>
    <n v="1900"/>
    <s v="1 Bloomfield Rd"/>
    <s v="Ascot Vale"/>
    <x v="8"/>
    <x v="0"/>
    <x v="4"/>
    <x v="0"/>
  </r>
  <r>
    <x v="108"/>
    <n v="349000"/>
    <x v="1"/>
    <s v="Metro Ladder"/>
    <s v="Auction"/>
    <n v="3012"/>
    <n v="2"/>
    <n v="1"/>
    <n v="1"/>
    <n v="0"/>
    <n v="2011"/>
    <s v="48/48 Eucalyptus Dr"/>
    <s v="Maidstone"/>
    <x v="4"/>
    <x v="0"/>
    <x v="4"/>
    <x v="0"/>
  </r>
  <r>
    <x v="108"/>
    <n v="399000"/>
    <x v="0"/>
    <s v="Sanders"/>
    <s v="Sale"/>
    <n v="3032"/>
    <n v="2"/>
    <n v="1"/>
    <n v="1"/>
    <n v="904"/>
    <n v="1985"/>
    <s v="8/10 Middle Rd"/>
    <s v="Maribyrnong"/>
    <x v="4"/>
    <x v="0"/>
    <x v="4"/>
    <x v="0"/>
  </r>
  <r>
    <x v="108"/>
    <n v="850000"/>
    <x v="0"/>
    <s v="Metro Ladder"/>
    <s v="Sale"/>
    <n v="3012"/>
    <n v="4"/>
    <n v="2"/>
    <n v="2"/>
    <n v="497"/>
    <n v="1980"/>
    <s v="86 Ashley St"/>
    <s v="West Footscray"/>
    <x v="4"/>
    <x v="0"/>
    <x v="4"/>
    <x v="0"/>
  </r>
  <r>
    <x v="108"/>
    <n v="600000"/>
    <x v="0"/>
    <s v="Jones and Jones"/>
    <s v="Sale"/>
    <n v="3047"/>
    <n v="3"/>
    <n v="1"/>
    <n v="2"/>
    <n v="647"/>
    <n v="1960"/>
    <s v="3 Fidge Ct"/>
    <s v="Jacana"/>
    <x v="18"/>
    <x v="1"/>
    <x v="4"/>
    <x v="0"/>
  </r>
  <r>
    <x v="108"/>
    <n v="805000"/>
    <x v="0"/>
    <s v="Zimmerman"/>
    <s v="Sale"/>
    <n v="3015"/>
    <n v="3"/>
    <n v="1"/>
    <n v="2"/>
    <n v="322"/>
    <n v="1930"/>
    <s v="63 Mason St"/>
    <s v="Newport"/>
    <x v="11"/>
    <x v="0"/>
    <x v="4"/>
    <x v="0"/>
  </r>
  <r>
    <x v="108"/>
    <n v="945000"/>
    <x v="0"/>
    <s v="Maxwells"/>
    <s v="Sale"/>
    <n v="3015"/>
    <n v="3"/>
    <n v="2"/>
    <n v="1"/>
    <n v="487"/>
    <n v="2017"/>
    <s v="7 Durkin St"/>
    <s v="Newport"/>
    <x v="11"/>
    <x v="0"/>
    <x v="4"/>
    <x v="0"/>
  </r>
  <r>
    <x v="108"/>
    <n v="1140000"/>
    <x v="0"/>
    <s v="Metro Ladder"/>
    <s v="Sale"/>
    <n v="3165"/>
    <n v="3"/>
    <n v="1"/>
    <n v="3"/>
    <n v="701"/>
    <m/>
    <s v="75 Orange St"/>
    <s v="Bentleigh East"/>
    <x v="9"/>
    <x v="2"/>
    <x v="4"/>
    <x v="0"/>
  </r>
  <r>
    <x v="108"/>
    <n v="1400000"/>
    <x v="0"/>
    <s v="Metro Ladder"/>
    <s v="Auction"/>
    <n v="3165"/>
    <n v="3"/>
    <n v="2"/>
    <n v="2"/>
    <n v="653"/>
    <m/>
    <s v="33 Molden St"/>
    <s v="Bentleigh East"/>
    <x v="9"/>
    <x v="2"/>
    <x v="4"/>
    <x v="0"/>
  </r>
  <r>
    <x v="108"/>
    <n v="485000"/>
    <x v="1"/>
    <s v="Cunninghams"/>
    <s v="Sale"/>
    <n v="3072"/>
    <n v="2"/>
    <n v="1"/>
    <n v="1"/>
    <n v="117"/>
    <n v="1965"/>
    <s v="4/22 Newcastle St"/>
    <s v="Preston"/>
    <x v="10"/>
    <x v="1"/>
    <x v="4"/>
    <x v="0"/>
  </r>
  <r>
    <x v="108"/>
    <n v="1065000"/>
    <x v="0"/>
    <s v="Cunninghams"/>
    <s v="Sale"/>
    <n v="3078"/>
    <n v="3"/>
    <n v="1"/>
    <n v="2"/>
    <n v="630"/>
    <n v="1930"/>
    <s v="231 Station St"/>
    <s v="Fairfield"/>
    <x v="10"/>
    <x v="1"/>
    <x v="4"/>
    <x v="0"/>
  </r>
  <r>
    <x v="108"/>
    <n v="1335000"/>
    <x v="0"/>
    <s v="Flanders &amp; Fish"/>
    <s v="Sale"/>
    <n v="3104"/>
    <n v="3"/>
    <n v="2"/>
    <n v="2"/>
    <n v="368"/>
    <n v="2009"/>
    <s v="85a Woodville St"/>
    <s v="Balwyn North"/>
    <x v="14"/>
    <x v="2"/>
    <x v="4"/>
    <x v="0"/>
  </r>
  <r>
    <x v="108"/>
    <n v="1450000"/>
    <x v="0"/>
    <s v="Metro Ladder"/>
    <s v="Auction"/>
    <n v="3123"/>
    <n v="3"/>
    <n v="2"/>
    <n v="2"/>
    <n v="466"/>
    <n v="1915"/>
    <s v="310 Riversdale Rd"/>
    <s v="Hawthorn East"/>
    <x v="14"/>
    <x v="2"/>
    <x v="4"/>
    <x v="0"/>
  </r>
  <r>
    <x v="108"/>
    <n v="1550000"/>
    <x v="0"/>
    <s v="Jones and Jones"/>
    <s v="Auction"/>
    <n v="3146"/>
    <n v="4"/>
    <n v="1"/>
    <n v="0"/>
    <n v="769"/>
    <m/>
    <s v="130 High St"/>
    <s v="Glen Iris"/>
    <x v="14"/>
    <x v="2"/>
    <x v="4"/>
    <x v="0"/>
  </r>
  <r>
    <x v="108"/>
    <n v="1835000"/>
    <x v="0"/>
    <s v="Jones and Jones"/>
    <s v="Auction"/>
    <n v="3127"/>
    <n v="4"/>
    <n v="2"/>
    <n v="2"/>
    <n v="619"/>
    <n v="1930"/>
    <s v="33 Ross St"/>
    <s v="Surrey Hills"/>
    <x v="14"/>
    <x v="2"/>
    <x v="4"/>
    <x v="0"/>
  </r>
  <r>
    <x v="108"/>
    <n v="1230000"/>
    <x v="2"/>
    <s v="Metro Ladder"/>
    <s v="Sale"/>
    <n v="3187"/>
    <n v="3"/>
    <n v="2"/>
    <n v="2"/>
    <n v="297"/>
    <n v="1980"/>
    <s v="5 Arnot St"/>
    <s v="Brighton East"/>
    <x v="15"/>
    <x v="2"/>
    <x v="4"/>
    <x v="0"/>
  </r>
  <r>
    <x v="108"/>
    <n v="2200000"/>
    <x v="0"/>
    <s v="Jones and Jones"/>
    <s v="Auction"/>
    <n v="3187"/>
    <n v="4"/>
    <n v="2"/>
    <n v="2"/>
    <n v="654"/>
    <n v="2000"/>
    <s v="27 Arnold Rd"/>
    <s v="Brighton East"/>
    <x v="15"/>
    <x v="2"/>
    <x v="4"/>
    <x v="0"/>
  </r>
  <r>
    <x v="108"/>
    <n v="1020000"/>
    <x v="0"/>
    <s v="Flanders &amp; Fish"/>
    <s v="Auction"/>
    <n v="3084"/>
    <n v="4"/>
    <n v="2"/>
    <n v="2"/>
    <n v="843"/>
    <n v="1940"/>
    <s v="101 Ellesmere Pde"/>
    <s v="Rosanna"/>
    <x v="17"/>
    <x v="3"/>
    <x v="4"/>
    <x v="0"/>
  </r>
  <r>
    <x v="109"/>
    <n v="1518000"/>
    <x v="0"/>
    <s v="Flanders &amp; Fish"/>
    <s v="Sale"/>
    <n v="3127"/>
    <n v="5"/>
    <n v="2"/>
    <n v="1"/>
    <n v="632"/>
    <n v="1950"/>
    <s v="29 Boisdale St"/>
    <s v="Surrey Hills"/>
    <x v="2"/>
    <x v="2"/>
    <x v="4"/>
    <x v="0"/>
  </r>
  <r>
    <x v="109"/>
    <n v="1182500"/>
    <x v="0"/>
    <s v="Cunninghams"/>
    <s v="Sale"/>
    <n v="3181"/>
    <n v="2"/>
    <n v="1"/>
    <n v="0"/>
    <n v="141"/>
    <n v="1900"/>
    <s v="76 Pridham St"/>
    <s v="Prahran"/>
    <x v="12"/>
    <x v="2"/>
    <x v="4"/>
    <x v="0"/>
  </r>
  <r>
    <x v="109"/>
    <n v="2365000"/>
    <x v="0"/>
    <s v="Cunninghams"/>
    <s v="Sale"/>
    <n v="3143"/>
    <n v="3"/>
    <n v="2"/>
    <n v="1"/>
    <n v="316"/>
    <m/>
    <s v="19 Glassford St"/>
    <s v="Armadale"/>
    <x v="12"/>
    <x v="2"/>
    <x v="4"/>
    <x v="0"/>
  </r>
  <r>
    <x v="109"/>
    <n v="357000"/>
    <x v="1"/>
    <s v="Jones and Jones"/>
    <s v="Sale"/>
    <n v="3184"/>
    <n v="1"/>
    <n v="1"/>
    <n v="1"/>
    <n v="0"/>
    <n v="1965"/>
    <s v="7/8 John St"/>
    <s v="Elwood"/>
    <x v="5"/>
    <x v="2"/>
    <x v="4"/>
    <x v="0"/>
  </r>
  <r>
    <x v="109"/>
    <n v="515000"/>
    <x v="1"/>
    <s v="Metro Ladder"/>
    <s v="Auction"/>
    <n v="3044"/>
    <n v="3"/>
    <n v="1"/>
    <n v="2"/>
    <n v="0"/>
    <m/>
    <s v="2/7 Hazel Gr"/>
    <s v="Pascoe Vale"/>
    <x v="3"/>
    <x v="1"/>
    <x v="4"/>
    <x v="0"/>
  </r>
  <r>
    <x v="109"/>
    <n v="1150000"/>
    <x v="0"/>
    <s v="Cunninghams"/>
    <s v="Auction"/>
    <n v="3058"/>
    <n v="4"/>
    <n v="1"/>
    <n v="2"/>
    <n v="633"/>
    <n v="1990"/>
    <s v="5 Saunders St"/>
    <s v="Coburg"/>
    <x v="3"/>
    <x v="1"/>
    <x v="4"/>
    <x v="0"/>
  </r>
  <r>
    <x v="109"/>
    <n v="735000"/>
    <x v="2"/>
    <s v="Maxwells"/>
    <s v="Sale"/>
    <n v="3011"/>
    <n v="3"/>
    <n v="2"/>
    <n v="2"/>
    <n v="112"/>
    <n v="2010"/>
    <s v="39 Warleigh Rd"/>
    <s v="Footscray"/>
    <x v="4"/>
    <x v="0"/>
    <x v="4"/>
    <x v="0"/>
  </r>
  <r>
    <x v="109"/>
    <n v="780000"/>
    <x v="0"/>
    <s v="Maxwells"/>
    <s v="Sale"/>
    <n v="3011"/>
    <n v="3"/>
    <n v="1"/>
    <n v="2"/>
    <n v="323"/>
    <n v="1900"/>
    <s v="95 Gordon St"/>
    <s v="Footscray"/>
    <x v="4"/>
    <x v="0"/>
    <x v="4"/>
    <x v="0"/>
  </r>
  <r>
    <x v="109"/>
    <n v="1225000"/>
    <x v="0"/>
    <s v="Cunninghams"/>
    <s v="Sale"/>
    <n v="3105"/>
    <n v="4"/>
    <n v="2"/>
    <n v="2"/>
    <n v="723"/>
    <n v="1970"/>
    <s v="206 Manningham Rd"/>
    <s v="Bulleen"/>
    <x v="16"/>
    <x v="3"/>
    <x v="4"/>
    <x v="0"/>
  </r>
  <r>
    <x v="109"/>
    <n v="832500"/>
    <x v="0"/>
    <s v="Maxwells"/>
    <s v="Sale"/>
    <n v="3015"/>
    <n v="2"/>
    <n v="1"/>
    <n v="2"/>
    <n v="562"/>
    <n v="1950"/>
    <s v="6 McNeilage St"/>
    <s v="Spotswood"/>
    <x v="11"/>
    <x v="0"/>
    <x v="4"/>
    <x v="0"/>
  </r>
  <r>
    <x v="109"/>
    <n v="530000"/>
    <x v="2"/>
    <s v="Cunninghams"/>
    <s v="Sale"/>
    <n v="3073"/>
    <n v="2"/>
    <n v="1"/>
    <n v="1"/>
    <n v="0"/>
    <n v="2007"/>
    <s v="2/27 Kenilworth St"/>
    <s v="Reservoir"/>
    <x v="10"/>
    <x v="1"/>
    <x v="4"/>
    <x v="0"/>
  </r>
  <r>
    <x v="109"/>
    <n v="875000"/>
    <x v="0"/>
    <s v="Metro Ladder"/>
    <s v="Sale"/>
    <n v="3072"/>
    <n v="4"/>
    <n v="1"/>
    <n v="2"/>
    <n v="400"/>
    <n v="1940"/>
    <s v="10 Pender St"/>
    <s v="Preston"/>
    <x v="10"/>
    <x v="1"/>
    <x v="4"/>
    <x v="0"/>
  </r>
  <r>
    <x v="109"/>
    <n v="944000"/>
    <x v="0"/>
    <s v="Property Barons"/>
    <s v="Auction"/>
    <n v="3071"/>
    <n v="2"/>
    <n v="1"/>
    <n v="1"/>
    <n v="185"/>
    <n v="1900"/>
    <s v="4 Kelvin Gr"/>
    <s v="Thornbury"/>
    <x v="10"/>
    <x v="1"/>
    <x v="4"/>
    <x v="0"/>
  </r>
  <r>
    <x v="109"/>
    <n v="665000"/>
    <x v="0"/>
    <s v="Flanders &amp; Fish"/>
    <s v="Sale"/>
    <n v="3020"/>
    <n v="3"/>
    <n v="3"/>
    <n v="2"/>
    <n v="699"/>
    <m/>
    <s v="273 Glengala Rd"/>
    <s v="Sunshine West"/>
    <x v="0"/>
    <x v="0"/>
    <x v="4"/>
    <x v="0"/>
  </r>
  <r>
    <x v="109"/>
    <n v="500000"/>
    <x v="1"/>
    <s v="Maxwells"/>
    <s v="Auction"/>
    <n v="3188"/>
    <n v="2"/>
    <n v="1"/>
    <n v="1"/>
    <n v="0"/>
    <n v="1970"/>
    <s v="3/8 Alicia St"/>
    <s v="Hampton"/>
    <x v="15"/>
    <x v="2"/>
    <x v="4"/>
    <x v="0"/>
  </r>
  <r>
    <x v="109"/>
    <n v="370000"/>
    <x v="2"/>
    <s v="Property Barons"/>
    <s v="Auction"/>
    <n v="3081"/>
    <n v="2"/>
    <n v="1"/>
    <n v="1"/>
    <n v="100"/>
    <n v="2013"/>
    <s v="2/287 Liberty Pde"/>
    <s v="Heidelberg West"/>
    <x v="17"/>
    <x v="3"/>
    <x v="4"/>
    <x v="0"/>
  </r>
  <r>
    <x v="110"/>
    <n v="405000"/>
    <x v="1"/>
    <s v="Cunninghams"/>
    <s v="Sale"/>
    <n v="3144"/>
    <n v="1"/>
    <n v="1"/>
    <n v="1"/>
    <n v="0"/>
    <m/>
    <s v="8/236 Wattletree Rd"/>
    <s v="Malvern"/>
    <x v="12"/>
    <x v="2"/>
    <x v="4"/>
    <x v="0"/>
  </r>
  <r>
    <x v="110"/>
    <n v="1185000"/>
    <x v="0"/>
    <s v="Cunninghams"/>
    <s v="Sale"/>
    <n v="3145"/>
    <n v="4"/>
    <n v="2"/>
    <n v="2"/>
    <n v="797"/>
    <n v="1950"/>
    <s v="5 Anfield Ct"/>
    <s v="Malvern East"/>
    <x v="12"/>
    <x v="2"/>
    <x v="4"/>
    <x v="0"/>
  </r>
  <r>
    <x v="110"/>
    <n v="3460000"/>
    <x v="0"/>
    <s v="Jones and Jones"/>
    <s v="Sale"/>
    <n v="3144"/>
    <n v="4"/>
    <n v="2"/>
    <n v="2"/>
    <n v="502"/>
    <n v="2016"/>
    <s v="3 Plant St"/>
    <s v="Malvern"/>
    <x v="12"/>
    <x v="2"/>
    <x v="4"/>
    <x v="0"/>
  </r>
  <r>
    <x v="110"/>
    <n v="465000"/>
    <x v="1"/>
    <s v="Cunninghams"/>
    <s v="Sale"/>
    <n v="3182"/>
    <n v="2"/>
    <n v="1"/>
    <n v="1"/>
    <n v="0"/>
    <n v="1960"/>
    <s v="2/63 Carlisle St"/>
    <s v="St Kilda"/>
    <x v="5"/>
    <x v="2"/>
    <x v="4"/>
    <x v="0"/>
  </r>
  <r>
    <x v="110"/>
    <n v="592500"/>
    <x v="1"/>
    <s v="Cunninghams"/>
    <s v="Sale"/>
    <n v="3056"/>
    <n v="2"/>
    <n v="1"/>
    <n v="2"/>
    <n v="0"/>
    <n v="2002"/>
    <s v="2/22 Saxon St"/>
    <s v="Brunswick"/>
    <x v="3"/>
    <x v="1"/>
    <x v="4"/>
    <x v="0"/>
  </r>
  <r>
    <x v="110"/>
    <n v="665000"/>
    <x v="1"/>
    <s v="Metro Ladder"/>
    <s v="Sale"/>
    <n v="3034"/>
    <n v="3"/>
    <n v="2"/>
    <n v="1"/>
    <n v="289"/>
    <m/>
    <s v="16a Arbor Tce"/>
    <s v="Avondale Heights"/>
    <x v="8"/>
    <x v="0"/>
    <x v="4"/>
    <x v="0"/>
  </r>
  <r>
    <x v="110"/>
    <n v="705000"/>
    <x v="2"/>
    <s v="Metro Ladder"/>
    <s v="Sale"/>
    <n v="3032"/>
    <n v="2"/>
    <n v="2"/>
    <n v="1"/>
    <n v="113"/>
    <n v="1998"/>
    <s v="2/225 Maribyrnong Rd"/>
    <s v="Ascot Vale"/>
    <x v="8"/>
    <x v="0"/>
    <x v="4"/>
    <x v="0"/>
  </r>
  <r>
    <x v="110"/>
    <n v="1990000"/>
    <x v="0"/>
    <s v="Property Barons"/>
    <s v="Sale"/>
    <n v="3040"/>
    <n v="3"/>
    <n v="2"/>
    <n v="2"/>
    <n v="1021"/>
    <m/>
    <s v="141 Cooper St"/>
    <s v="Essendon"/>
    <x v="8"/>
    <x v="0"/>
    <x v="4"/>
    <x v="0"/>
  </r>
  <r>
    <x v="110"/>
    <n v="770000"/>
    <x v="2"/>
    <s v="Flanders &amp; Fish"/>
    <s v="Sale"/>
    <n v="3031"/>
    <n v="2"/>
    <n v="2"/>
    <n v="1"/>
    <n v="0"/>
    <m/>
    <s v="33 Rourke La"/>
    <s v="Kensington"/>
    <x v="13"/>
    <x v="1"/>
    <x v="4"/>
    <x v="0"/>
  </r>
  <r>
    <x v="110"/>
    <n v="1050000"/>
    <x v="0"/>
    <s v="Maxwells"/>
    <s v="Auction"/>
    <n v="3107"/>
    <n v="3"/>
    <n v="1"/>
    <n v="2"/>
    <n v="727"/>
    <n v="1960"/>
    <s v="30 Jeffrey St"/>
    <s v="Templestowe Lower"/>
    <x v="16"/>
    <x v="3"/>
    <x v="4"/>
    <x v="0"/>
  </r>
  <r>
    <x v="110"/>
    <n v="690000"/>
    <x v="0"/>
    <s v="Cunninghams"/>
    <s v="Sale"/>
    <n v="3015"/>
    <n v="3"/>
    <n v="1"/>
    <n v="2"/>
    <n v="532"/>
    <n v="1965"/>
    <s v="4 Steel St"/>
    <s v="Spotswood"/>
    <x v="11"/>
    <x v="0"/>
    <x v="4"/>
    <x v="0"/>
  </r>
  <r>
    <x v="110"/>
    <n v="1000000"/>
    <x v="0"/>
    <s v="Cunninghams"/>
    <s v="Auction"/>
    <n v="3163"/>
    <n v="3"/>
    <n v="2"/>
    <n v="1"/>
    <n v="390"/>
    <m/>
    <s v="51 Mimosa Rd"/>
    <s v="Carnegie"/>
    <x v="9"/>
    <x v="2"/>
    <x v="4"/>
    <x v="0"/>
  </r>
  <r>
    <x v="110"/>
    <n v="795000"/>
    <x v="0"/>
    <s v="Cunninghams"/>
    <s v="Sale"/>
    <n v="3071"/>
    <n v="4"/>
    <n v="2"/>
    <n v="1"/>
    <n v="402"/>
    <m/>
    <s v="269 Mansfield St"/>
    <s v="Thornbury"/>
    <x v="10"/>
    <x v="1"/>
    <x v="4"/>
    <x v="0"/>
  </r>
  <r>
    <x v="110"/>
    <n v="1820000"/>
    <x v="0"/>
    <s v="Metro Ladder"/>
    <s v="Auction"/>
    <n v="3070"/>
    <n v="5"/>
    <n v="3"/>
    <n v="2"/>
    <n v="344"/>
    <n v="1939"/>
    <s v="4 Clifton St"/>
    <s v="Northcote"/>
    <x v="10"/>
    <x v="1"/>
    <x v="4"/>
    <x v="0"/>
  </r>
  <r>
    <x v="110"/>
    <n v="490000"/>
    <x v="0"/>
    <s v="Best Bricks"/>
    <s v="Auction"/>
    <n v="3020"/>
    <n v="3"/>
    <n v="1"/>
    <n v="2"/>
    <n v="541"/>
    <m/>
    <s v="100 McIntyre Rd"/>
    <s v="Sunshine North"/>
    <x v="0"/>
    <x v="0"/>
    <x v="4"/>
    <x v="0"/>
  </r>
  <r>
    <x v="110"/>
    <n v="753000"/>
    <x v="1"/>
    <s v="Cunninghams"/>
    <s v="Sale"/>
    <n v="3122"/>
    <n v="2"/>
    <n v="1"/>
    <n v="2"/>
    <n v="0"/>
    <n v="1960"/>
    <s v="13/5 Denham St"/>
    <s v="Hawthorn"/>
    <x v="14"/>
    <x v="2"/>
    <x v="4"/>
    <x v="0"/>
  </r>
  <r>
    <x v="110"/>
    <n v="778500"/>
    <x v="1"/>
    <s v="Property Barons"/>
    <s v="Sale"/>
    <n v="3127"/>
    <n v="2"/>
    <n v="1"/>
    <n v="1"/>
    <n v="170"/>
    <n v="1960"/>
    <s v="3/4 Wells St"/>
    <s v="Surrey Hills"/>
    <x v="14"/>
    <x v="2"/>
    <x v="4"/>
    <x v="0"/>
  </r>
  <r>
    <x v="110"/>
    <n v="1450000"/>
    <x v="0"/>
    <s v="Jones and Jones"/>
    <s v="Auction"/>
    <n v="3101"/>
    <n v="3"/>
    <n v="2"/>
    <n v="2"/>
    <n v="247"/>
    <n v="1998"/>
    <s v="7a Peel St"/>
    <s v="Kew"/>
    <x v="14"/>
    <x v="2"/>
    <x v="4"/>
    <x v="0"/>
  </r>
  <r>
    <x v="110"/>
    <n v="3950000"/>
    <x v="0"/>
    <s v="Jones and Jones"/>
    <s v="Sale"/>
    <n v="3122"/>
    <n v="5"/>
    <n v="2"/>
    <n v="3"/>
    <n v="1236"/>
    <n v="1890"/>
    <s v="4 Ardene Ct"/>
    <s v="Hawthorn"/>
    <x v="14"/>
    <x v="2"/>
    <x v="4"/>
    <x v="0"/>
  </r>
  <r>
    <x v="110"/>
    <n v="1400000"/>
    <x v="0"/>
    <s v="Jones and Jones"/>
    <s v="Auction"/>
    <n v="3187"/>
    <n v="5"/>
    <n v="3"/>
    <n v="4"/>
    <n v="824"/>
    <n v="1930"/>
    <s v="109 Thomas St"/>
    <s v="Brighton East"/>
    <x v="15"/>
    <x v="2"/>
    <x v="4"/>
    <x v="0"/>
  </r>
  <r>
    <x v="111"/>
    <n v="930000"/>
    <x v="2"/>
    <s v="Jones and Jones"/>
    <s v="Sale"/>
    <n v="3121"/>
    <n v="2"/>
    <n v="1"/>
    <n v="1"/>
    <n v="97"/>
    <n v="2004"/>
    <s v="38a Buckingham St"/>
    <s v="Richmond"/>
    <x v="1"/>
    <x v="1"/>
    <x v="4"/>
    <x v="0"/>
  </r>
  <r>
    <x v="111"/>
    <n v="1012500"/>
    <x v="0"/>
    <s v="Cunninghams"/>
    <s v="Sale"/>
    <n v="3067"/>
    <n v="2"/>
    <n v="1"/>
    <n v="0"/>
    <n v="182"/>
    <n v="1900"/>
    <s v="200 Nicholson St"/>
    <s v="Abbotsford"/>
    <x v="1"/>
    <x v="1"/>
    <x v="4"/>
    <x v="0"/>
  </r>
  <r>
    <x v="111"/>
    <n v="1265000"/>
    <x v="0"/>
    <s v="Jones and Jones"/>
    <s v="Sale"/>
    <n v="3066"/>
    <n v="2"/>
    <n v="1"/>
    <n v="1"/>
    <n v="282"/>
    <n v="1920"/>
    <s v="82 Sackville St"/>
    <s v="Collingwood"/>
    <x v="1"/>
    <x v="1"/>
    <x v="4"/>
    <x v="0"/>
  </r>
  <r>
    <x v="111"/>
    <n v="345000"/>
    <x v="2"/>
    <s v="Jones and Jones"/>
    <s v="Auction"/>
    <n v="3146"/>
    <n v="1"/>
    <n v="1"/>
    <n v="1"/>
    <n v="745"/>
    <n v="1970"/>
    <s v="11/63 Edgar St N"/>
    <s v="Glen Iris"/>
    <x v="12"/>
    <x v="2"/>
    <x v="4"/>
    <x v="0"/>
  </r>
  <r>
    <x v="111"/>
    <n v="1500000"/>
    <x v="0"/>
    <s v="Melbourne Homes"/>
    <s v="Sale"/>
    <n v="3141"/>
    <n v="2"/>
    <n v="1"/>
    <n v="2"/>
    <n v="141"/>
    <m/>
    <s v="33a Clara St"/>
    <s v="South Yarra"/>
    <x v="12"/>
    <x v="2"/>
    <x v="4"/>
    <x v="0"/>
  </r>
  <r>
    <x v="111"/>
    <n v="998000"/>
    <x v="0"/>
    <s v="Cunninghams"/>
    <s v="Sale"/>
    <n v="3057"/>
    <n v="3"/>
    <n v="1"/>
    <n v="2"/>
    <n v="104"/>
    <n v="2000"/>
    <s v="14 Hutchinson St"/>
    <s v="Brunswick East"/>
    <x v="3"/>
    <x v="1"/>
    <x v="4"/>
    <x v="0"/>
  </r>
  <r>
    <x v="111"/>
    <n v="1430000"/>
    <x v="0"/>
    <s v="Cunninghams"/>
    <s v="Sale"/>
    <n v="3032"/>
    <n v="4"/>
    <n v="2"/>
    <n v="0"/>
    <n v="418"/>
    <n v="1900"/>
    <s v="43 Bloomfield Rd"/>
    <s v="Ascot Vale"/>
    <x v="8"/>
    <x v="0"/>
    <x v="4"/>
    <x v="0"/>
  </r>
  <r>
    <x v="111"/>
    <n v="260800"/>
    <x v="1"/>
    <s v="Melbourne Homes"/>
    <s v="Sale"/>
    <n v="3141"/>
    <n v="1"/>
    <n v="1"/>
    <n v="0"/>
    <n v="0"/>
    <n v="1960"/>
    <s v="9/501 Punt Rd"/>
    <s v="South Yarra"/>
    <x v="13"/>
    <x v="2"/>
    <x v="4"/>
    <x v="0"/>
  </r>
  <r>
    <x v="111"/>
    <n v="600000"/>
    <x v="1"/>
    <s v="Jones and Jones"/>
    <s v="Auction"/>
    <n v="3053"/>
    <n v="2"/>
    <n v="2"/>
    <n v="1"/>
    <n v="0"/>
    <n v="2013"/>
    <s v="205/37 Palmerston St"/>
    <s v="Carlton"/>
    <x v="13"/>
    <x v="1"/>
    <x v="4"/>
    <x v="0"/>
  </r>
  <r>
    <x v="111"/>
    <n v="800000"/>
    <x v="1"/>
    <s v="Zimmerman"/>
    <s v="Auction"/>
    <n v="3008"/>
    <n v="2"/>
    <n v="2"/>
    <n v="2"/>
    <n v="0"/>
    <m/>
    <s v="1508/50 Lorimer St"/>
    <s v="Docklands"/>
    <x v="13"/>
    <x v="2"/>
    <x v="4"/>
    <x v="0"/>
  </r>
  <r>
    <x v="111"/>
    <n v="600000"/>
    <x v="0"/>
    <s v="Metro Ladder"/>
    <s v="Sale"/>
    <n v="3012"/>
    <n v="2"/>
    <n v="1"/>
    <n v="1"/>
    <n v="194"/>
    <m/>
    <s v="21 Montgomery St"/>
    <s v="Maidstone"/>
    <x v="4"/>
    <x v="0"/>
    <x v="4"/>
    <x v="0"/>
  </r>
  <r>
    <x v="111"/>
    <n v="815000"/>
    <x v="0"/>
    <s v="Cunninghams"/>
    <s v="Auction"/>
    <n v="3011"/>
    <n v="4"/>
    <n v="2"/>
    <n v="1"/>
    <n v="369"/>
    <n v="1910"/>
    <s v="12 Tait St"/>
    <s v="Footscray"/>
    <x v="4"/>
    <x v="0"/>
    <x v="4"/>
    <x v="0"/>
  </r>
  <r>
    <x v="111"/>
    <n v="865000"/>
    <x v="0"/>
    <s v="Maxwells"/>
    <s v="Auction"/>
    <n v="3013"/>
    <n v="3"/>
    <n v="1"/>
    <n v="1"/>
    <n v="189"/>
    <n v="1930"/>
    <s v="52 Severn St"/>
    <s v="Yarraville"/>
    <x v="4"/>
    <x v="0"/>
    <x v="4"/>
    <x v="0"/>
  </r>
  <r>
    <x v="111"/>
    <n v="980000"/>
    <x v="0"/>
    <s v="Flanders &amp; Fish"/>
    <s v="Sale"/>
    <n v="3105"/>
    <n v="2"/>
    <n v="1"/>
    <n v="1"/>
    <n v="551"/>
    <m/>
    <s v="15 Riverview Tce"/>
    <s v="Bulleen"/>
    <x v="16"/>
    <x v="3"/>
    <x v="4"/>
    <x v="0"/>
  </r>
  <r>
    <x v="111"/>
    <n v="1620000"/>
    <x v="0"/>
    <s v="Melbourne Homes"/>
    <s v="Sale"/>
    <n v="3015"/>
    <n v="4"/>
    <n v="3"/>
    <n v="1"/>
    <n v="425"/>
    <n v="2015"/>
    <s v="75 Woods St"/>
    <s v="Newport"/>
    <x v="11"/>
    <x v="0"/>
    <x v="4"/>
    <x v="0"/>
  </r>
  <r>
    <x v="111"/>
    <n v="585000"/>
    <x v="1"/>
    <s v="Zimmerman"/>
    <s v="Sale"/>
    <n v="3163"/>
    <n v="2"/>
    <n v="1"/>
    <n v="1"/>
    <n v="108"/>
    <n v="1970"/>
    <s v="5/35 Moonya Rd"/>
    <s v="Carnegie"/>
    <x v="9"/>
    <x v="2"/>
    <x v="4"/>
    <x v="0"/>
  </r>
  <r>
    <x v="111"/>
    <n v="1100000"/>
    <x v="0"/>
    <s v="Jones and Jones"/>
    <s v="Auction"/>
    <n v="3204"/>
    <n v="3"/>
    <n v="2"/>
    <n v="2"/>
    <n v="0"/>
    <m/>
    <s v="15 Miles St"/>
    <s v="Bentleigh"/>
    <x v="9"/>
    <x v="2"/>
    <x v="4"/>
    <x v="0"/>
  </r>
  <r>
    <x v="111"/>
    <n v="1303500"/>
    <x v="0"/>
    <s v="Metro Ladder"/>
    <s v="Sale"/>
    <n v="3162"/>
    <n v="3"/>
    <n v="1"/>
    <n v="2"/>
    <n v="699"/>
    <m/>
    <s v="147 Booran Rd"/>
    <s v="Caulfield South"/>
    <x v="9"/>
    <x v="2"/>
    <x v="4"/>
    <x v="0"/>
  </r>
  <r>
    <x v="111"/>
    <n v="1570000"/>
    <x v="0"/>
    <s v="Metro Ladder"/>
    <s v="Sale"/>
    <n v="3162"/>
    <n v="4"/>
    <n v="2"/>
    <n v="2"/>
    <n v="641"/>
    <n v="1970"/>
    <s v="245 Booran Rd"/>
    <s v="Caulfield South"/>
    <x v="9"/>
    <x v="2"/>
    <x v="4"/>
    <x v="0"/>
  </r>
  <r>
    <x v="111"/>
    <n v="2700000"/>
    <x v="0"/>
    <s v="Metro Ladder"/>
    <s v="Sale"/>
    <n v="3204"/>
    <n v="4"/>
    <n v="3"/>
    <n v="2"/>
    <n v="628"/>
    <m/>
    <s v="37 Godfrey St"/>
    <s v="Bentleigh"/>
    <x v="9"/>
    <x v="2"/>
    <x v="4"/>
    <x v="0"/>
  </r>
  <r>
    <x v="111"/>
    <n v="525000"/>
    <x v="1"/>
    <s v="Melbourne Homes"/>
    <s v="Sale"/>
    <n v="3073"/>
    <n v="2"/>
    <n v="1"/>
    <n v="2"/>
    <n v="284"/>
    <n v="2014"/>
    <s v="2/2 Elsey Rd"/>
    <s v="Reservoir"/>
    <x v="10"/>
    <x v="1"/>
    <x v="4"/>
    <x v="0"/>
  </r>
  <r>
    <x v="111"/>
    <n v="1030000"/>
    <x v="0"/>
    <s v="Cunninghams"/>
    <s v="Sale"/>
    <n v="3072"/>
    <n v="3"/>
    <n v="2"/>
    <n v="3"/>
    <n v="427"/>
    <m/>
    <s v="252 Raglan St"/>
    <s v="Preston"/>
    <x v="10"/>
    <x v="1"/>
    <x v="4"/>
    <x v="0"/>
  </r>
  <r>
    <x v="111"/>
    <n v="1235000"/>
    <x v="0"/>
    <s v="Jones and Jones"/>
    <s v="Sale"/>
    <n v="3071"/>
    <n v="3"/>
    <n v="3"/>
    <n v="1"/>
    <n v="288"/>
    <n v="1920"/>
    <s v="22 Gooch St"/>
    <s v="Thornbury"/>
    <x v="10"/>
    <x v="1"/>
    <x v="4"/>
    <x v="0"/>
  </r>
  <r>
    <x v="111"/>
    <n v="750000"/>
    <x v="1"/>
    <s v="Metro Ladder"/>
    <s v="Auction"/>
    <n v="3188"/>
    <n v="2"/>
    <n v="1"/>
    <n v="2"/>
    <n v="153"/>
    <n v="1970"/>
    <s v="4/32 Linacre Rd"/>
    <s v="Hampton"/>
    <x v="15"/>
    <x v="2"/>
    <x v="4"/>
    <x v="0"/>
  </r>
  <r>
    <x v="111"/>
    <n v="1245000"/>
    <x v="1"/>
    <s v="Jones and Jones"/>
    <s v="Sale"/>
    <n v="3187"/>
    <n v="3"/>
    <n v="2"/>
    <n v="1"/>
    <n v="227"/>
    <n v="1998"/>
    <s v="3/23 Walstab St"/>
    <s v="Brighton East"/>
    <x v="15"/>
    <x v="2"/>
    <x v="4"/>
    <x v="0"/>
  </r>
  <r>
    <x v="111"/>
    <n v="1495000"/>
    <x v="0"/>
    <s v="Melbourne Homes"/>
    <s v="Sale"/>
    <n v="3187"/>
    <n v="4"/>
    <n v="2"/>
    <n v="2"/>
    <n v="597"/>
    <m/>
    <s v="5 Florence St"/>
    <s v="Brighton East"/>
    <x v="15"/>
    <x v="2"/>
    <x v="4"/>
    <x v="0"/>
  </r>
  <r>
    <x v="111"/>
    <n v="480000"/>
    <x v="0"/>
    <s v="Cunninghams"/>
    <s v="Auction"/>
    <n v="3081"/>
    <n v="3"/>
    <n v="1"/>
    <n v="1"/>
    <n v="338"/>
    <n v="1980"/>
    <s v="523 Waterdale Rd"/>
    <s v="Heidelberg West"/>
    <x v="17"/>
    <x v="3"/>
    <x v="4"/>
    <x v="0"/>
  </r>
  <r>
    <x v="111"/>
    <n v="600000"/>
    <x v="1"/>
    <s v="Property Barons"/>
    <s v="Auction"/>
    <n v="3084"/>
    <n v="2"/>
    <n v="1"/>
    <n v="1"/>
    <n v="112"/>
    <n v="1970"/>
    <s v="2/12 Ashby Gr"/>
    <s v="Eaglemont"/>
    <x v="17"/>
    <x v="3"/>
    <x v="4"/>
    <x v="0"/>
  </r>
  <r>
    <x v="112"/>
    <n v="690000"/>
    <x v="1"/>
    <s v="Metro Ladder"/>
    <s v="Auction"/>
    <n v="3182"/>
    <n v="2"/>
    <n v="1"/>
    <n v="0"/>
    <n v="0"/>
    <m/>
    <s v="5/171 Fitzroy St"/>
    <s v="St Kilda"/>
    <x v="5"/>
    <x v="2"/>
    <x v="5"/>
    <x v="0"/>
  </r>
  <r>
    <x v="112"/>
    <n v="2000000"/>
    <x v="0"/>
    <s v="Zimmerman"/>
    <s v="Auction"/>
    <n v="3206"/>
    <n v="3"/>
    <n v="2"/>
    <n v="1"/>
    <n v="211"/>
    <n v="1900"/>
    <s v="86 Mills St"/>
    <s v="Albert Park"/>
    <x v="5"/>
    <x v="2"/>
    <x v="5"/>
    <x v="0"/>
  </r>
  <r>
    <x v="112"/>
    <n v="482500"/>
    <x v="1"/>
    <s v="Metro Ladder"/>
    <s v="Auction"/>
    <n v="3046"/>
    <n v="3"/>
    <n v="1"/>
    <n v="1"/>
    <n v="265"/>
    <n v="1995"/>
    <s v="1/2 Prospect St"/>
    <s v="Glenroy"/>
    <x v="3"/>
    <x v="1"/>
    <x v="5"/>
    <x v="0"/>
  </r>
  <r>
    <x v="112"/>
    <n v="901000"/>
    <x v="0"/>
    <s v="Flanders &amp; Fish"/>
    <s v="Sale"/>
    <n v="3058"/>
    <n v="2"/>
    <n v="1"/>
    <n v="1"/>
    <n v="545"/>
    <n v="1940"/>
    <s v="32 Rose St"/>
    <s v="Coburg"/>
    <x v="3"/>
    <x v="1"/>
    <x v="5"/>
    <x v="0"/>
  </r>
  <r>
    <x v="112"/>
    <n v="940000"/>
    <x v="0"/>
    <s v="Cunninghams"/>
    <s v="Sale"/>
    <n v="3032"/>
    <n v="2"/>
    <n v="1"/>
    <n v="1"/>
    <n v="330"/>
    <m/>
    <s v="47 Hurtle St"/>
    <s v="Ascot Vale"/>
    <x v="8"/>
    <x v="0"/>
    <x v="5"/>
    <x v="0"/>
  </r>
  <r>
    <x v="112"/>
    <n v="455000"/>
    <x v="1"/>
    <s v="Flanders &amp; Fish"/>
    <s v="Sale"/>
    <n v="3166"/>
    <n v="2"/>
    <n v="1"/>
    <n v="2"/>
    <n v="0"/>
    <n v="1960"/>
    <s v="3/14 Rugby Rd"/>
    <s v="Hughesdale"/>
    <x v="6"/>
    <x v="2"/>
    <x v="5"/>
    <x v="0"/>
  </r>
  <r>
    <x v="112"/>
    <n v="1060000"/>
    <x v="0"/>
    <s v="Jones and Jones"/>
    <s v="Sale"/>
    <n v="3105"/>
    <n v="2"/>
    <n v="1"/>
    <n v="2"/>
    <n v="609"/>
    <m/>
    <s v="13 Hillside Rd"/>
    <s v="Bulleen"/>
    <x v="16"/>
    <x v="3"/>
    <x v="5"/>
    <x v="0"/>
  </r>
  <r>
    <x v="112"/>
    <n v="335000"/>
    <x v="1"/>
    <s v="Melbourne Homes"/>
    <s v="Sale"/>
    <n v="3015"/>
    <n v="1"/>
    <n v="1"/>
    <n v="1"/>
    <n v="0"/>
    <n v="2005"/>
    <s v="37/114 Mason St"/>
    <s v="Newport"/>
    <x v="11"/>
    <x v="0"/>
    <x v="5"/>
    <x v="0"/>
  </r>
  <r>
    <x v="112"/>
    <n v="290000"/>
    <x v="1"/>
    <s v="Cunninghams"/>
    <s v="Sale"/>
    <n v="3163"/>
    <n v="1"/>
    <n v="1"/>
    <n v="1"/>
    <n v="0"/>
    <n v="1960"/>
    <s v="3/9 Poplar Gr"/>
    <s v="Carnegie"/>
    <x v="9"/>
    <x v="2"/>
    <x v="5"/>
    <x v="0"/>
  </r>
  <r>
    <x v="112"/>
    <n v="800000"/>
    <x v="1"/>
    <s v="Jones and Jones"/>
    <s v="Sale"/>
    <n v="3165"/>
    <n v="3"/>
    <n v="2"/>
    <n v="2"/>
    <n v="261"/>
    <m/>
    <s v="2/25 Brooks St"/>
    <s v="Bentleigh East"/>
    <x v="9"/>
    <x v="2"/>
    <x v="5"/>
    <x v="0"/>
  </r>
  <r>
    <x v="112"/>
    <n v="330000"/>
    <x v="1"/>
    <s v="Zimmerman"/>
    <s v="Auction"/>
    <n v="3122"/>
    <n v="1"/>
    <n v="1"/>
    <n v="1"/>
    <n v="0"/>
    <n v="1970"/>
    <s v="7/21 Elphin Gr"/>
    <s v="Hawthorn"/>
    <x v="14"/>
    <x v="2"/>
    <x v="5"/>
    <x v="0"/>
  </r>
  <r>
    <x v="112"/>
    <n v="1950000"/>
    <x v="0"/>
    <s v="Metro Ladder"/>
    <s v="Auction"/>
    <n v="3102"/>
    <n v="5"/>
    <n v="2"/>
    <n v="3"/>
    <n v="711"/>
    <n v="1940"/>
    <s v="106 Kilby Rd"/>
    <s v="Kew East"/>
    <x v="14"/>
    <x v="2"/>
    <x v="5"/>
    <x v="0"/>
  </r>
  <r>
    <x v="112"/>
    <n v="525000"/>
    <x v="1"/>
    <s v="Property Barons"/>
    <s v="Sale"/>
    <n v="3084"/>
    <n v="2"/>
    <n v="1"/>
    <n v="1"/>
    <n v="79"/>
    <n v="1970"/>
    <s v="1/16 Cape St"/>
    <s v="Eaglemont"/>
    <x v="17"/>
    <x v="3"/>
    <x v="5"/>
    <x v="0"/>
  </r>
  <r>
    <x v="113"/>
    <n v="633000"/>
    <x v="0"/>
    <s v="Property Barons"/>
    <s v="Sale"/>
    <n v="3125"/>
    <n v="2"/>
    <n v="1"/>
    <n v="1"/>
    <n v="276"/>
    <n v="1965"/>
    <s v="2a Iris St"/>
    <s v="Burwood"/>
    <x v="2"/>
    <x v="2"/>
    <x v="5"/>
    <x v="0"/>
  </r>
  <r>
    <x v="113"/>
    <n v="712500"/>
    <x v="1"/>
    <s v="Flanders &amp; Fish"/>
    <s v="Auction"/>
    <n v="3181"/>
    <n v="2"/>
    <n v="2"/>
    <n v="1"/>
    <n v="0"/>
    <m/>
    <s v="403/120 Greville St"/>
    <s v="Prahran"/>
    <x v="12"/>
    <x v="2"/>
    <x v="5"/>
    <x v="0"/>
  </r>
  <r>
    <x v="113"/>
    <n v="400000"/>
    <x v="1"/>
    <s v="Metro Ladder"/>
    <s v="Auction"/>
    <n v="3181"/>
    <n v="1"/>
    <n v="1"/>
    <n v="1"/>
    <n v="706"/>
    <m/>
    <s v="6/23 The Avenue"/>
    <s v="Windsor"/>
    <x v="5"/>
    <x v="2"/>
    <x v="5"/>
    <x v="0"/>
  </r>
  <r>
    <x v="113"/>
    <n v="702000"/>
    <x v="1"/>
    <s v="Cunninghams"/>
    <s v="Auction"/>
    <n v="3206"/>
    <n v="2"/>
    <n v="1"/>
    <n v="1"/>
    <n v="0"/>
    <n v="1970"/>
    <s v="8/49 Patterson St"/>
    <s v="Middle Park"/>
    <x v="5"/>
    <x v="2"/>
    <x v="5"/>
    <x v="0"/>
  </r>
  <r>
    <x v="113"/>
    <n v="390000"/>
    <x v="0"/>
    <s v="Cunninghams"/>
    <s v="Auction"/>
    <n v="3043"/>
    <n v="3"/>
    <n v="2"/>
    <n v="1"/>
    <n v="158"/>
    <n v="2005"/>
    <s v="24 Balerno Cir"/>
    <s v="Gowanbrae"/>
    <x v="3"/>
    <x v="0"/>
    <x v="5"/>
    <x v="0"/>
  </r>
  <r>
    <x v="113"/>
    <n v="662000"/>
    <x v="0"/>
    <s v="Flanders &amp; Fish"/>
    <s v="Auction"/>
    <n v="3060"/>
    <n v="3"/>
    <n v="2"/>
    <n v="2"/>
    <n v="620"/>
    <m/>
    <s v="20 Penn Ct"/>
    <s v="Fawkner"/>
    <x v="3"/>
    <x v="1"/>
    <x v="5"/>
    <x v="0"/>
  </r>
  <r>
    <x v="113"/>
    <n v="750000"/>
    <x v="2"/>
    <s v="Metro Ladder"/>
    <s v="Auction"/>
    <n v="3040"/>
    <n v="3"/>
    <n v="1"/>
    <n v="1"/>
    <n v="253"/>
    <n v="1997"/>
    <s v="1/247 Keilor Rd"/>
    <s v="Essendon"/>
    <x v="8"/>
    <x v="0"/>
    <x v="5"/>
    <x v="0"/>
  </r>
  <r>
    <x v="113"/>
    <n v="1291000"/>
    <x v="0"/>
    <s v="Metro Ladder"/>
    <s v="Sale"/>
    <n v="3032"/>
    <n v="3"/>
    <n v="1"/>
    <n v="2"/>
    <n v="414"/>
    <m/>
    <s v="45 Bloomfield Rd"/>
    <s v="Ascot Vale"/>
    <x v="8"/>
    <x v="0"/>
    <x v="5"/>
    <x v="0"/>
  </r>
  <r>
    <x v="113"/>
    <n v="1322000"/>
    <x v="0"/>
    <s v="Cunninghams"/>
    <s v="Sale"/>
    <n v="3039"/>
    <n v="4"/>
    <n v="1"/>
    <n v="1"/>
    <n v="549"/>
    <n v="1930"/>
    <s v="24 Steele St"/>
    <s v="Moonee Ponds"/>
    <x v="8"/>
    <x v="0"/>
    <x v="5"/>
    <x v="0"/>
  </r>
  <r>
    <x v="113"/>
    <n v="1070500"/>
    <x v="0"/>
    <s v="Jones and Jones"/>
    <s v="Auction"/>
    <n v="3125"/>
    <n v="3"/>
    <n v="1"/>
    <n v="2"/>
    <n v="776"/>
    <m/>
    <s v="5 Keogh St"/>
    <s v="Burwood"/>
    <x v="6"/>
    <x v="2"/>
    <x v="5"/>
    <x v="0"/>
  </r>
  <r>
    <x v="113"/>
    <n v="1140000"/>
    <x v="0"/>
    <s v="Jones and Jones"/>
    <s v="Auction"/>
    <n v="3189"/>
    <n v="4"/>
    <n v="2"/>
    <n v="1"/>
    <n v="318"/>
    <n v="2015"/>
    <s v="8b William St"/>
    <s v="Moorabbin"/>
    <x v="7"/>
    <x v="2"/>
    <x v="5"/>
    <x v="0"/>
  </r>
  <r>
    <x v="113"/>
    <n v="393000"/>
    <x v="1"/>
    <s v="Cunninghams"/>
    <s v="Auction"/>
    <n v="3185"/>
    <n v="2"/>
    <n v="1"/>
    <n v="1"/>
    <n v="0"/>
    <n v="1970"/>
    <s v="2/32 Gardenia Rd"/>
    <s v="Gardenvale"/>
    <x v="9"/>
    <x v="2"/>
    <x v="5"/>
    <x v="0"/>
  </r>
  <r>
    <x v="113"/>
    <n v="495000"/>
    <x v="1"/>
    <s v="Jones and Jones"/>
    <s v="Sale"/>
    <n v="3165"/>
    <n v="2"/>
    <n v="1"/>
    <n v="1"/>
    <n v="76"/>
    <n v="1980"/>
    <s v="2/25 Birdwood St"/>
    <s v="Bentleigh East"/>
    <x v="9"/>
    <x v="2"/>
    <x v="5"/>
    <x v="0"/>
  </r>
  <r>
    <x v="113"/>
    <n v="1071000"/>
    <x v="2"/>
    <s v="Cunninghams"/>
    <s v="Sale"/>
    <n v="3185"/>
    <n v="3"/>
    <n v="2"/>
    <n v="2"/>
    <n v="179"/>
    <n v="2000"/>
    <s v="3/477 Kooyong Rd"/>
    <s v="Elsternwick"/>
    <x v="9"/>
    <x v="2"/>
    <x v="5"/>
    <x v="0"/>
  </r>
  <r>
    <x v="113"/>
    <n v="1500000"/>
    <x v="0"/>
    <s v="Metro Ladder"/>
    <s v="Auction"/>
    <n v="3204"/>
    <n v="3"/>
    <n v="2"/>
    <n v="1"/>
    <n v="565"/>
    <n v="1940"/>
    <s v="23 Yawla St"/>
    <s v="Bentleigh"/>
    <x v="9"/>
    <x v="2"/>
    <x v="5"/>
    <x v="0"/>
  </r>
  <r>
    <x v="113"/>
    <n v="390000"/>
    <x v="1"/>
    <s v="Cunninghams"/>
    <s v="Auction"/>
    <n v="3078"/>
    <n v="2"/>
    <n v="1"/>
    <n v="1"/>
    <n v="0"/>
    <n v="1960"/>
    <s v="5/5 Yarana Rd"/>
    <s v="Alphington"/>
    <x v="10"/>
    <x v="1"/>
    <x v="5"/>
    <x v="0"/>
  </r>
  <r>
    <x v="113"/>
    <n v="430000"/>
    <x v="1"/>
    <s v="Jones and Jones"/>
    <s v="Auction"/>
    <n v="3124"/>
    <n v="2"/>
    <n v="1"/>
    <n v="1"/>
    <n v="0"/>
    <n v="2011"/>
    <s v="19/1295 Toorak Rd"/>
    <s v="Camberwell"/>
    <x v="14"/>
    <x v="2"/>
    <x v="5"/>
    <x v="0"/>
  </r>
  <r>
    <x v="113"/>
    <n v="821000"/>
    <x v="0"/>
    <s v="Cunninghams"/>
    <s v="Auction"/>
    <n v="3084"/>
    <n v="4"/>
    <n v="1"/>
    <n v="2"/>
    <n v="403"/>
    <n v="1950"/>
    <s v="1/73 Lower Plenty Rd"/>
    <s v="Rosanna"/>
    <x v="17"/>
    <x v="3"/>
    <x v="5"/>
    <x v="0"/>
  </r>
  <r>
    <x v="113"/>
    <n v="920000"/>
    <x v="0"/>
    <s v="Property Barons"/>
    <s v="Sale"/>
    <n v="3081"/>
    <n v="2"/>
    <n v="1"/>
    <n v="3"/>
    <n v="932"/>
    <n v="1950"/>
    <s v="146 Porter Rd"/>
    <s v="Heidelberg Heights"/>
    <x v="17"/>
    <x v="3"/>
    <x v="5"/>
    <x v="0"/>
  </r>
  <r>
    <x v="114"/>
    <n v="520000"/>
    <x v="1"/>
    <s v="Metro Ladder"/>
    <s v="Auction"/>
    <n v="3127"/>
    <n v="2"/>
    <n v="1"/>
    <n v="1"/>
    <n v="0"/>
    <n v="2005"/>
    <s v="11/781 Whitehorse Rd"/>
    <s v="Mont Albert"/>
    <x v="2"/>
    <x v="3"/>
    <x v="5"/>
    <x v="0"/>
  </r>
  <r>
    <x v="114"/>
    <n v="1100000"/>
    <x v="0"/>
    <s v="Jones and Jones"/>
    <s v="Sale"/>
    <n v="3125"/>
    <n v="5"/>
    <n v="2"/>
    <n v="1"/>
    <n v="544"/>
    <m/>
    <s v="1/26 Peacock St"/>
    <s v="Burwood"/>
    <x v="2"/>
    <x v="2"/>
    <x v="5"/>
    <x v="0"/>
  </r>
  <r>
    <x v="114"/>
    <n v="850000"/>
    <x v="0"/>
    <s v="Flanders &amp; Fish"/>
    <s v="Auction"/>
    <n v="3034"/>
    <n v="5"/>
    <n v="2"/>
    <n v="4"/>
    <n v="574"/>
    <m/>
    <s v="8 Westminster Dr"/>
    <s v="Avondale Heights"/>
    <x v="8"/>
    <x v="0"/>
    <x v="5"/>
    <x v="0"/>
  </r>
  <r>
    <x v="114"/>
    <n v="940000"/>
    <x v="0"/>
    <s v="Cunninghams"/>
    <s v="Sale"/>
    <n v="3032"/>
    <n v="3"/>
    <n v="3"/>
    <n v="1"/>
    <n v="491"/>
    <n v="1950"/>
    <s v="57 The Parade"/>
    <s v="Ascot Vale"/>
    <x v="8"/>
    <x v="0"/>
    <x v="5"/>
    <x v="0"/>
  </r>
  <r>
    <x v="114"/>
    <n v="1100000"/>
    <x v="0"/>
    <s v="Cunninghams"/>
    <s v="Auction"/>
    <n v="3040"/>
    <n v="3"/>
    <n v="2"/>
    <n v="1"/>
    <n v="789"/>
    <n v="1890"/>
    <s v="242 Buckley St"/>
    <s v="Essendon"/>
    <x v="8"/>
    <x v="0"/>
    <x v="5"/>
    <x v="0"/>
  </r>
  <r>
    <x v="114"/>
    <n v="645000"/>
    <x v="1"/>
    <s v="Cunninghams"/>
    <s v="Sale"/>
    <n v="3051"/>
    <n v="2"/>
    <n v="1"/>
    <n v="1"/>
    <n v="0"/>
    <m/>
    <s v="319/350 Victoria St"/>
    <s v="North Melbourne"/>
    <x v="13"/>
    <x v="1"/>
    <x v="5"/>
    <x v="0"/>
  </r>
  <r>
    <x v="114"/>
    <n v="940000"/>
    <x v="0"/>
    <s v="Jones and Jones"/>
    <s v="Sale"/>
    <n v="3107"/>
    <n v="3"/>
    <n v="1"/>
    <n v="1"/>
    <n v="661"/>
    <m/>
    <s v="30 Waratah Dr"/>
    <s v="Templestowe Lower"/>
    <x v="16"/>
    <x v="3"/>
    <x v="5"/>
    <x v="0"/>
  </r>
  <r>
    <x v="114"/>
    <n v="291000"/>
    <x v="1"/>
    <s v="Jones and Jones"/>
    <s v="Sale"/>
    <n v="3163"/>
    <n v="1"/>
    <n v="1"/>
    <n v="1"/>
    <n v="0"/>
    <m/>
    <s v="2/190 Murrumbeena Rd"/>
    <s v="Murrumbeena"/>
    <x v="9"/>
    <x v="2"/>
    <x v="5"/>
    <x v="0"/>
  </r>
  <r>
    <x v="114"/>
    <n v="665000"/>
    <x v="0"/>
    <s v="Cunninghams"/>
    <s v="Sale"/>
    <n v="3073"/>
    <n v="3"/>
    <n v="1"/>
    <n v="4"/>
    <n v="503"/>
    <m/>
    <s v="16 Kinsale St"/>
    <s v="Reservoir"/>
    <x v="10"/>
    <x v="1"/>
    <x v="5"/>
    <x v="0"/>
  </r>
  <r>
    <x v="114"/>
    <n v="1030000"/>
    <x v="0"/>
    <s v="Metro Ladder"/>
    <s v="Sale"/>
    <n v="3020"/>
    <n v="4"/>
    <n v="2"/>
    <n v="2"/>
    <n v="803"/>
    <n v="2002"/>
    <s v="1 Walter St"/>
    <s v="Sunshine"/>
    <x v="0"/>
    <x v="0"/>
    <x v="5"/>
    <x v="0"/>
  </r>
  <r>
    <x v="114"/>
    <n v="495000"/>
    <x v="1"/>
    <s v="Flanders &amp; Fish"/>
    <s v="Sale"/>
    <n v="3122"/>
    <n v="2"/>
    <n v="1"/>
    <n v="1"/>
    <n v="0"/>
    <n v="1970"/>
    <s v="3/32 Power St"/>
    <s v="Hawthorn"/>
    <x v="14"/>
    <x v="2"/>
    <x v="5"/>
    <x v="0"/>
  </r>
  <r>
    <x v="115"/>
    <n v="696000"/>
    <x v="1"/>
    <s v="Jones and Jones"/>
    <s v="Sale"/>
    <n v="3121"/>
    <n v="2"/>
    <n v="2"/>
    <n v="1"/>
    <n v="0"/>
    <n v="2008"/>
    <s v="3/61 Stawell St"/>
    <s v="Richmond"/>
    <x v="1"/>
    <x v="1"/>
    <x v="5"/>
    <x v="0"/>
  </r>
  <r>
    <x v="115"/>
    <n v="1285000"/>
    <x v="0"/>
    <s v="Flanders &amp; Fish"/>
    <s v="Sale"/>
    <n v="3121"/>
    <n v="3"/>
    <n v="2"/>
    <n v="1"/>
    <n v="123"/>
    <m/>
    <s v="2 Kimber St"/>
    <s v="Richmond"/>
    <x v="1"/>
    <x v="1"/>
    <x v="5"/>
    <x v="0"/>
  </r>
  <r>
    <x v="115"/>
    <n v="1620000"/>
    <x v="0"/>
    <s v="Cunninghams"/>
    <s v="Sale"/>
    <n v="3065"/>
    <n v="4"/>
    <n v="2"/>
    <n v="1"/>
    <n v="132"/>
    <n v="1880"/>
    <s v="60 Bell St"/>
    <s v="Fitzroy"/>
    <x v="1"/>
    <x v="1"/>
    <x v="5"/>
    <x v="0"/>
  </r>
  <r>
    <x v="115"/>
    <n v="2300000"/>
    <x v="0"/>
    <s v="Cunninghams"/>
    <s v="Sale"/>
    <n v="3068"/>
    <n v="3"/>
    <n v="1"/>
    <n v="2"/>
    <n v="475"/>
    <m/>
    <s v="179 Barkly St"/>
    <s v="Fitzroy North"/>
    <x v="1"/>
    <x v="1"/>
    <x v="5"/>
    <x v="0"/>
  </r>
  <r>
    <x v="115"/>
    <n v="869000"/>
    <x v="1"/>
    <s v="Jones and Jones"/>
    <s v="Sale"/>
    <n v="3143"/>
    <n v="3"/>
    <n v="1"/>
    <n v="1"/>
    <n v="0"/>
    <n v="1940"/>
    <s v="1/31 Mercer Rd"/>
    <s v="Armadale"/>
    <x v="12"/>
    <x v="2"/>
    <x v="5"/>
    <x v="0"/>
  </r>
  <r>
    <x v="115"/>
    <n v="1555000"/>
    <x v="0"/>
    <s v="Flanders &amp; Fish"/>
    <s v="Sale"/>
    <n v="3145"/>
    <n v="3"/>
    <n v="2"/>
    <n v="2"/>
    <n v="691"/>
    <n v="1950"/>
    <s v="50 The Boulevard"/>
    <s v="Malvern East"/>
    <x v="12"/>
    <x v="2"/>
    <x v="5"/>
    <x v="0"/>
  </r>
  <r>
    <x v="115"/>
    <n v="2620000"/>
    <x v="0"/>
    <s v="Jones and Jones"/>
    <s v="Sale"/>
    <n v="3142"/>
    <n v="4"/>
    <n v="2"/>
    <n v="2"/>
    <n v="516"/>
    <n v="1925"/>
    <s v="28 Warra St"/>
    <s v="Toorak"/>
    <x v="12"/>
    <x v="2"/>
    <x v="5"/>
    <x v="0"/>
  </r>
  <r>
    <x v="115"/>
    <n v="280000"/>
    <x v="1"/>
    <s v="Metro Ladder"/>
    <s v="Auction"/>
    <n v="3183"/>
    <n v="1"/>
    <n v="1"/>
    <n v="1"/>
    <n v="0"/>
    <m/>
    <s v="3/88 Grosvenor St"/>
    <s v="Balaclava"/>
    <x v="5"/>
    <x v="2"/>
    <x v="5"/>
    <x v="0"/>
  </r>
  <r>
    <x v="115"/>
    <n v="2800000"/>
    <x v="0"/>
    <s v="Maxwells"/>
    <s v="Auction"/>
    <n v="3206"/>
    <n v="4"/>
    <n v="3"/>
    <n v="1"/>
    <n v="327"/>
    <n v="1910"/>
    <s v="55 Withers St"/>
    <s v="Albert Park"/>
    <x v="5"/>
    <x v="2"/>
    <x v="5"/>
    <x v="0"/>
  </r>
  <r>
    <x v="115"/>
    <n v="470000"/>
    <x v="1"/>
    <s v="Property Barons"/>
    <s v="Auction"/>
    <n v="3046"/>
    <n v="3"/>
    <n v="1"/>
    <n v="2"/>
    <n v="187"/>
    <n v="2014"/>
    <s v="2/709 Pascoe Vale Rd"/>
    <s v="Glenroy"/>
    <x v="3"/>
    <x v="1"/>
    <x v="5"/>
    <x v="0"/>
  </r>
  <r>
    <x v="115"/>
    <n v="950000"/>
    <x v="0"/>
    <s v="Metro Ladder"/>
    <s v="Sale"/>
    <n v="3058"/>
    <n v="4"/>
    <n v="2"/>
    <n v="2"/>
    <n v="298"/>
    <n v="2013"/>
    <s v="143 Elizabeth St"/>
    <s v="Coburg North"/>
    <x v="3"/>
    <x v="1"/>
    <x v="5"/>
    <x v="0"/>
  </r>
  <r>
    <x v="115"/>
    <n v="315000"/>
    <x v="1"/>
    <s v="Cunninghams"/>
    <s v="Auction"/>
    <n v="3032"/>
    <n v="2"/>
    <n v="1"/>
    <n v="1"/>
    <n v="0"/>
    <n v="2012"/>
    <s v="145/38 Mt Alexander Rd"/>
    <s v="Travancore"/>
    <x v="8"/>
    <x v="0"/>
    <x v="5"/>
    <x v="0"/>
  </r>
  <r>
    <x v="115"/>
    <n v="690000"/>
    <x v="1"/>
    <s v="Metro Ladder"/>
    <s v="Sale"/>
    <n v="3032"/>
    <n v="2"/>
    <n v="1"/>
    <n v="1"/>
    <n v="0"/>
    <m/>
    <s v="1/60 The Parade"/>
    <s v="Ascot Vale"/>
    <x v="8"/>
    <x v="0"/>
    <x v="5"/>
    <x v="0"/>
  </r>
  <r>
    <x v="115"/>
    <n v="1085000"/>
    <x v="0"/>
    <s v="Property Barons"/>
    <s v="Sale"/>
    <n v="3040"/>
    <n v="3"/>
    <n v="1"/>
    <n v="1"/>
    <n v="325"/>
    <m/>
    <s v="47 Hoddle St"/>
    <s v="Essendon"/>
    <x v="8"/>
    <x v="0"/>
    <x v="5"/>
    <x v="0"/>
  </r>
  <r>
    <x v="115"/>
    <n v="1245000"/>
    <x v="0"/>
    <s v="Metro Ladder"/>
    <s v="Sale"/>
    <n v="3040"/>
    <n v="3"/>
    <n v="1"/>
    <n v="1"/>
    <n v="64"/>
    <m/>
    <s v="10 Beryl St"/>
    <s v="Essendon West"/>
    <x v="8"/>
    <x v="0"/>
    <x v="5"/>
    <x v="0"/>
  </r>
  <r>
    <x v="115"/>
    <n v="1800000"/>
    <x v="0"/>
    <s v="Property Barons"/>
    <s v="Auction"/>
    <n v="3040"/>
    <n v="6"/>
    <n v="2"/>
    <n v="2"/>
    <n v="870"/>
    <m/>
    <s v="9 Mountain St"/>
    <s v="Essendon"/>
    <x v="8"/>
    <x v="0"/>
    <x v="5"/>
    <x v="0"/>
  </r>
  <r>
    <x v="115"/>
    <n v="856000"/>
    <x v="0"/>
    <s v="Sanders"/>
    <s v="Sale"/>
    <n v="3013"/>
    <n v="2"/>
    <n v="1"/>
    <n v="1"/>
    <n v="261"/>
    <n v="1880"/>
    <s v="3 Cuming St"/>
    <s v="Yarraville"/>
    <x v="4"/>
    <x v="0"/>
    <x v="5"/>
    <x v="0"/>
  </r>
  <r>
    <x v="115"/>
    <n v="1462500"/>
    <x v="0"/>
    <s v="Maxwells"/>
    <s v="Sale"/>
    <n v="3108"/>
    <n v="4"/>
    <n v="3"/>
    <n v="2"/>
    <n v="654"/>
    <n v="1969"/>
    <s v="46 Winston Dr"/>
    <s v="Doncaster"/>
    <x v="16"/>
    <x v="3"/>
    <x v="5"/>
    <x v="0"/>
  </r>
  <r>
    <x v="115"/>
    <n v="769000"/>
    <x v="0"/>
    <s v="Zimmerman"/>
    <s v="Sale"/>
    <n v="3016"/>
    <n v="2"/>
    <n v="1"/>
    <n v="1"/>
    <n v="265"/>
    <m/>
    <s v="45 Albert St"/>
    <s v="Williamstown"/>
    <x v="11"/>
    <x v="0"/>
    <x v="5"/>
    <x v="0"/>
  </r>
  <r>
    <x v="115"/>
    <n v="860000"/>
    <x v="2"/>
    <s v="Jones and Jones"/>
    <s v="Auction"/>
    <n v="3163"/>
    <n v="3"/>
    <n v="2"/>
    <n v="2"/>
    <n v="0"/>
    <n v="2013"/>
    <s v="4/19 Rosella St"/>
    <s v="Murrumbeena"/>
    <x v="9"/>
    <x v="2"/>
    <x v="5"/>
    <x v="0"/>
  </r>
  <r>
    <x v="115"/>
    <n v="544500"/>
    <x v="0"/>
    <s v="Cunninghams"/>
    <s v="Sale"/>
    <n v="3020"/>
    <n v="3"/>
    <n v="2"/>
    <n v="2"/>
    <n v="696"/>
    <m/>
    <s v="20 Norton St"/>
    <s v="Sunshine West"/>
    <x v="0"/>
    <x v="0"/>
    <x v="5"/>
    <x v="0"/>
  </r>
  <r>
    <x v="115"/>
    <n v="485000"/>
    <x v="1"/>
    <s v="SJ"/>
    <s v="Auction"/>
    <n v="3122"/>
    <n v="2"/>
    <n v="1"/>
    <n v="1"/>
    <n v="0"/>
    <n v="2005"/>
    <s v="710/377 Burwood Rd"/>
    <s v="Hawthorn"/>
    <x v="14"/>
    <x v="2"/>
    <x v="5"/>
    <x v="0"/>
  </r>
  <r>
    <x v="115"/>
    <n v="530000"/>
    <x v="1"/>
    <s v="Flanders &amp; Fish"/>
    <s v="Auction"/>
    <n v="3124"/>
    <n v="2"/>
    <n v="1"/>
    <n v="1"/>
    <n v="0"/>
    <m/>
    <s v="6/11 Seymour Gr"/>
    <s v="Camberwell"/>
    <x v="14"/>
    <x v="2"/>
    <x v="5"/>
    <x v="0"/>
  </r>
  <r>
    <x v="115"/>
    <n v="806000"/>
    <x v="1"/>
    <s v="Property Barons"/>
    <s v="Sale"/>
    <n v="3122"/>
    <n v="2"/>
    <n v="1"/>
    <n v="1"/>
    <n v="0"/>
    <n v="1930"/>
    <s v="2/5 Finchley Ct"/>
    <s v="Hawthorn"/>
    <x v="14"/>
    <x v="2"/>
    <x v="5"/>
    <x v="0"/>
  </r>
  <r>
    <x v="115"/>
    <n v="891000"/>
    <x v="1"/>
    <s v="Jones and Jones"/>
    <s v="Sale"/>
    <n v="3101"/>
    <n v="2"/>
    <n v="1"/>
    <n v="1"/>
    <n v="121"/>
    <m/>
    <s v="3/40 Rowland St"/>
    <s v="Kew"/>
    <x v="14"/>
    <x v="2"/>
    <x v="5"/>
    <x v="0"/>
  </r>
  <r>
    <x v="115"/>
    <n v="1905000"/>
    <x v="0"/>
    <s v="Jones and Jones"/>
    <s v="Sale"/>
    <n v="3101"/>
    <n v="3"/>
    <n v="2"/>
    <n v="2"/>
    <n v="591"/>
    <n v="1910"/>
    <s v="3 Oshaughnessy St"/>
    <s v="Kew"/>
    <x v="14"/>
    <x v="2"/>
    <x v="5"/>
    <x v="0"/>
  </r>
  <r>
    <x v="115"/>
    <n v="2450000"/>
    <x v="0"/>
    <s v="Cunninghams"/>
    <s v="Sale"/>
    <n v="3103"/>
    <n v="5"/>
    <n v="2"/>
    <n v="2"/>
    <n v="981"/>
    <n v="1960"/>
    <s v="12 Wills St"/>
    <s v="Balwyn"/>
    <x v="14"/>
    <x v="2"/>
    <x v="5"/>
    <x v="0"/>
  </r>
  <r>
    <x v="115"/>
    <n v="1750000"/>
    <x v="2"/>
    <s v="Jones and Jones"/>
    <s v="Sale"/>
    <n v="3186"/>
    <n v="3"/>
    <n v="2"/>
    <n v="2"/>
    <n v="352"/>
    <m/>
    <s v="1/97 Wilson St"/>
    <s v="Brighton"/>
    <x v="15"/>
    <x v="2"/>
    <x v="5"/>
    <x v="0"/>
  </r>
  <r>
    <x v="115"/>
    <n v="620000"/>
    <x v="0"/>
    <s v="Cunninghams"/>
    <s v="Auction"/>
    <n v="3081"/>
    <n v="2"/>
    <n v="1"/>
    <n v="2"/>
    <n v="668"/>
    <n v="1950"/>
    <s v="23 Catalina St"/>
    <s v="Heidelberg West"/>
    <x v="17"/>
    <x v="3"/>
    <x v="5"/>
    <x v="0"/>
  </r>
  <r>
    <x v="116"/>
    <n v="1570000"/>
    <x v="0"/>
    <s v="Jones and Jones"/>
    <s v="Sale"/>
    <n v="3121"/>
    <n v="3"/>
    <n v="1"/>
    <n v="2"/>
    <n v="248"/>
    <m/>
    <s v="239 Punt Rd"/>
    <s v="Richmond"/>
    <x v="1"/>
    <x v="1"/>
    <x v="5"/>
    <x v="0"/>
  </r>
  <r>
    <x v="116"/>
    <n v="2000000"/>
    <x v="0"/>
    <s v="Flanders &amp; Fish"/>
    <s v="Sale"/>
    <n v="3127"/>
    <n v="4"/>
    <n v="2"/>
    <n v="1"/>
    <n v="626"/>
    <n v="1929"/>
    <s v="55 View St"/>
    <s v="Mont Albert"/>
    <x v="2"/>
    <x v="3"/>
    <x v="5"/>
    <x v="0"/>
  </r>
  <r>
    <x v="116"/>
    <n v="400000"/>
    <x v="1"/>
    <s v="Best Bricks"/>
    <s v="Auction"/>
    <n v="3182"/>
    <n v="2"/>
    <n v="1"/>
    <n v="1"/>
    <n v="797"/>
    <n v="1970"/>
    <s v="1/45 Robe St"/>
    <s v="St Kilda"/>
    <x v="5"/>
    <x v="2"/>
    <x v="5"/>
    <x v="0"/>
  </r>
  <r>
    <x v="116"/>
    <n v="647000"/>
    <x v="1"/>
    <s v="Sanders"/>
    <s v="Sale"/>
    <n v="3206"/>
    <n v="2"/>
    <n v="1"/>
    <n v="1"/>
    <n v="0"/>
    <m/>
    <s v="10/140 Kerferd Rd"/>
    <s v="Albert Park"/>
    <x v="5"/>
    <x v="2"/>
    <x v="5"/>
    <x v="0"/>
  </r>
  <r>
    <x v="116"/>
    <n v="650000"/>
    <x v="1"/>
    <s v="Best Bricks"/>
    <s v="Auction"/>
    <n v="3181"/>
    <n v="2"/>
    <n v="1"/>
    <n v="1"/>
    <n v="0"/>
    <n v="2014"/>
    <s v="22/17 Ellesmere Rd"/>
    <s v="Windsor"/>
    <x v="5"/>
    <x v="2"/>
    <x v="5"/>
    <x v="0"/>
  </r>
  <r>
    <x v="116"/>
    <n v="370000"/>
    <x v="1"/>
    <s v="Cunninghams"/>
    <s v="Sale"/>
    <n v="3056"/>
    <n v="1"/>
    <n v="1"/>
    <n v="1"/>
    <n v="0"/>
    <n v="1965"/>
    <s v="11/6 Sydney Rd"/>
    <s v="Brunswick"/>
    <x v="3"/>
    <x v="1"/>
    <x v="5"/>
    <x v="0"/>
  </r>
  <r>
    <x v="116"/>
    <n v="470000"/>
    <x v="1"/>
    <s v="Property Barons"/>
    <s v="Auction"/>
    <n v="3046"/>
    <n v="2"/>
    <n v="1"/>
    <n v="1"/>
    <n v="138"/>
    <n v="2009"/>
    <s v="2/16 Winifred St"/>
    <s v="Oak Park"/>
    <x v="3"/>
    <x v="1"/>
    <x v="5"/>
    <x v="0"/>
  </r>
  <r>
    <x v="116"/>
    <n v="750000"/>
    <x v="1"/>
    <s v="Cunninghams"/>
    <s v="Sale"/>
    <n v="3141"/>
    <n v="3"/>
    <n v="2"/>
    <n v="2"/>
    <n v="0"/>
    <m/>
    <s v="29/100 Commercial Rd"/>
    <s v="South Yarra"/>
    <x v="13"/>
    <x v="2"/>
    <x v="5"/>
    <x v="0"/>
  </r>
  <r>
    <x v="116"/>
    <n v="3520000"/>
    <x v="0"/>
    <s v="Jones and Jones"/>
    <s v="Sale"/>
    <n v="3002"/>
    <n v="3"/>
    <n v="2"/>
    <n v="3"/>
    <n v="364"/>
    <m/>
    <s v="124 Powlett St"/>
    <s v="East Melbourne"/>
    <x v="13"/>
    <x v="1"/>
    <x v="5"/>
    <x v="0"/>
  </r>
  <r>
    <x v="116"/>
    <n v="800000"/>
    <x v="0"/>
    <s v="Jones and Jones"/>
    <s v="Sale"/>
    <n v="3011"/>
    <n v="2"/>
    <n v="1"/>
    <n v="2"/>
    <n v="260"/>
    <n v="1940"/>
    <s v="23 Moore St"/>
    <s v="Footscray"/>
    <x v="4"/>
    <x v="0"/>
    <x v="5"/>
    <x v="0"/>
  </r>
  <r>
    <x v="116"/>
    <n v="350000"/>
    <x v="0"/>
    <s v="Property Barons"/>
    <s v="Auction"/>
    <n v="3047"/>
    <n v="3"/>
    <n v="1"/>
    <n v="2"/>
    <n v="600"/>
    <n v="1950"/>
    <s v="147 Sunset Bvd"/>
    <s v="Jacana"/>
    <x v="18"/>
    <x v="1"/>
    <x v="5"/>
    <x v="0"/>
  </r>
  <r>
    <x v="116"/>
    <n v="730000"/>
    <x v="1"/>
    <s v="Property Barons"/>
    <s v="Auction"/>
    <n v="3018"/>
    <n v="3"/>
    <n v="2"/>
    <n v="1"/>
    <n v="70"/>
    <n v="2014"/>
    <s v="5/57 Blyth St"/>
    <s v="Altona"/>
    <x v="11"/>
    <x v="0"/>
    <x v="5"/>
    <x v="0"/>
  </r>
  <r>
    <x v="116"/>
    <n v="1002500"/>
    <x v="0"/>
    <s v="Maxwells"/>
    <s v="Sale"/>
    <n v="3015"/>
    <n v="3"/>
    <n v="1"/>
    <n v="2"/>
    <n v="501"/>
    <m/>
    <s v="87 Elizabeth St"/>
    <s v="Newport"/>
    <x v="11"/>
    <x v="0"/>
    <x v="5"/>
    <x v="0"/>
  </r>
  <r>
    <x v="116"/>
    <n v="1035000"/>
    <x v="0"/>
    <s v="Flanders &amp; Fish"/>
    <s v="Auction"/>
    <n v="3165"/>
    <n v="4"/>
    <n v="1"/>
    <n v="2"/>
    <n v="610"/>
    <n v="1950"/>
    <s v="23 York St"/>
    <s v="Bentleigh East"/>
    <x v="9"/>
    <x v="2"/>
    <x v="5"/>
    <x v="0"/>
  </r>
  <r>
    <x v="116"/>
    <n v="1365000"/>
    <x v="0"/>
    <s v="Cunninghams"/>
    <s v="Auction"/>
    <n v="3165"/>
    <n v="4"/>
    <n v="1"/>
    <n v="1"/>
    <n v="582"/>
    <n v="1960"/>
    <s v="39 Shrewsbury St"/>
    <s v="Bentleigh East"/>
    <x v="9"/>
    <x v="2"/>
    <x v="5"/>
    <x v="0"/>
  </r>
  <r>
    <x v="116"/>
    <n v="1226000"/>
    <x v="0"/>
    <s v="Metro Ladder"/>
    <s v="Sale"/>
    <n v="3072"/>
    <n v="3"/>
    <n v="1"/>
    <n v="4"/>
    <n v="707"/>
    <m/>
    <s v="26 Mount St"/>
    <s v="Preston"/>
    <x v="10"/>
    <x v="1"/>
    <x v="5"/>
    <x v="0"/>
  </r>
  <r>
    <x v="116"/>
    <n v="1290000"/>
    <x v="0"/>
    <s v="Property Barons"/>
    <s v="Auction"/>
    <n v="3071"/>
    <n v="3"/>
    <n v="1"/>
    <n v="2"/>
    <n v="435"/>
    <n v="1920"/>
    <s v="144 Clarendon St"/>
    <s v="Thornbury"/>
    <x v="10"/>
    <x v="1"/>
    <x v="5"/>
    <x v="0"/>
  </r>
  <r>
    <x v="116"/>
    <n v="1975000"/>
    <x v="1"/>
    <s v="Metro Ladder"/>
    <s v="Auction"/>
    <n v="3122"/>
    <n v="3"/>
    <n v="2"/>
    <n v="1"/>
    <n v="0"/>
    <n v="2010"/>
    <s v="6/28 Manningtree Rd"/>
    <s v="Hawthorn"/>
    <x v="14"/>
    <x v="2"/>
    <x v="5"/>
    <x v="0"/>
  </r>
  <r>
    <x v="116"/>
    <n v="2900000"/>
    <x v="0"/>
    <s v="Jones and Jones"/>
    <s v="Auction"/>
    <n v="3126"/>
    <n v="5"/>
    <n v="2"/>
    <n v="2"/>
    <n v="795"/>
    <n v="1910"/>
    <s v="31 Rubens Gr"/>
    <s v="Canterbury"/>
    <x v="14"/>
    <x v="2"/>
    <x v="5"/>
    <x v="0"/>
  </r>
  <r>
    <x v="116"/>
    <n v="4000000"/>
    <x v="0"/>
    <s v="Cunninghams"/>
    <s v="Auction"/>
    <n v="3104"/>
    <n v="5"/>
    <n v="5"/>
    <n v="4"/>
    <n v="1364"/>
    <n v="2013"/>
    <s v="9 Stephens St"/>
    <s v="Balwyn North"/>
    <x v="14"/>
    <x v="2"/>
    <x v="5"/>
    <x v="0"/>
  </r>
  <r>
    <x v="116"/>
    <n v="1067000"/>
    <x v="2"/>
    <s v="Flanders &amp; Fish"/>
    <s v="Sale"/>
    <n v="3186"/>
    <n v="3"/>
    <n v="1"/>
    <n v="1"/>
    <n v="0"/>
    <m/>
    <s v="1/5 Webb St"/>
    <s v="Brighton"/>
    <x v="15"/>
    <x v="2"/>
    <x v="5"/>
    <x v="0"/>
  </r>
  <r>
    <x v="116"/>
    <n v="590000"/>
    <x v="0"/>
    <s v="Property Barons"/>
    <s v="Sale"/>
    <n v="3081"/>
    <n v="2"/>
    <n v="1"/>
    <n v="2"/>
    <n v="586"/>
    <n v="1955"/>
    <s v="96 Lloyd St"/>
    <s v="Heidelberg Heights"/>
    <x v="17"/>
    <x v="3"/>
    <x v="5"/>
    <x v="0"/>
  </r>
  <r>
    <x v="117"/>
    <n v="570000"/>
    <x v="0"/>
    <s v="Cunninghams"/>
    <s v="Sale"/>
    <n v="3125"/>
    <n v="3"/>
    <n v="1"/>
    <n v="1"/>
    <n v="384"/>
    <n v="1950"/>
    <s v="1/46 Gillard St"/>
    <s v="Burwood"/>
    <x v="2"/>
    <x v="2"/>
    <x v="5"/>
    <x v="0"/>
  </r>
  <r>
    <x v="117"/>
    <n v="410000"/>
    <x v="1"/>
    <s v="Metro Ladder"/>
    <s v="Sale"/>
    <n v="3141"/>
    <n v="1"/>
    <n v="1"/>
    <n v="0"/>
    <n v="0"/>
    <n v="1960"/>
    <s v="7/48 Cromwell Rd"/>
    <s v="South Yarra"/>
    <x v="12"/>
    <x v="2"/>
    <x v="5"/>
    <x v="0"/>
  </r>
  <r>
    <x v="117"/>
    <n v="450000"/>
    <x v="1"/>
    <s v="Metro Ladder"/>
    <s v="Auction"/>
    <n v="3143"/>
    <n v="1"/>
    <n v="1"/>
    <n v="1"/>
    <n v="0"/>
    <m/>
    <s v="7/22 Derby St"/>
    <s v="Armadale"/>
    <x v="12"/>
    <x v="2"/>
    <x v="5"/>
    <x v="0"/>
  </r>
  <r>
    <x v="117"/>
    <n v="465000"/>
    <x v="1"/>
    <s v="Cunninghams"/>
    <s v="Sale"/>
    <n v="3141"/>
    <n v="1"/>
    <n v="1"/>
    <n v="1"/>
    <n v="0"/>
    <n v="1970"/>
    <s v="2/13 Motherwell St"/>
    <s v="South Yarra"/>
    <x v="12"/>
    <x v="2"/>
    <x v="5"/>
    <x v="0"/>
  </r>
  <r>
    <x v="117"/>
    <n v="1220000"/>
    <x v="0"/>
    <s v="Metro Ladder"/>
    <s v="Sale"/>
    <n v="3181"/>
    <n v="3"/>
    <n v="2"/>
    <n v="1"/>
    <n v="112"/>
    <n v="1900"/>
    <s v="75 Pridham St"/>
    <s v="Prahran"/>
    <x v="12"/>
    <x v="2"/>
    <x v="5"/>
    <x v="0"/>
  </r>
  <r>
    <x v="117"/>
    <n v="1250000"/>
    <x v="0"/>
    <s v="Cunninghams"/>
    <s v="Sale"/>
    <n v="3182"/>
    <n v="2"/>
    <n v="1"/>
    <n v="4"/>
    <n v="147"/>
    <m/>
    <s v="50 Fawkner St"/>
    <s v="St Kilda"/>
    <x v="5"/>
    <x v="2"/>
    <x v="5"/>
    <x v="0"/>
  </r>
  <r>
    <x v="117"/>
    <n v="725000"/>
    <x v="0"/>
    <s v="Metro Ladder"/>
    <s v="Sale"/>
    <n v="3046"/>
    <n v="3"/>
    <n v="2"/>
    <n v="4"/>
    <n v="560"/>
    <m/>
    <s v="42 West St"/>
    <s v="Hadfield"/>
    <x v="3"/>
    <x v="1"/>
    <x v="5"/>
    <x v="0"/>
  </r>
  <r>
    <x v="117"/>
    <n v="1815000"/>
    <x v="0"/>
    <s v="Cunninghams"/>
    <s v="Sale"/>
    <n v="3057"/>
    <n v="4"/>
    <n v="1"/>
    <n v="1"/>
    <n v="233"/>
    <n v="1890"/>
    <s v="94 Barkly St"/>
    <s v="Brunswick East"/>
    <x v="3"/>
    <x v="1"/>
    <x v="5"/>
    <x v="0"/>
  </r>
  <r>
    <x v="117"/>
    <n v="752000"/>
    <x v="2"/>
    <s v="Jones and Jones"/>
    <s v="Sale"/>
    <n v="3148"/>
    <n v="3"/>
    <n v="2"/>
    <n v="1"/>
    <n v="182"/>
    <m/>
    <s v="3/10 Euroka St"/>
    <s v="Chadstone"/>
    <x v="6"/>
    <x v="2"/>
    <x v="5"/>
    <x v="0"/>
  </r>
  <r>
    <x v="117"/>
    <n v="360000"/>
    <x v="1"/>
    <s v="Melbourne Homes"/>
    <s v="Auction"/>
    <n v="3000"/>
    <n v="2"/>
    <n v="1"/>
    <n v="1"/>
    <n v="1136"/>
    <n v="2009"/>
    <s v="103/565 Flinders St"/>
    <s v="Melbourne"/>
    <x v="13"/>
    <x v="1"/>
    <x v="5"/>
    <x v="0"/>
  </r>
  <r>
    <x v="117"/>
    <n v="565000"/>
    <x v="1"/>
    <s v="Jones and Jones"/>
    <s v="Auction"/>
    <n v="3002"/>
    <n v="1"/>
    <n v="1"/>
    <n v="0"/>
    <n v="0"/>
    <m/>
    <s v="6/108 George St"/>
    <s v="East Melbourne"/>
    <x v="13"/>
    <x v="1"/>
    <x v="5"/>
    <x v="0"/>
  </r>
  <r>
    <x v="117"/>
    <n v="1325000"/>
    <x v="0"/>
    <s v="Flanders &amp; Fish"/>
    <s v="Sale"/>
    <n v="3107"/>
    <n v="4"/>
    <n v="3"/>
    <n v="2"/>
    <n v="740"/>
    <m/>
    <s v="64 Magnolia Ct"/>
    <s v="Templestowe Lower"/>
    <x v="16"/>
    <x v="3"/>
    <x v="5"/>
    <x v="0"/>
  </r>
  <r>
    <x v="117"/>
    <n v="292000"/>
    <x v="1"/>
    <s v="Maxwells"/>
    <s v="Sale"/>
    <n v="3025"/>
    <n v="2"/>
    <n v="1"/>
    <n v="1"/>
    <n v="153"/>
    <n v="1970"/>
    <s v="4/221 Blackshaws Rd"/>
    <s v="Altona North"/>
    <x v="11"/>
    <x v="0"/>
    <x v="5"/>
    <x v="0"/>
  </r>
  <r>
    <x v="117"/>
    <n v="610000"/>
    <x v="0"/>
    <s v="Zimmerman"/>
    <s v="Sale"/>
    <n v="3025"/>
    <n v="2"/>
    <n v="1"/>
    <n v="2"/>
    <n v="691"/>
    <m/>
    <s v="35 May St"/>
    <s v="Altona North"/>
    <x v="11"/>
    <x v="0"/>
    <x v="5"/>
    <x v="0"/>
  </r>
  <r>
    <x v="117"/>
    <n v="650000"/>
    <x v="2"/>
    <s v="Sanders"/>
    <s v="Auction"/>
    <n v="3015"/>
    <n v="2"/>
    <n v="2"/>
    <n v="1"/>
    <n v="151"/>
    <n v="2011"/>
    <s v="1/39 New St"/>
    <s v="South Kingsville"/>
    <x v="11"/>
    <x v="0"/>
    <x v="5"/>
    <x v="0"/>
  </r>
  <r>
    <x v="117"/>
    <n v="1490000"/>
    <x v="0"/>
    <s v="Flanders &amp; Fish"/>
    <s v="Sale"/>
    <n v="3163"/>
    <n v="3"/>
    <n v="2"/>
    <n v="1"/>
    <n v="371"/>
    <n v="1915"/>
    <s v="21 Edgewood St"/>
    <s v="Carnegie"/>
    <x v="9"/>
    <x v="2"/>
    <x v="5"/>
    <x v="0"/>
  </r>
  <r>
    <x v="117"/>
    <n v="555000"/>
    <x v="0"/>
    <s v="Property Barons"/>
    <s v="Sale"/>
    <n v="3020"/>
    <n v="3"/>
    <n v="1"/>
    <n v="1"/>
    <n v="836"/>
    <n v="1975"/>
    <s v="1 Emslie St"/>
    <s v="Sunshine West"/>
    <x v="0"/>
    <x v="0"/>
    <x v="5"/>
    <x v="0"/>
  </r>
  <r>
    <x v="117"/>
    <n v="627500"/>
    <x v="1"/>
    <s v="Jones and Jones"/>
    <s v="Sale"/>
    <n v="3122"/>
    <n v="2"/>
    <n v="2"/>
    <n v="2"/>
    <n v="0"/>
    <n v="2000"/>
    <s v="13/44 Burwood Rd"/>
    <s v="Hawthorn"/>
    <x v="14"/>
    <x v="2"/>
    <x v="5"/>
    <x v="0"/>
  </r>
  <r>
    <x v="117"/>
    <n v="680000"/>
    <x v="1"/>
    <s v="Metro Ladder"/>
    <s v="Auction"/>
    <n v="3123"/>
    <n v="2"/>
    <n v="1"/>
    <n v="1"/>
    <n v="0"/>
    <n v="1945"/>
    <s v="4/161 Victoria Rd"/>
    <s v="Hawthorn East"/>
    <x v="14"/>
    <x v="2"/>
    <x v="5"/>
    <x v="0"/>
  </r>
  <r>
    <x v="117"/>
    <n v="1310000"/>
    <x v="0"/>
    <s v="Cunninghams"/>
    <s v="Sale"/>
    <n v="3146"/>
    <n v="3"/>
    <n v="1"/>
    <n v="2"/>
    <n v="464"/>
    <m/>
    <s v="2 Bell St"/>
    <s v="Glen Iris"/>
    <x v="14"/>
    <x v="2"/>
    <x v="5"/>
    <x v="0"/>
  </r>
  <r>
    <x v="117"/>
    <n v="1615000"/>
    <x v="0"/>
    <s v="Cunninghams"/>
    <s v="Sale"/>
    <n v="3102"/>
    <n v="3"/>
    <n v="1"/>
    <n v="1"/>
    <n v="702"/>
    <n v="1933"/>
    <s v="96 Kilby Rd"/>
    <s v="Kew East"/>
    <x v="14"/>
    <x v="2"/>
    <x v="5"/>
    <x v="0"/>
  </r>
  <r>
    <x v="117"/>
    <n v="2350000"/>
    <x v="0"/>
    <s v="Jones and Jones"/>
    <s v="Auction"/>
    <n v="3101"/>
    <n v="4"/>
    <n v="2"/>
    <n v="2"/>
    <n v="861"/>
    <n v="1983"/>
    <s v="56 Cecil St"/>
    <s v="Kew"/>
    <x v="14"/>
    <x v="2"/>
    <x v="5"/>
    <x v="0"/>
  </r>
  <r>
    <x v="117"/>
    <n v="595000"/>
    <x v="2"/>
    <s v="Property Barons"/>
    <s v="Auction"/>
    <n v="3084"/>
    <n v="2"/>
    <n v="1"/>
    <n v="1"/>
    <n v="88"/>
    <m/>
    <s v="2/56 Banksia St"/>
    <s v="Heidelberg"/>
    <x v="17"/>
    <x v="3"/>
    <x v="5"/>
    <x v="0"/>
  </r>
  <r>
    <x v="117"/>
    <n v="676000"/>
    <x v="1"/>
    <s v="Property Barons"/>
    <s v="Sale"/>
    <n v="3081"/>
    <n v="3"/>
    <n v="1"/>
    <n v="0"/>
    <n v="605"/>
    <m/>
    <s v="373 Waterdale Rd"/>
    <s v="Bellfield"/>
    <x v="17"/>
    <x v="3"/>
    <x v="5"/>
    <x v="0"/>
  </r>
  <r>
    <x v="117"/>
    <n v="710000"/>
    <x v="2"/>
    <s v="Sanders"/>
    <s v="Sale"/>
    <n v="3084"/>
    <n v="3"/>
    <n v="1"/>
    <n v="1"/>
    <n v="174"/>
    <m/>
    <s v="3/25 Ellesmere Pde"/>
    <s v="Rosanna"/>
    <x v="17"/>
    <x v="3"/>
    <x v="5"/>
    <x v="0"/>
  </r>
  <r>
    <x v="118"/>
    <n v="1202500"/>
    <x v="0"/>
    <s v="Jones and Jones"/>
    <s v="Sale"/>
    <n v="3121"/>
    <n v="2"/>
    <n v="1"/>
    <n v="1"/>
    <n v="149"/>
    <n v="1900"/>
    <s v="148 Stawell St"/>
    <s v="Burnley"/>
    <x v="1"/>
    <x v="1"/>
    <x v="5"/>
    <x v="0"/>
  </r>
  <r>
    <x v="118"/>
    <n v="1280000"/>
    <x v="0"/>
    <s v="Cunninghams"/>
    <s v="Auction"/>
    <n v="3054"/>
    <n v="3"/>
    <n v="1"/>
    <n v="0"/>
    <n v="203"/>
    <m/>
    <s v="632 Rathdowne St"/>
    <s v="Carlton North"/>
    <x v="1"/>
    <x v="1"/>
    <x v="5"/>
    <x v="0"/>
  </r>
  <r>
    <x v="118"/>
    <n v="1150000"/>
    <x v="0"/>
    <s v="Cunninghams"/>
    <s v="Sale"/>
    <n v="3127"/>
    <n v="3"/>
    <n v="2"/>
    <n v="1"/>
    <n v="247"/>
    <n v="2005"/>
    <s v="6 Alandale St"/>
    <s v="Surrey Hills"/>
    <x v="2"/>
    <x v="2"/>
    <x v="5"/>
    <x v="0"/>
  </r>
  <r>
    <x v="118"/>
    <n v="1661000"/>
    <x v="0"/>
    <s v="Property Barons"/>
    <s v="Sale"/>
    <n v="3128"/>
    <n v="4"/>
    <n v="2"/>
    <n v="2"/>
    <n v="729"/>
    <m/>
    <s v="54 Watts St"/>
    <s v="Box Hill"/>
    <x v="2"/>
    <x v="3"/>
    <x v="5"/>
    <x v="0"/>
  </r>
  <r>
    <x v="118"/>
    <n v="1200000"/>
    <x v="0"/>
    <s v="Sanders"/>
    <s v="Auction"/>
    <n v="3205"/>
    <n v="3"/>
    <n v="2"/>
    <n v="0"/>
    <n v="113"/>
    <n v="1910"/>
    <s v="25 Cobden St"/>
    <s v="South Melbourne"/>
    <x v="5"/>
    <x v="2"/>
    <x v="5"/>
    <x v="0"/>
  </r>
  <r>
    <x v="118"/>
    <n v="1819000"/>
    <x v="0"/>
    <s v="Flanders &amp; Fish"/>
    <s v="Sale"/>
    <n v="3183"/>
    <n v="4"/>
    <n v="2"/>
    <n v="1"/>
    <n v="244"/>
    <n v="1900"/>
    <s v="18 Linton St"/>
    <s v="Balaclava"/>
    <x v="5"/>
    <x v="2"/>
    <x v="5"/>
    <x v="0"/>
  </r>
  <r>
    <x v="118"/>
    <n v="545000"/>
    <x v="2"/>
    <s v="Property Barons"/>
    <s v="Sale"/>
    <n v="3046"/>
    <n v="3"/>
    <n v="2"/>
    <n v="1"/>
    <n v="136"/>
    <n v="2014"/>
    <s v="3/28 Stanley St"/>
    <s v="Glenroy"/>
    <x v="3"/>
    <x v="1"/>
    <x v="5"/>
    <x v="0"/>
  </r>
  <r>
    <x v="118"/>
    <n v="775000"/>
    <x v="0"/>
    <s v="Metro Ladder"/>
    <s v="Sale"/>
    <n v="3044"/>
    <n v="3"/>
    <n v="1"/>
    <n v="1"/>
    <n v="406"/>
    <n v="1960"/>
    <s v="34 Essex St"/>
    <s v="Pascoe Vale"/>
    <x v="3"/>
    <x v="1"/>
    <x v="5"/>
    <x v="0"/>
  </r>
  <r>
    <x v="118"/>
    <n v="1100000"/>
    <x v="0"/>
    <s v="Cunninghams"/>
    <s v="Sale"/>
    <n v="3056"/>
    <n v="2"/>
    <n v="1"/>
    <n v="0"/>
    <n v="153"/>
    <n v="1900"/>
    <s v="28 Blair St"/>
    <s v="Brunswick"/>
    <x v="3"/>
    <x v="1"/>
    <x v="5"/>
    <x v="0"/>
  </r>
  <r>
    <x v="118"/>
    <n v="1315000"/>
    <x v="0"/>
    <s v="Cunninghams"/>
    <s v="Sale"/>
    <n v="3055"/>
    <n v="2"/>
    <n v="1"/>
    <n v="2"/>
    <n v="554"/>
    <n v="1930"/>
    <s v="1 Jordan St"/>
    <s v="Brunswick West"/>
    <x v="3"/>
    <x v="1"/>
    <x v="5"/>
    <x v="0"/>
  </r>
  <r>
    <x v="118"/>
    <n v="1012000"/>
    <x v="0"/>
    <s v="Zimmerman"/>
    <s v="Sale"/>
    <n v="3031"/>
    <n v="3"/>
    <n v="1"/>
    <n v="1"/>
    <n v="212"/>
    <n v="1930"/>
    <s v="61 Canterbury St"/>
    <s v="Flemington"/>
    <x v="8"/>
    <x v="1"/>
    <x v="5"/>
    <x v="0"/>
  </r>
  <r>
    <x v="118"/>
    <n v="1060000"/>
    <x v="0"/>
    <s v="Melbourne Homes"/>
    <s v="Sale"/>
    <n v="3147"/>
    <n v="3"/>
    <n v="1"/>
    <n v="2"/>
    <n v="772"/>
    <m/>
    <s v="9 Katta Ct"/>
    <s v="Ashwood"/>
    <x v="6"/>
    <x v="2"/>
    <x v="5"/>
    <x v="0"/>
  </r>
  <r>
    <x v="118"/>
    <n v="890000"/>
    <x v="0"/>
    <s v="Jones and Jones"/>
    <s v="Auction"/>
    <n v="3189"/>
    <n v="3"/>
    <n v="1"/>
    <n v="1"/>
    <n v="698"/>
    <n v="1960"/>
    <s v="52 Royena Rd"/>
    <s v="Moorabbin"/>
    <x v="7"/>
    <x v="2"/>
    <x v="5"/>
    <x v="0"/>
  </r>
  <r>
    <x v="118"/>
    <n v="937000"/>
    <x v="0"/>
    <s v="Maxwells"/>
    <s v="Sale"/>
    <n v="3189"/>
    <n v="3"/>
    <n v="2"/>
    <n v="1"/>
    <n v="534"/>
    <n v="1960"/>
    <s v="15 Genoa St"/>
    <s v="Moorabbin"/>
    <x v="7"/>
    <x v="2"/>
    <x v="5"/>
    <x v="0"/>
  </r>
  <r>
    <x v="118"/>
    <n v="740000"/>
    <x v="1"/>
    <s v="Jones and Jones"/>
    <s v="Sale"/>
    <n v="3163"/>
    <n v="2"/>
    <n v="1"/>
    <n v="1"/>
    <n v="161"/>
    <n v="1980"/>
    <s v="2/11 Howe St"/>
    <s v="Murrumbeena"/>
    <x v="9"/>
    <x v="2"/>
    <x v="5"/>
    <x v="0"/>
  </r>
  <r>
    <x v="118"/>
    <n v="1076000"/>
    <x v="0"/>
    <s v="Jones and Jones"/>
    <s v="Sale"/>
    <n v="3163"/>
    <n v="3"/>
    <n v="1"/>
    <n v="1"/>
    <n v="554"/>
    <m/>
    <s v="226 Murrumbeena Rd"/>
    <s v="Murrumbeena"/>
    <x v="9"/>
    <x v="2"/>
    <x v="5"/>
    <x v="0"/>
  </r>
  <r>
    <x v="118"/>
    <n v="2435000"/>
    <x v="0"/>
    <s v="Jones and Jones"/>
    <s v="Sale"/>
    <n v="3204"/>
    <n v="4"/>
    <n v="2"/>
    <n v="2"/>
    <n v="795"/>
    <n v="1928"/>
    <s v="8 Rose St"/>
    <s v="Bentleigh"/>
    <x v="9"/>
    <x v="2"/>
    <x v="5"/>
    <x v="0"/>
  </r>
  <r>
    <x v="118"/>
    <n v="600000"/>
    <x v="1"/>
    <s v="Jones and Jones"/>
    <s v="Sale"/>
    <n v="3070"/>
    <n v="2"/>
    <n v="1"/>
    <n v="1"/>
    <n v="671"/>
    <m/>
    <s v="5/216 Westgarth St"/>
    <s v="Northcote"/>
    <x v="10"/>
    <x v="1"/>
    <x v="5"/>
    <x v="0"/>
  </r>
  <r>
    <x v="118"/>
    <n v="705000"/>
    <x v="0"/>
    <s v="Cunninghams"/>
    <s v="Sale"/>
    <n v="3073"/>
    <n v="3"/>
    <n v="1"/>
    <n v="3"/>
    <n v="513"/>
    <m/>
    <s v="46 Bourke St"/>
    <s v="Reservoir"/>
    <x v="10"/>
    <x v="1"/>
    <x v="5"/>
    <x v="0"/>
  </r>
  <r>
    <x v="118"/>
    <n v="800000"/>
    <x v="0"/>
    <s v="Property Barons"/>
    <s v="Sale"/>
    <n v="3073"/>
    <n v="3"/>
    <n v="1"/>
    <n v="5"/>
    <n v="4679"/>
    <n v="1975"/>
    <s v="57 Barry St"/>
    <s v="Reservoir"/>
    <x v="10"/>
    <x v="1"/>
    <x v="5"/>
    <x v="0"/>
  </r>
  <r>
    <x v="118"/>
    <n v="496000"/>
    <x v="0"/>
    <s v="Property Barons"/>
    <s v="Sale"/>
    <n v="3020"/>
    <n v="3"/>
    <n v="1"/>
    <n v="2"/>
    <n v="780"/>
    <m/>
    <s v="73 Talintyre Rd"/>
    <s v="Sunshine West"/>
    <x v="0"/>
    <x v="0"/>
    <x v="5"/>
    <x v="0"/>
  </r>
  <r>
    <x v="118"/>
    <n v="1315000"/>
    <x v="2"/>
    <s v="Metro Ladder"/>
    <s v="Sale"/>
    <n v="3104"/>
    <n v="3"/>
    <n v="2"/>
    <n v="2"/>
    <n v="260"/>
    <n v="2000"/>
    <s v="3/41 Clifton St"/>
    <s v="Balwyn North"/>
    <x v="14"/>
    <x v="2"/>
    <x v="5"/>
    <x v="0"/>
  </r>
  <r>
    <x v="118"/>
    <n v="2538000"/>
    <x v="0"/>
    <s v="Cunninghams"/>
    <s v="Sale"/>
    <n v="3146"/>
    <n v="4"/>
    <n v="2"/>
    <n v="3"/>
    <n v="630"/>
    <n v="2000"/>
    <s v="10 Hazeldine Rd"/>
    <s v="Glen Iris"/>
    <x v="14"/>
    <x v="2"/>
    <x v="5"/>
    <x v="0"/>
  </r>
  <r>
    <x v="118"/>
    <n v="1465000"/>
    <x v="0"/>
    <s v="Melbourne Homes"/>
    <s v="Sale"/>
    <n v="3079"/>
    <n v="3"/>
    <n v="1"/>
    <n v="2"/>
    <n v="630"/>
    <n v="1960"/>
    <s v="5 Stanley St"/>
    <s v="Ivanhoe"/>
    <x v="17"/>
    <x v="3"/>
    <x v="5"/>
    <x v="0"/>
  </r>
  <r>
    <x v="119"/>
    <n v="439000"/>
    <x v="1"/>
    <s v="Cunninghams"/>
    <s v="Auction"/>
    <n v="3121"/>
    <n v="1"/>
    <n v="1"/>
    <n v="1"/>
    <n v="3516"/>
    <n v="2011"/>
    <s v="229/253 Bridge Rd"/>
    <s v="Richmond"/>
    <x v="1"/>
    <x v="1"/>
    <x v="5"/>
    <x v="0"/>
  </r>
  <r>
    <x v="119"/>
    <n v="1024000"/>
    <x v="0"/>
    <s v="Cunninghams"/>
    <s v="Sale"/>
    <n v="3057"/>
    <n v="2"/>
    <n v="1"/>
    <n v="1"/>
    <n v="148"/>
    <m/>
    <s v="10 Jarvie St"/>
    <s v="Brunswick East"/>
    <x v="3"/>
    <x v="1"/>
    <x v="5"/>
    <x v="0"/>
  </r>
  <r>
    <x v="119"/>
    <n v="1705000"/>
    <x v="0"/>
    <s v="Jones and Jones"/>
    <s v="Sale"/>
    <n v="3032"/>
    <n v="4"/>
    <n v="2"/>
    <n v="4"/>
    <n v="598"/>
    <n v="2012"/>
    <s v="5 Doncaster St"/>
    <s v="Ascot Vale"/>
    <x v="8"/>
    <x v="0"/>
    <x v="5"/>
    <x v="0"/>
  </r>
  <r>
    <x v="119"/>
    <n v="790000"/>
    <x v="0"/>
    <s v="Jones and Jones"/>
    <s v="Sale"/>
    <n v="3012"/>
    <n v="2"/>
    <n v="1"/>
    <n v="1"/>
    <n v="259"/>
    <m/>
    <s v="35 Exhibition St"/>
    <s v="West Footscray"/>
    <x v="4"/>
    <x v="0"/>
    <x v="5"/>
    <x v="0"/>
  </r>
  <r>
    <x v="119"/>
    <n v="1220000"/>
    <x v="0"/>
    <s v="Melbourne Homes"/>
    <s v="Sale"/>
    <n v="3015"/>
    <n v="5"/>
    <n v="3"/>
    <n v="2"/>
    <n v="681"/>
    <m/>
    <s v="83 Challis St"/>
    <s v="Newport"/>
    <x v="11"/>
    <x v="0"/>
    <x v="5"/>
    <x v="0"/>
  </r>
  <r>
    <x v="119"/>
    <n v="623500"/>
    <x v="0"/>
    <s v="Cunninghams"/>
    <s v="Sale"/>
    <n v="3073"/>
    <n v="2"/>
    <n v="1"/>
    <n v="0"/>
    <n v="452"/>
    <m/>
    <s v="129 Spring St"/>
    <s v="Reservoir"/>
    <x v="10"/>
    <x v="1"/>
    <x v="5"/>
    <x v="0"/>
  </r>
  <r>
    <x v="119"/>
    <n v="750000"/>
    <x v="0"/>
    <s v="Property Barons"/>
    <s v="Auction"/>
    <n v="3072"/>
    <n v="4"/>
    <n v="2"/>
    <n v="2"/>
    <n v="500"/>
    <n v="1950"/>
    <s v="171 Tyler St"/>
    <s v="Preston"/>
    <x v="10"/>
    <x v="1"/>
    <x v="5"/>
    <x v="0"/>
  </r>
  <r>
    <x v="119"/>
    <n v="1950000"/>
    <x v="0"/>
    <s v="Jones and Jones"/>
    <s v="Sale"/>
    <n v="3078"/>
    <n v="4"/>
    <n v="2"/>
    <n v="3"/>
    <n v="589"/>
    <n v="1920"/>
    <s v="42 Shiers St"/>
    <s v="Alphington"/>
    <x v="10"/>
    <x v="1"/>
    <x v="5"/>
    <x v="0"/>
  </r>
  <r>
    <x v="119"/>
    <n v="1518000"/>
    <x v="0"/>
    <s v="Jones and Jones"/>
    <s v="Sale"/>
    <n v="3147"/>
    <n v="3"/>
    <n v="2"/>
    <n v="2"/>
    <n v="516"/>
    <n v="1920"/>
    <s v="1/1 Nairn St"/>
    <s v="Ashburton"/>
    <x v="14"/>
    <x v="2"/>
    <x v="5"/>
    <x v="0"/>
  </r>
  <r>
    <x v="119"/>
    <n v="2200000"/>
    <x v="0"/>
    <s v="Metro Ladder"/>
    <s v="Auction"/>
    <n v="3123"/>
    <n v="4"/>
    <n v="2"/>
    <n v="1"/>
    <n v="588"/>
    <m/>
    <s v="90 Harcourt St"/>
    <s v="Hawthorn East"/>
    <x v="14"/>
    <x v="2"/>
    <x v="5"/>
    <x v="0"/>
  </r>
  <r>
    <x v="119"/>
    <n v="563000"/>
    <x v="1"/>
    <s v="Metro Ladder"/>
    <s v="Sale"/>
    <n v="3187"/>
    <n v="2"/>
    <n v="1"/>
    <n v="1"/>
    <n v="1233"/>
    <n v="1960"/>
    <s v="4/141 Centre Rd"/>
    <s v="Brighton East"/>
    <x v="15"/>
    <x v="2"/>
    <x v="5"/>
    <x v="0"/>
  </r>
  <r>
    <x v="119"/>
    <n v="2130000"/>
    <x v="0"/>
    <s v="Metro Ladder"/>
    <s v="Sale"/>
    <n v="3188"/>
    <n v="4"/>
    <n v="2"/>
    <n v="2"/>
    <n v="714"/>
    <n v="1925"/>
    <s v="18 Kanowna St"/>
    <s v="Hampton"/>
    <x v="15"/>
    <x v="2"/>
    <x v="5"/>
    <x v="0"/>
  </r>
  <r>
    <x v="119"/>
    <n v="690500"/>
    <x v="0"/>
    <s v="Cunninghams"/>
    <s v="Sale"/>
    <n v="3081"/>
    <n v="3"/>
    <n v="1"/>
    <n v="2"/>
    <n v="605"/>
    <m/>
    <s v="138 Outhwaite Rd"/>
    <s v="Heidelberg West"/>
    <x v="17"/>
    <x v="3"/>
    <x v="5"/>
    <x v="0"/>
  </r>
  <r>
    <x v="119"/>
    <n v="740000"/>
    <x v="0"/>
    <s v="Sanders"/>
    <s v="Sale"/>
    <n v="3087"/>
    <n v="3"/>
    <n v="1"/>
    <n v="1"/>
    <n v="591"/>
    <n v="1960"/>
    <s v="7 French Ct"/>
    <s v="Watsonia"/>
    <x v="17"/>
    <x v="1"/>
    <x v="5"/>
    <x v="0"/>
  </r>
  <r>
    <x v="119"/>
    <n v="790000"/>
    <x v="0"/>
    <s v="Best Bricks"/>
    <s v="Sale"/>
    <n v="3079"/>
    <n v="2"/>
    <n v="1"/>
    <n v="1"/>
    <n v="221"/>
    <m/>
    <s v="5/22 Oriel Rd"/>
    <s v="Ivanhoe"/>
    <x v="17"/>
    <x v="3"/>
    <x v="5"/>
    <x v="0"/>
  </r>
  <r>
    <x v="119"/>
    <n v="1155000"/>
    <x v="0"/>
    <s v="Property Barons"/>
    <s v="Sale"/>
    <n v="3084"/>
    <n v="3"/>
    <n v="2"/>
    <n v="1"/>
    <n v="608"/>
    <m/>
    <s v="48 Grove Rd"/>
    <s v="Rosanna"/>
    <x v="17"/>
    <x v="3"/>
    <x v="5"/>
    <x v="0"/>
  </r>
  <r>
    <x v="119"/>
    <n v="1650000"/>
    <x v="0"/>
    <s v="Property Barons"/>
    <s v="Auction"/>
    <n v="3084"/>
    <n v="4"/>
    <n v="3"/>
    <n v="2"/>
    <n v="724"/>
    <n v="1940"/>
    <s v="76 Castle St"/>
    <s v="Eaglemont"/>
    <x v="17"/>
    <x v="3"/>
    <x v="5"/>
    <x v="0"/>
  </r>
  <r>
    <x v="120"/>
    <n v="470000"/>
    <x v="1"/>
    <s v="Cunninghams"/>
    <s v="Sale"/>
    <n v="3067"/>
    <n v="1"/>
    <n v="1"/>
    <n v="1"/>
    <n v="0"/>
    <n v="2013"/>
    <s v="11/205 Gipps St"/>
    <s v="Abbotsford"/>
    <x v="1"/>
    <x v="1"/>
    <x v="5"/>
    <x v="0"/>
  </r>
  <r>
    <x v="120"/>
    <n v="1560000"/>
    <x v="0"/>
    <s v="Sanders"/>
    <s v="Sale"/>
    <n v="3207"/>
    <n v="3"/>
    <n v="2"/>
    <n v="2"/>
    <n v="241"/>
    <n v="1900"/>
    <s v="95 Heath St"/>
    <s v="Port Melbourne"/>
    <x v="5"/>
    <x v="2"/>
    <x v="5"/>
    <x v="0"/>
  </r>
  <r>
    <x v="120"/>
    <n v="430000"/>
    <x v="1"/>
    <s v="Flanders &amp; Fish"/>
    <s v="Auction"/>
    <n v="3046"/>
    <n v="2"/>
    <n v="1"/>
    <n v="1"/>
    <n v="164"/>
    <n v="2010"/>
    <s v="3/27 Harold St"/>
    <s v="Glenroy"/>
    <x v="3"/>
    <x v="1"/>
    <x v="5"/>
    <x v="0"/>
  </r>
  <r>
    <x v="120"/>
    <n v="590000"/>
    <x v="2"/>
    <s v="Zimmerman"/>
    <s v="Auction"/>
    <n v="3058"/>
    <n v="3"/>
    <n v="2"/>
    <n v="2"/>
    <n v="0"/>
    <m/>
    <s v="15/1 Manna Gum Ct"/>
    <s v="Coburg"/>
    <x v="3"/>
    <x v="1"/>
    <x v="5"/>
    <x v="0"/>
  </r>
  <r>
    <x v="120"/>
    <n v="860000"/>
    <x v="0"/>
    <s v="Cunninghams"/>
    <s v="Sale"/>
    <n v="3058"/>
    <n v="2"/>
    <n v="1"/>
    <n v="1"/>
    <n v="483"/>
    <m/>
    <s v="50a Rennie St"/>
    <s v="Coburg"/>
    <x v="3"/>
    <x v="1"/>
    <x v="5"/>
    <x v="0"/>
  </r>
  <r>
    <x v="120"/>
    <n v="892000"/>
    <x v="0"/>
    <s v="Cunninghams"/>
    <s v="Sale"/>
    <n v="3046"/>
    <n v="3"/>
    <n v="1"/>
    <n v="3"/>
    <n v="757"/>
    <m/>
    <s v="14 Marie St"/>
    <s v="Oak Park"/>
    <x v="3"/>
    <x v="1"/>
    <x v="5"/>
    <x v="0"/>
  </r>
  <r>
    <x v="120"/>
    <n v="1085000"/>
    <x v="0"/>
    <s v="Cunninghams"/>
    <s v="Sale"/>
    <n v="3044"/>
    <n v="2"/>
    <n v="1"/>
    <n v="2"/>
    <n v="847"/>
    <n v="1960"/>
    <s v="18 Kitchener Rd"/>
    <s v="Pascoe Vale"/>
    <x v="3"/>
    <x v="1"/>
    <x v="5"/>
    <x v="0"/>
  </r>
  <r>
    <x v="120"/>
    <n v="420000"/>
    <x v="1"/>
    <s v="Cunninghams"/>
    <s v="Auction"/>
    <n v="3039"/>
    <n v="2"/>
    <n v="1"/>
    <n v="1"/>
    <n v="0"/>
    <n v="1950"/>
    <s v="5/3 Lennox St"/>
    <s v="Moonee Ponds"/>
    <x v="8"/>
    <x v="0"/>
    <x v="5"/>
    <x v="0"/>
  </r>
  <r>
    <x v="120"/>
    <n v="730000"/>
    <x v="0"/>
    <s v="Cunninghams"/>
    <s v="Auction"/>
    <n v="3031"/>
    <n v="2"/>
    <n v="1"/>
    <n v="1"/>
    <n v="140"/>
    <n v="1890"/>
    <s v="59 Victoria St"/>
    <s v="Flemington"/>
    <x v="8"/>
    <x v="1"/>
    <x v="5"/>
    <x v="0"/>
  </r>
  <r>
    <x v="120"/>
    <n v="623000"/>
    <x v="1"/>
    <s v="Cunninghams"/>
    <s v="Sale"/>
    <n v="3166"/>
    <n v="2"/>
    <n v="1"/>
    <n v="1"/>
    <n v="101"/>
    <n v="1970"/>
    <s v="4/89 Kangaroo Rd"/>
    <s v="Hughesdale"/>
    <x v="6"/>
    <x v="2"/>
    <x v="5"/>
    <x v="0"/>
  </r>
  <r>
    <x v="120"/>
    <n v="1550000"/>
    <x v="0"/>
    <s v="Jones and Jones"/>
    <s v="Sale"/>
    <n v="3166"/>
    <n v="2"/>
    <n v="1"/>
    <n v="1"/>
    <n v="732"/>
    <n v="1950"/>
    <s v="18 Paget St"/>
    <s v="Hughesdale"/>
    <x v="6"/>
    <x v="2"/>
    <x v="5"/>
    <x v="0"/>
  </r>
  <r>
    <x v="120"/>
    <n v="420000"/>
    <x v="1"/>
    <s v="Cunninghams"/>
    <s v="Auction"/>
    <n v="3031"/>
    <n v="2"/>
    <n v="1"/>
    <n v="1"/>
    <n v="0"/>
    <n v="2002"/>
    <s v="1/16 Mawbey St"/>
    <s v="Kensington"/>
    <x v="13"/>
    <x v="1"/>
    <x v="5"/>
    <x v="0"/>
  </r>
  <r>
    <x v="120"/>
    <n v="600000"/>
    <x v="1"/>
    <s v="Cunninghams"/>
    <s v="Auction"/>
    <n v="3053"/>
    <n v="2"/>
    <n v="1"/>
    <n v="1"/>
    <n v="0"/>
    <m/>
    <s v="12/209 Cardigan St"/>
    <s v="Carlton"/>
    <x v="13"/>
    <x v="1"/>
    <x v="5"/>
    <x v="0"/>
  </r>
  <r>
    <x v="120"/>
    <n v="860500"/>
    <x v="0"/>
    <s v="Flanders &amp; Fish"/>
    <s v="Sale"/>
    <n v="3011"/>
    <n v="3"/>
    <n v="2"/>
    <n v="2"/>
    <n v="322"/>
    <n v="1980"/>
    <s v="31 Southampton St"/>
    <s v="Footscray"/>
    <x v="4"/>
    <x v="0"/>
    <x v="5"/>
    <x v="0"/>
  </r>
  <r>
    <x v="120"/>
    <n v="1165000"/>
    <x v="0"/>
    <s v="Jones and Jones"/>
    <s v="Sale"/>
    <n v="3013"/>
    <n v="3"/>
    <n v="1"/>
    <n v="0"/>
    <n v="191"/>
    <n v="1910"/>
    <s v="83 Tarrengower St"/>
    <s v="Yarraville"/>
    <x v="4"/>
    <x v="0"/>
    <x v="5"/>
    <x v="0"/>
  </r>
  <r>
    <x v="120"/>
    <n v="1110000"/>
    <x v="0"/>
    <s v="Jones and Jones"/>
    <s v="Sale"/>
    <n v="3204"/>
    <n v="3"/>
    <n v="1"/>
    <n v="2"/>
    <n v="692"/>
    <n v="1940"/>
    <s v="156 Patterson Rd"/>
    <s v="Bentleigh"/>
    <x v="9"/>
    <x v="2"/>
    <x v="5"/>
    <x v="0"/>
  </r>
  <r>
    <x v="120"/>
    <n v="1415000"/>
    <x v="0"/>
    <s v="Jones and Jones"/>
    <s v="Sale"/>
    <n v="3165"/>
    <n v="4"/>
    <n v="2"/>
    <n v="2"/>
    <n v="604"/>
    <n v="1970"/>
    <s v="87 Parkmore Rd"/>
    <s v="Bentleigh East"/>
    <x v="9"/>
    <x v="2"/>
    <x v="5"/>
    <x v="0"/>
  </r>
  <r>
    <x v="120"/>
    <n v="800000"/>
    <x v="0"/>
    <s v="Metro Ladder"/>
    <s v="Sale"/>
    <n v="3072"/>
    <n v="3"/>
    <n v="3"/>
    <n v="2"/>
    <n v="421"/>
    <m/>
    <s v="70 Bruce St"/>
    <s v="Preston"/>
    <x v="10"/>
    <x v="1"/>
    <x v="5"/>
    <x v="0"/>
  </r>
  <r>
    <x v="120"/>
    <n v="1250000"/>
    <x v="0"/>
    <s v="Cunninghams"/>
    <s v="Auction"/>
    <n v="3071"/>
    <n v="3"/>
    <n v="2"/>
    <n v="3"/>
    <n v="297"/>
    <n v="2013"/>
    <s v="50b Clyde St"/>
    <s v="Thornbury"/>
    <x v="10"/>
    <x v="1"/>
    <x v="5"/>
    <x v="0"/>
  </r>
  <r>
    <x v="120"/>
    <n v="350000"/>
    <x v="1"/>
    <s v="Flanders &amp; Fish"/>
    <s v="Sale"/>
    <n v="3020"/>
    <n v="2"/>
    <n v="1"/>
    <n v="1"/>
    <n v="235"/>
    <n v="1990"/>
    <s v="3/14 Smart St"/>
    <s v="Sunshine West"/>
    <x v="0"/>
    <x v="0"/>
    <x v="5"/>
    <x v="0"/>
  </r>
  <r>
    <x v="120"/>
    <n v="545000"/>
    <x v="0"/>
    <s v="Metro Ladder"/>
    <s v="Auction"/>
    <n v="3021"/>
    <n v="3"/>
    <n v="2"/>
    <n v="2"/>
    <n v="570"/>
    <n v="1980"/>
    <s v="6 McGrath Cl"/>
    <s v="Kealba"/>
    <x v="0"/>
    <x v="0"/>
    <x v="5"/>
    <x v="0"/>
  </r>
  <r>
    <x v="120"/>
    <n v="887000"/>
    <x v="1"/>
    <s v="Cunninghams"/>
    <s v="Sale"/>
    <n v="3123"/>
    <n v="2"/>
    <n v="2"/>
    <n v="2"/>
    <n v="0"/>
    <n v="2001"/>
    <s v="3/39 Mayston St"/>
    <s v="Hawthorn East"/>
    <x v="14"/>
    <x v="2"/>
    <x v="5"/>
    <x v="0"/>
  </r>
  <r>
    <x v="120"/>
    <n v="1315000"/>
    <x v="0"/>
    <s v="Cunninghams"/>
    <s v="Auction"/>
    <n v="3102"/>
    <n v="4"/>
    <n v="2"/>
    <n v="2"/>
    <n v="458"/>
    <n v="1930"/>
    <s v="36 Belford Rd"/>
    <s v="Kew East"/>
    <x v="14"/>
    <x v="2"/>
    <x v="5"/>
    <x v="0"/>
  </r>
  <r>
    <x v="120"/>
    <n v="2009000"/>
    <x v="0"/>
    <s v="Property Barons"/>
    <s v="Sale"/>
    <n v="3127"/>
    <n v="3"/>
    <n v="1"/>
    <n v="2"/>
    <n v="843"/>
    <m/>
    <s v="28 Guildford Rd"/>
    <s v="Surrey Hills"/>
    <x v="14"/>
    <x v="2"/>
    <x v="5"/>
    <x v="0"/>
  </r>
  <r>
    <x v="120"/>
    <n v="2460000"/>
    <x v="0"/>
    <s v="Cunninghams"/>
    <s v="Sale"/>
    <n v="3101"/>
    <n v="4"/>
    <n v="4"/>
    <n v="2"/>
    <n v="737"/>
    <n v="1910"/>
    <s v="51 Princess St"/>
    <s v="Kew"/>
    <x v="14"/>
    <x v="2"/>
    <x v="5"/>
    <x v="0"/>
  </r>
  <r>
    <x v="120"/>
    <n v="895000"/>
    <x v="1"/>
    <s v="Metro Ladder"/>
    <s v="Sale"/>
    <n v="3188"/>
    <n v="2"/>
    <n v="1"/>
    <n v="1"/>
    <n v="228"/>
    <n v="1975"/>
    <s v="1/30 Grenville St"/>
    <s v="Hampton"/>
    <x v="15"/>
    <x v="2"/>
    <x v="5"/>
    <x v="0"/>
  </r>
  <r>
    <x v="120"/>
    <n v="1601000"/>
    <x v="0"/>
    <s v="Zimmerman"/>
    <s v="Sale"/>
    <n v="3186"/>
    <n v="2"/>
    <n v="1"/>
    <n v="1"/>
    <n v="380"/>
    <n v="1958"/>
    <s v="160 New St"/>
    <s v="Brighton"/>
    <x v="15"/>
    <x v="2"/>
    <x v="5"/>
    <x v="0"/>
  </r>
  <r>
    <x v="120"/>
    <n v="1650000"/>
    <x v="0"/>
    <s v="Melbourne Homes"/>
    <s v="Sale"/>
    <n v="3186"/>
    <n v="3"/>
    <n v="2"/>
    <n v="2"/>
    <n v="0"/>
    <n v="1980"/>
    <s v="1/10 Manor St"/>
    <s v="Brighton"/>
    <x v="15"/>
    <x v="2"/>
    <x v="5"/>
    <x v="0"/>
  </r>
  <r>
    <x v="120"/>
    <n v="2250000"/>
    <x v="0"/>
    <s v="Jones and Jones"/>
    <s v="Sale"/>
    <n v="3188"/>
    <n v="4"/>
    <n v="2"/>
    <n v="2"/>
    <n v="647"/>
    <n v="1925"/>
    <s v="52 Service St"/>
    <s v="Hampton"/>
    <x v="15"/>
    <x v="2"/>
    <x v="5"/>
    <x v="0"/>
  </r>
  <r>
    <x v="120"/>
    <n v="908000"/>
    <x v="0"/>
    <s v="Property Barons"/>
    <s v="Sale"/>
    <n v="3084"/>
    <n v="3"/>
    <n v="1"/>
    <n v="2"/>
    <n v="692"/>
    <n v="1950"/>
    <s v="23 Silk St"/>
    <s v="Rosanna"/>
    <x v="17"/>
    <x v="3"/>
    <x v="5"/>
    <x v="0"/>
  </r>
  <r>
    <x v="120"/>
    <n v="1605000"/>
    <x v="0"/>
    <s v="Property Barons"/>
    <s v="Sale"/>
    <n v="3079"/>
    <n v="3"/>
    <n v="1"/>
    <n v="1"/>
    <n v="624"/>
    <n v="1950"/>
    <s v="24 Flora Gr"/>
    <s v="Ivanhoe East"/>
    <x v="17"/>
    <x v="3"/>
    <x v="5"/>
    <x v="0"/>
  </r>
  <r>
    <x v="121"/>
    <n v="1765000"/>
    <x v="0"/>
    <s v="Metro Ladder"/>
    <s v="Sale"/>
    <n v="3121"/>
    <n v="3"/>
    <n v="1"/>
    <n v="2"/>
    <n v="332"/>
    <m/>
    <s v="110 Mary St"/>
    <s v="Richmond"/>
    <x v="1"/>
    <x v="1"/>
    <x v="5"/>
    <x v="0"/>
  </r>
  <r>
    <x v="121"/>
    <n v="1326000"/>
    <x v="0"/>
    <s v="Maxwells"/>
    <s v="Sale"/>
    <n v="3144"/>
    <n v="2"/>
    <n v="1"/>
    <n v="0"/>
    <n v="254"/>
    <n v="1900"/>
    <s v="7 Hunter St"/>
    <s v="Malvern"/>
    <x v="12"/>
    <x v="2"/>
    <x v="5"/>
    <x v="0"/>
  </r>
  <r>
    <x v="121"/>
    <n v="2305000"/>
    <x v="0"/>
    <s v="Cunninghams"/>
    <s v="Sale"/>
    <n v="3145"/>
    <n v="3"/>
    <n v="2"/>
    <n v="2"/>
    <n v="543"/>
    <m/>
    <s v="43 Kerferd St"/>
    <s v="Malvern East"/>
    <x v="12"/>
    <x v="2"/>
    <x v="5"/>
    <x v="0"/>
  </r>
  <r>
    <x v="121"/>
    <n v="599000"/>
    <x v="2"/>
    <s v="Cunninghams"/>
    <s v="Sale"/>
    <n v="3058"/>
    <n v="2"/>
    <n v="2"/>
    <n v="1"/>
    <n v="76"/>
    <m/>
    <s v="3/20 Loch St"/>
    <s v="Coburg"/>
    <x v="3"/>
    <x v="1"/>
    <x v="5"/>
    <x v="0"/>
  </r>
  <r>
    <x v="121"/>
    <n v="825000"/>
    <x v="0"/>
    <s v="Flanders &amp; Fish"/>
    <s v="Sale"/>
    <n v="3046"/>
    <n v="4"/>
    <n v="2"/>
    <n v="4"/>
    <n v="768"/>
    <n v="1970"/>
    <s v="44 Morley St"/>
    <s v="Glenroy"/>
    <x v="3"/>
    <x v="1"/>
    <x v="5"/>
    <x v="0"/>
  </r>
  <r>
    <x v="121"/>
    <n v="860000"/>
    <x v="0"/>
    <s v="Cunninghams"/>
    <s v="Sale"/>
    <n v="3056"/>
    <n v="3"/>
    <n v="1"/>
    <n v="1"/>
    <n v="184"/>
    <n v="1890"/>
    <s v="58 Cassels Rd"/>
    <s v="Brunswick"/>
    <x v="3"/>
    <x v="1"/>
    <x v="5"/>
    <x v="0"/>
  </r>
  <r>
    <x v="121"/>
    <n v="715000"/>
    <x v="0"/>
    <s v="Flanders &amp; Fish"/>
    <s v="Auction"/>
    <n v="3033"/>
    <n v="3"/>
    <n v="2"/>
    <n v="4"/>
    <n v="598"/>
    <n v="1970"/>
    <s v="8 Alwyn Ct"/>
    <s v="Keilor East"/>
    <x v="8"/>
    <x v="0"/>
    <x v="5"/>
    <x v="0"/>
  </r>
  <r>
    <x v="121"/>
    <n v="1100000"/>
    <x v="0"/>
    <s v="Sanders"/>
    <s v="Auction"/>
    <n v="3040"/>
    <n v="3"/>
    <n v="1"/>
    <n v="2"/>
    <n v="0"/>
    <n v="1915"/>
    <s v="118 Buckley St"/>
    <s v="Essendon"/>
    <x v="8"/>
    <x v="0"/>
    <x v="5"/>
    <x v="0"/>
  </r>
  <r>
    <x v="121"/>
    <n v="1257000"/>
    <x v="0"/>
    <s v="Jones and Jones"/>
    <s v="Sale"/>
    <n v="3032"/>
    <n v="3"/>
    <n v="2"/>
    <n v="1"/>
    <n v="337"/>
    <n v="1930"/>
    <s v="61 Mooltan St"/>
    <s v="Travancore"/>
    <x v="8"/>
    <x v="0"/>
    <x v="5"/>
    <x v="0"/>
  </r>
  <r>
    <x v="121"/>
    <n v="1756000"/>
    <x v="0"/>
    <s v="Cunninghams"/>
    <s v="Sale"/>
    <n v="3040"/>
    <n v="5"/>
    <n v="2"/>
    <n v="5"/>
    <n v="963"/>
    <m/>
    <s v="5 Ballater St"/>
    <s v="Essendon"/>
    <x v="8"/>
    <x v="0"/>
    <x v="5"/>
    <x v="0"/>
  </r>
  <r>
    <x v="121"/>
    <n v="1235000"/>
    <x v="0"/>
    <s v="Jones and Jones"/>
    <s v="Sale"/>
    <n v="3105"/>
    <n v="4"/>
    <n v="2"/>
    <n v="2"/>
    <n v="556"/>
    <n v="1957"/>
    <s v="25 William St"/>
    <s v="Bulleen"/>
    <x v="16"/>
    <x v="3"/>
    <x v="5"/>
    <x v="0"/>
  </r>
  <r>
    <x v="121"/>
    <n v="826000"/>
    <x v="0"/>
    <s v="Jones and Jones"/>
    <s v="Sale"/>
    <n v="3015"/>
    <n v="3"/>
    <n v="1"/>
    <n v="2"/>
    <n v="281"/>
    <n v="1957"/>
    <s v="1/26 Thorpe St"/>
    <s v="Newport"/>
    <x v="11"/>
    <x v="0"/>
    <x v="5"/>
    <x v="0"/>
  </r>
  <r>
    <x v="121"/>
    <n v="496000"/>
    <x v="1"/>
    <s v="Metro Ladder"/>
    <s v="Sale"/>
    <n v="3072"/>
    <n v="3"/>
    <n v="1"/>
    <n v="1"/>
    <n v="266"/>
    <n v="1990"/>
    <s v="2/3 Burkitt Ct"/>
    <s v="Preston"/>
    <x v="10"/>
    <x v="1"/>
    <x v="5"/>
    <x v="0"/>
  </r>
  <r>
    <x v="121"/>
    <n v="890000"/>
    <x v="0"/>
    <s v="Property Barons"/>
    <s v="Sale"/>
    <n v="3073"/>
    <n v="3"/>
    <n v="2"/>
    <n v="2"/>
    <n v="634"/>
    <m/>
    <s v="43 Gloucester St"/>
    <s v="Reservoir"/>
    <x v="10"/>
    <x v="1"/>
    <x v="5"/>
    <x v="0"/>
  </r>
  <r>
    <x v="121"/>
    <n v="1700000"/>
    <x v="0"/>
    <s v="Property Barons"/>
    <s v="Sale"/>
    <n v="3073"/>
    <n v="4"/>
    <n v="2"/>
    <n v="4"/>
    <n v="601"/>
    <m/>
    <s v="249 Spring St"/>
    <s v="Reservoir"/>
    <x v="10"/>
    <x v="1"/>
    <x v="5"/>
    <x v="0"/>
  </r>
  <r>
    <x v="121"/>
    <n v="1500000"/>
    <x v="0"/>
    <s v="Jones and Jones"/>
    <s v="Auction"/>
    <n v="3147"/>
    <n v="3"/>
    <n v="2"/>
    <n v="2"/>
    <n v="710"/>
    <n v="1945"/>
    <s v="3 Mustang Ct"/>
    <s v="Ashburton"/>
    <x v="14"/>
    <x v="2"/>
    <x v="5"/>
    <x v="0"/>
  </r>
  <r>
    <x v="122"/>
    <n v="1370000"/>
    <x v="0"/>
    <s v="Melbourne Homes"/>
    <s v="Sale"/>
    <n v="3068"/>
    <n v="3"/>
    <n v="2"/>
    <n v="1"/>
    <n v="176"/>
    <n v="1890"/>
    <s v="11 Page St"/>
    <s v="Clifton Hill"/>
    <x v="1"/>
    <x v="1"/>
    <x v="5"/>
    <x v="0"/>
  </r>
  <r>
    <x v="122"/>
    <n v="565000"/>
    <x v="1"/>
    <s v="Cunninghams"/>
    <s v="Sale"/>
    <n v="3143"/>
    <n v="2"/>
    <n v="1"/>
    <n v="1"/>
    <n v="0"/>
    <m/>
    <s v="2/532 Orrong Rd"/>
    <s v="Armadale"/>
    <x v="12"/>
    <x v="2"/>
    <x v="5"/>
    <x v="0"/>
  </r>
  <r>
    <x v="122"/>
    <n v="560000"/>
    <x v="1"/>
    <s v="Jones and Jones"/>
    <s v="Auction"/>
    <n v="3205"/>
    <n v="2"/>
    <n v="2"/>
    <n v="1"/>
    <n v="0"/>
    <m/>
    <s v="116/88 Park St"/>
    <s v="South Melbourne"/>
    <x v="5"/>
    <x v="2"/>
    <x v="5"/>
    <x v="0"/>
  </r>
  <r>
    <x v="122"/>
    <n v="862000"/>
    <x v="1"/>
    <s v="Sanders"/>
    <s v="Sale"/>
    <n v="3205"/>
    <n v="3"/>
    <n v="2"/>
    <n v="2"/>
    <n v="0"/>
    <n v="2001"/>
    <s v="126/69 Dorcas St"/>
    <s v="South Melbourne"/>
    <x v="5"/>
    <x v="2"/>
    <x v="5"/>
    <x v="0"/>
  </r>
  <r>
    <x v="122"/>
    <n v="643000"/>
    <x v="0"/>
    <s v="Cunninghams"/>
    <s v="Sale"/>
    <n v="3060"/>
    <n v="3"/>
    <n v="1"/>
    <n v="2"/>
    <n v="701"/>
    <m/>
    <s v="41 Murray St"/>
    <s v="Fawkner"/>
    <x v="3"/>
    <x v="1"/>
    <x v="5"/>
    <x v="0"/>
  </r>
  <r>
    <x v="122"/>
    <n v="910000"/>
    <x v="0"/>
    <s v="Jones and Jones"/>
    <s v="Sale"/>
    <n v="3057"/>
    <n v="3"/>
    <n v="1"/>
    <n v="1"/>
    <n v="231"/>
    <n v="1900"/>
    <s v="5 John St"/>
    <s v="Brunswick East"/>
    <x v="3"/>
    <x v="1"/>
    <x v="5"/>
    <x v="0"/>
  </r>
  <r>
    <x v="122"/>
    <n v="953000"/>
    <x v="0"/>
    <s v="Jones and Jones"/>
    <s v="Sale"/>
    <n v="3058"/>
    <n v="2"/>
    <n v="1"/>
    <n v="1"/>
    <n v="170"/>
    <n v="1890"/>
    <s v="16 Linda St"/>
    <s v="Coburg"/>
    <x v="3"/>
    <x v="1"/>
    <x v="5"/>
    <x v="0"/>
  </r>
  <r>
    <x v="122"/>
    <n v="1210000"/>
    <x v="0"/>
    <s v="Cunninghams"/>
    <s v="Sale"/>
    <n v="3058"/>
    <n v="3"/>
    <n v="1"/>
    <n v="1"/>
    <n v="379"/>
    <n v="1925"/>
    <s v="60 Glengyle St"/>
    <s v="Coburg"/>
    <x v="3"/>
    <x v="1"/>
    <x v="5"/>
    <x v="0"/>
  </r>
  <r>
    <x v="122"/>
    <n v="550000"/>
    <x v="2"/>
    <s v="Flanders &amp; Fish"/>
    <s v="Auction"/>
    <n v="3034"/>
    <n v="2"/>
    <n v="1"/>
    <n v="2"/>
    <n v="158"/>
    <n v="1993"/>
    <s v="1/4 Weyburn Pl"/>
    <s v="Avondale Heights"/>
    <x v="8"/>
    <x v="0"/>
    <x v="5"/>
    <x v="0"/>
  </r>
  <r>
    <x v="122"/>
    <n v="970000"/>
    <x v="2"/>
    <s v="Property Barons"/>
    <s v="Auction"/>
    <n v="3040"/>
    <n v="3"/>
    <n v="2"/>
    <n v="2"/>
    <n v="356"/>
    <n v="2011"/>
    <s v="2/45 Hoffmans Rd"/>
    <s v="Essendon West"/>
    <x v="8"/>
    <x v="0"/>
    <x v="5"/>
    <x v="0"/>
  </r>
  <r>
    <x v="122"/>
    <n v="1529500"/>
    <x v="0"/>
    <s v="Jones and Jones"/>
    <s v="Sale"/>
    <n v="3147"/>
    <n v="5"/>
    <n v="3"/>
    <n v="2"/>
    <n v="585"/>
    <n v="2000"/>
    <s v="16 Scenic Dr"/>
    <s v="Ashwood"/>
    <x v="6"/>
    <x v="2"/>
    <x v="5"/>
    <x v="0"/>
  </r>
  <r>
    <x v="122"/>
    <n v="591500"/>
    <x v="1"/>
    <s v="Jones and Jones"/>
    <s v="Sale"/>
    <n v="3051"/>
    <n v="2"/>
    <n v="1"/>
    <n v="1"/>
    <n v="0"/>
    <m/>
    <s v="5/97 Oshanassy St"/>
    <s v="North Melbourne"/>
    <x v="13"/>
    <x v="1"/>
    <x v="5"/>
    <x v="0"/>
  </r>
  <r>
    <x v="122"/>
    <n v="495000"/>
    <x v="0"/>
    <s v="Flanders &amp; Fish"/>
    <s v="Sale"/>
    <n v="3012"/>
    <n v="2"/>
    <n v="1"/>
    <n v="2"/>
    <n v="161"/>
    <n v="1977"/>
    <s v="77 Suffolk St"/>
    <s v="West Footscray"/>
    <x v="4"/>
    <x v="0"/>
    <x v="5"/>
    <x v="0"/>
  </r>
  <r>
    <x v="122"/>
    <n v="716000"/>
    <x v="0"/>
    <s v="Cunninghams"/>
    <s v="Sale"/>
    <n v="3011"/>
    <n v="2"/>
    <n v="1"/>
    <n v="2"/>
    <n v="274"/>
    <n v="2000"/>
    <s v="1a Leander St"/>
    <s v="Footscray"/>
    <x v="4"/>
    <x v="0"/>
    <x v="5"/>
    <x v="0"/>
  </r>
  <r>
    <x v="122"/>
    <n v="920000"/>
    <x v="0"/>
    <s v="Property Barons"/>
    <s v="Auction"/>
    <n v="3107"/>
    <n v="4"/>
    <n v="2"/>
    <n v="2"/>
    <n v="678"/>
    <n v="1980"/>
    <s v="3 Astley St"/>
    <s v="Templestowe Lower"/>
    <x v="16"/>
    <x v="3"/>
    <x v="5"/>
    <x v="0"/>
  </r>
  <r>
    <x v="122"/>
    <n v="1030000"/>
    <x v="0"/>
    <s v="Cunninghams"/>
    <s v="Sale"/>
    <n v="3108"/>
    <n v="3"/>
    <n v="1"/>
    <n v="1"/>
    <n v="827"/>
    <n v="1960"/>
    <s v="2 Louise Ct"/>
    <s v="Doncaster"/>
    <x v="16"/>
    <x v="3"/>
    <x v="5"/>
    <x v="0"/>
  </r>
  <r>
    <x v="122"/>
    <n v="1000000"/>
    <x v="0"/>
    <s v="Cunninghams"/>
    <s v="Auction"/>
    <n v="3187"/>
    <n v="2"/>
    <n v="1"/>
    <n v="2"/>
    <n v="564"/>
    <n v="1948"/>
    <s v="48 Thomas St"/>
    <s v="Brighton East"/>
    <x v="9"/>
    <x v="2"/>
    <x v="5"/>
    <x v="0"/>
  </r>
  <r>
    <x v="122"/>
    <n v="1670000"/>
    <x v="0"/>
    <s v="Jones and Jones"/>
    <s v="Sale"/>
    <n v="3163"/>
    <n v="4"/>
    <n v="2"/>
    <n v="1"/>
    <n v="690"/>
    <m/>
    <s v="19 Wahroongaa Rd"/>
    <s v="Murrumbeena"/>
    <x v="9"/>
    <x v="2"/>
    <x v="5"/>
    <x v="0"/>
  </r>
  <r>
    <x v="122"/>
    <n v="930000"/>
    <x v="0"/>
    <s v="Cunninghams"/>
    <s v="Auction"/>
    <n v="3072"/>
    <n v="3"/>
    <n v="1"/>
    <n v="2"/>
    <n v="679"/>
    <n v="1950"/>
    <s v="140 Murray Rd"/>
    <s v="Preston"/>
    <x v="10"/>
    <x v="1"/>
    <x v="5"/>
    <x v="0"/>
  </r>
  <r>
    <x v="122"/>
    <n v="1004000"/>
    <x v="0"/>
    <s v="Cunninghams"/>
    <s v="Sale"/>
    <n v="3072"/>
    <n v="4"/>
    <n v="1"/>
    <n v="0"/>
    <n v="650"/>
    <m/>
    <s v="19 Malpas St"/>
    <s v="Preston"/>
    <x v="10"/>
    <x v="1"/>
    <x v="5"/>
    <x v="0"/>
  </r>
  <r>
    <x v="122"/>
    <n v="1410000"/>
    <x v="0"/>
    <s v="Cunninghams"/>
    <s v="Sale"/>
    <n v="3101"/>
    <n v="3"/>
    <n v="2"/>
    <n v="1"/>
    <n v="442"/>
    <m/>
    <s v="53 Mary St"/>
    <s v="Kew"/>
    <x v="14"/>
    <x v="2"/>
    <x v="5"/>
    <x v="0"/>
  </r>
  <r>
    <x v="122"/>
    <n v="1699000"/>
    <x v="0"/>
    <s v="Jones and Jones"/>
    <s v="Sale"/>
    <n v="3146"/>
    <n v="2"/>
    <n v="1"/>
    <n v="2"/>
    <n v="653"/>
    <m/>
    <s v="57 Brandon St"/>
    <s v="Glen Iris"/>
    <x v="14"/>
    <x v="2"/>
    <x v="5"/>
    <x v="0"/>
  </r>
  <r>
    <x v="122"/>
    <n v="1250000"/>
    <x v="1"/>
    <s v="Cunninghams"/>
    <s v="Sale"/>
    <n v="3186"/>
    <n v="3"/>
    <n v="2"/>
    <n v="0"/>
    <n v="0"/>
    <m/>
    <s v="48 Were St"/>
    <s v="Brighton"/>
    <x v="15"/>
    <x v="2"/>
    <x v="5"/>
    <x v="0"/>
  </r>
  <r>
    <x v="122"/>
    <n v="2020000"/>
    <x v="0"/>
    <s v="Melbourne Homes"/>
    <s v="Sale"/>
    <n v="3186"/>
    <n v="3"/>
    <n v="6"/>
    <n v="2"/>
    <n v="685"/>
    <m/>
    <s v="89 South Rd"/>
    <s v="Brighton"/>
    <x v="15"/>
    <x v="2"/>
    <x v="5"/>
    <x v="0"/>
  </r>
  <r>
    <x v="122"/>
    <n v="691000"/>
    <x v="0"/>
    <s v="Best Bricks"/>
    <s v="Sale"/>
    <n v="3081"/>
    <n v="3"/>
    <n v="1"/>
    <n v="2"/>
    <n v="624"/>
    <n v="1965"/>
    <s v="23 Redwood St"/>
    <s v="Heidelberg West"/>
    <x v="17"/>
    <x v="3"/>
    <x v="5"/>
    <x v="0"/>
  </r>
  <r>
    <x v="122"/>
    <n v="1025000"/>
    <x v="0"/>
    <s v="Cunninghams"/>
    <s v="Sale"/>
    <n v="3084"/>
    <n v="5"/>
    <n v="3"/>
    <n v="2"/>
    <n v="531"/>
    <n v="1978"/>
    <s v="24 Northwood Dr"/>
    <s v="Viewbank"/>
    <x v="17"/>
    <x v="3"/>
    <x v="5"/>
    <x v="0"/>
  </r>
  <r>
    <x v="123"/>
    <n v="2055000"/>
    <x v="0"/>
    <s v="Jones and Jones"/>
    <s v="Auction"/>
    <n v="3121"/>
    <n v="3"/>
    <n v="1"/>
    <n v="1"/>
    <n v="331"/>
    <n v="1960"/>
    <s v="28 Farmer St"/>
    <s v="Richmond"/>
    <x v="1"/>
    <x v="1"/>
    <x v="5"/>
    <x v="0"/>
  </r>
  <r>
    <x v="123"/>
    <n v="1460000"/>
    <x v="0"/>
    <s v="Cunninghams"/>
    <s v="Sale"/>
    <n v="3125"/>
    <n v="3"/>
    <n v="1"/>
    <n v="2"/>
    <n v="742"/>
    <m/>
    <s v="10 Hastings St"/>
    <s v="Burwood"/>
    <x v="2"/>
    <x v="2"/>
    <x v="5"/>
    <x v="0"/>
  </r>
  <r>
    <x v="123"/>
    <n v="2850000"/>
    <x v="0"/>
    <s v="Jones and Jones"/>
    <s v="Sale"/>
    <n v="3127"/>
    <n v="4"/>
    <n v="2"/>
    <n v="2"/>
    <n v="1388"/>
    <m/>
    <s v="17 Rowland St"/>
    <s v="Mont Albert"/>
    <x v="2"/>
    <x v="3"/>
    <x v="5"/>
    <x v="0"/>
  </r>
  <r>
    <x v="123"/>
    <n v="315000"/>
    <x v="1"/>
    <s v="Flanders &amp; Fish"/>
    <s v="Auction"/>
    <n v="3143"/>
    <n v="1"/>
    <n v="1"/>
    <n v="1"/>
    <n v="0"/>
    <m/>
    <s v="13/56 Sutherland Rd"/>
    <s v="Armadale"/>
    <x v="12"/>
    <x v="2"/>
    <x v="5"/>
    <x v="0"/>
  </r>
  <r>
    <x v="123"/>
    <n v="670000"/>
    <x v="1"/>
    <s v="Jones and Jones"/>
    <s v="Sale"/>
    <n v="3184"/>
    <n v="2"/>
    <n v="2"/>
    <n v="1"/>
    <n v="0"/>
    <n v="1970"/>
    <s v="3/145 Glen Huntly Rd"/>
    <s v="Elwood"/>
    <x v="5"/>
    <x v="2"/>
    <x v="5"/>
    <x v="0"/>
  </r>
  <r>
    <x v="123"/>
    <n v="1070000"/>
    <x v="1"/>
    <s v="Zimmerman"/>
    <s v="Sale"/>
    <n v="3207"/>
    <n v="2"/>
    <n v="2"/>
    <n v="1"/>
    <n v="0"/>
    <n v="2003"/>
    <s v="133/95 Rouse St"/>
    <s v="Port Melbourne"/>
    <x v="5"/>
    <x v="2"/>
    <x v="5"/>
    <x v="0"/>
  </r>
  <r>
    <x v="123"/>
    <n v="521500"/>
    <x v="1"/>
    <s v="Flanders &amp; Fish"/>
    <s v="Sale"/>
    <n v="3055"/>
    <n v="2"/>
    <n v="1"/>
    <n v="1"/>
    <n v="0"/>
    <n v="1960"/>
    <s v="8/7 Passfield St"/>
    <s v="Brunswick West"/>
    <x v="3"/>
    <x v="1"/>
    <x v="5"/>
    <x v="0"/>
  </r>
  <r>
    <x v="123"/>
    <n v="722000"/>
    <x v="0"/>
    <s v="Flanders &amp; Fish"/>
    <s v="Sale"/>
    <n v="3046"/>
    <n v="2"/>
    <n v="3"/>
    <n v="1"/>
    <n v="580"/>
    <n v="1950"/>
    <s v="101 Middle St"/>
    <s v="Hadfield"/>
    <x v="3"/>
    <x v="1"/>
    <x v="5"/>
    <x v="0"/>
  </r>
  <r>
    <x v="123"/>
    <n v="1425000"/>
    <x v="0"/>
    <s v="Jones and Jones"/>
    <s v="Auction"/>
    <n v="3032"/>
    <n v="3"/>
    <n v="2"/>
    <n v="2"/>
    <n v="495"/>
    <n v="1920"/>
    <s v="52 Monash St"/>
    <s v="Ascot Vale"/>
    <x v="8"/>
    <x v="0"/>
    <x v="5"/>
    <x v="0"/>
  </r>
  <r>
    <x v="123"/>
    <n v="900000"/>
    <x v="2"/>
    <s v="Jones and Jones"/>
    <s v="Sale"/>
    <n v="3166"/>
    <n v="3"/>
    <n v="2"/>
    <n v="1"/>
    <n v="360"/>
    <n v="1975"/>
    <s v="1/3 Euston Rd"/>
    <s v="Hughesdale"/>
    <x v="6"/>
    <x v="2"/>
    <x v="5"/>
    <x v="0"/>
  </r>
  <r>
    <x v="123"/>
    <n v="526000"/>
    <x v="1"/>
    <s v="Cunninghams"/>
    <s v="Sale"/>
    <n v="3031"/>
    <n v="2"/>
    <n v="1"/>
    <n v="0"/>
    <n v="0"/>
    <m/>
    <s v="7/51 Epsom Rd"/>
    <s v="Kensington"/>
    <x v="13"/>
    <x v="1"/>
    <x v="5"/>
    <x v="0"/>
  </r>
  <r>
    <x v="123"/>
    <n v="750000"/>
    <x v="1"/>
    <s v="Jones and Jones"/>
    <s v="Auction"/>
    <n v="3052"/>
    <n v="2"/>
    <n v="1"/>
    <n v="1"/>
    <n v="2193"/>
    <m/>
    <s v="17/248 The Avenue"/>
    <s v="Parkville"/>
    <x v="13"/>
    <x v="1"/>
    <x v="5"/>
    <x v="0"/>
  </r>
  <r>
    <x v="123"/>
    <n v="840000"/>
    <x v="0"/>
    <s v="Jones and Jones"/>
    <s v="Sale"/>
    <n v="3013"/>
    <n v="3"/>
    <n v="1"/>
    <n v="1"/>
    <n v="470"/>
    <n v="1970"/>
    <s v="7 Hughes St"/>
    <s v="Yarraville"/>
    <x v="4"/>
    <x v="0"/>
    <x v="5"/>
    <x v="0"/>
  </r>
  <r>
    <x v="123"/>
    <n v="750000"/>
    <x v="0"/>
    <s v="Jones and Jones"/>
    <s v="Auction"/>
    <n v="3165"/>
    <n v="3"/>
    <n v="2"/>
    <n v="1"/>
    <n v="337"/>
    <m/>
    <s v="30 Chauvel St"/>
    <s v="Bentleigh East"/>
    <x v="9"/>
    <x v="2"/>
    <x v="5"/>
    <x v="0"/>
  </r>
  <r>
    <x v="123"/>
    <n v="1335000"/>
    <x v="0"/>
    <s v="Flanders &amp; Fish"/>
    <s v="Sale"/>
    <n v="3145"/>
    <n v="5"/>
    <n v="2"/>
    <n v="1"/>
    <n v="521"/>
    <n v="1915"/>
    <s v="75 Grange Rd"/>
    <s v="Caulfield East"/>
    <x v="9"/>
    <x v="2"/>
    <x v="5"/>
    <x v="0"/>
  </r>
  <r>
    <x v="123"/>
    <n v="460000"/>
    <x v="0"/>
    <s v="Property Barons"/>
    <s v="Sale"/>
    <n v="3020"/>
    <n v="2"/>
    <n v="1"/>
    <n v="2"/>
    <n v="463"/>
    <m/>
    <s v="3 Barclay St"/>
    <s v="Albion"/>
    <x v="0"/>
    <x v="0"/>
    <x v="5"/>
    <x v="0"/>
  </r>
  <r>
    <x v="123"/>
    <n v="560000"/>
    <x v="0"/>
    <s v="Metro Ladder"/>
    <s v="Auction"/>
    <n v="3021"/>
    <n v="4"/>
    <n v="2"/>
    <n v="2"/>
    <n v="612"/>
    <n v="1980"/>
    <s v="4 Woolstone Cl"/>
    <s v="Kealba"/>
    <x v="0"/>
    <x v="0"/>
    <x v="5"/>
    <x v="0"/>
  </r>
  <r>
    <x v="123"/>
    <n v="750500"/>
    <x v="0"/>
    <s v="Maxwells"/>
    <s v="Sale"/>
    <n v="3020"/>
    <n v="3"/>
    <n v="2"/>
    <n v="6"/>
    <n v="805"/>
    <n v="1995"/>
    <s v="25 The Avenue"/>
    <s v="Sunshine West"/>
    <x v="0"/>
    <x v="0"/>
    <x v="5"/>
    <x v="0"/>
  </r>
  <r>
    <x v="123"/>
    <n v="1500000"/>
    <x v="0"/>
    <s v="Melbourne Homes"/>
    <s v="Sale"/>
    <n v="3187"/>
    <n v="3"/>
    <n v="2"/>
    <n v="2"/>
    <n v="315"/>
    <n v="2000"/>
    <s v="80 Marriage Rd"/>
    <s v="Brighton East"/>
    <x v="15"/>
    <x v="2"/>
    <x v="5"/>
    <x v="0"/>
  </r>
  <r>
    <x v="123"/>
    <n v="2600000"/>
    <x v="0"/>
    <s v="Jones and Jones"/>
    <s v="Sale"/>
    <n v="3186"/>
    <n v="3"/>
    <n v="2"/>
    <n v="3"/>
    <n v="588"/>
    <m/>
    <s v="1a Mair St"/>
    <s v="Brighton"/>
    <x v="15"/>
    <x v="2"/>
    <x v="5"/>
    <x v="0"/>
  </r>
  <r>
    <x v="124"/>
    <n v="425000"/>
    <x v="1"/>
    <s v="Metro Ladder"/>
    <s v="Auction"/>
    <n v="3121"/>
    <n v="1"/>
    <n v="1"/>
    <n v="1"/>
    <n v="0"/>
    <n v="2007"/>
    <s v="301/163 Cremorne St"/>
    <s v="Cremorne"/>
    <x v="1"/>
    <x v="1"/>
    <x v="5"/>
    <x v="0"/>
  </r>
  <r>
    <x v="124"/>
    <n v="1612000"/>
    <x v="0"/>
    <s v="Jones and Jones"/>
    <s v="Sale"/>
    <n v="3181"/>
    <n v="3"/>
    <n v="2"/>
    <n v="0"/>
    <n v="146"/>
    <n v="1900"/>
    <s v="62 Pridham St"/>
    <s v="Prahran"/>
    <x v="12"/>
    <x v="2"/>
    <x v="5"/>
    <x v="0"/>
  </r>
  <r>
    <x v="124"/>
    <n v="2650000"/>
    <x v="2"/>
    <s v="Jones and Jones"/>
    <s v="Auction"/>
    <n v="3142"/>
    <n v="3"/>
    <n v="3"/>
    <n v="2"/>
    <n v="0"/>
    <n v="2000"/>
    <s v="7a Woorigoleen Rd"/>
    <s v="Toorak"/>
    <x v="12"/>
    <x v="2"/>
    <x v="5"/>
    <x v="0"/>
  </r>
  <r>
    <x v="124"/>
    <n v="248500"/>
    <x v="1"/>
    <s v="Metro Ladder"/>
    <s v="Sale"/>
    <n v="3044"/>
    <n v="1"/>
    <n v="1"/>
    <n v="1"/>
    <n v="49"/>
    <n v="1970"/>
    <s v="4/305 Cumberland Rd"/>
    <s v="Pascoe Vale"/>
    <x v="3"/>
    <x v="1"/>
    <x v="5"/>
    <x v="0"/>
  </r>
  <r>
    <x v="124"/>
    <n v="600000"/>
    <x v="0"/>
    <s v="Property Barons"/>
    <s v="Auction"/>
    <n v="3046"/>
    <n v="3"/>
    <n v="1"/>
    <n v="2"/>
    <n v="599"/>
    <n v="1960"/>
    <s v="135 Hilton St"/>
    <s v="Glenroy"/>
    <x v="3"/>
    <x v="1"/>
    <x v="5"/>
    <x v="0"/>
  </r>
  <r>
    <x v="124"/>
    <n v="950000"/>
    <x v="0"/>
    <s v="Cunninghams"/>
    <s v="Auction"/>
    <n v="3032"/>
    <n v="4"/>
    <n v="2"/>
    <n v="1"/>
    <n v="298"/>
    <n v="1920"/>
    <s v="25 Geddes St"/>
    <s v="Ascot Vale"/>
    <x v="8"/>
    <x v="0"/>
    <x v="5"/>
    <x v="0"/>
  </r>
  <r>
    <x v="124"/>
    <n v="1113000"/>
    <x v="0"/>
    <s v="Metro Ladder"/>
    <s v="Sale"/>
    <n v="3040"/>
    <n v="4"/>
    <n v="1"/>
    <n v="2"/>
    <n v="533"/>
    <n v="1950"/>
    <s v="33 Ogilvie St"/>
    <s v="Essendon"/>
    <x v="8"/>
    <x v="0"/>
    <x v="5"/>
    <x v="0"/>
  </r>
  <r>
    <x v="124"/>
    <n v="990000"/>
    <x v="0"/>
    <s v="Property Barons"/>
    <s v="Auction"/>
    <n v="3105"/>
    <n v="3"/>
    <n v="2"/>
    <n v="1"/>
    <n v="585"/>
    <n v="1950"/>
    <s v="13 Montgomery Pl"/>
    <s v="Bulleen"/>
    <x v="16"/>
    <x v="3"/>
    <x v="5"/>
    <x v="0"/>
  </r>
  <r>
    <x v="124"/>
    <n v="728500"/>
    <x v="0"/>
    <s v="Maxwells"/>
    <s v="Sale"/>
    <n v="3025"/>
    <n v="3"/>
    <n v="1"/>
    <n v="1"/>
    <n v="531"/>
    <n v="1960"/>
    <s v="2 Gadsden St"/>
    <s v="Altona North"/>
    <x v="11"/>
    <x v="0"/>
    <x v="5"/>
    <x v="0"/>
  </r>
  <r>
    <x v="124"/>
    <n v="1690000"/>
    <x v="0"/>
    <s v="Flanders &amp; Fish"/>
    <s v="Sale"/>
    <n v="3165"/>
    <n v="4"/>
    <n v="2"/>
    <n v="2"/>
    <n v="700"/>
    <n v="1950"/>
    <s v="11 Moylan St"/>
    <s v="Bentleigh East"/>
    <x v="9"/>
    <x v="2"/>
    <x v="5"/>
    <x v="0"/>
  </r>
  <r>
    <x v="124"/>
    <n v="416000"/>
    <x v="2"/>
    <s v="Cunninghams"/>
    <s v="Sale"/>
    <n v="3073"/>
    <n v="2"/>
    <n v="1"/>
    <n v="1"/>
    <n v="159"/>
    <n v="2000"/>
    <s v="6/13 Fyfe St"/>
    <s v="Reservoir"/>
    <x v="10"/>
    <x v="1"/>
    <x v="5"/>
    <x v="0"/>
  </r>
  <r>
    <x v="124"/>
    <n v="886000"/>
    <x v="0"/>
    <s v="Cunninghams"/>
    <s v="Sale"/>
    <n v="3072"/>
    <n v="2"/>
    <n v="1"/>
    <n v="2"/>
    <n v="467"/>
    <n v="1950"/>
    <s v="3 Leopold St"/>
    <s v="Preston"/>
    <x v="10"/>
    <x v="1"/>
    <x v="5"/>
    <x v="0"/>
  </r>
  <r>
    <x v="124"/>
    <n v="1485000"/>
    <x v="0"/>
    <s v="Best Bricks"/>
    <s v="Auction"/>
    <n v="3078"/>
    <n v="3"/>
    <n v="1"/>
    <n v="0"/>
    <n v="597"/>
    <m/>
    <s v="6 Naroon Rd"/>
    <s v="Alphington"/>
    <x v="10"/>
    <x v="1"/>
    <x v="5"/>
    <x v="0"/>
  </r>
  <r>
    <x v="124"/>
    <n v="590000"/>
    <x v="0"/>
    <s v="Best Bricks"/>
    <s v="Sale"/>
    <n v="3020"/>
    <n v="3"/>
    <n v="1"/>
    <n v="1"/>
    <n v="438"/>
    <m/>
    <s v="146 Cornwall Rd"/>
    <s v="Sunshine"/>
    <x v="0"/>
    <x v="0"/>
    <x v="5"/>
    <x v="0"/>
  </r>
  <r>
    <x v="124"/>
    <n v="400000"/>
    <x v="1"/>
    <s v="Property Barons"/>
    <s v="Auction"/>
    <n v="3123"/>
    <n v="2"/>
    <n v="1"/>
    <n v="1"/>
    <n v="0"/>
    <n v="1965"/>
    <s v="12/82 Campbell Rd"/>
    <s v="Hawthorn East"/>
    <x v="14"/>
    <x v="2"/>
    <x v="5"/>
    <x v="0"/>
  </r>
  <r>
    <x v="124"/>
    <n v="1850000"/>
    <x v="0"/>
    <s v="Flanders &amp; Fish"/>
    <s v="Sale"/>
    <n v="3103"/>
    <n v="3"/>
    <n v="1"/>
    <n v="1"/>
    <n v="607"/>
    <n v="1950"/>
    <s v="46 Yongala St"/>
    <s v="Balwyn"/>
    <x v="14"/>
    <x v="2"/>
    <x v="5"/>
    <x v="0"/>
  </r>
  <r>
    <x v="124"/>
    <n v="2117000"/>
    <x v="0"/>
    <s v="Flanders &amp; Fish"/>
    <s v="Sale"/>
    <n v="3101"/>
    <n v="4"/>
    <n v="1"/>
    <n v="2"/>
    <n v="520"/>
    <m/>
    <s v="23 Gellibrand St"/>
    <s v="Kew"/>
    <x v="14"/>
    <x v="2"/>
    <x v="5"/>
    <x v="0"/>
  </r>
  <r>
    <x v="124"/>
    <n v="1500000"/>
    <x v="0"/>
    <s v="Melbourne Homes"/>
    <s v="Sale"/>
    <n v="3186"/>
    <n v="3"/>
    <n v="2"/>
    <n v="1"/>
    <n v="442"/>
    <m/>
    <s v="45 Black St"/>
    <s v="Brighton"/>
    <x v="15"/>
    <x v="2"/>
    <x v="5"/>
    <x v="0"/>
  </r>
  <r>
    <x v="124"/>
    <n v="1761000"/>
    <x v="0"/>
    <s v="Flanders &amp; Fish"/>
    <s v="Sale"/>
    <n v="3186"/>
    <n v="4"/>
    <n v="2"/>
    <n v="3"/>
    <n v="615"/>
    <n v="1920"/>
    <s v="124 Cole St"/>
    <s v="Brighton"/>
    <x v="15"/>
    <x v="2"/>
    <x v="5"/>
    <x v="0"/>
  </r>
  <r>
    <x v="124"/>
    <n v="485000"/>
    <x v="1"/>
    <s v="Property Barons"/>
    <s v="Sale"/>
    <n v="3079"/>
    <n v="2"/>
    <n v="1"/>
    <n v="1"/>
    <n v="0"/>
    <m/>
    <s v="11/33 Carmichael St"/>
    <s v="Ivanhoe East"/>
    <x v="17"/>
    <x v="3"/>
    <x v="5"/>
    <x v="0"/>
  </r>
  <r>
    <x v="125"/>
    <n v="915000"/>
    <x v="0"/>
    <s v="Metro Ladder"/>
    <s v="Sale"/>
    <n v="3121"/>
    <n v="3"/>
    <n v="3"/>
    <n v="1"/>
    <n v="140"/>
    <m/>
    <s v="3 Jika Pl"/>
    <s v="Richmond"/>
    <x v="1"/>
    <x v="1"/>
    <x v="5"/>
    <x v="0"/>
  </r>
  <r>
    <x v="125"/>
    <n v="1200000"/>
    <x v="0"/>
    <s v="Jones and Jones"/>
    <s v="Sale"/>
    <n v="3067"/>
    <n v="3"/>
    <n v="2"/>
    <n v="1"/>
    <n v="113"/>
    <n v="1880"/>
    <s v="42 Henry St"/>
    <s v="Abbotsford"/>
    <x v="1"/>
    <x v="1"/>
    <x v="5"/>
    <x v="0"/>
  </r>
  <r>
    <x v="125"/>
    <n v="613000"/>
    <x v="1"/>
    <s v="Metro Ladder"/>
    <s v="Sale"/>
    <n v="3141"/>
    <n v="2"/>
    <n v="1"/>
    <n v="1"/>
    <n v="0"/>
    <m/>
    <s v="8/27 Kensington Rd"/>
    <s v="South Yarra"/>
    <x v="12"/>
    <x v="2"/>
    <x v="5"/>
    <x v="0"/>
  </r>
  <r>
    <x v="125"/>
    <n v="1570000"/>
    <x v="0"/>
    <s v="Cunninghams"/>
    <s v="Sale"/>
    <n v="3207"/>
    <n v="3"/>
    <n v="2"/>
    <n v="1"/>
    <n v="210"/>
    <n v="1999"/>
    <s v="9 The Cove"/>
    <s v="Port Melbourne"/>
    <x v="5"/>
    <x v="2"/>
    <x v="5"/>
    <x v="0"/>
  </r>
  <r>
    <x v="125"/>
    <n v="1000000"/>
    <x v="0"/>
    <s v="Cunninghams"/>
    <s v="Sale"/>
    <n v="3056"/>
    <n v="3"/>
    <n v="1"/>
    <n v="1"/>
    <n v="370"/>
    <m/>
    <s v="1 Davison St"/>
    <s v="Brunswick"/>
    <x v="3"/>
    <x v="1"/>
    <x v="5"/>
    <x v="0"/>
  </r>
  <r>
    <x v="125"/>
    <n v="1080000"/>
    <x v="0"/>
    <s v="Sanders"/>
    <s v="Sale"/>
    <n v="3057"/>
    <n v="2"/>
    <n v="1"/>
    <n v="0"/>
    <n v="193"/>
    <n v="1890"/>
    <s v="178 Weston St"/>
    <s v="Brunswick East"/>
    <x v="3"/>
    <x v="1"/>
    <x v="5"/>
    <x v="0"/>
  </r>
  <r>
    <x v="125"/>
    <n v="1335000"/>
    <x v="0"/>
    <s v="Jones and Jones"/>
    <s v="Sale"/>
    <n v="3057"/>
    <n v="3"/>
    <n v="1"/>
    <n v="2"/>
    <n v="308"/>
    <n v="1930"/>
    <s v="22 Lord St"/>
    <s v="Brunswick East"/>
    <x v="3"/>
    <x v="1"/>
    <x v="5"/>
    <x v="0"/>
  </r>
  <r>
    <x v="125"/>
    <n v="320500"/>
    <x v="1"/>
    <s v="Cunninghams"/>
    <s v="Sale"/>
    <n v="3040"/>
    <n v="1"/>
    <n v="1"/>
    <n v="1"/>
    <n v="0"/>
    <n v="1970"/>
    <s v="3/23 Daisy St"/>
    <s v="Essendon"/>
    <x v="8"/>
    <x v="0"/>
    <x v="5"/>
    <x v="0"/>
  </r>
  <r>
    <x v="125"/>
    <n v="462500"/>
    <x v="1"/>
    <s v="Property Barons"/>
    <s v="Sale"/>
    <n v="3042"/>
    <n v="2"/>
    <n v="1"/>
    <n v="1"/>
    <n v="164"/>
    <n v="2003"/>
    <s v="4/54 Hawker St"/>
    <s v="Airport West"/>
    <x v="8"/>
    <x v="0"/>
    <x v="5"/>
    <x v="0"/>
  </r>
  <r>
    <x v="125"/>
    <n v="800000"/>
    <x v="2"/>
    <s v="Cunninghams"/>
    <s v="Sale"/>
    <n v="3039"/>
    <n v="2"/>
    <n v="2"/>
    <n v="2"/>
    <n v="239"/>
    <n v="1970"/>
    <s v="4/208 Maribyrnong Rd"/>
    <s v="Moonee Ponds"/>
    <x v="8"/>
    <x v="0"/>
    <x v="5"/>
    <x v="0"/>
  </r>
  <r>
    <x v="125"/>
    <n v="995000"/>
    <x v="0"/>
    <s v="Metro Ladder"/>
    <s v="Sale"/>
    <n v="3147"/>
    <n v="2"/>
    <n v="1"/>
    <n v="1"/>
    <n v="583"/>
    <n v="1950"/>
    <s v="18 Teck St"/>
    <s v="Ashwood"/>
    <x v="6"/>
    <x v="2"/>
    <x v="5"/>
    <x v="0"/>
  </r>
  <r>
    <x v="125"/>
    <n v="650000"/>
    <x v="0"/>
    <s v="Cunninghams"/>
    <s v="Auction"/>
    <n v="3073"/>
    <n v="3"/>
    <n v="1"/>
    <n v="1"/>
    <n v="700"/>
    <n v="1950"/>
    <s v="96 Whitelaw St"/>
    <s v="Reservoir"/>
    <x v="10"/>
    <x v="1"/>
    <x v="5"/>
    <x v="0"/>
  </r>
  <r>
    <x v="125"/>
    <n v="767500"/>
    <x v="0"/>
    <s v="Property Barons"/>
    <s v="Sale"/>
    <n v="3073"/>
    <n v="4"/>
    <n v="2"/>
    <n v="2"/>
    <n v="834"/>
    <n v="2017"/>
    <s v="89 Darebin Bvd"/>
    <s v="Reservoir"/>
    <x v="10"/>
    <x v="1"/>
    <x v="5"/>
    <x v="0"/>
  </r>
  <r>
    <x v="125"/>
    <n v="510000"/>
    <x v="0"/>
    <s v="Property Barons"/>
    <s v="Auction"/>
    <n v="3020"/>
    <n v="4"/>
    <n v="1"/>
    <n v="1"/>
    <n v="672"/>
    <n v="1970"/>
    <s v="64 Links St"/>
    <s v="Sunshine West"/>
    <x v="0"/>
    <x v="0"/>
    <x v="5"/>
    <x v="0"/>
  </r>
  <r>
    <x v="125"/>
    <n v="1825000"/>
    <x v="0"/>
    <s v="Flanders &amp; Fish"/>
    <s v="Sale"/>
    <n v="3146"/>
    <n v="3"/>
    <n v="1"/>
    <n v="2"/>
    <n v="652"/>
    <m/>
    <s v="27 Celia St"/>
    <s v="Glen Iris"/>
    <x v="14"/>
    <x v="2"/>
    <x v="5"/>
    <x v="0"/>
  </r>
  <r>
    <x v="125"/>
    <n v="1830000"/>
    <x v="0"/>
    <s v="Flanders &amp; Fish"/>
    <s v="Sale"/>
    <n v="3104"/>
    <n v="3"/>
    <n v="2"/>
    <n v="2"/>
    <n v="493"/>
    <m/>
    <s v="4a Corhampton Rd"/>
    <s v="Balwyn North"/>
    <x v="14"/>
    <x v="2"/>
    <x v="5"/>
    <x v="0"/>
  </r>
  <r>
    <x v="125"/>
    <n v="835000"/>
    <x v="1"/>
    <s v="Cunninghams"/>
    <s v="Auction"/>
    <n v="3186"/>
    <n v="3"/>
    <n v="2"/>
    <n v="1"/>
    <n v="0"/>
    <m/>
    <s v="3/18 William St"/>
    <s v="Brighton"/>
    <x v="15"/>
    <x v="2"/>
    <x v="5"/>
    <x v="0"/>
  </r>
  <r>
    <x v="125"/>
    <n v="1100000"/>
    <x v="2"/>
    <s v="Flanders &amp; Fish"/>
    <s v="Auction"/>
    <n v="3187"/>
    <n v="4"/>
    <n v="3"/>
    <n v="2"/>
    <n v="302"/>
    <m/>
    <s v="3 Raymond Ct"/>
    <s v="Brighton East"/>
    <x v="15"/>
    <x v="2"/>
    <x v="5"/>
    <x v="0"/>
  </r>
  <r>
    <x v="125"/>
    <n v="2400000"/>
    <x v="0"/>
    <s v="Cunninghams"/>
    <s v="Sale"/>
    <n v="3186"/>
    <n v="3"/>
    <n v="2"/>
    <n v="2"/>
    <n v="835"/>
    <n v="1910"/>
    <s v="15 Gould St"/>
    <s v="Brighton"/>
    <x v="15"/>
    <x v="2"/>
    <x v="5"/>
    <x v="0"/>
  </r>
  <r>
    <x v="126"/>
    <n v="1450000"/>
    <x v="0"/>
    <s v="Cunninghams"/>
    <s v="Auction"/>
    <n v="3068"/>
    <n v="4"/>
    <n v="2"/>
    <n v="1"/>
    <n v="266"/>
    <n v="1950"/>
    <s v="2 Pilkington St"/>
    <s v="Fitzroy North"/>
    <x v="1"/>
    <x v="1"/>
    <x v="5"/>
    <x v="0"/>
  </r>
  <r>
    <x v="126"/>
    <n v="3010000"/>
    <x v="0"/>
    <s v="Melbourne Homes"/>
    <s v="Sale"/>
    <n v="3068"/>
    <n v="4"/>
    <n v="3"/>
    <n v="2"/>
    <n v="382"/>
    <n v="1903"/>
    <s v="32 Caroline St"/>
    <s v="Clifton Hill"/>
    <x v="1"/>
    <x v="1"/>
    <x v="5"/>
    <x v="0"/>
  </r>
  <r>
    <x v="126"/>
    <n v="990000"/>
    <x v="0"/>
    <s v="Flanders &amp; Fish"/>
    <s v="Auction"/>
    <n v="3125"/>
    <n v="3"/>
    <n v="2"/>
    <n v="2"/>
    <n v="263"/>
    <m/>
    <s v="23 Monica St"/>
    <s v="Burwood"/>
    <x v="2"/>
    <x v="2"/>
    <x v="5"/>
    <x v="0"/>
  </r>
  <r>
    <x v="126"/>
    <n v="1300000"/>
    <x v="0"/>
    <s v="Maxwells"/>
    <s v="Sale"/>
    <n v="3145"/>
    <n v="4"/>
    <n v="2"/>
    <n v="2"/>
    <n v="644"/>
    <m/>
    <s v="44 Thurso St"/>
    <s v="Malvern East"/>
    <x v="12"/>
    <x v="2"/>
    <x v="5"/>
    <x v="0"/>
  </r>
  <r>
    <x v="126"/>
    <n v="481000"/>
    <x v="1"/>
    <s v="Flanders &amp; Fish"/>
    <s v="Sale"/>
    <n v="3182"/>
    <n v="2"/>
    <n v="1"/>
    <n v="1"/>
    <n v="0"/>
    <n v="1966"/>
    <s v="2/6 Redan St"/>
    <s v="St Kilda"/>
    <x v="5"/>
    <x v="2"/>
    <x v="5"/>
    <x v="0"/>
  </r>
  <r>
    <x v="126"/>
    <n v="1026000"/>
    <x v="0"/>
    <s v="Cunninghams"/>
    <s v="Sale"/>
    <n v="3056"/>
    <n v="2"/>
    <n v="1"/>
    <n v="0"/>
    <n v="225"/>
    <n v="1905"/>
    <s v="234 Victoria St"/>
    <s v="Brunswick"/>
    <x v="3"/>
    <x v="1"/>
    <x v="5"/>
    <x v="0"/>
  </r>
  <r>
    <x v="126"/>
    <n v="786000"/>
    <x v="0"/>
    <s v="Metro Ladder"/>
    <s v="Sale"/>
    <n v="3032"/>
    <n v="3"/>
    <n v="2"/>
    <n v="1"/>
    <n v="576"/>
    <n v="1940"/>
    <s v="6 Waller Ct"/>
    <s v="Ascot Vale"/>
    <x v="8"/>
    <x v="0"/>
    <x v="5"/>
    <x v="0"/>
  </r>
  <r>
    <x v="126"/>
    <n v="1400000"/>
    <x v="0"/>
    <s v="Cunninghams"/>
    <s v="Sale"/>
    <n v="3041"/>
    <n v="3"/>
    <n v="1"/>
    <n v="2"/>
    <n v="656"/>
    <m/>
    <s v="2 Head St"/>
    <s v="Strathmore"/>
    <x v="8"/>
    <x v="0"/>
    <x v="5"/>
    <x v="0"/>
  </r>
  <r>
    <x v="126"/>
    <n v="800000"/>
    <x v="2"/>
    <s v="Jones and Jones"/>
    <s v="Sale"/>
    <n v="3167"/>
    <n v="3"/>
    <n v="1"/>
    <n v="2"/>
    <n v="252"/>
    <m/>
    <s v="41 Bossington St"/>
    <s v="Oakleigh South"/>
    <x v="6"/>
    <x v="4"/>
    <x v="5"/>
    <x v="0"/>
  </r>
  <r>
    <x v="126"/>
    <n v="820000"/>
    <x v="0"/>
    <s v="Cunninghams"/>
    <s v="Auction"/>
    <n v="3032"/>
    <n v="3"/>
    <n v="1"/>
    <n v="4"/>
    <n v="539"/>
    <m/>
    <s v="19 Mitchell St"/>
    <s v="Maribyrnong"/>
    <x v="4"/>
    <x v="0"/>
    <x v="5"/>
    <x v="0"/>
  </r>
  <r>
    <x v="126"/>
    <n v="1201000"/>
    <x v="0"/>
    <s v="SJ"/>
    <s v="Auction"/>
    <n v="3107"/>
    <n v="4"/>
    <n v="2"/>
    <n v="2"/>
    <n v="657"/>
    <n v="1978"/>
    <s v="3 Waratah Dr"/>
    <s v="Templestowe Lower"/>
    <x v="16"/>
    <x v="3"/>
    <x v="5"/>
    <x v="0"/>
  </r>
  <r>
    <x v="126"/>
    <n v="1250000"/>
    <x v="0"/>
    <s v="Jones and Jones"/>
    <s v="Auction"/>
    <n v="3108"/>
    <n v="3"/>
    <n v="2"/>
    <n v="1"/>
    <n v="728"/>
    <n v="1965"/>
    <s v="4 Benton Ct"/>
    <s v="Doncaster"/>
    <x v="16"/>
    <x v="3"/>
    <x v="5"/>
    <x v="0"/>
  </r>
  <r>
    <x v="126"/>
    <n v="535600"/>
    <x v="0"/>
    <s v="Cunninghams"/>
    <s v="Auction"/>
    <n v="3018"/>
    <n v="2"/>
    <n v="1"/>
    <n v="1"/>
    <n v="154"/>
    <n v="1996"/>
    <s v="2/60 David St"/>
    <s v="Altona"/>
    <x v="11"/>
    <x v="0"/>
    <x v="5"/>
    <x v="0"/>
  </r>
  <r>
    <x v="126"/>
    <n v="410000"/>
    <x v="1"/>
    <s v="Flanders &amp; Fish"/>
    <s v="Auction"/>
    <n v="3204"/>
    <n v="2"/>
    <n v="1"/>
    <n v="1"/>
    <n v="0"/>
    <n v="1970"/>
    <s v="3/11 Ormond Rd"/>
    <s v="Ormond"/>
    <x v="9"/>
    <x v="2"/>
    <x v="5"/>
    <x v="0"/>
  </r>
  <r>
    <x v="126"/>
    <n v="900000"/>
    <x v="0"/>
    <s v="Sanders"/>
    <s v="Auction"/>
    <n v="3165"/>
    <n v="3"/>
    <n v="1"/>
    <n v="3"/>
    <n v="780"/>
    <n v="1940"/>
    <s v="601 South Rd"/>
    <s v="Bentleigh East"/>
    <x v="9"/>
    <x v="2"/>
    <x v="5"/>
    <x v="0"/>
  </r>
  <r>
    <x v="126"/>
    <n v="1015000"/>
    <x v="0"/>
    <s v="Jones and Jones"/>
    <s v="Sale"/>
    <n v="3165"/>
    <n v="4"/>
    <n v="2"/>
    <n v="3"/>
    <n v="625"/>
    <n v="1997"/>
    <s v="3 Belinda Ct"/>
    <s v="Bentleigh East"/>
    <x v="9"/>
    <x v="2"/>
    <x v="5"/>
    <x v="0"/>
  </r>
  <r>
    <x v="126"/>
    <n v="2600000"/>
    <x v="0"/>
    <s v="Cunninghams"/>
    <s v="Sale"/>
    <n v="3185"/>
    <n v="4"/>
    <n v="2"/>
    <n v="2"/>
    <n v="527"/>
    <n v="1880"/>
    <s v="17 Staniland Gr"/>
    <s v="Elsternwick"/>
    <x v="9"/>
    <x v="2"/>
    <x v="5"/>
    <x v="0"/>
  </r>
  <r>
    <x v="126"/>
    <n v="415000"/>
    <x v="1"/>
    <s v="Cunninghams"/>
    <s v="Auction"/>
    <n v="3073"/>
    <n v="2"/>
    <n v="1"/>
    <n v="1"/>
    <n v="189"/>
    <n v="2012"/>
    <s v="1/147 Purinuan Rd"/>
    <s v="Reservoir"/>
    <x v="10"/>
    <x v="1"/>
    <x v="5"/>
    <x v="0"/>
  </r>
  <r>
    <x v="126"/>
    <n v="930000"/>
    <x v="0"/>
    <s v="Property Barons"/>
    <s v="Auction"/>
    <n v="3072"/>
    <n v="3"/>
    <n v="1"/>
    <n v="2"/>
    <n v="518"/>
    <m/>
    <s v="376 Plenty Rd"/>
    <s v="Preston"/>
    <x v="10"/>
    <x v="1"/>
    <x v="5"/>
    <x v="0"/>
  </r>
  <r>
    <x v="126"/>
    <n v="1340000"/>
    <x v="0"/>
    <s v="Best Bricks"/>
    <s v="Sale"/>
    <n v="3070"/>
    <n v="2"/>
    <n v="1"/>
    <n v="1"/>
    <n v="297"/>
    <n v="1910"/>
    <s v="41 Johnson St"/>
    <s v="Northcote"/>
    <x v="10"/>
    <x v="1"/>
    <x v="5"/>
    <x v="0"/>
  </r>
  <r>
    <x v="126"/>
    <n v="2004000"/>
    <x v="0"/>
    <s v="Jones and Jones"/>
    <s v="Sale"/>
    <n v="3070"/>
    <n v="4"/>
    <n v="2"/>
    <n v="1"/>
    <n v="569"/>
    <m/>
    <s v="43 Andrew St"/>
    <s v="Northcote"/>
    <x v="10"/>
    <x v="1"/>
    <x v="5"/>
    <x v="0"/>
  </r>
  <r>
    <x v="126"/>
    <n v="2650000"/>
    <x v="0"/>
    <s v="Jones and Jones"/>
    <s v="Sale"/>
    <n v="3124"/>
    <n v="4"/>
    <n v="2"/>
    <n v="1"/>
    <n v="652"/>
    <n v="1890"/>
    <s v="28 Brinsley Rd"/>
    <s v="Camberwell"/>
    <x v="14"/>
    <x v="2"/>
    <x v="5"/>
    <x v="0"/>
  </r>
  <r>
    <x v="126"/>
    <n v="2000000"/>
    <x v="0"/>
    <s v="Metro Ladder"/>
    <s v="Auction"/>
    <n v="3188"/>
    <n v="4"/>
    <n v="3"/>
    <n v="4"/>
    <n v="615"/>
    <n v="1925"/>
    <s v="54 Linacre Rd"/>
    <s v="Hampton"/>
    <x v="15"/>
    <x v="2"/>
    <x v="5"/>
    <x v="0"/>
  </r>
  <r>
    <x v="126"/>
    <n v="720000"/>
    <x v="0"/>
    <s v="Sanders"/>
    <s v="Sale"/>
    <n v="3085"/>
    <n v="3"/>
    <n v="2"/>
    <n v="4"/>
    <n v="535"/>
    <m/>
    <s v="252 Yallambie Rd"/>
    <s v="Yallambie"/>
    <x v="17"/>
    <x v="1"/>
    <x v="5"/>
    <x v="0"/>
  </r>
  <r>
    <x v="127"/>
    <n v="870000"/>
    <x v="0"/>
    <s v="Cunninghams"/>
    <s v="Auction"/>
    <n v="3121"/>
    <n v="2"/>
    <n v="1"/>
    <n v="1"/>
    <n v="100"/>
    <m/>
    <s v="2 Peers St"/>
    <s v="Richmond"/>
    <x v="1"/>
    <x v="1"/>
    <x v="5"/>
    <x v="0"/>
  </r>
  <r>
    <x v="127"/>
    <n v="975000"/>
    <x v="2"/>
    <s v="Jones and Jones"/>
    <s v="Auction"/>
    <n v="3121"/>
    <n v="3"/>
    <n v="1"/>
    <n v="1"/>
    <n v="383"/>
    <n v="1993"/>
    <s v="23a Dickmann St"/>
    <s v="Richmond"/>
    <x v="1"/>
    <x v="1"/>
    <x v="5"/>
    <x v="0"/>
  </r>
  <r>
    <x v="127"/>
    <n v="1032000"/>
    <x v="0"/>
    <s v="Cunninghams"/>
    <s v="Sale"/>
    <n v="3121"/>
    <n v="3"/>
    <n v="1"/>
    <n v="0"/>
    <n v="128"/>
    <m/>
    <s v="2 Francis St"/>
    <s v="Richmond"/>
    <x v="1"/>
    <x v="1"/>
    <x v="5"/>
    <x v="0"/>
  </r>
  <r>
    <x v="127"/>
    <n v="616000"/>
    <x v="1"/>
    <s v="Maxwells"/>
    <s v="Sale"/>
    <n v="3128"/>
    <n v="2"/>
    <n v="1"/>
    <n v="1"/>
    <n v="155"/>
    <m/>
    <s v="126 Carrington Rd"/>
    <s v="Box Hill"/>
    <x v="2"/>
    <x v="3"/>
    <x v="5"/>
    <x v="0"/>
  </r>
  <r>
    <x v="127"/>
    <n v="1021000"/>
    <x v="0"/>
    <s v="Flanders &amp; Fish"/>
    <s v="Sale"/>
    <n v="3181"/>
    <n v="2"/>
    <n v="1"/>
    <n v="1"/>
    <n v="175"/>
    <m/>
    <s v="38a Chomley St"/>
    <s v="Prahran"/>
    <x v="12"/>
    <x v="2"/>
    <x v="5"/>
    <x v="0"/>
  </r>
  <r>
    <x v="127"/>
    <n v="1365000"/>
    <x v="0"/>
    <s v="Cunninghams"/>
    <s v="Sale"/>
    <n v="3182"/>
    <n v="2"/>
    <n v="1"/>
    <n v="1"/>
    <n v="361"/>
    <n v="1910"/>
    <s v="66 Clyde St"/>
    <s v="St Kilda"/>
    <x v="5"/>
    <x v="2"/>
    <x v="5"/>
    <x v="0"/>
  </r>
  <r>
    <x v="127"/>
    <n v="370000"/>
    <x v="1"/>
    <s v="Jones and Jones"/>
    <s v="Sale"/>
    <n v="3056"/>
    <n v="1"/>
    <n v="1"/>
    <n v="1"/>
    <n v="540"/>
    <n v="1970"/>
    <s v="10/285 Brunswick Rd"/>
    <s v="Brunswick"/>
    <x v="3"/>
    <x v="1"/>
    <x v="5"/>
    <x v="0"/>
  </r>
  <r>
    <x v="127"/>
    <n v="585000"/>
    <x v="0"/>
    <s v="Metro Ladder"/>
    <s v="Sale"/>
    <n v="3060"/>
    <n v="3"/>
    <n v="1"/>
    <n v="1"/>
    <n v="605"/>
    <n v="1960"/>
    <s v="4 Lord St"/>
    <s v="Fawkner"/>
    <x v="3"/>
    <x v="1"/>
    <x v="5"/>
    <x v="0"/>
  </r>
  <r>
    <x v="127"/>
    <n v="620000"/>
    <x v="1"/>
    <s v="Metro Ladder"/>
    <s v="Sale"/>
    <n v="3056"/>
    <n v="2"/>
    <n v="1"/>
    <n v="1"/>
    <n v="135"/>
    <n v="1975"/>
    <s v="2/1 Sturrock St"/>
    <s v="Brunswick"/>
    <x v="3"/>
    <x v="1"/>
    <x v="5"/>
    <x v="0"/>
  </r>
  <r>
    <x v="127"/>
    <n v="751000"/>
    <x v="0"/>
    <s v="Flanders &amp; Fish"/>
    <s v="Sale"/>
    <n v="3060"/>
    <n v="3"/>
    <n v="6"/>
    <n v="2"/>
    <n v="592"/>
    <n v="1960"/>
    <s v="39 Lynch Rd"/>
    <s v="Fawkner"/>
    <x v="3"/>
    <x v="1"/>
    <x v="5"/>
    <x v="0"/>
  </r>
  <r>
    <x v="127"/>
    <n v="500000"/>
    <x v="1"/>
    <s v="Cunninghams"/>
    <s v="Sale"/>
    <n v="3034"/>
    <n v="3"/>
    <n v="1"/>
    <n v="1"/>
    <n v="260"/>
    <n v="1990"/>
    <s v="1/5 South Tce"/>
    <s v="Avondale Heights"/>
    <x v="8"/>
    <x v="0"/>
    <x v="5"/>
    <x v="0"/>
  </r>
  <r>
    <x v="127"/>
    <n v="590000"/>
    <x v="2"/>
    <s v="Metro Ladder"/>
    <s v="Sale"/>
    <n v="3040"/>
    <n v="2"/>
    <n v="1"/>
    <n v="1"/>
    <n v="0"/>
    <n v="1970"/>
    <s v="6/7 Schofield St"/>
    <s v="Essendon"/>
    <x v="8"/>
    <x v="0"/>
    <x v="5"/>
    <x v="0"/>
  </r>
  <r>
    <x v="127"/>
    <n v="712000"/>
    <x v="1"/>
    <s v="Cunninghams"/>
    <s v="Sale"/>
    <n v="3041"/>
    <n v="3"/>
    <n v="2"/>
    <n v="2"/>
    <n v="189"/>
    <n v="2009"/>
    <s v="2/26 Renown St"/>
    <s v="Essendon North"/>
    <x v="8"/>
    <x v="0"/>
    <x v="5"/>
    <x v="0"/>
  </r>
  <r>
    <x v="127"/>
    <n v="970000"/>
    <x v="0"/>
    <s v="Cunninghams"/>
    <s v="Sale"/>
    <n v="3032"/>
    <n v="3"/>
    <n v="1"/>
    <n v="1"/>
    <n v="194"/>
    <m/>
    <s v="6 McCully St"/>
    <s v="Ascot Vale"/>
    <x v="8"/>
    <x v="0"/>
    <x v="5"/>
    <x v="0"/>
  </r>
  <r>
    <x v="127"/>
    <n v="2120000"/>
    <x v="0"/>
    <s v="Jones and Jones"/>
    <s v="Sale"/>
    <n v="3166"/>
    <n v="4"/>
    <n v="2"/>
    <n v="2"/>
    <n v="847"/>
    <n v="1925"/>
    <s v="3 Paget St"/>
    <s v="Hughesdale"/>
    <x v="6"/>
    <x v="2"/>
    <x v="5"/>
    <x v="0"/>
  </r>
  <r>
    <x v="127"/>
    <n v="910000"/>
    <x v="1"/>
    <s v="Melbourne Homes"/>
    <s v="Sale"/>
    <n v="3141"/>
    <n v="2"/>
    <n v="1"/>
    <n v="0"/>
    <n v="0"/>
    <m/>
    <s v="2/28 Tivoli Pl"/>
    <s v="South Yarra"/>
    <x v="13"/>
    <x v="2"/>
    <x v="5"/>
    <x v="0"/>
  </r>
  <r>
    <x v="127"/>
    <n v="917000"/>
    <x v="2"/>
    <s v="Cunninghams"/>
    <s v="Sale"/>
    <n v="3189"/>
    <n v="3"/>
    <n v="2"/>
    <n v="2"/>
    <n v="472"/>
    <n v="2001"/>
    <s v="6a Clay St"/>
    <s v="Moorabbin"/>
    <x v="7"/>
    <x v="2"/>
    <x v="5"/>
    <x v="0"/>
  </r>
  <r>
    <x v="127"/>
    <n v="450000"/>
    <x v="1"/>
    <s v="Cunninghams"/>
    <s v="Auction"/>
    <n v="3204"/>
    <n v="2"/>
    <n v="1"/>
    <n v="1"/>
    <n v="0"/>
    <n v="2005"/>
    <s v="5/30 Lillimur Rd"/>
    <s v="Ormond"/>
    <x v="9"/>
    <x v="2"/>
    <x v="5"/>
    <x v="0"/>
  </r>
  <r>
    <x v="127"/>
    <n v="520500"/>
    <x v="1"/>
    <s v="Flanders &amp; Fish"/>
    <s v="Sale"/>
    <n v="3161"/>
    <n v="2"/>
    <n v="1"/>
    <n v="1"/>
    <n v="0"/>
    <m/>
    <s v="7/19 Hawthorn Rd"/>
    <s v="Caulfield North"/>
    <x v="9"/>
    <x v="2"/>
    <x v="5"/>
    <x v="0"/>
  </r>
  <r>
    <x v="127"/>
    <n v="920000"/>
    <x v="1"/>
    <s v="Jones and Jones"/>
    <s v="Auction"/>
    <n v="3163"/>
    <n v="3"/>
    <n v="2"/>
    <n v="1"/>
    <n v="283"/>
    <n v="2005"/>
    <s v="2/59 Moonya Rd"/>
    <s v="Carnegie"/>
    <x v="9"/>
    <x v="2"/>
    <x v="5"/>
    <x v="0"/>
  </r>
  <r>
    <x v="127"/>
    <n v="940000"/>
    <x v="0"/>
    <s v="Jones and Jones"/>
    <s v="Auction"/>
    <n v="3204"/>
    <n v="3"/>
    <n v="1"/>
    <n v="1"/>
    <n v="397"/>
    <n v="1940"/>
    <s v="2 Stewart St"/>
    <s v="Ormond"/>
    <x v="9"/>
    <x v="2"/>
    <x v="5"/>
    <x v="0"/>
  </r>
  <r>
    <x v="127"/>
    <n v="1340000"/>
    <x v="0"/>
    <s v="Jones and Jones"/>
    <s v="Sale"/>
    <n v="3162"/>
    <n v="2"/>
    <n v="1"/>
    <n v="1"/>
    <n v="505"/>
    <n v="1940"/>
    <s v="89 Clarence St"/>
    <s v="Caulfield South"/>
    <x v="9"/>
    <x v="2"/>
    <x v="5"/>
    <x v="0"/>
  </r>
  <r>
    <x v="127"/>
    <n v="335000"/>
    <x v="1"/>
    <s v="Cunninghams"/>
    <s v="Sale"/>
    <n v="3073"/>
    <n v="2"/>
    <n v="1"/>
    <n v="1"/>
    <n v="0"/>
    <n v="2012"/>
    <s v="9/99 Barton St"/>
    <s v="Reservoir"/>
    <x v="10"/>
    <x v="1"/>
    <x v="5"/>
    <x v="0"/>
  </r>
  <r>
    <x v="127"/>
    <n v="430000"/>
    <x v="1"/>
    <s v="Property Barons"/>
    <s v="Sale"/>
    <n v="3073"/>
    <n v="2"/>
    <n v="1"/>
    <n v="1"/>
    <n v="152"/>
    <m/>
    <s v="4/77 Pine St"/>
    <s v="Reservoir"/>
    <x v="10"/>
    <x v="1"/>
    <x v="5"/>
    <x v="0"/>
  </r>
  <r>
    <x v="127"/>
    <n v="805000"/>
    <x v="0"/>
    <s v="Jones and Jones"/>
    <s v="Sale"/>
    <n v="3072"/>
    <n v="3"/>
    <n v="1"/>
    <n v="2"/>
    <n v="468"/>
    <m/>
    <s v="4 Stott St"/>
    <s v="Preston"/>
    <x v="10"/>
    <x v="1"/>
    <x v="5"/>
    <x v="0"/>
  </r>
  <r>
    <x v="127"/>
    <n v="810000"/>
    <x v="1"/>
    <s v="Jones and Jones"/>
    <s v="Auction"/>
    <n v="3070"/>
    <n v="3"/>
    <n v="1"/>
    <n v="2"/>
    <n v="150"/>
    <n v="2000"/>
    <s v="4/140 Darebin Rd"/>
    <s v="Northcote"/>
    <x v="10"/>
    <x v="1"/>
    <x v="5"/>
    <x v="0"/>
  </r>
  <r>
    <x v="127"/>
    <n v="870000"/>
    <x v="2"/>
    <s v="Metro Ladder"/>
    <s v="Sale"/>
    <n v="3187"/>
    <n v="3"/>
    <n v="2"/>
    <n v="2"/>
    <n v="158"/>
    <m/>
    <s v="2/10 Vincent St"/>
    <s v="Brighton East"/>
    <x v="15"/>
    <x v="2"/>
    <x v="5"/>
    <x v="0"/>
  </r>
  <r>
    <x v="127"/>
    <n v="1150000"/>
    <x v="2"/>
    <s v="Best Bricks"/>
    <s v="Sale"/>
    <n v="3188"/>
    <n v="3"/>
    <n v="2"/>
    <n v="1"/>
    <n v="0"/>
    <n v="2005"/>
    <s v="28 Roydon St"/>
    <s v="Hampton East"/>
    <x v="15"/>
    <x v="2"/>
    <x v="5"/>
    <x v="0"/>
  </r>
  <r>
    <x v="127"/>
    <n v="2030000"/>
    <x v="0"/>
    <s v="Melbourne Homes"/>
    <s v="Sale"/>
    <n v="3186"/>
    <n v="3"/>
    <n v="2"/>
    <n v="2"/>
    <n v="366"/>
    <m/>
    <s v="8 Dendy St"/>
    <s v="Brighton"/>
    <x v="15"/>
    <x v="2"/>
    <x v="5"/>
    <x v="0"/>
  </r>
  <r>
    <x v="127"/>
    <n v="636000"/>
    <x v="0"/>
    <s v="Property Barons"/>
    <s v="Sale"/>
    <n v="3081"/>
    <n v="1"/>
    <n v="1"/>
    <n v="1"/>
    <n v="588"/>
    <m/>
    <s v="22 Redwood St"/>
    <s v="Heidelberg West"/>
    <x v="17"/>
    <x v="3"/>
    <x v="5"/>
    <x v="0"/>
  </r>
  <r>
    <x v="128"/>
    <n v="890000"/>
    <x v="0"/>
    <s v="SJ"/>
    <s v="Sale"/>
    <n v="3066"/>
    <n v="2"/>
    <n v="1"/>
    <n v="1"/>
    <n v="178"/>
    <n v="1900"/>
    <s v="130 Keele St"/>
    <s v="Collingwood"/>
    <x v="1"/>
    <x v="1"/>
    <x v="5"/>
    <x v="0"/>
  </r>
  <r>
    <x v="128"/>
    <n v="1152500"/>
    <x v="0"/>
    <s v="Cunninghams"/>
    <s v="Sale"/>
    <n v="3121"/>
    <n v="3"/>
    <n v="2"/>
    <n v="1"/>
    <n v="78"/>
    <m/>
    <s v="21 Gardner St"/>
    <s v="Richmond"/>
    <x v="1"/>
    <x v="1"/>
    <x v="5"/>
    <x v="0"/>
  </r>
  <r>
    <x v="128"/>
    <n v="460000"/>
    <x v="1"/>
    <s v="Metro Ladder"/>
    <s v="Auction"/>
    <n v="3142"/>
    <n v="1"/>
    <n v="1"/>
    <n v="1"/>
    <n v="0"/>
    <m/>
    <s v="16/36 Grange Rd"/>
    <s v="Toorak"/>
    <x v="12"/>
    <x v="2"/>
    <x v="5"/>
    <x v="0"/>
  </r>
  <r>
    <x v="128"/>
    <n v="1370000"/>
    <x v="2"/>
    <s v="Jones and Jones"/>
    <s v="Sale"/>
    <n v="3145"/>
    <n v="3"/>
    <n v="2"/>
    <n v="2"/>
    <n v="323"/>
    <m/>
    <s v="2/16 Beaver St"/>
    <s v="Malvern East"/>
    <x v="12"/>
    <x v="2"/>
    <x v="5"/>
    <x v="0"/>
  </r>
  <r>
    <x v="128"/>
    <n v="670000"/>
    <x v="1"/>
    <s v="Cunninghams"/>
    <s v="Sale"/>
    <n v="3207"/>
    <n v="2"/>
    <n v="1"/>
    <n v="1"/>
    <n v="0"/>
    <n v="2006"/>
    <s v="1/3 Liardet St"/>
    <s v="Port Melbourne"/>
    <x v="5"/>
    <x v="2"/>
    <x v="5"/>
    <x v="0"/>
  </r>
  <r>
    <x v="128"/>
    <n v="2720000"/>
    <x v="0"/>
    <s v="Cunninghams"/>
    <s v="Sale"/>
    <n v="3182"/>
    <n v="3"/>
    <n v="2"/>
    <n v="0"/>
    <n v="367"/>
    <n v="1868"/>
    <s v="7 Robe St"/>
    <s v="St Kilda"/>
    <x v="5"/>
    <x v="2"/>
    <x v="5"/>
    <x v="0"/>
  </r>
  <r>
    <x v="128"/>
    <n v="422500"/>
    <x v="1"/>
    <s v="Cunninghams"/>
    <s v="Sale"/>
    <n v="3060"/>
    <n v="3"/>
    <n v="2"/>
    <n v="1"/>
    <n v="195"/>
    <n v="2000"/>
    <s v="2/11 Dowling St"/>
    <s v="Fawkner"/>
    <x v="3"/>
    <x v="1"/>
    <x v="5"/>
    <x v="0"/>
  </r>
  <r>
    <x v="128"/>
    <n v="428000"/>
    <x v="1"/>
    <s v="Metro Ladder"/>
    <s v="Sale"/>
    <n v="3056"/>
    <n v="2"/>
    <n v="1"/>
    <n v="2"/>
    <n v="0"/>
    <n v="1970"/>
    <s v="8/55 De Carle St"/>
    <s v="Brunswick"/>
    <x v="3"/>
    <x v="1"/>
    <x v="5"/>
    <x v="0"/>
  </r>
  <r>
    <x v="128"/>
    <n v="777000"/>
    <x v="0"/>
    <s v="Cunninghams"/>
    <s v="Sale"/>
    <n v="3046"/>
    <n v="4"/>
    <n v="1"/>
    <n v="2"/>
    <n v="700"/>
    <n v="1960"/>
    <s v="1 Barunah St"/>
    <s v="Hadfield"/>
    <x v="3"/>
    <x v="1"/>
    <x v="5"/>
    <x v="0"/>
  </r>
  <r>
    <x v="128"/>
    <n v="1170000"/>
    <x v="0"/>
    <s v="Cunninghams"/>
    <s v="Sale"/>
    <n v="3056"/>
    <n v="3"/>
    <n v="1"/>
    <n v="0"/>
    <n v="285"/>
    <n v="1890"/>
    <s v="4 Frederick St"/>
    <s v="Brunswick"/>
    <x v="3"/>
    <x v="1"/>
    <x v="5"/>
    <x v="0"/>
  </r>
  <r>
    <x v="128"/>
    <n v="905000"/>
    <x v="0"/>
    <s v="Sanders"/>
    <s v="Sale"/>
    <n v="3041"/>
    <n v="3"/>
    <n v="2"/>
    <n v="2"/>
    <n v="662"/>
    <m/>
    <s v="78 Hillsyde Pde"/>
    <s v="Strathmore"/>
    <x v="8"/>
    <x v="0"/>
    <x v="5"/>
    <x v="0"/>
  </r>
  <r>
    <x v="128"/>
    <n v="1052000"/>
    <x v="0"/>
    <s v="Sanders"/>
    <s v="Sale"/>
    <n v="3041"/>
    <n v="4"/>
    <n v="2"/>
    <n v="2"/>
    <n v="699"/>
    <m/>
    <s v="27 Woolart St"/>
    <s v="Strathmore"/>
    <x v="8"/>
    <x v="0"/>
    <x v="5"/>
    <x v="0"/>
  </r>
  <r>
    <x v="128"/>
    <n v="1180000"/>
    <x v="0"/>
    <s v="Metro Ladder"/>
    <s v="Auction"/>
    <n v="3032"/>
    <n v="3"/>
    <n v="2"/>
    <n v="2"/>
    <n v="617"/>
    <n v="1930"/>
    <s v="67 Hurtle St"/>
    <s v="Ascot Vale"/>
    <x v="8"/>
    <x v="0"/>
    <x v="5"/>
    <x v="0"/>
  </r>
  <r>
    <x v="128"/>
    <n v="1215000"/>
    <x v="0"/>
    <s v="Flanders &amp; Fish"/>
    <s v="Sale"/>
    <n v="3032"/>
    <n v="3"/>
    <n v="1"/>
    <n v="1"/>
    <n v="452"/>
    <n v="1960"/>
    <s v="58 Bloomfield Rd"/>
    <s v="Ascot Vale"/>
    <x v="8"/>
    <x v="0"/>
    <x v="5"/>
    <x v="0"/>
  </r>
  <r>
    <x v="128"/>
    <n v="1425000"/>
    <x v="0"/>
    <s v="Jones and Jones"/>
    <s v="Sale"/>
    <n v="3040"/>
    <n v="3"/>
    <n v="2"/>
    <n v="2"/>
    <n v="684"/>
    <n v="1950"/>
    <s v="6 Buckley St"/>
    <s v="Essendon"/>
    <x v="8"/>
    <x v="0"/>
    <x v="5"/>
    <x v="0"/>
  </r>
  <r>
    <x v="128"/>
    <n v="1605000"/>
    <x v="0"/>
    <s v="Property Barons"/>
    <s v="Sale"/>
    <n v="3041"/>
    <n v="4"/>
    <n v="2"/>
    <n v="2"/>
    <n v="607"/>
    <n v="1940"/>
    <s v="21 Greville St"/>
    <s v="Essendon North"/>
    <x v="8"/>
    <x v="0"/>
    <x v="5"/>
    <x v="0"/>
  </r>
  <r>
    <x v="128"/>
    <n v="675000"/>
    <x v="1"/>
    <s v="Flanders &amp; Fish"/>
    <s v="Auction"/>
    <n v="3000"/>
    <n v="2"/>
    <n v="2"/>
    <n v="1"/>
    <n v="0"/>
    <n v="2014"/>
    <s v="702/108 Flinders St"/>
    <s v="Melbourne"/>
    <x v="13"/>
    <x v="1"/>
    <x v="5"/>
    <x v="0"/>
  </r>
  <r>
    <x v="128"/>
    <n v="815000"/>
    <x v="0"/>
    <s v="Maxwells"/>
    <s v="Auction"/>
    <n v="3006"/>
    <n v="2"/>
    <n v="1"/>
    <n v="0"/>
    <n v="0"/>
    <m/>
    <s v="114 Gladstone St"/>
    <s v="Southbank"/>
    <x v="13"/>
    <x v="2"/>
    <x v="5"/>
    <x v="0"/>
  </r>
  <r>
    <x v="128"/>
    <n v="725500"/>
    <x v="0"/>
    <s v="Cunninghams"/>
    <s v="Auction"/>
    <n v="3012"/>
    <n v="3"/>
    <n v="2"/>
    <n v="2"/>
    <n v="214"/>
    <m/>
    <s v="3 Ringtail Cct"/>
    <s v="Maidstone"/>
    <x v="4"/>
    <x v="0"/>
    <x v="5"/>
    <x v="0"/>
  </r>
  <r>
    <x v="128"/>
    <n v="817000"/>
    <x v="0"/>
    <s v="Jones and Jones"/>
    <s v="Sale"/>
    <n v="3012"/>
    <n v="3"/>
    <n v="1"/>
    <n v="1"/>
    <n v="259"/>
    <n v="1940"/>
    <s v="4 Chirnside St"/>
    <s v="Kingsville"/>
    <x v="4"/>
    <x v="0"/>
    <x v="5"/>
    <x v="0"/>
  </r>
  <r>
    <x v="128"/>
    <n v="925000"/>
    <x v="0"/>
    <s v="Metro Ladder"/>
    <s v="Sale"/>
    <n v="3013"/>
    <n v="4"/>
    <n v="1"/>
    <n v="1"/>
    <n v="288"/>
    <m/>
    <s v="198 Francis St"/>
    <s v="Yarraville"/>
    <x v="4"/>
    <x v="0"/>
    <x v="5"/>
    <x v="0"/>
  </r>
  <r>
    <x v="128"/>
    <n v="1310000"/>
    <x v="0"/>
    <s v="Cunninghams"/>
    <s v="Sale"/>
    <n v="3011"/>
    <n v="3"/>
    <n v="2"/>
    <n v="1"/>
    <n v="229"/>
    <m/>
    <s v="28 Lily St"/>
    <s v="Seddon"/>
    <x v="4"/>
    <x v="0"/>
    <x v="5"/>
    <x v="0"/>
  </r>
  <r>
    <x v="128"/>
    <n v="1040000"/>
    <x v="0"/>
    <s v="Sanders"/>
    <s v="Sale"/>
    <n v="3015"/>
    <n v="4"/>
    <n v="2"/>
    <n v="2"/>
    <n v="299"/>
    <n v="2004"/>
    <s v="15 Jubilee St"/>
    <s v="Newport"/>
    <x v="11"/>
    <x v="0"/>
    <x v="5"/>
    <x v="0"/>
  </r>
  <r>
    <x v="128"/>
    <n v="1155000"/>
    <x v="2"/>
    <s v="Jones and Jones"/>
    <s v="Sale"/>
    <n v="3204"/>
    <n v="4"/>
    <n v="3"/>
    <n v="2"/>
    <n v="271"/>
    <n v="2010"/>
    <s v="58 London St"/>
    <s v="Bentleigh"/>
    <x v="9"/>
    <x v="2"/>
    <x v="5"/>
    <x v="0"/>
  </r>
  <r>
    <x v="128"/>
    <n v="710000"/>
    <x v="0"/>
    <s v="Flanders &amp; Fish"/>
    <s v="Sale"/>
    <n v="3020"/>
    <n v="3"/>
    <n v="1"/>
    <n v="1"/>
    <n v="610"/>
    <m/>
    <s v="49 Northumberland Rd"/>
    <s v="Sunshine North"/>
    <x v="0"/>
    <x v="0"/>
    <x v="5"/>
    <x v="0"/>
  </r>
  <r>
    <x v="128"/>
    <n v="2000000"/>
    <x v="0"/>
    <s v="Cunninghams"/>
    <s v="Sale"/>
    <n v="3122"/>
    <n v="3"/>
    <n v="2"/>
    <n v="1"/>
    <n v="460"/>
    <n v="1940"/>
    <s v="7 Brook St"/>
    <s v="Hawthorn"/>
    <x v="14"/>
    <x v="2"/>
    <x v="5"/>
    <x v="0"/>
  </r>
  <r>
    <x v="129"/>
    <n v="681000"/>
    <x v="1"/>
    <s v="Metro Ladder"/>
    <s v="Sale"/>
    <n v="3121"/>
    <n v="1"/>
    <n v="1"/>
    <n v="1"/>
    <n v="0"/>
    <n v="2004"/>
    <s v="508/18 Tanner St"/>
    <s v="Richmond"/>
    <x v="1"/>
    <x v="1"/>
    <x v="5"/>
    <x v="0"/>
  </r>
  <r>
    <x v="129"/>
    <n v="1250000"/>
    <x v="0"/>
    <s v="Cunninghams"/>
    <s v="Sale"/>
    <n v="3146"/>
    <n v="2"/>
    <n v="1"/>
    <n v="2"/>
    <n v="438"/>
    <n v="1910"/>
    <s v="318 Tooronga Rd"/>
    <s v="Glen Iris"/>
    <x v="12"/>
    <x v="2"/>
    <x v="5"/>
    <x v="0"/>
  </r>
  <r>
    <x v="129"/>
    <n v="504000"/>
    <x v="0"/>
    <s v="Cunninghams"/>
    <s v="Sale"/>
    <n v="3043"/>
    <n v="3"/>
    <n v="2"/>
    <n v="1"/>
    <n v="215"/>
    <n v="2004"/>
    <s v="41 Balerno Cir"/>
    <s v="Gowanbrae"/>
    <x v="3"/>
    <x v="0"/>
    <x v="5"/>
    <x v="0"/>
  </r>
  <r>
    <x v="129"/>
    <n v="735000"/>
    <x v="0"/>
    <s v="Cunninghams"/>
    <s v="Auction"/>
    <n v="3058"/>
    <n v="2"/>
    <n v="1"/>
    <n v="1"/>
    <n v="280"/>
    <n v="1900"/>
    <s v="6 Shackell St"/>
    <s v="Coburg"/>
    <x v="3"/>
    <x v="1"/>
    <x v="5"/>
    <x v="0"/>
  </r>
  <r>
    <x v="129"/>
    <n v="1130000"/>
    <x v="0"/>
    <s v="Metro Ladder"/>
    <s v="Sale"/>
    <n v="3058"/>
    <n v="2"/>
    <n v="1"/>
    <n v="2"/>
    <n v="520"/>
    <m/>
    <s v="59 Moore St"/>
    <s v="Coburg"/>
    <x v="3"/>
    <x v="1"/>
    <x v="5"/>
    <x v="0"/>
  </r>
  <r>
    <x v="129"/>
    <n v="875000"/>
    <x v="0"/>
    <s v="Property Barons"/>
    <s v="Auction"/>
    <n v="3033"/>
    <n v="3"/>
    <n v="2"/>
    <n v="2"/>
    <n v="928"/>
    <n v="1970"/>
    <s v="83 Milleara Rd"/>
    <s v="Keilor East"/>
    <x v="8"/>
    <x v="0"/>
    <x v="5"/>
    <x v="0"/>
  </r>
  <r>
    <x v="129"/>
    <n v="1377000"/>
    <x v="0"/>
    <s v="Cunninghams"/>
    <s v="Sale"/>
    <n v="3032"/>
    <n v="3"/>
    <n v="1"/>
    <n v="1"/>
    <n v="417"/>
    <n v="1900"/>
    <s v="10 McCully St"/>
    <s v="Ascot Vale"/>
    <x v="8"/>
    <x v="0"/>
    <x v="5"/>
    <x v="0"/>
  </r>
  <r>
    <x v="129"/>
    <n v="1230000"/>
    <x v="0"/>
    <s v="Cunninghams"/>
    <s v="Auction"/>
    <n v="3032"/>
    <n v="4"/>
    <n v="3"/>
    <n v="2"/>
    <n v="270"/>
    <n v="2009"/>
    <s v="6 Ibis Pl"/>
    <s v="Maribyrnong"/>
    <x v="4"/>
    <x v="0"/>
    <x v="5"/>
    <x v="0"/>
  </r>
  <r>
    <x v="129"/>
    <n v="2168000"/>
    <x v="0"/>
    <s v="Property Barons"/>
    <s v="Sale"/>
    <n v="3108"/>
    <n v="5"/>
    <n v="5"/>
    <n v="2"/>
    <n v="669"/>
    <n v="2016"/>
    <s v="49 Burgundy Dr"/>
    <s v="Doncaster"/>
    <x v="16"/>
    <x v="3"/>
    <x v="5"/>
    <x v="0"/>
  </r>
  <r>
    <x v="129"/>
    <n v="1189000"/>
    <x v="0"/>
    <s v="Metro Ladder"/>
    <s v="Sale"/>
    <n v="3165"/>
    <n v="3"/>
    <n v="2"/>
    <n v="2"/>
    <n v="337"/>
    <n v="2010"/>
    <s v="1/51 Valkstone St"/>
    <s v="Bentleigh East"/>
    <x v="9"/>
    <x v="2"/>
    <x v="5"/>
    <x v="0"/>
  </r>
  <r>
    <x v="129"/>
    <n v="300000"/>
    <x v="1"/>
    <s v="Cunninghams"/>
    <s v="Auction"/>
    <n v="3073"/>
    <n v="2"/>
    <n v="1"/>
    <n v="1"/>
    <n v="0"/>
    <n v="2014"/>
    <s v="8/99 Barton St"/>
    <s v="Reservoir"/>
    <x v="10"/>
    <x v="1"/>
    <x v="5"/>
    <x v="0"/>
  </r>
  <r>
    <x v="129"/>
    <n v="925000"/>
    <x v="0"/>
    <s v="Cunninghams"/>
    <s v="Sale"/>
    <n v="3073"/>
    <n v="5"/>
    <n v="3"/>
    <n v="4"/>
    <n v="922"/>
    <m/>
    <s v="30 Davidson St"/>
    <s v="Reservoir"/>
    <x v="10"/>
    <x v="1"/>
    <x v="5"/>
    <x v="0"/>
  </r>
  <r>
    <x v="129"/>
    <n v="700000"/>
    <x v="0"/>
    <s v="Best Bricks"/>
    <s v="Auction"/>
    <n v="3020"/>
    <n v="4"/>
    <n v="2"/>
    <n v="1"/>
    <n v="807"/>
    <m/>
    <s v="51 Ardoyne St"/>
    <s v="Sunshine"/>
    <x v="0"/>
    <x v="0"/>
    <x v="5"/>
    <x v="0"/>
  </r>
  <r>
    <x v="129"/>
    <n v="715000"/>
    <x v="0"/>
    <s v="Best Bricks"/>
    <s v="Sale"/>
    <n v="3020"/>
    <n v="5"/>
    <n v="2"/>
    <n v="2"/>
    <n v="654"/>
    <m/>
    <s v="41 Armstrong St"/>
    <s v="Sunshine West"/>
    <x v="0"/>
    <x v="0"/>
    <x v="5"/>
    <x v="0"/>
  </r>
  <r>
    <x v="129"/>
    <n v="770500"/>
    <x v="2"/>
    <s v="Jones and Jones"/>
    <s v="Sale"/>
    <n v="3127"/>
    <n v="2"/>
    <n v="2"/>
    <n v="1"/>
    <n v="88"/>
    <n v="1997"/>
    <s v="2/215 Mont Albert Rd"/>
    <s v="Surrey Hills"/>
    <x v="14"/>
    <x v="2"/>
    <x v="5"/>
    <x v="0"/>
  </r>
  <r>
    <x v="129"/>
    <n v="1660000"/>
    <x v="0"/>
    <s v="Sanders"/>
    <s v="Sale"/>
    <n v="3146"/>
    <n v="3"/>
    <n v="1"/>
    <n v="2"/>
    <n v="297"/>
    <n v="1930"/>
    <s v="423 Burke Rd"/>
    <s v="Glen Iris"/>
    <x v="14"/>
    <x v="2"/>
    <x v="5"/>
    <x v="0"/>
  </r>
  <r>
    <x v="129"/>
    <n v="1790000"/>
    <x v="2"/>
    <s v="Jones and Jones"/>
    <s v="Sale"/>
    <n v="3123"/>
    <n v="3"/>
    <n v="2"/>
    <n v="2"/>
    <n v="0"/>
    <m/>
    <s v="5a Garden St"/>
    <s v="Hawthorn East"/>
    <x v="14"/>
    <x v="2"/>
    <x v="5"/>
    <x v="0"/>
  </r>
  <r>
    <x v="129"/>
    <n v="1900000"/>
    <x v="0"/>
    <s v="Cunninghams"/>
    <s v="Auction"/>
    <n v="3104"/>
    <n v="4"/>
    <n v="2"/>
    <n v="4"/>
    <n v="587"/>
    <n v="1960"/>
    <s v="41 Helston St"/>
    <s v="Balwyn North"/>
    <x v="14"/>
    <x v="2"/>
    <x v="5"/>
    <x v="0"/>
  </r>
  <r>
    <x v="129"/>
    <n v="3065000"/>
    <x v="0"/>
    <s v="Flanders &amp; Fish"/>
    <s v="Sale"/>
    <n v="3101"/>
    <n v="3"/>
    <n v="2"/>
    <n v="3"/>
    <n v="773"/>
    <m/>
    <s v="34 Alfred St"/>
    <s v="Kew"/>
    <x v="14"/>
    <x v="2"/>
    <x v="5"/>
    <x v="0"/>
  </r>
  <r>
    <x v="129"/>
    <n v="1800000"/>
    <x v="0"/>
    <s v="Jones and Jones"/>
    <s v="Sale"/>
    <n v="3188"/>
    <n v="3"/>
    <n v="2"/>
    <n v="2"/>
    <n v="920"/>
    <m/>
    <s v="6 Highett Rd"/>
    <s v="Hampton"/>
    <x v="15"/>
    <x v="2"/>
    <x v="5"/>
    <x v="0"/>
  </r>
  <r>
    <x v="129"/>
    <n v="2375000"/>
    <x v="0"/>
    <s v="Jones and Jones"/>
    <s v="Sale"/>
    <n v="3186"/>
    <n v="3"/>
    <n v="2"/>
    <n v="2"/>
    <n v="547"/>
    <n v="2000"/>
    <s v="22 Champion St"/>
    <s v="Brighton"/>
    <x v="15"/>
    <x v="2"/>
    <x v="5"/>
    <x v="0"/>
  </r>
  <r>
    <x v="130"/>
    <n v="457000"/>
    <x v="1"/>
    <s v="Jones and Jones"/>
    <s v="Sale"/>
    <n v="3067"/>
    <n v="1"/>
    <n v="1"/>
    <n v="1"/>
    <n v="0"/>
    <m/>
    <s v="116/56 Nicholson St"/>
    <s v="Abbotsford"/>
    <x v="1"/>
    <x v="1"/>
    <x v="5"/>
    <x v="0"/>
  </r>
  <r>
    <x v="130"/>
    <n v="1461400"/>
    <x v="0"/>
    <s v="Metro Ladder"/>
    <s v="Sale"/>
    <n v="3128"/>
    <n v="4"/>
    <n v="2"/>
    <n v="2"/>
    <n v="780"/>
    <n v="1927"/>
    <s v="12 Barcelona St"/>
    <s v="Box Hill"/>
    <x v="2"/>
    <x v="3"/>
    <x v="5"/>
    <x v="0"/>
  </r>
  <r>
    <x v="130"/>
    <n v="540000"/>
    <x v="1"/>
    <s v="Best Bricks"/>
    <s v="Auction"/>
    <n v="3182"/>
    <n v="2"/>
    <n v="1"/>
    <n v="1"/>
    <n v="0"/>
    <n v="2003"/>
    <s v="301/8 Blanche St"/>
    <s v="St Kilda"/>
    <x v="5"/>
    <x v="2"/>
    <x v="5"/>
    <x v="0"/>
  </r>
  <r>
    <x v="130"/>
    <n v="2000000"/>
    <x v="0"/>
    <s v="Cunninghams"/>
    <s v="Sale"/>
    <n v="3058"/>
    <n v="3"/>
    <n v="1"/>
    <n v="1"/>
    <n v="973"/>
    <m/>
    <s v="146 Elizabeth St"/>
    <s v="Coburg North"/>
    <x v="3"/>
    <x v="1"/>
    <x v="5"/>
    <x v="0"/>
  </r>
  <r>
    <x v="130"/>
    <n v="450000"/>
    <x v="1"/>
    <s v="Metro Ladder"/>
    <s v="Auction"/>
    <n v="3040"/>
    <n v="2"/>
    <n v="1"/>
    <n v="1"/>
    <n v="0"/>
    <n v="1970"/>
    <s v="5/12 Schofield St"/>
    <s v="Essendon"/>
    <x v="8"/>
    <x v="0"/>
    <x v="5"/>
    <x v="0"/>
  </r>
  <r>
    <x v="130"/>
    <n v="805000"/>
    <x v="0"/>
    <s v="Property Barons"/>
    <s v="Sale"/>
    <n v="3042"/>
    <n v="3"/>
    <n v="1"/>
    <n v="1"/>
    <n v="623"/>
    <m/>
    <s v="110 Halsey Rd"/>
    <s v="Airport West"/>
    <x v="8"/>
    <x v="0"/>
    <x v="5"/>
    <x v="0"/>
  </r>
  <r>
    <x v="130"/>
    <n v="930000"/>
    <x v="0"/>
    <s v="Cunninghams"/>
    <s v="Sale"/>
    <n v="3039"/>
    <n v="3"/>
    <n v="3"/>
    <n v="1"/>
    <n v="325"/>
    <n v="1910"/>
    <s v="11 Bowen St"/>
    <s v="Moonee Ponds"/>
    <x v="8"/>
    <x v="0"/>
    <x v="5"/>
    <x v="0"/>
  </r>
  <r>
    <x v="130"/>
    <n v="1015000"/>
    <x v="0"/>
    <s v="Property Barons"/>
    <s v="Sale"/>
    <n v="3042"/>
    <n v="3"/>
    <n v="1"/>
    <n v="1"/>
    <n v="643"/>
    <n v="1950"/>
    <s v="50 Hotham Rd"/>
    <s v="Niddrie"/>
    <x v="8"/>
    <x v="0"/>
    <x v="5"/>
    <x v="0"/>
  </r>
  <r>
    <x v="130"/>
    <n v="1530000"/>
    <x v="0"/>
    <s v="Jones and Jones"/>
    <s v="Sale"/>
    <n v="3039"/>
    <n v="4"/>
    <n v="2"/>
    <n v="1"/>
    <n v="431"/>
    <n v="1906"/>
    <s v="4 Addison St"/>
    <s v="Moonee Ponds"/>
    <x v="8"/>
    <x v="0"/>
    <x v="5"/>
    <x v="0"/>
  </r>
  <r>
    <x v="130"/>
    <n v="1260500"/>
    <x v="0"/>
    <s v="Jones and Jones"/>
    <s v="Sale"/>
    <n v="3167"/>
    <n v="3"/>
    <n v="1"/>
    <n v="1"/>
    <n v="774"/>
    <n v="1950"/>
    <s v="28 Devoy St"/>
    <s v="Oakleigh South"/>
    <x v="6"/>
    <x v="4"/>
    <x v="5"/>
    <x v="0"/>
  </r>
  <r>
    <x v="130"/>
    <n v="485000"/>
    <x v="1"/>
    <s v="Melbourne Homes"/>
    <s v="Auction"/>
    <n v="3006"/>
    <n v="2"/>
    <n v="1"/>
    <n v="1"/>
    <n v="2121"/>
    <n v="2013"/>
    <s v="1712/39 Coventry St"/>
    <s v="Southbank"/>
    <x v="13"/>
    <x v="2"/>
    <x v="5"/>
    <x v="0"/>
  </r>
  <r>
    <x v="130"/>
    <n v="1470000"/>
    <x v="0"/>
    <s v="Jones and Jones"/>
    <s v="Sale"/>
    <n v="3051"/>
    <n v="3"/>
    <n v="1"/>
    <n v="0"/>
    <n v="232"/>
    <n v="1930"/>
    <s v="3 Murphy St"/>
    <s v="North Melbourne"/>
    <x v="13"/>
    <x v="1"/>
    <x v="5"/>
    <x v="0"/>
  </r>
  <r>
    <x v="130"/>
    <n v="1700000"/>
    <x v="0"/>
    <s v="Cunninghams"/>
    <s v="Auction"/>
    <n v="3141"/>
    <n v="3"/>
    <n v="2"/>
    <n v="1"/>
    <n v="181"/>
    <n v="1990"/>
    <s v="12 Witchwood Cl"/>
    <s v="South Yarra"/>
    <x v="13"/>
    <x v="2"/>
    <x v="5"/>
    <x v="0"/>
  </r>
  <r>
    <x v="130"/>
    <n v="1851000"/>
    <x v="0"/>
    <s v="Cunninghams"/>
    <s v="Sale"/>
    <n v="3052"/>
    <n v="2"/>
    <n v="1"/>
    <n v="1"/>
    <n v="172"/>
    <n v="1900"/>
    <s v="66 Fitzgibbon St"/>
    <s v="Parkville"/>
    <x v="13"/>
    <x v="1"/>
    <x v="5"/>
    <x v="0"/>
  </r>
  <r>
    <x v="130"/>
    <n v="900000"/>
    <x v="0"/>
    <s v="Property Barons"/>
    <s v="Sale"/>
    <n v="3108"/>
    <n v="3"/>
    <n v="3"/>
    <n v="2"/>
    <n v="385"/>
    <m/>
    <s v="1 Crawford Rd"/>
    <s v="Doncaster"/>
    <x v="16"/>
    <x v="3"/>
    <x v="5"/>
    <x v="0"/>
  </r>
  <r>
    <x v="130"/>
    <n v="1520000"/>
    <x v="0"/>
    <s v="Property Barons"/>
    <s v="Sale"/>
    <n v="3108"/>
    <n v="4"/>
    <n v="3"/>
    <n v="2"/>
    <n v="657"/>
    <n v="2010"/>
    <s v="12 Norfolk Cct"/>
    <s v="Doncaster"/>
    <x v="16"/>
    <x v="3"/>
    <x v="5"/>
    <x v="0"/>
  </r>
  <r>
    <x v="130"/>
    <n v="1185000"/>
    <x v="0"/>
    <s v="Metro Ladder"/>
    <s v="Sale"/>
    <n v="3165"/>
    <n v="3"/>
    <n v="1"/>
    <n v="2"/>
    <n v="618"/>
    <m/>
    <s v="20 Elizabeth St"/>
    <s v="Bentleigh East"/>
    <x v="9"/>
    <x v="2"/>
    <x v="5"/>
    <x v="0"/>
  </r>
  <r>
    <x v="130"/>
    <n v="1275000"/>
    <x v="2"/>
    <s v="Metro Ladder"/>
    <s v="Sale"/>
    <n v="3204"/>
    <n v="3"/>
    <n v="2"/>
    <n v="2"/>
    <n v="309"/>
    <m/>
    <s v="59b Fromer St"/>
    <s v="Bentleigh"/>
    <x v="9"/>
    <x v="2"/>
    <x v="5"/>
    <x v="0"/>
  </r>
  <r>
    <x v="130"/>
    <n v="830000"/>
    <x v="0"/>
    <s v="Flanders &amp; Fish"/>
    <s v="Sale"/>
    <n v="3073"/>
    <n v="3"/>
    <n v="1"/>
    <n v="2"/>
    <n v="671"/>
    <m/>
    <s v="4 Dennis St"/>
    <s v="Reservoir"/>
    <x v="10"/>
    <x v="1"/>
    <x v="5"/>
    <x v="0"/>
  </r>
  <r>
    <x v="130"/>
    <n v="1570000"/>
    <x v="0"/>
    <s v="Best Bricks"/>
    <s v="Auction"/>
    <n v="3071"/>
    <n v="3"/>
    <n v="2"/>
    <n v="1"/>
    <n v="377"/>
    <n v="1920"/>
    <s v="109 Rossmoyne St"/>
    <s v="Thornbury"/>
    <x v="10"/>
    <x v="1"/>
    <x v="5"/>
    <x v="0"/>
  </r>
  <r>
    <x v="130"/>
    <n v="451000"/>
    <x v="0"/>
    <s v="Best Bricks"/>
    <s v="Sale"/>
    <n v="3020"/>
    <n v="3"/>
    <n v="1"/>
    <n v="6"/>
    <n v="655"/>
    <n v="1978"/>
    <s v="49 Warmington Rd"/>
    <s v="Sunshine West"/>
    <x v="0"/>
    <x v="0"/>
    <x v="5"/>
    <x v="0"/>
  </r>
  <r>
    <x v="130"/>
    <n v="1150000"/>
    <x v="2"/>
    <s v="Sanders"/>
    <s v="Sale"/>
    <n v="3104"/>
    <n v="3"/>
    <n v="2"/>
    <n v="1"/>
    <n v="207"/>
    <n v="2003"/>
    <s v="15 Ellendale St"/>
    <s v="Balwyn North"/>
    <x v="14"/>
    <x v="2"/>
    <x v="5"/>
    <x v="0"/>
  </r>
  <r>
    <x v="130"/>
    <n v="2160000"/>
    <x v="0"/>
    <s v="Property Barons"/>
    <s v="Sale"/>
    <n v="3122"/>
    <n v="3"/>
    <n v="2"/>
    <n v="2"/>
    <n v="387"/>
    <n v="1910"/>
    <s v="27 Falmouth St"/>
    <s v="Hawthorn"/>
    <x v="14"/>
    <x v="2"/>
    <x v="5"/>
    <x v="0"/>
  </r>
  <r>
    <x v="130"/>
    <n v="2350000"/>
    <x v="0"/>
    <s v="Cunninghams"/>
    <s v="Sale"/>
    <n v="3123"/>
    <n v="4"/>
    <n v="2"/>
    <n v="2"/>
    <n v="556"/>
    <n v="1900"/>
    <s v="91 Rathmines Rd"/>
    <s v="Hawthorn East"/>
    <x v="14"/>
    <x v="2"/>
    <x v="5"/>
    <x v="0"/>
  </r>
  <r>
    <x v="130"/>
    <n v="590000"/>
    <x v="1"/>
    <s v="Maxwells"/>
    <s v="Sale"/>
    <n v="3186"/>
    <n v="2"/>
    <n v="1"/>
    <n v="1"/>
    <n v="0"/>
    <n v="1950"/>
    <s v="2/42 Grosvenor St"/>
    <s v="Brighton"/>
    <x v="15"/>
    <x v="2"/>
    <x v="5"/>
    <x v="0"/>
  </r>
  <r>
    <x v="130"/>
    <n v="602500"/>
    <x v="0"/>
    <s v="Cunninghams"/>
    <s v="Sale"/>
    <n v="3085"/>
    <n v="3"/>
    <n v="2"/>
    <n v="2"/>
    <n v="586"/>
    <n v="1970"/>
    <s v="340 Yallambie Rd"/>
    <s v="Yallambie"/>
    <x v="17"/>
    <x v="1"/>
    <x v="5"/>
    <x v="0"/>
  </r>
  <r>
    <x v="131"/>
    <n v="791500"/>
    <x v="1"/>
    <s v="Cunninghams"/>
    <s v="Sale"/>
    <n v="3121"/>
    <n v="3"/>
    <n v="2"/>
    <n v="2"/>
    <n v="0"/>
    <n v="2005"/>
    <s v="3/77 River St"/>
    <s v="Richmond"/>
    <x v="1"/>
    <x v="1"/>
    <x v="5"/>
    <x v="0"/>
  </r>
  <r>
    <x v="131"/>
    <n v="1035000"/>
    <x v="0"/>
    <s v="Jones and Jones"/>
    <s v="Sale"/>
    <n v="3121"/>
    <n v="2"/>
    <n v="1"/>
    <n v="0"/>
    <n v="108"/>
    <n v="1900"/>
    <s v="41 Clifton St"/>
    <s v="Richmond"/>
    <x v="1"/>
    <x v="1"/>
    <x v="5"/>
    <x v="0"/>
  </r>
  <r>
    <x v="131"/>
    <n v="920000"/>
    <x v="1"/>
    <s v="Zimmerman"/>
    <s v="Sale"/>
    <n v="3142"/>
    <n v="2"/>
    <n v="1"/>
    <n v="1"/>
    <n v="0"/>
    <n v="1930"/>
    <s v="3/625 Toorak Rd"/>
    <s v="Toorak"/>
    <x v="12"/>
    <x v="2"/>
    <x v="5"/>
    <x v="0"/>
  </r>
  <r>
    <x v="131"/>
    <n v="550000"/>
    <x v="1"/>
    <s v="Cunninghams"/>
    <s v="Auction"/>
    <n v="3182"/>
    <n v="2"/>
    <n v="1"/>
    <n v="1"/>
    <n v="1357"/>
    <m/>
    <s v="7/19 Redan St"/>
    <s v="St Kilda"/>
    <x v="5"/>
    <x v="2"/>
    <x v="5"/>
    <x v="0"/>
  </r>
  <r>
    <x v="131"/>
    <n v="1025000"/>
    <x v="0"/>
    <s v="Flanders &amp; Fish"/>
    <s v="Sale"/>
    <n v="3046"/>
    <n v="4"/>
    <n v="2"/>
    <n v="4"/>
    <n v="1011"/>
    <m/>
    <s v="46 Stanley St"/>
    <s v="Glenroy"/>
    <x v="3"/>
    <x v="1"/>
    <x v="5"/>
    <x v="0"/>
  </r>
  <r>
    <x v="131"/>
    <n v="1044000"/>
    <x v="1"/>
    <s v="Jones and Jones"/>
    <s v="Sale"/>
    <n v="3056"/>
    <n v="3"/>
    <n v="1"/>
    <n v="1"/>
    <n v="0"/>
    <n v="2000"/>
    <s v="215/1 Dods St"/>
    <s v="Brunswick"/>
    <x v="3"/>
    <x v="1"/>
    <x v="5"/>
    <x v="0"/>
  </r>
  <r>
    <x v="131"/>
    <n v="655000"/>
    <x v="1"/>
    <s v="Cunninghams"/>
    <s v="Sale"/>
    <n v="3207"/>
    <n v="2"/>
    <n v="2"/>
    <n v="1"/>
    <n v="0"/>
    <n v="2000"/>
    <s v="4/200 Bay St"/>
    <s v="Port Melbourne"/>
    <x v="13"/>
    <x v="2"/>
    <x v="5"/>
    <x v="0"/>
  </r>
  <r>
    <x v="131"/>
    <n v="305000"/>
    <x v="1"/>
    <s v="Flanders &amp; Fish"/>
    <s v="Sale"/>
    <n v="3011"/>
    <n v="1"/>
    <n v="1"/>
    <n v="1"/>
    <n v="59"/>
    <n v="1965"/>
    <s v="8/33 Gordon St"/>
    <s v="Footscray"/>
    <x v="4"/>
    <x v="0"/>
    <x v="5"/>
    <x v="0"/>
  </r>
  <r>
    <x v="131"/>
    <n v="1275000"/>
    <x v="0"/>
    <s v="Maxwells"/>
    <s v="Auction"/>
    <n v="3012"/>
    <n v="4"/>
    <n v="2"/>
    <n v="1"/>
    <n v="274"/>
    <n v="1910"/>
    <s v="72 Chirnside St"/>
    <s v="Kingsville"/>
    <x v="4"/>
    <x v="0"/>
    <x v="5"/>
    <x v="0"/>
  </r>
  <r>
    <x v="131"/>
    <n v="835000"/>
    <x v="1"/>
    <s v="Jones and Jones"/>
    <s v="Auction"/>
    <n v="3163"/>
    <n v="3"/>
    <n v="1"/>
    <n v="1"/>
    <n v="181"/>
    <n v="1975"/>
    <s v="3/19 Howe St"/>
    <s v="Murrumbeena"/>
    <x v="9"/>
    <x v="2"/>
    <x v="5"/>
    <x v="0"/>
  </r>
  <r>
    <x v="131"/>
    <n v="900000"/>
    <x v="1"/>
    <s v="Metro Ladder"/>
    <s v="Sale"/>
    <n v="3204"/>
    <n v="3"/>
    <n v="1"/>
    <n v="1"/>
    <n v="265"/>
    <n v="1990"/>
    <s v="2/27 Wheeler St"/>
    <s v="Ormond"/>
    <x v="9"/>
    <x v="2"/>
    <x v="5"/>
    <x v="0"/>
  </r>
  <r>
    <x v="131"/>
    <n v="560000"/>
    <x v="1"/>
    <s v="Cunninghams"/>
    <s v="Sale"/>
    <n v="3071"/>
    <n v="2"/>
    <n v="1"/>
    <n v="2"/>
    <n v="0"/>
    <m/>
    <s v="1/295 Rossmoyne St"/>
    <s v="Thornbury"/>
    <x v="10"/>
    <x v="1"/>
    <x v="5"/>
    <x v="0"/>
  </r>
  <r>
    <x v="131"/>
    <n v="650000"/>
    <x v="0"/>
    <s v="Cunninghams"/>
    <s v="Auction"/>
    <n v="3073"/>
    <n v="3"/>
    <n v="1"/>
    <n v="3"/>
    <n v="620"/>
    <n v="1960"/>
    <s v="3 Colthur St"/>
    <s v="Reservoir"/>
    <x v="10"/>
    <x v="1"/>
    <x v="5"/>
    <x v="0"/>
  </r>
  <r>
    <x v="131"/>
    <n v="805000"/>
    <x v="1"/>
    <s v="Metro Ladder"/>
    <s v="Sale"/>
    <n v="3127"/>
    <n v="2"/>
    <n v="1"/>
    <n v="2"/>
    <n v="297"/>
    <m/>
    <s v="1/308 Canterbury Rd"/>
    <s v="Surrey Hills"/>
    <x v="14"/>
    <x v="2"/>
    <x v="5"/>
    <x v="0"/>
  </r>
  <r>
    <x v="131"/>
    <n v="2800000"/>
    <x v="0"/>
    <s v="Melbourne Homes"/>
    <s v="Sale"/>
    <n v="3188"/>
    <n v="4"/>
    <n v="3"/>
    <n v="2"/>
    <n v="701"/>
    <n v="2015"/>
    <s v="38 Myrtle Rd"/>
    <s v="Hampton"/>
    <x v="15"/>
    <x v="2"/>
    <x v="5"/>
    <x v="0"/>
  </r>
  <r>
    <x v="131"/>
    <n v="470000"/>
    <x v="1"/>
    <s v="Cunninghams"/>
    <s v="Auction"/>
    <n v="3079"/>
    <n v="2"/>
    <n v="1"/>
    <n v="1"/>
    <n v="1473"/>
    <n v="1960"/>
    <s v="5/3 Rotherwood Rd"/>
    <s v="Ivanhoe East"/>
    <x v="17"/>
    <x v="3"/>
    <x v="5"/>
    <x v="0"/>
  </r>
  <r>
    <x v="131"/>
    <n v="2530000"/>
    <x v="0"/>
    <s v="Property Barons"/>
    <s v="Sale"/>
    <n v="3084"/>
    <n v="5"/>
    <n v="3"/>
    <n v="1"/>
    <n v="1850"/>
    <n v="1910"/>
    <s v="1 Hillside Rd"/>
    <s v="Rosanna"/>
    <x v="17"/>
    <x v="3"/>
    <x v="5"/>
    <x v="0"/>
  </r>
  <r>
    <x v="132"/>
    <n v="965000"/>
    <x v="0"/>
    <s v="Cunninghams"/>
    <s v="Sale"/>
    <n v="3121"/>
    <n v="2"/>
    <n v="1"/>
    <n v="0"/>
    <n v="158"/>
    <n v="1900"/>
    <s v="8 Neptune St"/>
    <s v="Richmond"/>
    <x v="1"/>
    <x v="1"/>
    <x v="5"/>
    <x v="0"/>
  </r>
  <r>
    <x v="132"/>
    <n v="1250000"/>
    <x v="0"/>
    <s v="Cunninghams"/>
    <s v="Auction"/>
    <n v="3065"/>
    <n v="3"/>
    <n v="1"/>
    <n v="1"/>
    <n v="113"/>
    <n v="1890"/>
    <s v="431 George St"/>
    <s v="Fitzroy"/>
    <x v="1"/>
    <x v="1"/>
    <x v="5"/>
    <x v="0"/>
  </r>
  <r>
    <x v="132"/>
    <n v="1365000"/>
    <x v="0"/>
    <s v="Cunninghams"/>
    <s v="Sale"/>
    <n v="3121"/>
    <n v="3"/>
    <n v="1"/>
    <n v="1"/>
    <n v="301"/>
    <n v="1935"/>
    <s v="6 Kennedy St"/>
    <s v="Richmond"/>
    <x v="1"/>
    <x v="1"/>
    <x v="5"/>
    <x v="0"/>
  </r>
  <r>
    <x v="132"/>
    <n v="420000"/>
    <x v="1"/>
    <s v="Jones and Jones"/>
    <s v="Auction"/>
    <n v="3128"/>
    <n v="2"/>
    <n v="1"/>
    <n v="1"/>
    <n v="0"/>
    <n v="1970"/>
    <s v="1/14 Alexander St"/>
    <s v="Box Hill"/>
    <x v="2"/>
    <x v="3"/>
    <x v="5"/>
    <x v="0"/>
  </r>
  <r>
    <x v="132"/>
    <n v="925000"/>
    <x v="1"/>
    <s v="Zimmerman"/>
    <s v="Sale"/>
    <n v="3142"/>
    <n v="2"/>
    <n v="2"/>
    <n v="2"/>
    <n v="0"/>
    <n v="1970"/>
    <s v="4/8 Bruce St"/>
    <s v="Toorak"/>
    <x v="12"/>
    <x v="2"/>
    <x v="5"/>
    <x v="0"/>
  </r>
  <r>
    <x v="132"/>
    <n v="2170000"/>
    <x v="0"/>
    <s v="Jones and Jones"/>
    <s v="Sale"/>
    <n v="3142"/>
    <n v="5"/>
    <n v="1"/>
    <n v="0"/>
    <n v="333"/>
    <m/>
    <s v="3 Mell St"/>
    <s v="Toorak"/>
    <x v="12"/>
    <x v="2"/>
    <x v="5"/>
    <x v="0"/>
  </r>
  <r>
    <x v="132"/>
    <n v="4000000"/>
    <x v="0"/>
    <s v="Flanders &amp; Fish"/>
    <s v="Auction"/>
    <n v="3142"/>
    <n v="4"/>
    <n v="4"/>
    <n v="4"/>
    <n v="324"/>
    <m/>
    <s v="1 Ross St"/>
    <s v="Toorak"/>
    <x v="12"/>
    <x v="2"/>
    <x v="5"/>
    <x v="0"/>
  </r>
  <r>
    <x v="132"/>
    <n v="1600000"/>
    <x v="0"/>
    <s v="Cunninghams"/>
    <s v="Auction"/>
    <n v="3205"/>
    <n v="3"/>
    <n v="2"/>
    <n v="1"/>
    <n v="88"/>
    <n v="1890"/>
    <s v="157 Napier St"/>
    <s v="South Melbourne"/>
    <x v="5"/>
    <x v="2"/>
    <x v="5"/>
    <x v="0"/>
  </r>
  <r>
    <x v="132"/>
    <n v="870000"/>
    <x v="0"/>
    <s v="Cunninghams"/>
    <s v="Sale"/>
    <n v="3058"/>
    <n v="3"/>
    <n v="1"/>
    <n v="1"/>
    <n v="371"/>
    <n v="1980"/>
    <s v="24 Webb St"/>
    <s v="Coburg"/>
    <x v="3"/>
    <x v="1"/>
    <x v="5"/>
    <x v="0"/>
  </r>
  <r>
    <x v="132"/>
    <n v="642000"/>
    <x v="0"/>
    <s v="Flanders &amp; Fish"/>
    <s v="Auction"/>
    <n v="3034"/>
    <n v="3"/>
    <n v="1"/>
    <n v="1"/>
    <n v="590"/>
    <n v="1960"/>
    <s v="63 Doyle St"/>
    <s v="Avondale Heights"/>
    <x v="8"/>
    <x v="0"/>
    <x v="5"/>
    <x v="0"/>
  </r>
  <r>
    <x v="132"/>
    <n v="1045000"/>
    <x v="0"/>
    <s v="Cunninghams"/>
    <s v="Sale"/>
    <n v="3166"/>
    <n v="3"/>
    <n v="1"/>
    <n v="2"/>
    <n v="643"/>
    <m/>
    <s v="56 Burlington St"/>
    <s v="Oakleigh"/>
    <x v="6"/>
    <x v="2"/>
    <x v="5"/>
    <x v="0"/>
  </r>
  <r>
    <x v="132"/>
    <n v="455500"/>
    <x v="1"/>
    <s v="Metro Ladder"/>
    <s v="Sale"/>
    <n v="3207"/>
    <n v="1"/>
    <n v="1"/>
    <n v="1"/>
    <n v="0"/>
    <n v="2002"/>
    <s v="403/99 Nott St"/>
    <s v="Port Melbourne"/>
    <x v="13"/>
    <x v="2"/>
    <x v="5"/>
    <x v="0"/>
  </r>
  <r>
    <x v="132"/>
    <n v="755000"/>
    <x v="2"/>
    <s v="Jones and Jones"/>
    <s v="Auction"/>
    <n v="3011"/>
    <n v="2"/>
    <n v="2"/>
    <n v="1"/>
    <n v="97"/>
    <m/>
    <s v="2 Skipper La"/>
    <s v="Seddon"/>
    <x v="4"/>
    <x v="0"/>
    <x v="5"/>
    <x v="0"/>
  </r>
  <r>
    <x v="132"/>
    <n v="900000"/>
    <x v="0"/>
    <s v="Cunninghams"/>
    <s v="Auction"/>
    <n v="3108"/>
    <n v="3"/>
    <n v="2"/>
    <n v="2"/>
    <n v="366"/>
    <n v="2013"/>
    <s v="31 Massey St"/>
    <s v="Doncaster"/>
    <x v="16"/>
    <x v="3"/>
    <x v="5"/>
    <x v="0"/>
  </r>
  <r>
    <x v="132"/>
    <n v="990000"/>
    <x v="0"/>
    <s v="Property Barons"/>
    <s v="Auction"/>
    <n v="3107"/>
    <n v="4"/>
    <n v="2"/>
    <n v="2"/>
    <n v="652"/>
    <n v="1973"/>
    <s v="157 Swanston St"/>
    <s v="Templestowe Lower"/>
    <x v="16"/>
    <x v="3"/>
    <x v="5"/>
    <x v="0"/>
  </r>
  <r>
    <x v="132"/>
    <n v="392250"/>
    <x v="0"/>
    <s v="Best Bricks"/>
    <s v="Auction"/>
    <n v="3015"/>
    <n v="2"/>
    <n v="1"/>
    <n v="2"/>
    <n v="462"/>
    <n v="1970"/>
    <s v="2/77 Vernon St"/>
    <s v="South Kingsville"/>
    <x v="11"/>
    <x v="0"/>
    <x v="5"/>
    <x v="0"/>
  </r>
  <r>
    <x v="132"/>
    <n v="491500"/>
    <x v="1"/>
    <s v="Zimmerman"/>
    <s v="Sale"/>
    <n v="3016"/>
    <n v="2"/>
    <n v="1"/>
    <n v="1"/>
    <n v="0"/>
    <n v="1970"/>
    <s v="6/13 Dover Rd"/>
    <s v="Williamstown"/>
    <x v="11"/>
    <x v="0"/>
    <x v="5"/>
    <x v="0"/>
  </r>
  <r>
    <x v="132"/>
    <n v="835000"/>
    <x v="0"/>
    <s v="Melbourne Homes"/>
    <s v="Sale"/>
    <n v="3015"/>
    <n v="3"/>
    <n v="1"/>
    <n v="3"/>
    <n v="459"/>
    <m/>
    <s v="13 Abbott St"/>
    <s v="Spotswood"/>
    <x v="11"/>
    <x v="0"/>
    <x v="5"/>
    <x v="0"/>
  </r>
  <r>
    <x v="132"/>
    <n v="330000"/>
    <x v="1"/>
    <s v="Metro Ladder"/>
    <s v="Sale"/>
    <n v="3163"/>
    <n v="1"/>
    <n v="1"/>
    <n v="1"/>
    <n v="0"/>
    <n v="1970"/>
    <s v="1/78 Railway Rd"/>
    <s v="Carnegie"/>
    <x v="9"/>
    <x v="2"/>
    <x v="5"/>
    <x v="0"/>
  </r>
  <r>
    <x v="132"/>
    <n v="725000"/>
    <x v="1"/>
    <s v="Metro Ladder"/>
    <s v="Sale"/>
    <n v="3204"/>
    <n v="2"/>
    <n v="1"/>
    <n v="1"/>
    <n v="227"/>
    <n v="1990"/>
    <s v="2/15 Jasper Rd"/>
    <s v="Bentleigh"/>
    <x v="9"/>
    <x v="2"/>
    <x v="5"/>
    <x v="0"/>
  </r>
  <r>
    <x v="132"/>
    <n v="1110000"/>
    <x v="1"/>
    <s v="Metro Ladder"/>
    <s v="Sale"/>
    <n v="3162"/>
    <n v="3"/>
    <n v="2"/>
    <n v="1"/>
    <n v="299"/>
    <m/>
    <s v="5 Field St"/>
    <s v="Caulfield South"/>
    <x v="9"/>
    <x v="2"/>
    <x v="5"/>
    <x v="0"/>
  </r>
  <r>
    <x v="132"/>
    <n v="1162500"/>
    <x v="0"/>
    <s v="Cunninghams"/>
    <s v="Sale"/>
    <n v="3072"/>
    <n v="3"/>
    <n v="2"/>
    <n v="2"/>
    <n v="463"/>
    <n v="1920"/>
    <s v="21 Gillingham St"/>
    <s v="Preston"/>
    <x v="10"/>
    <x v="1"/>
    <x v="5"/>
    <x v="0"/>
  </r>
  <r>
    <x v="132"/>
    <n v="1286000"/>
    <x v="0"/>
    <s v="Best Bricks"/>
    <s v="Sale"/>
    <n v="3070"/>
    <n v="2"/>
    <n v="1"/>
    <n v="1"/>
    <n v="245"/>
    <n v="1890"/>
    <s v="43 Christmas St"/>
    <s v="Northcote"/>
    <x v="10"/>
    <x v="1"/>
    <x v="5"/>
    <x v="0"/>
  </r>
  <r>
    <x v="132"/>
    <n v="1400000"/>
    <x v="0"/>
    <s v="Melbourne Homes"/>
    <s v="Sale"/>
    <n v="3070"/>
    <n v="3"/>
    <n v="1"/>
    <n v="1"/>
    <n v="335"/>
    <m/>
    <s v="23 Howitt St"/>
    <s v="Northcote"/>
    <x v="10"/>
    <x v="1"/>
    <x v="5"/>
    <x v="0"/>
  </r>
  <r>
    <x v="132"/>
    <n v="672000"/>
    <x v="2"/>
    <s v="Cunninghams"/>
    <s v="Sale"/>
    <n v="3101"/>
    <n v="2"/>
    <n v="1"/>
    <n v="1"/>
    <n v="0"/>
    <n v="1980"/>
    <s v="3/37 Atkins St"/>
    <s v="Kew"/>
    <x v="14"/>
    <x v="2"/>
    <x v="5"/>
    <x v="0"/>
  </r>
  <r>
    <x v="132"/>
    <n v="900000"/>
    <x v="1"/>
    <s v="Jones and Jones"/>
    <s v="Sale"/>
    <n v="3124"/>
    <n v="2"/>
    <n v="1"/>
    <n v="1"/>
    <n v="150"/>
    <n v="1970"/>
    <s v="2/25 Hazel St"/>
    <s v="Camberwell"/>
    <x v="14"/>
    <x v="2"/>
    <x v="5"/>
    <x v="0"/>
  </r>
  <r>
    <x v="132"/>
    <n v="1580000"/>
    <x v="0"/>
    <s v="Cunninghams"/>
    <s v="Sale"/>
    <n v="3187"/>
    <n v="3"/>
    <n v="2"/>
    <n v="2"/>
    <n v="597"/>
    <m/>
    <s v="10 MacKie Gr"/>
    <s v="Brighton East"/>
    <x v="15"/>
    <x v="2"/>
    <x v="5"/>
    <x v="0"/>
  </r>
  <r>
    <x v="132"/>
    <n v="840000"/>
    <x v="0"/>
    <s v="Property Barons"/>
    <s v="Sale"/>
    <n v="3085"/>
    <n v="4"/>
    <n v="2"/>
    <n v="2"/>
    <n v="761"/>
    <n v="1970"/>
    <s v="5 Kurdian Ct"/>
    <s v="Yallambie"/>
    <x v="17"/>
    <x v="1"/>
    <x v="5"/>
    <x v="0"/>
  </r>
  <r>
    <x v="133"/>
    <n v="370000"/>
    <x v="1"/>
    <s v="Maxwells"/>
    <s v="Auction"/>
    <n v="3184"/>
    <n v="1"/>
    <n v="1"/>
    <n v="1"/>
    <n v="0"/>
    <n v="1960"/>
    <s v="7/76 Mitford St"/>
    <s v="Elwood"/>
    <x v="5"/>
    <x v="2"/>
    <x v="5"/>
    <x v="0"/>
  </r>
  <r>
    <x v="133"/>
    <n v="875000"/>
    <x v="0"/>
    <s v="Property Barons"/>
    <s v="Sale"/>
    <n v="3182"/>
    <n v="2"/>
    <n v="1"/>
    <n v="0"/>
    <n v="94"/>
    <m/>
    <s v="74 Chapel St"/>
    <s v="St Kilda"/>
    <x v="5"/>
    <x v="2"/>
    <x v="5"/>
    <x v="0"/>
  </r>
  <r>
    <x v="133"/>
    <n v="1250000"/>
    <x v="0"/>
    <s v="Sanders"/>
    <s v="Auction"/>
    <n v="3205"/>
    <n v="3"/>
    <n v="2"/>
    <n v="1"/>
    <n v="108"/>
    <n v="1890"/>
    <s v="24 Lyell St"/>
    <s v="South Melbourne"/>
    <x v="5"/>
    <x v="2"/>
    <x v="5"/>
    <x v="0"/>
  </r>
  <r>
    <x v="133"/>
    <n v="1950000"/>
    <x v="0"/>
    <s v="Metro Ladder"/>
    <s v="Sale"/>
    <n v="3182"/>
    <n v="4"/>
    <n v="2"/>
    <n v="2"/>
    <n v="436"/>
    <n v="1880"/>
    <s v="30 Odessa St"/>
    <s v="St Kilda"/>
    <x v="5"/>
    <x v="2"/>
    <x v="5"/>
    <x v="0"/>
  </r>
  <r>
    <x v="133"/>
    <n v="370000"/>
    <x v="1"/>
    <s v="Cunninghams"/>
    <s v="Auction"/>
    <n v="3055"/>
    <n v="2"/>
    <n v="1"/>
    <n v="1"/>
    <n v="0"/>
    <n v="1970"/>
    <s v="8/109 Melville Rd"/>
    <s v="Brunswick West"/>
    <x v="3"/>
    <x v="1"/>
    <x v="5"/>
    <x v="0"/>
  </r>
  <r>
    <x v="133"/>
    <n v="480000"/>
    <x v="0"/>
    <s v="Metro Ladder"/>
    <s v="Sale"/>
    <n v="3046"/>
    <n v="2"/>
    <n v="1"/>
    <n v="2"/>
    <n v="0"/>
    <m/>
    <s v="8a Pines Gr"/>
    <s v="Oak Park"/>
    <x v="3"/>
    <x v="1"/>
    <x v="5"/>
    <x v="0"/>
  </r>
  <r>
    <x v="133"/>
    <n v="800000"/>
    <x v="0"/>
    <s v="Cunninghams"/>
    <s v="Sale"/>
    <n v="3043"/>
    <n v="4"/>
    <n v="2"/>
    <n v="2"/>
    <n v="719"/>
    <n v="2000"/>
    <s v="18 Primula Bvd"/>
    <s v="Gowanbrae"/>
    <x v="3"/>
    <x v="0"/>
    <x v="5"/>
    <x v="0"/>
  </r>
  <r>
    <x v="133"/>
    <n v="960000"/>
    <x v="0"/>
    <s v="Metro Ladder"/>
    <s v="Sale"/>
    <n v="3044"/>
    <n v="3"/>
    <n v="2"/>
    <n v="2"/>
    <n v="501"/>
    <n v="1960"/>
    <s v="130 Essex St"/>
    <s v="Pascoe Vale"/>
    <x v="3"/>
    <x v="1"/>
    <x v="5"/>
    <x v="0"/>
  </r>
  <r>
    <x v="133"/>
    <n v="457000"/>
    <x v="1"/>
    <s v="Property Barons"/>
    <s v="Sale"/>
    <n v="3040"/>
    <n v="2"/>
    <n v="1"/>
    <n v="1"/>
    <n v="0"/>
    <m/>
    <s v="7/18 Raleigh St"/>
    <s v="Essendon"/>
    <x v="8"/>
    <x v="0"/>
    <x v="5"/>
    <x v="0"/>
  </r>
  <r>
    <x v="133"/>
    <n v="890000"/>
    <x v="0"/>
    <s v="Metro Ladder"/>
    <s v="Auction"/>
    <n v="3032"/>
    <n v="3"/>
    <n v="1"/>
    <n v="1"/>
    <n v="242"/>
    <n v="1920"/>
    <s v="62 Mirams St"/>
    <s v="Ascot Vale"/>
    <x v="8"/>
    <x v="0"/>
    <x v="5"/>
    <x v="0"/>
  </r>
  <r>
    <x v="133"/>
    <n v="1365000"/>
    <x v="0"/>
    <s v="Maxwells"/>
    <s v="Sale"/>
    <n v="3031"/>
    <n v="4"/>
    <n v="2"/>
    <n v="1"/>
    <n v="242"/>
    <m/>
    <s v="42 McCracken St"/>
    <s v="Kensington"/>
    <x v="8"/>
    <x v="1"/>
    <x v="5"/>
    <x v="0"/>
  </r>
  <r>
    <x v="133"/>
    <n v="1016500"/>
    <x v="0"/>
    <s v="Metro Ladder"/>
    <s v="Sale"/>
    <n v="3207"/>
    <n v="2"/>
    <n v="1"/>
    <n v="1"/>
    <n v="131"/>
    <m/>
    <s v="404 Bay St"/>
    <s v="Port Melbourne"/>
    <x v="13"/>
    <x v="2"/>
    <x v="5"/>
    <x v="0"/>
  </r>
  <r>
    <x v="133"/>
    <n v="701000"/>
    <x v="0"/>
    <s v="Jones and Jones"/>
    <s v="Auction"/>
    <n v="3011"/>
    <n v="2"/>
    <n v="1"/>
    <n v="0"/>
    <n v="164"/>
    <n v="1910"/>
    <s v="278 Nicholson St"/>
    <s v="Seddon"/>
    <x v="4"/>
    <x v="0"/>
    <x v="5"/>
    <x v="0"/>
  </r>
  <r>
    <x v="133"/>
    <n v="884500"/>
    <x v="0"/>
    <s v="Jones and Jones"/>
    <s v="Sale"/>
    <n v="3032"/>
    <n v="3"/>
    <n v="2"/>
    <n v="2"/>
    <n v="211"/>
    <n v="2005"/>
    <s v="12 Ibis Pl"/>
    <s v="Maribyrnong"/>
    <x v="4"/>
    <x v="0"/>
    <x v="5"/>
    <x v="0"/>
  </r>
  <r>
    <x v="133"/>
    <n v="930000"/>
    <x v="0"/>
    <s v="Cunninghams"/>
    <s v="Auction"/>
    <n v="3032"/>
    <n v="5"/>
    <n v="2"/>
    <n v="2"/>
    <n v="330"/>
    <m/>
    <s v="4 Kallara Gr"/>
    <s v="Maribyrnong"/>
    <x v="4"/>
    <x v="0"/>
    <x v="5"/>
    <x v="0"/>
  </r>
  <r>
    <x v="133"/>
    <n v="800000"/>
    <x v="1"/>
    <s v="Property Barons"/>
    <s v="Auction"/>
    <n v="3108"/>
    <n v="3"/>
    <n v="2"/>
    <n v="2"/>
    <n v="267"/>
    <n v="1991"/>
    <s v="3/6 Hepburn Rd"/>
    <s v="Doncaster"/>
    <x v="16"/>
    <x v="3"/>
    <x v="5"/>
    <x v="0"/>
  </r>
  <r>
    <x v="133"/>
    <n v="1830000"/>
    <x v="0"/>
    <s v="Flanders &amp; Fish"/>
    <s v="Sale"/>
    <n v="3163"/>
    <n v="4"/>
    <n v="2"/>
    <n v="2"/>
    <n v="687"/>
    <n v="1983"/>
    <s v="4 Vine Gr"/>
    <s v="Carnegie"/>
    <x v="9"/>
    <x v="2"/>
    <x v="5"/>
    <x v="0"/>
  </r>
  <r>
    <x v="133"/>
    <n v="390000"/>
    <x v="1"/>
    <s v="Cunninghams"/>
    <s v="Auction"/>
    <n v="3073"/>
    <n v="2"/>
    <n v="1"/>
    <n v="1"/>
    <n v="133"/>
    <n v="2012"/>
    <s v="2/14 Ludeman Ct"/>
    <s v="Reservoir"/>
    <x v="10"/>
    <x v="1"/>
    <x v="5"/>
    <x v="0"/>
  </r>
  <r>
    <x v="133"/>
    <n v="605000"/>
    <x v="1"/>
    <s v="Cunninghams"/>
    <s v="Sale"/>
    <n v="3072"/>
    <n v="3"/>
    <n v="1"/>
    <n v="2"/>
    <n v="192"/>
    <m/>
    <s v="3/18 Furzer St"/>
    <s v="Preston"/>
    <x v="10"/>
    <x v="1"/>
    <x v="5"/>
    <x v="0"/>
  </r>
  <r>
    <x v="133"/>
    <n v="900000"/>
    <x v="0"/>
    <s v="Cunninghams"/>
    <s v="Sale"/>
    <n v="3071"/>
    <n v="2"/>
    <n v="1"/>
    <n v="1"/>
    <n v="497"/>
    <m/>
    <s v="279 Mansfield St"/>
    <s v="Thornbury"/>
    <x v="10"/>
    <x v="1"/>
    <x v="5"/>
    <x v="0"/>
  </r>
  <r>
    <x v="133"/>
    <n v="591500"/>
    <x v="0"/>
    <s v="Property Barons"/>
    <s v="Sale"/>
    <n v="3020"/>
    <n v="3"/>
    <n v="1"/>
    <n v="2"/>
    <n v="427"/>
    <m/>
    <s v="165 Morris St"/>
    <s v="Sunshine"/>
    <x v="0"/>
    <x v="0"/>
    <x v="5"/>
    <x v="0"/>
  </r>
  <r>
    <x v="133"/>
    <n v="685000"/>
    <x v="0"/>
    <s v="Cunninghams"/>
    <s v="Sale"/>
    <n v="3042"/>
    <n v="3"/>
    <n v="2"/>
    <n v="2"/>
    <n v="260"/>
    <m/>
    <s v="2a Flinders St"/>
    <s v="Keilor Park"/>
    <x v="0"/>
    <x v="0"/>
    <x v="5"/>
    <x v="0"/>
  </r>
  <r>
    <x v="133"/>
    <n v="370000"/>
    <x v="1"/>
    <s v="Sanders"/>
    <s v="Auction"/>
    <n v="3122"/>
    <n v="1"/>
    <n v="1"/>
    <n v="1"/>
    <n v="0"/>
    <n v="2014"/>
    <s v="109/311 Burwood Rd"/>
    <s v="Hawthorn"/>
    <x v="14"/>
    <x v="2"/>
    <x v="5"/>
    <x v="0"/>
  </r>
  <r>
    <x v="133"/>
    <n v="732000"/>
    <x v="2"/>
    <s v="Cunninghams"/>
    <s v="Sale"/>
    <n v="3101"/>
    <n v="3"/>
    <n v="1"/>
    <n v="1"/>
    <n v="904"/>
    <n v="1980"/>
    <s v="5/93 Princess St"/>
    <s v="Kew"/>
    <x v="14"/>
    <x v="2"/>
    <x v="5"/>
    <x v="0"/>
  </r>
  <r>
    <x v="133"/>
    <n v="1010000"/>
    <x v="0"/>
    <s v="Cunninghams"/>
    <s v="Auction"/>
    <n v="3103"/>
    <n v="2"/>
    <n v="1"/>
    <n v="0"/>
    <n v="1611"/>
    <m/>
    <s v="5 Shrimpton Ct"/>
    <s v="Balwyn"/>
    <x v="14"/>
    <x v="2"/>
    <x v="5"/>
    <x v="0"/>
  </r>
  <r>
    <x v="133"/>
    <n v="1700000"/>
    <x v="0"/>
    <s v="Cunninghams"/>
    <s v="Sale"/>
    <n v="3123"/>
    <n v="5"/>
    <n v="3"/>
    <n v="2"/>
    <n v="431"/>
    <n v="1920"/>
    <s v="748 Burwood Rd"/>
    <s v="Hawthorn East"/>
    <x v="14"/>
    <x v="2"/>
    <x v="5"/>
    <x v="0"/>
  </r>
  <r>
    <x v="133"/>
    <n v="1750000"/>
    <x v="0"/>
    <s v="Jones and Jones"/>
    <s v="Sale"/>
    <n v="3102"/>
    <n v="3"/>
    <n v="2"/>
    <n v="4"/>
    <n v="611"/>
    <n v="1930"/>
    <s v="2 Violet Gr"/>
    <s v="Kew East"/>
    <x v="14"/>
    <x v="2"/>
    <x v="5"/>
    <x v="0"/>
  </r>
  <r>
    <x v="133"/>
    <n v="1751000"/>
    <x v="0"/>
    <s v="Jones and Jones"/>
    <s v="Sale"/>
    <n v="3127"/>
    <n v="4"/>
    <n v="1"/>
    <n v="3"/>
    <n v="627"/>
    <m/>
    <s v="40 Grovedale Rd"/>
    <s v="Surrey Hills"/>
    <x v="14"/>
    <x v="2"/>
    <x v="5"/>
    <x v="0"/>
  </r>
  <r>
    <x v="133"/>
    <n v="2752000"/>
    <x v="0"/>
    <s v="Jones and Jones"/>
    <s v="Sale"/>
    <n v="3147"/>
    <n v="5"/>
    <n v="4"/>
    <n v="2"/>
    <n v="1075"/>
    <n v="2010"/>
    <s v="15 Comas Gr"/>
    <s v="Ashburton"/>
    <x v="14"/>
    <x v="2"/>
    <x v="5"/>
    <x v="0"/>
  </r>
  <r>
    <x v="133"/>
    <n v="1875000"/>
    <x v="0"/>
    <s v="Maxwells"/>
    <s v="Sale"/>
    <n v="3186"/>
    <n v="3"/>
    <n v="2"/>
    <n v="2"/>
    <n v="275"/>
    <n v="1991"/>
    <s v="7 Chavasse St"/>
    <s v="Brighton"/>
    <x v="15"/>
    <x v="2"/>
    <x v="5"/>
    <x v="0"/>
  </r>
  <r>
    <x v="133"/>
    <n v="480000"/>
    <x v="1"/>
    <s v="Property Barons"/>
    <s v="Auction"/>
    <n v="3079"/>
    <n v="2"/>
    <n v="1"/>
    <n v="1"/>
    <n v="0"/>
    <m/>
    <s v="9/88 Marshall St"/>
    <s v="Ivanhoe"/>
    <x v="17"/>
    <x v="3"/>
    <x v="5"/>
    <x v="0"/>
  </r>
  <r>
    <x v="134"/>
    <n v="1200000"/>
    <x v="2"/>
    <s v="Zimmerman"/>
    <s v="Auction"/>
    <n v="3146"/>
    <n v="3"/>
    <n v="2"/>
    <n v="2"/>
    <n v="541"/>
    <m/>
    <s v="7 Hope St"/>
    <s v="Glen Iris"/>
    <x v="12"/>
    <x v="2"/>
    <x v="5"/>
    <x v="0"/>
  </r>
  <r>
    <x v="134"/>
    <n v="670000"/>
    <x v="0"/>
    <s v="Flanders &amp; Fish"/>
    <s v="Sale"/>
    <n v="3046"/>
    <n v="3"/>
    <n v="1"/>
    <n v="1"/>
    <n v="652"/>
    <m/>
    <s v="123 Glenroy Rd"/>
    <s v="Glenroy"/>
    <x v="3"/>
    <x v="1"/>
    <x v="5"/>
    <x v="0"/>
  </r>
  <r>
    <x v="134"/>
    <n v="772000"/>
    <x v="0"/>
    <s v="Melbourne Homes"/>
    <s v="Auction"/>
    <n v="3056"/>
    <n v="1"/>
    <n v="1"/>
    <n v="1"/>
    <n v="147"/>
    <n v="1890"/>
    <s v="10 Cliff St"/>
    <s v="Brunswick"/>
    <x v="3"/>
    <x v="1"/>
    <x v="5"/>
    <x v="0"/>
  </r>
  <r>
    <x v="134"/>
    <n v="790000"/>
    <x v="1"/>
    <s v="Maxwells"/>
    <s v="Auction"/>
    <n v="3032"/>
    <n v="3"/>
    <n v="2"/>
    <n v="1"/>
    <n v="0"/>
    <m/>
    <s v="106/246 Union Rd"/>
    <s v="Ascot Vale"/>
    <x v="8"/>
    <x v="0"/>
    <x v="5"/>
    <x v="0"/>
  </r>
  <r>
    <x v="134"/>
    <n v="910000"/>
    <x v="0"/>
    <s v="Melbourne Homes"/>
    <s v="Sale"/>
    <n v="3042"/>
    <n v="3"/>
    <n v="1"/>
    <n v="1"/>
    <n v="775"/>
    <m/>
    <s v="75 King St"/>
    <s v="Airport West"/>
    <x v="8"/>
    <x v="0"/>
    <x v="5"/>
    <x v="0"/>
  </r>
  <r>
    <x v="134"/>
    <n v="625000"/>
    <x v="1"/>
    <s v="Jones and Jones"/>
    <s v="Auction"/>
    <n v="3125"/>
    <n v="3"/>
    <n v="2"/>
    <n v="1"/>
    <n v="0"/>
    <n v="2002"/>
    <s v="14/1 Conservatory Dr"/>
    <s v="Burwood"/>
    <x v="6"/>
    <x v="2"/>
    <x v="5"/>
    <x v="0"/>
  </r>
  <r>
    <x v="134"/>
    <n v="1291000"/>
    <x v="0"/>
    <s v="Maxwells"/>
    <s v="Auction"/>
    <n v="3031"/>
    <n v="3"/>
    <n v="1"/>
    <n v="1"/>
    <n v="416"/>
    <m/>
    <s v="61 Bangalore St"/>
    <s v="Kensington"/>
    <x v="13"/>
    <x v="1"/>
    <x v="5"/>
    <x v="0"/>
  </r>
  <r>
    <x v="134"/>
    <n v="1320000"/>
    <x v="0"/>
    <s v="Cunninghams"/>
    <s v="Sale"/>
    <n v="3032"/>
    <n v="3"/>
    <n v="2"/>
    <n v="2"/>
    <n v="645"/>
    <n v="1900"/>
    <s v="33 Newstead St"/>
    <s v="Maribyrnong"/>
    <x v="4"/>
    <x v="0"/>
    <x v="5"/>
    <x v="0"/>
  </r>
  <r>
    <x v="134"/>
    <n v="1200000"/>
    <x v="0"/>
    <s v="Jones and Jones"/>
    <s v="Sale"/>
    <n v="3188"/>
    <n v="4"/>
    <n v="2"/>
    <n v="2"/>
    <n v="0"/>
    <n v="2002"/>
    <s v="4 Dane Rd"/>
    <s v="Hampton East"/>
    <x v="7"/>
    <x v="2"/>
    <x v="5"/>
    <x v="0"/>
  </r>
  <r>
    <x v="134"/>
    <n v="1250000"/>
    <x v="2"/>
    <s v="Metro Ladder"/>
    <s v="Sale"/>
    <n v="3204"/>
    <n v="3"/>
    <n v="2"/>
    <n v="2"/>
    <n v="326"/>
    <n v="2000"/>
    <s v="44 Thompson St"/>
    <s v="Ormond"/>
    <x v="9"/>
    <x v="2"/>
    <x v="5"/>
    <x v="0"/>
  </r>
  <r>
    <x v="134"/>
    <n v="1260000"/>
    <x v="0"/>
    <s v="Melbourne Homes"/>
    <s v="Sale"/>
    <n v="3163"/>
    <n v="3"/>
    <n v="1"/>
    <n v="1"/>
    <n v="345"/>
    <n v="1940"/>
    <s v="3 Short St"/>
    <s v="Murrumbeena"/>
    <x v="9"/>
    <x v="2"/>
    <x v="5"/>
    <x v="0"/>
  </r>
  <r>
    <x v="134"/>
    <n v="2600000"/>
    <x v="0"/>
    <s v="Cunninghams"/>
    <s v="Auction"/>
    <n v="3185"/>
    <n v="4"/>
    <n v="3"/>
    <n v="2"/>
    <n v="701"/>
    <n v="1885"/>
    <s v="53 Shoobra Rd"/>
    <s v="Elsternwick"/>
    <x v="9"/>
    <x v="2"/>
    <x v="5"/>
    <x v="0"/>
  </r>
  <r>
    <x v="134"/>
    <n v="587000"/>
    <x v="0"/>
    <s v="Property Barons"/>
    <s v="Sale"/>
    <n v="3020"/>
    <n v="3"/>
    <n v="1"/>
    <n v="1"/>
    <n v="694"/>
    <m/>
    <s v="122 Glengala Rd"/>
    <s v="Sunshine West"/>
    <x v="0"/>
    <x v="0"/>
    <x v="5"/>
    <x v="0"/>
  </r>
  <r>
    <x v="134"/>
    <n v="621000"/>
    <x v="0"/>
    <s v="Property Barons"/>
    <s v="Sale"/>
    <n v="3020"/>
    <n v="4"/>
    <n v="1"/>
    <n v="1"/>
    <n v="700"/>
    <n v="1950"/>
    <s v="18 Raymond St"/>
    <s v="Sunshine West"/>
    <x v="0"/>
    <x v="0"/>
    <x v="5"/>
    <x v="0"/>
  </r>
  <r>
    <x v="134"/>
    <n v="2275000"/>
    <x v="0"/>
    <s v="Cunninghams"/>
    <s v="Sale"/>
    <n v="3186"/>
    <n v="3"/>
    <n v="2"/>
    <n v="1"/>
    <n v="359"/>
    <m/>
    <s v="6 Hamilton St"/>
    <s v="Brighton"/>
    <x v="15"/>
    <x v="2"/>
    <x v="5"/>
    <x v="0"/>
  </r>
  <r>
    <x v="134"/>
    <n v="405000"/>
    <x v="1"/>
    <s v="Property Barons"/>
    <s v="Sale"/>
    <n v="3079"/>
    <n v="1"/>
    <n v="1"/>
    <n v="1"/>
    <n v="0"/>
    <n v="1960"/>
    <s v="3/204 The Boulevard"/>
    <s v="Ivanhoe East"/>
    <x v="17"/>
    <x v="3"/>
    <x v="5"/>
    <x v="0"/>
  </r>
  <r>
    <x v="135"/>
    <n v="945000"/>
    <x v="1"/>
    <s v="Cunninghams"/>
    <s v="Sale"/>
    <n v="3121"/>
    <n v="3"/>
    <n v="2"/>
    <n v="1"/>
    <n v="0"/>
    <n v="1999"/>
    <s v="301/633 Church St"/>
    <s v="Richmond"/>
    <x v="1"/>
    <x v="1"/>
    <x v="5"/>
    <x v="0"/>
  </r>
  <r>
    <x v="135"/>
    <n v="608000"/>
    <x v="2"/>
    <s v="Sanders"/>
    <s v="Sale"/>
    <n v="3046"/>
    <n v="4"/>
    <n v="2"/>
    <n v="1"/>
    <n v="252"/>
    <n v="2014"/>
    <s v="1/112 Cardinal Rd"/>
    <s v="Glenroy"/>
    <x v="3"/>
    <x v="1"/>
    <x v="5"/>
    <x v="0"/>
  </r>
  <r>
    <x v="135"/>
    <n v="631000"/>
    <x v="0"/>
    <s v="Cunninghams"/>
    <s v="Sale"/>
    <n v="3043"/>
    <n v="3"/>
    <n v="2"/>
    <n v="2"/>
    <n v="608"/>
    <n v="2001"/>
    <s v="1 Gowanbrae Dr"/>
    <s v="Gowanbrae"/>
    <x v="3"/>
    <x v="0"/>
    <x v="5"/>
    <x v="0"/>
  </r>
  <r>
    <x v="135"/>
    <n v="657000"/>
    <x v="2"/>
    <s v="Cunninghams"/>
    <s v="Auction"/>
    <n v="3058"/>
    <n v="2"/>
    <n v="1"/>
    <n v="2"/>
    <n v="138"/>
    <m/>
    <s v="38 Budds St"/>
    <s v="Coburg"/>
    <x v="3"/>
    <x v="1"/>
    <x v="5"/>
    <x v="0"/>
  </r>
  <r>
    <x v="135"/>
    <n v="700500"/>
    <x v="0"/>
    <s v="Flanders &amp; Fish"/>
    <s v="Sale"/>
    <n v="3060"/>
    <n v="4"/>
    <n v="2"/>
    <n v="2"/>
    <n v="467"/>
    <n v="1997"/>
    <s v="19 Stanford Cl"/>
    <s v="Fawkner"/>
    <x v="3"/>
    <x v="1"/>
    <x v="5"/>
    <x v="0"/>
  </r>
  <r>
    <x v="135"/>
    <n v="792000"/>
    <x v="0"/>
    <s v="Cunninghams"/>
    <s v="Sale"/>
    <n v="3044"/>
    <n v="3"/>
    <n v="1"/>
    <n v="2"/>
    <n v="582"/>
    <m/>
    <s v="7 Longview St"/>
    <s v="Pascoe Vale"/>
    <x v="3"/>
    <x v="1"/>
    <x v="5"/>
    <x v="0"/>
  </r>
  <r>
    <x v="135"/>
    <n v="892000"/>
    <x v="2"/>
    <s v="Metro Ladder"/>
    <s v="Sale"/>
    <n v="3057"/>
    <n v="3"/>
    <n v="2"/>
    <n v="1"/>
    <n v="0"/>
    <n v="1995"/>
    <s v="217 Stewart St"/>
    <s v="Brunswick East"/>
    <x v="3"/>
    <x v="1"/>
    <x v="5"/>
    <x v="0"/>
  </r>
  <r>
    <x v="135"/>
    <n v="940000"/>
    <x v="0"/>
    <s v="Cunninghams"/>
    <s v="Sale"/>
    <n v="3044"/>
    <n v="3"/>
    <n v="1"/>
    <n v="1"/>
    <n v="589"/>
    <n v="1970"/>
    <s v="3 Fawkner Rd"/>
    <s v="Pascoe Vale"/>
    <x v="3"/>
    <x v="1"/>
    <x v="5"/>
    <x v="0"/>
  </r>
  <r>
    <x v="135"/>
    <n v="810000"/>
    <x v="0"/>
    <s v="Maxwells"/>
    <s v="Auction"/>
    <n v="3040"/>
    <n v="3"/>
    <n v="1"/>
    <n v="2"/>
    <n v="368"/>
    <m/>
    <s v="27 Ruby St"/>
    <s v="Essendon West"/>
    <x v="8"/>
    <x v="0"/>
    <x v="5"/>
    <x v="0"/>
  </r>
  <r>
    <x v="135"/>
    <n v="1505000"/>
    <x v="0"/>
    <s v="Jones and Jones"/>
    <s v="Sale"/>
    <n v="3040"/>
    <n v="3"/>
    <n v="2"/>
    <n v="2"/>
    <n v="625"/>
    <m/>
    <s v="1 Braemar St"/>
    <s v="Essendon"/>
    <x v="8"/>
    <x v="0"/>
    <x v="5"/>
    <x v="0"/>
  </r>
  <r>
    <x v="135"/>
    <n v="400000"/>
    <x v="1"/>
    <s v="Sanders"/>
    <s v="Auction"/>
    <n v="3000"/>
    <n v="1"/>
    <n v="1"/>
    <n v="1"/>
    <n v="0"/>
    <n v="2005"/>
    <s v="816/300 Swanston St"/>
    <s v="Melbourne"/>
    <x v="13"/>
    <x v="1"/>
    <x v="5"/>
    <x v="0"/>
  </r>
  <r>
    <x v="135"/>
    <n v="773000"/>
    <x v="0"/>
    <s v="Cunninghams"/>
    <s v="Sale"/>
    <n v="3012"/>
    <n v="4"/>
    <n v="1"/>
    <n v="2"/>
    <n v="333"/>
    <n v="1970"/>
    <s v="14 Howard St"/>
    <s v="Maidstone"/>
    <x v="4"/>
    <x v="0"/>
    <x v="5"/>
    <x v="0"/>
  </r>
  <r>
    <x v="135"/>
    <n v="930000"/>
    <x v="0"/>
    <s v="Melbourne Homes"/>
    <s v="Auction"/>
    <n v="3015"/>
    <n v="3"/>
    <n v="1"/>
    <n v="1"/>
    <n v="307"/>
    <m/>
    <s v="39 Elizabeth St"/>
    <s v="Newport"/>
    <x v="11"/>
    <x v="0"/>
    <x v="5"/>
    <x v="0"/>
  </r>
  <r>
    <x v="135"/>
    <n v="1390000"/>
    <x v="0"/>
    <s v="Cunninghams"/>
    <s v="Auction"/>
    <n v="3204"/>
    <n v="4"/>
    <n v="2"/>
    <n v="2"/>
    <n v="666"/>
    <n v="1937"/>
    <s v="13 Parker St"/>
    <s v="Ormond"/>
    <x v="9"/>
    <x v="2"/>
    <x v="5"/>
    <x v="0"/>
  </r>
  <r>
    <x v="135"/>
    <n v="650000"/>
    <x v="0"/>
    <s v="Cunninghams"/>
    <s v="Auction"/>
    <n v="3073"/>
    <n v="4"/>
    <n v="1"/>
    <n v="2"/>
    <n v="650"/>
    <n v="1965"/>
    <s v="104 Royal Pde"/>
    <s v="Reservoir"/>
    <x v="10"/>
    <x v="1"/>
    <x v="5"/>
    <x v="0"/>
  </r>
  <r>
    <x v="135"/>
    <n v="840000"/>
    <x v="0"/>
    <s v="Cunninghams"/>
    <s v="Auction"/>
    <n v="3073"/>
    <n v="2"/>
    <n v="1"/>
    <n v="1"/>
    <n v="714"/>
    <m/>
    <s v="16 Cool St"/>
    <s v="Reservoir"/>
    <x v="10"/>
    <x v="1"/>
    <x v="5"/>
    <x v="0"/>
  </r>
  <r>
    <x v="135"/>
    <n v="701000"/>
    <x v="0"/>
    <s v="Property Barons"/>
    <s v="Sale"/>
    <n v="3020"/>
    <n v="3"/>
    <n v="1"/>
    <n v="1"/>
    <n v="550"/>
    <m/>
    <s v="15 Hampshire Rd"/>
    <s v="Sunshine"/>
    <x v="0"/>
    <x v="0"/>
    <x v="5"/>
    <x v="0"/>
  </r>
  <r>
    <x v="135"/>
    <n v="1825000"/>
    <x v="0"/>
    <s v="Zimmerman"/>
    <s v="Sale"/>
    <n v="3146"/>
    <n v="4"/>
    <n v="3"/>
    <n v="2"/>
    <n v="366"/>
    <n v="1999"/>
    <s v="27 Sunhill Rd"/>
    <s v="Glen Iris"/>
    <x v="14"/>
    <x v="2"/>
    <x v="5"/>
    <x v="0"/>
  </r>
  <r>
    <x v="135"/>
    <n v="1000000"/>
    <x v="0"/>
    <s v="Property Barons"/>
    <s v="Sale"/>
    <n v="3084"/>
    <n v="3"/>
    <n v="2"/>
    <n v="1"/>
    <n v="422"/>
    <m/>
    <s v="35 Beverley Rd"/>
    <s v="Heidelberg"/>
    <x v="17"/>
    <x v="3"/>
    <x v="5"/>
    <x v="0"/>
  </r>
  <r>
    <x v="135"/>
    <n v="1030000"/>
    <x v="0"/>
    <s v="Property Barons"/>
    <s v="Sale"/>
    <n v="3084"/>
    <n v="3"/>
    <n v="3"/>
    <n v="2"/>
    <n v="649"/>
    <n v="2017"/>
    <s v="36 Buckingham Dr"/>
    <s v="Heidelberg"/>
    <x v="17"/>
    <x v="3"/>
    <x v="5"/>
    <x v="0"/>
  </r>
  <r>
    <x v="135"/>
    <n v="1615000"/>
    <x v="0"/>
    <s v="Property Barons"/>
    <s v="Sale"/>
    <n v="3079"/>
    <n v="4"/>
    <n v="2"/>
    <n v="3"/>
    <n v="758"/>
    <m/>
    <s v="7 Dudley St"/>
    <s v="Ivanhoe"/>
    <x v="17"/>
    <x v="3"/>
    <x v="5"/>
    <x v="0"/>
  </r>
  <r>
    <x v="136"/>
    <n v="910000"/>
    <x v="2"/>
    <s v="Jones and Jones"/>
    <s v="Sale"/>
    <n v="3066"/>
    <n v="3"/>
    <n v="1"/>
    <n v="1"/>
    <n v="171"/>
    <m/>
    <s v="130 Perry St"/>
    <s v="Collingwood"/>
    <x v="1"/>
    <x v="1"/>
    <x v="5"/>
    <x v="0"/>
  </r>
  <r>
    <x v="136"/>
    <n v="1075000"/>
    <x v="0"/>
    <s v="Jones and Jones"/>
    <s v="Sale"/>
    <n v="3121"/>
    <n v="3"/>
    <n v="1"/>
    <n v="0"/>
    <n v="148"/>
    <m/>
    <s v="3 Mary St"/>
    <s v="Richmond"/>
    <x v="1"/>
    <x v="1"/>
    <x v="5"/>
    <x v="0"/>
  </r>
  <r>
    <x v="136"/>
    <n v="545000"/>
    <x v="1"/>
    <s v="Flanders &amp; Fish"/>
    <s v="Sale"/>
    <n v="3146"/>
    <n v="2"/>
    <n v="1"/>
    <n v="0"/>
    <n v="0"/>
    <m/>
    <s v="1/64 Edgar St N"/>
    <s v="Glen Iris"/>
    <x v="12"/>
    <x v="2"/>
    <x v="5"/>
    <x v="0"/>
  </r>
  <r>
    <x v="136"/>
    <n v="600000"/>
    <x v="1"/>
    <s v="Metro Ladder"/>
    <s v="Sale"/>
    <n v="3181"/>
    <n v="2"/>
    <n v="1"/>
    <n v="1"/>
    <n v="1043"/>
    <m/>
    <s v="6/213 Dandenong Rd"/>
    <s v="Windsor"/>
    <x v="12"/>
    <x v="2"/>
    <x v="5"/>
    <x v="0"/>
  </r>
  <r>
    <x v="136"/>
    <n v="2623000"/>
    <x v="0"/>
    <s v="Sanders"/>
    <s v="Sale"/>
    <n v="3206"/>
    <n v="3"/>
    <n v="2"/>
    <n v="2"/>
    <n v="181"/>
    <n v="2010"/>
    <s v="171 Ashworth St"/>
    <s v="Middle Park"/>
    <x v="5"/>
    <x v="2"/>
    <x v="5"/>
    <x v="0"/>
  </r>
  <r>
    <x v="136"/>
    <n v="600000"/>
    <x v="1"/>
    <s v="Jones and Jones"/>
    <s v="Sale"/>
    <n v="3039"/>
    <n v="2"/>
    <n v="1"/>
    <n v="1"/>
    <n v="166"/>
    <n v="1965"/>
    <s v="4/6 Turner St"/>
    <s v="Moonee Ponds"/>
    <x v="8"/>
    <x v="0"/>
    <x v="5"/>
    <x v="0"/>
  </r>
  <r>
    <x v="136"/>
    <n v="650000"/>
    <x v="0"/>
    <s v="Property Barons"/>
    <s v="Auction"/>
    <n v="3033"/>
    <n v="3"/>
    <n v="1"/>
    <n v="1"/>
    <n v="538"/>
    <n v="1970"/>
    <s v="121 Sterling Dr"/>
    <s v="Keilor East"/>
    <x v="8"/>
    <x v="0"/>
    <x v="5"/>
    <x v="0"/>
  </r>
  <r>
    <x v="136"/>
    <n v="680000"/>
    <x v="2"/>
    <s v="Flanders &amp; Fish"/>
    <s v="Sale"/>
    <n v="3167"/>
    <n v="3"/>
    <n v="2"/>
    <n v="1"/>
    <n v="189"/>
    <m/>
    <s v="2/232 Warrigal Rd"/>
    <s v="Oakleigh South"/>
    <x v="6"/>
    <x v="4"/>
    <x v="5"/>
    <x v="0"/>
  </r>
  <r>
    <x v="136"/>
    <n v="1635000"/>
    <x v="0"/>
    <s v="Cunninghams"/>
    <s v="Sale"/>
    <n v="3051"/>
    <n v="3"/>
    <n v="1"/>
    <n v="0"/>
    <n v="517"/>
    <m/>
    <s v="90 Molesworth St"/>
    <s v="North Melbourne"/>
    <x v="13"/>
    <x v="1"/>
    <x v="5"/>
    <x v="0"/>
  </r>
  <r>
    <x v="136"/>
    <n v="450000"/>
    <x v="1"/>
    <s v="Jones and Jones"/>
    <s v="Sale"/>
    <n v="3011"/>
    <n v="2"/>
    <n v="1"/>
    <n v="2"/>
    <n v="0"/>
    <n v="1970"/>
    <s v="24/294 Nicholson St"/>
    <s v="Seddon"/>
    <x v="4"/>
    <x v="0"/>
    <x v="5"/>
    <x v="0"/>
  </r>
  <r>
    <x v="136"/>
    <n v="826000"/>
    <x v="0"/>
    <s v="Metro Ladder"/>
    <s v="Sale"/>
    <n v="3019"/>
    <n v="2"/>
    <n v="1"/>
    <n v="2"/>
    <n v="667"/>
    <n v="1950"/>
    <s v="160 Duke St"/>
    <s v="Braybrook"/>
    <x v="4"/>
    <x v="0"/>
    <x v="5"/>
    <x v="0"/>
  </r>
  <r>
    <x v="136"/>
    <n v="851000"/>
    <x v="1"/>
    <s v="Jones and Jones"/>
    <s v="Sale"/>
    <n v="3105"/>
    <n v="3"/>
    <n v="1"/>
    <n v="2"/>
    <n v="385"/>
    <n v="2000"/>
    <s v="19a Elizabeth St"/>
    <s v="Bulleen"/>
    <x v="16"/>
    <x v="3"/>
    <x v="5"/>
    <x v="0"/>
  </r>
  <r>
    <x v="136"/>
    <n v="1020000"/>
    <x v="0"/>
    <s v="Jones and Jones"/>
    <s v="Sale"/>
    <n v="3189"/>
    <n v="3"/>
    <n v="1"/>
    <n v="3"/>
    <n v="771"/>
    <m/>
    <s v="23 Fiddes St"/>
    <s v="Moorabbin"/>
    <x v="7"/>
    <x v="2"/>
    <x v="5"/>
    <x v="0"/>
  </r>
  <r>
    <x v="136"/>
    <n v="965000"/>
    <x v="2"/>
    <s v="Jones and Jones"/>
    <s v="Sale"/>
    <n v="3165"/>
    <n v="3"/>
    <n v="2"/>
    <n v="1"/>
    <n v="283"/>
    <n v="2010"/>
    <s v="5a Cavalier St"/>
    <s v="Bentleigh East"/>
    <x v="9"/>
    <x v="2"/>
    <x v="5"/>
    <x v="0"/>
  </r>
  <r>
    <x v="136"/>
    <n v="1040000"/>
    <x v="0"/>
    <s v="Metro Ladder"/>
    <s v="Auction"/>
    <n v="3165"/>
    <n v="3"/>
    <n v="2"/>
    <n v="2"/>
    <n v="598"/>
    <n v="1970"/>
    <s v="19 Kurrajong St"/>
    <s v="Bentleigh East"/>
    <x v="9"/>
    <x v="2"/>
    <x v="5"/>
    <x v="0"/>
  </r>
  <r>
    <x v="136"/>
    <n v="1420000"/>
    <x v="0"/>
    <s v="Jones and Jones"/>
    <s v="Sale"/>
    <n v="3163"/>
    <n v="3"/>
    <n v="1"/>
    <n v="1"/>
    <n v="700"/>
    <m/>
    <s v="12 Wahroongaa Rd"/>
    <s v="Murrumbeena"/>
    <x v="9"/>
    <x v="2"/>
    <x v="5"/>
    <x v="0"/>
  </r>
  <r>
    <x v="136"/>
    <n v="260000"/>
    <x v="1"/>
    <s v="Flanders &amp; Fish"/>
    <s v="Auction"/>
    <n v="3071"/>
    <n v="1"/>
    <n v="1"/>
    <n v="1"/>
    <n v="0"/>
    <n v="1970"/>
    <s v="6/112 Ballantyne St"/>
    <s v="Thornbury"/>
    <x v="10"/>
    <x v="1"/>
    <x v="5"/>
    <x v="0"/>
  </r>
  <r>
    <x v="136"/>
    <n v="1250000"/>
    <x v="0"/>
    <s v="Melbourne Homes"/>
    <s v="Sale"/>
    <n v="3072"/>
    <n v="3"/>
    <n v="1"/>
    <n v="2"/>
    <n v="644"/>
    <n v="1980"/>
    <s v="6 Dalgety St"/>
    <s v="Preston"/>
    <x v="10"/>
    <x v="1"/>
    <x v="5"/>
    <x v="0"/>
  </r>
  <r>
    <x v="136"/>
    <n v="335000"/>
    <x v="1"/>
    <s v="Jones and Jones"/>
    <s v="Auction"/>
    <n v="3122"/>
    <n v="1"/>
    <n v="1"/>
    <n v="1"/>
    <n v="3132"/>
    <m/>
    <s v="16/557 Glenferrie Rd"/>
    <s v="Hawthorn"/>
    <x v="14"/>
    <x v="2"/>
    <x v="5"/>
    <x v="0"/>
  </r>
  <r>
    <x v="136"/>
    <n v="1700000"/>
    <x v="0"/>
    <s v="Flanders &amp; Fish"/>
    <s v="Auction"/>
    <n v="3104"/>
    <n v="3"/>
    <n v="2"/>
    <n v="3"/>
    <n v="763"/>
    <n v="1960"/>
    <s v="1 Bolinda Rd"/>
    <s v="Balwyn North"/>
    <x v="14"/>
    <x v="2"/>
    <x v="5"/>
    <x v="0"/>
  </r>
  <r>
    <x v="136"/>
    <n v="1878000"/>
    <x v="0"/>
    <s v="Jones and Jones"/>
    <s v="Auction"/>
    <n v="3101"/>
    <n v="3"/>
    <n v="2"/>
    <n v="1"/>
    <n v="392"/>
    <n v="2015"/>
    <s v="8 Merrion Pl"/>
    <s v="Kew"/>
    <x v="14"/>
    <x v="2"/>
    <x v="5"/>
    <x v="0"/>
  </r>
  <r>
    <x v="136"/>
    <n v="675000"/>
    <x v="0"/>
    <s v="Cunninghams"/>
    <s v="Auction"/>
    <n v="3081"/>
    <n v="3"/>
    <n v="1"/>
    <n v="2"/>
    <n v="665"/>
    <m/>
    <s v="131 Outhwaite Rd"/>
    <s v="Heidelberg West"/>
    <x v="17"/>
    <x v="3"/>
    <x v="5"/>
    <x v="0"/>
  </r>
  <r>
    <x v="137"/>
    <n v="600000"/>
    <x v="1"/>
    <s v="Jones and Jones"/>
    <s v="Sale"/>
    <n v="3141"/>
    <n v="2"/>
    <n v="1"/>
    <n v="2"/>
    <n v="0"/>
    <n v="1970"/>
    <s v="15/2 Gordon Gr"/>
    <s v="South Yarra"/>
    <x v="12"/>
    <x v="2"/>
    <x v="5"/>
    <x v="0"/>
  </r>
  <r>
    <x v="137"/>
    <n v="600000"/>
    <x v="1"/>
    <s v="Jones and Jones"/>
    <s v="Sale"/>
    <n v="3056"/>
    <n v="2"/>
    <n v="1"/>
    <n v="1"/>
    <n v="768"/>
    <n v="1970"/>
    <s v="6/837 Park St"/>
    <s v="Brunswick"/>
    <x v="3"/>
    <x v="1"/>
    <x v="5"/>
    <x v="0"/>
  </r>
  <r>
    <x v="137"/>
    <n v="1008000"/>
    <x v="0"/>
    <s v="Jones and Jones"/>
    <s v="Sale"/>
    <n v="3058"/>
    <n v="2"/>
    <n v="1"/>
    <n v="3"/>
    <n v="457"/>
    <n v="1940"/>
    <s v="2 Franklin St"/>
    <s v="Coburg"/>
    <x v="3"/>
    <x v="1"/>
    <x v="5"/>
    <x v="0"/>
  </r>
  <r>
    <x v="137"/>
    <n v="410000"/>
    <x v="1"/>
    <s v="Metro Ladder"/>
    <s v="Sale"/>
    <n v="3039"/>
    <n v="2"/>
    <n v="1"/>
    <n v="1"/>
    <n v="0"/>
    <n v="1970"/>
    <s v="6/9 St James St"/>
    <s v="Moonee Ponds"/>
    <x v="8"/>
    <x v="0"/>
    <x v="5"/>
    <x v="0"/>
  </r>
  <r>
    <x v="137"/>
    <n v="1500000"/>
    <x v="0"/>
    <s v="Flanders &amp; Fish"/>
    <s v="Sale"/>
    <n v="3147"/>
    <n v="4"/>
    <n v="2"/>
    <n v="2"/>
    <n v="621"/>
    <n v="2000"/>
    <s v="4 Scenic Dr"/>
    <s v="Ashwood"/>
    <x v="6"/>
    <x v="2"/>
    <x v="5"/>
    <x v="0"/>
  </r>
  <r>
    <x v="137"/>
    <n v="420000"/>
    <x v="1"/>
    <s v="Sanders"/>
    <s v="Auction"/>
    <n v="3012"/>
    <n v="2"/>
    <n v="1"/>
    <n v="1"/>
    <n v="781"/>
    <n v="2013"/>
    <s v="4/17 Beaumont Pde"/>
    <s v="West Footscray"/>
    <x v="4"/>
    <x v="0"/>
    <x v="5"/>
    <x v="0"/>
  </r>
  <r>
    <x v="137"/>
    <n v="699000"/>
    <x v="2"/>
    <s v="Sanders"/>
    <s v="Auction"/>
    <n v="3011"/>
    <n v="4"/>
    <n v="2"/>
    <n v="2"/>
    <n v="0"/>
    <n v="2015"/>
    <s v="216a Ballarat Rd"/>
    <s v="Footscray"/>
    <x v="4"/>
    <x v="0"/>
    <x v="5"/>
    <x v="0"/>
  </r>
  <r>
    <x v="137"/>
    <n v="888000"/>
    <x v="2"/>
    <s v="Jones and Jones"/>
    <s v="Sale"/>
    <n v="3108"/>
    <n v="3"/>
    <n v="2"/>
    <n v="1"/>
    <n v="192"/>
    <m/>
    <s v="2 Eildon St"/>
    <s v="Doncaster"/>
    <x v="16"/>
    <x v="3"/>
    <x v="5"/>
    <x v="0"/>
  </r>
  <r>
    <x v="137"/>
    <n v="840000"/>
    <x v="2"/>
    <s v="Maxwells"/>
    <s v="Sale"/>
    <n v="3015"/>
    <n v="4"/>
    <n v="3"/>
    <n v="2"/>
    <n v="278"/>
    <n v="2015"/>
    <s v="118 The Avenue"/>
    <s v="Spotswood"/>
    <x v="11"/>
    <x v="0"/>
    <x v="5"/>
    <x v="0"/>
  </r>
  <r>
    <x v="137"/>
    <n v="695000"/>
    <x v="1"/>
    <s v="Metro Ladder"/>
    <s v="Sale"/>
    <n v="3163"/>
    <n v="2"/>
    <n v="1"/>
    <n v="1"/>
    <n v="1035"/>
    <n v="1963"/>
    <s v="2/143 Grange Rd"/>
    <s v="Glen Huntly"/>
    <x v="9"/>
    <x v="2"/>
    <x v="5"/>
    <x v="0"/>
  </r>
  <r>
    <x v="137"/>
    <n v="1143000"/>
    <x v="0"/>
    <s v="Cunninghams"/>
    <s v="Sale"/>
    <n v="3071"/>
    <n v="2"/>
    <n v="1"/>
    <n v="2"/>
    <n v="431"/>
    <m/>
    <s v="138 Raleigh St"/>
    <s v="Thornbury"/>
    <x v="10"/>
    <x v="1"/>
    <x v="5"/>
    <x v="0"/>
  </r>
  <r>
    <x v="137"/>
    <n v="630000"/>
    <x v="1"/>
    <s v="Jones and Jones"/>
    <s v="Sale"/>
    <n v="3122"/>
    <n v="2"/>
    <n v="1"/>
    <n v="1"/>
    <n v="71"/>
    <m/>
    <s v="9/4 Lisson Gr"/>
    <s v="Hawthorn"/>
    <x v="14"/>
    <x v="2"/>
    <x v="5"/>
    <x v="0"/>
  </r>
  <r>
    <x v="137"/>
    <n v="1650000"/>
    <x v="0"/>
    <s v="Zimmerman"/>
    <s v="Auction"/>
    <n v="3123"/>
    <n v="3"/>
    <n v="2"/>
    <n v="2"/>
    <n v="302"/>
    <m/>
    <s v="22 Miami St"/>
    <s v="Hawthorn East"/>
    <x v="14"/>
    <x v="2"/>
    <x v="5"/>
    <x v="0"/>
  </r>
  <r>
    <x v="137"/>
    <n v="1931000"/>
    <x v="0"/>
    <s v="Jones and Jones"/>
    <s v="Sale"/>
    <n v="3146"/>
    <n v="3"/>
    <n v="2"/>
    <n v="2"/>
    <n v="648"/>
    <n v="1975"/>
    <s v="24 Brandon St"/>
    <s v="Glen Iris"/>
    <x v="14"/>
    <x v="2"/>
    <x v="5"/>
    <x v="0"/>
  </r>
  <r>
    <x v="137"/>
    <n v="1250000"/>
    <x v="0"/>
    <s v="Maxwells"/>
    <s v="Auction"/>
    <n v="3188"/>
    <n v="4"/>
    <n v="3"/>
    <n v="2"/>
    <n v="398"/>
    <n v="2014"/>
    <s v="43 Fewster Rd"/>
    <s v="Hampton"/>
    <x v="15"/>
    <x v="2"/>
    <x v="5"/>
    <x v="0"/>
  </r>
  <r>
    <x v="137"/>
    <n v="1352500"/>
    <x v="1"/>
    <s v="Metro Ladder"/>
    <s v="Sale"/>
    <n v="3186"/>
    <n v="3"/>
    <n v="2"/>
    <n v="1"/>
    <n v="280"/>
    <n v="1993"/>
    <s v="23a Chelsea St"/>
    <s v="Brighton"/>
    <x v="15"/>
    <x v="2"/>
    <x v="5"/>
    <x v="0"/>
  </r>
  <r>
    <x v="137"/>
    <n v="1650000"/>
    <x v="0"/>
    <s v="Metro Ladder"/>
    <s v="Auction"/>
    <n v="3187"/>
    <n v="4"/>
    <n v="3"/>
    <n v="2"/>
    <n v="598"/>
    <n v="1948"/>
    <s v="139 Thomas St"/>
    <s v="Brighton East"/>
    <x v="15"/>
    <x v="2"/>
    <x v="5"/>
    <x v="0"/>
  </r>
  <r>
    <x v="137"/>
    <n v="1915000"/>
    <x v="0"/>
    <s v="Jones and Jones"/>
    <s v="Sale"/>
    <n v="3187"/>
    <n v="5"/>
    <n v="2"/>
    <n v="0"/>
    <n v="645"/>
    <n v="1970"/>
    <s v="3 Carrington Gr"/>
    <s v="Brighton East"/>
    <x v="15"/>
    <x v="2"/>
    <x v="5"/>
    <x v="0"/>
  </r>
  <r>
    <x v="138"/>
    <n v="546000"/>
    <x v="1"/>
    <s v="Metro Ladder"/>
    <s v="Auction"/>
    <n v="3143"/>
    <n v="2"/>
    <n v="1"/>
    <n v="0"/>
    <n v="0"/>
    <m/>
    <s v="3/50 Denbigh Rd"/>
    <s v="Armadale"/>
    <x v="12"/>
    <x v="2"/>
    <x v="5"/>
    <x v="0"/>
  </r>
  <r>
    <x v="138"/>
    <n v="1225000"/>
    <x v="0"/>
    <s v="Best Bricks"/>
    <s v="Sale"/>
    <n v="3182"/>
    <n v="3"/>
    <n v="1"/>
    <n v="1"/>
    <n v="248"/>
    <n v="2000"/>
    <s v="247 Barkly St"/>
    <s v="St Kilda"/>
    <x v="5"/>
    <x v="2"/>
    <x v="5"/>
    <x v="0"/>
  </r>
  <r>
    <x v="138"/>
    <n v="492000"/>
    <x v="2"/>
    <s v="Cunninghams"/>
    <s v="Sale"/>
    <n v="3060"/>
    <n v="3"/>
    <n v="1"/>
    <n v="1"/>
    <n v="208"/>
    <n v="2011"/>
    <s v="1/26 Tucker St"/>
    <s v="Fawkner"/>
    <x v="3"/>
    <x v="1"/>
    <x v="5"/>
    <x v="0"/>
  </r>
  <r>
    <x v="138"/>
    <n v="600000"/>
    <x v="2"/>
    <s v="Cunninghams"/>
    <s v="Sale"/>
    <n v="3044"/>
    <n v="3"/>
    <n v="3"/>
    <n v="1"/>
    <n v="205"/>
    <n v="1940"/>
    <s v="101 Northumberland Rd"/>
    <s v="Pascoe Vale"/>
    <x v="3"/>
    <x v="1"/>
    <x v="5"/>
    <x v="0"/>
  </r>
  <r>
    <x v="138"/>
    <n v="733000"/>
    <x v="1"/>
    <s v="Flanders &amp; Fish"/>
    <s v="Sale"/>
    <n v="3000"/>
    <n v="2"/>
    <n v="2"/>
    <n v="1"/>
    <n v="0"/>
    <n v="1965"/>
    <s v="507/325 Collins St"/>
    <s v="Melbourne"/>
    <x v="13"/>
    <x v="1"/>
    <x v="5"/>
    <x v="0"/>
  </r>
  <r>
    <x v="138"/>
    <n v="699000"/>
    <x v="2"/>
    <s v="Maxwells"/>
    <s v="Sale"/>
    <n v="3011"/>
    <n v="3"/>
    <n v="1"/>
    <n v="1"/>
    <n v="125"/>
    <n v="2000"/>
    <s v="2/25 Stanlake St"/>
    <s v="Footscray"/>
    <x v="4"/>
    <x v="0"/>
    <x v="5"/>
    <x v="0"/>
  </r>
  <r>
    <x v="138"/>
    <n v="793000"/>
    <x v="0"/>
    <s v="Best Bricks"/>
    <s v="Sale"/>
    <n v="3015"/>
    <n v="2"/>
    <n v="1"/>
    <n v="1"/>
    <n v="144"/>
    <n v="1995"/>
    <s v="16 Davies St"/>
    <s v="Newport"/>
    <x v="11"/>
    <x v="0"/>
    <x v="5"/>
    <x v="0"/>
  </r>
  <r>
    <x v="138"/>
    <n v="827500"/>
    <x v="2"/>
    <s v="Sanders"/>
    <s v="Sale"/>
    <n v="3015"/>
    <n v="4"/>
    <n v="3"/>
    <n v="2"/>
    <n v="221"/>
    <m/>
    <s v="1/27 Clyde St"/>
    <s v="Newport"/>
    <x v="11"/>
    <x v="0"/>
    <x v="5"/>
    <x v="0"/>
  </r>
  <r>
    <x v="138"/>
    <n v="2415000"/>
    <x v="0"/>
    <s v="Melbourne Homes"/>
    <s v="Sale"/>
    <n v="3015"/>
    <n v="5"/>
    <n v="3"/>
    <n v="2"/>
    <n v="803"/>
    <m/>
    <s v="4 Peel St"/>
    <s v="Newport"/>
    <x v="11"/>
    <x v="0"/>
    <x v="5"/>
    <x v="0"/>
  </r>
  <r>
    <x v="138"/>
    <n v="362000"/>
    <x v="1"/>
    <s v="Metro Ladder"/>
    <s v="Auction"/>
    <n v="3204"/>
    <n v="1"/>
    <n v="1"/>
    <n v="1"/>
    <n v="0"/>
    <n v="2010"/>
    <s v="10/21 Lillimur Rd"/>
    <s v="Ormond"/>
    <x v="9"/>
    <x v="2"/>
    <x v="5"/>
    <x v="0"/>
  </r>
  <r>
    <x v="138"/>
    <n v="340000"/>
    <x v="1"/>
    <s v="Cunninghams"/>
    <s v="Auction"/>
    <n v="3073"/>
    <n v="2"/>
    <n v="1"/>
    <n v="1"/>
    <n v="151"/>
    <n v="1975"/>
    <s v="6/5 Seaver Gr"/>
    <s v="Reservoir"/>
    <x v="10"/>
    <x v="1"/>
    <x v="5"/>
    <x v="0"/>
  </r>
  <r>
    <x v="138"/>
    <n v="475000"/>
    <x v="1"/>
    <s v="Property Barons"/>
    <s v="Auction"/>
    <n v="3073"/>
    <n v="3"/>
    <n v="1"/>
    <n v="2"/>
    <n v="521"/>
    <n v="2010"/>
    <s v="2/7 Colthur St"/>
    <s v="Reservoir"/>
    <x v="10"/>
    <x v="1"/>
    <x v="5"/>
    <x v="0"/>
  </r>
  <r>
    <x v="138"/>
    <n v="630000"/>
    <x v="1"/>
    <s v="Best Bricks"/>
    <s v="Sale"/>
    <n v="3070"/>
    <n v="2"/>
    <n v="2"/>
    <n v="1"/>
    <n v="0"/>
    <m/>
    <s v="3/412 High St"/>
    <s v="Northcote"/>
    <x v="10"/>
    <x v="1"/>
    <x v="5"/>
    <x v="0"/>
  </r>
  <r>
    <x v="138"/>
    <n v="972000"/>
    <x v="0"/>
    <s v="Jones and Jones"/>
    <s v="Sale"/>
    <n v="3071"/>
    <n v="2"/>
    <n v="1"/>
    <n v="0"/>
    <n v="229"/>
    <m/>
    <s v="6 Martin St"/>
    <s v="Thornbury"/>
    <x v="10"/>
    <x v="1"/>
    <x v="5"/>
    <x v="0"/>
  </r>
  <r>
    <x v="138"/>
    <n v="2513000"/>
    <x v="0"/>
    <s v="Cunninghams"/>
    <s v="Sale"/>
    <n v="3101"/>
    <n v="4"/>
    <n v="1"/>
    <n v="2"/>
    <n v="832"/>
    <m/>
    <s v="83 Normanby Rd"/>
    <s v="Kew"/>
    <x v="14"/>
    <x v="2"/>
    <x v="5"/>
    <x v="0"/>
  </r>
  <r>
    <x v="139"/>
    <n v="1045000"/>
    <x v="0"/>
    <s v="Cunninghams"/>
    <s v="Sale"/>
    <n v="3121"/>
    <n v="2"/>
    <n v="1"/>
    <n v="2"/>
    <n v="200"/>
    <n v="1900"/>
    <s v="58 Rooney St"/>
    <s v="Richmond"/>
    <x v="1"/>
    <x v="1"/>
    <x v="5"/>
    <x v="0"/>
  </r>
  <r>
    <x v="139"/>
    <n v="1435000"/>
    <x v="0"/>
    <s v="Cunninghams"/>
    <s v="Sale"/>
    <n v="3068"/>
    <n v="2"/>
    <n v="1"/>
    <n v="2"/>
    <n v="239"/>
    <n v="1900"/>
    <s v="17 Myrtle St"/>
    <s v="Clifton Hill"/>
    <x v="1"/>
    <x v="1"/>
    <x v="5"/>
    <x v="0"/>
  </r>
  <r>
    <x v="139"/>
    <n v="1200500"/>
    <x v="0"/>
    <s v="Metro Ladder"/>
    <s v="Sale"/>
    <n v="3182"/>
    <n v="2"/>
    <n v="1"/>
    <n v="0"/>
    <n v="201"/>
    <n v="1915"/>
    <s v="64 Havelock St"/>
    <s v="St Kilda"/>
    <x v="5"/>
    <x v="2"/>
    <x v="5"/>
    <x v="0"/>
  </r>
  <r>
    <x v="139"/>
    <n v="1075000"/>
    <x v="0"/>
    <s v="Jones and Jones"/>
    <s v="Auction"/>
    <n v="3056"/>
    <n v="2"/>
    <n v="1"/>
    <n v="0"/>
    <n v="311"/>
    <n v="1930"/>
    <s v="54 Davies St"/>
    <s v="Brunswick"/>
    <x v="3"/>
    <x v="1"/>
    <x v="5"/>
    <x v="0"/>
  </r>
  <r>
    <x v="139"/>
    <n v="850000"/>
    <x v="0"/>
    <s v="Jones and Jones"/>
    <s v="Auction"/>
    <n v="3031"/>
    <n v="3"/>
    <n v="2"/>
    <n v="0"/>
    <n v="162"/>
    <n v="1905"/>
    <s v="65 Victoria St"/>
    <s v="Flemington"/>
    <x v="8"/>
    <x v="1"/>
    <x v="5"/>
    <x v="0"/>
  </r>
  <r>
    <x v="139"/>
    <n v="1480000"/>
    <x v="0"/>
    <s v="Sanders"/>
    <s v="Sale"/>
    <n v="3032"/>
    <n v="4"/>
    <n v="2"/>
    <n v="2"/>
    <n v="597"/>
    <n v="1939"/>
    <s v="95 Walter St"/>
    <s v="Ascot Vale"/>
    <x v="8"/>
    <x v="0"/>
    <x v="5"/>
    <x v="0"/>
  </r>
  <r>
    <x v="139"/>
    <n v="1117000"/>
    <x v="0"/>
    <s v="Jones and Jones"/>
    <s v="Sale"/>
    <n v="3053"/>
    <n v="2"/>
    <n v="1"/>
    <n v="0"/>
    <n v="128"/>
    <n v="1890"/>
    <s v="27 Faraday St"/>
    <s v="Carlton"/>
    <x v="13"/>
    <x v="1"/>
    <x v="5"/>
    <x v="0"/>
  </r>
  <r>
    <x v="139"/>
    <n v="555000"/>
    <x v="2"/>
    <s v="Cunninghams"/>
    <s v="Auction"/>
    <n v="3012"/>
    <n v="3"/>
    <n v="1"/>
    <n v="2"/>
    <n v="210"/>
    <n v="2012"/>
    <s v="2/32 Burns St"/>
    <s v="Maidstone"/>
    <x v="4"/>
    <x v="0"/>
    <x v="5"/>
    <x v="0"/>
  </r>
  <r>
    <x v="139"/>
    <n v="661000"/>
    <x v="0"/>
    <s v="Metro Ladder"/>
    <s v="Sale"/>
    <n v="3011"/>
    <n v="2"/>
    <n v="1"/>
    <n v="1"/>
    <n v="132"/>
    <n v="1970"/>
    <s v="49 MacPherson St"/>
    <s v="Footscray"/>
    <x v="4"/>
    <x v="0"/>
    <x v="5"/>
    <x v="0"/>
  </r>
  <r>
    <x v="139"/>
    <n v="881500"/>
    <x v="0"/>
    <s v="Cunninghams"/>
    <s v="Sale"/>
    <n v="3167"/>
    <n v="4"/>
    <n v="2"/>
    <n v="2"/>
    <n v="581"/>
    <m/>
    <s v="9 Wicks Ct"/>
    <s v="Oakleigh South"/>
    <x v="7"/>
    <x v="4"/>
    <x v="5"/>
    <x v="0"/>
  </r>
  <r>
    <x v="139"/>
    <n v="975000"/>
    <x v="0"/>
    <s v="Jones and Jones"/>
    <s v="Auction"/>
    <n v="3189"/>
    <n v="3"/>
    <n v="1"/>
    <n v="2"/>
    <n v="650"/>
    <m/>
    <s v="5 Bruthen St"/>
    <s v="Moorabbin"/>
    <x v="7"/>
    <x v="2"/>
    <x v="5"/>
    <x v="0"/>
  </r>
  <r>
    <x v="139"/>
    <n v="1082000"/>
    <x v="0"/>
    <s v="Jones and Jones"/>
    <s v="Sale"/>
    <n v="3015"/>
    <n v="4"/>
    <n v="3"/>
    <n v="2"/>
    <n v="233"/>
    <n v="2011"/>
    <s v="51 Home Rd"/>
    <s v="Newport"/>
    <x v="11"/>
    <x v="0"/>
    <x v="5"/>
    <x v="0"/>
  </r>
  <r>
    <x v="139"/>
    <n v="1096000"/>
    <x v="1"/>
    <s v="Jones and Jones"/>
    <s v="Sale"/>
    <n v="3204"/>
    <n v="3"/>
    <n v="2"/>
    <n v="2"/>
    <n v="292"/>
    <m/>
    <s v="15a Dickens St"/>
    <s v="Bentleigh"/>
    <x v="9"/>
    <x v="2"/>
    <x v="5"/>
    <x v="0"/>
  </r>
  <r>
    <x v="139"/>
    <n v="450000"/>
    <x v="1"/>
    <s v="Cunninghams"/>
    <s v="Auction"/>
    <n v="3071"/>
    <n v="2"/>
    <n v="1"/>
    <n v="1"/>
    <n v="335"/>
    <n v="1960"/>
    <s v="2/104 Keon St"/>
    <s v="Thornbury"/>
    <x v="10"/>
    <x v="1"/>
    <x v="5"/>
    <x v="0"/>
  </r>
  <r>
    <x v="139"/>
    <n v="601000"/>
    <x v="1"/>
    <s v="Cunninghams"/>
    <s v="Sale"/>
    <n v="3070"/>
    <n v="2"/>
    <n v="1"/>
    <n v="1"/>
    <n v="0"/>
    <m/>
    <s v="9/162 Clarke St"/>
    <s v="Northcote"/>
    <x v="10"/>
    <x v="1"/>
    <x v="5"/>
    <x v="0"/>
  </r>
  <r>
    <x v="139"/>
    <n v="1315000"/>
    <x v="0"/>
    <s v="Cunninghams"/>
    <s v="Auction"/>
    <n v="3102"/>
    <n v="4"/>
    <n v="2"/>
    <n v="2"/>
    <n v="458"/>
    <n v="1930"/>
    <s v="36 Belford Rd"/>
    <s v="Kew East"/>
    <x v="14"/>
    <x v="2"/>
    <x v="5"/>
    <x v="0"/>
  </r>
  <r>
    <x v="139"/>
    <n v="1320000"/>
    <x v="0"/>
    <s v="Cunninghams"/>
    <s v="Auction"/>
    <n v="3147"/>
    <n v="3"/>
    <n v="1"/>
    <n v="2"/>
    <n v="1063"/>
    <m/>
    <s v="159 Ashburn Gr"/>
    <s v="Ashburton"/>
    <x v="14"/>
    <x v="2"/>
    <x v="5"/>
    <x v="0"/>
  </r>
  <r>
    <x v="139"/>
    <n v="1800000"/>
    <x v="0"/>
    <s v="Property Barons"/>
    <s v="Auction"/>
    <n v="3122"/>
    <n v="4"/>
    <n v="2"/>
    <n v="4"/>
    <n v="601"/>
    <n v="1940"/>
    <s v="466 Auburn Rd"/>
    <s v="Hawthorn"/>
    <x v="14"/>
    <x v="2"/>
    <x v="5"/>
    <x v="0"/>
  </r>
  <r>
    <x v="139"/>
    <n v="3105000"/>
    <x v="0"/>
    <s v="Cunninghams"/>
    <s v="Sale"/>
    <n v="3186"/>
    <n v="5"/>
    <n v="2"/>
    <n v="2"/>
    <n v="1045"/>
    <n v="1930"/>
    <s v="86 Dendy St"/>
    <s v="Brighton"/>
    <x v="15"/>
    <x v="2"/>
    <x v="5"/>
    <x v="0"/>
  </r>
  <r>
    <x v="139"/>
    <n v="808000"/>
    <x v="0"/>
    <s v="SJ"/>
    <s v="Sale"/>
    <n v="3087"/>
    <n v="3"/>
    <n v="2"/>
    <n v="2"/>
    <n v="265"/>
    <m/>
    <s v="45 Grace St"/>
    <s v="Watsonia"/>
    <x v="17"/>
    <x v="1"/>
    <x v="5"/>
    <x v="0"/>
  </r>
  <r>
    <x v="140"/>
    <n v="825000"/>
    <x v="2"/>
    <s v="Jones and Jones"/>
    <s v="Auction"/>
    <n v="3068"/>
    <n v="3"/>
    <n v="3"/>
    <n v="1"/>
    <n v="67"/>
    <n v="2010"/>
    <s v="18 Barries Pl"/>
    <s v="Clifton Hill"/>
    <x v="1"/>
    <x v="1"/>
    <x v="5"/>
    <x v="0"/>
  </r>
  <r>
    <x v="140"/>
    <n v="471500"/>
    <x v="1"/>
    <s v="Cunninghams"/>
    <s v="Sale"/>
    <n v="3143"/>
    <n v="2"/>
    <n v="1"/>
    <n v="1"/>
    <n v="0"/>
    <n v="1980"/>
    <s v="7/844 Malvern Rd"/>
    <s v="Armadale"/>
    <x v="12"/>
    <x v="2"/>
    <x v="5"/>
    <x v="0"/>
  </r>
  <r>
    <x v="140"/>
    <n v="687000"/>
    <x v="1"/>
    <s v="Flanders &amp; Fish"/>
    <s v="Sale"/>
    <n v="3141"/>
    <n v="1"/>
    <n v="1"/>
    <n v="2"/>
    <n v="0"/>
    <m/>
    <s v="11/56 Darling St"/>
    <s v="South Yarra"/>
    <x v="12"/>
    <x v="2"/>
    <x v="5"/>
    <x v="0"/>
  </r>
  <r>
    <x v="140"/>
    <n v="1072000"/>
    <x v="1"/>
    <s v="Flanders &amp; Fish"/>
    <s v="Sale"/>
    <n v="3141"/>
    <n v="3"/>
    <n v="1"/>
    <n v="0"/>
    <n v="0"/>
    <m/>
    <s v="82/390 Toorak Rd"/>
    <s v="South Yarra"/>
    <x v="12"/>
    <x v="2"/>
    <x v="5"/>
    <x v="0"/>
  </r>
  <r>
    <x v="140"/>
    <n v="690000"/>
    <x v="1"/>
    <s v="Maxwells"/>
    <s v="Auction"/>
    <n v="3205"/>
    <n v="2"/>
    <n v="2"/>
    <n v="2"/>
    <n v="0"/>
    <m/>
    <s v="72/1 Sandilands St"/>
    <s v="South Melbourne"/>
    <x v="5"/>
    <x v="2"/>
    <x v="5"/>
    <x v="0"/>
  </r>
  <r>
    <x v="140"/>
    <n v="1100000"/>
    <x v="1"/>
    <s v="Cunninghams"/>
    <s v="Sale"/>
    <n v="3207"/>
    <n v="2"/>
    <n v="2"/>
    <n v="1"/>
    <n v="0"/>
    <m/>
    <s v="903/107 Beach St"/>
    <s v="Port Melbourne"/>
    <x v="5"/>
    <x v="2"/>
    <x v="5"/>
    <x v="0"/>
  </r>
  <r>
    <x v="140"/>
    <n v="650000"/>
    <x v="0"/>
    <s v="Property Barons"/>
    <s v="Sale"/>
    <n v="3046"/>
    <n v="4"/>
    <n v="1"/>
    <n v="4"/>
    <n v="588"/>
    <m/>
    <s v="119 Middle St"/>
    <s v="Hadfield"/>
    <x v="3"/>
    <x v="1"/>
    <x v="5"/>
    <x v="0"/>
  </r>
  <r>
    <x v="140"/>
    <n v="660000"/>
    <x v="0"/>
    <s v="Property Barons"/>
    <s v="Sale"/>
    <n v="3046"/>
    <n v="3"/>
    <n v="1"/>
    <n v="2"/>
    <n v="657"/>
    <n v="1950"/>
    <s v="23 Cromwell St"/>
    <s v="Glenroy"/>
    <x v="3"/>
    <x v="1"/>
    <x v="5"/>
    <x v="0"/>
  </r>
  <r>
    <x v="140"/>
    <n v="587134"/>
    <x v="1"/>
    <s v="Jones and Jones"/>
    <s v="Auction"/>
    <n v="3051"/>
    <n v="2"/>
    <n v="1"/>
    <n v="1"/>
    <n v="0"/>
    <n v="1970"/>
    <s v="11/19 Wood St"/>
    <s v="North Melbourne"/>
    <x v="13"/>
    <x v="1"/>
    <x v="5"/>
    <x v="0"/>
  </r>
  <r>
    <x v="140"/>
    <n v="813000"/>
    <x v="0"/>
    <s v="Jones and Jones"/>
    <s v="Sale"/>
    <n v="3165"/>
    <n v="2"/>
    <n v="1"/>
    <n v="1"/>
    <n v="306"/>
    <m/>
    <s v="1/93 Tambet St"/>
    <s v="Bentleigh East"/>
    <x v="9"/>
    <x v="2"/>
    <x v="5"/>
    <x v="0"/>
  </r>
  <r>
    <x v="140"/>
    <n v="600000"/>
    <x v="1"/>
    <s v="Property Barons"/>
    <s v="Auction"/>
    <n v="3127"/>
    <n v="2"/>
    <n v="1"/>
    <n v="1"/>
    <n v="101"/>
    <n v="1975"/>
    <s v="7/92 Union Rd"/>
    <s v="Surrey Hills"/>
    <x v="14"/>
    <x v="2"/>
    <x v="5"/>
    <x v="0"/>
  </r>
  <r>
    <x v="140"/>
    <n v="1312000"/>
    <x v="0"/>
    <s v="Zimmerman"/>
    <s v="Auction"/>
    <n v="3101"/>
    <n v="4"/>
    <n v="2"/>
    <n v="1"/>
    <n v="687"/>
    <n v="1955"/>
    <s v="302 Cotham Rd"/>
    <s v="Kew"/>
    <x v="14"/>
    <x v="2"/>
    <x v="5"/>
    <x v="0"/>
  </r>
  <r>
    <x v="140"/>
    <n v="1735000"/>
    <x v="0"/>
    <s v="Metro Ladder"/>
    <s v="Sale"/>
    <n v="3146"/>
    <n v="3"/>
    <n v="2"/>
    <n v="3"/>
    <n v="680"/>
    <n v="1935"/>
    <s v="6 Beatrice St"/>
    <s v="Glen Iris"/>
    <x v="14"/>
    <x v="2"/>
    <x v="5"/>
    <x v="0"/>
  </r>
  <r>
    <x v="140"/>
    <n v="1920000"/>
    <x v="0"/>
    <s v="Jones and Jones"/>
    <s v="Auction"/>
    <n v="3123"/>
    <n v="4"/>
    <n v="2"/>
    <n v="2"/>
    <n v="749"/>
    <m/>
    <s v="3 Avenue Victoria"/>
    <s v="Hawthorn East"/>
    <x v="14"/>
    <x v="2"/>
    <x v="5"/>
    <x v="0"/>
  </r>
  <r>
    <x v="140"/>
    <n v="2490000"/>
    <x v="0"/>
    <s v="Cunninghams"/>
    <s v="Sale"/>
    <n v="3102"/>
    <n v="4"/>
    <n v="2"/>
    <n v="2"/>
    <n v="712"/>
    <m/>
    <s v="43 Oswin St"/>
    <s v="Kew East"/>
    <x v="14"/>
    <x v="2"/>
    <x v="5"/>
    <x v="0"/>
  </r>
  <r>
    <x v="140"/>
    <n v="1600000"/>
    <x v="0"/>
    <s v="Zimmerman"/>
    <s v="Auction"/>
    <n v="3186"/>
    <n v="3"/>
    <n v="2"/>
    <n v="2"/>
    <n v="266"/>
    <n v="2000"/>
    <s v="46 Roslyn St"/>
    <s v="Brighton"/>
    <x v="15"/>
    <x v="2"/>
    <x v="5"/>
    <x v="0"/>
  </r>
  <r>
    <x v="140"/>
    <n v="1635000"/>
    <x v="0"/>
    <s v="Jones and Jones"/>
    <s v="Sale"/>
    <n v="3186"/>
    <n v="3"/>
    <n v="1"/>
    <n v="2"/>
    <n v="366"/>
    <n v="1920"/>
    <s v="18 Rooding St"/>
    <s v="Brighton"/>
    <x v="15"/>
    <x v="2"/>
    <x v="5"/>
    <x v="0"/>
  </r>
  <r>
    <x v="140"/>
    <n v="758000"/>
    <x v="0"/>
    <s v="Property Barons"/>
    <s v="Sale"/>
    <n v="3081"/>
    <n v="4"/>
    <n v="1"/>
    <n v="1"/>
    <n v="632"/>
    <n v="1955"/>
    <s v="29 Morotai Pde"/>
    <s v="Heidelberg West"/>
    <x v="17"/>
    <x v="3"/>
    <x v="5"/>
    <x v="0"/>
  </r>
  <r>
    <x v="140"/>
    <n v="1101500"/>
    <x v="0"/>
    <s v="Cunninghams"/>
    <s v="Sale"/>
    <n v="3084"/>
    <n v="5"/>
    <n v="2"/>
    <n v="1"/>
    <n v="629"/>
    <n v="1960"/>
    <s v="20 Rowell St"/>
    <s v="Rosanna"/>
    <x v="17"/>
    <x v="3"/>
    <x v="5"/>
    <x v="0"/>
  </r>
  <r>
    <x v="141"/>
    <n v="640000"/>
    <x v="2"/>
    <s v="Property Barons"/>
    <s v="Auction"/>
    <n v="3068"/>
    <n v="2"/>
    <n v="1"/>
    <n v="1"/>
    <n v="0"/>
    <m/>
    <s v="53 John St"/>
    <s v="Clifton Hill"/>
    <x v="1"/>
    <x v="1"/>
    <x v="5"/>
    <x v="0"/>
  </r>
  <r>
    <x v="141"/>
    <n v="330000"/>
    <x v="1"/>
    <s v="Melbourne Homes"/>
    <s v="Auction"/>
    <n v="3141"/>
    <n v="1"/>
    <n v="1"/>
    <n v="1"/>
    <n v="0"/>
    <n v="2011"/>
    <s v="303/3 Clara St"/>
    <s v="South Yarra"/>
    <x v="12"/>
    <x v="2"/>
    <x v="5"/>
    <x v="0"/>
  </r>
  <r>
    <x v="141"/>
    <n v="2050000"/>
    <x v="2"/>
    <s v="Cunninghams"/>
    <s v="Sale"/>
    <n v="3142"/>
    <n v="3"/>
    <n v="2"/>
    <n v="2"/>
    <n v="339"/>
    <m/>
    <s v="5 Kyeamba Gr"/>
    <s v="Toorak"/>
    <x v="12"/>
    <x v="2"/>
    <x v="5"/>
    <x v="0"/>
  </r>
  <r>
    <x v="141"/>
    <n v="4000000"/>
    <x v="0"/>
    <s v="Jones and Jones"/>
    <s v="Auction"/>
    <n v="3142"/>
    <n v="4"/>
    <n v="2"/>
    <n v="2"/>
    <n v="632"/>
    <m/>
    <s v="5 Berenice Tce"/>
    <s v="Toorak"/>
    <x v="12"/>
    <x v="2"/>
    <x v="5"/>
    <x v="0"/>
  </r>
  <r>
    <x v="141"/>
    <n v="572500"/>
    <x v="1"/>
    <s v="Flanders &amp; Fish"/>
    <s v="Auction"/>
    <n v="3184"/>
    <n v="2"/>
    <n v="2"/>
    <n v="1"/>
    <n v="1307"/>
    <n v="1960"/>
    <s v="5/61 Ormond Rd"/>
    <s v="Elwood"/>
    <x v="5"/>
    <x v="2"/>
    <x v="5"/>
    <x v="0"/>
  </r>
  <r>
    <x v="141"/>
    <n v="623000"/>
    <x v="1"/>
    <s v="Sanders"/>
    <s v="Sale"/>
    <n v="3181"/>
    <n v="2"/>
    <n v="1"/>
    <n v="1"/>
    <n v="0"/>
    <n v="1963"/>
    <s v="11/5 The Avenue"/>
    <s v="Windsor"/>
    <x v="5"/>
    <x v="2"/>
    <x v="5"/>
    <x v="0"/>
  </r>
  <r>
    <x v="141"/>
    <n v="875000"/>
    <x v="1"/>
    <s v="Jones and Jones"/>
    <s v="Auction"/>
    <n v="3184"/>
    <n v="2"/>
    <n v="1"/>
    <n v="1"/>
    <n v="0"/>
    <n v="1930"/>
    <s v="3/1 Garden Ct"/>
    <s v="Elwood"/>
    <x v="5"/>
    <x v="2"/>
    <x v="5"/>
    <x v="0"/>
  </r>
  <r>
    <x v="141"/>
    <n v="916000"/>
    <x v="0"/>
    <s v="Cunninghams"/>
    <s v="Sale"/>
    <n v="3056"/>
    <n v="2"/>
    <n v="1"/>
    <n v="0"/>
    <n v="1328"/>
    <n v="1890"/>
    <s v="17 Goodman St"/>
    <s v="Brunswick"/>
    <x v="3"/>
    <x v="1"/>
    <x v="5"/>
    <x v="0"/>
  </r>
  <r>
    <x v="141"/>
    <n v="1290000"/>
    <x v="0"/>
    <s v="Cunninghams"/>
    <s v="Sale"/>
    <n v="3040"/>
    <n v="3"/>
    <n v="1"/>
    <n v="1"/>
    <n v="618"/>
    <n v="1960"/>
    <s v="38 Alfred Rd"/>
    <s v="Essendon"/>
    <x v="8"/>
    <x v="0"/>
    <x v="5"/>
    <x v="0"/>
  </r>
  <r>
    <x v="141"/>
    <n v="1330000"/>
    <x v="0"/>
    <s v="Melbourne Homes"/>
    <s v="Sale"/>
    <n v="3051"/>
    <n v="4"/>
    <n v="2"/>
    <n v="1"/>
    <n v="246"/>
    <m/>
    <s v="331 Flemington Rd"/>
    <s v="North Melbourne"/>
    <x v="13"/>
    <x v="1"/>
    <x v="5"/>
    <x v="0"/>
  </r>
  <r>
    <x v="141"/>
    <n v="600000"/>
    <x v="2"/>
    <s v="Maxwells"/>
    <s v="Sale"/>
    <n v="3012"/>
    <n v="2"/>
    <n v="2"/>
    <n v="1"/>
    <n v="145"/>
    <n v="2012"/>
    <s v="2/13 Radio St"/>
    <s v="Maidstone"/>
    <x v="4"/>
    <x v="0"/>
    <x v="5"/>
    <x v="0"/>
  </r>
  <r>
    <x v="141"/>
    <n v="435000"/>
    <x v="1"/>
    <s v="Jones and Jones"/>
    <s v="Auction"/>
    <n v="3163"/>
    <n v="2"/>
    <n v="1"/>
    <n v="1"/>
    <n v="0"/>
    <n v="1970"/>
    <s v="8/145 Murrumbeena Rd"/>
    <s v="Murrumbeena"/>
    <x v="9"/>
    <x v="2"/>
    <x v="5"/>
    <x v="0"/>
  </r>
  <r>
    <x v="141"/>
    <n v="895000"/>
    <x v="2"/>
    <s v="Cunninghams"/>
    <s v="Auction"/>
    <n v="3204"/>
    <n v="3"/>
    <n v="2"/>
    <n v="2"/>
    <n v="362"/>
    <n v="1997"/>
    <s v="2/531 South Rd"/>
    <s v="Bentleigh"/>
    <x v="9"/>
    <x v="2"/>
    <x v="5"/>
    <x v="0"/>
  </r>
  <r>
    <x v="141"/>
    <n v="928500"/>
    <x v="0"/>
    <s v="Property Barons"/>
    <s v="Sale"/>
    <n v="3071"/>
    <n v="4"/>
    <n v="2"/>
    <n v="2"/>
    <n v="538"/>
    <n v="1960"/>
    <s v="337 Rossmoyne St"/>
    <s v="Thornbury"/>
    <x v="10"/>
    <x v="1"/>
    <x v="5"/>
    <x v="0"/>
  </r>
  <r>
    <x v="141"/>
    <n v="1375000"/>
    <x v="0"/>
    <s v="Best Bricks"/>
    <s v="Sale"/>
    <n v="3078"/>
    <n v="3"/>
    <n v="1"/>
    <n v="1"/>
    <n v="496"/>
    <n v="1910"/>
    <s v="147 Gillies St"/>
    <s v="Fairfield"/>
    <x v="10"/>
    <x v="1"/>
    <x v="5"/>
    <x v="0"/>
  </r>
  <r>
    <x v="141"/>
    <n v="622500"/>
    <x v="0"/>
    <s v="Best Bricks"/>
    <s v="Sale"/>
    <n v="3020"/>
    <n v="3"/>
    <n v="1"/>
    <n v="1"/>
    <n v="534"/>
    <n v="1970"/>
    <s v="8a Glengala Rd"/>
    <s v="Sunshine West"/>
    <x v="0"/>
    <x v="0"/>
    <x v="5"/>
    <x v="0"/>
  </r>
  <r>
    <x v="141"/>
    <n v="1560000"/>
    <x v="0"/>
    <s v="Metro Ladder"/>
    <s v="Sale"/>
    <n v="3127"/>
    <n v="3"/>
    <n v="2"/>
    <n v="1"/>
    <n v="335"/>
    <n v="2013"/>
    <s v="14 Scheele St"/>
    <s v="Surrey Hills"/>
    <x v="14"/>
    <x v="2"/>
    <x v="5"/>
    <x v="0"/>
  </r>
  <r>
    <x v="141"/>
    <n v="1770000"/>
    <x v="0"/>
    <s v="Flanders &amp; Fish"/>
    <s v="Auction"/>
    <n v="3104"/>
    <n v="3"/>
    <n v="2"/>
    <n v="1"/>
    <n v="720"/>
    <n v="1955"/>
    <s v="24 Willis St"/>
    <s v="Balwyn North"/>
    <x v="14"/>
    <x v="2"/>
    <x v="5"/>
    <x v="0"/>
  </r>
  <r>
    <x v="141"/>
    <n v="1800000"/>
    <x v="0"/>
    <s v="Flanders &amp; Fish"/>
    <s v="Auction"/>
    <n v="3101"/>
    <n v="4"/>
    <n v="2"/>
    <n v="2"/>
    <n v="586"/>
    <n v="1940"/>
    <s v="21 Grandview Tce"/>
    <s v="Kew"/>
    <x v="14"/>
    <x v="2"/>
    <x v="5"/>
    <x v="0"/>
  </r>
  <r>
    <x v="141"/>
    <n v="856000"/>
    <x v="0"/>
    <s v="Property Barons"/>
    <s v="Sale"/>
    <n v="3081"/>
    <n v="4"/>
    <n v="1"/>
    <n v="2"/>
    <n v="722"/>
    <n v="1975"/>
    <s v="13 Altona St"/>
    <s v="Heidelberg Heights"/>
    <x v="17"/>
    <x v="3"/>
    <x v="5"/>
    <x v="0"/>
  </r>
  <r>
    <x v="142"/>
    <n v="366000"/>
    <x v="1"/>
    <s v="Jones and Jones"/>
    <s v="Sale"/>
    <n v="3066"/>
    <n v="1"/>
    <n v="1"/>
    <n v="1"/>
    <n v="0"/>
    <n v="1970"/>
    <s v="2/13 Alexander St"/>
    <s v="Collingwood"/>
    <x v="1"/>
    <x v="1"/>
    <x v="5"/>
    <x v="0"/>
  </r>
  <r>
    <x v="142"/>
    <n v="1008000"/>
    <x v="0"/>
    <s v="SJ"/>
    <s v="Sale"/>
    <n v="3068"/>
    <n v="2"/>
    <n v="1"/>
    <n v="1"/>
    <n v="150"/>
    <n v="1890"/>
    <s v="92 Scotchmer St"/>
    <s v="Fitzroy North"/>
    <x v="1"/>
    <x v="1"/>
    <x v="5"/>
    <x v="0"/>
  </r>
  <r>
    <x v="142"/>
    <n v="1172500"/>
    <x v="0"/>
    <s v="Cunninghams"/>
    <s v="Sale"/>
    <n v="3067"/>
    <n v="2"/>
    <n v="1"/>
    <n v="1"/>
    <n v="195"/>
    <m/>
    <s v="45 William St"/>
    <s v="Abbotsford"/>
    <x v="1"/>
    <x v="1"/>
    <x v="5"/>
    <x v="0"/>
  </r>
  <r>
    <x v="142"/>
    <n v="2200000"/>
    <x v="0"/>
    <s v="Jones and Jones"/>
    <s v="Sale"/>
    <n v="3127"/>
    <n v="4"/>
    <n v="2"/>
    <n v="2"/>
    <n v="931"/>
    <n v="1930"/>
    <s v="42 View St"/>
    <s v="Mont Albert"/>
    <x v="2"/>
    <x v="3"/>
    <x v="5"/>
    <x v="0"/>
  </r>
  <r>
    <x v="142"/>
    <n v="1015000"/>
    <x v="2"/>
    <s v="Sanders"/>
    <s v="Sale"/>
    <n v="3181"/>
    <n v="3"/>
    <n v="3"/>
    <n v="1"/>
    <n v="0"/>
    <m/>
    <s v="1/11 Mount St"/>
    <s v="Prahran"/>
    <x v="12"/>
    <x v="2"/>
    <x v="5"/>
    <x v="0"/>
  </r>
  <r>
    <x v="142"/>
    <n v="320000"/>
    <x v="1"/>
    <s v="SJ"/>
    <s v="Auction"/>
    <n v="3182"/>
    <n v="1"/>
    <n v="2"/>
    <n v="1"/>
    <n v="0"/>
    <n v="2013"/>
    <s v="416/163 Fitzroy St"/>
    <s v="St Kilda"/>
    <x v="5"/>
    <x v="2"/>
    <x v="5"/>
    <x v="0"/>
  </r>
  <r>
    <x v="142"/>
    <n v="950000"/>
    <x v="0"/>
    <s v="Jones and Jones"/>
    <s v="Auction"/>
    <n v="3056"/>
    <n v="3"/>
    <n v="1"/>
    <n v="0"/>
    <n v="170"/>
    <n v="1910"/>
    <s v="77 Blyth St"/>
    <s v="Brunswick"/>
    <x v="3"/>
    <x v="1"/>
    <x v="5"/>
    <x v="0"/>
  </r>
  <r>
    <x v="142"/>
    <n v="1056000"/>
    <x v="0"/>
    <s v="Cunninghams"/>
    <s v="Sale"/>
    <n v="3056"/>
    <n v="2"/>
    <n v="1"/>
    <n v="1"/>
    <n v="315"/>
    <n v="1910"/>
    <s v="73 Davies St"/>
    <s v="Brunswick"/>
    <x v="3"/>
    <x v="1"/>
    <x v="5"/>
    <x v="0"/>
  </r>
  <r>
    <x v="142"/>
    <n v="1073000"/>
    <x v="0"/>
    <s v="Jones and Jones"/>
    <s v="Sale"/>
    <n v="3056"/>
    <n v="2"/>
    <n v="1"/>
    <n v="1"/>
    <n v="182"/>
    <m/>
    <s v="30 Mountfield St"/>
    <s v="Brunswick"/>
    <x v="3"/>
    <x v="1"/>
    <x v="5"/>
    <x v="0"/>
  </r>
  <r>
    <x v="142"/>
    <n v="556000"/>
    <x v="1"/>
    <s v="Jones and Jones"/>
    <s v="Sale"/>
    <n v="3031"/>
    <n v="2"/>
    <n v="2"/>
    <n v="1"/>
    <n v="0"/>
    <n v="2009"/>
    <s v="12/132 Princes St"/>
    <s v="Flemington"/>
    <x v="8"/>
    <x v="1"/>
    <x v="5"/>
    <x v="0"/>
  </r>
  <r>
    <x v="142"/>
    <n v="840000"/>
    <x v="2"/>
    <s v="Cunninghams"/>
    <s v="Auction"/>
    <n v="3042"/>
    <n v="3"/>
    <n v="2"/>
    <n v="1"/>
    <n v="303"/>
    <n v="2016"/>
    <s v="154 Halsey Rd"/>
    <s v="Airport West"/>
    <x v="8"/>
    <x v="0"/>
    <x v="5"/>
    <x v="0"/>
  </r>
  <r>
    <x v="142"/>
    <n v="1625000"/>
    <x v="0"/>
    <s v="Cunninghams"/>
    <s v="Sale"/>
    <n v="3040"/>
    <n v="3"/>
    <n v="2"/>
    <n v="1"/>
    <n v="858"/>
    <n v="1938"/>
    <s v="31 Graves St"/>
    <s v="Essendon"/>
    <x v="8"/>
    <x v="0"/>
    <x v="5"/>
    <x v="0"/>
  </r>
  <r>
    <x v="142"/>
    <n v="526000"/>
    <x v="1"/>
    <s v="Jones and Jones"/>
    <s v="Sale"/>
    <n v="3052"/>
    <n v="1"/>
    <n v="1"/>
    <n v="1"/>
    <n v="0"/>
    <n v="1995"/>
    <s v="9/196 The Avenue"/>
    <s v="Parkville"/>
    <x v="13"/>
    <x v="1"/>
    <x v="5"/>
    <x v="0"/>
  </r>
  <r>
    <x v="142"/>
    <n v="275000"/>
    <x v="1"/>
    <s v="Metro Ladder"/>
    <s v="Auction"/>
    <n v="3011"/>
    <n v="1"/>
    <n v="1"/>
    <n v="1"/>
    <n v="0"/>
    <n v="1970"/>
    <s v="4/97 Cowper St"/>
    <s v="Footscray"/>
    <x v="4"/>
    <x v="0"/>
    <x v="5"/>
    <x v="0"/>
  </r>
  <r>
    <x v="142"/>
    <n v="920000"/>
    <x v="0"/>
    <s v="Cunninghams"/>
    <s v="Auction"/>
    <n v="3032"/>
    <n v="3"/>
    <n v="1"/>
    <n v="2"/>
    <n v="689"/>
    <n v="1920"/>
    <s v="28 Kellaway St"/>
    <s v="Maribyrnong"/>
    <x v="4"/>
    <x v="0"/>
    <x v="5"/>
    <x v="0"/>
  </r>
  <r>
    <x v="142"/>
    <n v="1291000"/>
    <x v="0"/>
    <s v="Metro Ladder"/>
    <s v="Sale"/>
    <n v="3165"/>
    <n v="3"/>
    <n v="1"/>
    <n v="2"/>
    <n v="635"/>
    <m/>
    <s v="41 Mawby Rd"/>
    <s v="Bentleigh East"/>
    <x v="9"/>
    <x v="2"/>
    <x v="5"/>
    <x v="0"/>
  </r>
  <r>
    <x v="142"/>
    <n v="625000"/>
    <x v="1"/>
    <s v="Jones and Jones"/>
    <s v="Auction"/>
    <n v="3103"/>
    <n v="2"/>
    <n v="1"/>
    <n v="1"/>
    <n v="115"/>
    <n v="1960"/>
    <s v="6/10 Brenbeal St"/>
    <s v="Balwyn"/>
    <x v="14"/>
    <x v="2"/>
    <x v="5"/>
    <x v="0"/>
  </r>
  <r>
    <x v="142"/>
    <n v="691500"/>
    <x v="1"/>
    <s v="Flanders &amp; Fish"/>
    <s v="Sale"/>
    <n v="3104"/>
    <n v="2"/>
    <n v="1"/>
    <n v="1"/>
    <n v="0"/>
    <n v="1968"/>
    <s v="2/3 Hatfield St"/>
    <s v="Balwyn North"/>
    <x v="14"/>
    <x v="2"/>
    <x v="5"/>
    <x v="0"/>
  </r>
  <r>
    <x v="142"/>
    <n v="805000"/>
    <x v="1"/>
    <s v="Flanders &amp; Fish"/>
    <s v="Sale"/>
    <n v="3122"/>
    <n v="2"/>
    <n v="1"/>
    <n v="1"/>
    <n v="0"/>
    <n v="1970"/>
    <s v="10/32 Manningtree Rd"/>
    <s v="Hawthorn"/>
    <x v="14"/>
    <x v="2"/>
    <x v="5"/>
    <x v="0"/>
  </r>
  <r>
    <x v="142"/>
    <n v="928000"/>
    <x v="0"/>
    <s v="Flanders &amp; Fish"/>
    <s v="Sale"/>
    <n v="3126"/>
    <n v="3"/>
    <n v="2"/>
    <n v="1"/>
    <n v="145"/>
    <n v="1998"/>
    <s v="1b Daphne St"/>
    <s v="Canterbury"/>
    <x v="14"/>
    <x v="2"/>
    <x v="5"/>
    <x v="0"/>
  </r>
  <r>
    <x v="142"/>
    <n v="3230000"/>
    <x v="0"/>
    <s v="Jones and Jones"/>
    <s v="Sale"/>
    <n v="3104"/>
    <n v="4"/>
    <n v="4"/>
    <n v="3"/>
    <n v="1135"/>
    <n v="1960"/>
    <s v="19 Jacka St"/>
    <s v="Balwyn North"/>
    <x v="14"/>
    <x v="2"/>
    <x v="5"/>
    <x v="0"/>
  </r>
  <r>
    <x v="142"/>
    <n v="1762000"/>
    <x v="2"/>
    <s v="Jones and Jones"/>
    <s v="Sale"/>
    <n v="3186"/>
    <n v="3"/>
    <n v="2"/>
    <n v="2"/>
    <n v="483"/>
    <m/>
    <s v="8 Southey St"/>
    <s v="Brighton"/>
    <x v="15"/>
    <x v="2"/>
    <x v="5"/>
    <x v="0"/>
  </r>
  <r>
    <x v="143"/>
    <n v="437000"/>
    <x v="1"/>
    <s v="Cunninghams"/>
    <s v="Sale"/>
    <n v="3054"/>
    <n v="1"/>
    <n v="1"/>
    <n v="1"/>
    <n v="0"/>
    <n v="1970"/>
    <s v="14/1102 Lygon St"/>
    <s v="Carlton North"/>
    <x v="1"/>
    <x v="1"/>
    <x v="6"/>
    <x v="0"/>
  </r>
  <r>
    <x v="143"/>
    <n v="495000"/>
    <x v="1"/>
    <s v="Best Bricks"/>
    <s v="Sale"/>
    <n v="3068"/>
    <n v="2"/>
    <n v="1"/>
    <n v="1"/>
    <n v="515"/>
    <n v="1970"/>
    <s v="3/30 Edmund St"/>
    <s v="Clifton Hill"/>
    <x v="1"/>
    <x v="1"/>
    <x v="6"/>
    <x v="0"/>
  </r>
  <r>
    <x v="143"/>
    <n v="695000"/>
    <x v="1"/>
    <s v="Jones and Jones"/>
    <s v="Sale"/>
    <n v="3121"/>
    <n v="2"/>
    <n v="1"/>
    <n v="2"/>
    <n v="0"/>
    <n v="1997"/>
    <s v="12/200 Brighton St"/>
    <s v="Richmond"/>
    <x v="1"/>
    <x v="1"/>
    <x v="6"/>
    <x v="0"/>
  </r>
  <r>
    <x v="143"/>
    <n v="600000"/>
    <x v="1"/>
    <s v="Metro Ladder"/>
    <s v="Auction"/>
    <n v="3181"/>
    <n v="2"/>
    <n v="1"/>
    <n v="1"/>
    <n v="1452"/>
    <n v="1970"/>
    <s v="3/45 Williams Rd"/>
    <s v="Windsor"/>
    <x v="12"/>
    <x v="2"/>
    <x v="6"/>
    <x v="0"/>
  </r>
  <r>
    <x v="143"/>
    <n v="1155000"/>
    <x v="1"/>
    <s v="Cunninghams"/>
    <s v="Sale"/>
    <n v="3144"/>
    <n v="2"/>
    <n v="2"/>
    <n v="2"/>
    <n v="0"/>
    <n v="2002"/>
    <s v="304/361 Glenferrie Rd"/>
    <s v="Malvern"/>
    <x v="12"/>
    <x v="2"/>
    <x v="6"/>
    <x v="0"/>
  </r>
  <r>
    <x v="143"/>
    <n v="2490000"/>
    <x v="0"/>
    <s v="Cunninghams"/>
    <s v="Sale"/>
    <n v="3145"/>
    <n v="4"/>
    <n v="2"/>
    <n v="2"/>
    <n v="640"/>
    <m/>
    <s v="13 Clarence St"/>
    <s v="Malvern East"/>
    <x v="12"/>
    <x v="2"/>
    <x v="6"/>
    <x v="0"/>
  </r>
  <r>
    <x v="143"/>
    <n v="476000"/>
    <x v="1"/>
    <s v="Metro Ladder"/>
    <s v="Sale"/>
    <n v="3046"/>
    <n v="2"/>
    <n v="1"/>
    <n v="1"/>
    <n v="189"/>
    <n v="1995"/>
    <s v="1/9 Cartwright St"/>
    <s v="Oak Park"/>
    <x v="3"/>
    <x v="1"/>
    <x v="6"/>
    <x v="0"/>
  </r>
  <r>
    <x v="143"/>
    <n v="910000"/>
    <x v="0"/>
    <s v="Metro Ladder"/>
    <s v="Sale"/>
    <n v="3055"/>
    <n v="3"/>
    <n v="1"/>
    <n v="2"/>
    <n v="717"/>
    <n v="1950"/>
    <s v="7 Morrow St"/>
    <s v="Brunswick West"/>
    <x v="3"/>
    <x v="1"/>
    <x v="6"/>
    <x v="0"/>
  </r>
  <r>
    <x v="143"/>
    <n v="1120000"/>
    <x v="0"/>
    <s v="Sanders"/>
    <s v="Sale"/>
    <n v="3058"/>
    <n v="3"/>
    <n v="2"/>
    <n v="1"/>
    <n v="293"/>
    <n v="2006"/>
    <s v="2 Walsh St"/>
    <s v="Coburg"/>
    <x v="3"/>
    <x v="1"/>
    <x v="6"/>
    <x v="0"/>
  </r>
  <r>
    <x v="143"/>
    <n v="710000"/>
    <x v="2"/>
    <s v="Cunninghams"/>
    <s v="Auction"/>
    <n v="3033"/>
    <n v="3"/>
    <n v="2"/>
    <n v="1"/>
    <n v="320"/>
    <n v="2013"/>
    <s v="2/6 Shelley St"/>
    <s v="Keilor East"/>
    <x v="8"/>
    <x v="0"/>
    <x v="6"/>
    <x v="0"/>
  </r>
  <r>
    <x v="143"/>
    <n v="630000"/>
    <x v="1"/>
    <s v="Flanders &amp; Fish"/>
    <s v="Auction"/>
    <n v="3051"/>
    <n v="2"/>
    <n v="1"/>
    <n v="1"/>
    <n v="0"/>
    <n v="2002"/>
    <s v="306/350 Victoria St"/>
    <s v="North Melbourne"/>
    <x v="13"/>
    <x v="1"/>
    <x v="6"/>
    <x v="0"/>
  </r>
  <r>
    <x v="143"/>
    <n v="381000"/>
    <x v="1"/>
    <s v="Metro Ladder"/>
    <s v="Sale"/>
    <n v="3013"/>
    <n v="1"/>
    <n v="1"/>
    <n v="1"/>
    <n v="0"/>
    <m/>
    <s v="103/58 Ballarat St"/>
    <s v="Yarraville"/>
    <x v="4"/>
    <x v="0"/>
    <x v="6"/>
    <x v="0"/>
  </r>
  <r>
    <x v="143"/>
    <n v="1245000"/>
    <x v="2"/>
    <s v="Jones and Jones"/>
    <s v="Sale"/>
    <n v="3204"/>
    <n v="4"/>
    <n v="2"/>
    <n v="2"/>
    <n v="345"/>
    <m/>
    <s v="63 Tucker Rd"/>
    <s v="Bentleigh"/>
    <x v="9"/>
    <x v="2"/>
    <x v="6"/>
    <x v="0"/>
  </r>
  <r>
    <x v="143"/>
    <n v="1450000"/>
    <x v="0"/>
    <s v="Zimmerman"/>
    <s v="Sale"/>
    <n v="3162"/>
    <n v="3"/>
    <n v="2"/>
    <n v="1"/>
    <n v="478"/>
    <n v="1925"/>
    <s v="22 Sycamore St"/>
    <s v="Caulfield South"/>
    <x v="9"/>
    <x v="2"/>
    <x v="6"/>
    <x v="0"/>
  </r>
  <r>
    <x v="143"/>
    <n v="220000"/>
    <x v="1"/>
    <s v="Metro Ladder"/>
    <s v="Sale"/>
    <n v="3073"/>
    <n v="1"/>
    <n v="1"/>
    <n v="1"/>
    <n v="0"/>
    <n v="1970"/>
    <s v="2/164 Leamington St"/>
    <s v="Reservoir"/>
    <x v="10"/>
    <x v="1"/>
    <x v="6"/>
    <x v="0"/>
  </r>
  <r>
    <x v="143"/>
    <n v="770000"/>
    <x v="1"/>
    <s v="Cunninghams"/>
    <s v="Sale"/>
    <n v="3070"/>
    <n v="2"/>
    <n v="1"/>
    <n v="1"/>
    <n v="129"/>
    <n v="1975"/>
    <s v="1/13 Kellett St"/>
    <s v="Northcote"/>
    <x v="10"/>
    <x v="1"/>
    <x v="6"/>
    <x v="0"/>
  </r>
  <r>
    <x v="143"/>
    <n v="885000"/>
    <x v="0"/>
    <s v="Metro Ladder"/>
    <s v="Sale"/>
    <n v="3073"/>
    <n v="4"/>
    <n v="2"/>
    <n v="3"/>
    <n v="936"/>
    <n v="1985"/>
    <s v="1 Harmer St"/>
    <s v="Reservoir"/>
    <x v="10"/>
    <x v="1"/>
    <x v="6"/>
    <x v="0"/>
  </r>
  <r>
    <x v="143"/>
    <n v="1085000"/>
    <x v="0"/>
    <s v="Zimmerman"/>
    <s v="Sale"/>
    <n v="3070"/>
    <n v="3"/>
    <n v="1"/>
    <n v="2"/>
    <n v="610"/>
    <m/>
    <s v="154 Separation St"/>
    <s v="Northcote"/>
    <x v="10"/>
    <x v="1"/>
    <x v="6"/>
    <x v="0"/>
  </r>
  <r>
    <x v="143"/>
    <n v="2100000"/>
    <x v="0"/>
    <s v="Cunninghams"/>
    <s v="Auction"/>
    <n v="3127"/>
    <n v="5"/>
    <n v="4"/>
    <n v="3"/>
    <n v="827"/>
    <m/>
    <s v="61 Durham Rd"/>
    <s v="Surrey Hills"/>
    <x v="14"/>
    <x v="2"/>
    <x v="6"/>
    <x v="0"/>
  </r>
  <r>
    <x v="143"/>
    <n v="2800000"/>
    <x v="0"/>
    <s v="Cunninghams"/>
    <s v="Auction"/>
    <n v="3101"/>
    <n v="5"/>
    <n v="2"/>
    <n v="3"/>
    <n v="920"/>
    <n v="1900"/>
    <s v="17 Hartington St"/>
    <s v="Kew"/>
    <x v="14"/>
    <x v="2"/>
    <x v="6"/>
    <x v="0"/>
  </r>
  <r>
    <x v="143"/>
    <n v="1800000"/>
    <x v="0"/>
    <s v="Jones and Jones"/>
    <s v="Sale"/>
    <n v="3187"/>
    <n v="3"/>
    <n v="1"/>
    <n v="1"/>
    <n v="703"/>
    <m/>
    <s v="36 Billson St"/>
    <s v="Brighton East"/>
    <x v="15"/>
    <x v="2"/>
    <x v="6"/>
    <x v="0"/>
  </r>
  <r>
    <x v="144"/>
    <n v="450000"/>
    <x v="1"/>
    <s v="Zimmerman"/>
    <s v="Auction"/>
    <n v="3121"/>
    <n v="1"/>
    <n v="1"/>
    <n v="1"/>
    <n v="0"/>
    <m/>
    <s v="211/18 Tanner St"/>
    <s v="Richmond"/>
    <x v="1"/>
    <x v="1"/>
    <x v="6"/>
    <x v="0"/>
  </r>
  <r>
    <x v="144"/>
    <n v="683000"/>
    <x v="1"/>
    <s v="Cunninghams"/>
    <s v="Sale"/>
    <n v="3066"/>
    <n v="2"/>
    <n v="1"/>
    <n v="1"/>
    <n v="0"/>
    <n v="1900"/>
    <s v="10/76 Oxford St"/>
    <s v="Collingwood"/>
    <x v="1"/>
    <x v="1"/>
    <x v="6"/>
    <x v="0"/>
  </r>
  <r>
    <x v="144"/>
    <n v="1520000"/>
    <x v="0"/>
    <s v="Cunninghams"/>
    <s v="Sale"/>
    <n v="3121"/>
    <n v="3"/>
    <n v="1"/>
    <n v="2"/>
    <n v="248"/>
    <n v="1900"/>
    <s v="5 Union St"/>
    <s v="Richmond"/>
    <x v="1"/>
    <x v="1"/>
    <x v="6"/>
    <x v="0"/>
  </r>
  <r>
    <x v="144"/>
    <n v="240000"/>
    <x v="1"/>
    <s v="Jones and Jones"/>
    <s v="Auction"/>
    <n v="3181"/>
    <n v="1"/>
    <n v="1"/>
    <n v="1"/>
    <n v="0"/>
    <m/>
    <s v="49/6 Williams Rd"/>
    <s v="Prahran"/>
    <x v="12"/>
    <x v="2"/>
    <x v="6"/>
    <x v="0"/>
  </r>
  <r>
    <x v="144"/>
    <n v="555000"/>
    <x v="1"/>
    <s v="Flanders &amp; Fish"/>
    <s v="Auction"/>
    <n v="3181"/>
    <n v="2"/>
    <n v="1"/>
    <n v="1"/>
    <n v="0"/>
    <n v="1990"/>
    <s v="5/243 Dandenong Rd"/>
    <s v="Windsor"/>
    <x v="5"/>
    <x v="2"/>
    <x v="6"/>
    <x v="0"/>
  </r>
  <r>
    <x v="144"/>
    <n v="590000"/>
    <x v="1"/>
    <s v="Jones and Jones"/>
    <s v="Sale"/>
    <n v="3056"/>
    <n v="2"/>
    <n v="1"/>
    <n v="1"/>
    <n v="0"/>
    <n v="2004"/>
    <s v="5/6 Pottery Ct"/>
    <s v="Brunswick"/>
    <x v="3"/>
    <x v="1"/>
    <x v="6"/>
    <x v="0"/>
  </r>
  <r>
    <x v="144"/>
    <n v="685000"/>
    <x v="2"/>
    <s v="Jones and Jones"/>
    <s v="Auction"/>
    <n v="3056"/>
    <n v="2"/>
    <n v="2"/>
    <n v="1"/>
    <n v="0"/>
    <n v="2002"/>
    <s v="2/12 Jones St"/>
    <s v="Brunswick"/>
    <x v="3"/>
    <x v="1"/>
    <x v="6"/>
    <x v="0"/>
  </r>
  <r>
    <x v="144"/>
    <n v="1000000"/>
    <x v="0"/>
    <s v="Cunninghams"/>
    <s v="Sale"/>
    <n v="3055"/>
    <n v="4"/>
    <n v="1"/>
    <n v="1"/>
    <n v="589"/>
    <n v="1935"/>
    <s v="15 Wallace St"/>
    <s v="Brunswick West"/>
    <x v="3"/>
    <x v="1"/>
    <x v="6"/>
    <x v="0"/>
  </r>
  <r>
    <x v="144"/>
    <n v="720000"/>
    <x v="0"/>
    <s v="Metro Ladder"/>
    <s v="Auction"/>
    <n v="3033"/>
    <n v="3"/>
    <n v="1"/>
    <n v="2"/>
    <n v="639"/>
    <m/>
    <s v="13 Wonganella Dr"/>
    <s v="Keilor East"/>
    <x v="8"/>
    <x v="0"/>
    <x v="6"/>
    <x v="0"/>
  </r>
  <r>
    <x v="144"/>
    <n v="785000"/>
    <x v="0"/>
    <s v="Sanders"/>
    <s v="Sale"/>
    <n v="3042"/>
    <n v="4"/>
    <n v="1"/>
    <n v="2"/>
    <n v="597"/>
    <m/>
    <s v="36 Roberts Rd"/>
    <s v="Airport West"/>
    <x v="8"/>
    <x v="0"/>
    <x v="6"/>
    <x v="0"/>
  </r>
  <r>
    <x v="144"/>
    <n v="1315000"/>
    <x v="0"/>
    <s v="Cunninghams"/>
    <s v="Sale"/>
    <n v="3031"/>
    <n v="3"/>
    <n v="1"/>
    <n v="1"/>
    <n v="313"/>
    <m/>
    <s v="90 Edinburgh St"/>
    <s v="Flemington"/>
    <x v="8"/>
    <x v="1"/>
    <x v="6"/>
    <x v="0"/>
  </r>
  <r>
    <x v="144"/>
    <n v="600000"/>
    <x v="1"/>
    <s v="Zimmerman"/>
    <s v="Auction"/>
    <n v="3207"/>
    <n v="2"/>
    <n v="1"/>
    <n v="1"/>
    <n v="0"/>
    <n v="1996"/>
    <s v="4/190 Graham St"/>
    <s v="Port Melbourne"/>
    <x v="13"/>
    <x v="2"/>
    <x v="6"/>
    <x v="0"/>
  </r>
  <r>
    <x v="144"/>
    <n v="645000"/>
    <x v="0"/>
    <s v="Property Barons"/>
    <s v="Sale"/>
    <n v="3019"/>
    <n v="2"/>
    <n v="1"/>
    <n v="1"/>
    <n v="566"/>
    <n v="1950"/>
    <s v="25 Lily St"/>
    <s v="Braybrook"/>
    <x v="4"/>
    <x v="0"/>
    <x v="6"/>
    <x v="0"/>
  </r>
  <r>
    <x v="144"/>
    <n v="657000"/>
    <x v="2"/>
    <s v="Cunninghams"/>
    <s v="Sale"/>
    <n v="3012"/>
    <n v="3"/>
    <n v="2"/>
    <n v="2"/>
    <n v="159"/>
    <m/>
    <s v="11d Rooney St"/>
    <s v="Maidstone"/>
    <x v="4"/>
    <x v="0"/>
    <x v="6"/>
    <x v="0"/>
  </r>
  <r>
    <x v="144"/>
    <n v="878000"/>
    <x v="0"/>
    <s v="Jones and Jones"/>
    <s v="Sale"/>
    <n v="3012"/>
    <n v="3"/>
    <n v="1"/>
    <n v="1"/>
    <n v="397"/>
    <n v="1960"/>
    <s v="121 Suffolk St"/>
    <s v="West Footscray"/>
    <x v="4"/>
    <x v="0"/>
    <x v="6"/>
    <x v="0"/>
  </r>
  <r>
    <x v="144"/>
    <n v="670000"/>
    <x v="2"/>
    <s v="Jones and Jones"/>
    <s v="Auction"/>
    <n v="3204"/>
    <n v="2"/>
    <n v="2"/>
    <n v="1"/>
    <n v="123"/>
    <n v="2007"/>
    <s v="1a Werona St"/>
    <s v="Bentleigh"/>
    <x v="9"/>
    <x v="2"/>
    <x v="6"/>
    <x v="0"/>
  </r>
  <r>
    <x v="144"/>
    <n v="820000"/>
    <x v="1"/>
    <s v="Cunninghams"/>
    <s v="Sale"/>
    <n v="3163"/>
    <n v="3"/>
    <n v="1"/>
    <n v="2"/>
    <n v="0"/>
    <n v="1989"/>
    <s v="1/60 Moonya Rd"/>
    <s v="Carnegie"/>
    <x v="9"/>
    <x v="2"/>
    <x v="6"/>
    <x v="0"/>
  </r>
  <r>
    <x v="144"/>
    <n v="1750000"/>
    <x v="0"/>
    <s v="Cunninghams"/>
    <s v="Sale"/>
    <n v="3161"/>
    <n v="3"/>
    <n v="2"/>
    <n v="2"/>
    <n v="692"/>
    <n v="1955"/>
    <s v="452 Dandenong Rd"/>
    <s v="Caulfield North"/>
    <x v="9"/>
    <x v="2"/>
    <x v="6"/>
    <x v="0"/>
  </r>
  <r>
    <x v="144"/>
    <n v="670500"/>
    <x v="0"/>
    <s v="Cunninghams"/>
    <s v="Sale"/>
    <n v="3073"/>
    <n v="3"/>
    <n v="1"/>
    <n v="2"/>
    <n v="654"/>
    <m/>
    <s v="30 Boldrewood Pde"/>
    <s v="Reservoir"/>
    <x v="10"/>
    <x v="1"/>
    <x v="6"/>
    <x v="0"/>
  </r>
  <r>
    <x v="144"/>
    <n v="1700000"/>
    <x v="0"/>
    <s v="Jones and Jones"/>
    <s v="Auction"/>
    <n v="3123"/>
    <n v="3"/>
    <n v="2"/>
    <n v="1"/>
    <n v="646"/>
    <n v="1980"/>
    <s v="503 Tooronga Rd"/>
    <s v="Hawthorn East"/>
    <x v="14"/>
    <x v="2"/>
    <x v="6"/>
    <x v="0"/>
  </r>
  <r>
    <x v="144"/>
    <n v="1910000"/>
    <x v="0"/>
    <s v="Jones and Jones"/>
    <s v="Sale"/>
    <n v="3103"/>
    <n v="3"/>
    <n v="1"/>
    <n v="2"/>
    <n v="697"/>
    <m/>
    <s v="87 Yerrin St"/>
    <s v="Balwyn"/>
    <x v="14"/>
    <x v="2"/>
    <x v="6"/>
    <x v="0"/>
  </r>
  <r>
    <x v="144"/>
    <n v="2200000"/>
    <x v="0"/>
    <s v="Zimmerman"/>
    <s v="Auction"/>
    <n v="3127"/>
    <n v="5"/>
    <n v="3"/>
    <n v="2"/>
    <n v="735"/>
    <n v="1920"/>
    <s v="226 Union Rd"/>
    <s v="Surrey Hills"/>
    <x v="14"/>
    <x v="2"/>
    <x v="6"/>
    <x v="0"/>
  </r>
  <r>
    <x v="144"/>
    <n v="1420000"/>
    <x v="2"/>
    <s v="Metro Ladder"/>
    <s v="Sale"/>
    <n v="3187"/>
    <n v="3"/>
    <n v="2"/>
    <n v="2"/>
    <n v="247"/>
    <m/>
    <s v="54 Regent St"/>
    <s v="Brighton East"/>
    <x v="15"/>
    <x v="2"/>
    <x v="6"/>
    <x v="0"/>
  </r>
  <r>
    <x v="144"/>
    <n v="1710000"/>
    <x v="0"/>
    <s v="Metro Ladder"/>
    <s v="Sale"/>
    <n v="3187"/>
    <n v="3"/>
    <n v="3"/>
    <n v="2"/>
    <n v="435"/>
    <n v="1915"/>
    <s v="38 Agnew St"/>
    <s v="Brighton East"/>
    <x v="15"/>
    <x v="2"/>
    <x v="6"/>
    <x v="0"/>
  </r>
  <r>
    <x v="144"/>
    <n v="1860000"/>
    <x v="0"/>
    <s v="Cunninghams"/>
    <s v="Sale"/>
    <n v="3187"/>
    <n v="3"/>
    <n v="2"/>
    <n v="2"/>
    <n v="686"/>
    <n v="1948"/>
    <s v="60 Baird St"/>
    <s v="Brighton East"/>
    <x v="15"/>
    <x v="2"/>
    <x v="6"/>
    <x v="0"/>
  </r>
  <r>
    <x v="144"/>
    <n v="721000"/>
    <x v="0"/>
    <s v="Property Barons"/>
    <s v="Sale"/>
    <n v="3085"/>
    <n v="3"/>
    <n v="1"/>
    <n v="1"/>
    <n v="687"/>
    <n v="1978"/>
    <s v="5 Amanda Ct"/>
    <s v="Yallambie"/>
    <x v="17"/>
    <x v="1"/>
    <x v="6"/>
    <x v="0"/>
  </r>
  <r>
    <x v="144"/>
    <n v="1085000"/>
    <x v="0"/>
    <s v="Property Barons"/>
    <s v="Sale"/>
    <n v="3084"/>
    <n v="4"/>
    <n v="3"/>
    <n v="2"/>
    <n v="599"/>
    <m/>
    <s v="111 Rutherford Rd"/>
    <s v="Viewbank"/>
    <x v="17"/>
    <x v="3"/>
    <x v="6"/>
    <x v="0"/>
  </r>
  <r>
    <x v="145"/>
    <n v="1030000"/>
    <x v="0"/>
    <s v="Cunninghams"/>
    <s v="Sale"/>
    <n v="3067"/>
    <n v="2"/>
    <n v="1"/>
    <n v="1"/>
    <n v="172"/>
    <n v="1930"/>
    <s v="27 Charles St"/>
    <s v="Abbotsford"/>
    <x v="1"/>
    <x v="1"/>
    <x v="6"/>
    <x v="0"/>
  </r>
  <r>
    <x v="145"/>
    <n v="781000"/>
    <x v="1"/>
    <s v="Melbourne Homes"/>
    <s v="Sale"/>
    <n v="3181"/>
    <n v="2"/>
    <n v="1"/>
    <n v="1"/>
    <n v="0"/>
    <n v="1930"/>
    <s v="3/122 Williams Rd"/>
    <s v="Prahran"/>
    <x v="12"/>
    <x v="2"/>
    <x v="6"/>
    <x v="0"/>
  </r>
  <r>
    <x v="145"/>
    <n v="1680000"/>
    <x v="0"/>
    <s v="Metro Ladder"/>
    <s v="Sale"/>
    <n v="3145"/>
    <n v="3"/>
    <n v="2"/>
    <n v="2"/>
    <n v="234"/>
    <n v="1998"/>
    <s v="2b Brunel St"/>
    <s v="Malvern East"/>
    <x v="12"/>
    <x v="2"/>
    <x v="6"/>
    <x v="0"/>
  </r>
  <r>
    <x v="145"/>
    <n v="5525000"/>
    <x v="0"/>
    <s v="Cunninghams"/>
    <s v="Sale"/>
    <n v="3143"/>
    <n v="6"/>
    <n v="3"/>
    <n v="4"/>
    <n v="1491"/>
    <n v="1935"/>
    <s v="367 Dandenong Rd"/>
    <s v="Armadale"/>
    <x v="12"/>
    <x v="2"/>
    <x v="6"/>
    <x v="0"/>
  </r>
  <r>
    <x v="145"/>
    <n v="542500"/>
    <x v="1"/>
    <s v="Best Bricks"/>
    <s v="Auction"/>
    <n v="3182"/>
    <n v="2"/>
    <n v="1"/>
    <n v="1"/>
    <n v="0"/>
    <m/>
    <s v="25/69 Wellington St"/>
    <s v="St Kilda"/>
    <x v="5"/>
    <x v="2"/>
    <x v="6"/>
    <x v="0"/>
  </r>
  <r>
    <x v="145"/>
    <n v="650000"/>
    <x v="1"/>
    <s v="Melbourne Homes"/>
    <s v="Sale"/>
    <n v="3181"/>
    <n v="2"/>
    <n v="2"/>
    <n v="1"/>
    <n v="0"/>
    <m/>
    <s v="6/28 The Avenue"/>
    <s v="Windsor"/>
    <x v="5"/>
    <x v="2"/>
    <x v="6"/>
    <x v="0"/>
  </r>
  <r>
    <x v="145"/>
    <n v="2600000"/>
    <x v="0"/>
    <s v="Maxwells"/>
    <s v="Auction"/>
    <n v="3206"/>
    <n v="3"/>
    <n v="1"/>
    <n v="1"/>
    <n v="279"/>
    <n v="1900"/>
    <s v="277 Danks St"/>
    <s v="Middle Park"/>
    <x v="5"/>
    <x v="2"/>
    <x v="6"/>
    <x v="0"/>
  </r>
  <r>
    <x v="145"/>
    <n v="631000"/>
    <x v="0"/>
    <s v="Metro Ladder"/>
    <s v="Sale"/>
    <n v="3060"/>
    <n v="3"/>
    <n v="2"/>
    <n v="2"/>
    <n v="297"/>
    <n v="2012"/>
    <s v="34a Preston St"/>
    <s v="Fawkner"/>
    <x v="3"/>
    <x v="1"/>
    <x v="6"/>
    <x v="0"/>
  </r>
  <r>
    <x v="145"/>
    <n v="1186000"/>
    <x v="0"/>
    <s v="Cunninghams"/>
    <s v="Sale"/>
    <n v="3055"/>
    <n v="3"/>
    <n v="1"/>
    <n v="3"/>
    <n v="608"/>
    <m/>
    <s v="194 Dawson St"/>
    <s v="Brunswick West"/>
    <x v="3"/>
    <x v="1"/>
    <x v="6"/>
    <x v="0"/>
  </r>
  <r>
    <x v="145"/>
    <n v="1278000"/>
    <x v="0"/>
    <s v="Flanders &amp; Fish"/>
    <s v="Sale"/>
    <n v="3058"/>
    <n v="3"/>
    <n v="2"/>
    <n v="3"/>
    <n v="405"/>
    <n v="1930"/>
    <s v="23 Berry St"/>
    <s v="Coburg"/>
    <x v="3"/>
    <x v="1"/>
    <x v="6"/>
    <x v="0"/>
  </r>
  <r>
    <x v="145"/>
    <n v="670000"/>
    <x v="0"/>
    <s v="Property Barons"/>
    <s v="Auction"/>
    <n v="3042"/>
    <n v="3"/>
    <n v="2"/>
    <n v="2"/>
    <n v="657"/>
    <m/>
    <s v="43 Hillside Gr"/>
    <s v="Airport West"/>
    <x v="8"/>
    <x v="0"/>
    <x v="6"/>
    <x v="0"/>
  </r>
  <r>
    <x v="145"/>
    <n v="700000"/>
    <x v="1"/>
    <s v="Metro Ladder"/>
    <s v="Sale"/>
    <n v="3147"/>
    <n v="2"/>
    <n v="1"/>
    <n v="2"/>
    <n v="192"/>
    <n v="2007"/>
    <s v="2/6 Murra Ct"/>
    <s v="Ashwood"/>
    <x v="6"/>
    <x v="2"/>
    <x v="6"/>
    <x v="0"/>
  </r>
  <r>
    <x v="145"/>
    <n v="987000"/>
    <x v="0"/>
    <s v="Jones and Jones"/>
    <s v="Sale"/>
    <n v="3189"/>
    <n v="3"/>
    <n v="1"/>
    <n v="1"/>
    <n v="603"/>
    <n v="1960"/>
    <s v="14 Avon St"/>
    <s v="Moorabbin"/>
    <x v="7"/>
    <x v="2"/>
    <x v="6"/>
    <x v="0"/>
  </r>
  <r>
    <x v="145"/>
    <n v="367500"/>
    <x v="1"/>
    <s v="Metro Ladder"/>
    <s v="Sale"/>
    <n v="3016"/>
    <n v="2"/>
    <n v="1"/>
    <n v="1"/>
    <n v="0"/>
    <n v="1970"/>
    <s v="13/68 Kororoit Creek Rd"/>
    <s v="Williamstown North"/>
    <x v="11"/>
    <x v="0"/>
    <x v="6"/>
    <x v="0"/>
  </r>
  <r>
    <x v="145"/>
    <n v="881000"/>
    <x v="0"/>
    <s v="Maxwells"/>
    <s v="Sale"/>
    <n v="3015"/>
    <n v="8"/>
    <n v="2"/>
    <n v="4"/>
    <n v="663"/>
    <n v="1920"/>
    <s v="487 Melbourne Rd"/>
    <s v="Newport"/>
    <x v="11"/>
    <x v="0"/>
    <x v="6"/>
    <x v="0"/>
  </r>
  <r>
    <x v="145"/>
    <n v="1255000"/>
    <x v="0"/>
    <s v="Jones and Jones"/>
    <s v="Sale"/>
    <n v="3165"/>
    <n v="4"/>
    <n v="2"/>
    <n v="2"/>
    <n v="610"/>
    <n v="1950"/>
    <s v="27 Connie St"/>
    <s v="Bentleigh East"/>
    <x v="9"/>
    <x v="2"/>
    <x v="6"/>
    <x v="0"/>
  </r>
  <r>
    <x v="145"/>
    <n v="931000"/>
    <x v="0"/>
    <s v="Cunninghams"/>
    <s v="Sale"/>
    <n v="3072"/>
    <n v="4"/>
    <n v="1"/>
    <n v="1"/>
    <n v="499"/>
    <m/>
    <s v="10 May St"/>
    <s v="Preston"/>
    <x v="10"/>
    <x v="1"/>
    <x v="6"/>
    <x v="0"/>
  </r>
  <r>
    <x v="145"/>
    <n v="1050000"/>
    <x v="0"/>
    <s v="Cunninghams"/>
    <s v="Sale"/>
    <n v="3073"/>
    <n v="5"/>
    <n v="2"/>
    <n v="1"/>
    <n v="578"/>
    <m/>
    <s v="89 Cheddar Rd"/>
    <s v="Reservoir"/>
    <x v="10"/>
    <x v="1"/>
    <x v="6"/>
    <x v="0"/>
  </r>
  <r>
    <x v="145"/>
    <n v="1300000"/>
    <x v="0"/>
    <s v="Cunninghams"/>
    <s v="Sale"/>
    <n v="3070"/>
    <n v="3"/>
    <n v="1"/>
    <n v="1"/>
    <n v="328"/>
    <n v="1920"/>
    <s v="83 Bastings St"/>
    <s v="Northcote"/>
    <x v="10"/>
    <x v="1"/>
    <x v="6"/>
    <x v="0"/>
  </r>
  <r>
    <x v="145"/>
    <n v="1510000"/>
    <x v="0"/>
    <s v="Jones and Jones"/>
    <s v="Auction"/>
    <n v="3070"/>
    <n v="3"/>
    <n v="1"/>
    <n v="3"/>
    <n v="327"/>
    <n v="1900"/>
    <s v="155 Westbourne Gr"/>
    <s v="Northcote"/>
    <x v="10"/>
    <x v="1"/>
    <x v="6"/>
    <x v="0"/>
  </r>
  <r>
    <x v="145"/>
    <n v="682000"/>
    <x v="0"/>
    <s v="Property Barons"/>
    <s v="Sale"/>
    <n v="3020"/>
    <n v="3"/>
    <n v="1"/>
    <n v="1"/>
    <n v="694"/>
    <n v="1960"/>
    <s v="34 Joan St"/>
    <s v="Sunshine West"/>
    <x v="0"/>
    <x v="0"/>
    <x v="6"/>
    <x v="0"/>
  </r>
  <r>
    <x v="145"/>
    <n v="691000"/>
    <x v="0"/>
    <s v="Flanders &amp; Fish"/>
    <s v="Sale"/>
    <n v="3020"/>
    <n v="4"/>
    <n v="1"/>
    <n v="1"/>
    <n v="521"/>
    <m/>
    <s v="8 Couch St"/>
    <s v="Sunshine"/>
    <x v="0"/>
    <x v="0"/>
    <x v="6"/>
    <x v="0"/>
  </r>
  <r>
    <x v="145"/>
    <n v="415000"/>
    <x v="1"/>
    <s v="Jones and Jones"/>
    <s v="Sale"/>
    <n v="3122"/>
    <n v="1"/>
    <n v="1"/>
    <n v="1"/>
    <n v="0"/>
    <m/>
    <s v="8/67 Denham St"/>
    <s v="Hawthorn"/>
    <x v="14"/>
    <x v="2"/>
    <x v="6"/>
    <x v="0"/>
  </r>
  <r>
    <x v="145"/>
    <n v="500000"/>
    <x v="1"/>
    <s v="Cunninghams"/>
    <s v="Auction"/>
    <n v="3122"/>
    <n v="2"/>
    <n v="1"/>
    <n v="1"/>
    <n v="0"/>
    <n v="2007"/>
    <s v="6/107 Riversdale Rd"/>
    <s v="Hawthorn"/>
    <x v="14"/>
    <x v="2"/>
    <x v="6"/>
    <x v="0"/>
  </r>
  <r>
    <x v="145"/>
    <n v="2600000"/>
    <x v="0"/>
    <s v="Flanders &amp; Fish"/>
    <s v="Auction"/>
    <n v="3101"/>
    <n v="4"/>
    <n v="3"/>
    <n v="2"/>
    <n v="700"/>
    <n v="1992"/>
    <s v="31 Argyle Rd"/>
    <s v="Kew"/>
    <x v="14"/>
    <x v="2"/>
    <x v="6"/>
    <x v="0"/>
  </r>
  <r>
    <x v="145"/>
    <n v="710000"/>
    <x v="2"/>
    <s v="Cunninghams"/>
    <s v="Auction"/>
    <n v="3079"/>
    <n v="2"/>
    <n v="1"/>
    <n v="1"/>
    <n v="134"/>
    <n v="2012"/>
    <s v="2/92 Beatty St"/>
    <s v="Ivanhoe"/>
    <x v="17"/>
    <x v="3"/>
    <x v="6"/>
    <x v="0"/>
  </r>
  <r>
    <x v="146"/>
    <n v="780000"/>
    <x v="2"/>
    <s v="Jones and Jones"/>
    <s v="Auction"/>
    <n v="3125"/>
    <n v="3"/>
    <n v="2"/>
    <n v="2"/>
    <n v="160"/>
    <m/>
    <s v="2/22 Scott Gr"/>
    <s v="Burwood"/>
    <x v="2"/>
    <x v="2"/>
    <x v="6"/>
    <x v="0"/>
  </r>
  <r>
    <x v="146"/>
    <n v="467500"/>
    <x v="1"/>
    <s v="Best Bricks"/>
    <s v="Auction"/>
    <n v="3141"/>
    <n v="1"/>
    <n v="1"/>
    <n v="1"/>
    <n v="0"/>
    <m/>
    <s v="18/34 Rockley Rd"/>
    <s v="South Yarra"/>
    <x v="12"/>
    <x v="2"/>
    <x v="6"/>
    <x v="0"/>
  </r>
  <r>
    <x v="146"/>
    <n v="442000"/>
    <x v="1"/>
    <s v="Jones and Jones"/>
    <s v="Auction"/>
    <n v="3183"/>
    <n v="2"/>
    <n v="1"/>
    <n v="1"/>
    <n v="0"/>
    <n v="1960"/>
    <s v="6/23 Gourlay St"/>
    <s v="Balaclava"/>
    <x v="5"/>
    <x v="2"/>
    <x v="6"/>
    <x v="0"/>
  </r>
  <r>
    <x v="146"/>
    <n v="605000"/>
    <x v="0"/>
    <s v="Metro Ladder"/>
    <s v="Sale"/>
    <n v="3060"/>
    <n v="3"/>
    <n v="1"/>
    <n v="2"/>
    <n v="531"/>
    <m/>
    <s v="3 Penn Ct"/>
    <s v="Fawkner"/>
    <x v="3"/>
    <x v="1"/>
    <x v="6"/>
    <x v="0"/>
  </r>
  <r>
    <x v="146"/>
    <n v="405000"/>
    <x v="1"/>
    <s v="Cunninghams"/>
    <s v="Sale"/>
    <n v="3040"/>
    <n v="2"/>
    <n v="1"/>
    <n v="1"/>
    <n v="121"/>
    <n v="1970"/>
    <s v="3/136 Hoffmans Rd"/>
    <s v="Essendon"/>
    <x v="8"/>
    <x v="0"/>
    <x v="6"/>
    <x v="0"/>
  </r>
  <r>
    <x v="146"/>
    <n v="895000"/>
    <x v="0"/>
    <s v="Flanders &amp; Fish"/>
    <s v="Auction"/>
    <n v="3042"/>
    <n v="3"/>
    <n v="1"/>
    <n v="6"/>
    <n v="1063"/>
    <n v="1975"/>
    <s v="3 Deidre Ct"/>
    <s v="Airport West"/>
    <x v="8"/>
    <x v="0"/>
    <x v="6"/>
    <x v="0"/>
  </r>
  <r>
    <x v="146"/>
    <n v="370000"/>
    <x v="1"/>
    <s v="Cunninghams"/>
    <s v="Auction"/>
    <n v="3031"/>
    <n v="1"/>
    <n v="1"/>
    <n v="2"/>
    <n v="0"/>
    <m/>
    <s v="8/33 Rankins Rd"/>
    <s v="Kensington"/>
    <x v="13"/>
    <x v="1"/>
    <x v="6"/>
    <x v="0"/>
  </r>
  <r>
    <x v="146"/>
    <n v="805000"/>
    <x v="1"/>
    <s v="Flanders &amp; Fish"/>
    <s v="Sale"/>
    <n v="3141"/>
    <n v="3"/>
    <n v="2"/>
    <n v="3"/>
    <n v="6111"/>
    <m/>
    <s v="2/100 Commercial Rd"/>
    <s v="South Yarra"/>
    <x v="13"/>
    <x v="2"/>
    <x v="6"/>
    <x v="0"/>
  </r>
  <r>
    <x v="146"/>
    <n v="1234500"/>
    <x v="0"/>
    <s v="Cunninghams"/>
    <s v="Auction"/>
    <n v="3031"/>
    <n v="2"/>
    <n v="2"/>
    <n v="2"/>
    <n v="169"/>
    <n v="2008"/>
    <s v="109 Rankins Rd"/>
    <s v="Kensington"/>
    <x v="13"/>
    <x v="1"/>
    <x v="6"/>
    <x v="0"/>
  </r>
  <r>
    <x v="146"/>
    <n v="1385000"/>
    <x v="0"/>
    <s v="Cunninghams"/>
    <s v="Sale"/>
    <n v="3051"/>
    <n v="3"/>
    <n v="2"/>
    <n v="0"/>
    <n v="118"/>
    <n v="1890"/>
    <s v="6 Shiel St"/>
    <s v="North Melbourne"/>
    <x v="13"/>
    <x v="1"/>
    <x v="6"/>
    <x v="0"/>
  </r>
  <r>
    <x v="146"/>
    <n v="646000"/>
    <x v="0"/>
    <s v="Maxwells"/>
    <s v="Auction"/>
    <n v="3012"/>
    <n v="2"/>
    <n v="1"/>
    <n v="2"/>
    <n v="270"/>
    <n v="1900"/>
    <s v="67 Ballarat Rd"/>
    <s v="Maidstone"/>
    <x v="4"/>
    <x v="0"/>
    <x v="6"/>
    <x v="0"/>
  </r>
  <r>
    <x v="146"/>
    <n v="1160000"/>
    <x v="0"/>
    <s v="Jones and Jones"/>
    <s v="Sale"/>
    <n v="3165"/>
    <n v="2"/>
    <n v="1"/>
    <n v="2"/>
    <n v="750"/>
    <m/>
    <s v="115 Bignell Rd"/>
    <s v="Bentleigh East"/>
    <x v="9"/>
    <x v="2"/>
    <x v="6"/>
    <x v="0"/>
  </r>
  <r>
    <x v="146"/>
    <n v="360000"/>
    <x v="1"/>
    <s v="Property Barons"/>
    <s v="Auction"/>
    <n v="3073"/>
    <n v="2"/>
    <n v="1"/>
    <n v="1"/>
    <n v="139"/>
    <m/>
    <s v="2/7 Mattea Ct"/>
    <s v="Reservoir"/>
    <x v="10"/>
    <x v="1"/>
    <x v="6"/>
    <x v="0"/>
  </r>
  <r>
    <x v="146"/>
    <n v="705500"/>
    <x v="0"/>
    <s v="Metro Ladder"/>
    <s v="Sale"/>
    <n v="3083"/>
    <n v="2"/>
    <n v="1"/>
    <n v="1"/>
    <n v="770"/>
    <n v="1950"/>
    <s v="33 Clunes St"/>
    <s v="Kingsbury"/>
    <x v="10"/>
    <x v="1"/>
    <x v="6"/>
    <x v="0"/>
  </r>
  <r>
    <x v="146"/>
    <n v="930000"/>
    <x v="0"/>
    <s v="Cunninghams"/>
    <s v="Sale"/>
    <n v="3072"/>
    <n v="4"/>
    <n v="2"/>
    <n v="2"/>
    <n v="604"/>
    <n v="1920"/>
    <s v="370 Gilbert Rd"/>
    <s v="Preston"/>
    <x v="10"/>
    <x v="1"/>
    <x v="6"/>
    <x v="0"/>
  </r>
  <r>
    <x v="146"/>
    <n v="1110000"/>
    <x v="0"/>
    <s v="Cunninghams"/>
    <s v="Sale"/>
    <n v="3071"/>
    <n v="3"/>
    <n v="1"/>
    <n v="1"/>
    <n v="562"/>
    <n v="1950"/>
    <s v="50 Leinster Gr"/>
    <s v="Thornbury"/>
    <x v="10"/>
    <x v="1"/>
    <x v="6"/>
    <x v="0"/>
  </r>
  <r>
    <x v="146"/>
    <n v="435000"/>
    <x v="0"/>
    <s v="Best Bricks"/>
    <s v="Auction"/>
    <n v="3020"/>
    <n v="2"/>
    <n v="1"/>
    <n v="1"/>
    <n v="155"/>
    <n v="1940"/>
    <s v="2/6 Farnsworth St"/>
    <s v="Sunshine"/>
    <x v="0"/>
    <x v="0"/>
    <x v="6"/>
    <x v="0"/>
  </r>
  <r>
    <x v="146"/>
    <n v="1650000"/>
    <x v="0"/>
    <s v="Jones and Jones"/>
    <s v="Auction"/>
    <n v="3122"/>
    <n v="4"/>
    <n v="2"/>
    <n v="2"/>
    <n v="317"/>
    <n v="2005"/>
    <s v="6a Scott St"/>
    <s v="Hawthorn"/>
    <x v="14"/>
    <x v="2"/>
    <x v="6"/>
    <x v="0"/>
  </r>
  <r>
    <x v="146"/>
    <n v="2610000"/>
    <x v="0"/>
    <s v="Cunninghams"/>
    <s v="Sale"/>
    <n v="3122"/>
    <n v="4"/>
    <n v="2"/>
    <n v="7"/>
    <n v="0"/>
    <m/>
    <s v="69 Power St"/>
    <s v="Hawthorn"/>
    <x v="14"/>
    <x v="2"/>
    <x v="6"/>
    <x v="0"/>
  </r>
  <r>
    <x v="146"/>
    <n v="910000"/>
    <x v="0"/>
    <s v="Property Barons"/>
    <s v="Sale"/>
    <n v="3084"/>
    <n v="4"/>
    <n v="2"/>
    <n v="2"/>
    <n v="626"/>
    <m/>
    <s v="52 Rosemar Cct"/>
    <s v="Viewbank"/>
    <x v="17"/>
    <x v="3"/>
    <x v="6"/>
    <x v="0"/>
  </r>
  <r>
    <x v="147"/>
    <n v="402000"/>
    <x v="1"/>
    <s v="Metro Ladder"/>
    <s v="Sale"/>
    <n v="3121"/>
    <n v="1"/>
    <n v="1"/>
    <n v="1"/>
    <n v="0"/>
    <m/>
    <s v="305/45 York St"/>
    <s v="Richmond"/>
    <x v="1"/>
    <x v="1"/>
    <x v="6"/>
    <x v="0"/>
  </r>
  <r>
    <x v="147"/>
    <n v="900000"/>
    <x v="0"/>
    <s v="Cunninghams"/>
    <s v="Sale"/>
    <n v="3121"/>
    <n v="3"/>
    <n v="3"/>
    <n v="1"/>
    <n v="58"/>
    <n v="2009"/>
    <s v="18 Buckingham St"/>
    <s v="Richmond"/>
    <x v="1"/>
    <x v="1"/>
    <x v="6"/>
    <x v="0"/>
  </r>
  <r>
    <x v="147"/>
    <n v="373000"/>
    <x v="1"/>
    <s v="Metro Ladder"/>
    <s v="Auction"/>
    <n v="3145"/>
    <n v="1"/>
    <n v="1"/>
    <n v="1"/>
    <n v="0"/>
    <n v="1965"/>
    <s v="5/25 Clarence St"/>
    <s v="Malvern East"/>
    <x v="12"/>
    <x v="2"/>
    <x v="6"/>
    <x v="0"/>
  </r>
  <r>
    <x v="147"/>
    <n v="567000"/>
    <x v="1"/>
    <s v="Metro Ladder"/>
    <s v="Sale"/>
    <n v="3143"/>
    <n v="1"/>
    <n v="1"/>
    <n v="1"/>
    <n v="0"/>
    <n v="2013"/>
    <s v="5/555 Orrong Rd"/>
    <s v="Armadale"/>
    <x v="12"/>
    <x v="2"/>
    <x v="6"/>
    <x v="0"/>
  </r>
  <r>
    <x v="147"/>
    <n v="1810000"/>
    <x v="0"/>
    <s v="Zimmerman"/>
    <s v="Auction"/>
    <n v="3145"/>
    <n v="5"/>
    <n v="3"/>
    <n v="2"/>
    <n v="751"/>
    <n v="1934"/>
    <s v="349 Waverley Rd"/>
    <s v="Malvern East"/>
    <x v="12"/>
    <x v="2"/>
    <x v="6"/>
    <x v="0"/>
  </r>
  <r>
    <x v="147"/>
    <n v="1295000"/>
    <x v="2"/>
    <s v="Cunninghams"/>
    <s v="Sale"/>
    <n v="3182"/>
    <n v="3"/>
    <n v="2"/>
    <n v="2"/>
    <n v="0"/>
    <n v="2000"/>
    <s v="52/167 Fitzroy St"/>
    <s v="St Kilda"/>
    <x v="5"/>
    <x v="2"/>
    <x v="6"/>
    <x v="0"/>
  </r>
  <r>
    <x v="147"/>
    <n v="1080000"/>
    <x v="0"/>
    <s v="Cunninghams"/>
    <s v="Sale"/>
    <n v="3056"/>
    <n v="3"/>
    <n v="2"/>
    <n v="1"/>
    <n v="316"/>
    <m/>
    <s v="109 Stewart St"/>
    <s v="Brunswick"/>
    <x v="3"/>
    <x v="1"/>
    <x v="6"/>
    <x v="0"/>
  </r>
  <r>
    <x v="147"/>
    <n v="1755000"/>
    <x v="0"/>
    <s v="Jones and Jones"/>
    <s v="Sale"/>
    <n v="3056"/>
    <n v="4"/>
    <n v="2"/>
    <n v="1"/>
    <n v="354"/>
    <n v="1910"/>
    <s v="25 Gray St"/>
    <s v="Brunswick"/>
    <x v="3"/>
    <x v="1"/>
    <x v="6"/>
    <x v="0"/>
  </r>
  <r>
    <x v="147"/>
    <n v="670000"/>
    <x v="1"/>
    <s v="Cunninghams"/>
    <s v="Sale"/>
    <n v="3039"/>
    <n v="3"/>
    <n v="2"/>
    <n v="2"/>
    <n v="0"/>
    <n v="2000"/>
    <s v="504/26 Shuter St"/>
    <s v="Moonee Ponds"/>
    <x v="8"/>
    <x v="0"/>
    <x v="6"/>
    <x v="0"/>
  </r>
  <r>
    <x v="147"/>
    <n v="680000"/>
    <x v="0"/>
    <s v="Cunninghams"/>
    <s v="Sale"/>
    <n v="3034"/>
    <n v="3"/>
    <n v="1"/>
    <n v="2"/>
    <n v="570"/>
    <n v="1970"/>
    <s v="68 Thompson St"/>
    <s v="Avondale Heights"/>
    <x v="8"/>
    <x v="0"/>
    <x v="6"/>
    <x v="0"/>
  </r>
  <r>
    <x v="147"/>
    <n v="740000"/>
    <x v="1"/>
    <s v="Cunninghams"/>
    <s v="Sale"/>
    <n v="3040"/>
    <n v="2"/>
    <n v="1"/>
    <n v="1"/>
    <n v="250"/>
    <n v="1988"/>
    <s v="1/35 William St"/>
    <s v="Essendon"/>
    <x v="8"/>
    <x v="0"/>
    <x v="6"/>
    <x v="0"/>
  </r>
  <r>
    <x v="147"/>
    <n v="770000"/>
    <x v="0"/>
    <s v="Cunninghams"/>
    <s v="Auction"/>
    <n v="3032"/>
    <n v="2"/>
    <n v="1"/>
    <n v="1"/>
    <n v="226"/>
    <n v="1900"/>
    <s v="51 Francis St"/>
    <s v="Ascot Vale"/>
    <x v="8"/>
    <x v="0"/>
    <x v="6"/>
    <x v="0"/>
  </r>
  <r>
    <x v="147"/>
    <n v="940000"/>
    <x v="0"/>
    <s v="Jones and Jones"/>
    <s v="Sale"/>
    <n v="3032"/>
    <n v="3"/>
    <n v="2"/>
    <n v="2"/>
    <n v="285"/>
    <n v="2011"/>
    <s v="25 Dalgety Dr"/>
    <s v="Ascot Vale"/>
    <x v="8"/>
    <x v="0"/>
    <x v="6"/>
    <x v="0"/>
  </r>
  <r>
    <x v="147"/>
    <n v="540000"/>
    <x v="1"/>
    <s v="Flanders &amp; Fish"/>
    <s v="Sale"/>
    <n v="3051"/>
    <n v="2"/>
    <n v="1"/>
    <n v="1"/>
    <n v="0"/>
    <n v="1970"/>
    <s v="3/369 Abbotsford St"/>
    <s v="North Melbourne"/>
    <x v="13"/>
    <x v="1"/>
    <x v="6"/>
    <x v="0"/>
  </r>
  <r>
    <x v="147"/>
    <n v="533000"/>
    <x v="1"/>
    <s v="Maxwells"/>
    <s v="Sale"/>
    <n v="3011"/>
    <n v="2"/>
    <n v="1"/>
    <n v="1"/>
    <n v="0"/>
    <n v="2012"/>
    <s v="204/2 Alexander St"/>
    <s v="Seddon"/>
    <x v="4"/>
    <x v="0"/>
    <x v="6"/>
    <x v="0"/>
  </r>
  <r>
    <x v="147"/>
    <n v="485000"/>
    <x v="1"/>
    <s v="Melbourne Homes"/>
    <s v="Auction"/>
    <n v="3015"/>
    <n v="2"/>
    <n v="1"/>
    <n v="1"/>
    <n v="0"/>
    <n v="2006"/>
    <s v="39/114 Mason St"/>
    <s v="Newport"/>
    <x v="11"/>
    <x v="0"/>
    <x v="6"/>
    <x v="0"/>
  </r>
  <r>
    <x v="147"/>
    <n v="1415000"/>
    <x v="0"/>
    <s v="Sanders"/>
    <s v="Sale"/>
    <n v="3018"/>
    <n v="5"/>
    <n v="3"/>
    <n v="6"/>
    <n v="705"/>
    <n v="2005"/>
    <s v="13 Sussex St"/>
    <s v="Seaholme"/>
    <x v="11"/>
    <x v="0"/>
    <x v="6"/>
    <x v="0"/>
  </r>
  <r>
    <x v="147"/>
    <n v="860000"/>
    <x v="2"/>
    <s v="Metro Ladder"/>
    <s v="Auction"/>
    <n v="3165"/>
    <n v="3"/>
    <n v="2"/>
    <n v="1"/>
    <n v="210"/>
    <n v="2005"/>
    <s v="61 Molden St"/>
    <s v="Bentleigh East"/>
    <x v="9"/>
    <x v="2"/>
    <x v="6"/>
    <x v="0"/>
  </r>
  <r>
    <x v="147"/>
    <n v="1210000"/>
    <x v="2"/>
    <s v="Metro Ladder"/>
    <s v="Sale"/>
    <n v="3165"/>
    <n v="4"/>
    <n v="3"/>
    <n v="2"/>
    <n v="291"/>
    <n v="2014"/>
    <s v="34b Lesden St"/>
    <s v="Bentleigh East"/>
    <x v="9"/>
    <x v="2"/>
    <x v="6"/>
    <x v="0"/>
  </r>
  <r>
    <x v="147"/>
    <n v="851500"/>
    <x v="0"/>
    <s v="Cunninghams"/>
    <s v="Sale"/>
    <n v="3073"/>
    <n v="3"/>
    <n v="1"/>
    <n v="1"/>
    <n v="0"/>
    <n v="1930"/>
    <s v="30 Kinsale St"/>
    <s v="Reservoir"/>
    <x v="10"/>
    <x v="1"/>
    <x v="6"/>
    <x v="0"/>
  </r>
  <r>
    <x v="147"/>
    <n v="875000"/>
    <x v="0"/>
    <s v="Cunninghams"/>
    <s v="Sale"/>
    <n v="3072"/>
    <n v="3"/>
    <n v="2"/>
    <n v="1"/>
    <n v="650"/>
    <n v="1950"/>
    <s v="67 Regent St"/>
    <s v="Preston"/>
    <x v="10"/>
    <x v="1"/>
    <x v="6"/>
    <x v="0"/>
  </r>
  <r>
    <x v="147"/>
    <n v="4300000"/>
    <x v="0"/>
    <s v="Best Bricks"/>
    <s v="Auction"/>
    <n v="3070"/>
    <n v="5"/>
    <n v="4"/>
    <n v="3"/>
    <n v="569"/>
    <n v="1910"/>
    <s v="167 Clarke St"/>
    <s v="Northcote"/>
    <x v="10"/>
    <x v="1"/>
    <x v="6"/>
    <x v="0"/>
  </r>
  <r>
    <x v="147"/>
    <n v="1650000"/>
    <x v="0"/>
    <s v="Cunninghams"/>
    <s v="Sale"/>
    <n v="3147"/>
    <n v="3"/>
    <n v="1"/>
    <n v="1"/>
    <n v="697"/>
    <n v="1947"/>
    <s v="19 Poulter St"/>
    <s v="Ashburton"/>
    <x v="14"/>
    <x v="2"/>
    <x v="6"/>
    <x v="0"/>
  </r>
  <r>
    <x v="147"/>
    <n v="4250000"/>
    <x v="0"/>
    <s v="Cunninghams"/>
    <s v="Auction"/>
    <n v="3122"/>
    <n v="5"/>
    <n v="4"/>
    <n v="3"/>
    <n v="1275"/>
    <n v="1930"/>
    <s v="2 Fordholm Rd"/>
    <s v="Hawthorn"/>
    <x v="14"/>
    <x v="2"/>
    <x v="6"/>
    <x v="0"/>
  </r>
  <r>
    <x v="148"/>
    <n v="500000"/>
    <x v="1"/>
    <s v="Jones and Jones"/>
    <s v="Auction"/>
    <n v="3121"/>
    <n v="1"/>
    <n v="1"/>
    <n v="1"/>
    <n v="0"/>
    <m/>
    <s v="2/65 Westbank Tce"/>
    <s v="Richmond"/>
    <x v="1"/>
    <x v="1"/>
    <x v="6"/>
    <x v="0"/>
  </r>
  <r>
    <x v="148"/>
    <n v="420000"/>
    <x v="1"/>
    <s v="Metro Ladder"/>
    <s v="Auction"/>
    <n v="3144"/>
    <n v="1"/>
    <n v="1"/>
    <n v="3"/>
    <n v="0"/>
    <m/>
    <s v="13/200 Wattletree Rd"/>
    <s v="Malvern"/>
    <x v="12"/>
    <x v="2"/>
    <x v="6"/>
    <x v="0"/>
  </r>
  <r>
    <x v="148"/>
    <n v="845000"/>
    <x v="0"/>
    <s v="Property Barons"/>
    <s v="Sale"/>
    <n v="3146"/>
    <n v="2"/>
    <n v="1"/>
    <n v="0"/>
    <n v="207"/>
    <m/>
    <s v="25 Hope St"/>
    <s v="Glen Iris"/>
    <x v="12"/>
    <x v="2"/>
    <x v="6"/>
    <x v="0"/>
  </r>
  <r>
    <x v="148"/>
    <n v="1617000"/>
    <x v="0"/>
    <s v="Zimmerman"/>
    <s v="Sale"/>
    <n v="3144"/>
    <n v="4"/>
    <n v="1"/>
    <n v="0"/>
    <n v="337"/>
    <m/>
    <s v="2 McArthur St"/>
    <s v="Malvern"/>
    <x v="12"/>
    <x v="2"/>
    <x v="6"/>
    <x v="0"/>
  </r>
  <r>
    <x v="148"/>
    <n v="470000"/>
    <x v="1"/>
    <s v="SJ"/>
    <s v="Auction"/>
    <n v="3207"/>
    <n v="1"/>
    <n v="1"/>
    <n v="1"/>
    <n v="0"/>
    <n v="2000"/>
    <s v="405/1 Danks St W"/>
    <s v="Port Melbourne"/>
    <x v="5"/>
    <x v="2"/>
    <x v="6"/>
    <x v="0"/>
  </r>
  <r>
    <x v="148"/>
    <n v="570000"/>
    <x v="0"/>
    <s v="Property Barons"/>
    <s v="Auction"/>
    <n v="3046"/>
    <n v="3"/>
    <n v="2"/>
    <n v="2"/>
    <n v="585"/>
    <n v="1975"/>
    <s v="29 Moonee Bvd"/>
    <s v="Glenroy"/>
    <x v="3"/>
    <x v="1"/>
    <x v="6"/>
    <x v="0"/>
  </r>
  <r>
    <x v="148"/>
    <n v="610000"/>
    <x v="0"/>
    <s v="Cunninghams"/>
    <s v="Sale"/>
    <n v="3046"/>
    <n v="3"/>
    <n v="1"/>
    <n v="2"/>
    <n v="696"/>
    <n v="1960"/>
    <s v="89 John St"/>
    <s v="Glenroy"/>
    <x v="3"/>
    <x v="1"/>
    <x v="6"/>
    <x v="0"/>
  </r>
  <r>
    <x v="148"/>
    <n v="655000"/>
    <x v="0"/>
    <s v="Flanders &amp; Fish"/>
    <s v="Auction"/>
    <n v="3046"/>
    <n v="4"/>
    <n v="1"/>
    <n v="2"/>
    <n v="695"/>
    <m/>
    <s v="46 Sadie St"/>
    <s v="Glenroy"/>
    <x v="3"/>
    <x v="1"/>
    <x v="6"/>
    <x v="0"/>
  </r>
  <r>
    <x v="148"/>
    <n v="855333"/>
    <x v="0"/>
    <s v="Cunninghams"/>
    <s v="Sale"/>
    <n v="3046"/>
    <n v="4"/>
    <n v="1"/>
    <n v="2"/>
    <n v="694"/>
    <n v="1974"/>
    <s v="68 Vincent St"/>
    <s v="Oak Park"/>
    <x v="3"/>
    <x v="1"/>
    <x v="6"/>
    <x v="0"/>
  </r>
  <r>
    <x v="148"/>
    <n v="1150000"/>
    <x v="0"/>
    <s v="Flanders &amp; Fish"/>
    <s v="Auction"/>
    <n v="3058"/>
    <n v="4"/>
    <n v="2"/>
    <n v="2"/>
    <n v="43"/>
    <n v="1930"/>
    <s v="14 Rose St"/>
    <s v="Coburg"/>
    <x v="3"/>
    <x v="1"/>
    <x v="6"/>
    <x v="0"/>
  </r>
  <r>
    <x v="148"/>
    <n v="670000"/>
    <x v="0"/>
    <s v="Metro Ladder"/>
    <s v="Sale"/>
    <n v="3012"/>
    <n v="3"/>
    <n v="1"/>
    <n v="3"/>
    <n v="564"/>
    <m/>
    <s v="12 Bosquet St"/>
    <s v="Maidstone"/>
    <x v="4"/>
    <x v="0"/>
    <x v="6"/>
    <x v="0"/>
  </r>
  <r>
    <x v="148"/>
    <n v="910000"/>
    <x v="0"/>
    <s v="Jones and Jones"/>
    <s v="Sale"/>
    <n v="3011"/>
    <n v="3"/>
    <n v="1"/>
    <n v="1"/>
    <n v="361"/>
    <n v="1940"/>
    <s v="8 McCubbin St"/>
    <s v="Footscray"/>
    <x v="4"/>
    <x v="0"/>
    <x v="6"/>
    <x v="0"/>
  </r>
  <r>
    <x v="148"/>
    <n v="611000"/>
    <x v="2"/>
    <s v="Melbourne Homes"/>
    <s v="Auction"/>
    <n v="3015"/>
    <n v="2"/>
    <n v="1"/>
    <n v="1"/>
    <n v="228"/>
    <n v="2000"/>
    <s v="56b Vernon St"/>
    <s v="South Kingsville"/>
    <x v="11"/>
    <x v="0"/>
    <x v="6"/>
    <x v="0"/>
  </r>
  <r>
    <x v="148"/>
    <n v="636000"/>
    <x v="1"/>
    <s v="Metro Ladder"/>
    <s v="Sale"/>
    <n v="3204"/>
    <n v="2"/>
    <n v="1"/>
    <n v="2"/>
    <n v="202"/>
    <n v="1974"/>
    <s v="5/205 Centre Rd"/>
    <s v="Bentleigh"/>
    <x v="9"/>
    <x v="2"/>
    <x v="6"/>
    <x v="0"/>
  </r>
  <r>
    <x v="148"/>
    <n v="780000"/>
    <x v="0"/>
    <s v="Metro Ladder"/>
    <s v="Auction"/>
    <n v="3073"/>
    <n v="3"/>
    <n v="1"/>
    <n v="2"/>
    <n v="464"/>
    <n v="1920"/>
    <s v="15 Down St"/>
    <s v="Reservoir"/>
    <x v="10"/>
    <x v="1"/>
    <x v="6"/>
    <x v="0"/>
  </r>
  <r>
    <x v="148"/>
    <n v="2000000"/>
    <x v="0"/>
    <s v="Zimmerman"/>
    <s v="Sale"/>
    <n v="3078"/>
    <n v="4"/>
    <n v="2"/>
    <n v="4"/>
    <n v="853"/>
    <n v="1930"/>
    <s v="6 Smith St"/>
    <s v="Alphington"/>
    <x v="10"/>
    <x v="1"/>
    <x v="6"/>
    <x v="0"/>
  </r>
  <r>
    <x v="148"/>
    <n v="582000"/>
    <x v="0"/>
    <s v="Metro Ladder"/>
    <s v="Auction"/>
    <n v="3021"/>
    <n v="3"/>
    <n v="2"/>
    <n v="4"/>
    <n v="530"/>
    <n v="1980"/>
    <s v="128 Driscolls Rd"/>
    <s v="Kealba"/>
    <x v="0"/>
    <x v="0"/>
    <x v="6"/>
    <x v="0"/>
  </r>
  <r>
    <x v="149"/>
    <n v="390000"/>
    <x v="1"/>
    <s v="Sanders"/>
    <s v="Sale"/>
    <n v="3054"/>
    <n v="1"/>
    <n v="1"/>
    <n v="1"/>
    <n v="0"/>
    <n v="1970"/>
    <s v="26/174 Lee St"/>
    <s v="Carlton North"/>
    <x v="1"/>
    <x v="1"/>
    <x v="6"/>
    <x v="0"/>
  </r>
  <r>
    <x v="149"/>
    <n v="712000"/>
    <x v="1"/>
    <s v="Jones and Jones"/>
    <s v="Sale"/>
    <n v="3121"/>
    <n v="2"/>
    <n v="1"/>
    <n v="1"/>
    <n v="0"/>
    <n v="2012"/>
    <s v="302/366 Church St"/>
    <s v="Richmond"/>
    <x v="1"/>
    <x v="1"/>
    <x v="6"/>
    <x v="0"/>
  </r>
  <r>
    <x v="149"/>
    <n v="1100000"/>
    <x v="0"/>
    <s v="Metro Ladder"/>
    <s v="Sale"/>
    <n v="3121"/>
    <n v="3"/>
    <n v="2"/>
    <n v="1"/>
    <n v="126"/>
    <m/>
    <s v="4/1 Princess St"/>
    <s v="Richmond"/>
    <x v="1"/>
    <x v="1"/>
    <x v="6"/>
    <x v="0"/>
  </r>
  <r>
    <x v="149"/>
    <n v="950000"/>
    <x v="0"/>
    <s v="Jones and Jones"/>
    <s v="Auction"/>
    <n v="3145"/>
    <n v="3"/>
    <n v="1"/>
    <n v="1"/>
    <n v="288"/>
    <n v="1999"/>
    <s v="20a Thurso St"/>
    <s v="Malvern East"/>
    <x v="12"/>
    <x v="2"/>
    <x v="6"/>
    <x v="0"/>
  </r>
  <r>
    <x v="149"/>
    <n v="750000"/>
    <x v="2"/>
    <s v="Cunninghams"/>
    <s v="Auction"/>
    <n v="3056"/>
    <n v="2"/>
    <n v="2"/>
    <n v="1"/>
    <n v="118"/>
    <n v="2013"/>
    <s v="3/38 Charles St"/>
    <s v="Brunswick"/>
    <x v="3"/>
    <x v="1"/>
    <x v="6"/>
    <x v="0"/>
  </r>
  <r>
    <x v="149"/>
    <n v="945000"/>
    <x v="0"/>
    <s v="Jones and Jones"/>
    <s v="Sale"/>
    <n v="3056"/>
    <n v="2"/>
    <n v="1"/>
    <n v="2"/>
    <n v="246"/>
    <n v="1910"/>
    <s v="411 Barkly St"/>
    <s v="Brunswick"/>
    <x v="3"/>
    <x v="1"/>
    <x v="6"/>
    <x v="0"/>
  </r>
  <r>
    <x v="149"/>
    <n v="1194500"/>
    <x v="0"/>
    <s v="Metro Ladder"/>
    <s v="Sale"/>
    <n v="3058"/>
    <n v="3"/>
    <n v="1"/>
    <n v="2"/>
    <n v="537"/>
    <m/>
    <s v="136 Gordon St"/>
    <s v="Coburg"/>
    <x v="3"/>
    <x v="1"/>
    <x v="6"/>
    <x v="0"/>
  </r>
  <r>
    <x v="149"/>
    <n v="900000"/>
    <x v="0"/>
    <s v="Cunninghams"/>
    <s v="Sale"/>
    <n v="3039"/>
    <n v="2"/>
    <n v="1"/>
    <n v="1"/>
    <n v="339"/>
    <m/>
    <s v="3 Norfolk St"/>
    <s v="Moonee Ponds"/>
    <x v="8"/>
    <x v="0"/>
    <x v="6"/>
    <x v="0"/>
  </r>
  <r>
    <x v="149"/>
    <n v="700000"/>
    <x v="1"/>
    <s v="Melbourne Homes"/>
    <s v="Auction"/>
    <n v="3002"/>
    <n v="2"/>
    <n v="2"/>
    <n v="1"/>
    <n v="0"/>
    <n v="1970"/>
    <s v="1/187 George St"/>
    <s v="East Melbourne"/>
    <x v="13"/>
    <x v="1"/>
    <x v="6"/>
    <x v="0"/>
  </r>
  <r>
    <x v="149"/>
    <n v="903000"/>
    <x v="0"/>
    <s v="Property Barons"/>
    <s v="Sale"/>
    <n v="3105"/>
    <n v="2"/>
    <n v="1"/>
    <n v="1"/>
    <n v="591"/>
    <n v="1965"/>
    <s v="28 Flinders St"/>
    <s v="Bulleen"/>
    <x v="16"/>
    <x v="3"/>
    <x v="6"/>
    <x v="0"/>
  </r>
  <r>
    <x v="149"/>
    <n v="1152000"/>
    <x v="0"/>
    <s v="Jones and Jones"/>
    <s v="Sale"/>
    <n v="3108"/>
    <n v="4"/>
    <n v="2"/>
    <n v="2"/>
    <n v="336"/>
    <n v="2007"/>
    <s v="1a Morris St"/>
    <s v="Doncaster"/>
    <x v="16"/>
    <x v="3"/>
    <x v="6"/>
    <x v="0"/>
  </r>
  <r>
    <x v="149"/>
    <n v="516000"/>
    <x v="1"/>
    <s v="Metro Ladder"/>
    <s v="Sale"/>
    <n v="3163"/>
    <n v="2"/>
    <n v="1"/>
    <n v="1"/>
    <n v="0"/>
    <m/>
    <s v="4/76 Railway Rd"/>
    <s v="Carnegie"/>
    <x v="9"/>
    <x v="2"/>
    <x v="6"/>
    <x v="0"/>
  </r>
  <r>
    <x v="149"/>
    <n v="626000"/>
    <x v="1"/>
    <s v="Flanders &amp; Fish"/>
    <s v="Sale"/>
    <n v="3185"/>
    <n v="2"/>
    <n v="1"/>
    <n v="1"/>
    <n v="1764"/>
    <n v="1930"/>
    <s v="12/66 Riddell Pde"/>
    <s v="Elsternwick"/>
    <x v="9"/>
    <x v="2"/>
    <x v="6"/>
    <x v="0"/>
  </r>
  <r>
    <x v="149"/>
    <n v="1310000"/>
    <x v="0"/>
    <s v="Jones and Jones"/>
    <s v="Sale"/>
    <n v="3187"/>
    <n v="2"/>
    <n v="3"/>
    <n v="2"/>
    <n v="302"/>
    <n v="2018"/>
    <s v="8 Thomas St"/>
    <s v="Brighton East"/>
    <x v="9"/>
    <x v="2"/>
    <x v="6"/>
    <x v="0"/>
  </r>
  <r>
    <x v="149"/>
    <n v="1650000"/>
    <x v="0"/>
    <s v="Maxwells"/>
    <s v="Sale"/>
    <n v="3204"/>
    <n v="4"/>
    <n v="2"/>
    <n v="2"/>
    <n v="570"/>
    <n v="1930"/>
    <s v="48 Vickery St"/>
    <s v="Bentleigh"/>
    <x v="9"/>
    <x v="2"/>
    <x v="6"/>
    <x v="0"/>
  </r>
  <r>
    <x v="149"/>
    <n v="1650000"/>
    <x v="0"/>
    <s v="Jones and Jones"/>
    <s v="Auction"/>
    <n v="3145"/>
    <n v="3"/>
    <n v="1"/>
    <n v="2"/>
    <n v="875"/>
    <m/>
    <s v="5 Grange Rd"/>
    <s v="Caulfield East"/>
    <x v="9"/>
    <x v="2"/>
    <x v="6"/>
    <x v="0"/>
  </r>
  <r>
    <x v="149"/>
    <n v="1698888"/>
    <x v="0"/>
    <s v="Metro Ladder"/>
    <s v="Sale"/>
    <n v="3165"/>
    <n v="4"/>
    <n v="2"/>
    <n v="2"/>
    <n v="598"/>
    <n v="2006"/>
    <s v="10 Boronia St"/>
    <s v="Bentleigh East"/>
    <x v="9"/>
    <x v="2"/>
    <x v="6"/>
    <x v="0"/>
  </r>
  <r>
    <x v="149"/>
    <n v="610000"/>
    <x v="0"/>
    <s v="Property Barons"/>
    <s v="Auction"/>
    <n v="3073"/>
    <n v="3"/>
    <n v="1"/>
    <n v="2"/>
    <n v="492"/>
    <m/>
    <s v="15 Glenvale Rd"/>
    <s v="Reservoir"/>
    <x v="10"/>
    <x v="1"/>
    <x v="6"/>
    <x v="0"/>
  </r>
  <r>
    <x v="149"/>
    <n v="890000"/>
    <x v="0"/>
    <s v="Cunninghams"/>
    <s v="Sale"/>
    <n v="3072"/>
    <n v="3"/>
    <n v="1"/>
    <n v="2"/>
    <n v="454"/>
    <m/>
    <s v="9 Graham Ct"/>
    <s v="Preston"/>
    <x v="10"/>
    <x v="1"/>
    <x v="6"/>
    <x v="0"/>
  </r>
  <r>
    <x v="149"/>
    <n v="650000"/>
    <x v="1"/>
    <s v="Property Barons"/>
    <s v="Auction"/>
    <n v="3079"/>
    <n v="3"/>
    <n v="2"/>
    <n v="2"/>
    <n v="0"/>
    <n v="2000"/>
    <s v="7/3 Kenilworth Pde"/>
    <s v="Ivanhoe"/>
    <x v="17"/>
    <x v="3"/>
    <x v="6"/>
    <x v="0"/>
  </r>
  <r>
    <x v="150"/>
    <n v="650000"/>
    <x v="2"/>
    <s v="Zimmerman"/>
    <s v="Auction"/>
    <n v="3078"/>
    <n v="2"/>
    <n v="1"/>
    <n v="0"/>
    <n v="0"/>
    <m/>
    <s v="7/7 Chandler Hwy"/>
    <s v="Alphington"/>
    <x v="1"/>
    <x v="1"/>
    <x v="6"/>
    <x v="0"/>
  </r>
  <r>
    <x v="150"/>
    <n v="860000"/>
    <x v="1"/>
    <s v="Jones and Jones"/>
    <s v="Auction"/>
    <n v="3066"/>
    <n v="2"/>
    <n v="2"/>
    <n v="1"/>
    <n v="0"/>
    <n v="1920"/>
    <s v="29/78 Oxford St"/>
    <s v="Collingwood"/>
    <x v="1"/>
    <x v="1"/>
    <x v="6"/>
    <x v="0"/>
  </r>
  <r>
    <x v="150"/>
    <n v="1176500"/>
    <x v="0"/>
    <s v="SJ"/>
    <s v="Sale"/>
    <n v="3067"/>
    <n v="3"/>
    <n v="1"/>
    <n v="1"/>
    <n v="138"/>
    <n v="1890"/>
    <s v="78 Yarra St"/>
    <s v="Abbotsford"/>
    <x v="1"/>
    <x v="1"/>
    <x v="6"/>
    <x v="0"/>
  </r>
  <r>
    <x v="150"/>
    <n v="425000"/>
    <x v="1"/>
    <s v="Cunninghams"/>
    <s v="Auction"/>
    <n v="3141"/>
    <n v="1"/>
    <n v="1"/>
    <n v="1"/>
    <n v="0"/>
    <n v="2007"/>
    <s v="1107/12 Yarra St"/>
    <s v="South Yarra"/>
    <x v="12"/>
    <x v="2"/>
    <x v="6"/>
    <x v="0"/>
  </r>
  <r>
    <x v="150"/>
    <n v="500000"/>
    <x v="2"/>
    <s v="Melbourne Homes"/>
    <s v="Sale"/>
    <n v="3144"/>
    <n v="2"/>
    <n v="1"/>
    <n v="1"/>
    <n v="0"/>
    <n v="1970"/>
    <s v="6/20 Johnstone St"/>
    <s v="Malvern"/>
    <x v="12"/>
    <x v="2"/>
    <x v="6"/>
    <x v="0"/>
  </r>
  <r>
    <x v="150"/>
    <n v="582500"/>
    <x v="1"/>
    <s v="Jones and Jones"/>
    <s v="Auction"/>
    <n v="3184"/>
    <n v="2"/>
    <n v="1"/>
    <n v="1"/>
    <n v="0"/>
    <n v="1970"/>
    <s v="7/25 Kingsley St"/>
    <s v="Elwood"/>
    <x v="5"/>
    <x v="2"/>
    <x v="6"/>
    <x v="0"/>
  </r>
  <r>
    <x v="150"/>
    <n v="570000"/>
    <x v="2"/>
    <s v="Flanders &amp; Fish"/>
    <s v="Sale"/>
    <n v="3058"/>
    <n v="2"/>
    <n v="1"/>
    <n v="1"/>
    <n v="0"/>
    <n v="1900"/>
    <s v="18 Industry La"/>
    <s v="Coburg"/>
    <x v="3"/>
    <x v="1"/>
    <x v="6"/>
    <x v="0"/>
  </r>
  <r>
    <x v="150"/>
    <n v="1331000"/>
    <x v="0"/>
    <s v="Jones and Jones"/>
    <s v="Sale"/>
    <n v="3058"/>
    <n v="4"/>
    <n v="2"/>
    <n v="2"/>
    <n v="394"/>
    <m/>
    <s v="35 Campbell St"/>
    <s v="Coburg"/>
    <x v="3"/>
    <x v="1"/>
    <x v="6"/>
    <x v="0"/>
  </r>
  <r>
    <x v="150"/>
    <n v="865500"/>
    <x v="0"/>
    <s v="Cunninghams"/>
    <s v="Sale"/>
    <n v="3031"/>
    <n v="2"/>
    <n v="1"/>
    <n v="1"/>
    <n v="168"/>
    <m/>
    <s v="96 Bryant St"/>
    <s v="Flemington"/>
    <x v="8"/>
    <x v="1"/>
    <x v="6"/>
    <x v="0"/>
  </r>
  <r>
    <x v="150"/>
    <n v="1111000"/>
    <x v="0"/>
    <s v="Cunninghams"/>
    <s v="Sale"/>
    <n v="3039"/>
    <n v="3"/>
    <n v="1"/>
    <n v="2"/>
    <n v="502"/>
    <m/>
    <s v="54 Ngarveno St"/>
    <s v="Moonee Ponds"/>
    <x v="8"/>
    <x v="0"/>
    <x v="6"/>
    <x v="0"/>
  </r>
  <r>
    <x v="150"/>
    <n v="1330000"/>
    <x v="0"/>
    <s v="Sanders"/>
    <s v="Sale"/>
    <n v="3041"/>
    <n v="3"/>
    <n v="2"/>
    <n v="1"/>
    <n v="606"/>
    <n v="1950"/>
    <s v="27 Henshall Rd"/>
    <s v="Strathmore"/>
    <x v="8"/>
    <x v="0"/>
    <x v="6"/>
    <x v="0"/>
  </r>
  <r>
    <x v="150"/>
    <n v="650000"/>
    <x v="1"/>
    <s v="Cunninghams"/>
    <s v="Auction"/>
    <n v="3006"/>
    <n v="2"/>
    <n v="2"/>
    <n v="1"/>
    <n v="0"/>
    <n v="2000"/>
    <s v="92/99 Whiteman St"/>
    <s v="Southbank"/>
    <x v="13"/>
    <x v="2"/>
    <x v="6"/>
    <x v="0"/>
  </r>
  <r>
    <x v="150"/>
    <n v="815000"/>
    <x v="0"/>
    <s v="Jones and Jones"/>
    <s v="Sale"/>
    <n v="3011"/>
    <n v="2"/>
    <n v="1"/>
    <n v="0"/>
    <n v="172"/>
    <n v="1900"/>
    <s v="80 Gamon St"/>
    <s v="Seddon"/>
    <x v="4"/>
    <x v="0"/>
    <x v="6"/>
    <x v="0"/>
  </r>
  <r>
    <x v="150"/>
    <n v="1100000"/>
    <x v="0"/>
    <s v="Cunninghams"/>
    <s v="Auction"/>
    <n v="3011"/>
    <n v="4"/>
    <n v="1"/>
    <n v="2"/>
    <n v="633"/>
    <m/>
    <s v="6 John St"/>
    <s v="Footscray"/>
    <x v="4"/>
    <x v="0"/>
    <x v="6"/>
    <x v="0"/>
  </r>
  <r>
    <x v="150"/>
    <n v="1140000"/>
    <x v="0"/>
    <s v="Metro Ladder"/>
    <s v="Sale"/>
    <n v="3105"/>
    <n v="4"/>
    <n v="2"/>
    <n v="3"/>
    <n v="554"/>
    <m/>
    <s v="42 Gisborne St"/>
    <s v="Bulleen"/>
    <x v="16"/>
    <x v="3"/>
    <x v="6"/>
    <x v="0"/>
  </r>
  <r>
    <x v="150"/>
    <n v="988000"/>
    <x v="0"/>
    <s v="Metro Ladder"/>
    <s v="Sale"/>
    <n v="3025"/>
    <n v="3"/>
    <n v="1"/>
    <n v="4"/>
    <n v="715"/>
    <n v="2008"/>
    <s v="4 Prismall St"/>
    <s v="Altona North"/>
    <x v="11"/>
    <x v="0"/>
    <x v="6"/>
    <x v="0"/>
  </r>
  <r>
    <x v="150"/>
    <n v="722500"/>
    <x v="1"/>
    <s v="Flanders &amp; Fish"/>
    <s v="Sale"/>
    <n v="3162"/>
    <n v="2"/>
    <n v="1"/>
    <n v="1"/>
    <n v="0"/>
    <n v="1960"/>
    <s v="6/5 Freeman St"/>
    <s v="Caulfield"/>
    <x v="9"/>
    <x v="2"/>
    <x v="6"/>
    <x v="0"/>
  </r>
  <r>
    <x v="150"/>
    <n v="840000"/>
    <x v="0"/>
    <s v="Metro Ladder"/>
    <s v="Auction"/>
    <n v="3072"/>
    <n v="4"/>
    <n v="1"/>
    <n v="2"/>
    <n v="390"/>
    <n v="1950"/>
    <s v="4 Raymond St"/>
    <s v="Preston"/>
    <x v="10"/>
    <x v="1"/>
    <x v="6"/>
    <x v="0"/>
  </r>
  <r>
    <x v="150"/>
    <n v="711000"/>
    <x v="0"/>
    <s v="Best Bricks"/>
    <s v="Sale"/>
    <n v="3020"/>
    <n v="3"/>
    <n v="1"/>
    <n v="2"/>
    <n v="494"/>
    <m/>
    <s v="22 Lynch St"/>
    <s v="Sunshine"/>
    <x v="0"/>
    <x v="0"/>
    <x v="6"/>
    <x v="0"/>
  </r>
  <r>
    <x v="150"/>
    <n v="1936000"/>
    <x v="0"/>
    <s v="Flanders &amp; Fish"/>
    <s v="Sale"/>
    <n v="3122"/>
    <n v="4"/>
    <n v="2"/>
    <n v="1"/>
    <n v="218"/>
    <n v="1890"/>
    <s v="23 Edgerton St"/>
    <s v="Hawthorn"/>
    <x v="14"/>
    <x v="2"/>
    <x v="6"/>
    <x v="0"/>
  </r>
  <r>
    <x v="150"/>
    <n v="2250000"/>
    <x v="0"/>
    <s v="Cunninghams"/>
    <s v="Auction"/>
    <n v="3124"/>
    <n v="5"/>
    <n v="5"/>
    <n v="1"/>
    <n v="639"/>
    <n v="2010"/>
    <s v="9 Derby St"/>
    <s v="Camberwell"/>
    <x v="14"/>
    <x v="2"/>
    <x v="6"/>
    <x v="0"/>
  </r>
  <r>
    <x v="150"/>
    <n v="2440000"/>
    <x v="0"/>
    <s v="Cunninghams"/>
    <s v="Sale"/>
    <n v="3127"/>
    <n v="4"/>
    <n v="3"/>
    <n v="2"/>
    <n v="596"/>
    <n v="1930"/>
    <s v="36 Banool Rd"/>
    <s v="Surrey Hills"/>
    <x v="14"/>
    <x v="2"/>
    <x v="6"/>
    <x v="0"/>
  </r>
  <r>
    <x v="150"/>
    <n v="1940000"/>
    <x v="0"/>
    <s v="Metro Ladder"/>
    <s v="Sale"/>
    <n v="3187"/>
    <n v="4"/>
    <n v="2"/>
    <n v="2"/>
    <n v="682"/>
    <n v="1960"/>
    <s v="7 Balfour St"/>
    <s v="Brighton East"/>
    <x v="15"/>
    <x v="2"/>
    <x v="6"/>
    <x v="0"/>
  </r>
  <r>
    <x v="151"/>
    <n v="1100000"/>
    <x v="0"/>
    <s v="Melbourne Homes"/>
    <s v="Auction"/>
    <n v="3145"/>
    <n v="3"/>
    <n v="1"/>
    <n v="2"/>
    <n v="645"/>
    <n v="1960"/>
    <s v="66 Argyll St"/>
    <s v="Malvern East"/>
    <x v="12"/>
    <x v="2"/>
    <x v="6"/>
    <x v="0"/>
  </r>
  <r>
    <x v="151"/>
    <n v="450000"/>
    <x v="1"/>
    <s v="Metro Ladder"/>
    <s v="Auction"/>
    <n v="3182"/>
    <n v="2"/>
    <n v="1"/>
    <n v="1"/>
    <n v="841"/>
    <n v="2006"/>
    <s v="5/170 St Kilda Rd"/>
    <s v="St Kilda"/>
    <x v="5"/>
    <x v="2"/>
    <x v="6"/>
    <x v="0"/>
  </r>
  <r>
    <x v="151"/>
    <n v="592000"/>
    <x v="0"/>
    <s v="Property Barons"/>
    <s v="Sale"/>
    <n v="3046"/>
    <n v="2"/>
    <n v="1"/>
    <n v="2"/>
    <n v="577"/>
    <m/>
    <s v="1 Victoria St"/>
    <s v="Oak Park"/>
    <x v="3"/>
    <x v="1"/>
    <x v="6"/>
    <x v="0"/>
  </r>
  <r>
    <x v="151"/>
    <n v="722000"/>
    <x v="0"/>
    <s v="Flanders &amp; Fish"/>
    <s v="Sale"/>
    <n v="3046"/>
    <n v="3"/>
    <n v="1"/>
    <n v="3"/>
    <n v="781"/>
    <m/>
    <s v="16 York St"/>
    <s v="Glenroy"/>
    <x v="3"/>
    <x v="1"/>
    <x v="6"/>
    <x v="0"/>
  </r>
  <r>
    <x v="151"/>
    <n v="900000"/>
    <x v="0"/>
    <s v="Cunninghams"/>
    <s v="Sale"/>
    <n v="3166"/>
    <n v="4"/>
    <n v="1"/>
    <n v="1"/>
    <n v="369"/>
    <m/>
    <s v="159 Warrigal Rd"/>
    <s v="Hughesdale"/>
    <x v="6"/>
    <x v="2"/>
    <x v="6"/>
    <x v="0"/>
  </r>
  <r>
    <x v="151"/>
    <n v="1630000"/>
    <x v="1"/>
    <s v="Jones and Jones"/>
    <s v="Auction"/>
    <n v="3141"/>
    <n v="3"/>
    <n v="1"/>
    <n v="1"/>
    <n v="0"/>
    <m/>
    <s v="1/35 Marne St"/>
    <s v="South Yarra"/>
    <x v="13"/>
    <x v="2"/>
    <x v="6"/>
    <x v="0"/>
  </r>
  <r>
    <x v="151"/>
    <n v="510000"/>
    <x v="0"/>
    <s v="Metro Ladder"/>
    <s v="Auction"/>
    <n v="3019"/>
    <n v="3"/>
    <n v="1"/>
    <n v="2"/>
    <n v="587"/>
    <m/>
    <s v="6 Dedrick Gr"/>
    <s v="Braybrook"/>
    <x v="4"/>
    <x v="0"/>
    <x v="6"/>
    <x v="0"/>
  </r>
  <r>
    <x v="151"/>
    <n v="955000"/>
    <x v="0"/>
    <s v="Jones and Jones"/>
    <s v="Sale"/>
    <n v="3013"/>
    <n v="3"/>
    <n v="2"/>
    <n v="2"/>
    <n v="206"/>
    <n v="2006"/>
    <s v="9/11 Berry St"/>
    <s v="Yarraville"/>
    <x v="4"/>
    <x v="0"/>
    <x v="6"/>
    <x v="0"/>
  </r>
  <r>
    <x v="151"/>
    <n v="603000"/>
    <x v="1"/>
    <s v="Cunninghams"/>
    <s v="Sale"/>
    <n v="3163"/>
    <n v="2"/>
    <n v="1"/>
    <n v="1"/>
    <n v="102"/>
    <n v="1960"/>
    <s v="2/15 Melbourne St"/>
    <s v="Murrumbeena"/>
    <x v="9"/>
    <x v="2"/>
    <x v="6"/>
    <x v="0"/>
  </r>
  <r>
    <x v="151"/>
    <n v="795000"/>
    <x v="2"/>
    <s v="Flanders &amp; Fish"/>
    <s v="Sale"/>
    <n v="3163"/>
    <n v="2"/>
    <n v="2"/>
    <n v="1"/>
    <n v="133"/>
    <n v="2009"/>
    <s v="1/70 Truganini Rd"/>
    <s v="Carnegie"/>
    <x v="9"/>
    <x v="2"/>
    <x v="6"/>
    <x v="0"/>
  </r>
  <r>
    <x v="151"/>
    <n v="896000"/>
    <x v="0"/>
    <s v="Jones and Jones"/>
    <s v="Sale"/>
    <n v="3163"/>
    <n v="2"/>
    <n v="1"/>
    <n v="2"/>
    <n v="543"/>
    <m/>
    <s v="86 Neville St"/>
    <s v="Carnegie"/>
    <x v="9"/>
    <x v="2"/>
    <x v="6"/>
    <x v="0"/>
  </r>
  <r>
    <x v="151"/>
    <n v="1472500"/>
    <x v="0"/>
    <s v="Metro Ladder"/>
    <s v="Sale"/>
    <n v="3165"/>
    <n v="4"/>
    <n v="2"/>
    <n v="2"/>
    <n v="592"/>
    <n v="2013"/>
    <s v="4 Wingate St"/>
    <s v="Bentleigh East"/>
    <x v="9"/>
    <x v="2"/>
    <x v="6"/>
    <x v="0"/>
  </r>
  <r>
    <x v="151"/>
    <n v="1918000"/>
    <x v="0"/>
    <s v="Jones and Jones"/>
    <s v="Sale"/>
    <n v="3204"/>
    <n v="4"/>
    <n v="2"/>
    <n v="1"/>
    <n v="678"/>
    <n v="1920"/>
    <s v="15 Tyrone St"/>
    <s v="Ormond"/>
    <x v="9"/>
    <x v="2"/>
    <x v="6"/>
    <x v="0"/>
  </r>
  <r>
    <x v="151"/>
    <n v="330000"/>
    <x v="1"/>
    <s v="Cunninghams"/>
    <s v="Auction"/>
    <n v="3073"/>
    <n v="2"/>
    <n v="1"/>
    <n v="1"/>
    <n v="90"/>
    <n v="1970"/>
    <s v="2/14 Drysdale St"/>
    <s v="Reservoir"/>
    <x v="10"/>
    <x v="1"/>
    <x v="6"/>
    <x v="0"/>
  </r>
  <r>
    <x v="151"/>
    <n v="452000"/>
    <x v="1"/>
    <s v="Cunninghams"/>
    <s v="Sale"/>
    <n v="3073"/>
    <n v="2"/>
    <n v="1"/>
    <n v="1"/>
    <n v="0"/>
    <m/>
    <s v="3/14 Aberdeen St"/>
    <s v="Reservoir"/>
    <x v="10"/>
    <x v="1"/>
    <x v="6"/>
    <x v="0"/>
  </r>
  <r>
    <x v="151"/>
    <n v="539000"/>
    <x v="0"/>
    <s v="Cunninghams"/>
    <s v="Sale"/>
    <n v="3073"/>
    <n v="3"/>
    <n v="1"/>
    <n v="1"/>
    <n v="474"/>
    <n v="1960"/>
    <s v="12 Ida Ct"/>
    <s v="Reservoir"/>
    <x v="10"/>
    <x v="1"/>
    <x v="6"/>
    <x v="0"/>
  </r>
  <r>
    <x v="151"/>
    <n v="900000"/>
    <x v="2"/>
    <s v="Cunninghams"/>
    <s v="Sale"/>
    <n v="3070"/>
    <n v="3"/>
    <n v="2"/>
    <n v="2"/>
    <n v="608"/>
    <n v="2012"/>
    <s v="10 Campbell Gr"/>
    <s v="Northcote"/>
    <x v="10"/>
    <x v="1"/>
    <x v="6"/>
    <x v="0"/>
  </r>
  <r>
    <x v="151"/>
    <n v="816000"/>
    <x v="0"/>
    <s v="Flanders &amp; Fish"/>
    <s v="Sale"/>
    <n v="3020"/>
    <n v="4"/>
    <n v="1"/>
    <n v="2"/>
    <n v="837"/>
    <n v="1930"/>
    <s v="25 Sydney St"/>
    <s v="Albion"/>
    <x v="0"/>
    <x v="0"/>
    <x v="6"/>
    <x v="0"/>
  </r>
  <r>
    <x v="151"/>
    <n v="693000"/>
    <x v="1"/>
    <s v="Sanders"/>
    <s v="Sale"/>
    <n v="3124"/>
    <n v="2"/>
    <n v="1"/>
    <n v="1"/>
    <n v="84"/>
    <m/>
    <s v="2/564 Riversdale Rd"/>
    <s v="Camberwell"/>
    <x v="14"/>
    <x v="2"/>
    <x v="6"/>
    <x v="0"/>
  </r>
  <r>
    <x v="151"/>
    <n v="452000"/>
    <x v="1"/>
    <s v="Cunninghams"/>
    <s v="Sale"/>
    <n v="3084"/>
    <n v="2"/>
    <n v="1"/>
    <n v="1"/>
    <n v="0"/>
    <n v="1965"/>
    <s v="6/3 Prospect Rd"/>
    <s v="Rosanna"/>
    <x v="17"/>
    <x v="3"/>
    <x v="6"/>
    <x v="0"/>
  </r>
  <r>
    <x v="151"/>
    <n v="1021000"/>
    <x v="0"/>
    <s v="Cunninghams"/>
    <s v="Sale"/>
    <n v="3084"/>
    <n v="4"/>
    <n v="2"/>
    <n v="2"/>
    <n v="782"/>
    <n v="1950"/>
    <s v="7 Douglas St"/>
    <s v="Rosanna"/>
    <x v="17"/>
    <x v="3"/>
    <x v="6"/>
    <x v="0"/>
  </r>
  <r>
    <x v="152"/>
    <n v="1088000"/>
    <x v="0"/>
    <s v="Cunninghams"/>
    <s v="Sale"/>
    <n v="3121"/>
    <n v="2"/>
    <n v="1"/>
    <n v="0"/>
    <n v="158"/>
    <m/>
    <s v="117 Lord St"/>
    <s v="Richmond"/>
    <x v="1"/>
    <x v="1"/>
    <x v="6"/>
    <x v="0"/>
  </r>
  <r>
    <x v="152"/>
    <n v="1590000"/>
    <x v="0"/>
    <s v="Jones and Jones"/>
    <s v="Sale"/>
    <n v="3125"/>
    <n v="5"/>
    <n v="3"/>
    <n v="2"/>
    <n v="661"/>
    <n v="1940"/>
    <s v="15 Loudon Rd"/>
    <s v="Burwood"/>
    <x v="2"/>
    <x v="2"/>
    <x v="6"/>
    <x v="0"/>
  </r>
  <r>
    <x v="152"/>
    <n v="342000"/>
    <x v="1"/>
    <s v="Metro Ladder"/>
    <s v="Sale"/>
    <n v="3181"/>
    <n v="1"/>
    <n v="1"/>
    <n v="1"/>
    <n v="0"/>
    <n v="1960"/>
    <s v="13/37 Greville St"/>
    <s v="Prahran"/>
    <x v="12"/>
    <x v="2"/>
    <x v="6"/>
    <x v="0"/>
  </r>
  <r>
    <x v="152"/>
    <n v="1245000"/>
    <x v="2"/>
    <s v="Cunninghams"/>
    <s v="Auction"/>
    <n v="3181"/>
    <n v="3"/>
    <n v="2"/>
    <n v="1"/>
    <n v="128"/>
    <n v="2000"/>
    <s v="16 Park Rd"/>
    <s v="Prahran"/>
    <x v="12"/>
    <x v="2"/>
    <x v="6"/>
    <x v="0"/>
  </r>
  <r>
    <x v="152"/>
    <n v="985000"/>
    <x v="0"/>
    <s v="Cunninghams"/>
    <s v="Sale"/>
    <n v="3206"/>
    <n v="1"/>
    <n v="1"/>
    <n v="0"/>
    <n v="81"/>
    <n v="1900"/>
    <s v="9 Durham St"/>
    <s v="Albert Park"/>
    <x v="5"/>
    <x v="2"/>
    <x v="6"/>
    <x v="0"/>
  </r>
  <r>
    <x v="152"/>
    <n v="792000"/>
    <x v="0"/>
    <s v="Jones and Jones"/>
    <s v="Auction"/>
    <n v="3058"/>
    <n v="4"/>
    <n v="2"/>
    <n v="1"/>
    <n v="320"/>
    <n v="1950"/>
    <s v="24 Norris St"/>
    <s v="Coburg North"/>
    <x v="3"/>
    <x v="1"/>
    <x v="6"/>
    <x v="0"/>
  </r>
  <r>
    <x v="152"/>
    <n v="396000"/>
    <x v="1"/>
    <s v="Property Barons"/>
    <s v="Sale"/>
    <n v="3041"/>
    <n v="2"/>
    <n v="1"/>
    <n v="1"/>
    <n v="0"/>
    <n v="1975"/>
    <s v="2/17 Bulla Rd"/>
    <s v="Essendon North"/>
    <x v="8"/>
    <x v="0"/>
    <x v="6"/>
    <x v="0"/>
  </r>
  <r>
    <x v="152"/>
    <n v="891500"/>
    <x v="0"/>
    <s v="Metro Ladder"/>
    <s v="Auction"/>
    <n v="3015"/>
    <n v="3"/>
    <n v="1"/>
    <n v="0"/>
    <n v="344"/>
    <n v="1920"/>
    <s v="60 Speight St"/>
    <s v="Newport"/>
    <x v="11"/>
    <x v="0"/>
    <x v="6"/>
    <x v="0"/>
  </r>
  <r>
    <x v="152"/>
    <n v="988000"/>
    <x v="0"/>
    <s v="Maxwells"/>
    <s v="Auction"/>
    <n v="3015"/>
    <n v="3"/>
    <n v="1"/>
    <n v="1"/>
    <n v="450"/>
    <m/>
    <s v="71 Hobson St"/>
    <s v="Newport"/>
    <x v="11"/>
    <x v="0"/>
    <x v="6"/>
    <x v="0"/>
  </r>
  <r>
    <x v="152"/>
    <n v="500000"/>
    <x v="1"/>
    <s v="Cunninghams"/>
    <s v="Auction"/>
    <n v="3162"/>
    <n v="2"/>
    <n v="1"/>
    <n v="1"/>
    <n v="90"/>
    <m/>
    <s v="3/21 Gardenvale Rd"/>
    <s v="Caulfield South"/>
    <x v="9"/>
    <x v="2"/>
    <x v="6"/>
    <x v="0"/>
  </r>
  <r>
    <x v="152"/>
    <n v="1535000"/>
    <x v="0"/>
    <s v="Jones and Jones"/>
    <s v="Sale"/>
    <n v="3204"/>
    <n v="3"/>
    <n v="2"/>
    <n v="2"/>
    <n v="572"/>
    <n v="1930"/>
    <s v="21 Bruce St"/>
    <s v="Bentleigh"/>
    <x v="9"/>
    <x v="2"/>
    <x v="6"/>
    <x v="0"/>
  </r>
  <r>
    <x v="152"/>
    <n v="651000"/>
    <x v="0"/>
    <s v="Cunninghams"/>
    <s v="Auction"/>
    <n v="3073"/>
    <n v="3"/>
    <n v="2"/>
    <n v="3"/>
    <n v="649"/>
    <n v="1950"/>
    <s v="86 Hickford St"/>
    <s v="Reservoir"/>
    <x v="10"/>
    <x v="1"/>
    <x v="6"/>
    <x v="0"/>
  </r>
  <r>
    <x v="152"/>
    <n v="1080000"/>
    <x v="0"/>
    <s v="Melbourne Homes"/>
    <s v="Auction"/>
    <n v="3072"/>
    <n v="3"/>
    <n v="1"/>
    <n v="1"/>
    <n v="487"/>
    <n v="1925"/>
    <s v="78 Miller St"/>
    <s v="Preston"/>
    <x v="10"/>
    <x v="1"/>
    <x v="6"/>
    <x v="0"/>
  </r>
  <r>
    <x v="152"/>
    <n v="707500"/>
    <x v="2"/>
    <s v="Jones and Jones"/>
    <s v="Sale"/>
    <n v="3101"/>
    <n v="2"/>
    <n v="1"/>
    <n v="1"/>
    <n v="124"/>
    <n v="1992"/>
    <s v="3/99 Earl St"/>
    <s v="Kew"/>
    <x v="14"/>
    <x v="2"/>
    <x v="6"/>
    <x v="0"/>
  </r>
  <r>
    <x v="152"/>
    <n v="730000"/>
    <x v="1"/>
    <s v="Metro Ladder"/>
    <s v="Sale"/>
    <n v="3103"/>
    <n v="2"/>
    <n v="1"/>
    <n v="1"/>
    <n v="130"/>
    <n v="1960"/>
    <s v="3/12 Brenbeal St"/>
    <s v="Balwyn"/>
    <x v="14"/>
    <x v="2"/>
    <x v="6"/>
    <x v="0"/>
  </r>
  <r>
    <x v="152"/>
    <n v="1910000"/>
    <x v="0"/>
    <s v="Cunninghams"/>
    <s v="Sale"/>
    <n v="3127"/>
    <n v="3"/>
    <n v="2"/>
    <n v="1"/>
    <n v="404"/>
    <m/>
    <s v="7 Empress Rd"/>
    <s v="Surrey Hills"/>
    <x v="14"/>
    <x v="2"/>
    <x v="6"/>
    <x v="0"/>
  </r>
  <r>
    <x v="152"/>
    <n v="1223500"/>
    <x v="0"/>
    <s v="Cunninghams"/>
    <s v="Sale"/>
    <n v="3079"/>
    <n v="3"/>
    <n v="2"/>
    <n v="2"/>
    <n v="721"/>
    <n v="1980"/>
    <s v="15 Kwinana Ct"/>
    <s v="Ivanhoe"/>
    <x v="17"/>
    <x v="3"/>
    <x v="6"/>
    <x v="0"/>
  </r>
  <r>
    <x v="153"/>
    <n v="752000"/>
    <x v="2"/>
    <s v="Metro Ladder"/>
    <s v="Sale"/>
    <n v="3125"/>
    <n v="3"/>
    <n v="2"/>
    <n v="2"/>
    <n v="217"/>
    <n v="1993"/>
    <s v="1/392 Burwood Hwy"/>
    <s v="Burwood"/>
    <x v="2"/>
    <x v="2"/>
    <x v="6"/>
    <x v="0"/>
  </r>
  <r>
    <x v="153"/>
    <n v="1560000"/>
    <x v="0"/>
    <s v="Jones and Jones"/>
    <s v="Auction"/>
    <n v="3128"/>
    <n v="4"/>
    <n v="2"/>
    <n v="3"/>
    <n v="729"/>
    <n v="1905"/>
    <s v="18 Glenmore St"/>
    <s v="Box Hill"/>
    <x v="2"/>
    <x v="3"/>
    <x v="6"/>
    <x v="0"/>
  </r>
  <r>
    <x v="153"/>
    <n v="380000"/>
    <x v="1"/>
    <s v="Metro Ladder"/>
    <s v="Auction"/>
    <n v="3181"/>
    <n v="2"/>
    <n v="1"/>
    <n v="1"/>
    <n v="0"/>
    <n v="1970"/>
    <s v="1/43 Williams Rd"/>
    <s v="Windsor"/>
    <x v="5"/>
    <x v="2"/>
    <x v="6"/>
    <x v="0"/>
  </r>
  <r>
    <x v="153"/>
    <n v="460000"/>
    <x v="1"/>
    <s v="Property Barons"/>
    <s v="Sale"/>
    <n v="3046"/>
    <n v="3"/>
    <n v="2"/>
    <n v="1"/>
    <n v="190"/>
    <m/>
    <s v="2/27 Morley St"/>
    <s v="Glenroy"/>
    <x v="3"/>
    <x v="1"/>
    <x v="6"/>
    <x v="0"/>
  </r>
  <r>
    <x v="153"/>
    <n v="770000"/>
    <x v="2"/>
    <s v="Cunninghams"/>
    <s v="Auction"/>
    <n v="3046"/>
    <n v="3"/>
    <n v="2"/>
    <n v="2"/>
    <n v="264"/>
    <m/>
    <s v="1/29 Margaret St"/>
    <s v="Oak Park"/>
    <x v="3"/>
    <x v="1"/>
    <x v="6"/>
    <x v="0"/>
  </r>
  <r>
    <x v="153"/>
    <n v="1200000"/>
    <x v="0"/>
    <s v="Jones and Jones"/>
    <s v="Auction"/>
    <n v="3055"/>
    <n v="5"/>
    <n v="2"/>
    <n v="3"/>
    <n v="553"/>
    <n v="1920"/>
    <s v="542 Albion St"/>
    <s v="Brunswick West"/>
    <x v="3"/>
    <x v="1"/>
    <x v="6"/>
    <x v="0"/>
  </r>
  <r>
    <x v="153"/>
    <n v="930000"/>
    <x v="0"/>
    <s v="Metro Ladder"/>
    <s v="Sale"/>
    <n v="3039"/>
    <n v="3"/>
    <n v="1"/>
    <n v="1"/>
    <n v="305"/>
    <n v="1900"/>
    <s v="172 Maribyrnong Rd"/>
    <s v="Moonee Ponds"/>
    <x v="8"/>
    <x v="0"/>
    <x v="6"/>
    <x v="0"/>
  </r>
  <r>
    <x v="153"/>
    <n v="1230000"/>
    <x v="0"/>
    <s v="Cunninghams"/>
    <s v="Sale"/>
    <n v="3031"/>
    <n v="3"/>
    <n v="1"/>
    <n v="1"/>
    <n v="312"/>
    <n v="1915"/>
    <s v="49 Robertson St"/>
    <s v="Kensington"/>
    <x v="13"/>
    <x v="1"/>
    <x v="6"/>
    <x v="0"/>
  </r>
  <r>
    <x v="153"/>
    <n v="610000"/>
    <x v="0"/>
    <s v="Cunninghams"/>
    <s v="Auction"/>
    <n v="3019"/>
    <n v="4"/>
    <n v="2"/>
    <n v="1"/>
    <n v="283"/>
    <n v="1990"/>
    <s v="80 South Rd"/>
    <s v="Braybrook"/>
    <x v="4"/>
    <x v="0"/>
    <x v="6"/>
    <x v="0"/>
  </r>
  <r>
    <x v="153"/>
    <n v="760000"/>
    <x v="0"/>
    <s v="Maxwells"/>
    <s v="Auction"/>
    <n v="3013"/>
    <n v="2"/>
    <n v="1"/>
    <n v="1"/>
    <n v="134"/>
    <m/>
    <s v="40 Tarrengower St"/>
    <s v="Yarraville"/>
    <x v="4"/>
    <x v="0"/>
    <x v="6"/>
    <x v="0"/>
  </r>
  <r>
    <x v="153"/>
    <n v="1426000"/>
    <x v="0"/>
    <s v="Best Bricks"/>
    <s v="Sale"/>
    <n v="3189"/>
    <n v="4"/>
    <n v="2"/>
    <n v="1"/>
    <n v="720"/>
    <n v="1950"/>
    <s v="5 Schofield St"/>
    <s v="Moorabbin"/>
    <x v="7"/>
    <x v="2"/>
    <x v="6"/>
    <x v="0"/>
  </r>
  <r>
    <x v="153"/>
    <n v="460000"/>
    <x v="0"/>
    <s v="Cunninghams"/>
    <s v="Auction"/>
    <n v="3047"/>
    <n v="3"/>
    <n v="1"/>
    <n v="1"/>
    <n v="601"/>
    <n v="1960"/>
    <s v="15 Bliburg St"/>
    <s v="Jacana"/>
    <x v="18"/>
    <x v="1"/>
    <x v="6"/>
    <x v="0"/>
  </r>
  <r>
    <x v="153"/>
    <n v="1577500"/>
    <x v="0"/>
    <s v="Metro Ladder"/>
    <s v="Sale"/>
    <n v="3162"/>
    <n v="3"/>
    <n v="2"/>
    <n v="2"/>
    <n v="357"/>
    <n v="1935"/>
    <s v="26 Flowers St"/>
    <s v="Caulfield South"/>
    <x v="9"/>
    <x v="2"/>
    <x v="6"/>
    <x v="0"/>
  </r>
  <r>
    <x v="153"/>
    <n v="510000"/>
    <x v="0"/>
    <s v="Property Barons"/>
    <s v="Auction"/>
    <n v="3073"/>
    <n v="3"/>
    <n v="1"/>
    <n v="2"/>
    <n v="543"/>
    <n v="1965"/>
    <s v="29 Dredge St"/>
    <s v="Reservoir"/>
    <x v="10"/>
    <x v="1"/>
    <x v="6"/>
    <x v="0"/>
  </r>
  <r>
    <x v="153"/>
    <n v="855000"/>
    <x v="0"/>
    <s v="Cunninghams"/>
    <s v="Auction"/>
    <n v="3072"/>
    <n v="3"/>
    <n v="1"/>
    <n v="2"/>
    <n v="584"/>
    <m/>
    <s v="2 Eggleton Ct"/>
    <s v="Preston"/>
    <x v="10"/>
    <x v="1"/>
    <x v="6"/>
    <x v="0"/>
  </r>
  <r>
    <x v="153"/>
    <n v="1095000"/>
    <x v="0"/>
    <s v="Cunninghams"/>
    <s v="Sale"/>
    <n v="3070"/>
    <n v="2"/>
    <n v="1"/>
    <n v="2"/>
    <n v="306"/>
    <n v="1910"/>
    <s v="8 Reid St"/>
    <s v="Northcote"/>
    <x v="10"/>
    <x v="1"/>
    <x v="6"/>
    <x v="0"/>
  </r>
  <r>
    <x v="153"/>
    <n v="1634000"/>
    <x v="0"/>
    <s v="Cunninghams"/>
    <s v="Auction"/>
    <n v="3070"/>
    <n v="2"/>
    <n v="1"/>
    <n v="2"/>
    <n v="376"/>
    <n v="1920"/>
    <s v="77 Union St"/>
    <s v="Northcote"/>
    <x v="10"/>
    <x v="1"/>
    <x v="6"/>
    <x v="0"/>
  </r>
  <r>
    <x v="153"/>
    <n v="655000"/>
    <x v="0"/>
    <s v="Flanders &amp; Fish"/>
    <s v="Sale"/>
    <n v="3020"/>
    <n v="3"/>
    <n v="1"/>
    <n v="1"/>
    <n v="497"/>
    <m/>
    <s v="127 Duke St"/>
    <s v="Sunshine"/>
    <x v="0"/>
    <x v="0"/>
    <x v="6"/>
    <x v="0"/>
  </r>
  <r>
    <x v="153"/>
    <n v="706000"/>
    <x v="0"/>
    <s v="Flanders &amp; Fish"/>
    <s v="Sale"/>
    <n v="3124"/>
    <n v="2"/>
    <n v="1"/>
    <n v="1"/>
    <n v="95"/>
    <n v="1960"/>
    <s v="4/26 Cornell St"/>
    <s v="Camberwell"/>
    <x v="14"/>
    <x v="2"/>
    <x v="6"/>
    <x v="0"/>
  </r>
  <r>
    <x v="153"/>
    <n v="820000"/>
    <x v="1"/>
    <s v="Cunninghams"/>
    <s v="Sale"/>
    <n v="3101"/>
    <n v="2"/>
    <n v="1"/>
    <n v="2"/>
    <n v="0"/>
    <m/>
    <s v="13/54 Studley Park Rd"/>
    <s v="Kew"/>
    <x v="14"/>
    <x v="2"/>
    <x v="6"/>
    <x v="0"/>
  </r>
  <r>
    <x v="153"/>
    <n v="1430000"/>
    <x v="0"/>
    <s v="Cunninghams"/>
    <s v="Sale"/>
    <n v="3146"/>
    <n v="3"/>
    <n v="3"/>
    <n v="2"/>
    <n v="385"/>
    <m/>
    <s v="294 Tooronga Rd"/>
    <s v="Glen Iris"/>
    <x v="14"/>
    <x v="2"/>
    <x v="6"/>
    <x v="0"/>
  </r>
  <r>
    <x v="153"/>
    <n v="1562500"/>
    <x v="0"/>
    <s v="Jones and Jones"/>
    <s v="Auction"/>
    <n v="3186"/>
    <n v="5"/>
    <n v="2"/>
    <n v="2"/>
    <n v="655"/>
    <n v="1925"/>
    <s v="176 Were St"/>
    <s v="Brighton"/>
    <x v="15"/>
    <x v="2"/>
    <x v="6"/>
    <x v="0"/>
  </r>
  <r>
    <x v="153"/>
    <n v="2640000"/>
    <x v="0"/>
    <s v="Maxwells"/>
    <s v="Sale"/>
    <n v="3186"/>
    <n v="4"/>
    <n v="2"/>
    <n v="2"/>
    <n v="848"/>
    <n v="1975"/>
    <s v="58 Champion St"/>
    <s v="Brighton"/>
    <x v="15"/>
    <x v="2"/>
    <x v="6"/>
    <x v="0"/>
  </r>
  <r>
    <x v="153"/>
    <n v="1171000"/>
    <x v="0"/>
    <s v="Sanders"/>
    <s v="Sale"/>
    <n v="3087"/>
    <n v="4"/>
    <n v="3"/>
    <n v="2"/>
    <n v="670"/>
    <n v="2010"/>
    <s v="11 Leafield St"/>
    <s v="Watsonia"/>
    <x v="17"/>
    <x v="1"/>
    <x v="6"/>
    <x v="0"/>
  </r>
  <r>
    <x v="154"/>
    <n v="795250"/>
    <x v="1"/>
    <s v="Metro Ladder"/>
    <s v="Sale"/>
    <n v="3121"/>
    <n v="2"/>
    <n v="1"/>
    <n v="2"/>
    <n v="0"/>
    <n v="1997"/>
    <s v="6/25 River St"/>
    <s v="Richmond"/>
    <x v="1"/>
    <x v="1"/>
    <x v="6"/>
    <x v="0"/>
  </r>
  <r>
    <x v="154"/>
    <n v="1220000"/>
    <x v="0"/>
    <s v="Jones and Jones"/>
    <s v="Sale"/>
    <n v="3121"/>
    <n v="2"/>
    <n v="1"/>
    <n v="1"/>
    <n v="219"/>
    <m/>
    <s v="3 Type St"/>
    <s v="Richmond"/>
    <x v="1"/>
    <x v="1"/>
    <x v="6"/>
    <x v="0"/>
  </r>
  <r>
    <x v="154"/>
    <n v="1320000"/>
    <x v="0"/>
    <s v="Zimmerman"/>
    <s v="Sale"/>
    <n v="3121"/>
    <n v="3"/>
    <n v="2"/>
    <n v="2"/>
    <n v="171"/>
    <n v="1890"/>
    <s v="41 Cameron St"/>
    <s v="Richmond"/>
    <x v="1"/>
    <x v="1"/>
    <x v="6"/>
    <x v="0"/>
  </r>
  <r>
    <x v="154"/>
    <n v="775000"/>
    <x v="1"/>
    <s v="Flanders &amp; Fish"/>
    <s v="Sale"/>
    <n v="3128"/>
    <n v="3"/>
    <n v="1"/>
    <n v="1"/>
    <n v="211"/>
    <n v="1980"/>
    <s v="2/4 Collins St"/>
    <s v="Box Hill"/>
    <x v="2"/>
    <x v="3"/>
    <x v="6"/>
    <x v="0"/>
  </r>
  <r>
    <x v="154"/>
    <n v="1090000"/>
    <x v="0"/>
    <s v="Metro Ladder"/>
    <s v="Auction"/>
    <n v="3181"/>
    <n v="2"/>
    <n v="1"/>
    <n v="1"/>
    <n v="158"/>
    <m/>
    <s v="1 Chatsworth Rd"/>
    <s v="Prahran"/>
    <x v="12"/>
    <x v="2"/>
    <x v="6"/>
    <x v="0"/>
  </r>
  <r>
    <x v="154"/>
    <n v="1122000"/>
    <x v="1"/>
    <s v="Cunninghams"/>
    <s v="Auction"/>
    <n v="3184"/>
    <n v="2"/>
    <n v="2"/>
    <n v="1"/>
    <n v="0"/>
    <n v="1923"/>
    <s v="13/9 Milton St"/>
    <s v="Elwood"/>
    <x v="5"/>
    <x v="2"/>
    <x v="6"/>
    <x v="0"/>
  </r>
  <r>
    <x v="154"/>
    <n v="735000"/>
    <x v="2"/>
    <s v="Jones and Jones"/>
    <s v="Sale"/>
    <n v="3055"/>
    <n v="2"/>
    <n v="1"/>
    <n v="2"/>
    <n v="120"/>
    <n v="2004"/>
    <s v="1/464 Victoria St"/>
    <s v="Brunswick West"/>
    <x v="3"/>
    <x v="1"/>
    <x v="6"/>
    <x v="0"/>
  </r>
  <r>
    <x v="154"/>
    <n v="880000"/>
    <x v="0"/>
    <s v="Cunninghams"/>
    <s v="Sale"/>
    <n v="3056"/>
    <n v="3"/>
    <n v="1"/>
    <n v="1"/>
    <n v="264"/>
    <n v="1915"/>
    <s v="270 Albion St"/>
    <s v="Brunswick"/>
    <x v="3"/>
    <x v="1"/>
    <x v="6"/>
    <x v="0"/>
  </r>
  <r>
    <x v="154"/>
    <n v="1350000"/>
    <x v="0"/>
    <s v="Metro Ladder"/>
    <s v="Auction"/>
    <n v="3039"/>
    <n v="4"/>
    <n v="2"/>
    <n v="2"/>
    <n v="447"/>
    <n v="1880"/>
    <s v="1 Athol St"/>
    <s v="Moonee Ponds"/>
    <x v="8"/>
    <x v="0"/>
    <x v="6"/>
    <x v="0"/>
  </r>
  <r>
    <x v="154"/>
    <n v="1405000"/>
    <x v="0"/>
    <s v="Jones and Jones"/>
    <s v="Auction"/>
    <n v="3207"/>
    <n v="3"/>
    <n v="2"/>
    <n v="1"/>
    <n v="158"/>
    <m/>
    <s v="224 Nott St"/>
    <s v="Port Melbourne"/>
    <x v="13"/>
    <x v="2"/>
    <x v="6"/>
    <x v="0"/>
  </r>
  <r>
    <x v="154"/>
    <n v="685000"/>
    <x v="0"/>
    <s v="Jones and Jones"/>
    <s v="Auction"/>
    <n v="3012"/>
    <n v="2"/>
    <n v="1"/>
    <n v="1"/>
    <n v="220"/>
    <n v="1890"/>
    <s v="309 Geelong Rd"/>
    <s v="Kingsville"/>
    <x v="4"/>
    <x v="0"/>
    <x v="6"/>
    <x v="0"/>
  </r>
  <r>
    <x v="154"/>
    <n v="770000"/>
    <x v="0"/>
    <s v="Maxwells"/>
    <s v="Auction"/>
    <n v="3032"/>
    <n v="4"/>
    <n v="2"/>
    <n v="2"/>
    <n v="215"/>
    <n v="2000"/>
    <s v="329 Gordon St"/>
    <s v="Maribyrnong"/>
    <x v="4"/>
    <x v="0"/>
    <x v="6"/>
    <x v="0"/>
  </r>
  <r>
    <x v="154"/>
    <n v="826000"/>
    <x v="0"/>
    <s v="Metro Ladder"/>
    <s v="Sale"/>
    <n v="3108"/>
    <n v="3"/>
    <n v="1"/>
    <n v="4"/>
    <n v="192"/>
    <m/>
    <s v="34 Ayr St"/>
    <s v="Doncaster"/>
    <x v="16"/>
    <x v="3"/>
    <x v="6"/>
    <x v="0"/>
  </r>
  <r>
    <x v="154"/>
    <n v="1150000"/>
    <x v="0"/>
    <s v="Cunninghams"/>
    <s v="Sale"/>
    <n v="3107"/>
    <n v="3"/>
    <n v="2"/>
    <n v="2"/>
    <n v="649"/>
    <m/>
    <s v="25 Clauscen St"/>
    <s v="Templestowe Lower"/>
    <x v="16"/>
    <x v="3"/>
    <x v="6"/>
    <x v="0"/>
  </r>
  <r>
    <x v="154"/>
    <n v="1358500"/>
    <x v="0"/>
    <s v="Property Barons"/>
    <s v="Sale"/>
    <n v="3107"/>
    <n v="4"/>
    <n v="2"/>
    <n v="2"/>
    <n v="742"/>
    <m/>
    <s v="64 MacEdon Rd"/>
    <s v="Templestowe Lower"/>
    <x v="16"/>
    <x v="3"/>
    <x v="6"/>
    <x v="0"/>
  </r>
  <r>
    <x v="154"/>
    <n v="630000"/>
    <x v="1"/>
    <s v="Property Barons"/>
    <s v="Sale"/>
    <n v="3018"/>
    <n v="3"/>
    <n v="1"/>
    <n v="2"/>
    <n v="311"/>
    <n v="1955"/>
    <s v="1/170 Blyth St"/>
    <s v="Altona"/>
    <x v="11"/>
    <x v="0"/>
    <x v="6"/>
    <x v="0"/>
  </r>
  <r>
    <x v="154"/>
    <n v="655800"/>
    <x v="0"/>
    <s v="Sanders"/>
    <s v="Sale"/>
    <n v="3015"/>
    <n v="3"/>
    <n v="2"/>
    <n v="1"/>
    <n v="178"/>
    <n v="2009"/>
    <s v="4/31 Clyde St"/>
    <s v="Newport"/>
    <x v="11"/>
    <x v="0"/>
    <x v="6"/>
    <x v="0"/>
  </r>
  <r>
    <x v="154"/>
    <n v="405000"/>
    <x v="1"/>
    <s v="Flanders &amp; Fish"/>
    <s v="Sale"/>
    <n v="3204"/>
    <n v="2"/>
    <n v="1"/>
    <n v="1"/>
    <n v="0"/>
    <n v="1968"/>
    <s v="6/25 Vickery St"/>
    <s v="Bentleigh"/>
    <x v="9"/>
    <x v="2"/>
    <x v="6"/>
    <x v="0"/>
  </r>
  <r>
    <x v="154"/>
    <n v="1115000"/>
    <x v="0"/>
    <s v="Flanders &amp; Fish"/>
    <s v="Sale"/>
    <n v="3162"/>
    <n v="2"/>
    <n v="1"/>
    <n v="1"/>
    <n v="402"/>
    <m/>
    <s v="18b Marara Rd"/>
    <s v="Caulfield South"/>
    <x v="9"/>
    <x v="2"/>
    <x v="6"/>
    <x v="0"/>
  </r>
  <r>
    <x v="154"/>
    <n v="1064000"/>
    <x v="0"/>
    <s v="Jones and Jones"/>
    <s v="Sale"/>
    <n v="3078"/>
    <n v="3"/>
    <n v="1"/>
    <n v="1"/>
    <n v="235"/>
    <n v="1900"/>
    <s v="192 Gillies St"/>
    <s v="Fairfield"/>
    <x v="10"/>
    <x v="1"/>
    <x v="6"/>
    <x v="0"/>
  </r>
  <r>
    <x v="154"/>
    <n v="1255000"/>
    <x v="0"/>
    <s v="Cunninghams"/>
    <s v="Sale"/>
    <n v="3070"/>
    <n v="3"/>
    <n v="2"/>
    <n v="1"/>
    <n v="259"/>
    <n v="1910"/>
    <s v="91 Arthurton Rd"/>
    <s v="Northcote"/>
    <x v="10"/>
    <x v="1"/>
    <x v="6"/>
    <x v="0"/>
  </r>
  <r>
    <x v="154"/>
    <n v="319000"/>
    <x v="2"/>
    <s v="Property Barons"/>
    <s v="Auction"/>
    <n v="3020"/>
    <n v="2"/>
    <n v="1"/>
    <n v="1"/>
    <n v="0"/>
    <n v="1970"/>
    <s v="16/20 Talmage St"/>
    <s v="Albion"/>
    <x v="0"/>
    <x v="0"/>
    <x v="6"/>
    <x v="0"/>
  </r>
  <r>
    <x v="154"/>
    <n v="575000"/>
    <x v="0"/>
    <s v="Best Bricks"/>
    <s v="Sale"/>
    <n v="3020"/>
    <n v="3"/>
    <n v="1"/>
    <n v="2"/>
    <n v="686"/>
    <m/>
    <s v="1 Joan St"/>
    <s v="Sunshine West"/>
    <x v="0"/>
    <x v="0"/>
    <x v="6"/>
    <x v="0"/>
  </r>
  <r>
    <x v="154"/>
    <n v="650000"/>
    <x v="1"/>
    <s v="Jones and Jones"/>
    <s v="Sale"/>
    <n v="3103"/>
    <n v="2"/>
    <n v="1"/>
    <n v="1"/>
    <n v="0"/>
    <n v="1960"/>
    <s v="4/35 Weir St"/>
    <s v="Balwyn"/>
    <x v="14"/>
    <x v="2"/>
    <x v="6"/>
    <x v="0"/>
  </r>
  <r>
    <x v="154"/>
    <n v="1410000"/>
    <x v="0"/>
    <s v="Flanders &amp; Fish"/>
    <s v="Auction"/>
    <n v="3101"/>
    <n v="3"/>
    <n v="1"/>
    <n v="1"/>
    <n v="519"/>
    <m/>
    <s v="27 Earl St"/>
    <s v="Kew"/>
    <x v="14"/>
    <x v="2"/>
    <x v="6"/>
    <x v="0"/>
  </r>
  <r>
    <x v="154"/>
    <n v="1723000"/>
    <x v="0"/>
    <s v="Jones and Jones"/>
    <s v="Sale"/>
    <n v="3146"/>
    <n v="2"/>
    <n v="1"/>
    <n v="1"/>
    <n v="553"/>
    <m/>
    <s v="8 Hadley Ct"/>
    <s v="Glen Iris"/>
    <x v="14"/>
    <x v="2"/>
    <x v="6"/>
    <x v="0"/>
  </r>
  <r>
    <x v="154"/>
    <n v="1850000"/>
    <x v="0"/>
    <s v="Flanders &amp; Fish"/>
    <s v="Auction"/>
    <n v="3103"/>
    <n v="2"/>
    <n v="1"/>
    <n v="1"/>
    <n v="1015"/>
    <n v="1930"/>
    <s v="142 Balwyn Rd"/>
    <s v="Balwyn"/>
    <x v="14"/>
    <x v="2"/>
    <x v="6"/>
    <x v="0"/>
  </r>
  <r>
    <x v="154"/>
    <n v="1903000"/>
    <x v="0"/>
    <s v="Property Barons"/>
    <s v="Sale"/>
    <n v="3104"/>
    <n v="3"/>
    <n v="1"/>
    <n v="2"/>
    <n v="713"/>
    <n v="1950"/>
    <s v="15 Illawarra Rd"/>
    <s v="Balwyn North"/>
    <x v="14"/>
    <x v="2"/>
    <x v="6"/>
    <x v="0"/>
  </r>
  <r>
    <x v="154"/>
    <n v="1400000"/>
    <x v="2"/>
    <s v="Zimmerman"/>
    <s v="Sale"/>
    <n v="3186"/>
    <n v="2"/>
    <n v="2"/>
    <n v="1"/>
    <n v="267"/>
    <m/>
    <s v="2 Gatehouse Pl"/>
    <s v="Brighton"/>
    <x v="15"/>
    <x v="2"/>
    <x v="6"/>
    <x v="0"/>
  </r>
  <r>
    <x v="154"/>
    <n v="1900000"/>
    <x v="0"/>
    <s v="Cunninghams"/>
    <s v="Sale"/>
    <n v="3186"/>
    <n v="3"/>
    <n v="1"/>
    <n v="0"/>
    <n v="0"/>
    <m/>
    <s v="17 New St"/>
    <s v="Brighton"/>
    <x v="15"/>
    <x v="2"/>
    <x v="6"/>
    <x v="0"/>
  </r>
  <r>
    <x v="154"/>
    <n v="1076000"/>
    <x v="0"/>
    <s v="Property Barons"/>
    <s v="Sale"/>
    <n v="3084"/>
    <n v="3"/>
    <n v="1"/>
    <n v="2"/>
    <n v="674"/>
    <m/>
    <s v="55 Hodgson St"/>
    <s v="Heidelberg"/>
    <x v="17"/>
    <x v="3"/>
    <x v="6"/>
    <x v="0"/>
  </r>
  <r>
    <x v="155"/>
    <n v="325000"/>
    <x v="1"/>
    <s v="Melbourne Homes"/>
    <s v="Auction"/>
    <n v="3068"/>
    <n v="1"/>
    <n v="1"/>
    <n v="1"/>
    <n v="0"/>
    <m/>
    <s v="4/56 John St"/>
    <s v="Clifton Hill"/>
    <x v="1"/>
    <x v="1"/>
    <x v="6"/>
    <x v="0"/>
  </r>
  <r>
    <x v="155"/>
    <n v="530000"/>
    <x v="1"/>
    <s v="Cunninghams"/>
    <s v="Sale"/>
    <n v="3121"/>
    <n v="2"/>
    <n v="1"/>
    <n v="1"/>
    <n v="0"/>
    <n v="1965"/>
    <s v="9/13 Manton St"/>
    <s v="Richmond"/>
    <x v="1"/>
    <x v="1"/>
    <x v="6"/>
    <x v="0"/>
  </r>
  <r>
    <x v="155"/>
    <n v="1135000"/>
    <x v="2"/>
    <s v="Jones and Jones"/>
    <s v="Sale"/>
    <n v="3145"/>
    <n v="3"/>
    <n v="3"/>
    <n v="2"/>
    <n v="0"/>
    <n v="1988"/>
    <s v="2/25 Fisher St"/>
    <s v="Malvern East"/>
    <x v="12"/>
    <x v="2"/>
    <x v="6"/>
    <x v="0"/>
  </r>
  <r>
    <x v="155"/>
    <n v="1100000"/>
    <x v="0"/>
    <s v="Cunninghams"/>
    <s v="Sale"/>
    <n v="3207"/>
    <n v="3"/>
    <n v="1"/>
    <n v="0"/>
    <n v="103"/>
    <m/>
    <s v="86 Raglan St"/>
    <s v="Port Melbourne"/>
    <x v="5"/>
    <x v="2"/>
    <x v="6"/>
    <x v="0"/>
  </r>
  <r>
    <x v="155"/>
    <n v="420000"/>
    <x v="1"/>
    <s v="Jones and Jones"/>
    <s v="Auction"/>
    <n v="3057"/>
    <n v="2"/>
    <n v="1"/>
    <n v="1"/>
    <n v="0"/>
    <m/>
    <s v="7/162 Lygon St"/>
    <s v="Brunswick East"/>
    <x v="3"/>
    <x v="1"/>
    <x v="6"/>
    <x v="0"/>
  </r>
  <r>
    <x v="155"/>
    <n v="651000"/>
    <x v="1"/>
    <s v="Cunninghams"/>
    <s v="Sale"/>
    <n v="3046"/>
    <n v="3"/>
    <n v="2"/>
    <n v="2"/>
    <n v="198"/>
    <n v="2009"/>
    <s v="5/25 Ethel St"/>
    <s v="Oak Park"/>
    <x v="3"/>
    <x v="1"/>
    <x v="6"/>
    <x v="0"/>
  </r>
  <r>
    <x v="155"/>
    <n v="852500"/>
    <x v="0"/>
    <s v="Property Barons"/>
    <s v="Sale"/>
    <n v="3046"/>
    <n v="2"/>
    <n v="1"/>
    <n v="2"/>
    <n v="832"/>
    <m/>
    <s v="45 Stanley St"/>
    <s v="Glenroy"/>
    <x v="3"/>
    <x v="1"/>
    <x v="6"/>
    <x v="0"/>
  </r>
  <r>
    <x v="155"/>
    <n v="1007000"/>
    <x v="0"/>
    <s v="Metro Ladder"/>
    <s v="Auction"/>
    <n v="3058"/>
    <n v="1"/>
    <n v="2"/>
    <n v="0"/>
    <n v="807"/>
    <m/>
    <s v="40 Elizabeth St"/>
    <s v="Coburg"/>
    <x v="3"/>
    <x v="1"/>
    <x v="6"/>
    <x v="0"/>
  </r>
  <r>
    <x v="155"/>
    <n v="591000"/>
    <x v="1"/>
    <s v="Metro Ladder"/>
    <s v="Sale"/>
    <n v="3042"/>
    <n v="2"/>
    <n v="1"/>
    <n v="1"/>
    <n v="269"/>
    <m/>
    <s v="1/49 Hamilton St"/>
    <s v="Niddrie"/>
    <x v="8"/>
    <x v="0"/>
    <x v="6"/>
    <x v="0"/>
  </r>
  <r>
    <x v="155"/>
    <n v="450000"/>
    <x v="1"/>
    <s v="Jones and Jones"/>
    <s v="Auction"/>
    <n v="3051"/>
    <n v="1"/>
    <n v="1"/>
    <n v="1"/>
    <n v="0"/>
    <n v="2012"/>
    <s v="103/25 Byron St"/>
    <s v="North Melbourne"/>
    <x v="13"/>
    <x v="1"/>
    <x v="6"/>
    <x v="0"/>
  </r>
  <r>
    <x v="155"/>
    <n v="1010000"/>
    <x v="2"/>
    <s v="Jones and Jones"/>
    <s v="Sale"/>
    <n v="3003"/>
    <n v="3"/>
    <n v="3"/>
    <n v="2"/>
    <n v="0"/>
    <n v="1940"/>
    <s v="44 Anderson St"/>
    <s v="West Melbourne"/>
    <x v="13"/>
    <x v="1"/>
    <x v="6"/>
    <x v="0"/>
  </r>
  <r>
    <x v="155"/>
    <n v="2345000"/>
    <x v="0"/>
    <s v="Jones and Jones"/>
    <s v="Sale"/>
    <n v="3053"/>
    <n v="4"/>
    <n v="1"/>
    <n v="1"/>
    <n v="284"/>
    <m/>
    <s v="425 Cardigan St"/>
    <s v="Carlton"/>
    <x v="13"/>
    <x v="1"/>
    <x v="6"/>
    <x v="0"/>
  </r>
  <r>
    <x v="155"/>
    <n v="440000"/>
    <x v="2"/>
    <s v="Flanders &amp; Fish"/>
    <s v="Auction"/>
    <n v="3032"/>
    <n v="2"/>
    <n v="1"/>
    <n v="2"/>
    <n v="54"/>
    <n v="2000"/>
    <s v="28 Blair St"/>
    <s v="Maribyrnong"/>
    <x v="4"/>
    <x v="0"/>
    <x v="6"/>
    <x v="0"/>
  </r>
  <r>
    <x v="155"/>
    <n v="870000"/>
    <x v="0"/>
    <s v="Property Barons"/>
    <s v="Sale"/>
    <n v="3019"/>
    <n v="3"/>
    <n v="2"/>
    <n v="4"/>
    <n v="700"/>
    <m/>
    <s v="132 Duke St"/>
    <s v="Braybrook"/>
    <x v="4"/>
    <x v="0"/>
    <x v="6"/>
    <x v="0"/>
  </r>
  <r>
    <x v="155"/>
    <n v="905000"/>
    <x v="0"/>
    <s v="Metro Ladder"/>
    <s v="Sale"/>
    <n v="3012"/>
    <n v="3"/>
    <n v="1"/>
    <n v="1"/>
    <n v="686"/>
    <m/>
    <s v="9 Verdun St"/>
    <s v="Maidstone"/>
    <x v="4"/>
    <x v="0"/>
    <x v="6"/>
    <x v="0"/>
  </r>
  <r>
    <x v="155"/>
    <n v="1200000"/>
    <x v="0"/>
    <s v="Flanders &amp; Fish"/>
    <s v="Sale"/>
    <n v="3011"/>
    <n v="3"/>
    <n v="1"/>
    <n v="1"/>
    <n v="374"/>
    <m/>
    <s v="23 Henry St"/>
    <s v="Seddon"/>
    <x v="4"/>
    <x v="0"/>
    <x v="6"/>
    <x v="0"/>
  </r>
  <r>
    <x v="155"/>
    <n v="1475000"/>
    <x v="0"/>
    <s v="Property Barons"/>
    <s v="Auction"/>
    <n v="3105"/>
    <n v="4"/>
    <n v="2"/>
    <n v="2"/>
    <n v="617"/>
    <n v="1998"/>
    <s v="13 Birrarrung Ct"/>
    <s v="Bulleen"/>
    <x v="16"/>
    <x v="3"/>
    <x v="6"/>
    <x v="0"/>
  </r>
  <r>
    <x v="155"/>
    <n v="922000"/>
    <x v="0"/>
    <s v="Melbourne Homes"/>
    <s v="Sale"/>
    <n v="3015"/>
    <n v="2"/>
    <n v="1"/>
    <n v="0"/>
    <n v="301"/>
    <m/>
    <s v="75 Oakbank St"/>
    <s v="Newport"/>
    <x v="11"/>
    <x v="0"/>
    <x v="6"/>
    <x v="0"/>
  </r>
  <r>
    <x v="155"/>
    <n v="700000"/>
    <x v="2"/>
    <s v="Metro Ladder"/>
    <s v="Auction"/>
    <n v="3165"/>
    <n v="3"/>
    <n v="2"/>
    <n v="2"/>
    <n v="194"/>
    <n v="2008"/>
    <s v="2/8 Rudyard St"/>
    <s v="Bentleigh East"/>
    <x v="9"/>
    <x v="2"/>
    <x v="6"/>
    <x v="0"/>
  </r>
  <r>
    <x v="155"/>
    <n v="870000"/>
    <x v="0"/>
    <s v="Flanders &amp; Fish"/>
    <s v="Sale"/>
    <n v="3165"/>
    <n v="3"/>
    <n v="2"/>
    <n v="1"/>
    <n v="326"/>
    <n v="1950"/>
    <s v="1/39 Neville St"/>
    <s v="Bentleigh East"/>
    <x v="9"/>
    <x v="2"/>
    <x v="6"/>
    <x v="0"/>
  </r>
  <r>
    <x v="155"/>
    <n v="1307000"/>
    <x v="0"/>
    <s v="Jones and Jones"/>
    <s v="Sale"/>
    <n v="3165"/>
    <n v="3"/>
    <n v="2"/>
    <n v="4"/>
    <n v="684"/>
    <m/>
    <s v="53 Purtell St"/>
    <s v="Bentleigh East"/>
    <x v="9"/>
    <x v="2"/>
    <x v="6"/>
    <x v="0"/>
  </r>
  <r>
    <x v="155"/>
    <n v="890000"/>
    <x v="1"/>
    <s v="Jones and Jones"/>
    <s v="Sale"/>
    <n v="3101"/>
    <n v="2"/>
    <n v="2"/>
    <n v="1"/>
    <n v="89"/>
    <n v="1965"/>
    <s v="4/34 Dean St"/>
    <s v="Kew"/>
    <x v="14"/>
    <x v="2"/>
    <x v="6"/>
    <x v="0"/>
  </r>
  <r>
    <x v="155"/>
    <n v="905500"/>
    <x v="1"/>
    <s v="Jones and Jones"/>
    <s v="Sale"/>
    <n v="3186"/>
    <n v="2"/>
    <n v="1"/>
    <n v="1"/>
    <n v="122"/>
    <m/>
    <s v="1/12 Burrows St"/>
    <s v="Brighton"/>
    <x v="15"/>
    <x v="2"/>
    <x v="6"/>
    <x v="0"/>
  </r>
  <r>
    <x v="156"/>
    <n v="650000"/>
    <x v="0"/>
    <s v="Cunninghams"/>
    <s v="Auction"/>
    <n v="3068"/>
    <n v="2"/>
    <n v="1"/>
    <n v="1"/>
    <n v="0"/>
    <n v="1980"/>
    <s v="5/118 Miller St"/>
    <s v="Fitzroy North"/>
    <x v="1"/>
    <x v="1"/>
    <x v="6"/>
    <x v="0"/>
  </r>
  <r>
    <x v="156"/>
    <n v="1015000"/>
    <x v="0"/>
    <s v="Cunninghams"/>
    <s v="Sale"/>
    <n v="3121"/>
    <n v="2"/>
    <n v="1"/>
    <n v="1"/>
    <n v="131"/>
    <n v="1890"/>
    <s v="18 Chapel St"/>
    <s v="Cremorne"/>
    <x v="1"/>
    <x v="1"/>
    <x v="6"/>
    <x v="0"/>
  </r>
  <r>
    <x v="156"/>
    <n v="1325000"/>
    <x v="0"/>
    <s v="Melbourne Homes"/>
    <s v="Sale"/>
    <n v="3068"/>
    <n v="2"/>
    <n v="1"/>
    <n v="0"/>
    <n v="160"/>
    <m/>
    <s v="29 Tait St"/>
    <s v="Fitzroy North"/>
    <x v="1"/>
    <x v="1"/>
    <x v="6"/>
    <x v="0"/>
  </r>
  <r>
    <x v="156"/>
    <n v="722000"/>
    <x v="1"/>
    <s v="Jones and Jones"/>
    <s v="Auction"/>
    <n v="3141"/>
    <n v="2"/>
    <n v="1"/>
    <n v="1"/>
    <n v="0"/>
    <n v="2003"/>
    <s v="5/38 MacFarlan St"/>
    <s v="South Yarra"/>
    <x v="12"/>
    <x v="2"/>
    <x v="6"/>
    <x v="0"/>
  </r>
  <r>
    <x v="156"/>
    <n v="1442000"/>
    <x v="0"/>
    <s v="Jones and Jones"/>
    <s v="Sale"/>
    <n v="3181"/>
    <n v="3"/>
    <n v="1"/>
    <n v="2"/>
    <n v="199"/>
    <m/>
    <s v="27 Westbourne St"/>
    <s v="Prahran"/>
    <x v="12"/>
    <x v="2"/>
    <x v="6"/>
    <x v="0"/>
  </r>
  <r>
    <x v="156"/>
    <n v="400000"/>
    <x v="1"/>
    <s v="Jones and Jones"/>
    <s v="Sale"/>
    <n v="3056"/>
    <n v="2"/>
    <n v="1"/>
    <n v="1"/>
    <n v="0"/>
    <n v="1970"/>
    <s v="3/9 Austin Tce"/>
    <s v="Brunswick"/>
    <x v="3"/>
    <x v="1"/>
    <x v="6"/>
    <x v="0"/>
  </r>
  <r>
    <x v="156"/>
    <n v="730000"/>
    <x v="0"/>
    <s v="Metro Ladder"/>
    <s v="Auction"/>
    <n v="3044"/>
    <n v="4"/>
    <n v="1"/>
    <n v="3"/>
    <n v="683"/>
    <m/>
    <s v="157 Cumberland Rd"/>
    <s v="Pascoe Vale"/>
    <x v="3"/>
    <x v="1"/>
    <x v="6"/>
    <x v="0"/>
  </r>
  <r>
    <x v="156"/>
    <n v="370000"/>
    <x v="1"/>
    <s v="Property Barons"/>
    <s v="Auction"/>
    <n v="3040"/>
    <n v="2"/>
    <n v="1"/>
    <n v="1"/>
    <n v="0"/>
    <n v="1960"/>
    <s v="4/11 Spencer St"/>
    <s v="Essendon"/>
    <x v="8"/>
    <x v="0"/>
    <x v="6"/>
    <x v="0"/>
  </r>
  <r>
    <x v="156"/>
    <n v="726000"/>
    <x v="1"/>
    <s v="Property Barons"/>
    <s v="Sale"/>
    <n v="3040"/>
    <n v="3"/>
    <n v="1"/>
    <n v="1"/>
    <n v="229"/>
    <n v="1996"/>
    <s v="1 Chisholm St"/>
    <s v="Aberfeldie"/>
    <x v="8"/>
    <x v="0"/>
    <x v="6"/>
    <x v="0"/>
  </r>
  <r>
    <x v="156"/>
    <n v="1050000"/>
    <x v="0"/>
    <s v="Cunninghams"/>
    <s v="Auction"/>
    <n v="3032"/>
    <n v="3"/>
    <n v="1"/>
    <n v="3"/>
    <n v="536"/>
    <m/>
    <s v="37 Epsom Rd"/>
    <s v="Ascot Vale"/>
    <x v="8"/>
    <x v="0"/>
    <x v="6"/>
    <x v="0"/>
  </r>
  <r>
    <x v="156"/>
    <n v="1250000"/>
    <x v="2"/>
    <s v="Cunninghams"/>
    <s v="Auction"/>
    <n v="3040"/>
    <n v="4"/>
    <n v="3"/>
    <n v="2"/>
    <n v="374"/>
    <n v="2015"/>
    <s v="33 Deakin St"/>
    <s v="Essendon"/>
    <x v="8"/>
    <x v="0"/>
    <x v="6"/>
    <x v="0"/>
  </r>
  <r>
    <x v="156"/>
    <n v="482000"/>
    <x v="1"/>
    <s v="Cunninghams"/>
    <s v="Auction"/>
    <n v="3003"/>
    <n v="1"/>
    <n v="1"/>
    <n v="1"/>
    <n v="0"/>
    <n v="1930"/>
    <s v="11/24 Ireland St"/>
    <s v="West Melbourne"/>
    <x v="13"/>
    <x v="1"/>
    <x v="6"/>
    <x v="0"/>
  </r>
  <r>
    <x v="156"/>
    <n v="852000"/>
    <x v="0"/>
    <s v="Cunninghams"/>
    <s v="Sale"/>
    <n v="3031"/>
    <n v="3"/>
    <n v="1"/>
    <n v="1"/>
    <n v="166"/>
    <n v="2000"/>
    <s v="65 Gatehouse Dr"/>
    <s v="Kensington"/>
    <x v="13"/>
    <x v="1"/>
    <x v="6"/>
    <x v="0"/>
  </r>
  <r>
    <x v="156"/>
    <n v="670000"/>
    <x v="0"/>
    <s v="Best Bricks"/>
    <s v="Sale"/>
    <n v="3019"/>
    <n v="2"/>
    <n v="1"/>
    <n v="2"/>
    <n v="551"/>
    <m/>
    <s v="1 Menzies St"/>
    <s v="Braybrook"/>
    <x v="4"/>
    <x v="0"/>
    <x v="6"/>
    <x v="0"/>
  </r>
  <r>
    <x v="156"/>
    <n v="746000"/>
    <x v="0"/>
    <s v="Jones and Jones"/>
    <s v="Sale"/>
    <n v="3012"/>
    <n v="3"/>
    <n v="1"/>
    <n v="1"/>
    <n v="314"/>
    <n v="1950"/>
    <s v="18 Wallace St"/>
    <s v="Maidstone"/>
    <x v="4"/>
    <x v="0"/>
    <x v="6"/>
    <x v="0"/>
  </r>
  <r>
    <x v="156"/>
    <n v="762000"/>
    <x v="0"/>
    <s v="Melbourne Homes"/>
    <s v="Sale"/>
    <n v="3015"/>
    <n v="2"/>
    <n v="1"/>
    <n v="2"/>
    <n v="451"/>
    <m/>
    <s v="20 Bruce St"/>
    <s v="Newport"/>
    <x v="11"/>
    <x v="0"/>
    <x v="6"/>
    <x v="0"/>
  </r>
  <r>
    <x v="156"/>
    <n v="1160000"/>
    <x v="2"/>
    <s v="Metro Ladder"/>
    <s v="Sale"/>
    <n v="3165"/>
    <n v="4"/>
    <n v="2"/>
    <n v="2"/>
    <n v="321"/>
    <n v="2006"/>
    <s v="59 Tambet St"/>
    <s v="Bentleigh East"/>
    <x v="9"/>
    <x v="2"/>
    <x v="6"/>
    <x v="0"/>
  </r>
  <r>
    <x v="156"/>
    <n v="1320000"/>
    <x v="0"/>
    <s v="Jones and Jones"/>
    <s v="Sale"/>
    <n v="3165"/>
    <n v="3"/>
    <n v="1"/>
    <n v="1"/>
    <n v="593"/>
    <n v="1950"/>
    <s v="8 Marlborough St"/>
    <s v="Bentleigh East"/>
    <x v="9"/>
    <x v="2"/>
    <x v="6"/>
    <x v="0"/>
  </r>
  <r>
    <x v="156"/>
    <n v="1350000"/>
    <x v="0"/>
    <s v="Jones and Jones"/>
    <s v="Sale"/>
    <n v="3204"/>
    <n v="3"/>
    <n v="1"/>
    <n v="1"/>
    <n v="617"/>
    <m/>
    <s v="68 Mortimore St"/>
    <s v="Bentleigh"/>
    <x v="9"/>
    <x v="2"/>
    <x v="6"/>
    <x v="0"/>
  </r>
  <r>
    <x v="156"/>
    <n v="1435000"/>
    <x v="2"/>
    <s v="Metro Ladder"/>
    <s v="Sale"/>
    <n v="3204"/>
    <n v="4"/>
    <n v="3"/>
    <n v="2"/>
    <n v="291"/>
    <n v="2012"/>
    <s v="12b Coates St"/>
    <s v="Bentleigh"/>
    <x v="9"/>
    <x v="2"/>
    <x v="6"/>
    <x v="0"/>
  </r>
  <r>
    <x v="156"/>
    <n v="1215000"/>
    <x v="0"/>
    <s v="Cunninghams"/>
    <s v="Sale"/>
    <n v="3073"/>
    <n v="4"/>
    <n v="2"/>
    <n v="4"/>
    <n v="748"/>
    <m/>
    <s v="53 Northernhay St"/>
    <s v="Reservoir"/>
    <x v="10"/>
    <x v="1"/>
    <x v="6"/>
    <x v="0"/>
  </r>
  <r>
    <x v="156"/>
    <n v="570000"/>
    <x v="0"/>
    <s v="SJ"/>
    <s v="Sale"/>
    <n v="3021"/>
    <n v="4"/>
    <n v="2"/>
    <n v="2"/>
    <n v="558"/>
    <m/>
    <s v="18 Longford Ct"/>
    <s v="Kealba"/>
    <x v="0"/>
    <x v="0"/>
    <x v="6"/>
    <x v="0"/>
  </r>
  <r>
    <x v="156"/>
    <n v="773000"/>
    <x v="0"/>
    <s v="Cunninghams"/>
    <s v="Sale"/>
    <n v="3081"/>
    <n v="3"/>
    <n v="1"/>
    <n v="2"/>
    <n v="626"/>
    <n v="1955"/>
    <s v="20 Davidson St"/>
    <s v="Bellfield"/>
    <x v="17"/>
    <x v="3"/>
    <x v="6"/>
    <x v="0"/>
  </r>
  <r>
    <x v="157"/>
    <n v="700000"/>
    <x v="1"/>
    <s v="Jones and Jones"/>
    <s v="Auction"/>
    <n v="3068"/>
    <n v="2"/>
    <n v="2"/>
    <n v="1"/>
    <n v="4332"/>
    <n v="2010"/>
    <s v="233/4 Bik La"/>
    <s v="Fitzroy North"/>
    <x v="1"/>
    <x v="1"/>
    <x v="6"/>
    <x v="0"/>
  </r>
  <r>
    <x v="157"/>
    <n v="1116000"/>
    <x v="0"/>
    <s v="Cunninghams"/>
    <s v="Sale"/>
    <n v="3068"/>
    <n v="2"/>
    <n v="1"/>
    <n v="0"/>
    <n v="152"/>
    <m/>
    <s v="76 Newry St"/>
    <s v="Fitzroy North"/>
    <x v="1"/>
    <x v="1"/>
    <x v="6"/>
    <x v="0"/>
  </r>
  <r>
    <x v="157"/>
    <n v="1260000"/>
    <x v="0"/>
    <s v="Cunninghams"/>
    <s v="Sale"/>
    <n v="3121"/>
    <n v="3"/>
    <n v="1"/>
    <n v="0"/>
    <n v="203"/>
    <n v="1900"/>
    <s v="81 Erin St"/>
    <s v="Richmond"/>
    <x v="1"/>
    <x v="1"/>
    <x v="6"/>
    <x v="0"/>
  </r>
  <r>
    <x v="157"/>
    <n v="1035000"/>
    <x v="1"/>
    <s v="Zimmerman"/>
    <s v="Auction"/>
    <n v="3207"/>
    <n v="2"/>
    <n v="2"/>
    <n v="1"/>
    <n v="0"/>
    <n v="2003"/>
    <s v="37/85 Rouse St"/>
    <s v="Port Melbourne"/>
    <x v="5"/>
    <x v="2"/>
    <x v="6"/>
    <x v="0"/>
  </r>
  <r>
    <x v="157"/>
    <n v="1000000"/>
    <x v="0"/>
    <s v="Metro Ladder"/>
    <s v="Auction"/>
    <n v="3044"/>
    <n v="3"/>
    <n v="1"/>
    <n v="2"/>
    <n v="858"/>
    <m/>
    <s v="11 Farringdon St"/>
    <s v="Pascoe Vale"/>
    <x v="3"/>
    <x v="1"/>
    <x v="6"/>
    <x v="0"/>
  </r>
  <r>
    <x v="157"/>
    <n v="615000"/>
    <x v="0"/>
    <s v="Flanders &amp; Fish"/>
    <s v="Auction"/>
    <n v="3034"/>
    <n v="3"/>
    <n v="1"/>
    <n v="2"/>
    <n v="649"/>
    <m/>
    <s v="185 Military Rd"/>
    <s v="Avondale Heights"/>
    <x v="8"/>
    <x v="0"/>
    <x v="6"/>
    <x v="0"/>
  </r>
  <r>
    <x v="157"/>
    <n v="635000"/>
    <x v="0"/>
    <s v="Flanders &amp; Fish"/>
    <s v="Auction"/>
    <n v="3034"/>
    <n v="3"/>
    <n v="1"/>
    <n v="1"/>
    <n v="597"/>
    <m/>
    <s v="61 Doyle St"/>
    <s v="Avondale Heights"/>
    <x v="8"/>
    <x v="0"/>
    <x v="6"/>
    <x v="0"/>
  </r>
  <r>
    <x v="157"/>
    <n v="660000"/>
    <x v="1"/>
    <s v="Property Barons"/>
    <s v="Sale"/>
    <n v="3040"/>
    <n v="2"/>
    <n v="1"/>
    <n v="1"/>
    <n v="263"/>
    <n v="1980"/>
    <s v="1/28 Gilbertson St"/>
    <s v="Essendon"/>
    <x v="8"/>
    <x v="0"/>
    <x v="6"/>
    <x v="0"/>
  </r>
  <r>
    <x v="157"/>
    <n v="1190000"/>
    <x v="0"/>
    <s v="Property Barons"/>
    <s v="Sale"/>
    <n v="3040"/>
    <n v="3"/>
    <n v="1"/>
    <n v="1"/>
    <n v="465"/>
    <n v="1950"/>
    <s v="4 Brunel Ct"/>
    <s v="Aberfeldie"/>
    <x v="8"/>
    <x v="0"/>
    <x v="6"/>
    <x v="0"/>
  </r>
  <r>
    <x v="157"/>
    <n v="510000"/>
    <x v="2"/>
    <s v="Metro Ladder"/>
    <s v="Auction"/>
    <n v="3012"/>
    <n v="2"/>
    <n v="1"/>
    <n v="2"/>
    <n v="118"/>
    <n v="2014"/>
    <s v="32c Burns St"/>
    <s v="Maidstone"/>
    <x v="4"/>
    <x v="0"/>
    <x v="6"/>
    <x v="0"/>
  </r>
  <r>
    <x v="157"/>
    <n v="1260000"/>
    <x v="0"/>
    <s v="Property Barons"/>
    <s v="Sale"/>
    <n v="3105"/>
    <n v="4"/>
    <n v="2"/>
    <n v="2"/>
    <n v="730"/>
    <n v="1971"/>
    <s v="47 Sheahans Rd"/>
    <s v="Bulleen"/>
    <x v="16"/>
    <x v="3"/>
    <x v="6"/>
    <x v="0"/>
  </r>
  <r>
    <x v="157"/>
    <n v="730000"/>
    <x v="1"/>
    <s v="Property Barons"/>
    <s v="Auction"/>
    <n v="3018"/>
    <n v="3"/>
    <n v="2"/>
    <n v="1"/>
    <n v="69"/>
    <n v="2014"/>
    <s v="4/57 Blyth St"/>
    <s v="Altona"/>
    <x v="11"/>
    <x v="0"/>
    <x v="6"/>
    <x v="0"/>
  </r>
  <r>
    <x v="157"/>
    <n v="420000"/>
    <x v="1"/>
    <s v="Flanders &amp; Fish"/>
    <s v="Auction"/>
    <n v="3161"/>
    <n v="2"/>
    <n v="1"/>
    <n v="1"/>
    <n v="0"/>
    <n v="2012"/>
    <s v="9/400 Dandenong Rd"/>
    <s v="Caulfield North"/>
    <x v="9"/>
    <x v="2"/>
    <x v="6"/>
    <x v="0"/>
  </r>
  <r>
    <x v="157"/>
    <n v="1300000"/>
    <x v="0"/>
    <s v="Jones and Jones"/>
    <s v="Auction"/>
    <n v="3163"/>
    <n v="5"/>
    <n v="2"/>
    <n v="2"/>
    <n v="683"/>
    <n v="1960"/>
    <s v="22 Brett St"/>
    <s v="Murrumbeena"/>
    <x v="9"/>
    <x v="2"/>
    <x v="6"/>
    <x v="0"/>
  </r>
  <r>
    <x v="157"/>
    <n v="1328000"/>
    <x v="0"/>
    <s v="Metro Ladder"/>
    <s v="Sale"/>
    <n v="3204"/>
    <n v="4"/>
    <n v="2"/>
    <n v="2"/>
    <n v="610"/>
    <n v="1940"/>
    <s v="74 Fromer St"/>
    <s v="Bentleigh"/>
    <x v="9"/>
    <x v="2"/>
    <x v="6"/>
    <x v="0"/>
  </r>
  <r>
    <x v="157"/>
    <n v="2520000"/>
    <x v="0"/>
    <s v="Jones and Jones"/>
    <s v="Auction"/>
    <n v="3204"/>
    <n v="4"/>
    <n v="4"/>
    <n v="2"/>
    <n v="579"/>
    <n v="2012"/>
    <s v="11 Wilson St"/>
    <s v="Bentleigh"/>
    <x v="9"/>
    <x v="2"/>
    <x v="6"/>
    <x v="0"/>
  </r>
  <r>
    <x v="157"/>
    <n v="815000"/>
    <x v="0"/>
    <s v="Cunninghams"/>
    <s v="Sale"/>
    <n v="3073"/>
    <n v="3"/>
    <n v="1"/>
    <n v="2"/>
    <n v="550"/>
    <n v="1965"/>
    <s v="42 Kingsley Rd"/>
    <s v="Reservoir"/>
    <x v="10"/>
    <x v="1"/>
    <x v="6"/>
    <x v="0"/>
  </r>
  <r>
    <x v="157"/>
    <n v="1250000"/>
    <x v="0"/>
    <s v="Jones and Jones"/>
    <s v="Auction"/>
    <n v="3078"/>
    <n v="3"/>
    <n v="2"/>
    <n v="0"/>
    <n v="327"/>
    <n v="1910"/>
    <s v="150 Gillies St"/>
    <s v="Fairfield"/>
    <x v="10"/>
    <x v="1"/>
    <x v="6"/>
    <x v="0"/>
  </r>
  <r>
    <x v="157"/>
    <n v="1331000"/>
    <x v="0"/>
    <s v="Cunninghams"/>
    <s v="Sale"/>
    <n v="3101"/>
    <n v="2"/>
    <n v="1"/>
    <n v="1"/>
    <n v="424"/>
    <n v="1940"/>
    <s v="74 Gladstone St"/>
    <s v="Kew"/>
    <x v="14"/>
    <x v="2"/>
    <x v="6"/>
    <x v="0"/>
  </r>
  <r>
    <x v="157"/>
    <n v="786000"/>
    <x v="1"/>
    <s v="Jones and Jones"/>
    <s v="Sale"/>
    <n v="3188"/>
    <n v="2"/>
    <n v="1"/>
    <n v="1"/>
    <n v="162"/>
    <n v="1970"/>
    <s v="3/13 Foam St"/>
    <s v="Hampton"/>
    <x v="15"/>
    <x v="2"/>
    <x v="6"/>
    <x v="0"/>
  </r>
  <r>
    <x v="157"/>
    <n v="1266000"/>
    <x v="1"/>
    <s v="Maxwells"/>
    <s v="Sale"/>
    <n v="3186"/>
    <n v="3"/>
    <n v="1"/>
    <n v="2"/>
    <n v="277"/>
    <n v="1950"/>
    <s v="4/23 South Rd"/>
    <s v="Brighton"/>
    <x v="15"/>
    <x v="2"/>
    <x v="6"/>
    <x v="0"/>
  </r>
  <r>
    <x v="157"/>
    <n v="421000"/>
    <x v="1"/>
    <s v="Cunninghams"/>
    <s v="Auction"/>
    <n v="3079"/>
    <n v="1"/>
    <n v="1"/>
    <n v="1"/>
    <n v="0"/>
    <n v="1992"/>
    <s v="3/14 Merton St"/>
    <s v="Ivanhoe"/>
    <x v="17"/>
    <x v="3"/>
    <x v="6"/>
    <x v="0"/>
  </r>
  <r>
    <x v="157"/>
    <n v="515000"/>
    <x v="0"/>
    <s v="Cunninghams"/>
    <s v="Sale"/>
    <n v="3084"/>
    <n v="3"/>
    <n v="2"/>
    <n v="1"/>
    <n v="606"/>
    <n v="1955"/>
    <s v="9 Greensborough Rd"/>
    <s v="Rosanna"/>
    <x v="17"/>
    <x v="3"/>
    <x v="6"/>
    <x v="0"/>
  </r>
  <r>
    <x v="157"/>
    <n v="1012000"/>
    <x v="0"/>
    <s v="Flanders &amp; Fish"/>
    <s v="Sale"/>
    <n v="3084"/>
    <n v="3"/>
    <n v="2"/>
    <n v="1"/>
    <n v="323"/>
    <n v="2015"/>
    <s v="51 Davies St"/>
    <s v="Rosanna"/>
    <x v="17"/>
    <x v="3"/>
    <x v="6"/>
    <x v="0"/>
  </r>
  <r>
    <x v="158"/>
    <n v="672000"/>
    <x v="1"/>
    <s v="Jones and Jones"/>
    <s v="Sale"/>
    <n v="3066"/>
    <n v="2"/>
    <n v="1"/>
    <n v="1"/>
    <n v="0"/>
    <n v="2002"/>
    <s v="5/61 Little Oxford St"/>
    <s v="Collingwood"/>
    <x v="1"/>
    <x v="1"/>
    <x v="6"/>
    <x v="0"/>
  </r>
  <r>
    <x v="158"/>
    <n v="1236000"/>
    <x v="2"/>
    <s v="Jones and Jones"/>
    <s v="Sale"/>
    <n v="3121"/>
    <n v="3"/>
    <n v="2"/>
    <n v="1"/>
    <n v="675"/>
    <m/>
    <s v="52 Lyndhurst St"/>
    <s v="Richmond"/>
    <x v="1"/>
    <x v="1"/>
    <x v="6"/>
    <x v="0"/>
  </r>
  <r>
    <x v="158"/>
    <n v="866000"/>
    <x v="1"/>
    <s v="Cunninghams"/>
    <s v="Sale"/>
    <n v="3142"/>
    <n v="2"/>
    <n v="1"/>
    <n v="0"/>
    <n v="0"/>
    <m/>
    <s v="6/183 Kooyong Rd"/>
    <s v="Toorak"/>
    <x v="12"/>
    <x v="2"/>
    <x v="6"/>
    <x v="0"/>
  </r>
  <r>
    <x v="158"/>
    <n v="1358000"/>
    <x v="0"/>
    <s v="Jones and Jones"/>
    <s v="Sale"/>
    <n v="3181"/>
    <n v="3"/>
    <n v="1"/>
    <n v="1"/>
    <n v="189"/>
    <m/>
    <s v="79 Chomley St"/>
    <s v="Prahran"/>
    <x v="12"/>
    <x v="2"/>
    <x v="6"/>
    <x v="0"/>
  </r>
  <r>
    <x v="158"/>
    <n v="2400000"/>
    <x v="2"/>
    <s v="Melbourne Homes"/>
    <s v="Sale"/>
    <n v="3142"/>
    <n v="3"/>
    <n v="3"/>
    <n v="2"/>
    <n v="425"/>
    <n v="1998"/>
    <s v="5/755 Malvern Rd"/>
    <s v="Toorak"/>
    <x v="12"/>
    <x v="2"/>
    <x v="6"/>
    <x v="0"/>
  </r>
  <r>
    <x v="158"/>
    <n v="2000000"/>
    <x v="0"/>
    <s v="Cunninghams"/>
    <s v="Auction"/>
    <n v="3206"/>
    <n v="3"/>
    <n v="1"/>
    <n v="1"/>
    <n v="238"/>
    <n v="1890"/>
    <s v="49 Page St"/>
    <s v="Albert Park"/>
    <x v="5"/>
    <x v="2"/>
    <x v="6"/>
    <x v="0"/>
  </r>
  <r>
    <x v="158"/>
    <n v="455000"/>
    <x v="1"/>
    <s v="Cunninghams"/>
    <s v="Sale"/>
    <n v="3032"/>
    <n v="2"/>
    <n v="1"/>
    <n v="2"/>
    <n v="0"/>
    <m/>
    <s v="2/43 Roxburgh St"/>
    <s v="Ascot Vale"/>
    <x v="8"/>
    <x v="0"/>
    <x v="6"/>
    <x v="0"/>
  </r>
  <r>
    <x v="158"/>
    <n v="950000"/>
    <x v="0"/>
    <s v="Cunninghams"/>
    <s v="Auction"/>
    <n v="3031"/>
    <n v="2"/>
    <n v="1"/>
    <n v="1"/>
    <n v="193"/>
    <m/>
    <s v="40 Coronet St"/>
    <s v="Flemington"/>
    <x v="8"/>
    <x v="1"/>
    <x v="6"/>
    <x v="0"/>
  </r>
  <r>
    <x v="158"/>
    <n v="400000"/>
    <x v="2"/>
    <s v="Flanders &amp; Fish"/>
    <s v="Auction"/>
    <n v="3032"/>
    <n v="2"/>
    <n v="1"/>
    <n v="2"/>
    <n v="54"/>
    <n v="2000"/>
    <s v="28 Blair St"/>
    <s v="Maribyrnong"/>
    <x v="4"/>
    <x v="0"/>
    <x v="6"/>
    <x v="0"/>
  </r>
  <r>
    <x v="158"/>
    <n v="760000"/>
    <x v="0"/>
    <s v="Maxwells"/>
    <s v="Sale"/>
    <n v="3013"/>
    <n v="2"/>
    <n v="1"/>
    <n v="1"/>
    <n v="472"/>
    <m/>
    <s v="71 Bena St"/>
    <s v="Yarraville"/>
    <x v="4"/>
    <x v="0"/>
    <x v="6"/>
    <x v="0"/>
  </r>
  <r>
    <x v="158"/>
    <n v="950000"/>
    <x v="0"/>
    <s v="Property Barons"/>
    <s v="Auction"/>
    <n v="3107"/>
    <n v="5"/>
    <n v="3"/>
    <n v="2"/>
    <n v="700"/>
    <n v="1973"/>
    <s v="40 Dellfield Dr"/>
    <s v="Templestowe Lower"/>
    <x v="16"/>
    <x v="3"/>
    <x v="6"/>
    <x v="0"/>
  </r>
  <r>
    <x v="158"/>
    <n v="1280000"/>
    <x v="0"/>
    <s v="Sanders"/>
    <s v="Sale"/>
    <n v="3015"/>
    <n v="4"/>
    <n v="2"/>
    <n v="1"/>
    <n v="458"/>
    <n v="1930"/>
    <s v="6 Speight St"/>
    <s v="Newport"/>
    <x v="11"/>
    <x v="0"/>
    <x v="6"/>
    <x v="0"/>
  </r>
  <r>
    <x v="158"/>
    <n v="1400000"/>
    <x v="0"/>
    <s v="Best Bricks"/>
    <s v="Sale"/>
    <n v="3016"/>
    <n v="4"/>
    <n v="2"/>
    <n v="1"/>
    <n v="320"/>
    <n v="1950"/>
    <s v="46 Pasco St"/>
    <s v="Williamstown"/>
    <x v="11"/>
    <x v="0"/>
    <x v="6"/>
    <x v="0"/>
  </r>
  <r>
    <x v="158"/>
    <n v="502500"/>
    <x v="0"/>
    <s v="Cunninghams"/>
    <s v="Sale"/>
    <n v="3073"/>
    <n v="3"/>
    <n v="1"/>
    <n v="2"/>
    <n v="491"/>
    <m/>
    <s v="10 Zinnia St"/>
    <s v="Reservoir"/>
    <x v="10"/>
    <x v="1"/>
    <x v="6"/>
    <x v="0"/>
  </r>
  <r>
    <x v="158"/>
    <n v="1272000"/>
    <x v="0"/>
    <s v="Jones and Jones"/>
    <s v="Sale"/>
    <n v="3071"/>
    <n v="3"/>
    <n v="1"/>
    <n v="0"/>
    <n v="297"/>
    <n v="1920"/>
    <s v="11 Martin St"/>
    <s v="Thornbury"/>
    <x v="10"/>
    <x v="1"/>
    <x v="6"/>
    <x v="0"/>
  </r>
  <r>
    <x v="158"/>
    <n v="1016000"/>
    <x v="1"/>
    <s v="Flanders &amp; Fish"/>
    <s v="Sale"/>
    <n v="3126"/>
    <n v="2"/>
    <n v="1"/>
    <n v="2"/>
    <n v="0"/>
    <m/>
    <s v="2/46 Wattle Valley Rd"/>
    <s v="Canterbury"/>
    <x v="14"/>
    <x v="2"/>
    <x v="6"/>
    <x v="0"/>
  </r>
  <r>
    <x v="158"/>
    <n v="1864000"/>
    <x v="0"/>
    <s v="Jones and Jones"/>
    <s v="Sale"/>
    <n v="3127"/>
    <n v="3"/>
    <n v="2"/>
    <n v="1"/>
    <n v="405"/>
    <m/>
    <s v="9 Empress Rd"/>
    <s v="Surrey Hills"/>
    <x v="14"/>
    <x v="2"/>
    <x v="6"/>
    <x v="0"/>
  </r>
  <r>
    <x v="158"/>
    <n v="1416000"/>
    <x v="0"/>
    <s v="Jones and Jones"/>
    <s v="Sale"/>
    <n v="3188"/>
    <n v="4"/>
    <n v="2"/>
    <n v="2"/>
    <n v="575"/>
    <m/>
    <s v="18 Charming St"/>
    <s v="Hampton East"/>
    <x v="15"/>
    <x v="2"/>
    <x v="6"/>
    <x v="0"/>
  </r>
  <r>
    <x v="158"/>
    <n v="2520000"/>
    <x v="0"/>
    <s v="Jones and Jones"/>
    <s v="Sale"/>
    <n v="3188"/>
    <n v="5"/>
    <n v="4"/>
    <n v="2"/>
    <n v="661"/>
    <n v="1960"/>
    <s v="139 Linacre Rd"/>
    <s v="Hampton"/>
    <x v="15"/>
    <x v="2"/>
    <x v="6"/>
    <x v="0"/>
  </r>
  <r>
    <x v="158"/>
    <n v="2880000"/>
    <x v="0"/>
    <s v="Cunninghams"/>
    <s v="Sale"/>
    <n v="3188"/>
    <n v="4"/>
    <n v="3"/>
    <n v="2"/>
    <n v="687"/>
    <m/>
    <s v="22 Margarita St"/>
    <s v="Hampton"/>
    <x v="15"/>
    <x v="2"/>
    <x v="6"/>
    <x v="0"/>
  </r>
  <r>
    <x v="158"/>
    <n v="1651000"/>
    <x v="0"/>
    <s v="Property Barons"/>
    <s v="Sale"/>
    <n v="3079"/>
    <n v="3"/>
    <n v="1"/>
    <n v="1"/>
    <n v="1073"/>
    <n v="1947"/>
    <s v="21 Wilfred Rd"/>
    <s v="Ivanhoe East"/>
    <x v="17"/>
    <x v="3"/>
    <x v="6"/>
    <x v="0"/>
  </r>
  <r>
    <x v="159"/>
    <n v="1800000"/>
    <x v="0"/>
    <s v="Cunninghams"/>
    <s v="Auction"/>
    <n v="3121"/>
    <n v="4"/>
    <n v="2"/>
    <n v="0"/>
    <n v="288"/>
    <n v="1900"/>
    <s v="46 Park Gr"/>
    <s v="Richmond"/>
    <x v="1"/>
    <x v="1"/>
    <x v="6"/>
    <x v="0"/>
  </r>
  <r>
    <x v="159"/>
    <n v="1210000"/>
    <x v="0"/>
    <s v="Cunninghams"/>
    <s v="Sale"/>
    <n v="3145"/>
    <n v="3"/>
    <n v="2"/>
    <n v="1"/>
    <n v="337"/>
    <n v="1993"/>
    <s v="1/13 Goode St"/>
    <s v="Malvern East"/>
    <x v="12"/>
    <x v="2"/>
    <x v="6"/>
    <x v="0"/>
  </r>
  <r>
    <x v="159"/>
    <n v="1635000"/>
    <x v="1"/>
    <s v="SJ"/>
    <s v="Sale"/>
    <n v="3142"/>
    <n v="3"/>
    <n v="1"/>
    <n v="0"/>
    <n v="1099"/>
    <m/>
    <s v="1 Grosvenor Ct"/>
    <s v="Toorak"/>
    <x v="12"/>
    <x v="2"/>
    <x v="6"/>
    <x v="0"/>
  </r>
  <r>
    <x v="159"/>
    <n v="1910000"/>
    <x v="0"/>
    <s v="Sanders"/>
    <s v="Auction"/>
    <n v="3206"/>
    <n v="3"/>
    <n v="1"/>
    <n v="3"/>
    <n v="217"/>
    <n v="1900"/>
    <s v="141 Richardson St"/>
    <s v="Middle Park"/>
    <x v="5"/>
    <x v="2"/>
    <x v="6"/>
    <x v="0"/>
  </r>
  <r>
    <x v="159"/>
    <n v="3755000"/>
    <x v="0"/>
    <s v="Sanders"/>
    <s v="Sale"/>
    <n v="3206"/>
    <n v="3"/>
    <n v="2"/>
    <n v="2"/>
    <n v="325"/>
    <m/>
    <s v="22 Greig St"/>
    <s v="Albert Park"/>
    <x v="5"/>
    <x v="2"/>
    <x v="6"/>
    <x v="0"/>
  </r>
  <r>
    <x v="159"/>
    <n v="485000"/>
    <x v="1"/>
    <s v="Metro Ladder"/>
    <s v="Sale"/>
    <n v="3044"/>
    <n v="2"/>
    <n v="1"/>
    <n v="1"/>
    <n v="139"/>
    <n v="1975"/>
    <s v="2/60 Bolingbroke St"/>
    <s v="Pascoe Vale"/>
    <x v="3"/>
    <x v="1"/>
    <x v="6"/>
    <x v="0"/>
  </r>
  <r>
    <x v="159"/>
    <n v="605000"/>
    <x v="2"/>
    <s v="Metro Ladder"/>
    <s v="Auction"/>
    <n v="3044"/>
    <n v="4"/>
    <n v="2"/>
    <n v="1"/>
    <n v="215"/>
    <n v="1990"/>
    <s v="1/94 Railway Pde"/>
    <s v="Pascoe Vale"/>
    <x v="3"/>
    <x v="1"/>
    <x v="6"/>
    <x v="0"/>
  </r>
  <r>
    <x v="159"/>
    <n v="550000"/>
    <x v="1"/>
    <s v="Jones and Jones"/>
    <s v="Auction"/>
    <n v="3039"/>
    <n v="2"/>
    <n v="1"/>
    <n v="1"/>
    <n v="0"/>
    <n v="1990"/>
    <s v="3/16 Turner St"/>
    <s v="Moonee Ponds"/>
    <x v="8"/>
    <x v="0"/>
    <x v="6"/>
    <x v="0"/>
  </r>
  <r>
    <x v="159"/>
    <n v="840000"/>
    <x v="0"/>
    <s v="Metro Ladder"/>
    <s v="Sale"/>
    <n v="3042"/>
    <n v="3"/>
    <n v="1"/>
    <n v="2"/>
    <n v="603"/>
    <m/>
    <s v="21 Diamond St"/>
    <s v="Niddrie"/>
    <x v="8"/>
    <x v="0"/>
    <x v="6"/>
    <x v="0"/>
  </r>
  <r>
    <x v="159"/>
    <n v="735000"/>
    <x v="1"/>
    <s v="Cunninghams"/>
    <s v="Sale"/>
    <n v="3108"/>
    <n v="3"/>
    <n v="1"/>
    <n v="1"/>
    <n v="302"/>
    <m/>
    <s v="1/21 Nola St"/>
    <s v="Doncaster"/>
    <x v="16"/>
    <x v="3"/>
    <x v="6"/>
    <x v="0"/>
  </r>
  <r>
    <x v="159"/>
    <n v="1209000"/>
    <x v="0"/>
    <s v="Property Barons"/>
    <s v="Sale"/>
    <n v="3107"/>
    <n v="4"/>
    <n v="2"/>
    <n v="2"/>
    <n v="770"/>
    <n v="1965"/>
    <s v="20 Astley St"/>
    <s v="Templestowe Lower"/>
    <x v="16"/>
    <x v="3"/>
    <x v="6"/>
    <x v="0"/>
  </r>
  <r>
    <x v="159"/>
    <n v="375000"/>
    <x v="1"/>
    <s v="Melbourne Homes"/>
    <s v="Auction"/>
    <n v="3016"/>
    <n v="2"/>
    <n v="1"/>
    <n v="1"/>
    <n v="0"/>
    <n v="1970"/>
    <s v="4/54 Yarra St"/>
    <s v="Williamstown"/>
    <x v="11"/>
    <x v="0"/>
    <x v="6"/>
    <x v="0"/>
  </r>
  <r>
    <x v="159"/>
    <n v="547500"/>
    <x v="1"/>
    <s v="Sanders"/>
    <s v="Auction"/>
    <n v="3016"/>
    <n v="2"/>
    <n v="1"/>
    <n v="1"/>
    <n v="0"/>
    <n v="1980"/>
    <s v="2/4 Lyons St"/>
    <s v="Williamstown"/>
    <x v="11"/>
    <x v="0"/>
    <x v="6"/>
    <x v="0"/>
  </r>
  <r>
    <x v="159"/>
    <n v="445000"/>
    <x v="1"/>
    <s v="Jones and Jones"/>
    <s v="Sale"/>
    <n v="3163"/>
    <n v="2"/>
    <n v="1"/>
    <n v="1"/>
    <n v="0"/>
    <m/>
    <s v="201/1177 Glen Huntly Rd"/>
    <s v="Glen Huntly"/>
    <x v="9"/>
    <x v="2"/>
    <x v="6"/>
    <x v="0"/>
  </r>
  <r>
    <x v="159"/>
    <n v="760000"/>
    <x v="1"/>
    <s v="Jones and Jones"/>
    <s v="Sale"/>
    <n v="3204"/>
    <n v="2"/>
    <n v="1"/>
    <n v="1"/>
    <n v="192"/>
    <m/>
    <s v="2/1 Marion St"/>
    <s v="Bentleigh"/>
    <x v="9"/>
    <x v="2"/>
    <x v="6"/>
    <x v="0"/>
  </r>
  <r>
    <x v="159"/>
    <n v="1300000"/>
    <x v="0"/>
    <s v="Jones and Jones"/>
    <s v="Sale"/>
    <n v="3165"/>
    <n v="3"/>
    <n v="1"/>
    <n v="4"/>
    <n v="746"/>
    <m/>
    <s v="36 Kennedy St"/>
    <s v="Bentleigh East"/>
    <x v="9"/>
    <x v="2"/>
    <x v="6"/>
    <x v="0"/>
  </r>
  <r>
    <x v="159"/>
    <n v="475000"/>
    <x v="1"/>
    <s v="Cunninghams"/>
    <s v="Sale"/>
    <n v="3073"/>
    <n v="3"/>
    <n v="1"/>
    <n v="1"/>
    <n v="191"/>
    <n v="1990"/>
    <s v="1/21 Dumbarton St"/>
    <s v="Reservoir"/>
    <x v="10"/>
    <x v="1"/>
    <x v="6"/>
    <x v="0"/>
  </r>
  <r>
    <x v="159"/>
    <n v="801000"/>
    <x v="0"/>
    <s v="Cunninghams"/>
    <s v="Sale"/>
    <n v="3073"/>
    <n v="4"/>
    <n v="1"/>
    <n v="2"/>
    <n v="771"/>
    <n v="1965"/>
    <s v="5 Jess St"/>
    <s v="Reservoir"/>
    <x v="10"/>
    <x v="1"/>
    <x v="6"/>
    <x v="0"/>
  </r>
  <r>
    <x v="159"/>
    <n v="831000"/>
    <x v="1"/>
    <s v="Property Barons"/>
    <s v="Sale"/>
    <n v="3101"/>
    <n v="2"/>
    <n v="1"/>
    <n v="1"/>
    <n v="0"/>
    <n v="1970"/>
    <s v="4/11 Bowen St"/>
    <s v="Kew"/>
    <x v="14"/>
    <x v="2"/>
    <x v="6"/>
    <x v="0"/>
  </r>
  <r>
    <x v="159"/>
    <n v="1420000"/>
    <x v="2"/>
    <s v="Zimmerman"/>
    <s v="Sale"/>
    <n v="3126"/>
    <n v="4"/>
    <n v="2"/>
    <n v="2"/>
    <n v="278"/>
    <m/>
    <s v="1/27 Maling Rd"/>
    <s v="Canterbury"/>
    <x v="14"/>
    <x v="2"/>
    <x v="6"/>
    <x v="0"/>
  </r>
  <r>
    <x v="159"/>
    <n v="1750000"/>
    <x v="0"/>
    <s v="Cunninghams"/>
    <s v="Auction"/>
    <n v="3104"/>
    <n v="4"/>
    <n v="3"/>
    <n v="3"/>
    <n v="667"/>
    <m/>
    <s v="45 Cityview Rd"/>
    <s v="Balwyn North"/>
    <x v="14"/>
    <x v="2"/>
    <x v="6"/>
    <x v="0"/>
  </r>
  <r>
    <x v="159"/>
    <n v="2130000"/>
    <x v="0"/>
    <s v="Jones and Jones"/>
    <s v="Sale"/>
    <n v="3101"/>
    <n v="4"/>
    <n v="2"/>
    <n v="2"/>
    <n v="649"/>
    <n v="1985"/>
    <s v="57 Cobden St"/>
    <s v="Kew"/>
    <x v="14"/>
    <x v="2"/>
    <x v="6"/>
    <x v="0"/>
  </r>
  <r>
    <x v="159"/>
    <n v="2575000"/>
    <x v="0"/>
    <s v="Jones and Jones"/>
    <s v="Auction"/>
    <n v="3104"/>
    <n v="4"/>
    <n v="3"/>
    <n v="2"/>
    <n v="657"/>
    <n v="2006"/>
    <s v="7 Grieve St"/>
    <s v="Balwyn North"/>
    <x v="14"/>
    <x v="2"/>
    <x v="6"/>
    <x v="0"/>
  </r>
  <r>
    <x v="159"/>
    <n v="3250000"/>
    <x v="0"/>
    <s v="Metro Ladder"/>
    <s v="Sale"/>
    <n v="3188"/>
    <n v="4"/>
    <n v="3"/>
    <n v="2"/>
    <n v="928"/>
    <n v="1904"/>
    <s v="36 Thomas St"/>
    <s v="Hampton"/>
    <x v="15"/>
    <x v="2"/>
    <x v="6"/>
    <x v="0"/>
  </r>
  <r>
    <x v="159"/>
    <n v="1901000"/>
    <x v="0"/>
    <s v="Cunninghams"/>
    <s v="Sale"/>
    <n v="3084"/>
    <n v="5"/>
    <n v="2"/>
    <n v="2"/>
    <n v="963"/>
    <n v="1925"/>
    <s v="6 Ashby Gr"/>
    <s v="Eaglemont"/>
    <x v="17"/>
    <x v="3"/>
    <x v="6"/>
    <x v="0"/>
  </r>
  <r>
    <x v="160"/>
    <n v="500000"/>
    <x v="2"/>
    <s v="Metro Ladder"/>
    <s v="Auction"/>
    <n v="3145"/>
    <n v="2"/>
    <n v="1"/>
    <n v="1"/>
    <n v="50"/>
    <m/>
    <s v="3/915 Dandenong Rd"/>
    <s v="Malvern East"/>
    <x v="12"/>
    <x v="2"/>
    <x v="6"/>
    <x v="0"/>
  </r>
  <r>
    <x v="160"/>
    <n v="660000"/>
    <x v="1"/>
    <s v="Melbourne Homes"/>
    <s v="Sale"/>
    <n v="3144"/>
    <n v="2"/>
    <n v="1"/>
    <n v="1"/>
    <n v="0"/>
    <m/>
    <s v="24/1231 Malvern Rd"/>
    <s v="Malvern"/>
    <x v="12"/>
    <x v="2"/>
    <x v="6"/>
    <x v="0"/>
  </r>
  <r>
    <x v="160"/>
    <n v="470000"/>
    <x v="1"/>
    <s v="Maxwells"/>
    <s v="Auction"/>
    <n v="3182"/>
    <n v="2"/>
    <n v="1"/>
    <n v="1"/>
    <n v="0"/>
    <m/>
    <s v="311/13 Wellington St"/>
    <s v="St Kilda"/>
    <x v="5"/>
    <x v="2"/>
    <x v="6"/>
    <x v="0"/>
  </r>
  <r>
    <x v="160"/>
    <n v="720000"/>
    <x v="0"/>
    <s v="Cunninghams"/>
    <s v="Sale"/>
    <n v="3058"/>
    <n v="3"/>
    <n v="1"/>
    <n v="2"/>
    <n v="499"/>
    <n v="1970"/>
    <s v="45 Shorts Rd"/>
    <s v="Coburg North"/>
    <x v="3"/>
    <x v="1"/>
    <x v="6"/>
    <x v="0"/>
  </r>
  <r>
    <x v="160"/>
    <n v="1900000"/>
    <x v="0"/>
    <s v="Jones and Jones"/>
    <s v="Sale"/>
    <n v="3057"/>
    <n v="4"/>
    <n v="2"/>
    <n v="1"/>
    <n v="227"/>
    <m/>
    <s v="98 Barkly St"/>
    <s v="Brunswick East"/>
    <x v="3"/>
    <x v="1"/>
    <x v="6"/>
    <x v="0"/>
  </r>
  <r>
    <x v="160"/>
    <n v="617500"/>
    <x v="2"/>
    <s v="Melbourne Homes"/>
    <s v="Sale"/>
    <n v="3042"/>
    <n v="2"/>
    <n v="1"/>
    <n v="1"/>
    <n v="237"/>
    <m/>
    <s v="2/49 Hamilton St"/>
    <s v="Niddrie"/>
    <x v="8"/>
    <x v="0"/>
    <x v="6"/>
    <x v="0"/>
  </r>
  <r>
    <x v="160"/>
    <n v="885000"/>
    <x v="0"/>
    <s v="Cunninghams"/>
    <s v="Sale"/>
    <n v="3031"/>
    <n v="3"/>
    <n v="1"/>
    <n v="0"/>
    <n v="162"/>
    <m/>
    <s v="15 Clarence St"/>
    <s v="Flemington"/>
    <x v="8"/>
    <x v="1"/>
    <x v="6"/>
    <x v="0"/>
  </r>
  <r>
    <x v="160"/>
    <n v="1160000"/>
    <x v="0"/>
    <s v="Cunninghams"/>
    <s v="Sale"/>
    <n v="3040"/>
    <n v="4"/>
    <n v="3"/>
    <n v="2"/>
    <n v="256"/>
    <n v="2015"/>
    <s v="22 Nimmo St"/>
    <s v="Essendon"/>
    <x v="8"/>
    <x v="0"/>
    <x v="6"/>
    <x v="0"/>
  </r>
  <r>
    <x v="160"/>
    <n v="2920000"/>
    <x v="0"/>
    <s v="Cunninghams"/>
    <s v="Sale"/>
    <n v="3051"/>
    <n v="4"/>
    <n v="3"/>
    <n v="4"/>
    <n v="310"/>
    <n v="1880"/>
    <s v="10 Canning St"/>
    <s v="North Melbourne"/>
    <x v="13"/>
    <x v="1"/>
    <x v="6"/>
    <x v="0"/>
  </r>
  <r>
    <x v="160"/>
    <n v="355000"/>
    <x v="1"/>
    <s v="Metro Ladder"/>
    <s v="Sale"/>
    <n v="3011"/>
    <n v="2"/>
    <n v="1"/>
    <n v="1"/>
    <n v="0"/>
    <n v="1975"/>
    <s v="10/117 Albert St"/>
    <s v="Seddon"/>
    <x v="4"/>
    <x v="0"/>
    <x v="6"/>
    <x v="0"/>
  </r>
  <r>
    <x v="160"/>
    <n v="410000"/>
    <x v="1"/>
    <s v="Metro Ladder"/>
    <s v="Auction"/>
    <n v="3013"/>
    <n v="2"/>
    <n v="1"/>
    <n v="0"/>
    <n v="0"/>
    <m/>
    <s v="1/53 Stephen St"/>
    <s v="Yarraville"/>
    <x v="4"/>
    <x v="0"/>
    <x v="6"/>
    <x v="0"/>
  </r>
  <r>
    <x v="160"/>
    <n v="1030000"/>
    <x v="0"/>
    <s v="Jones and Jones"/>
    <s v="Sale"/>
    <n v="3012"/>
    <n v="5"/>
    <n v="2"/>
    <n v="2"/>
    <n v="352"/>
    <m/>
    <s v="32 Richelieu St"/>
    <s v="West Footscray"/>
    <x v="4"/>
    <x v="0"/>
    <x v="6"/>
    <x v="0"/>
  </r>
  <r>
    <x v="160"/>
    <n v="240000"/>
    <x v="1"/>
    <s v="Flanders &amp; Fish"/>
    <s v="Auction"/>
    <n v="3073"/>
    <n v="2"/>
    <n v="1"/>
    <n v="1"/>
    <n v="82"/>
    <n v="1970"/>
    <s v="4/1067 High St"/>
    <s v="Reservoir"/>
    <x v="10"/>
    <x v="1"/>
    <x v="6"/>
    <x v="0"/>
  </r>
  <r>
    <x v="160"/>
    <n v="785000"/>
    <x v="0"/>
    <s v="Cunninghams"/>
    <s v="Sale"/>
    <n v="3073"/>
    <n v="3"/>
    <n v="1"/>
    <n v="1"/>
    <n v="719"/>
    <m/>
    <s v="70 Barry St"/>
    <s v="Reservoir"/>
    <x v="10"/>
    <x v="1"/>
    <x v="6"/>
    <x v="0"/>
  </r>
  <r>
    <x v="160"/>
    <n v="310000"/>
    <x v="1"/>
    <s v="Jones and Jones"/>
    <s v="Auction"/>
    <n v="3122"/>
    <n v="1"/>
    <n v="1"/>
    <n v="1"/>
    <n v="0"/>
    <m/>
    <s v="301/25 Lynch St"/>
    <s v="Hawthorn"/>
    <x v="14"/>
    <x v="2"/>
    <x v="6"/>
    <x v="0"/>
  </r>
  <r>
    <x v="160"/>
    <n v="1666000"/>
    <x v="0"/>
    <s v="Property Barons"/>
    <s v="Sale"/>
    <n v="3123"/>
    <n v="6"/>
    <n v="2"/>
    <n v="0"/>
    <n v="350"/>
    <n v="1900"/>
    <s v="4 Temple St"/>
    <s v="Hawthorn East"/>
    <x v="14"/>
    <x v="2"/>
    <x v="6"/>
    <x v="0"/>
  </r>
  <r>
    <x v="160"/>
    <n v="1836000"/>
    <x v="0"/>
    <s v="Jones and Jones"/>
    <s v="Sale"/>
    <n v="3104"/>
    <n v="5"/>
    <n v="2"/>
    <n v="2"/>
    <n v="939"/>
    <n v="1957"/>
    <s v="1 Tovey St"/>
    <s v="Balwyn North"/>
    <x v="14"/>
    <x v="2"/>
    <x v="6"/>
    <x v="0"/>
  </r>
  <r>
    <x v="160"/>
    <n v="2120000"/>
    <x v="0"/>
    <s v="Jones and Jones"/>
    <s v="Sale"/>
    <n v="3103"/>
    <n v="3"/>
    <n v="1"/>
    <n v="2"/>
    <n v="651"/>
    <m/>
    <s v="53 Metung St"/>
    <s v="Balwyn"/>
    <x v="14"/>
    <x v="2"/>
    <x v="6"/>
    <x v="0"/>
  </r>
  <r>
    <x v="160"/>
    <n v="1385000"/>
    <x v="0"/>
    <s v="Jones and Jones"/>
    <s v="Sale"/>
    <n v="3186"/>
    <n v="3"/>
    <n v="1"/>
    <n v="2"/>
    <n v="426"/>
    <n v="1935"/>
    <s v="679 Hampton St"/>
    <s v="Brighton"/>
    <x v="15"/>
    <x v="2"/>
    <x v="6"/>
    <x v="0"/>
  </r>
  <r>
    <x v="160"/>
    <n v="662000"/>
    <x v="0"/>
    <s v="Sanders"/>
    <s v="Sale"/>
    <n v="3087"/>
    <n v="2"/>
    <n v="1"/>
    <n v="2"/>
    <n v="605"/>
    <n v="1960"/>
    <s v="1 Papua St"/>
    <s v="Watsonia"/>
    <x v="17"/>
    <x v="1"/>
    <x v="6"/>
    <x v="0"/>
  </r>
  <r>
    <x v="160"/>
    <n v="690000"/>
    <x v="0"/>
    <s v="Sanders"/>
    <s v="Sale"/>
    <n v="3087"/>
    <n v="3"/>
    <n v="2"/>
    <n v="1"/>
    <n v="308"/>
    <n v="2015"/>
    <s v="2/21 High St"/>
    <s v="Watsonia"/>
    <x v="17"/>
    <x v="1"/>
    <x v="6"/>
    <x v="0"/>
  </r>
  <r>
    <x v="161"/>
    <n v="1447500"/>
    <x v="0"/>
    <s v="Cunninghams"/>
    <s v="Auction"/>
    <n v="3067"/>
    <n v="3"/>
    <n v="3"/>
    <n v="1"/>
    <n v="166"/>
    <n v="2012"/>
    <s v="48 Abbotsford St"/>
    <s v="Abbotsford"/>
    <x v="1"/>
    <x v="1"/>
    <x v="6"/>
    <x v="0"/>
  </r>
  <r>
    <x v="161"/>
    <n v="1975000"/>
    <x v="0"/>
    <s v="Cunninghams"/>
    <s v="Auction"/>
    <n v="3127"/>
    <n v="5"/>
    <n v="2"/>
    <n v="2"/>
    <n v="641"/>
    <n v="2001"/>
    <s v="5 Glendale St"/>
    <s v="Surrey Hills"/>
    <x v="2"/>
    <x v="2"/>
    <x v="6"/>
    <x v="0"/>
  </r>
  <r>
    <x v="161"/>
    <n v="330000"/>
    <x v="1"/>
    <s v="Metro Ladder"/>
    <s v="Auction"/>
    <n v="3181"/>
    <n v="1"/>
    <n v="1"/>
    <n v="1"/>
    <n v="0"/>
    <n v="1970"/>
    <s v="4/313 Dandenong Rd"/>
    <s v="Prahran"/>
    <x v="12"/>
    <x v="2"/>
    <x v="6"/>
    <x v="0"/>
  </r>
  <r>
    <x v="161"/>
    <n v="2115000"/>
    <x v="0"/>
    <s v="Cunninghams"/>
    <s v="Sale"/>
    <n v="3141"/>
    <n v="1"/>
    <n v="1"/>
    <n v="1"/>
    <n v="569"/>
    <m/>
    <s v="76 Osborne St"/>
    <s v="South Yarra"/>
    <x v="12"/>
    <x v="2"/>
    <x v="6"/>
    <x v="0"/>
  </r>
  <r>
    <x v="161"/>
    <n v="1010000"/>
    <x v="0"/>
    <s v="Jones and Jones"/>
    <s v="Sale"/>
    <n v="3207"/>
    <n v="2"/>
    <n v="1"/>
    <n v="1"/>
    <n v="139"/>
    <n v="1960"/>
    <s v="116 Farrell St"/>
    <s v="Port Melbourne"/>
    <x v="5"/>
    <x v="2"/>
    <x v="6"/>
    <x v="0"/>
  </r>
  <r>
    <x v="161"/>
    <n v="285000"/>
    <x v="1"/>
    <s v="Melbourne Homes"/>
    <s v="Auction"/>
    <n v="3055"/>
    <n v="1"/>
    <n v="1"/>
    <n v="1"/>
    <n v="0"/>
    <n v="1970"/>
    <s v="8/48 Passfield St"/>
    <s v="Brunswick West"/>
    <x v="3"/>
    <x v="1"/>
    <x v="6"/>
    <x v="0"/>
  </r>
  <r>
    <x v="161"/>
    <n v="575000"/>
    <x v="1"/>
    <s v="Cunninghams"/>
    <s v="Sale"/>
    <n v="3056"/>
    <n v="2"/>
    <n v="1"/>
    <n v="1"/>
    <n v="0"/>
    <n v="1950"/>
    <s v="2/6 Sydney Rd"/>
    <s v="Brunswick"/>
    <x v="3"/>
    <x v="1"/>
    <x v="6"/>
    <x v="0"/>
  </r>
  <r>
    <x v="161"/>
    <n v="530000"/>
    <x v="1"/>
    <s v="Cunninghams"/>
    <s v="Sale"/>
    <n v="3042"/>
    <n v="2"/>
    <n v="1"/>
    <n v="1"/>
    <n v="120"/>
    <n v="2012"/>
    <s v="2/62 Clydesdale Rd"/>
    <s v="Airport West"/>
    <x v="8"/>
    <x v="0"/>
    <x v="6"/>
    <x v="0"/>
  </r>
  <r>
    <x v="161"/>
    <n v="600000"/>
    <x v="2"/>
    <s v="Cunninghams"/>
    <s v="Auction"/>
    <n v="3041"/>
    <n v="3"/>
    <n v="3"/>
    <n v="2"/>
    <n v="717"/>
    <m/>
    <s v="164 Lebanon St"/>
    <s v="Strathmore"/>
    <x v="8"/>
    <x v="0"/>
    <x v="6"/>
    <x v="0"/>
  </r>
  <r>
    <x v="161"/>
    <n v="732000"/>
    <x v="0"/>
    <s v="Cunninghams"/>
    <s v="Sale"/>
    <n v="3033"/>
    <n v="4"/>
    <n v="2"/>
    <n v="2"/>
    <n v="544"/>
    <n v="1980"/>
    <s v="23 Viewbank Dr"/>
    <s v="Keilor East"/>
    <x v="8"/>
    <x v="0"/>
    <x v="6"/>
    <x v="0"/>
  </r>
  <r>
    <x v="161"/>
    <n v="1042000"/>
    <x v="0"/>
    <s v="Cunninghams"/>
    <s v="Sale"/>
    <n v="3042"/>
    <n v="3"/>
    <n v="2"/>
    <n v="5"/>
    <n v="612"/>
    <n v="1950"/>
    <s v="138 Victory Rd"/>
    <s v="Airport West"/>
    <x v="8"/>
    <x v="0"/>
    <x v="6"/>
    <x v="0"/>
  </r>
  <r>
    <x v="161"/>
    <n v="1480000"/>
    <x v="0"/>
    <s v="Flanders &amp; Fish"/>
    <s v="Sale"/>
    <n v="3039"/>
    <n v="3"/>
    <n v="1"/>
    <n v="2"/>
    <n v="436"/>
    <n v="1910"/>
    <s v="38 Addison St"/>
    <s v="Moonee Ponds"/>
    <x v="8"/>
    <x v="0"/>
    <x v="6"/>
    <x v="0"/>
  </r>
  <r>
    <x v="161"/>
    <n v="705000"/>
    <x v="0"/>
    <s v="Jones and Jones"/>
    <s v="Sale"/>
    <n v="3148"/>
    <n v="2"/>
    <n v="1"/>
    <n v="1"/>
    <n v="842"/>
    <n v="1972"/>
    <s v="1/32 Kelly St"/>
    <s v="Chadstone"/>
    <x v="6"/>
    <x v="2"/>
    <x v="6"/>
    <x v="0"/>
  </r>
  <r>
    <x v="161"/>
    <n v="390000"/>
    <x v="1"/>
    <s v="Melbourne Homes"/>
    <s v="Auction"/>
    <n v="3000"/>
    <n v="2"/>
    <n v="1"/>
    <n v="1"/>
    <n v="1751"/>
    <n v="2012"/>
    <s v="509/33 MacKenzie St"/>
    <s v="Melbourne"/>
    <x v="13"/>
    <x v="1"/>
    <x v="6"/>
    <x v="0"/>
  </r>
  <r>
    <x v="161"/>
    <n v="1935000"/>
    <x v="1"/>
    <s v="Cunninghams"/>
    <s v="Auction"/>
    <n v="3002"/>
    <n v="2"/>
    <n v="2"/>
    <n v="2"/>
    <n v="0"/>
    <n v="2010"/>
    <s v="203/140 Gipps St"/>
    <s v="East Melbourne"/>
    <x v="13"/>
    <x v="1"/>
    <x v="6"/>
    <x v="0"/>
  </r>
  <r>
    <x v="161"/>
    <n v="1151500"/>
    <x v="0"/>
    <s v="Metro Ladder"/>
    <s v="Auction"/>
    <n v="3012"/>
    <n v="3"/>
    <n v="1"/>
    <n v="2"/>
    <n v="536"/>
    <n v="1925"/>
    <s v="44 Clive St"/>
    <s v="West Footscray"/>
    <x v="4"/>
    <x v="0"/>
    <x v="6"/>
    <x v="0"/>
  </r>
  <r>
    <x v="161"/>
    <n v="1200000"/>
    <x v="0"/>
    <s v="Jones and Jones"/>
    <s v="Sale"/>
    <n v="3013"/>
    <n v="4"/>
    <n v="2"/>
    <n v="2"/>
    <n v="417"/>
    <n v="1900"/>
    <s v="29 Frederick St"/>
    <s v="Yarraville"/>
    <x v="4"/>
    <x v="0"/>
    <x v="6"/>
    <x v="0"/>
  </r>
  <r>
    <x v="161"/>
    <n v="430000"/>
    <x v="2"/>
    <s v="Maxwells"/>
    <s v="Auction"/>
    <n v="3012"/>
    <n v="3"/>
    <n v="1"/>
    <n v="1"/>
    <n v="131"/>
    <m/>
    <s v="3/673 Geelong Rd"/>
    <s v="Brooklyn"/>
    <x v="11"/>
    <x v="0"/>
    <x v="6"/>
    <x v="0"/>
  </r>
  <r>
    <x v="161"/>
    <n v="340000"/>
    <x v="1"/>
    <s v="Flanders &amp; Fish"/>
    <s v="Auction"/>
    <n v="3165"/>
    <n v="2"/>
    <n v="1"/>
    <n v="1"/>
    <n v="0"/>
    <n v="2012"/>
    <s v="6/1126 North Rd"/>
    <s v="Bentleigh East"/>
    <x v="9"/>
    <x v="2"/>
    <x v="6"/>
    <x v="0"/>
  </r>
  <r>
    <x v="161"/>
    <n v="797500"/>
    <x v="1"/>
    <s v="Cunninghams"/>
    <s v="Sale"/>
    <n v="3204"/>
    <n v="2"/>
    <n v="1"/>
    <n v="2"/>
    <n v="321"/>
    <m/>
    <s v="1/96 Tucker Rd"/>
    <s v="Bentleigh"/>
    <x v="9"/>
    <x v="2"/>
    <x v="6"/>
    <x v="0"/>
  </r>
  <r>
    <x v="161"/>
    <n v="400000"/>
    <x v="1"/>
    <s v="Cunninghams"/>
    <s v="Auction"/>
    <n v="3073"/>
    <n v="3"/>
    <n v="1"/>
    <n v="1"/>
    <n v="172"/>
    <n v="1970"/>
    <s v="1/73 Purinuan Rd"/>
    <s v="Reservoir"/>
    <x v="10"/>
    <x v="1"/>
    <x v="6"/>
    <x v="0"/>
  </r>
  <r>
    <x v="161"/>
    <n v="1225000"/>
    <x v="0"/>
    <s v="Flanders &amp; Fish"/>
    <s v="Auction"/>
    <n v="3104"/>
    <n v="3"/>
    <n v="2"/>
    <n v="2"/>
    <n v="282"/>
    <m/>
    <s v="3/8 Severn St"/>
    <s v="Balwyn North"/>
    <x v="14"/>
    <x v="2"/>
    <x v="6"/>
    <x v="0"/>
  </r>
  <r>
    <x v="161"/>
    <n v="2420000"/>
    <x v="0"/>
    <s v="Zimmerman"/>
    <s v="Sale"/>
    <n v="3188"/>
    <n v="4"/>
    <n v="3"/>
    <n v="2"/>
    <n v="560"/>
    <m/>
    <s v="30 Holyrood St"/>
    <s v="Hampton"/>
    <x v="15"/>
    <x v="2"/>
    <x v="6"/>
    <x v="0"/>
  </r>
  <r>
    <x v="162"/>
    <n v="855000"/>
    <x v="2"/>
    <s v="Jones and Jones"/>
    <s v="Sale"/>
    <n v="3121"/>
    <n v="2"/>
    <n v="1"/>
    <n v="1"/>
    <n v="92"/>
    <n v="1970"/>
    <s v="2/175 Kent St"/>
    <s v="Richmond"/>
    <x v="1"/>
    <x v="1"/>
    <x v="6"/>
    <x v="0"/>
  </r>
  <r>
    <x v="162"/>
    <n v="1405000"/>
    <x v="0"/>
    <s v="Cunninghams"/>
    <s v="Sale"/>
    <n v="3068"/>
    <n v="2"/>
    <n v="1"/>
    <n v="0"/>
    <n v="219"/>
    <m/>
    <s v="40 Spensley St"/>
    <s v="Clifton Hill"/>
    <x v="1"/>
    <x v="1"/>
    <x v="6"/>
    <x v="0"/>
  </r>
  <r>
    <x v="162"/>
    <n v="770000"/>
    <x v="0"/>
    <s v="Cunninghams"/>
    <s v="Sale"/>
    <n v="3044"/>
    <n v="3"/>
    <n v="1"/>
    <n v="4"/>
    <n v="560"/>
    <n v="1960"/>
    <s v="7 Virginia St"/>
    <s v="Pascoe Vale"/>
    <x v="3"/>
    <x v="1"/>
    <x v="6"/>
    <x v="0"/>
  </r>
  <r>
    <x v="162"/>
    <n v="1000000"/>
    <x v="0"/>
    <s v="Flanders &amp; Fish"/>
    <s v="Auction"/>
    <n v="3058"/>
    <n v="4"/>
    <n v="2"/>
    <n v="1"/>
    <n v="381"/>
    <n v="1938"/>
    <s v="45 Kerferd St"/>
    <s v="Coburg"/>
    <x v="3"/>
    <x v="1"/>
    <x v="6"/>
    <x v="0"/>
  </r>
  <r>
    <x v="162"/>
    <n v="522500"/>
    <x v="1"/>
    <s v="Cunninghams"/>
    <s v="Auction"/>
    <n v="3042"/>
    <n v="2"/>
    <n v="1"/>
    <n v="1"/>
    <n v="167"/>
    <m/>
    <s v="142 Hotham Rd"/>
    <s v="Niddrie"/>
    <x v="8"/>
    <x v="0"/>
    <x v="6"/>
    <x v="0"/>
  </r>
  <r>
    <x v="162"/>
    <n v="612000"/>
    <x v="0"/>
    <s v="Cunninghams"/>
    <s v="Sale"/>
    <n v="3042"/>
    <n v="3"/>
    <n v="2"/>
    <n v="1"/>
    <n v="212"/>
    <m/>
    <s v="105a Victory Rd"/>
    <s v="Airport West"/>
    <x v="8"/>
    <x v="0"/>
    <x v="6"/>
    <x v="0"/>
  </r>
  <r>
    <x v="162"/>
    <n v="750000"/>
    <x v="0"/>
    <s v="Flanders &amp; Fish"/>
    <s v="Auction"/>
    <n v="3034"/>
    <n v="3"/>
    <n v="1"/>
    <n v="1"/>
    <n v="0"/>
    <n v="1980"/>
    <s v="9 Rogerson St"/>
    <s v="Avondale Heights"/>
    <x v="8"/>
    <x v="0"/>
    <x v="6"/>
    <x v="0"/>
  </r>
  <r>
    <x v="162"/>
    <n v="659000"/>
    <x v="1"/>
    <s v="Melbourne Homes"/>
    <s v="Sale"/>
    <n v="3000"/>
    <n v="1"/>
    <n v="1"/>
    <n v="1"/>
    <n v="0"/>
    <n v="2006"/>
    <s v="49/2 Exhibition St"/>
    <s v="Melbourne"/>
    <x v="13"/>
    <x v="1"/>
    <x v="6"/>
    <x v="0"/>
  </r>
  <r>
    <x v="162"/>
    <n v="1230000"/>
    <x v="0"/>
    <s v="Cunninghams"/>
    <s v="Sale"/>
    <n v="3052"/>
    <n v="4"/>
    <n v="2"/>
    <n v="2"/>
    <n v="357"/>
    <n v="2009"/>
    <s v="50 Strickland Rd"/>
    <s v="Parkville"/>
    <x v="13"/>
    <x v="1"/>
    <x v="6"/>
    <x v="0"/>
  </r>
  <r>
    <x v="162"/>
    <n v="1045000"/>
    <x v="0"/>
    <s v="Metro Ladder"/>
    <s v="Sale"/>
    <n v="3011"/>
    <n v="3"/>
    <n v="2"/>
    <n v="2"/>
    <n v="384"/>
    <m/>
    <s v="45 Droop St"/>
    <s v="Footscray"/>
    <x v="4"/>
    <x v="0"/>
    <x v="6"/>
    <x v="0"/>
  </r>
  <r>
    <x v="162"/>
    <n v="500000"/>
    <x v="1"/>
    <s v="Flanders &amp; Fish"/>
    <s v="Sale"/>
    <n v="3185"/>
    <n v="2"/>
    <n v="1"/>
    <n v="1"/>
    <n v="0"/>
    <n v="2006"/>
    <s v="37/2 Gordon St"/>
    <s v="Elsternwick"/>
    <x v="9"/>
    <x v="2"/>
    <x v="6"/>
    <x v="0"/>
  </r>
  <r>
    <x v="162"/>
    <n v="751000"/>
    <x v="2"/>
    <s v="Best Bricks"/>
    <s v="Sale"/>
    <n v="3185"/>
    <n v="2"/>
    <n v="2"/>
    <n v="1"/>
    <n v="0"/>
    <m/>
    <s v="5/33 Nepean Hwy"/>
    <s v="Elsternwick"/>
    <x v="9"/>
    <x v="2"/>
    <x v="6"/>
    <x v="0"/>
  </r>
  <r>
    <x v="162"/>
    <n v="605000"/>
    <x v="1"/>
    <s v="Cunninghams"/>
    <s v="Sale"/>
    <n v="3070"/>
    <n v="2"/>
    <n v="1"/>
    <n v="2"/>
    <n v="0"/>
    <n v="2000"/>
    <s v="3/162 Westgarth St"/>
    <s v="Northcote"/>
    <x v="10"/>
    <x v="1"/>
    <x v="6"/>
    <x v="0"/>
  </r>
  <r>
    <x v="162"/>
    <n v="1000000"/>
    <x v="0"/>
    <s v="Property Barons"/>
    <s v="Sale"/>
    <n v="3072"/>
    <n v="3"/>
    <n v="1"/>
    <n v="2"/>
    <n v="621"/>
    <m/>
    <s v="16 Swallow St"/>
    <s v="Preston"/>
    <x v="10"/>
    <x v="1"/>
    <x v="6"/>
    <x v="0"/>
  </r>
  <r>
    <x v="162"/>
    <n v="480000"/>
    <x v="0"/>
    <s v="Best Bricks"/>
    <s v="Auction"/>
    <n v="3020"/>
    <n v="3"/>
    <n v="1"/>
    <n v="2"/>
    <n v="546"/>
    <n v="1978"/>
    <s v="13 Surman Ct"/>
    <s v="Sunshine North"/>
    <x v="0"/>
    <x v="0"/>
    <x v="6"/>
    <x v="0"/>
  </r>
  <r>
    <x v="162"/>
    <n v="871000"/>
    <x v="0"/>
    <s v="Best Bricks"/>
    <s v="Sale"/>
    <n v="3020"/>
    <n v="3"/>
    <n v="1"/>
    <n v="2"/>
    <n v="694"/>
    <m/>
    <s v="26 Westmoreland Rd"/>
    <s v="Sunshine North"/>
    <x v="0"/>
    <x v="0"/>
    <x v="6"/>
    <x v="0"/>
  </r>
  <r>
    <x v="162"/>
    <n v="1420000"/>
    <x v="0"/>
    <s v="Cunninghams"/>
    <s v="Sale"/>
    <n v="3101"/>
    <n v="3"/>
    <n v="2"/>
    <n v="2"/>
    <n v="275"/>
    <n v="1999"/>
    <s v="82 Parkhill Rd"/>
    <s v="Kew"/>
    <x v="14"/>
    <x v="2"/>
    <x v="6"/>
    <x v="0"/>
  </r>
  <r>
    <x v="162"/>
    <n v="2250000"/>
    <x v="0"/>
    <s v="Flanders &amp; Fish"/>
    <s v="Auction"/>
    <n v="3146"/>
    <n v="6"/>
    <n v="3"/>
    <n v="2"/>
    <n v="650"/>
    <n v="1940"/>
    <s v="2 Celia St"/>
    <s v="Glen Iris"/>
    <x v="14"/>
    <x v="2"/>
    <x v="6"/>
    <x v="0"/>
  </r>
  <r>
    <x v="162"/>
    <n v="850000"/>
    <x v="0"/>
    <s v="Flanders &amp; Fish"/>
    <s v="Auction"/>
    <n v="3084"/>
    <n v="3"/>
    <n v="2"/>
    <n v="2"/>
    <n v="285"/>
    <n v="2010"/>
    <s v="1/14 Edgar St"/>
    <s v="Heidelberg"/>
    <x v="17"/>
    <x v="3"/>
    <x v="6"/>
    <x v="0"/>
  </r>
  <r>
    <x v="163"/>
    <n v="391000"/>
    <x v="1"/>
    <s v="Jones and Jones"/>
    <s v="Auction"/>
    <n v="3121"/>
    <n v="2"/>
    <n v="1"/>
    <n v="1"/>
    <n v="0"/>
    <n v="1965"/>
    <s v="7/42 Baker St"/>
    <s v="Richmond"/>
    <x v="1"/>
    <x v="1"/>
    <x v="6"/>
    <x v="0"/>
  </r>
  <r>
    <x v="163"/>
    <n v="790000"/>
    <x v="1"/>
    <s v="Cunninghams"/>
    <s v="Sale"/>
    <n v="3065"/>
    <n v="2"/>
    <n v="1"/>
    <n v="1"/>
    <n v="0"/>
    <m/>
    <s v="309/416 Gore St"/>
    <s v="Fitzroy"/>
    <x v="1"/>
    <x v="1"/>
    <x v="6"/>
    <x v="0"/>
  </r>
  <r>
    <x v="163"/>
    <n v="1285000"/>
    <x v="0"/>
    <s v="Metro Ladder"/>
    <s v="Sale"/>
    <n v="3121"/>
    <n v="3"/>
    <n v="2"/>
    <n v="1"/>
    <n v="133"/>
    <m/>
    <s v="158 Mary St"/>
    <s v="Richmond"/>
    <x v="1"/>
    <x v="1"/>
    <x v="6"/>
    <x v="0"/>
  </r>
  <r>
    <x v="163"/>
    <n v="1300000"/>
    <x v="0"/>
    <s v="Cunninghams"/>
    <s v="Sale"/>
    <n v="3065"/>
    <n v="2"/>
    <n v="1"/>
    <n v="1"/>
    <n v="157"/>
    <n v="1900"/>
    <s v="107 Cecil St"/>
    <s v="Fitzroy"/>
    <x v="1"/>
    <x v="1"/>
    <x v="6"/>
    <x v="0"/>
  </r>
  <r>
    <x v="163"/>
    <n v="1420000"/>
    <x v="0"/>
    <s v="Cunninghams"/>
    <s v="Sale"/>
    <n v="3145"/>
    <n v="2"/>
    <n v="1"/>
    <n v="1"/>
    <n v="348"/>
    <m/>
    <s v="8a Anderson St"/>
    <s v="Malvern East"/>
    <x v="12"/>
    <x v="2"/>
    <x v="6"/>
    <x v="0"/>
  </r>
  <r>
    <x v="163"/>
    <n v="1490000"/>
    <x v="0"/>
    <s v="Cunninghams"/>
    <s v="Sale"/>
    <n v="3145"/>
    <n v="3"/>
    <n v="1"/>
    <n v="1"/>
    <n v="322"/>
    <n v="1910"/>
    <s v="9 Chanak St"/>
    <s v="Malvern East"/>
    <x v="12"/>
    <x v="2"/>
    <x v="6"/>
    <x v="0"/>
  </r>
  <r>
    <x v="163"/>
    <n v="4525000"/>
    <x v="0"/>
    <s v="Cunninghams"/>
    <s v="Auction"/>
    <n v="3144"/>
    <n v="4"/>
    <n v="4"/>
    <n v="2"/>
    <n v="716"/>
    <n v="1925"/>
    <s v="3 Mary St"/>
    <s v="Malvern"/>
    <x v="12"/>
    <x v="2"/>
    <x v="6"/>
    <x v="0"/>
  </r>
  <r>
    <x v="163"/>
    <n v="750000"/>
    <x v="1"/>
    <s v="Cunninghams"/>
    <s v="Auction"/>
    <n v="3182"/>
    <n v="2"/>
    <n v="2"/>
    <n v="1"/>
    <n v="0"/>
    <n v="2009"/>
    <s v="301/182 Barkly St"/>
    <s v="St Kilda"/>
    <x v="5"/>
    <x v="2"/>
    <x v="6"/>
    <x v="0"/>
  </r>
  <r>
    <x v="163"/>
    <n v="810000"/>
    <x v="0"/>
    <s v="Metro Ladder"/>
    <s v="Auction"/>
    <n v="3046"/>
    <n v="3"/>
    <n v="1"/>
    <n v="3"/>
    <n v="763"/>
    <n v="1960"/>
    <s v="100 Winifred St"/>
    <s v="Oak Park"/>
    <x v="3"/>
    <x v="1"/>
    <x v="6"/>
    <x v="0"/>
  </r>
  <r>
    <x v="163"/>
    <n v="1358000"/>
    <x v="0"/>
    <s v="Cunninghams"/>
    <s v="Sale"/>
    <n v="3056"/>
    <n v="4"/>
    <n v="1"/>
    <n v="1"/>
    <n v="416"/>
    <m/>
    <s v="190 Barkly St"/>
    <s v="Brunswick"/>
    <x v="3"/>
    <x v="1"/>
    <x v="6"/>
    <x v="0"/>
  </r>
  <r>
    <x v="163"/>
    <n v="1400000"/>
    <x v="0"/>
    <s v="Cunninghams"/>
    <s v="Auction"/>
    <n v="3042"/>
    <n v="5"/>
    <n v="2"/>
    <n v="2"/>
    <n v="650"/>
    <n v="2005"/>
    <s v="44 Jackson St"/>
    <s v="Niddrie"/>
    <x v="8"/>
    <x v="0"/>
    <x v="6"/>
    <x v="0"/>
  </r>
  <r>
    <x v="163"/>
    <n v="601000"/>
    <x v="1"/>
    <s v="Flanders &amp; Fish"/>
    <s v="Sale"/>
    <n v="3003"/>
    <n v="3"/>
    <n v="1"/>
    <n v="1"/>
    <n v="0"/>
    <n v="1996"/>
    <s v="19/33 Jeffcott St"/>
    <s v="West Melbourne"/>
    <x v="13"/>
    <x v="1"/>
    <x v="6"/>
    <x v="0"/>
  </r>
  <r>
    <x v="163"/>
    <n v="800000"/>
    <x v="2"/>
    <s v="Cunninghams"/>
    <s v="Auction"/>
    <n v="3003"/>
    <n v="2"/>
    <n v="2"/>
    <n v="2"/>
    <n v="54"/>
    <n v="2006"/>
    <s v="8/115 Stanley St"/>
    <s v="West Melbourne"/>
    <x v="13"/>
    <x v="1"/>
    <x v="6"/>
    <x v="0"/>
  </r>
  <r>
    <x v="163"/>
    <n v="1200000"/>
    <x v="0"/>
    <s v="Jones and Jones"/>
    <s v="Auction"/>
    <n v="3051"/>
    <n v="2"/>
    <n v="2"/>
    <n v="1"/>
    <n v="146"/>
    <m/>
    <s v="443 Abbotsford St"/>
    <s v="North Melbourne"/>
    <x v="13"/>
    <x v="1"/>
    <x v="6"/>
    <x v="0"/>
  </r>
  <r>
    <x v="163"/>
    <n v="415000"/>
    <x v="0"/>
    <s v="Metro Ladder"/>
    <s v="Sale"/>
    <n v="3012"/>
    <n v="2"/>
    <n v="1"/>
    <n v="1"/>
    <n v="80"/>
    <n v="1980"/>
    <s v="5/28 Hampton Pde"/>
    <s v="West Footscray"/>
    <x v="4"/>
    <x v="0"/>
    <x v="6"/>
    <x v="0"/>
  </r>
  <r>
    <x v="163"/>
    <n v="747000"/>
    <x v="0"/>
    <s v="Maxwells"/>
    <s v="Sale"/>
    <n v="3011"/>
    <n v="3"/>
    <n v="1"/>
    <n v="1"/>
    <n v="246"/>
    <n v="1940"/>
    <s v="2 Buckingham St"/>
    <s v="Footscray"/>
    <x v="4"/>
    <x v="0"/>
    <x v="6"/>
    <x v="0"/>
  </r>
  <r>
    <x v="163"/>
    <n v="2080000"/>
    <x v="0"/>
    <s v="Property Barons"/>
    <s v="Sale"/>
    <n v="3107"/>
    <n v="5"/>
    <n v="4"/>
    <n v="2"/>
    <n v="646"/>
    <n v="2016"/>
    <s v="62 Hodgson St"/>
    <s v="Templestowe Lower"/>
    <x v="16"/>
    <x v="3"/>
    <x v="6"/>
    <x v="0"/>
  </r>
  <r>
    <x v="163"/>
    <n v="712000"/>
    <x v="0"/>
    <s v="Metro Ladder"/>
    <s v="Sale"/>
    <n v="3018"/>
    <n v="3"/>
    <n v="1"/>
    <n v="2"/>
    <n v="363"/>
    <m/>
    <s v="1/28 Seves St"/>
    <s v="Altona"/>
    <x v="11"/>
    <x v="0"/>
    <x v="6"/>
    <x v="0"/>
  </r>
  <r>
    <x v="163"/>
    <n v="720000"/>
    <x v="0"/>
    <s v="Sanders"/>
    <s v="Auction"/>
    <n v="3025"/>
    <n v="3"/>
    <n v="2"/>
    <n v="1"/>
    <n v="0"/>
    <n v="2012"/>
    <s v="1/5 Little St"/>
    <s v="Altona North"/>
    <x v="11"/>
    <x v="0"/>
    <x v="6"/>
    <x v="0"/>
  </r>
  <r>
    <x v="163"/>
    <n v="880000"/>
    <x v="0"/>
    <s v="Property Barons"/>
    <s v="Auction"/>
    <n v="3018"/>
    <n v="3"/>
    <n v="3"/>
    <n v="1"/>
    <n v="577"/>
    <m/>
    <s v="185 Queen St"/>
    <s v="Altona"/>
    <x v="11"/>
    <x v="0"/>
    <x v="6"/>
    <x v="0"/>
  </r>
  <r>
    <x v="163"/>
    <n v="500000"/>
    <x v="1"/>
    <s v="Sanders"/>
    <s v="Auction"/>
    <n v="3163"/>
    <n v="2"/>
    <n v="2"/>
    <n v="1"/>
    <n v="5289"/>
    <n v="2013"/>
    <s v="116/41 Murrumbeena Rd"/>
    <s v="Murrumbeena"/>
    <x v="9"/>
    <x v="2"/>
    <x v="6"/>
    <x v="0"/>
  </r>
  <r>
    <x v="163"/>
    <n v="2170000"/>
    <x v="0"/>
    <s v="Flanders &amp; Fish"/>
    <s v="Sale"/>
    <n v="3161"/>
    <n v="4"/>
    <n v="2"/>
    <n v="1"/>
    <n v="810"/>
    <n v="1915"/>
    <s v="123 Normanby Rd"/>
    <s v="Caulfield North"/>
    <x v="9"/>
    <x v="2"/>
    <x v="6"/>
    <x v="0"/>
  </r>
  <r>
    <x v="163"/>
    <n v="480000"/>
    <x v="1"/>
    <s v="Jones and Jones"/>
    <s v="Auction"/>
    <n v="3122"/>
    <n v="1"/>
    <n v="1"/>
    <n v="1"/>
    <n v="0"/>
    <n v="1940"/>
    <s v="3/1 Elm St"/>
    <s v="Hawthorn"/>
    <x v="14"/>
    <x v="2"/>
    <x v="6"/>
    <x v="0"/>
  </r>
  <r>
    <x v="163"/>
    <n v="485000"/>
    <x v="1"/>
    <s v="Cunninghams"/>
    <s v="Sale"/>
    <n v="3122"/>
    <n v="1"/>
    <n v="1"/>
    <n v="1"/>
    <n v="0"/>
    <m/>
    <s v="318/6 Lisson Gr"/>
    <s v="Hawthorn"/>
    <x v="14"/>
    <x v="2"/>
    <x v="6"/>
    <x v="0"/>
  </r>
  <r>
    <x v="163"/>
    <n v="487500"/>
    <x v="1"/>
    <s v="Flanders &amp; Fish"/>
    <s v="Sale"/>
    <n v="3122"/>
    <n v="2"/>
    <n v="1"/>
    <n v="1"/>
    <n v="0"/>
    <m/>
    <s v="7/12 Pine St"/>
    <s v="Hawthorn"/>
    <x v="14"/>
    <x v="2"/>
    <x v="6"/>
    <x v="0"/>
  </r>
  <r>
    <x v="163"/>
    <n v="743000"/>
    <x v="1"/>
    <s v="Jones and Jones"/>
    <s v="Sale"/>
    <n v="3122"/>
    <n v="2"/>
    <n v="1"/>
    <n v="2"/>
    <n v="0"/>
    <m/>
    <s v="12/48 Oxley Rd"/>
    <s v="Hawthorn"/>
    <x v="14"/>
    <x v="2"/>
    <x v="6"/>
    <x v="0"/>
  </r>
  <r>
    <x v="163"/>
    <n v="1801000"/>
    <x v="0"/>
    <s v="Property Barons"/>
    <s v="Sale"/>
    <n v="3103"/>
    <n v="4"/>
    <n v="2"/>
    <n v="2"/>
    <n v="583"/>
    <m/>
    <s v="7 Naroo St"/>
    <s v="Balwyn"/>
    <x v="14"/>
    <x v="2"/>
    <x v="6"/>
    <x v="0"/>
  </r>
  <r>
    <x v="163"/>
    <n v="3225000"/>
    <x v="0"/>
    <s v="Jones and Jones"/>
    <s v="Sale"/>
    <n v="3122"/>
    <n v="4"/>
    <n v="2"/>
    <n v="2"/>
    <n v="665"/>
    <n v="1890"/>
    <s v="10 Oak St"/>
    <s v="Hawthorn"/>
    <x v="14"/>
    <x v="2"/>
    <x v="6"/>
    <x v="0"/>
  </r>
  <r>
    <x v="163"/>
    <n v="400000"/>
    <x v="1"/>
    <s v="Metro Ladder"/>
    <s v="Auction"/>
    <n v="3081"/>
    <n v="2"/>
    <n v="1"/>
    <n v="1"/>
    <n v="127"/>
    <n v="1970"/>
    <s v="2/601 Upper Heidelberg Rd"/>
    <s v="Heidelberg Heights"/>
    <x v="17"/>
    <x v="3"/>
    <x v="6"/>
    <x v="0"/>
  </r>
  <r>
    <x v="163"/>
    <n v="659500"/>
    <x v="0"/>
    <s v="Property Barons"/>
    <s v="Auction"/>
    <n v="3081"/>
    <n v="3"/>
    <n v="1"/>
    <n v="1"/>
    <n v="608"/>
    <m/>
    <s v="12 Burns Ct"/>
    <s v="Heidelberg Heights"/>
    <x v="17"/>
    <x v="3"/>
    <x v="6"/>
    <x v="0"/>
  </r>
  <r>
    <x v="164"/>
    <n v="550000"/>
    <x v="1"/>
    <s v="Jones and Jones"/>
    <s v="Auction"/>
    <n v="3121"/>
    <n v="2"/>
    <n v="1"/>
    <n v="2"/>
    <n v="0"/>
    <n v="2000"/>
    <s v="36/86 Burnley St"/>
    <s v="Richmond"/>
    <x v="1"/>
    <x v="1"/>
    <x v="6"/>
    <x v="0"/>
  </r>
  <r>
    <x v="164"/>
    <n v="620000"/>
    <x v="1"/>
    <s v="SJ"/>
    <s v="Auction"/>
    <n v="3121"/>
    <n v="2"/>
    <n v="2"/>
    <n v="1"/>
    <n v="650"/>
    <n v="2011"/>
    <s v="606/120 Palmer St"/>
    <s v="Richmond"/>
    <x v="1"/>
    <x v="1"/>
    <x v="6"/>
    <x v="0"/>
  </r>
  <r>
    <x v="164"/>
    <n v="1054000"/>
    <x v="2"/>
    <s v="Flanders &amp; Fish"/>
    <s v="Sale"/>
    <n v="3068"/>
    <n v="2"/>
    <n v="2"/>
    <n v="1"/>
    <n v="0"/>
    <m/>
    <s v="1/180 Queens Pde"/>
    <s v="Fitzroy North"/>
    <x v="1"/>
    <x v="1"/>
    <x v="6"/>
    <x v="0"/>
  </r>
  <r>
    <x v="164"/>
    <n v="1036500"/>
    <x v="0"/>
    <s v="Metro Ladder"/>
    <s v="Sale"/>
    <n v="3141"/>
    <n v="2"/>
    <n v="1"/>
    <n v="0"/>
    <n v="105"/>
    <m/>
    <s v="15 Powell St"/>
    <s v="South Yarra"/>
    <x v="12"/>
    <x v="2"/>
    <x v="6"/>
    <x v="0"/>
  </r>
  <r>
    <x v="164"/>
    <n v="820000"/>
    <x v="0"/>
    <s v="Jones and Jones"/>
    <s v="Sale"/>
    <n v="3055"/>
    <n v="2"/>
    <n v="1"/>
    <n v="1"/>
    <n v="206"/>
    <n v="1900"/>
    <s v="12 Hamilton St"/>
    <s v="Brunswick West"/>
    <x v="3"/>
    <x v="1"/>
    <x v="6"/>
    <x v="0"/>
  </r>
  <r>
    <x v="164"/>
    <n v="1415000"/>
    <x v="0"/>
    <s v="Jones and Jones"/>
    <s v="Sale"/>
    <n v="3147"/>
    <n v="4"/>
    <n v="3"/>
    <n v="2"/>
    <n v="724"/>
    <m/>
    <s v="8 Maroondah Rd"/>
    <s v="Ashwood"/>
    <x v="6"/>
    <x v="2"/>
    <x v="6"/>
    <x v="0"/>
  </r>
  <r>
    <x v="164"/>
    <n v="1081000"/>
    <x v="0"/>
    <s v="Jones and Jones"/>
    <s v="Auction"/>
    <n v="3013"/>
    <n v="3"/>
    <n v="1"/>
    <n v="1"/>
    <n v="448"/>
    <n v="1940"/>
    <s v="3 Freame St"/>
    <s v="Yarraville"/>
    <x v="4"/>
    <x v="0"/>
    <x v="6"/>
    <x v="0"/>
  </r>
  <r>
    <x v="164"/>
    <n v="805000"/>
    <x v="2"/>
    <s v="Best Bricks"/>
    <s v="Sale"/>
    <n v="3078"/>
    <n v="2"/>
    <n v="1"/>
    <n v="1"/>
    <n v="140"/>
    <n v="2008"/>
    <s v="4/224 Arthur St"/>
    <s v="Fairfield"/>
    <x v="10"/>
    <x v="1"/>
    <x v="6"/>
    <x v="0"/>
  </r>
  <r>
    <x v="164"/>
    <n v="930000"/>
    <x v="0"/>
    <s v="Cunninghams"/>
    <s v="Auction"/>
    <n v="3072"/>
    <n v="4"/>
    <n v="2"/>
    <n v="2"/>
    <n v="544"/>
    <m/>
    <s v="16 Ellison St"/>
    <s v="Preston"/>
    <x v="10"/>
    <x v="1"/>
    <x v="6"/>
    <x v="0"/>
  </r>
  <r>
    <x v="164"/>
    <n v="1123000"/>
    <x v="0"/>
    <s v="Metro Ladder"/>
    <s v="Sale"/>
    <n v="3072"/>
    <n v="3"/>
    <n v="1"/>
    <n v="2"/>
    <n v="504"/>
    <n v="1950"/>
    <s v="5 Ventnor St"/>
    <s v="Preston"/>
    <x v="10"/>
    <x v="1"/>
    <x v="6"/>
    <x v="0"/>
  </r>
  <r>
    <x v="164"/>
    <n v="694000"/>
    <x v="1"/>
    <s v="Property Barons"/>
    <s v="Sale"/>
    <n v="3127"/>
    <n v="2"/>
    <n v="1"/>
    <n v="1"/>
    <n v="0"/>
    <m/>
    <s v="2/59 Weybridge St"/>
    <s v="Surrey Hills"/>
    <x v="14"/>
    <x v="2"/>
    <x v="6"/>
    <x v="0"/>
  </r>
  <r>
    <x v="164"/>
    <n v="1302500"/>
    <x v="0"/>
    <s v="Melbourne Homes"/>
    <s v="Sale"/>
    <n v="3186"/>
    <n v="3"/>
    <n v="2"/>
    <n v="2"/>
    <n v="0"/>
    <n v="1993"/>
    <s v="24b Munro St"/>
    <s v="Brighton"/>
    <x v="15"/>
    <x v="2"/>
    <x v="6"/>
    <x v="0"/>
  </r>
  <r>
    <x v="164"/>
    <n v="1532000"/>
    <x v="0"/>
    <s v="Maxwells"/>
    <s v="Sale"/>
    <n v="3186"/>
    <n v="2"/>
    <n v="1"/>
    <n v="2"/>
    <n v="411"/>
    <n v="1910"/>
    <s v="33a Durrant St"/>
    <s v="Brighton"/>
    <x v="15"/>
    <x v="2"/>
    <x v="6"/>
    <x v="0"/>
  </r>
  <r>
    <x v="164"/>
    <n v="810000"/>
    <x v="0"/>
    <s v="Cunninghams"/>
    <s v="Sale"/>
    <n v="3072"/>
    <n v="4"/>
    <n v="2"/>
    <n v="2"/>
    <n v="1034"/>
    <n v="1950"/>
    <s v="35 James St"/>
    <s v="Preston"/>
    <x v="17"/>
    <x v="1"/>
    <x v="6"/>
    <x v="0"/>
  </r>
  <r>
    <x v="164"/>
    <n v="830000"/>
    <x v="1"/>
    <s v="Property Barons"/>
    <s v="Sale"/>
    <n v="3084"/>
    <n v="4"/>
    <n v="2"/>
    <n v="2"/>
    <n v="1180"/>
    <m/>
    <s v="4/97 Hawdon St"/>
    <s v="Heidelberg"/>
    <x v="17"/>
    <x v="3"/>
    <x v="6"/>
    <x v="0"/>
  </r>
  <r>
    <x v="164"/>
    <n v="936000"/>
    <x v="0"/>
    <s v="Sanders"/>
    <s v="Sale"/>
    <n v="3085"/>
    <n v="3"/>
    <n v="2"/>
    <n v="2"/>
    <n v="587"/>
    <n v="1994"/>
    <s v="27 Ovata Cl"/>
    <s v="Yallambie"/>
    <x v="17"/>
    <x v="1"/>
    <x v="6"/>
    <x v="0"/>
  </r>
  <r>
    <x v="164"/>
    <n v="945000"/>
    <x v="0"/>
    <s v="Property Barons"/>
    <s v="Sale"/>
    <n v="3084"/>
    <n v="3"/>
    <n v="1"/>
    <n v="1"/>
    <n v="625"/>
    <n v="1960"/>
    <s v="14 Invermay Gr"/>
    <s v="Rosanna"/>
    <x v="17"/>
    <x v="3"/>
    <x v="6"/>
    <x v="0"/>
  </r>
  <r>
    <x v="164"/>
    <n v="1042500"/>
    <x v="0"/>
    <s v="Property Barons"/>
    <s v="Sale"/>
    <n v="3084"/>
    <n v="4"/>
    <n v="2"/>
    <n v="2"/>
    <n v="648"/>
    <m/>
    <s v="42 Lyon Rd"/>
    <s v="Viewbank"/>
    <x v="17"/>
    <x v="3"/>
    <x v="6"/>
    <x v="0"/>
  </r>
  <r>
    <x v="165"/>
    <n v="1122000"/>
    <x v="0"/>
    <s v="Cunninghams"/>
    <s v="Sale"/>
    <n v="3065"/>
    <n v="2"/>
    <n v="1"/>
    <n v="0"/>
    <n v="106"/>
    <n v="1890"/>
    <s v="84 Kerr St"/>
    <s v="Fitzroy"/>
    <x v="1"/>
    <x v="1"/>
    <x v="6"/>
    <x v="0"/>
  </r>
  <r>
    <x v="165"/>
    <n v="1320000"/>
    <x v="0"/>
    <s v="Cunninghams"/>
    <s v="Auction"/>
    <n v="3127"/>
    <n v="2"/>
    <n v="1"/>
    <n v="1"/>
    <n v="613"/>
    <n v="1950"/>
    <s v="371 Elgar Rd"/>
    <s v="Mont Albert"/>
    <x v="2"/>
    <x v="3"/>
    <x v="6"/>
    <x v="0"/>
  </r>
  <r>
    <x v="165"/>
    <n v="382000"/>
    <x v="1"/>
    <s v="Metro Ladder"/>
    <s v="Auction"/>
    <n v="3146"/>
    <n v="2"/>
    <n v="1"/>
    <n v="1"/>
    <n v="1069"/>
    <n v="1960"/>
    <s v="1/38 Edgar St"/>
    <s v="Glen Iris"/>
    <x v="12"/>
    <x v="2"/>
    <x v="6"/>
    <x v="0"/>
  </r>
  <r>
    <x v="165"/>
    <n v="1105000"/>
    <x v="0"/>
    <s v="Jones and Jones"/>
    <s v="Sale"/>
    <n v="3145"/>
    <n v="3"/>
    <n v="2"/>
    <n v="2"/>
    <n v="331"/>
    <m/>
    <s v="2083 Malvern Rd"/>
    <s v="Malvern East"/>
    <x v="12"/>
    <x v="2"/>
    <x v="6"/>
    <x v="0"/>
  </r>
  <r>
    <x v="165"/>
    <n v="1740000"/>
    <x v="0"/>
    <s v="Cunninghams"/>
    <s v="Auction"/>
    <n v="3206"/>
    <n v="3"/>
    <n v="2"/>
    <n v="2"/>
    <n v="147"/>
    <n v="1890"/>
    <s v="17 Reed St"/>
    <s v="Albert Park"/>
    <x v="5"/>
    <x v="2"/>
    <x v="6"/>
    <x v="0"/>
  </r>
  <r>
    <x v="165"/>
    <n v="241000"/>
    <x v="1"/>
    <s v="Cunninghams"/>
    <s v="Sale"/>
    <n v="3058"/>
    <n v="1"/>
    <n v="1"/>
    <n v="1"/>
    <n v="0"/>
    <n v="1976"/>
    <s v="10/23 Baxter St"/>
    <s v="Coburg"/>
    <x v="3"/>
    <x v="1"/>
    <x v="6"/>
    <x v="0"/>
  </r>
  <r>
    <x v="165"/>
    <n v="754000"/>
    <x v="2"/>
    <s v="Cunninghams"/>
    <s v="Sale"/>
    <n v="3056"/>
    <n v="2"/>
    <n v="2"/>
    <n v="1"/>
    <n v="177"/>
    <n v="2000"/>
    <s v="2/18 De Carle St"/>
    <s v="Brunswick"/>
    <x v="3"/>
    <x v="1"/>
    <x v="6"/>
    <x v="0"/>
  </r>
  <r>
    <x v="165"/>
    <n v="780000"/>
    <x v="0"/>
    <s v="Melbourne Homes"/>
    <s v="Auction"/>
    <n v="3042"/>
    <n v="3"/>
    <n v="2"/>
    <n v="2"/>
    <n v="274"/>
    <m/>
    <s v="3a Irving St"/>
    <s v="Niddrie"/>
    <x v="8"/>
    <x v="0"/>
    <x v="6"/>
    <x v="0"/>
  </r>
  <r>
    <x v="165"/>
    <n v="920000"/>
    <x v="0"/>
    <s v="Flanders &amp; Fish"/>
    <s v="Sale"/>
    <n v="3033"/>
    <n v="4"/>
    <n v="2"/>
    <n v="2"/>
    <n v="603"/>
    <n v="1975"/>
    <s v="45 Nyah St"/>
    <s v="Keilor East"/>
    <x v="8"/>
    <x v="0"/>
    <x v="6"/>
    <x v="0"/>
  </r>
  <r>
    <x v="165"/>
    <n v="1080000"/>
    <x v="0"/>
    <s v="Cunninghams"/>
    <s v="Sale"/>
    <n v="3042"/>
    <n v="4"/>
    <n v="3"/>
    <n v="2"/>
    <n v="539"/>
    <n v="1976"/>
    <s v="2 Kelvin Cl"/>
    <s v="Niddrie"/>
    <x v="8"/>
    <x v="0"/>
    <x v="6"/>
    <x v="0"/>
  </r>
  <r>
    <x v="165"/>
    <n v="1002000"/>
    <x v="0"/>
    <s v="Cunninghams"/>
    <s v="Sale"/>
    <n v="3148"/>
    <n v="2"/>
    <n v="1"/>
    <n v="1"/>
    <n v="585"/>
    <n v="1950"/>
    <s v="5 Bullarto St"/>
    <s v="Chadstone"/>
    <x v="6"/>
    <x v="2"/>
    <x v="6"/>
    <x v="0"/>
  </r>
  <r>
    <x v="165"/>
    <n v="1167500"/>
    <x v="0"/>
    <s v="Jones and Jones"/>
    <s v="Sale"/>
    <n v="3166"/>
    <n v="4"/>
    <n v="2"/>
    <n v="1"/>
    <n v="678"/>
    <n v="1950"/>
    <s v="3 Dalston Rd"/>
    <s v="Hughesdale"/>
    <x v="6"/>
    <x v="2"/>
    <x v="6"/>
    <x v="0"/>
  </r>
  <r>
    <x v="165"/>
    <n v="757500"/>
    <x v="0"/>
    <s v="Metro Ladder"/>
    <s v="Sale"/>
    <n v="3011"/>
    <n v="2"/>
    <n v="1"/>
    <n v="0"/>
    <n v="258"/>
    <n v="1900"/>
    <s v="69 MacPherson St"/>
    <s v="Footscray"/>
    <x v="4"/>
    <x v="0"/>
    <x v="6"/>
    <x v="0"/>
  </r>
  <r>
    <x v="165"/>
    <n v="1000000"/>
    <x v="0"/>
    <s v="Maxwells"/>
    <s v="Sale"/>
    <n v="3013"/>
    <n v="3"/>
    <n v="2"/>
    <n v="1"/>
    <n v="448"/>
    <n v="1940"/>
    <s v="13 Benbow St"/>
    <s v="Yarraville"/>
    <x v="4"/>
    <x v="0"/>
    <x v="6"/>
    <x v="0"/>
  </r>
  <r>
    <x v="165"/>
    <n v="1450000"/>
    <x v="0"/>
    <s v="Jones and Jones"/>
    <s v="Auction"/>
    <n v="3011"/>
    <n v="4"/>
    <n v="1"/>
    <n v="1"/>
    <n v="799"/>
    <n v="1910"/>
    <s v="20 Nicholson St"/>
    <s v="Footscray"/>
    <x v="4"/>
    <x v="0"/>
    <x v="6"/>
    <x v="0"/>
  </r>
  <r>
    <x v="165"/>
    <n v="975000"/>
    <x v="0"/>
    <s v="Jones and Jones"/>
    <s v="Sale"/>
    <n v="3189"/>
    <n v="3"/>
    <n v="1"/>
    <n v="2"/>
    <n v="576"/>
    <n v="1940"/>
    <s v="1 Otford Cl"/>
    <s v="Moorabbin"/>
    <x v="7"/>
    <x v="2"/>
    <x v="6"/>
    <x v="0"/>
  </r>
  <r>
    <x v="165"/>
    <n v="1450000"/>
    <x v="0"/>
    <s v="Cunninghams"/>
    <s v="Auction"/>
    <n v="3185"/>
    <n v="4"/>
    <n v="2"/>
    <n v="2"/>
    <n v="376"/>
    <n v="1917"/>
    <s v="3 Clarence St"/>
    <s v="Elsternwick"/>
    <x v="9"/>
    <x v="2"/>
    <x v="6"/>
    <x v="0"/>
  </r>
  <r>
    <x v="165"/>
    <n v="702000"/>
    <x v="0"/>
    <s v="Best Bricks"/>
    <s v="Sale"/>
    <n v="3020"/>
    <n v="3"/>
    <n v="1"/>
    <n v="1"/>
    <n v="542"/>
    <n v="1950"/>
    <s v="17 Hampshire Rd"/>
    <s v="Sunshine"/>
    <x v="0"/>
    <x v="0"/>
    <x v="6"/>
    <x v="0"/>
  </r>
  <r>
    <x v="165"/>
    <n v="805000"/>
    <x v="1"/>
    <s v="Property Barons"/>
    <s v="Sale"/>
    <n v="3103"/>
    <n v="2"/>
    <n v="1"/>
    <n v="1"/>
    <n v="209"/>
    <n v="1975"/>
    <s v="9/11 Parring Rd"/>
    <s v="Balwyn"/>
    <x v="14"/>
    <x v="2"/>
    <x v="6"/>
    <x v="0"/>
  </r>
  <r>
    <x v="165"/>
    <n v="2325000"/>
    <x v="0"/>
    <s v="Jones and Jones"/>
    <s v="Sale"/>
    <n v="3122"/>
    <n v="3"/>
    <n v="2"/>
    <n v="1"/>
    <n v="373"/>
    <m/>
    <s v="18 Violet Gr"/>
    <s v="Hawthorn"/>
    <x v="14"/>
    <x v="2"/>
    <x v="6"/>
    <x v="0"/>
  </r>
  <r>
    <x v="166"/>
    <n v="912000"/>
    <x v="0"/>
    <s v="Melbourne Homes"/>
    <s v="Sale"/>
    <n v="3121"/>
    <n v="2"/>
    <n v="1"/>
    <n v="2"/>
    <n v="204"/>
    <m/>
    <s v="215 Burnley St"/>
    <s v="Richmond"/>
    <x v="1"/>
    <x v="1"/>
    <x v="6"/>
    <x v="0"/>
  </r>
  <r>
    <x v="166"/>
    <n v="1125000"/>
    <x v="0"/>
    <s v="Zimmerman"/>
    <s v="Sale"/>
    <n v="3143"/>
    <n v="2"/>
    <n v="1"/>
    <n v="2"/>
    <n v="169"/>
    <m/>
    <s v="34a Rose St"/>
    <s v="Armadale"/>
    <x v="12"/>
    <x v="2"/>
    <x v="6"/>
    <x v="0"/>
  </r>
  <r>
    <x v="166"/>
    <n v="1275000"/>
    <x v="0"/>
    <s v="Metro Ladder"/>
    <s v="Sale"/>
    <n v="3206"/>
    <n v="2"/>
    <n v="1"/>
    <n v="0"/>
    <n v="120"/>
    <n v="1900"/>
    <s v="105 Kerferd Rd"/>
    <s v="Albert Park"/>
    <x v="5"/>
    <x v="2"/>
    <x v="6"/>
    <x v="0"/>
  </r>
  <r>
    <x v="166"/>
    <n v="1800000"/>
    <x v="0"/>
    <s v="Cunninghams"/>
    <s v="Sale"/>
    <n v="3206"/>
    <n v="3"/>
    <n v="2"/>
    <n v="1"/>
    <n v="90"/>
    <n v="1900"/>
    <s v="24 Kerferd Pl"/>
    <s v="Albert Park"/>
    <x v="5"/>
    <x v="2"/>
    <x v="6"/>
    <x v="0"/>
  </r>
  <r>
    <x v="166"/>
    <n v="2120000"/>
    <x v="0"/>
    <s v="Sanders"/>
    <s v="Sale"/>
    <n v="3206"/>
    <n v="2"/>
    <n v="1"/>
    <n v="1"/>
    <n v="199"/>
    <n v="1900"/>
    <s v="29 Faussett St"/>
    <s v="Albert Park"/>
    <x v="5"/>
    <x v="2"/>
    <x v="6"/>
    <x v="0"/>
  </r>
  <r>
    <x v="166"/>
    <n v="510000"/>
    <x v="1"/>
    <s v="Cunninghams"/>
    <s v="Sale"/>
    <n v="3042"/>
    <n v="2"/>
    <n v="1"/>
    <n v="1"/>
    <n v="141"/>
    <m/>
    <s v="2/13 North St"/>
    <s v="Airport West"/>
    <x v="8"/>
    <x v="0"/>
    <x v="6"/>
    <x v="0"/>
  </r>
  <r>
    <x v="166"/>
    <n v="975000"/>
    <x v="0"/>
    <s v="Property Barons"/>
    <s v="Sale"/>
    <n v="3042"/>
    <n v="3"/>
    <n v="1"/>
    <n v="1"/>
    <n v="822"/>
    <m/>
    <s v="21 Hamilton St"/>
    <s v="Niddrie"/>
    <x v="8"/>
    <x v="0"/>
    <x v="6"/>
    <x v="0"/>
  </r>
  <r>
    <x v="166"/>
    <n v="1266000"/>
    <x v="0"/>
    <s v="Metro Ladder"/>
    <s v="Sale"/>
    <n v="3040"/>
    <n v="3"/>
    <n v="1"/>
    <n v="2"/>
    <n v="635"/>
    <m/>
    <s v="151 Ogilvie St"/>
    <s v="Essendon"/>
    <x v="8"/>
    <x v="0"/>
    <x v="6"/>
    <x v="0"/>
  </r>
  <r>
    <x v="166"/>
    <n v="500000"/>
    <x v="2"/>
    <s v="Jones and Jones"/>
    <s v="Auction"/>
    <n v="3016"/>
    <n v="2"/>
    <n v="1"/>
    <n v="1"/>
    <n v="53"/>
    <m/>
    <s v="4/4 Florence St"/>
    <s v="Williamstown North"/>
    <x v="11"/>
    <x v="0"/>
    <x v="6"/>
    <x v="0"/>
  </r>
  <r>
    <x v="166"/>
    <n v="580000"/>
    <x v="1"/>
    <s v="Cunninghams"/>
    <s v="Auction"/>
    <n v="3018"/>
    <n v="2"/>
    <n v="2"/>
    <n v="1"/>
    <n v="175"/>
    <n v="2013"/>
    <s v="5/8 David St"/>
    <s v="Altona"/>
    <x v="11"/>
    <x v="0"/>
    <x v="6"/>
    <x v="0"/>
  </r>
  <r>
    <x v="166"/>
    <n v="785000"/>
    <x v="2"/>
    <s v="Jones and Jones"/>
    <s v="Sale"/>
    <n v="3163"/>
    <n v="3"/>
    <n v="2"/>
    <n v="2"/>
    <n v="0"/>
    <n v="2009"/>
    <s v="4/178 Murrumbeena Rd"/>
    <s v="Murrumbeena"/>
    <x v="9"/>
    <x v="2"/>
    <x v="6"/>
    <x v="0"/>
  </r>
  <r>
    <x v="166"/>
    <n v="1121000"/>
    <x v="0"/>
    <s v="Cunninghams"/>
    <s v="Sale"/>
    <n v="3070"/>
    <n v="3"/>
    <n v="1"/>
    <n v="0"/>
    <n v="0"/>
    <m/>
    <s v="60 Ross St"/>
    <s v="Northcote"/>
    <x v="10"/>
    <x v="1"/>
    <x v="6"/>
    <x v="0"/>
  </r>
  <r>
    <x v="166"/>
    <n v="1200000"/>
    <x v="0"/>
    <s v="Cunninghams"/>
    <s v="Sale"/>
    <n v="3070"/>
    <n v="3"/>
    <n v="1"/>
    <n v="1"/>
    <n v="215"/>
    <n v="1920"/>
    <s v="30 Clarke St"/>
    <s v="Northcote"/>
    <x v="10"/>
    <x v="1"/>
    <x v="6"/>
    <x v="0"/>
  </r>
  <r>
    <x v="166"/>
    <n v="599000"/>
    <x v="1"/>
    <s v="Sanders"/>
    <s v="Sale"/>
    <n v="3101"/>
    <n v="2"/>
    <n v="1"/>
    <n v="1"/>
    <n v="0"/>
    <m/>
    <s v="2/380 High St"/>
    <s v="Kew"/>
    <x v="14"/>
    <x v="2"/>
    <x v="6"/>
    <x v="0"/>
  </r>
  <r>
    <x v="166"/>
    <n v="1615000"/>
    <x v="2"/>
    <s v="Cunninghams"/>
    <s v="Sale"/>
    <n v="3124"/>
    <n v="3"/>
    <n v="1"/>
    <n v="2"/>
    <n v="389"/>
    <m/>
    <s v="2/1 Glen Iris Rd"/>
    <s v="Camberwell"/>
    <x v="14"/>
    <x v="2"/>
    <x v="6"/>
    <x v="0"/>
  </r>
  <r>
    <x v="166"/>
    <n v="1140000"/>
    <x v="2"/>
    <s v="Metro Ladder"/>
    <s v="Sale"/>
    <n v="3188"/>
    <n v="3"/>
    <n v="2"/>
    <n v="2"/>
    <n v="224"/>
    <n v="1999"/>
    <s v="3/22 Holyrood St"/>
    <s v="Hampton"/>
    <x v="15"/>
    <x v="2"/>
    <x v="6"/>
    <x v="0"/>
  </r>
  <r>
    <x v="166"/>
    <n v="385000"/>
    <x v="1"/>
    <s v="Metro Ladder"/>
    <s v="Auction"/>
    <n v="3079"/>
    <n v="1"/>
    <n v="1"/>
    <n v="1"/>
    <n v="0"/>
    <n v="1970"/>
    <s v="2/29 St Elmo Rd"/>
    <s v="Ivanhoe"/>
    <x v="17"/>
    <x v="3"/>
    <x v="6"/>
    <x v="0"/>
  </r>
  <r>
    <x v="167"/>
    <n v="1010000"/>
    <x v="2"/>
    <s v="Metro Ladder"/>
    <s v="Sale"/>
    <n v="3121"/>
    <n v="2"/>
    <n v="1"/>
    <n v="1"/>
    <n v="151"/>
    <n v="1998"/>
    <s v="175 Dover St"/>
    <s v="Cremorne"/>
    <x v="1"/>
    <x v="1"/>
    <x v="6"/>
    <x v="0"/>
  </r>
  <r>
    <x v="167"/>
    <n v="630000"/>
    <x v="1"/>
    <s v="Melbourne Homes"/>
    <s v="Sale"/>
    <n v="3141"/>
    <n v="2"/>
    <n v="1"/>
    <n v="1"/>
    <n v="0"/>
    <m/>
    <s v="7/44 Darling St"/>
    <s v="South Yarra"/>
    <x v="12"/>
    <x v="2"/>
    <x v="6"/>
    <x v="0"/>
  </r>
  <r>
    <x v="167"/>
    <n v="354000"/>
    <x v="1"/>
    <s v="Best Bricks"/>
    <s v="Sale"/>
    <n v="3182"/>
    <n v="1"/>
    <n v="1"/>
    <n v="1"/>
    <n v="1659"/>
    <n v="1960"/>
    <s v="26/11 Marine Pde"/>
    <s v="St Kilda"/>
    <x v="5"/>
    <x v="2"/>
    <x v="6"/>
    <x v="0"/>
  </r>
  <r>
    <x v="167"/>
    <n v="600000"/>
    <x v="1"/>
    <s v="Metro Ladder"/>
    <s v="Sale"/>
    <n v="3184"/>
    <n v="2"/>
    <n v="1"/>
    <n v="1"/>
    <n v="0"/>
    <n v="1960"/>
    <s v="5/9 Dickens St"/>
    <s v="Elwood"/>
    <x v="5"/>
    <x v="2"/>
    <x v="6"/>
    <x v="0"/>
  </r>
  <r>
    <x v="167"/>
    <n v="537000"/>
    <x v="1"/>
    <s v="Jones and Jones"/>
    <s v="Auction"/>
    <n v="3055"/>
    <n v="2"/>
    <n v="1"/>
    <n v="1"/>
    <n v="501"/>
    <n v="1960"/>
    <s v="6/86 Heller St"/>
    <s v="Brunswick West"/>
    <x v="3"/>
    <x v="1"/>
    <x v="6"/>
    <x v="0"/>
  </r>
  <r>
    <x v="167"/>
    <n v="545000"/>
    <x v="1"/>
    <s v="Cunninghams"/>
    <s v="Sale"/>
    <n v="3032"/>
    <n v="2"/>
    <n v="1"/>
    <n v="2"/>
    <n v="194"/>
    <n v="1900"/>
    <s v="1/91 Epsom Rd"/>
    <s v="Ascot Vale"/>
    <x v="8"/>
    <x v="0"/>
    <x v="6"/>
    <x v="0"/>
  </r>
  <r>
    <x v="167"/>
    <n v="820000"/>
    <x v="0"/>
    <s v="Cunninghams"/>
    <s v="Auction"/>
    <n v="3040"/>
    <n v="3"/>
    <n v="1"/>
    <n v="2"/>
    <n v="473"/>
    <m/>
    <s v="57 Hampton Rd"/>
    <s v="Essendon West"/>
    <x v="8"/>
    <x v="0"/>
    <x v="6"/>
    <x v="0"/>
  </r>
  <r>
    <x v="167"/>
    <n v="822500"/>
    <x v="0"/>
    <s v="Cunninghams"/>
    <s v="Sale"/>
    <n v="3039"/>
    <n v="2"/>
    <n v="1"/>
    <n v="1"/>
    <n v="219"/>
    <n v="1900"/>
    <s v="3 Victoria St"/>
    <s v="Moonee Ponds"/>
    <x v="8"/>
    <x v="0"/>
    <x v="6"/>
    <x v="0"/>
  </r>
  <r>
    <x v="167"/>
    <n v="826000"/>
    <x v="1"/>
    <s v="Jones and Jones"/>
    <s v="Sale"/>
    <n v="3141"/>
    <n v="2"/>
    <n v="1"/>
    <n v="1"/>
    <n v="0"/>
    <n v="1970"/>
    <s v="9/210 Domain Rd"/>
    <s v="South Yarra"/>
    <x v="13"/>
    <x v="2"/>
    <x v="6"/>
    <x v="0"/>
  </r>
  <r>
    <x v="167"/>
    <n v="1241000"/>
    <x v="0"/>
    <s v="Maxwells"/>
    <s v="Sale"/>
    <n v="3165"/>
    <n v="3"/>
    <n v="1"/>
    <n v="1"/>
    <n v="643"/>
    <m/>
    <s v="9 Colin St"/>
    <s v="Bentleigh East"/>
    <x v="9"/>
    <x v="2"/>
    <x v="6"/>
    <x v="0"/>
  </r>
  <r>
    <x v="167"/>
    <n v="1314000"/>
    <x v="0"/>
    <s v="Flanders &amp; Fish"/>
    <s v="Sale"/>
    <n v="3162"/>
    <n v="3"/>
    <n v="1"/>
    <n v="2"/>
    <n v="339"/>
    <m/>
    <s v="5 Filbert St"/>
    <s v="Caulfield South"/>
    <x v="9"/>
    <x v="2"/>
    <x v="6"/>
    <x v="0"/>
  </r>
  <r>
    <x v="167"/>
    <n v="301000"/>
    <x v="1"/>
    <s v="Property Barons"/>
    <s v="Auction"/>
    <n v="3073"/>
    <n v="3"/>
    <n v="1"/>
    <n v="1"/>
    <n v="0"/>
    <n v="1970"/>
    <s v="6/833 High St"/>
    <s v="Reservoir"/>
    <x v="10"/>
    <x v="1"/>
    <x v="6"/>
    <x v="0"/>
  </r>
  <r>
    <x v="167"/>
    <n v="438000"/>
    <x v="1"/>
    <s v="Cunninghams"/>
    <s v="Auction"/>
    <n v="3071"/>
    <n v="2"/>
    <n v="1"/>
    <n v="1"/>
    <n v="0"/>
    <n v="1970"/>
    <s v="7/67 Pender St"/>
    <s v="Thornbury"/>
    <x v="10"/>
    <x v="1"/>
    <x v="6"/>
    <x v="0"/>
  </r>
  <r>
    <x v="167"/>
    <n v="842000"/>
    <x v="0"/>
    <s v="Property Barons"/>
    <s v="Sale"/>
    <n v="3072"/>
    <n v="3"/>
    <n v="1"/>
    <n v="1"/>
    <n v="398"/>
    <m/>
    <s v="25 Pender St"/>
    <s v="Preston"/>
    <x v="10"/>
    <x v="1"/>
    <x v="6"/>
    <x v="0"/>
  </r>
  <r>
    <x v="167"/>
    <n v="1388800"/>
    <x v="0"/>
    <s v="Jones and Jones"/>
    <s v="Sale"/>
    <n v="3104"/>
    <n v="4"/>
    <n v="2"/>
    <n v="1"/>
    <n v="517"/>
    <n v="1970"/>
    <s v="39 Kawarren St"/>
    <s v="Balwyn North"/>
    <x v="14"/>
    <x v="2"/>
    <x v="6"/>
    <x v="0"/>
  </r>
  <r>
    <x v="167"/>
    <n v="1740000"/>
    <x v="0"/>
    <s v="Jones and Jones"/>
    <s v="Auction"/>
    <n v="3104"/>
    <n v="4"/>
    <n v="2"/>
    <n v="2"/>
    <n v="610"/>
    <n v="1993"/>
    <s v="8 Cash St"/>
    <s v="Balwyn North"/>
    <x v="14"/>
    <x v="2"/>
    <x v="6"/>
    <x v="0"/>
  </r>
  <r>
    <x v="167"/>
    <n v="2155000"/>
    <x v="0"/>
    <s v="Jones and Jones"/>
    <s v="Sale"/>
    <n v="3104"/>
    <n v="4"/>
    <n v="2"/>
    <n v="3"/>
    <n v="620"/>
    <m/>
    <s v="10 Hood St"/>
    <s v="Balwyn North"/>
    <x v="14"/>
    <x v="2"/>
    <x v="6"/>
    <x v="0"/>
  </r>
  <r>
    <x v="167"/>
    <n v="2155000"/>
    <x v="0"/>
    <s v="Property Barons"/>
    <s v="Sale"/>
    <n v="3124"/>
    <n v="3"/>
    <n v="1"/>
    <n v="1"/>
    <n v="891"/>
    <m/>
    <s v="14 Hollsmoor Rd"/>
    <s v="Camberwell"/>
    <x v="14"/>
    <x v="2"/>
    <x v="6"/>
    <x v="0"/>
  </r>
  <r>
    <x v="167"/>
    <n v="2215000"/>
    <x v="0"/>
    <s v="Cunninghams"/>
    <s v="Auction"/>
    <n v="3147"/>
    <n v="4"/>
    <n v="2"/>
    <n v="1"/>
    <n v="681"/>
    <n v="1940"/>
    <s v="33 Eleanor St"/>
    <s v="Ashburton"/>
    <x v="14"/>
    <x v="2"/>
    <x v="6"/>
    <x v="0"/>
  </r>
  <r>
    <x v="167"/>
    <n v="865000"/>
    <x v="1"/>
    <s v="Metro Ladder"/>
    <s v="Sale"/>
    <n v="3188"/>
    <n v="3"/>
    <n v="2"/>
    <n v="2"/>
    <n v="317"/>
    <m/>
    <s v="1/4 Flowerdale Rd"/>
    <s v="Hampton East"/>
    <x v="15"/>
    <x v="2"/>
    <x v="6"/>
    <x v="0"/>
  </r>
  <r>
    <x v="167"/>
    <n v="1455000"/>
    <x v="0"/>
    <s v="Property Barons"/>
    <s v="Auction"/>
    <n v="3084"/>
    <n v="3"/>
    <n v="1"/>
    <n v="4"/>
    <n v="836"/>
    <n v="1905"/>
    <s v="175 Cape St"/>
    <s v="Heidelberg"/>
    <x v="17"/>
    <x v="3"/>
    <x v="6"/>
    <x v="0"/>
  </r>
  <r>
    <x v="168"/>
    <n v="582000"/>
    <x v="1"/>
    <s v="Cunninghams"/>
    <s v="Sale"/>
    <n v="3121"/>
    <n v="2"/>
    <n v="1"/>
    <n v="1"/>
    <n v="0"/>
    <n v="2001"/>
    <s v="29/9 Tennyson St"/>
    <s v="Richmond"/>
    <x v="1"/>
    <x v="1"/>
    <x v="6"/>
    <x v="0"/>
  </r>
  <r>
    <x v="168"/>
    <n v="2000000"/>
    <x v="0"/>
    <s v="Jones and Jones"/>
    <s v="Auction"/>
    <n v="3127"/>
    <n v="6"/>
    <n v="3"/>
    <n v="4"/>
    <n v="650"/>
    <n v="1997"/>
    <s v="19 Sydenham La"/>
    <s v="Surrey Hills"/>
    <x v="2"/>
    <x v="2"/>
    <x v="6"/>
    <x v="0"/>
  </r>
  <r>
    <x v="168"/>
    <n v="523000"/>
    <x v="1"/>
    <s v="Metro Ladder"/>
    <s v="Sale"/>
    <n v="3141"/>
    <n v="1"/>
    <n v="1"/>
    <n v="0"/>
    <n v="0"/>
    <n v="1940"/>
    <s v="5/205 Williams Rd"/>
    <s v="South Yarra"/>
    <x v="12"/>
    <x v="2"/>
    <x v="6"/>
    <x v="0"/>
  </r>
  <r>
    <x v="168"/>
    <n v="1430000"/>
    <x v="0"/>
    <s v="Cunninghams"/>
    <s v="Sale"/>
    <n v="3181"/>
    <n v="3"/>
    <n v="1"/>
    <n v="0"/>
    <n v="135"/>
    <n v="1900"/>
    <s v="14 Doon St"/>
    <s v="Prahran"/>
    <x v="12"/>
    <x v="2"/>
    <x v="6"/>
    <x v="0"/>
  </r>
  <r>
    <x v="168"/>
    <n v="565000"/>
    <x v="1"/>
    <s v="Cunninghams"/>
    <s v="Auction"/>
    <n v="3182"/>
    <n v="2"/>
    <n v="2"/>
    <n v="1"/>
    <n v="0"/>
    <n v="2013"/>
    <s v="602/13 Wellington St"/>
    <s v="St Kilda"/>
    <x v="5"/>
    <x v="2"/>
    <x v="6"/>
    <x v="0"/>
  </r>
  <r>
    <x v="168"/>
    <n v="740000"/>
    <x v="1"/>
    <s v="Sanders"/>
    <s v="Auction"/>
    <n v="3006"/>
    <n v="3"/>
    <n v="2"/>
    <n v="1"/>
    <n v="0"/>
    <n v="1994"/>
    <s v="7/100 Wells St"/>
    <s v="Southbank"/>
    <x v="5"/>
    <x v="2"/>
    <x v="6"/>
    <x v="0"/>
  </r>
  <r>
    <x v="168"/>
    <n v="440000"/>
    <x v="1"/>
    <s v="Cunninghams"/>
    <s v="Sale"/>
    <n v="3056"/>
    <n v="1"/>
    <n v="1"/>
    <n v="1"/>
    <n v="0"/>
    <m/>
    <s v="2/825 Park St"/>
    <s v="Brunswick"/>
    <x v="3"/>
    <x v="1"/>
    <x v="6"/>
    <x v="0"/>
  </r>
  <r>
    <x v="168"/>
    <n v="625000"/>
    <x v="0"/>
    <s v="Cunninghams"/>
    <s v="Sale"/>
    <n v="3058"/>
    <n v="3"/>
    <n v="1"/>
    <n v="2"/>
    <n v="104"/>
    <n v="2014"/>
    <s v="13 Pixel Cct"/>
    <s v="Coburg North"/>
    <x v="3"/>
    <x v="1"/>
    <x v="6"/>
    <x v="0"/>
  </r>
  <r>
    <x v="168"/>
    <n v="690000"/>
    <x v="0"/>
    <s v="Metro Ladder"/>
    <s v="Sale"/>
    <n v="3046"/>
    <n v="4"/>
    <n v="1"/>
    <n v="1"/>
    <n v="553"/>
    <n v="1960"/>
    <s v="7 Pines Gr"/>
    <s v="Oak Park"/>
    <x v="3"/>
    <x v="1"/>
    <x v="6"/>
    <x v="0"/>
  </r>
  <r>
    <x v="168"/>
    <n v="1211000"/>
    <x v="0"/>
    <s v="Cunninghams"/>
    <s v="Sale"/>
    <n v="3039"/>
    <n v="4"/>
    <n v="1"/>
    <n v="3"/>
    <n v="477"/>
    <n v="1910"/>
    <s v="50 Wilson St"/>
    <s v="Moonee Ponds"/>
    <x v="8"/>
    <x v="0"/>
    <x v="6"/>
    <x v="0"/>
  </r>
  <r>
    <x v="168"/>
    <n v="1285000"/>
    <x v="0"/>
    <s v="Cunninghams"/>
    <s v="Sale"/>
    <n v="3041"/>
    <n v="3"/>
    <n v="2"/>
    <n v="2"/>
    <n v="616"/>
    <m/>
    <s v="42 Henshall Rd"/>
    <s v="Strathmore"/>
    <x v="8"/>
    <x v="0"/>
    <x v="6"/>
    <x v="0"/>
  </r>
  <r>
    <x v="168"/>
    <n v="702000"/>
    <x v="2"/>
    <s v="Property Barons"/>
    <s v="Sale"/>
    <n v="3125"/>
    <n v="3"/>
    <n v="2"/>
    <n v="1"/>
    <n v="170"/>
    <n v="2001"/>
    <s v="3/124 Highbury Rd"/>
    <s v="Burwood"/>
    <x v="6"/>
    <x v="2"/>
    <x v="6"/>
    <x v="0"/>
  </r>
  <r>
    <x v="168"/>
    <n v="720000"/>
    <x v="1"/>
    <s v="Maxwells"/>
    <s v="Sale"/>
    <n v="3006"/>
    <n v="3"/>
    <n v="1"/>
    <n v="1"/>
    <n v="0"/>
    <n v="1993"/>
    <s v="41/106 Southbank Bvd"/>
    <s v="Southbank"/>
    <x v="13"/>
    <x v="2"/>
    <x v="6"/>
    <x v="0"/>
  </r>
  <r>
    <x v="168"/>
    <n v="725000"/>
    <x v="0"/>
    <s v="Metro Ladder"/>
    <s v="Sale"/>
    <n v="3013"/>
    <n v="3"/>
    <n v="1"/>
    <n v="5"/>
    <n v="558"/>
    <n v="1940"/>
    <s v="443 Geelong Rd"/>
    <s v="Yarraville"/>
    <x v="4"/>
    <x v="0"/>
    <x v="6"/>
    <x v="0"/>
  </r>
  <r>
    <x v="168"/>
    <n v="830000"/>
    <x v="0"/>
    <s v="Metro Ladder"/>
    <s v="Sale"/>
    <n v="3012"/>
    <n v="4"/>
    <n v="1"/>
    <n v="2"/>
    <n v="426"/>
    <n v="1930"/>
    <s v="28 Khartoum St"/>
    <s v="West Footscray"/>
    <x v="4"/>
    <x v="0"/>
    <x v="6"/>
    <x v="0"/>
  </r>
  <r>
    <x v="168"/>
    <n v="1100000"/>
    <x v="0"/>
    <s v="Property Barons"/>
    <s v="Auction"/>
    <n v="3105"/>
    <n v="4"/>
    <n v="2"/>
    <n v="2"/>
    <n v="693"/>
    <n v="1975"/>
    <s v="19 Barak St"/>
    <s v="Bulleen"/>
    <x v="16"/>
    <x v="3"/>
    <x v="6"/>
    <x v="0"/>
  </r>
  <r>
    <x v="168"/>
    <n v="1126000"/>
    <x v="0"/>
    <s v="Jones and Jones"/>
    <s v="Sale"/>
    <n v="3167"/>
    <n v="4"/>
    <n v="2"/>
    <n v="2"/>
    <n v="530"/>
    <n v="1980"/>
    <s v="15 Yarra Ct"/>
    <s v="Oakleigh South"/>
    <x v="7"/>
    <x v="4"/>
    <x v="6"/>
    <x v="0"/>
  </r>
  <r>
    <x v="168"/>
    <n v="503000"/>
    <x v="1"/>
    <s v="Jones and Jones"/>
    <s v="Sale"/>
    <n v="3204"/>
    <n v="2"/>
    <n v="1"/>
    <n v="1"/>
    <n v="0"/>
    <n v="1960"/>
    <s v="5/9 Whitmuir Rd"/>
    <s v="Bentleigh"/>
    <x v="9"/>
    <x v="2"/>
    <x v="6"/>
    <x v="0"/>
  </r>
  <r>
    <x v="168"/>
    <n v="1281000"/>
    <x v="0"/>
    <s v="Metro Ladder"/>
    <s v="Sale"/>
    <n v="3204"/>
    <n v="4"/>
    <n v="1"/>
    <n v="5"/>
    <n v="594"/>
    <n v="1940"/>
    <s v="72 Daley St"/>
    <s v="Bentleigh"/>
    <x v="9"/>
    <x v="2"/>
    <x v="6"/>
    <x v="0"/>
  </r>
  <r>
    <x v="168"/>
    <n v="1350000"/>
    <x v="0"/>
    <s v="Flanders &amp; Fish"/>
    <s v="Auction"/>
    <n v="3163"/>
    <n v="2"/>
    <n v="2"/>
    <n v="2"/>
    <n v="265"/>
    <n v="1920"/>
    <s v="254 Neerim Rd"/>
    <s v="Carnegie"/>
    <x v="9"/>
    <x v="2"/>
    <x v="6"/>
    <x v="0"/>
  </r>
  <r>
    <x v="168"/>
    <n v="432000"/>
    <x v="1"/>
    <s v="Cunninghams"/>
    <s v="Sale"/>
    <n v="3073"/>
    <n v="2"/>
    <n v="1"/>
    <n v="1"/>
    <n v="137"/>
    <m/>
    <s v="7/47 Storey Rd"/>
    <s v="Reservoir"/>
    <x v="10"/>
    <x v="1"/>
    <x v="6"/>
    <x v="0"/>
  </r>
  <r>
    <x v="168"/>
    <n v="790000"/>
    <x v="0"/>
    <s v="Cunninghams"/>
    <s v="Sale"/>
    <n v="3072"/>
    <n v="2"/>
    <n v="1"/>
    <n v="1"/>
    <n v="266"/>
    <n v="1925"/>
    <s v="13 Patterson St"/>
    <s v="Preston"/>
    <x v="10"/>
    <x v="1"/>
    <x v="6"/>
    <x v="0"/>
  </r>
  <r>
    <x v="168"/>
    <n v="620000"/>
    <x v="0"/>
    <s v="Best Bricks"/>
    <s v="Auction"/>
    <n v="3020"/>
    <n v="3"/>
    <n v="3"/>
    <n v="2"/>
    <n v="221"/>
    <n v="2011"/>
    <s v="4a Downing St"/>
    <s v="Sunshine North"/>
    <x v="0"/>
    <x v="0"/>
    <x v="6"/>
    <x v="0"/>
  </r>
  <r>
    <x v="168"/>
    <n v="395000"/>
    <x v="1"/>
    <s v="Jones and Jones"/>
    <s v="Auction"/>
    <n v="3101"/>
    <n v="1"/>
    <n v="1"/>
    <n v="1"/>
    <n v="0"/>
    <n v="2005"/>
    <s v="28/60 Harp Rd"/>
    <s v="Kew"/>
    <x v="14"/>
    <x v="2"/>
    <x v="6"/>
    <x v="0"/>
  </r>
  <r>
    <x v="168"/>
    <n v="450000"/>
    <x v="1"/>
    <s v="Jones and Jones"/>
    <s v="Auction"/>
    <n v="3122"/>
    <n v="2"/>
    <n v="1"/>
    <n v="1"/>
    <n v="0"/>
    <n v="1970"/>
    <s v="3/33 Elphin Gr"/>
    <s v="Hawthorn"/>
    <x v="14"/>
    <x v="2"/>
    <x v="6"/>
    <x v="0"/>
  </r>
  <r>
    <x v="168"/>
    <n v="785000"/>
    <x v="1"/>
    <s v="Jones and Jones"/>
    <s v="Sale"/>
    <n v="3146"/>
    <n v="2"/>
    <n v="1"/>
    <n v="1"/>
    <n v="0"/>
    <m/>
    <s v="3/32 Iris Rd"/>
    <s v="Glen Iris"/>
    <x v="14"/>
    <x v="2"/>
    <x v="6"/>
    <x v="0"/>
  </r>
  <r>
    <x v="168"/>
    <n v="900400"/>
    <x v="2"/>
    <s v="Property Barons"/>
    <s v="Sale"/>
    <n v="3124"/>
    <n v="2"/>
    <n v="1"/>
    <n v="1"/>
    <n v="93"/>
    <m/>
    <s v="3/573 Riversdale Rd"/>
    <s v="Camberwell"/>
    <x v="14"/>
    <x v="2"/>
    <x v="6"/>
    <x v="0"/>
  </r>
  <r>
    <x v="168"/>
    <n v="1400000"/>
    <x v="0"/>
    <s v="Jones and Jones"/>
    <s v="Auction"/>
    <n v="3122"/>
    <n v="3"/>
    <n v="2"/>
    <n v="1"/>
    <n v="164"/>
    <n v="1890"/>
    <s v="37 Brook St"/>
    <s v="Hawthorn"/>
    <x v="14"/>
    <x v="2"/>
    <x v="6"/>
    <x v="0"/>
  </r>
  <r>
    <x v="168"/>
    <n v="1420000"/>
    <x v="0"/>
    <s v="Cunninghams"/>
    <s v="Auction"/>
    <n v="3123"/>
    <n v="3"/>
    <n v="1"/>
    <n v="2"/>
    <n v="362"/>
    <n v="1910"/>
    <s v="40 Campbell Gr"/>
    <s v="Hawthorn East"/>
    <x v="14"/>
    <x v="2"/>
    <x v="6"/>
    <x v="0"/>
  </r>
  <r>
    <x v="168"/>
    <n v="1875000"/>
    <x v="0"/>
    <s v="Cunninghams"/>
    <s v="Sale"/>
    <n v="3146"/>
    <n v="3"/>
    <n v="2"/>
    <n v="3"/>
    <n v="607"/>
    <m/>
    <s v="20 Howie St"/>
    <s v="Glen Iris"/>
    <x v="14"/>
    <x v="2"/>
    <x v="6"/>
    <x v="0"/>
  </r>
  <r>
    <x v="168"/>
    <n v="587000"/>
    <x v="1"/>
    <s v="Cunninghams"/>
    <s v="Sale"/>
    <n v="3188"/>
    <n v="2"/>
    <n v="1"/>
    <n v="1"/>
    <n v="0"/>
    <n v="1975"/>
    <s v="6/334 Hampton St"/>
    <s v="Hampton"/>
    <x v="15"/>
    <x v="2"/>
    <x v="6"/>
    <x v="0"/>
  </r>
  <r>
    <x v="168"/>
    <n v="1680000"/>
    <x v="0"/>
    <s v="Metro Ladder"/>
    <s v="Sale"/>
    <n v="3188"/>
    <n v="4"/>
    <n v="1"/>
    <n v="1"/>
    <n v="723"/>
    <n v="1955"/>
    <s v="131 Linacre Rd"/>
    <s v="Hampton"/>
    <x v="15"/>
    <x v="2"/>
    <x v="6"/>
    <x v="0"/>
  </r>
  <r>
    <x v="168"/>
    <n v="2320000"/>
    <x v="0"/>
    <s v="Melbourne Homes"/>
    <s v="Sale"/>
    <n v="3186"/>
    <n v="3"/>
    <n v="2"/>
    <n v="2"/>
    <n v="589"/>
    <m/>
    <s v="35 Champion St"/>
    <s v="Brighton"/>
    <x v="15"/>
    <x v="2"/>
    <x v="6"/>
    <x v="0"/>
  </r>
  <r>
    <x v="168"/>
    <n v="815000"/>
    <x v="0"/>
    <s v="Flanders &amp; Fish"/>
    <s v="Auction"/>
    <n v="3081"/>
    <n v="2"/>
    <n v="1"/>
    <n v="2"/>
    <n v="589"/>
    <n v="1930"/>
    <s v="97 Edwin St"/>
    <s v="Heidelberg Heights"/>
    <x v="17"/>
    <x v="3"/>
    <x v="6"/>
    <x v="0"/>
  </r>
  <r>
    <x v="169"/>
    <n v="533000"/>
    <x v="1"/>
    <s v="Jones and Jones"/>
    <s v="Auction"/>
    <n v="3068"/>
    <n v="2"/>
    <n v="1"/>
    <n v="1"/>
    <n v="0"/>
    <n v="1970"/>
    <s v="1/493 Hoddle St"/>
    <s v="Clifton Hill"/>
    <x v="1"/>
    <x v="1"/>
    <x v="6"/>
    <x v="0"/>
  </r>
  <r>
    <x v="169"/>
    <n v="860000"/>
    <x v="0"/>
    <s v="Jones and Jones"/>
    <s v="Sale"/>
    <n v="3068"/>
    <n v="2"/>
    <n v="1"/>
    <n v="0"/>
    <n v="104"/>
    <n v="1880"/>
    <s v="470 Brunswick St"/>
    <s v="Fitzroy North"/>
    <x v="1"/>
    <x v="1"/>
    <x v="6"/>
    <x v="0"/>
  </r>
  <r>
    <x v="169"/>
    <n v="1283000"/>
    <x v="0"/>
    <s v="Cunninghams"/>
    <s v="Sale"/>
    <n v="3068"/>
    <n v="2"/>
    <n v="1"/>
    <n v="2"/>
    <n v="204"/>
    <m/>
    <s v="421 Rae St"/>
    <s v="Fitzroy North"/>
    <x v="1"/>
    <x v="1"/>
    <x v="6"/>
    <x v="0"/>
  </r>
  <r>
    <x v="169"/>
    <n v="1500000"/>
    <x v="1"/>
    <s v="Jones and Jones"/>
    <s v="Sale"/>
    <n v="3066"/>
    <n v="3"/>
    <n v="2"/>
    <n v="2"/>
    <n v="0"/>
    <n v="1920"/>
    <s v="8/79 Oxford St"/>
    <s v="Collingwood"/>
    <x v="1"/>
    <x v="1"/>
    <x v="6"/>
    <x v="0"/>
  </r>
  <r>
    <x v="169"/>
    <n v="465000"/>
    <x v="1"/>
    <s v="Cunninghams"/>
    <s v="Sale"/>
    <n v="3128"/>
    <n v="2"/>
    <n v="2"/>
    <n v="1"/>
    <n v="0"/>
    <n v="2010"/>
    <s v="31/41 Harrow St"/>
    <s v="Box Hill"/>
    <x v="2"/>
    <x v="3"/>
    <x v="6"/>
    <x v="0"/>
  </r>
  <r>
    <x v="169"/>
    <n v="2100000"/>
    <x v="0"/>
    <s v="Cunninghams"/>
    <s v="Auction"/>
    <n v="3127"/>
    <n v="5"/>
    <n v="2"/>
    <n v="2"/>
    <n v="1025"/>
    <n v="1915"/>
    <s v="7 Newton St"/>
    <s v="Surrey Hills"/>
    <x v="2"/>
    <x v="2"/>
    <x v="6"/>
    <x v="0"/>
  </r>
  <r>
    <x v="169"/>
    <n v="505000"/>
    <x v="1"/>
    <s v="SJ"/>
    <s v="Sale"/>
    <n v="3141"/>
    <n v="2"/>
    <n v="1"/>
    <n v="1"/>
    <n v="0"/>
    <n v="1969"/>
    <s v="8/3 Barnsbury Rd"/>
    <s v="South Yarra"/>
    <x v="12"/>
    <x v="2"/>
    <x v="6"/>
    <x v="0"/>
  </r>
  <r>
    <x v="169"/>
    <n v="650000"/>
    <x v="2"/>
    <s v="Jones and Jones"/>
    <s v="Sale"/>
    <n v="3145"/>
    <n v="2"/>
    <n v="2"/>
    <n v="1"/>
    <n v="0"/>
    <n v="2015"/>
    <s v="1c Wilmot St"/>
    <s v="Malvern East"/>
    <x v="12"/>
    <x v="2"/>
    <x v="6"/>
    <x v="0"/>
  </r>
  <r>
    <x v="169"/>
    <n v="560000"/>
    <x v="1"/>
    <s v="Cunninghams"/>
    <s v="Sale"/>
    <n v="3182"/>
    <n v="2"/>
    <n v="1"/>
    <n v="2"/>
    <n v="1676"/>
    <m/>
    <s v="9/12 Charnwood Rd"/>
    <s v="St Kilda"/>
    <x v="5"/>
    <x v="2"/>
    <x v="6"/>
    <x v="0"/>
  </r>
  <r>
    <x v="169"/>
    <n v="703000"/>
    <x v="0"/>
    <s v="Cunninghams"/>
    <s v="Sale"/>
    <n v="3046"/>
    <n v="3"/>
    <n v="1"/>
    <n v="4"/>
    <n v="704"/>
    <n v="1960"/>
    <s v="10 Anselm Gr"/>
    <s v="Glenroy"/>
    <x v="3"/>
    <x v="1"/>
    <x v="6"/>
    <x v="0"/>
  </r>
  <r>
    <x v="169"/>
    <n v="921500"/>
    <x v="0"/>
    <s v="Cunninghams"/>
    <s v="Sale"/>
    <n v="3055"/>
    <n v="4"/>
    <n v="1"/>
    <n v="1"/>
    <n v="575"/>
    <n v="1930"/>
    <s v="9 Peacock St"/>
    <s v="Brunswick West"/>
    <x v="3"/>
    <x v="1"/>
    <x v="6"/>
    <x v="0"/>
  </r>
  <r>
    <x v="169"/>
    <n v="393000"/>
    <x v="1"/>
    <s v="Metro Ladder"/>
    <s v="Sale"/>
    <n v="3041"/>
    <n v="2"/>
    <n v="1"/>
    <n v="1"/>
    <n v="999"/>
    <n v="1970"/>
    <s v="2/10 Oshannassy St"/>
    <s v="Essendon North"/>
    <x v="8"/>
    <x v="0"/>
    <x v="6"/>
    <x v="0"/>
  </r>
  <r>
    <x v="169"/>
    <n v="415000"/>
    <x v="1"/>
    <s v="Maxwells"/>
    <s v="Sale"/>
    <n v="3039"/>
    <n v="1"/>
    <n v="1"/>
    <n v="1"/>
    <n v="0"/>
    <m/>
    <s v="1/5 Park St"/>
    <s v="Moonee Ponds"/>
    <x v="8"/>
    <x v="0"/>
    <x v="6"/>
    <x v="0"/>
  </r>
  <r>
    <x v="169"/>
    <n v="820000"/>
    <x v="1"/>
    <s v="Cunninghams"/>
    <s v="Sale"/>
    <n v="3040"/>
    <n v="3"/>
    <n v="1"/>
    <n v="1"/>
    <n v="0"/>
    <m/>
    <s v="1/52 Elder Pde"/>
    <s v="Essendon"/>
    <x v="8"/>
    <x v="0"/>
    <x v="6"/>
    <x v="0"/>
  </r>
  <r>
    <x v="169"/>
    <n v="965000"/>
    <x v="0"/>
    <s v="Flanders &amp; Fish"/>
    <s v="Sale"/>
    <n v="3032"/>
    <n v="3"/>
    <n v="1"/>
    <n v="0"/>
    <n v="216"/>
    <m/>
    <s v="10 Ayr St"/>
    <s v="Ascot Vale"/>
    <x v="8"/>
    <x v="0"/>
    <x v="6"/>
    <x v="0"/>
  </r>
  <r>
    <x v="169"/>
    <n v="330000"/>
    <x v="1"/>
    <s v="Maxwells"/>
    <s v="Auction"/>
    <n v="3013"/>
    <n v="2"/>
    <n v="1"/>
    <n v="1"/>
    <n v="0"/>
    <n v="1970"/>
    <s v="3/107 Somerville Rd"/>
    <s v="Yarraville"/>
    <x v="4"/>
    <x v="0"/>
    <x v="6"/>
    <x v="0"/>
  </r>
  <r>
    <x v="169"/>
    <n v="1401000"/>
    <x v="0"/>
    <s v="Cunninghams"/>
    <s v="Sale"/>
    <n v="3105"/>
    <n v="4"/>
    <n v="2"/>
    <n v="2"/>
    <n v="617"/>
    <m/>
    <s v="10 Tanami Ct"/>
    <s v="Bulleen"/>
    <x v="16"/>
    <x v="3"/>
    <x v="6"/>
    <x v="0"/>
  </r>
  <r>
    <x v="169"/>
    <n v="800000"/>
    <x v="0"/>
    <s v="Metro Ladder"/>
    <s v="Auction"/>
    <n v="3189"/>
    <n v="3"/>
    <n v="2"/>
    <n v="2"/>
    <n v="261"/>
    <n v="1990"/>
    <s v="10 Beilby St"/>
    <s v="Moorabbin"/>
    <x v="7"/>
    <x v="2"/>
    <x v="6"/>
    <x v="0"/>
  </r>
  <r>
    <x v="169"/>
    <n v="380000"/>
    <x v="1"/>
    <s v="Zimmerman"/>
    <s v="Auction"/>
    <n v="3015"/>
    <n v="2"/>
    <n v="1"/>
    <n v="1"/>
    <n v="78"/>
    <n v="1960"/>
    <s v="2/108 Blackshaws Rd"/>
    <s v="South Kingsville"/>
    <x v="11"/>
    <x v="0"/>
    <x v="6"/>
    <x v="0"/>
  </r>
  <r>
    <x v="169"/>
    <n v="760000"/>
    <x v="2"/>
    <s v="Metro Ladder"/>
    <s v="Auction"/>
    <n v="3165"/>
    <n v="3"/>
    <n v="1"/>
    <n v="2"/>
    <n v="287"/>
    <m/>
    <s v="1/69 Purtell St"/>
    <s v="Bentleigh East"/>
    <x v="9"/>
    <x v="2"/>
    <x v="6"/>
    <x v="0"/>
  </r>
  <r>
    <x v="169"/>
    <n v="890000"/>
    <x v="0"/>
    <s v="Cunninghams"/>
    <s v="Sale"/>
    <n v="3072"/>
    <n v="3"/>
    <n v="1"/>
    <n v="2"/>
    <n v="495"/>
    <n v="1950"/>
    <s v="12 Newcastle St"/>
    <s v="Preston"/>
    <x v="10"/>
    <x v="1"/>
    <x v="6"/>
    <x v="0"/>
  </r>
  <r>
    <x v="169"/>
    <n v="1600000"/>
    <x v="0"/>
    <s v="Jones and Jones"/>
    <s v="Auction"/>
    <n v="3070"/>
    <n v="4"/>
    <n v="2"/>
    <n v="1"/>
    <n v="464"/>
    <n v="1910"/>
    <s v="24 Jessie St"/>
    <s v="Northcote"/>
    <x v="10"/>
    <x v="1"/>
    <x v="6"/>
    <x v="0"/>
  </r>
  <r>
    <x v="169"/>
    <n v="3850000"/>
    <x v="0"/>
    <s v="Jones and Jones"/>
    <s v="Auction"/>
    <n v="3070"/>
    <n v="4"/>
    <n v="4"/>
    <n v="8"/>
    <n v="1390"/>
    <n v="1912"/>
    <s v="215 Clarke St"/>
    <s v="Northcote"/>
    <x v="10"/>
    <x v="1"/>
    <x v="6"/>
    <x v="0"/>
  </r>
  <r>
    <x v="169"/>
    <n v="435000"/>
    <x v="0"/>
    <s v="Best Bricks"/>
    <s v="Sale"/>
    <n v="3020"/>
    <n v="2"/>
    <n v="1"/>
    <n v="4"/>
    <n v="343"/>
    <n v="1960"/>
    <s v="38 Warwick Rd"/>
    <s v="Sunshine North"/>
    <x v="0"/>
    <x v="0"/>
    <x v="6"/>
    <x v="0"/>
  </r>
  <r>
    <x v="169"/>
    <n v="595999"/>
    <x v="0"/>
    <s v="Metro Ladder"/>
    <s v="Auction"/>
    <n v="3020"/>
    <n v="3"/>
    <n v="1"/>
    <n v="1"/>
    <n v="750"/>
    <m/>
    <s v="72 Anderson Rd"/>
    <s v="Sunshine"/>
    <x v="0"/>
    <x v="0"/>
    <x v="6"/>
    <x v="0"/>
  </r>
  <r>
    <x v="169"/>
    <n v="679500"/>
    <x v="0"/>
    <s v="Metro Ladder"/>
    <s v="Sale"/>
    <n v="3020"/>
    <n v="3"/>
    <n v="1"/>
    <n v="1"/>
    <n v="351"/>
    <n v="2002"/>
    <s v="11 Brislington St"/>
    <s v="Sunshine"/>
    <x v="0"/>
    <x v="0"/>
    <x v="6"/>
    <x v="0"/>
  </r>
  <r>
    <x v="169"/>
    <n v="1000000"/>
    <x v="1"/>
    <s v="Flanders &amp; Fish"/>
    <s v="Auction"/>
    <n v="3122"/>
    <n v="3"/>
    <n v="3"/>
    <n v="2"/>
    <n v="0"/>
    <n v="1999"/>
    <s v="8/1 Muir St"/>
    <s v="Hawthorn"/>
    <x v="14"/>
    <x v="2"/>
    <x v="6"/>
    <x v="0"/>
  </r>
  <r>
    <x v="169"/>
    <n v="1255000"/>
    <x v="2"/>
    <s v="Property Barons"/>
    <s v="Sale"/>
    <n v="3103"/>
    <n v="2"/>
    <n v="1"/>
    <n v="1"/>
    <n v="208"/>
    <n v="2000"/>
    <s v="2/16 Westminster St"/>
    <s v="Balwyn"/>
    <x v="14"/>
    <x v="2"/>
    <x v="6"/>
    <x v="0"/>
  </r>
  <r>
    <x v="169"/>
    <n v="2500000"/>
    <x v="0"/>
    <s v="Zimmerman"/>
    <s v="Auction"/>
    <n v="3123"/>
    <n v="5"/>
    <n v="3"/>
    <n v="3"/>
    <n v="757"/>
    <n v="1925"/>
    <s v="3 Jaques St"/>
    <s v="Hawthorn East"/>
    <x v="14"/>
    <x v="2"/>
    <x v="6"/>
    <x v="0"/>
  </r>
  <r>
    <x v="169"/>
    <n v="465000"/>
    <x v="0"/>
    <s v="Cunninghams"/>
    <s v="Sale"/>
    <n v="3081"/>
    <n v="3"/>
    <n v="1"/>
    <n v="1"/>
    <n v="413"/>
    <n v="1960"/>
    <s v="262 Liberty Pde"/>
    <s v="Heidelberg West"/>
    <x v="17"/>
    <x v="3"/>
    <x v="6"/>
    <x v="0"/>
  </r>
  <r>
    <x v="169"/>
    <n v="2309000"/>
    <x v="0"/>
    <s v="Cunninghams"/>
    <s v="Sale"/>
    <n v="3084"/>
    <n v="4"/>
    <n v="3"/>
    <n v="2"/>
    <n v="1177"/>
    <n v="1960"/>
    <s v="20 Glenard Dr"/>
    <s v="Eaglemont"/>
    <x v="17"/>
    <x v="3"/>
    <x v="6"/>
    <x v="0"/>
  </r>
  <r>
    <x v="170"/>
    <n v="475000"/>
    <x v="1"/>
    <s v="Jones and Jones"/>
    <s v="Auction"/>
    <n v="3141"/>
    <n v="2"/>
    <n v="1"/>
    <n v="0"/>
    <n v="0"/>
    <m/>
    <s v="9/10 Tivoli Rd"/>
    <s v="South Yarra"/>
    <x v="12"/>
    <x v="2"/>
    <x v="6"/>
    <x v="0"/>
  </r>
  <r>
    <x v="170"/>
    <n v="650000"/>
    <x v="1"/>
    <s v="Maxwells"/>
    <s v="Auction"/>
    <n v="3181"/>
    <n v="2"/>
    <n v="1"/>
    <n v="1"/>
    <n v="0"/>
    <m/>
    <s v="7/36 Grandview Gr"/>
    <s v="Prahran"/>
    <x v="12"/>
    <x v="2"/>
    <x v="6"/>
    <x v="0"/>
  </r>
  <r>
    <x v="170"/>
    <n v="580000"/>
    <x v="1"/>
    <s v="Jones and Jones"/>
    <s v="Auction"/>
    <n v="3181"/>
    <n v="2"/>
    <n v="2"/>
    <n v="1"/>
    <n v="0"/>
    <n v="2012"/>
    <s v="207/152 Peel St"/>
    <s v="Windsor"/>
    <x v="5"/>
    <x v="2"/>
    <x v="6"/>
    <x v="0"/>
  </r>
  <r>
    <x v="170"/>
    <n v="593000"/>
    <x v="1"/>
    <s v="Melbourne Homes"/>
    <s v="Sale"/>
    <n v="3205"/>
    <n v="2"/>
    <n v="2"/>
    <n v="1"/>
    <n v="0"/>
    <n v="2012"/>
    <s v="806/50 Albert Rd"/>
    <s v="South Melbourne"/>
    <x v="5"/>
    <x v="2"/>
    <x v="6"/>
    <x v="0"/>
  </r>
  <r>
    <x v="170"/>
    <n v="1100000"/>
    <x v="0"/>
    <s v="Sanders"/>
    <s v="Auction"/>
    <n v="3205"/>
    <n v="2"/>
    <n v="1"/>
    <n v="2"/>
    <n v="185"/>
    <m/>
    <s v="481 City Rd"/>
    <s v="South Melbourne"/>
    <x v="5"/>
    <x v="2"/>
    <x v="6"/>
    <x v="0"/>
  </r>
  <r>
    <x v="170"/>
    <n v="1625000"/>
    <x v="0"/>
    <s v="Best Bricks"/>
    <s v="Sale"/>
    <n v="3184"/>
    <n v="3"/>
    <n v="2"/>
    <n v="1"/>
    <n v="246"/>
    <n v="1950"/>
    <s v="2 Docker St"/>
    <s v="Elwood"/>
    <x v="5"/>
    <x v="2"/>
    <x v="6"/>
    <x v="0"/>
  </r>
  <r>
    <x v="170"/>
    <n v="468000"/>
    <x v="2"/>
    <s v="Cunninghams"/>
    <s v="Sale"/>
    <n v="3046"/>
    <n v="2"/>
    <n v="1"/>
    <n v="1"/>
    <n v="137"/>
    <n v="2012"/>
    <s v="2/22 Volga St"/>
    <s v="Hadfield"/>
    <x v="3"/>
    <x v="1"/>
    <x v="6"/>
    <x v="0"/>
  </r>
  <r>
    <x v="170"/>
    <n v="500000"/>
    <x v="2"/>
    <s v="Metro Ladder"/>
    <s v="Auction"/>
    <n v="3044"/>
    <n v="2"/>
    <n v="1"/>
    <n v="1"/>
    <n v="147"/>
    <n v="2012"/>
    <s v="4/37 Arndt Rd"/>
    <s v="Pascoe Vale"/>
    <x v="3"/>
    <x v="1"/>
    <x v="6"/>
    <x v="0"/>
  </r>
  <r>
    <x v="170"/>
    <n v="530000"/>
    <x v="0"/>
    <s v="Sanders"/>
    <s v="Sale"/>
    <n v="3058"/>
    <n v="2"/>
    <n v="1"/>
    <n v="1"/>
    <n v="332"/>
    <m/>
    <s v="67 Boundary Rd"/>
    <s v="Coburg North"/>
    <x v="3"/>
    <x v="1"/>
    <x v="6"/>
    <x v="0"/>
  </r>
  <r>
    <x v="170"/>
    <n v="540000"/>
    <x v="1"/>
    <s v="Metro Ladder"/>
    <s v="Sale"/>
    <n v="3060"/>
    <n v="4"/>
    <n v="2"/>
    <n v="3"/>
    <n v="209"/>
    <n v="1960"/>
    <s v="1/80 Argyle St"/>
    <s v="Fawkner"/>
    <x v="3"/>
    <x v="1"/>
    <x v="6"/>
    <x v="0"/>
  </r>
  <r>
    <x v="170"/>
    <n v="1322000"/>
    <x v="0"/>
    <s v="Jones and Jones"/>
    <s v="Sale"/>
    <n v="3166"/>
    <n v="4"/>
    <n v="2"/>
    <n v="4"/>
    <n v="738"/>
    <m/>
    <s v="172 Poath Rd"/>
    <s v="Hughesdale"/>
    <x v="6"/>
    <x v="2"/>
    <x v="6"/>
    <x v="0"/>
  </r>
  <r>
    <x v="170"/>
    <n v="790000"/>
    <x v="0"/>
    <s v="Cunninghams"/>
    <s v="Auction"/>
    <n v="3207"/>
    <n v="2"/>
    <n v="1"/>
    <n v="1"/>
    <n v="108"/>
    <m/>
    <s v="110 Ingles St"/>
    <s v="Port Melbourne"/>
    <x v="13"/>
    <x v="2"/>
    <x v="6"/>
    <x v="0"/>
  </r>
  <r>
    <x v="170"/>
    <n v="795000"/>
    <x v="1"/>
    <s v="Maxwells"/>
    <s v="Sale"/>
    <n v="3207"/>
    <n v="2"/>
    <n v="2"/>
    <n v="1"/>
    <n v="579"/>
    <n v="2013"/>
    <s v="304/38 Nott St"/>
    <s v="Port Melbourne"/>
    <x v="13"/>
    <x v="2"/>
    <x v="6"/>
    <x v="0"/>
  </r>
  <r>
    <x v="170"/>
    <n v="932000"/>
    <x v="0"/>
    <s v="Maxwells"/>
    <s v="Sale"/>
    <n v="3011"/>
    <n v="3"/>
    <n v="1"/>
    <n v="1"/>
    <n v="451"/>
    <n v="1910"/>
    <s v="36 Windsor St"/>
    <s v="Footscray"/>
    <x v="4"/>
    <x v="0"/>
    <x v="6"/>
    <x v="0"/>
  </r>
  <r>
    <x v="170"/>
    <n v="910000"/>
    <x v="0"/>
    <s v="Sanders"/>
    <s v="Sale"/>
    <n v="3015"/>
    <n v="3"/>
    <n v="1"/>
    <n v="2"/>
    <n v="531"/>
    <m/>
    <s v="193 Mason St"/>
    <s v="Newport"/>
    <x v="11"/>
    <x v="0"/>
    <x v="6"/>
    <x v="0"/>
  </r>
  <r>
    <x v="170"/>
    <n v="930000"/>
    <x v="2"/>
    <s v="Sanders"/>
    <s v="Auction"/>
    <n v="3015"/>
    <n v="4"/>
    <n v="3"/>
    <n v="3"/>
    <n v="278"/>
    <n v="2009"/>
    <s v="26 Croker St"/>
    <s v="Newport"/>
    <x v="11"/>
    <x v="0"/>
    <x v="6"/>
    <x v="0"/>
  </r>
  <r>
    <x v="170"/>
    <n v="720000"/>
    <x v="1"/>
    <s v="Flanders &amp; Fish"/>
    <s v="Auction"/>
    <n v="3165"/>
    <n v="3"/>
    <n v="2"/>
    <n v="1"/>
    <n v="228"/>
    <n v="1996"/>
    <s v="2/34 Adrian St"/>
    <s v="Bentleigh East"/>
    <x v="9"/>
    <x v="2"/>
    <x v="6"/>
    <x v="0"/>
  </r>
  <r>
    <x v="170"/>
    <n v="900000"/>
    <x v="0"/>
    <s v="Flanders &amp; Fish"/>
    <s v="Auction"/>
    <n v="3165"/>
    <n v="4"/>
    <n v="1"/>
    <n v="2"/>
    <n v="741"/>
    <m/>
    <s v="45 Chesterville Dr"/>
    <s v="Bentleigh East"/>
    <x v="9"/>
    <x v="2"/>
    <x v="6"/>
    <x v="0"/>
  </r>
  <r>
    <x v="170"/>
    <n v="1365000"/>
    <x v="0"/>
    <s v="Best Bricks"/>
    <s v="Sale"/>
    <n v="3161"/>
    <n v="3"/>
    <n v="1"/>
    <n v="0"/>
    <n v="513"/>
    <m/>
    <s v="14 Arthur St"/>
    <s v="Caulfield North"/>
    <x v="9"/>
    <x v="2"/>
    <x v="6"/>
    <x v="0"/>
  </r>
  <r>
    <x v="170"/>
    <n v="440000"/>
    <x v="1"/>
    <s v="Property Barons"/>
    <s v="Auction"/>
    <n v="3073"/>
    <n v="2"/>
    <n v="1"/>
    <n v="1"/>
    <n v="153"/>
    <n v="2007"/>
    <s v="4/32 Crookston Rd"/>
    <s v="Reservoir"/>
    <x v="10"/>
    <x v="1"/>
    <x v="6"/>
    <x v="0"/>
  </r>
  <r>
    <x v="170"/>
    <n v="750000"/>
    <x v="0"/>
    <s v="Metro Ladder"/>
    <s v="Auction"/>
    <n v="3072"/>
    <n v="3"/>
    <n v="3"/>
    <n v="2"/>
    <n v="0"/>
    <n v="2005"/>
    <s v="13 The Mews"/>
    <s v="Preston"/>
    <x v="10"/>
    <x v="1"/>
    <x v="6"/>
    <x v="0"/>
  </r>
  <r>
    <x v="170"/>
    <n v="1600000"/>
    <x v="0"/>
    <s v="Cunninghams"/>
    <s v="Auction"/>
    <n v="3104"/>
    <n v="3"/>
    <n v="2"/>
    <n v="2"/>
    <n v="760"/>
    <m/>
    <s v="13 Bernard St"/>
    <s v="Balwyn North"/>
    <x v="14"/>
    <x v="2"/>
    <x v="6"/>
    <x v="0"/>
  </r>
  <r>
    <x v="170"/>
    <n v="1850000"/>
    <x v="0"/>
    <s v="Cunninghams"/>
    <s v="Auction"/>
    <n v="3126"/>
    <n v="3"/>
    <n v="2"/>
    <n v="2"/>
    <n v="361"/>
    <n v="1995"/>
    <s v="12a View St"/>
    <s v="Canterbury"/>
    <x v="14"/>
    <x v="2"/>
    <x v="6"/>
    <x v="0"/>
  </r>
  <r>
    <x v="170"/>
    <n v="1855000"/>
    <x v="0"/>
    <s v="Cunninghams"/>
    <s v="Sale"/>
    <n v="3122"/>
    <n v="3"/>
    <n v="1"/>
    <n v="1"/>
    <n v="304"/>
    <n v="1900"/>
    <s v="5 Wattle Gr"/>
    <s v="Hawthorn"/>
    <x v="14"/>
    <x v="2"/>
    <x v="6"/>
    <x v="0"/>
  </r>
  <r>
    <x v="170"/>
    <n v="2250000"/>
    <x v="0"/>
    <s v="Cunninghams"/>
    <s v="Sale"/>
    <n v="3101"/>
    <n v="4"/>
    <n v="3"/>
    <n v="2"/>
    <n v="741"/>
    <n v="1890"/>
    <s v="49 Princess St"/>
    <s v="Kew"/>
    <x v="14"/>
    <x v="2"/>
    <x v="6"/>
    <x v="0"/>
  </r>
  <r>
    <x v="170"/>
    <n v="3900000"/>
    <x v="0"/>
    <s v="Jones and Jones"/>
    <s v="Auction"/>
    <n v="3103"/>
    <n v="5"/>
    <n v="7"/>
    <n v="6"/>
    <n v="0"/>
    <m/>
    <s v="29 Sevenoaks St"/>
    <s v="Balwyn"/>
    <x v="14"/>
    <x v="2"/>
    <x v="6"/>
    <x v="0"/>
  </r>
  <r>
    <x v="170"/>
    <n v="1100000"/>
    <x v="2"/>
    <s v="Maxwells"/>
    <s v="Sale"/>
    <n v="3188"/>
    <n v="3"/>
    <n v="2"/>
    <n v="1"/>
    <n v="355"/>
    <n v="1987"/>
    <s v="2/95 Thomas St"/>
    <s v="Hampton"/>
    <x v="15"/>
    <x v="2"/>
    <x v="6"/>
    <x v="0"/>
  </r>
  <r>
    <x v="170"/>
    <n v="630000"/>
    <x v="1"/>
    <s v="Zimmerman"/>
    <s v="Sale"/>
    <n v="3079"/>
    <n v="2"/>
    <n v="1"/>
    <n v="1"/>
    <n v="199"/>
    <m/>
    <s v="3/67 Livingstone St"/>
    <s v="Ivanhoe"/>
    <x v="17"/>
    <x v="3"/>
    <x v="6"/>
    <x v="0"/>
  </r>
  <r>
    <x v="170"/>
    <n v="1362000"/>
    <x v="0"/>
    <s v="Property Barons"/>
    <s v="Sale"/>
    <n v="3084"/>
    <n v="4"/>
    <n v="2"/>
    <n v="2"/>
    <n v="635"/>
    <m/>
    <s v="14 Scarborough Dr"/>
    <s v="Heidelberg"/>
    <x v="17"/>
    <x v="3"/>
    <x v="6"/>
    <x v="0"/>
  </r>
  <r>
    <x v="171"/>
    <n v="930000"/>
    <x v="0"/>
    <s v="Metro Ladder"/>
    <s v="Sale"/>
    <n v="3121"/>
    <n v="2"/>
    <n v="1"/>
    <n v="1"/>
    <n v="125"/>
    <n v="1900"/>
    <s v="14 Dover St"/>
    <s v="Cremorne"/>
    <x v="1"/>
    <x v="1"/>
    <x v="6"/>
    <x v="0"/>
  </r>
  <r>
    <x v="171"/>
    <n v="1475000"/>
    <x v="0"/>
    <s v="Cunninghams"/>
    <s v="Auction"/>
    <n v="3121"/>
    <n v="3"/>
    <n v="2"/>
    <n v="2"/>
    <n v="324"/>
    <n v="1880"/>
    <s v="443 Punt Rd"/>
    <s v="Cremorne"/>
    <x v="1"/>
    <x v="1"/>
    <x v="6"/>
    <x v="0"/>
  </r>
  <r>
    <x v="171"/>
    <n v="529500"/>
    <x v="1"/>
    <s v="Metro Ladder"/>
    <s v="Sale"/>
    <n v="3146"/>
    <n v="2"/>
    <n v="1"/>
    <n v="1"/>
    <n v="0"/>
    <m/>
    <s v="2/7 Maitland St"/>
    <s v="Glen Iris"/>
    <x v="12"/>
    <x v="2"/>
    <x v="6"/>
    <x v="0"/>
  </r>
  <r>
    <x v="171"/>
    <n v="1837000"/>
    <x v="0"/>
    <s v="Cunninghams"/>
    <s v="Sale"/>
    <n v="3145"/>
    <n v="3"/>
    <n v="2"/>
    <n v="1"/>
    <n v="769"/>
    <n v="1920"/>
    <s v="38 MacGregor St"/>
    <s v="Malvern East"/>
    <x v="12"/>
    <x v="2"/>
    <x v="6"/>
    <x v="0"/>
  </r>
  <r>
    <x v="171"/>
    <n v="2300000"/>
    <x v="0"/>
    <s v="Jones and Jones"/>
    <s v="Sale"/>
    <n v="3144"/>
    <n v="3"/>
    <n v="2"/>
    <n v="2"/>
    <n v="313"/>
    <n v="1920"/>
    <s v="31a Winter St"/>
    <s v="Malvern"/>
    <x v="12"/>
    <x v="2"/>
    <x v="6"/>
    <x v="0"/>
  </r>
  <r>
    <x v="171"/>
    <n v="609000"/>
    <x v="0"/>
    <s v="Cunninghams"/>
    <s v="Sale"/>
    <n v="3060"/>
    <n v="3"/>
    <n v="1"/>
    <n v="4"/>
    <n v="528"/>
    <n v="1965"/>
    <s v="250 McBryde St"/>
    <s v="Fawkner"/>
    <x v="3"/>
    <x v="1"/>
    <x v="6"/>
    <x v="0"/>
  </r>
  <r>
    <x v="171"/>
    <n v="953000"/>
    <x v="0"/>
    <s v="Cunninghams"/>
    <s v="Sale"/>
    <n v="3040"/>
    <n v="2"/>
    <n v="1"/>
    <n v="1"/>
    <n v="414"/>
    <m/>
    <s v="95 Bradshaw St"/>
    <s v="Essendon"/>
    <x v="8"/>
    <x v="0"/>
    <x v="6"/>
    <x v="0"/>
  </r>
  <r>
    <x v="171"/>
    <n v="1725000"/>
    <x v="0"/>
    <s v="Cunninghams"/>
    <s v="Auction"/>
    <n v="3039"/>
    <n v="3"/>
    <n v="2"/>
    <n v="3"/>
    <n v="596"/>
    <n v="1950"/>
    <s v="36 Aberfeldie St"/>
    <s v="Moonee Ponds"/>
    <x v="8"/>
    <x v="0"/>
    <x v="6"/>
    <x v="0"/>
  </r>
  <r>
    <x v="171"/>
    <n v="501344"/>
    <x v="1"/>
    <s v="Metro Ladder"/>
    <s v="Auction"/>
    <n v="3013"/>
    <n v="2"/>
    <n v="1"/>
    <n v="1"/>
    <n v="0"/>
    <n v="1950"/>
    <s v="7/13 Stephen St"/>
    <s v="Yarraville"/>
    <x v="4"/>
    <x v="0"/>
    <x v="6"/>
    <x v="0"/>
  </r>
  <r>
    <x v="171"/>
    <n v="745000"/>
    <x v="0"/>
    <s v="Jones and Jones"/>
    <s v="Sale"/>
    <n v="3011"/>
    <n v="2"/>
    <n v="1"/>
    <n v="1"/>
    <n v="355"/>
    <n v="1890"/>
    <s v="119 Droop St"/>
    <s v="Footscray"/>
    <x v="4"/>
    <x v="0"/>
    <x v="6"/>
    <x v="0"/>
  </r>
  <r>
    <x v="171"/>
    <n v="1127000"/>
    <x v="0"/>
    <s v="Jones and Jones"/>
    <s v="Sale"/>
    <n v="3105"/>
    <n v="3"/>
    <n v="1"/>
    <n v="2"/>
    <n v="631"/>
    <m/>
    <s v="5 Fuller St"/>
    <s v="Bulleen"/>
    <x v="16"/>
    <x v="3"/>
    <x v="6"/>
    <x v="0"/>
  </r>
  <r>
    <x v="171"/>
    <n v="1080000"/>
    <x v="0"/>
    <s v="Maxwells"/>
    <s v="Sale"/>
    <n v="3015"/>
    <n v="3"/>
    <n v="1"/>
    <n v="2"/>
    <n v="472"/>
    <n v="1950"/>
    <s v="47 Hudsons Rd"/>
    <s v="Spotswood"/>
    <x v="11"/>
    <x v="0"/>
    <x v="6"/>
    <x v="0"/>
  </r>
  <r>
    <x v="171"/>
    <n v="468250"/>
    <x v="1"/>
    <s v="Cunninghams"/>
    <s v="Sale"/>
    <n v="3163"/>
    <n v="2"/>
    <n v="1"/>
    <n v="1"/>
    <n v="912"/>
    <n v="2008"/>
    <s v="15/225 Koornang Rd"/>
    <s v="Carnegie"/>
    <x v="9"/>
    <x v="2"/>
    <x v="6"/>
    <x v="0"/>
  </r>
  <r>
    <x v="171"/>
    <n v="791000"/>
    <x v="1"/>
    <s v="Jones and Jones"/>
    <s v="Sale"/>
    <n v="3165"/>
    <n v="3"/>
    <n v="3"/>
    <n v="1"/>
    <n v="391"/>
    <n v="1950"/>
    <s v="42 Paloma St"/>
    <s v="Bentleigh East"/>
    <x v="9"/>
    <x v="2"/>
    <x v="6"/>
    <x v="0"/>
  </r>
  <r>
    <x v="171"/>
    <n v="1010000"/>
    <x v="0"/>
    <s v="Metro Ladder"/>
    <s v="Sale"/>
    <n v="3165"/>
    <n v="2"/>
    <n v="1"/>
    <n v="1"/>
    <n v="597"/>
    <m/>
    <s v="26 Boronia St"/>
    <s v="Bentleigh East"/>
    <x v="9"/>
    <x v="2"/>
    <x v="6"/>
    <x v="0"/>
  </r>
  <r>
    <x v="171"/>
    <n v="730000"/>
    <x v="0"/>
    <s v="Cunninghams"/>
    <s v="Auction"/>
    <n v="3073"/>
    <n v="2"/>
    <n v="1"/>
    <n v="2"/>
    <n v="637"/>
    <m/>
    <s v="39 Shand Rd"/>
    <s v="Reservoir"/>
    <x v="10"/>
    <x v="1"/>
    <x v="6"/>
    <x v="0"/>
  </r>
  <r>
    <x v="171"/>
    <n v="810000"/>
    <x v="0"/>
    <s v="Cunninghams"/>
    <s v="Sale"/>
    <n v="3073"/>
    <n v="3"/>
    <n v="2"/>
    <n v="2"/>
    <n v="279"/>
    <m/>
    <s v="56 Gloucester St"/>
    <s v="Reservoir"/>
    <x v="10"/>
    <x v="1"/>
    <x v="6"/>
    <x v="0"/>
  </r>
  <r>
    <x v="171"/>
    <n v="1963000"/>
    <x v="2"/>
    <s v="Property Barons"/>
    <s v="Sale"/>
    <n v="3102"/>
    <n v="3"/>
    <n v="2"/>
    <n v="2"/>
    <n v="426"/>
    <n v="2010"/>
    <s v="9a Arden Ct"/>
    <s v="Kew East"/>
    <x v="14"/>
    <x v="2"/>
    <x v="6"/>
    <x v="0"/>
  </r>
  <r>
    <x v="171"/>
    <n v="2665000"/>
    <x v="0"/>
    <s v="Jones and Jones"/>
    <s v="Sale"/>
    <n v="3103"/>
    <n v="5"/>
    <n v="3"/>
    <n v="2"/>
    <n v="674"/>
    <m/>
    <s v="25 Kalimna St"/>
    <s v="Balwyn"/>
    <x v="14"/>
    <x v="2"/>
    <x v="6"/>
    <x v="0"/>
  </r>
  <r>
    <x v="172"/>
    <n v="565000"/>
    <x v="1"/>
    <s v="Metro Ladder"/>
    <s v="Sale"/>
    <n v="3121"/>
    <n v="2"/>
    <n v="1"/>
    <n v="1"/>
    <n v="0"/>
    <n v="2007"/>
    <s v="308/163 Cremorne St"/>
    <s v="Cremorne"/>
    <x v="1"/>
    <x v="1"/>
    <x v="6"/>
    <x v="0"/>
  </r>
  <r>
    <x v="172"/>
    <n v="1620000"/>
    <x v="0"/>
    <s v="Metro Ladder"/>
    <s v="Sale"/>
    <n v="3128"/>
    <n v="4"/>
    <n v="2"/>
    <n v="2"/>
    <n v="697"/>
    <n v="1940"/>
    <s v="32 Margaret St"/>
    <s v="Box Hill"/>
    <x v="2"/>
    <x v="3"/>
    <x v="6"/>
    <x v="0"/>
  </r>
  <r>
    <x v="172"/>
    <n v="627500"/>
    <x v="1"/>
    <s v="Metro Ladder"/>
    <s v="Sale"/>
    <n v="3141"/>
    <n v="2"/>
    <n v="1"/>
    <n v="1"/>
    <n v="0"/>
    <n v="1970"/>
    <s v="25/388 Toorak Rd"/>
    <s v="South Yarra"/>
    <x v="12"/>
    <x v="2"/>
    <x v="6"/>
    <x v="0"/>
  </r>
  <r>
    <x v="172"/>
    <n v="570000"/>
    <x v="1"/>
    <s v="Best Bricks"/>
    <s v="Sale"/>
    <n v="3184"/>
    <n v="2"/>
    <n v="1"/>
    <n v="1"/>
    <n v="0"/>
    <n v="1940"/>
    <s v="2/99 Spray St"/>
    <s v="Elwood"/>
    <x v="5"/>
    <x v="2"/>
    <x v="6"/>
    <x v="0"/>
  </r>
  <r>
    <x v="172"/>
    <n v="1014000"/>
    <x v="0"/>
    <s v="Jones and Jones"/>
    <s v="Sale"/>
    <n v="3207"/>
    <n v="1"/>
    <n v="1"/>
    <n v="0"/>
    <n v="151"/>
    <m/>
    <s v="73 Heath St"/>
    <s v="Port Melbourne"/>
    <x v="5"/>
    <x v="2"/>
    <x v="6"/>
    <x v="0"/>
  </r>
  <r>
    <x v="172"/>
    <n v="2030000"/>
    <x v="0"/>
    <s v="Metro Ladder"/>
    <s v="Sale"/>
    <n v="3206"/>
    <n v="3"/>
    <n v="2"/>
    <n v="0"/>
    <n v="152"/>
    <m/>
    <s v="227a Danks St"/>
    <s v="Albert Park"/>
    <x v="5"/>
    <x v="2"/>
    <x v="6"/>
    <x v="0"/>
  </r>
  <r>
    <x v="172"/>
    <n v="784000"/>
    <x v="0"/>
    <s v="Cunninghams"/>
    <s v="Sale"/>
    <n v="3058"/>
    <n v="3"/>
    <n v="1"/>
    <n v="1"/>
    <n v="286"/>
    <n v="1890"/>
    <s v="10 Shackell St"/>
    <s v="Coburg"/>
    <x v="3"/>
    <x v="1"/>
    <x v="6"/>
    <x v="0"/>
  </r>
  <r>
    <x v="172"/>
    <n v="260000"/>
    <x v="1"/>
    <s v="Metro Ladder"/>
    <s v="Sale"/>
    <n v="3041"/>
    <n v="1"/>
    <n v="1"/>
    <n v="1"/>
    <n v="0"/>
    <m/>
    <s v="4/17 Bulla Rd"/>
    <s v="Essendon North"/>
    <x v="8"/>
    <x v="0"/>
    <x v="6"/>
    <x v="0"/>
  </r>
  <r>
    <x v="172"/>
    <n v="210000"/>
    <x v="1"/>
    <s v="Sanders"/>
    <s v="Auction"/>
    <n v="3000"/>
    <n v="1"/>
    <n v="1"/>
    <n v="0"/>
    <n v="0"/>
    <m/>
    <s v="928/43 Therry St"/>
    <s v="Melbourne"/>
    <x v="13"/>
    <x v="1"/>
    <x v="6"/>
    <x v="0"/>
  </r>
  <r>
    <x v="172"/>
    <n v="200000"/>
    <x v="1"/>
    <s v="Sanders"/>
    <s v="Auction"/>
    <n v="3012"/>
    <n v="1"/>
    <n v="1"/>
    <n v="1"/>
    <n v="0"/>
    <n v="1960"/>
    <s v="2/35 Kingsville St"/>
    <s v="Kingsville"/>
    <x v="4"/>
    <x v="0"/>
    <x v="6"/>
    <x v="0"/>
  </r>
  <r>
    <x v="172"/>
    <n v="310000"/>
    <x v="1"/>
    <s v="Metro Ladder"/>
    <s v="Auction"/>
    <n v="3011"/>
    <n v="2"/>
    <n v="1"/>
    <n v="1"/>
    <n v="0"/>
    <m/>
    <s v="2/36 Empire St"/>
    <s v="Footscray"/>
    <x v="4"/>
    <x v="0"/>
    <x v="6"/>
    <x v="0"/>
  </r>
  <r>
    <x v="172"/>
    <n v="490000"/>
    <x v="0"/>
    <s v="Cunninghams"/>
    <s v="Auction"/>
    <n v="3012"/>
    <n v="3"/>
    <n v="1"/>
    <n v="2"/>
    <n v="269"/>
    <n v="1960"/>
    <s v="1/12 Clarendon St"/>
    <s v="Maidstone"/>
    <x v="4"/>
    <x v="0"/>
    <x v="6"/>
    <x v="0"/>
  </r>
  <r>
    <x v="172"/>
    <n v="602500"/>
    <x v="1"/>
    <s v="Melbourne Homes"/>
    <s v="Sale"/>
    <n v="3163"/>
    <n v="3"/>
    <n v="1"/>
    <n v="2"/>
    <n v="0"/>
    <m/>
    <s v="9/314 Neerim Rd"/>
    <s v="Carnegie"/>
    <x v="9"/>
    <x v="2"/>
    <x v="6"/>
    <x v="0"/>
  </r>
  <r>
    <x v="172"/>
    <n v="1010000"/>
    <x v="0"/>
    <s v="Cunninghams"/>
    <s v="Sale"/>
    <n v="3165"/>
    <n v="4"/>
    <n v="1"/>
    <n v="2"/>
    <n v="658"/>
    <m/>
    <s v="33 Schulz St"/>
    <s v="Bentleigh East"/>
    <x v="9"/>
    <x v="2"/>
    <x v="6"/>
    <x v="0"/>
  </r>
  <r>
    <x v="172"/>
    <n v="2200000"/>
    <x v="0"/>
    <s v="Metro Ladder"/>
    <s v="Sale"/>
    <n v="3185"/>
    <n v="4"/>
    <n v="3"/>
    <n v="3"/>
    <n v="474"/>
    <n v="2010"/>
    <s v="25 Magnolia Rd"/>
    <s v="Gardenvale"/>
    <x v="9"/>
    <x v="2"/>
    <x v="6"/>
    <x v="0"/>
  </r>
  <r>
    <x v="172"/>
    <n v="866000"/>
    <x v="0"/>
    <s v="Cunninghams"/>
    <s v="Sale"/>
    <n v="3073"/>
    <n v="3"/>
    <n v="1"/>
    <n v="2"/>
    <n v="569"/>
    <m/>
    <s v="57 Newton St"/>
    <s v="Reservoir"/>
    <x v="10"/>
    <x v="1"/>
    <x v="6"/>
    <x v="0"/>
  </r>
  <r>
    <x v="172"/>
    <n v="1200000"/>
    <x v="0"/>
    <s v="Cunninghams"/>
    <s v="Sale"/>
    <n v="3071"/>
    <n v="3"/>
    <n v="2"/>
    <n v="2"/>
    <n v="430"/>
    <m/>
    <s v="55 Comas Gr"/>
    <s v="Thornbury"/>
    <x v="10"/>
    <x v="1"/>
    <x v="6"/>
    <x v="0"/>
  </r>
  <r>
    <x v="172"/>
    <n v="3225000"/>
    <x v="0"/>
    <s v="Zimmerman"/>
    <s v="Auction"/>
    <n v="3124"/>
    <n v="4"/>
    <n v="3"/>
    <n v="2"/>
    <n v="934"/>
    <m/>
    <s v="1288 Toorak Rd"/>
    <s v="Camberwell"/>
    <x v="14"/>
    <x v="2"/>
    <x v="6"/>
    <x v="0"/>
  </r>
  <r>
    <x v="173"/>
    <n v="1150000"/>
    <x v="0"/>
    <s v="Cunninghams"/>
    <s v="Auction"/>
    <n v="3054"/>
    <n v="2"/>
    <n v="1"/>
    <n v="2"/>
    <n v="373"/>
    <m/>
    <s v="984 Lygon St"/>
    <s v="Carlton North"/>
    <x v="1"/>
    <x v="1"/>
    <x v="6"/>
    <x v="0"/>
  </r>
  <r>
    <x v="173"/>
    <n v="380000"/>
    <x v="1"/>
    <s v="Best Bricks"/>
    <s v="Auction"/>
    <n v="3182"/>
    <n v="1"/>
    <n v="1"/>
    <n v="1"/>
    <n v="0"/>
    <n v="1960"/>
    <s v="31/12 Clyde St"/>
    <s v="St Kilda"/>
    <x v="5"/>
    <x v="2"/>
    <x v="6"/>
    <x v="0"/>
  </r>
  <r>
    <x v="173"/>
    <n v="400000"/>
    <x v="1"/>
    <s v="Best Bricks"/>
    <s v="Sale"/>
    <n v="3182"/>
    <n v="1"/>
    <n v="1"/>
    <n v="1"/>
    <n v="0"/>
    <m/>
    <s v="77/151 Fitzroy St"/>
    <s v="St Kilda"/>
    <x v="5"/>
    <x v="2"/>
    <x v="6"/>
    <x v="0"/>
  </r>
  <r>
    <x v="173"/>
    <n v="775000"/>
    <x v="0"/>
    <s v="Cunninghams"/>
    <s v="Sale"/>
    <n v="3044"/>
    <n v="2"/>
    <n v="1"/>
    <n v="2"/>
    <n v="527"/>
    <n v="1950"/>
    <s v="9 Somerset St"/>
    <s v="Pascoe Vale"/>
    <x v="3"/>
    <x v="1"/>
    <x v="6"/>
    <x v="0"/>
  </r>
  <r>
    <x v="173"/>
    <n v="1210000"/>
    <x v="0"/>
    <s v="Cunninghams"/>
    <s v="Sale"/>
    <n v="3056"/>
    <n v="3"/>
    <n v="2"/>
    <n v="1"/>
    <n v="280"/>
    <n v="1890"/>
    <s v="69 Glenlyon Rd"/>
    <s v="Brunswick"/>
    <x v="3"/>
    <x v="1"/>
    <x v="6"/>
    <x v="0"/>
  </r>
  <r>
    <x v="173"/>
    <n v="925000"/>
    <x v="0"/>
    <s v="Property Barons"/>
    <s v="Sale"/>
    <n v="3032"/>
    <n v="2"/>
    <n v="1"/>
    <n v="1"/>
    <n v="407"/>
    <m/>
    <s v="75 Munro St"/>
    <s v="Ascot Vale"/>
    <x v="8"/>
    <x v="0"/>
    <x v="6"/>
    <x v="0"/>
  </r>
  <r>
    <x v="173"/>
    <n v="935000"/>
    <x v="2"/>
    <s v="Cunninghams"/>
    <s v="Auction"/>
    <n v="3040"/>
    <n v="3"/>
    <n v="2"/>
    <n v="2"/>
    <n v="217"/>
    <n v="2005"/>
    <s v="2/30 Caroline St"/>
    <s v="Aberfeldie"/>
    <x v="8"/>
    <x v="0"/>
    <x v="6"/>
    <x v="0"/>
  </r>
  <r>
    <x v="173"/>
    <n v="520000"/>
    <x v="2"/>
    <s v="Metro Ladder"/>
    <s v="Sale"/>
    <n v="3012"/>
    <n v="2"/>
    <n v="1"/>
    <n v="1"/>
    <n v="148"/>
    <m/>
    <s v="2/746 Barkly St"/>
    <s v="West Footscray"/>
    <x v="4"/>
    <x v="0"/>
    <x v="6"/>
    <x v="0"/>
  </r>
  <r>
    <x v="173"/>
    <n v="940000"/>
    <x v="0"/>
    <s v="Jones and Jones"/>
    <s v="Sale"/>
    <n v="3013"/>
    <n v="3"/>
    <n v="2"/>
    <n v="2"/>
    <n v="171"/>
    <n v="2007"/>
    <s v="6/37 Stephen St"/>
    <s v="Yarraville"/>
    <x v="4"/>
    <x v="0"/>
    <x v="6"/>
    <x v="0"/>
  </r>
  <r>
    <x v="173"/>
    <n v="1322000"/>
    <x v="0"/>
    <s v="Jones and Jones"/>
    <s v="Sale"/>
    <n v="3108"/>
    <n v="5"/>
    <n v="1"/>
    <n v="0"/>
    <n v="729"/>
    <m/>
    <s v="5 Warren St"/>
    <s v="Doncaster"/>
    <x v="16"/>
    <x v="3"/>
    <x v="6"/>
    <x v="0"/>
  </r>
  <r>
    <x v="173"/>
    <n v="520000"/>
    <x v="0"/>
    <s v="Sanders"/>
    <s v="Auction"/>
    <n v="3018"/>
    <n v="3"/>
    <n v="2"/>
    <n v="1"/>
    <n v="352"/>
    <n v="2015"/>
    <s v="158 Queen St"/>
    <s v="Altona"/>
    <x v="11"/>
    <x v="0"/>
    <x v="6"/>
    <x v="0"/>
  </r>
  <r>
    <x v="173"/>
    <n v="900000"/>
    <x v="0"/>
    <s v="Sanders"/>
    <s v="Auction"/>
    <n v="3015"/>
    <n v="3"/>
    <n v="2"/>
    <n v="2"/>
    <n v="360"/>
    <n v="2013"/>
    <s v="87 Schutt St"/>
    <s v="Newport"/>
    <x v="11"/>
    <x v="0"/>
    <x v="6"/>
    <x v="0"/>
  </r>
  <r>
    <x v="173"/>
    <n v="270000"/>
    <x v="1"/>
    <s v="Metro Ladder"/>
    <s v="Sale"/>
    <n v="3163"/>
    <n v="1"/>
    <n v="1"/>
    <n v="1"/>
    <n v="0"/>
    <n v="1968"/>
    <s v="10/8 Anzac St"/>
    <s v="Carnegie"/>
    <x v="9"/>
    <x v="2"/>
    <x v="6"/>
    <x v="0"/>
  </r>
  <r>
    <x v="173"/>
    <n v="2575000"/>
    <x v="0"/>
    <s v="Flanders &amp; Fish"/>
    <s v="Sale"/>
    <n v="3163"/>
    <n v="5"/>
    <n v="3"/>
    <n v="2"/>
    <n v="688"/>
    <n v="1910"/>
    <s v="27 Augusta St"/>
    <s v="Glen Huntly"/>
    <x v="9"/>
    <x v="2"/>
    <x v="6"/>
    <x v="0"/>
  </r>
  <r>
    <x v="173"/>
    <n v="865000"/>
    <x v="0"/>
    <s v="Cunninghams"/>
    <s v="Sale"/>
    <n v="3073"/>
    <n v="3"/>
    <n v="1"/>
    <n v="3"/>
    <n v="560"/>
    <n v="1950"/>
    <s v="43 Kingsley Rd"/>
    <s v="Reservoir"/>
    <x v="10"/>
    <x v="1"/>
    <x v="6"/>
    <x v="0"/>
  </r>
  <r>
    <x v="173"/>
    <n v="2450000"/>
    <x v="0"/>
    <s v="Jones and Jones"/>
    <s v="Auction"/>
    <n v="3101"/>
    <n v="4"/>
    <n v="2"/>
    <n v="2"/>
    <n v="1012"/>
    <n v="1900"/>
    <s v="2 Fernhurst Gr"/>
    <s v="Kew"/>
    <x v="14"/>
    <x v="2"/>
    <x v="6"/>
    <x v="0"/>
  </r>
  <r>
    <x v="173"/>
    <n v="2500000"/>
    <x v="0"/>
    <s v="Jones and Jones"/>
    <s v="Auction"/>
    <n v="3127"/>
    <n v="4"/>
    <n v="2"/>
    <n v="2"/>
    <n v="783"/>
    <n v="1920"/>
    <s v="18 Benson St"/>
    <s v="Surrey Hills"/>
    <x v="14"/>
    <x v="2"/>
    <x v="6"/>
    <x v="0"/>
  </r>
  <r>
    <x v="173"/>
    <n v="4800000"/>
    <x v="0"/>
    <s v="Jones and Jones"/>
    <s v="Sale"/>
    <n v="3101"/>
    <n v="2"/>
    <n v="2"/>
    <n v="1"/>
    <n v="697"/>
    <m/>
    <s v="51 Rowland St"/>
    <s v="Kew"/>
    <x v="14"/>
    <x v="2"/>
    <x v="6"/>
    <x v="0"/>
  </r>
  <r>
    <x v="173"/>
    <n v="1805000"/>
    <x v="0"/>
    <s v="Jones and Jones"/>
    <s v="Sale"/>
    <n v="3188"/>
    <n v="5"/>
    <n v="2"/>
    <n v="2"/>
    <n v="700"/>
    <n v="1950"/>
    <s v="42 Myrtle Rd"/>
    <s v="Hampton"/>
    <x v="15"/>
    <x v="2"/>
    <x v="6"/>
    <x v="0"/>
  </r>
  <r>
    <x v="173"/>
    <n v="531000"/>
    <x v="2"/>
    <s v="Cunninghams"/>
    <s v="Sale"/>
    <n v="3084"/>
    <n v="2"/>
    <n v="1"/>
    <n v="1"/>
    <n v="83"/>
    <n v="1990"/>
    <s v="16/77 St James Rd"/>
    <s v="Rosanna"/>
    <x v="17"/>
    <x v="3"/>
    <x v="6"/>
    <x v="0"/>
  </r>
  <r>
    <x v="173"/>
    <n v="1195000"/>
    <x v="0"/>
    <s v="Property Barons"/>
    <s v="Sale"/>
    <n v="3084"/>
    <n v="3"/>
    <n v="1"/>
    <n v="1"/>
    <n v="662"/>
    <n v="1950"/>
    <s v="10 Cleve Gr"/>
    <s v="Heidelberg"/>
    <x v="17"/>
    <x v="3"/>
    <x v="6"/>
    <x v="0"/>
  </r>
  <r>
    <x v="173"/>
    <n v="1730000"/>
    <x v="0"/>
    <s v="Cunninghams"/>
    <s v="Sale"/>
    <n v="3079"/>
    <n v="5"/>
    <n v="2"/>
    <n v="2"/>
    <n v="689"/>
    <n v="2007"/>
    <s v="44 Beatty St"/>
    <s v="Ivanhoe"/>
    <x v="17"/>
    <x v="3"/>
    <x v="6"/>
    <x v="0"/>
  </r>
  <r>
    <x v="174"/>
    <n v="306000"/>
    <x v="1"/>
    <s v="Jones and Jones"/>
    <s v="Sale"/>
    <n v="3121"/>
    <n v="1"/>
    <n v="1"/>
    <n v="1"/>
    <n v="0"/>
    <n v="1965"/>
    <s v="7/182 Coppin St"/>
    <s v="Richmond"/>
    <x v="1"/>
    <x v="1"/>
    <x v="7"/>
    <x v="0"/>
  </r>
  <r>
    <x v="174"/>
    <n v="1591000"/>
    <x v="0"/>
    <s v="Melbourne Homes"/>
    <s v="Sale"/>
    <n v="3121"/>
    <n v="4"/>
    <n v="2"/>
    <n v="1"/>
    <n v="263"/>
    <n v="1900"/>
    <s v="8 Survey St"/>
    <s v="Richmond"/>
    <x v="1"/>
    <x v="1"/>
    <x v="7"/>
    <x v="0"/>
  </r>
  <r>
    <x v="174"/>
    <n v="746000"/>
    <x v="1"/>
    <s v="Jones and Jones"/>
    <s v="Sale"/>
    <n v="3125"/>
    <n v="3"/>
    <n v="1"/>
    <n v="2"/>
    <n v="308"/>
    <n v="1995"/>
    <s v="8/33 McIntyre St"/>
    <s v="Burwood"/>
    <x v="2"/>
    <x v="2"/>
    <x v="7"/>
    <x v="0"/>
  </r>
  <r>
    <x v="174"/>
    <n v="450000"/>
    <x v="1"/>
    <s v="Metro Ladder"/>
    <s v="Auction"/>
    <n v="3181"/>
    <n v="2"/>
    <n v="1"/>
    <n v="1"/>
    <n v="1057"/>
    <m/>
    <s v="13/14 Newry St"/>
    <s v="Windsor"/>
    <x v="12"/>
    <x v="2"/>
    <x v="7"/>
    <x v="0"/>
  </r>
  <r>
    <x v="174"/>
    <n v="680000"/>
    <x v="1"/>
    <s v="Jones and Jones"/>
    <s v="Auction"/>
    <n v="3184"/>
    <n v="2"/>
    <n v="1"/>
    <n v="1"/>
    <n v="0"/>
    <n v="1930"/>
    <s v="5/106 Addison St"/>
    <s v="Elwood"/>
    <x v="5"/>
    <x v="2"/>
    <x v="7"/>
    <x v="0"/>
  </r>
  <r>
    <x v="174"/>
    <n v="1015000"/>
    <x v="1"/>
    <s v="Best Bricks"/>
    <s v="Sale"/>
    <n v="3184"/>
    <n v="2"/>
    <n v="1"/>
    <n v="2"/>
    <n v="0"/>
    <n v="2003"/>
    <s v="1/48 Ormond Rd"/>
    <s v="Elwood"/>
    <x v="5"/>
    <x v="2"/>
    <x v="7"/>
    <x v="0"/>
  </r>
  <r>
    <x v="174"/>
    <n v="320500"/>
    <x v="1"/>
    <s v="Cunninghams"/>
    <s v="Sale"/>
    <n v="3046"/>
    <n v="2"/>
    <n v="1"/>
    <n v="1"/>
    <n v="3056"/>
    <m/>
    <s v="6/2 Murrell St"/>
    <s v="Glenroy"/>
    <x v="3"/>
    <x v="1"/>
    <x v="7"/>
    <x v="0"/>
  </r>
  <r>
    <x v="174"/>
    <n v="451000"/>
    <x v="1"/>
    <s v="Zimmerman"/>
    <s v="Sale"/>
    <n v="3058"/>
    <n v="2"/>
    <n v="1"/>
    <n v="1"/>
    <n v="0"/>
    <n v="1970"/>
    <s v="3/30 Shaftsbury St"/>
    <s v="Coburg"/>
    <x v="3"/>
    <x v="1"/>
    <x v="7"/>
    <x v="0"/>
  </r>
  <r>
    <x v="174"/>
    <n v="500000"/>
    <x v="0"/>
    <s v="Cunninghams"/>
    <s v="Sale"/>
    <n v="3058"/>
    <n v="2"/>
    <n v="1"/>
    <n v="1"/>
    <n v="113"/>
    <n v="1970"/>
    <s v="1/38 Victoria St"/>
    <s v="Coburg"/>
    <x v="3"/>
    <x v="1"/>
    <x v="7"/>
    <x v="0"/>
  </r>
  <r>
    <x v="174"/>
    <n v="805000"/>
    <x v="2"/>
    <s v="Jones and Jones"/>
    <s v="Sale"/>
    <n v="3057"/>
    <n v="3"/>
    <n v="1"/>
    <n v="1"/>
    <n v="0"/>
    <n v="2003"/>
    <s v="3/10 Rathdowne St"/>
    <s v="Brunswick East"/>
    <x v="3"/>
    <x v="1"/>
    <x v="7"/>
    <x v="0"/>
  </r>
  <r>
    <x v="174"/>
    <n v="521000"/>
    <x v="1"/>
    <s v="Cunninghams"/>
    <s v="Sale"/>
    <n v="3040"/>
    <n v="2"/>
    <n v="1"/>
    <n v="1"/>
    <n v="0"/>
    <n v="1970"/>
    <s v="6/4 Ballater St"/>
    <s v="Essendon"/>
    <x v="8"/>
    <x v="0"/>
    <x v="7"/>
    <x v="0"/>
  </r>
  <r>
    <x v="174"/>
    <n v="600000"/>
    <x v="0"/>
    <s v="Flanders &amp; Fish"/>
    <s v="Sale"/>
    <n v="3033"/>
    <n v="3"/>
    <n v="1"/>
    <n v="1"/>
    <n v="565"/>
    <n v="1970"/>
    <s v="23 Prospect Dr"/>
    <s v="Keilor East"/>
    <x v="8"/>
    <x v="0"/>
    <x v="7"/>
    <x v="0"/>
  </r>
  <r>
    <x v="174"/>
    <n v="432000"/>
    <x v="1"/>
    <s v="SJ"/>
    <s v="Sale"/>
    <n v="3000"/>
    <n v="1"/>
    <n v="1"/>
    <n v="1"/>
    <n v="0"/>
    <n v="2005"/>
    <s v="308/16 Liverpool St"/>
    <s v="Melbourne"/>
    <x v="13"/>
    <x v="1"/>
    <x v="7"/>
    <x v="0"/>
  </r>
  <r>
    <x v="174"/>
    <n v="1110000"/>
    <x v="1"/>
    <s v="Cunninghams"/>
    <s v="Sale"/>
    <n v="3053"/>
    <n v="3"/>
    <n v="2"/>
    <n v="1"/>
    <n v="0"/>
    <m/>
    <s v="2/105 Neill St"/>
    <s v="Carlton"/>
    <x v="13"/>
    <x v="1"/>
    <x v="7"/>
    <x v="0"/>
  </r>
  <r>
    <x v="174"/>
    <n v="1105000"/>
    <x v="2"/>
    <s v="Maxwells"/>
    <s v="Sale"/>
    <n v="3189"/>
    <n v="4"/>
    <n v="2"/>
    <n v="2"/>
    <n v="220"/>
    <n v="2015"/>
    <s v="1/1 Perry St"/>
    <s v="Moorabbin"/>
    <x v="7"/>
    <x v="2"/>
    <x v="7"/>
    <x v="0"/>
  </r>
  <r>
    <x v="174"/>
    <n v="1000000"/>
    <x v="0"/>
    <s v="Cunninghams"/>
    <s v="Auction"/>
    <n v="3070"/>
    <n v="3"/>
    <n v="1"/>
    <n v="1"/>
    <n v="440"/>
    <n v="1930"/>
    <s v="239 Victoria Rd"/>
    <s v="Northcote"/>
    <x v="10"/>
    <x v="1"/>
    <x v="7"/>
    <x v="0"/>
  </r>
  <r>
    <x v="174"/>
    <n v="1088000"/>
    <x v="0"/>
    <s v="Property Barons"/>
    <s v="Sale"/>
    <n v="3072"/>
    <n v="2"/>
    <n v="1"/>
    <n v="2"/>
    <n v="712"/>
    <m/>
    <s v="16 Josephine Gr"/>
    <s v="Preston"/>
    <x v="10"/>
    <x v="1"/>
    <x v="7"/>
    <x v="0"/>
  </r>
  <r>
    <x v="174"/>
    <n v="1350000"/>
    <x v="0"/>
    <s v="Cunninghams"/>
    <s v="Auction"/>
    <n v="3102"/>
    <n v="3"/>
    <n v="2"/>
    <n v="2"/>
    <n v="414"/>
    <n v="2005"/>
    <s v="1/50 Hartwood St"/>
    <s v="Kew East"/>
    <x v="14"/>
    <x v="2"/>
    <x v="7"/>
    <x v="0"/>
  </r>
  <r>
    <x v="174"/>
    <n v="1255000"/>
    <x v="0"/>
    <s v="Maxwells"/>
    <s v="Sale"/>
    <n v="3188"/>
    <n v="3"/>
    <n v="2"/>
    <n v="2"/>
    <n v="614"/>
    <m/>
    <s v="27 Charming St"/>
    <s v="Hampton East"/>
    <x v="15"/>
    <x v="2"/>
    <x v="7"/>
    <x v="0"/>
  </r>
  <r>
    <x v="174"/>
    <n v="1706000"/>
    <x v="0"/>
    <s v="Jones and Jones"/>
    <s v="Sale"/>
    <n v="3187"/>
    <n v="4"/>
    <n v="3"/>
    <n v="2"/>
    <n v="538"/>
    <m/>
    <s v="29 Cluden St"/>
    <s v="Brighton East"/>
    <x v="15"/>
    <x v="2"/>
    <x v="7"/>
    <x v="0"/>
  </r>
  <r>
    <x v="174"/>
    <n v="1460000"/>
    <x v="0"/>
    <s v="Property Barons"/>
    <s v="Sale"/>
    <n v="3079"/>
    <n v="4"/>
    <n v="1"/>
    <n v="2"/>
    <n v="605"/>
    <n v="1940"/>
    <s v="79 Marshall St"/>
    <s v="Ivanhoe"/>
    <x v="17"/>
    <x v="3"/>
    <x v="7"/>
    <x v="0"/>
  </r>
  <r>
    <x v="175"/>
    <n v="512000"/>
    <x v="1"/>
    <s v="Cunninghams"/>
    <s v="Sale"/>
    <n v="3121"/>
    <n v="2"/>
    <n v="1"/>
    <n v="1"/>
    <n v="0"/>
    <n v="1970"/>
    <s v="6/33 Goodwood St"/>
    <s v="Richmond"/>
    <x v="1"/>
    <x v="1"/>
    <x v="7"/>
    <x v="0"/>
  </r>
  <r>
    <x v="175"/>
    <n v="1125000"/>
    <x v="0"/>
    <s v="Metro Ladder"/>
    <s v="Sale"/>
    <n v="3121"/>
    <n v="2"/>
    <n v="1"/>
    <n v="0"/>
    <n v="103"/>
    <n v="1900"/>
    <s v="24 The Crofts"/>
    <s v="Richmond"/>
    <x v="1"/>
    <x v="1"/>
    <x v="7"/>
    <x v="0"/>
  </r>
  <r>
    <x v="175"/>
    <n v="358500"/>
    <x v="1"/>
    <s v="Flanders &amp; Fish"/>
    <s v="Sale"/>
    <n v="3046"/>
    <n v="3"/>
    <n v="1"/>
    <n v="1"/>
    <n v="0"/>
    <m/>
    <s v="5/4 Ethel St"/>
    <s v="Oak Park"/>
    <x v="3"/>
    <x v="1"/>
    <x v="7"/>
    <x v="0"/>
  </r>
  <r>
    <x v="175"/>
    <n v="860000"/>
    <x v="0"/>
    <s v="Jones and Jones"/>
    <s v="Auction"/>
    <n v="3056"/>
    <n v="2"/>
    <n v="1"/>
    <n v="0"/>
    <n v="153"/>
    <m/>
    <s v="26 Talbot St"/>
    <s v="Brunswick"/>
    <x v="3"/>
    <x v="1"/>
    <x v="7"/>
    <x v="0"/>
  </r>
  <r>
    <x v="175"/>
    <n v="1120000"/>
    <x v="0"/>
    <s v="Metro Ladder"/>
    <s v="Sale"/>
    <n v="3044"/>
    <n v="3"/>
    <n v="1"/>
    <n v="2"/>
    <n v="50"/>
    <n v="1950"/>
    <s v="9 Irvine St"/>
    <s v="Pascoe Vale"/>
    <x v="3"/>
    <x v="1"/>
    <x v="7"/>
    <x v="0"/>
  </r>
  <r>
    <x v="175"/>
    <n v="282000"/>
    <x v="1"/>
    <s v="Metro Ladder"/>
    <s v="Auction"/>
    <n v="3011"/>
    <n v="1"/>
    <n v="1"/>
    <n v="1"/>
    <n v="1783"/>
    <n v="1975"/>
    <s v="4/11 Nicholson St"/>
    <s v="Footscray"/>
    <x v="4"/>
    <x v="0"/>
    <x v="7"/>
    <x v="0"/>
  </r>
  <r>
    <x v="175"/>
    <n v="460000"/>
    <x v="0"/>
    <s v="Cunninghams"/>
    <s v="Auction"/>
    <n v="3032"/>
    <n v="3"/>
    <n v="2"/>
    <n v="1"/>
    <n v="95"/>
    <n v="2001"/>
    <s v="90 Blair St"/>
    <s v="Maribyrnong"/>
    <x v="4"/>
    <x v="0"/>
    <x v="7"/>
    <x v="0"/>
  </r>
  <r>
    <x v="175"/>
    <n v="822500"/>
    <x v="0"/>
    <s v="Cunninghams"/>
    <s v="Auction"/>
    <n v="3011"/>
    <n v="2"/>
    <n v="2"/>
    <n v="1"/>
    <n v="228"/>
    <n v="1930"/>
    <s v="5 Williamstown Rd"/>
    <s v="Seddon"/>
    <x v="4"/>
    <x v="0"/>
    <x v="7"/>
    <x v="0"/>
  </r>
  <r>
    <x v="175"/>
    <n v="1215000"/>
    <x v="0"/>
    <s v="Sanders"/>
    <s v="Sale"/>
    <n v="3032"/>
    <n v="4"/>
    <n v="3"/>
    <n v="4"/>
    <n v="613"/>
    <n v="1950"/>
    <s v="33 River St"/>
    <s v="Maribyrnong"/>
    <x v="4"/>
    <x v="0"/>
    <x v="7"/>
    <x v="0"/>
  </r>
  <r>
    <x v="175"/>
    <n v="380500"/>
    <x v="1"/>
    <s v="Cunninghams"/>
    <s v="Sale"/>
    <n v="3189"/>
    <n v="1"/>
    <n v="1"/>
    <n v="1"/>
    <n v="106"/>
    <n v="1990"/>
    <s v="6/1015 Nepean Hwy"/>
    <s v="Moorabbin"/>
    <x v="7"/>
    <x v="2"/>
    <x v="7"/>
    <x v="0"/>
  </r>
  <r>
    <x v="175"/>
    <n v="285000"/>
    <x v="1"/>
    <s v="Melbourne Homes"/>
    <s v="Sale"/>
    <n v="3016"/>
    <n v="1"/>
    <n v="1"/>
    <n v="1"/>
    <n v="0"/>
    <m/>
    <s v="10/68 Kororoit Creek Rd"/>
    <s v="Williamstown North"/>
    <x v="11"/>
    <x v="0"/>
    <x v="7"/>
    <x v="0"/>
  </r>
  <r>
    <x v="175"/>
    <n v="406000"/>
    <x v="1"/>
    <s v="Metro Ladder"/>
    <s v="Auction"/>
    <n v="3018"/>
    <n v="2"/>
    <n v="1"/>
    <n v="1"/>
    <n v="65"/>
    <m/>
    <s v="5/35 Grieve Pde"/>
    <s v="Altona"/>
    <x v="11"/>
    <x v="0"/>
    <x v="7"/>
    <x v="0"/>
  </r>
  <r>
    <x v="175"/>
    <n v="920000"/>
    <x v="0"/>
    <s v="Maxwells"/>
    <s v="Sale"/>
    <n v="3016"/>
    <n v="2"/>
    <n v="1"/>
    <n v="1"/>
    <n v="307"/>
    <m/>
    <s v="24 John St"/>
    <s v="Williamstown"/>
    <x v="11"/>
    <x v="0"/>
    <x v="7"/>
    <x v="0"/>
  </r>
  <r>
    <x v="175"/>
    <n v="1340000"/>
    <x v="0"/>
    <s v="Metro Ladder"/>
    <s v="Sale"/>
    <n v="3204"/>
    <n v="3"/>
    <n v="2"/>
    <n v="1"/>
    <n v="526"/>
    <n v="1910"/>
    <s v="4 Gordon St"/>
    <s v="Bentleigh"/>
    <x v="9"/>
    <x v="2"/>
    <x v="7"/>
    <x v="0"/>
  </r>
  <r>
    <x v="175"/>
    <n v="1420000"/>
    <x v="0"/>
    <s v="Metro Ladder"/>
    <s v="Sale"/>
    <n v="3163"/>
    <n v="3"/>
    <n v="2"/>
    <n v="2"/>
    <n v="554"/>
    <m/>
    <s v="33 McLaurin Rd"/>
    <s v="Carnegie"/>
    <x v="9"/>
    <x v="2"/>
    <x v="7"/>
    <x v="0"/>
  </r>
  <r>
    <x v="175"/>
    <n v="400000"/>
    <x v="1"/>
    <s v="Cunninghams"/>
    <s v="Auction"/>
    <n v="3078"/>
    <n v="2"/>
    <n v="1"/>
    <n v="1"/>
    <n v="0"/>
    <n v="1970"/>
    <s v="7/223 Station St"/>
    <s v="Fairfield"/>
    <x v="10"/>
    <x v="1"/>
    <x v="7"/>
    <x v="0"/>
  </r>
  <r>
    <x v="175"/>
    <n v="607500"/>
    <x v="0"/>
    <s v="Property Barons"/>
    <s v="Sale"/>
    <n v="3083"/>
    <n v="3"/>
    <n v="2"/>
    <n v="1"/>
    <n v="468"/>
    <n v="1970"/>
    <s v="93 The Fairway"/>
    <s v="Kingsbury"/>
    <x v="10"/>
    <x v="1"/>
    <x v="7"/>
    <x v="0"/>
  </r>
  <r>
    <x v="175"/>
    <n v="668000"/>
    <x v="0"/>
    <s v="Property Barons"/>
    <s v="Sale"/>
    <n v="3073"/>
    <n v="3"/>
    <n v="2"/>
    <n v="1"/>
    <n v="618"/>
    <n v="1965"/>
    <s v="18 Elizabeth Ct"/>
    <s v="Reservoir"/>
    <x v="10"/>
    <x v="1"/>
    <x v="7"/>
    <x v="0"/>
  </r>
  <r>
    <x v="175"/>
    <n v="2825000"/>
    <x v="0"/>
    <s v="Jones and Jones"/>
    <s v="Auction"/>
    <n v="3146"/>
    <n v="5"/>
    <n v="4"/>
    <n v="4"/>
    <n v="802"/>
    <n v="2013"/>
    <s v="116 High St"/>
    <s v="Glen Iris"/>
    <x v="14"/>
    <x v="2"/>
    <x v="7"/>
    <x v="0"/>
  </r>
  <r>
    <x v="175"/>
    <n v="705000"/>
    <x v="2"/>
    <s v="Property Barons"/>
    <s v="Sale"/>
    <n v="3084"/>
    <n v="2"/>
    <n v="1"/>
    <n v="1"/>
    <n v="182"/>
    <n v="1973"/>
    <s v="4/51 Yarra St"/>
    <s v="Heidelberg"/>
    <x v="17"/>
    <x v="3"/>
    <x v="7"/>
    <x v="0"/>
  </r>
  <r>
    <x v="175"/>
    <n v="838000"/>
    <x v="0"/>
    <s v="Property Barons"/>
    <s v="Sale"/>
    <n v="3087"/>
    <n v="3"/>
    <n v="1"/>
    <n v="2"/>
    <n v="828"/>
    <m/>
    <s v="36 Powley Pde"/>
    <s v="Watsonia"/>
    <x v="17"/>
    <x v="1"/>
    <x v="7"/>
    <x v="0"/>
  </r>
  <r>
    <x v="176"/>
    <n v="461000"/>
    <x v="1"/>
    <s v="Jones and Jones"/>
    <s v="Auction"/>
    <n v="3066"/>
    <n v="1"/>
    <n v="1"/>
    <n v="1"/>
    <n v="0"/>
    <m/>
    <s v="15/78 Oxford St"/>
    <s v="Collingwood"/>
    <x v="1"/>
    <x v="1"/>
    <x v="7"/>
    <x v="0"/>
  </r>
  <r>
    <x v="176"/>
    <n v="827000"/>
    <x v="1"/>
    <s v="Metro Ladder"/>
    <s v="Sale"/>
    <n v="3141"/>
    <n v="2"/>
    <n v="2"/>
    <n v="2"/>
    <n v="17200"/>
    <n v="2000"/>
    <s v="504/79 River St"/>
    <s v="South Yarra"/>
    <x v="12"/>
    <x v="2"/>
    <x v="7"/>
    <x v="0"/>
  </r>
  <r>
    <x v="176"/>
    <n v="2250000"/>
    <x v="0"/>
    <s v="Cunninghams"/>
    <s v="Sale"/>
    <n v="3143"/>
    <n v="3"/>
    <n v="3"/>
    <n v="1"/>
    <n v="301"/>
    <m/>
    <s v="42 Rose St"/>
    <s v="Armadale"/>
    <x v="12"/>
    <x v="2"/>
    <x v="7"/>
    <x v="0"/>
  </r>
  <r>
    <x v="176"/>
    <n v="2960000"/>
    <x v="0"/>
    <s v="Cunninghams"/>
    <s v="Sale"/>
    <n v="3145"/>
    <n v="4"/>
    <n v="2"/>
    <n v="4"/>
    <n v="798"/>
    <m/>
    <s v="18 Grant St"/>
    <s v="Malvern East"/>
    <x v="12"/>
    <x v="2"/>
    <x v="7"/>
    <x v="0"/>
  </r>
  <r>
    <x v="176"/>
    <n v="1690000"/>
    <x v="0"/>
    <s v="Jones and Jones"/>
    <s v="Auction"/>
    <n v="3206"/>
    <n v="2"/>
    <n v="1"/>
    <n v="1"/>
    <n v="145"/>
    <m/>
    <s v="15 McGregor St"/>
    <s v="Middle Park"/>
    <x v="5"/>
    <x v="2"/>
    <x v="7"/>
    <x v="0"/>
  </r>
  <r>
    <x v="176"/>
    <n v="650000"/>
    <x v="1"/>
    <s v="Metro Ladder"/>
    <s v="Auction"/>
    <n v="3039"/>
    <n v="3"/>
    <n v="1"/>
    <n v="1"/>
    <n v="0"/>
    <m/>
    <s v="13/9 The Strand"/>
    <s v="Moonee Ponds"/>
    <x v="8"/>
    <x v="0"/>
    <x v="7"/>
    <x v="0"/>
  </r>
  <r>
    <x v="176"/>
    <n v="667000"/>
    <x v="1"/>
    <s v="Cunninghams"/>
    <s v="Sale"/>
    <n v="3040"/>
    <n v="2"/>
    <n v="1"/>
    <n v="1"/>
    <n v="206"/>
    <m/>
    <s v="1/139 Roberts St"/>
    <s v="Essendon"/>
    <x v="8"/>
    <x v="0"/>
    <x v="7"/>
    <x v="0"/>
  </r>
  <r>
    <x v="176"/>
    <n v="491000"/>
    <x v="1"/>
    <s v="Cunninghams"/>
    <s v="Auction"/>
    <n v="3051"/>
    <n v="1"/>
    <n v="1"/>
    <n v="1"/>
    <n v="0"/>
    <m/>
    <s v="208/150 Peel St"/>
    <s v="North Melbourne"/>
    <x v="13"/>
    <x v="1"/>
    <x v="7"/>
    <x v="0"/>
  </r>
  <r>
    <x v="176"/>
    <n v="1010000"/>
    <x v="0"/>
    <s v="Cunninghams"/>
    <s v="Sale"/>
    <n v="3032"/>
    <n v="3"/>
    <n v="1"/>
    <n v="1"/>
    <n v="594"/>
    <n v="1940"/>
    <s v="34 MacEdon St"/>
    <s v="Maribyrnong"/>
    <x v="4"/>
    <x v="0"/>
    <x v="7"/>
    <x v="0"/>
  </r>
  <r>
    <x v="176"/>
    <n v="1150000"/>
    <x v="0"/>
    <s v="Cunninghams"/>
    <s v="Auction"/>
    <n v="3032"/>
    <n v="5"/>
    <n v="3"/>
    <n v="2"/>
    <n v="446"/>
    <n v="2002"/>
    <s v="4 Platypus Ct"/>
    <s v="Maribyrnong"/>
    <x v="4"/>
    <x v="0"/>
    <x v="7"/>
    <x v="0"/>
  </r>
  <r>
    <x v="176"/>
    <n v="1150000"/>
    <x v="0"/>
    <s v="Metro Ladder"/>
    <s v="Sale"/>
    <n v="3013"/>
    <n v="4"/>
    <n v="2"/>
    <n v="2"/>
    <n v="482"/>
    <m/>
    <s v="136 Hyde St"/>
    <s v="Yarraville"/>
    <x v="4"/>
    <x v="0"/>
    <x v="7"/>
    <x v="0"/>
  </r>
  <r>
    <x v="176"/>
    <n v="1200000"/>
    <x v="0"/>
    <s v="Jones and Jones"/>
    <s v="Sale"/>
    <n v="3107"/>
    <n v="3"/>
    <n v="1"/>
    <n v="2"/>
    <n v="730"/>
    <n v="1960"/>
    <s v="8 Corroboree Pl"/>
    <s v="Templestowe Lower"/>
    <x v="16"/>
    <x v="3"/>
    <x v="7"/>
    <x v="0"/>
  </r>
  <r>
    <x v="176"/>
    <n v="640000"/>
    <x v="1"/>
    <s v="Flanders &amp; Fish"/>
    <s v="Sale"/>
    <n v="3163"/>
    <n v="2"/>
    <n v="1"/>
    <n v="1"/>
    <n v="1784"/>
    <n v="1970"/>
    <s v="1/205 Grange Rd"/>
    <s v="Glen Huntly"/>
    <x v="9"/>
    <x v="2"/>
    <x v="7"/>
    <x v="0"/>
  </r>
  <r>
    <x v="176"/>
    <n v="216000"/>
    <x v="1"/>
    <s v="Metro Ladder"/>
    <s v="Sale"/>
    <n v="3073"/>
    <n v="1"/>
    <n v="1"/>
    <n v="1"/>
    <n v="0"/>
    <n v="1970"/>
    <s v="1/164 Leamington St"/>
    <s v="Reservoir"/>
    <x v="10"/>
    <x v="1"/>
    <x v="7"/>
    <x v="0"/>
  </r>
  <r>
    <x v="176"/>
    <n v="486000"/>
    <x v="1"/>
    <s v="Cunninghams"/>
    <s v="Sale"/>
    <n v="3071"/>
    <n v="2"/>
    <n v="1"/>
    <n v="1"/>
    <n v="0"/>
    <n v="1960"/>
    <s v="4/85 St David St"/>
    <s v="Thornbury"/>
    <x v="10"/>
    <x v="1"/>
    <x v="7"/>
    <x v="0"/>
  </r>
  <r>
    <x v="176"/>
    <n v="751000"/>
    <x v="1"/>
    <s v="Zimmerman"/>
    <s v="Sale"/>
    <n v="3122"/>
    <n v="2"/>
    <n v="1"/>
    <n v="1"/>
    <n v="711"/>
    <m/>
    <s v="1/3 Clovelly Ct"/>
    <s v="Hawthorn"/>
    <x v="14"/>
    <x v="2"/>
    <x v="7"/>
    <x v="0"/>
  </r>
  <r>
    <x v="176"/>
    <n v="1472000"/>
    <x v="2"/>
    <s v="Property Barons"/>
    <s v="Sale"/>
    <n v="3103"/>
    <n v="3"/>
    <n v="2"/>
    <n v="2"/>
    <n v="306"/>
    <n v="1995"/>
    <s v="1/32 Yerrin St"/>
    <s v="Balwyn"/>
    <x v="14"/>
    <x v="2"/>
    <x v="7"/>
    <x v="0"/>
  </r>
  <r>
    <x v="176"/>
    <n v="2770000"/>
    <x v="0"/>
    <s v="Cunninghams"/>
    <s v="Sale"/>
    <n v="3101"/>
    <n v="3"/>
    <n v="3"/>
    <n v="4"/>
    <n v="1197"/>
    <n v="1927"/>
    <s v="419 Barkers Rd"/>
    <s v="Kew"/>
    <x v="14"/>
    <x v="2"/>
    <x v="7"/>
    <x v="0"/>
  </r>
  <r>
    <x v="176"/>
    <n v="692000"/>
    <x v="1"/>
    <s v="Jones and Jones"/>
    <s v="Sale"/>
    <n v="3187"/>
    <n v="2"/>
    <n v="1"/>
    <n v="1"/>
    <n v="74"/>
    <n v="1960"/>
    <s v="3/127 Dendy St"/>
    <s v="Brighton East"/>
    <x v="15"/>
    <x v="2"/>
    <x v="7"/>
    <x v="0"/>
  </r>
  <r>
    <x v="176"/>
    <n v="3200000"/>
    <x v="0"/>
    <s v="Maxwells"/>
    <s v="Auction"/>
    <n v="3188"/>
    <n v="4"/>
    <n v="3"/>
    <n v="3"/>
    <n v="760"/>
    <n v="1920"/>
    <s v="4 Bendigo St"/>
    <s v="Hampton"/>
    <x v="15"/>
    <x v="2"/>
    <x v="7"/>
    <x v="0"/>
  </r>
  <r>
    <x v="176"/>
    <n v="860000"/>
    <x v="0"/>
    <s v="Property Barons"/>
    <s v="Sale"/>
    <n v="3084"/>
    <n v="3"/>
    <n v="1"/>
    <n v="2"/>
    <n v="583"/>
    <m/>
    <s v="68 Finlayson St"/>
    <s v="Rosanna"/>
    <x v="17"/>
    <x v="3"/>
    <x v="7"/>
    <x v="0"/>
  </r>
  <r>
    <x v="176"/>
    <n v="1020000"/>
    <x v="0"/>
    <s v="Property Barons"/>
    <s v="Auction"/>
    <n v="3084"/>
    <n v="3"/>
    <n v="1"/>
    <n v="2"/>
    <n v="927"/>
    <n v="1960"/>
    <s v="109 Ellesmere Pde"/>
    <s v="Rosanna"/>
    <x v="17"/>
    <x v="3"/>
    <x v="7"/>
    <x v="0"/>
  </r>
  <r>
    <x v="177"/>
    <n v="342000"/>
    <x v="1"/>
    <s v="Jones and Jones"/>
    <s v="Sale"/>
    <n v="3121"/>
    <n v="1"/>
    <n v="1"/>
    <n v="1"/>
    <n v="0"/>
    <n v="1970"/>
    <s v="5/285 Punt Rd"/>
    <s v="Richmond"/>
    <x v="1"/>
    <x v="1"/>
    <x v="7"/>
    <x v="0"/>
  </r>
  <r>
    <x v="177"/>
    <n v="937000"/>
    <x v="0"/>
    <s v="Cunninghams"/>
    <s v="Sale"/>
    <n v="3121"/>
    <n v="2"/>
    <n v="1"/>
    <n v="1"/>
    <n v="125"/>
    <n v="1950"/>
    <s v="24 Butler St"/>
    <s v="Richmond"/>
    <x v="1"/>
    <x v="1"/>
    <x v="7"/>
    <x v="0"/>
  </r>
  <r>
    <x v="177"/>
    <n v="1040000"/>
    <x v="1"/>
    <s v="Jones and Jones"/>
    <s v="Sale"/>
    <n v="3121"/>
    <n v="2"/>
    <n v="2"/>
    <n v="2"/>
    <n v="0"/>
    <n v="2013"/>
    <s v="503/6 Lord St"/>
    <s v="Richmond"/>
    <x v="1"/>
    <x v="1"/>
    <x v="7"/>
    <x v="0"/>
  </r>
  <r>
    <x v="177"/>
    <n v="520000"/>
    <x v="1"/>
    <s v="Cunninghams"/>
    <s v="Auction"/>
    <n v="3182"/>
    <n v="2"/>
    <n v="1"/>
    <n v="1"/>
    <n v="1034"/>
    <n v="1950"/>
    <s v="3/19 Herbert St"/>
    <s v="St Kilda"/>
    <x v="5"/>
    <x v="2"/>
    <x v="7"/>
    <x v="0"/>
  </r>
  <r>
    <x v="177"/>
    <n v="434000"/>
    <x v="1"/>
    <s v="Cunninghams"/>
    <s v="Sale"/>
    <n v="3058"/>
    <n v="2"/>
    <n v="1"/>
    <n v="1"/>
    <n v="0"/>
    <n v="1965"/>
    <s v="8/6 McKay St"/>
    <s v="Coburg"/>
    <x v="3"/>
    <x v="1"/>
    <x v="7"/>
    <x v="0"/>
  </r>
  <r>
    <x v="177"/>
    <n v="685500"/>
    <x v="0"/>
    <s v="Metro Ladder"/>
    <s v="Auction"/>
    <n v="3046"/>
    <n v="3"/>
    <n v="1"/>
    <n v="2"/>
    <n v="724"/>
    <n v="1970"/>
    <s v="29 Sutherland St"/>
    <s v="Hadfield"/>
    <x v="3"/>
    <x v="1"/>
    <x v="7"/>
    <x v="0"/>
  </r>
  <r>
    <x v="177"/>
    <n v="1030000"/>
    <x v="0"/>
    <s v="Sanders"/>
    <s v="Sale"/>
    <n v="3058"/>
    <n v="3"/>
    <n v="1"/>
    <n v="1"/>
    <n v="404"/>
    <m/>
    <s v="3 Phillips St"/>
    <s v="Coburg"/>
    <x v="3"/>
    <x v="1"/>
    <x v="7"/>
    <x v="0"/>
  </r>
  <r>
    <x v="177"/>
    <n v="978000"/>
    <x v="0"/>
    <s v="Cunninghams"/>
    <s v="Sale"/>
    <n v="3042"/>
    <n v="4"/>
    <n v="3"/>
    <n v="2"/>
    <n v="532"/>
    <m/>
    <s v="34 Moorna Dr"/>
    <s v="Airport West"/>
    <x v="8"/>
    <x v="0"/>
    <x v="7"/>
    <x v="0"/>
  </r>
  <r>
    <x v="177"/>
    <n v="820000"/>
    <x v="0"/>
    <s v="Metro Ladder"/>
    <s v="Sale"/>
    <n v="3012"/>
    <n v="3"/>
    <n v="2"/>
    <n v="2"/>
    <n v="335"/>
    <m/>
    <s v="116 Essex St"/>
    <s v="West Footscray"/>
    <x v="4"/>
    <x v="0"/>
    <x v="7"/>
    <x v="0"/>
  </r>
  <r>
    <x v="177"/>
    <n v="1300000"/>
    <x v="0"/>
    <s v="Jones and Jones"/>
    <s v="Sale"/>
    <n v="3189"/>
    <n v="4"/>
    <n v="3"/>
    <n v="2"/>
    <n v="743"/>
    <n v="1973"/>
    <s v="2 Margaret St"/>
    <s v="Moorabbin"/>
    <x v="7"/>
    <x v="2"/>
    <x v="7"/>
    <x v="0"/>
  </r>
  <r>
    <x v="177"/>
    <n v="895000"/>
    <x v="0"/>
    <s v="Sanders"/>
    <s v="Auction"/>
    <n v="3016"/>
    <n v="2"/>
    <n v="2"/>
    <n v="1"/>
    <n v="193"/>
    <m/>
    <s v="18 James St"/>
    <s v="Williamstown"/>
    <x v="11"/>
    <x v="0"/>
    <x v="7"/>
    <x v="0"/>
  </r>
  <r>
    <x v="177"/>
    <n v="1836000"/>
    <x v="0"/>
    <s v="Metro Ladder"/>
    <s v="Sale"/>
    <n v="3204"/>
    <n v="5"/>
    <n v="3"/>
    <n v="4"/>
    <n v="464"/>
    <m/>
    <s v="9 Ruby St"/>
    <s v="Ormond"/>
    <x v="9"/>
    <x v="2"/>
    <x v="7"/>
    <x v="0"/>
  </r>
  <r>
    <x v="177"/>
    <n v="910000"/>
    <x v="0"/>
    <s v="Jones and Jones"/>
    <s v="Sale"/>
    <n v="3070"/>
    <n v="2"/>
    <n v="1"/>
    <n v="1"/>
    <n v="150"/>
    <n v="1995"/>
    <s v="51 Beavers Rd"/>
    <s v="Northcote"/>
    <x v="10"/>
    <x v="1"/>
    <x v="7"/>
    <x v="0"/>
  </r>
  <r>
    <x v="177"/>
    <n v="1080000"/>
    <x v="0"/>
    <s v="Cunninghams"/>
    <s v="Sale"/>
    <n v="3070"/>
    <n v="3"/>
    <n v="1"/>
    <n v="1"/>
    <n v="348"/>
    <n v="1910"/>
    <s v="3 Atkinson St"/>
    <s v="Northcote"/>
    <x v="10"/>
    <x v="1"/>
    <x v="7"/>
    <x v="0"/>
  </r>
  <r>
    <x v="177"/>
    <n v="580000"/>
    <x v="0"/>
    <s v="Flanders &amp; Fish"/>
    <s v="Sale"/>
    <n v="3020"/>
    <n v="3"/>
    <n v="1"/>
    <n v="1"/>
    <n v="469"/>
    <m/>
    <s v="158 Morris St"/>
    <s v="Sunshine"/>
    <x v="0"/>
    <x v="0"/>
    <x v="7"/>
    <x v="0"/>
  </r>
  <r>
    <x v="177"/>
    <n v="1001000"/>
    <x v="0"/>
    <s v="Maxwells"/>
    <s v="Sale"/>
    <n v="3020"/>
    <n v="4"/>
    <n v="2"/>
    <n v="2"/>
    <n v="581"/>
    <m/>
    <s v="5 Jessie St"/>
    <s v="Sunshine"/>
    <x v="0"/>
    <x v="0"/>
    <x v="7"/>
    <x v="0"/>
  </r>
  <r>
    <x v="177"/>
    <n v="2410000"/>
    <x v="0"/>
    <s v="Flanders &amp; Fish"/>
    <s v="Sale"/>
    <n v="3103"/>
    <n v="4"/>
    <n v="2"/>
    <n v="1"/>
    <n v="685"/>
    <n v="1940"/>
    <s v="27 Metung St"/>
    <s v="Balwyn"/>
    <x v="14"/>
    <x v="2"/>
    <x v="7"/>
    <x v="0"/>
  </r>
  <r>
    <x v="177"/>
    <n v="1720000"/>
    <x v="0"/>
    <s v="Property Barons"/>
    <s v="Sale"/>
    <n v="3079"/>
    <n v="4"/>
    <n v="2"/>
    <n v="3"/>
    <n v="631"/>
    <n v="1935"/>
    <s v="3 Scotts Pde"/>
    <s v="Ivanhoe"/>
    <x v="17"/>
    <x v="3"/>
    <x v="7"/>
    <x v="0"/>
  </r>
  <r>
    <x v="178"/>
    <n v="1300000"/>
    <x v="0"/>
    <s v="Cunninghams"/>
    <s v="Auction"/>
    <n v="3068"/>
    <n v="3"/>
    <n v="1"/>
    <n v="1"/>
    <n v="203"/>
    <n v="1890"/>
    <s v="191 Scotchmer St"/>
    <s v="Fitzroy North"/>
    <x v="1"/>
    <x v="1"/>
    <x v="7"/>
    <x v="0"/>
  </r>
  <r>
    <x v="178"/>
    <n v="280000"/>
    <x v="1"/>
    <s v="Metro Ladder"/>
    <s v="Auction"/>
    <n v="3143"/>
    <n v="1"/>
    <n v="1"/>
    <n v="1"/>
    <n v="0"/>
    <n v="1975"/>
    <s v="15/405 Dandenong Rd"/>
    <s v="Armadale"/>
    <x v="12"/>
    <x v="2"/>
    <x v="7"/>
    <x v="0"/>
  </r>
  <r>
    <x v="178"/>
    <n v="1675000"/>
    <x v="0"/>
    <s v="Melbourne Homes"/>
    <s v="Auction"/>
    <n v="3145"/>
    <n v="4"/>
    <n v="2"/>
    <n v="4"/>
    <n v="727"/>
    <m/>
    <s v="375 Waverley Rd"/>
    <s v="Malvern East"/>
    <x v="12"/>
    <x v="2"/>
    <x v="7"/>
    <x v="0"/>
  </r>
  <r>
    <x v="178"/>
    <n v="360000"/>
    <x v="1"/>
    <s v="Property Barons"/>
    <s v="Auction"/>
    <n v="3044"/>
    <n v="2"/>
    <n v="1"/>
    <n v="1"/>
    <n v="119"/>
    <m/>
    <s v="1/12 Pascoe St"/>
    <s v="Pascoe Vale"/>
    <x v="3"/>
    <x v="1"/>
    <x v="7"/>
    <x v="0"/>
  </r>
  <r>
    <x v="178"/>
    <n v="622500"/>
    <x v="0"/>
    <s v="Property Barons"/>
    <s v="Sale"/>
    <n v="3041"/>
    <n v="3"/>
    <n v="2"/>
    <n v="2"/>
    <n v="254"/>
    <n v="2004"/>
    <s v="2/13 Fenacre St"/>
    <s v="Strathmore"/>
    <x v="8"/>
    <x v="0"/>
    <x v="7"/>
    <x v="0"/>
  </r>
  <r>
    <x v="178"/>
    <n v="830000"/>
    <x v="0"/>
    <s v="Flanders &amp; Fish"/>
    <s v="Sale"/>
    <n v="3033"/>
    <n v="4"/>
    <n v="2"/>
    <n v="2"/>
    <n v="686"/>
    <n v="1995"/>
    <s v="23 Chappell Pl"/>
    <s v="Keilor East"/>
    <x v="8"/>
    <x v="0"/>
    <x v="7"/>
    <x v="0"/>
  </r>
  <r>
    <x v="178"/>
    <n v="832000"/>
    <x v="0"/>
    <s v="Jones and Jones"/>
    <s v="Sale"/>
    <n v="3039"/>
    <n v="3"/>
    <n v="2"/>
    <n v="2"/>
    <n v="214"/>
    <n v="1997"/>
    <s v="1/31 Holberg St"/>
    <s v="Moonee Ponds"/>
    <x v="8"/>
    <x v="0"/>
    <x v="7"/>
    <x v="0"/>
  </r>
  <r>
    <x v="178"/>
    <n v="1115000"/>
    <x v="0"/>
    <s v="Property Barons"/>
    <s v="Sale"/>
    <n v="3040"/>
    <n v="3"/>
    <n v="1"/>
    <n v="1"/>
    <n v="688"/>
    <n v="1950"/>
    <s v="53 Clydebank Rd"/>
    <s v="Essendon West"/>
    <x v="8"/>
    <x v="0"/>
    <x v="7"/>
    <x v="0"/>
  </r>
  <r>
    <x v="178"/>
    <n v="680000"/>
    <x v="1"/>
    <s v="Flanders &amp; Fish"/>
    <s v="Sale"/>
    <n v="3000"/>
    <n v="1"/>
    <n v="1"/>
    <n v="2"/>
    <n v="0"/>
    <n v="1965"/>
    <s v="33/300 King St"/>
    <s v="Melbourne"/>
    <x v="13"/>
    <x v="1"/>
    <x v="7"/>
    <x v="0"/>
  </r>
  <r>
    <x v="178"/>
    <n v="890000"/>
    <x v="0"/>
    <s v="Jones and Jones"/>
    <s v="Auction"/>
    <n v="3013"/>
    <n v="2"/>
    <n v="1"/>
    <n v="2"/>
    <n v="471"/>
    <n v="1950"/>
    <s v="6 Sanderson St"/>
    <s v="Yarraville"/>
    <x v="4"/>
    <x v="0"/>
    <x v="7"/>
    <x v="0"/>
  </r>
  <r>
    <x v="178"/>
    <n v="1005000"/>
    <x v="2"/>
    <s v="Jones and Jones"/>
    <s v="Auction"/>
    <n v="3165"/>
    <n v="4"/>
    <n v="2"/>
    <n v="2"/>
    <n v="296"/>
    <n v="2006"/>
    <s v="11b Lilac St"/>
    <s v="Bentleigh East"/>
    <x v="9"/>
    <x v="2"/>
    <x v="7"/>
    <x v="0"/>
  </r>
  <r>
    <x v="178"/>
    <n v="1170000"/>
    <x v="1"/>
    <s v="Jones and Jones"/>
    <s v="Sale"/>
    <n v="3163"/>
    <n v="3"/>
    <n v="1"/>
    <n v="2"/>
    <n v="0"/>
    <n v="1925"/>
    <s v="1/38 Neville St"/>
    <s v="Carnegie"/>
    <x v="9"/>
    <x v="2"/>
    <x v="7"/>
    <x v="0"/>
  </r>
  <r>
    <x v="178"/>
    <n v="1405000"/>
    <x v="0"/>
    <s v="Jones and Jones"/>
    <s v="Sale"/>
    <n v="3165"/>
    <n v="3"/>
    <n v="1"/>
    <n v="1"/>
    <n v="764"/>
    <m/>
    <s v="23 Gardeners Rd"/>
    <s v="Bentleigh East"/>
    <x v="9"/>
    <x v="2"/>
    <x v="7"/>
    <x v="0"/>
  </r>
  <r>
    <x v="178"/>
    <n v="380000"/>
    <x v="1"/>
    <s v="Property Barons"/>
    <s v="Auction"/>
    <n v="3073"/>
    <n v="2"/>
    <n v="1"/>
    <n v="1"/>
    <n v="220"/>
    <n v="2011"/>
    <s v="3/7 Mattea Ct"/>
    <s v="Reservoir"/>
    <x v="10"/>
    <x v="1"/>
    <x v="7"/>
    <x v="0"/>
  </r>
  <r>
    <x v="178"/>
    <n v="1050000"/>
    <x v="0"/>
    <s v="Cunninghams"/>
    <s v="Sale"/>
    <n v="3072"/>
    <n v="3"/>
    <n v="2"/>
    <n v="1"/>
    <n v="453"/>
    <n v="1948"/>
    <s v="29 Hope St"/>
    <s v="Preston"/>
    <x v="10"/>
    <x v="1"/>
    <x v="7"/>
    <x v="0"/>
  </r>
  <r>
    <x v="178"/>
    <n v="500000"/>
    <x v="0"/>
    <s v="Metro Ladder"/>
    <s v="Auction"/>
    <n v="3021"/>
    <n v="4"/>
    <n v="1"/>
    <n v="2"/>
    <n v="574"/>
    <n v="1985"/>
    <s v="26 Calverton Rd"/>
    <s v="Kealba"/>
    <x v="0"/>
    <x v="0"/>
    <x v="7"/>
    <x v="0"/>
  </r>
  <r>
    <x v="178"/>
    <n v="526000"/>
    <x v="1"/>
    <s v="Metro Ladder"/>
    <s v="Sale"/>
    <n v="3103"/>
    <n v="2"/>
    <n v="1"/>
    <n v="1"/>
    <n v="0"/>
    <n v="1960"/>
    <s v="1/252 Union Rd"/>
    <s v="Balwyn"/>
    <x v="14"/>
    <x v="2"/>
    <x v="7"/>
    <x v="0"/>
  </r>
  <r>
    <x v="178"/>
    <n v="1741000"/>
    <x v="0"/>
    <s v="Cunninghams"/>
    <s v="Sale"/>
    <n v="3122"/>
    <n v="3"/>
    <n v="1"/>
    <n v="1"/>
    <n v="383"/>
    <n v="1910"/>
    <s v="6 Salisbury Gr"/>
    <s v="Hawthorn"/>
    <x v="14"/>
    <x v="2"/>
    <x v="7"/>
    <x v="0"/>
  </r>
  <r>
    <x v="178"/>
    <n v="2000000"/>
    <x v="0"/>
    <s v="Property Barons"/>
    <s v="Auction"/>
    <n v="3124"/>
    <n v="4"/>
    <n v="3"/>
    <n v="4"/>
    <n v="697"/>
    <n v="1980"/>
    <s v="532 Burke Rd"/>
    <s v="Camberwell"/>
    <x v="14"/>
    <x v="2"/>
    <x v="7"/>
    <x v="0"/>
  </r>
  <r>
    <x v="179"/>
    <n v="1300000"/>
    <x v="0"/>
    <s v="Flanders &amp; Fish"/>
    <s v="Auction"/>
    <n v="3127"/>
    <n v="4"/>
    <n v="2"/>
    <n v="2"/>
    <n v="809"/>
    <n v="1950"/>
    <s v="255 Elgar Rd"/>
    <s v="Surrey Hills"/>
    <x v="2"/>
    <x v="2"/>
    <x v="7"/>
    <x v="0"/>
  </r>
  <r>
    <x v="179"/>
    <n v="1670000"/>
    <x v="0"/>
    <s v="Property Barons"/>
    <s v="Sale"/>
    <n v="3128"/>
    <n v="4"/>
    <n v="4"/>
    <n v="4"/>
    <n v="707"/>
    <n v="1926"/>
    <s v="33 Pendle St"/>
    <s v="Box Hill"/>
    <x v="2"/>
    <x v="3"/>
    <x v="7"/>
    <x v="0"/>
  </r>
  <r>
    <x v="179"/>
    <n v="1300000"/>
    <x v="0"/>
    <s v="Cunninghams"/>
    <s v="Sale"/>
    <n v="3145"/>
    <n v="3"/>
    <n v="2"/>
    <n v="2"/>
    <n v="323"/>
    <m/>
    <s v="61a Paxton St"/>
    <s v="Malvern East"/>
    <x v="12"/>
    <x v="2"/>
    <x v="7"/>
    <x v="0"/>
  </r>
  <r>
    <x v="179"/>
    <n v="1550000"/>
    <x v="0"/>
    <s v="Jones and Jones"/>
    <s v="Auction"/>
    <n v="3145"/>
    <n v="4"/>
    <n v="2"/>
    <n v="4"/>
    <n v="848"/>
    <n v="1970"/>
    <s v="15 Alma St"/>
    <s v="Malvern East"/>
    <x v="12"/>
    <x v="2"/>
    <x v="7"/>
    <x v="0"/>
  </r>
  <r>
    <x v="179"/>
    <n v="2110000"/>
    <x v="0"/>
    <s v="Metro Ladder"/>
    <s v="Auction"/>
    <n v="3145"/>
    <n v="4"/>
    <n v="2"/>
    <n v="2"/>
    <n v="645"/>
    <m/>
    <s v="11 Hillard St"/>
    <s v="Malvern East"/>
    <x v="12"/>
    <x v="2"/>
    <x v="7"/>
    <x v="0"/>
  </r>
  <r>
    <x v="179"/>
    <n v="1800000"/>
    <x v="0"/>
    <s v="Maxwells"/>
    <s v="Auction"/>
    <n v="3206"/>
    <n v="3"/>
    <n v="1"/>
    <n v="1"/>
    <n v="253"/>
    <m/>
    <s v="3 Herbert St"/>
    <s v="Albert Park"/>
    <x v="5"/>
    <x v="2"/>
    <x v="7"/>
    <x v="0"/>
  </r>
  <r>
    <x v="179"/>
    <n v="532000"/>
    <x v="2"/>
    <s v="Cunninghams"/>
    <s v="Sale"/>
    <n v="3043"/>
    <n v="3"/>
    <n v="2"/>
    <n v="1"/>
    <n v="149"/>
    <n v="2005"/>
    <s v="31 Seggan Cir"/>
    <s v="Gowanbrae"/>
    <x v="3"/>
    <x v="0"/>
    <x v="7"/>
    <x v="0"/>
  </r>
  <r>
    <x v="179"/>
    <n v="599000"/>
    <x v="0"/>
    <s v="Cunninghams"/>
    <s v="Auction"/>
    <n v="3044"/>
    <n v="3"/>
    <n v="1"/>
    <n v="1"/>
    <n v="534"/>
    <n v="1950"/>
    <s v="217 Sussex St"/>
    <s v="Pascoe Vale"/>
    <x v="3"/>
    <x v="1"/>
    <x v="7"/>
    <x v="0"/>
  </r>
  <r>
    <x v="179"/>
    <n v="700000"/>
    <x v="0"/>
    <s v="Property Barons"/>
    <s v="Sale"/>
    <n v="3046"/>
    <n v="4"/>
    <n v="2"/>
    <n v="2"/>
    <n v="700"/>
    <n v="1950"/>
    <s v="115 West St"/>
    <s v="Hadfield"/>
    <x v="3"/>
    <x v="1"/>
    <x v="7"/>
    <x v="0"/>
  </r>
  <r>
    <x v="179"/>
    <n v="981000"/>
    <x v="0"/>
    <s v="Cunninghams"/>
    <s v="Sale"/>
    <n v="3058"/>
    <n v="2"/>
    <n v="1"/>
    <n v="1"/>
    <n v="263"/>
    <n v="1910"/>
    <s v="29 Hardwick St"/>
    <s v="Coburg"/>
    <x v="3"/>
    <x v="1"/>
    <x v="7"/>
    <x v="0"/>
  </r>
  <r>
    <x v="179"/>
    <n v="1100000"/>
    <x v="0"/>
    <s v="Metro Ladder"/>
    <s v="Auction"/>
    <n v="3039"/>
    <n v="3"/>
    <n v="1"/>
    <n v="2"/>
    <n v="572"/>
    <m/>
    <s v="112 Dean St"/>
    <s v="Moonee Ponds"/>
    <x v="8"/>
    <x v="0"/>
    <x v="7"/>
    <x v="0"/>
  </r>
  <r>
    <x v="179"/>
    <n v="920000"/>
    <x v="0"/>
    <s v="SJ"/>
    <s v="Auction"/>
    <n v="3148"/>
    <n v="3"/>
    <n v="2"/>
    <n v="2"/>
    <n v="515"/>
    <m/>
    <s v="3 Yambie La"/>
    <s v="Chadstone"/>
    <x v="6"/>
    <x v="2"/>
    <x v="7"/>
    <x v="0"/>
  </r>
  <r>
    <x v="179"/>
    <n v="885000"/>
    <x v="0"/>
    <s v="Jones and Jones"/>
    <s v="Sale"/>
    <n v="3051"/>
    <n v="2"/>
    <n v="1"/>
    <n v="1"/>
    <n v="111"/>
    <n v="1880"/>
    <s v="12 Curzon St"/>
    <s v="North Melbourne"/>
    <x v="13"/>
    <x v="1"/>
    <x v="7"/>
    <x v="0"/>
  </r>
  <r>
    <x v="179"/>
    <n v="1165000"/>
    <x v="0"/>
    <s v="Cunninghams"/>
    <s v="Sale"/>
    <n v="3031"/>
    <n v="3"/>
    <n v="1"/>
    <n v="0"/>
    <n v="239"/>
    <n v="1910"/>
    <s v="41 Barnett St"/>
    <s v="Kensington"/>
    <x v="13"/>
    <x v="1"/>
    <x v="7"/>
    <x v="0"/>
  </r>
  <r>
    <x v="179"/>
    <n v="1550000"/>
    <x v="0"/>
    <s v="Cunninghams"/>
    <s v="Auction"/>
    <n v="3053"/>
    <n v="3"/>
    <n v="3"/>
    <n v="1"/>
    <n v="0"/>
    <m/>
    <s v="99 Neill St"/>
    <s v="Carlton"/>
    <x v="13"/>
    <x v="1"/>
    <x v="7"/>
    <x v="0"/>
  </r>
  <r>
    <x v="179"/>
    <n v="680000"/>
    <x v="0"/>
    <s v="Cunninghams"/>
    <s v="Auction"/>
    <n v="3032"/>
    <n v="3"/>
    <n v="2"/>
    <n v="2"/>
    <n v="225"/>
    <m/>
    <s v="9 Rylie La"/>
    <s v="Maribyrnong"/>
    <x v="4"/>
    <x v="0"/>
    <x v="7"/>
    <x v="0"/>
  </r>
  <r>
    <x v="179"/>
    <n v="1145000"/>
    <x v="0"/>
    <s v="Flanders &amp; Fish"/>
    <s v="Sale"/>
    <n v="3011"/>
    <n v="3"/>
    <n v="1"/>
    <n v="1"/>
    <n v="350"/>
    <n v="1890"/>
    <s v="56 Hamilton St"/>
    <s v="Seddon"/>
    <x v="4"/>
    <x v="0"/>
    <x v="7"/>
    <x v="0"/>
  </r>
  <r>
    <x v="179"/>
    <n v="875000"/>
    <x v="1"/>
    <s v="Metro Ladder"/>
    <s v="Sale"/>
    <n v="3204"/>
    <n v="3"/>
    <n v="1"/>
    <n v="2"/>
    <n v="348"/>
    <n v="1950"/>
    <s v="1/236 Patterson Rd"/>
    <s v="Bentleigh"/>
    <x v="9"/>
    <x v="2"/>
    <x v="7"/>
    <x v="0"/>
  </r>
  <r>
    <x v="179"/>
    <n v="1110000"/>
    <x v="0"/>
    <s v="Jones and Jones"/>
    <s v="Sale"/>
    <n v="3165"/>
    <n v="4"/>
    <n v="2"/>
    <n v="2"/>
    <n v="583"/>
    <n v="1960"/>
    <s v="8 Leo St"/>
    <s v="Bentleigh East"/>
    <x v="9"/>
    <x v="2"/>
    <x v="7"/>
    <x v="0"/>
  </r>
  <r>
    <x v="179"/>
    <n v="1668000"/>
    <x v="0"/>
    <s v="Jones and Jones"/>
    <s v="Sale"/>
    <n v="3204"/>
    <n v="2"/>
    <n v="1"/>
    <n v="2"/>
    <n v="595"/>
    <m/>
    <s v="1 Blackshaw St"/>
    <s v="Ormond"/>
    <x v="9"/>
    <x v="2"/>
    <x v="7"/>
    <x v="0"/>
  </r>
  <r>
    <x v="179"/>
    <n v="583000"/>
    <x v="1"/>
    <s v="Cunninghams"/>
    <s v="Auction"/>
    <n v="3070"/>
    <n v="2"/>
    <n v="2"/>
    <n v="1"/>
    <n v="0"/>
    <n v="2011"/>
    <s v="11/94 Union St"/>
    <s v="Northcote"/>
    <x v="10"/>
    <x v="1"/>
    <x v="7"/>
    <x v="0"/>
  </r>
  <r>
    <x v="179"/>
    <n v="610000"/>
    <x v="0"/>
    <s v="Cunninghams"/>
    <s v="Sale"/>
    <n v="3073"/>
    <n v="2"/>
    <n v="1"/>
    <n v="2"/>
    <n v="383"/>
    <n v="1970"/>
    <s v="42 Oconnor St"/>
    <s v="Reservoir"/>
    <x v="10"/>
    <x v="1"/>
    <x v="7"/>
    <x v="0"/>
  </r>
  <r>
    <x v="179"/>
    <n v="1380000"/>
    <x v="0"/>
    <s v="Jones and Jones"/>
    <s v="Auction"/>
    <n v="3071"/>
    <n v="3"/>
    <n v="2"/>
    <n v="1"/>
    <n v="359"/>
    <n v="1920"/>
    <s v="126 Smith St"/>
    <s v="Thornbury"/>
    <x v="10"/>
    <x v="1"/>
    <x v="7"/>
    <x v="0"/>
  </r>
  <r>
    <x v="179"/>
    <n v="690000"/>
    <x v="1"/>
    <s v="Zimmerman"/>
    <s v="Sale"/>
    <n v="3146"/>
    <n v="2"/>
    <n v="1"/>
    <n v="2"/>
    <n v="166"/>
    <m/>
    <s v="2/13 Estella St"/>
    <s v="Glen Iris"/>
    <x v="14"/>
    <x v="2"/>
    <x v="7"/>
    <x v="0"/>
  </r>
  <r>
    <x v="179"/>
    <n v="1053000"/>
    <x v="1"/>
    <s v="Flanders &amp; Fish"/>
    <s v="Sale"/>
    <n v="3103"/>
    <n v="2"/>
    <n v="1"/>
    <n v="2"/>
    <n v="231"/>
    <n v="1985"/>
    <s v="3/94 Balwyn Rd"/>
    <s v="Balwyn"/>
    <x v="14"/>
    <x v="2"/>
    <x v="7"/>
    <x v="0"/>
  </r>
  <r>
    <x v="179"/>
    <n v="1500000"/>
    <x v="0"/>
    <s v="Jones and Jones"/>
    <s v="Auction"/>
    <n v="3104"/>
    <n v="3"/>
    <n v="2"/>
    <n v="1"/>
    <n v="778"/>
    <n v="1950"/>
    <s v="153 Doncaster Rd"/>
    <s v="Balwyn North"/>
    <x v="14"/>
    <x v="2"/>
    <x v="7"/>
    <x v="0"/>
  </r>
  <r>
    <x v="179"/>
    <n v="1171000"/>
    <x v="0"/>
    <s v="Melbourne Homes"/>
    <s v="Sale"/>
    <n v="3186"/>
    <n v="3"/>
    <n v="2"/>
    <n v="2"/>
    <n v="279"/>
    <n v="1970"/>
    <s v="4/34 Elwood St"/>
    <s v="Brighton"/>
    <x v="15"/>
    <x v="2"/>
    <x v="7"/>
    <x v="0"/>
  </r>
  <r>
    <x v="179"/>
    <n v="550000"/>
    <x v="2"/>
    <s v="Metro Ladder"/>
    <s v="Auction"/>
    <n v="3084"/>
    <n v="3"/>
    <n v="1"/>
    <n v="2"/>
    <n v="235"/>
    <n v="1990"/>
    <s v="4/71 Rosanna Rd"/>
    <s v="Heidelberg"/>
    <x v="17"/>
    <x v="3"/>
    <x v="7"/>
    <x v="0"/>
  </r>
  <r>
    <x v="180"/>
    <n v="790000"/>
    <x v="1"/>
    <s v="Metro Ladder"/>
    <s v="Auction"/>
    <n v="3121"/>
    <n v="2"/>
    <n v="2"/>
    <n v="1"/>
    <n v="0"/>
    <n v="2013"/>
    <s v="219/6 Lord St"/>
    <s v="Richmond"/>
    <x v="1"/>
    <x v="1"/>
    <x v="7"/>
    <x v="0"/>
  </r>
  <r>
    <x v="180"/>
    <n v="1422000"/>
    <x v="0"/>
    <s v="Metro Ladder"/>
    <s v="Sale"/>
    <n v="3121"/>
    <n v="3"/>
    <n v="1"/>
    <n v="0"/>
    <n v="339"/>
    <m/>
    <s v="28 Stawell St"/>
    <s v="Richmond"/>
    <x v="1"/>
    <x v="1"/>
    <x v="7"/>
    <x v="0"/>
  </r>
  <r>
    <x v="180"/>
    <n v="1110000"/>
    <x v="2"/>
    <s v="Flanders &amp; Fish"/>
    <s v="Sale"/>
    <n v="3127"/>
    <n v="3"/>
    <n v="2"/>
    <n v="2"/>
    <n v="401"/>
    <n v="1970"/>
    <s v="2/33 Chestnut St"/>
    <s v="Surrey Hills"/>
    <x v="2"/>
    <x v="2"/>
    <x v="7"/>
    <x v="0"/>
  </r>
  <r>
    <x v="180"/>
    <n v="435000"/>
    <x v="1"/>
    <s v="Jones and Jones"/>
    <s v="Auction"/>
    <n v="3182"/>
    <n v="1"/>
    <n v="1"/>
    <n v="1"/>
    <n v="0"/>
    <n v="1995"/>
    <s v="10/1 St Kilda Rd"/>
    <s v="St Kilda"/>
    <x v="5"/>
    <x v="2"/>
    <x v="7"/>
    <x v="0"/>
  </r>
  <r>
    <x v="180"/>
    <n v="559000"/>
    <x v="1"/>
    <s v="Jones and Jones"/>
    <s v="Auction"/>
    <n v="3184"/>
    <n v="2"/>
    <n v="1"/>
    <n v="1"/>
    <n v="1307"/>
    <n v="1960"/>
    <s v="3/61 Ormond Rd"/>
    <s v="Elwood"/>
    <x v="5"/>
    <x v="2"/>
    <x v="7"/>
    <x v="0"/>
  </r>
  <r>
    <x v="180"/>
    <n v="2300000"/>
    <x v="0"/>
    <s v="Zimmerman"/>
    <s v="Sale"/>
    <n v="3205"/>
    <n v="3"/>
    <n v="2"/>
    <n v="2"/>
    <n v="0"/>
    <n v="1877"/>
    <s v="372 Dorcas St"/>
    <s v="South Melbourne"/>
    <x v="5"/>
    <x v="2"/>
    <x v="7"/>
    <x v="0"/>
  </r>
  <r>
    <x v="180"/>
    <n v="425000"/>
    <x v="1"/>
    <s v="Cunninghams"/>
    <s v="Sale"/>
    <n v="3058"/>
    <n v="2"/>
    <n v="2"/>
    <n v="1"/>
    <n v="0"/>
    <m/>
    <s v="44 Quarry Cct"/>
    <s v="Coburg"/>
    <x v="3"/>
    <x v="1"/>
    <x v="7"/>
    <x v="0"/>
  </r>
  <r>
    <x v="180"/>
    <n v="590000"/>
    <x v="2"/>
    <s v="Cunninghams"/>
    <s v="Auction"/>
    <n v="3058"/>
    <n v="3"/>
    <n v="2"/>
    <n v="2"/>
    <n v="0"/>
    <n v="2013"/>
    <s v="4/93 Harding St"/>
    <s v="Coburg"/>
    <x v="3"/>
    <x v="1"/>
    <x v="7"/>
    <x v="0"/>
  </r>
  <r>
    <x v="180"/>
    <n v="840000"/>
    <x v="0"/>
    <s v="Metro Ladder"/>
    <s v="Auction"/>
    <n v="3056"/>
    <n v="3"/>
    <n v="1"/>
    <n v="0"/>
    <n v="209"/>
    <m/>
    <s v="7 Barrow St"/>
    <s v="Brunswick"/>
    <x v="3"/>
    <x v="1"/>
    <x v="7"/>
    <x v="0"/>
  </r>
  <r>
    <x v="180"/>
    <n v="1585000"/>
    <x v="0"/>
    <s v="Best Bricks"/>
    <s v="Auction"/>
    <n v="3055"/>
    <n v="4"/>
    <n v="1"/>
    <n v="2"/>
    <n v="562"/>
    <n v="1920"/>
    <s v="481 Albion St"/>
    <s v="Brunswick West"/>
    <x v="3"/>
    <x v="1"/>
    <x v="7"/>
    <x v="0"/>
  </r>
  <r>
    <x v="180"/>
    <n v="650000"/>
    <x v="2"/>
    <s v="Property Barons"/>
    <s v="Sale"/>
    <n v="3040"/>
    <n v="3"/>
    <n v="2"/>
    <n v="1"/>
    <n v="160"/>
    <n v="1985"/>
    <s v="159 Cooper St"/>
    <s v="Essendon"/>
    <x v="8"/>
    <x v="0"/>
    <x v="7"/>
    <x v="0"/>
  </r>
  <r>
    <x v="180"/>
    <n v="815000"/>
    <x v="1"/>
    <s v="Property Barons"/>
    <s v="Sale"/>
    <n v="3042"/>
    <n v="3"/>
    <n v="2"/>
    <n v="2"/>
    <n v="203"/>
    <m/>
    <s v="2/42 Sapphire St"/>
    <s v="Niddrie"/>
    <x v="8"/>
    <x v="0"/>
    <x v="7"/>
    <x v="0"/>
  </r>
  <r>
    <x v="180"/>
    <n v="1270000"/>
    <x v="0"/>
    <s v="Cunninghams"/>
    <s v="Auction"/>
    <n v="3040"/>
    <n v="4"/>
    <n v="2"/>
    <n v="2"/>
    <n v="411"/>
    <n v="1996"/>
    <s v="5 Loeman St"/>
    <s v="Essendon"/>
    <x v="8"/>
    <x v="0"/>
    <x v="7"/>
    <x v="0"/>
  </r>
  <r>
    <x v="180"/>
    <n v="785000"/>
    <x v="0"/>
    <s v="Cunninghams"/>
    <s v="Sale"/>
    <n v="3031"/>
    <n v="3"/>
    <n v="1"/>
    <n v="1"/>
    <n v="258"/>
    <m/>
    <s v="4 Coopers La"/>
    <s v="Kensington"/>
    <x v="13"/>
    <x v="1"/>
    <x v="7"/>
    <x v="0"/>
  </r>
  <r>
    <x v="180"/>
    <n v="330000"/>
    <x v="1"/>
    <s v="Jones and Jones"/>
    <s v="Sale"/>
    <n v="3032"/>
    <n v="2"/>
    <n v="1"/>
    <n v="1"/>
    <n v="0"/>
    <n v="1970"/>
    <s v="3/4 Navigator St"/>
    <s v="Maribyrnong"/>
    <x v="4"/>
    <x v="0"/>
    <x v="7"/>
    <x v="0"/>
  </r>
  <r>
    <x v="180"/>
    <n v="892000"/>
    <x v="0"/>
    <s v="Metro Ladder"/>
    <s v="Sale"/>
    <n v="3012"/>
    <n v="3"/>
    <n v="1"/>
    <n v="2"/>
    <n v="715"/>
    <m/>
    <s v="11 Houston Ct"/>
    <s v="Brooklyn"/>
    <x v="11"/>
    <x v="0"/>
    <x v="7"/>
    <x v="0"/>
  </r>
  <r>
    <x v="180"/>
    <n v="1370000"/>
    <x v="0"/>
    <s v="Metro Ladder"/>
    <s v="Sale"/>
    <n v="3204"/>
    <n v="3"/>
    <n v="1"/>
    <n v="2"/>
    <n v="624"/>
    <n v="1950"/>
    <s v="4 Daley St"/>
    <s v="Bentleigh"/>
    <x v="9"/>
    <x v="2"/>
    <x v="7"/>
    <x v="0"/>
  </r>
  <r>
    <x v="180"/>
    <n v="585000"/>
    <x v="0"/>
    <s v="Property Barons"/>
    <s v="Sale"/>
    <n v="3073"/>
    <n v="3"/>
    <n v="1"/>
    <n v="3"/>
    <n v="620"/>
    <m/>
    <s v="7 Caddy Ct"/>
    <s v="Reservoir"/>
    <x v="10"/>
    <x v="1"/>
    <x v="7"/>
    <x v="0"/>
  </r>
  <r>
    <x v="180"/>
    <n v="610000"/>
    <x v="1"/>
    <s v="Melbourne Homes"/>
    <s v="Sale"/>
    <n v="3072"/>
    <n v="2"/>
    <n v="1"/>
    <n v="1"/>
    <n v="126"/>
    <n v="1970"/>
    <s v="1/28 Carlisle St"/>
    <s v="Preston"/>
    <x v="10"/>
    <x v="1"/>
    <x v="7"/>
    <x v="0"/>
  </r>
  <r>
    <x v="180"/>
    <n v="1070000"/>
    <x v="2"/>
    <s v="Jones and Jones"/>
    <s v="Sale"/>
    <n v="3071"/>
    <n v="3"/>
    <n v="2"/>
    <n v="2"/>
    <n v="158"/>
    <n v="2007"/>
    <s v="56a Leinster Gr"/>
    <s v="Thornbury"/>
    <x v="10"/>
    <x v="1"/>
    <x v="7"/>
    <x v="0"/>
  </r>
  <r>
    <x v="180"/>
    <n v="185000"/>
    <x v="1"/>
    <s v="Metro Ladder"/>
    <s v="Sale"/>
    <n v="3020"/>
    <n v="1"/>
    <n v="1"/>
    <n v="1"/>
    <n v="2347"/>
    <n v="1975"/>
    <s v="10/117 Anderson Rd"/>
    <s v="Albion"/>
    <x v="0"/>
    <x v="0"/>
    <x v="7"/>
    <x v="0"/>
  </r>
  <r>
    <x v="180"/>
    <n v="390000"/>
    <x v="0"/>
    <s v="Jones and Jones"/>
    <s v="Auction"/>
    <n v="3103"/>
    <n v="1"/>
    <n v="1"/>
    <n v="1"/>
    <n v="740"/>
    <m/>
    <s v="9/204 Whitehorse Rd"/>
    <s v="Balwyn"/>
    <x v="14"/>
    <x v="2"/>
    <x v="7"/>
    <x v="0"/>
  </r>
  <r>
    <x v="180"/>
    <n v="1185000"/>
    <x v="0"/>
    <s v="Flanders &amp; Fish"/>
    <s v="Sale"/>
    <n v="3124"/>
    <n v="2"/>
    <n v="2"/>
    <n v="2"/>
    <n v="259"/>
    <m/>
    <s v="2/13 Glyndon Rd"/>
    <s v="Camberwell"/>
    <x v="14"/>
    <x v="2"/>
    <x v="7"/>
    <x v="0"/>
  </r>
  <r>
    <x v="180"/>
    <n v="1635000"/>
    <x v="0"/>
    <s v="Jones and Jones"/>
    <s v="Sale"/>
    <n v="3101"/>
    <n v="3"/>
    <n v="1"/>
    <n v="2"/>
    <n v="396"/>
    <n v="1990"/>
    <s v="13 Annadale St"/>
    <s v="Kew"/>
    <x v="14"/>
    <x v="2"/>
    <x v="7"/>
    <x v="0"/>
  </r>
  <r>
    <x v="180"/>
    <n v="3120000"/>
    <x v="0"/>
    <s v="Jones and Jones"/>
    <s v="Sale"/>
    <n v="3122"/>
    <n v="3"/>
    <n v="1"/>
    <n v="4"/>
    <n v="677"/>
    <m/>
    <s v="17 Morang Rd"/>
    <s v="Hawthorn"/>
    <x v="14"/>
    <x v="2"/>
    <x v="7"/>
    <x v="0"/>
  </r>
  <r>
    <x v="180"/>
    <n v="738000"/>
    <x v="1"/>
    <s v="Jones and Jones"/>
    <s v="Sale"/>
    <n v="3188"/>
    <n v="2"/>
    <n v="1"/>
    <n v="2"/>
    <n v="3414"/>
    <m/>
    <s v="3/56 Beach Rd"/>
    <s v="Hampton"/>
    <x v="15"/>
    <x v="2"/>
    <x v="7"/>
    <x v="0"/>
  </r>
  <r>
    <x v="180"/>
    <n v="2400000"/>
    <x v="0"/>
    <s v="Maxwells"/>
    <s v="Sale"/>
    <n v="3186"/>
    <n v="4"/>
    <n v="2"/>
    <n v="2"/>
    <n v="640"/>
    <m/>
    <s v="46 Head St"/>
    <s v="Brighton"/>
    <x v="15"/>
    <x v="2"/>
    <x v="7"/>
    <x v="0"/>
  </r>
  <r>
    <x v="181"/>
    <n v="880000"/>
    <x v="2"/>
    <s v="Cunninghams"/>
    <s v="Sale"/>
    <n v="3065"/>
    <n v="2"/>
    <n v="2"/>
    <n v="2"/>
    <n v="0"/>
    <n v="2000"/>
    <s v="7/56 Leicester St"/>
    <s v="Fitzroy"/>
    <x v="1"/>
    <x v="1"/>
    <x v="7"/>
    <x v="0"/>
  </r>
  <r>
    <x v="181"/>
    <n v="900000"/>
    <x v="0"/>
    <s v="Jones and Jones"/>
    <s v="Sale"/>
    <n v="3125"/>
    <n v="4"/>
    <n v="1"/>
    <n v="4"/>
    <n v="586"/>
    <n v="1955"/>
    <s v="229 Highbury Rd"/>
    <s v="Burwood"/>
    <x v="2"/>
    <x v="2"/>
    <x v="7"/>
    <x v="0"/>
  </r>
  <r>
    <x v="181"/>
    <n v="1506000"/>
    <x v="0"/>
    <s v="Metro Ladder"/>
    <s v="Sale"/>
    <n v="3128"/>
    <n v="4"/>
    <n v="2"/>
    <n v="3"/>
    <n v="669"/>
    <m/>
    <s v="12 Pendle St"/>
    <s v="Box Hill"/>
    <x v="2"/>
    <x v="3"/>
    <x v="7"/>
    <x v="0"/>
  </r>
  <r>
    <x v="181"/>
    <n v="2400000"/>
    <x v="0"/>
    <s v="Cunninghams"/>
    <s v="Auction"/>
    <n v="3144"/>
    <n v="4"/>
    <n v="2"/>
    <n v="2"/>
    <n v="586"/>
    <n v="1890"/>
    <s v="67 Wheatland Rd"/>
    <s v="Malvern"/>
    <x v="12"/>
    <x v="2"/>
    <x v="7"/>
    <x v="0"/>
  </r>
  <r>
    <x v="181"/>
    <n v="360000"/>
    <x v="1"/>
    <s v="Flanders &amp; Fish"/>
    <s v="Sale"/>
    <n v="3182"/>
    <n v="1"/>
    <n v="1"/>
    <n v="1"/>
    <n v="400"/>
    <m/>
    <s v="1/155 Fitzroy St"/>
    <s v="St Kilda"/>
    <x v="5"/>
    <x v="2"/>
    <x v="7"/>
    <x v="0"/>
  </r>
  <r>
    <x v="181"/>
    <n v="474000"/>
    <x v="1"/>
    <s v="Sanders"/>
    <s v="Sale"/>
    <n v="3181"/>
    <n v="2"/>
    <n v="1"/>
    <n v="1"/>
    <n v="0"/>
    <n v="1985"/>
    <s v="8/14 Newry St"/>
    <s v="Windsor"/>
    <x v="5"/>
    <x v="2"/>
    <x v="7"/>
    <x v="0"/>
  </r>
  <r>
    <x v="181"/>
    <n v="612000"/>
    <x v="1"/>
    <s v="Jones and Jones"/>
    <s v="Sale"/>
    <n v="3184"/>
    <n v="2"/>
    <n v="1"/>
    <n v="1"/>
    <n v="0"/>
    <m/>
    <s v="6/10 Vautier St"/>
    <s v="Elwood"/>
    <x v="5"/>
    <x v="2"/>
    <x v="7"/>
    <x v="0"/>
  </r>
  <r>
    <x v="181"/>
    <n v="645000"/>
    <x v="1"/>
    <s v="Property Barons"/>
    <s v="Sale"/>
    <n v="3040"/>
    <n v="2"/>
    <n v="1"/>
    <n v="1"/>
    <n v="228"/>
    <m/>
    <s v="1/14 Forrester St"/>
    <s v="Essendon"/>
    <x v="8"/>
    <x v="0"/>
    <x v="7"/>
    <x v="0"/>
  </r>
  <r>
    <x v="181"/>
    <n v="672000"/>
    <x v="1"/>
    <s v="Cunninghams"/>
    <s v="Auction"/>
    <n v="3039"/>
    <n v="2"/>
    <n v="1"/>
    <n v="2"/>
    <n v="230"/>
    <n v="1989"/>
    <s v="1/19 Montague St"/>
    <s v="Moonee Ponds"/>
    <x v="8"/>
    <x v="0"/>
    <x v="7"/>
    <x v="0"/>
  </r>
  <r>
    <x v="181"/>
    <n v="875000"/>
    <x v="0"/>
    <s v="Cunninghams"/>
    <s v="Auction"/>
    <n v="3042"/>
    <n v="3"/>
    <n v="1"/>
    <n v="0"/>
    <n v="656"/>
    <n v="1950"/>
    <s v="33 Newman St"/>
    <s v="Niddrie"/>
    <x v="8"/>
    <x v="0"/>
    <x v="7"/>
    <x v="0"/>
  </r>
  <r>
    <x v="181"/>
    <n v="2400000"/>
    <x v="0"/>
    <s v="Flanders &amp; Fish"/>
    <s v="Sale"/>
    <n v="3039"/>
    <n v="4"/>
    <n v="4"/>
    <n v="2"/>
    <n v="636"/>
    <n v="1900"/>
    <s v="25 Mantell St"/>
    <s v="Moonee Ponds"/>
    <x v="8"/>
    <x v="0"/>
    <x v="7"/>
    <x v="0"/>
  </r>
  <r>
    <x v="181"/>
    <n v="1035000"/>
    <x v="0"/>
    <s v="Jones and Jones"/>
    <s v="Auction"/>
    <n v="3012"/>
    <n v="3"/>
    <n v="2"/>
    <n v="2"/>
    <n v="275"/>
    <n v="1920"/>
    <s v="132 Coronation St"/>
    <s v="Kingsville"/>
    <x v="4"/>
    <x v="0"/>
    <x v="7"/>
    <x v="0"/>
  </r>
  <r>
    <x v="181"/>
    <n v="1000000"/>
    <x v="0"/>
    <s v="Metro Ladder"/>
    <s v="Auction"/>
    <n v="3107"/>
    <n v="4"/>
    <n v="3"/>
    <n v="2"/>
    <n v="728"/>
    <n v="1970"/>
    <s v="253 Thompsons Rd"/>
    <s v="Templestowe Lower"/>
    <x v="16"/>
    <x v="3"/>
    <x v="7"/>
    <x v="0"/>
  </r>
  <r>
    <x v="181"/>
    <n v="740000"/>
    <x v="0"/>
    <s v="Sanders"/>
    <s v="Sale"/>
    <n v="3018"/>
    <n v="3"/>
    <n v="1"/>
    <n v="2"/>
    <n v="604"/>
    <m/>
    <s v="219 Civic Pde"/>
    <s v="Altona"/>
    <x v="11"/>
    <x v="0"/>
    <x v="7"/>
    <x v="0"/>
  </r>
  <r>
    <x v="181"/>
    <n v="2230000"/>
    <x v="0"/>
    <s v="Sanders"/>
    <s v="Sale"/>
    <n v="3016"/>
    <n v="4"/>
    <n v="2"/>
    <n v="2"/>
    <n v="782"/>
    <n v="1900"/>
    <s v="33 Hannan St"/>
    <s v="Williamstown"/>
    <x v="11"/>
    <x v="0"/>
    <x v="7"/>
    <x v="0"/>
  </r>
  <r>
    <x v="181"/>
    <n v="702000"/>
    <x v="0"/>
    <s v="Jones and Jones"/>
    <s v="Auction"/>
    <n v="3165"/>
    <n v="2"/>
    <n v="1"/>
    <n v="1"/>
    <n v="591"/>
    <n v="1960"/>
    <s v="12 Tambet St"/>
    <s v="Bentleigh East"/>
    <x v="9"/>
    <x v="2"/>
    <x v="7"/>
    <x v="0"/>
  </r>
  <r>
    <x v="181"/>
    <n v="870000"/>
    <x v="1"/>
    <s v="Jones and Jones"/>
    <s v="Sale"/>
    <n v="3165"/>
    <n v="3"/>
    <n v="2"/>
    <n v="2"/>
    <n v="365"/>
    <n v="2011"/>
    <s v="2/5 Connie St"/>
    <s v="Bentleigh East"/>
    <x v="9"/>
    <x v="2"/>
    <x v="7"/>
    <x v="0"/>
  </r>
  <r>
    <x v="181"/>
    <n v="1161000"/>
    <x v="0"/>
    <s v="Metro Ladder"/>
    <s v="Sale"/>
    <n v="3165"/>
    <n v="3"/>
    <n v="2"/>
    <n v="3"/>
    <n v="629"/>
    <n v="1950"/>
    <s v="123 MacKie Rd"/>
    <s v="Bentleigh East"/>
    <x v="9"/>
    <x v="2"/>
    <x v="7"/>
    <x v="0"/>
  </r>
  <r>
    <x v="181"/>
    <n v="925000"/>
    <x v="0"/>
    <s v="Metro Ladder"/>
    <s v="Sale"/>
    <n v="3071"/>
    <n v="2"/>
    <n v="1"/>
    <n v="1"/>
    <n v="258"/>
    <m/>
    <s v="43 Ballantyne St"/>
    <s v="Thornbury"/>
    <x v="10"/>
    <x v="1"/>
    <x v="7"/>
    <x v="0"/>
  </r>
  <r>
    <x v="181"/>
    <n v="942000"/>
    <x v="0"/>
    <s v="Cunninghams"/>
    <s v="Sale"/>
    <n v="3072"/>
    <n v="2"/>
    <n v="2"/>
    <n v="0"/>
    <n v="3037"/>
    <m/>
    <s v="5 Newman St"/>
    <s v="Preston"/>
    <x v="10"/>
    <x v="1"/>
    <x v="7"/>
    <x v="0"/>
  </r>
  <r>
    <x v="181"/>
    <n v="1142500"/>
    <x v="0"/>
    <s v="Metro Ladder"/>
    <s v="Sale"/>
    <n v="3072"/>
    <n v="4"/>
    <n v="1"/>
    <n v="2"/>
    <n v="560"/>
    <n v="1970"/>
    <s v="62 Leicester St"/>
    <s v="Preston"/>
    <x v="10"/>
    <x v="1"/>
    <x v="7"/>
    <x v="0"/>
  </r>
  <r>
    <x v="181"/>
    <n v="1145000"/>
    <x v="0"/>
    <s v="Best Bricks"/>
    <s v="Sale"/>
    <n v="3078"/>
    <n v="3"/>
    <n v="1"/>
    <n v="3"/>
    <n v="590"/>
    <m/>
    <s v="250 Arthur St"/>
    <s v="Fairfield"/>
    <x v="10"/>
    <x v="1"/>
    <x v="7"/>
    <x v="0"/>
  </r>
  <r>
    <x v="181"/>
    <n v="573000"/>
    <x v="1"/>
    <s v="Flanders &amp; Fish"/>
    <s v="Sale"/>
    <n v="3123"/>
    <n v="2"/>
    <n v="1"/>
    <n v="1"/>
    <n v="0"/>
    <n v="1970"/>
    <s v="1/17 Auburn Gr"/>
    <s v="Hawthorn East"/>
    <x v="14"/>
    <x v="2"/>
    <x v="7"/>
    <x v="0"/>
  </r>
  <r>
    <x v="181"/>
    <n v="702000"/>
    <x v="0"/>
    <s v="Sanders"/>
    <s v="Sale"/>
    <n v="3087"/>
    <n v="3"/>
    <n v="1"/>
    <n v="1"/>
    <n v="604"/>
    <n v="1970"/>
    <s v="4 Papua St"/>
    <s v="Watsonia"/>
    <x v="17"/>
    <x v="1"/>
    <x v="7"/>
    <x v="0"/>
  </r>
  <r>
    <x v="181"/>
    <n v="990000"/>
    <x v="2"/>
    <s v="Property Barons"/>
    <s v="Sale"/>
    <n v="3084"/>
    <n v="3"/>
    <n v="2"/>
    <n v="2"/>
    <n v="276"/>
    <m/>
    <s v="3/165 Mountain View Pde"/>
    <s v="Rosanna"/>
    <x v="17"/>
    <x v="3"/>
    <x v="7"/>
    <x v="0"/>
  </r>
  <r>
    <x v="182"/>
    <n v="855000"/>
    <x v="1"/>
    <s v="Cunninghams"/>
    <s v="Sale"/>
    <n v="3066"/>
    <n v="2"/>
    <n v="1"/>
    <n v="1"/>
    <n v="2886"/>
    <n v="1830"/>
    <s v="2/79 Oxford St"/>
    <s v="Collingwood"/>
    <x v="1"/>
    <x v="1"/>
    <x v="7"/>
    <x v="0"/>
  </r>
  <r>
    <x v="182"/>
    <n v="1215000"/>
    <x v="1"/>
    <s v="Jones and Jones"/>
    <s v="Sale"/>
    <n v="3066"/>
    <n v="2"/>
    <n v="2"/>
    <n v="1"/>
    <n v="0"/>
    <n v="1895"/>
    <s v="31/78 Oxford St"/>
    <s v="Collingwood"/>
    <x v="1"/>
    <x v="1"/>
    <x v="7"/>
    <x v="0"/>
  </r>
  <r>
    <x v="182"/>
    <n v="1270000"/>
    <x v="0"/>
    <s v="Cunninghams"/>
    <s v="Sale"/>
    <n v="3068"/>
    <n v="3"/>
    <n v="2"/>
    <n v="0"/>
    <n v="187"/>
    <m/>
    <s v="60a Hodgkinson St"/>
    <s v="Clifton Hill"/>
    <x v="1"/>
    <x v="1"/>
    <x v="7"/>
    <x v="0"/>
  </r>
  <r>
    <x v="182"/>
    <n v="1330000"/>
    <x v="0"/>
    <s v="Cunninghams"/>
    <s v="Auction"/>
    <n v="3054"/>
    <n v="3"/>
    <n v="1"/>
    <n v="1"/>
    <n v="314"/>
    <n v="1900"/>
    <s v="527 Nicholson St"/>
    <s v="Carlton North"/>
    <x v="1"/>
    <x v="1"/>
    <x v="7"/>
    <x v="0"/>
  </r>
  <r>
    <x v="182"/>
    <n v="380000"/>
    <x v="1"/>
    <s v="Metro Ladder"/>
    <s v="Auction"/>
    <n v="3055"/>
    <n v="2"/>
    <n v="1"/>
    <n v="1"/>
    <n v="0"/>
    <n v="1970"/>
    <s v="4/22 Murray St"/>
    <s v="Brunswick West"/>
    <x v="3"/>
    <x v="1"/>
    <x v="7"/>
    <x v="0"/>
  </r>
  <r>
    <x v="182"/>
    <n v="665000"/>
    <x v="2"/>
    <s v="Flanders &amp; Fish"/>
    <s v="Auction"/>
    <n v="3044"/>
    <n v="4"/>
    <n v="2"/>
    <n v="2"/>
    <n v="148"/>
    <n v="2001"/>
    <s v="4/47 Surrey St"/>
    <s v="Pascoe Vale"/>
    <x v="3"/>
    <x v="1"/>
    <x v="7"/>
    <x v="0"/>
  </r>
  <r>
    <x v="182"/>
    <n v="850000"/>
    <x v="0"/>
    <s v="Metro Ladder"/>
    <s v="Auction"/>
    <n v="3058"/>
    <n v="2"/>
    <n v="1"/>
    <n v="1"/>
    <n v="371"/>
    <n v="1930"/>
    <s v="29 Molesworth St"/>
    <s v="Coburg"/>
    <x v="3"/>
    <x v="1"/>
    <x v="7"/>
    <x v="0"/>
  </r>
  <r>
    <x v="182"/>
    <n v="850000"/>
    <x v="0"/>
    <s v="Flanders &amp; Fish"/>
    <s v="Sale"/>
    <n v="3034"/>
    <n v="3"/>
    <n v="1"/>
    <n v="1"/>
    <n v="593"/>
    <n v="1970"/>
    <s v="8 Norma Ct"/>
    <s v="Avondale Heights"/>
    <x v="8"/>
    <x v="0"/>
    <x v="7"/>
    <x v="0"/>
  </r>
  <r>
    <x v="182"/>
    <n v="615000"/>
    <x v="2"/>
    <s v="Maxwells"/>
    <s v="Sale"/>
    <n v="3012"/>
    <n v="3"/>
    <n v="2"/>
    <n v="2"/>
    <n v="165"/>
    <n v="2007"/>
    <s v="3 Crefden St"/>
    <s v="Maidstone"/>
    <x v="4"/>
    <x v="0"/>
    <x v="7"/>
    <x v="0"/>
  </r>
  <r>
    <x v="182"/>
    <n v="757000"/>
    <x v="2"/>
    <s v="Maxwells"/>
    <s v="Sale"/>
    <n v="3011"/>
    <n v="3"/>
    <n v="2"/>
    <n v="2"/>
    <n v="102"/>
    <n v="2011"/>
    <s v="20 McDougall Dr"/>
    <s v="Footscray"/>
    <x v="4"/>
    <x v="0"/>
    <x v="7"/>
    <x v="0"/>
  </r>
  <r>
    <x v="182"/>
    <n v="1606000"/>
    <x v="0"/>
    <s v="Maxwells"/>
    <s v="Auction"/>
    <n v="3013"/>
    <n v="4"/>
    <n v="2"/>
    <n v="3"/>
    <n v="455"/>
    <n v="1890"/>
    <s v="122 Blackwood St"/>
    <s v="Yarraville"/>
    <x v="4"/>
    <x v="0"/>
    <x v="7"/>
    <x v="0"/>
  </r>
  <r>
    <x v="182"/>
    <n v="1421000"/>
    <x v="0"/>
    <s v="Property Barons"/>
    <s v="Sale"/>
    <n v="3107"/>
    <n v="4"/>
    <n v="2"/>
    <n v="2"/>
    <n v="650"/>
    <n v="1980"/>
    <s v="65 Fyfe Dr"/>
    <s v="Templestowe Lower"/>
    <x v="16"/>
    <x v="3"/>
    <x v="7"/>
    <x v="0"/>
  </r>
  <r>
    <x v="182"/>
    <n v="781000"/>
    <x v="0"/>
    <s v="Maxwells"/>
    <s v="Sale"/>
    <n v="3025"/>
    <n v="3"/>
    <n v="1"/>
    <n v="2"/>
    <n v="533"/>
    <n v="1970"/>
    <s v="4 Knapp St"/>
    <s v="Altona North"/>
    <x v="11"/>
    <x v="0"/>
    <x v="7"/>
    <x v="0"/>
  </r>
  <r>
    <x v="182"/>
    <n v="860000"/>
    <x v="0"/>
    <s v="Zimmerman"/>
    <s v="Auction"/>
    <n v="3018"/>
    <n v="3"/>
    <n v="2"/>
    <n v="2"/>
    <n v="537"/>
    <m/>
    <s v="41 Simmons Dr"/>
    <s v="Seaholme"/>
    <x v="11"/>
    <x v="0"/>
    <x v="7"/>
    <x v="0"/>
  </r>
  <r>
    <x v="182"/>
    <n v="900000"/>
    <x v="0"/>
    <s v="Flanders &amp; Fish"/>
    <s v="Auction"/>
    <n v="3185"/>
    <n v="2"/>
    <n v="1"/>
    <n v="2"/>
    <n v="239"/>
    <n v="1940"/>
    <s v="30 Ross St"/>
    <s v="Elsternwick"/>
    <x v="9"/>
    <x v="2"/>
    <x v="7"/>
    <x v="0"/>
  </r>
  <r>
    <x v="182"/>
    <n v="1200000"/>
    <x v="0"/>
    <s v="Metro Ladder"/>
    <s v="Sale"/>
    <n v="3165"/>
    <n v="3"/>
    <n v="1"/>
    <n v="1"/>
    <n v="721"/>
    <n v="1970"/>
    <s v="26 Almurta Rd"/>
    <s v="Bentleigh East"/>
    <x v="9"/>
    <x v="2"/>
    <x v="7"/>
    <x v="0"/>
  </r>
  <r>
    <x v="182"/>
    <n v="1641000"/>
    <x v="0"/>
    <s v="Jones and Jones"/>
    <s v="Sale"/>
    <n v="3163"/>
    <n v="4"/>
    <n v="1"/>
    <n v="1"/>
    <n v="560"/>
    <m/>
    <s v="12 Omama Rd"/>
    <s v="Murrumbeena"/>
    <x v="9"/>
    <x v="2"/>
    <x v="7"/>
    <x v="0"/>
  </r>
  <r>
    <x v="182"/>
    <n v="685000"/>
    <x v="0"/>
    <s v="Cunninghams"/>
    <s v="Sale"/>
    <n v="3073"/>
    <n v="3"/>
    <n v="1"/>
    <n v="1"/>
    <n v="497"/>
    <m/>
    <s v="43 Barry St"/>
    <s v="Reservoir"/>
    <x v="10"/>
    <x v="1"/>
    <x v="7"/>
    <x v="0"/>
  </r>
  <r>
    <x v="182"/>
    <n v="2100000"/>
    <x v="0"/>
    <s v="Cunninghams"/>
    <s v="Sale"/>
    <n v="3103"/>
    <n v="2"/>
    <n v="1"/>
    <n v="1"/>
    <n v="659"/>
    <n v="1920"/>
    <s v="166 Gordon St"/>
    <s v="Balwyn"/>
    <x v="14"/>
    <x v="2"/>
    <x v="7"/>
    <x v="0"/>
  </r>
  <r>
    <x v="183"/>
    <n v="405000"/>
    <x v="1"/>
    <s v="Melbourne Homes"/>
    <s v="Auction"/>
    <n v="3121"/>
    <n v="1"/>
    <n v="1"/>
    <n v="1"/>
    <n v="0"/>
    <n v="2007"/>
    <s v="204/8 Balmain St"/>
    <s v="Cremorne"/>
    <x v="1"/>
    <x v="1"/>
    <x v="7"/>
    <x v="0"/>
  </r>
  <r>
    <x v="183"/>
    <n v="426000"/>
    <x v="1"/>
    <s v="Sanders"/>
    <s v="Auction"/>
    <n v="3067"/>
    <n v="1"/>
    <n v="1"/>
    <n v="1"/>
    <n v="0"/>
    <m/>
    <s v="5/20 Abbotsford St"/>
    <s v="Abbotsford"/>
    <x v="1"/>
    <x v="1"/>
    <x v="7"/>
    <x v="0"/>
  </r>
  <r>
    <x v="183"/>
    <n v="1955000"/>
    <x v="0"/>
    <s v="Cunninghams"/>
    <s v="Sale"/>
    <n v="3054"/>
    <n v="3"/>
    <n v="2"/>
    <n v="1"/>
    <n v="163"/>
    <m/>
    <s v="462 Canning St"/>
    <s v="Carlton North"/>
    <x v="1"/>
    <x v="1"/>
    <x v="7"/>
    <x v="0"/>
  </r>
  <r>
    <x v="183"/>
    <n v="801000"/>
    <x v="1"/>
    <s v="Cunninghams"/>
    <s v="Sale"/>
    <n v="3141"/>
    <n v="2"/>
    <n v="2"/>
    <n v="1"/>
    <n v="0"/>
    <n v="2000"/>
    <s v="402/89 River St"/>
    <s v="South Yarra"/>
    <x v="12"/>
    <x v="2"/>
    <x v="7"/>
    <x v="0"/>
  </r>
  <r>
    <x v="183"/>
    <n v="487000"/>
    <x v="1"/>
    <s v="Flanders &amp; Fish"/>
    <s v="Auction"/>
    <n v="3046"/>
    <n v="2"/>
    <n v="1"/>
    <n v="2"/>
    <n v="198"/>
    <n v="2010"/>
    <s v="2/3 Surrey St"/>
    <s v="Hadfield"/>
    <x v="3"/>
    <x v="1"/>
    <x v="7"/>
    <x v="0"/>
  </r>
  <r>
    <x v="183"/>
    <n v="691500"/>
    <x v="0"/>
    <s v="Metro Ladder"/>
    <s v="Sale"/>
    <n v="3060"/>
    <n v="3"/>
    <n v="1"/>
    <n v="1"/>
    <n v="646"/>
    <m/>
    <s v="37 Pitt St"/>
    <s v="Fawkner"/>
    <x v="3"/>
    <x v="1"/>
    <x v="7"/>
    <x v="0"/>
  </r>
  <r>
    <x v="183"/>
    <n v="960000"/>
    <x v="0"/>
    <s v="Property Barons"/>
    <s v="Auction"/>
    <n v="3042"/>
    <n v="3"/>
    <n v="1"/>
    <n v="1"/>
    <n v="645"/>
    <m/>
    <s v="8 Rutland St"/>
    <s v="Niddrie"/>
    <x v="8"/>
    <x v="0"/>
    <x v="7"/>
    <x v="0"/>
  </r>
  <r>
    <x v="183"/>
    <n v="677500"/>
    <x v="0"/>
    <s v="Metro Ladder"/>
    <s v="Auction"/>
    <n v="3166"/>
    <n v="2"/>
    <n v="1"/>
    <n v="4"/>
    <n v="575"/>
    <n v="1950"/>
    <s v="1051 North Rd"/>
    <s v="Hughesdale"/>
    <x v="6"/>
    <x v="2"/>
    <x v="7"/>
    <x v="0"/>
  </r>
  <r>
    <x v="183"/>
    <n v="778000"/>
    <x v="0"/>
    <s v="Cunninghams"/>
    <s v="Sale"/>
    <n v="3167"/>
    <n v="2"/>
    <n v="1"/>
    <n v="1"/>
    <n v="806"/>
    <n v="1965"/>
    <s v="19 Reid St"/>
    <s v="Oakleigh South"/>
    <x v="6"/>
    <x v="4"/>
    <x v="7"/>
    <x v="0"/>
  </r>
  <r>
    <x v="183"/>
    <n v="1005000"/>
    <x v="0"/>
    <s v="Metro Ladder"/>
    <s v="Sale"/>
    <n v="3013"/>
    <n v="3"/>
    <n v="1"/>
    <n v="1"/>
    <n v="438"/>
    <n v="1960"/>
    <s v="59 Gent St"/>
    <s v="Yarraville"/>
    <x v="4"/>
    <x v="0"/>
    <x v="7"/>
    <x v="0"/>
  </r>
  <r>
    <x v="183"/>
    <n v="801347"/>
    <x v="0"/>
    <s v="Jones and Jones"/>
    <s v="Auction"/>
    <n v="3167"/>
    <n v="4"/>
    <n v="2"/>
    <n v="1"/>
    <n v="567"/>
    <n v="1970"/>
    <s v="7 Robyn Ct"/>
    <s v="Oakleigh South"/>
    <x v="7"/>
    <x v="4"/>
    <x v="7"/>
    <x v="0"/>
  </r>
  <r>
    <x v="183"/>
    <n v="1040000"/>
    <x v="0"/>
    <s v="Metro Ladder"/>
    <s v="Sale"/>
    <n v="3015"/>
    <n v="3"/>
    <n v="1"/>
    <n v="3"/>
    <n v="690"/>
    <n v="1950"/>
    <s v="73 The Avenue"/>
    <s v="Spotswood"/>
    <x v="11"/>
    <x v="0"/>
    <x v="7"/>
    <x v="0"/>
  </r>
  <r>
    <x v="183"/>
    <n v="420000"/>
    <x v="2"/>
    <s v="Cunninghams"/>
    <s v="Auction"/>
    <n v="3073"/>
    <n v="2"/>
    <n v="1"/>
    <n v="2"/>
    <n v="153"/>
    <n v="2003"/>
    <s v="4/18 Gourock St"/>
    <s v="Reservoir"/>
    <x v="10"/>
    <x v="1"/>
    <x v="7"/>
    <x v="0"/>
  </r>
  <r>
    <x v="183"/>
    <n v="980000"/>
    <x v="0"/>
    <s v="Melbourne Homes"/>
    <s v="Sale"/>
    <n v="3072"/>
    <n v="3"/>
    <n v="2"/>
    <n v="1"/>
    <n v="479"/>
    <n v="1930"/>
    <s v="3 Avondale Rd"/>
    <s v="Preston"/>
    <x v="10"/>
    <x v="1"/>
    <x v="7"/>
    <x v="0"/>
  </r>
  <r>
    <x v="183"/>
    <n v="621000"/>
    <x v="0"/>
    <s v="Best Bricks"/>
    <s v="Sale"/>
    <n v="3020"/>
    <n v="3"/>
    <n v="1"/>
    <n v="1"/>
    <n v="619"/>
    <m/>
    <s v="46 Ferndale Rd"/>
    <s v="Sunshine North"/>
    <x v="0"/>
    <x v="0"/>
    <x v="7"/>
    <x v="0"/>
  </r>
  <r>
    <x v="183"/>
    <n v="2700000"/>
    <x v="0"/>
    <s v="Jones and Jones"/>
    <s v="Auction"/>
    <n v="3124"/>
    <n v="5"/>
    <n v="3"/>
    <n v="2"/>
    <n v="802"/>
    <n v="1994"/>
    <s v="18 Middle Rd"/>
    <s v="Camberwell"/>
    <x v="14"/>
    <x v="2"/>
    <x v="7"/>
    <x v="0"/>
  </r>
  <r>
    <x v="183"/>
    <n v="860500"/>
    <x v="0"/>
    <s v="Property Barons"/>
    <s v="Sale"/>
    <n v="3087"/>
    <n v="3"/>
    <n v="2"/>
    <n v="0"/>
    <n v="767"/>
    <n v="1960"/>
    <s v="295 Greenwood Dr"/>
    <s v="Watsonia"/>
    <x v="17"/>
    <x v="1"/>
    <x v="7"/>
    <x v="0"/>
  </r>
  <r>
    <x v="184"/>
    <n v="600500"/>
    <x v="0"/>
    <s v="SJ"/>
    <s v="Sale"/>
    <n v="3046"/>
    <n v="4"/>
    <n v="2"/>
    <n v="1"/>
    <n v="462"/>
    <n v="1970"/>
    <s v="148 West St"/>
    <s v="Hadfield"/>
    <x v="3"/>
    <x v="1"/>
    <x v="7"/>
    <x v="0"/>
  </r>
  <r>
    <x v="184"/>
    <n v="653000"/>
    <x v="1"/>
    <s v="Flanders &amp; Fish"/>
    <s v="Auction"/>
    <n v="3058"/>
    <n v="2"/>
    <n v="1"/>
    <n v="1"/>
    <n v="129"/>
    <n v="2012"/>
    <s v="4/44 Victoria St"/>
    <s v="Coburg"/>
    <x v="3"/>
    <x v="1"/>
    <x v="7"/>
    <x v="0"/>
  </r>
  <r>
    <x v="184"/>
    <n v="336000"/>
    <x v="1"/>
    <s v="Metro Ladder"/>
    <s v="Sale"/>
    <n v="3039"/>
    <n v="1"/>
    <n v="1"/>
    <n v="1"/>
    <n v="0"/>
    <n v="1980"/>
    <s v="4/7 York St"/>
    <s v="Moonee Ponds"/>
    <x v="8"/>
    <x v="0"/>
    <x v="7"/>
    <x v="0"/>
  </r>
  <r>
    <x v="184"/>
    <n v="918000"/>
    <x v="0"/>
    <s v="Cunninghams"/>
    <s v="Sale"/>
    <n v="3031"/>
    <n v="2"/>
    <n v="1"/>
    <n v="0"/>
    <n v="136"/>
    <n v="1900"/>
    <s v="107 Shields St"/>
    <s v="Flemington"/>
    <x v="8"/>
    <x v="1"/>
    <x v="7"/>
    <x v="0"/>
  </r>
  <r>
    <x v="184"/>
    <n v="1135000"/>
    <x v="0"/>
    <s v="Metro Ladder"/>
    <s v="Sale"/>
    <n v="3032"/>
    <n v="3"/>
    <n v="1"/>
    <n v="1"/>
    <n v="296"/>
    <n v="1910"/>
    <s v="78 Francis St"/>
    <s v="Ascot Vale"/>
    <x v="8"/>
    <x v="0"/>
    <x v="7"/>
    <x v="0"/>
  </r>
  <r>
    <x v="184"/>
    <n v="1350000"/>
    <x v="0"/>
    <s v="Jones and Jones"/>
    <s v="Sale"/>
    <n v="3147"/>
    <n v="4"/>
    <n v="2"/>
    <n v="1"/>
    <n v="727"/>
    <m/>
    <s v="12 Leonard St"/>
    <s v="Ashwood"/>
    <x v="6"/>
    <x v="2"/>
    <x v="7"/>
    <x v="0"/>
  </r>
  <r>
    <x v="184"/>
    <n v="1001000"/>
    <x v="0"/>
    <s v="Flanders &amp; Fish"/>
    <s v="Sale"/>
    <n v="3031"/>
    <n v="5"/>
    <n v="1"/>
    <n v="0"/>
    <n v="301"/>
    <m/>
    <s v="28 Pridham St"/>
    <s v="Kensington"/>
    <x v="13"/>
    <x v="1"/>
    <x v="7"/>
    <x v="0"/>
  </r>
  <r>
    <x v="184"/>
    <n v="530000"/>
    <x v="1"/>
    <s v="Metro Ladder"/>
    <s v="Auction"/>
    <n v="3012"/>
    <n v="4"/>
    <n v="2"/>
    <n v="1"/>
    <n v="0"/>
    <n v="1970"/>
    <s v="1/12 Hatfield Ct"/>
    <s v="West Footscray"/>
    <x v="4"/>
    <x v="0"/>
    <x v="7"/>
    <x v="0"/>
  </r>
  <r>
    <x v="184"/>
    <n v="550000"/>
    <x v="0"/>
    <s v="Property Barons"/>
    <s v="Sale"/>
    <n v="3019"/>
    <n v="4"/>
    <n v="2"/>
    <n v="1"/>
    <n v="288"/>
    <n v="2000"/>
    <s v="25 Errol St"/>
    <s v="Braybrook"/>
    <x v="4"/>
    <x v="0"/>
    <x v="7"/>
    <x v="0"/>
  </r>
  <r>
    <x v="184"/>
    <n v="360000"/>
    <x v="1"/>
    <s v="Jones and Jones"/>
    <s v="Auction"/>
    <n v="3204"/>
    <n v="2"/>
    <n v="1"/>
    <n v="1"/>
    <n v="0"/>
    <n v="1965"/>
    <s v="8/11 Brentwood St"/>
    <s v="Bentleigh"/>
    <x v="9"/>
    <x v="2"/>
    <x v="7"/>
    <x v="0"/>
  </r>
  <r>
    <x v="184"/>
    <n v="825000"/>
    <x v="2"/>
    <s v="Metro Ladder"/>
    <s v="Sale"/>
    <n v="3165"/>
    <n v="3"/>
    <n v="1"/>
    <n v="1"/>
    <n v="642"/>
    <m/>
    <s v="75 Victor Rd"/>
    <s v="Bentleigh East"/>
    <x v="9"/>
    <x v="2"/>
    <x v="7"/>
    <x v="0"/>
  </r>
  <r>
    <x v="184"/>
    <n v="600000"/>
    <x v="0"/>
    <s v="Cunninghams"/>
    <s v="Sale"/>
    <n v="3072"/>
    <n v="2"/>
    <n v="1"/>
    <n v="2"/>
    <n v="220"/>
    <n v="2005"/>
    <s v="16 Opal St"/>
    <s v="Preston"/>
    <x v="10"/>
    <x v="1"/>
    <x v="7"/>
    <x v="0"/>
  </r>
  <r>
    <x v="184"/>
    <n v="440000"/>
    <x v="1"/>
    <s v="Jones and Jones"/>
    <s v="Auction"/>
    <n v="3122"/>
    <n v="2"/>
    <n v="1"/>
    <n v="1"/>
    <n v="0"/>
    <n v="1970"/>
    <s v="8/32 Liddiard St"/>
    <s v="Hawthorn"/>
    <x v="14"/>
    <x v="2"/>
    <x v="7"/>
    <x v="0"/>
  </r>
  <r>
    <x v="184"/>
    <n v="530000"/>
    <x v="1"/>
    <s v="Property Barons"/>
    <s v="Auction"/>
    <n v="3124"/>
    <n v="2"/>
    <n v="1"/>
    <n v="1"/>
    <n v="0"/>
    <n v="1960"/>
    <s v="8/1277 Toorak Rd"/>
    <s v="Camberwell"/>
    <x v="14"/>
    <x v="2"/>
    <x v="7"/>
    <x v="0"/>
  </r>
  <r>
    <x v="184"/>
    <n v="580000"/>
    <x v="1"/>
    <s v="Cunninghams"/>
    <s v="Auction"/>
    <n v="3101"/>
    <n v="2"/>
    <n v="1"/>
    <n v="1"/>
    <n v="0"/>
    <n v="1970"/>
    <s v="4/35 Studley Park Rd"/>
    <s v="Kew"/>
    <x v="14"/>
    <x v="2"/>
    <x v="7"/>
    <x v="0"/>
  </r>
  <r>
    <x v="184"/>
    <n v="695000"/>
    <x v="1"/>
    <s v="Jones and Jones"/>
    <s v="Sale"/>
    <n v="3122"/>
    <n v="2"/>
    <n v="1"/>
    <n v="1"/>
    <n v="3194"/>
    <m/>
    <s v="18/508 Glenferrie Rd"/>
    <s v="Hawthorn"/>
    <x v="14"/>
    <x v="2"/>
    <x v="7"/>
    <x v="0"/>
  </r>
  <r>
    <x v="184"/>
    <n v="1551000"/>
    <x v="0"/>
    <s v="Jones and Jones"/>
    <s v="Sale"/>
    <n v="3122"/>
    <n v="3"/>
    <n v="1"/>
    <n v="1"/>
    <n v="199"/>
    <n v="1890"/>
    <s v="24 College St"/>
    <s v="Hawthorn"/>
    <x v="14"/>
    <x v="2"/>
    <x v="7"/>
    <x v="0"/>
  </r>
  <r>
    <x v="184"/>
    <n v="1680000"/>
    <x v="0"/>
    <s v="Flanders &amp; Fish"/>
    <s v="Sale"/>
    <n v="3126"/>
    <n v="3"/>
    <n v="2"/>
    <n v="1"/>
    <n v="325"/>
    <n v="1910"/>
    <s v="47 Warburton Rd"/>
    <s v="Canterbury"/>
    <x v="14"/>
    <x v="2"/>
    <x v="7"/>
    <x v="0"/>
  </r>
  <r>
    <x v="185"/>
    <n v="870000"/>
    <x v="0"/>
    <s v="Cunninghams"/>
    <s v="Sale"/>
    <n v="3068"/>
    <n v="2"/>
    <n v="1"/>
    <n v="0"/>
    <n v="107"/>
    <n v="1910"/>
    <s v="50 Freeman St"/>
    <s v="Fitzroy North"/>
    <x v="1"/>
    <x v="1"/>
    <x v="7"/>
    <x v="0"/>
  </r>
  <r>
    <x v="185"/>
    <n v="1165000"/>
    <x v="0"/>
    <s v="Cunninghams"/>
    <s v="Sale"/>
    <n v="3121"/>
    <n v="3"/>
    <n v="1"/>
    <n v="1"/>
    <n v="167"/>
    <m/>
    <s v="21 Crown St"/>
    <s v="Richmond"/>
    <x v="1"/>
    <x v="1"/>
    <x v="7"/>
    <x v="0"/>
  </r>
  <r>
    <x v="185"/>
    <n v="1185000"/>
    <x v="0"/>
    <s v="Metro Ladder"/>
    <s v="Sale"/>
    <n v="3121"/>
    <n v="3"/>
    <n v="2"/>
    <n v="1"/>
    <n v="135"/>
    <m/>
    <s v="29a Abinger St"/>
    <s v="Richmond"/>
    <x v="1"/>
    <x v="1"/>
    <x v="7"/>
    <x v="0"/>
  </r>
  <r>
    <x v="185"/>
    <n v="1375000"/>
    <x v="0"/>
    <s v="Metro Ladder"/>
    <s v="Sale"/>
    <n v="3121"/>
    <n v="4"/>
    <n v="2"/>
    <n v="2"/>
    <n v="58"/>
    <n v="2007"/>
    <s v="33a River St"/>
    <s v="Richmond"/>
    <x v="1"/>
    <x v="1"/>
    <x v="7"/>
    <x v="0"/>
  </r>
  <r>
    <x v="185"/>
    <n v="1645000"/>
    <x v="0"/>
    <s v="Cunninghams"/>
    <s v="Sale"/>
    <n v="3121"/>
    <n v="4"/>
    <n v="2"/>
    <n v="1"/>
    <n v="249"/>
    <n v="1970"/>
    <s v="176 Buckingham St"/>
    <s v="Richmond"/>
    <x v="1"/>
    <x v="1"/>
    <x v="7"/>
    <x v="0"/>
  </r>
  <r>
    <x v="185"/>
    <n v="600000"/>
    <x v="2"/>
    <s v="Flanders &amp; Fish"/>
    <s v="Auction"/>
    <n v="3146"/>
    <n v="2"/>
    <n v="1"/>
    <n v="1"/>
    <n v="0"/>
    <m/>
    <s v="1/58 Edgar St N"/>
    <s v="Glen Iris"/>
    <x v="12"/>
    <x v="2"/>
    <x v="7"/>
    <x v="0"/>
  </r>
  <r>
    <x v="185"/>
    <n v="335000"/>
    <x v="1"/>
    <s v="Melbourne Homes"/>
    <s v="Auction"/>
    <n v="3182"/>
    <n v="1"/>
    <n v="1"/>
    <n v="0"/>
    <n v="0"/>
    <n v="2013"/>
    <s v="307/2 Chaucer St"/>
    <s v="St Kilda"/>
    <x v="5"/>
    <x v="2"/>
    <x v="7"/>
    <x v="0"/>
  </r>
  <r>
    <x v="185"/>
    <n v="509000"/>
    <x v="1"/>
    <s v="Metro Ladder"/>
    <s v="Sale"/>
    <n v="3182"/>
    <n v="2"/>
    <n v="1"/>
    <n v="1"/>
    <n v="0"/>
    <m/>
    <s v="1/170 Barkly St"/>
    <s v="St Kilda"/>
    <x v="5"/>
    <x v="2"/>
    <x v="7"/>
    <x v="0"/>
  </r>
  <r>
    <x v="185"/>
    <n v="780000"/>
    <x v="0"/>
    <s v="Metro Ladder"/>
    <s v="Auction"/>
    <n v="3041"/>
    <n v="4"/>
    <n v="2"/>
    <n v="2"/>
    <n v="539"/>
    <m/>
    <s v="14 Elysee Ct"/>
    <s v="Strathmore Heights"/>
    <x v="8"/>
    <x v="0"/>
    <x v="7"/>
    <x v="0"/>
  </r>
  <r>
    <x v="185"/>
    <n v="880000"/>
    <x v="0"/>
    <s v="Cunninghams"/>
    <s v="Auction"/>
    <n v="3041"/>
    <n v="5"/>
    <n v="3"/>
    <n v="2"/>
    <n v="387"/>
    <m/>
    <s v="7 Colclough Ct"/>
    <s v="Strathmore"/>
    <x v="8"/>
    <x v="0"/>
    <x v="7"/>
    <x v="0"/>
  </r>
  <r>
    <x v="185"/>
    <n v="1400000"/>
    <x v="0"/>
    <s v="Jones and Jones"/>
    <s v="Sale"/>
    <n v="3039"/>
    <n v="4"/>
    <n v="2"/>
    <n v="2"/>
    <n v="595"/>
    <m/>
    <s v="33 Walker St"/>
    <s v="Moonee Ponds"/>
    <x v="8"/>
    <x v="0"/>
    <x v="7"/>
    <x v="0"/>
  </r>
  <r>
    <x v="185"/>
    <n v="440000"/>
    <x v="1"/>
    <s v="Melbourne Homes"/>
    <s v="Sale"/>
    <n v="3000"/>
    <n v="1"/>
    <n v="1"/>
    <n v="1"/>
    <n v="0"/>
    <n v="1920"/>
    <s v="303/166 Flinders St"/>
    <s v="Melbourne"/>
    <x v="13"/>
    <x v="1"/>
    <x v="7"/>
    <x v="0"/>
  </r>
  <r>
    <x v="185"/>
    <n v="540000"/>
    <x v="1"/>
    <s v="Melbourne Homes"/>
    <s v="Sale"/>
    <n v="3006"/>
    <n v="2"/>
    <n v="2"/>
    <n v="1"/>
    <n v="0"/>
    <n v="1994"/>
    <s v="73/1 Riverside Qy"/>
    <s v="Southbank"/>
    <x v="13"/>
    <x v="2"/>
    <x v="7"/>
    <x v="0"/>
  </r>
  <r>
    <x v="185"/>
    <n v="786000"/>
    <x v="0"/>
    <s v="Cunninghams"/>
    <s v="Sale"/>
    <n v="3031"/>
    <n v="2"/>
    <n v="1"/>
    <n v="0"/>
    <n v="149"/>
    <m/>
    <s v="10 Mulgrave St"/>
    <s v="Kensington"/>
    <x v="13"/>
    <x v="1"/>
    <x v="7"/>
    <x v="0"/>
  </r>
  <r>
    <x v="185"/>
    <n v="723000"/>
    <x v="0"/>
    <s v="Jones and Jones"/>
    <s v="Sale"/>
    <n v="3012"/>
    <n v="3"/>
    <n v="1"/>
    <n v="2"/>
    <n v="302"/>
    <n v="1938"/>
    <s v="1/37 Hampton Pde"/>
    <s v="West Footscray"/>
    <x v="4"/>
    <x v="0"/>
    <x v="7"/>
    <x v="0"/>
  </r>
  <r>
    <x v="185"/>
    <n v="1060000"/>
    <x v="0"/>
    <s v="Cunninghams"/>
    <s v="Sale"/>
    <n v="3012"/>
    <n v="4"/>
    <n v="2"/>
    <n v="2"/>
    <n v="660"/>
    <m/>
    <s v="62 Suffolk St"/>
    <s v="Maidstone"/>
    <x v="4"/>
    <x v="0"/>
    <x v="7"/>
    <x v="0"/>
  </r>
  <r>
    <x v="185"/>
    <n v="1300000"/>
    <x v="0"/>
    <s v="Jones and Jones"/>
    <s v="Sale"/>
    <n v="3105"/>
    <n v="4"/>
    <n v="1"/>
    <n v="2"/>
    <n v="717"/>
    <n v="1960"/>
    <s v="42 Robert St"/>
    <s v="Bulleen"/>
    <x v="16"/>
    <x v="3"/>
    <x v="7"/>
    <x v="0"/>
  </r>
  <r>
    <x v="185"/>
    <n v="588000"/>
    <x v="1"/>
    <s v="Jones and Jones"/>
    <s v="Auction"/>
    <n v="3163"/>
    <n v="2"/>
    <n v="1"/>
    <n v="1"/>
    <n v="133"/>
    <n v="2011"/>
    <s v="4/39 Kokaribb Rd"/>
    <s v="Carnegie"/>
    <x v="9"/>
    <x v="2"/>
    <x v="7"/>
    <x v="0"/>
  </r>
  <r>
    <x v="185"/>
    <n v="780000"/>
    <x v="2"/>
    <s v="Jones and Jones"/>
    <s v="Auction"/>
    <n v="3165"/>
    <n v="3"/>
    <n v="2"/>
    <n v="1"/>
    <n v="209"/>
    <m/>
    <s v="36a Barrington St"/>
    <s v="Bentleigh East"/>
    <x v="9"/>
    <x v="2"/>
    <x v="7"/>
    <x v="0"/>
  </r>
  <r>
    <x v="185"/>
    <n v="1385000"/>
    <x v="0"/>
    <s v="Jones and Jones"/>
    <s v="Sale"/>
    <n v="3204"/>
    <n v="5"/>
    <n v="2"/>
    <n v="2"/>
    <n v="664"/>
    <n v="1950"/>
    <s v="22 Hutchinson St"/>
    <s v="Bentleigh"/>
    <x v="9"/>
    <x v="2"/>
    <x v="7"/>
    <x v="0"/>
  </r>
  <r>
    <x v="185"/>
    <n v="1716000"/>
    <x v="0"/>
    <s v="Jones and Jones"/>
    <s v="Sale"/>
    <n v="3163"/>
    <n v="3"/>
    <n v="2"/>
    <n v="1"/>
    <n v="817"/>
    <n v="1925"/>
    <s v="26 Leila Rd"/>
    <s v="Carnegie"/>
    <x v="9"/>
    <x v="2"/>
    <x v="7"/>
    <x v="0"/>
  </r>
  <r>
    <x v="185"/>
    <n v="840000"/>
    <x v="0"/>
    <s v="Property Barons"/>
    <s v="Sale"/>
    <n v="3072"/>
    <n v="3"/>
    <n v="1"/>
    <n v="2"/>
    <n v="647"/>
    <m/>
    <s v="24 Benambra St"/>
    <s v="Preston"/>
    <x v="10"/>
    <x v="1"/>
    <x v="7"/>
    <x v="0"/>
  </r>
  <r>
    <x v="185"/>
    <n v="1430000"/>
    <x v="0"/>
    <s v="Cunninghams"/>
    <s v="Sale"/>
    <n v="3071"/>
    <n v="3"/>
    <n v="2"/>
    <n v="2"/>
    <n v="365"/>
    <m/>
    <s v="46 Rennie St"/>
    <s v="Thornbury"/>
    <x v="10"/>
    <x v="1"/>
    <x v="7"/>
    <x v="0"/>
  </r>
  <r>
    <x v="185"/>
    <n v="432500"/>
    <x v="0"/>
    <s v="Flanders &amp; Fish"/>
    <s v="Sale"/>
    <n v="3020"/>
    <n v="3"/>
    <n v="1"/>
    <n v="1"/>
    <n v="581"/>
    <m/>
    <s v="171 McIntyre Rd"/>
    <s v="Sunshine North"/>
    <x v="0"/>
    <x v="0"/>
    <x v="7"/>
    <x v="0"/>
  </r>
  <r>
    <x v="185"/>
    <n v="1080000"/>
    <x v="0"/>
    <s v="Jones and Jones"/>
    <s v="Sale"/>
    <n v="3104"/>
    <n v="2"/>
    <n v="1"/>
    <n v="1"/>
    <n v="253"/>
    <m/>
    <s v="32 Jaserfold St"/>
    <s v="Balwyn North"/>
    <x v="14"/>
    <x v="2"/>
    <x v="7"/>
    <x v="0"/>
  </r>
  <r>
    <x v="185"/>
    <n v="1100000"/>
    <x v="0"/>
    <s v="Jones and Jones"/>
    <s v="Sale"/>
    <n v="3123"/>
    <n v="2"/>
    <n v="1"/>
    <n v="2"/>
    <n v="206"/>
    <m/>
    <s v="26 Roseberry St"/>
    <s v="Hawthorn East"/>
    <x v="14"/>
    <x v="2"/>
    <x v="7"/>
    <x v="0"/>
  </r>
  <r>
    <x v="185"/>
    <n v="2100000"/>
    <x v="0"/>
    <s v="Cunninghams"/>
    <s v="Auction"/>
    <n v="3123"/>
    <n v="3"/>
    <n v="1"/>
    <n v="2"/>
    <n v="664"/>
    <n v="1930"/>
    <s v="10 Miami St"/>
    <s v="Hawthorn East"/>
    <x v="14"/>
    <x v="2"/>
    <x v="7"/>
    <x v="0"/>
  </r>
  <r>
    <x v="185"/>
    <n v="627500"/>
    <x v="0"/>
    <s v="Property Barons"/>
    <s v="Sale"/>
    <n v="3087"/>
    <n v="3"/>
    <n v="1"/>
    <n v="1"/>
    <n v="319"/>
    <n v="2000"/>
    <s v="49 Wattle Dr"/>
    <s v="Watsonia"/>
    <x v="17"/>
    <x v="1"/>
    <x v="7"/>
    <x v="0"/>
  </r>
  <r>
    <x v="186"/>
    <n v="1180000"/>
    <x v="0"/>
    <s v="Cunninghams"/>
    <s v="Auction"/>
    <n v="3068"/>
    <n v="3"/>
    <n v="3"/>
    <n v="1"/>
    <n v="142"/>
    <n v="1995"/>
    <s v="69 Field St"/>
    <s v="Clifton Hill"/>
    <x v="1"/>
    <x v="1"/>
    <x v="7"/>
    <x v="0"/>
  </r>
  <r>
    <x v="186"/>
    <n v="450000"/>
    <x v="1"/>
    <s v="Cunninghams"/>
    <s v="Auction"/>
    <n v="3142"/>
    <n v="2"/>
    <n v="1"/>
    <n v="1"/>
    <n v="0"/>
    <n v="1970"/>
    <s v="10/1 Ruabon Rd"/>
    <s v="Toorak"/>
    <x v="12"/>
    <x v="2"/>
    <x v="7"/>
    <x v="0"/>
  </r>
  <r>
    <x v="186"/>
    <n v="1500000"/>
    <x v="0"/>
    <s v="Sanders"/>
    <s v="Auction"/>
    <n v="3181"/>
    <n v="2"/>
    <n v="1"/>
    <n v="2"/>
    <n v="222"/>
    <n v="1930"/>
    <s v="29 Murray St"/>
    <s v="Prahran"/>
    <x v="12"/>
    <x v="2"/>
    <x v="7"/>
    <x v="0"/>
  </r>
  <r>
    <x v="186"/>
    <n v="475000"/>
    <x v="1"/>
    <s v="Best Bricks"/>
    <s v="Auction"/>
    <n v="3182"/>
    <n v="2"/>
    <n v="1"/>
    <n v="1"/>
    <n v="0"/>
    <n v="1970"/>
    <s v="14/31 Burnett St"/>
    <s v="St Kilda"/>
    <x v="5"/>
    <x v="2"/>
    <x v="7"/>
    <x v="0"/>
  </r>
  <r>
    <x v="186"/>
    <n v="440000"/>
    <x v="1"/>
    <s v="Property Barons"/>
    <s v="Sale"/>
    <n v="3042"/>
    <n v="2"/>
    <n v="1"/>
    <n v="1"/>
    <n v="192"/>
    <m/>
    <s v="145a Victory Rd"/>
    <s v="Airport West"/>
    <x v="8"/>
    <x v="0"/>
    <x v="7"/>
    <x v="0"/>
  </r>
  <r>
    <x v="186"/>
    <n v="720000"/>
    <x v="0"/>
    <s v="Property Barons"/>
    <s v="Sale"/>
    <n v="3042"/>
    <n v="3"/>
    <n v="1"/>
    <n v="1"/>
    <n v="620"/>
    <m/>
    <s v="54 Marshall Rd"/>
    <s v="Airport West"/>
    <x v="8"/>
    <x v="0"/>
    <x v="7"/>
    <x v="0"/>
  </r>
  <r>
    <x v="186"/>
    <n v="870000"/>
    <x v="0"/>
    <s v="Cunninghams"/>
    <s v="Auction"/>
    <n v="3040"/>
    <n v="2"/>
    <n v="1"/>
    <n v="2"/>
    <n v="319"/>
    <n v="1920"/>
    <s v="11 McPhail St"/>
    <s v="Essendon"/>
    <x v="8"/>
    <x v="0"/>
    <x v="7"/>
    <x v="0"/>
  </r>
  <r>
    <x v="186"/>
    <n v="925000"/>
    <x v="0"/>
    <s v="Metro Ladder"/>
    <s v="Sale"/>
    <n v="3040"/>
    <n v="3"/>
    <n v="2"/>
    <n v="2"/>
    <n v="544"/>
    <m/>
    <s v="51 Clydebank Rd"/>
    <s v="Essendon West"/>
    <x v="8"/>
    <x v="0"/>
    <x v="7"/>
    <x v="0"/>
  </r>
  <r>
    <x v="186"/>
    <n v="665000"/>
    <x v="1"/>
    <s v="Melbourne Homes"/>
    <s v="Sale"/>
    <n v="3166"/>
    <n v="3"/>
    <n v="1"/>
    <n v="1"/>
    <n v="112"/>
    <m/>
    <s v="9/126 Atherton Rd"/>
    <s v="Oakleigh"/>
    <x v="6"/>
    <x v="2"/>
    <x v="7"/>
    <x v="0"/>
  </r>
  <r>
    <x v="186"/>
    <n v="720000"/>
    <x v="1"/>
    <s v="Maxwells"/>
    <s v="Auction"/>
    <n v="3006"/>
    <n v="3"/>
    <n v="2"/>
    <n v="1"/>
    <n v="0"/>
    <m/>
    <s v="61/88 Wells St"/>
    <s v="Southbank"/>
    <x v="13"/>
    <x v="2"/>
    <x v="7"/>
    <x v="0"/>
  </r>
  <r>
    <x v="186"/>
    <n v="357000"/>
    <x v="1"/>
    <s v="Jones and Jones"/>
    <s v="Sale"/>
    <n v="3011"/>
    <n v="1"/>
    <n v="1"/>
    <n v="0"/>
    <n v="0"/>
    <n v="1980"/>
    <s v="1/38 Lynch St"/>
    <s v="Footscray"/>
    <x v="4"/>
    <x v="0"/>
    <x v="7"/>
    <x v="0"/>
  </r>
  <r>
    <x v="186"/>
    <n v="585000"/>
    <x v="2"/>
    <s v="Cunninghams"/>
    <s v="Sale"/>
    <n v="3011"/>
    <n v="3"/>
    <n v="1"/>
    <n v="1"/>
    <n v="259"/>
    <m/>
    <s v="4/33 Ballarat Rd"/>
    <s v="Footscray"/>
    <x v="4"/>
    <x v="0"/>
    <x v="7"/>
    <x v="0"/>
  </r>
  <r>
    <x v="186"/>
    <n v="875000"/>
    <x v="0"/>
    <s v="Maxwells"/>
    <s v="Sale"/>
    <n v="3011"/>
    <n v="3"/>
    <n v="2"/>
    <n v="2"/>
    <n v="193"/>
    <n v="2000"/>
    <s v="70 Station Rd"/>
    <s v="Seddon"/>
    <x v="4"/>
    <x v="0"/>
    <x v="7"/>
    <x v="0"/>
  </r>
  <r>
    <x v="186"/>
    <n v="915000"/>
    <x v="0"/>
    <s v="Metro Ladder"/>
    <s v="Sale"/>
    <n v="3012"/>
    <n v="3"/>
    <n v="1"/>
    <n v="2"/>
    <n v="434"/>
    <m/>
    <s v="7 Church St"/>
    <s v="West Footscray"/>
    <x v="4"/>
    <x v="0"/>
    <x v="7"/>
    <x v="0"/>
  </r>
  <r>
    <x v="186"/>
    <n v="855000"/>
    <x v="0"/>
    <s v="Zimmerman"/>
    <s v="Sale"/>
    <n v="3015"/>
    <n v="3"/>
    <n v="1"/>
    <n v="1"/>
    <n v="326"/>
    <n v="1991"/>
    <s v="10 Raleigh St"/>
    <s v="Spotswood"/>
    <x v="11"/>
    <x v="0"/>
    <x v="7"/>
    <x v="0"/>
  </r>
  <r>
    <x v="186"/>
    <n v="830000"/>
    <x v="1"/>
    <s v="Jones and Jones"/>
    <s v="Sale"/>
    <n v="3165"/>
    <n v="3"/>
    <n v="2"/>
    <n v="2"/>
    <n v="395"/>
    <n v="2001"/>
    <s v="1/3 Brady Rd"/>
    <s v="Bentleigh East"/>
    <x v="9"/>
    <x v="2"/>
    <x v="7"/>
    <x v="0"/>
  </r>
  <r>
    <x v="186"/>
    <n v="1090000"/>
    <x v="0"/>
    <s v="Flanders &amp; Fish"/>
    <s v="Sale"/>
    <n v="3162"/>
    <n v="3"/>
    <n v="1"/>
    <n v="2"/>
    <n v="275"/>
    <m/>
    <s v="3/97 Murray St"/>
    <s v="Caulfield"/>
    <x v="9"/>
    <x v="2"/>
    <x v="7"/>
    <x v="0"/>
  </r>
  <r>
    <x v="186"/>
    <n v="1330000"/>
    <x v="0"/>
    <s v="Jones and Jones"/>
    <s v="Sale"/>
    <n v="3163"/>
    <n v="3"/>
    <n v="2"/>
    <n v="1"/>
    <n v="295"/>
    <n v="1930"/>
    <s v="8 Augusta St"/>
    <s v="Glen Huntly"/>
    <x v="9"/>
    <x v="2"/>
    <x v="7"/>
    <x v="0"/>
  </r>
  <r>
    <x v="186"/>
    <n v="300000"/>
    <x v="1"/>
    <s v="Cunninghams"/>
    <s v="Auction"/>
    <n v="3072"/>
    <n v="1"/>
    <n v="1"/>
    <n v="1"/>
    <n v="0"/>
    <n v="2005"/>
    <s v="22/2 Arthur St"/>
    <s v="Preston"/>
    <x v="10"/>
    <x v="1"/>
    <x v="7"/>
    <x v="0"/>
  </r>
  <r>
    <x v="186"/>
    <n v="705000"/>
    <x v="0"/>
    <s v="Property Barons"/>
    <s v="Sale"/>
    <n v="3073"/>
    <n v="3"/>
    <n v="1"/>
    <n v="1"/>
    <n v="437"/>
    <n v="1930"/>
    <s v="27 Ashton St"/>
    <s v="Reservoir"/>
    <x v="10"/>
    <x v="1"/>
    <x v="7"/>
    <x v="0"/>
  </r>
  <r>
    <x v="186"/>
    <n v="830000"/>
    <x v="0"/>
    <s v="Property Barons"/>
    <s v="Auction"/>
    <n v="3072"/>
    <n v="1"/>
    <n v="1"/>
    <n v="0"/>
    <n v="397"/>
    <n v="1930"/>
    <s v="7 Wilcox St"/>
    <s v="Preston"/>
    <x v="10"/>
    <x v="1"/>
    <x v="7"/>
    <x v="0"/>
  </r>
  <r>
    <x v="186"/>
    <n v="1040000"/>
    <x v="0"/>
    <s v="Jones and Jones"/>
    <s v="Auction"/>
    <n v="3072"/>
    <n v="3"/>
    <n v="2"/>
    <n v="1"/>
    <n v="313"/>
    <m/>
    <s v="99 Dundas St"/>
    <s v="Preston"/>
    <x v="10"/>
    <x v="1"/>
    <x v="7"/>
    <x v="0"/>
  </r>
  <r>
    <x v="186"/>
    <n v="611000"/>
    <x v="0"/>
    <s v="Flanders &amp; Fish"/>
    <s v="Sale"/>
    <n v="3020"/>
    <n v="2"/>
    <n v="1"/>
    <n v="2"/>
    <n v="204"/>
    <n v="1925"/>
    <s v="29 Benjamin St"/>
    <s v="Sunshine"/>
    <x v="0"/>
    <x v="0"/>
    <x v="7"/>
    <x v="0"/>
  </r>
  <r>
    <x v="186"/>
    <n v="587500"/>
    <x v="1"/>
    <s v="Jones and Jones"/>
    <s v="Sale"/>
    <n v="3122"/>
    <n v="2"/>
    <n v="1"/>
    <n v="1"/>
    <n v="1099"/>
    <n v="1965"/>
    <s v="3/566 Glenferrie Rd"/>
    <s v="Hawthorn"/>
    <x v="14"/>
    <x v="2"/>
    <x v="7"/>
    <x v="0"/>
  </r>
  <r>
    <x v="186"/>
    <n v="650000"/>
    <x v="1"/>
    <s v="Flanders &amp; Fish"/>
    <s v="Auction"/>
    <n v="3101"/>
    <n v="2"/>
    <n v="1"/>
    <n v="1"/>
    <n v="0"/>
    <m/>
    <s v="11/912 Glenferrie Rd"/>
    <s v="Kew"/>
    <x v="14"/>
    <x v="2"/>
    <x v="7"/>
    <x v="0"/>
  </r>
  <r>
    <x v="186"/>
    <n v="2200000"/>
    <x v="0"/>
    <s v="Flanders &amp; Fish"/>
    <s v="Auction"/>
    <n v="3127"/>
    <n v="3"/>
    <n v="2"/>
    <n v="4"/>
    <n v="816"/>
    <m/>
    <s v="47 Suffolk Rd"/>
    <s v="Surrey Hills"/>
    <x v="14"/>
    <x v="2"/>
    <x v="7"/>
    <x v="0"/>
  </r>
  <r>
    <x v="186"/>
    <n v="1500000"/>
    <x v="0"/>
    <s v="Maxwells"/>
    <s v="Auction"/>
    <n v="3186"/>
    <n v="4"/>
    <n v="2"/>
    <n v="1"/>
    <n v="549"/>
    <n v="1990"/>
    <s v="17 Rusden St"/>
    <s v="Brighton"/>
    <x v="15"/>
    <x v="2"/>
    <x v="7"/>
    <x v="0"/>
  </r>
  <r>
    <x v="186"/>
    <n v="845000"/>
    <x v="1"/>
    <s v="Property Barons"/>
    <s v="Sale"/>
    <n v="3079"/>
    <n v="2"/>
    <n v="2"/>
    <n v="2"/>
    <n v="147"/>
    <n v="1980"/>
    <s v="2/53 Norman St"/>
    <s v="Ivanhoe"/>
    <x v="17"/>
    <x v="3"/>
    <x v="7"/>
    <x v="0"/>
  </r>
  <r>
    <x v="187"/>
    <n v="457000"/>
    <x v="1"/>
    <s v="Jones and Jones"/>
    <s v="Sale"/>
    <n v="3066"/>
    <n v="1"/>
    <n v="1"/>
    <n v="1"/>
    <n v="406"/>
    <n v="1970"/>
    <s v="4/13 Alexander St"/>
    <s v="Collingwood"/>
    <x v="1"/>
    <x v="1"/>
    <x v="7"/>
    <x v="0"/>
  </r>
  <r>
    <x v="187"/>
    <n v="540000"/>
    <x v="1"/>
    <s v="SJ"/>
    <s v="Auction"/>
    <n v="3121"/>
    <n v="2"/>
    <n v="2"/>
    <n v="1"/>
    <n v="656"/>
    <m/>
    <s v="409/120 Palmer St"/>
    <s v="Richmond"/>
    <x v="1"/>
    <x v="1"/>
    <x v="7"/>
    <x v="0"/>
  </r>
  <r>
    <x v="187"/>
    <n v="1542000"/>
    <x v="0"/>
    <s v="Melbourne Homes"/>
    <s v="Sale"/>
    <n v="3067"/>
    <n v="4"/>
    <n v="3"/>
    <n v="1"/>
    <n v="0"/>
    <m/>
    <s v="31 Turner St"/>
    <s v="Abbotsford"/>
    <x v="1"/>
    <x v="1"/>
    <x v="7"/>
    <x v="0"/>
  </r>
  <r>
    <x v="187"/>
    <n v="1782500"/>
    <x v="0"/>
    <s v="Cunninghams"/>
    <s v="Sale"/>
    <n v="3145"/>
    <n v="3"/>
    <n v="1"/>
    <n v="2"/>
    <n v="615"/>
    <n v="1950"/>
    <s v="21 Virginia Gr"/>
    <s v="Malvern East"/>
    <x v="12"/>
    <x v="2"/>
    <x v="7"/>
    <x v="0"/>
  </r>
  <r>
    <x v="187"/>
    <n v="3800000"/>
    <x v="0"/>
    <s v="Flanders &amp; Fish"/>
    <s v="Sale"/>
    <n v="3144"/>
    <n v="4"/>
    <n v="3"/>
    <n v="2"/>
    <n v="587"/>
    <n v="2016"/>
    <s v="41 Horace St"/>
    <s v="Malvern"/>
    <x v="12"/>
    <x v="2"/>
    <x v="7"/>
    <x v="0"/>
  </r>
  <r>
    <x v="187"/>
    <n v="590000"/>
    <x v="1"/>
    <s v="SJ"/>
    <s v="Auction"/>
    <n v="3057"/>
    <n v="2"/>
    <n v="2"/>
    <n v="1"/>
    <n v="0"/>
    <n v="2014"/>
    <s v="6212/172 Edward St"/>
    <s v="Brunswick East"/>
    <x v="3"/>
    <x v="1"/>
    <x v="7"/>
    <x v="0"/>
  </r>
  <r>
    <x v="187"/>
    <n v="770000"/>
    <x v="0"/>
    <s v="Flanders &amp; Fish"/>
    <s v="Sale"/>
    <n v="3046"/>
    <n v="3"/>
    <n v="2"/>
    <n v="2"/>
    <n v="382"/>
    <n v="1960"/>
    <s v="1 Jacaranda St"/>
    <s v="Oak Park"/>
    <x v="3"/>
    <x v="1"/>
    <x v="7"/>
    <x v="0"/>
  </r>
  <r>
    <x v="187"/>
    <n v="1460000"/>
    <x v="0"/>
    <s v="Maxwells"/>
    <s v="Sale"/>
    <n v="3040"/>
    <n v="3"/>
    <n v="2"/>
    <n v="1"/>
    <n v="605"/>
    <n v="1920"/>
    <s v="22 Tweedside St"/>
    <s v="Essendon"/>
    <x v="8"/>
    <x v="0"/>
    <x v="7"/>
    <x v="0"/>
  </r>
  <r>
    <x v="187"/>
    <n v="600000"/>
    <x v="0"/>
    <s v="Metro Ladder"/>
    <s v="Auction"/>
    <n v="3013"/>
    <n v="3"/>
    <n v="1"/>
    <n v="1"/>
    <n v="0"/>
    <m/>
    <s v="282 Hyde St"/>
    <s v="Yarraville"/>
    <x v="4"/>
    <x v="0"/>
    <x v="7"/>
    <x v="0"/>
  </r>
  <r>
    <x v="187"/>
    <n v="865000"/>
    <x v="0"/>
    <s v="Maxwells"/>
    <s v="Auction"/>
    <n v="3012"/>
    <n v="3"/>
    <n v="1"/>
    <n v="3"/>
    <n v="381"/>
    <n v="1940"/>
    <s v="13 Burns St"/>
    <s v="Maidstone"/>
    <x v="4"/>
    <x v="0"/>
    <x v="7"/>
    <x v="0"/>
  </r>
  <r>
    <x v="187"/>
    <n v="340000"/>
    <x v="1"/>
    <s v="Metro Ladder"/>
    <s v="Sale"/>
    <n v="3163"/>
    <n v="1"/>
    <n v="1"/>
    <n v="1"/>
    <n v="0"/>
    <m/>
    <s v="3/12 St Huberts Rd"/>
    <s v="Carnegie"/>
    <x v="9"/>
    <x v="2"/>
    <x v="7"/>
    <x v="0"/>
  </r>
  <r>
    <x v="187"/>
    <n v="761000"/>
    <x v="1"/>
    <s v="Cunninghams"/>
    <s v="Sale"/>
    <n v="3165"/>
    <n v="2"/>
    <n v="1"/>
    <n v="2"/>
    <n v="282"/>
    <m/>
    <s v="53 Molden St"/>
    <s v="Bentleigh East"/>
    <x v="9"/>
    <x v="2"/>
    <x v="7"/>
    <x v="0"/>
  </r>
  <r>
    <x v="187"/>
    <n v="780000"/>
    <x v="0"/>
    <s v="Jones and Jones"/>
    <s v="Auction"/>
    <n v="3165"/>
    <n v="3"/>
    <n v="2"/>
    <n v="2"/>
    <n v="421"/>
    <n v="1950"/>
    <s v="1/57 Brooks St"/>
    <s v="Bentleigh East"/>
    <x v="9"/>
    <x v="2"/>
    <x v="7"/>
    <x v="0"/>
  </r>
  <r>
    <x v="187"/>
    <n v="300000"/>
    <x v="1"/>
    <s v="Cunninghams"/>
    <s v="Sale"/>
    <n v="3073"/>
    <n v="2"/>
    <n v="1"/>
    <n v="1"/>
    <n v="87"/>
    <n v="1970"/>
    <s v="5/25 Ashley St"/>
    <s v="Reservoir"/>
    <x v="10"/>
    <x v="1"/>
    <x v="7"/>
    <x v="0"/>
  </r>
  <r>
    <x v="187"/>
    <n v="1800000"/>
    <x v="0"/>
    <s v="Cunninghams"/>
    <s v="Auction"/>
    <n v="3103"/>
    <n v="4"/>
    <n v="2"/>
    <n v="2"/>
    <n v="715"/>
    <n v="1985"/>
    <s v="36 Narrak Rd"/>
    <s v="Balwyn"/>
    <x v="14"/>
    <x v="2"/>
    <x v="7"/>
    <x v="0"/>
  </r>
  <r>
    <x v="187"/>
    <n v="1420000"/>
    <x v="0"/>
    <s v="Metro Ladder"/>
    <s v="Sale"/>
    <n v="3188"/>
    <n v="3"/>
    <n v="2"/>
    <n v="2"/>
    <n v="277"/>
    <n v="2012"/>
    <s v="2b Carolyn St"/>
    <s v="Hampton"/>
    <x v="15"/>
    <x v="2"/>
    <x v="7"/>
    <x v="0"/>
  </r>
  <r>
    <x v="188"/>
    <n v="415000"/>
    <x v="1"/>
    <s v="Jones and Jones"/>
    <s v="Sale"/>
    <n v="3121"/>
    <n v="1"/>
    <n v="1"/>
    <n v="1"/>
    <n v="0"/>
    <m/>
    <s v="6/361 Church St"/>
    <s v="Richmond"/>
    <x v="1"/>
    <x v="1"/>
    <x v="7"/>
    <x v="0"/>
  </r>
  <r>
    <x v="188"/>
    <n v="1212500"/>
    <x v="0"/>
    <s v="Flanders &amp; Fish"/>
    <s v="Sale"/>
    <n v="3121"/>
    <n v="4"/>
    <n v="3"/>
    <n v="2"/>
    <n v="108"/>
    <n v="2010"/>
    <s v="20 Lincoln St"/>
    <s v="Richmond"/>
    <x v="1"/>
    <x v="1"/>
    <x v="7"/>
    <x v="0"/>
  </r>
  <r>
    <x v="188"/>
    <n v="1695000"/>
    <x v="0"/>
    <s v="Cunninghams"/>
    <s v="Sale"/>
    <n v="3121"/>
    <n v="3"/>
    <n v="1"/>
    <n v="3"/>
    <n v="210"/>
    <n v="1900"/>
    <s v="36 Elm Gr"/>
    <s v="Richmond"/>
    <x v="1"/>
    <x v="1"/>
    <x v="7"/>
    <x v="0"/>
  </r>
  <r>
    <x v="188"/>
    <n v="745000"/>
    <x v="2"/>
    <s v="Property Barons"/>
    <s v="Sale"/>
    <n v="3125"/>
    <n v="3"/>
    <n v="1"/>
    <n v="2"/>
    <n v="228"/>
    <n v="1998"/>
    <s v="2/3 Havelock St"/>
    <s v="Burwood"/>
    <x v="2"/>
    <x v="2"/>
    <x v="7"/>
    <x v="0"/>
  </r>
  <r>
    <x v="188"/>
    <n v="1455000"/>
    <x v="0"/>
    <s v="Melbourne Homes"/>
    <s v="Sale"/>
    <n v="3206"/>
    <n v="2"/>
    <n v="1"/>
    <n v="0"/>
    <n v="159"/>
    <m/>
    <s v="85 Richardson St"/>
    <s v="Albert Park"/>
    <x v="5"/>
    <x v="2"/>
    <x v="7"/>
    <x v="0"/>
  </r>
  <r>
    <x v="188"/>
    <n v="1650000"/>
    <x v="0"/>
    <s v="Cunninghams"/>
    <s v="Auction"/>
    <n v="3205"/>
    <n v="3"/>
    <n v="2"/>
    <n v="0"/>
    <n v="204"/>
    <n v="1890"/>
    <s v="248 Montague St"/>
    <s v="South Melbourne"/>
    <x v="5"/>
    <x v="2"/>
    <x v="7"/>
    <x v="0"/>
  </r>
  <r>
    <x v="188"/>
    <n v="705000"/>
    <x v="0"/>
    <s v="Property Barons"/>
    <s v="Auction"/>
    <n v="3046"/>
    <n v="5"/>
    <n v="3"/>
    <n v="2"/>
    <n v="612"/>
    <n v="1970"/>
    <s v="55 Fran St"/>
    <s v="Glenroy"/>
    <x v="3"/>
    <x v="1"/>
    <x v="7"/>
    <x v="0"/>
  </r>
  <r>
    <x v="188"/>
    <n v="830000"/>
    <x v="0"/>
    <s v="Cunninghams"/>
    <s v="Auction"/>
    <n v="3058"/>
    <n v="3"/>
    <n v="2"/>
    <n v="0"/>
    <n v="559"/>
    <m/>
    <s v="12 Geake St"/>
    <s v="Coburg"/>
    <x v="3"/>
    <x v="1"/>
    <x v="7"/>
    <x v="0"/>
  </r>
  <r>
    <x v="188"/>
    <n v="800000"/>
    <x v="0"/>
    <s v="Cunninghams"/>
    <s v="Auction"/>
    <n v="3039"/>
    <n v="3"/>
    <n v="1"/>
    <n v="1"/>
    <n v="207"/>
    <m/>
    <s v="27 Moore St"/>
    <s v="Moonee Ponds"/>
    <x v="8"/>
    <x v="0"/>
    <x v="7"/>
    <x v="0"/>
  </r>
  <r>
    <x v="188"/>
    <n v="830000"/>
    <x v="2"/>
    <s v="Property Barons"/>
    <s v="Sale"/>
    <n v="3147"/>
    <n v="3"/>
    <n v="1"/>
    <n v="2"/>
    <n v="212"/>
    <n v="2012"/>
    <s v="2/53 Salisbury Rd"/>
    <s v="Ashwood"/>
    <x v="6"/>
    <x v="2"/>
    <x v="7"/>
    <x v="0"/>
  </r>
  <r>
    <x v="188"/>
    <n v="765000"/>
    <x v="1"/>
    <s v="Jones and Jones"/>
    <s v="Auction"/>
    <n v="3002"/>
    <n v="2"/>
    <n v="1"/>
    <n v="1"/>
    <n v="0"/>
    <m/>
    <s v="38/22 Agnes St"/>
    <s v="East Melbourne"/>
    <x v="13"/>
    <x v="1"/>
    <x v="7"/>
    <x v="0"/>
  </r>
  <r>
    <x v="188"/>
    <n v="85000"/>
    <x v="1"/>
    <s v="Flanders &amp; Fish"/>
    <s v="Auction"/>
    <n v="3011"/>
    <n v="1"/>
    <n v="1"/>
    <n v="0"/>
    <n v="0"/>
    <n v="2007"/>
    <s v="202/51 Gordon St"/>
    <s v="Footscray"/>
    <x v="4"/>
    <x v="0"/>
    <x v="7"/>
    <x v="0"/>
  </r>
  <r>
    <x v="188"/>
    <n v="697500"/>
    <x v="0"/>
    <s v="Metro Ladder"/>
    <s v="Sale"/>
    <n v="3019"/>
    <n v="3"/>
    <n v="2"/>
    <n v="1"/>
    <n v="531"/>
    <m/>
    <s v="14 Kenross Ct"/>
    <s v="Braybrook"/>
    <x v="4"/>
    <x v="0"/>
    <x v="7"/>
    <x v="0"/>
  </r>
  <r>
    <x v="188"/>
    <n v="1002000"/>
    <x v="0"/>
    <s v="Property Barons"/>
    <s v="Sale"/>
    <n v="3107"/>
    <n v="3"/>
    <n v="1"/>
    <n v="2"/>
    <n v="799"/>
    <n v="1960"/>
    <s v="15 Killarney Rd"/>
    <s v="Templestowe Lower"/>
    <x v="16"/>
    <x v="3"/>
    <x v="7"/>
    <x v="0"/>
  </r>
  <r>
    <x v="188"/>
    <n v="950000"/>
    <x v="0"/>
    <s v="Maxwells"/>
    <s v="Sale"/>
    <n v="3015"/>
    <n v="3"/>
    <n v="1"/>
    <n v="2"/>
    <n v="453"/>
    <n v="1950"/>
    <s v="153 Mason St"/>
    <s v="Newport"/>
    <x v="11"/>
    <x v="0"/>
    <x v="7"/>
    <x v="0"/>
  </r>
  <r>
    <x v="188"/>
    <n v="1310000"/>
    <x v="0"/>
    <s v="Metro Ladder"/>
    <s v="Sale"/>
    <n v="3016"/>
    <n v="3"/>
    <n v="2"/>
    <n v="1"/>
    <n v="185"/>
    <n v="1900"/>
    <s v="33 Cecil St"/>
    <s v="Williamstown"/>
    <x v="11"/>
    <x v="0"/>
    <x v="7"/>
    <x v="0"/>
  </r>
  <r>
    <x v="188"/>
    <n v="745500"/>
    <x v="2"/>
    <s v="Jones and Jones"/>
    <s v="Sale"/>
    <n v="3163"/>
    <n v="2"/>
    <n v="1"/>
    <n v="1"/>
    <n v="186"/>
    <n v="1980"/>
    <s v="4/1 Howe St"/>
    <s v="Murrumbeena"/>
    <x v="9"/>
    <x v="2"/>
    <x v="7"/>
    <x v="0"/>
  </r>
  <r>
    <x v="188"/>
    <n v="825000"/>
    <x v="0"/>
    <s v="Jones and Jones"/>
    <s v="Sale"/>
    <n v="3165"/>
    <n v="2"/>
    <n v="2"/>
    <n v="1"/>
    <n v="176"/>
    <n v="2008"/>
    <s v="30 Veronica St"/>
    <s v="Bentleigh East"/>
    <x v="9"/>
    <x v="2"/>
    <x v="7"/>
    <x v="0"/>
  </r>
  <r>
    <x v="188"/>
    <n v="861500"/>
    <x v="0"/>
    <s v="Metro Ladder"/>
    <s v="Sale"/>
    <n v="3163"/>
    <n v="2"/>
    <n v="2"/>
    <n v="1"/>
    <n v="293"/>
    <n v="2004"/>
    <s v="32 Leura St"/>
    <s v="Murrumbeena"/>
    <x v="9"/>
    <x v="2"/>
    <x v="7"/>
    <x v="0"/>
  </r>
  <r>
    <x v="188"/>
    <n v="335000"/>
    <x v="1"/>
    <s v="Cunninghams"/>
    <s v="Auction"/>
    <n v="3073"/>
    <n v="2"/>
    <n v="1"/>
    <n v="1"/>
    <n v="0"/>
    <n v="2012"/>
    <s v="9/99 Barton St"/>
    <s v="Reservoir"/>
    <x v="10"/>
    <x v="1"/>
    <x v="7"/>
    <x v="0"/>
  </r>
  <r>
    <x v="188"/>
    <n v="1200000"/>
    <x v="0"/>
    <s v="Jones and Jones"/>
    <s v="Auction"/>
    <n v="3071"/>
    <n v="3"/>
    <n v="2"/>
    <n v="1"/>
    <n v="332"/>
    <m/>
    <s v="31 Newman St"/>
    <s v="Thornbury"/>
    <x v="10"/>
    <x v="1"/>
    <x v="7"/>
    <x v="0"/>
  </r>
  <r>
    <x v="188"/>
    <n v="650000"/>
    <x v="0"/>
    <s v="Flanders &amp; Fish"/>
    <s v="Auction"/>
    <n v="3020"/>
    <n v="3"/>
    <n v="1"/>
    <n v="1"/>
    <n v="556"/>
    <m/>
    <s v="94 Northumberland Rd"/>
    <s v="Sunshine North"/>
    <x v="0"/>
    <x v="0"/>
    <x v="7"/>
    <x v="0"/>
  </r>
  <r>
    <x v="188"/>
    <n v="930000"/>
    <x v="0"/>
    <s v="Cunninghams"/>
    <s v="Auction"/>
    <n v="3187"/>
    <n v="3"/>
    <n v="1"/>
    <n v="1"/>
    <n v="329"/>
    <n v="1930"/>
    <s v="244a South Rd"/>
    <s v="Brighton East"/>
    <x v="15"/>
    <x v="2"/>
    <x v="7"/>
    <x v="0"/>
  </r>
  <r>
    <x v="189"/>
    <n v="981000"/>
    <x v="0"/>
    <s v="Jones and Jones"/>
    <s v="Sale"/>
    <n v="3066"/>
    <n v="2"/>
    <n v="1"/>
    <n v="0"/>
    <n v="188"/>
    <n v="1900"/>
    <s v="6 Forest St"/>
    <s v="Collingwood"/>
    <x v="1"/>
    <x v="1"/>
    <x v="7"/>
    <x v="0"/>
  </r>
  <r>
    <x v="189"/>
    <n v="2150000"/>
    <x v="0"/>
    <s v="Maxwells"/>
    <s v="Sale"/>
    <n v="3125"/>
    <n v="5"/>
    <n v="4"/>
    <n v="2"/>
    <n v="643"/>
    <n v="2014"/>
    <s v="4 Iris St"/>
    <s v="Burwood"/>
    <x v="2"/>
    <x v="2"/>
    <x v="7"/>
    <x v="0"/>
  </r>
  <r>
    <x v="189"/>
    <n v="1811000"/>
    <x v="0"/>
    <s v="Cunninghams"/>
    <s v="Sale"/>
    <n v="3181"/>
    <n v="3"/>
    <n v="2"/>
    <n v="1"/>
    <n v="273"/>
    <n v="1890"/>
    <s v="3 Arkle St"/>
    <s v="Prahran"/>
    <x v="12"/>
    <x v="2"/>
    <x v="7"/>
    <x v="0"/>
  </r>
  <r>
    <x v="189"/>
    <n v="1350000"/>
    <x v="0"/>
    <s v="Jones and Jones"/>
    <s v="Sale"/>
    <n v="3181"/>
    <n v="2"/>
    <n v="1"/>
    <n v="1"/>
    <n v="157"/>
    <n v="1900"/>
    <s v="31 Raleigh St"/>
    <s v="Windsor"/>
    <x v="5"/>
    <x v="2"/>
    <x v="7"/>
    <x v="0"/>
  </r>
  <r>
    <x v="189"/>
    <n v="855000"/>
    <x v="0"/>
    <s v="Metro Ladder"/>
    <s v="Sale"/>
    <n v="3039"/>
    <n v="3"/>
    <n v="1"/>
    <n v="1"/>
    <n v="274"/>
    <m/>
    <s v="49 Derby St"/>
    <s v="Moonee Ponds"/>
    <x v="8"/>
    <x v="0"/>
    <x v="7"/>
    <x v="0"/>
  </r>
  <r>
    <x v="189"/>
    <n v="1260000"/>
    <x v="0"/>
    <s v="Cunninghams"/>
    <s v="Sale"/>
    <n v="3041"/>
    <n v="4"/>
    <n v="2"/>
    <n v="2"/>
    <n v="697"/>
    <n v="2012"/>
    <s v="4 Boeing Rd"/>
    <s v="Strathmore Heights"/>
    <x v="8"/>
    <x v="0"/>
    <x v="7"/>
    <x v="0"/>
  </r>
  <r>
    <x v="189"/>
    <n v="1640000"/>
    <x v="0"/>
    <s v="Metro Ladder"/>
    <s v="Sale"/>
    <n v="3039"/>
    <n v="4"/>
    <n v="2"/>
    <n v="1"/>
    <n v="435"/>
    <n v="1920"/>
    <s v="6 Robinson St"/>
    <s v="Moonee Ponds"/>
    <x v="8"/>
    <x v="0"/>
    <x v="7"/>
    <x v="0"/>
  </r>
  <r>
    <x v="189"/>
    <n v="779000"/>
    <x v="2"/>
    <s v="Cunninghams"/>
    <s v="Sale"/>
    <n v="3207"/>
    <n v="2"/>
    <n v="1"/>
    <n v="1"/>
    <n v="0"/>
    <m/>
    <s v="11/201 Graham St"/>
    <s v="Port Melbourne"/>
    <x v="13"/>
    <x v="2"/>
    <x v="7"/>
    <x v="0"/>
  </r>
  <r>
    <x v="189"/>
    <n v="1370000"/>
    <x v="2"/>
    <s v="Sanders"/>
    <s v="Sale"/>
    <n v="3008"/>
    <n v="4"/>
    <n v="2"/>
    <n v="2"/>
    <n v="0"/>
    <m/>
    <s v="202/440 Docklands Dr"/>
    <s v="Docklands"/>
    <x v="13"/>
    <x v="2"/>
    <x v="7"/>
    <x v="0"/>
  </r>
  <r>
    <x v="189"/>
    <n v="480000"/>
    <x v="2"/>
    <s v="Maxwells"/>
    <s v="Auction"/>
    <n v="3011"/>
    <n v="2"/>
    <n v="1"/>
    <n v="1"/>
    <n v="556"/>
    <n v="2010"/>
    <s v="5/28 Eleanor St"/>
    <s v="Footscray"/>
    <x v="4"/>
    <x v="0"/>
    <x v="7"/>
    <x v="0"/>
  </r>
  <r>
    <x v="189"/>
    <n v="756000"/>
    <x v="0"/>
    <s v="Metro Ladder"/>
    <s v="Sale"/>
    <n v="3012"/>
    <n v="3"/>
    <n v="1"/>
    <n v="1"/>
    <n v="353"/>
    <n v="1925"/>
    <s v="12 Stanley St"/>
    <s v="West Footscray"/>
    <x v="4"/>
    <x v="0"/>
    <x v="7"/>
    <x v="0"/>
  </r>
  <r>
    <x v="189"/>
    <n v="1924500"/>
    <x v="0"/>
    <s v="Property Barons"/>
    <s v="Sale"/>
    <n v="3108"/>
    <n v="4"/>
    <n v="4"/>
    <n v="2"/>
    <n v="1157"/>
    <m/>
    <s v="329 George St"/>
    <s v="Doncaster"/>
    <x v="16"/>
    <x v="3"/>
    <x v="7"/>
    <x v="0"/>
  </r>
  <r>
    <x v="189"/>
    <n v="1325000"/>
    <x v="0"/>
    <s v="Metro Ladder"/>
    <s v="Sale"/>
    <n v="3016"/>
    <n v="4"/>
    <n v="2"/>
    <n v="1"/>
    <n v="452"/>
    <m/>
    <s v="4 Freyer St"/>
    <s v="Williamstown"/>
    <x v="11"/>
    <x v="0"/>
    <x v="7"/>
    <x v="0"/>
  </r>
  <r>
    <x v="189"/>
    <n v="510000"/>
    <x v="1"/>
    <s v="Jones and Jones"/>
    <s v="Auction"/>
    <n v="3071"/>
    <n v="3"/>
    <n v="1"/>
    <n v="1"/>
    <n v="0"/>
    <m/>
    <s v="2/305 Rossmoyne St"/>
    <s v="Thornbury"/>
    <x v="10"/>
    <x v="1"/>
    <x v="7"/>
    <x v="0"/>
  </r>
  <r>
    <x v="189"/>
    <n v="500000"/>
    <x v="1"/>
    <s v="Cunninghams"/>
    <s v="Auction"/>
    <n v="3188"/>
    <n v="1"/>
    <n v="1"/>
    <n v="1"/>
    <n v="0"/>
    <m/>
    <s v="1/237 Hampton St"/>
    <s v="Hampton"/>
    <x v="15"/>
    <x v="2"/>
    <x v="7"/>
    <x v="0"/>
  </r>
  <r>
    <x v="189"/>
    <n v="760000"/>
    <x v="1"/>
    <s v="Metro Ladder"/>
    <s v="Sale"/>
    <n v="3188"/>
    <n v="2"/>
    <n v="1"/>
    <n v="1"/>
    <n v="90"/>
    <n v="1985"/>
    <s v="3/46 Fewster Rd"/>
    <s v="Hampton"/>
    <x v="15"/>
    <x v="2"/>
    <x v="7"/>
    <x v="0"/>
  </r>
  <r>
    <x v="189"/>
    <n v="1014000"/>
    <x v="2"/>
    <s v="Jones and Jones"/>
    <s v="Sale"/>
    <n v="3187"/>
    <n v="2"/>
    <n v="1"/>
    <n v="1"/>
    <n v="267"/>
    <n v="1990"/>
    <s v="2a Hurlstone St"/>
    <s v="Brighton East"/>
    <x v="15"/>
    <x v="2"/>
    <x v="7"/>
    <x v="0"/>
  </r>
  <r>
    <x v="189"/>
    <n v="779000"/>
    <x v="2"/>
    <s v="Property Barons"/>
    <s v="Sale"/>
    <n v="3079"/>
    <n v="2"/>
    <n v="1"/>
    <n v="2"/>
    <n v="152"/>
    <n v="1970"/>
    <s v="4/24 St Elmo Rd"/>
    <s v="Ivanhoe"/>
    <x v="17"/>
    <x v="3"/>
    <x v="7"/>
    <x v="0"/>
  </r>
  <r>
    <x v="189"/>
    <n v="820000"/>
    <x v="0"/>
    <s v="Cunninghams"/>
    <s v="Sale"/>
    <n v="3084"/>
    <n v="3"/>
    <n v="2"/>
    <n v="2"/>
    <n v="555"/>
    <m/>
    <s v="24 Martins La"/>
    <s v="Viewbank"/>
    <x v="17"/>
    <x v="3"/>
    <x v="7"/>
    <x v="0"/>
  </r>
  <r>
    <x v="190"/>
    <n v="1105000"/>
    <x v="0"/>
    <s v="Cunninghams"/>
    <s v="Sale"/>
    <n v="3121"/>
    <n v="2"/>
    <n v="2"/>
    <n v="1"/>
    <n v="55"/>
    <m/>
    <s v="1 Griffiths St"/>
    <s v="Richmond"/>
    <x v="1"/>
    <x v="1"/>
    <x v="7"/>
    <x v="0"/>
  </r>
  <r>
    <x v="190"/>
    <n v="3310000"/>
    <x v="0"/>
    <s v="Jones and Jones"/>
    <s v="Sale"/>
    <n v="3065"/>
    <n v="4"/>
    <n v="4"/>
    <n v="2"/>
    <n v="337"/>
    <n v="1854"/>
    <s v="52 Nicholson St"/>
    <s v="Fitzroy"/>
    <x v="1"/>
    <x v="1"/>
    <x v="7"/>
    <x v="0"/>
  </r>
  <r>
    <x v="190"/>
    <n v="3730000"/>
    <x v="0"/>
    <s v="Jones and Jones"/>
    <s v="Auction"/>
    <n v="3146"/>
    <n v="5"/>
    <n v="3"/>
    <n v="2"/>
    <n v="919"/>
    <n v="1925"/>
    <s v="2 Vincent St"/>
    <s v="Glen Iris"/>
    <x v="12"/>
    <x v="2"/>
    <x v="7"/>
    <x v="0"/>
  </r>
  <r>
    <x v="190"/>
    <n v="727500"/>
    <x v="0"/>
    <s v="Metro Ladder"/>
    <s v="Sale"/>
    <n v="3046"/>
    <n v="3"/>
    <n v="1"/>
    <n v="2"/>
    <n v="719"/>
    <m/>
    <s v="19 Valdoone Ct"/>
    <s v="Oak Park"/>
    <x v="3"/>
    <x v="1"/>
    <x v="7"/>
    <x v="0"/>
  </r>
  <r>
    <x v="190"/>
    <n v="1500000"/>
    <x v="0"/>
    <s v="Cunninghams"/>
    <s v="Sale"/>
    <n v="3040"/>
    <n v="4"/>
    <n v="2"/>
    <n v="2"/>
    <n v="858"/>
    <m/>
    <s v="105 Ogilvie St"/>
    <s v="Essendon"/>
    <x v="8"/>
    <x v="0"/>
    <x v="7"/>
    <x v="0"/>
  </r>
  <r>
    <x v="190"/>
    <n v="800000"/>
    <x v="1"/>
    <s v="Cunninghams"/>
    <s v="Auction"/>
    <n v="3006"/>
    <n v="2"/>
    <n v="2"/>
    <n v="2"/>
    <n v="0"/>
    <n v="2014"/>
    <s v="3303/9 Power St"/>
    <s v="Southbank"/>
    <x v="13"/>
    <x v="2"/>
    <x v="7"/>
    <x v="0"/>
  </r>
  <r>
    <x v="190"/>
    <n v="960000"/>
    <x v="0"/>
    <s v="Metro Ladder"/>
    <s v="Sale"/>
    <n v="3031"/>
    <n v="2"/>
    <n v="1"/>
    <n v="0"/>
    <n v="179"/>
    <n v="1900"/>
    <s v="25 Chelmsford St"/>
    <s v="Kensington"/>
    <x v="13"/>
    <x v="1"/>
    <x v="7"/>
    <x v="0"/>
  </r>
  <r>
    <x v="190"/>
    <n v="887000"/>
    <x v="0"/>
    <s v="Maxwells"/>
    <s v="Sale"/>
    <n v="3011"/>
    <n v="2"/>
    <n v="1"/>
    <n v="1"/>
    <n v="170"/>
    <m/>
    <s v="8 Perry St"/>
    <s v="Seddon"/>
    <x v="4"/>
    <x v="0"/>
    <x v="7"/>
    <x v="0"/>
  </r>
  <r>
    <x v="190"/>
    <n v="1310000"/>
    <x v="0"/>
    <s v="SJ"/>
    <s v="Sale"/>
    <n v="3108"/>
    <n v="3"/>
    <n v="1"/>
    <n v="2"/>
    <n v="1157"/>
    <m/>
    <s v="41 Highview Dr"/>
    <s v="Doncaster"/>
    <x v="16"/>
    <x v="3"/>
    <x v="7"/>
    <x v="0"/>
  </r>
  <r>
    <x v="190"/>
    <n v="1010000"/>
    <x v="0"/>
    <s v="Sanders"/>
    <s v="Sale"/>
    <n v="3016"/>
    <n v="3"/>
    <n v="2"/>
    <n v="2"/>
    <n v="418"/>
    <n v="1995"/>
    <s v="20 Proctor St"/>
    <s v="Williamstown"/>
    <x v="11"/>
    <x v="0"/>
    <x v="7"/>
    <x v="0"/>
  </r>
  <r>
    <x v="190"/>
    <n v="340000"/>
    <x v="1"/>
    <s v="Cunninghams"/>
    <s v="Auction"/>
    <n v="3070"/>
    <n v="1"/>
    <n v="1"/>
    <n v="1"/>
    <n v="0"/>
    <m/>
    <s v="9/28 Ross St"/>
    <s v="Northcote"/>
    <x v="10"/>
    <x v="1"/>
    <x v="7"/>
    <x v="0"/>
  </r>
  <r>
    <x v="190"/>
    <n v="1040000"/>
    <x v="0"/>
    <s v="Cunninghams"/>
    <s v="Sale"/>
    <n v="3072"/>
    <n v="3"/>
    <n v="1"/>
    <n v="2"/>
    <n v="555"/>
    <m/>
    <s v="5 Ryde St"/>
    <s v="Preston"/>
    <x v="10"/>
    <x v="1"/>
    <x v="7"/>
    <x v="0"/>
  </r>
  <r>
    <x v="190"/>
    <n v="2175000"/>
    <x v="0"/>
    <s v="Cunninghams"/>
    <s v="Sale"/>
    <n v="3070"/>
    <n v="4"/>
    <n v="2"/>
    <n v="1"/>
    <n v="573"/>
    <n v="1890"/>
    <s v="13 Hawthorn Rd"/>
    <s v="Northcote"/>
    <x v="10"/>
    <x v="1"/>
    <x v="7"/>
    <x v="0"/>
  </r>
  <r>
    <x v="190"/>
    <n v="260000"/>
    <x v="1"/>
    <s v="Best Bricks"/>
    <s v="Auction"/>
    <n v="3020"/>
    <n v="2"/>
    <n v="1"/>
    <n v="1"/>
    <n v="79"/>
    <m/>
    <s v="1/136 Wright St"/>
    <s v="Sunshine"/>
    <x v="0"/>
    <x v="0"/>
    <x v="7"/>
    <x v="0"/>
  </r>
  <r>
    <x v="190"/>
    <n v="688000"/>
    <x v="0"/>
    <s v="Best Bricks"/>
    <s v="Sale"/>
    <n v="3020"/>
    <n v="2"/>
    <n v="1"/>
    <n v="1"/>
    <n v="611"/>
    <m/>
    <s v="82 Hertford Rd"/>
    <s v="Sunshine"/>
    <x v="0"/>
    <x v="0"/>
    <x v="7"/>
    <x v="0"/>
  </r>
  <r>
    <x v="190"/>
    <n v="620000"/>
    <x v="1"/>
    <s v="Cunninghams"/>
    <s v="Sale"/>
    <n v="3102"/>
    <n v="2"/>
    <n v="1"/>
    <n v="1"/>
    <n v="0"/>
    <n v="1970"/>
    <s v="4/34 Strathalbyn St"/>
    <s v="Kew East"/>
    <x v="14"/>
    <x v="2"/>
    <x v="7"/>
    <x v="0"/>
  </r>
  <r>
    <x v="190"/>
    <n v="1712000"/>
    <x v="0"/>
    <s v="Flanders &amp; Fish"/>
    <s v="Sale"/>
    <n v="3104"/>
    <n v="4"/>
    <n v="2"/>
    <n v="2"/>
    <n v="639"/>
    <m/>
    <s v="45 Woodville St"/>
    <s v="Balwyn North"/>
    <x v="14"/>
    <x v="2"/>
    <x v="7"/>
    <x v="0"/>
  </r>
  <r>
    <x v="190"/>
    <n v="3250000"/>
    <x v="0"/>
    <s v="Jones and Jones"/>
    <s v="Auction"/>
    <n v="3104"/>
    <n v="5"/>
    <n v="4"/>
    <n v="2"/>
    <n v="886"/>
    <n v="2013"/>
    <s v="325 Belmore Rd"/>
    <s v="Balwyn North"/>
    <x v="14"/>
    <x v="2"/>
    <x v="7"/>
    <x v="0"/>
  </r>
  <r>
    <x v="191"/>
    <n v="560000"/>
    <x v="1"/>
    <s v="Flanders &amp; Fish"/>
    <s v="Sale"/>
    <n v="3128"/>
    <n v="2"/>
    <n v="1"/>
    <n v="1"/>
    <n v="153"/>
    <n v="1970"/>
    <s v="2/30 Barkly St"/>
    <s v="Box Hill"/>
    <x v="2"/>
    <x v="3"/>
    <x v="7"/>
    <x v="0"/>
  </r>
  <r>
    <x v="191"/>
    <n v="930000"/>
    <x v="1"/>
    <s v="Metro Ladder"/>
    <s v="Sale"/>
    <n v="3141"/>
    <n v="2"/>
    <n v="2"/>
    <n v="2"/>
    <n v="0"/>
    <n v="2000"/>
    <s v="301/89 River St"/>
    <s v="South Yarra"/>
    <x v="12"/>
    <x v="2"/>
    <x v="7"/>
    <x v="0"/>
  </r>
  <r>
    <x v="191"/>
    <n v="475000"/>
    <x v="1"/>
    <s v="Flanders &amp; Fish"/>
    <s v="Sale"/>
    <n v="3182"/>
    <n v="1"/>
    <n v="1"/>
    <n v="1"/>
    <n v="0"/>
    <m/>
    <s v="4/91 Wellington St"/>
    <s v="St Kilda"/>
    <x v="5"/>
    <x v="2"/>
    <x v="7"/>
    <x v="0"/>
  </r>
  <r>
    <x v="191"/>
    <n v="598000"/>
    <x v="2"/>
    <s v="Cunninghams"/>
    <s v="Sale"/>
    <n v="3058"/>
    <n v="2"/>
    <n v="1"/>
    <n v="1"/>
    <n v="108"/>
    <n v="2007"/>
    <s v="5/39 Service St"/>
    <s v="Coburg"/>
    <x v="3"/>
    <x v="1"/>
    <x v="7"/>
    <x v="0"/>
  </r>
  <r>
    <x v="191"/>
    <n v="845000"/>
    <x v="0"/>
    <s v="Cunninghams"/>
    <s v="Sale"/>
    <n v="3034"/>
    <n v="3"/>
    <n v="1"/>
    <n v="3"/>
    <n v="704"/>
    <m/>
    <s v="33 Wood St"/>
    <s v="Avondale Heights"/>
    <x v="8"/>
    <x v="0"/>
    <x v="7"/>
    <x v="0"/>
  </r>
  <r>
    <x v="191"/>
    <n v="1330000"/>
    <x v="0"/>
    <s v="Property Barons"/>
    <s v="Sale"/>
    <n v="3040"/>
    <n v="3"/>
    <n v="1"/>
    <n v="4"/>
    <n v="687"/>
    <m/>
    <s v="8 Buckley St"/>
    <s v="Essendon"/>
    <x v="8"/>
    <x v="0"/>
    <x v="7"/>
    <x v="0"/>
  </r>
  <r>
    <x v="191"/>
    <n v="865000"/>
    <x v="0"/>
    <s v="Jones and Jones"/>
    <s v="Auction"/>
    <n v="3166"/>
    <n v="3"/>
    <n v="1"/>
    <n v="2"/>
    <n v="691"/>
    <n v="1950"/>
    <s v="1249 North Rd"/>
    <s v="Oakleigh"/>
    <x v="6"/>
    <x v="2"/>
    <x v="7"/>
    <x v="0"/>
  </r>
  <r>
    <x v="191"/>
    <n v="1365000"/>
    <x v="0"/>
    <s v="Flanders &amp; Fish"/>
    <s v="Sale"/>
    <n v="3147"/>
    <n v="3"/>
    <n v="1"/>
    <n v="1"/>
    <n v="792"/>
    <n v="1950"/>
    <s v="35 Douglas St"/>
    <s v="Ashwood"/>
    <x v="6"/>
    <x v="2"/>
    <x v="7"/>
    <x v="0"/>
  </r>
  <r>
    <x v="191"/>
    <n v="1710000"/>
    <x v="0"/>
    <s v="Cunninghams"/>
    <s v="Auction"/>
    <n v="3031"/>
    <n v="5"/>
    <n v="2"/>
    <n v="2"/>
    <n v="566"/>
    <n v="1890"/>
    <s v="11 Nottingham St"/>
    <s v="Kensington"/>
    <x v="13"/>
    <x v="1"/>
    <x v="7"/>
    <x v="0"/>
  </r>
  <r>
    <x v="191"/>
    <n v="753000"/>
    <x v="1"/>
    <s v="Property Barons"/>
    <s v="Sale"/>
    <n v="3108"/>
    <n v="4"/>
    <n v="1"/>
    <n v="1"/>
    <n v="241"/>
    <n v="1970"/>
    <s v="1/10 Madeleine St"/>
    <s v="Doncaster"/>
    <x v="16"/>
    <x v="3"/>
    <x v="7"/>
    <x v="0"/>
  </r>
  <r>
    <x v="191"/>
    <n v="871500"/>
    <x v="0"/>
    <s v="Maxwells"/>
    <s v="Auction"/>
    <n v="3015"/>
    <n v="4"/>
    <n v="2"/>
    <n v="0"/>
    <n v="389"/>
    <n v="1990"/>
    <s v="59 Hope St"/>
    <s v="Spotswood"/>
    <x v="11"/>
    <x v="0"/>
    <x v="7"/>
    <x v="0"/>
  </r>
  <r>
    <x v="191"/>
    <n v="896000"/>
    <x v="0"/>
    <s v="Zimmerman"/>
    <s v="Sale"/>
    <n v="3015"/>
    <n v="2"/>
    <n v="1"/>
    <n v="0"/>
    <n v="297"/>
    <n v="1900"/>
    <s v="14 Oakbank St"/>
    <s v="Newport"/>
    <x v="11"/>
    <x v="0"/>
    <x v="7"/>
    <x v="0"/>
  </r>
  <r>
    <x v="191"/>
    <n v="3420000"/>
    <x v="0"/>
    <s v="Zimmerman"/>
    <s v="Auction"/>
    <n v="3015"/>
    <n v="4"/>
    <n v="2"/>
    <n v="2"/>
    <n v="757"/>
    <n v="1886"/>
    <s v="75 The Strand"/>
    <s v="Newport"/>
    <x v="11"/>
    <x v="0"/>
    <x v="7"/>
    <x v="0"/>
  </r>
  <r>
    <x v="191"/>
    <n v="1100000"/>
    <x v="0"/>
    <s v="Jones and Jones"/>
    <s v="Sale"/>
    <n v="3204"/>
    <n v="3"/>
    <n v="1"/>
    <n v="2"/>
    <n v="632"/>
    <m/>
    <s v="145a Jasper Rd"/>
    <s v="Bentleigh"/>
    <x v="9"/>
    <x v="2"/>
    <x v="7"/>
    <x v="0"/>
  </r>
  <r>
    <x v="191"/>
    <n v="1256000"/>
    <x v="0"/>
    <s v="Metro Ladder"/>
    <s v="Sale"/>
    <n v="3204"/>
    <n v="3"/>
    <n v="2"/>
    <n v="2"/>
    <n v="378"/>
    <n v="1924"/>
    <s v="1 Bethell St"/>
    <s v="Ormond"/>
    <x v="9"/>
    <x v="2"/>
    <x v="7"/>
    <x v="0"/>
  </r>
  <r>
    <x v="191"/>
    <n v="1306000"/>
    <x v="0"/>
    <s v="Jones and Jones"/>
    <s v="Sale"/>
    <n v="3165"/>
    <n v="4"/>
    <n v="2"/>
    <n v="1"/>
    <n v="651"/>
    <m/>
    <s v="12 John St"/>
    <s v="Bentleigh East"/>
    <x v="9"/>
    <x v="2"/>
    <x v="7"/>
    <x v="0"/>
  </r>
  <r>
    <x v="191"/>
    <n v="371000"/>
    <x v="1"/>
    <s v="Zimmerman"/>
    <s v="Sale"/>
    <n v="3071"/>
    <n v="2"/>
    <n v="1"/>
    <n v="1"/>
    <n v="0"/>
    <n v="1960"/>
    <s v="4/77 Pender St"/>
    <s v="Thornbury"/>
    <x v="10"/>
    <x v="1"/>
    <x v="7"/>
    <x v="0"/>
  </r>
  <r>
    <x v="191"/>
    <n v="622500"/>
    <x v="0"/>
    <s v="Cunninghams"/>
    <s v="Sale"/>
    <n v="3073"/>
    <n v="3"/>
    <n v="1"/>
    <n v="1"/>
    <n v="456"/>
    <n v="1960"/>
    <s v="79 Darebin Bvd"/>
    <s v="Reservoir"/>
    <x v="10"/>
    <x v="1"/>
    <x v="7"/>
    <x v="0"/>
  </r>
  <r>
    <x v="191"/>
    <n v="700000"/>
    <x v="2"/>
    <s v="Property Barons"/>
    <s v="Auction"/>
    <n v="3103"/>
    <n v="2"/>
    <n v="1"/>
    <n v="1"/>
    <n v="104"/>
    <m/>
    <s v="4/4 Raynes St"/>
    <s v="Balwyn"/>
    <x v="14"/>
    <x v="2"/>
    <x v="7"/>
    <x v="0"/>
  </r>
  <r>
    <x v="191"/>
    <n v="1385000"/>
    <x v="0"/>
    <s v="Cunninghams"/>
    <s v="Sale"/>
    <n v="3123"/>
    <n v="2"/>
    <n v="1"/>
    <n v="2"/>
    <n v="326"/>
    <n v="1940"/>
    <s v="24 Wiseman St"/>
    <s v="Hawthorn East"/>
    <x v="14"/>
    <x v="2"/>
    <x v="7"/>
    <x v="0"/>
  </r>
  <r>
    <x v="191"/>
    <n v="3500000"/>
    <x v="0"/>
    <s v="Cunninghams"/>
    <s v="Auction"/>
    <n v="3122"/>
    <n v="5"/>
    <n v="1"/>
    <n v="3"/>
    <n v="740"/>
    <m/>
    <s v="3 Glen St"/>
    <s v="Hawthorn"/>
    <x v="14"/>
    <x v="2"/>
    <x v="7"/>
    <x v="0"/>
  </r>
  <r>
    <x v="191"/>
    <n v="1511000"/>
    <x v="2"/>
    <s v="Zimmerman"/>
    <s v="Sale"/>
    <n v="3187"/>
    <n v="3"/>
    <n v="2"/>
    <n v="2"/>
    <n v="496"/>
    <m/>
    <s v="16b Regent St"/>
    <s v="Brighton East"/>
    <x v="15"/>
    <x v="2"/>
    <x v="7"/>
    <x v="0"/>
  </r>
  <r>
    <x v="191"/>
    <n v="405000"/>
    <x v="0"/>
    <s v="Cunninghams"/>
    <s v="Sale"/>
    <n v="3081"/>
    <n v="1"/>
    <n v="1"/>
    <n v="2"/>
    <n v="374"/>
    <m/>
    <s v="335 Liberty Pde"/>
    <s v="Heidelberg West"/>
    <x v="17"/>
    <x v="3"/>
    <x v="7"/>
    <x v="0"/>
  </r>
  <r>
    <x v="191"/>
    <n v="440500"/>
    <x v="0"/>
    <s v="Metro Ladder"/>
    <s v="Sale"/>
    <n v="3081"/>
    <n v="2"/>
    <n v="1"/>
    <n v="1"/>
    <n v="368"/>
    <n v="1955"/>
    <s v="163 Dougharty Rd"/>
    <s v="Heidelberg West"/>
    <x v="17"/>
    <x v="3"/>
    <x v="7"/>
    <x v="0"/>
  </r>
  <r>
    <x v="191"/>
    <n v="758500"/>
    <x v="0"/>
    <s v="Metro Ladder"/>
    <s v="Sale"/>
    <n v="3081"/>
    <n v="4"/>
    <n v="2"/>
    <n v="3"/>
    <n v="510"/>
    <m/>
    <s v="36 Southern Rd"/>
    <s v="Heidelberg Heights"/>
    <x v="17"/>
    <x v="3"/>
    <x v="7"/>
    <x v="0"/>
  </r>
  <r>
    <x v="191"/>
    <n v="1705000"/>
    <x v="0"/>
    <s v="Property Barons"/>
    <s v="Sale"/>
    <n v="3084"/>
    <n v="3"/>
    <n v="1"/>
    <n v="2"/>
    <n v="1547"/>
    <m/>
    <s v="95 Rosanna Rd"/>
    <s v="Heidelberg"/>
    <x v="17"/>
    <x v="3"/>
    <x v="7"/>
    <x v="0"/>
  </r>
  <r>
    <x v="192"/>
    <n v="810000"/>
    <x v="1"/>
    <s v="Jones and Jones"/>
    <s v="Sale"/>
    <n v="3065"/>
    <n v="2"/>
    <n v="1"/>
    <n v="2"/>
    <n v="0"/>
    <n v="1965"/>
    <s v="4/113 Cecil St"/>
    <s v="Fitzroy"/>
    <x v="1"/>
    <x v="1"/>
    <x v="7"/>
    <x v="0"/>
  </r>
  <r>
    <x v="192"/>
    <n v="890000"/>
    <x v="0"/>
    <s v="Cunninghams"/>
    <s v="Sale"/>
    <n v="3067"/>
    <n v="2"/>
    <n v="1"/>
    <n v="1"/>
    <n v="150"/>
    <n v="1985"/>
    <s v="42 Valiant St"/>
    <s v="Abbotsford"/>
    <x v="1"/>
    <x v="1"/>
    <x v="7"/>
    <x v="0"/>
  </r>
  <r>
    <x v="192"/>
    <n v="1481000"/>
    <x v="0"/>
    <s v="Jones and Jones"/>
    <s v="Sale"/>
    <n v="3065"/>
    <n v="3"/>
    <n v="2"/>
    <n v="1"/>
    <n v="138"/>
    <n v="1900"/>
    <s v="124 Westgarth St"/>
    <s v="Fitzroy"/>
    <x v="1"/>
    <x v="1"/>
    <x v="7"/>
    <x v="0"/>
  </r>
  <r>
    <x v="192"/>
    <n v="922000"/>
    <x v="2"/>
    <s v="Jones and Jones"/>
    <s v="Sale"/>
    <n v="3145"/>
    <n v="3"/>
    <n v="2"/>
    <n v="2"/>
    <n v="0"/>
    <n v="2000"/>
    <s v="14/410 Waverley Rd"/>
    <s v="Malvern East"/>
    <x v="12"/>
    <x v="2"/>
    <x v="7"/>
    <x v="0"/>
  </r>
  <r>
    <x v="192"/>
    <n v="950000"/>
    <x v="0"/>
    <s v="Metro Ladder"/>
    <s v="Auction"/>
    <n v="3181"/>
    <n v="2"/>
    <n v="1"/>
    <n v="1"/>
    <n v="88"/>
    <n v="2000"/>
    <s v="20a Percy St"/>
    <s v="Prahran"/>
    <x v="12"/>
    <x v="2"/>
    <x v="7"/>
    <x v="0"/>
  </r>
  <r>
    <x v="192"/>
    <n v="1500000"/>
    <x v="0"/>
    <s v="Jones and Jones"/>
    <s v="Sale"/>
    <n v="3181"/>
    <n v="2"/>
    <n v="1"/>
    <n v="2"/>
    <n v="236"/>
    <m/>
    <s v="83 Charles St"/>
    <s v="Prahran"/>
    <x v="12"/>
    <x v="2"/>
    <x v="7"/>
    <x v="0"/>
  </r>
  <r>
    <x v="192"/>
    <n v="3400000"/>
    <x v="0"/>
    <s v="Flanders &amp; Fish"/>
    <s v="Auction"/>
    <n v="3146"/>
    <n v="4"/>
    <n v="3"/>
    <n v="2"/>
    <n v="856"/>
    <n v="1920"/>
    <s v="11 Vincent St"/>
    <s v="Glen Iris"/>
    <x v="12"/>
    <x v="2"/>
    <x v="7"/>
    <x v="0"/>
  </r>
  <r>
    <x v="192"/>
    <n v="500000"/>
    <x v="0"/>
    <s v="Metro Ladder"/>
    <s v="Auction"/>
    <n v="3044"/>
    <n v="3"/>
    <n v="1"/>
    <n v="2"/>
    <n v="191"/>
    <n v="2013"/>
    <s v="4/1 Rhodes Pde"/>
    <s v="Pascoe Vale"/>
    <x v="3"/>
    <x v="1"/>
    <x v="7"/>
    <x v="0"/>
  </r>
  <r>
    <x v="192"/>
    <n v="691000"/>
    <x v="0"/>
    <s v="Flanders &amp; Fish"/>
    <s v="Sale"/>
    <n v="3046"/>
    <n v="3"/>
    <n v="1"/>
    <n v="2"/>
    <n v="753"/>
    <m/>
    <s v="6 Cosmos St"/>
    <s v="Glenroy"/>
    <x v="3"/>
    <x v="1"/>
    <x v="7"/>
    <x v="0"/>
  </r>
  <r>
    <x v="192"/>
    <n v="585000"/>
    <x v="0"/>
    <s v="Property Barons"/>
    <s v="Auction"/>
    <n v="3034"/>
    <n v="3"/>
    <n v="1"/>
    <n v="2"/>
    <n v="322"/>
    <m/>
    <s v="14 Herbert St"/>
    <s v="Avondale Heights"/>
    <x v="8"/>
    <x v="0"/>
    <x v="7"/>
    <x v="0"/>
  </r>
  <r>
    <x v="192"/>
    <n v="335000"/>
    <x v="0"/>
    <s v="Metro Ladder"/>
    <s v="Sale"/>
    <n v="3032"/>
    <n v="2"/>
    <n v="1"/>
    <n v="1"/>
    <n v="0"/>
    <m/>
    <s v="7/13 Navigator St"/>
    <s v="Maribyrnong"/>
    <x v="4"/>
    <x v="0"/>
    <x v="7"/>
    <x v="0"/>
  </r>
  <r>
    <x v="192"/>
    <n v="1110000"/>
    <x v="0"/>
    <s v="Property Barons"/>
    <s v="Auction"/>
    <n v="3105"/>
    <n v="4"/>
    <n v="2"/>
    <n v="2"/>
    <n v="562"/>
    <m/>
    <s v="92 Swanston St"/>
    <s v="Bulleen"/>
    <x v="16"/>
    <x v="3"/>
    <x v="7"/>
    <x v="0"/>
  </r>
  <r>
    <x v="192"/>
    <n v="931000"/>
    <x v="0"/>
    <s v="Metro Ladder"/>
    <s v="Sale"/>
    <n v="3025"/>
    <n v="3"/>
    <n v="2"/>
    <n v="1"/>
    <n v="590"/>
    <n v="1950"/>
    <s v="24 Hansen St"/>
    <s v="Altona North"/>
    <x v="11"/>
    <x v="0"/>
    <x v="7"/>
    <x v="0"/>
  </r>
  <r>
    <x v="192"/>
    <n v="360000"/>
    <x v="1"/>
    <s v="Flanders &amp; Fish"/>
    <s v="Auction"/>
    <n v="3163"/>
    <n v="2"/>
    <n v="1"/>
    <n v="1"/>
    <n v="0"/>
    <n v="1970"/>
    <s v="4/12 Judith St"/>
    <s v="Carnegie"/>
    <x v="9"/>
    <x v="2"/>
    <x v="7"/>
    <x v="0"/>
  </r>
  <r>
    <x v="192"/>
    <n v="1275000"/>
    <x v="0"/>
    <s v="Jones and Jones"/>
    <s v="Sale"/>
    <n v="3204"/>
    <n v="3"/>
    <n v="1"/>
    <n v="4"/>
    <n v="758"/>
    <n v="1960"/>
    <s v="182 Patterson Rd"/>
    <s v="Bentleigh"/>
    <x v="9"/>
    <x v="2"/>
    <x v="7"/>
    <x v="0"/>
  </r>
  <r>
    <x v="192"/>
    <n v="1430000"/>
    <x v="0"/>
    <s v="Metro Ladder"/>
    <s v="Sale"/>
    <n v="3204"/>
    <n v="4"/>
    <n v="2"/>
    <n v="2"/>
    <n v="611"/>
    <n v="1970"/>
    <s v="81 Fromer St"/>
    <s v="Bentleigh"/>
    <x v="9"/>
    <x v="2"/>
    <x v="7"/>
    <x v="0"/>
  </r>
  <r>
    <x v="192"/>
    <n v="570000"/>
    <x v="1"/>
    <s v="Jones and Jones"/>
    <s v="Auction"/>
    <n v="3070"/>
    <n v="2"/>
    <n v="1"/>
    <n v="1"/>
    <n v="0"/>
    <n v="1970"/>
    <s v="17/203 Clarke St"/>
    <s v="Northcote"/>
    <x v="10"/>
    <x v="1"/>
    <x v="7"/>
    <x v="0"/>
  </r>
  <r>
    <x v="192"/>
    <n v="680000"/>
    <x v="0"/>
    <s v="Cunninghams"/>
    <s v="Sale"/>
    <n v="3073"/>
    <n v="4"/>
    <n v="1"/>
    <n v="2"/>
    <n v="561"/>
    <n v="1960"/>
    <s v="183 Wilson Bvd"/>
    <s v="Reservoir"/>
    <x v="10"/>
    <x v="1"/>
    <x v="7"/>
    <x v="0"/>
  </r>
  <r>
    <x v="192"/>
    <n v="1620000"/>
    <x v="0"/>
    <s v="Cunninghams"/>
    <s v="Sale"/>
    <n v="3071"/>
    <n v="3"/>
    <n v="2"/>
    <n v="2"/>
    <n v="477"/>
    <m/>
    <s v="51 Martin St"/>
    <s v="Thornbury"/>
    <x v="10"/>
    <x v="1"/>
    <x v="7"/>
    <x v="0"/>
  </r>
  <r>
    <x v="192"/>
    <n v="675000"/>
    <x v="0"/>
    <s v="Flanders &amp; Fish"/>
    <s v="Sale"/>
    <n v="3020"/>
    <n v="3"/>
    <n v="1"/>
    <n v="1"/>
    <n v="500"/>
    <m/>
    <s v="7 Barnett St"/>
    <s v="Sunshine"/>
    <x v="0"/>
    <x v="0"/>
    <x v="7"/>
    <x v="0"/>
  </r>
  <r>
    <x v="192"/>
    <n v="520000"/>
    <x v="1"/>
    <s v="Melbourne Homes"/>
    <s v="Auction"/>
    <n v="3122"/>
    <n v="2"/>
    <n v="1"/>
    <n v="1"/>
    <n v="0"/>
    <m/>
    <s v="3/18 Connell St"/>
    <s v="Hawthorn"/>
    <x v="14"/>
    <x v="2"/>
    <x v="7"/>
    <x v="0"/>
  </r>
  <r>
    <x v="192"/>
    <n v="558000"/>
    <x v="1"/>
    <s v="Jones and Jones"/>
    <s v="Sale"/>
    <n v="3124"/>
    <n v="2"/>
    <n v="1"/>
    <n v="1"/>
    <n v="0"/>
    <m/>
    <s v="6/68 Brinsley Rd"/>
    <s v="Camberwell"/>
    <x v="14"/>
    <x v="2"/>
    <x v="7"/>
    <x v="0"/>
  </r>
  <r>
    <x v="192"/>
    <n v="710000"/>
    <x v="1"/>
    <s v="Jones and Jones"/>
    <s v="Sale"/>
    <n v="3122"/>
    <n v="2"/>
    <n v="2"/>
    <n v="1"/>
    <n v="0"/>
    <m/>
    <s v="216/6 Lisson Gr"/>
    <s v="Hawthorn"/>
    <x v="14"/>
    <x v="2"/>
    <x v="7"/>
    <x v="0"/>
  </r>
  <r>
    <x v="192"/>
    <n v="720000"/>
    <x v="0"/>
    <s v="Metro Ladder"/>
    <s v="Auction"/>
    <n v="3084"/>
    <n v="3"/>
    <n v="1"/>
    <n v="2"/>
    <n v="604"/>
    <m/>
    <s v="1/249 Lower Plenty Rd"/>
    <s v="Rosanna"/>
    <x v="17"/>
    <x v="3"/>
    <x v="7"/>
    <x v="0"/>
  </r>
  <r>
    <x v="192"/>
    <n v="1125000"/>
    <x v="0"/>
    <s v="Cunninghams"/>
    <s v="Auction"/>
    <n v="3084"/>
    <n v="3"/>
    <n v="1"/>
    <n v="2"/>
    <n v="0"/>
    <n v="1950"/>
    <s v="34 Quinn St"/>
    <s v="Heidelberg"/>
    <x v="17"/>
    <x v="3"/>
    <x v="7"/>
    <x v="0"/>
  </r>
  <r>
    <x v="193"/>
    <n v="536000"/>
    <x v="1"/>
    <s v="Flanders &amp; Fish"/>
    <s v="Sale"/>
    <n v="3145"/>
    <n v="2"/>
    <n v="1"/>
    <n v="1"/>
    <n v="0"/>
    <n v="1960"/>
    <s v="1/3 Steele St"/>
    <s v="Malvern East"/>
    <x v="12"/>
    <x v="2"/>
    <x v="7"/>
    <x v="0"/>
  </r>
  <r>
    <x v="193"/>
    <n v="584000"/>
    <x v="1"/>
    <s v="Flanders &amp; Fish"/>
    <s v="Sale"/>
    <n v="3144"/>
    <n v="2"/>
    <n v="1"/>
    <n v="1"/>
    <n v="0"/>
    <n v="1971"/>
    <s v="1/58 Cawkwell St"/>
    <s v="Malvern"/>
    <x v="12"/>
    <x v="2"/>
    <x v="7"/>
    <x v="0"/>
  </r>
  <r>
    <x v="193"/>
    <n v="555000"/>
    <x v="0"/>
    <s v="Metro Ladder"/>
    <s v="Sale"/>
    <n v="3044"/>
    <n v="2"/>
    <n v="1"/>
    <n v="2"/>
    <n v="336"/>
    <m/>
    <s v="16 Burgundy St"/>
    <s v="Pascoe Vale"/>
    <x v="3"/>
    <x v="1"/>
    <x v="7"/>
    <x v="0"/>
  </r>
  <r>
    <x v="193"/>
    <n v="900000"/>
    <x v="0"/>
    <s v="Metro Ladder"/>
    <s v="Auction"/>
    <n v="3046"/>
    <n v="5"/>
    <n v="2"/>
    <n v="2"/>
    <n v="568"/>
    <n v="1995"/>
    <s v="11 Hillcrest Rd"/>
    <s v="Oak Park"/>
    <x v="3"/>
    <x v="1"/>
    <x v="7"/>
    <x v="0"/>
  </r>
  <r>
    <x v="193"/>
    <n v="937000"/>
    <x v="0"/>
    <s v="Cunninghams"/>
    <s v="Sale"/>
    <n v="3044"/>
    <n v="4"/>
    <n v="2"/>
    <n v="2"/>
    <n v="708"/>
    <m/>
    <s v="9 Ormond St"/>
    <s v="Pascoe Vale"/>
    <x v="3"/>
    <x v="1"/>
    <x v="7"/>
    <x v="0"/>
  </r>
  <r>
    <x v="193"/>
    <n v="970000"/>
    <x v="0"/>
    <s v="Cunninghams"/>
    <s v="Auction"/>
    <n v="3055"/>
    <n v="4"/>
    <n v="3"/>
    <n v="2"/>
    <n v="499"/>
    <n v="1925"/>
    <s v="16 Bakers Pde"/>
    <s v="Brunswick West"/>
    <x v="3"/>
    <x v="1"/>
    <x v="7"/>
    <x v="0"/>
  </r>
  <r>
    <x v="193"/>
    <n v="590000"/>
    <x v="1"/>
    <s v="Cunninghams"/>
    <s v="Auction"/>
    <n v="3207"/>
    <n v="2"/>
    <n v="2"/>
    <n v="1"/>
    <n v="0"/>
    <n v="2012"/>
    <s v="130/70 Nott St"/>
    <s v="Port Melbourne"/>
    <x v="13"/>
    <x v="2"/>
    <x v="7"/>
    <x v="0"/>
  </r>
  <r>
    <x v="193"/>
    <n v="957000"/>
    <x v="0"/>
    <s v="Jones and Jones"/>
    <s v="Sale"/>
    <n v="3053"/>
    <n v="2"/>
    <n v="1"/>
    <n v="1"/>
    <n v="122"/>
    <m/>
    <s v="24 Pitt St"/>
    <s v="Carlton"/>
    <x v="13"/>
    <x v="1"/>
    <x v="7"/>
    <x v="0"/>
  </r>
  <r>
    <x v="193"/>
    <n v="1037000"/>
    <x v="0"/>
    <s v="Flanders &amp; Fish"/>
    <s v="Sale"/>
    <n v="3031"/>
    <n v="3"/>
    <n v="1"/>
    <n v="1"/>
    <n v="188"/>
    <n v="1910"/>
    <s v="35 Henry St"/>
    <s v="Kensington"/>
    <x v="13"/>
    <x v="1"/>
    <x v="7"/>
    <x v="0"/>
  </r>
  <r>
    <x v="193"/>
    <n v="1928000"/>
    <x v="0"/>
    <s v="Jones and Jones"/>
    <s v="Sale"/>
    <n v="3052"/>
    <n v="4"/>
    <n v="1"/>
    <n v="0"/>
    <n v="194"/>
    <n v="1890"/>
    <s v="110 Gatehouse St"/>
    <s v="Parkville"/>
    <x v="13"/>
    <x v="1"/>
    <x v="7"/>
    <x v="0"/>
  </r>
  <r>
    <x v="193"/>
    <n v="715000"/>
    <x v="0"/>
    <s v="Flanders &amp; Fish"/>
    <s v="Sale"/>
    <n v="3012"/>
    <n v="3"/>
    <n v="1"/>
    <n v="1"/>
    <n v="576"/>
    <n v="1970"/>
    <s v="27 Dunedin St"/>
    <s v="Maidstone"/>
    <x v="4"/>
    <x v="0"/>
    <x v="7"/>
    <x v="0"/>
  </r>
  <r>
    <x v="193"/>
    <n v="1025000"/>
    <x v="0"/>
    <s v="Metro Ladder"/>
    <s v="Auction"/>
    <n v="3015"/>
    <n v="3"/>
    <n v="2"/>
    <n v="2"/>
    <n v="301"/>
    <m/>
    <s v="23a Farm St"/>
    <s v="Newport"/>
    <x v="11"/>
    <x v="0"/>
    <x v="7"/>
    <x v="0"/>
  </r>
  <r>
    <x v="193"/>
    <n v="405000"/>
    <x v="1"/>
    <s v="Flanders &amp; Fish"/>
    <s v="Auction"/>
    <n v="3204"/>
    <n v="2"/>
    <n v="1"/>
    <n v="1"/>
    <n v="0"/>
    <n v="1970"/>
    <s v="3/302 Grange Rd"/>
    <s v="Ormond"/>
    <x v="9"/>
    <x v="2"/>
    <x v="7"/>
    <x v="0"/>
  </r>
  <r>
    <x v="193"/>
    <n v="635000"/>
    <x v="1"/>
    <s v="Metro Ladder"/>
    <s v="Sale"/>
    <n v="3204"/>
    <n v="2"/>
    <n v="1"/>
    <n v="2"/>
    <n v="118"/>
    <m/>
    <s v="11/27 Patterson Rd"/>
    <s v="Bentleigh"/>
    <x v="9"/>
    <x v="2"/>
    <x v="7"/>
    <x v="0"/>
  </r>
  <r>
    <x v="193"/>
    <n v="436000"/>
    <x v="1"/>
    <s v="Property Barons"/>
    <s v="Sale"/>
    <n v="3073"/>
    <n v="2"/>
    <n v="1"/>
    <n v="1"/>
    <n v="140"/>
    <n v="2011"/>
    <s v="3/16 McComas St"/>
    <s v="Reservoir"/>
    <x v="10"/>
    <x v="1"/>
    <x v="7"/>
    <x v="0"/>
  </r>
  <r>
    <x v="193"/>
    <n v="890000"/>
    <x v="0"/>
    <s v="Cunninghams"/>
    <s v="Sale"/>
    <n v="3072"/>
    <n v="2"/>
    <n v="1"/>
    <n v="3"/>
    <n v="493"/>
    <n v="1950"/>
    <s v="34 Booth St"/>
    <s v="Preston"/>
    <x v="10"/>
    <x v="1"/>
    <x v="7"/>
    <x v="0"/>
  </r>
  <r>
    <x v="193"/>
    <n v="990000"/>
    <x v="0"/>
    <s v="Property Barons"/>
    <s v="Sale"/>
    <n v="3070"/>
    <n v="3"/>
    <n v="1"/>
    <n v="2"/>
    <n v="497"/>
    <m/>
    <s v="124a Victoria Rd"/>
    <s v="Northcote"/>
    <x v="10"/>
    <x v="1"/>
    <x v="7"/>
    <x v="0"/>
  </r>
  <r>
    <x v="193"/>
    <n v="1090000"/>
    <x v="0"/>
    <s v="Property Barons"/>
    <s v="Auction"/>
    <n v="3070"/>
    <n v="3"/>
    <n v="1"/>
    <n v="2"/>
    <n v="318"/>
    <m/>
    <s v="130 Mitchell St"/>
    <s v="Northcote"/>
    <x v="10"/>
    <x v="1"/>
    <x v="7"/>
    <x v="0"/>
  </r>
  <r>
    <x v="193"/>
    <n v="1400000"/>
    <x v="0"/>
    <s v="Jones and Jones"/>
    <s v="Auction"/>
    <n v="3071"/>
    <n v="3"/>
    <n v="2"/>
    <n v="1"/>
    <n v="417"/>
    <n v="1920"/>
    <s v="11 Clarendon St"/>
    <s v="Thornbury"/>
    <x v="10"/>
    <x v="1"/>
    <x v="7"/>
    <x v="0"/>
  </r>
  <r>
    <x v="193"/>
    <n v="591000"/>
    <x v="0"/>
    <s v="Flanders &amp; Fish"/>
    <s v="Sale"/>
    <n v="3020"/>
    <n v="2"/>
    <n v="1"/>
    <n v="0"/>
    <n v="210"/>
    <m/>
    <s v="25 Benjamin St"/>
    <s v="Sunshine"/>
    <x v="0"/>
    <x v="0"/>
    <x v="7"/>
    <x v="0"/>
  </r>
  <r>
    <x v="193"/>
    <n v="1335000"/>
    <x v="0"/>
    <s v="Flanders &amp; Fish"/>
    <s v="Sale"/>
    <n v="3123"/>
    <n v="2"/>
    <n v="1"/>
    <n v="0"/>
    <n v="229"/>
    <n v="1900"/>
    <s v="45 Roseberry St"/>
    <s v="Hawthorn East"/>
    <x v="14"/>
    <x v="2"/>
    <x v="7"/>
    <x v="0"/>
  </r>
  <r>
    <x v="193"/>
    <n v="2950000"/>
    <x v="0"/>
    <s v="Metro Ladder"/>
    <s v="Sale"/>
    <n v="3147"/>
    <n v="8"/>
    <n v="7"/>
    <n v="4"/>
    <n v="1472"/>
    <n v="2009"/>
    <s v="115 Ashburn Gr"/>
    <s v="Ashburton"/>
    <x v="14"/>
    <x v="2"/>
    <x v="7"/>
    <x v="0"/>
  </r>
  <r>
    <x v="193"/>
    <n v="1367000"/>
    <x v="2"/>
    <s v="Best Bricks"/>
    <s v="Sale"/>
    <n v="3187"/>
    <n v="4"/>
    <n v="2"/>
    <n v="2"/>
    <n v="315"/>
    <n v="2000"/>
    <s v="2/21 Hodder St"/>
    <s v="Brighton East"/>
    <x v="15"/>
    <x v="2"/>
    <x v="7"/>
    <x v="0"/>
  </r>
  <r>
    <x v="193"/>
    <n v="585000"/>
    <x v="1"/>
    <s v="Property Barons"/>
    <s v="Auction"/>
    <n v="3084"/>
    <n v="2"/>
    <n v="2"/>
    <n v="1"/>
    <n v="0"/>
    <n v="2012"/>
    <s v="6/542 Upper Heidelberg Rd"/>
    <s v="Heidelberg"/>
    <x v="17"/>
    <x v="3"/>
    <x v="7"/>
    <x v="0"/>
  </r>
  <r>
    <x v="193"/>
    <n v="1000500"/>
    <x v="0"/>
    <s v="Property Barons"/>
    <s v="Sale"/>
    <n v="3081"/>
    <n v="4"/>
    <n v="2"/>
    <n v="1"/>
    <n v="592"/>
    <n v="1950"/>
    <s v="11 Sackville St"/>
    <s v="Heidelberg Heights"/>
    <x v="17"/>
    <x v="3"/>
    <x v="7"/>
    <x v="0"/>
  </r>
  <r>
    <x v="194"/>
    <n v="1135000"/>
    <x v="0"/>
    <s v="Cunninghams"/>
    <s v="Sale"/>
    <n v="3067"/>
    <n v="2"/>
    <n v="2"/>
    <n v="2"/>
    <n v="98"/>
    <n v="1920"/>
    <s v="159 Park St"/>
    <s v="Abbotsford"/>
    <x v="1"/>
    <x v="1"/>
    <x v="7"/>
    <x v="0"/>
  </r>
  <r>
    <x v="194"/>
    <n v="3270000"/>
    <x v="0"/>
    <s v="Cunninghams"/>
    <s v="Sale"/>
    <n v="3142"/>
    <n v="3"/>
    <n v="2"/>
    <n v="1"/>
    <n v="363"/>
    <n v="1935"/>
    <s v="16 Cole Ct"/>
    <s v="Toorak"/>
    <x v="12"/>
    <x v="2"/>
    <x v="7"/>
    <x v="0"/>
  </r>
  <r>
    <x v="194"/>
    <n v="520000"/>
    <x v="1"/>
    <s v="Jones and Jones"/>
    <s v="Sale"/>
    <n v="3184"/>
    <n v="1"/>
    <n v="1"/>
    <n v="1"/>
    <n v="0"/>
    <n v="1930"/>
    <s v="8/44 Southey St"/>
    <s v="Elwood"/>
    <x v="5"/>
    <x v="2"/>
    <x v="7"/>
    <x v="0"/>
  </r>
  <r>
    <x v="194"/>
    <n v="648000"/>
    <x v="1"/>
    <s v="Property Barons"/>
    <s v="Sale"/>
    <n v="3182"/>
    <n v="2"/>
    <n v="1"/>
    <n v="1"/>
    <n v="1208"/>
    <m/>
    <s v="10/66 Alma Rd"/>
    <s v="St Kilda"/>
    <x v="5"/>
    <x v="2"/>
    <x v="7"/>
    <x v="0"/>
  </r>
  <r>
    <x v="194"/>
    <n v="270000"/>
    <x v="0"/>
    <s v="Cunninghams"/>
    <s v="Auction"/>
    <n v="3046"/>
    <n v="2"/>
    <n v="1"/>
    <n v="1"/>
    <n v="155"/>
    <n v="2000"/>
    <s v="2/4 Ash Ct"/>
    <s v="Glenroy"/>
    <x v="3"/>
    <x v="1"/>
    <x v="7"/>
    <x v="0"/>
  </r>
  <r>
    <x v="194"/>
    <n v="707000"/>
    <x v="0"/>
    <s v="Metro Ladder"/>
    <s v="Sale"/>
    <n v="3058"/>
    <n v="3"/>
    <n v="2"/>
    <n v="3"/>
    <n v="556"/>
    <n v="1950"/>
    <s v="25 Williams Rd"/>
    <s v="Coburg North"/>
    <x v="3"/>
    <x v="1"/>
    <x v="7"/>
    <x v="0"/>
  </r>
  <r>
    <x v="194"/>
    <n v="773000"/>
    <x v="1"/>
    <s v="Property Barons"/>
    <s v="Sale"/>
    <n v="3042"/>
    <n v="3"/>
    <n v="1"/>
    <n v="1"/>
    <n v="275"/>
    <m/>
    <s v="2/26 Grandview Rd"/>
    <s v="Niddrie"/>
    <x v="8"/>
    <x v="0"/>
    <x v="7"/>
    <x v="0"/>
  </r>
  <r>
    <x v="194"/>
    <n v="1053000"/>
    <x v="0"/>
    <s v="Cunninghams"/>
    <s v="Sale"/>
    <n v="3032"/>
    <n v="2"/>
    <n v="1"/>
    <n v="1"/>
    <n v="269"/>
    <n v="1900"/>
    <s v="10 Fenton St"/>
    <s v="Ascot Vale"/>
    <x v="8"/>
    <x v="0"/>
    <x v="7"/>
    <x v="0"/>
  </r>
  <r>
    <x v="194"/>
    <n v="1445000"/>
    <x v="0"/>
    <s v="Cunninghams"/>
    <s v="Sale"/>
    <n v="3040"/>
    <n v="3"/>
    <n v="2"/>
    <n v="1"/>
    <n v="400"/>
    <n v="1910"/>
    <s v="21 Miller St"/>
    <s v="Essendon"/>
    <x v="8"/>
    <x v="0"/>
    <x v="7"/>
    <x v="0"/>
  </r>
  <r>
    <x v="194"/>
    <n v="1500000"/>
    <x v="0"/>
    <s v="Melbourne Homes"/>
    <s v="Auction"/>
    <n v="3041"/>
    <n v="3"/>
    <n v="2"/>
    <n v="4"/>
    <n v="722"/>
    <n v="1950"/>
    <s v="124 Woodland St"/>
    <s v="Strathmore"/>
    <x v="8"/>
    <x v="0"/>
    <x v="7"/>
    <x v="0"/>
  </r>
  <r>
    <x v="194"/>
    <n v="1210000"/>
    <x v="0"/>
    <s v="Cunninghams"/>
    <s v="Sale"/>
    <n v="3166"/>
    <n v="3"/>
    <n v="1"/>
    <n v="2"/>
    <n v="730"/>
    <n v="1940"/>
    <s v="37 Darling St"/>
    <s v="Hughesdale"/>
    <x v="6"/>
    <x v="2"/>
    <x v="7"/>
    <x v="0"/>
  </r>
  <r>
    <x v="194"/>
    <n v="1250000"/>
    <x v="0"/>
    <s v="Property Barons"/>
    <s v="Auction"/>
    <n v="3125"/>
    <n v="4"/>
    <n v="2"/>
    <n v="2"/>
    <n v="499"/>
    <n v="2005"/>
    <s v="18 Brockhoff Dr"/>
    <s v="Burwood"/>
    <x v="6"/>
    <x v="2"/>
    <x v="7"/>
    <x v="0"/>
  </r>
  <r>
    <x v="194"/>
    <n v="1350000"/>
    <x v="0"/>
    <s v="Zimmerman"/>
    <s v="Sale"/>
    <n v="3207"/>
    <n v="2"/>
    <n v="1"/>
    <n v="1"/>
    <n v="195"/>
    <n v="1900"/>
    <s v="44 Cruikshank St"/>
    <s v="Port Melbourne"/>
    <x v="13"/>
    <x v="2"/>
    <x v="7"/>
    <x v="0"/>
  </r>
  <r>
    <x v="194"/>
    <n v="820000"/>
    <x v="0"/>
    <s v="Cunninghams"/>
    <s v="Auction"/>
    <n v="3032"/>
    <n v="3"/>
    <n v="1"/>
    <n v="4"/>
    <n v="578"/>
    <n v="2006"/>
    <s v="21 Mitchell St"/>
    <s v="Maribyrnong"/>
    <x v="4"/>
    <x v="0"/>
    <x v="7"/>
    <x v="0"/>
  </r>
  <r>
    <x v="194"/>
    <n v="920000"/>
    <x v="0"/>
    <s v="Maxwells"/>
    <s v="Auction"/>
    <n v="3011"/>
    <n v="3"/>
    <n v="2"/>
    <n v="1"/>
    <n v="309"/>
    <n v="1910"/>
    <s v="258 Nicholson St"/>
    <s v="Seddon"/>
    <x v="4"/>
    <x v="0"/>
    <x v="7"/>
    <x v="0"/>
  </r>
  <r>
    <x v="194"/>
    <n v="1900000"/>
    <x v="0"/>
    <s v="Cunninghams"/>
    <s v="Auction"/>
    <n v="3032"/>
    <n v="4"/>
    <n v="3"/>
    <n v="8"/>
    <n v="865"/>
    <n v="2013"/>
    <s v="12 Newstead St"/>
    <s v="Maribyrnong"/>
    <x v="4"/>
    <x v="0"/>
    <x v="7"/>
    <x v="0"/>
  </r>
  <r>
    <x v="194"/>
    <n v="990000"/>
    <x v="0"/>
    <s v="Property Barons"/>
    <s v="Auction"/>
    <n v="3105"/>
    <n v="3"/>
    <n v="1"/>
    <n v="2"/>
    <n v="602"/>
    <n v="1975"/>
    <s v="14 Collins St"/>
    <s v="Bulleen"/>
    <x v="16"/>
    <x v="3"/>
    <x v="7"/>
    <x v="0"/>
  </r>
  <r>
    <x v="194"/>
    <n v="901000"/>
    <x v="0"/>
    <s v="Melbourne Homes"/>
    <s v="Sale"/>
    <n v="3189"/>
    <n v="3"/>
    <n v="2"/>
    <n v="3"/>
    <n v="558"/>
    <n v="1955"/>
    <s v="118 Rowans Rd"/>
    <s v="Moorabbin"/>
    <x v="7"/>
    <x v="2"/>
    <x v="7"/>
    <x v="0"/>
  </r>
  <r>
    <x v="194"/>
    <n v="1000000"/>
    <x v="0"/>
    <s v="Melbourne Homes"/>
    <s v="Sale"/>
    <n v="3189"/>
    <n v="3"/>
    <n v="2"/>
    <n v="2"/>
    <n v="573"/>
    <n v="1970"/>
    <s v="19 Hamer St"/>
    <s v="Moorabbin"/>
    <x v="7"/>
    <x v="2"/>
    <x v="7"/>
    <x v="0"/>
  </r>
  <r>
    <x v="194"/>
    <n v="455000"/>
    <x v="1"/>
    <s v="Jones and Jones"/>
    <s v="Sale"/>
    <n v="3163"/>
    <n v="2"/>
    <n v="1"/>
    <n v="1"/>
    <n v="0"/>
    <n v="1970"/>
    <s v="1/60 Mimosa Rd"/>
    <s v="Carnegie"/>
    <x v="9"/>
    <x v="2"/>
    <x v="7"/>
    <x v="0"/>
  </r>
  <r>
    <x v="194"/>
    <n v="707000"/>
    <x v="2"/>
    <s v="Cunninghams"/>
    <s v="Auction"/>
    <n v="3163"/>
    <n v="2"/>
    <n v="1"/>
    <n v="1"/>
    <n v="144"/>
    <n v="2000"/>
    <s v="2/25 El Nido Gr"/>
    <s v="Carnegie"/>
    <x v="9"/>
    <x v="2"/>
    <x v="7"/>
    <x v="0"/>
  </r>
  <r>
    <x v="194"/>
    <n v="410000"/>
    <x v="1"/>
    <s v="Cunninghams"/>
    <s v="Sale"/>
    <n v="3070"/>
    <n v="1"/>
    <n v="1"/>
    <n v="0"/>
    <n v="0"/>
    <m/>
    <s v="1/94 Union St"/>
    <s v="Northcote"/>
    <x v="10"/>
    <x v="1"/>
    <x v="7"/>
    <x v="0"/>
  </r>
  <r>
    <x v="194"/>
    <n v="505000"/>
    <x v="1"/>
    <s v="Best Bricks"/>
    <s v="Auction"/>
    <n v="3071"/>
    <n v="2"/>
    <n v="1"/>
    <n v="1"/>
    <n v="0"/>
    <m/>
    <s v="5/1 Clyde St"/>
    <s v="Thornbury"/>
    <x v="10"/>
    <x v="1"/>
    <x v="7"/>
    <x v="0"/>
  </r>
  <r>
    <x v="194"/>
    <n v="800000"/>
    <x v="0"/>
    <s v="Flanders &amp; Fish"/>
    <s v="Auction"/>
    <n v="3073"/>
    <n v="3"/>
    <n v="2"/>
    <n v="3"/>
    <n v="574"/>
    <n v="1955"/>
    <s v="2 Carrington Rd"/>
    <s v="Reservoir"/>
    <x v="10"/>
    <x v="1"/>
    <x v="7"/>
    <x v="0"/>
  </r>
  <r>
    <x v="194"/>
    <n v="843000"/>
    <x v="0"/>
    <s v="Cunninghams"/>
    <s v="Auction"/>
    <n v="3072"/>
    <n v="3"/>
    <n v="1"/>
    <n v="1"/>
    <n v="537"/>
    <m/>
    <s v="41 Kathleen St"/>
    <s v="Preston"/>
    <x v="10"/>
    <x v="1"/>
    <x v="7"/>
    <x v="0"/>
  </r>
  <r>
    <x v="194"/>
    <n v="1500000"/>
    <x v="0"/>
    <s v="Jones and Jones"/>
    <s v="Auction"/>
    <n v="3070"/>
    <n v="3"/>
    <n v="1"/>
    <n v="8"/>
    <n v="727"/>
    <n v="1900"/>
    <s v="118 Westgarth St"/>
    <s v="Northcote"/>
    <x v="10"/>
    <x v="1"/>
    <x v="7"/>
    <x v="0"/>
  </r>
  <r>
    <x v="194"/>
    <n v="2850000"/>
    <x v="0"/>
    <s v="Zimmerman"/>
    <s v="Sale"/>
    <n v="3101"/>
    <n v="5"/>
    <n v="2"/>
    <n v="2"/>
    <n v="815"/>
    <m/>
    <s v="16 Charles St"/>
    <s v="Kew"/>
    <x v="14"/>
    <x v="2"/>
    <x v="7"/>
    <x v="0"/>
  </r>
  <r>
    <x v="194"/>
    <n v="1796000"/>
    <x v="0"/>
    <s v="Property Barons"/>
    <s v="Sale"/>
    <n v="3079"/>
    <n v="3"/>
    <n v="1"/>
    <n v="1"/>
    <n v="614"/>
    <m/>
    <s v="15 Fairy St"/>
    <s v="Ivanhoe"/>
    <x v="17"/>
    <x v="3"/>
    <x v="7"/>
    <x v="0"/>
  </r>
  <r>
    <x v="195"/>
    <n v="930000"/>
    <x v="2"/>
    <s v="Cunninghams"/>
    <s v="Sale"/>
    <n v="3068"/>
    <n v="2"/>
    <n v="3"/>
    <n v="0"/>
    <n v="2778"/>
    <m/>
    <s v="186 Queens Pde"/>
    <s v="Fitzroy North"/>
    <x v="1"/>
    <x v="1"/>
    <x v="7"/>
    <x v="0"/>
  </r>
  <r>
    <x v="195"/>
    <n v="1150000"/>
    <x v="0"/>
    <s v="Cunninghams"/>
    <s v="Auction"/>
    <n v="3068"/>
    <n v="3"/>
    <n v="1"/>
    <n v="1"/>
    <n v="169"/>
    <m/>
    <s v="48 Council St"/>
    <s v="Clifton Hill"/>
    <x v="1"/>
    <x v="1"/>
    <x v="7"/>
    <x v="0"/>
  </r>
  <r>
    <x v="195"/>
    <n v="1260000"/>
    <x v="1"/>
    <s v="Jones and Jones"/>
    <s v="Sale"/>
    <n v="3066"/>
    <n v="2"/>
    <n v="1"/>
    <n v="1"/>
    <n v="0"/>
    <n v="1900"/>
    <s v="10/79 Oxford St"/>
    <s v="Collingwood"/>
    <x v="1"/>
    <x v="1"/>
    <x v="7"/>
    <x v="0"/>
  </r>
  <r>
    <x v="195"/>
    <n v="500000"/>
    <x v="1"/>
    <s v="Jones and Jones"/>
    <s v="Auction"/>
    <n v="3141"/>
    <n v="2"/>
    <n v="1"/>
    <n v="1"/>
    <n v="0"/>
    <n v="1980"/>
    <s v="19/47 Rockley Rd"/>
    <s v="South Yarra"/>
    <x v="12"/>
    <x v="2"/>
    <x v="7"/>
    <x v="0"/>
  </r>
  <r>
    <x v="195"/>
    <n v="516000"/>
    <x v="1"/>
    <s v="Cunninghams"/>
    <s v="Sale"/>
    <n v="3166"/>
    <n v="2"/>
    <n v="1"/>
    <n v="1"/>
    <n v="0"/>
    <n v="1970"/>
    <s v="1/13 Swindon Rd"/>
    <s v="Hughesdale"/>
    <x v="6"/>
    <x v="2"/>
    <x v="7"/>
    <x v="0"/>
  </r>
  <r>
    <x v="195"/>
    <n v="370000"/>
    <x v="1"/>
    <s v="Melbourne Homes"/>
    <s v="Auction"/>
    <n v="3006"/>
    <n v="1"/>
    <n v="1"/>
    <n v="1"/>
    <n v="546"/>
    <n v="2000"/>
    <s v="75/285 City Rd"/>
    <s v="Southbank"/>
    <x v="13"/>
    <x v="2"/>
    <x v="7"/>
    <x v="0"/>
  </r>
  <r>
    <x v="195"/>
    <n v="850000"/>
    <x v="0"/>
    <s v="Maxwells"/>
    <s v="Sale"/>
    <n v="3013"/>
    <n v="3"/>
    <n v="1"/>
    <n v="1"/>
    <n v="444"/>
    <m/>
    <s v="280 Francis St"/>
    <s v="Yarraville"/>
    <x v="4"/>
    <x v="0"/>
    <x v="7"/>
    <x v="0"/>
  </r>
  <r>
    <x v="195"/>
    <n v="240000"/>
    <x v="1"/>
    <s v="Cunninghams"/>
    <s v="Auction"/>
    <n v="3189"/>
    <n v="1"/>
    <n v="1"/>
    <n v="1"/>
    <n v="0"/>
    <n v="1970"/>
    <s v="1/23 Genoa St"/>
    <s v="Moorabbin"/>
    <x v="7"/>
    <x v="2"/>
    <x v="7"/>
    <x v="0"/>
  </r>
  <r>
    <x v="195"/>
    <n v="931000"/>
    <x v="0"/>
    <s v="Metro Ladder"/>
    <s v="Sale"/>
    <n v="3018"/>
    <n v="4"/>
    <n v="2"/>
    <n v="3"/>
    <n v="532"/>
    <n v="1970"/>
    <s v="3 Curtin Ct"/>
    <s v="Altona"/>
    <x v="11"/>
    <x v="0"/>
    <x v="7"/>
    <x v="0"/>
  </r>
  <r>
    <x v="195"/>
    <n v="296000"/>
    <x v="1"/>
    <s v="Melbourne Homes"/>
    <s v="Auction"/>
    <n v="3204"/>
    <n v="1"/>
    <n v="1"/>
    <n v="1"/>
    <n v="0"/>
    <n v="1970"/>
    <s v="6/13 Ulupna Rd"/>
    <s v="Ormond"/>
    <x v="9"/>
    <x v="2"/>
    <x v="7"/>
    <x v="0"/>
  </r>
  <r>
    <x v="195"/>
    <n v="1150000"/>
    <x v="0"/>
    <s v="Jones and Jones"/>
    <s v="Sale"/>
    <n v="3165"/>
    <n v="4"/>
    <n v="2"/>
    <n v="2"/>
    <n v="639"/>
    <m/>
    <s v="20 McGuinness Rd"/>
    <s v="Bentleigh East"/>
    <x v="9"/>
    <x v="2"/>
    <x v="7"/>
    <x v="0"/>
  </r>
  <r>
    <x v="195"/>
    <n v="2050000"/>
    <x v="0"/>
    <s v="Property Barons"/>
    <s v="Sale"/>
    <n v="3204"/>
    <n v="4"/>
    <n v="2"/>
    <n v="2"/>
    <n v="647"/>
    <m/>
    <s v="19 Anthony St"/>
    <s v="Ormond"/>
    <x v="9"/>
    <x v="2"/>
    <x v="7"/>
    <x v="0"/>
  </r>
  <r>
    <x v="195"/>
    <n v="546000"/>
    <x v="0"/>
    <s v="Property Barons"/>
    <s v="Sale"/>
    <n v="3073"/>
    <n v="3"/>
    <n v="1"/>
    <n v="2"/>
    <n v="592"/>
    <n v="1960"/>
    <s v="12 Nisbett St"/>
    <s v="Reservoir"/>
    <x v="10"/>
    <x v="1"/>
    <x v="7"/>
    <x v="0"/>
  </r>
  <r>
    <x v="195"/>
    <n v="700000"/>
    <x v="0"/>
    <s v="Best Bricks"/>
    <s v="Auction"/>
    <n v="3020"/>
    <n v="4"/>
    <n v="1"/>
    <n v="5"/>
    <n v="650"/>
    <m/>
    <s v="14 Baker St"/>
    <s v="Sunshine"/>
    <x v="0"/>
    <x v="0"/>
    <x v="7"/>
    <x v="0"/>
  </r>
  <r>
    <x v="195"/>
    <n v="1825000"/>
    <x v="0"/>
    <s v="Jones and Jones"/>
    <s v="Sale"/>
    <n v="3123"/>
    <n v="3"/>
    <n v="2"/>
    <n v="2"/>
    <n v="431"/>
    <n v="1950"/>
    <s v="66 Roseberry St"/>
    <s v="Hawthorn East"/>
    <x v="14"/>
    <x v="2"/>
    <x v="7"/>
    <x v="0"/>
  </r>
  <r>
    <x v="195"/>
    <n v="2400000"/>
    <x v="0"/>
    <s v="Jones and Jones"/>
    <s v="Auction"/>
    <n v="3146"/>
    <n v="5"/>
    <n v="3"/>
    <n v="2"/>
    <n v="709"/>
    <n v="1930"/>
    <s v="35 Adrian St"/>
    <s v="Glen Iris"/>
    <x v="14"/>
    <x v="2"/>
    <x v="7"/>
    <x v="0"/>
  </r>
  <r>
    <x v="195"/>
    <n v="765000"/>
    <x v="0"/>
    <s v="Cunninghams"/>
    <s v="Sale"/>
    <n v="3081"/>
    <n v="5"/>
    <n v="2"/>
    <n v="2"/>
    <n v="415"/>
    <m/>
    <s v="3a Katoomba Ct"/>
    <s v="Heidelberg West"/>
    <x v="17"/>
    <x v="3"/>
    <x v="7"/>
    <x v="0"/>
  </r>
  <r>
    <x v="195"/>
    <n v="1050000"/>
    <x v="2"/>
    <s v="Cunninghams"/>
    <s v="Auction"/>
    <n v="3079"/>
    <n v="3"/>
    <n v="2"/>
    <n v="1"/>
    <n v="180"/>
    <n v="2012"/>
    <s v="1/169 Lower Heidelberg Rd"/>
    <s v="Ivanhoe East"/>
    <x v="17"/>
    <x v="3"/>
    <x v="7"/>
    <x v="0"/>
  </r>
  <r>
    <x v="196"/>
    <n v="1110000"/>
    <x v="0"/>
    <s v="Cunninghams"/>
    <s v="Sale"/>
    <n v="3121"/>
    <n v="2"/>
    <n v="1"/>
    <n v="1"/>
    <n v="144"/>
    <m/>
    <s v="54 Balmain St"/>
    <s v="Cremorne"/>
    <x v="1"/>
    <x v="1"/>
    <x v="7"/>
    <x v="0"/>
  </r>
  <r>
    <x v="196"/>
    <n v="1850000"/>
    <x v="0"/>
    <s v="Metro Ladder"/>
    <s v="Sale"/>
    <n v="3121"/>
    <n v="3"/>
    <n v="2"/>
    <n v="1"/>
    <n v="203"/>
    <n v="1900"/>
    <s v="29 Westbank Tce"/>
    <s v="Richmond"/>
    <x v="1"/>
    <x v="1"/>
    <x v="7"/>
    <x v="0"/>
  </r>
  <r>
    <x v="196"/>
    <n v="590000"/>
    <x v="1"/>
    <s v="Best Bricks"/>
    <s v="Auction"/>
    <n v="3184"/>
    <n v="2"/>
    <n v="1"/>
    <n v="1"/>
    <n v="0"/>
    <n v="1970"/>
    <s v="6/43 Milton St"/>
    <s v="Elwood"/>
    <x v="5"/>
    <x v="2"/>
    <x v="7"/>
    <x v="0"/>
  </r>
  <r>
    <x v="196"/>
    <n v="1134000"/>
    <x v="0"/>
    <s v="Property Barons"/>
    <s v="Sale"/>
    <n v="3040"/>
    <n v="3"/>
    <n v="1"/>
    <n v="1"/>
    <n v="551"/>
    <n v="1950"/>
    <s v="49 Albion St"/>
    <s v="Essendon"/>
    <x v="8"/>
    <x v="0"/>
    <x v="7"/>
    <x v="0"/>
  </r>
  <r>
    <x v="196"/>
    <n v="637000"/>
    <x v="1"/>
    <s v="Cunninghams"/>
    <s v="Sale"/>
    <n v="3166"/>
    <n v="3"/>
    <n v="1"/>
    <n v="2"/>
    <n v="119"/>
    <n v="1970"/>
    <s v="1/233 Huntingdale Rd"/>
    <s v="Oakleigh"/>
    <x v="6"/>
    <x v="2"/>
    <x v="7"/>
    <x v="0"/>
  </r>
  <r>
    <x v="196"/>
    <n v="386000"/>
    <x v="1"/>
    <s v="Melbourne Homes"/>
    <s v="Sale"/>
    <n v="3000"/>
    <n v="1"/>
    <n v="1"/>
    <n v="0"/>
    <n v="0"/>
    <n v="1976"/>
    <s v="1615/250 Elizabeth St"/>
    <s v="Melbourne"/>
    <x v="13"/>
    <x v="1"/>
    <x v="7"/>
    <x v="0"/>
  </r>
  <r>
    <x v="196"/>
    <n v="435000"/>
    <x v="1"/>
    <s v="Jones and Jones"/>
    <s v="Sale"/>
    <n v="3053"/>
    <n v="1"/>
    <n v="1"/>
    <n v="1"/>
    <n v="0"/>
    <m/>
    <s v="268 Faraday St"/>
    <s v="Carlton"/>
    <x v="13"/>
    <x v="1"/>
    <x v="7"/>
    <x v="0"/>
  </r>
  <r>
    <x v="196"/>
    <n v="443000"/>
    <x v="1"/>
    <s v="Cunninghams"/>
    <s v="Sale"/>
    <n v="3003"/>
    <n v="1"/>
    <n v="1"/>
    <n v="1"/>
    <n v="547"/>
    <n v="1900"/>
    <s v="209/5 Stawell St"/>
    <s v="West Melbourne"/>
    <x v="13"/>
    <x v="1"/>
    <x v="7"/>
    <x v="0"/>
  </r>
  <r>
    <x v="196"/>
    <n v="666000"/>
    <x v="1"/>
    <s v="Cunninghams"/>
    <s v="Sale"/>
    <n v="3031"/>
    <n v="2"/>
    <n v="1"/>
    <n v="2"/>
    <n v="1111"/>
    <n v="1998"/>
    <s v="11/33 Rankins Rd"/>
    <s v="Kensington"/>
    <x v="13"/>
    <x v="1"/>
    <x v="7"/>
    <x v="0"/>
  </r>
  <r>
    <x v="196"/>
    <n v="1040000"/>
    <x v="1"/>
    <s v="Cunninghams"/>
    <s v="Sale"/>
    <n v="3052"/>
    <n v="3"/>
    <n v="2"/>
    <n v="1"/>
    <n v="0"/>
    <m/>
    <s v="10/238 The Avenue"/>
    <s v="Parkville"/>
    <x v="13"/>
    <x v="1"/>
    <x v="7"/>
    <x v="0"/>
  </r>
  <r>
    <x v="196"/>
    <n v="620000"/>
    <x v="2"/>
    <s v="Jones and Jones"/>
    <s v="Sale"/>
    <n v="3012"/>
    <n v="2"/>
    <n v="1"/>
    <n v="1"/>
    <n v="144"/>
    <m/>
    <s v="18/24 Dongola Rd"/>
    <s v="West Footscray"/>
    <x v="4"/>
    <x v="0"/>
    <x v="7"/>
    <x v="0"/>
  </r>
  <r>
    <x v="196"/>
    <n v="775000"/>
    <x v="0"/>
    <s v="Metro Ladder"/>
    <s v="Auction"/>
    <n v="3011"/>
    <n v="3"/>
    <n v="1"/>
    <n v="1"/>
    <n v="242"/>
    <n v="1920"/>
    <s v="88 Eleanor St"/>
    <s v="Footscray"/>
    <x v="4"/>
    <x v="0"/>
    <x v="7"/>
    <x v="0"/>
  </r>
  <r>
    <x v="196"/>
    <n v="815000"/>
    <x v="0"/>
    <s v="Metro Ladder"/>
    <s v="Sale"/>
    <n v="3012"/>
    <n v="3"/>
    <n v="1"/>
    <n v="2"/>
    <n v="0"/>
    <m/>
    <s v="29 Marsh St"/>
    <s v="Maidstone"/>
    <x v="4"/>
    <x v="0"/>
    <x v="7"/>
    <x v="0"/>
  </r>
  <r>
    <x v="196"/>
    <n v="845000"/>
    <x v="0"/>
    <s v="Metro Ladder"/>
    <s v="Auction"/>
    <n v="3015"/>
    <n v="3"/>
    <n v="2"/>
    <n v="2"/>
    <n v="738"/>
    <m/>
    <s v="88 Blackshaws Rd"/>
    <s v="South Kingsville"/>
    <x v="11"/>
    <x v="0"/>
    <x v="7"/>
    <x v="0"/>
  </r>
  <r>
    <x v="196"/>
    <n v="640000"/>
    <x v="0"/>
    <s v="Metro Ladder"/>
    <s v="Auction"/>
    <n v="3165"/>
    <n v="2"/>
    <n v="2"/>
    <n v="2"/>
    <n v="298"/>
    <n v="2005"/>
    <s v="25 Anarth St"/>
    <s v="Bentleigh East"/>
    <x v="9"/>
    <x v="2"/>
    <x v="7"/>
    <x v="0"/>
  </r>
  <r>
    <x v="196"/>
    <n v="835000"/>
    <x v="1"/>
    <s v="Jones and Jones"/>
    <s v="Sale"/>
    <n v="3165"/>
    <n v="2"/>
    <n v="2"/>
    <n v="1"/>
    <n v="362"/>
    <m/>
    <s v="42 Marlborough St"/>
    <s v="Bentleigh East"/>
    <x v="9"/>
    <x v="2"/>
    <x v="7"/>
    <x v="0"/>
  </r>
  <r>
    <x v="196"/>
    <n v="899000"/>
    <x v="0"/>
    <s v="Jones and Jones"/>
    <s v="Sale"/>
    <n v="3165"/>
    <n v="3"/>
    <n v="1"/>
    <n v="1"/>
    <n v="583"/>
    <m/>
    <s v="16 Leigh St"/>
    <s v="Bentleigh East"/>
    <x v="9"/>
    <x v="2"/>
    <x v="7"/>
    <x v="0"/>
  </r>
  <r>
    <x v="196"/>
    <n v="1330000"/>
    <x v="0"/>
    <s v="Flanders &amp; Fish"/>
    <s v="Sale"/>
    <n v="3162"/>
    <n v="3"/>
    <n v="1"/>
    <n v="1"/>
    <n v="312"/>
    <n v="1926"/>
    <s v="42 Poplar St"/>
    <s v="Caulfield South"/>
    <x v="9"/>
    <x v="2"/>
    <x v="7"/>
    <x v="0"/>
  </r>
  <r>
    <x v="196"/>
    <n v="545000"/>
    <x v="1"/>
    <s v="Best Bricks"/>
    <s v="Auction"/>
    <n v="3078"/>
    <n v="2"/>
    <n v="1"/>
    <n v="1"/>
    <n v="0"/>
    <n v="2002"/>
    <s v="1/240 Arthur St"/>
    <s v="Fairfield"/>
    <x v="10"/>
    <x v="1"/>
    <x v="7"/>
    <x v="0"/>
  </r>
  <r>
    <x v="196"/>
    <n v="930000"/>
    <x v="0"/>
    <s v="Cunninghams"/>
    <s v="Sale"/>
    <n v="3072"/>
    <n v="3"/>
    <n v="1"/>
    <n v="2"/>
    <n v="468"/>
    <m/>
    <s v="37 Kendall St"/>
    <s v="Preston"/>
    <x v="10"/>
    <x v="1"/>
    <x v="7"/>
    <x v="0"/>
  </r>
  <r>
    <x v="196"/>
    <n v="1450000"/>
    <x v="0"/>
    <s v="Best Bricks"/>
    <s v="Auction"/>
    <n v="3070"/>
    <n v="3"/>
    <n v="1"/>
    <n v="1"/>
    <n v="489"/>
    <n v="1900"/>
    <s v="70 James St"/>
    <s v="Northcote"/>
    <x v="10"/>
    <x v="1"/>
    <x v="7"/>
    <x v="0"/>
  </r>
  <r>
    <x v="196"/>
    <n v="823000"/>
    <x v="1"/>
    <s v="Flanders &amp; Fish"/>
    <s v="Sale"/>
    <n v="3127"/>
    <n v="2"/>
    <n v="1"/>
    <n v="2"/>
    <n v="165"/>
    <n v="1970"/>
    <s v="2/11 Blackburn St"/>
    <s v="Surrey Hills"/>
    <x v="14"/>
    <x v="2"/>
    <x v="7"/>
    <x v="0"/>
  </r>
  <r>
    <x v="196"/>
    <n v="1875000"/>
    <x v="0"/>
    <s v="Property Barons"/>
    <s v="Sale"/>
    <n v="3101"/>
    <n v="3"/>
    <n v="2"/>
    <n v="2"/>
    <n v="426"/>
    <m/>
    <s v="23 Campbell St"/>
    <s v="Kew"/>
    <x v="14"/>
    <x v="2"/>
    <x v="7"/>
    <x v="0"/>
  </r>
  <r>
    <x v="196"/>
    <n v="2550000"/>
    <x v="0"/>
    <s v="Jones and Jones"/>
    <s v="Sale"/>
    <n v="3101"/>
    <n v="4"/>
    <n v="2"/>
    <n v="2"/>
    <n v="603"/>
    <n v="1930"/>
    <s v="4 Franks Gr"/>
    <s v="Kew"/>
    <x v="14"/>
    <x v="2"/>
    <x v="7"/>
    <x v="0"/>
  </r>
  <r>
    <x v="196"/>
    <n v="2740000"/>
    <x v="0"/>
    <s v="Flanders &amp; Fish"/>
    <s v="Sale"/>
    <n v="3124"/>
    <n v="5"/>
    <n v="2"/>
    <n v="2"/>
    <n v="643"/>
    <n v="2005"/>
    <s v="20 Kirkwood Dr"/>
    <s v="Camberwell"/>
    <x v="14"/>
    <x v="2"/>
    <x v="7"/>
    <x v="0"/>
  </r>
  <r>
    <x v="196"/>
    <n v="631000"/>
    <x v="0"/>
    <s v="Property Barons"/>
    <s v="Sale"/>
    <n v="3081"/>
    <n v="3"/>
    <n v="1"/>
    <n v="1"/>
    <n v="596"/>
    <n v="1960"/>
    <s v="470 Waterdale Rd"/>
    <s v="Heidelberg Heights"/>
    <x v="17"/>
    <x v="3"/>
    <x v="7"/>
    <x v="0"/>
  </r>
  <r>
    <x v="197"/>
    <n v="520000"/>
    <x v="1"/>
    <s v="Cunninghams"/>
    <s v="Auction"/>
    <n v="3054"/>
    <n v="2"/>
    <n v="1"/>
    <n v="1"/>
    <n v="0"/>
    <n v="1940"/>
    <s v="4 Mary St"/>
    <s v="Carlton North"/>
    <x v="1"/>
    <x v="1"/>
    <x v="7"/>
    <x v="0"/>
  </r>
  <r>
    <x v="197"/>
    <n v="1371000"/>
    <x v="0"/>
    <s v="Cunninghams"/>
    <s v="Sale"/>
    <n v="3068"/>
    <n v="3"/>
    <n v="1"/>
    <n v="1"/>
    <n v="197"/>
    <n v="1900"/>
    <s v="780 Brunswick St"/>
    <s v="Fitzroy North"/>
    <x v="1"/>
    <x v="1"/>
    <x v="7"/>
    <x v="0"/>
  </r>
  <r>
    <x v="197"/>
    <n v="430000"/>
    <x v="1"/>
    <s v="Metro Ladder"/>
    <s v="Sale"/>
    <n v="3141"/>
    <n v="1"/>
    <n v="1"/>
    <n v="1"/>
    <n v="0"/>
    <n v="1970"/>
    <s v="11/276 Domain Rd"/>
    <s v="South Yarra"/>
    <x v="12"/>
    <x v="2"/>
    <x v="7"/>
    <x v="0"/>
  </r>
  <r>
    <x v="197"/>
    <n v="1910000"/>
    <x v="0"/>
    <s v="Cunninghams"/>
    <s v="Sale"/>
    <n v="3181"/>
    <n v="3"/>
    <n v="3"/>
    <n v="1"/>
    <n v="143"/>
    <n v="1890"/>
    <s v="77 Raleigh St"/>
    <s v="Windsor"/>
    <x v="12"/>
    <x v="2"/>
    <x v="7"/>
    <x v="0"/>
  </r>
  <r>
    <x v="197"/>
    <n v="1080000"/>
    <x v="0"/>
    <s v="Cunninghams"/>
    <s v="Sale"/>
    <n v="3207"/>
    <n v="3"/>
    <n v="1"/>
    <n v="2"/>
    <n v="116"/>
    <n v="1910"/>
    <s v="176 Dow St"/>
    <s v="Port Melbourne"/>
    <x v="5"/>
    <x v="2"/>
    <x v="7"/>
    <x v="0"/>
  </r>
  <r>
    <x v="197"/>
    <n v="350000"/>
    <x v="1"/>
    <s v="Jones and Jones"/>
    <s v="Auction"/>
    <n v="3031"/>
    <n v="2"/>
    <n v="1"/>
    <n v="1"/>
    <n v="0"/>
    <n v="1970"/>
    <s v="5/69 Edinburgh St"/>
    <s v="Flemington"/>
    <x v="8"/>
    <x v="1"/>
    <x v="7"/>
    <x v="0"/>
  </r>
  <r>
    <x v="197"/>
    <n v="1110000"/>
    <x v="0"/>
    <s v="Flanders &amp; Fish"/>
    <s v="Sale"/>
    <n v="3147"/>
    <n v="2"/>
    <n v="1"/>
    <n v="1"/>
    <n v="586"/>
    <n v="1950"/>
    <s v="4 Teck St"/>
    <s v="Ashwood"/>
    <x v="6"/>
    <x v="2"/>
    <x v="7"/>
    <x v="0"/>
  </r>
  <r>
    <x v="197"/>
    <n v="800000"/>
    <x v="2"/>
    <s v="Jones and Jones"/>
    <s v="Sale"/>
    <n v="3189"/>
    <n v="3"/>
    <n v="2"/>
    <n v="1"/>
    <n v="0"/>
    <n v="1999"/>
    <s v="24a Franklin St"/>
    <s v="Moorabbin"/>
    <x v="7"/>
    <x v="2"/>
    <x v="7"/>
    <x v="0"/>
  </r>
  <r>
    <x v="197"/>
    <n v="1070000"/>
    <x v="0"/>
    <s v="Property Barons"/>
    <s v="Sale"/>
    <n v="3018"/>
    <n v="4"/>
    <n v="2"/>
    <n v="2"/>
    <n v="695"/>
    <m/>
    <s v="261 Queen St"/>
    <s v="Altona"/>
    <x v="11"/>
    <x v="0"/>
    <x v="7"/>
    <x v="0"/>
  </r>
  <r>
    <x v="197"/>
    <n v="701000"/>
    <x v="2"/>
    <s v="Cunninghams"/>
    <s v="Auction"/>
    <n v="3070"/>
    <n v="2"/>
    <n v="1"/>
    <n v="1"/>
    <n v="0"/>
    <n v="2000"/>
    <s v="338 Separation St"/>
    <s v="Northcote"/>
    <x v="10"/>
    <x v="1"/>
    <x v="7"/>
    <x v="0"/>
  </r>
  <r>
    <x v="197"/>
    <n v="1162000"/>
    <x v="1"/>
    <s v="Jones and Jones"/>
    <s v="Sale"/>
    <n v="3146"/>
    <n v="3"/>
    <n v="2"/>
    <n v="2"/>
    <n v="281"/>
    <m/>
    <s v="2/25 Cloverdale Rd"/>
    <s v="Glen Iris"/>
    <x v="14"/>
    <x v="2"/>
    <x v="7"/>
    <x v="0"/>
  </r>
  <r>
    <x v="197"/>
    <n v="2000000"/>
    <x v="0"/>
    <s v="Zimmerman"/>
    <s v="Auction"/>
    <n v="3146"/>
    <n v="4"/>
    <n v="2"/>
    <n v="4"/>
    <n v="401"/>
    <m/>
    <s v="45 Rosedale Rd"/>
    <s v="Glen Iris"/>
    <x v="14"/>
    <x v="2"/>
    <x v="7"/>
    <x v="0"/>
  </r>
  <r>
    <x v="197"/>
    <n v="2020000"/>
    <x v="0"/>
    <s v="Cunninghams"/>
    <s v="Auction"/>
    <n v="3146"/>
    <n v="4"/>
    <n v="2"/>
    <n v="2"/>
    <n v="630"/>
    <n v="2009"/>
    <s v="51 Dent St"/>
    <s v="Glen Iris"/>
    <x v="14"/>
    <x v="2"/>
    <x v="7"/>
    <x v="0"/>
  </r>
  <r>
    <x v="197"/>
    <n v="2128000"/>
    <x v="0"/>
    <s v="Flanders &amp; Fish"/>
    <s v="Sale"/>
    <n v="3127"/>
    <n v="4"/>
    <n v="3"/>
    <n v="2"/>
    <n v="771"/>
    <n v="2000"/>
    <s v="112 Croydon Rd"/>
    <s v="Surrey Hills"/>
    <x v="14"/>
    <x v="2"/>
    <x v="7"/>
    <x v="0"/>
  </r>
  <r>
    <x v="197"/>
    <n v="681000"/>
    <x v="2"/>
    <s v="Jones and Jones"/>
    <s v="Auction"/>
    <n v="3187"/>
    <n v="1"/>
    <n v="1"/>
    <n v="1"/>
    <n v="166"/>
    <n v="2012"/>
    <s v="4/2 Hornby St"/>
    <s v="Brighton East"/>
    <x v="15"/>
    <x v="2"/>
    <x v="7"/>
    <x v="0"/>
  </r>
  <r>
    <x v="198"/>
    <n v="1170000"/>
    <x v="0"/>
    <s v="Flanders &amp; Fish"/>
    <s v="Sale"/>
    <n v="3142"/>
    <n v="3"/>
    <n v="1"/>
    <n v="1"/>
    <n v="405"/>
    <m/>
    <s v="3 Ruabon Rd"/>
    <s v="Toorak"/>
    <x v="12"/>
    <x v="2"/>
    <x v="7"/>
    <x v="0"/>
  </r>
  <r>
    <x v="198"/>
    <n v="1750000"/>
    <x v="0"/>
    <s v="Cunninghams"/>
    <s v="Sale"/>
    <n v="3145"/>
    <n v="3"/>
    <n v="1"/>
    <n v="2"/>
    <n v="562"/>
    <m/>
    <s v="398 Wattletree Rd"/>
    <s v="Malvern East"/>
    <x v="12"/>
    <x v="2"/>
    <x v="7"/>
    <x v="0"/>
  </r>
  <r>
    <x v="198"/>
    <n v="518000"/>
    <x v="1"/>
    <s v="Metro Ladder"/>
    <s v="Sale"/>
    <n v="3181"/>
    <n v="2"/>
    <n v="1"/>
    <n v="1"/>
    <n v="0"/>
    <m/>
    <s v="12/29 Upton Rd"/>
    <s v="Windsor"/>
    <x v="5"/>
    <x v="2"/>
    <x v="7"/>
    <x v="0"/>
  </r>
  <r>
    <x v="198"/>
    <n v="1050000"/>
    <x v="1"/>
    <s v="Cunninghams"/>
    <s v="Auction"/>
    <n v="3205"/>
    <n v="2"/>
    <n v="2"/>
    <n v="2"/>
    <n v="0"/>
    <n v="2001"/>
    <s v="203/196 Albert Rd"/>
    <s v="South Melbourne"/>
    <x v="5"/>
    <x v="2"/>
    <x v="7"/>
    <x v="0"/>
  </r>
  <r>
    <x v="198"/>
    <n v="2800000"/>
    <x v="0"/>
    <s v="Jones and Jones"/>
    <s v="Auction"/>
    <n v="3206"/>
    <n v="3"/>
    <n v="3"/>
    <n v="1"/>
    <n v="0"/>
    <m/>
    <s v="74 Bridport St"/>
    <s v="Albert Park"/>
    <x v="5"/>
    <x v="2"/>
    <x v="7"/>
    <x v="0"/>
  </r>
  <r>
    <x v="198"/>
    <n v="440000"/>
    <x v="0"/>
    <s v="Jones and Jones"/>
    <s v="Auction"/>
    <n v="3055"/>
    <n v="2"/>
    <n v="1"/>
    <n v="1"/>
    <n v="0"/>
    <n v="1960"/>
    <s v="1/536 Albion St"/>
    <s v="Brunswick West"/>
    <x v="3"/>
    <x v="1"/>
    <x v="7"/>
    <x v="0"/>
  </r>
  <r>
    <x v="198"/>
    <n v="605000"/>
    <x v="0"/>
    <s v="Metro Ladder"/>
    <s v="Auction"/>
    <n v="3046"/>
    <n v="3"/>
    <n v="1"/>
    <n v="2"/>
    <n v="597"/>
    <n v="1960"/>
    <s v="20 Bedford St"/>
    <s v="Hadfield"/>
    <x v="3"/>
    <x v="1"/>
    <x v="7"/>
    <x v="0"/>
  </r>
  <r>
    <x v="198"/>
    <n v="1691500"/>
    <x v="0"/>
    <s v="Cunninghams"/>
    <s v="Sale"/>
    <n v="3056"/>
    <n v="3"/>
    <n v="2"/>
    <n v="3"/>
    <n v="470"/>
    <n v="1920"/>
    <s v="2 Chambers St"/>
    <s v="Brunswick"/>
    <x v="3"/>
    <x v="1"/>
    <x v="7"/>
    <x v="0"/>
  </r>
  <r>
    <x v="198"/>
    <n v="583000"/>
    <x v="0"/>
    <s v="Flanders &amp; Fish"/>
    <s v="Sale"/>
    <n v="3033"/>
    <n v="3"/>
    <n v="1"/>
    <n v="1"/>
    <n v="412"/>
    <n v="2003"/>
    <s v="4a Cohen St"/>
    <s v="Keilor East"/>
    <x v="8"/>
    <x v="0"/>
    <x v="7"/>
    <x v="0"/>
  </r>
  <r>
    <x v="198"/>
    <n v="850000"/>
    <x v="0"/>
    <s v="Cunninghams"/>
    <s v="Sale"/>
    <n v="3039"/>
    <n v="3"/>
    <n v="2"/>
    <n v="1"/>
    <n v="271"/>
    <n v="1915"/>
    <s v="36 Scotia St"/>
    <s v="Moonee Ponds"/>
    <x v="8"/>
    <x v="0"/>
    <x v="7"/>
    <x v="0"/>
  </r>
  <r>
    <x v="198"/>
    <n v="863000"/>
    <x v="0"/>
    <s v="Property Barons"/>
    <s v="Sale"/>
    <n v="3034"/>
    <n v="3"/>
    <n v="2"/>
    <n v="3"/>
    <n v="638"/>
    <m/>
    <s v="235 Military Rd"/>
    <s v="Avondale Heights"/>
    <x v="8"/>
    <x v="0"/>
    <x v="7"/>
    <x v="0"/>
  </r>
  <r>
    <x v="198"/>
    <n v="1015000"/>
    <x v="0"/>
    <s v="Sanders"/>
    <s v="Sale"/>
    <n v="3041"/>
    <n v="4"/>
    <n v="2"/>
    <n v="1"/>
    <n v="794"/>
    <n v="1970"/>
    <s v="43 Woolart St"/>
    <s v="Strathmore"/>
    <x v="8"/>
    <x v="0"/>
    <x v="7"/>
    <x v="0"/>
  </r>
  <r>
    <x v="198"/>
    <n v="1300000"/>
    <x v="0"/>
    <s v="Cunninghams"/>
    <s v="Sale"/>
    <n v="3040"/>
    <n v="5"/>
    <n v="2"/>
    <n v="2"/>
    <n v="616"/>
    <n v="1950"/>
    <s v="25 Garnet St"/>
    <s v="Essendon West"/>
    <x v="8"/>
    <x v="0"/>
    <x v="7"/>
    <x v="0"/>
  </r>
  <r>
    <x v="198"/>
    <n v="1000000"/>
    <x v="0"/>
    <s v="Jones and Jones"/>
    <s v="Sale"/>
    <n v="3148"/>
    <n v="3"/>
    <n v="1"/>
    <n v="2"/>
    <n v="606"/>
    <m/>
    <s v="23 Thurloo St"/>
    <s v="Chadstone"/>
    <x v="6"/>
    <x v="2"/>
    <x v="7"/>
    <x v="0"/>
  </r>
  <r>
    <x v="198"/>
    <n v="765000"/>
    <x v="0"/>
    <s v="Cunninghams"/>
    <s v="Auction"/>
    <n v="3012"/>
    <n v="4"/>
    <n v="1"/>
    <n v="2"/>
    <n v="672"/>
    <n v="1955"/>
    <s v="2 Omar St"/>
    <s v="Maidstone"/>
    <x v="4"/>
    <x v="0"/>
    <x v="7"/>
    <x v="0"/>
  </r>
  <r>
    <x v="198"/>
    <n v="1224000"/>
    <x v="0"/>
    <s v="Jones and Jones"/>
    <s v="Sale"/>
    <n v="3189"/>
    <n v="3"/>
    <n v="1"/>
    <n v="3"/>
    <n v="834"/>
    <n v="1960"/>
    <s v="21 Fiddes St"/>
    <s v="Moorabbin"/>
    <x v="7"/>
    <x v="2"/>
    <x v="7"/>
    <x v="0"/>
  </r>
  <r>
    <x v="198"/>
    <n v="420000"/>
    <x v="0"/>
    <s v="Maxwells"/>
    <s v="Auction"/>
    <n v="3015"/>
    <n v="2"/>
    <n v="1"/>
    <n v="1"/>
    <n v="78"/>
    <n v="1980"/>
    <s v="2/3 New St"/>
    <s v="South Kingsville"/>
    <x v="11"/>
    <x v="0"/>
    <x v="7"/>
    <x v="0"/>
  </r>
  <r>
    <x v="198"/>
    <n v="967500"/>
    <x v="0"/>
    <s v="Metro Ladder"/>
    <s v="Sale"/>
    <n v="3163"/>
    <n v="2"/>
    <n v="1"/>
    <n v="2"/>
    <n v="299"/>
    <n v="1930"/>
    <s v="68 Miller St"/>
    <s v="Carnegie"/>
    <x v="9"/>
    <x v="2"/>
    <x v="7"/>
    <x v="0"/>
  </r>
  <r>
    <x v="198"/>
    <n v="1001000"/>
    <x v="0"/>
    <s v="Cunninghams"/>
    <s v="Sale"/>
    <n v="3162"/>
    <n v="2"/>
    <n v="2"/>
    <n v="1"/>
    <n v="255"/>
    <n v="1890"/>
    <s v="30 Cedar St"/>
    <s v="Caulfield South"/>
    <x v="9"/>
    <x v="2"/>
    <x v="7"/>
    <x v="0"/>
  </r>
  <r>
    <x v="198"/>
    <n v="793000"/>
    <x v="0"/>
    <s v="Property Barons"/>
    <s v="Sale"/>
    <n v="3073"/>
    <n v="3"/>
    <n v="1"/>
    <n v="2"/>
    <n v="589"/>
    <n v="1950"/>
    <s v="54 Pine St"/>
    <s v="Reservoir"/>
    <x v="10"/>
    <x v="1"/>
    <x v="7"/>
    <x v="0"/>
  </r>
  <r>
    <x v="198"/>
    <n v="625000"/>
    <x v="0"/>
    <s v="Best Bricks"/>
    <s v="Sale"/>
    <n v="3020"/>
    <n v="3"/>
    <n v="1"/>
    <n v="1"/>
    <n v="459"/>
    <n v="1955"/>
    <s v="5 Lorenz St"/>
    <s v="Sunshine"/>
    <x v="0"/>
    <x v="0"/>
    <x v="7"/>
    <x v="0"/>
  </r>
  <r>
    <x v="198"/>
    <n v="2300000"/>
    <x v="0"/>
    <s v="Jones and Jones"/>
    <s v="Auction"/>
    <n v="3146"/>
    <n v="4"/>
    <n v="3"/>
    <n v="4"/>
    <n v="1258"/>
    <n v="1941"/>
    <s v="1 Montana St"/>
    <s v="Glen Iris"/>
    <x v="14"/>
    <x v="2"/>
    <x v="7"/>
    <x v="0"/>
  </r>
  <r>
    <x v="198"/>
    <n v="3100000"/>
    <x v="0"/>
    <s v="Flanders &amp; Fish"/>
    <s v="Sale"/>
    <n v="3123"/>
    <n v="4"/>
    <n v="2"/>
    <n v="2"/>
    <n v="640"/>
    <n v="1907"/>
    <s v="58 Auburn Gr"/>
    <s v="Hawthorn East"/>
    <x v="14"/>
    <x v="2"/>
    <x v="7"/>
    <x v="0"/>
  </r>
  <r>
    <x v="198"/>
    <n v="2840000"/>
    <x v="0"/>
    <s v="Maxwells"/>
    <s v="Sale"/>
    <n v="3187"/>
    <n v="4"/>
    <n v="2"/>
    <n v="2"/>
    <n v="999"/>
    <n v="1972"/>
    <s v="13 Hornby St"/>
    <s v="Brighton East"/>
    <x v="15"/>
    <x v="2"/>
    <x v="7"/>
    <x v="0"/>
  </r>
  <r>
    <x v="199"/>
    <n v="1600000"/>
    <x v="0"/>
    <s v="Cunninghams"/>
    <s v="Sale"/>
    <n v="3121"/>
    <n v="3"/>
    <n v="2"/>
    <n v="2"/>
    <n v="80"/>
    <n v="1850"/>
    <s v="22a Stanley St"/>
    <s v="Richmond"/>
    <x v="1"/>
    <x v="1"/>
    <x v="7"/>
    <x v="0"/>
  </r>
  <r>
    <x v="199"/>
    <n v="1018000"/>
    <x v="0"/>
    <s v="Zimmerman"/>
    <s v="Sale"/>
    <n v="3127"/>
    <n v="2"/>
    <n v="1"/>
    <n v="2"/>
    <n v="391"/>
    <m/>
    <s v="16 Park Rd"/>
    <s v="Surrey Hills"/>
    <x v="2"/>
    <x v="2"/>
    <x v="7"/>
    <x v="0"/>
  </r>
  <r>
    <x v="199"/>
    <n v="599000"/>
    <x v="1"/>
    <s v="Jones and Jones"/>
    <s v="Sale"/>
    <n v="3143"/>
    <n v="2"/>
    <n v="1"/>
    <n v="1"/>
    <n v="0"/>
    <n v="1964"/>
    <s v="8/19 Mercer Rd"/>
    <s v="Armadale"/>
    <x v="12"/>
    <x v="2"/>
    <x v="7"/>
    <x v="0"/>
  </r>
  <r>
    <x v="199"/>
    <n v="1100000"/>
    <x v="0"/>
    <s v="Flanders &amp; Fish"/>
    <s v="Auction"/>
    <n v="3141"/>
    <n v="2"/>
    <n v="1"/>
    <n v="0"/>
    <n v="176"/>
    <n v="1930"/>
    <s v="8 Cliff St"/>
    <s v="South Yarra"/>
    <x v="12"/>
    <x v="2"/>
    <x v="7"/>
    <x v="0"/>
  </r>
  <r>
    <x v="199"/>
    <n v="470000"/>
    <x v="1"/>
    <s v="Metro Ladder"/>
    <s v="Auction"/>
    <n v="3060"/>
    <n v="3"/>
    <n v="1"/>
    <n v="0"/>
    <n v="261"/>
    <m/>
    <s v="1/66 Lorne St"/>
    <s v="Fawkner"/>
    <x v="3"/>
    <x v="1"/>
    <x v="7"/>
    <x v="0"/>
  </r>
  <r>
    <x v="199"/>
    <n v="585000"/>
    <x v="1"/>
    <s v="Jones and Jones"/>
    <s v="Sale"/>
    <n v="3044"/>
    <n v="3"/>
    <n v="1"/>
    <n v="1"/>
    <n v="180"/>
    <n v="2009"/>
    <s v="2/22 Joffre Rd"/>
    <s v="Pascoe Vale"/>
    <x v="3"/>
    <x v="1"/>
    <x v="7"/>
    <x v="0"/>
  </r>
  <r>
    <x v="199"/>
    <n v="645000"/>
    <x v="0"/>
    <s v="Jones and Jones"/>
    <s v="Auction"/>
    <n v="3058"/>
    <n v="2"/>
    <n v="1"/>
    <n v="1"/>
    <n v="702"/>
    <m/>
    <s v="133 Rennie St"/>
    <s v="Coburg"/>
    <x v="3"/>
    <x v="1"/>
    <x v="7"/>
    <x v="0"/>
  </r>
  <r>
    <x v="199"/>
    <n v="1075000"/>
    <x v="0"/>
    <s v="Cunninghams"/>
    <s v="Sale"/>
    <n v="3041"/>
    <n v="3"/>
    <n v="2"/>
    <n v="1"/>
    <n v="752"/>
    <m/>
    <s v="16 Wendora St"/>
    <s v="Strathmore"/>
    <x v="8"/>
    <x v="0"/>
    <x v="7"/>
    <x v="0"/>
  </r>
  <r>
    <x v="199"/>
    <n v="700000"/>
    <x v="2"/>
    <s v="Cunninghams"/>
    <s v="Auction"/>
    <n v="3031"/>
    <n v="2"/>
    <n v="2"/>
    <n v="1"/>
    <n v="324"/>
    <n v="2009"/>
    <s v="66 Parsons St"/>
    <s v="Kensington"/>
    <x v="13"/>
    <x v="1"/>
    <x v="7"/>
    <x v="0"/>
  </r>
  <r>
    <x v="199"/>
    <n v="773000"/>
    <x v="2"/>
    <s v="Flanders &amp; Fish"/>
    <s v="Sale"/>
    <n v="3031"/>
    <n v="2"/>
    <n v="1"/>
    <n v="1"/>
    <n v="0"/>
    <n v="1970"/>
    <s v="1/5 Wight St"/>
    <s v="Kensington"/>
    <x v="13"/>
    <x v="1"/>
    <x v="7"/>
    <x v="0"/>
  </r>
  <r>
    <x v="199"/>
    <n v="980000"/>
    <x v="0"/>
    <s v="Flanders &amp; Fish"/>
    <s v="Sale"/>
    <n v="3011"/>
    <n v="3"/>
    <n v="2"/>
    <n v="2"/>
    <n v="196"/>
    <n v="2006"/>
    <s v="62 Moore St"/>
    <s v="Footscray"/>
    <x v="4"/>
    <x v="0"/>
    <x v="7"/>
    <x v="0"/>
  </r>
  <r>
    <x v="199"/>
    <n v="747000"/>
    <x v="2"/>
    <s v="Maxwells"/>
    <s v="Sale"/>
    <n v="3015"/>
    <n v="3"/>
    <n v="2"/>
    <n v="2"/>
    <n v="753"/>
    <n v="2005"/>
    <s v="112 Mason St"/>
    <s v="Newport"/>
    <x v="11"/>
    <x v="0"/>
    <x v="7"/>
    <x v="0"/>
  </r>
  <r>
    <x v="199"/>
    <n v="722000"/>
    <x v="0"/>
    <s v="Cunninghams"/>
    <s v="Sale"/>
    <n v="3072"/>
    <n v="2"/>
    <n v="1"/>
    <n v="1"/>
    <n v="400"/>
    <n v="1955"/>
    <s v="13 George St"/>
    <s v="Preston"/>
    <x v="10"/>
    <x v="1"/>
    <x v="7"/>
    <x v="0"/>
  </r>
  <r>
    <x v="199"/>
    <n v="850000"/>
    <x v="0"/>
    <s v="Property Barons"/>
    <s v="Sale"/>
    <n v="3072"/>
    <n v="3"/>
    <n v="2"/>
    <n v="1"/>
    <n v="0"/>
    <m/>
    <s v="187 Gilbert Rd"/>
    <s v="Preston"/>
    <x v="10"/>
    <x v="1"/>
    <x v="7"/>
    <x v="0"/>
  </r>
  <r>
    <x v="199"/>
    <n v="2315000"/>
    <x v="0"/>
    <s v="Jones and Jones"/>
    <s v="Sale"/>
    <n v="3070"/>
    <n v="4"/>
    <n v="2"/>
    <n v="4"/>
    <n v="750"/>
    <m/>
    <s v="120 Westgarth St"/>
    <s v="Northcote"/>
    <x v="10"/>
    <x v="1"/>
    <x v="7"/>
    <x v="0"/>
  </r>
  <r>
    <x v="199"/>
    <n v="1350000"/>
    <x v="2"/>
    <s v="Jones and Jones"/>
    <s v="Auction"/>
    <n v="3146"/>
    <n v="4"/>
    <n v="2"/>
    <n v="2"/>
    <n v="342"/>
    <m/>
    <s v="1/8 Estella St"/>
    <s v="Glen Iris"/>
    <x v="14"/>
    <x v="2"/>
    <x v="7"/>
    <x v="0"/>
  </r>
  <r>
    <x v="199"/>
    <n v="2250000"/>
    <x v="0"/>
    <s v="Jones and Jones"/>
    <s v="Auction"/>
    <n v="3103"/>
    <n v="4"/>
    <n v="1"/>
    <n v="2"/>
    <n v="832"/>
    <m/>
    <s v="150 Balwyn Rd"/>
    <s v="Balwyn"/>
    <x v="14"/>
    <x v="2"/>
    <x v="7"/>
    <x v="0"/>
  </r>
  <r>
    <x v="199"/>
    <n v="616000"/>
    <x v="1"/>
    <s v="Zimmerman"/>
    <s v="Auction"/>
    <n v="3188"/>
    <n v="2"/>
    <n v="1"/>
    <n v="1"/>
    <n v="0"/>
    <n v="2005"/>
    <s v="5/440 Hampton St"/>
    <s v="Hampton"/>
    <x v="15"/>
    <x v="2"/>
    <x v="7"/>
    <x v="0"/>
  </r>
  <r>
    <x v="199"/>
    <n v="828000"/>
    <x v="1"/>
    <s v="Property Barons"/>
    <s v="Sale"/>
    <n v="3081"/>
    <n v="3"/>
    <n v="1"/>
    <n v="0"/>
    <n v="641"/>
    <m/>
    <s v="371 Waterdale Rd"/>
    <s v="Bellfield"/>
    <x v="17"/>
    <x v="3"/>
    <x v="7"/>
    <x v="0"/>
  </r>
  <r>
    <x v="200"/>
    <n v="602000"/>
    <x v="1"/>
    <s v="Cunninghams"/>
    <s v="Sale"/>
    <n v="3068"/>
    <n v="2"/>
    <n v="1"/>
    <n v="1"/>
    <n v="0"/>
    <n v="1980"/>
    <s v="12/262 Barkly St"/>
    <s v="Fitzroy North"/>
    <x v="1"/>
    <x v="1"/>
    <x v="7"/>
    <x v="0"/>
  </r>
  <r>
    <x v="200"/>
    <n v="1000000"/>
    <x v="0"/>
    <s v="Cunninghams"/>
    <s v="Sale"/>
    <n v="3065"/>
    <n v="2"/>
    <n v="1"/>
    <n v="0"/>
    <n v="128"/>
    <m/>
    <s v="111 Cecil St"/>
    <s v="Fitzroy"/>
    <x v="1"/>
    <x v="1"/>
    <x v="7"/>
    <x v="0"/>
  </r>
  <r>
    <x v="200"/>
    <n v="345000"/>
    <x v="1"/>
    <s v="Jones and Jones"/>
    <s v="Sale"/>
    <n v="3142"/>
    <n v="1"/>
    <n v="1"/>
    <n v="1"/>
    <n v="0"/>
    <m/>
    <s v="11/789 Malvern Rd"/>
    <s v="Toorak"/>
    <x v="12"/>
    <x v="2"/>
    <x v="7"/>
    <x v="0"/>
  </r>
  <r>
    <x v="200"/>
    <n v="2825000"/>
    <x v="0"/>
    <s v="Jones and Jones"/>
    <s v="Sale"/>
    <n v="3146"/>
    <n v="3"/>
    <n v="2"/>
    <n v="4"/>
    <n v="885"/>
    <n v="1910"/>
    <s v="1 Maitland St"/>
    <s v="Glen Iris"/>
    <x v="12"/>
    <x v="2"/>
    <x v="7"/>
    <x v="0"/>
  </r>
  <r>
    <x v="200"/>
    <n v="360000"/>
    <x v="1"/>
    <s v="Best Bricks"/>
    <s v="Sale"/>
    <n v="3182"/>
    <n v="1"/>
    <n v="1"/>
    <n v="1"/>
    <n v="0"/>
    <m/>
    <s v="17/51 Chapel St"/>
    <s v="St Kilda"/>
    <x v="5"/>
    <x v="2"/>
    <x v="7"/>
    <x v="0"/>
  </r>
  <r>
    <x v="200"/>
    <n v="1110000"/>
    <x v="0"/>
    <s v="Cunninghams"/>
    <s v="Sale"/>
    <n v="3206"/>
    <n v="2"/>
    <n v="1"/>
    <n v="0"/>
    <n v="147"/>
    <n v="1900"/>
    <s v="75 Graham St"/>
    <s v="Albert Park"/>
    <x v="5"/>
    <x v="2"/>
    <x v="7"/>
    <x v="0"/>
  </r>
  <r>
    <x v="200"/>
    <n v="650000"/>
    <x v="0"/>
    <s v="Cunninghams"/>
    <s v="Auction"/>
    <n v="3044"/>
    <n v="3"/>
    <n v="2"/>
    <n v="1"/>
    <n v="266"/>
    <m/>
    <s v="4a Surrey St"/>
    <s v="Pascoe Vale"/>
    <x v="3"/>
    <x v="1"/>
    <x v="7"/>
    <x v="0"/>
  </r>
  <r>
    <x v="200"/>
    <n v="815500"/>
    <x v="0"/>
    <s v="Metro Ladder"/>
    <s v="Sale"/>
    <n v="3046"/>
    <n v="3"/>
    <n v="2"/>
    <n v="2"/>
    <n v="790"/>
    <n v="1940"/>
    <s v="96 Winifred St"/>
    <s v="Oak Park"/>
    <x v="3"/>
    <x v="1"/>
    <x v="7"/>
    <x v="0"/>
  </r>
  <r>
    <x v="200"/>
    <n v="1050000"/>
    <x v="0"/>
    <s v="Cunninghams"/>
    <s v="Auction"/>
    <n v="3056"/>
    <n v="3"/>
    <n v="1"/>
    <n v="1"/>
    <n v="239"/>
    <n v="1910"/>
    <s v="154 Brunswick Rd"/>
    <s v="Brunswick"/>
    <x v="3"/>
    <x v="1"/>
    <x v="7"/>
    <x v="0"/>
  </r>
  <r>
    <x v="200"/>
    <n v="1715000"/>
    <x v="2"/>
    <s v="Melbourne Homes"/>
    <s v="Sale"/>
    <n v="3141"/>
    <n v="3"/>
    <n v="2"/>
    <n v="2"/>
    <n v="0"/>
    <m/>
    <s v="2/28 Walsh St"/>
    <s v="South Yarra"/>
    <x v="13"/>
    <x v="2"/>
    <x v="7"/>
    <x v="0"/>
  </r>
  <r>
    <x v="200"/>
    <n v="826000"/>
    <x v="0"/>
    <s v="Flanders &amp; Fish"/>
    <s v="Sale"/>
    <n v="3012"/>
    <n v="4"/>
    <n v="2"/>
    <n v="2"/>
    <n v="308"/>
    <n v="2012"/>
    <s v="32 Ringtail Cct"/>
    <s v="Maidstone"/>
    <x v="4"/>
    <x v="0"/>
    <x v="7"/>
    <x v="0"/>
  </r>
  <r>
    <x v="200"/>
    <n v="915000"/>
    <x v="0"/>
    <s v="Metro Ladder"/>
    <s v="Sale"/>
    <n v="3012"/>
    <n v="3"/>
    <n v="1"/>
    <n v="3"/>
    <n v="667"/>
    <m/>
    <s v="43 Omar St"/>
    <s v="Maidstone"/>
    <x v="4"/>
    <x v="0"/>
    <x v="7"/>
    <x v="0"/>
  </r>
  <r>
    <x v="200"/>
    <n v="921000"/>
    <x v="0"/>
    <s v="Jones and Jones"/>
    <s v="Sale"/>
    <n v="3189"/>
    <n v="4"/>
    <n v="1"/>
    <n v="2"/>
    <n v="592"/>
    <m/>
    <s v="56 Chapel Rd"/>
    <s v="Moorabbin"/>
    <x v="7"/>
    <x v="2"/>
    <x v="7"/>
    <x v="0"/>
  </r>
  <r>
    <x v="200"/>
    <n v="510000"/>
    <x v="1"/>
    <s v="Jones and Jones"/>
    <s v="Sale"/>
    <n v="3018"/>
    <n v="2"/>
    <n v="1"/>
    <n v="1"/>
    <n v="127"/>
    <n v="1990"/>
    <s v="3/26 Grieve Pde"/>
    <s v="Altona"/>
    <x v="11"/>
    <x v="0"/>
    <x v="7"/>
    <x v="0"/>
  </r>
  <r>
    <x v="200"/>
    <n v="620000"/>
    <x v="0"/>
    <s v="Sanders"/>
    <s v="Auction"/>
    <n v="3025"/>
    <n v="3"/>
    <n v="2"/>
    <n v="2"/>
    <n v="276"/>
    <n v="2010"/>
    <s v="1/156 Chambers Rd"/>
    <s v="Altona North"/>
    <x v="11"/>
    <x v="0"/>
    <x v="7"/>
    <x v="0"/>
  </r>
  <r>
    <x v="200"/>
    <n v="881000"/>
    <x v="0"/>
    <s v="Metro Ladder"/>
    <s v="Auction"/>
    <n v="3016"/>
    <n v="4"/>
    <n v="1"/>
    <n v="3"/>
    <n v="468"/>
    <m/>
    <s v="3 Myrtle St"/>
    <s v="Williamstown North"/>
    <x v="11"/>
    <x v="0"/>
    <x v="7"/>
    <x v="0"/>
  </r>
  <r>
    <x v="200"/>
    <n v="1016000"/>
    <x v="0"/>
    <s v="Maxwells"/>
    <s v="Auction"/>
    <n v="3015"/>
    <n v="3"/>
    <n v="1"/>
    <n v="1"/>
    <n v="320"/>
    <n v="1940"/>
    <s v="27 The Avenue"/>
    <s v="Spotswood"/>
    <x v="11"/>
    <x v="0"/>
    <x v="7"/>
    <x v="0"/>
  </r>
  <r>
    <x v="200"/>
    <n v="1010000"/>
    <x v="0"/>
    <s v="Cunninghams"/>
    <s v="Sale"/>
    <n v="3078"/>
    <n v="2"/>
    <n v="1"/>
    <n v="1"/>
    <n v="285"/>
    <m/>
    <s v="100 Perry St"/>
    <s v="Fairfield"/>
    <x v="10"/>
    <x v="1"/>
    <x v="7"/>
    <x v="0"/>
  </r>
  <r>
    <x v="200"/>
    <n v="1830000"/>
    <x v="0"/>
    <s v="Best Bricks"/>
    <s v="Sale"/>
    <n v="3070"/>
    <n v="4"/>
    <n v="1"/>
    <n v="1"/>
    <n v="654"/>
    <m/>
    <s v="33 Oxford St"/>
    <s v="Northcote"/>
    <x v="10"/>
    <x v="1"/>
    <x v="7"/>
    <x v="0"/>
  </r>
  <r>
    <x v="200"/>
    <n v="380000"/>
    <x v="2"/>
    <s v="Cunninghams"/>
    <s v="Sale"/>
    <n v="3042"/>
    <n v="2"/>
    <n v="1"/>
    <n v="1"/>
    <n v="161"/>
    <n v="2010"/>
    <s v="5/8 Swan St"/>
    <s v="Keilor Park"/>
    <x v="0"/>
    <x v="0"/>
    <x v="7"/>
    <x v="0"/>
  </r>
  <r>
    <x v="200"/>
    <n v="695000"/>
    <x v="0"/>
    <s v="Metro Ladder"/>
    <s v="Sale"/>
    <n v="3020"/>
    <n v="3"/>
    <n v="1"/>
    <n v="1"/>
    <n v="616"/>
    <n v="1930"/>
    <s v="9 Una St"/>
    <s v="Sunshine"/>
    <x v="0"/>
    <x v="0"/>
    <x v="7"/>
    <x v="0"/>
  </r>
  <r>
    <x v="200"/>
    <n v="716000"/>
    <x v="0"/>
    <s v="Property Barons"/>
    <s v="Sale"/>
    <n v="3020"/>
    <n v="4"/>
    <n v="1"/>
    <n v="1"/>
    <n v="683"/>
    <m/>
    <s v="23 Compton Pde"/>
    <s v="Sunshine North"/>
    <x v="0"/>
    <x v="0"/>
    <x v="7"/>
    <x v="0"/>
  </r>
  <r>
    <x v="200"/>
    <n v="1500000"/>
    <x v="0"/>
    <s v="Property Barons"/>
    <s v="Auction"/>
    <n v="3103"/>
    <n v="3"/>
    <n v="2"/>
    <n v="2"/>
    <n v="404"/>
    <n v="2011"/>
    <s v="321a Union Rd"/>
    <s v="Balwyn"/>
    <x v="14"/>
    <x v="2"/>
    <x v="7"/>
    <x v="0"/>
  </r>
  <r>
    <x v="200"/>
    <n v="1575000"/>
    <x v="0"/>
    <s v="Property Barons"/>
    <s v="Auction"/>
    <n v="3104"/>
    <n v="3"/>
    <n v="2"/>
    <n v="2"/>
    <n v="645"/>
    <n v="1953"/>
    <s v="85 Tannock St"/>
    <s v="Balwyn North"/>
    <x v="14"/>
    <x v="2"/>
    <x v="7"/>
    <x v="0"/>
  </r>
  <r>
    <x v="200"/>
    <n v="2650000"/>
    <x v="0"/>
    <s v="Cunninghams"/>
    <s v="Sale"/>
    <n v="3147"/>
    <n v="4"/>
    <n v="3"/>
    <n v="2"/>
    <n v="753"/>
    <n v="2015"/>
    <s v="61 Dent St"/>
    <s v="Ashburton"/>
    <x v="14"/>
    <x v="2"/>
    <x v="7"/>
    <x v="0"/>
  </r>
  <r>
    <x v="200"/>
    <n v="3650000"/>
    <x v="0"/>
    <s v="Jones and Jones"/>
    <s v="Auction"/>
    <n v="3101"/>
    <n v="3"/>
    <n v="2"/>
    <n v="3"/>
    <n v="1353"/>
    <n v="1960"/>
    <s v="61 Molesworth St"/>
    <s v="Kew"/>
    <x v="14"/>
    <x v="2"/>
    <x v="7"/>
    <x v="0"/>
  </r>
  <r>
    <x v="200"/>
    <n v="600000"/>
    <x v="0"/>
    <s v="Flanders &amp; Fish"/>
    <s v="Auction"/>
    <n v="3081"/>
    <n v="3"/>
    <n v="2"/>
    <n v="2"/>
    <n v="251"/>
    <n v="2012"/>
    <s v="3/17 Burns Ct"/>
    <s v="Heidelberg Heights"/>
    <x v="17"/>
    <x v="3"/>
    <x v="7"/>
    <x v="0"/>
  </r>
  <r>
    <x v="200"/>
    <n v="645000"/>
    <x v="0"/>
    <s v="Cunninghams"/>
    <s v="Sale"/>
    <n v="3087"/>
    <n v="3"/>
    <n v="1"/>
    <n v="1"/>
    <n v="355"/>
    <n v="1966"/>
    <s v="5 Princes St"/>
    <s v="Watsonia"/>
    <x v="17"/>
    <x v="1"/>
    <x v="7"/>
    <x v="0"/>
  </r>
  <r>
    <x v="200"/>
    <n v="1220000"/>
    <x v="0"/>
    <s v="Property Barons"/>
    <s v="Sale"/>
    <n v="3084"/>
    <n v="3"/>
    <n v="1"/>
    <n v="1"/>
    <n v="858"/>
    <n v="1960"/>
    <s v="22 Almay Gr"/>
    <s v="Heidelberg"/>
    <x v="17"/>
    <x v="3"/>
    <x v="7"/>
    <x v="0"/>
  </r>
  <r>
    <x v="201"/>
    <n v="585000"/>
    <x v="1"/>
    <s v="Cunninghams"/>
    <s v="Auction"/>
    <n v="3181"/>
    <n v="2"/>
    <n v="1"/>
    <n v="1"/>
    <n v="0"/>
    <n v="1960"/>
    <s v="4/10 Williams Rd"/>
    <s v="Prahran"/>
    <x v="12"/>
    <x v="2"/>
    <x v="7"/>
    <x v="0"/>
  </r>
  <r>
    <x v="201"/>
    <n v="1402000"/>
    <x v="0"/>
    <s v="Zimmerman"/>
    <s v="Sale"/>
    <n v="3207"/>
    <n v="3"/>
    <n v="1"/>
    <n v="0"/>
    <n v="108"/>
    <n v="1900"/>
    <s v="180 Station St"/>
    <s v="Port Melbourne"/>
    <x v="5"/>
    <x v="2"/>
    <x v="7"/>
    <x v="0"/>
  </r>
  <r>
    <x v="201"/>
    <n v="550000"/>
    <x v="0"/>
    <s v="Metro Ladder"/>
    <s v="Sale"/>
    <n v="3060"/>
    <n v="3"/>
    <n v="1"/>
    <n v="1"/>
    <n v="583"/>
    <m/>
    <s v="162 Anderson Rd"/>
    <s v="Fawkner"/>
    <x v="3"/>
    <x v="1"/>
    <x v="7"/>
    <x v="0"/>
  </r>
  <r>
    <x v="201"/>
    <n v="610000"/>
    <x v="2"/>
    <s v="Cunninghams"/>
    <s v="Sale"/>
    <n v="3044"/>
    <n v="2"/>
    <n v="1"/>
    <n v="1"/>
    <n v="169"/>
    <n v="1995"/>
    <s v="1/10 Callander Rd"/>
    <s v="Pascoe Vale"/>
    <x v="3"/>
    <x v="1"/>
    <x v="7"/>
    <x v="0"/>
  </r>
  <r>
    <x v="201"/>
    <n v="665000"/>
    <x v="1"/>
    <s v="Melbourne Homes"/>
    <s v="Sale"/>
    <n v="3057"/>
    <n v="2"/>
    <n v="1"/>
    <n v="1"/>
    <n v="0"/>
    <n v="1940"/>
    <s v="3/37 Brunswick Rd"/>
    <s v="Brunswick East"/>
    <x v="3"/>
    <x v="1"/>
    <x v="7"/>
    <x v="0"/>
  </r>
  <r>
    <x v="201"/>
    <n v="675000"/>
    <x v="0"/>
    <s v="Property Barons"/>
    <s v="Sale"/>
    <n v="3042"/>
    <n v="2"/>
    <n v="1"/>
    <n v="1"/>
    <n v="612"/>
    <n v="1975"/>
    <s v="174 Parer Rd"/>
    <s v="Airport West"/>
    <x v="8"/>
    <x v="0"/>
    <x v="7"/>
    <x v="0"/>
  </r>
  <r>
    <x v="201"/>
    <n v="734600"/>
    <x v="1"/>
    <s v="Jones and Jones"/>
    <s v="Auction"/>
    <n v="3052"/>
    <n v="2"/>
    <n v="2"/>
    <n v="1"/>
    <n v="2427"/>
    <n v="1990"/>
    <s v="11/2 MacArthur Rd"/>
    <s v="Parkville"/>
    <x v="13"/>
    <x v="1"/>
    <x v="7"/>
    <x v="0"/>
  </r>
  <r>
    <x v="201"/>
    <n v="965000"/>
    <x v="0"/>
    <s v="Jones and Jones"/>
    <s v="Auction"/>
    <n v="3052"/>
    <n v="3"/>
    <n v="2"/>
    <n v="2"/>
    <n v="173"/>
    <m/>
    <s v="14 Carrangall Pl"/>
    <s v="Parkville"/>
    <x v="13"/>
    <x v="1"/>
    <x v="7"/>
    <x v="0"/>
  </r>
  <r>
    <x v="201"/>
    <n v="410000"/>
    <x v="2"/>
    <s v="Cunninghams"/>
    <s v="Sale"/>
    <n v="3032"/>
    <n v="2"/>
    <n v="1"/>
    <n v="2"/>
    <n v="53"/>
    <n v="2000"/>
    <s v="44 Blair St"/>
    <s v="Maribyrnong"/>
    <x v="4"/>
    <x v="0"/>
    <x v="7"/>
    <x v="0"/>
  </r>
  <r>
    <x v="201"/>
    <n v="1048000"/>
    <x v="0"/>
    <s v="Flanders &amp; Fish"/>
    <s v="Sale"/>
    <n v="3012"/>
    <n v="4"/>
    <n v="2"/>
    <n v="1"/>
    <n v="647"/>
    <n v="1920"/>
    <s v="11 Madden St"/>
    <s v="Maidstone"/>
    <x v="4"/>
    <x v="0"/>
    <x v="7"/>
    <x v="0"/>
  </r>
  <r>
    <x v="201"/>
    <n v="1210000"/>
    <x v="0"/>
    <s v="Melbourne Homes"/>
    <s v="Auction"/>
    <n v="3015"/>
    <n v="3"/>
    <n v="1"/>
    <n v="1"/>
    <n v="546"/>
    <n v="1920"/>
    <s v="3 River St"/>
    <s v="Newport"/>
    <x v="11"/>
    <x v="0"/>
    <x v="7"/>
    <x v="0"/>
  </r>
  <r>
    <x v="201"/>
    <n v="1250000"/>
    <x v="2"/>
    <s v="Jones and Jones"/>
    <s v="Auction"/>
    <n v="3165"/>
    <n v="4"/>
    <n v="2"/>
    <n v="2"/>
    <n v="314"/>
    <n v="2010"/>
    <s v="48a Celia St"/>
    <s v="Bentleigh East"/>
    <x v="9"/>
    <x v="2"/>
    <x v="7"/>
    <x v="0"/>
  </r>
  <r>
    <x v="201"/>
    <n v="700000"/>
    <x v="0"/>
    <s v="Cunninghams"/>
    <s v="Sale"/>
    <n v="3073"/>
    <n v="3"/>
    <n v="1"/>
    <n v="1"/>
    <n v="621"/>
    <n v="1950"/>
    <s v="906 High St"/>
    <s v="Reservoir"/>
    <x v="10"/>
    <x v="1"/>
    <x v="7"/>
    <x v="0"/>
  </r>
  <r>
    <x v="201"/>
    <n v="900000"/>
    <x v="0"/>
    <s v="Cunninghams"/>
    <s v="Sale"/>
    <n v="3072"/>
    <n v="4"/>
    <n v="2"/>
    <n v="1"/>
    <n v="530"/>
    <n v="1940"/>
    <s v="164 Gower St"/>
    <s v="Preston"/>
    <x v="10"/>
    <x v="1"/>
    <x v="7"/>
    <x v="0"/>
  </r>
  <r>
    <x v="201"/>
    <n v="1300000"/>
    <x v="0"/>
    <s v="Jones and Jones"/>
    <s v="Auction"/>
    <n v="3070"/>
    <n v="4"/>
    <n v="3"/>
    <n v="2"/>
    <n v="187"/>
    <n v="1970"/>
    <s v="43 Salisbury Gr"/>
    <s v="Northcote"/>
    <x v="10"/>
    <x v="1"/>
    <x v="7"/>
    <x v="0"/>
  </r>
  <r>
    <x v="201"/>
    <n v="463000"/>
    <x v="1"/>
    <s v="Property Barons"/>
    <s v="Sale"/>
    <n v="3020"/>
    <n v="2"/>
    <n v="1"/>
    <n v="1"/>
    <n v="199"/>
    <m/>
    <s v="25 Brisbane St"/>
    <s v="Albion"/>
    <x v="0"/>
    <x v="0"/>
    <x v="7"/>
    <x v="0"/>
  </r>
  <r>
    <x v="201"/>
    <n v="1800000"/>
    <x v="0"/>
    <s v="Jones and Jones"/>
    <s v="Auction"/>
    <n v="3101"/>
    <n v="3"/>
    <n v="2"/>
    <n v="1"/>
    <n v="336"/>
    <n v="1910"/>
    <s v="26 Queen St"/>
    <s v="Kew"/>
    <x v="14"/>
    <x v="2"/>
    <x v="7"/>
    <x v="0"/>
  </r>
  <r>
    <x v="201"/>
    <n v="6500000"/>
    <x v="0"/>
    <s v="Jones and Jones"/>
    <s v="Sale"/>
    <n v="3101"/>
    <n v="6"/>
    <n v="6"/>
    <n v="3"/>
    <n v="1334"/>
    <n v="1890"/>
    <s v="15 Barry St"/>
    <s v="Kew"/>
    <x v="14"/>
    <x v="2"/>
    <x v="7"/>
    <x v="0"/>
  </r>
  <r>
    <x v="201"/>
    <n v="852000"/>
    <x v="0"/>
    <s v="Cunninghams"/>
    <s v="Sale"/>
    <n v="3084"/>
    <n v="3"/>
    <n v="1"/>
    <n v="1"/>
    <n v="776"/>
    <n v="1946"/>
    <s v="20 Finlayson St"/>
    <s v="Rosanna"/>
    <x v="17"/>
    <x v="3"/>
    <x v="7"/>
    <x v="0"/>
  </r>
  <r>
    <x v="202"/>
    <n v="1130000"/>
    <x v="0"/>
    <s v="Metro Ladder"/>
    <s v="Sale"/>
    <n v="3141"/>
    <n v="2"/>
    <n v="1"/>
    <n v="1"/>
    <n v="132"/>
    <n v="1900"/>
    <s v="39 Hardy St"/>
    <s v="South Yarra"/>
    <x v="12"/>
    <x v="2"/>
    <x v="7"/>
    <x v="0"/>
  </r>
  <r>
    <x v="202"/>
    <n v="1780000"/>
    <x v="0"/>
    <s v="Jones and Jones"/>
    <s v="Auction"/>
    <n v="3141"/>
    <n v="3"/>
    <n v="2"/>
    <n v="1"/>
    <n v="198"/>
    <m/>
    <s v="48 Howitt St"/>
    <s v="South Yarra"/>
    <x v="12"/>
    <x v="2"/>
    <x v="7"/>
    <x v="0"/>
  </r>
  <r>
    <x v="202"/>
    <n v="2810000"/>
    <x v="0"/>
    <s v="Cunninghams"/>
    <s v="Sale"/>
    <n v="3143"/>
    <n v="5"/>
    <n v="2"/>
    <n v="2"/>
    <n v="617"/>
    <m/>
    <s v="16 Llaneast St"/>
    <s v="Armadale"/>
    <x v="12"/>
    <x v="2"/>
    <x v="7"/>
    <x v="0"/>
  </r>
  <r>
    <x v="202"/>
    <n v="650000"/>
    <x v="0"/>
    <s v="Cunninghams"/>
    <s v="Auction"/>
    <n v="3044"/>
    <n v="4"/>
    <n v="1"/>
    <n v="2"/>
    <n v="410"/>
    <n v="1940"/>
    <s v="12 Derby St"/>
    <s v="Pascoe Vale"/>
    <x v="3"/>
    <x v="1"/>
    <x v="7"/>
    <x v="0"/>
  </r>
  <r>
    <x v="202"/>
    <n v="855000"/>
    <x v="0"/>
    <s v="Metro Ladder"/>
    <s v="Sale"/>
    <n v="3044"/>
    <n v="2"/>
    <n v="1"/>
    <n v="2"/>
    <n v="659"/>
    <m/>
    <s v="26 Northumberland Rd"/>
    <s v="Pascoe Vale"/>
    <x v="3"/>
    <x v="1"/>
    <x v="7"/>
    <x v="0"/>
  </r>
  <r>
    <x v="202"/>
    <n v="650000"/>
    <x v="1"/>
    <s v="Cunninghams"/>
    <s v="Sale"/>
    <n v="3040"/>
    <n v="2"/>
    <n v="1"/>
    <n v="1"/>
    <n v="156"/>
    <n v="1994"/>
    <s v="3/82 Glass St"/>
    <s v="Essendon"/>
    <x v="8"/>
    <x v="0"/>
    <x v="7"/>
    <x v="0"/>
  </r>
  <r>
    <x v="202"/>
    <n v="860000"/>
    <x v="0"/>
    <s v="Cunninghams"/>
    <s v="Sale"/>
    <n v="3012"/>
    <n v="3"/>
    <n v="1"/>
    <n v="2"/>
    <n v="501"/>
    <n v="1960"/>
    <s v="31 Napoleon St"/>
    <s v="West Footscray"/>
    <x v="4"/>
    <x v="0"/>
    <x v="7"/>
    <x v="0"/>
  </r>
  <r>
    <x v="202"/>
    <n v="1001000"/>
    <x v="0"/>
    <s v="Maxwells"/>
    <s v="Sale"/>
    <n v="3011"/>
    <n v="3"/>
    <n v="1"/>
    <n v="1"/>
    <n v="256"/>
    <m/>
    <s v="24 Perry St"/>
    <s v="Seddon"/>
    <x v="4"/>
    <x v="0"/>
    <x v="7"/>
    <x v="0"/>
  </r>
  <r>
    <x v="202"/>
    <n v="1474000"/>
    <x v="0"/>
    <s v="Property Barons"/>
    <s v="Sale"/>
    <n v="3108"/>
    <n v="3"/>
    <n v="2"/>
    <n v="2"/>
    <n v="753"/>
    <m/>
    <s v="9 Ernst St"/>
    <s v="Doncaster"/>
    <x v="16"/>
    <x v="3"/>
    <x v="7"/>
    <x v="0"/>
  </r>
  <r>
    <x v="202"/>
    <n v="425000"/>
    <x v="1"/>
    <s v="Metro Ladder"/>
    <s v="Sale"/>
    <n v="3018"/>
    <n v="2"/>
    <n v="1"/>
    <n v="2"/>
    <n v="115"/>
    <n v="1980"/>
    <s v="4/5 Rose St"/>
    <s v="Altona"/>
    <x v="11"/>
    <x v="0"/>
    <x v="7"/>
    <x v="0"/>
  </r>
  <r>
    <x v="202"/>
    <n v="435000"/>
    <x v="1"/>
    <s v="Zimmerman"/>
    <s v="Sale"/>
    <n v="3204"/>
    <n v="2"/>
    <n v="1"/>
    <n v="1"/>
    <n v="0"/>
    <m/>
    <s v="14/21 Lillimur Rd"/>
    <s v="Ormond"/>
    <x v="9"/>
    <x v="2"/>
    <x v="7"/>
    <x v="0"/>
  </r>
  <r>
    <x v="202"/>
    <n v="662000"/>
    <x v="1"/>
    <s v="Cunninghams"/>
    <s v="Sale"/>
    <n v="3163"/>
    <n v="2"/>
    <n v="2"/>
    <n v="1"/>
    <n v="0"/>
    <m/>
    <s v="10/81 Koornang Rd"/>
    <s v="Carnegie"/>
    <x v="9"/>
    <x v="2"/>
    <x v="7"/>
    <x v="0"/>
  </r>
  <r>
    <x v="202"/>
    <n v="804000"/>
    <x v="1"/>
    <s v="Metro Ladder"/>
    <s v="Sale"/>
    <n v="3163"/>
    <n v="2"/>
    <n v="2"/>
    <n v="1"/>
    <n v="0"/>
    <n v="1993"/>
    <s v="4/299 Koornang Rd"/>
    <s v="Carnegie"/>
    <x v="9"/>
    <x v="2"/>
    <x v="7"/>
    <x v="0"/>
  </r>
  <r>
    <x v="202"/>
    <n v="983500"/>
    <x v="1"/>
    <s v="Melbourne Homes"/>
    <s v="Sale"/>
    <n v="3163"/>
    <n v="2"/>
    <n v="1"/>
    <n v="1"/>
    <n v="333"/>
    <m/>
    <s v="16a Blackwood St"/>
    <s v="Carnegie"/>
    <x v="9"/>
    <x v="2"/>
    <x v="7"/>
    <x v="0"/>
  </r>
  <r>
    <x v="202"/>
    <n v="920000"/>
    <x v="0"/>
    <s v="Cunninghams"/>
    <s v="Sale"/>
    <n v="3071"/>
    <n v="3"/>
    <n v="1"/>
    <n v="2"/>
    <n v="410"/>
    <m/>
    <s v="48 Leinster Gr"/>
    <s v="Thornbury"/>
    <x v="10"/>
    <x v="1"/>
    <x v="7"/>
    <x v="0"/>
  </r>
  <r>
    <x v="202"/>
    <n v="1020000"/>
    <x v="0"/>
    <s v="Cunninghams"/>
    <s v="Sale"/>
    <n v="3070"/>
    <n v="2"/>
    <n v="1"/>
    <n v="2"/>
    <n v="347"/>
    <n v="1935"/>
    <s v="122 Emmaline St"/>
    <s v="Northcote"/>
    <x v="10"/>
    <x v="1"/>
    <x v="7"/>
    <x v="0"/>
  </r>
  <r>
    <x v="202"/>
    <n v="545000"/>
    <x v="0"/>
    <s v="Property Barons"/>
    <s v="Sale"/>
    <n v="3020"/>
    <n v="3"/>
    <n v="1"/>
    <n v="2"/>
    <n v="512"/>
    <m/>
    <s v="38a Mailey St"/>
    <s v="Sunshine West"/>
    <x v="0"/>
    <x v="0"/>
    <x v="7"/>
    <x v="0"/>
  </r>
  <r>
    <x v="202"/>
    <n v="560000"/>
    <x v="1"/>
    <s v="Metro Ladder"/>
    <s v="Sale"/>
    <n v="3122"/>
    <n v="2"/>
    <n v="1"/>
    <n v="1"/>
    <n v="0"/>
    <n v="2013"/>
    <s v="107/567 Glenferrie Rd"/>
    <s v="Hawthorn"/>
    <x v="14"/>
    <x v="2"/>
    <x v="7"/>
    <x v="0"/>
  </r>
  <r>
    <x v="202"/>
    <n v="620000"/>
    <x v="0"/>
    <s v="Jones and Jones"/>
    <s v="Auction"/>
    <n v="3124"/>
    <n v="2"/>
    <n v="1"/>
    <n v="1"/>
    <n v="122"/>
    <n v="1960"/>
    <s v="2/3 Tyrone St"/>
    <s v="Camberwell"/>
    <x v="14"/>
    <x v="2"/>
    <x v="7"/>
    <x v="0"/>
  </r>
  <r>
    <x v="202"/>
    <n v="650000"/>
    <x v="0"/>
    <s v="Metro Ladder"/>
    <s v="Sale"/>
    <n v="3085"/>
    <n v="3"/>
    <n v="1"/>
    <n v="1"/>
    <n v="706"/>
    <n v="1970"/>
    <s v="2 Debra Ct"/>
    <s v="Yallambie"/>
    <x v="17"/>
    <x v="1"/>
    <x v="7"/>
    <x v="0"/>
  </r>
  <r>
    <x v="202"/>
    <n v="700000"/>
    <x v="0"/>
    <s v="Property Barons"/>
    <s v="Sale"/>
    <n v="3085"/>
    <n v="4"/>
    <n v="1"/>
    <n v="1"/>
    <n v="530"/>
    <m/>
    <s v="11 Tarcoola Dr"/>
    <s v="Yallambie"/>
    <x v="17"/>
    <x v="1"/>
    <x v="7"/>
    <x v="0"/>
  </r>
  <r>
    <x v="202"/>
    <n v="870000"/>
    <x v="0"/>
    <s v="Cunninghams"/>
    <s v="Auction"/>
    <n v="3084"/>
    <n v="3"/>
    <n v="1"/>
    <n v="2"/>
    <n v="698"/>
    <n v="1960"/>
    <s v="159 Graham Rd"/>
    <s v="Viewbank"/>
    <x v="17"/>
    <x v="3"/>
    <x v="7"/>
    <x v="0"/>
  </r>
  <r>
    <x v="203"/>
    <n v="1280000"/>
    <x v="0"/>
    <s v="Cunninghams"/>
    <s v="Sale"/>
    <n v="3054"/>
    <n v="3"/>
    <n v="1"/>
    <n v="1"/>
    <n v="131"/>
    <m/>
    <s v="167 Richardson St"/>
    <s v="Carlton North"/>
    <x v="1"/>
    <x v="1"/>
    <x v="7"/>
    <x v="0"/>
  </r>
  <r>
    <x v="203"/>
    <n v="497500"/>
    <x v="1"/>
    <s v="Metro Ladder"/>
    <s v="Auction"/>
    <n v="3183"/>
    <n v="2"/>
    <n v="1"/>
    <n v="0"/>
    <n v="0"/>
    <m/>
    <s v="5/11 Albion St"/>
    <s v="Balaclava"/>
    <x v="5"/>
    <x v="2"/>
    <x v="7"/>
    <x v="0"/>
  </r>
  <r>
    <x v="203"/>
    <n v="550000"/>
    <x v="1"/>
    <s v="Flanders &amp; Fish"/>
    <s v="Sale"/>
    <n v="3184"/>
    <n v="2"/>
    <n v="1"/>
    <n v="1"/>
    <n v="0"/>
    <n v="1960"/>
    <s v="9/63 Ormond Rd"/>
    <s v="Elwood"/>
    <x v="5"/>
    <x v="2"/>
    <x v="7"/>
    <x v="0"/>
  </r>
  <r>
    <x v="203"/>
    <n v="1350000"/>
    <x v="2"/>
    <s v="Metro Ladder"/>
    <s v="Sale"/>
    <n v="3184"/>
    <n v="3"/>
    <n v="2"/>
    <n v="2"/>
    <n v="1170"/>
    <m/>
    <s v="1/10 Wilton Gr"/>
    <s v="Elwood"/>
    <x v="5"/>
    <x v="2"/>
    <x v="7"/>
    <x v="0"/>
  </r>
  <r>
    <x v="203"/>
    <n v="542500"/>
    <x v="0"/>
    <s v="Cunninghams"/>
    <s v="Sale"/>
    <n v="3046"/>
    <n v="2"/>
    <n v="1"/>
    <n v="1"/>
    <n v="359"/>
    <n v="1960"/>
    <s v="11 Dickinson St"/>
    <s v="Hadfield"/>
    <x v="3"/>
    <x v="1"/>
    <x v="7"/>
    <x v="0"/>
  </r>
  <r>
    <x v="203"/>
    <n v="900000"/>
    <x v="0"/>
    <s v="Cunninghams"/>
    <s v="Auction"/>
    <n v="3046"/>
    <n v="3"/>
    <n v="1"/>
    <n v="1"/>
    <n v="705"/>
    <m/>
    <s v="63 Vincent St"/>
    <s v="Oak Park"/>
    <x v="3"/>
    <x v="1"/>
    <x v="7"/>
    <x v="0"/>
  </r>
  <r>
    <x v="203"/>
    <n v="522500"/>
    <x v="0"/>
    <s v="Cunninghams"/>
    <s v="Sale"/>
    <n v="3034"/>
    <n v="2"/>
    <n v="1"/>
    <n v="1"/>
    <n v="220"/>
    <n v="1995"/>
    <s v="1/24 Bordeaux St"/>
    <s v="Avondale Heights"/>
    <x v="8"/>
    <x v="0"/>
    <x v="7"/>
    <x v="0"/>
  </r>
  <r>
    <x v="203"/>
    <n v="773000"/>
    <x v="0"/>
    <s v="Metro Ladder"/>
    <s v="Sale"/>
    <n v="3042"/>
    <n v="4"/>
    <n v="3"/>
    <n v="4"/>
    <n v="531"/>
    <n v="1980"/>
    <s v="6 Kittyhawk St"/>
    <s v="Airport West"/>
    <x v="8"/>
    <x v="0"/>
    <x v="7"/>
    <x v="0"/>
  </r>
  <r>
    <x v="203"/>
    <n v="421000"/>
    <x v="0"/>
    <s v="Property Barons"/>
    <s v="Sale"/>
    <n v="3047"/>
    <n v="3"/>
    <n v="1"/>
    <n v="1"/>
    <n v="607"/>
    <m/>
    <s v="58 Bliburg St"/>
    <s v="Jacana"/>
    <x v="18"/>
    <x v="1"/>
    <x v="7"/>
    <x v="0"/>
  </r>
  <r>
    <x v="203"/>
    <n v="643700"/>
    <x v="0"/>
    <s v="Sanders"/>
    <s v="Auction"/>
    <n v="3015"/>
    <n v="1"/>
    <n v="1"/>
    <n v="0"/>
    <n v="129"/>
    <n v="1900"/>
    <s v="10 Crawford St"/>
    <s v="Newport"/>
    <x v="11"/>
    <x v="0"/>
    <x v="7"/>
    <x v="0"/>
  </r>
  <r>
    <x v="203"/>
    <n v="1535000"/>
    <x v="0"/>
    <s v="Sanders"/>
    <s v="Sale"/>
    <n v="3016"/>
    <n v="3"/>
    <n v="1"/>
    <n v="1"/>
    <n v="507"/>
    <n v="1910"/>
    <s v="54 Twyford St"/>
    <s v="Williamstown"/>
    <x v="11"/>
    <x v="0"/>
    <x v="7"/>
    <x v="0"/>
  </r>
  <r>
    <x v="203"/>
    <n v="1095000"/>
    <x v="0"/>
    <s v="Jones and Jones"/>
    <s v="Sale"/>
    <n v="3204"/>
    <n v="3"/>
    <n v="2"/>
    <n v="1"/>
    <n v="581"/>
    <n v="1965"/>
    <s v="64 Tucker Rd"/>
    <s v="Bentleigh"/>
    <x v="9"/>
    <x v="2"/>
    <x v="7"/>
    <x v="0"/>
  </r>
  <r>
    <x v="203"/>
    <n v="1770000"/>
    <x v="0"/>
    <s v="Metro Ladder"/>
    <s v="Sale"/>
    <n v="3204"/>
    <n v="3"/>
    <n v="2"/>
    <n v="2"/>
    <n v="667"/>
    <n v="1950"/>
    <s v="37 Lewis St"/>
    <s v="Ormond"/>
    <x v="9"/>
    <x v="2"/>
    <x v="7"/>
    <x v="0"/>
  </r>
  <r>
    <x v="203"/>
    <n v="790000"/>
    <x v="0"/>
    <s v="Best Bricks"/>
    <s v="Auction"/>
    <n v="3070"/>
    <n v="2"/>
    <n v="1"/>
    <n v="1"/>
    <n v="136"/>
    <n v="2000"/>
    <s v="20 Salisbury Gr"/>
    <s v="Northcote"/>
    <x v="10"/>
    <x v="1"/>
    <x v="7"/>
    <x v="0"/>
  </r>
  <r>
    <x v="203"/>
    <n v="557000"/>
    <x v="1"/>
    <s v="Cunninghams"/>
    <s v="Sale"/>
    <n v="3101"/>
    <n v="2"/>
    <n v="1"/>
    <n v="1"/>
    <n v="0"/>
    <m/>
    <s v="9/25 Derby St"/>
    <s v="Kew"/>
    <x v="14"/>
    <x v="2"/>
    <x v="7"/>
    <x v="0"/>
  </r>
  <r>
    <x v="203"/>
    <n v="1620000"/>
    <x v="0"/>
    <s v="Jones and Jones"/>
    <s v="Sale"/>
    <n v="3104"/>
    <n v="4"/>
    <n v="2"/>
    <n v="1"/>
    <n v="654"/>
    <n v="1960"/>
    <s v="20 Ajax St"/>
    <s v="Balwyn North"/>
    <x v="14"/>
    <x v="2"/>
    <x v="7"/>
    <x v="0"/>
  </r>
  <r>
    <x v="203"/>
    <n v="1750000"/>
    <x v="0"/>
    <s v="Property Barons"/>
    <s v="Auction"/>
    <n v="3104"/>
    <n v="3"/>
    <n v="1"/>
    <n v="2"/>
    <n v="854"/>
    <n v="1948"/>
    <s v="35 Corhampton Rd"/>
    <s v="Balwyn North"/>
    <x v="14"/>
    <x v="2"/>
    <x v="7"/>
    <x v="0"/>
  </r>
  <r>
    <x v="203"/>
    <n v="720000"/>
    <x v="1"/>
    <s v="Jones and Jones"/>
    <s v="Sale"/>
    <n v="3188"/>
    <n v="2"/>
    <n v="1"/>
    <n v="1"/>
    <n v="832"/>
    <m/>
    <s v="3/31 Thomas St"/>
    <s v="Hampton"/>
    <x v="15"/>
    <x v="2"/>
    <x v="7"/>
    <x v="0"/>
  </r>
  <r>
    <x v="204"/>
    <n v="1450000"/>
    <x v="0"/>
    <s v="Cunninghams"/>
    <s v="Sale"/>
    <n v="3068"/>
    <n v="3"/>
    <n v="2"/>
    <n v="1"/>
    <n v="118"/>
    <n v="1905"/>
    <s v="55 Seacombe St"/>
    <s v="Fitzroy North"/>
    <x v="1"/>
    <x v="1"/>
    <x v="8"/>
    <x v="0"/>
  </r>
  <r>
    <x v="204"/>
    <n v="1125000"/>
    <x v="0"/>
    <s v="Melbourne Homes"/>
    <s v="Auction"/>
    <n v="3141"/>
    <n v="3"/>
    <n v="1"/>
    <n v="0"/>
    <n v="146"/>
    <n v="1910"/>
    <s v="9 Moore St"/>
    <s v="South Yarra"/>
    <x v="12"/>
    <x v="2"/>
    <x v="8"/>
    <x v="0"/>
  </r>
  <r>
    <x v="204"/>
    <n v="395000"/>
    <x v="1"/>
    <s v="Jones and Jones"/>
    <s v="Auction"/>
    <n v="3182"/>
    <n v="1"/>
    <n v="1"/>
    <n v="1"/>
    <n v="1286"/>
    <n v="1975"/>
    <s v="5/72 Barkly St"/>
    <s v="St Kilda"/>
    <x v="5"/>
    <x v="2"/>
    <x v="8"/>
    <x v="0"/>
  </r>
  <r>
    <x v="204"/>
    <n v="500000"/>
    <x v="0"/>
    <s v="Cunninghams"/>
    <s v="Sale"/>
    <n v="3046"/>
    <n v="3"/>
    <n v="1"/>
    <n v="1"/>
    <n v="589"/>
    <m/>
    <s v="62 Everard St"/>
    <s v="Glenroy"/>
    <x v="3"/>
    <x v="1"/>
    <x v="8"/>
    <x v="0"/>
  </r>
  <r>
    <x v="204"/>
    <n v="510000"/>
    <x v="2"/>
    <s v="Maxwells"/>
    <s v="Sale"/>
    <n v="3044"/>
    <n v="2"/>
    <n v="1"/>
    <n v="1"/>
    <n v="110"/>
    <n v="2013"/>
    <s v="2/42 Railway Pde"/>
    <s v="Pascoe Vale"/>
    <x v="3"/>
    <x v="1"/>
    <x v="8"/>
    <x v="0"/>
  </r>
  <r>
    <x v="204"/>
    <n v="619000"/>
    <x v="0"/>
    <s v="Cunninghams"/>
    <s v="Sale"/>
    <n v="3060"/>
    <n v="2"/>
    <n v="1"/>
    <n v="2"/>
    <n v="640"/>
    <n v="1970"/>
    <s v="13 McDougall St"/>
    <s v="Fawkner"/>
    <x v="3"/>
    <x v="1"/>
    <x v="8"/>
    <x v="0"/>
  </r>
  <r>
    <x v="204"/>
    <n v="565000"/>
    <x v="1"/>
    <s v="Jones and Jones"/>
    <s v="Sale"/>
    <n v="3039"/>
    <n v="3"/>
    <n v="2"/>
    <n v="1"/>
    <n v="0"/>
    <n v="2001"/>
    <s v="106/26 Shuter St"/>
    <s v="Moonee Ponds"/>
    <x v="8"/>
    <x v="0"/>
    <x v="8"/>
    <x v="0"/>
  </r>
  <r>
    <x v="204"/>
    <n v="703000"/>
    <x v="0"/>
    <s v="Cunninghams"/>
    <s v="Sale"/>
    <n v="3033"/>
    <n v="3"/>
    <n v="2"/>
    <n v="2"/>
    <n v="683"/>
    <n v="1995"/>
    <s v="16 Border Dr"/>
    <s v="Keilor East"/>
    <x v="8"/>
    <x v="0"/>
    <x v="8"/>
    <x v="0"/>
  </r>
  <r>
    <x v="204"/>
    <n v="762000"/>
    <x v="0"/>
    <s v="Cunninghams"/>
    <s v="Sale"/>
    <n v="3034"/>
    <n v="4"/>
    <n v="2"/>
    <n v="2"/>
    <n v="589"/>
    <n v="1961"/>
    <s v="109 North Rd"/>
    <s v="Avondale Heights"/>
    <x v="8"/>
    <x v="0"/>
    <x v="8"/>
    <x v="0"/>
  </r>
  <r>
    <x v="204"/>
    <n v="400000"/>
    <x v="1"/>
    <s v="Cunninghams"/>
    <s v="Auction"/>
    <n v="3166"/>
    <n v="2"/>
    <n v="1"/>
    <n v="1"/>
    <n v="100"/>
    <n v="1975"/>
    <s v="5/7 Warrigal Rd"/>
    <s v="Hughesdale"/>
    <x v="6"/>
    <x v="2"/>
    <x v="8"/>
    <x v="0"/>
  </r>
  <r>
    <x v="204"/>
    <n v="571000"/>
    <x v="1"/>
    <s v="Metro Ladder"/>
    <s v="Sale"/>
    <n v="3011"/>
    <n v="2"/>
    <n v="2"/>
    <n v="1"/>
    <n v="0"/>
    <n v="2013"/>
    <s v="13/41 Moreland St"/>
    <s v="Footscray"/>
    <x v="4"/>
    <x v="0"/>
    <x v="8"/>
    <x v="0"/>
  </r>
  <r>
    <x v="204"/>
    <n v="517500"/>
    <x v="1"/>
    <s v="Jones and Jones"/>
    <s v="Sale"/>
    <n v="3204"/>
    <n v="3"/>
    <n v="1"/>
    <n v="1"/>
    <n v="0"/>
    <n v="1970"/>
    <s v="8/187 Tucker Rd"/>
    <s v="Bentleigh"/>
    <x v="9"/>
    <x v="2"/>
    <x v="8"/>
    <x v="0"/>
  </r>
  <r>
    <x v="204"/>
    <n v="1385000"/>
    <x v="0"/>
    <s v="Metro Ladder"/>
    <s v="Sale"/>
    <n v="3204"/>
    <n v="4"/>
    <n v="2"/>
    <n v="1"/>
    <n v="576"/>
    <n v="1920"/>
    <s v="15 Wilson St"/>
    <s v="Bentleigh"/>
    <x v="9"/>
    <x v="2"/>
    <x v="8"/>
    <x v="0"/>
  </r>
  <r>
    <x v="204"/>
    <n v="1410000"/>
    <x v="0"/>
    <s v="Metro Ladder"/>
    <s v="Sale"/>
    <n v="3165"/>
    <n v="2"/>
    <n v="1"/>
    <n v="2"/>
    <n v="768"/>
    <m/>
    <s v="18 Mervin St"/>
    <s v="Bentleigh East"/>
    <x v="9"/>
    <x v="2"/>
    <x v="8"/>
    <x v="0"/>
  </r>
  <r>
    <x v="204"/>
    <n v="1475000"/>
    <x v="0"/>
    <s v="Jones and Jones"/>
    <s v="Sale"/>
    <n v="3165"/>
    <n v="5"/>
    <n v="2"/>
    <n v="2"/>
    <n v="729"/>
    <m/>
    <s v="5 Kennedy St"/>
    <s v="Bentleigh East"/>
    <x v="9"/>
    <x v="2"/>
    <x v="8"/>
    <x v="0"/>
  </r>
  <r>
    <x v="204"/>
    <n v="1880000"/>
    <x v="0"/>
    <s v="SJ"/>
    <s v="Sale"/>
    <n v="3163"/>
    <n v="4"/>
    <n v="2"/>
    <n v="3"/>
    <n v="932"/>
    <n v="1970"/>
    <s v="22 Neville St"/>
    <s v="Carnegie"/>
    <x v="9"/>
    <x v="2"/>
    <x v="8"/>
    <x v="0"/>
  </r>
  <r>
    <x v="204"/>
    <n v="701000"/>
    <x v="0"/>
    <s v="Flanders &amp; Fish"/>
    <s v="Sale"/>
    <n v="3071"/>
    <n v="3"/>
    <n v="3"/>
    <n v="2"/>
    <n v="273"/>
    <n v="1958"/>
    <s v="220a Mansfield St"/>
    <s v="Thornbury"/>
    <x v="10"/>
    <x v="1"/>
    <x v="8"/>
    <x v="0"/>
  </r>
  <r>
    <x v="204"/>
    <n v="1211000"/>
    <x v="0"/>
    <s v="Jones and Jones"/>
    <s v="Sale"/>
    <n v="3070"/>
    <n v="2"/>
    <n v="1"/>
    <n v="1"/>
    <n v="178"/>
    <n v="1900"/>
    <s v="52 Charles St"/>
    <s v="Northcote"/>
    <x v="10"/>
    <x v="1"/>
    <x v="8"/>
    <x v="0"/>
  </r>
  <r>
    <x v="204"/>
    <n v="1300000"/>
    <x v="2"/>
    <s v="Jones and Jones"/>
    <s v="Auction"/>
    <n v="3187"/>
    <n v="3"/>
    <n v="2"/>
    <n v="2"/>
    <n v="337"/>
    <n v="2000"/>
    <s v="1/2 Robinson St"/>
    <s v="Brighton East"/>
    <x v="15"/>
    <x v="2"/>
    <x v="8"/>
    <x v="0"/>
  </r>
  <r>
    <x v="204"/>
    <n v="1850000"/>
    <x v="0"/>
    <s v="Melbourne Homes"/>
    <s v="Sale"/>
    <n v="3187"/>
    <n v="4"/>
    <n v="2"/>
    <n v="2"/>
    <n v="617"/>
    <n v="1940"/>
    <s v="4 Marriage Rd"/>
    <s v="Brighton East"/>
    <x v="15"/>
    <x v="2"/>
    <x v="8"/>
    <x v="0"/>
  </r>
  <r>
    <x v="204"/>
    <n v="2439500"/>
    <x v="0"/>
    <s v="Maxwells"/>
    <s v="Sale"/>
    <n v="3188"/>
    <n v="3"/>
    <n v="2"/>
    <n v="2"/>
    <n v="662"/>
    <n v="1880"/>
    <s v="38 Orlando St"/>
    <s v="Hampton"/>
    <x v="15"/>
    <x v="2"/>
    <x v="8"/>
    <x v="0"/>
  </r>
  <r>
    <x v="204"/>
    <n v="565000"/>
    <x v="2"/>
    <s v="Property Barons"/>
    <s v="Sale"/>
    <n v="3081"/>
    <n v="2"/>
    <n v="2"/>
    <n v="1"/>
    <n v="201"/>
    <n v="2007"/>
    <s v="16 Bamfield Rd"/>
    <s v="Heidelberg Heights"/>
    <x v="17"/>
    <x v="3"/>
    <x v="8"/>
    <x v="0"/>
  </r>
  <r>
    <x v="205"/>
    <n v="750000"/>
    <x v="2"/>
    <s v="Jones and Jones"/>
    <s v="Sale"/>
    <n v="3066"/>
    <n v="2"/>
    <n v="1"/>
    <n v="1"/>
    <n v="115"/>
    <m/>
    <s v="69 Hotham St"/>
    <s v="Collingwood"/>
    <x v="1"/>
    <x v="1"/>
    <x v="8"/>
    <x v="0"/>
  </r>
  <r>
    <x v="205"/>
    <n v="951000"/>
    <x v="0"/>
    <s v="Metro Ladder"/>
    <s v="Sale"/>
    <n v="3121"/>
    <n v="2"/>
    <n v="1"/>
    <n v="0"/>
    <n v="108"/>
    <n v="1905"/>
    <s v="80 Bunting St"/>
    <s v="Richmond"/>
    <x v="1"/>
    <x v="1"/>
    <x v="8"/>
    <x v="0"/>
  </r>
  <r>
    <x v="205"/>
    <n v="955000"/>
    <x v="0"/>
    <s v="Melbourne Homes"/>
    <s v="Sale"/>
    <n v="3067"/>
    <n v="3"/>
    <n v="1"/>
    <n v="0"/>
    <n v="183"/>
    <m/>
    <s v="196 Nicholson St"/>
    <s v="Abbotsford"/>
    <x v="1"/>
    <x v="1"/>
    <x v="8"/>
    <x v="0"/>
  </r>
  <r>
    <x v="205"/>
    <n v="1710000"/>
    <x v="0"/>
    <s v="Melbourne Homes"/>
    <s v="Sale"/>
    <n v="3068"/>
    <n v="3"/>
    <n v="2"/>
    <n v="0"/>
    <n v="357"/>
    <n v="1880"/>
    <s v="86 Clauscen St"/>
    <s v="Fitzroy North"/>
    <x v="1"/>
    <x v="1"/>
    <x v="8"/>
    <x v="0"/>
  </r>
  <r>
    <x v="205"/>
    <n v="501000"/>
    <x v="1"/>
    <s v="Property Barons"/>
    <s v="Auction"/>
    <n v="3181"/>
    <n v="1"/>
    <n v="1"/>
    <n v="1"/>
    <n v="0"/>
    <n v="2005"/>
    <s v="7/8 The Avenue"/>
    <s v="Windsor"/>
    <x v="5"/>
    <x v="2"/>
    <x v="8"/>
    <x v="0"/>
  </r>
  <r>
    <x v="205"/>
    <n v="1370000"/>
    <x v="0"/>
    <s v="Maxwells"/>
    <s v="Sale"/>
    <n v="3181"/>
    <n v="3"/>
    <n v="1"/>
    <n v="2"/>
    <n v="317"/>
    <n v="1900"/>
    <s v="115 Albert St"/>
    <s v="Windsor"/>
    <x v="5"/>
    <x v="2"/>
    <x v="8"/>
    <x v="0"/>
  </r>
  <r>
    <x v="205"/>
    <n v="616000"/>
    <x v="0"/>
    <s v="Cunninghams"/>
    <s v="Sale"/>
    <n v="3044"/>
    <n v="3"/>
    <n v="1"/>
    <n v="1"/>
    <n v="190"/>
    <n v="1970"/>
    <s v="2a Kent Rd"/>
    <s v="Pascoe Vale"/>
    <x v="3"/>
    <x v="1"/>
    <x v="8"/>
    <x v="0"/>
  </r>
  <r>
    <x v="205"/>
    <n v="1150000"/>
    <x v="0"/>
    <s v="Maxwells"/>
    <s v="Sale"/>
    <n v="3040"/>
    <n v="3"/>
    <n v="1"/>
    <n v="0"/>
    <n v="300"/>
    <n v="1900"/>
    <s v="7 Hilda St"/>
    <s v="Essendon"/>
    <x v="8"/>
    <x v="0"/>
    <x v="8"/>
    <x v="0"/>
  </r>
  <r>
    <x v="205"/>
    <n v="965000"/>
    <x v="2"/>
    <s v="Jones and Jones"/>
    <s v="Auction"/>
    <n v="3148"/>
    <n v="4"/>
    <n v="3"/>
    <n v="2"/>
    <n v="273"/>
    <n v="2012"/>
    <s v="1/19 Warrina St"/>
    <s v="Chadstone"/>
    <x v="6"/>
    <x v="2"/>
    <x v="8"/>
    <x v="0"/>
  </r>
  <r>
    <x v="205"/>
    <n v="900000"/>
    <x v="0"/>
    <s v="Maxwells"/>
    <s v="Sale"/>
    <n v="3012"/>
    <n v="3"/>
    <n v="2"/>
    <n v="3"/>
    <n v="446"/>
    <n v="2006"/>
    <s v="9/24 Dongola Rd"/>
    <s v="West Footscray"/>
    <x v="4"/>
    <x v="0"/>
    <x v="8"/>
    <x v="0"/>
  </r>
  <r>
    <x v="205"/>
    <n v="860000"/>
    <x v="0"/>
    <s v="Metro Ladder"/>
    <s v="Auction"/>
    <n v="3015"/>
    <n v="4"/>
    <n v="3"/>
    <n v="2"/>
    <n v="217"/>
    <m/>
    <s v="79 Blackshaws Rd"/>
    <s v="Newport"/>
    <x v="11"/>
    <x v="0"/>
    <x v="8"/>
    <x v="0"/>
  </r>
  <r>
    <x v="205"/>
    <n v="1085000"/>
    <x v="0"/>
    <s v="Zimmerman"/>
    <s v="Sale"/>
    <n v="3025"/>
    <n v="5"/>
    <n v="3"/>
    <n v="6"/>
    <n v="592"/>
    <n v="1965"/>
    <s v="45 Hearn St"/>
    <s v="Altona North"/>
    <x v="11"/>
    <x v="0"/>
    <x v="8"/>
    <x v="0"/>
  </r>
  <r>
    <x v="205"/>
    <n v="1266000"/>
    <x v="0"/>
    <s v="Metro Ladder"/>
    <s v="Sale"/>
    <n v="3165"/>
    <n v="3"/>
    <n v="1"/>
    <n v="3"/>
    <n v="676"/>
    <n v="1970"/>
    <s v="11 Melball St"/>
    <s v="Bentleigh East"/>
    <x v="9"/>
    <x v="2"/>
    <x v="8"/>
    <x v="0"/>
  </r>
  <r>
    <x v="205"/>
    <n v="882500"/>
    <x v="0"/>
    <s v="Property Barons"/>
    <s v="Sale"/>
    <n v="3073"/>
    <n v="3"/>
    <n v="2"/>
    <n v="2"/>
    <n v="681"/>
    <n v="1940"/>
    <s v="28 Mendip Rd"/>
    <s v="Reservoir"/>
    <x v="10"/>
    <x v="1"/>
    <x v="8"/>
    <x v="0"/>
  </r>
  <r>
    <x v="205"/>
    <n v="1130000"/>
    <x v="2"/>
    <s v="Cunninghams"/>
    <s v="Sale"/>
    <n v="3070"/>
    <n v="3"/>
    <n v="2"/>
    <n v="1"/>
    <n v="229"/>
    <m/>
    <s v="106 Christmas St"/>
    <s v="Northcote"/>
    <x v="10"/>
    <x v="1"/>
    <x v="8"/>
    <x v="0"/>
  </r>
  <r>
    <x v="205"/>
    <n v="1400000"/>
    <x v="0"/>
    <s v="Best Bricks"/>
    <s v="Sale"/>
    <n v="3070"/>
    <n v="3"/>
    <n v="1"/>
    <n v="2"/>
    <n v="582"/>
    <n v="1932"/>
    <s v="14 Jenkins St"/>
    <s v="Northcote"/>
    <x v="10"/>
    <x v="1"/>
    <x v="8"/>
    <x v="0"/>
  </r>
  <r>
    <x v="205"/>
    <n v="1676000"/>
    <x v="0"/>
    <s v="Jones and Jones"/>
    <s v="Sale"/>
    <n v="3070"/>
    <n v="3"/>
    <n v="1"/>
    <n v="2"/>
    <n v="401"/>
    <m/>
    <s v="48 Barry St"/>
    <s v="Northcote"/>
    <x v="10"/>
    <x v="1"/>
    <x v="8"/>
    <x v="0"/>
  </r>
  <r>
    <x v="205"/>
    <n v="2000000"/>
    <x v="0"/>
    <s v="Flanders &amp; Fish"/>
    <s v="Auction"/>
    <n v="3104"/>
    <n v="3"/>
    <n v="1"/>
    <n v="2"/>
    <n v="75100"/>
    <m/>
    <s v="9 Gildan St"/>
    <s v="Balwyn North"/>
    <x v="14"/>
    <x v="2"/>
    <x v="8"/>
    <x v="0"/>
  </r>
  <r>
    <x v="205"/>
    <n v="3075000"/>
    <x v="0"/>
    <s v="Cunninghams"/>
    <s v="Sale"/>
    <n v="3188"/>
    <n v="5"/>
    <n v="2"/>
    <n v="2"/>
    <n v="830"/>
    <n v="1901"/>
    <s v="29 Thomas St"/>
    <s v="Hampton"/>
    <x v="15"/>
    <x v="2"/>
    <x v="8"/>
    <x v="0"/>
  </r>
  <r>
    <x v="206"/>
    <n v="325000"/>
    <x v="1"/>
    <s v="Cunninghams"/>
    <s v="Auction"/>
    <n v="3181"/>
    <n v="1"/>
    <n v="1"/>
    <n v="1"/>
    <n v="0"/>
    <m/>
    <s v="10/37 Greville St"/>
    <s v="Prahran"/>
    <x v="12"/>
    <x v="2"/>
    <x v="8"/>
    <x v="0"/>
  </r>
  <r>
    <x v="206"/>
    <n v="460000"/>
    <x v="1"/>
    <s v="Metro Ladder"/>
    <s v="Auction"/>
    <n v="3146"/>
    <n v="2"/>
    <n v="1"/>
    <n v="1"/>
    <n v="0"/>
    <m/>
    <s v="8/13 Glenvale Rd"/>
    <s v="Glen Iris"/>
    <x v="12"/>
    <x v="2"/>
    <x v="8"/>
    <x v="0"/>
  </r>
  <r>
    <x v="206"/>
    <n v="857000"/>
    <x v="1"/>
    <s v="Cunninghams"/>
    <s v="Sale"/>
    <n v="3142"/>
    <n v="2"/>
    <n v="1"/>
    <n v="0"/>
    <n v="0"/>
    <m/>
    <s v="1/183 Kooyong Rd"/>
    <s v="Toorak"/>
    <x v="12"/>
    <x v="2"/>
    <x v="8"/>
    <x v="0"/>
  </r>
  <r>
    <x v="206"/>
    <n v="2800000"/>
    <x v="0"/>
    <s v="Sanders"/>
    <s v="Sale"/>
    <n v="3146"/>
    <n v="3"/>
    <n v="1"/>
    <n v="2"/>
    <n v="762"/>
    <n v="1930"/>
    <s v="1687 Malvern Rd"/>
    <s v="Glen Iris"/>
    <x v="12"/>
    <x v="2"/>
    <x v="8"/>
    <x v="0"/>
  </r>
  <r>
    <x v="206"/>
    <n v="1532000"/>
    <x v="0"/>
    <s v="Jones and Jones"/>
    <s v="Sale"/>
    <n v="3206"/>
    <n v="3"/>
    <n v="3"/>
    <n v="1"/>
    <n v="0"/>
    <m/>
    <s v="2b Dundas Pl"/>
    <s v="Albert Park"/>
    <x v="5"/>
    <x v="2"/>
    <x v="8"/>
    <x v="0"/>
  </r>
  <r>
    <x v="206"/>
    <n v="480000"/>
    <x v="2"/>
    <s v="Cunninghams"/>
    <s v="Auction"/>
    <n v="3044"/>
    <n v="2"/>
    <n v="1"/>
    <n v="1"/>
    <n v="113"/>
    <n v="1988"/>
    <s v="2/58 Railway Pde"/>
    <s v="Pascoe Vale"/>
    <x v="3"/>
    <x v="1"/>
    <x v="8"/>
    <x v="0"/>
  </r>
  <r>
    <x v="206"/>
    <n v="533000"/>
    <x v="1"/>
    <s v="Metro Ladder"/>
    <s v="Auction"/>
    <n v="3044"/>
    <n v="3"/>
    <n v="2"/>
    <n v="2"/>
    <n v="197"/>
    <n v="2007"/>
    <s v="4/143 Sussex St"/>
    <s v="Pascoe Vale"/>
    <x v="3"/>
    <x v="1"/>
    <x v="8"/>
    <x v="0"/>
  </r>
  <r>
    <x v="206"/>
    <n v="470000"/>
    <x v="1"/>
    <s v="Cunninghams"/>
    <s v="Auction"/>
    <n v="3033"/>
    <n v="2"/>
    <n v="1"/>
    <n v="1"/>
    <n v="218"/>
    <m/>
    <s v="18a Berembong Dr"/>
    <s v="Keilor East"/>
    <x v="8"/>
    <x v="0"/>
    <x v="8"/>
    <x v="0"/>
  </r>
  <r>
    <x v="206"/>
    <n v="740000"/>
    <x v="0"/>
    <s v="Flanders &amp; Fish"/>
    <s v="Auction"/>
    <n v="3034"/>
    <n v="3"/>
    <n v="1"/>
    <n v="2"/>
    <n v="607"/>
    <m/>
    <s v="57 North Rd"/>
    <s v="Avondale Heights"/>
    <x v="8"/>
    <x v="0"/>
    <x v="8"/>
    <x v="0"/>
  </r>
  <r>
    <x v="206"/>
    <n v="881000"/>
    <x v="2"/>
    <s v="Cunninghams"/>
    <s v="Sale"/>
    <n v="3148"/>
    <n v="4"/>
    <n v="2"/>
    <n v="1"/>
    <n v="188"/>
    <n v="2014"/>
    <s v="2/19 Thurloo St"/>
    <s v="Chadstone"/>
    <x v="6"/>
    <x v="2"/>
    <x v="8"/>
    <x v="0"/>
  </r>
  <r>
    <x v="206"/>
    <n v="370000"/>
    <x v="1"/>
    <s v="Melbourne Homes"/>
    <s v="Auction"/>
    <n v="3163"/>
    <n v="2"/>
    <n v="1"/>
    <n v="1"/>
    <n v="0"/>
    <n v="1950"/>
    <s v="14/82 Coorigil Rd"/>
    <s v="Carnegie"/>
    <x v="9"/>
    <x v="2"/>
    <x v="8"/>
    <x v="0"/>
  </r>
  <r>
    <x v="206"/>
    <n v="1000000"/>
    <x v="0"/>
    <s v="Jones and Jones"/>
    <s v="Sale"/>
    <n v="3165"/>
    <n v="3"/>
    <n v="1"/>
    <n v="2"/>
    <n v="576"/>
    <m/>
    <s v="76 Bignell Rd"/>
    <s v="Bentleigh East"/>
    <x v="9"/>
    <x v="2"/>
    <x v="8"/>
    <x v="0"/>
  </r>
  <r>
    <x v="206"/>
    <n v="2620000"/>
    <x v="0"/>
    <s v="Jones and Jones"/>
    <s v="Sale"/>
    <n v="3204"/>
    <n v="4"/>
    <n v="4"/>
    <n v="2"/>
    <n v="579"/>
    <n v="2012"/>
    <s v="11 Wilson St"/>
    <s v="Bentleigh"/>
    <x v="9"/>
    <x v="2"/>
    <x v="8"/>
    <x v="0"/>
  </r>
  <r>
    <x v="206"/>
    <n v="435000"/>
    <x v="1"/>
    <s v="Cunninghams"/>
    <s v="Sale"/>
    <n v="3070"/>
    <n v="1"/>
    <n v="1"/>
    <n v="2"/>
    <n v="0"/>
    <n v="1970"/>
    <s v="12/20 Ross St"/>
    <s v="Northcote"/>
    <x v="10"/>
    <x v="1"/>
    <x v="8"/>
    <x v="0"/>
  </r>
  <r>
    <x v="206"/>
    <n v="1200000"/>
    <x v="0"/>
    <s v="Cunninghams"/>
    <s v="Auction"/>
    <n v="3071"/>
    <n v="3"/>
    <n v="2"/>
    <n v="1"/>
    <n v="345"/>
    <n v="1905"/>
    <s v="146 Rossmoyne St"/>
    <s v="Thornbury"/>
    <x v="10"/>
    <x v="1"/>
    <x v="8"/>
    <x v="0"/>
  </r>
  <r>
    <x v="206"/>
    <n v="2340000"/>
    <x v="0"/>
    <s v="Best Bricks"/>
    <s v="Sale"/>
    <n v="3070"/>
    <n v="4"/>
    <n v="2"/>
    <n v="3"/>
    <n v="824"/>
    <n v="1920"/>
    <s v="25 Simpson St"/>
    <s v="Northcote"/>
    <x v="10"/>
    <x v="1"/>
    <x v="8"/>
    <x v="0"/>
  </r>
  <r>
    <x v="206"/>
    <n v="706000"/>
    <x v="1"/>
    <s v="Metro Ladder"/>
    <s v="Sale"/>
    <n v="3123"/>
    <n v="2"/>
    <n v="1"/>
    <n v="1"/>
    <n v="172"/>
    <n v="1960"/>
    <s v="4/43 Clifton Rd"/>
    <s v="Hawthorn East"/>
    <x v="14"/>
    <x v="2"/>
    <x v="8"/>
    <x v="0"/>
  </r>
  <r>
    <x v="206"/>
    <n v="2950000"/>
    <x v="0"/>
    <s v="Cunninghams"/>
    <s v="Sale"/>
    <n v="3126"/>
    <n v="4"/>
    <n v="2"/>
    <n v="2"/>
    <n v="687"/>
    <n v="1935"/>
    <s v="18 Irilbarra Rd"/>
    <s v="Canterbury"/>
    <x v="14"/>
    <x v="2"/>
    <x v="8"/>
    <x v="0"/>
  </r>
  <r>
    <x v="206"/>
    <n v="1550000"/>
    <x v="0"/>
    <s v="Jones and Jones"/>
    <s v="Auction"/>
    <n v="3186"/>
    <n v="3"/>
    <n v="2"/>
    <n v="2"/>
    <n v="663"/>
    <n v="1940"/>
    <s v="802 Hampton St"/>
    <s v="Brighton"/>
    <x v="15"/>
    <x v="2"/>
    <x v="8"/>
    <x v="0"/>
  </r>
  <r>
    <x v="207"/>
    <n v="1110000"/>
    <x v="0"/>
    <s v="Jones and Jones"/>
    <s v="Sale"/>
    <n v="3078"/>
    <n v="3"/>
    <n v="2"/>
    <n v="2"/>
    <n v="208"/>
    <n v="2013"/>
    <s v="5/6 Yarralea St"/>
    <s v="Alphington"/>
    <x v="1"/>
    <x v="1"/>
    <x v="8"/>
    <x v="0"/>
  </r>
  <r>
    <x v="207"/>
    <n v="1270000"/>
    <x v="0"/>
    <s v="Jones and Jones"/>
    <s v="Sale"/>
    <n v="3121"/>
    <n v="3"/>
    <n v="1"/>
    <n v="1"/>
    <n v="181"/>
    <n v="1900"/>
    <s v="19 Dickens St"/>
    <s v="Richmond"/>
    <x v="1"/>
    <x v="1"/>
    <x v="8"/>
    <x v="0"/>
  </r>
  <r>
    <x v="207"/>
    <n v="1651000"/>
    <x v="0"/>
    <s v="Jones and Jones"/>
    <s v="Sale"/>
    <n v="3121"/>
    <n v="3"/>
    <n v="2"/>
    <n v="1"/>
    <n v="192"/>
    <n v="1900"/>
    <s v="320 Church St"/>
    <s v="Richmond"/>
    <x v="1"/>
    <x v="1"/>
    <x v="8"/>
    <x v="0"/>
  </r>
  <r>
    <x v="207"/>
    <n v="1280000"/>
    <x v="0"/>
    <s v="Property Barons"/>
    <s v="Sale"/>
    <n v="3146"/>
    <n v="2"/>
    <n v="1"/>
    <n v="1"/>
    <n v="412"/>
    <n v="1950"/>
    <s v="1597 Malvern Rd"/>
    <s v="Glen Iris"/>
    <x v="12"/>
    <x v="2"/>
    <x v="8"/>
    <x v="0"/>
  </r>
  <r>
    <x v="207"/>
    <n v="1217500"/>
    <x v="0"/>
    <s v="Property Barons"/>
    <s v="Sale"/>
    <n v="3046"/>
    <n v="4"/>
    <n v="3"/>
    <n v="2"/>
    <n v="693"/>
    <n v="2014"/>
    <s v="47 Cardinal Rd"/>
    <s v="Glenroy"/>
    <x v="3"/>
    <x v="1"/>
    <x v="8"/>
    <x v="0"/>
  </r>
  <r>
    <x v="207"/>
    <n v="1610000"/>
    <x v="0"/>
    <s v="Maxwells"/>
    <s v="Sale"/>
    <n v="3040"/>
    <n v="4"/>
    <n v="2"/>
    <n v="2"/>
    <n v="601"/>
    <n v="2010"/>
    <s v="37 Woodland St"/>
    <s v="Essendon"/>
    <x v="8"/>
    <x v="0"/>
    <x v="8"/>
    <x v="0"/>
  </r>
  <r>
    <x v="207"/>
    <n v="520000"/>
    <x v="1"/>
    <s v="Metro Ladder"/>
    <s v="Auction"/>
    <n v="3141"/>
    <n v="2"/>
    <n v="1"/>
    <n v="1"/>
    <n v="0"/>
    <n v="1890"/>
    <s v="4/943 Punt Rd"/>
    <s v="South Yarra"/>
    <x v="13"/>
    <x v="2"/>
    <x v="8"/>
    <x v="0"/>
  </r>
  <r>
    <x v="207"/>
    <n v="1785000"/>
    <x v="0"/>
    <s v="Jones and Jones"/>
    <s v="Sale"/>
    <n v="3013"/>
    <n v="4"/>
    <n v="2"/>
    <n v="2"/>
    <n v="640"/>
    <m/>
    <s v="60 Hamilton St"/>
    <s v="Yarraville"/>
    <x v="4"/>
    <x v="0"/>
    <x v="8"/>
    <x v="0"/>
  </r>
  <r>
    <x v="207"/>
    <n v="250000"/>
    <x v="1"/>
    <s v="Metro Ladder"/>
    <s v="Auction"/>
    <n v="3163"/>
    <n v="1"/>
    <n v="1"/>
    <n v="1"/>
    <n v="0"/>
    <n v="1960"/>
    <s v="12/66 Woornack Rd"/>
    <s v="Carnegie"/>
    <x v="9"/>
    <x v="2"/>
    <x v="8"/>
    <x v="0"/>
  </r>
  <r>
    <x v="207"/>
    <n v="545000"/>
    <x v="1"/>
    <s v="Cunninghams"/>
    <s v="Auction"/>
    <n v="3163"/>
    <n v="2"/>
    <n v="1"/>
    <n v="1"/>
    <n v="109"/>
    <m/>
    <s v="3/35 Moonya Rd"/>
    <s v="Carnegie"/>
    <x v="9"/>
    <x v="2"/>
    <x v="8"/>
    <x v="0"/>
  </r>
  <r>
    <x v="207"/>
    <n v="830000"/>
    <x v="0"/>
    <s v="Cunninghams"/>
    <s v="Auction"/>
    <n v="3073"/>
    <n v="4"/>
    <n v="1"/>
    <n v="4"/>
    <n v="791"/>
    <m/>
    <s v="52 Wilson Bvd"/>
    <s v="Reservoir"/>
    <x v="10"/>
    <x v="1"/>
    <x v="8"/>
    <x v="0"/>
  </r>
  <r>
    <x v="207"/>
    <n v="190000"/>
    <x v="1"/>
    <s v="Flanders &amp; Fish"/>
    <s v="Auction"/>
    <n v="3020"/>
    <n v="2"/>
    <n v="1"/>
    <n v="1"/>
    <n v="0"/>
    <m/>
    <s v="5/25 Ridley St"/>
    <s v="Albion"/>
    <x v="0"/>
    <x v="0"/>
    <x v="8"/>
    <x v="0"/>
  </r>
  <r>
    <x v="207"/>
    <n v="600000"/>
    <x v="0"/>
    <s v="Flanders &amp; Fish"/>
    <s v="Auction"/>
    <n v="3020"/>
    <n v="3"/>
    <n v="2"/>
    <n v="2"/>
    <n v="579"/>
    <n v="1999"/>
    <s v="7 Salvatore Ct"/>
    <s v="Sunshine West"/>
    <x v="0"/>
    <x v="0"/>
    <x v="8"/>
    <x v="0"/>
  </r>
  <r>
    <x v="207"/>
    <n v="555000"/>
    <x v="1"/>
    <s v="Property Barons"/>
    <s v="Auction"/>
    <n v="3123"/>
    <n v="2"/>
    <n v="1"/>
    <n v="1"/>
    <n v="0"/>
    <n v="1970"/>
    <s v="7/11 Harts Pde"/>
    <s v="Hawthorn East"/>
    <x v="14"/>
    <x v="2"/>
    <x v="8"/>
    <x v="0"/>
  </r>
  <r>
    <x v="207"/>
    <n v="975000"/>
    <x v="0"/>
    <s v="Flanders &amp; Fish"/>
    <s v="Auction"/>
    <n v="3123"/>
    <n v="3"/>
    <n v="1"/>
    <n v="1"/>
    <n v="211"/>
    <n v="1990"/>
    <s v="2/60 Rathmines Rd"/>
    <s v="Hawthorn East"/>
    <x v="14"/>
    <x v="2"/>
    <x v="8"/>
    <x v="0"/>
  </r>
  <r>
    <x v="207"/>
    <n v="1050000"/>
    <x v="0"/>
    <s v="Cunninghams"/>
    <s v="Auction"/>
    <n v="3084"/>
    <n v="4"/>
    <n v="2"/>
    <n v="2"/>
    <n v="660"/>
    <n v="1977"/>
    <s v="3 The Nook"/>
    <s v="Viewbank"/>
    <x v="17"/>
    <x v="3"/>
    <x v="8"/>
    <x v="0"/>
  </r>
  <r>
    <x v="208"/>
    <n v="1252000"/>
    <x v="0"/>
    <s v="Cunninghams"/>
    <s v="Sale"/>
    <n v="3065"/>
    <n v="3"/>
    <n v="2"/>
    <n v="2"/>
    <n v="0"/>
    <n v="2004"/>
    <s v="3/18 Hanover St"/>
    <s v="Fitzroy"/>
    <x v="1"/>
    <x v="1"/>
    <x v="8"/>
    <x v="0"/>
  </r>
  <r>
    <x v="208"/>
    <n v="1502000"/>
    <x v="0"/>
    <s v="Jones and Jones"/>
    <s v="Sale"/>
    <n v="3207"/>
    <n v="4"/>
    <n v="1"/>
    <n v="2"/>
    <n v="146"/>
    <n v="1880"/>
    <s v="89 Raglan St"/>
    <s v="Port Melbourne"/>
    <x v="5"/>
    <x v="2"/>
    <x v="8"/>
    <x v="0"/>
  </r>
  <r>
    <x v="208"/>
    <n v="755000"/>
    <x v="0"/>
    <s v="Cunninghams"/>
    <s v="Sale"/>
    <n v="3056"/>
    <n v="2"/>
    <n v="1"/>
    <n v="1"/>
    <n v="159"/>
    <n v="1930"/>
    <s v="52 Talbot St"/>
    <s v="Brunswick"/>
    <x v="3"/>
    <x v="1"/>
    <x v="8"/>
    <x v="0"/>
  </r>
  <r>
    <x v="208"/>
    <n v="990000"/>
    <x v="0"/>
    <s v="Metro Ladder"/>
    <s v="Auction"/>
    <n v="3058"/>
    <n v="4"/>
    <n v="1"/>
    <n v="1"/>
    <n v="488"/>
    <n v="1930"/>
    <s v="1 Shaftsbury St"/>
    <s v="Coburg"/>
    <x v="3"/>
    <x v="1"/>
    <x v="8"/>
    <x v="0"/>
  </r>
  <r>
    <x v="208"/>
    <n v="830000"/>
    <x v="2"/>
    <s v="Property Barons"/>
    <s v="Sale"/>
    <n v="3042"/>
    <n v="3"/>
    <n v="3"/>
    <n v="2"/>
    <n v="303"/>
    <n v="2013"/>
    <s v="28 Coghlan St"/>
    <s v="Niddrie"/>
    <x v="8"/>
    <x v="0"/>
    <x v="8"/>
    <x v="0"/>
  </r>
  <r>
    <x v="208"/>
    <n v="995000"/>
    <x v="0"/>
    <s v="Cunninghams"/>
    <s v="Sale"/>
    <n v="3032"/>
    <n v="3"/>
    <n v="2"/>
    <n v="1"/>
    <n v="314"/>
    <n v="2010"/>
    <s v="7 Dalgety Dr"/>
    <s v="Ascot Vale"/>
    <x v="8"/>
    <x v="0"/>
    <x v="8"/>
    <x v="0"/>
  </r>
  <r>
    <x v="208"/>
    <n v="1316000"/>
    <x v="0"/>
    <s v="Cunninghams"/>
    <s v="Sale"/>
    <n v="3166"/>
    <n v="3"/>
    <n v="1"/>
    <n v="2"/>
    <n v="715"/>
    <n v="1949"/>
    <s v="30 Kinrade St"/>
    <s v="Hughesdale"/>
    <x v="6"/>
    <x v="2"/>
    <x v="8"/>
    <x v="0"/>
  </r>
  <r>
    <x v="208"/>
    <n v="458000"/>
    <x v="1"/>
    <s v="Flanders &amp; Fish"/>
    <s v="Sale"/>
    <n v="3031"/>
    <n v="2"/>
    <n v="1"/>
    <n v="1"/>
    <n v="0"/>
    <m/>
    <s v="208/86 Altona St"/>
    <s v="Kensington"/>
    <x v="13"/>
    <x v="1"/>
    <x v="8"/>
    <x v="0"/>
  </r>
  <r>
    <x v="208"/>
    <n v="850000"/>
    <x v="0"/>
    <s v="Cunninghams"/>
    <s v="Auction"/>
    <n v="3031"/>
    <n v="2"/>
    <n v="1"/>
    <n v="1"/>
    <n v="169"/>
    <n v="1900"/>
    <s v="123 Rankins Rd"/>
    <s v="Kensington"/>
    <x v="13"/>
    <x v="1"/>
    <x v="8"/>
    <x v="0"/>
  </r>
  <r>
    <x v="208"/>
    <n v="1600000"/>
    <x v="0"/>
    <s v="Cunninghams"/>
    <s v="Auction"/>
    <n v="3053"/>
    <n v="3"/>
    <n v="3"/>
    <n v="1"/>
    <n v="0"/>
    <m/>
    <s v="99 Neill St"/>
    <s v="Carlton"/>
    <x v="13"/>
    <x v="1"/>
    <x v="8"/>
    <x v="0"/>
  </r>
  <r>
    <x v="208"/>
    <n v="900500"/>
    <x v="0"/>
    <s v="Jones and Jones"/>
    <s v="Sale"/>
    <n v="3013"/>
    <n v="3"/>
    <n v="1"/>
    <n v="1"/>
    <n v="208"/>
    <n v="1970"/>
    <s v="46 Kingston St"/>
    <s v="Yarraville"/>
    <x v="4"/>
    <x v="0"/>
    <x v="8"/>
    <x v="0"/>
  </r>
  <r>
    <x v="208"/>
    <n v="1336000"/>
    <x v="0"/>
    <s v="Maxwells"/>
    <s v="Sale"/>
    <n v="3012"/>
    <n v="4"/>
    <n v="2"/>
    <n v="1"/>
    <n v="343"/>
    <n v="1920"/>
    <s v="22 Coronation St"/>
    <s v="Kingsville"/>
    <x v="4"/>
    <x v="0"/>
    <x v="8"/>
    <x v="0"/>
  </r>
  <r>
    <x v="208"/>
    <n v="492500"/>
    <x v="1"/>
    <s v="Property Barons"/>
    <s v="Sale"/>
    <n v="3108"/>
    <n v="2"/>
    <n v="1"/>
    <n v="1"/>
    <n v="65"/>
    <n v="1975"/>
    <s v="2/20 Wetherby Rd"/>
    <s v="Doncaster"/>
    <x v="16"/>
    <x v="3"/>
    <x v="8"/>
    <x v="0"/>
  </r>
  <r>
    <x v="208"/>
    <n v="722000"/>
    <x v="1"/>
    <s v="Melbourne Homes"/>
    <s v="Auction"/>
    <n v="3161"/>
    <n v="2"/>
    <n v="2"/>
    <n v="2"/>
    <n v="0"/>
    <n v="2011"/>
    <s v="13/378 Dandenong Rd"/>
    <s v="Caulfield North"/>
    <x v="9"/>
    <x v="2"/>
    <x v="8"/>
    <x v="0"/>
  </r>
  <r>
    <x v="208"/>
    <n v="910000"/>
    <x v="0"/>
    <s v="Jones and Jones"/>
    <s v="Sale"/>
    <n v="3204"/>
    <n v="2"/>
    <n v="1"/>
    <n v="2"/>
    <n v="274"/>
    <n v="1970"/>
    <s v="13 Horsley St"/>
    <s v="Bentleigh"/>
    <x v="9"/>
    <x v="2"/>
    <x v="8"/>
    <x v="0"/>
  </r>
  <r>
    <x v="208"/>
    <n v="1275000"/>
    <x v="0"/>
    <s v="Jones and Jones"/>
    <s v="Sale"/>
    <n v="3204"/>
    <n v="2"/>
    <n v="1"/>
    <n v="2"/>
    <n v="599"/>
    <m/>
    <s v="22 Hobart St"/>
    <s v="Bentleigh"/>
    <x v="9"/>
    <x v="2"/>
    <x v="8"/>
    <x v="0"/>
  </r>
  <r>
    <x v="208"/>
    <n v="1352000"/>
    <x v="0"/>
    <s v="Metro Ladder"/>
    <s v="Sale"/>
    <n v="3165"/>
    <n v="4"/>
    <n v="2"/>
    <n v="2"/>
    <n v="618"/>
    <n v="1950"/>
    <s v="7 England St"/>
    <s v="Bentleigh East"/>
    <x v="9"/>
    <x v="2"/>
    <x v="8"/>
    <x v="0"/>
  </r>
  <r>
    <x v="208"/>
    <n v="1650000"/>
    <x v="0"/>
    <s v="Cunninghams"/>
    <s v="Sale"/>
    <n v="3070"/>
    <n v="4"/>
    <n v="1"/>
    <n v="1"/>
    <n v="382"/>
    <n v="1970"/>
    <s v="78 Bridge St"/>
    <s v="Northcote"/>
    <x v="10"/>
    <x v="1"/>
    <x v="8"/>
    <x v="0"/>
  </r>
  <r>
    <x v="208"/>
    <n v="1377000"/>
    <x v="0"/>
    <s v="Jones and Jones"/>
    <s v="Sale"/>
    <n v="3122"/>
    <n v="3"/>
    <n v="1"/>
    <n v="2"/>
    <n v="314"/>
    <n v="1890"/>
    <s v="23 William St"/>
    <s v="Hawthorn"/>
    <x v="14"/>
    <x v="2"/>
    <x v="8"/>
    <x v="0"/>
  </r>
  <r>
    <x v="208"/>
    <n v="1700000"/>
    <x v="0"/>
    <s v="Cunninghams"/>
    <s v="Auction"/>
    <n v="3103"/>
    <n v="4"/>
    <n v="1"/>
    <n v="1"/>
    <n v="672"/>
    <n v="1935"/>
    <s v="33 Power St"/>
    <s v="Balwyn"/>
    <x v="14"/>
    <x v="2"/>
    <x v="8"/>
    <x v="0"/>
  </r>
  <r>
    <x v="208"/>
    <n v="2177000"/>
    <x v="0"/>
    <s v="Flanders &amp; Fish"/>
    <s v="Sale"/>
    <n v="3124"/>
    <n v="3"/>
    <n v="1"/>
    <n v="2"/>
    <n v="635"/>
    <n v="1920"/>
    <s v="13 Smith Rd"/>
    <s v="Camberwell"/>
    <x v="14"/>
    <x v="2"/>
    <x v="8"/>
    <x v="0"/>
  </r>
  <r>
    <x v="208"/>
    <n v="3010000"/>
    <x v="0"/>
    <s v="Flanders &amp; Fish"/>
    <s v="Sale"/>
    <n v="3146"/>
    <n v="4"/>
    <n v="3"/>
    <n v="2"/>
    <n v="677"/>
    <n v="1910"/>
    <s v="15 Howitt St"/>
    <s v="Glen Iris"/>
    <x v="14"/>
    <x v="2"/>
    <x v="8"/>
    <x v="0"/>
  </r>
  <r>
    <x v="208"/>
    <n v="440000"/>
    <x v="1"/>
    <s v="Property Barons"/>
    <s v="Auction"/>
    <n v="3084"/>
    <n v="3"/>
    <n v="1"/>
    <n v="1"/>
    <n v="416"/>
    <m/>
    <s v="5/367 Lower Plenty Rd"/>
    <s v="Viewbank"/>
    <x v="17"/>
    <x v="3"/>
    <x v="8"/>
    <x v="0"/>
  </r>
  <r>
    <x v="208"/>
    <n v="960000"/>
    <x v="0"/>
    <s v="Property Barons"/>
    <s v="Sale"/>
    <n v="3084"/>
    <n v="3"/>
    <n v="2"/>
    <n v="2"/>
    <n v="656"/>
    <n v="1990"/>
    <s v="4 The Glade"/>
    <s v="Viewbank"/>
    <x v="17"/>
    <x v="3"/>
    <x v="8"/>
    <x v="0"/>
  </r>
  <r>
    <x v="209"/>
    <n v="713500"/>
    <x v="1"/>
    <s v="Jones and Jones"/>
    <s v="Sale"/>
    <n v="3066"/>
    <n v="2"/>
    <n v="2"/>
    <n v="1"/>
    <n v="1060"/>
    <n v="2010"/>
    <s v="10/30 Mater St"/>
    <s v="Collingwood"/>
    <x v="1"/>
    <x v="1"/>
    <x v="8"/>
    <x v="0"/>
  </r>
  <r>
    <x v="209"/>
    <n v="715000"/>
    <x v="1"/>
    <s v="Cunninghams"/>
    <s v="Sale"/>
    <n v="3065"/>
    <n v="2"/>
    <n v="1"/>
    <n v="1"/>
    <n v="0"/>
    <n v="1900"/>
    <s v="101/416 Gore St"/>
    <s v="Fitzroy"/>
    <x v="1"/>
    <x v="1"/>
    <x v="8"/>
    <x v="0"/>
  </r>
  <r>
    <x v="209"/>
    <n v="1440000"/>
    <x v="0"/>
    <s v="Cunninghams"/>
    <s v="Sale"/>
    <n v="3065"/>
    <n v="2"/>
    <n v="1"/>
    <n v="0"/>
    <n v="95"/>
    <m/>
    <s v="190 Gore St"/>
    <s v="Fitzroy"/>
    <x v="1"/>
    <x v="1"/>
    <x v="8"/>
    <x v="0"/>
  </r>
  <r>
    <x v="209"/>
    <n v="1540000"/>
    <x v="0"/>
    <s v="Jones and Jones"/>
    <s v="Sale"/>
    <n v="3125"/>
    <n v="3"/>
    <n v="2"/>
    <n v="2"/>
    <n v="653"/>
    <n v="1950"/>
    <s v="19 Puerta St"/>
    <s v="Burwood"/>
    <x v="2"/>
    <x v="2"/>
    <x v="8"/>
    <x v="0"/>
  </r>
  <r>
    <x v="209"/>
    <n v="1252000"/>
    <x v="1"/>
    <s v="Maxwells"/>
    <s v="Auction"/>
    <n v="3207"/>
    <n v="2"/>
    <n v="1"/>
    <n v="2"/>
    <n v="0"/>
    <m/>
    <s v="702/127 Beach St"/>
    <s v="Port Melbourne"/>
    <x v="5"/>
    <x v="2"/>
    <x v="8"/>
    <x v="0"/>
  </r>
  <r>
    <x v="209"/>
    <n v="1925000"/>
    <x v="0"/>
    <s v="Jones and Jones"/>
    <s v="Auction"/>
    <n v="3184"/>
    <n v="3"/>
    <n v="1"/>
    <n v="1"/>
    <n v="393"/>
    <n v="1923"/>
    <s v="40 Wave St"/>
    <s v="Elwood"/>
    <x v="5"/>
    <x v="2"/>
    <x v="8"/>
    <x v="0"/>
  </r>
  <r>
    <x v="209"/>
    <n v="500000"/>
    <x v="1"/>
    <s v="Metro Ladder"/>
    <s v="Sale"/>
    <n v="3055"/>
    <n v="2"/>
    <n v="1"/>
    <n v="1"/>
    <n v="0"/>
    <n v="1970"/>
    <s v="5/8 Murray St"/>
    <s v="Brunswick West"/>
    <x v="3"/>
    <x v="1"/>
    <x v="8"/>
    <x v="0"/>
  </r>
  <r>
    <x v="209"/>
    <n v="550000"/>
    <x v="2"/>
    <s v="Flanders &amp; Fish"/>
    <s v="Auction"/>
    <n v="3046"/>
    <n v="3"/>
    <n v="2"/>
    <n v="2"/>
    <n v="212"/>
    <n v="2010"/>
    <s v="1/7 Harold St"/>
    <s v="Glenroy"/>
    <x v="3"/>
    <x v="1"/>
    <x v="8"/>
    <x v="0"/>
  </r>
  <r>
    <x v="209"/>
    <n v="816000"/>
    <x v="0"/>
    <s v="Cunninghams"/>
    <s v="Sale"/>
    <n v="3055"/>
    <n v="2"/>
    <n v="2"/>
    <n v="1"/>
    <n v="343"/>
    <n v="1930"/>
    <s v="196 Melville Rd"/>
    <s v="Brunswick West"/>
    <x v="3"/>
    <x v="1"/>
    <x v="8"/>
    <x v="0"/>
  </r>
  <r>
    <x v="209"/>
    <n v="1005000"/>
    <x v="0"/>
    <s v="Cunninghams"/>
    <s v="Sale"/>
    <n v="3055"/>
    <n v="2"/>
    <n v="1"/>
    <n v="1"/>
    <n v="284"/>
    <n v="1926"/>
    <s v="33 Whitby St"/>
    <s v="Brunswick West"/>
    <x v="3"/>
    <x v="1"/>
    <x v="8"/>
    <x v="0"/>
  </r>
  <r>
    <x v="209"/>
    <n v="735000"/>
    <x v="0"/>
    <s v="Cunninghams"/>
    <s v="Auction"/>
    <n v="3033"/>
    <n v="4"/>
    <n v="2"/>
    <n v="2"/>
    <n v="547"/>
    <n v="2000"/>
    <s v="24 Yallop Ct"/>
    <s v="Keilor East"/>
    <x v="8"/>
    <x v="0"/>
    <x v="8"/>
    <x v="0"/>
  </r>
  <r>
    <x v="209"/>
    <n v="1065000"/>
    <x v="0"/>
    <s v="Cunninghams"/>
    <s v="Auction"/>
    <n v="3040"/>
    <n v="2"/>
    <n v="1"/>
    <n v="2"/>
    <n v="477"/>
    <n v="1960"/>
    <s v="2 McHale Ct"/>
    <s v="Essendon"/>
    <x v="8"/>
    <x v="0"/>
    <x v="8"/>
    <x v="0"/>
  </r>
  <r>
    <x v="209"/>
    <n v="1200000"/>
    <x v="0"/>
    <s v="Sanders"/>
    <s v="Sale"/>
    <n v="3041"/>
    <n v="3"/>
    <n v="2"/>
    <n v="2"/>
    <n v="1781"/>
    <m/>
    <s v="8 Woodland St"/>
    <s v="Strathmore"/>
    <x v="8"/>
    <x v="0"/>
    <x v="8"/>
    <x v="0"/>
  </r>
  <r>
    <x v="209"/>
    <n v="790000"/>
    <x v="2"/>
    <s v="Maxwells"/>
    <s v="Auction"/>
    <n v="3031"/>
    <n v="3"/>
    <n v="2"/>
    <n v="2"/>
    <n v="1181"/>
    <n v="2003"/>
    <s v="148b Kensington Rd"/>
    <s v="Kensington"/>
    <x v="13"/>
    <x v="1"/>
    <x v="8"/>
    <x v="0"/>
  </r>
  <r>
    <x v="209"/>
    <n v="835000"/>
    <x v="0"/>
    <s v="Maxwells"/>
    <s v="Auction"/>
    <n v="3011"/>
    <n v="2"/>
    <n v="1"/>
    <n v="1"/>
    <n v="222"/>
    <n v="1920"/>
    <s v="35 Leander St"/>
    <s v="Footscray"/>
    <x v="4"/>
    <x v="0"/>
    <x v="8"/>
    <x v="0"/>
  </r>
  <r>
    <x v="209"/>
    <n v="1053000"/>
    <x v="0"/>
    <s v="Cunninghams"/>
    <s v="Sale"/>
    <n v="3107"/>
    <n v="3"/>
    <n v="1"/>
    <n v="1"/>
    <n v="726"/>
    <n v="1960"/>
    <s v="9 Esther St"/>
    <s v="Templestowe Lower"/>
    <x v="16"/>
    <x v="3"/>
    <x v="8"/>
    <x v="0"/>
  </r>
  <r>
    <x v="209"/>
    <n v="760000"/>
    <x v="0"/>
    <s v="Melbourne Homes"/>
    <s v="Sale"/>
    <n v="3015"/>
    <n v="2"/>
    <n v="1"/>
    <n v="2"/>
    <n v="255"/>
    <n v="1930"/>
    <s v="16 Milford St"/>
    <s v="Newport"/>
    <x v="11"/>
    <x v="0"/>
    <x v="8"/>
    <x v="0"/>
  </r>
  <r>
    <x v="209"/>
    <n v="572000"/>
    <x v="1"/>
    <s v="Cunninghams"/>
    <s v="Sale"/>
    <n v="3163"/>
    <n v="2"/>
    <n v="2"/>
    <n v="1"/>
    <n v="0"/>
    <n v="2014"/>
    <s v="9/81 Koornang Rd"/>
    <s v="Carnegie"/>
    <x v="9"/>
    <x v="2"/>
    <x v="8"/>
    <x v="0"/>
  </r>
  <r>
    <x v="209"/>
    <n v="1600000"/>
    <x v="0"/>
    <s v="Jones and Jones"/>
    <s v="Sale"/>
    <n v="3165"/>
    <n v="5"/>
    <n v="2"/>
    <n v="2"/>
    <n v="659"/>
    <n v="1930"/>
    <s v="790 North Rd"/>
    <s v="Bentleigh East"/>
    <x v="9"/>
    <x v="2"/>
    <x v="8"/>
    <x v="0"/>
  </r>
  <r>
    <x v="209"/>
    <n v="1382500"/>
    <x v="0"/>
    <s v="Cunninghams"/>
    <s v="Auction"/>
    <n v="3070"/>
    <n v="3"/>
    <n v="2"/>
    <n v="2"/>
    <n v="286"/>
    <n v="2007"/>
    <s v="57A Derby St"/>
    <s v="Northcote"/>
    <x v="10"/>
    <x v="1"/>
    <x v="8"/>
    <x v="0"/>
  </r>
  <r>
    <x v="209"/>
    <n v="500000"/>
    <x v="0"/>
    <s v="Metro Ladder"/>
    <s v="Sale"/>
    <n v="3021"/>
    <n v="4"/>
    <n v="2"/>
    <n v="2"/>
    <n v="579"/>
    <m/>
    <s v="13 Woburn Cl"/>
    <s v="Kealba"/>
    <x v="0"/>
    <x v="0"/>
    <x v="8"/>
    <x v="0"/>
  </r>
  <r>
    <x v="209"/>
    <n v="1000000"/>
    <x v="2"/>
    <s v="Flanders &amp; Fish"/>
    <s v="Auction"/>
    <n v="3101"/>
    <n v="4"/>
    <n v="3"/>
    <n v="2"/>
    <n v="317"/>
    <m/>
    <s v="4/97 Earl St"/>
    <s v="Kew"/>
    <x v="14"/>
    <x v="2"/>
    <x v="8"/>
    <x v="0"/>
  </r>
  <r>
    <x v="209"/>
    <n v="1040000"/>
    <x v="1"/>
    <s v="Flanders &amp; Fish"/>
    <s v="Sale"/>
    <n v="3104"/>
    <n v="2"/>
    <n v="1"/>
    <n v="1"/>
    <n v="250"/>
    <n v="1995"/>
    <s v="3/48 Alpha St"/>
    <s v="Balwyn North"/>
    <x v="14"/>
    <x v="2"/>
    <x v="8"/>
    <x v="0"/>
  </r>
  <r>
    <x v="209"/>
    <n v="1300000"/>
    <x v="2"/>
    <s v="Flanders &amp; Fish"/>
    <s v="Sale"/>
    <n v="3124"/>
    <n v="3"/>
    <n v="2"/>
    <n v="2"/>
    <n v="342"/>
    <m/>
    <s v="1/1 Glen Iris Rd"/>
    <s v="Camberwell"/>
    <x v="14"/>
    <x v="2"/>
    <x v="8"/>
    <x v="0"/>
  </r>
  <r>
    <x v="209"/>
    <n v="1510000"/>
    <x v="0"/>
    <s v="Metro Ladder"/>
    <s v="Auction"/>
    <n v="3146"/>
    <n v="3"/>
    <n v="2"/>
    <n v="2"/>
    <n v="370"/>
    <m/>
    <s v="27 Pascoe St"/>
    <s v="Glen Iris"/>
    <x v="14"/>
    <x v="2"/>
    <x v="8"/>
    <x v="0"/>
  </r>
  <r>
    <x v="209"/>
    <n v="1800000"/>
    <x v="0"/>
    <s v="Cunninghams"/>
    <s v="Auction"/>
    <n v="3103"/>
    <n v="3"/>
    <n v="2"/>
    <n v="2"/>
    <n v="380"/>
    <n v="1980"/>
    <s v="1/7 Boston Rd"/>
    <s v="Balwyn"/>
    <x v="14"/>
    <x v="2"/>
    <x v="8"/>
    <x v="0"/>
  </r>
  <r>
    <x v="209"/>
    <n v="2150000"/>
    <x v="0"/>
    <s v="Property Barons"/>
    <s v="Auction"/>
    <n v="3104"/>
    <n v="4"/>
    <n v="2"/>
    <n v="2"/>
    <n v="730"/>
    <n v="1960"/>
    <s v="40 Stephens St"/>
    <s v="Balwyn North"/>
    <x v="14"/>
    <x v="2"/>
    <x v="8"/>
    <x v="0"/>
  </r>
  <r>
    <x v="209"/>
    <n v="1020000"/>
    <x v="0"/>
    <s v="Sanders"/>
    <s v="Sale"/>
    <n v="3079"/>
    <n v="2"/>
    <n v="1"/>
    <n v="1"/>
    <n v="557"/>
    <n v="1955"/>
    <s v="24 Dalveen Rd"/>
    <s v="Ivanhoe"/>
    <x v="17"/>
    <x v="3"/>
    <x v="8"/>
    <x v="0"/>
  </r>
  <r>
    <x v="209"/>
    <n v="1587500"/>
    <x v="0"/>
    <s v="Property Barons"/>
    <s v="Sale"/>
    <n v="3081"/>
    <n v="5"/>
    <n v="5"/>
    <n v="2"/>
    <n v="599"/>
    <n v="2013"/>
    <s v="78 Edwin St"/>
    <s v="Heidelberg Heights"/>
    <x v="17"/>
    <x v="3"/>
    <x v="8"/>
    <x v="0"/>
  </r>
  <r>
    <x v="209"/>
    <n v="1601000"/>
    <x v="0"/>
    <s v="Property Barons"/>
    <s v="Sale"/>
    <n v="3084"/>
    <n v="3"/>
    <n v="1"/>
    <n v="1"/>
    <n v="872"/>
    <n v="1960"/>
    <s v="34 Durham St"/>
    <s v="Eaglemont"/>
    <x v="17"/>
    <x v="3"/>
    <x v="8"/>
    <x v="0"/>
  </r>
  <r>
    <x v="210"/>
    <n v="666000"/>
    <x v="0"/>
    <s v="Cunninghams"/>
    <s v="Sale"/>
    <n v="3127"/>
    <n v="2"/>
    <n v="1"/>
    <n v="1"/>
    <n v="0"/>
    <m/>
    <s v="2/3 Inglisby Rd"/>
    <s v="Mont Albert"/>
    <x v="2"/>
    <x v="3"/>
    <x v="8"/>
    <x v="0"/>
  </r>
  <r>
    <x v="210"/>
    <n v="1250000"/>
    <x v="0"/>
    <s v="Jones and Jones"/>
    <s v="Auction"/>
    <n v="3127"/>
    <n v="4"/>
    <n v="2"/>
    <n v="2"/>
    <n v="457"/>
    <n v="1930"/>
    <s v="38 Park Rd"/>
    <s v="Surrey Hills"/>
    <x v="2"/>
    <x v="2"/>
    <x v="8"/>
    <x v="0"/>
  </r>
  <r>
    <x v="210"/>
    <n v="1230000"/>
    <x v="0"/>
    <s v="Jones and Jones"/>
    <s v="Sale"/>
    <n v="3145"/>
    <n v="3"/>
    <n v="2"/>
    <n v="2"/>
    <n v="822"/>
    <m/>
    <s v="2a Ivanhoe Gr"/>
    <s v="Malvern East"/>
    <x v="12"/>
    <x v="2"/>
    <x v="8"/>
    <x v="0"/>
  </r>
  <r>
    <x v="210"/>
    <n v="638000"/>
    <x v="0"/>
    <s v="Property Barons"/>
    <s v="Sale"/>
    <n v="3046"/>
    <n v="4"/>
    <n v="2"/>
    <n v="1"/>
    <n v="624"/>
    <n v="2005"/>
    <s v="33 View St"/>
    <s v="Glenroy"/>
    <x v="3"/>
    <x v="1"/>
    <x v="8"/>
    <x v="0"/>
  </r>
  <r>
    <x v="210"/>
    <n v="550000"/>
    <x v="1"/>
    <s v="Cunninghams"/>
    <s v="Auction"/>
    <n v="3040"/>
    <n v="2"/>
    <n v="1"/>
    <n v="1"/>
    <n v="0"/>
    <n v="1980"/>
    <s v="3/85 Tennyson St"/>
    <s v="Essendon"/>
    <x v="8"/>
    <x v="0"/>
    <x v="8"/>
    <x v="0"/>
  </r>
  <r>
    <x v="210"/>
    <n v="680000"/>
    <x v="0"/>
    <s v="Cunninghams"/>
    <s v="Auction"/>
    <n v="3034"/>
    <n v="4"/>
    <n v="2"/>
    <n v="2"/>
    <n v="554"/>
    <n v="1960"/>
    <s v="72 Military Rd"/>
    <s v="Avondale Heights"/>
    <x v="8"/>
    <x v="0"/>
    <x v="8"/>
    <x v="0"/>
  </r>
  <r>
    <x v="210"/>
    <n v="770000"/>
    <x v="0"/>
    <s v="Jones and Jones"/>
    <s v="Sale"/>
    <n v="3012"/>
    <n v="2"/>
    <n v="1"/>
    <n v="1"/>
    <n v="267"/>
    <n v="1940"/>
    <s v="50 Hex St"/>
    <s v="West Footscray"/>
    <x v="4"/>
    <x v="0"/>
    <x v="8"/>
    <x v="0"/>
  </r>
  <r>
    <x v="210"/>
    <n v="850000"/>
    <x v="0"/>
    <s v="Jones and Jones"/>
    <s v="Sale"/>
    <n v="3013"/>
    <n v="2"/>
    <n v="1"/>
    <n v="1"/>
    <n v="201"/>
    <m/>
    <s v="14 Pearce St"/>
    <s v="Yarraville"/>
    <x v="4"/>
    <x v="0"/>
    <x v="8"/>
    <x v="0"/>
  </r>
  <r>
    <x v="210"/>
    <n v="925000"/>
    <x v="0"/>
    <s v="Jones and Jones"/>
    <s v="Auction"/>
    <n v="3012"/>
    <n v="3"/>
    <n v="1"/>
    <n v="1"/>
    <n v="275"/>
    <n v="1920"/>
    <s v="57 Wales St"/>
    <s v="Kingsville"/>
    <x v="4"/>
    <x v="0"/>
    <x v="8"/>
    <x v="0"/>
  </r>
  <r>
    <x v="210"/>
    <n v="830000"/>
    <x v="2"/>
    <s v="Best Bricks"/>
    <s v="Auction"/>
    <n v="3016"/>
    <n v="4"/>
    <n v="1"/>
    <n v="2"/>
    <n v="0"/>
    <m/>
    <s v="105 Dover Rd"/>
    <s v="Williamstown"/>
    <x v="11"/>
    <x v="0"/>
    <x v="8"/>
    <x v="0"/>
  </r>
  <r>
    <x v="210"/>
    <n v="365000"/>
    <x v="1"/>
    <s v="Metro Ladder"/>
    <s v="Sale"/>
    <n v="3163"/>
    <n v="1"/>
    <n v="1"/>
    <n v="1"/>
    <n v="0"/>
    <n v="1960"/>
    <s v="3/9 Maroona Rd"/>
    <s v="Carnegie"/>
    <x v="9"/>
    <x v="2"/>
    <x v="8"/>
    <x v="0"/>
  </r>
  <r>
    <x v="210"/>
    <n v="568000"/>
    <x v="1"/>
    <s v="Jones and Jones"/>
    <s v="Sale"/>
    <n v="3123"/>
    <n v="2"/>
    <n v="1"/>
    <n v="1"/>
    <n v="0"/>
    <n v="1960"/>
    <s v="3/23 Auburn Gr"/>
    <s v="Hawthorn East"/>
    <x v="14"/>
    <x v="2"/>
    <x v="8"/>
    <x v="0"/>
  </r>
  <r>
    <x v="210"/>
    <n v="2400000"/>
    <x v="0"/>
    <s v="Cunninghams"/>
    <s v="Sale"/>
    <n v="3188"/>
    <n v="4"/>
    <n v="2"/>
    <n v="4"/>
    <n v="802"/>
    <n v="1935"/>
    <s v="12 Foam St"/>
    <s v="Hampton"/>
    <x v="15"/>
    <x v="2"/>
    <x v="8"/>
    <x v="0"/>
  </r>
  <r>
    <x v="210"/>
    <n v="785000"/>
    <x v="2"/>
    <s v="Jones and Jones"/>
    <s v="Sale"/>
    <n v="3079"/>
    <n v="2"/>
    <n v="2"/>
    <n v="1"/>
    <n v="124"/>
    <n v="2010"/>
    <s v="5/139 Bond St"/>
    <s v="Ivanhoe"/>
    <x v="17"/>
    <x v="3"/>
    <x v="8"/>
    <x v="0"/>
  </r>
  <r>
    <x v="211"/>
    <n v="546000"/>
    <x v="1"/>
    <s v="Cunninghams"/>
    <s v="Sale"/>
    <n v="3121"/>
    <n v="2"/>
    <n v="1"/>
    <n v="1"/>
    <n v="0"/>
    <n v="1980"/>
    <s v="7/18 Kelso St"/>
    <s v="Cremorne"/>
    <x v="1"/>
    <x v="1"/>
    <x v="8"/>
    <x v="0"/>
  </r>
  <r>
    <x v="211"/>
    <n v="1260000"/>
    <x v="0"/>
    <s v="Jones and Jones"/>
    <s v="Sale"/>
    <n v="3066"/>
    <n v="3"/>
    <n v="1"/>
    <n v="0"/>
    <n v="167"/>
    <n v="1900"/>
    <s v="20 Hotham St"/>
    <s v="Collingwood"/>
    <x v="1"/>
    <x v="1"/>
    <x v="8"/>
    <x v="0"/>
  </r>
  <r>
    <x v="211"/>
    <n v="621500"/>
    <x v="1"/>
    <s v="Metro Ladder"/>
    <s v="Sale"/>
    <n v="3141"/>
    <n v="2"/>
    <n v="1"/>
    <n v="1"/>
    <n v="0"/>
    <m/>
    <s v="11/274 Domain Rd"/>
    <s v="South Yarra"/>
    <x v="12"/>
    <x v="2"/>
    <x v="8"/>
    <x v="0"/>
  </r>
  <r>
    <x v="211"/>
    <n v="1800000"/>
    <x v="0"/>
    <s v="Zimmerman"/>
    <s v="Auction"/>
    <n v="3143"/>
    <n v="3"/>
    <n v="2"/>
    <n v="2"/>
    <n v="405"/>
    <n v="1910"/>
    <s v="791 High St"/>
    <s v="Armadale"/>
    <x v="12"/>
    <x v="2"/>
    <x v="8"/>
    <x v="0"/>
  </r>
  <r>
    <x v="211"/>
    <n v="2820000"/>
    <x v="0"/>
    <s v="Flanders &amp; Fish"/>
    <s v="Auction"/>
    <n v="3142"/>
    <n v="3"/>
    <n v="2"/>
    <n v="2"/>
    <n v="600"/>
    <n v="1967"/>
    <s v="4 Matthews Ct"/>
    <s v="Toorak"/>
    <x v="12"/>
    <x v="2"/>
    <x v="8"/>
    <x v="0"/>
  </r>
  <r>
    <x v="211"/>
    <n v="455000"/>
    <x v="1"/>
    <s v="Jones and Jones"/>
    <s v="Sale"/>
    <n v="3182"/>
    <n v="2"/>
    <n v="1"/>
    <n v="1"/>
    <n v="0"/>
    <m/>
    <s v="6/4 Gurner St"/>
    <s v="St Kilda"/>
    <x v="5"/>
    <x v="2"/>
    <x v="8"/>
    <x v="0"/>
  </r>
  <r>
    <x v="211"/>
    <n v="1210000"/>
    <x v="0"/>
    <s v="Best Bricks"/>
    <s v="Sale"/>
    <n v="3184"/>
    <n v="2"/>
    <n v="1"/>
    <n v="0"/>
    <n v="163"/>
    <n v="1890"/>
    <s v="7 Moore St"/>
    <s v="Elwood"/>
    <x v="5"/>
    <x v="2"/>
    <x v="8"/>
    <x v="0"/>
  </r>
  <r>
    <x v="211"/>
    <n v="680000"/>
    <x v="2"/>
    <s v="Cunninghams"/>
    <s v="Auction"/>
    <n v="3055"/>
    <n v="2"/>
    <n v="1"/>
    <n v="1"/>
    <n v="0"/>
    <n v="1970"/>
    <s v="2/243 Union St"/>
    <s v="Brunswick West"/>
    <x v="3"/>
    <x v="1"/>
    <x v="8"/>
    <x v="0"/>
  </r>
  <r>
    <x v="211"/>
    <n v="895000"/>
    <x v="0"/>
    <s v="Cunninghams"/>
    <s v="Sale"/>
    <n v="3058"/>
    <n v="4"/>
    <n v="2"/>
    <n v="2"/>
    <n v="661"/>
    <m/>
    <s v="38B Livingstone St"/>
    <s v="Coburg North"/>
    <x v="3"/>
    <x v="1"/>
    <x v="8"/>
    <x v="0"/>
  </r>
  <r>
    <x v="211"/>
    <n v="940000"/>
    <x v="2"/>
    <s v="Cunninghams"/>
    <s v="Sale"/>
    <n v="3056"/>
    <n v="3"/>
    <n v="2"/>
    <n v="1"/>
    <n v="186"/>
    <n v="2016"/>
    <s v="16 Thistle St"/>
    <s v="Brunswick"/>
    <x v="3"/>
    <x v="1"/>
    <x v="8"/>
    <x v="0"/>
  </r>
  <r>
    <x v="211"/>
    <n v="955000"/>
    <x v="0"/>
    <s v="Cunninghams"/>
    <s v="Sale"/>
    <n v="3058"/>
    <n v="4"/>
    <n v="2"/>
    <n v="1"/>
    <n v="295"/>
    <m/>
    <s v="43 Ohea St"/>
    <s v="Coburg"/>
    <x v="3"/>
    <x v="1"/>
    <x v="8"/>
    <x v="0"/>
  </r>
  <r>
    <x v="211"/>
    <n v="970000"/>
    <x v="0"/>
    <s v="Jones and Jones"/>
    <s v="Sale"/>
    <n v="3058"/>
    <n v="3"/>
    <n v="1"/>
    <n v="2"/>
    <n v="575"/>
    <n v="1960"/>
    <s v="2 Carr St"/>
    <s v="Coburg North"/>
    <x v="3"/>
    <x v="1"/>
    <x v="8"/>
    <x v="0"/>
  </r>
  <r>
    <x v="211"/>
    <n v="1126000"/>
    <x v="0"/>
    <s v="Metro Ladder"/>
    <s v="Auction"/>
    <n v="3042"/>
    <n v="4"/>
    <n v="2"/>
    <n v="2"/>
    <n v="650"/>
    <n v="1960"/>
    <s v="38 Muriel St"/>
    <s v="Niddrie"/>
    <x v="8"/>
    <x v="0"/>
    <x v="8"/>
    <x v="0"/>
  </r>
  <r>
    <x v="211"/>
    <n v="1507000"/>
    <x v="0"/>
    <s v="Jones and Jones"/>
    <s v="Sale"/>
    <n v="3148"/>
    <n v="4"/>
    <n v="2"/>
    <n v="2"/>
    <n v="600"/>
    <m/>
    <s v="16 Moroney Dr"/>
    <s v="Chadstone"/>
    <x v="6"/>
    <x v="2"/>
    <x v="8"/>
    <x v="0"/>
  </r>
  <r>
    <x v="211"/>
    <n v="1200000"/>
    <x v="0"/>
    <s v="Metro Ladder"/>
    <s v="Sale"/>
    <n v="3108"/>
    <n v="4"/>
    <n v="1"/>
    <n v="2"/>
    <n v="657"/>
    <m/>
    <s v="2 Ibis St"/>
    <s v="Doncaster"/>
    <x v="16"/>
    <x v="3"/>
    <x v="8"/>
    <x v="0"/>
  </r>
  <r>
    <x v="211"/>
    <n v="1350000"/>
    <x v="2"/>
    <s v="Property Barons"/>
    <s v="Auction"/>
    <n v="3108"/>
    <n v="4"/>
    <n v="3"/>
    <n v="2"/>
    <n v="711"/>
    <n v="1960"/>
    <s v="33 Finlayson St"/>
    <s v="Doncaster"/>
    <x v="16"/>
    <x v="3"/>
    <x v="8"/>
    <x v="0"/>
  </r>
  <r>
    <x v="211"/>
    <n v="930000"/>
    <x v="0"/>
    <s v="Best Bricks"/>
    <s v="Auction"/>
    <n v="3189"/>
    <n v="4"/>
    <n v="3"/>
    <n v="2"/>
    <n v="443"/>
    <m/>
    <s v="11A Barbara St"/>
    <s v="Moorabbin"/>
    <x v="7"/>
    <x v="2"/>
    <x v="8"/>
    <x v="0"/>
  </r>
  <r>
    <x v="211"/>
    <n v="315000"/>
    <x v="1"/>
    <s v="Melbourne Homes"/>
    <s v="Sale"/>
    <n v="3071"/>
    <n v="1"/>
    <n v="1"/>
    <n v="1"/>
    <n v="0"/>
    <n v="1970"/>
    <s v="2/143 Smith St"/>
    <s v="Thornbury"/>
    <x v="10"/>
    <x v="1"/>
    <x v="8"/>
    <x v="0"/>
  </r>
  <r>
    <x v="211"/>
    <n v="520000"/>
    <x v="1"/>
    <s v="Jones and Jones"/>
    <s v="Auction"/>
    <n v="3101"/>
    <n v="2"/>
    <n v="1"/>
    <n v="1"/>
    <n v="0"/>
    <m/>
    <s v="30/20 Pakington St"/>
    <s v="Kew"/>
    <x v="14"/>
    <x v="2"/>
    <x v="8"/>
    <x v="0"/>
  </r>
  <r>
    <x v="211"/>
    <n v="1110000"/>
    <x v="1"/>
    <s v="Flanders &amp; Fish"/>
    <s v="Sale"/>
    <n v="3102"/>
    <n v="2"/>
    <n v="1"/>
    <n v="1"/>
    <n v="0"/>
    <m/>
    <s v="1/173 Kilby Rd"/>
    <s v="Kew East"/>
    <x v="14"/>
    <x v="2"/>
    <x v="8"/>
    <x v="0"/>
  </r>
  <r>
    <x v="211"/>
    <n v="1510000"/>
    <x v="0"/>
    <s v="Cunninghams"/>
    <s v="Sale"/>
    <n v="3122"/>
    <n v="3"/>
    <n v="2"/>
    <n v="2"/>
    <n v="264"/>
    <n v="1970"/>
    <s v="1/9 Kinkora Rd"/>
    <s v="Hawthorn"/>
    <x v="14"/>
    <x v="2"/>
    <x v="8"/>
    <x v="0"/>
  </r>
  <r>
    <x v="211"/>
    <n v="1712000"/>
    <x v="0"/>
    <s v="Cunninghams"/>
    <s v="Sale"/>
    <n v="3122"/>
    <n v="3"/>
    <n v="1"/>
    <n v="1"/>
    <n v="342"/>
    <n v="1900"/>
    <s v="16 Pine St"/>
    <s v="Hawthorn"/>
    <x v="14"/>
    <x v="2"/>
    <x v="8"/>
    <x v="0"/>
  </r>
  <r>
    <x v="211"/>
    <n v="742000"/>
    <x v="0"/>
    <s v="Property Barons"/>
    <s v="Sale"/>
    <n v="3085"/>
    <n v="3"/>
    <n v="1"/>
    <n v="1"/>
    <n v="614"/>
    <n v="1978"/>
    <s v="4 Coleen St"/>
    <s v="Yallambie"/>
    <x v="17"/>
    <x v="1"/>
    <x v="8"/>
    <x v="0"/>
  </r>
  <r>
    <x v="212"/>
    <n v="765000"/>
    <x v="2"/>
    <s v="Cunninghams"/>
    <s v="Sale"/>
    <n v="3054"/>
    <n v="2"/>
    <n v="1"/>
    <n v="1"/>
    <n v="1031"/>
    <n v="1970"/>
    <s v="2/872 Drummond St"/>
    <s v="Carlton North"/>
    <x v="1"/>
    <x v="1"/>
    <x v="8"/>
    <x v="0"/>
  </r>
  <r>
    <x v="212"/>
    <n v="810000"/>
    <x v="1"/>
    <s v="Jones and Jones"/>
    <s v="Auction"/>
    <n v="3142"/>
    <n v="2"/>
    <n v="2"/>
    <n v="2"/>
    <n v="0"/>
    <n v="1980"/>
    <s v="4/264 Williams Rd"/>
    <s v="Toorak"/>
    <x v="12"/>
    <x v="2"/>
    <x v="8"/>
    <x v="0"/>
  </r>
  <r>
    <x v="212"/>
    <n v="980000"/>
    <x v="1"/>
    <s v="Property Barons"/>
    <s v="Sale"/>
    <n v="3145"/>
    <n v="3"/>
    <n v="1"/>
    <n v="2"/>
    <n v="317"/>
    <n v="1940"/>
    <s v="1/52 Bowen St"/>
    <s v="Malvern East"/>
    <x v="12"/>
    <x v="2"/>
    <x v="8"/>
    <x v="0"/>
  </r>
  <r>
    <x v="212"/>
    <n v="2870000"/>
    <x v="0"/>
    <s v="Cunninghams"/>
    <s v="Sale"/>
    <n v="3141"/>
    <n v="3"/>
    <n v="2"/>
    <n v="2"/>
    <n v="350"/>
    <n v="1880"/>
    <s v="10 Luxton Rd"/>
    <s v="South Yarra"/>
    <x v="12"/>
    <x v="2"/>
    <x v="8"/>
    <x v="0"/>
  </r>
  <r>
    <x v="212"/>
    <n v="590000"/>
    <x v="2"/>
    <s v="Cunninghams"/>
    <s v="Auction"/>
    <n v="3044"/>
    <n v="3"/>
    <n v="2"/>
    <n v="2"/>
    <n v="191"/>
    <n v="2000"/>
    <s v="2/6 Devon Rd"/>
    <s v="Pascoe Vale"/>
    <x v="3"/>
    <x v="1"/>
    <x v="8"/>
    <x v="0"/>
  </r>
  <r>
    <x v="212"/>
    <n v="620250"/>
    <x v="1"/>
    <s v="Flanders &amp; Fish"/>
    <s v="Sale"/>
    <n v="3046"/>
    <n v="2"/>
    <n v="1"/>
    <n v="2"/>
    <n v="253"/>
    <n v="2012"/>
    <s v="1/38 Stanley St"/>
    <s v="Glenroy"/>
    <x v="3"/>
    <x v="1"/>
    <x v="8"/>
    <x v="0"/>
  </r>
  <r>
    <x v="212"/>
    <n v="841000"/>
    <x v="0"/>
    <s v="Metro Ladder"/>
    <s v="Sale"/>
    <n v="3058"/>
    <n v="3"/>
    <n v="1"/>
    <n v="3"/>
    <n v="385"/>
    <n v="1920"/>
    <s v="52 Stawell St"/>
    <s v="Coburg"/>
    <x v="3"/>
    <x v="1"/>
    <x v="8"/>
    <x v="0"/>
  </r>
  <r>
    <x v="212"/>
    <n v="1222500"/>
    <x v="0"/>
    <s v="Flanders &amp; Fish"/>
    <s v="Sale"/>
    <n v="3068"/>
    <n v="2"/>
    <n v="1"/>
    <n v="2"/>
    <n v="487"/>
    <n v="1940"/>
    <s v="273 Glenlyon Rd"/>
    <s v="Fitzroy North"/>
    <x v="3"/>
    <x v="1"/>
    <x v="8"/>
    <x v="0"/>
  </r>
  <r>
    <x v="212"/>
    <n v="1295000"/>
    <x v="0"/>
    <s v="Cunninghams"/>
    <s v="Sale"/>
    <n v="3040"/>
    <n v="4"/>
    <n v="2"/>
    <n v="2"/>
    <n v="696"/>
    <m/>
    <s v="90 Cooper St"/>
    <s v="Essendon"/>
    <x v="8"/>
    <x v="0"/>
    <x v="8"/>
    <x v="0"/>
  </r>
  <r>
    <x v="212"/>
    <n v="1400000"/>
    <x v="0"/>
    <s v="Cunninghams"/>
    <s v="Sale"/>
    <n v="3039"/>
    <n v="3"/>
    <n v="2"/>
    <n v="2"/>
    <n v="597"/>
    <m/>
    <s v="22 Tennyson St"/>
    <s v="Moonee Ponds"/>
    <x v="8"/>
    <x v="0"/>
    <x v="8"/>
    <x v="0"/>
  </r>
  <r>
    <x v="212"/>
    <n v="1460000"/>
    <x v="0"/>
    <s v="Jones and Jones"/>
    <s v="Sale"/>
    <n v="3148"/>
    <n v="3"/>
    <n v="1"/>
    <n v="1"/>
    <n v="705"/>
    <m/>
    <s v="15 Grandview Rd"/>
    <s v="Chadstone"/>
    <x v="6"/>
    <x v="2"/>
    <x v="8"/>
    <x v="0"/>
  </r>
  <r>
    <x v="212"/>
    <n v="937500"/>
    <x v="0"/>
    <s v="Jones and Jones"/>
    <s v="Sale"/>
    <n v="3011"/>
    <n v="3"/>
    <n v="2"/>
    <n v="2"/>
    <n v="409"/>
    <m/>
    <s v="50 Hyde St"/>
    <s v="Seddon"/>
    <x v="4"/>
    <x v="0"/>
    <x v="8"/>
    <x v="0"/>
  </r>
  <r>
    <x v="212"/>
    <n v="1270000"/>
    <x v="0"/>
    <s v="Melbourne Homes"/>
    <s v="Sale"/>
    <n v="3016"/>
    <n v="3"/>
    <n v="1"/>
    <n v="2"/>
    <n v="470"/>
    <m/>
    <s v="26 Collins St"/>
    <s v="Williamstown"/>
    <x v="11"/>
    <x v="0"/>
    <x v="8"/>
    <x v="0"/>
  </r>
  <r>
    <x v="212"/>
    <n v="1525000"/>
    <x v="0"/>
    <s v="Sanders"/>
    <s v="Sale"/>
    <n v="3018"/>
    <n v="5"/>
    <n v="3"/>
    <n v="3"/>
    <n v="729"/>
    <n v="2005"/>
    <s v="59 Bracken Gr"/>
    <s v="Altona"/>
    <x v="11"/>
    <x v="0"/>
    <x v="8"/>
    <x v="0"/>
  </r>
  <r>
    <x v="212"/>
    <n v="1815000"/>
    <x v="0"/>
    <s v="Metro Ladder"/>
    <s v="Auction"/>
    <n v="3016"/>
    <n v="4"/>
    <n v="3"/>
    <n v="2"/>
    <n v="321"/>
    <m/>
    <s v="73 Victoria St"/>
    <s v="Williamstown"/>
    <x v="11"/>
    <x v="0"/>
    <x v="8"/>
    <x v="0"/>
  </r>
  <r>
    <x v="212"/>
    <n v="1100000"/>
    <x v="0"/>
    <s v="Metro Ladder"/>
    <s v="Auction"/>
    <n v="3185"/>
    <n v="4"/>
    <n v="2"/>
    <n v="0"/>
    <n v="147"/>
    <n v="1910"/>
    <s v="8 Ross St"/>
    <s v="Elsternwick"/>
    <x v="9"/>
    <x v="2"/>
    <x v="8"/>
    <x v="0"/>
  </r>
  <r>
    <x v="212"/>
    <n v="1420000"/>
    <x v="0"/>
    <s v="Jones and Jones"/>
    <s v="Sale"/>
    <n v="3204"/>
    <n v="4"/>
    <n v="1"/>
    <n v="4"/>
    <n v="786"/>
    <m/>
    <s v="7 Marquis Rd"/>
    <s v="Bentleigh"/>
    <x v="9"/>
    <x v="2"/>
    <x v="8"/>
    <x v="0"/>
  </r>
  <r>
    <x v="212"/>
    <n v="620000"/>
    <x v="2"/>
    <s v="Maxwells"/>
    <s v="Sale"/>
    <n v="3073"/>
    <n v="3"/>
    <n v="2"/>
    <n v="2"/>
    <n v="207"/>
    <n v="2006"/>
    <s v="1/72 Purinuan Rd"/>
    <s v="Reservoir"/>
    <x v="10"/>
    <x v="1"/>
    <x v="8"/>
    <x v="0"/>
  </r>
  <r>
    <x v="212"/>
    <n v="914000"/>
    <x v="0"/>
    <s v="Cunninghams"/>
    <s v="Sale"/>
    <n v="3072"/>
    <n v="4"/>
    <n v="1"/>
    <n v="1"/>
    <n v="339"/>
    <m/>
    <s v="33 Showers St"/>
    <s v="Preston"/>
    <x v="10"/>
    <x v="1"/>
    <x v="8"/>
    <x v="0"/>
  </r>
  <r>
    <x v="212"/>
    <n v="1730000"/>
    <x v="0"/>
    <s v="Jones and Jones"/>
    <s v="Sale"/>
    <n v="3078"/>
    <n v="4"/>
    <n v="2"/>
    <n v="2"/>
    <n v="490"/>
    <n v="2007"/>
    <s v="88 Perry St"/>
    <s v="Fairfield"/>
    <x v="10"/>
    <x v="1"/>
    <x v="8"/>
    <x v="0"/>
  </r>
  <r>
    <x v="212"/>
    <n v="720000"/>
    <x v="0"/>
    <s v="Metro Ladder"/>
    <s v="Sale"/>
    <n v="3020"/>
    <n v="3"/>
    <n v="1"/>
    <n v="1"/>
    <n v="706"/>
    <m/>
    <s v="60 Sydney St"/>
    <s v="Albion"/>
    <x v="0"/>
    <x v="0"/>
    <x v="8"/>
    <x v="0"/>
  </r>
  <r>
    <x v="212"/>
    <n v="1017000"/>
    <x v="1"/>
    <s v="Jones and Jones"/>
    <s v="Sale"/>
    <n v="3124"/>
    <n v="2"/>
    <n v="1"/>
    <n v="2"/>
    <n v="0"/>
    <n v="1940"/>
    <s v="1/806 Burke Rd"/>
    <s v="Camberwell"/>
    <x v="14"/>
    <x v="2"/>
    <x v="8"/>
    <x v="0"/>
  </r>
  <r>
    <x v="212"/>
    <n v="1500000"/>
    <x v="0"/>
    <s v="Cunninghams"/>
    <s v="Auction"/>
    <n v="3101"/>
    <n v="3"/>
    <n v="1"/>
    <n v="2"/>
    <n v="857"/>
    <n v="1941"/>
    <s v="60 Childers St"/>
    <s v="Kew"/>
    <x v="14"/>
    <x v="2"/>
    <x v="8"/>
    <x v="0"/>
  </r>
  <r>
    <x v="212"/>
    <n v="3401000"/>
    <x v="0"/>
    <s v="Jones and Jones"/>
    <s v="Sale"/>
    <n v="3103"/>
    <n v="3"/>
    <n v="2"/>
    <n v="1"/>
    <n v="706"/>
    <n v="1930"/>
    <s v="17 Knutsford St"/>
    <s v="Balwyn"/>
    <x v="14"/>
    <x v="2"/>
    <x v="8"/>
    <x v="0"/>
  </r>
  <r>
    <x v="212"/>
    <n v="1700000"/>
    <x v="0"/>
    <s v="Jones and Jones"/>
    <s v="Auction"/>
    <n v="3187"/>
    <n v="4"/>
    <n v="3"/>
    <n v="4"/>
    <n v="708"/>
    <n v="1950"/>
    <s v="14 Holmhurst Ct"/>
    <s v="Brighton East"/>
    <x v="15"/>
    <x v="2"/>
    <x v="8"/>
    <x v="0"/>
  </r>
  <r>
    <x v="212"/>
    <n v="2500000"/>
    <x v="0"/>
    <s v="Maxwells"/>
    <s v="Auction"/>
    <n v="3187"/>
    <n v="5"/>
    <n v="3"/>
    <n v="2"/>
    <n v="634"/>
    <n v="2005"/>
    <s v="1 Arnot St"/>
    <s v="Brighton East"/>
    <x v="15"/>
    <x v="2"/>
    <x v="8"/>
    <x v="0"/>
  </r>
  <r>
    <x v="212"/>
    <n v="2700000"/>
    <x v="0"/>
    <s v="Melbourne Homes"/>
    <s v="Auction"/>
    <n v="3186"/>
    <n v="4"/>
    <n v="2"/>
    <n v="2"/>
    <n v="732"/>
    <n v="1925"/>
    <s v="64 North Rd"/>
    <s v="Brighton"/>
    <x v="15"/>
    <x v="2"/>
    <x v="8"/>
    <x v="0"/>
  </r>
  <r>
    <x v="212"/>
    <n v="950000"/>
    <x v="0"/>
    <s v="Property Barons"/>
    <s v="Auction"/>
    <n v="3079"/>
    <n v="3"/>
    <n v="3"/>
    <n v="2"/>
    <n v="290"/>
    <m/>
    <s v="16 Ayton St"/>
    <s v="Ivanhoe"/>
    <x v="17"/>
    <x v="3"/>
    <x v="8"/>
    <x v="0"/>
  </r>
  <r>
    <x v="212"/>
    <n v="1010000"/>
    <x v="2"/>
    <s v="Property Barons"/>
    <s v="Sale"/>
    <n v="3079"/>
    <n v="3"/>
    <n v="2"/>
    <n v="2"/>
    <n v="314"/>
    <n v="2003"/>
    <s v="1/37 Myrtle St"/>
    <s v="Ivanhoe"/>
    <x v="17"/>
    <x v="3"/>
    <x v="8"/>
    <x v="0"/>
  </r>
  <r>
    <x v="213"/>
    <n v="1330000"/>
    <x v="0"/>
    <s v="Cunninghams"/>
    <s v="Sale"/>
    <n v="3054"/>
    <n v="2"/>
    <n v="1"/>
    <n v="0"/>
    <n v="116"/>
    <m/>
    <s v="40 Ogrady St"/>
    <s v="Carlton North"/>
    <x v="1"/>
    <x v="1"/>
    <x v="8"/>
    <x v="0"/>
  </r>
  <r>
    <x v="213"/>
    <n v="1540000"/>
    <x v="0"/>
    <s v="Cunninghams"/>
    <s v="Sale"/>
    <n v="3181"/>
    <n v="3"/>
    <n v="2"/>
    <n v="1"/>
    <n v="138"/>
    <n v="2000"/>
    <s v="7b Nathan Pl"/>
    <s v="Windsor"/>
    <x v="12"/>
    <x v="2"/>
    <x v="8"/>
    <x v="0"/>
  </r>
  <r>
    <x v="213"/>
    <n v="3512500"/>
    <x v="0"/>
    <s v="Cunninghams"/>
    <s v="Sale"/>
    <n v="3143"/>
    <n v="3"/>
    <n v="2"/>
    <n v="2"/>
    <n v="617"/>
    <n v="1998"/>
    <s v="4 Mercer Rd"/>
    <s v="Armadale"/>
    <x v="12"/>
    <x v="2"/>
    <x v="8"/>
    <x v="0"/>
  </r>
  <r>
    <x v="213"/>
    <n v="265000"/>
    <x v="1"/>
    <s v="Metro Ladder"/>
    <s v="Auction"/>
    <n v="3039"/>
    <n v="1"/>
    <n v="1"/>
    <n v="1"/>
    <n v="0"/>
    <n v="1970"/>
    <s v="16/51 Buckley St"/>
    <s v="Moonee Ponds"/>
    <x v="8"/>
    <x v="0"/>
    <x v="8"/>
    <x v="0"/>
  </r>
  <r>
    <x v="213"/>
    <n v="453000"/>
    <x v="1"/>
    <s v="Cunninghams"/>
    <s v="Sale"/>
    <n v="3040"/>
    <n v="2"/>
    <n v="1"/>
    <n v="1"/>
    <n v="0"/>
    <m/>
    <s v="4/10 Ardoch St"/>
    <s v="Essendon"/>
    <x v="8"/>
    <x v="0"/>
    <x v="8"/>
    <x v="0"/>
  </r>
  <r>
    <x v="213"/>
    <n v="1430000"/>
    <x v="0"/>
    <s v="Property Barons"/>
    <s v="Sale"/>
    <n v="3040"/>
    <n v="2"/>
    <n v="1"/>
    <n v="1"/>
    <n v="711"/>
    <m/>
    <s v="12 Prospect St"/>
    <s v="Essendon West"/>
    <x v="8"/>
    <x v="0"/>
    <x v="8"/>
    <x v="0"/>
  </r>
  <r>
    <x v="213"/>
    <n v="4525000"/>
    <x v="0"/>
    <s v="Jones and Jones"/>
    <s v="Sale"/>
    <n v="3002"/>
    <n v="2"/>
    <n v="2"/>
    <n v="1"/>
    <n v="220"/>
    <m/>
    <s v="110 Vale St"/>
    <s v="East Melbourne"/>
    <x v="13"/>
    <x v="1"/>
    <x v="8"/>
    <x v="0"/>
  </r>
  <r>
    <x v="213"/>
    <n v="760000"/>
    <x v="0"/>
    <s v="Flanders &amp; Fish"/>
    <s v="Auction"/>
    <n v="3012"/>
    <n v="3"/>
    <n v="1"/>
    <n v="1"/>
    <n v="350"/>
    <n v="1950"/>
    <s v="200 Somerville Rd"/>
    <s v="Kingsville"/>
    <x v="4"/>
    <x v="0"/>
    <x v="8"/>
    <x v="0"/>
  </r>
  <r>
    <x v="213"/>
    <n v="742500"/>
    <x v="0"/>
    <s v="Maxwells"/>
    <s v="Sale"/>
    <n v="3107"/>
    <n v="3"/>
    <n v="1"/>
    <n v="2"/>
    <n v="313"/>
    <n v="1980"/>
    <s v="120 Templestowe Rd"/>
    <s v="Templestowe Lower"/>
    <x v="16"/>
    <x v="3"/>
    <x v="8"/>
    <x v="0"/>
  </r>
  <r>
    <x v="213"/>
    <n v="1200000"/>
    <x v="0"/>
    <s v="Melbourne Homes"/>
    <s v="Sale"/>
    <n v="3016"/>
    <n v="3"/>
    <n v="2"/>
    <n v="2"/>
    <n v="348"/>
    <n v="1997"/>
    <s v="20 Bates Dr"/>
    <s v="Williamstown"/>
    <x v="11"/>
    <x v="0"/>
    <x v="8"/>
    <x v="0"/>
  </r>
  <r>
    <x v="213"/>
    <n v="1085000"/>
    <x v="0"/>
    <s v="Jones and Jones"/>
    <s v="Sale"/>
    <n v="3165"/>
    <n v="3"/>
    <n v="2"/>
    <n v="4"/>
    <n v="710"/>
    <m/>
    <s v="14 Vasey St"/>
    <s v="Bentleigh East"/>
    <x v="9"/>
    <x v="2"/>
    <x v="8"/>
    <x v="0"/>
  </r>
  <r>
    <x v="213"/>
    <n v="1320000"/>
    <x v="2"/>
    <s v="Jones and Jones"/>
    <s v="Sale"/>
    <n v="3204"/>
    <n v="4"/>
    <n v="3"/>
    <n v="3"/>
    <n v="346"/>
    <n v="2010"/>
    <s v="8B McKittrick Rd"/>
    <s v="Bentleigh"/>
    <x v="9"/>
    <x v="2"/>
    <x v="8"/>
    <x v="0"/>
  </r>
  <r>
    <x v="213"/>
    <n v="1845000"/>
    <x v="0"/>
    <s v="Jones and Jones"/>
    <s v="Sale"/>
    <n v="3204"/>
    <n v="4"/>
    <n v="3"/>
    <n v="1"/>
    <n v="718"/>
    <n v="1939"/>
    <s v="58 Draper St"/>
    <s v="Ormond"/>
    <x v="9"/>
    <x v="2"/>
    <x v="8"/>
    <x v="0"/>
  </r>
  <r>
    <x v="213"/>
    <n v="295000"/>
    <x v="1"/>
    <s v="SJ"/>
    <s v="Sale"/>
    <n v="3071"/>
    <n v="1"/>
    <n v="1"/>
    <n v="1"/>
    <n v="0"/>
    <m/>
    <s v="8/14 Hutton St"/>
    <s v="Thornbury"/>
    <x v="10"/>
    <x v="1"/>
    <x v="8"/>
    <x v="0"/>
  </r>
  <r>
    <x v="213"/>
    <n v="800000"/>
    <x v="0"/>
    <s v="Property Barons"/>
    <s v="Sale"/>
    <n v="3073"/>
    <n v="3"/>
    <n v="1"/>
    <n v="2"/>
    <n v="570"/>
    <n v="1950"/>
    <s v="15 George St"/>
    <s v="Reservoir"/>
    <x v="10"/>
    <x v="1"/>
    <x v="8"/>
    <x v="0"/>
  </r>
  <r>
    <x v="213"/>
    <n v="980000"/>
    <x v="0"/>
    <s v="Property Barons"/>
    <s v="Sale"/>
    <n v="3072"/>
    <n v="3"/>
    <n v="1"/>
    <n v="1"/>
    <n v="485"/>
    <m/>
    <s v="6 Carlisle St"/>
    <s v="Preston"/>
    <x v="10"/>
    <x v="1"/>
    <x v="8"/>
    <x v="0"/>
  </r>
  <r>
    <x v="213"/>
    <n v="1162000"/>
    <x v="0"/>
    <s v="Property Barons"/>
    <s v="Sale"/>
    <n v="3073"/>
    <n v="4"/>
    <n v="3"/>
    <n v="4"/>
    <n v="695"/>
    <m/>
    <s v="24 Home St"/>
    <s v="Reservoir"/>
    <x v="10"/>
    <x v="1"/>
    <x v="8"/>
    <x v="0"/>
  </r>
  <r>
    <x v="213"/>
    <n v="2000000"/>
    <x v="0"/>
    <s v="Metro Ladder"/>
    <s v="Auction"/>
    <n v="3078"/>
    <n v="3"/>
    <n v="3"/>
    <n v="2"/>
    <n v="686"/>
    <m/>
    <s v="815 Heidelberg Rd"/>
    <s v="Alphington"/>
    <x v="10"/>
    <x v="1"/>
    <x v="8"/>
    <x v="0"/>
  </r>
  <r>
    <x v="213"/>
    <n v="670000"/>
    <x v="0"/>
    <s v="Property Barons"/>
    <s v="Sale"/>
    <n v="3020"/>
    <n v="2"/>
    <n v="1"/>
    <n v="2"/>
    <n v="697"/>
    <n v="1950"/>
    <s v="27 Burnewang St"/>
    <s v="Albion"/>
    <x v="0"/>
    <x v="0"/>
    <x v="8"/>
    <x v="0"/>
  </r>
  <r>
    <x v="213"/>
    <n v="460000"/>
    <x v="1"/>
    <s v="Flanders &amp; Fish"/>
    <s v="Auction"/>
    <n v="3123"/>
    <n v="2"/>
    <n v="1"/>
    <n v="1"/>
    <n v="0"/>
    <n v="1967"/>
    <s v="5/75 Harold St"/>
    <s v="Hawthorn East"/>
    <x v="14"/>
    <x v="2"/>
    <x v="8"/>
    <x v="0"/>
  </r>
  <r>
    <x v="213"/>
    <n v="1622000"/>
    <x v="0"/>
    <s v="Property Barons"/>
    <s v="Auction"/>
    <n v="3124"/>
    <n v="3"/>
    <n v="1"/>
    <n v="1"/>
    <n v="544"/>
    <n v="1930"/>
    <s v="13 Grace St"/>
    <s v="Camberwell"/>
    <x v="14"/>
    <x v="2"/>
    <x v="8"/>
    <x v="0"/>
  </r>
  <r>
    <x v="213"/>
    <n v="3300000"/>
    <x v="0"/>
    <s v="Metro Ladder"/>
    <s v="Auction"/>
    <n v="3104"/>
    <n v="5"/>
    <n v="4"/>
    <n v="2"/>
    <n v="760"/>
    <n v="2015"/>
    <s v="3 Dumblane St"/>
    <s v="Balwyn North"/>
    <x v="14"/>
    <x v="2"/>
    <x v="8"/>
    <x v="0"/>
  </r>
  <r>
    <x v="213"/>
    <n v="1410000"/>
    <x v="0"/>
    <s v="Jones and Jones"/>
    <s v="Sale"/>
    <n v="3186"/>
    <n v="3"/>
    <n v="1"/>
    <n v="1"/>
    <n v="375"/>
    <n v="1930"/>
    <s v="33 Burrows St"/>
    <s v="Brighton"/>
    <x v="15"/>
    <x v="2"/>
    <x v="8"/>
    <x v="0"/>
  </r>
  <r>
    <x v="213"/>
    <n v="1590000"/>
    <x v="0"/>
    <s v="Cunninghams"/>
    <s v="Sale"/>
    <n v="3187"/>
    <n v="3"/>
    <n v="3"/>
    <n v="2"/>
    <n v="481"/>
    <n v="2012"/>
    <s v="299 South Rd"/>
    <s v="Brighton East"/>
    <x v="15"/>
    <x v="2"/>
    <x v="8"/>
    <x v="0"/>
  </r>
  <r>
    <x v="213"/>
    <n v="2475000"/>
    <x v="0"/>
    <s v="Cunninghams"/>
    <s v="Auction"/>
    <n v="3186"/>
    <n v="4"/>
    <n v="2"/>
    <n v="2"/>
    <n v="605"/>
    <n v="1920"/>
    <s v="823 Hampton St"/>
    <s v="Brighton"/>
    <x v="15"/>
    <x v="2"/>
    <x v="8"/>
    <x v="0"/>
  </r>
  <r>
    <x v="214"/>
    <n v="1301000"/>
    <x v="0"/>
    <s v="Cunninghams"/>
    <s v="Sale"/>
    <n v="3054"/>
    <n v="2"/>
    <n v="1"/>
    <n v="0"/>
    <n v="133"/>
    <m/>
    <s v="173 MacPherson St"/>
    <s v="Carlton North"/>
    <x v="1"/>
    <x v="1"/>
    <x v="8"/>
    <x v="0"/>
  </r>
  <r>
    <x v="214"/>
    <n v="1325000"/>
    <x v="0"/>
    <s v="Cunninghams"/>
    <s v="Sale"/>
    <n v="3128"/>
    <n v="3"/>
    <n v="1"/>
    <n v="1"/>
    <n v="702"/>
    <n v="1950"/>
    <s v="23 Bass St"/>
    <s v="Box Hill"/>
    <x v="2"/>
    <x v="3"/>
    <x v="8"/>
    <x v="0"/>
  </r>
  <r>
    <x v="214"/>
    <n v="1400000"/>
    <x v="0"/>
    <s v="Cunninghams"/>
    <s v="Auction"/>
    <n v="3127"/>
    <n v="5"/>
    <n v="4"/>
    <n v="2"/>
    <n v="355"/>
    <n v="1979"/>
    <s v="4/30 Kenmare St"/>
    <s v="Mont Albert"/>
    <x v="2"/>
    <x v="3"/>
    <x v="8"/>
    <x v="0"/>
  </r>
  <r>
    <x v="214"/>
    <n v="2770000"/>
    <x v="0"/>
    <s v="Cunninghams"/>
    <s v="Sale"/>
    <n v="3128"/>
    <n v="4"/>
    <n v="1"/>
    <n v="2"/>
    <n v="715"/>
    <n v="1950"/>
    <s v="89 Thames St"/>
    <s v="Box Hill"/>
    <x v="2"/>
    <x v="3"/>
    <x v="8"/>
    <x v="0"/>
  </r>
  <r>
    <x v="214"/>
    <n v="370000"/>
    <x v="1"/>
    <s v="Maxwells"/>
    <s v="Auction"/>
    <n v="3141"/>
    <n v="2"/>
    <n v="1"/>
    <n v="1"/>
    <n v="0"/>
    <n v="1970"/>
    <s v="10/432 Punt Rd"/>
    <s v="South Yarra"/>
    <x v="12"/>
    <x v="2"/>
    <x v="8"/>
    <x v="0"/>
  </r>
  <r>
    <x v="214"/>
    <n v="602000"/>
    <x v="1"/>
    <s v="Melbourne Homes"/>
    <s v="Sale"/>
    <n v="3182"/>
    <n v="2"/>
    <n v="1"/>
    <n v="0"/>
    <n v="0"/>
    <n v="1930"/>
    <s v="5/18 Marine Pde"/>
    <s v="St Kilda"/>
    <x v="5"/>
    <x v="2"/>
    <x v="8"/>
    <x v="0"/>
  </r>
  <r>
    <x v="214"/>
    <n v="540000"/>
    <x v="0"/>
    <s v="Metro Ladder"/>
    <s v="Auction"/>
    <n v="3043"/>
    <n v="3"/>
    <n v="2"/>
    <n v="1"/>
    <n v="367"/>
    <n v="2008"/>
    <s v="6 Birk Ct"/>
    <s v="Gowanbrae"/>
    <x v="3"/>
    <x v="0"/>
    <x v="8"/>
    <x v="0"/>
  </r>
  <r>
    <x v="214"/>
    <n v="610000"/>
    <x v="0"/>
    <s v="Cunninghams"/>
    <s v="Sale"/>
    <n v="3046"/>
    <n v="2"/>
    <n v="1"/>
    <n v="1"/>
    <n v="394"/>
    <n v="1950"/>
    <s v="2 Knole St"/>
    <s v="Hadfield"/>
    <x v="3"/>
    <x v="1"/>
    <x v="8"/>
    <x v="0"/>
  </r>
  <r>
    <x v="214"/>
    <n v="740000"/>
    <x v="0"/>
    <s v="Property Barons"/>
    <s v="Sale"/>
    <n v="3046"/>
    <n v="3"/>
    <n v="1"/>
    <n v="1"/>
    <n v="568"/>
    <n v="1960"/>
    <s v="40 Angus St"/>
    <s v="Hadfield"/>
    <x v="3"/>
    <x v="1"/>
    <x v="8"/>
    <x v="0"/>
  </r>
  <r>
    <x v="214"/>
    <n v="1250000"/>
    <x v="0"/>
    <s v="Jones and Jones"/>
    <s v="Sale"/>
    <n v="3058"/>
    <n v="4"/>
    <n v="1"/>
    <n v="2"/>
    <n v="613"/>
    <m/>
    <s v="7 Gladstone St"/>
    <s v="Coburg"/>
    <x v="3"/>
    <x v="1"/>
    <x v="8"/>
    <x v="0"/>
  </r>
  <r>
    <x v="214"/>
    <n v="390000"/>
    <x v="1"/>
    <s v="Flanders &amp; Fish"/>
    <s v="Sale"/>
    <n v="3032"/>
    <n v="1"/>
    <n v="1"/>
    <n v="1"/>
    <n v="0"/>
    <n v="1972"/>
    <s v="8/129 The Parade"/>
    <s v="Ascot Vale"/>
    <x v="8"/>
    <x v="0"/>
    <x v="8"/>
    <x v="0"/>
  </r>
  <r>
    <x v="214"/>
    <n v="435000"/>
    <x v="1"/>
    <s v="Cunninghams"/>
    <s v="Sale"/>
    <n v="3040"/>
    <n v="2"/>
    <n v="1"/>
    <n v="1"/>
    <n v="0"/>
    <n v="1970"/>
    <s v="4/20 William St"/>
    <s v="Essendon"/>
    <x v="8"/>
    <x v="0"/>
    <x v="8"/>
    <x v="0"/>
  </r>
  <r>
    <x v="214"/>
    <n v="540000"/>
    <x v="1"/>
    <s v="Jones and Jones"/>
    <s v="Sale"/>
    <n v="3032"/>
    <n v="2"/>
    <n v="2"/>
    <n v="1"/>
    <n v="0"/>
    <m/>
    <s v="107/8 Burrowes St"/>
    <s v="Ascot Vale"/>
    <x v="8"/>
    <x v="0"/>
    <x v="8"/>
    <x v="0"/>
  </r>
  <r>
    <x v="214"/>
    <n v="590000"/>
    <x v="0"/>
    <s v="Cunninghams"/>
    <s v="Sale"/>
    <n v="3033"/>
    <n v="3"/>
    <n v="1"/>
    <n v="2"/>
    <n v="610"/>
    <n v="1974"/>
    <s v="14 Hawthorn Ct"/>
    <s v="Keilor East"/>
    <x v="8"/>
    <x v="0"/>
    <x v="8"/>
    <x v="0"/>
  </r>
  <r>
    <x v="214"/>
    <n v="900000"/>
    <x v="0"/>
    <s v="Cunninghams"/>
    <s v="Sale"/>
    <n v="3033"/>
    <n v="4"/>
    <n v="2"/>
    <n v="1"/>
    <n v="289"/>
    <n v="2011"/>
    <s v="16 Roberts St"/>
    <s v="Keilor East"/>
    <x v="8"/>
    <x v="0"/>
    <x v="8"/>
    <x v="0"/>
  </r>
  <r>
    <x v="214"/>
    <n v="1225000"/>
    <x v="0"/>
    <s v="Jones and Jones"/>
    <s v="Sale"/>
    <n v="3166"/>
    <n v="3"/>
    <n v="1"/>
    <n v="2"/>
    <n v="528"/>
    <n v="1930"/>
    <s v="36 Hatter St"/>
    <s v="Oakleigh"/>
    <x v="6"/>
    <x v="2"/>
    <x v="8"/>
    <x v="0"/>
  </r>
  <r>
    <x v="214"/>
    <n v="1250000"/>
    <x v="1"/>
    <s v="Flanders &amp; Fish"/>
    <s v="Sale"/>
    <n v="3006"/>
    <n v="4"/>
    <n v="3"/>
    <n v="1"/>
    <n v="0"/>
    <n v="2000"/>
    <s v="6/85 Dodds St"/>
    <s v="Southbank"/>
    <x v="13"/>
    <x v="2"/>
    <x v="8"/>
    <x v="0"/>
  </r>
  <r>
    <x v="214"/>
    <n v="640000"/>
    <x v="2"/>
    <s v="Cunninghams"/>
    <s v="Auction"/>
    <n v="3012"/>
    <n v="3"/>
    <n v="2"/>
    <n v="2"/>
    <n v="214"/>
    <m/>
    <s v="5/16 Omar St"/>
    <s v="Maidstone"/>
    <x v="4"/>
    <x v="0"/>
    <x v="8"/>
    <x v="0"/>
  </r>
  <r>
    <x v="214"/>
    <n v="1075000"/>
    <x v="0"/>
    <s v="Maxwells"/>
    <s v="Auction"/>
    <n v="3011"/>
    <n v="3"/>
    <n v="2"/>
    <n v="1"/>
    <n v="306"/>
    <n v="1900"/>
    <s v="44 Alexander St"/>
    <s v="Seddon"/>
    <x v="4"/>
    <x v="0"/>
    <x v="8"/>
    <x v="0"/>
  </r>
  <r>
    <x v="214"/>
    <n v="860000"/>
    <x v="2"/>
    <s v="Jones and Jones"/>
    <s v="Auction"/>
    <n v="3165"/>
    <n v="3"/>
    <n v="2"/>
    <n v="1"/>
    <n v="254"/>
    <n v="1995"/>
    <s v="2/41 Elizabeth St"/>
    <s v="Bentleigh East"/>
    <x v="9"/>
    <x v="2"/>
    <x v="8"/>
    <x v="0"/>
  </r>
  <r>
    <x v="214"/>
    <n v="1550000"/>
    <x v="0"/>
    <s v="Metro Ladder"/>
    <s v="Auction"/>
    <n v="3163"/>
    <n v="4"/>
    <n v="2"/>
    <n v="2"/>
    <n v="757"/>
    <n v="1930"/>
    <s v="90 Truganini Rd"/>
    <s v="Carnegie"/>
    <x v="9"/>
    <x v="2"/>
    <x v="8"/>
    <x v="0"/>
  </r>
  <r>
    <x v="214"/>
    <n v="687000"/>
    <x v="0"/>
    <s v="Metro Ladder"/>
    <s v="Sale"/>
    <n v="3020"/>
    <n v="3"/>
    <n v="1"/>
    <n v="1"/>
    <n v="695"/>
    <n v="1950"/>
    <s v="27 Davey St"/>
    <s v="Sunshine West"/>
    <x v="0"/>
    <x v="0"/>
    <x v="8"/>
    <x v="0"/>
  </r>
  <r>
    <x v="214"/>
    <n v="1215000"/>
    <x v="0"/>
    <s v="Jones and Jones"/>
    <s v="Sale"/>
    <n v="3103"/>
    <n v="2"/>
    <n v="2"/>
    <n v="2"/>
    <n v="0"/>
    <m/>
    <s v="3/10 Westminster St"/>
    <s v="Balwyn"/>
    <x v="14"/>
    <x v="2"/>
    <x v="8"/>
    <x v="0"/>
  </r>
  <r>
    <x v="214"/>
    <n v="1710000"/>
    <x v="0"/>
    <s v="Metro Ladder"/>
    <s v="Sale"/>
    <n v="3147"/>
    <n v="3"/>
    <n v="1"/>
    <n v="2"/>
    <n v="806"/>
    <n v="1950"/>
    <s v="9 Gona Ct"/>
    <s v="Ashburton"/>
    <x v="14"/>
    <x v="2"/>
    <x v="8"/>
    <x v="0"/>
  </r>
  <r>
    <x v="214"/>
    <n v="550000"/>
    <x v="2"/>
    <s v="Property Barons"/>
    <s v="Auction"/>
    <n v="3079"/>
    <n v="3"/>
    <n v="1"/>
    <n v="1"/>
    <n v="139"/>
    <n v="1970"/>
    <s v="2/94 Oriel Rd"/>
    <s v="Ivanhoe"/>
    <x v="17"/>
    <x v="3"/>
    <x v="8"/>
    <x v="0"/>
  </r>
  <r>
    <x v="214"/>
    <n v="1010000"/>
    <x v="0"/>
    <s v="Property Barons"/>
    <s v="Sale"/>
    <n v="3084"/>
    <n v="4"/>
    <n v="3"/>
    <n v="2"/>
    <n v="669"/>
    <n v="1960"/>
    <s v="42 Graham Rd"/>
    <s v="Viewbank"/>
    <x v="17"/>
    <x v="3"/>
    <x v="8"/>
    <x v="0"/>
  </r>
  <r>
    <x v="215"/>
    <n v="1851000"/>
    <x v="0"/>
    <s v="Cunninghams"/>
    <s v="Sale"/>
    <n v="3068"/>
    <n v="3"/>
    <n v="1"/>
    <n v="1"/>
    <n v="225"/>
    <m/>
    <s v="14 Falconer St"/>
    <s v="Fitzroy North"/>
    <x v="1"/>
    <x v="1"/>
    <x v="8"/>
    <x v="0"/>
  </r>
  <r>
    <x v="215"/>
    <n v="865000"/>
    <x v="1"/>
    <s v="Melbourne Homes"/>
    <s v="Sale"/>
    <n v="3141"/>
    <n v="2"/>
    <n v="2"/>
    <n v="1"/>
    <n v="0"/>
    <n v="2000"/>
    <s v="403/700 Chapel St"/>
    <s v="South Yarra"/>
    <x v="12"/>
    <x v="2"/>
    <x v="8"/>
    <x v="0"/>
  </r>
  <r>
    <x v="215"/>
    <n v="1106000"/>
    <x v="0"/>
    <s v="Cunninghams"/>
    <s v="Sale"/>
    <n v="3181"/>
    <n v="2"/>
    <n v="1"/>
    <n v="1"/>
    <n v="0"/>
    <n v="2005"/>
    <s v="14 Aberdeen Rd"/>
    <s v="Prahran"/>
    <x v="12"/>
    <x v="2"/>
    <x v="8"/>
    <x v="0"/>
  </r>
  <r>
    <x v="215"/>
    <n v="1350000"/>
    <x v="0"/>
    <s v="Flanders &amp; Fish"/>
    <s v="Sale"/>
    <n v="3181"/>
    <n v="2"/>
    <n v="1"/>
    <n v="2"/>
    <n v="181"/>
    <m/>
    <s v="4 Erica St"/>
    <s v="Windsor"/>
    <x v="12"/>
    <x v="2"/>
    <x v="8"/>
    <x v="0"/>
  </r>
  <r>
    <x v="215"/>
    <n v="3625000"/>
    <x v="0"/>
    <s v="Jones and Jones"/>
    <s v="Sale"/>
    <n v="3143"/>
    <n v="4"/>
    <n v="1"/>
    <n v="2"/>
    <n v="709"/>
    <n v="1900"/>
    <s v="44 Denbigh Rd"/>
    <s v="Armadale"/>
    <x v="12"/>
    <x v="2"/>
    <x v="8"/>
    <x v="0"/>
  </r>
  <r>
    <x v="215"/>
    <n v="516000"/>
    <x v="1"/>
    <s v="Maxwells"/>
    <s v="Auction"/>
    <n v="3207"/>
    <n v="2"/>
    <n v="1"/>
    <n v="1"/>
    <n v="0"/>
    <n v="2004"/>
    <s v="413/54 Nott St"/>
    <s v="Port Melbourne"/>
    <x v="5"/>
    <x v="2"/>
    <x v="8"/>
    <x v="0"/>
  </r>
  <r>
    <x v="215"/>
    <n v="515000"/>
    <x v="0"/>
    <s v="Maxwells"/>
    <s v="Sale"/>
    <n v="3046"/>
    <n v="2"/>
    <n v="1"/>
    <n v="2"/>
    <n v="345"/>
    <n v="1990"/>
    <s v="25 East St"/>
    <s v="Hadfield"/>
    <x v="3"/>
    <x v="1"/>
    <x v="8"/>
    <x v="0"/>
  </r>
  <r>
    <x v="215"/>
    <n v="646000"/>
    <x v="0"/>
    <s v="SJ"/>
    <s v="Sale"/>
    <n v="3046"/>
    <n v="3"/>
    <n v="1"/>
    <n v="2"/>
    <n v="574"/>
    <n v="1970"/>
    <s v="9 South St"/>
    <s v="Hadfield"/>
    <x v="3"/>
    <x v="1"/>
    <x v="8"/>
    <x v="0"/>
  </r>
  <r>
    <x v="215"/>
    <n v="802500"/>
    <x v="0"/>
    <s v="Cunninghams"/>
    <s v="Sale"/>
    <n v="3043"/>
    <n v="4"/>
    <n v="2"/>
    <n v="2"/>
    <n v="0"/>
    <n v="2005"/>
    <s v="2 Mirrim Pl"/>
    <s v="Gowanbrae"/>
    <x v="3"/>
    <x v="0"/>
    <x v="8"/>
    <x v="0"/>
  </r>
  <r>
    <x v="215"/>
    <n v="820000"/>
    <x v="0"/>
    <s v="Cunninghams"/>
    <s v="Auction"/>
    <n v="3058"/>
    <n v="2"/>
    <n v="1"/>
    <n v="4"/>
    <n v="629"/>
    <n v="1960"/>
    <s v="1 McDonnell Rd"/>
    <s v="Coburg North"/>
    <x v="3"/>
    <x v="1"/>
    <x v="8"/>
    <x v="0"/>
  </r>
  <r>
    <x v="215"/>
    <n v="1060000"/>
    <x v="0"/>
    <s v="Cunninghams"/>
    <s v="Sale"/>
    <n v="3056"/>
    <n v="3"/>
    <n v="1"/>
    <n v="0"/>
    <n v="257"/>
    <n v="1935"/>
    <s v="98 Evans St"/>
    <s v="Brunswick"/>
    <x v="3"/>
    <x v="1"/>
    <x v="8"/>
    <x v="0"/>
  </r>
  <r>
    <x v="215"/>
    <n v="1050000"/>
    <x v="2"/>
    <s v="Jones and Jones"/>
    <s v="Sale"/>
    <n v="3032"/>
    <n v="3"/>
    <n v="2"/>
    <n v="2"/>
    <n v="318"/>
    <n v="2013"/>
    <s v="1/20 Newsom St"/>
    <s v="Ascot Vale"/>
    <x v="8"/>
    <x v="0"/>
    <x v="8"/>
    <x v="0"/>
  </r>
  <r>
    <x v="215"/>
    <n v="620000"/>
    <x v="2"/>
    <s v="Cunninghams"/>
    <s v="Sale"/>
    <n v="3012"/>
    <n v="3"/>
    <n v="1"/>
    <n v="2"/>
    <n v="255"/>
    <n v="2001"/>
    <s v="1/9 Indwe St"/>
    <s v="West Footscray"/>
    <x v="4"/>
    <x v="0"/>
    <x v="8"/>
    <x v="0"/>
  </r>
  <r>
    <x v="215"/>
    <n v="676500"/>
    <x v="0"/>
    <s v="Cunninghams"/>
    <s v="Sale"/>
    <n v="3012"/>
    <n v="3"/>
    <n v="2"/>
    <n v="1"/>
    <n v="250"/>
    <m/>
    <s v="25 Carlyle St"/>
    <s v="Maidstone"/>
    <x v="4"/>
    <x v="0"/>
    <x v="8"/>
    <x v="0"/>
  </r>
  <r>
    <x v="215"/>
    <n v="695000"/>
    <x v="0"/>
    <s v="Flanders &amp; Fish"/>
    <s v="Sale"/>
    <n v="3012"/>
    <n v="3"/>
    <n v="1"/>
    <n v="2"/>
    <n v="214"/>
    <n v="2007"/>
    <s v="45 Radio St"/>
    <s v="Maidstone"/>
    <x v="4"/>
    <x v="0"/>
    <x v="8"/>
    <x v="0"/>
  </r>
  <r>
    <x v="215"/>
    <n v="893000"/>
    <x v="0"/>
    <s v="Metro Ladder"/>
    <s v="Sale"/>
    <n v="3012"/>
    <n v="3"/>
    <n v="1"/>
    <n v="3"/>
    <n v="528"/>
    <m/>
    <s v="16 Lindenow St"/>
    <s v="Maidstone"/>
    <x v="4"/>
    <x v="0"/>
    <x v="8"/>
    <x v="0"/>
  </r>
  <r>
    <x v="215"/>
    <n v="1120000"/>
    <x v="0"/>
    <s v="Property Barons"/>
    <s v="Auction"/>
    <n v="3107"/>
    <n v="4"/>
    <n v="2"/>
    <n v="2"/>
    <n v="636"/>
    <m/>
    <s v="240 Manningham Rd"/>
    <s v="Templestowe Lower"/>
    <x v="16"/>
    <x v="3"/>
    <x v="8"/>
    <x v="0"/>
  </r>
  <r>
    <x v="215"/>
    <n v="655000"/>
    <x v="1"/>
    <s v="Jones and Jones"/>
    <s v="Sale"/>
    <n v="3189"/>
    <n v="2"/>
    <n v="1"/>
    <n v="1"/>
    <n v="1202"/>
    <m/>
    <s v="2/17 Barilla Rd"/>
    <s v="Moorabbin"/>
    <x v="7"/>
    <x v="2"/>
    <x v="8"/>
    <x v="0"/>
  </r>
  <r>
    <x v="215"/>
    <n v="923000"/>
    <x v="0"/>
    <s v="Jones and Jones"/>
    <s v="Sale"/>
    <n v="3015"/>
    <n v="3"/>
    <n v="1"/>
    <n v="0"/>
    <n v="221"/>
    <n v="1900"/>
    <s v="73 Farm St"/>
    <s v="Newport"/>
    <x v="11"/>
    <x v="0"/>
    <x v="8"/>
    <x v="0"/>
  </r>
  <r>
    <x v="215"/>
    <n v="742500"/>
    <x v="0"/>
    <s v="Jones and Jones"/>
    <s v="Sale"/>
    <n v="3165"/>
    <n v="2"/>
    <n v="1"/>
    <n v="1"/>
    <n v="300"/>
    <n v="1960"/>
    <s v="1/112 Tambet St"/>
    <s v="Bentleigh East"/>
    <x v="9"/>
    <x v="2"/>
    <x v="8"/>
    <x v="0"/>
  </r>
  <r>
    <x v="215"/>
    <n v="1030000"/>
    <x v="2"/>
    <s v="Flanders &amp; Fish"/>
    <s v="Auction"/>
    <n v="3162"/>
    <n v="4"/>
    <n v="2"/>
    <n v="2"/>
    <n v="216"/>
    <n v="1995"/>
    <s v="1/2 Griffiths St"/>
    <s v="Caulfield South"/>
    <x v="9"/>
    <x v="2"/>
    <x v="8"/>
    <x v="0"/>
  </r>
  <r>
    <x v="215"/>
    <n v="1625000"/>
    <x v="0"/>
    <s v="Cunninghams"/>
    <s v="Sale"/>
    <n v="3185"/>
    <n v="3"/>
    <n v="2"/>
    <n v="2"/>
    <n v="447"/>
    <n v="1920"/>
    <s v="393 Kooyong Rd"/>
    <s v="Elsternwick"/>
    <x v="9"/>
    <x v="2"/>
    <x v="8"/>
    <x v="0"/>
  </r>
  <r>
    <x v="215"/>
    <n v="1085000"/>
    <x v="0"/>
    <s v="Cunninghams"/>
    <s v="Sale"/>
    <n v="3071"/>
    <n v="2"/>
    <n v="1"/>
    <n v="2"/>
    <n v="303"/>
    <n v="1930"/>
    <s v="111 Smith St"/>
    <s v="Thornbury"/>
    <x v="10"/>
    <x v="1"/>
    <x v="8"/>
    <x v="0"/>
  </r>
  <r>
    <x v="215"/>
    <n v="1980000"/>
    <x v="0"/>
    <s v="Jones and Jones"/>
    <s v="Sale"/>
    <n v="3122"/>
    <n v="3"/>
    <n v="2"/>
    <n v="1"/>
    <n v="151"/>
    <m/>
    <s v="12 Morang Rd"/>
    <s v="Hawthorn"/>
    <x v="14"/>
    <x v="2"/>
    <x v="8"/>
    <x v="0"/>
  </r>
  <r>
    <x v="215"/>
    <n v="2760000"/>
    <x v="0"/>
    <s v="Cunninghams"/>
    <s v="Sale"/>
    <n v="3127"/>
    <n v="4"/>
    <n v="2"/>
    <n v="4"/>
    <n v="924"/>
    <n v="1920"/>
    <s v="39 York St"/>
    <s v="Surrey Hills"/>
    <x v="14"/>
    <x v="2"/>
    <x v="8"/>
    <x v="0"/>
  </r>
  <r>
    <x v="215"/>
    <n v="2920000"/>
    <x v="0"/>
    <s v="Jones and Jones"/>
    <s v="Sale"/>
    <n v="3122"/>
    <n v="2"/>
    <n v="1"/>
    <n v="3"/>
    <n v="791"/>
    <n v="1928"/>
    <s v="3 Camden Rd"/>
    <s v="Hawthorn"/>
    <x v="14"/>
    <x v="2"/>
    <x v="8"/>
    <x v="0"/>
  </r>
  <r>
    <x v="215"/>
    <n v="5050000"/>
    <x v="0"/>
    <s v="Flanders &amp; Fish"/>
    <s v="Auction"/>
    <n v="3122"/>
    <n v="4"/>
    <n v="4"/>
    <n v="2"/>
    <n v="905"/>
    <n v="1913"/>
    <s v="50 Kinkora Rd"/>
    <s v="Hawthorn"/>
    <x v="14"/>
    <x v="2"/>
    <x v="8"/>
    <x v="0"/>
  </r>
  <r>
    <x v="215"/>
    <n v="903000"/>
    <x v="1"/>
    <s v="Maxwells"/>
    <s v="Sale"/>
    <n v="3187"/>
    <n v="2"/>
    <n v="1"/>
    <n v="1"/>
    <n v="171"/>
    <n v="1970"/>
    <s v="2/33 Cluden St"/>
    <s v="Brighton East"/>
    <x v="15"/>
    <x v="2"/>
    <x v="8"/>
    <x v="0"/>
  </r>
  <r>
    <x v="215"/>
    <n v="1005000"/>
    <x v="0"/>
    <s v="SJ"/>
    <s v="Sale"/>
    <n v="3084"/>
    <n v="4"/>
    <n v="2"/>
    <n v="1"/>
    <n v="696"/>
    <n v="1950"/>
    <s v="20 Robern Pde"/>
    <s v="Viewbank"/>
    <x v="17"/>
    <x v="3"/>
    <x v="8"/>
    <x v="0"/>
  </r>
  <r>
    <x v="216"/>
    <n v="1412000"/>
    <x v="0"/>
    <s v="Property Barons"/>
    <s v="Sale"/>
    <n v="3128"/>
    <n v="3"/>
    <n v="1"/>
    <n v="1"/>
    <n v="590"/>
    <m/>
    <s v="19 Wavell St"/>
    <s v="Box Hill"/>
    <x v="2"/>
    <x v="3"/>
    <x v="8"/>
    <x v="0"/>
  </r>
  <r>
    <x v="216"/>
    <n v="601000"/>
    <x v="1"/>
    <s v="Cunninghams"/>
    <s v="Sale"/>
    <n v="3141"/>
    <n v="2"/>
    <n v="1"/>
    <n v="1"/>
    <n v="0"/>
    <n v="1970"/>
    <s v="22/382 Toorak Rd"/>
    <s v="South Yarra"/>
    <x v="12"/>
    <x v="2"/>
    <x v="8"/>
    <x v="0"/>
  </r>
  <r>
    <x v="216"/>
    <n v="640000"/>
    <x v="1"/>
    <s v="Cunninghams"/>
    <s v="Auction"/>
    <n v="3144"/>
    <n v="2"/>
    <n v="2"/>
    <n v="1"/>
    <n v="0"/>
    <m/>
    <s v="122/14 Elizabeth St"/>
    <s v="Malvern"/>
    <x v="12"/>
    <x v="2"/>
    <x v="8"/>
    <x v="0"/>
  </r>
  <r>
    <x v="216"/>
    <n v="1510000"/>
    <x v="0"/>
    <s v="Flanders &amp; Fish"/>
    <s v="Sale"/>
    <n v="3141"/>
    <n v="3"/>
    <n v="5"/>
    <n v="0"/>
    <n v="241"/>
    <m/>
    <s v="16 Oxford St"/>
    <s v="South Yarra"/>
    <x v="12"/>
    <x v="2"/>
    <x v="8"/>
    <x v="0"/>
  </r>
  <r>
    <x v="216"/>
    <n v="2667000"/>
    <x v="0"/>
    <s v="Flanders &amp; Fish"/>
    <s v="Sale"/>
    <n v="3141"/>
    <n v="4"/>
    <n v="3"/>
    <n v="2"/>
    <n v="446"/>
    <n v="1900"/>
    <s v="7 Motherwell St"/>
    <s v="South Yarra"/>
    <x v="12"/>
    <x v="2"/>
    <x v="8"/>
    <x v="0"/>
  </r>
  <r>
    <x v="216"/>
    <n v="750000"/>
    <x v="1"/>
    <s v="Flanders &amp; Fish"/>
    <s v="Sale"/>
    <n v="3184"/>
    <n v="2"/>
    <n v="1"/>
    <n v="1"/>
    <n v="0"/>
    <n v="1930"/>
    <s v="4/6 May St"/>
    <s v="Elwood"/>
    <x v="5"/>
    <x v="2"/>
    <x v="8"/>
    <x v="0"/>
  </r>
  <r>
    <x v="216"/>
    <n v="721000"/>
    <x v="0"/>
    <s v="Metro Ladder"/>
    <s v="Sale"/>
    <n v="3046"/>
    <n v="3"/>
    <n v="1"/>
    <n v="3"/>
    <n v="539"/>
    <n v="1960"/>
    <s v="72 Middle St"/>
    <s v="Hadfield"/>
    <x v="3"/>
    <x v="1"/>
    <x v="8"/>
    <x v="0"/>
  </r>
  <r>
    <x v="216"/>
    <n v="950000"/>
    <x v="0"/>
    <s v="Cunninghams"/>
    <s v="Auction"/>
    <n v="3044"/>
    <n v="5"/>
    <n v="2"/>
    <n v="2"/>
    <n v="705"/>
    <n v="1950"/>
    <s v="16 Hayes Pde"/>
    <s v="Pascoe Vale"/>
    <x v="3"/>
    <x v="1"/>
    <x v="8"/>
    <x v="0"/>
  </r>
  <r>
    <x v="216"/>
    <n v="1102000"/>
    <x v="0"/>
    <s v="Flanders &amp; Fish"/>
    <s v="Sale"/>
    <n v="3046"/>
    <n v="3"/>
    <n v="1"/>
    <n v="2"/>
    <n v="1020"/>
    <m/>
    <s v="3 Charles St"/>
    <s v="Hadfield"/>
    <x v="3"/>
    <x v="1"/>
    <x v="8"/>
    <x v="0"/>
  </r>
  <r>
    <x v="216"/>
    <n v="1300000"/>
    <x v="0"/>
    <s v="Jones and Jones"/>
    <s v="Auction"/>
    <n v="3055"/>
    <n v="3"/>
    <n v="1"/>
    <n v="2"/>
    <n v="364"/>
    <n v="1900"/>
    <s v="121 Pearson St"/>
    <s v="Brunswick West"/>
    <x v="3"/>
    <x v="1"/>
    <x v="8"/>
    <x v="0"/>
  </r>
  <r>
    <x v="216"/>
    <n v="1255000"/>
    <x v="0"/>
    <s v="Cunninghams"/>
    <s v="Sale"/>
    <n v="3032"/>
    <n v="3"/>
    <n v="2"/>
    <n v="2"/>
    <n v="308"/>
    <m/>
    <s v="33 Hockey La"/>
    <s v="Ascot Vale"/>
    <x v="8"/>
    <x v="0"/>
    <x v="8"/>
    <x v="0"/>
  </r>
  <r>
    <x v="216"/>
    <n v="1315000"/>
    <x v="0"/>
    <s v="Property Barons"/>
    <s v="Sale"/>
    <n v="3040"/>
    <n v="2"/>
    <n v="1"/>
    <n v="0"/>
    <n v="634"/>
    <m/>
    <s v="143 Ogilvie St"/>
    <s v="Essendon"/>
    <x v="8"/>
    <x v="0"/>
    <x v="8"/>
    <x v="0"/>
  </r>
  <r>
    <x v="216"/>
    <n v="1420000"/>
    <x v="0"/>
    <s v="Property Barons"/>
    <s v="Sale"/>
    <n v="3033"/>
    <n v="4"/>
    <n v="2"/>
    <n v="2"/>
    <n v="613"/>
    <n v="2011"/>
    <s v="61 Rachelle Rd"/>
    <s v="Keilor East"/>
    <x v="8"/>
    <x v="0"/>
    <x v="8"/>
    <x v="0"/>
  </r>
  <r>
    <x v="216"/>
    <n v="882000"/>
    <x v="0"/>
    <s v="Jones and Jones"/>
    <s v="Sale"/>
    <n v="3019"/>
    <n v="4"/>
    <n v="2"/>
    <n v="2"/>
    <n v="393"/>
    <n v="2008"/>
    <s v="19 Kannan Bvd"/>
    <s v="Braybrook"/>
    <x v="4"/>
    <x v="0"/>
    <x v="8"/>
    <x v="0"/>
  </r>
  <r>
    <x v="216"/>
    <n v="1550000"/>
    <x v="0"/>
    <s v="Jones and Jones"/>
    <s v="Sale"/>
    <n v="3013"/>
    <n v="4"/>
    <n v="2"/>
    <n v="2"/>
    <n v="427"/>
    <n v="2010"/>
    <s v="4 Finlay St"/>
    <s v="Yarraville"/>
    <x v="4"/>
    <x v="0"/>
    <x v="8"/>
    <x v="0"/>
  </r>
  <r>
    <x v="216"/>
    <n v="1403000"/>
    <x v="0"/>
    <s v="Property Barons"/>
    <s v="Sale"/>
    <n v="3108"/>
    <n v="3"/>
    <n v="1"/>
    <n v="4"/>
    <n v="727"/>
    <n v="1970"/>
    <s v="5 Boyd St"/>
    <s v="Doncaster"/>
    <x v="16"/>
    <x v="3"/>
    <x v="8"/>
    <x v="0"/>
  </r>
  <r>
    <x v="216"/>
    <n v="1165000"/>
    <x v="0"/>
    <s v="Jones and Jones"/>
    <s v="Sale"/>
    <n v="3165"/>
    <n v="3"/>
    <n v="1"/>
    <n v="1"/>
    <n v="732"/>
    <m/>
    <s v="13 Norville St"/>
    <s v="Bentleigh East"/>
    <x v="9"/>
    <x v="2"/>
    <x v="8"/>
    <x v="0"/>
  </r>
  <r>
    <x v="216"/>
    <n v="1206000"/>
    <x v="0"/>
    <s v="Maxwells"/>
    <s v="Sale"/>
    <n v="3165"/>
    <n v="4"/>
    <n v="1"/>
    <n v="1"/>
    <n v="636"/>
    <n v="1940"/>
    <s v="21 Wards Gr"/>
    <s v="Bentleigh East"/>
    <x v="9"/>
    <x v="2"/>
    <x v="8"/>
    <x v="0"/>
  </r>
  <r>
    <x v="216"/>
    <n v="871000"/>
    <x v="0"/>
    <s v="Cunninghams"/>
    <s v="Sale"/>
    <n v="3072"/>
    <n v="4"/>
    <n v="2"/>
    <n v="1"/>
    <n v="561"/>
    <n v="1950"/>
    <s v="33 Gordon Gr"/>
    <s v="Preston"/>
    <x v="10"/>
    <x v="1"/>
    <x v="8"/>
    <x v="0"/>
  </r>
  <r>
    <x v="216"/>
    <n v="445000"/>
    <x v="1"/>
    <s v="Cunninghams"/>
    <s v="Sale"/>
    <n v="3122"/>
    <n v="1"/>
    <n v="1"/>
    <n v="1"/>
    <n v="0"/>
    <n v="1970"/>
    <s v="22/9 Lisson Gr"/>
    <s v="Hawthorn"/>
    <x v="14"/>
    <x v="2"/>
    <x v="8"/>
    <x v="0"/>
  </r>
  <r>
    <x v="216"/>
    <n v="2050000"/>
    <x v="2"/>
    <s v="Flanders &amp; Fish"/>
    <s v="Sale"/>
    <n v="3147"/>
    <n v="3"/>
    <n v="3"/>
    <n v="4"/>
    <n v="310"/>
    <n v="2014"/>
    <s v="3/39 Solway St"/>
    <s v="Ashburton"/>
    <x v="14"/>
    <x v="2"/>
    <x v="8"/>
    <x v="0"/>
  </r>
  <r>
    <x v="216"/>
    <n v="2100000"/>
    <x v="0"/>
    <s v="Cunninghams"/>
    <s v="Auction"/>
    <n v="3146"/>
    <n v="4"/>
    <n v="2"/>
    <n v="2"/>
    <n v="645"/>
    <n v="1930"/>
    <s v="30 Valley Pde"/>
    <s v="Glen Iris"/>
    <x v="14"/>
    <x v="2"/>
    <x v="8"/>
    <x v="0"/>
  </r>
  <r>
    <x v="216"/>
    <n v="2550000"/>
    <x v="0"/>
    <s v="Cunninghams"/>
    <s v="Sale"/>
    <n v="3103"/>
    <n v="5"/>
    <n v="3"/>
    <n v="2"/>
    <n v="642"/>
    <n v="1930"/>
    <s v="25 Percy St"/>
    <s v="Balwyn"/>
    <x v="14"/>
    <x v="2"/>
    <x v="8"/>
    <x v="0"/>
  </r>
  <r>
    <x v="216"/>
    <n v="500000"/>
    <x v="1"/>
    <s v="Cunninghams"/>
    <s v="Auction"/>
    <n v="3079"/>
    <n v="2"/>
    <n v="1"/>
    <n v="1"/>
    <n v="71"/>
    <n v="1960"/>
    <s v="5/14 Athelstane Gr"/>
    <s v="Ivanhoe"/>
    <x v="17"/>
    <x v="3"/>
    <x v="8"/>
    <x v="0"/>
  </r>
  <r>
    <x v="216"/>
    <n v="706000"/>
    <x v="0"/>
    <s v="Cunninghams"/>
    <s v="Sale"/>
    <n v="3087"/>
    <n v="4"/>
    <n v="1"/>
    <n v="2"/>
    <n v="581"/>
    <m/>
    <s v="18 Temby St"/>
    <s v="Watsonia"/>
    <x v="17"/>
    <x v="1"/>
    <x v="8"/>
    <x v="0"/>
  </r>
  <r>
    <x v="216"/>
    <n v="1260000"/>
    <x v="1"/>
    <s v="Property Barons"/>
    <s v="Sale"/>
    <n v="3079"/>
    <n v="3"/>
    <n v="2"/>
    <n v="2"/>
    <n v="356"/>
    <n v="1998"/>
    <s v="3/36 Wilfred Rd"/>
    <s v="Ivanhoe East"/>
    <x v="17"/>
    <x v="3"/>
    <x v="8"/>
    <x v="0"/>
  </r>
  <r>
    <x v="217"/>
    <n v="385000"/>
    <x v="1"/>
    <s v="Zimmerman"/>
    <s v="Auction"/>
    <n v="3121"/>
    <n v="1"/>
    <n v="1"/>
    <n v="1"/>
    <n v="0"/>
    <n v="2005"/>
    <s v="104/8 Howard St"/>
    <s v="Richmond"/>
    <x v="1"/>
    <x v="1"/>
    <x v="8"/>
    <x v="0"/>
  </r>
  <r>
    <x v="217"/>
    <n v="1055000"/>
    <x v="0"/>
    <s v="Cunninghams"/>
    <s v="Sale"/>
    <n v="3068"/>
    <n v="2"/>
    <n v="1"/>
    <n v="0"/>
    <n v="122"/>
    <m/>
    <s v="24 Apperley St"/>
    <s v="Fitzroy North"/>
    <x v="1"/>
    <x v="1"/>
    <x v="8"/>
    <x v="0"/>
  </r>
  <r>
    <x v="217"/>
    <n v="1036000"/>
    <x v="0"/>
    <s v="Cunninghams"/>
    <s v="Sale"/>
    <n v="3145"/>
    <n v="2"/>
    <n v="1"/>
    <n v="1"/>
    <n v="310"/>
    <n v="1910"/>
    <s v="11 Findon St"/>
    <s v="Malvern East"/>
    <x v="12"/>
    <x v="2"/>
    <x v="8"/>
    <x v="0"/>
  </r>
  <r>
    <x v="217"/>
    <n v="1505000"/>
    <x v="0"/>
    <s v="Jones and Jones"/>
    <s v="Auction"/>
    <n v="3145"/>
    <n v="3"/>
    <n v="2"/>
    <n v="1"/>
    <n v="647"/>
    <m/>
    <s v="19 Belgrave Rd"/>
    <s v="Malvern East"/>
    <x v="12"/>
    <x v="2"/>
    <x v="8"/>
    <x v="0"/>
  </r>
  <r>
    <x v="217"/>
    <n v="300000"/>
    <x v="1"/>
    <s v="Metro Ladder"/>
    <s v="Sale"/>
    <n v="3184"/>
    <n v="1"/>
    <n v="1"/>
    <n v="0"/>
    <n v="0"/>
    <n v="1930"/>
    <s v="14/9 Southey St"/>
    <s v="Elwood"/>
    <x v="5"/>
    <x v="2"/>
    <x v="8"/>
    <x v="0"/>
  </r>
  <r>
    <x v="217"/>
    <n v="985000"/>
    <x v="0"/>
    <s v="Cunninghams"/>
    <s v="Sale"/>
    <n v="3207"/>
    <n v="3"/>
    <n v="1"/>
    <n v="0"/>
    <n v="171"/>
    <n v="1890"/>
    <s v="130 Nott St"/>
    <s v="Port Melbourne"/>
    <x v="5"/>
    <x v="2"/>
    <x v="8"/>
    <x v="0"/>
  </r>
  <r>
    <x v="217"/>
    <n v="1000000"/>
    <x v="0"/>
    <s v="Maxwells"/>
    <s v="Sale"/>
    <n v="3206"/>
    <n v="2"/>
    <n v="1"/>
    <n v="0"/>
    <n v="288"/>
    <m/>
    <s v="60 Brooke St"/>
    <s v="Albert Park"/>
    <x v="5"/>
    <x v="2"/>
    <x v="8"/>
    <x v="0"/>
  </r>
  <r>
    <x v="217"/>
    <n v="1355000"/>
    <x v="0"/>
    <s v="Cunninghams"/>
    <s v="Sale"/>
    <n v="3205"/>
    <n v="2"/>
    <n v="1"/>
    <n v="0"/>
    <n v="101"/>
    <m/>
    <s v="294 Moray St"/>
    <s v="South Melbourne"/>
    <x v="5"/>
    <x v="2"/>
    <x v="8"/>
    <x v="0"/>
  </r>
  <r>
    <x v="217"/>
    <n v="1000000"/>
    <x v="0"/>
    <s v="Property Barons"/>
    <s v="Auction"/>
    <n v="3046"/>
    <n v="4"/>
    <n v="2"/>
    <n v="8"/>
    <n v="977"/>
    <n v="1935"/>
    <s v="107 Glenroy Rd"/>
    <s v="Glenroy"/>
    <x v="3"/>
    <x v="1"/>
    <x v="8"/>
    <x v="0"/>
  </r>
  <r>
    <x v="217"/>
    <n v="1535000"/>
    <x v="0"/>
    <s v="Cunninghams"/>
    <s v="Auction"/>
    <n v="3040"/>
    <n v="4"/>
    <n v="1"/>
    <n v="2"/>
    <n v="638"/>
    <n v="1900"/>
    <s v="33 McCarron Pde"/>
    <s v="Essendon"/>
    <x v="8"/>
    <x v="0"/>
    <x v="8"/>
    <x v="0"/>
  </r>
  <r>
    <x v="217"/>
    <n v="1800000"/>
    <x v="0"/>
    <s v="Jones and Jones"/>
    <s v="Auction"/>
    <n v="3040"/>
    <n v="5"/>
    <n v="2"/>
    <n v="2"/>
    <n v="611"/>
    <m/>
    <s v="40 Hoddle St"/>
    <s v="Essendon"/>
    <x v="8"/>
    <x v="0"/>
    <x v="8"/>
    <x v="0"/>
  </r>
  <r>
    <x v="217"/>
    <n v="728000"/>
    <x v="2"/>
    <s v="Metro Ladder"/>
    <s v="Sale"/>
    <n v="3012"/>
    <n v="3"/>
    <n v="2"/>
    <n v="2"/>
    <n v="218"/>
    <m/>
    <s v="1/27 Baird St"/>
    <s v="Maidstone"/>
    <x v="4"/>
    <x v="0"/>
    <x v="8"/>
    <x v="0"/>
  </r>
  <r>
    <x v="217"/>
    <n v="743000"/>
    <x v="2"/>
    <s v="Best Bricks"/>
    <s v="Auction"/>
    <n v="3018"/>
    <n v="3"/>
    <n v="2"/>
    <n v="2"/>
    <n v="211"/>
    <m/>
    <s v="1/152 Blyth St"/>
    <s v="Altona"/>
    <x v="11"/>
    <x v="0"/>
    <x v="8"/>
    <x v="0"/>
  </r>
  <r>
    <x v="217"/>
    <n v="830000"/>
    <x v="2"/>
    <s v="Sanders"/>
    <s v="Auction"/>
    <n v="3016"/>
    <n v="2"/>
    <n v="1"/>
    <n v="0"/>
    <n v="56"/>
    <m/>
    <s v="19/8 The Strand"/>
    <s v="Williamstown"/>
    <x v="11"/>
    <x v="0"/>
    <x v="8"/>
    <x v="0"/>
  </r>
  <r>
    <x v="217"/>
    <n v="1170000"/>
    <x v="0"/>
    <s v="Cunninghams"/>
    <s v="Sale"/>
    <n v="3162"/>
    <n v="3"/>
    <n v="1"/>
    <n v="1"/>
    <n v="359"/>
    <m/>
    <s v="80 Sycamore St"/>
    <s v="Caulfield South"/>
    <x v="9"/>
    <x v="2"/>
    <x v="8"/>
    <x v="0"/>
  </r>
  <r>
    <x v="217"/>
    <n v="1875000"/>
    <x v="0"/>
    <s v="Metro Ladder"/>
    <s v="Sale"/>
    <n v="3204"/>
    <n v="4"/>
    <n v="2"/>
    <n v="2"/>
    <n v="702"/>
    <n v="1929"/>
    <s v="27 Bewdley St"/>
    <s v="Ormond"/>
    <x v="9"/>
    <x v="2"/>
    <x v="8"/>
    <x v="0"/>
  </r>
  <r>
    <x v="217"/>
    <n v="905000"/>
    <x v="0"/>
    <s v="Property Barons"/>
    <s v="Sale"/>
    <n v="3073"/>
    <n v="3"/>
    <n v="1"/>
    <n v="2"/>
    <n v="950"/>
    <n v="1960"/>
    <s v="6 Rodman St"/>
    <s v="Reservoir"/>
    <x v="10"/>
    <x v="1"/>
    <x v="8"/>
    <x v="0"/>
  </r>
  <r>
    <x v="217"/>
    <n v="490000"/>
    <x v="1"/>
    <s v="Cunninghams"/>
    <s v="Sale"/>
    <n v="3123"/>
    <n v="2"/>
    <n v="1"/>
    <n v="1"/>
    <n v="0"/>
    <m/>
    <s v="5/305 Riversdale Rd"/>
    <s v="Hawthorn East"/>
    <x v="14"/>
    <x v="2"/>
    <x v="8"/>
    <x v="0"/>
  </r>
  <r>
    <x v="217"/>
    <n v="1750000"/>
    <x v="0"/>
    <s v="Sanders"/>
    <s v="Auction"/>
    <n v="3103"/>
    <n v="4"/>
    <n v="3"/>
    <n v="2"/>
    <n v="453"/>
    <n v="2016"/>
    <s v="316 Belmore Rd"/>
    <s v="Balwyn"/>
    <x v="14"/>
    <x v="2"/>
    <x v="8"/>
    <x v="0"/>
  </r>
  <r>
    <x v="217"/>
    <n v="2625000"/>
    <x v="0"/>
    <s v="Cunninghams"/>
    <s v="Auction"/>
    <n v="3146"/>
    <n v="4"/>
    <n v="3"/>
    <n v="2"/>
    <n v="840"/>
    <n v="1930"/>
    <s v="31 Gardiner Pde"/>
    <s v="Glen Iris"/>
    <x v="14"/>
    <x v="2"/>
    <x v="8"/>
    <x v="0"/>
  </r>
  <r>
    <x v="217"/>
    <n v="1570000"/>
    <x v="0"/>
    <s v="Jones and Jones"/>
    <s v="Sale"/>
    <n v="3186"/>
    <n v="2"/>
    <n v="1"/>
    <n v="0"/>
    <n v="352"/>
    <n v="1920"/>
    <s v="28 Loller St"/>
    <s v="Brighton"/>
    <x v="15"/>
    <x v="2"/>
    <x v="8"/>
    <x v="0"/>
  </r>
  <r>
    <x v="217"/>
    <n v="1655000"/>
    <x v="0"/>
    <s v="Jones and Jones"/>
    <s v="Sale"/>
    <n v="3187"/>
    <n v="5"/>
    <n v="2"/>
    <n v="2"/>
    <n v="679"/>
    <n v="1950"/>
    <s v="5 Tuxen Ct"/>
    <s v="Brighton East"/>
    <x v="15"/>
    <x v="2"/>
    <x v="8"/>
    <x v="0"/>
  </r>
  <r>
    <x v="218"/>
    <n v="2000000"/>
    <x v="0"/>
    <s v="Cunninghams"/>
    <s v="Sale"/>
    <n v="3121"/>
    <n v="3"/>
    <n v="2"/>
    <n v="1"/>
    <n v="217"/>
    <n v="1910"/>
    <s v="7 Bowen St"/>
    <s v="Richmond"/>
    <x v="1"/>
    <x v="1"/>
    <x v="8"/>
    <x v="0"/>
  </r>
  <r>
    <x v="218"/>
    <n v="1430000"/>
    <x v="0"/>
    <s v="Property Barons"/>
    <s v="Sale"/>
    <n v="3128"/>
    <n v="4"/>
    <n v="2"/>
    <n v="0"/>
    <n v="585"/>
    <m/>
    <s v="10 Cunningham St"/>
    <s v="Box Hill"/>
    <x v="2"/>
    <x v="3"/>
    <x v="8"/>
    <x v="0"/>
  </r>
  <r>
    <x v="218"/>
    <n v="550000"/>
    <x v="1"/>
    <s v="Property Barons"/>
    <s v="Auction"/>
    <n v="3143"/>
    <n v="2"/>
    <n v="1"/>
    <n v="0"/>
    <n v="861"/>
    <m/>
    <s v="1/42 Adelaide St"/>
    <s v="Armadale"/>
    <x v="12"/>
    <x v="2"/>
    <x v="8"/>
    <x v="0"/>
  </r>
  <r>
    <x v="218"/>
    <n v="780000"/>
    <x v="1"/>
    <s v="Jones and Jones"/>
    <s v="Sale"/>
    <n v="3184"/>
    <n v="3"/>
    <n v="1"/>
    <n v="1"/>
    <n v="0"/>
    <n v="1960"/>
    <s v="22/29 Dickens St"/>
    <s v="Elwood"/>
    <x v="5"/>
    <x v="2"/>
    <x v="8"/>
    <x v="0"/>
  </r>
  <r>
    <x v="218"/>
    <n v="340000"/>
    <x v="1"/>
    <s v="Cunninghams"/>
    <s v="Sale"/>
    <n v="3046"/>
    <n v="2"/>
    <n v="1"/>
    <n v="1"/>
    <n v="0"/>
    <n v="1970"/>
    <s v="7/89 Station Rd"/>
    <s v="Glenroy"/>
    <x v="3"/>
    <x v="1"/>
    <x v="8"/>
    <x v="0"/>
  </r>
  <r>
    <x v="218"/>
    <n v="780000"/>
    <x v="0"/>
    <s v="Metro Ladder"/>
    <s v="Auction"/>
    <n v="3044"/>
    <n v="4"/>
    <n v="1"/>
    <n v="1"/>
    <n v="556"/>
    <m/>
    <s v="6 Olive Gr"/>
    <s v="Pascoe Vale"/>
    <x v="3"/>
    <x v="1"/>
    <x v="8"/>
    <x v="0"/>
  </r>
  <r>
    <x v="218"/>
    <n v="825000"/>
    <x v="0"/>
    <s v="Cunninghams"/>
    <s v="Sale"/>
    <n v="3033"/>
    <n v="3"/>
    <n v="3"/>
    <n v="1"/>
    <n v="318"/>
    <m/>
    <s v="32 Wyong St"/>
    <s v="Keilor East"/>
    <x v="8"/>
    <x v="0"/>
    <x v="8"/>
    <x v="0"/>
  </r>
  <r>
    <x v="218"/>
    <n v="1295000"/>
    <x v="0"/>
    <s v="Cunninghams"/>
    <s v="Auction"/>
    <n v="3040"/>
    <n v="3"/>
    <n v="1"/>
    <n v="3"/>
    <n v="688"/>
    <n v="1930"/>
    <s v="16 Kendall St"/>
    <s v="Essendon"/>
    <x v="8"/>
    <x v="0"/>
    <x v="8"/>
    <x v="0"/>
  </r>
  <r>
    <x v="218"/>
    <n v="1300000"/>
    <x v="0"/>
    <s v="Jones and Jones"/>
    <s v="Auction"/>
    <n v="3032"/>
    <n v="4"/>
    <n v="1"/>
    <n v="4"/>
    <n v="664"/>
    <m/>
    <s v="30 Mirams St"/>
    <s v="Ascot Vale"/>
    <x v="8"/>
    <x v="0"/>
    <x v="8"/>
    <x v="0"/>
  </r>
  <r>
    <x v="218"/>
    <n v="747000"/>
    <x v="0"/>
    <s v="Metro Ladder"/>
    <s v="Sale"/>
    <n v="3011"/>
    <n v="2"/>
    <n v="1"/>
    <n v="1"/>
    <n v="320"/>
    <n v="1900"/>
    <s v="7 Essex St"/>
    <s v="Footscray"/>
    <x v="4"/>
    <x v="0"/>
    <x v="8"/>
    <x v="0"/>
  </r>
  <r>
    <x v="218"/>
    <n v="1202000"/>
    <x v="0"/>
    <s v="Property Barons"/>
    <s v="Sale"/>
    <n v="3108"/>
    <n v="3"/>
    <n v="2"/>
    <n v="2"/>
    <n v="649"/>
    <n v="1965"/>
    <s v="394 Manningham Rd"/>
    <s v="Doncaster"/>
    <x v="16"/>
    <x v="3"/>
    <x v="8"/>
    <x v="0"/>
  </r>
  <r>
    <x v="218"/>
    <n v="965000"/>
    <x v="0"/>
    <s v="Best Bricks"/>
    <s v="Auction"/>
    <n v="3025"/>
    <n v="4"/>
    <n v="1"/>
    <n v="4"/>
    <n v="851"/>
    <m/>
    <s v="10 Murphy St"/>
    <s v="Altona North"/>
    <x v="11"/>
    <x v="0"/>
    <x v="8"/>
    <x v="0"/>
  </r>
  <r>
    <x v="218"/>
    <n v="475000"/>
    <x v="1"/>
    <s v="Flanders &amp; Fish"/>
    <s v="Sale"/>
    <n v="3204"/>
    <n v="2"/>
    <n v="1"/>
    <n v="1"/>
    <n v="0"/>
    <n v="2011"/>
    <s v="1/75 Lillimur Rd"/>
    <s v="Ormond"/>
    <x v="9"/>
    <x v="2"/>
    <x v="8"/>
    <x v="0"/>
  </r>
  <r>
    <x v="218"/>
    <n v="1550000"/>
    <x v="0"/>
    <s v="Jones and Jones"/>
    <s v="Sale"/>
    <n v="3204"/>
    <n v="2"/>
    <n v="1"/>
    <n v="4"/>
    <n v="730"/>
    <m/>
    <s v="32 Leckie St"/>
    <s v="Bentleigh"/>
    <x v="9"/>
    <x v="2"/>
    <x v="8"/>
    <x v="0"/>
  </r>
  <r>
    <x v="218"/>
    <n v="540000"/>
    <x v="0"/>
    <s v="Metro Ladder"/>
    <s v="Auction"/>
    <n v="3072"/>
    <n v="2"/>
    <n v="1"/>
    <n v="2"/>
    <n v="250"/>
    <n v="2005"/>
    <s v="131b Albert St"/>
    <s v="Preston"/>
    <x v="10"/>
    <x v="1"/>
    <x v="8"/>
    <x v="0"/>
  </r>
  <r>
    <x v="218"/>
    <n v="600000"/>
    <x v="0"/>
    <s v="Cunninghams"/>
    <s v="Sale"/>
    <n v="3073"/>
    <n v="3"/>
    <n v="1"/>
    <n v="1"/>
    <n v="370"/>
    <m/>
    <s v="91 Henty St"/>
    <s v="Reservoir"/>
    <x v="10"/>
    <x v="1"/>
    <x v="8"/>
    <x v="0"/>
  </r>
  <r>
    <x v="218"/>
    <n v="910000"/>
    <x v="0"/>
    <s v="Cunninghams"/>
    <s v="Sale"/>
    <n v="3070"/>
    <n v="2"/>
    <n v="1"/>
    <n v="2"/>
    <n v="229"/>
    <n v="1900"/>
    <s v="141 Arthurton Rd"/>
    <s v="Northcote"/>
    <x v="10"/>
    <x v="1"/>
    <x v="8"/>
    <x v="0"/>
  </r>
  <r>
    <x v="218"/>
    <n v="620000"/>
    <x v="0"/>
    <s v="Flanders &amp; Fish"/>
    <s v="Sale"/>
    <n v="3020"/>
    <n v="3"/>
    <n v="1"/>
    <n v="4"/>
    <n v="699"/>
    <n v="1960"/>
    <s v="30 Hall St"/>
    <s v="Sunshine West"/>
    <x v="0"/>
    <x v="0"/>
    <x v="8"/>
    <x v="0"/>
  </r>
  <r>
    <x v="218"/>
    <n v="751000"/>
    <x v="0"/>
    <s v="Melbourne Homes"/>
    <s v="Sale"/>
    <n v="3021"/>
    <n v="4"/>
    <n v="2"/>
    <n v="2"/>
    <n v="649"/>
    <n v="2000"/>
    <s v="44 Stenson Rd"/>
    <s v="Kealba"/>
    <x v="0"/>
    <x v="0"/>
    <x v="8"/>
    <x v="0"/>
  </r>
  <r>
    <x v="218"/>
    <n v="1326000"/>
    <x v="0"/>
    <s v="Cunninghams"/>
    <s v="Sale"/>
    <n v="3101"/>
    <n v="2"/>
    <n v="1"/>
    <n v="2"/>
    <n v="405"/>
    <n v="1890"/>
    <s v="73 Cobden St"/>
    <s v="Kew"/>
    <x v="14"/>
    <x v="2"/>
    <x v="8"/>
    <x v="0"/>
  </r>
  <r>
    <x v="218"/>
    <n v="2730000"/>
    <x v="0"/>
    <s v="Zimmerman"/>
    <s v="Sale"/>
    <n v="3103"/>
    <n v="4"/>
    <n v="3"/>
    <n v="2"/>
    <n v="674"/>
    <n v="1997"/>
    <s v="38 Frederick St"/>
    <s v="Balwyn"/>
    <x v="14"/>
    <x v="2"/>
    <x v="8"/>
    <x v="0"/>
  </r>
  <r>
    <x v="218"/>
    <n v="504000"/>
    <x v="1"/>
    <s v="Property Barons"/>
    <s v="Sale"/>
    <n v="3079"/>
    <n v="2"/>
    <n v="1"/>
    <n v="1"/>
    <n v="0"/>
    <m/>
    <s v="4/6 Linton St"/>
    <s v="Ivanhoe"/>
    <x v="17"/>
    <x v="3"/>
    <x v="8"/>
    <x v="0"/>
  </r>
  <r>
    <x v="218"/>
    <n v="1086000"/>
    <x v="0"/>
    <s v="Property Barons"/>
    <s v="Sale"/>
    <n v="3081"/>
    <n v="4"/>
    <n v="2"/>
    <n v="2"/>
    <n v="724"/>
    <n v="1960"/>
    <s v="15 Outhwaite Rd"/>
    <s v="Heidelberg Heights"/>
    <x v="17"/>
    <x v="3"/>
    <x v="8"/>
    <x v="0"/>
  </r>
  <r>
    <x v="219"/>
    <n v="1189000"/>
    <x v="0"/>
    <s v="Cunninghams"/>
    <s v="Sale"/>
    <n v="3121"/>
    <n v="2"/>
    <n v="1"/>
    <n v="0"/>
    <n v="158"/>
    <n v="1900"/>
    <s v="8 George St"/>
    <s v="Richmond"/>
    <x v="1"/>
    <x v="1"/>
    <x v="8"/>
    <x v="0"/>
  </r>
  <r>
    <x v="219"/>
    <n v="1780000"/>
    <x v="0"/>
    <s v="Flanders &amp; Fish"/>
    <s v="Sale"/>
    <n v="3065"/>
    <n v="4"/>
    <n v="1"/>
    <n v="1"/>
    <n v="186"/>
    <n v="1902"/>
    <s v="127 George St"/>
    <s v="Fitzroy"/>
    <x v="1"/>
    <x v="1"/>
    <x v="8"/>
    <x v="0"/>
  </r>
  <r>
    <x v="219"/>
    <n v="470000"/>
    <x v="1"/>
    <s v="Jones and Jones"/>
    <s v="Auction"/>
    <n v="3141"/>
    <n v="2"/>
    <n v="1"/>
    <n v="1"/>
    <n v="0"/>
    <n v="1970"/>
    <s v="6/16 Cromwell Rd"/>
    <s v="South Yarra"/>
    <x v="12"/>
    <x v="2"/>
    <x v="8"/>
    <x v="0"/>
  </r>
  <r>
    <x v="219"/>
    <n v="515501"/>
    <x v="1"/>
    <s v="Metro Ladder"/>
    <s v="Auction"/>
    <n v="3142"/>
    <n v="1"/>
    <n v="1"/>
    <n v="1"/>
    <n v="0"/>
    <n v="1970"/>
    <s v="19/36 Grange Rd"/>
    <s v="Toorak"/>
    <x v="12"/>
    <x v="2"/>
    <x v="8"/>
    <x v="0"/>
  </r>
  <r>
    <x v="219"/>
    <n v="1240000"/>
    <x v="1"/>
    <s v="Zimmerman"/>
    <s v="Sale"/>
    <n v="3141"/>
    <n v="2"/>
    <n v="2"/>
    <n v="2"/>
    <n v="0"/>
    <m/>
    <s v="8/101 Caroline St"/>
    <s v="South Yarra"/>
    <x v="12"/>
    <x v="2"/>
    <x v="8"/>
    <x v="0"/>
  </r>
  <r>
    <x v="219"/>
    <n v="1870000"/>
    <x v="0"/>
    <s v="Jones and Jones"/>
    <s v="Sale"/>
    <n v="3145"/>
    <n v="3"/>
    <n v="2"/>
    <n v="1"/>
    <n v="400"/>
    <n v="1930"/>
    <s v="17A Findon St"/>
    <s v="Malvern East"/>
    <x v="12"/>
    <x v="2"/>
    <x v="8"/>
    <x v="0"/>
  </r>
  <r>
    <x v="219"/>
    <n v="420000"/>
    <x v="1"/>
    <s v="Melbourne Homes"/>
    <s v="Auction"/>
    <n v="3182"/>
    <n v="1"/>
    <n v="1"/>
    <n v="0"/>
    <n v="954"/>
    <n v="1945"/>
    <s v="3/11 Burnett St"/>
    <s v="St Kilda"/>
    <x v="5"/>
    <x v="2"/>
    <x v="8"/>
    <x v="0"/>
  </r>
  <r>
    <x v="219"/>
    <n v="660000"/>
    <x v="0"/>
    <s v="Flanders &amp; Fish"/>
    <s v="Sale"/>
    <n v="3060"/>
    <n v="3"/>
    <n v="1"/>
    <n v="2"/>
    <n v="622"/>
    <n v="1970"/>
    <s v="87 McBryde St"/>
    <s v="Fawkner"/>
    <x v="3"/>
    <x v="1"/>
    <x v="8"/>
    <x v="0"/>
  </r>
  <r>
    <x v="219"/>
    <n v="865000"/>
    <x v="0"/>
    <s v="Metro Ladder"/>
    <s v="Sale"/>
    <n v="3046"/>
    <n v="4"/>
    <n v="1"/>
    <n v="2"/>
    <n v="696"/>
    <n v="1955"/>
    <s v="40 Winifred St"/>
    <s v="Oak Park"/>
    <x v="3"/>
    <x v="1"/>
    <x v="8"/>
    <x v="0"/>
  </r>
  <r>
    <x v="219"/>
    <n v="890000"/>
    <x v="0"/>
    <s v="Jones and Jones"/>
    <s v="Sale"/>
    <n v="3056"/>
    <n v="2"/>
    <n v="1"/>
    <n v="1"/>
    <n v="199"/>
    <n v="1900"/>
    <s v="246 Victoria St"/>
    <s v="Brunswick"/>
    <x v="3"/>
    <x v="1"/>
    <x v="8"/>
    <x v="0"/>
  </r>
  <r>
    <x v="219"/>
    <n v="935000"/>
    <x v="0"/>
    <s v="Flanders &amp; Fish"/>
    <s v="Sale"/>
    <n v="3058"/>
    <n v="2"/>
    <n v="1"/>
    <n v="2"/>
    <n v="833"/>
    <n v="1960"/>
    <s v="17 Convent Ct"/>
    <s v="Coburg North"/>
    <x v="3"/>
    <x v="1"/>
    <x v="8"/>
    <x v="0"/>
  </r>
  <r>
    <x v="219"/>
    <n v="1005000"/>
    <x v="0"/>
    <s v="Flanders &amp; Fish"/>
    <s v="Sale"/>
    <n v="3046"/>
    <n v="4"/>
    <n v="1"/>
    <n v="1"/>
    <n v="780"/>
    <m/>
    <s v="20 Lex Gr"/>
    <s v="Oak Park"/>
    <x v="3"/>
    <x v="1"/>
    <x v="8"/>
    <x v="0"/>
  </r>
  <r>
    <x v="219"/>
    <n v="931999"/>
    <x v="0"/>
    <s v="Cunninghams"/>
    <s v="Sale"/>
    <n v="3041"/>
    <n v="4"/>
    <n v="3"/>
    <n v="2"/>
    <n v="528"/>
    <n v="1966"/>
    <s v="12 Boeing Rd"/>
    <s v="Strathmore Heights"/>
    <x v="8"/>
    <x v="0"/>
    <x v="8"/>
    <x v="0"/>
  </r>
  <r>
    <x v="219"/>
    <n v="1467000"/>
    <x v="0"/>
    <s v="Sanders"/>
    <s v="Sale"/>
    <n v="3040"/>
    <n v="3"/>
    <n v="2"/>
    <n v="2"/>
    <n v="188"/>
    <n v="1900"/>
    <s v="65 Napier St"/>
    <s v="Essendon"/>
    <x v="8"/>
    <x v="0"/>
    <x v="8"/>
    <x v="0"/>
  </r>
  <r>
    <x v="219"/>
    <n v="1630000"/>
    <x v="0"/>
    <s v="Property Barons"/>
    <s v="Sale"/>
    <n v="3039"/>
    <n v="3"/>
    <n v="2"/>
    <n v="0"/>
    <n v="408"/>
    <n v="1900"/>
    <s v="24 Hotham St"/>
    <s v="Moonee Ponds"/>
    <x v="8"/>
    <x v="0"/>
    <x v="8"/>
    <x v="0"/>
  </r>
  <r>
    <x v="219"/>
    <n v="1715000"/>
    <x v="0"/>
    <s v="Cunninghams"/>
    <s v="Sale"/>
    <n v="3039"/>
    <n v="4"/>
    <n v="2"/>
    <n v="3"/>
    <n v="668"/>
    <m/>
    <s v="90 Clarinda Rd"/>
    <s v="Moonee Ponds"/>
    <x v="8"/>
    <x v="0"/>
    <x v="8"/>
    <x v="0"/>
  </r>
  <r>
    <x v="219"/>
    <n v="433000"/>
    <x v="1"/>
    <s v="Maxwells"/>
    <s v="Auction"/>
    <n v="3011"/>
    <n v="2"/>
    <n v="1"/>
    <n v="1"/>
    <n v="0"/>
    <n v="2012"/>
    <s v="3/23 Pickett St"/>
    <s v="Footscray"/>
    <x v="4"/>
    <x v="0"/>
    <x v="8"/>
    <x v="0"/>
  </r>
  <r>
    <x v="219"/>
    <n v="575000"/>
    <x v="0"/>
    <s v="Flanders &amp; Fish"/>
    <s v="Sale"/>
    <n v="3011"/>
    <n v="2"/>
    <n v="1"/>
    <n v="1"/>
    <n v="162"/>
    <n v="2000"/>
    <s v="2/15 Geelong Rd"/>
    <s v="Footscray"/>
    <x v="4"/>
    <x v="0"/>
    <x v="8"/>
    <x v="0"/>
  </r>
  <r>
    <x v="219"/>
    <n v="1001000"/>
    <x v="0"/>
    <s v="Flanders &amp; Fish"/>
    <s v="Sale"/>
    <n v="3012"/>
    <n v="2"/>
    <n v="1"/>
    <n v="4"/>
    <n v="596"/>
    <m/>
    <s v="21 Napoleon St"/>
    <s v="West Footscray"/>
    <x v="4"/>
    <x v="0"/>
    <x v="8"/>
    <x v="0"/>
  </r>
  <r>
    <x v="219"/>
    <n v="1185000"/>
    <x v="2"/>
    <s v="Metro Ladder"/>
    <s v="Sale"/>
    <n v="3165"/>
    <n v="4"/>
    <n v="2"/>
    <n v="2"/>
    <n v="305"/>
    <n v="2012"/>
    <s v="1A Brian St"/>
    <s v="Bentleigh East"/>
    <x v="9"/>
    <x v="2"/>
    <x v="8"/>
    <x v="0"/>
  </r>
  <r>
    <x v="219"/>
    <n v="610000"/>
    <x v="0"/>
    <s v="Jones and Jones"/>
    <s v="Sale"/>
    <n v="3078"/>
    <n v="2"/>
    <n v="1"/>
    <n v="1"/>
    <n v="66"/>
    <m/>
    <s v="2/152 Gillies St"/>
    <s v="Fairfield"/>
    <x v="10"/>
    <x v="1"/>
    <x v="8"/>
    <x v="0"/>
  </r>
  <r>
    <x v="219"/>
    <n v="910000"/>
    <x v="0"/>
    <s v="Cunninghams"/>
    <s v="Auction"/>
    <n v="3072"/>
    <n v="4"/>
    <n v="1"/>
    <n v="3"/>
    <n v="577"/>
    <m/>
    <s v="13 Grampian St"/>
    <s v="Preston"/>
    <x v="10"/>
    <x v="1"/>
    <x v="8"/>
    <x v="0"/>
  </r>
  <r>
    <x v="219"/>
    <n v="550000"/>
    <x v="1"/>
    <s v="Maxwells"/>
    <s v="Auction"/>
    <n v="3020"/>
    <n v="2"/>
    <n v="1"/>
    <n v="1"/>
    <n v="0"/>
    <m/>
    <s v="166a Morris St"/>
    <s v="Sunshine"/>
    <x v="0"/>
    <x v="0"/>
    <x v="8"/>
    <x v="0"/>
  </r>
  <r>
    <x v="219"/>
    <n v="2570000"/>
    <x v="0"/>
    <s v="Zimmerman"/>
    <s v="Auction"/>
    <n v="3103"/>
    <n v="5"/>
    <n v="3"/>
    <n v="2"/>
    <n v="715"/>
    <n v="2009"/>
    <s v="112 Belmore Rd"/>
    <s v="Balwyn"/>
    <x v="14"/>
    <x v="2"/>
    <x v="8"/>
    <x v="0"/>
  </r>
  <r>
    <x v="219"/>
    <n v="735000"/>
    <x v="0"/>
    <s v="Property Barons"/>
    <s v="Auction"/>
    <n v="3081"/>
    <n v="2"/>
    <n v="1"/>
    <n v="3"/>
    <n v="602"/>
    <m/>
    <s v="11 Wewak Pde"/>
    <s v="Heidelberg West"/>
    <x v="17"/>
    <x v="3"/>
    <x v="8"/>
    <x v="0"/>
  </r>
  <r>
    <x v="220"/>
    <n v="1315000"/>
    <x v="0"/>
    <s v="Cunninghams"/>
    <s v="Sale"/>
    <n v="3067"/>
    <n v="2"/>
    <n v="1"/>
    <n v="0"/>
    <n v="147"/>
    <n v="1900"/>
    <s v="49 Park St"/>
    <s v="Abbotsford"/>
    <x v="1"/>
    <x v="1"/>
    <x v="8"/>
    <x v="0"/>
  </r>
  <r>
    <x v="220"/>
    <n v="1420000"/>
    <x v="0"/>
    <s v="Melbourne Homes"/>
    <s v="Sale"/>
    <n v="3068"/>
    <n v="2"/>
    <n v="1"/>
    <n v="0"/>
    <n v="180"/>
    <m/>
    <s v="86 Hodgkinson St"/>
    <s v="Clifton Hill"/>
    <x v="1"/>
    <x v="1"/>
    <x v="8"/>
    <x v="0"/>
  </r>
  <r>
    <x v="220"/>
    <n v="1655000"/>
    <x v="0"/>
    <s v="Cunninghams"/>
    <s v="Sale"/>
    <n v="3068"/>
    <n v="3"/>
    <n v="1"/>
    <n v="0"/>
    <n v="176"/>
    <n v="1900"/>
    <s v="11 Freeman St"/>
    <s v="Fitzroy North"/>
    <x v="1"/>
    <x v="1"/>
    <x v="8"/>
    <x v="0"/>
  </r>
  <r>
    <x v="220"/>
    <n v="380000"/>
    <x v="1"/>
    <s v="Metro Ladder"/>
    <s v="Sale"/>
    <n v="3141"/>
    <n v="1"/>
    <n v="1"/>
    <n v="1"/>
    <n v="0"/>
    <n v="1980"/>
    <s v="6/97 Osborne St"/>
    <s v="South Yarra"/>
    <x v="12"/>
    <x v="2"/>
    <x v="8"/>
    <x v="0"/>
  </r>
  <r>
    <x v="220"/>
    <n v="462800"/>
    <x v="1"/>
    <s v="Metro Ladder"/>
    <s v="Auction"/>
    <n v="3142"/>
    <n v="1"/>
    <n v="1"/>
    <n v="1"/>
    <n v="0"/>
    <n v="1970"/>
    <s v="8/2 Douglas St"/>
    <s v="Toorak"/>
    <x v="12"/>
    <x v="2"/>
    <x v="8"/>
    <x v="0"/>
  </r>
  <r>
    <x v="220"/>
    <n v="575000"/>
    <x v="1"/>
    <s v="Metro Ladder"/>
    <s v="Auction"/>
    <n v="3182"/>
    <n v="2"/>
    <n v="1"/>
    <n v="1"/>
    <n v="0"/>
    <n v="1970"/>
    <s v="33/1 St Kilda Rd"/>
    <s v="St Kilda"/>
    <x v="5"/>
    <x v="2"/>
    <x v="8"/>
    <x v="0"/>
  </r>
  <r>
    <x v="220"/>
    <n v="640000"/>
    <x v="1"/>
    <s v="Metro Ladder"/>
    <s v="Sale"/>
    <n v="3182"/>
    <n v="2"/>
    <n v="1"/>
    <n v="1"/>
    <n v="1055"/>
    <m/>
    <s v="8/15 Herbert St"/>
    <s v="St Kilda"/>
    <x v="5"/>
    <x v="2"/>
    <x v="8"/>
    <x v="0"/>
  </r>
  <r>
    <x v="220"/>
    <n v="760000"/>
    <x v="1"/>
    <s v="Jones and Jones"/>
    <s v="Sale"/>
    <n v="3182"/>
    <n v="2"/>
    <n v="1"/>
    <n v="0"/>
    <n v="0"/>
    <n v="1930"/>
    <s v="4/51 Spenser St"/>
    <s v="St Kilda"/>
    <x v="5"/>
    <x v="2"/>
    <x v="8"/>
    <x v="0"/>
  </r>
  <r>
    <x v="220"/>
    <n v="420000"/>
    <x v="0"/>
    <s v="Sanders"/>
    <s v="Auction"/>
    <n v="3046"/>
    <n v="3"/>
    <n v="1"/>
    <n v="2"/>
    <n v="0"/>
    <n v="1960"/>
    <s v="1/25 Morell St"/>
    <s v="Glenroy"/>
    <x v="3"/>
    <x v="1"/>
    <x v="8"/>
    <x v="0"/>
  </r>
  <r>
    <x v="220"/>
    <n v="860000"/>
    <x v="0"/>
    <s v="Cunninghams"/>
    <s v="Sale"/>
    <n v="3058"/>
    <n v="3"/>
    <n v="1"/>
    <n v="3"/>
    <n v="586"/>
    <n v="1950"/>
    <s v="17 Mathieson St"/>
    <s v="Coburg North"/>
    <x v="3"/>
    <x v="1"/>
    <x v="8"/>
    <x v="0"/>
  </r>
  <r>
    <x v="220"/>
    <n v="432000"/>
    <x v="1"/>
    <s v="Cunninghams"/>
    <s v="Sale"/>
    <n v="3032"/>
    <n v="2"/>
    <n v="1"/>
    <n v="1"/>
    <n v="0"/>
    <n v="1978"/>
    <s v="3/28 Ormond Rd"/>
    <s v="Ascot Vale"/>
    <x v="8"/>
    <x v="0"/>
    <x v="8"/>
    <x v="0"/>
  </r>
  <r>
    <x v="220"/>
    <n v="765000"/>
    <x v="1"/>
    <s v="Cunninghams"/>
    <s v="Sale"/>
    <n v="3041"/>
    <n v="3"/>
    <n v="2"/>
    <n v="1"/>
    <n v="0"/>
    <n v="2002"/>
    <s v="2/31 Greville St"/>
    <s v="Essendon North"/>
    <x v="8"/>
    <x v="0"/>
    <x v="8"/>
    <x v="0"/>
  </r>
  <r>
    <x v="220"/>
    <n v="970000"/>
    <x v="0"/>
    <s v="Cunninghams"/>
    <s v="Sale"/>
    <n v="3033"/>
    <n v="4"/>
    <n v="2"/>
    <n v="4"/>
    <n v="659"/>
    <m/>
    <s v="7 Neville St"/>
    <s v="Keilor East"/>
    <x v="8"/>
    <x v="0"/>
    <x v="8"/>
    <x v="0"/>
  </r>
  <r>
    <x v="220"/>
    <n v="1717500"/>
    <x v="0"/>
    <s v="Melbourne Homes"/>
    <s v="Sale"/>
    <n v="3052"/>
    <n v="4"/>
    <n v="2"/>
    <n v="1"/>
    <n v="165"/>
    <m/>
    <s v="168 Gatehouse St"/>
    <s v="Parkville"/>
    <x v="13"/>
    <x v="1"/>
    <x v="8"/>
    <x v="0"/>
  </r>
  <r>
    <x v="220"/>
    <n v="1419000"/>
    <x v="0"/>
    <s v="Maxwells"/>
    <s v="Auction"/>
    <n v="3013"/>
    <n v="3"/>
    <n v="1"/>
    <n v="2"/>
    <n v="270"/>
    <n v="1920"/>
    <s v="52 Goulburn St"/>
    <s v="Yarraville"/>
    <x v="4"/>
    <x v="0"/>
    <x v="8"/>
    <x v="0"/>
  </r>
  <r>
    <x v="220"/>
    <n v="605000"/>
    <x v="1"/>
    <s v="Maxwells"/>
    <s v="Sale"/>
    <n v="3018"/>
    <n v="3"/>
    <n v="2"/>
    <n v="2"/>
    <n v="230"/>
    <m/>
    <s v="1/60 David St"/>
    <s v="Altona"/>
    <x v="11"/>
    <x v="0"/>
    <x v="8"/>
    <x v="0"/>
  </r>
  <r>
    <x v="220"/>
    <n v="680000"/>
    <x v="2"/>
    <s v="Sanders"/>
    <s v="Auction"/>
    <n v="3204"/>
    <n v="2"/>
    <n v="1"/>
    <n v="1"/>
    <n v="83"/>
    <n v="1998"/>
    <s v="40 Coates St"/>
    <s v="Bentleigh"/>
    <x v="9"/>
    <x v="2"/>
    <x v="8"/>
    <x v="0"/>
  </r>
  <r>
    <x v="220"/>
    <n v="1090000"/>
    <x v="0"/>
    <s v="Flanders &amp; Fish"/>
    <s v="Sale"/>
    <n v="3163"/>
    <n v="3"/>
    <n v="2"/>
    <n v="2"/>
    <n v="553"/>
    <n v="1960"/>
    <s v="22 Victory St"/>
    <s v="Murrumbeena"/>
    <x v="9"/>
    <x v="2"/>
    <x v="8"/>
    <x v="0"/>
  </r>
  <r>
    <x v="220"/>
    <n v="1322000"/>
    <x v="0"/>
    <s v="Metro Ladder"/>
    <s v="Sale"/>
    <n v="3204"/>
    <n v="3"/>
    <n v="1"/>
    <n v="1"/>
    <n v="551"/>
    <n v="1940"/>
    <s v="16 Wallen Rd"/>
    <s v="Ormond"/>
    <x v="9"/>
    <x v="2"/>
    <x v="8"/>
    <x v="0"/>
  </r>
  <r>
    <x v="220"/>
    <n v="336000"/>
    <x v="1"/>
    <s v="Flanders &amp; Fish"/>
    <s v="Sale"/>
    <n v="3073"/>
    <n v="2"/>
    <n v="1"/>
    <n v="1"/>
    <n v="99"/>
    <n v="1970"/>
    <s v="8/211 Edwardes St"/>
    <s v="Reservoir"/>
    <x v="10"/>
    <x v="1"/>
    <x v="8"/>
    <x v="0"/>
  </r>
  <r>
    <x v="220"/>
    <n v="470000"/>
    <x v="1"/>
    <s v="Property Barons"/>
    <s v="Sale"/>
    <n v="3020"/>
    <n v="2"/>
    <n v="1"/>
    <n v="1"/>
    <n v="234"/>
    <m/>
    <s v="69a Monash St"/>
    <s v="Sunshine"/>
    <x v="0"/>
    <x v="0"/>
    <x v="8"/>
    <x v="0"/>
  </r>
  <r>
    <x v="220"/>
    <n v="515000"/>
    <x v="0"/>
    <s v="Metro Ladder"/>
    <s v="Sale"/>
    <n v="3021"/>
    <n v="3"/>
    <n v="1"/>
    <n v="4"/>
    <n v="597"/>
    <n v="1975"/>
    <s v="3 Stenson Rd"/>
    <s v="Kealba"/>
    <x v="0"/>
    <x v="0"/>
    <x v="8"/>
    <x v="0"/>
  </r>
  <r>
    <x v="220"/>
    <n v="952000"/>
    <x v="0"/>
    <s v="Maxwells"/>
    <s v="Sale"/>
    <n v="3188"/>
    <n v="3"/>
    <n v="2"/>
    <n v="2"/>
    <n v="246"/>
    <m/>
    <s v="17 Wishart St"/>
    <s v="Hampton East"/>
    <x v="15"/>
    <x v="2"/>
    <x v="8"/>
    <x v="0"/>
  </r>
  <r>
    <x v="220"/>
    <n v="550000"/>
    <x v="0"/>
    <s v="Sanders"/>
    <s v="Auction"/>
    <n v="3081"/>
    <n v="3"/>
    <n v="1"/>
    <n v="1"/>
    <n v="420"/>
    <n v="1960"/>
    <s v="13 Glover St"/>
    <s v="Heidelberg Heights"/>
    <x v="17"/>
    <x v="3"/>
    <x v="8"/>
    <x v="0"/>
  </r>
  <r>
    <x v="221"/>
    <n v="1097000"/>
    <x v="0"/>
    <s v="Cunninghams"/>
    <s v="Sale"/>
    <n v="3067"/>
    <n v="2"/>
    <n v="1"/>
    <n v="2"/>
    <n v="220"/>
    <n v="1900"/>
    <s v="10 Valiant St"/>
    <s v="Abbotsford"/>
    <x v="1"/>
    <x v="1"/>
    <x v="8"/>
    <x v="0"/>
  </r>
  <r>
    <x v="221"/>
    <n v="495000"/>
    <x v="1"/>
    <s v="Metro Ladder"/>
    <s v="Sale"/>
    <n v="3044"/>
    <n v="2"/>
    <n v="1"/>
    <n v="1"/>
    <n v="207"/>
    <n v="1975"/>
    <s v="4/36 Sylvan Gr"/>
    <s v="Pascoe Vale"/>
    <x v="3"/>
    <x v="1"/>
    <x v="8"/>
    <x v="0"/>
  </r>
  <r>
    <x v="221"/>
    <n v="627000"/>
    <x v="1"/>
    <s v="Cunninghams"/>
    <s v="Sale"/>
    <n v="3056"/>
    <n v="3"/>
    <n v="2"/>
    <n v="2"/>
    <n v="0"/>
    <m/>
    <s v="21/10 Breese St"/>
    <s v="Brunswick"/>
    <x v="3"/>
    <x v="1"/>
    <x v="8"/>
    <x v="0"/>
  </r>
  <r>
    <x v="221"/>
    <n v="910000"/>
    <x v="0"/>
    <s v="Jones and Jones"/>
    <s v="Sale"/>
    <n v="3056"/>
    <n v="3"/>
    <n v="1"/>
    <n v="1"/>
    <n v="215"/>
    <m/>
    <s v="78 Stewart St"/>
    <s v="Brunswick"/>
    <x v="3"/>
    <x v="1"/>
    <x v="8"/>
    <x v="0"/>
  </r>
  <r>
    <x v="221"/>
    <n v="480000"/>
    <x v="2"/>
    <s v="Cunninghams"/>
    <s v="Sale"/>
    <n v="3033"/>
    <n v="3"/>
    <n v="2"/>
    <n v="1"/>
    <n v="184"/>
    <n v="2012"/>
    <s v="2/64 Dinah Pde"/>
    <s v="Keilor East"/>
    <x v="8"/>
    <x v="0"/>
    <x v="8"/>
    <x v="0"/>
  </r>
  <r>
    <x v="221"/>
    <n v="515000"/>
    <x v="2"/>
    <s v="Maxwells"/>
    <s v="Auction"/>
    <n v="3039"/>
    <n v="2"/>
    <n v="1"/>
    <n v="1"/>
    <n v="1981"/>
    <n v="2006"/>
    <s v="10/40 Young St"/>
    <s v="Moonee Ponds"/>
    <x v="8"/>
    <x v="0"/>
    <x v="8"/>
    <x v="0"/>
  </r>
  <r>
    <x v="221"/>
    <n v="1001000"/>
    <x v="0"/>
    <s v="Jones and Jones"/>
    <s v="Sale"/>
    <n v="3040"/>
    <n v="2"/>
    <n v="1"/>
    <n v="2"/>
    <n v="244"/>
    <n v="1915"/>
    <s v="130 Tennyson St"/>
    <s v="Essendon"/>
    <x v="8"/>
    <x v="0"/>
    <x v="8"/>
    <x v="0"/>
  </r>
  <r>
    <x v="221"/>
    <n v="1300000"/>
    <x v="0"/>
    <s v="Flanders &amp; Fish"/>
    <s v="Sale"/>
    <n v="3040"/>
    <n v="2"/>
    <n v="1"/>
    <n v="5"/>
    <n v="528"/>
    <m/>
    <s v="25 Valencia St"/>
    <s v="Aberfeldie"/>
    <x v="8"/>
    <x v="0"/>
    <x v="8"/>
    <x v="0"/>
  </r>
  <r>
    <x v="221"/>
    <n v="905000"/>
    <x v="0"/>
    <s v="Maxwells"/>
    <s v="Sale"/>
    <n v="3031"/>
    <n v="2"/>
    <n v="2"/>
    <n v="1"/>
    <n v="138"/>
    <n v="1999"/>
    <s v="10 Altona St"/>
    <s v="Kensington"/>
    <x v="13"/>
    <x v="1"/>
    <x v="8"/>
    <x v="0"/>
  </r>
  <r>
    <x v="221"/>
    <n v="1350000"/>
    <x v="0"/>
    <s v="Cunninghams"/>
    <s v="Sale"/>
    <n v="3012"/>
    <n v="5"/>
    <n v="3"/>
    <n v="2"/>
    <n v="527"/>
    <n v="2009"/>
    <s v="4 Maple St"/>
    <s v="Maidstone"/>
    <x v="4"/>
    <x v="0"/>
    <x v="8"/>
    <x v="0"/>
  </r>
  <r>
    <x v="221"/>
    <n v="1870000"/>
    <x v="0"/>
    <s v="Metro Ladder"/>
    <s v="Sale"/>
    <n v="3013"/>
    <n v="4"/>
    <n v="1"/>
    <n v="3"/>
    <n v="766"/>
    <n v="1968"/>
    <s v="50 Tongue St"/>
    <s v="Yarraville"/>
    <x v="4"/>
    <x v="0"/>
    <x v="8"/>
    <x v="0"/>
  </r>
  <r>
    <x v="221"/>
    <n v="931000"/>
    <x v="1"/>
    <s v="Metro Ladder"/>
    <s v="Sale"/>
    <n v="3189"/>
    <n v="3"/>
    <n v="1"/>
    <n v="2"/>
    <n v="313"/>
    <m/>
    <s v="1/4 Grandview Gr"/>
    <s v="Moorabbin"/>
    <x v="7"/>
    <x v="2"/>
    <x v="8"/>
    <x v="0"/>
  </r>
  <r>
    <x v="221"/>
    <n v="1305000"/>
    <x v="0"/>
    <s v="Sanders"/>
    <s v="Sale"/>
    <n v="3015"/>
    <n v="3"/>
    <n v="1"/>
    <n v="0"/>
    <n v="357"/>
    <n v="1900"/>
    <s v="7 Effingham Rd"/>
    <s v="Newport"/>
    <x v="11"/>
    <x v="0"/>
    <x v="8"/>
    <x v="0"/>
  </r>
  <r>
    <x v="221"/>
    <n v="1380000"/>
    <x v="0"/>
    <s v="Melbourne Homes"/>
    <s v="Sale"/>
    <n v="3015"/>
    <n v="4"/>
    <n v="1"/>
    <n v="4"/>
    <n v="766"/>
    <m/>
    <s v="33 Oxford St"/>
    <s v="Newport"/>
    <x v="11"/>
    <x v="0"/>
    <x v="8"/>
    <x v="0"/>
  </r>
  <r>
    <x v="221"/>
    <n v="537000"/>
    <x v="1"/>
    <s v="Cunninghams"/>
    <s v="Sale"/>
    <n v="3185"/>
    <n v="2"/>
    <n v="1"/>
    <n v="1"/>
    <n v="0"/>
    <n v="1970"/>
    <s v="14/18 King St"/>
    <s v="Elsternwick"/>
    <x v="9"/>
    <x v="2"/>
    <x v="8"/>
    <x v="0"/>
  </r>
  <r>
    <x v="221"/>
    <n v="1365000"/>
    <x v="0"/>
    <s v="Flanders &amp; Fish"/>
    <s v="Sale"/>
    <n v="3163"/>
    <n v="3"/>
    <n v="2"/>
    <n v="2"/>
    <n v="627"/>
    <m/>
    <s v="22 Lydson St"/>
    <s v="Murrumbeena"/>
    <x v="9"/>
    <x v="2"/>
    <x v="8"/>
    <x v="0"/>
  </r>
  <r>
    <x v="221"/>
    <n v="615000"/>
    <x v="0"/>
    <s v="Metro Ladder"/>
    <s v="Sale"/>
    <n v="3072"/>
    <n v="3"/>
    <n v="1"/>
    <n v="2"/>
    <n v="493"/>
    <n v="1950"/>
    <s v="65 Albert St"/>
    <s v="Preston"/>
    <x v="10"/>
    <x v="1"/>
    <x v="8"/>
    <x v="0"/>
  </r>
  <r>
    <x v="221"/>
    <n v="660000"/>
    <x v="0"/>
    <s v="Property Barons"/>
    <s v="Auction"/>
    <n v="3073"/>
    <n v="3"/>
    <n v="1"/>
    <n v="1"/>
    <n v="754"/>
    <m/>
    <s v="23 Tovey St"/>
    <s v="Reservoir"/>
    <x v="10"/>
    <x v="1"/>
    <x v="8"/>
    <x v="0"/>
  </r>
  <r>
    <x v="221"/>
    <n v="825000"/>
    <x v="0"/>
    <s v="Property Barons"/>
    <s v="Sale"/>
    <n v="3020"/>
    <n v="3"/>
    <n v="1"/>
    <n v="0"/>
    <n v="792"/>
    <m/>
    <s v="54 Hilma St"/>
    <s v="Sunshine West"/>
    <x v="0"/>
    <x v="0"/>
    <x v="8"/>
    <x v="0"/>
  </r>
  <r>
    <x v="221"/>
    <n v="910000"/>
    <x v="0"/>
    <s v="Cunninghams"/>
    <s v="Sale"/>
    <n v="3020"/>
    <n v="3"/>
    <n v="1"/>
    <n v="1"/>
    <n v="725"/>
    <m/>
    <s v="27 Parsons St"/>
    <s v="Sunshine"/>
    <x v="0"/>
    <x v="0"/>
    <x v="8"/>
    <x v="0"/>
  </r>
  <r>
    <x v="221"/>
    <n v="440000"/>
    <x v="1"/>
    <s v="Property Barons"/>
    <s v="Auction"/>
    <n v="3081"/>
    <n v="2"/>
    <n v="1"/>
    <n v="2"/>
    <n v="281"/>
    <n v="1970"/>
    <s v="2/71 Southern Rd"/>
    <s v="Heidelberg Heights"/>
    <x v="17"/>
    <x v="3"/>
    <x v="8"/>
    <x v="0"/>
  </r>
  <r>
    <x v="221"/>
    <n v="680000"/>
    <x v="0"/>
    <s v="Flanders &amp; Fish"/>
    <s v="Sale"/>
    <n v="3081"/>
    <n v="2"/>
    <n v="1"/>
    <n v="1"/>
    <n v="605"/>
    <n v="1950"/>
    <s v="33 Shakespeare Gr"/>
    <s v="Heidelberg Heights"/>
    <x v="17"/>
    <x v="3"/>
    <x v="8"/>
    <x v="0"/>
  </r>
  <r>
    <x v="222"/>
    <n v="646000"/>
    <x v="1"/>
    <s v="Jones and Jones"/>
    <s v="Sale"/>
    <n v="3121"/>
    <n v="2"/>
    <n v="1"/>
    <n v="1"/>
    <n v="0"/>
    <n v="1993"/>
    <s v="10/200 Brighton St"/>
    <s v="Richmond"/>
    <x v="1"/>
    <x v="1"/>
    <x v="8"/>
    <x v="0"/>
  </r>
  <r>
    <x v="222"/>
    <n v="930000"/>
    <x v="2"/>
    <s v="Melbourne Homes"/>
    <s v="Sale"/>
    <n v="3068"/>
    <n v="3"/>
    <n v="2"/>
    <n v="1"/>
    <n v="124"/>
    <n v="2000"/>
    <s v="3/68 Noone St"/>
    <s v="Clifton Hill"/>
    <x v="1"/>
    <x v="1"/>
    <x v="8"/>
    <x v="0"/>
  </r>
  <r>
    <x v="222"/>
    <n v="1890000"/>
    <x v="0"/>
    <s v="Cunninghams"/>
    <s v="Sale"/>
    <n v="3125"/>
    <n v="4"/>
    <n v="2"/>
    <n v="2"/>
    <n v="1145"/>
    <n v="1960"/>
    <s v="35 McCubbin St"/>
    <s v="Burwood"/>
    <x v="2"/>
    <x v="2"/>
    <x v="8"/>
    <x v="0"/>
  </r>
  <r>
    <x v="222"/>
    <n v="480000"/>
    <x v="1"/>
    <s v="Metro Ladder"/>
    <s v="Sale"/>
    <n v="3141"/>
    <n v="1"/>
    <n v="1"/>
    <n v="1"/>
    <n v="0"/>
    <n v="2000"/>
    <s v="308/700 Chapel St"/>
    <s v="South Yarra"/>
    <x v="12"/>
    <x v="2"/>
    <x v="8"/>
    <x v="0"/>
  </r>
  <r>
    <x v="222"/>
    <n v="461000"/>
    <x v="1"/>
    <s v="Best Bricks"/>
    <s v="Auction"/>
    <n v="3182"/>
    <n v="1"/>
    <n v="1"/>
    <n v="1"/>
    <n v="0"/>
    <m/>
    <s v="13/62 Wellington St"/>
    <s v="St Kilda"/>
    <x v="5"/>
    <x v="2"/>
    <x v="8"/>
    <x v="0"/>
  </r>
  <r>
    <x v="222"/>
    <n v="1753000"/>
    <x v="0"/>
    <s v="Cunninghams"/>
    <s v="Sale"/>
    <n v="3207"/>
    <n v="3"/>
    <n v="2"/>
    <n v="1"/>
    <n v="225"/>
    <n v="1910"/>
    <s v="75 Swallow St"/>
    <s v="Port Melbourne"/>
    <x v="5"/>
    <x v="2"/>
    <x v="8"/>
    <x v="0"/>
  </r>
  <r>
    <x v="222"/>
    <n v="793000"/>
    <x v="0"/>
    <s v="Cunninghams"/>
    <s v="Sale"/>
    <n v="3046"/>
    <n v="3"/>
    <n v="1"/>
    <n v="2"/>
    <n v="780"/>
    <n v="1960"/>
    <s v="24 Sadie St"/>
    <s v="Glenroy"/>
    <x v="3"/>
    <x v="1"/>
    <x v="8"/>
    <x v="0"/>
  </r>
  <r>
    <x v="222"/>
    <n v="1000000"/>
    <x v="0"/>
    <s v="Cunninghams"/>
    <s v="Sale"/>
    <n v="3058"/>
    <n v="3"/>
    <n v="1"/>
    <n v="1"/>
    <n v="431"/>
    <n v="1970"/>
    <s v="4 Miller St"/>
    <s v="Coburg"/>
    <x v="3"/>
    <x v="1"/>
    <x v="8"/>
    <x v="0"/>
  </r>
  <r>
    <x v="222"/>
    <n v="490000"/>
    <x v="1"/>
    <s v="Metro Ladder"/>
    <s v="Sale"/>
    <n v="3042"/>
    <n v="2"/>
    <n v="1"/>
    <n v="1"/>
    <n v="142"/>
    <m/>
    <s v="7/93 Hoffmans Rd"/>
    <s v="Niddrie"/>
    <x v="8"/>
    <x v="0"/>
    <x v="8"/>
    <x v="0"/>
  </r>
  <r>
    <x v="222"/>
    <n v="660000"/>
    <x v="2"/>
    <s v="Property Barons"/>
    <s v="Auction"/>
    <n v="3033"/>
    <n v="3"/>
    <n v="2"/>
    <n v="1"/>
    <n v="265"/>
    <m/>
    <s v="92A Brees Rd"/>
    <s v="Keilor East"/>
    <x v="8"/>
    <x v="0"/>
    <x v="8"/>
    <x v="0"/>
  </r>
  <r>
    <x v="222"/>
    <n v="420000"/>
    <x v="1"/>
    <s v="Jones and Jones"/>
    <s v="Auction"/>
    <n v="3166"/>
    <n v="2"/>
    <n v="1"/>
    <n v="1"/>
    <n v="0"/>
    <n v="2010"/>
    <s v="105/175 Kangaroo Rd"/>
    <s v="Hughesdale"/>
    <x v="6"/>
    <x v="2"/>
    <x v="8"/>
    <x v="0"/>
  </r>
  <r>
    <x v="222"/>
    <n v="1350000"/>
    <x v="0"/>
    <s v="Metro Ladder"/>
    <s v="Sale"/>
    <n v="3207"/>
    <n v="3"/>
    <n v="1"/>
    <n v="1"/>
    <n v="114"/>
    <n v="1990"/>
    <s v="215 Princes St"/>
    <s v="Port Melbourne"/>
    <x v="13"/>
    <x v="2"/>
    <x v="8"/>
    <x v="0"/>
  </r>
  <r>
    <x v="222"/>
    <n v="2200000"/>
    <x v="0"/>
    <s v="Melbourne Homes"/>
    <s v="Sale"/>
    <n v="3052"/>
    <n v="2"/>
    <n v="2"/>
    <n v="1"/>
    <n v="190"/>
    <n v="1875"/>
    <s v="152 Park Dr"/>
    <s v="Parkville"/>
    <x v="13"/>
    <x v="1"/>
    <x v="8"/>
    <x v="0"/>
  </r>
  <r>
    <x v="222"/>
    <n v="1400000"/>
    <x v="0"/>
    <s v="Property Barons"/>
    <s v="Sale"/>
    <n v="3105"/>
    <n v="3"/>
    <n v="1"/>
    <n v="3"/>
    <n v="770"/>
    <m/>
    <s v="11 Carrathool St"/>
    <s v="Bulleen"/>
    <x v="16"/>
    <x v="3"/>
    <x v="8"/>
    <x v="0"/>
  </r>
  <r>
    <x v="222"/>
    <n v="1410000"/>
    <x v="0"/>
    <s v="Metro Ladder"/>
    <s v="Auction"/>
    <n v="3016"/>
    <n v="5"/>
    <n v="2"/>
    <n v="2"/>
    <n v="195"/>
    <m/>
    <s v="164 Coogee La"/>
    <s v="Williamstown"/>
    <x v="11"/>
    <x v="0"/>
    <x v="8"/>
    <x v="0"/>
  </r>
  <r>
    <x v="222"/>
    <n v="1450000"/>
    <x v="0"/>
    <s v="Cunninghams"/>
    <s v="Sale"/>
    <n v="3185"/>
    <n v="3"/>
    <n v="1"/>
    <n v="2"/>
    <n v="351"/>
    <n v="1915"/>
    <s v="31 Prentice St"/>
    <s v="Elsternwick"/>
    <x v="9"/>
    <x v="2"/>
    <x v="8"/>
    <x v="0"/>
  </r>
  <r>
    <x v="222"/>
    <n v="1651000"/>
    <x v="0"/>
    <s v="Cunninghams"/>
    <s v="Sale"/>
    <n v="3104"/>
    <n v="3"/>
    <n v="1"/>
    <n v="2"/>
    <n v="657"/>
    <n v="1960"/>
    <s v="11 Milfay Ct"/>
    <s v="Balwyn North"/>
    <x v="14"/>
    <x v="2"/>
    <x v="8"/>
    <x v="0"/>
  </r>
  <r>
    <x v="222"/>
    <n v="3180000"/>
    <x v="0"/>
    <s v="Flanders &amp; Fish"/>
    <s v="Sale"/>
    <n v="3103"/>
    <n v="4"/>
    <n v="3"/>
    <n v="4"/>
    <n v="1148"/>
    <m/>
    <s v="18 Fitzgerald St"/>
    <s v="Balwyn"/>
    <x v="14"/>
    <x v="2"/>
    <x v="8"/>
    <x v="0"/>
  </r>
  <r>
    <x v="223"/>
    <n v="1260000"/>
    <x v="0"/>
    <s v="Flanders &amp; Fish"/>
    <s v="Sale"/>
    <n v="3066"/>
    <n v="2"/>
    <n v="1"/>
    <n v="2"/>
    <n v="116"/>
    <m/>
    <s v="18 Derby St"/>
    <s v="Collingwood"/>
    <x v="1"/>
    <x v="1"/>
    <x v="8"/>
    <x v="0"/>
  </r>
  <r>
    <x v="223"/>
    <n v="1820000"/>
    <x v="0"/>
    <s v="Jones and Jones"/>
    <s v="Sale"/>
    <n v="3121"/>
    <n v="3"/>
    <n v="1"/>
    <n v="1"/>
    <n v="410"/>
    <n v="1900"/>
    <s v="48 Rooney St"/>
    <s v="Richmond"/>
    <x v="1"/>
    <x v="1"/>
    <x v="8"/>
    <x v="0"/>
  </r>
  <r>
    <x v="223"/>
    <n v="540000"/>
    <x v="1"/>
    <s v="Metro Ladder"/>
    <s v="Sale"/>
    <n v="3127"/>
    <n v="2"/>
    <n v="1"/>
    <n v="1"/>
    <n v="0"/>
    <n v="1960"/>
    <s v="6/41 Zetland Rd"/>
    <s v="Mont Albert"/>
    <x v="2"/>
    <x v="3"/>
    <x v="8"/>
    <x v="0"/>
  </r>
  <r>
    <x v="223"/>
    <n v="400000"/>
    <x v="1"/>
    <s v="Metro Ladder"/>
    <s v="Auction"/>
    <n v="3143"/>
    <n v="1"/>
    <n v="1"/>
    <n v="1"/>
    <n v="0"/>
    <m/>
    <s v="1/2 Armadale St"/>
    <s v="Armadale"/>
    <x v="12"/>
    <x v="2"/>
    <x v="8"/>
    <x v="0"/>
  </r>
  <r>
    <x v="223"/>
    <n v="1205000"/>
    <x v="2"/>
    <s v="Jones and Jones"/>
    <s v="Sale"/>
    <n v="3143"/>
    <n v="3"/>
    <n v="2"/>
    <n v="2"/>
    <n v="101"/>
    <n v="2000"/>
    <s v="4/769 High St"/>
    <s v="Armadale"/>
    <x v="12"/>
    <x v="2"/>
    <x v="8"/>
    <x v="0"/>
  </r>
  <r>
    <x v="223"/>
    <n v="525000"/>
    <x v="1"/>
    <s v="Melbourne Homes"/>
    <s v="Sale"/>
    <n v="3184"/>
    <n v="2"/>
    <n v="1"/>
    <n v="1"/>
    <n v="553"/>
    <n v="1960"/>
    <s v="6/217 Brighton Rd"/>
    <s v="Elwood"/>
    <x v="5"/>
    <x v="2"/>
    <x v="8"/>
    <x v="0"/>
  </r>
  <r>
    <x v="223"/>
    <n v="730000"/>
    <x v="1"/>
    <s v="Flanders &amp; Fish"/>
    <s v="Auction"/>
    <n v="3207"/>
    <n v="2"/>
    <n v="1"/>
    <n v="1"/>
    <n v="0"/>
    <m/>
    <s v="205/50 Dow St"/>
    <s v="Port Melbourne"/>
    <x v="5"/>
    <x v="2"/>
    <x v="8"/>
    <x v="0"/>
  </r>
  <r>
    <x v="223"/>
    <n v="2575000"/>
    <x v="0"/>
    <s v="Sanders"/>
    <s v="Sale"/>
    <n v="3206"/>
    <n v="3"/>
    <n v="2"/>
    <n v="1"/>
    <n v="228"/>
    <m/>
    <s v="70 Barrett St"/>
    <s v="Albert Park"/>
    <x v="5"/>
    <x v="2"/>
    <x v="8"/>
    <x v="0"/>
  </r>
  <r>
    <x v="223"/>
    <n v="1050000"/>
    <x v="0"/>
    <s v="Jones and Jones"/>
    <s v="Auction"/>
    <n v="3058"/>
    <n v="4"/>
    <n v="3"/>
    <n v="2"/>
    <n v="501"/>
    <n v="2016"/>
    <s v="19A Tilley St"/>
    <s v="Coburg North"/>
    <x v="3"/>
    <x v="1"/>
    <x v="8"/>
    <x v="0"/>
  </r>
  <r>
    <x v="223"/>
    <n v="325000"/>
    <x v="1"/>
    <s v="Metro Ladder"/>
    <s v="Sale"/>
    <n v="3040"/>
    <n v="1"/>
    <n v="1"/>
    <n v="1"/>
    <n v="0"/>
    <n v="1975"/>
    <s v="3/25 Wright St"/>
    <s v="Essendon"/>
    <x v="8"/>
    <x v="0"/>
    <x v="8"/>
    <x v="0"/>
  </r>
  <r>
    <x v="223"/>
    <n v="348000"/>
    <x v="1"/>
    <s v="Cunninghams"/>
    <s v="Sale"/>
    <n v="3039"/>
    <n v="2"/>
    <n v="1"/>
    <n v="1"/>
    <n v="0"/>
    <n v="2007"/>
    <s v="5/40 Young St"/>
    <s v="Moonee Ponds"/>
    <x v="8"/>
    <x v="0"/>
    <x v="8"/>
    <x v="0"/>
  </r>
  <r>
    <x v="223"/>
    <n v="1500000"/>
    <x v="0"/>
    <s v="Jones and Jones"/>
    <s v="Sale"/>
    <n v="3147"/>
    <n v="4"/>
    <n v="2"/>
    <n v="1"/>
    <n v="593"/>
    <n v="1930"/>
    <s v="3 Harold St"/>
    <s v="Ashwood"/>
    <x v="6"/>
    <x v="2"/>
    <x v="8"/>
    <x v="0"/>
  </r>
  <r>
    <x v="223"/>
    <n v="1101000"/>
    <x v="0"/>
    <s v="Maxwells"/>
    <s v="Sale"/>
    <n v="3207"/>
    <n v="2"/>
    <n v="1"/>
    <n v="0"/>
    <n v="152"/>
    <n v="1910"/>
    <s v="243 Graham St"/>
    <s v="Port Melbourne"/>
    <x v="13"/>
    <x v="2"/>
    <x v="8"/>
    <x v="0"/>
  </r>
  <r>
    <x v="223"/>
    <n v="1403000"/>
    <x v="1"/>
    <s v="Cunninghams"/>
    <s v="Sale"/>
    <n v="3052"/>
    <n v="3"/>
    <n v="2"/>
    <n v="2"/>
    <n v="2401"/>
    <n v="1980"/>
    <s v="28/238 The Avenue"/>
    <s v="Parkville"/>
    <x v="13"/>
    <x v="1"/>
    <x v="8"/>
    <x v="0"/>
  </r>
  <r>
    <x v="223"/>
    <n v="750000"/>
    <x v="0"/>
    <s v="Jones and Jones"/>
    <s v="Auction"/>
    <n v="3012"/>
    <n v="1"/>
    <n v="1"/>
    <n v="0"/>
    <n v="272"/>
    <m/>
    <s v="88 Chirnside St"/>
    <s v="Kingsville"/>
    <x v="4"/>
    <x v="0"/>
    <x v="8"/>
    <x v="0"/>
  </r>
  <r>
    <x v="223"/>
    <n v="1815000"/>
    <x v="0"/>
    <s v="Jones and Jones"/>
    <s v="Sale"/>
    <n v="3013"/>
    <n v="5"/>
    <n v="2"/>
    <n v="2"/>
    <n v="644"/>
    <n v="1890"/>
    <s v="47 Bayview Rd"/>
    <s v="Yarraville"/>
    <x v="4"/>
    <x v="0"/>
    <x v="8"/>
    <x v="0"/>
  </r>
  <r>
    <x v="223"/>
    <n v="1390000"/>
    <x v="0"/>
    <s v="Cunninghams"/>
    <s v="Auction"/>
    <n v="3185"/>
    <n v="3"/>
    <n v="1"/>
    <n v="2"/>
    <n v="463"/>
    <m/>
    <s v="5 Baxter St"/>
    <s v="Elsternwick"/>
    <x v="9"/>
    <x v="2"/>
    <x v="8"/>
    <x v="0"/>
  </r>
  <r>
    <x v="223"/>
    <n v="765000"/>
    <x v="0"/>
    <s v="Cunninghams"/>
    <s v="Sale"/>
    <n v="3073"/>
    <n v="3"/>
    <n v="1"/>
    <n v="2"/>
    <n v="551"/>
    <m/>
    <s v="16 North Rd"/>
    <s v="Reservoir"/>
    <x v="10"/>
    <x v="1"/>
    <x v="8"/>
    <x v="0"/>
  </r>
  <r>
    <x v="223"/>
    <n v="760000"/>
    <x v="1"/>
    <s v="Property Barons"/>
    <s v="Sale"/>
    <n v="3127"/>
    <n v="2"/>
    <n v="1"/>
    <n v="1"/>
    <n v="681"/>
    <n v="1968"/>
    <s v="1/21 Wharton St"/>
    <s v="Surrey Hills"/>
    <x v="14"/>
    <x v="2"/>
    <x v="8"/>
    <x v="0"/>
  </r>
  <r>
    <x v="223"/>
    <n v="1830000"/>
    <x v="0"/>
    <s v="Cunninghams"/>
    <s v="Auction"/>
    <n v="3102"/>
    <n v="4"/>
    <n v="2"/>
    <n v="3"/>
    <n v="596"/>
    <n v="1930"/>
    <s v="7 Violet Gr"/>
    <s v="Kew East"/>
    <x v="14"/>
    <x v="2"/>
    <x v="8"/>
    <x v="0"/>
  </r>
  <r>
    <x v="223"/>
    <n v="582000"/>
    <x v="0"/>
    <s v="Maxwells"/>
    <s v="Sale"/>
    <n v="3087"/>
    <n v="3"/>
    <n v="1"/>
    <n v="0"/>
    <n v="302"/>
    <n v="1950"/>
    <s v="1/42 Wattle Dr"/>
    <s v="Watsonia"/>
    <x v="17"/>
    <x v="1"/>
    <x v="8"/>
    <x v="0"/>
  </r>
  <r>
    <x v="224"/>
    <n v="500000"/>
    <x v="1"/>
    <s v="Jones and Jones"/>
    <s v="Auction"/>
    <n v="3121"/>
    <n v="1"/>
    <n v="1"/>
    <n v="1"/>
    <n v="0"/>
    <n v="2013"/>
    <s v="315/6 Lord St"/>
    <s v="Richmond"/>
    <x v="1"/>
    <x v="1"/>
    <x v="8"/>
    <x v="0"/>
  </r>
  <r>
    <x v="224"/>
    <n v="700000"/>
    <x v="1"/>
    <s v="Jones and Jones"/>
    <s v="Auction"/>
    <n v="3067"/>
    <n v="2"/>
    <n v="2"/>
    <n v="1"/>
    <n v="0"/>
    <m/>
    <s v="411/8 Grosvenor St"/>
    <s v="Abbotsford"/>
    <x v="1"/>
    <x v="1"/>
    <x v="8"/>
    <x v="0"/>
  </r>
  <r>
    <x v="224"/>
    <n v="1521000"/>
    <x v="0"/>
    <s v="Cunninghams"/>
    <s v="Sale"/>
    <n v="3125"/>
    <n v="3"/>
    <n v="2"/>
    <n v="2"/>
    <n v="660"/>
    <m/>
    <s v="24 Wallace Rd"/>
    <s v="Burwood"/>
    <x v="2"/>
    <x v="2"/>
    <x v="8"/>
    <x v="0"/>
  </r>
  <r>
    <x v="224"/>
    <n v="700000"/>
    <x v="1"/>
    <s v="Melbourne Homes"/>
    <s v="Auction"/>
    <n v="3144"/>
    <n v="2"/>
    <n v="1"/>
    <n v="2"/>
    <n v="0"/>
    <n v="1998"/>
    <s v="3/3 Irving St"/>
    <s v="Malvern"/>
    <x v="12"/>
    <x v="2"/>
    <x v="8"/>
    <x v="0"/>
  </r>
  <r>
    <x v="224"/>
    <n v="434500"/>
    <x v="2"/>
    <s v="Cunninghams"/>
    <s v="Sale"/>
    <n v="3046"/>
    <n v="2"/>
    <n v="1"/>
    <n v="1"/>
    <n v="125"/>
    <n v="1975"/>
    <s v="3/4 Murrell St"/>
    <s v="Glenroy"/>
    <x v="3"/>
    <x v="1"/>
    <x v="8"/>
    <x v="0"/>
  </r>
  <r>
    <x v="224"/>
    <n v="580000"/>
    <x v="0"/>
    <s v="Property Barons"/>
    <s v="Sale"/>
    <n v="3046"/>
    <n v="3"/>
    <n v="1"/>
    <n v="2"/>
    <n v="650"/>
    <n v="1960"/>
    <s v="48 Everard St"/>
    <s v="Glenroy"/>
    <x v="3"/>
    <x v="1"/>
    <x v="8"/>
    <x v="0"/>
  </r>
  <r>
    <x v="224"/>
    <n v="726335"/>
    <x v="0"/>
    <s v="Cunninghams"/>
    <s v="Sale"/>
    <n v="3046"/>
    <n v="2"/>
    <n v="1"/>
    <n v="2"/>
    <n v="590"/>
    <m/>
    <s v="4 Glenroy Rd"/>
    <s v="Glenroy"/>
    <x v="3"/>
    <x v="1"/>
    <x v="8"/>
    <x v="0"/>
  </r>
  <r>
    <x v="224"/>
    <n v="580000"/>
    <x v="1"/>
    <s v="Flanders &amp; Fish"/>
    <s v="Sale"/>
    <n v="3033"/>
    <n v="3"/>
    <n v="2"/>
    <n v="2"/>
    <n v="112"/>
    <n v="2013"/>
    <s v="17/24 Craig St"/>
    <s v="Keilor East"/>
    <x v="8"/>
    <x v="0"/>
    <x v="8"/>
    <x v="0"/>
  </r>
  <r>
    <x v="224"/>
    <n v="375500"/>
    <x v="1"/>
    <s v="Flanders &amp; Fish"/>
    <s v="Sale"/>
    <n v="3166"/>
    <n v="2"/>
    <n v="1"/>
    <n v="1"/>
    <n v="0"/>
    <n v="1970"/>
    <s v="6/2 Paddington Rd"/>
    <s v="Hughesdale"/>
    <x v="6"/>
    <x v="2"/>
    <x v="8"/>
    <x v="0"/>
  </r>
  <r>
    <x v="224"/>
    <n v="1240000"/>
    <x v="0"/>
    <s v="Metro Ladder"/>
    <s v="Sale"/>
    <n v="3147"/>
    <n v="4"/>
    <n v="2"/>
    <n v="2"/>
    <n v="766"/>
    <n v="1950"/>
    <s v="17 Parkhill Dr"/>
    <s v="Ashwood"/>
    <x v="6"/>
    <x v="2"/>
    <x v="8"/>
    <x v="0"/>
  </r>
  <r>
    <x v="224"/>
    <n v="630000"/>
    <x v="0"/>
    <s v="Maxwells"/>
    <s v="Auction"/>
    <n v="3013"/>
    <n v="2"/>
    <n v="1"/>
    <n v="1"/>
    <n v="148"/>
    <n v="2003"/>
    <s v="2/8 Hughes St"/>
    <s v="Yarraville"/>
    <x v="4"/>
    <x v="0"/>
    <x v="8"/>
    <x v="0"/>
  </r>
  <r>
    <x v="224"/>
    <n v="990000"/>
    <x v="0"/>
    <s v="Cunninghams"/>
    <s v="Sale"/>
    <n v="3032"/>
    <n v="5"/>
    <n v="2"/>
    <n v="2"/>
    <n v="433"/>
    <m/>
    <s v="11 Cedar Dr"/>
    <s v="Maribyrnong"/>
    <x v="4"/>
    <x v="0"/>
    <x v="8"/>
    <x v="0"/>
  </r>
  <r>
    <x v="224"/>
    <n v="1155000"/>
    <x v="0"/>
    <s v="Flanders &amp; Fish"/>
    <s v="Sale"/>
    <n v="3011"/>
    <n v="3"/>
    <n v="1"/>
    <n v="3"/>
    <n v="585"/>
    <n v="1950"/>
    <s v="32 Commercial Rd"/>
    <s v="Footscray"/>
    <x v="4"/>
    <x v="0"/>
    <x v="8"/>
    <x v="0"/>
  </r>
  <r>
    <x v="224"/>
    <n v="1287000"/>
    <x v="0"/>
    <s v="Metro Ladder"/>
    <s v="Sale"/>
    <n v="3013"/>
    <n v="5"/>
    <n v="2"/>
    <n v="2"/>
    <n v="488"/>
    <n v="1930"/>
    <s v="10 Tuppen St"/>
    <s v="Yarraville"/>
    <x v="4"/>
    <x v="0"/>
    <x v="8"/>
    <x v="0"/>
  </r>
  <r>
    <x v="224"/>
    <n v="1250000"/>
    <x v="0"/>
    <s v="Property Barons"/>
    <s v="Auction"/>
    <n v="3108"/>
    <n v="4"/>
    <n v="2"/>
    <n v="2"/>
    <n v="780"/>
    <m/>
    <s v="4 Colston Cl"/>
    <s v="Doncaster"/>
    <x v="16"/>
    <x v="3"/>
    <x v="8"/>
    <x v="0"/>
  </r>
  <r>
    <x v="224"/>
    <n v="850000"/>
    <x v="0"/>
    <s v="Zimmerman"/>
    <s v="Auction"/>
    <n v="3015"/>
    <n v="4"/>
    <n v="2"/>
    <n v="0"/>
    <n v="389"/>
    <n v="1990"/>
    <s v="59 Hope St"/>
    <s v="Spotswood"/>
    <x v="11"/>
    <x v="0"/>
    <x v="8"/>
    <x v="0"/>
  </r>
  <r>
    <x v="224"/>
    <n v="820000"/>
    <x v="2"/>
    <s v="Best Bricks"/>
    <s v="Auction"/>
    <n v="3185"/>
    <n v="3"/>
    <n v="2"/>
    <n v="2"/>
    <n v="108"/>
    <n v="2002"/>
    <s v="11/39 Horne St"/>
    <s v="Elsternwick"/>
    <x v="9"/>
    <x v="2"/>
    <x v="8"/>
    <x v="0"/>
  </r>
  <r>
    <x v="224"/>
    <n v="900000"/>
    <x v="0"/>
    <s v="Metro Ladder"/>
    <s v="Sale"/>
    <n v="3070"/>
    <n v="2"/>
    <n v="1"/>
    <n v="0"/>
    <n v="367"/>
    <m/>
    <s v="156 Separation St"/>
    <s v="Northcote"/>
    <x v="10"/>
    <x v="1"/>
    <x v="8"/>
    <x v="0"/>
  </r>
  <r>
    <x v="224"/>
    <n v="545000"/>
    <x v="1"/>
    <s v="Property Barons"/>
    <s v="Sale"/>
    <n v="3020"/>
    <n v="3"/>
    <n v="2"/>
    <n v="1"/>
    <n v="240"/>
    <n v="2011"/>
    <s v="2/10 Carter St"/>
    <s v="Sunshine West"/>
    <x v="0"/>
    <x v="0"/>
    <x v="8"/>
    <x v="0"/>
  </r>
  <r>
    <x v="224"/>
    <n v="560000"/>
    <x v="0"/>
    <s v="Property Barons"/>
    <s v="Sale"/>
    <n v="3020"/>
    <n v="3"/>
    <n v="1"/>
    <n v="3"/>
    <n v="582"/>
    <n v="1970"/>
    <s v="147 Hilma St"/>
    <s v="Sunshine West"/>
    <x v="0"/>
    <x v="0"/>
    <x v="8"/>
    <x v="0"/>
  </r>
  <r>
    <x v="224"/>
    <n v="435000"/>
    <x v="1"/>
    <s v="SJ"/>
    <s v="Auction"/>
    <n v="3124"/>
    <n v="2"/>
    <n v="1"/>
    <n v="1"/>
    <n v="896"/>
    <n v="1960"/>
    <s v="3/220 Warrigal Rd"/>
    <s v="Camberwell"/>
    <x v="14"/>
    <x v="2"/>
    <x v="8"/>
    <x v="0"/>
  </r>
  <r>
    <x v="224"/>
    <n v="1275000"/>
    <x v="0"/>
    <s v="Jones and Jones"/>
    <s v="Sale"/>
    <n v="3101"/>
    <n v="2"/>
    <n v="1"/>
    <n v="0"/>
    <n v="381"/>
    <m/>
    <s v="34 Cobden St"/>
    <s v="Kew"/>
    <x v="14"/>
    <x v="2"/>
    <x v="8"/>
    <x v="0"/>
  </r>
  <r>
    <x v="224"/>
    <n v="1750000"/>
    <x v="0"/>
    <s v="Jones and Jones"/>
    <s v="Auction"/>
    <n v="3104"/>
    <n v="5"/>
    <n v="3"/>
    <n v="2"/>
    <n v="705"/>
    <n v="2013"/>
    <s v="108 Bulleen Rd"/>
    <s v="Balwyn North"/>
    <x v="14"/>
    <x v="2"/>
    <x v="8"/>
    <x v="0"/>
  </r>
  <r>
    <x v="224"/>
    <n v="1818000"/>
    <x v="0"/>
    <s v="Flanders &amp; Fish"/>
    <s v="Sale"/>
    <n v="3104"/>
    <n v="3"/>
    <n v="1"/>
    <n v="1"/>
    <n v="722"/>
    <n v="1930"/>
    <s v="54 Sutton St"/>
    <s v="Balwyn North"/>
    <x v="14"/>
    <x v="2"/>
    <x v="8"/>
    <x v="0"/>
  </r>
  <r>
    <x v="224"/>
    <n v="2352500"/>
    <x v="0"/>
    <s v="Cunninghams"/>
    <s v="Auction"/>
    <n v="3146"/>
    <n v="5"/>
    <n v="3"/>
    <n v="2"/>
    <n v="642"/>
    <n v="1930"/>
    <s v="3 Florence St"/>
    <s v="Glen Iris"/>
    <x v="14"/>
    <x v="2"/>
    <x v="8"/>
    <x v="0"/>
  </r>
  <r>
    <x v="224"/>
    <n v="2800000"/>
    <x v="0"/>
    <s v="Zimmerman"/>
    <s v="Auction"/>
    <n v="3186"/>
    <n v="4"/>
    <n v="3"/>
    <n v="3"/>
    <n v="596"/>
    <m/>
    <s v="297 New St"/>
    <s v="Brighton"/>
    <x v="15"/>
    <x v="2"/>
    <x v="8"/>
    <x v="0"/>
  </r>
  <r>
    <x v="224"/>
    <n v="2980000"/>
    <x v="0"/>
    <s v="Metro Ladder"/>
    <s v="Sale"/>
    <n v="3188"/>
    <n v="5"/>
    <n v="3"/>
    <n v="2"/>
    <n v="694"/>
    <n v="2011"/>
    <s v="107 Willis St"/>
    <s v="Hampton"/>
    <x v="15"/>
    <x v="2"/>
    <x v="8"/>
    <x v="0"/>
  </r>
  <r>
    <x v="225"/>
    <n v="1400000"/>
    <x v="0"/>
    <s v="Metro Ladder"/>
    <s v="Auction"/>
    <n v="3121"/>
    <n v="3"/>
    <n v="1"/>
    <n v="2"/>
    <n v="0"/>
    <m/>
    <s v="3 Longfield St"/>
    <s v="Richmond"/>
    <x v="1"/>
    <x v="1"/>
    <x v="8"/>
    <x v="0"/>
  </r>
  <r>
    <x v="225"/>
    <n v="2180000"/>
    <x v="0"/>
    <s v="Flanders &amp; Fish"/>
    <s v="Auction"/>
    <n v="3121"/>
    <n v="3"/>
    <n v="2"/>
    <n v="2"/>
    <n v="345"/>
    <m/>
    <s v="29 Bowen St"/>
    <s v="Richmond"/>
    <x v="1"/>
    <x v="1"/>
    <x v="8"/>
    <x v="0"/>
  </r>
  <r>
    <x v="225"/>
    <n v="411000"/>
    <x v="1"/>
    <s v="Metro Ladder"/>
    <s v="Sale"/>
    <n v="3141"/>
    <n v="1"/>
    <n v="1"/>
    <n v="1"/>
    <n v="1369"/>
    <m/>
    <s v="9/372 Toorak Rd"/>
    <s v="South Yarra"/>
    <x v="12"/>
    <x v="2"/>
    <x v="8"/>
    <x v="0"/>
  </r>
  <r>
    <x v="225"/>
    <n v="955000"/>
    <x v="1"/>
    <s v="Melbourne Homes"/>
    <s v="Auction"/>
    <n v="3141"/>
    <n v="1"/>
    <n v="1"/>
    <n v="1"/>
    <n v="0"/>
    <m/>
    <s v="8/44 Murphy St"/>
    <s v="South Yarra"/>
    <x v="12"/>
    <x v="2"/>
    <x v="8"/>
    <x v="0"/>
  </r>
  <r>
    <x v="225"/>
    <n v="1101000"/>
    <x v="2"/>
    <s v="Jones and Jones"/>
    <s v="Sale"/>
    <n v="3143"/>
    <n v="3"/>
    <n v="1"/>
    <n v="2"/>
    <n v="103"/>
    <n v="2000"/>
    <s v="3/769 High St"/>
    <s v="Armadale"/>
    <x v="12"/>
    <x v="2"/>
    <x v="8"/>
    <x v="0"/>
  </r>
  <r>
    <x v="225"/>
    <n v="706000"/>
    <x v="0"/>
    <s v="Cunninghams"/>
    <s v="Auction"/>
    <n v="3046"/>
    <n v="3"/>
    <n v="1"/>
    <n v="0"/>
    <n v="715"/>
    <n v="1960"/>
    <s v="44 Devereaux St"/>
    <s v="Oak Park"/>
    <x v="3"/>
    <x v="1"/>
    <x v="8"/>
    <x v="0"/>
  </r>
  <r>
    <x v="225"/>
    <n v="770000"/>
    <x v="0"/>
    <s v="Cunninghams"/>
    <s v="Sale"/>
    <n v="3056"/>
    <n v="2"/>
    <n v="1"/>
    <n v="0"/>
    <n v="152"/>
    <n v="1910"/>
    <s v="157 Albion St"/>
    <s v="Brunswick"/>
    <x v="3"/>
    <x v="1"/>
    <x v="8"/>
    <x v="0"/>
  </r>
  <r>
    <x v="225"/>
    <n v="860000"/>
    <x v="0"/>
    <s v="Jones and Jones"/>
    <s v="Auction"/>
    <n v="3056"/>
    <n v="2"/>
    <n v="1"/>
    <n v="1"/>
    <n v="298"/>
    <n v="1910"/>
    <s v="105 Dawson St"/>
    <s v="Brunswick"/>
    <x v="3"/>
    <x v="1"/>
    <x v="8"/>
    <x v="0"/>
  </r>
  <r>
    <x v="225"/>
    <n v="365000"/>
    <x v="1"/>
    <s v="Flanders &amp; Fish"/>
    <s v="Auction"/>
    <n v="3031"/>
    <n v="2"/>
    <n v="1"/>
    <n v="1"/>
    <n v="0"/>
    <n v="1970"/>
    <s v="3/39 Dover St"/>
    <s v="Flemington"/>
    <x v="8"/>
    <x v="1"/>
    <x v="8"/>
    <x v="0"/>
  </r>
  <r>
    <x v="225"/>
    <n v="1300000"/>
    <x v="0"/>
    <s v="Cunninghams"/>
    <s v="Auction"/>
    <n v="3040"/>
    <n v="7"/>
    <n v="2"/>
    <n v="2"/>
    <n v="614"/>
    <n v="1970"/>
    <s v="6 Sapphire St"/>
    <s v="Essendon West"/>
    <x v="8"/>
    <x v="0"/>
    <x v="8"/>
    <x v="0"/>
  </r>
  <r>
    <x v="225"/>
    <n v="1255000"/>
    <x v="0"/>
    <s v="Jones and Jones"/>
    <s v="Sale"/>
    <n v="3125"/>
    <n v="4"/>
    <n v="2"/>
    <n v="2"/>
    <n v="438"/>
    <n v="2005"/>
    <s v="33 Brockhoff Dr"/>
    <s v="Burwood"/>
    <x v="6"/>
    <x v="2"/>
    <x v="8"/>
    <x v="0"/>
  </r>
  <r>
    <x v="225"/>
    <n v="832000"/>
    <x v="1"/>
    <s v="Melbourne Homes"/>
    <s v="Sale"/>
    <n v="3141"/>
    <n v="2"/>
    <n v="1"/>
    <n v="1"/>
    <n v="0"/>
    <n v="1960"/>
    <s v="6/210 Domain Rd"/>
    <s v="South Yarra"/>
    <x v="13"/>
    <x v="2"/>
    <x v="8"/>
    <x v="0"/>
  </r>
  <r>
    <x v="225"/>
    <n v="1266000"/>
    <x v="0"/>
    <s v="Jones and Jones"/>
    <s v="Sale"/>
    <n v="3051"/>
    <n v="2"/>
    <n v="1"/>
    <n v="0"/>
    <n v="161"/>
    <n v="1960"/>
    <s v="674 Victoria St"/>
    <s v="North Melbourne"/>
    <x v="13"/>
    <x v="1"/>
    <x v="8"/>
    <x v="0"/>
  </r>
  <r>
    <x v="225"/>
    <n v="1520000"/>
    <x v="0"/>
    <s v="Maxwells"/>
    <s v="Auction"/>
    <n v="3013"/>
    <n v="4"/>
    <n v="2"/>
    <n v="0"/>
    <n v="261"/>
    <n v="1910"/>
    <s v="4 Regent St"/>
    <s v="Yarraville"/>
    <x v="4"/>
    <x v="0"/>
    <x v="8"/>
    <x v="0"/>
  </r>
  <r>
    <x v="225"/>
    <n v="1220000"/>
    <x v="0"/>
    <s v="Jones and Jones"/>
    <s v="Auction"/>
    <n v="3107"/>
    <n v="3"/>
    <n v="1"/>
    <n v="2"/>
    <n v="720"/>
    <n v="1960"/>
    <s v="4 Caroline Dr"/>
    <s v="Templestowe Lower"/>
    <x v="16"/>
    <x v="3"/>
    <x v="8"/>
    <x v="0"/>
  </r>
  <r>
    <x v="225"/>
    <n v="1130000"/>
    <x v="0"/>
    <s v="Jones and Jones"/>
    <s v="Sale"/>
    <n v="3189"/>
    <n v="4"/>
    <n v="1"/>
    <n v="2"/>
    <n v="638"/>
    <n v="1972"/>
    <s v="15 Faye St"/>
    <s v="Moorabbin"/>
    <x v="7"/>
    <x v="2"/>
    <x v="8"/>
    <x v="0"/>
  </r>
  <r>
    <x v="225"/>
    <n v="1220000"/>
    <x v="0"/>
    <s v="Melbourne Homes"/>
    <s v="Sale"/>
    <n v="3015"/>
    <n v="3"/>
    <n v="2"/>
    <n v="0"/>
    <n v="311"/>
    <n v="1920"/>
    <s v="23 Alma Tce"/>
    <s v="Newport"/>
    <x v="11"/>
    <x v="0"/>
    <x v="8"/>
    <x v="0"/>
  </r>
  <r>
    <x v="225"/>
    <n v="630000"/>
    <x v="0"/>
    <s v="Flanders &amp; Fish"/>
    <s v="Sale"/>
    <n v="3163"/>
    <n v="2"/>
    <n v="1"/>
    <n v="1"/>
    <n v="100"/>
    <m/>
    <s v="6/135 Grange Rd"/>
    <s v="Glen Huntly"/>
    <x v="9"/>
    <x v="2"/>
    <x v="8"/>
    <x v="0"/>
  </r>
  <r>
    <x v="225"/>
    <n v="977000"/>
    <x v="0"/>
    <s v="Jones and Jones"/>
    <s v="Sale"/>
    <n v="3165"/>
    <n v="3"/>
    <n v="1"/>
    <n v="2"/>
    <n v="543"/>
    <n v="1970"/>
    <s v="14 Florence St"/>
    <s v="Bentleigh East"/>
    <x v="9"/>
    <x v="2"/>
    <x v="8"/>
    <x v="0"/>
  </r>
  <r>
    <x v="225"/>
    <n v="1400000"/>
    <x v="0"/>
    <s v="Jones and Jones"/>
    <s v="Auction"/>
    <n v="3204"/>
    <n v="3"/>
    <n v="2"/>
    <n v="1"/>
    <n v="699"/>
    <m/>
    <s v="15 Luckins Rd"/>
    <s v="Bentleigh"/>
    <x v="9"/>
    <x v="2"/>
    <x v="8"/>
    <x v="0"/>
  </r>
  <r>
    <x v="225"/>
    <n v="1460000"/>
    <x v="0"/>
    <s v="Metro Ladder"/>
    <s v="Sale"/>
    <n v="3162"/>
    <n v="3"/>
    <n v="1"/>
    <n v="2"/>
    <n v="451"/>
    <n v="1960"/>
    <s v="5 Alder St"/>
    <s v="Caulfield South"/>
    <x v="9"/>
    <x v="2"/>
    <x v="8"/>
    <x v="0"/>
  </r>
  <r>
    <x v="225"/>
    <n v="270000"/>
    <x v="1"/>
    <s v="Metro Ladder"/>
    <s v="Auction"/>
    <n v="3073"/>
    <n v="2"/>
    <n v="1"/>
    <n v="1"/>
    <n v="0"/>
    <m/>
    <s v="14/696 Plenty Rd"/>
    <s v="Reservoir"/>
    <x v="10"/>
    <x v="1"/>
    <x v="8"/>
    <x v="0"/>
  </r>
  <r>
    <x v="225"/>
    <n v="270000"/>
    <x v="1"/>
    <s v="Cunninghams"/>
    <s v="Auction"/>
    <n v="3071"/>
    <n v="1"/>
    <n v="1"/>
    <n v="1"/>
    <n v="0"/>
    <n v="1970"/>
    <s v="6/89 Ballantyne St"/>
    <s v="Thornbury"/>
    <x v="10"/>
    <x v="1"/>
    <x v="8"/>
    <x v="0"/>
  </r>
  <r>
    <x v="225"/>
    <n v="401000"/>
    <x v="1"/>
    <s v="SJ"/>
    <s v="Sale"/>
    <n v="3073"/>
    <n v="2"/>
    <n v="1"/>
    <n v="1"/>
    <n v="184"/>
    <n v="1965"/>
    <s v="3/66 Darebin Bvd"/>
    <s v="Reservoir"/>
    <x v="10"/>
    <x v="1"/>
    <x v="8"/>
    <x v="0"/>
  </r>
  <r>
    <x v="225"/>
    <n v="500000"/>
    <x v="1"/>
    <s v="Cunninghams"/>
    <s v="Sale"/>
    <n v="3073"/>
    <n v="3"/>
    <n v="1"/>
    <n v="1"/>
    <n v="359"/>
    <n v="1960"/>
    <s v="1/65 Keon Pde"/>
    <s v="Reservoir"/>
    <x v="10"/>
    <x v="1"/>
    <x v="8"/>
    <x v="0"/>
  </r>
  <r>
    <x v="225"/>
    <n v="755000"/>
    <x v="0"/>
    <s v="Cunninghams"/>
    <s v="Sale"/>
    <n v="3073"/>
    <n v="2"/>
    <n v="1"/>
    <n v="2"/>
    <n v="0"/>
    <m/>
    <s v="97 North Rd"/>
    <s v="Reservoir"/>
    <x v="10"/>
    <x v="1"/>
    <x v="8"/>
    <x v="0"/>
  </r>
  <r>
    <x v="225"/>
    <n v="500000"/>
    <x v="0"/>
    <s v="Property Barons"/>
    <s v="Auction"/>
    <n v="3020"/>
    <n v="3"/>
    <n v="1"/>
    <n v="2"/>
    <n v="627"/>
    <n v="1970"/>
    <s v="57 Warmington Rd"/>
    <s v="Sunshine West"/>
    <x v="0"/>
    <x v="0"/>
    <x v="8"/>
    <x v="0"/>
  </r>
  <r>
    <x v="225"/>
    <n v="672000"/>
    <x v="1"/>
    <s v="Zimmerman"/>
    <s v="Sale"/>
    <n v="3101"/>
    <n v="2"/>
    <n v="1"/>
    <n v="1"/>
    <n v="0"/>
    <n v="1966"/>
    <s v="3/75 Alfred St"/>
    <s v="Kew"/>
    <x v="14"/>
    <x v="2"/>
    <x v="8"/>
    <x v="0"/>
  </r>
  <r>
    <x v="225"/>
    <n v="750000"/>
    <x v="1"/>
    <s v="Jones and Jones"/>
    <s v="Auction"/>
    <n v="3122"/>
    <n v="2"/>
    <n v="1"/>
    <n v="1"/>
    <n v="747"/>
    <n v="2007"/>
    <s v="14/107 Riversdale Rd"/>
    <s v="Hawthorn"/>
    <x v="14"/>
    <x v="2"/>
    <x v="8"/>
    <x v="0"/>
  </r>
  <r>
    <x v="225"/>
    <n v="1305000"/>
    <x v="0"/>
    <s v="Jones and Jones"/>
    <s v="Sale"/>
    <n v="3126"/>
    <n v="2"/>
    <n v="1"/>
    <n v="1"/>
    <n v="342"/>
    <n v="1945"/>
    <s v="5 Dorothea St"/>
    <s v="Canterbury"/>
    <x v="14"/>
    <x v="2"/>
    <x v="8"/>
    <x v="0"/>
  </r>
  <r>
    <x v="225"/>
    <n v="1550000"/>
    <x v="0"/>
    <s v="Jones and Jones"/>
    <s v="Sale"/>
    <n v="3146"/>
    <n v="3"/>
    <n v="2"/>
    <n v="2"/>
    <n v="307"/>
    <m/>
    <s v="44A Beryl St"/>
    <s v="Glen Iris"/>
    <x v="14"/>
    <x v="2"/>
    <x v="8"/>
    <x v="0"/>
  </r>
  <r>
    <x v="225"/>
    <n v="3600000"/>
    <x v="0"/>
    <s v="Cunninghams"/>
    <s v="Auction"/>
    <n v="3103"/>
    <n v="5"/>
    <n v="3"/>
    <n v="2"/>
    <n v="678"/>
    <m/>
    <s v="18 Metung St"/>
    <s v="Balwyn"/>
    <x v="14"/>
    <x v="2"/>
    <x v="8"/>
    <x v="0"/>
  </r>
  <r>
    <x v="225"/>
    <n v="1411000"/>
    <x v="2"/>
    <s v="Jones and Jones"/>
    <s v="Sale"/>
    <n v="3186"/>
    <n v="3"/>
    <n v="2"/>
    <n v="2"/>
    <n v="0"/>
    <n v="2011"/>
    <s v="2/5 Loller St"/>
    <s v="Brighton"/>
    <x v="15"/>
    <x v="2"/>
    <x v="8"/>
    <x v="0"/>
  </r>
  <r>
    <x v="225"/>
    <n v="555000"/>
    <x v="1"/>
    <s v="Property Barons"/>
    <s v="Auction"/>
    <n v="3084"/>
    <n v="2"/>
    <n v="1"/>
    <n v="2"/>
    <n v="197"/>
    <n v="1980"/>
    <s v="16/86 Graham Rd"/>
    <s v="Viewbank"/>
    <x v="17"/>
    <x v="3"/>
    <x v="8"/>
    <x v="0"/>
  </r>
  <r>
    <x v="226"/>
    <n v="330000"/>
    <x v="1"/>
    <s v="Jones and Jones"/>
    <s v="Auction"/>
    <n v="3068"/>
    <n v="1"/>
    <n v="1"/>
    <n v="1"/>
    <n v="0"/>
    <n v="1970"/>
    <s v="8/54 Kneen St"/>
    <s v="Fitzroy North"/>
    <x v="1"/>
    <x v="1"/>
    <x v="8"/>
    <x v="0"/>
  </r>
  <r>
    <x v="226"/>
    <n v="1680000"/>
    <x v="0"/>
    <s v="Cunninghams"/>
    <s v="Sale"/>
    <n v="3068"/>
    <n v="3"/>
    <n v="2"/>
    <n v="1"/>
    <n v="201"/>
    <m/>
    <s v="49 Fenwick St"/>
    <s v="Clifton Hill"/>
    <x v="1"/>
    <x v="1"/>
    <x v="8"/>
    <x v="0"/>
  </r>
  <r>
    <x v="226"/>
    <n v="1939000"/>
    <x v="0"/>
    <s v="Jones and Jones"/>
    <s v="Sale"/>
    <n v="3143"/>
    <n v="3"/>
    <n v="2"/>
    <n v="2"/>
    <n v="296"/>
    <n v="1889"/>
    <s v="7 Llaneast St"/>
    <s v="Armadale"/>
    <x v="12"/>
    <x v="2"/>
    <x v="8"/>
    <x v="0"/>
  </r>
  <r>
    <x v="226"/>
    <n v="490000"/>
    <x v="1"/>
    <s v="Melbourne Homes"/>
    <s v="Sale"/>
    <n v="3205"/>
    <n v="2"/>
    <n v="1"/>
    <n v="1"/>
    <n v="0"/>
    <n v="2013"/>
    <s v="1901/50 Albert Rd"/>
    <s v="South Melbourne"/>
    <x v="5"/>
    <x v="2"/>
    <x v="8"/>
    <x v="0"/>
  </r>
  <r>
    <x v="226"/>
    <n v="1630000"/>
    <x v="0"/>
    <s v="Cunninghams"/>
    <s v="Auction"/>
    <n v="3206"/>
    <n v="2"/>
    <n v="1"/>
    <n v="0"/>
    <n v="152"/>
    <n v="1915"/>
    <s v="98 Harold St"/>
    <s v="Middle Park"/>
    <x v="5"/>
    <x v="2"/>
    <x v="8"/>
    <x v="0"/>
  </r>
  <r>
    <x v="226"/>
    <n v="526000"/>
    <x v="0"/>
    <s v="Melbourne Homes"/>
    <s v="Sale"/>
    <n v="3060"/>
    <n v="3"/>
    <n v="1"/>
    <n v="1"/>
    <n v="404"/>
    <n v="1960"/>
    <s v="73 Major Rd"/>
    <s v="Fawkner"/>
    <x v="3"/>
    <x v="1"/>
    <x v="8"/>
    <x v="0"/>
  </r>
  <r>
    <x v="226"/>
    <n v="655000"/>
    <x v="0"/>
    <s v="Metro Ladder"/>
    <s v="Auction"/>
    <n v="3058"/>
    <n v="3"/>
    <n v="1"/>
    <n v="0"/>
    <n v="404"/>
    <n v="1950"/>
    <s v="15 Ronald St"/>
    <s v="Coburg North"/>
    <x v="3"/>
    <x v="1"/>
    <x v="8"/>
    <x v="0"/>
  </r>
  <r>
    <x v="226"/>
    <n v="740000"/>
    <x v="2"/>
    <s v="Cunninghams"/>
    <s v="Auction"/>
    <n v="3058"/>
    <n v="3"/>
    <n v="2"/>
    <n v="1"/>
    <n v="255"/>
    <n v="2014"/>
    <s v="3/58 Moore St"/>
    <s v="Coburg"/>
    <x v="3"/>
    <x v="1"/>
    <x v="8"/>
    <x v="0"/>
  </r>
  <r>
    <x v="226"/>
    <n v="1320000"/>
    <x v="0"/>
    <s v="Cunninghams"/>
    <s v="Sale"/>
    <n v="3056"/>
    <n v="4"/>
    <n v="2"/>
    <n v="1"/>
    <n v="281"/>
    <n v="1920"/>
    <s v="113 Glenlyon Rd"/>
    <s v="Brunswick"/>
    <x v="3"/>
    <x v="1"/>
    <x v="8"/>
    <x v="0"/>
  </r>
  <r>
    <x v="226"/>
    <n v="1335000"/>
    <x v="0"/>
    <s v="Cunninghams"/>
    <s v="Sale"/>
    <n v="3058"/>
    <n v="5"/>
    <n v="3"/>
    <n v="2"/>
    <n v="390"/>
    <m/>
    <s v="21 Governors Rd"/>
    <s v="Coburg"/>
    <x v="3"/>
    <x v="1"/>
    <x v="8"/>
    <x v="0"/>
  </r>
  <r>
    <x v="226"/>
    <n v="1100000"/>
    <x v="0"/>
    <s v="Cunninghams"/>
    <s v="Auction"/>
    <n v="3032"/>
    <n v="4"/>
    <n v="2"/>
    <n v="5"/>
    <n v="559"/>
    <n v="1920"/>
    <s v="125 Epsom Rd"/>
    <s v="Ascot Vale"/>
    <x v="8"/>
    <x v="0"/>
    <x v="8"/>
    <x v="0"/>
  </r>
  <r>
    <x v="226"/>
    <n v="1395000"/>
    <x v="0"/>
    <s v="Metro Ladder"/>
    <s v="Auction"/>
    <n v="3039"/>
    <n v="4"/>
    <n v="1"/>
    <n v="2"/>
    <n v="603"/>
    <m/>
    <s v="35 Eglinton St"/>
    <s v="Moonee Ponds"/>
    <x v="8"/>
    <x v="0"/>
    <x v="8"/>
    <x v="0"/>
  </r>
  <r>
    <x v="226"/>
    <n v="347000"/>
    <x v="1"/>
    <s v="Maxwells"/>
    <s v="Auction"/>
    <n v="3012"/>
    <n v="3"/>
    <n v="1"/>
    <n v="1"/>
    <n v="0"/>
    <n v="1965"/>
    <s v="2/705 Barkly St"/>
    <s v="West Footscray"/>
    <x v="4"/>
    <x v="0"/>
    <x v="8"/>
    <x v="0"/>
  </r>
  <r>
    <x v="226"/>
    <n v="1172000"/>
    <x v="0"/>
    <s v="Jones and Jones"/>
    <s v="Sale"/>
    <n v="3016"/>
    <n v="4"/>
    <n v="2"/>
    <n v="2"/>
    <n v="344"/>
    <m/>
    <s v="24 Merrett Dr"/>
    <s v="Williamstown"/>
    <x v="11"/>
    <x v="0"/>
    <x v="8"/>
    <x v="0"/>
  </r>
  <r>
    <x v="226"/>
    <n v="1200000"/>
    <x v="2"/>
    <s v="Jones and Jones"/>
    <s v="Auction"/>
    <n v="3163"/>
    <n v="4"/>
    <n v="3"/>
    <n v="2"/>
    <n v="297"/>
    <m/>
    <s v="47A Rosella St"/>
    <s v="Murrumbeena"/>
    <x v="9"/>
    <x v="2"/>
    <x v="8"/>
    <x v="0"/>
  </r>
  <r>
    <x v="226"/>
    <n v="1535000"/>
    <x v="0"/>
    <s v="Cunninghams"/>
    <s v="Sale"/>
    <n v="3204"/>
    <n v="3"/>
    <n v="1"/>
    <n v="2"/>
    <n v="578"/>
    <n v="1935"/>
    <s v="16 Sherwood St"/>
    <s v="Ormond"/>
    <x v="9"/>
    <x v="2"/>
    <x v="8"/>
    <x v="0"/>
  </r>
  <r>
    <x v="226"/>
    <n v="1474000"/>
    <x v="0"/>
    <s v="Jones and Jones"/>
    <s v="Sale"/>
    <n v="3070"/>
    <n v="3"/>
    <n v="1"/>
    <n v="0"/>
    <n v="304"/>
    <n v="1910"/>
    <s v="26 Hayes St"/>
    <s v="Northcote"/>
    <x v="10"/>
    <x v="1"/>
    <x v="8"/>
    <x v="0"/>
  </r>
  <r>
    <x v="226"/>
    <n v="502000"/>
    <x v="1"/>
    <s v="Zimmerman"/>
    <s v="Auction"/>
    <n v="3124"/>
    <n v="2"/>
    <n v="1"/>
    <n v="1"/>
    <n v="0"/>
    <n v="1965"/>
    <s v="7/5 Holly St"/>
    <s v="Camberwell"/>
    <x v="14"/>
    <x v="2"/>
    <x v="8"/>
    <x v="0"/>
  </r>
  <r>
    <x v="226"/>
    <n v="1300000"/>
    <x v="0"/>
    <s v="Cunninghams"/>
    <s v="Sale"/>
    <n v="3102"/>
    <n v="3"/>
    <n v="1"/>
    <n v="2"/>
    <n v="378"/>
    <m/>
    <s v="33a Westbrook St"/>
    <s v="Kew East"/>
    <x v="14"/>
    <x v="2"/>
    <x v="8"/>
    <x v="0"/>
  </r>
  <r>
    <x v="226"/>
    <n v="2251000"/>
    <x v="0"/>
    <s v="Cunninghams"/>
    <s v="Sale"/>
    <n v="3104"/>
    <n v="3"/>
    <n v="1"/>
    <n v="2"/>
    <n v="888"/>
    <n v="1950"/>
    <s v="36 Kenny St"/>
    <s v="Balwyn North"/>
    <x v="14"/>
    <x v="2"/>
    <x v="8"/>
    <x v="0"/>
  </r>
  <r>
    <x v="226"/>
    <n v="5100000"/>
    <x v="0"/>
    <s v="Jones and Jones"/>
    <s v="Sale"/>
    <n v="3122"/>
    <n v="3"/>
    <n v="2"/>
    <n v="3"/>
    <n v="1038"/>
    <m/>
    <s v="49 Berkeley St"/>
    <s v="Hawthorn"/>
    <x v="14"/>
    <x v="2"/>
    <x v="8"/>
    <x v="0"/>
  </r>
  <r>
    <x v="226"/>
    <n v="1500000"/>
    <x v="2"/>
    <s v="Jones and Jones"/>
    <s v="Auction"/>
    <n v="3188"/>
    <n v="4"/>
    <n v="1"/>
    <n v="1"/>
    <n v="692"/>
    <m/>
    <s v="25 Thomas St"/>
    <s v="Hampton"/>
    <x v="15"/>
    <x v="2"/>
    <x v="8"/>
    <x v="0"/>
  </r>
  <r>
    <x v="226"/>
    <n v="3320000"/>
    <x v="0"/>
    <s v="Jones and Jones"/>
    <s v="Sale"/>
    <n v="3186"/>
    <n v="4"/>
    <n v="3"/>
    <n v="2"/>
    <n v="644"/>
    <n v="2000"/>
    <s v="73 Martin St"/>
    <s v="Brighton"/>
    <x v="15"/>
    <x v="2"/>
    <x v="8"/>
    <x v="0"/>
  </r>
  <r>
    <x v="226"/>
    <n v="1300000"/>
    <x v="0"/>
    <s v="Cunninghams"/>
    <s v="Sale"/>
    <n v="3079"/>
    <n v="4"/>
    <n v="1"/>
    <n v="1"/>
    <n v="586"/>
    <m/>
    <s v="1 Rocke St"/>
    <s v="Ivanhoe"/>
    <x v="17"/>
    <x v="3"/>
    <x v="8"/>
    <x v="0"/>
  </r>
  <r>
    <x v="226"/>
    <n v="1930000"/>
    <x v="0"/>
    <s v="Property Barons"/>
    <s v="Sale"/>
    <n v="3084"/>
    <n v="5"/>
    <n v="2"/>
    <n v="1"/>
    <n v="939"/>
    <n v="1930"/>
    <s v="47 Ormond Rd"/>
    <s v="Eaglemont"/>
    <x v="17"/>
    <x v="3"/>
    <x v="8"/>
    <x v="0"/>
  </r>
  <r>
    <x v="227"/>
    <n v="1900000"/>
    <x v="0"/>
    <s v="Best Bricks"/>
    <s v="Auction"/>
    <n v="3078"/>
    <n v="4"/>
    <n v="2"/>
    <n v="2"/>
    <n v="556"/>
    <n v="1930"/>
    <s v="11 Margaret Gr"/>
    <s v="Alphington"/>
    <x v="1"/>
    <x v="1"/>
    <x v="8"/>
    <x v="0"/>
  </r>
  <r>
    <x v="227"/>
    <n v="5700000"/>
    <x v="0"/>
    <s v="Melbourne Homes"/>
    <s v="Sale"/>
    <n v="3141"/>
    <n v="4"/>
    <n v="2"/>
    <n v="0"/>
    <n v="292"/>
    <n v="1880"/>
    <s v="18 Avoca St"/>
    <s v="South Yarra"/>
    <x v="12"/>
    <x v="2"/>
    <x v="8"/>
    <x v="0"/>
  </r>
  <r>
    <x v="227"/>
    <n v="526000"/>
    <x v="1"/>
    <s v="Jones and Jones"/>
    <s v="Sale"/>
    <n v="3184"/>
    <n v="2"/>
    <n v="1"/>
    <n v="0"/>
    <n v="0"/>
    <n v="1930"/>
    <s v="10/229 Brighton Rd"/>
    <s v="Elwood"/>
    <x v="5"/>
    <x v="2"/>
    <x v="8"/>
    <x v="0"/>
  </r>
  <r>
    <x v="227"/>
    <n v="625000"/>
    <x v="0"/>
    <s v="Metro Ladder"/>
    <s v="Sale"/>
    <n v="3060"/>
    <n v="3"/>
    <n v="1"/>
    <n v="2"/>
    <n v="585"/>
    <n v="1960"/>
    <s v="3 Brian St"/>
    <s v="Fawkner"/>
    <x v="3"/>
    <x v="1"/>
    <x v="8"/>
    <x v="0"/>
  </r>
  <r>
    <x v="227"/>
    <n v="630000"/>
    <x v="0"/>
    <s v="Flanders &amp; Fish"/>
    <s v="Sale"/>
    <n v="3046"/>
    <n v="4"/>
    <n v="2"/>
    <n v="2"/>
    <n v="602"/>
    <n v="1950"/>
    <s v="165 Hilton St"/>
    <s v="Glenroy"/>
    <x v="3"/>
    <x v="1"/>
    <x v="8"/>
    <x v="0"/>
  </r>
  <r>
    <x v="227"/>
    <n v="930000"/>
    <x v="0"/>
    <s v="Metro Ladder"/>
    <s v="Auction"/>
    <n v="3044"/>
    <n v="4"/>
    <n v="1"/>
    <n v="3"/>
    <n v="746"/>
    <m/>
    <s v="17 Rhodes Pde"/>
    <s v="Pascoe Vale"/>
    <x v="3"/>
    <x v="1"/>
    <x v="8"/>
    <x v="0"/>
  </r>
  <r>
    <x v="227"/>
    <n v="1150000"/>
    <x v="0"/>
    <s v="Cunninghams"/>
    <s v="Auction"/>
    <n v="3041"/>
    <n v="3"/>
    <n v="2"/>
    <n v="3"/>
    <n v="696"/>
    <n v="1950"/>
    <s v="61 Mascoma St"/>
    <s v="Strathmore"/>
    <x v="8"/>
    <x v="0"/>
    <x v="8"/>
    <x v="0"/>
  </r>
  <r>
    <x v="227"/>
    <n v="1330000"/>
    <x v="0"/>
    <s v="Metro Ladder"/>
    <s v="Sale"/>
    <n v="3042"/>
    <n v="1"/>
    <n v="1"/>
    <n v="1"/>
    <n v="846"/>
    <m/>
    <s v="51 Garnet St"/>
    <s v="Niddrie"/>
    <x v="8"/>
    <x v="0"/>
    <x v="8"/>
    <x v="0"/>
  </r>
  <r>
    <x v="227"/>
    <n v="650000"/>
    <x v="0"/>
    <s v="Metro Ladder"/>
    <s v="Auction"/>
    <n v="3148"/>
    <n v="3"/>
    <n v="2"/>
    <n v="2"/>
    <n v="160"/>
    <n v="2000"/>
    <s v="4/5 Rae St"/>
    <s v="Chadstone"/>
    <x v="6"/>
    <x v="2"/>
    <x v="8"/>
    <x v="0"/>
  </r>
  <r>
    <x v="227"/>
    <n v="550055"/>
    <x v="1"/>
    <s v="Jones and Jones"/>
    <s v="Auction"/>
    <n v="3051"/>
    <n v="2"/>
    <n v="1"/>
    <n v="2"/>
    <n v="1004"/>
    <n v="1971"/>
    <s v="14/7 Curran St"/>
    <s v="North Melbourne"/>
    <x v="13"/>
    <x v="1"/>
    <x v="8"/>
    <x v="0"/>
  </r>
  <r>
    <x v="227"/>
    <n v="868000"/>
    <x v="0"/>
    <s v="Flanders &amp; Fish"/>
    <s v="Sale"/>
    <n v="3019"/>
    <n v="2"/>
    <n v="1"/>
    <n v="4"/>
    <n v="749"/>
    <n v="1950"/>
    <s v="144 Duke St"/>
    <s v="Braybrook"/>
    <x v="4"/>
    <x v="0"/>
    <x v="8"/>
    <x v="0"/>
  </r>
  <r>
    <x v="227"/>
    <n v="836000"/>
    <x v="0"/>
    <s v="Jones and Jones"/>
    <s v="Sale"/>
    <n v="3189"/>
    <n v="3"/>
    <n v="1"/>
    <n v="4"/>
    <n v="695"/>
    <n v="1970"/>
    <s v="163 Rowans Rd"/>
    <s v="Moorabbin"/>
    <x v="7"/>
    <x v="2"/>
    <x v="8"/>
    <x v="0"/>
  </r>
  <r>
    <x v="227"/>
    <n v="1080000"/>
    <x v="0"/>
    <s v="Jones and Jones"/>
    <s v="Sale"/>
    <n v="3167"/>
    <n v="3"/>
    <n v="2"/>
    <n v="2"/>
    <n v="716"/>
    <m/>
    <s v="25 Luntar Rd"/>
    <s v="Oakleigh South"/>
    <x v="7"/>
    <x v="4"/>
    <x v="8"/>
    <x v="0"/>
  </r>
  <r>
    <x v="227"/>
    <n v="1185000"/>
    <x v="0"/>
    <s v="Zimmerman"/>
    <s v="Sale"/>
    <n v="3015"/>
    <n v="3"/>
    <n v="1"/>
    <n v="2"/>
    <n v="771"/>
    <m/>
    <s v="15 Bradley St"/>
    <s v="Newport"/>
    <x v="11"/>
    <x v="0"/>
    <x v="8"/>
    <x v="0"/>
  </r>
  <r>
    <x v="227"/>
    <n v="765000"/>
    <x v="1"/>
    <s v="Jones and Jones"/>
    <s v="Sale"/>
    <n v="3163"/>
    <n v="2"/>
    <n v="1"/>
    <n v="1"/>
    <n v="134"/>
    <n v="1965"/>
    <s v="2/300 Koornang Rd"/>
    <s v="Carnegie"/>
    <x v="9"/>
    <x v="2"/>
    <x v="8"/>
    <x v="0"/>
  </r>
  <r>
    <x v="227"/>
    <n v="303500"/>
    <x v="1"/>
    <s v="Jones and Jones"/>
    <s v="Auction"/>
    <n v="3071"/>
    <n v="1"/>
    <n v="1"/>
    <n v="1"/>
    <n v="0"/>
    <n v="1970"/>
    <s v="8/77 Pender St"/>
    <s v="Thornbury"/>
    <x v="10"/>
    <x v="1"/>
    <x v="8"/>
    <x v="0"/>
  </r>
  <r>
    <x v="227"/>
    <n v="495000"/>
    <x v="2"/>
    <s v="Cunninghams"/>
    <s v="Sale"/>
    <n v="3073"/>
    <n v="2"/>
    <n v="1"/>
    <n v="1"/>
    <n v="96"/>
    <n v="2013"/>
    <s v="3/41 Fordham Rd"/>
    <s v="Reservoir"/>
    <x v="10"/>
    <x v="1"/>
    <x v="8"/>
    <x v="0"/>
  </r>
  <r>
    <x v="227"/>
    <n v="568000"/>
    <x v="2"/>
    <s v="Cunninghams"/>
    <s v="Sale"/>
    <n v="3073"/>
    <n v="2"/>
    <n v="1"/>
    <n v="1"/>
    <n v="120"/>
    <m/>
    <s v="3/68 Northernhay St"/>
    <s v="Reservoir"/>
    <x v="10"/>
    <x v="1"/>
    <x v="8"/>
    <x v="0"/>
  </r>
  <r>
    <x v="227"/>
    <n v="910000"/>
    <x v="2"/>
    <s v="Cunninghams"/>
    <s v="Sale"/>
    <n v="3071"/>
    <n v="3"/>
    <n v="2"/>
    <n v="1"/>
    <n v="0"/>
    <m/>
    <s v="4b Newcastle St"/>
    <s v="Thornbury"/>
    <x v="10"/>
    <x v="1"/>
    <x v="8"/>
    <x v="0"/>
  </r>
  <r>
    <x v="227"/>
    <n v="760000"/>
    <x v="0"/>
    <s v="Jones and Jones"/>
    <s v="Sale"/>
    <n v="3020"/>
    <n v="3"/>
    <n v="1"/>
    <n v="2"/>
    <n v="534"/>
    <m/>
    <s v="13 Gunnedah St"/>
    <s v="Albion"/>
    <x v="0"/>
    <x v="0"/>
    <x v="8"/>
    <x v="0"/>
  </r>
  <r>
    <x v="227"/>
    <n v="890000"/>
    <x v="0"/>
    <s v="Metro Ladder"/>
    <s v="Sale"/>
    <n v="3020"/>
    <n v="4"/>
    <n v="1"/>
    <n v="2"/>
    <n v="668"/>
    <n v="1930"/>
    <s v="34 Ernest St"/>
    <s v="Sunshine"/>
    <x v="0"/>
    <x v="0"/>
    <x v="8"/>
    <x v="0"/>
  </r>
  <r>
    <x v="227"/>
    <n v="770000"/>
    <x v="1"/>
    <s v="Flanders &amp; Fish"/>
    <s v="Sale"/>
    <n v="3127"/>
    <n v="2"/>
    <n v="1"/>
    <n v="1"/>
    <n v="156"/>
    <n v="1960"/>
    <s v="3/18 Essex Rd"/>
    <s v="Surrey Hills"/>
    <x v="14"/>
    <x v="2"/>
    <x v="8"/>
    <x v="0"/>
  </r>
  <r>
    <x v="227"/>
    <n v="1300000"/>
    <x v="0"/>
    <s v="Cunninghams"/>
    <s v="Sale"/>
    <n v="3122"/>
    <n v="3"/>
    <n v="2"/>
    <n v="1"/>
    <n v="341"/>
    <n v="1938"/>
    <s v="530 Burwood Rd"/>
    <s v="Hawthorn"/>
    <x v="14"/>
    <x v="2"/>
    <x v="8"/>
    <x v="0"/>
  </r>
  <r>
    <x v="228"/>
    <n v="1600000"/>
    <x v="0"/>
    <s v="Metro Ladder"/>
    <s v="Sale"/>
    <n v="3121"/>
    <n v="3"/>
    <n v="2"/>
    <n v="1"/>
    <n v="115"/>
    <m/>
    <s v="7 Bank St"/>
    <s v="Richmond"/>
    <x v="1"/>
    <x v="1"/>
    <x v="8"/>
    <x v="0"/>
  </r>
  <r>
    <x v="228"/>
    <n v="1900000"/>
    <x v="0"/>
    <s v="Best Bricks"/>
    <s v="Sale"/>
    <n v="3182"/>
    <n v="3"/>
    <n v="2"/>
    <n v="2"/>
    <n v="289"/>
    <n v="1979"/>
    <s v="77 Spenser St"/>
    <s v="St Kilda"/>
    <x v="5"/>
    <x v="2"/>
    <x v="8"/>
    <x v="0"/>
  </r>
  <r>
    <x v="228"/>
    <n v="770000"/>
    <x v="0"/>
    <s v="Metro Ladder"/>
    <s v="Sale"/>
    <n v="3044"/>
    <n v="3"/>
    <n v="1"/>
    <n v="0"/>
    <n v="464"/>
    <m/>
    <s v="30 Stennis St"/>
    <s v="Pascoe Vale"/>
    <x v="3"/>
    <x v="1"/>
    <x v="8"/>
    <x v="0"/>
  </r>
  <r>
    <x v="228"/>
    <n v="771000"/>
    <x v="0"/>
    <s v="Metro Ladder"/>
    <s v="Sale"/>
    <n v="3060"/>
    <n v="4"/>
    <n v="2"/>
    <n v="2"/>
    <n v="647"/>
    <m/>
    <s v="30 Tucker St"/>
    <s v="Fawkner"/>
    <x v="3"/>
    <x v="1"/>
    <x v="8"/>
    <x v="0"/>
  </r>
  <r>
    <x v="228"/>
    <n v="825000"/>
    <x v="0"/>
    <s v="Jones and Jones"/>
    <s v="Sale"/>
    <n v="3058"/>
    <n v="3"/>
    <n v="1"/>
    <n v="1"/>
    <n v="374"/>
    <n v="1910"/>
    <s v="109 Moreland Rd"/>
    <s v="Coburg"/>
    <x v="3"/>
    <x v="1"/>
    <x v="8"/>
    <x v="0"/>
  </r>
  <r>
    <x v="228"/>
    <n v="1330000"/>
    <x v="0"/>
    <s v="Cunninghams"/>
    <s v="Sale"/>
    <n v="3055"/>
    <n v="3"/>
    <n v="1"/>
    <n v="2"/>
    <n v="353"/>
    <n v="1930"/>
    <s v="81 Whitby St"/>
    <s v="Brunswick West"/>
    <x v="3"/>
    <x v="1"/>
    <x v="8"/>
    <x v="0"/>
  </r>
  <r>
    <x v="228"/>
    <n v="652000"/>
    <x v="0"/>
    <s v="Property Barons"/>
    <s v="Sale"/>
    <n v="3019"/>
    <n v="3"/>
    <n v="2"/>
    <n v="1"/>
    <n v="216"/>
    <n v="2010"/>
    <s v="3 Cross St"/>
    <s v="Braybrook"/>
    <x v="4"/>
    <x v="0"/>
    <x v="8"/>
    <x v="0"/>
  </r>
  <r>
    <x v="228"/>
    <n v="955000"/>
    <x v="0"/>
    <s v="Maxwells"/>
    <s v="Auction"/>
    <n v="3011"/>
    <n v="2"/>
    <n v="1"/>
    <n v="0"/>
    <n v="148"/>
    <n v="1912"/>
    <s v="27 thomson St"/>
    <s v="Seddon"/>
    <x v="4"/>
    <x v="0"/>
    <x v="8"/>
    <x v="0"/>
  </r>
  <r>
    <x v="228"/>
    <n v="1460000"/>
    <x v="0"/>
    <s v="Jones and Jones"/>
    <s v="Sale"/>
    <n v="3032"/>
    <n v="3"/>
    <n v="1"/>
    <n v="2"/>
    <n v="926"/>
    <m/>
    <s v="101 Raleigh Rd"/>
    <s v="Maribyrnong"/>
    <x v="4"/>
    <x v="0"/>
    <x v="8"/>
    <x v="0"/>
  </r>
  <r>
    <x v="228"/>
    <n v="1100000"/>
    <x v="0"/>
    <s v="Cunninghams"/>
    <s v="Auction"/>
    <n v="3108"/>
    <n v="3"/>
    <n v="2"/>
    <n v="2"/>
    <n v="771"/>
    <n v="1960"/>
    <s v="8 Howard Ct"/>
    <s v="Doncaster"/>
    <x v="16"/>
    <x v="3"/>
    <x v="8"/>
    <x v="0"/>
  </r>
  <r>
    <x v="228"/>
    <n v="700000"/>
    <x v="2"/>
    <s v="Flanders &amp; Fish"/>
    <s v="Auction"/>
    <n v="3163"/>
    <n v="2"/>
    <n v="2"/>
    <n v="1"/>
    <n v="106"/>
    <m/>
    <s v="12/250 Neerim Rd"/>
    <s v="Carnegie"/>
    <x v="9"/>
    <x v="2"/>
    <x v="8"/>
    <x v="0"/>
  </r>
  <r>
    <x v="228"/>
    <n v="825000"/>
    <x v="1"/>
    <s v="Jones and Jones"/>
    <s v="Sale"/>
    <n v="3163"/>
    <n v="2"/>
    <n v="1"/>
    <n v="1"/>
    <n v="0"/>
    <m/>
    <s v="2/43 Kangaroo Rd"/>
    <s v="Murrumbeena"/>
    <x v="9"/>
    <x v="2"/>
    <x v="8"/>
    <x v="0"/>
  </r>
  <r>
    <x v="228"/>
    <n v="1100000"/>
    <x v="2"/>
    <s v="Jones and Jones"/>
    <s v="Auction"/>
    <n v="3204"/>
    <n v="3"/>
    <n v="2"/>
    <n v="2"/>
    <n v="333"/>
    <m/>
    <s v="1/26 Harding St"/>
    <s v="Bentleigh"/>
    <x v="9"/>
    <x v="2"/>
    <x v="8"/>
    <x v="0"/>
  </r>
  <r>
    <x v="228"/>
    <n v="780000"/>
    <x v="0"/>
    <s v="Cunninghams"/>
    <s v="Auction"/>
    <n v="3072"/>
    <n v="2"/>
    <n v="1"/>
    <n v="3"/>
    <n v="475"/>
    <m/>
    <s v="12 Youngman St"/>
    <s v="Preston"/>
    <x v="10"/>
    <x v="1"/>
    <x v="8"/>
    <x v="0"/>
  </r>
  <r>
    <x v="228"/>
    <n v="571500"/>
    <x v="0"/>
    <s v="Property Barons"/>
    <s v="Sale"/>
    <n v="3020"/>
    <n v="3"/>
    <n v="2"/>
    <n v="2"/>
    <n v="528"/>
    <n v="1990"/>
    <s v="61 Meadowbank Dr"/>
    <s v="Sunshine North"/>
    <x v="0"/>
    <x v="0"/>
    <x v="8"/>
    <x v="0"/>
  </r>
  <r>
    <x v="228"/>
    <n v="950000"/>
    <x v="0"/>
    <s v="Flanders &amp; Fish"/>
    <s v="Sale"/>
    <n v="3020"/>
    <n v="3"/>
    <n v="1"/>
    <n v="1"/>
    <n v="700"/>
    <n v="1960"/>
    <s v="32 Matthews St"/>
    <s v="Sunshine"/>
    <x v="0"/>
    <x v="0"/>
    <x v="8"/>
    <x v="0"/>
  </r>
  <r>
    <x v="228"/>
    <n v="1095000"/>
    <x v="0"/>
    <s v="Metro Ladder"/>
    <s v="Sale"/>
    <n v="3021"/>
    <n v="4"/>
    <n v="3"/>
    <n v="5"/>
    <n v="654"/>
    <m/>
    <s v="29 Orbital Dr"/>
    <s v="Kealba"/>
    <x v="0"/>
    <x v="0"/>
    <x v="8"/>
    <x v="0"/>
  </r>
  <r>
    <x v="228"/>
    <n v="967500"/>
    <x v="0"/>
    <s v="Cunninghams"/>
    <s v="Sale"/>
    <n v="3146"/>
    <n v="3"/>
    <n v="2"/>
    <n v="1"/>
    <n v="233"/>
    <m/>
    <s v="1/9 Myrniong St"/>
    <s v="Glen Iris"/>
    <x v="14"/>
    <x v="2"/>
    <x v="8"/>
    <x v="0"/>
  </r>
  <r>
    <x v="228"/>
    <n v="1400000"/>
    <x v="0"/>
    <s v="Metro Ladder"/>
    <s v="Auction"/>
    <n v="3104"/>
    <n v="4"/>
    <n v="2"/>
    <n v="2"/>
    <n v="714"/>
    <m/>
    <s v="7 Clifton St"/>
    <s v="Balwyn North"/>
    <x v="14"/>
    <x v="2"/>
    <x v="8"/>
    <x v="0"/>
  </r>
  <r>
    <x v="228"/>
    <n v="1700000"/>
    <x v="0"/>
    <s v="Best Bricks"/>
    <s v="Sale"/>
    <n v="3124"/>
    <n v="3"/>
    <n v="1"/>
    <n v="1"/>
    <n v="970"/>
    <m/>
    <s v="808 Riversdale Rd"/>
    <s v="Camberwell"/>
    <x v="14"/>
    <x v="2"/>
    <x v="8"/>
    <x v="0"/>
  </r>
  <r>
    <x v="228"/>
    <n v="2608000"/>
    <x v="0"/>
    <s v="Cunninghams"/>
    <s v="Sale"/>
    <n v="3124"/>
    <n v="5"/>
    <n v="2"/>
    <n v="4"/>
    <n v="730"/>
    <n v="1920"/>
    <s v="46 Athelstan Rd"/>
    <s v="Camberwell"/>
    <x v="14"/>
    <x v="2"/>
    <x v="8"/>
    <x v="0"/>
  </r>
  <r>
    <x v="228"/>
    <n v="502000"/>
    <x v="0"/>
    <s v="Maxwells"/>
    <s v="Sale"/>
    <n v="3186"/>
    <n v="2"/>
    <n v="2"/>
    <n v="0"/>
    <n v="116"/>
    <m/>
    <s v="5 Davie La"/>
    <s v="Brighton"/>
    <x v="15"/>
    <x v="2"/>
    <x v="8"/>
    <x v="0"/>
  </r>
  <r>
    <x v="228"/>
    <n v="802000"/>
    <x v="1"/>
    <s v="Jones and Jones"/>
    <s v="Auction"/>
    <n v="3188"/>
    <n v="2"/>
    <n v="1"/>
    <n v="1"/>
    <n v="0"/>
    <n v="1965"/>
    <s v="8/121 Thomas St"/>
    <s v="Hampton"/>
    <x v="15"/>
    <x v="2"/>
    <x v="8"/>
    <x v="0"/>
  </r>
  <r>
    <x v="228"/>
    <n v="909000"/>
    <x v="0"/>
    <s v="Melbourne Homes"/>
    <s v="Sale"/>
    <n v="3081"/>
    <n v="3"/>
    <n v="2"/>
    <n v="2"/>
    <n v="585"/>
    <n v="1960"/>
    <s v="5 Burns Ct"/>
    <s v="Heidelberg Heights"/>
    <x v="17"/>
    <x v="3"/>
    <x v="8"/>
    <x v="0"/>
  </r>
  <r>
    <x v="229"/>
    <n v="1350000"/>
    <x v="0"/>
    <s v="Jones and Jones"/>
    <s v="Auction"/>
    <n v="3121"/>
    <n v="3"/>
    <n v="2"/>
    <n v="2"/>
    <n v="133"/>
    <n v="2000"/>
    <s v="5 Birch Sq"/>
    <s v="Richmond"/>
    <x v="1"/>
    <x v="1"/>
    <x v="8"/>
    <x v="0"/>
  </r>
  <r>
    <x v="229"/>
    <n v="1297000"/>
    <x v="0"/>
    <s v="Cunninghams"/>
    <s v="Sale"/>
    <n v="3145"/>
    <n v="3"/>
    <n v="1"/>
    <n v="1"/>
    <n v="333"/>
    <n v="1948"/>
    <s v="22 Ellison St"/>
    <s v="Malvern East"/>
    <x v="12"/>
    <x v="2"/>
    <x v="8"/>
    <x v="0"/>
  </r>
  <r>
    <x v="229"/>
    <n v="570000"/>
    <x v="1"/>
    <s v="Best Bricks"/>
    <s v="Sale"/>
    <n v="3182"/>
    <n v="2"/>
    <n v="1"/>
    <n v="1"/>
    <n v="628"/>
    <n v="1960"/>
    <s v="3/15 Mitchell St"/>
    <s v="St Kilda"/>
    <x v="5"/>
    <x v="2"/>
    <x v="8"/>
    <x v="0"/>
  </r>
  <r>
    <x v="229"/>
    <n v="1350000"/>
    <x v="0"/>
    <s v="Cunninghams"/>
    <s v="Sale"/>
    <n v="3056"/>
    <n v="4"/>
    <n v="1"/>
    <n v="1"/>
    <n v="370"/>
    <n v="1940"/>
    <s v="30 Charles St"/>
    <s v="Brunswick"/>
    <x v="3"/>
    <x v="1"/>
    <x v="8"/>
    <x v="0"/>
  </r>
  <r>
    <x v="229"/>
    <n v="440000"/>
    <x v="1"/>
    <s v="Melbourne Homes"/>
    <s v="Sale"/>
    <n v="3032"/>
    <n v="2"/>
    <n v="1"/>
    <n v="1"/>
    <n v="0"/>
    <n v="1970"/>
    <s v="4/27 Roseberry St"/>
    <s v="Ascot Vale"/>
    <x v="8"/>
    <x v="0"/>
    <x v="8"/>
    <x v="0"/>
  </r>
  <r>
    <x v="229"/>
    <n v="880000"/>
    <x v="2"/>
    <s v="Flanders &amp; Fish"/>
    <s v="Sale"/>
    <n v="3034"/>
    <n v="3"/>
    <n v="2"/>
    <n v="2"/>
    <n v="339"/>
    <m/>
    <s v="21 River Dr"/>
    <s v="Avondale Heights"/>
    <x v="8"/>
    <x v="0"/>
    <x v="8"/>
    <x v="0"/>
  </r>
  <r>
    <x v="229"/>
    <n v="1162000"/>
    <x v="0"/>
    <s v="Jones and Jones"/>
    <s v="Sale"/>
    <n v="3053"/>
    <n v="4"/>
    <n v="1"/>
    <n v="0"/>
    <n v="121"/>
    <m/>
    <s v="73 Palmerston St"/>
    <s v="Carlton"/>
    <x v="13"/>
    <x v="1"/>
    <x v="8"/>
    <x v="0"/>
  </r>
  <r>
    <x v="229"/>
    <n v="660000"/>
    <x v="0"/>
    <s v="Property Barons"/>
    <s v="Sale"/>
    <n v="3019"/>
    <n v="2"/>
    <n v="1"/>
    <n v="1"/>
    <n v="599"/>
    <n v="1960"/>
    <s v="1 Arthur St"/>
    <s v="Braybrook"/>
    <x v="4"/>
    <x v="0"/>
    <x v="8"/>
    <x v="0"/>
  </r>
  <r>
    <x v="229"/>
    <n v="670000"/>
    <x v="1"/>
    <s v="Sanders"/>
    <s v="Auction"/>
    <n v="3015"/>
    <n v="2"/>
    <n v="1"/>
    <n v="1"/>
    <n v="190"/>
    <m/>
    <s v="4/71 Challis St"/>
    <s v="Newport"/>
    <x v="11"/>
    <x v="0"/>
    <x v="8"/>
    <x v="0"/>
  </r>
  <r>
    <x v="229"/>
    <n v="345000"/>
    <x v="1"/>
    <s v="Melbourne Homes"/>
    <s v="Sale"/>
    <n v="3163"/>
    <n v="1"/>
    <n v="1"/>
    <n v="1"/>
    <n v="0"/>
    <m/>
    <s v="8/48 Moonya Rd"/>
    <s v="Carnegie"/>
    <x v="9"/>
    <x v="2"/>
    <x v="8"/>
    <x v="0"/>
  </r>
  <r>
    <x v="229"/>
    <n v="1401000"/>
    <x v="0"/>
    <s v="Property Barons"/>
    <s v="Auction"/>
    <n v="3204"/>
    <n v="3"/>
    <n v="2"/>
    <n v="2"/>
    <n v="650"/>
    <n v="1950"/>
    <s v="208 Booran Rd"/>
    <s v="Ormond"/>
    <x v="9"/>
    <x v="2"/>
    <x v="8"/>
    <x v="0"/>
  </r>
  <r>
    <x v="229"/>
    <n v="905000"/>
    <x v="0"/>
    <s v="Flanders &amp; Fish"/>
    <s v="Sale"/>
    <n v="3103"/>
    <n v="3"/>
    <n v="1"/>
    <n v="2"/>
    <n v="281"/>
    <n v="1995"/>
    <s v="1/18 Belmore Rd"/>
    <s v="Balwyn"/>
    <x v="14"/>
    <x v="2"/>
    <x v="8"/>
    <x v="0"/>
  </r>
  <r>
    <x v="229"/>
    <n v="1920000"/>
    <x v="0"/>
    <s v="Cunninghams"/>
    <s v="Sale"/>
    <n v="3104"/>
    <n v="5"/>
    <n v="3"/>
    <n v="2"/>
    <n v="900"/>
    <n v="1955"/>
    <s v="23A The Boulevard"/>
    <s v="Balwyn North"/>
    <x v="14"/>
    <x v="2"/>
    <x v="8"/>
    <x v="0"/>
  </r>
  <r>
    <x v="229"/>
    <n v="2350000"/>
    <x v="0"/>
    <s v="Jones and Jones"/>
    <s v="Auction"/>
    <n v="3126"/>
    <n v="5"/>
    <n v="2"/>
    <n v="4"/>
    <n v="838"/>
    <n v="1910"/>
    <s v="8 Dudley Pde"/>
    <s v="Canterbury"/>
    <x v="14"/>
    <x v="2"/>
    <x v="8"/>
    <x v="0"/>
  </r>
  <r>
    <x v="229"/>
    <n v="2450000"/>
    <x v="0"/>
    <s v="Cunninghams"/>
    <s v="Sale"/>
    <n v="3123"/>
    <n v="4"/>
    <n v="2"/>
    <n v="1"/>
    <n v="697"/>
    <n v="1905"/>
    <s v="336 Riversdale Rd"/>
    <s v="Hawthorn East"/>
    <x v="14"/>
    <x v="2"/>
    <x v="8"/>
    <x v="0"/>
  </r>
  <r>
    <x v="229"/>
    <n v="1355000"/>
    <x v="0"/>
    <s v="Jones and Jones"/>
    <s v="Sale"/>
    <n v="3187"/>
    <n v="3"/>
    <n v="1"/>
    <n v="2"/>
    <n v="759"/>
    <n v="1930"/>
    <s v="9a Elizabeth St"/>
    <s v="Brighton East"/>
    <x v="15"/>
    <x v="2"/>
    <x v="8"/>
    <x v="0"/>
  </r>
  <r>
    <x v="229"/>
    <n v="2820000"/>
    <x v="0"/>
    <s v="Jones and Jones"/>
    <s v="Sale"/>
    <n v="3187"/>
    <n v="4"/>
    <n v="4"/>
    <n v="4"/>
    <n v="509"/>
    <n v="1960"/>
    <s v="9 Montgomery St"/>
    <s v="Brighton East"/>
    <x v="15"/>
    <x v="2"/>
    <x v="8"/>
    <x v="0"/>
  </r>
  <r>
    <x v="230"/>
    <n v="680000"/>
    <x v="1"/>
    <s v="Metro Ladder"/>
    <s v="Sale"/>
    <n v="3146"/>
    <n v="2"/>
    <n v="1"/>
    <n v="1"/>
    <n v="0"/>
    <m/>
    <s v="8/18 Edgar St"/>
    <s v="Glen Iris"/>
    <x v="12"/>
    <x v="2"/>
    <x v="8"/>
    <x v="0"/>
  </r>
  <r>
    <x v="230"/>
    <n v="830000"/>
    <x v="1"/>
    <s v="Metro Ladder"/>
    <s v="Sale"/>
    <n v="3181"/>
    <n v="3"/>
    <n v="2"/>
    <n v="2"/>
    <n v="0"/>
    <n v="2000"/>
    <s v="1/300 High St"/>
    <s v="Windsor"/>
    <x v="12"/>
    <x v="2"/>
    <x v="8"/>
    <x v="0"/>
  </r>
  <r>
    <x v="230"/>
    <n v="910000"/>
    <x v="2"/>
    <s v="Cunninghams"/>
    <s v="Auction"/>
    <n v="3142"/>
    <n v="3"/>
    <n v="2"/>
    <n v="2"/>
    <n v="0"/>
    <n v="1980"/>
    <s v="10/264 Williams Rd"/>
    <s v="Toorak"/>
    <x v="12"/>
    <x v="2"/>
    <x v="8"/>
    <x v="0"/>
  </r>
  <r>
    <x v="230"/>
    <n v="1220000"/>
    <x v="2"/>
    <s v="Jones and Jones"/>
    <s v="Sale"/>
    <n v="3146"/>
    <n v="3"/>
    <n v="2"/>
    <n v="2"/>
    <n v="278"/>
    <n v="1999"/>
    <s v="1/15 Scott Gr"/>
    <s v="Glen Iris"/>
    <x v="12"/>
    <x v="2"/>
    <x v="8"/>
    <x v="0"/>
  </r>
  <r>
    <x v="230"/>
    <n v="1900000"/>
    <x v="0"/>
    <s v="Melbourne Homes"/>
    <s v="Auction"/>
    <n v="3182"/>
    <n v="4"/>
    <n v="2"/>
    <n v="2"/>
    <n v="507"/>
    <n v="1890"/>
    <s v="12 Gurner St"/>
    <s v="St Kilda"/>
    <x v="5"/>
    <x v="2"/>
    <x v="8"/>
    <x v="0"/>
  </r>
  <r>
    <x v="230"/>
    <n v="240000"/>
    <x v="1"/>
    <s v="Maxwells"/>
    <s v="Auction"/>
    <n v="3056"/>
    <n v="1"/>
    <n v="1"/>
    <n v="1"/>
    <n v="0"/>
    <m/>
    <s v="10/150 Brunswick Rd"/>
    <s v="Brunswick"/>
    <x v="3"/>
    <x v="1"/>
    <x v="8"/>
    <x v="0"/>
  </r>
  <r>
    <x v="230"/>
    <n v="870000"/>
    <x v="0"/>
    <s v="Property Barons"/>
    <s v="Sale"/>
    <n v="3046"/>
    <n v="4"/>
    <n v="3"/>
    <n v="5"/>
    <n v="591"/>
    <n v="2010"/>
    <s v="4 Surrey St"/>
    <s v="Hadfield"/>
    <x v="3"/>
    <x v="1"/>
    <x v="8"/>
    <x v="0"/>
  </r>
  <r>
    <x v="230"/>
    <n v="1500000"/>
    <x v="0"/>
    <s v="Cunninghams"/>
    <s v="Auction"/>
    <n v="3056"/>
    <n v="4"/>
    <n v="3"/>
    <n v="1"/>
    <n v="365"/>
    <n v="1890"/>
    <s v="25 Hardy St"/>
    <s v="Brunswick"/>
    <x v="3"/>
    <x v="1"/>
    <x v="8"/>
    <x v="0"/>
  </r>
  <r>
    <x v="230"/>
    <n v="1679000"/>
    <x v="0"/>
    <s v="Cunninghams"/>
    <s v="Sale"/>
    <n v="3057"/>
    <n v="3"/>
    <n v="2"/>
    <n v="0"/>
    <n v="326"/>
    <n v="1920"/>
    <s v="41 Barkly St"/>
    <s v="Brunswick East"/>
    <x v="3"/>
    <x v="1"/>
    <x v="8"/>
    <x v="0"/>
  </r>
  <r>
    <x v="230"/>
    <n v="787500"/>
    <x v="0"/>
    <s v="Cunninghams"/>
    <s v="Sale"/>
    <n v="3040"/>
    <n v="3"/>
    <n v="1"/>
    <n v="1"/>
    <n v="556"/>
    <n v="1940"/>
    <s v="461 Buckley St"/>
    <s v="Essendon West"/>
    <x v="8"/>
    <x v="0"/>
    <x v="8"/>
    <x v="0"/>
  </r>
  <r>
    <x v="230"/>
    <n v="2800000"/>
    <x v="0"/>
    <s v="Cunninghams"/>
    <s v="Auction"/>
    <n v="3040"/>
    <n v="5"/>
    <n v="4"/>
    <n v="6"/>
    <n v="877"/>
    <n v="2005"/>
    <s v="59 Hedderwick St"/>
    <s v="Essendon"/>
    <x v="8"/>
    <x v="0"/>
    <x v="8"/>
    <x v="0"/>
  </r>
  <r>
    <x v="230"/>
    <n v="1700000"/>
    <x v="0"/>
    <s v="Cunninghams"/>
    <s v="Sale"/>
    <n v="3166"/>
    <n v="4"/>
    <n v="2"/>
    <n v="2"/>
    <n v="545"/>
    <n v="1940"/>
    <s v="14 Bowmore St"/>
    <s v="Hughesdale"/>
    <x v="6"/>
    <x v="2"/>
    <x v="8"/>
    <x v="0"/>
  </r>
  <r>
    <x v="230"/>
    <n v="360000"/>
    <x v="1"/>
    <s v="SJ"/>
    <s v="Auction"/>
    <n v="3000"/>
    <n v="2"/>
    <n v="1"/>
    <n v="0"/>
    <n v="0"/>
    <n v="1974"/>
    <s v="405/270 King St"/>
    <s v="Melbourne"/>
    <x v="13"/>
    <x v="1"/>
    <x v="8"/>
    <x v="0"/>
  </r>
  <r>
    <x v="230"/>
    <n v="565000"/>
    <x v="0"/>
    <s v="Cunninghams"/>
    <s v="Sale"/>
    <n v="3019"/>
    <n v="3"/>
    <n v="2"/>
    <n v="1"/>
    <n v="566"/>
    <n v="1970"/>
    <s v="14 Rose St"/>
    <s v="Braybrook"/>
    <x v="4"/>
    <x v="0"/>
    <x v="8"/>
    <x v="0"/>
  </r>
  <r>
    <x v="230"/>
    <n v="986500"/>
    <x v="0"/>
    <s v="Cunninghams"/>
    <s v="Sale"/>
    <n v="3032"/>
    <n v="3"/>
    <n v="1"/>
    <n v="1"/>
    <n v="629"/>
    <m/>
    <s v="41 River St"/>
    <s v="Maribyrnong"/>
    <x v="4"/>
    <x v="0"/>
    <x v="8"/>
    <x v="0"/>
  </r>
  <r>
    <x v="230"/>
    <n v="1302000"/>
    <x v="0"/>
    <s v="Property Barons"/>
    <s v="Auction"/>
    <n v="3105"/>
    <n v="4"/>
    <n v="2"/>
    <n v="2"/>
    <n v="475"/>
    <n v="1996"/>
    <s v="23 Bourke St"/>
    <s v="Bulleen"/>
    <x v="16"/>
    <x v="3"/>
    <x v="8"/>
    <x v="0"/>
  </r>
  <r>
    <x v="230"/>
    <n v="1610000"/>
    <x v="0"/>
    <s v="Cunninghams"/>
    <s v="Sale"/>
    <n v="3163"/>
    <n v="4"/>
    <n v="2"/>
    <n v="2"/>
    <n v="660"/>
    <n v="1920"/>
    <s v="21 Ardyne St"/>
    <s v="Murrumbeena"/>
    <x v="9"/>
    <x v="2"/>
    <x v="8"/>
    <x v="0"/>
  </r>
  <r>
    <x v="230"/>
    <n v="380000"/>
    <x v="2"/>
    <s v="Property Barons"/>
    <s v="Auction"/>
    <n v="3073"/>
    <n v="2"/>
    <n v="1"/>
    <n v="1"/>
    <n v="83"/>
    <n v="2010"/>
    <s v="2/33 Ashley St"/>
    <s v="Reservoir"/>
    <x v="10"/>
    <x v="1"/>
    <x v="8"/>
    <x v="0"/>
  </r>
  <r>
    <x v="230"/>
    <n v="656000"/>
    <x v="1"/>
    <s v="Property Barons"/>
    <s v="Sale"/>
    <n v="3072"/>
    <n v="2"/>
    <n v="1"/>
    <n v="1"/>
    <n v="205"/>
    <n v="1975"/>
    <s v="3/27 Jessie St"/>
    <s v="Preston"/>
    <x v="10"/>
    <x v="1"/>
    <x v="8"/>
    <x v="0"/>
  </r>
  <r>
    <x v="230"/>
    <n v="780000"/>
    <x v="0"/>
    <s v="Cunninghams"/>
    <s v="Sale"/>
    <n v="3072"/>
    <n v="2"/>
    <n v="1"/>
    <n v="1"/>
    <n v="310"/>
    <n v="1950"/>
    <s v="44 Stokes St"/>
    <s v="Preston"/>
    <x v="10"/>
    <x v="1"/>
    <x v="8"/>
    <x v="0"/>
  </r>
  <r>
    <x v="230"/>
    <n v="530000"/>
    <x v="0"/>
    <s v="Property Barons"/>
    <s v="Sale"/>
    <n v="3020"/>
    <n v="3"/>
    <n v="1"/>
    <n v="1"/>
    <n v="623"/>
    <m/>
    <s v="43 Talintyre Rd"/>
    <s v="Sunshine West"/>
    <x v="0"/>
    <x v="0"/>
    <x v="8"/>
    <x v="0"/>
  </r>
  <r>
    <x v="230"/>
    <n v="1330000"/>
    <x v="2"/>
    <s v="Jones and Jones"/>
    <s v="Auction"/>
    <n v="3101"/>
    <n v="3"/>
    <n v="2"/>
    <n v="2"/>
    <n v="205"/>
    <n v="1995"/>
    <s v="2/37 Wills St"/>
    <s v="Kew"/>
    <x v="14"/>
    <x v="2"/>
    <x v="8"/>
    <x v="0"/>
  </r>
  <r>
    <x v="230"/>
    <n v="1550000"/>
    <x v="0"/>
    <s v="Property Barons"/>
    <s v="Sale"/>
    <n v="3123"/>
    <n v="2"/>
    <n v="1"/>
    <n v="2"/>
    <n v="432"/>
    <m/>
    <s v="742 Burwood Rd"/>
    <s v="Hawthorn East"/>
    <x v="14"/>
    <x v="2"/>
    <x v="8"/>
    <x v="0"/>
  </r>
  <r>
    <x v="230"/>
    <n v="2050000"/>
    <x v="0"/>
    <s v="Property Barons"/>
    <s v="Sale"/>
    <n v="3084"/>
    <n v="4"/>
    <n v="3"/>
    <n v="2"/>
    <n v="723"/>
    <n v="1950"/>
    <s v="61 Glenard Dr"/>
    <s v="Eaglemont"/>
    <x v="17"/>
    <x v="3"/>
    <x v="8"/>
    <x v="0"/>
  </r>
  <r>
    <x v="231"/>
    <n v="1015000"/>
    <x v="0"/>
    <s v="Cunninghams"/>
    <s v="Sale"/>
    <n v="3066"/>
    <n v="2"/>
    <n v="1"/>
    <n v="0"/>
    <n v="117"/>
    <m/>
    <s v="20 Emma St"/>
    <s v="Collingwood"/>
    <x v="1"/>
    <x v="1"/>
    <x v="8"/>
    <x v="0"/>
  </r>
  <r>
    <x v="231"/>
    <n v="1205000"/>
    <x v="0"/>
    <s v="Cunninghams"/>
    <s v="Sale"/>
    <n v="3121"/>
    <n v="3"/>
    <n v="1"/>
    <n v="0"/>
    <n v="164"/>
    <m/>
    <s v="8 Hodgson Tce"/>
    <s v="Richmond"/>
    <x v="1"/>
    <x v="1"/>
    <x v="8"/>
    <x v="0"/>
  </r>
  <r>
    <x v="231"/>
    <n v="1775000"/>
    <x v="0"/>
    <s v="Cunninghams"/>
    <s v="Sale"/>
    <n v="3121"/>
    <n v="4"/>
    <n v="1"/>
    <n v="0"/>
    <n v="434"/>
    <n v="1900"/>
    <s v="25 Palmer St"/>
    <s v="Richmond"/>
    <x v="1"/>
    <x v="1"/>
    <x v="8"/>
    <x v="0"/>
  </r>
  <r>
    <x v="231"/>
    <n v="1955000"/>
    <x v="0"/>
    <s v="Metro Ladder"/>
    <s v="Auction"/>
    <n v="3127"/>
    <n v="5"/>
    <n v="3"/>
    <n v="2"/>
    <n v="424"/>
    <m/>
    <s v="3 Gilbert St"/>
    <s v="Mont Albert"/>
    <x v="2"/>
    <x v="3"/>
    <x v="8"/>
    <x v="0"/>
  </r>
  <r>
    <x v="231"/>
    <n v="1780000"/>
    <x v="0"/>
    <s v="Cunninghams"/>
    <s v="Sale"/>
    <n v="3143"/>
    <n v="2"/>
    <n v="2"/>
    <n v="2"/>
    <n v="0"/>
    <m/>
    <s v="4/20 Mercer Rd"/>
    <s v="Armadale"/>
    <x v="12"/>
    <x v="2"/>
    <x v="8"/>
    <x v="0"/>
  </r>
  <r>
    <x v="231"/>
    <n v="520000"/>
    <x v="1"/>
    <s v="Flanders &amp; Fish"/>
    <s v="Sale"/>
    <n v="3183"/>
    <n v="2"/>
    <n v="1"/>
    <n v="0"/>
    <n v="0"/>
    <n v="1970"/>
    <s v="1/22 Sycamore Gr"/>
    <s v="Balaclava"/>
    <x v="5"/>
    <x v="2"/>
    <x v="8"/>
    <x v="0"/>
  </r>
  <r>
    <x v="231"/>
    <n v="1180000"/>
    <x v="0"/>
    <s v="Sanders"/>
    <s v="Sale"/>
    <n v="3207"/>
    <n v="2"/>
    <n v="1"/>
    <n v="1"/>
    <n v="347"/>
    <m/>
    <s v="334 Howe Pde"/>
    <s v="Port Melbourne"/>
    <x v="5"/>
    <x v="2"/>
    <x v="8"/>
    <x v="0"/>
  </r>
  <r>
    <x v="231"/>
    <n v="1750000"/>
    <x v="0"/>
    <s v="Cunninghams"/>
    <s v="Sale"/>
    <n v="3206"/>
    <n v="2"/>
    <n v="1"/>
    <n v="1"/>
    <n v="162"/>
    <m/>
    <s v="44 Greig St"/>
    <s v="Albert Park"/>
    <x v="5"/>
    <x v="2"/>
    <x v="8"/>
    <x v="0"/>
  </r>
  <r>
    <x v="231"/>
    <n v="3572000"/>
    <x v="0"/>
    <s v="Cunninghams"/>
    <s v="Sale"/>
    <n v="3184"/>
    <n v="3"/>
    <n v="2"/>
    <n v="6"/>
    <n v="737"/>
    <n v="1915"/>
    <s v="5 Tiuna Gr"/>
    <s v="Elwood"/>
    <x v="5"/>
    <x v="2"/>
    <x v="8"/>
    <x v="0"/>
  </r>
  <r>
    <x v="231"/>
    <n v="320000"/>
    <x v="1"/>
    <s v="Cunninghams"/>
    <s v="Auction"/>
    <n v="3055"/>
    <n v="2"/>
    <n v="1"/>
    <n v="1"/>
    <n v="0"/>
    <n v="1980"/>
    <s v="9/610 Moreland Rd"/>
    <s v="Brunswick West"/>
    <x v="3"/>
    <x v="1"/>
    <x v="8"/>
    <x v="0"/>
  </r>
  <r>
    <x v="231"/>
    <n v="925000"/>
    <x v="0"/>
    <s v="Metro Ladder"/>
    <s v="Sale"/>
    <n v="3046"/>
    <n v="3"/>
    <n v="1"/>
    <n v="4"/>
    <n v="815"/>
    <n v="1997"/>
    <s v="3 Flannery Ct"/>
    <s v="Oak Park"/>
    <x v="3"/>
    <x v="1"/>
    <x v="8"/>
    <x v="0"/>
  </r>
  <r>
    <x v="231"/>
    <n v="411000"/>
    <x v="1"/>
    <s v="Cunninghams"/>
    <s v="Sale"/>
    <n v="3040"/>
    <n v="2"/>
    <n v="1"/>
    <n v="1"/>
    <n v="0"/>
    <m/>
    <s v="5/23 Daisy St"/>
    <s v="Essendon"/>
    <x v="8"/>
    <x v="0"/>
    <x v="8"/>
    <x v="0"/>
  </r>
  <r>
    <x v="231"/>
    <n v="823000"/>
    <x v="0"/>
    <s v="Cunninghams"/>
    <s v="Sale"/>
    <n v="3033"/>
    <n v="3"/>
    <n v="1"/>
    <n v="2"/>
    <n v="538"/>
    <m/>
    <s v="5 Viewbank Dr"/>
    <s v="Keilor East"/>
    <x v="8"/>
    <x v="0"/>
    <x v="8"/>
    <x v="0"/>
  </r>
  <r>
    <x v="231"/>
    <n v="746000"/>
    <x v="2"/>
    <s v="Metro Ladder"/>
    <s v="Sale"/>
    <n v="3108"/>
    <n v="3"/>
    <n v="2"/>
    <n v="2"/>
    <n v="118"/>
    <n v="2013"/>
    <s v="18c High St"/>
    <s v="Doncaster"/>
    <x v="16"/>
    <x v="3"/>
    <x v="8"/>
    <x v="0"/>
  </r>
  <r>
    <x v="231"/>
    <n v="1430000"/>
    <x v="0"/>
    <s v="Property Barons"/>
    <s v="Sale"/>
    <n v="3108"/>
    <n v="3"/>
    <n v="1"/>
    <n v="2"/>
    <n v="811"/>
    <n v="1970"/>
    <s v="35 Bellara St"/>
    <s v="Doncaster"/>
    <x v="16"/>
    <x v="3"/>
    <x v="8"/>
    <x v="0"/>
  </r>
  <r>
    <x v="231"/>
    <n v="680000"/>
    <x v="0"/>
    <s v="Metro Ladder"/>
    <s v="Sale"/>
    <n v="3025"/>
    <n v="3"/>
    <n v="1"/>
    <n v="3"/>
    <n v="551"/>
    <m/>
    <s v="16 Beevers St"/>
    <s v="Altona North"/>
    <x v="11"/>
    <x v="0"/>
    <x v="8"/>
    <x v="0"/>
  </r>
  <r>
    <x v="231"/>
    <n v="810000"/>
    <x v="0"/>
    <s v="Melbourne Homes"/>
    <s v="Sale"/>
    <n v="3015"/>
    <n v="3"/>
    <n v="1"/>
    <n v="1"/>
    <n v="390"/>
    <n v="1970"/>
    <s v="21 Croker St"/>
    <s v="Newport"/>
    <x v="11"/>
    <x v="0"/>
    <x v="8"/>
    <x v="0"/>
  </r>
  <r>
    <x v="231"/>
    <n v="1085000"/>
    <x v="0"/>
    <s v="Sanders"/>
    <s v="Sale"/>
    <n v="3016"/>
    <n v="4"/>
    <n v="1"/>
    <n v="2"/>
    <n v="458"/>
    <m/>
    <s v="17 Station Rd"/>
    <s v="Williamstown"/>
    <x v="11"/>
    <x v="0"/>
    <x v="8"/>
    <x v="0"/>
  </r>
  <r>
    <x v="231"/>
    <n v="710000"/>
    <x v="0"/>
    <s v="Jones and Jones"/>
    <s v="Sale"/>
    <n v="3165"/>
    <n v="2"/>
    <n v="1"/>
    <n v="1"/>
    <n v="0"/>
    <n v="1950"/>
    <s v="1/811 Centre Rd"/>
    <s v="Bentleigh East"/>
    <x v="9"/>
    <x v="2"/>
    <x v="8"/>
    <x v="0"/>
  </r>
  <r>
    <x v="231"/>
    <n v="380000"/>
    <x v="1"/>
    <s v="Cunninghams"/>
    <s v="Sale"/>
    <n v="3073"/>
    <n v="2"/>
    <n v="1"/>
    <n v="1"/>
    <n v="149"/>
    <n v="1980"/>
    <s v="4/60 Henty St"/>
    <s v="Reservoir"/>
    <x v="10"/>
    <x v="1"/>
    <x v="8"/>
    <x v="0"/>
  </r>
  <r>
    <x v="231"/>
    <n v="791000"/>
    <x v="0"/>
    <s v="Property Barons"/>
    <s v="Sale"/>
    <n v="3073"/>
    <n v="2"/>
    <n v="1"/>
    <n v="3"/>
    <n v="720"/>
    <m/>
    <s v="140 Purinuan Rd"/>
    <s v="Reservoir"/>
    <x v="10"/>
    <x v="1"/>
    <x v="8"/>
    <x v="0"/>
  </r>
  <r>
    <x v="231"/>
    <n v="1715000"/>
    <x v="0"/>
    <s v="Cunninghams"/>
    <s v="Sale"/>
    <n v="3070"/>
    <n v="3"/>
    <n v="1"/>
    <n v="1"/>
    <n v="407"/>
    <n v="1900"/>
    <s v="24 Barry St"/>
    <s v="Northcote"/>
    <x v="10"/>
    <x v="1"/>
    <x v="8"/>
    <x v="0"/>
  </r>
  <r>
    <x v="231"/>
    <n v="2155000"/>
    <x v="0"/>
    <s v="Jones and Jones"/>
    <s v="Sale"/>
    <n v="3070"/>
    <n v="5"/>
    <n v="2"/>
    <n v="2"/>
    <n v="692"/>
    <n v="1920"/>
    <s v="2 Jamieson St"/>
    <s v="Northcote"/>
    <x v="10"/>
    <x v="1"/>
    <x v="8"/>
    <x v="0"/>
  </r>
  <r>
    <x v="231"/>
    <n v="562500"/>
    <x v="1"/>
    <s v="Jones and Jones"/>
    <s v="Sale"/>
    <n v="3127"/>
    <n v="2"/>
    <n v="1"/>
    <n v="0"/>
    <n v="0"/>
    <n v="1950"/>
    <s v="5/402 Whitehorse Rd"/>
    <s v="Surrey Hills"/>
    <x v="14"/>
    <x v="2"/>
    <x v="8"/>
    <x v="0"/>
  </r>
  <r>
    <x v="231"/>
    <n v="1900000"/>
    <x v="0"/>
    <s v="Cunninghams"/>
    <s v="Sale"/>
    <n v="3103"/>
    <n v="4"/>
    <n v="2"/>
    <n v="1"/>
    <n v="665"/>
    <n v="1940"/>
    <s v="165 Balwyn Rd"/>
    <s v="Balwyn"/>
    <x v="14"/>
    <x v="2"/>
    <x v="8"/>
    <x v="0"/>
  </r>
  <r>
    <x v="231"/>
    <n v="750000"/>
    <x v="1"/>
    <s v="Jones and Jones"/>
    <s v="Auction"/>
    <n v="3187"/>
    <n v="2"/>
    <n v="1"/>
    <n v="3"/>
    <n v="305"/>
    <n v="1970"/>
    <s v="1/383 South Rd"/>
    <s v="Brighton East"/>
    <x v="15"/>
    <x v="2"/>
    <x v="8"/>
    <x v="0"/>
  </r>
  <r>
    <x v="232"/>
    <n v="270000"/>
    <x v="0"/>
    <s v="Melbourne Homes"/>
    <s v="Auction"/>
    <n v="3121"/>
    <n v="2"/>
    <n v="1"/>
    <n v="1"/>
    <n v="0"/>
    <n v="2004"/>
    <s v="303/18 Tanner St"/>
    <s v="Richmond"/>
    <x v="1"/>
    <x v="1"/>
    <x v="8"/>
    <x v="0"/>
  </r>
  <r>
    <x v="232"/>
    <n v="935000"/>
    <x v="0"/>
    <s v="Cunninghams"/>
    <s v="Sale"/>
    <n v="3121"/>
    <n v="2"/>
    <n v="1"/>
    <n v="1"/>
    <n v="67"/>
    <n v="1998"/>
    <s v="60 Somerset St"/>
    <s v="Richmond"/>
    <x v="1"/>
    <x v="1"/>
    <x v="8"/>
    <x v="0"/>
  </r>
  <r>
    <x v="232"/>
    <n v="1682000"/>
    <x v="0"/>
    <s v="Jones and Jones"/>
    <s v="Sale"/>
    <n v="3125"/>
    <n v="4"/>
    <n v="2"/>
    <n v="1"/>
    <n v="921"/>
    <n v="1950"/>
    <s v="25 Greenwood St"/>
    <s v="Burwood"/>
    <x v="2"/>
    <x v="2"/>
    <x v="8"/>
    <x v="0"/>
  </r>
  <r>
    <x v="232"/>
    <n v="2801000"/>
    <x v="0"/>
    <s v="Cunninghams"/>
    <s v="Sale"/>
    <n v="3143"/>
    <n v="4"/>
    <n v="2"/>
    <n v="2"/>
    <n v="624"/>
    <n v="1900"/>
    <s v="35 Northcote Rd"/>
    <s v="Armadale"/>
    <x v="12"/>
    <x v="2"/>
    <x v="8"/>
    <x v="0"/>
  </r>
  <r>
    <x v="232"/>
    <n v="1250000"/>
    <x v="0"/>
    <s v="Sanders"/>
    <s v="Sale"/>
    <n v="3205"/>
    <n v="3"/>
    <n v="2"/>
    <n v="0"/>
    <n v="224"/>
    <n v="1890"/>
    <s v="247 York St"/>
    <s v="South Melbourne"/>
    <x v="5"/>
    <x v="2"/>
    <x v="8"/>
    <x v="0"/>
  </r>
  <r>
    <x v="232"/>
    <n v="1925000"/>
    <x v="0"/>
    <s v="Cunninghams"/>
    <s v="Auction"/>
    <n v="3185"/>
    <n v="4"/>
    <n v="2"/>
    <n v="3"/>
    <n v="485"/>
    <m/>
    <s v="23 Maryville St"/>
    <s v="Ripponlea"/>
    <x v="5"/>
    <x v="2"/>
    <x v="8"/>
    <x v="0"/>
  </r>
  <r>
    <x v="232"/>
    <n v="537500"/>
    <x v="1"/>
    <s v="Cunninghams"/>
    <s v="Sale"/>
    <n v="3058"/>
    <n v="2"/>
    <n v="1"/>
    <n v="1"/>
    <n v="0"/>
    <n v="1975"/>
    <s v="4/2 Vincent St"/>
    <s v="Coburg"/>
    <x v="3"/>
    <x v="1"/>
    <x v="8"/>
    <x v="0"/>
  </r>
  <r>
    <x v="232"/>
    <n v="640000"/>
    <x v="0"/>
    <s v="SJ"/>
    <s v="Auction"/>
    <n v="3046"/>
    <n v="2"/>
    <n v="1"/>
    <n v="1"/>
    <n v="612"/>
    <m/>
    <s v="38 Tassell St"/>
    <s v="Hadfield"/>
    <x v="3"/>
    <x v="1"/>
    <x v="8"/>
    <x v="0"/>
  </r>
  <r>
    <x v="232"/>
    <n v="820000"/>
    <x v="0"/>
    <s v="Cunninghams"/>
    <s v="Auction"/>
    <n v="3046"/>
    <n v="3"/>
    <n v="2"/>
    <n v="4"/>
    <n v="805"/>
    <m/>
    <s v="1 Tudor St"/>
    <s v="Glenroy"/>
    <x v="3"/>
    <x v="1"/>
    <x v="8"/>
    <x v="0"/>
  </r>
  <r>
    <x v="232"/>
    <n v="1115000"/>
    <x v="0"/>
    <s v="Jones and Jones"/>
    <s v="Auction"/>
    <n v="3056"/>
    <n v="4"/>
    <n v="1"/>
    <n v="0"/>
    <n v="264"/>
    <n v="1900"/>
    <s v="129 Albion St"/>
    <s v="Brunswick"/>
    <x v="3"/>
    <x v="1"/>
    <x v="8"/>
    <x v="0"/>
  </r>
  <r>
    <x v="232"/>
    <n v="1570000"/>
    <x v="0"/>
    <s v="Property Barons"/>
    <s v="Sale"/>
    <n v="3044"/>
    <n v="2"/>
    <n v="1"/>
    <n v="1"/>
    <n v="746"/>
    <n v="1950"/>
    <s v="103 Sussex St"/>
    <s v="Pascoe Vale"/>
    <x v="3"/>
    <x v="1"/>
    <x v="8"/>
    <x v="0"/>
  </r>
  <r>
    <x v="232"/>
    <n v="625000"/>
    <x v="0"/>
    <s v="Melbourne Homes"/>
    <s v="Sale"/>
    <n v="3033"/>
    <n v="3"/>
    <n v="1"/>
    <n v="2"/>
    <n v="539"/>
    <m/>
    <s v="114 Prospect Dr"/>
    <s v="Keilor East"/>
    <x v="8"/>
    <x v="0"/>
    <x v="8"/>
    <x v="0"/>
  </r>
  <r>
    <x v="232"/>
    <n v="849000"/>
    <x v="0"/>
    <s v="Metro Ladder"/>
    <s v="Sale"/>
    <n v="3039"/>
    <n v="2"/>
    <n v="1"/>
    <n v="1"/>
    <n v="345"/>
    <n v="1930"/>
    <s v="3 Pattison St"/>
    <s v="Moonee Ponds"/>
    <x v="8"/>
    <x v="0"/>
    <x v="8"/>
    <x v="0"/>
  </r>
  <r>
    <x v="232"/>
    <n v="1550000"/>
    <x v="0"/>
    <s v="Metro Ladder"/>
    <s v="Auction"/>
    <n v="3039"/>
    <n v="3"/>
    <n v="2"/>
    <n v="3"/>
    <n v="477"/>
    <n v="2014"/>
    <s v="76 Argyle St"/>
    <s v="Moonee Ponds"/>
    <x v="8"/>
    <x v="0"/>
    <x v="8"/>
    <x v="0"/>
  </r>
  <r>
    <x v="232"/>
    <n v="368000"/>
    <x v="1"/>
    <s v="Jones and Jones"/>
    <s v="Auction"/>
    <n v="3051"/>
    <n v="1"/>
    <n v="1"/>
    <n v="1"/>
    <n v="0"/>
    <n v="2003"/>
    <s v="107/33 Wreckyn St"/>
    <s v="North Melbourne"/>
    <x v="13"/>
    <x v="1"/>
    <x v="8"/>
    <x v="0"/>
  </r>
  <r>
    <x v="232"/>
    <n v="480000"/>
    <x v="1"/>
    <s v="Cunninghams"/>
    <s v="Sale"/>
    <n v="3011"/>
    <n v="3"/>
    <n v="1"/>
    <n v="1"/>
    <n v="0"/>
    <n v="1985"/>
    <s v="6/11 Nicholson St"/>
    <s v="Footscray"/>
    <x v="4"/>
    <x v="0"/>
    <x v="8"/>
    <x v="0"/>
  </r>
  <r>
    <x v="232"/>
    <n v="770000"/>
    <x v="0"/>
    <s v="Maxwells"/>
    <s v="Auction"/>
    <n v="3013"/>
    <n v="3"/>
    <n v="1"/>
    <n v="1"/>
    <n v="138"/>
    <n v="1890"/>
    <s v="41 Sussex St"/>
    <s v="Yarraville"/>
    <x v="4"/>
    <x v="0"/>
    <x v="8"/>
    <x v="0"/>
  </r>
  <r>
    <x v="232"/>
    <n v="1225000"/>
    <x v="0"/>
    <s v="Maxwells"/>
    <s v="Auction"/>
    <n v="3012"/>
    <n v="4"/>
    <n v="2"/>
    <n v="2"/>
    <n v="0"/>
    <m/>
    <s v="4 Rupert St"/>
    <s v="West Footscray"/>
    <x v="4"/>
    <x v="0"/>
    <x v="8"/>
    <x v="0"/>
  </r>
  <r>
    <x v="232"/>
    <n v="770000"/>
    <x v="2"/>
    <s v="Sanders"/>
    <s v="Sale"/>
    <n v="3015"/>
    <n v="3"/>
    <n v="2"/>
    <n v="2"/>
    <n v="224"/>
    <n v="2015"/>
    <s v="4/27 Clyde St"/>
    <s v="Newport"/>
    <x v="11"/>
    <x v="0"/>
    <x v="8"/>
    <x v="0"/>
  </r>
  <r>
    <x v="232"/>
    <n v="2255000"/>
    <x v="0"/>
    <s v="Metro Ladder"/>
    <s v="Sale"/>
    <n v="3204"/>
    <n v="4"/>
    <n v="3"/>
    <n v="2"/>
    <n v="557"/>
    <n v="2008"/>
    <s v="9 Yawla St"/>
    <s v="Bentleigh"/>
    <x v="9"/>
    <x v="2"/>
    <x v="8"/>
    <x v="0"/>
  </r>
  <r>
    <x v="232"/>
    <n v="341000"/>
    <x v="1"/>
    <s v="Cunninghams"/>
    <s v="Auction"/>
    <n v="3073"/>
    <n v="1"/>
    <n v="1"/>
    <n v="1"/>
    <n v="125"/>
    <m/>
    <s v="4/7 Oconnor St"/>
    <s v="Reservoir"/>
    <x v="10"/>
    <x v="1"/>
    <x v="8"/>
    <x v="0"/>
  </r>
  <r>
    <x v="232"/>
    <n v="1650000"/>
    <x v="0"/>
    <s v="Metro Ladder"/>
    <s v="Sale"/>
    <n v="3072"/>
    <n v="3"/>
    <n v="1"/>
    <n v="2"/>
    <n v="452"/>
    <n v="1890"/>
    <s v="287 Tyler St"/>
    <s v="Preston"/>
    <x v="10"/>
    <x v="1"/>
    <x v="8"/>
    <x v="0"/>
  </r>
  <r>
    <x v="232"/>
    <n v="1655000"/>
    <x v="0"/>
    <s v="Jones and Jones"/>
    <s v="Auction"/>
    <n v="3070"/>
    <n v="3"/>
    <n v="1"/>
    <n v="3"/>
    <n v="472"/>
    <n v="1924"/>
    <s v="6 Brooke St"/>
    <s v="Northcote"/>
    <x v="10"/>
    <x v="1"/>
    <x v="8"/>
    <x v="0"/>
  </r>
  <r>
    <x v="232"/>
    <n v="720000"/>
    <x v="0"/>
    <s v="Cunninghams"/>
    <s v="Sale"/>
    <n v="3042"/>
    <n v="3"/>
    <n v="1"/>
    <n v="1"/>
    <n v="696"/>
    <n v="1975"/>
    <s v="31 Swan St"/>
    <s v="Keilor Park"/>
    <x v="0"/>
    <x v="0"/>
    <x v="8"/>
    <x v="0"/>
  </r>
  <r>
    <x v="232"/>
    <n v="1575000"/>
    <x v="0"/>
    <s v="Cunninghams"/>
    <s v="Auction"/>
    <n v="3101"/>
    <n v="3"/>
    <n v="2"/>
    <n v="2"/>
    <n v="397"/>
    <n v="1940"/>
    <s v="71 Peel St"/>
    <s v="Kew"/>
    <x v="14"/>
    <x v="2"/>
    <x v="8"/>
    <x v="0"/>
  </r>
  <r>
    <x v="232"/>
    <n v="898000"/>
    <x v="1"/>
    <s v="Cunninghams"/>
    <s v="Sale"/>
    <n v="3188"/>
    <n v="2"/>
    <n v="1"/>
    <n v="1"/>
    <n v="266"/>
    <n v="1970"/>
    <s v="1/3 Littlewood St"/>
    <s v="Hampton"/>
    <x v="15"/>
    <x v="2"/>
    <x v="8"/>
    <x v="0"/>
  </r>
  <r>
    <x v="232"/>
    <n v="1686500"/>
    <x v="0"/>
    <s v="Maxwells"/>
    <s v="Sale"/>
    <n v="3188"/>
    <n v="4"/>
    <n v="2"/>
    <n v="2"/>
    <n v="664"/>
    <m/>
    <s v="78 Thomas St"/>
    <s v="Hampton"/>
    <x v="15"/>
    <x v="2"/>
    <x v="8"/>
    <x v="0"/>
  </r>
  <r>
    <x v="232"/>
    <n v="690000"/>
    <x v="1"/>
    <s v="Property Barons"/>
    <s v="Sale"/>
    <n v="3079"/>
    <n v="2"/>
    <n v="1"/>
    <n v="1"/>
    <n v="103"/>
    <m/>
    <s v="5/19 Livingstone St"/>
    <s v="Ivanhoe"/>
    <x v="17"/>
    <x v="3"/>
    <x v="8"/>
    <x v="0"/>
  </r>
  <r>
    <x v="232"/>
    <n v="1740000"/>
    <x v="0"/>
    <s v="Property Barons"/>
    <s v="Sale"/>
    <n v="3079"/>
    <n v="4"/>
    <n v="3"/>
    <n v="3"/>
    <n v="948"/>
    <n v="1960"/>
    <s v="41 McArthur Rd"/>
    <s v="Ivanhoe East"/>
    <x v="17"/>
    <x v="3"/>
    <x v="8"/>
    <x v="0"/>
  </r>
  <r>
    <x v="233"/>
    <n v="515000"/>
    <x v="1"/>
    <s v="Metro Ladder"/>
    <s v="Auction"/>
    <n v="3141"/>
    <n v="1"/>
    <n v="1"/>
    <n v="1"/>
    <n v="0"/>
    <n v="1970"/>
    <s v="18/33 Kensington Rd"/>
    <s v="South Yarra"/>
    <x v="12"/>
    <x v="2"/>
    <x v="8"/>
    <x v="0"/>
  </r>
  <r>
    <x v="233"/>
    <n v="910000"/>
    <x v="0"/>
    <s v="Flanders &amp; Fish"/>
    <s v="Sale"/>
    <n v="3181"/>
    <n v="2"/>
    <n v="1"/>
    <n v="1"/>
    <n v="183"/>
    <n v="1930"/>
    <s v="1/70 Williams Rd"/>
    <s v="Prahran"/>
    <x v="12"/>
    <x v="2"/>
    <x v="8"/>
    <x v="0"/>
  </r>
  <r>
    <x v="233"/>
    <n v="1730000"/>
    <x v="0"/>
    <s v="Jones and Jones"/>
    <s v="Sale"/>
    <n v="3181"/>
    <n v="3"/>
    <n v="2"/>
    <n v="1"/>
    <n v="210"/>
    <m/>
    <s v="37 Wrights Tce"/>
    <s v="Prahran"/>
    <x v="12"/>
    <x v="2"/>
    <x v="8"/>
    <x v="0"/>
  </r>
  <r>
    <x v="233"/>
    <n v="4200000"/>
    <x v="0"/>
    <s v="Flanders &amp; Fish"/>
    <s v="Auction"/>
    <n v="3143"/>
    <n v="4"/>
    <n v="3"/>
    <n v="3"/>
    <n v="563"/>
    <n v="2000"/>
    <s v="44 Hampden Rd"/>
    <s v="Armadale"/>
    <x v="12"/>
    <x v="2"/>
    <x v="8"/>
    <x v="0"/>
  </r>
  <r>
    <x v="233"/>
    <n v="507000"/>
    <x v="1"/>
    <s v="Metro Ladder"/>
    <s v="Sale"/>
    <n v="3184"/>
    <n v="2"/>
    <n v="1"/>
    <n v="1"/>
    <n v="0"/>
    <n v="1970"/>
    <s v="2/131 Brighton Rd"/>
    <s v="Elwood"/>
    <x v="5"/>
    <x v="2"/>
    <x v="8"/>
    <x v="0"/>
  </r>
  <r>
    <x v="233"/>
    <n v="1875000"/>
    <x v="0"/>
    <s v="Best Bricks"/>
    <s v="Sale"/>
    <n v="3184"/>
    <n v="4"/>
    <n v="2"/>
    <n v="0"/>
    <n v="223"/>
    <n v="1910"/>
    <s v="32 Burns St"/>
    <s v="Elwood"/>
    <x v="5"/>
    <x v="2"/>
    <x v="8"/>
    <x v="0"/>
  </r>
  <r>
    <x v="233"/>
    <n v="460000"/>
    <x v="2"/>
    <s v="Cunninghams"/>
    <s v="Auction"/>
    <n v="3060"/>
    <n v="3"/>
    <n v="1"/>
    <n v="1"/>
    <n v="314"/>
    <n v="1970"/>
    <s v="1/12 Brooks St"/>
    <s v="Fawkner"/>
    <x v="3"/>
    <x v="1"/>
    <x v="8"/>
    <x v="0"/>
  </r>
  <r>
    <x v="233"/>
    <n v="555000"/>
    <x v="2"/>
    <s v="Flanders &amp; Fish"/>
    <s v="Auction"/>
    <n v="3046"/>
    <n v="3"/>
    <n v="2"/>
    <n v="2"/>
    <n v="244"/>
    <m/>
    <s v="2/74 Daley St"/>
    <s v="Glenroy"/>
    <x v="3"/>
    <x v="1"/>
    <x v="8"/>
    <x v="0"/>
  </r>
  <r>
    <x v="233"/>
    <n v="806500"/>
    <x v="0"/>
    <s v="Property Barons"/>
    <s v="Sale"/>
    <n v="3046"/>
    <n v="3"/>
    <n v="1"/>
    <n v="2"/>
    <n v="766"/>
    <n v="1965"/>
    <s v="39 Morley St"/>
    <s v="Glenroy"/>
    <x v="3"/>
    <x v="1"/>
    <x v="8"/>
    <x v="0"/>
  </r>
  <r>
    <x v="233"/>
    <n v="840000"/>
    <x v="0"/>
    <s v="Jones and Jones"/>
    <s v="Sale"/>
    <n v="3056"/>
    <n v="2"/>
    <n v="1"/>
    <n v="1"/>
    <n v="186"/>
    <m/>
    <s v="144A Glenlyon Rd"/>
    <s v="Brunswick"/>
    <x v="3"/>
    <x v="1"/>
    <x v="8"/>
    <x v="0"/>
  </r>
  <r>
    <x v="233"/>
    <n v="947000"/>
    <x v="0"/>
    <s v="Metro Ladder"/>
    <s v="Sale"/>
    <n v="3058"/>
    <n v="3"/>
    <n v="1"/>
    <n v="1"/>
    <n v="372"/>
    <n v="1920"/>
    <s v="27 Higinbotham St"/>
    <s v="Coburg"/>
    <x v="3"/>
    <x v="1"/>
    <x v="8"/>
    <x v="0"/>
  </r>
  <r>
    <x v="233"/>
    <n v="1340000"/>
    <x v="0"/>
    <s v="Cunninghams"/>
    <s v="Sale"/>
    <n v="3056"/>
    <n v="3"/>
    <n v="1"/>
    <n v="1"/>
    <n v="316"/>
    <n v="1910"/>
    <s v="26 Warburton St"/>
    <s v="Brunswick"/>
    <x v="3"/>
    <x v="1"/>
    <x v="8"/>
    <x v="0"/>
  </r>
  <r>
    <x v="233"/>
    <n v="500000"/>
    <x v="1"/>
    <s v="Cunninghams"/>
    <s v="Sale"/>
    <n v="3052"/>
    <n v="1"/>
    <n v="1"/>
    <n v="1"/>
    <n v="2431"/>
    <m/>
    <s v="12/228 The Avenue"/>
    <s v="Parkville"/>
    <x v="13"/>
    <x v="1"/>
    <x v="8"/>
    <x v="0"/>
  </r>
  <r>
    <x v="233"/>
    <n v="585000"/>
    <x v="1"/>
    <s v="Melbourne Homes"/>
    <s v="Sale"/>
    <n v="3053"/>
    <n v="2"/>
    <n v="1"/>
    <n v="1"/>
    <n v="0"/>
    <m/>
    <s v="13/25 Barkly St"/>
    <s v="Carlton"/>
    <x v="13"/>
    <x v="1"/>
    <x v="8"/>
    <x v="0"/>
  </r>
  <r>
    <x v="233"/>
    <n v="1010000"/>
    <x v="0"/>
    <s v="Metro Ladder"/>
    <s v="Auction"/>
    <n v="3016"/>
    <n v="3"/>
    <n v="2"/>
    <n v="2"/>
    <n v="250"/>
    <m/>
    <s v="5 Railway Pl"/>
    <s v="Williamstown"/>
    <x v="11"/>
    <x v="0"/>
    <x v="8"/>
    <x v="0"/>
  </r>
  <r>
    <x v="233"/>
    <n v="468000"/>
    <x v="1"/>
    <s v="Cunninghams"/>
    <s v="Sale"/>
    <n v="3073"/>
    <n v="2"/>
    <n v="2"/>
    <n v="2"/>
    <n v="234"/>
    <m/>
    <s v="1a Fordham Rd"/>
    <s v="Reservoir"/>
    <x v="10"/>
    <x v="1"/>
    <x v="8"/>
    <x v="0"/>
  </r>
  <r>
    <x v="233"/>
    <n v="517500"/>
    <x v="1"/>
    <s v="Melbourne Homes"/>
    <s v="Sale"/>
    <n v="3071"/>
    <n v="1"/>
    <n v="1"/>
    <n v="0"/>
    <n v="0"/>
    <n v="1910"/>
    <s v="2/6 Kemp St"/>
    <s v="Thornbury"/>
    <x v="10"/>
    <x v="1"/>
    <x v="8"/>
    <x v="0"/>
  </r>
  <r>
    <x v="233"/>
    <n v="1455000"/>
    <x v="0"/>
    <s v="Jones and Jones"/>
    <s v="Sale"/>
    <n v="3127"/>
    <n v="4"/>
    <n v="2"/>
    <n v="1"/>
    <n v="494"/>
    <m/>
    <s v="66 Durham Rd"/>
    <s v="Surrey Hills"/>
    <x v="14"/>
    <x v="2"/>
    <x v="8"/>
    <x v="0"/>
  </r>
  <r>
    <x v="233"/>
    <n v="3225000"/>
    <x v="0"/>
    <s v="Cunninghams"/>
    <s v="Sale"/>
    <n v="3124"/>
    <n v="4"/>
    <n v="3"/>
    <n v="1"/>
    <n v="632"/>
    <n v="1890"/>
    <s v="25 Russell St"/>
    <s v="Camberwell"/>
    <x v="14"/>
    <x v="2"/>
    <x v="8"/>
    <x v="0"/>
  </r>
  <r>
    <x v="233"/>
    <n v="620000"/>
    <x v="1"/>
    <s v="Flanders &amp; Fish"/>
    <s v="Sale"/>
    <n v="3186"/>
    <n v="2"/>
    <n v="2"/>
    <n v="1"/>
    <n v="0"/>
    <n v="2013"/>
    <s v="105/103 Bay St"/>
    <s v="Brighton"/>
    <x v="15"/>
    <x v="2"/>
    <x v="8"/>
    <x v="0"/>
  </r>
  <r>
    <x v="233"/>
    <n v="420000"/>
    <x v="1"/>
    <s v="Property Barons"/>
    <s v="Sale"/>
    <n v="3084"/>
    <n v="2"/>
    <n v="1"/>
    <n v="1"/>
    <n v="158"/>
    <n v="1970"/>
    <s v="13/77 Rosanna Rd"/>
    <s v="Heidelberg"/>
    <x v="17"/>
    <x v="3"/>
    <x v="8"/>
    <x v="0"/>
  </r>
  <r>
    <x v="233"/>
    <n v="800000"/>
    <x v="0"/>
    <s v="SJ"/>
    <s v="Sale"/>
    <n v="3085"/>
    <n v="3"/>
    <n v="2"/>
    <n v="2"/>
    <n v="660"/>
    <m/>
    <s v="17 Marigolds Rd"/>
    <s v="Yallambie"/>
    <x v="17"/>
    <x v="1"/>
    <x v="8"/>
    <x v="0"/>
  </r>
  <r>
    <x v="234"/>
    <n v="1275000"/>
    <x v="0"/>
    <s v="Jones and Jones"/>
    <s v="Auction"/>
    <n v="3121"/>
    <n v="3"/>
    <n v="1"/>
    <n v="2"/>
    <n v="204"/>
    <n v="1900"/>
    <s v="255 Coppin St"/>
    <s v="Richmond"/>
    <x v="1"/>
    <x v="1"/>
    <x v="8"/>
    <x v="0"/>
  </r>
  <r>
    <x v="234"/>
    <n v="825000"/>
    <x v="1"/>
    <s v="Cunninghams"/>
    <s v="Sale"/>
    <n v="3181"/>
    <n v="3"/>
    <n v="1"/>
    <n v="1"/>
    <n v="0"/>
    <m/>
    <s v="1/14 The Avenue"/>
    <s v="Windsor"/>
    <x v="12"/>
    <x v="2"/>
    <x v="8"/>
    <x v="0"/>
  </r>
  <r>
    <x v="234"/>
    <n v="1240000"/>
    <x v="0"/>
    <s v="Metro Ladder"/>
    <s v="Auction"/>
    <n v="3207"/>
    <n v="2"/>
    <n v="1"/>
    <n v="0"/>
    <n v="0"/>
    <m/>
    <s v="171 Bridge St"/>
    <s v="Port Melbourne"/>
    <x v="5"/>
    <x v="2"/>
    <x v="8"/>
    <x v="0"/>
  </r>
  <r>
    <x v="234"/>
    <n v="650000"/>
    <x v="0"/>
    <s v="Metro Ladder"/>
    <s v="Auction"/>
    <n v="3060"/>
    <n v="3"/>
    <n v="1"/>
    <n v="1"/>
    <n v="725"/>
    <m/>
    <s v="1 James St"/>
    <s v="Fawkner"/>
    <x v="3"/>
    <x v="1"/>
    <x v="8"/>
    <x v="0"/>
  </r>
  <r>
    <x v="234"/>
    <n v="800000"/>
    <x v="0"/>
    <s v="Flanders &amp; Fish"/>
    <s v="Sale"/>
    <n v="3046"/>
    <n v="4"/>
    <n v="2"/>
    <n v="1"/>
    <n v="589"/>
    <m/>
    <s v="4 Ridge Rd"/>
    <s v="Oak Park"/>
    <x v="3"/>
    <x v="1"/>
    <x v="8"/>
    <x v="0"/>
  </r>
  <r>
    <x v="234"/>
    <n v="373000"/>
    <x v="1"/>
    <s v="Property Barons"/>
    <s v="Sale"/>
    <n v="3040"/>
    <n v="2"/>
    <n v="1"/>
    <n v="1"/>
    <n v="0"/>
    <m/>
    <s v="5/319 Buckley St"/>
    <s v="Aberfeldie"/>
    <x v="8"/>
    <x v="0"/>
    <x v="8"/>
    <x v="0"/>
  </r>
  <r>
    <x v="234"/>
    <n v="715000"/>
    <x v="0"/>
    <s v="Cunninghams"/>
    <s v="Auction"/>
    <n v="3031"/>
    <n v="2"/>
    <n v="1"/>
    <n v="1"/>
    <n v="0"/>
    <n v="1980"/>
    <s v="1/116 Edinburgh St"/>
    <s v="Flemington"/>
    <x v="8"/>
    <x v="1"/>
    <x v="8"/>
    <x v="0"/>
  </r>
  <r>
    <x v="234"/>
    <n v="1226000"/>
    <x v="0"/>
    <s v="Cunninghams"/>
    <s v="Sale"/>
    <n v="3040"/>
    <n v="3"/>
    <n v="1"/>
    <n v="3"/>
    <n v="533"/>
    <n v="1955"/>
    <s v="82 Price St"/>
    <s v="Essendon"/>
    <x v="8"/>
    <x v="0"/>
    <x v="8"/>
    <x v="0"/>
  </r>
  <r>
    <x v="234"/>
    <n v="655000"/>
    <x v="0"/>
    <s v="Property Barons"/>
    <s v="Sale"/>
    <n v="3166"/>
    <n v="2"/>
    <n v="1"/>
    <n v="1"/>
    <n v="156"/>
    <m/>
    <s v="3/21 John St"/>
    <s v="Oakleigh"/>
    <x v="6"/>
    <x v="2"/>
    <x v="8"/>
    <x v="0"/>
  </r>
  <r>
    <x v="234"/>
    <n v="1055000"/>
    <x v="0"/>
    <s v="Jones and Jones"/>
    <s v="Sale"/>
    <n v="3166"/>
    <n v="3"/>
    <n v="1"/>
    <n v="1"/>
    <n v="562"/>
    <n v="1930"/>
    <s v="19 Canterbury St"/>
    <s v="Hughesdale"/>
    <x v="6"/>
    <x v="2"/>
    <x v="8"/>
    <x v="0"/>
  </r>
  <r>
    <x v="234"/>
    <n v="1230000"/>
    <x v="1"/>
    <s v="Flanders &amp; Fish"/>
    <s v="Sale"/>
    <n v="3141"/>
    <n v="3"/>
    <n v="2"/>
    <n v="2"/>
    <n v="0"/>
    <n v="1998"/>
    <s v="43/100 Commercial Rd"/>
    <s v="South Yarra"/>
    <x v="13"/>
    <x v="2"/>
    <x v="8"/>
    <x v="0"/>
  </r>
  <r>
    <x v="234"/>
    <n v="570500"/>
    <x v="0"/>
    <s v="Cunninghams"/>
    <s v="Sale"/>
    <n v="3019"/>
    <n v="3"/>
    <n v="1"/>
    <n v="1"/>
    <n v="471"/>
    <n v="1960"/>
    <s v="19 Hughes St"/>
    <s v="Braybrook"/>
    <x v="4"/>
    <x v="0"/>
    <x v="8"/>
    <x v="0"/>
  </r>
  <r>
    <x v="234"/>
    <n v="947500"/>
    <x v="0"/>
    <s v="Best Bricks"/>
    <s v="Sale"/>
    <n v="3189"/>
    <n v="4"/>
    <n v="2"/>
    <n v="2"/>
    <n v="609"/>
    <m/>
    <s v="16 Matilda Rd"/>
    <s v="Moorabbin"/>
    <x v="7"/>
    <x v="2"/>
    <x v="8"/>
    <x v="0"/>
  </r>
  <r>
    <x v="234"/>
    <n v="850000"/>
    <x v="2"/>
    <s v="Jones and Jones"/>
    <s v="Auction"/>
    <n v="3185"/>
    <n v="3"/>
    <n v="2"/>
    <n v="2"/>
    <n v="108"/>
    <n v="2000"/>
    <s v="17/39 Horne St"/>
    <s v="Elsternwick"/>
    <x v="9"/>
    <x v="2"/>
    <x v="8"/>
    <x v="0"/>
  </r>
  <r>
    <x v="234"/>
    <n v="445000"/>
    <x v="1"/>
    <s v="Cunninghams"/>
    <s v="Sale"/>
    <n v="3078"/>
    <n v="2"/>
    <n v="1"/>
    <n v="1"/>
    <n v="0"/>
    <n v="1970"/>
    <s v="7/59 Rathmines St"/>
    <s v="Fairfield"/>
    <x v="10"/>
    <x v="1"/>
    <x v="8"/>
    <x v="0"/>
  </r>
  <r>
    <x v="234"/>
    <n v="485000"/>
    <x v="0"/>
    <s v="Property Barons"/>
    <s v="Auction"/>
    <n v="3072"/>
    <n v="3"/>
    <n v="1"/>
    <n v="1"/>
    <n v="244"/>
    <m/>
    <s v="1/61 Eton St"/>
    <s v="Preston"/>
    <x v="10"/>
    <x v="1"/>
    <x v="8"/>
    <x v="0"/>
  </r>
  <r>
    <x v="234"/>
    <n v="767000"/>
    <x v="0"/>
    <s v="Metro Ladder"/>
    <s v="Sale"/>
    <n v="3073"/>
    <n v="3"/>
    <n v="1"/>
    <n v="2"/>
    <n v="561"/>
    <n v="1950"/>
    <s v="13 Whitby St"/>
    <s v="Reservoir"/>
    <x v="10"/>
    <x v="1"/>
    <x v="8"/>
    <x v="0"/>
  </r>
  <r>
    <x v="234"/>
    <n v="1355000"/>
    <x v="0"/>
    <s v="Property Barons"/>
    <s v="Sale"/>
    <n v="3072"/>
    <n v="3"/>
    <n v="1"/>
    <n v="2"/>
    <n v="916"/>
    <m/>
    <s v="590 Murray Rd"/>
    <s v="Preston"/>
    <x v="10"/>
    <x v="1"/>
    <x v="8"/>
    <x v="0"/>
  </r>
  <r>
    <x v="234"/>
    <n v="685000"/>
    <x v="0"/>
    <s v="Property Barons"/>
    <s v="Sale"/>
    <n v="3020"/>
    <n v="3"/>
    <n v="1"/>
    <n v="3"/>
    <n v="592"/>
    <m/>
    <s v="4 Isla St"/>
    <s v="Sunshine North"/>
    <x v="0"/>
    <x v="0"/>
    <x v="8"/>
    <x v="0"/>
  </r>
  <r>
    <x v="234"/>
    <n v="1850000"/>
    <x v="0"/>
    <s v="Cunninghams"/>
    <s v="Auction"/>
    <n v="3102"/>
    <n v="5"/>
    <n v="3"/>
    <n v="4"/>
    <n v="787"/>
    <m/>
    <s v="30 Willow Gr"/>
    <s v="Kew East"/>
    <x v="14"/>
    <x v="2"/>
    <x v="8"/>
    <x v="0"/>
  </r>
  <r>
    <x v="234"/>
    <n v="3000000"/>
    <x v="0"/>
    <s v="Cunninghams"/>
    <s v="Auction"/>
    <n v="3104"/>
    <n v="4"/>
    <n v="3"/>
    <n v="2"/>
    <n v="1247"/>
    <m/>
    <s v="11 Stephens St"/>
    <s v="Balwyn North"/>
    <x v="14"/>
    <x v="2"/>
    <x v="8"/>
    <x v="0"/>
  </r>
  <r>
    <x v="234"/>
    <n v="3280000"/>
    <x v="0"/>
    <s v="Cunninghams"/>
    <s v="Auction"/>
    <n v="3101"/>
    <n v="5"/>
    <n v="5"/>
    <n v="2"/>
    <n v="480"/>
    <n v="1979"/>
    <s v="69 Malin St"/>
    <s v="Kew"/>
    <x v="14"/>
    <x v="2"/>
    <x v="8"/>
    <x v="0"/>
  </r>
  <r>
    <x v="234"/>
    <n v="705000"/>
    <x v="1"/>
    <s v="Property Barons"/>
    <s v="Sale"/>
    <n v="3079"/>
    <n v="2"/>
    <n v="1"/>
    <n v="1"/>
    <n v="94"/>
    <m/>
    <s v="4/13 Ivanhoe Pde"/>
    <s v="Ivanhoe"/>
    <x v="17"/>
    <x v="3"/>
    <x v="8"/>
    <x v="0"/>
  </r>
  <r>
    <x v="235"/>
    <n v="1000000"/>
    <x v="0"/>
    <s v="Cunninghams"/>
    <s v="Sale"/>
    <n v="3121"/>
    <n v="2"/>
    <n v="1"/>
    <n v="0"/>
    <n v="146"/>
    <m/>
    <s v="34 Green St"/>
    <s v="Cremorne"/>
    <x v="1"/>
    <x v="1"/>
    <x v="9"/>
    <x v="0"/>
  </r>
  <r>
    <x v="235"/>
    <n v="812000"/>
    <x v="0"/>
    <s v="Jones and Jones"/>
    <s v="Sale"/>
    <n v="3058"/>
    <n v="3"/>
    <n v="1"/>
    <n v="1"/>
    <n v="370"/>
    <n v="1930"/>
    <s v="105 Moreland Rd"/>
    <s v="Coburg"/>
    <x v="3"/>
    <x v="1"/>
    <x v="9"/>
    <x v="0"/>
  </r>
  <r>
    <x v="235"/>
    <n v="990000"/>
    <x v="0"/>
    <s v="Cunninghams"/>
    <s v="Sale"/>
    <n v="3056"/>
    <n v="3"/>
    <n v="1"/>
    <n v="2"/>
    <n v="410"/>
    <m/>
    <s v="2 Sheffield St"/>
    <s v="Brunswick"/>
    <x v="3"/>
    <x v="1"/>
    <x v="9"/>
    <x v="0"/>
  </r>
  <r>
    <x v="235"/>
    <n v="1222500"/>
    <x v="0"/>
    <s v="Cunninghams"/>
    <s v="Sale"/>
    <n v="3056"/>
    <n v="3"/>
    <n v="1"/>
    <n v="0"/>
    <n v="331"/>
    <n v="1890"/>
    <s v="5 MacKenzie St"/>
    <s v="Brunswick"/>
    <x v="3"/>
    <x v="1"/>
    <x v="9"/>
    <x v="0"/>
  </r>
  <r>
    <x v="235"/>
    <n v="391000"/>
    <x v="1"/>
    <s v="Cunninghams"/>
    <s v="Sale"/>
    <n v="3031"/>
    <n v="2"/>
    <n v="1"/>
    <n v="1"/>
    <n v="0"/>
    <n v="1970"/>
    <s v="1/15 Dartford St"/>
    <s v="Flemington"/>
    <x v="8"/>
    <x v="1"/>
    <x v="9"/>
    <x v="0"/>
  </r>
  <r>
    <x v="235"/>
    <n v="520000"/>
    <x v="2"/>
    <s v="Property Barons"/>
    <s v="Sale"/>
    <n v="3033"/>
    <n v="2"/>
    <n v="2"/>
    <n v="2"/>
    <n v="54"/>
    <m/>
    <s v="2 Hilltop Ct"/>
    <s v="Keilor East"/>
    <x v="8"/>
    <x v="0"/>
    <x v="9"/>
    <x v="0"/>
  </r>
  <r>
    <x v="235"/>
    <n v="410000"/>
    <x v="2"/>
    <s v="Flanders &amp; Fish"/>
    <s v="Auction"/>
    <n v="3011"/>
    <n v="2"/>
    <n v="2"/>
    <n v="1"/>
    <n v="65"/>
    <n v="2014"/>
    <s v="9/6 Rosamond Rd"/>
    <s v="Footscray"/>
    <x v="4"/>
    <x v="0"/>
    <x v="9"/>
    <x v="0"/>
  </r>
  <r>
    <x v="235"/>
    <n v="1275000"/>
    <x v="0"/>
    <s v="Property Barons"/>
    <s v="Auction"/>
    <n v="3108"/>
    <n v="3"/>
    <n v="1"/>
    <n v="1"/>
    <n v="720"/>
    <n v="1960"/>
    <s v="9 Gilmore Rd"/>
    <s v="Doncaster"/>
    <x v="16"/>
    <x v="3"/>
    <x v="9"/>
    <x v="0"/>
  </r>
  <r>
    <x v="235"/>
    <n v="1400000"/>
    <x v="0"/>
    <s v="Jones and Jones"/>
    <s v="Sale"/>
    <n v="3108"/>
    <n v="5"/>
    <n v="3"/>
    <n v="2"/>
    <n v="656"/>
    <n v="1985"/>
    <s v="36 Henry St"/>
    <s v="Doncaster"/>
    <x v="16"/>
    <x v="3"/>
    <x v="9"/>
    <x v="0"/>
  </r>
  <r>
    <x v="235"/>
    <n v="2440000"/>
    <x v="0"/>
    <s v="Metro Ladder"/>
    <s v="Sale"/>
    <n v="3016"/>
    <n v="4"/>
    <n v="3"/>
    <n v="3"/>
    <n v="500"/>
    <n v="2005"/>
    <s v="11 Sandpiper Pl"/>
    <s v="Williamstown"/>
    <x v="11"/>
    <x v="0"/>
    <x v="9"/>
    <x v="0"/>
  </r>
  <r>
    <x v="235"/>
    <n v="1300000"/>
    <x v="0"/>
    <s v="Jones and Jones"/>
    <s v="Auction"/>
    <n v="3204"/>
    <n v="4"/>
    <n v="2"/>
    <n v="2"/>
    <n v="697"/>
    <n v="1940"/>
    <s v="39 Luckins Rd"/>
    <s v="Bentleigh"/>
    <x v="9"/>
    <x v="2"/>
    <x v="9"/>
    <x v="0"/>
  </r>
  <r>
    <x v="235"/>
    <n v="1080000"/>
    <x v="0"/>
    <s v="Property Barons"/>
    <s v="Auction"/>
    <n v="3072"/>
    <n v="3"/>
    <n v="2"/>
    <n v="1"/>
    <n v="369"/>
    <m/>
    <s v="2 Hope St"/>
    <s v="Preston"/>
    <x v="10"/>
    <x v="1"/>
    <x v="9"/>
    <x v="0"/>
  </r>
  <r>
    <x v="235"/>
    <n v="435000"/>
    <x v="1"/>
    <s v="SJ"/>
    <s v="Auction"/>
    <n v="3124"/>
    <n v="2"/>
    <n v="1"/>
    <n v="1"/>
    <n v="896"/>
    <n v="1960"/>
    <s v="3/220 Warrigal Rd"/>
    <s v="Camberwell"/>
    <x v="14"/>
    <x v="2"/>
    <x v="9"/>
    <x v="0"/>
  </r>
  <r>
    <x v="235"/>
    <n v="760000"/>
    <x v="2"/>
    <s v="Sanders"/>
    <s v="Sale"/>
    <n v="3103"/>
    <n v="2"/>
    <n v="1"/>
    <n v="1"/>
    <n v="121"/>
    <n v="1960"/>
    <s v="11/22 Brenbeal St"/>
    <s v="Balwyn"/>
    <x v="14"/>
    <x v="2"/>
    <x v="9"/>
    <x v="0"/>
  </r>
  <r>
    <x v="235"/>
    <n v="1680000"/>
    <x v="2"/>
    <s v="Jones and Jones"/>
    <s v="Sale"/>
    <n v="3126"/>
    <n v="3"/>
    <n v="2"/>
    <n v="2"/>
    <n v="387"/>
    <m/>
    <s v="1/8 Faversham Rd"/>
    <s v="Canterbury"/>
    <x v="14"/>
    <x v="2"/>
    <x v="9"/>
    <x v="0"/>
  </r>
  <r>
    <x v="235"/>
    <n v="1800000"/>
    <x v="0"/>
    <s v="Sanders"/>
    <s v="Auction"/>
    <n v="3104"/>
    <n v="4"/>
    <n v="2"/>
    <n v="4"/>
    <n v="587"/>
    <n v="1960"/>
    <s v="41 Helston St"/>
    <s v="Balwyn North"/>
    <x v="14"/>
    <x v="2"/>
    <x v="9"/>
    <x v="0"/>
  </r>
  <r>
    <x v="235"/>
    <n v="2410000"/>
    <x v="0"/>
    <s v="Cunninghams"/>
    <s v="Auction"/>
    <n v="3146"/>
    <n v="5"/>
    <n v="2"/>
    <n v="2"/>
    <n v="654"/>
    <n v="2015"/>
    <s v="14 Queens Pde"/>
    <s v="Glen Iris"/>
    <x v="14"/>
    <x v="2"/>
    <x v="9"/>
    <x v="0"/>
  </r>
  <r>
    <x v="235"/>
    <n v="1760000"/>
    <x v="0"/>
    <s v="Flanders &amp; Fish"/>
    <s v="Auction"/>
    <n v="3187"/>
    <n v="5"/>
    <n v="3"/>
    <n v="2"/>
    <n v="601"/>
    <m/>
    <s v="7a Robinson St"/>
    <s v="Brighton East"/>
    <x v="15"/>
    <x v="2"/>
    <x v="9"/>
    <x v="0"/>
  </r>
  <r>
    <x v="235"/>
    <n v="587000"/>
    <x v="1"/>
    <s v="Property Barons"/>
    <s v="Sale"/>
    <n v="3079"/>
    <n v="2"/>
    <n v="1"/>
    <n v="1"/>
    <n v="721"/>
    <n v="1960"/>
    <s v="6/14 Athelstane Gr"/>
    <s v="Ivanhoe"/>
    <x v="17"/>
    <x v="3"/>
    <x v="9"/>
    <x v="0"/>
  </r>
  <r>
    <x v="235"/>
    <n v="885000"/>
    <x v="0"/>
    <s v="Cunninghams"/>
    <s v="Sale"/>
    <n v="3081"/>
    <n v="3"/>
    <n v="1"/>
    <n v="1"/>
    <n v="666"/>
    <m/>
    <s v="40 Plunkett St"/>
    <s v="Bellfield"/>
    <x v="17"/>
    <x v="3"/>
    <x v="9"/>
    <x v="0"/>
  </r>
  <r>
    <x v="236"/>
    <n v="1625000"/>
    <x v="0"/>
    <s v="Property Barons"/>
    <s v="Sale"/>
    <n v="3128"/>
    <n v="4"/>
    <n v="2"/>
    <n v="2"/>
    <n v="620"/>
    <n v="1912"/>
    <s v="6 Bass St"/>
    <s v="Box Hill"/>
    <x v="2"/>
    <x v="3"/>
    <x v="9"/>
    <x v="0"/>
  </r>
  <r>
    <x v="236"/>
    <n v="1455000"/>
    <x v="0"/>
    <s v="Jones and Jones"/>
    <s v="Sale"/>
    <n v="3141"/>
    <n v="2"/>
    <n v="1"/>
    <n v="0"/>
    <n v="225"/>
    <n v="1890"/>
    <s v="26 Fawkner St"/>
    <s v="South Yarra"/>
    <x v="12"/>
    <x v="2"/>
    <x v="9"/>
    <x v="0"/>
  </r>
  <r>
    <x v="236"/>
    <n v="1456000"/>
    <x v="0"/>
    <s v="Jones and Jones"/>
    <s v="Auction"/>
    <n v="3146"/>
    <n v="3"/>
    <n v="1"/>
    <n v="2"/>
    <n v="504"/>
    <n v="1920"/>
    <s v="22 Wills St"/>
    <s v="Glen Iris"/>
    <x v="12"/>
    <x v="2"/>
    <x v="9"/>
    <x v="0"/>
  </r>
  <r>
    <x v="236"/>
    <n v="500000"/>
    <x v="1"/>
    <s v="Cunninghams"/>
    <s v="Auction"/>
    <n v="3182"/>
    <n v="2"/>
    <n v="2"/>
    <n v="2"/>
    <n v="0"/>
    <n v="2000"/>
    <s v="21/352 Canterbury Rd"/>
    <s v="St Kilda"/>
    <x v="5"/>
    <x v="2"/>
    <x v="9"/>
    <x v="0"/>
  </r>
  <r>
    <x v="236"/>
    <n v="660000"/>
    <x v="1"/>
    <s v="Jones and Jones"/>
    <s v="Auction"/>
    <n v="3184"/>
    <n v="2"/>
    <n v="2"/>
    <n v="1"/>
    <n v="317"/>
    <m/>
    <s v="3/9 Poets Gr"/>
    <s v="Elwood"/>
    <x v="5"/>
    <x v="2"/>
    <x v="9"/>
    <x v="0"/>
  </r>
  <r>
    <x v="236"/>
    <n v="720000"/>
    <x v="1"/>
    <s v="Melbourne Homes"/>
    <s v="Auction"/>
    <n v="3182"/>
    <n v="3"/>
    <n v="1"/>
    <n v="1"/>
    <n v="0"/>
    <m/>
    <s v="18/170 St Kilda Rd"/>
    <s v="St Kilda"/>
    <x v="5"/>
    <x v="2"/>
    <x v="9"/>
    <x v="0"/>
  </r>
  <r>
    <x v="236"/>
    <n v="417000"/>
    <x v="0"/>
    <s v="Flanders &amp; Fish"/>
    <s v="Sale"/>
    <n v="3046"/>
    <n v="2"/>
    <n v="1"/>
    <n v="1"/>
    <n v="172"/>
    <n v="2013"/>
    <s v="3/48 William St"/>
    <s v="Glenroy"/>
    <x v="3"/>
    <x v="1"/>
    <x v="9"/>
    <x v="0"/>
  </r>
  <r>
    <x v="236"/>
    <n v="475000"/>
    <x v="2"/>
    <s v="Property Barons"/>
    <s v="Auction"/>
    <n v="3046"/>
    <n v="2"/>
    <n v="1"/>
    <n v="1"/>
    <n v="118"/>
    <n v="2010"/>
    <s v="2/8 Gregory St"/>
    <s v="Oak Park"/>
    <x v="3"/>
    <x v="1"/>
    <x v="9"/>
    <x v="0"/>
  </r>
  <r>
    <x v="236"/>
    <n v="690000"/>
    <x v="0"/>
    <s v="Metro Ladder"/>
    <s v="Auction"/>
    <n v="3060"/>
    <n v="3"/>
    <n v="2"/>
    <n v="2"/>
    <n v="576"/>
    <m/>
    <s v="159 Jukes Rd"/>
    <s v="Fawkner"/>
    <x v="3"/>
    <x v="1"/>
    <x v="9"/>
    <x v="0"/>
  </r>
  <r>
    <x v="236"/>
    <n v="730000"/>
    <x v="0"/>
    <s v="Property Barons"/>
    <s v="Sale"/>
    <n v="3046"/>
    <n v="3"/>
    <n v="1"/>
    <n v="2"/>
    <n v="570"/>
    <n v="1970"/>
    <s v="27 Middle St"/>
    <s v="Hadfield"/>
    <x v="3"/>
    <x v="1"/>
    <x v="9"/>
    <x v="0"/>
  </r>
  <r>
    <x v="236"/>
    <n v="737000"/>
    <x v="0"/>
    <s v="Flanders &amp; Fish"/>
    <s v="Sale"/>
    <n v="3046"/>
    <n v="3"/>
    <n v="1"/>
    <n v="4"/>
    <n v="640"/>
    <n v="1950"/>
    <s v="1 Gordon Ct"/>
    <s v="Glenroy"/>
    <x v="3"/>
    <x v="1"/>
    <x v="9"/>
    <x v="0"/>
  </r>
  <r>
    <x v="236"/>
    <n v="2500000"/>
    <x v="0"/>
    <s v="Jones and Jones"/>
    <s v="Sale"/>
    <n v="3056"/>
    <n v="5"/>
    <n v="2"/>
    <n v="2"/>
    <n v="555"/>
    <n v="1890"/>
    <s v="222 Barkly St"/>
    <s v="Brunswick"/>
    <x v="3"/>
    <x v="1"/>
    <x v="9"/>
    <x v="0"/>
  </r>
  <r>
    <x v="236"/>
    <n v="872000"/>
    <x v="1"/>
    <s v="Cunninghams"/>
    <s v="Sale"/>
    <n v="3040"/>
    <n v="3"/>
    <n v="1"/>
    <n v="1"/>
    <n v="862"/>
    <n v="1970"/>
    <s v="2/7 Graves St"/>
    <s v="Essendon"/>
    <x v="8"/>
    <x v="0"/>
    <x v="9"/>
    <x v="0"/>
  </r>
  <r>
    <x v="236"/>
    <n v="1170000"/>
    <x v="0"/>
    <s v="Metro Ladder"/>
    <s v="Sale"/>
    <n v="3039"/>
    <n v="3"/>
    <n v="1"/>
    <n v="1"/>
    <n v="443"/>
    <n v="1930"/>
    <s v="25 Buckley St"/>
    <s v="Moonee Ponds"/>
    <x v="8"/>
    <x v="0"/>
    <x v="9"/>
    <x v="0"/>
  </r>
  <r>
    <x v="236"/>
    <n v="1385000"/>
    <x v="0"/>
    <s v="Melbourne Homes"/>
    <s v="Sale"/>
    <n v="3040"/>
    <n v="3"/>
    <n v="2"/>
    <n v="1"/>
    <n v="619"/>
    <n v="1930"/>
    <s v="18 Vanberg Rd"/>
    <s v="Essendon"/>
    <x v="8"/>
    <x v="0"/>
    <x v="9"/>
    <x v="0"/>
  </r>
  <r>
    <x v="236"/>
    <n v="865000"/>
    <x v="2"/>
    <s v="Jones and Jones"/>
    <s v="Sale"/>
    <n v="3148"/>
    <n v="3"/>
    <n v="2"/>
    <n v="2"/>
    <n v="277"/>
    <n v="2010"/>
    <s v="2/4 Lenna Ct"/>
    <s v="Chadstone"/>
    <x v="6"/>
    <x v="2"/>
    <x v="9"/>
    <x v="0"/>
  </r>
  <r>
    <x v="236"/>
    <n v="659000"/>
    <x v="1"/>
    <s v="Jones and Jones"/>
    <s v="Auction"/>
    <n v="3141"/>
    <n v="2"/>
    <n v="1"/>
    <n v="1"/>
    <n v="0"/>
    <n v="1940"/>
    <s v="4/957 Punt Rd"/>
    <s v="South Yarra"/>
    <x v="13"/>
    <x v="2"/>
    <x v="9"/>
    <x v="0"/>
  </r>
  <r>
    <x v="236"/>
    <n v="1300000"/>
    <x v="0"/>
    <s v="Jones and Jones"/>
    <s v="Auction"/>
    <n v="3105"/>
    <n v="4"/>
    <n v="3"/>
    <n v="1"/>
    <n v="604"/>
    <m/>
    <s v="24 Robert St"/>
    <s v="Bulleen"/>
    <x v="16"/>
    <x v="3"/>
    <x v="9"/>
    <x v="0"/>
  </r>
  <r>
    <x v="236"/>
    <n v="960000"/>
    <x v="0"/>
    <s v="Cunninghams"/>
    <s v="Sale"/>
    <n v="3189"/>
    <n v="3"/>
    <n v="1"/>
    <n v="1"/>
    <n v="593"/>
    <n v="1960"/>
    <s v="1 Rhonda Ct"/>
    <s v="Moorabbin"/>
    <x v="7"/>
    <x v="2"/>
    <x v="9"/>
    <x v="0"/>
  </r>
  <r>
    <x v="236"/>
    <n v="495000"/>
    <x v="0"/>
    <s v="SJ"/>
    <s v="Sale"/>
    <n v="3047"/>
    <n v="3"/>
    <n v="1"/>
    <n v="2"/>
    <n v="598"/>
    <n v="1965"/>
    <s v="25 Bliburg St"/>
    <s v="Jacana"/>
    <x v="18"/>
    <x v="1"/>
    <x v="9"/>
    <x v="0"/>
  </r>
  <r>
    <x v="236"/>
    <n v="570000"/>
    <x v="1"/>
    <s v="Metro Ladder"/>
    <s v="Sale"/>
    <n v="3161"/>
    <n v="2"/>
    <n v="1"/>
    <n v="1"/>
    <n v="0"/>
    <m/>
    <s v="9/370 Orrong Rd"/>
    <s v="Caulfield North"/>
    <x v="9"/>
    <x v="2"/>
    <x v="9"/>
    <x v="0"/>
  </r>
  <r>
    <x v="236"/>
    <n v="820000"/>
    <x v="1"/>
    <s v="Metro Ladder"/>
    <s v="Sale"/>
    <n v="3204"/>
    <n v="2"/>
    <n v="1"/>
    <n v="3"/>
    <n v="336"/>
    <n v="1960"/>
    <s v="1/7 Uonga Rd"/>
    <s v="Bentleigh"/>
    <x v="9"/>
    <x v="2"/>
    <x v="9"/>
    <x v="0"/>
  </r>
  <r>
    <x v="236"/>
    <n v="731000"/>
    <x v="0"/>
    <s v="Property Barons"/>
    <s v="Sale"/>
    <n v="3073"/>
    <n v="3"/>
    <n v="1"/>
    <n v="2"/>
    <n v="779"/>
    <n v="1950"/>
    <s v="30 Ashton St"/>
    <s v="Reservoir"/>
    <x v="10"/>
    <x v="1"/>
    <x v="9"/>
    <x v="0"/>
  </r>
  <r>
    <x v="236"/>
    <n v="874000"/>
    <x v="0"/>
    <s v="Cunninghams"/>
    <s v="Sale"/>
    <n v="3071"/>
    <n v="2"/>
    <n v="1"/>
    <n v="2"/>
    <n v="333"/>
    <n v="1985"/>
    <s v="314A Gillies St"/>
    <s v="Thornbury"/>
    <x v="10"/>
    <x v="1"/>
    <x v="9"/>
    <x v="0"/>
  </r>
  <r>
    <x v="236"/>
    <n v="900000"/>
    <x v="0"/>
    <s v="Cunninghams"/>
    <s v="Auction"/>
    <n v="3072"/>
    <n v="3"/>
    <n v="1"/>
    <n v="1"/>
    <n v="472"/>
    <n v="1965"/>
    <s v="15 Watson St"/>
    <s v="Preston"/>
    <x v="10"/>
    <x v="1"/>
    <x v="9"/>
    <x v="0"/>
  </r>
  <r>
    <x v="236"/>
    <n v="1800000"/>
    <x v="0"/>
    <s v="Jones and Jones"/>
    <s v="Auction"/>
    <n v="3103"/>
    <n v="4"/>
    <n v="2"/>
    <n v="2"/>
    <n v="577"/>
    <n v="1948"/>
    <s v="13 Naroo St"/>
    <s v="Balwyn"/>
    <x v="14"/>
    <x v="2"/>
    <x v="9"/>
    <x v="0"/>
  </r>
  <r>
    <x v="236"/>
    <n v="2310000"/>
    <x v="0"/>
    <s v="Cunninghams"/>
    <s v="Sale"/>
    <n v="3101"/>
    <n v="3"/>
    <n v="1"/>
    <n v="2"/>
    <n v="782"/>
    <n v="1920"/>
    <s v="31 Miller Gr"/>
    <s v="Kew"/>
    <x v="14"/>
    <x v="2"/>
    <x v="9"/>
    <x v="0"/>
  </r>
  <r>
    <x v="236"/>
    <n v="1450000"/>
    <x v="0"/>
    <s v="Jones and Jones"/>
    <s v="Sale"/>
    <n v="3188"/>
    <n v="4"/>
    <n v="2"/>
    <n v="3"/>
    <n v="450"/>
    <m/>
    <s v="29 Olive St"/>
    <s v="Hampton"/>
    <x v="15"/>
    <x v="2"/>
    <x v="9"/>
    <x v="0"/>
  </r>
  <r>
    <x v="236"/>
    <n v="618000"/>
    <x v="1"/>
    <s v="Property Barons"/>
    <s v="Sale"/>
    <n v="3084"/>
    <n v="2"/>
    <n v="1"/>
    <n v="1"/>
    <n v="151"/>
    <n v="1980"/>
    <s v="4/32 Lower Plenty Rd"/>
    <s v="Rosanna"/>
    <x v="17"/>
    <x v="3"/>
    <x v="9"/>
    <x v="0"/>
  </r>
  <r>
    <x v="236"/>
    <n v="785000"/>
    <x v="0"/>
    <s v="Property Barons"/>
    <s v="Sale"/>
    <n v="3081"/>
    <n v="3"/>
    <n v="1"/>
    <n v="0"/>
    <n v="592"/>
    <n v="1950"/>
    <s v="14 Sackville St"/>
    <s v="Heidelberg Heights"/>
    <x v="17"/>
    <x v="3"/>
    <x v="9"/>
    <x v="0"/>
  </r>
  <r>
    <x v="237"/>
    <n v="465000"/>
    <x v="1"/>
    <s v="Jones and Jones"/>
    <s v="Auction"/>
    <n v="3065"/>
    <n v="1"/>
    <n v="1"/>
    <n v="1"/>
    <n v="0"/>
    <n v="2011"/>
    <s v="113/300 Young St"/>
    <s v="Fitzroy"/>
    <x v="1"/>
    <x v="1"/>
    <x v="9"/>
    <x v="0"/>
  </r>
  <r>
    <x v="237"/>
    <n v="950000"/>
    <x v="0"/>
    <s v="Jones and Jones"/>
    <s v="Auction"/>
    <n v="3121"/>
    <n v="4"/>
    <n v="1"/>
    <n v="0"/>
    <n v="254"/>
    <n v="1890"/>
    <s v="249 Punt Rd"/>
    <s v="Richmond"/>
    <x v="1"/>
    <x v="1"/>
    <x v="9"/>
    <x v="0"/>
  </r>
  <r>
    <x v="237"/>
    <n v="1555000"/>
    <x v="0"/>
    <s v="Cunninghams"/>
    <s v="Sale"/>
    <n v="3121"/>
    <n v="3"/>
    <n v="1"/>
    <n v="0"/>
    <n v="250"/>
    <n v="1900"/>
    <s v="32 Cameron St"/>
    <s v="Richmond"/>
    <x v="1"/>
    <x v="1"/>
    <x v="9"/>
    <x v="0"/>
  </r>
  <r>
    <x v="237"/>
    <n v="1700000"/>
    <x v="0"/>
    <s v="Melbourne Homes"/>
    <s v="Auction"/>
    <n v="3054"/>
    <n v="3"/>
    <n v="1"/>
    <n v="2"/>
    <n v="341"/>
    <m/>
    <s v="76 Arnold St"/>
    <s v="Princes Hill"/>
    <x v="1"/>
    <x v="1"/>
    <x v="9"/>
    <x v="0"/>
  </r>
  <r>
    <x v="237"/>
    <n v="645000"/>
    <x v="1"/>
    <s v="Cunninghams"/>
    <s v="Sale"/>
    <n v="3143"/>
    <n v="2"/>
    <n v="1"/>
    <n v="1"/>
    <n v="0"/>
    <n v="1960"/>
    <s v="18/41 Kooyong Rd"/>
    <s v="Armadale"/>
    <x v="12"/>
    <x v="2"/>
    <x v="9"/>
    <x v="0"/>
  </r>
  <r>
    <x v="237"/>
    <n v="2001000"/>
    <x v="0"/>
    <s v="Cunninghams"/>
    <s v="Sale"/>
    <n v="3145"/>
    <n v="4"/>
    <n v="2"/>
    <n v="2"/>
    <n v="526"/>
    <n v="1910"/>
    <s v="2 Tennyson St"/>
    <s v="Malvern East"/>
    <x v="12"/>
    <x v="2"/>
    <x v="9"/>
    <x v="0"/>
  </r>
  <r>
    <x v="237"/>
    <n v="385000"/>
    <x v="1"/>
    <s v="Metro Ladder"/>
    <s v="Auction"/>
    <n v="3182"/>
    <n v="1"/>
    <n v="1"/>
    <n v="1"/>
    <n v="0"/>
    <n v="2005"/>
    <s v="26/12 Fitzroy St"/>
    <s v="St Kilda"/>
    <x v="5"/>
    <x v="2"/>
    <x v="9"/>
    <x v="0"/>
  </r>
  <r>
    <x v="237"/>
    <n v="550000"/>
    <x v="1"/>
    <s v="Metro Ladder"/>
    <s v="Auction"/>
    <n v="3046"/>
    <n v="3"/>
    <n v="1"/>
    <n v="1"/>
    <n v="196"/>
    <m/>
    <s v="2/21 Gregory St"/>
    <s v="Oak Park"/>
    <x v="3"/>
    <x v="1"/>
    <x v="9"/>
    <x v="0"/>
  </r>
  <r>
    <x v="237"/>
    <n v="570500"/>
    <x v="0"/>
    <s v="Cunninghams"/>
    <s v="Sale"/>
    <n v="3060"/>
    <n v="4"/>
    <n v="2"/>
    <n v="1"/>
    <n v="430"/>
    <m/>
    <s v="1 Imaroo St"/>
    <s v="Fawkner"/>
    <x v="3"/>
    <x v="1"/>
    <x v="9"/>
    <x v="0"/>
  </r>
  <r>
    <x v="237"/>
    <n v="880000"/>
    <x v="0"/>
    <s v="Melbourne Homes"/>
    <s v="Auction"/>
    <n v="3039"/>
    <n v="3"/>
    <n v="2"/>
    <n v="2"/>
    <n v="315"/>
    <m/>
    <s v="20 Scotia St"/>
    <s v="Moonee Ponds"/>
    <x v="8"/>
    <x v="0"/>
    <x v="9"/>
    <x v="0"/>
  </r>
  <r>
    <x v="237"/>
    <n v="438000"/>
    <x v="0"/>
    <s v="Metro Ladder"/>
    <s v="Sale"/>
    <n v="3012"/>
    <n v="2"/>
    <n v="1"/>
    <n v="2"/>
    <n v="0"/>
    <n v="1970"/>
    <s v="12/32 Argyle St"/>
    <s v="West Footscray"/>
    <x v="4"/>
    <x v="0"/>
    <x v="9"/>
    <x v="0"/>
  </r>
  <r>
    <x v="237"/>
    <n v="1065000"/>
    <x v="0"/>
    <s v="Cunninghams"/>
    <s v="Sale"/>
    <n v="3107"/>
    <n v="3"/>
    <n v="1"/>
    <n v="2"/>
    <n v="664"/>
    <m/>
    <s v="36 Howitt Dr"/>
    <s v="Templestowe Lower"/>
    <x v="16"/>
    <x v="3"/>
    <x v="9"/>
    <x v="0"/>
  </r>
  <r>
    <x v="237"/>
    <n v="415000"/>
    <x v="1"/>
    <s v="Sanders"/>
    <s v="Sale"/>
    <n v="3016"/>
    <n v="2"/>
    <n v="1"/>
    <n v="1"/>
    <n v="0"/>
    <m/>
    <s v="24/18 Station Rd"/>
    <s v="Williamstown"/>
    <x v="11"/>
    <x v="0"/>
    <x v="9"/>
    <x v="0"/>
  </r>
  <r>
    <x v="237"/>
    <n v="275500"/>
    <x v="1"/>
    <s v="Flanders &amp; Fish"/>
    <s v="Auction"/>
    <n v="3162"/>
    <n v="1"/>
    <n v="1"/>
    <n v="1"/>
    <n v="0"/>
    <n v="1960"/>
    <s v="10/468 Kooyong Rd"/>
    <s v="Caulfield South"/>
    <x v="9"/>
    <x v="2"/>
    <x v="9"/>
    <x v="0"/>
  </r>
  <r>
    <x v="237"/>
    <n v="1715000"/>
    <x v="0"/>
    <s v="Jones and Jones"/>
    <s v="Sale"/>
    <n v="3204"/>
    <n v="4"/>
    <n v="2"/>
    <n v="2"/>
    <n v="705"/>
    <n v="1922"/>
    <s v="37 Thompson St"/>
    <s v="Ormond"/>
    <x v="9"/>
    <x v="2"/>
    <x v="9"/>
    <x v="0"/>
  </r>
  <r>
    <x v="237"/>
    <n v="427500"/>
    <x v="1"/>
    <s v="Cunninghams"/>
    <s v="Sale"/>
    <n v="3073"/>
    <n v="2"/>
    <n v="1"/>
    <n v="1"/>
    <n v="146"/>
    <n v="1980"/>
    <s v="4/1 Ashley St"/>
    <s v="Reservoir"/>
    <x v="10"/>
    <x v="1"/>
    <x v="9"/>
    <x v="0"/>
  </r>
  <r>
    <x v="237"/>
    <n v="865000"/>
    <x v="2"/>
    <s v="Cunninghams"/>
    <s v="Auction"/>
    <n v="3071"/>
    <n v="3"/>
    <n v="2"/>
    <n v="2"/>
    <n v="158"/>
    <m/>
    <s v="72 Gooch St"/>
    <s v="Thornbury"/>
    <x v="10"/>
    <x v="1"/>
    <x v="9"/>
    <x v="0"/>
  </r>
  <r>
    <x v="237"/>
    <n v="925000"/>
    <x v="0"/>
    <s v="Jones and Jones"/>
    <s v="Sale"/>
    <n v="3072"/>
    <n v="3"/>
    <n v="1"/>
    <n v="2"/>
    <n v="693"/>
    <n v="1950"/>
    <s v="21 Dunstan St"/>
    <s v="Preston"/>
    <x v="10"/>
    <x v="1"/>
    <x v="9"/>
    <x v="0"/>
  </r>
  <r>
    <x v="237"/>
    <n v="1164000"/>
    <x v="0"/>
    <s v="Jones and Jones"/>
    <s v="Sale"/>
    <n v="3071"/>
    <n v="2"/>
    <n v="2"/>
    <n v="0"/>
    <n v="206"/>
    <m/>
    <s v="36 Rossmoyne St"/>
    <s v="Thornbury"/>
    <x v="10"/>
    <x v="1"/>
    <x v="9"/>
    <x v="0"/>
  </r>
  <r>
    <x v="237"/>
    <n v="715000"/>
    <x v="0"/>
    <s v="Best Bricks"/>
    <s v="Sale"/>
    <n v="3020"/>
    <n v="2"/>
    <n v="1"/>
    <n v="2"/>
    <n v="588"/>
    <m/>
    <s v="93 Westmoreland Rd"/>
    <s v="Sunshine North"/>
    <x v="0"/>
    <x v="0"/>
    <x v="9"/>
    <x v="0"/>
  </r>
  <r>
    <x v="237"/>
    <n v="4350000"/>
    <x v="0"/>
    <s v="Cunninghams"/>
    <s v="Sale"/>
    <n v="3101"/>
    <n v="5"/>
    <n v="3"/>
    <n v="2"/>
    <n v="853"/>
    <n v="1930"/>
    <s v="9 Ross St"/>
    <s v="Kew"/>
    <x v="14"/>
    <x v="2"/>
    <x v="9"/>
    <x v="0"/>
  </r>
  <r>
    <x v="237"/>
    <n v="1460000"/>
    <x v="0"/>
    <s v="Jones and Jones"/>
    <s v="Sale"/>
    <n v="3188"/>
    <n v="3"/>
    <n v="2"/>
    <n v="2"/>
    <n v="413"/>
    <n v="1970"/>
    <s v="1/33 Holyrood St"/>
    <s v="Hampton"/>
    <x v="15"/>
    <x v="2"/>
    <x v="9"/>
    <x v="0"/>
  </r>
  <r>
    <x v="237"/>
    <n v="2550000"/>
    <x v="0"/>
    <s v="Property Barons"/>
    <s v="Auction"/>
    <n v="3084"/>
    <n v="4"/>
    <n v="2"/>
    <n v="2"/>
    <n v="1484"/>
    <n v="1970"/>
    <s v="8 Outlook Dr"/>
    <s v="Eaglemont"/>
    <x v="17"/>
    <x v="3"/>
    <x v="9"/>
    <x v="0"/>
  </r>
  <r>
    <x v="238"/>
    <n v="1421000"/>
    <x v="0"/>
    <s v="Cunninghams"/>
    <s v="Sale"/>
    <n v="3121"/>
    <n v="2"/>
    <n v="1"/>
    <n v="0"/>
    <n v="196"/>
    <m/>
    <s v="36 Charlotte St"/>
    <s v="Richmond"/>
    <x v="1"/>
    <x v="1"/>
    <x v="9"/>
    <x v="0"/>
  </r>
  <r>
    <x v="238"/>
    <n v="838000"/>
    <x v="1"/>
    <s v="Metro Ladder"/>
    <s v="Sale"/>
    <n v="3142"/>
    <n v="2"/>
    <n v="1"/>
    <n v="1"/>
    <n v="0"/>
    <m/>
    <s v="1/53 Grange Rd"/>
    <s v="Toorak"/>
    <x v="12"/>
    <x v="2"/>
    <x v="9"/>
    <x v="0"/>
  </r>
  <r>
    <x v="238"/>
    <n v="891000"/>
    <x v="0"/>
    <s v="Sanders"/>
    <s v="Sale"/>
    <n v="3205"/>
    <n v="3"/>
    <n v="2"/>
    <n v="1"/>
    <n v="0"/>
    <m/>
    <s v="93A Eastern Rd"/>
    <s v="South Melbourne"/>
    <x v="5"/>
    <x v="2"/>
    <x v="9"/>
    <x v="0"/>
  </r>
  <r>
    <x v="238"/>
    <n v="1562500"/>
    <x v="0"/>
    <s v="Sanders"/>
    <s v="Sale"/>
    <n v="3206"/>
    <n v="2"/>
    <n v="1"/>
    <n v="0"/>
    <n v="141"/>
    <n v="1890"/>
    <s v="364 Montague St"/>
    <s v="Albert Park"/>
    <x v="5"/>
    <x v="2"/>
    <x v="9"/>
    <x v="0"/>
  </r>
  <r>
    <x v="238"/>
    <n v="815000"/>
    <x v="0"/>
    <s v="Cunninghams"/>
    <s v="Sale"/>
    <n v="3044"/>
    <n v="3"/>
    <n v="1"/>
    <n v="2"/>
    <n v="628"/>
    <m/>
    <s v="12 Northumberland Rd"/>
    <s v="Pascoe Vale"/>
    <x v="3"/>
    <x v="1"/>
    <x v="9"/>
    <x v="0"/>
  </r>
  <r>
    <x v="238"/>
    <n v="1050000"/>
    <x v="2"/>
    <s v="Jones and Jones"/>
    <s v="Auction"/>
    <n v="3057"/>
    <n v="3"/>
    <n v="3"/>
    <n v="2"/>
    <n v="87"/>
    <n v="1998"/>
    <s v="2/33 Linden St"/>
    <s v="Brunswick East"/>
    <x v="3"/>
    <x v="1"/>
    <x v="9"/>
    <x v="0"/>
  </r>
  <r>
    <x v="238"/>
    <n v="1175000"/>
    <x v="0"/>
    <s v="Jones and Jones"/>
    <s v="Auction"/>
    <n v="3056"/>
    <n v="4"/>
    <n v="1"/>
    <n v="2"/>
    <n v="319"/>
    <m/>
    <s v="329 Brunswick Rd"/>
    <s v="Brunswick"/>
    <x v="3"/>
    <x v="1"/>
    <x v="9"/>
    <x v="0"/>
  </r>
  <r>
    <x v="238"/>
    <n v="1900000"/>
    <x v="0"/>
    <s v="Metro Ladder"/>
    <s v="Auction"/>
    <n v="3058"/>
    <n v="6"/>
    <n v="2"/>
    <n v="2"/>
    <n v="1060"/>
    <m/>
    <s v="56 The Grove"/>
    <s v="Coburg"/>
    <x v="3"/>
    <x v="1"/>
    <x v="9"/>
    <x v="0"/>
  </r>
  <r>
    <x v="238"/>
    <n v="630000"/>
    <x v="1"/>
    <s v="Cunninghams"/>
    <s v="Sale"/>
    <n v="3040"/>
    <n v="2"/>
    <n v="1"/>
    <n v="1"/>
    <n v="0"/>
    <n v="1975"/>
    <s v="1/1 Thomson St"/>
    <s v="Essendon"/>
    <x v="8"/>
    <x v="0"/>
    <x v="9"/>
    <x v="0"/>
  </r>
  <r>
    <x v="238"/>
    <n v="1350000"/>
    <x v="0"/>
    <s v="Jones and Jones"/>
    <s v="Sale"/>
    <n v="3166"/>
    <n v="3"/>
    <n v="1"/>
    <n v="2"/>
    <n v="698"/>
    <m/>
    <s v="8 Skipton Rd"/>
    <s v="Hughesdale"/>
    <x v="6"/>
    <x v="2"/>
    <x v="9"/>
    <x v="0"/>
  </r>
  <r>
    <x v="238"/>
    <n v="770000"/>
    <x v="0"/>
    <s v="Maxwells"/>
    <s v="Auction"/>
    <n v="3013"/>
    <n v="3"/>
    <n v="1"/>
    <n v="2"/>
    <n v="323"/>
    <n v="1960"/>
    <s v="7/87 Gamon St"/>
    <s v="Yarraville"/>
    <x v="4"/>
    <x v="0"/>
    <x v="9"/>
    <x v="0"/>
  </r>
  <r>
    <x v="238"/>
    <n v="850000"/>
    <x v="0"/>
    <s v="Cunninghams"/>
    <s v="Auction"/>
    <n v="3012"/>
    <n v="4"/>
    <n v="1"/>
    <n v="3"/>
    <n v="511"/>
    <m/>
    <s v="120 Cross St"/>
    <s v="West Footscray"/>
    <x v="4"/>
    <x v="0"/>
    <x v="9"/>
    <x v="0"/>
  </r>
  <r>
    <x v="238"/>
    <n v="1180000"/>
    <x v="0"/>
    <s v="Property Barons"/>
    <s v="Sale"/>
    <n v="3108"/>
    <n v="3"/>
    <n v="1"/>
    <n v="2"/>
    <n v="657"/>
    <m/>
    <s v="41 Burgundy Dr"/>
    <s v="Doncaster"/>
    <x v="16"/>
    <x v="3"/>
    <x v="9"/>
    <x v="0"/>
  </r>
  <r>
    <x v="238"/>
    <n v="368000"/>
    <x v="0"/>
    <s v="Maxwells"/>
    <s v="Auction"/>
    <n v="3061"/>
    <n v="3"/>
    <n v="1"/>
    <n v="2"/>
    <n v="600"/>
    <m/>
    <s v="11 Bailey Ct"/>
    <s v="Campbellfield"/>
    <x v="18"/>
    <x v="1"/>
    <x v="9"/>
    <x v="0"/>
  </r>
  <r>
    <x v="238"/>
    <n v="525500"/>
    <x v="1"/>
    <s v="Cunninghams"/>
    <s v="Sale"/>
    <n v="3162"/>
    <n v="2"/>
    <n v="1"/>
    <n v="1"/>
    <n v="831"/>
    <n v="1970"/>
    <s v="1/19 Trevascus St"/>
    <s v="Caulfield South"/>
    <x v="9"/>
    <x v="2"/>
    <x v="9"/>
    <x v="0"/>
  </r>
  <r>
    <x v="238"/>
    <n v="440000"/>
    <x v="1"/>
    <s v="Cunninghams"/>
    <s v="Auction"/>
    <n v="3073"/>
    <n v="2"/>
    <n v="1"/>
    <n v="2"/>
    <n v="132"/>
    <n v="1980"/>
    <s v="2/102 Rathcown Rd"/>
    <s v="Reservoir"/>
    <x v="10"/>
    <x v="1"/>
    <x v="9"/>
    <x v="0"/>
  </r>
  <r>
    <x v="238"/>
    <n v="620000"/>
    <x v="0"/>
    <s v="Property Barons"/>
    <s v="Auction"/>
    <n v="3073"/>
    <n v="3"/>
    <n v="1"/>
    <n v="2"/>
    <n v="762"/>
    <m/>
    <s v="10 Ryan St"/>
    <s v="Reservoir"/>
    <x v="10"/>
    <x v="1"/>
    <x v="9"/>
    <x v="0"/>
  </r>
  <r>
    <x v="238"/>
    <n v="895500"/>
    <x v="0"/>
    <s v="Property Barons"/>
    <s v="Sale"/>
    <n v="3073"/>
    <n v="4"/>
    <n v="2"/>
    <n v="4"/>
    <n v="864"/>
    <m/>
    <s v="30 Godley St"/>
    <s v="Reservoir"/>
    <x v="10"/>
    <x v="1"/>
    <x v="9"/>
    <x v="0"/>
  </r>
  <r>
    <x v="238"/>
    <n v="1950000"/>
    <x v="0"/>
    <s v="Jones and Jones"/>
    <s v="Sale"/>
    <n v="3070"/>
    <n v="4"/>
    <n v="1"/>
    <n v="2"/>
    <n v="608"/>
    <n v="1870"/>
    <s v="13 Helen St"/>
    <s v="Northcote"/>
    <x v="10"/>
    <x v="1"/>
    <x v="9"/>
    <x v="0"/>
  </r>
  <r>
    <x v="238"/>
    <n v="461000"/>
    <x v="0"/>
    <s v="Metro Ladder"/>
    <s v="Sale"/>
    <n v="3021"/>
    <n v="3"/>
    <n v="1"/>
    <n v="0"/>
    <n v="534"/>
    <m/>
    <s v="16 Driscolls Rd"/>
    <s v="Kealba"/>
    <x v="0"/>
    <x v="0"/>
    <x v="9"/>
    <x v="0"/>
  </r>
  <r>
    <x v="238"/>
    <n v="1430000"/>
    <x v="0"/>
    <s v="Maxwells"/>
    <s v="Sale"/>
    <n v="3124"/>
    <n v="3"/>
    <n v="2"/>
    <n v="2"/>
    <n v="244"/>
    <m/>
    <s v="2/37 Donna Buang St"/>
    <s v="Camberwell"/>
    <x v="14"/>
    <x v="2"/>
    <x v="9"/>
    <x v="0"/>
  </r>
  <r>
    <x v="238"/>
    <n v="1550000"/>
    <x v="0"/>
    <s v="Cunninghams"/>
    <s v="Sale"/>
    <n v="3146"/>
    <n v="4"/>
    <n v="2"/>
    <n v="2"/>
    <n v="662"/>
    <m/>
    <s v="39 Welfare Pde"/>
    <s v="Glen Iris"/>
    <x v="14"/>
    <x v="2"/>
    <x v="9"/>
    <x v="0"/>
  </r>
  <r>
    <x v="238"/>
    <n v="2910000"/>
    <x v="0"/>
    <s v="Cunninghams"/>
    <s v="Sale"/>
    <n v="3104"/>
    <n v="4"/>
    <n v="3"/>
    <n v="2"/>
    <n v="1070"/>
    <n v="1992"/>
    <s v="15 Moody St"/>
    <s v="Balwyn North"/>
    <x v="14"/>
    <x v="2"/>
    <x v="9"/>
    <x v="0"/>
  </r>
  <r>
    <x v="238"/>
    <n v="715000"/>
    <x v="0"/>
    <s v="Property Barons"/>
    <s v="Sale"/>
    <n v="3081"/>
    <n v="4"/>
    <n v="2"/>
    <n v="2"/>
    <n v="521"/>
    <n v="1990"/>
    <s v="5 Barce Pl"/>
    <s v="Heidelberg West"/>
    <x v="17"/>
    <x v="3"/>
    <x v="9"/>
    <x v="0"/>
  </r>
  <r>
    <x v="238"/>
    <n v="800000"/>
    <x v="0"/>
    <s v="Best Bricks"/>
    <s v="Sale"/>
    <n v="3081"/>
    <n v="3"/>
    <n v="1"/>
    <n v="3"/>
    <n v="633"/>
    <n v="1950"/>
    <s v="186 Oriel Rd"/>
    <s v="Heidelberg West"/>
    <x v="17"/>
    <x v="3"/>
    <x v="9"/>
    <x v="0"/>
  </r>
  <r>
    <x v="239"/>
    <n v="1180000"/>
    <x v="0"/>
    <s v="Jones and Jones"/>
    <s v="Sale"/>
    <n v="3067"/>
    <n v="2"/>
    <n v="1"/>
    <n v="0"/>
    <n v="162"/>
    <n v="1900"/>
    <s v="47 Studley St"/>
    <s v="Abbotsford"/>
    <x v="1"/>
    <x v="1"/>
    <x v="9"/>
    <x v="0"/>
  </r>
  <r>
    <x v="239"/>
    <n v="1530000"/>
    <x v="0"/>
    <s v="Flanders &amp; Fish"/>
    <s v="Sale"/>
    <n v="3127"/>
    <n v="4"/>
    <n v="2"/>
    <n v="2"/>
    <n v="486"/>
    <n v="1890"/>
    <s v="8 Charles St"/>
    <s v="Surrey Hills"/>
    <x v="2"/>
    <x v="2"/>
    <x v="9"/>
    <x v="0"/>
  </r>
  <r>
    <x v="239"/>
    <n v="681000"/>
    <x v="1"/>
    <s v="Zimmerman"/>
    <s v="Sale"/>
    <n v="3181"/>
    <n v="2"/>
    <n v="2"/>
    <n v="1"/>
    <n v="0"/>
    <n v="1995"/>
    <s v="5/327 Dandenong Rd"/>
    <s v="Prahran"/>
    <x v="12"/>
    <x v="2"/>
    <x v="9"/>
    <x v="0"/>
  </r>
  <r>
    <x v="239"/>
    <n v="995000"/>
    <x v="1"/>
    <s v="Cunninghams"/>
    <s v="Sale"/>
    <n v="3143"/>
    <n v="3"/>
    <n v="2"/>
    <n v="2"/>
    <n v="0"/>
    <n v="1998"/>
    <s v="14/71 Denbigh Rd"/>
    <s v="Armadale"/>
    <x v="12"/>
    <x v="2"/>
    <x v="9"/>
    <x v="0"/>
  </r>
  <r>
    <x v="239"/>
    <n v="1500000"/>
    <x v="0"/>
    <s v="Jones and Jones"/>
    <s v="Sale"/>
    <n v="3181"/>
    <n v="2"/>
    <n v="1"/>
    <n v="2"/>
    <n v="0"/>
    <n v="1928"/>
    <s v="50 Andrew St"/>
    <s v="Windsor"/>
    <x v="12"/>
    <x v="2"/>
    <x v="9"/>
    <x v="0"/>
  </r>
  <r>
    <x v="239"/>
    <n v="1850000"/>
    <x v="0"/>
    <s v="Cunninghams"/>
    <s v="Auction"/>
    <n v="3181"/>
    <n v="3"/>
    <n v="1"/>
    <n v="2"/>
    <n v="361"/>
    <m/>
    <s v="56 Henry St"/>
    <s v="Windsor"/>
    <x v="12"/>
    <x v="2"/>
    <x v="9"/>
    <x v="0"/>
  </r>
  <r>
    <x v="239"/>
    <n v="2205000"/>
    <x v="1"/>
    <s v="Jones and Jones"/>
    <s v="Sale"/>
    <n v="3142"/>
    <n v="3"/>
    <n v="2"/>
    <n v="2"/>
    <n v="0"/>
    <n v="2014"/>
    <s v="3/1085 Malvern Rd"/>
    <s v="Toorak"/>
    <x v="12"/>
    <x v="2"/>
    <x v="9"/>
    <x v="0"/>
  </r>
  <r>
    <x v="239"/>
    <n v="630000"/>
    <x v="1"/>
    <s v="Jones and Jones"/>
    <s v="Sale"/>
    <n v="3184"/>
    <n v="2"/>
    <n v="1"/>
    <n v="1"/>
    <n v="0"/>
    <n v="1960"/>
    <s v="1/125 Glen Huntly Rd"/>
    <s v="Elwood"/>
    <x v="5"/>
    <x v="2"/>
    <x v="9"/>
    <x v="0"/>
  </r>
  <r>
    <x v="239"/>
    <n v="878500"/>
    <x v="0"/>
    <s v="Metro Ladder"/>
    <s v="Sale"/>
    <n v="3184"/>
    <n v="3"/>
    <n v="2"/>
    <n v="1"/>
    <n v="75"/>
    <n v="2002"/>
    <s v="2/509 St Kilda St"/>
    <s v="Elwood"/>
    <x v="5"/>
    <x v="2"/>
    <x v="9"/>
    <x v="0"/>
  </r>
  <r>
    <x v="239"/>
    <n v="2116000"/>
    <x v="0"/>
    <s v="Jones and Jones"/>
    <s v="Sale"/>
    <n v="3184"/>
    <n v="3"/>
    <n v="1"/>
    <n v="2"/>
    <n v="463"/>
    <m/>
    <s v="31 Goldsmith St"/>
    <s v="Elwood"/>
    <x v="5"/>
    <x v="2"/>
    <x v="9"/>
    <x v="0"/>
  </r>
  <r>
    <x v="239"/>
    <n v="730000"/>
    <x v="0"/>
    <s v="Property Barons"/>
    <s v="Sale"/>
    <n v="3046"/>
    <n v="2"/>
    <n v="1"/>
    <n v="1"/>
    <n v="705"/>
    <n v="1950"/>
    <s v="137 Glenroy Rd"/>
    <s v="Glenroy"/>
    <x v="3"/>
    <x v="1"/>
    <x v="9"/>
    <x v="0"/>
  </r>
  <r>
    <x v="239"/>
    <n v="770000"/>
    <x v="0"/>
    <s v="Property Barons"/>
    <s v="Auction"/>
    <n v="3044"/>
    <n v="3"/>
    <n v="1"/>
    <n v="3"/>
    <n v="464"/>
    <n v="1955"/>
    <s v="7 Dorothy St"/>
    <s v="Pascoe Vale"/>
    <x v="3"/>
    <x v="1"/>
    <x v="9"/>
    <x v="0"/>
  </r>
  <r>
    <x v="239"/>
    <n v="1802500"/>
    <x v="0"/>
    <s v="Jones and Jones"/>
    <s v="Sale"/>
    <n v="3056"/>
    <n v="4"/>
    <n v="3"/>
    <n v="1"/>
    <n v="238"/>
    <n v="1910"/>
    <s v="9 Blair St"/>
    <s v="Brunswick"/>
    <x v="3"/>
    <x v="1"/>
    <x v="9"/>
    <x v="0"/>
  </r>
  <r>
    <x v="239"/>
    <n v="1000000"/>
    <x v="2"/>
    <s v="Cunninghams"/>
    <s v="Sale"/>
    <n v="3032"/>
    <n v="3"/>
    <n v="2"/>
    <n v="2"/>
    <n v="200"/>
    <n v="2003"/>
    <s v="1 East St"/>
    <s v="Ascot Vale"/>
    <x v="8"/>
    <x v="0"/>
    <x v="9"/>
    <x v="0"/>
  </r>
  <r>
    <x v="239"/>
    <n v="425000"/>
    <x v="1"/>
    <s v="Flanders &amp; Fish"/>
    <s v="Sale"/>
    <n v="3031"/>
    <n v="2"/>
    <n v="1"/>
    <n v="1"/>
    <n v="0"/>
    <n v="2006"/>
    <s v="301/84 Altona St"/>
    <s v="Kensington"/>
    <x v="13"/>
    <x v="1"/>
    <x v="9"/>
    <x v="0"/>
  </r>
  <r>
    <x v="239"/>
    <n v="700000"/>
    <x v="1"/>
    <s v="Melbourne Homes"/>
    <s v="Auction"/>
    <n v="3000"/>
    <n v="1"/>
    <n v="1"/>
    <n v="1"/>
    <n v="0"/>
    <n v="1920"/>
    <s v="32/2 Exhibition St"/>
    <s v="Melbourne"/>
    <x v="13"/>
    <x v="1"/>
    <x v="9"/>
    <x v="0"/>
  </r>
  <r>
    <x v="239"/>
    <n v="750000"/>
    <x v="1"/>
    <s v="Sanders"/>
    <s v="Sale"/>
    <n v="3000"/>
    <n v="3"/>
    <n v="2"/>
    <n v="1"/>
    <n v="0"/>
    <n v="1998"/>
    <s v="901/265 Exhibition St"/>
    <s v="Melbourne"/>
    <x v="13"/>
    <x v="1"/>
    <x v="9"/>
    <x v="0"/>
  </r>
  <r>
    <x v="239"/>
    <n v="935000"/>
    <x v="0"/>
    <s v="Metro Ladder"/>
    <s v="Sale"/>
    <n v="3012"/>
    <n v="3"/>
    <n v="2"/>
    <n v="3"/>
    <n v="466"/>
    <n v="1940"/>
    <s v="5 Gwelo St"/>
    <s v="West Footscray"/>
    <x v="4"/>
    <x v="0"/>
    <x v="9"/>
    <x v="0"/>
  </r>
  <r>
    <x v="239"/>
    <n v="905000"/>
    <x v="0"/>
    <s v="Property Barons"/>
    <s v="Sale"/>
    <n v="3105"/>
    <n v="3"/>
    <n v="3"/>
    <n v="2"/>
    <n v="401"/>
    <n v="1965"/>
    <s v="38 Balwyn Rd"/>
    <s v="Bulleen"/>
    <x v="16"/>
    <x v="3"/>
    <x v="9"/>
    <x v="0"/>
  </r>
  <r>
    <x v="239"/>
    <n v="776000"/>
    <x v="0"/>
    <s v="Zimmerman"/>
    <s v="Sale"/>
    <n v="3015"/>
    <n v="3"/>
    <n v="1"/>
    <n v="3"/>
    <n v="363"/>
    <m/>
    <s v="7 Rosshire Rd"/>
    <s v="Newport"/>
    <x v="11"/>
    <x v="0"/>
    <x v="9"/>
    <x v="0"/>
  </r>
  <r>
    <x v="239"/>
    <n v="650000"/>
    <x v="1"/>
    <s v="Metro Ladder"/>
    <s v="Auction"/>
    <n v="3162"/>
    <n v="2"/>
    <n v="1"/>
    <n v="1"/>
    <n v="100"/>
    <m/>
    <s v="11/8 Bealiba Rd"/>
    <s v="Caulfield South"/>
    <x v="9"/>
    <x v="2"/>
    <x v="9"/>
    <x v="0"/>
  </r>
  <r>
    <x v="239"/>
    <n v="746000"/>
    <x v="1"/>
    <s v="Metro Ladder"/>
    <s v="Sale"/>
    <n v="3165"/>
    <n v="2"/>
    <n v="1"/>
    <n v="2"/>
    <n v="281"/>
    <n v="2002"/>
    <s v="2a Bessie St"/>
    <s v="Bentleigh East"/>
    <x v="9"/>
    <x v="2"/>
    <x v="9"/>
    <x v="0"/>
  </r>
  <r>
    <x v="239"/>
    <n v="1040000"/>
    <x v="0"/>
    <s v="Maxwells"/>
    <s v="Sale"/>
    <n v="3165"/>
    <n v="3"/>
    <n v="1"/>
    <n v="2"/>
    <n v="625"/>
    <m/>
    <s v="5 Konrad St"/>
    <s v="Bentleigh East"/>
    <x v="9"/>
    <x v="2"/>
    <x v="9"/>
    <x v="0"/>
  </r>
  <r>
    <x v="239"/>
    <n v="1550000"/>
    <x v="0"/>
    <s v="Metro Ladder"/>
    <s v="Auction"/>
    <n v="3165"/>
    <n v="5"/>
    <n v="3"/>
    <n v="2"/>
    <n v="583"/>
    <n v="2007"/>
    <s v="71 Deakin St"/>
    <s v="Bentleigh East"/>
    <x v="9"/>
    <x v="2"/>
    <x v="9"/>
    <x v="0"/>
  </r>
  <r>
    <x v="239"/>
    <n v="810000"/>
    <x v="0"/>
    <s v="Cunninghams"/>
    <s v="Auction"/>
    <n v="3073"/>
    <n v="3"/>
    <n v="1"/>
    <n v="2"/>
    <n v="564"/>
    <n v="1960"/>
    <s v="3 Hillcroft St"/>
    <s v="Reservoir"/>
    <x v="10"/>
    <x v="1"/>
    <x v="9"/>
    <x v="0"/>
  </r>
  <r>
    <x v="239"/>
    <n v="315000"/>
    <x v="1"/>
    <s v="Best Bricks"/>
    <s v="Auction"/>
    <n v="3020"/>
    <n v="2"/>
    <n v="1"/>
    <n v="1"/>
    <n v="14"/>
    <m/>
    <s v="2/86 Phoenix St"/>
    <s v="Sunshine North"/>
    <x v="0"/>
    <x v="0"/>
    <x v="9"/>
    <x v="0"/>
  </r>
  <r>
    <x v="239"/>
    <n v="1050000"/>
    <x v="1"/>
    <s v="Flanders &amp; Fish"/>
    <s v="Sale"/>
    <n v="3104"/>
    <n v="3"/>
    <n v="2"/>
    <n v="2"/>
    <n v="244"/>
    <m/>
    <s v="2/34 Doncaster Rd"/>
    <s v="Balwyn North"/>
    <x v="14"/>
    <x v="2"/>
    <x v="9"/>
    <x v="0"/>
  </r>
  <r>
    <x v="239"/>
    <n v="775000"/>
    <x v="1"/>
    <s v="Jones and Jones"/>
    <s v="Sale"/>
    <n v="3187"/>
    <n v="2"/>
    <n v="1"/>
    <n v="1"/>
    <n v="112"/>
    <n v="1960"/>
    <s v="16/373 South Rd"/>
    <s v="Brighton East"/>
    <x v="15"/>
    <x v="2"/>
    <x v="9"/>
    <x v="0"/>
  </r>
  <r>
    <x v="239"/>
    <n v="1003500"/>
    <x v="0"/>
    <s v="Cunninghams"/>
    <s v="Sale"/>
    <n v="3188"/>
    <n v="3"/>
    <n v="1"/>
    <n v="2"/>
    <n v="289"/>
    <n v="1998"/>
    <s v="24A Smith St"/>
    <s v="Hampton"/>
    <x v="15"/>
    <x v="2"/>
    <x v="9"/>
    <x v="0"/>
  </r>
  <r>
    <x v="239"/>
    <n v="3550000"/>
    <x v="0"/>
    <s v="Melbourne Homes"/>
    <s v="Sale"/>
    <n v="3186"/>
    <n v="3"/>
    <n v="2"/>
    <n v="0"/>
    <n v="1007"/>
    <m/>
    <s v="7 Wilson St"/>
    <s v="Brighton"/>
    <x v="15"/>
    <x v="2"/>
    <x v="9"/>
    <x v="0"/>
  </r>
  <r>
    <x v="239"/>
    <n v="994000"/>
    <x v="0"/>
    <s v="Cunninghams"/>
    <s v="Sale"/>
    <n v="3081"/>
    <n v="3"/>
    <n v="2"/>
    <n v="2"/>
    <n v="807"/>
    <n v="1950"/>
    <s v="2 Bonar St"/>
    <s v="Heidelberg Heights"/>
    <x v="17"/>
    <x v="3"/>
    <x v="9"/>
    <x v="0"/>
  </r>
  <r>
    <x v="240"/>
    <n v="990000"/>
    <x v="0"/>
    <s v="Cunninghams"/>
    <s v="Sale"/>
    <n v="3121"/>
    <n v="2"/>
    <n v="1"/>
    <n v="1"/>
    <n v="117"/>
    <n v="1900"/>
    <s v="22 Garfield St"/>
    <s v="Richmond"/>
    <x v="1"/>
    <x v="1"/>
    <x v="9"/>
    <x v="0"/>
  </r>
  <r>
    <x v="240"/>
    <n v="1000000"/>
    <x v="0"/>
    <s v="Flanders &amp; Fish"/>
    <s v="Auction"/>
    <n v="3066"/>
    <n v="2"/>
    <n v="1"/>
    <n v="2"/>
    <n v="159"/>
    <n v="1880"/>
    <s v="5 Charlotte St"/>
    <s v="Collingwood"/>
    <x v="1"/>
    <x v="1"/>
    <x v="9"/>
    <x v="0"/>
  </r>
  <r>
    <x v="240"/>
    <n v="1105000"/>
    <x v="0"/>
    <s v="Cunninghams"/>
    <s v="Sale"/>
    <n v="3068"/>
    <n v="2"/>
    <n v="1"/>
    <n v="1"/>
    <n v="185"/>
    <n v="1910"/>
    <s v="85 Roseneath St"/>
    <s v="Clifton Hill"/>
    <x v="1"/>
    <x v="1"/>
    <x v="9"/>
    <x v="0"/>
  </r>
  <r>
    <x v="240"/>
    <n v="1465000"/>
    <x v="0"/>
    <s v="Cunninghams"/>
    <s v="Sale"/>
    <n v="3121"/>
    <n v="3"/>
    <n v="2"/>
    <n v="2"/>
    <n v="233"/>
    <n v="1993"/>
    <s v="41 Shelley St"/>
    <s v="Richmond"/>
    <x v="1"/>
    <x v="1"/>
    <x v="9"/>
    <x v="0"/>
  </r>
  <r>
    <x v="240"/>
    <n v="3335000"/>
    <x v="0"/>
    <s v="Jones and Jones"/>
    <s v="Sale"/>
    <n v="3121"/>
    <n v="4"/>
    <n v="2"/>
    <n v="2"/>
    <n v="319"/>
    <n v="1893"/>
    <s v="131 Lord St"/>
    <s v="Richmond"/>
    <x v="1"/>
    <x v="1"/>
    <x v="9"/>
    <x v="0"/>
  </r>
  <r>
    <x v="240"/>
    <n v="350000"/>
    <x v="1"/>
    <s v="Melbourne Homes"/>
    <s v="Auction"/>
    <n v="3145"/>
    <n v="1"/>
    <n v="1"/>
    <n v="1"/>
    <n v="0"/>
    <n v="1975"/>
    <s v="2/919 Dandenong Rd"/>
    <s v="Malvern East"/>
    <x v="12"/>
    <x v="2"/>
    <x v="9"/>
    <x v="0"/>
  </r>
  <r>
    <x v="240"/>
    <n v="920000"/>
    <x v="0"/>
    <s v="Flanders &amp; Fish"/>
    <s v="Sale"/>
    <n v="3146"/>
    <n v="2"/>
    <n v="1"/>
    <n v="2"/>
    <n v="334"/>
    <n v="1930"/>
    <s v="56 Wills St"/>
    <s v="Glen Iris"/>
    <x v="12"/>
    <x v="2"/>
    <x v="9"/>
    <x v="0"/>
  </r>
  <r>
    <x v="240"/>
    <n v="1210000"/>
    <x v="0"/>
    <s v="Cunninghams"/>
    <s v="Sale"/>
    <n v="3143"/>
    <n v="2"/>
    <n v="1"/>
    <n v="0"/>
    <n v="249"/>
    <n v="1910"/>
    <s v="40 New St"/>
    <s v="Armadale"/>
    <x v="12"/>
    <x v="2"/>
    <x v="9"/>
    <x v="0"/>
  </r>
  <r>
    <x v="240"/>
    <n v="1550000"/>
    <x v="2"/>
    <s v="Flanders &amp; Fish"/>
    <s v="Auction"/>
    <n v="3142"/>
    <n v="3"/>
    <n v="2"/>
    <n v="2"/>
    <n v="117"/>
    <n v="2000"/>
    <s v="4/83 Grange Rd"/>
    <s v="Toorak"/>
    <x v="12"/>
    <x v="2"/>
    <x v="9"/>
    <x v="0"/>
  </r>
  <r>
    <x v="240"/>
    <n v="410000"/>
    <x v="1"/>
    <s v="Metro Ladder"/>
    <s v="Auction"/>
    <n v="3183"/>
    <n v="2"/>
    <n v="1"/>
    <n v="2"/>
    <n v="0"/>
    <n v="1965"/>
    <s v="7/72 Grosvenor St"/>
    <s v="Balaclava"/>
    <x v="5"/>
    <x v="2"/>
    <x v="9"/>
    <x v="0"/>
  </r>
  <r>
    <x v="240"/>
    <n v="485000"/>
    <x v="1"/>
    <s v="Jones and Jones"/>
    <s v="Sale"/>
    <n v="3184"/>
    <n v="1"/>
    <n v="1"/>
    <n v="1"/>
    <n v="0"/>
    <n v="1970"/>
    <s v="2/147 Glen Huntly Rd"/>
    <s v="Elwood"/>
    <x v="5"/>
    <x v="2"/>
    <x v="9"/>
    <x v="0"/>
  </r>
  <r>
    <x v="240"/>
    <n v="632000"/>
    <x v="1"/>
    <s v="Metro Ladder"/>
    <s v="Auction"/>
    <n v="3184"/>
    <n v="2"/>
    <n v="1"/>
    <n v="1"/>
    <n v="0"/>
    <n v="1970"/>
    <s v="1/99 Spray St"/>
    <s v="Elwood"/>
    <x v="5"/>
    <x v="2"/>
    <x v="9"/>
    <x v="0"/>
  </r>
  <r>
    <x v="240"/>
    <n v="3120000"/>
    <x v="0"/>
    <s v="Cunninghams"/>
    <s v="Sale"/>
    <n v="3206"/>
    <n v="4"/>
    <n v="2"/>
    <n v="1"/>
    <n v="182"/>
    <n v="1900"/>
    <s v="287 Richardson St"/>
    <s v="Middle Park"/>
    <x v="5"/>
    <x v="2"/>
    <x v="9"/>
    <x v="0"/>
  </r>
  <r>
    <x v="240"/>
    <n v="250000"/>
    <x v="1"/>
    <s v="Property Barons"/>
    <s v="Auction"/>
    <n v="3046"/>
    <n v="2"/>
    <n v="1"/>
    <n v="1"/>
    <n v="0"/>
    <n v="1970"/>
    <s v="9/11 Currajong St"/>
    <s v="Glenroy"/>
    <x v="3"/>
    <x v="1"/>
    <x v="9"/>
    <x v="0"/>
  </r>
  <r>
    <x v="240"/>
    <n v="545000"/>
    <x v="0"/>
    <s v="Sanders"/>
    <s v="Sale"/>
    <n v="3046"/>
    <n v="3"/>
    <n v="2"/>
    <n v="3"/>
    <n v="230"/>
    <n v="2000"/>
    <s v="1/32 Sutherland St"/>
    <s v="Hadfield"/>
    <x v="3"/>
    <x v="1"/>
    <x v="9"/>
    <x v="0"/>
  </r>
  <r>
    <x v="240"/>
    <n v="652500"/>
    <x v="0"/>
    <s v="Metro Ladder"/>
    <s v="Auction"/>
    <n v="3060"/>
    <n v="3"/>
    <n v="1"/>
    <n v="1"/>
    <n v="592"/>
    <n v="1960"/>
    <s v="12 Selola Ct"/>
    <s v="Fawkner"/>
    <x v="3"/>
    <x v="1"/>
    <x v="9"/>
    <x v="0"/>
  </r>
  <r>
    <x v="240"/>
    <n v="920000"/>
    <x v="0"/>
    <s v="Cunninghams"/>
    <s v="Sale"/>
    <n v="3046"/>
    <n v="4"/>
    <n v="2"/>
    <n v="2"/>
    <n v="780"/>
    <n v="1965"/>
    <s v="11 Murphy St"/>
    <s v="Oak Park"/>
    <x v="3"/>
    <x v="1"/>
    <x v="9"/>
    <x v="0"/>
  </r>
  <r>
    <x v="240"/>
    <n v="1125000"/>
    <x v="0"/>
    <s v="Jones and Jones"/>
    <s v="Sale"/>
    <n v="3056"/>
    <n v="3"/>
    <n v="1"/>
    <n v="1"/>
    <n v="278"/>
    <n v="1910"/>
    <s v="39 Eveline St"/>
    <s v="Brunswick"/>
    <x v="3"/>
    <x v="1"/>
    <x v="9"/>
    <x v="0"/>
  </r>
  <r>
    <x v="240"/>
    <n v="770000"/>
    <x v="2"/>
    <s v="Property Barons"/>
    <s v="Auction"/>
    <n v="3033"/>
    <n v="3"/>
    <n v="2"/>
    <n v="1"/>
    <n v="331"/>
    <n v="2010"/>
    <s v="3A Cudgewa Pl"/>
    <s v="Keilor East"/>
    <x v="8"/>
    <x v="0"/>
    <x v="9"/>
    <x v="0"/>
  </r>
  <r>
    <x v="240"/>
    <n v="805000"/>
    <x v="0"/>
    <s v="Cunninghams"/>
    <s v="Sale"/>
    <n v="3034"/>
    <n v="3"/>
    <n v="2"/>
    <n v="2"/>
    <n v="593"/>
    <n v="1970"/>
    <s v="10 Skewes St"/>
    <s v="Avondale Heights"/>
    <x v="8"/>
    <x v="0"/>
    <x v="9"/>
    <x v="0"/>
  </r>
  <r>
    <x v="240"/>
    <n v="855000"/>
    <x v="0"/>
    <s v="Cunninghams"/>
    <s v="Auction"/>
    <n v="3031"/>
    <n v="2"/>
    <n v="1"/>
    <n v="0"/>
    <n v="225"/>
    <n v="1930"/>
    <s v="21 Wisewould St"/>
    <s v="Flemington"/>
    <x v="8"/>
    <x v="1"/>
    <x v="9"/>
    <x v="0"/>
  </r>
  <r>
    <x v="240"/>
    <n v="1035000"/>
    <x v="0"/>
    <s v="Jones and Jones"/>
    <s v="Sale"/>
    <n v="3166"/>
    <n v="3"/>
    <n v="1"/>
    <n v="2"/>
    <n v="650"/>
    <m/>
    <s v="1173 North Rd"/>
    <s v="Oakleigh"/>
    <x v="6"/>
    <x v="2"/>
    <x v="9"/>
    <x v="0"/>
  </r>
  <r>
    <x v="240"/>
    <n v="570000"/>
    <x v="1"/>
    <s v="Melbourne Homes"/>
    <s v="Auction"/>
    <n v="3032"/>
    <n v="2"/>
    <n v="2"/>
    <n v="1"/>
    <n v="3014"/>
    <n v="2012"/>
    <s v="110/44 Skyline Dr"/>
    <s v="Maribyrnong"/>
    <x v="4"/>
    <x v="0"/>
    <x v="9"/>
    <x v="0"/>
  </r>
  <r>
    <x v="240"/>
    <n v="850500"/>
    <x v="0"/>
    <s v="Jones and Jones"/>
    <s v="Sale"/>
    <n v="3167"/>
    <n v="3"/>
    <n v="1"/>
    <n v="2"/>
    <n v="531"/>
    <n v="1962"/>
    <s v="15 Druitt St"/>
    <s v="Oakleigh South"/>
    <x v="7"/>
    <x v="4"/>
    <x v="9"/>
    <x v="0"/>
  </r>
  <r>
    <x v="240"/>
    <n v="816000"/>
    <x v="0"/>
    <s v="Zimmerman"/>
    <s v="Sale"/>
    <n v="3015"/>
    <n v="2"/>
    <n v="1"/>
    <n v="1"/>
    <n v="315"/>
    <n v="1930"/>
    <s v="12 Severn St"/>
    <s v="Newport"/>
    <x v="11"/>
    <x v="0"/>
    <x v="9"/>
    <x v="0"/>
  </r>
  <r>
    <x v="240"/>
    <n v="1125000"/>
    <x v="0"/>
    <s v="Metro Ladder"/>
    <s v="Sale"/>
    <n v="3204"/>
    <n v="3"/>
    <n v="1"/>
    <n v="2"/>
    <n v="584"/>
    <n v="1948"/>
    <s v="592 Centre Rd"/>
    <s v="Bentleigh"/>
    <x v="9"/>
    <x v="2"/>
    <x v="9"/>
    <x v="0"/>
  </r>
  <r>
    <x v="240"/>
    <n v="1805000"/>
    <x v="0"/>
    <s v="Cunninghams"/>
    <s v="Auction"/>
    <n v="3185"/>
    <n v="3"/>
    <n v="2"/>
    <n v="1"/>
    <n v="347"/>
    <m/>
    <s v="14 Prentice St"/>
    <s v="Elsternwick"/>
    <x v="9"/>
    <x v="2"/>
    <x v="9"/>
    <x v="0"/>
  </r>
  <r>
    <x v="240"/>
    <n v="520000"/>
    <x v="1"/>
    <s v="Cunninghams"/>
    <s v="Sale"/>
    <n v="3073"/>
    <n v="2"/>
    <n v="1"/>
    <n v="1"/>
    <n v="135"/>
    <n v="1980"/>
    <s v="2/66 Pine St"/>
    <s v="Reservoir"/>
    <x v="10"/>
    <x v="1"/>
    <x v="9"/>
    <x v="0"/>
  </r>
  <r>
    <x v="240"/>
    <n v="715000"/>
    <x v="0"/>
    <s v="Metro Ladder"/>
    <s v="Auction"/>
    <n v="3073"/>
    <n v="3"/>
    <n v="2"/>
    <n v="2"/>
    <n v="251"/>
    <m/>
    <s v="61 Southernhay St"/>
    <s v="Reservoir"/>
    <x v="10"/>
    <x v="1"/>
    <x v="9"/>
    <x v="0"/>
  </r>
  <r>
    <x v="240"/>
    <n v="680000"/>
    <x v="0"/>
    <s v="Best Bricks"/>
    <s v="Sale"/>
    <n v="3020"/>
    <n v="3"/>
    <n v="1"/>
    <n v="2"/>
    <n v="726"/>
    <n v="1966"/>
    <s v="11 Links St"/>
    <s v="Sunshine West"/>
    <x v="0"/>
    <x v="0"/>
    <x v="9"/>
    <x v="0"/>
  </r>
  <r>
    <x v="240"/>
    <n v="420000"/>
    <x v="1"/>
    <s v="Jones and Jones"/>
    <s v="Auction"/>
    <n v="3146"/>
    <n v="1"/>
    <n v="1"/>
    <n v="1"/>
    <n v="805"/>
    <n v="2011"/>
    <s v="3/1526 High St"/>
    <s v="Glen Iris"/>
    <x v="14"/>
    <x v="2"/>
    <x v="9"/>
    <x v="0"/>
  </r>
  <r>
    <x v="240"/>
    <n v="1425000"/>
    <x v="2"/>
    <s v="Jones and Jones"/>
    <s v="Sale"/>
    <n v="3123"/>
    <n v="4"/>
    <n v="2"/>
    <n v="2"/>
    <n v="154"/>
    <n v="1998"/>
    <s v="21 Russell St"/>
    <s v="Hawthorn East"/>
    <x v="14"/>
    <x v="2"/>
    <x v="9"/>
    <x v="0"/>
  </r>
  <r>
    <x v="240"/>
    <n v="2077000"/>
    <x v="0"/>
    <s v="Zimmerman"/>
    <s v="Sale"/>
    <n v="3146"/>
    <n v="4"/>
    <n v="2"/>
    <n v="3"/>
    <n v="553"/>
    <n v="1910"/>
    <s v="192 Tooronga Rd"/>
    <s v="Glen Iris"/>
    <x v="14"/>
    <x v="2"/>
    <x v="9"/>
    <x v="0"/>
  </r>
  <r>
    <x v="240"/>
    <n v="2188000"/>
    <x v="0"/>
    <s v="Cunninghams"/>
    <s v="Sale"/>
    <n v="3103"/>
    <n v="4"/>
    <n v="2"/>
    <n v="2"/>
    <n v="752"/>
    <n v="1981"/>
    <s v="29 Bevan St"/>
    <s v="Balwyn"/>
    <x v="14"/>
    <x v="2"/>
    <x v="9"/>
    <x v="0"/>
  </r>
  <r>
    <x v="240"/>
    <n v="2400000"/>
    <x v="0"/>
    <s v="Maxwells"/>
    <s v="Auction"/>
    <n v="3103"/>
    <n v="4"/>
    <n v="2"/>
    <n v="2"/>
    <n v="744"/>
    <n v="1985"/>
    <s v="27 Bevan St"/>
    <s v="Balwyn"/>
    <x v="14"/>
    <x v="2"/>
    <x v="9"/>
    <x v="0"/>
  </r>
  <r>
    <x v="240"/>
    <n v="1785000"/>
    <x v="0"/>
    <s v="Jones and Jones"/>
    <s v="Auction"/>
    <n v="3186"/>
    <n v="3"/>
    <n v="2"/>
    <n v="1"/>
    <n v="404"/>
    <n v="1953"/>
    <s v="40 Whyte St"/>
    <s v="Brighton"/>
    <x v="15"/>
    <x v="2"/>
    <x v="9"/>
    <x v="0"/>
  </r>
  <r>
    <x v="241"/>
    <n v="680000"/>
    <x v="1"/>
    <s v="Jones and Jones"/>
    <s v="Sale"/>
    <n v="3121"/>
    <n v="2"/>
    <n v="1"/>
    <n v="1"/>
    <n v="0"/>
    <n v="2012"/>
    <s v="6/366 Church St"/>
    <s v="Richmond"/>
    <x v="1"/>
    <x v="1"/>
    <x v="9"/>
    <x v="0"/>
  </r>
  <r>
    <x v="241"/>
    <n v="1081000"/>
    <x v="2"/>
    <s v="Metro Ladder"/>
    <s v="Sale"/>
    <n v="3121"/>
    <n v="2"/>
    <n v="1"/>
    <n v="1"/>
    <n v="126"/>
    <n v="1995"/>
    <s v="4a Gardner St"/>
    <s v="Richmond"/>
    <x v="1"/>
    <x v="1"/>
    <x v="9"/>
    <x v="0"/>
  </r>
  <r>
    <x v="241"/>
    <n v="836000"/>
    <x v="0"/>
    <s v="Jones and Jones"/>
    <s v="Sale"/>
    <n v="3128"/>
    <n v="3"/>
    <n v="1"/>
    <n v="2"/>
    <n v="228"/>
    <n v="2005"/>
    <s v="1 Maple St"/>
    <s v="Box Hill"/>
    <x v="2"/>
    <x v="3"/>
    <x v="9"/>
    <x v="0"/>
  </r>
  <r>
    <x v="241"/>
    <n v="1564000"/>
    <x v="0"/>
    <s v="Jones and Jones"/>
    <s v="Sale"/>
    <n v="3127"/>
    <n v="3"/>
    <n v="2"/>
    <n v="2"/>
    <n v="640"/>
    <n v="1950"/>
    <s v="47 Zetland Rd"/>
    <s v="Mont Albert"/>
    <x v="2"/>
    <x v="3"/>
    <x v="9"/>
    <x v="0"/>
  </r>
  <r>
    <x v="241"/>
    <n v="1900000"/>
    <x v="0"/>
    <s v="Melbourne Homes"/>
    <s v="Auction"/>
    <n v="3142"/>
    <n v="3"/>
    <n v="2"/>
    <n v="1"/>
    <n v="268"/>
    <n v="1900"/>
    <s v="13 Bruce St"/>
    <s v="Toorak"/>
    <x v="12"/>
    <x v="2"/>
    <x v="9"/>
    <x v="0"/>
  </r>
  <r>
    <x v="241"/>
    <n v="2385000"/>
    <x v="0"/>
    <s v="Cunninghams"/>
    <s v="Auction"/>
    <n v="3181"/>
    <n v="3"/>
    <n v="2"/>
    <n v="2"/>
    <n v="217"/>
    <n v="1900"/>
    <s v="19 Chatsworth Rd"/>
    <s v="Prahran"/>
    <x v="12"/>
    <x v="2"/>
    <x v="9"/>
    <x v="0"/>
  </r>
  <r>
    <x v="241"/>
    <n v="435000"/>
    <x v="1"/>
    <s v="Jones and Jones"/>
    <s v="Sale"/>
    <n v="3057"/>
    <n v="2"/>
    <n v="1"/>
    <n v="1"/>
    <n v="197"/>
    <n v="2012"/>
    <s v="201/218 Lygon St"/>
    <s v="Brunswick East"/>
    <x v="3"/>
    <x v="1"/>
    <x v="9"/>
    <x v="0"/>
  </r>
  <r>
    <x v="241"/>
    <n v="750074"/>
    <x v="0"/>
    <s v="Cunninghams"/>
    <s v="Auction"/>
    <n v="3046"/>
    <n v="4"/>
    <n v="2"/>
    <n v="1"/>
    <n v="302"/>
    <m/>
    <s v="24A South St"/>
    <s v="Hadfield"/>
    <x v="3"/>
    <x v="1"/>
    <x v="9"/>
    <x v="0"/>
  </r>
  <r>
    <x v="241"/>
    <n v="793000"/>
    <x v="0"/>
    <s v="Cunninghams"/>
    <s v="Sale"/>
    <n v="3055"/>
    <n v="3"/>
    <n v="1"/>
    <n v="0"/>
    <n v="275"/>
    <n v="1935"/>
    <s v="81 Melville Rd"/>
    <s v="Brunswick West"/>
    <x v="3"/>
    <x v="1"/>
    <x v="9"/>
    <x v="0"/>
  </r>
  <r>
    <x v="241"/>
    <n v="1217000"/>
    <x v="0"/>
    <s v="Melbourne Homes"/>
    <s v="Sale"/>
    <n v="3056"/>
    <n v="4"/>
    <n v="1"/>
    <n v="0"/>
    <n v="363"/>
    <n v="1920"/>
    <s v="7 Hall St"/>
    <s v="Brunswick"/>
    <x v="3"/>
    <x v="1"/>
    <x v="9"/>
    <x v="0"/>
  </r>
  <r>
    <x v="241"/>
    <n v="850000"/>
    <x v="0"/>
    <s v="Maxwells"/>
    <s v="Auction"/>
    <n v="3040"/>
    <n v="3"/>
    <n v="2"/>
    <n v="1"/>
    <n v="580"/>
    <m/>
    <s v="10 Deakin St"/>
    <s v="Essendon"/>
    <x v="8"/>
    <x v="0"/>
    <x v="9"/>
    <x v="0"/>
  </r>
  <r>
    <x v="241"/>
    <n v="795000"/>
    <x v="1"/>
    <s v="Cunninghams"/>
    <s v="Sale"/>
    <n v="3053"/>
    <n v="2"/>
    <n v="2"/>
    <n v="1"/>
    <n v="0"/>
    <m/>
    <s v="704/668 Swanston St"/>
    <s v="Carlton"/>
    <x v="13"/>
    <x v="1"/>
    <x v="9"/>
    <x v="0"/>
  </r>
  <r>
    <x v="241"/>
    <n v="870000"/>
    <x v="0"/>
    <s v="Sanders"/>
    <s v="Sale"/>
    <n v="3031"/>
    <n v="3"/>
    <n v="1"/>
    <n v="1"/>
    <n v="211"/>
    <n v="1992"/>
    <s v="13 Youlden St"/>
    <s v="Kensington"/>
    <x v="13"/>
    <x v="1"/>
    <x v="9"/>
    <x v="0"/>
  </r>
  <r>
    <x v="241"/>
    <n v="1061000"/>
    <x v="0"/>
    <s v="Flanders &amp; Fish"/>
    <s v="Sale"/>
    <n v="3012"/>
    <n v="3"/>
    <n v="1"/>
    <n v="1"/>
    <n v="533"/>
    <m/>
    <s v="1 Buxton St"/>
    <s v="West Footscray"/>
    <x v="4"/>
    <x v="0"/>
    <x v="9"/>
    <x v="0"/>
  </r>
  <r>
    <x v="241"/>
    <n v="900000"/>
    <x v="0"/>
    <s v="Flanders &amp; Fish"/>
    <s v="Auction"/>
    <n v="3185"/>
    <n v="2"/>
    <n v="1"/>
    <n v="1"/>
    <n v="198"/>
    <m/>
    <s v="78a Allison Rd"/>
    <s v="Elsternwick"/>
    <x v="9"/>
    <x v="2"/>
    <x v="9"/>
    <x v="0"/>
  </r>
  <r>
    <x v="241"/>
    <n v="1160000"/>
    <x v="0"/>
    <s v="Flanders &amp; Fish"/>
    <s v="Sale"/>
    <n v="3163"/>
    <n v="3"/>
    <n v="1"/>
    <n v="2"/>
    <n v="553"/>
    <n v="1930"/>
    <s v="83 Grange Rd"/>
    <s v="Glen Huntly"/>
    <x v="9"/>
    <x v="2"/>
    <x v="9"/>
    <x v="0"/>
  </r>
  <r>
    <x v="241"/>
    <n v="980000"/>
    <x v="0"/>
    <s v="Property Barons"/>
    <s v="Sale"/>
    <n v="3083"/>
    <n v="3"/>
    <n v="1"/>
    <n v="1"/>
    <n v="907"/>
    <n v="1960"/>
    <s v="46 Dunne St"/>
    <s v="Kingsbury"/>
    <x v="10"/>
    <x v="1"/>
    <x v="9"/>
    <x v="0"/>
  </r>
  <r>
    <x v="241"/>
    <n v="740000"/>
    <x v="0"/>
    <s v="Property Barons"/>
    <s v="Auction"/>
    <n v="3021"/>
    <n v="4"/>
    <n v="2"/>
    <n v="2"/>
    <n v="558"/>
    <m/>
    <s v="23 McShane Dr"/>
    <s v="Kealba"/>
    <x v="0"/>
    <x v="0"/>
    <x v="9"/>
    <x v="0"/>
  </r>
  <r>
    <x v="241"/>
    <n v="585000"/>
    <x v="2"/>
    <s v="Jones and Jones"/>
    <s v="Sale"/>
    <n v="3146"/>
    <n v="2"/>
    <n v="1"/>
    <n v="1"/>
    <n v="84"/>
    <n v="1960"/>
    <s v="10 Bardolph St"/>
    <s v="Glen Iris"/>
    <x v="14"/>
    <x v="2"/>
    <x v="9"/>
    <x v="0"/>
  </r>
  <r>
    <x v="241"/>
    <n v="1070000"/>
    <x v="1"/>
    <s v="Maxwells"/>
    <s v="Auction"/>
    <n v="3103"/>
    <n v="3"/>
    <n v="2"/>
    <n v="2"/>
    <n v="206"/>
    <n v="1998"/>
    <s v="2/74 Balwyn Rd"/>
    <s v="Balwyn"/>
    <x v="14"/>
    <x v="2"/>
    <x v="9"/>
    <x v="0"/>
  </r>
  <r>
    <x v="241"/>
    <n v="1582000"/>
    <x v="0"/>
    <s v="Flanders &amp; Fish"/>
    <s v="Sale"/>
    <n v="3123"/>
    <n v="2"/>
    <n v="2"/>
    <n v="2"/>
    <n v="358"/>
    <m/>
    <s v="1 Torring Rd"/>
    <s v="Hawthorn East"/>
    <x v="14"/>
    <x v="2"/>
    <x v="9"/>
    <x v="0"/>
  </r>
  <r>
    <x v="241"/>
    <n v="2245000"/>
    <x v="0"/>
    <s v="Jones and Jones"/>
    <s v="Sale"/>
    <n v="3101"/>
    <n v="4"/>
    <n v="3"/>
    <n v="2"/>
    <n v="627"/>
    <m/>
    <s v="47 Kellett Gr"/>
    <s v="Kew"/>
    <x v="14"/>
    <x v="2"/>
    <x v="9"/>
    <x v="0"/>
  </r>
  <r>
    <x v="241"/>
    <n v="2570000"/>
    <x v="2"/>
    <s v="Flanders &amp; Fish"/>
    <s v="Sale"/>
    <n v="3187"/>
    <n v="4"/>
    <n v="3"/>
    <n v="2"/>
    <n v="898"/>
    <m/>
    <s v="23 Camperdown St"/>
    <s v="Brighton East"/>
    <x v="15"/>
    <x v="2"/>
    <x v="9"/>
    <x v="0"/>
  </r>
  <r>
    <x v="241"/>
    <n v="525500"/>
    <x v="0"/>
    <s v="Cunninghams"/>
    <s v="Sale"/>
    <n v="3081"/>
    <n v="3"/>
    <n v="1"/>
    <n v="1"/>
    <n v="605"/>
    <m/>
    <s v="365 Liberty Pde"/>
    <s v="Heidelberg West"/>
    <x v="17"/>
    <x v="3"/>
    <x v="9"/>
    <x v="0"/>
  </r>
  <r>
    <x v="242"/>
    <n v="850000"/>
    <x v="1"/>
    <s v="Flanders &amp; Fish"/>
    <s v="Auction"/>
    <n v="3141"/>
    <n v="2"/>
    <n v="2"/>
    <n v="2"/>
    <n v="0"/>
    <n v="2014"/>
    <s v="202/8 Bond St"/>
    <s v="South Yarra"/>
    <x v="12"/>
    <x v="2"/>
    <x v="9"/>
    <x v="0"/>
  </r>
  <r>
    <x v="242"/>
    <n v="1325000"/>
    <x v="0"/>
    <s v="Cunninghams"/>
    <s v="Sale"/>
    <n v="3181"/>
    <n v="2"/>
    <n v="1"/>
    <n v="0"/>
    <n v="153"/>
    <m/>
    <s v="33 Earl St"/>
    <s v="Windsor"/>
    <x v="12"/>
    <x v="2"/>
    <x v="9"/>
    <x v="0"/>
  </r>
  <r>
    <x v="242"/>
    <n v="1365000"/>
    <x v="2"/>
    <s v="Flanders &amp; Fish"/>
    <s v="Sale"/>
    <n v="3141"/>
    <n v="2"/>
    <n v="2"/>
    <n v="1"/>
    <n v="1302"/>
    <m/>
    <s v="6/24 Kensington Rd"/>
    <s v="South Yarra"/>
    <x v="12"/>
    <x v="2"/>
    <x v="9"/>
    <x v="0"/>
  </r>
  <r>
    <x v="242"/>
    <n v="330000"/>
    <x v="1"/>
    <s v="Metro Ladder"/>
    <s v="Auction"/>
    <n v="3182"/>
    <n v="1"/>
    <n v="1"/>
    <n v="1"/>
    <n v="653"/>
    <m/>
    <s v="21/127 Grey St"/>
    <s v="St Kilda"/>
    <x v="5"/>
    <x v="2"/>
    <x v="9"/>
    <x v="0"/>
  </r>
  <r>
    <x v="242"/>
    <n v="1350000"/>
    <x v="0"/>
    <s v="Cunninghams"/>
    <s v="Auction"/>
    <n v="3044"/>
    <n v="4"/>
    <n v="2"/>
    <n v="2"/>
    <n v="646"/>
    <n v="1995"/>
    <s v="7 Coane St"/>
    <s v="Pascoe Vale"/>
    <x v="3"/>
    <x v="1"/>
    <x v="9"/>
    <x v="0"/>
  </r>
  <r>
    <x v="242"/>
    <n v="595000"/>
    <x v="2"/>
    <s v="Cunninghams"/>
    <s v="Sale"/>
    <n v="3040"/>
    <n v="2"/>
    <n v="1"/>
    <n v="2"/>
    <n v="752"/>
    <n v="1990"/>
    <s v="3/113 Tennyson St"/>
    <s v="Essendon"/>
    <x v="8"/>
    <x v="0"/>
    <x v="9"/>
    <x v="0"/>
  </r>
  <r>
    <x v="242"/>
    <n v="650000"/>
    <x v="0"/>
    <s v="Flanders &amp; Fish"/>
    <s v="Auction"/>
    <n v="3034"/>
    <n v="3"/>
    <n v="1"/>
    <n v="3"/>
    <n v="574"/>
    <m/>
    <s v="7 Monmouth St"/>
    <s v="Avondale Heights"/>
    <x v="8"/>
    <x v="0"/>
    <x v="9"/>
    <x v="0"/>
  </r>
  <r>
    <x v="242"/>
    <n v="825000"/>
    <x v="0"/>
    <s v="Cunninghams"/>
    <s v="Auction"/>
    <n v="3040"/>
    <n v="3"/>
    <n v="1"/>
    <n v="3"/>
    <n v="477"/>
    <m/>
    <s v="2/44 Richardson St"/>
    <s v="Essendon"/>
    <x v="8"/>
    <x v="0"/>
    <x v="9"/>
    <x v="0"/>
  </r>
  <r>
    <x v="242"/>
    <n v="1350000"/>
    <x v="0"/>
    <s v="Property Barons"/>
    <s v="Auction"/>
    <n v="3042"/>
    <n v="4"/>
    <n v="3"/>
    <n v="2"/>
    <n v="747"/>
    <n v="1985"/>
    <s v="39 Cuthbert St"/>
    <s v="Niddrie"/>
    <x v="8"/>
    <x v="0"/>
    <x v="9"/>
    <x v="0"/>
  </r>
  <r>
    <x v="242"/>
    <n v="625000"/>
    <x v="1"/>
    <s v="Flanders &amp; Fish"/>
    <s v="Sale"/>
    <n v="3167"/>
    <n v="2"/>
    <n v="1"/>
    <n v="1"/>
    <n v="204"/>
    <m/>
    <s v="2/3 Golf Rd"/>
    <s v="Oakleigh South"/>
    <x v="6"/>
    <x v="4"/>
    <x v="9"/>
    <x v="0"/>
  </r>
  <r>
    <x v="242"/>
    <n v="1165000"/>
    <x v="0"/>
    <s v="Property Barons"/>
    <s v="Sale"/>
    <n v="3107"/>
    <n v="4"/>
    <n v="2"/>
    <n v="4"/>
    <n v="673"/>
    <n v="1972"/>
    <s v="41 Dellfield Dr"/>
    <s v="Templestowe Lower"/>
    <x v="16"/>
    <x v="3"/>
    <x v="9"/>
    <x v="0"/>
  </r>
  <r>
    <x v="242"/>
    <n v="1000000"/>
    <x v="0"/>
    <s v="Maxwells"/>
    <s v="Sale"/>
    <n v="3016"/>
    <n v="2"/>
    <n v="1"/>
    <n v="0"/>
    <n v="240"/>
    <m/>
    <s v="102 John St"/>
    <s v="Williamstown"/>
    <x v="11"/>
    <x v="0"/>
    <x v="9"/>
    <x v="0"/>
  </r>
  <r>
    <x v="242"/>
    <n v="1330000"/>
    <x v="0"/>
    <s v="Melbourne Homes"/>
    <s v="Sale"/>
    <n v="3016"/>
    <n v="4"/>
    <n v="3"/>
    <n v="2"/>
    <n v="217"/>
    <n v="2003"/>
    <s v="112 Crofton Dr"/>
    <s v="Williamstown"/>
    <x v="11"/>
    <x v="0"/>
    <x v="9"/>
    <x v="0"/>
  </r>
  <r>
    <x v="242"/>
    <n v="1860000"/>
    <x v="0"/>
    <s v="Metro Ladder"/>
    <s v="Sale"/>
    <n v="3016"/>
    <n v="4"/>
    <n v="2"/>
    <n v="0"/>
    <n v="199"/>
    <m/>
    <s v="233 Nelson Pl"/>
    <s v="Williamstown"/>
    <x v="11"/>
    <x v="0"/>
    <x v="9"/>
    <x v="0"/>
  </r>
  <r>
    <x v="242"/>
    <n v="1425000"/>
    <x v="0"/>
    <s v="Jones and Jones"/>
    <s v="Sale"/>
    <n v="3204"/>
    <n v="3"/>
    <n v="2"/>
    <n v="2"/>
    <n v="613"/>
    <n v="1960"/>
    <s v="11 Rogers Rd"/>
    <s v="Bentleigh"/>
    <x v="9"/>
    <x v="2"/>
    <x v="9"/>
    <x v="0"/>
  </r>
  <r>
    <x v="242"/>
    <n v="777000"/>
    <x v="0"/>
    <s v="Cunninghams"/>
    <s v="Sale"/>
    <n v="3073"/>
    <n v="3"/>
    <n v="1"/>
    <n v="2"/>
    <n v="480"/>
    <m/>
    <s v="657 Gilbert Rd"/>
    <s v="Reservoir"/>
    <x v="10"/>
    <x v="1"/>
    <x v="9"/>
    <x v="0"/>
  </r>
  <r>
    <x v="242"/>
    <n v="2160000"/>
    <x v="0"/>
    <s v="Jones and Jones"/>
    <s v="Sale"/>
    <n v="3070"/>
    <n v="3"/>
    <n v="2"/>
    <n v="1"/>
    <n v="338"/>
    <n v="1920"/>
    <s v="162 Bastings St"/>
    <s v="Northcote"/>
    <x v="10"/>
    <x v="1"/>
    <x v="9"/>
    <x v="0"/>
  </r>
  <r>
    <x v="242"/>
    <n v="722000"/>
    <x v="1"/>
    <s v="Jones and Jones"/>
    <s v="Sale"/>
    <n v="3126"/>
    <n v="2"/>
    <n v="1"/>
    <n v="1"/>
    <n v="0"/>
    <n v="1965"/>
    <s v="4/34 Rochester Rd"/>
    <s v="Canterbury"/>
    <x v="14"/>
    <x v="2"/>
    <x v="9"/>
    <x v="0"/>
  </r>
  <r>
    <x v="242"/>
    <n v="1800000"/>
    <x v="0"/>
    <s v="Jones and Jones"/>
    <s v="Auction"/>
    <n v="3126"/>
    <n v="2"/>
    <n v="1"/>
    <n v="3"/>
    <n v="716"/>
    <m/>
    <s v="2A Erica St"/>
    <s v="Canterbury"/>
    <x v="14"/>
    <x v="2"/>
    <x v="9"/>
    <x v="0"/>
  </r>
  <r>
    <x v="242"/>
    <n v="1310000"/>
    <x v="0"/>
    <s v="Metro Ladder"/>
    <s v="Auction"/>
    <n v="3187"/>
    <n v="4"/>
    <n v="3"/>
    <n v="2"/>
    <n v="618"/>
    <n v="2008"/>
    <s v="133A Centre Rd"/>
    <s v="Brighton East"/>
    <x v="15"/>
    <x v="2"/>
    <x v="9"/>
    <x v="0"/>
  </r>
  <r>
    <x v="242"/>
    <n v="1450000"/>
    <x v="0"/>
    <s v="Zimmerman"/>
    <s v="Sale"/>
    <n v="3188"/>
    <n v="3"/>
    <n v="2"/>
    <n v="2"/>
    <n v="413"/>
    <m/>
    <s v="29 Grenville St"/>
    <s v="Hampton"/>
    <x v="15"/>
    <x v="2"/>
    <x v="9"/>
    <x v="0"/>
  </r>
  <r>
    <x v="242"/>
    <n v="2150000"/>
    <x v="0"/>
    <s v="Jones and Jones"/>
    <s v="Sale"/>
    <n v="3187"/>
    <n v="4"/>
    <n v="3"/>
    <n v="2"/>
    <n v="614"/>
    <n v="1970"/>
    <s v="25 Robinson St"/>
    <s v="Brighton East"/>
    <x v="15"/>
    <x v="2"/>
    <x v="9"/>
    <x v="0"/>
  </r>
  <r>
    <x v="242"/>
    <n v="556000"/>
    <x v="1"/>
    <s v="Cunninghams"/>
    <s v="Sale"/>
    <n v="3084"/>
    <n v="2"/>
    <n v="1"/>
    <n v="1"/>
    <n v="195"/>
    <n v="1995"/>
    <s v="3/23 Christine St"/>
    <s v="Viewbank"/>
    <x v="17"/>
    <x v="3"/>
    <x v="9"/>
    <x v="0"/>
  </r>
  <r>
    <x v="243"/>
    <n v="750000"/>
    <x v="2"/>
    <s v="Jones and Jones"/>
    <s v="Sale"/>
    <n v="3128"/>
    <n v="3"/>
    <n v="2"/>
    <n v="1"/>
    <n v="150"/>
    <n v="2000"/>
    <s v="3/14 Bedford St"/>
    <s v="Box Hill"/>
    <x v="2"/>
    <x v="3"/>
    <x v="9"/>
    <x v="0"/>
  </r>
  <r>
    <x v="243"/>
    <n v="1760000"/>
    <x v="0"/>
    <s v="Flanders &amp; Fish"/>
    <s v="Sale"/>
    <n v="3128"/>
    <n v="3"/>
    <n v="1"/>
    <n v="0"/>
    <n v="741"/>
    <n v="1910"/>
    <s v="17 Combarton St"/>
    <s v="Box Hill"/>
    <x v="2"/>
    <x v="3"/>
    <x v="9"/>
    <x v="0"/>
  </r>
  <r>
    <x v="243"/>
    <n v="300000"/>
    <x v="1"/>
    <s v="Sanders"/>
    <s v="Auction"/>
    <n v="3181"/>
    <n v="1"/>
    <n v="1"/>
    <n v="1"/>
    <n v="705"/>
    <m/>
    <s v="7/23 The Avenue"/>
    <s v="Windsor"/>
    <x v="12"/>
    <x v="2"/>
    <x v="9"/>
    <x v="0"/>
  </r>
  <r>
    <x v="243"/>
    <n v="425000"/>
    <x v="1"/>
    <s v="Metro Ladder"/>
    <s v="Auction"/>
    <n v="3145"/>
    <n v="2"/>
    <n v="1"/>
    <n v="1"/>
    <n v="0"/>
    <n v="1997"/>
    <s v="15/5 Warley Rd"/>
    <s v="Malvern East"/>
    <x v="12"/>
    <x v="2"/>
    <x v="9"/>
    <x v="0"/>
  </r>
  <r>
    <x v="243"/>
    <n v="491000"/>
    <x v="1"/>
    <s v="Jones and Jones"/>
    <s v="Sale"/>
    <n v="3056"/>
    <n v="2"/>
    <n v="1"/>
    <n v="1"/>
    <n v="1080"/>
    <n v="1960"/>
    <s v="10/66 De Carle St"/>
    <s v="Brunswick"/>
    <x v="3"/>
    <x v="1"/>
    <x v="9"/>
    <x v="0"/>
  </r>
  <r>
    <x v="243"/>
    <n v="500000"/>
    <x v="1"/>
    <s v="Jones and Jones"/>
    <s v="Auction"/>
    <n v="3058"/>
    <n v="2"/>
    <n v="1"/>
    <n v="1"/>
    <n v="0"/>
    <n v="1970"/>
    <s v="2/6 McKay St"/>
    <s v="Coburg"/>
    <x v="3"/>
    <x v="1"/>
    <x v="9"/>
    <x v="0"/>
  </r>
  <r>
    <x v="243"/>
    <n v="670000"/>
    <x v="0"/>
    <s v="SJ"/>
    <s v="Sale"/>
    <n v="3060"/>
    <n v="3"/>
    <n v="1"/>
    <n v="3"/>
    <n v="587"/>
    <m/>
    <s v="3 Lovely St"/>
    <s v="Fawkner"/>
    <x v="3"/>
    <x v="1"/>
    <x v="9"/>
    <x v="0"/>
  </r>
  <r>
    <x v="243"/>
    <n v="772000"/>
    <x v="0"/>
    <s v="Cunninghams"/>
    <s v="Sale"/>
    <n v="3058"/>
    <n v="3"/>
    <n v="1"/>
    <n v="1"/>
    <n v="367"/>
    <m/>
    <s v="16 Smith St"/>
    <s v="Coburg North"/>
    <x v="3"/>
    <x v="1"/>
    <x v="9"/>
    <x v="0"/>
  </r>
  <r>
    <x v="243"/>
    <n v="690000"/>
    <x v="0"/>
    <s v="Melbourne Homes"/>
    <s v="Sale"/>
    <n v="3033"/>
    <n v="3"/>
    <n v="2"/>
    <n v="2"/>
    <n v="568"/>
    <n v="1970"/>
    <s v="86 Prospect Dr"/>
    <s v="Keilor East"/>
    <x v="8"/>
    <x v="0"/>
    <x v="9"/>
    <x v="0"/>
  </r>
  <r>
    <x v="243"/>
    <n v="880000"/>
    <x v="0"/>
    <s v="Cunninghams"/>
    <s v="Sale"/>
    <n v="3033"/>
    <n v="3"/>
    <n v="1"/>
    <n v="2"/>
    <n v="584"/>
    <n v="1980"/>
    <s v="15 Craig St"/>
    <s v="Keilor East"/>
    <x v="8"/>
    <x v="0"/>
    <x v="9"/>
    <x v="0"/>
  </r>
  <r>
    <x v="243"/>
    <n v="1160000"/>
    <x v="0"/>
    <s v="Cunninghams"/>
    <s v="Sale"/>
    <n v="3039"/>
    <n v="3"/>
    <n v="1"/>
    <n v="1"/>
    <n v="449"/>
    <n v="1910"/>
    <s v="37 Lennox St"/>
    <s v="Moonee Ponds"/>
    <x v="8"/>
    <x v="0"/>
    <x v="9"/>
    <x v="0"/>
  </r>
  <r>
    <x v="243"/>
    <n v="930000"/>
    <x v="0"/>
    <s v="Sanders"/>
    <s v="Auction"/>
    <n v="3015"/>
    <n v="3"/>
    <n v="2"/>
    <n v="1"/>
    <n v="343"/>
    <m/>
    <s v="42 Agg St"/>
    <s v="Newport"/>
    <x v="11"/>
    <x v="0"/>
    <x v="9"/>
    <x v="0"/>
  </r>
  <r>
    <x v="243"/>
    <n v="1225000"/>
    <x v="0"/>
    <s v="Sanders"/>
    <s v="Auction"/>
    <n v="3016"/>
    <n v="3"/>
    <n v="1"/>
    <n v="1"/>
    <n v="311"/>
    <n v="1920"/>
    <s v="18 Inglis St"/>
    <s v="Williamstown North"/>
    <x v="11"/>
    <x v="0"/>
    <x v="9"/>
    <x v="0"/>
  </r>
  <r>
    <x v="243"/>
    <n v="2255000"/>
    <x v="0"/>
    <s v="Sanders"/>
    <s v="Sale"/>
    <n v="3016"/>
    <n v="4"/>
    <n v="1"/>
    <n v="3"/>
    <n v="765"/>
    <n v="1880"/>
    <s v="139 Cecil St"/>
    <s v="Williamstown"/>
    <x v="11"/>
    <x v="0"/>
    <x v="9"/>
    <x v="0"/>
  </r>
  <r>
    <x v="243"/>
    <n v="486500"/>
    <x v="2"/>
    <s v="Metro Ladder"/>
    <s v="Sale"/>
    <n v="3165"/>
    <n v="2"/>
    <n v="1"/>
    <n v="1"/>
    <n v="0"/>
    <n v="1960"/>
    <s v="2/3 Wonga Ct"/>
    <s v="Bentleigh East"/>
    <x v="9"/>
    <x v="2"/>
    <x v="9"/>
    <x v="0"/>
  </r>
  <r>
    <x v="243"/>
    <n v="620000"/>
    <x v="0"/>
    <s v="Jones and Jones"/>
    <s v="Auction"/>
    <n v="3145"/>
    <n v="2"/>
    <n v="1"/>
    <n v="2"/>
    <n v="0"/>
    <m/>
    <s v="9 Lord St"/>
    <s v="Caulfield East"/>
    <x v="9"/>
    <x v="2"/>
    <x v="9"/>
    <x v="0"/>
  </r>
  <r>
    <x v="243"/>
    <n v="1605000"/>
    <x v="0"/>
    <s v="Cunninghams"/>
    <s v="Sale"/>
    <n v="3185"/>
    <n v="3"/>
    <n v="1"/>
    <n v="1"/>
    <n v="418"/>
    <n v="1890"/>
    <s v="275 Kooyong Rd"/>
    <s v="Elsternwick"/>
    <x v="9"/>
    <x v="2"/>
    <x v="9"/>
    <x v="0"/>
  </r>
  <r>
    <x v="243"/>
    <n v="465000"/>
    <x v="1"/>
    <s v="Best Bricks"/>
    <s v="Sale"/>
    <n v="3078"/>
    <n v="2"/>
    <n v="1"/>
    <n v="1"/>
    <n v="0"/>
    <m/>
    <s v="2/5 Yarana Rd"/>
    <s v="Alphington"/>
    <x v="10"/>
    <x v="1"/>
    <x v="9"/>
    <x v="0"/>
  </r>
  <r>
    <x v="243"/>
    <n v="836000"/>
    <x v="0"/>
    <s v="Cunninghams"/>
    <s v="Sale"/>
    <n v="3073"/>
    <n v="2"/>
    <n v="1"/>
    <n v="3"/>
    <n v="821"/>
    <m/>
    <s v="65 Barry St"/>
    <s v="Reservoir"/>
    <x v="10"/>
    <x v="1"/>
    <x v="9"/>
    <x v="0"/>
  </r>
  <r>
    <x v="243"/>
    <n v="851000"/>
    <x v="0"/>
    <s v="Property Barons"/>
    <s v="Sale"/>
    <n v="3073"/>
    <n v="3"/>
    <n v="1"/>
    <n v="1"/>
    <n v="826"/>
    <n v="1960"/>
    <s v="10 Dumbarton St"/>
    <s v="Reservoir"/>
    <x v="10"/>
    <x v="1"/>
    <x v="9"/>
    <x v="0"/>
  </r>
  <r>
    <x v="243"/>
    <n v="640000"/>
    <x v="0"/>
    <s v="Property Barons"/>
    <s v="Sale"/>
    <n v="3020"/>
    <n v="4"/>
    <n v="1"/>
    <n v="1"/>
    <n v="609"/>
    <m/>
    <s v="6 Prince St"/>
    <s v="Sunshine North"/>
    <x v="0"/>
    <x v="0"/>
    <x v="9"/>
    <x v="0"/>
  </r>
  <r>
    <x v="243"/>
    <n v="955000"/>
    <x v="2"/>
    <s v="Jones and Jones"/>
    <s v="Sale"/>
    <n v="3147"/>
    <n v="3"/>
    <n v="2"/>
    <n v="2"/>
    <n v="203"/>
    <m/>
    <s v="1/17 Ashburn Gr"/>
    <s v="Ashburton"/>
    <x v="14"/>
    <x v="2"/>
    <x v="9"/>
    <x v="0"/>
  </r>
  <r>
    <x v="243"/>
    <n v="1330500"/>
    <x v="2"/>
    <s v="Flanders &amp; Fish"/>
    <s v="Sale"/>
    <n v="3127"/>
    <n v="3"/>
    <n v="2"/>
    <n v="2"/>
    <n v="226"/>
    <n v="2004"/>
    <s v="3/11 Norfolk Rd"/>
    <s v="Surrey Hills"/>
    <x v="14"/>
    <x v="2"/>
    <x v="9"/>
    <x v="0"/>
  </r>
  <r>
    <x v="243"/>
    <n v="1590000"/>
    <x v="2"/>
    <s v="Jones and Jones"/>
    <s v="Sale"/>
    <n v="3123"/>
    <n v="3"/>
    <n v="2"/>
    <n v="2"/>
    <n v="289"/>
    <n v="2010"/>
    <s v="3/859 Toorak Rd"/>
    <s v="Hawthorn East"/>
    <x v="14"/>
    <x v="2"/>
    <x v="9"/>
    <x v="0"/>
  </r>
  <r>
    <x v="243"/>
    <n v="1700000"/>
    <x v="0"/>
    <s v="Flanders &amp; Fish"/>
    <s v="Auction"/>
    <n v="3146"/>
    <n v="4"/>
    <n v="3"/>
    <n v="1"/>
    <n v="650"/>
    <n v="1946"/>
    <s v="67 Celia St"/>
    <s v="Glen Iris"/>
    <x v="14"/>
    <x v="2"/>
    <x v="9"/>
    <x v="0"/>
  </r>
  <r>
    <x v="243"/>
    <n v="2620000"/>
    <x v="0"/>
    <s v="Cunninghams"/>
    <s v="Sale"/>
    <n v="3126"/>
    <n v="4"/>
    <n v="1"/>
    <n v="1"/>
    <n v="717"/>
    <n v="1890"/>
    <s v="5 Margaret St"/>
    <s v="Canterbury"/>
    <x v="14"/>
    <x v="2"/>
    <x v="9"/>
    <x v="0"/>
  </r>
  <r>
    <x v="243"/>
    <n v="2860000"/>
    <x v="0"/>
    <s v="Cunninghams"/>
    <s v="Sale"/>
    <n v="3127"/>
    <n v="4"/>
    <n v="2"/>
    <n v="2"/>
    <n v="779"/>
    <n v="2014"/>
    <s v="4 Norris St"/>
    <s v="Surrey Hills"/>
    <x v="14"/>
    <x v="2"/>
    <x v="9"/>
    <x v="0"/>
  </r>
  <r>
    <x v="243"/>
    <n v="515500"/>
    <x v="0"/>
    <s v="Property Barons"/>
    <s v="Sale"/>
    <n v="3081"/>
    <n v="2"/>
    <n v="1"/>
    <n v="1"/>
    <n v="331"/>
    <n v="1960"/>
    <s v="35 Carbeena Pde"/>
    <s v="Heidelberg West"/>
    <x v="17"/>
    <x v="3"/>
    <x v="9"/>
    <x v="0"/>
  </r>
  <r>
    <x v="244"/>
    <n v="807000"/>
    <x v="1"/>
    <s v="Jones and Jones"/>
    <s v="Sale"/>
    <n v="3121"/>
    <n v="2"/>
    <n v="2"/>
    <n v="2"/>
    <n v="0"/>
    <n v="2000"/>
    <s v="5/10 Elaine Ct"/>
    <s v="Richmond"/>
    <x v="1"/>
    <x v="1"/>
    <x v="9"/>
    <x v="0"/>
  </r>
  <r>
    <x v="244"/>
    <n v="1620000"/>
    <x v="0"/>
    <s v="Cunninghams"/>
    <s v="Sale"/>
    <n v="3068"/>
    <n v="2"/>
    <n v="1"/>
    <n v="2"/>
    <n v="251"/>
    <m/>
    <s v="36 Ogrady St"/>
    <s v="Clifton Hill"/>
    <x v="1"/>
    <x v="1"/>
    <x v="9"/>
    <x v="0"/>
  </r>
  <r>
    <x v="244"/>
    <n v="372000"/>
    <x v="1"/>
    <s v="Flanders &amp; Fish"/>
    <s v="Sale"/>
    <n v="3181"/>
    <n v="1"/>
    <n v="1"/>
    <n v="1"/>
    <n v="0"/>
    <n v="1970"/>
    <s v="6/7 Ellesmere Rd"/>
    <s v="Windsor"/>
    <x v="12"/>
    <x v="2"/>
    <x v="9"/>
    <x v="0"/>
  </r>
  <r>
    <x v="244"/>
    <n v="640000"/>
    <x v="0"/>
    <s v="Metro Ladder"/>
    <s v="Auction"/>
    <n v="3060"/>
    <n v="3"/>
    <n v="1"/>
    <n v="2"/>
    <n v="720"/>
    <n v="1950"/>
    <s v="151 McBryde St"/>
    <s v="Fawkner"/>
    <x v="3"/>
    <x v="1"/>
    <x v="9"/>
    <x v="0"/>
  </r>
  <r>
    <x v="244"/>
    <n v="1150000"/>
    <x v="0"/>
    <s v="Jones and Jones"/>
    <s v="Auction"/>
    <n v="3055"/>
    <n v="3"/>
    <n v="1"/>
    <n v="2"/>
    <n v="726"/>
    <n v="1950"/>
    <s v="487 Brunswick Rd"/>
    <s v="Brunswick West"/>
    <x v="3"/>
    <x v="1"/>
    <x v="9"/>
    <x v="0"/>
  </r>
  <r>
    <x v="244"/>
    <n v="470000"/>
    <x v="1"/>
    <s v="Cunninghams"/>
    <s v="Auction"/>
    <n v="3039"/>
    <n v="2"/>
    <n v="1"/>
    <n v="1"/>
    <n v="0"/>
    <n v="2014"/>
    <s v="12/17 Moore St"/>
    <s v="Moonee Ponds"/>
    <x v="8"/>
    <x v="0"/>
    <x v="9"/>
    <x v="0"/>
  </r>
  <r>
    <x v="244"/>
    <n v="975000"/>
    <x v="0"/>
    <s v="Cunninghams"/>
    <s v="Sale"/>
    <n v="3031"/>
    <n v="4"/>
    <n v="3"/>
    <n v="1"/>
    <n v="0"/>
    <m/>
    <s v="36 The Crescent"/>
    <s v="Kensington"/>
    <x v="13"/>
    <x v="1"/>
    <x v="9"/>
    <x v="0"/>
  </r>
  <r>
    <x v="244"/>
    <n v="1220000"/>
    <x v="0"/>
    <s v="Sanders"/>
    <s v="Sale"/>
    <n v="3006"/>
    <n v="3"/>
    <n v="1"/>
    <n v="1"/>
    <n v="0"/>
    <m/>
    <s v="80 Coventry St"/>
    <s v="Southbank"/>
    <x v="13"/>
    <x v="2"/>
    <x v="9"/>
    <x v="0"/>
  </r>
  <r>
    <x v="244"/>
    <n v="912500"/>
    <x v="0"/>
    <s v="Jones and Jones"/>
    <s v="Sale"/>
    <n v="3012"/>
    <n v="2"/>
    <n v="1"/>
    <n v="1"/>
    <n v="444"/>
    <n v="1940"/>
    <s v="140 Essex St"/>
    <s v="West Footscray"/>
    <x v="4"/>
    <x v="0"/>
    <x v="9"/>
    <x v="0"/>
  </r>
  <r>
    <x v="244"/>
    <n v="1170000"/>
    <x v="0"/>
    <s v="Metro Ladder"/>
    <s v="Sale"/>
    <n v="3011"/>
    <n v="2"/>
    <n v="1"/>
    <n v="1"/>
    <n v="184"/>
    <n v="1900"/>
    <s v="53 Ryan St"/>
    <s v="Footscray"/>
    <x v="4"/>
    <x v="0"/>
    <x v="9"/>
    <x v="0"/>
  </r>
  <r>
    <x v="244"/>
    <n v="1280000"/>
    <x v="0"/>
    <s v="Jones and Jones"/>
    <s v="Auction"/>
    <n v="3107"/>
    <n v="4"/>
    <n v="2"/>
    <n v="2"/>
    <n v="681"/>
    <n v="1970"/>
    <s v="16 Clauscen St"/>
    <s v="Templestowe Lower"/>
    <x v="16"/>
    <x v="3"/>
    <x v="9"/>
    <x v="0"/>
  </r>
  <r>
    <x v="244"/>
    <n v="776000"/>
    <x v="0"/>
    <s v="Cunninghams"/>
    <s v="Sale"/>
    <n v="3189"/>
    <n v="2"/>
    <n v="1"/>
    <n v="1"/>
    <n v="209"/>
    <n v="2002"/>
    <s v="2/3 Fiddes St"/>
    <s v="Moorabbin"/>
    <x v="7"/>
    <x v="2"/>
    <x v="9"/>
    <x v="0"/>
  </r>
  <r>
    <x v="244"/>
    <n v="1200000"/>
    <x v="0"/>
    <s v="Jones and Jones"/>
    <s v="Sale"/>
    <n v="3189"/>
    <n v="4"/>
    <n v="2"/>
    <n v="1"/>
    <n v="696"/>
    <n v="1955"/>
    <s v="83 Bulli St"/>
    <s v="Moorabbin"/>
    <x v="7"/>
    <x v="2"/>
    <x v="9"/>
    <x v="0"/>
  </r>
  <r>
    <x v="244"/>
    <n v="1316000"/>
    <x v="0"/>
    <s v="Melbourne Homes"/>
    <s v="Sale"/>
    <n v="3015"/>
    <n v="4"/>
    <n v="2"/>
    <n v="3"/>
    <n v="539"/>
    <n v="2000"/>
    <s v="78A Oxford St"/>
    <s v="Newport"/>
    <x v="11"/>
    <x v="0"/>
    <x v="9"/>
    <x v="0"/>
  </r>
  <r>
    <x v="244"/>
    <n v="790000"/>
    <x v="1"/>
    <s v="Metro Ladder"/>
    <s v="Sale"/>
    <n v="3165"/>
    <n v="3"/>
    <n v="1"/>
    <n v="2"/>
    <n v="406"/>
    <n v="1996"/>
    <s v="2/12 Hodgson Gr"/>
    <s v="Bentleigh East"/>
    <x v="9"/>
    <x v="2"/>
    <x v="9"/>
    <x v="0"/>
  </r>
  <r>
    <x v="244"/>
    <n v="420000"/>
    <x v="1"/>
    <s v="Melbourne Homes"/>
    <s v="Sale"/>
    <n v="3073"/>
    <n v="2"/>
    <n v="1"/>
    <n v="0"/>
    <n v="207"/>
    <m/>
    <s v="5/2 Griffiths St"/>
    <s v="Reservoir"/>
    <x v="10"/>
    <x v="1"/>
    <x v="9"/>
    <x v="0"/>
  </r>
  <r>
    <x v="244"/>
    <n v="851000"/>
    <x v="0"/>
    <s v="Metro Ladder"/>
    <s v="Sale"/>
    <n v="3073"/>
    <n v="4"/>
    <n v="2"/>
    <n v="2"/>
    <n v="581"/>
    <n v="2006"/>
    <s v="5 Bluebell Pl"/>
    <s v="Reservoir"/>
    <x v="10"/>
    <x v="1"/>
    <x v="9"/>
    <x v="0"/>
  </r>
  <r>
    <x v="244"/>
    <n v="762500"/>
    <x v="0"/>
    <s v="Flanders &amp; Fish"/>
    <s v="Sale"/>
    <n v="3020"/>
    <n v="3"/>
    <n v="1"/>
    <n v="1"/>
    <n v="510"/>
    <m/>
    <s v="7 Donald St"/>
    <s v="Sunshine"/>
    <x v="0"/>
    <x v="0"/>
    <x v="9"/>
    <x v="0"/>
  </r>
  <r>
    <x v="244"/>
    <n v="765000"/>
    <x v="1"/>
    <s v="Cunninghams"/>
    <s v="Sale"/>
    <n v="3101"/>
    <n v="2"/>
    <n v="1"/>
    <n v="2"/>
    <n v="0"/>
    <n v="1960"/>
    <s v="2/54 Studley Park Rd"/>
    <s v="Kew"/>
    <x v="14"/>
    <x v="2"/>
    <x v="9"/>
    <x v="0"/>
  </r>
  <r>
    <x v="244"/>
    <n v="2205000"/>
    <x v="0"/>
    <s v="Maxwells"/>
    <s v="Auction"/>
    <n v="3104"/>
    <n v="4"/>
    <n v="2"/>
    <n v="2"/>
    <n v="750"/>
    <n v="1950"/>
    <s v="13 Riverview Rd"/>
    <s v="Balwyn North"/>
    <x v="14"/>
    <x v="2"/>
    <x v="9"/>
    <x v="0"/>
  </r>
  <r>
    <x v="245"/>
    <n v="1080000"/>
    <x v="2"/>
    <s v="Jones and Jones"/>
    <s v="Sale"/>
    <n v="3068"/>
    <n v="3"/>
    <n v="2"/>
    <n v="1"/>
    <n v="77"/>
    <n v="2016"/>
    <s v="3 Curtain Pl"/>
    <s v="Fitzroy North"/>
    <x v="1"/>
    <x v="1"/>
    <x v="9"/>
    <x v="0"/>
  </r>
  <r>
    <x v="245"/>
    <n v="611000"/>
    <x v="1"/>
    <s v="Cunninghams"/>
    <s v="Auction"/>
    <n v="3144"/>
    <n v="2"/>
    <n v="1"/>
    <n v="1"/>
    <n v="0"/>
    <n v="2008"/>
    <s v="8/7 Warner St"/>
    <s v="Malvern"/>
    <x v="12"/>
    <x v="2"/>
    <x v="9"/>
    <x v="0"/>
  </r>
  <r>
    <x v="245"/>
    <n v="635000"/>
    <x v="1"/>
    <s v="Metro Ladder"/>
    <s v="Sale"/>
    <n v="3144"/>
    <n v="2"/>
    <n v="1"/>
    <n v="1"/>
    <n v="0"/>
    <n v="1970"/>
    <s v="2/64 Cawkwell St"/>
    <s v="Malvern"/>
    <x v="12"/>
    <x v="2"/>
    <x v="9"/>
    <x v="0"/>
  </r>
  <r>
    <x v="245"/>
    <n v="1742000"/>
    <x v="0"/>
    <s v="Cunninghams"/>
    <s v="Auction"/>
    <n v="3058"/>
    <n v="4"/>
    <n v="2"/>
    <n v="4"/>
    <n v="482"/>
    <n v="2006"/>
    <s v="13 Shaftsbury St"/>
    <s v="Coburg"/>
    <x v="3"/>
    <x v="1"/>
    <x v="9"/>
    <x v="0"/>
  </r>
  <r>
    <x v="245"/>
    <n v="992000"/>
    <x v="0"/>
    <s v="Flanders &amp; Fish"/>
    <s v="Sale"/>
    <n v="3148"/>
    <n v="3"/>
    <n v="1"/>
    <n v="2"/>
    <n v="586"/>
    <m/>
    <s v="15 Aloomba St"/>
    <s v="Chadstone"/>
    <x v="6"/>
    <x v="2"/>
    <x v="9"/>
    <x v="0"/>
  </r>
  <r>
    <x v="245"/>
    <n v="1300000"/>
    <x v="0"/>
    <s v="Flanders &amp; Fish"/>
    <s v="Auction"/>
    <n v="3125"/>
    <n v="3"/>
    <n v="1"/>
    <n v="2"/>
    <n v="773"/>
    <n v="1960"/>
    <s v="7 Keogh St"/>
    <s v="Burwood"/>
    <x v="6"/>
    <x v="2"/>
    <x v="9"/>
    <x v="0"/>
  </r>
  <r>
    <x v="245"/>
    <n v="485000"/>
    <x v="1"/>
    <s v="Jones and Jones"/>
    <s v="Auction"/>
    <n v="3052"/>
    <n v="1"/>
    <n v="1"/>
    <n v="1"/>
    <n v="0"/>
    <m/>
    <s v="105/459 Royal Pde"/>
    <s v="Parkville"/>
    <x v="13"/>
    <x v="1"/>
    <x v="9"/>
    <x v="0"/>
  </r>
  <r>
    <x v="245"/>
    <n v="567500"/>
    <x v="1"/>
    <s v="Metro Ladder"/>
    <s v="Sale"/>
    <n v="3141"/>
    <n v="1"/>
    <n v="1"/>
    <n v="1"/>
    <n v="0"/>
    <n v="1970"/>
    <s v="22/49 Walsh St"/>
    <s v="South Yarra"/>
    <x v="13"/>
    <x v="2"/>
    <x v="9"/>
    <x v="0"/>
  </r>
  <r>
    <x v="245"/>
    <n v="920000"/>
    <x v="0"/>
    <s v="Jones and Jones"/>
    <s v="Auction"/>
    <n v="3053"/>
    <n v="3"/>
    <n v="1"/>
    <n v="0"/>
    <n v="121"/>
    <m/>
    <s v="18 Pitt St"/>
    <s v="Carlton"/>
    <x v="13"/>
    <x v="1"/>
    <x v="9"/>
    <x v="0"/>
  </r>
  <r>
    <x v="245"/>
    <n v="662500"/>
    <x v="1"/>
    <s v="Flanders &amp; Fish"/>
    <s v="Sale"/>
    <n v="3032"/>
    <n v="3"/>
    <n v="2"/>
    <n v="2"/>
    <n v="202"/>
    <n v="2006"/>
    <s v="3/6 Randall St"/>
    <s v="Maribyrnong"/>
    <x v="4"/>
    <x v="0"/>
    <x v="9"/>
    <x v="0"/>
  </r>
  <r>
    <x v="245"/>
    <n v="1201000"/>
    <x v="0"/>
    <s v="Jones and Jones"/>
    <s v="Sale"/>
    <n v="3011"/>
    <n v="4"/>
    <n v="2"/>
    <n v="1"/>
    <n v="299"/>
    <n v="1910"/>
    <s v="15 Pentland Pde"/>
    <s v="Seddon"/>
    <x v="4"/>
    <x v="0"/>
    <x v="9"/>
    <x v="0"/>
  </r>
  <r>
    <x v="245"/>
    <n v="921000"/>
    <x v="2"/>
    <s v="Jones and Jones"/>
    <s v="Sale"/>
    <n v="3165"/>
    <n v="3"/>
    <n v="2"/>
    <n v="2"/>
    <n v="167"/>
    <n v="2009"/>
    <s v="5b MacKie Rd"/>
    <s v="Bentleigh East"/>
    <x v="9"/>
    <x v="2"/>
    <x v="9"/>
    <x v="0"/>
  </r>
  <r>
    <x v="245"/>
    <n v="950000"/>
    <x v="1"/>
    <s v="Flanders &amp; Fish"/>
    <s v="Sale"/>
    <n v="3204"/>
    <n v="2"/>
    <n v="1"/>
    <n v="1"/>
    <n v="0"/>
    <m/>
    <s v="2/31 Malane St"/>
    <s v="Ormond"/>
    <x v="9"/>
    <x v="2"/>
    <x v="9"/>
    <x v="0"/>
  </r>
  <r>
    <x v="245"/>
    <n v="1360000"/>
    <x v="0"/>
    <s v="Jones and Jones"/>
    <s v="Sale"/>
    <n v="3163"/>
    <n v="3"/>
    <n v="2"/>
    <n v="2"/>
    <n v="282"/>
    <n v="2010"/>
    <s v="1/3 Coorigil Rd"/>
    <s v="Carnegie"/>
    <x v="9"/>
    <x v="2"/>
    <x v="9"/>
    <x v="0"/>
  </r>
  <r>
    <x v="245"/>
    <n v="721000"/>
    <x v="0"/>
    <s v="Flanders &amp; Fish"/>
    <s v="Sale"/>
    <n v="3072"/>
    <n v="3"/>
    <n v="1"/>
    <n v="1"/>
    <n v="581"/>
    <m/>
    <s v="82 Murray Rd"/>
    <s v="Preston"/>
    <x v="10"/>
    <x v="1"/>
    <x v="9"/>
    <x v="0"/>
  </r>
  <r>
    <x v="245"/>
    <n v="723000"/>
    <x v="0"/>
    <s v="Cunninghams"/>
    <s v="Sale"/>
    <n v="3073"/>
    <n v="3"/>
    <n v="1"/>
    <n v="1"/>
    <n v="535"/>
    <n v="1950"/>
    <s v="19 Drysdale St"/>
    <s v="Reservoir"/>
    <x v="10"/>
    <x v="1"/>
    <x v="9"/>
    <x v="0"/>
  </r>
  <r>
    <x v="245"/>
    <n v="916000"/>
    <x v="0"/>
    <s v="Cunninghams"/>
    <s v="Sale"/>
    <n v="3072"/>
    <n v="3"/>
    <n v="1"/>
    <n v="3"/>
    <n v="523"/>
    <m/>
    <s v="3 Parker St"/>
    <s v="Preston"/>
    <x v="10"/>
    <x v="1"/>
    <x v="9"/>
    <x v="0"/>
  </r>
  <r>
    <x v="245"/>
    <n v="615000"/>
    <x v="0"/>
    <s v="Cunninghams"/>
    <s v="Sale"/>
    <n v="3020"/>
    <n v="3"/>
    <n v="2"/>
    <n v="6"/>
    <n v="667"/>
    <n v="1975"/>
    <s v="66 Nicholson Pde"/>
    <s v="Sunshine West"/>
    <x v="0"/>
    <x v="0"/>
    <x v="9"/>
    <x v="0"/>
  </r>
  <r>
    <x v="245"/>
    <n v="935000"/>
    <x v="1"/>
    <s v="Property Barons"/>
    <s v="Auction"/>
    <n v="3123"/>
    <n v="3"/>
    <n v="2"/>
    <n v="1"/>
    <n v="144"/>
    <n v="1975"/>
    <s v="1/1 Clifton Rd"/>
    <s v="Hawthorn East"/>
    <x v="14"/>
    <x v="2"/>
    <x v="9"/>
    <x v="0"/>
  </r>
  <r>
    <x v="245"/>
    <n v="1300000"/>
    <x v="0"/>
    <s v="Cunninghams"/>
    <s v="Sale"/>
    <n v="3104"/>
    <n v="3"/>
    <n v="1"/>
    <n v="2"/>
    <n v="464"/>
    <m/>
    <s v="21 Maud St"/>
    <s v="Balwyn North"/>
    <x v="14"/>
    <x v="2"/>
    <x v="9"/>
    <x v="0"/>
  </r>
  <r>
    <x v="245"/>
    <n v="1600000"/>
    <x v="0"/>
    <s v="Cunninghams"/>
    <s v="Sale"/>
    <n v="3147"/>
    <n v="5"/>
    <n v="3"/>
    <n v="4"/>
    <n v="700"/>
    <n v="1950"/>
    <s v="48 Nicholas St"/>
    <s v="Ashburton"/>
    <x v="14"/>
    <x v="2"/>
    <x v="9"/>
    <x v="0"/>
  </r>
  <r>
    <x v="245"/>
    <n v="1702000"/>
    <x v="0"/>
    <s v="Jones and Jones"/>
    <s v="Auction"/>
    <n v="3104"/>
    <n v="4"/>
    <n v="2"/>
    <n v="2"/>
    <n v="715"/>
    <n v="1939"/>
    <s v="185 Doncaster Rd"/>
    <s v="Balwyn North"/>
    <x v="14"/>
    <x v="2"/>
    <x v="9"/>
    <x v="0"/>
  </r>
  <r>
    <x v="245"/>
    <n v="575000"/>
    <x v="1"/>
    <s v="Jones and Jones"/>
    <s v="Sale"/>
    <n v="3186"/>
    <n v="2"/>
    <n v="1"/>
    <n v="1"/>
    <n v="0"/>
    <m/>
    <s v="8/42 Grosvenor St"/>
    <s v="Brighton"/>
    <x v="15"/>
    <x v="2"/>
    <x v="9"/>
    <x v="0"/>
  </r>
  <r>
    <x v="245"/>
    <n v="540000"/>
    <x v="1"/>
    <s v="Melbourne Homes"/>
    <s v="Auction"/>
    <n v="3084"/>
    <n v="2"/>
    <n v="1"/>
    <n v="2"/>
    <n v="153"/>
    <n v="1972"/>
    <s v="3/43 Rosanna Rd"/>
    <s v="Heidelberg"/>
    <x v="17"/>
    <x v="3"/>
    <x v="9"/>
    <x v="0"/>
  </r>
  <r>
    <x v="246"/>
    <n v="327000"/>
    <x v="1"/>
    <s v="Cunninghams"/>
    <s v="Sale"/>
    <n v="3121"/>
    <n v="1"/>
    <n v="1"/>
    <n v="1"/>
    <n v="0"/>
    <n v="2012"/>
    <s v="305/28 Burnley St"/>
    <s v="Richmond"/>
    <x v="1"/>
    <x v="1"/>
    <x v="9"/>
    <x v="0"/>
  </r>
  <r>
    <x v="246"/>
    <n v="372000"/>
    <x v="1"/>
    <s v="Jones and Jones"/>
    <s v="Auction"/>
    <n v="3066"/>
    <n v="1"/>
    <n v="1"/>
    <n v="1"/>
    <n v="0"/>
    <n v="2005"/>
    <s v="307/11 Hoddle St"/>
    <s v="Collingwood"/>
    <x v="1"/>
    <x v="1"/>
    <x v="9"/>
    <x v="0"/>
  </r>
  <r>
    <x v="246"/>
    <n v="2588000"/>
    <x v="0"/>
    <s v="Flanders &amp; Fish"/>
    <s v="Auction"/>
    <n v="3127"/>
    <n v="3"/>
    <n v="3"/>
    <n v="2"/>
    <n v="1149"/>
    <n v="1920"/>
    <s v="48 Kenmare St"/>
    <s v="Mont Albert"/>
    <x v="2"/>
    <x v="3"/>
    <x v="9"/>
    <x v="0"/>
  </r>
  <r>
    <x v="246"/>
    <n v="421500"/>
    <x v="1"/>
    <s v="Cunninghams"/>
    <s v="Sale"/>
    <n v="3143"/>
    <n v="1"/>
    <n v="1"/>
    <n v="0"/>
    <n v="0"/>
    <m/>
    <s v="9/55 Northcote Rd"/>
    <s v="Armadale"/>
    <x v="12"/>
    <x v="2"/>
    <x v="9"/>
    <x v="0"/>
  </r>
  <r>
    <x v="246"/>
    <n v="815000"/>
    <x v="0"/>
    <s v="Sanders"/>
    <s v="Sale"/>
    <n v="3181"/>
    <n v="2"/>
    <n v="1"/>
    <n v="0"/>
    <n v="96"/>
    <n v="1880"/>
    <s v="47 Clifton St"/>
    <s v="Prahran"/>
    <x v="12"/>
    <x v="2"/>
    <x v="9"/>
    <x v="0"/>
  </r>
  <r>
    <x v="246"/>
    <n v="1015000"/>
    <x v="2"/>
    <s v="Cunninghams"/>
    <s v="Sale"/>
    <n v="3145"/>
    <n v="3"/>
    <n v="2"/>
    <n v="2"/>
    <n v="0"/>
    <n v="2013"/>
    <s v="10/1810 Malvern Rd"/>
    <s v="Malvern East"/>
    <x v="12"/>
    <x v="2"/>
    <x v="9"/>
    <x v="0"/>
  </r>
  <r>
    <x v="246"/>
    <n v="510000"/>
    <x v="1"/>
    <s v="Jones and Jones"/>
    <s v="Sale"/>
    <n v="3184"/>
    <n v="1"/>
    <n v="1"/>
    <n v="1"/>
    <n v="0"/>
    <n v="2001"/>
    <s v="10/125 Ormond Rd"/>
    <s v="Elwood"/>
    <x v="5"/>
    <x v="2"/>
    <x v="9"/>
    <x v="0"/>
  </r>
  <r>
    <x v="246"/>
    <n v="1080000"/>
    <x v="0"/>
    <s v="Jones and Jones"/>
    <s v="Sale"/>
    <n v="3207"/>
    <n v="2"/>
    <n v="1"/>
    <n v="0"/>
    <n v="105"/>
    <n v="1910"/>
    <s v="8 Garton St"/>
    <s v="Port Melbourne"/>
    <x v="5"/>
    <x v="2"/>
    <x v="9"/>
    <x v="0"/>
  </r>
  <r>
    <x v="246"/>
    <n v="1180000"/>
    <x v="0"/>
    <s v="Maxwells"/>
    <s v="Sale"/>
    <n v="3184"/>
    <n v="2"/>
    <n v="1"/>
    <n v="0"/>
    <n v="249"/>
    <m/>
    <s v="21 Clarke St"/>
    <s v="Elwood"/>
    <x v="5"/>
    <x v="2"/>
    <x v="9"/>
    <x v="0"/>
  </r>
  <r>
    <x v="246"/>
    <n v="1037500"/>
    <x v="0"/>
    <s v="Flanders &amp; Fish"/>
    <s v="Sale"/>
    <n v="3032"/>
    <n v="3"/>
    <n v="1"/>
    <n v="2"/>
    <n v="506"/>
    <n v="1920"/>
    <s v="21A Geddes St"/>
    <s v="Ascot Vale"/>
    <x v="8"/>
    <x v="0"/>
    <x v="9"/>
    <x v="0"/>
  </r>
  <r>
    <x v="246"/>
    <n v="1245000"/>
    <x v="0"/>
    <s v="Melbourne Homes"/>
    <s v="Auction"/>
    <n v="3042"/>
    <n v="4"/>
    <n v="3"/>
    <n v="3"/>
    <n v="0"/>
    <n v="1950"/>
    <s v="20 Grandview Rd"/>
    <s v="Niddrie"/>
    <x v="8"/>
    <x v="0"/>
    <x v="9"/>
    <x v="0"/>
  </r>
  <r>
    <x v="246"/>
    <n v="1860000"/>
    <x v="0"/>
    <s v="Flanders &amp; Fish"/>
    <s v="Sale"/>
    <n v="3040"/>
    <n v="3"/>
    <n v="2"/>
    <n v="2"/>
    <n v="311"/>
    <m/>
    <s v="40 Allan St"/>
    <s v="Aberfeldie"/>
    <x v="8"/>
    <x v="0"/>
    <x v="9"/>
    <x v="0"/>
  </r>
  <r>
    <x v="246"/>
    <n v="690000"/>
    <x v="1"/>
    <s v="Jones and Jones"/>
    <s v="Sale"/>
    <n v="3166"/>
    <n v="3"/>
    <n v="1"/>
    <n v="2"/>
    <n v="340"/>
    <n v="1930"/>
    <s v="1/1478 Dandenong Rd"/>
    <s v="Oakleigh"/>
    <x v="6"/>
    <x v="2"/>
    <x v="9"/>
    <x v="0"/>
  </r>
  <r>
    <x v="246"/>
    <n v="550000"/>
    <x v="1"/>
    <s v="Jones and Jones"/>
    <s v="Auction"/>
    <n v="3051"/>
    <n v="2"/>
    <n v="1"/>
    <n v="2"/>
    <n v="0"/>
    <n v="1975"/>
    <s v="110/171 Flemington Rd"/>
    <s v="North Melbourne"/>
    <x v="13"/>
    <x v="1"/>
    <x v="9"/>
    <x v="0"/>
  </r>
  <r>
    <x v="246"/>
    <n v="900000"/>
    <x v="0"/>
    <s v="Jones and Jones"/>
    <s v="Auction"/>
    <n v="3011"/>
    <n v="2"/>
    <n v="1"/>
    <n v="0"/>
    <n v="210"/>
    <n v="1900"/>
    <s v="39 Dudley St"/>
    <s v="Footscray"/>
    <x v="4"/>
    <x v="0"/>
    <x v="9"/>
    <x v="0"/>
  </r>
  <r>
    <x v="246"/>
    <n v="855000"/>
    <x v="2"/>
    <s v="Property Barons"/>
    <s v="Sale"/>
    <n v="3108"/>
    <n v="4"/>
    <n v="2"/>
    <n v="2"/>
    <n v="242"/>
    <m/>
    <s v="39 Frederick St"/>
    <s v="Doncaster"/>
    <x v="16"/>
    <x v="3"/>
    <x v="9"/>
    <x v="0"/>
  </r>
  <r>
    <x v="246"/>
    <n v="730000"/>
    <x v="0"/>
    <s v="Property Barons"/>
    <s v="Auction"/>
    <n v="3073"/>
    <n v="4"/>
    <n v="1"/>
    <n v="2"/>
    <n v="770"/>
    <n v="1970"/>
    <s v="24 Ludeman Ct"/>
    <s v="Reservoir"/>
    <x v="10"/>
    <x v="1"/>
    <x v="9"/>
    <x v="0"/>
  </r>
  <r>
    <x v="246"/>
    <n v="805000"/>
    <x v="2"/>
    <s v="Property Barons"/>
    <s v="Sale"/>
    <n v="3078"/>
    <n v="2"/>
    <n v="2"/>
    <n v="3"/>
    <n v="155"/>
    <n v="2004"/>
    <s v="4/2 Miller St"/>
    <s v="Alphington"/>
    <x v="10"/>
    <x v="1"/>
    <x v="9"/>
    <x v="0"/>
  </r>
  <r>
    <x v="246"/>
    <n v="645000"/>
    <x v="0"/>
    <s v="Property Barons"/>
    <s v="Auction"/>
    <n v="3020"/>
    <n v="4"/>
    <n v="2"/>
    <n v="3"/>
    <n v="616"/>
    <n v="1970"/>
    <s v="111 Hall St"/>
    <s v="Sunshine West"/>
    <x v="0"/>
    <x v="0"/>
    <x v="9"/>
    <x v="0"/>
  </r>
  <r>
    <x v="246"/>
    <n v="825000"/>
    <x v="0"/>
    <s v="Flanders &amp; Fish"/>
    <s v="Sale"/>
    <n v="3020"/>
    <n v="2"/>
    <n v="1"/>
    <n v="3"/>
    <n v="580"/>
    <m/>
    <s v="59 Hertford Rd"/>
    <s v="Sunshine"/>
    <x v="0"/>
    <x v="0"/>
    <x v="9"/>
    <x v="0"/>
  </r>
  <r>
    <x v="246"/>
    <n v="900000"/>
    <x v="2"/>
    <s v="Jones and Jones"/>
    <s v="Sale"/>
    <n v="3147"/>
    <n v="3"/>
    <n v="2"/>
    <n v="2"/>
    <n v="153"/>
    <n v="1990"/>
    <s v="2/17 Ashburn Gr"/>
    <s v="Ashburton"/>
    <x v="14"/>
    <x v="2"/>
    <x v="9"/>
    <x v="0"/>
  </r>
  <r>
    <x v="246"/>
    <n v="1400000"/>
    <x v="2"/>
    <s v="Property Barons"/>
    <s v="Auction"/>
    <n v="3103"/>
    <n v="4"/>
    <n v="3"/>
    <n v="2"/>
    <n v="241"/>
    <n v="2009"/>
    <s v="2/8 Evelina St"/>
    <s v="Balwyn"/>
    <x v="14"/>
    <x v="2"/>
    <x v="9"/>
    <x v="0"/>
  </r>
  <r>
    <x v="246"/>
    <n v="1650000"/>
    <x v="1"/>
    <s v="Flanders &amp; Fish"/>
    <s v="Auction"/>
    <n v="3122"/>
    <n v="4"/>
    <n v="2"/>
    <n v="3"/>
    <n v="207"/>
    <n v="2002"/>
    <s v="78/8 Wallen Rd"/>
    <s v="Hawthorn"/>
    <x v="14"/>
    <x v="2"/>
    <x v="9"/>
    <x v="0"/>
  </r>
  <r>
    <x v="246"/>
    <n v="1665000"/>
    <x v="0"/>
    <s v="Jones and Jones"/>
    <s v="Sale"/>
    <n v="3147"/>
    <n v="3"/>
    <n v="2"/>
    <n v="3"/>
    <n v="702"/>
    <n v="1945"/>
    <s v="18 Glen Rd"/>
    <s v="Ashburton"/>
    <x v="14"/>
    <x v="2"/>
    <x v="9"/>
    <x v="0"/>
  </r>
  <r>
    <x v="246"/>
    <n v="430000"/>
    <x v="1"/>
    <s v="Property Barons"/>
    <s v="Auction"/>
    <n v="3079"/>
    <n v="2"/>
    <n v="1"/>
    <n v="1"/>
    <n v="0"/>
    <n v="1970"/>
    <s v="2/125 Locksley Rd"/>
    <s v="Ivanhoe"/>
    <x v="17"/>
    <x v="3"/>
    <x v="9"/>
    <x v="0"/>
  </r>
  <r>
    <x v="246"/>
    <n v="810000"/>
    <x v="0"/>
    <s v="Sanders"/>
    <s v="Sale"/>
    <n v="3085"/>
    <n v="3"/>
    <n v="2"/>
    <n v="2"/>
    <n v="568"/>
    <n v="1975"/>
    <s v="70 Tarcoola Dr"/>
    <s v="Yallambie"/>
    <x v="17"/>
    <x v="1"/>
    <x v="9"/>
    <x v="0"/>
  </r>
  <r>
    <x v="247"/>
    <n v="1060000"/>
    <x v="0"/>
    <s v="Cunninghams"/>
    <s v="Sale"/>
    <n v="3068"/>
    <n v="3"/>
    <n v="1"/>
    <n v="0"/>
    <n v="193"/>
    <n v="1900"/>
    <s v="13 Caroline St"/>
    <s v="Clifton Hill"/>
    <x v="1"/>
    <x v="1"/>
    <x v="9"/>
    <x v="0"/>
  </r>
  <r>
    <x v="247"/>
    <n v="2300000"/>
    <x v="0"/>
    <s v="Cunninghams"/>
    <s v="Sale"/>
    <n v="3068"/>
    <n v="4"/>
    <n v="2"/>
    <n v="1"/>
    <n v="197"/>
    <m/>
    <s v="49 Best St"/>
    <s v="Fitzroy North"/>
    <x v="1"/>
    <x v="1"/>
    <x v="9"/>
    <x v="0"/>
  </r>
  <r>
    <x v="247"/>
    <n v="880000"/>
    <x v="0"/>
    <s v="Property Barons"/>
    <s v="Auction"/>
    <n v="3166"/>
    <n v="3"/>
    <n v="1"/>
    <n v="1"/>
    <n v="670"/>
    <n v="1925"/>
    <s v="94 Burlington St"/>
    <s v="Oakleigh"/>
    <x v="6"/>
    <x v="2"/>
    <x v="9"/>
    <x v="0"/>
  </r>
  <r>
    <x v="247"/>
    <n v="906000"/>
    <x v="0"/>
    <s v="Sanders"/>
    <s v="Sale"/>
    <n v="3185"/>
    <n v="2"/>
    <n v="1"/>
    <n v="1"/>
    <n v="221"/>
    <m/>
    <s v="4 Meaney St"/>
    <s v="Elsternwick"/>
    <x v="9"/>
    <x v="2"/>
    <x v="9"/>
    <x v="0"/>
  </r>
  <r>
    <x v="247"/>
    <n v="1600000"/>
    <x v="2"/>
    <s v="Flanders &amp; Fish"/>
    <s v="Auction"/>
    <n v="3162"/>
    <n v="4"/>
    <n v="3"/>
    <n v="2"/>
    <n v="812"/>
    <m/>
    <s v="18 Ash Gr"/>
    <s v="Caulfield"/>
    <x v="9"/>
    <x v="2"/>
    <x v="9"/>
    <x v="0"/>
  </r>
  <r>
    <x v="247"/>
    <n v="685000"/>
    <x v="0"/>
    <s v="Cunninghams"/>
    <s v="Sale"/>
    <n v="3073"/>
    <n v="3"/>
    <n v="1"/>
    <n v="1"/>
    <n v="1262"/>
    <n v="1955"/>
    <s v="53 Fordham Rd"/>
    <s v="Reservoir"/>
    <x v="10"/>
    <x v="1"/>
    <x v="9"/>
    <x v="0"/>
  </r>
  <r>
    <x v="247"/>
    <n v="950000"/>
    <x v="0"/>
    <s v="Maxwells"/>
    <s v="Sale"/>
    <n v="3073"/>
    <n v="3"/>
    <n v="2"/>
    <n v="2"/>
    <n v="565"/>
    <n v="1920"/>
    <s v="50 Gloucester St"/>
    <s v="Reservoir"/>
    <x v="10"/>
    <x v="1"/>
    <x v="9"/>
    <x v="0"/>
  </r>
  <r>
    <x v="247"/>
    <n v="570000"/>
    <x v="0"/>
    <s v="Best Bricks"/>
    <s v="Auction"/>
    <n v="3020"/>
    <n v="3"/>
    <n v="1"/>
    <n v="2"/>
    <n v="535"/>
    <n v="1970"/>
    <s v="104 Wright St"/>
    <s v="Sunshine"/>
    <x v="0"/>
    <x v="0"/>
    <x v="9"/>
    <x v="0"/>
  </r>
  <r>
    <x v="247"/>
    <n v="622000"/>
    <x v="1"/>
    <s v="Melbourne Homes"/>
    <s v="Sale"/>
    <n v="3123"/>
    <n v="2"/>
    <n v="1"/>
    <n v="1"/>
    <n v="0"/>
    <n v="1970"/>
    <s v="2/11 Harts Pde"/>
    <s v="Hawthorn East"/>
    <x v="14"/>
    <x v="2"/>
    <x v="9"/>
    <x v="0"/>
  </r>
  <r>
    <x v="247"/>
    <n v="3550000"/>
    <x v="0"/>
    <s v="Jones and Jones"/>
    <s v="Auction"/>
    <n v="3101"/>
    <n v="4"/>
    <n v="3"/>
    <n v="4"/>
    <n v="992"/>
    <n v="1935"/>
    <s v="94 Argyle Rd"/>
    <s v="Kew"/>
    <x v="14"/>
    <x v="2"/>
    <x v="9"/>
    <x v="0"/>
  </r>
  <r>
    <x v="247"/>
    <n v="1845000"/>
    <x v="0"/>
    <s v="Jones and Jones"/>
    <s v="Sale"/>
    <n v="3187"/>
    <n v="2"/>
    <n v="1"/>
    <n v="2"/>
    <n v="604"/>
    <n v="1950"/>
    <s v="4 Farmer St"/>
    <s v="Brighton East"/>
    <x v="15"/>
    <x v="2"/>
    <x v="9"/>
    <x v="0"/>
  </r>
  <r>
    <x v="247"/>
    <n v="2200000"/>
    <x v="2"/>
    <s v="Cunninghams"/>
    <s v="Auction"/>
    <n v="3188"/>
    <n v="3"/>
    <n v="2"/>
    <n v="3"/>
    <n v="1402"/>
    <m/>
    <s v="108 Orlando St"/>
    <s v="Hampton"/>
    <x v="15"/>
    <x v="2"/>
    <x v="9"/>
    <x v="0"/>
  </r>
  <r>
    <x v="247"/>
    <n v="855000"/>
    <x v="2"/>
    <s v="Jones and Jones"/>
    <s v="Sale"/>
    <n v="3079"/>
    <n v="3"/>
    <n v="2"/>
    <n v="2"/>
    <n v="0"/>
    <n v="1980"/>
    <s v="3/8 Green St"/>
    <s v="Ivanhoe"/>
    <x v="17"/>
    <x v="3"/>
    <x v="9"/>
    <x v="0"/>
  </r>
  <r>
    <x v="247"/>
    <n v="2012000"/>
    <x v="0"/>
    <s v="Cunninghams"/>
    <s v="Sale"/>
    <n v="3084"/>
    <n v="4"/>
    <n v="3"/>
    <n v="2"/>
    <n v="597"/>
    <n v="1940"/>
    <s v="13 Warne St"/>
    <s v="Eaglemont"/>
    <x v="17"/>
    <x v="3"/>
    <x v="9"/>
    <x v="0"/>
  </r>
  <r>
    <x v="248"/>
    <n v="1181000"/>
    <x v="0"/>
    <s v="Cunninghams"/>
    <s v="Sale"/>
    <n v="3068"/>
    <n v="3"/>
    <n v="1"/>
    <n v="1"/>
    <n v="148"/>
    <m/>
    <s v="373 Rae St"/>
    <s v="Fitzroy North"/>
    <x v="1"/>
    <x v="1"/>
    <x v="9"/>
    <x v="0"/>
  </r>
  <r>
    <x v="248"/>
    <n v="1405000"/>
    <x v="0"/>
    <s v="Flanders &amp; Fish"/>
    <s v="Sale"/>
    <n v="3121"/>
    <n v="3"/>
    <n v="1"/>
    <n v="2"/>
    <n v="212"/>
    <m/>
    <s v="4 Burgess St"/>
    <s v="Richmond"/>
    <x v="1"/>
    <x v="1"/>
    <x v="9"/>
    <x v="0"/>
  </r>
  <r>
    <x v="248"/>
    <n v="2714000"/>
    <x v="0"/>
    <s v="Flanders &amp; Fish"/>
    <s v="Sale"/>
    <n v="3127"/>
    <n v="5"/>
    <n v="2"/>
    <n v="2"/>
    <n v="1053"/>
    <m/>
    <s v="11 Rostrevor Pde"/>
    <s v="Mont Albert"/>
    <x v="2"/>
    <x v="3"/>
    <x v="9"/>
    <x v="0"/>
  </r>
  <r>
    <x v="248"/>
    <n v="700000"/>
    <x v="1"/>
    <s v="Metro Ladder"/>
    <s v="Sale"/>
    <n v="3181"/>
    <n v="2"/>
    <n v="1"/>
    <n v="1"/>
    <n v="0"/>
    <n v="1888"/>
    <s v="8/67 High St"/>
    <s v="Prahran"/>
    <x v="12"/>
    <x v="2"/>
    <x v="9"/>
    <x v="0"/>
  </r>
  <r>
    <x v="248"/>
    <n v="940000"/>
    <x v="2"/>
    <s v="Property Barons"/>
    <s v="Auction"/>
    <n v="3145"/>
    <n v="3"/>
    <n v="2"/>
    <n v="1"/>
    <n v="206"/>
    <m/>
    <s v="12 Gauntlet Rd"/>
    <s v="Malvern East"/>
    <x v="12"/>
    <x v="2"/>
    <x v="9"/>
    <x v="0"/>
  </r>
  <r>
    <x v="248"/>
    <n v="1610000"/>
    <x v="1"/>
    <s v="Flanders &amp; Fish"/>
    <s v="Sale"/>
    <n v="3207"/>
    <n v="2"/>
    <n v="2"/>
    <n v="2"/>
    <n v="0"/>
    <n v="2007"/>
    <s v="405/155 Beach St"/>
    <s v="Port Melbourne"/>
    <x v="5"/>
    <x v="2"/>
    <x v="9"/>
    <x v="0"/>
  </r>
  <r>
    <x v="248"/>
    <n v="1131000"/>
    <x v="0"/>
    <s v="Cunninghams"/>
    <s v="Sale"/>
    <n v="3058"/>
    <n v="4"/>
    <n v="2"/>
    <n v="2"/>
    <n v="494"/>
    <n v="2001"/>
    <s v="2 Quarry Cct"/>
    <s v="Coburg"/>
    <x v="3"/>
    <x v="1"/>
    <x v="9"/>
    <x v="0"/>
  </r>
  <r>
    <x v="248"/>
    <n v="585000"/>
    <x v="1"/>
    <s v="Cunninghams"/>
    <s v="Auction"/>
    <n v="3040"/>
    <n v="2"/>
    <n v="1"/>
    <n v="1"/>
    <n v="160"/>
    <m/>
    <s v="3/134 Cooper St"/>
    <s v="Essendon"/>
    <x v="8"/>
    <x v="0"/>
    <x v="9"/>
    <x v="0"/>
  </r>
  <r>
    <x v="248"/>
    <n v="750000"/>
    <x v="0"/>
    <s v="Property Barons"/>
    <s v="Sale"/>
    <n v="3034"/>
    <n v="3"/>
    <n v="1"/>
    <n v="1"/>
    <n v="529"/>
    <m/>
    <s v="31 Duke St"/>
    <s v="Avondale Heights"/>
    <x v="8"/>
    <x v="0"/>
    <x v="9"/>
    <x v="0"/>
  </r>
  <r>
    <x v="248"/>
    <n v="990000"/>
    <x v="0"/>
    <s v="Maxwells"/>
    <s v="Auction"/>
    <n v="3039"/>
    <n v="3"/>
    <n v="1"/>
    <n v="2"/>
    <n v="328"/>
    <n v="1900"/>
    <s v="82 Argyle St"/>
    <s v="Moonee Ponds"/>
    <x v="8"/>
    <x v="0"/>
    <x v="9"/>
    <x v="0"/>
  </r>
  <r>
    <x v="248"/>
    <n v="1150000"/>
    <x v="0"/>
    <s v="Cunninghams"/>
    <s v="Sale"/>
    <n v="3039"/>
    <n v="4"/>
    <n v="2"/>
    <n v="1"/>
    <n v="481"/>
    <m/>
    <s v="10 Normanby St"/>
    <s v="Moonee Ponds"/>
    <x v="8"/>
    <x v="0"/>
    <x v="9"/>
    <x v="0"/>
  </r>
  <r>
    <x v="248"/>
    <n v="540000"/>
    <x v="1"/>
    <s v="Jones and Jones"/>
    <s v="Sale"/>
    <n v="3051"/>
    <n v="2"/>
    <n v="1"/>
    <n v="1"/>
    <n v="0"/>
    <n v="1970"/>
    <s v="24/302 Abbotsford St"/>
    <s v="North Melbourne"/>
    <x v="13"/>
    <x v="1"/>
    <x v="9"/>
    <x v="0"/>
  </r>
  <r>
    <x v="248"/>
    <n v="470000"/>
    <x v="0"/>
    <s v="Maxwells"/>
    <s v="Auction"/>
    <n v="3013"/>
    <n v="1"/>
    <n v="1"/>
    <n v="2"/>
    <n v="0"/>
    <n v="2004"/>
    <s v="122 Stephen St"/>
    <s v="Yarraville"/>
    <x v="4"/>
    <x v="0"/>
    <x v="9"/>
    <x v="0"/>
  </r>
  <r>
    <x v="248"/>
    <n v="680000"/>
    <x v="0"/>
    <s v="Property Barons"/>
    <s v="Sale"/>
    <n v="3019"/>
    <n v="3"/>
    <n v="1"/>
    <n v="1"/>
    <n v="565"/>
    <m/>
    <s v="29 Hampden St"/>
    <s v="Braybrook"/>
    <x v="4"/>
    <x v="0"/>
    <x v="9"/>
    <x v="0"/>
  </r>
  <r>
    <x v="248"/>
    <n v="847000"/>
    <x v="0"/>
    <s v="Cunninghams"/>
    <s v="Sale"/>
    <n v="3032"/>
    <n v="3"/>
    <n v="2"/>
    <n v="2"/>
    <n v="222"/>
    <n v="2002"/>
    <s v="12 Marin La"/>
    <s v="Maribyrnong"/>
    <x v="4"/>
    <x v="0"/>
    <x v="9"/>
    <x v="0"/>
  </r>
  <r>
    <x v="248"/>
    <n v="1152500"/>
    <x v="0"/>
    <s v="Property Barons"/>
    <s v="Sale"/>
    <n v="3108"/>
    <n v="3"/>
    <n v="2"/>
    <n v="2"/>
    <n v="648"/>
    <n v="1980"/>
    <s v="18 Roseland Gr"/>
    <s v="Doncaster"/>
    <x v="16"/>
    <x v="3"/>
    <x v="9"/>
    <x v="0"/>
  </r>
  <r>
    <x v="248"/>
    <n v="822500"/>
    <x v="1"/>
    <s v="Metro Ladder"/>
    <s v="Sale"/>
    <n v="3204"/>
    <n v="3"/>
    <n v="2"/>
    <n v="3"/>
    <n v="0"/>
    <n v="1970"/>
    <s v="3/25 Holloway St"/>
    <s v="Ormond"/>
    <x v="9"/>
    <x v="2"/>
    <x v="9"/>
    <x v="0"/>
  </r>
  <r>
    <x v="248"/>
    <n v="932000"/>
    <x v="1"/>
    <s v="Jones and Jones"/>
    <s v="Sale"/>
    <n v="3204"/>
    <n v="3"/>
    <n v="2"/>
    <n v="1"/>
    <n v="180"/>
    <n v="1997"/>
    <s v="3/16 Wheeler St"/>
    <s v="Ormond"/>
    <x v="9"/>
    <x v="2"/>
    <x v="9"/>
    <x v="0"/>
  </r>
  <r>
    <x v="248"/>
    <n v="965000"/>
    <x v="0"/>
    <s v="Cunninghams"/>
    <s v="Auction"/>
    <n v="3185"/>
    <n v="3"/>
    <n v="1"/>
    <n v="2"/>
    <n v="275"/>
    <n v="1900"/>
    <s v="12 Rusden St"/>
    <s v="Elsternwick"/>
    <x v="9"/>
    <x v="2"/>
    <x v="9"/>
    <x v="0"/>
  </r>
  <r>
    <x v="248"/>
    <n v="1900000"/>
    <x v="0"/>
    <s v="Metro Ladder"/>
    <s v="Sale"/>
    <n v="3204"/>
    <n v="6"/>
    <n v="3"/>
    <n v="2"/>
    <n v="708"/>
    <n v="1988"/>
    <s v="17 Smith St"/>
    <s v="Bentleigh"/>
    <x v="9"/>
    <x v="2"/>
    <x v="9"/>
    <x v="0"/>
  </r>
  <r>
    <x v="248"/>
    <n v="435000"/>
    <x v="1"/>
    <s v="Melbourne Homes"/>
    <s v="Auction"/>
    <n v="3071"/>
    <n v="2"/>
    <n v="1"/>
    <n v="1"/>
    <n v="1054"/>
    <m/>
    <s v="10/11 Kemp St"/>
    <s v="Thornbury"/>
    <x v="10"/>
    <x v="1"/>
    <x v="9"/>
    <x v="0"/>
  </r>
  <r>
    <x v="248"/>
    <n v="870000"/>
    <x v="0"/>
    <s v="Maxwells"/>
    <s v="Sale"/>
    <n v="3072"/>
    <n v="4"/>
    <n v="1"/>
    <n v="2"/>
    <n v="400"/>
    <n v="1890"/>
    <s v="192 Wood St"/>
    <s v="Preston"/>
    <x v="10"/>
    <x v="1"/>
    <x v="9"/>
    <x v="0"/>
  </r>
  <r>
    <x v="248"/>
    <n v="1160000"/>
    <x v="0"/>
    <s v="Best Bricks"/>
    <s v="Auction"/>
    <n v="3071"/>
    <n v="3"/>
    <n v="2"/>
    <n v="2"/>
    <n v="644"/>
    <n v="2001"/>
    <s v="386 Station St"/>
    <s v="Thornbury"/>
    <x v="10"/>
    <x v="1"/>
    <x v="9"/>
    <x v="0"/>
  </r>
  <r>
    <x v="248"/>
    <n v="1500000"/>
    <x v="0"/>
    <s v="Best Bricks"/>
    <s v="Sale"/>
    <n v="3078"/>
    <n v="3"/>
    <n v="1"/>
    <n v="1"/>
    <n v="0"/>
    <n v="1910"/>
    <s v="189 Rathmines St"/>
    <s v="Fairfield"/>
    <x v="10"/>
    <x v="1"/>
    <x v="9"/>
    <x v="0"/>
  </r>
  <r>
    <x v="248"/>
    <n v="515000"/>
    <x v="0"/>
    <s v="Property Barons"/>
    <s v="Sale"/>
    <n v="3020"/>
    <n v="3"/>
    <n v="1"/>
    <n v="1"/>
    <n v="620"/>
    <m/>
    <s v="5 Kenney St"/>
    <s v="Sunshine West"/>
    <x v="0"/>
    <x v="0"/>
    <x v="9"/>
    <x v="0"/>
  </r>
  <r>
    <x v="248"/>
    <n v="418000"/>
    <x v="1"/>
    <s v="Melbourne Homes"/>
    <s v="Sale"/>
    <n v="3122"/>
    <n v="2"/>
    <n v="1"/>
    <n v="0"/>
    <n v="1056"/>
    <m/>
    <s v="5/576 Glenferrie Rd"/>
    <s v="Hawthorn"/>
    <x v="14"/>
    <x v="2"/>
    <x v="9"/>
    <x v="0"/>
  </r>
  <r>
    <x v="248"/>
    <n v="892000"/>
    <x v="0"/>
    <s v="Metro Ladder"/>
    <s v="Sale"/>
    <n v="3124"/>
    <n v="2"/>
    <n v="1"/>
    <n v="1"/>
    <n v="335"/>
    <m/>
    <s v="2 Oxford St"/>
    <s v="Camberwell"/>
    <x v="14"/>
    <x v="2"/>
    <x v="9"/>
    <x v="0"/>
  </r>
  <r>
    <x v="248"/>
    <n v="3270000"/>
    <x v="0"/>
    <s v="Flanders &amp; Fish"/>
    <s v="Sale"/>
    <n v="3103"/>
    <n v="4"/>
    <n v="2"/>
    <n v="4"/>
    <n v="935"/>
    <n v="1927"/>
    <s v="5 Millah Rd"/>
    <s v="Balwyn"/>
    <x v="14"/>
    <x v="2"/>
    <x v="9"/>
    <x v="0"/>
  </r>
  <r>
    <x v="249"/>
    <n v="1209000"/>
    <x v="0"/>
    <s v="Jones and Jones"/>
    <s v="Sale"/>
    <n v="3068"/>
    <n v="2"/>
    <n v="1"/>
    <n v="1"/>
    <n v="140"/>
    <n v="1910"/>
    <s v="413a Wellington St"/>
    <s v="Clifton Hill"/>
    <x v="1"/>
    <x v="1"/>
    <x v="9"/>
    <x v="0"/>
  </r>
  <r>
    <x v="249"/>
    <n v="1022500"/>
    <x v="1"/>
    <s v="Cunninghams"/>
    <s v="Sale"/>
    <n v="3125"/>
    <n v="3"/>
    <n v="2"/>
    <n v="2"/>
    <n v="265"/>
    <n v="2000"/>
    <s v="2/32 McIntyre St"/>
    <s v="Burwood"/>
    <x v="2"/>
    <x v="2"/>
    <x v="9"/>
    <x v="0"/>
  </r>
  <r>
    <x v="249"/>
    <n v="1342000"/>
    <x v="0"/>
    <s v="Best Bricks"/>
    <s v="Sale"/>
    <n v="3125"/>
    <n v="3"/>
    <n v="1"/>
    <n v="2"/>
    <n v="690"/>
    <m/>
    <s v="2 Bennett St"/>
    <s v="Burwood"/>
    <x v="2"/>
    <x v="2"/>
    <x v="9"/>
    <x v="0"/>
  </r>
  <r>
    <x v="249"/>
    <n v="360500"/>
    <x v="1"/>
    <s v="Metro Ladder"/>
    <s v="Sale"/>
    <n v="3141"/>
    <n v="1"/>
    <n v="1"/>
    <n v="1"/>
    <n v="0"/>
    <n v="1960"/>
    <s v="2/403 Toorak Rd"/>
    <s v="South Yarra"/>
    <x v="12"/>
    <x v="2"/>
    <x v="9"/>
    <x v="0"/>
  </r>
  <r>
    <x v="249"/>
    <n v="610000"/>
    <x v="1"/>
    <s v="Metro Ladder"/>
    <s v="Auction"/>
    <n v="3182"/>
    <n v="2"/>
    <n v="1"/>
    <n v="1"/>
    <n v="0"/>
    <m/>
    <s v="4/267 Barkly St"/>
    <s v="St Kilda"/>
    <x v="5"/>
    <x v="2"/>
    <x v="9"/>
    <x v="0"/>
  </r>
  <r>
    <x v="249"/>
    <n v="2180000"/>
    <x v="0"/>
    <s v="Cunninghams"/>
    <s v="Sale"/>
    <n v="3205"/>
    <n v="4"/>
    <n v="3"/>
    <n v="1"/>
    <n v="200"/>
    <n v="1860"/>
    <s v="315 Moray St"/>
    <s v="South Melbourne"/>
    <x v="5"/>
    <x v="2"/>
    <x v="9"/>
    <x v="0"/>
  </r>
  <r>
    <x v="249"/>
    <n v="596000"/>
    <x v="0"/>
    <s v="Maxwells"/>
    <s v="Sale"/>
    <n v="3046"/>
    <n v="3"/>
    <n v="1"/>
    <n v="3"/>
    <n v="624"/>
    <m/>
    <s v="57 View St"/>
    <s v="Glenroy"/>
    <x v="3"/>
    <x v="1"/>
    <x v="9"/>
    <x v="0"/>
  </r>
  <r>
    <x v="249"/>
    <n v="640000"/>
    <x v="2"/>
    <s v="Cunninghams"/>
    <s v="Sale"/>
    <n v="3058"/>
    <n v="3"/>
    <n v="1"/>
    <n v="2"/>
    <n v="119"/>
    <n v="1995"/>
    <s v="2/118 Bruce St"/>
    <s v="Coburg"/>
    <x v="3"/>
    <x v="1"/>
    <x v="9"/>
    <x v="0"/>
  </r>
  <r>
    <x v="249"/>
    <n v="685000"/>
    <x v="0"/>
    <s v="Cunninghams"/>
    <s v="Sale"/>
    <n v="3040"/>
    <n v="3"/>
    <n v="1"/>
    <n v="2"/>
    <n v="293"/>
    <m/>
    <s v="479a Buckley St"/>
    <s v="Essendon West"/>
    <x v="8"/>
    <x v="0"/>
    <x v="9"/>
    <x v="0"/>
  </r>
  <r>
    <x v="249"/>
    <n v="1637000"/>
    <x v="0"/>
    <s v="Cunninghams"/>
    <s v="Sale"/>
    <n v="3039"/>
    <n v="4"/>
    <n v="1"/>
    <n v="3"/>
    <n v="539"/>
    <n v="1900"/>
    <s v="35 Addison St"/>
    <s v="Moonee Ponds"/>
    <x v="8"/>
    <x v="0"/>
    <x v="9"/>
    <x v="0"/>
  </r>
  <r>
    <x v="249"/>
    <n v="1900000"/>
    <x v="0"/>
    <s v="Cunninghams"/>
    <s v="Sale"/>
    <n v="3040"/>
    <n v="4"/>
    <n v="1"/>
    <n v="2"/>
    <n v="733"/>
    <m/>
    <s v="30 Robb St"/>
    <s v="Essendon"/>
    <x v="8"/>
    <x v="0"/>
    <x v="9"/>
    <x v="0"/>
  </r>
  <r>
    <x v="249"/>
    <n v="410000"/>
    <x v="1"/>
    <s v="Jones and Jones"/>
    <s v="Auction"/>
    <n v="3051"/>
    <n v="1"/>
    <n v="1"/>
    <n v="1"/>
    <n v="1045"/>
    <n v="2011"/>
    <s v="12/25 Byron St"/>
    <s v="North Melbourne"/>
    <x v="13"/>
    <x v="1"/>
    <x v="9"/>
    <x v="0"/>
  </r>
  <r>
    <x v="249"/>
    <n v="295000"/>
    <x v="1"/>
    <s v="Best Bricks"/>
    <s v="Auction"/>
    <n v="3011"/>
    <n v="2"/>
    <n v="1"/>
    <n v="1"/>
    <n v="0"/>
    <n v="1960"/>
    <s v="4/5 Empire St"/>
    <s v="Footscray"/>
    <x v="4"/>
    <x v="0"/>
    <x v="9"/>
    <x v="0"/>
  </r>
  <r>
    <x v="249"/>
    <n v="840000"/>
    <x v="0"/>
    <s v="Metro Ladder"/>
    <s v="Sale"/>
    <n v="3011"/>
    <n v="3"/>
    <n v="1"/>
    <n v="0"/>
    <n v="164"/>
    <n v="1900"/>
    <s v="25 Southampton St"/>
    <s v="Footscray"/>
    <x v="4"/>
    <x v="0"/>
    <x v="9"/>
    <x v="0"/>
  </r>
  <r>
    <x v="249"/>
    <n v="856500"/>
    <x v="0"/>
    <s v="Metro Ladder"/>
    <s v="Sale"/>
    <n v="3019"/>
    <n v="4"/>
    <n v="2"/>
    <n v="2"/>
    <n v="599"/>
    <n v="2008"/>
    <s v="33 Joy St"/>
    <s v="Braybrook"/>
    <x v="4"/>
    <x v="0"/>
    <x v="9"/>
    <x v="0"/>
  </r>
  <r>
    <x v="249"/>
    <n v="678000"/>
    <x v="2"/>
    <s v="Property Barons"/>
    <s v="Sale"/>
    <n v="3107"/>
    <n v="2"/>
    <n v="1"/>
    <n v="1"/>
    <n v="340"/>
    <n v="1980"/>
    <s v="2/47 Parker St"/>
    <s v="Templestowe Lower"/>
    <x v="16"/>
    <x v="3"/>
    <x v="9"/>
    <x v="0"/>
  </r>
  <r>
    <x v="249"/>
    <n v="1225000"/>
    <x v="0"/>
    <s v="Cunninghams"/>
    <s v="Sale"/>
    <n v="3108"/>
    <n v="4"/>
    <n v="3"/>
    <n v="2"/>
    <n v="740"/>
    <n v="1985"/>
    <s v="41 Pettys La"/>
    <s v="Doncaster"/>
    <x v="16"/>
    <x v="3"/>
    <x v="9"/>
    <x v="0"/>
  </r>
  <r>
    <x v="249"/>
    <n v="2025000"/>
    <x v="0"/>
    <s v="Jones and Jones"/>
    <s v="Sale"/>
    <n v="3107"/>
    <n v="3"/>
    <n v="1"/>
    <n v="2"/>
    <n v="796"/>
    <m/>
    <s v="205 High St"/>
    <s v="Templestowe Lower"/>
    <x v="16"/>
    <x v="3"/>
    <x v="9"/>
    <x v="0"/>
  </r>
  <r>
    <x v="249"/>
    <n v="1460000"/>
    <x v="2"/>
    <s v="Sanders"/>
    <s v="Sale"/>
    <n v="3016"/>
    <n v="3"/>
    <n v="2"/>
    <n v="2"/>
    <n v="506"/>
    <n v="2010"/>
    <s v="22 Bayview St"/>
    <s v="Williamstown"/>
    <x v="11"/>
    <x v="0"/>
    <x v="9"/>
    <x v="0"/>
  </r>
  <r>
    <x v="249"/>
    <n v="1270000"/>
    <x v="0"/>
    <s v="Jones and Jones"/>
    <s v="Sale"/>
    <n v="3165"/>
    <n v="3"/>
    <n v="1"/>
    <n v="2"/>
    <n v="694"/>
    <m/>
    <s v="37 Orange St"/>
    <s v="Bentleigh East"/>
    <x v="9"/>
    <x v="2"/>
    <x v="9"/>
    <x v="0"/>
  </r>
  <r>
    <x v="249"/>
    <n v="1410000"/>
    <x v="2"/>
    <s v="Flanders &amp; Fish"/>
    <s v="Sale"/>
    <n v="3162"/>
    <n v="4"/>
    <n v="2"/>
    <n v="3"/>
    <n v="342"/>
    <n v="2005"/>
    <s v="48A Jupiter St"/>
    <s v="Caulfield South"/>
    <x v="9"/>
    <x v="2"/>
    <x v="9"/>
    <x v="0"/>
  </r>
  <r>
    <x v="249"/>
    <n v="1448000"/>
    <x v="0"/>
    <s v="Metro Ladder"/>
    <s v="Sale"/>
    <n v="3204"/>
    <n v="3"/>
    <n v="2"/>
    <n v="3"/>
    <n v="568"/>
    <m/>
    <s v="25 Mitchell St"/>
    <s v="Bentleigh"/>
    <x v="9"/>
    <x v="2"/>
    <x v="9"/>
    <x v="0"/>
  </r>
  <r>
    <x v="249"/>
    <n v="480000"/>
    <x v="1"/>
    <s v="SJ"/>
    <s v="Auction"/>
    <n v="3083"/>
    <n v="3"/>
    <n v="2"/>
    <n v="1"/>
    <n v="218"/>
    <n v="2004"/>
    <s v="1/21 The Fairway"/>
    <s v="Kingsbury"/>
    <x v="10"/>
    <x v="1"/>
    <x v="9"/>
    <x v="0"/>
  </r>
  <r>
    <x v="249"/>
    <n v="735000"/>
    <x v="0"/>
    <s v="Metro Ladder"/>
    <s v="Sale"/>
    <n v="3072"/>
    <n v="3"/>
    <n v="1"/>
    <n v="2"/>
    <n v="369"/>
    <n v="1950"/>
    <s v="1 George St"/>
    <s v="Preston"/>
    <x v="10"/>
    <x v="1"/>
    <x v="9"/>
    <x v="0"/>
  </r>
  <r>
    <x v="249"/>
    <n v="799900"/>
    <x v="0"/>
    <s v="Cunninghams"/>
    <s v="Auction"/>
    <n v="3072"/>
    <n v="2"/>
    <n v="1"/>
    <n v="2"/>
    <n v="460"/>
    <m/>
    <s v="90 Murray Rd"/>
    <s v="Preston"/>
    <x v="10"/>
    <x v="1"/>
    <x v="9"/>
    <x v="0"/>
  </r>
  <r>
    <x v="249"/>
    <n v="1340000"/>
    <x v="0"/>
    <s v="Jones and Jones"/>
    <s v="Sale"/>
    <n v="3070"/>
    <n v="3"/>
    <n v="2"/>
    <n v="1"/>
    <n v="165"/>
    <n v="1997"/>
    <s v="4A Jessie St"/>
    <s v="Northcote"/>
    <x v="10"/>
    <x v="1"/>
    <x v="9"/>
    <x v="0"/>
  </r>
  <r>
    <x v="249"/>
    <n v="755000"/>
    <x v="1"/>
    <s v="Property Barons"/>
    <s v="Auction"/>
    <n v="3103"/>
    <n v="2"/>
    <n v="1"/>
    <n v="1"/>
    <n v="213"/>
    <n v="1980"/>
    <s v="2/30 Kalimna St"/>
    <s v="Balwyn"/>
    <x v="14"/>
    <x v="2"/>
    <x v="9"/>
    <x v="0"/>
  </r>
  <r>
    <x v="249"/>
    <n v="1320000"/>
    <x v="0"/>
    <s v="Property Barons"/>
    <s v="Sale"/>
    <n v="3104"/>
    <n v="3"/>
    <n v="1"/>
    <n v="0"/>
    <n v="635"/>
    <n v="1960"/>
    <s v="233 Balwyn Rd"/>
    <s v="Balwyn North"/>
    <x v="14"/>
    <x v="2"/>
    <x v="9"/>
    <x v="0"/>
  </r>
  <r>
    <x v="249"/>
    <n v="620000"/>
    <x v="2"/>
    <s v="Property Barons"/>
    <s v="Auction"/>
    <n v="3081"/>
    <n v="3"/>
    <n v="2"/>
    <n v="2"/>
    <n v="215"/>
    <n v="2005"/>
    <s v="1/62 Southern Rd"/>
    <s v="Heidelberg Heights"/>
    <x v="17"/>
    <x v="3"/>
    <x v="9"/>
    <x v="0"/>
  </r>
  <r>
    <x v="249"/>
    <n v="725000"/>
    <x v="0"/>
    <s v="Property Barons"/>
    <s v="Auction"/>
    <n v="3081"/>
    <n v="3"/>
    <n v="2"/>
    <n v="1"/>
    <n v="665"/>
    <m/>
    <s v="16 Eden St"/>
    <s v="Heidelberg Heights"/>
    <x v="17"/>
    <x v="3"/>
    <x v="9"/>
    <x v="0"/>
  </r>
  <r>
    <x v="249"/>
    <n v="1401000"/>
    <x v="0"/>
    <s v="Cunninghams"/>
    <s v="Sale"/>
    <n v="3084"/>
    <n v="5"/>
    <n v="2"/>
    <n v="2"/>
    <n v="580"/>
    <n v="1940"/>
    <s v="6 Bolden St"/>
    <s v="Heidelberg"/>
    <x v="17"/>
    <x v="3"/>
    <x v="9"/>
    <x v="0"/>
  </r>
  <r>
    <x v="250"/>
    <n v="677000"/>
    <x v="0"/>
    <s v="Flanders &amp; Fish"/>
    <s v="Sale"/>
    <n v="3065"/>
    <n v="2"/>
    <n v="1"/>
    <n v="0"/>
    <n v="67"/>
    <n v="1850"/>
    <s v="11 Henry St"/>
    <s v="Fitzroy"/>
    <x v="1"/>
    <x v="1"/>
    <x v="9"/>
    <x v="0"/>
  </r>
  <r>
    <x v="250"/>
    <n v="1015000"/>
    <x v="2"/>
    <s v="Melbourne Homes"/>
    <s v="Sale"/>
    <n v="3068"/>
    <n v="3"/>
    <n v="2"/>
    <n v="1"/>
    <n v="112"/>
    <n v="2000"/>
    <s v="5/35 Jamieson St"/>
    <s v="Fitzroy North"/>
    <x v="1"/>
    <x v="1"/>
    <x v="9"/>
    <x v="0"/>
  </r>
  <r>
    <x v="250"/>
    <n v="1350000"/>
    <x v="0"/>
    <s v="Jones and Jones"/>
    <s v="Auction"/>
    <n v="3145"/>
    <n v="4"/>
    <n v="3"/>
    <n v="2"/>
    <n v="222"/>
    <n v="2010"/>
    <s v="401A Waverley Rd"/>
    <s v="Malvern East"/>
    <x v="12"/>
    <x v="2"/>
    <x v="9"/>
    <x v="0"/>
  </r>
  <r>
    <x v="250"/>
    <n v="410000"/>
    <x v="1"/>
    <s v="Metro Ladder"/>
    <s v="Auction"/>
    <n v="3046"/>
    <n v="2"/>
    <n v="1"/>
    <n v="2"/>
    <n v="200"/>
    <n v="2000"/>
    <s v="2/22 Sadie St"/>
    <s v="Glenroy"/>
    <x v="3"/>
    <x v="1"/>
    <x v="9"/>
    <x v="0"/>
  </r>
  <r>
    <x v="250"/>
    <n v="1172000"/>
    <x v="0"/>
    <s v="Flanders &amp; Fish"/>
    <s v="Sale"/>
    <n v="3055"/>
    <n v="3"/>
    <n v="1"/>
    <n v="2"/>
    <n v="512"/>
    <m/>
    <s v="915 Park St"/>
    <s v="Brunswick West"/>
    <x v="3"/>
    <x v="1"/>
    <x v="9"/>
    <x v="0"/>
  </r>
  <r>
    <x v="250"/>
    <n v="1130000"/>
    <x v="0"/>
    <s v="Cunninghams"/>
    <s v="Sale"/>
    <n v="3031"/>
    <n v="3"/>
    <n v="1"/>
    <n v="0"/>
    <n v="294"/>
    <n v="1900"/>
    <s v="11 Finsbury St"/>
    <s v="Flemington"/>
    <x v="8"/>
    <x v="1"/>
    <x v="9"/>
    <x v="0"/>
  </r>
  <r>
    <x v="250"/>
    <n v="1345000"/>
    <x v="0"/>
    <s v="Cunninghams"/>
    <s v="Sale"/>
    <n v="3040"/>
    <n v="4"/>
    <n v="2"/>
    <n v="2"/>
    <n v="740"/>
    <n v="1950"/>
    <s v="22 Emerald St"/>
    <s v="Essendon West"/>
    <x v="8"/>
    <x v="0"/>
    <x v="9"/>
    <x v="0"/>
  </r>
  <r>
    <x v="250"/>
    <n v="360000"/>
    <x v="0"/>
    <s v="Metro Ladder"/>
    <s v="Sale"/>
    <n v="3012"/>
    <n v="2"/>
    <n v="1"/>
    <n v="1"/>
    <n v="92"/>
    <n v="1970"/>
    <s v="2/10 Hatfield Ct"/>
    <s v="West Footscray"/>
    <x v="4"/>
    <x v="0"/>
    <x v="9"/>
    <x v="0"/>
  </r>
  <r>
    <x v="250"/>
    <n v="645000"/>
    <x v="0"/>
    <s v="Cunninghams"/>
    <s v="Auction"/>
    <n v="3019"/>
    <n v="4"/>
    <n v="2"/>
    <n v="1"/>
    <n v="283"/>
    <n v="1990"/>
    <s v="80 South Rd"/>
    <s v="Braybrook"/>
    <x v="4"/>
    <x v="0"/>
    <x v="9"/>
    <x v="0"/>
  </r>
  <r>
    <x v="250"/>
    <n v="830000"/>
    <x v="0"/>
    <s v="Flanders &amp; Fish"/>
    <s v="Sale"/>
    <n v="3012"/>
    <n v="2"/>
    <n v="1"/>
    <n v="2"/>
    <n v="318"/>
    <m/>
    <s v="14 Madden St"/>
    <s v="Maidstone"/>
    <x v="4"/>
    <x v="0"/>
    <x v="9"/>
    <x v="0"/>
  </r>
  <r>
    <x v="250"/>
    <n v="871000"/>
    <x v="0"/>
    <s v="Maxwells"/>
    <s v="Sale"/>
    <n v="3013"/>
    <n v="3"/>
    <n v="2"/>
    <n v="2"/>
    <n v="428"/>
    <n v="1965"/>
    <s v="160 Hyde St"/>
    <s v="Yarraville"/>
    <x v="4"/>
    <x v="0"/>
    <x v="9"/>
    <x v="0"/>
  </r>
  <r>
    <x v="250"/>
    <n v="880000"/>
    <x v="0"/>
    <s v="Maxwells"/>
    <s v="Auction"/>
    <n v="3011"/>
    <n v="3"/>
    <n v="1"/>
    <n v="0"/>
    <n v="216"/>
    <n v="1890"/>
    <s v="64 Pilgrim St"/>
    <s v="Seddon"/>
    <x v="4"/>
    <x v="0"/>
    <x v="9"/>
    <x v="0"/>
  </r>
  <r>
    <x v="250"/>
    <n v="1217500"/>
    <x v="0"/>
    <s v="Sanders"/>
    <s v="Auction"/>
    <n v="3013"/>
    <n v="3"/>
    <n v="3"/>
    <n v="1"/>
    <n v="217"/>
    <n v="2016"/>
    <s v="27 Buninyong St"/>
    <s v="Yarraville"/>
    <x v="4"/>
    <x v="0"/>
    <x v="9"/>
    <x v="0"/>
  </r>
  <r>
    <x v="250"/>
    <n v="290000"/>
    <x v="1"/>
    <s v="Flanders &amp; Fish"/>
    <s v="Auction"/>
    <n v="3162"/>
    <n v="1"/>
    <n v="1"/>
    <n v="1"/>
    <n v="0"/>
    <n v="1970"/>
    <s v="5/27 Venus St"/>
    <s v="Caulfield South"/>
    <x v="9"/>
    <x v="2"/>
    <x v="9"/>
    <x v="0"/>
  </r>
  <r>
    <x v="250"/>
    <n v="600000"/>
    <x v="1"/>
    <s v="Jones and Jones"/>
    <s v="Auction"/>
    <n v="3163"/>
    <n v="2"/>
    <n v="1"/>
    <n v="1"/>
    <n v="73"/>
    <n v="1970"/>
    <s v="2/31 Moonya Rd"/>
    <s v="Carnegie"/>
    <x v="9"/>
    <x v="2"/>
    <x v="9"/>
    <x v="0"/>
  </r>
  <r>
    <x v="250"/>
    <n v="840000"/>
    <x v="2"/>
    <s v="Jones and Jones"/>
    <s v="Sale"/>
    <n v="3165"/>
    <n v="3"/>
    <n v="2"/>
    <n v="2"/>
    <n v="222"/>
    <m/>
    <s v="30A Almurta Rd"/>
    <s v="Bentleigh East"/>
    <x v="9"/>
    <x v="2"/>
    <x v="9"/>
    <x v="0"/>
  </r>
  <r>
    <x v="250"/>
    <n v="930000"/>
    <x v="0"/>
    <s v="Jones and Jones"/>
    <s v="Sale"/>
    <n v="3165"/>
    <n v="3"/>
    <n v="2"/>
    <n v="2"/>
    <n v="258"/>
    <m/>
    <s v="2/42 Gowrie St"/>
    <s v="Bentleigh East"/>
    <x v="9"/>
    <x v="2"/>
    <x v="9"/>
    <x v="0"/>
  </r>
  <r>
    <x v="250"/>
    <n v="1400000"/>
    <x v="0"/>
    <s v="Flanders &amp; Fish"/>
    <s v="Auction"/>
    <n v="3161"/>
    <n v="3"/>
    <n v="1"/>
    <n v="0"/>
    <n v="270"/>
    <n v="1910"/>
    <s v="11 Arthur St"/>
    <s v="Caulfield North"/>
    <x v="9"/>
    <x v="2"/>
    <x v="9"/>
    <x v="0"/>
  </r>
  <r>
    <x v="250"/>
    <n v="1000000"/>
    <x v="0"/>
    <s v="Cunninghams"/>
    <s v="Sale"/>
    <n v="3072"/>
    <n v="3"/>
    <n v="1"/>
    <n v="2"/>
    <n v="463"/>
    <m/>
    <s v="28 Tynan St"/>
    <s v="Preston"/>
    <x v="10"/>
    <x v="1"/>
    <x v="9"/>
    <x v="0"/>
  </r>
  <r>
    <x v="250"/>
    <n v="1150000"/>
    <x v="0"/>
    <s v="Jones and Jones"/>
    <s v="Auction"/>
    <n v="3072"/>
    <n v="3"/>
    <n v="1"/>
    <n v="4"/>
    <n v="728"/>
    <m/>
    <s v="86 Cramer St"/>
    <s v="Preston"/>
    <x v="10"/>
    <x v="1"/>
    <x v="9"/>
    <x v="0"/>
  </r>
  <r>
    <x v="250"/>
    <n v="1340000"/>
    <x v="0"/>
    <s v="Metro Ladder"/>
    <s v="Sale"/>
    <n v="3070"/>
    <n v="4"/>
    <n v="1"/>
    <n v="2"/>
    <n v="0"/>
    <m/>
    <s v="33 Spencer St"/>
    <s v="Northcote"/>
    <x v="10"/>
    <x v="1"/>
    <x v="9"/>
    <x v="0"/>
  </r>
  <r>
    <x v="250"/>
    <n v="668000"/>
    <x v="0"/>
    <s v="Property Barons"/>
    <s v="Sale"/>
    <n v="3020"/>
    <n v="3"/>
    <n v="1"/>
    <n v="2"/>
    <n v="697"/>
    <n v="1970"/>
    <s v="104 Hall St"/>
    <s v="Sunshine West"/>
    <x v="0"/>
    <x v="0"/>
    <x v="9"/>
    <x v="0"/>
  </r>
  <r>
    <x v="250"/>
    <n v="560000"/>
    <x v="1"/>
    <s v="Metro Ladder"/>
    <s v="Sale"/>
    <n v="3104"/>
    <n v="2"/>
    <n v="1"/>
    <n v="1"/>
    <n v="0"/>
    <n v="1950"/>
    <s v="5/133 Maud St"/>
    <s v="Balwyn North"/>
    <x v="14"/>
    <x v="2"/>
    <x v="9"/>
    <x v="0"/>
  </r>
  <r>
    <x v="250"/>
    <n v="1700000"/>
    <x v="0"/>
    <s v="Cunninghams"/>
    <s v="Sale"/>
    <n v="3127"/>
    <n v="4"/>
    <n v="1"/>
    <n v="1"/>
    <n v="579"/>
    <n v="1900"/>
    <s v="95 Guildford Rd"/>
    <s v="Surrey Hills"/>
    <x v="14"/>
    <x v="2"/>
    <x v="9"/>
    <x v="0"/>
  </r>
  <r>
    <x v="250"/>
    <n v="3145000"/>
    <x v="0"/>
    <s v="Maxwells"/>
    <s v="Sale"/>
    <n v="3126"/>
    <n v="4"/>
    <n v="2"/>
    <n v="2"/>
    <n v="796"/>
    <n v="2012"/>
    <s v="35 Myrtle Rd"/>
    <s v="Canterbury"/>
    <x v="14"/>
    <x v="2"/>
    <x v="9"/>
    <x v="0"/>
  </r>
  <r>
    <x v="250"/>
    <n v="3400000"/>
    <x v="0"/>
    <s v="Jones and Jones"/>
    <s v="Sale"/>
    <n v="3126"/>
    <n v="4"/>
    <n v="1"/>
    <n v="4"/>
    <n v="845"/>
    <n v="2008"/>
    <s v="17 Irilbarra Rd"/>
    <s v="Canterbury"/>
    <x v="14"/>
    <x v="2"/>
    <x v="9"/>
    <x v="0"/>
  </r>
  <r>
    <x v="250"/>
    <n v="1400000"/>
    <x v="0"/>
    <s v="Maxwells"/>
    <s v="Sale"/>
    <n v="3187"/>
    <n v="3"/>
    <n v="2"/>
    <n v="2"/>
    <n v="486"/>
    <m/>
    <s v="155 Dendy St"/>
    <s v="Brighton East"/>
    <x v="15"/>
    <x v="2"/>
    <x v="9"/>
    <x v="0"/>
  </r>
  <r>
    <x v="250"/>
    <n v="740000"/>
    <x v="0"/>
    <s v="Property Barons"/>
    <s v="Sale"/>
    <n v="3081"/>
    <n v="3"/>
    <n v="2"/>
    <n v="1"/>
    <n v="627"/>
    <n v="1960"/>
    <s v="15 Derna St"/>
    <s v="Heidelberg West"/>
    <x v="17"/>
    <x v="3"/>
    <x v="9"/>
    <x v="0"/>
  </r>
  <r>
    <x v="251"/>
    <n v="760000"/>
    <x v="1"/>
    <s v="Cunninghams"/>
    <s v="Sale"/>
    <n v="3121"/>
    <n v="2"/>
    <n v="1"/>
    <n v="1"/>
    <n v="0"/>
    <m/>
    <s v="408/633 Church St"/>
    <s v="Richmond"/>
    <x v="1"/>
    <x v="1"/>
    <x v="9"/>
    <x v="0"/>
  </r>
  <r>
    <x v="251"/>
    <n v="1430000"/>
    <x v="2"/>
    <s v="Jones and Jones"/>
    <s v="Sale"/>
    <n v="3121"/>
    <n v="2"/>
    <n v="2"/>
    <n v="2"/>
    <n v="153"/>
    <n v="2004"/>
    <s v="35A Hunter St"/>
    <s v="Richmond"/>
    <x v="1"/>
    <x v="1"/>
    <x v="9"/>
    <x v="0"/>
  </r>
  <r>
    <x v="251"/>
    <n v="1335000"/>
    <x v="0"/>
    <s v="Flanders &amp; Fish"/>
    <s v="Sale"/>
    <n v="3145"/>
    <n v="3"/>
    <n v="2"/>
    <n v="2"/>
    <n v="606"/>
    <n v="1965"/>
    <s v="15 Prior Rd"/>
    <s v="Malvern East"/>
    <x v="12"/>
    <x v="2"/>
    <x v="9"/>
    <x v="0"/>
  </r>
  <r>
    <x v="251"/>
    <n v="1475000"/>
    <x v="0"/>
    <s v="Cunninghams"/>
    <s v="Sale"/>
    <n v="3144"/>
    <n v="2"/>
    <n v="1"/>
    <n v="1"/>
    <n v="232"/>
    <n v="2001"/>
    <s v="11 Childers Rd"/>
    <s v="Malvern"/>
    <x v="12"/>
    <x v="2"/>
    <x v="9"/>
    <x v="0"/>
  </r>
  <r>
    <x v="251"/>
    <n v="300000"/>
    <x v="1"/>
    <s v="Cunninghams"/>
    <s v="Auction"/>
    <n v="3181"/>
    <n v="1"/>
    <n v="1"/>
    <n v="1"/>
    <n v="0"/>
    <n v="2010"/>
    <s v="106/233 Dandenong Rd"/>
    <s v="Windsor"/>
    <x v="5"/>
    <x v="2"/>
    <x v="9"/>
    <x v="0"/>
  </r>
  <r>
    <x v="251"/>
    <n v="459000"/>
    <x v="1"/>
    <s v="Flanders &amp; Fish"/>
    <s v="Auction"/>
    <n v="3182"/>
    <n v="1"/>
    <n v="1"/>
    <n v="1"/>
    <n v="0"/>
    <n v="1995"/>
    <s v="26/69 Wellington St"/>
    <s v="St Kilda"/>
    <x v="5"/>
    <x v="2"/>
    <x v="9"/>
    <x v="0"/>
  </r>
  <r>
    <x v="251"/>
    <n v="370000"/>
    <x v="1"/>
    <s v="Cunninghams"/>
    <s v="Auction"/>
    <n v="3057"/>
    <n v="1"/>
    <n v="1"/>
    <n v="1"/>
    <n v="0"/>
    <m/>
    <s v="221/408 Lygon St"/>
    <s v="Brunswick East"/>
    <x v="3"/>
    <x v="1"/>
    <x v="9"/>
    <x v="0"/>
  </r>
  <r>
    <x v="251"/>
    <n v="710000"/>
    <x v="0"/>
    <s v="Flanders &amp; Fish"/>
    <s v="Sale"/>
    <n v="3046"/>
    <n v="3"/>
    <n v="1"/>
    <n v="1"/>
    <n v="796"/>
    <n v="1960"/>
    <s v="128 Widford St"/>
    <s v="Glenroy"/>
    <x v="3"/>
    <x v="1"/>
    <x v="9"/>
    <x v="0"/>
  </r>
  <r>
    <x v="251"/>
    <n v="820000"/>
    <x v="0"/>
    <s v="Flanders &amp; Fish"/>
    <s v="Sale"/>
    <n v="3058"/>
    <n v="2"/>
    <n v="1"/>
    <n v="1"/>
    <n v="597"/>
    <n v="1960"/>
    <s v="31 Elizabeth St"/>
    <s v="Coburg"/>
    <x v="3"/>
    <x v="1"/>
    <x v="9"/>
    <x v="0"/>
  </r>
  <r>
    <x v="251"/>
    <n v="605000"/>
    <x v="0"/>
    <s v="Property Barons"/>
    <s v="Sale"/>
    <n v="3034"/>
    <n v="4"/>
    <n v="1"/>
    <n v="0"/>
    <n v="569"/>
    <m/>
    <s v="328 Milleara Rd"/>
    <s v="Avondale Heights"/>
    <x v="8"/>
    <x v="0"/>
    <x v="9"/>
    <x v="0"/>
  </r>
  <r>
    <x v="251"/>
    <n v="685000"/>
    <x v="1"/>
    <s v="Metro Ladder"/>
    <s v="Sale"/>
    <n v="3032"/>
    <n v="2"/>
    <n v="1"/>
    <n v="2"/>
    <n v="228"/>
    <n v="1995"/>
    <s v="1/17 Epsom Rd"/>
    <s v="Ascot Vale"/>
    <x v="8"/>
    <x v="0"/>
    <x v="9"/>
    <x v="0"/>
  </r>
  <r>
    <x v="251"/>
    <n v="740000"/>
    <x v="0"/>
    <s v="Cunninghams"/>
    <s v="Sale"/>
    <n v="3033"/>
    <n v="3"/>
    <n v="1"/>
    <n v="2"/>
    <n v="684"/>
    <m/>
    <s v="1 Harley Ct"/>
    <s v="Keilor East"/>
    <x v="8"/>
    <x v="0"/>
    <x v="9"/>
    <x v="0"/>
  </r>
  <r>
    <x v="251"/>
    <n v="1230000"/>
    <x v="0"/>
    <s v="Cunninghams"/>
    <s v="Sale"/>
    <n v="3032"/>
    <n v="3"/>
    <n v="1"/>
    <n v="2"/>
    <n v="594"/>
    <n v="1960"/>
    <s v="41 Monash St"/>
    <s v="Ascot Vale"/>
    <x v="8"/>
    <x v="0"/>
    <x v="9"/>
    <x v="0"/>
  </r>
  <r>
    <x v="251"/>
    <n v="579000"/>
    <x v="2"/>
    <s v="Metro Ladder"/>
    <s v="Sale"/>
    <n v="3019"/>
    <n v="3"/>
    <n v="2"/>
    <n v="1"/>
    <n v="198"/>
    <n v="2013"/>
    <s v="2B Bradford Ct"/>
    <s v="Braybrook"/>
    <x v="4"/>
    <x v="0"/>
    <x v="9"/>
    <x v="0"/>
  </r>
  <r>
    <x v="251"/>
    <n v="1100000"/>
    <x v="0"/>
    <s v="Jones and Jones"/>
    <s v="Auction"/>
    <n v="3165"/>
    <n v="3"/>
    <n v="1"/>
    <n v="2"/>
    <n v="578"/>
    <n v="1955"/>
    <s v="4 Tambet St"/>
    <s v="Bentleigh East"/>
    <x v="9"/>
    <x v="2"/>
    <x v="9"/>
    <x v="0"/>
  </r>
  <r>
    <x v="251"/>
    <n v="370000"/>
    <x v="1"/>
    <s v="Jones and Jones"/>
    <s v="Auction"/>
    <n v="3071"/>
    <n v="1"/>
    <n v="1"/>
    <n v="1"/>
    <n v="0"/>
    <n v="1999"/>
    <s v="40/337 Station St"/>
    <s v="Thornbury"/>
    <x v="10"/>
    <x v="1"/>
    <x v="9"/>
    <x v="0"/>
  </r>
  <r>
    <x v="251"/>
    <n v="1025000"/>
    <x v="0"/>
    <s v="Maxwells"/>
    <s v="Sale"/>
    <n v="3073"/>
    <n v="3"/>
    <n v="1"/>
    <n v="4"/>
    <n v="670"/>
    <n v="1935"/>
    <s v="1 Mendip Rd"/>
    <s v="Reservoir"/>
    <x v="10"/>
    <x v="1"/>
    <x v="9"/>
    <x v="0"/>
  </r>
  <r>
    <x v="251"/>
    <n v="1180000"/>
    <x v="0"/>
    <s v="Jones and Jones"/>
    <s v="Sale"/>
    <n v="3122"/>
    <n v="3"/>
    <n v="1"/>
    <n v="3"/>
    <n v="218"/>
    <n v="1900"/>
    <s v="4A Simpson Pl"/>
    <s v="Hawthorn"/>
    <x v="14"/>
    <x v="2"/>
    <x v="9"/>
    <x v="0"/>
  </r>
  <r>
    <x v="251"/>
    <n v="1860000"/>
    <x v="0"/>
    <s v="Jones and Jones"/>
    <s v="Sale"/>
    <n v="3147"/>
    <n v="4"/>
    <n v="2"/>
    <n v="3"/>
    <n v="696"/>
    <n v="2000"/>
    <s v="5 Taylor St"/>
    <s v="Ashburton"/>
    <x v="14"/>
    <x v="2"/>
    <x v="9"/>
    <x v="0"/>
  </r>
  <r>
    <x v="251"/>
    <n v="4700000"/>
    <x v="0"/>
    <s v="Maxwells"/>
    <s v="Auction"/>
    <n v="3186"/>
    <n v="5"/>
    <n v="3"/>
    <n v="2"/>
    <n v="1073"/>
    <m/>
    <s v="9 Sussex St"/>
    <s v="Brighton"/>
    <x v="15"/>
    <x v="2"/>
    <x v="9"/>
    <x v="0"/>
  </r>
  <r>
    <x v="251"/>
    <n v="725000"/>
    <x v="0"/>
    <s v="Best Bricks"/>
    <s v="Sale"/>
    <n v="3081"/>
    <n v="3"/>
    <n v="1"/>
    <n v="2"/>
    <n v="580"/>
    <m/>
    <s v="68 Bamfield Rd"/>
    <s v="Heidelberg Heights"/>
    <x v="17"/>
    <x v="3"/>
    <x v="9"/>
    <x v="0"/>
  </r>
  <r>
    <x v="252"/>
    <n v="680000"/>
    <x v="0"/>
    <s v="Property Barons"/>
    <s v="Auction"/>
    <n v="3127"/>
    <n v="2"/>
    <n v="1"/>
    <n v="1"/>
    <n v="387"/>
    <m/>
    <s v="706 Canterbury Rd"/>
    <s v="Surrey Hills"/>
    <x v="2"/>
    <x v="2"/>
    <x v="9"/>
    <x v="0"/>
  </r>
  <r>
    <x v="252"/>
    <n v="1815000"/>
    <x v="0"/>
    <s v="Jones and Jones"/>
    <s v="Sale"/>
    <n v="3127"/>
    <n v="5"/>
    <n v="1"/>
    <n v="0"/>
    <n v="711"/>
    <n v="1950"/>
    <s v="6 Serpentine St"/>
    <s v="Mont Albert"/>
    <x v="2"/>
    <x v="3"/>
    <x v="9"/>
    <x v="0"/>
  </r>
  <r>
    <x v="252"/>
    <n v="920000"/>
    <x v="0"/>
    <s v="Cunninghams"/>
    <s v="Auction"/>
    <n v="3182"/>
    <n v="3"/>
    <n v="2"/>
    <n v="2"/>
    <n v="124"/>
    <n v="2000"/>
    <s v="52 Blanche St"/>
    <s v="St Kilda"/>
    <x v="5"/>
    <x v="2"/>
    <x v="9"/>
    <x v="0"/>
  </r>
  <r>
    <x v="252"/>
    <n v="1916000"/>
    <x v="0"/>
    <s v="Sanders"/>
    <s v="Sale"/>
    <n v="3207"/>
    <n v="3"/>
    <n v="2"/>
    <n v="1"/>
    <n v="190"/>
    <n v="1900"/>
    <s v="143 Pickles St"/>
    <s v="Port Melbourne"/>
    <x v="5"/>
    <x v="2"/>
    <x v="9"/>
    <x v="0"/>
  </r>
  <r>
    <x v="252"/>
    <n v="735000"/>
    <x v="0"/>
    <s v="Cunninghams"/>
    <s v="Auction"/>
    <n v="3058"/>
    <n v="4"/>
    <n v="2"/>
    <n v="2"/>
    <n v="302"/>
    <m/>
    <s v="199 Elizabeth St"/>
    <s v="Coburg North"/>
    <x v="3"/>
    <x v="1"/>
    <x v="9"/>
    <x v="0"/>
  </r>
  <r>
    <x v="252"/>
    <n v="900000"/>
    <x v="0"/>
    <s v="Melbourne Homes"/>
    <s v="Sale"/>
    <n v="3042"/>
    <n v="4"/>
    <n v="2"/>
    <n v="3"/>
    <n v="628"/>
    <n v="1975"/>
    <s v="85 Roberts Rd"/>
    <s v="Airport West"/>
    <x v="8"/>
    <x v="0"/>
    <x v="9"/>
    <x v="0"/>
  </r>
  <r>
    <x v="252"/>
    <n v="600000"/>
    <x v="1"/>
    <s v="Sanders"/>
    <s v="Sale"/>
    <n v="3006"/>
    <n v="2"/>
    <n v="2"/>
    <n v="1"/>
    <n v="0"/>
    <n v="1995"/>
    <s v="208/102 Wells St"/>
    <s v="Southbank"/>
    <x v="13"/>
    <x v="2"/>
    <x v="9"/>
    <x v="0"/>
  </r>
  <r>
    <x v="252"/>
    <n v="1031000"/>
    <x v="0"/>
    <s v="Jones and Jones"/>
    <s v="Auction"/>
    <n v="3031"/>
    <n v="2"/>
    <n v="1"/>
    <n v="1"/>
    <n v="163"/>
    <n v="1900"/>
    <s v="94 McConnell St"/>
    <s v="Kensington"/>
    <x v="13"/>
    <x v="1"/>
    <x v="9"/>
    <x v="0"/>
  </r>
  <r>
    <x v="252"/>
    <n v="400000"/>
    <x v="1"/>
    <s v="Property Barons"/>
    <s v="Auction"/>
    <n v="3108"/>
    <n v="2"/>
    <n v="1"/>
    <n v="2"/>
    <n v="0"/>
    <m/>
    <s v="6/14 Firth St"/>
    <s v="Doncaster"/>
    <x v="16"/>
    <x v="3"/>
    <x v="9"/>
    <x v="0"/>
  </r>
  <r>
    <x v="252"/>
    <n v="1020000"/>
    <x v="0"/>
    <s v="Property Barons"/>
    <s v="Sale"/>
    <n v="3107"/>
    <n v="4"/>
    <n v="2"/>
    <n v="2"/>
    <n v="652"/>
    <n v="1965"/>
    <s v="132 Templestowe Rd"/>
    <s v="Templestowe Lower"/>
    <x v="16"/>
    <x v="3"/>
    <x v="9"/>
    <x v="0"/>
  </r>
  <r>
    <x v="252"/>
    <n v="1020000"/>
    <x v="0"/>
    <s v="Melbourne Homes"/>
    <s v="Sale"/>
    <n v="3165"/>
    <n v="3"/>
    <n v="1"/>
    <n v="2"/>
    <n v="596"/>
    <n v="1960"/>
    <s v="18 Patricia St"/>
    <s v="Bentleigh East"/>
    <x v="9"/>
    <x v="2"/>
    <x v="9"/>
    <x v="0"/>
  </r>
  <r>
    <x v="252"/>
    <n v="1206000"/>
    <x v="0"/>
    <s v="Jones and Jones"/>
    <s v="Sale"/>
    <n v="3165"/>
    <n v="3"/>
    <n v="1"/>
    <n v="2"/>
    <n v="603"/>
    <m/>
    <s v="93 Parkmore Rd"/>
    <s v="Bentleigh East"/>
    <x v="9"/>
    <x v="2"/>
    <x v="9"/>
    <x v="0"/>
  </r>
  <r>
    <x v="252"/>
    <n v="1665000"/>
    <x v="0"/>
    <s v="Flanders &amp; Fish"/>
    <s v="Sale"/>
    <n v="3162"/>
    <n v="5"/>
    <n v="2"/>
    <n v="2"/>
    <n v="593"/>
    <m/>
    <s v="190 Kambrook Rd"/>
    <s v="Caulfield"/>
    <x v="9"/>
    <x v="2"/>
    <x v="9"/>
    <x v="0"/>
  </r>
  <r>
    <x v="252"/>
    <n v="846000"/>
    <x v="2"/>
    <s v="Cunninghams"/>
    <s v="Auction"/>
    <n v="3078"/>
    <n v="3"/>
    <n v="1"/>
    <n v="1"/>
    <n v="185"/>
    <n v="1990"/>
    <s v="3/260 Rathmines St"/>
    <s v="Fairfield"/>
    <x v="10"/>
    <x v="1"/>
    <x v="9"/>
    <x v="0"/>
  </r>
  <r>
    <x v="252"/>
    <n v="710000"/>
    <x v="0"/>
    <s v="Property Barons"/>
    <s v="Sale"/>
    <n v="3020"/>
    <n v="2"/>
    <n v="1"/>
    <n v="0"/>
    <n v="457"/>
    <m/>
    <s v="18 Tyler St"/>
    <s v="Sunshine"/>
    <x v="0"/>
    <x v="0"/>
    <x v="9"/>
    <x v="0"/>
  </r>
  <r>
    <x v="252"/>
    <n v="2151000"/>
    <x v="0"/>
    <s v="Flanders &amp; Fish"/>
    <s v="Sale"/>
    <n v="3123"/>
    <n v="3"/>
    <n v="1"/>
    <n v="2"/>
    <n v="780"/>
    <m/>
    <s v="15 Rathmines Rd"/>
    <s v="Hawthorn East"/>
    <x v="14"/>
    <x v="2"/>
    <x v="9"/>
    <x v="0"/>
  </r>
  <r>
    <x v="252"/>
    <n v="820000"/>
    <x v="2"/>
    <s v="Jones and Jones"/>
    <s v="Auction"/>
    <n v="3188"/>
    <n v="3"/>
    <n v="2"/>
    <n v="2"/>
    <n v="0"/>
    <m/>
    <s v="1/514 Bluff Rd"/>
    <s v="Hampton"/>
    <x v="15"/>
    <x v="2"/>
    <x v="9"/>
    <x v="0"/>
  </r>
  <r>
    <x v="253"/>
    <n v="750000"/>
    <x v="1"/>
    <s v="Cunninghams"/>
    <s v="Sale"/>
    <n v="3067"/>
    <n v="2"/>
    <n v="2"/>
    <n v="1"/>
    <n v="0"/>
    <n v="2009"/>
    <s v="123/56 Nicholson St"/>
    <s v="Abbotsford"/>
    <x v="1"/>
    <x v="1"/>
    <x v="9"/>
    <x v="0"/>
  </r>
  <r>
    <x v="253"/>
    <n v="1300000"/>
    <x v="0"/>
    <s v="Melbourne Homes"/>
    <s v="Sale"/>
    <n v="3068"/>
    <n v="3"/>
    <n v="2"/>
    <n v="0"/>
    <n v="127"/>
    <n v="1890"/>
    <s v="717 Brunswick St"/>
    <s v="Fitzroy North"/>
    <x v="1"/>
    <x v="1"/>
    <x v="9"/>
    <x v="0"/>
  </r>
  <r>
    <x v="253"/>
    <n v="1930000"/>
    <x v="0"/>
    <s v="Cunninghams"/>
    <s v="Auction"/>
    <n v="3127"/>
    <n v="4"/>
    <n v="2"/>
    <n v="2"/>
    <n v="867"/>
    <n v="1950"/>
    <s v="9 Elm St"/>
    <s v="Surrey Hills"/>
    <x v="2"/>
    <x v="2"/>
    <x v="9"/>
    <x v="0"/>
  </r>
  <r>
    <x v="253"/>
    <n v="780000"/>
    <x v="1"/>
    <s v="Melbourne Homes"/>
    <s v="Auction"/>
    <n v="3141"/>
    <n v="2"/>
    <n v="1"/>
    <n v="1"/>
    <n v="0"/>
    <n v="1960"/>
    <s v="19/110 Caroline St"/>
    <s v="South Yarra"/>
    <x v="12"/>
    <x v="2"/>
    <x v="9"/>
    <x v="0"/>
  </r>
  <r>
    <x v="253"/>
    <n v="600000"/>
    <x v="1"/>
    <s v="Jones and Jones"/>
    <s v="Auction"/>
    <n v="3207"/>
    <n v="2"/>
    <n v="2"/>
    <n v="1"/>
    <n v="995"/>
    <m/>
    <s v="306/77 Nott St"/>
    <s v="Port Melbourne"/>
    <x v="5"/>
    <x v="2"/>
    <x v="9"/>
    <x v="0"/>
  </r>
  <r>
    <x v="253"/>
    <n v="521500"/>
    <x v="1"/>
    <s v="Jones and Jones"/>
    <s v="Auction"/>
    <n v="3044"/>
    <n v="2"/>
    <n v="1"/>
    <n v="1"/>
    <n v="0"/>
    <n v="1970"/>
    <s v="2/8 View St"/>
    <s v="Pascoe Vale"/>
    <x v="3"/>
    <x v="1"/>
    <x v="9"/>
    <x v="0"/>
  </r>
  <r>
    <x v="253"/>
    <n v="1064000"/>
    <x v="0"/>
    <s v="Cunninghams"/>
    <s v="Auction"/>
    <n v="3058"/>
    <n v="3"/>
    <n v="2"/>
    <n v="1"/>
    <n v="417"/>
    <n v="1940"/>
    <s v="114 Reynard St"/>
    <s v="Coburg"/>
    <x v="3"/>
    <x v="1"/>
    <x v="9"/>
    <x v="0"/>
  </r>
  <r>
    <x v="253"/>
    <n v="1450000"/>
    <x v="0"/>
    <s v="Jones and Jones"/>
    <s v="Sale"/>
    <n v="3056"/>
    <n v="4"/>
    <n v="2"/>
    <n v="2"/>
    <n v="323"/>
    <m/>
    <s v="79 Hope St"/>
    <s v="Brunswick"/>
    <x v="3"/>
    <x v="1"/>
    <x v="9"/>
    <x v="0"/>
  </r>
  <r>
    <x v="253"/>
    <n v="920000"/>
    <x v="0"/>
    <s v="Metro Ladder"/>
    <s v="Auction"/>
    <n v="3033"/>
    <n v="4"/>
    <n v="2"/>
    <n v="2"/>
    <n v="745"/>
    <n v="1992"/>
    <s v="1 Nicholas Ct"/>
    <s v="Keilor East"/>
    <x v="8"/>
    <x v="0"/>
    <x v="9"/>
    <x v="0"/>
  </r>
  <r>
    <x v="253"/>
    <n v="1055000"/>
    <x v="2"/>
    <s v="Jones and Jones"/>
    <s v="Sale"/>
    <n v="3003"/>
    <n v="2"/>
    <n v="1"/>
    <n v="1"/>
    <n v="0"/>
    <n v="2009"/>
    <s v="2/212 Roden St"/>
    <s v="West Melbourne"/>
    <x v="13"/>
    <x v="1"/>
    <x v="9"/>
    <x v="0"/>
  </r>
  <r>
    <x v="253"/>
    <n v="1380000"/>
    <x v="0"/>
    <s v="Jones and Jones"/>
    <s v="Sale"/>
    <n v="3013"/>
    <n v="3"/>
    <n v="2"/>
    <n v="2"/>
    <n v="235"/>
    <n v="1910"/>
    <s v="23 Castlemaine St"/>
    <s v="Yarraville"/>
    <x v="4"/>
    <x v="0"/>
    <x v="9"/>
    <x v="0"/>
  </r>
  <r>
    <x v="253"/>
    <n v="1408000"/>
    <x v="0"/>
    <s v="Jones and Jones"/>
    <s v="Sale"/>
    <n v="3108"/>
    <n v="4"/>
    <n v="2"/>
    <n v="0"/>
    <n v="725"/>
    <m/>
    <s v="20 Finlayson St"/>
    <s v="Doncaster"/>
    <x v="16"/>
    <x v="3"/>
    <x v="9"/>
    <x v="0"/>
  </r>
  <r>
    <x v="253"/>
    <n v="900000"/>
    <x v="0"/>
    <s v="Sanders"/>
    <s v="Auction"/>
    <n v="3015"/>
    <n v="3"/>
    <n v="2"/>
    <n v="2"/>
    <n v="194"/>
    <n v="2010"/>
    <s v="14 Chalmers La"/>
    <s v="Newport"/>
    <x v="11"/>
    <x v="0"/>
    <x v="9"/>
    <x v="0"/>
  </r>
  <r>
    <x v="253"/>
    <n v="1450000"/>
    <x v="0"/>
    <s v="Metro Ladder"/>
    <s v="Sale"/>
    <n v="3204"/>
    <n v="4"/>
    <n v="1"/>
    <n v="1"/>
    <n v="567"/>
    <m/>
    <s v="11 Somers St"/>
    <s v="Bentleigh"/>
    <x v="9"/>
    <x v="2"/>
    <x v="9"/>
    <x v="0"/>
  </r>
  <r>
    <x v="253"/>
    <n v="350000"/>
    <x v="1"/>
    <s v="Property Barons"/>
    <s v="Auction"/>
    <n v="3122"/>
    <n v="1"/>
    <n v="1"/>
    <n v="1"/>
    <n v="0"/>
    <n v="1960"/>
    <s v="5/67 Auburn Rd"/>
    <s v="Hawthorn"/>
    <x v="14"/>
    <x v="2"/>
    <x v="9"/>
    <x v="0"/>
  </r>
  <r>
    <x v="253"/>
    <n v="1828500"/>
    <x v="0"/>
    <s v="Jones and Jones"/>
    <s v="Sale"/>
    <n v="3122"/>
    <n v="2"/>
    <n v="1"/>
    <n v="0"/>
    <n v="243"/>
    <n v="1885"/>
    <s v="4 Falmouth St"/>
    <s v="Hawthorn"/>
    <x v="14"/>
    <x v="2"/>
    <x v="9"/>
    <x v="0"/>
  </r>
  <r>
    <x v="253"/>
    <n v="2090000"/>
    <x v="0"/>
    <s v="Property Barons"/>
    <s v="Sale"/>
    <n v="3124"/>
    <n v="4"/>
    <n v="2"/>
    <n v="2"/>
    <n v="650"/>
    <m/>
    <s v="12 Brinsley Rd"/>
    <s v="Camberwell"/>
    <x v="14"/>
    <x v="2"/>
    <x v="9"/>
    <x v="0"/>
  </r>
  <r>
    <x v="253"/>
    <n v="2286000"/>
    <x v="0"/>
    <s v="Jones and Jones"/>
    <s v="Sale"/>
    <n v="3101"/>
    <n v="4"/>
    <n v="3"/>
    <n v="2"/>
    <n v="712"/>
    <n v="1975"/>
    <s v="33 Argyle Rd"/>
    <s v="Kew"/>
    <x v="14"/>
    <x v="2"/>
    <x v="9"/>
    <x v="0"/>
  </r>
  <r>
    <x v="253"/>
    <n v="2600000"/>
    <x v="0"/>
    <s v="Cunninghams"/>
    <s v="Auction"/>
    <n v="3124"/>
    <n v="5"/>
    <n v="4"/>
    <n v="1"/>
    <n v="708"/>
    <n v="1940"/>
    <s v="49 Christowel St"/>
    <s v="Camberwell"/>
    <x v="14"/>
    <x v="2"/>
    <x v="9"/>
    <x v="0"/>
  </r>
  <r>
    <x v="253"/>
    <n v="700000"/>
    <x v="1"/>
    <s v="Metro Ladder"/>
    <s v="Auction"/>
    <n v="3187"/>
    <n v="2"/>
    <n v="1"/>
    <n v="1"/>
    <n v="0"/>
    <m/>
    <s v="5/29 Pine St"/>
    <s v="Brighton East"/>
    <x v="15"/>
    <x v="2"/>
    <x v="9"/>
    <x v="0"/>
  </r>
  <r>
    <x v="253"/>
    <n v="1480000"/>
    <x v="0"/>
    <s v="Metro Ladder"/>
    <s v="Sale"/>
    <n v="3187"/>
    <n v="3"/>
    <n v="2"/>
    <n v="2"/>
    <n v="697"/>
    <n v="1925"/>
    <s v="4 Vincent St"/>
    <s v="Brighton East"/>
    <x v="15"/>
    <x v="2"/>
    <x v="9"/>
    <x v="0"/>
  </r>
  <r>
    <x v="253"/>
    <n v="710000"/>
    <x v="0"/>
    <s v="Best Bricks"/>
    <s v="Sale"/>
    <n v="3081"/>
    <n v="3"/>
    <n v="2"/>
    <n v="4"/>
    <n v="1"/>
    <m/>
    <s v="190 Southern Rd"/>
    <s v="Heidelberg West"/>
    <x v="17"/>
    <x v="3"/>
    <x v="9"/>
    <x v="0"/>
  </r>
  <r>
    <x v="253"/>
    <n v="1051000"/>
    <x v="0"/>
    <s v="Cunninghams"/>
    <s v="Auction"/>
    <n v="3084"/>
    <n v="4"/>
    <n v="2"/>
    <n v="2"/>
    <n v="651"/>
    <m/>
    <s v="11 Thomson Dr"/>
    <s v="Rosanna"/>
    <x v="17"/>
    <x v="3"/>
    <x v="9"/>
    <x v="0"/>
  </r>
  <r>
    <x v="254"/>
    <n v="1390000"/>
    <x v="0"/>
    <s v="Flanders &amp; Fish"/>
    <s v="Sale"/>
    <n v="3125"/>
    <n v="3"/>
    <n v="1"/>
    <n v="2"/>
    <n v="697"/>
    <m/>
    <s v="4 Bennett St"/>
    <s v="Burwood"/>
    <x v="2"/>
    <x v="2"/>
    <x v="9"/>
    <x v="0"/>
  </r>
  <r>
    <x v="254"/>
    <n v="523000"/>
    <x v="1"/>
    <s v="Melbourne Homes"/>
    <s v="Sale"/>
    <n v="3145"/>
    <n v="2"/>
    <n v="1"/>
    <n v="1"/>
    <n v="0"/>
    <n v="1960"/>
    <s v="3/5 Peak St"/>
    <s v="Malvern East"/>
    <x v="12"/>
    <x v="2"/>
    <x v="9"/>
    <x v="0"/>
  </r>
  <r>
    <x v="254"/>
    <n v="380000"/>
    <x v="1"/>
    <s v="Maxwells"/>
    <s v="Auction"/>
    <n v="3205"/>
    <n v="1"/>
    <n v="1"/>
    <n v="1"/>
    <n v="0"/>
    <n v="1960"/>
    <s v="6b Napier St"/>
    <s v="South Melbourne"/>
    <x v="5"/>
    <x v="2"/>
    <x v="9"/>
    <x v="0"/>
  </r>
  <r>
    <x v="254"/>
    <n v="5046000"/>
    <x v="0"/>
    <s v="Jones and Jones"/>
    <s v="Sale"/>
    <n v="3182"/>
    <n v="5"/>
    <n v="3"/>
    <n v="3"/>
    <n v="1294"/>
    <n v="1884"/>
    <s v="18 Crimea St"/>
    <s v="St Kilda"/>
    <x v="5"/>
    <x v="2"/>
    <x v="9"/>
    <x v="0"/>
  </r>
  <r>
    <x v="254"/>
    <n v="447500"/>
    <x v="0"/>
    <s v="Cunninghams"/>
    <s v="Sale"/>
    <n v="3046"/>
    <n v="3"/>
    <n v="1"/>
    <n v="1"/>
    <n v="320"/>
    <n v="2000"/>
    <s v="149 Augustine Tce"/>
    <s v="Glenroy"/>
    <x v="3"/>
    <x v="1"/>
    <x v="9"/>
    <x v="0"/>
  </r>
  <r>
    <x v="254"/>
    <n v="476000"/>
    <x v="1"/>
    <s v="Flanders &amp; Fish"/>
    <s v="Sale"/>
    <n v="3031"/>
    <n v="2"/>
    <n v="1"/>
    <n v="1"/>
    <n v="0"/>
    <m/>
    <s v="3/121 Wellington St"/>
    <s v="Flemington"/>
    <x v="8"/>
    <x v="1"/>
    <x v="9"/>
    <x v="0"/>
  </r>
  <r>
    <x v="254"/>
    <n v="485000"/>
    <x v="1"/>
    <s v="Metro Ladder"/>
    <s v="Auction"/>
    <n v="3040"/>
    <n v="2"/>
    <n v="1"/>
    <n v="1"/>
    <n v="0"/>
    <n v="2010"/>
    <s v="13/947 Mt Alexander Rd"/>
    <s v="Essendon"/>
    <x v="8"/>
    <x v="0"/>
    <x v="9"/>
    <x v="0"/>
  </r>
  <r>
    <x v="254"/>
    <n v="1010000"/>
    <x v="0"/>
    <s v="Metro Ladder"/>
    <s v="Sale"/>
    <n v="3032"/>
    <n v="2"/>
    <n v="1"/>
    <n v="1"/>
    <n v="325"/>
    <m/>
    <s v="126 The Parade"/>
    <s v="Ascot Vale"/>
    <x v="8"/>
    <x v="0"/>
    <x v="9"/>
    <x v="0"/>
  </r>
  <r>
    <x v="254"/>
    <n v="1195000"/>
    <x v="0"/>
    <s v="Cunninghams"/>
    <s v="Sale"/>
    <n v="3040"/>
    <n v="3"/>
    <n v="2"/>
    <n v="2"/>
    <n v="496"/>
    <m/>
    <s v="14 Knight St"/>
    <s v="Aberfeldie"/>
    <x v="8"/>
    <x v="0"/>
    <x v="9"/>
    <x v="0"/>
  </r>
  <r>
    <x v="254"/>
    <n v="1562000"/>
    <x v="0"/>
    <s v="Cunninghams"/>
    <s v="Auction"/>
    <n v="3032"/>
    <n v="4"/>
    <n v="2"/>
    <n v="1"/>
    <n v="621"/>
    <n v="1900"/>
    <s v="110 Baroda St"/>
    <s v="Travancore"/>
    <x v="8"/>
    <x v="0"/>
    <x v="9"/>
    <x v="0"/>
  </r>
  <r>
    <x v="254"/>
    <n v="1235000"/>
    <x v="0"/>
    <s v="Jones and Jones"/>
    <s v="Sale"/>
    <n v="3167"/>
    <n v="3"/>
    <n v="1"/>
    <n v="4"/>
    <n v="743"/>
    <m/>
    <s v="24 Guest Rd"/>
    <s v="Oakleigh South"/>
    <x v="6"/>
    <x v="4"/>
    <x v="9"/>
    <x v="0"/>
  </r>
  <r>
    <x v="254"/>
    <n v="1250000"/>
    <x v="0"/>
    <s v="Flanders &amp; Fish"/>
    <s v="Auction"/>
    <n v="3125"/>
    <n v="3"/>
    <n v="1"/>
    <n v="1"/>
    <n v="662"/>
    <m/>
    <s v="1 Webb St"/>
    <s v="Burwood"/>
    <x v="6"/>
    <x v="2"/>
    <x v="9"/>
    <x v="0"/>
  </r>
  <r>
    <x v="254"/>
    <n v="320000"/>
    <x v="1"/>
    <s v="Property Barons"/>
    <s v="Sale"/>
    <n v="3051"/>
    <n v="1"/>
    <n v="1"/>
    <n v="1"/>
    <n v="0"/>
    <n v="1975"/>
    <s v="103/171 Flemington Rd"/>
    <s v="North Melbourne"/>
    <x v="13"/>
    <x v="1"/>
    <x v="9"/>
    <x v="0"/>
  </r>
  <r>
    <x v="254"/>
    <n v="1135000"/>
    <x v="0"/>
    <s v="Flanders &amp; Fish"/>
    <s v="Sale"/>
    <n v="3031"/>
    <n v="3"/>
    <n v="1"/>
    <n v="0"/>
    <n v="0"/>
    <m/>
    <s v="12 Hardiman St"/>
    <s v="Kensington"/>
    <x v="13"/>
    <x v="1"/>
    <x v="9"/>
    <x v="0"/>
  </r>
  <r>
    <x v="254"/>
    <n v="1455000"/>
    <x v="0"/>
    <s v="Jones and Jones"/>
    <s v="Sale"/>
    <n v="3031"/>
    <n v="3"/>
    <n v="1"/>
    <n v="0"/>
    <n v="275"/>
    <n v="1900"/>
    <s v="39 Henry St"/>
    <s v="Kensington"/>
    <x v="13"/>
    <x v="1"/>
    <x v="9"/>
    <x v="0"/>
  </r>
  <r>
    <x v="254"/>
    <n v="1805000"/>
    <x v="0"/>
    <s v="Melbourne Homes"/>
    <s v="Sale"/>
    <n v="3052"/>
    <n v="2"/>
    <n v="1"/>
    <n v="1"/>
    <n v="187"/>
    <n v="1890"/>
    <s v="92 Fitzgibbon St"/>
    <s v="Parkville"/>
    <x v="13"/>
    <x v="1"/>
    <x v="9"/>
    <x v="0"/>
  </r>
  <r>
    <x v="254"/>
    <n v="711000"/>
    <x v="0"/>
    <s v="Maxwells"/>
    <s v="Sale"/>
    <n v="3012"/>
    <n v="2"/>
    <n v="1"/>
    <n v="0"/>
    <n v="163"/>
    <n v="1920"/>
    <s v="19 Norfolk St"/>
    <s v="Maidstone"/>
    <x v="4"/>
    <x v="0"/>
    <x v="9"/>
    <x v="0"/>
  </r>
  <r>
    <x v="254"/>
    <n v="780000"/>
    <x v="0"/>
    <s v="Jones and Jones"/>
    <s v="Sale"/>
    <n v="3013"/>
    <n v="3"/>
    <n v="2"/>
    <n v="2"/>
    <n v="213"/>
    <n v="2004"/>
    <s v="1/194 Hyde St"/>
    <s v="Yarraville"/>
    <x v="4"/>
    <x v="0"/>
    <x v="9"/>
    <x v="0"/>
  </r>
  <r>
    <x v="254"/>
    <n v="820000"/>
    <x v="0"/>
    <s v="Metro Ladder"/>
    <s v="Sale"/>
    <n v="3012"/>
    <n v="3"/>
    <n v="1"/>
    <n v="3"/>
    <n v="440"/>
    <n v="1950"/>
    <s v="11 Elphinstone St"/>
    <s v="West Footscray"/>
    <x v="4"/>
    <x v="0"/>
    <x v="9"/>
    <x v="0"/>
  </r>
  <r>
    <x v="254"/>
    <n v="907000"/>
    <x v="0"/>
    <s v="Sanders"/>
    <s v="Sale"/>
    <n v="3032"/>
    <n v="3"/>
    <n v="1"/>
    <n v="2"/>
    <n v="678"/>
    <n v="1950"/>
    <s v="66 Raleigh Rd"/>
    <s v="Maribyrnong"/>
    <x v="4"/>
    <x v="0"/>
    <x v="9"/>
    <x v="0"/>
  </r>
  <r>
    <x v="254"/>
    <n v="1040000"/>
    <x v="2"/>
    <s v="Metro Ladder"/>
    <s v="Sale"/>
    <n v="3013"/>
    <n v="3"/>
    <n v="2"/>
    <n v="0"/>
    <n v="352"/>
    <n v="2016"/>
    <s v="113 Anderson St"/>
    <s v="Yarraville"/>
    <x v="4"/>
    <x v="0"/>
    <x v="9"/>
    <x v="0"/>
  </r>
  <r>
    <x v="254"/>
    <n v="1414000"/>
    <x v="0"/>
    <s v="Maxwells"/>
    <s v="Sale"/>
    <n v="3013"/>
    <n v="3"/>
    <n v="2"/>
    <n v="2"/>
    <n v="230"/>
    <n v="1900"/>
    <s v="27 Regent St"/>
    <s v="Yarraville"/>
    <x v="4"/>
    <x v="0"/>
    <x v="9"/>
    <x v="0"/>
  </r>
  <r>
    <x v="254"/>
    <n v="385000"/>
    <x v="1"/>
    <s v="Best Bricks"/>
    <s v="Auction"/>
    <n v="3070"/>
    <n v="1"/>
    <n v="1"/>
    <n v="0"/>
    <n v="0"/>
    <n v="1970"/>
    <s v="2/62 Cunningham St"/>
    <s v="Northcote"/>
    <x v="10"/>
    <x v="1"/>
    <x v="9"/>
    <x v="0"/>
  </r>
  <r>
    <x v="254"/>
    <n v="890000"/>
    <x v="0"/>
    <s v="Jones and Jones"/>
    <s v="Sale"/>
    <n v="3101"/>
    <n v="2"/>
    <n v="1"/>
    <n v="1"/>
    <n v="0"/>
    <n v="1970"/>
    <s v="3/8 Mountain Gr"/>
    <s v="Kew"/>
    <x v="14"/>
    <x v="2"/>
    <x v="9"/>
    <x v="0"/>
  </r>
  <r>
    <x v="254"/>
    <n v="1222000"/>
    <x v="0"/>
    <s v="Cunninghams"/>
    <s v="Sale"/>
    <n v="3146"/>
    <n v="3"/>
    <n v="1"/>
    <n v="1"/>
    <n v="215"/>
    <m/>
    <s v="1/46 Iris Rd"/>
    <s v="Glen Iris"/>
    <x v="14"/>
    <x v="2"/>
    <x v="9"/>
    <x v="0"/>
  </r>
  <r>
    <x v="254"/>
    <n v="2375000"/>
    <x v="0"/>
    <s v="Jones and Jones"/>
    <s v="Auction"/>
    <n v="3122"/>
    <n v="3"/>
    <n v="2"/>
    <n v="2"/>
    <n v="472"/>
    <m/>
    <s v="35 College St"/>
    <s v="Hawthorn"/>
    <x v="14"/>
    <x v="2"/>
    <x v="9"/>
    <x v="0"/>
  </r>
  <r>
    <x v="254"/>
    <n v="2670000"/>
    <x v="0"/>
    <s v="Jones and Jones"/>
    <s v="Sale"/>
    <n v="3122"/>
    <n v="4"/>
    <n v="2"/>
    <n v="1"/>
    <n v="336"/>
    <n v="1905"/>
    <s v="4 Bowen St"/>
    <s v="Hawthorn"/>
    <x v="14"/>
    <x v="2"/>
    <x v="9"/>
    <x v="0"/>
  </r>
  <r>
    <x v="254"/>
    <n v="1813000"/>
    <x v="0"/>
    <s v="Jones and Jones"/>
    <s v="Sale"/>
    <n v="3187"/>
    <n v="2"/>
    <n v="1"/>
    <n v="2"/>
    <n v="660"/>
    <n v="1930"/>
    <s v="11 Summerhill Rd"/>
    <s v="Brighton East"/>
    <x v="15"/>
    <x v="2"/>
    <x v="9"/>
    <x v="0"/>
  </r>
  <r>
    <x v="255"/>
    <n v="1231010"/>
    <x v="0"/>
    <s v="Jones and Jones"/>
    <s v="Auction"/>
    <n v="3121"/>
    <n v="2"/>
    <n v="1"/>
    <n v="2"/>
    <n v="225"/>
    <n v="1910"/>
    <s v="12 Loyola Gr"/>
    <s v="Burnley"/>
    <x v="1"/>
    <x v="1"/>
    <x v="9"/>
    <x v="0"/>
  </r>
  <r>
    <x v="255"/>
    <n v="1460000"/>
    <x v="0"/>
    <s v="Cunninghams"/>
    <s v="Auction"/>
    <n v="3065"/>
    <n v="2"/>
    <n v="1"/>
    <n v="0"/>
    <n v="0"/>
    <n v="1890"/>
    <s v="291 George St"/>
    <s v="Fitzroy"/>
    <x v="1"/>
    <x v="1"/>
    <x v="9"/>
    <x v="0"/>
  </r>
  <r>
    <x v="255"/>
    <n v="320000"/>
    <x v="1"/>
    <s v="Melbourne Homes"/>
    <s v="Auction"/>
    <n v="3205"/>
    <n v="1"/>
    <n v="1"/>
    <n v="0"/>
    <n v="0"/>
    <m/>
    <s v="1107/50 Albert Rd"/>
    <s v="South Melbourne"/>
    <x v="5"/>
    <x v="2"/>
    <x v="9"/>
    <x v="0"/>
  </r>
  <r>
    <x v="255"/>
    <n v="456000"/>
    <x v="1"/>
    <s v="Jones and Jones"/>
    <s v="Auction"/>
    <n v="3207"/>
    <n v="1"/>
    <n v="1"/>
    <n v="1"/>
    <n v="0"/>
    <n v="2007"/>
    <s v="503/99 Nott St"/>
    <s v="Port Melbourne"/>
    <x v="5"/>
    <x v="2"/>
    <x v="9"/>
    <x v="0"/>
  </r>
  <r>
    <x v="255"/>
    <n v="351000"/>
    <x v="1"/>
    <s v="Cunninghams"/>
    <s v="Auction"/>
    <n v="3055"/>
    <n v="1"/>
    <n v="1"/>
    <n v="1"/>
    <n v="0"/>
    <m/>
    <s v="1/312 Hope St"/>
    <s v="Brunswick West"/>
    <x v="3"/>
    <x v="1"/>
    <x v="9"/>
    <x v="0"/>
  </r>
  <r>
    <x v="255"/>
    <n v="570000"/>
    <x v="1"/>
    <s v="Jones and Jones"/>
    <s v="Auction"/>
    <n v="3057"/>
    <n v="2"/>
    <n v="2"/>
    <n v="1"/>
    <n v="0"/>
    <m/>
    <s v="8/389 Lygon St"/>
    <s v="Brunswick East"/>
    <x v="3"/>
    <x v="1"/>
    <x v="9"/>
    <x v="0"/>
  </r>
  <r>
    <x v="255"/>
    <n v="600000"/>
    <x v="1"/>
    <s v="Cunninghams"/>
    <s v="Sale"/>
    <n v="3056"/>
    <n v="2"/>
    <n v="1"/>
    <n v="1"/>
    <n v="0"/>
    <n v="2011"/>
    <s v="6/153 Barkly St"/>
    <s v="Brunswick"/>
    <x v="3"/>
    <x v="1"/>
    <x v="9"/>
    <x v="0"/>
  </r>
  <r>
    <x v="255"/>
    <n v="856000"/>
    <x v="0"/>
    <s v="Cunninghams"/>
    <s v="Sale"/>
    <n v="3057"/>
    <n v="4"/>
    <n v="2"/>
    <n v="2"/>
    <n v="136"/>
    <n v="1997"/>
    <s v="1 Nunan St"/>
    <s v="Brunswick East"/>
    <x v="3"/>
    <x v="1"/>
    <x v="9"/>
    <x v="0"/>
  </r>
  <r>
    <x v="255"/>
    <n v="710000"/>
    <x v="0"/>
    <s v="Cunninghams"/>
    <s v="Sale"/>
    <n v="3042"/>
    <n v="3"/>
    <n v="2"/>
    <n v="1"/>
    <n v="317"/>
    <n v="1950"/>
    <s v="45 Vaynor St"/>
    <s v="Niddrie"/>
    <x v="8"/>
    <x v="0"/>
    <x v="9"/>
    <x v="0"/>
  </r>
  <r>
    <x v="255"/>
    <n v="760000"/>
    <x v="0"/>
    <s v="Melbourne Homes"/>
    <s v="Auction"/>
    <n v="3040"/>
    <n v="3"/>
    <n v="1"/>
    <n v="1"/>
    <n v="321"/>
    <n v="1940"/>
    <s v="26a Fawkner St"/>
    <s v="Aberfeldie"/>
    <x v="8"/>
    <x v="0"/>
    <x v="9"/>
    <x v="0"/>
  </r>
  <r>
    <x v="255"/>
    <n v="950000"/>
    <x v="0"/>
    <s v="Flanders &amp; Fish"/>
    <s v="Sale"/>
    <n v="3034"/>
    <n v="4"/>
    <n v="3"/>
    <n v="3"/>
    <n v="761"/>
    <n v="1970"/>
    <s v="3 Clive Ct"/>
    <s v="Avondale Heights"/>
    <x v="8"/>
    <x v="0"/>
    <x v="9"/>
    <x v="0"/>
  </r>
  <r>
    <x v="255"/>
    <n v="1020000"/>
    <x v="0"/>
    <s v="Property Barons"/>
    <s v="Auction"/>
    <n v="3042"/>
    <n v="3"/>
    <n v="1"/>
    <n v="2"/>
    <n v="650"/>
    <m/>
    <s v="4 Coghlan St"/>
    <s v="Niddrie"/>
    <x v="8"/>
    <x v="0"/>
    <x v="9"/>
    <x v="0"/>
  </r>
  <r>
    <x v="255"/>
    <n v="1745000"/>
    <x v="0"/>
    <s v="Jones and Jones"/>
    <s v="Sale"/>
    <n v="3166"/>
    <n v="4"/>
    <n v="2"/>
    <n v="1"/>
    <n v="547"/>
    <n v="1925"/>
    <s v="8 Bowmore St"/>
    <s v="Hughesdale"/>
    <x v="6"/>
    <x v="2"/>
    <x v="9"/>
    <x v="0"/>
  </r>
  <r>
    <x v="255"/>
    <n v="545000"/>
    <x v="1"/>
    <s v="Sanders"/>
    <s v="Auction"/>
    <n v="3000"/>
    <n v="2"/>
    <n v="1"/>
    <n v="1"/>
    <n v="0"/>
    <n v="2002"/>
    <s v="2111/620 Collins St"/>
    <s v="Melbourne"/>
    <x v="13"/>
    <x v="1"/>
    <x v="9"/>
    <x v="0"/>
  </r>
  <r>
    <x v="255"/>
    <n v="598000"/>
    <x v="1"/>
    <s v="Flanders &amp; Fish"/>
    <s v="Sale"/>
    <n v="3051"/>
    <n v="2"/>
    <n v="1"/>
    <n v="1"/>
    <n v="0"/>
    <n v="2005"/>
    <s v="203/150 Peel St"/>
    <s v="North Melbourne"/>
    <x v="13"/>
    <x v="1"/>
    <x v="9"/>
    <x v="0"/>
  </r>
  <r>
    <x v="255"/>
    <n v="1182500"/>
    <x v="0"/>
    <s v="Property Barons"/>
    <s v="Sale"/>
    <n v="3107"/>
    <n v="4"/>
    <n v="2"/>
    <n v="2"/>
    <n v="650"/>
    <n v="1975"/>
    <s v="78 Olympus Dr"/>
    <s v="Templestowe Lower"/>
    <x v="16"/>
    <x v="3"/>
    <x v="9"/>
    <x v="0"/>
  </r>
  <r>
    <x v="255"/>
    <n v="830000"/>
    <x v="2"/>
    <s v="Sanders"/>
    <s v="Auction"/>
    <n v="3016"/>
    <n v="2"/>
    <n v="1"/>
    <n v="1"/>
    <n v="84"/>
    <n v="1980"/>
    <s v="13/8 The Strand"/>
    <s v="Williamstown"/>
    <x v="11"/>
    <x v="0"/>
    <x v="9"/>
    <x v="0"/>
  </r>
  <r>
    <x v="255"/>
    <n v="1352000"/>
    <x v="0"/>
    <s v="Jones and Jones"/>
    <s v="Sale"/>
    <n v="3165"/>
    <n v="3"/>
    <n v="1"/>
    <n v="2"/>
    <n v="686"/>
    <n v="1950"/>
    <s v="1 Jassa St"/>
    <s v="Bentleigh East"/>
    <x v="9"/>
    <x v="2"/>
    <x v="9"/>
    <x v="0"/>
  </r>
  <r>
    <x v="255"/>
    <n v="880000"/>
    <x v="0"/>
    <s v="Flanders &amp; Fish"/>
    <s v="Sale"/>
    <n v="3020"/>
    <n v="3"/>
    <n v="1"/>
    <n v="3"/>
    <n v="463"/>
    <n v="1925"/>
    <s v="8 Station Pl"/>
    <s v="Sunshine"/>
    <x v="0"/>
    <x v="0"/>
    <x v="9"/>
    <x v="0"/>
  </r>
  <r>
    <x v="255"/>
    <n v="950000"/>
    <x v="0"/>
    <s v="Maxwells"/>
    <s v="Auction"/>
    <n v="3020"/>
    <n v="3"/>
    <n v="1"/>
    <n v="4"/>
    <n v="704"/>
    <m/>
    <s v="34 Matthews St"/>
    <s v="Sunshine"/>
    <x v="0"/>
    <x v="0"/>
    <x v="9"/>
    <x v="0"/>
  </r>
  <r>
    <x v="255"/>
    <n v="365000"/>
    <x v="1"/>
    <s v="Jones and Jones"/>
    <s v="Auction"/>
    <n v="3123"/>
    <n v="1"/>
    <n v="1"/>
    <n v="0"/>
    <n v="2274"/>
    <m/>
    <s v="13/84 Campbell Rd"/>
    <s v="Hawthorn East"/>
    <x v="14"/>
    <x v="2"/>
    <x v="9"/>
    <x v="0"/>
  </r>
  <r>
    <x v="255"/>
    <n v="710000"/>
    <x v="1"/>
    <s v="Jones and Jones"/>
    <s v="Auction"/>
    <n v="3146"/>
    <n v="2"/>
    <n v="1"/>
    <n v="2"/>
    <n v="123"/>
    <m/>
    <s v="1/146 Glen Iris Rd"/>
    <s v="Glen Iris"/>
    <x v="14"/>
    <x v="2"/>
    <x v="9"/>
    <x v="0"/>
  </r>
  <r>
    <x v="255"/>
    <n v="831000"/>
    <x v="1"/>
    <s v="Property Barons"/>
    <s v="Sale"/>
    <n v="3127"/>
    <n v="2"/>
    <n v="1"/>
    <n v="1"/>
    <n v="982"/>
    <m/>
    <s v="3/290 Mont Albert Rd"/>
    <s v="Surrey Hills"/>
    <x v="14"/>
    <x v="2"/>
    <x v="9"/>
    <x v="0"/>
  </r>
  <r>
    <x v="255"/>
    <n v="1410000"/>
    <x v="0"/>
    <s v="Jones and Jones"/>
    <s v="Sale"/>
    <n v="3101"/>
    <n v="3"/>
    <n v="1"/>
    <n v="2"/>
    <n v="304"/>
    <n v="1885"/>
    <s v="17 Gladstone St"/>
    <s v="Kew"/>
    <x v="14"/>
    <x v="2"/>
    <x v="9"/>
    <x v="0"/>
  </r>
  <r>
    <x v="255"/>
    <n v="1480000"/>
    <x v="0"/>
    <s v="Jones and Jones"/>
    <s v="Auction"/>
    <n v="3104"/>
    <n v="3"/>
    <n v="1"/>
    <n v="4"/>
    <n v="605"/>
    <n v="1950"/>
    <s v="42 Maud St"/>
    <s v="Balwyn North"/>
    <x v="14"/>
    <x v="2"/>
    <x v="9"/>
    <x v="0"/>
  </r>
  <r>
    <x v="255"/>
    <n v="2850000"/>
    <x v="0"/>
    <s v="Jones and Jones"/>
    <s v="Sale"/>
    <n v="3146"/>
    <n v="4"/>
    <n v="3"/>
    <n v="2"/>
    <n v="1184"/>
    <n v="1935"/>
    <s v="34 Yeovil Rd"/>
    <s v="Glen Iris"/>
    <x v="14"/>
    <x v="2"/>
    <x v="9"/>
    <x v="0"/>
  </r>
  <r>
    <x v="255"/>
    <n v="1005000"/>
    <x v="1"/>
    <s v="Metro Ladder"/>
    <s v="Auction"/>
    <n v="3186"/>
    <n v="3"/>
    <n v="1"/>
    <n v="1"/>
    <n v="0"/>
    <m/>
    <s v="5/18 William St"/>
    <s v="Brighton"/>
    <x v="15"/>
    <x v="2"/>
    <x v="9"/>
    <x v="0"/>
  </r>
  <r>
    <x v="255"/>
    <n v="1403000"/>
    <x v="0"/>
    <s v="Maxwells"/>
    <s v="Sale"/>
    <n v="3188"/>
    <n v="3"/>
    <n v="1"/>
    <n v="2"/>
    <n v="495"/>
    <m/>
    <s v="73 Linacre Rd"/>
    <s v="Hampton"/>
    <x v="15"/>
    <x v="2"/>
    <x v="9"/>
    <x v="0"/>
  </r>
  <r>
    <x v="255"/>
    <n v="1460000"/>
    <x v="0"/>
    <s v="Jones and Jones"/>
    <s v="Auction"/>
    <n v="3188"/>
    <n v="4"/>
    <n v="2"/>
    <n v="2"/>
    <n v="487"/>
    <m/>
    <s v="50 Earlsfield Rd"/>
    <s v="Hampton"/>
    <x v="15"/>
    <x v="2"/>
    <x v="9"/>
    <x v="0"/>
  </r>
  <r>
    <x v="255"/>
    <n v="3695000"/>
    <x v="0"/>
    <s v="Cunninghams"/>
    <s v="Sale"/>
    <n v="3186"/>
    <n v="4"/>
    <n v="3"/>
    <n v="2"/>
    <n v="836"/>
    <n v="1960"/>
    <s v="17 McCallum St"/>
    <s v="Brighton"/>
    <x v="15"/>
    <x v="2"/>
    <x v="9"/>
    <x v="0"/>
  </r>
  <r>
    <x v="255"/>
    <n v="3700000"/>
    <x v="0"/>
    <s v="Cunninghams"/>
    <s v="Sale"/>
    <n v="3186"/>
    <n v="4"/>
    <n v="3"/>
    <n v="2"/>
    <n v="742"/>
    <n v="1900"/>
    <s v="18 Victoria St"/>
    <s v="Brighton"/>
    <x v="15"/>
    <x v="2"/>
    <x v="9"/>
    <x v="0"/>
  </r>
  <r>
    <x v="255"/>
    <n v="610000"/>
    <x v="2"/>
    <s v="Property Barons"/>
    <s v="Auction"/>
    <n v="3079"/>
    <n v="2"/>
    <n v="1"/>
    <n v="1"/>
    <n v="277"/>
    <m/>
    <s v="2/64 Jellicoe St"/>
    <s v="Ivanhoe"/>
    <x v="17"/>
    <x v="3"/>
    <x v="9"/>
    <x v="0"/>
  </r>
  <r>
    <x v="256"/>
    <n v="1782800"/>
    <x v="0"/>
    <s v="Jones and Jones"/>
    <s v="Auction"/>
    <n v="3125"/>
    <n v="4"/>
    <n v="2"/>
    <n v="2"/>
    <n v="804"/>
    <m/>
    <s v="12 Havelock St"/>
    <s v="Burwood"/>
    <x v="2"/>
    <x v="2"/>
    <x v="9"/>
    <x v="0"/>
  </r>
  <r>
    <x v="256"/>
    <n v="595000"/>
    <x v="1"/>
    <s v="Metro Ladder"/>
    <s v="Sale"/>
    <n v="3205"/>
    <n v="2"/>
    <n v="1"/>
    <n v="1"/>
    <n v="0"/>
    <n v="2004"/>
    <s v="13/182 Albert Rd"/>
    <s v="South Melbourne"/>
    <x v="5"/>
    <x v="2"/>
    <x v="9"/>
    <x v="0"/>
  </r>
  <r>
    <x v="256"/>
    <n v="920000"/>
    <x v="2"/>
    <s v="Best Bricks"/>
    <s v="Auction"/>
    <n v="3184"/>
    <n v="3"/>
    <n v="2"/>
    <n v="2"/>
    <n v="758"/>
    <n v="2010"/>
    <s v="4/79 Mitford St"/>
    <s v="Elwood"/>
    <x v="5"/>
    <x v="2"/>
    <x v="9"/>
    <x v="0"/>
  </r>
  <r>
    <x v="256"/>
    <n v="460000"/>
    <x v="0"/>
    <s v="Sanders"/>
    <s v="Auction"/>
    <n v="3046"/>
    <n v="3"/>
    <n v="2"/>
    <n v="2"/>
    <n v="224"/>
    <n v="1950"/>
    <s v="24a Morell St"/>
    <s v="Glenroy"/>
    <x v="3"/>
    <x v="1"/>
    <x v="9"/>
    <x v="0"/>
  </r>
  <r>
    <x v="256"/>
    <n v="610000"/>
    <x v="2"/>
    <s v="Cunninghams"/>
    <s v="Auction"/>
    <n v="3058"/>
    <n v="2"/>
    <n v="2"/>
    <n v="1"/>
    <n v="114"/>
    <m/>
    <s v="3/262 Reynard St"/>
    <s v="Coburg"/>
    <x v="3"/>
    <x v="1"/>
    <x v="9"/>
    <x v="0"/>
  </r>
  <r>
    <x v="256"/>
    <n v="670000"/>
    <x v="0"/>
    <s v="Property Barons"/>
    <s v="Sale"/>
    <n v="3046"/>
    <n v="3"/>
    <n v="1"/>
    <n v="3"/>
    <n v="705"/>
    <n v="1950"/>
    <s v="72 Pecham St"/>
    <s v="Glenroy"/>
    <x v="3"/>
    <x v="1"/>
    <x v="9"/>
    <x v="0"/>
  </r>
  <r>
    <x v="256"/>
    <n v="915000"/>
    <x v="0"/>
    <s v="Flanders &amp; Fish"/>
    <s v="Sale"/>
    <n v="3044"/>
    <n v="2"/>
    <n v="1"/>
    <n v="3"/>
    <n v="629"/>
    <n v="1975"/>
    <s v="2 Hazel Gr"/>
    <s v="Pascoe Vale"/>
    <x v="3"/>
    <x v="1"/>
    <x v="9"/>
    <x v="0"/>
  </r>
  <r>
    <x v="256"/>
    <n v="1180000"/>
    <x v="1"/>
    <s v="Jones and Jones"/>
    <s v="Auction"/>
    <n v="3056"/>
    <n v="2"/>
    <n v="1"/>
    <n v="1"/>
    <n v="0"/>
    <n v="2010"/>
    <s v="302/34 Union St"/>
    <s v="Brunswick"/>
    <x v="3"/>
    <x v="1"/>
    <x v="9"/>
    <x v="0"/>
  </r>
  <r>
    <x v="256"/>
    <n v="1900000"/>
    <x v="0"/>
    <s v="Cunninghams"/>
    <s v="Auction"/>
    <n v="3039"/>
    <n v="5"/>
    <n v="3"/>
    <n v="2"/>
    <n v="646"/>
    <n v="1925"/>
    <s v="75 Scott St"/>
    <s v="Moonee Ponds"/>
    <x v="8"/>
    <x v="0"/>
    <x v="9"/>
    <x v="0"/>
  </r>
  <r>
    <x v="256"/>
    <n v="506000"/>
    <x v="1"/>
    <s v="Metro Ladder"/>
    <s v="Auction"/>
    <n v="3031"/>
    <n v="2"/>
    <n v="1"/>
    <n v="1"/>
    <n v="0"/>
    <m/>
    <s v="8/37 Kensington Rd"/>
    <s v="Kensington"/>
    <x v="13"/>
    <x v="1"/>
    <x v="9"/>
    <x v="0"/>
  </r>
  <r>
    <x v="256"/>
    <n v="1325000"/>
    <x v="0"/>
    <s v="Cunninghams"/>
    <s v="Sale"/>
    <n v="3051"/>
    <n v="3"/>
    <n v="2"/>
    <n v="1"/>
    <n v="97"/>
    <n v="2011"/>
    <s v="16 Scotia St"/>
    <s v="North Melbourne"/>
    <x v="13"/>
    <x v="1"/>
    <x v="9"/>
    <x v="0"/>
  </r>
  <r>
    <x v="256"/>
    <n v="975000"/>
    <x v="0"/>
    <s v="Flanders &amp; Fish"/>
    <s v="Auction"/>
    <n v="3032"/>
    <n v="3"/>
    <n v="1"/>
    <n v="2"/>
    <n v="597"/>
    <n v="1970"/>
    <s v="6 Londrew Ct"/>
    <s v="Maribyrnong"/>
    <x v="4"/>
    <x v="0"/>
    <x v="9"/>
    <x v="0"/>
  </r>
  <r>
    <x v="256"/>
    <n v="1350000"/>
    <x v="0"/>
    <s v="Jones and Jones"/>
    <s v="Auction"/>
    <n v="3011"/>
    <n v="3"/>
    <n v="3"/>
    <n v="2"/>
    <n v="227"/>
    <n v="2015"/>
    <s v="38 Lily St"/>
    <s v="Seddon"/>
    <x v="4"/>
    <x v="0"/>
    <x v="9"/>
    <x v="0"/>
  </r>
  <r>
    <x v="256"/>
    <n v="973500"/>
    <x v="2"/>
    <s v="Cunninghams"/>
    <s v="Sale"/>
    <n v="3108"/>
    <n v="4"/>
    <n v="2"/>
    <n v="2"/>
    <n v="234"/>
    <n v="2009"/>
    <s v="3/11 Frank St"/>
    <s v="Doncaster"/>
    <x v="16"/>
    <x v="3"/>
    <x v="9"/>
    <x v="0"/>
  </r>
  <r>
    <x v="256"/>
    <n v="530000"/>
    <x v="1"/>
    <s v="Cunninghams"/>
    <s v="Sale"/>
    <n v="3072"/>
    <n v="2"/>
    <n v="1"/>
    <n v="1"/>
    <n v="106"/>
    <n v="1970"/>
    <s v="4/55 Regent St"/>
    <s v="Preston"/>
    <x v="10"/>
    <x v="1"/>
    <x v="9"/>
    <x v="0"/>
  </r>
  <r>
    <x v="256"/>
    <n v="865000"/>
    <x v="2"/>
    <s v="Cunninghams"/>
    <s v="Sale"/>
    <n v="3070"/>
    <n v="3"/>
    <n v="1"/>
    <n v="2"/>
    <n v="184"/>
    <n v="2006"/>
    <s v="1/221 Westgarth St"/>
    <s v="Northcote"/>
    <x v="10"/>
    <x v="1"/>
    <x v="9"/>
    <x v="0"/>
  </r>
  <r>
    <x v="256"/>
    <n v="1717500"/>
    <x v="0"/>
    <s v="Melbourne Homes"/>
    <s v="Sale"/>
    <n v="3078"/>
    <n v="4"/>
    <n v="2"/>
    <n v="1"/>
    <n v="599"/>
    <n v="1925"/>
    <s v="44 Shiers St"/>
    <s v="Alphington"/>
    <x v="10"/>
    <x v="1"/>
    <x v="9"/>
    <x v="0"/>
  </r>
  <r>
    <x v="256"/>
    <n v="635000"/>
    <x v="1"/>
    <s v="Flanders &amp; Fish"/>
    <s v="Sale"/>
    <n v="3103"/>
    <n v="2"/>
    <n v="1"/>
    <n v="1"/>
    <n v="0"/>
    <n v="2014"/>
    <s v="101/201 Whitehorse Rd"/>
    <s v="Balwyn"/>
    <x v="14"/>
    <x v="2"/>
    <x v="9"/>
    <x v="0"/>
  </r>
  <r>
    <x v="256"/>
    <n v="1189000"/>
    <x v="1"/>
    <s v="Cunninghams"/>
    <s v="Sale"/>
    <n v="3122"/>
    <n v="3"/>
    <n v="1"/>
    <n v="1"/>
    <n v="181"/>
    <n v="1969"/>
    <s v="9/69 Wattle Rd"/>
    <s v="Hawthorn"/>
    <x v="14"/>
    <x v="2"/>
    <x v="9"/>
    <x v="0"/>
  </r>
  <r>
    <x v="256"/>
    <n v="1250000"/>
    <x v="2"/>
    <s v="Flanders &amp; Fish"/>
    <s v="Auction"/>
    <n v="3124"/>
    <n v="3"/>
    <n v="2"/>
    <n v="2"/>
    <n v="232"/>
    <m/>
    <s v="3/575 Burke Rd"/>
    <s v="Camberwell"/>
    <x v="14"/>
    <x v="2"/>
    <x v="9"/>
    <x v="0"/>
  </r>
  <r>
    <x v="256"/>
    <n v="1400000"/>
    <x v="0"/>
    <s v="Property Barons"/>
    <s v="Sale"/>
    <n v="3104"/>
    <n v="2"/>
    <n v="1"/>
    <n v="1"/>
    <n v="694"/>
    <m/>
    <s v="53 Sweyn St"/>
    <s v="Balwyn North"/>
    <x v="14"/>
    <x v="2"/>
    <x v="9"/>
    <x v="0"/>
  </r>
  <r>
    <x v="256"/>
    <n v="1950000"/>
    <x v="0"/>
    <s v="Flanders &amp; Fish"/>
    <s v="Auction"/>
    <n v="3101"/>
    <n v="4"/>
    <n v="2"/>
    <n v="2"/>
    <n v="400"/>
    <n v="2000"/>
    <s v="7 Clevedon Ct"/>
    <s v="Kew"/>
    <x v="14"/>
    <x v="2"/>
    <x v="9"/>
    <x v="0"/>
  </r>
  <r>
    <x v="256"/>
    <n v="2381000"/>
    <x v="0"/>
    <s v="Cunninghams"/>
    <s v="Sale"/>
    <n v="3123"/>
    <n v="4"/>
    <n v="2"/>
    <n v="2"/>
    <n v="457"/>
    <n v="1900"/>
    <s v="36 Invermay Gr"/>
    <s v="Hawthorn East"/>
    <x v="14"/>
    <x v="2"/>
    <x v="9"/>
    <x v="0"/>
  </r>
  <r>
    <x v="256"/>
    <n v="4350000"/>
    <x v="0"/>
    <s v="Cunninghams"/>
    <s v="Sale"/>
    <n v="3126"/>
    <n v="4"/>
    <n v="3"/>
    <n v="3"/>
    <n v="788"/>
    <m/>
    <s v="3 Monomeath Pl"/>
    <s v="Canterbury"/>
    <x v="14"/>
    <x v="2"/>
    <x v="9"/>
    <x v="0"/>
  </r>
  <r>
    <x v="256"/>
    <n v="671000"/>
    <x v="1"/>
    <s v="Jones and Jones"/>
    <s v="Sale"/>
    <n v="3186"/>
    <n v="1"/>
    <n v="1"/>
    <n v="1"/>
    <n v="70"/>
    <n v="1980"/>
    <s v="3/198 Church St"/>
    <s v="Brighton"/>
    <x v="15"/>
    <x v="2"/>
    <x v="9"/>
    <x v="0"/>
  </r>
  <r>
    <x v="256"/>
    <n v="1070000"/>
    <x v="0"/>
    <s v="Maxwells"/>
    <s v="Sale"/>
    <n v="3188"/>
    <n v="3"/>
    <n v="1"/>
    <n v="3"/>
    <n v="583"/>
    <n v="1970"/>
    <s v="4 Besant St"/>
    <s v="Hampton East"/>
    <x v="15"/>
    <x v="2"/>
    <x v="9"/>
    <x v="0"/>
  </r>
  <r>
    <x v="256"/>
    <n v="1600000"/>
    <x v="0"/>
    <s v="Cunninghams"/>
    <s v="Auction"/>
    <n v="3188"/>
    <n v="4"/>
    <n v="2"/>
    <n v="2"/>
    <n v="607"/>
    <n v="2011"/>
    <s v="3 Kendall St"/>
    <s v="Hampton"/>
    <x v="15"/>
    <x v="2"/>
    <x v="9"/>
    <x v="0"/>
  </r>
  <r>
    <x v="256"/>
    <n v="1682000"/>
    <x v="0"/>
    <s v="Jones and Jones"/>
    <s v="Sale"/>
    <n v="3188"/>
    <n v="3"/>
    <n v="1"/>
    <n v="1"/>
    <n v="767"/>
    <m/>
    <s v="70 Teddington Rd"/>
    <s v="Hampton"/>
    <x v="15"/>
    <x v="2"/>
    <x v="9"/>
    <x v="0"/>
  </r>
  <r>
    <x v="256"/>
    <n v="2504000"/>
    <x v="0"/>
    <s v="Cunninghams"/>
    <s v="Sale"/>
    <n v="3187"/>
    <n v="4"/>
    <n v="2"/>
    <n v="2"/>
    <n v="674"/>
    <n v="1950"/>
    <s v="14 Milroy St"/>
    <s v="Brighton East"/>
    <x v="15"/>
    <x v="2"/>
    <x v="9"/>
    <x v="0"/>
  </r>
  <r>
    <x v="256"/>
    <n v="460000"/>
    <x v="1"/>
    <s v="Property Barons"/>
    <s v="Auction"/>
    <n v="3079"/>
    <n v="1"/>
    <n v="1"/>
    <n v="0"/>
    <n v="75"/>
    <n v="1970"/>
    <s v="3/3 Merton St"/>
    <s v="Ivanhoe"/>
    <x v="17"/>
    <x v="3"/>
    <x v="9"/>
    <x v="0"/>
  </r>
  <r>
    <x v="256"/>
    <n v="2200000"/>
    <x v="0"/>
    <s v="Property Barons"/>
    <s v="Sale"/>
    <n v="3079"/>
    <n v="4"/>
    <n v="2"/>
    <n v="2"/>
    <n v="1004"/>
    <n v="1935"/>
    <s v="31 Keam St"/>
    <s v="Ivanhoe East"/>
    <x v="17"/>
    <x v="3"/>
    <x v="9"/>
    <x v="0"/>
  </r>
  <r>
    <x v="257"/>
    <n v="975000"/>
    <x v="2"/>
    <s v="Cunninghams"/>
    <s v="Auction"/>
    <n v="3128"/>
    <n v="4"/>
    <n v="2"/>
    <n v="2"/>
    <n v="299"/>
    <n v="2008"/>
    <s v="1/14 Barkly St"/>
    <s v="Box Hill"/>
    <x v="2"/>
    <x v="3"/>
    <x v="9"/>
    <x v="0"/>
  </r>
  <r>
    <x v="257"/>
    <n v="1800000"/>
    <x v="0"/>
    <s v="Sanders"/>
    <s v="Auction"/>
    <n v="3206"/>
    <n v="3"/>
    <n v="2"/>
    <n v="1"/>
    <n v="132"/>
    <n v="1996"/>
    <s v="1 Moubray St"/>
    <s v="Albert Park"/>
    <x v="5"/>
    <x v="2"/>
    <x v="9"/>
    <x v="0"/>
  </r>
  <r>
    <x v="257"/>
    <n v="522000"/>
    <x v="1"/>
    <s v="Flanders &amp; Fish"/>
    <s v="Sale"/>
    <n v="3046"/>
    <n v="2"/>
    <n v="1"/>
    <n v="1"/>
    <n v="161"/>
    <n v="2012"/>
    <s v="4/13 Sylvester St"/>
    <s v="Oak Park"/>
    <x v="3"/>
    <x v="1"/>
    <x v="9"/>
    <x v="0"/>
  </r>
  <r>
    <x v="257"/>
    <n v="600000"/>
    <x v="2"/>
    <s v="Metro Ladder"/>
    <s v="Auction"/>
    <n v="3044"/>
    <n v="3"/>
    <n v="2"/>
    <n v="1"/>
    <n v="122"/>
    <n v="1998"/>
    <s v="2/36 Alpine Gr"/>
    <s v="Pascoe Vale"/>
    <x v="3"/>
    <x v="1"/>
    <x v="9"/>
    <x v="0"/>
  </r>
  <r>
    <x v="257"/>
    <n v="835000"/>
    <x v="0"/>
    <s v="Metro Ladder"/>
    <s v="Sale"/>
    <n v="3058"/>
    <n v="3"/>
    <n v="1"/>
    <n v="1"/>
    <n v="459"/>
    <m/>
    <s v="38 Soudan St"/>
    <s v="Coburg"/>
    <x v="3"/>
    <x v="1"/>
    <x v="9"/>
    <x v="0"/>
  </r>
  <r>
    <x v="257"/>
    <n v="910000"/>
    <x v="0"/>
    <s v="Cunninghams"/>
    <s v="Sale"/>
    <n v="3041"/>
    <n v="3"/>
    <n v="1"/>
    <n v="2"/>
    <n v="692"/>
    <n v="1960"/>
    <s v="13 Woolart St"/>
    <s v="Strathmore"/>
    <x v="8"/>
    <x v="0"/>
    <x v="9"/>
    <x v="0"/>
  </r>
  <r>
    <x v="257"/>
    <n v="2390000"/>
    <x v="0"/>
    <s v="Property Barons"/>
    <s v="Sale"/>
    <n v="3040"/>
    <n v="3"/>
    <n v="1"/>
    <n v="1"/>
    <n v="669"/>
    <m/>
    <s v="141 Rose St"/>
    <s v="Essendon"/>
    <x v="8"/>
    <x v="0"/>
    <x v="9"/>
    <x v="0"/>
  </r>
  <r>
    <x v="257"/>
    <n v="1250000"/>
    <x v="0"/>
    <s v="Jones and Jones"/>
    <s v="Sale"/>
    <n v="3147"/>
    <n v="3"/>
    <n v="1"/>
    <n v="1"/>
    <n v="842"/>
    <m/>
    <s v="28 Raymond St"/>
    <s v="Ashwood"/>
    <x v="6"/>
    <x v="2"/>
    <x v="9"/>
    <x v="0"/>
  </r>
  <r>
    <x v="257"/>
    <n v="1641000"/>
    <x v="0"/>
    <s v="Cunninghams"/>
    <s v="Sale"/>
    <n v="3166"/>
    <n v="4"/>
    <n v="1"/>
    <n v="2"/>
    <n v="802"/>
    <m/>
    <s v="134 Atherton Rd"/>
    <s v="Oakleigh"/>
    <x v="6"/>
    <x v="2"/>
    <x v="9"/>
    <x v="0"/>
  </r>
  <r>
    <x v="257"/>
    <n v="1300000"/>
    <x v="1"/>
    <s v="Melbourne Homes"/>
    <s v="Auction"/>
    <n v="3141"/>
    <n v="2"/>
    <n v="2"/>
    <n v="2"/>
    <n v="0"/>
    <n v="1986"/>
    <s v="2/1 Walsh St"/>
    <s v="South Yarra"/>
    <x v="13"/>
    <x v="2"/>
    <x v="9"/>
    <x v="0"/>
  </r>
  <r>
    <x v="257"/>
    <n v="635000"/>
    <x v="1"/>
    <s v="Cunninghams"/>
    <s v="Auction"/>
    <n v="3032"/>
    <n v="2"/>
    <n v="2"/>
    <n v="1"/>
    <n v="0"/>
    <m/>
    <s v="101/55 Cumberland Dr"/>
    <s v="Maribyrnong"/>
    <x v="4"/>
    <x v="0"/>
    <x v="9"/>
    <x v="0"/>
  </r>
  <r>
    <x v="257"/>
    <n v="730000"/>
    <x v="2"/>
    <s v="Cunninghams"/>
    <s v="Sale"/>
    <n v="3032"/>
    <n v="3"/>
    <n v="1"/>
    <n v="2"/>
    <n v="250"/>
    <n v="2000"/>
    <s v="5 Kallara Gr"/>
    <s v="Maribyrnong"/>
    <x v="4"/>
    <x v="0"/>
    <x v="9"/>
    <x v="0"/>
  </r>
  <r>
    <x v="257"/>
    <n v="830000"/>
    <x v="0"/>
    <s v="Sanders"/>
    <s v="Auction"/>
    <n v="3012"/>
    <n v="4"/>
    <n v="2"/>
    <n v="1"/>
    <n v="665"/>
    <n v="1960"/>
    <s v="372 Somerville Rd"/>
    <s v="West Footscray"/>
    <x v="4"/>
    <x v="0"/>
    <x v="9"/>
    <x v="0"/>
  </r>
  <r>
    <x v="257"/>
    <n v="800000"/>
    <x v="0"/>
    <s v="Maxwells"/>
    <s v="Auction"/>
    <n v="3015"/>
    <n v="3"/>
    <n v="2"/>
    <n v="1"/>
    <n v="0"/>
    <n v="1970"/>
    <s v="65 Charlotte St"/>
    <s v="Newport"/>
    <x v="11"/>
    <x v="0"/>
    <x v="9"/>
    <x v="0"/>
  </r>
  <r>
    <x v="257"/>
    <n v="1040000"/>
    <x v="0"/>
    <s v="Metro Ladder"/>
    <s v="Sale"/>
    <n v="3015"/>
    <n v="3"/>
    <n v="1"/>
    <n v="2"/>
    <n v="595"/>
    <m/>
    <s v="12 Gordon St"/>
    <s v="Newport"/>
    <x v="11"/>
    <x v="0"/>
    <x v="9"/>
    <x v="0"/>
  </r>
  <r>
    <x v="257"/>
    <n v="1046000"/>
    <x v="0"/>
    <s v="Metro Ladder"/>
    <s v="Auction"/>
    <n v="3015"/>
    <n v="3"/>
    <n v="2"/>
    <n v="2"/>
    <n v="284"/>
    <n v="1890"/>
    <s v="115 North Rd"/>
    <s v="Newport"/>
    <x v="11"/>
    <x v="0"/>
    <x v="9"/>
    <x v="0"/>
  </r>
  <r>
    <x v="257"/>
    <n v="290000"/>
    <x v="1"/>
    <s v="Best Bricks"/>
    <s v="Sale"/>
    <n v="3163"/>
    <n v="1"/>
    <n v="1"/>
    <n v="1"/>
    <n v="0"/>
    <m/>
    <s v="3/34 Bute St"/>
    <s v="Murrumbeena"/>
    <x v="9"/>
    <x v="2"/>
    <x v="9"/>
    <x v="0"/>
  </r>
  <r>
    <x v="257"/>
    <n v="1355000"/>
    <x v="0"/>
    <s v="Jones and Jones"/>
    <s v="Sale"/>
    <n v="3165"/>
    <n v="3"/>
    <n v="1"/>
    <n v="2"/>
    <n v="818"/>
    <m/>
    <s v="7 Wallace St"/>
    <s v="Bentleigh East"/>
    <x v="9"/>
    <x v="2"/>
    <x v="9"/>
    <x v="0"/>
  </r>
  <r>
    <x v="257"/>
    <n v="950000"/>
    <x v="0"/>
    <s v="Cunninghams"/>
    <s v="Sale"/>
    <n v="3072"/>
    <n v="4"/>
    <n v="2"/>
    <n v="1"/>
    <n v="243"/>
    <n v="2005"/>
    <s v="194 Miller St"/>
    <s v="Preston"/>
    <x v="10"/>
    <x v="1"/>
    <x v="9"/>
    <x v="0"/>
  </r>
  <r>
    <x v="257"/>
    <n v="1000000"/>
    <x v="0"/>
    <s v="Metro Ladder"/>
    <s v="Auction"/>
    <n v="3072"/>
    <n v="3"/>
    <n v="2"/>
    <n v="2"/>
    <n v="143"/>
    <m/>
    <s v="439 Plenty Rd"/>
    <s v="Preston"/>
    <x v="10"/>
    <x v="1"/>
    <x v="9"/>
    <x v="0"/>
  </r>
  <r>
    <x v="257"/>
    <n v="1150000"/>
    <x v="0"/>
    <s v="Metro Ladder"/>
    <s v="Sale"/>
    <n v="3072"/>
    <n v="3"/>
    <n v="1"/>
    <n v="2"/>
    <n v="566"/>
    <n v="1910"/>
    <s v="91 Bruce St"/>
    <s v="Preston"/>
    <x v="10"/>
    <x v="1"/>
    <x v="9"/>
    <x v="0"/>
  </r>
  <r>
    <x v="257"/>
    <n v="840000"/>
    <x v="0"/>
    <s v="Property Barons"/>
    <s v="Sale"/>
    <n v="3020"/>
    <n v="3"/>
    <n v="1"/>
    <n v="0"/>
    <n v="697"/>
    <n v="1920"/>
    <s v="48 Sydney St"/>
    <s v="Albion"/>
    <x v="0"/>
    <x v="0"/>
    <x v="9"/>
    <x v="0"/>
  </r>
  <r>
    <x v="257"/>
    <n v="1422000"/>
    <x v="0"/>
    <s v="Jones and Jones"/>
    <s v="Sale"/>
    <n v="3147"/>
    <n v="3"/>
    <n v="1"/>
    <n v="2"/>
    <n v="583"/>
    <m/>
    <s v="12 Meaden St"/>
    <s v="Ashburton"/>
    <x v="14"/>
    <x v="2"/>
    <x v="9"/>
    <x v="0"/>
  </r>
  <r>
    <x v="257"/>
    <n v="915500"/>
    <x v="2"/>
    <s v="Cunninghams"/>
    <s v="Sale"/>
    <n v="3188"/>
    <n v="2"/>
    <n v="2"/>
    <n v="1"/>
    <n v="0"/>
    <m/>
    <s v="91A Linacre Rd"/>
    <s v="Hampton"/>
    <x v="15"/>
    <x v="2"/>
    <x v="9"/>
    <x v="0"/>
  </r>
  <r>
    <x v="257"/>
    <n v="1975000"/>
    <x v="0"/>
    <s v="Jones and Jones"/>
    <s v="Sale"/>
    <n v="3186"/>
    <n v="3"/>
    <n v="1"/>
    <n v="2"/>
    <n v="432"/>
    <n v="1930"/>
    <s v="50 Well St"/>
    <s v="Brighton"/>
    <x v="15"/>
    <x v="2"/>
    <x v="9"/>
    <x v="0"/>
  </r>
  <r>
    <x v="257"/>
    <n v="2900000"/>
    <x v="0"/>
    <s v="Melbourne Homes"/>
    <s v="Sale"/>
    <n v="3186"/>
    <n v="3"/>
    <n v="1"/>
    <n v="1"/>
    <n v="659"/>
    <n v="1942"/>
    <s v="3A Huntingfield Rd"/>
    <s v="Brighton"/>
    <x v="15"/>
    <x v="2"/>
    <x v="9"/>
    <x v="0"/>
  </r>
  <r>
    <x v="257"/>
    <n v="525000"/>
    <x v="0"/>
    <s v="Property Barons"/>
    <s v="Sale"/>
    <n v="3081"/>
    <n v="3"/>
    <n v="1"/>
    <n v="2"/>
    <n v="192"/>
    <n v="1970"/>
    <s v="6 Midway St"/>
    <s v="Heidelberg West"/>
    <x v="17"/>
    <x v="3"/>
    <x v="9"/>
    <x v="0"/>
  </r>
  <r>
    <x v="258"/>
    <n v="360000"/>
    <x v="1"/>
    <s v="Cunninghams"/>
    <s v="Sale"/>
    <n v="3121"/>
    <n v="1"/>
    <n v="1"/>
    <n v="1"/>
    <n v="1332"/>
    <m/>
    <s v="4/199 Punt Rd"/>
    <s v="Richmond"/>
    <x v="1"/>
    <x v="1"/>
    <x v="9"/>
    <x v="0"/>
  </r>
  <r>
    <x v="258"/>
    <n v="948000"/>
    <x v="0"/>
    <s v="Cunninghams"/>
    <s v="Sale"/>
    <n v="3128"/>
    <n v="3"/>
    <n v="1"/>
    <n v="2"/>
    <n v="384"/>
    <n v="1950"/>
    <s v="15 Davey St"/>
    <s v="Box Hill"/>
    <x v="2"/>
    <x v="3"/>
    <x v="9"/>
    <x v="0"/>
  </r>
  <r>
    <x v="258"/>
    <n v="1880000"/>
    <x v="1"/>
    <s v="Jones and Jones"/>
    <s v="Sale"/>
    <n v="3141"/>
    <n v="3"/>
    <n v="2"/>
    <n v="2"/>
    <n v="0"/>
    <n v="1968"/>
    <s v="6/371 Toorak Rd"/>
    <s v="South Yarra"/>
    <x v="12"/>
    <x v="2"/>
    <x v="9"/>
    <x v="0"/>
  </r>
  <r>
    <x v="258"/>
    <n v="1300000"/>
    <x v="0"/>
    <s v="Metro Ladder"/>
    <s v="Sale"/>
    <n v="3206"/>
    <n v="3"/>
    <n v="1"/>
    <n v="0"/>
    <n v="129"/>
    <m/>
    <s v="31 Richardson St"/>
    <s v="Albert Park"/>
    <x v="5"/>
    <x v="2"/>
    <x v="9"/>
    <x v="0"/>
  </r>
  <r>
    <x v="258"/>
    <n v="587000"/>
    <x v="1"/>
    <s v="Jones and Jones"/>
    <s v="Auction"/>
    <n v="3056"/>
    <n v="2"/>
    <n v="1"/>
    <n v="1"/>
    <n v="114"/>
    <n v="1970"/>
    <s v="1/32 Donald St"/>
    <s v="Brunswick"/>
    <x v="3"/>
    <x v="1"/>
    <x v="9"/>
    <x v="0"/>
  </r>
  <r>
    <x v="258"/>
    <n v="1020000"/>
    <x v="0"/>
    <s v="Jones and Jones"/>
    <s v="Auction"/>
    <n v="3056"/>
    <n v="3"/>
    <n v="1"/>
    <n v="3"/>
    <n v="308"/>
    <n v="1943"/>
    <s v="7 Louisa St"/>
    <s v="Brunswick"/>
    <x v="3"/>
    <x v="1"/>
    <x v="9"/>
    <x v="0"/>
  </r>
  <r>
    <x v="258"/>
    <n v="370000"/>
    <x v="1"/>
    <s v="Maxwells"/>
    <s v="Auction"/>
    <n v="3040"/>
    <n v="2"/>
    <n v="1"/>
    <n v="3"/>
    <n v="0"/>
    <n v="1975"/>
    <s v="1/10 Loeman St"/>
    <s v="Essendon"/>
    <x v="8"/>
    <x v="0"/>
    <x v="9"/>
    <x v="0"/>
  </r>
  <r>
    <x v="258"/>
    <n v="380000"/>
    <x v="1"/>
    <s v="Cunninghams"/>
    <s v="Sale"/>
    <n v="3040"/>
    <n v="1"/>
    <n v="1"/>
    <n v="1"/>
    <n v="0"/>
    <n v="1990"/>
    <s v="2/2 St Kinnord St"/>
    <s v="Aberfeldie"/>
    <x v="8"/>
    <x v="0"/>
    <x v="9"/>
    <x v="0"/>
  </r>
  <r>
    <x v="258"/>
    <n v="891000"/>
    <x v="1"/>
    <s v="Metro Ladder"/>
    <s v="Sale"/>
    <n v="3040"/>
    <n v="3"/>
    <n v="2"/>
    <n v="1"/>
    <n v="0"/>
    <m/>
    <s v="26a Violet St"/>
    <s v="Essendon"/>
    <x v="8"/>
    <x v="0"/>
    <x v="9"/>
    <x v="0"/>
  </r>
  <r>
    <x v="258"/>
    <n v="1346000"/>
    <x v="0"/>
    <s v="Cunninghams"/>
    <s v="Sale"/>
    <n v="3040"/>
    <n v="4"/>
    <n v="2"/>
    <n v="2"/>
    <n v="559"/>
    <n v="1995"/>
    <s v="21 May St"/>
    <s v="Aberfeldie"/>
    <x v="8"/>
    <x v="0"/>
    <x v="9"/>
    <x v="0"/>
  </r>
  <r>
    <x v="258"/>
    <n v="765000"/>
    <x v="0"/>
    <s v="Melbourne Homes"/>
    <s v="Sale"/>
    <n v="3031"/>
    <n v="2"/>
    <n v="1"/>
    <n v="2"/>
    <n v="158"/>
    <n v="1965"/>
    <s v="51 Rankins Rd"/>
    <s v="Kensington"/>
    <x v="13"/>
    <x v="1"/>
    <x v="9"/>
    <x v="0"/>
  </r>
  <r>
    <x v="258"/>
    <n v="281000"/>
    <x v="1"/>
    <s v="Metro Ladder"/>
    <s v="Sale"/>
    <n v="3011"/>
    <n v="2"/>
    <n v="1"/>
    <n v="1"/>
    <n v="0"/>
    <n v="1980"/>
    <s v="8/19 Empire St"/>
    <s v="Footscray"/>
    <x v="4"/>
    <x v="0"/>
    <x v="9"/>
    <x v="0"/>
  </r>
  <r>
    <x v="258"/>
    <n v="832000"/>
    <x v="0"/>
    <s v="Metro Ladder"/>
    <s v="Auction"/>
    <n v="3012"/>
    <n v="3"/>
    <n v="1"/>
    <n v="2"/>
    <n v="300"/>
    <n v="1950"/>
    <s v="10 Thomson St"/>
    <s v="Maidstone"/>
    <x v="4"/>
    <x v="0"/>
    <x v="9"/>
    <x v="0"/>
  </r>
  <r>
    <x v="258"/>
    <n v="750000"/>
    <x v="0"/>
    <s v="Metro Ladder"/>
    <s v="Auction"/>
    <n v="3107"/>
    <n v="5"/>
    <n v="3"/>
    <n v="4"/>
    <n v="800"/>
    <n v="2006"/>
    <s v="39 Hazel Dr"/>
    <s v="Templestowe Lower"/>
    <x v="16"/>
    <x v="3"/>
    <x v="9"/>
    <x v="0"/>
  </r>
  <r>
    <x v="258"/>
    <n v="995000"/>
    <x v="0"/>
    <s v="Sanders"/>
    <s v="Auction"/>
    <n v="3015"/>
    <n v="3"/>
    <n v="1"/>
    <n v="2"/>
    <n v="316"/>
    <n v="1960"/>
    <s v="37 Alma Tce"/>
    <s v="Newport"/>
    <x v="11"/>
    <x v="0"/>
    <x v="9"/>
    <x v="0"/>
  </r>
  <r>
    <x v="258"/>
    <n v="800000"/>
    <x v="0"/>
    <s v="Maxwells"/>
    <s v="Auction"/>
    <n v="3185"/>
    <n v="3"/>
    <n v="2"/>
    <n v="2"/>
    <n v="331"/>
    <n v="2010"/>
    <s v="3/26 Ross St"/>
    <s v="Elsternwick"/>
    <x v="9"/>
    <x v="2"/>
    <x v="9"/>
    <x v="0"/>
  </r>
  <r>
    <x v="258"/>
    <n v="580000"/>
    <x v="1"/>
    <s v="Metro Ladder"/>
    <s v="Sale"/>
    <n v="3122"/>
    <n v="2"/>
    <n v="1"/>
    <n v="1"/>
    <n v="1089"/>
    <n v="2003"/>
    <s v="3/164 Barkers Rd"/>
    <s v="Hawthorn"/>
    <x v="14"/>
    <x v="2"/>
    <x v="9"/>
    <x v="0"/>
  </r>
  <r>
    <x v="258"/>
    <n v="1175000"/>
    <x v="0"/>
    <s v="Jones and Jones"/>
    <s v="Auction"/>
    <n v="3124"/>
    <n v="2"/>
    <n v="1"/>
    <n v="1"/>
    <n v="246"/>
    <m/>
    <s v="22 Avenue Rd"/>
    <s v="Camberwell"/>
    <x v="14"/>
    <x v="2"/>
    <x v="9"/>
    <x v="0"/>
  </r>
  <r>
    <x v="258"/>
    <n v="1238000"/>
    <x v="2"/>
    <s v="Flanders &amp; Fish"/>
    <s v="Sale"/>
    <n v="3104"/>
    <n v="3"/>
    <n v="2"/>
    <n v="2"/>
    <n v="186"/>
    <n v="2010"/>
    <s v="3/191 Balwyn Rd"/>
    <s v="Balwyn North"/>
    <x v="14"/>
    <x v="2"/>
    <x v="9"/>
    <x v="0"/>
  </r>
  <r>
    <x v="258"/>
    <n v="1480000"/>
    <x v="0"/>
    <s v="Cunninghams"/>
    <s v="Auction"/>
    <n v="3104"/>
    <n v="3"/>
    <n v="1"/>
    <n v="2"/>
    <n v="992"/>
    <m/>
    <s v="40 Winfield Rd"/>
    <s v="Balwyn North"/>
    <x v="14"/>
    <x v="2"/>
    <x v="9"/>
    <x v="0"/>
  </r>
  <r>
    <x v="258"/>
    <n v="2205000"/>
    <x v="0"/>
    <s v="Flanders &amp; Fish"/>
    <s v="Sale"/>
    <n v="3104"/>
    <n v="4"/>
    <n v="2"/>
    <n v="2"/>
    <n v="1010"/>
    <n v="1950"/>
    <s v="5 Grieve St"/>
    <s v="Balwyn North"/>
    <x v="14"/>
    <x v="2"/>
    <x v="9"/>
    <x v="0"/>
  </r>
  <r>
    <x v="258"/>
    <n v="3250000"/>
    <x v="0"/>
    <s v="Metro Ladder"/>
    <s v="Auction"/>
    <n v="3103"/>
    <n v="5"/>
    <n v="5"/>
    <n v="2"/>
    <n v="651"/>
    <m/>
    <s v="4 Melba Ct"/>
    <s v="Balwyn"/>
    <x v="14"/>
    <x v="2"/>
    <x v="9"/>
    <x v="0"/>
  </r>
  <r>
    <x v="258"/>
    <n v="4850000"/>
    <x v="0"/>
    <s v="Jones and Jones"/>
    <s v="Sale"/>
    <n v="3101"/>
    <n v="5"/>
    <n v="4"/>
    <n v="4"/>
    <n v="957"/>
    <n v="1930"/>
    <s v="23 Grange Rd"/>
    <s v="Kew"/>
    <x v="14"/>
    <x v="2"/>
    <x v="9"/>
    <x v="0"/>
  </r>
  <r>
    <x v="258"/>
    <n v="820000"/>
    <x v="0"/>
    <s v="Flanders &amp; Fish"/>
    <s v="Sale"/>
    <n v="3081"/>
    <n v="4"/>
    <n v="2"/>
    <n v="2"/>
    <n v="608"/>
    <m/>
    <s v="17 Blackwood Pde"/>
    <s v="Heidelberg West"/>
    <x v="17"/>
    <x v="3"/>
    <x v="9"/>
    <x v="0"/>
  </r>
  <r>
    <x v="259"/>
    <n v="345000"/>
    <x v="1"/>
    <s v="Cunninghams"/>
    <s v="Auction"/>
    <n v="3121"/>
    <n v="1"/>
    <n v="1"/>
    <n v="1"/>
    <n v="8223"/>
    <n v="2012"/>
    <s v="406/20 Burnley St"/>
    <s v="Richmond"/>
    <x v="1"/>
    <x v="1"/>
    <x v="9"/>
    <x v="0"/>
  </r>
  <r>
    <x v="259"/>
    <n v="610000"/>
    <x v="1"/>
    <s v="Cunninghams"/>
    <s v="Auction"/>
    <n v="3127"/>
    <n v="2"/>
    <n v="1"/>
    <n v="1"/>
    <n v="102"/>
    <n v="1970"/>
    <s v="2/23 Broughton Rd"/>
    <s v="Surrey Hills"/>
    <x v="2"/>
    <x v="2"/>
    <x v="9"/>
    <x v="0"/>
  </r>
  <r>
    <x v="259"/>
    <n v="856500"/>
    <x v="1"/>
    <s v="Cunninghams"/>
    <s v="Sale"/>
    <n v="3146"/>
    <n v="2"/>
    <n v="1"/>
    <n v="1"/>
    <n v="0"/>
    <n v="1960"/>
    <s v="5/1679 Malvern Rd"/>
    <s v="Glen Iris"/>
    <x v="12"/>
    <x v="2"/>
    <x v="9"/>
    <x v="0"/>
  </r>
  <r>
    <x v="259"/>
    <n v="1060000"/>
    <x v="0"/>
    <s v="Metro Ladder"/>
    <s v="Sale"/>
    <n v="3207"/>
    <n v="2"/>
    <n v="1"/>
    <n v="0"/>
    <n v="106"/>
    <n v="1910"/>
    <s v="172 Albert St"/>
    <s v="Port Melbourne"/>
    <x v="5"/>
    <x v="2"/>
    <x v="9"/>
    <x v="0"/>
  </r>
  <r>
    <x v="259"/>
    <n v="1009000"/>
    <x v="0"/>
    <s v="Cunninghams"/>
    <s v="Sale"/>
    <n v="3058"/>
    <n v="4"/>
    <n v="1"/>
    <n v="2"/>
    <n v="590"/>
    <n v="1950"/>
    <s v="9 Marama St"/>
    <s v="Coburg North"/>
    <x v="3"/>
    <x v="1"/>
    <x v="9"/>
    <x v="0"/>
  </r>
  <r>
    <x v="259"/>
    <n v="730000"/>
    <x v="0"/>
    <s v="Cunninghams"/>
    <s v="Auction"/>
    <n v="3042"/>
    <n v="3"/>
    <n v="2"/>
    <n v="1"/>
    <n v="0"/>
    <n v="1965"/>
    <s v="50 Bedford St"/>
    <s v="Airport West"/>
    <x v="8"/>
    <x v="0"/>
    <x v="9"/>
    <x v="0"/>
  </r>
  <r>
    <x v="259"/>
    <n v="825000"/>
    <x v="2"/>
    <s v="Property Barons"/>
    <s v="Auction"/>
    <n v="3042"/>
    <n v="3"/>
    <n v="2"/>
    <n v="1"/>
    <n v="293"/>
    <n v="1960"/>
    <s v="37 North St"/>
    <s v="Airport West"/>
    <x v="8"/>
    <x v="0"/>
    <x v="9"/>
    <x v="0"/>
  </r>
  <r>
    <x v="259"/>
    <n v="965000"/>
    <x v="0"/>
    <s v="Cunninghams"/>
    <s v="Sale"/>
    <n v="3032"/>
    <n v="2"/>
    <n v="1"/>
    <n v="1"/>
    <n v="170"/>
    <m/>
    <s v="2 The Parade"/>
    <s v="Ascot Vale"/>
    <x v="8"/>
    <x v="0"/>
    <x v="9"/>
    <x v="0"/>
  </r>
  <r>
    <x v="259"/>
    <n v="3000000"/>
    <x v="0"/>
    <s v="Cunninghams"/>
    <s v="Auction"/>
    <n v="3141"/>
    <n v="3"/>
    <n v="3"/>
    <n v="2"/>
    <n v="191"/>
    <n v="1890"/>
    <s v="70 Park St"/>
    <s v="South Yarra"/>
    <x v="13"/>
    <x v="2"/>
    <x v="9"/>
    <x v="0"/>
  </r>
  <r>
    <x v="259"/>
    <n v="425000"/>
    <x v="1"/>
    <s v="Cunninghams"/>
    <s v="Sale"/>
    <n v="3032"/>
    <n v="2"/>
    <n v="1"/>
    <n v="1"/>
    <n v="170"/>
    <m/>
    <s v="3/41 Pridham St"/>
    <s v="Maribyrnong"/>
    <x v="4"/>
    <x v="0"/>
    <x v="9"/>
    <x v="0"/>
  </r>
  <r>
    <x v="259"/>
    <n v="930000"/>
    <x v="0"/>
    <s v="Maxwells"/>
    <s v="Auction"/>
    <n v="3012"/>
    <n v="3"/>
    <n v="1"/>
    <n v="2"/>
    <n v="492"/>
    <m/>
    <s v="38 Suffolk St"/>
    <s v="Maidstone"/>
    <x v="4"/>
    <x v="0"/>
    <x v="9"/>
    <x v="0"/>
  </r>
  <r>
    <x v="259"/>
    <n v="1290000"/>
    <x v="0"/>
    <s v="Flanders &amp; Fish"/>
    <s v="Sale"/>
    <n v="3011"/>
    <n v="4"/>
    <n v="1"/>
    <n v="2"/>
    <n v="411"/>
    <m/>
    <s v="13 Lynch St"/>
    <s v="Footscray"/>
    <x v="4"/>
    <x v="0"/>
    <x v="9"/>
    <x v="0"/>
  </r>
  <r>
    <x v="259"/>
    <n v="290000"/>
    <x v="1"/>
    <s v="Metro Ladder"/>
    <s v="Auction"/>
    <n v="3161"/>
    <n v="1"/>
    <n v="1"/>
    <n v="1"/>
    <n v="952"/>
    <n v="1970"/>
    <s v="8/359 Balaclava Rd"/>
    <s v="Caulfield North"/>
    <x v="9"/>
    <x v="2"/>
    <x v="9"/>
    <x v="0"/>
  </r>
  <r>
    <x v="259"/>
    <n v="435000"/>
    <x v="0"/>
    <s v="Property Barons"/>
    <s v="Sale"/>
    <n v="3163"/>
    <n v="2"/>
    <n v="1"/>
    <n v="1"/>
    <n v="697"/>
    <n v="1970"/>
    <s v="6/21 Adelaide St"/>
    <s v="Murrumbeena"/>
    <x v="9"/>
    <x v="2"/>
    <x v="9"/>
    <x v="0"/>
  </r>
  <r>
    <x v="259"/>
    <n v="650000"/>
    <x v="1"/>
    <s v="Metro Ladder"/>
    <s v="Auction"/>
    <n v="3204"/>
    <n v="2"/>
    <n v="1"/>
    <n v="1"/>
    <n v="116"/>
    <n v="1960"/>
    <s v="13/27 Patterson Rd"/>
    <s v="Bentleigh"/>
    <x v="9"/>
    <x v="2"/>
    <x v="9"/>
    <x v="0"/>
  </r>
  <r>
    <x v="259"/>
    <n v="1135000"/>
    <x v="0"/>
    <s v="Melbourne Homes"/>
    <s v="Auction"/>
    <n v="3204"/>
    <n v="3"/>
    <n v="1"/>
    <n v="2"/>
    <n v="627"/>
    <m/>
    <s v="32 Luckins Rd"/>
    <s v="Bentleigh"/>
    <x v="9"/>
    <x v="2"/>
    <x v="9"/>
    <x v="0"/>
  </r>
  <r>
    <x v="259"/>
    <n v="635000"/>
    <x v="0"/>
    <s v="Property Barons"/>
    <s v="Auction"/>
    <n v="3073"/>
    <n v="2"/>
    <n v="1"/>
    <n v="1"/>
    <n v="608"/>
    <m/>
    <s v="34 Drysdale St"/>
    <s v="Reservoir"/>
    <x v="10"/>
    <x v="1"/>
    <x v="9"/>
    <x v="0"/>
  </r>
  <r>
    <x v="259"/>
    <n v="670000"/>
    <x v="0"/>
    <s v="Jones and Jones"/>
    <s v="Auction"/>
    <n v="3072"/>
    <n v="3"/>
    <n v="1"/>
    <n v="2"/>
    <n v="271"/>
    <m/>
    <s v="2/39 Dean St"/>
    <s v="Preston"/>
    <x v="10"/>
    <x v="1"/>
    <x v="9"/>
    <x v="0"/>
  </r>
  <r>
    <x v="259"/>
    <n v="1025000"/>
    <x v="0"/>
    <s v="Metro Ladder"/>
    <s v="Sale"/>
    <n v="3073"/>
    <n v="3"/>
    <n v="2"/>
    <n v="2"/>
    <n v="676"/>
    <n v="1950"/>
    <s v="19 Wilkinson St"/>
    <s v="Reservoir"/>
    <x v="10"/>
    <x v="1"/>
    <x v="9"/>
    <x v="0"/>
  </r>
  <r>
    <x v="259"/>
    <n v="280000"/>
    <x v="0"/>
    <s v="Maxwells"/>
    <s v="Auction"/>
    <n v="3020"/>
    <n v="1"/>
    <n v="1"/>
    <n v="2"/>
    <n v="0"/>
    <n v="2009"/>
    <s v="109A David Dr"/>
    <s v="Sunshine West"/>
    <x v="0"/>
    <x v="0"/>
    <x v="9"/>
    <x v="0"/>
  </r>
  <r>
    <x v="259"/>
    <n v="690000"/>
    <x v="0"/>
    <s v="Metro Ladder"/>
    <s v="Sale"/>
    <n v="3020"/>
    <n v="3"/>
    <n v="1"/>
    <n v="3"/>
    <n v="629"/>
    <m/>
    <s v="22 Lincoln St"/>
    <s v="Sunshine North"/>
    <x v="0"/>
    <x v="0"/>
    <x v="9"/>
    <x v="0"/>
  </r>
  <r>
    <x v="259"/>
    <n v="663000"/>
    <x v="1"/>
    <s v="Cunninghams"/>
    <s v="Sale"/>
    <n v="3122"/>
    <n v="2"/>
    <n v="1"/>
    <n v="1"/>
    <n v="0"/>
    <m/>
    <s v="8/14 Creswick St"/>
    <s v="Hawthorn"/>
    <x v="14"/>
    <x v="2"/>
    <x v="9"/>
    <x v="0"/>
  </r>
  <r>
    <x v="259"/>
    <n v="1976000"/>
    <x v="0"/>
    <s v="Zimmerman"/>
    <s v="Sale"/>
    <n v="3122"/>
    <n v="4"/>
    <n v="2"/>
    <n v="2"/>
    <n v="410"/>
    <n v="1890"/>
    <s v="151 Power St"/>
    <s v="Hawthorn"/>
    <x v="14"/>
    <x v="2"/>
    <x v="9"/>
    <x v="0"/>
  </r>
  <r>
    <x v="259"/>
    <n v="2015000"/>
    <x v="0"/>
    <s v="Jones and Jones"/>
    <s v="Sale"/>
    <n v="3124"/>
    <n v="4"/>
    <n v="1"/>
    <n v="4"/>
    <n v="772"/>
    <n v="1920"/>
    <s v="29 Kalang Rd"/>
    <s v="Camberwell"/>
    <x v="14"/>
    <x v="2"/>
    <x v="9"/>
    <x v="0"/>
  </r>
  <r>
    <x v="259"/>
    <n v="2240000"/>
    <x v="0"/>
    <s v="Jones and Jones"/>
    <s v="Sale"/>
    <n v="3101"/>
    <n v="4"/>
    <n v="2"/>
    <n v="2"/>
    <n v="820"/>
    <m/>
    <s v="52 Argyle Rd"/>
    <s v="Kew"/>
    <x v="14"/>
    <x v="2"/>
    <x v="9"/>
    <x v="0"/>
  </r>
  <r>
    <x v="259"/>
    <n v="2250000"/>
    <x v="0"/>
    <s v="Property Barons"/>
    <s v="Auction"/>
    <n v="3103"/>
    <n v="5"/>
    <n v="3"/>
    <n v="2"/>
    <n v="600"/>
    <n v="2006"/>
    <s v="22 Yongala St"/>
    <s v="Balwyn"/>
    <x v="14"/>
    <x v="2"/>
    <x v="9"/>
    <x v="0"/>
  </r>
  <r>
    <x v="259"/>
    <n v="660000"/>
    <x v="0"/>
    <s v="Maxwells"/>
    <s v="Sale"/>
    <n v="3087"/>
    <n v="3"/>
    <n v="1"/>
    <n v="0"/>
    <n v="583"/>
    <n v="1970"/>
    <s v="4 French Ct"/>
    <s v="Watsonia"/>
    <x v="17"/>
    <x v="1"/>
    <x v="9"/>
    <x v="0"/>
  </r>
  <r>
    <x v="259"/>
    <n v="880000"/>
    <x v="0"/>
    <s v="Sanders"/>
    <s v="Auction"/>
    <n v="3084"/>
    <n v="3"/>
    <n v="2"/>
    <n v="4"/>
    <n v="704"/>
    <n v="1970"/>
    <s v="81 Martins La"/>
    <s v="Viewbank"/>
    <x v="17"/>
    <x v="3"/>
    <x v="9"/>
    <x v="0"/>
  </r>
  <r>
    <x v="260"/>
    <n v="2150000"/>
    <x v="0"/>
    <s v="Cunninghams"/>
    <s v="Sale"/>
    <n v="3068"/>
    <n v="3"/>
    <n v="2"/>
    <n v="0"/>
    <n v="202"/>
    <n v="1898"/>
    <s v="205 Scotchmer St"/>
    <s v="Fitzroy North"/>
    <x v="1"/>
    <x v="1"/>
    <x v="9"/>
    <x v="0"/>
  </r>
  <r>
    <x v="260"/>
    <n v="2068000"/>
    <x v="0"/>
    <s v="Jones and Jones"/>
    <s v="Sale"/>
    <n v="3125"/>
    <n v="3"/>
    <n v="1"/>
    <n v="1"/>
    <n v="1101"/>
    <m/>
    <s v="16 Renown St"/>
    <s v="Burwood"/>
    <x v="2"/>
    <x v="2"/>
    <x v="9"/>
    <x v="0"/>
  </r>
  <r>
    <x v="260"/>
    <n v="2273000"/>
    <x v="0"/>
    <s v="Cunninghams"/>
    <s v="Sale"/>
    <n v="3145"/>
    <n v="3"/>
    <n v="3"/>
    <n v="1"/>
    <n v="376"/>
    <n v="1930"/>
    <s v="16A Manning Rd"/>
    <s v="Malvern East"/>
    <x v="12"/>
    <x v="2"/>
    <x v="9"/>
    <x v="0"/>
  </r>
  <r>
    <x v="260"/>
    <n v="2300000"/>
    <x v="0"/>
    <s v="Melbourne Homes"/>
    <s v="Auction"/>
    <n v="3141"/>
    <n v="3"/>
    <n v="2"/>
    <n v="1"/>
    <n v="350"/>
    <m/>
    <s v="40 Fawkner St"/>
    <s v="South Yarra"/>
    <x v="12"/>
    <x v="2"/>
    <x v="9"/>
    <x v="0"/>
  </r>
  <r>
    <x v="260"/>
    <n v="575000"/>
    <x v="1"/>
    <s v="Jones and Jones"/>
    <s v="Auction"/>
    <n v="3184"/>
    <n v="2"/>
    <n v="1"/>
    <n v="0"/>
    <n v="483"/>
    <n v="1950"/>
    <s v="2/6 Southey St"/>
    <s v="Elwood"/>
    <x v="5"/>
    <x v="2"/>
    <x v="9"/>
    <x v="0"/>
  </r>
  <r>
    <x v="260"/>
    <n v="4750000"/>
    <x v="0"/>
    <s v="Zimmerman"/>
    <s v="Auction"/>
    <n v="3182"/>
    <n v="4"/>
    <n v="3"/>
    <n v="5"/>
    <n v="648"/>
    <m/>
    <s v="33 Marine Pde"/>
    <s v="St Kilda"/>
    <x v="5"/>
    <x v="2"/>
    <x v="9"/>
    <x v="0"/>
  </r>
  <r>
    <x v="260"/>
    <n v="640000"/>
    <x v="0"/>
    <s v="Metro Ladder"/>
    <s v="Auction"/>
    <n v="3060"/>
    <n v="3"/>
    <n v="1"/>
    <n v="4"/>
    <n v="592"/>
    <m/>
    <s v="84 Lynch Rd"/>
    <s v="Fawkner"/>
    <x v="3"/>
    <x v="1"/>
    <x v="9"/>
    <x v="0"/>
  </r>
  <r>
    <x v="260"/>
    <n v="659500"/>
    <x v="1"/>
    <s v="Melbourne Homes"/>
    <s v="Sale"/>
    <n v="3056"/>
    <n v="2"/>
    <n v="1"/>
    <n v="1"/>
    <n v="100"/>
    <n v="1970"/>
    <s v="1/263 Albion St"/>
    <s v="Brunswick"/>
    <x v="3"/>
    <x v="1"/>
    <x v="9"/>
    <x v="0"/>
  </r>
  <r>
    <x v="260"/>
    <n v="886000"/>
    <x v="2"/>
    <s v="Property Barons"/>
    <s v="Sale"/>
    <n v="3033"/>
    <n v="4"/>
    <n v="3"/>
    <n v="1"/>
    <n v="322"/>
    <n v="1950"/>
    <s v="4 Milleara Rd"/>
    <s v="Keilor East"/>
    <x v="8"/>
    <x v="0"/>
    <x v="9"/>
    <x v="0"/>
  </r>
  <r>
    <x v="260"/>
    <n v="1155000"/>
    <x v="0"/>
    <s v="Property Barons"/>
    <s v="Sale"/>
    <n v="3042"/>
    <n v="3"/>
    <n v="2"/>
    <n v="3"/>
    <n v="653"/>
    <m/>
    <s v="29 Jackson St"/>
    <s v="Niddrie"/>
    <x v="8"/>
    <x v="0"/>
    <x v="9"/>
    <x v="0"/>
  </r>
  <r>
    <x v="260"/>
    <n v="785000"/>
    <x v="0"/>
    <s v="Jones and Jones"/>
    <s v="Sale"/>
    <n v="3147"/>
    <n v="3"/>
    <n v="1"/>
    <n v="1"/>
    <n v="557"/>
    <n v="1960"/>
    <s v="147 Huntingdale Rd"/>
    <s v="Ashwood"/>
    <x v="6"/>
    <x v="2"/>
    <x v="9"/>
    <x v="0"/>
  </r>
  <r>
    <x v="260"/>
    <n v="450000"/>
    <x v="1"/>
    <s v="Melbourne Homes"/>
    <s v="Auction"/>
    <n v="3000"/>
    <n v="1"/>
    <n v="1"/>
    <n v="0"/>
    <n v="0"/>
    <n v="1960"/>
    <s v="2206/60 Market St"/>
    <s v="Melbourne"/>
    <x v="13"/>
    <x v="1"/>
    <x v="9"/>
    <x v="0"/>
  </r>
  <r>
    <x v="260"/>
    <n v="1010000"/>
    <x v="0"/>
    <s v="Jones and Jones"/>
    <s v="Sale"/>
    <n v="3051"/>
    <n v="2"/>
    <n v="2"/>
    <n v="0"/>
    <n v="109"/>
    <n v="1900"/>
    <s v="18 Melrose St"/>
    <s v="North Melbourne"/>
    <x v="13"/>
    <x v="1"/>
    <x v="9"/>
    <x v="0"/>
  </r>
  <r>
    <x v="260"/>
    <n v="1222000"/>
    <x v="0"/>
    <s v="Flanders &amp; Fish"/>
    <s v="Sale"/>
    <n v="3107"/>
    <n v="4"/>
    <n v="2"/>
    <n v="4"/>
    <n v="732"/>
    <m/>
    <s v="6 Exeter Cl"/>
    <s v="Templestowe Lower"/>
    <x v="16"/>
    <x v="3"/>
    <x v="9"/>
    <x v="0"/>
  </r>
  <r>
    <x v="260"/>
    <n v="639000"/>
    <x v="1"/>
    <s v="SJ"/>
    <s v="Sale"/>
    <n v="3189"/>
    <n v="2"/>
    <n v="1"/>
    <n v="1"/>
    <n v="83"/>
    <n v="1960"/>
    <s v="1/17 Baker St"/>
    <s v="Moorabbin"/>
    <x v="7"/>
    <x v="2"/>
    <x v="9"/>
    <x v="0"/>
  </r>
  <r>
    <x v="260"/>
    <n v="700000"/>
    <x v="0"/>
    <s v="Sanders"/>
    <s v="Auction"/>
    <n v="3025"/>
    <n v="3"/>
    <n v="1"/>
    <n v="1"/>
    <n v="557"/>
    <m/>
    <s v="107 McIntosh Rd"/>
    <s v="Altona North"/>
    <x v="11"/>
    <x v="0"/>
    <x v="9"/>
    <x v="0"/>
  </r>
  <r>
    <x v="260"/>
    <n v="1208000"/>
    <x v="0"/>
    <s v="Jones and Jones"/>
    <s v="Sale"/>
    <n v="3165"/>
    <n v="3"/>
    <n v="1"/>
    <n v="1"/>
    <n v="747"/>
    <m/>
    <s v="40 Kennedy St"/>
    <s v="Bentleigh East"/>
    <x v="9"/>
    <x v="2"/>
    <x v="9"/>
    <x v="0"/>
  </r>
  <r>
    <x v="260"/>
    <n v="1275000"/>
    <x v="0"/>
    <s v="Metro Ladder"/>
    <s v="Sale"/>
    <n v="3163"/>
    <n v="4"/>
    <n v="2"/>
    <n v="0"/>
    <n v="365"/>
    <n v="1919"/>
    <s v="218 Neerim Rd"/>
    <s v="Carnegie"/>
    <x v="9"/>
    <x v="2"/>
    <x v="9"/>
    <x v="0"/>
  </r>
  <r>
    <x v="260"/>
    <n v="798000"/>
    <x v="1"/>
    <s v="Cunninghams"/>
    <s v="Sale"/>
    <n v="3072"/>
    <n v="3"/>
    <n v="2"/>
    <n v="2"/>
    <n v="212"/>
    <n v="2005"/>
    <s v="2/32 Kitchener Gr"/>
    <s v="Preston"/>
    <x v="10"/>
    <x v="1"/>
    <x v="9"/>
    <x v="0"/>
  </r>
  <r>
    <x v="260"/>
    <n v="830000"/>
    <x v="2"/>
    <s v="Jones and Jones"/>
    <s v="Sale"/>
    <n v="3070"/>
    <n v="3"/>
    <n v="3"/>
    <n v="1"/>
    <n v="55"/>
    <n v="2013"/>
    <s v="1/75 Gadd St"/>
    <s v="Northcote"/>
    <x v="10"/>
    <x v="1"/>
    <x v="9"/>
    <x v="0"/>
  </r>
  <r>
    <x v="260"/>
    <n v="971000"/>
    <x v="0"/>
    <s v="Jones and Jones"/>
    <s v="Sale"/>
    <n v="3072"/>
    <n v="3"/>
    <n v="1"/>
    <n v="2"/>
    <n v="610"/>
    <m/>
    <s v="103 Raglan St"/>
    <s v="Preston"/>
    <x v="10"/>
    <x v="1"/>
    <x v="9"/>
    <x v="0"/>
  </r>
  <r>
    <x v="260"/>
    <n v="1330000"/>
    <x v="0"/>
    <s v="Property Barons"/>
    <s v="Sale"/>
    <n v="3072"/>
    <n v="3"/>
    <n v="2"/>
    <n v="3"/>
    <n v="502"/>
    <m/>
    <s v="11 Inverloch St"/>
    <s v="Preston"/>
    <x v="10"/>
    <x v="1"/>
    <x v="9"/>
    <x v="0"/>
  </r>
  <r>
    <x v="260"/>
    <n v="1350000"/>
    <x v="0"/>
    <s v="Cunninghams"/>
    <s v="Auction"/>
    <n v="3078"/>
    <n v="3"/>
    <n v="1"/>
    <n v="4"/>
    <n v="553"/>
    <n v="1930"/>
    <s v="52 Rayment St"/>
    <s v="Fairfield"/>
    <x v="10"/>
    <x v="1"/>
    <x v="9"/>
    <x v="0"/>
  </r>
  <r>
    <x v="260"/>
    <n v="320000"/>
    <x v="1"/>
    <s v="Flanders &amp; Fish"/>
    <s v="Auction"/>
    <n v="3122"/>
    <n v="1"/>
    <n v="1"/>
    <n v="0"/>
    <n v="0"/>
    <m/>
    <s v="23/146 Power St"/>
    <s v="Hawthorn"/>
    <x v="14"/>
    <x v="2"/>
    <x v="9"/>
    <x v="0"/>
  </r>
  <r>
    <x v="260"/>
    <n v="1910000"/>
    <x v="0"/>
    <s v="Sanders"/>
    <s v="Auction"/>
    <n v="3101"/>
    <n v="4"/>
    <n v="3"/>
    <n v="2"/>
    <n v="277"/>
    <n v="2016"/>
    <s v="75 Derby St"/>
    <s v="Kew"/>
    <x v="14"/>
    <x v="2"/>
    <x v="9"/>
    <x v="0"/>
  </r>
  <r>
    <x v="260"/>
    <n v="1920000"/>
    <x v="0"/>
    <s v="Jones and Jones"/>
    <s v="Sale"/>
    <n v="3102"/>
    <n v="3"/>
    <n v="1"/>
    <n v="2"/>
    <n v="672"/>
    <n v="1940"/>
    <s v="52 Frater St"/>
    <s v="Kew East"/>
    <x v="14"/>
    <x v="2"/>
    <x v="9"/>
    <x v="0"/>
  </r>
  <r>
    <x v="260"/>
    <n v="2200000"/>
    <x v="0"/>
    <s v="Cunninghams"/>
    <s v="Sale"/>
    <n v="3103"/>
    <n v="3"/>
    <n v="3"/>
    <n v="2"/>
    <n v="651"/>
    <m/>
    <s v="129 Gordon St"/>
    <s v="Balwyn"/>
    <x v="14"/>
    <x v="2"/>
    <x v="9"/>
    <x v="0"/>
  </r>
  <r>
    <x v="260"/>
    <n v="2930000"/>
    <x v="0"/>
    <s v="Jones and Jones"/>
    <s v="Sale"/>
    <n v="3126"/>
    <n v="5"/>
    <n v="3"/>
    <n v="4"/>
    <n v="645"/>
    <n v="2005"/>
    <s v="13 Byron St"/>
    <s v="Canterbury"/>
    <x v="14"/>
    <x v="2"/>
    <x v="9"/>
    <x v="0"/>
  </r>
  <r>
    <x v="260"/>
    <n v="1602000"/>
    <x v="1"/>
    <s v="Zimmerman"/>
    <s v="Sale"/>
    <n v="3186"/>
    <n v="3"/>
    <n v="2"/>
    <n v="2"/>
    <n v="328"/>
    <m/>
    <s v="3/24 South Rd"/>
    <s v="Brighton"/>
    <x v="15"/>
    <x v="2"/>
    <x v="9"/>
    <x v="0"/>
  </r>
  <r>
    <x v="260"/>
    <n v="710000"/>
    <x v="0"/>
    <s v="Property Barons"/>
    <s v="Sale"/>
    <n v="3085"/>
    <n v="3"/>
    <n v="1"/>
    <n v="1"/>
    <n v="616"/>
    <n v="1960"/>
    <s v="5 Crew St"/>
    <s v="Yallambie"/>
    <x v="17"/>
    <x v="1"/>
    <x v="9"/>
    <x v="0"/>
  </r>
  <r>
    <x v="261"/>
    <n v="790000"/>
    <x v="0"/>
    <s v="Flanders &amp; Fish"/>
    <s v="Sale"/>
    <n v="3125"/>
    <n v="3"/>
    <n v="1"/>
    <n v="2"/>
    <n v="318"/>
    <n v="1960"/>
    <s v="1/14 Corrigan St"/>
    <s v="Burwood"/>
    <x v="2"/>
    <x v="2"/>
    <x v="9"/>
    <x v="0"/>
  </r>
  <r>
    <x v="261"/>
    <n v="1325000"/>
    <x v="2"/>
    <s v="Flanders &amp; Fish"/>
    <s v="Auction"/>
    <n v="3127"/>
    <n v="3"/>
    <n v="2"/>
    <n v="1"/>
    <n v="302"/>
    <m/>
    <s v="36 Russell St"/>
    <s v="Surrey Hills"/>
    <x v="2"/>
    <x v="2"/>
    <x v="9"/>
    <x v="0"/>
  </r>
  <r>
    <x v="261"/>
    <n v="1055000"/>
    <x v="0"/>
    <s v="Metro Ladder"/>
    <s v="Auction"/>
    <n v="3145"/>
    <n v="3"/>
    <n v="2"/>
    <n v="1"/>
    <n v="0"/>
    <m/>
    <s v="3/100 Tooronga Rd"/>
    <s v="Malvern East"/>
    <x v="12"/>
    <x v="2"/>
    <x v="9"/>
    <x v="0"/>
  </r>
  <r>
    <x v="261"/>
    <n v="1055000"/>
    <x v="0"/>
    <s v="Cunninghams"/>
    <s v="Sale"/>
    <n v="3181"/>
    <n v="2"/>
    <n v="1"/>
    <n v="0"/>
    <n v="203"/>
    <n v="1900"/>
    <s v="19 Packington Pl"/>
    <s v="Prahran"/>
    <x v="12"/>
    <x v="2"/>
    <x v="9"/>
    <x v="0"/>
  </r>
  <r>
    <x v="261"/>
    <n v="2285000"/>
    <x v="0"/>
    <s v="Flanders &amp; Fish"/>
    <s v="Sale"/>
    <n v="3141"/>
    <n v="3"/>
    <n v="2"/>
    <n v="2"/>
    <n v="221"/>
    <n v="1890"/>
    <s v="3 Palermo St"/>
    <s v="South Yarra"/>
    <x v="12"/>
    <x v="2"/>
    <x v="9"/>
    <x v="0"/>
  </r>
  <r>
    <x v="261"/>
    <n v="582500"/>
    <x v="1"/>
    <s v="Jones and Jones"/>
    <s v="Sale"/>
    <n v="3184"/>
    <n v="2"/>
    <n v="1"/>
    <n v="1"/>
    <n v="0"/>
    <m/>
    <s v="2/23 Foam St"/>
    <s v="Elwood"/>
    <x v="5"/>
    <x v="2"/>
    <x v="9"/>
    <x v="0"/>
  </r>
  <r>
    <x v="261"/>
    <n v="840000"/>
    <x v="0"/>
    <s v="Cunninghams"/>
    <s v="Auction"/>
    <n v="3039"/>
    <n v="3"/>
    <n v="1"/>
    <n v="0"/>
    <n v="307"/>
    <n v="1910"/>
    <s v="4 Lennox St"/>
    <s v="Moonee Ponds"/>
    <x v="8"/>
    <x v="0"/>
    <x v="9"/>
    <x v="0"/>
  </r>
  <r>
    <x v="261"/>
    <n v="960000"/>
    <x v="0"/>
    <s v="Melbourne Homes"/>
    <s v="Sale"/>
    <n v="3032"/>
    <n v="3"/>
    <n v="2"/>
    <n v="2"/>
    <n v="229"/>
    <n v="2011"/>
    <s v="33 Dalgety Dr"/>
    <s v="Ascot Vale"/>
    <x v="8"/>
    <x v="0"/>
    <x v="9"/>
    <x v="0"/>
  </r>
  <r>
    <x v="261"/>
    <n v="630000"/>
    <x v="0"/>
    <s v="Maxwells"/>
    <s v="Sale"/>
    <n v="3013"/>
    <n v="2"/>
    <n v="2"/>
    <n v="2"/>
    <n v="168"/>
    <n v="2000"/>
    <s v="2/382 Williamstown Rd"/>
    <s v="Yarraville"/>
    <x v="4"/>
    <x v="0"/>
    <x v="9"/>
    <x v="0"/>
  </r>
  <r>
    <x v="261"/>
    <n v="913000"/>
    <x v="0"/>
    <s v="Metro Ladder"/>
    <s v="Sale"/>
    <n v="3012"/>
    <n v="3"/>
    <n v="1"/>
    <n v="3"/>
    <n v="448"/>
    <n v="1925"/>
    <s v="8 Dongola Rd"/>
    <s v="West Footscray"/>
    <x v="4"/>
    <x v="0"/>
    <x v="9"/>
    <x v="0"/>
  </r>
  <r>
    <x v="261"/>
    <n v="1930000"/>
    <x v="0"/>
    <s v="Maxwells"/>
    <s v="Sale"/>
    <n v="3013"/>
    <n v="3"/>
    <n v="1"/>
    <n v="4"/>
    <n v="902"/>
    <n v="1920"/>
    <s v="44 Severn St"/>
    <s v="Yarraville"/>
    <x v="4"/>
    <x v="0"/>
    <x v="9"/>
    <x v="0"/>
  </r>
  <r>
    <x v="261"/>
    <n v="751800"/>
    <x v="1"/>
    <s v="Jones and Jones"/>
    <s v="Auction"/>
    <n v="3108"/>
    <n v="3"/>
    <n v="1"/>
    <n v="2"/>
    <n v="109"/>
    <n v="2001"/>
    <s v="183a High St"/>
    <s v="Doncaster"/>
    <x v="16"/>
    <x v="3"/>
    <x v="9"/>
    <x v="0"/>
  </r>
  <r>
    <x v="261"/>
    <n v="810000"/>
    <x v="0"/>
    <s v="Metro Ladder"/>
    <s v="Sale"/>
    <n v="3204"/>
    <n v="2"/>
    <n v="1"/>
    <n v="1"/>
    <n v="210"/>
    <n v="1996"/>
    <s v="2/43 Ulupna Rd"/>
    <s v="Ormond"/>
    <x v="9"/>
    <x v="2"/>
    <x v="9"/>
    <x v="0"/>
  </r>
  <r>
    <x v="261"/>
    <n v="2250000"/>
    <x v="0"/>
    <s v="Cunninghams"/>
    <s v="Auction"/>
    <n v="3204"/>
    <n v="4"/>
    <n v="1"/>
    <n v="2"/>
    <n v="903"/>
    <n v="1985"/>
    <s v="17 Murray Rd"/>
    <s v="Ormond"/>
    <x v="9"/>
    <x v="2"/>
    <x v="9"/>
    <x v="0"/>
  </r>
  <r>
    <x v="261"/>
    <n v="751000"/>
    <x v="0"/>
    <s v="Metro Ladder"/>
    <s v="Sale"/>
    <n v="3072"/>
    <n v="3"/>
    <n v="1"/>
    <n v="0"/>
    <n v="148"/>
    <n v="1950"/>
    <s v="287 Plenty Rd"/>
    <s v="Preston"/>
    <x v="10"/>
    <x v="1"/>
    <x v="9"/>
    <x v="0"/>
  </r>
  <r>
    <x v="261"/>
    <n v="998000"/>
    <x v="0"/>
    <s v="Cunninghams"/>
    <s v="Sale"/>
    <n v="3073"/>
    <n v="3"/>
    <n v="2"/>
    <n v="3"/>
    <n v="479"/>
    <n v="1950"/>
    <s v="41 Cameron St"/>
    <s v="Reservoir"/>
    <x v="10"/>
    <x v="1"/>
    <x v="9"/>
    <x v="0"/>
  </r>
  <r>
    <x v="261"/>
    <n v="1350000"/>
    <x v="0"/>
    <s v="Best Bricks"/>
    <s v="Auction"/>
    <n v="3078"/>
    <n v="3"/>
    <n v="1"/>
    <n v="2"/>
    <n v="309"/>
    <n v="2000"/>
    <s v="7 Rathmines St"/>
    <s v="Fairfield"/>
    <x v="10"/>
    <x v="1"/>
    <x v="9"/>
    <x v="0"/>
  </r>
  <r>
    <x v="261"/>
    <n v="488000"/>
    <x v="0"/>
    <s v="Property Barons"/>
    <s v="Sale"/>
    <n v="3020"/>
    <n v="3"/>
    <n v="1"/>
    <n v="2"/>
    <n v="538"/>
    <m/>
    <s v="9 Dalpura Dr"/>
    <s v="Sunshine West"/>
    <x v="0"/>
    <x v="0"/>
    <x v="9"/>
    <x v="0"/>
  </r>
  <r>
    <x v="261"/>
    <n v="625000"/>
    <x v="0"/>
    <s v="Flanders &amp; Fish"/>
    <s v="Sale"/>
    <n v="3020"/>
    <n v="4"/>
    <n v="2"/>
    <n v="2"/>
    <n v="611"/>
    <n v="1960"/>
    <s v="64 Bardsley St"/>
    <s v="Sunshine West"/>
    <x v="0"/>
    <x v="0"/>
    <x v="9"/>
    <x v="0"/>
  </r>
  <r>
    <x v="261"/>
    <n v="930000"/>
    <x v="0"/>
    <s v="Maxwells"/>
    <s v="Sale"/>
    <n v="3020"/>
    <n v="4"/>
    <n v="2"/>
    <n v="2"/>
    <n v="504"/>
    <n v="2005"/>
    <s v="16 Couch St"/>
    <s v="Sunshine"/>
    <x v="0"/>
    <x v="0"/>
    <x v="9"/>
    <x v="0"/>
  </r>
  <r>
    <x v="261"/>
    <n v="1400000"/>
    <x v="2"/>
    <s v="Jones and Jones"/>
    <s v="Sale"/>
    <n v="3122"/>
    <n v="3"/>
    <n v="2"/>
    <n v="2"/>
    <n v="299"/>
    <n v="1960"/>
    <s v="2/2 Kooyongkoot Rd"/>
    <s v="Hawthorn"/>
    <x v="14"/>
    <x v="2"/>
    <x v="9"/>
    <x v="0"/>
  </r>
  <r>
    <x v="261"/>
    <n v="2376000"/>
    <x v="0"/>
    <s v="Jones and Jones"/>
    <s v="Sale"/>
    <n v="3146"/>
    <n v="4"/>
    <n v="2"/>
    <n v="2"/>
    <n v="652"/>
    <n v="1925"/>
    <s v="20 Howitt St"/>
    <s v="Glen Iris"/>
    <x v="14"/>
    <x v="2"/>
    <x v="9"/>
    <x v="0"/>
  </r>
  <r>
    <x v="261"/>
    <n v="2400000"/>
    <x v="0"/>
    <s v="Melbourne Homes"/>
    <s v="Auction"/>
    <n v="3188"/>
    <n v="4"/>
    <n v="2"/>
    <n v="2"/>
    <n v="663"/>
    <m/>
    <s v="18 Kingston St"/>
    <s v="Hampton"/>
    <x v="15"/>
    <x v="2"/>
    <x v="9"/>
    <x v="0"/>
  </r>
  <r>
    <x v="261"/>
    <n v="741000"/>
    <x v="0"/>
    <s v="Sanders"/>
    <s v="Auction"/>
    <n v="3087"/>
    <n v="3"/>
    <n v="1"/>
    <n v="1"/>
    <n v="671"/>
    <n v="1960"/>
    <s v="1 Meagher St"/>
    <s v="Watsonia"/>
    <x v="17"/>
    <x v="1"/>
    <x v="9"/>
    <x v="0"/>
  </r>
  <r>
    <x v="262"/>
    <n v="660000"/>
    <x v="1"/>
    <s v="Jones and Jones"/>
    <s v="Auction"/>
    <n v="3121"/>
    <n v="2"/>
    <n v="2"/>
    <n v="1"/>
    <n v="0"/>
    <n v="2013"/>
    <s v="207/12 Coppin St"/>
    <s v="Richmond"/>
    <x v="1"/>
    <x v="1"/>
    <x v="9"/>
    <x v="0"/>
  </r>
  <r>
    <x v="262"/>
    <n v="1290000"/>
    <x v="0"/>
    <s v="Jones and Jones"/>
    <s v="Sale"/>
    <n v="3068"/>
    <n v="2"/>
    <n v="1"/>
    <n v="0"/>
    <n v="164"/>
    <n v="1890"/>
    <s v="40 Myrtle St"/>
    <s v="Clifton Hill"/>
    <x v="1"/>
    <x v="1"/>
    <x v="9"/>
    <x v="0"/>
  </r>
  <r>
    <x v="262"/>
    <n v="412500"/>
    <x v="1"/>
    <s v="Sanders"/>
    <s v="Sale"/>
    <n v="3181"/>
    <n v="1"/>
    <n v="1"/>
    <n v="1"/>
    <n v="0"/>
    <m/>
    <s v="9/58 The Avenue"/>
    <s v="Windsor"/>
    <x v="12"/>
    <x v="2"/>
    <x v="9"/>
    <x v="0"/>
  </r>
  <r>
    <x v="262"/>
    <n v="580000"/>
    <x v="1"/>
    <s v="Best Bricks"/>
    <s v="Auction"/>
    <n v="3182"/>
    <n v="2"/>
    <n v="1"/>
    <n v="1"/>
    <n v="1155"/>
    <n v="1995"/>
    <s v="5/69 Wellington St"/>
    <s v="St Kilda"/>
    <x v="5"/>
    <x v="2"/>
    <x v="9"/>
    <x v="0"/>
  </r>
  <r>
    <x v="262"/>
    <n v="680000"/>
    <x v="1"/>
    <s v="Metro Ladder"/>
    <s v="Auction"/>
    <n v="3184"/>
    <n v="2"/>
    <n v="1"/>
    <n v="1"/>
    <n v="0"/>
    <n v="1960"/>
    <s v="7/5 Alfriston St"/>
    <s v="Elwood"/>
    <x v="5"/>
    <x v="2"/>
    <x v="9"/>
    <x v="0"/>
  </r>
  <r>
    <x v="262"/>
    <n v="735000"/>
    <x v="1"/>
    <s v="Jones and Jones"/>
    <s v="Sale"/>
    <n v="3207"/>
    <n v="2"/>
    <n v="1"/>
    <n v="1"/>
    <n v="0"/>
    <n v="2000"/>
    <s v="3/1 Seisman Pl"/>
    <s v="Port Melbourne"/>
    <x v="5"/>
    <x v="2"/>
    <x v="9"/>
    <x v="0"/>
  </r>
  <r>
    <x v="262"/>
    <n v="1050000"/>
    <x v="0"/>
    <s v="Jones and Jones"/>
    <s v="Auction"/>
    <n v="3184"/>
    <n v="3"/>
    <n v="1"/>
    <n v="0"/>
    <n v="257"/>
    <n v="1920"/>
    <s v="31 Shelley St"/>
    <s v="Elwood"/>
    <x v="5"/>
    <x v="2"/>
    <x v="9"/>
    <x v="0"/>
  </r>
  <r>
    <x v="262"/>
    <n v="2105000"/>
    <x v="0"/>
    <s v="Maxwells"/>
    <s v="Sale"/>
    <n v="3207"/>
    <n v="4"/>
    <n v="2"/>
    <n v="3"/>
    <n v="611"/>
    <n v="1940"/>
    <s v="366 Williamstown Rd"/>
    <s v="Port Melbourne"/>
    <x v="5"/>
    <x v="2"/>
    <x v="9"/>
    <x v="0"/>
  </r>
  <r>
    <x v="262"/>
    <n v="2525000"/>
    <x v="0"/>
    <s v="Cunninghams"/>
    <s v="Sale"/>
    <n v="3205"/>
    <n v="3"/>
    <n v="2"/>
    <n v="1"/>
    <n v="234"/>
    <n v="1863"/>
    <s v="52 Eastern Rd"/>
    <s v="South Melbourne"/>
    <x v="5"/>
    <x v="2"/>
    <x v="9"/>
    <x v="0"/>
  </r>
  <r>
    <x v="262"/>
    <n v="4400000"/>
    <x v="0"/>
    <s v="Cunninghams"/>
    <s v="Sale"/>
    <n v="3182"/>
    <n v="5"/>
    <n v="4"/>
    <n v="4"/>
    <n v="657"/>
    <n v="1900"/>
    <s v="10 Charlotte Pl"/>
    <s v="St Kilda"/>
    <x v="5"/>
    <x v="2"/>
    <x v="9"/>
    <x v="0"/>
  </r>
  <r>
    <x v="262"/>
    <n v="860000"/>
    <x v="0"/>
    <s v="Jones and Jones"/>
    <s v="Auction"/>
    <n v="3058"/>
    <n v="3"/>
    <n v="2"/>
    <n v="3"/>
    <n v="472"/>
    <n v="1970"/>
    <s v="3 Golf Rd"/>
    <s v="Coburg North"/>
    <x v="3"/>
    <x v="1"/>
    <x v="9"/>
    <x v="0"/>
  </r>
  <r>
    <x v="262"/>
    <n v="880000"/>
    <x v="1"/>
    <s v="Melbourne Homes"/>
    <s v="Sale"/>
    <n v="3056"/>
    <n v="3"/>
    <n v="2"/>
    <n v="1"/>
    <n v="122"/>
    <n v="2000"/>
    <s v="3/5 Evans St"/>
    <s v="Brunswick"/>
    <x v="3"/>
    <x v="1"/>
    <x v="9"/>
    <x v="0"/>
  </r>
  <r>
    <x v="262"/>
    <n v="1820000"/>
    <x v="0"/>
    <s v="Cunninghams"/>
    <s v="Sale"/>
    <n v="3207"/>
    <n v="4"/>
    <n v="2"/>
    <n v="1"/>
    <n v="212"/>
    <n v="1900"/>
    <s v="255 Ross St"/>
    <s v="Port Melbourne"/>
    <x v="13"/>
    <x v="2"/>
    <x v="9"/>
    <x v="0"/>
  </r>
  <r>
    <x v="262"/>
    <n v="502000"/>
    <x v="0"/>
    <s v="Metro Ladder"/>
    <s v="Auction"/>
    <n v="3012"/>
    <n v="2"/>
    <n v="1"/>
    <n v="1"/>
    <n v="144"/>
    <n v="2005"/>
    <s v="2/120 Suffolk St"/>
    <s v="Maidstone"/>
    <x v="4"/>
    <x v="0"/>
    <x v="9"/>
    <x v="0"/>
  </r>
  <r>
    <x v="262"/>
    <n v="1074000"/>
    <x v="0"/>
    <s v="Jones and Jones"/>
    <s v="Sale"/>
    <n v="3012"/>
    <n v="3"/>
    <n v="2"/>
    <n v="2"/>
    <n v="355"/>
    <n v="1950"/>
    <s v="8 View St"/>
    <s v="West Footscray"/>
    <x v="4"/>
    <x v="0"/>
    <x v="9"/>
    <x v="0"/>
  </r>
  <r>
    <x v="262"/>
    <n v="1362000"/>
    <x v="0"/>
    <s v="Jones and Jones"/>
    <s v="Sale"/>
    <n v="3011"/>
    <n v="3"/>
    <n v="2"/>
    <n v="0"/>
    <n v="497"/>
    <n v="1890"/>
    <s v="37 Stirling St"/>
    <s v="Footscray"/>
    <x v="4"/>
    <x v="0"/>
    <x v="9"/>
    <x v="0"/>
  </r>
  <r>
    <x v="262"/>
    <n v="1316000"/>
    <x v="0"/>
    <s v="Jones and Jones"/>
    <s v="Sale"/>
    <n v="3108"/>
    <n v="4"/>
    <n v="2"/>
    <n v="2"/>
    <n v="716"/>
    <n v="1965"/>
    <s v="33 Somerville St"/>
    <s v="Doncaster"/>
    <x v="16"/>
    <x v="3"/>
    <x v="9"/>
    <x v="0"/>
  </r>
  <r>
    <x v="262"/>
    <n v="710000"/>
    <x v="0"/>
    <s v="Jones and Jones"/>
    <s v="Auction"/>
    <n v="3025"/>
    <n v="3"/>
    <n v="1"/>
    <n v="3"/>
    <n v="540"/>
    <n v="1960"/>
    <s v="5 Binns St"/>
    <s v="Altona North"/>
    <x v="11"/>
    <x v="0"/>
    <x v="9"/>
    <x v="0"/>
  </r>
  <r>
    <x v="262"/>
    <n v="1040000"/>
    <x v="0"/>
    <s v="Jones and Jones"/>
    <s v="Auction"/>
    <n v="3165"/>
    <n v="4"/>
    <n v="2"/>
    <n v="2"/>
    <n v="643"/>
    <m/>
    <s v="335 Chesterville Rd"/>
    <s v="Bentleigh East"/>
    <x v="9"/>
    <x v="2"/>
    <x v="9"/>
    <x v="0"/>
  </r>
  <r>
    <x v="262"/>
    <n v="1190000"/>
    <x v="0"/>
    <s v="Cunninghams"/>
    <s v="Sale"/>
    <n v="3070"/>
    <n v="3"/>
    <n v="1"/>
    <n v="1"/>
    <n v="445"/>
    <n v="1920"/>
    <s v="238 Victoria Rd"/>
    <s v="Northcote"/>
    <x v="10"/>
    <x v="1"/>
    <x v="9"/>
    <x v="0"/>
  </r>
  <r>
    <x v="262"/>
    <n v="1315000"/>
    <x v="0"/>
    <s v="Property Barons"/>
    <s v="Sale"/>
    <n v="3072"/>
    <n v="4"/>
    <n v="3"/>
    <n v="2"/>
    <n v="836"/>
    <n v="1941"/>
    <s v="342 Gilbert Rd"/>
    <s v="Preston"/>
    <x v="10"/>
    <x v="1"/>
    <x v="9"/>
    <x v="0"/>
  </r>
  <r>
    <x v="262"/>
    <n v="620000"/>
    <x v="0"/>
    <s v="Best Bricks"/>
    <s v="Sale"/>
    <n v="3020"/>
    <n v="3"/>
    <n v="1"/>
    <n v="1"/>
    <n v="376"/>
    <m/>
    <s v="116 Cornwall Rd"/>
    <s v="Sunshine"/>
    <x v="0"/>
    <x v="0"/>
    <x v="9"/>
    <x v="0"/>
  </r>
  <r>
    <x v="262"/>
    <n v="1950000"/>
    <x v="0"/>
    <s v="Cunninghams"/>
    <s v="Sale"/>
    <n v="3101"/>
    <n v="2"/>
    <n v="1"/>
    <n v="4"/>
    <n v="596"/>
    <m/>
    <s v="15 Edgevale Rd"/>
    <s v="Kew"/>
    <x v="14"/>
    <x v="2"/>
    <x v="9"/>
    <x v="0"/>
  </r>
  <r>
    <x v="262"/>
    <n v="1601000"/>
    <x v="0"/>
    <s v="Cunninghams"/>
    <s v="Sale"/>
    <n v="3079"/>
    <n v="4"/>
    <n v="3"/>
    <n v="2"/>
    <n v="610"/>
    <m/>
    <s v="14 Tate St"/>
    <s v="Ivanhoe"/>
    <x v="17"/>
    <x v="3"/>
    <x v="9"/>
    <x v="0"/>
  </r>
  <r>
    <x v="263"/>
    <n v="636000"/>
    <x v="1"/>
    <s v="Maxwells"/>
    <s v="Sale"/>
    <n v="3128"/>
    <n v="2"/>
    <n v="1"/>
    <n v="1"/>
    <n v="151"/>
    <n v="1970"/>
    <s v="3/8 Ashted Rd"/>
    <s v="Box Hill"/>
    <x v="2"/>
    <x v="3"/>
    <x v="9"/>
    <x v="0"/>
  </r>
  <r>
    <x v="263"/>
    <n v="1820000"/>
    <x v="0"/>
    <s v="Jones and Jones"/>
    <s v="Sale"/>
    <n v="3181"/>
    <n v="4"/>
    <n v="1"/>
    <n v="1"/>
    <n v="305"/>
    <n v="1920"/>
    <s v="37 Perth St"/>
    <s v="Prahran"/>
    <x v="12"/>
    <x v="2"/>
    <x v="9"/>
    <x v="0"/>
  </r>
  <r>
    <x v="263"/>
    <n v="716000"/>
    <x v="0"/>
    <s v="Cunninghams"/>
    <s v="Sale"/>
    <n v="3046"/>
    <n v="3"/>
    <n v="1"/>
    <n v="2"/>
    <n v="594"/>
    <m/>
    <s v="14 Sutherland St"/>
    <s v="Hadfield"/>
    <x v="3"/>
    <x v="1"/>
    <x v="9"/>
    <x v="0"/>
  </r>
  <r>
    <x v="263"/>
    <n v="790000"/>
    <x v="0"/>
    <s v="Metro Ladder"/>
    <s v="Sale"/>
    <n v="3058"/>
    <n v="3"/>
    <n v="1"/>
    <n v="2"/>
    <n v="371"/>
    <m/>
    <s v="181 Munro St"/>
    <s v="Coburg"/>
    <x v="3"/>
    <x v="1"/>
    <x v="9"/>
    <x v="0"/>
  </r>
  <r>
    <x v="263"/>
    <n v="657000"/>
    <x v="0"/>
    <s v="Property Barons"/>
    <s v="Sale"/>
    <n v="3042"/>
    <n v="2"/>
    <n v="2"/>
    <n v="1"/>
    <n v="268"/>
    <n v="1950"/>
    <s v="87 Hotham Rd"/>
    <s v="Niddrie"/>
    <x v="8"/>
    <x v="0"/>
    <x v="9"/>
    <x v="0"/>
  </r>
  <r>
    <x v="263"/>
    <n v="850000"/>
    <x v="0"/>
    <s v="Sanders"/>
    <s v="Auction"/>
    <n v="3041"/>
    <n v="3"/>
    <n v="3"/>
    <n v="3"/>
    <n v="250"/>
    <n v="2016"/>
    <s v="196a Mascoma St"/>
    <s v="Strathmore"/>
    <x v="8"/>
    <x v="0"/>
    <x v="9"/>
    <x v="0"/>
  </r>
  <r>
    <x v="263"/>
    <n v="1076000"/>
    <x v="0"/>
    <s v="Jones and Jones"/>
    <s v="Sale"/>
    <n v="3166"/>
    <n v="3"/>
    <n v="1"/>
    <n v="2"/>
    <n v="689"/>
    <m/>
    <s v="4 Leroux St"/>
    <s v="Oakleigh"/>
    <x v="6"/>
    <x v="2"/>
    <x v="9"/>
    <x v="0"/>
  </r>
  <r>
    <x v="263"/>
    <n v="1262000"/>
    <x v="0"/>
    <s v="Jones and Jones"/>
    <s v="Sale"/>
    <n v="3166"/>
    <n v="2"/>
    <n v="1"/>
    <n v="1"/>
    <n v="546"/>
    <m/>
    <s v="20 Bowmore St"/>
    <s v="Hughesdale"/>
    <x v="6"/>
    <x v="2"/>
    <x v="9"/>
    <x v="0"/>
  </r>
  <r>
    <x v="263"/>
    <n v="740000"/>
    <x v="1"/>
    <s v="Jones and Jones"/>
    <s v="Auction"/>
    <n v="3002"/>
    <n v="2"/>
    <n v="1"/>
    <n v="0"/>
    <n v="0"/>
    <m/>
    <s v="37/22 Agnes St"/>
    <s v="East Melbourne"/>
    <x v="13"/>
    <x v="1"/>
    <x v="9"/>
    <x v="0"/>
  </r>
  <r>
    <x v="263"/>
    <n v="775000"/>
    <x v="0"/>
    <s v="Jones and Jones"/>
    <s v="Sale"/>
    <n v="3031"/>
    <n v="2"/>
    <n v="1"/>
    <n v="0"/>
    <n v="150"/>
    <m/>
    <s v="8 Bent St"/>
    <s v="Kensington"/>
    <x v="13"/>
    <x v="1"/>
    <x v="9"/>
    <x v="0"/>
  </r>
  <r>
    <x v="263"/>
    <n v="610000"/>
    <x v="0"/>
    <s v="Maxwells"/>
    <s v="Auction"/>
    <n v="3013"/>
    <n v="2"/>
    <n v="1"/>
    <n v="0"/>
    <n v="94"/>
    <m/>
    <s v="1a Kingston St"/>
    <s v="Yarraville"/>
    <x v="4"/>
    <x v="0"/>
    <x v="9"/>
    <x v="0"/>
  </r>
  <r>
    <x v="263"/>
    <n v="677200"/>
    <x v="0"/>
    <s v="Metro Ladder"/>
    <s v="Auction"/>
    <n v="3012"/>
    <n v="2"/>
    <n v="2"/>
    <n v="1"/>
    <n v="180"/>
    <n v="2011"/>
    <s v="1/68 Edgar St"/>
    <s v="Kingsville"/>
    <x v="4"/>
    <x v="0"/>
    <x v="9"/>
    <x v="0"/>
  </r>
  <r>
    <x v="263"/>
    <n v="772000"/>
    <x v="1"/>
    <s v="Property Barons"/>
    <s v="Sale"/>
    <n v="3108"/>
    <n v="3"/>
    <n v="2"/>
    <n v="1"/>
    <n v="203"/>
    <n v="1986"/>
    <s v="5/333 George St"/>
    <s v="Doncaster"/>
    <x v="16"/>
    <x v="3"/>
    <x v="9"/>
    <x v="0"/>
  </r>
  <r>
    <x v="263"/>
    <n v="1051000"/>
    <x v="0"/>
    <s v="Jones and Jones"/>
    <s v="Sale"/>
    <n v="3107"/>
    <n v="3"/>
    <n v="2"/>
    <n v="1"/>
    <n v="962"/>
    <n v="1970"/>
    <s v="4 Finn Ct"/>
    <s v="Templestowe Lower"/>
    <x v="16"/>
    <x v="3"/>
    <x v="9"/>
    <x v="0"/>
  </r>
  <r>
    <x v="263"/>
    <n v="962000"/>
    <x v="2"/>
    <s v="Jones and Jones"/>
    <s v="Sale"/>
    <n v="3015"/>
    <n v="3"/>
    <n v="2"/>
    <n v="2"/>
    <n v="283"/>
    <n v="2011"/>
    <s v="45 Milford St"/>
    <s v="Newport"/>
    <x v="11"/>
    <x v="0"/>
    <x v="9"/>
    <x v="0"/>
  </r>
  <r>
    <x v="263"/>
    <n v="910500"/>
    <x v="0"/>
    <s v="Metro Ladder"/>
    <s v="Sale"/>
    <n v="3163"/>
    <n v="2"/>
    <n v="1"/>
    <n v="2"/>
    <n v="313"/>
    <m/>
    <s v="199 Poath Rd"/>
    <s v="Murrumbeena"/>
    <x v="9"/>
    <x v="2"/>
    <x v="9"/>
    <x v="0"/>
  </r>
  <r>
    <x v="263"/>
    <n v="1100000"/>
    <x v="0"/>
    <s v="Metro Ladder"/>
    <s v="Sale"/>
    <n v="3204"/>
    <n v="3"/>
    <n v="1"/>
    <n v="2"/>
    <n v="382"/>
    <m/>
    <s v="4 The Highway"/>
    <s v="Bentleigh"/>
    <x v="9"/>
    <x v="2"/>
    <x v="9"/>
    <x v="0"/>
  </r>
  <r>
    <x v="263"/>
    <n v="850000"/>
    <x v="0"/>
    <s v="Melbourne Homes"/>
    <s v="Sale"/>
    <n v="3072"/>
    <n v="2"/>
    <n v="1"/>
    <n v="1"/>
    <n v="669"/>
    <m/>
    <s v="531 Murray Rd"/>
    <s v="Preston"/>
    <x v="10"/>
    <x v="1"/>
    <x v="9"/>
    <x v="0"/>
  </r>
  <r>
    <x v="263"/>
    <n v="595000"/>
    <x v="0"/>
    <s v="Best Bricks"/>
    <s v="Sale"/>
    <n v="3020"/>
    <n v="3"/>
    <n v="1"/>
    <n v="1"/>
    <n v="36"/>
    <m/>
    <s v="14 Thomson St"/>
    <s v="Sunshine"/>
    <x v="0"/>
    <x v="0"/>
    <x v="9"/>
    <x v="0"/>
  </r>
  <r>
    <x v="263"/>
    <n v="1650000"/>
    <x v="0"/>
    <s v="Cunninghams"/>
    <s v="Sale"/>
    <n v="3123"/>
    <n v="3"/>
    <n v="1"/>
    <n v="1"/>
    <n v="354"/>
    <n v="1900"/>
    <s v="20 Stewart St"/>
    <s v="Hawthorn East"/>
    <x v="14"/>
    <x v="2"/>
    <x v="9"/>
    <x v="0"/>
  </r>
  <r>
    <x v="263"/>
    <n v="2345000"/>
    <x v="0"/>
    <s v="Cunninghams"/>
    <s v="Sale"/>
    <n v="3127"/>
    <n v="4"/>
    <n v="2"/>
    <n v="2"/>
    <n v="798"/>
    <m/>
    <s v="89 Guildford Rd"/>
    <s v="Surrey Hills"/>
    <x v="14"/>
    <x v="2"/>
    <x v="9"/>
    <x v="0"/>
  </r>
  <r>
    <x v="263"/>
    <n v="605000"/>
    <x v="1"/>
    <s v="Melbourne Homes"/>
    <s v="Sale"/>
    <n v="3081"/>
    <n v="2"/>
    <n v="1"/>
    <n v="1"/>
    <n v="166"/>
    <n v="2008"/>
    <s v="2/35 Porter Rd"/>
    <s v="Heidelberg Heights"/>
    <x v="17"/>
    <x v="3"/>
    <x v="9"/>
    <x v="0"/>
  </r>
  <r>
    <x v="264"/>
    <n v="415000"/>
    <x v="1"/>
    <s v="Cunninghams"/>
    <s v="Auction"/>
    <n v="3066"/>
    <n v="1"/>
    <n v="1"/>
    <n v="1"/>
    <n v="3701"/>
    <n v="2005"/>
    <s v="110/3 Hoddle St"/>
    <s v="Collingwood"/>
    <x v="1"/>
    <x v="1"/>
    <x v="9"/>
    <x v="0"/>
  </r>
  <r>
    <x v="264"/>
    <n v="1636000"/>
    <x v="0"/>
    <s v="Cunninghams"/>
    <s v="Sale"/>
    <n v="3067"/>
    <n v="2"/>
    <n v="1"/>
    <n v="2"/>
    <n v="256"/>
    <n v="1890"/>
    <s v="98 Charles St"/>
    <s v="Abbotsford"/>
    <x v="1"/>
    <x v="1"/>
    <x v="9"/>
    <x v="0"/>
  </r>
  <r>
    <x v="264"/>
    <n v="611000"/>
    <x v="1"/>
    <s v="Metro Ladder"/>
    <s v="Auction"/>
    <n v="3142"/>
    <n v="1"/>
    <n v="1"/>
    <n v="1"/>
    <n v="0"/>
    <m/>
    <s v="2/76 Mathoura Rd"/>
    <s v="Toorak"/>
    <x v="12"/>
    <x v="2"/>
    <x v="9"/>
    <x v="0"/>
  </r>
  <r>
    <x v="264"/>
    <n v="920500"/>
    <x v="0"/>
    <s v="Sanders"/>
    <s v="Sale"/>
    <n v="3205"/>
    <n v="2"/>
    <n v="1"/>
    <n v="0"/>
    <n v="114"/>
    <m/>
    <s v="18 Cobden St"/>
    <s v="South Melbourne"/>
    <x v="5"/>
    <x v="2"/>
    <x v="9"/>
    <x v="0"/>
  </r>
  <r>
    <x v="264"/>
    <n v="1002000"/>
    <x v="0"/>
    <s v="Cunninghams"/>
    <s v="Sale"/>
    <n v="3205"/>
    <n v="1"/>
    <n v="1"/>
    <n v="0"/>
    <n v="84"/>
    <n v="1912"/>
    <s v="218 Ferrars St"/>
    <s v="South Melbourne"/>
    <x v="5"/>
    <x v="2"/>
    <x v="9"/>
    <x v="0"/>
  </r>
  <r>
    <x v="264"/>
    <n v="665000"/>
    <x v="0"/>
    <s v="Metro Ladder"/>
    <s v="Sale"/>
    <n v="3060"/>
    <n v="3"/>
    <n v="1"/>
    <n v="1"/>
    <n v="726"/>
    <m/>
    <s v="17 James St"/>
    <s v="Fawkner"/>
    <x v="3"/>
    <x v="1"/>
    <x v="9"/>
    <x v="0"/>
  </r>
  <r>
    <x v="264"/>
    <n v="711500"/>
    <x v="0"/>
    <s v="Flanders &amp; Fish"/>
    <s v="Sale"/>
    <n v="3046"/>
    <n v="3"/>
    <n v="1"/>
    <n v="3"/>
    <n v="667"/>
    <n v="1950"/>
    <s v="24 Trevannion St"/>
    <s v="Glenroy"/>
    <x v="3"/>
    <x v="1"/>
    <x v="9"/>
    <x v="0"/>
  </r>
  <r>
    <x v="264"/>
    <n v="951000"/>
    <x v="0"/>
    <s v="Cunninghams"/>
    <s v="Auction"/>
    <n v="3058"/>
    <n v="3"/>
    <n v="2"/>
    <n v="0"/>
    <n v="342"/>
    <m/>
    <s v="11 Vincent St"/>
    <s v="Coburg"/>
    <x v="3"/>
    <x v="1"/>
    <x v="9"/>
    <x v="0"/>
  </r>
  <r>
    <x v="264"/>
    <n v="900000"/>
    <x v="0"/>
    <s v="Cunninghams"/>
    <s v="Sale"/>
    <n v="3033"/>
    <n v="3"/>
    <n v="1"/>
    <n v="1"/>
    <n v="713"/>
    <n v="1970"/>
    <s v="21 Woorite Pl"/>
    <s v="Keilor East"/>
    <x v="8"/>
    <x v="0"/>
    <x v="9"/>
    <x v="0"/>
  </r>
  <r>
    <x v="264"/>
    <n v="1055000"/>
    <x v="0"/>
    <s v="Cunninghams"/>
    <s v="Sale"/>
    <n v="3039"/>
    <n v="3"/>
    <n v="2"/>
    <n v="2"/>
    <n v="0"/>
    <n v="2009"/>
    <s v="21A Scotia St"/>
    <s v="Moonee Ponds"/>
    <x v="8"/>
    <x v="0"/>
    <x v="9"/>
    <x v="0"/>
  </r>
  <r>
    <x v="264"/>
    <n v="650000"/>
    <x v="1"/>
    <s v="Flanders &amp; Fish"/>
    <s v="Sale"/>
    <n v="3003"/>
    <n v="3"/>
    <n v="2"/>
    <n v="1"/>
    <n v="0"/>
    <m/>
    <s v="1004/58 Jeffcott St"/>
    <s v="West Melbourne"/>
    <x v="13"/>
    <x v="1"/>
    <x v="9"/>
    <x v="0"/>
  </r>
  <r>
    <x v="264"/>
    <n v="1250000"/>
    <x v="2"/>
    <s v="Jones and Jones"/>
    <s v="Auction"/>
    <n v="3105"/>
    <n v="3"/>
    <n v="2"/>
    <n v="2"/>
    <n v="315"/>
    <n v="1960"/>
    <s v="10a Elizabeth St"/>
    <s v="Bulleen"/>
    <x v="16"/>
    <x v="3"/>
    <x v="9"/>
    <x v="0"/>
  </r>
  <r>
    <x v="264"/>
    <n v="1450000"/>
    <x v="0"/>
    <s v="Property Barons"/>
    <s v="Auction"/>
    <n v="3108"/>
    <n v="3"/>
    <n v="1"/>
    <n v="1"/>
    <n v="638"/>
    <n v="1970"/>
    <s v="19 Hanke Rd"/>
    <s v="Doncaster"/>
    <x v="16"/>
    <x v="3"/>
    <x v="9"/>
    <x v="0"/>
  </r>
  <r>
    <x v="264"/>
    <n v="890000"/>
    <x v="1"/>
    <s v="Best Bricks"/>
    <s v="Sale"/>
    <n v="3016"/>
    <n v="3"/>
    <n v="1"/>
    <n v="3"/>
    <n v="0"/>
    <n v="1980"/>
    <s v="2/20 Victoria St"/>
    <s v="Williamstown"/>
    <x v="11"/>
    <x v="0"/>
    <x v="9"/>
    <x v="0"/>
  </r>
  <r>
    <x v="264"/>
    <n v="635000"/>
    <x v="2"/>
    <s v="Cunninghams"/>
    <s v="Auction"/>
    <n v="3163"/>
    <n v="2"/>
    <n v="2"/>
    <n v="1"/>
    <n v="81"/>
    <m/>
    <s v="2/4 Hinton Rd"/>
    <s v="Glen Huntly"/>
    <x v="9"/>
    <x v="2"/>
    <x v="9"/>
    <x v="0"/>
  </r>
  <r>
    <x v="264"/>
    <n v="1311000"/>
    <x v="0"/>
    <s v="Jones and Jones"/>
    <s v="Sale"/>
    <n v="3204"/>
    <n v="3"/>
    <n v="2"/>
    <n v="2"/>
    <n v="592"/>
    <m/>
    <s v="14 Sandra Gr"/>
    <s v="Bentleigh"/>
    <x v="9"/>
    <x v="2"/>
    <x v="9"/>
    <x v="0"/>
  </r>
  <r>
    <x v="264"/>
    <n v="470000"/>
    <x v="1"/>
    <s v="Jones and Jones"/>
    <s v="Sale"/>
    <n v="3071"/>
    <n v="2"/>
    <n v="1"/>
    <n v="1"/>
    <n v="0"/>
    <n v="1970"/>
    <s v="4/73 Flinders St"/>
    <s v="Thornbury"/>
    <x v="10"/>
    <x v="1"/>
    <x v="9"/>
    <x v="0"/>
  </r>
  <r>
    <x v="264"/>
    <n v="498000"/>
    <x v="0"/>
    <s v="Property Barons"/>
    <s v="Sale"/>
    <n v="3073"/>
    <n v="2"/>
    <n v="1"/>
    <n v="3"/>
    <n v="310"/>
    <m/>
    <s v="1/33 McComas St"/>
    <s v="Reservoir"/>
    <x v="10"/>
    <x v="1"/>
    <x v="9"/>
    <x v="0"/>
  </r>
  <r>
    <x v="264"/>
    <n v="545000"/>
    <x v="1"/>
    <s v="Jones and Jones"/>
    <s v="Sale"/>
    <n v="3122"/>
    <n v="2"/>
    <n v="1"/>
    <n v="1"/>
    <n v="0"/>
    <n v="2004"/>
    <s v="3/185 Auburn Rd"/>
    <s v="Hawthorn"/>
    <x v="14"/>
    <x v="2"/>
    <x v="9"/>
    <x v="0"/>
  </r>
  <r>
    <x v="264"/>
    <n v="1780000"/>
    <x v="0"/>
    <s v="Flanders &amp; Fish"/>
    <s v="Sale"/>
    <n v="3124"/>
    <n v="3"/>
    <n v="1"/>
    <n v="1"/>
    <n v="769"/>
    <n v="1930"/>
    <s v="6 Gavan St"/>
    <s v="Camberwell"/>
    <x v="14"/>
    <x v="2"/>
    <x v="9"/>
    <x v="0"/>
  </r>
  <r>
    <x v="264"/>
    <n v="2003000"/>
    <x v="0"/>
    <s v="Jones and Jones"/>
    <s v="Sale"/>
    <n v="3127"/>
    <n v="4"/>
    <n v="2"/>
    <n v="1"/>
    <n v="383"/>
    <n v="1880"/>
    <s v="54 Croydon Rd"/>
    <s v="Surrey Hills"/>
    <x v="14"/>
    <x v="2"/>
    <x v="9"/>
    <x v="0"/>
  </r>
  <r>
    <x v="264"/>
    <n v="1620000"/>
    <x v="0"/>
    <s v="Jones and Jones"/>
    <s v="Auction"/>
    <n v="3188"/>
    <n v="3"/>
    <n v="1"/>
    <n v="2"/>
    <n v="783"/>
    <m/>
    <s v="26 Teddington Rd"/>
    <s v="Hampton"/>
    <x v="15"/>
    <x v="2"/>
    <x v="9"/>
    <x v="0"/>
  </r>
  <r>
    <x v="264"/>
    <n v="1755000"/>
    <x v="0"/>
    <s v="Zimmerman"/>
    <s v="Auction"/>
    <n v="3187"/>
    <n v="4"/>
    <n v="2"/>
    <n v="2"/>
    <n v="0"/>
    <m/>
    <s v="30 Studley Rd"/>
    <s v="Brighton East"/>
    <x v="15"/>
    <x v="2"/>
    <x v="9"/>
    <x v="0"/>
  </r>
  <r>
    <x v="264"/>
    <n v="2050000"/>
    <x v="0"/>
    <s v="Zimmerman"/>
    <s v="Auction"/>
    <n v="3187"/>
    <n v="5"/>
    <n v="3"/>
    <n v="3"/>
    <n v="669"/>
    <n v="1970"/>
    <s v="7 Tuxen Ct"/>
    <s v="Brighton East"/>
    <x v="15"/>
    <x v="2"/>
    <x v="9"/>
    <x v="0"/>
  </r>
  <r>
    <x v="264"/>
    <n v="501500"/>
    <x v="0"/>
    <s v="Cunninghams"/>
    <s v="Sale"/>
    <n v="3081"/>
    <n v="2"/>
    <n v="1"/>
    <n v="2"/>
    <n v="538"/>
    <m/>
    <s v="253 Liberty Pde"/>
    <s v="Heidelberg West"/>
    <x v="17"/>
    <x v="3"/>
    <x v="9"/>
    <x v="0"/>
  </r>
  <r>
    <x v="264"/>
    <n v="1720000"/>
    <x v="0"/>
    <s v="Property Barons"/>
    <s v="Sale"/>
    <n v="3084"/>
    <n v="4"/>
    <n v="4"/>
    <n v="2"/>
    <n v="1215"/>
    <m/>
    <s v="14 Milford Gr"/>
    <s v="Rosanna"/>
    <x v="17"/>
    <x v="3"/>
    <x v="9"/>
    <x v="0"/>
  </r>
  <r>
    <x v="265"/>
    <n v="1500000"/>
    <x v="0"/>
    <s v="Cunninghams"/>
    <s v="Auction"/>
    <n v="3128"/>
    <n v="3"/>
    <n v="1"/>
    <n v="2"/>
    <n v="664"/>
    <n v="1930"/>
    <s v="22 William St"/>
    <s v="Box Hill"/>
    <x v="2"/>
    <x v="3"/>
    <x v="10"/>
    <x v="0"/>
  </r>
  <r>
    <x v="265"/>
    <n v="2350000"/>
    <x v="0"/>
    <s v="Flanders &amp; Fish"/>
    <s v="Auction"/>
    <n v="3127"/>
    <n v="6"/>
    <n v="3"/>
    <n v="3"/>
    <n v="2026"/>
    <m/>
    <s v="40 Zetland Rd"/>
    <s v="Mont Albert"/>
    <x v="2"/>
    <x v="3"/>
    <x v="10"/>
    <x v="0"/>
  </r>
  <r>
    <x v="265"/>
    <n v="310000"/>
    <x v="1"/>
    <s v="Jones and Jones"/>
    <s v="Auction"/>
    <n v="3141"/>
    <n v="1"/>
    <n v="1"/>
    <n v="1"/>
    <n v="0"/>
    <n v="1950"/>
    <s v="12/219 Williams Rd"/>
    <s v="South Yarra"/>
    <x v="12"/>
    <x v="2"/>
    <x v="10"/>
    <x v="0"/>
  </r>
  <r>
    <x v="265"/>
    <n v="380000"/>
    <x v="1"/>
    <s v="Cunninghams"/>
    <s v="Auction"/>
    <n v="3142"/>
    <n v="2"/>
    <n v="1"/>
    <n v="1"/>
    <n v="0"/>
    <m/>
    <s v="27/789 Malvern Rd"/>
    <s v="Toorak"/>
    <x v="12"/>
    <x v="2"/>
    <x v="10"/>
    <x v="0"/>
  </r>
  <r>
    <x v="265"/>
    <n v="546000"/>
    <x v="1"/>
    <s v="SJ"/>
    <s v="Sale"/>
    <n v="3142"/>
    <n v="1"/>
    <n v="1"/>
    <n v="1"/>
    <n v="1677"/>
    <m/>
    <s v="16/3 Tahara Rd"/>
    <s v="Toorak"/>
    <x v="12"/>
    <x v="2"/>
    <x v="10"/>
    <x v="0"/>
  </r>
  <r>
    <x v="265"/>
    <n v="940000"/>
    <x v="0"/>
    <s v="Cunninghams"/>
    <s v="Sale"/>
    <n v="3032"/>
    <n v="3"/>
    <n v="1"/>
    <n v="2"/>
    <n v="298"/>
    <n v="1920"/>
    <s v="30 Rothwell St"/>
    <s v="Ascot Vale"/>
    <x v="8"/>
    <x v="0"/>
    <x v="10"/>
    <x v="0"/>
  </r>
  <r>
    <x v="265"/>
    <n v="1435000"/>
    <x v="0"/>
    <s v="Cunninghams"/>
    <s v="Sale"/>
    <n v="3032"/>
    <n v="3"/>
    <n v="2"/>
    <n v="2"/>
    <n v="532"/>
    <n v="1950"/>
    <s v="8 Pentland St"/>
    <s v="Ascot Vale"/>
    <x v="8"/>
    <x v="0"/>
    <x v="10"/>
    <x v="0"/>
  </r>
  <r>
    <x v="265"/>
    <n v="721000"/>
    <x v="0"/>
    <s v="Flanders &amp; Fish"/>
    <s v="Sale"/>
    <n v="3012"/>
    <n v="3"/>
    <n v="2"/>
    <n v="1"/>
    <n v="239"/>
    <n v="1955"/>
    <s v="7 Wallace St"/>
    <s v="Maidstone"/>
    <x v="4"/>
    <x v="0"/>
    <x v="10"/>
    <x v="0"/>
  </r>
  <r>
    <x v="265"/>
    <n v="725000"/>
    <x v="0"/>
    <s v="Cunninghams"/>
    <s v="Auction"/>
    <n v="3012"/>
    <n v="3"/>
    <n v="1"/>
    <n v="2"/>
    <n v="305"/>
    <m/>
    <s v="29 Rosamond Rd"/>
    <s v="Maidstone"/>
    <x v="4"/>
    <x v="0"/>
    <x v="10"/>
    <x v="0"/>
  </r>
  <r>
    <x v="265"/>
    <n v="670000"/>
    <x v="2"/>
    <s v="Sanders"/>
    <s v="Auction"/>
    <n v="3165"/>
    <n v="3"/>
    <n v="1"/>
    <n v="2"/>
    <n v="233"/>
    <m/>
    <s v="2 Sanicki Ct"/>
    <s v="Bentleigh East"/>
    <x v="9"/>
    <x v="2"/>
    <x v="10"/>
    <x v="0"/>
  </r>
  <r>
    <x v="265"/>
    <n v="775000"/>
    <x v="0"/>
    <s v="Cunninghams"/>
    <s v="Sale"/>
    <n v="3072"/>
    <n v="2"/>
    <n v="1"/>
    <n v="1"/>
    <n v="521"/>
    <m/>
    <s v="6 Emerald St"/>
    <s v="Preston"/>
    <x v="10"/>
    <x v="1"/>
    <x v="10"/>
    <x v="0"/>
  </r>
  <r>
    <x v="265"/>
    <n v="820000"/>
    <x v="0"/>
    <s v="Metro Ladder"/>
    <s v="Auction"/>
    <n v="3073"/>
    <n v="5"/>
    <n v="2"/>
    <n v="2"/>
    <n v="737"/>
    <m/>
    <s v="17 Steane St"/>
    <s v="Reservoir"/>
    <x v="10"/>
    <x v="1"/>
    <x v="10"/>
    <x v="0"/>
  </r>
  <r>
    <x v="265"/>
    <n v="1135000"/>
    <x v="0"/>
    <s v="Cunninghams"/>
    <s v="Sale"/>
    <n v="3071"/>
    <n v="3"/>
    <n v="1"/>
    <n v="1"/>
    <n v="294"/>
    <m/>
    <s v="52 Gooch St"/>
    <s v="Thornbury"/>
    <x v="10"/>
    <x v="1"/>
    <x v="10"/>
    <x v="0"/>
  </r>
  <r>
    <x v="265"/>
    <n v="1200000"/>
    <x v="0"/>
    <s v="Cunninghams"/>
    <s v="Sale"/>
    <n v="3072"/>
    <n v="3"/>
    <n v="1"/>
    <n v="1"/>
    <n v="847"/>
    <n v="1965"/>
    <s v="22 Furzer St"/>
    <s v="Preston"/>
    <x v="10"/>
    <x v="1"/>
    <x v="10"/>
    <x v="0"/>
  </r>
  <r>
    <x v="265"/>
    <n v="670000"/>
    <x v="0"/>
    <s v="Best Bricks"/>
    <s v="Sale"/>
    <n v="3020"/>
    <n v="3"/>
    <n v="1"/>
    <n v="2"/>
    <n v="532"/>
    <m/>
    <s v="4 Garnet St"/>
    <s v="Sunshine North"/>
    <x v="0"/>
    <x v="0"/>
    <x v="10"/>
    <x v="0"/>
  </r>
  <r>
    <x v="265"/>
    <n v="655000"/>
    <x v="1"/>
    <s v="Metro Ladder"/>
    <s v="Sale"/>
    <n v="3122"/>
    <n v="2"/>
    <n v="1"/>
    <n v="1"/>
    <n v="0"/>
    <n v="1960"/>
    <s v="9/63 Berkeley St"/>
    <s v="Hawthorn"/>
    <x v="14"/>
    <x v="2"/>
    <x v="10"/>
    <x v="0"/>
  </r>
  <r>
    <x v="265"/>
    <n v="729000"/>
    <x v="1"/>
    <s v="Property Barons"/>
    <s v="Sale"/>
    <n v="3124"/>
    <n v="2"/>
    <n v="1"/>
    <n v="1"/>
    <n v="137"/>
    <n v="1970"/>
    <s v="4/2 Callanish Rd"/>
    <s v="Camberwell"/>
    <x v="14"/>
    <x v="2"/>
    <x v="10"/>
    <x v="0"/>
  </r>
  <r>
    <x v="265"/>
    <n v="730000"/>
    <x v="2"/>
    <s v="Zimmerman"/>
    <s v="Auction"/>
    <n v="3101"/>
    <n v="3"/>
    <n v="2"/>
    <n v="2"/>
    <n v="0"/>
    <m/>
    <s v="157 Wiltshire Dr"/>
    <s v="Kew"/>
    <x v="14"/>
    <x v="2"/>
    <x v="10"/>
    <x v="0"/>
  </r>
  <r>
    <x v="265"/>
    <n v="2950000"/>
    <x v="0"/>
    <s v="Flanders &amp; Fish"/>
    <s v="Sale"/>
    <n v="3146"/>
    <n v="4"/>
    <n v="2"/>
    <n v="2"/>
    <n v="1485"/>
    <n v="1966"/>
    <s v="15 Yeovil Rd"/>
    <s v="Glen Iris"/>
    <x v="14"/>
    <x v="2"/>
    <x v="10"/>
    <x v="0"/>
  </r>
  <r>
    <x v="265"/>
    <n v="4000000"/>
    <x v="0"/>
    <s v="Jones and Jones"/>
    <s v="Auction"/>
    <n v="3103"/>
    <n v="6"/>
    <n v="4"/>
    <n v="7"/>
    <n v="2051"/>
    <n v="1935"/>
    <s v="349 Union Rd"/>
    <s v="Balwyn"/>
    <x v="14"/>
    <x v="2"/>
    <x v="10"/>
    <x v="0"/>
  </r>
  <r>
    <x v="265"/>
    <n v="1830000"/>
    <x v="0"/>
    <s v="Maxwells"/>
    <s v="Sale"/>
    <n v="3186"/>
    <n v="4"/>
    <n v="2"/>
    <n v="2"/>
    <n v="436"/>
    <m/>
    <s v="152A Cochrane St"/>
    <s v="Brighton"/>
    <x v="15"/>
    <x v="2"/>
    <x v="10"/>
    <x v="0"/>
  </r>
  <r>
    <x v="265"/>
    <n v="3207000"/>
    <x v="0"/>
    <s v="Metro Ladder"/>
    <s v="Sale"/>
    <n v="3187"/>
    <n v="5"/>
    <n v="5"/>
    <n v="3"/>
    <n v="1561"/>
    <n v="1969"/>
    <s v="92 Thomas St"/>
    <s v="Brighton East"/>
    <x v="15"/>
    <x v="2"/>
    <x v="10"/>
    <x v="0"/>
  </r>
  <r>
    <x v="265"/>
    <n v="450000"/>
    <x v="1"/>
    <s v="Property Barons"/>
    <s v="Sale"/>
    <n v="3079"/>
    <n v="2"/>
    <n v="1"/>
    <n v="1"/>
    <n v="0"/>
    <m/>
    <s v="1/100 St Elmo Rd"/>
    <s v="Ivanhoe"/>
    <x v="17"/>
    <x v="3"/>
    <x v="10"/>
    <x v="0"/>
  </r>
  <r>
    <x v="266"/>
    <n v="620000"/>
    <x v="1"/>
    <s v="Cunninghams"/>
    <s v="Auction"/>
    <n v="3143"/>
    <n v="2"/>
    <n v="1"/>
    <n v="1"/>
    <n v="0"/>
    <n v="1970"/>
    <s v="12/41 Kooyong Rd"/>
    <s v="Armadale"/>
    <x v="12"/>
    <x v="2"/>
    <x v="10"/>
    <x v="0"/>
  </r>
  <r>
    <x v="266"/>
    <n v="5500000"/>
    <x v="0"/>
    <s v="Cunninghams"/>
    <s v="Auction"/>
    <n v="3142"/>
    <n v="4"/>
    <n v="3"/>
    <n v="2"/>
    <n v="691"/>
    <n v="2000"/>
    <s v="10 Myoora Rd"/>
    <s v="Toorak"/>
    <x v="12"/>
    <x v="2"/>
    <x v="10"/>
    <x v="0"/>
  </r>
  <r>
    <x v="266"/>
    <n v="825000"/>
    <x v="1"/>
    <s v="Best Bricks"/>
    <s v="Sale"/>
    <n v="3184"/>
    <n v="2"/>
    <n v="1"/>
    <n v="2"/>
    <n v="0"/>
    <n v="1930"/>
    <s v="5/3 Ruskin St"/>
    <s v="Elwood"/>
    <x v="5"/>
    <x v="2"/>
    <x v="10"/>
    <x v="0"/>
  </r>
  <r>
    <x v="266"/>
    <n v="681000"/>
    <x v="0"/>
    <s v="Metro Ladder"/>
    <s v="Sale"/>
    <n v="3060"/>
    <n v="3"/>
    <n v="2"/>
    <n v="4"/>
    <n v="587"/>
    <n v="1970"/>
    <s v="101 Denys St"/>
    <s v="Fawkner"/>
    <x v="3"/>
    <x v="1"/>
    <x v="10"/>
    <x v="0"/>
  </r>
  <r>
    <x v="266"/>
    <n v="687000"/>
    <x v="2"/>
    <s v="Cunninghams"/>
    <s v="Sale"/>
    <n v="3058"/>
    <n v="3"/>
    <n v="1"/>
    <n v="1"/>
    <n v="116"/>
    <n v="1995"/>
    <s v="3/117 Gordon St"/>
    <s v="Coburg"/>
    <x v="3"/>
    <x v="1"/>
    <x v="10"/>
    <x v="0"/>
  </r>
  <r>
    <x v="266"/>
    <n v="770000"/>
    <x v="0"/>
    <s v="Flanders &amp; Fish"/>
    <s v="Sale"/>
    <n v="3046"/>
    <n v="3"/>
    <n v="1"/>
    <n v="2"/>
    <n v="700"/>
    <m/>
    <s v="4 Thames St"/>
    <s v="Hadfield"/>
    <x v="3"/>
    <x v="1"/>
    <x v="10"/>
    <x v="0"/>
  </r>
  <r>
    <x v="266"/>
    <n v="1065000"/>
    <x v="0"/>
    <s v="Melbourne Homes"/>
    <s v="Sale"/>
    <n v="3039"/>
    <n v="3"/>
    <n v="1"/>
    <n v="1"/>
    <n v="395"/>
    <m/>
    <s v="36 Primrose St"/>
    <s v="Moonee Ponds"/>
    <x v="8"/>
    <x v="0"/>
    <x v="10"/>
    <x v="0"/>
  </r>
  <r>
    <x v="266"/>
    <n v="1110000"/>
    <x v="0"/>
    <s v="Cunninghams"/>
    <s v="Auction"/>
    <n v="3032"/>
    <n v="4"/>
    <n v="2"/>
    <n v="1"/>
    <n v="349"/>
    <n v="1920"/>
    <s v="32 Geddes St"/>
    <s v="Ascot Vale"/>
    <x v="8"/>
    <x v="0"/>
    <x v="10"/>
    <x v="0"/>
  </r>
  <r>
    <x v="266"/>
    <n v="1361500"/>
    <x v="0"/>
    <s v="Flanders &amp; Fish"/>
    <s v="Sale"/>
    <n v="3039"/>
    <n v="4"/>
    <n v="1"/>
    <n v="2"/>
    <n v="453"/>
    <n v="1920"/>
    <s v="61 Steele St"/>
    <s v="Moonee Ponds"/>
    <x v="8"/>
    <x v="0"/>
    <x v="10"/>
    <x v="0"/>
  </r>
  <r>
    <x v="266"/>
    <n v="2405000"/>
    <x v="0"/>
    <s v="Cunninghams"/>
    <s v="Sale"/>
    <n v="3039"/>
    <n v="5"/>
    <n v="2"/>
    <n v="1"/>
    <n v="0"/>
    <m/>
    <s v="12 Chaucer St"/>
    <s v="Moonee Ponds"/>
    <x v="8"/>
    <x v="0"/>
    <x v="10"/>
    <x v="0"/>
  </r>
  <r>
    <x v="266"/>
    <n v="1485000"/>
    <x v="0"/>
    <s v="Jones and Jones"/>
    <s v="Sale"/>
    <n v="3125"/>
    <n v="4"/>
    <n v="2"/>
    <n v="2"/>
    <n v="662"/>
    <m/>
    <s v="2 Octavia Ct"/>
    <s v="Burwood"/>
    <x v="6"/>
    <x v="2"/>
    <x v="10"/>
    <x v="0"/>
  </r>
  <r>
    <x v="266"/>
    <n v="555000"/>
    <x v="1"/>
    <s v="Melbourne Homes"/>
    <s v="Sale"/>
    <n v="3141"/>
    <n v="1"/>
    <n v="1"/>
    <n v="1"/>
    <n v="630"/>
    <m/>
    <s v="8/57 Adams St"/>
    <s v="South Yarra"/>
    <x v="13"/>
    <x v="2"/>
    <x v="10"/>
    <x v="0"/>
  </r>
  <r>
    <x v="266"/>
    <n v="720000"/>
    <x v="1"/>
    <s v="Property Barons"/>
    <s v="Sale"/>
    <n v="3051"/>
    <n v="2"/>
    <n v="2"/>
    <n v="1"/>
    <n v="0"/>
    <n v="1998"/>
    <s v="4/175 Chetwynd St"/>
    <s v="North Melbourne"/>
    <x v="13"/>
    <x v="1"/>
    <x v="10"/>
    <x v="0"/>
  </r>
  <r>
    <x v="266"/>
    <n v="975000"/>
    <x v="0"/>
    <s v="Flanders &amp; Fish"/>
    <s v="Sale"/>
    <n v="3107"/>
    <n v="4"/>
    <n v="2"/>
    <n v="2"/>
    <n v="953"/>
    <m/>
    <s v="1 Beacon Ct"/>
    <s v="Templestowe Lower"/>
    <x v="16"/>
    <x v="3"/>
    <x v="10"/>
    <x v="0"/>
  </r>
  <r>
    <x v="266"/>
    <n v="1050000"/>
    <x v="0"/>
    <s v="Flanders &amp; Fish"/>
    <s v="Auction"/>
    <n v="3105"/>
    <n v="3"/>
    <n v="2"/>
    <n v="1"/>
    <n v="728"/>
    <n v="1965"/>
    <s v="8 Vera St"/>
    <s v="Bulleen"/>
    <x v="16"/>
    <x v="3"/>
    <x v="10"/>
    <x v="0"/>
  </r>
  <r>
    <x v="266"/>
    <n v="1090000"/>
    <x v="0"/>
    <s v="Jones and Jones"/>
    <s v="Auction"/>
    <n v="3189"/>
    <n v="3"/>
    <n v="2"/>
    <n v="2"/>
    <n v="784"/>
    <n v="1960"/>
    <s v="7 Barbara St"/>
    <s v="Moorabbin"/>
    <x v="7"/>
    <x v="2"/>
    <x v="10"/>
    <x v="0"/>
  </r>
  <r>
    <x v="266"/>
    <n v="935000"/>
    <x v="2"/>
    <s v="Metro Ladder"/>
    <s v="Sale"/>
    <n v="3165"/>
    <n v="3"/>
    <n v="2"/>
    <n v="2"/>
    <n v="230"/>
    <n v="2012"/>
    <s v="14 Charles St"/>
    <s v="Bentleigh East"/>
    <x v="9"/>
    <x v="2"/>
    <x v="10"/>
    <x v="0"/>
  </r>
  <r>
    <x v="266"/>
    <n v="1550000"/>
    <x v="0"/>
    <s v="Maxwells"/>
    <s v="Sale"/>
    <n v="3165"/>
    <n v="3"/>
    <n v="1"/>
    <n v="1"/>
    <n v="581"/>
    <m/>
    <s v="18 May St"/>
    <s v="Bentleigh East"/>
    <x v="9"/>
    <x v="2"/>
    <x v="10"/>
    <x v="0"/>
  </r>
  <r>
    <x v="266"/>
    <n v="380000"/>
    <x v="0"/>
    <s v="Flanders &amp; Fish"/>
    <s v="Sale"/>
    <n v="3073"/>
    <n v="2"/>
    <n v="1"/>
    <n v="1"/>
    <n v="159"/>
    <n v="1990"/>
    <s v="66 Elinda Pl"/>
    <s v="Reservoir"/>
    <x v="10"/>
    <x v="1"/>
    <x v="10"/>
    <x v="0"/>
  </r>
  <r>
    <x v="266"/>
    <n v="751000"/>
    <x v="0"/>
    <s v="Cunninghams"/>
    <s v="Sale"/>
    <n v="3073"/>
    <n v="3"/>
    <n v="1"/>
    <n v="2"/>
    <n v="604"/>
    <n v="1940"/>
    <s v="15 Berwick St"/>
    <s v="Reservoir"/>
    <x v="10"/>
    <x v="1"/>
    <x v="10"/>
    <x v="0"/>
  </r>
  <r>
    <x v="266"/>
    <n v="887000"/>
    <x v="0"/>
    <s v="Cunninghams"/>
    <s v="Sale"/>
    <n v="3071"/>
    <n v="3"/>
    <n v="2"/>
    <n v="2"/>
    <n v="540"/>
    <n v="1935"/>
    <s v="51 Alston St"/>
    <s v="Thornbury"/>
    <x v="10"/>
    <x v="1"/>
    <x v="10"/>
    <x v="0"/>
  </r>
  <r>
    <x v="266"/>
    <n v="910000"/>
    <x v="0"/>
    <s v="Metro Ladder"/>
    <s v="Auction"/>
    <n v="3072"/>
    <n v="4"/>
    <n v="1"/>
    <n v="1"/>
    <n v="582"/>
    <m/>
    <s v="34 Dean St"/>
    <s v="Preston"/>
    <x v="10"/>
    <x v="1"/>
    <x v="10"/>
    <x v="0"/>
  </r>
  <r>
    <x v="266"/>
    <n v="625000"/>
    <x v="0"/>
    <s v="Property Barons"/>
    <s v="Sale"/>
    <n v="3020"/>
    <n v="3"/>
    <n v="1"/>
    <n v="1"/>
    <n v="203"/>
    <n v="1950"/>
    <s v="11 Thomson St"/>
    <s v="Sunshine"/>
    <x v="0"/>
    <x v="0"/>
    <x v="10"/>
    <x v="0"/>
  </r>
  <r>
    <x v="266"/>
    <n v="956000"/>
    <x v="1"/>
    <s v="Jones and Jones"/>
    <s v="Sale"/>
    <n v="3122"/>
    <n v="3"/>
    <n v="2"/>
    <n v="2"/>
    <n v="189"/>
    <m/>
    <s v="1/185 Auburn Rd"/>
    <s v="Hawthorn"/>
    <x v="14"/>
    <x v="2"/>
    <x v="10"/>
    <x v="0"/>
  </r>
  <r>
    <x v="266"/>
    <n v="1507000"/>
    <x v="0"/>
    <s v="Jones and Jones"/>
    <s v="Sale"/>
    <n v="3101"/>
    <n v="2"/>
    <n v="1"/>
    <n v="2"/>
    <n v="667"/>
    <m/>
    <s v="76 Walpole St"/>
    <s v="Kew"/>
    <x v="14"/>
    <x v="2"/>
    <x v="10"/>
    <x v="0"/>
  </r>
  <r>
    <x v="266"/>
    <n v="1800000"/>
    <x v="0"/>
    <s v="Jones and Jones"/>
    <s v="Sale"/>
    <n v="3126"/>
    <n v="3"/>
    <n v="2"/>
    <n v="2"/>
    <n v="316"/>
    <n v="1986"/>
    <s v="1/29 Logan St"/>
    <s v="Canterbury"/>
    <x v="14"/>
    <x v="2"/>
    <x v="10"/>
    <x v="0"/>
  </r>
  <r>
    <x v="266"/>
    <n v="1900000"/>
    <x v="0"/>
    <s v="Flanders &amp; Fish"/>
    <s v="Auction"/>
    <n v="3104"/>
    <n v="4"/>
    <n v="2"/>
    <n v="2"/>
    <n v="642"/>
    <n v="1955"/>
    <s v="30 Hood St"/>
    <s v="Balwyn North"/>
    <x v="14"/>
    <x v="2"/>
    <x v="10"/>
    <x v="0"/>
  </r>
  <r>
    <x v="266"/>
    <n v="4000000"/>
    <x v="0"/>
    <s v="Zimmerman"/>
    <s v="Auction"/>
    <n v="3103"/>
    <n v="5"/>
    <n v="4"/>
    <n v="3"/>
    <n v="1437"/>
    <m/>
    <s v="8 Raynes St"/>
    <s v="Balwyn"/>
    <x v="14"/>
    <x v="2"/>
    <x v="10"/>
    <x v="0"/>
  </r>
  <r>
    <x v="266"/>
    <n v="3775000"/>
    <x v="0"/>
    <s v="Jones and Jones"/>
    <s v="Sale"/>
    <n v="3186"/>
    <n v="4"/>
    <n v="3"/>
    <n v="2"/>
    <n v="745"/>
    <m/>
    <s v="20 Victoria St"/>
    <s v="Brighton"/>
    <x v="15"/>
    <x v="2"/>
    <x v="10"/>
    <x v="0"/>
  </r>
  <r>
    <x v="266"/>
    <n v="1400000"/>
    <x v="0"/>
    <s v="Property Barons"/>
    <s v="Sale"/>
    <n v="3084"/>
    <n v="3"/>
    <n v="1"/>
    <n v="1"/>
    <n v="827"/>
    <n v="1952"/>
    <s v="14 Adamson St"/>
    <s v="Heidelberg"/>
    <x v="17"/>
    <x v="3"/>
    <x v="10"/>
    <x v="0"/>
  </r>
  <r>
    <x v="266"/>
    <n v="3850000"/>
    <x v="0"/>
    <s v="Property Barons"/>
    <s v="Auction"/>
    <n v="3079"/>
    <n v="5"/>
    <n v="4"/>
    <n v="2"/>
    <n v="2064"/>
    <n v="1951"/>
    <s v="271 The Boulevard"/>
    <s v="Ivanhoe East"/>
    <x v="17"/>
    <x v="3"/>
    <x v="10"/>
    <x v="0"/>
  </r>
  <r>
    <x v="267"/>
    <n v="1195000"/>
    <x v="0"/>
    <s v="Jones and Jones"/>
    <s v="Auction"/>
    <n v="3067"/>
    <n v="3"/>
    <n v="2"/>
    <n v="1"/>
    <n v="120"/>
    <n v="1998"/>
    <s v="45 Yarra St"/>
    <s v="Abbotsford"/>
    <x v="1"/>
    <x v="1"/>
    <x v="10"/>
    <x v="0"/>
  </r>
  <r>
    <x v="267"/>
    <n v="1435000"/>
    <x v="0"/>
    <s v="Zimmerman"/>
    <s v="Sale"/>
    <n v="3142"/>
    <n v="3"/>
    <n v="1"/>
    <n v="0"/>
    <n v="889"/>
    <n v="1943"/>
    <s v="1/3 Glover Ct"/>
    <s v="Toorak"/>
    <x v="12"/>
    <x v="2"/>
    <x v="10"/>
    <x v="0"/>
  </r>
  <r>
    <x v="267"/>
    <n v="1650000"/>
    <x v="0"/>
    <s v="Jones and Jones"/>
    <s v="Sale"/>
    <n v="3181"/>
    <n v="3"/>
    <n v="3"/>
    <n v="1"/>
    <n v="209"/>
    <m/>
    <s v="116 Charles St"/>
    <s v="Prahran"/>
    <x v="12"/>
    <x v="2"/>
    <x v="10"/>
    <x v="0"/>
  </r>
  <r>
    <x v="267"/>
    <n v="2025000"/>
    <x v="0"/>
    <s v="SJ"/>
    <s v="Auction"/>
    <n v="3142"/>
    <n v="4"/>
    <n v="2"/>
    <n v="2"/>
    <n v="237"/>
    <m/>
    <s v="28 Church St"/>
    <s v="Toorak"/>
    <x v="12"/>
    <x v="2"/>
    <x v="10"/>
    <x v="0"/>
  </r>
  <r>
    <x v="267"/>
    <n v="1322500"/>
    <x v="0"/>
    <s v="Sanders"/>
    <s v="Sale"/>
    <n v="3206"/>
    <n v="2"/>
    <n v="1"/>
    <n v="0"/>
    <n v="149"/>
    <n v="1890"/>
    <s v="65 Graham St"/>
    <s v="Albert Park"/>
    <x v="5"/>
    <x v="2"/>
    <x v="10"/>
    <x v="0"/>
  </r>
  <r>
    <x v="267"/>
    <n v="636500"/>
    <x v="0"/>
    <s v="Jones and Jones"/>
    <s v="Sale"/>
    <n v="3032"/>
    <n v="2"/>
    <n v="1"/>
    <n v="1"/>
    <n v="0"/>
    <m/>
    <s v="2/78 Ormond Rd"/>
    <s v="Ascot Vale"/>
    <x v="8"/>
    <x v="0"/>
    <x v="10"/>
    <x v="0"/>
  </r>
  <r>
    <x v="267"/>
    <n v="765000"/>
    <x v="0"/>
    <s v="Jones and Jones"/>
    <s v="Sale"/>
    <n v="3042"/>
    <n v="4"/>
    <n v="1"/>
    <n v="2"/>
    <n v="509"/>
    <m/>
    <s v="49 Roberts Rd"/>
    <s v="Airport West"/>
    <x v="8"/>
    <x v="0"/>
    <x v="10"/>
    <x v="0"/>
  </r>
  <r>
    <x v="267"/>
    <n v="785000"/>
    <x v="2"/>
    <s v="Cunninghams"/>
    <s v="Sale"/>
    <n v="3033"/>
    <n v="3"/>
    <n v="2"/>
    <n v="2"/>
    <n v="610"/>
    <m/>
    <s v="47 Roberts St"/>
    <s v="Keilor East"/>
    <x v="8"/>
    <x v="0"/>
    <x v="10"/>
    <x v="0"/>
  </r>
  <r>
    <x v="267"/>
    <n v="700000"/>
    <x v="2"/>
    <s v="Jones and Jones"/>
    <s v="Sale"/>
    <n v="3031"/>
    <n v="2"/>
    <n v="1"/>
    <n v="3"/>
    <n v="62"/>
    <n v="1997"/>
    <s v="25 Rogan La"/>
    <s v="Kensington"/>
    <x v="13"/>
    <x v="1"/>
    <x v="10"/>
    <x v="0"/>
  </r>
  <r>
    <x v="267"/>
    <n v="600000"/>
    <x v="2"/>
    <s v="Metro Ladder"/>
    <s v="Sale"/>
    <n v="3012"/>
    <n v="2"/>
    <n v="1"/>
    <n v="2"/>
    <n v="127"/>
    <m/>
    <s v="2/48 Inkerman St"/>
    <s v="Maidstone"/>
    <x v="4"/>
    <x v="0"/>
    <x v="10"/>
    <x v="0"/>
  </r>
  <r>
    <x v="267"/>
    <n v="781000"/>
    <x v="2"/>
    <s v="Maxwells"/>
    <s v="Sale"/>
    <n v="3011"/>
    <n v="3"/>
    <n v="2"/>
    <n v="2"/>
    <n v="98"/>
    <n v="2015"/>
    <s v="483 Barkly St"/>
    <s v="Footscray"/>
    <x v="4"/>
    <x v="0"/>
    <x v="10"/>
    <x v="0"/>
  </r>
  <r>
    <x v="267"/>
    <n v="840000"/>
    <x v="0"/>
    <s v="Cunninghams"/>
    <s v="Sale"/>
    <n v="3012"/>
    <n v="3"/>
    <n v="1"/>
    <n v="1"/>
    <n v="584"/>
    <n v="1900"/>
    <s v="67 Norfolk St"/>
    <s v="Maidstone"/>
    <x v="4"/>
    <x v="0"/>
    <x v="10"/>
    <x v="0"/>
  </r>
  <r>
    <x v="267"/>
    <n v="1401000"/>
    <x v="0"/>
    <s v="Jones and Jones"/>
    <s v="Sale"/>
    <n v="3013"/>
    <n v="4"/>
    <n v="1"/>
    <n v="1"/>
    <n v="306"/>
    <n v="1910"/>
    <s v="15 Ofarrell St"/>
    <s v="Yarraville"/>
    <x v="4"/>
    <x v="0"/>
    <x v="10"/>
    <x v="0"/>
  </r>
  <r>
    <x v="267"/>
    <n v="708000"/>
    <x v="0"/>
    <s v="Sanders"/>
    <s v="Sale"/>
    <n v="3025"/>
    <n v="3"/>
    <n v="1"/>
    <n v="2"/>
    <n v="585"/>
    <n v="1960"/>
    <s v="11 Beevers St"/>
    <s v="Altona North"/>
    <x v="11"/>
    <x v="0"/>
    <x v="10"/>
    <x v="0"/>
  </r>
  <r>
    <x v="267"/>
    <n v="1470000"/>
    <x v="0"/>
    <s v="Maxwells"/>
    <s v="Sale"/>
    <n v="3016"/>
    <n v="3"/>
    <n v="2"/>
    <n v="1"/>
    <n v="364"/>
    <n v="1970"/>
    <s v="17 Yarra St"/>
    <s v="Williamstown"/>
    <x v="11"/>
    <x v="0"/>
    <x v="10"/>
    <x v="0"/>
  </r>
  <r>
    <x v="267"/>
    <n v="1575000"/>
    <x v="0"/>
    <s v="Sanders"/>
    <s v="Sale"/>
    <n v="3016"/>
    <n v="3"/>
    <n v="2"/>
    <n v="3"/>
    <n v="430"/>
    <n v="1996"/>
    <s v="19 Perry St"/>
    <s v="Williamstown"/>
    <x v="11"/>
    <x v="0"/>
    <x v="10"/>
    <x v="0"/>
  </r>
  <r>
    <x v="267"/>
    <n v="725000"/>
    <x v="0"/>
    <s v="Cunninghams"/>
    <s v="Auction"/>
    <n v="3020"/>
    <n v="3"/>
    <n v="1"/>
    <n v="3"/>
    <n v="534"/>
    <m/>
    <s v="3 Colin St"/>
    <s v="Sunshine"/>
    <x v="0"/>
    <x v="0"/>
    <x v="10"/>
    <x v="0"/>
  </r>
  <r>
    <x v="267"/>
    <n v="1100000"/>
    <x v="0"/>
    <s v="Cunninghams"/>
    <s v="Auction"/>
    <n v="3147"/>
    <n v="3"/>
    <n v="3"/>
    <n v="2"/>
    <n v="276"/>
    <n v="2004"/>
    <s v="16a Nicholas St"/>
    <s v="Ashburton"/>
    <x v="14"/>
    <x v="2"/>
    <x v="10"/>
    <x v="0"/>
  </r>
  <r>
    <x v="267"/>
    <n v="1265000"/>
    <x v="0"/>
    <s v="Metro Ladder"/>
    <s v="Sale"/>
    <n v="3104"/>
    <n v="3"/>
    <n v="2"/>
    <n v="1"/>
    <n v="347"/>
    <n v="2011"/>
    <s v="43 Sweyn St"/>
    <s v="Balwyn North"/>
    <x v="14"/>
    <x v="2"/>
    <x v="10"/>
    <x v="0"/>
  </r>
  <r>
    <x v="268"/>
    <n v="1600000"/>
    <x v="2"/>
    <s v="Jones and Jones"/>
    <s v="Auction"/>
    <n v="3068"/>
    <n v="3"/>
    <n v="3"/>
    <n v="1"/>
    <n v="188"/>
    <n v="2000"/>
    <s v="26 Scotchmer St"/>
    <s v="Fitzroy North"/>
    <x v="1"/>
    <x v="1"/>
    <x v="10"/>
    <x v="0"/>
  </r>
  <r>
    <x v="268"/>
    <n v="4000000"/>
    <x v="0"/>
    <s v="Cunninghams"/>
    <s v="Sale"/>
    <n v="3142"/>
    <n v="4"/>
    <n v="2"/>
    <n v="2"/>
    <n v="684"/>
    <n v="1963"/>
    <s v="4 Nola Ct"/>
    <s v="Toorak"/>
    <x v="12"/>
    <x v="2"/>
    <x v="10"/>
    <x v="0"/>
  </r>
  <r>
    <x v="268"/>
    <n v="1550000"/>
    <x v="2"/>
    <s v="Cunninghams"/>
    <s v="Auction"/>
    <n v="3206"/>
    <n v="3"/>
    <n v="2"/>
    <n v="2"/>
    <n v="718"/>
    <m/>
    <s v="4a Mills St"/>
    <s v="Albert Park"/>
    <x v="5"/>
    <x v="2"/>
    <x v="10"/>
    <x v="0"/>
  </r>
  <r>
    <x v="268"/>
    <n v="865000"/>
    <x v="2"/>
    <s v="Cunninghams"/>
    <s v="Sale"/>
    <n v="3058"/>
    <n v="3"/>
    <n v="2"/>
    <n v="2"/>
    <n v="263"/>
    <n v="2008"/>
    <s v="2/58 Moore St"/>
    <s v="Coburg"/>
    <x v="3"/>
    <x v="1"/>
    <x v="10"/>
    <x v="0"/>
  </r>
  <r>
    <x v="268"/>
    <n v="990000"/>
    <x v="0"/>
    <s v="Melbourne Homes"/>
    <s v="Sale"/>
    <n v="3044"/>
    <n v="4"/>
    <n v="2"/>
    <n v="2"/>
    <n v="770"/>
    <m/>
    <s v="232 Boundary Rd"/>
    <s v="Pascoe Vale"/>
    <x v="3"/>
    <x v="1"/>
    <x v="10"/>
    <x v="0"/>
  </r>
  <r>
    <x v="268"/>
    <n v="1150000"/>
    <x v="0"/>
    <s v="Property Barons"/>
    <s v="Auction"/>
    <n v="3046"/>
    <n v="5"/>
    <n v="3"/>
    <n v="2"/>
    <n v="700"/>
    <m/>
    <s v="23 Wheatsheaf Rd"/>
    <s v="Glenroy"/>
    <x v="3"/>
    <x v="1"/>
    <x v="10"/>
    <x v="0"/>
  </r>
  <r>
    <x v="268"/>
    <n v="427000"/>
    <x v="1"/>
    <s v="Melbourne Homes"/>
    <s v="Sale"/>
    <n v="3000"/>
    <n v="1"/>
    <n v="1"/>
    <n v="0"/>
    <n v="0"/>
    <m/>
    <s v="902/16 Liverpool St"/>
    <s v="Melbourne"/>
    <x v="13"/>
    <x v="1"/>
    <x v="10"/>
    <x v="0"/>
  </r>
  <r>
    <x v="268"/>
    <n v="2806000"/>
    <x v="0"/>
    <s v="Cunninghams"/>
    <s v="Sale"/>
    <n v="3185"/>
    <n v="4"/>
    <n v="3"/>
    <n v="2"/>
    <n v="669"/>
    <n v="1930"/>
    <s v="20 Shoobra Rd"/>
    <s v="Elsternwick"/>
    <x v="9"/>
    <x v="2"/>
    <x v="10"/>
    <x v="0"/>
  </r>
  <r>
    <x v="268"/>
    <n v="980000"/>
    <x v="0"/>
    <s v="Cunninghams"/>
    <s v="Sale"/>
    <n v="3070"/>
    <n v="3"/>
    <n v="1"/>
    <n v="0"/>
    <n v="279"/>
    <m/>
    <s v="129 Separation St"/>
    <s v="Northcote"/>
    <x v="10"/>
    <x v="1"/>
    <x v="10"/>
    <x v="0"/>
  </r>
  <r>
    <x v="268"/>
    <n v="1710000"/>
    <x v="2"/>
    <s v="Cunninghams"/>
    <s v="Sale"/>
    <n v="3147"/>
    <n v="3"/>
    <n v="2"/>
    <n v="2"/>
    <n v="295"/>
    <n v="1990"/>
    <s v="1/7 Y St"/>
    <s v="Ashburton"/>
    <x v="14"/>
    <x v="2"/>
    <x v="10"/>
    <x v="0"/>
  </r>
  <r>
    <x v="268"/>
    <n v="2050000"/>
    <x v="0"/>
    <s v="Cunninghams"/>
    <s v="Auction"/>
    <n v="3187"/>
    <n v="4"/>
    <n v="2"/>
    <n v="4"/>
    <n v="678"/>
    <n v="1940"/>
    <s v="55 Baird St"/>
    <s v="Brighton East"/>
    <x v="15"/>
    <x v="2"/>
    <x v="10"/>
    <x v="0"/>
  </r>
  <r>
    <x v="268"/>
    <n v="3180000"/>
    <x v="0"/>
    <s v="Metro Ladder"/>
    <s v="Sale"/>
    <n v="3186"/>
    <n v="4"/>
    <n v="3"/>
    <n v="6"/>
    <n v="454"/>
    <m/>
    <s v="115 Dendy St"/>
    <s v="Brighton"/>
    <x v="15"/>
    <x v="2"/>
    <x v="10"/>
    <x v="0"/>
  </r>
  <r>
    <x v="268"/>
    <n v="1190000"/>
    <x v="1"/>
    <s v="Property Barons"/>
    <s v="Sale"/>
    <n v="3084"/>
    <n v="3"/>
    <n v="2"/>
    <n v="2"/>
    <n v="0"/>
    <n v="1975"/>
    <s v="2/84 The Righi"/>
    <s v="Eaglemont"/>
    <x v="17"/>
    <x v="3"/>
    <x v="10"/>
    <x v="0"/>
  </r>
  <r>
    <x v="269"/>
    <n v="300000"/>
    <x v="1"/>
    <s v="Cunninghams"/>
    <s v="Sale"/>
    <n v="3067"/>
    <n v="1"/>
    <n v="1"/>
    <n v="1"/>
    <n v="0"/>
    <m/>
    <s v="6/241 Nicholson St"/>
    <s v="Abbotsford"/>
    <x v="1"/>
    <x v="1"/>
    <x v="10"/>
    <x v="0"/>
  </r>
  <r>
    <x v="269"/>
    <n v="1600000"/>
    <x v="0"/>
    <s v="Jones and Jones"/>
    <s v="Sale"/>
    <n v="3145"/>
    <n v="5"/>
    <n v="2"/>
    <n v="2"/>
    <n v="639"/>
    <m/>
    <s v="1413 Dandenong Rd"/>
    <s v="Malvern East"/>
    <x v="12"/>
    <x v="2"/>
    <x v="10"/>
    <x v="0"/>
  </r>
  <r>
    <x v="269"/>
    <n v="300000"/>
    <x v="1"/>
    <s v="Metro Ladder"/>
    <s v="Auction"/>
    <n v="3055"/>
    <n v="1"/>
    <n v="1"/>
    <n v="0"/>
    <n v="0"/>
    <n v="1960"/>
    <s v="12/881 Park St"/>
    <s v="Brunswick West"/>
    <x v="3"/>
    <x v="1"/>
    <x v="10"/>
    <x v="0"/>
  </r>
  <r>
    <x v="269"/>
    <n v="600000"/>
    <x v="2"/>
    <s v="Cunninghams"/>
    <s v="Auction"/>
    <n v="3046"/>
    <n v="3"/>
    <n v="1"/>
    <n v="2"/>
    <n v="258"/>
    <n v="2001"/>
    <s v="1/26 York St"/>
    <s v="Glenroy"/>
    <x v="3"/>
    <x v="1"/>
    <x v="10"/>
    <x v="0"/>
  </r>
  <r>
    <x v="269"/>
    <n v="1095000"/>
    <x v="0"/>
    <s v="Cunninghams"/>
    <s v="Sale"/>
    <n v="3055"/>
    <n v="3"/>
    <n v="1"/>
    <n v="1"/>
    <n v="411"/>
    <n v="1935"/>
    <s v="171 Union St"/>
    <s v="Brunswick West"/>
    <x v="3"/>
    <x v="1"/>
    <x v="10"/>
    <x v="0"/>
  </r>
  <r>
    <x v="269"/>
    <n v="900000"/>
    <x v="0"/>
    <s v="Cunninghams"/>
    <s v="Sale"/>
    <n v="3033"/>
    <n v="3"/>
    <n v="1"/>
    <n v="2"/>
    <n v="600"/>
    <m/>
    <s v="61 Nyah St"/>
    <s v="Keilor East"/>
    <x v="8"/>
    <x v="0"/>
    <x v="10"/>
    <x v="0"/>
  </r>
  <r>
    <x v="269"/>
    <n v="853000"/>
    <x v="0"/>
    <s v="Jones and Jones"/>
    <s v="Sale"/>
    <n v="3011"/>
    <n v="3"/>
    <n v="1"/>
    <n v="1"/>
    <n v="0"/>
    <n v="2010"/>
    <s v="1/13 Essex St"/>
    <s v="Footscray"/>
    <x v="4"/>
    <x v="0"/>
    <x v="10"/>
    <x v="0"/>
  </r>
  <r>
    <x v="269"/>
    <n v="812500"/>
    <x v="1"/>
    <s v="Property Barons"/>
    <s v="Sale"/>
    <n v="3105"/>
    <n v="3"/>
    <n v="1"/>
    <n v="1"/>
    <n v="421"/>
    <m/>
    <s v="1/7 Westwood Dr"/>
    <s v="Bulleen"/>
    <x v="16"/>
    <x v="3"/>
    <x v="10"/>
    <x v="0"/>
  </r>
  <r>
    <x v="269"/>
    <n v="1290000"/>
    <x v="0"/>
    <s v="Property Barons"/>
    <s v="Sale"/>
    <n v="3107"/>
    <n v="3"/>
    <n v="1"/>
    <n v="2"/>
    <n v="900"/>
    <n v="1960"/>
    <s v="315 Thompsons Rd"/>
    <s v="Templestowe Lower"/>
    <x v="16"/>
    <x v="3"/>
    <x v="10"/>
    <x v="0"/>
  </r>
  <r>
    <x v="269"/>
    <n v="700000"/>
    <x v="0"/>
    <s v="Maxwells"/>
    <s v="Auction"/>
    <n v="3025"/>
    <n v="3"/>
    <n v="1"/>
    <n v="3"/>
    <n v="554"/>
    <m/>
    <s v="21 Hatherley Gr"/>
    <s v="Altona North"/>
    <x v="11"/>
    <x v="0"/>
    <x v="10"/>
    <x v="0"/>
  </r>
  <r>
    <x v="269"/>
    <n v="1160500"/>
    <x v="0"/>
    <s v="Flanders &amp; Fish"/>
    <s v="Sale"/>
    <n v="3162"/>
    <n v="3"/>
    <n v="2"/>
    <n v="1"/>
    <n v="358"/>
    <n v="1930"/>
    <s v="303 Bambra Rd"/>
    <s v="Caulfield South"/>
    <x v="9"/>
    <x v="2"/>
    <x v="10"/>
    <x v="0"/>
  </r>
  <r>
    <x v="269"/>
    <n v="350000"/>
    <x v="1"/>
    <s v="Property Barons"/>
    <s v="Auction"/>
    <n v="3073"/>
    <n v="2"/>
    <n v="1"/>
    <n v="1"/>
    <n v="102"/>
    <n v="1970"/>
    <s v="4/62 St Vigeons Rd"/>
    <s v="Reservoir"/>
    <x v="10"/>
    <x v="1"/>
    <x v="10"/>
    <x v="0"/>
  </r>
  <r>
    <x v="269"/>
    <n v="383000"/>
    <x v="1"/>
    <s v="Cunninghams"/>
    <s v="Sale"/>
    <n v="3071"/>
    <n v="1"/>
    <n v="1"/>
    <n v="1"/>
    <n v="0"/>
    <n v="1965"/>
    <s v="3/57 Pender St"/>
    <s v="Thornbury"/>
    <x v="10"/>
    <x v="1"/>
    <x v="10"/>
    <x v="0"/>
  </r>
  <r>
    <x v="269"/>
    <n v="715000"/>
    <x v="1"/>
    <s v="Cunninghams"/>
    <s v="Sale"/>
    <n v="3122"/>
    <n v="2"/>
    <n v="1"/>
    <n v="1"/>
    <n v="0"/>
    <n v="2001"/>
    <s v="10/150 Barkers Rd"/>
    <s v="Hawthorn"/>
    <x v="14"/>
    <x v="2"/>
    <x v="10"/>
    <x v="0"/>
  </r>
  <r>
    <x v="269"/>
    <n v="806000"/>
    <x v="1"/>
    <s v="Property Barons"/>
    <s v="Sale"/>
    <n v="3103"/>
    <n v="2"/>
    <n v="1"/>
    <n v="1"/>
    <n v="122"/>
    <n v="1977"/>
    <s v="5/14 Parring Rd"/>
    <s v="Balwyn"/>
    <x v="14"/>
    <x v="2"/>
    <x v="10"/>
    <x v="0"/>
  </r>
  <r>
    <x v="269"/>
    <n v="1587500"/>
    <x v="0"/>
    <s v="Cunninghams"/>
    <s v="Sale"/>
    <n v="3126"/>
    <n v="3"/>
    <n v="1"/>
    <n v="1"/>
    <n v="459"/>
    <n v="1920"/>
    <s v="33 Myrtle Rd"/>
    <s v="Canterbury"/>
    <x v="14"/>
    <x v="2"/>
    <x v="10"/>
    <x v="0"/>
  </r>
  <r>
    <x v="269"/>
    <n v="3690000"/>
    <x v="0"/>
    <s v="Maxwells"/>
    <s v="Sale"/>
    <n v="3104"/>
    <n v="5"/>
    <n v="4"/>
    <n v="2"/>
    <n v="624"/>
    <n v="1967"/>
    <s v="7 Page St"/>
    <s v="Balwyn North"/>
    <x v="14"/>
    <x v="2"/>
    <x v="10"/>
    <x v="0"/>
  </r>
  <r>
    <x v="269"/>
    <n v="510000"/>
    <x v="0"/>
    <s v="Flanders &amp; Fish"/>
    <s v="Auction"/>
    <n v="3081"/>
    <n v="2"/>
    <n v="1"/>
    <n v="1"/>
    <n v="174"/>
    <m/>
    <s v="3/47 Southern Rd"/>
    <s v="Heidelberg Heights"/>
    <x v="17"/>
    <x v="3"/>
    <x v="10"/>
    <x v="0"/>
  </r>
  <r>
    <x v="269"/>
    <n v="1155000"/>
    <x v="0"/>
    <s v="Cunninghams"/>
    <s v="Sale"/>
    <n v="3079"/>
    <n v="3"/>
    <n v="1"/>
    <n v="2"/>
    <n v="537"/>
    <n v="1945"/>
    <s v="950 Heidelberg Rd"/>
    <s v="Ivanhoe"/>
    <x v="17"/>
    <x v="3"/>
    <x v="10"/>
    <x v="0"/>
  </r>
  <r>
    <x v="270"/>
    <n v="1474000"/>
    <x v="0"/>
    <s v="Cunninghams"/>
    <s v="Auction"/>
    <n v="3121"/>
    <n v="3"/>
    <n v="1"/>
    <n v="0"/>
    <n v="238"/>
    <n v="1900"/>
    <s v="30 Cameron St"/>
    <s v="Richmond"/>
    <x v="1"/>
    <x v="1"/>
    <x v="10"/>
    <x v="0"/>
  </r>
  <r>
    <x v="270"/>
    <n v="592500"/>
    <x v="1"/>
    <s v="Metro Ladder"/>
    <s v="Sale"/>
    <n v="3143"/>
    <n v="2"/>
    <n v="1"/>
    <n v="1"/>
    <n v="0"/>
    <n v="1970"/>
    <s v="8/58 Sutherland Rd"/>
    <s v="Armadale"/>
    <x v="12"/>
    <x v="2"/>
    <x v="10"/>
    <x v="0"/>
  </r>
  <r>
    <x v="270"/>
    <n v="704000"/>
    <x v="1"/>
    <s v="Sanders"/>
    <s v="Auction"/>
    <n v="3143"/>
    <n v="2"/>
    <n v="1"/>
    <n v="1"/>
    <n v="0"/>
    <n v="1969"/>
    <s v="6/51 Armadale St"/>
    <s v="Armadale"/>
    <x v="12"/>
    <x v="2"/>
    <x v="10"/>
    <x v="0"/>
  </r>
  <r>
    <x v="270"/>
    <n v="1210000"/>
    <x v="2"/>
    <s v="Flanders &amp; Fish"/>
    <s v="Auction"/>
    <n v="3142"/>
    <n v="2"/>
    <n v="2"/>
    <n v="2"/>
    <n v="101"/>
    <m/>
    <s v="2/19 Bruce St"/>
    <s v="Toorak"/>
    <x v="12"/>
    <x v="2"/>
    <x v="10"/>
    <x v="0"/>
  </r>
  <r>
    <x v="270"/>
    <n v="1670000"/>
    <x v="0"/>
    <s v="Cunninghams"/>
    <s v="Sale"/>
    <n v="3145"/>
    <n v="3"/>
    <n v="2"/>
    <n v="1"/>
    <n v="375"/>
    <n v="1920"/>
    <s v="1/380 Waverley Rd"/>
    <s v="Malvern East"/>
    <x v="12"/>
    <x v="2"/>
    <x v="10"/>
    <x v="0"/>
  </r>
  <r>
    <x v="270"/>
    <n v="540000"/>
    <x v="1"/>
    <s v="Jones and Jones"/>
    <s v="Auction"/>
    <n v="3207"/>
    <n v="1"/>
    <n v="1"/>
    <n v="1"/>
    <n v="0"/>
    <n v="2000"/>
    <s v="61/1 Graham St"/>
    <s v="Port Melbourne"/>
    <x v="5"/>
    <x v="2"/>
    <x v="10"/>
    <x v="0"/>
  </r>
  <r>
    <x v="270"/>
    <n v="1200000"/>
    <x v="1"/>
    <s v="Jones and Jones"/>
    <s v="Auction"/>
    <n v="3181"/>
    <n v="2"/>
    <n v="2"/>
    <n v="1"/>
    <n v="0"/>
    <n v="2007"/>
    <s v="46/174 Peel St"/>
    <s v="Windsor"/>
    <x v="5"/>
    <x v="2"/>
    <x v="10"/>
    <x v="0"/>
  </r>
  <r>
    <x v="270"/>
    <n v="460000"/>
    <x v="0"/>
    <s v="Property Barons"/>
    <s v="Sale"/>
    <n v="3046"/>
    <n v="2"/>
    <n v="1"/>
    <n v="4"/>
    <n v="360"/>
    <m/>
    <s v="21 Volga St"/>
    <s v="Hadfield"/>
    <x v="3"/>
    <x v="1"/>
    <x v="10"/>
    <x v="0"/>
  </r>
  <r>
    <x v="270"/>
    <n v="530000"/>
    <x v="0"/>
    <s v="Property Barons"/>
    <s v="Auction"/>
    <n v="3046"/>
    <n v="2"/>
    <n v="1"/>
    <n v="2"/>
    <n v="643"/>
    <m/>
    <s v="79 Glen St"/>
    <s v="Glenroy"/>
    <x v="3"/>
    <x v="1"/>
    <x v="10"/>
    <x v="0"/>
  </r>
  <r>
    <x v="270"/>
    <n v="553500"/>
    <x v="2"/>
    <s v="Cunninghams"/>
    <s v="Sale"/>
    <n v="3060"/>
    <n v="3"/>
    <n v="2"/>
    <n v="1"/>
    <n v="280"/>
    <m/>
    <s v="2/26 Shirley St"/>
    <s v="Fawkner"/>
    <x v="3"/>
    <x v="1"/>
    <x v="10"/>
    <x v="0"/>
  </r>
  <r>
    <x v="270"/>
    <n v="647000"/>
    <x v="1"/>
    <s v="Metro Ladder"/>
    <s v="Sale"/>
    <n v="3046"/>
    <n v="3"/>
    <n v="1"/>
    <n v="2"/>
    <n v="250"/>
    <m/>
    <s v="1/1 Gregory St"/>
    <s v="Oak Park"/>
    <x v="3"/>
    <x v="1"/>
    <x v="10"/>
    <x v="0"/>
  </r>
  <r>
    <x v="270"/>
    <n v="720000"/>
    <x v="0"/>
    <s v="Metro Ladder"/>
    <s v="Auction"/>
    <n v="3044"/>
    <n v="2"/>
    <n v="1"/>
    <n v="1"/>
    <n v="428"/>
    <m/>
    <s v="58 Cumberland Rd"/>
    <s v="Pascoe Vale"/>
    <x v="3"/>
    <x v="1"/>
    <x v="10"/>
    <x v="0"/>
  </r>
  <r>
    <x v="270"/>
    <n v="765000"/>
    <x v="0"/>
    <s v="Cunninghams"/>
    <s v="Sale"/>
    <n v="3058"/>
    <n v="2"/>
    <n v="1"/>
    <n v="2"/>
    <n v="563"/>
    <n v="1925"/>
    <s v="4 Sharp Gr"/>
    <s v="Coburg North"/>
    <x v="3"/>
    <x v="1"/>
    <x v="10"/>
    <x v="0"/>
  </r>
  <r>
    <x v="270"/>
    <n v="1172000"/>
    <x v="0"/>
    <s v="Cunninghams"/>
    <s v="Sale"/>
    <n v="3058"/>
    <n v="5"/>
    <n v="3"/>
    <n v="2"/>
    <n v="425"/>
    <n v="2014"/>
    <s v="27 Snapshot Dr"/>
    <s v="Coburg North"/>
    <x v="3"/>
    <x v="1"/>
    <x v="10"/>
    <x v="0"/>
  </r>
  <r>
    <x v="270"/>
    <n v="810000"/>
    <x v="0"/>
    <s v="Cunninghams"/>
    <s v="Auction"/>
    <n v="3040"/>
    <n v="3"/>
    <n v="1"/>
    <n v="2"/>
    <n v="613"/>
    <m/>
    <s v="14 Clydebank Rd"/>
    <s v="Essendon West"/>
    <x v="8"/>
    <x v="0"/>
    <x v="10"/>
    <x v="0"/>
  </r>
  <r>
    <x v="270"/>
    <n v="671000"/>
    <x v="1"/>
    <s v="Flanders &amp; Fish"/>
    <s v="Auction"/>
    <n v="3000"/>
    <n v="2"/>
    <n v="1"/>
    <n v="1"/>
    <n v="0"/>
    <m/>
    <s v="1/5 Davisons Pl"/>
    <s v="Melbourne"/>
    <x v="13"/>
    <x v="1"/>
    <x v="10"/>
    <x v="0"/>
  </r>
  <r>
    <x v="270"/>
    <n v="470000"/>
    <x v="1"/>
    <s v="Cunninghams"/>
    <s v="Auction"/>
    <n v="3032"/>
    <n v="2"/>
    <n v="2"/>
    <n v="1"/>
    <n v="0"/>
    <n v="2011"/>
    <s v="211/20 Pier La"/>
    <s v="Maribyrnong"/>
    <x v="4"/>
    <x v="0"/>
    <x v="10"/>
    <x v="0"/>
  </r>
  <r>
    <x v="270"/>
    <n v="870000"/>
    <x v="0"/>
    <s v="Cunninghams"/>
    <s v="Auction"/>
    <n v="3032"/>
    <n v="3"/>
    <n v="2"/>
    <n v="2"/>
    <n v="392"/>
    <m/>
    <s v="25 Cedar Dr"/>
    <s v="Maribyrnong"/>
    <x v="4"/>
    <x v="0"/>
    <x v="10"/>
    <x v="0"/>
  </r>
  <r>
    <x v="270"/>
    <n v="991000"/>
    <x v="0"/>
    <s v="Metro Ladder"/>
    <s v="Auction"/>
    <n v="3012"/>
    <n v="3"/>
    <n v="1"/>
    <n v="4"/>
    <n v="495"/>
    <m/>
    <s v="39 Blandford St"/>
    <s v="West Footscray"/>
    <x v="4"/>
    <x v="0"/>
    <x v="10"/>
    <x v="0"/>
  </r>
  <r>
    <x v="270"/>
    <n v="1003000"/>
    <x v="0"/>
    <s v="Sanders"/>
    <s v="Sale"/>
    <n v="3011"/>
    <n v="3"/>
    <n v="1"/>
    <n v="1"/>
    <n v="292"/>
    <n v="1900"/>
    <s v="9 Lynch St"/>
    <s v="Footscray"/>
    <x v="4"/>
    <x v="0"/>
    <x v="10"/>
    <x v="0"/>
  </r>
  <r>
    <x v="270"/>
    <n v="1330000"/>
    <x v="0"/>
    <s v="Metro Ladder"/>
    <s v="Sale"/>
    <n v="3011"/>
    <n v="3"/>
    <n v="3"/>
    <n v="2"/>
    <n v="168"/>
    <n v="2012"/>
    <s v="58 Station Rd"/>
    <s v="Seddon"/>
    <x v="4"/>
    <x v="0"/>
    <x v="10"/>
    <x v="0"/>
  </r>
  <r>
    <x v="270"/>
    <n v="1650000"/>
    <x v="0"/>
    <s v="Jones and Jones"/>
    <s v="Auction"/>
    <n v="3107"/>
    <n v="4"/>
    <n v="2"/>
    <n v="2"/>
    <n v="673"/>
    <n v="2005"/>
    <s v="26 Horsfall St"/>
    <s v="Templestowe Lower"/>
    <x v="16"/>
    <x v="3"/>
    <x v="10"/>
    <x v="0"/>
  </r>
  <r>
    <x v="270"/>
    <n v="855000"/>
    <x v="2"/>
    <s v="Sanders"/>
    <s v="Auction"/>
    <n v="3015"/>
    <n v="3"/>
    <n v="2"/>
    <n v="2"/>
    <n v="337"/>
    <m/>
    <s v="41 Saltley St"/>
    <s v="South Kingsville"/>
    <x v="11"/>
    <x v="0"/>
    <x v="10"/>
    <x v="0"/>
  </r>
  <r>
    <x v="270"/>
    <n v="1035000"/>
    <x v="0"/>
    <s v="Maxwells"/>
    <s v="Sale"/>
    <n v="3015"/>
    <n v="3"/>
    <n v="1"/>
    <n v="2"/>
    <n v="675"/>
    <m/>
    <s v="116 The Avenue"/>
    <s v="Spotswood"/>
    <x v="11"/>
    <x v="0"/>
    <x v="10"/>
    <x v="0"/>
  </r>
  <r>
    <x v="270"/>
    <n v="608000"/>
    <x v="1"/>
    <s v="Flanders &amp; Fish"/>
    <s v="Auction"/>
    <n v="3161"/>
    <n v="2"/>
    <n v="1"/>
    <n v="1"/>
    <n v="0"/>
    <m/>
    <s v="3/374 Dandenong Rd"/>
    <s v="Caulfield North"/>
    <x v="9"/>
    <x v="2"/>
    <x v="10"/>
    <x v="0"/>
  </r>
  <r>
    <x v="270"/>
    <n v="450000"/>
    <x v="1"/>
    <s v="Cunninghams"/>
    <s v="Sale"/>
    <n v="3073"/>
    <n v="2"/>
    <n v="1"/>
    <n v="1"/>
    <n v="95"/>
    <m/>
    <s v="3/36 Myrtle Gr"/>
    <s v="Reservoir"/>
    <x v="10"/>
    <x v="1"/>
    <x v="10"/>
    <x v="0"/>
  </r>
  <r>
    <x v="270"/>
    <n v="815000"/>
    <x v="0"/>
    <s v="Cunninghams"/>
    <s v="Sale"/>
    <n v="3072"/>
    <n v="3"/>
    <n v="1"/>
    <n v="1"/>
    <n v="0"/>
    <m/>
    <s v="5 North St"/>
    <s v="Preston"/>
    <x v="10"/>
    <x v="1"/>
    <x v="10"/>
    <x v="0"/>
  </r>
  <r>
    <x v="270"/>
    <n v="888500"/>
    <x v="0"/>
    <s v="Cunninghams"/>
    <s v="Sale"/>
    <n v="3072"/>
    <n v="3"/>
    <n v="1"/>
    <n v="2"/>
    <n v="497"/>
    <m/>
    <s v="30 Okeefe St"/>
    <s v="Preston"/>
    <x v="10"/>
    <x v="1"/>
    <x v="10"/>
    <x v="0"/>
  </r>
  <r>
    <x v="270"/>
    <n v="1030000"/>
    <x v="0"/>
    <s v="Best Bricks"/>
    <s v="Sale"/>
    <n v="3073"/>
    <n v="4"/>
    <n v="2"/>
    <n v="3"/>
    <n v="630"/>
    <n v="1935"/>
    <s v="39 Kinsale St"/>
    <s v="Reservoir"/>
    <x v="10"/>
    <x v="1"/>
    <x v="10"/>
    <x v="0"/>
  </r>
  <r>
    <x v="270"/>
    <n v="575000"/>
    <x v="1"/>
    <s v="Metro Ladder"/>
    <s v="Sale"/>
    <n v="3122"/>
    <n v="2"/>
    <n v="2"/>
    <n v="1"/>
    <n v="0"/>
    <m/>
    <s v="302/2 Tweed St"/>
    <s v="Hawthorn"/>
    <x v="14"/>
    <x v="2"/>
    <x v="10"/>
    <x v="0"/>
  </r>
  <r>
    <x v="270"/>
    <n v="610000"/>
    <x v="1"/>
    <s v="Metro Ladder"/>
    <s v="Sale"/>
    <n v="3101"/>
    <n v="2"/>
    <n v="1"/>
    <n v="1"/>
    <n v="0"/>
    <n v="1960"/>
    <s v="4/4 St Johns Pde"/>
    <s v="Kew"/>
    <x v="14"/>
    <x v="2"/>
    <x v="10"/>
    <x v="0"/>
  </r>
  <r>
    <x v="270"/>
    <n v="490000"/>
    <x v="0"/>
    <s v="Sanders"/>
    <s v="Auction"/>
    <n v="3084"/>
    <n v="2"/>
    <n v="1"/>
    <n v="1"/>
    <n v="187"/>
    <n v="1980"/>
    <s v="7/75 Rosanna Rd"/>
    <s v="Heidelberg"/>
    <x v="17"/>
    <x v="3"/>
    <x v="10"/>
    <x v="0"/>
  </r>
  <r>
    <x v="270"/>
    <n v="725000"/>
    <x v="0"/>
    <s v="Sanders"/>
    <s v="Sale"/>
    <n v="3087"/>
    <n v="3"/>
    <n v="1"/>
    <n v="1"/>
    <n v="545"/>
    <m/>
    <s v="2 Thompson St"/>
    <s v="Watsonia"/>
    <x v="17"/>
    <x v="1"/>
    <x v="10"/>
    <x v="0"/>
  </r>
  <r>
    <x v="271"/>
    <n v="566000"/>
    <x v="1"/>
    <s v="Metro Ladder"/>
    <s v="Auction"/>
    <n v="3144"/>
    <n v="2"/>
    <n v="1"/>
    <n v="1"/>
    <n v="0"/>
    <n v="1970"/>
    <s v="29/202 Wattletree Rd"/>
    <s v="Malvern"/>
    <x v="12"/>
    <x v="2"/>
    <x v="10"/>
    <x v="0"/>
  </r>
  <r>
    <x v="271"/>
    <n v="1500000"/>
    <x v="0"/>
    <s v="Cunninghams"/>
    <s v="Auction"/>
    <n v="3145"/>
    <n v="3"/>
    <n v="1"/>
    <n v="1"/>
    <n v="693"/>
    <m/>
    <s v="2 Bruce St"/>
    <s v="Malvern East"/>
    <x v="12"/>
    <x v="2"/>
    <x v="10"/>
    <x v="0"/>
  </r>
  <r>
    <x v="271"/>
    <n v="2415000"/>
    <x v="0"/>
    <s v="Jones and Jones"/>
    <s v="Sale"/>
    <n v="3144"/>
    <n v="3"/>
    <n v="1"/>
    <n v="3"/>
    <n v="696"/>
    <n v="1910"/>
    <s v="22 Milton Pde"/>
    <s v="Malvern"/>
    <x v="12"/>
    <x v="2"/>
    <x v="10"/>
    <x v="0"/>
  </r>
  <r>
    <x v="271"/>
    <n v="370000"/>
    <x v="2"/>
    <s v="Melbourne Homes"/>
    <s v="Auction"/>
    <n v="3046"/>
    <n v="3"/>
    <n v="2"/>
    <n v="1"/>
    <n v="259"/>
    <n v="2003"/>
    <s v="1/919 Pascoe Vale Rd"/>
    <s v="Glenroy"/>
    <x v="3"/>
    <x v="1"/>
    <x v="10"/>
    <x v="0"/>
  </r>
  <r>
    <x v="271"/>
    <n v="520000"/>
    <x v="1"/>
    <s v="Property Barons"/>
    <s v="Auction"/>
    <n v="3040"/>
    <n v="2"/>
    <n v="1"/>
    <n v="2"/>
    <n v="0"/>
    <n v="1975"/>
    <s v="2/16 Braemar St"/>
    <s v="Essendon"/>
    <x v="8"/>
    <x v="0"/>
    <x v="10"/>
    <x v="0"/>
  </r>
  <r>
    <x v="271"/>
    <n v="627500"/>
    <x v="0"/>
    <s v="Flanders &amp; Fish"/>
    <s v="Auction"/>
    <n v="3034"/>
    <n v="3"/>
    <n v="1"/>
    <n v="1"/>
    <n v="550"/>
    <n v="1970"/>
    <s v="97 Military Rd"/>
    <s v="Avondale Heights"/>
    <x v="8"/>
    <x v="0"/>
    <x v="10"/>
    <x v="0"/>
  </r>
  <r>
    <x v="271"/>
    <n v="750000"/>
    <x v="0"/>
    <s v="Cunninghams"/>
    <s v="Auction"/>
    <n v="3039"/>
    <n v="2"/>
    <n v="1"/>
    <n v="1"/>
    <n v="0"/>
    <m/>
    <s v="25 Argyle St"/>
    <s v="Moonee Ponds"/>
    <x v="8"/>
    <x v="0"/>
    <x v="10"/>
    <x v="0"/>
  </r>
  <r>
    <x v="271"/>
    <n v="801000"/>
    <x v="0"/>
    <s v="Jones and Jones"/>
    <s v="Sale"/>
    <n v="3032"/>
    <n v="3"/>
    <n v="1"/>
    <n v="2"/>
    <n v="431"/>
    <n v="1950"/>
    <s v="2 Farncomb St"/>
    <s v="Ascot Vale"/>
    <x v="8"/>
    <x v="0"/>
    <x v="10"/>
    <x v="0"/>
  </r>
  <r>
    <x v="271"/>
    <n v="851000"/>
    <x v="2"/>
    <s v="Cunninghams"/>
    <s v="Sale"/>
    <n v="3034"/>
    <n v="3"/>
    <n v="3"/>
    <n v="1"/>
    <n v="557"/>
    <n v="2017"/>
    <s v="157 Canning St"/>
    <s v="Avondale Heights"/>
    <x v="8"/>
    <x v="0"/>
    <x v="10"/>
    <x v="0"/>
  </r>
  <r>
    <x v="271"/>
    <n v="1275000"/>
    <x v="0"/>
    <s v="Metro Ladder"/>
    <s v="Sale"/>
    <n v="3040"/>
    <n v="4"/>
    <n v="2"/>
    <n v="2"/>
    <n v="503"/>
    <n v="2008"/>
    <s v="74 Forrester St"/>
    <s v="Essendon"/>
    <x v="8"/>
    <x v="0"/>
    <x v="10"/>
    <x v="0"/>
  </r>
  <r>
    <x v="271"/>
    <n v="2340000"/>
    <x v="0"/>
    <s v="Flanders &amp; Fish"/>
    <s v="Sale"/>
    <n v="3039"/>
    <n v="5"/>
    <n v="3"/>
    <n v="3"/>
    <n v="619"/>
    <n v="2009"/>
    <s v="44 Vine St"/>
    <s v="Moonee Ponds"/>
    <x v="8"/>
    <x v="0"/>
    <x v="10"/>
    <x v="0"/>
  </r>
  <r>
    <x v="271"/>
    <n v="620000"/>
    <x v="1"/>
    <s v="SJ"/>
    <s v="Sale"/>
    <n v="3051"/>
    <n v="2"/>
    <n v="1"/>
    <n v="2"/>
    <n v="0"/>
    <n v="2004"/>
    <s v="509/30 Wreckyn St"/>
    <s v="North Melbourne"/>
    <x v="13"/>
    <x v="1"/>
    <x v="10"/>
    <x v="0"/>
  </r>
  <r>
    <x v="271"/>
    <n v="805000"/>
    <x v="1"/>
    <s v="Melbourne Homes"/>
    <s v="Sale"/>
    <n v="3141"/>
    <n v="2"/>
    <n v="1"/>
    <n v="1"/>
    <n v="0"/>
    <m/>
    <s v="1/63 Millswyn St"/>
    <s v="South Yarra"/>
    <x v="13"/>
    <x v="2"/>
    <x v="10"/>
    <x v="0"/>
  </r>
  <r>
    <x v="271"/>
    <n v="490000"/>
    <x v="1"/>
    <s v="Metro Ladder"/>
    <s v="Sale"/>
    <n v="3011"/>
    <n v="2"/>
    <n v="1"/>
    <n v="1"/>
    <n v="0"/>
    <m/>
    <s v="105/64 Cross St"/>
    <s v="Footscray"/>
    <x v="4"/>
    <x v="0"/>
    <x v="10"/>
    <x v="0"/>
  </r>
  <r>
    <x v="271"/>
    <n v="935000"/>
    <x v="0"/>
    <s v="Cunninghams"/>
    <s v="Sale"/>
    <n v="3012"/>
    <n v="3"/>
    <n v="1"/>
    <n v="2"/>
    <n v="485"/>
    <m/>
    <s v="14 Suffolk St"/>
    <s v="Maidstone"/>
    <x v="4"/>
    <x v="0"/>
    <x v="10"/>
    <x v="0"/>
  </r>
  <r>
    <x v="271"/>
    <n v="447000"/>
    <x v="1"/>
    <s v="Flanders &amp; Fish"/>
    <s v="Sale"/>
    <n v="3018"/>
    <n v="2"/>
    <n v="1"/>
    <n v="1"/>
    <n v="137"/>
    <n v="1990"/>
    <s v="3/46 Sargood St"/>
    <s v="Altona"/>
    <x v="11"/>
    <x v="0"/>
    <x v="10"/>
    <x v="0"/>
  </r>
  <r>
    <x v="271"/>
    <n v="770000"/>
    <x v="0"/>
    <s v="Metro Ladder"/>
    <s v="Auction"/>
    <n v="3025"/>
    <n v="3"/>
    <n v="1"/>
    <n v="3"/>
    <n v="602"/>
    <m/>
    <s v="21 Neal Ct"/>
    <s v="Altona North"/>
    <x v="11"/>
    <x v="0"/>
    <x v="10"/>
    <x v="0"/>
  </r>
  <r>
    <x v="271"/>
    <n v="1060000"/>
    <x v="0"/>
    <s v="Metro Ladder"/>
    <s v="Auction"/>
    <n v="3015"/>
    <n v="3"/>
    <n v="1"/>
    <n v="4"/>
    <n v="600"/>
    <m/>
    <s v="14 Jubilee St"/>
    <s v="Newport"/>
    <x v="11"/>
    <x v="0"/>
    <x v="10"/>
    <x v="0"/>
  </r>
  <r>
    <x v="271"/>
    <n v="420000"/>
    <x v="1"/>
    <s v="Jones and Jones"/>
    <s v="Auction"/>
    <n v="3204"/>
    <n v="2"/>
    <n v="1"/>
    <n v="0"/>
    <n v="1045"/>
    <m/>
    <s v="10/21 Bent St"/>
    <s v="Bentleigh"/>
    <x v="9"/>
    <x v="2"/>
    <x v="10"/>
    <x v="0"/>
  </r>
  <r>
    <x v="271"/>
    <n v="595000"/>
    <x v="1"/>
    <s v="Cunninghams"/>
    <s v="Sale"/>
    <n v="3185"/>
    <n v="2"/>
    <n v="1"/>
    <n v="1"/>
    <n v="0"/>
    <n v="1960"/>
    <s v="1/18 Magnolia Rd"/>
    <s v="Gardenvale"/>
    <x v="9"/>
    <x v="2"/>
    <x v="10"/>
    <x v="0"/>
  </r>
  <r>
    <x v="271"/>
    <n v="930000"/>
    <x v="2"/>
    <s v="Metro Ladder"/>
    <s v="Sale"/>
    <n v="3163"/>
    <n v="2"/>
    <n v="2"/>
    <n v="1"/>
    <n v="166"/>
    <n v="2009"/>
    <s v="2/33 Oakleigh Rd"/>
    <s v="Carnegie"/>
    <x v="9"/>
    <x v="2"/>
    <x v="10"/>
    <x v="0"/>
  </r>
  <r>
    <x v="271"/>
    <n v="1160000"/>
    <x v="0"/>
    <s v="Jones and Jones"/>
    <s v="Auction"/>
    <n v="3185"/>
    <n v="2"/>
    <n v="2"/>
    <n v="2"/>
    <n v="155"/>
    <n v="2011"/>
    <s v="2/21 Gisborne St"/>
    <s v="Elsternwick"/>
    <x v="9"/>
    <x v="2"/>
    <x v="10"/>
    <x v="0"/>
  </r>
  <r>
    <x v="271"/>
    <n v="1177000"/>
    <x v="0"/>
    <s v="Melbourne Homes"/>
    <s v="Sale"/>
    <n v="3204"/>
    <n v="2"/>
    <n v="1"/>
    <n v="2"/>
    <n v="452"/>
    <n v="1930"/>
    <s v="2 Wimmera St"/>
    <s v="Ormond"/>
    <x v="9"/>
    <x v="2"/>
    <x v="10"/>
    <x v="0"/>
  </r>
  <r>
    <x v="271"/>
    <n v="1380000"/>
    <x v="0"/>
    <s v="Sanders"/>
    <s v="Sale"/>
    <n v="3145"/>
    <n v="3"/>
    <n v="1"/>
    <n v="2"/>
    <n v="658"/>
    <m/>
    <s v="4 Lord St"/>
    <s v="Caulfield East"/>
    <x v="9"/>
    <x v="2"/>
    <x v="10"/>
    <x v="0"/>
  </r>
  <r>
    <x v="271"/>
    <n v="480000"/>
    <x v="1"/>
    <s v="Cunninghams"/>
    <s v="Sale"/>
    <n v="3073"/>
    <n v="2"/>
    <n v="2"/>
    <n v="1"/>
    <n v="145"/>
    <n v="2010"/>
    <s v="2/152 St Vigeons Rd"/>
    <s v="Reservoir"/>
    <x v="10"/>
    <x v="1"/>
    <x v="10"/>
    <x v="0"/>
  </r>
  <r>
    <x v="271"/>
    <n v="550000"/>
    <x v="0"/>
    <s v="Cunninghams"/>
    <s v="Auction"/>
    <n v="3072"/>
    <n v="3"/>
    <n v="2"/>
    <n v="1"/>
    <n v="164"/>
    <m/>
    <s v="10 Tyler St"/>
    <s v="Preston"/>
    <x v="10"/>
    <x v="1"/>
    <x v="10"/>
    <x v="0"/>
  </r>
  <r>
    <x v="271"/>
    <n v="1396500"/>
    <x v="0"/>
    <s v="Jones and Jones"/>
    <s v="Sale"/>
    <n v="3070"/>
    <n v="3"/>
    <n v="1"/>
    <n v="1"/>
    <n v="302"/>
    <m/>
    <s v="178 Beaconsfield Pde"/>
    <s v="Northcote"/>
    <x v="10"/>
    <x v="1"/>
    <x v="10"/>
    <x v="0"/>
  </r>
  <r>
    <x v="271"/>
    <n v="600000"/>
    <x v="1"/>
    <s v="Property Barons"/>
    <s v="Auction"/>
    <n v="3127"/>
    <n v="2"/>
    <n v="1"/>
    <n v="2"/>
    <n v="124"/>
    <n v="1985"/>
    <s v="2/23 Clyde St"/>
    <s v="Surrey Hills"/>
    <x v="14"/>
    <x v="2"/>
    <x v="10"/>
    <x v="0"/>
  </r>
  <r>
    <x v="271"/>
    <n v="1350000"/>
    <x v="0"/>
    <s v="Jones and Jones"/>
    <s v="Auction"/>
    <n v="3104"/>
    <n v="4"/>
    <n v="2"/>
    <n v="2"/>
    <n v="815"/>
    <m/>
    <s v="62 Clifton St"/>
    <s v="Balwyn North"/>
    <x v="14"/>
    <x v="2"/>
    <x v="10"/>
    <x v="0"/>
  </r>
  <r>
    <x v="271"/>
    <n v="1850000"/>
    <x v="0"/>
    <s v="Jones and Jones"/>
    <s v="Auction"/>
    <n v="3104"/>
    <n v="4"/>
    <n v="2"/>
    <n v="2"/>
    <n v="619"/>
    <n v="1990"/>
    <s v="5 Carrington St"/>
    <s v="Balwyn North"/>
    <x v="14"/>
    <x v="2"/>
    <x v="10"/>
    <x v="0"/>
  </r>
  <r>
    <x v="272"/>
    <n v="1346000"/>
    <x v="0"/>
    <s v="Cunninghams"/>
    <s v="Sale"/>
    <n v="3121"/>
    <n v="3"/>
    <n v="1"/>
    <n v="0"/>
    <n v="187"/>
    <m/>
    <s v="26 Thomas St"/>
    <s v="Richmond"/>
    <x v="1"/>
    <x v="1"/>
    <x v="10"/>
    <x v="0"/>
  </r>
  <r>
    <x v="272"/>
    <n v="551000"/>
    <x v="1"/>
    <s v="Melbourne Homes"/>
    <s v="Sale"/>
    <n v="3141"/>
    <n v="2"/>
    <n v="1"/>
    <n v="0"/>
    <n v="0"/>
    <m/>
    <s v="6/21 Kensington Rd"/>
    <s v="South Yarra"/>
    <x v="12"/>
    <x v="2"/>
    <x v="10"/>
    <x v="0"/>
  </r>
  <r>
    <x v="272"/>
    <n v="1020000"/>
    <x v="0"/>
    <s v="Jones and Jones"/>
    <s v="Auction"/>
    <n v="3146"/>
    <n v="2"/>
    <n v="1"/>
    <n v="0"/>
    <n v="251"/>
    <n v="1910"/>
    <s v="115 Tooronga Rd"/>
    <s v="Glen Iris"/>
    <x v="12"/>
    <x v="2"/>
    <x v="10"/>
    <x v="0"/>
  </r>
  <r>
    <x v="272"/>
    <n v="1210000"/>
    <x v="0"/>
    <s v="Cunninghams"/>
    <s v="Sale"/>
    <n v="3181"/>
    <n v="2"/>
    <n v="1"/>
    <n v="0"/>
    <n v="218"/>
    <n v="1910"/>
    <s v="52 Packington St"/>
    <s v="Prahran"/>
    <x v="12"/>
    <x v="2"/>
    <x v="10"/>
    <x v="0"/>
  </r>
  <r>
    <x v="272"/>
    <n v="655000"/>
    <x v="0"/>
    <s v="Metro Ladder"/>
    <s v="Sale"/>
    <n v="3060"/>
    <n v="4"/>
    <n v="1"/>
    <n v="3"/>
    <n v="664"/>
    <m/>
    <s v="14 Baird St"/>
    <s v="Fawkner"/>
    <x v="3"/>
    <x v="1"/>
    <x v="10"/>
    <x v="0"/>
  </r>
  <r>
    <x v="272"/>
    <n v="719000"/>
    <x v="0"/>
    <s v="Cunninghams"/>
    <s v="Sale"/>
    <n v="3046"/>
    <n v="3"/>
    <n v="1"/>
    <n v="4"/>
    <n v="692"/>
    <n v="1980"/>
    <s v="10 Volga St"/>
    <s v="Hadfield"/>
    <x v="3"/>
    <x v="1"/>
    <x v="10"/>
    <x v="0"/>
  </r>
  <r>
    <x v="272"/>
    <n v="975000"/>
    <x v="0"/>
    <s v="Metro Ladder"/>
    <s v="Sale"/>
    <n v="3044"/>
    <n v="4"/>
    <n v="1"/>
    <n v="1"/>
    <n v="733"/>
    <n v="1960"/>
    <s v="27 Quick St"/>
    <s v="Pascoe Vale"/>
    <x v="3"/>
    <x v="1"/>
    <x v="10"/>
    <x v="0"/>
  </r>
  <r>
    <x v="272"/>
    <n v="990000"/>
    <x v="0"/>
    <s v="Cunninghams"/>
    <s v="Sale"/>
    <n v="3056"/>
    <n v="3"/>
    <n v="2"/>
    <n v="1"/>
    <n v="194"/>
    <m/>
    <s v="64 Henkel St"/>
    <s v="Brunswick"/>
    <x v="3"/>
    <x v="1"/>
    <x v="10"/>
    <x v="0"/>
  </r>
  <r>
    <x v="272"/>
    <n v="650000"/>
    <x v="0"/>
    <s v="Cunninghams"/>
    <s v="Sale"/>
    <n v="3033"/>
    <n v="3"/>
    <n v="2"/>
    <n v="2"/>
    <n v="176"/>
    <m/>
    <s v="35/24 Craig St"/>
    <s v="Keilor East"/>
    <x v="8"/>
    <x v="0"/>
    <x v="10"/>
    <x v="0"/>
  </r>
  <r>
    <x v="272"/>
    <n v="1110000"/>
    <x v="0"/>
    <s v="Cunninghams"/>
    <s v="Auction"/>
    <n v="3031"/>
    <n v="3"/>
    <n v="1"/>
    <n v="1"/>
    <n v="272"/>
    <n v="1885"/>
    <s v="43 Finsbury St"/>
    <s v="Flemington"/>
    <x v="8"/>
    <x v="1"/>
    <x v="10"/>
    <x v="0"/>
  </r>
  <r>
    <x v="272"/>
    <n v="1155000"/>
    <x v="0"/>
    <s v="Maxwells"/>
    <s v="Auction"/>
    <n v="3031"/>
    <n v="2"/>
    <n v="1"/>
    <n v="1"/>
    <n v="197"/>
    <n v="1890"/>
    <s v="26 Hopetoun St"/>
    <s v="Kensington"/>
    <x v="8"/>
    <x v="1"/>
    <x v="10"/>
    <x v="0"/>
  </r>
  <r>
    <x v="272"/>
    <n v="1240000"/>
    <x v="0"/>
    <s v="Cunninghams"/>
    <s v="Sale"/>
    <n v="3040"/>
    <n v="3"/>
    <n v="2"/>
    <n v="2"/>
    <n v="307"/>
    <m/>
    <s v="4 Agatha St"/>
    <s v="Essendon"/>
    <x v="8"/>
    <x v="0"/>
    <x v="10"/>
    <x v="0"/>
  </r>
  <r>
    <x v="272"/>
    <n v="450000"/>
    <x v="1"/>
    <s v="Flanders &amp; Fish"/>
    <s v="Auction"/>
    <n v="3000"/>
    <n v="2"/>
    <n v="1"/>
    <n v="1"/>
    <n v="0"/>
    <n v="2014"/>
    <s v="3811/80 Abeckett St"/>
    <s v="Melbourne"/>
    <x v="13"/>
    <x v="1"/>
    <x v="10"/>
    <x v="0"/>
  </r>
  <r>
    <x v="272"/>
    <n v="520000"/>
    <x v="1"/>
    <s v="Flanders &amp; Fish"/>
    <s v="Auction"/>
    <n v="3012"/>
    <n v="3"/>
    <n v="2"/>
    <n v="2"/>
    <n v="184"/>
    <m/>
    <s v="3/20 Burns St"/>
    <s v="Maidstone"/>
    <x v="4"/>
    <x v="0"/>
    <x v="10"/>
    <x v="0"/>
  </r>
  <r>
    <x v="272"/>
    <n v="575000"/>
    <x v="0"/>
    <s v="Cunninghams"/>
    <s v="Sale"/>
    <n v="3019"/>
    <n v="3"/>
    <n v="1"/>
    <n v="3"/>
    <n v="559"/>
    <n v="1955"/>
    <s v="21 Hughes St"/>
    <s v="Braybrook"/>
    <x v="4"/>
    <x v="0"/>
    <x v="10"/>
    <x v="0"/>
  </r>
  <r>
    <x v="272"/>
    <n v="714000"/>
    <x v="2"/>
    <s v="Maxwells"/>
    <s v="Sale"/>
    <n v="3011"/>
    <n v="3"/>
    <n v="2"/>
    <n v="2"/>
    <n v="164"/>
    <n v="2008"/>
    <s v="2/10 Swan St"/>
    <s v="Footscray"/>
    <x v="4"/>
    <x v="0"/>
    <x v="10"/>
    <x v="0"/>
  </r>
  <r>
    <x v="272"/>
    <n v="925000"/>
    <x v="0"/>
    <s v="Metro Ladder"/>
    <s v="Sale"/>
    <n v="3012"/>
    <n v="4"/>
    <n v="2"/>
    <n v="1"/>
    <n v="276"/>
    <n v="1948"/>
    <s v="12 Williamstown Rd"/>
    <s v="Kingsville"/>
    <x v="4"/>
    <x v="0"/>
    <x v="10"/>
    <x v="0"/>
  </r>
  <r>
    <x v="272"/>
    <n v="966000"/>
    <x v="0"/>
    <s v="Maxwells"/>
    <s v="Sale"/>
    <n v="3013"/>
    <n v="3"/>
    <n v="2"/>
    <n v="2"/>
    <n v="456"/>
    <n v="1970"/>
    <s v="5 Highgate St"/>
    <s v="Yarraville"/>
    <x v="4"/>
    <x v="0"/>
    <x v="10"/>
    <x v="0"/>
  </r>
  <r>
    <x v="272"/>
    <n v="1002000"/>
    <x v="0"/>
    <s v="Jones and Jones"/>
    <s v="Sale"/>
    <n v="3105"/>
    <n v="4"/>
    <n v="1"/>
    <n v="2"/>
    <n v="650"/>
    <m/>
    <s v="49 Furneaux Gr"/>
    <s v="Bulleen"/>
    <x v="16"/>
    <x v="3"/>
    <x v="10"/>
    <x v="0"/>
  </r>
  <r>
    <x v="272"/>
    <n v="350000"/>
    <x v="1"/>
    <s v="Metro Ladder"/>
    <s v="Sale"/>
    <n v="3163"/>
    <n v="1"/>
    <n v="1"/>
    <n v="1"/>
    <n v="0"/>
    <n v="1980"/>
    <s v="10/12 St Huberts Rd"/>
    <s v="Carnegie"/>
    <x v="9"/>
    <x v="2"/>
    <x v="10"/>
    <x v="0"/>
  </r>
  <r>
    <x v="272"/>
    <n v="591000"/>
    <x v="1"/>
    <s v="Jones and Jones"/>
    <s v="Sale"/>
    <n v="3185"/>
    <n v="2"/>
    <n v="1"/>
    <n v="1"/>
    <n v="815"/>
    <n v="2008"/>
    <s v="4/585 Glen Huntly Rd"/>
    <s v="Elsternwick"/>
    <x v="9"/>
    <x v="2"/>
    <x v="10"/>
    <x v="0"/>
  </r>
  <r>
    <x v="272"/>
    <n v="1585000"/>
    <x v="0"/>
    <s v="Jones and Jones"/>
    <s v="Sale"/>
    <n v="3123"/>
    <n v="2"/>
    <n v="1"/>
    <n v="2"/>
    <n v="390"/>
    <n v="1935"/>
    <s v="20 Beaconsfield Rd"/>
    <s v="Hawthorn East"/>
    <x v="14"/>
    <x v="2"/>
    <x v="10"/>
    <x v="0"/>
  </r>
  <r>
    <x v="272"/>
    <n v="1475000"/>
    <x v="2"/>
    <s v="Jones and Jones"/>
    <s v="Auction"/>
    <n v="3186"/>
    <n v="3"/>
    <n v="2"/>
    <n v="2"/>
    <n v="345"/>
    <n v="2000"/>
    <s v="2/422 St Kilda St"/>
    <s v="Brighton"/>
    <x v="15"/>
    <x v="2"/>
    <x v="10"/>
    <x v="0"/>
  </r>
  <r>
    <x v="273"/>
    <n v="452000"/>
    <x v="1"/>
    <s v="Zimmerman"/>
    <s v="Sale"/>
    <n v="3146"/>
    <n v="1"/>
    <n v="1"/>
    <n v="1"/>
    <n v="63"/>
    <n v="1980"/>
    <s v="1/39 Scott Gr"/>
    <s v="Glen Iris"/>
    <x v="12"/>
    <x v="2"/>
    <x v="10"/>
    <x v="0"/>
  </r>
  <r>
    <x v="273"/>
    <n v="2200000"/>
    <x v="0"/>
    <s v="Jones and Jones"/>
    <s v="Auction"/>
    <n v="3141"/>
    <n v="3"/>
    <n v="2"/>
    <n v="0"/>
    <n v="358"/>
    <n v="1915"/>
    <s v="68 Oban St"/>
    <s v="South Yarra"/>
    <x v="12"/>
    <x v="2"/>
    <x v="10"/>
    <x v="0"/>
  </r>
  <r>
    <x v="273"/>
    <n v="420000"/>
    <x v="1"/>
    <s v="Jones and Jones"/>
    <s v="Sale"/>
    <n v="3207"/>
    <n v="1"/>
    <n v="1"/>
    <n v="1"/>
    <n v="0"/>
    <m/>
    <s v="401/216 Rouse St"/>
    <s v="Port Melbourne"/>
    <x v="5"/>
    <x v="2"/>
    <x v="10"/>
    <x v="0"/>
  </r>
  <r>
    <x v="273"/>
    <n v="2075000"/>
    <x v="0"/>
    <s v="Cunninghams"/>
    <s v="Sale"/>
    <n v="3205"/>
    <n v="3"/>
    <n v="2"/>
    <n v="0"/>
    <n v="141"/>
    <n v="1890"/>
    <s v="164 Cecil St"/>
    <s v="South Melbourne"/>
    <x v="5"/>
    <x v="2"/>
    <x v="10"/>
    <x v="0"/>
  </r>
  <r>
    <x v="273"/>
    <n v="279500"/>
    <x v="1"/>
    <s v="Melbourne Homes"/>
    <s v="Sale"/>
    <n v="3056"/>
    <n v="1"/>
    <n v="1"/>
    <n v="1"/>
    <n v="0"/>
    <n v="1970"/>
    <s v="6/305 Albion St"/>
    <s v="Brunswick"/>
    <x v="3"/>
    <x v="1"/>
    <x v="10"/>
    <x v="0"/>
  </r>
  <r>
    <x v="273"/>
    <n v="466000"/>
    <x v="1"/>
    <s v="Cunninghams"/>
    <s v="Sale"/>
    <n v="3058"/>
    <n v="2"/>
    <n v="1"/>
    <n v="1"/>
    <n v="0"/>
    <n v="1980"/>
    <s v="7/13 Clarendon St"/>
    <s v="Coburg"/>
    <x v="3"/>
    <x v="1"/>
    <x v="10"/>
    <x v="0"/>
  </r>
  <r>
    <x v="273"/>
    <n v="540000"/>
    <x v="0"/>
    <s v="Melbourne Homes"/>
    <s v="Sale"/>
    <n v="3060"/>
    <n v="3"/>
    <n v="1"/>
    <n v="1"/>
    <n v="614"/>
    <n v="1960"/>
    <s v="13 Mutton Rd"/>
    <s v="Fawkner"/>
    <x v="3"/>
    <x v="1"/>
    <x v="10"/>
    <x v="0"/>
  </r>
  <r>
    <x v="273"/>
    <n v="792000"/>
    <x v="0"/>
    <s v="Cunninghams"/>
    <s v="Sale"/>
    <n v="3056"/>
    <n v="2"/>
    <n v="1"/>
    <n v="1"/>
    <n v="149"/>
    <m/>
    <s v="332 Albion St"/>
    <s v="Brunswick"/>
    <x v="3"/>
    <x v="1"/>
    <x v="10"/>
    <x v="0"/>
  </r>
  <r>
    <x v="273"/>
    <n v="810000"/>
    <x v="0"/>
    <s v="Metro Ladder"/>
    <s v="Sale"/>
    <n v="3055"/>
    <n v="3"/>
    <n v="1"/>
    <n v="2"/>
    <n v="349"/>
    <n v="1950"/>
    <s v="10 Yarrabin St"/>
    <s v="Brunswick West"/>
    <x v="3"/>
    <x v="1"/>
    <x v="10"/>
    <x v="0"/>
  </r>
  <r>
    <x v="273"/>
    <n v="1600000"/>
    <x v="0"/>
    <s v="Jones and Jones"/>
    <s v="Sale"/>
    <n v="3057"/>
    <n v="3"/>
    <n v="1"/>
    <n v="2"/>
    <n v="812"/>
    <n v="1920"/>
    <s v="192 Blyth St"/>
    <s v="Brunswick East"/>
    <x v="3"/>
    <x v="1"/>
    <x v="10"/>
    <x v="0"/>
  </r>
  <r>
    <x v="273"/>
    <n v="890500"/>
    <x v="2"/>
    <s v="Metro Ladder"/>
    <s v="Sale"/>
    <n v="3039"/>
    <n v="3"/>
    <n v="2"/>
    <n v="1"/>
    <n v="213"/>
    <n v="1950"/>
    <s v="83 Scott St"/>
    <s v="Moonee Ponds"/>
    <x v="8"/>
    <x v="0"/>
    <x v="10"/>
    <x v="0"/>
  </r>
  <r>
    <x v="273"/>
    <n v="937500"/>
    <x v="0"/>
    <s v="Cunninghams"/>
    <s v="Sale"/>
    <n v="3167"/>
    <n v="3"/>
    <n v="1"/>
    <n v="2"/>
    <n v="530"/>
    <m/>
    <s v="13 Farm Rd"/>
    <s v="Oakleigh South"/>
    <x v="6"/>
    <x v="4"/>
    <x v="10"/>
    <x v="0"/>
  </r>
  <r>
    <x v="273"/>
    <n v="990000"/>
    <x v="0"/>
    <s v="Cunninghams"/>
    <s v="Sale"/>
    <n v="3051"/>
    <n v="2"/>
    <n v="2"/>
    <n v="1"/>
    <n v="584"/>
    <n v="2008"/>
    <s v="44 Byron St"/>
    <s v="North Melbourne"/>
    <x v="13"/>
    <x v="1"/>
    <x v="10"/>
    <x v="0"/>
  </r>
  <r>
    <x v="273"/>
    <n v="1015000"/>
    <x v="1"/>
    <s v="Jones and Jones"/>
    <s v="Sale"/>
    <n v="3002"/>
    <n v="1"/>
    <n v="1"/>
    <n v="1"/>
    <n v="0"/>
    <m/>
    <s v="6/45 Gipps St"/>
    <s v="East Melbourne"/>
    <x v="13"/>
    <x v="1"/>
    <x v="10"/>
    <x v="0"/>
  </r>
  <r>
    <x v="273"/>
    <n v="886500"/>
    <x v="0"/>
    <s v="Sanders"/>
    <s v="Sale"/>
    <n v="3011"/>
    <n v="3"/>
    <n v="1"/>
    <n v="0"/>
    <n v="268"/>
    <m/>
    <s v="4 The Crescent"/>
    <s v="Footscray"/>
    <x v="4"/>
    <x v="0"/>
    <x v="10"/>
    <x v="0"/>
  </r>
  <r>
    <x v="273"/>
    <n v="1050000"/>
    <x v="0"/>
    <s v="Jones and Jones"/>
    <s v="Sale"/>
    <n v="3013"/>
    <n v="3"/>
    <n v="1"/>
    <n v="2"/>
    <n v="442"/>
    <n v="1940"/>
    <s v="63 Hawkhurst St"/>
    <s v="Yarraville"/>
    <x v="4"/>
    <x v="0"/>
    <x v="10"/>
    <x v="0"/>
  </r>
  <r>
    <x v="273"/>
    <n v="1200000"/>
    <x v="0"/>
    <s v="Metro Ladder"/>
    <s v="Auction"/>
    <n v="3204"/>
    <n v="3"/>
    <n v="2"/>
    <n v="2"/>
    <n v="590"/>
    <m/>
    <s v="103 Tucker Rd"/>
    <s v="Bentleigh"/>
    <x v="9"/>
    <x v="2"/>
    <x v="10"/>
    <x v="0"/>
  </r>
  <r>
    <x v="273"/>
    <n v="605000"/>
    <x v="0"/>
    <s v="Property Barons"/>
    <s v="Sale"/>
    <n v="3020"/>
    <n v="3"/>
    <n v="1"/>
    <n v="1"/>
    <n v="462"/>
    <n v="1956"/>
    <s v="13 Cannon St"/>
    <s v="Sunshine"/>
    <x v="0"/>
    <x v="0"/>
    <x v="10"/>
    <x v="0"/>
  </r>
  <r>
    <x v="273"/>
    <n v="905000"/>
    <x v="1"/>
    <s v="Maxwells"/>
    <s v="Sale"/>
    <n v="3187"/>
    <n v="2"/>
    <n v="1"/>
    <n v="2"/>
    <n v="189"/>
    <n v="1980"/>
    <s v="2/5 Camperdown St"/>
    <s v="Brighton East"/>
    <x v="15"/>
    <x v="2"/>
    <x v="10"/>
    <x v="0"/>
  </r>
  <r>
    <x v="274"/>
    <n v="800000"/>
    <x v="0"/>
    <s v="Cunninghams"/>
    <s v="Auction"/>
    <n v="3054"/>
    <n v="2"/>
    <n v="1"/>
    <n v="1"/>
    <n v="73"/>
    <n v="2009"/>
    <s v="1 Fletcher La"/>
    <s v="Carlton North"/>
    <x v="1"/>
    <x v="1"/>
    <x v="10"/>
    <x v="0"/>
  </r>
  <r>
    <x v="274"/>
    <n v="855000"/>
    <x v="0"/>
    <s v="Jones and Jones"/>
    <s v="Sale"/>
    <n v="3066"/>
    <n v="2"/>
    <n v="1"/>
    <n v="0"/>
    <n v="130"/>
    <n v="1890"/>
    <s v="382 Wellington St"/>
    <s v="Collingwood"/>
    <x v="1"/>
    <x v="1"/>
    <x v="10"/>
    <x v="0"/>
  </r>
  <r>
    <x v="274"/>
    <n v="905000"/>
    <x v="0"/>
    <s v="Cunninghams"/>
    <s v="Sale"/>
    <n v="3121"/>
    <n v="2"/>
    <n v="1"/>
    <n v="0"/>
    <n v="139"/>
    <n v="1920"/>
    <s v="35 Shelley St"/>
    <s v="Richmond"/>
    <x v="1"/>
    <x v="1"/>
    <x v="10"/>
    <x v="0"/>
  </r>
  <r>
    <x v="274"/>
    <n v="965000"/>
    <x v="1"/>
    <s v="Metro Ladder"/>
    <s v="Sale"/>
    <n v="3141"/>
    <n v="2"/>
    <n v="2"/>
    <n v="2"/>
    <n v="2143"/>
    <m/>
    <s v="4/38 MacFarlan St"/>
    <s v="South Yarra"/>
    <x v="12"/>
    <x v="2"/>
    <x v="10"/>
    <x v="0"/>
  </r>
  <r>
    <x v="274"/>
    <n v="1115000"/>
    <x v="0"/>
    <s v="Jones and Jones"/>
    <s v="Sale"/>
    <n v="3207"/>
    <n v="2"/>
    <n v="1"/>
    <n v="0"/>
    <n v="120"/>
    <n v="1900"/>
    <s v="205 Heath St"/>
    <s v="Port Melbourne"/>
    <x v="5"/>
    <x v="2"/>
    <x v="10"/>
    <x v="0"/>
  </r>
  <r>
    <x v="274"/>
    <n v="2350000"/>
    <x v="0"/>
    <s v="Metro Ladder"/>
    <s v="Sale"/>
    <n v="3207"/>
    <n v="5"/>
    <n v="1"/>
    <n v="2"/>
    <n v="350"/>
    <n v="1890"/>
    <s v="146 Dow St"/>
    <s v="Port Melbourne"/>
    <x v="5"/>
    <x v="2"/>
    <x v="10"/>
    <x v="0"/>
  </r>
  <r>
    <x v="274"/>
    <n v="2460000"/>
    <x v="1"/>
    <s v="Cunninghams"/>
    <s v="Sale"/>
    <n v="3207"/>
    <n v="3"/>
    <n v="2"/>
    <n v="2"/>
    <n v="5042"/>
    <n v="1995"/>
    <s v="1001/107 Beach St"/>
    <s v="Port Melbourne"/>
    <x v="5"/>
    <x v="2"/>
    <x v="10"/>
    <x v="0"/>
  </r>
  <r>
    <x v="274"/>
    <n v="1190000"/>
    <x v="0"/>
    <s v="Cunninghams"/>
    <s v="Sale"/>
    <n v="3055"/>
    <n v="3"/>
    <n v="1"/>
    <n v="1"/>
    <n v="0"/>
    <n v="1920"/>
    <s v="25 Wales St"/>
    <s v="Brunswick West"/>
    <x v="3"/>
    <x v="1"/>
    <x v="10"/>
    <x v="0"/>
  </r>
  <r>
    <x v="274"/>
    <n v="757000"/>
    <x v="0"/>
    <s v="Cunninghams"/>
    <s v="Sale"/>
    <n v="3033"/>
    <n v="3"/>
    <n v="2"/>
    <n v="1"/>
    <n v="532"/>
    <n v="1960"/>
    <s v="57 Wonganella Dr"/>
    <s v="Keilor East"/>
    <x v="8"/>
    <x v="0"/>
    <x v="10"/>
    <x v="0"/>
  </r>
  <r>
    <x v="274"/>
    <n v="296000"/>
    <x v="1"/>
    <s v="Metro Ladder"/>
    <s v="Sale"/>
    <n v="3011"/>
    <n v="2"/>
    <n v="1"/>
    <n v="1"/>
    <n v="0"/>
    <m/>
    <s v="1/24 Eldridge St"/>
    <s v="Footscray"/>
    <x v="4"/>
    <x v="0"/>
    <x v="10"/>
    <x v="0"/>
  </r>
  <r>
    <x v="274"/>
    <n v="683500"/>
    <x v="0"/>
    <s v="Sanders"/>
    <s v="Sale"/>
    <n v="3018"/>
    <n v="3"/>
    <n v="1"/>
    <n v="1"/>
    <n v="530"/>
    <m/>
    <s v="11 Keeshan Ct"/>
    <s v="Altona"/>
    <x v="11"/>
    <x v="0"/>
    <x v="10"/>
    <x v="0"/>
  </r>
  <r>
    <x v="274"/>
    <n v="690000"/>
    <x v="0"/>
    <s v="Property Barons"/>
    <s v="Sale"/>
    <n v="3083"/>
    <n v="3"/>
    <n v="1"/>
    <n v="2"/>
    <n v="556"/>
    <m/>
    <s v="36 Scott Gr"/>
    <s v="Kingsbury"/>
    <x v="10"/>
    <x v="1"/>
    <x v="10"/>
    <x v="0"/>
  </r>
  <r>
    <x v="274"/>
    <n v="915000"/>
    <x v="0"/>
    <s v="Cunninghams"/>
    <s v="Sale"/>
    <n v="3073"/>
    <n v="3"/>
    <n v="3"/>
    <n v="2"/>
    <n v="618"/>
    <n v="1960"/>
    <s v="193 Edwardes St"/>
    <s v="Reservoir"/>
    <x v="10"/>
    <x v="1"/>
    <x v="10"/>
    <x v="0"/>
  </r>
  <r>
    <x v="274"/>
    <n v="1265000"/>
    <x v="0"/>
    <s v="Jones and Jones"/>
    <s v="Sale"/>
    <n v="3071"/>
    <n v="3"/>
    <n v="2"/>
    <n v="2"/>
    <n v="397"/>
    <n v="1920"/>
    <s v="126 Keon St"/>
    <s v="Thornbury"/>
    <x v="10"/>
    <x v="1"/>
    <x v="10"/>
    <x v="0"/>
  </r>
  <r>
    <x v="274"/>
    <n v="425500"/>
    <x v="1"/>
    <s v="Property Barons"/>
    <s v="Auction"/>
    <n v="3020"/>
    <n v="2"/>
    <n v="1"/>
    <n v="0"/>
    <n v="153"/>
    <n v="1970"/>
    <s v="1/10 Norma St"/>
    <s v="Sunshine"/>
    <x v="0"/>
    <x v="0"/>
    <x v="10"/>
    <x v="0"/>
  </r>
  <r>
    <x v="274"/>
    <n v="488000"/>
    <x v="1"/>
    <s v="Cunninghams"/>
    <s v="Sale"/>
    <n v="3122"/>
    <n v="1"/>
    <n v="1"/>
    <n v="1"/>
    <n v="0"/>
    <n v="2004"/>
    <s v="13/561 Glenferrie Rd"/>
    <s v="Hawthorn"/>
    <x v="14"/>
    <x v="2"/>
    <x v="10"/>
    <x v="0"/>
  </r>
  <r>
    <x v="274"/>
    <n v="1140000"/>
    <x v="0"/>
    <s v="Cunninghams"/>
    <s v="Sale"/>
    <n v="3123"/>
    <n v="2"/>
    <n v="1"/>
    <n v="0"/>
    <n v="230"/>
    <m/>
    <s v="22 Stewart St"/>
    <s v="Hawthorn East"/>
    <x v="14"/>
    <x v="2"/>
    <x v="10"/>
    <x v="0"/>
  </r>
  <r>
    <x v="274"/>
    <n v="1375000"/>
    <x v="0"/>
    <s v="Cunninghams"/>
    <s v="Sale"/>
    <n v="3146"/>
    <n v="3"/>
    <n v="2"/>
    <n v="2"/>
    <n v="328"/>
    <n v="1990"/>
    <s v="2/67 Staughton Rd"/>
    <s v="Glen Iris"/>
    <x v="14"/>
    <x v="2"/>
    <x v="10"/>
    <x v="0"/>
  </r>
  <r>
    <x v="274"/>
    <n v="896000"/>
    <x v="1"/>
    <s v="Metro Ladder"/>
    <s v="Sale"/>
    <n v="3188"/>
    <n v="2"/>
    <n v="2"/>
    <n v="2"/>
    <n v="677"/>
    <m/>
    <s v="11 Conifer St"/>
    <s v="Hampton"/>
    <x v="15"/>
    <x v="2"/>
    <x v="10"/>
    <x v="0"/>
  </r>
  <r>
    <x v="274"/>
    <n v="1301000"/>
    <x v="0"/>
    <s v="Jones and Jones"/>
    <s v="Auction"/>
    <n v="3187"/>
    <n v="3"/>
    <n v="2"/>
    <n v="2"/>
    <n v="401"/>
    <n v="1926"/>
    <s v="1 Alexander St"/>
    <s v="Brighton East"/>
    <x v="15"/>
    <x v="2"/>
    <x v="10"/>
    <x v="0"/>
  </r>
  <r>
    <x v="274"/>
    <n v="1740000"/>
    <x v="0"/>
    <s v="Cunninghams"/>
    <s v="Sale"/>
    <n v="3188"/>
    <n v="4"/>
    <n v="3"/>
    <n v="2"/>
    <n v="414"/>
    <n v="1950"/>
    <s v="49 Service St"/>
    <s v="Hampton"/>
    <x v="15"/>
    <x v="2"/>
    <x v="10"/>
    <x v="0"/>
  </r>
  <r>
    <x v="275"/>
    <n v="1075000"/>
    <x v="0"/>
    <s v="Cunninghams"/>
    <s v="Sale"/>
    <n v="3068"/>
    <n v="2"/>
    <n v="1"/>
    <n v="1"/>
    <n v="174"/>
    <n v="1890"/>
    <s v="119 Roseneath St"/>
    <s v="Clifton Hill"/>
    <x v="1"/>
    <x v="1"/>
    <x v="10"/>
    <x v="0"/>
  </r>
  <r>
    <x v="275"/>
    <n v="1250000"/>
    <x v="0"/>
    <s v="Cunninghams"/>
    <s v="Sale"/>
    <n v="3121"/>
    <n v="3"/>
    <n v="2"/>
    <n v="1"/>
    <n v="120"/>
    <n v="2010"/>
    <s v="50B Duke St"/>
    <s v="Richmond"/>
    <x v="1"/>
    <x v="1"/>
    <x v="10"/>
    <x v="0"/>
  </r>
  <r>
    <x v="275"/>
    <n v="1301000"/>
    <x v="0"/>
    <s v="Cunninghams"/>
    <s v="Auction"/>
    <n v="3145"/>
    <n v="4"/>
    <n v="3"/>
    <n v="2"/>
    <n v="611"/>
    <m/>
    <s v="1894 Malvern Rd"/>
    <s v="Malvern East"/>
    <x v="12"/>
    <x v="2"/>
    <x v="10"/>
    <x v="0"/>
  </r>
  <r>
    <x v="275"/>
    <n v="2200000"/>
    <x v="0"/>
    <s v="Sanders"/>
    <s v="Sale"/>
    <n v="3207"/>
    <n v="3"/>
    <n v="2"/>
    <n v="0"/>
    <n v="250"/>
    <n v="1863"/>
    <s v="175 Stokes St"/>
    <s v="Port Melbourne"/>
    <x v="5"/>
    <x v="2"/>
    <x v="10"/>
    <x v="0"/>
  </r>
  <r>
    <x v="275"/>
    <n v="741000"/>
    <x v="0"/>
    <s v="Sanders"/>
    <s v="Sale"/>
    <n v="3044"/>
    <n v="2"/>
    <n v="1"/>
    <n v="2"/>
    <n v="520"/>
    <n v="2006"/>
    <s v="60 Kent Rd"/>
    <s v="Pascoe Vale"/>
    <x v="3"/>
    <x v="1"/>
    <x v="10"/>
    <x v="0"/>
  </r>
  <r>
    <x v="275"/>
    <n v="920000"/>
    <x v="0"/>
    <s v="Jones and Jones"/>
    <s v="Sale"/>
    <n v="3055"/>
    <n v="3"/>
    <n v="1"/>
    <n v="2"/>
    <n v="501"/>
    <m/>
    <s v="468 Moreland Rd"/>
    <s v="Brunswick West"/>
    <x v="3"/>
    <x v="1"/>
    <x v="10"/>
    <x v="0"/>
  </r>
  <r>
    <x v="275"/>
    <n v="360000"/>
    <x v="1"/>
    <s v="Metro Ladder"/>
    <s v="Auction"/>
    <n v="3039"/>
    <n v="1"/>
    <n v="1"/>
    <n v="1"/>
    <n v="0"/>
    <n v="1965"/>
    <s v="6/7 York St"/>
    <s v="Moonee Ponds"/>
    <x v="8"/>
    <x v="0"/>
    <x v="10"/>
    <x v="0"/>
  </r>
  <r>
    <x v="275"/>
    <n v="440000"/>
    <x v="1"/>
    <s v="Metro Ladder"/>
    <s v="Sale"/>
    <n v="3040"/>
    <n v="2"/>
    <n v="1"/>
    <n v="1"/>
    <n v="1011"/>
    <n v="1970"/>
    <s v="5/8 Violet St"/>
    <s v="Essendon"/>
    <x v="8"/>
    <x v="0"/>
    <x v="10"/>
    <x v="0"/>
  </r>
  <r>
    <x v="275"/>
    <n v="652500"/>
    <x v="2"/>
    <s v="Melbourne Homes"/>
    <s v="Sale"/>
    <n v="3040"/>
    <n v="4"/>
    <n v="2"/>
    <n v="1"/>
    <n v="179"/>
    <n v="1995"/>
    <s v="4/63 Hampton Rd"/>
    <s v="Essendon West"/>
    <x v="8"/>
    <x v="0"/>
    <x v="10"/>
    <x v="0"/>
  </r>
  <r>
    <x v="275"/>
    <n v="2620000"/>
    <x v="0"/>
    <s v="Metro Ladder"/>
    <s v="Sale"/>
    <n v="3040"/>
    <n v="6"/>
    <n v="4"/>
    <n v="2"/>
    <n v="860"/>
    <n v="1930"/>
    <s v="8 Monica St"/>
    <s v="Essendon"/>
    <x v="8"/>
    <x v="0"/>
    <x v="10"/>
    <x v="0"/>
  </r>
  <r>
    <x v="275"/>
    <n v="480500"/>
    <x v="1"/>
    <s v="Maxwells"/>
    <s v="Auction"/>
    <n v="3013"/>
    <n v="2"/>
    <n v="1"/>
    <n v="1"/>
    <n v="0"/>
    <n v="1970"/>
    <s v="3/64 Powell St"/>
    <s v="Yarraville"/>
    <x v="4"/>
    <x v="0"/>
    <x v="10"/>
    <x v="0"/>
  </r>
  <r>
    <x v="275"/>
    <n v="455000"/>
    <x v="0"/>
    <s v="SJ"/>
    <s v="Sale"/>
    <n v="3061"/>
    <n v="3"/>
    <n v="1"/>
    <n v="1"/>
    <n v="766"/>
    <m/>
    <s v="7 Keown Ct"/>
    <s v="Campbellfield"/>
    <x v="18"/>
    <x v="1"/>
    <x v="10"/>
    <x v="0"/>
  </r>
  <r>
    <x v="275"/>
    <n v="1200000"/>
    <x v="0"/>
    <s v="Zimmerman"/>
    <s v="Auction"/>
    <n v="3025"/>
    <n v="4"/>
    <n v="1"/>
    <n v="4"/>
    <n v="633"/>
    <n v="1960"/>
    <s v="5 Cresser St"/>
    <s v="Altona North"/>
    <x v="11"/>
    <x v="0"/>
    <x v="10"/>
    <x v="0"/>
  </r>
  <r>
    <x v="275"/>
    <n v="638000"/>
    <x v="1"/>
    <s v="Flanders &amp; Fish"/>
    <s v="Auction"/>
    <n v="3162"/>
    <n v="2"/>
    <n v="2"/>
    <n v="1"/>
    <n v="0"/>
    <m/>
    <s v="103/677 Glen Huntly Rd"/>
    <s v="Caulfield"/>
    <x v="9"/>
    <x v="2"/>
    <x v="10"/>
    <x v="0"/>
  </r>
  <r>
    <x v="275"/>
    <n v="410000"/>
    <x v="0"/>
    <s v="Metro Ladder"/>
    <s v="Sale"/>
    <n v="3073"/>
    <n v="3"/>
    <n v="1"/>
    <n v="1"/>
    <n v="250"/>
    <n v="1960"/>
    <s v="1/104 Cheddar Rd"/>
    <s v="Reservoir"/>
    <x v="10"/>
    <x v="1"/>
    <x v="10"/>
    <x v="0"/>
  </r>
  <r>
    <x v="275"/>
    <n v="525500"/>
    <x v="1"/>
    <s v="Property Barons"/>
    <s v="Sale"/>
    <n v="3078"/>
    <n v="2"/>
    <n v="1"/>
    <n v="1"/>
    <n v="88"/>
    <n v="1960"/>
    <s v="3/19 Harker St"/>
    <s v="Alphington"/>
    <x v="10"/>
    <x v="1"/>
    <x v="10"/>
    <x v="0"/>
  </r>
  <r>
    <x v="275"/>
    <n v="832000"/>
    <x v="0"/>
    <s v="Cunninghams"/>
    <s v="Sale"/>
    <n v="3073"/>
    <n v="3"/>
    <n v="1"/>
    <n v="2"/>
    <n v="496"/>
    <m/>
    <s v="40 Powell St"/>
    <s v="Reservoir"/>
    <x v="10"/>
    <x v="1"/>
    <x v="10"/>
    <x v="0"/>
  </r>
  <r>
    <x v="275"/>
    <n v="650000"/>
    <x v="0"/>
    <s v="Best Bricks"/>
    <s v="Auction"/>
    <n v="3020"/>
    <n v="3"/>
    <n v="1"/>
    <n v="2"/>
    <n v="476"/>
    <m/>
    <s v="69 Cumberland St"/>
    <s v="Sunshine North"/>
    <x v="0"/>
    <x v="0"/>
    <x v="10"/>
    <x v="0"/>
  </r>
  <r>
    <x v="275"/>
    <n v="645000"/>
    <x v="1"/>
    <s v="Jones and Jones"/>
    <s v="Sale"/>
    <n v="3122"/>
    <n v="2"/>
    <n v="1"/>
    <n v="1"/>
    <n v="0"/>
    <m/>
    <s v="1/27 Glen St"/>
    <s v="Hawthorn"/>
    <x v="14"/>
    <x v="2"/>
    <x v="10"/>
    <x v="0"/>
  </r>
  <r>
    <x v="276"/>
    <n v="691000"/>
    <x v="1"/>
    <s v="Cunninghams"/>
    <s v="Sale"/>
    <n v="3121"/>
    <n v="2"/>
    <n v="2"/>
    <n v="1"/>
    <n v="0"/>
    <n v="2008"/>
    <s v="401/18 Tanner St"/>
    <s v="Richmond"/>
    <x v="1"/>
    <x v="1"/>
    <x v="10"/>
    <x v="0"/>
  </r>
  <r>
    <x v="276"/>
    <n v="1005000"/>
    <x v="0"/>
    <s v="Cunninghams"/>
    <s v="Auction"/>
    <n v="3121"/>
    <n v="2"/>
    <n v="1"/>
    <n v="0"/>
    <n v="0"/>
    <m/>
    <s v="60 Gibdon St"/>
    <s v="Burnley"/>
    <x v="1"/>
    <x v="1"/>
    <x v="10"/>
    <x v="0"/>
  </r>
  <r>
    <x v="276"/>
    <n v="1150000"/>
    <x v="0"/>
    <s v="Jones and Jones"/>
    <s v="Auction"/>
    <n v="3121"/>
    <n v="3"/>
    <n v="1"/>
    <n v="0"/>
    <n v="176"/>
    <n v="1900"/>
    <s v="13 McKay St"/>
    <s v="Richmond"/>
    <x v="1"/>
    <x v="1"/>
    <x v="10"/>
    <x v="0"/>
  </r>
  <r>
    <x v="276"/>
    <n v="1755000"/>
    <x v="0"/>
    <s v="Flanders &amp; Fish"/>
    <s v="Sale"/>
    <n v="3127"/>
    <n v="3"/>
    <n v="2"/>
    <n v="2"/>
    <n v="808"/>
    <n v="1970"/>
    <s v="39 Bentley St"/>
    <s v="Surrey Hills"/>
    <x v="2"/>
    <x v="2"/>
    <x v="10"/>
    <x v="0"/>
  </r>
  <r>
    <x v="276"/>
    <n v="1305000"/>
    <x v="0"/>
    <s v="Jones and Jones"/>
    <s v="Sale"/>
    <n v="3181"/>
    <n v="2"/>
    <n v="1"/>
    <n v="1"/>
    <n v="131"/>
    <n v="1900"/>
    <s v="84 York St"/>
    <s v="Prahran"/>
    <x v="12"/>
    <x v="2"/>
    <x v="10"/>
    <x v="0"/>
  </r>
  <r>
    <x v="276"/>
    <n v="1580000"/>
    <x v="0"/>
    <s v="Jones and Jones"/>
    <s v="Auction"/>
    <n v="3145"/>
    <n v="4"/>
    <n v="2"/>
    <n v="1"/>
    <n v="504"/>
    <n v="1920"/>
    <s v="1 Villers Sq"/>
    <s v="Malvern East"/>
    <x v="12"/>
    <x v="2"/>
    <x v="10"/>
    <x v="0"/>
  </r>
  <r>
    <x v="276"/>
    <n v="757500"/>
    <x v="1"/>
    <s v="Flanders &amp; Fish"/>
    <s v="Sale"/>
    <n v="3182"/>
    <n v="2"/>
    <n v="1"/>
    <n v="1"/>
    <n v="0"/>
    <m/>
    <s v="5/47 Acland St"/>
    <s v="St Kilda"/>
    <x v="5"/>
    <x v="2"/>
    <x v="10"/>
    <x v="0"/>
  </r>
  <r>
    <x v="276"/>
    <n v="855000"/>
    <x v="0"/>
    <s v="Cunninghams"/>
    <s v="Sale"/>
    <n v="3056"/>
    <n v="3"/>
    <n v="1"/>
    <n v="1"/>
    <n v="229"/>
    <n v="1930"/>
    <s v="28 Osborne St"/>
    <s v="Brunswick"/>
    <x v="3"/>
    <x v="1"/>
    <x v="10"/>
    <x v="0"/>
  </r>
  <r>
    <x v="276"/>
    <n v="915000"/>
    <x v="0"/>
    <s v="Flanders &amp; Fish"/>
    <s v="Sale"/>
    <n v="3044"/>
    <n v="2"/>
    <n v="1"/>
    <n v="3"/>
    <n v="629"/>
    <n v="1975"/>
    <s v="2 Hazel Gr"/>
    <s v="Pascoe Vale"/>
    <x v="3"/>
    <x v="1"/>
    <x v="10"/>
    <x v="0"/>
  </r>
  <r>
    <x v="276"/>
    <n v="746000"/>
    <x v="1"/>
    <s v="Property Barons"/>
    <s v="Sale"/>
    <n v="3042"/>
    <n v="3"/>
    <n v="1"/>
    <n v="1"/>
    <n v="256"/>
    <m/>
    <s v="2/10 Nolan St"/>
    <s v="Niddrie"/>
    <x v="8"/>
    <x v="0"/>
    <x v="10"/>
    <x v="0"/>
  </r>
  <r>
    <x v="276"/>
    <n v="1115000"/>
    <x v="0"/>
    <s v="Cunninghams"/>
    <s v="Sale"/>
    <n v="3031"/>
    <n v="3"/>
    <n v="1"/>
    <n v="1"/>
    <n v="244"/>
    <n v="1940"/>
    <s v="4 Farnham St"/>
    <s v="Flemington"/>
    <x v="8"/>
    <x v="1"/>
    <x v="10"/>
    <x v="0"/>
  </r>
  <r>
    <x v="276"/>
    <n v="1130000"/>
    <x v="2"/>
    <s v="Metro Ladder"/>
    <s v="Sale"/>
    <n v="3039"/>
    <n v="3"/>
    <n v="2"/>
    <n v="2"/>
    <n v="217"/>
    <n v="2013"/>
    <s v="1/263 Union Rd"/>
    <s v="Moonee Ponds"/>
    <x v="8"/>
    <x v="0"/>
    <x v="10"/>
    <x v="0"/>
  </r>
  <r>
    <x v="276"/>
    <n v="1205000"/>
    <x v="0"/>
    <s v="Flanders &amp; Fish"/>
    <s v="Sale"/>
    <n v="3031"/>
    <n v="3"/>
    <n v="2"/>
    <n v="2"/>
    <n v="0"/>
    <m/>
    <s v="1/4 Chatham St"/>
    <s v="Flemington"/>
    <x v="8"/>
    <x v="1"/>
    <x v="10"/>
    <x v="0"/>
  </r>
  <r>
    <x v="276"/>
    <n v="400000"/>
    <x v="1"/>
    <s v="Cunninghams"/>
    <s v="Auction"/>
    <n v="3032"/>
    <n v="2"/>
    <n v="1"/>
    <n v="2"/>
    <n v="3967"/>
    <n v="2007"/>
    <s v="104/5 Ordnance Res"/>
    <s v="Maribyrnong"/>
    <x v="4"/>
    <x v="0"/>
    <x v="10"/>
    <x v="0"/>
  </r>
  <r>
    <x v="276"/>
    <n v="580000"/>
    <x v="0"/>
    <s v="Flanders &amp; Fish"/>
    <s v="Auction"/>
    <n v="3012"/>
    <n v="3"/>
    <n v="1"/>
    <n v="2"/>
    <n v="278"/>
    <m/>
    <s v="1/165 Mitchell St"/>
    <s v="Maidstone"/>
    <x v="4"/>
    <x v="0"/>
    <x v="10"/>
    <x v="0"/>
  </r>
  <r>
    <x v="276"/>
    <n v="1340000"/>
    <x v="0"/>
    <s v="Maxwells"/>
    <s v="Sale"/>
    <n v="3012"/>
    <n v="3"/>
    <n v="2"/>
    <n v="0"/>
    <n v="272"/>
    <n v="1915"/>
    <s v="74 Chirnside St"/>
    <s v="Kingsville"/>
    <x v="4"/>
    <x v="0"/>
    <x v="10"/>
    <x v="0"/>
  </r>
  <r>
    <x v="276"/>
    <n v="1250000"/>
    <x v="0"/>
    <s v="Flanders &amp; Fish"/>
    <s v="Auction"/>
    <n v="3108"/>
    <n v="3"/>
    <n v="2"/>
    <n v="2"/>
    <n v="900"/>
    <n v="1970"/>
    <s v="24 Outlook Dr"/>
    <s v="Doncaster"/>
    <x v="16"/>
    <x v="3"/>
    <x v="10"/>
    <x v="0"/>
  </r>
  <r>
    <x v="276"/>
    <n v="2000000"/>
    <x v="0"/>
    <s v="Property Barons"/>
    <s v="Sale"/>
    <n v="3108"/>
    <n v="4"/>
    <n v="3"/>
    <n v="2"/>
    <n v="507"/>
    <m/>
    <s v="1 Graeme Cl"/>
    <s v="Doncaster"/>
    <x v="16"/>
    <x v="3"/>
    <x v="10"/>
    <x v="0"/>
  </r>
  <r>
    <x v="276"/>
    <n v="950000"/>
    <x v="0"/>
    <s v="Zimmerman"/>
    <s v="Sale"/>
    <n v="3015"/>
    <n v="3"/>
    <n v="2"/>
    <n v="1"/>
    <n v="224"/>
    <m/>
    <s v="3/71 Oxford St"/>
    <s v="Newport"/>
    <x v="11"/>
    <x v="0"/>
    <x v="10"/>
    <x v="0"/>
  </r>
  <r>
    <x v="276"/>
    <n v="840000"/>
    <x v="0"/>
    <s v="Jones and Jones"/>
    <s v="Sale"/>
    <n v="3165"/>
    <n v="3"/>
    <n v="2"/>
    <n v="2"/>
    <n v="697"/>
    <m/>
    <s v="1098 North Rd"/>
    <s v="Bentleigh East"/>
    <x v="9"/>
    <x v="2"/>
    <x v="10"/>
    <x v="0"/>
  </r>
  <r>
    <x v="276"/>
    <n v="1106000"/>
    <x v="0"/>
    <s v="Best Bricks"/>
    <s v="Sale"/>
    <n v="3165"/>
    <n v="3"/>
    <n v="1"/>
    <n v="2"/>
    <n v="584"/>
    <m/>
    <s v="8 Tambet St"/>
    <s v="Bentleigh East"/>
    <x v="9"/>
    <x v="2"/>
    <x v="10"/>
    <x v="0"/>
  </r>
  <r>
    <x v="276"/>
    <n v="1247000"/>
    <x v="2"/>
    <s v="Metro Ladder"/>
    <s v="Sale"/>
    <n v="3204"/>
    <n v="4"/>
    <n v="2"/>
    <n v="3"/>
    <n v="354"/>
    <n v="2008"/>
    <s v="4a Rosina St"/>
    <s v="Bentleigh"/>
    <x v="9"/>
    <x v="2"/>
    <x v="10"/>
    <x v="0"/>
  </r>
  <r>
    <x v="276"/>
    <n v="1295000"/>
    <x v="0"/>
    <s v="Metro Ladder"/>
    <s v="Sale"/>
    <n v="3163"/>
    <n v="3"/>
    <n v="1"/>
    <n v="2"/>
    <n v="425"/>
    <n v="1960"/>
    <s v="212 Neerim Rd"/>
    <s v="Carnegie"/>
    <x v="9"/>
    <x v="2"/>
    <x v="10"/>
    <x v="0"/>
  </r>
  <r>
    <x v="276"/>
    <n v="611000"/>
    <x v="0"/>
    <s v="Property Barons"/>
    <s v="Sale"/>
    <n v="3073"/>
    <n v="2"/>
    <n v="1"/>
    <n v="2"/>
    <n v="379"/>
    <m/>
    <s v="11a Oconnor St"/>
    <s v="Reservoir"/>
    <x v="10"/>
    <x v="1"/>
    <x v="10"/>
    <x v="0"/>
  </r>
  <r>
    <x v="276"/>
    <n v="821000"/>
    <x v="0"/>
    <s v="Cunninghams"/>
    <s v="Sale"/>
    <n v="3072"/>
    <n v="3"/>
    <n v="1"/>
    <n v="2"/>
    <n v="396"/>
    <m/>
    <s v="192 Murray Rd"/>
    <s v="Preston"/>
    <x v="10"/>
    <x v="1"/>
    <x v="10"/>
    <x v="0"/>
  </r>
  <r>
    <x v="276"/>
    <n v="486000"/>
    <x v="0"/>
    <s v="Property Barons"/>
    <s v="Sale"/>
    <n v="3020"/>
    <n v="3"/>
    <n v="1"/>
    <n v="2"/>
    <n v="539"/>
    <m/>
    <s v="3 Corella Rd"/>
    <s v="Sunshine West"/>
    <x v="0"/>
    <x v="0"/>
    <x v="10"/>
    <x v="0"/>
  </r>
  <r>
    <x v="276"/>
    <n v="320000"/>
    <x v="1"/>
    <s v="Cunninghams"/>
    <s v="Auction"/>
    <n v="3122"/>
    <n v="1"/>
    <n v="1"/>
    <n v="1"/>
    <n v="0"/>
    <m/>
    <s v="8/203 Auburn Rd"/>
    <s v="Hawthorn"/>
    <x v="14"/>
    <x v="2"/>
    <x v="10"/>
    <x v="0"/>
  </r>
  <r>
    <x v="276"/>
    <n v="810000"/>
    <x v="1"/>
    <s v="Best Bricks"/>
    <s v="Sale"/>
    <n v="3124"/>
    <n v="2"/>
    <n v="1"/>
    <n v="1"/>
    <n v="0"/>
    <m/>
    <s v="2/22 Seymour Gr"/>
    <s v="Camberwell"/>
    <x v="14"/>
    <x v="2"/>
    <x v="10"/>
    <x v="0"/>
  </r>
  <r>
    <x v="276"/>
    <n v="1625000"/>
    <x v="2"/>
    <s v="Jones and Jones"/>
    <s v="Sale"/>
    <n v="3146"/>
    <n v="3"/>
    <n v="2"/>
    <n v="2"/>
    <n v="365"/>
    <m/>
    <s v="1/33 Yeovil Rd"/>
    <s v="Glen Iris"/>
    <x v="14"/>
    <x v="2"/>
    <x v="10"/>
    <x v="0"/>
  </r>
  <r>
    <x v="276"/>
    <n v="900000"/>
    <x v="0"/>
    <s v="Maxwells"/>
    <s v="Sale"/>
    <n v="3187"/>
    <n v="3"/>
    <n v="2"/>
    <n v="2"/>
    <n v="236"/>
    <m/>
    <s v="4 Hansen St"/>
    <s v="Brighton East"/>
    <x v="15"/>
    <x v="2"/>
    <x v="10"/>
    <x v="0"/>
  </r>
  <r>
    <x v="276"/>
    <n v="686000"/>
    <x v="0"/>
    <s v="Cunninghams"/>
    <s v="Sale"/>
    <n v="3081"/>
    <n v="2"/>
    <n v="1"/>
    <n v="2"/>
    <n v="650"/>
    <m/>
    <s v="8 Blackwood Pde"/>
    <s v="Heidelberg West"/>
    <x v="17"/>
    <x v="3"/>
    <x v="10"/>
    <x v="0"/>
  </r>
  <r>
    <x v="277"/>
    <n v="1800000"/>
    <x v="0"/>
    <s v="Cunninghams"/>
    <s v="Auction"/>
    <n v="3146"/>
    <n v="4"/>
    <n v="3"/>
    <n v="2"/>
    <n v="743"/>
    <m/>
    <s v="22 Aintree Rd"/>
    <s v="Glen Iris"/>
    <x v="12"/>
    <x v="2"/>
    <x v="10"/>
    <x v="0"/>
  </r>
  <r>
    <x v="277"/>
    <n v="2400000"/>
    <x v="0"/>
    <s v="Metro Ladder"/>
    <s v="Auction"/>
    <n v="3145"/>
    <n v="4"/>
    <n v="2"/>
    <n v="2"/>
    <n v="758"/>
    <m/>
    <s v="41 Emo Rd"/>
    <s v="Malvern East"/>
    <x v="12"/>
    <x v="2"/>
    <x v="10"/>
    <x v="0"/>
  </r>
  <r>
    <x v="277"/>
    <n v="730000"/>
    <x v="1"/>
    <s v="Jones and Jones"/>
    <s v="Sale"/>
    <n v="3184"/>
    <n v="2"/>
    <n v="1"/>
    <n v="1"/>
    <n v="0"/>
    <n v="1940"/>
    <s v="6/115 Brighton Rd"/>
    <s v="Elwood"/>
    <x v="5"/>
    <x v="2"/>
    <x v="10"/>
    <x v="0"/>
  </r>
  <r>
    <x v="277"/>
    <n v="2100000"/>
    <x v="0"/>
    <s v="Sanders"/>
    <s v="Sale"/>
    <n v="3206"/>
    <n v="5"/>
    <n v="2"/>
    <n v="1"/>
    <n v="237"/>
    <m/>
    <s v="23 Finlay St"/>
    <s v="Albert Park"/>
    <x v="5"/>
    <x v="2"/>
    <x v="10"/>
    <x v="0"/>
  </r>
  <r>
    <x v="277"/>
    <n v="732500"/>
    <x v="0"/>
    <s v="Cunninghams"/>
    <s v="Sale"/>
    <n v="3040"/>
    <n v="2"/>
    <n v="1"/>
    <n v="1"/>
    <n v="196"/>
    <m/>
    <s v="2/57 Lincoln Rd"/>
    <s v="Essendon"/>
    <x v="8"/>
    <x v="0"/>
    <x v="10"/>
    <x v="0"/>
  </r>
  <r>
    <x v="277"/>
    <n v="1060000"/>
    <x v="0"/>
    <s v="Cunninghams"/>
    <s v="Auction"/>
    <n v="3032"/>
    <n v="3"/>
    <n v="1"/>
    <n v="1"/>
    <n v="555"/>
    <m/>
    <s v="43 Mirams St"/>
    <s v="Ascot Vale"/>
    <x v="8"/>
    <x v="0"/>
    <x v="10"/>
    <x v="0"/>
  </r>
  <r>
    <x v="277"/>
    <n v="845000"/>
    <x v="0"/>
    <s v="Maxwells"/>
    <s v="Sale"/>
    <n v="3013"/>
    <n v="3"/>
    <n v="1"/>
    <n v="2"/>
    <n v="494"/>
    <m/>
    <s v="18 Tenterden St"/>
    <s v="Yarraville"/>
    <x v="4"/>
    <x v="0"/>
    <x v="10"/>
    <x v="0"/>
  </r>
  <r>
    <x v="277"/>
    <n v="875000"/>
    <x v="0"/>
    <s v="Metro Ladder"/>
    <s v="Auction"/>
    <n v="3012"/>
    <n v="3"/>
    <n v="2"/>
    <n v="3"/>
    <n v="336"/>
    <n v="1910"/>
    <s v="20 Warleigh Rd"/>
    <s v="West Footscray"/>
    <x v="4"/>
    <x v="0"/>
    <x v="10"/>
    <x v="0"/>
  </r>
  <r>
    <x v="277"/>
    <n v="890000"/>
    <x v="0"/>
    <s v="Flanders &amp; Fish"/>
    <s v="Sale"/>
    <n v="3105"/>
    <n v="2"/>
    <n v="1"/>
    <n v="2"/>
    <n v="559"/>
    <m/>
    <s v="153 Thompsons Rd"/>
    <s v="Bulleen"/>
    <x v="16"/>
    <x v="3"/>
    <x v="10"/>
    <x v="0"/>
  </r>
  <r>
    <x v="277"/>
    <n v="1170000"/>
    <x v="0"/>
    <s v="Maxwells"/>
    <s v="Auction"/>
    <n v="3015"/>
    <n v="4"/>
    <n v="2"/>
    <n v="2"/>
    <n v="489"/>
    <m/>
    <s v="16 Watt St"/>
    <s v="Spotswood"/>
    <x v="11"/>
    <x v="0"/>
    <x v="10"/>
    <x v="0"/>
  </r>
  <r>
    <x v="277"/>
    <n v="1380000"/>
    <x v="0"/>
    <s v="Jones and Jones"/>
    <s v="Sale"/>
    <n v="3204"/>
    <n v="4"/>
    <n v="1"/>
    <n v="2"/>
    <n v="580"/>
    <m/>
    <s v="99 Patterson Rd"/>
    <s v="Bentleigh"/>
    <x v="9"/>
    <x v="2"/>
    <x v="10"/>
    <x v="0"/>
  </r>
  <r>
    <x v="277"/>
    <n v="2005000"/>
    <x v="0"/>
    <s v="Metro Ladder"/>
    <s v="Sale"/>
    <n v="3204"/>
    <n v="4"/>
    <n v="2"/>
    <n v="2"/>
    <n v="691"/>
    <n v="1935"/>
    <s v="21 Stewart St"/>
    <s v="Ormond"/>
    <x v="9"/>
    <x v="2"/>
    <x v="10"/>
    <x v="0"/>
  </r>
  <r>
    <x v="277"/>
    <n v="430000"/>
    <x v="1"/>
    <s v="Cunninghams"/>
    <s v="Auction"/>
    <n v="3070"/>
    <n v="2"/>
    <n v="1"/>
    <n v="1"/>
    <n v="0"/>
    <n v="1970"/>
    <s v="7/7 Simpson St"/>
    <s v="Northcote"/>
    <x v="10"/>
    <x v="1"/>
    <x v="10"/>
    <x v="0"/>
  </r>
  <r>
    <x v="277"/>
    <n v="500000"/>
    <x v="0"/>
    <s v="Cunninghams"/>
    <s v="Auction"/>
    <n v="3073"/>
    <n v="3"/>
    <n v="1"/>
    <n v="1"/>
    <n v="320"/>
    <m/>
    <s v="1/3 Boldrewood Pde"/>
    <s v="Reservoir"/>
    <x v="10"/>
    <x v="1"/>
    <x v="10"/>
    <x v="0"/>
  </r>
  <r>
    <x v="277"/>
    <n v="1610000"/>
    <x v="0"/>
    <s v="Jones and Jones"/>
    <s v="Sale"/>
    <n v="3070"/>
    <n v="3"/>
    <n v="1"/>
    <n v="2"/>
    <n v="501"/>
    <m/>
    <s v="13 Vauxhall Rd"/>
    <s v="Northcote"/>
    <x v="10"/>
    <x v="1"/>
    <x v="10"/>
    <x v="0"/>
  </r>
  <r>
    <x v="277"/>
    <n v="2130000"/>
    <x v="0"/>
    <s v="Maxwells"/>
    <s v="Auction"/>
    <n v="3104"/>
    <n v="4"/>
    <n v="3"/>
    <n v="2"/>
    <n v="1274"/>
    <n v="1970"/>
    <s v="3 Clive Ct"/>
    <s v="Balwyn North"/>
    <x v="14"/>
    <x v="2"/>
    <x v="10"/>
    <x v="0"/>
  </r>
  <r>
    <x v="278"/>
    <n v="1350000"/>
    <x v="1"/>
    <s v="Flanders &amp; Fish"/>
    <s v="Auction"/>
    <n v="3181"/>
    <n v="3"/>
    <n v="2"/>
    <n v="2"/>
    <n v="0"/>
    <m/>
    <s v="503/120 Greville St"/>
    <s v="Prahran"/>
    <x v="12"/>
    <x v="2"/>
    <x v="10"/>
    <x v="0"/>
  </r>
  <r>
    <x v="278"/>
    <n v="535000"/>
    <x v="1"/>
    <s v="Best Bricks"/>
    <s v="Auction"/>
    <n v="3182"/>
    <n v="2"/>
    <n v="1"/>
    <n v="1"/>
    <n v="0"/>
    <m/>
    <s v="4/66 Alma Rd"/>
    <s v="St Kilda"/>
    <x v="5"/>
    <x v="2"/>
    <x v="10"/>
    <x v="0"/>
  </r>
  <r>
    <x v="278"/>
    <n v="742000"/>
    <x v="1"/>
    <s v="Sanders"/>
    <s v="Auction"/>
    <n v="3205"/>
    <n v="3"/>
    <n v="2"/>
    <n v="2"/>
    <n v="0"/>
    <n v="2003"/>
    <s v="5/38 Bank St"/>
    <s v="South Melbourne"/>
    <x v="5"/>
    <x v="2"/>
    <x v="10"/>
    <x v="0"/>
  </r>
  <r>
    <x v="278"/>
    <n v="591000"/>
    <x v="2"/>
    <s v="Cunninghams"/>
    <s v="Sale"/>
    <n v="3058"/>
    <n v="2"/>
    <n v="1"/>
    <n v="1"/>
    <n v="0"/>
    <n v="2008"/>
    <s v="2b Rollo St"/>
    <s v="Coburg North"/>
    <x v="3"/>
    <x v="1"/>
    <x v="10"/>
    <x v="0"/>
  </r>
  <r>
    <x v="278"/>
    <n v="945000"/>
    <x v="0"/>
    <s v="Cunninghams"/>
    <s v="Sale"/>
    <n v="3039"/>
    <n v="2"/>
    <n v="1"/>
    <n v="0"/>
    <n v="225"/>
    <n v="1890"/>
    <s v="19 Sussex St"/>
    <s v="Moonee Ponds"/>
    <x v="8"/>
    <x v="0"/>
    <x v="10"/>
    <x v="0"/>
  </r>
  <r>
    <x v="278"/>
    <n v="1630000"/>
    <x v="0"/>
    <s v="Cunninghams"/>
    <s v="Sale"/>
    <n v="3040"/>
    <n v="3"/>
    <n v="2"/>
    <n v="2"/>
    <n v="563"/>
    <m/>
    <s v="16 Cliff St"/>
    <s v="Essendon"/>
    <x v="8"/>
    <x v="0"/>
    <x v="10"/>
    <x v="0"/>
  </r>
  <r>
    <x v="278"/>
    <n v="3900000"/>
    <x v="0"/>
    <s v="Cunninghams"/>
    <s v="Sale"/>
    <n v="3040"/>
    <n v="4"/>
    <n v="4"/>
    <n v="4"/>
    <n v="670"/>
    <n v="2010"/>
    <s v="126 The Boulevard"/>
    <s v="Aberfeldie"/>
    <x v="8"/>
    <x v="0"/>
    <x v="10"/>
    <x v="0"/>
  </r>
  <r>
    <x v="278"/>
    <n v="1050000"/>
    <x v="0"/>
    <s v="Jones and Jones"/>
    <s v="Auction"/>
    <n v="3166"/>
    <n v="3"/>
    <n v="2"/>
    <n v="2"/>
    <n v="544"/>
    <n v="1970"/>
    <s v="53 William St"/>
    <s v="Oakleigh"/>
    <x v="6"/>
    <x v="2"/>
    <x v="10"/>
    <x v="0"/>
  </r>
  <r>
    <x v="278"/>
    <n v="450000"/>
    <x v="1"/>
    <s v="Property Barons"/>
    <s v="Auction"/>
    <n v="3051"/>
    <n v="2"/>
    <n v="1"/>
    <n v="1"/>
    <n v="1588"/>
    <n v="1970"/>
    <s v="23/43 Haines St"/>
    <s v="North Melbourne"/>
    <x v="13"/>
    <x v="1"/>
    <x v="10"/>
    <x v="0"/>
  </r>
  <r>
    <x v="278"/>
    <n v="840000"/>
    <x v="0"/>
    <s v="Jones and Jones"/>
    <s v="Auction"/>
    <n v="3053"/>
    <n v="2"/>
    <n v="1"/>
    <n v="0"/>
    <n v="66"/>
    <n v="1900"/>
    <s v="83 Cardigan St"/>
    <s v="Carlton"/>
    <x v="13"/>
    <x v="1"/>
    <x v="10"/>
    <x v="0"/>
  </r>
  <r>
    <x v="278"/>
    <n v="1260000"/>
    <x v="0"/>
    <s v="Cunninghams"/>
    <s v="Sale"/>
    <n v="3031"/>
    <n v="3"/>
    <n v="2"/>
    <n v="2"/>
    <n v="250"/>
    <n v="1900"/>
    <s v="33 Barnett St"/>
    <s v="Kensington"/>
    <x v="13"/>
    <x v="1"/>
    <x v="10"/>
    <x v="0"/>
  </r>
  <r>
    <x v="278"/>
    <n v="450000"/>
    <x v="0"/>
    <s v="Metro Ladder"/>
    <s v="Sale"/>
    <n v="3012"/>
    <n v="2"/>
    <n v="1"/>
    <n v="1"/>
    <n v="0"/>
    <n v="1980"/>
    <s v="5/14 Busch St"/>
    <s v="West Footscray"/>
    <x v="4"/>
    <x v="0"/>
    <x v="10"/>
    <x v="0"/>
  </r>
  <r>
    <x v="278"/>
    <n v="775000"/>
    <x v="0"/>
    <s v="Metro Ladder"/>
    <s v="Sale"/>
    <n v="3011"/>
    <n v="4"/>
    <n v="1"/>
    <n v="2"/>
    <n v="277"/>
    <n v="1890"/>
    <s v="3 Park St"/>
    <s v="Footscray"/>
    <x v="4"/>
    <x v="0"/>
    <x v="10"/>
    <x v="0"/>
  </r>
  <r>
    <x v="278"/>
    <n v="910000"/>
    <x v="2"/>
    <s v="Metro Ladder"/>
    <s v="Sale"/>
    <n v="3189"/>
    <n v="3"/>
    <n v="2"/>
    <n v="2"/>
    <n v="312"/>
    <m/>
    <s v="2b Rice St"/>
    <s v="Moorabbin"/>
    <x v="7"/>
    <x v="2"/>
    <x v="10"/>
    <x v="0"/>
  </r>
  <r>
    <x v="278"/>
    <n v="1370000"/>
    <x v="0"/>
    <s v="Jones and Jones"/>
    <s v="Sale"/>
    <n v="3163"/>
    <n v="3"/>
    <n v="2"/>
    <n v="2"/>
    <n v="834"/>
    <n v="1954"/>
    <s v="17 Howe St"/>
    <s v="Murrumbeena"/>
    <x v="9"/>
    <x v="2"/>
    <x v="10"/>
    <x v="0"/>
  </r>
  <r>
    <x v="278"/>
    <n v="836000"/>
    <x v="0"/>
    <s v="Cunninghams"/>
    <s v="Auction"/>
    <n v="3073"/>
    <n v="2"/>
    <n v="1"/>
    <n v="1"/>
    <n v="931"/>
    <n v="1970"/>
    <s v="115 Cheddar Rd"/>
    <s v="Reservoir"/>
    <x v="10"/>
    <x v="1"/>
    <x v="10"/>
    <x v="0"/>
  </r>
  <r>
    <x v="278"/>
    <n v="960000"/>
    <x v="2"/>
    <s v="Maxwells"/>
    <s v="Sale"/>
    <n v="3186"/>
    <n v="2"/>
    <n v="1"/>
    <n v="2"/>
    <n v="363"/>
    <m/>
    <s v="640B Hampton St"/>
    <s v="Brighton"/>
    <x v="15"/>
    <x v="2"/>
    <x v="10"/>
    <x v="0"/>
  </r>
  <r>
    <x v="278"/>
    <n v="560000"/>
    <x v="0"/>
    <s v="Melbourne Homes"/>
    <s v="Auction"/>
    <n v="3081"/>
    <n v="3"/>
    <n v="1"/>
    <n v="1"/>
    <n v="523"/>
    <n v="1960"/>
    <s v="73 Pacific Dr"/>
    <s v="Heidelberg West"/>
    <x v="17"/>
    <x v="3"/>
    <x v="10"/>
    <x v="0"/>
  </r>
  <r>
    <x v="278"/>
    <n v="700000"/>
    <x v="0"/>
    <s v="Metro Ladder"/>
    <s v="Auction"/>
    <n v="3081"/>
    <n v="2"/>
    <n v="2"/>
    <n v="1"/>
    <n v="608"/>
    <m/>
    <s v="542 Waterdale Rd"/>
    <s v="Heidelberg Heights"/>
    <x v="17"/>
    <x v="3"/>
    <x v="10"/>
    <x v="0"/>
  </r>
  <r>
    <x v="278"/>
    <n v="1420000"/>
    <x v="0"/>
    <s v="Jones and Jones"/>
    <s v="Sale"/>
    <n v="3079"/>
    <n v="5"/>
    <n v="3"/>
    <n v="1"/>
    <n v="455"/>
    <n v="2006"/>
    <s v="35 Green St"/>
    <s v="Ivanhoe"/>
    <x v="17"/>
    <x v="3"/>
    <x v="10"/>
    <x v="0"/>
  </r>
  <r>
    <x v="279"/>
    <n v="1280000"/>
    <x v="0"/>
    <s v="Cunninghams"/>
    <s v="Sale"/>
    <n v="3121"/>
    <n v="3"/>
    <n v="2"/>
    <n v="2"/>
    <n v="324"/>
    <n v="1880"/>
    <s v="443 Punt Rd"/>
    <s v="Cremorne"/>
    <x v="1"/>
    <x v="1"/>
    <x v="10"/>
    <x v="0"/>
  </r>
  <r>
    <x v="279"/>
    <n v="2355000"/>
    <x v="0"/>
    <s v="Cunninghams"/>
    <s v="Sale"/>
    <n v="3145"/>
    <n v="4"/>
    <n v="2"/>
    <n v="3"/>
    <n v="0"/>
    <n v="1915"/>
    <s v="78 Emo Rd"/>
    <s v="Malvern East"/>
    <x v="12"/>
    <x v="2"/>
    <x v="10"/>
    <x v="0"/>
  </r>
  <r>
    <x v="279"/>
    <n v="599999"/>
    <x v="1"/>
    <s v="Jones and Jones"/>
    <s v="Sale"/>
    <n v="3184"/>
    <n v="2"/>
    <n v="1"/>
    <n v="0"/>
    <n v="0"/>
    <m/>
    <s v="6/14 Shelley St"/>
    <s v="Elwood"/>
    <x v="5"/>
    <x v="2"/>
    <x v="10"/>
    <x v="0"/>
  </r>
  <r>
    <x v="279"/>
    <n v="2000000"/>
    <x v="0"/>
    <s v="Maxwells"/>
    <s v="Sale"/>
    <n v="3205"/>
    <n v="3"/>
    <n v="2"/>
    <n v="1"/>
    <n v="161"/>
    <n v="1890"/>
    <s v="16 Tribe St"/>
    <s v="South Melbourne"/>
    <x v="5"/>
    <x v="2"/>
    <x v="10"/>
    <x v="0"/>
  </r>
  <r>
    <x v="279"/>
    <n v="380000"/>
    <x v="1"/>
    <s v="Jones and Jones"/>
    <s v="Auction"/>
    <n v="3055"/>
    <n v="2"/>
    <n v="1"/>
    <n v="1"/>
    <n v="0"/>
    <n v="1970"/>
    <s v="4/42 Passfield St"/>
    <s v="Brunswick West"/>
    <x v="3"/>
    <x v="1"/>
    <x v="10"/>
    <x v="0"/>
  </r>
  <r>
    <x v="279"/>
    <n v="1260000"/>
    <x v="0"/>
    <s v="Jones and Jones"/>
    <s v="Sale"/>
    <n v="3058"/>
    <n v="3"/>
    <n v="2"/>
    <n v="0"/>
    <n v="407"/>
    <n v="1930"/>
    <s v="8 Gilbert St"/>
    <s v="Coburg"/>
    <x v="3"/>
    <x v="1"/>
    <x v="10"/>
    <x v="0"/>
  </r>
  <r>
    <x v="279"/>
    <n v="1000000"/>
    <x v="0"/>
    <s v="Metro Ladder"/>
    <s v="Auction"/>
    <n v="3032"/>
    <n v="3"/>
    <n v="2"/>
    <n v="2"/>
    <n v="440"/>
    <n v="1955"/>
    <s v="26 Newsom St"/>
    <s v="Ascot Vale"/>
    <x v="8"/>
    <x v="0"/>
    <x v="10"/>
    <x v="0"/>
  </r>
  <r>
    <x v="279"/>
    <n v="1225000"/>
    <x v="0"/>
    <s v="Cunninghams"/>
    <s v="Sale"/>
    <n v="3166"/>
    <n v="3"/>
    <n v="1"/>
    <n v="2"/>
    <n v="553"/>
    <m/>
    <s v="105 Atkinson St"/>
    <s v="Oakleigh"/>
    <x v="6"/>
    <x v="2"/>
    <x v="10"/>
    <x v="0"/>
  </r>
  <r>
    <x v="279"/>
    <n v="442000"/>
    <x v="1"/>
    <s v="Cunninghams"/>
    <s v="Sale"/>
    <n v="3031"/>
    <n v="2"/>
    <n v="2"/>
    <n v="1"/>
    <n v="3448"/>
    <n v="2010"/>
    <s v="118/80 Ormond St"/>
    <s v="Kensington"/>
    <x v="13"/>
    <x v="1"/>
    <x v="10"/>
    <x v="0"/>
  </r>
  <r>
    <x v="279"/>
    <n v="551000"/>
    <x v="1"/>
    <s v="Jones and Jones"/>
    <s v="Sale"/>
    <n v="3031"/>
    <n v="3"/>
    <n v="1"/>
    <n v="1"/>
    <n v="4440"/>
    <m/>
    <s v="28/18 Mawbey St"/>
    <s v="Kensington"/>
    <x v="13"/>
    <x v="1"/>
    <x v="10"/>
    <x v="0"/>
  </r>
  <r>
    <x v="279"/>
    <n v="330000"/>
    <x v="1"/>
    <s v="Cunninghams"/>
    <s v="Auction"/>
    <n v="3032"/>
    <n v="2"/>
    <n v="1"/>
    <n v="1"/>
    <n v="950"/>
    <m/>
    <s v="7/3 Ensign St"/>
    <s v="Maribyrnong"/>
    <x v="4"/>
    <x v="0"/>
    <x v="10"/>
    <x v="0"/>
  </r>
  <r>
    <x v="279"/>
    <n v="630000"/>
    <x v="0"/>
    <s v="Flanders &amp; Fish"/>
    <s v="Sale"/>
    <n v="3012"/>
    <n v="1"/>
    <n v="1"/>
    <n v="1"/>
    <n v="370"/>
    <m/>
    <s v="83 Kingsville St"/>
    <s v="Kingsville"/>
    <x v="4"/>
    <x v="0"/>
    <x v="10"/>
    <x v="0"/>
  </r>
  <r>
    <x v="279"/>
    <n v="967000"/>
    <x v="0"/>
    <s v="Maxwells"/>
    <s v="Sale"/>
    <n v="3012"/>
    <n v="3"/>
    <n v="1"/>
    <n v="2"/>
    <n v="347"/>
    <n v="1925"/>
    <s v="45 Hansen St"/>
    <s v="West Footscray"/>
    <x v="4"/>
    <x v="0"/>
    <x v="10"/>
    <x v="0"/>
  </r>
  <r>
    <x v="279"/>
    <n v="1085000"/>
    <x v="0"/>
    <s v="Property Barons"/>
    <s v="Auction"/>
    <n v="3105"/>
    <n v="4"/>
    <n v="2"/>
    <n v="1"/>
    <n v="1124"/>
    <n v="1960"/>
    <s v="135 Manningham Rd"/>
    <s v="Bulleen"/>
    <x v="16"/>
    <x v="3"/>
    <x v="10"/>
    <x v="0"/>
  </r>
  <r>
    <x v="279"/>
    <n v="1430000"/>
    <x v="0"/>
    <s v="Jones and Jones"/>
    <s v="Sale"/>
    <n v="3108"/>
    <n v="4"/>
    <n v="2"/>
    <n v="2"/>
    <n v="655"/>
    <n v="1970"/>
    <s v="35 Bordeaux St"/>
    <s v="Doncaster"/>
    <x v="16"/>
    <x v="3"/>
    <x v="10"/>
    <x v="0"/>
  </r>
  <r>
    <x v="279"/>
    <n v="1191000"/>
    <x v="0"/>
    <s v="Jones and Jones"/>
    <s v="Sale"/>
    <n v="3189"/>
    <n v="2"/>
    <n v="1"/>
    <n v="2"/>
    <n v="756"/>
    <n v="1950"/>
    <s v="15 Biscop Rd"/>
    <s v="Moorabbin"/>
    <x v="7"/>
    <x v="2"/>
    <x v="10"/>
    <x v="0"/>
  </r>
  <r>
    <x v="279"/>
    <n v="355000"/>
    <x v="1"/>
    <s v="Metro Ladder"/>
    <s v="Sale"/>
    <n v="3016"/>
    <n v="1"/>
    <n v="1"/>
    <n v="1"/>
    <n v="46"/>
    <m/>
    <s v="4/9 Adeline St"/>
    <s v="Williamstown North"/>
    <x v="11"/>
    <x v="0"/>
    <x v="10"/>
    <x v="0"/>
  </r>
  <r>
    <x v="279"/>
    <n v="1030000"/>
    <x v="0"/>
    <s v="Jones and Jones"/>
    <s v="Sale"/>
    <n v="3015"/>
    <n v="2"/>
    <n v="1"/>
    <n v="2"/>
    <n v="470"/>
    <n v="1930"/>
    <s v="31 Milford St"/>
    <s v="Newport"/>
    <x v="11"/>
    <x v="0"/>
    <x v="10"/>
    <x v="0"/>
  </r>
  <r>
    <x v="279"/>
    <n v="1560000"/>
    <x v="0"/>
    <s v="Sanders"/>
    <s v="Auction"/>
    <n v="3016"/>
    <n v="3"/>
    <n v="2"/>
    <n v="2"/>
    <n v="310"/>
    <n v="2005"/>
    <s v="28 Council La"/>
    <s v="Williamstown"/>
    <x v="11"/>
    <x v="0"/>
    <x v="10"/>
    <x v="0"/>
  </r>
  <r>
    <x v="279"/>
    <n v="1423000"/>
    <x v="0"/>
    <s v="Jones and Jones"/>
    <s v="Sale"/>
    <n v="3163"/>
    <n v="4"/>
    <n v="3"/>
    <n v="4"/>
    <n v="838"/>
    <m/>
    <s v="53 Moonya Rd"/>
    <s v="Carnegie"/>
    <x v="9"/>
    <x v="2"/>
    <x v="10"/>
    <x v="0"/>
  </r>
  <r>
    <x v="279"/>
    <n v="305000"/>
    <x v="1"/>
    <s v="Cunninghams"/>
    <s v="Sale"/>
    <n v="3072"/>
    <n v="1"/>
    <n v="1"/>
    <n v="1"/>
    <n v="41"/>
    <n v="1955"/>
    <s v="3/413 Gilbert Rd"/>
    <s v="Preston"/>
    <x v="10"/>
    <x v="1"/>
    <x v="10"/>
    <x v="0"/>
  </r>
  <r>
    <x v="279"/>
    <n v="1575000"/>
    <x v="0"/>
    <s v="Best Bricks"/>
    <s v="Auction"/>
    <n v="3070"/>
    <n v="2"/>
    <n v="1"/>
    <n v="3"/>
    <n v="607"/>
    <n v="1945"/>
    <s v="99 Christmas St"/>
    <s v="Northcote"/>
    <x v="10"/>
    <x v="1"/>
    <x v="10"/>
    <x v="0"/>
  </r>
  <r>
    <x v="279"/>
    <n v="725000"/>
    <x v="0"/>
    <s v="Flanders &amp; Fish"/>
    <s v="Sale"/>
    <n v="3020"/>
    <n v="3"/>
    <n v="1"/>
    <n v="1"/>
    <n v="668"/>
    <m/>
    <s v="16 Ball St"/>
    <s v="Sunshine North"/>
    <x v="0"/>
    <x v="0"/>
    <x v="10"/>
    <x v="0"/>
  </r>
  <r>
    <x v="279"/>
    <n v="800000"/>
    <x v="0"/>
    <s v="Property Barons"/>
    <s v="Auction"/>
    <n v="3020"/>
    <n v="3"/>
    <n v="2"/>
    <n v="1"/>
    <n v="655"/>
    <n v="1940"/>
    <s v="142 Cornwall Rd"/>
    <s v="Sunshine"/>
    <x v="0"/>
    <x v="0"/>
    <x v="10"/>
    <x v="0"/>
  </r>
  <r>
    <x v="279"/>
    <n v="1610000"/>
    <x v="0"/>
    <s v="Jones and Jones"/>
    <s v="Sale"/>
    <n v="3102"/>
    <n v="4"/>
    <n v="2"/>
    <n v="2"/>
    <n v="763"/>
    <m/>
    <s v="1 Meldrum St"/>
    <s v="Kew East"/>
    <x v="14"/>
    <x v="2"/>
    <x v="10"/>
    <x v="0"/>
  </r>
  <r>
    <x v="279"/>
    <n v="1880000"/>
    <x v="0"/>
    <s v="Jones and Jones"/>
    <s v="Sale"/>
    <n v="3102"/>
    <n v="3"/>
    <n v="1"/>
    <n v="2"/>
    <n v="836"/>
    <m/>
    <s v="44 Westbrook St"/>
    <s v="Kew East"/>
    <x v="14"/>
    <x v="2"/>
    <x v="10"/>
    <x v="0"/>
  </r>
  <r>
    <x v="279"/>
    <n v="546000"/>
    <x v="1"/>
    <s v="Property Barons"/>
    <s v="Sale"/>
    <n v="3084"/>
    <n v="2"/>
    <n v="1"/>
    <n v="1"/>
    <n v="177"/>
    <n v="1975"/>
    <s v="10/86 Graham Rd"/>
    <s v="Viewbank"/>
    <x v="17"/>
    <x v="3"/>
    <x v="10"/>
    <x v="0"/>
  </r>
  <r>
    <x v="279"/>
    <n v="546500"/>
    <x v="1"/>
    <s v="Property Barons"/>
    <s v="Sale"/>
    <n v="3084"/>
    <n v="2"/>
    <n v="1"/>
    <n v="1"/>
    <n v="132"/>
    <n v="1972"/>
    <s v="5/68 Brown St"/>
    <s v="Heidelberg"/>
    <x v="17"/>
    <x v="3"/>
    <x v="10"/>
    <x v="0"/>
  </r>
  <r>
    <x v="280"/>
    <n v="900000"/>
    <x v="0"/>
    <s v="Metro Ladder"/>
    <s v="Auction"/>
    <n v="3121"/>
    <n v="2"/>
    <n v="1"/>
    <n v="0"/>
    <n v="95"/>
    <n v="1900"/>
    <s v="6 Berry St"/>
    <s v="Richmond"/>
    <x v="1"/>
    <x v="1"/>
    <x v="10"/>
    <x v="0"/>
  </r>
  <r>
    <x v="280"/>
    <n v="1310000"/>
    <x v="0"/>
    <s v="Jones and Jones"/>
    <s v="Sale"/>
    <n v="3067"/>
    <n v="2"/>
    <n v="1"/>
    <n v="2"/>
    <n v="238"/>
    <n v="1890"/>
    <s v="16 William St"/>
    <s v="Abbotsford"/>
    <x v="1"/>
    <x v="1"/>
    <x v="10"/>
    <x v="0"/>
  </r>
  <r>
    <x v="280"/>
    <n v="1895000"/>
    <x v="0"/>
    <s v="Jones and Jones"/>
    <s v="Sale"/>
    <n v="3144"/>
    <n v="3"/>
    <n v="2"/>
    <n v="0"/>
    <n v="258"/>
    <m/>
    <s v="35 Evandale Rd"/>
    <s v="Malvern"/>
    <x v="12"/>
    <x v="2"/>
    <x v="10"/>
    <x v="0"/>
  </r>
  <r>
    <x v="280"/>
    <n v="2123000"/>
    <x v="0"/>
    <s v="Jones and Jones"/>
    <s v="Sale"/>
    <n v="3145"/>
    <n v="4"/>
    <n v="3"/>
    <n v="2"/>
    <n v="412"/>
    <n v="1930"/>
    <s v="69 Beaver St"/>
    <s v="Malvern East"/>
    <x v="12"/>
    <x v="2"/>
    <x v="10"/>
    <x v="0"/>
  </r>
  <r>
    <x v="280"/>
    <n v="6250000"/>
    <x v="0"/>
    <s v="Flanders &amp; Fish"/>
    <s v="Sale"/>
    <n v="3142"/>
    <n v="3"/>
    <n v="3"/>
    <n v="2"/>
    <n v="564"/>
    <n v="2000"/>
    <s v="17 Albany Rd"/>
    <s v="Toorak"/>
    <x v="12"/>
    <x v="2"/>
    <x v="10"/>
    <x v="0"/>
  </r>
  <r>
    <x v="280"/>
    <n v="392500"/>
    <x v="1"/>
    <s v="Cunninghams"/>
    <s v="Auction"/>
    <n v="3184"/>
    <n v="1"/>
    <n v="1"/>
    <n v="0"/>
    <n v="0"/>
    <m/>
    <s v="9/400 Barkly St"/>
    <s v="Elwood"/>
    <x v="5"/>
    <x v="2"/>
    <x v="10"/>
    <x v="0"/>
  </r>
  <r>
    <x v="280"/>
    <n v="1015000"/>
    <x v="2"/>
    <s v="Flanders &amp; Fish"/>
    <s v="Sale"/>
    <n v="3183"/>
    <n v="2"/>
    <n v="1"/>
    <n v="2"/>
    <n v="114"/>
    <n v="2000"/>
    <s v="1/34 Gourlay St"/>
    <s v="Balaclava"/>
    <x v="5"/>
    <x v="2"/>
    <x v="10"/>
    <x v="0"/>
  </r>
  <r>
    <x v="280"/>
    <n v="610000"/>
    <x v="0"/>
    <s v="Melbourne Homes"/>
    <s v="Sale"/>
    <n v="3046"/>
    <n v="3"/>
    <n v="1"/>
    <n v="3"/>
    <n v="640"/>
    <n v="1960"/>
    <s v="55 Daley St"/>
    <s v="Glenroy"/>
    <x v="3"/>
    <x v="1"/>
    <x v="10"/>
    <x v="0"/>
  </r>
  <r>
    <x v="280"/>
    <n v="667500"/>
    <x v="2"/>
    <s v="Metro Ladder"/>
    <s v="Auction"/>
    <n v="3044"/>
    <n v="3"/>
    <n v="2"/>
    <n v="2"/>
    <n v="167"/>
    <m/>
    <s v="2/56 View St"/>
    <s v="Pascoe Vale"/>
    <x v="3"/>
    <x v="1"/>
    <x v="10"/>
    <x v="0"/>
  </r>
  <r>
    <x v="280"/>
    <n v="1325000"/>
    <x v="0"/>
    <s v="Jones and Jones"/>
    <s v="Auction"/>
    <n v="3057"/>
    <n v="3"/>
    <n v="2"/>
    <n v="2"/>
    <n v="190"/>
    <n v="1940"/>
    <s v="120 Victoria St"/>
    <s v="Brunswick East"/>
    <x v="3"/>
    <x v="1"/>
    <x v="10"/>
    <x v="0"/>
  </r>
  <r>
    <x v="280"/>
    <n v="976000"/>
    <x v="0"/>
    <s v="Cunninghams"/>
    <s v="Sale"/>
    <n v="3033"/>
    <n v="3"/>
    <n v="3"/>
    <n v="2"/>
    <n v="605"/>
    <n v="1980"/>
    <s v="117 Brees Rd"/>
    <s v="Keilor East"/>
    <x v="8"/>
    <x v="0"/>
    <x v="10"/>
    <x v="0"/>
  </r>
  <r>
    <x v="280"/>
    <n v="980000"/>
    <x v="0"/>
    <s v="Property Barons"/>
    <s v="Auction"/>
    <n v="3040"/>
    <n v="3"/>
    <n v="1"/>
    <n v="1"/>
    <n v="445"/>
    <m/>
    <s v="33 Bradshaw St"/>
    <s v="Essendon"/>
    <x v="8"/>
    <x v="0"/>
    <x v="10"/>
    <x v="0"/>
  </r>
  <r>
    <x v="280"/>
    <n v="1362000"/>
    <x v="0"/>
    <s v="Maxwells"/>
    <s v="Sale"/>
    <n v="3108"/>
    <n v="3"/>
    <n v="1"/>
    <n v="2"/>
    <n v="798"/>
    <n v="1960"/>
    <s v="25 Outlook Dr"/>
    <s v="Doncaster"/>
    <x v="16"/>
    <x v="3"/>
    <x v="10"/>
    <x v="0"/>
  </r>
  <r>
    <x v="280"/>
    <n v="1468000"/>
    <x v="0"/>
    <s v="Cunninghams"/>
    <s v="Sale"/>
    <n v="3108"/>
    <n v="4"/>
    <n v="2"/>
    <n v="2"/>
    <n v="806"/>
    <n v="1975"/>
    <s v="28 Dunoon St"/>
    <s v="Doncaster"/>
    <x v="16"/>
    <x v="3"/>
    <x v="10"/>
    <x v="0"/>
  </r>
  <r>
    <x v="280"/>
    <n v="1300000"/>
    <x v="0"/>
    <s v="Metro Ladder"/>
    <s v="Sale"/>
    <n v="3163"/>
    <n v="2"/>
    <n v="1"/>
    <n v="1"/>
    <n v="640"/>
    <n v="1900"/>
    <s v="14 Margaret St"/>
    <s v="Carnegie"/>
    <x v="9"/>
    <x v="2"/>
    <x v="10"/>
    <x v="0"/>
  </r>
  <r>
    <x v="280"/>
    <n v="1860000"/>
    <x v="0"/>
    <s v="Best Bricks"/>
    <s v="Auction"/>
    <n v="3204"/>
    <n v="4"/>
    <n v="2"/>
    <n v="3"/>
    <n v="855"/>
    <n v="1930"/>
    <s v="11 Wheatley Rd"/>
    <s v="Bentleigh"/>
    <x v="9"/>
    <x v="2"/>
    <x v="10"/>
    <x v="0"/>
  </r>
  <r>
    <x v="280"/>
    <n v="775000"/>
    <x v="2"/>
    <s v="Metro Ladder"/>
    <s v="Sale"/>
    <n v="3124"/>
    <n v="2"/>
    <n v="2"/>
    <n v="1"/>
    <n v="103"/>
    <m/>
    <s v="3/595 Burke Rd"/>
    <s v="Camberwell"/>
    <x v="14"/>
    <x v="2"/>
    <x v="10"/>
    <x v="0"/>
  </r>
  <r>
    <x v="280"/>
    <n v="1137000"/>
    <x v="2"/>
    <s v="Flanders &amp; Fish"/>
    <s v="Sale"/>
    <n v="3104"/>
    <n v="3"/>
    <n v="2"/>
    <n v="2"/>
    <n v="349"/>
    <m/>
    <s v="2/22 Severn St"/>
    <s v="Balwyn North"/>
    <x v="14"/>
    <x v="2"/>
    <x v="10"/>
    <x v="0"/>
  </r>
  <r>
    <x v="280"/>
    <n v="1275000"/>
    <x v="0"/>
    <s v="Metro Ladder"/>
    <s v="Auction"/>
    <n v="3146"/>
    <n v="3"/>
    <n v="2"/>
    <n v="2"/>
    <n v="669"/>
    <m/>
    <s v="15 Pascoe St"/>
    <s v="Glen Iris"/>
    <x v="14"/>
    <x v="2"/>
    <x v="10"/>
    <x v="0"/>
  </r>
  <r>
    <x v="280"/>
    <n v="1905000"/>
    <x v="0"/>
    <s v="Property Barons"/>
    <s v="Sale"/>
    <n v="3104"/>
    <n v="4"/>
    <n v="2"/>
    <n v="2"/>
    <n v="647"/>
    <n v="1955"/>
    <s v="25 Bolinda Rd"/>
    <s v="Balwyn North"/>
    <x v="14"/>
    <x v="2"/>
    <x v="10"/>
    <x v="0"/>
  </r>
  <r>
    <x v="280"/>
    <n v="2010000"/>
    <x v="0"/>
    <s v="Cunninghams"/>
    <s v="Sale"/>
    <n v="3146"/>
    <n v="4"/>
    <n v="2"/>
    <n v="2"/>
    <n v="659"/>
    <n v="1930"/>
    <s v="5 Charles St"/>
    <s v="Glen Iris"/>
    <x v="14"/>
    <x v="2"/>
    <x v="10"/>
    <x v="0"/>
  </r>
  <r>
    <x v="280"/>
    <n v="1535000"/>
    <x v="0"/>
    <s v="Property Barons"/>
    <s v="Sale"/>
    <n v="3079"/>
    <n v="3"/>
    <n v="1"/>
    <n v="2"/>
    <n v="691"/>
    <n v="1950"/>
    <s v="33 Livingstone St"/>
    <s v="Ivanhoe"/>
    <x v="17"/>
    <x v="3"/>
    <x v="10"/>
    <x v="0"/>
  </r>
  <r>
    <x v="281"/>
    <n v="720000"/>
    <x v="1"/>
    <s v="Jones and Jones"/>
    <s v="Sale"/>
    <n v="3068"/>
    <n v="2"/>
    <n v="2"/>
    <n v="1"/>
    <n v="4296"/>
    <n v="2011"/>
    <s v="605/4 Bik La"/>
    <s v="Fitzroy North"/>
    <x v="1"/>
    <x v="1"/>
    <x v="10"/>
    <x v="0"/>
  </r>
  <r>
    <x v="281"/>
    <n v="1300000"/>
    <x v="0"/>
    <s v="Cunninghams"/>
    <s v="Sale"/>
    <n v="3121"/>
    <n v="3"/>
    <n v="1"/>
    <n v="1"/>
    <n v="326"/>
    <n v="1890"/>
    <s v="66 Green St"/>
    <s v="Cremorne"/>
    <x v="1"/>
    <x v="1"/>
    <x v="10"/>
    <x v="0"/>
  </r>
  <r>
    <x v="281"/>
    <n v="1450000"/>
    <x v="1"/>
    <s v="Melbourne Homes"/>
    <s v="Auction"/>
    <n v="3142"/>
    <n v="2"/>
    <n v="2"/>
    <n v="2"/>
    <n v="0"/>
    <m/>
    <s v="2/703 Orrong Rd"/>
    <s v="Toorak"/>
    <x v="12"/>
    <x v="2"/>
    <x v="10"/>
    <x v="0"/>
  </r>
  <r>
    <x v="281"/>
    <n v="1700000"/>
    <x v="0"/>
    <s v="Metro Ladder"/>
    <s v="Sale"/>
    <n v="3141"/>
    <n v="3"/>
    <n v="2"/>
    <n v="2"/>
    <n v="141"/>
    <n v="1990"/>
    <s v="20 Argo St"/>
    <s v="South Yarra"/>
    <x v="12"/>
    <x v="2"/>
    <x v="10"/>
    <x v="0"/>
  </r>
  <r>
    <x v="281"/>
    <n v="451000"/>
    <x v="1"/>
    <s v="Best Bricks"/>
    <s v="Sale"/>
    <n v="3182"/>
    <n v="1"/>
    <n v="1"/>
    <n v="1"/>
    <n v="0"/>
    <n v="2009"/>
    <s v="4/285 Barkly St"/>
    <s v="St Kilda"/>
    <x v="5"/>
    <x v="2"/>
    <x v="10"/>
    <x v="0"/>
  </r>
  <r>
    <x v="281"/>
    <n v="950000"/>
    <x v="2"/>
    <s v="Cunninghams"/>
    <s v="Auction"/>
    <n v="3207"/>
    <n v="3"/>
    <n v="2"/>
    <n v="2"/>
    <n v="0"/>
    <n v="2012"/>
    <s v="137 Ingles St"/>
    <s v="Port Melbourne"/>
    <x v="5"/>
    <x v="2"/>
    <x v="10"/>
    <x v="0"/>
  </r>
  <r>
    <x v="281"/>
    <n v="1400000"/>
    <x v="2"/>
    <s v="Best Bricks"/>
    <s v="Auction"/>
    <n v="3182"/>
    <n v="3"/>
    <n v="2"/>
    <n v="2"/>
    <n v="128"/>
    <n v="2002"/>
    <s v="2/19 Eildon Rd"/>
    <s v="St Kilda"/>
    <x v="5"/>
    <x v="2"/>
    <x v="10"/>
    <x v="0"/>
  </r>
  <r>
    <x v="281"/>
    <n v="575500"/>
    <x v="0"/>
    <s v="Metro Ladder"/>
    <s v="Sale"/>
    <n v="3046"/>
    <n v="3"/>
    <n v="1"/>
    <n v="1"/>
    <n v="701"/>
    <m/>
    <s v="134 John St"/>
    <s v="Glenroy"/>
    <x v="3"/>
    <x v="1"/>
    <x v="10"/>
    <x v="0"/>
  </r>
  <r>
    <x v="281"/>
    <n v="1321000"/>
    <x v="0"/>
    <s v="Cunninghams"/>
    <s v="Sale"/>
    <n v="3041"/>
    <n v="2"/>
    <n v="1"/>
    <n v="1"/>
    <n v="703"/>
    <m/>
    <s v="39 Loeman St"/>
    <s v="Strathmore"/>
    <x v="8"/>
    <x v="0"/>
    <x v="10"/>
    <x v="0"/>
  </r>
  <r>
    <x v="281"/>
    <n v="1400000"/>
    <x v="0"/>
    <s v="Cunninghams"/>
    <s v="Auction"/>
    <n v="3040"/>
    <n v="3"/>
    <n v="2"/>
    <n v="2"/>
    <n v="383"/>
    <m/>
    <s v="22 Wheeler Pl"/>
    <s v="Essendon"/>
    <x v="8"/>
    <x v="0"/>
    <x v="10"/>
    <x v="0"/>
  </r>
  <r>
    <x v="281"/>
    <n v="1600000"/>
    <x v="0"/>
    <s v="Cunninghams"/>
    <s v="Auction"/>
    <n v="3034"/>
    <n v="4"/>
    <n v="3"/>
    <n v="3"/>
    <n v="1801"/>
    <m/>
    <s v="22 Warrick Ct"/>
    <s v="Avondale Heights"/>
    <x v="8"/>
    <x v="0"/>
    <x v="10"/>
    <x v="0"/>
  </r>
  <r>
    <x v="281"/>
    <n v="888000"/>
    <x v="2"/>
    <s v="Jones and Jones"/>
    <s v="Sale"/>
    <n v="3051"/>
    <n v="2"/>
    <n v="1"/>
    <n v="1"/>
    <n v="0"/>
    <m/>
    <s v="2/100 Curzon St"/>
    <s v="North Melbourne"/>
    <x v="13"/>
    <x v="1"/>
    <x v="10"/>
    <x v="0"/>
  </r>
  <r>
    <x v="281"/>
    <n v="1211000"/>
    <x v="0"/>
    <s v="Cunninghams"/>
    <s v="Auction"/>
    <n v="3031"/>
    <n v="2"/>
    <n v="1"/>
    <n v="1"/>
    <n v="183"/>
    <m/>
    <s v="68 Hardiman St"/>
    <s v="Kensington"/>
    <x v="13"/>
    <x v="1"/>
    <x v="10"/>
    <x v="0"/>
  </r>
  <r>
    <x v="281"/>
    <n v="275000"/>
    <x v="1"/>
    <s v="Flanders &amp; Fish"/>
    <s v="Auction"/>
    <n v="3012"/>
    <n v="2"/>
    <n v="1"/>
    <n v="1"/>
    <n v="1972"/>
    <n v="1960"/>
    <s v="8/101 Ballarat Rd"/>
    <s v="Maidstone"/>
    <x v="4"/>
    <x v="0"/>
    <x v="10"/>
    <x v="0"/>
  </r>
  <r>
    <x v="281"/>
    <n v="857000"/>
    <x v="0"/>
    <s v="Metro Ladder"/>
    <s v="Auction"/>
    <n v="3018"/>
    <n v="2"/>
    <n v="2"/>
    <n v="1"/>
    <n v="675"/>
    <n v="1950"/>
    <s v="104 Maidstone St"/>
    <s v="Altona"/>
    <x v="11"/>
    <x v="0"/>
    <x v="10"/>
    <x v="0"/>
  </r>
  <r>
    <x v="281"/>
    <n v="1410000"/>
    <x v="0"/>
    <s v="Metro Ladder"/>
    <s v="Auction"/>
    <n v="3016"/>
    <n v="5"/>
    <n v="2"/>
    <n v="5"/>
    <n v="680"/>
    <m/>
    <s v="37 Champion Rd"/>
    <s v="Williamstown North"/>
    <x v="11"/>
    <x v="0"/>
    <x v="10"/>
    <x v="0"/>
  </r>
  <r>
    <x v="281"/>
    <n v="605000"/>
    <x v="1"/>
    <s v="Jones and Jones"/>
    <s v="Sale"/>
    <n v="3163"/>
    <n v="2"/>
    <n v="1"/>
    <n v="1"/>
    <n v="0"/>
    <n v="1973"/>
    <s v="1/58 Coorigil Rd"/>
    <s v="Carnegie"/>
    <x v="9"/>
    <x v="2"/>
    <x v="10"/>
    <x v="0"/>
  </r>
  <r>
    <x v="281"/>
    <n v="855000"/>
    <x v="1"/>
    <s v="Metro Ladder"/>
    <s v="Sale"/>
    <n v="3204"/>
    <n v="2"/>
    <n v="2"/>
    <n v="3"/>
    <n v="226"/>
    <n v="2005"/>
    <s v="2/7 Gordon St"/>
    <s v="Bentleigh"/>
    <x v="9"/>
    <x v="2"/>
    <x v="10"/>
    <x v="0"/>
  </r>
  <r>
    <x v="281"/>
    <n v="1110000"/>
    <x v="0"/>
    <s v="Jones and Jones"/>
    <s v="Sale"/>
    <n v="3165"/>
    <n v="3"/>
    <n v="1"/>
    <n v="4"/>
    <n v="612"/>
    <m/>
    <s v="106 Parkmore Rd"/>
    <s v="Bentleigh East"/>
    <x v="9"/>
    <x v="2"/>
    <x v="10"/>
    <x v="0"/>
  </r>
  <r>
    <x v="281"/>
    <n v="1010000"/>
    <x v="0"/>
    <s v="Cunninghams"/>
    <s v="Sale"/>
    <n v="3070"/>
    <n v="3"/>
    <n v="1"/>
    <n v="1"/>
    <n v="178"/>
    <n v="2000"/>
    <s v="1/78 Helen St"/>
    <s v="Northcote"/>
    <x v="10"/>
    <x v="1"/>
    <x v="10"/>
    <x v="0"/>
  </r>
  <r>
    <x v="281"/>
    <n v="2100000"/>
    <x v="0"/>
    <s v="Cunninghams"/>
    <s v="Sale"/>
    <n v="3078"/>
    <n v="4"/>
    <n v="2"/>
    <n v="2"/>
    <n v="575"/>
    <n v="2008"/>
    <s v="38 Bennett St"/>
    <s v="Alphington"/>
    <x v="10"/>
    <x v="1"/>
    <x v="10"/>
    <x v="0"/>
  </r>
  <r>
    <x v="281"/>
    <n v="485000"/>
    <x v="0"/>
    <s v="Metro Ladder"/>
    <s v="Sale"/>
    <n v="3020"/>
    <n v="3"/>
    <n v="4"/>
    <n v="2"/>
    <n v="482"/>
    <n v="1955"/>
    <s v="14 Myers St"/>
    <s v="Sunshine West"/>
    <x v="0"/>
    <x v="0"/>
    <x v="10"/>
    <x v="0"/>
  </r>
  <r>
    <x v="281"/>
    <n v="490000"/>
    <x v="1"/>
    <s v="Property Barons"/>
    <s v="Sale"/>
    <n v="3020"/>
    <n v="3"/>
    <n v="1"/>
    <n v="1"/>
    <n v="301"/>
    <n v="1950"/>
    <s v="1/164 Cornwall Rd"/>
    <s v="Sunshine"/>
    <x v="0"/>
    <x v="0"/>
    <x v="10"/>
    <x v="0"/>
  </r>
  <r>
    <x v="281"/>
    <n v="621000"/>
    <x v="0"/>
    <s v="Property Barons"/>
    <s v="Auction"/>
    <n v="3020"/>
    <n v="5"/>
    <n v="2"/>
    <n v="2"/>
    <n v="596"/>
    <n v="1997"/>
    <s v="4 Clematis Pl"/>
    <s v="Sunshine West"/>
    <x v="0"/>
    <x v="0"/>
    <x v="10"/>
    <x v="0"/>
  </r>
  <r>
    <x v="281"/>
    <n v="702000"/>
    <x v="0"/>
    <s v="Zimmerman"/>
    <s v="Auction"/>
    <n v="3020"/>
    <n v="2"/>
    <n v="1"/>
    <n v="0"/>
    <n v="611"/>
    <m/>
    <s v="11 Taunton St"/>
    <s v="Sunshine"/>
    <x v="0"/>
    <x v="0"/>
    <x v="10"/>
    <x v="0"/>
  </r>
  <r>
    <x v="281"/>
    <n v="985000"/>
    <x v="1"/>
    <s v="Cunninghams"/>
    <s v="Auction"/>
    <n v="3186"/>
    <n v="2"/>
    <n v="1"/>
    <n v="1"/>
    <n v="611"/>
    <m/>
    <s v="30a Rooding St"/>
    <s v="Brighton"/>
    <x v="15"/>
    <x v="2"/>
    <x v="10"/>
    <x v="0"/>
  </r>
  <r>
    <x v="281"/>
    <n v="532000"/>
    <x v="0"/>
    <s v="Property Barons"/>
    <s v="Sale"/>
    <n v="3081"/>
    <n v="3"/>
    <n v="1"/>
    <n v="1"/>
    <n v="390"/>
    <n v="1955"/>
    <s v="59 Alamein Rd"/>
    <s v="Heidelberg West"/>
    <x v="17"/>
    <x v="3"/>
    <x v="10"/>
    <x v="0"/>
  </r>
  <r>
    <x v="281"/>
    <n v="950000"/>
    <x v="0"/>
    <s v="Property Barons"/>
    <s v="Sale"/>
    <n v="3081"/>
    <n v="3"/>
    <n v="1"/>
    <n v="2"/>
    <n v="800"/>
    <n v="1960"/>
    <s v="498 Waterdale Rd"/>
    <s v="Heidelberg Heights"/>
    <x v="17"/>
    <x v="3"/>
    <x v="10"/>
    <x v="0"/>
  </r>
  <r>
    <x v="282"/>
    <n v="490000"/>
    <x v="1"/>
    <s v="Cunninghams"/>
    <s v="Auction"/>
    <n v="3068"/>
    <n v="2"/>
    <n v="1"/>
    <n v="1"/>
    <n v="4296"/>
    <n v="2012"/>
    <s v="123/4 Bik La"/>
    <s v="Fitzroy North"/>
    <x v="1"/>
    <x v="1"/>
    <x v="10"/>
    <x v="0"/>
  </r>
  <r>
    <x v="282"/>
    <n v="1226000"/>
    <x v="0"/>
    <s v="Cunninghams"/>
    <s v="Sale"/>
    <n v="3068"/>
    <n v="3"/>
    <n v="2"/>
    <n v="0"/>
    <n v="0"/>
    <m/>
    <s v="195 Gold St"/>
    <s v="Clifton Hill"/>
    <x v="1"/>
    <x v="1"/>
    <x v="10"/>
    <x v="0"/>
  </r>
  <r>
    <x v="282"/>
    <n v="665000"/>
    <x v="1"/>
    <s v="Metro Ladder"/>
    <s v="Sale"/>
    <n v="3127"/>
    <n v="2"/>
    <n v="2"/>
    <n v="2"/>
    <n v="1291"/>
    <m/>
    <s v="105/766 Whitehorse Rd"/>
    <s v="Mont Albert"/>
    <x v="2"/>
    <x v="3"/>
    <x v="10"/>
    <x v="0"/>
  </r>
  <r>
    <x v="282"/>
    <n v="2630000"/>
    <x v="0"/>
    <s v="Cunninghams"/>
    <s v="Sale"/>
    <n v="3127"/>
    <n v="5"/>
    <n v="3"/>
    <n v="2"/>
    <n v="777"/>
    <n v="1925"/>
    <s v="20 Everton Gr"/>
    <s v="Surrey Hills"/>
    <x v="2"/>
    <x v="2"/>
    <x v="10"/>
    <x v="0"/>
  </r>
  <r>
    <x v="282"/>
    <n v="1100000"/>
    <x v="1"/>
    <s v="Flanders &amp; Fish"/>
    <s v="Auction"/>
    <n v="3142"/>
    <n v="2"/>
    <n v="2"/>
    <n v="2"/>
    <n v="0"/>
    <m/>
    <s v="18/703 Orrong Rd"/>
    <s v="Toorak"/>
    <x v="12"/>
    <x v="2"/>
    <x v="10"/>
    <x v="0"/>
  </r>
  <r>
    <x v="282"/>
    <n v="903000"/>
    <x v="0"/>
    <s v="Cunninghams"/>
    <s v="Sale"/>
    <n v="3058"/>
    <n v="2"/>
    <n v="1"/>
    <n v="1"/>
    <n v="253"/>
    <n v="1910"/>
    <s v="53 Hawthorn St"/>
    <s v="Coburg"/>
    <x v="3"/>
    <x v="1"/>
    <x v="10"/>
    <x v="0"/>
  </r>
  <r>
    <x v="282"/>
    <n v="980000"/>
    <x v="0"/>
    <s v="Metro Ladder"/>
    <s v="Sale"/>
    <n v="3040"/>
    <n v="3"/>
    <n v="1"/>
    <n v="3"/>
    <n v="503"/>
    <m/>
    <s v="108 Ogilvie St"/>
    <s v="Essendon"/>
    <x v="8"/>
    <x v="0"/>
    <x v="10"/>
    <x v="0"/>
  </r>
  <r>
    <x v="282"/>
    <n v="1120000"/>
    <x v="0"/>
    <s v="Cunninghams"/>
    <s v="Auction"/>
    <n v="3039"/>
    <n v="4"/>
    <n v="1"/>
    <n v="1"/>
    <n v="571"/>
    <n v="1915"/>
    <s v="101 Holmes Rd"/>
    <s v="Moonee Ponds"/>
    <x v="8"/>
    <x v="0"/>
    <x v="10"/>
    <x v="0"/>
  </r>
  <r>
    <x v="282"/>
    <n v="761000"/>
    <x v="0"/>
    <s v="Flanders &amp; Fish"/>
    <s v="Auction"/>
    <n v="3147"/>
    <n v="3"/>
    <n v="2"/>
    <n v="4"/>
    <n v="400"/>
    <n v="1950"/>
    <s v="1/136 High Street Rd"/>
    <s v="Ashwood"/>
    <x v="6"/>
    <x v="2"/>
    <x v="10"/>
    <x v="0"/>
  </r>
  <r>
    <x v="282"/>
    <n v="1068000"/>
    <x v="0"/>
    <s v="Cunninghams"/>
    <s v="Sale"/>
    <n v="3167"/>
    <n v="3"/>
    <n v="2"/>
    <n v="2"/>
    <n v="609"/>
    <n v="1970"/>
    <s v="22 Pitt St"/>
    <s v="Oakleigh South"/>
    <x v="6"/>
    <x v="4"/>
    <x v="10"/>
    <x v="0"/>
  </r>
  <r>
    <x v="282"/>
    <n v="970000"/>
    <x v="0"/>
    <s v="Maxwells"/>
    <s v="Sale"/>
    <n v="3011"/>
    <n v="3"/>
    <n v="1"/>
    <n v="0"/>
    <n v="137"/>
    <n v="1890"/>
    <s v="14 Pole St"/>
    <s v="Seddon"/>
    <x v="4"/>
    <x v="0"/>
    <x v="10"/>
    <x v="0"/>
  </r>
  <r>
    <x v="282"/>
    <n v="1225000"/>
    <x v="0"/>
    <s v="Cunninghams"/>
    <s v="Auction"/>
    <n v="3011"/>
    <n v="4"/>
    <n v="2"/>
    <n v="1"/>
    <n v="319"/>
    <n v="1915"/>
    <s v="4 Adelaide St"/>
    <s v="Footscray"/>
    <x v="4"/>
    <x v="0"/>
    <x v="10"/>
    <x v="0"/>
  </r>
  <r>
    <x v="282"/>
    <n v="910000"/>
    <x v="1"/>
    <s v="Property Barons"/>
    <s v="Sale"/>
    <n v="3108"/>
    <n v="3"/>
    <n v="2"/>
    <n v="2"/>
    <n v="299"/>
    <n v="2001"/>
    <s v="3/37 Highview Dr"/>
    <s v="Doncaster"/>
    <x v="16"/>
    <x v="3"/>
    <x v="10"/>
    <x v="0"/>
  </r>
  <r>
    <x v="282"/>
    <n v="1396000"/>
    <x v="0"/>
    <s v="Property Barons"/>
    <s v="Sale"/>
    <n v="3108"/>
    <n v="4"/>
    <n v="1"/>
    <n v="2"/>
    <n v="658"/>
    <n v="1975"/>
    <s v="33 Thiele St"/>
    <s v="Doncaster"/>
    <x v="16"/>
    <x v="3"/>
    <x v="10"/>
    <x v="0"/>
  </r>
  <r>
    <x v="282"/>
    <n v="352000"/>
    <x v="1"/>
    <s v="Flanders &amp; Fish"/>
    <s v="Sale"/>
    <n v="3073"/>
    <n v="2"/>
    <n v="1"/>
    <n v="1"/>
    <n v="0"/>
    <n v="1970"/>
    <s v="3/141 Hickford St"/>
    <s v="Reservoir"/>
    <x v="10"/>
    <x v="1"/>
    <x v="10"/>
    <x v="0"/>
  </r>
  <r>
    <x v="282"/>
    <n v="780000"/>
    <x v="0"/>
    <s v="Cunninghams"/>
    <s v="Sale"/>
    <n v="3073"/>
    <n v="3"/>
    <n v="1"/>
    <n v="2"/>
    <n v="457"/>
    <m/>
    <s v="9 Howard St"/>
    <s v="Reservoir"/>
    <x v="10"/>
    <x v="1"/>
    <x v="10"/>
    <x v="0"/>
  </r>
  <r>
    <x v="282"/>
    <n v="460000"/>
    <x v="0"/>
    <s v="Best Bricks"/>
    <s v="Sale"/>
    <n v="3020"/>
    <n v="3"/>
    <n v="1"/>
    <n v="1"/>
    <n v="306"/>
    <m/>
    <s v="143 Cornwall Rd"/>
    <s v="Sunshine"/>
    <x v="0"/>
    <x v="0"/>
    <x v="10"/>
    <x v="0"/>
  </r>
  <r>
    <x v="282"/>
    <n v="816000"/>
    <x v="0"/>
    <s v="Best Bricks"/>
    <s v="Sale"/>
    <n v="3020"/>
    <n v="3"/>
    <n v="1"/>
    <n v="1"/>
    <n v="511"/>
    <n v="1958"/>
    <s v="3 Donald St"/>
    <s v="Sunshine"/>
    <x v="0"/>
    <x v="0"/>
    <x v="10"/>
    <x v="0"/>
  </r>
  <r>
    <x v="282"/>
    <n v="1550000"/>
    <x v="0"/>
    <s v="Cunninghams"/>
    <s v="Auction"/>
    <n v="3147"/>
    <n v="4"/>
    <n v="2"/>
    <n v="2"/>
    <n v="780"/>
    <n v="1938"/>
    <s v="47 Yuile St"/>
    <s v="Ashburton"/>
    <x v="14"/>
    <x v="2"/>
    <x v="10"/>
    <x v="0"/>
  </r>
  <r>
    <x v="282"/>
    <n v="1920000"/>
    <x v="0"/>
    <s v="Cunninghams"/>
    <s v="Sale"/>
    <n v="3146"/>
    <n v="4"/>
    <n v="2"/>
    <n v="2"/>
    <n v="706"/>
    <m/>
    <s v="53 Madeline St"/>
    <s v="Glen Iris"/>
    <x v="14"/>
    <x v="2"/>
    <x v="10"/>
    <x v="0"/>
  </r>
  <r>
    <x v="282"/>
    <n v="1250000"/>
    <x v="0"/>
    <s v="Metro Ladder"/>
    <s v="Auction"/>
    <n v="3187"/>
    <n v="2"/>
    <n v="1"/>
    <n v="2"/>
    <n v="443"/>
    <m/>
    <s v="26 Hodder St"/>
    <s v="Brighton East"/>
    <x v="15"/>
    <x v="2"/>
    <x v="10"/>
    <x v="0"/>
  </r>
  <r>
    <x v="282"/>
    <n v="1550000"/>
    <x v="0"/>
    <s v="Jones and Jones"/>
    <s v="Auction"/>
    <n v="3186"/>
    <n v="2"/>
    <n v="2"/>
    <n v="2"/>
    <n v="404"/>
    <m/>
    <s v="44 William St"/>
    <s v="Brighton"/>
    <x v="15"/>
    <x v="2"/>
    <x v="10"/>
    <x v="0"/>
  </r>
  <r>
    <x v="282"/>
    <n v="620000"/>
    <x v="0"/>
    <s v="Property Barons"/>
    <s v="Auction"/>
    <n v="3084"/>
    <n v="3"/>
    <n v="1"/>
    <n v="0"/>
    <n v="454"/>
    <n v="1940"/>
    <s v="166 Rosanna Rd"/>
    <s v="Rosanna"/>
    <x v="17"/>
    <x v="3"/>
    <x v="10"/>
    <x v="0"/>
  </r>
  <r>
    <x v="283"/>
    <n v="402000"/>
    <x v="1"/>
    <s v="SJ"/>
    <s v="Sale"/>
    <n v="3141"/>
    <n v="1"/>
    <n v="1"/>
    <n v="1"/>
    <n v="0"/>
    <n v="2013"/>
    <s v="1906/229 Toorak Rd"/>
    <s v="South Yarra"/>
    <x v="12"/>
    <x v="2"/>
    <x v="10"/>
    <x v="0"/>
  </r>
  <r>
    <x v="283"/>
    <n v="625000"/>
    <x v="1"/>
    <s v="Melbourne Homes"/>
    <s v="Sale"/>
    <n v="3141"/>
    <n v="2"/>
    <n v="1"/>
    <n v="1"/>
    <n v="1283"/>
    <m/>
    <s v="9/46 Darling St"/>
    <s v="South Yarra"/>
    <x v="12"/>
    <x v="2"/>
    <x v="10"/>
    <x v="0"/>
  </r>
  <r>
    <x v="283"/>
    <n v="740000"/>
    <x v="1"/>
    <s v="Cunninghams"/>
    <s v="Sale"/>
    <n v="3141"/>
    <n v="3"/>
    <n v="1"/>
    <n v="1"/>
    <n v="0"/>
    <n v="1970"/>
    <s v="7/31 Kensington Rd"/>
    <s v="South Yarra"/>
    <x v="12"/>
    <x v="2"/>
    <x v="10"/>
    <x v="0"/>
  </r>
  <r>
    <x v="283"/>
    <n v="370500"/>
    <x v="1"/>
    <s v="Metro Ladder"/>
    <s v="Sale"/>
    <n v="3182"/>
    <n v="1"/>
    <n v="1"/>
    <n v="1"/>
    <n v="0"/>
    <n v="1960"/>
    <s v="5/240 Barkly St"/>
    <s v="St Kilda"/>
    <x v="5"/>
    <x v="2"/>
    <x v="10"/>
    <x v="0"/>
  </r>
  <r>
    <x v="283"/>
    <n v="577000"/>
    <x v="1"/>
    <s v="Jones and Jones"/>
    <s v="Sale"/>
    <n v="3207"/>
    <n v="1"/>
    <n v="1"/>
    <n v="1"/>
    <n v="0"/>
    <n v="2004"/>
    <s v="27/4 Seisman Pl"/>
    <s v="Port Melbourne"/>
    <x v="5"/>
    <x v="2"/>
    <x v="10"/>
    <x v="0"/>
  </r>
  <r>
    <x v="283"/>
    <n v="1800000"/>
    <x v="0"/>
    <s v="Sanders"/>
    <s v="Auction"/>
    <n v="3207"/>
    <n v="6"/>
    <n v="4"/>
    <n v="2"/>
    <n v="353"/>
    <m/>
    <s v="22 Gellibrand Rd"/>
    <s v="Port Melbourne"/>
    <x v="5"/>
    <x v="2"/>
    <x v="10"/>
    <x v="0"/>
  </r>
  <r>
    <x v="283"/>
    <n v="835000"/>
    <x v="0"/>
    <s v="Cunninghams"/>
    <s v="Auction"/>
    <n v="3044"/>
    <n v="3"/>
    <n v="1"/>
    <n v="2"/>
    <n v="422"/>
    <n v="1950"/>
    <s v="22 Derby St"/>
    <s v="Pascoe Vale"/>
    <x v="3"/>
    <x v="1"/>
    <x v="10"/>
    <x v="0"/>
  </r>
  <r>
    <x v="283"/>
    <n v="975000"/>
    <x v="0"/>
    <s v="Metro Ladder"/>
    <s v="Auction"/>
    <n v="3058"/>
    <n v="4"/>
    <n v="2"/>
    <n v="2"/>
    <n v="307"/>
    <n v="1996"/>
    <s v="100 Reynard St"/>
    <s v="Coburg"/>
    <x v="3"/>
    <x v="1"/>
    <x v="10"/>
    <x v="0"/>
  </r>
  <r>
    <x v="283"/>
    <n v="1221000"/>
    <x v="0"/>
    <s v="Cunninghams"/>
    <s v="Sale"/>
    <n v="3058"/>
    <n v="4"/>
    <n v="1"/>
    <n v="2"/>
    <n v="596"/>
    <m/>
    <s v="38 Harding St"/>
    <s v="Coburg"/>
    <x v="3"/>
    <x v="1"/>
    <x v="10"/>
    <x v="0"/>
  </r>
  <r>
    <x v="283"/>
    <n v="1280000"/>
    <x v="0"/>
    <s v="Cunninghams"/>
    <s v="Sale"/>
    <n v="3057"/>
    <n v="4"/>
    <n v="2"/>
    <n v="0"/>
    <n v="161"/>
    <m/>
    <s v="123 Barkly St"/>
    <s v="Brunswick East"/>
    <x v="3"/>
    <x v="1"/>
    <x v="10"/>
    <x v="0"/>
  </r>
  <r>
    <x v="283"/>
    <n v="1305000"/>
    <x v="0"/>
    <s v="Cunninghams"/>
    <s v="Sale"/>
    <n v="3044"/>
    <n v="3"/>
    <n v="1"/>
    <n v="1"/>
    <n v="735"/>
    <m/>
    <s v="16 Fawkner Rd"/>
    <s v="Pascoe Vale"/>
    <x v="3"/>
    <x v="1"/>
    <x v="10"/>
    <x v="0"/>
  </r>
  <r>
    <x v="283"/>
    <n v="870000"/>
    <x v="0"/>
    <s v="Metro Ladder"/>
    <s v="Sale"/>
    <n v="3031"/>
    <n v="3"/>
    <n v="2"/>
    <n v="0"/>
    <n v="167"/>
    <m/>
    <s v="10 Crown St"/>
    <s v="Flemington"/>
    <x v="8"/>
    <x v="1"/>
    <x v="10"/>
    <x v="0"/>
  </r>
  <r>
    <x v="283"/>
    <n v="1200000"/>
    <x v="0"/>
    <s v="Cunninghams"/>
    <s v="Auction"/>
    <n v="3040"/>
    <n v="4"/>
    <n v="2"/>
    <n v="2"/>
    <n v="578"/>
    <n v="2010"/>
    <s v="2 May St"/>
    <s v="Aberfeldie"/>
    <x v="8"/>
    <x v="0"/>
    <x v="10"/>
    <x v="0"/>
  </r>
  <r>
    <x v="283"/>
    <n v="1600000"/>
    <x v="0"/>
    <s v="Metro Ladder"/>
    <s v="Auction"/>
    <n v="3040"/>
    <n v="4"/>
    <n v="3"/>
    <n v="1"/>
    <n v="519"/>
    <n v="1930"/>
    <s v="55 Lincoln Rd"/>
    <s v="Essendon"/>
    <x v="8"/>
    <x v="0"/>
    <x v="10"/>
    <x v="0"/>
  </r>
  <r>
    <x v="283"/>
    <n v="360000"/>
    <x v="1"/>
    <s v="Best Bricks"/>
    <s v="Auction"/>
    <n v="3141"/>
    <n v="1"/>
    <n v="1"/>
    <n v="1"/>
    <n v="0"/>
    <m/>
    <s v="19/877 Punt Rd"/>
    <s v="South Yarra"/>
    <x v="13"/>
    <x v="2"/>
    <x v="10"/>
    <x v="0"/>
  </r>
  <r>
    <x v="283"/>
    <n v="705000"/>
    <x v="1"/>
    <s v="Cunninghams"/>
    <s v="Sale"/>
    <n v="3053"/>
    <n v="2"/>
    <n v="1"/>
    <n v="1"/>
    <n v="0"/>
    <n v="2000"/>
    <s v="8/220 Elgin St"/>
    <s v="Carlton"/>
    <x v="13"/>
    <x v="1"/>
    <x v="10"/>
    <x v="0"/>
  </r>
  <r>
    <x v="283"/>
    <n v="1265000"/>
    <x v="0"/>
    <s v="Cunninghams"/>
    <s v="Sale"/>
    <n v="3052"/>
    <n v="2"/>
    <n v="1"/>
    <n v="0"/>
    <n v="70"/>
    <n v="1890"/>
    <s v="199 Park Dr"/>
    <s v="Parkville"/>
    <x v="13"/>
    <x v="1"/>
    <x v="10"/>
    <x v="0"/>
  </r>
  <r>
    <x v="283"/>
    <n v="650000"/>
    <x v="2"/>
    <s v="Maxwells"/>
    <s v="Auction"/>
    <n v="3013"/>
    <n v="2"/>
    <n v="1"/>
    <n v="1"/>
    <n v="0"/>
    <n v="1980"/>
    <s v="3/27 Stephen St"/>
    <s v="Yarraville"/>
    <x v="4"/>
    <x v="0"/>
    <x v="10"/>
    <x v="0"/>
  </r>
  <r>
    <x v="283"/>
    <n v="780000"/>
    <x v="0"/>
    <s v="Maxwells"/>
    <s v="Sale"/>
    <n v="3011"/>
    <n v="2"/>
    <n v="1"/>
    <n v="1"/>
    <n v="176"/>
    <m/>
    <s v="5 Henry St"/>
    <s v="Seddon"/>
    <x v="4"/>
    <x v="0"/>
    <x v="10"/>
    <x v="0"/>
  </r>
  <r>
    <x v="283"/>
    <n v="1710000"/>
    <x v="0"/>
    <s v="Zimmerman"/>
    <s v="Auction"/>
    <n v="3016"/>
    <n v="3"/>
    <n v="2"/>
    <n v="1"/>
    <n v="260"/>
    <n v="2016"/>
    <s v="68 Osborne St"/>
    <s v="Williamstown"/>
    <x v="11"/>
    <x v="0"/>
    <x v="10"/>
    <x v="0"/>
  </r>
  <r>
    <x v="283"/>
    <n v="592000"/>
    <x v="2"/>
    <s v="Cunninghams"/>
    <s v="Sale"/>
    <n v="3073"/>
    <n v="3"/>
    <n v="1"/>
    <n v="1"/>
    <n v="270"/>
    <n v="2016"/>
    <s v="3/14 MacK St"/>
    <s v="Reservoir"/>
    <x v="10"/>
    <x v="1"/>
    <x v="10"/>
    <x v="0"/>
  </r>
  <r>
    <x v="283"/>
    <n v="600000"/>
    <x v="1"/>
    <s v="Jones and Jones"/>
    <s v="Auction"/>
    <n v="3078"/>
    <n v="2"/>
    <n v="1"/>
    <n v="2"/>
    <n v="0"/>
    <n v="1970"/>
    <s v="1/203 Station St"/>
    <s v="Fairfield"/>
    <x v="10"/>
    <x v="1"/>
    <x v="10"/>
    <x v="0"/>
  </r>
  <r>
    <x v="283"/>
    <n v="762500"/>
    <x v="0"/>
    <s v="Cunninghams"/>
    <s v="Sale"/>
    <n v="3073"/>
    <n v="3"/>
    <n v="1"/>
    <n v="2"/>
    <n v="677"/>
    <m/>
    <s v="72 Oconnor St"/>
    <s v="Reservoir"/>
    <x v="10"/>
    <x v="1"/>
    <x v="10"/>
    <x v="0"/>
  </r>
  <r>
    <x v="283"/>
    <n v="900000"/>
    <x v="0"/>
    <s v="Metro Ladder"/>
    <s v="Auction"/>
    <n v="3072"/>
    <n v="3"/>
    <n v="1"/>
    <n v="1"/>
    <n v="527"/>
    <m/>
    <s v="99 Murray Rd"/>
    <s v="Preston"/>
    <x v="10"/>
    <x v="1"/>
    <x v="10"/>
    <x v="0"/>
  </r>
  <r>
    <x v="283"/>
    <n v="1050000"/>
    <x v="0"/>
    <s v="Cunninghams"/>
    <s v="Auction"/>
    <n v="3070"/>
    <n v="3"/>
    <n v="1"/>
    <n v="0"/>
    <n v="158"/>
    <n v="1910"/>
    <s v="6 Clarke St"/>
    <s v="Northcote"/>
    <x v="10"/>
    <x v="1"/>
    <x v="10"/>
    <x v="0"/>
  </r>
  <r>
    <x v="283"/>
    <n v="650000"/>
    <x v="0"/>
    <s v="Flanders &amp; Fish"/>
    <s v="Auction"/>
    <n v="3020"/>
    <n v="3"/>
    <n v="1"/>
    <n v="0"/>
    <n v="598"/>
    <n v="1950"/>
    <s v="8 Hassett St"/>
    <s v="Sunshine North"/>
    <x v="0"/>
    <x v="0"/>
    <x v="10"/>
    <x v="0"/>
  </r>
  <r>
    <x v="283"/>
    <n v="320000"/>
    <x v="1"/>
    <s v="Flanders &amp; Fish"/>
    <s v="Auction"/>
    <n v="3123"/>
    <n v="1"/>
    <n v="1"/>
    <n v="1"/>
    <n v="0"/>
    <n v="1965"/>
    <s v="2/282 Riversdale Rd"/>
    <s v="Hawthorn East"/>
    <x v="14"/>
    <x v="2"/>
    <x v="10"/>
    <x v="0"/>
  </r>
  <r>
    <x v="283"/>
    <n v="800000"/>
    <x v="2"/>
    <s v="SJ"/>
    <s v="Sale"/>
    <n v="3101"/>
    <n v="3"/>
    <n v="2"/>
    <n v="2"/>
    <n v="848"/>
    <n v="1970"/>
    <s v="1/204 Brougham St"/>
    <s v="Kew"/>
    <x v="14"/>
    <x v="2"/>
    <x v="10"/>
    <x v="0"/>
  </r>
  <r>
    <x v="283"/>
    <n v="2800000"/>
    <x v="0"/>
    <s v="Jones and Jones"/>
    <s v="Sale"/>
    <n v="3123"/>
    <n v="4"/>
    <n v="1"/>
    <n v="2"/>
    <n v="764"/>
    <n v="1940"/>
    <s v="16 Leura Gr"/>
    <s v="Hawthorn East"/>
    <x v="14"/>
    <x v="2"/>
    <x v="10"/>
    <x v="0"/>
  </r>
  <r>
    <x v="283"/>
    <n v="2900000"/>
    <x v="0"/>
    <s v="Jones and Jones"/>
    <s v="Auction"/>
    <n v="3187"/>
    <n v="5"/>
    <n v="4"/>
    <n v="2"/>
    <n v="640"/>
    <n v="1950"/>
    <s v="4 Chapman St"/>
    <s v="Brighton East"/>
    <x v="15"/>
    <x v="2"/>
    <x v="10"/>
    <x v="0"/>
  </r>
  <r>
    <x v="283"/>
    <n v="1110000"/>
    <x v="0"/>
    <s v="Cunninghams"/>
    <s v="Sale"/>
    <n v="3084"/>
    <n v="3"/>
    <n v="1"/>
    <n v="2"/>
    <n v="600"/>
    <n v="1950"/>
    <s v="13 Hodgson St"/>
    <s v="Heidelberg"/>
    <x v="17"/>
    <x v="3"/>
    <x v="10"/>
    <x v="0"/>
  </r>
  <r>
    <x v="284"/>
    <n v="662500"/>
    <x v="1"/>
    <s v="Jones and Jones"/>
    <s v="Sale"/>
    <n v="3121"/>
    <n v="2"/>
    <n v="1"/>
    <n v="1"/>
    <n v="0"/>
    <n v="2015"/>
    <s v="607/140 Swan St"/>
    <s v="Cremorne"/>
    <x v="1"/>
    <x v="1"/>
    <x v="10"/>
    <x v="0"/>
  </r>
  <r>
    <x v="284"/>
    <n v="1100000"/>
    <x v="0"/>
    <s v="Jones and Jones"/>
    <s v="Sale"/>
    <n v="3121"/>
    <n v="3"/>
    <n v="1"/>
    <n v="0"/>
    <n v="162"/>
    <n v="1915"/>
    <s v="149 Mary St"/>
    <s v="Richmond"/>
    <x v="1"/>
    <x v="1"/>
    <x v="10"/>
    <x v="0"/>
  </r>
  <r>
    <x v="284"/>
    <n v="1300000"/>
    <x v="0"/>
    <s v="Metro Ladder"/>
    <s v="Sale"/>
    <n v="3068"/>
    <n v="3"/>
    <n v="1"/>
    <n v="0"/>
    <n v="309"/>
    <m/>
    <s v="14 King St"/>
    <s v="Fitzroy North"/>
    <x v="1"/>
    <x v="1"/>
    <x v="10"/>
    <x v="0"/>
  </r>
  <r>
    <x v="284"/>
    <n v="1715000"/>
    <x v="0"/>
    <s v="Cunninghams"/>
    <s v="Auction"/>
    <n v="3128"/>
    <n v="3"/>
    <n v="2"/>
    <n v="2"/>
    <n v="458"/>
    <n v="1950"/>
    <s v="3 Alexander St"/>
    <s v="Box Hill"/>
    <x v="2"/>
    <x v="3"/>
    <x v="10"/>
    <x v="0"/>
  </r>
  <r>
    <x v="284"/>
    <n v="2325000"/>
    <x v="0"/>
    <s v="Zimmerman"/>
    <s v="Sale"/>
    <n v="3141"/>
    <n v="2"/>
    <n v="2"/>
    <n v="2"/>
    <n v="355"/>
    <m/>
    <s v="29 MacFarlan St"/>
    <s v="South Yarra"/>
    <x v="12"/>
    <x v="2"/>
    <x v="10"/>
    <x v="0"/>
  </r>
  <r>
    <x v="284"/>
    <n v="502500"/>
    <x v="1"/>
    <s v="Jones and Jones"/>
    <s v="Sale"/>
    <n v="3183"/>
    <n v="2"/>
    <n v="1"/>
    <n v="1"/>
    <n v="0"/>
    <n v="1960"/>
    <s v="4/9 Gourlay St"/>
    <s v="Balaclava"/>
    <x v="5"/>
    <x v="2"/>
    <x v="10"/>
    <x v="0"/>
  </r>
  <r>
    <x v="284"/>
    <n v="600000"/>
    <x v="0"/>
    <s v="Property Barons"/>
    <s v="Sale"/>
    <n v="3046"/>
    <n v="3"/>
    <n v="1"/>
    <n v="2"/>
    <n v="702"/>
    <m/>
    <s v="4 Lyons St"/>
    <s v="Glenroy"/>
    <x v="3"/>
    <x v="1"/>
    <x v="10"/>
    <x v="0"/>
  </r>
  <r>
    <x v="284"/>
    <n v="620000"/>
    <x v="2"/>
    <s v="Cunninghams"/>
    <s v="Sale"/>
    <n v="3056"/>
    <n v="2"/>
    <n v="2"/>
    <n v="1"/>
    <n v="72"/>
    <m/>
    <s v="7/117 Albion St"/>
    <s v="Brunswick"/>
    <x v="3"/>
    <x v="1"/>
    <x v="10"/>
    <x v="0"/>
  </r>
  <r>
    <x v="284"/>
    <n v="515000"/>
    <x v="1"/>
    <s v="Property Barons"/>
    <s v="Sale"/>
    <n v="3042"/>
    <n v="2"/>
    <n v="1"/>
    <n v="1"/>
    <n v="141"/>
    <n v="2013"/>
    <s v="3/19 Hart St"/>
    <s v="Airport West"/>
    <x v="8"/>
    <x v="0"/>
    <x v="10"/>
    <x v="0"/>
  </r>
  <r>
    <x v="284"/>
    <n v="700000"/>
    <x v="2"/>
    <s v="Metro Ladder"/>
    <s v="Auction"/>
    <n v="3042"/>
    <n v="3"/>
    <n v="2"/>
    <n v="2"/>
    <n v="165"/>
    <n v="2009"/>
    <s v="2/40 Earl St"/>
    <s v="Airport West"/>
    <x v="8"/>
    <x v="0"/>
    <x v="10"/>
    <x v="0"/>
  </r>
  <r>
    <x v="284"/>
    <n v="1000000"/>
    <x v="0"/>
    <s v="Cunninghams"/>
    <s v="Auction"/>
    <n v="3031"/>
    <n v="3"/>
    <n v="2"/>
    <n v="2"/>
    <n v="211"/>
    <n v="1997"/>
    <s v="51 Gatehouse Dr"/>
    <s v="Kensington"/>
    <x v="13"/>
    <x v="1"/>
    <x v="10"/>
    <x v="0"/>
  </r>
  <r>
    <x v="284"/>
    <n v="785000"/>
    <x v="0"/>
    <s v="Zimmerman"/>
    <s v="Sale"/>
    <n v="3015"/>
    <n v="3"/>
    <n v="1"/>
    <n v="1"/>
    <n v="185"/>
    <m/>
    <s v="99 Anderson St"/>
    <s v="Newport"/>
    <x v="11"/>
    <x v="0"/>
    <x v="10"/>
    <x v="0"/>
  </r>
  <r>
    <x v="284"/>
    <n v="1115000"/>
    <x v="0"/>
    <s v="Jones and Jones"/>
    <s v="Auction"/>
    <n v="3165"/>
    <n v="4"/>
    <n v="2"/>
    <n v="2"/>
    <n v="575"/>
    <n v="1960"/>
    <s v="12 Millard St"/>
    <s v="Bentleigh East"/>
    <x v="9"/>
    <x v="2"/>
    <x v="10"/>
    <x v="0"/>
  </r>
  <r>
    <x v="284"/>
    <n v="644000"/>
    <x v="0"/>
    <s v="Property Barons"/>
    <s v="Sale"/>
    <n v="3073"/>
    <n v="2"/>
    <n v="1"/>
    <n v="2"/>
    <n v="455"/>
    <n v="1940"/>
    <s v="18 Frankston St"/>
    <s v="Reservoir"/>
    <x v="10"/>
    <x v="1"/>
    <x v="10"/>
    <x v="0"/>
  </r>
  <r>
    <x v="284"/>
    <n v="650000"/>
    <x v="0"/>
    <s v="Property Barons"/>
    <s v="Auction"/>
    <n v="3073"/>
    <n v="2"/>
    <n v="1"/>
    <n v="1"/>
    <n v="750"/>
    <m/>
    <s v="24 Epstein St"/>
    <s v="Reservoir"/>
    <x v="10"/>
    <x v="1"/>
    <x v="10"/>
    <x v="0"/>
  </r>
  <r>
    <x v="284"/>
    <n v="871000"/>
    <x v="0"/>
    <s v="Cunninghams"/>
    <s v="Sale"/>
    <n v="3073"/>
    <n v="3"/>
    <n v="1"/>
    <n v="3"/>
    <n v="614"/>
    <m/>
    <s v="26 York St"/>
    <s v="Reservoir"/>
    <x v="10"/>
    <x v="1"/>
    <x v="10"/>
    <x v="0"/>
  </r>
  <r>
    <x v="284"/>
    <n v="965000"/>
    <x v="0"/>
    <s v="Metro Ladder"/>
    <s v="Sale"/>
    <n v="3072"/>
    <n v="3"/>
    <n v="1"/>
    <n v="2"/>
    <n v="581"/>
    <m/>
    <s v="216 Gower St"/>
    <s v="Preston"/>
    <x v="10"/>
    <x v="1"/>
    <x v="10"/>
    <x v="0"/>
  </r>
  <r>
    <x v="284"/>
    <n v="575000"/>
    <x v="0"/>
    <s v="Cunninghams"/>
    <s v="Sale"/>
    <n v="3042"/>
    <n v="3"/>
    <n v="1"/>
    <n v="1"/>
    <n v="338"/>
    <n v="1960"/>
    <s v="18 William St"/>
    <s v="Keilor Park"/>
    <x v="0"/>
    <x v="0"/>
    <x v="10"/>
    <x v="0"/>
  </r>
  <r>
    <x v="284"/>
    <n v="626800"/>
    <x v="0"/>
    <s v="Best Bricks"/>
    <s v="Sale"/>
    <n v="3020"/>
    <n v="4"/>
    <n v="1"/>
    <n v="2"/>
    <n v="581"/>
    <n v="1950"/>
    <s v="25 Lodden St"/>
    <s v="Sunshine North"/>
    <x v="0"/>
    <x v="0"/>
    <x v="10"/>
    <x v="0"/>
  </r>
  <r>
    <x v="284"/>
    <n v="1738000"/>
    <x v="2"/>
    <s v="Jones and Jones"/>
    <s v="Sale"/>
    <n v="3123"/>
    <n v="4"/>
    <n v="3"/>
    <n v="2"/>
    <n v="324"/>
    <n v="2002"/>
    <s v="1/36 Pleasant Rd"/>
    <s v="Hawthorn East"/>
    <x v="14"/>
    <x v="2"/>
    <x v="10"/>
    <x v="0"/>
  </r>
  <r>
    <x v="284"/>
    <n v="2975000"/>
    <x v="0"/>
    <s v="Cunninghams"/>
    <s v="Sale"/>
    <n v="3146"/>
    <n v="4"/>
    <n v="3"/>
    <n v="4"/>
    <n v="0"/>
    <n v="1930"/>
    <s v="26 Gardiner Pde"/>
    <s v="Glen Iris"/>
    <x v="14"/>
    <x v="2"/>
    <x v="10"/>
    <x v="0"/>
  </r>
  <r>
    <x v="284"/>
    <n v="1620000"/>
    <x v="1"/>
    <s v="Jones and Jones"/>
    <s v="Sale"/>
    <n v="3186"/>
    <n v="3"/>
    <n v="2"/>
    <n v="2"/>
    <n v="231"/>
    <m/>
    <s v="6c Lindsay St"/>
    <s v="Brighton"/>
    <x v="15"/>
    <x v="2"/>
    <x v="10"/>
    <x v="0"/>
  </r>
  <r>
    <x v="285"/>
    <n v="362000"/>
    <x v="1"/>
    <s v="Cunninghams"/>
    <s v="Sale"/>
    <n v="3121"/>
    <n v="1"/>
    <n v="1"/>
    <n v="1"/>
    <n v="0"/>
    <m/>
    <s v="601/10 Burnley St"/>
    <s v="Richmond"/>
    <x v="1"/>
    <x v="1"/>
    <x v="10"/>
    <x v="0"/>
  </r>
  <r>
    <x v="285"/>
    <n v="895000"/>
    <x v="0"/>
    <s v="Cunninghams"/>
    <s v="Sale"/>
    <n v="3121"/>
    <n v="2"/>
    <n v="1"/>
    <n v="0"/>
    <n v="138"/>
    <m/>
    <s v="183 Cubitt St"/>
    <s v="Cremorne"/>
    <x v="1"/>
    <x v="1"/>
    <x v="10"/>
    <x v="0"/>
  </r>
  <r>
    <x v="285"/>
    <n v="2350000"/>
    <x v="0"/>
    <s v="Jones and Jones"/>
    <s v="Auction"/>
    <n v="3145"/>
    <n v="5"/>
    <n v="2"/>
    <n v="2"/>
    <n v="567"/>
    <n v="1915"/>
    <s v="35 Warley Rd"/>
    <s v="Malvern East"/>
    <x v="12"/>
    <x v="2"/>
    <x v="10"/>
    <x v="0"/>
  </r>
  <r>
    <x v="285"/>
    <n v="1340000"/>
    <x v="1"/>
    <s v="Jones and Jones"/>
    <s v="Auction"/>
    <n v="3207"/>
    <n v="2"/>
    <n v="2"/>
    <n v="2"/>
    <n v="21700"/>
    <n v="2000"/>
    <s v="36/3 Seisman Pl"/>
    <s v="Port Melbourne"/>
    <x v="5"/>
    <x v="2"/>
    <x v="10"/>
    <x v="0"/>
  </r>
  <r>
    <x v="285"/>
    <n v="288000"/>
    <x v="1"/>
    <s v="Metro Ladder"/>
    <s v="Sale"/>
    <n v="3060"/>
    <n v="1"/>
    <n v="1"/>
    <n v="1"/>
    <n v="69"/>
    <n v="1960"/>
    <s v="2/79 Queens Pde"/>
    <s v="Fawkner"/>
    <x v="3"/>
    <x v="1"/>
    <x v="10"/>
    <x v="0"/>
  </r>
  <r>
    <x v="285"/>
    <n v="1720000"/>
    <x v="0"/>
    <s v="Cunninghams"/>
    <s v="Auction"/>
    <n v="3040"/>
    <n v="1"/>
    <n v="2"/>
    <n v="1"/>
    <n v="676"/>
    <n v="1965"/>
    <s v="5 Aroona Ct"/>
    <s v="Aberfeldie"/>
    <x v="8"/>
    <x v="0"/>
    <x v="10"/>
    <x v="0"/>
  </r>
  <r>
    <x v="285"/>
    <n v="470000"/>
    <x v="1"/>
    <s v="Property Barons"/>
    <s v="Auction"/>
    <n v="3051"/>
    <n v="2"/>
    <n v="1"/>
    <n v="1"/>
    <n v="0"/>
    <m/>
    <s v="2/43 Haines St"/>
    <s v="North Melbourne"/>
    <x v="13"/>
    <x v="1"/>
    <x v="10"/>
    <x v="0"/>
  </r>
  <r>
    <x v="285"/>
    <n v="918000"/>
    <x v="2"/>
    <s v="Cunninghams"/>
    <s v="Auction"/>
    <n v="3031"/>
    <n v="3"/>
    <n v="2"/>
    <n v="1"/>
    <n v="788"/>
    <n v="1998"/>
    <s v="59 The Crescent"/>
    <s v="Kensington"/>
    <x v="13"/>
    <x v="1"/>
    <x v="10"/>
    <x v="0"/>
  </r>
  <r>
    <x v="285"/>
    <n v="370000"/>
    <x v="1"/>
    <s v="Jones and Jones"/>
    <s v="Auction"/>
    <n v="3165"/>
    <n v="1"/>
    <n v="1"/>
    <n v="1"/>
    <n v="0"/>
    <n v="1970"/>
    <s v="4/19 Gray St"/>
    <s v="Bentleigh East"/>
    <x v="9"/>
    <x v="2"/>
    <x v="10"/>
    <x v="0"/>
  </r>
  <r>
    <x v="285"/>
    <n v="599000"/>
    <x v="1"/>
    <s v="Flanders &amp; Fish"/>
    <s v="Sale"/>
    <n v="3162"/>
    <n v="3"/>
    <n v="1"/>
    <n v="1"/>
    <n v="88"/>
    <m/>
    <s v="4/21 Gardenvale Rd"/>
    <s v="Caulfield South"/>
    <x v="9"/>
    <x v="2"/>
    <x v="10"/>
    <x v="0"/>
  </r>
  <r>
    <x v="285"/>
    <n v="625000"/>
    <x v="1"/>
    <s v="Jones and Jones"/>
    <s v="Sale"/>
    <n v="3163"/>
    <n v="2"/>
    <n v="1"/>
    <n v="1"/>
    <n v="78"/>
    <m/>
    <s v="4/62 Moonya Rd"/>
    <s v="Carnegie"/>
    <x v="9"/>
    <x v="2"/>
    <x v="10"/>
    <x v="0"/>
  </r>
  <r>
    <x v="285"/>
    <n v="907000"/>
    <x v="0"/>
    <s v="Cunninghams"/>
    <s v="Sale"/>
    <n v="3163"/>
    <n v="2"/>
    <n v="1"/>
    <n v="2"/>
    <n v="316"/>
    <m/>
    <s v="2 Poplar Gr"/>
    <s v="Carnegie"/>
    <x v="9"/>
    <x v="2"/>
    <x v="10"/>
    <x v="0"/>
  </r>
  <r>
    <x v="285"/>
    <n v="410000"/>
    <x v="1"/>
    <s v="Cunninghams"/>
    <s v="Sale"/>
    <n v="3073"/>
    <n v="2"/>
    <n v="1"/>
    <n v="1"/>
    <n v="180"/>
    <n v="2004"/>
    <s v="1/40 McComas St"/>
    <s v="Reservoir"/>
    <x v="10"/>
    <x v="1"/>
    <x v="10"/>
    <x v="0"/>
  </r>
  <r>
    <x v="285"/>
    <n v="1110000"/>
    <x v="2"/>
    <s v="Jones and Jones"/>
    <s v="Sale"/>
    <n v="3123"/>
    <n v="3"/>
    <n v="2"/>
    <n v="2"/>
    <n v="94"/>
    <n v="2005"/>
    <s v="10/26 Redfern Rd"/>
    <s v="Hawthorn East"/>
    <x v="14"/>
    <x v="2"/>
    <x v="10"/>
    <x v="0"/>
  </r>
  <r>
    <x v="285"/>
    <n v="1440000"/>
    <x v="0"/>
    <s v="Flanders &amp; Fish"/>
    <s v="Sale"/>
    <n v="3101"/>
    <n v="3"/>
    <n v="1"/>
    <n v="1"/>
    <n v="298"/>
    <n v="1900"/>
    <s v="33 Disraeli St"/>
    <s v="Kew"/>
    <x v="14"/>
    <x v="2"/>
    <x v="10"/>
    <x v="0"/>
  </r>
  <r>
    <x v="285"/>
    <n v="1640000"/>
    <x v="0"/>
    <s v="Cunninghams"/>
    <s v="Auction"/>
    <n v="3126"/>
    <n v="3"/>
    <n v="3"/>
    <n v="2"/>
    <n v="352"/>
    <n v="1997"/>
    <s v="21 Marden St"/>
    <s v="Canterbury"/>
    <x v="14"/>
    <x v="2"/>
    <x v="10"/>
    <x v="0"/>
  </r>
  <r>
    <x v="285"/>
    <n v="1750000"/>
    <x v="0"/>
    <s v="Maxwells"/>
    <s v="Auction"/>
    <n v="3104"/>
    <n v="5"/>
    <n v="2"/>
    <n v="2"/>
    <n v="710"/>
    <n v="1955"/>
    <s v="14 Dumblane St"/>
    <s v="Balwyn North"/>
    <x v="14"/>
    <x v="2"/>
    <x v="10"/>
    <x v="0"/>
  </r>
  <r>
    <x v="285"/>
    <n v="375000"/>
    <x v="1"/>
    <s v="Metro Ladder"/>
    <s v="Sale"/>
    <n v="3186"/>
    <n v="1"/>
    <n v="1"/>
    <n v="1"/>
    <n v="0"/>
    <n v="1965"/>
    <s v="6/138 New St"/>
    <s v="Brighton"/>
    <x v="15"/>
    <x v="2"/>
    <x v="10"/>
    <x v="0"/>
  </r>
  <r>
    <x v="285"/>
    <n v="1405000"/>
    <x v="0"/>
    <s v="Jones and Jones"/>
    <s v="Sale"/>
    <n v="3187"/>
    <n v="3"/>
    <n v="1"/>
    <n v="1"/>
    <n v="490"/>
    <m/>
    <s v="24 Moore St"/>
    <s v="Brighton East"/>
    <x v="15"/>
    <x v="2"/>
    <x v="10"/>
    <x v="0"/>
  </r>
  <r>
    <x v="285"/>
    <n v="2550000"/>
    <x v="0"/>
    <s v="Jones and Jones"/>
    <s v="Sale"/>
    <n v="3187"/>
    <n v="5"/>
    <n v="3"/>
    <n v="2"/>
    <n v="915"/>
    <n v="1960"/>
    <s v="50 Lucas St"/>
    <s v="Brighton East"/>
    <x v="15"/>
    <x v="2"/>
    <x v="10"/>
    <x v="0"/>
  </r>
  <r>
    <x v="286"/>
    <n v="345000"/>
    <x v="1"/>
    <s v="Cunninghams"/>
    <s v="Sale"/>
    <n v="3121"/>
    <n v="1"/>
    <n v="1"/>
    <n v="0"/>
    <n v="0"/>
    <n v="1970"/>
    <s v="12/104 Rowena Pde"/>
    <s v="Richmond"/>
    <x v="1"/>
    <x v="1"/>
    <x v="10"/>
    <x v="0"/>
  </r>
  <r>
    <x v="286"/>
    <n v="370000"/>
    <x v="1"/>
    <s v="Cunninghams"/>
    <s v="Sale"/>
    <n v="3121"/>
    <n v="1"/>
    <n v="1"/>
    <n v="1"/>
    <n v="502"/>
    <n v="1950"/>
    <s v="3/11 Brougham St"/>
    <s v="Richmond"/>
    <x v="1"/>
    <x v="1"/>
    <x v="10"/>
    <x v="0"/>
  </r>
  <r>
    <x v="286"/>
    <n v="1145000"/>
    <x v="0"/>
    <s v="Metro Ladder"/>
    <s v="Sale"/>
    <n v="3121"/>
    <n v="2"/>
    <n v="1"/>
    <n v="1"/>
    <n v="197"/>
    <n v="1960"/>
    <s v="51 Hunter St"/>
    <s v="Richmond"/>
    <x v="1"/>
    <x v="1"/>
    <x v="10"/>
    <x v="0"/>
  </r>
  <r>
    <x v="286"/>
    <n v="1310000"/>
    <x v="2"/>
    <s v="Flanders &amp; Fish"/>
    <s v="Sale"/>
    <n v="3127"/>
    <n v="3"/>
    <n v="2"/>
    <n v="2"/>
    <n v="330"/>
    <n v="2001"/>
    <s v="7/27 High St"/>
    <s v="Mont Albert"/>
    <x v="2"/>
    <x v="3"/>
    <x v="10"/>
    <x v="0"/>
  </r>
  <r>
    <x v="286"/>
    <n v="1400000"/>
    <x v="0"/>
    <s v="Metro Ladder"/>
    <s v="Auction"/>
    <n v="3145"/>
    <n v="4"/>
    <n v="2"/>
    <n v="2"/>
    <n v="260"/>
    <m/>
    <s v="1872a Malvern Rd"/>
    <s v="Malvern East"/>
    <x v="12"/>
    <x v="2"/>
    <x v="10"/>
    <x v="0"/>
  </r>
  <r>
    <x v="286"/>
    <n v="451000"/>
    <x v="1"/>
    <s v="Jones and Jones"/>
    <s v="Sale"/>
    <n v="3184"/>
    <n v="1"/>
    <n v="1"/>
    <n v="1"/>
    <n v="0"/>
    <n v="1970"/>
    <s v="4/25 Kingsley St"/>
    <s v="Elwood"/>
    <x v="5"/>
    <x v="2"/>
    <x v="10"/>
    <x v="0"/>
  </r>
  <r>
    <x v="286"/>
    <n v="675000"/>
    <x v="1"/>
    <s v="Metro Ladder"/>
    <s v="Sale"/>
    <n v="3039"/>
    <n v="2"/>
    <n v="1"/>
    <n v="1"/>
    <n v="206"/>
    <m/>
    <s v="1/10 Scotia St"/>
    <s v="Moonee Ponds"/>
    <x v="8"/>
    <x v="0"/>
    <x v="10"/>
    <x v="0"/>
  </r>
  <r>
    <x v="286"/>
    <n v="981000"/>
    <x v="0"/>
    <s v="Jones and Jones"/>
    <s v="Sale"/>
    <n v="3167"/>
    <n v="3"/>
    <n v="1"/>
    <n v="2"/>
    <n v="646"/>
    <m/>
    <s v="14 Bossington St"/>
    <s v="Oakleigh South"/>
    <x v="6"/>
    <x v="4"/>
    <x v="10"/>
    <x v="0"/>
  </r>
  <r>
    <x v="286"/>
    <n v="995000"/>
    <x v="0"/>
    <s v="Cunninghams"/>
    <s v="Sale"/>
    <n v="3167"/>
    <n v="3"/>
    <n v="1"/>
    <n v="1"/>
    <n v="530"/>
    <m/>
    <s v="21 Hardy Ct"/>
    <s v="Oakleigh South"/>
    <x v="6"/>
    <x v="4"/>
    <x v="10"/>
    <x v="0"/>
  </r>
  <r>
    <x v="286"/>
    <n v="447000"/>
    <x v="1"/>
    <s v="Cunninghams"/>
    <s v="Sale"/>
    <n v="3204"/>
    <n v="1"/>
    <n v="1"/>
    <n v="1"/>
    <n v="0"/>
    <m/>
    <s v="7/21 Lillimur Rd"/>
    <s v="Ormond"/>
    <x v="9"/>
    <x v="2"/>
    <x v="10"/>
    <x v="0"/>
  </r>
  <r>
    <x v="286"/>
    <n v="1620000"/>
    <x v="0"/>
    <s v="Jones and Jones"/>
    <s v="Sale"/>
    <n v="3163"/>
    <n v="3"/>
    <n v="1"/>
    <n v="1"/>
    <n v="808"/>
    <m/>
    <s v="3 Oakleigh Rd"/>
    <s v="Carnegie"/>
    <x v="9"/>
    <x v="2"/>
    <x v="10"/>
    <x v="0"/>
  </r>
  <r>
    <x v="286"/>
    <n v="1750000"/>
    <x v="0"/>
    <s v="Jones and Jones"/>
    <s v="Auction"/>
    <n v="3185"/>
    <n v="3"/>
    <n v="2"/>
    <n v="2"/>
    <n v="517"/>
    <n v="1900"/>
    <s v="87 Orrong Rd"/>
    <s v="Elsternwick"/>
    <x v="9"/>
    <x v="2"/>
    <x v="10"/>
    <x v="0"/>
  </r>
  <r>
    <x v="286"/>
    <n v="430000"/>
    <x v="1"/>
    <s v="Cunninghams"/>
    <s v="Sale"/>
    <n v="3122"/>
    <n v="2"/>
    <n v="1"/>
    <n v="1"/>
    <n v="1997"/>
    <m/>
    <s v="10/28 Wattle Rd"/>
    <s v="Hawthorn"/>
    <x v="14"/>
    <x v="2"/>
    <x v="10"/>
    <x v="0"/>
  </r>
  <r>
    <x v="286"/>
    <n v="495000"/>
    <x v="1"/>
    <s v="Flanders &amp; Fish"/>
    <s v="Sale"/>
    <n v="3122"/>
    <n v="2"/>
    <n v="1"/>
    <n v="1"/>
    <n v="0"/>
    <n v="2014"/>
    <s v="303/25 Lynch St"/>
    <s v="Hawthorn"/>
    <x v="14"/>
    <x v="2"/>
    <x v="10"/>
    <x v="0"/>
  </r>
  <r>
    <x v="286"/>
    <n v="700000"/>
    <x v="1"/>
    <s v="Zimmerman"/>
    <s v="Auction"/>
    <n v="3186"/>
    <n v="2"/>
    <n v="1"/>
    <n v="1"/>
    <n v="0"/>
    <n v="1952"/>
    <s v="1/17 Tennyson St"/>
    <s v="Brighton"/>
    <x v="15"/>
    <x v="2"/>
    <x v="10"/>
    <x v="0"/>
  </r>
  <r>
    <x v="287"/>
    <n v="1286000"/>
    <x v="0"/>
    <s v="Metro Ladder"/>
    <s v="Sale"/>
    <n v="3068"/>
    <n v="3"/>
    <n v="1"/>
    <n v="0"/>
    <n v="275"/>
    <n v="1915"/>
    <s v="201A Clauscen St"/>
    <s v="Fitzroy North"/>
    <x v="1"/>
    <x v="1"/>
    <x v="10"/>
    <x v="0"/>
  </r>
  <r>
    <x v="287"/>
    <n v="4011000"/>
    <x v="0"/>
    <s v="Cunninghams"/>
    <s v="Sale"/>
    <n v="3065"/>
    <n v="4"/>
    <n v="3"/>
    <n v="2"/>
    <n v="286"/>
    <n v="1890"/>
    <s v="17 Bell St"/>
    <s v="Fitzroy"/>
    <x v="1"/>
    <x v="1"/>
    <x v="10"/>
    <x v="0"/>
  </r>
  <r>
    <x v="287"/>
    <n v="380000"/>
    <x v="2"/>
    <s v="Cunninghams"/>
    <s v="Auction"/>
    <n v="3055"/>
    <n v="2"/>
    <n v="1"/>
    <n v="1"/>
    <n v="0"/>
    <n v="1970"/>
    <s v="11/7 Egginton St"/>
    <s v="Brunswick West"/>
    <x v="3"/>
    <x v="1"/>
    <x v="10"/>
    <x v="0"/>
  </r>
  <r>
    <x v="287"/>
    <n v="530000"/>
    <x v="2"/>
    <s v="Metro Ladder"/>
    <s v="Auction"/>
    <n v="3044"/>
    <n v="2"/>
    <n v="1"/>
    <n v="1"/>
    <n v="156"/>
    <n v="2004"/>
    <s v="1c Hazel Gr"/>
    <s v="Pascoe Vale"/>
    <x v="3"/>
    <x v="1"/>
    <x v="10"/>
    <x v="0"/>
  </r>
  <r>
    <x v="287"/>
    <n v="766000"/>
    <x v="0"/>
    <s v="Jones and Jones"/>
    <s v="Sale"/>
    <n v="3058"/>
    <n v="3"/>
    <n v="1"/>
    <n v="0"/>
    <n v="378"/>
    <n v="1930"/>
    <s v="107 Moreland Rd"/>
    <s v="Coburg"/>
    <x v="3"/>
    <x v="1"/>
    <x v="10"/>
    <x v="0"/>
  </r>
  <r>
    <x v="287"/>
    <n v="900000"/>
    <x v="0"/>
    <s v="Metro Ladder"/>
    <s v="Sale"/>
    <n v="3044"/>
    <n v="3"/>
    <n v="1"/>
    <n v="1"/>
    <n v="570"/>
    <n v="1950"/>
    <s v="54 Railway Pde"/>
    <s v="Pascoe Vale"/>
    <x v="3"/>
    <x v="1"/>
    <x v="10"/>
    <x v="0"/>
  </r>
  <r>
    <x v="287"/>
    <n v="1130000"/>
    <x v="0"/>
    <s v="Metro Ladder"/>
    <s v="Auction"/>
    <n v="3058"/>
    <n v="3"/>
    <n v="1"/>
    <n v="2"/>
    <n v="735"/>
    <n v="1920"/>
    <s v="41 Service St"/>
    <s v="Coburg"/>
    <x v="3"/>
    <x v="1"/>
    <x v="10"/>
    <x v="0"/>
  </r>
  <r>
    <x v="287"/>
    <n v="1350000"/>
    <x v="0"/>
    <s v="Jones and Jones"/>
    <s v="Auction"/>
    <n v="3055"/>
    <n v="5"/>
    <n v="2"/>
    <n v="2"/>
    <n v="510"/>
    <n v="1997"/>
    <s v="497 Albion St"/>
    <s v="Brunswick West"/>
    <x v="3"/>
    <x v="1"/>
    <x v="10"/>
    <x v="0"/>
  </r>
  <r>
    <x v="287"/>
    <n v="450000"/>
    <x v="1"/>
    <s v="Cunninghams"/>
    <s v="Auction"/>
    <n v="3032"/>
    <n v="2"/>
    <n v="1"/>
    <n v="1"/>
    <n v="0"/>
    <n v="2010"/>
    <s v="24/54 Epsom Rd"/>
    <s v="Ascot Vale"/>
    <x v="8"/>
    <x v="0"/>
    <x v="10"/>
    <x v="0"/>
  </r>
  <r>
    <x v="287"/>
    <n v="574000"/>
    <x v="1"/>
    <s v="Jones and Jones"/>
    <s v="Sale"/>
    <n v="3039"/>
    <n v="2"/>
    <n v="2"/>
    <n v="1"/>
    <n v="159"/>
    <m/>
    <s v="1/21 Holmes Rd"/>
    <s v="Moonee Ponds"/>
    <x v="8"/>
    <x v="0"/>
    <x v="10"/>
    <x v="0"/>
  </r>
  <r>
    <x v="287"/>
    <n v="800000"/>
    <x v="1"/>
    <s v="Cunninghams"/>
    <s v="Sale"/>
    <n v="3042"/>
    <n v="3"/>
    <n v="2"/>
    <n v="1"/>
    <n v="0"/>
    <m/>
    <s v="2/17 Vaynor St"/>
    <s v="Niddrie"/>
    <x v="8"/>
    <x v="0"/>
    <x v="10"/>
    <x v="0"/>
  </r>
  <r>
    <x v="287"/>
    <n v="1000000"/>
    <x v="0"/>
    <s v="Melbourne Homes"/>
    <s v="Auction"/>
    <n v="3148"/>
    <n v="3"/>
    <n v="1"/>
    <n v="2"/>
    <n v="630"/>
    <n v="1960"/>
    <s v="23 Jacana St"/>
    <s v="Chadstone"/>
    <x v="6"/>
    <x v="2"/>
    <x v="10"/>
    <x v="0"/>
  </r>
  <r>
    <x v="287"/>
    <n v="2695000"/>
    <x v="0"/>
    <s v="Cunninghams"/>
    <s v="Auction"/>
    <n v="3141"/>
    <n v="3"/>
    <n v="2"/>
    <n v="1"/>
    <n v="215"/>
    <n v="1910"/>
    <s v="76 Leopold St"/>
    <s v="South Yarra"/>
    <x v="13"/>
    <x v="2"/>
    <x v="10"/>
    <x v="0"/>
  </r>
  <r>
    <x v="287"/>
    <n v="1211000"/>
    <x v="0"/>
    <s v="Maxwells"/>
    <s v="Sale"/>
    <n v="3107"/>
    <n v="3"/>
    <n v="2"/>
    <n v="2"/>
    <n v="875"/>
    <n v="1970"/>
    <s v="3 Buller Tce"/>
    <s v="Templestowe Lower"/>
    <x v="16"/>
    <x v="3"/>
    <x v="10"/>
    <x v="0"/>
  </r>
  <r>
    <x v="287"/>
    <n v="1461800"/>
    <x v="0"/>
    <s v="Jones and Jones"/>
    <s v="Auction"/>
    <n v="3108"/>
    <n v="5"/>
    <n v="2"/>
    <n v="2"/>
    <n v="660"/>
    <m/>
    <s v="47 Roseland Gr"/>
    <s v="Doncaster"/>
    <x v="16"/>
    <x v="3"/>
    <x v="10"/>
    <x v="0"/>
  </r>
  <r>
    <x v="287"/>
    <n v="1505000"/>
    <x v="0"/>
    <s v="Jones and Jones"/>
    <s v="Sale"/>
    <n v="3105"/>
    <n v="4"/>
    <n v="3"/>
    <n v="2"/>
    <n v="410"/>
    <n v="2012"/>
    <s v="28 Rocklea Rd"/>
    <s v="Bulleen"/>
    <x v="16"/>
    <x v="3"/>
    <x v="10"/>
    <x v="0"/>
  </r>
  <r>
    <x v="287"/>
    <n v="1390000"/>
    <x v="0"/>
    <s v="Jones and Jones"/>
    <s v="Sale"/>
    <n v="3204"/>
    <n v="3"/>
    <n v="1"/>
    <n v="2"/>
    <n v="723"/>
    <n v="1925"/>
    <s v="38 Leckie St"/>
    <s v="Bentleigh"/>
    <x v="9"/>
    <x v="2"/>
    <x v="10"/>
    <x v="0"/>
  </r>
  <r>
    <x v="287"/>
    <n v="1815000"/>
    <x v="0"/>
    <s v="Jones and Jones"/>
    <s v="Sale"/>
    <n v="3204"/>
    <n v="4"/>
    <n v="2"/>
    <n v="4"/>
    <n v="902"/>
    <n v="1950"/>
    <s v="112 Tucker Rd"/>
    <s v="Bentleigh"/>
    <x v="9"/>
    <x v="2"/>
    <x v="10"/>
    <x v="0"/>
  </r>
  <r>
    <x v="287"/>
    <n v="1900000"/>
    <x v="0"/>
    <s v="Jones and Jones"/>
    <s v="Auction"/>
    <n v="3163"/>
    <n v="5"/>
    <n v="3"/>
    <n v="1"/>
    <n v="564"/>
    <n v="1930"/>
    <s v="27 Morgan St"/>
    <s v="Carnegie"/>
    <x v="9"/>
    <x v="2"/>
    <x v="10"/>
    <x v="0"/>
  </r>
  <r>
    <x v="287"/>
    <n v="365000"/>
    <x v="1"/>
    <s v="Best Bricks"/>
    <s v="Sale"/>
    <n v="3071"/>
    <n v="1"/>
    <n v="1"/>
    <n v="1"/>
    <n v="0"/>
    <n v="1970"/>
    <s v="2/54 Pender St"/>
    <s v="Thornbury"/>
    <x v="10"/>
    <x v="1"/>
    <x v="10"/>
    <x v="0"/>
  </r>
  <r>
    <x v="287"/>
    <n v="811000"/>
    <x v="0"/>
    <s v="Best Bricks"/>
    <s v="Sale"/>
    <n v="3073"/>
    <n v="4"/>
    <n v="2"/>
    <n v="3"/>
    <n v="525"/>
    <m/>
    <s v="117 Darebin Bvd"/>
    <s v="Reservoir"/>
    <x v="10"/>
    <x v="1"/>
    <x v="10"/>
    <x v="0"/>
  </r>
  <r>
    <x v="287"/>
    <n v="1000000"/>
    <x v="0"/>
    <s v="Property Barons"/>
    <s v="Auction"/>
    <n v="3072"/>
    <n v="4"/>
    <n v="1"/>
    <n v="2"/>
    <n v="568"/>
    <m/>
    <s v="7 Tynan St"/>
    <s v="Preston"/>
    <x v="10"/>
    <x v="1"/>
    <x v="10"/>
    <x v="0"/>
  </r>
  <r>
    <x v="287"/>
    <n v="735000"/>
    <x v="0"/>
    <s v="Flanders &amp; Fish"/>
    <s v="Sale"/>
    <n v="3020"/>
    <n v="3"/>
    <n v="1"/>
    <n v="1"/>
    <n v="490"/>
    <m/>
    <s v="13 Union St"/>
    <s v="Sunshine"/>
    <x v="0"/>
    <x v="0"/>
    <x v="10"/>
    <x v="0"/>
  </r>
  <r>
    <x v="287"/>
    <n v="1560000"/>
    <x v="0"/>
    <s v="Zimmerman"/>
    <s v="Sale"/>
    <n v="3104"/>
    <n v="5"/>
    <n v="2"/>
    <n v="3"/>
    <n v="845"/>
    <n v="1980"/>
    <s v="123 Winfield Rd"/>
    <s v="Balwyn North"/>
    <x v="14"/>
    <x v="2"/>
    <x v="10"/>
    <x v="0"/>
  </r>
  <r>
    <x v="287"/>
    <n v="756000"/>
    <x v="1"/>
    <s v="Jones and Jones"/>
    <s v="Sale"/>
    <n v="3186"/>
    <n v="2"/>
    <n v="1"/>
    <n v="1"/>
    <n v="0"/>
    <n v="1920"/>
    <s v="8/35 Normanby St"/>
    <s v="Brighton"/>
    <x v="15"/>
    <x v="2"/>
    <x v="10"/>
    <x v="0"/>
  </r>
  <r>
    <x v="287"/>
    <n v="801000"/>
    <x v="1"/>
    <s v="Jones and Jones"/>
    <s v="Sale"/>
    <n v="3188"/>
    <n v="2"/>
    <n v="1"/>
    <n v="1"/>
    <n v="217"/>
    <n v="1994"/>
    <s v="2/2 Flowerdale Rd"/>
    <s v="Hampton East"/>
    <x v="15"/>
    <x v="2"/>
    <x v="10"/>
    <x v="0"/>
  </r>
  <r>
    <x v="287"/>
    <n v="743000"/>
    <x v="0"/>
    <s v="Property Barons"/>
    <s v="Sale"/>
    <n v="3081"/>
    <n v="3"/>
    <n v="1"/>
    <n v="0"/>
    <n v="673"/>
    <n v="1950"/>
    <s v="4 Milton Ct"/>
    <s v="Heidelberg Heights"/>
    <x v="17"/>
    <x v="3"/>
    <x v="10"/>
    <x v="0"/>
  </r>
  <r>
    <x v="287"/>
    <n v="953000"/>
    <x v="0"/>
    <s v="Flanders &amp; Fish"/>
    <s v="Sale"/>
    <n v="3085"/>
    <n v="4"/>
    <n v="2"/>
    <n v="2"/>
    <n v="551"/>
    <n v="1997"/>
    <s v="36 Longacres Rd"/>
    <s v="Yallambie"/>
    <x v="17"/>
    <x v="1"/>
    <x v="10"/>
    <x v="0"/>
  </r>
  <r>
    <x v="288"/>
    <n v="680000"/>
    <x v="0"/>
    <s v="Cunninghams"/>
    <s v="Sale"/>
    <n v="3058"/>
    <n v="3"/>
    <n v="1"/>
    <n v="0"/>
    <n v="702"/>
    <n v="1950"/>
    <s v="37 Elizabeth St"/>
    <s v="Coburg"/>
    <x v="3"/>
    <x v="1"/>
    <x v="10"/>
    <x v="0"/>
  </r>
  <r>
    <x v="288"/>
    <n v="725000"/>
    <x v="0"/>
    <s v="Flanders &amp; Fish"/>
    <s v="Auction"/>
    <n v="3034"/>
    <n v="3"/>
    <n v="1"/>
    <n v="4"/>
    <n v="606"/>
    <m/>
    <s v="15 River Dr"/>
    <s v="Avondale Heights"/>
    <x v="8"/>
    <x v="0"/>
    <x v="10"/>
    <x v="0"/>
  </r>
  <r>
    <x v="288"/>
    <n v="840000"/>
    <x v="2"/>
    <s v="Property Barons"/>
    <s v="Sale"/>
    <n v="3042"/>
    <n v="3"/>
    <n v="2"/>
    <n v="2"/>
    <n v="374"/>
    <n v="1990"/>
    <s v="2 Michael Ct"/>
    <s v="Niddrie"/>
    <x v="8"/>
    <x v="0"/>
    <x v="10"/>
    <x v="0"/>
  </r>
  <r>
    <x v="288"/>
    <n v="1811000"/>
    <x v="0"/>
    <s v="Cunninghams"/>
    <s v="Sale"/>
    <n v="3040"/>
    <n v="5"/>
    <n v="3"/>
    <n v="2"/>
    <n v="657"/>
    <n v="1930"/>
    <s v="18 Washington St"/>
    <s v="Essendon"/>
    <x v="8"/>
    <x v="0"/>
    <x v="10"/>
    <x v="0"/>
  </r>
  <r>
    <x v="288"/>
    <n v="358000"/>
    <x v="1"/>
    <s v="Jones and Jones"/>
    <s v="Auction"/>
    <n v="3051"/>
    <n v="1"/>
    <n v="1"/>
    <n v="1"/>
    <n v="649"/>
    <n v="1970"/>
    <s v="11/368 Dryburgh St"/>
    <s v="North Melbourne"/>
    <x v="13"/>
    <x v="1"/>
    <x v="10"/>
    <x v="0"/>
  </r>
  <r>
    <x v="288"/>
    <n v="2375000"/>
    <x v="0"/>
    <s v="Sanders"/>
    <s v="Sale"/>
    <n v="3052"/>
    <n v="4"/>
    <n v="2"/>
    <n v="2"/>
    <n v="182"/>
    <m/>
    <s v="84 Story St"/>
    <s v="Parkville"/>
    <x v="13"/>
    <x v="1"/>
    <x v="10"/>
    <x v="0"/>
  </r>
  <r>
    <x v="288"/>
    <n v="850000"/>
    <x v="0"/>
    <s v="Metro Ladder"/>
    <s v="Auction"/>
    <n v="3019"/>
    <n v="4"/>
    <n v="2"/>
    <n v="2"/>
    <n v="606"/>
    <n v="2002"/>
    <s v="2 Riley Ct"/>
    <s v="Braybrook"/>
    <x v="4"/>
    <x v="0"/>
    <x v="10"/>
    <x v="0"/>
  </r>
  <r>
    <x v="288"/>
    <n v="855000"/>
    <x v="0"/>
    <s v="Cunninghams"/>
    <s v="Auction"/>
    <n v="3204"/>
    <n v="2"/>
    <n v="1"/>
    <n v="1"/>
    <n v="296"/>
    <n v="1940"/>
    <s v="1/30 Daley St"/>
    <s v="Bentleigh"/>
    <x v="9"/>
    <x v="2"/>
    <x v="10"/>
    <x v="0"/>
  </r>
  <r>
    <x v="288"/>
    <n v="350000"/>
    <x v="1"/>
    <s v="Melbourne Homes"/>
    <s v="Auction"/>
    <n v="3073"/>
    <n v="1"/>
    <n v="1"/>
    <n v="2"/>
    <n v="96"/>
    <n v="2009"/>
    <s v="3/18 Bedford St"/>
    <s v="Reservoir"/>
    <x v="10"/>
    <x v="1"/>
    <x v="10"/>
    <x v="0"/>
  </r>
  <r>
    <x v="288"/>
    <n v="505000"/>
    <x v="1"/>
    <s v="Cunninghams"/>
    <s v="Auction"/>
    <n v="3078"/>
    <n v="2"/>
    <n v="1"/>
    <n v="1"/>
    <n v="0"/>
    <n v="1970"/>
    <s v="2/115 Gillies St"/>
    <s v="Fairfield"/>
    <x v="10"/>
    <x v="1"/>
    <x v="10"/>
    <x v="0"/>
  </r>
  <r>
    <x v="288"/>
    <n v="610000"/>
    <x v="0"/>
    <s v="Cunninghams"/>
    <s v="Sale"/>
    <n v="3083"/>
    <n v="4"/>
    <n v="1"/>
    <n v="1"/>
    <n v="465"/>
    <n v="1970"/>
    <s v="101 The Fairway"/>
    <s v="Kingsbury"/>
    <x v="10"/>
    <x v="1"/>
    <x v="10"/>
    <x v="0"/>
  </r>
  <r>
    <x v="288"/>
    <n v="1370000"/>
    <x v="0"/>
    <s v="Jones and Jones"/>
    <s v="Sale"/>
    <n v="3071"/>
    <n v="3"/>
    <n v="2"/>
    <n v="3"/>
    <n v="417"/>
    <n v="1930"/>
    <s v="129 Clarendon St"/>
    <s v="Thornbury"/>
    <x v="10"/>
    <x v="1"/>
    <x v="10"/>
    <x v="0"/>
  </r>
  <r>
    <x v="288"/>
    <n v="700000"/>
    <x v="1"/>
    <s v="Cunninghams"/>
    <s v="Sale"/>
    <n v="3124"/>
    <n v="2"/>
    <n v="1"/>
    <n v="1"/>
    <n v="631"/>
    <n v="1970"/>
    <s v="1/28 Nevis St"/>
    <s v="Camberwell"/>
    <x v="14"/>
    <x v="2"/>
    <x v="10"/>
    <x v="0"/>
  </r>
  <r>
    <x v="288"/>
    <n v="1480000"/>
    <x v="0"/>
    <s v="Jones and Jones"/>
    <s v="Sale"/>
    <n v="3122"/>
    <n v="3"/>
    <n v="1"/>
    <n v="0"/>
    <n v="228"/>
    <m/>
    <s v="23 Elgin St"/>
    <s v="Hawthorn"/>
    <x v="14"/>
    <x v="2"/>
    <x v="10"/>
    <x v="0"/>
  </r>
  <r>
    <x v="288"/>
    <n v="1655000"/>
    <x v="0"/>
    <s v="Jones and Jones"/>
    <s v="Sale"/>
    <n v="3147"/>
    <n v="3"/>
    <n v="1"/>
    <n v="3"/>
    <n v="780"/>
    <n v="1940"/>
    <s v="45 Yuile St"/>
    <s v="Ashburton"/>
    <x v="14"/>
    <x v="2"/>
    <x v="10"/>
    <x v="0"/>
  </r>
  <r>
    <x v="288"/>
    <n v="1100000"/>
    <x v="1"/>
    <s v="Jones and Jones"/>
    <s v="Sale"/>
    <n v="3186"/>
    <n v="2"/>
    <n v="1"/>
    <n v="2"/>
    <n v="0"/>
    <n v="1935"/>
    <s v="1/16 Black St"/>
    <s v="Brighton"/>
    <x v="15"/>
    <x v="2"/>
    <x v="10"/>
    <x v="0"/>
  </r>
  <r>
    <x v="288"/>
    <n v="1816000"/>
    <x v="0"/>
    <s v="Cunninghams"/>
    <s v="Sale"/>
    <n v="3084"/>
    <n v="3"/>
    <n v="1"/>
    <n v="2"/>
    <n v="846"/>
    <n v="1955"/>
    <s v="27 Glen Dr"/>
    <s v="Eaglemont"/>
    <x v="17"/>
    <x v="3"/>
    <x v="10"/>
    <x v="0"/>
  </r>
  <r>
    <x v="289"/>
    <n v="1232000"/>
    <x v="0"/>
    <s v="Jones and Jones"/>
    <s v="Sale"/>
    <n v="3068"/>
    <n v="2"/>
    <n v="1"/>
    <n v="0"/>
    <n v="0"/>
    <m/>
    <s v="13 Seacombe St"/>
    <s v="Fitzroy North"/>
    <x v="1"/>
    <x v="1"/>
    <x v="10"/>
    <x v="0"/>
  </r>
  <r>
    <x v="289"/>
    <n v="1350000"/>
    <x v="0"/>
    <s v="Cunninghams"/>
    <s v="Auction"/>
    <n v="3067"/>
    <n v="3"/>
    <n v="2"/>
    <n v="2"/>
    <n v="214"/>
    <n v="2005"/>
    <s v="40 Nicholson St"/>
    <s v="Abbotsford"/>
    <x v="1"/>
    <x v="1"/>
    <x v="10"/>
    <x v="0"/>
  </r>
  <r>
    <x v="289"/>
    <n v="1290000"/>
    <x v="0"/>
    <s v="Metro Ladder"/>
    <s v="Sale"/>
    <n v="3144"/>
    <n v="2"/>
    <n v="2"/>
    <n v="2"/>
    <n v="0"/>
    <m/>
    <s v="6/1 Monaro Rd"/>
    <s v="Kooyong"/>
    <x v="12"/>
    <x v="2"/>
    <x v="10"/>
    <x v="0"/>
  </r>
  <r>
    <x v="289"/>
    <n v="4500000"/>
    <x v="0"/>
    <s v="Zimmerman"/>
    <s v="Auction"/>
    <n v="3142"/>
    <n v="4"/>
    <n v="3"/>
    <n v="2"/>
    <n v="732"/>
    <n v="1980"/>
    <s v="23 Canberra Rd"/>
    <s v="Toorak"/>
    <x v="12"/>
    <x v="2"/>
    <x v="10"/>
    <x v="0"/>
  </r>
  <r>
    <x v="289"/>
    <n v="487500"/>
    <x v="1"/>
    <s v="Best Bricks"/>
    <s v="Sale"/>
    <n v="3182"/>
    <n v="2"/>
    <n v="1"/>
    <n v="2"/>
    <n v="1676"/>
    <m/>
    <s v="8/12 Charnwood Rd"/>
    <s v="St Kilda"/>
    <x v="5"/>
    <x v="2"/>
    <x v="10"/>
    <x v="0"/>
  </r>
  <r>
    <x v="289"/>
    <n v="500000"/>
    <x v="1"/>
    <s v="Cunninghams"/>
    <s v="Auction"/>
    <n v="3183"/>
    <n v="1"/>
    <n v="1"/>
    <n v="0"/>
    <n v="0"/>
    <m/>
    <s v="15/36 Brighton Rd"/>
    <s v="Balaclava"/>
    <x v="5"/>
    <x v="2"/>
    <x v="10"/>
    <x v="0"/>
  </r>
  <r>
    <x v="289"/>
    <n v="684000"/>
    <x v="1"/>
    <s v="Best Bricks"/>
    <s v="Auction"/>
    <n v="3184"/>
    <n v="2"/>
    <n v="1"/>
    <n v="0"/>
    <n v="0"/>
    <n v="1930"/>
    <s v="2/129 Brighton Rd"/>
    <s v="Elwood"/>
    <x v="5"/>
    <x v="2"/>
    <x v="10"/>
    <x v="0"/>
  </r>
  <r>
    <x v="289"/>
    <n v="745000"/>
    <x v="0"/>
    <s v="Sanders"/>
    <s v="Auction"/>
    <n v="3058"/>
    <n v="2"/>
    <n v="1"/>
    <n v="3"/>
    <n v="526"/>
    <n v="1940"/>
    <s v="1 Boyne St"/>
    <s v="Coburg North"/>
    <x v="3"/>
    <x v="1"/>
    <x v="10"/>
    <x v="0"/>
  </r>
  <r>
    <x v="289"/>
    <n v="1100000"/>
    <x v="0"/>
    <s v="Cunninghams"/>
    <s v="Auction"/>
    <n v="3046"/>
    <n v="5"/>
    <n v="2"/>
    <n v="4"/>
    <n v="783"/>
    <n v="1950"/>
    <s v="10 Grevillia Rd"/>
    <s v="Oak Park"/>
    <x v="3"/>
    <x v="1"/>
    <x v="10"/>
    <x v="0"/>
  </r>
  <r>
    <x v="289"/>
    <n v="1205000"/>
    <x v="0"/>
    <s v="Sanders"/>
    <s v="Sale"/>
    <n v="3055"/>
    <n v="7"/>
    <n v="3"/>
    <n v="1"/>
    <n v="447"/>
    <n v="1982"/>
    <s v="2 Henderson St"/>
    <s v="Brunswick West"/>
    <x v="3"/>
    <x v="1"/>
    <x v="10"/>
    <x v="0"/>
  </r>
  <r>
    <x v="289"/>
    <n v="820000"/>
    <x v="2"/>
    <s v="Cunninghams"/>
    <s v="Auction"/>
    <n v="3042"/>
    <n v="3"/>
    <n v="2"/>
    <n v="1"/>
    <n v="229"/>
    <n v="2012"/>
    <s v="2/55 Garnet St"/>
    <s v="Niddrie"/>
    <x v="8"/>
    <x v="0"/>
    <x v="10"/>
    <x v="0"/>
  </r>
  <r>
    <x v="289"/>
    <n v="1190000"/>
    <x v="0"/>
    <s v="Property Barons"/>
    <s v="Sale"/>
    <n v="3042"/>
    <n v="2"/>
    <n v="1"/>
    <n v="2"/>
    <n v="650"/>
    <m/>
    <s v="31 Carrington Rd"/>
    <s v="Niddrie"/>
    <x v="8"/>
    <x v="0"/>
    <x v="10"/>
    <x v="0"/>
  </r>
  <r>
    <x v="289"/>
    <n v="1300000"/>
    <x v="0"/>
    <s v="Cunninghams"/>
    <s v="Auction"/>
    <n v="3041"/>
    <n v="4"/>
    <n v="3"/>
    <n v="2"/>
    <n v="0"/>
    <n v="1970"/>
    <s v="355 Napier St"/>
    <s v="Strathmore"/>
    <x v="8"/>
    <x v="0"/>
    <x v="10"/>
    <x v="0"/>
  </r>
  <r>
    <x v="289"/>
    <n v="1410000"/>
    <x v="0"/>
    <s v="Cunninghams"/>
    <s v="Auction"/>
    <n v="3032"/>
    <n v="3"/>
    <n v="2"/>
    <n v="2"/>
    <n v="459"/>
    <m/>
    <s v="45 Mirams St"/>
    <s v="Ascot Vale"/>
    <x v="8"/>
    <x v="0"/>
    <x v="10"/>
    <x v="0"/>
  </r>
  <r>
    <x v="289"/>
    <n v="1631000"/>
    <x v="0"/>
    <s v="Jones and Jones"/>
    <s v="Sale"/>
    <n v="3147"/>
    <n v="3"/>
    <n v="2"/>
    <n v="3"/>
    <n v="782"/>
    <n v="1950"/>
    <s v="58 Ashwood Dr"/>
    <s v="Ashwood"/>
    <x v="6"/>
    <x v="2"/>
    <x v="10"/>
    <x v="0"/>
  </r>
  <r>
    <x v="289"/>
    <n v="375000"/>
    <x v="1"/>
    <s v="SJ"/>
    <s v="Auction"/>
    <n v="3000"/>
    <n v="1"/>
    <n v="1"/>
    <n v="0"/>
    <n v="1414"/>
    <n v="2014"/>
    <s v="208/108 Flinders St"/>
    <s v="Melbourne"/>
    <x v="13"/>
    <x v="1"/>
    <x v="10"/>
    <x v="0"/>
  </r>
  <r>
    <x v="289"/>
    <n v="470000"/>
    <x v="1"/>
    <s v="Property Barons"/>
    <s v="Auction"/>
    <n v="3051"/>
    <n v="2"/>
    <n v="1"/>
    <n v="1"/>
    <n v="0"/>
    <n v="2006"/>
    <s v="115/150 Peel St"/>
    <s v="North Melbourne"/>
    <x v="13"/>
    <x v="1"/>
    <x v="10"/>
    <x v="0"/>
  </r>
  <r>
    <x v="289"/>
    <n v="977000"/>
    <x v="0"/>
    <s v="Jones and Jones"/>
    <s v="Sale"/>
    <n v="3011"/>
    <n v="4"/>
    <n v="2"/>
    <n v="1"/>
    <n v="154"/>
    <n v="2007"/>
    <s v="58 Wolverhampton St"/>
    <s v="Footscray"/>
    <x v="4"/>
    <x v="0"/>
    <x v="10"/>
    <x v="0"/>
  </r>
  <r>
    <x v="289"/>
    <n v="1020000"/>
    <x v="0"/>
    <s v="Flanders &amp; Fish"/>
    <s v="Auction"/>
    <n v="3012"/>
    <n v="6"/>
    <n v="3"/>
    <n v="2"/>
    <n v="554"/>
    <n v="1940"/>
    <s v="22 Clarendon Pde"/>
    <s v="West Footscray"/>
    <x v="4"/>
    <x v="0"/>
    <x v="10"/>
    <x v="0"/>
  </r>
  <r>
    <x v="289"/>
    <n v="802000"/>
    <x v="0"/>
    <s v="Cunninghams"/>
    <s v="Sale"/>
    <n v="3167"/>
    <n v="3"/>
    <n v="1"/>
    <n v="2"/>
    <n v="533"/>
    <n v="1960"/>
    <s v="14 Columbia St"/>
    <s v="Oakleigh South"/>
    <x v="7"/>
    <x v="4"/>
    <x v="10"/>
    <x v="0"/>
  </r>
  <r>
    <x v="289"/>
    <n v="400000"/>
    <x v="1"/>
    <s v="Cunninghams"/>
    <s v="Auction"/>
    <n v="3016"/>
    <n v="2"/>
    <n v="1"/>
    <n v="1"/>
    <n v="0"/>
    <n v="1970"/>
    <s v="4/29 Champion Rd"/>
    <s v="Williamstown North"/>
    <x v="11"/>
    <x v="0"/>
    <x v="10"/>
    <x v="0"/>
  </r>
  <r>
    <x v="289"/>
    <n v="485000"/>
    <x v="1"/>
    <s v="Melbourne Homes"/>
    <s v="Sale"/>
    <n v="3015"/>
    <n v="2"/>
    <n v="1"/>
    <n v="1"/>
    <n v="0"/>
    <n v="2011"/>
    <s v="18/4 Mason St"/>
    <s v="Newport"/>
    <x v="11"/>
    <x v="0"/>
    <x v="10"/>
    <x v="0"/>
  </r>
  <r>
    <x v="289"/>
    <n v="850000"/>
    <x v="0"/>
    <s v="Maxwells"/>
    <s v="Sale"/>
    <n v="3015"/>
    <n v="2"/>
    <n v="1"/>
    <n v="2"/>
    <n v="502"/>
    <n v="1950"/>
    <s v="18 Vernier St"/>
    <s v="Spotswood"/>
    <x v="11"/>
    <x v="0"/>
    <x v="10"/>
    <x v="0"/>
  </r>
  <r>
    <x v="289"/>
    <n v="940000"/>
    <x v="0"/>
    <s v="Zimmerman"/>
    <s v="Sale"/>
    <n v="3016"/>
    <n v="2"/>
    <n v="1"/>
    <n v="0"/>
    <n v="166"/>
    <n v="1986"/>
    <s v="14 Illawarra St"/>
    <s v="Williamstown"/>
    <x v="11"/>
    <x v="0"/>
    <x v="10"/>
    <x v="0"/>
  </r>
  <r>
    <x v="289"/>
    <n v="920000"/>
    <x v="0"/>
    <s v="Jones and Jones"/>
    <s v="Auction"/>
    <n v="3165"/>
    <n v="3"/>
    <n v="2"/>
    <n v="2"/>
    <n v="578"/>
    <n v="1950"/>
    <s v="25 Thornton St"/>
    <s v="Bentleigh East"/>
    <x v="9"/>
    <x v="2"/>
    <x v="10"/>
    <x v="0"/>
  </r>
  <r>
    <x v="289"/>
    <n v="1100000"/>
    <x v="0"/>
    <s v="Jones and Jones"/>
    <s v="Sale"/>
    <n v="3165"/>
    <n v="4"/>
    <n v="2"/>
    <n v="4"/>
    <n v="653"/>
    <m/>
    <s v="109 Victor Rd"/>
    <s v="Bentleigh East"/>
    <x v="9"/>
    <x v="2"/>
    <x v="10"/>
    <x v="0"/>
  </r>
  <r>
    <x v="289"/>
    <n v="352000"/>
    <x v="1"/>
    <s v="Property Barons"/>
    <s v="Auction"/>
    <n v="3073"/>
    <n v="2"/>
    <n v="1"/>
    <n v="1"/>
    <n v="117"/>
    <n v="2012"/>
    <s v="2/20 Crookston Rd"/>
    <s v="Reservoir"/>
    <x v="10"/>
    <x v="1"/>
    <x v="10"/>
    <x v="0"/>
  </r>
  <r>
    <x v="289"/>
    <n v="438000"/>
    <x v="1"/>
    <s v="Melbourne Homes"/>
    <s v="Sale"/>
    <n v="3078"/>
    <n v="2"/>
    <n v="1"/>
    <n v="1"/>
    <n v="0"/>
    <m/>
    <s v="4/28 Rushall St"/>
    <s v="Fairfield"/>
    <x v="10"/>
    <x v="1"/>
    <x v="10"/>
    <x v="0"/>
  </r>
  <r>
    <x v="289"/>
    <n v="950000"/>
    <x v="0"/>
    <s v="Sanders"/>
    <s v="Sale"/>
    <n v="3070"/>
    <n v="2"/>
    <n v="1"/>
    <n v="1"/>
    <n v="191"/>
    <n v="1920"/>
    <s v="58 Herbert St"/>
    <s v="Northcote"/>
    <x v="10"/>
    <x v="1"/>
    <x v="10"/>
    <x v="0"/>
  </r>
  <r>
    <x v="289"/>
    <n v="605000"/>
    <x v="0"/>
    <s v="Property Barons"/>
    <s v="Sale"/>
    <n v="3020"/>
    <n v="5"/>
    <n v="2"/>
    <n v="2"/>
    <n v="661"/>
    <n v="1960"/>
    <s v="49 Metherall St"/>
    <s v="Sunshine North"/>
    <x v="0"/>
    <x v="0"/>
    <x v="10"/>
    <x v="0"/>
  </r>
  <r>
    <x v="289"/>
    <n v="1190000"/>
    <x v="0"/>
    <s v="SJ"/>
    <s v="Sale"/>
    <n v="3020"/>
    <n v="2"/>
    <n v="1"/>
    <n v="6"/>
    <n v="968"/>
    <n v="1950"/>
    <s v="88 Westmoreland Rd"/>
    <s v="Sunshine North"/>
    <x v="0"/>
    <x v="0"/>
    <x v="10"/>
    <x v="0"/>
  </r>
  <r>
    <x v="289"/>
    <n v="1800000"/>
    <x v="0"/>
    <s v="Cunninghams"/>
    <s v="Auction"/>
    <n v="3146"/>
    <n v="4"/>
    <n v="2"/>
    <n v="2"/>
    <n v="868"/>
    <n v="1930"/>
    <s v="28 Alfred Rd"/>
    <s v="Glen Iris"/>
    <x v="14"/>
    <x v="2"/>
    <x v="10"/>
    <x v="0"/>
  </r>
  <r>
    <x v="289"/>
    <n v="3860000"/>
    <x v="0"/>
    <s v="Cunninghams"/>
    <s v="Sale"/>
    <n v="3146"/>
    <n v="5"/>
    <n v="4"/>
    <n v="2"/>
    <n v="830"/>
    <n v="2009"/>
    <s v="23 Flowerdale Rd"/>
    <s v="Glen Iris"/>
    <x v="14"/>
    <x v="2"/>
    <x v="10"/>
    <x v="0"/>
  </r>
  <r>
    <x v="289"/>
    <n v="1195000"/>
    <x v="0"/>
    <s v="Cunninghams"/>
    <s v="Sale"/>
    <n v="3188"/>
    <n v="3"/>
    <n v="1"/>
    <n v="2"/>
    <n v="601"/>
    <m/>
    <s v="2 Harry St"/>
    <s v="Hampton East"/>
    <x v="15"/>
    <x v="2"/>
    <x v="10"/>
    <x v="0"/>
  </r>
  <r>
    <x v="289"/>
    <n v="2550000"/>
    <x v="0"/>
    <s v="Zimmerman"/>
    <s v="Auction"/>
    <n v="3187"/>
    <n v="5"/>
    <n v="3"/>
    <n v="2"/>
    <n v="551"/>
    <n v="2016"/>
    <s v="25 Camperdown St"/>
    <s v="Brighton East"/>
    <x v="15"/>
    <x v="2"/>
    <x v="10"/>
    <x v="0"/>
  </r>
  <r>
    <x v="290"/>
    <n v="815000"/>
    <x v="1"/>
    <s v="Jones and Jones"/>
    <s v="Sale"/>
    <n v="3121"/>
    <n v="2"/>
    <n v="2"/>
    <n v="2"/>
    <n v="0"/>
    <m/>
    <s v="53/69 Palmer St"/>
    <s v="Richmond"/>
    <x v="1"/>
    <x v="1"/>
    <x v="10"/>
    <x v="0"/>
  </r>
  <r>
    <x v="290"/>
    <n v="291000"/>
    <x v="1"/>
    <s v="Metro Ladder"/>
    <s v="Auction"/>
    <n v="3146"/>
    <n v="1"/>
    <n v="1"/>
    <n v="1"/>
    <n v="1097"/>
    <n v="1982"/>
    <s v="1/6 Edgar St"/>
    <s v="Glen Iris"/>
    <x v="12"/>
    <x v="2"/>
    <x v="10"/>
    <x v="0"/>
  </r>
  <r>
    <x v="290"/>
    <n v="600000"/>
    <x v="1"/>
    <s v="Sanders"/>
    <s v="Sale"/>
    <n v="3205"/>
    <n v="2"/>
    <n v="1"/>
    <n v="1"/>
    <n v="0"/>
    <m/>
    <s v="119 Park St"/>
    <s v="South Melbourne"/>
    <x v="5"/>
    <x v="2"/>
    <x v="10"/>
    <x v="0"/>
  </r>
  <r>
    <x v="290"/>
    <n v="1810000"/>
    <x v="0"/>
    <s v="Sanders"/>
    <s v="Auction"/>
    <n v="3206"/>
    <n v="2"/>
    <n v="1"/>
    <n v="0"/>
    <n v="240"/>
    <m/>
    <s v="44 Draper St"/>
    <s v="Albert Park"/>
    <x v="5"/>
    <x v="2"/>
    <x v="10"/>
    <x v="0"/>
  </r>
  <r>
    <x v="290"/>
    <n v="630000"/>
    <x v="0"/>
    <s v="SJ"/>
    <s v="Sale"/>
    <n v="3046"/>
    <n v="3"/>
    <n v="1"/>
    <n v="1"/>
    <n v="604"/>
    <n v="1970"/>
    <s v="8 Sherwood St"/>
    <s v="Hadfield"/>
    <x v="3"/>
    <x v="1"/>
    <x v="10"/>
    <x v="0"/>
  </r>
  <r>
    <x v="290"/>
    <n v="783000"/>
    <x v="0"/>
    <s v="Metro Ladder"/>
    <s v="Sale"/>
    <n v="3060"/>
    <n v="3"/>
    <n v="2"/>
    <n v="1"/>
    <n v="603"/>
    <n v="1940"/>
    <s v="53 Queens Pde"/>
    <s v="Fawkner"/>
    <x v="3"/>
    <x v="1"/>
    <x v="10"/>
    <x v="0"/>
  </r>
  <r>
    <x v="290"/>
    <n v="456000"/>
    <x v="1"/>
    <s v="Metro Ladder"/>
    <s v="Sale"/>
    <n v="3040"/>
    <n v="2"/>
    <n v="1"/>
    <n v="0"/>
    <n v="0"/>
    <m/>
    <s v="4/23 Fletcher St"/>
    <s v="Essendon"/>
    <x v="8"/>
    <x v="0"/>
    <x v="10"/>
    <x v="0"/>
  </r>
  <r>
    <x v="290"/>
    <n v="1170000"/>
    <x v="1"/>
    <s v="Property Barons"/>
    <s v="Auction"/>
    <n v="3040"/>
    <n v="4"/>
    <n v="2"/>
    <n v="2"/>
    <n v="0"/>
    <n v="2013"/>
    <s v="1/16 Leake St"/>
    <s v="Essendon"/>
    <x v="8"/>
    <x v="0"/>
    <x v="10"/>
    <x v="0"/>
  </r>
  <r>
    <x v="290"/>
    <n v="960000"/>
    <x v="0"/>
    <s v="Cunninghams"/>
    <s v="Sale"/>
    <n v="3031"/>
    <n v="2"/>
    <n v="1"/>
    <n v="1"/>
    <n v="174"/>
    <n v="1900"/>
    <s v="70 Hardiman St"/>
    <s v="Kensington"/>
    <x v="13"/>
    <x v="1"/>
    <x v="10"/>
    <x v="0"/>
  </r>
  <r>
    <x v="290"/>
    <n v="2100000"/>
    <x v="0"/>
    <s v="Cunninghams"/>
    <s v="Sale"/>
    <n v="3207"/>
    <n v="3"/>
    <n v="2"/>
    <n v="1"/>
    <n v="170"/>
    <m/>
    <s v="350 Princes St"/>
    <s v="Port Melbourne"/>
    <x v="13"/>
    <x v="2"/>
    <x v="10"/>
    <x v="0"/>
  </r>
  <r>
    <x v="290"/>
    <n v="705000"/>
    <x v="0"/>
    <s v="Best Bricks"/>
    <s v="Sale"/>
    <n v="3020"/>
    <n v="4"/>
    <n v="2"/>
    <n v="4"/>
    <n v="759"/>
    <n v="1975"/>
    <s v="22 Bambara Ct"/>
    <s v="Sunshine West"/>
    <x v="0"/>
    <x v="0"/>
    <x v="10"/>
    <x v="0"/>
  </r>
  <r>
    <x v="290"/>
    <n v="1250000"/>
    <x v="2"/>
    <s v="Property Barons"/>
    <s v="Auction"/>
    <n v="3147"/>
    <n v="4"/>
    <n v="2"/>
    <n v="2"/>
    <n v="321"/>
    <n v="2007"/>
    <s v="1/65 Ashburn Gr"/>
    <s v="Ashburton"/>
    <x v="14"/>
    <x v="2"/>
    <x v="10"/>
    <x v="0"/>
  </r>
  <r>
    <x v="290"/>
    <n v="1300000"/>
    <x v="0"/>
    <s v="Cunninghams"/>
    <s v="Sale"/>
    <n v="3122"/>
    <n v="3"/>
    <n v="1"/>
    <n v="0"/>
    <n v="232"/>
    <n v="1900"/>
    <s v="44 College St"/>
    <s v="Hawthorn"/>
    <x v="14"/>
    <x v="2"/>
    <x v="10"/>
    <x v="0"/>
  </r>
  <r>
    <x v="290"/>
    <n v="1350000"/>
    <x v="0"/>
    <s v="Property Barons"/>
    <s v="Auction"/>
    <n v="3104"/>
    <n v="7"/>
    <n v="2"/>
    <n v="0"/>
    <n v="942"/>
    <m/>
    <s v="30 Abbott St"/>
    <s v="Balwyn North"/>
    <x v="14"/>
    <x v="2"/>
    <x v="10"/>
    <x v="0"/>
  </r>
  <r>
    <x v="290"/>
    <n v="2100000"/>
    <x v="0"/>
    <s v="Jones and Jones"/>
    <s v="Sale"/>
    <n v="3146"/>
    <n v="5"/>
    <n v="3"/>
    <n v="2"/>
    <n v="696"/>
    <n v="1989"/>
    <s v="21 Park Rd"/>
    <s v="Glen Iris"/>
    <x v="14"/>
    <x v="2"/>
    <x v="10"/>
    <x v="0"/>
  </r>
  <r>
    <x v="290"/>
    <n v="1615000"/>
    <x v="0"/>
    <s v="Jones and Jones"/>
    <s v="Auction"/>
    <n v="3188"/>
    <n v="2"/>
    <n v="1"/>
    <n v="1"/>
    <n v="801"/>
    <n v="1934"/>
    <s v="118 Ludstone St"/>
    <s v="Hampton"/>
    <x v="15"/>
    <x v="2"/>
    <x v="10"/>
    <x v="0"/>
  </r>
  <r>
    <x v="290"/>
    <n v="3295888"/>
    <x v="0"/>
    <s v="Maxwells"/>
    <s v="Sale"/>
    <n v="3186"/>
    <n v="4"/>
    <n v="3"/>
    <n v="2"/>
    <n v="565"/>
    <n v="1990"/>
    <s v="95 Cochrane St"/>
    <s v="Brighton"/>
    <x v="15"/>
    <x v="2"/>
    <x v="10"/>
    <x v="0"/>
  </r>
  <r>
    <x v="291"/>
    <n v="380000"/>
    <x v="1"/>
    <s v="Melbourne Homes"/>
    <s v="Auction"/>
    <n v="3121"/>
    <n v="1"/>
    <n v="1"/>
    <n v="1"/>
    <n v="0"/>
    <n v="2012"/>
    <s v="106/28 Burnley St"/>
    <s v="Richmond"/>
    <x v="1"/>
    <x v="1"/>
    <x v="10"/>
    <x v="0"/>
  </r>
  <r>
    <x v="291"/>
    <n v="482500"/>
    <x v="1"/>
    <s v="SJ"/>
    <s v="Auction"/>
    <n v="3181"/>
    <n v="1"/>
    <n v="1"/>
    <n v="1"/>
    <n v="443"/>
    <n v="1970"/>
    <s v="2/36 Clarke St"/>
    <s v="Prahran"/>
    <x v="12"/>
    <x v="2"/>
    <x v="10"/>
    <x v="0"/>
  </r>
  <r>
    <x v="291"/>
    <n v="490000"/>
    <x v="1"/>
    <s v="Zimmerman"/>
    <s v="Sale"/>
    <n v="3141"/>
    <n v="1"/>
    <n v="1"/>
    <n v="1"/>
    <n v="0"/>
    <m/>
    <s v="6/2 May Gr"/>
    <s v="South Yarra"/>
    <x v="12"/>
    <x v="2"/>
    <x v="10"/>
    <x v="0"/>
  </r>
  <r>
    <x v="291"/>
    <n v="4802500"/>
    <x v="0"/>
    <s v="Cunninghams"/>
    <s v="Sale"/>
    <n v="3145"/>
    <n v="5"/>
    <n v="2"/>
    <n v="4"/>
    <n v="837"/>
    <n v="1919"/>
    <s v="8 Ash Gr"/>
    <s v="Malvern East"/>
    <x v="12"/>
    <x v="2"/>
    <x v="10"/>
    <x v="0"/>
  </r>
  <r>
    <x v="291"/>
    <n v="721000"/>
    <x v="0"/>
    <s v="Flanders &amp; Fish"/>
    <s v="Sale"/>
    <n v="3044"/>
    <n v="3"/>
    <n v="1"/>
    <n v="2"/>
    <n v="542"/>
    <m/>
    <s v="63 Cornwall Rd"/>
    <s v="Pascoe Vale"/>
    <x v="3"/>
    <x v="1"/>
    <x v="10"/>
    <x v="0"/>
  </r>
  <r>
    <x v="291"/>
    <n v="780000"/>
    <x v="0"/>
    <s v="Cunninghams"/>
    <s v="Sale"/>
    <n v="3058"/>
    <n v="3"/>
    <n v="1"/>
    <n v="2"/>
    <n v="307"/>
    <n v="1950"/>
    <s v="5 Rollo St"/>
    <s v="Coburg North"/>
    <x v="3"/>
    <x v="1"/>
    <x v="10"/>
    <x v="0"/>
  </r>
  <r>
    <x v="291"/>
    <n v="606000"/>
    <x v="1"/>
    <s v="Melbourne Homes"/>
    <s v="Sale"/>
    <n v="3040"/>
    <n v="2"/>
    <n v="1"/>
    <n v="2"/>
    <n v="0"/>
    <n v="1972"/>
    <s v="4/6 Riverview Rd"/>
    <s v="Essendon"/>
    <x v="8"/>
    <x v="0"/>
    <x v="10"/>
    <x v="0"/>
  </r>
  <r>
    <x v="291"/>
    <n v="840000"/>
    <x v="1"/>
    <s v="Cunninghams"/>
    <s v="Sale"/>
    <n v="3040"/>
    <n v="3"/>
    <n v="2"/>
    <n v="2"/>
    <n v="282"/>
    <m/>
    <s v="1/48 Spencer St"/>
    <s v="Essendon"/>
    <x v="8"/>
    <x v="0"/>
    <x v="10"/>
    <x v="0"/>
  </r>
  <r>
    <x v="291"/>
    <n v="980500"/>
    <x v="0"/>
    <s v="Best Bricks"/>
    <s v="Sale"/>
    <n v="3167"/>
    <n v="3"/>
    <n v="2"/>
    <n v="2"/>
    <n v="727"/>
    <m/>
    <s v="3 Paula Ct"/>
    <s v="Oakleigh South"/>
    <x v="6"/>
    <x v="4"/>
    <x v="10"/>
    <x v="0"/>
  </r>
  <r>
    <x v="291"/>
    <n v="470000"/>
    <x v="1"/>
    <s v="Metro Ladder"/>
    <s v="Sale"/>
    <n v="3012"/>
    <n v="2"/>
    <n v="1"/>
    <n v="1"/>
    <n v="0"/>
    <m/>
    <s v="12/624 Barkly St"/>
    <s v="West Footscray"/>
    <x v="4"/>
    <x v="0"/>
    <x v="10"/>
    <x v="0"/>
  </r>
  <r>
    <x v="291"/>
    <n v="1098000"/>
    <x v="0"/>
    <s v="Maxwells"/>
    <s v="Sale"/>
    <n v="3107"/>
    <n v="3"/>
    <n v="2"/>
    <n v="1"/>
    <n v="649"/>
    <m/>
    <s v="166 MacEdon Rd"/>
    <s v="Templestowe Lower"/>
    <x v="16"/>
    <x v="3"/>
    <x v="10"/>
    <x v="0"/>
  </r>
  <r>
    <x v="291"/>
    <n v="1850000"/>
    <x v="0"/>
    <s v="Jones and Jones"/>
    <s v="Sale"/>
    <n v="3108"/>
    <n v="3"/>
    <n v="1"/>
    <n v="2"/>
    <n v="1073"/>
    <n v="1960"/>
    <s v="3 Maralee Pl"/>
    <s v="Doncaster"/>
    <x v="16"/>
    <x v="3"/>
    <x v="10"/>
    <x v="0"/>
  </r>
  <r>
    <x v="291"/>
    <n v="800000"/>
    <x v="2"/>
    <s v="Metro Ladder"/>
    <s v="Auction"/>
    <n v="3018"/>
    <n v="3"/>
    <n v="2"/>
    <n v="2"/>
    <n v="280"/>
    <n v="1997"/>
    <s v="1/265 Queen St"/>
    <s v="Altona"/>
    <x v="11"/>
    <x v="0"/>
    <x v="10"/>
    <x v="0"/>
  </r>
  <r>
    <x v="291"/>
    <n v="380000"/>
    <x v="1"/>
    <s v="Jones and Jones"/>
    <s v="Auction"/>
    <n v="3163"/>
    <n v="2"/>
    <n v="1"/>
    <n v="1"/>
    <n v="0"/>
    <m/>
    <s v="9/45 Coorigil Rd"/>
    <s v="Carnegie"/>
    <x v="9"/>
    <x v="2"/>
    <x v="10"/>
    <x v="0"/>
  </r>
  <r>
    <x v="291"/>
    <n v="973000"/>
    <x v="1"/>
    <s v="Cunninghams"/>
    <s v="Auction"/>
    <n v="3204"/>
    <n v="3"/>
    <n v="2"/>
    <n v="2"/>
    <n v="379"/>
    <m/>
    <s v="2/3 Coane St"/>
    <s v="Ormond"/>
    <x v="9"/>
    <x v="2"/>
    <x v="10"/>
    <x v="0"/>
  </r>
  <r>
    <x v="291"/>
    <n v="530000"/>
    <x v="2"/>
    <s v="Cunninghams"/>
    <s v="Auction"/>
    <n v="3073"/>
    <n v="3"/>
    <n v="2"/>
    <n v="1"/>
    <n v="229"/>
    <n v="2008"/>
    <s v="6/137 Hickford St"/>
    <s v="Reservoir"/>
    <x v="10"/>
    <x v="1"/>
    <x v="10"/>
    <x v="0"/>
  </r>
  <r>
    <x v="291"/>
    <n v="700000"/>
    <x v="0"/>
    <s v="Metro Ladder"/>
    <s v="Sale"/>
    <n v="3072"/>
    <n v="3"/>
    <n v="1"/>
    <n v="2"/>
    <n v="562"/>
    <m/>
    <s v="176 Albert St"/>
    <s v="Preston"/>
    <x v="10"/>
    <x v="1"/>
    <x v="10"/>
    <x v="0"/>
  </r>
  <r>
    <x v="291"/>
    <n v="940000"/>
    <x v="0"/>
    <s v="Cunninghams"/>
    <s v="Sale"/>
    <n v="3073"/>
    <n v="3"/>
    <n v="1"/>
    <n v="2"/>
    <n v="756"/>
    <m/>
    <s v="24 Livingstone St"/>
    <s v="Reservoir"/>
    <x v="10"/>
    <x v="1"/>
    <x v="10"/>
    <x v="0"/>
  </r>
  <r>
    <x v="291"/>
    <n v="348000"/>
    <x v="1"/>
    <s v="Jones and Jones"/>
    <s v="Sale"/>
    <n v="3122"/>
    <n v="1"/>
    <n v="1"/>
    <n v="1"/>
    <n v="0"/>
    <n v="1950"/>
    <s v="25/510 Glenferrie Rd"/>
    <s v="Hawthorn"/>
    <x v="14"/>
    <x v="2"/>
    <x v="10"/>
    <x v="0"/>
  </r>
  <r>
    <x v="291"/>
    <n v="562500"/>
    <x v="1"/>
    <s v="Cunninghams"/>
    <s v="Sale"/>
    <n v="3101"/>
    <n v="2"/>
    <n v="2"/>
    <n v="1"/>
    <n v="0"/>
    <m/>
    <s v="7/1245 Burke Rd"/>
    <s v="Kew"/>
    <x v="14"/>
    <x v="2"/>
    <x v="10"/>
    <x v="0"/>
  </r>
  <r>
    <x v="291"/>
    <n v="590000"/>
    <x v="1"/>
    <s v="Jones and Jones"/>
    <s v="Auction"/>
    <n v="3101"/>
    <n v="2"/>
    <n v="1"/>
    <n v="1"/>
    <n v="0"/>
    <n v="1975"/>
    <s v="11/48 Princess St"/>
    <s v="Kew"/>
    <x v="14"/>
    <x v="2"/>
    <x v="10"/>
    <x v="0"/>
  </r>
  <r>
    <x v="291"/>
    <n v="1670000"/>
    <x v="0"/>
    <s v="Jones and Jones"/>
    <s v="Sale"/>
    <n v="3147"/>
    <n v="3"/>
    <n v="2"/>
    <n v="2"/>
    <n v="599"/>
    <n v="1930"/>
    <s v="69 Albion Rd"/>
    <s v="Ashburton"/>
    <x v="14"/>
    <x v="2"/>
    <x v="10"/>
    <x v="0"/>
  </r>
  <r>
    <x v="291"/>
    <n v="2070000"/>
    <x v="0"/>
    <s v="Jones and Jones"/>
    <s v="Auction"/>
    <n v="3104"/>
    <n v="5"/>
    <n v="2"/>
    <n v="1"/>
    <n v="1138"/>
    <m/>
    <s v="5 Lemon Rd"/>
    <s v="Balwyn North"/>
    <x v="14"/>
    <x v="2"/>
    <x v="10"/>
    <x v="0"/>
  </r>
  <r>
    <x v="291"/>
    <n v="810000"/>
    <x v="1"/>
    <s v="Jones and Jones"/>
    <s v="Sale"/>
    <n v="3188"/>
    <n v="3"/>
    <n v="1"/>
    <n v="1"/>
    <n v="195"/>
    <n v="1960"/>
    <s v="3/1 Edinburgh St"/>
    <s v="Hampton"/>
    <x v="15"/>
    <x v="2"/>
    <x v="10"/>
    <x v="0"/>
  </r>
  <r>
    <x v="291"/>
    <n v="1515000"/>
    <x v="0"/>
    <s v="Metro Ladder"/>
    <s v="Sale"/>
    <n v="3188"/>
    <n v="4"/>
    <n v="2"/>
    <n v="0"/>
    <n v="611"/>
    <n v="1950"/>
    <s v="6 Valerian St"/>
    <s v="Hampton"/>
    <x v="15"/>
    <x v="2"/>
    <x v="10"/>
    <x v="0"/>
  </r>
  <r>
    <x v="291"/>
    <n v="570000"/>
    <x v="0"/>
    <s v="Best Bricks"/>
    <s v="Sale"/>
    <n v="3081"/>
    <n v="2"/>
    <n v="1"/>
    <n v="3"/>
    <n v="428"/>
    <m/>
    <s v="23 Dougharty Rd"/>
    <s v="Heidelberg Heights"/>
    <x v="17"/>
    <x v="3"/>
    <x v="10"/>
    <x v="0"/>
  </r>
  <r>
    <x v="291"/>
    <n v="581000"/>
    <x v="0"/>
    <s v="Property Barons"/>
    <s v="Sale"/>
    <n v="3087"/>
    <n v="3"/>
    <n v="2"/>
    <n v="2"/>
    <n v="567"/>
    <n v="1970"/>
    <s v="57 Frensham Rd"/>
    <s v="Watsonia"/>
    <x v="17"/>
    <x v="1"/>
    <x v="10"/>
    <x v="0"/>
  </r>
  <r>
    <x v="292"/>
    <n v="1326000"/>
    <x v="1"/>
    <s v="Cunninghams"/>
    <s v="Sale"/>
    <n v="3066"/>
    <n v="3"/>
    <n v="2"/>
    <n v="1"/>
    <n v="0"/>
    <n v="2013"/>
    <s v="5/77 Little Oxford St"/>
    <s v="Collingwood"/>
    <x v="1"/>
    <x v="1"/>
    <x v="10"/>
    <x v="0"/>
  </r>
  <r>
    <x v="292"/>
    <n v="549800"/>
    <x v="1"/>
    <s v="Metro Ladder"/>
    <s v="Sale"/>
    <n v="3181"/>
    <n v="1"/>
    <n v="1"/>
    <n v="1"/>
    <n v="0"/>
    <n v="2012"/>
    <s v="907/15 Clifton St"/>
    <s v="Prahran"/>
    <x v="12"/>
    <x v="2"/>
    <x v="10"/>
    <x v="0"/>
  </r>
  <r>
    <x v="292"/>
    <n v="540000"/>
    <x v="0"/>
    <s v="Metro Ladder"/>
    <s v="Auction"/>
    <n v="3060"/>
    <n v="4"/>
    <n v="2"/>
    <n v="3"/>
    <n v="254"/>
    <n v="1990"/>
    <s v="45 Bruce St"/>
    <s v="Fawkner"/>
    <x v="3"/>
    <x v="1"/>
    <x v="10"/>
    <x v="0"/>
  </r>
  <r>
    <x v="292"/>
    <n v="572000"/>
    <x v="0"/>
    <s v="Melbourne Homes"/>
    <s v="Sale"/>
    <n v="3046"/>
    <n v="3"/>
    <n v="1"/>
    <n v="2"/>
    <n v="627"/>
    <m/>
    <s v="44 Daley St"/>
    <s v="Glenroy"/>
    <x v="3"/>
    <x v="1"/>
    <x v="10"/>
    <x v="0"/>
  </r>
  <r>
    <x v="292"/>
    <n v="656000"/>
    <x v="1"/>
    <s v="Melbourne Homes"/>
    <s v="Sale"/>
    <n v="3057"/>
    <n v="2"/>
    <n v="1"/>
    <n v="1"/>
    <n v="0"/>
    <n v="1960"/>
    <s v="4/37 Brunswick Rd"/>
    <s v="Brunswick East"/>
    <x v="3"/>
    <x v="1"/>
    <x v="10"/>
    <x v="0"/>
  </r>
  <r>
    <x v="292"/>
    <n v="670000"/>
    <x v="0"/>
    <s v="Metro Ladder"/>
    <s v="Auction"/>
    <n v="3046"/>
    <n v="3"/>
    <n v="1"/>
    <n v="4"/>
    <n v="734"/>
    <n v="1960"/>
    <s v="30 Bourchier St"/>
    <s v="Glenroy"/>
    <x v="3"/>
    <x v="1"/>
    <x v="10"/>
    <x v="0"/>
  </r>
  <r>
    <x v="292"/>
    <n v="985000"/>
    <x v="0"/>
    <s v="Jones and Jones"/>
    <s v="Sale"/>
    <n v="3058"/>
    <n v="3"/>
    <n v="1"/>
    <n v="1"/>
    <n v="309"/>
    <n v="1880"/>
    <s v="28 Rodda St"/>
    <s v="Coburg"/>
    <x v="3"/>
    <x v="1"/>
    <x v="10"/>
    <x v="0"/>
  </r>
  <r>
    <x v="292"/>
    <n v="360000"/>
    <x v="1"/>
    <s v="Cunninghams"/>
    <s v="Auction"/>
    <n v="3031"/>
    <n v="2"/>
    <n v="1"/>
    <n v="1"/>
    <n v="0"/>
    <m/>
    <s v="6/47 Railway Pl W"/>
    <s v="Flemington"/>
    <x v="8"/>
    <x v="1"/>
    <x v="10"/>
    <x v="0"/>
  </r>
  <r>
    <x v="292"/>
    <n v="720000"/>
    <x v="2"/>
    <s v="Cunninghams"/>
    <s v="Sale"/>
    <n v="3040"/>
    <n v="3"/>
    <n v="1"/>
    <n v="2"/>
    <n v="190"/>
    <n v="1999"/>
    <s v="124c Hoffmans Rd"/>
    <s v="Essendon"/>
    <x v="8"/>
    <x v="0"/>
    <x v="10"/>
    <x v="0"/>
  </r>
  <r>
    <x v="292"/>
    <n v="1013000"/>
    <x v="0"/>
    <s v="Sanders"/>
    <s v="Sale"/>
    <n v="3039"/>
    <n v="2"/>
    <n v="1"/>
    <n v="0"/>
    <n v="237"/>
    <m/>
    <s v="14 Eglinton St"/>
    <s v="Moonee Ponds"/>
    <x v="8"/>
    <x v="0"/>
    <x v="10"/>
    <x v="0"/>
  </r>
  <r>
    <x v="292"/>
    <n v="1225000"/>
    <x v="0"/>
    <s v="Cunninghams"/>
    <s v="Auction"/>
    <n v="3011"/>
    <n v="4"/>
    <n v="2"/>
    <n v="1"/>
    <n v="319"/>
    <n v="1915"/>
    <s v="4 Adelaide St"/>
    <s v="Footscray"/>
    <x v="4"/>
    <x v="0"/>
    <x v="10"/>
    <x v="0"/>
  </r>
  <r>
    <x v="292"/>
    <n v="845000"/>
    <x v="0"/>
    <s v="Cunninghams"/>
    <s v="Sale"/>
    <n v="3165"/>
    <n v="3"/>
    <n v="2"/>
    <n v="2"/>
    <n v="295"/>
    <n v="1998"/>
    <s v="41 Bradford St"/>
    <s v="Bentleigh East"/>
    <x v="9"/>
    <x v="2"/>
    <x v="10"/>
    <x v="0"/>
  </r>
  <r>
    <x v="292"/>
    <n v="1225000"/>
    <x v="0"/>
    <s v="Cunninghams"/>
    <s v="Sale"/>
    <n v="3162"/>
    <n v="2"/>
    <n v="1"/>
    <n v="2"/>
    <n v="284"/>
    <n v="1940"/>
    <s v="7A Alfada St"/>
    <s v="Caulfield South"/>
    <x v="9"/>
    <x v="2"/>
    <x v="10"/>
    <x v="0"/>
  </r>
  <r>
    <x v="292"/>
    <n v="1250000"/>
    <x v="0"/>
    <s v="Cunninghams"/>
    <s v="Sale"/>
    <n v="3204"/>
    <n v="2"/>
    <n v="1"/>
    <n v="1"/>
    <n v="516"/>
    <m/>
    <s v="32a Bewdley St"/>
    <s v="Ormond"/>
    <x v="9"/>
    <x v="2"/>
    <x v="10"/>
    <x v="0"/>
  </r>
  <r>
    <x v="292"/>
    <n v="422000"/>
    <x v="1"/>
    <s v="Flanders &amp; Fish"/>
    <s v="Sale"/>
    <n v="3070"/>
    <n v="1"/>
    <n v="1"/>
    <n v="1"/>
    <n v="0"/>
    <n v="1970"/>
    <s v="16/62 Cunningham St"/>
    <s v="Northcote"/>
    <x v="10"/>
    <x v="1"/>
    <x v="10"/>
    <x v="0"/>
  </r>
  <r>
    <x v="292"/>
    <n v="440000"/>
    <x v="1"/>
    <s v="Cunninghams"/>
    <s v="Auction"/>
    <n v="3073"/>
    <n v="2"/>
    <n v="1"/>
    <n v="2"/>
    <n v="132"/>
    <n v="1980"/>
    <s v="2/102 Rathcown Rd"/>
    <s v="Reservoir"/>
    <x v="10"/>
    <x v="1"/>
    <x v="10"/>
    <x v="0"/>
  </r>
  <r>
    <x v="292"/>
    <n v="635000"/>
    <x v="0"/>
    <s v="Cunninghams"/>
    <s v="Auction"/>
    <n v="3073"/>
    <n v="2"/>
    <n v="2"/>
    <n v="2"/>
    <n v="654"/>
    <m/>
    <s v="13 Clements Gr"/>
    <s v="Reservoir"/>
    <x v="10"/>
    <x v="1"/>
    <x v="10"/>
    <x v="0"/>
  </r>
  <r>
    <x v="292"/>
    <n v="900000"/>
    <x v="0"/>
    <s v="Metro Ladder"/>
    <s v="Sale"/>
    <n v="3073"/>
    <n v="3"/>
    <n v="2"/>
    <n v="2"/>
    <n v="634"/>
    <m/>
    <s v="69 Powell St"/>
    <s v="Reservoir"/>
    <x v="10"/>
    <x v="1"/>
    <x v="10"/>
    <x v="0"/>
  </r>
  <r>
    <x v="292"/>
    <n v="1100000"/>
    <x v="1"/>
    <s v="Jones and Jones"/>
    <s v="Sale"/>
    <n v="3101"/>
    <n v="3"/>
    <n v="1"/>
    <n v="1"/>
    <n v="0"/>
    <n v="1935"/>
    <s v="4/206 Cotham Rd"/>
    <s v="Kew"/>
    <x v="14"/>
    <x v="2"/>
    <x v="10"/>
    <x v="0"/>
  </r>
  <r>
    <x v="292"/>
    <n v="1725000"/>
    <x v="0"/>
    <s v="Maxwells"/>
    <s v="Auction"/>
    <n v="3187"/>
    <n v="4"/>
    <n v="3"/>
    <n v="2"/>
    <n v="798"/>
    <m/>
    <s v="206 South Rd"/>
    <s v="Brighton East"/>
    <x v="15"/>
    <x v="2"/>
    <x v="10"/>
    <x v="0"/>
  </r>
  <r>
    <x v="292"/>
    <n v="475000"/>
    <x v="1"/>
    <s v="Property Barons"/>
    <s v="Auction"/>
    <n v="3079"/>
    <n v="2"/>
    <n v="1"/>
    <n v="1"/>
    <n v="0"/>
    <n v="1960"/>
    <s v="2/80 Marshall St"/>
    <s v="Ivanhoe"/>
    <x v="17"/>
    <x v="3"/>
    <x v="10"/>
    <x v="0"/>
  </r>
  <r>
    <x v="292"/>
    <n v="671000"/>
    <x v="0"/>
    <s v="Property Barons"/>
    <s v="Sale"/>
    <n v="3087"/>
    <n v="3"/>
    <n v="2"/>
    <n v="2"/>
    <n v="280"/>
    <n v="2002"/>
    <s v="56 Frensham Rd"/>
    <s v="Watsonia"/>
    <x v="17"/>
    <x v="1"/>
    <x v="10"/>
    <x v="0"/>
  </r>
  <r>
    <x v="292"/>
    <n v="1660000"/>
    <x v="0"/>
    <s v="Flanders &amp; Fish"/>
    <s v="Sale"/>
    <n v="3079"/>
    <n v="4"/>
    <n v="2"/>
    <n v="2"/>
    <n v="830"/>
    <n v="1950"/>
    <s v="44 Keam St"/>
    <s v="Ivanhoe East"/>
    <x v="17"/>
    <x v="3"/>
    <x v="10"/>
    <x v="0"/>
  </r>
  <r>
    <x v="293"/>
    <n v="1315000"/>
    <x v="0"/>
    <s v="Jones and Jones"/>
    <s v="Sale"/>
    <n v="3068"/>
    <n v="2"/>
    <n v="1"/>
    <n v="0"/>
    <n v="143"/>
    <m/>
    <s v="10 Delbridge St"/>
    <s v="Fitzroy North"/>
    <x v="1"/>
    <x v="1"/>
    <x v="10"/>
    <x v="0"/>
  </r>
  <r>
    <x v="293"/>
    <n v="725000"/>
    <x v="1"/>
    <s v="Jones and Jones"/>
    <s v="Auction"/>
    <n v="3127"/>
    <n v="2"/>
    <n v="2"/>
    <n v="2"/>
    <n v="0"/>
    <n v="2005"/>
    <s v="53/781 Whitehorse Rd"/>
    <s v="Mont Albert"/>
    <x v="2"/>
    <x v="3"/>
    <x v="10"/>
    <x v="0"/>
  </r>
  <r>
    <x v="293"/>
    <n v="1175000"/>
    <x v="0"/>
    <s v="Property Barons"/>
    <s v="Sale"/>
    <n v="3125"/>
    <n v="3"/>
    <n v="1"/>
    <n v="2"/>
    <n v="661"/>
    <m/>
    <s v="22 Andrews St"/>
    <s v="Burwood"/>
    <x v="2"/>
    <x v="2"/>
    <x v="10"/>
    <x v="0"/>
  </r>
  <r>
    <x v="293"/>
    <n v="315000"/>
    <x v="1"/>
    <s v="Metro Ladder"/>
    <s v="Auction"/>
    <n v="3141"/>
    <n v="1"/>
    <n v="1"/>
    <n v="0"/>
    <n v="14500"/>
    <n v="2011"/>
    <s v="413/35 Malcolm St"/>
    <s v="South Yarra"/>
    <x v="12"/>
    <x v="2"/>
    <x v="10"/>
    <x v="0"/>
  </r>
  <r>
    <x v="293"/>
    <n v="693000"/>
    <x v="1"/>
    <s v="Cunninghams"/>
    <s v="Sale"/>
    <n v="3141"/>
    <n v="2"/>
    <n v="1"/>
    <n v="1"/>
    <n v="2122"/>
    <n v="1960"/>
    <s v="9/18 Kensington Rd"/>
    <s v="South Yarra"/>
    <x v="12"/>
    <x v="2"/>
    <x v="10"/>
    <x v="0"/>
  </r>
  <r>
    <x v="293"/>
    <n v="430000"/>
    <x v="1"/>
    <s v="Jones and Jones"/>
    <s v="Auction"/>
    <n v="3182"/>
    <n v="1"/>
    <n v="1"/>
    <n v="1"/>
    <n v="1409"/>
    <n v="2000"/>
    <s v="201/63 Acland St"/>
    <s v="St Kilda"/>
    <x v="5"/>
    <x v="2"/>
    <x v="10"/>
    <x v="0"/>
  </r>
  <r>
    <x v="293"/>
    <n v="1450000"/>
    <x v="2"/>
    <s v="Maxwells"/>
    <s v="Sale"/>
    <n v="3205"/>
    <n v="3"/>
    <n v="2"/>
    <n v="1"/>
    <n v="146"/>
    <m/>
    <s v="8 Fitzpatrick St"/>
    <s v="South Melbourne"/>
    <x v="5"/>
    <x v="2"/>
    <x v="10"/>
    <x v="0"/>
  </r>
  <r>
    <x v="293"/>
    <n v="500000"/>
    <x v="0"/>
    <s v="Cunninghams"/>
    <s v="Sale"/>
    <n v="3046"/>
    <n v="3"/>
    <n v="1"/>
    <n v="1"/>
    <n v="336"/>
    <m/>
    <s v="62 Farview St"/>
    <s v="Glenroy"/>
    <x v="3"/>
    <x v="1"/>
    <x v="10"/>
    <x v="0"/>
  </r>
  <r>
    <x v="293"/>
    <n v="467000"/>
    <x v="1"/>
    <s v="Metro Ladder"/>
    <s v="Auction"/>
    <n v="3032"/>
    <n v="2"/>
    <n v="1"/>
    <n v="1"/>
    <n v="0"/>
    <n v="1980"/>
    <s v="9/5 Rothwell St"/>
    <s v="Ascot Vale"/>
    <x v="8"/>
    <x v="0"/>
    <x v="10"/>
    <x v="0"/>
  </r>
  <r>
    <x v="293"/>
    <n v="890000"/>
    <x v="0"/>
    <s v="Flanders &amp; Fish"/>
    <s v="Sale"/>
    <n v="3034"/>
    <n v="4"/>
    <n v="2"/>
    <n v="4"/>
    <n v="585"/>
    <n v="1960"/>
    <s v="62 Skewes St"/>
    <s v="Avondale Heights"/>
    <x v="8"/>
    <x v="0"/>
    <x v="10"/>
    <x v="0"/>
  </r>
  <r>
    <x v="293"/>
    <n v="1505000"/>
    <x v="0"/>
    <s v="Jones and Jones"/>
    <s v="Sale"/>
    <n v="3039"/>
    <n v="3"/>
    <n v="2"/>
    <n v="2"/>
    <n v="249"/>
    <n v="2007"/>
    <s v="30 Tennyson St"/>
    <s v="Moonee Ponds"/>
    <x v="8"/>
    <x v="0"/>
    <x v="10"/>
    <x v="0"/>
  </r>
  <r>
    <x v="293"/>
    <n v="1340000"/>
    <x v="0"/>
    <s v="Cunninghams"/>
    <s v="Sale"/>
    <n v="3166"/>
    <n v="3"/>
    <n v="1"/>
    <n v="1"/>
    <n v="705"/>
    <n v="1920"/>
    <s v="20 Dalston Rd"/>
    <s v="Hughesdale"/>
    <x v="6"/>
    <x v="2"/>
    <x v="10"/>
    <x v="0"/>
  </r>
  <r>
    <x v="293"/>
    <n v="352500"/>
    <x v="1"/>
    <s v="Jones and Jones"/>
    <s v="Sale"/>
    <n v="3052"/>
    <n v="1"/>
    <n v="1"/>
    <n v="1"/>
    <n v="0"/>
    <m/>
    <s v="14/18 Lennon St"/>
    <s v="Parkville"/>
    <x v="13"/>
    <x v="1"/>
    <x v="10"/>
    <x v="0"/>
  </r>
  <r>
    <x v="293"/>
    <n v="700000"/>
    <x v="1"/>
    <s v="Cunninghams"/>
    <s v="Sale"/>
    <n v="3185"/>
    <n v="2"/>
    <n v="1"/>
    <n v="2"/>
    <n v="99"/>
    <m/>
    <s v="1/20 College St"/>
    <s v="Elsternwick"/>
    <x v="9"/>
    <x v="2"/>
    <x v="10"/>
    <x v="0"/>
  </r>
  <r>
    <x v="293"/>
    <n v="550000"/>
    <x v="1"/>
    <s v="Property Barons"/>
    <s v="Auction"/>
    <n v="3123"/>
    <n v="2"/>
    <n v="1"/>
    <n v="1"/>
    <n v="0"/>
    <m/>
    <s v="10/11 Grandview Gr"/>
    <s v="Hawthorn East"/>
    <x v="14"/>
    <x v="2"/>
    <x v="10"/>
    <x v="0"/>
  </r>
  <r>
    <x v="293"/>
    <n v="2000000"/>
    <x v="0"/>
    <s v="Flanders &amp; Fish"/>
    <s v="Sale"/>
    <n v="3104"/>
    <n v="5"/>
    <n v="2"/>
    <n v="2"/>
    <n v="1002"/>
    <n v="1950"/>
    <s v="64 Greythorn Rd"/>
    <s v="Balwyn North"/>
    <x v="14"/>
    <x v="2"/>
    <x v="10"/>
    <x v="0"/>
  </r>
  <r>
    <x v="293"/>
    <n v="2140000"/>
    <x v="0"/>
    <s v="Maxwells"/>
    <s v="Sale"/>
    <n v="3188"/>
    <n v="4"/>
    <n v="2"/>
    <n v="3"/>
    <n v="688"/>
    <n v="1925"/>
    <s v="6 Earlsfield Rd"/>
    <s v="Hampton"/>
    <x v="15"/>
    <x v="2"/>
    <x v="10"/>
    <x v="0"/>
  </r>
  <r>
    <x v="294"/>
    <n v="765000"/>
    <x v="0"/>
    <s v="Sanders"/>
    <s v="Sale"/>
    <n v="3181"/>
    <n v="2"/>
    <n v="1"/>
    <n v="0"/>
    <n v="98"/>
    <n v="1890"/>
    <s v="49 Clifton St"/>
    <s v="Prahran"/>
    <x v="12"/>
    <x v="2"/>
    <x v="10"/>
    <x v="0"/>
  </r>
  <r>
    <x v="294"/>
    <n v="1250000"/>
    <x v="2"/>
    <s v="Flanders &amp; Fish"/>
    <s v="Sale"/>
    <n v="3141"/>
    <n v="3"/>
    <n v="2"/>
    <n v="1"/>
    <n v="80"/>
    <n v="2003"/>
    <s v="1/14 Arthur St"/>
    <s v="South Yarra"/>
    <x v="12"/>
    <x v="2"/>
    <x v="10"/>
    <x v="0"/>
  </r>
  <r>
    <x v="294"/>
    <n v="880000"/>
    <x v="0"/>
    <s v="Sanders"/>
    <s v="Sale"/>
    <n v="3207"/>
    <n v="2"/>
    <n v="1"/>
    <n v="2"/>
    <n v="163"/>
    <n v="1980"/>
    <s v="2/8 Thomas St"/>
    <s v="Port Melbourne"/>
    <x v="5"/>
    <x v="2"/>
    <x v="10"/>
    <x v="0"/>
  </r>
  <r>
    <x v="294"/>
    <n v="460000"/>
    <x v="2"/>
    <s v="Cunninghams"/>
    <s v="Sale"/>
    <n v="3046"/>
    <n v="3"/>
    <n v="1"/>
    <n v="1"/>
    <n v="325"/>
    <n v="1970"/>
    <s v="1/1 Danae St"/>
    <s v="Glenroy"/>
    <x v="3"/>
    <x v="1"/>
    <x v="10"/>
    <x v="0"/>
  </r>
  <r>
    <x v="294"/>
    <n v="721000"/>
    <x v="0"/>
    <s v="SJ"/>
    <s v="Sale"/>
    <n v="3046"/>
    <n v="3"/>
    <n v="1"/>
    <n v="2"/>
    <n v="674"/>
    <n v="1976"/>
    <s v="11 Caldwell St"/>
    <s v="Glenroy"/>
    <x v="3"/>
    <x v="1"/>
    <x v="10"/>
    <x v="0"/>
  </r>
  <r>
    <x v="294"/>
    <n v="807000"/>
    <x v="2"/>
    <s v="Cunninghams"/>
    <s v="Sale"/>
    <n v="3058"/>
    <n v="2"/>
    <n v="2"/>
    <n v="1"/>
    <n v="0"/>
    <n v="2010"/>
    <s v="1/58 Moore St"/>
    <s v="Coburg"/>
    <x v="3"/>
    <x v="1"/>
    <x v="10"/>
    <x v="0"/>
  </r>
  <r>
    <x v="294"/>
    <n v="805000"/>
    <x v="0"/>
    <s v="Cunninghams"/>
    <s v="Sale"/>
    <n v="3042"/>
    <n v="3"/>
    <n v="1"/>
    <n v="1"/>
    <n v="0"/>
    <n v="1950"/>
    <s v="13 Etzel St"/>
    <s v="Airport West"/>
    <x v="8"/>
    <x v="0"/>
    <x v="10"/>
    <x v="0"/>
  </r>
  <r>
    <x v="294"/>
    <n v="935000"/>
    <x v="2"/>
    <s v="Flanders &amp; Fish"/>
    <s v="Auction"/>
    <n v="3040"/>
    <n v="3"/>
    <n v="2"/>
    <n v="2"/>
    <n v="247"/>
    <m/>
    <s v="71A Price St"/>
    <s v="Essendon"/>
    <x v="8"/>
    <x v="0"/>
    <x v="10"/>
    <x v="0"/>
  </r>
  <r>
    <x v="294"/>
    <n v="1590000"/>
    <x v="0"/>
    <s v="Cunninghams"/>
    <s v="Sale"/>
    <n v="3040"/>
    <n v="4"/>
    <n v="3"/>
    <n v="1"/>
    <n v="475"/>
    <n v="2007"/>
    <s v="125a Ogilvie St"/>
    <s v="Essendon"/>
    <x v="8"/>
    <x v="0"/>
    <x v="10"/>
    <x v="0"/>
  </r>
  <r>
    <x v="294"/>
    <n v="340000"/>
    <x v="1"/>
    <s v="Metro Ladder"/>
    <s v="Sale"/>
    <n v="3051"/>
    <n v="1"/>
    <n v="1"/>
    <n v="1"/>
    <n v="0"/>
    <m/>
    <s v="1/315 Flemington Rd"/>
    <s v="North Melbourne"/>
    <x v="13"/>
    <x v="1"/>
    <x v="10"/>
    <x v="0"/>
  </r>
  <r>
    <x v="294"/>
    <n v="1005000"/>
    <x v="0"/>
    <s v="Metro Ladder"/>
    <s v="Sale"/>
    <n v="3031"/>
    <n v="2"/>
    <n v="1"/>
    <n v="0"/>
    <n v="274"/>
    <m/>
    <s v="21 Bayswater Rd"/>
    <s v="Kensington"/>
    <x v="13"/>
    <x v="1"/>
    <x v="10"/>
    <x v="0"/>
  </r>
  <r>
    <x v="294"/>
    <n v="440000"/>
    <x v="1"/>
    <s v="Metro Ladder"/>
    <s v="Sale"/>
    <n v="3012"/>
    <n v="2"/>
    <n v="1"/>
    <n v="1"/>
    <n v="117"/>
    <n v="2008"/>
    <s v="2/15 Edgar St"/>
    <s v="Kingsville"/>
    <x v="4"/>
    <x v="0"/>
    <x v="10"/>
    <x v="0"/>
  </r>
  <r>
    <x v="294"/>
    <n v="495000"/>
    <x v="1"/>
    <s v="Jones and Jones"/>
    <s v="Auction"/>
    <n v="3165"/>
    <n v="2"/>
    <n v="1"/>
    <n v="1"/>
    <n v="96"/>
    <m/>
    <s v="2/12 Blenheim St"/>
    <s v="Bentleigh East"/>
    <x v="9"/>
    <x v="2"/>
    <x v="10"/>
    <x v="0"/>
  </r>
  <r>
    <x v="294"/>
    <n v="580000"/>
    <x v="1"/>
    <s v="Jones and Jones"/>
    <s v="Sale"/>
    <n v="3165"/>
    <n v="1"/>
    <n v="1"/>
    <n v="1"/>
    <n v="105"/>
    <m/>
    <s v="14a Daphne St"/>
    <s v="Bentleigh East"/>
    <x v="9"/>
    <x v="2"/>
    <x v="10"/>
    <x v="0"/>
  </r>
  <r>
    <x v="294"/>
    <n v="1240000"/>
    <x v="1"/>
    <s v="Maxwells"/>
    <s v="Sale"/>
    <n v="3185"/>
    <n v="3"/>
    <n v="2"/>
    <n v="2"/>
    <n v="319"/>
    <n v="1990"/>
    <s v="1/34 Clarence St"/>
    <s v="Elsternwick"/>
    <x v="9"/>
    <x v="2"/>
    <x v="10"/>
    <x v="0"/>
  </r>
  <r>
    <x v="294"/>
    <n v="1328000"/>
    <x v="0"/>
    <s v="Jones and Jones"/>
    <s v="Sale"/>
    <n v="3204"/>
    <n v="3"/>
    <n v="2"/>
    <n v="2"/>
    <n v="690"/>
    <n v="1970"/>
    <s v="33 Luckins Rd"/>
    <s v="Bentleigh"/>
    <x v="9"/>
    <x v="2"/>
    <x v="10"/>
    <x v="0"/>
  </r>
  <r>
    <x v="294"/>
    <n v="750000"/>
    <x v="0"/>
    <s v="Cunninghams"/>
    <s v="Auction"/>
    <n v="3073"/>
    <n v="4"/>
    <n v="2"/>
    <n v="4"/>
    <n v="820"/>
    <n v="1965"/>
    <s v="8 Bedwell St"/>
    <s v="Reservoir"/>
    <x v="10"/>
    <x v="1"/>
    <x v="10"/>
    <x v="0"/>
  </r>
  <r>
    <x v="294"/>
    <n v="460000"/>
    <x v="0"/>
    <s v="Best Bricks"/>
    <s v="Auction"/>
    <n v="3020"/>
    <n v="3"/>
    <n v="2"/>
    <n v="1"/>
    <n v="119"/>
    <n v="2009"/>
    <s v="3/17 Anderson Rd"/>
    <s v="Sunshine"/>
    <x v="0"/>
    <x v="0"/>
    <x v="10"/>
    <x v="0"/>
  </r>
  <r>
    <x v="294"/>
    <n v="600000"/>
    <x v="0"/>
    <s v="Flanders &amp; Fish"/>
    <s v="Auction"/>
    <n v="3020"/>
    <n v="3"/>
    <n v="1"/>
    <n v="2"/>
    <n v="751"/>
    <n v="1960"/>
    <s v="43 Cary St"/>
    <s v="Sunshine North"/>
    <x v="0"/>
    <x v="0"/>
    <x v="10"/>
    <x v="0"/>
  </r>
  <r>
    <x v="294"/>
    <n v="735000"/>
    <x v="0"/>
    <s v="Metro Ladder"/>
    <s v="Auction"/>
    <n v="3020"/>
    <n v="3"/>
    <n v="1"/>
    <n v="3"/>
    <n v="435"/>
    <m/>
    <s v="20 Servante St"/>
    <s v="Sunshine"/>
    <x v="0"/>
    <x v="0"/>
    <x v="10"/>
    <x v="0"/>
  </r>
  <r>
    <x v="294"/>
    <n v="808000"/>
    <x v="0"/>
    <s v="Metro Ladder"/>
    <s v="Sale"/>
    <n v="3020"/>
    <n v="3"/>
    <n v="1"/>
    <n v="2"/>
    <n v="692"/>
    <m/>
    <s v="6 Middlesex St"/>
    <s v="Sunshine North"/>
    <x v="0"/>
    <x v="0"/>
    <x v="10"/>
    <x v="0"/>
  </r>
  <r>
    <x v="294"/>
    <n v="1050000"/>
    <x v="0"/>
    <s v="Maxwells"/>
    <s v="Sale"/>
    <n v="3188"/>
    <n v="3"/>
    <n v="2"/>
    <n v="2"/>
    <n v="357"/>
    <n v="1970"/>
    <s v="7 Austin Rd"/>
    <s v="Hampton"/>
    <x v="15"/>
    <x v="2"/>
    <x v="10"/>
    <x v="0"/>
  </r>
  <r>
    <x v="294"/>
    <n v="1102000"/>
    <x v="0"/>
    <s v="Metro Ladder"/>
    <s v="Sale"/>
    <n v="3186"/>
    <n v="2"/>
    <n v="1"/>
    <n v="2"/>
    <n v="318"/>
    <m/>
    <s v="11a Elm Gr"/>
    <s v="Brighton"/>
    <x v="15"/>
    <x v="2"/>
    <x v="10"/>
    <x v="0"/>
  </r>
  <r>
    <x v="294"/>
    <n v="725000"/>
    <x v="0"/>
    <s v="Best Bricks"/>
    <s v="Sale"/>
    <n v="3081"/>
    <n v="2"/>
    <n v="1"/>
    <n v="3"/>
    <n v="632"/>
    <n v="1960"/>
    <s v="22 Kokoda St"/>
    <s v="Heidelberg West"/>
    <x v="17"/>
    <x v="3"/>
    <x v="10"/>
    <x v="0"/>
  </r>
  <r>
    <x v="294"/>
    <n v="1486000"/>
    <x v="0"/>
    <s v="Cunninghams"/>
    <s v="Sale"/>
    <n v="3079"/>
    <n v="3"/>
    <n v="1"/>
    <n v="2"/>
    <n v="645"/>
    <n v="1930"/>
    <s v="171 Waterdale Rd"/>
    <s v="Ivanhoe"/>
    <x v="17"/>
    <x v="3"/>
    <x v="10"/>
    <x v="0"/>
  </r>
  <r>
    <x v="295"/>
    <n v="1340000"/>
    <x v="0"/>
    <s v="Flanders &amp; Fish"/>
    <s v="Sale"/>
    <n v="3121"/>
    <n v="2"/>
    <n v="1"/>
    <n v="0"/>
    <n v="178"/>
    <m/>
    <s v="73 Brighton St"/>
    <s v="Richmond"/>
    <x v="1"/>
    <x v="1"/>
    <x v="10"/>
    <x v="0"/>
  </r>
  <r>
    <x v="295"/>
    <n v="1495000"/>
    <x v="0"/>
    <s v="Cunninghams"/>
    <s v="Sale"/>
    <n v="3121"/>
    <n v="3"/>
    <n v="2"/>
    <n v="1"/>
    <n v="159"/>
    <m/>
    <s v="1 Hodgson Tce"/>
    <s v="Richmond"/>
    <x v="1"/>
    <x v="1"/>
    <x v="10"/>
    <x v="0"/>
  </r>
  <r>
    <x v="295"/>
    <n v="2400000"/>
    <x v="0"/>
    <s v="Sanders"/>
    <s v="Sale"/>
    <n v="3054"/>
    <n v="2"/>
    <n v="2"/>
    <n v="0"/>
    <n v="413"/>
    <n v="1900"/>
    <s v="392 Station St"/>
    <s v="Carlton North"/>
    <x v="1"/>
    <x v="1"/>
    <x v="10"/>
    <x v="0"/>
  </r>
  <r>
    <x v="295"/>
    <n v="590000"/>
    <x v="1"/>
    <s v="Sanders"/>
    <s v="Auction"/>
    <n v="3181"/>
    <n v="2"/>
    <n v="1"/>
    <n v="1"/>
    <n v="356"/>
    <n v="2005"/>
    <s v="5/26 Clifton St"/>
    <s v="Prahran"/>
    <x v="12"/>
    <x v="2"/>
    <x v="10"/>
    <x v="0"/>
  </r>
  <r>
    <x v="295"/>
    <n v="2800000"/>
    <x v="0"/>
    <s v="Cunninghams"/>
    <s v="Sale"/>
    <n v="3145"/>
    <n v="4"/>
    <n v="2"/>
    <n v="3"/>
    <n v="809"/>
    <n v="1925"/>
    <s v="19 Belson St"/>
    <s v="Malvern East"/>
    <x v="12"/>
    <x v="2"/>
    <x v="10"/>
    <x v="0"/>
  </r>
  <r>
    <x v="295"/>
    <n v="392000"/>
    <x v="1"/>
    <s v="Metro Ladder"/>
    <s v="Sale"/>
    <n v="3182"/>
    <n v="1"/>
    <n v="1"/>
    <n v="1"/>
    <n v="0"/>
    <n v="2002"/>
    <s v="25/52 Fitzroy St"/>
    <s v="St Kilda"/>
    <x v="5"/>
    <x v="2"/>
    <x v="10"/>
    <x v="0"/>
  </r>
  <r>
    <x v="295"/>
    <n v="612500"/>
    <x v="0"/>
    <s v="Flanders &amp; Fish"/>
    <s v="Sale"/>
    <n v="3046"/>
    <n v="3"/>
    <n v="2"/>
    <n v="3"/>
    <n v="635"/>
    <m/>
    <s v="57 Widford St"/>
    <s v="Glenroy"/>
    <x v="3"/>
    <x v="1"/>
    <x v="10"/>
    <x v="0"/>
  </r>
  <r>
    <x v="295"/>
    <n v="988000"/>
    <x v="0"/>
    <s v="Cunninghams"/>
    <s v="Sale"/>
    <n v="3055"/>
    <n v="4"/>
    <n v="1"/>
    <n v="1"/>
    <n v="384"/>
    <m/>
    <s v="29 Grantham St"/>
    <s v="Brunswick West"/>
    <x v="3"/>
    <x v="1"/>
    <x v="10"/>
    <x v="0"/>
  </r>
  <r>
    <x v="295"/>
    <n v="503000"/>
    <x v="1"/>
    <s v="Cunninghams"/>
    <s v="Sale"/>
    <n v="3032"/>
    <n v="2"/>
    <n v="1"/>
    <n v="1"/>
    <n v="0"/>
    <n v="1960"/>
    <s v="2/9 Buckland St"/>
    <s v="Travancore"/>
    <x v="8"/>
    <x v="0"/>
    <x v="10"/>
    <x v="0"/>
  </r>
  <r>
    <x v="295"/>
    <n v="670000"/>
    <x v="0"/>
    <s v="Cunninghams"/>
    <s v="Auction"/>
    <n v="3040"/>
    <n v="2"/>
    <n v="1"/>
    <n v="2"/>
    <n v="0"/>
    <n v="1990"/>
    <s v="1/7 Derry St"/>
    <s v="Aberfeldie"/>
    <x v="8"/>
    <x v="0"/>
    <x v="10"/>
    <x v="0"/>
  </r>
  <r>
    <x v="295"/>
    <n v="1060000"/>
    <x v="2"/>
    <s v="Jones and Jones"/>
    <s v="Sale"/>
    <n v="3165"/>
    <n v="4"/>
    <n v="3"/>
    <n v="1"/>
    <n v="313"/>
    <n v="1960"/>
    <s v="13 Brooks St"/>
    <s v="Bentleigh East"/>
    <x v="9"/>
    <x v="2"/>
    <x v="10"/>
    <x v="0"/>
  </r>
  <r>
    <x v="295"/>
    <n v="1065000"/>
    <x v="0"/>
    <s v="Cunninghams"/>
    <s v="Sale"/>
    <n v="3072"/>
    <n v="2"/>
    <n v="1"/>
    <n v="3"/>
    <n v="507"/>
    <n v="1910"/>
    <s v="14 Arthur St"/>
    <s v="Preston"/>
    <x v="10"/>
    <x v="1"/>
    <x v="10"/>
    <x v="0"/>
  </r>
  <r>
    <x v="295"/>
    <n v="2270000"/>
    <x v="0"/>
    <s v="Melbourne Homes"/>
    <s v="Sale"/>
    <n v="3070"/>
    <n v="4"/>
    <n v="2"/>
    <n v="2"/>
    <n v="440"/>
    <n v="1992"/>
    <s v="2B Creek Pde"/>
    <s v="Northcote"/>
    <x v="10"/>
    <x v="1"/>
    <x v="10"/>
    <x v="0"/>
  </r>
  <r>
    <x v="295"/>
    <n v="1750000"/>
    <x v="0"/>
    <s v="Metro Ladder"/>
    <s v="Sale"/>
    <n v="3101"/>
    <n v="4"/>
    <n v="3"/>
    <n v="2"/>
    <n v="641"/>
    <n v="2010"/>
    <s v="18 Collins St"/>
    <s v="Kew"/>
    <x v="14"/>
    <x v="2"/>
    <x v="10"/>
    <x v="0"/>
  </r>
  <r>
    <x v="295"/>
    <n v="1998000"/>
    <x v="0"/>
    <s v="Maxwells"/>
    <s v="Sale"/>
    <n v="3146"/>
    <n v="4"/>
    <n v="2"/>
    <n v="1"/>
    <n v="739"/>
    <n v="2002"/>
    <s v="62 Staughton Rd"/>
    <s v="Glen Iris"/>
    <x v="14"/>
    <x v="2"/>
    <x v="10"/>
    <x v="0"/>
  </r>
  <r>
    <x v="295"/>
    <n v="536000"/>
    <x v="1"/>
    <s v="Maxwells"/>
    <s v="Auction"/>
    <n v="3186"/>
    <n v="2"/>
    <n v="1"/>
    <n v="2"/>
    <n v="0"/>
    <n v="1970"/>
    <s v="2/26 Pearson St"/>
    <s v="Brighton"/>
    <x v="15"/>
    <x v="2"/>
    <x v="10"/>
    <x v="0"/>
  </r>
  <r>
    <x v="295"/>
    <n v="342500"/>
    <x v="1"/>
    <s v="Property Barons"/>
    <s v="Sale"/>
    <n v="3087"/>
    <n v="2"/>
    <n v="1"/>
    <n v="1"/>
    <n v="0"/>
    <m/>
    <s v="1/6 Wattle Dr"/>
    <s v="Watsonia"/>
    <x v="17"/>
    <x v="1"/>
    <x v="10"/>
    <x v="0"/>
  </r>
  <r>
    <x v="296"/>
    <n v="1210000"/>
    <x v="0"/>
    <s v="Cunninghams"/>
    <s v="Sale"/>
    <n v="3068"/>
    <n v="2"/>
    <n v="1"/>
    <n v="1"/>
    <n v="223"/>
    <n v="1885"/>
    <s v="2 Scotchmer St"/>
    <s v="Fitzroy North"/>
    <x v="1"/>
    <x v="1"/>
    <x v="11"/>
    <x v="1"/>
  </r>
  <r>
    <x v="296"/>
    <n v="1410000"/>
    <x v="0"/>
    <s v="Cunninghams"/>
    <s v="Sale"/>
    <n v="3121"/>
    <n v="3"/>
    <n v="1"/>
    <n v="0"/>
    <n v="224"/>
    <m/>
    <s v="9 Hosie St"/>
    <s v="Richmond"/>
    <x v="1"/>
    <x v="1"/>
    <x v="11"/>
    <x v="1"/>
  </r>
  <r>
    <x v="296"/>
    <n v="1200000"/>
    <x v="0"/>
    <s v="Cunninghams"/>
    <s v="Sale"/>
    <n v="3181"/>
    <n v="2"/>
    <n v="3"/>
    <n v="1"/>
    <n v="91"/>
    <m/>
    <s v="2 McMicken La"/>
    <s v="Prahran"/>
    <x v="12"/>
    <x v="2"/>
    <x v="11"/>
    <x v="1"/>
  </r>
  <r>
    <x v="296"/>
    <n v="1620000"/>
    <x v="0"/>
    <s v="Sanders"/>
    <s v="Sale"/>
    <n v="3205"/>
    <n v="4"/>
    <n v="2"/>
    <n v="0"/>
    <n v="163"/>
    <n v="1890"/>
    <s v="396 Dorcas St"/>
    <s v="South Melbourne"/>
    <x v="5"/>
    <x v="2"/>
    <x v="11"/>
    <x v="1"/>
  </r>
  <r>
    <x v="296"/>
    <n v="474000"/>
    <x v="0"/>
    <s v="Maxwells"/>
    <s v="Sale"/>
    <n v="3044"/>
    <n v="2"/>
    <n v="1"/>
    <n v="1"/>
    <n v="558"/>
    <m/>
    <s v="2 Virginia St"/>
    <s v="Pascoe Vale"/>
    <x v="3"/>
    <x v="1"/>
    <x v="11"/>
    <x v="1"/>
  </r>
  <r>
    <x v="296"/>
    <n v="650000"/>
    <x v="0"/>
    <s v="Metro Ladder"/>
    <s v="Auction"/>
    <n v="3060"/>
    <n v="3"/>
    <n v="1"/>
    <n v="1"/>
    <n v="589"/>
    <n v="1961"/>
    <s v="45 Denys St"/>
    <s v="Fawkner"/>
    <x v="3"/>
    <x v="1"/>
    <x v="11"/>
    <x v="1"/>
  </r>
  <r>
    <x v="296"/>
    <n v="975000"/>
    <x v="0"/>
    <s v="Metro Ladder"/>
    <s v="Auction"/>
    <n v="3044"/>
    <n v="3"/>
    <n v="1"/>
    <n v="3"/>
    <n v="686"/>
    <n v="1970"/>
    <s v="27 Sefton St"/>
    <s v="Pascoe Vale"/>
    <x v="3"/>
    <x v="1"/>
    <x v="11"/>
    <x v="1"/>
  </r>
  <r>
    <x v="296"/>
    <n v="307000"/>
    <x v="0"/>
    <s v="Jones and Jones"/>
    <s v="Sale"/>
    <n v="3052"/>
    <n v="1"/>
    <n v="1"/>
    <n v="1"/>
    <n v="0"/>
    <m/>
    <s v="9/18 Lennon St"/>
    <s v="Parkville"/>
    <x v="13"/>
    <x v="1"/>
    <x v="11"/>
    <x v="1"/>
  </r>
  <r>
    <x v="296"/>
    <n v="735000"/>
    <x v="1"/>
    <s v="Jones and Jones"/>
    <s v="Auction"/>
    <n v="3053"/>
    <n v="3"/>
    <n v="1"/>
    <n v="2"/>
    <n v="3455"/>
    <m/>
    <s v="46/121 Rathdowne St"/>
    <s v="Carlton"/>
    <x v="13"/>
    <x v="1"/>
    <x v="11"/>
    <x v="1"/>
  </r>
  <r>
    <x v="296"/>
    <n v="1300000"/>
    <x v="1"/>
    <s v="Melbourne Homes"/>
    <s v="Auction"/>
    <n v="3141"/>
    <n v="2"/>
    <n v="2"/>
    <n v="1"/>
    <n v="0"/>
    <n v="1980"/>
    <s v="6/1 Walsh St"/>
    <s v="South Yarra"/>
    <x v="13"/>
    <x v="2"/>
    <x v="11"/>
    <x v="1"/>
  </r>
  <r>
    <x v="296"/>
    <n v="431000"/>
    <x v="1"/>
    <s v="Maxwells"/>
    <s v="Auction"/>
    <n v="3011"/>
    <n v="2"/>
    <n v="1"/>
    <n v="1"/>
    <n v="0"/>
    <m/>
    <s v="11/44 Everard St"/>
    <s v="Footscray"/>
    <x v="4"/>
    <x v="0"/>
    <x v="11"/>
    <x v="1"/>
  </r>
  <r>
    <x v="296"/>
    <n v="560000"/>
    <x v="2"/>
    <s v="Metro Ladder"/>
    <s v="Sale"/>
    <n v="3011"/>
    <n v="2"/>
    <n v="1"/>
    <n v="1"/>
    <n v="111"/>
    <m/>
    <s v="2/58 Everard St"/>
    <s v="Footscray"/>
    <x v="4"/>
    <x v="0"/>
    <x v="11"/>
    <x v="1"/>
  </r>
  <r>
    <x v="296"/>
    <n v="605000"/>
    <x v="1"/>
    <s v="Cunninghams"/>
    <s v="Sale"/>
    <n v="3189"/>
    <n v="2"/>
    <n v="1"/>
    <n v="2"/>
    <n v="180"/>
    <n v="1980"/>
    <s v="2/1 Barbara St"/>
    <s v="Moorabbin"/>
    <x v="7"/>
    <x v="2"/>
    <x v="11"/>
    <x v="1"/>
  </r>
  <r>
    <x v="296"/>
    <n v="1000000"/>
    <x v="0"/>
    <s v="Jones and Jones"/>
    <s v="Sale"/>
    <n v="3189"/>
    <n v="4"/>
    <n v="3"/>
    <n v="4"/>
    <n v="581"/>
    <n v="1960"/>
    <s v="38 Royena Rd"/>
    <s v="Moorabbin"/>
    <x v="7"/>
    <x v="2"/>
    <x v="11"/>
    <x v="1"/>
  </r>
  <r>
    <x v="296"/>
    <n v="851000"/>
    <x v="2"/>
    <s v="Metro Ladder"/>
    <s v="Sale"/>
    <n v="3204"/>
    <n v="2"/>
    <n v="1"/>
    <n v="1"/>
    <n v="140"/>
    <n v="1970"/>
    <s v="3/2 Scotts St"/>
    <s v="Bentleigh"/>
    <x v="9"/>
    <x v="2"/>
    <x v="11"/>
    <x v="1"/>
  </r>
  <r>
    <x v="296"/>
    <n v="855000"/>
    <x v="0"/>
    <s v="Jones and Jones"/>
    <s v="Sale"/>
    <n v="3204"/>
    <n v="2"/>
    <n v="1"/>
    <n v="1"/>
    <n v="298"/>
    <m/>
    <s v="1/19 Patterson Rd"/>
    <s v="Bentleigh"/>
    <x v="9"/>
    <x v="2"/>
    <x v="11"/>
    <x v="1"/>
  </r>
  <r>
    <x v="296"/>
    <n v="630000"/>
    <x v="0"/>
    <s v="Best Bricks"/>
    <s v="Auction"/>
    <n v="3020"/>
    <n v="3"/>
    <n v="1"/>
    <n v="4"/>
    <n v="625"/>
    <m/>
    <s v="9 Gresford St"/>
    <s v="Sunshine North"/>
    <x v="0"/>
    <x v="0"/>
    <x v="11"/>
    <x v="1"/>
  </r>
  <r>
    <x v="296"/>
    <n v="645400"/>
    <x v="0"/>
    <s v="Property Barons"/>
    <s v="Sale"/>
    <n v="3020"/>
    <n v="4"/>
    <n v="2"/>
    <n v="3"/>
    <n v="765"/>
    <m/>
    <s v="26 Bell St"/>
    <s v="Sunshine West"/>
    <x v="0"/>
    <x v="0"/>
    <x v="11"/>
    <x v="1"/>
  </r>
  <r>
    <x v="296"/>
    <n v="500000"/>
    <x v="1"/>
    <s v="Flanders &amp; Fish"/>
    <s v="Auction"/>
    <n v="3123"/>
    <n v="2"/>
    <n v="1"/>
    <n v="1"/>
    <n v="3084"/>
    <m/>
    <s v="12/36 Anderson Rd"/>
    <s v="Hawthorn East"/>
    <x v="14"/>
    <x v="2"/>
    <x v="11"/>
    <x v="1"/>
  </r>
  <r>
    <x v="296"/>
    <n v="657500"/>
    <x v="1"/>
    <s v="Jones and Jones"/>
    <s v="Sale"/>
    <n v="3122"/>
    <n v="2"/>
    <n v="1"/>
    <n v="1"/>
    <n v="728"/>
    <n v="1965"/>
    <s v="2/21 Elphin Gr"/>
    <s v="Hawthorn"/>
    <x v="14"/>
    <x v="2"/>
    <x v="11"/>
    <x v="1"/>
  </r>
  <r>
    <x v="296"/>
    <n v="3470000"/>
    <x v="0"/>
    <s v="Cunninghams"/>
    <s v="Auction"/>
    <n v="3188"/>
    <n v="5"/>
    <n v="3"/>
    <n v="4"/>
    <n v="670"/>
    <n v="2008"/>
    <s v="65 Linacre Rd"/>
    <s v="Hampton"/>
    <x v="15"/>
    <x v="2"/>
    <x v="11"/>
    <x v="1"/>
  </r>
  <r>
    <x v="297"/>
    <n v="1220000"/>
    <x v="0"/>
    <s v="Cunninghams"/>
    <s v="Sale"/>
    <n v="3121"/>
    <n v="2"/>
    <n v="1"/>
    <n v="1"/>
    <n v="166"/>
    <n v="1900"/>
    <s v="308 Lennox St"/>
    <s v="Richmond"/>
    <x v="1"/>
    <x v="1"/>
    <x v="11"/>
    <x v="1"/>
  </r>
  <r>
    <x v="297"/>
    <n v="1400000"/>
    <x v="0"/>
    <s v="Metro Ladder"/>
    <s v="Sale"/>
    <n v="3128"/>
    <n v="3"/>
    <n v="2"/>
    <n v="1"/>
    <n v="643"/>
    <n v="1940"/>
    <s v="5 Wavell St"/>
    <s v="Box Hill"/>
    <x v="2"/>
    <x v="3"/>
    <x v="11"/>
    <x v="1"/>
  </r>
  <r>
    <x v="297"/>
    <n v="570000"/>
    <x v="1"/>
    <s v="Jones and Jones"/>
    <s v="Sale"/>
    <n v="3185"/>
    <n v="2"/>
    <n v="1"/>
    <n v="0"/>
    <n v="785"/>
    <n v="1964"/>
    <s v="8/10 Maryville St"/>
    <s v="Ripponlea"/>
    <x v="5"/>
    <x v="2"/>
    <x v="11"/>
    <x v="1"/>
  </r>
  <r>
    <x v="297"/>
    <n v="820000"/>
    <x v="1"/>
    <s v="Flanders &amp; Fish"/>
    <s v="Sale"/>
    <n v="3183"/>
    <n v="2"/>
    <n v="1"/>
    <n v="1"/>
    <n v="0"/>
    <m/>
    <s v="2/360 Carlisle St"/>
    <s v="Balaclava"/>
    <x v="5"/>
    <x v="2"/>
    <x v="11"/>
    <x v="1"/>
  </r>
  <r>
    <x v="297"/>
    <n v="400000"/>
    <x v="1"/>
    <s v="Cunninghams"/>
    <s v="Auction"/>
    <n v="3055"/>
    <n v="2"/>
    <n v="1"/>
    <n v="1"/>
    <n v="73"/>
    <n v="1960"/>
    <s v="6/524 Moreland Rd"/>
    <s v="Brunswick West"/>
    <x v="3"/>
    <x v="1"/>
    <x v="11"/>
    <x v="1"/>
  </r>
  <r>
    <x v="297"/>
    <n v="920000"/>
    <x v="0"/>
    <s v="Jones and Jones"/>
    <s v="Auction"/>
    <n v="3058"/>
    <n v="2"/>
    <n v="1"/>
    <n v="0"/>
    <n v="157"/>
    <m/>
    <s v="1/33 Sheffield St"/>
    <s v="Coburg"/>
    <x v="3"/>
    <x v="1"/>
    <x v="11"/>
    <x v="1"/>
  </r>
  <r>
    <x v="297"/>
    <n v="401000"/>
    <x v="1"/>
    <s v="Cunninghams"/>
    <s v="Sale"/>
    <n v="3052"/>
    <n v="1"/>
    <n v="1"/>
    <n v="1"/>
    <n v="0"/>
    <m/>
    <s v="5/361 Royal Pde"/>
    <s v="Parkville"/>
    <x v="13"/>
    <x v="1"/>
    <x v="11"/>
    <x v="1"/>
  </r>
  <r>
    <x v="297"/>
    <n v="665500"/>
    <x v="1"/>
    <s v="Flanders &amp; Fish"/>
    <s v="Sale"/>
    <n v="3051"/>
    <n v="2"/>
    <n v="2"/>
    <n v="1"/>
    <n v="0"/>
    <n v="2012"/>
    <s v="1/109 Arden St"/>
    <s v="North Melbourne"/>
    <x v="13"/>
    <x v="1"/>
    <x v="11"/>
    <x v="1"/>
  </r>
  <r>
    <x v="297"/>
    <n v="1400000"/>
    <x v="1"/>
    <s v="Jones and Jones"/>
    <s v="Sale"/>
    <n v="3002"/>
    <n v="2"/>
    <n v="2"/>
    <n v="1"/>
    <n v="0"/>
    <m/>
    <s v="706/30 St Andrews Pl"/>
    <s v="East Melbourne"/>
    <x v="13"/>
    <x v="1"/>
    <x v="11"/>
    <x v="1"/>
  </r>
  <r>
    <x v="297"/>
    <n v="660000"/>
    <x v="0"/>
    <s v="Metro Ladder"/>
    <s v="Sale"/>
    <n v="3019"/>
    <n v="3"/>
    <n v="1"/>
    <n v="0"/>
    <n v="580"/>
    <m/>
    <s v="40 Carlton St"/>
    <s v="Braybrook"/>
    <x v="4"/>
    <x v="0"/>
    <x v="11"/>
    <x v="1"/>
  </r>
  <r>
    <x v="297"/>
    <n v="1021000"/>
    <x v="0"/>
    <s v="Maxwells"/>
    <s v="Sale"/>
    <n v="3012"/>
    <n v="3"/>
    <n v="1"/>
    <n v="2"/>
    <n v="601"/>
    <m/>
    <s v="20 Wellington St"/>
    <s v="West Footscray"/>
    <x v="4"/>
    <x v="0"/>
    <x v="11"/>
    <x v="1"/>
  </r>
  <r>
    <x v="297"/>
    <n v="1200000"/>
    <x v="0"/>
    <s v="Sanders"/>
    <s v="Auction"/>
    <n v="3015"/>
    <n v="3"/>
    <n v="2"/>
    <n v="0"/>
    <n v="288"/>
    <m/>
    <s v="26 Elphin St"/>
    <s v="Newport"/>
    <x v="11"/>
    <x v="0"/>
    <x v="11"/>
    <x v="1"/>
  </r>
  <r>
    <x v="297"/>
    <n v="1430000"/>
    <x v="0"/>
    <s v="Jones and Jones"/>
    <s v="Auction"/>
    <n v="3163"/>
    <n v="3"/>
    <n v="1"/>
    <n v="2"/>
    <n v="618"/>
    <n v="1960"/>
    <s v="15 Thaxted Rd"/>
    <s v="Murrumbeena"/>
    <x v="9"/>
    <x v="2"/>
    <x v="11"/>
    <x v="1"/>
  </r>
  <r>
    <x v="297"/>
    <n v="895000"/>
    <x v="0"/>
    <s v="Maxwells"/>
    <s v="Sale"/>
    <n v="3020"/>
    <n v="4"/>
    <n v="2"/>
    <n v="3"/>
    <n v="430"/>
    <n v="1945"/>
    <s v="68 Chapman St"/>
    <s v="Sunshine"/>
    <x v="0"/>
    <x v="0"/>
    <x v="11"/>
    <x v="1"/>
  </r>
  <r>
    <x v="297"/>
    <n v="1290000"/>
    <x v="0"/>
    <s v="Sanders"/>
    <s v="Sale"/>
    <n v="3101"/>
    <n v="3"/>
    <n v="1"/>
    <n v="0"/>
    <n v="321"/>
    <m/>
    <s v="36 Denmark St"/>
    <s v="Kew"/>
    <x v="14"/>
    <x v="2"/>
    <x v="11"/>
    <x v="1"/>
  </r>
  <r>
    <x v="297"/>
    <n v="1750000"/>
    <x v="0"/>
    <s v="Jones and Jones"/>
    <s v="Auction"/>
    <n v="3103"/>
    <n v="3"/>
    <n v="2"/>
    <n v="3"/>
    <n v="613"/>
    <n v="1943"/>
    <s v="47 Naroo St"/>
    <s v="Balwyn"/>
    <x v="14"/>
    <x v="2"/>
    <x v="11"/>
    <x v="1"/>
  </r>
  <r>
    <x v="297"/>
    <n v="2560000"/>
    <x v="0"/>
    <s v="Jones and Jones"/>
    <s v="Auction"/>
    <n v="3101"/>
    <n v="4"/>
    <n v="3"/>
    <n v="4"/>
    <n v="670"/>
    <n v="1990"/>
    <s v="27 Fernhurst Gr"/>
    <s v="Kew"/>
    <x v="14"/>
    <x v="2"/>
    <x v="11"/>
    <x v="1"/>
  </r>
  <r>
    <x v="297"/>
    <n v="2950000"/>
    <x v="0"/>
    <s v="Jones and Jones"/>
    <s v="Auction"/>
    <n v="3126"/>
    <n v="4"/>
    <n v="2"/>
    <n v="3"/>
    <n v="812"/>
    <n v="1927"/>
    <s v="21 Compton St"/>
    <s v="Canterbury"/>
    <x v="14"/>
    <x v="2"/>
    <x v="11"/>
    <x v="1"/>
  </r>
  <r>
    <x v="297"/>
    <n v="850000"/>
    <x v="1"/>
    <s v="Jones and Jones"/>
    <s v="Auction"/>
    <n v="3186"/>
    <n v="2"/>
    <n v="1"/>
    <n v="1"/>
    <n v="0"/>
    <m/>
    <s v="6/30 Boxshall St"/>
    <s v="Brighton"/>
    <x v="15"/>
    <x v="2"/>
    <x v="11"/>
    <x v="1"/>
  </r>
  <r>
    <x v="297"/>
    <n v="2250000"/>
    <x v="2"/>
    <s v="Cunninghams"/>
    <s v="Auction"/>
    <n v="3186"/>
    <n v="4"/>
    <n v="2"/>
    <n v="2"/>
    <n v="230"/>
    <n v="2012"/>
    <s v="686A Hampton St"/>
    <s v="Brighton"/>
    <x v="15"/>
    <x v="2"/>
    <x v="11"/>
    <x v="1"/>
  </r>
  <r>
    <x v="297"/>
    <n v="1470000"/>
    <x v="0"/>
    <s v="Property Barons"/>
    <s v="Auction"/>
    <n v="3079"/>
    <n v="4"/>
    <n v="2"/>
    <n v="1"/>
    <n v="694"/>
    <n v="1950"/>
    <s v="19 Myrtle St"/>
    <s v="Ivanhoe"/>
    <x v="17"/>
    <x v="3"/>
    <x v="11"/>
    <x v="1"/>
  </r>
  <r>
    <x v="298"/>
    <n v="1150000"/>
    <x v="0"/>
    <s v="Cunninghams"/>
    <s v="Auction"/>
    <n v="3121"/>
    <n v="2"/>
    <n v="1"/>
    <n v="0"/>
    <n v="156"/>
    <n v="1900"/>
    <s v="52 Hunter St"/>
    <s v="Richmond"/>
    <x v="1"/>
    <x v="1"/>
    <x v="11"/>
    <x v="1"/>
  </r>
  <r>
    <x v="298"/>
    <n v="1270000"/>
    <x v="0"/>
    <s v="Cunninghams"/>
    <s v="Sale"/>
    <n v="3121"/>
    <n v="3"/>
    <n v="1"/>
    <n v="1"/>
    <n v="152"/>
    <n v="1910"/>
    <s v="43 Type St"/>
    <s v="Richmond"/>
    <x v="1"/>
    <x v="1"/>
    <x v="11"/>
    <x v="1"/>
  </r>
  <r>
    <x v="298"/>
    <n v="1812500"/>
    <x v="0"/>
    <s v="Cunninghams"/>
    <s v="Sale"/>
    <n v="3127"/>
    <n v="4"/>
    <n v="2"/>
    <n v="2"/>
    <n v="715"/>
    <n v="1920"/>
    <s v="63 Shepherd St"/>
    <s v="Surrey Hills"/>
    <x v="2"/>
    <x v="2"/>
    <x v="11"/>
    <x v="1"/>
  </r>
  <r>
    <x v="298"/>
    <n v="490000"/>
    <x v="1"/>
    <s v="Melbourne Homes"/>
    <s v="Auction"/>
    <n v="3142"/>
    <n v="2"/>
    <n v="1"/>
    <n v="1"/>
    <n v="0"/>
    <n v="1970"/>
    <s v="12/1 Ruabon Rd"/>
    <s v="Toorak"/>
    <x v="12"/>
    <x v="2"/>
    <x v="11"/>
    <x v="1"/>
  </r>
  <r>
    <x v="298"/>
    <n v="2200000"/>
    <x v="0"/>
    <s v="Jones and Jones"/>
    <s v="Auction"/>
    <n v="3143"/>
    <n v="4"/>
    <n v="1"/>
    <n v="2"/>
    <n v="495"/>
    <n v="1900"/>
    <s v="25 Llaneast St"/>
    <s v="Armadale"/>
    <x v="12"/>
    <x v="2"/>
    <x v="11"/>
    <x v="1"/>
  </r>
  <r>
    <x v="298"/>
    <n v="2210000"/>
    <x v="0"/>
    <s v="Cunninghams"/>
    <s v="Auction"/>
    <n v="3145"/>
    <n v="3"/>
    <n v="1"/>
    <n v="2"/>
    <n v="789"/>
    <m/>
    <s v="55 Emo Rd"/>
    <s v="Malvern East"/>
    <x v="12"/>
    <x v="2"/>
    <x v="11"/>
    <x v="1"/>
  </r>
  <r>
    <x v="298"/>
    <n v="1200000"/>
    <x v="1"/>
    <s v="Melbourne Homes"/>
    <s v="Auction"/>
    <n v="3207"/>
    <n v="3"/>
    <n v="2"/>
    <n v="2"/>
    <n v="0"/>
    <n v="2012"/>
    <s v="106/216 Rouse St"/>
    <s v="Port Melbourne"/>
    <x v="5"/>
    <x v="2"/>
    <x v="11"/>
    <x v="1"/>
  </r>
  <r>
    <x v="298"/>
    <n v="1345000"/>
    <x v="0"/>
    <s v="Metro Ladder"/>
    <s v="Sale"/>
    <n v="3044"/>
    <n v="5"/>
    <n v="2"/>
    <n v="5"/>
    <n v="759"/>
    <m/>
    <s v="24 Eddie St"/>
    <s v="Pascoe Vale"/>
    <x v="3"/>
    <x v="1"/>
    <x v="11"/>
    <x v="1"/>
  </r>
  <r>
    <x v="298"/>
    <n v="1635000"/>
    <x v="0"/>
    <s v="Cunninghams"/>
    <s v="Auction"/>
    <n v="3040"/>
    <n v="4"/>
    <n v="1"/>
    <n v="2"/>
    <n v="638"/>
    <n v="1900"/>
    <s v="33 McCarron Pde"/>
    <s v="Essendon"/>
    <x v="8"/>
    <x v="0"/>
    <x v="11"/>
    <x v="1"/>
  </r>
  <r>
    <x v="298"/>
    <n v="1705000"/>
    <x v="0"/>
    <s v="Cunninghams"/>
    <s v="Sale"/>
    <n v="3040"/>
    <n v="2"/>
    <n v="1"/>
    <n v="2"/>
    <n v="809"/>
    <n v="1980"/>
    <s v="25 Beaver St"/>
    <s v="Aberfeldie"/>
    <x v="8"/>
    <x v="0"/>
    <x v="11"/>
    <x v="1"/>
  </r>
  <r>
    <x v="298"/>
    <n v="360000"/>
    <x v="1"/>
    <s v="Zimmerman"/>
    <s v="Auction"/>
    <n v="3008"/>
    <n v="1"/>
    <n v="1"/>
    <n v="1"/>
    <n v="0"/>
    <m/>
    <s v="2305/241 Harbour Esp"/>
    <s v="Docklands"/>
    <x v="13"/>
    <x v="2"/>
    <x v="11"/>
    <x v="1"/>
  </r>
  <r>
    <x v="298"/>
    <n v="660000"/>
    <x v="1"/>
    <s v="Zimmerman"/>
    <s v="Sale"/>
    <n v="3006"/>
    <n v="2"/>
    <n v="1"/>
    <n v="1"/>
    <n v="0"/>
    <n v="2000"/>
    <s v="2/66 Coventry St"/>
    <s v="Southbank"/>
    <x v="13"/>
    <x v="2"/>
    <x v="11"/>
    <x v="1"/>
  </r>
  <r>
    <x v="298"/>
    <n v="1000000"/>
    <x v="2"/>
    <s v="Cunninghams"/>
    <s v="Auction"/>
    <n v="3051"/>
    <n v="3"/>
    <n v="2"/>
    <n v="1"/>
    <n v="61"/>
    <n v="1920"/>
    <s v="10 Munster Tce"/>
    <s v="North Melbourne"/>
    <x v="13"/>
    <x v="1"/>
    <x v="11"/>
    <x v="1"/>
  </r>
  <r>
    <x v="298"/>
    <n v="1360000"/>
    <x v="1"/>
    <s v="Jones and Jones"/>
    <s v="Sale"/>
    <n v="3052"/>
    <n v="3"/>
    <n v="2"/>
    <n v="1"/>
    <n v="0"/>
    <m/>
    <s v="12/238 The Avenue"/>
    <s v="Parkville"/>
    <x v="13"/>
    <x v="1"/>
    <x v="11"/>
    <x v="1"/>
  </r>
  <r>
    <x v="298"/>
    <n v="262500"/>
    <x v="1"/>
    <s v="Metro Ladder"/>
    <s v="Auction"/>
    <n v="3012"/>
    <n v="2"/>
    <n v="1"/>
    <n v="1"/>
    <n v="0"/>
    <m/>
    <s v="10/745 Barkly St"/>
    <s v="West Footscray"/>
    <x v="4"/>
    <x v="0"/>
    <x v="11"/>
    <x v="1"/>
  </r>
  <r>
    <x v="298"/>
    <n v="790000"/>
    <x v="0"/>
    <s v="Best Bricks"/>
    <s v="Auction"/>
    <n v="3107"/>
    <n v="4"/>
    <n v="2"/>
    <n v="5"/>
    <n v="671"/>
    <n v="1970"/>
    <s v="360 Thompsons Rd"/>
    <s v="Templestowe Lower"/>
    <x v="16"/>
    <x v="3"/>
    <x v="11"/>
    <x v="1"/>
  </r>
  <r>
    <x v="298"/>
    <n v="1100000"/>
    <x v="0"/>
    <s v="Property Barons"/>
    <s v="Auction"/>
    <n v="3107"/>
    <n v="4"/>
    <n v="2"/>
    <n v="4"/>
    <n v="654"/>
    <n v="1970"/>
    <s v="135 MacEdon Rd"/>
    <s v="Templestowe Lower"/>
    <x v="16"/>
    <x v="3"/>
    <x v="11"/>
    <x v="1"/>
  </r>
  <r>
    <x v="298"/>
    <n v="1355000"/>
    <x v="0"/>
    <s v="Cunninghams"/>
    <s v="Sale"/>
    <n v="3163"/>
    <n v="3"/>
    <n v="1"/>
    <n v="6"/>
    <n v="612"/>
    <m/>
    <s v="18 Spark St"/>
    <s v="Murrumbeena"/>
    <x v="9"/>
    <x v="2"/>
    <x v="11"/>
    <x v="1"/>
  </r>
  <r>
    <x v="298"/>
    <n v="1015000"/>
    <x v="0"/>
    <s v="Property Barons"/>
    <s v="Sale"/>
    <n v="3073"/>
    <n v="4"/>
    <n v="1"/>
    <n v="1"/>
    <n v="518"/>
    <n v="1920"/>
    <s v="13 Crawley St"/>
    <s v="Reservoir"/>
    <x v="10"/>
    <x v="1"/>
    <x v="11"/>
    <x v="1"/>
  </r>
  <r>
    <x v="298"/>
    <n v="600000"/>
    <x v="2"/>
    <s v="Property Barons"/>
    <s v="Sale"/>
    <n v="3042"/>
    <n v="4"/>
    <n v="2"/>
    <n v="1"/>
    <n v="231"/>
    <n v="2013"/>
    <s v="3/550 Fullarton Rd"/>
    <s v="Keilor Park"/>
    <x v="0"/>
    <x v="0"/>
    <x v="11"/>
    <x v="1"/>
  </r>
  <r>
    <x v="298"/>
    <n v="736000"/>
    <x v="0"/>
    <s v="Property Barons"/>
    <s v="Sale"/>
    <n v="3020"/>
    <n v="4"/>
    <n v="1"/>
    <n v="2"/>
    <n v="615"/>
    <n v="1955"/>
    <s v="18 Simpson St"/>
    <s v="Sunshine North"/>
    <x v="0"/>
    <x v="0"/>
    <x v="11"/>
    <x v="1"/>
  </r>
  <r>
    <x v="298"/>
    <n v="292000"/>
    <x v="1"/>
    <s v="Jones and Jones"/>
    <s v="Sale"/>
    <n v="3122"/>
    <n v="1"/>
    <n v="1"/>
    <n v="0"/>
    <n v="0"/>
    <n v="1966"/>
    <s v="11/140 Riversdale Rd"/>
    <s v="Hawthorn"/>
    <x v="14"/>
    <x v="2"/>
    <x v="11"/>
    <x v="1"/>
  </r>
  <r>
    <x v="298"/>
    <n v="400000"/>
    <x v="1"/>
    <s v="Cunninghams"/>
    <s v="Auction"/>
    <n v="3122"/>
    <n v="1"/>
    <n v="1"/>
    <n v="1"/>
    <n v="0"/>
    <n v="1950"/>
    <s v="7/6 Osborne Ct"/>
    <s v="Hawthorn"/>
    <x v="14"/>
    <x v="2"/>
    <x v="11"/>
    <x v="1"/>
  </r>
  <r>
    <x v="298"/>
    <n v="685000"/>
    <x v="1"/>
    <s v="Zimmerman"/>
    <s v="Sale"/>
    <n v="3126"/>
    <n v="2"/>
    <n v="1"/>
    <n v="1"/>
    <n v="122"/>
    <m/>
    <s v="3/124 Canterbury Rd"/>
    <s v="Canterbury"/>
    <x v="14"/>
    <x v="2"/>
    <x v="11"/>
    <x v="1"/>
  </r>
  <r>
    <x v="298"/>
    <n v="1960000"/>
    <x v="0"/>
    <s v="Flanders &amp; Fish"/>
    <s v="Auction"/>
    <n v="3146"/>
    <n v="5"/>
    <n v="3"/>
    <n v="2"/>
    <n v="650"/>
    <n v="1940"/>
    <s v="2 Celia St"/>
    <s v="Glen Iris"/>
    <x v="14"/>
    <x v="2"/>
    <x v="11"/>
    <x v="1"/>
  </r>
  <r>
    <x v="298"/>
    <n v="710000"/>
    <x v="0"/>
    <s v="Melbourne Homes"/>
    <s v="Sale"/>
    <n v="3081"/>
    <n v="3"/>
    <n v="1"/>
    <n v="1"/>
    <n v="594"/>
    <m/>
    <s v="21 Pacific Dr"/>
    <s v="Heidelberg West"/>
    <x v="17"/>
    <x v="3"/>
    <x v="11"/>
    <x v="1"/>
  </r>
  <r>
    <x v="298"/>
    <n v="785000"/>
    <x v="0"/>
    <s v="Property Barons"/>
    <s v="Sale"/>
    <n v="3079"/>
    <n v="3"/>
    <n v="2"/>
    <n v="0"/>
    <n v="399"/>
    <n v="1950"/>
    <s v="1/34 Edwin St"/>
    <s v="Ivanhoe"/>
    <x v="17"/>
    <x v="3"/>
    <x v="11"/>
    <x v="1"/>
  </r>
  <r>
    <x v="299"/>
    <n v="611000"/>
    <x v="1"/>
    <s v="Maxwells"/>
    <s v="Sale"/>
    <n v="3181"/>
    <n v="2"/>
    <n v="1"/>
    <n v="1"/>
    <n v="598"/>
    <n v="1940"/>
    <s v="1/60 McIlwrick St"/>
    <s v="Windsor"/>
    <x v="12"/>
    <x v="2"/>
    <x v="11"/>
    <x v="1"/>
  </r>
  <r>
    <x v="299"/>
    <n v="1450000"/>
    <x v="2"/>
    <s v="Cunninghams"/>
    <s v="Auction"/>
    <n v="3181"/>
    <n v="3"/>
    <n v="2"/>
    <n v="3"/>
    <n v="1958"/>
    <n v="1995"/>
    <s v="6/21 Wynnstay Rd"/>
    <s v="Prahran"/>
    <x v="12"/>
    <x v="2"/>
    <x v="11"/>
    <x v="1"/>
  </r>
  <r>
    <x v="299"/>
    <n v="1611000"/>
    <x v="0"/>
    <s v="Cunninghams"/>
    <s v="Sale"/>
    <n v="3144"/>
    <n v="2"/>
    <n v="1"/>
    <n v="2"/>
    <n v="277"/>
    <m/>
    <s v="51 Dixon St"/>
    <s v="Malvern"/>
    <x v="12"/>
    <x v="2"/>
    <x v="11"/>
    <x v="1"/>
  </r>
  <r>
    <x v="299"/>
    <n v="5500000"/>
    <x v="0"/>
    <s v="Cunninghams"/>
    <s v="Sale"/>
    <n v="3142"/>
    <n v="4"/>
    <n v="4"/>
    <n v="5"/>
    <n v="877"/>
    <n v="1923"/>
    <s v="684 Orrong Rd"/>
    <s v="Toorak"/>
    <x v="12"/>
    <x v="2"/>
    <x v="11"/>
    <x v="1"/>
  </r>
  <r>
    <x v="299"/>
    <n v="2350000"/>
    <x v="0"/>
    <s v="Maxwells"/>
    <s v="Sale"/>
    <n v="3206"/>
    <n v="3"/>
    <n v="1"/>
    <n v="2"/>
    <n v="277"/>
    <n v="1900"/>
    <s v="198 Page St"/>
    <s v="Middle Park"/>
    <x v="5"/>
    <x v="2"/>
    <x v="11"/>
    <x v="1"/>
  </r>
  <r>
    <x v="299"/>
    <n v="750000"/>
    <x v="0"/>
    <s v="Metro Ladder"/>
    <s v="Auction"/>
    <n v="3044"/>
    <n v="3"/>
    <n v="2"/>
    <n v="2"/>
    <n v="540"/>
    <n v="1999"/>
    <s v="282 Cumberland Rd"/>
    <s v="Pascoe Vale"/>
    <x v="3"/>
    <x v="1"/>
    <x v="11"/>
    <x v="1"/>
  </r>
  <r>
    <x v="299"/>
    <n v="767000"/>
    <x v="0"/>
    <s v="Metro Ladder"/>
    <s v="Sale"/>
    <n v="3044"/>
    <n v="3"/>
    <n v="1"/>
    <n v="1"/>
    <n v="505"/>
    <m/>
    <s v="8 Wicklow St"/>
    <s v="Pascoe Vale"/>
    <x v="3"/>
    <x v="1"/>
    <x v="11"/>
    <x v="1"/>
  </r>
  <r>
    <x v="299"/>
    <n v="790000"/>
    <x v="2"/>
    <s v="Metro Ladder"/>
    <s v="Sale"/>
    <n v="3044"/>
    <n v="3"/>
    <n v="3"/>
    <n v="1"/>
    <n v="291"/>
    <n v="2009"/>
    <s v="1/5 Farringdon St"/>
    <s v="Pascoe Vale"/>
    <x v="3"/>
    <x v="1"/>
    <x v="11"/>
    <x v="1"/>
  </r>
  <r>
    <x v="299"/>
    <n v="910000"/>
    <x v="0"/>
    <s v="Metro Ladder"/>
    <s v="Auction"/>
    <n v="3044"/>
    <n v="4"/>
    <n v="2"/>
    <n v="0"/>
    <n v="934"/>
    <m/>
    <s v="73 Park St"/>
    <s v="Pascoe Vale"/>
    <x v="3"/>
    <x v="1"/>
    <x v="11"/>
    <x v="1"/>
  </r>
  <r>
    <x v="299"/>
    <n v="1800000"/>
    <x v="0"/>
    <s v="Cunninghams"/>
    <s v="Auction"/>
    <n v="3056"/>
    <n v="4"/>
    <n v="2"/>
    <n v="3"/>
    <n v="271"/>
    <n v="1900"/>
    <s v="177 Barkly St"/>
    <s v="Brunswick"/>
    <x v="3"/>
    <x v="1"/>
    <x v="11"/>
    <x v="1"/>
  </r>
  <r>
    <x v="299"/>
    <n v="395000"/>
    <x v="1"/>
    <s v="Flanders &amp; Fish"/>
    <s v="Auction"/>
    <n v="3031"/>
    <n v="2"/>
    <n v="1"/>
    <n v="1"/>
    <n v="0"/>
    <n v="1970"/>
    <s v="3/39 Dover St"/>
    <s v="Flemington"/>
    <x v="8"/>
    <x v="1"/>
    <x v="11"/>
    <x v="1"/>
  </r>
  <r>
    <x v="299"/>
    <n v="860000"/>
    <x v="0"/>
    <s v="Cunninghams"/>
    <s v="Sale"/>
    <n v="3031"/>
    <n v="2"/>
    <n v="1"/>
    <n v="0"/>
    <n v="202"/>
    <m/>
    <s v="4 Illawarra Rd"/>
    <s v="Flemington"/>
    <x v="8"/>
    <x v="1"/>
    <x v="11"/>
    <x v="1"/>
  </r>
  <r>
    <x v="299"/>
    <n v="890000"/>
    <x v="0"/>
    <s v="Sanders"/>
    <s v="Auction"/>
    <n v="3032"/>
    <n v="4"/>
    <n v="1"/>
    <n v="1"/>
    <n v="300"/>
    <n v="1890"/>
    <s v="12 Mirams St"/>
    <s v="Ascot Vale"/>
    <x v="8"/>
    <x v="0"/>
    <x v="11"/>
    <x v="1"/>
  </r>
  <r>
    <x v="299"/>
    <n v="855000"/>
    <x v="1"/>
    <s v="Cunninghams"/>
    <s v="Sale"/>
    <n v="3166"/>
    <n v="3"/>
    <n v="1"/>
    <n v="2"/>
    <n v="0"/>
    <m/>
    <s v="13/30 Maroo St"/>
    <s v="Hughesdale"/>
    <x v="6"/>
    <x v="2"/>
    <x v="11"/>
    <x v="1"/>
  </r>
  <r>
    <x v="299"/>
    <n v="1510000"/>
    <x v="0"/>
    <s v="Jones and Jones"/>
    <s v="Sale"/>
    <n v="3147"/>
    <n v="4"/>
    <n v="2"/>
    <n v="2"/>
    <n v="526"/>
    <m/>
    <s v="4 Peppermint Ct"/>
    <s v="Ashwood"/>
    <x v="6"/>
    <x v="2"/>
    <x v="11"/>
    <x v="1"/>
  </r>
  <r>
    <x v="299"/>
    <n v="930000"/>
    <x v="0"/>
    <s v="Metro Ladder"/>
    <s v="Auction"/>
    <n v="3011"/>
    <n v="3"/>
    <n v="1"/>
    <n v="3"/>
    <n v="413"/>
    <m/>
    <s v="11 Commercial Rd"/>
    <s v="Footscray"/>
    <x v="4"/>
    <x v="0"/>
    <x v="11"/>
    <x v="1"/>
  </r>
  <r>
    <x v="299"/>
    <n v="990000"/>
    <x v="0"/>
    <s v="Maxwells"/>
    <s v="Sale"/>
    <n v="3011"/>
    <n v="3"/>
    <n v="1"/>
    <n v="0"/>
    <n v="371"/>
    <n v="1910"/>
    <s v="61 Station Rd"/>
    <s v="Seddon"/>
    <x v="4"/>
    <x v="0"/>
    <x v="11"/>
    <x v="1"/>
  </r>
  <r>
    <x v="299"/>
    <n v="1035000"/>
    <x v="0"/>
    <s v="Maxwells"/>
    <s v="Sale"/>
    <n v="3013"/>
    <n v="3"/>
    <n v="1"/>
    <n v="2"/>
    <n v="289"/>
    <m/>
    <s v="18 Free St"/>
    <s v="Yarraville"/>
    <x v="4"/>
    <x v="0"/>
    <x v="11"/>
    <x v="1"/>
  </r>
  <r>
    <x v="299"/>
    <n v="1455000"/>
    <x v="0"/>
    <s v="Maxwells"/>
    <s v="Auction"/>
    <n v="3011"/>
    <n v="4"/>
    <n v="2"/>
    <n v="3"/>
    <n v="571"/>
    <n v="1920"/>
    <s v="4 webster St"/>
    <s v="Seddon"/>
    <x v="4"/>
    <x v="0"/>
    <x v="11"/>
    <x v="1"/>
  </r>
  <r>
    <x v="299"/>
    <n v="550000"/>
    <x v="1"/>
    <s v="Flanders &amp; Fish"/>
    <s v="Auction"/>
    <n v="3162"/>
    <n v="2"/>
    <n v="1"/>
    <n v="1"/>
    <n v="806"/>
    <n v="1960"/>
    <s v="4/14 Briggs St"/>
    <s v="Caulfield"/>
    <x v="9"/>
    <x v="2"/>
    <x v="11"/>
    <x v="1"/>
  </r>
  <r>
    <x v="299"/>
    <n v="716000"/>
    <x v="1"/>
    <s v="Jones and Jones"/>
    <s v="Sale"/>
    <n v="3165"/>
    <n v="2"/>
    <n v="1"/>
    <n v="2"/>
    <n v="212"/>
    <m/>
    <s v="4/738 Centre Rd"/>
    <s v="Bentleigh East"/>
    <x v="9"/>
    <x v="2"/>
    <x v="11"/>
    <x v="1"/>
  </r>
  <r>
    <x v="299"/>
    <n v="1008000"/>
    <x v="1"/>
    <s v="Jones and Jones"/>
    <s v="Sale"/>
    <n v="3163"/>
    <n v="3"/>
    <n v="2"/>
    <n v="1"/>
    <n v="300"/>
    <n v="1990"/>
    <s v="78b Miller St"/>
    <s v="Carnegie"/>
    <x v="9"/>
    <x v="2"/>
    <x v="11"/>
    <x v="1"/>
  </r>
  <r>
    <x v="299"/>
    <n v="1960000"/>
    <x v="0"/>
    <s v="Flanders &amp; Fish"/>
    <s v="Sale"/>
    <n v="3204"/>
    <n v="2"/>
    <n v="1"/>
    <n v="1"/>
    <n v="719"/>
    <m/>
    <s v="21 Tyrone St"/>
    <s v="Ormond"/>
    <x v="9"/>
    <x v="2"/>
    <x v="11"/>
    <x v="1"/>
  </r>
  <r>
    <x v="299"/>
    <n v="2160000"/>
    <x v="0"/>
    <s v="Cunninghams"/>
    <s v="Sale"/>
    <n v="3185"/>
    <n v="3"/>
    <n v="1"/>
    <n v="1"/>
    <n v="590"/>
    <m/>
    <s v="1 Bent St"/>
    <s v="Elsternwick"/>
    <x v="9"/>
    <x v="2"/>
    <x v="11"/>
    <x v="1"/>
  </r>
  <r>
    <x v="299"/>
    <n v="2830000"/>
    <x v="0"/>
    <s v="Flanders &amp; Fish"/>
    <s v="Sale"/>
    <n v="3161"/>
    <n v="4"/>
    <n v="2"/>
    <n v="2"/>
    <n v="723"/>
    <m/>
    <s v="28 Wanda Rd"/>
    <s v="Caulfield North"/>
    <x v="9"/>
    <x v="2"/>
    <x v="11"/>
    <x v="1"/>
  </r>
  <r>
    <x v="299"/>
    <n v="328000"/>
    <x v="1"/>
    <s v="Jones and Jones"/>
    <s v="Sale"/>
    <n v="3146"/>
    <n v="1"/>
    <n v="1"/>
    <n v="0"/>
    <n v="0"/>
    <m/>
    <s v="6/219 Burke Rd"/>
    <s v="Glen Iris"/>
    <x v="14"/>
    <x v="2"/>
    <x v="11"/>
    <x v="1"/>
  </r>
  <r>
    <x v="299"/>
    <n v="525000"/>
    <x v="1"/>
    <s v="Cunninghams"/>
    <s v="Sale"/>
    <n v="3122"/>
    <n v="2"/>
    <n v="1"/>
    <n v="1"/>
    <n v="0"/>
    <m/>
    <s v="13/177 Power St"/>
    <s v="Hawthorn"/>
    <x v="14"/>
    <x v="2"/>
    <x v="11"/>
    <x v="1"/>
  </r>
  <r>
    <x v="299"/>
    <n v="1337000"/>
    <x v="0"/>
    <s v="Jones and Jones"/>
    <s v="Sale"/>
    <n v="3147"/>
    <n v="3"/>
    <n v="1"/>
    <n v="2"/>
    <n v="583"/>
    <n v="1950"/>
    <s v="5 Nicholas St"/>
    <s v="Ashburton"/>
    <x v="14"/>
    <x v="2"/>
    <x v="11"/>
    <x v="1"/>
  </r>
  <r>
    <x v="299"/>
    <n v="1367000"/>
    <x v="2"/>
    <s v="Jones and Jones"/>
    <s v="Sale"/>
    <n v="3103"/>
    <n v="3"/>
    <n v="2"/>
    <n v="2"/>
    <n v="219"/>
    <n v="2003"/>
    <s v="3/3 Iramoo St"/>
    <s v="Balwyn"/>
    <x v="14"/>
    <x v="2"/>
    <x v="11"/>
    <x v="1"/>
  </r>
  <r>
    <x v="299"/>
    <n v="1650000"/>
    <x v="0"/>
    <s v="Cunninghams"/>
    <s v="Sale"/>
    <n v="3124"/>
    <n v="3"/>
    <n v="2"/>
    <n v="2"/>
    <n v="305"/>
    <n v="1998"/>
    <s v="3/107 Wattle Valley Rd"/>
    <s v="Camberwell"/>
    <x v="14"/>
    <x v="2"/>
    <x v="11"/>
    <x v="1"/>
  </r>
  <r>
    <x v="299"/>
    <n v="1668000"/>
    <x v="0"/>
    <s v="Jones and Jones"/>
    <s v="Sale"/>
    <n v="3101"/>
    <n v="3"/>
    <n v="2"/>
    <n v="2"/>
    <n v="289"/>
    <m/>
    <s v="47 Brougham St"/>
    <s v="Kew"/>
    <x v="14"/>
    <x v="2"/>
    <x v="11"/>
    <x v="1"/>
  </r>
  <r>
    <x v="299"/>
    <n v="2625000"/>
    <x v="0"/>
    <s v="Cunninghams"/>
    <s v="Auction"/>
    <n v="3101"/>
    <n v="4"/>
    <n v="2"/>
    <n v="2"/>
    <n v="717"/>
    <n v="1890"/>
    <s v="176 Cotham Rd"/>
    <s v="Kew"/>
    <x v="14"/>
    <x v="2"/>
    <x v="11"/>
    <x v="1"/>
  </r>
  <r>
    <x v="299"/>
    <n v="691000"/>
    <x v="1"/>
    <s v="Jones and Jones"/>
    <s v="Sale"/>
    <n v="3188"/>
    <n v="2"/>
    <n v="1"/>
    <n v="1"/>
    <n v="0"/>
    <m/>
    <s v="5/46 Fewster Rd"/>
    <s v="Hampton"/>
    <x v="15"/>
    <x v="2"/>
    <x v="11"/>
    <x v="1"/>
  </r>
  <r>
    <x v="299"/>
    <n v="780000"/>
    <x v="1"/>
    <s v="Property Barons"/>
    <s v="Sale"/>
    <n v="3084"/>
    <n v="3"/>
    <n v="1"/>
    <n v="2"/>
    <n v="239"/>
    <m/>
    <s v="4/37 Grandview Gr"/>
    <s v="Rosanna"/>
    <x v="17"/>
    <x v="3"/>
    <x v="11"/>
    <x v="1"/>
  </r>
  <r>
    <x v="299"/>
    <n v="1605000"/>
    <x v="0"/>
    <s v="Cunninghams"/>
    <s v="Sale"/>
    <n v="3079"/>
    <n v="3"/>
    <n v="2"/>
    <n v="2"/>
    <n v="608"/>
    <n v="1920"/>
    <s v="10 Abbotsford Gr"/>
    <s v="Ivanhoe"/>
    <x v="17"/>
    <x v="3"/>
    <x v="11"/>
    <x v="1"/>
  </r>
  <r>
    <x v="300"/>
    <n v="860000"/>
    <x v="0"/>
    <s v="Cunninghams"/>
    <s v="Sale"/>
    <n v="3121"/>
    <n v="2"/>
    <n v="2"/>
    <n v="0"/>
    <n v="74"/>
    <n v="2000"/>
    <s v="42 Hunter St"/>
    <s v="Richmond"/>
    <x v="1"/>
    <x v="1"/>
    <x v="11"/>
    <x v="1"/>
  </r>
  <r>
    <x v="300"/>
    <n v="947500"/>
    <x v="0"/>
    <s v="Cunninghams"/>
    <s v="Sale"/>
    <n v="3065"/>
    <n v="1"/>
    <n v="1"/>
    <n v="0"/>
    <n v="87"/>
    <n v="1980"/>
    <s v="199 Moor St"/>
    <s v="Fitzroy"/>
    <x v="1"/>
    <x v="1"/>
    <x v="11"/>
    <x v="1"/>
  </r>
  <r>
    <x v="300"/>
    <n v="1220000"/>
    <x v="0"/>
    <s v="Cunninghams"/>
    <s v="Sale"/>
    <n v="3121"/>
    <n v="2"/>
    <n v="1"/>
    <n v="1"/>
    <n v="80"/>
    <m/>
    <s v="47 Lord St"/>
    <s v="Richmond"/>
    <x v="1"/>
    <x v="1"/>
    <x v="11"/>
    <x v="1"/>
  </r>
  <r>
    <x v="300"/>
    <n v="541000"/>
    <x v="1"/>
    <s v="Jones and Jones"/>
    <s v="Sale"/>
    <n v="3142"/>
    <n v="1"/>
    <n v="1"/>
    <n v="1"/>
    <n v="0"/>
    <n v="1970"/>
    <s v="7/36 Grange Rd"/>
    <s v="Toorak"/>
    <x v="12"/>
    <x v="2"/>
    <x v="11"/>
    <x v="1"/>
  </r>
  <r>
    <x v="300"/>
    <n v="1045000"/>
    <x v="0"/>
    <s v="Cunninghams"/>
    <s v="Sale"/>
    <n v="3181"/>
    <n v="2"/>
    <n v="1"/>
    <n v="2"/>
    <n v="118"/>
    <n v="1993"/>
    <s v="54a Hornby St"/>
    <s v="Windsor"/>
    <x v="12"/>
    <x v="2"/>
    <x v="11"/>
    <x v="1"/>
  </r>
  <r>
    <x v="300"/>
    <n v="1300000"/>
    <x v="0"/>
    <s v="Flanders &amp; Fish"/>
    <s v="Auction"/>
    <n v="3142"/>
    <n v="2"/>
    <n v="1"/>
    <n v="0"/>
    <n v="338"/>
    <m/>
    <s v="13 Ruabon Rd"/>
    <s v="Toorak"/>
    <x v="12"/>
    <x v="2"/>
    <x v="11"/>
    <x v="1"/>
  </r>
  <r>
    <x v="300"/>
    <n v="1435000"/>
    <x v="0"/>
    <s v="Jones and Jones"/>
    <s v="Auction"/>
    <n v="3143"/>
    <n v="1"/>
    <n v="2"/>
    <n v="1"/>
    <n v="144"/>
    <n v="1900"/>
    <s v="10 William St"/>
    <s v="Armadale"/>
    <x v="12"/>
    <x v="2"/>
    <x v="11"/>
    <x v="1"/>
  </r>
  <r>
    <x v="300"/>
    <n v="1590000"/>
    <x v="0"/>
    <s v="Cunninghams"/>
    <s v="Sale"/>
    <n v="3181"/>
    <n v="2"/>
    <n v="1"/>
    <n v="2"/>
    <n v="308"/>
    <n v="1930"/>
    <s v="57 Clarke St"/>
    <s v="Prahran"/>
    <x v="12"/>
    <x v="2"/>
    <x v="11"/>
    <x v="1"/>
  </r>
  <r>
    <x v="300"/>
    <n v="2430000"/>
    <x v="0"/>
    <s v="Cunninghams"/>
    <s v="Sale"/>
    <n v="3141"/>
    <n v="2"/>
    <n v="1"/>
    <n v="2"/>
    <n v="367"/>
    <n v="1985"/>
    <s v="20 Fawkner St"/>
    <s v="South Yarra"/>
    <x v="12"/>
    <x v="2"/>
    <x v="11"/>
    <x v="1"/>
  </r>
  <r>
    <x v="300"/>
    <n v="1150000"/>
    <x v="0"/>
    <s v="Cunninghams"/>
    <s v="Sale"/>
    <n v="3207"/>
    <n v="3"/>
    <n v="2"/>
    <n v="1"/>
    <n v="0"/>
    <n v="1990"/>
    <s v="40 Nelson St"/>
    <s v="Port Melbourne"/>
    <x v="5"/>
    <x v="2"/>
    <x v="11"/>
    <x v="1"/>
  </r>
  <r>
    <x v="300"/>
    <n v="1125000"/>
    <x v="0"/>
    <s v="Melbourne Homes"/>
    <s v="Sale"/>
    <n v="3057"/>
    <n v="3"/>
    <n v="1"/>
    <n v="2"/>
    <n v="369"/>
    <m/>
    <s v="189 Glenlyon Rd"/>
    <s v="Brunswick East"/>
    <x v="3"/>
    <x v="1"/>
    <x v="11"/>
    <x v="1"/>
  </r>
  <r>
    <x v="300"/>
    <n v="1135000"/>
    <x v="0"/>
    <s v="Property Barons"/>
    <s v="Sale"/>
    <n v="3056"/>
    <n v="3"/>
    <n v="1"/>
    <n v="1"/>
    <n v="438"/>
    <m/>
    <s v="391 Brunswick Rd"/>
    <s v="Brunswick"/>
    <x v="3"/>
    <x v="1"/>
    <x v="11"/>
    <x v="1"/>
  </r>
  <r>
    <x v="300"/>
    <n v="1310000"/>
    <x v="0"/>
    <s v="Cunninghams"/>
    <s v="Sale"/>
    <n v="3057"/>
    <n v="3"/>
    <n v="1"/>
    <n v="2"/>
    <n v="456"/>
    <n v="1950"/>
    <s v="10 Harrison St"/>
    <s v="Brunswick East"/>
    <x v="3"/>
    <x v="1"/>
    <x v="11"/>
    <x v="1"/>
  </r>
  <r>
    <x v="300"/>
    <n v="1042500"/>
    <x v="2"/>
    <s v="Jones and Jones"/>
    <s v="Sale"/>
    <n v="3148"/>
    <n v="4"/>
    <n v="3"/>
    <n v="2"/>
    <n v="209"/>
    <n v="2016"/>
    <s v="2/12 Moorong St"/>
    <s v="Chadstone"/>
    <x v="6"/>
    <x v="2"/>
    <x v="11"/>
    <x v="1"/>
  </r>
  <r>
    <x v="300"/>
    <n v="1337000"/>
    <x v="0"/>
    <s v="Cunninghams"/>
    <s v="Sale"/>
    <n v="3166"/>
    <n v="4"/>
    <n v="1"/>
    <n v="2"/>
    <n v="696"/>
    <n v="1930"/>
    <s v="22 Skipton Rd"/>
    <s v="Hughesdale"/>
    <x v="6"/>
    <x v="2"/>
    <x v="11"/>
    <x v="1"/>
  </r>
  <r>
    <x v="300"/>
    <n v="365000"/>
    <x v="1"/>
    <s v="Maxwells"/>
    <s v="Auction"/>
    <n v="3031"/>
    <n v="1"/>
    <n v="1"/>
    <n v="1"/>
    <n v="0"/>
    <n v="2012"/>
    <s v="114/71 Henry St"/>
    <s v="Kensington"/>
    <x v="13"/>
    <x v="1"/>
    <x v="11"/>
    <x v="1"/>
  </r>
  <r>
    <x v="300"/>
    <n v="1011000"/>
    <x v="2"/>
    <s v="Sanders"/>
    <s v="Sale"/>
    <n v="3032"/>
    <n v="3"/>
    <n v="2"/>
    <n v="2"/>
    <n v="225"/>
    <m/>
    <s v="455 Gordon St"/>
    <s v="Maribyrnong"/>
    <x v="4"/>
    <x v="0"/>
    <x v="11"/>
    <x v="1"/>
  </r>
  <r>
    <x v="300"/>
    <n v="962000"/>
    <x v="0"/>
    <s v="Jones and Jones"/>
    <s v="Sale"/>
    <n v="3015"/>
    <n v="2"/>
    <n v="1"/>
    <n v="1"/>
    <n v="402"/>
    <n v="1920"/>
    <s v="22 Mirls St"/>
    <s v="Newport"/>
    <x v="11"/>
    <x v="0"/>
    <x v="11"/>
    <x v="1"/>
  </r>
  <r>
    <x v="300"/>
    <n v="980000"/>
    <x v="0"/>
    <s v="Property Barons"/>
    <s v="Sale"/>
    <n v="3018"/>
    <n v="3"/>
    <n v="1"/>
    <n v="2"/>
    <n v="724"/>
    <m/>
    <s v="4 Boyd St"/>
    <s v="Altona"/>
    <x v="11"/>
    <x v="0"/>
    <x v="11"/>
    <x v="1"/>
  </r>
  <r>
    <x v="300"/>
    <n v="1655000"/>
    <x v="0"/>
    <s v="Cunninghams"/>
    <s v="Auction"/>
    <n v="3163"/>
    <n v="4"/>
    <n v="2"/>
    <n v="2"/>
    <n v="595"/>
    <n v="1915"/>
    <s v="73 Truganini Rd"/>
    <s v="Carnegie"/>
    <x v="9"/>
    <x v="2"/>
    <x v="11"/>
    <x v="1"/>
  </r>
  <r>
    <x v="300"/>
    <n v="491000"/>
    <x v="1"/>
    <s v="Cunninghams"/>
    <s v="Sale"/>
    <n v="3073"/>
    <n v="2"/>
    <n v="1"/>
    <n v="1"/>
    <n v="168"/>
    <n v="1970"/>
    <s v="1/35 George St"/>
    <s v="Reservoir"/>
    <x v="10"/>
    <x v="1"/>
    <x v="11"/>
    <x v="1"/>
  </r>
  <r>
    <x v="300"/>
    <n v="700000"/>
    <x v="0"/>
    <s v="Best Bricks"/>
    <s v="Auction"/>
    <n v="3071"/>
    <n v="2"/>
    <n v="1"/>
    <n v="1"/>
    <n v="139"/>
    <m/>
    <s v="19 Hobson St"/>
    <s v="Thornbury"/>
    <x v="10"/>
    <x v="1"/>
    <x v="11"/>
    <x v="1"/>
  </r>
  <r>
    <x v="300"/>
    <n v="772000"/>
    <x v="0"/>
    <s v="Cunninghams"/>
    <s v="Sale"/>
    <n v="3073"/>
    <n v="2"/>
    <n v="1"/>
    <n v="1"/>
    <n v="0"/>
    <m/>
    <s v="103 McMahon Rd"/>
    <s v="Reservoir"/>
    <x v="10"/>
    <x v="1"/>
    <x v="11"/>
    <x v="1"/>
  </r>
  <r>
    <x v="300"/>
    <n v="1427000"/>
    <x v="0"/>
    <s v="Cunninghams"/>
    <s v="Sale"/>
    <n v="3071"/>
    <n v="3"/>
    <n v="1"/>
    <n v="1"/>
    <n v="275"/>
    <n v="1920"/>
    <s v="152 Gooch St"/>
    <s v="Thornbury"/>
    <x v="10"/>
    <x v="1"/>
    <x v="11"/>
    <x v="1"/>
  </r>
  <r>
    <x v="300"/>
    <n v="1830000"/>
    <x v="0"/>
    <s v="Cunninghams"/>
    <s v="Sale"/>
    <n v="3078"/>
    <n v="4"/>
    <n v="2"/>
    <n v="2"/>
    <n v="606"/>
    <n v="1970"/>
    <s v="10 Bennett St"/>
    <s v="Alphington"/>
    <x v="10"/>
    <x v="1"/>
    <x v="11"/>
    <x v="1"/>
  </r>
  <r>
    <x v="300"/>
    <n v="501000"/>
    <x v="1"/>
    <s v="Property Barons"/>
    <s v="Sale"/>
    <n v="3042"/>
    <n v="3"/>
    <n v="1"/>
    <n v="1"/>
    <n v="255"/>
    <n v="1991"/>
    <s v="2/90 Victory St"/>
    <s v="Keilor Park"/>
    <x v="0"/>
    <x v="0"/>
    <x v="11"/>
    <x v="1"/>
  </r>
  <r>
    <x v="300"/>
    <n v="1500000"/>
    <x v="0"/>
    <s v="Zimmerman"/>
    <s v="Sale"/>
    <n v="3146"/>
    <n v="3"/>
    <n v="1"/>
    <n v="3"/>
    <n v="401"/>
    <n v="1935"/>
    <s v="8 Rix St"/>
    <s v="Glen Iris"/>
    <x v="14"/>
    <x v="2"/>
    <x v="11"/>
    <x v="1"/>
  </r>
  <r>
    <x v="300"/>
    <n v="1960000"/>
    <x v="0"/>
    <s v="Cunninghams"/>
    <s v="Sale"/>
    <n v="3127"/>
    <n v="3"/>
    <n v="2"/>
    <n v="2"/>
    <n v="585"/>
    <n v="1930"/>
    <s v="16 Banool Rd"/>
    <s v="Surrey Hills"/>
    <x v="14"/>
    <x v="2"/>
    <x v="11"/>
    <x v="1"/>
  </r>
  <r>
    <x v="300"/>
    <n v="2590000"/>
    <x v="0"/>
    <s v="Cunninghams"/>
    <s v="Sale"/>
    <n v="3101"/>
    <n v="4"/>
    <n v="2"/>
    <n v="2"/>
    <n v="660"/>
    <n v="1928"/>
    <s v="30 College Pde"/>
    <s v="Kew"/>
    <x v="14"/>
    <x v="2"/>
    <x v="11"/>
    <x v="1"/>
  </r>
  <r>
    <x v="300"/>
    <n v="652000"/>
    <x v="0"/>
    <s v="Property Barons"/>
    <s v="Sale"/>
    <n v="3081"/>
    <n v="3"/>
    <n v="1"/>
    <n v="0"/>
    <n v="589"/>
    <m/>
    <s v="290 Oriel Rd"/>
    <s v="Heidelberg West"/>
    <x v="17"/>
    <x v="3"/>
    <x v="11"/>
    <x v="1"/>
  </r>
  <r>
    <x v="301"/>
    <n v="602000"/>
    <x v="1"/>
    <s v="Jones and Jones"/>
    <s v="Sale"/>
    <n v="3078"/>
    <n v="2"/>
    <n v="1"/>
    <n v="1"/>
    <n v="0"/>
    <n v="2013"/>
    <s v="20/262 Heidelberg Rd"/>
    <s v="Fairfield"/>
    <x v="1"/>
    <x v="1"/>
    <x v="11"/>
    <x v="1"/>
  </r>
  <r>
    <x v="301"/>
    <n v="885000"/>
    <x v="0"/>
    <s v="Cunninghams"/>
    <s v="Sale"/>
    <n v="3054"/>
    <n v="1"/>
    <n v="1"/>
    <n v="0"/>
    <n v="93"/>
    <m/>
    <s v="119 Curtain St"/>
    <s v="Carlton North"/>
    <x v="1"/>
    <x v="1"/>
    <x v="11"/>
    <x v="1"/>
  </r>
  <r>
    <x v="301"/>
    <n v="931000"/>
    <x v="1"/>
    <s v="Cunninghams"/>
    <s v="Sale"/>
    <n v="3121"/>
    <n v="3"/>
    <n v="2"/>
    <n v="2"/>
    <n v="0"/>
    <m/>
    <s v="16/10 Elaine Ct"/>
    <s v="Richmond"/>
    <x v="1"/>
    <x v="1"/>
    <x v="11"/>
    <x v="1"/>
  </r>
  <r>
    <x v="301"/>
    <n v="1520000"/>
    <x v="2"/>
    <s v="Jones and Jones"/>
    <s v="Sale"/>
    <n v="3065"/>
    <n v="3"/>
    <n v="2"/>
    <n v="2"/>
    <n v="0"/>
    <m/>
    <s v="1/59 Leicester St"/>
    <s v="Fitzroy"/>
    <x v="1"/>
    <x v="1"/>
    <x v="11"/>
    <x v="1"/>
  </r>
  <r>
    <x v="301"/>
    <n v="450000"/>
    <x v="1"/>
    <s v="Maxwells"/>
    <s v="Sale"/>
    <n v="3141"/>
    <n v="1"/>
    <n v="1"/>
    <n v="1"/>
    <n v="0"/>
    <n v="2013"/>
    <s v="407/57 Toorak Rd"/>
    <s v="South Yarra"/>
    <x v="12"/>
    <x v="2"/>
    <x v="11"/>
    <x v="1"/>
  </r>
  <r>
    <x v="301"/>
    <n v="710000"/>
    <x v="1"/>
    <s v="Jones and Jones"/>
    <s v="Sale"/>
    <n v="3143"/>
    <n v="2"/>
    <n v="1"/>
    <n v="1"/>
    <n v="2471"/>
    <n v="1970"/>
    <s v="10/51 Armadale St"/>
    <s v="Armadale"/>
    <x v="12"/>
    <x v="2"/>
    <x v="11"/>
    <x v="1"/>
  </r>
  <r>
    <x v="301"/>
    <n v="400000"/>
    <x v="1"/>
    <s v="Zimmerman"/>
    <s v="Sale"/>
    <n v="3206"/>
    <n v="1"/>
    <n v="1"/>
    <n v="1"/>
    <n v="0"/>
    <m/>
    <s v="5/143 Canterbury Rd"/>
    <s v="Middle Park"/>
    <x v="5"/>
    <x v="2"/>
    <x v="11"/>
    <x v="1"/>
  </r>
  <r>
    <x v="301"/>
    <n v="500000"/>
    <x v="1"/>
    <s v="Melbourne Homes"/>
    <s v="Sale"/>
    <n v="3182"/>
    <n v="2"/>
    <n v="1"/>
    <n v="1"/>
    <n v="5530"/>
    <n v="2001"/>
    <s v="10/352 Canterbury Rd"/>
    <s v="St Kilda"/>
    <x v="5"/>
    <x v="2"/>
    <x v="11"/>
    <x v="1"/>
  </r>
  <r>
    <x v="301"/>
    <n v="2000000"/>
    <x v="0"/>
    <s v="Flanders &amp; Fish"/>
    <s v="Auction"/>
    <n v="3182"/>
    <n v="4"/>
    <n v="2"/>
    <n v="3"/>
    <n v="420"/>
    <n v="1910"/>
    <s v="48 Greeves St"/>
    <s v="St Kilda"/>
    <x v="5"/>
    <x v="2"/>
    <x v="11"/>
    <x v="1"/>
  </r>
  <r>
    <x v="301"/>
    <n v="3705000"/>
    <x v="0"/>
    <s v="Sanders"/>
    <s v="Sale"/>
    <n v="3207"/>
    <n v="3"/>
    <n v="2"/>
    <n v="2"/>
    <n v="214"/>
    <n v="2014"/>
    <s v="126 Heath St"/>
    <s v="Port Melbourne"/>
    <x v="5"/>
    <x v="2"/>
    <x v="11"/>
    <x v="1"/>
  </r>
  <r>
    <x v="301"/>
    <n v="1170000"/>
    <x v="0"/>
    <s v="Cunninghams"/>
    <s v="Sale"/>
    <n v="3057"/>
    <n v="3"/>
    <n v="2"/>
    <n v="0"/>
    <n v="185"/>
    <n v="1998"/>
    <s v="202b Edward St"/>
    <s v="Brunswick East"/>
    <x v="3"/>
    <x v="1"/>
    <x v="11"/>
    <x v="1"/>
  </r>
  <r>
    <x v="301"/>
    <n v="816000"/>
    <x v="0"/>
    <s v="Property Barons"/>
    <s v="Sale"/>
    <n v="3033"/>
    <n v="4"/>
    <n v="2"/>
    <n v="1"/>
    <n v="540"/>
    <n v="1978"/>
    <s v="15 Viewbank Dr"/>
    <s v="Keilor East"/>
    <x v="8"/>
    <x v="0"/>
    <x v="11"/>
    <x v="1"/>
  </r>
  <r>
    <x v="301"/>
    <n v="980000"/>
    <x v="2"/>
    <s v="Cunninghams"/>
    <s v="Auction"/>
    <n v="3039"/>
    <n v="5"/>
    <n v="2"/>
    <n v="2"/>
    <n v="207"/>
    <n v="2004"/>
    <s v="18A Fanny St"/>
    <s v="Moonee Ponds"/>
    <x v="8"/>
    <x v="0"/>
    <x v="11"/>
    <x v="1"/>
  </r>
  <r>
    <x v="301"/>
    <n v="1360000"/>
    <x v="0"/>
    <s v="Cunninghams"/>
    <s v="Sale"/>
    <n v="3041"/>
    <n v="5"/>
    <n v="3"/>
    <n v="2"/>
    <n v="463"/>
    <n v="1930"/>
    <s v="64 Kerferd St"/>
    <s v="Essendon North"/>
    <x v="8"/>
    <x v="0"/>
    <x v="11"/>
    <x v="1"/>
  </r>
  <r>
    <x v="301"/>
    <n v="700000"/>
    <x v="2"/>
    <s v="Metro Ladder"/>
    <s v="Sale"/>
    <n v="3147"/>
    <n v="2"/>
    <n v="1"/>
    <n v="2"/>
    <n v="367"/>
    <n v="1970"/>
    <s v="1/7 Farmer St"/>
    <s v="Ashwood"/>
    <x v="6"/>
    <x v="2"/>
    <x v="11"/>
    <x v="1"/>
  </r>
  <r>
    <x v="301"/>
    <n v="900500"/>
    <x v="2"/>
    <s v="Jones and Jones"/>
    <s v="Sale"/>
    <n v="3147"/>
    <n v="3"/>
    <n v="2"/>
    <n v="2"/>
    <n v="256"/>
    <n v="2012"/>
    <s v="1/16 Raymond St"/>
    <s v="Ashwood"/>
    <x v="6"/>
    <x v="2"/>
    <x v="11"/>
    <x v="1"/>
  </r>
  <r>
    <x v="301"/>
    <n v="1100000"/>
    <x v="0"/>
    <s v="Metro Ladder"/>
    <s v="Auction"/>
    <n v="3147"/>
    <n v="4"/>
    <n v="2"/>
    <n v="2"/>
    <n v="803"/>
    <n v="1970"/>
    <s v="95 Huntingdale Rd"/>
    <s v="Ashwood"/>
    <x v="6"/>
    <x v="2"/>
    <x v="11"/>
    <x v="1"/>
  </r>
  <r>
    <x v="301"/>
    <n v="1270000"/>
    <x v="0"/>
    <s v="Jones and Jones"/>
    <s v="Auction"/>
    <n v="3147"/>
    <n v="4"/>
    <n v="2"/>
    <n v="1"/>
    <n v="724"/>
    <m/>
    <s v="10 Maroondah Rd"/>
    <s v="Ashwood"/>
    <x v="6"/>
    <x v="2"/>
    <x v="11"/>
    <x v="1"/>
  </r>
  <r>
    <x v="301"/>
    <n v="227000"/>
    <x v="1"/>
    <s v="Metro Ladder"/>
    <s v="Sale"/>
    <n v="3011"/>
    <n v="1"/>
    <n v="1"/>
    <n v="1"/>
    <n v="0"/>
    <n v="1970"/>
    <s v="1/3 Eldridge St"/>
    <s v="Footscray"/>
    <x v="4"/>
    <x v="0"/>
    <x v="11"/>
    <x v="1"/>
  </r>
  <r>
    <x v="301"/>
    <n v="456000"/>
    <x v="0"/>
    <s v="Sanders"/>
    <s v="Auction"/>
    <n v="3032"/>
    <n v="3"/>
    <n v="2"/>
    <n v="2"/>
    <n v="4977"/>
    <n v="2005"/>
    <s v="23/4 Wests Rd"/>
    <s v="Maribyrnong"/>
    <x v="4"/>
    <x v="0"/>
    <x v="11"/>
    <x v="1"/>
  </r>
  <r>
    <x v="301"/>
    <n v="775000"/>
    <x v="0"/>
    <s v="Maxwells"/>
    <s v="Auction"/>
    <n v="3011"/>
    <n v="3"/>
    <n v="2"/>
    <n v="1"/>
    <n v="197"/>
    <m/>
    <s v="84 Victoria St"/>
    <s v="Footscray"/>
    <x v="4"/>
    <x v="0"/>
    <x v="11"/>
    <x v="1"/>
  </r>
  <r>
    <x v="301"/>
    <n v="1075000"/>
    <x v="0"/>
    <s v="Jones and Jones"/>
    <s v="Sale"/>
    <n v="3105"/>
    <n v="3"/>
    <n v="1"/>
    <n v="1"/>
    <n v="604"/>
    <n v="1960"/>
    <s v="14 Kandanga Gr"/>
    <s v="Bulleen"/>
    <x v="16"/>
    <x v="3"/>
    <x v="11"/>
    <x v="1"/>
  </r>
  <r>
    <x v="301"/>
    <n v="1460800"/>
    <x v="0"/>
    <s v="Jones and Jones"/>
    <s v="Auction"/>
    <n v="3108"/>
    <n v="4"/>
    <n v="3"/>
    <n v="2"/>
    <n v="654"/>
    <n v="1970"/>
    <s v="7 Reddan Ct"/>
    <s v="Doncaster"/>
    <x v="16"/>
    <x v="3"/>
    <x v="11"/>
    <x v="1"/>
  </r>
  <r>
    <x v="301"/>
    <n v="1490000"/>
    <x v="0"/>
    <s v="Flanders &amp; Fish"/>
    <s v="Sale"/>
    <n v="3105"/>
    <n v="5"/>
    <n v="3"/>
    <n v="2"/>
    <n v="796"/>
    <n v="1975"/>
    <s v="9 Albany Pl"/>
    <s v="Bulleen"/>
    <x v="16"/>
    <x v="3"/>
    <x v="11"/>
    <x v="1"/>
  </r>
  <r>
    <x v="301"/>
    <n v="580000"/>
    <x v="1"/>
    <s v="Property Barons"/>
    <s v="Sale"/>
    <n v="3018"/>
    <n v="2"/>
    <n v="1"/>
    <n v="1"/>
    <n v="225"/>
    <n v="1988"/>
    <s v="1/136 Queen St"/>
    <s v="Altona"/>
    <x v="11"/>
    <x v="0"/>
    <x v="11"/>
    <x v="1"/>
  </r>
  <r>
    <x v="301"/>
    <n v="875000"/>
    <x v="0"/>
    <s v="Maxwells"/>
    <s v="Auction"/>
    <n v="3025"/>
    <n v="4"/>
    <n v="1"/>
    <n v="4"/>
    <n v="559"/>
    <n v="1965"/>
    <s v="25 Allan St"/>
    <s v="Altona North"/>
    <x v="11"/>
    <x v="0"/>
    <x v="11"/>
    <x v="1"/>
  </r>
  <r>
    <x v="301"/>
    <n v="1262000"/>
    <x v="0"/>
    <s v="Melbourne Homes"/>
    <s v="Sale"/>
    <n v="3016"/>
    <n v="3"/>
    <n v="2"/>
    <n v="2"/>
    <n v="204"/>
    <m/>
    <s v="26A Macquarie St"/>
    <s v="Williamstown"/>
    <x v="11"/>
    <x v="0"/>
    <x v="11"/>
    <x v="1"/>
  </r>
  <r>
    <x v="301"/>
    <n v="1440000"/>
    <x v="0"/>
    <s v="Melbourne Homes"/>
    <s v="Auction"/>
    <n v="3016"/>
    <n v="4"/>
    <n v="3"/>
    <n v="4"/>
    <n v="672"/>
    <m/>
    <s v="26 Walter St"/>
    <s v="Williamstown North"/>
    <x v="11"/>
    <x v="0"/>
    <x v="11"/>
    <x v="1"/>
  </r>
  <r>
    <x v="301"/>
    <n v="1293000"/>
    <x v="0"/>
    <s v="Jones and Jones"/>
    <s v="Sale"/>
    <n v="3204"/>
    <n v="3"/>
    <n v="1"/>
    <n v="1"/>
    <n v="632"/>
    <n v="1950"/>
    <s v="6 Atkinson St"/>
    <s v="Bentleigh"/>
    <x v="9"/>
    <x v="2"/>
    <x v="11"/>
    <x v="1"/>
  </r>
  <r>
    <x v="301"/>
    <n v="277500"/>
    <x v="1"/>
    <s v="Metro Ladder"/>
    <s v="Auction"/>
    <n v="3071"/>
    <n v="1"/>
    <n v="1"/>
    <n v="1"/>
    <n v="0"/>
    <m/>
    <s v="6/75 Pender St"/>
    <s v="Thornbury"/>
    <x v="10"/>
    <x v="1"/>
    <x v="11"/>
    <x v="1"/>
  </r>
  <r>
    <x v="301"/>
    <n v="620000"/>
    <x v="0"/>
    <s v="Best Bricks"/>
    <s v="Auction"/>
    <n v="3073"/>
    <n v="3"/>
    <n v="1"/>
    <n v="2"/>
    <n v="653"/>
    <m/>
    <s v="89 McMahon Rd"/>
    <s v="Reservoir"/>
    <x v="10"/>
    <x v="1"/>
    <x v="11"/>
    <x v="1"/>
  </r>
  <r>
    <x v="301"/>
    <n v="1085000"/>
    <x v="0"/>
    <s v="Best Bricks"/>
    <s v="Sale"/>
    <n v="3070"/>
    <n v="2"/>
    <n v="2"/>
    <n v="1"/>
    <n v="152"/>
    <m/>
    <s v="17B McFarlane St"/>
    <s v="Northcote"/>
    <x v="10"/>
    <x v="1"/>
    <x v="11"/>
    <x v="1"/>
  </r>
  <r>
    <x v="301"/>
    <n v="1478000"/>
    <x v="0"/>
    <s v="Jones and Jones"/>
    <s v="Auction"/>
    <n v="3071"/>
    <n v="4"/>
    <n v="2"/>
    <n v="0"/>
    <n v="387"/>
    <n v="1900"/>
    <s v="42 Mansfield St"/>
    <s v="Thornbury"/>
    <x v="10"/>
    <x v="1"/>
    <x v="11"/>
    <x v="1"/>
  </r>
  <r>
    <x v="301"/>
    <n v="3510000"/>
    <x v="0"/>
    <s v="Jones and Jones"/>
    <s v="Sale"/>
    <n v="3147"/>
    <n v="5"/>
    <n v="5"/>
    <n v="2"/>
    <n v="755"/>
    <n v="2015"/>
    <s v="29A Yuile St"/>
    <s v="Ashburton"/>
    <x v="14"/>
    <x v="2"/>
    <x v="11"/>
    <x v="1"/>
  </r>
  <r>
    <x v="301"/>
    <n v="1650000"/>
    <x v="0"/>
    <s v="Maxwells"/>
    <s v="Sale"/>
    <n v="3186"/>
    <n v="3"/>
    <n v="2"/>
    <n v="1"/>
    <n v="354"/>
    <n v="1910"/>
    <s v="5 Bridge St"/>
    <s v="Brighton"/>
    <x v="15"/>
    <x v="2"/>
    <x v="11"/>
    <x v="1"/>
  </r>
  <r>
    <x v="301"/>
    <n v="1690000"/>
    <x v="0"/>
    <s v="Jones and Jones"/>
    <s v="Sale"/>
    <n v="3188"/>
    <n v="2"/>
    <n v="1"/>
    <n v="1"/>
    <n v="319"/>
    <m/>
    <s v="63 Beach Rd"/>
    <s v="Hampton"/>
    <x v="15"/>
    <x v="2"/>
    <x v="11"/>
    <x v="1"/>
  </r>
  <r>
    <x v="301"/>
    <n v="2050000"/>
    <x v="0"/>
    <s v="Metro Ladder"/>
    <s v="Auction"/>
    <n v="3186"/>
    <n v="3"/>
    <n v="3"/>
    <n v="2"/>
    <n v="398"/>
    <n v="2012"/>
    <s v="2 Campbell St"/>
    <s v="Brighton"/>
    <x v="15"/>
    <x v="2"/>
    <x v="11"/>
    <x v="1"/>
  </r>
  <r>
    <x v="302"/>
    <n v="450000"/>
    <x v="1"/>
    <s v="Cunninghams"/>
    <s v="Auction"/>
    <n v="3121"/>
    <n v="2"/>
    <n v="1"/>
    <n v="1"/>
    <n v="0"/>
    <n v="2000"/>
    <s v="28/8 Hull St"/>
    <s v="Richmond"/>
    <x v="1"/>
    <x v="1"/>
    <x v="11"/>
    <x v="1"/>
  </r>
  <r>
    <x v="302"/>
    <n v="515000"/>
    <x v="1"/>
    <s v="Flanders &amp; Fish"/>
    <s v="Sale"/>
    <n v="3066"/>
    <n v="2"/>
    <n v="1"/>
    <n v="1"/>
    <n v="816"/>
    <m/>
    <s v="5/22 Stanley St"/>
    <s v="Collingwood"/>
    <x v="1"/>
    <x v="1"/>
    <x v="11"/>
    <x v="1"/>
  </r>
  <r>
    <x v="302"/>
    <n v="1200000"/>
    <x v="0"/>
    <s v="Cunninghams"/>
    <s v="Auction"/>
    <n v="3128"/>
    <n v="3"/>
    <n v="1"/>
    <n v="2"/>
    <n v="550"/>
    <n v="1950"/>
    <s v="21 Barkly St"/>
    <s v="Box Hill"/>
    <x v="2"/>
    <x v="3"/>
    <x v="11"/>
    <x v="1"/>
  </r>
  <r>
    <x v="302"/>
    <n v="720000"/>
    <x v="1"/>
    <s v="Maxwells"/>
    <s v="Sale"/>
    <n v="3145"/>
    <n v="2"/>
    <n v="1"/>
    <n v="1"/>
    <n v="92"/>
    <m/>
    <s v="2/82 Brunel St"/>
    <s v="Malvern East"/>
    <x v="12"/>
    <x v="2"/>
    <x v="11"/>
    <x v="1"/>
  </r>
  <r>
    <x v="302"/>
    <n v="1635000"/>
    <x v="0"/>
    <s v="Cunninghams"/>
    <s v="Sale"/>
    <n v="3142"/>
    <n v="3"/>
    <n v="1"/>
    <n v="2"/>
    <n v="386"/>
    <m/>
    <s v="232 Williams Rd"/>
    <s v="Toorak"/>
    <x v="12"/>
    <x v="2"/>
    <x v="11"/>
    <x v="1"/>
  </r>
  <r>
    <x v="302"/>
    <n v="1700000"/>
    <x v="0"/>
    <s v="Melbourne Homes"/>
    <s v="Sale"/>
    <n v="3141"/>
    <n v="3"/>
    <n v="1"/>
    <n v="1"/>
    <n v="178"/>
    <n v="1894"/>
    <s v="366 Toorak Rd"/>
    <s v="South Yarra"/>
    <x v="12"/>
    <x v="2"/>
    <x v="11"/>
    <x v="1"/>
  </r>
  <r>
    <x v="302"/>
    <n v="2302000"/>
    <x v="0"/>
    <s v="Cunninghams"/>
    <s v="Sale"/>
    <n v="3181"/>
    <n v="3"/>
    <n v="1"/>
    <n v="4"/>
    <n v="440"/>
    <n v="1895"/>
    <s v="344 High St"/>
    <s v="Windsor"/>
    <x v="12"/>
    <x v="2"/>
    <x v="11"/>
    <x v="1"/>
  </r>
  <r>
    <x v="302"/>
    <n v="4240000"/>
    <x v="0"/>
    <s v="Cunninghams"/>
    <s v="Sale"/>
    <n v="3144"/>
    <n v="5"/>
    <n v="3"/>
    <n v="3"/>
    <n v="580"/>
    <n v="1890"/>
    <s v="18 Soudan St"/>
    <s v="Malvern"/>
    <x v="12"/>
    <x v="2"/>
    <x v="11"/>
    <x v="1"/>
  </r>
  <r>
    <x v="302"/>
    <n v="530000"/>
    <x v="1"/>
    <s v="Jones and Jones"/>
    <s v="Auction"/>
    <n v="3182"/>
    <n v="2"/>
    <n v="1"/>
    <n v="1"/>
    <n v="6186"/>
    <m/>
    <s v="26/12 Clyde St"/>
    <s v="St Kilda"/>
    <x v="5"/>
    <x v="2"/>
    <x v="11"/>
    <x v="1"/>
  </r>
  <r>
    <x v="302"/>
    <n v="1340000"/>
    <x v="0"/>
    <s v="Sanders"/>
    <s v="Sale"/>
    <n v="3206"/>
    <n v="2"/>
    <n v="1"/>
    <n v="0"/>
    <n v="136"/>
    <m/>
    <s v="32 Page St"/>
    <s v="Albert Park"/>
    <x v="5"/>
    <x v="2"/>
    <x v="11"/>
    <x v="1"/>
  </r>
  <r>
    <x v="302"/>
    <n v="910000"/>
    <x v="0"/>
    <s v="Sanders"/>
    <s v="Sale"/>
    <n v="3032"/>
    <n v="3"/>
    <n v="1"/>
    <n v="0"/>
    <n v="317"/>
    <m/>
    <s v="83 Roseberry St"/>
    <s v="Ascot Vale"/>
    <x v="8"/>
    <x v="0"/>
    <x v="11"/>
    <x v="1"/>
  </r>
  <r>
    <x v="302"/>
    <n v="1850000"/>
    <x v="0"/>
    <s v="Metro Ladder"/>
    <s v="Sale"/>
    <n v="3032"/>
    <n v="4"/>
    <n v="3"/>
    <n v="1"/>
    <n v="478"/>
    <n v="1900"/>
    <s v="44 The Parade"/>
    <s v="Ascot Vale"/>
    <x v="8"/>
    <x v="0"/>
    <x v="11"/>
    <x v="1"/>
  </r>
  <r>
    <x v="302"/>
    <n v="2650000"/>
    <x v="0"/>
    <s v="Metro Ladder"/>
    <s v="Sale"/>
    <n v="3041"/>
    <n v="5"/>
    <n v="3"/>
    <n v="2"/>
    <n v="755"/>
    <n v="2009"/>
    <s v="222 Woodland St"/>
    <s v="Strathmore"/>
    <x v="8"/>
    <x v="0"/>
    <x v="11"/>
    <x v="1"/>
  </r>
  <r>
    <x v="302"/>
    <n v="475000"/>
    <x v="1"/>
    <s v="Maxwells"/>
    <s v="Sale"/>
    <n v="3051"/>
    <n v="2"/>
    <n v="1"/>
    <n v="1"/>
    <n v="0"/>
    <m/>
    <s v="13/49 Haines St"/>
    <s v="North Melbourne"/>
    <x v="13"/>
    <x v="1"/>
    <x v="11"/>
    <x v="1"/>
  </r>
  <r>
    <x v="302"/>
    <n v="674000"/>
    <x v="1"/>
    <s v="Jones and Jones"/>
    <s v="Sale"/>
    <n v="3011"/>
    <n v="3"/>
    <n v="2"/>
    <n v="1"/>
    <n v="8680"/>
    <m/>
    <s v="13/2 Saltriver Pl"/>
    <s v="Footscray"/>
    <x v="4"/>
    <x v="0"/>
    <x v="11"/>
    <x v="1"/>
  </r>
  <r>
    <x v="302"/>
    <n v="730000"/>
    <x v="0"/>
    <s v="Jones and Jones"/>
    <s v="Sale"/>
    <n v="3012"/>
    <n v="2"/>
    <n v="2"/>
    <n v="0"/>
    <n v="84"/>
    <n v="1900"/>
    <s v="52a Williamstown Rd"/>
    <s v="Kingsville"/>
    <x v="4"/>
    <x v="0"/>
    <x v="11"/>
    <x v="1"/>
  </r>
  <r>
    <x v="302"/>
    <n v="840000"/>
    <x v="0"/>
    <s v="Metro Ladder"/>
    <s v="Sale"/>
    <n v="3012"/>
    <n v="3"/>
    <n v="1"/>
    <n v="1"/>
    <n v="442"/>
    <n v="1950"/>
    <s v="13 Soudan Rd"/>
    <s v="West Footscray"/>
    <x v="4"/>
    <x v="0"/>
    <x v="11"/>
    <x v="1"/>
  </r>
  <r>
    <x v="302"/>
    <n v="655000"/>
    <x v="1"/>
    <s v="Jones and Jones"/>
    <s v="Auction"/>
    <n v="3108"/>
    <n v="3"/>
    <n v="2"/>
    <n v="2"/>
    <n v="0"/>
    <m/>
    <s v="3/36 Westfield Dr"/>
    <s v="Doncaster"/>
    <x v="16"/>
    <x v="3"/>
    <x v="11"/>
    <x v="1"/>
  </r>
  <r>
    <x v="302"/>
    <n v="1782000"/>
    <x v="0"/>
    <s v="Property Barons"/>
    <s v="Sale"/>
    <n v="3108"/>
    <n v="4"/>
    <n v="3"/>
    <n v="3"/>
    <n v="586"/>
    <n v="2002"/>
    <s v="5 Robin Ct"/>
    <s v="Doncaster"/>
    <x v="16"/>
    <x v="3"/>
    <x v="11"/>
    <x v="1"/>
  </r>
  <r>
    <x v="302"/>
    <n v="1070000"/>
    <x v="0"/>
    <s v="Jones and Jones"/>
    <s v="Sale"/>
    <n v="3015"/>
    <n v="3"/>
    <n v="1"/>
    <n v="2"/>
    <n v="526"/>
    <n v="1950"/>
    <s v="66 The Avenue"/>
    <s v="Spotswood"/>
    <x v="11"/>
    <x v="0"/>
    <x v="11"/>
    <x v="1"/>
  </r>
  <r>
    <x v="302"/>
    <n v="1675000"/>
    <x v="0"/>
    <s v="Melbourne Homes"/>
    <s v="Sale"/>
    <n v="3015"/>
    <n v="3"/>
    <n v="2"/>
    <n v="2"/>
    <n v="575"/>
    <m/>
    <s v="4 Wilkins St"/>
    <s v="Newport"/>
    <x v="11"/>
    <x v="0"/>
    <x v="11"/>
    <x v="1"/>
  </r>
  <r>
    <x v="302"/>
    <n v="605000"/>
    <x v="1"/>
    <s v="Flanders &amp; Fish"/>
    <s v="Auction"/>
    <n v="3163"/>
    <n v="2"/>
    <n v="2"/>
    <n v="2"/>
    <n v="5289"/>
    <n v="2013"/>
    <s v="22/41 Murrumbeena Rd"/>
    <s v="Murrumbeena"/>
    <x v="9"/>
    <x v="2"/>
    <x v="11"/>
    <x v="1"/>
  </r>
  <r>
    <x v="302"/>
    <n v="867000"/>
    <x v="0"/>
    <s v="Metro Ladder"/>
    <s v="Sale"/>
    <n v="3204"/>
    <n v="3"/>
    <n v="2"/>
    <n v="1"/>
    <n v="578"/>
    <m/>
    <s v="575 South Rd"/>
    <s v="Bentleigh"/>
    <x v="9"/>
    <x v="2"/>
    <x v="11"/>
    <x v="1"/>
  </r>
  <r>
    <x v="302"/>
    <n v="1275000"/>
    <x v="0"/>
    <s v="Jones and Jones"/>
    <s v="Auction"/>
    <n v="3165"/>
    <n v="5"/>
    <n v="2"/>
    <n v="2"/>
    <n v="683"/>
    <n v="1960"/>
    <s v="19 Denver St"/>
    <s v="Bentleigh East"/>
    <x v="9"/>
    <x v="2"/>
    <x v="11"/>
    <x v="1"/>
  </r>
  <r>
    <x v="302"/>
    <n v="580000"/>
    <x v="0"/>
    <s v="Property Barons"/>
    <s v="Auction"/>
    <n v="3020"/>
    <n v="3"/>
    <n v="1"/>
    <n v="1"/>
    <n v="0"/>
    <m/>
    <s v="87 Berkshire Rd"/>
    <s v="Sunshine North"/>
    <x v="0"/>
    <x v="0"/>
    <x v="11"/>
    <x v="1"/>
  </r>
  <r>
    <x v="302"/>
    <n v="365000"/>
    <x v="1"/>
    <s v="Jones and Jones"/>
    <s v="Auction"/>
    <n v="3122"/>
    <n v="1"/>
    <n v="1"/>
    <n v="1"/>
    <n v="0"/>
    <n v="1975"/>
    <s v="4/205 Auburn Rd"/>
    <s v="Hawthorn"/>
    <x v="14"/>
    <x v="2"/>
    <x v="11"/>
    <x v="1"/>
  </r>
  <r>
    <x v="302"/>
    <n v="860000"/>
    <x v="2"/>
    <s v="Metro Ladder"/>
    <s v="Sale"/>
    <n v="3104"/>
    <n v="2"/>
    <n v="2"/>
    <n v="2"/>
    <n v="204"/>
    <m/>
    <s v="2/11 Winfield Rd"/>
    <s v="Balwyn North"/>
    <x v="14"/>
    <x v="2"/>
    <x v="11"/>
    <x v="1"/>
  </r>
  <r>
    <x v="302"/>
    <n v="1055000"/>
    <x v="2"/>
    <s v="Jones and Jones"/>
    <s v="Sale"/>
    <n v="3122"/>
    <n v="2"/>
    <n v="2"/>
    <n v="1"/>
    <n v="191"/>
    <n v="1975"/>
    <s v="8B Myrtle St"/>
    <s v="Hawthorn"/>
    <x v="14"/>
    <x v="2"/>
    <x v="11"/>
    <x v="1"/>
  </r>
  <r>
    <x v="302"/>
    <n v="2100000"/>
    <x v="0"/>
    <s v="Jones and Jones"/>
    <s v="Auction"/>
    <n v="3104"/>
    <n v="3"/>
    <n v="2"/>
    <n v="3"/>
    <n v="949"/>
    <n v="1940"/>
    <s v="28 Severn St"/>
    <s v="Balwyn North"/>
    <x v="14"/>
    <x v="2"/>
    <x v="11"/>
    <x v="1"/>
  </r>
  <r>
    <x v="302"/>
    <n v="2180000"/>
    <x v="0"/>
    <s v="Jones and Jones"/>
    <s v="Auction"/>
    <n v="3127"/>
    <n v="3"/>
    <n v="1"/>
    <n v="2"/>
    <n v="441"/>
    <n v="1910"/>
    <s v="17 Empress Rd"/>
    <s v="Surrey Hills"/>
    <x v="14"/>
    <x v="2"/>
    <x v="11"/>
    <x v="1"/>
  </r>
  <r>
    <x v="302"/>
    <n v="2220000"/>
    <x v="0"/>
    <s v="Cunninghams"/>
    <s v="Sale"/>
    <n v="3124"/>
    <n v="3"/>
    <n v="2"/>
    <n v="2"/>
    <n v="850"/>
    <m/>
    <s v="16 Callanish Rd"/>
    <s v="Camberwell"/>
    <x v="14"/>
    <x v="2"/>
    <x v="11"/>
    <x v="1"/>
  </r>
  <r>
    <x v="302"/>
    <n v="2600000"/>
    <x v="0"/>
    <s v="Metro Ladder"/>
    <s v="Auction"/>
    <n v="3101"/>
    <n v="5"/>
    <n v="2"/>
    <n v="2"/>
    <n v="674"/>
    <n v="1959"/>
    <s v="7 Heather Gr"/>
    <s v="Kew"/>
    <x v="14"/>
    <x v="2"/>
    <x v="11"/>
    <x v="1"/>
  </r>
  <r>
    <x v="302"/>
    <n v="3050000"/>
    <x v="0"/>
    <s v="Jones and Jones"/>
    <s v="Auction"/>
    <n v="3186"/>
    <n v="4"/>
    <n v="4"/>
    <n v="2"/>
    <n v="578"/>
    <n v="1995"/>
    <s v="119 North Rd"/>
    <s v="Brighton"/>
    <x v="15"/>
    <x v="2"/>
    <x v="11"/>
    <x v="1"/>
  </r>
  <r>
    <x v="302"/>
    <n v="705000"/>
    <x v="0"/>
    <s v="Property Barons"/>
    <s v="Sale"/>
    <n v="3081"/>
    <n v="2"/>
    <n v="1"/>
    <n v="1"/>
    <n v="583"/>
    <m/>
    <s v="296 Oriel Rd"/>
    <s v="Heidelberg West"/>
    <x v="17"/>
    <x v="3"/>
    <x v="11"/>
    <x v="1"/>
  </r>
  <r>
    <x v="302"/>
    <n v="720000"/>
    <x v="0"/>
    <s v="Property Barons"/>
    <s v="Sale"/>
    <n v="3085"/>
    <n v="3"/>
    <n v="2"/>
    <n v="2"/>
    <n v="555"/>
    <n v="1978"/>
    <s v="5 Binalong Ct"/>
    <s v="Yallambie"/>
    <x v="17"/>
    <x v="1"/>
    <x v="11"/>
    <x v="1"/>
  </r>
  <r>
    <x v="302"/>
    <n v="725000"/>
    <x v="0"/>
    <s v="Best Bricks"/>
    <s v="Sale"/>
    <n v="3081"/>
    <n v="2"/>
    <n v="1"/>
    <n v="3"/>
    <n v="577"/>
    <n v="1955"/>
    <s v="7 Flinders St"/>
    <s v="Heidelberg Heights"/>
    <x v="17"/>
    <x v="3"/>
    <x v="11"/>
    <x v="1"/>
  </r>
  <r>
    <x v="303"/>
    <n v="675000"/>
    <x v="1"/>
    <s v="Cunninghams"/>
    <s v="Auction"/>
    <n v="3068"/>
    <n v="2"/>
    <n v="1"/>
    <n v="2"/>
    <n v="0"/>
    <n v="2010"/>
    <s v="23/86 Queens Pde"/>
    <s v="Fitzroy North"/>
    <x v="1"/>
    <x v="1"/>
    <x v="11"/>
    <x v="1"/>
  </r>
  <r>
    <x v="303"/>
    <n v="1074000"/>
    <x v="0"/>
    <s v="Cunninghams"/>
    <s v="Sale"/>
    <n v="3121"/>
    <n v="3"/>
    <n v="1"/>
    <n v="0"/>
    <n v="245"/>
    <n v="1900"/>
    <s v="25 Egan St"/>
    <s v="Richmond"/>
    <x v="1"/>
    <x v="1"/>
    <x v="11"/>
    <x v="1"/>
  </r>
  <r>
    <x v="303"/>
    <n v="1417000"/>
    <x v="0"/>
    <s v="Cunninghams"/>
    <s v="Auction"/>
    <n v="3068"/>
    <n v="2"/>
    <n v="1"/>
    <n v="0"/>
    <n v="197"/>
    <m/>
    <s v="12 Kiewa St"/>
    <s v="Clifton Hill"/>
    <x v="1"/>
    <x v="1"/>
    <x v="11"/>
    <x v="1"/>
  </r>
  <r>
    <x v="303"/>
    <n v="340000"/>
    <x v="1"/>
    <s v="Cunninghams"/>
    <s v="Auction"/>
    <n v="3128"/>
    <n v="1"/>
    <n v="1"/>
    <n v="1"/>
    <n v="29"/>
    <m/>
    <s v="7/12 Oxford St"/>
    <s v="Box Hill"/>
    <x v="2"/>
    <x v="3"/>
    <x v="11"/>
    <x v="1"/>
  </r>
  <r>
    <x v="303"/>
    <n v="280000"/>
    <x v="1"/>
    <s v="Cunninghams"/>
    <s v="Auction"/>
    <n v="3141"/>
    <n v="1"/>
    <n v="1"/>
    <n v="0"/>
    <n v="0"/>
    <n v="1910"/>
    <s v="16h Stables La"/>
    <s v="South Yarra"/>
    <x v="12"/>
    <x v="2"/>
    <x v="11"/>
    <x v="1"/>
  </r>
  <r>
    <x v="303"/>
    <n v="411000"/>
    <x v="1"/>
    <s v="Property Barons"/>
    <s v="Auction"/>
    <n v="3146"/>
    <n v="2"/>
    <n v="1"/>
    <n v="1"/>
    <n v="0"/>
    <n v="1970"/>
    <s v="7/69 Edgar St N"/>
    <s v="Glen Iris"/>
    <x v="12"/>
    <x v="2"/>
    <x v="11"/>
    <x v="1"/>
  </r>
  <r>
    <x v="303"/>
    <n v="520000"/>
    <x v="1"/>
    <s v="Cunninghams"/>
    <s v="Auction"/>
    <n v="3181"/>
    <n v="2"/>
    <n v="1"/>
    <n v="1"/>
    <n v="0"/>
    <m/>
    <s v="4/11 Lewisham Rd"/>
    <s v="Windsor"/>
    <x v="12"/>
    <x v="2"/>
    <x v="11"/>
    <x v="1"/>
  </r>
  <r>
    <x v="303"/>
    <n v="613000"/>
    <x v="1"/>
    <s v="Flanders &amp; Fish"/>
    <s v="Sale"/>
    <n v="3141"/>
    <n v="2"/>
    <n v="1"/>
    <n v="1"/>
    <n v="0"/>
    <n v="1970"/>
    <s v="10/7 Barnsbury Rd"/>
    <s v="South Yarra"/>
    <x v="12"/>
    <x v="2"/>
    <x v="11"/>
    <x v="1"/>
  </r>
  <r>
    <x v="303"/>
    <n v="1240000"/>
    <x v="2"/>
    <s v="Jones and Jones"/>
    <s v="Auction"/>
    <n v="3145"/>
    <n v="4"/>
    <n v="2"/>
    <n v="2"/>
    <n v="310"/>
    <n v="1990"/>
    <s v="1/14 Durward Rd"/>
    <s v="Malvern East"/>
    <x v="12"/>
    <x v="2"/>
    <x v="11"/>
    <x v="1"/>
  </r>
  <r>
    <x v="303"/>
    <n v="430000"/>
    <x v="1"/>
    <s v="Jones and Jones"/>
    <s v="Sale"/>
    <n v="3182"/>
    <n v="2"/>
    <n v="1"/>
    <n v="1"/>
    <n v="0"/>
    <n v="1970"/>
    <s v="1/76 Carlisle St"/>
    <s v="St Kilda"/>
    <x v="5"/>
    <x v="2"/>
    <x v="11"/>
    <x v="1"/>
  </r>
  <r>
    <x v="303"/>
    <n v="640000"/>
    <x v="1"/>
    <s v="Flanders &amp; Fish"/>
    <s v="Sale"/>
    <n v="3184"/>
    <n v="2"/>
    <n v="1"/>
    <n v="0"/>
    <n v="0"/>
    <n v="1940"/>
    <s v="2/4 Southey Ct"/>
    <s v="Elwood"/>
    <x v="5"/>
    <x v="2"/>
    <x v="11"/>
    <x v="1"/>
  </r>
  <r>
    <x v="303"/>
    <n v="660000"/>
    <x v="1"/>
    <s v="Zimmerman"/>
    <s v="Sale"/>
    <n v="3185"/>
    <n v="2"/>
    <n v="1"/>
    <n v="0"/>
    <n v="477"/>
    <m/>
    <s v="4/16 Hotham Gr"/>
    <s v="Ripponlea"/>
    <x v="5"/>
    <x v="2"/>
    <x v="11"/>
    <x v="1"/>
  </r>
  <r>
    <x v="303"/>
    <n v="688000"/>
    <x v="0"/>
    <s v="Flanders &amp; Fish"/>
    <s v="Sale"/>
    <n v="3046"/>
    <n v="3"/>
    <n v="1"/>
    <n v="4"/>
    <n v="700"/>
    <m/>
    <s v="44 Widford St"/>
    <s v="Glenroy"/>
    <x v="3"/>
    <x v="1"/>
    <x v="11"/>
    <x v="1"/>
  </r>
  <r>
    <x v="303"/>
    <n v="800000"/>
    <x v="0"/>
    <s v="Flanders &amp; Fish"/>
    <s v="Sale"/>
    <n v="3046"/>
    <n v="3"/>
    <n v="2"/>
    <n v="2"/>
    <n v="565"/>
    <n v="1960"/>
    <s v="75 West St"/>
    <s v="Hadfield"/>
    <x v="3"/>
    <x v="1"/>
    <x v="11"/>
    <x v="1"/>
  </r>
  <r>
    <x v="303"/>
    <n v="1090000"/>
    <x v="0"/>
    <s v="Metro Ladder"/>
    <s v="Sale"/>
    <n v="3058"/>
    <n v="3"/>
    <n v="1"/>
    <n v="1"/>
    <n v="464"/>
    <m/>
    <s v="5 Donne St"/>
    <s v="Coburg"/>
    <x v="3"/>
    <x v="1"/>
    <x v="11"/>
    <x v="1"/>
  </r>
  <r>
    <x v="303"/>
    <n v="1650000"/>
    <x v="0"/>
    <s v="Cunninghams"/>
    <s v="Sale"/>
    <n v="3056"/>
    <n v="3"/>
    <n v="1"/>
    <n v="2"/>
    <n v="495"/>
    <n v="1920"/>
    <s v="52 Evans St"/>
    <s v="Brunswick"/>
    <x v="3"/>
    <x v="1"/>
    <x v="11"/>
    <x v="1"/>
  </r>
  <r>
    <x v="303"/>
    <n v="380000"/>
    <x v="1"/>
    <s v="Metro Ladder"/>
    <s v="Auction"/>
    <n v="3040"/>
    <n v="2"/>
    <n v="1"/>
    <n v="1"/>
    <n v="622"/>
    <n v="1970"/>
    <s v="2/7 Fawkner St"/>
    <s v="Aberfeldie"/>
    <x v="8"/>
    <x v="0"/>
    <x v="11"/>
    <x v="1"/>
  </r>
  <r>
    <x v="303"/>
    <n v="411000"/>
    <x v="1"/>
    <s v="Property Barons"/>
    <s v="Auction"/>
    <n v="3034"/>
    <n v="2"/>
    <n v="1"/>
    <n v="1"/>
    <n v="0"/>
    <n v="1995"/>
    <s v="2/4 Carmyle Ct"/>
    <s v="Avondale Heights"/>
    <x v="8"/>
    <x v="0"/>
    <x v="11"/>
    <x v="1"/>
  </r>
  <r>
    <x v="303"/>
    <n v="445000"/>
    <x v="1"/>
    <s v="Cunninghams"/>
    <s v="Sale"/>
    <n v="3040"/>
    <n v="2"/>
    <n v="1"/>
    <n v="1"/>
    <n v="916"/>
    <m/>
    <s v="2/4 Balmoral St"/>
    <s v="Essendon"/>
    <x v="8"/>
    <x v="0"/>
    <x v="11"/>
    <x v="1"/>
  </r>
  <r>
    <x v="303"/>
    <n v="790000"/>
    <x v="0"/>
    <s v="Property Barons"/>
    <s v="Sale"/>
    <n v="3034"/>
    <n v="4"/>
    <n v="2"/>
    <n v="2"/>
    <n v="570"/>
    <m/>
    <s v="10 Intervale Dr"/>
    <s v="Avondale Heights"/>
    <x v="8"/>
    <x v="0"/>
    <x v="11"/>
    <x v="1"/>
  </r>
  <r>
    <x v="303"/>
    <n v="845000"/>
    <x v="0"/>
    <s v="Cunninghams"/>
    <s v="Sale"/>
    <n v="3031"/>
    <n v="2"/>
    <n v="1"/>
    <n v="1"/>
    <n v="0"/>
    <n v="1910"/>
    <s v="12 John St"/>
    <s v="Flemington"/>
    <x v="8"/>
    <x v="1"/>
    <x v="11"/>
    <x v="1"/>
  </r>
  <r>
    <x v="303"/>
    <n v="241000"/>
    <x v="1"/>
    <s v="Metro Ladder"/>
    <s v="Sale"/>
    <n v="3012"/>
    <n v="1"/>
    <n v="1"/>
    <n v="1"/>
    <n v="0"/>
    <m/>
    <s v="8/21 Hampton Pde"/>
    <s v="West Footscray"/>
    <x v="4"/>
    <x v="0"/>
    <x v="11"/>
    <x v="1"/>
  </r>
  <r>
    <x v="303"/>
    <n v="1300000"/>
    <x v="0"/>
    <s v="Metro Ladder"/>
    <s v="Sale"/>
    <n v="3011"/>
    <n v="4"/>
    <n v="2"/>
    <n v="3"/>
    <n v="0"/>
    <n v="1950"/>
    <s v="1 Stanlake St"/>
    <s v="Footscray"/>
    <x v="4"/>
    <x v="0"/>
    <x v="11"/>
    <x v="1"/>
  </r>
  <r>
    <x v="303"/>
    <n v="1335000"/>
    <x v="0"/>
    <s v="Metro Ladder"/>
    <s v="Sale"/>
    <n v="3018"/>
    <n v="3"/>
    <n v="1"/>
    <n v="4"/>
    <n v="777"/>
    <n v="1953"/>
    <s v="173 Queen St"/>
    <s v="Altona"/>
    <x v="11"/>
    <x v="0"/>
    <x v="11"/>
    <x v="1"/>
  </r>
  <r>
    <x v="303"/>
    <n v="255000"/>
    <x v="1"/>
    <s v="Cunninghams"/>
    <s v="Sale"/>
    <n v="3163"/>
    <n v="1"/>
    <n v="1"/>
    <n v="1"/>
    <n v="0"/>
    <m/>
    <s v="3/21 Jersey Pde"/>
    <s v="Carnegie"/>
    <x v="9"/>
    <x v="2"/>
    <x v="11"/>
    <x v="1"/>
  </r>
  <r>
    <x v="303"/>
    <n v="523000"/>
    <x v="1"/>
    <s v="Metro Ladder"/>
    <s v="Auction"/>
    <n v="3161"/>
    <n v="2"/>
    <n v="1"/>
    <n v="1"/>
    <n v="0"/>
    <n v="1960"/>
    <s v="5/698 Inkerman Rd"/>
    <s v="Caulfield North"/>
    <x v="9"/>
    <x v="2"/>
    <x v="11"/>
    <x v="1"/>
  </r>
  <r>
    <x v="303"/>
    <n v="770000"/>
    <x v="0"/>
    <s v="Jones and Jones"/>
    <s v="Auction"/>
    <n v="3204"/>
    <n v="3"/>
    <n v="2"/>
    <n v="2"/>
    <n v="0"/>
    <n v="1987"/>
    <s v="548 Centre Rd"/>
    <s v="Bentleigh"/>
    <x v="9"/>
    <x v="2"/>
    <x v="11"/>
    <x v="1"/>
  </r>
  <r>
    <x v="303"/>
    <n v="1235000"/>
    <x v="2"/>
    <s v="Jones and Jones"/>
    <s v="Sale"/>
    <n v="3204"/>
    <n v="3"/>
    <n v="2"/>
    <n v="2"/>
    <n v="0"/>
    <n v="2012"/>
    <s v="77B Fromer St"/>
    <s v="Bentleigh"/>
    <x v="9"/>
    <x v="2"/>
    <x v="11"/>
    <x v="1"/>
  </r>
  <r>
    <x v="303"/>
    <n v="1360000"/>
    <x v="0"/>
    <s v="Metro Ladder"/>
    <s v="Auction"/>
    <n v="3204"/>
    <n v="2"/>
    <n v="1"/>
    <n v="1"/>
    <n v="690"/>
    <n v="1930"/>
    <s v="13 Stewart St"/>
    <s v="Ormond"/>
    <x v="9"/>
    <x v="2"/>
    <x v="11"/>
    <x v="1"/>
  </r>
  <r>
    <x v="303"/>
    <n v="665000"/>
    <x v="1"/>
    <s v="Property Barons"/>
    <s v="Auction"/>
    <n v="3070"/>
    <n v="2"/>
    <n v="1"/>
    <n v="1"/>
    <n v="120"/>
    <n v="1975"/>
    <s v="2/19 Glanfield St"/>
    <s v="Northcote"/>
    <x v="10"/>
    <x v="1"/>
    <x v="11"/>
    <x v="1"/>
  </r>
  <r>
    <x v="303"/>
    <n v="905000"/>
    <x v="0"/>
    <s v="Cunninghams"/>
    <s v="Sale"/>
    <n v="3070"/>
    <n v="4"/>
    <n v="1"/>
    <n v="1"/>
    <n v="314"/>
    <m/>
    <s v="32 Stott St"/>
    <s v="Northcote"/>
    <x v="10"/>
    <x v="1"/>
    <x v="11"/>
    <x v="1"/>
  </r>
  <r>
    <x v="303"/>
    <n v="2100000"/>
    <x v="0"/>
    <s v="Jones and Jones"/>
    <s v="Auction"/>
    <n v="3070"/>
    <n v="4"/>
    <n v="1"/>
    <n v="2"/>
    <n v="0"/>
    <m/>
    <s v="7 Prospect Gr"/>
    <s v="Northcote"/>
    <x v="10"/>
    <x v="1"/>
    <x v="11"/>
    <x v="1"/>
  </r>
  <r>
    <x v="303"/>
    <n v="625000"/>
    <x v="0"/>
    <s v="Zimmerman"/>
    <s v="Auction"/>
    <n v="3020"/>
    <n v="3"/>
    <n v="1"/>
    <n v="0"/>
    <n v="695"/>
    <m/>
    <s v="20 Hutchinson St"/>
    <s v="Albion"/>
    <x v="0"/>
    <x v="0"/>
    <x v="11"/>
    <x v="1"/>
  </r>
  <r>
    <x v="303"/>
    <n v="620000"/>
    <x v="1"/>
    <s v="Flanders &amp; Fish"/>
    <s v="Sale"/>
    <n v="3127"/>
    <n v="2"/>
    <n v="1"/>
    <n v="1"/>
    <n v="96"/>
    <m/>
    <s v="1/52 Union Rd"/>
    <s v="Surrey Hills"/>
    <x v="14"/>
    <x v="2"/>
    <x v="11"/>
    <x v="1"/>
  </r>
  <r>
    <x v="303"/>
    <n v="3028000"/>
    <x v="0"/>
    <s v="Jones and Jones"/>
    <s v="Sale"/>
    <n v="3102"/>
    <n v="5"/>
    <n v="5"/>
    <n v="4"/>
    <n v="696"/>
    <m/>
    <s v="17 Hamilton St"/>
    <s v="Kew East"/>
    <x v="14"/>
    <x v="2"/>
    <x v="11"/>
    <x v="1"/>
  </r>
  <r>
    <x v="303"/>
    <n v="2450000"/>
    <x v="0"/>
    <s v="Jones and Jones"/>
    <s v="Sale"/>
    <n v="3188"/>
    <n v="1"/>
    <n v="2"/>
    <n v="0"/>
    <n v="994"/>
    <m/>
    <s v="136 Thomas St"/>
    <s v="Hampton"/>
    <x v="15"/>
    <x v="2"/>
    <x v="11"/>
    <x v="1"/>
  </r>
  <r>
    <x v="303"/>
    <n v="413000"/>
    <x v="1"/>
    <s v="Cunninghams"/>
    <s v="Sale"/>
    <n v="3079"/>
    <n v="1"/>
    <n v="1"/>
    <n v="1"/>
    <n v="845"/>
    <n v="1960"/>
    <s v="5/30 Magnolia Rd"/>
    <s v="Ivanhoe"/>
    <x v="17"/>
    <x v="3"/>
    <x v="11"/>
    <x v="1"/>
  </r>
  <r>
    <x v="303"/>
    <n v="1200000"/>
    <x v="0"/>
    <s v="Property Barons"/>
    <s v="Sale"/>
    <n v="3084"/>
    <n v="2"/>
    <n v="1"/>
    <n v="1"/>
    <n v="757"/>
    <m/>
    <s v="22 Douglas St"/>
    <s v="Rosanna"/>
    <x v="17"/>
    <x v="3"/>
    <x v="11"/>
    <x v="1"/>
  </r>
  <r>
    <x v="304"/>
    <n v="1480000"/>
    <x v="0"/>
    <s v="Cunninghams"/>
    <s v="Sale"/>
    <n v="3067"/>
    <n v="2"/>
    <n v="1"/>
    <n v="1"/>
    <n v="202"/>
    <m/>
    <s v="85 Turner St"/>
    <s v="Abbotsford"/>
    <x v="1"/>
    <x v="1"/>
    <x v="11"/>
    <x v="1"/>
  </r>
  <r>
    <x v="304"/>
    <n v="2718000"/>
    <x v="0"/>
    <s v="Cunninghams"/>
    <s v="Sale"/>
    <n v="3054"/>
    <n v="4"/>
    <n v="2"/>
    <n v="0"/>
    <n v="538"/>
    <n v="2015"/>
    <s v="967 Drummond St"/>
    <s v="Carlton North"/>
    <x v="1"/>
    <x v="1"/>
    <x v="11"/>
    <x v="1"/>
  </r>
  <r>
    <x v="304"/>
    <n v="745000"/>
    <x v="1"/>
    <s v="Jones and Jones"/>
    <s v="Sale"/>
    <n v="3127"/>
    <n v="2"/>
    <n v="1"/>
    <n v="1"/>
    <n v="161"/>
    <m/>
    <s v="2/19 Elm St"/>
    <s v="Surrey Hills"/>
    <x v="2"/>
    <x v="2"/>
    <x v="11"/>
    <x v="1"/>
  </r>
  <r>
    <x v="304"/>
    <n v="315000"/>
    <x v="1"/>
    <s v="Jones and Jones"/>
    <s v="Sale"/>
    <n v="3145"/>
    <n v="1"/>
    <n v="1"/>
    <n v="1"/>
    <n v="0"/>
    <n v="1940"/>
    <s v="5/80 Burke Rd"/>
    <s v="Malvern East"/>
    <x v="12"/>
    <x v="2"/>
    <x v="11"/>
    <x v="1"/>
  </r>
  <r>
    <x v="304"/>
    <n v="452000"/>
    <x v="1"/>
    <s v="Cunninghams"/>
    <s v="Sale"/>
    <n v="3181"/>
    <n v="1"/>
    <n v="1"/>
    <n v="1"/>
    <n v="0"/>
    <n v="1974"/>
    <s v="6/10 Wrexham Rd"/>
    <s v="Windsor"/>
    <x v="12"/>
    <x v="2"/>
    <x v="11"/>
    <x v="1"/>
  </r>
  <r>
    <x v="304"/>
    <n v="1050000"/>
    <x v="0"/>
    <s v="Cunninghams"/>
    <s v="Sale"/>
    <n v="3181"/>
    <n v="3"/>
    <n v="2"/>
    <n v="1"/>
    <n v="8216"/>
    <n v="1995"/>
    <s v="16A Perth St"/>
    <s v="Prahran"/>
    <x v="12"/>
    <x v="2"/>
    <x v="11"/>
    <x v="1"/>
  </r>
  <r>
    <x v="304"/>
    <n v="2615000"/>
    <x v="0"/>
    <s v="Maxwells"/>
    <s v="Sale"/>
    <n v="3206"/>
    <n v="3"/>
    <n v="2"/>
    <n v="1"/>
    <n v="177"/>
    <n v="1880"/>
    <s v="2 Dundas Pl"/>
    <s v="Albert Park"/>
    <x v="5"/>
    <x v="2"/>
    <x v="11"/>
    <x v="1"/>
  </r>
  <r>
    <x v="304"/>
    <n v="588000"/>
    <x v="0"/>
    <s v="SJ"/>
    <s v="Sale"/>
    <n v="3046"/>
    <n v="3"/>
    <n v="1"/>
    <n v="1"/>
    <n v="616"/>
    <n v="1960"/>
    <s v="45 Fran St"/>
    <s v="Glenroy"/>
    <x v="3"/>
    <x v="1"/>
    <x v="11"/>
    <x v="1"/>
  </r>
  <r>
    <x v="304"/>
    <n v="635000"/>
    <x v="0"/>
    <s v="Metro Ladder"/>
    <s v="Sale"/>
    <n v="3058"/>
    <n v="2"/>
    <n v="2"/>
    <n v="3"/>
    <n v="339"/>
    <n v="1920"/>
    <s v="211 Bell St"/>
    <s v="Coburg"/>
    <x v="3"/>
    <x v="1"/>
    <x v="11"/>
    <x v="1"/>
  </r>
  <r>
    <x v="304"/>
    <n v="702000"/>
    <x v="0"/>
    <s v="Cunninghams"/>
    <s v="Sale"/>
    <n v="3046"/>
    <n v="4"/>
    <n v="1"/>
    <n v="4"/>
    <n v="606"/>
    <n v="1956"/>
    <s v="6 Dromana St"/>
    <s v="Glenroy"/>
    <x v="3"/>
    <x v="1"/>
    <x v="11"/>
    <x v="1"/>
  </r>
  <r>
    <x v="304"/>
    <n v="810000"/>
    <x v="0"/>
    <s v="Cunninghams"/>
    <s v="Auction"/>
    <n v="3044"/>
    <n v="4"/>
    <n v="2"/>
    <n v="1"/>
    <n v="455"/>
    <n v="1950"/>
    <s v="229 Sussex St"/>
    <s v="Pascoe Vale"/>
    <x v="3"/>
    <x v="1"/>
    <x v="11"/>
    <x v="1"/>
  </r>
  <r>
    <x v="304"/>
    <n v="815000"/>
    <x v="0"/>
    <s v="Metro Ladder"/>
    <s v="Sale"/>
    <n v="3044"/>
    <n v="3"/>
    <n v="1"/>
    <n v="1"/>
    <n v="438"/>
    <n v="1960"/>
    <s v="9 Kevin St"/>
    <s v="Pascoe Vale"/>
    <x v="3"/>
    <x v="1"/>
    <x v="11"/>
    <x v="1"/>
  </r>
  <r>
    <x v="304"/>
    <n v="1145000"/>
    <x v="0"/>
    <s v="Cunninghams"/>
    <s v="Sale"/>
    <n v="3058"/>
    <n v="4"/>
    <n v="2"/>
    <n v="2"/>
    <n v="480"/>
    <m/>
    <s v="1 Sutherland St"/>
    <s v="Coburg"/>
    <x v="3"/>
    <x v="1"/>
    <x v="11"/>
    <x v="1"/>
  </r>
  <r>
    <x v="304"/>
    <n v="695000"/>
    <x v="0"/>
    <s v="Property Barons"/>
    <s v="Sale"/>
    <n v="3033"/>
    <n v="3"/>
    <n v="2"/>
    <n v="2"/>
    <n v="716"/>
    <n v="1970"/>
    <s v="35 Gungarlan Dr"/>
    <s v="Keilor East"/>
    <x v="8"/>
    <x v="0"/>
    <x v="11"/>
    <x v="1"/>
  </r>
  <r>
    <x v="304"/>
    <n v="970000"/>
    <x v="1"/>
    <s v="Cunninghams"/>
    <s v="Sale"/>
    <n v="3042"/>
    <n v="3"/>
    <n v="2"/>
    <n v="1"/>
    <n v="320"/>
    <m/>
    <s v="47 Carrington Rd"/>
    <s v="Niddrie"/>
    <x v="8"/>
    <x v="0"/>
    <x v="11"/>
    <x v="1"/>
  </r>
  <r>
    <x v="304"/>
    <n v="1000000"/>
    <x v="0"/>
    <s v="Cunninghams"/>
    <s v="Sale"/>
    <n v="3167"/>
    <n v="3"/>
    <n v="2"/>
    <n v="2"/>
    <n v="575"/>
    <n v="1960"/>
    <s v="8 Riley St"/>
    <s v="Oakleigh South"/>
    <x v="6"/>
    <x v="4"/>
    <x v="11"/>
    <x v="1"/>
  </r>
  <r>
    <x v="304"/>
    <n v="360000"/>
    <x v="1"/>
    <s v="Melbourne Homes"/>
    <s v="Auction"/>
    <n v="3031"/>
    <n v="1"/>
    <n v="1"/>
    <n v="1"/>
    <n v="4267"/>
    <m/>
    <s v="107/88 Altona St"/>
    <s v="Kensington"/>
    <x v="13"/>
    <x v="1"/>
    <x v="11"/>
    <x v="1"/>
  </r>
  <r>
    <x v="304"/>
    <n v="430000"/>
    <x v="1"/>
    <s v="Melbourne Homes"/>
    <s v="Auction"/>
    <n v="3006"/>
    <n v="2"/>
    <n v="2"/>
    <n v="0"/>
    <n v="2295"/>
    <n v="2014"/>
    <s v="909/118 Kavanagh St"/>
    <s v="Southbank"/>
    <x v="13"/>
    <x v="2"/>
    <x v="11"/>
    <x v="1"/>
  </r>
  <r>
    <x v="304"/>
    <n v="520000"/>
    <x v="1"/>
    <s v="Sanders"/>
    <s v="Auction"/>
    <n v="3000"/>
    <n v="2"/>
    <n v="1"/>
    <n v="1"/>
    <n v="4051"/>
    <n v="2005"/>
    <s v="1206/483 Swanston St"/>
    <s v="Melbourne"/>
    <x v="13"/>
    <x v="1"/>
    <x v="11"/>
    <x v="1"/>
  </r>
  <r>
    <x v="304"/>
    <n v="640000"/>
    <x v="1"/>
    <s v="Flanders &amp; Fish"/>
    <s v="Sale"/>
    <n v="3051"/>
    <n v="2"/>
    <n v="2"/>
    <n v="1"/>
    <n v="0"/>
    <n v="2006"/>
    <s v="6/55 Provost St"/>
    <s v="North Melbourne"/>
    <x v="13"/>
    <x v="1"/>
    <x v="11"/>
    <x v="1"/>
  </r>
  <r>
    <x v="304"/>
    <n v="665000"/>
    <x v="1"/>
    <s v="Sanders"/>
    <s v="Sale"/>
    <n v="3000"/>
    <n v="2"/>
    <n v="1"/>
    <n v="1"/>
    <n v="0"/>
    <n v="2004"/>
    <s v="805/300 Swanston St"/>
    <s v="Melbourne"/>
    <x v="13"/>
    <x v="1"/>
    <x v="11"/>
    <x v="1"/>
  </r>
  <r>
    <x v="304"/>
    <n v="690500"/>
    <x v="0"/>
    <s v="Flanders &amp; Fish"/>
    <s v="Auction"/>
    <n v="3011"/>
    <n v="2"/>
    <n v="1"/>
    <n v="1"/>
    <n v="212"/>
    <n v="1900"/>
    <s v="224 Ballarat Rd"/>
    <s v="Footscray"/>
    <x v="4"/>
    <x v="0"/>
    <x v="11"/>
    <x v="1"/>
  </r>
  <r>
    <x v="304"/>
    <n v="1000000"/>
    <x v="0"/>
    <s v="Jones and Jones"/>
    <s v="Auction"/>
    <n v="3012"/>
    <n v="2"/>
    <n v="1"/>
    <n v="2"/>
    <n v="700"/>
    <m/>
    <s v="44 Inkerman St"/>
    <s v="Maidstone"/>
    <x v="4"/>
    <x v="0"/>
    <x v="11"/>
    <x v="1"/>
  </r>
  <r>
    <x v="304"/>
    <n v="601000"/>
    <x v="1"/>
    <s v="Property Barons"/>
    <s v="Sale"/>
    <n v="3163"/>
    <n v="2"/>
    <n v="1"/>
    <n v="1"/>
    <n v="132"/>
    <n v="1970"/>
    <s v="2/47 Coorigil Rd"/>
    <s v="Carnegie"/>
    <x v="9"/>
    <x v="2"/>
    <x v="11"/>
    <x v="1"/>
  </r>
  <r>
    <x v="304"/>
    <n v="400000"/>
    <x v="1"/>
    <s v="Cunninghams"/>
    <s v="Auction"/>
    <n v="3070"/>
    <n v="1"/>
    <n v="1"/>
    <n v="1"/>
    <n v="0"/>
    <n v="2014"/>
    <s v="13/200 Westgarth St"/>
    <s v="Northcote"/>
    <x v="10"/>
    <x v="1"/>
    <x v="11"/>
    <x v="1"/>
  </r>
  <r>
    <x v="304"/>
    <n v="510000"/>
    <x v="0"/>
    <s v="Property Barons"/>
    <s v="Sale"/>
    <n v="3073"/>
    <n v="2"/>
    <n v="1"/>
    <n v="2"/>
    <n v="268"/>
    <m/>
    <s v="28A McMahon Rd"/>
    <s v="Reservoir"/>
    <x v="10"/>
    <x v="1"/>
    <x v="11"/>
    <x v="1"/>
  </r>
  <r>
    <x v="304"/>
    <n v="637000"/>
    <x v="0"/>
    <s v="Cunninghams"/>
    <s v="Sale"/>
    <n v="3072"/>
    <n v="3"/>
    <n v="1"/>
    <n v="2"/>
    <n v="327"/>
    <m/>
    <s v="111 Gower St"/>
    <s v="Preston"/>
    <x v="10"/>
    <x v="1"/>
    <x v="11"/>
    <x v="1"/>
  </r>
  <r>
    <x v="304"/>
    <n v="692000"/>
    <x v="1"/>
    <s v="Melbourne Homes"/>
    <s v="Sale"/>
    <n v="3070"/>
    <n v="2"/>
    <n v="1"/>
    <n v="1"/>
    <n v="0"/>
    <n v="2012"/>
    <s v="2/195 Clarke St"/>
    <s v="Northcote"/>
    <x v="10"/>
    <x v="1"/>
    <x v="11"/>
    <x v="1"/>
  </r>
  <r>
    <x v="304"/>
    <n v="1200000"/>
    <x v="0"/>
    <s v="Property Barons"/>
    <s v="Auction"/>
    <n v="3072"/>
    <n v="3"/>
    <n v="2"/>
    <n v="1"/>
    <n v="465"/>
    <m/>
    <s v="5 Kendall St"/>
    <s v="Preston"/>
    <x v="10"/>
    <x v="1"/>
    <x v="11"/>
    <x v="1"/>
  </r>
  <r>
    <x v="304"/>
    <n v="605000"/>
    <x v="0"/>
    <s v="Property Barons"/>
    <s v="Auction"/>
    <n v="3020"/>
    <n v="3"/>
    <n v="1"/>
    <n v="1"/>
    <n v="617"/>
    <m/>
    <s v="121 Warwick Rd"/>
    <s v="Sunshine North"/>
    <x v="0"/>
    <x v="0"/>
    <x v="11"/>
    <x v="1"/>
  </r>
  <r>
    <x v="304"/>
    <n v="750000"/>
    <x v="0"/>
    <s v="Best Bricks"/>
    <s v="Auction"/>
    <n v="3020"/>
    <n v="3"/>
    <n v="1"/>
    <n v="1"/>
    <n v="483"/>
    <m/>
    <s v="75 Cornwall Rd"/>
    <s v="Sunshine"/>
    <x v="0"/>
    <x v="0"/>
    <x v="11"/>
    <x v="1"/>
  </r>
  <r>
    <x v="304"/>
    <n v="515000"/>
    <x v="1"/>
    <s v="Metro Ladder"/>
    <s v="Sale"/>
    <n v="3101"/>
    <n v="2"/>
    <n v="1"/>
    <n v="1"/>
    <n v="743"/>
    <m/>
    <s v="3/505 High St"/>
    <s v="Kew"/>
    <x v="14"/>
    <x v="2"/>
    <x v="11"/>
    <x v="1"/>
  </r>
  <r>
    <x v="304"/>
    <n v="585000"/>
    <x v="1"/>
    <s v="Cunninghams"/>
    <s v="Auction"/>
    <n v="3146"/>
    <n v="2"/>
    <n v="1"/>
    <n v="1"/>
    <n v="0"/>
    <m/>
    <s v="10/13 Myrniong St"/>
    <s v="Glen Iris"/>
    <x v="14"/>
    <x v="2"/>
    <x v="11"/>
    <x v="1"/>
  </r>
  <r>
    <x v="304"/>
    <n v="1820000"/>
    <x v="0"/>
    <s v="Jones and Jones"/>
    <s v="Sale"/>
    <n v="3146"/>
    <n v="3"/>
    <n v="1"/>
    <n v="3"/>
    <n v="650"/>
    <n v="1930"/>
    <s v="56 Brandon St"/>
    <s v="Glen Iris"/>
    <x v="14"/>
    <x v="2"/>
    <x v="11"/>
    <x v="1"/>
  </r>
  <r>
    <x v="304"/>
    <n v="1290000"/>
    <x v="0"/>
    <s v="Sanders"/>
    <s v="Sale"/>
    <n v="3187"/>
    <n v="3"/>
    <n v="1"/>
    <n v="2"/>
    <n v="661"/>
    <n v="1920"/>
    <s v="355 Nepean Hwy"/>
    <s v="Brighton East"/>
    <x v="15"/>
    <x v="2"/>
    <x v="11"/>
    <x v="1"/>
  </r>
  <r>
    <x v="304"/>
    <n v="770000"/>
    <x v="0"/>
    <s v="Property Barons"/>
    <s v="Auction"/>
    <n v="3081"/>
    <n v="8"/>
    <n v="4"/>
    <n v="4"/>
    <n v="638"/>
    <n v="1960"/>
    <s v="478 Waterdale Rd"/>
    <s v="Heidelberg Heights"/>
    <x v="17"/>
    <x v="3"/>
    <x v="11"/>
    <x v="1"/>
  </r>
  <r>
    <x v="304"/>
    <n v="785000"/>
    <x v="0"/>
    <s v="Property Barons"/>
    <s v="Sale"/>
    <n v="3087"/>
    <n v="3"/>
    <n v="1"/>
    <n v="2"/>
    <n v="0"/>
    <m/>
    <s v="17 Longmuir Rd"/>
    <s v="Watsonia"/>
    <x v="17"/>
    <x v="1"/>
    <x v="11"/>
    <x v="1"/>
  </r>
  <r>
    <x v="304"/>
    <n v="867000"/>
    <x v="0"/>
    <s v="Cunninghams"/>
    <s v="Auction"/>
    <n v="3084"/>
    <n v="3"/>
    <n v="1"/>
    <n v="1"/>
    <n v="355"/>
    <n v="1960"/>
    <s v="1/8 Stokes St"/>
    <s v="Rosanna"/>
    <x v="17"/>
    <x v="3"/>
    <x v="11"/>
    <x v="1"/>
  </r>
  <r>
    <x v="304"/>
    <n v="1100000"/>
    <x v="0"/>
    <s v="Property Barons"/>
    <s v="Auction"/>
    <n v="3081"/>
    <n v="3"/>
    <n v="1"/>
    <n v="0"/>
    <n v="613"/>
    <n v="1925"/>
    <s v="7 Thames St"/>
    <s v="Heidelberg Heights"/>
    <x v="17"/>
    <x v="3"/>
    <x v="11"/>
    <x v="1"/>
  </r>
  <r>
    <x v="305"/>
    <n v="561000"/>
    <x v="1"/>
    <s v="Cunninghams"/>
    <s v="Sale"/>
    <n v="3121"/>
    <n v="2"/>
    <n v="1"/>
    <n v="1"/>
    <n v="2571"/>
    <n v="2013"/>
    <s v="414/6 Lord St"/>
    <s v="Richmond"/>
    <x v="1"/>
    <x v="1"/>
    <x v="11"/>
    <x v="1"/>
  </r>
  <r>
    <x v="305"/>
    <n v="1430000"/>
    <x v="0"/>
    <s v="Jones and Jones"/>
    <s v="Sale"/>
    <n v="3066"/>
    <n v="2"/>
    <n v="1"/>
    <n v="0"/>
    <n v="231"/>
    <m/>
    <s v="93 Hotham St"/>
    <s v="Collingwood"/>
    <x v="1"/>
    <x v="1"/>
    <x v="11"/>
    <x v="1"/>
  </r>
  <r>
    <x v="305"/>
    <n v="2200000"/>
    <x v="0"/>
    <s v="Jones and Jones"/>
    <s v="Auction"/>
    <n v="3145"/>
    <n v="4"/>
    <n v="2"/>
    <n v="2"/>
    <n v="541"/>
    <m/>
    <s v="17 Findon St"/>
    <s v="Malvern East"/>
    <x v="12"/>
    <x v="2"/>
    <x v="11"/>
    <x v="1"/>
  </r>
  <r>
    <x v="305"/>
    <n v="700000"/>
    <x v="0"/>
    <s v="Metro Ladder"/>
    <s v="Auction"/>
    <n v="3058"/>
    <n v="3"/>
    <n v="1"/>
    <n v="1"/>
    <n v="138"/>
    <n v="2000"/>
    <s v="37 Kelson St"/>
    <s v="Coburg"/>
    <x v="3"/>
    <x v="1"/>
    <x v="11"/>
    <x v="1"/>
  </r>
  <r>
    <x v="305"/>
    <n v="715888"/>
    <x v="0"/>
    <s v="Property Barons"/>
    <s v="Sale"/>
    <n v="3046"/>
    <n v="2"/>
    <n v="1"/>
    <n v="1"/>
    <n v="613"/>
    <n v="1960"/>
    <s v="92 West St"/>
    <s v="Hadfield"/>
    <x v="3"/>
    <x v="1"/>
    <x v="11"/>
    <x v="1"/>
  </r>
  <r>
    <x v="305"/>
    <n v="380000"/>
    <x v="1"/>
    <s v="Cunninghams"/>
    <s v="Auction"/>
    <n v="3031"/>
    <n v="1"/>
    <n v="1"/>
    <n v="1"/>
    <n v="2077"/>
    <m/>
    <s v="15/17 Ascot Vale Rd"/>
    <s v="Flemington"/>
    <x v="8"/>
    <x v="1"/>
    <x v="11"/>
    <x v="1"/>
  </r>
  <r>
    <x v="305"/>
    <n v="630000"/>
    <x v="1"/>
    <s v="Cunninghams"/>
    <s v="Sale"/>
    <n v="3031"/>
    <n v="2"/>
    <n v="2"/>
    <n v="1"/>
    <n v="0"/>
    <m/>
    <s v="607/255 Racecourse Rd"/>
    <s v="Kensington"/>
    <x v="13"/>
    <x v="1"/>
    <x v="11"/>
    <x v="1"/>
  </r>
  <r>
    <x v="305"/>
    <n v="1492000"/>
    <x v="0"/>
    <s v="Jones and Jones"/>
    <s v="Sale"/>
    <n v="3078"/>
    <n v="3"/>
    <n v="2"/>
    <n v="2"/>
    <n v="411"/>
    <m/>
    <s v="136A Fulham Rd"/>
    <s v="Alphington"/>
    <x v="10"/>
    <x v="1"/>
    <x v="11"/>
    <x v="1"/>
  </r>
  <r>
    <x v="305"/>
    <n v="745000"/>
    <x v="0"/>
    <s v="Cunninghams"/>
    <s v="Auction"/>
    <n v="3020"/>
    <n v="3"/>
    <n v="1"/>
    <n v="2"/>
    <n v="518"/>
    <n v="1960"/>
    <s v="15 Mellor St"/>
    <s v="Sunshine"/>
    <x v="0"/>
    <x v="0"/>
    <x v="11"/>
    <x v="1"/>
  </r>
  <r>
    <x v="305"/>
    <n v="890000"/>
    <x v="0"/>
    <s v="Flanders &amp; Fish"/>
    <s v="Sale"/>
    <n v="3020"/>
    <n v="3"/>
    <n v="1"/>
    <n v="1"/>
    <n v="668"/>
    <m/>
    <s v="30 Chapman St"/>
    <s v="Sunshine"/>
    <x v="0"/>
    <x v="0"/>
    <x v="11"/>
    <x v="1"/>
  </r>
  <r>
    <x v="305"/>
    <n v="880000"/>
    <x v="1"/>
    <s v="Jones and Jones"/>
    <s v="Sale"/>
    <n v="3187"/>
    <n v="3"/>
    <n v="2"/>
    <n v="2"/>
    <n v="304"/>
    <n v="1990"/>
    <s v="2/19 Hemming St"/>
    <s v="Brighton East"/>
    <x v="15"/>
    <x v="2"/>
    <x v="11"/>
    <x v="1"/>
  </r>
  <r>
    <x v="306"/>
    <n v="1135000"/>
    <x v="0"/>
    <s v="Jones and Jones"/>
    <s v="Sale"/>
    <n v="3127"/>
    <n v="3"/>
    <n v="1"/>
    <n v="2"/>
    <n v="414"/>
    <m/>
    <s v="14 Park Rd"/>
    <s v="Surrey Hills"/>
    <x v="2"/>
    <x v="2"/>
    <x v="11"/>
    <x v="1"/>
  </r>
  <r>
    <x v="306"/>
    <n v="471000"/>
    <x v="1"/>
    <s v="Jones and Jones"/>
    <s v="Sale"/>
    <n v="3055"/>
    <n v="2"/>
    <n v="1"/>
    <n v="1"/>
    <n v="564"/>
    <n v="1970"/>
    <s v="2/13 Walker St"/>
    <s v="Brunswick West"/>
    <x v="3"/>
    <x v="1"/>
    <x v="11"/>
    <x v="1"/>
  </r>
  <r>
    <x v="306"/>
    <n v="1290000"/>
    <x v="0"/>
    <s v="Jones and Jones"/>
    <s v="Sale"/>
    <n v="3057"/>
    <n v="4"/>
    <n v="2"/>
    <n v="2"/>
    <n v="468"/>
    <m/>
    <s v="18 Lowan St"/>
    <s v="Brunswick East"/>
    <x v="3"/>
    <x v="1"/>
    <x v="11"/>
    <x v="1"/>
  </r>
  <r>
    <x v="306"/>
    <n v="991000"/>
    <x v="0"/>
    <s v="Metro Ladder"/>
    <s v="Sale"/>
    <n v="3042"/>
    <n v="3"/>
    <n v="1"/>
    <n v="1"/>
    <n v="716"/>
    <n v="1950"/>
    <s v="5 Hamilton St"/>
    <s v="Niddrie"/>
    <x v="8"/>
    <x v="0"/>
    <x v="11"/>
    <x v="1"/>
  </r>
  <r>
    <x v="306"/>
    <n v="1730000"/>
    <x v="0"/>
    <s v="Jones and Jones"/>
    <s v="Sale"/>
    <n v="3039"/>
    <n v="5"/>
    <n v="1"/>
    <n v="1"/>
    <n v="584"/>
    <m/>
    <s v="10 Chaucer St"/>
    <s v="Moonee Ponds"/>
    <x v="8"/>
    <x v="0"/>
    <x v="11"/>
    <x v="1"/>
  </r>
  <r>
    <x v="306"/>
    <n v="782000"/>
    <x v="0"/>
    <s v="Jones and Jones"/>
    <s v="Auction"/>
    <n v="3167"/>
    <n v="3"/>
    <n v="2"/>
    <n v="2"/>
    <n v="0"/>
    <m/>
    <s v="3/1073 Centre Rd"/>
    <s v="Oakleigh South"/>
    <x v="7"/>
    <x v="4"/>
    <x v="11"/>
    <x v="1"/>
  </r>
  <r>
    <x v="306"/>
    <n v="440000"/>
    <x v="1"/>
    <s v="Metro Ladder"/>
    <s v="Auction"/>
    <n v="3018"/>
    <n v="2"/>
    <n v="1"/>
    <n v="1"/>
    <n v="0"/>
    <m/>
    <s v="111/112 Pier St"/>
    <s v="Altona"/>
    <x v="11"/>
    <x v="0"/>
    <x v="11"/>
    <x v="1"/>
  </r>
  <r>
    <x v="306"/>
    <n v="380000"/>
    <x v="1"/>
    <s v="Metro Ladder"/>
    <s v="Sale"/>
    <n v="3165"/>
    <n v="1"/>
    <n v="1"/>
    <n v="1"/>
    <n v="0"/>
    <n v="1970"/>
    <s v="1/6 Brad St"/>
    <s v="Bentleigh East"/>
    <x v="9"/>
    <x v="2"/>
    <x v="11"/>
    <x v="1"/>
  </r>
  <r>
    <x v="306"/>
    <n v="440000"/>
    <x v="1"/>
    <s v="Cunninghams"/>
    <s v="Auction"/>
    <n v="3073"/>
    <n v="2"/>
    <n v="1"/>
    <n v="1"/>
    <n v="183"/>
    <n v="1980"/>
    <s v="1/12 Merino St"/>
    <s v="Reservoir"/>
    <x v="10"/>
    <x v="1"/>
    <x v="11"/>
    <x v="1"/>
  </r>
  <r>
    <x v="306"/>
    <n v="490000"/>
    <x v="2"/>
    <s v="Cunninghams"/>
    <s v="Sale"/>
    <n v="3073"/>
    <n v="2"/>
    <n v="1"/>
    <n v="1"/>
    <n v="91"/>
    <n v="2014"/>
    <s v="2/16 Cheddar Rd"/>
    <s v="Reservoir"/>
    <x v="10"/>
    <x v="1"/>
    <x v="11"/>
    <x v="1"/>
  </r>
  <r>
    <x v="306"/>
    <n v="1335000"/>
    <x v="0"/>
    <s v="Cunninghams"/>
    <s v="Sale"/>
    <n v="3070"/>
    <n v="3"/>
    <n v="1"/>
    <n v="3"/>
    <n v="520"/>
    <m/>
    <s v="4 Wilmoth St"/>
    <s v="Northcote"/>
    <x v="10"/>
    <x v="1"/>
    <x v="11"/>
    <x v="1"/>
  </r>
  <r>
    <x v="306"/>
    <n v="1550000"/>
    <x v="2"/>
    <s v="Property Barons"/>
    <s v="Auction"/>
    <n v="3126"/>
    <n v="4"/>
    <n v="2"/>
    <n v="4"/>
    <n v="318"/>
    <m/>
    <s v="1/17 Chatham Rd"/>
    <s v="Canterbury"/>
    <x v="14"/>
    <x v="2"/>
    <x v="11"/>
    <x v="1"/>
  </r>
  <r>
    <x v="306"/>
    <n v="1300000"/>
    <x v="1"/>
    <s v="Sanders"/>
    <s v="Auction"/>
    <n v="3186"/>
    <n v="2"/>
    <n v="2"/>
    <n v="2"/>
    <n v="0"/>
    <m/>
    <s v="6/4 Dudley St"/>
    <s v="Brighton"/>
    <x v="15"/>
    <x v="2"/>
    <x v="11"/>
    <x v="1"/>
  </r>
  <r>
    <x v="306"/>
    <n v="579000"/>
    <x v="1"/>
    <s v="Cunninghams"/>
    <s v="Sale"/>
    <n v="3084"/>
    <n v="2"/>
    <n v="1"/>
    <n v="2"/>
    <n v="4497"/>
    <m/>
    <s v="17/127 Hawdon St"/>
    <s v="Heidelberg"/>
    <x v="17"/>
    <x v="3"/>
    <x v="11"/>
    <x v="1"/>
  </r>
  <r>
    <x v="306"/>
    <n v="2090000"/>
    <x v="0"/>
    <s v="Property Barons"/>
    <s v="Sale"/>
    <n v="3079"/>
    <n v="4"/>
    <n v="3"/>
    <n v="2"/>
    <n v="608"/>
    <n v="1980"/>
    <s v="11 Abbotsford Gr"/>
    <s v="Ivanhoe"/>
    <x v="17"/>
    <x v="3"/>
    <x v="11"/>
    <x v="1"/>
  </r>
  <r>
    <x v="307"/>
    <n v="750000"/>
    <x v="2"/>
    <s v="Jones and Jones"/>
    <s v="Sale"/>
    <n v="3068"/>
    <n v="2"/>
    <n v="2"/>
    <n v="2"/>
    <n v="0"/>
    <n v="2002"/>
    <s v="8/3 Miller St"/>
    <s v="Fitzroy North"/>
    <x v="1"/>
    <x v="1"/>
    <x v="11"/>
    <x v="1"/>
  </r>
  <r>
    <x v="307"/>
    <n v="950000"/>
    <x v="1"/>
    <s v="Jones and Jones"/>
    <s v="Sale"/>
    <n v="3066"/>
    <n v="3"/>
    <n v="2"/>
    <n v="1"/>
    <n v="15900"/>
    <m/>
    <s v="4/170 Oxford St"/>
    <s v="Collingwood"/>
    <x v="1"/>
    <x v="1"/>
    <x v="11"/>
    <x v="1"/>
  </r>
  <r>
    <x v="307"/>
    <n v="1240000"/>
    <x v="0"/>
    <s v="Metro Ladder"/>
    <s v="Sale"/>
    <n v="3181"/>
    <n v="3"/>
    <n v="1"/>
    <n v="0"/>
    <n v="223"/>
    <m/>
    <s v="6 Wynnstay Rd"/>
    <s v="Prahran"/>
    <x v="12"/>
    <x v="2"/>
    <x v="11"/>
    <x v="1"/>
  </r>
  <r>
    <x v="307"/>
    <n v="1285000"/>
    <x v="0"/>
    <s v="Cunninghams"/>
    <s v="Sale"/>
    <n v="3143"/>
    <n v="3"/>
    <n v="1"/>
    <n v="2"/>
    <n v="186"/>
    <n v="1920"/>
    <s v="75 Sutherland Rd"/>
    <s v="Armadale"/>
    <x v="12"/>
    <x v="2"/>
    <x v="11"/>
    <x v="1"/>
  </r>
  <r>
    <x v="307"/>
    <n v="1155000"/>
    <x v="0"/>
    <s v="Jones and Jones"/>
    <s v="Sale"/>
    <n v="3207"/>
    <n v="2"/>
    <n v="1"/>
    <n v="0"/>
    <n v="112"/>
    <m/>
    <s v="189 Station St"/>
    <s v="Port Melbourne"/>
    <x v="5"/>
    <x v="2"/>
    <x v="11"/>
    <x v="1"/>
  </r>
  <r>
    <x v="307"/>
    <n v="500000"/>
    <x v="0"/>
    <s v="Cunninghams"/>
    <s v="Sale"/>
    <n v="3043"/>
    <n v="3"/>
    <n v="2"/>
    <n v="1"/>
    <n v="140"/>
    <m/>
    <s v="13 Seggan Cir"/>
    <s v="Gowanbrae"/>
    <x v="3"/>
    <x v="0"/>
    <x v="11"/>
    <x v="1"/>
  </r>
  <r>
    <x v="307"/>
    <n v="395000"/>
    <x v="1"/>
    <s v="Jones and Jones"/>
    <s v="Auction"/>
    <n v="3040"/>
    <n v="2"/>
    <n v="1"/>
    <n v="1"/>
    <n v="0"/>
    <n v="1975"/>
    <s v="5/36 King St"/>
    <s v="Essendon"/>
    <x v="8"/>
    <x v="0"/>
    <x v="11"/>
    <x v="1"/>
  </r>
  <r>
    <x v="307"/>
    <n v="730000"/>
    <x v="0"/>
    <s v="Maxwells"/>
    <s v="Sale"/>
    <n v="3034"/>
    <n v="3"/>
    <n v="2"/>
    <n v="2"/>
    <n v="705"/>
    <m/>
    <s v="19 Clarendon St"/>
    <s v="Avondale Heights"/>
    <x v="8"/>
    <x v="0"/>
    <x v="11"/>
    <x v="1"/>
  </r>
  <r>
    <x v="307"/>
    <n v="897000"/>
    <x v="0"/>
    <s v="Cunninghams"/>
    <s v="Sale"/>
    <n v="3040"/>
    <n v="3"/>
    <n v="1"/>
    <n v="2"/>
    <n v="226"/>
    <n v="2000"/>
    <s v="1/155 Deakin St"/>
    <s v="Essendon"/>
    <x v="8"/>
    <x v="0"/>
    <x v="11"/>
    <x v="1"/>
  </r>
  <r>
    <x v="307"/>
    <n v="1325000"/>
    <x v="0"/>
    <s v="Maxwells"/>
    <s v="Auction"/>
    <n v="3040"/>
    <n v="4"/>
    <n v="2"/>
    <n v="2"/>
    <n v="674"/>
    <m/>
    <s v="99 Fawkner St"/>
    <s v="Aberfeldie"/>
    <x v="8"/>
    <x v="0"/>
    <x v="11"/>
    <x v="1"/>
  </r>
  <r>
    <x v="307"/>
    <n v="1300000"/>
    <x v="2"/>
    <s v="Jones and Jones"/>
    <s v="Sale"/>
    <n v="3051"/>
    <n v="3"/>
    <n v="2"/>
    <n v="2"/>
    <n v="67"/>
    <n v="2005"/>
    <s v="15A Lothian St"/>
    <s v="North Melbourne"/>
    <x v="13"/>
    <x v="1"/>
    <x v="11"/>
    <x v="1"/>
  </r>
  <r>
    <x v="307"/>
    <n v="840000"/>
    <x v="0"/>
    <s v="Sanders"/>
    <s v="Auction"/>
    <n v="3018"/>
    <n v="3"/>
    <n v="2"/>
    <n v="2"/>
    <n v="534"/>
    <n v="1965"/>
    <s v="27 McIntyre Dr"/>
    <s v="Altona"/>
    <x v="11"/>
    <x v="0"/>
    <x v="11"/>
    <x v="1"/>
  </r>
  <r>
    <x v="307"/>
    <n v="1410000"/>
    <x v="0"/>
    <s v="Cunninghams"/>
    <s v="Auction"/>
    <n v="3163"/>
    <n v="4"/>
    <n v="3"/>
    <n v="3"/>
    <n v="650"/>
    <m/>
    <s v="68 Leila Rd"/>
    <s v="Carnegie"/>
    <x v="9"/>
    <x v="2"/>
    <x v="11"/>
    <x v="1"/>
  </r>
  <r>
    <x v="307"/>
    <n v="770000"/>
    <x v="0"/>
    <s v="Cunninghams"/>
    <s v="Sale"/>
    <n v="3073"/>
    <n v="4"/>
    <n v="1"/>
    <n v="2"/>
    <n v="855"/>
    <m/>
    <s v="40 Hughes Pde"/>
    <s v="Reservoir"/>
    <x v="10"/>
    <x v="1"/>
    <x v="11"/>
    <x v="1"/>
  </r>
  <r>
    <x v="307"/>
    <n v="1280000"/>
    <x v="0"/>
    <s v="Best Bricks"/>
    <s v="Auction"/>
    <n v="3071"/>
    <n v="3"/>
    <n v="2"/>
    <n v="2"/>
    <n v="349"/>
    <m/>
    <s v="172 Rossmoyne St"/>
    <s v="Thornbury"/>
    <x v="10"/>
    <x v="1"/>
    <x v="11"/>
    <x v="1"/>
  </r>
  <r>
    <x v="308"/>
    <n v="700000"/>
    <x v="1"/>
    <s v="Melbourne Homes"/>
    <s v="Auction"/>
    <n v="3068"/>
    <n v="2"/>
    <n v="2"/>
    <n v="2"/>
    <n v="4296"/>
    <n v="2011"/>
    <s v="129/4 Bik La"/>
    <s v="Fitzroy North"/>
    <x v="1"/>
    <x v="1"/>
    <x v="11"/>
    <x v="1"/>
  </r>
  <r>
    <x v="308"/>
    <n v="422000"/>
    <x v="1"/>
    <s v="Metro Ladder"/>
    <s v="Sale"/>
    <n v="3141"/>
    <n v="1"/>
    <n v="1"/>
    <n v="0"/>
    <n v="0"/>
    <m/>
    <s v="2/53 Caroline St"/>
    <s v="South Yarra"/>
    <x v="12"/>
    <x v="2"/>
    <x v="11"/>
    <x v="1"/>
  </r>
  <r>
    <x v="308"/>
    <n v="1850000"/>
    <x v="0"/>
    <s v="Sanders"/>
    <s v="Sale"/>
    <n v="3206"/>
    <n v="3"/>
    <n v="2"/>
    <n v="0"/>
    <n v="128"/>
    <n v="1890"/>
    <s v="94 Graham St"/>
    <s v="Albert Park"/>
    <x v="5"/>
    <x v="2"/>
    <x v="11"/>
    <x v="1"/>
  </r>
  <r>
    <x v="308"/>
    <n v="333000"/>
    <x v="1"/>
    <s v="Metro Ladder"/>
    <s v="Auction"/>
    <n v="3060"/>
    <n v="2"/>
    <n v="1"/>
    <n v="1"/>
    <n v="97"/>
    <n v="1970"/>
    <s v="1/71 Lynch Rd"/>
    <s v="Fawkner"/>
    <x v="3"/>
    <x v="1"/>
    <x v="11"/>
    <x v="1"/>
  </r>
  <r>
    <x v="308"/>
    <n v="670000"/>
    <x v="0"/>
    <s v="Metro Ladder"/>
    <s v="Sale"/>
    <n v="3044"/>
    <n v="3"/>
    <n v="1"/>
    <n v="1"/>
    <n v="596"/>
    <n v="1949"/>
    <s v="272 Sussex St"/>
    <s v="Pascoe Vale"/>
    <x v="3"/>
    <x v="1"/>
    <x v="11"/>
    <x v="1"/>
  </r>
  <r>
    <x v="308"/>
    <n v="930000"/>
    <x v="0"/>
    <s v="Cunninghams"/>
    <s v="Auction"/>
    <n v="3057"/>
    <n v="3"/>
    <n v="2"/>
    <n v="2"/>
    <n v="138"/>
    <m/>
    <s v="256 Stewart St"/>
    <s v="Brunswick East"/>
    <x v="3"/>
    <x v="1"/>
    <x v="11"/>
    <x v="1"/>
  </r>
  <r>
    <x v="308"/>
    <n v="425000"/>
    <x v="1"/>
    <s v="Maxwells"/>
    <s v="Auction"/>
    <n v="3031"/>
    <n v="2"/>
    <n v="1"/>
    <n v="1"/>
    <n v="0"/>
    <n v="1970"/>
    <s v="8/39 Dover St"/>
    <s v="Flemington"/>
    <x v="8"/>
    <x v="1"/>
    <x v="11"/>
    <x v="1"/>
  </r>
  <r>
    <x v="308"/>
    <n v="569000"/>
    <x v="1"/>
    <s v="Flanders &amp; Fish"/>
    <s v="Sale"/>
    <n v="3006"/>
    <n v="2"/>
    <n v="2"/>
    <n v="1"/>
    <n v="3878"/>
    <n v="2012"/>
    <s v="1509/152 Sturt St"/>
    <s v="Southbank"/>
    <x v="13"/>
    <x v="2"/>
    <x v="11"/>
    <x v="1"/>
  </r>
  <r>
    <x v="308"/>
    <n v="875000"/>
    <x v="0"/>
    <s v="Jones and Jones"/>
    <s v="Sale"/>
    <n v="3011"/>
    <n v="3"/>
    <n v="1"/>
    <n v="0"/>
    <n v="262"/>
    <m/>
    <s v="88 Victoria St"/>
    <s v="Footscray"/>
    <x v="4"/>
    <x v="0"/>
    <x v="11"/>
    <x v="1"/>
  </r>
  <r>
    <x v="308"/>
    <n v="880000"/>
    <x v="0"/>
    <s v="Cunninghams"/>
    <s v="Auction"/>
    <n v="3012"/>
    <n v="3"/>
    <n v="1"/>
    <n v="1"/>
    <n v="586"/>
    <m/>
    <s v="3 Hutton St"/>
    <s v="Maidstone"/>
    <x v="4"/>
    <x v="0"/>
    <x v="11"/>
    <x v="1"/>
  </r>
  <r>
    <x v="308"/>
    <n v="1125000"/>
    <x v="0"/>
    <s v="Metro Ladder"/>
    <s v="Auction"/>
    <n v="3108"/>
    <n v="3"/>
    <n v="2"/>
    <n v="2"/>
    <n v="819"/>
    <n v="1970"/>
    <s v="2 Nola St"/>
    <s v="Doncaster"/>
    <x v="16"/>
    <x v="3"/>
    <x v="11"/>
    <x v="1"/>
  </r>
  <r>
    <x v="308"/>
    <n v="980000"/>
    <x v="2"/>
    <s v="Cunninghams"/>
    <s v="Sale"/>
    <n v="3070"/>
    <n v="3"/>
    <n v="2"/>
    <n v="2"/>
    <n v="195"/>
    <m/>
    <s v="27 Zoe Cct"/>
    <s v="Northcote"/>
    <x v="10"/>
    <x v="1"/>
    <x v="11"/>
    <x v="1"/>
  </r>
  <r>
    <x v="308"/>
    <n v="990000"/>
    <x v="0"/>
    <s v="Metro Ladder"/>
    <s v="Auction"/>
    <n v="3072"/>
    <n v="3"/>
    <n v="2"/>
    <n v="2"/>
    <n v="475"/>
    <n v="1920"/>
    <s v="15 Morgan St"/>
    <s v="Preston"/>
    <x v="10"/>
    <x v="1"/>
    <x v="11"/>
    <x v="1"/>
  </r>
  <r>
    <x v="308"/>
    <n v="1000000"/>
    <x v="0"/>
    <s v="Property Barons"/>
    <s v="Sale"/>
    <n v="3072"/>
    <n v="3"/>
    <n v="2"/>
    <n v="2"/>
    <n v="227"/>
    <m/>
    <s v="37 Scotia St"/>
    <s v="Preston"/>
    <x v="10"/>
    <x v="1"/>
    <x v="11"/>
    <x v="1"/>
  </r>
  <r>
    <x v="308"/>
    <n v="1245000"/>
    <x v="0"/>
    <s v="Metro Ladder"/>
    <s v="Sale"/>
    <n v="3071"/>
    <n v="3"/>
    <n v="1"/>
    <n v="1"/>
    <n v="409"/>
    <m/>
    <s v="33 Wales St"/>
    <s v="Thornbury"/>
    <x v="10"/>
    <x v="1"/>
    <x v="11"/>
    <x v="1"/>
  </r>
  <r>
    <x v="308"/>
    <n v="1390000"/>
    <x v="0"/>
    <s v="Cunninghams"/>
    <s v="Sale"/>
    <n v="3186"/>
    <n v="3"/>
    <n v="1"/>
    <n v="2"/>
    <n v="340"/>
    <n v="1975"/>
    <s v="4/78 Dendy St"/>
    <s v="Brighton"/>
    <x v="15"/>
    <x v="2"/>
    <x v="11"/>
    <x v="1"/>
  </r>
  <r>
    <x v="308"/>
    <n v="1400000"/>
    <x v="2"/>
    <s v="Jones and Jones"/>
    <s v="Sale"/>
    <n v="3188"/>
    <n v="3"/>
    <n v="2"/>
    <n v="1"/>
    <n v="211"/>
    <n v="2000"/>
    <s v="6/63 Linacre Rd"/>
    <s v="Hampton"/>
    <x v="15"/>
    <x v="2"/>
    <x v="11"/>
    <x v="1"/>
  </r>
  <r>
    <x v="308"/>
    <n v="915000"/>
    <x v="0"/>
    <s v="Property Barons"/>
    <s v="Sale"/>
    <n v="3085"/>
    <n v="4"/>
    <n v="3"/>
    <n v="1"/>
    <n v="531"/>
    <n v="1990"/>
    <s v="8 Ovata Cl"/>
    <s v="Yallambie"/>
    <x v="17"/>
    <x v="1"/>
    <x v="11"/>
    <x v="1"/>
  </r>
  <r>
    <x v="309"/>
    <n v="1582000"/>
    <x v="2"/>
    <s v="Jones and Jones"/>
    <s v="Sale"/>
    <n v="3121"/>
    <n v="3"/>
    <n v="3"/>
    <n v="2"/>
    <n v="119"/>
    <n v="2005"/>
    <s v="1/7 Sanders Pl"/>
    <s v="Richmond"/>
    <x v="1"/>
    <x v="1"/>
    <x v="11"/>
    <x v="1"/>
  </r>
  <r>
    <x v="309"/>
    <n v="950000"/>
    <x v="1"/>
    <s v="Metro Ladder"/>
    <s v="Sale"/>
    <n v="3142"/>
    <n v="3"/>
    <n v="1"/>
    <n v="1"/>
    <n v="57"/>
    <n v="1960"/>
    <s v="11/38 Grange Rd"/>
    <s v="Toorak"/>
    <x v="12"/>
    <x v="2"/>
    <x v="11"/>
    <x v="1"/>
  </r>
  <r>
    <x v="309"/>
    <n v="1870000"/>
    <x v="0"/>
    <s v="Maxwells"/>
    <s v="Sale"/>
    <n v="3143"/>
    <n v="3"/>
    <n v="1"/>
    <n v="1"/>
    <n v="217"/>
    <n v="1888"/>
    <s v="28 Cambridge St"/>
    <s v="Armadale"/>
    <x v="12"/>
    <x v="2"/>
    <x v="11"/>
    <x v="1"/>
  </r>
  <r>
    <x v="309"/>
    <n v="980000"/>
    <x v="0"/>
    <s v="Metro Ladder"/>
    <s v="Auction"/>
    <n v="3046"/>
    <n v="3"/>
    <n v="2"/>
    <n v="3"/>
    <n v="1029"/>
    <n v="1950"/>
    <s v="15 Stanley St"/>
    <s v="Glenroy"/>
    <x v="3"/>
    <x v="1"/>
    <x v="11"/>
    <x v="1"/>
  </r>
  <r>
    <x v="309"/>
    <n v="1000000"/>
    <x v="0"/>
    <s v="Jones and Jones"/>
    <s v="Auction"/>
    <n v="3058"/>
    <n v="3"/>
    <n v="2"/>
    <n v="3"/>
    <n v="370"/>
    <n v="1920"/>
    <s v="45 Portland St"/>
    <s v="Coburg"/>
    <x v="3"/>
    <x v="1"/>
    <x v="11"/>
    <x v="1"/>
  </r>
  <r>
    <x v="309"/>
    <n v="1345000"/>
    <x v="0"/>
    <s v="Jones and Jones"/>
    <s v="Sale"/>
    <n v="3032"/>
    <n v="4"/>
    <n v="1"/>
    <n v="1"/>
    <n v="552"/>
    <n v="1920"/>
    <s v="15 Mirams St"/>
    <s v="Ascot Vale"/>
    <x v="8"/>
    <x v="0"/>
    <x v="11"/>
    <x v="1"/>
  </r>
  <r>
    <x v="309"/>
    <n v="210000"/>
    <x v="1"/>
    <s v="Cunninghams"/>
    <s v="Auction"/>
    <n v="3011"/>
    <n v="1"/>
    <n v="1"/>
    <n v="1"/>
    <n v="0"/>
    <m/>
    <s v="12/3 Gordon St"/>
    <s v="Footscray"/>
    <x v="4"/>
    <x v="0"/>
    <x v="11"/>
    <x v="1"/>
  </r>
  <r>
    <x v="309"/>
    <n v="315000"/>
    <x v="1"/>
    <s v="Jones and Jones"/>
    <s v="Auction"/>
    <n v="3011"/>
    <n v="2"/>
    <n v="1"/>
    <n v="1"/>
    <n v="882"/>
    <n v="1970"/>
    <s v="12/14 Eldridge St"/>
    <s v="Footscray"/>
    <x v="4"/>
    <x v="0"/>
    <x v="11"/>
    <x v="1"/>
  </r>
  <r>
    <x v="309"/>
    <n v="1401000"/>
    <x v="0"/>
    <s v="Maxwells"/>
    <s v="Sale"/>
    <n v="3108"/>
    <n v="4"/>
    <n v="3"/>
    <n v="2"/>
    <n v="650"/>
    <n v="1970"/>
    <s v="378 Manningham Rd"/>
    <s v="Doncaster"/>
    <x v="16"/>
    <x v="3"/>
    <x v="11"/>
    <x v="1"/>
  </r>
  <r>
    <x v="309"/>
    <n v="1016000"/>
    <x v="0"/>
    <s v="Jones and Jones"/>
    <s v="Sale"/>
    <n v="3189"/>
    <n v="4"/>
    <n v="3"/>
    <n v="2"/>
    <n v="272"/>
    <n v="2000"/>
    <s v="5A William St"/>
    <s v="Moorabbin"/>
    <x v="7"/>
    <x v="2"/>
    <x v="11"/>
    <x v="1"/>
  </r>
  <r>
    <x v="309"/>
    <n v="671000"/>
    <x v="1"/>
    <s v="Property Barons"/>
    <s v="Sale"/>
    <n v="3146"/>
    <n v="2"/>
    <n v="1"/>
    <n v="1"/>
    <n v="0"/>
    <n v="1960"/>
    <s v="4/58 Bath Rd"/>
    <s v="Glen Iris"/>
    <x v="14"/>
    <x v="2"/>
    <x v="11"/>
    <x v="1"/>
  </r>
  <r>
    <x v="310"/>
    <n v="680500"/>
    <x v="1"/>
    <s v="Melbourne Homes"/>
    <s v="Sale"/>
    <n v="3141"/>
    <n v="2"/>
    <n v="1"/>
    <n v="1"/>
    <n v="0"/>
    <n v="1970"/>
    <s v="4/30 Murphy St"/>
    <s v="South Yarra"/>
    <x v="12"/>
    <x v="2"/>
    <x v="11"/>
    <x v="1"/>
  </r>
  <r>
    <x v="310"/>
    <n v="841000"/>
    <x v="1"/>
    <s v="Metro Ladder"/>
    <s v="Sale"/>
    <n v="3181"/>
    <n v="2"/>
    <n v="2"/>
    <n v="1"/>
    <n v="0"/>
    <n v="1850"/>
    <s v="602/220 Commercial Rd"/>
    <s v="Prahran"/>
    <x v="12"/>
    <x v="2"/>
    <x v="11"/>
    <x v="1"/>
  </r>
  <r>
    <x v="310"/>
    <n v="631000"/>
    <x v="2"/>
    <s v="Best Bricks"/>
    <s v="Sale"/>
    <n v="3058"/>
    <n v="3"/>
    <n v="1"/>
    <n v="1"/>
    <n v="178"/>
    <n v="2012"/>
    <s v="3/1 Headley St"/>
    <s v="Coburg North"/>
    <x v="3"/>
    <x v="1"/>
    <x v="11"/>
    <x v="1"/>
  </r>
  <r>
    <x v="310"/>
    <n v="1700000"/>
    <x v="0"/>
    <s v="Jones and Jones"/>
    <s v="Auction"/>
    <n v="3055"/>
    <n v="4"/>
    <n v="2"/>
    <n v="2"/>
    <n v="621"/>
    <n v="1920"/>
    <s v="871 Park St"/>
    <s v="Brunswick West"/>
    <x v="3"/>
    <x v="1"/>
    <x v="11"/>
    <x v="1"/>
  </r>
  <r>
    <x v="310"/>
    <n v="570000"/>
    <x v="1"/>
    <s v="Maxwells"/>
    <s v="Auction"/>
    <n v="3031"/>
    <n v="3"/>
    <n v="1"/>
    <n v="2"/>
    <n v="0"/>
    <n v="1990"/>
    <s v="17/29 Bendall St"/>
    <s v="Kensington"/>
    <x v="8"/>
    <x v="1"/>
    <x v="11"/>
    <x v="1"/>
  </r>
  <r>
    <x v="310"/>
    <n v="1255000"/>
    <x v="0"/>
    <s v="Metro Ladder"/>
    <s v="Sale"/>
    <n v="3040"/>
    <n v="2"/>
    <n v="1"/>
    <n v="1"/>
    <n v="0"/>
    <m/>
    <s v="23 MacKay St"/>
    <s v="Essendon"/>
    <x v="8"/>
    <x v="0"/>
    <x v="11"/>
    <x v="1"/>
  </r>
  <r>
    <x v="310"/>
    <n v="1695000"/>
    <x v="0"/>
    <s v="Cunninghams"/>
    <s v="Sale"/>
    <n v="3040"/>
    <n v="3"/>
    <n v="1"/>
    <n v="3"/>
    <n v="855"/>
    <m/>
    <s v="131 Bradshaw St"/>
    <s v="Essendon"/>
    <x v="8"/>
    <x v="0"/>
    <x v="11"/>
    <x v="1"/>
  </r>
  <r>
    <x v="310"/>
    <n v="650000"/>
    <x v="1"/>
    <s v="Metro Ladder"/>
    <s v="Auction"/>
    <n v="3000"/>
    <n v="2"/>
    <n v="1"/>
    <n v="1"/>
    <n v="0"/>
    <m/>
    <s v="3301/288 Spencer St"/>
    <s v="Melbourne"/>
    <x v="13"/>
    <x v="1"/>
    <x v="11"/>
    <x v="1"/>
  </r>
  <r>
    <x v="310"/>
    <n v="1460000"/>
    <x v="0"/>
    <s v="Cunninghams"/>
    <s v="Sale"/>
    <n v="3053"/>
    <n v="2"/>
    <n v="1"/>
    <n v="0"/>
    <n v="99"/>
    <m/>
    <s v="22 Faraday St"/>
    <s v="Carlton"/>
    <x v="13"/>
    <x v="1"/>
    <x v="11"/>
    <x v="1"/>
  </r>
  <r>
    <x v="310"/>
    <n v="1575000"/>
    <x v="0"/>
    <s v="Metro Ladder"/>
    <s v="Sale"/>
    <n v="3012"/>
    <n v="3"/>
    <n v="1"/>
    <n v="4"/>
    <n v="1000"/>
    <n v="1930"/>
    <s v="107 Alma St"/>
    <s v="West Footscray"/>
    <x v="4"/>
    <x v="0"/>
    <x v="11"/>
    <x v="1"/>
  </r>
  <r>
    <x v="310"/>
    <n v="1030000"/>
    <x v="2"/>
    <s v="Jones and Jones"/>
    <s v="Sale"/>
    <n v="3165"/>
    <n v="3"/>
    <n v="2"/>
    <n v="2"/>
    <n v="327"/>
    <m/>
    <s v="2/11 Francesco St"/>
    <s v="Bentleigh East"/>
    <x v="9"/>
    <x v="2"/>
    <x v="11"/>
    <x v="1"/>
  </r>
  <r>
    <x v="310"/>
    <n v="1570000"/>
    <x v="0"/>
    <s v="Jones and Jones"/>
    <s v="Sale"/>
    <n v="3162"/>
    <n v="3"/>
    <n v="1"/>
    <n v="2"/>
    <n v="520"/>
    <m/>
    <s v="5 Sycamore St"/>
    <s v="Caulfield South"/>
    <x v="9"/>
    <x v="2"/>
    <x v="11"/>
    <x v="1"/>
  </r>
  <r>
    <x v="310"/>
    <n v="607000"/>
    <x v="0"/>
    <s v="SJ"/>
    <s v="Sale"/>
    <n v="3020"/>
    <n v="3"/>
    <n v="1"/>
    <n v="2"/>
    <n v="563"/>
    <n v="1965"/>
    <s v="107 Wright St"/>
    <s v="Sunshine"/>
    <x v="0"/>
    <x v="0"/>
    <x v="11"/>
    <x v="1"/>
  </r>
  <r>
    <x v="310"/>
    <n v="590000"/>
    <x v="1"/>
    <s v="Jones and Jones"/>
    <s v="Sale"/>
    <n v="3124"/>
    <n v="2"/>
    <n v="1"/>
    <n v="1"/>
    <n v="0"/>
    <m/>
    <s v="2/1021 Toorak Rd"/>
    <s v="Camberwell"/>
    <x v="14"/>
    <x v="2"/>
    <x v="11"/>
    <x v="1"/>
  </r>
  <r>
    <x v="310"/>
    <n v="1770000"/>
    <x v="0"/>
    <s v="Property Barons"/>
    <s v="Auction"/>
    <n v="3146"/>
    <n v="3"/>
    <n v="1"/>
    <n v="3"/>
    <n v="603"/>
    <m/>
    <s v="23 Somerset Rd"/>
    <s v="Glen Iris"/>
    <x v="14"/>
    <x v="2"/>
    <x v="11"/>
    <x v="1"/>
  </r>
  <r>
    <x v="310"/>
    <n v="2410000"/>
    <x v="0"/>
    <s v="Jones and Jones"/>
    <s v="Sale"/>
    <n v="3122"/>
    <n v="3"/>
    <n v="2"/>
    <n v="0"/>
    <n v="249"/>
    <n v="1890"/>
    <s v="59 Mason St"/>
    <s v="Hawthorn"/>
    <x v="14"/>
    <x v="2"/>
    <x v="11"/>
    <x v="1"/>
  </r>
  <r>
    <x v="311"/>
    <n v="735000"/>
    <x v="0"/>
    <s v="Property Barons"/>
    <s v="Auction"/>
    <n v="3058"/>
    <n v="3"/>
    <n v="1"/>
    <n v="1"/>
    <n v="427"/>
    <m/>
    <s v="53 Ronald St"/>
    <s v="Coburg North"/>
    <x v="3"/>
    <x v="1"/>
    <x v="11"/>
    <x v="1"/>
  </r>
  <r>
    <x v="311"/>
    <n v="942000"/>
    <x v="0"/>
    <s v="Melbourne Homes"/>
    <s v="Sale"/>
    <n v="3055"/>
    <n v="3"/>
    <n v="1"/>
    <n v="0"/>
    <n v="358"/>
    <m/>
    <s v="89 Pearson St"/>
    <s v="Brunswick West"/>
    <x v="3"/>
    <x v="1"/>
    <x v="11"/>
    <x v="1"/>
  </r>
  <r>
    <x v="311"/>
    <n v="2230000"/>
    <x v="0"/>
    <s v="Cunninghams"/>
    <s v="Sale"/>
    <n v="3056"/>
    <n v="4"/>
    <n v="2"/>
    <n v="3"/>
    <n v="851"/>
    <n v="1940"/>
    <s v="29 Stewart St"/>
    <s v="Brunswick"/>
    <x v="3"/>
    <x v="1"/>
    <x v="11"/>
    <x v="1"/>
  </r>
  <r>
    <x v="311"/>
    <n v="1050000"/>
    <x v="0"/>
    <s v="Cunninghams"/>
    <s v="Sale"/>
    <n v="3040"/>
    <n v="3"/>
    <n v="1"/>
    <n v="1"/>
    <n v="420"/>
    <m/>
    <s v="53A Market St"/>
    <s v="Essendon"/>
    <x v="8"/>
    <x v="0"/>
    <x v="11"/>
    <x v="1"/>
  </r>
  <r>
    <x v="311"/>
    <n v="1080000"/>
    <x v="0"/>
    <s v="Jones and Jones"/>
    <s v="Auction"/>
    <n v="3011"/>
    <n v="3"/>
    <n v="1"/>
    <n v="0"/>
    <n v="234"/>
    <n v="1900"/>
    <s v="22 Alfred St"/>
    <s v="Seddon"/>
    <x v="4"/>
    <x v="0"/>
    <x v="11"/>
    <x v="1"/>
  </r>
  <r>
    <x v="311"/>
    <n v="1180000"/>
    <x v="0"/>
    <s v="Jones and Jones"/>
    <s v="Auction"/>
    <n v="3032"/>
    <n v="4"/>
    <n v="3"/>
    <n v="2"/>
    <n v="688"/>
    <n v="1960"/>
    <s v="23 Duffy St"/>
    <s v="Maribyrnong"/>
    <x v="4"/>
    <x v="0"/>
    <x v="11"/>
    <x v="1"/>
  </r>
  <r>
    <x v="311"/>
    <n v="725000"/>
    <x v="1"/>
    <s v="Metro Ladder"/>
    <s v="Sale"/>
    <n v="3204"/>
    <n v="2"/>
    <n v="1"/>
    <n v="1"/>
    <n v="677"/>
    <n v="2012"/>
    <s v="3/18 Bleazby St"/>
    <s v="Bentleigh"/>
    <x v="9"/>
    <x v="2"/>
    <x v="11"/>
    <x v="1"/>
  </r>
  <r>
    <x v="311"/>
    <n v="690000"/>
    <x v="1"/>
    <s v="Jones and Jones"/>
    <s v="Sale"/>
    <n v="3122"/>
    <n v="2"/>
    <n v="1"/>
    <n v="1"/>
    <n v="82"/>
    <m/>
    <s v="5/70 Power St"/>
    <s v="Hawthorn"/>
    <x v="14"/>
    <x v="2"/>
    <x v="11"/>
    <x v="1"/>
  </r>
  <r>
    <x v="311"/>
    <n v="930000"/>
    <x v="2"/>
    <s v="Cunninghams"/>
    <s v="Sale"/>
    <n v="3124"/>
    <n v="3"/>
    <n v="2"/>
    <n v="2"/>
    <n v="132"/>
    <n v="1970"/>
    <s v="4/1 Through Rd"/>
    <s v="Camberwell"/>
    <x v="14"/>
    <x v="2"/>
    <x v="11"/>
    <x v="1"/>
  </r>
  <r>
    <x v="311"/>
    <n v="1300000"/>
    <x v="1"/>
    <s v="Metro Ladder"/>
    <s v="Sale"/>
    <n v="3186"/>
    <n v="2"/>
    <n v="2"/>
    <n v="1"/>
    <n v="244"/>
    <n v="2000"/>
    <s v="1/137 Cole St"/>
    <s v="Brighton"/>
    <x v="15"/>
    <x v="2"/>
    <x v="11"/>
    <x v="1"/>
  </r>
  <r>
    <x v="312"/>
    <n v="872000"/>
    <x v="1"/>
    <s v="Jones and Jones"/>
    <s v="Sale"/>
    <n v="3143"/>
    <n v="2"/>
    <n v="1"/>
    <n v="1"/>
    <n v="1194"/>
    <n v="1953"/>
    <s v="2/377 Dandenong Rd"/>
    <s v="Armadale"/>
    <x v="12"/>
    <x v="2"/>
    <x v="11"/>
    <x v="1"/>
  </r>
  <r>
    <x v="312"/>
    <n v="1350000"/>
    <x v="1"/>
    <s v="Zimmerman"/>
    <s v="Auction"/>
    <n v="3144"/>
    <n v="2"/>
    <n v="2"/>
    <n v="2"/>
    <n v="0"/>
    <m/>
    <s v="17/246 Wattletree Rd"/>
    <s v="Malvern"/>
    <x v="12"/>
    <x v="2"/>
    <x v="11"/>
    <x v="1"/>
  </r>
  <r>
    <x v="312"/>
    <n v="1275000"/>
    <x v="0"/>
    <s v="Maxwells"/>
    <s v="Auction"/>
    <n v="3011"/>
    <n v="5"/>
    <n v="3"/>
    <n v="1"/>
    <n v="386"/>
    <n v="1890"/>
    <s v="93 Williamstown Rd"/>
    <s v="Seddon"/>
    <x v="4"/>
    <x v="0"/>
    <x v="11"/>
    <x v="1"/>
  </r>
  <r>
    <x v="312"/>
    <n v="1190000"/>
    <x v="0"/>
    <s v="Cunninghams"/>
    <s v="Sale"/>
    <n v="3165"/>
    <n v="4"/>
    <n v="2"/>
    <n v="3"/>
    <n v="591"/>
    <m/>
    <s v="76 Castlewood St"/>
    <s v="Bentleigh East"/>
    <x v="9"/>
    <x v="2"/>
    <x v="11"/>
    <x v="1"/>
  </r>
  <r>
    <x v="312"/>
    <n v="1510000"/>
    <x v="0"/>
    <s v="Jones and Jones"/>
    <s v="Auction"/>
    <n v="3165"/>
    <n v="4"/>
    <n v="2"/>
    <n v="2"/>
    <n v="640"/>
    <m/>
    <s v="5 Malane St"/>
    <s v="Bentleigh East"/>
    <x v="9"/>
    <x v="2"/>
    <x v="11"/>
    <x v="1"/>
  </r>
  <r>
    <x v="312"/>
    <n v="560000"/>
    <x v="1"/>
    <s v="Best Bricks"/>
    <s v="Sale"/>
    <n v="3020"/>
    <n v="3"/>
    <n v="2"/>
    <n v="7"/>
    <n v="420"/>
    <n v="1970"/>
    <s v="2/32 Forrest St"/>
    <s v="Albion"/>
    <x v="0"/>
    <x v="0"/>
    <x v="11"/>
    <x v="1"/>
  </r>
  <r>
    <x v="312"/>
    <n v="701000"/>
    <x v="0"/>
    <s v="Best Bricks"/>
    <s v="Sale"/>
    <n v="3020"/>
    <n v="3"/>
    <n v="2"/>
    <n v="0"/>
    <n v="630"/>
    <m/>
    <s v="10 Gresford St"/>
    <s v="Sunshine North"/>
    <x v="0"/>
    <x v="0"/>
    <x v="11"/>
    <x v="1"/>
  </r>
  <r>
    <x v="312"/>
    <n v="1670000"/>
    <x v="0"/>
    <s v="Jones and Jones"/>
    <s v="Sale"/>
    <n v="3104"/>
    <n v="4"/>
    <n v="1"/>
    <n v="4"/>
    <n v="1042"/>
    <m/>
    <s v="6 Leicester St"/>
    <s v="Balwyn North"/>
    <x v="14"/>
    <x v="2"/>
    <x v="11"/>
    <x v="1"/>
  </r>
  <r>
    <x v="312"/>
    <n v="915000"/>
    <x v="0"/>
    <s v="Property Barons"/>
    <s v="Sale"/>
    <n v="3081"/>
    <n v="3"/>
    <n v="1"/>
    <n v="1"/>
    <n v="748"/>
    <n v="1950"/>
    <s v="484 Waterdale Rd"/>
    <s v="Heidelberg Heights"/>
    <x v="17"/>
    <x v="3"/>
    <x v="11"/>
    <x v="1"/>
  </r>
  <r>
    <x v="313"/>
    <n v="960000"/>
    <x v="0"/>
    <s v="Jones and Jones"/>
    <s v="Sale"/>
    <n v="3145"/>
    <n v="3"/>
    <n v="2"/>
    <n v="1"/>
    <n v="310"/>
    <n v="1970"/>
    <s v="48 The Boulevard"/>
    <s v="Malvern East"/>
    <x v="12"/>
    <x v="2"/>
    <x v="11"/>
    <x v="1"/>
  </r>
  <r>
    <x v="313"/>
    <n v="385000"/>
    <x v="1"/>
    <s v="Jones and Jones"/>
    <s v="Auction"/>
    <n v="3055"/>
    <n v="2"/>
    <n v="1"/>
    <n v="1"/>
    <n v="0"/>
    <n v="1970"/>
    <s v="7/7 Allard St"/>
    <s v="Brunswick West"/>
    <x v="3"/>
    <x v="1"/>
    <x v="11"/>
    <x v="1"/>
  </r>
  <r>
    <x v="313"/>
    <n v="840000"/>
    <x v="0"/>
    <s v="Metro Ladder"/>
    <s v="Auction"/>
    <n v="3040"/>
    <n v="2"/>
    <n v="1"/>
    <n v="1"/>
    <n v="373"/>
    <m/>
    <s v="58 Waverley St"/>
    <s v="Aberfeldie"/>
    <x v="8"/>
    <x v="0"/>
    <x v="11"/>
    <x v="1"/>
  </r>
  <r>
    <x v="313"/>
    <n v="1780000"/>
    <x v="0"/>
    <s v="Metro Ladder"/>
    <s v="Sale"/>
    <n v="3039"/>
    <n v="4"/>
    <n v="3"/>
    <n v="2"/>
    <n v="615"/>
    <n v="1920"/>
    <s v="69 Aberfeldie St"/>
    <s v="Moonee Ponds"/>
    <x v="8"/>
    <x v="0"/>
    <x v="11"/>
    <x v="1"/>
  </r>
  <r>
    <x v="313"/>
    <n v="1305000"/>
    <x v="0"/>
    <s v="Jones and Jones"/>
    <s v="Sale"/>
    <n v="3147"/>
    <n v="3"/>
    <n v="1"/>
    <n v="1"/>
    <n v="760"/>
    <n v="1960"/>
    <s v="14 Ashwood Dr"/>
    <s v="Ashwood"/>
    <x v="6"/>
    <x v="2"/>
    <x v="11"/>
    <x v="1"/>
  </r>
  <r>
    <x v="313"/>
    <n v="1275000"/>
    <x v="0"/>
    <s v="Jones and Jones"/>
    <s v="Auction"/>
    <n v="3013"/>
    <n v="3"/>
    <n v="1"/>
    <n v="2"/>
    <n v="229"/>
    <n v="1910"/>
    <s v="38 Simpson St"/>
    <s v="Yarraville"/>
    <x v="4"/>
    <x v="0"/>
    <x v="11"/>
    <x v="1"/>
  </r>
  <r>
    <x v="313"/>
    <n v="537000"/>
    <x v="0"/>
    <s v="Property Barons"/>
    <s v="Sale"/>
    <n v="3047"/>
    <n v="3"/>
    <n v="1"/>
    <n v="2"/>
    <n v="600"/>
    <m/>
    <s v="16 Gavin St"/>
    <s v="Jacana"/>
    <x v="18"/>
    <x v="1"/>
    <x v="11"/>
    <x v="1"/>
  </r>
  <r>
    <x v="313"/>
    <n v="860000"/>
    <x v="2"/>
    <s v="Flanders &amp; Fish"/>
    <s v="Auction"/>
    <n v="3163"/>
    <n v="3"/>
    <n v="2"/>
    <n v="1"/>
    <n v="1113"/>
    <n v="1990"/>
    <s v="3/78 Moonya Rd"/>
    <s v="Carnegie"/>
    <x v="9"/>
    <x v="2"/>
    <x v="11"/>
    <x v="1"/>
  </r>
  <r>
    <x v="313"/>
    <n v="1035000"/>
    <x v="0"/>
    <s v="Cunninghams"/>
    <s v="Sale"/>
    <n v="3070"/>
    <n v="2"/>
    <n v="1"/>
    <n v="0"/>
    <n v="140"/>
    <m/>
    <s v="18 Claude St"/>
    <s v="Northcote"/>
    <x v="10"/>
    <x v="1"/>
    <x v="11"/>
    <x v="1"/>
  </r>
  <r>
    <x v="313"/>
    <n v="1040000"/>
    <x v="0"/>
    <s v="Property Barons"/>
    <s v="Sale"/>
    <n v="3072"/>
    <n v="3"/>
    <n v="1"/>
    <n v="2"/>
    <n v="399"/>
    <n v="1940"/>
    <s v="74 Pender St"/>
    <s v="Preston"/>
    <x v="10"/>
    <x v="1"/>
    <x v="11"/>
    <x v="1"/>
  </r>
  <r>
    <x v="314"/>
    <n v="1130000"/>
    <x v="0"/>
    <s v="Cunninghams"/>
    <s v="Sale"/>
    <n v="3058"/>
    <n v="3"/>
    <n v="1"/>
    <n v="3"/>
    <n v="206"/>
    <n v="1945"/>
    <s v="48 Murray St"/>
    <s v="Coburg"/>
    <x v="3"/>
    <x v="1"/>
    <x v="11"/>
    <x v="1"/>
  </r>
  <r>
    <x v="314"/>
    <n v="840000"/>
    <x v="1"/>
    <s v="Cunninghams"/>
    <s v="Sale"/>
    <n v="3040"/>
    <n v="3"/>
    <n v="2"/>
    <n v="1"/>
    <n v="282"/>
    <m/>
    <s v="52a Deakin St"/>
    <s v="Essendon"/>
    <x v="8"/>
    <x v="0"/>
    <x v="11"/>
    <x v="1"/>
  </r>
  <r>
    <x v="314"/>
    <n v="850000"/>
    <x v="0"/>
    <s v="Flanders &amp; Fish"/>
    <s v="Sale"/>
    <n v="3034"/>
    <n v="3"/>
    <n v="1"/>
    <n v="2"/>
    <n v="766"/>
    <m/>
    <s v="9 Willow Dr"/>
    <s v="Avondale Heights"/>
    <x v="8"/>
    <x v="0"/>
    <x v="11"/>
    <x v="1"/>
  </r>
  <r>
    <x v="314"/>
    <n v="470000"/>
    <x v="1"/>
    <s v="Sanders"/>
    <s v="Auction"/>
    <n v="3000"/>
    <n v="2"/>
    <n v="1"/>
    <n v="2"/>
    <n v="0"/>
    <n v="1917"/>
    <s v="1001/639 Little Bourke St"/>
    <s v="Melbourne"/>
    <x v="13"/>
    <x v="1"/>
    <x v="11"/>
    <x v="1"/>
  </r>
  <r>
    <x v="314"/>
    <n v="930000"/>
    <x v="0"/>
    <s v="Metro Ladder"/>
    <s v="Sale"/>
    <n v="3165"/>
    <n v="3"/>
    <n v="1"/>
    <n v="2"/>
    <n v="580"/>
    <m/>
    <s v="16 Greenview Ct"/>
    <s v="Bentleigh East"/>
    <x v="9"/>
    <x v="2"/>
    <x v="11"/>
    <x v="1"/>
  </r>
  <r>
    <x v="314"/>
    <n v="300000"/>
    <x v="2"/>
    <s v="Zimmerman"/>
    <s v="Auction"/>
    <n v="3020"/>
    <n v="2"/>
    <n v="1"/>
    <n v="1"/>
    <n v="74"/>
    <n v="1970"/>
    <s v="3/14 Ridley St"/>
    <s v="Albion"/>
    <x v="0"/>
    <x v="0"/>
    <x v="11"/>
    <x v="1"/>
  </r>
  <r>
    <x v="314"/>
    <n v="685000"/>
    <x v="0"/>
    <s v="Property Barons"/>
    <s v="Sale"/>
    <n v="3020"/>
    <n v="3"/>
    <n v="1"/>
    <n v="1"/>
    <n v="697"/>
    <m/>
    <s v="13 Maylands St"/>
    <s v="Albion"/>
    <x v="0"/>
    <x v="0"/>
    <x v="11"/>
    <x v="1"/>
  </r>
  <r>
    <x v="314"/>
    <n v="1680000"/>
    <x v="2"/>
    <s v="Property Barons"/>
    <s v="Sale"/>
    <n v="3104"/>
    <n v="4"/>
    <n v="3"/>
    <n v="1"/>
    <n v="362"/>
    <n v="2014"/>
    <s v="16 Sylvan St"/>
    <s v="Balwyn North"/>
    <x v="14"/>
    <x v="2"/>
    <x v="11"/>
    <x v="1"/>
  </r>
  <r>
    <x v="314"/>
    <n v="777000"/>
    <x v="0"/>
    <s v="Property Barons"/>
    <s v="Sale"/>
    <n v="3081"/>
    <n v="2"/>
    <n v="1"/>
    <n v="0"/>
    <n v="649"/>
    <m/>
    <s v="6 Pandanus Ct"/>
    <s v="Heidelberg West"/>
    <x v="17"/>
    <x v="3"/>
    <x v="11"/>
    <x v="1"/>
  </r>
  <r>
    <x v="315"/>
    <n v="670000"/>
    <x v="0"/>
    <s v="Jones and Jones"/>
    <s v="Sale"/>
    <n v="3066"/>
    <n v="2"/>
    <n v="1"/>
    <n v="0"/>
    <n v="118"/>
    <m/>
    <s v="182 Keele St"/>
    <s v="Collingwood"/>
    <x v="1"/>
    <x v="1"/>
    <x v="11"/>
    <x v="1"/>
  </r>
  <r>
    <x v="315"/>
    <n v="1177000"/>
    <x v="0"/>
    <s v="Cunninghams"/>
    <s v="Auction"/>
    <n v="3181"/>
    <n v="2"/>
    <n v="2"/>
    <n v="2"/>
    <n v="521"/>
    <n v="2000"/>
    <s v="3/11 Lincoln Pl"/>
    <s v="Windsor"/>
    <x v="12"/>
    <x v="2"/>
    <x v="11"/>
    <x v="1"/>
  </r>
  <r>
    <x v="315"/>
    <n v="750000"/>
    <x v="0"/>
    <s v="Metro Ladder"/>
    <s v="Sale"/>
    <n v="3058"/>
    <n v="3"/>
    <n v="2"/>
    <n v="2"/>
    <n v="310"/>
    <m/>
    <s v="18 Ronald St"/>
    <s v="Coburg North"/>
    <x v="3"/>
    <x v="1"/>
    <x v="11"/>
    <x v="1"/>
  </r>
  <r>
    <x v="315"/>
    <n v="820000"/>
    <x v="2"/>
    <s v="Cunninghams"/>
    <s v="Auction"/>
    <n v="3032"/>
    <n v="3"/>
    <n v="2"/>
    <n v="2"/>
    <n v="275"/>
    <m/>
    <s v="1 Nayook La"/>
    <s v="Maribyrnong"/>
    <x v="4"/>
    <x v="0"/>
    <x v="11"/>
    <x v="1"/>
  </r>
  <r>
    <x v="315"/>
    <n v="508000"/>
    <x v="1"/>
    <s v="Metro Ladder"/>
    <s v="Sale"/>
    <n v="3015"/>
    <n v="3"/>
    <n v="1"/>
    <n v="2"/>
    <n v="144"/>
    <n v="1980"/>
    <s v="1/11 New St"/>
    <s v="South Kingsville"/>
    <x v="11"/>
    <x v="0"/>
    <x v="11"/>
    <x v="1"/>
  </r>
  <r>
    <x v="315"/>
    <n v="622000"/>
    <x v="1"/>
    <s v="Melbourne Homes"/>
    <s v="Auction"/>
    <n v="3161"/>
    <n v="2"/>
    <n v="2"/>
    <n v="1"/>
    <n v="934"/>
    <m/>
    <s v="6/378 Dandenong Rd"/>
    <s v="Caulfield North"/>
    <x v="9"/>
    <x v="2"/>
    <x v="11"/>
    <x v="1"/>
  </r>
  <r>
    <x v="315"/>
    <n v="1910000"/>
    <x v="0"/>
    <s v="Jones and Jones"/>
    <s v="Sale"/>
    <n v="3163"/>
    <n v="3"/>
    <n v="1"/>
    <n v="1"/>
    <n v="720"/>
    <m/>
    <s v="83 Truganini Rd"/>
    <s v="Carnegie"/>
    <x v="9"/>
    <x v="2"/>
    <x v="11"/>
    <x v="1"/>
  </r>
  <r>
    <x v="315"/>
    <n v="678000"/>
    <x v="2"/>
    <s v="Maxwells"/>
    <s v="Sale"/>
    <n v="3073"/>
    <n v="3"/>
    <n v="2"/>
    <n v="1"/>
    <n v="230"/>
    <n v="2009"/>
    <s v="1/5 Box St"/>
    <s v="Reservoir"/>
    <x v="10"/>
    <x v="1"/>
    <x v="11"/>
    <x v="1"/>
  </r>
  <r>
    <x v="315"/>
    <n v="1476000"/>
    <x v="0"/>
    <s v="Jones and Jones"/>
    <s v="Sale"/>
    <n v="3101"/>
    <n v="3"/>
    <n v="2"/>
    <n v="2"/>
    <n v="288"/>
    <n v="1997"/>
    <s v="2A Churchill St"/>
    <s v="Kew"/>
    <x v="14"/>
    <x v="2"/>
    <x v="11"/>
    <x v="1"/>
  </r>
  <r>
    <x v="315"/>
    <n v="1720000"/>
    <x v="0"/>
    <s v="Cunninghams"/>
    <s v="Auction"/>
    <n v="3104"/>
    <n v="4"/>
    <n v="3"/>
    <n v="2"/>
    <n v="869"/>
    <n v="1950"/>
    <s v="12 Clifton St"/>
    <s v="Balwyn North"/>
    <x v="14"/>
    <x v="2"/>
    <x v="11"/>
    <x v="1"/>
  </r>
  <r>
    <x v="315"/>
    <n v="400000"/>
    <x v="1"/>
    <s v="Sanders"/>
    <s v="Sale"/>
    <n v="3188"/>
    <n v="2"/>
    <n v="1"/>
    <n v="1"/>
    <n v="0"/>
    <n v="1960"/>
    <s v="9/12 Bartlett St"/>
    <s v="Hampton East"/>
    <x v="15"/>
    <x v="2"/>
    <x v="11"/>
    <x v="1"/>
  </r>
  <r>
    <x v="315"/>
    <n v="1537000"/>
    <x v="0"/>
    <s v="Cunninghams"/>
    <s v="Auction"/>
    <n v="3187"/>
    <n v="3"/>
    <n v="2"/>
    <n v="2"/>
    <n v="324"/>
    <n v="1999"/>
    <s v="35 Elizabeth St"/>
    <s v="Brighton East"/>
    <x v="15"/>
    <x v="2"/>
    <x v="11"/>
    <x v="1"/>
  </r>
  <r>
    <x v="315"/>
    <n v="632000"/>
    <x v="0"/>
    <s v="SJ"/>
    <s v="Auction"/>
    <n v="3087"/>
    <n v="3"/>
    <n v="1"/>
    <n v="2"/>
    <n v="650"/>
    <m/>
    <s v="1 Elder St"/>
    <s v="Watsonia"/>
    <x v="17"/>
    <x v="1"/>
    <x v="11"/>
    <x v="1"/>
  </r>
  <r>
    <x v="316"/>
    <n v="1915000"/>
    <x v="0"/>
    <s v="Cunninghams"/>
    <s v="Sale"/>
    <n v="3207"/>
    <n v="4"/>
    <n v="3"/>
    <n v="1"/>
    <n v="323"/>
    <n v="1935"/>
    <s v="66 Dunstan Pde"/>
    <s v="Port Melbourne"/>
    <x v="5"/>
    <x v="2"/>
    <x v="11"/>
    <x v="1"/>
  </r>
  <r>
    <x v="316"/>
    <n v="840000"/>
    <x v="0"/>
    <s v="Property Barons"/>
    <s v="Sale"/>
    <n v="3046"/>
    <n v="3"/>
    <n v="1"/>
    <n v="2"/>
    <n v="608"/>
    <m/>
    <s v="70 West St"/>
    <s v="Hadfield"/>
    <x v="3"/>
    <x v="1"/>
    <x v="11"/>
    <x v="1"/>
  </r>
  <r>
    <x v="316"/>
    <n v="1020000"/>
    <x v="0"/>
    <s v="Sanders"/>
    <s v="Auction"/>
    <n v="3058"/>
    <n v="5"/>
    <n v="2"/>
    <n v="4"/>
    <n v="381"/>
    <n v="1985"/>
    <s v="15 Hardwick St"/>
    <s v="Coburg"/>
    <x v="3"/>
    <x v="1"/>
    <x v="11"/>
    <x v="1"/>
  </r>
  <r>
    <x v="316"/>
    <n v="395000"/>
    <x v="1"/>
    <s v="Cunninghams"/>
    <s v="Auction"/>
    <n v="3031"/>
    <n v="1"/>
    <n v="1"/>
    <n v="1"/>
    <n v="818"/>
    <n v="1880"/>
    <s v="8/300 Racecourse Rd"/>
    <s v="Flemington"/>
    <x v="8"/>
    <x v="1"/>
    <x v="11"/>
    <x v="1"/>
  </r>
  <r>
    <x v="316"/>
    <n v="1350000"/>
    <x v="0"/>
    <s v="Metro Ladder"/>
    <s v="Sale"/>
    <n v="3032"/>
    <n v="3"/>
    <n v="1"/>
    <n v="3"/>
    <n v="575"/>
    <m/>
    <s v="57 Monash St"/>
    <s v="Ascot Vale"/>
    <x v="8"/>
    <x v="0"/>
    <x v="11"/>
    <x v="1"/>
  </r>
  <r>
    <x v="316"/>
    <n v="1100000"/>
    <x v="0"/>
    <s v="Jones and Jones"/>
    <s v="Auction"/>
    <n v="3013"/>
    <n v="3"/>
    <n v="2"/>
    <n v="0"/>
    <n v="214"/>
    <n v="1910"/>
    <s v="13 Simpson St"/>
    <s v="Yarraville"/>
    <x v="4"/>
    <x v="0"/>
    <x v="11"/>
    <x v="1"/>
  </r>
  <r>
    <x v="316"/>
    <n v="1199000"/>
    <x v="0"/>
    <s v="Sanders"/>
    <s v="Sale"/>
    <n v="3015"/>
    <n v="3"/>
    <n v="1"/>
    <n v="3"/>
    <n v="506"/>
    <m/>
    <s v="50 Home Rd"/>
    <s v="Newport"/>
    <x v="11"/>
    <x v="0"/>
    <x v="11"/>
    <x v="1"/>
  </r>
  <r>
    <x v="316"/>
    <n v="1900000"/>
    <x v="0"/>
    <s v="Jones and Jones"/>
    <s v="Sale"/>
    <n v="3204"/>
    <n v="5"/>
    <n v="2"/>
    <n v="2"/>
    <n v="567"/>
    <n v="1926"/>
    <s v="43 Godfrey St"/>
    <s v="Bentleigh"/>
    <x v="9"/>
    <x v="2"/>
    <x v="11"/>
    <x v="1"/>
  </r>
  <r>
    <x v="316"/>
    <n v="2850000"/>
    <x v="0"/>
    <s v="Property Barons"/>
    <s v="Sale"/>
    <n v="3084"/>
    <n v="2"/>
    <n v="1"/>
    <n v="1"/>
    <n v="1777"/>
    <m/>
    <s v="24 Brooke St"/>
    <s v="Eaglemont"/>
    <x v="17"/>
    <x v="3"/>
    <x v="11"/>
    <x v="1"/>
  </r>
  <r>
    <x v="317"/>
    <n v="815000"/>
    <x v="0"/>
    <s v="Property Barons"/>
    <s v="Sale"/>
    <n v="3046"/>
    <n v="4"/>
    <n v="2"/>
    <n v="2"/>
    <n v="672"/>
    <n v="1950"/>
    <s v="28 Gish Ct"/>
    <s v="Hadfield"/>
    <x v="3"/>
    <x v="1"/>
    <x v="11"/>
    <x v="1"/>
  </r>
  <r>
    <x v="317"/>
    <n v="955000"/>
    <x v="0"/>
    <s v="Cunninghams"/>
    <s v="Sale"/>
    <n v="3044"/>
    <n v="4"/>
    <n v="2"/>
    <n v="2"/>
    <n v="686"/>
    <n v="1950"/>
    <s v="16 Stennis St"/>
    <s v="Pascoe Vale"/>
    <x v="3"/>
    <x v="1"/>
    <x v="11"/>
    <x v="1"/>
  </r>
  <r>
    <x v="317"/>
    <n v="1495000"/>
    <x v="0"/>
    <s v="Cunninghams"/>
    <s v="Sale"/>
    <n v="3057"/>
    <n v="3"/>
    <n v="1"/>
    <n v="1"/>
    <n v="259"/>
    <n v="1920"/>
    <s v="215 Weston St"/>
    <s v="Brunswick East"/>
    <x v="3"/>
    <x v="1"/>
    <x v="11"/>
    <x v="1"/>
  </r>
  <r>
    <x v="317"/>
    <n v="645000"/>
    <x v="1"/>
    <s v="Cunninghams"/>
    <s v="Sale"/>
    <n v="3040"/>
    <n v="2"/>
    <n v="1"/>
    <n v="1"/>
    <n v="0"/>
    <n v="1980"/>
    <s v="1/9 Ardoch St"/>
    <s v="Essendon"/>
    <x v="8"/>
    <x v="0"/>
    <x v="11"/>
    <x v="1"/>
  </r>
  <r>
    <x v="317"/>
    <n v="700000"/>
    <x v="0"/>
    <s v="Cunninghams"/>
    <s v="Auction"/>
    <n v="3033"/>
    <n v="3"/>
    <n v="2"/>
    <n v="2"/>
    <n v="288"/>
    <n v="1999"/>
    <s v="1 Giuliano Ct"/>
    <s v="Keilor East"/>
    <x v="8"/>
    <x v="0"/>
    <x v="11"/>
    <x v="1"/>
  </r>
  <r>
    <x v="317"/>
    <n v="680000"/>
    <x v="1"/>
    <s v="Jones and Jones"/>
    <s v="Sale"/>
    <n v="3141"/>
    <n v="2"/>
    <n v="1"/>
    <n v="1"/>
    <n v="0"/>
    <m/>
    <s v="6/176 Walsh St"/>
    <s v="South Yarra"/>
    <x v="13"/>
    <x v="2"/>
    <x v="11"/>
    <x v="1"/>
  </r>
  <r>
    <x v="317"/>
    <n v="510000"/>
    <x v="1"/>
    <s v="Cunninghams"/>
    <s v="Sale"/>
    <n v="3163"/>
    <n v="2"/>
    <n v="1"/>
    <n v="1"/>
    <n v="0"/>
    <n v="1970"/>
    <s v="3/13 Emily St"/>
    <s v="Carnegie"/>
    <x v="9"/>
    <x v="2"/>
    <x v="11"/>
    <x v="1"/>
  </r>
  <r>
    <x v="317"/>
    <n v="1100000"/>
    <x v="0"/>
    <s v="Jones and Jones"/>
    <s v="Sale"/>
    <n v="3187"/>
    <n v="3"/>
    <n v="1"/>
    <n v="1"/>
    <n v="420"/>
    <m/>
    <s v="39 Ferguson St"/>
    <s v="Brighton East"/>
    <x v="15"/>
    <x v="2"/>
    <x v="11"/>
    <x v="1"/>
  </r>
  <r>
    <x v="317"/>
    <n v="620000"/>
    <x v="1"/>
    <s v="Flanders &amp; Fish"/>
    <s v="Sale"/>
    <n v="3084"/>
    <n v="3"/>
    <n v="1"/>
    <n v="1"/>
    <n v="215"/>
    <n v="1985"/>
    <s v="4/81 Rosanna Rd"/>
    <s v="Heidelberg"/>
    <x v="17"/>
    <x v="3"/>
    <x v="11"/>
    <x v="1"/>
  </r>
  <r>
    <x v="318"/>
    <n v="1600000"/>
    <x v="0"/>
    <s v="Melbourne Homes"/>
    <s v="Sale"/>
    <n v="3068"/>
    <n v="3"/>
    <n v="1"/>
    <n v="0"/>
    <n v="370"/>
    <m/>
    <s v="264 Barkly St"/>
    <s v="Fitzroy North"/>
    <x v="1"/>
    <x v="1"/>
    <x v="11"/>
    <x v="1"/>
  </r>
  <r>
    <x v="318"/>
    <n v="440000"/>
    <x v="1"/>
    <s v="Jones and Jones"/>
    <s v="Auction"/>
    <n v="3143"/>
    <n v="1"/>
    <n v="1"/>
    <n v="1"/>
    <n v="0"/>
    <n v="1970"/>
    <s v="10/581 Orrong Rd"/>
    <s v="Armadale"/>
    <x v="12"/>
    <x v="2"/>
    <x v="11"/>
    <x v="1"/>
  </r>
  <r>
    <x v="318"/>
    <n v="1270000"/>
    <x v="0"/>
    <s v="Metro Ladder"/>
    <s v="Sale"/>
    <n v="3205"/>
    <n v="3"/>
    <n v="1"/>
    <n v="0"/>
    <n v="149"/>
    <n v="1900"/>
    <s v="25 Mountain St"/>
    <s v="South Melbourne"/>
    <x v="5"/>
    <x v="2"/>
    <x v="11"/>
    <x v="1"/>
  </r>
  <r>
    <x v="318"/>
    <n v="1920000"/>
    <x v="0"/>
    <s v="Cunninghams"/>
    <s v="Sale"/>
    <n v="3206"/>
    <n v="2"/>
    <n v="1"/>
    <n v="0"/>
    <n v="152"/>
    <n v="1910"/>
    <s v="33 Nimmo St"/>
    <s v="Middle Park"/>
    <x v="5"/>
    <x v="2"/>
    <x v="11"/>
    <x v="1"/>
  </r>
  <r>
    <x v="318"/>
    <n v="990000"/>
    <x v="0"/>
    <s v="Flanders &amp; Fish"/>
    <s v="Sale"/>
    <n v="3011"/>
    <n v="2"/>
    <n v="1"/>
    <n v="2"/>
    <n v="306"/>
    <m/>
    <s v="52 Alexander St"/>
    <s v="Seddon"/>
    <x v="4"/>
    <x v="0"/>
    <x v="11"/>
    <x v="1"/>
  </r>
  <r>
    <x v="319"/>
    <n v="1042500"/>
    <x v="0"/>
    <s v="Metro Ladder"/>
    <s v="Sale"/>
    <n v="3121"/>
    <n v="2"/>
    <n v="1"/>
    <n v="1"/>
    <n v="80"/>
    <m/>
    <s v="32 Jubilee Pl"/>
    <s v="Richmond"/>
    <x v="1"/>
    <x v="1"/>
    <x v="11"/>
    <x v="1"/>
  </r>
  <r>
    <x v="319"/>
    <n v="470000"/>
    <x v="1"/>
    <s v="Metro Ladder"/>
    <s v="Auction"/>
    <n v="3184"/>
    <n v="1"/>
    <n v="1"/>
    <n v="1"/>
    <n v="900"/>
    <m/>
    <s v="1/40 Ormond Rd"/>
    <s v="Elwood"/>
    <x v="5"/>
    <x v="2"/>
    <x v="11"/>
    <x v="1"/>
  </r>
  <r>
    <x v="319"/>
    <n v="630000"/>
    <x v="1"/>
    <s v="Maxwells"/>
    <s v="Auction"/>
    <n v="3184"/>
    <n v="2"/>
    <n v="1"/>
    <n v="1"/>
    <n v="0"/>
    <n v="1935"/>
    <s v="8/68 Goldsmith St"/>
    <s v="Elwood"/>
    <x v="5"/>
    <x v="2"/>
    <x v="11"/>
    <x v="1"/>
  </r>
  <r>
    <x v="319"/>
    <n v="930000"/>
    <x v="0"/>
    <s v="Maxwells"/>
    <s v="Auction"/>
    <n v="3205"/>
    <n v="2"/>
    <n v="1"/>
    <n v="0"/>
    <n v="115"/>
    <n v="1900"/>
    <s v="22A Cobden St"/>
    <s v="South Melbourne"/>
    <x v="5"/>
    <x v="2"/>
    <x v="11"/>
    <x v="1"/>
  </r>
  <r>
    <x v="319"/>
    <n v="1150000"/>
    <x v="0"/>
    <s v="Cunninghams"/>
    <s v="Sale"/>
    <n v="3207"/>
    <n v="2"/>
    <n v="1"/>
    <n v="0"/>
    <n v="82"/>
    <n v="1910"/>
    <s v="95 Station St"/>
    <s v="Port Melbourne"/>
    <x v="5"/>
    <x v="2"/>
    <x v="11"/>
    <x v="1"/>
  </r>
  <r>
    <x v="319"/>
    <n v="577000"/>
    <x v="0"/>
    <s v="Property Barons"/>
    <s v="Sale"/>
    <n v="3046"/>
    <n v="3"/>
    <n v="1"/>
    <n v="2"/>
    <n v="706"/>
    <m/>
    <s v="21A Cosmos St"/>
    <s v="Glenroy"/>
    <x v="3"/>
    <x v="1"/>
    <x v="11"/>
    <x v="1"/>
  </r>
  <r>
    <x v="319"/>
    <n v="580000"/>
    <x v="0"/>
    <s v="Cunninghams"/>
    <s v="Sale"/>
    <n v="3057"/>
    <n v="2"/>
    <n v="1"/>
    <n v="1"/>
    <n v="0"/>
    <n v="1975"/>
    <s v="2/175 Blyth St"/>
    <s v="Brunswick East"/>
    <x v="3"/>
    <x v="1"/>
    <x v="11"/>
    <x v="1"/>
  </r>
  <r>
    <x v="319"/>
    <n v="502000"/>
    <x v="2"/>
    <s v="Metro Ladder"/>
    <s v="Auction"/>
    <n v="3019"/>
    <n v="3"/>
    <n v="1"/>
    <n v="1"/>
    <n v="220"/>
    <n v="2011"/>
    <s v="1/3 Vine St"/>
    <s v="Braybrook"/>
    <x v="4"/>
    <x v="0"/>
    <x v="11"/>
    <x v="1"/>
  </r>
  <r>
    <x v="319"/>
    <n v="1102200"/>
    <x v="2"/>
    <s v="Jones and Jones"/>
    <s v="Auction"/>
    <n v="3108"/>
    <n v="3"/>
    <n v="2"/>
    <n v="2"/>
    <n v="233"/>
    <n v="2012"/>
    <s v="3/103 Church Rd"/>
    <s v="Doncaster"/>
    <x v="16"/>
    <x v="3"/>
    <x v="11"/>
    <x v="1"/>
  </r>
  <r>
    <x v="319"/>
    <n v="1337500"/>
    <x v="0"/>
    <s v="Sanders"/>
    <s v="Auction"/>
    <n v="3016"/>
    <n v="2"/>
    <n v="1"/>
    <n v="0"/>
    <n v="297"/>
    <m/>
    <s v="81 Parker St"/>
    <s v="Williamstown"/>
    <x v="11"/>
    <x v="0"/>
    <x v="11"/>
    <x v="1"/>
  </r>
  <r>
    <x v="320"/>
    <n v="535000"/>
    <x v="1"/>
    <s v="Metro Ladder"/>
    <s v="Sale"/>
    <n v="3141"/>
    <n v="2"/>
    <n v="1"/>
    <n v="1"/>
    <n v="0"/>
    <n v="1970"/>
    <s v="8/18 Darling St"/>
    <s v="South Yarra"/>
    <x v="12"/>
    <x v="2"/>
    <x v="11"/>
    <x v="1"/>
  </r>
  <r>
    <x v="320"/>
    <n v="745000"/>
    <x v="0"/>
    <s v="Sanders"/>
    <s v="Sale"/>
    <n v="3058"/>
    <n v="3"/>
    <n v="1"/>
    <n v="3"/>
    <n v="473"/>
    <m/>
    <s v="47 Boyne St"/>
    <s v="Coburg North"/>
    <x v="3"/>
    <x v="1"/>
    <x v="11"/>
    <x v="1"/>
  </r>
  <r>
    <x v="320"/>
    <n v="770000"/>
    <x v="0"/>
    <s v="Cunninghams"/>
    <s v="Auction"/>
    <n v="3042"/>
    <n v="3"/>
    <n v="2"/>
    <n v="1"/>
    <n v="0"/>
    <n v="1965"/>
    <s v="50 Bedford St"/>
    <s v="Airport West"/>
    <x v="8"/>
    <x v="0"/>
    <x v="11"/>
    <x v="1"/>
  </r>
  <r>
    <x v="320"/>
    <n v="1630000"/>
    <x v="0"/>
    <s v="Melbourne Homes"/>
    <s v="Sale"/>
    <n v="3000"/>
    <n v="3"/>
    <n v="2"/>
    <n v="0"/>
    <n v="95"/>
    <m/>
    <s v="60 Hayward La"/>
    <s v="Melbourne"/>
    <x v="13"/>
    <x v="1"/>
    <x v="11"/>
    <x v="1"/>
  </r>
  <r>
    <x v="320"/>
    <n v="2600000"/>
    <x v="0"/>
    <s v="Melbourne Homes"/>
    <s v="Auction"/>
    <n v="3141"/>
    <n v="4"/>
    <n v="2"/>
    <n v="2"/>
    <n v="141"/>
    <n v="1880"/>
    <s v="49 Leopold St"/>
    <s v="South Yarra"/>
    <x v="13"/>
    <x v="2"/>
    <x v="11"/>
    <x v="1"/>
  </r>
  <r>
    <x v="320"/>
    <n v="705000"/>
    <x v="2"/>
    <s v="Metro Ladder"/>
    <s v="Sale"/>
    <n v="3018"/>
    <n v="3"/>
    <n v="2"/>
    <n v="2"/>
    <n v="197"/>
    <m/>
    <s v="1A Merritt Ct"/>
    <s v="Altona"/>
    <x v="11"/>
    <x v="0"/>
    <x v="11"/>
    <x v="1"/>
  </r>
  <r>
    <x v="320"/>
    <n v="1980000"/>
    <x v="0"/>
    <s v="Best Bricks"/>
    <s v="Sale"/>
    <n v="3070"/>
    <n v="3"/>
    <n v="2"/>
    <n v="4"/>
    <n v="613"/>
    <m/>
    <s v="220 Victoria Rd"/>
    <s v="Northcote"/>
    <x v="10"/>
    <x v="1"/>
    <x v="11"/>
    <x v="1"/>
  </r>
  <r>
    <x v="320"/>
    <n v="420000"/>
    <x v="1"/>
    <s v="Metro Ladder"/>
    <s v="Auction"/>
    <n v="3123"/>
    <n v="2"/>
    <n v="1"/>
    <n v="1"/>
    <n v="0"/>
    <n v="1970"/>
    <s v="4/799 Burwood Rd"/>
    <s v="Hawthorn East"/>
    <x v="14"/>
    <x v="2"/>
    <x v="11"/>
    <x v="1"/>
  </r>
  <r>
    <x v="320"/>
    <n v="720000"/>
    <x v="0"/>
    <s v="Best Bricks"/>
    <s v="Auction"/>
    <n v="3081"/>
    <n v="3"/>
    <n v="2"/>
    <n v="1"/>
    <n v="231"/>
    <n v="2012"/>
    <s v="2/2 Harrison St"/>
    <s v="Bellfield"/>
    <x v="17"/>
    <x v="3"/>
    <x v="11"/>
    <x v="1"/>
  </r>
  <r>
    <x v="321"/>
    <n v="1700000"/>
    <x v="2"/>
    <s v="Jones and Jones"/>
    <s v="Auction"/>
    <n v="3068"/>
    <n v="4"/>
    <n v="3"/>
    <n v="2"/>
    <n v="127"/>
    <n v="2008"/>
    <s v="44 Reid St"/>
    <s v="Fitzroy North"/>
    <x v="1"/>
    <x v="1"/>
    <x v="11"/>
    <x v="1"/>
  </r>
  <r>
    <x v="321"/>
    <n v="480000"/>
    <x v="1"/>
    <s v="Metro Ladder"/>
    <s v="Auction"/>
    <n v="3181"/>
    <n v="2"/>
    <n v="1"/>
    <n v="2"/>
    <n v="0"/>
    <n v="1970"/>
    <s v="7/297 Dandenong Rd"/>
    <s v="Prahran"/>
    <x v="12"/>
    <x v="2"/>
    <x v="11"/>
    <x v="1"/>
  </r>
  <r>
    <x v="321"/>
    <n v="981000"/>
    <x v="0"/>
    <s v="Jones and Jones"/>
    <s v="Sale"/>
    <n v="3183"/>
    <n v="2"/>
    <n v="1"/>
    <n v="0"/>
    <n v="159"/>
    <n v="1930"/>
    <s v="1/17 Albion St"/>
    <s v="Balaclava"/>
    <x v="5"/>
    <x v="2"/>
    <x v="11"/>
    <x v="1"/>
  </r>
  <r>
    <x v="321"/>
    <n v="600000"/>
    <x v="2"/>
    <s v="Best Bricks"/>
    <s v="Sale"/>
    <n v="3058"/>
    <n v="2"/>
    <n v="1"/>
    <n v="1"/>
    <n v="145"/>
    <n v="2010"/>
    <s v="5/1 Headley St"/>
    <s v="Coburg North"/>
    <x v="3"/>
    <x v="1"/>
    <x v="11"/>
    <x v="1"/>
  </r>
  <r>
    <x v="321"/>
    <n v="675000"/>
    <x v="1"/>
    <s v="Cunninghams"/>
    <s v="Sale"/>
    <n v="3057"/>
    <n v="2"/>
    <n v="2"/>
    <n v="1"/>
    <n v="0"/>
    <m/>
    <s v="1610/182 Edward St"/>
    <s v="Brunswick East"/>
    <x v="3"/>
    <x v="1"/>
    <x v="11"/>
    <x v="1"/>
  </r>
  <r>
    <x v="321"/>
    <n v="1061000"/>
    <x v="0"/>
    <s v="Metro Ladder"/>
    <s v="Sale"/>
    <n v="3058"/>
    <n v="3"/>
    <n v="1"/>
    <n v="1"/>
    <n v="527"/>
    <m/>
    <s v="196 Ohea St"/>
    <s v="Coburg"/>
    <x v="3"/>
    <x v="1"/>
    <x v="11"/>
    <x v="1"/>
  </r>
  <r>
    <x v="321"/>
    <n v="1196000"/>
    <x v="0"/>
    <s v="Cunninghams"/>
    <s v="Sale"/>
    <n v="3044"/>
    <n v="4"/>
    <n v="2"/>
    <n v="2"/>
    <n v="559"/>
    <n v="1997"/>
    <s v="31 Zenith St"/>
    <s v="Pascoe Vale"/>
    <x v="3"/>
    <x v="1"/>
    <x v="11"/>
    <x v="1"/>
  </r>
  <r>
    <x v="321"/>
    <n v="1726000"/>
    <x v="0"/>
    <s v="Cunninghams"/>
    <s v="Sale"/>
    <n v="3040"/>
    <n v="4"/>
    <n v="2"/>
    <n v="2"/>
    <n v="705"/>
    <m/>
    <s v="79 Lincoln Rd"/>
    <s v="Essendon"/>
    <x v="8"/>
    <x v="0"/>
    <x v="11"/>
    <x v="1"/>
  </r>
  <r>
    <x v="321"/>
    <n v="875000"/>
    <x v="1"/>
    <s v="Jones and Jones"/>
    <s v="Sale"/>
    <n v="3053"/>
    <n v="3"/>
    <n v="1"/>
    <n v="1"/>
    <n v="0"/>
    <m/>
    <s v="14/52 Leicester St"/>
    <s v="Carlton"/>
    <x v="13"/>
    <x v="1"/>
    <x v="11"/>
    <x v="1"/>
  </r>
  <r>
    <x v="321"/>
    <n v="696000"/>
    <x v="0"/>
    <s v="SJ"/>
    <s v="Sale"/>
    <n v="3019"/>
    <n v="3"/>
    <n v="1"/>
    <n v="0"/>
    <n v="557"/>
    <n v="1960"/>
    <s v="13 Wilson St"/>
    <s v="Braybrook"/>
    <x v="4"/>
    <x v="0"/>
    <x v="11"/>
    <x v="1"/>
  </r>
  <r>
    <x v="321"/>
    <n v="1020000"/>
    <x v="0"/>
    <s v="Maxwells"/>
    <s v="Auction"/>
    <n v="3013"/>
    <n v="3"/>
    <n v="1"/>
    <n v="1"/>
    <n v="248"/>
    <m/>
    <s v="14 Lennox St"/>
    <s v="Yarraville"/>
    <x v="4"/>
    <x v="0"/>
    <x v="11"/>
    <x v="1"/>
  </r>
  <r>
    <x v="321"/>
    <n v="1070000"/>
    <x v="0"/>
    <s v="Jones and Jones"/>
    <s v="Sale"/>
    <n v="3189"/>
    <n v="4"/>
    <n v="2"/>
    <n v="1"/>
    <n v="603"/>
    <n v="1955"/>
    <s v="23 Franklin St"/>
    <s v="Moorabbin"/>
    <x v="7"/>
    <x v="2"/>
    <x v="11"/>
    <x v="1"/>
  </r>
  <r>
    <x v="321"/>
    <n v="820500"/>
    <x v="0"/>
    <s v="SJ"/>
    <s v="Sale"/>
    <n v="3042"/>
    <n v="4"/>
    <n v="2"/>
    <n v="7"/>
    <n v="754"/>
    <m/>
    <s v="50 Collinson St"/>
    <s v="Keilor Park"/>
    <x v="0"/>
    <x v="0"/>
    <x v="11"/>
    <x v="1"/>
  </r>
  <r>
    <x v="321"/>
    <n v="1701000"/>
    <x v="0"/>
    <s v="Jones and Jones"/>
    <s v="Sale"/>
    <n v="3186"/>
    <n v="2"/>
    <n v="1"/>
    <n v="2"/>
    <n v="0"/>
    <m/>
    <s v="59 William St"/>
    <s v="Brighton"/>
    <x v="15"/>
    <x v="2"/>
    <x v="11"/>
    <x v="1"/>
  </r>
  <r>
    <x v="322"/>
    <n v="560000"/>
    <x v="1"/>
    <s v="Melbourne Homes"/>
    <s v="Sale"/>
    <n v="3181"/>
    <n v="2"/>
    <n v="1"/>
    <n v="1"/>
    <n v="0"/>
    <n v="2000"/>
    <s v="13/20 St Edmonds Rd"/>
    <s v="Prahran"/>
    <x v="12"/>
    <x v="2"/>
    <x v="11"/>
    <x v="1"/>
  </r>
  <r>
    <x v="322"/>
    <n v="1965000"/>
    <x v="0"/>
    <s v="Jones and Jones"/>
    <s v="Auction"/>
    <n v="3144"/>
    <n v="4"/>
    <n v="2"/>
    <n v="1"/>
    <n v="300"/>
    <n v="1890"/>
    <s v="20 Gordon Gr"/>
    <s v="Malvern"/>
    <x v="12"/>
    <x v="2"/>
    <x v="11"/>
    <x v="1"/>
  </r>
  <r>
    <x v="322"/>
    <n v="1020000"/>
    <x v="0"/>
    <s v="Property Barons"/>
    <s v="Sale"/>
    <n v="3042"/>
    <n v="3"/>
    <n v="1"/>
    <n v="1"/>
    <n v="650"/>
    <m/>
    <s v="14 Haldane Rd"/>
    <s v="Niddrie"/>
    <x v="8"/>
    <x v="0"/>
    <x v="11"/>
    <x v="1"/>
  </r>
  <r>
    <x v="322"/>
    <n v="1010000"/>
    <x v="0"/>
    <s v="Cunninghams"/>
    <s v="Sale"/>
    <n v="3166"/>
    <n v="2"/>
    <n v="1"/>
    <n v="2"/>
    <n v="553"/>
    <n v="1938"/>
    <s v="128 Atherton Rd"/>
    <s v="Oakleigh"/>
    <x v="6"/>
    <x v="2"/>
    <x v="11"/>
    <x v="1"/>
  </r>
  <r>
    <x v="322"/>
    <n v="360000"/>
    <x v="1"/>
    <s v="Cunninghams"/>
    <s v="Sale"/>
    <n v="3011"/>
    <n v="2"/>
    <n v="1"/>
    <n v="1"/>
    <n v="0"/>
    <m/>
    <s v="3/22 Pickett St"/>
    <s v="Footscray"/>
    <x v="4"/>
    <x v="0"/>
    <x v="11"/>
    <x v="1"/>
  </r>
  <r>
    <x v="322"/>
    <n v="475000"/>
    <x v="2"/>
    <s v="Property Barons"/>
    <s v="Sale"/>
    <n v="3019"/>
    <n v="2"/>
    <n v="1"/>
    <n v="1"/>
    <n v="115"/>
    <n v="1980"/>
    <s v="11/1 Windsor St"/>
    <s v="Braybrook"/>
    <x v="4"/>
    <x v="0"/>
    <x v="11"/>
    <x v="1"/>
  </r>
  <r>
    <x v="322"/>
    <n v="510000"/>
    <x v="1"/>
    <s v="Metro Ladder"/>
    <s v="Auction"/>
    <n v="3184"/>
    <n v="2"/>
    <n v="1"/>
    <n v="1"/>
    <n v="0"/>
    <n v="1950"/>
    <s v="7/122 Glen Huntly Rd"/>
    <s v="Elwood"/>
    <x v="9"/>
    <x v="2"/>
    <x v="11"/>
    <x v="1"/>
  </r>
  <r>
    <x v="322"/>
    <n v="660000"/>
    <x v="0"/>
    <s v="Best Bricks"/>
    <s v="Sale"/>
    <n v="3020"/>
    <n v="3"/>
    <n v="1"/>
    <n v="4"/>
    <n v="700"/>
    <m/>
    <s v="11 Ridgeway Pde"/>
    <s v="Sunshine West"/>
    <x v="0"/>
    <x v="0"/>
    <x v="11"/>
    <x v="1"/>
  </r>
  <r>
    <x v="322"/>
    <n v="2105000"/>
    <x v="0"/>
    <s v="Flanders &amp; Fish"/>
    <s v="Sale"/>
    <n v="3124"/>
    <n v="3"/>
    <n v="1"/>
    <n v="2"/>
    <n v="692"/>
    <n v="1940"/>
    <s v="26 Hunter Rd"/>
    <s v="Camberwell"/>
    <x v="14"/>
    <x v="2"/>
    <x v="11"/>
    <x v="1"/>
  </r>
  <r>
    <x v="322"/>
    <n v="2265000"/>
    <x v="0"/>
    <s v="Jones and Jones"/>
    <s v="Sale"/>
    <n v="3101"/>
    <n v="4"/>
    <n v="1"/>
    <n v="1"/>
    <n v="650"/>
    <n v="1930"/>
    <s v="45 Stevenson St"/>
    <s v="Kew"/>
    <x v="14"/>
    <x v="2"/>
    <x v="11"/>
    <x v="1"/>
  </r>
  <r>
    <x v="322"/>
    <n v="2517500"/>
    <x v="2"/>
    <s v="Cunninghams"/>
    <s v="Auction"/>
    <n v="3186"/>
    <n v="3"/>
    <n v="3"/>
    <n v="2"/>
    <n v="311"/>
    <m/>
    <s v="15 Loller St"/>
    <s v="Brighton"/>
    <x v="15"/>
    <x v="2"/>
    <x v="11"/>
    <x v="1"/>
  </r>
  <r>
    <x v="322"/>
    <n v="440000"/>
    <x v="1"/>
    <s v="Property Barons"/>
    <s v="Auction"/>
    <n v="3079"/>
    <n v="2"/>
    <n v="1"/>
    <n v="0"/>
    <n v="0"/>
    <n v="1960"/>
    <s v="8/74 Marshall St"/>
    <s v="Ivanhoe"/>
    <x v="17"/>
    <x v="3"/>
    <x v="11"/>
    <x v="1"/>
  </r>
  <r>
    <x v="323"/>
    <n v="1801000"/>
    <x v="0"/>
    <s v="Metro Ladder"/>
    <s v="Sale"/>
    <n v="3206"/>
    <n v="3"/>
    <n v="1"/>
    <n v="1"/>
    <n v="202"/>
    <m/>
    <s v="34 Richardson St"/>
    <s v="Albert Park"/>
    <x v="5"/>
    <x v="2"/>
    <x v="11"/>
    <x v="1"/>
  </r>
  <r>
    <x v="323"/>
    <n v="801000"/>
    <x v="2"/>
    <s v="Jones and Jones"/>
    <s v="Sale"/>
    <n v="3056"/>
    <n v="2"/>
    <n v="2"/>
    <n v="1"/>
    <n v="156"/>
    <n v="2007"/>
    <s v="3/30 Heller St"/>
    <s v="Brunswick"/>
    <x v="3"/>
    <x v="1"/>
    <x v="11"/>
    <x v="1"/>
  </r>
  <r>
    <x v="323"/>
    <n v="810000"/>
    <x v="0"/>
    <s v="Metro Ladder"/>
    <s v="Sale"/>
    <n v="3044"/>
    <n v="3"/>
    <n v="1"/>
    <n v="1"/>
    <n v="470"/>
    <m/>
    <s v="344 Gaffney St"/>
    <s v="Pascoe Vale"/>
    <x v="3"/>
    <x v="1"/>
    <x v="11"/>
    <x v="1"/>
  </r>
  <r>
    <x v="323"/>
    <n v="918000"/>
    <x v="0"/>
    <s v="Metro Ladder"/>
    <s v="Sale"/>
    <n v="3046"/>
    <n v="4"/>
    <n v="2"/>
    <n v="2"/>
    <n v="763"/>
    <m/>
    <s v="25 Francis St"/>
    <s v="Hadfield"/>
    <x v="3"/>
    <x v="1"/>
    <x v="11"/>
    <x v="1"/>
  </r>
  <r>
    <x v="323"/>
    <n v="1350000"/>
    <x v="0"/>
    <s v="Cunninghams"/>
    <s v="Sale"/>
    <n v="3046"/>
    <n v="4"/>
    <n v="2"/>
    <n v="2"/>
    <n v="590"/>
    <m/>
    <s v="7 Cartwright St"/>
    <s v="Oak Park"/>
    <x v="3"/>
    <x v="1"/>
    <x v="11"/>
    <x v="1"/>
  </r>
  <r>
    <x v="323"/>
    <n v="841000"/>
    <x v="2"/>
    <s v="Jones and Jones"/>
    <s v="Sale"/>
    <n v="3011"/>
    <n v="4"/>
    <n v="2"/>
    <n v="2"/>
    <n v="250"/>
    <n v="2000"/>
    <s v="1/15 Geelong Rd"/>
    <s v="Footscray"/>
    <x v="4"/>
    <x v="0"/>
    <x v="11"/>
    <x v="1"/>
  </r>
  <r>
    <x v="323"/>
    <n v="876000"/>
    <x v="0"/>
    <s v="Maxwells"/>
    <s v="Sale"/>
    <n v="3011"/>
    <n v="3"/>
    <n v="2"/>
    <n v="2"/>
    <n v="204"/>
    <n v="1990"/>
    <s v="8 Buckingham St"/>
    <s v="Footscray"/>
    <x v="4"/>
    <x v="0"/>
    <x v="11"/>
    <x v="1"/>
  </r>
  <r>
    <x v="323"/>
    <n v="931000"/>
    <x v="0"/>
    <s v="Best Bricks"/>
    <s v="Sale"/>
    <n v="3013"/>
    <n v="3"/>
    <n v="1"/>
    <n v="1"/>
    <n v="442"/>
    <m/>
    <s v="34 Wilkins St"/>
    <s v="Yarraville"/>
    <x v="4"/>
    <x v="0"/>
    <x v="11"/>
    <x v="1"/>
  </r>
  <r>
    <x v="323"/>
    <n v="1240000"/>
    <x v="2"/>
    <s v="Jones and Jones"/>
    <s v="Sale"/>
    <n v="3165"/>
    <n v="3"/>
    <n v="2"/>
    <n v="2"/>
    <n v="518"/>
    <m/>
    <s v="2/1 Mervin St"/>
    <s v="Bentleigh East"/>
    <x v="9"/>
    <x v="2"/>
    <x v="11"/>
    <x v="1"/>
  </r>
  <r>
    <x v="323"/>
    <n v="645000"/>
    <x v="1"/>
    <s v="Cunninghams"/>
    <s v="Sale"/>
    <n v="3073"/>
    <n v="3"/>
    <n v="1"/>
    <n v="2"/>
    <n v="280"/>
    <n v="2002"/>
    <s v="2/16 Odowd St"/>
    <s v="Reservoir"/>
    <x v="10"/>
    <x v="1"/>
    <x v="11"/>
    <x v="1"/>
  </r>
  <r>
    <x v="323"/>
    <n v="2850000"/>
    <x v="0"/>
    <s v="Cunninghams"/>
    <s v="Sale"/>
    <n v="3101"/>
    <n v="4"/>
    <n v="2"/>
    <n v="4"/>
    <n v="690"/>
    <n v="1890"/>
    <s v="80 Brougham St"/>
    <s v="Kew"/>
    <x v="14"/>
    <x v="2"/>
    <x v="11"/>
    <x v="1"/>
  </r>
  <r>
    <x v="323"/>
    <n v="3300000"/>
    <x v="0"/>
    <s v="Flanders &amp; Fish"/>
    <s v="Sale"/>
    <n v="3124"/>
    <n v="3"/>
    <n v="3"/>
    <n v="2"/>
    <n v="417"/>
    <n v="2016"/>
    <s v="16A Waterloo St"/>
    <s v="Camberwell"/>
    <x v="14"/>
    <x v="2"/>
    <x v="11"/>
    <x v="1"/>
  </r>
  <r>
    <x v="323"/>
    <n v="1457500"/>
    <x v="1"/>
    <s v="Metro Ladder"/>
    <s v="Sale"/>
    <n v="3188"/>
    <n v="3"/>
    <n v="2"/>
    <n v="2"/>
    <n v="0"/>
    <m/>
    <s v="5b Ocean St"/>
    <s v="Hampton"/>
    <x v="15"/>
    <x v="2"/>
    <x v="11"/>
    <x v="1"/>
  </r>
  <r>
    <x v="324"/>
    <n v="880000"/>
    <x v="0"/>
    <s v="Cunninghams"/>
    <s v="Sale"/>
    <n v="3128"/>
    <n v="4"/>
    <n v="2"/>
    <n v="2"/>
    <n v="206"/>
    <n v="2003"/>
    <s v="4/425 Station St"/>
    <s v="Box Hill"/>
    <x v="2"/>
    <x v="3"/>
    <x v="11"/>
    <x v="1"/>
  </r>
  <r>
    <x v="324"/>
    <n v="967000"/>
    <x v="0"/>
    <s v="Cunninghams"/>
    <s v="Sale"/>
    <n v="3058"/>
    <n v="3"/>
    <n v="1"/>
    <n v="1"/>
    <n v="169"/>
    <m/>
    <s v="6 Hardwick St"/>
    <s v="Coburg"/>
    <x v="3"/>
    <x v="1"/>
    <x v="11"/>
    <x v="1"/>
  </r>
  <r>
    <x v="324"/>
    <n v="585000"/>
    <x v="2"/>
    <s v="Property Barons"/>
    <s v="Sale"/>
    <n v="3034"/>
    <n v="2"/>
    <n v="1"/>
    <n v="1"/>
    <n v="136"/>
    <n v="2012"/>
    <s v="2/6 Nelson Ct"/>
    <s v="Avondale Heights"/>
    <x v="8"/>
    <x v="0"/>
    <x v="11"/>
    <x v="1"/>
  </r>
  <r>
    <x v="324"/>
    <n v="855000"/>
    <x v="0"/>
    <s v="Property Barons"/>
    <s v="Sale"/>
    <n v="3147"/>
    <n v="3"/>
    <n v="2"/>
    <n v="1"/>
    <n v="320"/>
    <n v="1958"/>
    <s v="1/2 Condah Ct"/>
    <s v="Ashwood"/>
    <x v="6"/>
    <x v="2"/>
    <x v="11"/>
    <x v="1"/>
  </r>
  <r>
    <x v="324"/>
    <n v="483000"/>
    <x v="1"/>
    <s v="Sanders"/>
    <s v="Sale"/>
    <n v="3000"/>
    <n v="2"/>
    <n v="1"/>
    <n v="1"/>
    <n v="0"/>
    <n v="2004"/>
    <s v="715/300 Swanston St"/>
    <s v="Melbourne"/>
    <x v="13"/>
    <x v="1"/>
    <x v="11"/>
    <x v="1"/>
  </r>
  <r>
    <x v="324"/>
    <n v="970000"/>
    <x v="0"/>
    <s v="Sanders"/>
    <s v="Sale"/>
    <n v="3025"/>
    <n v="4"/>
    <n v="1"/>
    <n v="2"/>
    <n v="708"/>
    <m/>
    <s v="84 May St"/>
    <s v="Altona North"/>
    <x v="11"/>
    <x v="0"/>
    <x v="11"/>
    <x v="1"/>
  </r>
  <r>
    <x v="324"/>
    <n v="1280000"/>
    <x v="0"/>
    <s v="Jones and Jones"/>
    <s v="Sale"/>
    <n v="3204"/>
    <n v="3"/>
    <n v="2"/>
    <n v="4"/>
    <n v="587"/>
    <m/>
    <s v="21 Charlton St"/>
    <s v="Bentleigh"/>
    <x v="9"/>
    <x v="2"/>
    <x v="11"/>
    <x v="1"/>
  </r>
  <r>
    <x v="324"/>
    <n v="1430000"/>
    <x v="0"/>
    <s v="Cunninghams"/>
    <s v="Sale"/>
    <n v="3071"/>
    <n v="3"/>
    <n v="1"/>
    <n v="3"/>
    <n v="705"/>
    <m/>
    <s v="178 Clarendon St"/>
    <s v="Thornbury"/>
    <x v="10"/>
    <x v="1"/>
    <x v="11"/>
    <x v="1"/>
  </r>
  <r>
    <x v="324"/>
    <n v="780000"/>
    <x v="0"/>
    <s v="Metro Ladder"/>
    <s v="Sale"/>
    <n v="3020"/>
    <n v="3"/>
    <n v="1"/>
    <n v="0"/>
    <n v="486"/>
    <n v="1943"/>
    <s v="7 High St"/>
    <s v="Sunshine"/>
    <x v="0"/>
    <x v="0"/>
    <x v="11"/>
    <x v="1"/>
  </r>
  <r>
    <x v="324"/>
    <n v="888000"/>
    <x v="0"/>
    <s v="Property Barons"/>
    <s v="Sale"/>
    <n v="3020"/>
    <n v="4"/>
    <n v="1"/>
    <n v="2"/>
    <n v="562"/>
    <m/>
    <s v="20 Kingaroy Rd"/>
    <s v="Sunshine"/>
    <x v="0"/>
    <x v="0"/>
    <x v="11"/>
    <x v="1"/>
  </r>
  <r>
    <x v="324"/>
    <n v="1950000"/>
    <x v="0"/>
    <s v="Cunninghams"/>
    <s v="Auction"/>
    <n v="3146"/>
    <n v="4"/>
    <n v="2"/>
    <n v="2"/>
    <n v="775"/>
    <n v="1960"/>
    <s v="98 Bath Rd"/>
    <s v="Glen Iris"/>
    <x v="14"/>
    <x v="2"/>
    <x v="11"/>
    <x v="1"/>
  </r>
  <r>
    <x v="324"/>
    <n v="2000000"/>
    <x v="0"/>
    <s v="Sanders"/>
    <s v="Sale"/>
    <n v="3104"/>
    <n v="3"/>
    <n v="1"/>
    <n v="3"/>
    <n v="772"/>
    <m/>
    <s v="3 Highbury St"/>
    <s v="Balwyn North"/>
    <x v="14"/>
    <x v="2"/>
    <x v="11"/>
    <x v="1"/>
  </r>
  <r>
    <x v="325"/>
    <n v="468000"/>
    <x v="1"/>
    <s v="Cunninghams"/>
    <s v="Sale"/>
    <n v="3054"/>
    <n v="1"/>
    <n v="1"/>
    <n v="1"/>
    <n v="861"/>
    <n v="1970"/>
    <s v="9/823 Rathdowne St"/>
    <s v="Carlton North"/>
    <x v="1"/>
    <x v="1"/>
    <x v="11"/>
    <x v="1"/>
  </r>
  <r>
    <x v="325"/>
    <n v="640000"/>
    <x v="1"/>
    <s v="Jones and Jones"/>
    <s v="Auction"/>
    <n v="3127"/>
    <n v="2"/>
    <n v="1"/>
    <n v="1"/>
    <n v="0"/>
    <n v="1970"/>
    <s v="6/38 Boisdale St"/>
    <s v="Surrey Hills"/>
    <x v="2"/>
    <x v="2"/>
    <x v="11"/>
    <x v="1"/>
  </r>
  <r>
    <x v="325"/>
    <n v="640000"/>
    <x v="1"/>
    <s v="Flanders &amp; Fish"/>
    <s v="Sale"/>
    <n v="3182"/>
    <n v="2"/>
    <n v="1"/>
    <n v="1"/>
    <n v="0"/>
    <m/>
    <s v="1/260 St Kilda Rd"/>
    <s v="St Kilda"/>
    <x v="5"/>
    <x v="2"/>
    <x v="11"/>
    <x v="1"/>
  </r>
  <r>
    <x v="325"/>
    <n v="820000"/>
    <x v="0"/>
    <s v="Metro Ladder"/>
    <s v="Auction"/>
    <n v="3044"/>
    <n v="4"/>
    <n v="1"/>
    <n v="1"/>
    <n v="420"/>
    <m/>
    <s v="251 Gaffney St"/>
    <s v="Pascoe Vale"/>
    <x v="3"/>
    <x v="1"/>
    <x v="11"/>
    <x v="1"/>
  </r>
  <r>
    <x v="325"/>
    <n v="960000"/>
    <x v="0"/>
    <s v="Metro Ladder"/>
    <s v="Sale"/>
    <n v="3040"/>
    <n v="3"/>
    <n v="1"/>
    <n v="2"/>
    <n v="549"/>
    <n v="1950"/>
    <s v="76 Ogilvie St"/>
    <s v="Essendon"/>
    <x v="8"/>
    <x v="0"/>
    <x v="11"/>
    <x v="1"/>
  </r>
  <r>
    <x v="325"/>
    <n v="326500"/>
    <x v="0"/>
    <s v="Metro Ladder"/>
    <s v="Sale"/>
    <n v="3012"/>
    <n v="2"/>
    <n v="1"/>
    <n v="2"/>
    <n v="626"/>
    <m/>
    <s v="51 Roberts St"/>
    <s v="West Footscray"/>
    <x v="4"/>
    <x v="0"/>
    <x v="11"/>
    <x v="1"/>
  </r>
  <r>
    <x v="325"/>
    <n v="985000"/>
    <x v="2"/>
    <s v="Flanders &amp; Fish"/>
    <s v="Sale"/>
    <n v="3108"/>
    <n v="4"/>
    <n v="2"/>
    <n v="2"/>
    <n v="182"/>
    <n v="1998"/>
    <s v="4/98 Church Rd"/>
    <s v="Doncaster"/>
    <x v="16"/>
    <x v="3"/>
    <x v="11"/>
    <x v="1"/>
  </r>
  <r>
    <x v="325"/>
    <n v="1535000"/>
    <x v="0"/>
    <s v="Cunninghams"/>
    <s v="Auction"/>
    <n v="3108"/>
    <n v="5"/>
    <n v="3"/>
    <n v="2"/>
    <n v="681"/>
    <m/>
    <s v="12 Murillo Ct"/>
    <s v="Doncaster"/>
    <x v="16"/>
    <x v="3"/>
    <x v="11"/>
    <x v="1"/>
  </r>
  <r>
    <x v="325"/>
    <n v="1400000"/>
    <x v="0"/>
    <s v="Metro Ladder"/>
    <s v="Auction"/>
    <n v="3016"/>
    <n v="4"/>
    <n v="2"/>
    <n v="4"/>
    <n v="457"/>
    <m/>
    <s v="35 Chandler St"/>
    <s v="Williamstown"/>
    <x v="11"/>
    <x v="0"/>
    <x v="11"/>
    <x v="1"/>
  </r>
  <r>
    <x v="325"/>
    <n v="730000"/>
    <x v="0"/>
    <s v="Flanders &amp; Fish"/>
    <s v="Sale"/>
    <n v="3020"/>
    <n v="2"/>
    <n v="1"/>
    <n v="0"/>
    <n v="697"/>
    <n v="1970"/>
    <s v="12 Wyalong St"/>
    <s v="Albion"/>
    <x v="0"/>
    <x v="0"/>
    <x v="11"/>
    <x v="1"/>
  </r>
  <r>
    <x v="325"/>
    <n v="1825000"/>
    <x v="0"/>
    <s v="Flanders &amp; Fish"/>
    <s v="Sale"/>
    <n v="3104"/>
    <n v="4"/>
    <n v="2"/>
    <n v="3"/>
    <n v="736"/>
    <n v="1958"/>
    <s v="6 Stuart Ct"/>
    <s v="Balwyn North"/>
    <x v="14"/>
    <x v="2"/>
    <x v="11"/>
    <x v="1"/>
  </r>
  <r>
    <x v="325"/>
    <n v="962000"/>
    <x v="2"/>
    <s v="Property Barons"/>
    <s v="Sale"/>
    <n v="3079"/>
    <n v="3"/>
    <n v="2"/>
    <n v="1"/>
    <n v="108"/>
    <m/>
    <s v="3/123 Waterdale Rd"/>
    <s v="Ivanhoe"/>
    <x v="17"/>
    <x v="3"/>
    <x v="11"/>
    <x v="1"/>
  </r>
  <r>
    <x v="326"/>
    <n v="656000"/>
    <x v="1"/>
    <s v="Melbourne Homes"/>
    <s v="Sale"/>
    <n v="3055"/>
    <n v="2"/>
    <n v="1"/>
    <n v="1"/>
    <n v="0"/>
    <m/>
    <s v="5/21 Cumming St"/>
    <s v="Brunswick West"/>
    <x v="3"/>
    <x v="1"/>
    <x v="11"/>
    <x v="1"/>
  </r>
  <r>
    <x v="326"/>
    <n v="983000"/>
    <x v="0"/>
    <s v="Metro Ladder"/>
    <s v="Sale"/>
    <n v="3044"/>
    <n v="3"/>
    <n v="1"/>
    <n v="2"/>
    <n v="650"/>
    <m/>
    <s v="70 Derby St"/>
    <s v="Pascoe Vale"/>
    <x v="3"/>
    <x v="1"/>
    <x v="11"/>
    <x v="1"/>
  </r>
  <r>
    <x v="326"/>
    <n v="1335000"/>
    <x v="0"/>
    <s v="Flanders &amp; Fish"/>
    <s v="Sale"/>
    <n v="3031"/>
    <n v="3"/>
    <n v="1"/>
    <n v="3"/>
    <n v="459"/>
    <m/>
    <s v="55 Epsom Rd"/>
    <s v="Kensington"/>
    <x v="13"/>
    <x v="1"/>
    <x v="11"/>
    <x v="1"/>
  </r>
  <r>
    <x v="326"/>
    <n v="290000"/>
    <x v="1"/>
    <s v="Cunninghams"/>
    <s v="Auction"/>
    <n v="3204"/>
    <n v="1"/>
    <n v="1"/>
    <n v="1"/>
    <n v="0"/>
    <m/>
    <s v="3/10 Ormond Rd"/>
    <s v="Ormond"/>
    <x v="9"/>
    <x v="2"/>
    <x v="11"/>
    <x v="1"/>
  </r>
  <r>
    <x v="326"/>
    <n v="1400000"/>
    <x v="0"/>
    <s v="Metro Ladder"/>
    <s v="Auction"/>
    <n v="3163"/>
    <n v="4"/>
    <n v="2"/>
    <n v="2"/>
    <n v="557"/>
    <n v="1955"/>
    <s v="1 Donal St"/>
    <s v="Murrumbeena"/>
    <x v="9"/>
    <x v="2"/>
    <x v="11"/>
    <x v="1"/>
  </r>
  <r>
    <x v="326"/>
    <n v="1470000"/>
    <x v="0"/>
    <s v="Maxwells"/>
    <s v="Sale"/>
    <n v="3163"/>
    <n v="3"/>
    <n v="1"/>
    <n v="2"/>
    <n v="701"/>
    <m/>
    <s v="11 Perth St"/>
    <s v="Murrumbeena"/>
    <x v="9"/>
    <x v="2"/>
    <x v="11"/>
    <x v="1"/>
  </r>
  <r>
    <x v="326"/>
    <n v="1560000"/>
    <x v="0"/>
    <s v="Jones and Jones"/>
    <s v="Auction"/>
    <n v="3122"/>
    <n v="3"/>
    <n v="2"/>
    <n v="0"/>
    <n v="198"/>
    <n v="1910"/>
    <s v="1 College St"/>
    <s v="Hawthorn"/>
    <x v="14"/>
    <x v="2"/>
    <x v="11"/>
    <x v="1"/>
  </r>
  <r>
    <x v="326"/>
    <n v="2228000"/>
    <x v="0"/>
    <s v="Jones and Jones"/>
    <s v="Sale"/>
    <n v="3124"/>
    <n v="4"/>
    <n v="2"/>
    <n v="2"/>
    <n v="813"/>
    <n v="1960"/>
    <s v="15 Hollsmoor Rd"/>
    <s v="Camberwell"/>
    <x v="14"/>
    <x v="2"/>
    <x v="11"/>
    <x v="1"/>
  </r>
  <r>
    <x v="327"/>
    <n v="985000"/>
    <x v="0"/>
    <s v="Cunninghams"/>
    <s v="Auction"/>
    <n v="3044"/>
    <n v="4"/>
    <n v="2"/>
    <n v="2"/>
    <n v="511"/>
    <n v="2007"/>
    <s v="95 Essex St"/>
    <s v="Pascoe Vale"/>
    <x v="3"/>
    <x v="1"/>
    <x v="0"/>
    <x v="1"/>
  </r>
  <r>
    <x v="327"/>
    <n v="1155000"/>
    <x v="0"/>
    <s v="Cunninghams"/>
    <s v="Sale"/>
    <n v="3058"/>
    <n v="4"/>
    <n v="1"/>
    <n v="2"/>
    <n v="370"/>
    <m/>
    <s v="9 Vincent St"/>
    <s v="Coburg"/>
    <x v="3"/>
    <x v="1"/>
    <x v="0"/>
    <x v="1"/>
  </r>
  <r>
    <x v="327"/>
    <n v="1240000"/>
    <x v="0"/>
    <s v="Cunninghams"/>
    <s v="Sale"/>
    <n v="3040"/>
    <n v="3"/>
    <n v="1"/>
    <n v="1"/>
    <n v="503"/>
    <m/>
    <s v="37 William St"/>
    <s v="Essendon"/>
    <x v="8"/>
    <x v="0"/>
    <x v="0"/>
    <x v="1"/>
  </r>
  <r>
    <x v="327"/>
    <n v="1280000"/>
    <x v="0"/>
    <s v="Metro Ladder"/>
    <s v="Auction"/>
    <n v="3041"/>
    <n v="4"/>
    <n v="2"/>
    <n v="2"/>
    <n v="689"/>
    <n v="1977"/>
    <s v="45 Loeman St"/>
    <s v="Strathmore"/>
    <x v="8"/>
    <x v="0"/>
    <x v="0"/>
    <x v="1"/>
  </r>
  <r>
    <x v="327"/>
    <n v="1028000"/>
    <x v="0"/>
    <s v="Cunninghams"/>
    <s v="Sale"/>
    <n v="3012"/>
    <n v="3"/>
    <n v="2"/>
    <n v="2"/>
    <n v="520"/>
    <m/>
    <s v="10 Rupert St"/>
    <s v="West Footscray"/>
    <x v="4"/>
    <x v="0"/>
    <x v="0"/>
    <x v="1"/>
  </r>
  <r>
    <x v="327"/>
    <n v="395000"/>
    <x v="0"/>
    <s v="Sanders"/>
    <s v="Auction"/>
    <n v="3073"/>
    <n v="1"/>
    <n v="1"/>
    <n v="1"/>
    <n v="94"/>
    <n v="2014"/>
    <s v="2/1 Clark St"/>
    <s v="Reservoir"/>
    <x v="10"/>
    <x v="1"/>
    <x v="0"/>
    <x v="1"/>
  </r>
  <r>
    <x v="327"/>
    <n v="715000"/>
    <x v="2"/>
    <s v="Property Barons"/>
    <s v="Sale"/>
    <n v="3072"/>
    <n v="2"/>
    <n v="1"/>
    <n v="1"/>
    <n v="132"/>
    <n v="2009"/>
    <s v="27 Olver St"/>
    <s v="Preston"/>
    <x v="10"/>
    <x v="1"/>
    <x v="0"/>
    <x v="1"/>
  </r>
  <r>
    <x v="327"/>
    <n v="1211000"/>
    <x v="0"/>
    <s v="Metro Ladder"/>
    <s v="Sale"/>
    <n v="3071"/>
    <n v="2"/>
    <n v="1"/>
    <n v="0"/>
    <n v="302"/>
    <n v="1915"/>
    <s v="29 Collins St"/>
    <s v="Thornbury"/>
    <x v="10"/>
    <x v="1"/>
    <x v="0"/>
    <x v="1"/>
  </r>
  <r>
    <x v="327"/>
    <n v="1220000"/>
    <x v="2"/>
    <s v="Cunninghams"/>
    <s v="Sale"/>
    <n v="3123"/>
    <n v="3"/>
    <n v="2"/>
    <n v="2"/>
    <n v="166"/>
    <n v="1980"/>
    <s v="2/28 Caroline St"/>
    <s v="Hawthorn East"/>
    <x v="14"/>
    <x v="2"/>
    <x v="0"/>
    <x v="1"/>
  </r>
  <r>
    <x v="327"/>
    <n v="1575000"/>
    <x v="0"/>
    <s v="Jones and Jones"/>
    <s v="Sale"/>
    <n v="3147"/>
    <n v="2"/>
    <n v="1"/>
    <n v="2"/>
    <n v="679"/>
    <m/>
    <s v="51 Victory Bvd"/>
    <s v="Ashburton"/>
    <x v="14"/>
    <x v="2"/>
    <x v="0"/>
    <x v="1"/>
  </r>
  <r>
    <x v="327"/>
    <n v="800000"/>
    <x v="1"/>
    <s v="Jones and Jones"/>
    <s v="Auction"/>
    <n v="3188"/>
    <n v="2"/>
    <n v="1"/>
    <n v="2"/>
    <n v="282"/>
    <m/>
    <s v="2/442 Bluff Rd"/>
    <s v="Hampton"/>
    <x v="15"/>
    <x v="2"/>
    <x v="0"/>
    <x v="1"/>
  </r>
  <r>
    <x v="327"/>
    <n v="706750"/>
    <x v="2"/>
    <s v="Cunninghams"/>
    <s v="Sale"/>
    <n v="3081"/>
    <n v="3"/>
    <n v="2"/>
    <n v="2"/>
    <n v="250"/>
    <n v="2012"/>
    <s v="6/34 Bonar St"/>
    <s v="Heidelberg Heights"/>
    <x v="17"/>
    <x v="3"/>
    <x v="0"/>
    <x v="1"/>
  </r>
  <r>
    <x v="328"/>
    <n v="840000"/>
    <x v="1"/>
    <s v="Jones and Jones"/>
    <s v="Auction"/>
    <n v="3141"/>
    <n v="2"/>
    <n v="2"/>
    <n v="1"/>
    <n v="0"/>
    <n v="2004"/>
    <s v="1/47 Wilson St"/>
    <s v="South Yarra"/>
    <x v="12"/>
    <x v="2"/>
    <x v="0"/>
    <x v="1"/>
  </r>
  <r>
    <x v="328"/>
    <n v="920000"/>
    <x v="0"/>
    <s v="Metro Ladder"/>
    <s v="Sale"/>
    <n v="3044"/>
    <n v="2"/>
    <n v="1"/>
    <n v="2"/>
    <n v="650"/>
    <m/>
    <s v="9 Bendigo St"/>
    <s v="Pascoe Vale"/>
    <x v="3"/>
    <x v="1"/>
    <x v="0"/>
    <x v="1"/>
  </r>
  <r>
    <x v="328"/>
    <n v="323000"/>
    <x v="1"/>
    <s v="Metro Ladder"/>
    <s v="Sale"/>
    <n v="3162"/>
    <n v="1"/>
    <n v="1"/>
    <n v="1"/>
    <n v="820"/>
    <m/>
    <s v="2/19 Ash Gr"/>
    <s v="Caulfield"/>
    <x v="9"/>
    <x v="2"/>
    <x v="0"/>
    <x v="1"/>
  </r>
  <r>
    <x v="328"/>
    <n v="436000"/>
    <x v="1"/>
    <s v="Cunninghams"/>
    <s v="Sale"/>
    <n v="3072"/>
    <n v="2"/>
    <n v="1"/>
    <n v="1"/>
    <n v="0"/>
    <n v="1980"/>
    <s v="6/383 Gilbert Rd"/>
    <s v="Preston"/>
    <x v="10"/>
    <x v="1"/>
    <x v="0"/>
    <x v="1"/>
  </r>
  <r>
    <x v="328"/>
    <n v="470000"/>
    <x v="1"/>
    <s v="Cunninghams"/>
    <s v="Sale"/>
    <n v="3073"/>
    <n v="3"/>
    <n v="1"/>
    <n v="2"/>
    <n v="159"/>
    <n v="1970"/>
    <s v="1/26 Chaleyer St"/>
    <s v="Reservoir"/>
    <x v="10"/>
    <x v="1"/>
    <x v="0"/>
    <x v="1"/>
  </r>
  <r>
    <x v="328"/>
    <n v="910000"/>
    <x v="0"/>
    <s v="Best Bricks"/>
    <s v="Auction"/>
    <n v="3020"/>
    <n v="3"/>
    <n v="2"/>
    <n v="2"/>
    <n v="653"/>
    <n v="1992"/>
    <s v="132 Cornwall Rd"/>
    <s v="Sunshine"/>
    <x v="0"/>
    <x v="0"/>
    <x v="0"/>
    <x v="1"/>
  </r>
  <r>
    <x v="328"/>
    <n v="752000"/>
    <x v="0"/>
    <s v="Property Barons"/>
    <s v="Sale"/>
    <n v="3081"/>
    <n v="2"/>
    <n v="1"/>
    <n v="0"/>
    <n v="627"/>
    <m/>
    <s v="19 Derna St"/>
    <s v="Heidelberg West"/>
    <x v="17"/>
    <x v="3"/>
    <x v="0"/>
    <x v="1"/>
  </r>
  <r>
    <x v="329"/>
    <n v="635000"/>
    <x v="0"/>
    <s v="Metro Ladder"/>
    <s v="Sale"/>
    <n v="3060"/>
    <n v="4"/>
    <n v="2"/>
    <n v="2"/>
    <n v="567"/>
    <n v="1950"/>
    <s v="18 Pitt St"/>
    <s v="Fawkner"/>
    <x v="3"/>
    <x v="1"/>
    <x v="0"/>
    <x v="1"/>
  </r>
  <r>
    <x v="329"/>
    <n v="955000"/>
    <x v="2"/>
    <s v="Cunninghams"/>
    <s v="Sale"/>
    <n v="3056"/>
    <n v="3"/>
    <n v="2"/>
    <n v="2"/>
    <n v="327"/>
    <n v="2007"/>
    <s v="87 Hope St"/>
    <s v="Brunswick"/>
    <x v="3"/>
    <x v="1"/>
    <x v="0"/>
    <x v="1"/>
  </r>
  <r>
    <x v="329"/>
    <n v="955000"/>
    <x v="0"/>
    <s v="Jones and Jones"/>
    <s v="Sale"/>
    <n v="3032"/>
    <n v="2"/>
    <n v="1"/>
    <n v="0"/>
    <n v="255"/>
    <m/>
    <s v="11 Ascot St"/>
    <s v="Ascot Vale"/>
    <x v="8"/>
    <x v="0"/>
    <x v="0"/>
    <x v="1"/>
  </r>
  <r>
    <x v="329"/>
    <n v="495000"/>
    <x v="1"/>
    <s v="Metro Ladder"/>
    <s v="Sale"/>
    <n v="3032"/>
    <n v="2"/>
    <n v="2"/>
    <n v="2"/>
    <n v="37000"/>
    <m/>
    <s v="44/2 Horizon Dr"/>
    <s v="Maribyrnong"/>
    <x v="4"/>
    <x v="0"/>
    <x v="0"/>
    <x v="1"/>
  </r>
  <r>
    <x v="329"/>
    <n v="767000"/>
    <x v="0"/>
    <s v="Maxwells"/>
    <s v="Sale"/>
    <n v="3013"/>
    <n v="2"/>
    <n v="1"/>
    <n v="0"/>
    <n v="128"/>
    <n v="1920"/>
    <s v="43 Ballarat St"/>
    <s v="Yarraville"/>
    <x v="4"/>
    <x v="0"/>
    <x v="0"/>
    <x v="1"/>
  </r>
  <r>
    <x v="329"/>
    <n v="1028000"/>
    <x v="0"/>
    <s v="Jones and Jones"/>
    <s v="Sale"/>
    <n v="3013"/>
    <n v="4"/>
    <n v="2"/>
    <n v="2"/>
    <n v="431"/>
    <m/>
    <s v="14 Finlay St"/>
    <s v="Yarraville"/>
    <x v="4"/>
    <x v="0"/>
    <x v="0"/>
    <x v="1"/>
  </r>
  <r>
    <x v="329"/>
    <n v="1450000"/>
    <x v="0"/>
    <s v="Jones and Jones"/>
    <s v="Sale"/>
    <n v="3013"/>
    <n v="3"/>
    <n v="2"/>
    <n v="2"/>
    <n v="542"/>
    <n v="2016"/>
    <s v="20 Grace St"/>
    <s v="Yarraville"/>
    <x v="4"/>
    <x v="0"/>
    <x v="0"/>
    <x v="1"/>
  </r>
  <r>
    <x v="329"/>
    <n v="805000"/>
    <x v="0"/>
    <s v="Property Barons"/>
    <s v="Sale"/>
    <n v="3073"/>
    <n v="3"/>
    <n v="1"/>
    <n v="2"/>
    <n v="227"/>
    <n v="1930"/>
    <s v="686 High St"/>
    <s v="Reservoir"/>
    <x v="10"/>
    <x v="1"/>
    <x v="0"/>
    <x v="1"/>
  </r>
  <r>
    <x v="329"/>
    <n v="575000"/>
    <x v="1"/>
    <s v="Cunninghams"/>
    <s v="Sale"/>
    <n v="3122"/>
    <n v="2"/>
    <n v="1"/>
    <n v="1"/>
    <n v="0"/>
    <m/>
    <s v="13/175 Power St"/>
    <s v="Hawthorn"/>
    <x v="14"/>
    <x v="2"/>
    <x v="0"/>
    <x v="1"/>
  </r>
  <r>
    <x v="329"/>
    <n v="3400000"/>
    <x v="0"/>
    <s v="Jones and Jones"/>
    <s v="Sale"/>
    <n v="3124"/>
    <n v="3"/>
    <n v="2"/>
    <n v="4"/>
    <n v="877"/>
    <n v="1960"/>
    <s v="68 Bowen St"/>
    <s v="Camberwell"/>
    <x v="14"/>
    <x v="2"/>
    <x v="0"/>
    <x v="1"/>
  </r>
  <r>
    <x v="329"/>
    <n v="1230000"/>
    <x v="2"/>
    <s v="Maxwells"/>
    <s v="Sale"/>
    <n v="3186"/>
    <n v="2"/>
    <n v="2"/>
    <n v="2"/>
    <n v="201"/>
    <m/>
    <s v="114A Bay St"/>
    <s v="Brighton"/>
    <x v="15"/>
    <x v="2"/>
    <x v="0"/>
    <x v="1"/>
  </r>
  <r>
    <x v="329"/>
    <n v="2000000"/>
    <x v="0"/>
    <s v="Cunninghams"/>
    <s v="Sale"/>
    <n v="3186"/>
    <n v="4"/>
    <n v="2"/>
    <n v="2"/>
    <n v="471"/>
    <m/>
    <s v="112 Asling St"/>
    <s v="Brighton"/>
    <x v="15"/>
    <x v="2"/>
    <x v="0"/>
    <x v="1"/>
  </r>
  <r>
    <x v="330"/>
    <n v="415000"/>
    <x v="1"/>
    <s v="Jones and Jones"/>
    <s v="Auction"/>
    <n v="3121"/>
    <n v="1"/>
    <n v="1"/>
    <n v="1"/>
    <n v="0"/>
    <m/>
    <s v="313/163 Cremorne St"/>
    <s v="Cremorne"/>
    <x v="1"/>
    <x v="1"/>
    <x v="0"/>
    <x v="1"/>
  </r>
  <r>
    <x v="330"/>
    <n v="678000"/>
    <x v="1"/>
    <s v="Metro Ladder"/>
    <s v="Sale"/>
    <n v="3143"/>
    <n v="2"/>
    <n v="1"/>
    <n v="2"/>
    <n v="0"/>
    <m/>
    <s v="3/16 Fulton St"/>
    <s v="Armadale"/>
    <x v="12"/>
    <x v="2"/>
    <x v="0"/>
    <x v="1"/>
  </r>
  <r>
    <x v="330"/>
    <n v="848000"/>
    <x v="0"/>
    <s v="Cunninghams"/>
    <s v="Sale"/>
    <n v="3034"/>
    <n v="3"/>
    <n v="1"/>
    <n v="2"/>
    <n v="542"/>
    <m/>
    <s v="105 Canning St"/>
    <s v="Avondale Heights"/>
    <x v="8"/>
    <x v="0"/>
    <x v="0"/>
    <x v="1"/>
  </r>
  <r>
    <x v="330"/>
    <n v="765000"/>
    <x v="0"/>
    <s v="Flanders &amp; Fish"/>
    <s v="Sale"/>
    <n v="3019"/>
    <n v="3"/>
    <n v="1"/>
    <n v="1"/>
    <n v="658"/>
    <n v="1960"/>
    <s v="1 Moama St"/>
    <s v="Braybrook"/>
    <x v="4"/>
    <x v="0"/>
    <x v="0"/>
    <x v="1"/>
  </r>
  <r>
    <x v="330"/>
    <n v="766000"/>
    <x v="2"/>
    <s v="Property Barons"/>
    <s v="Sale"/>
    <n v="3107"/>
    <n v="3"/>
    <n v="1"/>
    <n v="1"/>
    <n v="226"/>
    <m/>
    <s v="1/59 Parker St"/>
    <s v="Templestowe Lower"/>
    <x v="16"/>
    <x v="3"/>
    <x v="0"/>
    <x v="1"/>
  </r>
  <r>
    <x v="330"/>
    <n v="605000"/>
    <x v="1"/>
    <s v="Property Barons"/>
    <s v="Sale"/>
    <n v="3018"/>
    <n v="3"/>
    <n v="1"/>
    <n v="2"/>
    <n v="181"/>
    <m/>
    <s v="2/119 Railway St N"/>
    <s v="Altona"/>
    <x v="11"/>
    <x v="0"/>
    <x v="0"/>
    <x v="1"/>
  </r>
  <r>
    <x v="330"/>
    <n v="1960000"/>
    <x v="0"/>
    <s v="Metro Ladder"/>
    <s v="Sale"/>
    <n v="3165"/>
    <n v="4"/>
    <n v="2"/>
    <n v="4"/>
    <n v="601"/>
    <m/>
    <s v="27 Neville St"/>
    <s v="Bentleigh East"/>
    <x v="9"/>
    <x v="2"/>
    <x v="0"/>
    <x v="1"/>
  </r>
  <r>
    <x v="330"/>
    <n v="490000"/>
    <x v="0"/>
    <s v="Metro Ladder"/>
    <s v="Sale"/>
    <n v="3020"/>
    <n v="2"/>
    <n v="1"/>
    <n v="1"/>
    <n v="322"/>
    <m/>
    <s v="2A Ritchie Ct"/>
    <s v="Sunshine"/>
    <x v="0"/>
    <x v="0"/>
    <x v="0"/>
    <x v="1"/>
  </r>
  <r>
    <x v="330"/>
    <n v="705000"/>
    <x v="1"/>
    <s v="Cunninghams"/>
    <s v="Auction"/>
    <n v="3123"/>
    <n v="2"/>
    <n v="2"/>
    <n v="1"/>
    <n v="78"/>
    <n v="2011"/>
    <s v="501/38 Harold St"/>
    <s v="Hawthorn East"/>
    <x v="14"/>
    <x v="2"/>
    <x v="0"/>
    <x v="1"/>
  </r>
  <r>
    <x v="330"/>
    <n v="760000"/>
    <x v="1"/>
    <s v="Maxwells"/>
    <s v="Auction"/>
    <n v="3186"/>
    <n v="2"/>
    <n v="1"/>
    <n v="2"/>
    <n v="0"/>
    <m/>
    <s v="4/95 Wilson St"/>
    <s v="Brighton"/>
    <x v="15"/>
    <x v="2"/>
    <x v="0"/>
    <x v="1"/>
  </r>
  <r>
    <x v="330"/>
    <n v="1680000"/>
    <x v="0"/>
    <s v="Property Barons"/>
    <s v="Auction"/>
    <n v="3079"/>
    <n v="3"/>
    <n v="2"/>
    <n v="2"/>
    <n v="665"/>
    <m/>
    <s v="4 Linton St"/>
    <s v="Ivanhoe"/>
    <x v="17"/>
    <x v="3"/>
    <x v="0"/>
    <x v="1"/>
  </r>
  <r>
    <x v="331"/>
    <n v="420000"/>
    <x v="1"/>
    <s v="Jones and Jones"/>
    <s v="Sale"/>
    <n v="3065"/>
    <n v="1"/>
    <n v="1"/>
    <n v="1"/>
    <n v="782"/>
    <n v="1975"/>
    <s v="8/98 George St"/>
    <s v="Fitzroy"/>
    <x v="1"/>
    <x v="1"/>
    <x v="0"/>
    <x v="1"/>
  </r>
  <r>
    <x v="331"/>
    <n v="880000"/>
    <x v="0"/>
    <s v="Cunninghams"/>
    <s v="Auction"/>
    <n v="3068"/>
    <n v="2"/>
    <n v="1"/>
    <n v="0"/>
    <n v="100"/>
    <m/>
    <s v="2A Council St"/>
    <s v="Clifton Hill"/>
    <x v="1"/>
    <x v="1"/>
    <x v="0"/>
    <x v="1"/>
  </r>
  <r>
    <x v="331"/>
    <n v="2840000"/>
    <x v="0"/>
    <s v="Cunninghams"/>
    <s v="Auction"/>
    <n v="3142"/>
    <n v="3"/>
    <n v="2"/>
    <n v="4"/>
    <n v="1317"/>
    <n v="2000"/>
    <s v="296A Williams Rd"/>
    <s v="Toorak"/>
    <x v="12"/>
    <x v="2"/>
    <x v="0"/>
    <x v="1"/>
  </r>
  <r>
    <x v="331"/>
    <n v="2633000"/>
    <x v="0"/>
    <s v="Cunninghams"/>
    <s v="Sale"/>
    <n v="3205"/>
    <n v="3"/>
    <n v="1"/>
    <n v="0"/>
    <n v="276"/>
    <n v="1900"/>
    <s v="38 Tribe St"/>
    <s v="South Melbourne"/>
    <x v="5"/>
    <x v="2"/>
    <x v="0"/>
    <x v="1"/>
  </r>
  <r>
    <x v="331"/>
    <n v="895000"/>
    <x v="2"/>
    <s v="Cunninghams"/>
    <s v="Sale"/>
    <n v="3056"/>
    <n v="1"/>
    <n v="1"/>
    <n v="0"/>
    <n v="0"/>
    <m/>
    <s v="94 Lydia St"/>
    <s v="Brunswick"/>
    <x v="3"/>
    <x v="1"/>
    <x v="0"/>
    <x v="1"/>
  </r>
  <r>
    <x v="331"/>
    <n v="2875000"/>
    <x v="0"/>
    <s v="Cunninghams"/>
    <s v="Sale"/>
    <n v="3068"/>
    <n v="5"/>
    <n v="2"/>
    <n v="3"/>
    <n v="818"/>
    <m/>
    <s v="13 Alister St"/>
    <s v="Fitzroy North"/>
    <x v="3"/>
    <x v="1"/>
    <x v="0"/>
    <x v="1"/>
  </r>
  <r>
    <x v="331"/>
    <n v="1150000"/>
    <x v="0"/>
    <s v="Cunninghams"/>
    <s v="Auction"/>
    <n v="3040"/>
    <n v="4"/>
    <n v="2"/>
    <n v="2"/>
    <n v="578"/>
    <n v="2010"/>
    <s v="2 May St"/>
    <s v="Aberfeldie"/>
    <x v="8"/>
    <x v="0"/>
    <x v="0"/>
    <x v="1"/>
  </r>
  <r>
    <x v="331"/>
    <n v="820000"/>
    <x v="2"/>
    <s v="Metro Ladder"/>
    <s v="Auction"/>
    <n v="3011"/>
    <n v="3"/>
    <n v="2"/>
    <n v="1"/>
    <n v="122"/>
    <m/>
    <s v="2 French St"/>
    <s v="Footscray"/>
    <x v="4"/>
    <x v="0"/>
    <x v="0"/>
    <x v="1"/>
  </r>
  <r>
    <x v="331"/>
    <n v="1175000"/>
    <x v="0"/>
    <s v="Zimmerman"/>
    <s v="Sale"/>
    <n v="3165"/>
    <n v="4"/>
    <n v="2"/>
    <n v="2"/>
    <n v="620"/>
    <n v="1980"/>
    <s v="98 Brady Rd"/>
    <s v="Bentleigh East"/>
    <x v="9"/>
    <x v="2"/>
    <x v="0"/>
    <x v="1"/>
  </r>
  <r>
    <x v="331"/>
    <n v="1470000"/>
    <x v="0"/>
    <s v="Jones and Jones"/>
    <s v="Sale"/>
    <n v="3204"/>
    <n v="3"/>
    <n v="2"/>
    <n v="2"/>
    <n v="0"/>
    <n v="1980"/>
    <s v="1 Carcoola Ct"/>
    <s v="Ormond"/>
    <x v="9"/>
    <x v="2"/>
    <x v="0"/>
    <x v="1"/>
  </r>
  <r>
    <x v="331"/>
    <n v="525500"/>
    <x v="1"/>
    <s v="Cunninghams"/>
    <s v="Sale"/>
    <n v="3071"/>
    <n v="2"/>
    <n v="1"/>
    <n v="1"/>
    <n v="724"/>
    <n v="1975"/>
    <s v="1/13 Mansfield St"/>
    <s v="Thornbury"/>
    <x v="10"/>
    <x v="1"/>
    <x v="0"/>
    <x v="1"/>
  </r>
  <r>
    <x v="331"/>
    <n v="931000"/>
    <x v="0"/>
    <s v="Property Barons"/>
    <s v="Sale"/>
    <n v="3073"/>
    <n v="2"/>
    <n v="1"/>
    <n v="1"/>
    <n v="487"/>
    <m/>
    <s v="5 Queen St"/>
    <s v="Reservoir"/>
    <x v="10"/>
    <x v="1"/>
    <x v="0"/>
    <x v="1"/>
  </r>
  <r>
    <x v="331"/>
    <n v="805000"/>
    <x v="1"/>
    <s v="Property Barons"/>
    <s v="Auction"/>
    <n v="3124"/>
    <n v="2"/>
    <n v="2"/>
    <n v="2"/>
    <n v="188"/>
    <m/>
    <s v="4/17 Hazel St"/>
    <s v="Camberwell"/>
    <x v="14"/>
    <x v="2"/>
    <x v="0"/>
    <x v="1"/>
  </r>
  <r>
    <x v="331"/>
    <n v="875500"/>
    <x v="1"/>
    <s v="Zimmerman"/>
    <s v="Sale"/>
    <n v="3188"/>
    <n v="2"/>
    <n v="2"/>
    <n v="1"/>
    <n v="225"/>
    <n v="1970"/>
    <s v="4/308 Hampton St"/>
    <s v="Hampton"/>
    <x v="15"/>
    <x v="2"/>
    <x v="0"/>
    <x v="1"/>
  </r>
  <r>
    <x v="332"/>
    <n v="1725000"/>
    <x v="0"/>
    <s v="Metro Ladder"/>
    <s v="Sale"/>
    <n v="3054"/>
    <n v="2"/>
    <n v="1"/>
    <n v="1"/>
    <n v="210"/>
    <m/>
    <s v="122 Richardson St"/>
    <s v="Carlton North"/>
    <x v="1"/>
    <x v="1"/>
    <x v="0"/>
    <x v="1"/>
  </r>
  <r>
    <x v="332"/>
    <n v="660000"/>
    <x v="1"/>
    <s v="Metro Ladder"/>
    <s v="Auction"/>
    <n v="3143"/>
    <n v="2"/>
    <n v="1"/>
    <n v="1"/>
    <n v="0"/>
    <m/>
    <s v="1/77 Wattletree Rd"/>
    <s v="Armadale"/>
    <x v="12"/>
    <x v="2"/>
    <x v="0"/>
    <x v="1"/>
  </r>
  <r>
    <x v="332"/>
    <n v="607000"/>
    <x v="2"/>
    <s v="SJ"/>
    <s v="Sale"/>
    <n v="3046"/>
    <n v="4"/>
    <n v="3"/>
    <n v="2"/>
    <n v="0"/>
    <n v="2014"/>
    <s v="2/36 Prospect St"/>
    <s v="Glenroy"/>
    <x v="3"/>
    <x v="1"/>
    <x v="0"/>
    <x v="1"/>
  </r>
  <r>
    <x v="332"/>
    <n v="1020000"/>
    <x v="0"/>
    <s v="Jones and Jones"/>
    <s v="Sale"/>
    <n v="3056"/>
    <n v="2"/>
    <n v="1"/>
    <n v="1"/>
    <n v="279"/>
    <m/>
    <s v="41 Eveline St"/>
    <s v="Brunswick"/>
    <x v="3"/>
    <x v="1"/>
    <x v="0"/>
    <x v="1"/>
  </r>
  <r>
    <x v="332"/>
    <n v="381000"/>
    <x v="1"/>
    <s v="Maxwells"/>
    <s v="Auction"/>
    <n v="3013"/>
    <n v="2"/>
    <n v="1"/>
    <n v="1"/>
    <n v="0"/>
    <n v="1960"/>
    <s v="9/51 Stephen St"/>
    <s v="Yarraville"/>
    <x v="4"/>
    <x v="0"/>
    <x v="0"/>
    <x v="1"/>
  </r>
  <r>
    <x v="332"/>
    <n v="850000"/>
    <x v="0"/>
    <s v="Metro Ladder"/>
    <s v="Sale"/>
    <n v="3012"/>
    <n v="3"/>
    <n v="1"/>
    <n v="1"/>
    <n v="361"/>
    <m/>
    <s v="38 Wellington St"/>
    <s v="West Footscray"/>
    <x v="4"/>
    <x v="0"/>
    <x v="0"/>
    <x v="1"/>
  </r>
  <r>
    <x v="332"/>
    <n v="412000"/>
    <x v="1"/>
    <s v="Melbourne Homes"/>
    <s v="Auction"/>
    <n v="3016"/>
    <n v="2"/>
    <n v="1"/>
    <n v="1"/>
    <n v="0"/>
    <n v="1980"/>
    <s v="9/99 Melbourne Rd"/>
    <s v="Williamstown"/>
    <x v="11"/>
    <x v="0"/>
    <x v="0"/>
    <x v="1"/>
  </r>
  <r>
    <x v="332"/>
    <n v="815000"/>
    <x v="0"/>
    <s v="Metro Ladder"/>
    <s v="Sale"/>
    <n v="3025"/>
    <n v="3"/>
    <n v="2"/>
    <n v="3"/>
    <n v="555"/>
    <n v="1960"/>
    <s v="6 Hill St"/>
    <s v="Altona North"/>
    <x v="11"/>
    <x v="0"/>
    <x v="0"/>
    <x v="1"/>
  </r>
  <r>
    <x v="332"/>
    <n v="1252000"/>
    <x v="0"/>
    <s v="Jones and Jones"/>
    <s v="Sale"/>
    <n v="3163"/>
    <n v="3"/>
    <n v="1"/>
    <n v="1"/>
    <n v="376"/>
    <m/>
    <s v="8 Yendon Rd"/>
    <s v="Carnegie"/>
    <x v="9"/>
    <x v="2"/>
    <x v="0"/>
    <x v="1"/>
  </r>
  <r>
    <x v="332"/>
    <n v="551000"/>
    <x v="0"/>
    <s v="Flanders &amp; Fish"/>
    <s v="Sale"/>
    <n v="3020"/>
    <n v="2"/>
    <n v="1"/>
    <n v="2"/>
    <n v="613"/>
    <m/>
    <s v="47 Anderson Rd"/>
    <s v="Sunshine"/>
    <x v="0"/>
    <x v="0"/>
    <x v="0"/>
    <x v="1"/>
  </r>
  <r>
    <x v="332"/>
    <n v="2725000"/>
    <x v="0"/>
    <s v="Cunninghams"/>
    <s v="Sale"/>
    <n v="3146"/>
    <n v="4"/>
    <n v="3"/>
    <n v="2"/>
    <n v="603"/>
    <n v="2007"/>
    <s v="78 Valley Pde"/>
    <s v="Glen Iris"/>
    <x v="14"/>
    <x v="2"/>
    <x v="0"/>
    <x v="1"/>
  </r>
  <r>
    <x v="333"/>
    <n v="655000"/>
    <x v="1"/>
    <s v="Metro Ladder"/>
    <s v="Auction"/>
    <n v="3121"/>
    <n v="2"/>
    <n v="1"/>
    <n v="1"/>
    <n v="1725"/>
    <n v="2005"/>
    <s v="318/185 Lennox St"/>
    <s v="Richmond"/>
    <x v="1"/>
    <x v="1"/>
    <x v="0"/>
    <x v="1"/>
  </r>
  <r>
    <x v="333"/>
    <n v="1689000"/>
    <x v="0"/>
    <s v="Flanders &amp; Fish"/>
    <s v="Sale"/>
    <n v="3142"/>
    <n v="3"/>
    <n v="1"/>
    <n v="0"/>
    <n v="222"/>
    <n v="1920"/>
    <s v="16 Tashinny Rd"/>
    <s v="Toorak"/>
    <x v="12"/>
    <x v="2"/>
    <x v="0"/>
    <x v="1"/>
  </r>
  <r>
    <x v="333"/>
    <n v="1918000"/>
    <x v="2"/>
    <s v="Jones and Jones"/>
    <s v="Auction"/>
    <n v="3143"/>
    <n v="3"/>
    <n v="2"/>
    <n v="2"/>
    <n v="0"/>
    <n v="1995"/>
    <s v="3/20 Mercer Rd"/>
    <s v="Armadale"/>
    <x v="12"/>
    <x v="2"/>
    <x v="0"/>
    <x v="1"/>
  </r>
  <r>
    <x v="333"/>
    <n v="3010000"/>
    <x v="0"/>
    <s v="Sanders"/>
    <s v="Sale"/>
    <n v="3206"/>
    <n v="3"/>
    <n v="2"/>
    <n v="0"/>
    <n v="147"/>
    <n v="1890"/>
    <s v="97 Page St"/>
    <s v="Albert Park"/>
    <x v="5"/>
    <x v="2"/>
    <x v="0"/>
    <x v="1"/>
  </r>
  <r>
    <x v="333"/>
    <n v="1905000"/>
    <x v="0"/>
    <s v="Cunninghams"/>
    <s v="Sale"/>
    <n v="3032"/>
    <n v="5"/>
    <n v="2"/>
    <n v="2"/>
    <n v="521"/>
    <m/>
    <s v="54 South St"/>
    <s v="Ascot Vale"/>
    <x v="8"/>
    <x v="0"/>
    <x v="0"/>
    <x v="1"/>
  </r>
  <r>
    <x v="333"/>
    <n v="640000"/>
    <x v="2"/>
    <s v="Melbourne Homes"/>
    <s v="Sale"/>
    <n v="3025"/>
    <n v="2"/>
    <n v="1"/>
    <n v="1"/>
    <n v="252"/>
    <n v="1965"/>
    <s v="1/256 Mason St"/>
    <s v="Altona North"/>
    <x v="11"/>
    <x v="0"/>
    <x v="0"/>
    <x v="1"/>
  </r>
  <r>
    <x v="333"/>
    <n v="1065000"/>
    <x v="0"/>
    <s v="Metro Ladder"/>
    <s v="Sale"/>
    <n v="3162"/>
    <n v="2"/>
    <n v="1"/>
    <n v="1"/>
    <n v="273"/>
    <n v="1930"/>
    <s v="15 Dover St"/>
    <s v="Caulfield South"/>
    <x v="9"/>
    <x v="2"/>
    <x v="0"/>
    <x v="1"/>
  </r>
  <r>
    <x v="333"/>
    <n v="592000"/>
    <x v="1"/>
    <s v="Melbourne Homes"/>
    <s v="Sale"/>
    <n v="3070"/>
    <n v="2"/>
    <n v="1"/>
    <n v="2"/>
    <n v="0"/>
    <m/>
    <s v="5/162 Westgarth St"/>
    <s v="Northcote"/>
    <x v="10"/>
    <x v="1"/>
    <x v="0"/>
    <x v="1"/>
  </r>
  <r>
    <x v="333"/>
    <n v="3800000"/>
    <x v="0"/>
    <s v="Cunninghams"/>
    <s v="Auction"/>
    <n v="3126"/>
    <n v="4"/>
    <n v="1"/>
    <n v="1"/>
    <n v="858"/>
    <m/>
    <s v="29 Rubens Gr"/>
    <s v="Canterbury"/>
    <x v="14"/>
    <x v="2"/>
    <x v="0"/>
    <x v="1"/>
  </r>
  <r>
    <x v="334"/>
    <n v="500500"/>
    <x v="1"/>
    <s v="Cunninghams"/>
    <s v="Sale"/>
    <n v="3181"/>
    <n v="1"/>
    <n v="1"/>
    <n v="1"/>
    <n v="0"/>
    <n v="1945"/>
    <s v="10/4 Rae Ct"/>
    <s v="Prahran"/>
    <x v="12"/>
    <x v="2"/>
    <x v="0"/>
    <x v="1"/>
  </r>
  <r>
    <x v="334"/>
    <n v="1435000"/>
    <x v="0"/>
    <s v="Cunninghams"/>
    <s v="Auction"/>
    <n v="3182"/>
    <n v="2"/>
    <n v="1"/>
    <n v="1"/>
    <n v="225"/>
    <m/>
    <s v="18 Odessa St"/>
    <s v="St Kilda"/>
    <x v="5"/>
    <x v="2"/>
    <x v="0"/>
    <x v="1"/>
  </r>
  <r>
    <x v="334"/>
    <n v="1655000"/>
    <x v="0"/>
    <s v="Jones and Jones"/>
    <s v="Sale"/>
    <n v="3207"/>
    <n v="3"/>
    <n v="1"/>
    <n v="1"/>
    <n v="220"/>
    <m/>
    <s v="282 Ross St"/>
    <s v="Port Melbourne"/>
    <x v="5"/>
    <x v="2"/>
    <x v="0"/>
    <x v="1"/>
  </r>
  <r>
    <x v="334"/>
    <n v="585500"/>
    <x v="2"/>
    <s v="Cunninghams"/>
    <s v="Sale"/>
    <n v="3046"/>
    <n v="2"/>
    <n v="1"/>
    <n v="1"/>
    <n v="161"/>
    <n v="2013"/>
    <s v="4/29 Margaret St"/>
    <s v="Oak Park"/>
    <x v="3"/>
    <x v="1"/>
    <x v="0"/>
    <x v="1"/>
  </r>
  <r>
    <x v="334"/>
    <n v="600000"/>
    <x v="0"/>
    <s v="Jones and Jones"/>
    <s v="Sale"/>
    <n v="3042"/>
    <n v="3"/>
    <n v="1"/>
    <n v="1"/>
    <n v="290"/>
    <n v="1980"/>
    <s v="1/37 Hillside Gr"/>
    <s v="Airport West"/>
    <x v="8"/>
    <x v="0"/>
    <x v="0"/>
    <x v="1"/>
  </r>
  <r>
    <x v="334"/>
    <n v="1381500"/>
    <x v="0"/>
    <s v="Property Barons"/>
    <s v="Sale"/>
    <n v="3032"/>
    <n v="3"/>
    <n v="2"/>
    <n v="2"/>
    <n v="416"/>
    <n v="1900"/>
    <s v="44 Walter St"/>
    <s v="Ascot Vale"/>
    <x v="8"/>
    <x v="0"/>
    <x v="0"/>
    <x v="1"/>
  </r>
  <r>
    <x v="334"/>
    <n v="800000"/>
    <x v="0"/>
    <s v="Cunninghams"/>
    <s v="Sale"/>
    <n v="3167"/>
    <n v="3"/>
    <n v="2"/>
    <n v="2"/>
    <n v="0"/>
    <m/>
    <s v="24 Valley St"/>
    <s v="Oakleigh South"/>
    <x v="6"/>
    <x v="4"/>
    <x v="0"/>
    <x v="1"/>
  </r>
  <r>
    <x v="334"/>
    <n v="515000"/>
    <x v="1"/>
    <s v="Metro Ladder"/>
    <s v="Auction"/>
    <n v="3031"/>
    <n v="2"/>
    <n v="1"/>
    <n v="1"/>
    <n v="3957"/>
    <n v="2010"/>
    <s v="407/72 Altona St"/>
    <s v="Kensington"/>
    <x v="13"/>
    <x v="1"/>
    <x v="0"/>
    <x v="1"/>
  </r>
  <r>
    <x v="334"/>
    <n v="868000"/>
    <x v="0"/>
    <s v="Cunninghams"/>
    <s v="Sale"/>
    <n v="3031"/>
    <n v="2"/>
    <n v="1"/>
    <n v="1"/>
    <n v="97"/>
    <n v="2000"/>
    <s v="5 Rogan La"/>
    <s v="Kensington"/>
    <x v="13"/>
    <x v="1"/>
    <x v="0"/>
    <x v="1"/>
  </r>
  <r>
    <x v="334"/>
    <n v="510000"/>
    <x v="2"/>
    <s v="Cunninghams"/>
    <s v="Auction"/>
    <n v="3012"/>
    <n v="2"/>
    <n v="2"/>
    <n v="1"/>
    <n v="0"/>
    <m/>
    <s v="3/1 Carmichael St"/>
    <s v="West Footscray"/>
    <x v="4"/>
    <x v="0"/>
    <x v="0"/>
    <x v="1"/>
  </r>
  <r>
    <x v="334"/>
    <n v="1710000"/>
    <x v="0"/>
    <s v="Property Barons"/>
    <s v="Sale"/>
    <n v="3107"/>
    <n v="5"/>
    <n v="2"/>
    <n v="2"/>
    <n v="666"/>
    <n v="1980"/>
    <s v="45 Lynnwood Pde"/>
    <s v="Templestowe Lower"/>
    <x v="16"/>
    <x v="3"/>
    <x v="0"/>
    <x v="1"/>
  </r>
  <r>
    <x v="334"/>
    <n v="785000"/>
    <x v="0"/>
    <s v="Sanders"/>
    <s v="Sale"/>
    <n v="3015"/>
    <n v="3"/>
    <n v="2"/>
    <n v="2"/>
    <n v="0"/>
    <n v="2013"/>
    <s v="1/217 Woods St"/>
    <s v="Newport"/>
    <x v="11"/>
    <x v="0"/>
    <x v="0"/>
    <x v="1"/>
  </r>
  <r>
    <x v="334"/>
    <n v="710000"/>
    <x v="2"/>
    <s v="Jones and Jones"/>
    <s v="Sale"/>
    <n v="3163"/>
    <n v="2"/>
    <n v="1"/>
    <n v="1"/>
    <n v="0"/>
    <n v="1970"/>
    <s v="22/89 Neerim Rd"/>
    <s v="Glen Huntly"/>
    <x v="9"/>
    <x v="2"/>
    <x v="0"/>
    <x v="1"/>
  </r>
  <r>
    <x v="334"/>
    <n v="800000"/>
    <x v="0"/>
    <s v="Flanders &amp; Fish"/>
    <s v="Auction"/>
    <n v="3072"/>
    <n v="3"/>
    <n v="1"/>
    <n v="2"/>
    <n v="516"/>
    <m/>
    <s v="122 Tyler St"/>
    <s v="Preston"/>
    <x v="10"/>
    <x v="1"/>
    <x v="0"/>
    <x v="1"/>
  </r>
  <r>
    <x v="334"/>
    <n v="720000"/>
    <x v="1"/>
    <s v="Jones and Jones"/>
    <s v="Auction"/>
    <n v="3146"/>
    <n v="2"/>
    <n v="1"/>
    <n v="2"/>
    <n v="0"/>
    <n v="1940"/>
    <s v="4/15 Rix St"/>
    <s v="Glen Iris"/>
    <x v="14"/>
    <x v="2"/>
    <x v="0"/>
    <x v="1"/>
  </r>
  <r>
    <x v="335"/>
    <n v="1290000"/>
    <x v="0"/>
    <s v="Cunninghams"/>
    <s v="Sale"/>
    <n v="3067"/>
    <n v="3"/>
    <n v="1"/>
    <n v="1"/>
    <n v="168"/>
    <n v="1950"/>
    <s v="60 Stafford St"/>
    <s v="Abbotsford"/>
    <x v="1"/>
    <x v="1"/>
    <x v="0"/>
    <x v="1"/>
  </r>
  <r>
    <x v="335"/>
    <n v="899000"/>
    <x v="1"/>
    <s v="Property Barons"/>
    <s v="Sale"/>
    <n v="3127"/>
    <n v="2"/>
    <n v="1"/>
    <n v="1"/>
    <n v="226"/>
    <n v="1980"/>
    <s v="3/22 Scottsdale St"/>
    <s v="Surrey Hills"/>
    <x v="2"/>
    <x v="2"/>
    <x v="0"/>
    <x v="1"/>
  </r>
  <r>
    <x v="335"/>
    <n v="570000"/>
    <x v="1"/>
    <s v="Metro Ladder"/>
    <s v="Auction"/>
    <n v="3181"/>
    <n v="2"/>
    <n v="1"/>
    <n v="1"/>
    <n v="0"/>
    <n v="2004"/>
    <s v="2/261 Dandenong Rd"/>
    <s v="Prahran"/>
    <x v="12"/>
    <x v="2"/>
    <x v="0"/>
    <x v="1"/>
  </r>
  <r>
    <x v="335"/>
    <n v="1465000"/>
    <x v="0"/>
    <s v="Cunninghams"/>
    <s v="Sale"/>
    <n v="3044"/>
    <n v="3"/>
    <n v="1"/>
    <n v="2"/>
    <n v="956"/>
    <m/>
    <s v="3 Hazel Gr"/>
    <s v="Pascoe Vale"/>
    <x v="3"/>
    <x v="1"/>
    <x v="0"/>
    <x v="1"/>
  </r>
  <r>
    <x v="335"/>
    <n v="600000"/>
    <x v="1"/>
    <s v="Property Barons"/>
    <s v="Sale"/>
    <n v="3147"/>
    <n v="2"/>
    <n v="1"/>
    <n v="1"/>
    <n v="153"/>
    <n v="1970"/>
    <s v="4/36 Queens Pde"/>
    <s v="Ashwood"/>
    <x v="6"/>
    <x v="2"/>
    <x v="0"/>
    <x v="1"/>
  </r>
  <r>
    <x v="335"/>
    <n v="875000"/>
    <x v="0"/>
    <s v="Jones and Jones"/>
    <s v="Sale"/>
    <n v="3167"/>
    <n v="3"/>
    <n v="2"/>
    <n v="1"/>
    <n v="258"/>
    <n v="1999"/>
    <s v="16 Alleford St"/>
    <s v="Oakleigh South"/>
    <x v="6"/>
    <x v="4"/>
    <x v="0"/>
    <x v="1"/>
  </r>
  <r>
    <x v="335"/>
    <n v="841000"/>
    <x v="2"/>
    <s v="Jones and Jones"/>
    <s v="Sale"/>
    <n v="3051"/>
    <n v="2"/>
    <n v="1"/>
    <n v="1"/>
    <n v="215"/>
    <n v="2000"/>
    <s v="19 Shands La"/>
    <s v="North Melbourne"/>
    <x v="13"/>
    <x v="1"/>
    <x v="0"/>
    <x v="1"/>
  </r>
  <r>
    <x v="335"/>
    <n v="910000"/>
    <x v="0"/>
    <s v="Cunninghams"/>
    <s v="Sale"/>
    <n v="3012"/>
    <n v="3"/>
    <n v="1"/>
    <n v="1"/>
    <n v="412"/>
    <n v="1980"/>
    <s v="12 Stonemark Ct"/>
    <s v="West Footscray"/>
    <x v="4"/>
    <x v="0"/>
    <x v="0"/>
    <x v="1"/>
  </r>
  <r>
    <x v="335"/>
    <n v="960000"/>
    <x v="0"/>
    <s v="Metro Ladder"/>
    <s v="Sale"/>
    <n v="3013"/>
    <n v="3"/>
    <n v="1"/>
    <n v="1"/>
    <n v="503"/>
    <m/>
    <s v="60 Adeney St"/>
    <s v="Yarraville"/>
    <x v="4"/>
    <x v="0"/>
    <x v="0"/>
    <x v="1"/>
  </r>
  <r>
    <x v="335"/>
    <n v="967500"/>
    <x v="0"/>
    <s v="Maxwells"/>
    <s v="Sale"/>
    <n v="3012"/>
    <n v="3"/>
    <n v="1"/>
    <n v="1"/>
    <n v="325"/>
    <m/>
    <s v="153 Coronation St"/>
    <s v="Kingsville"/>
    <x v="4"/>
    <x v="0"/>
    <x v="0"/>
    <x v="1"/>
  </r>
  <r>
    <x v="335"/>
    <n v="611000"/>
    <x v="0"/>
    <s v="Property Barons"/>
    <s v="Sale"/>
    <n v="3047"/>
    <n v="3"/>
    <n v="1"/>
    <n v="3"/>
    <n v="624"/>
    <n v="1966"/>
    <s v="1 Robinson St"/>
    <s v="Jacana"/>
    <x v="18"/>
    <x v="1"/>
    <x v="0"/>
    <x v="1"/>
  </r>
  <r>
    <x v="335"/>
    <n v="750000"/>
    <x v="0"/>
    <s v="Maxwells"/>
    <s v="Auction"/>
    <n v="3025"/>
    <n v="3"/>
    <n v="1"/>
    <n v="3"/>
    <n v="554"/>
    <m/>
    <s v="21 Hatherley Gr"/>
    <s v="Altona North"/>
    <x v="11"/>
    <x v="0"/>
    <x v="0"/>
    <x v="1"/>
  </r>
  <r>
    <x v="335"/>
    <n v="735000"/>
    <x v="0"/>
    <s v="Metro Ladder"/>
    <s v="Sale"/>
    <n v="3020"/>
    <n v="3"/>
    <n v="1"/>
    <n v="2"/>
    <n v="539"/>
    <m/>
    <s v="17 Barnard Ct"/>
    <s v="Sunshine"/>
    <x v="0"/>
    <x v="0"/>
    <x v="0"/>
    <x v="1"/>
  </r>
  <r>
    <x v="335"/>
    <n v="1470000"/>
    <x v="0"/>
    <s v="Property Barons"/>
    <s v="Sale"/>
    <n v="3124"/>
    <n v="2"/>
    <n v="1"/>
    <n v="2"/>
    <n v="400"/>
    <m/>
    <s v="64A Christowel St"/>
    <s v="Camberwell"/>
    <x v="14"/>
    <x v="2"/>
    <x v="0"/>
    <x v="1"/>
  </r>
  <r>
    <x v="336"/>
    <n v="620000"/>
    <x v="1"/>
    <s v="Metro Ladder"/>
    <s v="Sale"/>
    <n v="3142"/>
    <n v="2"/>
    <n v="1"/>
    <n v="1"/>
    <n v="1119"/>
    <n v="2008"/>
    <s v="7/765 Malvern Rd"/>
    <s v="Toorak"/>
    <x v="12"/>
    <x v="2"/>
    <x v="0"/>
    <x v="1"/>
  </r>
  <r>
    <x v="336"/>
    <n v="1625000"/>
    <x v="0"/>
    <s v="Metro Ladder"/>
    <s v="Sale"/>
    <n v="3145"/>
    <n v="3"/>
    <n v="2"/>
    <n v="1"/>
    <n v="87"/>
    <m/>
    <s v="68A Emo Rd"/>
    <s v="Malvern East"/>
    <x v="12"/>
    <x v="2"/>
    <x v="0"/>
    <x v="1"/>
  </r>
  <r>
    <x v="336"/>
    <n v="1857000"/>
    <x v="0"/>
    <s v="Flanders &amp; Fish"/>
    <s v="Sale"/>
    <n v="3146"/>
    <n v="4"/>
    <n v="2"/>
    <n v="3"/>
    <n v="548"/>
    <n v="1930"/>
    <s v="22 Kyarra Rd"/>
    <s v="Glen Iris"/>
    <x v="12"/>
    <x v="2"/>
    <x v="0"/>
    <x v="1"/>
  </r>
  <r>
    <x v="336"/>
    <n v="3260000"/>
    <x v="0"/>
    <s v="Cunninghams"/>
    <s v="Sale"/>
    <n v="3142"/>
    <n v="2"/>
    <n v="2"/>
    <n v="2"/>
    <n v="334"/>
    <m/>
    <s v="1A Boandyne Ct"/>
    <s v="Toorak"/>
    <x v="12"/>
    <x v="2"/>
    <x v="0"/>
    <x v="1"/>
  </r>
  <r>
    <x v="336"/>
    <n v="452000"/>
    <x v="1"/>
    <s v="Zimmerman"/>
    <s v="Sale"/>
    <n v="3182"/>
    <n v="1"/>
    <n v="1"/>
    <n v="1"/>
    <n v="0"/>
    <m/>
    <s v="9/12 Acland St"/>
    <s v="St Kilda"/>
    <x v="5"/>
    <x v="2"/>
    <x v="0"/>
    <x v="1"/>
  </r>
  <r>
    <x v="336"/>
    <n v="2250000"/>
    <x v="1"/>
    <s v="Flanders &amp; Fish"/>
    <s v="Auction"/>
    <n v="3058"/>
    <n v="8"/>
    <n v="2"/>
    <n v="4"/>
    <n v="983"/>
    <m/>
    <s v="35 The Grove"/>
    <s v="Coburg"/>
    <x v="3"/>
    <x v="1"/>
    <x v="0"/>
    <x v="1"/>
  </r>
  <r>
    <x v="336"/>
    <n v="460000"/>
    <x v="1"/>
    <s v="Melbourne Homes"/>
    <s v="Auction"/>
    <n v="3016"/>
    <n v="2"/>
    <n v="1"/>
    <n v="1"/>
    <n v="0"/>
    <n v="1979"/>
    <s v="8/46 Kororoit Creek Rd"/>
    <s v="Williamstown North"/>
    <x v="11"/>
    <x v="0"/>
    <x v="0"/>
    <x v="1"/>
  </r>
  <r>
    <x v="336"/>
    <n v="1708000"/>
    <x v="0"/>
    <s v="Jones and Jones"/>
    <s v="Sale"/>
    <n v="3204"/>
    <n v="3"/>
    <n v="1"/>
    <n v="1"/>
    <n v="703"/>
    <m/>
    <s v="4 Thompson St"/>
    <s v="Ormond"/>
    <x v="9"/>
    <x v="2"/>
    <x v="0"/>
    <x v="1"/>
  </r>
  <r>
    <x v="336"/>
    <n v="2800000"/>
    <x v="0"/>
    <s v="Cunninghams"/>
    <s v="Sale"/>
    <n v="3186"/>
    <n v="4"/>
    <n v="2"/>
    <n v="4"/>
    <n v="569"/>
    <n v="1910"/>
    <s v="12 May St"/>
    <s v="Brighton"/>
    <x v="15"/>
    <x v="2"/>
    <x v="0"/>
    <x v="1"/>
  </r>
  <r>
    <x v="337"/>
    <n v="686000"/>
    <x v="1"/>
    <s v="Cunninghams"/>
    <s v="Auction"/>
    <n v="3125"/>
    <n v="3"/>
    <n v="1"/>
    <n v="2"/>
    <n v="273"/>
    <n v="1980"/>
    <s v="1/109 Station St"/>
    <s v="Burwood"/>
    <x v="2"/>
    <x v="2"/>
    <x v="0"/>
    <x v="1"/>
  </r>
  <r>
    <x v="337"/>
    <n v="2412000"/>
    <x v="0"/>
    <s v="Jones and Jones"/>
    <s v="Sale"/>
    <n v="3145"/>
    <n v="2"/>
    <n v="1"/>
    <n v="4"/>
    <n v="1220"/>
    <m/>
    <s v="54 Capon St"/>
    <s v="Malvern East"/>
    <x v="12"/>
    <x v="2"/>
    <x v="0"/>
    <x v="1"/>
  </r>
  <r>
    <x v="337"/>
    <n v="1400000"/>
    <x v="0"/>
    <s v="Cunninghams"/>
    <s v="Sale"/>
    <n v="3207"/>
    <n v="2"/>
    <n v="1"/>
    <n v="1"/>
    <n v="168"/>
    <n v="1934"/>
    <s v="98 Heath St"/>
    <s v="Port Melbourne"/>
    <x v="5"/>
    <x v="2"/>
    <x v="0"/>
    <x v="1"/>
  </r>
  <r>
    <x v="337"/>
    <n v="532500"/>
    <x v="1"/>
    <s v="Metro Ladder"/>
    <s v="Sale"/>
    <n v="3058"/>
    <n v="2"/>
    <n v="1"/>
    <n v="1"/>
    <n v="168"/>
    <n v="1970"/>
    <s v="2/26 Renown St"/>
    <s v="Coburg North"/>
    <x v="3"/>
    <x v="1"/>
    <x v="0"/>
    <x v="1"/>
  </r>
  <r>
    <x v="337"/>
    <n v="860000"/>
    <x v="0"/>
    <s v="Cunninghams"/>
    <s v="Sale"/>
    <n v="3039"/>
    <n v="2"/>
    <n v="1"/>
    <n v="1"/>
    <n v="301"/>
    <n v="1920"/>
    <s v="31 Bowen St"/>
    <s v="Moonee Ponds"/>
    <x v="8"/>
    <x v="0"/>
    <x v="0"/>
    <x v="1"/>
  </r>
  <r>
    <x v="337"/>
    <n v="1260000"/>
    <x v="0"/>
    <s v="Jones and Jones"/>
    <s v="Sale"/>
    <n v="3039"/>
    <n v="3"/>
    <n v="2"/>
    <n v="1"/>
    <n v="253"/>
    <m/>
    <s v="7 Browning St"/>
    <s v="Moonee Ponds"/>
    <x v="8"/>
    <x v="0"/>
    <x v="0"/>
    <x v="1"/>
  </r>
  <r>
    <x v="337"/>
    <n v="1045000"/>
    <x v="0"/>
    <s v="Cunninghams"/>
    <s v="Sale"/>
    <n v="3166"/>
    <n v="3"/>
    <n v="1"/>
    <n v="2"/>
    <n v="602"/>
    <n v="1950"/>
    <s v="3 Estelle St"/>
    <s v="Oakleigh"/>
    <x v="6"/>
    <x v="2"/>
    <x v="0"/>
    <x v="1"/>
  </r>
  <r>
    <x v="337"/>
    <n v="1110000"/>
    <x v="0"/>
    <s v="Jones and Jones"/>
    <s v="Sale"/>
    <n v="3189"/>
    <n v="3"/>
    <n v="1"/>
    <n v="4"/>
    <n v="690"/>
    <m/>
    <s v="48 Matilda Rd"/>
    <s v="Moorabbin"/>
    <x v="7"/>
    <x v="2"/>
    <x v="0"/>
    <x v="1"/>
  </r>
  <r>
    <x v="337"/>
    <n v="791000"/>
    <x v="0"/>
    <s v="Flanders &amp; Fish"/>
    <s v="Sale"/>
    <n v="3020"/>
    <n v="3"/>
    <n v="1"/>
    <n v="3"/>
    <n v="743"/>
    <n v="1970"/>
    <s v="16 Selwyn St"/>
    <s v="Albion"/>
    <x v="0"/>
    <x v="0"/>
    <x v="0"/>
    <x v="1"/>
  </r>
  <r>
    <x v="337"/>
    <n v="722000"/>
    <x v="0"/>
    <s v="Property Barons"/>
    <s v="Sale"/>
    <n v="3081"/>
    <n v="3"/>
    <n v="1"/>
    <n v="2"/>
    <n v="593"/>
    <n v="1950"/>
    <s v="111 Ramu Pde"/>
    <s v="Heidelberg West"/>
    <x v="17"/>
    <x v="3"/>
    <x v="0"/>
    <x v="1"/>
  </r>
  <r>
    <x v="338"/>
    <n v="880000"/>
    <x v="1"/>
    <s v="Flanders &amp; Fish"/>
    <s v="Sale"/>
    <n v="3127"/>
    <n v="3"/>
    <n v="1"/>
    <n v="2"/>
    <n v="217"/>
    <n v="1970"/>
    <s v="15/20 Florence Rd"/>
    <s v="Surrey Hills"/>
    <x v="2"/>
    <x v="2"/>
    <x v="0"/>
    <x v="1"/>
  </r>
  <r>
    <x v="338"/>
    <n v="635000"/>
    <x v="1"/>
    <s v="Sanders"/>
    <s v="Sale"/>
    <n v="3141"/>
    <n v="2"/>
    <n v="1"/>
    <n v="1"/>
    <n v="855"/>
    <m/>
    <s v="12/2 Gordon Gr"/>
    <s v="South Yarra"/>
    <x v="12"/>
    <x v="2"/>
    <x v="0"/>
    <x v="1"/>
  </r>
  <r>
    <x v="338"/>
    <n v="600000"/>
    <x v="1"/>
    <s v="Cunninghams"/>
    <s v="Sale"/>
    <n v="3207"/>
    <n v="1"/>
    <n v="1"/>
    <n v="1"/>
    <n v="6866"/>
    <n v="2010"/>
    <s v="405/2 Rouse St"/>
    <s v="Port Melbourne"/>
    <x v="5"/>
    <x v="2"/>
    <x v="0"/>
    <x v="1"/>
  </r>
  <r>
    <x v="338"/>
    <n v="1094000"/>
    <x v="0"/>
    <s v="Cunninghams"/>
    <s v="Sale"/>
    <n v="3056"/>
    <n v="2"/>
    <n v="1"/>
    <n v="2"/>
    <n v="301"/>
    <m/>
    <s v="443 Albert St"/>
    <s v="Brunswick"/>
    <x v="3"/>
    <x v="1"/>
    <x v="0"/>
    <x v="1"/>
  </r>
  <r>
    <x v="338"/>
    <n v="1010000"/>
    <x v="0"/>
    <s v="Jones and Jones"/>
    <s v="Sale"/>
    <n v="3053"/>
    <n v="2"/>
    <n v="1"/>
    <n v="0"/>
    <n v="101"/>
    <n v="1880"/>
    <s v="100 Faraday St"/>
    <s v="Carlton"/>
    <x v="13"/>
    <x v="1"/>
    <x v="0"/>
    <x v="1"/>
  </r>
  <r>
    <x v="338"/>
    <n v="335000"/>
    <x v="1"/>
    <s v="Cunninghams"/>
    <s v="Auction"/>
    <n v="3012"/>
    <n v="2"/>
    <n v="1"/>
    <n v="1"/>
    <n v="0"/>
    <n v="2009"/>
    <s v="4/4 Crefden St"/>
    <s v="Maidstone"/>
    <x v="4"/>
    <x v="0"/>
    <x v="0"/>
    <x v="1"/>
  </r>
  <r>
    <x v="338"/>
    <n v="429000"/>
    <x v="2"/>
    <s v="Cunninghams"/>
    <s v="Sale"/>
    <n v="3032"/>
    <n v="2"/>
    <n v="1"/>
    <n v="1"/>
    <n v="83"/>
    <n v="1980"/>
    <s v="20/9 Fabian Ct"/>
    <s v="Maribyrnong"/>
    <x v="4"/>
    <x v="0"/>
    <x v="0"/>
    <x v="1"/>
  </r>
  <r>
    <x v="338"/>
    <n v="1300000"/>
    <x v="0"/>
    <s v="Jones and Jones"/>
    <s v="Sale"/>
    <n v="3108"/>
    <n v="3"/>
    <n v="1"/>
    <n v="2"/>
    <n v="651"/>
    <n v="1970"/>
    <s v="15 Glenda St"/>
    <s v="Doncaster"/>
    <x v="16"/>
    <x v="3"/>
    <x v="0"/>
    <x v="1"/>
  </r>
  <r>
    <x v="338"/>
    <n v="850000"/>
    <x v="0"/>
    <s v="Sanders"/>
    <s v="Auction"/>
    <n v="3016"/>
    <n v="2"/>
    <n v="1"/>
    <n v="1"/>
    <n v="278"/>
    <m/>
    <s v="22 Station Rd"/>
    <s v="Williamstown"/>
    <x v="11"/>
    <x v="0"/>
    <x v="0"/>
    <x v="1"/>
  </r>
  <r>
    <x v="338"/>
    <n v="346000"/>
    <x v="1"/>
    <s v="Jones and Jones"/>
    <s v="Sale"/>
    <n v="3163"/>
    <n v="1"/>
    <n v="1"/>
    <n v="1"/>
    <n v="60"/>
    <n v="1970"/>
    <s v="8/54 Moonya Rd"/>
    <s v="Carnegie"/>
    <x v="9"/>
    <x v="2"/>
    <x v="0"/>
    <x v="1"/>
  </r>
  <r>
    <x v="338"/>
    <n v="1646000"/>
    <x v="0"/>
    <s v="Cunninghams"/>
    <s v="Sale"/>
    <n v="3163"/>
    <n v="3"/>
    <n v="2"/>
    <n v="2"/>
    <n v="721"/>
    <m/>
    <s v="14 Emily St"/>
    <s v="Carnegie"/>
    <x v="9"/>
    <x v="2"/>
    <x v="0"/>
    <x v="1"/>
  </r>
  <r>
    <x v="338"/>
    <n v="512000"/>
    <x v="1"/>
    <s v="Cunninghams"/>
    <s v="Sale"/>
    <n v="3078"/>
    <n v="2"/>
    <n v="1"/>
    <n v="1"/>
    <n v="0"/>
    <n v="1965"/>
    <s v="1/14 Fulham Rd"/>
    <s v="Alphington"/>
    <x v="10"/>
    <x v="1"/>
    <x v="0"/>
    <x v="1"/>
  </r>
  <r>
    <x v="338"/>
    <n v="910000"/>
    <x v="0"/>
    <s v="Cunninghams"/>
    <s v="Auction"/>
    <n v="3072"/>
    <n v="2"/>
    <n v="2"/>
    <n v="1"/>
    <n v="352"/>
    <n v="1950"/>
    <s v="198 Raglan St"/>
    <s v="Preston"/>
    <x v="10"/>
    <x v="1"/>
    <x v="0"/>
    <x v="1"/>
  </r>
  <r>
    <x v="338"/>
    <n v="928000"/>
    <x v="0"/>
    <s v="Metro Ladder"/>
    <s v="Sale"/>
    <n v="3072"/>
    <n v="3"/>
    <n v="2"/>
    <n v="1"/>
    <n v="0"/>
    <m/>
    <s v="283 Tyler St"/>
    <s v="Preston"/>
    <x v="10"/>
    <x v="1"/>
    <x v="0"/>
    <x v="1"/>
  </r>
  <r>
    <x v="338"/>
    <n v="1690000"/>
    <x v="0"/>
    <s v="Zimmerman"/>
    <s v="Sale"/>
    <n v="3101"/>
    <n v="4"/>
    <n v="3"/>
    <n v="1"/>
    <n v="358"/>
    <m/>
    <s v="43 Fernhurst Gr"/>
    <s v="Kew"/>
    <x v="14"/>
    <x v="2"/>
    <x v="0"/>
    <x v="1"/>
  </r>
  <r>
    <x v="339"/>
    <n v="1600000"/>
    <x v="1"/>
    <s v="Flanders &amp; Fish"/>
    <s v="Auction"/>
    <n v="3182"/>
    <n v="3"/>
    <n v="2"/>
    <n v="2"/>
    <n v="0"/>
    <n v="1850"/>
    <s v="51/167 Fitzroy St"/>
    <s v="St Kilda"/>
    <x v="5"/>
    <x v="2"/>
    <x v="0"/>
    <x v="1"/>
  </r>
  <r>
    <x v="339"/>
    <n v="1675000"/>
    <x v="0"/>
    <s v="Best Bricks"/>
    <s v="Sale"/>
    <n v="3184"/>
    <n v="3"/>
    <n v="1"/>
    <n v="1"/>
    <n v="345"/>
    <m/>
    <s v="146 Ormond Rd"/>
    <s v="Elwood"/>
    <x v="5"/>
    <x v="2"/>
    <x v="0"/>
    <x v="1"/>
  </r>
  <r>
    <x v="339"/>
    <n v="740000"/>
    <x v="0"/>
    <s v="Jones and Jones"/>
    <s v="Sale"/>
    <n v="3013"/>
    <n v="2"/>
    <n v="1"/>
    <n v="0"/>
    <n v="261"/>
    <m/>
    <s v="112 Francis St"/>
    <s v="Yarraville"/>
    <x v="4"/>
    <x v="0"/>
    <x v="0"/>
    <x v="1"/>
  </r>
  <r>
    <x v="339"/>
    <n v="2910000"/>
    <x v="0"/>
    <s v="Sanders"/>
    <s v="Auction"/>
    <n v="3016"/>
    <n v="3"/>
    <n v="3"/>
    <n v="2"/>
    <n v="515"/>
    <n v="1990"/>
    <s v="56 Verdon St"/>
    <s v="Williamstown"/>
    <x v="11"/>
    <x v="0"/>
    <x v="0"/>
    <x v="1"/>
  </r>
  <r>
    <x v="339"/>
    <n v="1370000"/>
    <x v="0"/>
    <s v="Flanders &amp; Fish"/>
    <s v="Auction"/>
    <n v="3165"/>
    <n v="4"/>
    <n v="1"/>
    <n v="2"/>
    <n v="684"/>
    <n v="1970"/>
    <s v="88 MacKie Rd"/>
    <s v="Bentleigh East"/>
    <x v="9"/>
    <x v="2"/>
    <x v="0"/>
    <x v="1"/>
  </r>
  <r>
    <x v="339"/>
    <n v="1602500"/>
    <x v="0"/>
    <s v="Cunninghams"/>
    <s v="Sale"/>
    <n v="3124"/>
    <n v="3"/>
    <n v="1"/>
    <n v="1"/>
    <n v="405"/>
    <n v="1930"/>
    <s v="6 Wilson Gr"/>
    <s v="Camberwell"/>
    <x v="14"/>
    <x v="2"/>
    <x v="0"/>
    <x v="1"/>
  </r>
  <r>
    <x v="339"/>
    <n v="1370000"/>
    <x v="0"/>
    <s v="Property Barons"/>
    <s v="Sale"/>
    <n v="3081"/>
    <n v="4"/>
    <n v="2"/>
    <n v="4"/>
    <n v="481"/>
    <m/>
    <s v="75 Haig St"/>
    <s v="Heidelberg Heights"/>
    <x v="17"/>
    <x v="3"/>
    <x v="0"/>
    <x v="1"/>
  </r>
  <r>
    <x v="340"/>
    <n v="990000"/>
    <x v="1"/>
    <s v="Melbourne Homes"/>
    <s v="Auction"/>
    <n v="3141"/>
    <n v="2"/>
    <n v="2"/>
    <n v="2"/>
    <n v="0"/>
    <n v="2015"/>
    <s v="15/9 Darling St"/>
    <s v="South Yarra"/>
    <x v="12"/>
    <x v="2"/>
    <x v="0"/>
    <x v="1"/>
  </r>
  <r>
    <x v="340"/>
    <n v="440000"/>
    <x v="1"/>
    <s v="Property Barons"/>
    <s v="Auction"/>
    <n v="3039"/>
    <n v="2"/>
    <n v="1"/>
    <n v="1"/>
    <n v="0"/>
    <m/>
    <s v="22/122 Maribyrnong Rd"/>
    <s v="Moonee Ponds"/>
    <x v="8"/>
    <x v="0"/>
    <x v="0"/>
    <x v="1"/>
  </r>
  <r>
    <x v="340"/>
    <n v="1965000"/>
    <x v="0"/>
    <s v="Melbourne Homes"/>
    <s v="Sale"/>
    <n v="3040"/>
    <n v="4"/>
    <n v="2"/>
    <n v="4"/>
    <n v="704"/>
    <m/>
    <s v="26 Brewster St"/>
    <s v="Essendon"/>
    <x v="8"/>
    <x v="0"/>
    <x v="0"/>
    <x v="1"/>
  </r>
  <r>
    <x v="340"/>
    <n v="1340000"/>
    <x v="0"/>
    <s v="Jones and Jones"/>
    <s v="Auction"/>
    <n v="3013"/>
    <n v="4"/>
    <n v="2"/>
    <n v="0"/>
    <n v="297"/>
    <n v="1900"/>
    <s v="7 Stewart St"/>
    <s v="Yarraville"/>
    <x v="4"/>
    <x v="0"/>
    <x v="0"/>
    <x v="1"/>
  </r>
  <r>
    <x v="340"/>
    <n v="800000"/>
    <x v="0"/>
    <s v="Flanders &amp; Fish"/>
    <s v="Auction"/>
    <n v="3073"/>
    <n v="3"/>
    <n v="1"/>
    <n v="1"/>
    <n v="858"/>
    <m/>
    <s v="75 Cheddar Rd"/>
    <s v="Reservoir"/>
    <x v="10"/>
    <x v="1"/>
    <x v="0"/>
    <x v="1"/>
  </r>
  <r>
    <x v="340"/>
    <n v="855000"/>
    <x v="0"/>
    <s v="Property Barons"/>
    <s v="Sale"/>
    <n v="3081"/>
    <n v="2"/>
    <n v="1"/>
    <n v="0"/>
    <n v="693"/>
    <m/>
    <s v="353 Waterdale Rd"/>
    <s v="Bellfield"/>
    <x v="17"/>
    <x v="3"/>
    <x v="0"/>
    <x v="1"/>
  </r>
  <r>
    <x v="341"/>
    <n v="1800000"/>
    <x v="0"/>
    <s v="Jones and Jones"/>
    <s v="Auction"/>
    <n v="3141"/>
    <n v="3"/>
    <n v="2"/>
    <n v="3"/>
    <n v="510"/>
    <n v="1900"/>
    <s v="334 Punt Rd"/>
    <s v="South Yarra"/>
    <x v="12"/>
    <x v="2"/>
    <x v="0"/>
    <x v="1"/>
  </r>
  <r>
    <x v="341"/>
    <n v="2200000"/>
    <x v="0"/>
    <s v="Jones and Jones"/>
    <s v="Auction"/>
    <n v="3145"/>
    <n v="4"/>
    <n v="3"/>
    <n v="2"/>
    <n v="567"/>
    <n v="1920"/>
    <s v="12 Hilda St"/>
    <s v="Malvern East"/>
    <x v="12"/>
    <x v="2"/>
    <x v="0"/>
    <x v="1"/>
  </r>
  <r>
    <x v="341"/>
    <n v="2325000"/>
    <x v="0"/>
    <s v="Cunninghams"/>
    <s v="Sale"/>
    <n v="3144"/>
    <n v="5"/>
    <n v="3"/>
    <n v="2"/>
    <n v="501"/>
    <n v="2006"/>
    <s v="3/197 Wattletree Rd"/>
    <s v="Malvern"/>
    <x v="12"/>
    <x v="2"/>
    <x v="0"/>
    <x v="1"/>
  </r>
  <r>
    <x v="341"/>
    <n v="1250000"/>
    <x v="1"/>
    <s v="Metro Ladder"/>
    <s v="Auction"/>
    <n v="3207"/>
    <n v="2"/>
    <n v="2"/>
    <n v="2"/>
    <n v="0"/>
    <m/>
    <s v="802/127 Beach St"/>
    <s v="Port Melbourne"/>
    <x v="5"/>
    <x v="2"/>
    <x v="0"/>
    <x v="1"/>
  </r>
  <r>
    <x v="341"/>
    <n v="1115000"/>
    <x v="2"/>
    <s v="Jones and Jones"/>
    <s v="Sale"/>
    <n v="3165"/>
    <n v="3"/>
    <n v="2"/>
    <n v="2"/>
    <n v="297"/>
    <m/>
    <s v="14B Boronia St"/>
    <s v="Bentleigh East"/>
    <x v="9"/>
    <x v="2"/>
    <x v="0"/>
    <x v="1"/>
  </r>
  <r>
    <x v="341"/>
    <n v="500250"/>
    <x v="0"/>
    <s v="Melbourne Homes"/>
    <s v="Sale"/>
    <n v="3073"/>
    <n v="2"/>
    <n v="1"/>
    <n v="1"/>
    <n v="425"/>
    <n v="1960"/>
    <s v="27 Banff St"/>
    <s v="Reservoir"/>
    <x v="10"/>
    <x v="1"/>
    <x v="0"/>
    <x v="1"/>
  </r>
  <r>
    <x v="341"/>
    <n v="660000"/>
    <x v="2"/>
    <s v="Melbourne Homes"/>
    <s v="Sale"/>
    <n v="3072"/>
    <n v="2"/>
    <n v="1"/>
    <n v="1"/>
    <n v="113"/>
    <n v="2013"/>
    <s v="3/9 Cormac St"/>
    <s v="Preston"/>
    <x v="10"/>
    <x v="1"/>
    <x v="0"/>
    <x v="1"/>
  </r>
  <r>
    <x v="341"/>
    <n v="820000"/>
    <x v="1"/>
    <s v="Cunninghams"/>
    <s v="Sale"/>
    <n v="3078"/>
    <n v="2"/>
    <n v="1"/>
    <n v="1"/>
    <n v="183"/>
    <m/>
    <s v="3/98 Grange Rd"/>
    <s v="Alphington"/>
    <x v="10"/>
    <x v="1"/>
    <x v="0"/>
    <x v="1"/>
  </r>
  <r>
    <x v="341"/>
    <n v="1535000"/>
    <x v="0"/>
    <s v="SJ"/>
    <s v="Sale"/>
    <n v="3122"/>
    <n v="2"/>
    <n v="1"/>
    <n v="0"/>
    <n v="243"/>
    <m/>
    <s v="74 Denham St"/>
    <s v="Hawthorn"/>
    <x v="14"/>
    <x v="2"/>
    <x v="0"/>
    <x v="1"/>
  </r>
  <r>
    <x v="341"/>
    <n v="2860000"/>
    <x v="0"/>
    <s v="Jones and Jones"/>
    <s v="Auction"/>
    <n v="3124"/>
    <n v="5"/>
    <n v="3"/>
    <n v="4"/>
    <n v="753"/>
    <n v="1940"/>
    <s v="22 Netherway St"/>
    <s v="Camberwell"/>
    <x v="14"/>
    <x v="2"/>
    <x v="0"/>
    <x v="1"/>
  </r>
  <r>
    <x v="341"/>
    <n v="1427000"/>
    <x v="2"/>
    <s v="Cunninghams"/>
    <s v="Sale"/>
    <n v="3186"/>
    <n v="3"/>
    <n v="2"/>
    <n v="1"/>
    <n v="313"/>
    <m/>
    <s v="2/72 Dendy St"/>
    <s v="Brighton"/>
    <x v="15"/>
    <x v="2"/>
    <x v="0"/>
    <x v="1"/>
  </r>
  <r>
    <x v="342"/>
    <n v="531000"/>
    <x v="1"/>
    <s v="Metro Ladder"/>
    <s v="Sale"/>
    <n v="3142"/>
    <n v="2"/>
    <n v="1"/>
    <n v="1"/>
    <n v="0"/>
    <m/>
    <s v="22/530 Toorak Rd"/>
    <s v="Toorak"/>
    <x v="12"/>
    <x v="2"/>
    <x v="0"/>
    <x v="1"/>
  </r>
  <r>
    <x v="342"/>
    <n v="780000"/>
    <x v="0"/>
    <s v="Metro Ladder"/>
    <s v="Sale"/>
    <n v="3044"/>
    <n v="3"/>
    <n v="1"/>
    <n v="1"/>
    <n v="446"/>
    <n v="1950"/>
    <s v="23 Alexandra St"/>
    <s v="Pascoe Vale"/>
    <x v="3"/>
    <x v="1"/>
    <x v="0"/>
    <x v="1"/>
  </r>
  <r>
    <x v="342"/>
    <n v="720000"/>
    <x v="0"/>
    <s v="Cunninghams"/>
    <s v="Auction"/>
    <n v="3042"/>
    <n v="3"/>
    <n v="1"/>
    <n v="1"/>
    <n v="585"/>
    <m/>
    <s v="33 North St"/>
    <s v="Airport West"/>
    <x v="8"/>
    <x v="0"/>
    <x v="0"/>
    <x v="1"/>
  </r>
  <r>
    <x v="342"/>
    <n v="726000"/>
    <x v="1"/>
    <s v="Jones and Jones"/>
    <s v="Sale"/>
    <n v="3051"/>
    <n v="2"/>
    <n v="1"/>
    <n v="1"/>
    <n v="0"/>
    <n v="1970"/>
    <s v="2/63 Brougham St"/>
    <s v="North Melbourne"/>
    <x v="13"/>
    <x v="1"/>
    <x v="0"/>
    <x v="1"/>
  </r>
  <r>
    <x v="342"/>
    <n v="2640000"/>
    <x v="0"/>
    <s v="Melbourne Homes"/>
    <s v="Sale"/>
    <n v="3016"/>
    <n v="4"/>
    <n v="2"/>
    <n v="2"/>
    <n v="650"/>
    <m/>
    <s v="7 Victoria St"/>
    <s v="Williamstown"/>
    <x v="11"/>
    <x v="0"/>
    <x v="0"/>
    <x v="1"/>
  </r>
  <r>
    <x v="342"/>
    <n v="1500000"/>
    <x v="0"/>
    <s v="Metro Ladder"/>
    <s v="Sale"/>
    <n v="3163"/>
    <n v="4"/>
    <n v="2"/>
    <n v="1"/>
    <n v="650"/>
    <n v="1935"/>
    <s v="537 Neerim Rd"/>
    <s v="Murrumbeena"/>
    <x v="9"/>
    <x v="2"/>
    <x v="0"/>
    <x v="1"/>
  </r>
  <r>
    <x v="342"/>
    <n v="1913000"/>
    <x v="0"/>
    <s v="Best Bricks"/>
    <s v="Sale"/>
    <n v="3071"/>
    <n v="3"/>
    <n v="2"/>
    <n v="2"/>
    <n v="611"/>
    <n v="1930"/>
    <s v="39 Smith St"/>
    <s v="Thornbury"/>
    <x v="10"/>
    <x v="1"/>
    <x v="0"/>
    <x v="1"/>
  </r>
  <r>
    <x v="342"/>
    <n v="625000"/>
    <x v="0"/>
    <s v="Flanders &amp; Fish"/>
    <s v="Sale"/>
    <n v="3020"/>
    <n v="3"/>
    <n v="1"/>
    <n v="2"/>
    <n v="650"/>
    <m/>
    <s v="68 Nicholson Pde"/>
    <s v="Sunshine West"/>
    <x v="0"/>
    <x v="0"/>
    <x v="0"/>
    <x v="1"/>
  </r>
  <r>
    <x v="342"/>
    <n v="665500"/>
    <x v="1"/>
    <s v="Metro Ladder"/>
    <s v="Sale"/>
    <n v="3123"/>
    <n v="2"/>
    <n v="1"/>
    <n v="2"/>
    <n v="945"/>
    <m/>
    <s v="3/348 Riversdale Rd"/>
    <s v="Hawthorn East"/>
    <x v="14"/>
    <x v="2"/>
    <x v="0"/>
    <x v="1"/>
  </r>
  <r>
    <x v="342"/>
    <n v="1528500"/>
    <x v="0"/>
    <s v="Flanders &amp; Fish"/>
    <s v="Auction"/>
    <n v="3101"/>
    <n v="3"/>
    <n v="1"/>
    <n v="1"/>
    <n v="375"/>
    <m/>
    <s v="8 Campbell St"/>
    <s v="Kew"/>
    <x v="14"/>
    <x v="2"/>
    <x v="0"/>
    <x v="1"/>
  </r>
  <r>
    <x v="342"/>
    <n v="2275000"/>
    <x v="0"/>
    <s v="Jones and Jones"/>
    <s v="Auction"/>
    <n v="3103"/>
    <n v="4"/>
    <n v="2"/>
    <n v="1"/>
    <n v="842"/>
    <m/>
    <s v="34 Nott St"/>
    <s v="Balwyn"/>
    <x v="14"/>
    <x v="2"/>
    <x v="0"/>
    <x v="1"/>
  </r>
  <r>
    <x v="342"/>
    <n v="1060000"/>
    <x v="0"/>
    <s v="Property Barons"/>
    <s v="Sale"/>
    <n v="3081"/>
    <n v="2"/>
    <n v="1"/>
    <n v="0"/>
    <n v="837"/>
    <m/>
    <s v="39 McEwan Rd"/>
    <s v="Heidelberg Heights"/>
    <x v="17"/>
    <x v="3"/>
    <x v="0"/>
    <x v="1"/>
  </r>
  <r>
    <x v="343"/>
    <n v="1430000"/>
    <x v="0"/>
    <s v="Melbourne Homes"/>
    <s v="Sale"/>
    <n v="3068"/>
    <n v="2"/>
    <n v="1"/>
    <n v="0"/>
    <n v="151"/>
    <n v="1910"/>
    <s v="20 Gordon St"/>
    <s v="Clifton Hill"/>
    <x v="1"/>
    <x v="1"/>
    <x v="0"/>
    <x v="1"/>
  </r>
  <r>
    <x v="343"/>
    <n v="482300"/>
    <x v="1"/>
    <s v="Flanders &amp; Fish"/>
    <s v="Sale"/>
    <n v="3182"/>
    <n v="2"/>
    <n v="1"/>
    <n v="0"/>
    <n v="0"/>
    <m/>
    <s v="15/289 Barkly St"/>
    <s v="St Kilda"/>
    <x v="5"/>
    <x v="2"/>
    <x v="0"/>
    <x v="1"/>
  </r>
  <r>
    <x v="343"/>
    <n v="1320000"/>
    <x v="0"/>
    <s v="Maxwells"/>
    <s v="Sale"/>
    <n v="3013"/>
    <n v="3"/>
    <n v="2"/>
    <n v="2"/>
    <n v="473"/>
    <n v="1920"/>
    <s v="109 Powell St"/>
    <s v="Yarraville"/>
    <x v="4"/>
    <x v="0"/>
    <x v="0"/>
    <x v="1"/>
  </r>
  <r>
    <x v="343"/>
    <n v="1303000"/>
    <x v="0"/>
    <s v="Property Barons"/>
    <s v="Auction"/>
    <n v="3105"/>
    <n v="4"/>
    <n v="2"/>
    <n v="2"/>
    <n v="670"/>
    <n v="1980"/>
    <s v="4 Albany Pl"/>
    <s v="Bulleen"/>
    <x v="16"/>
    <x v="3"/>
    <x v="0"/>
    <x v="1"/>
  </r>
  <r>
    <x v="343"/>
    <n v="1260000"/>
    <x v="0"/>
    <s v="Metro Ladder"/>
    <s v="Auction"/>
    <n v="3204"/>
    <n v="4"/>
    <n v="2"/>
    <n v="2"/>
    <n v="793"/>
    <m/>
    <s v="127 Tucker Rd"/>
    <s v="Bentleigh"/>
    <x v="9"/>
    <x v="2"/>
    <x v="0"/>
    <x v="1"/>
  </r>
  <r>
    <x v="343"/>
    <n v="2315000"/>
    <x v="0"/>
    <s v="Cunninghams"/>
    <s v="Sale"/>
    <n v="3101"/>
    <n v="4"/>
    <n v="2"/>
    <n v="0"/>
    <n v="364"/>
    <n v="1900"/>
    <s v="88 Edgevale Rd"/>
    <s v="Kew"/>
    <x v="14"/>
    <x v="2"/>
    <x v="0"/>
    <x v="1"/>
  </r>
  <r>
    <x v="343"/>
    <n v="770000"/>
    <x v="1"/>
    <s v="Maxwells"/>
    <s v="Sale"/>
    <n v="3187"/>
    <n v="2"/>
    <n v="1"/>
    <n v="2"/>
    <n v="157"/>
    <m/>
    <s v="7/87 Thomas St"/>
    <s v="Brighton East"/>
    <x v="15"/>
    <x v="2"/>
    <x v="0"/>
    <x v="1"/>
  </r>
  <r>
    <x v="344"/>
    <n v="1125000"/>
    <x v="2"/>
    <s v="Cunninghams"/>
    <s v="Auction"/>
    <n v="3066"/>
    <n v="3"/>
    <n v="2"/>
    <n v="2"/>
    <n v="0"/>
    <n v="2000"/>
    <s v="15/18 Islington St"/>
    <s v="Collingwood"/>
    <x v="1"/>
    <x v="1"/>
    <x v="0"/>
    <x v="1"/>
  </r>
  <r>
    <x v="344"/>
    <n v="1605000"/>
    <x v="0"/>
    <s v="Cunninghams"/>
    <s v="Sale"/>
    <n v="3181"/>
    <n v="4"/>
    <n v="1"/>
    <n v="1"/>
    <n v="230"/>
    <m/>
    <s v="1a Primrose St"/>
    <s v="Windsor"/>
    <x v="12"/>
    <x v="2"/>
    <x v="0"/>
    <x v="1"/>
  </r>
  <r>
    <x v="344"/>
    <n v="4735000"/>
    <x v="0"/>
    <s v="Cunninghams"/>
    <s v="Sale"/>
    <n v="3206"/>
    <n v="4"/>
    <n v="2"/>
    <n v="1"/>
    <n v="330"/>
    <n v="1910"/>
    <s v="115 Page St"/>
    <s v="Albert Park"/>
    <x v="5"/>
    <x v="2"/>
    <x v="0"/>
    <x v="1"/>
  </r>
  <r>
    <x v="344"/>
    <n v="230000"/>
    <x v="1"/>
    <s v="Sanders"/>
    <s v="Auction"/>
    <n v="3046"/>
    <n v="2"/>
    <n v="1"/>
    <n v="1"/>
    <n v="1996"/>
    <m/>
    <s v="14/854 Pascoe Vale Rd"/>
    <s v="Glenroy"/>
    <x v="3"/>
    <x v="1"/>
    <x v="0"/>
    <x v="1"/>
  </r>
  <r>
    <x v="344"/>
    <n v="252000"/>
    <x v="1"/>
    <s v="Melbourne Homes"/>
    <s v="Auction"/>
    <n v="3055"/>
    <n v="1"/>
    <n v="1"/>
    <n v="1"/>
    <n v="0"/>
    <n v="1970"/>
    <s v="10/446 Albion St"/>
    <s v="Brunswick West"/>
    <x v="3"/>
    <x v="1"/>
    <x v="0"/>
    <x v="1"/>
  </r>
  <r>
    <x v="344"/>
    <n v="640000"/>
    <x v="0"/>
    <s v="SJ"/>
    <s v="Auction"/>
    <n v="3060"/>
    <n v="3"/>
    <n v="1"/>
    <n v="4"/>
    <n v="533"/>
    <n v="1965"/>
    <s v="256 McBryde St"/>
    <s v="Fawkner"/>
    <x v="3"/>
    <x v="1"/>
    <x v="0"/>
    <x v="1"/>
  </r>
  <r>
    <x v="344"/>
    <n v="1194000"/>
    <x v="0"/>
    <s v="Cunninghams"/>
    <s v="Sale"/>
    <n v="3041"/>
    <n v="3"/>
    <n v="1"/>
    <n v="2"/>
    <n v="650"/>
    <n v="1930"/>
    <s v="34 Woodland St"/>
    <s v="Strathmore"/>
    <x v="8"/>
    <x v="0"/>
    <x v="0"/>
    <x v="1"/>
  </r>
  <r>
    <x v="344"/>
    <n v="385500"/>
    <x v="1"/>
    <s v="SJ"/>
    <s v="Sale"/>
    <n v="3006"/>
    <n v="1"/>
    <n v="1"/>
    <n v="1"/>
    <n v="1826"/>
    <n v="2010"/>
    <s v="716/22 Dorcas St"/>
    <s v="Southbank"/>
    <x v="13"/>
    <x v="2"/>
    <x v="0"/>
    <x v="1"/>
  </r>
  <r>
    <x v="344"/>
    <n v="1470000"/>
    <x v="0"/>
    <s v="Cunninghams"/>
    <s v="Sale"/>
    <n v="3031"/>
    <n v="3"/>
    <n v="1"/>
    <n v="1"/>
    <n v="199"/>
    <n v="1910"/>
    <s v="14 Hardiman St"/>
    <s v="Kensington"/>
    <x v="13"/>
    <x v="1"/>
    <x v="0"/>
    <x v="1"/>
  </r>
  <r>
    <x v="344"/>
    <n v="1235000"/>
    <x v="0"/>
    <s v="Maxwells"/>
    <s v="Auction"/>
    <n v="3013"/>
    <n v="4"/>
    <n v="2"/>
    <n v="2"/>
    <n v="244"/>
    <n v="2011"/>
    <s v="76 Bishop St"/>
    <s v="Yarraville"/>
    <x v="4"/>
    <x v="0"/>
    <x v="0"/>
    <x v="1"/>
  </r>
  <r>
    <x v="344"/>
    <n v="808000"/>
    <x v="2"/>
    <s v="Flanders &amp; Fish"/>
    <s v="Sale"/>
    <n v="3163"/>
    <n v="3"/>
    <n v="1"/>
    <n v="1"/>
    <n v="111"/>
    <n v="1998"/>
    <s v="3/16 Yendon Rd"/>
    <s v="Carnegie"/>
    <x v="9"/>
    <x v="2"/>
    <x v="0"/>
    <x v="1"/>
  </r>
  <r>
    <x v="344"/>
    <n v="1310000"/>
    <x v="0"/>
    <s v="Jones and Jones"/>
    <s v="Sale"/>
    <n v="3165"/>
    <n v="4"/>
    <n v="2"/>
    <n v="2"/>
    <n v="606"/>
    <m/>
    <s v="27 Parkmore Rd"/>
    <s v="Bentleigh East"/>
    <x v="9"/>
    <x v="2"/>
    <x v="0"/>
    <x v="1"/>
  </r>
  <r>
    <x v="344"/>
    <n v="2625000"/>
    <x v="0"/>
    <s v="Cunninghams"/>
    <s v="Sale"/>
    <n v="3161"/>
    <n v="4"/>
    <n v="2"/>
    <n v="3"/>
    <n v="836"/>
    <n v="1910"/>
    <s v="127 Normanby Rd"/>
    <s v="Caulfield North"/>
    <x v="9"/>
    <x v="2"/>
    <x v="0"/>
    <x v="1"/>
  </r>
  <r>
    <x v="344"/>
    <n v="350000"/>
    <x v="2"/>
    <s v="Cunninghams"/>
    <s v="Sale"/>
    <n v="3073"/>
    <n v="2"/>
    <n v="1"/>
    <n v="1"/>
    <n v="0"/>
    <n v="2016"/>
    <s v="2/89 Purinuan Rd"/>
    <s v="Reservoir"/>
    <x v="10"/>
    <x v="1"/>
    <x v="0"/>
    <x v="1"/>
  </r>
  <r>
    <x v="344"/>
    <n v="450000"/>
    <x v="1"/>
    <s v="Melbourne Homes"/>
    <s v="Sale"/>
    <n v="3122"/>
    <n v="1"/>
    <n v="1"/>
    <n v="1"/>
    <n v="0"/>
    <m/>
    <s v="1/41 Morang Rd"/>
    <s v="Hawthorn"/>
    <x v="14"/>
    <x v="2"/>
    <x v="0"/>
    <x v="1"/>
  </r>
  <r>
    <x v="344"/>
    <n v="754000"/>
    <x v="1"/>
    <s v="Cunninghams"/>
    <s v="Auction"/>
    <n v="3103"/>
    <n v="2"/>
    <n v="1"/>
    <n v="1"/>
    <n v="87"/>
    <n v="1990"/>
    <s v="5/95 Balwyn Rd"/>
    <s v="Balwyn"/>
    <x v="14"/>
    <x v="2"/>
    <x v="0"/>
    <x v="1"/>
  </r>
  <r>
    <x v="344"/>
    <n v="2265000"/>
    <x v="0"/>
    <s v="Melbourne Homes"/>
    <s v="Sale"/>
    <n v="3122"/>
    <n v="2"/>
    <n v="1"/>
    <n v="1"/>
    <n v="460"/>
    <m/>
    <s v="36 College St"/>
    <s v="Hawthorn"/>
    <x v="14"/>
    <x v="2"/>
    <x v="0"/>
    <x v="1"/>
  </r>
  <r>
    <x v="344"/>
    <n v="858000"/>
    <x v="1"/>
    <s v="Cunninghams"/>
    <s v="Sale"/>
    <n v="3186"/>
    <n v="2"/>
    <n v="1"/>
    <n v="1"/>
    <n v="107"/>
    <n v="1950"/>
    <s v="4/14 Brickwood St"/>
    <s v="Brighton"/>
    <x v="15"/>
    <x v="2"/>
    <x v="0"/>
    <x v="1"/>
  </r>
  <r>
    <x v="345"/>
    <n v="1185000"/>
    <x v="0"/>
    <s v="Cunninghams"/>
    <s v="Sale"/>
    <n v="3127"/>
    <n v="3"/>
    <n v="2"/>
    <n v="2"/>
    <n v="267"/>
    <n v="2000"/>
    <s v="2A Edyvean St"/>
    <s v="Surrey Hills"/>
    <x v="2"/>
    <x v="2"/>
    <x v="0"/>
    <x v="1"/>
  </r>
  <r>
    <x v="345"/>
    <n v="790000"/>
    <x v="1"/>
    <s v="Property Barons"/>
    <s v="Sale"/>
    <n v="3145"/>
    <n v="2"/>
    <n v="1"/>
    <n v="2"/>
    <n v="196"/>
    <n v="1970"/>
    <s v="3/6 Peverill St"/>
    <s v="Malvern East"/>
    <x v="12"/>
    <x v="2"/>
    <x v="0"/>
    <x v="1"/>
  </r>
  <r>
    <x v="345"/>
    <n v="2325000"/>
    <x v="0"/>
    <s v="Zimmerman"/>
    <s v="Auction"/>
    <n v="3144"/>
    <n v="3"/>
    <n v="2"/>
    <n v="2"/>
    <n v="347"/>
    <m/>
    <s v="58 Horace St"/>
    <s v="Malvern"/>
    <x v="12"/>
    <x v="2"/>
    <x v="0"/>
    <x v="1"/>
  </r>
  <r>
    <x v="345"/>
    <n v="855000"/>
    <x v="1"/>
    <s v="Metro Ladder"/>
    <s v="Sale"/>
    <n v="3184"/>
    <n v="2"/>
    <n v="1"/>
    <n v="1"/>
    <n v="1966"/>
    <n v="1960"/>
    <s v="12/27 Dickens St"/>
    <s v="Elwood"/>
    <x v="5"/>
    <x v="2"/>
    <x v="0"/>
    <x v="1"/>
  </r>
  <r>
    <x v="345"/>
    <n v="455000"/>
    <x v="2"/>
    <s v="Metro Ladder"/>
    <s v="Sale"/>
    <n v="3060"/>
    <n v="3"/>
    <n v="2"/>
    <n v="1"/>
    <n v="738"/>
    <n v="2010"/>
    <s v="2A Piper St"/>
    <s v="Fawkner"/>
    <x v="3"/>
    <x v="1"/>
    <x v="0"/>
    <x v="1"/>
  </r>
  <r>
    <x v="345"/>
    <n v="465000"/>
    <x v="1"/>
    <s v="SJ"/>
    <s v="Sale"/>
    <n v="3046"/>
    <n v="2"/>
    <n v="1"/>
    <n v="1"/>
    <n v="176"/>
    <n v="2012"/>
    <s v="3/27 Gladstone Pde"/>
    <s v="Glenroy"/>
    <x v="3"/>
    <x v="1"/>
    <x v="0"/>
    <x v="1"/>
  </r>
  <r>
    <x v="345"/>
    <n v="501000"/>
    <x v="1"/>
    <s v="Cunninghams"/>
    <s v="Sale"/>
    <n v="3056"/>
    <n v="2"/>
    <n v="1"/>
    <n v="1"/>
    <n v="1140"/>
    <n v="2010"/>
    <s v="23/10 Breese St"/>
    <s v="Brunswick"/>
    <x v="3"/>
    <x v="1"/>
    <x v="0"/>
    <x v="1"/>
  </r>
  <r>
    <x v="345"/>
    <n v="603000"/>
    <x v="0"/>
    <s v="Cunninghams"/>
    <s v="Sale"/>
    <n v="3042"/>
    <n v="2"/>
    <n v="1"/>
    <n v="1"/>
    <n v="272"/>
    <n v="1950"/>
    <s v="23 Hart St"/>
    <s v="Airport West"/>
    <x v="8"/>
    <x v="0"/>
    <x v="0"/>
    <x v="1"/>
  </r>
  <r>
    <x v="345"/>
    <n v="1025000"/>
    <x v="0"/>
    <s v="Metro Ladder"/>
    <s v="Auction"/>
    <n v="3011"/>
    <n v="2"/>
    <n v="1"/>
    <n v="0"/>
    <n v="248"/>
    <m/>
    <s v="2 Seddon St"/>
    <s v="Seddon"/>
    <x v="4"/>
    <x v="0"/>
    <x v="0"/>
    <x v="1"/>
  </r>
  <r>
    <x v="345"/>
    <n v="1700000"/>
    <x v="0"/>
    <s v="Property Barons"/>
    <s v="Auction"/>
    <n v="3073"/>
    <n v="2"/>
    <n v="1"/>
    <n v="6"/>
    <n v="1041"/>
    <m/>
    <s v="192 Edwardes St"/>
    <s v="Reservoir"/>
    <x v="10"/>
    <x v="1"/>
    <x v="0"/>
    <x v="1"/>
  </r>
  <r>
    <x v="345"/>
    <n v="593000"/>
    <x v="0"/>
    <s v="Metro Ladder"/>
    <s v="Sale"/>
    <n v="3020"/>
    <n v="3"/>
    <n v="1"/>
    <n v="1"/>
    <n v="534"/>
    <m/>
    <s v="46 Dalton St"/>
    <s v="Sunshine West"/>
    <x v="0"/>
    <x v="0"/>
    <x v="0"/>
    <x v="1"/>
  </r>
  <r>
    <x v="345"/>
    <n v="1750000"/>
    <x v="0"/>
    <s v="Jones and Jones"/>
    <s v="Auction"/>
    <n v="3127"/>
    <n v="4"/>
    <n v="2"/>
    <n v="3"/>
    <n v="817"/>
    <m/>
    <s v="52 Suffolk Rd"/>
    <s v="Surrey Hills"/>
    <x v="14"/>
    <x v="2"/>
    <x v="0"/>
    <x v="1"/>
  </r>
  <r>
    <x v="345"/>
    <n v="1630000"/>
    <x v="2"/>
    <s v="Cunninghams"/>
    <s v="Auction"/>
    <n v="3186"/>
    <n v="4"/>
    <n v="2"/>
    <n v="2"/>
    <n v="432"/>
    <n v="2000"/>
    <s v="2/71 Roslyn St"/>
    <s v="Brighton"/>
    <x v="15"/>
    <x v="2"/>
    <x v="0"/>
    <x v="1"/>
  </r>
  <r>
    <x v="346"/>
    <n v="601000"/>
    <x v="1"/>
    <s v="Metro Ladder"/>
    <s v="Sale"/>
    <n v="3056"/>
    <n v="2"/>
    <n v="1"/>
    <n v="1"/>
    <n v="0"/>
    <n v="1970"/>
    <s v="8/705 Park St"/>
    <s v="Brunswick"/>
    <x v="3"/>
    <x v="1"/>
    <x v="0"/>
    <x v="1"/>
  </r>
  <r>
    <x v="346"/>
    <n v="850000"/>
    <x v="0"/>
    <s v="Flanders &amp; Fish"/>
    <s v="Auction"/>
    <n v="3034"/>
    <n v="3"/>
    <n v="2"/>
    <n v="8"/>
    <n v="585"/>
    <m/>
    <s v="11 South Tce"/>
    <s v="Avondale Heights"/>
    <x v="8"/>
    <x v="0"/>
    <x v="0"/>
    <x v="1"/>
  </r>
  <r>
    <x v="346"/>
    <n v="1050000"/>
    <x v="0"/>
    <s v="Metro Ladder"/>
    <s v="Sale"/>
    <n v="3016"/>
    <n v="2"/>
    <n v="1"/>
    <n v="4"/>
    <n v="445"/>
    <m/>
    <s v="8 Long St"/>
    <s v="Williamstown"/>
    <x v="11"/>
    <x v="0"/>
    <x v="0"/>
    <x v="1"/>
  </r>
  <r>
    <x v="346"/>
    <n v="536000"/>
    <x v="1"/>
    <s v="Flanders &amp; Fish"/>
    <s v="Sale"/>
    <n v="3161"/>
    <n v="2"/>
    <n v="1"/>
    <n v="1"/>
    <n v="771"/>
    <n v="1960"/>
    <s v="1/13 Narong Rd"/>
    <s v="Caulfield North"/>
    <x v="9"/>
    <x v="2"/>
    <x v="0"/>
    <x v="1"/>
  </r>
  <r>
    <x v="346"/>
    <n v="1287000"/>
    <x v="0"/>
    <s v="Cunninghams"/>
    <s v="Sale"/>
    <n v="3163"/>
    <n v="3"/>
    <n v="1"/>
    <n v="1"/>
    <n v="620"/>
    <m/>
    <s v="35 Hunter St"/>
    <s v="Carnegie"/>
    <x v="9"/>
    <x v="2"/>
    <x v="0"/>
    <x v="1"/>
  </r>
  <r>
    <x v="346"/>
    <n v="1082000"/>
    <x v="0"/>
    <s v="Metro Ladder"/>
    <s v="Sale"/>
    <n v="3072"/>
    <n v="4"/>
    <n v="2"/>
    <n v="3"/>
    <n v="534"/>
    <m/>
    <s v="64 Malpas St"/>
    <s v="Preston"/>
    <x v="10"/>
    <x v="1"/>
    <x v="0"/>
    <x v="1"/>
  </r>
  <r>
    <x v="346"/>
    <n v="1900000"/>
    <x v="0"/>
    <s v="Flanders &amp; Fish"/>
    <s v="Sale"/>
    <n v="3104"/>
    <n v="6"/>
    <n v="3"/>
    <n v="2"/>
    <n v="808"/>
    <n v="1974"/>
    <s v="34 Kawarren St"/>
    <s v="Balwyn North"/>
    <x v="14"/>
    <x v="2"/>
    <x v="0"/>
    <x v="1"/>
  </r>
  <r>
    <x v="347"/>
    <n v="842000"/>
    <x v="2"/>
    <s v="Jones and Jones"/>
    <s v="Sale"/>
    <n v="3121"/>
    <n v="2"/>
    <n v="2"/>
    <n v="1"/>
    <n v="0"/>
    <m/>
    <s v="21A Kent St"/>
    <s v="Richmond"/>
    <x v="1"/>
    <x v="1"/>
    <x v="0"/>
    <x v="1"/>
  </r>
  <r>
    <x v="347"/>
    <n v="2335000"/>
    <x v="0"/>
    <s v="Flanders &amp; Fish"/>
    <s v="Sale"/>
    <n v="3127"/>
    <n v="4"/>
    <n v="2"/>
    <n v="2"/>
    <n v="813"/>
    <n v="1938"/>
    <s v="12 Rostrevor Pde"/>
    <s v="Mont Albert"/>
    <x v="2"/>
    <x v="3"/>
    <x v="0"/>
    <x v="1"/>
  </r>
  <r>
    <x v="347"/>
    <n v="1202000"/>
    <x v="0"/>
    <s v="Cunninghams"/>
    <s v="Sale"/>
    <n v="3058"/>
    <n v="3"/>
    <n v="2"/>
    <n v="2"/>
    <n v="423"/>
    <n v="1940"/>
    <s v="3 Mavis St"/>
    <s v="Coburg"/>
    <x v="3"/>
    <x v="1"/>
    <x v="0"/>
    <x v="1"/>
  </r>
  <r>
    <x v="347"/>
    <n v="1646000"/>
    <x v="0"/>
    <s v="Flanders &amp; Fish"/>
    <s v="Sale"/>
    <n v="3040"/>
    <n v="4"/>
    <n v="3"/>
    <n v="2"/>
    <n v="757"/>
    <n v="1950"/>
    <s v="40 Clifton St"/>
    <s v="Aberfeldie"/>
    <x v="8"/>
    <x v="0"/>
    <x v="0"/>
    <x v="1"/>
  </r>
  <r>
    <x v="347"/>
    <n v="1310000"/>
    <x v="0"/>
    <s v="Jones and Jones"/>
    <s v="Sale"/>
    <n v="3167"/>
    <n v="4"/>
    <n v="2"/>
    <n v="4"/>
    <n v="993"/>
    <n v="1960"/>
    <s v="31 Riley St"/>
    <s v="Oakleigh South"/>
    <x v="6"/>
    <x v="4"/>
    <x v="0"/>
    <x v="1"/>
  </r>
  <r>
    <x v="347"/>
    <n v="630000"/>
    <x v="1"/>
    <s v="Jones and Jones"/>
    <s v="Auction"/>
    <n v="3002"/>
    <n v="1"/>
    <n v="1"/>
    <n v="1"/>
    <n v="0"/>
    <m/>
    <s v="11/201 Wellington Pde S"/>
    <s v="East Melbourne"/>
    <x v="13"/>
    <x v="1"/>
    <x v="0"/>
    <x v="1"/>
  </r>
  <r>
    <x v="347"/>
    <n v="1020000"/>
    <x v="0"/>
    <s v="Cunninghams"/>
    <s v="Sale"/>
    <n v="3071"/>
    <n v="3"/>
    <n v="1"/>
    <n v="1"/>
    <n v="366"/>
    <m/>
    <s v="39 Keon St"/>
    <s v="Thornbury"/>
    <x v="10"/>
    <x v="1"/>
    <x v="0"/>
    <x v="1"/>
  </r>
  <r>
    <x v="347"/>
    <n v="1120000"/>
    <x v="0"/>
    <s v="Cunninghams"/>
    <s v="Sale"/>
    <n v="3073"/>
    <n v="3"/>
    <n v="1"/>
    <n v="2"/>
    <n v="744"/>
    <m/>
    <s v="5 Birdwood St"/>
    <s v="Reservoir"/>
    <x v="10"/>
    <x v="1"/>
    <x v="0"/>
    <x v="1"/>
  </r>
  <r>
    <x v="347"/>
    <n v="812000"/>
    <x v="1"/>
    <s v="Jones and Jones"/>
    <s v="Sale"/>
    <n v="3103"/>
    <n v="2"/>
    <n v="1"/>
    <n v="1"/>
    <n v="206"/>
    <m/>
    <s v="3/30 Cremorne St"/>
    <s v="Balwyn"/>
    <x v="14"/>
    <x v="2"/>
    <x v="0"/>
    <x v="1"/>
  </r>
  <r>
    <x v="348"/>
    <n v="3200000"/>
    <x v="0"/>
    <s v="Jones and Jones"/>
    <s v="Auction"/>
    <n v="3121"/>
    <n v="5"/>
    <n v="3"/>
    <n v="3"/>
    <n v="618"/>
    <n v="1890"/>
    <s v="78 Davison St"/>
    <s v="Richmond"/>
    <x v="1"/>
    <x v="1"/>
    <x v="0"/>
    <x v="1"/>
  </r>
  <r>
    <x v="348"/>
    <n v="645000"/>
    <x v="1"/>
    <s v="Best Bricks"/>
    <s v="Sale"/>
    <n v="3128"/>
    <n v="2"/>
    <n v="1"/>
    <n v="1"/>
    <n v="140"/>
    <n v="1965"/>
    <s v="6/29 Barkly St"/>
    <s v="Box Hill"/>
    <x v="2"/>
    <x v="3"/>
    <x v="0"/>
    <x v="1"/>
  </r>
  <r>
    <x v="348"/>
    <n v="1891000"/>
    <x v="0"/>
    <s v="Cunninghams"/>
    <s v="Sale"/>
    <n v="3182"/>
    <n v="3"/>
    <n v="2"/>
    <n v="3"/>
    <n v="384"/>
    <n v="1915"/>
    <s v="59 Clyde St"/>
    <s v="St Kilda"/>
    <x v="5"/>
    <x v="2"/>
    <x v="0"/>
    <x v="1"/>
  </r>
  <r>
    <x v="348"/>
    <n v="715000"/>
    <x v="0"/>
    <s v="Metro Ladder"/>
    <s v="Auction"/>
    <n v="3058"/>
    <n v="3"/>
    <n v="2"/>
    <n v="2"/>
    <n v="173"/>
    <n v="2010"/>
    <s v="4 Pixel Cct"/>
    <s v="Coburg North"/>
    <x v="3"/>
    <x v="1"/>
    <x v="0"/>
    <x v="1"/>
  </r>
  <r>
    <x v="348"/>
    <n v="850000"/>
    <x v="0"/>
    <s v="Property Barons"/>
    <s v="Auction"/>
    <n v="3046"/>
    <n v="5"/>
    <n v="3"/>
    <n v="1"/>
    <n v="487"/>
    <m/>
    <s v="13 Acacia St"/>
    <s v="Glenroy"/>
    <x v="3"/>
    <x v="1"/>
    <x v="0"/>
    <x v="1"/>
  </r>
  <r>
    <x v="348"/>
    <n v="715000"/>
    <x v="0"/>
    <s v="Flanders &amp; Fish"/>
    <s v="Sale"/>
    <n v="3042"/>
    <n v="3"/>
    <n v="2"/>
    <n v="2"/>
    <n v="422"/>
    <n v="1995"/>
    <s v="144 Marshall Rd"/>
    <s v="Airport West"/>
    <x v="8"/>
    <x v="0"/>
    <x v="0"/>
    <x v="1"/>
  </r>
  <r>
    <x v="348"/>
    <n v="770000"/>
    <x v="0"/>
    <s v="Metro Ladder"/>
    <s v="Sale"/>
    <n v="3012"/>
    <n v="2"/>
    <n v="1"/>
    <n v="1"/>
    <n v="329"/>
    <n v="1955"/>
    <s v="45 Norfolk St"/>
    <s v="Maidstone"/>
    <x v="4"/>
    <x v="0"/>
    <x v="0"/>
    <x v="1"/>
  </r>
  <r>
    <x v="348"/>
    <n v="331000"/>
    <x v="1"/>
    <s v="Melbourne Homes"/>
    <s v="Sale"/>
    <n v="3163"/>
    <n v="1"/>
    <n v="1"/>
    <n v="1"/>
    <n v="0"/>
    <m/>
    <s v="4/167 Murrumbeena Rd"/>
    <s v="Murrumbeena"/>
    <x v="9"/>
    <x v="2"/>
    <x v="0"/>
    <x v="1"/>
  </r>
  <r>
    <x v="348"/>
    <n v="1200000"/>
    <x v="0"/>
    <s v="Metro Ladder"/>
    <s v="Sale"/>
    <n v="3162"/>
    <n v="3"/>
    <n v="2"/>
    <n v="2"/>
    <n v="494"/>
    <n v="1920"/>
    <s v="393 North Rd"/>
    <s v="Caulfield South"/>
    <x v="9"/>
    <x v="2"/>
    <x v="0"/>
    <x v="1"/>
  </r>
  <r>
    <x v="348"/>
    <n v="731000"/>
    <x v="0"/>
    <s v="Cunninghams"/>
    <s v="Sale"/>
    <n v="3083"/>
    <n v="2"/>
    <n v="1"/>
    <n v="0"/>
    <n v="640"/>
    <m/>
    <s v="53 Scott Gr"/>
    <s v="Kingsbury"/>
    <x v="10"/>
    <x v="1"/>
    <x v="0"/>
    <x v="1"/>
  </r>
  <r>
    <x v="348"/>
    <n v="660000"/>
    <x v="0"/>
    <s v="Best Bricks"/>
    <s v="Sale"/>
    <n v="3020"/>
    <n v="4"/>
    <n v="1"/>
    <n v="1"/>
    <n v="697"/>
    <m/>
    <s v="53 Adelaide St"/>
    <s v="Albion"/>
    <x v="0"/>
    <x v="0"/>
    <x v="0"/>
    <x v="1"/>
  </r>
  <r>
    <x v="348"/>
    <n v="635000"/>
    <x v="1"/>
    <s v="Flanders &amp; Fish"/>
    <s v="Auction"/>
    <n v="3084"/>
    <n v="2"/>
    <n v="1"/>
    <n v="1"/>
    <n v="203"/>
    <m/>
    <s v="3/81 Lower Plenty Rd"/>
    <s v="Rosanna"/>
    <x v="17"/>
    <x v="3"/>
    <x v="0"/>
    <x v="1"/>
  </r>
  <r>
    <x v="349"/>
    <n v="452000"/>
    <x v="1"/>
    <s v="Jones and Jones"/>
    <s v="Auction"/>
    <n v="3066"/>
    <n v="1"/>
    <n v="1"/>
    <n v="1"/>
    <n v="816"/>
    <n v="2000"/>
    <s v="9/22 Stanley St"/>
    <s v="Collingwood"/>
    <x v="1"/>
    <x v="1"/>
    <x v="0"/>
    <x v="1"/>
  </r>
  <r>
    <x v="349"/>
    <n v="1255000"/>
    <x v="0"/>
    <s v="Cunninghams"/>
    <s v="Sale"/>
    <n v="3068"/>
    <n v="2"/>
    <n v="1"/>
    <n v="0"/>
    <n v="148"/>
    <m/>
    <s v="24 Batman St"/>
    <s v="Fitzroy North"/>
    <x v="1"/>
    <x v="1"/>
    <x v="0"/>
    <x v="1"/>
  </r>
  <r>
    <x v="349"/>
    <n v="1145000"/>
    <x v="2"/>
    <s v="Jones and Jones"/>
    <s v="Sale"/>
    <n v="3125"/>
    <n v="3"/>
    <n v="2"/>
    <n v="2"/>
    <n v="329"/>
    <m/>
    <s v="1/24 Edwards St"/>
    <s v="Burwood"/>
    <x v="2"/>
    <x v="2"/>
    <x v="0"/>
    <x v="1"/>
  </r>
  <r>
    <x v="349"/>
    <n v="840000"/>
    <x v="1"/>
    <s v="Sanders"/>
    <s v="Sale"/>
    <n v="3141"/>
    <n v="2"/>
    <n v="2"/>
    <n v="1"/>
    <n v="0"/>
    <n v="2002"/>
    <s v="202/800 Chapel St"/>
    <s v="South Yarra"/>
    <x v="12"/>
    <x v="2"/>
    <x v="0"/>
    <x v="1"/>
  </r>
  <r>
    <x v="349"/>
    <n v="1500000"/>
    <x v="0"/>
    <s v="Cunninghams"/>
    <s v="Sale"/>
    <n v="3145"/>
    <n v="3"/>
    <n v="1"/>
    <n v="2"/>
    <n v="888"/>
    <n v="1886"/>
    <s v="558 Waverley Rd"/>
    <s v="Malvern East"/>
    <x v="12"/>
    <x v="2"/>
    <x v="0"/>
    <x v="1"/>
  </r>
  <r>
    <x v="349"/>
    <n v="3110000"/>
    <x v="0"/>
    <s v="Jones and Jones"/>
    <s v="Sale"/>
    <n v="3146"/>
    <n v="4"/>
    <n v="2"/>
    <n v="4"/>
    <n v="1318"/>
    <m/>
    <s v="8 Kenilworth Gr"/>
    <s v="Glen Iris"/>
    <x v="12"/>
    <x v="2"/>
    <x v="0"/>
    <x v="1"/>
  </r>
  <r>
    <x v="349"/>
    <n v="2220000"/>
    <x v="0"/>
    <s v="Metro Ladder"/>
    <s v="Sale"/>
    <n v="3182"/>
    <n v="4"/>
    <n v="2"/>
    <n v="2"/>
    <n v="402"/>
    <n v="1914"/>
    <s v="32 Gurner St"/>
    <s v="St Kilda"/>
    <x v="5"/>
    <x v="2"/>
    <x v="0"/>
    <x v="1"/>
  </r>
  <r>
    <x v="349"/>
    <n v="752000"/>
    <x v="1"/>
    <s v="Cunninghams"/>
    <s v="Sale"/>
    <n v="3042"/>
    <n v="3"/>
    <n v="1"/>
    <n v="1"/>
    <n v="265"/>
    <n v="1993"/>
    <s v="1/43 Cameron St"/>
    <s v="Airport West"/>
    <x v="8"/>
    <x v="0"/>
    <x v="0"/>
    <x v="1"/>
  </r>
  <r>
    <x v="349"/>
    <n v="1440000"/>
    <x v="0"/>
    <s v="Cunninghams"/>
    <s v="Sale"/>
    <n v="3039"/>
    <n v="3"/>
    <n v="2"/>
    <n v="1"/>
    <n v="287"/>
    <n v="1880"/>
    <s v="43 Chaucer St"/>
    <s v="Moonee Ponds"/>
    <x v="8"/>
    <x v="0"/>
    <x v="0"/>
    <x v="1"/>
  </r>
  <r>
    <x v="349"/>
    <n v="991000"/>
    <x v="0"/>
    <s v="Jones and Jones"/>
    <s v="Sale"/>
    <n v="3166"/>
    <n v="4"/>
    <n v="1"/>
    <n v="2"/>
    <n v="683"/>
    <m/>
    <s v="1231 North Rd"/>
    <s v="Oakleigh"/>
    <x v="6"/>
    <x v="2"/>
    <x v="0"/>
    <x v="1"/>
  </r>
  <r>
    <x v="349"/>
    <n v="863000"/>
    <x v="1"/>
    <s v="Metro Ladder"/>
    <s v="Sale"/>
    <n v="3141"/>
    <n v="2"/>
    <n v="2"/>
    <n v="1"/>
    <n v="742"/>
    <n v="1950"/>
    <s v="5/6 Tivoli Pl"/>
    <s v="South Yarra"/>
    <x v="13"/>
    <x v="2"/>
    <x v="0"/>
    <x v="1"/>
  </r>
  <r>
    <x v="349"/>
    <n v="800000"/>
    <x v="0"/>
    <s v="Melbourne Homes"/>
    <s v="Sale"/>
    <n v="3015"/>
    <n v="2"/>
    <n v="1"/>
    <n v="1"/>
    <n v="244"/>
    <n v="1940"/>
    <s v="44 Challis St"/>
    <s v="Newport"/>
    <x v="11"/>
    <x v="0"/>
    <x v="0"/>
    <x v="1"/>
  </r>
  <r>
    <x v="349"/>
    <n v="837000"/>
    <x v="0"/>
    <s v="Cunninghams"/>
    <s v="Sale"/>
    <n v="3072"/>
    <n v="2"/>
    <n v="1"/>
    <n v="3"/>
    <n v="581"/>
    <n v="1950"/>
    <s v="82 Raglan St"/>
    <s v="Preston"/>
    <x v="10"/>
    <x v="1"/>
    <x v="0"/>
    <x v="1"/>
  </r>
  <r>
    <x v="349"/>
    <n v="1865000"/>
    <x v="0"/>
    <s v="Jones and Jones"/>
    <s v="Sale"/>
    <n v="3123"/>
    <n v="3"/>
    <n v="2"/>
    <n v="2"/>
    <n v="431"/>
    <n v="1950"/>
    <s v="66 Roseberry St"/>
    <s v="Hawthorn East"/>
    <x v="14"/>
    <x v="2"/>
    <x v="0"/>
    <x v="1"/>
  </r>
  <r>
    <x v="349"/>
    <n v="850000"/>
    <x v="0"/>
    <s v="Property Barons"/>
    <s v="Sale"/>
    <n v="3081"/>
    <n v="3"/>
    <n v="1"/>
    <n v="1"/>
    <n v="590"/>
    <m/>
    <s v="4 Sackville St"/>
    <s v="Heidelberg Heights"/>
    <x v="17"/>
    <x v="3"/>
    <x v="0"/>
    <x v="1"/>
  </r>
  <r>
    <x v="350"/>
    <n v="1540000"/>
    <x v="0"/>
    <s v="Metro Ladder"/>
    <s v="Sale"/>
    <n v="3121"/>
    <n v="3"/>
    <n v="1"/>
    <n v="1"/>
    <n v="0"/>
    <m/>
    <s v="12 Longfield St"/>
    <s v="Richmond"/>
    <x v="1"/>
    <x v="1"/>
    <x v="0"/>
    <x v="1"/>
  </r>
  <r>
    <x v="350"/>
    <n v="2560000"/>
    <x v="2"/>
    <s v="Jones and Jones"/>
    <s v="Auction"/>
    <n v="3145"/>
    <n v="4"/>
    <n v="3"/>
    <n v="2"/>
    <n v="427"/>
    <n v="2012"/>
    <s v="2D Paxton St"/>
    <s v="Malvern East"/>
    <x v="12"/>
    <x v="2"/>
    <x v="0"/>
    <x v="1"/>
  </r>
  <r>
    <x v="350"/>
    <n v="1911000"/>
    <x v="0"/>
    <s v="Cunninghams"/>
    <s v="Sale"/>
    <n v="3184"/>
    <n v="3"/>
    <n v="1"/>
    <n v="2"/>
    <n v="327"/>
    <n v="1900"/>
    <s v="59 Spray St"/>
    <s v="Elwood"/>
    <x v="5"/>
    <x v="2"/>
    <x v="0"/>
    <x v="1"/>
  </r>
  <r>
    <x v="350"/>
    <n v="1380000"/>
    <x v="0"/>
    <s v="Cunninghams"/>
    <s v="Auction"/>
    <n v="3032"/>
    <n v="3"/>
    <n v="2"/>
    <n v="2"/>
    <n v="277"/>
    <n v="1910"/>
    <s v="7 Francis St"/>
    <s v="Ascot Vale"/>
    <x v="8"/>
    <x v="0"/>
    <x v="0"/>
    <x v="1"/>
  </r>
  <r>
    <x v="350"/>
    <n v="876000"/>
    <x v="0"/>
    <s v="Cunninghams"/>
    <s v="Sale"/>
    <n v="3072"/>
    <n v="2"/>
    <n v="1"/>
    <n v="2"/>
    <n v="479"/>
    <n v="1950"/>
    <s v="43 May St"/>
    <s v="Preston"/>
    <x v="10"/>
    <x v="1"/>
    <x v="0"/>
    <x v="1"/>
  </r>
  <r>
    <x v="350"/>
    <n v="600000"/>
    <x v="1"/>
    <s v="Cunninghams"/>
    <s v="Sale"/>
    <n v="3122"/>
    <n v="2"/>
    <n v="1"/>
    <n v="1"/>
    <n v="0"/>
    <m/>
    <s v="8/36 Power St"/>
    <s v="Hawthorn"/>
    <x v="14"/>
    <x v="2"/>
    <x v="0"/>
    <x v="1"/>
  </r>
  <r>
    <x v="350"/>
    <n v="1425000"/>
    <x v="0"/>
    <s v="Cunninghams"/>
    <s v="Sale"/>
    <n v="3146"/>
    <n v="3"/>
    <n v="2"/>
    <n v="2"/>
    <n v="217"/>
    <n v="2006"/>
    <s v="2/11 Peace St"/>
    <s v="Glen Iris"/>
    <x v="14"/>
    <x v="2"/>
    <x v="0"/>
    <x v="1"/>
  </r>
  <r>
    <x v="350"/>
    <n v="1490000"/>
    <x v="0"/>
    <s v="Cunninghams"/>
    <s v="Sale"/>
    <n v="3101"/>
    <n v="3"/>
    <n v="2"/>
    <n v="2"/>
    <n v="597"/>
    <n v="1970"/>
    <s v="6 Wellington St"/>
    <s v="Kew"/>
    <x v="14"/>
    <x v="2"/>
    <x v="0"/>
    <x v="1"/>
  </r>
  <r>
    <x v="350"/>
    <n v="1750000"/>
    <x v="0"/>
    <s v="Jones and Jones"/>
    <s v="Sale"/>
    <n v="3102"/>
    <n v="3"/>
    <n v="1"/>
    <n v="3"/>
    <n v="650"/>
    <m/>
    <s v="73 Belford Rd"/>
    <s v="Kew East"/>
    <x v="14"/>
    <x v="2"/>
    <x v="0"/>
    <x v="1"/>
  </r>
  <r>
    <x v="350"/>
    <n v="1765000"/>
    <x v="0"/>
    <s v="Maxwells"/>
    <s v="Sale"/>
    <n v="3146"/>
    <n v="3"/>
    <n v="1"/>
    <n v="2"/>
    <n v="650"/>
    <m/>
    <s v="10 Yeovil Rd"/>
    <s v="Glen Iris"/>
    <x v="14"/>
    <x v="2"/>
    <x v="0"/>
    <x v="1"/>
  </r>
  <r>
    <x v="350"/>
    <n v="1875000"/>
    <x v="0"/>
    <s v="Maxwells"/>
    <s v="Auction"/>
    <n v="3188"/>
    <n v="4"/>
    <n v="2"/>
    <n v="3"/>
    <n v="685"/>
    <m/>
    <s v="344 Hampton St"/>
    <s v="Hampton"/>
    <x v="15"/>
    <x v="2"/>
    <x v="0"/>
    <x v="1"/>
  </r>
  <r>
    <x v="351"/>
    <n v="1470000"/>
    <x v="0"/>
    <s v="Jones and Jones"/>
    <s v="Sale"/>
    <n v="3066"/>
    <n v="3"/>
    <n v="2"/>
    <n v="0"/>
    <n v="150"/>
    <m/>
    <s v="98 Hotham St"/>
    <s v="Collingwood"/>
    <x v="1"/>
    <x v="1"/>
    <x v="0"/>
    <x v="1"/>
  </r>
  <r>
    <x v="351"/>
    <n v="1555000"/>
    <x v="0"/>
    <s v="Jones and Jones"/>
    <s v="Sale"/>
    <n v="3121"/>
    <n v="3"/>
    <n v="2"/>
    <n v="1"/>
    <n v="189"/>
    <n v="1900"/>
    <s v="288 Church St"/>
    <s v="Richmond"/>
    <x v="1"/>
    <x v="1"/>
    <x v="0"/>
    <x v="1"/>
  </r>
  <r>
    <x v="351"/>
    <n v="3010000"/>
    <x v="0"/>
    <s v="Jones and Jones"/>
    <s v="Sale"/>
    <n v="3144"/>
    <n v="3"/>
    <n v="3"/>
    <n v="4"/>
    <n v="283"/>
    <m/>
    <s v="9 Fraser St"/>
    <s v="Malvern"/>
    <x v="12"/>
    <x v="2"/>
    <x v="0"/>
    <x v="1"/>
  </r>
  <r>
    <x v="351"/>
    <n v="1560000"/>
    <x v="0"/>
    <s v="Property Barons"/>
    <s v="Sale"/>
    <n v="3040"/>
    <n v="4"/>
    <n v="1"/>
    <n v="2"/>
    <n v="650"/>
    <n v="1950"/>
    <s v="154 Spencer St"/>
    <s v="Essendon"/>
    <x v="8"/>
    <x v="0"/>
    <x v="0"/>
    <x v="1"/>
  </r>
  <r>
    <x v="351"/>
    <n v="900000"/>
    <x v="0"/>
    <s v="Cunninghams"/>
    <s v="Sale"/>
    <n v="3167"/>
    <n v="5"/>
    <n v="2"/>
    <n v="2"/>
    <n v="558"/>
    <n v="1987"/>
    <s v="4 Cascade St"/>
    <s v="Oakleigh South"/>
    <x v="7"/>
    <x v="4"/>
    <x v="0"/>
    <x v="1"/>
  </r>
  <r>
    <x v="351"/>
    <n v="1325000"/>
    <x v="2"/>
    <s v="Jones and Jones"/>
    <s v="Sale"/>
    <n v="3165"/>
    <n v="4"/>
    <n v="4"/>
    <n v="2"/>
    <n v="363"/>
    <n v="2012"/>
    <s v="2A Barrani St"/>
    <s v="Bentleigh East"/>
    <x v="9"/>
    <x v="2"/>
    <x v="0"/>
    <x v="1"/>
  </r>
  <r>
    <x v="351"/>
    <n v="1470000"/>
    <x v="0"/>
    <s v="Best Bricks"/>
    <s v="Sale"/>
    <n v="3204"/>
    <n v="3"/>
    <n v="2"/>
    <n v="2"/>
    <n v="613"/>
    <n v="1950"/>
    <s v="66 Fromer St"/>
    <s v="Bentleigh"/>
    <x v="9"/>
    <x v="2"/>
    <x v="0"/>
    <x v="1"/>
  </r>
  <r>
    <x v="351"/>
    <n v="492000"/>
    <x v="1"/>
    <s v="Jones and Jones"/>
    <s v="Sale"/>
    <n v="3122"/>
    <n v="1"/>
    <n v="1"/>
    <n v="1"/>
    <n v="0"/>
    <n v="1995"/>
    <s v="188e Riversdale Rd"/>
    <s v="Hawthorn"/>
    <x v="14"/>
    <x v="2"/>
    <x v="0"/>
    <x v="1"/>
  </r>
  <r>
    <x v="351"/>
    <n v="1385000"/>
    <x v="2"/>
    <s v="Jones and Jones"/>
    <s v="Sale"/>
    <n v="3103"/>
    <n v="3"/>
    <n v="2"/>
    <n v="2"/>
    <n v="190"/>
    <m/>
    <s v="3/14 Weir St"/>
    <s v="Balwyn"/>
    <x v="14"/>
    <x v="2"/>
    <x v="0"/>
    <x v="1"/>
  </r>
  <r>
    <x v="351"/>
    <n v="1751000"/>
    <x v="0"/>
    <s v="Jones and Jones"/>
    <s v="Sale"/>
    <n v="3146"/>
    <n v="3"/>
    <n v="1"/>
    <n v="3"/>
    <n v="609"/>
    <n v="1930"/>
    <s v="32 Howie St"/>
    <s v="Glen Iris"/>
    <x v="14"/>
    <x v="2"/>
    <x v="0"/>
    <x v="1"/>
  </r>
  <r>
    <x v="351"/>
    <n v="1560000"/>
    <x v="0"/>
    <s v="Maxwells"/>
    <s v="Auction"/>
    <n v="3188"/>
    <n v="3"/>
    <n v="1"/>
    <n v="3"/>
    <n v="593"/>
    <n v="1955"/>
    <s v="8 Bronte Ct"/>
    <s v="Hampton"/>
    <x v="15"/>
    <x v="2"/>
    <x v="0"/>
    <x v="1"/>
  </r>
  <r>
    <x v="351"/>
    <n v="690000"/>
    <x v="1"/>
    <s v="Property Barons"/>
    <s v="Auction"/>
    <n v="3084"/>
    <n v="3"/>
    <n v="2"/>
    <n v="2"/>
    <n v="4497"/>
    <m/>
    <s v="22/127 Hawdon St"/>
    <s v="Heidelberg"/>
    <x v="17"/>
    <x v="3"/>
    <x v="0"/>
    <x v="1"/>
  </r>
  <r>
    <x v="351"/>
    <n v="715000"/>
    <x v="0"/>
    <s v="Best Bricks"/>
    <s v="Sale"/>
    <n v="3081"/>
    <n v="2"/>
    <n v="1"/>
    <n v="3"/>
    <n v="609"/>
    <m/>
    <s v="187 Southern Rd"/>
    <s v="Heidelberg West"/>
    <x v="17"/>
    <x v="3"/>
    <x v="0"/>
    <x v="1"/>
  </r>
  <r>
    <x v="351"/>
    <n v="2350000"/>
    <x v="0"/>
    <s v="Cunninghams"/>
    <s v="Sale"/>
    <n v="3079"/>
    <n v="4"/>
    <n v="2"/>
    <n v="2"/>
    <n v="638"/>
    <m/>
    <s v="33 Thoresby Gr"/>
    <s v="Ivanhoe"/>
    <x v="17"/>
    <x v="3"/>
    <x v="0"/>
    <x v="1"/>
  </r>
  <r>
    <x v="352"/>
    <n v="430000"/>
    <x v="1"/>
    <s v="Jones and Jones"/>
    <s v="Auction"/>
    <n v="3066"/>
    <n v="1"/>
    <n v="1"/>
    <n v="1"/>
    <n v="0"/>
    <m/>
    <s v="107/10 Stanley St"/>
    <s v="Collingwood"/>
    <x v="1"/>
    <x v="1"/>
    <x v="0"/>
    <x v="1"/>
  </r>
  <r>
    <x v="352"/>
    <n v="492000"/>
    <x v="1"/>
    <s v="Metro Ladder"/>
    <s v="Sale"/>
    <n v="3181"/>
    <n v="1"/>
    <n v="1"/>
    <n v="1"/>
    <n v="1768"/>
    <n v="1888"/>
    <s v="20/67 High St"/>
    <s v="Prahran"/>
    <x v="12"/>
    <x v="2"/>
    <x v="0"/>
    <x v="1"/>
  </r>
  <r>
    <x v="352"/>
    <n v="2050000"/>
    <x v="0"/>
    <s v="Cunninghams"/>
    <s v="Auction"/>
    <n v="3181"/>
    <n v="4"/>
    <n v="2"/>
    <n v="1"/>
    <n v="321"/>
    <m/>
    <s v="39 McIlwrick St"/>
    <s v="Windsor"/>
    <x v="12"/>
    <x v="2"/>
    <x v="0"/>
    <x v="1"/>
  </r>
  <r>
    <x v="352"/>
    <n v="1055000"/>
    <x v="0"/>
    <s v="Flanders &amp; Fish"/>
    <s v="Sale"/>
    <n v="3039"/>
    <n v="2"/>
    <n v="1"/>
    <n v="1"/>
    <n v="292"/>
    <m/>
    <s v="47 Margaret St"/>
    <s v="Moonee Ponds"/>
    <x v="8"/>
    <x v="0"/>
    <x v="0"/>
    <x v="1"/>
  </r>
  <r>
    <x v="352"/>
    <n v="288000"/>
    <x v="1"/>
    <s v="Metro Ladder"/>
    <s v="Auction"/>
    <n v="3012"/>
    <n v="1"/>
    <n v="1"/>
    <n v="1"/>
    <n v="628"/>
    <n v="1970"/>
    <s v="6/16 Warleigh Rd"/>
    <s v="West Footscray"/>
    <x v="4"/>
    <x v="0"/>
    <x v="0"/>
    <x v="1"/>
  </r>
  <r>
    <x v="352"/>
    <n v="580000"/>
    <x v="1"/>
    <s v="Jones and Jones"/>
    <s v="Auction"/>
    <n v="3161"/>
    <n v="2"/>
    <n v="1"/>
    <n v="1"/>
    <n v="934"/>
    <n v="2012"/>
    <s v="12/378 Dandenong Rd"/>
    <s v="Caulfield North"/>
    <x v="9"/>
    <x v="2"/>
    <x v="0"/>
    <x v="1"/>
  </r>
  <r>
    <x v="352"/>
    <n v="981000"/>
    <x v="0"/>
    <s v="Jones and Jones"/>
    <s v="Sale"/>
    <n v="3204"/>
    <n v="2"/>
    <n v="1"/>
    <n v="1"/>
    <n v="533"/>
    <m/>
    <s v="55 Carlyon St"/>
    <s v="Ormond"/>
    <x v="9"/>
    <x v="2"/>
    <x v="0"/>
    <x v="1"/>
  </r>
  <r>
    <x v="352"/>
    <n v="1447000"/>
    <x v="0"/>
    <s v="Cunninghams"/>
    <s v="Sale"/>
    <n v="3187"/>
    <n v="4"/>
    <n v="1"/>
    <n v="2"/>
    <n v="590"/>
    <m/>
    <s v="7 Valdemar Ct"/>
    <s v="Brighton East"/>
    <x v="15"/>
    <x v="2"/>
    <x v="0"/>
    <x v="1"/>
  </r>
  <r>
    <x v="353"/>
    <n v="900000"/>
    <x v="2"/>
    <s v="Sanders"/>
    <s v="Sale"/>
    <n v="3067"/>
    <n v="3"/>
    <n v="2"/>
    <n v="2"/>
    <n v="0"/>
    <n v="2010"/>
    <s v="13/11 Nicholson St"/>
    <s v="Abbotsford"/>
    <x v="1"/>
    <x v="1"/>
    <x v="0"/>
    <x v="1"/>
  </r>
  <r>
    <x v="353"/>
    <n v="1400000"/>
    <x v="0"/>
    <s v="Cunninghams"/>
    <s v="Auction"/>
    <n v="3141"/>
    <n v="3"/>
    <n v="2"/>
    <n v="2"/>
    <n v="0"/>
    <n v="2005"/>
    <s v="1/35 Cromwell Rd"/>
    <s v="South Yarra"/>
    <x v="12"/>
    <x v="2"/>
    <x v="0"/>
    <x v="1"/>
  </r>
  <r>
    <x v="353"/>
    <n v="3660000"/>
    <x v="0"/>
    <s v="Jones and Jones"/>
    <s v="Sale"/>
    <n v="3143"/>
    <n v="4"/>
    <n v="3"/>
    <n v="2"/>
    <n v="421"/>
    <m/>
    <s v="61 Union St"/>
    <s v="Armadale"/>
    <x v="12"/>
    <x v="2"/>
    <x v="0"/>
    <x v="1"/>
  </r>
  <r>
    <x v="353"/>
    <n v="955000"/>
    <x v="1"/>
    <s v="Jones and Jones"/>
    <s v="Sale"/>
    <n v="3184"/>
    <n v="2"/>
    <n v="1"/>
    <n v="1"/>
    <n v="2925"/>
    <m/>
    <s v="6/57 Ormond Esp"/>
    <s v="Elwood"/>
    <x v="5"/>
    <x v="2"/>
    <x v="0"/>
    <x v="1"/>
  </r>
  <r>
    <x v="353"/>
    <n v="2455000"/>
    <x v="0"/>
    <s v="Cunninghams"/>
    <s v="Sale"/>
    <n v="3182"/>
    <n v="4"/>
    <n v="1"/>
    <n v="1"/>
    <n v="300"/>
    <m/>
    <s v="91 Spenser St"/>
    <s v="St Kilda"/>
    <x v="5"/>
    <x v="2"/>
    <x v="0"/>
    <x v="1"/>
  </r>
  <r>
    <x v="353"/>
    <n v="550000"/>
    <x v="0"/>
    <s v="Metro Ladder"/>
    <s v="Sale"/>
    <n v="3058"/>
    <n v="2"/>
    <n v="1"/>
    <n v="1"/>
    <n v="0"/>
    <m/>
    <s v="61 Murray Rd"/>
    <s v="Coburg"/>
    <x v="3"/>
    <x v="1"/>
    <x v="0"/>
    <x v="1"/>
  </r>
  <r>
    <x v="353"/>
    <n v="600000"/>
    <x v="2"/>
    <s v="Metro Ladder"/>
    <s v="Sale"/>
    <n v="3058"/>
    <n v="3"/>
    <n v="1"/>
    <n v="1"/>
    <n v="102"/>
    <n v="1976"/>
    <s v="2/618 Sydney Rd"/>
    <s v="Coburg"/>
    <x v="3"/>
    <x v="1"/>
    <x v="0"/>
    <x v="1"/>
  </r>
  <r>
    <x v="353"/>
    <n v="995000"/>
    <x v="1"/>
    <s v="Flanders &amp; Fish"/>
    <s v="Sale"/>
    <n v="3003"/>
    <n v="3"/>
    <n v="1"/>
    <n v="1"/>
    <n v="0"/>
    <n v="1940"/>
    <s v="9/561 Spencer St"/>
    <s v="West Melbourne"/>
    <x v="13"/>
    <x v="1"/>
    <x v="0"/>
    <x v="1"/>
  </r>
  <r>
    <x v="353"/>
    <n v="210000"/>
    <x v="1"/>
    <s v="Maxwells"/>
    <s v="Sale"/>
    <n v="3012"/>
    <n v="1"/>
    <n v="1"/>
    <n v="1"/>
    <n v="0"/>
    <n v="1970"/>
    <s v="2/57 Kingsville St"/>
    <s v="Kingsville"/>
    <x v="4"/>
    <x v="0"/>
    <x v="0"/>
    <x v="1"/>
  </r>
  <r>
    <x v="353"/>
    <n v="425000"/>
    <x v="1"/>
    <s v="Jones and Jones"/>
    <s v="Auction"/>
    <n v="3072"/>
    <n v="2"/>
    <n v="2"/>
    <n v="1"/>
    <n v="1485"/>
    <n v="2010"/>
    <s v="28/122 High St"/>
    <s v="Preston"/>
    <x v="10"/>
    <x v="1"/>
    <x v="0"/>
    <x v="1"/>
  </r>
  <r>
    <x v="353"/>
    <n v="885000"/>
    <x v="0"/>
    <s v="Metro Ladder"/>
    <s v="Sale"/>
    <n v="3073"/>
    <n v="3"/>
    <n v="1"/>
    <n v="2"/>
    <n v="518"/>
    <m/>
    <s v="12 Kinkora Rd"/>
    <s v="Reservoir"/>
    <x v="10"/>
    <x v="1"/>
    <x v="0"/>
    <x v="1"/>
  </r>
  <r>
    <x v="353"/>
    <n v="450000"/>
    <x v="1"/>
    <s v="Jones and Jones"/>
    <s v="Auction"/>
    <n v="3188"/>
    <n v="2"/>
    <n v="2"/>
    <n v="1"/>
    <n v="0"/>
    <n v="2007"/>
    <s v="17/93 Highett Rd"/>
    <s v="Hampton"/>
    <x v="15"/>
    <x v="2"/>
    <x v="0"/>
    <x v="1"/>
  </r>
  <r>
    <x v="354"/>
    <n v="1435000"/>
    <x v="0"/>
    <s v="Jones and Jones"/>
    <s v="Sale"/>
    <n v="3121"/>
    <n v="3"/>
    <n v="1"/>
    <n v="0"/>
    <n v="182"/>
    <n v="1890"/>
    <s v="154 Stawell St"/>
    <s v="Burnley"/>
    <x v="1"/>
    <x v="1"/>
    <x v="0"/>
    <x v="1"/>
  </r>
  <r>
    <x v="354"/>
    <n v="740000"/>
    <x v="1"/>
    <s v="Cunninghams"/>
    <s v="Sale"/>
    <n v="3144"/>
    <n v="2"/>
    <n v="1"/>
    <n v="1"/>
    <n v="0"/>
    <n v="1967"/>
    <s v="8/6 Irving St"/>
    <s v="Malvern"/>
    <x v="12"/>
    <x v="2"/>
    <x v="0"/>
    <x v="1"/>
  </r>
  <r>
    <x v="354"/>
    <n v="876000"/>
    <x v="1"/>
    <s v="Jones and Jones"/>
    <s v="Sale"/>
    <n v="3142"/>
    <n v="2"/>
    <n v="1"/>
    <n v="1"/>
    <n v="649"/>
    <n v="1935"/>
    <s v="2/635 Malvern Rd"/>
    <s v="Toorak"/>
    <x v="12"/>
    <x v="2"/>
    <x v="0"/>
    <x v="1"/>
  </r>
  <r>
    <x v="354"/>
    <n v="770000"/>
    <x v="0"/>
    <s v="Metro Ladder"/>
    <s v="Sale"/>
    <n v="3205"/>
    <n v="3"/>
    <n v="2"/>
    <n v="1"/>
    <n v="2325"/>
    <m/>
    <s v="58C Napier St"/>
    <s v="South Melbourne"/>
    <x v="5"/>
    <x v="2"/>
    <x v="0"/>
    <x v="1"/>
  </r>
  <r>
    <x v="354"/>
    <n v="808000"/>
    <x v="0"/>
    <s v="Cunninghams"/>
    <s v="Sale"/>
    <n v="3182"/>
    <n v="2"/>
    <n v="1"/>
    <n v="0"/>
    <n v="124"/>
    <n v="1908"/>
    <s v="26 Nelson St"/>
    <s v="St Kilda"/>
    <x v="5"/>
    <x v="2"/>
    <x v="0"/>
    <x v="1"/>
  </r>
  <r>
    <x v="354"/>
    <n v="1436000"/>
    <x v="0"/>
    <s v="Zimmerman"/>
    <s v="Sale"/>
    <n v="3206"/>
    <n v="2"/>
    <n v="1"/>
    <n v="0"/>
    <n v="130"/>
    <n v="1900"/>
    <s v="396 Montague St"/>
    <s v="Albert Park"/>
    <x v="5"/>
    <x v="2"/>
    <x v="0"/>
    <x v="1"/>
  </r>
  <r>
    <x v="354"/>
    <n v="400500"/>
    <x v="1"/>
    <s v="Cunninghams"/>
    <s v="Auction"/>
    <n v="3055"/>
    <n v="2"/>
    <n v="1"/>
    <n v="1"/>
    <n v="0"/>
    <n v="2013"/>
    <s v="107/480 Albion St"/>
    <s v="Brunswick West"/>
    <x v="3"/>
    <x v="1"/>
    <x v="0"/>
    <x v="1"/>
  </r>
  <r>
    <x v="354"/>
    <n v="500000"/>
    <x v="0"/>
    <s v="Cunninghams"/>
    <s v="Auction"/>
    <n v="3046"/>
    <n v="3"/>
    <n v="1"/>
    <n v="4"/>
    <n v="677"/>
    <m/>
    <s v="118 Bindi St"/>
    <s v="Glenroy"/>
    <x v="3"/>
    <x v="1"/>
    <x v="0"/>
    <x v="1"/>
  </r>
  <r>
    <x v="354"/>
    <n v="790000"/>
    <x v="0"/>
    <s v="Cunninghams"/>
    <s v="Sale"/>
    <n v="3042"/>
    <n v="3"/>
    <n v="1"/>
    <n v="3"/>
    <n v="614"/>
    <m/>
    <s v="106 Parer Rd"/>
    <s v="Airport West"/>
    <x v="8"/>
    <x v="0"/>
    <x v="0"/>
    <x v="1"/>
  </r>
  <r>
    <x v="354"/>
    <n v="1275000"/>
    <x v="0"/>
    <s v="Cunninghams"/>
    <s v="Sale"/>
    <n v="3039"/>
    <n v="4"/>
    <n v="2"/>
    <n v="1"/>
    <n v="627"/>
    <m/>
    <s v="3 Sussex St"/>
    <s v="Moonee Ponds"/>
    <x v="8"/>
    <x v="0"/>
    <x v="0"/>
    <x v="1"/>
  </r>
  <r>
    <x v="354"/>
    <n v="695000"/>
    <x v="1"/>
    <s v="Flanders &amp; Fish"/>
    <s v="Auction"/>
    <n v="3141"/>
    <n v="2"/>
    <n v="1"/>
    <n v="0"/>
    <n v="0"/>
    <n v="1930"/>
    <s v="7/32 Marne St"/>
    <s v="South Yarra"/>
    <x v="13"/>
    <x v="2"/>
    <x v="0"/>
    <x v="1"/>
  </r>
  <r>
    <x v="354"/>
    <n v="1200000"/>
    <x v="0"/>
    <s v="Jones and Jones"/>
    <s v="Sale"/>
    <n v="3165"/>
    <n v="3"/>
    <n v="1"/>
    <n v="1"/>
    <n v="640"/>
    <n v="1960"/>
    <s v="3 Forrest St"/>
    <s v="Bentleigh East"/>
    <x v="9"/>
    <x v="2"/>
    <x v="0"/>
    <x v="1"/>
  </r>
  <r>
    <x v="354"/>
    <n v="507000"/>
    <x v="0"/>
    <s v="Metro Ladder"/>
    <s v="Auction"/>
    <n v="3012"/>
    <n v="2"/>
    <n v="1"/>
    <n v="2"/>
    <n v="191"/>
    <n v="2014"/>
    <s v="1/8 Paw Paw Rd"/>
    <s v="Brooklyn"/>
    <x v="0"/>
    <x v="0"/>
    <x v="0"/>
    <x v="1"/>
  </r>
  <r>
    <x v="354"/>
    <n v="630000"/>
    <x v="1"/>
    <s v="Jones and Jones"/>
    <s v="Sale"/>
    <n v="3122"/>
    <n v="3"/>
    <n v="1"/>
    <n v="1"/>
    <n v="0"/>
    <n v="1970"/>
    <s v="11/70 Church St"/>
    <s v="Hawthorn"/>
    <x v="14"/>
    <x v="2"/>
    <x v="0"/>
    <x v="1"/>
  </r>
  <r>
    <x v="354"/>
    <n v="680000"/>
    <x v="1"/>
    <s v="Jones and Jones"/>
    <s v="Auction"/>
    <n v="3188"/>
    <n v="2"/>
    <n v="1"/>
    <n v="2"/>
    <n v="0"/>
    <m/>
    <s v="1/88 Fewster Rd"/>
    <s v="Hampton"/>
    <x v="15"/>
    <x v="2"/>
    <x v="0"/>
    <x v="1"/>
  </r>
  <r>
    <x v="354"/>
    <n v="1302500"/>
    <x v="2"/>
    <s v="Jones and Jones"/>
    <s v="Sale"/>
    <n v="3187"/>
    <n v="3"/>
    <n v="2"/>
    <n v="2"/>
    <n v="391"/>
    <m/>
    <s v="22A Camperdown St"/>
    <s v="Brighton East"/>
    <x v="15"/>
    <x v="2"/>
    <x v="0"/>
    <x v="1"/>
  </r>
  <r>
    <x v="354"/>
    <n v="4250000"/>
    <x v="0"/>
    <s v="Cunninghams"/>
    <s v="Sale"/>
    <n v="3186"/>
    <n v="4"/>
    <n v="3"/>
    <n v="2"/>
    <n v="750"/>
    <m/>
    <s v="11 Foote St"/>
    <s v="Brighton"/>
    <x v="15"/>
    <x v="2"/>
    <x v="0"/>
    <x v="1"/>
  </r>
  <r>
    <x v="354"/>
    <n v="753000"/>
    <x v="0"/>
    <s v="Property Barons"/>
    <s v="Sale"/>
    <n v="3085"/>
    <n v="3"/>
    <n v="2"/>
    <n v="1"/>
    <n v="536"/>
    <n v="1975"/>
    <s v="267 Yallambie Rd"/>
    <s v="Yallambie"/>
    <x v="17"/>
    <x v="1"/>
    <x v="0"/>
    <x v="1"/>
  </r>
  <r>
    <x v="355"/>
    <n v="437500"/>
    <x v="1"/>
    <s v="Cunninghams"/>
    <s v="Auction"/>
    <n v="3121"/>
    <n v="1"/>
    <n v="1"/>
    <n v="1"/>
    <n v="778"/>
    <n v="2013"/>
    <s v="502/39 Bosisto St"/>
    <s v="Richmond"/>
    <x v="1"/>
    <x v="1"/>
    <x v="1"/>
    <x v="1"/>
  </r>
  <r>
    <x v="355"/>
    <n v="1425000"/>
    <x v="0"/>
    <s v="Cunninghams"/>
    <s v="Sale"/>
    <n v="3054"/>
    <n v="4"/>
    <n v="3"/>
    <n v="0"/>
    <n v="122"/>
    <n v="1890"/>
    <s v="112 Newry St"/>
    <s v="Carlton North"/>
    <x v="1"/>
    <x v="1"/>
    <x v="1"/>
    <x v="1"/>
  </r>
  <r>
    <x v="355"/>
    <n v="1900000"/>
    <x v="0"/>
    <s v="Flanders &amp; Fish"/>
    <s v="Sale"/>
    <n v="3142"/>
    <n v="2"/>
    <n v="2"/>
    <n v="0"/>
    <n v="218"/>
    <m/>
    <s v="12 Mell St"/>
    <s v="Toorak"/>
    <x v="12"/>
    <x v="2"/>
    <x v="1"/>
    <x v="1"/>
  </r>
  <r>
    <x v="355"/>
    <n v="400000"/>
    <x v="1"/>
    <s v="Cunninghams"/>
    <s v="Auction"/>
    <n v="3182"/>
    <n v="1"/>
    <n v="1"/>
    <n v="1"/>
    <n v="0"/>
    <n v="2012"/>
    <s v="203/43 Duke St"/>
    <s v="St Kilda"/>
    <x v="5"/>
    <x v="2"/>
    <x v="1"/>
    <x v="1"/>
  </r>
  <r>
    <x v="355"/>
    <n v="605000"/>
    <x v="1"/>
    <s v="Maxwells"/>
    <s v="Auction"/>
    <n v="3011"/>
    <n v="2"/>
    <n v="1"/>
    <n v="3"/>
    <n v="2794"/>
    <n v="2000"/>
    <s v="9/55 Moreland St"/>
    <s v="Footscray"/>
    <x v="4"/>
    <x v="0"/>
    <x v="1"/>
    <x v="1"/>
  </r>
  <r>
    <x v="355"/>
    <n v="890000"/>
    <x v="0"/>
    <s v="Melbourne Homes"/>
    <s v="Auction"/>
    <n v="3015"/>
    <n v="2"/>
    <n v="1"/>
    <n v="0"/>
    <n v="168"/>
    <n v="1900"/>
    <s v="65 Alma Tce"/>
    <s v="Newport"/>
    <x v="11"/>
    <x v="0"/>
    <x v="1"/>
    <x v="1"/>
  </r>
  <r>
    <x v="355"/>
    <n v="1000000"/>
    <x v="0"/>
    <s v="Metro Ladder"/>
    <s v="Sale"/>
    <n v="3145"/>
    <n v="2"/>
    <n v="1"/>
    <n v="1"/>
    <n v="472"/>
    <n v="1960"/>
    <s v="17 Clifton St"/>
    <s v="Caulfield East"/>
    <x v="9"/>
    <x v="2"/>
    <x v="1"/>
    <x v="1"/>
  </r>
  <r>
    <x v="356"/>
    <n v="1035000"/>
    <x v="0"/>
    <s v="Cunninghams"/>
    <s v="Sale"/>
    <n v="3121"/>
    <n v="2"/>
    <n v="1"/>
    <n v="0"/>
    <n v="100"/>
    <m/>
    <s v="83 Buckingham St"/>
    <s v="Richmond"/>
    <x v="1"/>
    <x v="1"/>
    <x v="1"/>
    <x v="1"/>
  </r>
  <r>
    <x v="356"/>
    <n v="1361000"/>
    <x v="0"/>
    <s v="Cunninghams"/>
    <s v="Sale"/>
    <n v="3121"/>
    <n v="3"/>
    <n v="2"/>
    <n v="1"/>
    <n v="99"/>
    <m/>
    <s v="25 Dickmann St"/>
    <s v="Richmond"/>
    <x v="1"/>
    <x v="1"/>
    <x v="1"/>
    <x v="1"/>
  </r>
  <r>
    <x v="356"/>
    <n v="450000"/>
    <x v="1"/>
    <s v="Metro Ladder"/>
    <s v="Auction"/>
    <n v="3141"/>
    <n v="1"/>
    <n v="1"/>
    <n v="0"/>
    <n v="0"/>
    <m/>
    <s v="16/124 Caroline St"/>
    <s v="South Yarra"/>
    <x v="12"/>
    <x v="2"/>
    <x v="1"/>
    <x v="1"/>
  </r>
  <r>
    <x v="356"/>
    <n v="390000"/>
    <x v="1"/>
    <s v="Jones and Jones"/>
    <s v="Auction"/>
    <n v="3182"/>
    <n v="2"/>
    <n v="1"/>
    <n v="1"/>
    <n v="0"/>
    <n v="2000"/>
    <s v="12/352 Canterbury Rd"/>
    <s v="St Kilda"/>
    <x v="5"/>
    <x v="2"/>
    <x v="1"/>
    <x v="1"/>
  </r>
  <r>
    <x v="356"/>
    <n v="902000"/>
    <x v="1"/>
    <s v="Cunninghams"/>
    <s v="Sale"/>
    <n v="3182"/>
    <n v="2"/>
    <n v="1"/>
    <n v="0"/>
    <n v="0"/>
    <n v="1920"/>
    <s v="1/160 Carlisle St"/>
    <s v="St Kilda"/>
    <x v="5"/>
    <x v="2"/>
    <x v="1"/>
    <x v="1"/>
  </r>
  <r>
    <x v="356"/>
    <n v="2850000"/>
    <x v="0"/>
    <s v="Jones and Jones"/>
    <s v="Auction"/>
    <n v="3206"/>
    <n v="3"/>
    <n v="2"/>
    <n v="0"/>
    <n v="211"/>
    <n v="1890"/>
    <s v="112 Beaconsfield Pde"/>
    <s v="Albert Park"/>
    <x v="5"/>
    <x v="2"/>
    <x v="1"/>
    <x v="1"/>
  </r>
  <r>
    <x v="356"/>
    <n v="691000"/>
    <x v="1"/>
    <s v="Metro Ladder"/>
    <s v="Auction"/>
    <n v="3040"/>
    <n v="2"/>
    <n v="1"/>
    <n v="1"/>
    <n v="201"/>
    <n v="1995"/>
    <s v="1/19 Cameron Rd"/>
    <s v="Essendon"/>
    <x v="8"/>
    <x v="0"/>
    <x v="1"/>
    <x v="1"/>
  </r>
  <r>
    <x v="356"/>
    <n v="420000"/>
    <x v="1"/>
    <s v="Flanders &amp; Fish"/>
    <s v="Sale"/>
    <n v="3032"/>
    <n v="2"/>
    <n v="1"/>
    <n v="1"/>
    <n v="0"/>
    <n v="1970"/>
    <s v="4/47 Middle Rd"/>
    <s v="Maribyrnong"/>
    <x v="4"/>
    <x v="0"/>
    <x v="1"/>
    <x v="1"/>
  </r>
  <r>
    <x v="356"/>
    <n v="960000"/>
    <x v="0"/>
    <s v="Jones and Jones"/>
    <s v="Sale"/>
    <n v="3013"/>
    <n v="2"/>
    <n v="2"/>
    <n v="1"/>
    <n v="159"/>
    <m/>
    <s v="1/11 Goulburn St"/>
    <s v="Yarraville"/>
    <x v="4"/>
    <x v="0"/>
    <x v="1"/>
    <x v="1"/>
  </r>
  <r>
    <x v="356"/>
    <n v="1117000"/>
    <x v="0"/>
    <s v="Metro Ladder"/>
    <s v="Sale"/>
    <n v="3032"/>
    <n v="4"/>
    <n v="3"/>
    <n v="2"/>
    <n v="325"/>
    <n v="2005"/>
    <s v="9 Lyric St"/>
    <s v="Maribyrnong"/>
    <x v="4"/>
    <x v="0"/>
    <x v="1"/>
    <x v="1"/>
  </r>
  <r>
    <x v="356"/>
    <n v="890000"/>
    <x v="0"/>
    <s v="Metro Ladder"/>
    <s v="Sale"/>
    <n v="3163"/>
    <n v="2"/>
    <n v="1"/>
    <n v="1"/>
    <n v="282"/>
    <m/>
    <s v="64 Lyons St"/>
    <s v="Carnegie"/>
    <x v="9"/>
    <x v="2"/>
    <x v="1"/>
    <x v="1"/>
  </r>
  <r>
    <x v="356"/>
    <n v="1005000"/>
    <x v="0"/>
    <s v="Melbourne Homes"/>
    <s v="Sale"/>
    <n v="3073"/>
    <n v="3"/>
    <n v="2"/>
    <n v="4"/>
    <n v="466"/>
    <n v="1930"/>
    <s v="31 Powell St"/>
    <s v="Reservoir"/>
    <x v="10"/>
    <x v="1"/>
    <x v="1"/>
    <x v="1"/>
  </r>
  <r>
    <x v="356"/>
    <n v="1400000"/>
    <x v="0"/>
    <s v="Jones and Jones"/>
    <s v="Auction"/>
    <n v="3072"/>
    <n v="4"/>
    <n v="2"/>
    <n v="2"/>
    <n v="559"/>
    <n v="1925"/>
    <s v="1 Bellarine St"/>
    <s v="Preston"/>
    <x v="10"/>
    <x v="1"/>
    <x v="1"/>
    <x v="1"/>
  </r>
  <r>
    <x v="357"/>
    <n v="1450000"/>
    <x v="0"/>
    <s v="Cunninghams"/>
    <s v="Auction"/>
    <n v="3068"/>
    <n v="2"/>
    <n v="1"/>
    <n v="0"/>
    <n v="156"/>
    <n v="1890"/>
    <s v="31 Fenwick St"/>
    <s v="Clifton Hill"/>
    <x v="1"/>
    <x v="1"/>
    <x v="1"/>
    <x v="1"/>
  </r>
  <r>
    <x v="357"/>
    <n v="2050000"/>
    <x v="0"/>
    <s v="Cunninghams"/>
    <s v="Sale"/>
    <n v="3054"/>
    <n v="3"/>
    <n v="2"/>
    <n v="0"/>
    <n v="84"/>
    <n v="1970"/>
    <s v="75 Fenwick St"/>
    <s v="Carlton North"/>
    <x v="1"/>
    <x v="1"/>
    <x v="1"/>
    <x v="1"/>
  </r>
  <r>
    <x v="357"/>
    <n v="2395000"/>
    <x v="0"/>
    <s v="Metro Ladder"/>
    <s v="Sale"/>
    <n v="3141"/>
    <n v="3"/>
    <n v="1"/>
    <n v="2"/>
    <n v="442"/>
    <m/>
    <s v="61 Osborne St"/>
    <s v="South Yarra"/>
    <x v="12"/>
    <x v="2"/>
    <x v="1"/>
    <x v="1"/>
  </r>
  <r>
    <x v="357"/>
    <n v="366000"/>
    <x v="1"/>
    <s v="Metro Ladder"/>
    <s v="Sale"/>
    <n v="3182"/>
    <n v="1"/>
    <n v="1"/>
    <n v="0"/>
    <n v="0"/>
    <m/>
    <s v="37/3 Herbert St"/>
    <s v="St Kilda"/>
    <x v="5"/>
    <x v="2"/>
    <x v="1"/>
    <x v="1"/>
  </r>
  <r>
    <x v="357"/>
    <n v="1015000"/>
    <x v="0"/>
    <s v="Cunninghams"/>
    <s v="Sale"/>
    <n v="3056"/>
    <n v="2"/>
    <n v="1"/>
    <n v="0"/>
    <n v="453"/>
    <n v="1920"/>
    <s v="17 Sutherland St"/>
    <s v="Brunswick"/>
    <x v="3"/>
    <x v="1"/>
    <x v="1"/>
    <x v="1"/>
  </r>
  <r>
    <x v="357"/>
    <n v="935000"/>
    <x v="0"/>
    <s v="Cunninghams"/>
    <s v="Sale"/>
    <n v="3033"/>
    <n v="3"/>
    <n v="1"/>
    <n v="2"/>
    <n v="662"/>
    <m/>
    <s v="16 Drew St"/>
    <s v="Keilor East"/>
    <x v="8"/>
    <x v="0"/>
    <x v="1"/>
    <x v="1"/>
  </r>
  <r>
    <x v="357"/>
    <n v="1105000"/>
    <x v="2"/>
    <s v="Jones and Jones"/>
    <s v="Sale"/>
    <n v="3051"/>
    <n v="2"/>
    <n v="2"/>
    <n v="1"/>
    <n v="88"/>
    <n v="2010"/>
    <s v="70 Munster Tce"/>
    <s v="North Melbourne"/>
    <x v="13"/>
    <x v="1"/>
    <x v="1"/>
    <x v="1"/>
  </r>
  <r>
    <x v="357"/>
    <n v="1120000"/>
    <x v="0"/>
    <s v="Property Barons"/>
    <s v="Sale"/>
    <n v="3018"/>
    <n v="3"/>
    <n v="1"/>
    <n v="2"/>
    <n v="506"/>
    <n v="1930"/>
    <s v="4 Blyth St"/>
    <s v="Altona"/>
    <x v="11"/>
    <x v="0"/>
    <x v="1"/>
    <x v="1"/>
  </r>
  <r>
    <x v="357"/>
    <n v="900000"/>
    <x v="0"/>
    <s v="Metro Ladder"/>
    <s v="Auction"/>
    <n v="3072"/>
    <n v="2"/>
    <n v="1"/>
    <n v="1"/>
    <n v="529"/>
    <m/>
    <s v="5 Bischoff St"/>
    <s v="Preston"/>
    <x v="10"/>
    <x v="1"/>
    <x v="1"/>
    <x v="1"/>
  </r>
  <r>
    <x v="357"/>
    <n v="3210000"/>
    <x v="0"/>
    <s v="Jones and Jones"/>
    <s v="Sale"/>
    <n v="3123"/>
    <n v="5"/>
    <n v="3"/>
    <n v="4"/>
    <n v="1011"/>
    <n v="1905"/>
    <s v="452 Barkers Rd"/>
    <s v="Hawthorn East"/>
    <x v="14"/>
    <x v="2"/>
    <x v="1"/>
    <x v="1"/>
  </r>
  <r>
    <x v="357"/>
    <n v="830000"/>
    <x v="0"/>
    <s v="Property Barons"/>
    <s v="Sale"/>
    <n v="3081"/>
    <n v="3"/>
    <n v="2"/>
    <n v="0"/>
    <n v="643"/>
    <m/>
    <s v="1 Goodenough Ct"/>
    <s v="Heidelberg West"/>
    <x v="17"/>
    <x v="3"/>
    <x v="1"/>
    <x v="1"/>
  </r>
  <r>
    <x v="358"/>
    <n v="850000"/>
    <x v="0"/>
    <s v="Cunninghams"/>
    <s v="Auction"/>
    <n v="3067"/>
    <n v="3"/>
    <n v="2"/>
    <n v="1"/>
    <n v="94"/>
    <m/>
    <s v="40 Federation La"/>
    <s v="Abbotsford"/>
    <x v="1"/>
    <x v="1"/>
    <x v="1"/>
    <x v="1"/>
  </r>
  <r>
    <x v="358"/>
    <n v="1090000"/>
    <x v="1"/>
    <s v="Jones and Jones"/>
    <s v="Sale"/>
    <n v="3067"/>
    <n v="3"/>
    <n v="2"/>
    <n v="2"/>
    <n v="4290"/>
    <m/>
    <s v="138/56 Nicholson St"/>
    <s v="Abbotsford"/>
    <x v="1"/>
    <x v="1"/>
    <x v="1"/>
    <x v="1"/>
  </r>
  <r>
    <x v="358"/>
    <n v="1200000"/>
    <x v="2"/>
    <s v="Jones and Jones"/>
    <s v="Auction"/>
    <n v="3121"/>
    <n v="2"/>
    <n v="2"/>
    <n v="1"/>
    <n v="170"/>
    <n v="1940"/>
    <s v="10 Botherambo St"/>
    <s v="Richmond"/>
    <x v="1"/>
    <x v="1"/>
    <x v="1"/>
    <x v="1"/>
  </r>
  <r>
    <x v="358"/>
    <n v="1275000"/>
    <x v="0"/>
    <s v="Cunninghams"/>
    <s v="Sale"/>
    <n v="3121"/>
    <n v="3"/>
    <n v="2"/>
    <n v="1"/>
    <n v="132"/>
    <n v="1900"/>
    <s v="6 Brady St"/>
    <s v="Richmond"/>
    <x v="1"/>
    <x v="1"/>
    <x v="1"/>
    <x v="1"/>
  </r>
  <r>
    <x v="358"/>
    <n v="390000"/>
    <x v="1"/>
    <s v="Flanders &amp; Fish"/>
    <s v="Auction"/>
    <n v="3057"/>
    <n v="2"/>
    <n v="1"/>
    <n v="1"/>
    <n v="0"/>
    <n v="1970"/>
    <s v="7/72 Victoria St"/>
    <s v="Brunswick East"/>
    <x v="3"/>
    <x v="1"/>
    <x v="1"/>
    <x v="1"/>
  </r>
  <r>
    <x v="358"/>
    <n v="935500"/>
    <x v="0"/>
    <s v="Metro Ladder"/>
    <s v="Sale"/>
    <n v="3058"/>
    <n v="3"/>
    <n v="1"/>
    <n v="2"/>
    <n v="386"/>
    <m/>
    <s v="6 Stawell St"/>
    <s v="Coburg"/>
    <x v="3"/>
    <x v="1"/>
    <x v="1"/>
    <x v="1"/>
  </r>
  <r>
    <x v="358"/>
    <n v="280000"/>
    <x v="1"/>
    <s v="Cunninghams"/>
    <s v="Auction"/>
    <n v="3031"/>
    <n v="1"/>
    <n v="1"/>
    <n v="1"/>
    <n v="0"/>
    <n v="1970"/>
    <s v="1/142 Shields St"/>
    <s v="Flemington"/>
    <x v="8"/>
    <x v="1"/>
    <x v="1"/>
    <x v="1"/>
  </r>
  <r>
    <x v="358"/>
    <n v="680000"/>
    <x v="2"/>
    <s v="Cunninghams"/>
    <s v="Auction"/>
    <n v="3033"/>
    <n v="3"/>
    <n v="2"/>
    <n v="2"/>
    <n v="224"/>
    <n v="1998"/>
    <s v="7 Park Dr"/>
    <s v="Keilor East"/>
    <x v="8"/>
    <x v="0"/>
    <x v="1"/>
    <x v="1"/>
  </r>
  <r>
    <x v="358"/>
    <n v="930000"/>
    <x v="0"/>
    <s v="Property Barons"/>
    <s v="Sale"/>
    <n v="3040"/>
    <n v="2"/>
    <n v="1"/>
    <n v="2"/>
    <n v="225"/>
    <n v="1990"/>
    <s v="24A Daisy St"/>
    <s v="Essendon"/>
    <x v="8"/>
    <x v="0"/>
    <x v="1"/>
    <x v="1"/>
  </r>
  <r>
    <x v="358"/>
    <n v="810000"/>
    <x v="0"/>
    <s v="Property Barons"/>
    <s v="Sale"/>
    <n v="3073"/>
    <n v="2"/>
    <n v="1"/>
    <n v="2"/>
    <n v="950"/>
    <m/>
    <s v="15 Rodman St"/>
    <s v="Reservoir"/>
    <x v="10"/>
    <x v="1"/>
    <x v="1"/>
    <x v="1"/>
  </r>
  <r>
    <x v="358"/>
    <n v="601000"/>
    <x v="0"/>
    <s v="Property Barons"/>
    <s v="Sale"/>
    <n v="3020"/>
    <n v="4"/>
    <n v="1"/>
    <n v="4"/>
    <n v="520"/>
    <m/>
    <s v="268 Wright St"/>
    <s v="Sunshine West"/>
    <x v="0"/>
    <x v="0"/>
    <x v="1"/>
    <x v="1"/>
  </r>
  <r>
    <x v="358"/>
    <n v="790000"/>
    <x v="0"/>
    <s v="Sanders"/>
    <s v="Sale"/>
    <n v="3020"/>
    <n v="3"/>
    <n v="1"/>
    <n v="2"/>
    <n v="568"/>
    <m/>
    <s v="62 Northumberland Rd"/>
    <s v="Sunshine North"/>
    <x v="0"/>
    <x v="0"/>
    <x v="1"/>
    <x v="1"/>
  </r>
  <r>
    <x v="358"/>
    <n v="2905000"/>
    <x v="0"/>
    <s v="Cunninghams"/>
    <s v="Sale"/>
    <n v="3186"/>
    <n v="4"/>
    <n v="3"/>
    <n v="1"/>
    <n v="487"/>
    <n v="1905"/>
    <s v="133 Head St"/>
    <s v="Brighton"/>
    <x v="15"/>
    <x v="2"/>
    <x v="1"/>
    <x v="1"/>
  </r>
  <r>
    <x v="359"/>
    <n v="650000"/>
    <x v="1"/>
    <s v="Jones and Jones"/>
    <s v="Auction"/>
    <n v="3125"/>
    <n v="2"/>
    <n v="1"/>
    <n v="1"/>
    <n v="194"/>
    <n v="1975"/>
    <s v="1/10 McComas Gr"/>
    <s v="Burwood"/>
    <x v="2"/>
    <x v="2"/>
    <x v="1"/>
    <x v="1"/>
  </r>
  <r>
    <x v="359"/>
    <n v="442500"/>
    <x v="1"/>
    <s v="Cunninghams"/>
    <s v="Sale"/>
    <n v="3206"/>
    <n v="1"/>
    <n v="1"/>
    <n v="0"/>
    <n v="0"/>
    <n v="1970"/>
    <s v="13/52 Moubray St"/>
    <s v="Albert Park"/>
    <x v="5"/>
    <x v="2"/>
    <x v="1"/>
    <x v="1"/>
  </r>
  <r>
    <x v="359"/>
    <n v="845000"/>
    <x v="0"/>
    <s v="Metro Ladder"/>
    <s v="Sale"/>
    <n v="3058"/>
    <n v="3"/>
    <n v="1"/>
    <n v="1"/>
    <n v="221"/>
    <n v="1980"/>
    <s v="96 Reynard St"/>
    <s v="Coburg"/>
    <x v="3"/>
    <x v="1"/>
    <x v="1"/>
    <x v="1"/>
  </r>
  <r>
    <x v="359"/>
    <n v="1510000"/>
    <x v="0"/>
    <s v="Cunninghams"/>
    <s v="Sale"/>
    <n v="3056"/>
    <n v="3"/>
    <n v="1"/>
    <n v="0"/>
    <n v="325"/>
    <n v="1920"/>
    <s v="28 Frederick St"/>
    <s v="Brunswick"/>
    <x v="3"/>
    <x v="1"/>
    <x v="1"/>
    <x v="1"/>
  </r>
  <r>
    <x v="359"/>
    <n v="1260000"/>
    <x v="0"/>
    <s v="Best Bricks"/>
    <s v="Sale"/>
    <n v="3148"/>
    <n v="4"/>
    <n v="2"/>
    <n v="2"/>
    <n v="500"/>
    <n v="2001"/>
    <s v="4 Jacana Ct"/>
    <s v="Chadstone"/>
    <x v="6"/>
    <x v="2"/>
    <x v="1"/>
    <x v="1"/>
  </r>
  <r>
    <x v="359"/>
    <n v="1800000"/>
    <x v="0"/>
    <s v="Sanders"/>
    <s v="Auction"/>
    <n v="3016"/>
    <n v="3"/>
    <n v="2"/>
    <n v="2"/>
    <n v="332"/>
    <n v="2006"/>
    <s v="43B Cole St"/>
    <s v="Williamstown"/>
    <x v="11"/>
    <x v="0"/>
    <x v="1"/>
    <x v="1"/>
  </r>
  <r>
    <x v="359"/>
    <n v="685000"/>
    <x v="0"/>
    <s v="Metro Ladder"/>
    <s v="Sale"/>
    <n v="3163"/>
    <n v="2"/>
    <n v="1"/>
    <n v="1"/>
    <n v="0"/>
    <m/>
    <s v="3/14 Wilson St"/>
    <s v="Murrumbeena"/>
    <x v="9"/>
    <x v="2"/>
    <x v="1"/>
    <x v="1"/>
  </r>
  <r>
    <x v="359"/>
    <n v="825000"/>
    <x v="2"/>
    <s v="Jones and Jones"/>
    <s v="Sale"/>
    <n v="3204"/>
    <n v="3"/>
    <n v="2"/>
    <n v="2"/>
    <n v="147"/>
    <n v="2007"/>
    <s v="2/1 Corbie St"/>
    <s v="Bentleigh"/>
    <x v="9"/>
    <x v="2"/>
    <x v="1"/>
    <x v="1"/>
  </r>
  <r>
    <x v="359"/>
    <n v="1670000"/>
    <x v="0"/>
    <s v="Cunninghams"/>
    <s v="Auction"/>
    <n v="3104"/>
    <n v="4"/>
    <n v="3"/>
    <n v="2"/>
    <n v="689"/>
    <m/>
    <s v="13 Lucifer St"/>
    <s v="Balwyn North"/>
    <x v="14"/>
    <x v="2"/>
    <x v="1"/>
    <x v="1"/>
  </r>
  <r>
    <x v="359"/>
    <n v="1675000"/>
    <x v="0"/>
    <s v="Flanders &amp; Fish"/>
    <s v="Sale"/>
    <n v="3104"/>
    <n v="4"/>
    <n v="2"/>
    <n v="2"/>
    <n v="667"/>
    <n v="1974"/>
    <s v="9 Seattle St"/>
    <s v="Balwyn North"/>
    <x v="14"/>
    <x v="2"/>
    <x v="1"/>
    <x v="1"/>
  </r>
  <r>
    <x v="359"/>
    <n v="2810000"/>
    <x v="0"/>
    <s v="Jones and Jones"/>
    <s v="Auction"/>
    <n v="3103"/>
    <n v="5"/>
    <n v="3"/>
    <n v="4"/>
    <n v="1468"/>
    <m/>
    <s v="275 Union Rd"/>
    <s v="Balwyn"/>
    <x v="14"/>
    <x v="2"/>
    <x v="1"/>
    <x v="1"/>
  </r>
  <r>
    <x v="359"/>
    <n v="1920000"/>
    <x v="0"/>
    <s v="Melbourne Homes"/>
    <s v="Sale"/>
    <n v="3187"/>
    <n v="4"/>
    <n v="1"/>
    <n v="1"/>
    <n v="1000"/>
    <n v="1960"/>
    <s v="200 South Rd"/>
    <s v="Brighton East"/>
    <x v="15"/>
    <x v="2"/>
    <x v="1"/>
    <x v="1"/>
  </r>
  <r>
    <x v="360"/>
    <n v="600000"/>
    <x v="1"/>
    <s v="Cunninghams"/>
    <s v="Sale"/>
    <n v="3044"/>
    <n v="3"/>
    <n v="1"/>
    <n v="1"/>
    <n v="204"/>
    <n v="2008"/>
    <s v="5/10 Dorset Rd"/>
    <s v="Pascoe Vale"/>
    <x v="3"/>
    <x v="1"/>
    <x v="1"/>
    <x v="1"/>
  </r>
  <r>
    <x v="360"/>
    <n v="806000"/>
    <x v="0"/>
    <s v="Flanders &amp; Fish"/>
    <s v="Sale"/>
    <n v="3034"/>
    <n v="4"/>
    <n v="2"/>
    <n v="1"/>
    <n v="350"/>
    <n v="2008"/>
    <s v="36 Wood St"/>
    <s v="Avondale Heights"/>
    <x v="8"/>
    <x v="0"/>
    <x v="1"/>
    <x v="1"/>
  </r>
  <r>
    <x v="360"/>
    <n v="810000"/>
    <x v="0"/>
    <s v="Property Barons"/>
    <s v="Auction"/>
    <n v="3042"/>
    <n v="3"/>
    <n v="3"/>
    <n v="2"/>
    <n v="555"/>
    <n v="1980"/>
    <s v="478 Fullarton Rd"/>
    <s v="Airport West"/>
    <x v="8"/>
    <x v="0"/>
    <x v="1"/>
    <x v="1"/>
  </r>
  <r>
    <x v="360"/>
    <n v="775000"/>
    <x v="0"/>
    <s v="Best Bricks"/>
    <s v="Sale"/>
    <n v="3015"/>
    <n v="3"/>
    <n v="1"/>
    <n v="1"/>
    <n v="435"/>
    <m/>
    <s v="14A Kernot St"/>
    <s v="Spotswood"/>
    <x v="11"/>
    <x v="0"/>
    <x v="1"/>
    <x v="1"/>
  </r>
  <r>
    <x v="360"/>
    <n v="131000"/>
    <x v="0"/>
    <s v="Cunninghams"/>
    <s v="Auction"/>
    <n v="3162"/>
    <n v="4"/>
    <n v="1"/>
    <n v="2"/>
    <n v="499"/>
    <n v="1920"/>
    <s v="30 Pyne St"/>
    <s v="Caulfield"/>
    <x v="9"/>
    <x v="2"/>
    <x v="1"/>
    <x v="1"/>
  </r>
  <r>
    <x v="360"/>
    <n v="1110000"/>
    <x v="0"/>
    <s v="Metro Ladder"/>
    <s v="Sale"/>
    <n v="3165"/>
    <n v="3"/>
    <n v="1"/>
    <n v="6"/>
    <n v="542"/>
    <m/>
    <s v="177 Bignell Rd"/>
    <s v="Bentleigh East"/>
    <x v="9"/>
    <x v="2"/>
    <x v="1"/>
    <x v="1"/>
  </r>
  <r>
    <x v="360"/>
    <n v="1630000"/>
    <x v="0"/>
    <s v="Jones and Jones"/>
    <s v="Sale"/>
    <n v="3165"/>
    <n v="2"/>
    <n v="1"/>
    <n v="2"/>
    <n v="724"/>
    <m/>
    <s v="370 McKinnon Rd"/>
    <s v="Bentleigh East"/>
    <x v="9"/>
    <x v="2"/>
    <x v="1"/>
    <x v="1"/>
  </r>
  <r>
    <x v="360"/>
    <n v="1001000"/>
    <x v="0"/>
    <s v="Maxwells"/>
    <s v="Sale"/>
    <n v="3020"/>
    <n v="3"/>
    <n v="1"/>
    <n v="5"/>
    <n v="879"/>
    <m/>
    <s v="160 Cornwall Rd"/>
    <s v="Sunshine"/>
    <x v="0"/>
    <x v="0"/>
    <x v="1"/>
    <x v="1"/>
  </r>
  <r>
    <x v="361"/>
    <n v="2640000"/>
    <x v="0"/>
    <s v="Metro Ladder"/>
    <s v="Sale"/>
    <n v="3121"/>
    <n v="3"/>
    <n v="1"/>
    <n v="1"/>
    <n v="309"/>
    <m/>
    <s v="14 Hunter St"/>
    <s v="Richmond"/>
    <x v="1"/>
    <x v="1"/>
    <x v="1"/>
    <x v="1"/>
  </r>
  <r>
    <x v="361"/>
    <n v="320000"/>
    <x v="1"/>
    <s v="Jones and Jones"/>
    <s v="Auction"/>
    <n v="3141"/>
    <n v="1"/>
    <n v="1"/>
    <n v="0"/>
    <n v="0"/>
    <n v="1970"/>
    <s v="6/49 Osborne St"/>
    <s v="South Yarra"/>
    <x v="12"/>
    <x v="2"/>
    <x v="1"/>
    <x v="1"/>
  </r>
  <r>
    <x v="361"/>
    <n v="1900000"/>
    <x v="0"/>
    <s v="Jones and Jones"/>
    <s v="Auction"/>
    <n v="3143"/>
    <n v="2"/>
    <n v="2"/>
    <n v="0"/>
    <n v="207"/>
    <m/>
    <s v="31 Hume St"/>
    <s v="Armadale"/>
    <x v="12"/>
    <x v="2"/>
    <x v="1"/>
    <x v="1"/>
  </r>
  <r>
    <x v="361"/>
    <n v="313000"/>
    <x v="1"/>
    <s v="Jones and Jones"/>
    <s v="Sale"/>
    <n v="3184"/>
    <n v="1"/>
    <n v="1"/>
    <n v="1"/>
    <n v="0"/>
    <m/>
    <s v="11/6 Byron St"/>
    <s v="Elwood"/>
    <x v="5"/>
    <x v="2"/>
    <x v="1"/>
    <x v="1"/>
  </r>
  <r>
    <x v="361"/>
    <n v="810000"/>
    <x v="0"/>
    <s v="Flanders &amp; Fish"/>
    <s v="Auction"/>
    <n v="3056"/>
    <n v="3"/>
    <n v="2"/>
    <n v="3"/>
    <n v="177"/>
    <m/>
    <s v="3A Austin Tce"/>
    <s v="Brunswick"/>
    <x v="3"/>
    <x v="1"/>
    <x v="1"/>
    <x v="1"/>
  </r>
  <r>
    <x v="361"/>
    <n v="845000"/>
    <x v="2"/>
    <s v="Cunninghams"/>
    <s v="Sale"/>
    <n v="3031"/>
    <n v="3"/>
    <n v="2"/>
    <n v="1"/>
    <n v="132"/>
    <m/>
    <s v="5 Rigby La"/>
    <s v="Kensington"/>
    <x v="8"/>
    <x v="1"/>
    <x v="1"/>
    <x v="1"/>
  </r>
  <r>
    <x v="361"/>
    <n v="1200000"/>
    <x v="0"/>
    <s v="Sanders"/>
    <s v="Auction"/>
    <n v="3147"/>
    <n v="4"/>
    <n v="3"/>
    <n v="2"/>
    <n v="372"/>
    <n v="2016"/>
    <s v="1/53 Winbirra Pde"/>
    <s v="Ashwood"/>
    <x v="6"/>
    <x v="2"/>
    <x v="1"/>
    <x v="1"/>
  </r>
  <r>
    <x v="361"/>
    <n v="1250000"/>
    <x v="0"/>
    <s v="Jones and Jones"/>
    <s v="Auction"/>
    <n v="3013"/>
    <n v="3"/>
    <n v="2"/>
    <n v="1"/>
    <n v="249"/>
    <m/>
    <s v="55 Ofarrell St"/>
    <s v="Yarraville"/>
    <x v="4"/>
    <x v="0"/>
    <x v="1"/>
    <x v="1"/>
  </r>
  <r>
    <x v="361"/>
    <n v="833000"/>
    <x v="0"/>
    <s v="Maxwells"/>
    <s v="Sale"/>
    <n v="3105"/>
    <n v="2"/>
    <n v="1"/>
    <n v="0"/>
    <n v="359"/>
    <m/>
    <s v="43 Helene St"/>
    <s v="Bulleen"/>
    <x v="16"/>
    <x v="3"/>
    <x v="1"/>
    <x v="1"/>
  </r>
  <r>
    <x v="361"/>
    <n v="610000"/>
    <x v="1"/>
    <s v="Cunninghams"/>
    <s v="Auction"/>
    <n v="3101"/>
    <n v="2"/>
    <n v="1"/>
    <n v="1"/>
    <n v="745"/>
    <n v="1968"/>
    <s v="2/27 Pakington St"/>
    <s v="Kew"/>
    <x v="14"/>
    <x v="2"/>
    <x v="1"/>
    <x v="1"/>
  </r>
  <r>
    <x v="361"/>
    <n v="4760000"/>
    <x v="0"/>
    <s v="Jones and Jones"/>
    <s v="Sale"/>
    <n v="3124"/>
    <n v="4"/>
    <n v="2"/>
    <n v="2"/>
    <n v="903"/>
    <m/>
    <s v="37 Victoria Rd"/>
    <s v="Camberwell"/>
    <x v="14"/>
    <x v="2"/>
    <x v="1"/>
    <x v="1"/>
  </r>
  <r>
    <x v="361"/>
    <n v="1037000"/>
    <x v="2"/>
    <s v="Jones and Jones"/>
    <s v="Sale"/>
    <n v="3186"/>
    <n v="2"/>
    <n v="1"/>
    <n v="2"/>
    <n v="125"/>
    <n v="2009"/>
    <s v="147A Male St"/>
    <s v="Brighton"/>
    <x v="15"/>
    <x v="2"/>
    <x v="1"/>
    <x v="1"/>
  </r>
  <r>
    <x v="361"/>
    <n v="1400000"/>
    <x v="0"/>
    <s v="Metro Ladder"/>
    <s v="Auction"/>
    <n v="3188"/>
    <n v="5"/>
    <n v="2"/>
    <n v="2"/>
    <n v="434"/>
    <m/>
    <s v="2/524 Bluff Rd"/>
    <s v="Hampton"/>
    <x v="15"/>
    <x v="2"/>
    <x v="1"/>
    <x v="1"/>
  </r>
  <r>
    <x v="361"/>
    <n v="1758000"/>
    <x v="0"/>
    <s v="Property Barons"/>
    <s v="Sale"/>
    <n v="3079"/>
    <n v="4"/>
    <n v="2"/>
    <n v="2"/>
    <n v="650"/>
    <m/>
    <s v="105 Ivanhoe Pde"/>
    <s v="Ivanhoe"/>
    <x v="17"/>
    <x v="3"/>
    <x v="1"/>
    <x v="1"/>
  </r>
  <r>
    <x v="362"/>
    <n v="2060000"/>
    <x v="0"/>
    <s v="Flanders &amp; Fish"/>
    <s v="Sale"/>
    <n v="3127"/>
    <n v="4"/>
    <n v="2"/>
    <n v="2"/>
    <n v="745"/>
    <m/>
    <s v="26 Newton St"/>
    <s v="Surrey Hills"/>
    <x v="2"/>
    <x v="2"/>
    <x v="1"/>
    <x v="1"/>
  </r>
  <r>
    <x v="362"/>
    <n v="2360000"/>
    <x v="0"/>
    <s v="Metro Ladder"/>
    <s v="Sale"/>
    <n v="3143"/>
    <n v="3"/>
    <n v="2"/>
    <n v="0"/>
    <n v="336"/>
    <m/>
    <s v="12 Auburn Gr"/>
    <s v="Armadale"/>
    <x v="12"/>
    <x v="2"/>
    <x v="1"/>
    <x v="1"/>
  </r>
  <r>
    <x v="362"/>
    <n v="472000"/>
    <x v="1"/>
    <s v="Maxwells"/>
    <s v="Sale"/>
    <n v="3188"/>
    <n v="2"/>
    <n v="1"/>
    <n v="1"/>
    <n v="215"/>
    <n v="2007"/>
    <s v="4/332 South Rd"/>
    <s v="Hampton East"/>
    <x v="7"/>
    <x v="2"/>
    <x v="1"/>
    <x v="1"/>
  </r>
  <r>
    <x v="362"/>
    <n v="2910000"/>
    <x v="0"/>
    <s v="Sanders"/>
    <s v="Auction"/>
    <n v="3016"/>
    <n v="4"/>
    <n v="3"/>
    <n v="0"/>
    <n v="338"/>
    <n v="1890"/>
    <s v="19 Verdon St"/>
    <s v="Williamstown"/>
    <x v="11"/>
    <x v="0"/>
    <x v="1"/>
    <x v="1"/>
  </r>
  <r>
    <x v="362"/>
    <n v="670000"/>
    <x v="0"/>
    <s v="Best Bricks"/>
    <s v="Auction"/>
    <n v="3020"/>
    <n v="4"/>
    <n v="1"/>
    <n v="1"/>
    <n v="603"/>
    <n v="1950"/>
    <s v="94 Couch St"/>
    <s v="Sunshine"/>
    <x v="0"/>
    <x v="0"/>
    <x v="1"/>
    <x v="1"/>
  </r>
  <r>
    <x v="362"/>
    <n v="794000"/>
    <x v="0"/>
    <s v="Flanders &amp; Fish"/>
    <s v="Sale"/>
    <n v="3020"/>
    <n v="3"/>
    <n v="1"/>
    <n v="0"/>
    <n v="426"/>
    <m/>
    <s v="74 Benjamin St"/>
    <s v="Sunshine"/>
    <x v="0"/>
    <x v="0"/>
    <x v="1"/>
    <x v="1"/>
  </r>
  <r>
    <x v="362"/>
    <n v="1471000"/>
    <x v="0"/>
    <s v="Best Bricks"/>
    <s v="Sale"/>
    <n v="3188"/>
    <n v="3"/>
    <n v="2"/>
    <n v="2"/>
    <n v="732"/>
    <m/>
    <s v="31 Warland Rd"/>
    <s v="Hampton East"/>
    <x v="15"/>
    <x v="2"/>
    <x v="1"/>
    <x v="1"/>
  </r>
  <r>
    <x v="363"/>
    <n v="570500"/>
    <x v="1"/>
    <s v="Metro Ladder"/>
    <s v="Sale"/>
    <n v="3144"/>
    <n v="2"/>
    <n v="1"/>
    <n v="2"/>
    <n v="0"/>
    <m/>
    <s v="9/3 Irving St"/>
    <s v="Malvern"/>
    <x v="12"/>
    <x v="2"/>
    <x v="1"/>
    <x v="1"/>
  </r>
  <r>
    <x v="363"/>
    <n v="1120000"/>
    <x v="2"/>
    <s v="Jones and Jones"/>
    <s v="Auction"/>
    <n v="3145"/>
    <n v="3"/>
    <n v="2"/>
    <n v="2"/>
    <n v="181"/>
    <n v="1990"/>
    <s v="2/14 Durward Rd"/>
    <s v="Malvern East"/>
    <x v="12"/>
    <x v="2"/>
    <x v="1"/>
    <x v="1"/>
  </r>
  <r>
    <x v="363"/>
    <n v="1720000"/>
    <x v="0"/>
    <s v="Cunninghams"/>
    <s v="Sale"/>
    <n v="3181"/>
    <n v="3"/>
    <n v="2"/>
    <n v="2"/>
    <n v="183"/>
    <n v="1999"/>
    <s v="56 Packington St"/>
    <s v="Prahran"/>
    <x v="12"/>
    <x v="2"/>
    <x v="1"/>
    <x v="1"/>
  </r>
  <r>
    <x v="363"/>
    <n v="1050000"/>
    <x v="1"/>
    <s v="Jones and Jones"/>
    <s v="Auction"/>
    <n v="3184"/>
    <n v="2"/>
    <n v="2"/>
    <n v="2"/>
    <n v="2381"/>
    <n v="2009"/>
    <s v="301/35 Ormond Rd"/>
    <s v="Elwood"/>
    <x v="5"/>
    <x v="2"/>
    <x v="1"/>
    <x v="1"/>
  </r>
  <r>
    <x v="363"/>
    <n v="800000"/>
    <x v="0"/>
    <s v="Melbourne Homes"/>
    <s v="Auction"/>
    <n v="3056"/>
    <n v="1"/>
    <n v="1"/>
    <n v="4"/>
    <n v="330"/>
    <m/>
    <s v="32 Rose St"/>
    <s v="Brunswick"/>
    <x v="3"/>
    <x v="1"/>
    <x v="1"/>
    <x v="1"/>
  </r>
  <r>
    <x v="363"/>
    <n v="2355000"/>
    <x v="0"/>
    <s v="Melbourne Homes"/>
    <s v="Sale"/>
    <n v="3040"/>
    <n v="4"/>
    <n v="2"/>
    <n v="3"/>
    <n v="715"/>
    <n v="1920"/>
    <s v="18 Lorraine St"/>
    <s v="Essendon"/>
    <x v="8"/>
    <x v="0"/>
    <x v="1"/>
    <x v="1"/>
  </r>
  <r>
    <x v="363"/>
    <n v="1067000"/>
    <x v="0"/>
    <s v="Jones and Jones"/>
    <s v="Sale"/>
    <n v="3167"/>
    <n v="3"/>
    <n v="1"/>
    <n v="2"/>
    <n v="648"/>
    <n v="1940"/>
    <s v="107 Golf Rd"/>
    <s v="Oakleigh South"/>
    <x v="6"/>
    <x v="4"/>
    <x v="1"/>
    <x v="1"/>
  </r>
  <r>
    <x v="363"/>
    <n v="1000000"/>
    <x v="2"/>
    <s v="Maxwells"/>
    <s v="Auction"/>
    <n v="3032"/>
    <n v="5"/>
    <n v="3"/>
    <n v="2"/>
    <n v="98"/>
    <m/>
    <s v="56 Skyline Dr"/>
    <s v="Maribyrnong"/>
    <x v="4"/>
    <x v="0"/>
    <x v="1"/>
    <x v="1"/>
  </r>
  <r>
    <x v="363"/>
    <n v="1336000"/>
    <x v="0"/>
    <s v="Property Barons"/>
    <s v="Sale"/>
    <n v="3105"/>
    <n v="5"/>
    <n v="3"/>
    <n v="3"/>
    <n v="736"/>
    <m/>
    <s v="4 Greenhill Ct"/>
    <s v="Bulleen"/>
    <x v="16"/>
    <x v="3"/>
    <x v="1"/>
    <x v="1"/>
  </r>
  <r>
    <x v="363"/>
    <n v="421000"/>
    <x v="2"/>
    <s v="Metro Ladder"/>
    <s v="Sale"/>
    <n v="3025"/>
    <n v="2"/>
    <n v="1"/>
    <n v="1"/>
    <n v="77"/>
    <n v="2009"/>
    <s v="3/66 Marion St"/>
    <s v="Altona North"/>
    <x v="11"/>
    <x v="0"/>
    <x v="1"/>
    <x v="1"/>
  </r>
  <r>
    <x v="363"/>
    <n v="1030000"/>
    <x v="0"/>
    <s v="Property Barons"/>
    <s v="Sale"/>
    <n v="3018"/>
    <n v="4"/>
    <n v="1"/>
    <n v="0"/>
    <n v="797"/>
    <m/>
    <s v="51 Millers Rd"/>
    <s v="Altona"/>
    <x v="11"/>
    <x v="0"/>
    <x v="1"/>
    <x v="1"/>
  </r>
  <r>
    <x v="363"/>
    <n v="1850000"/>
    <x v="0"/>
    <s v="Metro Ladder"/>
    <s v="Auction"/>
    <n v="3204"/>
    <n v="4"/>
    <n v="2"/>
    <n v="2"/>
    <n v="668"/>
    <n v="1980"/>
    <s v="48 Stewart St"/>
    <s v="Ormond"/>
    <x v="9"/>
    <x v="2"/>
    <x v="1"/>
    <x v="1"/>
  </r>
  <r>
    <x v="363"/>
    <n v="1100000"/>
    <x v="0"/>
    <s v="Cunninghams"/>
    <s v="Auction"/>
    <n v="3072"/>
    <n v="3"/>
    <n v="2"/>
    <n v="3"/>
    <n v="490"/>
    <m/>
    <s v="7 Kenneth St"/>
    <s v="Preston"/>
    <x v="10"/>
    <x v="1"/>
    <x v="1"/>
    <x v="1"/>
  </r>
  <r>
    <x v="363"/>
    <n v="1190000"/>
    <x v="0"/>
    <s v="Best Bricks"/>
    <s v="Sale"/>
    <n v="3071"/>
    <n v="3"/>
    <n v="1"/>
    <n v="0"/>
    <n v="0"/>
    <m/>
    <s v="59A Fyffe St"/>
    <s v="Thornbury"/>
    <x v="10"/>
    <x v="1"/>
    <x v="1"/>
    <x v="1"/>
  </r>
  <r>
    <x v="363"/>
    <n v="520000"/>
    <x v="0"/>
    <s v="Property Barons"/>
    <s v="Sale"/>
    <n v="3020"/>
    <n v="3"/>
    <n v="1"/>
    <n v="1"/>
    <n v="535"/>
    <m/>
    <s v="6 Sproul St"/>
    <s v="Sunshine North"/>
    <x v="0"/>
    <x v="0"/>
    <x v="1"/>
    <x v="1"/>
  </r>
  <r>
    <x v="363"/>
    <n v="720000"/>
    <x v="0"/>
    <s v="Property Barons"/>
    <s v="Sale"/>
    <n v="3081"/>
    <n v="3"/>
    <n v="1"/>
    <n v="0"/>
    <n v="505"/>
    <m/>
    <s v="4 Collins St"/>
    <s v="Heidelberg Heights"/>
    <x v="17"/>
    <x v="3"/>
    <x v="1"/>
    <x v="1"/>
  </r>
  <r>
    <x v="364"/>
    <n v="358500"/>
    <x v="1"/>
    <s v="Jones and Jones"/>
    <s v="Auction"/>
    <n v="3068"/>
    <n v="1"/>
    <n v="1"/>
    <n v="1"/>
    <n v="0"/>
    <n v="1975"/>
    <s v="7/14 Rae St"/>
    <s v="Fitzroy North"/>
    <x v="1"/>
    <x v="1"/>
    <x v="1"/>
    <x v="1"/>
  </r>
  <r>
    <x v="364"/>
    <n v="1315000"/>
    <x v="0"/>
    <s v="Jones and Jones"/>
    <s v="Sale"/>
    <n v="3065"/>
    <n v="2"/>
    <n v="1"/>
    <n v="0"/>
    <n v="141"/>
    <m/>
    <s v="20 Westgarth St"/>
    <s v="Fitzroy"/>
    <x v="1"/>
    <x v="1"/>
    <x v="1"/>
    <x v="1"/>
  </r>
  <r>
    <x v="364"/>
    <n v="500000"/>
    <x v="1"/>
    <s v="Cunninghams"/>
    <s v="Auction"/>
    <n v="3182"/>
    <n v="1"/>
    <n v="1"/>
    <n v="1"/>
    <n v="2335"/>
    <n v="2002"/>
    <s v="1/62 Wellington St"/>
    <s v="St Kilda"/>
    <x v="5"/>
    <x v="2"/>
    <x v="1"/>
    <x v="1"/>
  </r>
  <r>
    <x v="364"/>
    <n v="582000"/>
    <x v="1"/>
    <s v="Flanders &amp; Fish"/>
    <s v="Sale"/>
    <n v="3182"/>
    <n v="2"/>
    <n v="1"/>
    <n v="0"/>
    <n v="0"/>
    <n v="1955"/>
    <s v="4/3 Eildon Ct"/>
    <s v="St Kilda"/>
    <x v="5"/>
    <x v="2"/>
    <x v="1"/>
    <x v="1"/>
  </r>
  <r>
    <x v="364"/>
    <n v="550000"/>
    <x v="0"/>
    <s v="Flanders &amp; Fish"/>
    <s v="Auction"/>
    <n v="3046"/>
    <n v="4"/>
    <n v="2"/>
    <n v="1"/>
    <n v="683"/>
    <n v="2017"/>
    <s v="2 Roy St"/>
    <s v="Glenroy"/>
    <x v="3"/>
    <x v="1"/>
    <x v="1"/>
    <x v="1"/>
  </r>
  <r>
    <x v="364"/>
    <n v="752500"/>
    <x v="0"/>
    <s v="Metro Ladder"/>
    <s v="Auction"/>
    <n v="3060"/>
    <n v="4"/>
    <n v="1"/>
    <n v="2"/>
    <n v="0"/>
    <n v="1950"/>
    <s v="6 Lock St"/>
    <s v="Fawkner"/>
    <x v="3"/>
    <x v="1"/>
    <x v="1"/>
    <x v="1"/>
  </r>
  <r>
    <x v="364"/>
    <n v="782000"/>
    <x v="0"/>
    <s v="Property Barons"/>
    <s v="Sale"/>
    <n v="3058"/>
    <n v="3"/>
    <n v="1"/>
    <n v="3"/>
    <n v="576"/>
    <m/>
    <s v="23 Goleen St"/>
    <s v="Coburg North"/>
    <x v="3"/>
    <x v="1"/>
    <x v="1"/>
    <x v="1"/>
  </r>
  <r>
    <x v="364"/>
    <n v="1000000"/>
    <x v="0"/>
    <s v="Metro Ladder"/>
    <s v="Auction"/>
    <n v="3041"/>
    <n v="3"/>
    <n v="1"/>
    <n v="2"/>
    <n v="697"/>
    <m/>
    <s v="13 Willonga St"/>
    <s v="Strathmore"/>
    <x v="8"/>
    <x v="0"/>
    <x v="1"/>
    <x v="1"/>
  </r>
  <r>
    <x v="364"/>
    <n v="695000"/>
    <x v="2"/>
    <s v="Metro Ladder"/>
    <s v="Auction"/>
    <n v="3012"/>
    <n v="3"/>
    <n v="2"/>
    <n v="1"/>
    <n v="156"/>
    <n v="2012"/>
    <s v="4/27 Baird St"/>
    <s v="Maidstone"/>
    <x v="4"/>
    <x v="0"/>
    <x v="1"/>
    <x v="1"/>
  </r>
  <r>
    <x v="364"/>
    <n v="380000"/>
    <x v="1"/>
    <s v="Property Barons"/>
    <s v="Sale"/>
    <n v="3083"/>
    <n v="2"/>
    <n v="1"/>
    <n v="1"/>
    <n v="128"/>
    <n v="1970"/>
    <s v="4/1 Oconnell St"/>
    <s v="Kingsbury"/>
    <x v="10"/>
    <x v="1"/>
    <x v="1"/>
    <x v="1"/>
  </r>
  <r>
    <x v="364"/>
    <n v="630000"/>
    <x v="0"/>
    <s v="Metro Ladder"/>
    <s v="Auction"/>
    <n v="3072"/>
    <n v="5"/>
    <n v="5"/>
    <n v="3"/>
    <n v="199"/>
    <m/>
    <s v="672 Plenty Rd"/>
    <s v="Preston"/>
    <x v="10"/>
    <x v="1"/>
    <x v="1"/>
    <x v="1"/>
  </r>
  <r>
    <x v="364"/>
    <n v="650000"/>
    <x v="0"/>
    <s v="Property Barons"/>
    <s v="Auction"/>
    <n v="3058"/>
    <n v="3"/>
    <n v="1"/>
    <n v="1"/>
    <n v="407"/>
    <n v="1930"/>
    <s v="64 Elizabeth St"/>
    <s v="Coburg North"/>
    <x v="10"/>
    <x v="1"/>
    <x v="1"/>
    <x v="1"/>
  </r>
  <r>
    <x v="364"/>
    <n v="1000000"/>
    <x v="0"/>
    <s v="Cunninghams"/>
    <s v="Auction"/>
    <n v="3083"/>
    <n v="5"/>
    <n v="2"/>
    <n v="2"/>
    <n v="544"/>
    <n v="2000"/>
    <s v="24 Stymie St"/>
    <s v="Kingsbury"/>
    <x v="10"/>
    <x v="1"/>
    <x v="1"/>
    <x v="1"/>
  </r>
  <r>
    <x v="364"/>
    <n v="1070000"/>
    <x v="0"/>
    <s v="Cunninghams"/>
    <s v="Sale"/>
    <n v="3072"/>
    <n v="3"/>
    <n v="1"/>
    <n v="2"/>
    <n v="585"/>
    <m/>
    <s v="1 Tynan St"/>
    <s v="Preston"/>
    <x v="10"/>
    <x v="1"/>
    <x v="1"/>
    <x v="1"/>
  </r>
  <r>
    <x v="364"/>
    <n v="2016000"/>
    <x v="0"/>
    <s v="Jones and Jones"/>
    <s v="Sale"/>
    <n v="3146"/>
    <n v="4"/>
    <n v="2"/>
    <n v="3"/>
    <n v="733"/>
    <m/>
    <s v="8 Morell St"/>
    <s v="Glen Iris"/>
    <x v="14"/>
    <x v="2"/>
    <x v="1"/>
    <x v="1"/>
  </r>
  <r>
    <x v="364"/>
    <n v="1445000"/>
    <x v="0"/>
    <s v="Cunninghams"/>
    <s v="Sale"/>
    <n v="3187"/>
    <n v="2"/>
    <n v="1"/>
    <n v="1"/>
    <n v="649"/>
    <n v="1940"/>
    <s v="67 Centre Rd"/>
    <s v="Brighton East"/>
    <x v="15"/>
    <x v="2"/>
    <x v="1"/>
    <x v="1"/>
  </r>
  <r>
    <x v="364"/>
    <n v="1725000"/>
    <x v="2"/>
    <s v="Jones and Jones"/>
    <s v="Auction"/>
    <n v="3186"/>
    <n v="3"/>
    <n v="2"/>
    <n v="2"/>
    <n v="411"/>
    <n v="1997"/>
    <s v="1/119 Roslyn St"/>
    <s v="Brighton"/>
    <x v="15"/>
    <x v="2"/>
    <x v="1"/>
    <x v="1"/>
  </r>
  <r>
    <x v="365"/>
    <n v="1465000"/>
    <x v="0"/>
    <s v="Cunninghams"/>
    <s v="Auction"/>
    <n v="3067"/>
    <n v="3"/>
    <n v="2"/>
    <n v="0"/>
    <n v="134"/>
    <n v="1900"/>
    <s v="5 Charles St"/>
    <s v="Abbotsford"/>
    <x v="1"/>
    <x v="1"/>
    <x v="1"/>
    <x v="1"/>
  </r>
  <r>
    <x v="365"/>
    <n v="1700000"/>
    <x v="0"/>
    <s v="Cunninghams"/>
    <s v="Auction"/>
    <n v="3068"/>
    <n v="3"/>
    <n v="2"/>
    <n v="1"/>
    <n v="240"/>
    <m/>
    <s v="83 Best St"/>
    <s v="Fitzroy North"/>
    <x v="1"/>
    <x v="1"/>
    <x v="1"/>
    <x v="1"/>
  </r>
  <r>
    <x v="365"/>
    <n v="670000"/>
    <x v="2"/>
    <s v="Maxwells"/>
    <s v="Auction"/>
    <n v="3013"/>
    <n v="3"/>
    <n v="2"/>
    <n v="2"/>
    <n v="152"/>
    <m/>
    <s v="16A Gordon Pde"/>
    <s v="Yarraville"/>
    <x v="4"/>
    <x v="0"/>
    <x v="1"/>
    <x v="1"/>
  </r>
  <r>
    <x v="365"/>
    <n v="740000"/>
    <x v="1"/>
    <s v="Maxwells"/>
    <s v="Auction"/>
    <n v="3165"/>
    <n v="3"/>
    <n v="2"/>
    <n v="1"/>
    <n v="258"/>
    <m/>
    <s v="6/12 Neville St"/>
    <s v="Bentleigh East"/>
    <x v="9"/>
    <x v="2"/>
    <x v="1"/>
    <x v="1"/>
  </r>
  <r>
    <x v="365"/>
    <n v="510000"/>
    <x v="1"/>
    <s v="Metro Ladder"/>
    <s v="Sale"/>
    <n v="3078"/>
    <n v="2"/>
    <n v="1"/>
    <n v="1"/>
    <n v="1658"/>
    <n v="1970"/>
    <s v="1/72 Rathmines St"/>
    <s v="Fairfield"/>
    <x v="10"/>
    <x v="1"/>
    <x v="1"/>
    <x v="1"/>
  </r>
  <r>
    <x v="365"/>
    <n v="710000"/>
    <x v="0"/>
    <s v="Maxwells"/>
    <s v="Sale"/>
    <n v="3020"/>
    <n v="2"/>
    <n v="1"/>
    <n v="2"/>
    <n v="619"/>
    <m/>
    <s v="1 Markstone Ct"/>
    <s v="Sunshine"/>
    <x v="0"/>
    <x v="0"/>
    <x v="1"/>
    <x v="1"/>
  </r>
  <r>
    <x v="365"/>
    <n v="840000"/>
    <x v="1"/>
    <s v="Jones and Jones"/>
    <s v="Sale"/>
    <n v="3123"/>
    <n v="2"/>
    <n v="1"/>
    <n v="1"/>
    <n v="150"/>
    <n v="1969"/>
    <s v="2/2 Clifton Rd"/>
    <s v="Hawthorn East"/>
    <x v="14"/>
    <x v="2"/>
    <x v="1"/>
    <x v="1"/>
  </r>
  <r>
    <x v="365"/>
    <n v="994000"/>
    <x v="0"/>
    <s v="Jones and Jones"/>
    <s v="Sale"/>
    <n v="3187"/>
    <n v="2"/>
    <n v="2"/>
    <n v="2"/>
    <n v="539"/>
    <m/>
    <s v="313 Nepean Hwy"/>
    <s v="Brighton East"/>
    <x v="15"/>
    <x v="2"/>
    <x v="1"/>
    <x v="1"/>
  </r>
  <r>
    <x v="366"/>
    <n v="2050000"/>
    <x v="0"/>
    <s v="Cunninghams"/>
    <s v="Sale"/>
    <n v="3143"/>
    <n v="3"/>
    <n v="2"/>
    <n v="1"/>
    <n v="205"/>
    <n v="1910"/>
    <s v="12 Willis St"/>
    <s v="Armadale"/>
    <x v="12"/>
    <x v="2"/>
    <x v="1"/>
    <x v="1"/>
  </r>
  <r>
    <x v="366"/>
    <n v="1136000"/>
    <x v="0"/>
    <s v="Cunninghams"/>
    <s v="Sale"/>
    <n v="3058"/>
    <n v="4"/>
    <n v="3"/>
    <n v="1"/>
    <n v="420"/>
    <n v="1920"/>
    <s v="19 Audley St"/>
    <s v="Coburg"/>
    <x v="3"/>
    <x v="1"/>
    <x v="1"/>
    <x v="1"/>
  </r>
  <r>
    <x v="366"/>
    <n v="490000"/>
    <x v="1"/>
    <s v="Jones and Jones"/>
    <s v="Auction"/>
    <n v="3032"/>
    <n v="2"/>
    <n v="1"/>
    <n v="1"/>
    <n v="423"/>
    <n v="1970"/>
    <s v="2/21 Harold St"/>
    <s v="Ascot Vale"/>
    <x v="8"/>
    <x v="0"/>
    <x v="1"/>
    <x v="1"/>
  </r>
  <r>
    <x v="366"/>
    <n v="551000"/>
    <x v="0"/>
    <s v="SJ"/>
    <s v="Sale"/>
    <n v="3047"/>
    <n v="3"/>
    <n v="1"/>
    <n v="0"/>
    <n v="610"/>
    <n v="1955"/>
    <s v="39 Emu Pde"/>
    <s v="Jacana"/>
    <x v="18"/>
    <x v="1"/>
    <x v="1"/>
    <x v="1"/>
  </r>
  <r>
    <x v="366"/>
    <n v="2000000"/>
    <x v="0"/>
    <s v="Zimmerman"/>
    <s v="Auction"/>
    <n v="3018"/>
    <n v="5"/>
    <n v="3"/>
    <n v="4"/>
    <n v="697"/>
    <n v="2005"/>
    <s v="10 Wattle Gr"/>
    <s v="Seaholme"/>
    <x v="11"/>
    <x v="0"/>
    <x v="1"/>
    <x v="1"/>
  </r>
  <r>
    <x v="366"/>
    <n v="650000"/>
    <x v="0"/>
    <s v="Jones and Jones"/>
    <s v="Auction"/>
    <n v="3020"/>
    <n v="3"/>
    <n v="1"/>
    <n v="3"/>
    <n v="612"/>
    <n v="1970"/>
    <s v="60 Bardsley St"/>
    <s v="Sunshine West"/>
    <x v="0"/>
    <x v="0"/>
    <x v="1"/>
    <x v="1"/>
  </r>
  <r>
    <x v="366"/>
    <n v="2425000"/>
    <x v="0"/>
    <s v="Jones and Jones"/>
    <s v="Auction"/>
    <n v="3101"/>
    <n v="5"/>
    <n v="2"/>
    <n v="2"/>
    <n v="534"/>
    <n v="1890"/>
    <s v="68 Mary St"/>
    <s v="Kew"/>
    <x v="14"/>
    <x v="2"/>
    <x v="1"/>
    <x v="1"/>
  </r>
  <r>
    <x v="366"/>
    <n v="510000"/>
    <x v="0"/>
    <s v="Property Barons"/>
    <s v="Auction"/>
    <n v="3081"/>
    <n v="2"/>
    <n v="1"/>
    <n v="2"/>
    <n v="244"/>
    <m/>
    <s v="92A Southern Rd"/>
    <s v="Heidelberg Heights"/>
    <x v="17"/>
    <x v="3"/>
    <x v="1"/>
    <x v="1"/>
  </r>
  <r>
    <x v="367"/>
    <n v="2160000"/>
    <x v="0"/>
    <s v="Jones and Jones"/>
    <s v="Auction"/>
    <n v="3127"/>
    <n v="4"/>
    <n v="3"/>
    <n v="4"/>
    <n v="1064"/>
    <n v="1969"/>
    <s v="20 Scottsdale St"/>
    <s v="Surrey Hills"/>
    <x v="2"/>
    <x v="2"/>
    <x v="1"/>
    <x v="1"/>
  </r>
  <r>
    <x v="367"/>
    <n v="517500"/>
    <x v="1"/>
    <s v="Metro Ladder"/>
    <s v="Sale"/>
    <n v="3142"/>
    <n v="2"/>
    <n v="1"/>
    <n v="1"/>
    <n v="0"/>
    <m/>
    <s v="34/530 Toorak Rd"/>
    <s v="Toorak"/>
    <x v="12"/>
    <x v="2"/>
    <x v="1"/>
    <x v="1"/>
  </r>
  <r>
    <x v="367"/>
    <n v="650000"/>
    <x v="0"/>
    <s v="Metro Ladder"/>
    <s v="Auction"/>
    <n v="3060"/>
    <n v="3"/>
    <n v="1"/>
    <n v="3"/>
    <n v="602"/>
    <n v="1950"/>
    <s v="3 Syndal St"/>
    <s v="Fawkner"/>
    <x v="3"/>
    <x v="1"/>
    <x v="1"/>
    <x v="1"/>
  </r>
  <r>
    <x v="367"/>
    <n v="1000000"/>
    <x v="0"/>
    <s v="Jones and Jones"/>
    <s v="Auction"/>
    <n v="3013"/>
    <n v="2"/>
    <n v="1"/>
    <n v="1"/>
    <n v="220"/>
    <n v="1910"/>
    <s v="5 Hood St"/>
    <s v="Yarraville"/>
    <x v="4"/>
    <x v="0"/>
    <x v="1"/>
    <x v="1"/>
  </r>
  <r>
    <x v="367"/>
    <n v="1100000"/>
    <x v="2"/>
    <s v="Metro Ladder"/>
    <s v="Auction"/>
    <n v="3163"/>
    <n v="4"/>
    <n v="3"/>
    <n v="2"/>
    <n v="286"/>
    <n v="1990"/>
    <s v="1/22 Gerald St"/>
    <s v="Murrumbeena"/>
    <x v="9"/>
    <x v="2"/>
    <x v="1"/>
    <x v="1"/>
  </r>
  <r>
    <x v="367"/>
    <n v="1433500"/>
    <x v="0"/>
    <s v="Maxwells"/>
    <s v="Sale"/>
    <n v="3165"/>
    <n v="4"/>
    <n v="1"/>
    <n v="1"/>
    <n v="725"/>
    <n v="1950"/>
    <s v="4 Mawby Rd"/>
    <s v="Bentleigh East"/>
    <x v="9"/>
    <x v="2"/>
    <x v="1"/>
    <x v="1"/>
  </r>
  <r>
    <x v="367"/>
    <n v="690000"/>
    <x v="0"/>
    <s v="Flanders &amp; Fish"/>
    <s v="Sale"/>
    <n v="3020"/>
    <n v="3"/>
    <n v="1"/>
    <n v="0"/>
    <n v="540"/>
    <n v="1967"/>
    <s v="50 Killara St"/>
    <s v="Sunshine West"/>
    <x v="0"/>
    <x v="0"/>
    <x v="1"/>
    <x v="1"/>
  </r>
  <r>
    <x v="367"/>
    <n v="843000"/>
    <x v="0"/>
    <s v="Property Barons"/>
    <s v="Sale"/>
    <n v="3042"/>
    <n v="4"/>
    <n v="2"/>
    <n v="1"/>
    <n v="697"/>
    <m/>
    <s v="60 Erebus St"/>
    <s v="Keilor Park"/>
    <x v="0"/>
    <x v="0"/>
    <x v="1"/>
    <x v="1"/>
  </r>
  <r>
    <x v="367"/>
    <n v="1465000"/>
    <x v="0"/>
    <s v="Cunninghams"/>
    <s v="Sale"/>
    <n v="3188"/>
    <n v="2"/>
    <n v="1"/>
    <n v="2"/>
    <n v="581"/>
    <m/>
    <s v="3 Smith St"/>
    <s v="Hampton"/>
    <x v="15"/>
    <x v="2"/>
    <x v="1"/>
    <x v="1"/>
  </r>
  <r>
    <x v="368"/>
    <n v="479000"/>
    <x v="1"/>
    <s v="Cunninghams"/>
    <s v="Sale"/>
    <n v="3121"/>
    <n v="2"/>
    <n v="1"/>
    <n v="1"/>
    <n v="534"/>
    <n v="1970"/>
    <s v="3/24 Davison St"/>
    <s v="Richmond"/>
    <x v="1"/>
    <x v="1"/>
    <x v="1"/>
    <x v="1"/>
  </r>
  <r>
    <x v="368"/>
    <n v="1710000"/>
    <x v="0"/>
    <s v="Property Barons"/>
    <s v="Sale"/>
    <n v="3146"/>
    <n v="3"/>
    <n v="1"/>
    <n v="3"/>
    <n v="557"/>
    <m/>
    <s v="33A Scott Gr"/>
    <s v="Glen Iris"/>
    <x v="12"/>
    <x v="2"/>
    <x v="1"/>
    <x v="1"/>
  </r>
  <r>
    <x v="368"/>
    <n v="390000"/>
    <x v="1"/>
    <s v="Metro Ladder"/>
    <s v="Auction"/>
    <n v="3184"/>
    <n v="1"/>
    <n v="1"/>
    <n v="1"/>
    <n v="644"/>
    <n v="1960"/>
    <s v="3/211 Brighton Rd"/>
    <s v="Elwood"/>
    <x v="5"/>
    <x v="2"/>
    <x v="1"/>
    <x v="1"/>
  </r>
  <r>
    <x v="368"/>
    <n v="495000"/>
    <x v="1"/>
    <s v="Jones and Jones"/>
    <s v="Auction"/>
    <n v="3182"/>
    <n v="2"/>
    <n v="1"/>
    <n v="1"/>
    <n v="0"/>
    <n v="1970"/>
    <s v="10/81 Alma Rd"/>
    <s v="St Kilda"/>
    <x v="5"/>
    <x v="2"/>
    <x v="1"/>
    <x v="1"/>
  </r>
  <r>
    <x v="368"/>
    <n v="405000"/>
    <x v="1"/>
    <s v="Jones and Jones"/>
    <s v="Auction"/>
    <n v="3163"/>
    <n v="2"/>
    <n v="1"/>
    <n v="1"/>
    <n v="967"/>
    <n v="1970"/>
    <s v="1/15 Rosstown Rd"/>
    <s v="Carnegie"/>
    <x v="9"/>
    <x v="2"/>
    <x v="1"/>
    <x v="1"/>
  </r>
  <r>
    <x v="368"/>
    <n v="1350500"/>
    <x v="0"/>
    <s v="Flanders &amp; Fish"/>
    <s v="Sale"/>
    <n v="3020"/>
    <n v="4"/>
    <n v="1"/>
    <n v="0"/>
    <n v="726"/>
    <n v="1940"/>
    <s v="24 Martin St"/>
    <s v="Sunshine"/>
    <x v="0"/>
    <x v="0"/>
    <x v="1"/>
    <x v="1"/>
  </r>
  <r>
    <x v="368"/>
    <n v="820000"/>
    <x v="1"/>
    <s v="Jones and Jones"/>
    <s v="Sale"/>
    <n v="3124"/>
    <n v="2"/>
    <n v="1"/>
    <n v="1"/>
    <n v="166"/>
    <n v="1969"/>
    <s v="2/23 Hazel St"/>
    <s v="Camberwell"/>
    <x v="14"/>
    <x v="2"/>
    <x v="1"/>
    <x v="1"/>
  </r>
  <r>
    <x v="368"/>
    <n v="3550000"/>
    <x v="0"/>
    <s v="Zimmerman"/>
    <s v="Auction"/>
    <n v="3126"/>
    <n v="5"/>
    <n v="4"/>
    <n v="4"/>
    <n v="684"/>
    <n v="2013"/>
    <s v="77 Highfield Rd"/>
    <s v="Canterbury"/>
    <x v="14"/>
    <x v="2"/>
    <x v="1"/>
    <x v="1"/>
  </r>
  <r>
    <x v="368"/>
    <n v="2450000"/>
    <x v="0"/>
    <s v="Melbourne Homes"/>
    <s v="Sale"/>
    <n v="3186"/>
    <n v="3"/>
    <n v="3"/>
    <n v="2"/>
    <n v="482"/>
    <m/>
    <s v="1A Baker St"/>
    <s v="Brighton"/>
    <x v="15"/>
    <x v="2"/>
    <x v="1"/>
    <x v="1"/>
  </r>
  <r>
    <x v="368"/>
    <n v="2600000"/>
    <x v="0"/>
    <s v="Maxwells"/>
    <s v="Auction"/>
    <n v="3188"/>
    <n v="5"/>
    <n v="4"/>
    <n v="2"/>
    <n v="1000"/>
    <n v="1950"/>
    <s v="16 Smith St"/>
    <s v="Hampton"/>
    <x v="15"/>
    <x v="2"/>
    <x v="1"/>
    <x v="1"/>
  </r>
  <r>
    <x v="368"/>
    <n v="920250"/>
    <x v="0"/>
    <s v="Cunninghams"/>
    <s v="Sale"/>
    <n v="3084"/>
    <n v="4"/>
    <n v="2"/>
    <n v="2"/>
    <n v="558"/>
    <m/>
    <s v="85 Martins La"/>
    <s v="Viewbank"/>
    <x v="17"/>
    <x v="3"/>
    <x v="1"/>
    <x v="1"/>
  </r>
  <r>
    <x v="369"/>
    <n v="3900000"/>
    <x v="0"/>
    <s v="Jones and Jones"/>
    <s v="Auction"/>
    <n v="3127"/>
    <n v="4"/>
    <n v="2"/>
    <n v="6"/>
    <n v="2187"/>
    <n v="1903"/>
    <s v="72 Churchill St"/>
    <s v="Mont Albert"/>
    <x v="2"/>
    <x v="3"/>
    <x v="1"/>
    <x v="1"/>
  </r>
  <r>
    <x v="369"/>
    <n v="525500"/>
    <x v="1"/>
    <s v="Jones and Jones"/>
    <s v="Auction"/>
    <n v="3184"/>
    <n v="2"/>
    <n v="1"/>
    <n v="1"/>
    <n v="0"/>
    <m/>
    <s v="5/282 Barkly St"/>
    <s v="Elwood"/>
    <x v="5"/>
    <x v="2"/>
    <x v="1"/>
    <x v="1"/>
  </r>
  <r>
    <x v="369"/>
    <n v="2000000"/>
    <x v="0"/>
    <s v="Melbourne Homes"/>
    <s v="Auction"/>
    <n v="3182"/>
    <n v="5"/>
    <n v="2"/>
    <n v="2"/>
    <n v="436"/>
    <n v="1910"/>
    <s v="71 Barkly St"/>
    <s v="St Kilda"/>
    <x v="5"/>
    <x v="2"/>
    <x v="1"/>
    <x v="1"/>
  </r>
  <r>
    <x v="369"/>
    <n v="822000"/>
    <x v="0"/>
    <s v="Flanders &amp; Fish"/>
    <s v="Sale"/>
    <n v="3046"/>
    <n v="3"/>
    <n v="1"/>
    <n v="4"/>
    <n v="700"/>
    <n v="1950"/>
    <s v="42 Sadie St"/>
    <s v="Glenroy"/>
    <x v="3"/>
    <x v="1"/>
    <x v="1"/>
    <x v="1"/>
  </r>
  <r>
    <x v="369"/>
    <n v="1440000"/>
    <x v="0"/>
    <s v="Cunninghams"/>
    <s v="Sale"/>
    <n v="3032"/>
    <n v="3"/>
    <n v="1"/>
    <n v="1"/>
    <n v="487"/>
    <n v="1900"/>
    <s v="78 The Parade"/>
    <s v="Ascot Vale"/>
    <x v="8"/>
    <x v="0"/>
    <x v="1"/>
    <x v="1"/>
  </r>
  <r>
    <x v="369"/>
    <n v="1230000"/>
    <x v="0"/>
    <s v="Metro Ladder"/>
    <s v="Sale"/>
    <n v="3204"/>
    <n v="3"/>
    <n v="1"/>
    <n v="2"/>
    <n v="676"/>
    <m/>
    <s v="7 Whitmuir Rd"/>
    <s v="Bentleigh"/>
    <x v="9"/>
    <x v="2"/>
    <x v="1"/>
    <x v="1"/>
  </r>
  <r>
    <x v="369"/>
    <n v="605000"/>
    <x v="1"/>
    <s v="Jones and Jones"/>
    <s v="Sale"/>
    <n v="3122"/>
    <n v="2"/>
    <n v="1"/>
    <n v="1"/>
    <n v="0"/>
    <m/>
    <s v="11/179 Power St"/>
    <s v="Hawthorn"/>
    <x v="14"/>
    <x v="2"/>
    <x v="1"/>
    <x v="1"/>
  </r>
  <r>
    <x v="369"/>
    <n v="1520000"/>
    <x v="0"/>
    <s v="Jones and Jones"/>
    <s v="Sale"/>
    <n v="3104"/>
    <n v="3"/>
    <n v="1"/>
    <n v="2"/>
    <n v="622"/>
    <m/>
    <s v="66 Almond St"/>
    <s v="Balwyn North"/>
    <x v="14"/>
    <x v="2"/>
    <x v="1"/>
    <x v="1"/>
  </r>
  <r>
    <x v="370"/>
    <n v="440000"/>
    <x v="1"/>
    <s v="Melbourne Homes"/>
    <s v="Auction"/>
    <n v="3066"/>
    <n v="1"/>
    <n v="1"/>
    <n v="1"/>
    <n v="2773"/>
    <n v="2010"/>
    <s v="306/40 Stanley St"/>
    <s v="Collingwood"/>
    <x v="1"/>
    <x v="1"/>
    <x v="1"/>
    <x v="1"/>
  </r>
  <r>
    <x v="370"/>
    <n v="1540000"/>
    <x v="0"/>
    <s v="Cunninghams"/>
    <s v="Sale"/>
    <n v="3054"/>
    <n v="3"/>
    <n v="1"/>
    <n v="0"/>
    <n v="169"/>
    <m/>
    <s v="593 Canning St"/>
    <s v="Carlton North"/>
    <x v="1"/>
    <x v="1"/>
    <x v="1"/>
    <x v="1"/>
  </r>
  <r>
    <x v="370"/>
    <n v="865000"/>
    <x v="2"/>
    <s v="Property Barons"/>
    <s v="Sale"/>
    <n v="3127"/>
    <n v="3"/>
    <n v="1"/>
    <n v="1"/>
    <n v="217"/>
    <n v="1970"/>
    <s v="3/5 Florence Rd"/>
    <s v="Surrey Hills"/>
    <x v="2"/>
    <x v="2"/>
    <x v="1"/>
    <x v="1"/>
  </r>
  <r>
    <x v="370"/>
    <n v="447000"/>
    <x v="1"/>
    <s v="Melbourne Homes"/>
    <s v="Sale"/>
    <n v="3145"/>
    <n v="2"/>
    <n v="1"/>
    <n v="1"/>
    <n v="0"/>
    <n v="1990"/>
    <s v="3/919 Dandenong Rd"/>
    <s v="Malvern East"/>
    <x v="12"/>
    <x v="2"/>
    <x v="1"/>
    <x v="1"/>
  </r>
  <r>
    <x v="370"/>
    <n v="2250000"/>
    <x v="0"/>
    <s v="Cunninghams"/>
    <s v="Sale"/>
    <n v="3145"/>
    <n v="4"/>
    <n v="1"/>
    <n v="2"/>
    <n v="720"/>
    <m/>
    <s v="17 The Grange"/>
    <s v="Malvern East"/>
    <x v="12"/>
    <x v="2"/>
    <x v="1"/>
    <x v="1"/>
  </r>
  <r>
    <x v="370"/>
    <n v="782000"/>
    <x v="0"/>
    <s v="Metro Ladder"/>
    <s v="Sale"/>
    <n v="3060"/>
    <n v="3"/>
    <n v="1"/>
    <n v="2"/>
    <n v="628"/>
    <m/>
    <s v="89 Marlborough St"/>
    <s v="Fawkner"/>
    <x v="3"/>
    <x v="1"/>
    <x v="1"/>
    <x v="1"/>
  </r>
  <r>
    <x v="370"/>
    <n v="440000"/>
    <x v="1"/>
    <s v="Cunninghams"/>
    <s v="Sale"/>
    <n v="3034"/>
    <n v="2"/>
    <n v="1"/>
    <n v="1"/>
    <n v="263"/>
    <n v="1999"/>
    <s v="2/10 Military Rd"/>
    <s v="Avondale Heights"/>
    <x v="8"/>
    <x v="0"/>
    <x v="1"/>
    <x v="1"/>
  </r>
  <r>
    <x v="370"/>
    <n v="445000"/>
    <x v="1"/>
    <s v="Jones and Jones"/>
    <s v="Sale"/>
    <n v="3031"/>
    <n v="1"/>
    <n v="1"/>
    <n v="0"/>
    <n v="0"/>
    <n v="1997"/>
    <s v="13/26 Barnett St"/>
    <s v="Kensington"/>
    <x v="8"/>
    <x v="1"/>
    <x v="1"/>
    <x v="1"/>
  </r>
  <r>
    <x v="370"/>
    <n v="965000"/>
    <x v="2"/>
    <s v="Metro Ladder"/>
    <s v="Sale"/>
    <n v="3016"/>
    <n v="3"/>
    <n v="2"/>
    <n v="1"/>
    <n v="151"/>
    <m/>
    <s v="5 Ellery La"/>
    <s v="Williamstown"/>
    <x v="11"/>
    <x v="0"/>
    <x v="1"/>
    <x v="1"/>
  </r>
  <r>
    <x v="370"/>
    <n v="1150000"/>
    <x v="0"/>
    <s v="Jones and Jones"/>
    <s v="Auction"/>
    <n v="3204"/>
    <n v="4"/>
    <n v="2"/>
    <n v="2"/>
    <n v="384"/>
    <m/>
    <s v="20 Wright St"/>
    <s v="Bentleigh"/>
    <x v="9"/>
    <x v="2"/>
    <x v="1"/>
    <x v="1"/>
  </r>
  <r>
    <x v="370"/>
    <n v="515000"/>
    <x v="1"/>
    <s v="Cunninghams"/>
    <s v="Sale"/>
    <n v="3072"/>
    <n v="2"/>
    <n v="1"/>
    <n v="1"/>
    <n v="187"/>
    <n v="2005"/>
    <s v="1c Oak St"/>
    <s v="Preston"/>
    <x v="10"/>
    <x v="1"/>
    <x v="1"/>
    <x v="1"/>
  </r>
  <r>
    <x v="370"/>
    <n v="1715000"/>
    <x v="0"/>
    <s v="Jones and Jones"/>
    <s v="Sale"/>
    <n v="3188"/>
    <n v="3"/>
    <n v="1"/>
    <n v="2"/>
    <n v="765"/>
    <m/>
    <s v="35 Teddington Rd"/>
    <s v="Hampton"/>
    <x v="15"/>
    <x v="2"/>
    <x v="1"/>
    <x v="1"/>
  </r>
  <r>
    <x v="370"/>
    <n v="1220000"/>
    <x v="0"/>
    <s v="Cunninghams"/>
    <s v="Sale"/>
    <n v="3079"/>
    <n v="3"/>
    <n v="1"/>
    <n v="1"/>
    <n v="687"/>
    <n v="1975"/>
    <s v="30 Oriel Rd"/>
    <s v="Ivanhoe"/>
    <x v="17"/>
    <x v="3"/>
    <x v="1"/>
    <x v="1"/>
  </r>
  <r>
    <x v="371"/>
    <n v="856000"/>
    <x v="0"/>
    <s v="Cunninghams"/>
    <s v="Sale"/>
    <n v="3068"/>
    <n v="2"/>
    <n v="1"/>
    <n v="0"/>
    <n v="170"/>
    <m/>
    <s v="104 Noone St"/>
    <s v="Clifton Hill"/>
    <x v="1"/>
    <x v="1"/>
    <x v="1"/>
    <x v="1"/>
  </r>
  <r>
    <x v="371"/>
    <n v="820000"/>
    <x v="2"/>
    <s v="Jones and Jones"/>
    <s v="Auction"/>
    <n v="3056"/>
    <n v="3"/>
    <n v="2"/>
    <n v="2"/>
    <n v="4668"/>
    <n v="2011"/>
    <s v="32 Lobb St"/>
    <s v="Brunswick"/>
    <x v="3"/>
    <x v="1"/>
    <x v="1"/>
    <x v="1"/>
  </r>
  <r>
    <x v="371"/>
    <n v="940000"/>
    <x v="2"/>
    <s v="Cunninghams"/>
    <s v="Sale"/>
    <n v="3057"/>
    <n v="3"/>
    <n v="1"/>
    <n v="2"/>
    <n v="213"/>
    <n v="1995"/>
    <s v="6 Kingfisher Gdns"/>
    <s v="Brunswick East"/>
    <x v="3"/>
    <x v="1"/>
    <x v="1"/>
    <x v="1"/>
  </r>
  <r>
    <x v="371"/>
    <n v="960000"/>
    <x v="0"/>
    <s v="Metro Ladder"/>
    <s v="Sale"/>
    <n v="3044"/>
    <n v="3"/>
    <n v="1"/>
    <n v="2"/>
    <n v="641"/>
    <n v="1950"/>
    <s v="12 Coane St"/>
    <s v="Pascoe Vale"/>
    <x v="3"/>
    <x v="1"/>
    <x v="1"/>
    <x v="1"/>
  </r>
  <r>
    <x v="371"/>
    <n v="1461000"/>
    <x v="0"/>
    <s v="Jones and Jones"/>
    <s v="Sale"/>
    <n v="3058"/>
    <n v="4"/>
    <n v="2"/>
    <n v="2"/>
    <n v="571"/>
    <m/>
    <s v="185 The Avenue"/>
    <s v="Coburg"/>
    <x v="3"/>
    <x v="1"/>
    <x v="1"/>
    <x v="1"/>
  </r>
  <r>
    <x v="371"/>
    <n v="950000"/>
    <x v="0"/>
    <s v="Flanders &amp; Fish"/>
    <s v="Auction"/>
    <n v="3011"/>
    <n v="2"/>
    <n v="1"/>
    <n v="2"/>
    <n v="657"/>
    <n v="1940"/>
    <s v="211A Ballarat Rd"/>
    <s v="Footscray"/>
    <x v="4"/>
    <x v="0"/>
    <x v="1"/>
    <x v="1"/>
  </r>
  <r>
    <x v="371"/>
    <n v="1161000"/>
    <x v="0"/>
    <s v="Melbourne Homes"/>
    <s v="Sale"/>
    <n v="3015"/>
    <n v="4"/>
    <n v="2"/>
    <n v="5"/>
    <n v="742"/>
    <n v="2000"/>
    <s v="6 Abbott St"/>
    <s v="Spotswood"/>
    <x v="11"/>
    <x v="0"/>
    <x v="1"/>
    <x v="1"/>
  </r>
  <r>
    <x v="371"/>
    <n v="1265000"/>
    <x v="0"/>
    <s v="Zimmerman"/>
    <s v="Sale"/>
    <n v="3072"/>
    <n v="3"/>
    <n v="2"/>
    <n v="1"/>
    <n v="465"/>
    <m/>
    <s v="5 Kendall St"/>
    <s v="Preston"/>
    <x v="10"/>
    <x v="1"/>
    <x v="1"/>
    <x v="1"/>
  </r>
  <r>
    <x v="371"/>
    <n v="680000"/>
    <x v="0"/>
    <s v="Property Barons"/>
    <s v="Auction"/>
    <n v="3020"/>
    <n v="3"/>
    <n v="1"/>
    <n v="2"/>
    <n v="553"/>
    <m/>
    <s v="86 Northumberland Rd"/>
    <s v="Sunshine North"/>
    <x v="0"/>
    <x v="0"/>
    <x v="1"/>
    <x v="1"/>
  </r>
  <r>
    <x v="371"/>
    <n v="610000"/>
    <x v="1"/>
    <s v="Cunninghams"/>
    <s v="Auction"/>
    <n v="3101"/>
    <n v="2"/>
    <n v="1"/>
    <n v="1"/>
    <n v="745"/>
    <n v="1968"/>
    <s v="2/27 Pakington St"/>
    <s v="Kew"/>
    <x v="14"/>
    <x v="2"/>
    <x v="1"/>
    <x v="1"/>
  </r>
  <r>
    <x v="372"/>
    <n v="2000000"/>
    <x v="0"/>
    <s v="Jones and Jones"/>
    <s v="Auction"/>
    <n v="3121"/>
    <n v="3"/>
    <n v="2"/>
    <n v="0"/>
    <n v="194"/>
    <m/>
    <s v="48 Docker St"/>
    <s v="Richmond"/>
    <x v="1"/>
    <x v="1"/>
    <x v="1"/>
    <x v="1"/>
  </r>
  <r>
    <x v="372"/>
    <n v="500000"/>
    <x v="1"/>
    <s v="Property Barons"/>
    <s v="Auction"/>
    <n v="3042"/>
    <n v="2"/>
    <n v="1"/>
    <n v="1"/>
    <n v="168"/>
    <n v="2011"/>
    <s v="2/49 McIntosh St"/>
    <s v="Airport West"/>
    <x v="8"/>
    <x v="0"/>
    <x v="1"/>
    <x v="1"/>
  </r>
  <r>
    <x v="372"/>
    <n v="801500"/>
    <x v="0"/>
    <s v="Property Barons"/>
    <s v="Sale"/>
    <n v="3040"/>
    <n v="3"/>
    <n v="1"/>
    <n v="1"/>
    <n v="175"/>
    <m/>
    <s v="2/161 Ogilvie St"/>
    <s v="Essendon"/>
    <x v="8"/>
    <x v="0"/>
    <x v="1"/>
    <x v="1"/>
  </r>
  <r>
    <x v="372"/>
    <n v="1635000"/>
    <x v="0"/>
    <s v="Sanders"/>
    <s v="Sale"/>
    <n v="3041"/>
    <n v="4"/>
    <n v="2"/>
    <n v="3"/>
    <n v="0"/>
    <n v="1995"/>
    <s v="69 Lloyd St"/>
    <s v="Strathmore"/>
    <x v="8"/>
    <x v="0"/>
    <x v="1"/>
    <x v="1"/>
  </r>
  <r>
    <x v="372"/>
    <n v="710000"/>
    <x v="0"/>
    <s v="Jones and Jones"/>
    <s v="Sale"/>
    <n v="3013"/>
    <n v="2"/>
    <n v="1"/>
    <n v="0"/>
    <n v="164"/>
    <m/>
    <s v="13 Pearce St"/>
    <s v="Yarraville"/>
    <x v="4"/>
    <x v="0"/>
    <x v="1"/>
    <x v="1"/>
  </r>
  <r>
    <x v="372"/>
    <n v="740000"/>
    <x v="0"/>
    <s v="Maxwells"/>
    <s v="Auction"/>
    <n v="3011"/>
    <n v="3"/>
    <n v="1"/>
    <n v="1"/>
    <n v="211"/>
    <n v="1910"/>
    <s v="65 Hyde St"/>
    <s v="Footscray"/>
    <x v="4"/>
    <x v="0"/>
    <x v="1"/>
    <x v="1"/>
  </r>
  <r>
    <x v="372"/>
    <n v="910000"/>
    <x v="0"/>
    <s v="Sanders"/>
    <s v="Sale"/>
    <n v="3015"/>
    <n v="2"/>
    <n v="1"/>
    <n v="1"/>
    <n v="264"/>
    <m/>
    <s v="34 Franklin St"/>
    <s v="Newport"/>
    <x v="11"/>
    <x v="0"/>
    <x v="1"/>
    <x v="1"/>
  </r>
  <r>
    <x v="372"/>
    <n v="1900000"/>
    <x v="0"/>
    <s v="Jones and Jones"/>
    <s v="Auction"/>
    <n v="3016"/>
    <n v="4"/>
    <n v="3"/>
    <n v="2"/>
    <n v="321"/>
    <m/>
    <s v="73 Victoria St"/>
    <s v="Williamstown"/>
    <x v="11"/>
    <x v="0"/>
    <x v="1"/>
    <x v="1"/>
  </r>
  <r>
    <x v="372"/>
    <n v="810000"/>
    <x v="0"/>
    <s v="Property Barons"/>
    <s v="Sale"/>
    <n v="3073"/>
    <n v="3"/>
    <n v="2"/>
    <n v="3"/>
    <n v="486"/>
    <m/>
    <s v="33 Edwardes St"/>
    <s v="Reservoir"/>
    <x v="10"/>
    <x v="1"/>
    <x v="1"/>
    <x v="1"/>
  </r>
  <r>
    <x v="372"/>
    <n v="1100000"/>
    <x v="2"/>
    <s v="Jones and Jones"/>
    <s v="Auction"/>
    <n v="3071"/>
    <n v="3"/>
    <n v="2"/>
    <n v="2"/>
    <n v="7330"/>
    <n v="2011"/>
    <s v="85A Clyde St"/>
    <s v="Thornbury"/>
    <x v="10"/>
    <x v="1"/>
    <x v="1"/>
    <x v="1"/>
  </r>
  <r>
    <x v="372"/>
    <n v="1310000"/>
    <x v="0"/>
    <s v="Jones and Jones"/>
    <s v="Auction"/>
    <n v="3070"/>
    <n v="3"/>
    <n v="2"/>
    <n v="1"/>
    <n v="267"/>
    <n v="1920"/>
    <s v="65 Bastings St"/>
    <s v="Northcote"/>
    <x v="10"/>
    <x v="1"/>
    <x v="1"/>
    <x v="1"/>
  </r>
  <r>
    <x v="373"/>
    <n v="690000"/>
    <x v="1"/>
    <s v="Flanders &amp; Fish"/>
    <s v="Sale"/>
    <n v="3142"/>
    <n v="2"/>
    <n v="1"/>
    <n v="1"/>
    <n v="0"/>
    <n v="1960"/>
    <s v="9/28 Power St"/>
    <s v="Toorak"/>
    <x v="12"/>
    <x v="2"/>
    <x v="1"/>
    <x v="1"/>
  </r>
  <r>
    <x v="373"/>
    <n v="1500000"/>
    <x v="1"/>
    <s v="Melbourne Homes"/>
    <s v="Auction"/>
    <n v="3182"/>
    <n v="3"/>
    <n v="1"/>
    <n v="1"/>
    <n v="1669"/>
    <n v="1920"/>
    <s v="3/33 Robe St"/>
    <s v="St Kilda"/>
    <x v="5"/>
    <x v="2"/>
    <x v="1"/>
    <x v="1"/>
  </r>
  <r>
    <x v="373"/>
    <n v="1260000"/>
    <x v="0"/>
    <s v="Flanders &amp; Fish"/>
    <s v="Sale"/>
    <n v="3056"/>
    <n v="3"/>
    <n v="1"/>
    <n v="6"/>
    <n v="563"/>
    <n v="1960"/>
    <s v="393A Brunswick Rd"/>
    <s v="Brunswick"/>
    <x v="3"/>
    <x v="1"/>
    <x v="1"/>
    <x v="1"/>
  </r>
  <r>
    <x v="373"/>
    <n v="1150000"/>
    <x v="0"/>
    <s v="Metro Ladder"/>
    <s v="Sale"/>
    <n v="3032"/>
    <n v="2"/>
    <n v="1"/>
    <n v="1"/>
    <n v="387"/>
    <m/>
    <s v="15 Bayview Tce"/>
    <s v="Ascot Vale"/>
    <x v="8"/>
    <x v="0"/>
    <x v="1"/>
    <x v="1"/>
  </r>
  <r>
    <x v="373"/>
    <n v="1160000"/>
    <x v="1"/>
    <s v="Cunninghams"/>
    <s v="Sale"/>
    <n v="3040"/>
    <n v="3"/>
    <n v="2"/>
    <n v="1"/>
    <n v="309"/>
    <n v="2007"/>
    <s v="3/64 Brunel St"/>
    <s v="Aberfeldie"/>
    <x v="8"/>
    <x v="0"/>
    <x v="1"/>
    <x v="1"/>
  </r>
  <r>
    <x v="373"/>
    <n v="1301000"/>
    <x v="0"/>
    <s v="Jones and Jones"/>
    <s v="Sale"/>
    <n v="3148"/>
    <n v="3"/>
    <n v="1"/>
    <n v="2"/>
    <n v="620"/>
    <n v="1970"/>
    <s v="7 Inga Ct"/>
    <s v="Chadstone"/>
    <x v="6"/>
    <x v="2"/>
    <x v="1"/>
    <x v="1"/>
  </r>
  <r>
    <x v="373"/>
    <n v="305000"/>
    <x v="1"/>
    <s v="Flanders &amp; Fish"/>
    <s v="Auction"/>
    <n v="3011"/>
    <n v="2"/>
    <n v="1"/>
    <n v="1"/>
    <n v="47"/>
    <n v="2013"/>
    <s v="1/30 Pickett St"/>
    <s v="Footscray"/>
    <x v="4"/>
    <x v="0"/>
    <x v="1"/>
    <x v="1"/>
  </r>
  <r>
    <x v="373"/>
    <n v="1280000"/>
    <x v="0"/>
    <s v="Property Barons"/>
    <s v="Sale"/>
    <n v="3105"/>
    <n v="4"/>
    <n v="1"/>
    <n v="2"/>
    <n v="732"/>
    <m/>
    <s v="19 Warringal St"/>
    <s v="Bulleen"/>
    <x v="16"/>
    <x v="3"/>
    <x v="1"/>
    <x v="1"/>
  </r>
  <r>
    <x v="374"/>
    <n v="1290000"/>
    <x v="0"/>
    <s v="Cunninghams"/>
    <s v="Sale"/>
    <n v="3067"/>
    <n v="3"/>
    <n v="2"/>
    <n v="2"/>
    <n v="147"/>
    <m/>
    <s v="166 Gipps St"/>
    <s v="Abbotsford"/>
    <x v="1"/>
    <x v="1"/>
    <x v="1"/>
    <x v="1"/>
  </r>
  <r>
    <x v="374"/>
    <n v="645000"/>
    <x v="1"/>
    <s v="Metro Ladder"/>
    <s v="Sale"/>
    <n v="3184"/>
    <n v="2"/>
    <n v="1"/>
    <n v="1"/>
    <n v="0"/>
    <n v="1975"/>
    <s v="7/9 Tiuna Gr"/>
    <s v="Elwood"/>
    <x v="5"/>
    <x v="2"/>
    <x v="1"/>
    <x v="1"/>
  </r>
  <r>
    <x v="374"/>
    <n v="810000"/>
    <x v="0"/>
    <s v="Flanders &amp; Fish"/>
    <s v="Sale"/>
    <n v="3046"/>
    <n v="5"/>
    <n v="4"/>
    <n v="4"/>
    <n v="695"/>
    <n v="1950"/>
    <s v="45 Cosmos St"/>
    <s v="Glenroy"/>
    <x v="3"/>
    <x v="1"/>
    <x v="1"/>
    <x v="1"/>
  </r>
  <r>
    <x v="374"/>
    <n v="390000"/>
    <x v="1"/>
    <s v="Jones and Jones"/>
    <s v="Auction"/>
    <n v="3032"/>
    <n v="2"/>
    <n v="1"/>
    <n v="1"/>
    <n v="1957"/>
    <n v="2012"/>
    <s v="18/54 Epsom Rd"/>
    <s v="Ascot Vale"/>
    <x v="8"/>
    <x v="0"/>
    <x v="1"/>
    <x v="1"/>
  </r>
  <r>
    <x v="374"/>
    <n v="875000"/>
    <x v="0"/>
    <s v="Maxwells"/>
    <s v="Sale"/>
    <n v="3034"/>
    <n v="3"/>
    <n v="1"/>
    <n v="3"/>
    <n v="812"/>
    <n v="1960"/>
    <s v="2 Drake Ct"/>
    <s v="Avondale Heights"/>
    <x v="8"/>
    <x v="0"/>
    <x v="1"/>
    <x v="1"/>
  </r>
  <r>
    <x v="374"/>
    <n v="555000"/>
    <x v="0"/>
    <s v="Cunninghams"/>
    <s v="Sale"/>
    <n v="3073"/>
    <n v="2"/>
    <n v="1"/>
    <n v="2"/>
    <n v="229"/>
    <n v="1970"/>
    <s v="2/953 High St"/>
    <s v="Reservoir"/>
    <x v="10"/>
    <x v="1"/>
    <x v="1"/>
    <x v="1"/>
  </r>
  <r>
    <x v="374"/>
    <n v="1830000"/>
    <x v="0"/>
    <s v="Jones and Jones"/>
    <s v="Sale"/>
    <n v="3147"/>
    <n v="3"/>
    <n v="2"/>
    <n v="3"/>
    <n v="724"/>
    <n v="1940"/>
    <s v="4 Vears Rd"/>
    <s v="Ashburton"/>
    <x v="14"/>
    <x v="2"/>
    <x v="1"/>
    <x v="1"/>
  </r>
  <r>
    <x v="374"/>
    <n v="793000"/>
    <x v="0"/>
    <s v="Property Barons"/>
    <s v="Sale"/>
    <n v="3085"/>
    <n v="4"/>
    <n v="2"/>
    <n v="1"/>
    <n v="592"/>
    <m/>
    <s v="342 Yallambie Rd"/>
    <s v="Yallambie"/>
    <x v="17"/>
    <x v="1"/>
    <x v="1"/>
    <x v="1"/>
  </r>
  <r>
    <x v="375"/>
    <n v="674000"/>
    <x v="1"/>
    <s v="Flanders &amp; Fish"/>
    <s v="Sale"/>
    <n v="3068"/>
    <n v="3"/>
    <n v="1"/>
    <n v="1"/>
    <n v="0"/>
    <m/>
    <s v="9/222 Queens Pde"/>
    <s v="Fitzroy North"/>
    <x v="1"/>
    <x v="1"/>
    <x v="1"/>
    <x v="1"/>
  </r>
  <r>
    <x v="375"/>
    <n v="1670000"/>
    <x v="0"/>
    <s v="Cunninghams"/>
    <s v="Sale"/>
    <n v="3128"/>
    <n v="4"/>
    <n v="2"/>
    <n v="2"/>
    <n v="590"/>
    <n v="1924"/>
    <s v="14 Collins St"/>
    <s v="Box Hill"/>
    <x v="2"/>
    <x v="3"/>
    <x v="1"/>
    <x v="1"/>
  </r>
  <r>
    <x v="375"/>
    <n v="680000"/>
    <x v="1"/>
    <s v="Metro Ladder"/>
    <s v="Auction"/>
    <n v="3184"/>
    <n v="2"/>
    <n v="1"/>
    <n v="1"/>
    <n v="510"/>
    <m/>
    <s v="5/39 Shelley St"/>
    <s v="Elwood"/>
    <x v="5"/>
    <x v="2"/>
    <x v="1"/>
    <x v="1"/>
  </r>
  <r>
    <x v="375"/>
    <n v="1690000"/>
    <x v="0"/>
    <s v="Best Bricks"/>
    <s v="Sale"/>
    <n v="3183"/>
    <n v="3"/>
    <n v="2"/>
    <n v="2"/>
    <n v="339"/>
    <n v="1890"/>
    <s v="10 Grosvenor St"/>
    <s v="Balaclava"/>
    <x v="5"/>
    <x v="2"/>
    <x v="1"/>
    <x v="1"/>
  </r>
  <r>
    <x v="375"/>
    <n v="1284000"/>
    <x v="0"/>
    <s v="Jones and Jones"/>
    <s v="Sale"/>
    <n v="3032"/>
    <n v="3"/>
    <n v="1"/>
    <n v="2"/>
    <n v="623"/>
    <n v="1938"/>
    <s v="97 Walter St"/>
    <s v="Ascot Vale"/>
    <x v="8"/>
    <x v="0"/>
    <x v="1"/>
    <x v="1"/>
  </r>
  <r>
    <x v="375"/>
    <n v="1435000"/>
    <x v="0"/>
    <s v="Cunninghams"/>
    <s v="Sale"/>
    <n v="3039"/>
    <n v="3"/>
    <n v="1"/>
    <n v="3"/>
    <n v="633"/>
    <m/>
    <s v="64 Salisbury St"/>
    <s v="Moonee Ponds"/>
    <x v="8"/>
    <x v="0"/>
    <x v="1"/>
    <x v="1"/>
  </r>
  <r>
    <x v="375"/>
    <n v="845000"/>
    <x v="0"/>
    <s v="Metro Ladder"/>
    <s v="Sale"/>
    <n v="3018"/>
    <n v="4"/>
    <n v="1"/>
    <n v="2"/>
    <n v="745"/>
    <n v="1950"/>
    <s v="24 Wren St"/>
    <s v="Altona"/>
    <x v="11"/>
    <x v="0"/>
    <x v="1"/>
    <x v="1"/>
  </r>
  <r>
    <x v="375"/>
    <n v="1025000"/>
    <x v="1"/>
    <s v="Jones and Jones"/>
    <s v="Sale"/>
    <n v="3165"/>
    <n v="3"/>
    <n v="2"/>
    <n v="2"/>
    <n v="384"/>
    <n v="1999"/>
    <s v="1/41 Elizabeth St"/>
    <s v="Bentleigh East"/>
    <x v="9"/>
    <x v="2"/>
    <x v="1"/>
    <x v="1"/>
  </r>
  <r>
    <x v="375"/>
    <n v="540000"/>
    <x v="0"/>
    <s v="Cunninghams"/>
    <s v="Auction"/>
    <n v="3073"/>
    <n v="3"/>
    <n v="2"/>
    <n v="2"/>
    <n v="215"/>
    <n v="2003"/>
    <s v="2/116 Summerhill Rd"/>
    <s v="Reservoir"/>
    <x v="10"/>
    <x v="1"/>
    <x v="1"/>
    <x v="1"/>
  </r>
  <r>
    <x v="375"/>
    <n v="1700000"/>
    <x v="0"/>
    <s v="Jones and Jones"/>
    <s v="Auction"/>
    <n v="3078"/>
    <n v="3"/>
    <n v="2"/>
    <n v="1"/>
    <n v="743"/>
    <m/>
    <s v="125 Grange Rd"/>
    <s v="Fairfield"/>
    <x v="10"/>
    <x v="1"/>
    <x v="1"/>
    <x v="1"/>
  </r>
  <r>
    <x v="375"/>
    <n v="430000"/>
    <x v="1"/>
    <s v="Jones and Jones"/>
    <s v="Sale"/>
    <n v="3123"/>
    <n v="1"/>
    <n v="1"/>
    <n v="1"/>
    <n v="2276"/>
    <n v="1950"/>
    <s v="4/3 Brookfield Ct"/>
    <s v="Hawthorn East"/>
    <x v="14"/>
    <x v="2"/>
    <x v="1"/>
    <x v="1"/>
  </r>
  <r>
    <x v="375"/>
    <n v="1620000"/>
    <x v="2"/>
    <s v="Flanders &amp; Fish"/>
    <s v="Sale"/>
    <n v="3102"/>
    <n v="3"/>
    <n v="2"/>
    <n v="2"/>
    <n v="248"/>
    <n v="2012"/>
    <s v="3/14 Arden Ct"/>
    <s v="Kew East"/>
    <x v="14"/>
    <x v="2"/>
    <x v="1"/>
    <x v="1"/>
  </r>
  <r>
    <x v="375"/>
    <n v="1000000"/>
    <x v="0"/>
    <s v="Sanders"/>
    <s v="Sale"/>
    <n v="3087"/>
    <n v="3"/>
    <n v="2"/>
    <n v="2"/>
    <n v="739"/>
    <m/>
    <s v="9 Grace St"/>
    <s v="Watsonia"/>
    <x v="17"/>
    <x v="1"/>
    <x v="1"/>
    <x v="1"/>
  </r>
  <r>
    <x v="375"/>
    <n v="1850000"/>
    <x v="0"/>
    <s v="Property Barons"/>
    <s v="Sale"/>
    <n v="3079"/>
    <n v="3"/>
    <n v="2"/>
    <n v="2"/>
    <n v="684"/>
    <n v="2000"/>
    <s v="32 Ailsa Gr"/>
    <s v="Ivanhoe"/>
    <x v="17"/>
    <x v="3"/>
    <x v="1"/>
    <x v="1"/>
  </r>
  <r>
    <x v="376"/>
    <n v="1506000"/>
    <x v="0"/>
    <s v="Cunninghams"/>
    <s v="Sale"/>
    <n v="3068"/>
    <n v="4"/>
    <n v="2"/>
    <n v="0"/>
    <n v="162"/>
    <n v="1995"/>
    <s v="1/1 Marshall Pl"/>
    <s v="Clifton Hill"/>
    <x v="1"/>
    <x v="1"/>
    <x v="1"/>
    <x v="1"/>
  </r>
  <r>
    <x v="376"/>
    <n v="1460000"/>
    <x v="0"/>
    <s v="Jones and Jones"/>
    <s v="Sale"/>
    <n v="3181"/>
    <n v="2"/>
    <n v="1"/>
    <n v="2"/>
    <n v="227"/>
    <m/>
    <s v="17 Arkle St"/>
    <s v="Prahran"/>
    <x v="12"/>
    <x v="2"/>
    <x v="1"/>
    <x v="1"/>
  </r>
  <r>
    <x v="376"/>
    <n v="1720000"/>
    <x v="0"/>
    <s v="Maxwells"/>
    <s v="Sale"/>
    <n v="3205"/>
    <n v="3"/>
    <n v="1"/>
    <n v="0"/>
    <n v="130"/>
    <m/>
    <s v="16 Glover St"/>
    <s v="South Melbourne"/>
    <x v="5"/>
    <x v="2"/>
    <x v="1"/>
    <x v="1"/>
  </r>
  <r>
    <x v="376"/>
    <n v="2000000"/>
    <x v="0"/>
    <s v="Melbourne Homes"/>
    <s v="Auction"/>
    <n v="3182"/>
    <n v="3"/>
    <n v="2"/>
    <n v="2"/>
    <n v="176"/>
    <n v="1880"/>
    <s v="7 Victoria St"/>
    <s v="St Kilda"/>
    <x v="5"/>
    <x v="2"/>
    <x v="1"/>
    <x v="1"/>
  </r>
  <r>
    <x v="376"/>
    <n v="762700"/>
    <x v="0"/>
    <s v="Flanders &amp; Fish"/>
    <s v="Auction"/>
    <n v="3046"/>
    <n v="3"/>
    <n v="1"/>
    <n v="4"/>
    <n v="597"/>
    <n v="1960"/>
    <s v="65 Farview St"/>
    <s v="Glenroy"/>
    <x v="3"/>
    <x v="1"/>
    <x v="1"/>
    <x v="1"/>
  </r>
  <r>
    <x v="376"/>
    <n v="865000"/>
    <x v="2"/>
    <s v="Cunninghams"/>
    <s v="Auction"/>
    <n v="3032"/>
    <n v="2"/>
    <n v="2"/>
    <n v="1"/>
    <n v="146"/>
    <n v="2015"/>
    <s v="3/8 Walter St"/>
    <s v="Ascot Vale"/>
    <x v="8"/>
    <x v="0"/>
    <x v="1"/>
    <x v="1"/>
  </r>
  <r>
    <x v="376"/>
    <n v="2150000"/>
    <x v="0"/>
    <s v="Cunninghams"/>
    <s v="Auction"/>
    <n v="3039"/>
    <n v="6"/>
    <n v="3"/>
    <n v="2"/>
    <n v="912"/>
    <m/>
    <s v="12 Athol St"/>
    <s v="Moonee Ponds"/>
    <x v="8"/>
    <x v="0"/>
    <x v="1"/>
    <x v="1"/>
  </r>
  <r>
    <x v="376"/>
    <n v="2705000"/>
    <x v="0"/>
    <s v="Jones and Jones"/>
    <s v="Sale"/>
    <n v="3053"/>
    <n v="4"/>
    <n v="2"/>
    <n v="2"/>
    <n v="0"/>
    <m/>
    <s v="21 Grattan St"/>
    <s v="Carlton"/>
    <x v="13"/>
    <x v="1"/>
    <x v="1"/>
    <x v="1"/>
  </r>
  <r>
    <x v="376"/>
    <n v="850000"/>
    <x v="0"/>
    <s v="Jones and Jones"/>
    <s v="Auction"/>
    <n v="3011"/>
    <n v="3"/>
    <n v="1"/>
    <n v="0"/>
    <n v="190"/>
    <n v="1930"/>
    <s v="24 Dudley St"/>
    <s v="Footscray"/>
    <x v="4"/>
    <x v="0"/>
    <x v="1"/>
    <x v="1"/>
  </r>
  <r>
    <x v="376"/>
    <n v="1250000"/>
    <x v="0"/>
    <s v="Melbourne Homes"/>
    <s v="Auction"/>
    <n v="3185"/>
    <n v="3"/>
    <n v="2"/>
    <n v="2"/>
    <n v="236"/>
    <n v="2004"/>
    <s v="66A Gardenvale Rd"/>
    <s v="Gardenvale"/>
    <x v="9"/>
    <x v="2"/>
    <x v="1"/>
    <x v="1"/>
  </r>
  <r>
    <x v="376"/>
    <n v="512000"/>
    <x v="1"/>
    <s v="Cunninghams"/>
    <s v="Sale"/>
    <n v="3072"/>
    <n v="2"/>
    <n v="1"/>
    <n v="1"/>
    <n v="145"/>
    <m/>
    <s v="3/104 Regent St"/>
    <s v="Preston"/>
    <x v="10"/>
    <x v="1"/>
    <x v="1"/>
    <x v="1"/>
  </r>
  <r>
    <x v="376"/>
    <n v="928000"/>
    <x v="0"/>
    <s v="Property Barons"/>
    <s v="Sale"/>
    <n v="3073"/>
    <n v="3"/>
    <n v="1"/>
    <n v="1"/>
    <n v="696"/>
    <m/>
    <s v="7 Thackeray Rd"/>
    <s v="Reservoir"/>
    <x v="10"/>
    <x v="1"/>
    <x v="1"/>
    <x v="1"/>
  </r>
  <r>
    <x v="376"/>
    <n v="612500"/>
    <x v="1"/>
    <s v="Cunninghams"/>
    <s v="Sale"/>
    <n v="3122"/>
    <n v="2"/>
    <n v="1"/>
    <n v="1"/>
    <n v="859"/>
    <n v="1960"/>
    <s v="5/29 Elphin Gr"/>
    <s v="Hawthorn"/>
    <x v="14"/>
    <x v="2"/>
    <x v="1"/>
    <x v="1"/>
  </r>
  <r>
    <x v="376"/>
    <n v="1780000"/>
    <x v="0"/>
    <s v="Jones and Jones"/>
    <s v="Auction"/>
    <n v="3122"/>
    <n v="3"/>
    <n v="3"/>
    <n v="2"/>
    <n v="88"/>
    <n v="2011"/>
    <s v="1B Hepburn St"/>
    <s v="Hawthorn"/>
    <x v="14"/>
    <x v="2"/>
    <x v="1"/>
    <x v="1"/>
  </r>
  <r>
    <x v="376"/>
    <n v="3201000"/>
    <x v="0"/>
    <s v="Cunninghams"/>
    <s v="Sale"/>
    <n v="3188"/>
    <n v="5"/>
    <n v="3"/>
    <n v="2"/>
    <n v="760"/>
    <n v="1935"/>
    <s v="75 Crisp St"/>
    <s v="Hampton"/>
    <x v="15"/>
    <x v="2"/>
    <x v="1"/>
    <x v="1"/>
  </r>
  <r>
    <x v="377"/>
    <n v="910000"/>
    <x v="1"/>
    <s v="Jones and Jones"/>
    <s v="Sale"/>
    <n v="3066"/>
    <n v="2"/>
    <n v="1"/>
    <n v="1"/>
    <n v="0"/>
    <n v="1880"/>
    <s v="6/78 Oxford St"/>
    <s v="Collingwood"/>
    <x v="1"/>
    <x v="1"/>
    <x v="1"/>
    <x v="1"/>
  </r>
  <r>
    <x v="377"/>
    <n v="600000"/>
    <x v="0"/>
    <s v="Jones and Jones"/>
    <s v="Auction"/>
    <n v="3044"/>
    <n v="3"/>
    <n v="1"/>
    <n v="3"/>
    <n v="490"/>
    <m/>
    <s v="249 Sussex St"/>
    <s v="Pascoe Vale"/>
    <x v="3"/>
    <x v="1"/>
    <x v="1"/>
    <x v="1"/>
  </r>
  <r>
    <x v="377"/>
    <n v="1402000"/>
    <x v="0"/>
    <s v="Cunninghams"/>
    <s v="Sale"/>
    <n v="3040"/>
    <n v="4"/>
    <n v="2"/>
    <n v="1"/>
    <n v="554"/>
    <n v="1940"/>
    <s v="26 Bradshaw St"/>
    <s v="Essendon"/>
    <x v="8"/>
    <x v="0"/>
    <x v="1"/>
    <x v="1"/>
  </r>
  <r>
    <x v="377"/>
    <n v="1870000"/>
    <x v="0"/>
    <s v="Cunninghams"/>
    <s v="Sale"/>
    <n v="3040"/>
    <n v="4"/>
    <n v="1"/>
    <n v="1"/>
    <n v="700"/>
    <m/>
    <s v="18 Hoddle St"/>
    <s v="Essendon"/>
    <x v="8"/>
    <x v="0"/>
    <x v="1"/>
    <x v="1"/>
  </r>
  <r>
    <x v="377"/>
    <n v="560000"/>
    <x v="1"/>
    <s v="Jones and Jones"/>
    <s v="Sale"/>
    <n v="3051"/>
    <n v="2"/>
    <n v="1"/>
    <n v="1"/>
    <n v="2300"/>
    <n v="1975"/>
    <s v="21/70 Oshanassy St"/>
    <s v="North Melbourne"/>
    <x v="13"/>
    <x v="1"/>
    <x v="1"/>
    <x v="1"/>
  </r>
  <r>
    <x v="377"/>
    <n v="1616000"/>
    <x v="0"/>
    <s v="Jones and Jones"/>
    <s v="Sale"/>
    <n v="3053"/>
    <n v="4"/>
    <n v="1"/>
    <n v="0"/>
    <n v="152"/>
    <n v="1890"/>
    <s v="130 Rathdowne St"/>
    <s v="Carlton"/>
    <x v="13"/>
    <x v="1"/>
    <x v="1"/>
    <x v="1"/>
  </r>
  <r>
    <x v="377"/>
    <n v="510000"/>
    <x v="1"/>
    <s v="Metro Ladder"/>
    <s v="Auction"/>
    <n v="3013"/>
    <n v="1"/>
    <n v="1"/>
    <n v="2"/>
    <n v="0"/>
    <n v="2004"/>
    <s v="122 Stephen St"/>
    <s v="Yarraville"/>
    <x v="4"/>
    <x v="0"/>
    <x v="1"/>
    <x v="1"/>
  </r>
  <r>
    <x v="377"/>
    <n v="740000"/>
    <x v="0"/>
    <s v="Metro Ladder"/>
    <s v="Sale"/>
    <n v="3012"/>
    <n v="3"/>
    <n v="1"/>
    <n v="2"/>
    <n v="333"/>
    <n v="1950"/>
    <s v="40 Howard St"/>
    <s v="Maidstone"/>
    <x v="4"/>
    <x v="0"/>
    <x v="1"/>
    <x v="1"/>
  </r>
  <r>
    <x v="377"/>
    <n v="837000"/>
    <x v="0"/>
    <s v="Metro Ladder"/>
    <s v="Sale"/>
    <n v="3012"/>
    <n v="4"/>
    <n v="2"/>
    <n v="3"/>
    <n v="390"/>
    <n v="1950"/>
    <s v="90 Pitt St"/>
    <s v="West Footscray"/>
    <x v="4"/>
    <x v="0"/>
    <x v="1"/>
    <x v="1"/>
  </r>
  <r>
    <x v="377"/>
    <n v="430000"/>
    <x v="1"/>
    <s v="Sanders"/>
    <s v="Auction"/>
    <n v="3204"/>
    <n v="2"/>
    <n v="1"/>
    <n v="1"/>
    <n v="0"/>
    <n v="1970"/>
    <s v="5/11 Ormond Rd"/>
    <s v="Ormond"/>
    <x v="9"/>
    <x v="2"/>
    <x v="1"/>
    <x v="1"/>
  </r>
  <r>
    <x v="377"/>
    <n v="970000"/>
    <x v="2"/>
    <s v="Jones and Jones"/>
    <s v="Sale"/>
    <n v="3165"/>
    <n v="3"/>
    <n v="2"/>
    <n v="2"/>
    <n v="267"/>
    <n v="2000"/>
    <s v="2/40 Francesco St"/>
    <s v="Bentleigh East"/>
    <x v="9"/>
    <x v="2"/>
    <x v="1"/>
    <x v="1"/>
  </r>
  <r>
    <x v="377"/>
    <n v="1300000"/>
    <x v="0"/>
    <s v="Cunninghams"/>
    <s v="Sale"/>
    <n v="3070"/>
    <n v="3"/>
    <n v="2"/>
    <n v="1"/>
    <n v="379"/>
    <m/>
    <s v="109 Victoria Rd"/>
    <s v="Northcote"/>
    <x v="10"/>
    <x v="1"/>
    <x v="1"/>
    <x v="1"/>
  </r>
  <r>
    <x v="377"/>
    <n v="3325000"/>
    <x v="0"/>
    <s v="Cunninghams"/>
    <s v="Sale"/>
    <n v="3188"/>
    <n v="4"/>
    <n v="3"/>
    <n v="2"/>
    <n v="627"/>
    <n v="1997"/>
    <s v="53 Bridge St"/>
    <s v="Hampton"/>
    <x v="15"/>
    <x v="2"/>
    <x v="1"/>
    <x v="1"/>
  </r>
  <r>
    <x v="377"/>
    <n v="1000000"/>
    <x v="0"/>
    <s v="Property Barons"/>
    <s v="Sale"/>
    <n v="3084"/>
    <n v="3"/>
    <n v="1"/>
    <n v="1"/>
    <n v="826"/>
    <m/>
    <s v="10 Stokes St"/>
    <s v="Rosanna"/>
    <x v="17"/>
    <x v="3"/>
    <x v="1"/>
    <x v="1"/>
  </r>
  <r>
    <x v="378"/>
    <n v="635000"/>
    <x v="1"/>
    <s v="Cunninghams"/>
    <s v="Sale"/>
    <n v="3121"/>
    <n v="2"/>
    <n v="2"/>
    <n v="1"/>
    <n v="2740"/>
    <n v="2003"/>
    <s v="101/18 Tanner St"/>
    <s v="Richmond"/>
    <x v="1"/>
    <x v="1"/>
    <x v="1"/>
    <x v="1"/>
  </r>
  <r>
    <x v="378"/>
    <n v="1290000"/>
    <x v="0"/>
    <s v="Flanders &amp; Fish"/>
    <s v="Sale"/>
    <n v="3068"/>
    <n v="2"/>
    <n v="1"/>
    <n v="0"/>
    <n v="136"/>
    <n v="1890"/>
    <s v="35 Birkenhead St"/>
    <s v="Fitzroy North"/>
    <x v="1"/>
    <x v="1"/>
    <x v="1"/>
    <x v="1"/>
  </r>
  <r>
    <x v="378"/>
    <n v="1310000"/>
    <x v="0"/>
    <s v="Cunninghams"/>
    <s v="Sale"/>
    <n v="3181"/>
    <n v="2"/>
    <n v="1"/>
    <n v="1"/>
    <n v="162"/>
    <m/>
    <s v="395 High St"/>
    <s v="Prahran"/>
    <x v="12"/>
    <x v="2"/>
    <x v="1"/>
    <x v="1"/>
  </r>
  <r>
    <x v="378"/>
    <n v="685000"/>
    <x v="1"/>
    <s v="Sanders"/>
    <s v="Sale"/>
    <n v="3182"/>
    <n v="2"/>
    <n v="2"/>
    <n v="2"/>
    <n v="0"/>
    <n v="1999"/>
    <s v="10/69 Wellington St"/>
    <s v="St Kilda"/>
    <x v="5"/>
    <x v="2"/>
    <x v="1"/>
    <x v="1"/>
  </r>
  <r>
    <x v="378"/>
    <n v="1900000"/>
    <x v="0"/>
    <s v="Sanders"/>
    <s v="Sale"/>
    <n v="3206"/>
    <n v="3"/>
    <n v="1"/>
    <n v="0"/>
    <n v="209"/>
    <n v="1900"/>
    <s v="129 Kerferd Rd"/>
    <s v="Albert Park"/>
    <x v="5"/>
    <x v="2"/>
    <x v="1"/>
    <x v="1"/>
  </r>
  <r>
    <x v="378"/>
    <n v="1010000"/>
    <x v="0"/>
    <s v="Jones and Jones"/>
    <s v="Sale"/>
    <n v="3058"/>
    <n v="3"/>
    <n v="2"/>
    <n v="1"/>
    <n v="278"/>
    <m/>
    <s v="12 Hardwick St"/>
    <s v="Coburg"/>
    <x v="3"/>
    <x v="1"/>
    <x v="1"/>
    <x v="1"/>
  </r>
  <r>
    <x v="378"/>
    <n v="700000"/>
    <x v="2"/>
    <s v="Metro Ladder"/>
    <s v="Sale"/>
    <n v="3042"/>
    <n v="3"/>
    <n v="2"/>
    <n v="2"/>
    <n v="239"/>
    <n v="2009"/>
    <s v="1/80 Hawker St"/>
    <s v="Airport West"/>
    <x v="8"/>
    <x v="0"/>
    <x v="1"/>
    <x v="1"/>
  </r>
  <r>
    <x v="378"/>
    <n v="995000"/>
    <x v="2"/>
    <s v="Cunninghams"/>
    <s v="Auction"/>
    <n v="3041"/>
    <n v="4"/>
    <n v="3"/>
    <n v="1"/>
    <n v="260"/>
    <m/>
    <s v="34 Lind St"/>
    <s v="Strathmore"/>
    <x v="8"/>
    <x v="0"/>
    <x v="1"/>
    <x v="1"/>
  </r>
  <r>
    <x v="378"/>
    <n v="1470000"/>
    <x v="0"/>
    <s v="Cunninghams"/>
    <s v="Sale"/>
    <n v="3040"/>
    <n v="3"/>
    <n v="1"/>
    <n v="1"/>
    <n v="687"/>
    <n v="2016"/>
    <s v="101 McCracken St"/>
    <s v="Essendon"/>
    <x v="8"/>
    <x v="0"/>
    <x v="1"/>
    <x v="1"/>
  </r>
  <r>
    <x v="378"/>
    <n v="1670000"/>
    <x v="0"/>
    <s v="Cunninghams"/>
    <s v="Sale"/>
    <n v="3040"/>
    <n v="4"/>
    <n v="2"/>
    <n v="1"/>
    <n v="291"/>
    <n v="1920"/>
    <s v="32 Vanberg Rd"/>
    <s v="Essendon"/>
    <x v="8"/>
    <x v="0"/>
    <x v="1"/>
    <x v="1"/>
  </r>
  <r>
    <x v="378"/>
    <n v="782000"/>
    <x v="1"/>
    <s v="Metro Ladder"/>
    <s v="Sale"/>
    <n v="3013"/>
    <n v="2"/>
    <n v="1"/>
    <n v="1"/>
    <n v="1555"/>
    <n v="2013"/>
    <s v="7/88 Stephen St"/>
    <s v="Yarraville"/>
    <x v="4"/>
    <x v="0"/>
    <x v="1"/>
    <x v="1"/>
  </r>
  <r>
    <x v="378"/>
    <n v="1300000"/>
    <x v="0"/>
    <s v="Property Barons"/>
    <s v="Sale"/>
    <n v="3108"/>
    <n v="3"/>
    <n v="1"/>
    <n v="2"/>
    <n v="657"/>
    <m/>
    <s v="10 Hampshire Rd"/>
    <s v="Doncaster"/>
    <x v="16"/>
    <x v="3"/>
    <x v="1"/>
    <x v="1"/>
  </r>
  <r>
    <x v="378"/>
    <n v="980000"/>
    <x v="0"/>
    <s v="Jones and Jones"/>
    <s v="Auction"/>
    <n v="3189"/>
    <n v="3"/>
    <n v="1"/>
    <n v="2"/>
    <n v="623"/>
    <m/>
    <s v="10 Avon St"/>
    <s v="Moorabbin"/>
    <x v="7"/>
    <x v="2"/>
    <x v="1"/>
    <x v="1"/>
  </r>
  <r>
    <x v="378"/>
    <n v="1100000"/>
    <x v="0"/>
    <s v="Melbourne Homes"/>
    <s v="Auction"/>
    <n v="3015"/>
    <n v="3"/>
    <n v="2"/>
    <n v="1"/>
    <n v="293"/>
    <m/>
    <s v="121 North Rd"/>
    <s v="Newport"/>
    <x v="11"/>
    <x v="0"/>
    <x v="1"/>
    <x v="1"/>
  </r>
  <r>
    <x v="378"/>
    <n v="586000"/>
    <x v="1"/>
    <s v="Metro Ladder"/>
    <s v="Sale"/>
    <n v="3163"/>
    <n v="2"/>
    <n v="1"/>
    <n v="1"/>
    <n v="898"/>
    <n v="1970"/>
    <s v="1/177 Oakleigh Rd"/>
    <s v="Carnegie"/>
    <x v="9"/>
    <x v="2"/>
    <x v="1"/>
    <x v="1"/>
  </r>
  <r>
    <x v="378"/>
    <n v="730000"/>
    <x v="0"/>
    <s v="Metro Ladder"/>
    <s v="Sale"/>
    <n v="3020"/>
    <n v="3"/>
    <n v="2"/>
    <n v="3"/>
    <n v="628"/>
    <n v="1960"/>
    <s v="14 Delmont St"/>
    <s v="Albion"/>
    <x v="0"/>
    <x v="0"/>
    <x v="1"/>
    <x v="1"/>
  </r>
  <r>
    <x v="378"/>
    <n v="840000"/>
    <x v="1"/>
    <s v="Metro Ladder"/>
    <s v="Auction"/>
    <n v="3122"/>
    <n v="3"/>
    <n v="2"/>
    <n v="2"/>
    <n v="0"/>
    <n v="2014"/>
    <s v="305/567 Glenferrie Rd"/>
    <s v="Hawthorn"/>
    <x v="14"/>
    <x v="2"/>
    <x v="1"/>
    <x v="1"/>
  </r>
  <r>
    <x v="378"/>
    <n v="1350000"/>
    <x v="0"/>
    <s v="Cunninghams"/>
    <s v="Auction"/>
    <n v="3104"/>
    <n v="2"/>
    <n v="1"/>
    <n v="2"/>
    <n v="467"/>
    <m/>
    <s v="23 Maud St"/>
    <s v="Balwyn North"/>
    <x v="14"/>
    <x v="2"/>
    <x v="1"/>
    <x v="1"/>
  </r>
  <r>
    <x v="378"/>
    <n v="1450000"/>
    <x v="0"/>
    <s v="Jones and Jones"/>
    <s v="Auction"/>
    <n v="3104"/>
    <n v="3"/>
    <n v="1"/>
    <n v="2"/>
    <n v="665"/>
    <n v="1950"/>
    <s v="88 Longview Rd"/>
    <s v="Balwyn North"/>
    <x v="14"/>
    <x v="2"/>
    <x v="1"/>
    <x v="1"/>
  </r>
  <r>
    <x v="378"/>
    <n v="1800000"/>
    <x v="0"/>
    <s v="Jones and Jones"/>
    <s v="Sale"/>
    <n v="3147"/>
    <n v="4"/>
    <n v="2"/>
    <n v="4"/>
    <n v="749"/>
    <n v="1950"/>
    <s v="63 Dent St"/>
    <s v="Ashburton"/>
    <x v="14"/>
    <x v="2"/>
    <x v="1"/>
    <x v="1"/>
  </r>
  <r>
    <x v="378"/>
    <n v="3310000"/>
    <x v="0"/>
    <s v="Zimmerman"/>
    <s v="Sale"/>
    <n v="3123"/>
    <n v="4"/>
    <n v="2"/>
    <n v="3"/>
    <n v="762"/>
    <m/>
    <s v="21 Myrniong Gr"/>
    <s v="Hawthorn East"/>
    <x v="14"/>
    <x v="2"/>
    <x v="1"/>
    <x v="1"/>
  </r>
  <r>
    <x v="378"/>
    <n v="808000"/>
    <x v="0"/>
    <s v="Property Barons"/>
    <s v="Sale"/>
    <n v="3081"/>
    <n v="3"/>
    <n v="1"/>
    <n v="0"/>
    <n v="649"/>
    <m/>
    <s v="250 Oriel Rd"/>
    <s v="Heidelberg West"/>
    <x v="17"/>
    <x v="3"/>
    <x v="1"/>
    <x v="1"/>
  </r>
  <r>
    <x v="379"/>
    <n v="1130000"/>
    <x v="0"/>
    <s v="Cunninghams"/>
    <s v="Sale"/>
    <n v="3121"/>
    <n v="2"/>
    <n v="2"/>
    <n v="3"/>
    <n v="114"/>
    <m/>
    <s v="45 Lord St"/>
    <s v="Richmond"/>
    <x v="1"/>
    <x v="1"/>
    <x v="1"/>
    <x v="1"/>
  </r>
  <r>
    <x v="379"/>
    <n v="1230000"/>
    <x v="0"/>
    <s v="Jones and Jones"/>
    <s v="Sale"/>
    <n v="3066"/>
    <n v="2"/>
    <n v="2"/>
    <n v="1"/>
    <n v="0"/>
    <n v="1920"/>
    <s v="1/79 Oxford St"/>
    <s v="Collingwood"/>
    <x v="1"/>
    <x v="1"/>
    <x v="1"/>
    <x v="1"/>
  </r>
  <r>
    <x v="379"/>
    <n v="790000"/>
    <x v="1"/>
    <s v="Property Barons"/>
    <s v="Sale"/>
    <n v="3128"/>
    <n v="2"/>
    <n v="1"/>
    <n v="1"/>
    <n v="195"/>
    <m/>
    <s v="1/1 Cherryhinton St"/>
    <s v="Box Hill"/>
    <x v="2"/>
    <x v="3"/>
    <x v="1"/>
    <x v="1"/>
  </r>
  <r>
    <x v="379"/>
    <n v="369000"/>
    <x v="1"/>
    <s v="Metro Ladder"/>
    <s v="Sale"/>
    <n v="3184"/>
    <n v="1"/>
    <n v="1"/>
    <n v="1"/>
    <n v="1547"/>
    <n v="1970"/>
    <s v="9/2 Alfriston St"/>
    <s v="Elwood"/>
    <x v="5"/>
    <x v="2"/>
    <x v="1"/>
    <x v="1"/>
  </r>
  <r>
    <x v="379"/>
    <n v="1561000"/>
    <x v="0"/>
    <s v="Best Bricks"/>
    <s v="Sale"/>
    <n v="3184"/>
    <n v="3"/>
    <n v="2"/>
    <n v="0"/>
    <n v="218"/>
    <m/>
    <s v="288 Barkly St"/>
    <s v="Elwood"/>
    <x v="5"/>
    <x v="2"/>
    <x v="1"/>
    <x v="1"/>
  </r>
  <r>
    <x v="379"/>
    <n v="820000"/>
    <x v="0"/>
    <s v="Metro Ladder"/>
    <s v="Auction"/>
    <n v="3058"/>
    <n v="4"/>
    <n v="1"/>
    <n v="3"/>
    <n v="498"/>
    <m/>
    <s v="24 Newlands Rd"/>
    <s v="Coburg North"/>
    <x v="3"/>
    <x v="1"/>
    <x v="1"/>
    <x v="1"/>
  </r>
  <r>
    <x v="379"/>
    <n v="1025000"/>
    <x v="0"/>
    <s v="Jones and Jones"/>
    <s v="Auction"/>
    <n v="3058"/>
    <n v="3"/>
    <n v="1"/>
    <n v="3"/>
    <n v="336"/>
    <n v="1950"/>
    <s v="32A Kelson St"/>
    <s v="Coburg"/>
    <x v="3"/>
    <x v="1"/>
    <x v="1"/>
    <x v="1"/>
  </r>
  <r>
    <x v="379"/>
    <n v="1300000"/>
    <x v="2"/>
    <s v="Property Barons"/>
    <s v="Auction"/>
    <n v="3040"/>
    <n v="3"/>
    <n v="3"/>
    <n v="1"/>
    <n v="593"/>
    <n v="2016"/>
    <s v="11 Muldowney St"/>
    <s v="Aberfeldie"/>
    <x v="8"/>
    <x v="0"/>
    <x v="1"/>
    <x v="1"/>
  </r>
  <r>
    <x v="379"/>
    <n v="545000"/>
    <x v="1"/>
    <s v="Cunninghams"/>
    <s v="Auction"/>
    <n v="3012"/>
    <n v="2"/>
    <n v="1"/>
    <n v="1"/>
    <n v="154"/>
    <n v="2005"/>
    <s v="2/30 Fontein St"/>
    <s v="West Footscray"/>
    <x v="4"/>
    <x v="0"/>
    <x v="1"/>
    <x v="1"/>
  </r>
  <r>
    <x v="379"/>
    <n v="787000"/>
    <x v="1"/>
    <s v="Property Barons"/>
    <s v="Sale"/>
    <n v="3105"/>
    <n v="3"/>
    <n v="1"/>
    <n v="2"/>
    <n v="306"/>
    <n v="1985"/>
    <s v="1/15 Estelle St"/>
    <s v="Bulleen"/>
    <x v="16"/>
    <x v="3"/>
    <x v="1"/>
    <x v="1"/>
  </r>
  <r>
    <x v="379"/>
    <n v="1750000"/>
    <x v="0"/>
    <s v="Flanders &amp; Fish"/>
    <s v="Sale"/>
    <n v="3104"/>
    <n v="4"/>
    <n v="2"/>
    <n v="2"/>
    <n v="673"/>
    <n v="1960"/>
    <s v="14 Kawarren St"/>
    <s v="Balwyn North"/>
    <x v="14"/>
    <x v="2"/>
    <x v="1"/>
    <x v="1"/>
  </r>
  <r>
    <x v="380"/>
    <n v="1510000"/>
    <x v="0"/>
    <s v="Cunninghams"/>
    <s v="Auction"/>
    <n v="3121"/>
    <n v="4"/>
    <n v="2"/>
    <n v="0"/>
    <n v="0"/>
    <n v="1900"/>
    <s v="9 Type St"/>
    <s v="Richmond"/>
    <x v="1"/>
    <x v="1"/>
    <x v="1"/>
    <x v="1"/>
  </r>
  <r>
    <x v="380"/>
    <n v="2956000"/>
    <x v="0"/>
    <s v="Cunninghams"/>
    <s v="Sale"/>
    <n v="3206"/>
    <n v="3"/>
    <n v="2"/>
    <n v="0"/>
    <n v="300"/>
    <m/>
    <s v="96 Hambleton St"/>
    <s v="Middle Park"/>
    <x v="5"/>
    <x v="2"/>
    <x v="1"/>
    <x v="1"/>
  </r>
  <r>
    <x v="380"/>
    <n v="1370000"/>
    <x v="0"/>
    <s v="Cunninghams"/>
    <s v="Sale"/>
    <n v="3058"/>
    <n v="3"/>
    <n v="1"/>
    <n v="1"/>
    <n v="233"/>
    <n v="1890"/>
    <s v="243 Moreland Rd"/>
    <s v="Coburg"/>
    <x v="3"/>
    <x v="1"/>
    <x v="1"/>
    <x v="1"/>
  </r>
  <r>
    <x v="380"/>
    <n v="1235000"/>
    <x v="0"/>
    <s v="Metro Ladder"/>
    <s v="Sale"/>
    <n v="3042"/>
    <n v="3"/>
    <n v="2"/>
    <n v="1"/>
    <n v="0"/>
    <n v="2009"/>
    <s v="32 Diamond St"/>
    <s v="Niddrie"/>
    <x v="8"/>
    <x v="0"/>
    <x v="1"/>
    <x v="1"/>
  </r>
  <r>
    <x v="380"/>
    <n v="580000"/>
    <x v="1"/>
    <s v="Cunninghams"/>
    <s v="Auction"/>
    <n v="3006"/>
    <n v="2"/>
    <n v="1"/>
    <n v="1"/>
    <n v="0"/>
    <n v="2010"/>
    <s v="808/8 Kavanagh St"/>
    <s v="Southbank"/>
    <x v="13"/>
    <x v="2"/>
    <x v="1"/>
    <x v="1"/>
  </r>
  <r>
    <x v="380"/>
    <n v="1340000"/>
    <x v="0"/>
    <s v="Property Barons"/>
    <s v="Sale"/>
    <n v="3051"/>
    <n v="3"/>
    <n v="1"/>
    <n v="0"/>
    <n v="83"/>
    <n v="1980"/>
    <s v="8 Haines St"/>
    <s v="North Melbourne"/>
    <x v="13"/>
    <x v="1"/>
    <x v="1"/>
    <x v="1"/>
  </r>
  <r>
    <x v="380"/>
    <n v="391000"/>
    <x v="1"/>
    <s v="Sanders"/>
    <s v="Auction"/>
    <n v="3018"/>
    <n v="2"/>
    <n v="1"/>
    <n v="1"/>
    <n v="0"/>
    <n v="1965"/>
    <s v="4/31 Millers Rd"/>
    <s v="Altona"/>
    <x v="11"/>
    <x v="0"/>
    <x v="1"/>
    <x v="1"/>
  </r>
  <r>
    <x v="380"/>
    <n v="811000"/>
    <x v="0"/>
    <s v="Zimmerman"/>
    <s v="Sale"/>
    <n v="3016"/>
    <n v="2"/>
    <n v="1"/>
    <n v="2"/>
    <n v="183"/>
    <m/>
    <s v="18A Rennie St"/>
    <s v="Williamstown"/>
    <x v="11"/>
    <x v="0"/>
    <x v="1"/>
    <x v="1"/>
  </r>
  <r>
    <x v="380"/>
    <n v="465000"/>
    <x v="1"/>
    <s v="Cunninghams"/>
    <s v="Sale"/>
    <n v="3163"/>
    <n v="2"/>
    <n v="1"/>
    <n v="1"/>
    <n v="0"/>
    <n v="1970"/>
    <s v="2/22 Kokaribb Rd"/>
    <s v="Carnegie"/>
    <x v="9"/>
    <x v="2"/>
    <x v="1"/>
    <x v="1"/>
  </r>
  <r>
    <x v="380"/>
    <n v="1250000"/>
    <x v="0"/>
    <s v="Cunninghams"/>
    <s v="Auction"/>
    <n v="3104"/>
    <n v="4"/>
    <n v="2"/>
    <n v="2"/>
    <n v="644"/>
    <n v="1950"/>
    <s v="19 Hedderwick St"/>
    <s v="Balwyn North"/>
    <x v="14"/>
    <x v="2"/>
    <x v="1"/>
    <x v="1"/>
  </r>
  <r>
    <x v="380"/>
    <n v="1300000"/>
    <x v="1"/>
    <s v="Melbourne Homes"/>
    <s v="Sale"/>
    <n v="3186"/>
    <n v="2"/>
    <n v="2"/>
    <n v="2"/>
    <n v="329"/>
    <n v="1940"/>
    <s v="1/112 Roslyn St"/>
    <s v="Brighton"/>
    <x v="15"/>
    <x v="2"/>
    <x v="1"/>
    <x v="1"/>
  </r>
  <r>
    <x v="381"/>
    <n v="475000"/>
    <x v="1"/>
    <s v="Jones and Jones"/>
    <s v="Auction"/>
    <n v="3182"/>
    <n v="1"/>
    <n v="1"/>
    <n v="1"/>
    <n v="0"/>
    <m/>
    <s v="216/5 Alma Rd"/>
    <s v="St Kilda"/>
    <x v="5"/>
    <x v="2"/>
    <x v="1"/>
    <x v="1"/>
  </r>
  <r>
    <x v="381"/>
    <n v="500000"/>
    <x v="1"/>
    <s v="Jones and Jones"/>
    <s v="Auction"/>
    <n v="3182"/>
    <n v="1"/>
    <n v="1"/>
    <n v="1"/>
    <n v="0"/>
    <n v="2001"/>
    <s v="11/10 Carlisle St"/>
    <s v="St Kilda"/>
    <x v="5"/>
    <x v="2"/>
    <x v="1"/>
    <x v="1"/>
  </r>
  <r>
    <x v="381"/>
    <n v="520000"/>
    <x v="1"/>
    <s v="Cunninghams"/>
    <s v="Auction"/>
    <n v="3182"/>
    <n v="2"/>
    <n v="1"/>
    <n v="1"/>
    <n v="1235"/>
    <n v="1980"/>
    <s v="21/7 Alfred Sq"/>
    <s v="St Kilda"/>
    <x v="5"/>
    <x v="2"/>
    <x v="1"/>
    <x v="1"/>
  </r>
  <r>
    <x v="381"/>
    <n v="1630000"/>
    <x v="0"/>
    <s v="Cunninghams"/>
    <s v="Sale"/>
    <n v="3207"/>
    <n v="3"/>
    <n v="2"/>
    <n v="2"/>
    <n v="135"/>
    <n v="1997"/>
    <s v="22 Park Sq"/>
    <s v="Port Melbourne"/>
    <x v="5"/>
    <x v="2"/>
    <x v="1"/>
    <x v="1"/>
  </r>
  <r>
    <x v="381"/>
    <n v="570000"/>
    <x v="1"/>
    <s v="Cunninghams"/>
    <s v="Auction"/>
    <n v="3057"/>
    <n v="2"/>
    <n v="1"/>
    <n v="2"/>
    <n v="1188"/>
    <n v="2012"/>
    <s v="308/69 Lygon St"/>
    <s v="Brunswick East"/>
    <x v="3"/>
    <x v="1"/>
    <x v="1"/>
    <x v="1"/>
  </r>
  <r>
    <x v="381"/>
    <n v="1260000"/>
    <x v="0"/>
    <s v="Jones and Jones"/>
    <s v="Sale"/>
    <n v="3056"/>
    <n v="2"/>
    <n v="1"/>
    <n v="1"/>
    <n v="385"/>
    <n v="1925"/>
    <s v="136 Hope St"/>
    <s v="Brunswick"/>
    <x v="3"/>
    <x v="1"/>
    <x v="1"/>
    <x v="1"/>
  </r>
  <r>
    <x v="381"/>
    <n v="710000"/>
    <x v="0"/>
    <s v="Metro Ladder"/>
    <s v="Auction"/>
    <n v="3012"/>
    <n v="4"/>
    <n v="1"/>
    <n v="1"/>
    <n v="255"/>
    <n v="1920"/>
    <s v="29 Devonshire St"/>
    <s v="West Footscray"/>
    <x v="4"/>
    <x v="0"/>
    <x v="1"/>
    <x v="1"/>
  </r>
  <r>
    <x v="381"/>
    <n v="465000"/>
    <x v="1"/>
    <s v="Cunninghams"/>
    <s v="Sale"/>
    <n v="3073"/>
    <n v="2"/>
    <n v="1"/>
    <n v="1"/>
    <n v="111"/>
    <m/>
    <s v="2/2 Leamington St"/>
    <s v="Reservoir"/>
    <x v="10"/>
    <x v="1"/>
    <x v="1"/>
    <x v="1"/>
  </r>
  <r>
    <x v="381"/>
    <n v="730000"/>
    <x v="1"/>
    <s v="Jones and Jones"/>
    <s v="Sale"/>
    <n v="3078"/>
    <n v="2"/>
    <n v="1"/>
    <n v="1"/>
    <n v="116"/>
    <n v="1985"/>
    <s v="3/18 Gillies St"/>
    <s v="Fairfield"/>
    <x v="10"/>
    <x v="1"/>
    <x v="1"/>
    <x v="1"/>
  </r>
  <r>
    <x v="381"/>
    <n v="500000"/>
    <x v="1"/>
    <s v="Flanders &amp; Fish"/>
    <s v="Auction"/>
    <n v="3147"/>
    <n v="2"/>
    <n v="1"/>
    <n v="1"/>
    <n v="710"/>
    <n v="2010"/>
    <s v="101/218 High St"/>
    <s v="Ashburton"/>
    <x v="14"/>
    <x v="2"/>
    <x v="1"/>
    <x v="1"/>
  </r>
  <r>
    <x v="381"/>
    <n v="2550000"/>
    <x v="0"/>
    <s v="Flanders &amp; Fish"/>
    <s v="Sale"/>
    <n v="3104"/>
    <n v="4"/>
    <n v="1"/>
    <n v="4"/>
    <n v="847"/>
    <m/>
    <s v="61 Sutton St"/>
    <s v="Balwyn North"/>
    <x v="14"/>
    <x v="2"/>
    <x v="1"/>
    <x v="1"/>
  </r>
  <r>
    <x v="381"/>
    <n v="515000"/>
    <x v="2"/>
    <s v="Cunninghams"/>
    <s v="Auction"/>
    <n v="3084"/>
    <n v="2"/>
    <n v="1"/>
    <n v="1"/>
    <n v="73"/>
    <m/>
    <s v="13/77 St James Rd"/>
    <s v="Rosanna"/>
    <x v="17"/>
    <x v="3"/>
    <x v="1"/>
    <x v="1"/>
  </r>
  <r>
    <x v="382"/>
    <n v="1550000"/>
    <x v="0"/>
    <s v="Jones and Jones"/>
    <s v="Auction"/>
    <n v="3121"/>
    <n v="3"/>
    <n v="2"/>
    <n v="1"/>
    <n v="131"/>
    <n v="1900"/>
    <s v="40 York St"/>
    <s v="Richmond"/>
    <x v="1"/>
    <x v="1"/>
    <x v="1"/>
    <x v="1"/>
  </r>
  <r>
    <x v="382"/>
    <n v="598000"/>
    <x v="1"/>
    <s v="Metro Ladder"/>
    <s v="Sale"/>
    <n v="3143"/>
    <n v="2"/>
    <n v="1"/>
    <n v="1"/>
    <n v="0"/>
    <n v="1970"/>
    <s v="1/14 Denbigh Rd"/>
    <s v="Armadale"/>
    <x v="12"/>
    <x v="2"/>
    <x v="1"/>
    <x v="1"/>
  </r>
  <r>
    <x v="382"/>
    <n v="1520000"/>
    <x v="0"/>
    <s v="Cunninghams"/>
    <s v="Auction"/>
    <n v="3207"/>
    <n v="3"/>
    <n v="2"/>
    <n v="1"/>
    <n v="0"/>
    <n v="2016"/>
    <s v="16 Nelson St"/>
    <s v="Port Melbourne"/>
    <x v="5"/>
    <x v="2"/>
    <x v="1"/>
    <x v="1"/>
  </r>
  <r>
    <x v="382"/>
    <n v="1350000"/>
    <x v="0"/>
    <s v="Jones and Jones"/>
    <s v="Auction"/>
    <n v="3057"/>
    <n v="3"/>
    <n v="1"/>
    <n v="2"/>
    <n v="407"/>
    <m/>
    <s v="87 Hickford St"/>
    <s v="Brunswick East"/>
    <x v="3"/>
    <x v="1"/>
    <x v="1"/>
    <x v="1"/>
  </r>
  <r>
    <x v="382"/>
    <n v="755000"/>
    <x v="1"/>
    <s v="Property Barons"/>
    <s v="Sale"/>
    <n v="3107"/>
    <n v="3"/>
    <n v="1"/>
    <n v="2"/>
    <n v="265"/>
    <n v="1980"/>
    <s v="4/45 John St"/>
    <s v="Templestowe Lower"/>
    <x v="16"/>
    <x v="3"/>
    <x v="1"/>
    <x v="1"/>
  </r>
  <r>
    <x v="382"/>
    <n v="1428888"/>
    <x v="0"/>
    <s v="Property Barons"/>
    <s v="Auction"/>
    <n v="3071"/>
    <n v="4"/>
    <n v="2"/>
    <n v="1"/>
    <n v="470"/>
    <n v="1930"/>
    <s v="184 Raleigh St"/>
    <s v="Thornbury"/>
    <x v="10"/>
    <x v="1"/>
    <x v="1"/>
    <x v="1"/>
  </r>
  <r>
    <x v="382"/>
    <n v="680000"/>
    <x v="0"/>
    <s v="Jones and Jones"/>
    <s v="Auction"/>
    <n v="3081"/>
    <n v="2"/>
    <n v="1"/>
    <n v="1"/>
    <n v="591"/>
    <m/>
    <s v="109 Ramu Pde"/>
    <s v="Heidelberg West"/>
    <x v="17"/>
    <x v="3"/>
    <x v="1"/>
    <x v="1"/>
  </r>
  <r>
    <x v="382"/>
    <n v="1375000"/>
    <x v="0"/>
    <s v="Property Barons"/>
    <s v="Sale"/>
    <n v="3084"/>
    <n v="3"/>
    <n v="1"/>
    <n v="1"/>
    <n v="639"/>
    <n v="1965"/>
    <s v="57 Martin St"/>
    <s v="Heidelberg"/>
    <x v="17"/>
    <x v="3"/>
    <x v="1"/>
    <x v="1"/>
  </r>
  <r>
    <x v="383"/>
    <n v="1320000"/>
    <x v="0"/>
    <s v="Cunninghams"/>
    <s v="Sale"/>
    <n v="3066"/>
    <n v="2"/>
    <n v="2"/>
    <n v="1"/>
    <n v="0"/>
    <m/>
    <s v="65B Hotham St"/>
    <s v="Collingwood"/>
    <x v="1"/>
    <x v="1"/>
    <x v="1"/>
    <x v="1"/>
  </r>
  <r>
    <x v="383"/>
    <n v="1410000"/>
    <x v="0"/>
    <s v="Flanders &amp; Fish"/>
    <s v="Auction"/>
    <n v="3125"/>
    <n v="5"/>
    <n v="2"/>
    <n v="1"/>
    <n v="824"/>
    <n v="1950"/>
    <s v="38 Gillard St"/>
    <s v="Burwood"/>
    <x v="2"/>
    <x v="2"/>
    <x v="1"/>
    <x v="1"/>
  </r>
  <r>
    <x v="383"/>
    <n v="561000"/>
    <x v="1"/>
    <s v="Flanders &amp; Fish"/>
    <s v="Sale"/>
    <n v="3205"/>
    <n v="2"/>
    <n v="1"/>
    <n v="1"/>
    <n v="0"/>
    <n v="2001"/>
    <s v="1009/148 Wells St"/>
    <s v="South Melbourne"/>
    <x v="5"/>
    <x v="2"/>
    <x v="1"/>
    <x v="1"/>
  </r>
  <r>
    <x v="383"/>
    <n v="640000"/>
    <x v="1"/>
    <s v="Flanders &amp; Fish"/>
    <s v="Sale"/>
    <n v="3184"/>
    <n v="2"/>
    <n v="1"/>
    <n v="1"/>
    <n v="626"/>
    <m/>
    <s v="1/6 May St"/>
    <s v="Elwood"/>
    <x v="5"/>
    <x v="2"/>
    <x v="1"/>
    <x v="1"/>
  </r>
  <r>
    <x v="383"/>
    <n v="687000"/>
    <x v="0"/>
    <s v="SJ"/>
    <s v="Sale"/>
    <n v="3060"/>
    <n v="3"/>
    <n v="1"/>
    <n v="0"/>
    <n v="684"/>
    <m/>
    <s v="73 Argyle St"/>
    <s v="Fawkner"/>
    <x v="3"/>
    <x v="1"/>
    <x v="1"/>
    <x v="1"/>
  </r>
  <r>
    <x v="383"/>
    <n v="797500"/>
    <x v="2"/>
    <s v="Cunninghams"/>
    <s v="Sale"/>
    <n v="3055"/>
    <n v="3"/>
    <n v="2"/>
    <n v="2"/>
    <n v="262"/>
    <n v="2010"/>
    <s v="1/572 Moreland Rd"/>
    <s v="Brunswick West"/>
    <x v="3"/>
    <x v="1"/>
    <x v="1"/>
    <x v="1"/>
  </r>
  <r>
    <x v="383"/>
    <n v="835000"/>
    <x v="0"/>
    <s v="Flanders &amp; Fish"/>
    <s v="Auction"/>
    <n v="3058"/>
    <n v="3"/>
    <n v="1"/>
    <n v="2"/>
    <n v="385"/>
    <m/>
    <s v="25a Ohea St"/>
    <s v="Coburg"/>
    <x v="3"/>
    <x v="1"/>
    <x v="1"/>
    <x v="1"/>
  </r>
  <r>
    <x v="383"/>
    <n v="1126000"/>
    <x v="0"/>
    <s v="Maxwells"/>
    <s v="Sale"/>
    <n v="3011"/>
    <n v="3"/>
    <n v="1"/>
    <n v="0"/>
    <n v="357"/>
    <m/>
    <s v="34 Princess St"/>
    <s v="Seddon"/>
    <x v="4"/>
    <x v="0"/>
    <x v="1"/>
    <x v="1"/>
  </r>
  <r>
    <x v="383"/>
    <n v="2015000"/>
    <x v="0"/>
    <s v="Melbourne Homes"/>
    <s v="Sale"/>
    <n v="3015"/>
    <n v="5"/>
    <n v="2"/>
    <n v="4"/>
    <n v="1017"/>
    <m/>
    <s v="69 Oxford St"/>
    <s v="Newport"/>
    <x v="11"/>
    <x v="0"/>
    <x v="1"/>
    <x v="1"/>
  </r>
  <r>
    <x v="383"/>
    <n v="758000"/>
    <x v="0"/>
    <s v="Jones and Jones"/>
    <s v="Sale"/>
    <n v="3204"/>
    <n v="2"/>
    <n v="1"/>
    <n v="1"/>
    <n v="250"/>
    <m/>
    <s v="1/316 Tucker Rd"/>
    <s v="Ormond"/>
    <x v="9"/>
    <x v="2"/>
    <x v="1"/>
    <x v="1"/>
  </r>
  <r>
    <x v="383"/>
    <n v="450000"/>
    <x v="1"/>
    <s v="Best Bricks"/>
    <s v="Sale"/>
    <n v="3071"/>
    <n v="2"/>
    <n v="1"/>
    <n v="1"/>
    <n v="0"/>
    <n v="1970"/>
    <s v="2/2 Dundas St"/>
    <s v="Thornbury"/>
    <x v="10"/>
    <x v="1"/>
    <x v="1"/>
    <x v="1"/>
  </r>
  <r>
    <x v="383"/>
    <n v="655000"/>
    <x v="0"/>
    <s v="Cunninghams"/>
    <s v="Sale"/>
    <n v="3073"/>
    <n v="3"/>
    <n v="2"/>
    <n v="2"/>
    <n v="456"/>
    <n v="1970"/>
    <s v="4 Hickford St"/>
    <s v="Reservoir"/>
    <x v="10"/>
    <x v="1"/>
    <x v="1"/>
    <x v="1"/>
  </r>
  <r>
    <x v="383"/>
    <n v="1255000"/>
    <x v="0"/>
    <s v="Cunninghams"/>
    <s v="Sale"/>
    <n v="3070"/>
    <n v="2"/>
    <n v="1"/>
    <n v="2"/>
    <n v="314"/>
    <m/>
    <s v="9 Brooke St"/>
    <s v="Northcote"/>
    <x v="10"/>
    <x v="1"/>
    <x v="1"/>
    <x v="1"/>
  </r>
  <r>
    <x v="383"/>
    <n v="657000"/>
    <x v="0"/>
    <s v="Metro Ladder"/>
    <s v="Sale"/>
    <n v="3020"/>
    <n v="4"/>
    <n v="2"/>
    <n v="4"/>
    <n v="651"/>
    <n v="1975"/>
    <s v="4 Apollo Pl"/>
    <s v="Sunshine West"/>
    <x v="0"/>
    <x v="0"/>
    <x v="1"/>
    <x v="1"/>
  </r>
  <r>
    <x v="383"/>
    <n v="610000"/>
    <x v="1"/>
    <s v="Cunninghams"/>
    <s v="Auction"/>
    <n v="3122"/>
    <n v="2"/>
    <n v="2"/>
    <n v="1"/>
    <n v="85"/>
    <n v="2014"/>
    <s v="118/862 Glenferrie Rd"/>
    <s v="Hawthorn"/>
    <x v="14"/>
    <x v="2"/>
    <x v="1"/>
    <x v="1"/>
  </r>
  <r>
    <x v="383"/>
    <n v="3085000"/>
    <x v="0"/>
    <s v="Cunninghams"/>
    <s v="Sale"/>
    <n v="3146"/>
    <n v="5"/>
    <n v="3"/>
    <n v="3"/>
    <n v="778"/>
    <n v="2000"/>
    <s v="33 Rosedale Rd"/>
    <s v="Glen Iris"/>
    <x v="14"/>
    <x v="2"/>
    <x v="1"/>
    <x v="1"/>
  </r>
  <r>
    <x v="383"/>
    <n v="915000"/>
    <x v="0"/>
    <s v="Property Barons"/>
    <s v="Sale"/>
    <n v="3084"/>
    <n v="3"/>
    <n v="2"/>
    <n v="2"/>
    <n v="769"/>
    <m/>
    <s v="12 Rosemary Ct"/>
    <s v="Viewbank"/>
    <x v="17"/>
    <x v="3"/>
    <x v="1"/>
    <x v="1"/>
  </r>
  <r>
    <x v="384"/>
    <n v="1215000"/>
    <x v="0"/>
    <s v="Melbourne Homes"/>
    <s v="Auction"/>
    <n v="3145"/>
    <n v="4"/>
    <n v="2"/>
    <n v="2"/>
    <n v="207"/>
    <m/>
    <s v="1281B Dandenong Rd"/>
    <s v="Malvern East"/>
    <x v="12"/>
    <x v="2"/>
    <x v="1"/>
    <x v="1"/>
  </r>
  <r>
    <x v="384"/>
    <n v="3470000"/>
    <x v="0"/>
    <s v="Cunninghams"/>
    <s v="Sale"/>
    <n v="3144"/>
    <n v="4"/>
    <n v="3"/>
    <n v="2"/>
    <n v="585"/>
    <n v="1915"/>
    <s v="50 Hunter St"/>
    <s v="Malvern"/>
    <x v="12"/>
    <x v="2"/>
    <x v="1"/>
    <x v="1"/>
  </r>
  <r>
    <x v="384"/>
    <n v="1210000"/>
    <x v="1"/>
    <s v="Jones and Jones"/>
    <s v="Auction"/>
    <n v="3182"/>
    <n v="1"/>
    <n v="1"/>
    <n v="1"/>
    <n v="0"/>
    <n v="1970"/>
    <s v="7/17 Herbert St"/>
    <s v="St Kilda"/>
    <x v="5"/>
    <x v="2"/>
    <x v="1"/>
    <x v="1"/>
  </r>
  <r>
    <x v="384"/>
    <n v="1316000"/>
    <x v="0"/>
    <s v="Flanders &amp; Fish"/>
    <s v="Sale"/>
    <n v="3182"/>
    <n v="2"/>
    <n v="1"/>
    <n v="0"/>
    <n v="215"/>
    <m/>
    <s v="25 Smith St"/>
    <s v="St Kilda"/>
    <x v="5"/>
    <x v="2"/>
    <x v="1"/>
    <x v="1"/>
  </r>
  <r>
    <x v="384"/>
    <n v="352500"/>
    <x v="1"/>
    <s v="Metro Ladder"/>
    <s v="Sale"/>
    <n v="3012"/>
    <n v="2"/>
    <n v="1"/>
    <n v="1"/>
    <n v="15100"/>
    <n v="2012"/>
    <s v="17/46 Eucalyptus Dr"/>
    <s v="Maidstone"/>
    <x v="4"/>
    <x v="0"/>
    <x v="1"/>
    <x v="1"/>
  </r>
  <r>
    <x v="384"/>
    <n v="1430000"/>
    <x v="0"/>
    <s v="Jones and Jones"/>
    <s v="Auction"/>
    <n v="3013"/>
    <n v="3"/>
    <n v="3"/>
    <n v="2"/>
    <n v="386"/>
    <n v="1940"/>
    <s v="23 Lennox St"/>
    <s v="Yarraville"/>
    <x v="4"/>
    <x v="0"/>
    <x v="1"/>
    <x v="1"/>
  </r>
  <r>
    <x v="384"/>
    <n v="1115000"/>
    <x v="0"/>
    <s v="Sanders"/>
    <s v="Sale"/>
    <n v="3015"/>
    <n v="4"/>
    <n v="1"/>
    <n v="1"/>
    <n v="0"/>
    <n v="1880"/>
    <s v="53 Mason St"/>
    <s v="Newport"/>
    <x v="11"/>
    <x v="0"/>
    <x v="1"/>
    <x v="1"/>
  </r>
  <r>
    <x v="384"/>
    <n v="1405000"/>
    <x v="0"/>
    <s v="Metro Ladder"/>
    <s v="Sale"/>
    <n v="3025"/>
    <n v="3"/>
    <n v="1"/>
    <n v="3"/>
    <n v="655"/>
    <m/>
    <s v="153 Mills St"/>
    <s v="Altona North"/>
    <x v="11"/>
    <x v="0"/>
    <x v="1"/>
    <x v="1"/>
  </r>
  <r>
    <x v="384"/>
    <n v="1360000"/>
    <x v="0"/>
    <s v="Jones and Jones"/>
    <s v="Auction"/>
    <n v="3165"/>
    <n v="3"/>
    <n v="1"/>
    <n v="3"/>
    <n v="676"/>
    <m/>
    <s v="43 Wards Gr"/>
    <s v="Bentleigh East"/>
    <x v="9"/>
    <x v="2"/>
    <x v="1"/>
    <x v="1"/>
  </r>
  <r>
    <x v="384"/>
    <n v="1500000"/>
    <x v="0"/>
    <s v="Cunninghams"/>
    <s v="Auction"/>
    <n v="3185"/>
    <n v="3"/>
    <n v="2"/>
    <n v="0"/>
    <n v="195"/>
    <m/>
    <s v="25 Prentice St"/>
    <s v="Elsternwick"/>
    <x v="9"/>
    <x v="2"/>
    <x v="1"/>
    <x v="1"/>
  </r>
  <r>
    <x v="384"/>
    <n v="2315000"/>
    <x v="0"/>
    <s v="Best Bricks"/>
    <s v="Auction"/>
    <n v="3070"/>
    <n v="3"/>
    <n v="1"/>
    <n v="2"/>
    <n v="899"/>
    <n v="1960"/>
    <s v="7 McLachlan St"/>
    <s v="Northcote"/>
    <x v="10"/>
    <x v="1"/>
    <x v="1"/>
    <x v="1"/>
  </r>
  <r>
    <x v="384"/>
    <n v="630000"/>
    <x v="1"/>
    <s v="Cunninghams"/>
    <s v="Auction"/>
    <n v="3101"/>
    <n v="2"/>
    <n v="1"/>
    <n v="2"/>
    <n v="91"/>
    <n v="1970"/>
    <s v="3/81 Derby St"/>
    <s v="Kew"/>
    <x v="14"/>
    <x v="2"/>
    <x v="1"/>
    <x v="1"/>
  </r>
  <r>
    <x v="384"/>
    <n v="2200000"/>
    <x v="0"/>
    <s v="Cunninghams"/>
    <s v="Sale"/>
    <n v="3146"/>
    <n v="3"/>
    <n v="1"/>
    <n v="2"/>
    <n v="700"/>
    <n v="1930"/>
    <s v="28 Ferndale Rd"/>
    <s v="Glen Iris"/>
    <x v="14"/>
    <x v="2"/>
    <x v="1"/>
    <x v="1"/>
  </r>
  <r>
    <x v="384"/>
    <n v="3050000"/>
    <x v="0"/>
    <s v="Flanders &amp; Fish"/>
    <s v="Sale"/>
    <n v="3123"/>
    <n v="4"/>
    <n v="3"/>
    <n v="1"/>
    <n v="710"/>
    <m/>
    <s v="18 Carlyle St"/>
    <s v="Hawthorn East"/>
    <x v="14"/>
    <x v="2"/>
    <x v="1"/>
    <x v="1"/>
  </r>
  <r>
    <x v="385"/>
    <n v="300000"/>
    <x v="1"/>
    <s v="Sanders"/>
    <s v="Auction"/>
    <n v="3078"/>
    <n v="1"/>
    <n v="1"/>
    <n v="1"/>
    <n v="0"/>
    <m/>
    <s v="4/10 Station St"/>
    <s v="Fairfield"/>
    <x v="1"/>
    <x v="1"/>
    <x v="1"/>
    <x v="1"/>
  </r>
  <r>
    <x v="385"/>
    <n v="421000"/>
    <x v="1"/>
    <s v="Cunninghams"/>
    <s v="Auction"/>
    <n v="3121"/>
    <n v="1"/>
    <n v="1"/>
    <n v="1"/>
    <n v="8223"/>
    <n v="2012"/>
    <s v="412/10 Burnley St"/>
    <s v="Richmond"/>
    <x v="1"/>
    <x v="1"/>
    <x v="1"/>
    <x v="1"/>
  </r>
  <r>
    <x v="385"/>
    <n v="1468000"/>
    <x v="0"/>
    <s v="Jones and Jones"/>
    <s v="Sale"/>
    <n v="3125"/>
    <n v="3"/>
    <n v="1"/>
    <n v="2"/>
    <n v="706"/>
    <m/>
    <s v="3 Peacock St"/>
    <s v="Burwood"/>
    <x v="2"/>
    <x v="2"/>
    <x v="1"/>
    <x v="1"/>
  </r>
  <r>
    <x v="385"/>
    <n v="375000"/>
    <x v="1"/>
    <s v="Property Barons"/>
    <s v="Auction"/>
    <n v="3146"/>
    <n v="1"/>
    <n v="1"/>
    <n v="1"/>
    <n v="602"/>
    <m/>
    <s v="14/1737 Malvern Rd"/>
    <s v="Glen Iris"/>
    <x v="12"/>
    <x v="2"/>
    <x v="1"/>
    <x v="1"/>
  </r>
  <r>
    <x v="385"/>
    <n v="2100000"/>
    <x v="2"/>
    <s v="Jones and Jones"/>
    <s v="Auction"/>
    <n v="3142"/>
    <n v="2"/>
    <n v="2"/>
    <n v="3"/>
    <n v="457"/>
    <m/>
    <s v="20 Sargood St"/>
    <s v="Toorak"/>
    <x v="12"/>
    <x v="2"/>
    <x v="1"/>
    <x v="1"/>
  </r>
  <r>
    <x v="385"/>
    <n v="932000"/>
    <x v="1"/>
    <s v="Flanders &amp; Fish"/>
    <s v="Sale"/>
    <n v="3184"/>
    <n v="2"/>
    <n v="2"/>
    <n v="1"/>
    <n v="799"/>
    <n v="2012"/>
    <s v="201/115 Tennyson St"/>
    <s v="Elwood"/>
    <x v="5"/>
    <x v="2"/>
    <x v="1"/>
    <x v="1"/>
  </r>
  <r>
    <x v="385"/>
    <n v="1238000"/>
    <x v="0"/>
    <s v="Jones and Jones"/>
    <s v="Sale"/>
    <n v="3184"/>
    <n v="3"/>
    <n v="2"/>
    <n v="1"/>
    <n v="116"/>
    <n v="1996"/>
    <s v="76 Byron St"/>
    <s v="Elwood"/>
    <x v="5"/>
    <x v="2"/>
    <x v="1"/>
    <x v="1"/>
  </r>
  <r>
    <x v="385"/>
    <n v="1515000"/>
    <x v="0"/>
    <s v="Cunninghams"/>
    <s v="Sale"/>
    <n v="3207"/>
    <n v="3"/>
    <n v="2"/>
    <n v="0"/>
    <n v="211"/>
    <m/>
    <s v="159 Albert St"/>
    <s v="Port Melbourne"/>
    <x v="5"/>
    <x v="2"/>
    <x v="1"/>
    <x v="1"/>
  </r>
  <r>
    <x v="385"/>
    <n v="635000"/>
    <x v="2"/>
    <s v="Cunninghams"/>
    <s v="Sale"/>
    <n v="3058"/>
    <n v="2"/>
    <n v="1"/>
    <n v="1"/>
    <n v="97"/>
    <n v="2014"/>
    <s v="13 Carron St"/>
    <s v="Coburg"/>
    <x v="3"/>
    <x v="1"/>
    <x v="1"/>
    <x v="1"/>
  </r>
  <r>
    <x v="385"/>
    <n v="702500"/>
    <x v="1"/>
    <s v="Cunninghams"/>
    <s v="Sale"/>
    <n v="3040"/>
    <n v="2"/>
    <n v="1"/>
    <n v="1"/>
    <n v="168"/>
    <n v="2008"/>
    <s v="3/10 Kendall St"/>
    <s v="Essendon"/>
    <x v="8"/>
    <x v="0"/>
    <x v="1"/>
    <x v="1"/>
  </r>
  <r>
    <x v="385"/>
    <n v="1065000"/>
    <x v="0"/>
    <s v="Property Barons"/>
    <s v="Auction"/>
    <n v="3042"/>
    <n v="3"/>
    <n v="1"/>
    <n v="2"/>
    <n v="653"/>
    <m/>
    <s v="114 Hotham Rd"/>
    <s v="Niddrie"/>
    <x v="8"/>
    <x v="0"/>
    <x v="1"/>
    <x v="1"/>
  </r>
  <r>
    <x v="385"/>
    <n v="1045000"/>
    <x v="1"/>
    <s v="Metro Ladder"/>
    <s v="Sale"/>
    <n v="3147"/>
    <n v="3"/>
    <n v="2"/>
    <n v="2"/>
    <n v="467"/>
    <m/>
    <s v="31a Douglas St"/>
    <s v="Ashwood"/>
    <x v="6"/>
    <x v="2"/>
    <x v="1"/>
    <x v="1"/>
  </r>
  <r>
    <x v="385"/>
    <n v="395000"/>
    <x v="1"/>
    <s v="Jones and Jones"/>
    <s v="Auction"/>
    <n v="3052"/>
    <n v="1"/>
    <n v="1"/>
    <n v="1"/>
    <n v="2469"/>
    <m/>
    <s v="47/202 The Avenue"/>
    <s v="Parkville"/>
    <x v="13"/>
    <x v="1"/>
    <x v="1"/>
    <x v="1"/>
  </r>
  <r>
    <x v="385"/>
    <n v="900000"/>
    <x v="1"/>
    <s v="Jones and Jones"/>
    <s v="Auction"/>
    <n v="3002"/>
    <n v="2"/>
    <n v="1"/>
    <n v="1"/>
    <n v="0"/>
    <m/>
    <s v="2/35 Powlett St"/>
    <s v="East Melbourne"/>
    <x v="13"/>
    <x v="1"/>
    <x v="1"/>
    <x v="1"/>
  </r>
  <r>
    <x v="385"/>
    <n v="921000"/>
    <x v="0"/>
    <s v="Metro Ladder"/>
    <s v="Sale"/>
    <n v="3167"/>
    <n v="3"/>
    <n v="1"/>
    <n v="2"/>
    <n v="535"/>
    <n v="1970"/>
    <s v="9 Emerald St"/>
    <s v="Oakleigh South"/>
    <x v="7"/>
    <x v="4"/>
    <x v="1"/>
    <x v="1"/>
  </r>
  <r>
    <x v="385"/>
    <n v="450000"/>
    <x v="1"/>
    <s v="Flanders &amp; Fish"/>
    <s v="Sale"/>
    <n v="3161"/>
    <n v="2"/>
    <n v="1"/>
    <n v="1"/>
    <n v="1092"/>
    <n v="2014"/>
    <s v="15/496 Dandenong Rd"/>
    <s v="Caulfield North"/>
    <x v="9"/>
    <x v="2"/>
    <x v="1"/>
    <x v="1"/>
  </r>
  <r>
    <x v="385"/>
    <n v="950000"/>
    <x v="2"/>
    <s v="Jones and Jones"/>
    <s v="Auction"/>
    <n v="3165"/>
    <n v="4"/>
    <n v="2"/>
    <n v="1"/>
    <n v="450"/>
    <n v="1940"/>
    <s v="40 Waratah St"/>
    <s v="Bentleigh East"/>
    <x v="9"/>
    <x v="2"/>
    <x v="1"/>
    <x v="1"/>
  </r>
  <r>
    <x v="385"/>
    <n v="955000"/>
    <x v="1"/>
    <s v="Cunninghams"/>
    <s v="Sale"/>
    <n v="3101"/>
    <n v="3"/>
    <n v="2"/>
    <n v="2"/>
    <n v="140"/>
    <n v="1980"/>
    <s v="2/78 Studley Park Rd"/>
    <s v="Kew"/>
    <x v="14"/>
    <x v="2"/>
    <x v="1"/>
    <x v="1"/>
  </r>
  <r>
    <x v="386"/>
    <n v="1000000"/>
    <x v="0"/>
    <s v="Cunninghams"/>
    <s v="Auction"/>
    <n v="3068"/>
    <n v="3"/>
    <n v="1"/>
    <n v="0"/>
    <n v="249"/>
    <m/>
    <s v="24 Taylor St"/>
    <s v="Fitzroy North"/>
    <x v="1"/>
    <x v="1"/>
    <x v="2"/>
    <x v="1"/>
  </r>
  <r>
    <x v="386"/>
    <n v="978500"/>
    <x v="1"/>
    <s v="Metro Ladder"/>
    <s v="Sale"/>
    <n v="3141"/>
    <n v="2"/>
    <n v="2"/>
    <n v="2"/>
    <n v="17200"/>
    <n v="2000"/>
    <s v="503/99 River St"/>
    <s v="South Yarra"/>
    <x v="12"/>
    <x v="2"/>
    <x v="2"/>
    <x v="1"/>
  </r>
  <r>
    <x v="386"/>
    <n v="1100000"/>
    <x v="1"/>
    <s v="Cunninghams"/>
    <s v="Auction"/>
    <n v="3142"/>
    <n v="3"/>
    <n v="2"/>
    <n v="1"/>
    <n v="0"/>
    <n v="1935"/>
    <s v="4/568 Toorak Rd"/>
    <s v="Toorak"/>
    <x v="12"/>
    <x v="2"/>
    <x v="2"/>
    <x v="1"/>
  </r>
  <r>
    <x v="386"/>
    <n v="1530000"/>
    <x v="0"/>
    <s v="Metro Ladder"/>
    <s v="Sale"/>
    <n v="3181"/>
    <n v="3"/>
    <n v="1"/>
    <n v="0"/>
    <n v="231"/>
    <m/>
    <s v="6 Irene Pl"/>
    <s v="Prahran"/>
    <x v="12"/>
    <x v="2"/>
    <x v="2"/>
    <x v="1"/>
  </r>
  <r>
    <x v="386"/>
    <n v="1582000"/>
    <x v="0"/>
    <s v="Cunninghams"/>
    <s v="Sale"/>
    <n v="3181"/>
    <n v="2"/>
    <n v="1"/>
    <n v="0"/>
    <n v="214"/>
    <n v="1915"/>
    <s v="5 Pickford St"/>
    <s v="Prahran"/>
    <x v="12"/>
    <x v="2"/>
    <x v="2"/>
    <x v="1"/>
  </r>
  <r>
    <x v="386"/>
    <n v="741250"/>
    <x v="0"/>
    <s v="Property Barons"/>
    <s v="Sale"/>
    <n v="3046"/>
    <n v="2"/>
    <n v="1"/>
    <n v="1"/>
    <n v="668"/>
    <n v="1955"/>
    <s v="52 Glenroy Rd"/>
    <s v="Glenroy"/>
    <x v="3"/>
    <x v="1"/>
    <x v="2"/>
    <x v="1"/>
  </r>
  <r>
    <x v="386"/>
    <n v="1075000"/>
    <x v="0"/>
    <s v="Maxwells"/>
    <s v="Sale"/>
    <n v="3058"/>
    <n v="4"/>
    <n v="1"/>
    <n v="4"/>
    <n v="531"/>
    <n v="1925"/>
    <s v="212 Reynard St"/>
    <s v="Coburg"/>
    <x v="3"/>
    <x v="1"/>
    <x v="2"/>
    <x v="1"/>
  </r>
  <r>
    <x v="386"/>
    <n v="2050000"/>
    <x v="1"/>
    <s v="Zimmerman"/>
    <s v="Auction"/>
    <n v="3141"/>
    <n v="4"/>
    <n v="2"/>
    <n v="1"/>
    <n v="979"/>
    <m/>
    <s v="2/234 Domain Rd"/>
    <s v="South Yarra"/>
    <x v="13"/>
    <x v="2"/>
    <x v="2"/>
    <x v="1"/>
  </r>
  <r>
    <x v="386"/>
    <n v="1210000"/>
    <x v="0"/>
    <s v="Melbourne Homes"/>
    <s v="Sale"/>
    <n v="3016"/>
    <n v="3"/>
    <n v="1"/>
    <n v="0"/>
    <n v="249"/>
    <n v="1910"/>
    <s v="77 Melbourne Rd"/>
    <s v="Williamstown"/>
    <x v="11"/>
    <x v="0"/>
    <x v="2"/>
    <x v="1"/>
  </r>
  <r>
    <x v="386"/>
    <n v="466000"/>
    <x v="1"/>
    <s v="Jones and Jones"/>
    <s v="Sale"/>
    <n v="3071"/>
    <n v="2"/>
    <n v="1"/>
    <n v="1"/>
    <n v="909"/>
    <m/>
    <s v="7/9 Hammond St"/>
    <s v="Thornbury"/>
    <x v="10"/>
    <x v="1"/>
    <x v="2"/>
    <x v="1"/>
  </r>
  <r>
    <x v="386"/>
    <n v="795000"/>
    <x v="0"/>
    <s v="Metro Ladder"/>
    <s v="Sale"/>
    <n v="3020"/>
    <n v="3"/>
    <n v="1"/>
    <n v="2"/>
    <n v="739"/>
    <m/>
    <s v="33 Mayne St"/>
    <s v="Sunshine West"/>
    <x v="0"/>
    <x v="0"/>
    <x v="2"/>
    <x v="1"/>
  </r>
  <r>
    <x v="386"/>
    <n v="765000"/>
    <x v="0"/>
    <s v="Jones and Jones"/>
    <s v="Sale"/>
    <n v="3126"/>
    <n v="2"/>
    <n v="1"/>
    <n v="1"/>
    <n v="543"/>
    <m/>
    <s v="1/28 Milton St"/>
    <s v="Canterbury"/>
    <x v="14"/>
    <x v="2"/>
    <x v="2"/>
    <x v="1"/>
  </r>
  <r>
    <x v="386"/>
    <n v="780000"/>
    <x v="0"/>
    <s v="Property Barons"/>
    <s v="Sale"/>
    <n v="3084"/>
    <n v="3"/>
    <n v="1"/>
    <n v="2"/>
    <n v="627"/>
    <n v="1970"/>
    <s v="70 McCrae Rd"/>
    <s v="Rosanna"/>
    <x v="17"/>
    <x v="3"/>
    <x v="2"/>
    <x v="1"/>
  </r>
  <r>
    <x v="386"/>
    <n v="1080000"/>
    <x v="0"/>
    <s v="Property Barons"/>
    <s v="Sale"/>
    <n v="3084"/>
    <n v="4"/>
    <n v="1"/>
    <n v="2"/>
    <n v="676"/>
    <m/>
    <s v="9 Rosebud Pde"/>
    <s v="Viewbank"/>
    <x v="17"/>
    <x v="3"/>
    <x v="2"/>
    <x v="1"/>
  </r>
  <r>
    <x v="387"/>
    <n v="2170000"/>
    <x v="0"/>
    <s v="Cunninghams"/>
    <s v="Sale"/>
    <n v="3068"/>
    <n v="3"/>
    <n v="2"/>
    <n v="1"/>
    <n v="177"/>
    <m/>
    <s v="276 McKean St"/>
    <s v="Fitzroy North"/>
    <x v="1"/>
    <x v="1"/>
    <x v="2"/>
    <x v="1"/>
  </r>
  <r>
    <x v="387"/>
    <n v="455000"/>
    <x v="1"/>
    <s v="Sanders"/>
    <s v="Sale"/>
    <n v="3006"/>
    <n v="1"/>
    <n v="1"/>
    <n v="0"/>
    <n v="760"/>
    <n v="2007"/>
    <s v="308/18 Kavanagh St"/>
    <s v="Southbank"/>
    <x v="13"/>
    <x v="2"/>
    <x v="2"/>
    <x v="1"/>
  </r>
  <r>
    <x v="387"/>
    <n v="1120000"/>
    <x v="2"/>
    <s v="Jones and Jones"/>
    <s v="Sale"/>
    <n v="3003"/>
    <n v="3"/>
    <n v="3"/>
    <n v="1"/>
    <n v="801"/>
    <n v="2008"/>
    <s v="7/88 Ireland St"/>
    <s v="West Melbourne"/>
    <x v="13"/>
    <x v="1"/>
    <x v="2"/>
    <x v="1"/>
  </r>
  <r>
    <x v="387"/>
    <n v="1160500"/>
    <x v="1"/>
    <s v="Flanders &amp; Fish"/>
    <s v="Sale"/>
    <n v="3000"/>
    <n v="2"/>
    <n v="2"/>
    <n v="1"/>
    <n v="4230"/>
    <n v="2006"/>
    <s v="14/2 Exhibition St"/>
    <s v="Melbourne"/>
    <x v="13"/>
    <x v="1"/>
    <x v="2"/>
    <x v="1"/>
  </r>
  <r>
    <x v="387"/>
    <n v="1210000"/>
    <x v="0"/>
    <s v="Property Barons"/>
    <s v="Auction"/>
    <n v="3107"/>
    <n v="3"/>
    <n v="1"/>
    <n v="1"/>
    <n v="794"/>
    <n v="1960"/>
    <s v="34 Parker St"/>
    <s v="Templestowe Lower"/>
    <x v="16"/>
    <x v="3"/>
    <x v="2"/>
    <x v="1"/>
  </r>
  <r>
    <x v="387"/>
    <n v="1300000"/>
    <x v="0"/>
    <s v="Best Bricks"/>
    <s v="Sale"/>
    <n v="3105"/>
    <n v="4"/>
    <n v="2"/>
    <n v="2"/>
    <n v="744"/>
    <n v="1985"/>
    <s v="7 Kampman St"/>
    <s v="Bulleen"/>
    <x v="16"/>
    <x v="3"/>
    <x v="2"/>
    <x v="1"/>
  </r>
  <r>
    <x v="387"/>
    <n v="1870000"/>
    <x v="0"/>
    <s v="Cunninghams"/>
    <s v="Sale"/>
    <n v="3161"/>
    <n v="3"/>
    <n v="2"/>
    <n v="1"/>
    <n v="339"/>
    <m/>
    <s v="7 Cambridge St"/>
    <s v="Caulfield North"/>
    <x v="9"/>
    <x v="2"/>
    <x v="2"/>
    <x v="1"/>
  </r>
  <r>
    <x v="387"/>
    <n v="601000"/>
    <x v="0"/>
    <s v="Cunninghams"/>
    <s v="Sale"/>
    <n v="3073"/>
    <n v="3"/>
    <n v="1"/>
    <n v="2"/>
    <n v="460"/>
    <n v="1965"/>
    <s v="273 Mahoneys Rd"/>
    <s v="Reservoir"/>
    <x v="10"/>
    <x v="1"/>
    <x v="2"/>
    <x v="1"/>
  </r>
  <r>
    <x v="387"/>
    <n v="690000"/>
    <x v="2"/>
    <s v="Property Barons"/>
    <s v="Auction"/>
    <n v="3084"/>
    <n v="2"/>
    <n v="1"/>
    <n v="1"/>
    <n v="110"/>
    <n v="2010"/>
    <s v="3/10 Edgar St"/>
    <s v="Heidelberg"/>
    <x v="17"/>
    <x v="3"/>
    <x v="2"/>
    <x v="1"/>
  </r>
  <r>
    <x v="388"/>
    <n v="800000"/>
    <x v="1"/>
    <s v="Cunninghams"/>
    <s v="Auction"/>
    <n v="3066"/>
    <n v="2"/>
    <n v="1"/>
    <n v="1"/>
    <n v="0"/>
    <n v="1900"/>
    <s v="8/115 Oxford St"/>
    <s v="Collingwood"/>
    <x v="1"/>
    <x v="1"/>
    <x v="2"/>
    <x v="1"/>
  </r>
  <r>
    <x v="388"/>
    <n v="575000"/>
    <x v="1"/>
    <s v="Metro Ladder"/>
    <s v="Auction"/>
    <n v="3207"/>
    <n v="2"/>
    <n v="2"/>
    <n v="1"/>
    <n v="0"/>
    <m/>
    <s v="111/99 Dow St"/>
    <s v="Port Melbourne"/>
    <x v="5"/>
    <x v="2"/>
    <x v="2"/>
    <x v="1"/>
  </r>
  <r>
    <x v="388"/>
    <n v="1325000"/>
    <x v="0"/>
    <s v="Cunninghams"/>
    <s v="Auction"/>
    <n v="3181"/>
    <n v="2"/>
    <n v="1"/>
    <n v="0"/>
    <n v="140"/>
    <m/>
    <s v="45 Hornby St"/>
    <s v="Windsor"/>
    <x v="5"/>
    <x v="2"/>
    <x v="2"/>
    <x v="1"/>
  </r>
  <r>
    <x v="388"/>
    <n v="370000"/>
    <x v="1"/>
    <s v="Cunninghams"/>
    <s v="Sale"/>
    <n v="3055"/>
    <n v="2"/>
    <n v="1"/>
    <n v="1"/>
    <n v="2120"/>
    <n v="1960"/>
    <s v="3/546 Moreland Rd"/>
    <s v="Brunswick West"/>
    <x v="3"/>
    <x v="1"/>
    <x v="2"/>
    <x v="1"/>
  </r>
  <r>
    <x v="388"/>
    <n v="822000"/>
    <x v="0"/>
    <s v="Metro Ladder"/>
    <s v="Auction"/>
    <n v="3044"/>
    <n v="4"/>
    <n v="2"/>
    <n v="2"/>
    <n v="250"/>
    <n v="1983"/>
    <s v="48 Derby St"/>
    <s v="Pascoe Vale"/>
    <x v="3"/>
    <x v="1"/>
    <x v="2"/>
    <x v="1"/>
  </r>
  <r>
    <x v="388"/>
    <n v="480000"/>
    <x v="1"/>
    <s v="Melbourne Homes"/>
    <s v="Auction"/>
    <n v="3040"/>
    <n v="2"/>
    <n v="1"/>
    <n v="1"/>
    <n v="0"/>
    <n v="2011"/>
    <s v="1/13 Winifred St"/>
    <s v="Essendon"/>
    <x v="8"/>
    <x v="0"/>
    <x v="2"/>
    <x v="1"/>
  </r>
  <r>
    <x v="388"/>
    <n v="675000"/>
    <x v="0"/>
    <s v="Melbourne Homes"/>
    <s v="Sale"/>
    <n v="3033"/>
    <n v="3"/>
    <n v="2"/>
    <n v="1"/>
    <n v="549"/>
    <m/>
    <s v="20 Prospect Dr"/>
    <s v="Keilor East"/>
    <x v="8"/>
    <x v="0"/>
    <x v="2"/>
    <x v="1"/>
  </r>
  <r>
    <x v="388"/>
    <n v="695000"/>
    <x v="0"/>
    <s v="Flanders &amp; Fish"/>
    <s v="Sale"/>
    <n v="3033"/>
    <n v="3"/>
    <n v="1"/>
    <n v="1"/>
    <n v="564"/>
    <m/>
    <s v="122 Prospect Dr"/>
    <s v="Keilor East"/>
    <x v="8"/>
    <x v="0"/>
    <x v="2"/>
    <x v="1"/>
  </r>
  <r>
    <x v="388"/>
    <n v="1225000"/>
    <x v="0"/>
    <s v="Cunninghams"/>
    <s v="Auction"/>
    <n v="3039"/>
    <n v="4"/>
    <n v="1"/>
    <n v="1"/>
    <n v="388"/>
    <n v="1920"/>
    <s v="14 Scotia St"/>
    <s v="Moonee Ponds"/>
    <x v="8"/>
    <x v="0"/>
    <x v="2"/>
    <x v="1"/>
  </r>
  <r>
    <x v="388"/>
    <n v="1025000"/>
    <x v="0"/>
    <s v="Cunninghams"/>
    <s v="Sale"/>
    <n v="3166"/>
    <n v="3"/>
    <n v="1"/>
    <n v="2"/>
    <n v="543"/>
    <n v="1940"/>
    <s v="197 Huntingdale Rd"/>
    <s v="Oakleigh"/>
    <x v="6"/>
    <x v="2"/>
    <x v="2"/>
    <x v="1"/>
  </r>
  <r>
    <x v="388"/>
    <n v="1033000"/>
    <x v="0"/>
    <s v="Jones and Jones"/>
    <s v="Sale"/>
    <n v="3166"/>
    <n v="3"/>
    <n v="1"/>
    <n v="2"/>
    <n v="548"/>
    <n v="1975"/>
    <s v="13 Hilbert Ct"/>
    <s v="Oakleigh"/>
    <x v="6"/>
    <x v="2"/>
    <x v="2"/>
    <x v="1"/>
  </r>
  <r>
    <x v="388"/>
    <n v="1900000"/>
    <x v="0"/>
    <s v="Melbourne Homes"/>
    <s v="Sale"/>
    <n v="3167"/>
    <n v="6"/>
    <n v="2"/>
    <n v="6"/>
    <n v="1200"/>
    <n v="1970"/>
    <s v="1172 North Rd"/>
    <s v="Oakleigh South"/>
    <x v="6"/>
    <x v="4"/>
    <x v="2"/>
    <x v="1"/>
  </r>
  <r>
    <x v="388"/>
    <n v="730000"/>
    <x v="0"/>
    <s v="Property Barons"/>
    <s v="Sale"/>
    <n v="3019"/>
    <n v="3"/>
    <n v="2"/>
    <n v="2"/>
    <n v="544"/>
    <n v="1970"/>
    <s v="20 Balmoral St"/>
    <s v="Braybrook"/>
    <x v="4"/>
    <x v="0"/>
    <x v="2"/>
    <x v="1"/>
  </r>
  <r>
    <x v="388"/>
    <n v="951000"/>
    <x v="0"/>
    <s v="Metro Ladder"/>
    <s v="Sale"/>
    <n v="3013"/>
    <n v="2"/>
    <n v="1"/>
    <n v="3"/>
    <n v="486"/>
    <m/>
    <s v="42 Eirene St"/>
    <s v="Yarraville"/>
    <x v="4"/>
    <x v="0"/>
    <x v="2"/>
    <x v="1"/>
  </r>
  <r>
    <x v="388"/>
    <n v="1270000"/>
    <x v="0"/>
    <s v="Jones and Jones"/>
    <s v="Sale"/>
    <n v="3165"/>
    <n v="4"/>
    <n v="2"/>
    <n v="1"/>
    <n v="0"/>
    <m/>
    <s v="38 Edinburgh St"/>
    <s v="Bentleigh East"/>
    <x v="9"/>
    <x v="2"/>
    <x v="2"/>
    <x v="1"/>
  </r>
  <r>
    <x v="388"/>
    <n v="1475000"/>
    <x v="0"/>
    <s v="Metro Ladder"/>
    <s v="Sale"/>
    <n v="3165"/>
    <n v="4"/>
    <n v="2"/>
    <n v="2"/>
    <n v="674"/>
    <m/>
    <s v="71 Victor Rd"/>
    <s v="Bentleigh East"/>
    <x v="9"/>
    <x v="2"/>
    <x v="2"/>
    <x v="1"/>
  </r>
  <r>
    <x v="388"/>
    <n v="520000"/>
    <x v="0"/>
    <s v="Property Barons"/>
    <s v="Sale"/>
    <n v="3072"/>
    <n v="2"/>
    <n v="1"/>
    <n v="2"/>
    <n v="178"/>
    <n v="2012"/>
    <s v="1/46 Tyler St"/>
    <s v="Preston"/>
    <x v="10"/>
    <x v="1"/>
    <x v="2"/>
    <x v="1"/>
  </r>
  <r>
    <x v="388"/>
    <n v="1625000"/>
    <x v="2"/>
    <s v="Jones and Jones"/>
    <s v="Sale"/>
    <n v="3124"/>
    <n v="3"/>
    <n v="2"/>
    <n v="2"/>
    <n v="283"/>
    <n v="1990"/>
    <s v="6 Judd St"/>
    <s v="Camberwell"/>
    <x v="14"/>
    <x v="2"/>
    <x v="2"/>
    <x v="1"/>
  </r>
  <r>
    <x v="388"/>
    <n v="1780000"/>
    <x v="0"/>
    <s v="Metro Ladder"/>
    <s v="Sale"/>
    <n v="3146"/>
    <n v="3"/>
    <n v="1"/>
    <n v="2"/>
    <n v="627"/>
    <m/>
    <s v="43 Pascoe St"/>
    <s v="Glen Iris"/>
    <x v="14"/>
    <x v="2"/>
    <x v="2"/>
    <x v="1"/>
  </r>
  <r>
    <x v="388"/>
    <n v="2266000"/>
    <x v="0"/>
    <s v="Cunninghams"/>
    <s v="Sale"/>
    <n v="3186"/>
    <n v="3"/>
    <n v="2"/>
    <n v="2"/>
    <n v="450"/>
    <m/>
    <s v="15 Whyte St"/>
    <s v="Brighton"/>
    <x v="15"/>
    <x v="2"/>
    <x v="2"/>
    <x v="1"/>
  </r>
  <r>
    <x v="388"/>
    <n v="2265000"/>
    <x v="0"/>
    <s v="Property Barons"/>
    <s v="Sale"/>
    <n v="3079"/>
    <n v="4"/>
    <n v="2"/>
    <n v="2"/>
    <n v="925"/>
    <n v="1925"/>
    <s v="20 Green St"/>
    <s v="Ivanhoe"/>
    <x v="17"/>
    <x v="3"/>
    <x v="2"/>
    <x v="1"/>
  </r>
  <r>
    <x v="389"/>
    <n v="850000"/>
    <x v="0"/>
    <s v="Metro Ladder"/>
    <s v="Auction"/>
    <n v="3060"/>
    <n v="3"/>
    <n v="1"/>
    <n v="2"/>
    <n v="604"/>
    <m/>
    <s v="106 Jukes Rd"/>
    <s v="Fawkner"/>
    <x v="3"/>
    <x v="1"/>
    <x v="2"/>
    <x v="1"/>
  </r>
  <r>
    <x v="389"/>
    <n v="900000"/>
    <x v="0"/>
    <s v="Cunninghams"/>
    <s v="Auction"/>
    <n v="3040"/>
    <n v="4"/>
    <n v="2"/>
    <n v="1"/>
    <n v="288"/>
    <n v="1980"/>
    <s v="15 Albion St"/>
    <s v="Essendon"/>
    <x v="8"/>
    <x v="0"/>
    <x v="2"/>
    <x v="1"/>
  </r>
  <r>
    <x v="389"/>
    <n v="1425000"/>
    <x v="0"/>
    <s v="Best Bricks"/>
    <s v="Sale"/>
    <n v="3041"/>
    <n v="3"/>
    <n v="2"/>
    <n v="2"/>
    <n v="10100"/>
    <m/>
    <s v="1 Dudley St"/>
    <s v="Essendon North"/>
    <x v="8"/>
    <x v="0"/>
    <x v="2"/>
    <x v="1"/>
  </r>
  <r>
    <x v="389"/>
    <n v="526000"/>
    <x v="1"/>
    <s v="Cunninghams"/>
    <s v="Auction"/>
    <n v="3052"/>
    <n v="1"/>
    <n v="1"/>
    <n v="1"/>
    <n v="2488"/>
    <n v="1995"/>
    <s v="12/196 The Avenue"/>
    <s v="Parkville"/>
    <x v="13"/>
    <x v="1"/>
    <x v="2"/>
    <x v="1"/>
  </r>
  <r>
    <x v="389"/>
    <n v="1250000"/>
    <x v="0"/>
    <s v="Property Barons"/>
    <s v="Sale"/>
    <n v="3105"/>
    <n v="4"/>
    <n v="2"/>
    <n v="2"/>
    <n v="732"/>
    <m/>
    <s v="63 Thompsons Rd"/>
    <s v="Bulleen"/>
    <x v="16"/>
    <x v="3"/>
    <x v="2"/>
    <x v="1"/>
  </r>
  <r>
    <x v="389"/>
    <n v="1000000"/>
    <x v="0"/>
    <s v="Sanders"/>
    <s v="Sale"/>
    <n v="3016"/>
    <n v="3"/>
    <n v="1"/>
    <n v="2"/>
    <n v="189"/>
    <m/>
    <s v="79 Aitken St"/>
    <s v="Williamstown"/>
    <x v="11"/>
    <x v="0"/>
    <x v="2"/>
    <x v="1"/>
  </r>
  <r>
    <x v="389"/>
    <n v="770000"/>
    <x v="1"/>
    <s v="Metro Ladder"/>
    <s v="Auction"/>
    <n v="3165"/>
    <n v="3"/>
    <n v="2"/>
    <n v="1"/>
    <n v="281"/>
    <n v="2005"/>
    <s v="2/16 Bessie St"/>
    <s v="Bentleigh East"/>
    <x v="9"/>
    <x v="2"/>
    <x v="2"/>
    <x v="1"/>
  </r>
  <r>
    <x v="389"/>
    <n v="835000"/>
    <x v="0"/>
    <s v="Cunninghams"/>
    <s v="Sale"/>
    <n v="3072"/>
    <n v="2"/>
    <n v="1"/>
    <n v="1"/>
    <n v="490"/>
    <m/>
    <s v="46 Dunstan St"/>
    <s v="Preston"/>
    <x v="10"/>
    <x v="1"/>
    <x v="2"/>
    <x v="1"/>
  </r>
  <r>
    <x v="389"/>
    <n v="2614000"/>
    <x v="0"/>
    <s v="Flanders &amp; Fish"/>
    <s v="Sale"/>
    <n v="3104"/>
    <n v="4"/>
    <n v="2"/>
    <n v="2"/>
    <n v="772"/>
    <n v="1955"/>
    <s v="113 Maud St"/>
    <s v="Balwyn North"/>
    <x v="14"/>
    <x v="2"/>
    <x v="2"/>
    <x v="1"/>
  </r>
  <r>
    <x v="389"/>
    <n v="757000"/>
    <x v="0"/>
    <s v="Jones and Jones"/>
    <s v="Sale"/>
    <n v="3081"/>
    <n v="2"/>
    <n v="2"/>
    <n v="2"/>
    <n v="275"/>
    <m/>
    <s v="1/40 St Hellier St"/>
    <s v="Heidelberg Heights"/>
    <x v="17"/>
    <x v="3"/>
    <x v="2"/>
    <x v="1"/>
  </r>
  <r>
    <x v="390"/>
    <n v="1330000"/>
    <x v="0"/>
    <s v="Flanders &amp; Fish"/>
    <s v="Auction"/>
    <n v="3067"/>
    <n v="4"/>
    <n v="2"/>
    <n v="2"/>
    <n v="780"/>
    <n v="1900"/>
    <s v="3/72 Charles St"/>
    <s v="Abbotsford"/>
    <x v="1"/>
    <x v="1"/>
    <x v="2"/>
    <x v="1"/>
  </r>
  <r>
    <x v="390"/>
    <n v="920000"/>
    <x v="1"/>
    <s v="Melbourne Homes"/>
    <s v="Sale"/>
    <n v="3141"/>
    <n v="2"/>
    <n v="2"/>
    <n v="0"/>
    <n v="0"/>
    <m/>
    <s v="103/334 Toorak Rd"/>
    <s v="South Yarra"/>
    <x v="12"/>
    <x v="2"/>
    <x v="2"/>
    <x v="1"/>
  </r>
  <r>
    <x v="390"/>
    <n v="1032000"/>
    <x v="0"/>
    <s v="Jones and Jones"/>
    <s v="Auction"/>
    <n v="3011"/>
    <n v="3"/>
    <n v="1"/>
    <n v="0"/>
    <n v="224"/>
    <n v="1900"/>
    <s v="54 Charles St"/>
    <s v="Seddon"/>
    <x v="4"/>
    <x v="0"/>
    <x v="2"/>
    <x v="1"/>
  </r>
  <r>
    <x v="390"/>
    <n v="1050000"/>
    <x v="0"/>
    <s v="Property Barons"/>
    <s v="Auction"/>
    <n v="3107"/>
    <n v="5"/>
    <n v="3"/>
    <n v="2"/>
    <n v="728"/>
    <m/>
    <s v="6 Boonah Ct"/>
    <s v="Templestowe Lower"/>
    <x v="16"/>
    <x v="3"/>
    <x v="2"/>
    <x v="1"/>
  </r>
  <r>
    <x v="390"/>
    <n v="1257000"/>
    <x v="0"/>
    <s v="Property Barons"/>
    <s v="Sale"/>
    <n v="3107"/>
    <n v="4"/>
    <n v="3"/>
    <n v="2"/>
    <n v="706"/>
    <m/>
    <s v="11 Corroboree Pl"/>
    <s v="Templestowe Lower"/>
    <x v="16"/>
    <x v="3"/>
    <x v="2"/>
    <x v="1"/>
  </r>
  <r>
    <x v="390"/>
    <n v="1630000"/>
    <x v="0"/>
    <s v="Sanders"/>
    <s v="Sale"/>
    <n v="3016"/>
    <n v="4"/>
    <n v="2"/>
    <n v="2"/>
    <n v="265"/>
    <n v="2010"/>
    <s v="50 Thompson St"/>
    <s v="Williamstown"/>
    <x v="11"/>
    <x v="0"/>
    <x v="2"/>
    <x v="1"/>
  </r>
  <r>
    <x v="390"/>
    <n v="823000"/>
    <x v="0"/>
    <s v="Jones and Jones"/>
    <s v="Sale"/>
    <n v="3165"/>
    <n v="3"/>
    <n v="2"/>
    <n v="2"/>
    <n v="213"/>
    <n v="2003"/>
    <s v="1002 North Rd"/>
    <s v="Bentleigh East"/>
    <x v="9"/>
    <x v="2"/>
    <x v="2"/>
    <x v="1"/>
  </r>
  <r>
    <x v="390"/>
    <n v="1280000"/>
    <x v="0"/>
    <s v="Jones and Jones"/>
    <s v="Sale"/>
    <n v="3071"/>
    <n v="3"/>
    <n v="1"/>
    <n v="1"/>
    <n v="253"/>
    <n v="1910"/>
    <s v="45A Harold St"/>
    <s v="Thornbury"/>
    <x v="10"/>
    <x v="1"/>
    <x v="2"/>
    <x v="1"/>
  </r>
  <r>
    <x v="390"/>
    <n v="3350000"/>
    <x v="0"/>
    <s v="Metro Ladder"/>
    <s v="Sale"/>
    <n v="3123"/>
    <n v="2"/>
    <n v="1"/>
    <n v="2"/>
    <n v="826"/>
    <m/>
    <s v="10 Neave St"/>
    <s v="Hawthorn East"/>
    <x v="14"/>
    <x v="2"/>
    <x v="2"/>
    <x v="1"/>
  </r>
  <r>
    <x v="391"/>
    <n v="479000"/>
    <x v="1"/>
    <s v="Jones and Jones"/>
    <s v="Sale"/>
    <n v="3121"/>
    <n v="2"/>
    <n v="1"/>
    <n v="1"/>
    <n v="0"/>
    <n v="1970"/>
    <s v="28/81 Edinburgh St"/>
    <s v="Richmond"/>
    <x v="1"/>
    <x v="1"/>
    <x v="2"/>
    <x v="1"/>
  </r>
  <r>
    <x v="391"/>
    <n v="870000"/>
    <x v="1"/>
    <s v="Cunninghams"/>
    <s v="Sale"/>
    <n v="3067"/>
    <n v="2"/>
    <n v="2"/>
    <n v="1"/>
    <n v="0"/>
    <n v="2013"/>
    <s v="6/205 Gipps St"/>
    <s v="Abbotsford"/>
    <x v="1"/>
    <x v="1"/>
    <x v="2"/>
    <x v="1"/>
  </r>
  <r>
    <x v="391"/>
    <n v="1172000"/>
    <x v="0"/>
    <s v="Melbourne Homes"/>
    <s v="Sale"/>
    <n v="3121"/>
    <n v="2"/>
    <n v="1"/>
    <n v="0"/>
    <n v="155"/>
    <m/>
    <s v="4 Bell St"/>
    <s v="Richmond"/>
    <x v="1"/>
    <x v="1"/>
    <x v="2"/>
    <x v="1"/>
  </r>
  <r>
    <x v="391"/>
    <n v="644000"/>
    <x v="0"/>
    <s v="Melbourne Homes"/>
    <s v="Sale"/>
    <n v="3752"/>
    <n v="3"/>
    <n v="2"/>
    <n v="4"/>
    <n v="492"/>
    <n v="2007"/>
    <s v="18 Grange Dr"/>
    <s v="South Morang"/>
    <x v="19"/>
    <x v="1"/>
    <x v="2"/>
    <x v="1"/>
  </r>
  <r>
    <x v="391"/>
    <n v="1270000"/>
    <x v="0"/>
    <s v="Property Barons"/>
    <s v="Sale"/>
    <n v="3133"/>
    <n v="4"/>
    <n v="2"/>
    <n v="2"/>
    <n v="600"/>
    <m/>
    <s v="1 Bahama Ct"/>
    <s v="Vermont"/>
    <x v="2"/>
    <x v="3"/>
    <x v="2"/>
    <x v="1"/>
  </r>
  <r>
    <x v="391"/>
    <n v="1726000"/>
    <x v="0"/>
    <s v="Property Barons"/>
    <s v="Sale"/>
    <n v="3128"/>
    <n v="5"/>
    <n v="2"/>
    <n v="2"/>
    <n v="631"/>
    <m/>
    <s v="22 Combarton St"/>
    <s v="Box Hill"/>
    <x v="2"/>
    <x v="3"/>
    <x v="2"/>
    <x v="1"/>
  </r>
  <r>
    <x v="391"/>
    <n v="347000"/>
    <x v="1"/>
    <s v="Flanders &amp; Fish"/>
    <s v="Sale"/>
    <n v="3184"/>
    <n v="1"/>
    <n v="1"/>
    <n v="1"/>
    <n v="0"/>
    <n v="1970"/>
    <s v="1/6 Wave St"/>
    <s v="Elwood"/>
    <x v="5"/>
    <x v="2"/>
    <x v="2"/>
    <x v="1"/>
  </r>
  <r>
    <x v="391"/>
    <n v="1120000"/>
    <x v="0"/>
    <s v="Metro Ladder"/>
    <s v="Auction"/>
    <n v="3182"/>
    <n v="3"/>
    <n v="2"/>
    <n v="2"/>
    <n v="1039"/>
    <n v="2006"/>
    <s v="8/98 Barkly St"/>
    <s v="St Kilda"/>
    <x v="5"/>
    <x v="2"/>
    <x v="2"/>
    <x v="1"/>
  </r>
  <r>
    <x v="391"/>
    <n v="855000"/>
    <x v="0"/>
    <s v="Property Barons"/>
    <s v="Sale"/>
    <n v="3095"/>
    <n v="3"/>
    <n v="1"/>
    <n v="1"/>
    <n v="654"/>
    <n v="1985"/>
    <s v="5 Souter St"/>
    <s v="Eltham"/>
    <x v="20"/>
    <x v="3"/>
    <x v="2"/>
    <x v="1"/>
  </r>
  <r>
    <x v="391"/>
    <n v="1065000"/>
    <x v="0"/>
    <s v="Property Barons"/>
    <s v="Auction"/>
    <n v="3095"/>
    <n v="4"/>
    <n v="2"/>
    <n v="2"/>
    <n v="816"/>
    <n v="1966"/>
    <s v="30 Cromwell St"/>
    <s v="Eltham"/>
    <x v="20"/>
    <x v="3"/>
    <x v="2"/>
    <x v="1"/>
  </r>
  <r>
    <x v="391"/>
    <n v="435000"/>
    <x v="1"/>
    <s v="Metro Ladder"/>
    <s v="Auction"/>
    <n v="3057"/>
    <n v="2"/>
    <n v="1"/>
    <n v="1"/>
    <n v="0"/>
    <n v="2011"/>
    <s v="15/67 Nicholson St"/>
    <s v="Brunswick East"/>
    <x v="3"/>
    <x v="1"/>
    <x v="2"/>
    <x v="1"/>
  </r>
  <r>
    <x v="391"/>
    <n v="577000"/>
    <x v="2"/>
    <s v="Metro Ladder"/>
    <s v="Sale"/>
    <n v="3060"/>
    <n v="3"/>
    <n v="1"/>
    <n v="1"/>
    <n v="164"/>
    <n v="2003"/>
    <s v="13A Queens Pde"/>
    <s v="Fawkner"/>
    <x v="3"/>
    <x v="1"/>
    <x v="2"/>
    <x v="1"/>
  </r>
  <r>
    <x v="391"/>
    <n v="725000"/>
    <x v="0"/>
    <s v="Flanders &amp; Fish"/>
    <s v="Sale"/>
    <n v="3046"/>
    <n v="3"/>
    <n v="1"/>
    <n v="2"/>
    <n v="585"/>
    <m/>
    <s v="56 Middle St"/>
    <s v="Hadfield"/>
    <x v="3"/>
    <x v="1"/>
    <x v="2"/>
    <x v="1"/>
  </r>
  <r>
    <x v="391"/>
    <n v="765000"/>
    <x v="2"/>
    <s v="Jones and Jones"/>
    <s v="Auction"/>
    <n v="3056"/>
    <n v="2"/>
    <n v="2"/>
    <n v="1"/>
    <n v="77"/>
    <n v="2007"/>
    <s v="8 Jones St"/>
    <s v="Brunswick"/>
    <x v="3"/>
    <x v="1"/>
    <x v="2"/>
    <x v="1"/>
  </r>
  <r>
    <x v="391"/>
    <n v="770000"/>
    <x v="2"/>
    <s v="Metro Ladder"/>
    <s v="Sale"/>
    <n v="3046"/>
    <n v="3"/>
    <n v="2"/>
    <n v="2"/>
    <n v="272"/>
    <n v="2012"/>
    <s v="1/22 Lex Gr"/>
    <s v="Oak Park"/>
    <x v="3"/>
    <x v="1"/>
    <x v="2"/>
    <x v="1"/>
  </r>
  <r>
    <x v="391"/>
    <n v="810000"/>
    <x v="0"/>
    <s v="Metro Ladder"/>
    <s v="Sale"/>
    <n v="3046"/>
    <n v="3"/>
    <n v="2"/>
    <n v="2"/>
    <n v="592"/>
    <n v="1950"/>
    <s v="26 South St"/>
    <s v="Hadfield"/>
    <x v="3"/>
    <x v="1"/>
    <x v="2"/>
    <x v="1"/>
  </r>
  <r>
    <x v="391"/>
    <n v="876000"/>
    <x v="0"/>
    <s v="Cunninghams"/>
    <s v="Sale"/>
    <n v="3044"/>
    <n v="3"/>
    <n v="1"/>
    <n v="2"/>
    <n v="525"/>
    <n v="1960"/>
    <s v="111 Derby St"/>
    <s v="Pascoe Vale"/>
    <x v="3"/>
    <x v="1"/>
    <x v="2"/>
    <x v="1"/>
  </r>
  <r>
    <x v="391"/>
    <n v="1100000"/>
    <x v="0"/>
    <s v="Jones and Jones"/>
    <s v="Sale"/>
    <n v="3058"/>
    <n v="3"/>
    <n v="1"/>
    <n v="0"/>
    <n v="532"/>
    <m/>
    <s v="18 Loch St"/>
    <s v="Coburg"/>
    <x v="3"/>
    <x v="1"/>
    <x v="2"/>
    <x v="1"/>
  </r>
  <r>
    <x v="391"/>
    <n v="1105000"/>
    <x v="0"/>
    <s v="Cunninghams"/>
    <s v="Sale"/>
    <n v="3056"/>
    <n v="2"/>
    <n v="1"/>
    <n v="1"/>
    <n v="147"/>
    <m/>
    <s v="61 Evans St"/>
    <s v="Brunswick"/>
    <x v="3"/>
    <x v="1"/>
    <x v="2"/>
    <x v="1"/>
  </r>
  <r>
    <x v="391"/>
    <n v="370000"/>
    <x v="1"/>
    <s v="Flanders &amp; Fish"/>
    <s v="Auction"/>
    <n v="3040"/>
    <n v="2"/>
    <n v="1"/>
    <n v="0"/>
    <n v="0"/>
    <m/>
    <s v="8/19 Fletcher St"/>
    <s v="Essendon"/>
    <x v="8"/>
    <x v="0"/>
    <x v="2"/>
    <x v="1"/>
  </r>
  <r>
    <x v="391"/>
    <n v="915000"/>
    <x v="0"/>
    <s v="Cunninghams"/>
    <s v="Sale"/>
    <n v="3033"/>
    <n v="3"/>
    <n v="1"/>
    <n v="2"/>
    <n v="610"/>
    <m/>
    <s v="8 Nyah St"/>
    <s v="Keilor East"/>
    <x v="8"/>
    <x v="0"/>
    <x v="2"/>
    <x v="1"/>
  </r>
  <r>
    <x v="391"/>
    <n v="980000"/>
    <x v="0"/>
    <s v="Cunninghams"/>
    <s v="Sale"/>
    <n v="3042"/>
    <n v="3"/>
    <n v="1"/>
    <n v="2"/>
    <n v="577"/>
    <m/>
    <s v="13 The Avenue"/>
    <s v="Niddrie"/>
    <x v="8"/>
    <x v="0"/>
    <x v="2"/>
    <x v="1"/>
  </r>
  <r>
    <x v="391"/>
    <n v="995000"/>
    <x v="0"/>
    <s v="Jones and Jones"/>
    <s v="Auction"/>
    <n v="3041"/>
    <n v="3"/>
    <n v="2"/>
    <n v="3"/>
    <n v="653"/>
    <n v="1940"/>
    <s v="1 Lebanon St"/>
    <s v="Strathmore"/>
    <x v="8"/>
    <x v="0"/>
    <x v="2"/>
    <x v="1"/>
  </r>
  <r>
    <x v="391"/>
    <n v="1505000"/>
    <x v="0"/>
    <s v="Cunninghams"/>
    <s v="Sale"/>
    <n v="3039"/>
    <n v="4"/>
    <n v="2"/>
    <n v="2"/>
    <n v="441"/>
    <n v="1910"/>
    <s v="25 Wilson St"/>
    <s v="Moonee Ponds"/>
    <x v="8"/>
    <x v="0"/>
    <x v="2"/>
    <x v="1"/>
  </r>
  <r>
    <x v="391"/>
    <n v="1850000"/>
    <x v="0"/>
    <s v="Melbourne Homes"/>
    <s v="Auction"/>
    <n v="3039"/>
    <n v="3"/>
    <n v="2"/>
    <n v="2"/>
    <n v="596"/>
    <n v="1950"/>
    <s v="36 Aberfeldie St"/>
    <s v="Moonee Ponds"/>
    <x v="8"/>
    <x v="0"/>
    <x v="2"/>
    <x v="1"/>
  </r>
  <r>
    <x v="391"/>
    <n v="2268000"/>
    <x v="0"/>
    <s v="Cunninghams"/>
    <s v="Sale"/>
    <n v="3031"/>
    <n v="4"/>
    <n v="2"/>
    <n v="2"/>
    <n v="616"/>
    <n v="1888"/>
    <s v="36 Wellington St"/>
    <s v="Flemington"/>
    <x v="8"/>
    <x v="1"/>
    <x v="2"/>
    <x v="1"/>
  </r>
  <r>
    <x v="391"/>
    <n v="558000"/>
    <x v="0"/>
    <s v="Property Barons"/>
    <s v="Sale"/>
    <n v="3037"/>
    <n v="3"/>
    <n v="2"/>
    <n v="2"/>
    <n v="431"/>
    <n v="2008"/>
    <s v="27 Lucas Tce"/>
    <s v="Taylors Hill"/>
    <x v="21"/>
    <x v="0"/>
    <x v="2"/>
    <x v="1"/>
  </r>
  <r>
    <x v="391"/>
    <n v="1090000"/>
    <x v="2"/>
    <s v="Property Barons"/>
    <s v="Sale"/>
    <n v="3108"/>
    <n v="4"/>
    <n v="3"/>
    <n v="2"/>
    <n v="242"/>
    <n v="1995"/>
    <s v="4/2 Paul St"/>
    <s v="Doncaster"/>
    <x v="16"/>
    <x v="3"/>
    <x v="2"/>
    <x v="1"/>
  </r>
  <r>
    <x v="391"/>
    <n v="680000"/>
    <x v="0"/>
    <s v="Property Barons"/>
    <s v="Sale"/>
    <n v="3059"/>
    <n v="3"/>
    <n v="2"/>
    <n v="1"/>
    <n v="650"/>
    <n v="1990"/>
    <s v="1 Chester Cl"/>
    <s v="Greenvale"/>
    <x v="18"/>
    <x v="1"/>
    <x v="2"/>
    <x v="1"/>
  </r>
  <r>
    <x v="391"/>
    <n v="1300000"/>
    <x v="0"/>
    <s v="Jones and Jones"/>
    <s v="Auction"/>
    <n v="3015"/>
    <n v="4"/>
    <n v="2"/>
    <n v="2"/>
    <n v="730"/>
    <m/>
    <s v="14 Derham St"/>
    <s v="Spotswood"/>
    <x v="11"/>
    <x v="0"/>
    <x v="2"/>
    <x v="1"/>
  </r>
  <r>
    <x v="391"/>
    <n v="692000"/>
    <x v="0"/>
    <s v="Flanders &amp; Fish"/>
    <s v="Sale"/>
    <n v="3163"/>
    <n v="2"/>
    <n v="1"/>
    <n v="2"/>
    <n v="0"/>
    <n v="1991"/>
    <s v="3/59 Poath Rd"/>
    <s v="Murrumbeena"/>
    <x v="9"/>
    <x v="2"/>
    <x v="2"/>
    <x v="1"/>
  </r>
  <r>
    <x v="391"/>
    <n v="1185000"/>
    <x v="0"/>
    <s v="Best Bricks"/>
    <s v="Auction"/>
    <n v="3165"/>
    <n v="3"/>
    <n v="2"/>
    <n v="2"/>
    <n v="644"/>
    <m/>
    <s v="872 Centre Rd"/>
    <s v="Bentleigh East"/>
    <x v="9"/>
    <x v="2"/>
    <x v="2"/>
    <x v="1"/>
  </r>
  <r>
    <x v="391"/>
    <n v="1300000"/>
    <x v="0"/>
    <s v="Jones and Jones"/>
    <s v="Sale"/>
    <n v="3204"/>
    <n v="3"/>
    <n v="2"/>
    <n v="2"/>
    <n v="670"/>
    <n v="1927"/>
    <s v="265 Tucker Rd"/>
    <s v="Ormond"/>
    <x v="9"/>
    <x v="2"/>
    <x v="2"/>
    <x v="1"/>
  </r>
  <r>
    <x v="391"/>
    <n v="3000000"/>
    <x v="0"/>
    <s v="Cunninghams"/>
    <s v="Sale"/>
    <n v="3185"/>
    <n v="4"/>
    <n v="2"/>
    <n v="2"/>
    <n v="661"/>
    <m/>
    <s v="15 Murray St"/>
    <s v="Elsternwick"/>
    <x v="9"/>
    <x v="2"/>
    <x v="2"/>
    <x v="1"/>
  </r>
  <r>
    <x v="391"/>
    <n v="790000"/>
    <x v="0"/>
    <s v="Property Barons"/>
    <s v="Sale"/>
    <n v="3073"/>
    <n v="2"/>
    <n v="1"/>
    <n v="1"/>
    <n v="585"/>
    <n v="1950"/>
    <s v="89 Henty St"/>
    <s v="Reservoir"/>
    <x v="10"/>
    <x v="1"/>
    <x v="2"/>
    <x v="1"/>
  </r>
  <r>
    <x v="391"/>
    <n v="968000"/>
    <x v="0"/>
    <s v="Cunninghams"/>
    <s v="Sale"/>
    <n v="3073"/>
    <n v="2"/>
    <n v="1"/>
    <n v="2"/>
    <n v="631"/>
    <m/>
    <s v="33 Shand Rd"/>
    <s v="Reservoir"/>
    <x v="10"/>
    <x v="1"/>
    <x v="2"/>
    <x v="1"/>
  </r>
  <r>
    <x v="391"/>
    <n v="521000"/>
    <x v="2"/>
    <s v="Flanders &amp; Fish"/>
    <s v="Sale"/>
    <n v="3020"/>
    <n v="3"/>
    <n v="3"/>
    <n v="2"/>
    <n v="134"/>
    <n v="2008"/>
    <s v="133 David Dr"/>
    <s v="Sunshine West"/>
    <x v="0"/>
    <x v="0"/>
    <x v="2"/>
    <x v="1"/>
  </r>
  <r>
    <x v="391"/>
    <n v="705000"/>
    <x v="0"/>
    <s v="Best Bricks"/>
    <s v="Sale"/>
    <n v="3020"/>
    <n v="4"/>
    <n v="2"/>
    <n v="1"/>
    <n v="570"/>
    <m/>
    <s v="5 Charles St"/>
    <s v="Sunshine North"/>
    <x v="0"/>
    <x v="0"/>
    <x v="2"/>
    <x v="1"/>
  </r>
  <r>
    <x v="391"/>
    <n v="525000"/>
    <x v="1"/>
    <s v="Melbourne Homes"/>
    <s v="Auction"/>
    <n v="3122"/>
    <n v="2"/>
    <n v="1"/>
    <n v="1"/>
    <n v="0"/>
    <m/>
    <s v="14/181 Power St"/>
    <s v="Hawthorn"/>
    <x v="14"/>
    <x v="2"/>
    <x v="2"/>
    <x v="1"/>
  </r>
  <r>
    <x v="391"/>
    <n v="1750000"/>
    <x v="0"/>
    <s v="Jones and Jones"/>
    <s v="Auction"/>
    <n v="3124"/>
    <n v="3"/>
    <n v="2"/>
    <n v="3"/>
    <n v="780"/>
    <m/>
    <s v="638 Riversdale Rd"/>
    <s v="Camberwell"/>
    <x v="14"/>
    <x v="2"/>
    <x v="2"/>
    <x v="1"/>
  </r>
  <r>
    <x v="391"/>
    <n v="2100000"/>
    <x v="0"/>
    <s v="Metro Ladder"/>
    <s v="Sale"/>
    <n v="3122"/>
    <n v="4"/>
    <n v="1"/>
    <n v="2"/>
    <n v="383"/>
    <m/>
    <s v="54 Manningtree Rd"/>
    <s v="Hawthorn"/>
    <x v="14"/>
    <x v="2"/>
    <x v="2"/>
    <x v="1"/>
  </r>
  <r>
    <x v="391"/>
    <n v="340000"/>
    <x v="1"/>
    <s v="Jones and Jones"/>
    <s v="Auction"/>
    <n v="3187"/>
    <n v="1"/>
    <n v="1"/>
    <n v="1"/>
    <n v="0"/>
    <n v="1950"/>
    <s v="6/141 Centre Rd"/>
    <s v="Brighton East"/>
    <x v="15"/>
    <x v="2"/>
    <x v="2"/>
    <x v="1"/>
  </r>
  <r>
    <x v="391"/>
    <n v="623500"/>
    <x v="1"/>
    <s v="Jones and Jones"/>
    <s v="Auction"/>
    <n v="3193"/>
    <n v="2"/>
    <n v="1"/>
    <n v="1"/>
    <n v="159"/>
    <m/>
    <s v="2/59 Iona St"/>
    <s v="Black Rock"/>
    <x v="15"/>
    <x v="2"/>
    <x v="2"/>
    <x v="1"/>
  </r>
  <r>
    <x v="391"/>
    <n v="1410000"/>
    <x v="0"/>
    <s v="Maxwells"/>
    <s v="Sale"/>
    <n v="3187"/>
    <n v="2"/>
    <n v="1"/>
    <n v="2"/>
    <n v="708"/>
    <m/>
    <s v="5A Hornby St"/>
    <s v="Brighton East"/>
    <x v="15"/>
    <x v="2"/>
    <x v="2"/>
    <x v="1"/>
  </r>
  <r>
    <x v="391"/>
    <n v="1600000"/>
    <x v="2"/>
    <s v="Jones and Jones"/>
    <s v="Auction"/>
    <n v="3186"/>
    <n v="3"/>
    <n v="2"/>
    <n v="4"/>
    <n v="0"/>
    <m/>
    <s v="30/49 Head St"/>
    <s v="Brighton"/>
    <x v="15"/>
    <x v="2"/>
    <x v="2"/>
    <x v="1"/>
  </r>
  <r>
    <x v="391"/>
    <n v="2100000"/>
    <x v="0"/>
    <s v="Jones and Jones"/>
    <s v="Sale"/>
    <n v="3191"/>
    <n v="4"/>
    <n v="2"/>
    <n v="2"/>
    <n v="831"/>
    <n v="1945"/>
    <s v="79 Victoria St"/>
    <s v="Sandringham"/>
    <x v="15"/>
    <x v="2"/>
    <x v="2"/>
    <x v="1"/>
  </r>
  <r>
    <x v="391"/>
    <n v="2375000"/>
    <x v="0"/>
    <s v="Jones and Jones"/>
    <s v="Sale"/>
    <n v="3186"/>
    <n v="3"/>
    <n v="2"/>
    <n v="2"/>
    <n v="470"/>
    <m/>
    <s v="7 Carpenter St"/>
    <s v="Brighton"/>
    <x v="15"/>
    <x v="2"/>
    <x v="2"/>
    <x v="1"/>
  </r>
  <r>
    <x v="391"/>
    <n v="705000"/>
    <x v="0"/>
    <s v="Property Barons"/>
    <s v="Sale"/>
    <n v="3087"/>
    <n v="3"/>
    <n v="1"/>
    <n v="1"/>
    <n v="538"/>
    <m/>
    <s v="8 Meakin St"/>
    <s v="Watsonia North"/>
    <x v="17"/>
    <x v="1"/>
    <x v="2"/>
    <x v="1"/>
  </r>
  <r>
    <x v="391"/>
    <n v="721500"/>
    <x v="0"/>
    <s v="SJ"/>
    <s v="Sale"/>
    <n v="3085"/>
    <n v="3"/>
    <n v="1"/>
    <n v="1"/>
    <n v="594"/>
    <m/>
    <s v="57 Tarcoola Dr"/>
    <s v="Yallambie"/>
    <x v="17"/>
    <x v="1"/>
    <x v="2"/>
    <x v="1"/>
  </r>
  <r>
    <x v="391"/>
    <n v="1910000"/>
    <x v="0"/>
    <s v="Cunninghams"/>
    <s v="Sale"/>
    <n v="3079"/>
    <n v="2"/>
    <n v="1"/>
    <n v="2"/>
    <n v="760"/>
    <m/>
    <s v="21 The Boulevard"/>
    <s v="Ivanhoe"/>
    <x v="17"/>
    <x v="3"/>
    <x v="2"/>
    <x v="1"/>
  </r>
  <r>
    <x v="392"/>
    <n v="700000"/>
    <x v="0"/>
    <s v="Metro Ladder"/>
    <s v="Auction"/>
    <n v="3068"/>
    <n v="2"/>
    <n v="2"/>
    <n v="1"/>
    <n v="533"/>
    <m/>
    <s v="12 Stan St"/>
    <s v="Clifton Hill"/>
    <x v="1"/>
    <x v="1"/>
    <x v="2"/>
    <x v="1"/>
  </r>
  <r>
    <x v="392"/>
    <n v="1345000"/>
    <x v="0"/>
    <s v="Jones and Jones"/>
    <s v="Sale"/>
    <n v="3068"/>
    <n v="2"/>
    <n v="1"/>
    <n v="0"/>
    <n v="176"/>
    <m/>
    <s v="58 Scotchmer St"/>
    <s v="Fitzroy North"/>
    <x v="1"/>
    <x v="1"/>
    <x v="2"/>
    <x v="1"/>
  </r>
  <r>
    <x v="392"/>
    <n v="2725000"/>
    <x v="0"/>
    <s v="Jones and Jones"/>
    <s v="Sale"/>
    <n v="3065"/>
    <n v="3"/>
    <n v="2"/>
    <n v="1"/>
    <n v="0"/>
    <m/>
    <s v="7B Hargreaves St"/>
    <s v="Fitzroy"/>
    <x v="1"/>
    <x v="1"/>
    <x v="2"/>
    <x v="1"/>
  </r>
  <r>
    <x v="392"/>
    <n v="568000"/>
    <x v="0"/>
    <s v="Cunninghams"/>
    <s v="Sale"/>
    <n v="3076"/>
    <n v="3"/>
    <n v="2"/>
    <n v="2"/>
    <n v="420"/>
    <n v="2012"/>
    <s v="10 Efficient St"/>
    <s v="Epping"/>
    <x v="19"/>
    <x v="1"/>
    <x v="2"/>
    <x v="1"/>
  </r>
  <r>
    <x v="392"/>
    <n v="1220000"/>
    <x v="0"/>
    <s v="Jones and Jones"/>
    <s v="Sale"/>
    <n v="3145"/>
    <n v="3"/>
    <n v="1"/>
    <n v="2"/>
    <n v="446"/>
    <n v="1980"/>
    <s v="414 Waverley Rd"/>
    <s v="Malvern East"/>
    <x v="12"/>
    <x v="2"/>
    <x v="2"/>
    <x v="1"/>
  </r>
  <r>
    <x v="392"/>
    <n v="1251000"/>
    <x v="0"/>
    <s v="Jones and Jones"/>
    <s v="Auction"/>
    <n v="3181"/>
    <n v="3"/>
    <n v="1"/>
    <n v="0"/>
    <n v="195"/>
    <m/>
    <s v="47 Wrights Tce"/>
    <s v="Prahran"/>
    <x v="12"/>
    <x v="2"/>
    <x v="2"/>
    <x v="1"/>
  </r>
  <r>
    <x v="392"/>
    <n v="1859000"/>
    <x v="0"/>
    <s v="Cunninghams"/>
    <s v="Sale"/>
    <n v="3143"/>
    <n v="2"/>
    <n v="2"/>
    <n v="3"/>
    <n v="311"/>
    <m/>
    <s v="22 Baldwin St"/>
    <s v="Armadale"/>
    <x v="12"/>
    <x v="2"/>
    <x v="2"/>
    <x v="1"/>
  </r>
  <r>
    <x v="392"/>
    <n v="497000"/>
    <x v="1"/>
    <s v="Cunninghams"/>
    <s v="Auction"/>
    <n v="3044"/>
    <n v="2"/>
    <n v="1"/>
    <n v="1"/>
    <n v="123"/>
    <n v="1970"/>
    <s v="7/26 Snell Gr"/>
    <s v="Pascoe Vale"/>
    <x v="3"/>
    <x v="1"/>
    <x v="2"/>
    <x v="1"/>
  </r>
  <r>
    <x v="392"/>
    <n v="600000"/>
    <x v="2"/>
    <s v="Cunninghams"/>
    <s v="Auction"/>
    <n v="3056"/>
    <n v="2"/>
    <n v="1"/>
    <n v="1"/>
    <n v="109"/>
    <n v="2011"/>
    <s v="1/135 Brunswick Rd"/>
    <s v="Brunswick"/>
    <x v="3"/>
    <x v="1"/>
    <x v="2"/>
    <x v="1"/>
  </r>
  <r>
    <x v="392"/>
    <n v="670000"/>
    <x v="2"/>
    <s v="Cunninghams"/>
    <s v="Auction"/>
    <n v="3055"/>
    <n v="3"/>
    <n v="1"/>
    <n v="2"/>
    <n v="109"/>
    <n v="2010"/>
    <s v="2/31 Cumming St"/>
    <s v="Brunswick West"/>
    <x v="3"/>
    <x v="1"/>
    <x v="2"/>
    <x v="1"/>
  </r>
  <r>
    <x v="392"/>
    <n v="731000"/>
    <x v="0"/>
    <s v="Cunninghams"/>
    <s v="Sale"/>
    <n v="3046"/>
    <n v="3"/>
    <n v="1"/>
    <n v="2"/>
    <n v="608"/>
    <m/>
    <s v="117 East St"/>
    <s v="Hadfield"/>
    <x v="3"/>
    <x v="1"/>
    <x v="2"/>
    <x v="1"/>
  </r>
  <r>
    <x v="392"/>
    <n v="781000"/>
    <x v="2"/>
    <s v="Metro Ladder"/>
    <s v="Sale"/>
    <n v="3058"/>
    <n v="2"/>
    <n v="1"/>
    <n v="1"/>
    <n v="0"/>
    <n v="2014"/>
    <s v="3/28 Kendall St"/>
    <s v="Coburg"/>
    <x v="3"/>
    <x v="1"/>
    <x v="2"/>
    <x v="1"/>
  </r>
  <r>
    <x v="392"/>
    <n v="983000"/>
    <x v="0"/>
    <s v="Flanders &amp; Fish"/>
    <s v="Sale"/>
    <n v="3040"/>
    <n v="3"/>
    <n v="3"/>
    <n v="2"/>
    <n v="309"/>
    <m/>
    <s v="98A Hoffmans Rd"/>
    <s v="Essendon"/>
    <x v="8"/>
    <x v="0"/>
    <x v="2"/>
    <x v="1"/>
  </r>
  <r>
    <x v="392"/>
    <n v="1650000"/>
    <x v="0"/>
    <s v="Cunninghams"/>
    <s v="Sale"/>
    <n v="3041"/>
    <n v="3"/>
    <n v="3"/>
    <n v="2"/>
    <n v="698"/>
    <m/>
    <s v="140 Woodland St"/>
    <s v="Strathmore"/>
    <x v="8"/>
    <x v="0"/>
    <x v="2"/>
    <x v="1"/>
  </r>
  <r>
    <x v="392"/>
    <n v="510000"/>
    <x v="0"/>
    <s v="Jones and Jones"/>
    <s v="Auction"/>
    <n v="3148"/>
    <n v="2"/>
    <n v="1"/>
    <n v="2"/>
    <n v="897"/>
    <n v="1970"/>
    <s v="2/15 Atkinson St"/>
    <s v="Chadstone"/>
    <x v="6"/>
    <x v="2"/>
    <x v="2"/>
    <x v="1"/>
  </r>
  <r>
    <x v="392"/>
    <n v="1746000"/>
    <x v="0"/>
    <s v="Jones and Jones"/>
    <s v="Sale"/>
    <n v="3051"/>
    <n v="4"/>
    <n v="2"/>
    <n v="0"/>
    <n v="149"/>
    <m/>
    <s v="363 Dryburgh St"/>
    <s v="North Melbourne"/>
    <x v="13"/>
    <x v="1"/>
    <x v="2"/>
    <x v="1"/>
  </r>
  <r>
    <x v="392"/>
    <n v="755000"/>
    <x v="0"/>
    <s v="Melbourne Homes"/>
    <s v="Auction"/>
    <n v="3134"/>
    <n v="3"/>
    <n v="2"/>
    <n v="2"/>
    <n v="306"/>
    <n v="1997"/>
    <s v="2/22 Avalon Gr"/>
    <s v="Ringwood North"/>
    <x v="22"/>
    <x v="3"/>
    <x v="2"/>
    <x v="1"/>
  </r>
  <r>
    <x v="392"/>
    <n v="881000"/>
    <x v="0"/>
    <s v="Cunninghams"/>
    <s v="Sale"/>
    <n v="3197"/>
    <n v="3"/>
    <n v="1"/>
    <n v="2"/>
    <n v="538"/>
    <m/>
    <s v="5 Rigby St"/>
    <s v="Carrum"/>
    <x v="7"/>
    <x v="4"/>
    <x v="2"/>
    <x v="1"/>
  </r>
  <r>
    <x v="392"/>
    <n v="916000"/>
    <x v="0"/>
    <s v="Sanders"/>
    <s v="Auction"/>
    <n v="3025"/>
    <n v="3"/>
    <n v="1"/>
    <n v="2"/>
    <n v="606"/>
    <n v="1970"/>
    <s v="269 Blackshaws Rd"/>
    <s v="Altona North"/>
    <x v="11"/>
    <x v="0"/>
    <x v="2"/>
    <x v="1"/>
  </r>
  <r>
    <x v="392"/>
    <n v="1320000"/>
    <x v="0"/>
    <s v="Maxwells"/>
    <s v="Sale"/>
    <n v="3015"/>
    <n v="3"/>
    <n v="1"/>
    <n v="3"/>
    <n v="738"/>
    <m/>
    <s v="50 Hick St"/>
    <s v="Spotswood"/>
    <x v="11"/>
    <x v="0"/>
    <x v="2"/>
    <x v="1"/>
  </r>
  <r>
    <x v="392"/>
    <n v="420000"/>
    <x v="1"/>
    <s v="Flanders &amp; Fish"/>
    <s v="Auction"/>
    <n v="3204"/>
    <n v="2"/>
    <n v="1"/>
    <n v="1"/>
    <n v="0"/>
    <n v="1970"/>
    <s v="8/12 Brentwood St"/>
    <s v="Bentleigh"/>
    <x v="9"/>
    <x v="2"/>
    <x v="2"/>
    <x v="1"/>
  </r>
  <r>
    <x v="392"/>
    <n v="586000"/>
    <x v="1"/>
    <s v="Flanders &amp; Fish"/>
    <s v="Auction"/>
    <n v="3163"/>
    <n v="2"/>
    <n v="2"/>
    <n v="1"/>
    <n v="0"/>
    <n v="2013"/>
    <s v="17/41 Murrumbeena Rd"/>
    <s v="Murrumbeena"/>
    <x v="9"/>
    <x v="2"/>
    <x v="2"/>
    <x v="1"/>
  </r>
  <r>
    <x v="392"/>
    <n v="1424000"/>
    <x v="0"/>
    <s v="Flanders &amp; Fish"/>
    <s v="Sale"/>
    <n v="3163"/>
    <n v="2"/>
    <n v="1"/>
    <n v="1"/>
    <n v="575"/>
    <m/>
    <s v="60 Miller St"/>
    <s v="Carnegie"/>
    <x v="9"/>
    <x v="2"/>
    <x v="2"/>
    <x v="1"/>
  </r>
  <r>
    <x v="392"/>
    <n v="880000"/>
    <x v="1"/>
    <s v="Best Bricks"/>
    <s v="Auction"/>
    <n v="3071"/>
    <n v="3"/>
    <n v="1"/>
    <n v="2"/>
    <n v="242"/>
    <n v="1995"/>
    <s v="1/44 Hammond St"/>
    <s v="Thornbury"/>
    <x v="10"/>
    <x v="1"/>
    <x v="2"/>
    <x v="1"/>
  </r>
  <r>
    <x v="392"/>
    <n v="1275000"/>
    <x v="0"/>
    <s v="Jones and Jones"/>
    <s v="Auction"/>
    <n v="3071"/>
    <n v="3"/>
    <n v="1"/>
    <n v="2"/>
    <n v="517"/>
    <n v="1950"/>
    <s v="292 Rathmines St"/>
    <s v="Thornbury"/>
    <x v="10"/>
    <x v="1"/>
    <x v="2"/>
    <x v="1"/>
  </r>
  <r>
    <x v="392"/>
    <n v="1620000"/>
    <x v="0"/>
    <s v="Jones and Jones"/>
    <s v="Sale"/>
    <n v="3122"/>
    <n v="2"/>
    <n v="1"/>
    <n v="1"/>
    <n v="201"/>
    <m/>
    <s v="32 College St"/>
    <s v="Hawthorn"/>
    <x v="14"/>
    <x v="2"/>
    <x v="2"/>
    <x v="1"/>
  </r>
  <r>
    <x v="392"/>
    <n v="1702000"/>
    <x v="0"/>
    <s v="Cunninghams"/>
    <s v="Auction"/>
    <n v="3122"/>
    <n v="3"/>
    <n v="1"/>
    <n v="2"/>
    <n v="290"/>
    <n v="1900"/>
    <s v="10 Edward St"/>
    <s v="Hawthorn"/>
    <x v="14"/>
    <x v="2"/>
    <x v="2"/>
    <x v="1"/>
  </r>
  <r>
    <x v="392"/>
    <n v="1640000"/>
    <x v="0"/>
    <s v="Maxwells"/>
    <s v="Sale"/>
    <n v="3187"/>
    <n v="3"/>
    <n v="1"/>
    <n v="1"/>
    <n v="590"/>
    <m/>
    <s v="6 Coronation St"/>
    <s v="Brighton East"/>
    <x v="15"/>
    <x v="2"/>
    <x v="2"/>
    <x v="1"/>
  </r>
  <r>
    <x v="392"/>
    <n v="700000"/>
    <x v="0"/>
    <s v="Property Barons"/>
    <s v="Auction"/>
    <n v="3094"/>
    <n v="3"/>
    <n v="1"/>
    <n v="3"/>
    <n v="615"/>
    <m/>
    <s v="50 Kirwana Gr"/>
    <s v="Montmorency"/>
    <x v="17"/>
    <x v="3"/>
    <x v="2"/>
    <x v="1"/>
  </r>
  <r>
    <x v="393"/>
    <n v="740000"/>
    <x v="0"/>
    <s v="Melbourne Homes"/>
    <s v="Sale"/>
    <n v="3074"/>
    <n v="3"/>
    <n v="2"/>
    <n v="2"/>
    <n v="545"/>
    <n v="1983"/>
    <s v="167 Victoria Dr"/>
    <s v="Thomastown"/>
    <x v="19"/>
    <x v="1"/>
    <x v="2"/>
    <x v="1"/>
  </r>
  <r>
    <x v="393"/>
    <n v="1580000"/>
    <x v="0"/>
    <s v="Maxwells"/>
    <s v="Sale"/>
    <n v="3127"/>
    <n v="3"/>
    <n v="1"/>
    <n v="2"/>
    <n v="586"/>
    <m/>
    <s v="63 Russell St"/>
    <s v="Surrey Hills"/>
    <x v="2"/>
    <x v="2"/>
    <x v="2"/>
    <x v="1"/>
  </r>
  <r>
    <x v="393"/>
    <n v="510000"/>
    <x v="1"/>
    <s v="Jones and Jones"/>
    <s v="Auction"/>
    <n v="3056"/>
    <n v="2"/>
    <n v="1"/>
    <n v="0"/>
    <n v="0"/>
    <n v="2009"/>
    <s v="6/116 Albert St"/>
    <s v="Brunswick"/>
    <x v="3"/>
    <x v="1"/>
    <x v="2"/>
    <x v="1"/>
  </r>
  <r>
    <x v="393"/>
    <n v="648000"/>
    <x v="1"/>
    <s v="Cunninghams"/>
    <s v="Sale"/>
    <n v="3046"/>
    <n v="3"/>
    <n v="1"/>
    <n v="1"/>
    <n v="0"/>
    <n v="1998"/>
    <s v="3/21 Lex Gr"/>
    <s v="Oak Park"/>
    <x v="3"/>
    <x v="1"/>
    <x v="2"/>
    <x v="1"/>
  </r>
  <r>
    <x v="393"/>
    <n v="990000"/>
    <x v="0"/>
    <s v="Property Barons"/>
    <s v="Sale"/>
    <n v="3058"/>
    <n v="3"/>
    <n v="1"/>
    <n v="3"/>
    <n v="414"/>
    <n v="1930"/>
    <s v="14 Alice St"/>
    <s v="Coburg"/>
    <x v="3"/>
    <x v="1"/>
    <x v="2"/>
    <x v="1"/>
  </r>
  <r>
    <x v="393"/>
    <n v="1199000"/>
    <x v="0"/>
    <s v="Cunninghams"/>
    <s v="Sale"/>
    <n v="3044"/>
    <n v="3"/>
    <n v="2"/>
    <n v="4"/>
    <n v="689"/>
    <n v="1950"/>
    <s v="21 Stennis St"/>
    <s v="Pascoe Vale"/>
    <x v="3"/>
    <x v="1"/>
    <x v="2"/>
    <x v="1"/>
  </r>
  <r>
    <x v="393"/>
    <n v="1283000"/>
    <x v="0"/>
    <s v="Jones and Jones"/>
    <s v="Sale"/>
    <n v="3057"/>
    <n v="2"/>
    <n v="1"/>
    <n v="1"/>
    <n v="263"/>
    <n v="1910"/>
    <s v="22 Hickford St"/>
    <s v="Brunswick East"/>
    <x v="3"/>
    <x v="1"/>
    <x v="2"/>
    <x v="1"/>
  </r>
  <r>
    <x v="393"/>
    <n v="635000"/>
    <x v="0"/>
    <s v="Cunninghams"/>
    <s v="Sale"/>
    <n v="3033"/>
    <n v="3"/>
    <n v="2"/>
    <n v="1"/>
    <n v="162"/>
    <n v="2015"/>
    <s v="87A Wyong St"/>
    <s v="Keilor East"/>
    <x v="8"/>
    <x v="0"/>
    <x v="2"/>
    <x v="1"/>
  </r>
  <r>
    <x v="393"/>
    <n v="1330000"/>
    <x v="0"/>
    <s v="Cunninghams"/>
    <s v="Sale"/>
    <n v="3040"/>
    <n v="4"/>
    <n v="2"/>
    <n v="2"/>
    <n v="273"/>
    <m/>
    <s v="32 Fawkner St"/>
    <s v="Aberfeldie"/>
    <x v="8"/>
    <x v="0"/>
    <x v="2"/>
    <x v="1"/>
  </r>
  <r>
    <x v="393"/>
    <n v="740000"/>
    <x v="1"/>
    <s v="Jones and Jones"/>
    <s v="Sale"/>
    <n v="3166"/>
    <n v="3"/>
    <n v="1"/>
    <n v="1"/>
    <n v="211"/>
    <n v="2004"/>
    <s v="3/1 Inga St"/>
    <s v="Oakleigh East"/>
    <x v="6"/>
    <x v="2"/>
    <x v="2"/>
    <x v="1"/>
  </r>
  <r>
    <x v="393"/>
    <n v="600000"/>
    <x v="0"/>
    <s v="Property Barons"/>
    <s v="Sale"/>
    <n v="3023"/>
    <n v="3"/>
    <n v="1"/>
    <n v="3"/>
    <n v="406"/>
    <n v="2005"/>
    <s v="6 Alma La"/>
    <s v="Caroline Springs"/>
    <x v="21"/>
    <x v="0"/>
    <x v="2"/>
    <x v="1"/>
  </r>
  <r>
    <x v="393"/>
    <n v="990000"/>
    <x v="0"/>
    <s v="Cunninghams"/>
    <s v="Auction"/>
    <n v="3031"/>
    <n v="2"/>
    <n v="1"/>
    <n v="0"/>
    <n v="165"/>
    <n v="1930"/>
    <s v="53 Rankins Rd"/>
    <s v="Kensington"/>
    <x v="13"/>
    <x v="1"/>
    <x v="2"/>
    <x v="1"/>
  </r>
  <r>
    <x v="393"/>
    <n v="360000"/>
    <x v="1"/>
    <s v="Best Bricks"/>
    <s v="Auction"/>
    <n v="3011"/>
    <n v="2"/>
    <n v="1"/>
    <n v="1"/>
    <n v="761"/>
    <m/>
    <s v="7/75 Droop St"/>
    <s v="Footscray"/>
    <x v="4"/>
    <x v="0"/>
    <x v="2"/>
    <x v="1"/>
  </r>
  <r>
    <x v="393"/>
    <n v="760000"/>
    <x v="2"/>
    <s v="Maxwells"/>
    <s v="Auction"/>
    <n v="3011"/>
    <n v="3"/>
    <n v="1"/>
    <n v="1"/>
    <n v="219"/>
    <n v="2011"/>
    <s v="2/119 Summerhill Rd"/>
    <s v="Footscray"/>
    <x v="4"/>
    <x v="0"/>
    <x v="2"/>
    <x v="1"/>
  </r>
  <r>
    <x v="393"/>
    <n v="1070000"/>
    <x v="2"/>
    <s v="Maxwells"/>
    <s v="Sale"/>
    <n v="3013"/>
    <n v="3"/>
    <n v="2"/>
    <n v="2"/>
    <n v="257"/>
    <n v="2012"/>
    <s v="1/6 Jepson St"/>
    <s v="Yarraville"/>
    <x v="4"/>
    <x v="0"/>
    <x v="2"/>
    <x v="1"/>
  </r>
  <r>
    <x v="393"/>
    <n v="1425000"/>
    <x v="0"/>
    <s v="Maxwells"/>
    <s v="Auction"/>
    <n v="3013"/>
    <n v="3"/>
    <n v="3"/>
    <n v="2"/>
    <n v="305"/>
    <n v="2007"/>
    <s v="2C Castlemaine St"/>
    <s v="Yarraville"/>
    <x v="4"/>
    <x v="0"/>
    <x v="2"/>
    <x v="1"/>
  </r>
  <r>
    <x v="393"/>
    <n v="1051000"/>
    <x v="0"/>
    <s v="Jones and Jones"/>
    <s v="Auction"/>
    <n v="3192"/>
    <n v="3"/>
    <n v="1"/>
    <n v="3"/>
    <n v="590"/>
    <m/>
    <s v="88 Bernard St"/>
    <s v="Cheltenham"/>
    <x v="7"/>
    <x v="2"/>
    <x v="2"/>
    <x v="1"/>
  </r>
  <r>
    <x v="393"/>
    <n v="1485000"/>
    <x v="0"/>
    <s v="Jones and Jones"/>
    <s v="Sale"/>
    <n v="3195"/>
    <n v="5"/>
    <n v="2"/>
    <n v="2"/>
    <n v="693"/>
    <n v="1940"/>
    <s v="45 Eighth St"/>
    <s v="Parkdale"/>
    <x v="7"/>
    <x v="4"/>
    <x v="2"/>
    <x v="1"/>
  </r>
  <r>
    <x v="393"/>
    <n v="653000"/>
    <x v="0"/>
    <s v="Property Barons"/>
    <s v="Auction"/>
    <n v="3043"/>
    <n v="3"/>
    <n v="1"/>
    <n v="2"/>
    <n v="618"/>
    <m/>
    <s v="10 Ballard Cl"/>
    <s v="Gladstone Park"/>
    <x v="18"/>
    <x v="0"/>
    <x v="2"/>
    <x v="1"/>
  </r>
  <r>
    <x v="393"/>
    <n v="550000"/>
    <x v="1"/>
    <s v="Cunninghams"/>
    <s v="Sale"/>
    <n v="3185"/>
    <n v="2"/>
    <n v="1"/>
    <n v="1"/>
    <n v="1172"/>
    <n v="1970"/>
    <s v="12/539 Glen Huntly Rd"/>
    <s v="Elsternwick"/>
    <x v="9"/>
    <x v="2"/>
    <x v="2"/>
    <x v="1"/>
  </r>
  <r>
    <x v="393"/>
    <n v="1220500"/>
    <x v="1"/>
    <s v="Cunninghams"/>
    <s v="Sale"/>
    <n v="3163"/>
    <n v="3"/>
    <n v="2"/>
    <n v="2"/>
    <n v="462"/>
    <m/>
    <s v="2/41 Kangaroo Rd"/>
    <s v="Murrumbeena"/>
    <x v="9"/>
    <x v="2"/>
    <x v="2"/>
    <x v="1"/>
  </r>
  <r>
    <x v="393"/>
    <n v="1500000"/>
    <x v="0"/>
    <s v="Jones and Jones"/>
    <s v="Sale"/>
    <n v="3204"/>
    <n v="3"/>
    <n v="1"/>
    <n v="2"/>
    <n v="657"/>
    <m/>
    <s v="10 Luckins Rd"/>
    <s v="Bentleigh"/>
    <x v="9"/>
    <x v="2"/>
    <x v="2"/>
    <x v="1"/>
  </r>
  <r>
    <x v="393"/>
    <n v="1620000"/>
    <x v="0"/>
    <s v="Metro Ladder"/>
    <s v="Sale"/>
    <n v="3165"/>
    <n v="4"/>
    <n v="2"/>
    <n v="2"/>
    <n v="426"/>
    <n v="2014"/>
    <s v="38 Malane St"/>
    <s v="Bentleigh East"/>
    <x v="9"/>
    <x v="2"/>
    <x v="2"/>
    <x v="1"/>
  </r>
  <r>
    <x v="393"/>
    <n v="595000"/>
    <x v="0"/>
    <s v="Property Barons"/>
    <s v="Auction"/>
    <n v="3073"/>
    <n v="3"/>
    <n v="1"/>
    <n v="1"/>
    <n v="490"/>
    <n v="1970"/>
    <s v="18 Zinnia St"/>
    <s v="Reservoir"/>
    <x v="10"/>
    <x v="1"/>
    <x v="2"/>
    <x v="1"/>
  </r>
  <r>
    <x v="393"/>
    <n v="2260000"/>
    <x v="0"/>
    <s v="Jones and Jones"/>
    <s v="Sale"/>
    <n v="3102"/>
    <n v="3"/>
    <n v="2"/>
    <n v="4"/>
    <n v="753"/>
    <n v="1937"/>
    <s v="7 Riverside Dr"/>
    <s v="Kew East"/>
    <x v="14"/>
    <x v="2"/>
    <x v="2"/>
    <x v="1"/>
  </r>
  <r>
    <x v="393"/>
    <n v="7650000"/>
    <x v="0"/>
    <s v="Jones and Jones"/>
    <s v="Sale"/>
    <n v="3122"/>
    <n v="4"/>
    <n v="2"/>
    <n v="4"/>
    <n v="1690"/>
    <n v="1863"/>
    <s v="49 Lisson Gr"/>
    <s v="Hawthorn"/>
    <x v="14"/>
    <x v="2"/>
    <x v="2"/>
    <x v="1"/>
  </r>
  <r>
    <x v="393"/>
    <n v="740000"/>
    <x v="0"/>
    <s v="SJ"/>
    <s v="Sale"/>
    <n v="3088"/>
    <n v="3"/>
    <n v="1"/>
    <n v="3"/>
    <n v="580"/>
    <n v="1962"/>
    <s v="5 Glenice St"/>
    <s v="Greensborough"/>
    <x v="17"/>
    <x v="1"/>
    <x v="2"/>
    <x v="1"/>
  </r>
  <r>
    <x v="394"/>
    <n v="575000"/>
    <x v="0"/>
    <s v="Melbourne Homes"/>
    <s v="Sale"/>
    <n v="3158"/>
    <n v="2"/>
    <n v="1"/>
    <n v="1"/>
    <n v="1200"/>
    <m/>
    <s v="338 Glenfern Rd"/>
    <s v="Upwey"/>
    <x v="23"/>
    <x v="5"/>
    <x v="2"/>
    <x v="1"/>
  </r>
  <r>
    <x v="394"/>
    <n v="790000"/>
    <x v="1"/>
    <s v="Cunninghams"/>
    <s v="Auction"/>
    <n v="3121"/>
    <n v="3"/>
    <n v="1"/>
    <n v="1"/>
    <n v="0"/>
    <n v="1999"/>
    <s v="308/633 Church St"/>
    <s v="Richmond"/>
    <x v="1"/>
    <x v="1"/>
    <x v="2"/>
    <x v="1"/>
  </r>
  <r>
    <x v="394"/>
    <n v="1200000"/>
    <x v="0"/>
    <s v="Metro Ladder"/>
    <s v="Auction"/>
    <n v="3065"/>
    <n v="2"/>
    <n v="1"/>
    <n v="0"/>
    <n v="63"/>
    <n v="1900"/>
    <s v="233 Gore St"/>
    <s v="Fitzroy"/>
    <x v="1"/>
    <x v="1"/>
    <x v="2"/>
    <x v="1"/>
  </r>
  <r>
    <x v="394"/>
    <n v="1253000"/>
    <x v="0"/>
    <s v="Cunninghams"/>
    <s v="Sale"/>
    <n v="3121"/>
    <n v="2"/>
    <n v="1"/>
    <n v="2"/>
    <n v="155"/>
    <n v="1900"/>
    <s v="52 Wellington St"/>
    <s v="Cremorne"/>
    <x v="1"/>
    <x v="1"/>
    <x v="2"/>
    <x v="1"/>
  </r>
  <r>
    <x v="394"/>
    <n v="902000"/>
    <x v="1"/>
    <s v="Best Bricks"/>
    <s v="Sale"/>
    <n v="3182"/>
    <n v="2"/>
    <n v="1"/>
    <n v="1"/>
    <n v="18"/>
    <m/>
    <s v="11/74 Barkly St"/>
    <s v="St Kilda"/>
    <x v="5"/>
    <x v="2"/>
    <x v="2"/>
    <x v="1"/>
  </r>
  <r>
    <x v="394"/>
    <n v="4100000"/>
    <x v="0"/>
    <s v="Sanders"/>
    <s v="Sale"/>
    <n v="3205"/>
    <n v="4"/>
    <n v="2"/>
    <n v="1"/>
    <n v="403"/>
    <m/>
    <s v="8 Ferrars Pl"/>
    <s v="South Melbourne"/>
    <x v="5"/>
    <x v="2"/>
    <x v="2"/>
    <x v="1"/>
  </r>
  <r>
    <x v="394"/>
    <n v="385000"/>
    <x v="1"/>
    <s v="Jones and Jones"/>
    <s v="Auction"/>
    <n v="3057"/>
    <n v="1"/>
    <n v="1"/>
    <n v="1"/>
    <n v="0"/>
    <m/>
    <s v="314/360 Lygon St"/>
    <s v="Brunswick East"/>
    <x v="3"/>
    <x v="1"/>
    <x v="2"/>
    <x v="1"/>
  </r>
  <r>
    <x v="394"/>
    <n v="621000"/>
    <x v="0"/>
    <s v="Flanders &amp; Fish"/>
    <s v="Auction"/>
    <n v="3046"/>
    <n v="3"/>
    <n v="1"/>
    <n v="1"/>
    <n v="694"/>
    <m/>
    <s v="56 Pecham St"/>
    <s v="Glenroy"/>
    <x v="3"/>
    <x v="1"/>
    <x v="2"/>
    <x v="1"/>
  </r>
  <r>
    <x v="394"/>
    <n v="680000"/>
    <x v="0"/>
    <s v="Cunninghams"/>
    <s v="Sale"/>
    <n v="3043"/>
    <n v="3"/>
    <n v="2"/>
    <n v="1"/>
    <n v="277"/>
    <n v="2010"/>
    <s v="3 Birk Ct"/>
    <s v="Gowanbrae"/>
    <x v="3"/>
    <x v="0"/>
    <x v="2"/>
    <x v="1"/>
  </r>
  <r>
    <x v="394"/>
    <n v="712000"/>
    <x v="0"/>
    <s v="Cunninghams"/>
    <s v="Sale"/>
    <n v="3060"/>
    <n v="3"/>
    <n v="1"/>
    <n v="2"/>
    <n v="603"/>
    <n v="1960"/>
    <s v="42 Denys St"/>
    <s v="Fawkner"/>
    <x v="3"/>
    <x v="1"/>
    <x v="2"/>
    <x v="1"/>
  </r>
  <r>
    <x v="394"/>
    <n v="820000"/>
    <x v="0"/>
    <s v="Cunninghams"/>
    <s v="Sale"/>
    <n v="3046"/>
    <n v="3"/>
    <n v="1"/>
    <n v="1"/>
    <n v="697"/>
    <n v="1960"/>
    <s v="29 Glenroy Rd"/>
    <s v="Glenroy"/>
    <x v="3"/>
    <x v="1"/>
    <x v="2"/>
    <x v="1"/>
  </r>
  <r>
    <x v="394"/>
    <n v="1026000"/>
    <x v="0"/>
    <s v="Metro Ladder"/>
    <s v="Sale"/>
    <n v="3042"/>
    <n v="4"/>
    <n v="3"/>
    <n v="2"/>
    <n v="534"/>
    <m/>
    <s v="8 Kittyhawk St"/>
    <s v="Airport West"/>
    <x v="8"/>
    <x v="0"/>
    <x v="2"/>
    <x v="1"/>
  </r>
  <r>
    <x v="394"/>
    <n v="1162500"/>
    <x v="2"/>
    <s v="Cunninghams"/>
    <s v="Sale"/>
    <n v="3040"/>
    <n v="4"/>
    <n v="2"/>
    <n v="1"/>
    <n v="230"/>
    <m/>
    <s v="5A Overman Ct"/>
    <s v="Essendon"/>
    <x v="8"/>
    <x v="0"/>
    <x v="2"/>
    <x v="1"/>
  </r>
  <r>
    <x v="394"/>
    <n v="1290000"/>
    <x v="0"/>
    <s v="Metro Ladder"/>
    <s v="Sale"/>
    <n v="3031"/>
    <n v="4"/>
    <n v="2"/>
    <n v="0"/>
    <n v="202"/>
    <m/>
    <s v="23 Waltham St"/>
    <s v="Flemington"/>
    <x v="8"/>
    <x v="1"/>
    <x v="2"/>
    <x v="1"/>
  </r>
  <r>
    <x v="394"/>
    <n v="720000"/>
    <x v="0"/>
    <s v="Best Bricks"/>
    <s v="Auction"/>
    <n v="3136"/>
    <n v="3"/>
    <n v="2"/>
    <n v="2"/>
    <n v="815"/>
    <m/>
    <s v="22 Hull Rd"/>
    <s v="Croydon"/>
    <x v="22"/>
    <x v="3"/>
    <x v="2"/>
    <x v="1"/>
  </r>
  <r>
    <x v="394"/>
    <n v="935000"/>
    <x v="0"/>
    <s v="Maxwells"/>
    <s v="Sale"/>
    <n v="3012"/>
    <n v="3"/>
    <n v="1"/>
    <n v="2"/>
    <n v="325"/>
    <n v="1925"/>
    <s v="1 Dongola Rd"/>
    <s v="West Footscray"/>
    <x v="4"/>
    <x v="0"/>
    <x v="2"/>
    <x v="1"/>
  </r>
  <r>
    <x v="394"/>
    <n v="1620000"/>
    <x v="0"/>
    <s v="Cunninghams"/>
    <s v="Sale"/>
    <n v="3032"/>
    <n v="5"/>
    <n v="3"/>
    <n v="2"/>
    <n v="601"/>
    <n v="2001"/>
    <s v="6 High Ct"/>
    <s v="Maribyrnong"/>
    <x v="4"/>
    <x v="0"/>
    <x v="2"/>
    <x v="1"/>
  </r>
  <r>
    <x v="394"/>
    <n v="755000"/>
    <x v="0"/>
    <s v="Flanders &amp; Fish"/>
    <s v="Sale"/>
    <n v="3043"/>
    <n v="3"/>
    <n v="1"/>
    <n v="1"/>
    <n v="935"/>
    <n v="1975"/>
    <s v="91 Carrick Dr"/>
    <s v="Gladstone Park"/>
    <x v="18"/>
    <x v="0"/>
    <x v="2"/>
    <x v="1"/>
  </r>
  <r>
    <x v="394"/>
    <n v="828000"/>
    <x v="0"/>
    <s v="Maxwells"/>
    <s v="Auction"/>
    <n v="3015"/>
    <n v="3"/>
    <n v="1"/>
    <n v="2"/>
    <n v="459"/>
    <m/>
    <s v="2 Maddox Rd"/>
    <s v="Newport"/>
    <x v="11"/>
    <x v="0"/>
    <x v="2"/>
    <x v="1"/>
  </r>
  <r>
    <x v="394"/>
    <n v="1900000"/>
    <x v="0"/>
    <s v="Metro Ladder"/>
    <s v="Sale"/>
    <n v="3016"/>
    <n v="4"/>
    <n v="2"/>
    <n v="1"/>
    <n v="448"/>
    <n v="1998"/>
    <s v="10 Mullins Ct"/>
    <s v="Williamstown"/>
    <x v="11"/>
    <x v="0"/>
    <x v="2"/>
    <x v="1"/>
  </r>
  <r>
    <x v="394"/>
    <n v="330000"/>
    <x v="1"/>
    <s v="Cunninghams"/>
    <s v="Sale"/>
    <n v="3163"/>
    <n v="1"/>
    <n v="1"/>
    <n v="1"/>
    <n v="0"/>
    <n v="1960"/>
    <s v="4/5 Gnarwyn Rd"/>
    <s v="Carnegie"/>
    <x v="9"/>
    <x v="2"/>
    <x v="2"/>
    <x v="1"/>
  </r>
  <r>
    <x v="394"/>
    <n v="960000"/>
    <x v="1"/>
    <s v="Jones and Jones"/>
    <s v="Sale"/>
    <n v="3204"/>
    <n v="3"/>
    <n v="2"/>
    <n v="3"/>
    <n v="220"/>
    <m/>
    <s v="1/89 Wheatley Rd"/>
    <s v="McKinnon"/>
    <x v="9"/>
    <x v="2"/>
    <x v="2"/>
    <x v="1"/>
  </r>
  <r>
    <x v="394"/>
    <n v="725000"/>
    <x v="0"/>
    <s v="Property Barons"/>
    <s v="Sale"/>
    <n v="3073"/>
    <n v="3"/>
    <n v="1"/>
    <n v="1"/>
    <n v="547"/>
    <m/>
    <s v="6 Greenock St"/>
    <s v="Reservoir"/>
    <x v="10"/>
    <x v="1"/>
    <x v="2"/>
    <x v="1"/>
  </r>
  <r>
    <x v="394"/>
    <n v="1020000"/>
    <x v="0"/>
    <s v="Cunninghams"/>
    <s v="Auction"/>
    <n v="3072"/>
    <n v="3"/>
    <n v="3"/>
    <n v="2"/>
    <n v="158"/>
    <n v="2008"/>
    <s v="6 The Mews"/>
    <s v="Preston"/>
    <x v="10"/>
    <x v="1"/>
    <x v="2"/>
    <x v="1"/>
  </r>
  <r>
    <x v="394"/>
    <n v="1240000"/>
    <x v="0"/>
    <s v="SJ"/>
    <s v="Sale"/>
    <n v="3071"/>
    <n v="3"/>
    <n v="1"/>
    <n v="1"/>
    <n v="435"/>
    <m/>
    <s v="150 Gooch St"/>
    <s v="Thornbury"/>
    <x v="10"/>
    <x v="1"/>
    <x v="2"/>
    <x v="1"/>
  </r>
  <r>
    <x v="394"/>
    <n v="865000"/>
    <x v="0"/>
    <s v="Best Bricks"/>
    <s v="Sale"/>
    <n v="3020"/>
    <n v="3"/>
    <n v="1"/>
    <n v="2"/>
    <n v="550"/>
    <m/>
    <s v="4 Farnsworth St"/>
    <s v="Sunshine"/>
    <x v="0"/>
    <x v="0"/>
    <x v="2"/>
    <x v="1"/>
  </r>
  <r>
    <x v="394"/>
    <n v="375000"/>
    <x v="1"/>
    <s v="Jones and Jones"/>
    <s v="Sale"/>
    <n v="3122"/>
    <n v="1"/>
    <n v="1"/>
    <n v="1"/>
    <n v="0"/>
    <n v="1970"/>
    <s v="41/168 Power St"/>
    <s v="Hawthorn"/>
    <x v="14"/>
    <x v="2"/>
    <x v="2"/>
    <x v="1"/>
  </r>
  <r>
    <x v="394"/>
    <n v="820000"/>
    <x v="1"/>
    <s v="Property Barons"/>
    <s v="Auction"/>
    <n v="3101"/>
    <n v="2"/>
    <n v="1"/>
    <n v="1"/>
    <n v="826"/>
    <n v="1960"/>
    <s v="2/64 Normanby Rd"/>
    <s v="Kew"/>
    <x v="14"/>
    <x v="2"/>
    <x v="2"/>
    <x v="1"/>
  </r>
  <r>
    <x v="394"/>
    <n v="2510000"/>
    <x v="0"/>
    <s v="Flanders &amp; Fish"/>
    <s v="Auction"/>
    <n v="3126"/>
    <n v="4"/>
    <n v="3"/>
    <n v="2"/>
    <n v="789"/>
    <m/>
    <s v="25 Faversham Rd"/>
    <s v="Canterbury"/>
    <x v="14"/>
    <x v="2"/>
    <x v="2"/>
    <x v="1"/>
  </r>
  <r>
    <x v="394"/>
    <n v="1635000"/>
    <x v="0"/>
    <s v="Jones and Jones"/>
    <s v="Sale"/>
    <n v="3187"/>
    <n v="3"/>
    <n v="1"/>
    <n v="1"/>
    <n v="597"/>
    <n v="1925"/>
    <s v="40 Hodder St"/>
    <s v="Brighton East"/>
    <x v="15"/>
    <x v="2"/>
    <x v="2"/>
    <x v="1"/>
  </r>
  <r>
    <x v="394"/>
    <n v="940000"/>
    <x v="0"/>
    <s v="Cunninghams"/>
    <s v="Auction"/>
    <n v="3084"/>
    <n v="3"/>
    <n v="2"/>
    <n v="2"/>
    <n v="541"/>
    <n v="1960"/>
    <s v="28 Kuranga Rd"/>
    <s v="Viewbank"/>
    <x v="17"/>
    <x v="3"/>
    <x v="2"/>
    <x v="1"/>
  </r>
  <r>
    <x v="394"/>
    <n v="1185000"/>
    <x v="0"/>
    <s v="Property Barons"/>
    <s v="Sale"/>
    <n v="3084"/>
    <n v="4"/>
    <n v="2"/>
    <n v="1"/>
    <n v="625"/>
    <m/>
    <s v="6 Douglas St"/>
    <s v="Rosanna"/>
    <x v="17"/>
    <x v="3"/>
    <x v="2"/>
    <x v="1"/>
  </r>
  <r>
    <x v="395"/>
    <n v="1060000"/>
    <x v="0"/>
    <s v="Metro Ladder"/>
    <s v="Auction"/>
    <n v="3131"/>
    <n v="5"/>
    <n v="3"/>
    <n v="2"/>
    <n v="766"/>
    <n v="1970"/>
    <s v="66 Springvale Rd"/>
    <s v="Nunawading"/>
    <x v="2"/>
    <x v="3"/>
    <x v="2"/>
    <x v="1"/>
  </r>
  <r>
    <x v="395"/>
    <n v="640000"/>
    <x v="1"/>
    <s v="Metro Ladder"/>
    <s v="Auction"/>
    <n v="3142"/>
    <n v="3"/>
    <n v="1"/>
    <n v="1"/>
    <n v="0"/>
    <n v="1970"/>
    <s v="6/1 Ruabon Rd"/>
    <s v="Toorak"/>
    <x v="12"/>
    <x v="2"/>
    <x v="2"/>
    <x v="1"/>
  </r>
  <r>
    <x v="395"/>
    <n v="900000"/>
    <x v="0"/>
    <s v="Metro Ladder"/>
    <s v="Auction"/>
    <n v="3181"/>
    <n v="1"/>
    <n v="1"/>
    <n v="1"/>
    <n v="160"/>
    <n v="1930"/>
    <s v="108 Peel St"/>
    <s v="Windsor"/>
    <x v="12"/>
    <x v="2"/>
    <x v="2"/>
    <x v="1"/>
  </r>
  <r>
    <x v="395"/>
    <n v="1214000"/>
    <x v="0"/>
    <s v="Metro Ladder"/>
    <s v="Sale"/>
    <n v="3141"/>
    <n v="2"/>
    <n v="1"/>
    <n v="0"/>
    <n v="161"/>
    <n v="1900"/>
    <s v="14 Moore St"/>
    <s v="South Yarra"/>
    <x v="12"/>
    <x v="2"/>
    <x v="2"/>
    <x v="1"/>
  </r>
  <r>
    <x v="395"/>
    <n v="520000"/>
    <x v="1"/>
    <s v="Jones and Jones"/>
    <s v="Auction"/>
    <n v="3207"/>
    <n v="2"/>
    <n v="1"/>
    <n v="1"/>
    <n v="2166"/>
    <n v="2012"/>
    <s v="317/99 Dow St"/>
    <s v="Port Melbourne"/>
    <x v="5"/>
    <x v="2"/>
    <x v="2"/>
    <x v="1"/>
  </r>
  <r>
    <x v="395"/>
    <n v="532000"/>
    <x v="1"/>
    <s v="Cunninghams"/>
    <s v="Sale"/>
    <n v="3060"/>
    <n v="3"/>
    <n v="2"/>
    <n v="1"/>
    <n v="207"/>
    <n v="2007"/>
    <s v="42a Murray St"/>
    <s v="Fawkner"/>
    <x v="3"/>
    <x v="1"/>
    <x v="2"/>
    <x v="1"/>
  </r>
  <r>
    <x v="395"/>
    <n v="542000"/>
    <x v="1"/>
    <s v="Maxwells"/>
    <s v="Auction"/>
    <n v="3039"/>
    <n v="2"/>
    <n v="2"/>
    <n v="1"/>
    <n v="0"/>
    <n v="2004"/>
    <s v="503/341 Ascot Vale Rd"/>
    <s v="Moonee Ponds"/>
    <x v="8"/>
    <x v="0"/>
    <x v="2"/>
    <x v="1"/>
  </r>
  <r>
    <x v="395"/>
    <n v="720000"/>
    <x v="1"/>
    <s v="Maxwells"/>
    <s v="Auction"/>
    <n v="3040"/>
    <n v="2"/>
    <n v="2"/>
    <n v="2"/>
    <n v="1523"/>
    <n v="2013"/>
    <s v="106/1020 Mt Alexander Rd"/>
    <s v="Essendon"/>
    <x v="8"/>
    <x v="0"/>
    <x v="2"/>
    <x v="1"/>
  </r>
  <r>
    <x v="395"/>
    <n v="850000"/>
    <x v="0"/>
    <s v="Sanders"/>
    <s v="Auction"/>
    <n v="3040"/>
    <n v="3"/>
    <n v="2"/>
    <n v="2"/>
    <n v="204"/>
    <m/>
    <s v="1/10 Winifred St"/>
    <s v="Essendon"/>
    <x v="8"/>
    <x v="0"/>
    <x v="2"/>
    <x v="1"/>
  </r>
  <r>
    <x v="395"/>
    <n v="1200000"/>
    <x v="2"/>
    <s v="Jones and Jones"/>
    <s v="Sale"/>
    <n v="3032"/>
    <n v="3"/>
    <n v="2"/>
    <n v="2"/>
    <n v="198"/>
    <m/>
    <s v="18A Middle St"/>
    <s v="Ascot Vale"/>
    <x v="8"/>
    <x v="0"/>
    <x v="2"/>
    <x v="1"/>
  </r>
  <r>
    <x v="395"/>
    <n v="1215000"/>
    <x v="0"/>
    <s v="Jones and Jones"/>
    <s v="Sale"/>
    <n v="3167"/>
    <n v="4"/>
    <n v="2"/>
    <n v="4"/>
    <n v="619"/>
    <m/>
    <s v="4 Hardy Ct"/>
    <s v="Oakleigh South"/>
    <x v="6"/>
    <x v="4"/>
    <x v="2"/>
    <x v="1"/>
  </r>
  <r>
    <x v="395"/>
    <n v="780000"/>
    <x v="2"/>
    <s v="Melbourne Homes"/>
    <s v="Sale"/>
    <n v="3051"/>
    <n v="1"/>
    <n v="1"/>
    <n v="0"/>
    <n v="37"/>
    <m/>
    <s v="141 Howard St"/>
    <s v="North Melbourne"/>
    <x v="13"/>
    <x v="1"/>
    <x v="2"/>
    <x v="1"/>
  </r>
  <r>
    <x v="395"/>
    <n v="850000"/>
    <x v="2"/>
    <s v="Cunninghams"/>
    <s v="Sale"/>
    <n v="3052"/>
    <n v="3"/>
    <n v="1"/>
    <n v="1"/>
    <n v="2429"/>
    <m/>
    <s v="7/517 Royal Pde"/>
    <s v="Parkville"/>
    <x v="13"/>
    <x v="1"/>
    <x v="2"/>
    <x v="1"/>
  </r>
  <r>
    <x v="395"/>
    <n v="766000"/>
    <x v="1"/>
    <s v="Melbourne Homes"/>
    <s v="Auction"/>
    <n v="3134"/>
    <n v="3"/>
    <n v="1"/>
    <n v="2"/>
    <n v="327"/>
    <m/>
    <s v="2/27 Georges Rd"/>
    <s v="Ringwood"/>
    <x v="22"/>
    <x v="3"/>
    <x v="2"/>
    <x v="1"/>
  </r>
  <r>
    <x v="395"/>
    <n v="760000"/>
    <x v="0"/>
    <s v="Best Bricks"/>
    <s v="Sale"/>
    <n v="3019"/>
    <n v="2"/>
    <n v="1"/>
    <n v="1"/>
    <n v="604"/>
    <n v="1950"/>
    <s v="16 Menzies St"/>
    <s v="Braybrook"/>
    <x v="4"/>
    <x v="0"/>
    <x v="2"/>
    <x v="1"/>
  </r>
  <r>
    <x v="395"/>
    <n v="755000"/>
    <x v="0"/>
    <s v="Metro Ladder"/>
    <s v="Sale"/>
    <n v="3429"/>
    <n v="3"/>
    <n v="1"/>
    <n v="2"/>
    <n v="1011"/>
    <m/>
    <s v="64 Station St"/>
    <s v="Sunbury"/>
    <x v="18"/>
    <x v="0"/>
    <x v="2"/>
    <x v="1"/>
  </r>
  <r>
    <x v="395"/>
    <n v="750000"/>
    <x v="0"/>
    <s v="Zimmerman"/>
    <s v="Sale"/>
    <n v="3025"/>
    <n v="3"/>
    <n v="1"/>
    <n v="2"/>
    <n v="534"/>
    <m/>
    <s v="68 Chambers Rd"/>
    <s v="Altona North"/>
    <x v="11"/>
    <x v="0"/>
    <x v="2"/>
    <x v="1"/>
  </r>
  <r>
    <x v="395"/>
    <n v="853000"/>
    <x v="0"/>
    <s v="Property Barons"/>
    <s v="Sale"/>
    <n v="3018"/>
    <n v="3"/>
    <n v="1"/>
    <n v="1"/>
    <n v="600"/>
    <m/>
    <s v="21 Harrington St"/>
    <s v="Altona"/>
    <x v="11"/>
    <x v="0"/>
    <x v="2"/>
    <x v="1"/>
  </r>
  <r>
    <x v="395"/>
    <n v="950000"/>
    <x v="0"/>
    <s v="Melbourne Homes"/>
    <s v="Sale"/>
    <n v="3016"/>
    <n v="3"/>
    <n v="1"/>
    <n v="0"/>
    <n v="169"/>
    <m/>
    <s v="8 Pearson St"/>
    <s v="Williamstown"/>
    <x v="11"/>
    <x v="0"/>
    <x v="2"/>
    <x v="1"/>
  </r>
  <r>
    <x v="395"/>
    <n v="1480000"/>
    <x v="0"/>
    <s v="Sanders"/>
    <s v="Auction"/>
    <n v="3018"/>
    <n v="5"/>
    <n v="3"/>
    <n v="4"/>
    <n v="725"/>
    <n v="1980"/>
    <s v="196 Blyth St"/>
    <s v="Altona"/>
    <x v="11"/>
    <x v="0"/>
    <x v="2"/>
    <x v="1"/>
  </r>
  <r>
    <x v="395"/>
    <n v="2000000"/>
    <x v="0"/>
    <s v="Metro Ladder"/>
    <s v="Sale"/>
    <n v="3015"/>
    <n v="3"/>
    <n v="1"/>
    <n v="2"/>
    <n v="1070"/>
    <m/>
    <s v="83 Elizabeth St"/>
    <s v="Newport"/>
    <x v="11"/>
    <x v="0"/>
    <x v="2"/>
    <x v="1"/>
  </r>
  <r>
    <x v="395"/>
    <n v="462000"/>
    <x v="1"/>
    <s v="Cunninghams"/>
    <s v="Sale"/>
    <n v="3071"/>
    <n v="2"/>
    <n v="1"/>
    <n v="1"/>
    <n v="0"/>
    <n v="1970"/>
    <s v="1/73 Flinders St"/>
    <s v="Thornbury"/>
    <x v="10"/>
    <x v="1"/>
    <x v="2"/>
    <x v="1"/>
  </r>
  <r>
    <x v="395"/>
    <n v="460000"/>
    <x v="1"/>
    <s v="Property Barons"/>
    <s v="Auction"/>
    <n v="3103"/>
    <n v="2"/>
    <n v="1"/>
    <n v="1"/>
    <n v="0"/>
    <m/>
    <s v="1/100 Balwyn Rd"/>
    <s v="Balwyn"/>
    <x v="14"/>
    <x v="2"/>
    <x v="2"/>
    <x v="1"/>
  </r>
  <r>
    <x v="395"/>
    <n v="1975000"/>
    <x v="0"/>
    <s v="Cunninghams"/>
    <s v="Sale"/>
    <n v="3102"/>
    <n v="3"/>
    <n v="2"/>
    <n v="4"/>
    <n v="677"/>
    <m/>
    <s v="86 Kilby Rd"/>
    <s v="Kew East"/>
    <x v="14"/>
    <x v="2"/>
    <x v="2"/>
    <x v="1"/>
  </r>
  <r>
    <x v="395"/>
    <n v="1985000"/>
    <x v="0"/>
    <s v="Jones and Jones"/>
    <s v="Sale"/>
    <n v="3122"/>
    <n v="3"/>
    <n v="2"/>
    <n v="1"/>
    <n v="254"/>
    <n v="1910"/>
    <s v="12 Hunter St"/>
    <s v="Hawthorn"/>
    <x v="14"/>
    <x v="2"/>
    <x v="2"/>
    <x v="1"/>
  </r>
  <r>
    <x v="395"/>
    <n v="630000"/>
    <x v="1"/>
    <s v="Cunninghams"/>
    <s v="Auction"/>
    <n v="3191"/>
    <n v="3"/>
    <n v="2"/>
    <n v="3"/>
    <n v="0"/>
    <m/>
    <s v="2/1 George St"/>
    <s v="Sandringham"/>
    <x v="15"/>
    <x v="2"/>
    <x v="2"/>
    <x v="1"/>
  </r>
  <r>
    <x v="395"/>
    <n v="760000"/>
    <x v="1"/>
    <s v="Jones and Jones"/>
    <s v="Sale"/>
    <n v="3191"/>
    <n v="2"/>
    <n v="1"/>
    <n v="1"/>
    <n v="0"/>
    <n v="1970"/>
    <s v="8/7 Neptune St"/>
    <s v="Sandringham"/>
    <x v="15"/>
    <x v="2"/>
    <x v="2"/>
    <x v="1"/>
  </r>
  <r>
    <x v="395"/>
    <n v="682000"/>
    <x v="0"/>
    <s v="Property Barons"/>
    <s v="Sale"/>
    <n v="3081"/>
    <n v="2"/>
    <n v="1"/>
    <n v="0"/>
    <n v="341"/>
    <m/>
    <s v="23 Flinders St"/>
    <s v="Heidelberg Heights"/>
    <x v="17"/>
    <x v="3"/>
    <x v="2"/>
    <x v="1"/>
  </r>
  <r>
    <x v="395"/>
    <n v="750000"/>
    <x v="1"/>
    <s v="Cunninghams"/>
    <s v="Auction"/>
    <n v="3084"/>
    <n v="2"/>
    <n v="1"/>
    <n v="1"/>
    <n v="112"/>
    <n v="1960"/>
    <s v="2/12 Ashby Gr"/>
    <s v="Eaglemont"/>
    <x v="17"/>
    <x v="3"/>
    <x v="2"/>
    <x v="1"/>
  </r>
  <r>
    <x v="395"/>
    <n v="1326000"/>
    <x v="0"/>
    <s v="Cunninghams"/>
    <s v="Sale"/>
    <n v="3088"/>
    <n v="3"/>
    <n v="1"/>
    <n v="2"/>
    <n v="1020"/>
    <m/>
    <s v="67 Alexandra St"/>
    <s v="Greensborough"/>
    <x v="17"/>
    <x v="1"/>
    <x v="2"/>
    <x v="1"/>
  </r>
  <r>
    <x v="396"/>
    <n v="720000"/>
    <x v="0"/>
    <s v="Melbourne Homes"/>
    <s v="Sale"/>
    <n v="3082"/>
    <n v="4"/>
    <n v="2"/>
    <n v="3"/>
    <n v="649"/>
    <n v="1985"/>
    <s v="7 Eaglet Ct"/>
    <s v="Mill Park"/>
    <x v="19"/>
    <x v="1"/>
    <x v="2"/>
    <x v="1"/>
  </r>
  <r>
    <x v="396"/>
    <n v="960000"/>
    <x v="0"/>
    <s v="Property Barons"/>
    <s v="Auction"/>
    <n v="3132"/>
    <n v="3"/>
    <n v="1"/>
    <n v="0"/>
    <n v="781"/>
    <m/>
    <s v="8 Tourello St"/>
    <s v="Mitcham"/>
    <x v="2"/>
    <x v="3"/>
    <x v="2"/>
    <x v="1"/>
  </r>
  <r>
    <x v="396"/>
    <n v="1112000"/>
    <x v="0"/>
    <s v="Best Bricks"/>
    <s v="Sale"/>
    <n v="3130"/>
    <n v="3"/>
    <n v="1"/>
    <n v="3"/>
    <n v="632"/>
    <m/>
    <s v="75 Canterbury Rd"/>
    <s v="Blackburn"/>
    <x v="2"/>
    <x v="3"/>
    <x v="2"/>
    <x v="1"/>
  </r>
  <r>
    <x v="396"/>
    <n v="480000"/>
    <x v="1"/>
    <s v="Metro Ladder"/>
    <s v="Auction"/>
    <n v="3143"/>
    <n v="2"/>
    <n v="1"/>
    <n v="1"/>
    <n v="0"/>
    <n v="1960"/>
    <s v="8/15 Egerton Rd"/>
    <s v="Armadale"/>
    <x v="12"/>
    <x v="2"/>
    <x v="2"/>
    <x v="1"/>
  </r>
  <r>
    <x v="396"/>
    <n v="2030000"/>
    <x v="2"/>
    <s v="Flanders &amp; Fish"/>
    <s v="Sale"/>
    <n v="3141"/>
    <n v="3"/>
    <n v="2"/>
    <n v="2"/>
    <n v="201"/>
    <m/>
    <s v="30 Nicholson St"/>
    <s v="South Yarra"/>
    <x v="12"/>
    <x v="2"/>
    <x v="2"/>
    <x v="1"/>
  </r>
  <r>
    <x v="396"/>
    <n v="451000"/>
    <x v="1"/>
    <s v="Cunninghams"/>
    <s v="Sale"/>
    <n v="3182"/>
    <n v="1"/>
    <n v="1"/>
    <n v="1"/>
    <n v="0"/>
    <m/>
    <s v="24/62 Wellington St"/>
    <s v="St Kilda"/>
    <x v="5"/>
    <x v="2"/>
    <x v="2"/>
    <x v="1"/>
  </r>
  <r>
    <x v="396"/>
    <n v="855000"/>
    <x v="0"/>
    <s v="Melbourne Homes"/>
    <s v="Sale"/>
    <n v="3095"/>
    <n v="6"/>
    <n v="3"/>
    <n v="3"/>
    <n v="804"/>
    <n v="1980"/>
    <s v="17 Beard St"/>
    <s v="Eltham"/>
    <x v="20"/>
    <x v="3"/>
    <x v="2"/>
    <x v="1"/>
  </r>
  <r>
    <x v="396"/>
    <n v="601000"/>
    <x v="1"/>
    <s v="Property Barons"/>
    <s v="Auction"/>
    <n v="3046"/>
    <n v="3"/>
    <n v="1"/>
    <n v="2"/>
    <n v="220"/>
    <n v="1990"/>
    <s v="6 The Avenue"/>
    <s v="Oak Park"/>
    <x v="3"/>
    <x v="1"/>
    <x v="2"/>
    <x v="1"/>
  </r>
  <r>
    <x v="396"/>
    <n v="680000"/>
    <x v="2"/>
    <s v="Melbourne Homes"/>
    <s v="Sale"/>
    <n v="3058"/>
    <n v="4"/>
    <n v="2"/>
    <n v="1"/>
    <n v="3747"/>
    <n v="2006"/>
    <s v="25 Beaumonde St"/>
    <s v="Coburg"/>
    <x v="3"/>
    <x v="1"/>
    <x v="2"/>
    <x v="1"/>
  </r>
  <r>
    <x v="396"/>
    <n v="865000"/>
    <x v="0"/>
    <s v="Cunninghams"/>
    <s v="Sale"/>
    <n v="3058"/>
    <n v="3"/>
    <n v="2"/>
    <n v="2"/>
    <n v="677"/>
    <n v="1960"/>
    <s v="10 Arthur St"/>
    <s v="Coburg North"/>
    <x v="3"/>
    <x v="1"/>
    <x v="2"/>
    <x v="1"/>
  </r>
  <r>
    <x v="396"/>
    <n v="940000"/>
    <x v="0"/>
    <s v="Metro Ladder"/>
    <s v="Sale"/>
    <n v="3039"/>
    <n v="2"/>
    <n v="1"/>
    <n v="2"/>
    <n v="428"/>
    <m/>
    <s v="79 Ormond Rd"/>
    <s v="Moonee Ponds"/>
    <x v="8"/>
    <x v="0"/>
    <x v="2"/>
    <x v="1"/>
  </r>
  <r>
    <x v="396"/>
    <n v="1370000"/>
    <x v="0"/>
    <s v="Jones and Jones"/>
    <s v="Sale"/>
    <n v="3003"/>
    <n v="3"/>
    <n v="1"/>
    <n v="0"/>
    <n v="121"/>
    <m/>
    <s v="148 Adderley St"/>
    <s v="West Melbourne"/>
    <x v="13"/>
    <x v="1"/>
    <x v="2"/>
    <x v="1"/>
  </r>
  <r>
    <x v="396"/>
    <n v="618000"/>
    <x v="0"/>
    <s v="SJ"/>
    <s v="Sale"/>
    <n v="3047"/>
    <n v="4"/>
    <n v="1"/>
    <n v="2"/>
    <n v="604"/>
    <m/>
    <s v="17 Bannister St"/>
    <s v="Jacana"/>
    <x v="18"/>
    <x v="1"/>
    <x v="2"/>
    <x v="1"/>
  </r>
  <r>
    <x v="396"/>
    <n v="635000"/>
    <x v="0"/>
    <s v="SJ"/>
    <s v="Sale"/>
    <n v="3043"/>
    <n v="4"/>
    <n v="2"/>
    <n v="2"/>
    <n v="634"/>
    <n v="1980"/>
    <s v="10 Taunton Pl"/>
    <s v="Gladstone Park"/>
    <x v="18"/>
    <x v="0"/>
    <x v="2"/>
    <x v="1"/>
  </r>
  <r>
    <x v="396"/>
    <n v="770000"/>
    <x v="0"/>
    <s v="SJ"/>
    <s v="Auction"/>
    <n v="3059"/>
    <n v="3"/>
    <n v="2"/>
    <n v="2"/>
    <n v="775"/>
    <m/>
    <s v="13 Ambleside Rd"/>
    <s v="Greenvale"/>
    <x v="18"/>
    <x v="1"/>
    <x v="2"/>
    <x v="1"/>
  </r>
  <r>
    <x v="396"/>
    <n v="1630000"/>
    <x v="0"/>
    <s v="Metro Ladder"/>
    <s v="Sale"/>
    <n v="3016"/>
    <n v="4"/>
    <n v="2"/>
    <n v="2"/>
    <n v="260"/>
    <m/>
    <s v="165 Osborne St"/>
    <s v="Williamstown"/>
    <x v="11"/>
    <x v="0"/>
    <x v="2"/>
    <x v="1"/>
  </r>
  <r>
    <x v="396"/>
    <n v="770000"/>
    <x v="0"/>
    <s v="Flanders &amp; Fish"/>
    <s v="Sale"/>
    <n v="3171"/>
    <n v="3"/>
    <n v="1"/>
    <n v="1"/>
    <n v="606"/>
    <m/>
    <s v="5 Sullivan St"/>
    <s v="Springvale"/>
    <x v="24"/>
    <x v="4"/>
    <x v="2"/>
    <x v="1"/>
  </r>
  <r>
    <x v="396"/>
    <n v="1250000"/>
    <x v="0"/>
    <s v="Jones and Jones"/>
    <s v="Sale"/>
    <n v="3173"/>
    <n v="4"/>
    <n v="2"/>
    <n v="2"/>
    <n v="560"/>
    <n v="2005"/>
    <s v="19 The Strand"/>
    <s v="Keysborough"/>
    <x v="24"/>
    <x v="4"/>
    <x v="2"/>
    <x v="1"/>
  </r>
  <r>
    <x v="396"/>
    <n v="300000"/>
    <x v="1"/>
    <s v="Melbourne Homes"/>
    <s v="Auction"/>
    <n v="3145"/>
    <n v="2"/>
    <n v="1"/>
    <n v="1"/>
    <n v="1961"/>
    <n v="1960"/>
    <s v="8/8 Tattenham St"/>
    <s v="Caulfield East"/>
    <x v="9"/>
    <x v="2"/>
    <x v="2"/>
    <x v="1"/>
  </r>
  <r>
    <x v="396"/>
    <n v="595000"/>
    <x v="1"/>
    <s v="Maxwells"/>
    <s v="Sale"/>
    <n v="3185"/>
    <n v="2"/>
    <n v="1"/>
    <n v="1"/>
    <n v="0"/>
    <m/>
    <s v="4/34 Horne St"/>
    <s v="Elsternwick"/>
    <x v="9"/>
    <x v="2"/>
    <x v="2"/>
    <x v="1"/>
  </r>
  <r>
    <x v="396"/>
    <n v="1968500"/>
    <x v="0"/>
    <s v="Metro Ladder"/>
    <s v="Sale"/>
    <n v="3204"/>
    <n v="3"/>
    <n v="2"/>
    <n v="2"/>
    <n v="674"/>
    <m/>
    <s v="5 Smith St"/>
    <s v="Bentleigh"/>
    <x v="9"/>
    <x v="2"/>
    <x v="2"/>
    <x v="1"/>
  </r>
  <r>
    <x v="396"/>
    <n v="740000"/>
    <x v="0"/>
    <s v="Melbourne Homes"/>
    <s v="Sale"/>
    <n v="3806"/>
    <n v="4"/>
    <n v="2"/>
    <n v="2"/>
    <n v="796"/>
    <n v="2004"/>
    <s v="3 Thornley Dr"/>
    <s v="Berwick"/>
    <x v="25"/>
    <x v="5"/>
    <x v="2"/>
    <x v="1"/>
  </r>
  <r>
    <x v="396"/>
    <n v="646000"/>
    <x v="0"/>
    <s v="Cunninghams"/>
    <s v="Sale"/>
    <n v="3021"/>
    <n v="4"/>
    <n v="2"/>
    <n v="2"/>
    <n v="658"/>
    <n v="1980"/>
    <s v="7 Donnelly Ct"/>
    <s v="Kealba"/>
    <x v="0"/>
    <x v="0"/>
    <x v="2"/>
    <x v="1"/>
  </r>
  <r>
    <x v="396"/>
    <n v="710000"/>
    <x v="1"/>
    <s v="Metro Ladder"/>
    <s v="Sale"/>
    <n v="3146"/>
    <n v="2"/>
    <n v="1"/>
    <n v="2"/>
    <n v="0"/>
    <m/>
    <s v="4/46 Summerhill Rd"/>
    <s v="Glen Iris"/>
    <x v="14"/>
    <x v="2"/>
    <x v="2"/>
    <x v="1"/>
  </r>
  <r>
    <x v="396"/>
    <n v="771000"/>
    <x v="1"/>
    <s v="Flanders &amp; Fish"/>
    <s v="Sale"/>
    <n v="3124"/>
    <n v="2"/>
    <n v="1"/>
    <n v="1"/>
    <n v="512"/>
    <m/>
    <s v="4/24 Seville St"/>
    <s v="Camberwell"/>
    <x v="14"/>
    <x v="2"/>
    <x v="2"/>
    <x v="1"/>
  </r>
  <r>
    <x v="396"/>
    <n v="1375000"/>
    <x v="2"/>
    <s v="Jones and Jones"/>
    <s v="Auction"/>
    <n v="3101"/>
    <n v="3"/>
    <n v="3"/>
    <n v="3"/>
    <n v="325"/>
    <m/>
    <s v="2/65 Parkhill Rd"/>
    <s v="Kew"/>
    <x v="14"/>
    <x v="2"/>
    <x v="2"/>
    <x v="1"/>
  </r>
  <r>
    <x v="396"/>
    <n v="1622000"/>
    <x v="0"/>
    <s v="Jones and Jones"/>
    <s v="Sale"/>
    <n v="3124"/>
    <n v="3"/>
    <n v="2"/>
    <n v="2"/>
    <n v="446"/>
    <m/>
    <s v="26 Oxford St"/>
    <s v="Camberwell"/>
    <x v="14"/>
    <x v="2"/>
    <x v="2"/>
    <x v="1"/>
  </r>
  <r>
    <x v="396"/>
    <n v="1785000"/>
    <x v="0"/>
    <s v="Property Barons"/>
    <s v="Sale"/>
    <n v="3127"/>
    <n v="3"/>
    <n v="1"/>
    <n v="1"/>
    <n v="516"/>
    <n v="1910"/>
    <s v="33 Kingston Rd"/>
    <s v="Surrey Hills"/>
    <x v="14"/>
    <x v="2"/>
    <x v="2"/>
    <x v="1"/>
  </r>
  <r>
    <x v="396"/>
    <n v="8000000"/>
    <x v="0"/>
    <s v="SJ"/>
    <s v="Auction"/>
    <n v="3126"/>
    <n v="5"/>
    <n v="5"/>
    <n v="4"/>
    <n v="2079"/>
    <n v="1880"/>
    <s v="49 Mangarra Rd"/>
    <s v="Canterbury"/>
    <x v="14"/>
    <x v="2"/>
    <x v="2"/>
    <x v="1"/>
  </r>
  <r>
    <x v="396"/>
    <n v="1700000"/>
    <x v="2"/>
    <s v="Maxwells"/>
    <s v="Auction"/>
    <n v="3187"/>
    <n v="4"/>
    <n v="3"/>
    <n v="2"/>
    <n v="312"/>
    <n v="1950"/>
    <s v="7 Holmhurst Ct"/>
    <s v="Brighton East"/>
    <x v="15"/>
    <x v="2"/>
    <x v="2"/>
    <x v="1"/>
  </r>
  <r>
    <x v="396"/>
    <n v="690000"/>
    <x v="0"/>
    <s v="Property Barons"/>
    <s v="Auction"/>
    <n v="3079"/>
    <n v="2"/>
    <n v="1"/>
    <n v="1"/>
    <n v="1465"/>
    <m/>
    <s v="8/1088 Heidelberg Rd"/>
    <s v="Ivanhoe"/>
    <x v="17"/>
    <x v="3"/>
    <x v="2"/>
    <x v="1"/>
  </r>
  <r>
    <x v="396"/>
    <n v="1155000"/>
    <x v="0"/>
    <s v="Flanders &amp; Fish"/>
    <s v="Auction"/>
    <n v="3084"/>
    <n v="4"/>
    <n v="2"/>
    <n v="3"/>
    <n v="780"/>
    <n v="1950"/>
    <s v="9 Rockaway Dr"/>
    <s v="Viewbank"/>
    <x v="17"/>
    <x v="3"/>
    <x v="2"/>
    <x v="1"/>
  </r>
  <r>
    <x v="397"/>
    <n v="560000"/>
    <x v="1"/>
    <s v="Cunninghams"/>
    <s v="Auction"/>
    <n v="3121"/>
    <n v="2"/>
    <n v="1"/>
    <n v="1"/>
    <n v="7455"/>
    <n v="2008"/>
    <s v="106/59 Stawell St"/>
    <s v="Richmond"/>
    <x v="1"/>
    <x v="1"/>
    <x v="2"/>
    <x v="1"/>
  </r>
  <r>
    <x v="397"/>
    <n v="950000"/>
    <x v="0"/>
    <s v="Melbourne Homes"/>
    <s v="Auction"/>
    <n v="3068"/>
    <n v="1"/>
    <n v="1"/>
    <n v="0"/>
    <n v="138"/>
    <m/>
    <s v="15 Queen St"/>
    <s v="Fitzroy North"/>
    <x v="1"/>
    <x v="1"/>
    <x v="2"/>
    <x v="1"/>
  </r>
  <r>
    <x v="397"/>
    <n v="825000"/>
    <x v="1"/>
    <s v="Flanders &amp; Fish"/>
    <s v="Sale"/>
    <n v="3127"/>
    <n v="2"/>
    <n v="1"/>
    <n v="2"/>
    <n v="180"/>
    <n v="1970"/>
    <s v="2/35 Boisdale St"/>
    <s v="Surrey Hills"/>
    <x v="2"/>
    <x v="2"/>
    <x v="2"/>
    <x v="1"/>
  </r>
  <r>
    <x v="397"/>
    <n v="1305000"/>
    <x v="0"/>
    <s v="Flanders &amp; Fish"/>
    <s v="Auction"/>
    <n v="3181"/>
    <n v="2"/>
    <n v="1"/>
    <n v="1"/>
    <n v="210"/>
    <m/>
    <s v="111 Chomley St"/>
    <s v="Prahran"/>
    <x v="12"/>
    <x v="2"/>
    <x v="2"/>
    <x v="1"/>
  </r>
  <r>
    <x v="397"/>
    <n v="1400000"/>
    <x v="0"/>
    <s v="Jones and Jones"/>
    <s v="Auction"/>
    <n v="3181"/>
    <n v="3"/>
    <n v="1"/>
    <n v="0"/>
    <n v="364"/>
    <m/>
    <s v="19 Newry St"/>
    <s v="Windsor"/>
    <x v="12"/>
    <x v="2"/>
    <x v="2"/>
    <x v="1"/>
  </r>
  <r>
    <x v="397"/>
    <n v="420000"/>
    <x v="1"/>
    <s v="Jones and Jones"/>
    <s v="Auction"/>
    <n v="3184"/>
    <n v="1"/>
    <n v="1"/>
    <n v="1"/>
    <n v="1192"/>
    <n v="2009"/>
    <s v="108/35 Ormond Rd"/>
    <s v="Elwood"/>
    <x v="5"/>
    <x v="2"/>
    <x v="2"/>
    <x v="1"/>
  </r>
  <r>
    <x v="397"/>
    <n v="2035000"/>
    <x v="0"/>
    <s v="SJ"/>
    <s v="Auction"/>
    <n v="3206"/>
    <n v="3"/>
    <n v="1"/>
    <n v="1"/>
    <n v="185"/>
    <m/>
    <s v="6 Gray La"/>
    <s v="Albert Park"/>
    <x v="5"/>
    <x v="2"/>
    <x v="2"/>
    <x v="1"/>
  </r>
  <r>
    <x v="397"/>
    <n v="2500000"/>
    <x v="0"/>
    <s v="Sanders"/>
    <s v="Auction"/>
    <n v="3206"/>
    <n v="3"/>
    <n v="2"/>
    <n v="1"/>
    <n v="165"/>
    <n v="1890"/>
    <s v="21 Greig St"/>
    <s v="Albert Park"/>
    <x v="5"/>
    <x v="2"/>
    <x v="2"/>
    <x v="1"/>
  </r>
  <r>
    <x v="397"/>
    <n v="528000"/>
    <x v="1"/>
    <s v="Cunninghams"/>
    <s v="Sale"/>
    <n v="3056"/>
    <n v="1"/>
    <n v="1"/>
    <n v="1"/>
    <n v="0"/>
    <n v="2010"/>
    <s v="2/199 Barkly St"/>
    <s v="Brunswick"/>
    <x v="3"/>
    <x v="1"/>
    <x v="2"/>
    <x v="1"/>
  </r>
  <r>
    <x v="397"/>
    <n v="761000"/>
    <x v="0"/>
    <s v="Cunninghams"/>
    <s v="Sale"/>
    <n v="3060"/>
    <n v="2"/>
    <n v="1"/>
    <n v="2"/>
    <n v="665"/>
    <m/>
    <s v="8 Baird St"/>
    <s v="Fawkner"/>
    <x v="3"/>
    <x v="1"/>
    <x v="2"/>
    <x v="1"/>
  </r>
  <r>
    <x v="397"/>
    <n v="1306000"/>
    <x v="0"/>
    <s v="Cunninghams"/>
    <s v="Sale"/>
    <n v="3046"/>
    <n v="5"/>
    <n v="3"/>
    <n v="3"/>
    <n v="700"/>
    <m/>
    <s v="11 Xavier St"/>
    <s v="Oak Park"/>
    <x v="3"/>
    <x v="1"/>
    <x v="2"/>
    <x v="1"/>
  </r>
  <r>
    <x v="397"/>
    <n v="450000"/>
    <x v="1"/>
    <s v="Metro Ladder"/>
    <s v="Auction"/>
    <n v="3040"/>
    <n v="2"/>
    <n v="1"/>
    <n v="1"/>
    <n v="0"/>
    <m/>
    <s v="14/44 Fletcher St"/>
    <s v="Essendon"/>
    <x v="8"/>
    <x v="0"/>
    <x v="2"/>
    <x v="1"/>
  </r>
  <r>
    <x v="397"/>
    <n v="1025000"/>
    <x v="0"/>
    <s v="Cunninghams"/>
    <s v="Sale"/>
    <n v="3040"/>
    <n v="3"/>
    <n v="2"/>
    <n v="2"/>
    <n v="203"/>
    <n v="2016"/>
    <s v="24 Butler St"/>
    <s v="Essendon"/>
    <x v="8"/>
    <x v="0"/>
    <x v="2"/>
    <x v="1"/>
  </r>
  <r>
    <x v="397"/>
    <n v="1292000"/>
    <x v="0"/>
    <s v="Melbourne Homes"/>
    <s v="Sale"/>
    <n v="3166"/>
    <n v="3"/>
    <n v="1"/>
    <n v="1"/>
    <n v="716"/>
    <m/>
    <s v="16 Leumear St"/>
    <s v="Oakleigh East"/>
    <x v="6"/>
    <x v="2"/>
    <x v="2"/>
    <x v="1"/>
  </r>
  <r>
    <x v="397"/>
    <n v="1387000"/>
    <x v="0"/>
    <s v="Cunninghams"/>
    <s v="Sale"/>
    <n v="3149"/>
    <n v="4"/>
    <n v="2"/>
    <n v="4"/>
    <n v="691"/>
    <m/>
    <s v="13 Baily St"/>
    <s v="Mount Waverley"/>
    <x v="6"/>
    <x v="3"/>
    <x v="2"/>
    <x v="1"/>
  </r>
  <r>
    <x v="397"/>
    <n v="1680000"/>
    <x v="0"/>
    <s v="Jones and Jones"/>
    <s v="Sale"/>
    <n v="3147"/>
    <n v="4"/>
    <n v="3"/>
    <n v="3"/>
    <n v="726"/>
    <n v="1958"/>
    <s v="47 Ashwood Dr"/>
    <s v="Ashwood"/>
    <x v="6"/>
    <x v="2"/>
    <x v="2"/>
    <x v="1"/>
  </r>
  <r>
    <x v="397"/>
    <n v="355000"/>
    <x v="1"/>
    <s v="Maxwells"/>
    <s v="Auction"/>
    <n v="3031"/>
    <n v="1"/>
    <n v="1"/>
    <n v="1"/>
    <n v="2581"/>
    <m/>
    <s v="303/62 Altona St"/>
    <s v="Kensington"/>
    <x v="13"/>
    <x v="1"/>
    <x v="2"/>
    <x v="1"/>
  </r>
  <r>
    <x v="397"/>
    <n v="1770000"/>
    <x v="1"/>
    <s v="Jones and Jones"/>
    <s v="Sale"/>
    <n v="3052"/>
    <n v="3"/>
    <n v="2"/>
    <n v="1"/>
    <n v="2431"/>
    <n v="1999"/>
    <s v="401/228 The Avenue"/>
    <s v="Parkville"/>
    <x v="13"/>
    <x v="1"/>
    <x v="2"/>
    <x v="1"/>
  </r>
  <r>
    <x v="397"/>
    <n v="655000"/>
    <x v="0"/>
    <s v="Maxwells"/>
    <s v="Sale"/>
    <n v="3135"/>
    <n v="3"/>
    <n v="1"/>
    <n v="1"/>
    <n v="348"/>
    <m/>
    <s v="162 Bedford Rd"/>
    <s v="Heathmont"/>
    <x v="22"/>
    <x v="3"/>
    <x v="2"/>
    <x v="1"/>
  </r>
  <r>
    <x v="397"/>
    <n v="472500"/>
    <x v="0"/>
    <s v="Flanders &amp; Fish"/>
    <s v="Sale"/>
    <n v="3012"/>
    <n v="2"/>
    <n v="1"/>
    <n v="0"/>
    <n v="315"/>
    <n v="1990"/>
    <s v="18 Pullar St"/>
    <s v="Maidstone"/>
    <x v="4"/>
    <x v="0"/>
    <x v="2"/>
    <x v="1"/>
  </r>
  <r>
    <x v="397"/>
    <n v="1280000"/>
    <x v="0"/>
    <s v="Melbourne Homes"/>
    <s v="Auction"/>
    <n v="3152"/>
    <n v="2"/>
    <n v="1"/>
    <n v="0"/>
    <n v="1670"/>
    <m/>
    <s v="6 Magnolia St"/>
    <s v="Wantirna"/>
    <x v="26"/>
    <x v="3"/>
    <x v="2"/>
    <x v="1"/>
  </r>
  <r>
    <x v="397"/>
    <n v="1200000"/>
    <x v="0"/>
    <s v="Jones and Jones"/>
    <s v="Auction"/>
    <n v="3167"/>
    <n v="5"/>
    <n v="2"/>
    <n v="2"/>
    <n v="532"/>
    <m/>
    <s v="11 Yarra Ct"/>
    <s v="Oakleigh South"/>
    <x v="7"/>
    <x v="4"/>
    <x v="2"/>
    <x v="1"/>
  </r>
  <r>
    <x v="397"/>
    <n v="862000"/>
    <x v="0"/>
    <s v="Sanders"/>
    <s v="Auction"/>
    <n v="3016"/>
    <n v="3"/>
    <n v="1"/>
    <n v="1"/>
    <n v="353"/>
    <n v="1940"/>
    <s v="6 Edina St"/>
    <s v="Williamstown North"/>
    <x v="11"/>
    <x v="0"/>
    <x v="2"/>
    <x v="1"/>
  </r>
  <r>
    <x v="397"/>
    <n v="1150000"/>
    <x v="0"/>
    <s v="Maxwells"/>
    <s v="Auction"/>
    <n v="3016"/>
    <n v="3"/>
    <n v="1"/>
    <n v="0"/>
    <n v="308"/>
    <n v="1900"/>
    <s v="8 Princes St"/>
    <s v="Williamstown"/>
    <x v="11"/>
    <x v="0"/>
    <x v="2"/>
    <x v="1"/>
  </r>
  <r>
    <x v="397"/>
    <n v="1285000"/>
    <x v="0"/>
    <s v="Metro Ladder"/>
    <s v="Sale"/>
    <n v="3016"/>
    <n v="3"/>
    <n v="2"/>
    <n v="3"/>
    <n v="448"/>
    <m/>
    <s v="4 Long St"/>
    <s v="Williamstown"/>
    <x v="11"/>
    <x v="0"/>
    <x v="2"/>
    <x v="1"/>
  </r>
  <r>
    <x v="397"/>
    <n v="700000"/>
    <x v="0"/>
    <s v="Melbourne Homes"/>
    <s v="Sale"/>
    <n v="3199"/>
    <n v="3"/>
    <n v="1"/>
    <n v="2"/>
    <n v="593"/>
    <n v="1960"/>
    <s v="24 Victoria Pde"/>
    <s v="Frankston"/>
    <x v="27"/>
    <x v="4"/>
    <x v="2"/>
    <x v="1"/>
  </r>
  <r>
    <x v="397"/>
    <n v="575000"/>
    <x v="2"/>
    <s v="Cunninghams"/>
    <s v="Sale"/>
    <n v="3073"/>
    <n v="2"/>
    <n v="2"/>
    <n v="1"/>
    <n v="151"/>
    <n v="2015"/>
    <s v="25 Fyfe St"/>
    <s v="Reservoir"/>
    <x v="10"/>
    <x v="1"/>
    <x v="2"/>
    <x v="1"/>
  </r>
  <r>
    <x v="397"/>
    <n v="615000"/>
    <x v="1"/>
    <s v="Property Barons"/>
    <s v="Sale"/>
    <n v="3073"/>
    <n v="3"/>
    <n v="1"/>
    <n v="2"/>
    <n v="320"/>
    <m/>
    <s v="2/144 Hickford St"/>
    <s v="Reservoir"/>
    <x v="10"/>
    <x v="1"/>
    <x v="2"/>
    <x v="1"/>
  </r>
  <r>
    <x v="397"/>
    <n v="642500"/>
    <x v="2"/>
    <s v="Property Barons"/>
    <s v="Sale"/>
    <n v="3073"/>
    <n v="3"/>
    <n v="2"/>
    <n v="2"/>
    <n v="160"/>
    <n v="2010"/>
    <s v="2/4 Pratt St"/>
    <s v="Reservoir"/>
    <x v="10"/>
    <x v="1"/>
    <x v="2"/>
    <x v="1"/>
  </r>
  <r>
    <x v="397"/>
    <n v="880000"/>
    <x v="2"/>
    <s v="Cunninghams"/>
    <s v="Sale"/>
    <n v="3072"/>
    <n v="3"/>
    <n v="2"/>
    <n v="2"/>
    <n v="242"/>
    <m/>
    <s v="110 Raglan St"/>
    <s v="Preston"/>
    <x v="10"/>
    <x v="1"/>
    <x v="2"/>
    <x v="1"/>
  </r>
  <r>
    <x v="397"/>
    <n v="905000"/>
    <x v="0"/>
    <s v="Cunninghams"/>
    <s v="Auction"/>
    <n v="3070"/>
    <n v="2"/>
    <n v="1"/>
    <n v="0"/>
    <n v="114"/>
    <m/>
    <s v="4 Barry St"/>
    <s v="Northcote"/>
    <x v="10"/>
    <x v="1"/>
    <x v="2"/>
    <x v="1"/>
  </r>
  <r>
    <x v="397"/>
    <n v="2000000"/>
    <x v="0"/>
    <s v="Best Bricks"/>
    <s v="Auction"/>
    <n v="3072"/>
    <n v="2"/>
    <n v="1"/>
    <n v="2"/>
    <n v="465"/>
    <m/>
    <s v="2 Bruce St"/>
    <s v="Preston"/>
    <x v="10"/>
    <x v="1"/>
    <x v="2"/>
    <x v="1"/>
  </r>
  <r>
    <x v="397"/>
    <n v="600000"/>
    <x v="1"/>
    <s v="Best Bricks"/>
    <s v="Auction"/>
    <n v="3020"/>
    <n v="3"/>
    <n v="2"/>
    <n v="2"/>
    <n v="247"/>
    <n v="2013"/>
    <s v="2/36 Selwyn St"/>
    <s v="Albion"/>
    <x v="0"/>
    <x v="0"/>
    <x v="2"/>
    <x v="1"/>
  </r>
  <r>
    <x v="397"/>
    <n v="1870000"/>
    <x v="0"/>
    <s v="Cunninghams"/>
    <s v="Auction"/>
    <n v="3122"/>
    <n v="3"/>
    <n v="1"/>
    <n v="1"/>
    <n v="271"/>
    <m/>
    <s v="36 Bell St"/>
    <s v="Hawthorn"/>
    <x v="14"/>
    <x v="2"/>
    <x v="2"/>
    <x v="1"/>
  </r>
  <r>
    <x v="397"/>
    <n v="2020000"/>
    <x v="0"/>
    <s v="Melbourne Homes"/>
    <s v="Sale"/>
    <n v="3186"/>
    <n v="3"/>
    <n v="2"/>
    <n v="2"/>
    <n v="369"/>
    <m/>
    <s v="5A Hall St"/>
    <s v="Brighton"/>
    <x v="15"/>
    <x v="2"/>
    <x v="2"/>
    <x v="1"/>
  </r>
  <r>
    <x v="397"/>
    <n v="675000"/>
    <x v="1"/>
    <s v="Property Barons"/>
    <s v="Sale"/>
    <n v="3084"/>
    <n v="2"/>
    <n v="1"/>
    <n v="1"/>
    <n v="247"/>
    <m/>
    <s v="1/64 Lower Plenty Rd"/>
    <s v="Rosanna"/>
    <x v="17"/>
    <x v="3"/>
    <x v="2"/>
    <x v="1"/>
  </r>
  <r>
    <x v="398"/>
    <n v="872000"/>
    <x v="0"/>
    <s v="Flanders &amp; Fish"/>
    <s v="Auction"/>
    <n v="3138"/>
    <n v="5"/>
    <n v="2"/>
    <n v="2"/>
    <n v="1254"/>
    <n v="1980"/>
    <s v="188 Cardigan Rd"/>
    <s v="Mooroolbark"/>
    <x v="23"/>
    <x v="5"/>
    <x v="2"/>
    <x v="1"/>
  </r>
  <r>
    <x v="398"/>
    <n v="2150500"/>
    <x v="0"/>
    <s v="Best Bricks"/>
    <s v="Auction"/>
    <n v="3128"/>
    <n v="6"/>
    <n v="3"/>
    <n v="3"/>
    <n v="786"/>
    <m/>
    <s v="57 Combarton St"/>
    <s v="Box Hill"/>
    <x v="2"/>
    <x v="3"/>
    <x v="2"/>
    <x v="1"/>
  </r>
  <r>
    <x v="398"/>
    <n v="1850000"/>
    <x v="0"/>
    <s v="Jones and Jones"/>
    <s v="Auction"/>
    <n v="3143"/>
    <n v="3"/>
    <n v="2"/>
    <n v="2"/>
    <n v="348"/>
    <n v="1952"/>
    <s v="31A Sutherland Rd"/>
    <s v="Armadale"/>
    <x v="12"/>
    <x v="2"/>
    <x v="2"/>
    <x v="1"/>
  </r>
  <r>
    <x v="398"/>
    <n v="2000000"/>
    <x v="0"/>
    <s v="Jones and Jones"/>
    <s v="Auction"/>
    <n v="3144"/>
    <n v="3"/>
    <n v="1"/>
    <n v="2"/>
    <n v="360"/>
    <m/>
    <s v="19 Gordon Gr"/>
    <s v="Malvern"/>
    <x v="12"/>
    <x v="2"/>
    <x v="2"/>
    <x v="1"/>
  </r>
  <r>
    <x v="398"/>
    <n v="320000"/>
    <x v="1"/>
    <s v="Cunninghams"/>
    <s v="Sale"/>
    <n v="3056"/>
    <n v="2"/>
    <n v="1"/>
    <n v="1"/>
    <n v="638"/>
    <n v="1970"/>
    <s v="2/15 De Carle St"/>
    <s v="Brunswick"/>
    <x v="3"/>
    <x v="1"/>
    <x v="2"/>
    <x v="1"/>
  </r>
  <r>
    <x v="398"/>
    <n v="822000"/>
    <x v="0"/>
    <s v="Property Barons"/>
    <s v="Sale"/>
    <n v="3046"/>
    <n v="3"/>
    <n v="1"/>
    <n v="2"/>
    <n v="738"/>
    <n v="1960"/>
    <s v="91 Gowrie St"/>
    <s v="Glenroy"/>
    <x v="3"/>
    <x v="1"/>
    <x v="2"/>
    <x v="1"/>
  </r>
  <r>
    <x v="398"/>
    <n v="1600000"/>
    <x v="0"/>
    <s v="Sanders"/>
    <s v="Sale"/>
    <n v="3058"/>
    <n v="3"/>
    <n v="2"/>
    <n v="2"/>
    <n v="737"/>
    <n v="1930"/>
    <s v="44 Saunders St"/>
    <s v="Coburg"/>
    <x v="3"/>
    <x v="1"/>
    <x v="2"/>
    <x v="1"/>
  </r>
  <r>
    <x v="398"/>
    <n v="1700000"/>
    <x v="0"/>
    <s v="Maxwells"/>
    <s v="Sale"/>
    <n v="3040"/>
    <n v="3"/>
    <n v="2"/>
    <n v="1"/>
    <n v="763"/>
    <m/>
    <s v="50 Buckley St"/>
    <s v="Essendon"/>
    <x v="8"/>
    <x v="0"/>
    <x v="2"/>
    <x v="1"/>
  </r>
  <r>
    <x v="398"/>
    <n v="1000000"/>
    <x v="0"/>
    <s v="Property Barons"/>
    <s v="Sale"/>
    <n v="3051"/>
    <n v="1"/>
    <n v="1"/>
    <n v="0"/>
    <n v="133"/>
    <m/>
    <s v="8 Baillie St"/>
    <s v="North Melbourne"/>
    <x v="13"/>
    <x v="1"/>
    <x v="2"/>
    <x v="1"/>
  </r>
  <r>
    <x v="398"/>
    <n v="1375000"/>
    <x v="0"/>
    <s v="Jones and Jones"/>
    <s v="Auction"/>
    <n v="3107"/>
    <n v="4"/>
    <n v="2"/>
    <n v="1"/>
    <n v="662"/>
    <n v="1950"/>
    <s v="140 Swanston St"/>
    <s v="Templestowe Lower"/>
    <x v="16"/>
    <x v="3"/>
    <x v="2"/>
    <x v="1"/>
  </r>
  <r>
    <x v="398"/>
    <n v="1500000"/>
    <x v="2"/>
    <s v="Metro Ladder"/>
    <s v="Auction"/>
    <n v="3109"/>
    <n v="5"/>
    <n v="3"/>
    <n v="2"/>
    <n v="365"/>
    <m/>
    <s v="30 Barton St"/>
    <s v="Doncaster East"/>
    <x v="16"/>
    <x v="3"/>
    <x v="2"/>
    <x v="1"/>
  </r>
  <r>
    <x v="398"/>
    <n v="1662000"/>
    <x v="0"/>
    <s v="Jones and Jones"/>
    <s v="Sale"/>
    <n v="3109"/>
    <n v="4"/>
    <n v="2"/>
    <n v="2"/>
    <n v="785"/>
    <n v="1980"/>
    <s v="11 Huntingfield Dr"/>
    <s v="Doncaster East"/>
    <x v="16"/>
    <x v="3"/>
    <x v="2"/>
    <x v="1"/>
  </r>
  <r>
    <x v="398"/>
    <n v="667000"/>
    <x v="0"/>
    <s v="Cunninghams"/>
    <s v="Sale"/>
    <n v="3064"/>
    <n v="4"/>
    <n v="2"/>
    <n v="2"/>
    <n v="480"/>
    <n v="2012"/>
    <s v="195 Newbury Bvd"/>
    <s v="Craigieburn"/>
    <x v="18"/>
    <x v="1"/>
    <x v="2"/>
    <x v="1"/>
  </r>
  <r>
    <x v="398"/>
    <n v="1005000"/>
    <x v="0"/>
    <s v="Metro Ladder"/>
    <s v="Sale"/>
    <n v="3015"/>
    <n v="4"/>
    <n v="1"/>
    <n v="1"/>
    <n v="390"/>
    <m/>
    <s v="39 Mirls St"/>
    <s v="Newport"/>
    <x v="11"/>
    <x v="0"/>
    <x v="2"/>
    <x v="1"/>
  </r>
  <r>
    <x v="398"/>
    <n v="350000"/>
    <x v="1"/>
    <s v="Flanders &amp; Fish"/>
    <s v="Auction"/>
    <n v="3145"/>
    <n v="2"/>
    <n v="1"/>
    <n v="0"/>
    <n v="0"/>
    <m/>
    <s v="5/33 Grange Rd"/>
    <s v="Caulfield East"/>
    <x v="9"/>
    <x v="2"/>
    <x v="2"/>
    <x v="1"/>
  </r>
  <r>
    <x v="398"/>
    <n v="535000"/>
    <x v="1"/>
    <s v="Metro Ladder"/>
    <s v="Auction"/>
    <n v="3165"/>
    <n v="2"/>
    <n v="1"/>
    <n v="1"/>
    <n v="1026"/>
    <n v="1970"/>
    <s v="2/16 Argyle St"/>
    <s v="Bentleigh East"/>
    <x v="9"/>
    <x v="2"/>
    <x v="2"/>
    <x v="1"/>
  </r>
  <r>
    <x v="398"/>
    <n v="860000"/>
    <x v="0"/>
    <s v="Melbourne Homes"/>
    <s v="Sale"/>
    <n v="3199"/>
    <n v="3"/>
    <n v="2"/>
    <n v="3"/>
    <n v="4780"/>
    <m/>
    <s v="160 Overport Rd"/>
    <s v="Frankston South"/>
    <x v="27"/>
    <x v="4"/>
    <x v="2"/>
    <x v="1"/>
  </r>
  <r>
    <x v="398"/>
    <n v="695000"/>
    <x v="0"/>
    <s v="Property Barons"/>
    <s v="Sale"/>
    <n v="3070"/>
    <n v="2"/>
    <n v="1"/>
    <n v="1"/>
    <n v="120"/>
    <n v="1975"/>
    <s v="2/19 Glanfield St"/>
    <s v="Northcote"/>
    <x v="10"/>
    <x v="1"/>
    <x v="2"/>
    <x v="1"/>
  </r>
  <r>
    <x v="398"/>
    <n v="1020000"/>
    <x v="0"/>
    <s v="Metro Ladder"/>
    <s v="Auction"/>
    <n v="3072"/>
    <n v="3"/>
    <n v="2"/>
    <n v="2"/>
    <n v="670"/>
    <m/>
    <s v="118 Wood St"/>
    <s v="Preston"/>
    <x v="10"/>
    <x v="1"/>
    <x v="2"/>
    <x v="1"/>
  </r>
  <r>
    <x v="398"/>
    <n v="1345000"/>
    <x v="0"/>
    <s v="Cunninghams"/>
    <s v="Sale"/>
    <n v="3071"/>
    <n v="3"/>
    <n v="2"/>
    <n v="4"/>
    <n v="584"/>
    <m/>
    <s v="129 Collins St"/>
    <s v="Thornbury"/>
    <x v="10"/>
    <x v="1"/>
    <x v="2"/>
    <x v="1"/>
  </r>
  <r>
    <x v="398"/>
    <n v="800000"/>
    <x v="0"/>
    <s v="Flanders &amp; Fish"/>
    <s v="Sale"/>
    <n v="3020"/>
    <n v="3"/>
    <n v="2"/>
    <n v="5"/>
    <n v="689"/>
    <n v="1951"/>
    <s v="26 Wyalong St"/>
    <s v="Albion"/>
    <x v="0"/>
    <x v="0"/>
    <x v="2"/>
    <x v="1"/>
  </r>
  <r>
    <x v="398"/>
    <n v="2320000"/>
    <x v="0"/>
    <s v="Zimmerman"/>
    <s v="Sale"/>
    <n v="3123"/>
    <n v="4"/>
    <n v="2"/>
    <n v="2"/>
    <n v="528"/>
    <n v="1980"/>
    <s v="2 Fairmount Rd"/>
    <s v="Hawthorn East"/>
    <x v="14"/>
    <x v="2"/>
    <x v="2"/>
    <x v="1"/>
  </r>
  <r>
    <x v="398"/>
    <n v="1220000"/>
    <x v="0"/>
    <s v="Jones and Jones"/>
    <s v="Auction"/>
    <n v="3190"/>
    <n v="4"/>
    <n v="1"/>
    <n v="2"/>
    <n v="633"/>
    <m/>
    <s v="6 Muir St"/>
    <s v="Highett"/>
    <x v="15"/>
    <x v="2"/>
    <x v="2"/>
    <x v="1"/>
  </r>
  <r>
    <x v="398"/>
    <n v="2250000"/>
    <x v="0"/>
    <s v="Maxwells"/>
    <s v="Sale"/>
    <n v="3186"/>
    <n v="4"/>
    <n v="2"/>
    <n v="1"/>
    <n v="512"/>
    <m/>
    <s v="3 Vaucluse St"/>
    <s v="Brighton"/>
    <x v="15"/>
    <x v="2"/>
    <x v="2"/>
    <x v="1"/>
  </r>
  <r>
    <x v="398"/>
    <n v="2905000"/>
    <x v="0"/>
    <s v="Cunninghams"/>
    <s v="Sale"/>
    <n v="3188"/>
    <n v="4"/>
    <n v="2"/>
    <n v="2"/>
    <n v="630"/>
    <m/>
    <s v="68 Littlewood St"/>
    <s v="Hampton"/>
    <x v="15"/>
    <x v="2"/>
    <x v="2"/>
    <x v="1"/>
  </r>
  <r>
    <x v="398"/>
    <n v="655000"/>
    <x v="0"/>
    <s v="Property Barons"/>
    <s v="Auction"/>
    <n v="3087"/>
    <n v="3"/>
    <n v="2"/>
    <n v="1"/>
    <n v="253"/>
    <n v="2005"/>
    <s v="2/32 Sellars St"/>
    <s v="Watsonia North"/>
    <x v="17"/>
    <x v="1"/>
    <x v="2"/>
    <x v="1"/>
  </r>
  <r>
    <x v="398"/>
    <n v="780000"/>
    <x v="0"/>
    <s v="Property Barons"/>
    <s v="Sale"/>
    <n v="3083"/>
    <n v="3"/>
    <n v="1"/>
    <n v="1"/>
    <n v="546"/>
    <m/>
    <s v="44 Milton Pde"/>
    <s v="Bundoora"/>
    <x v="17"/>
    <x v="1"/>
    <x v="2"/>
    <x v="1"/>
  </r>
  <r>
    <x v="399"/>
    <n v="598000"/>
    <x v="0"/>
    <s v="Melbourne Homes"/>
    <s v="Sale"/>
    <n v="3076"/>
    <n v="4"/>
    <n v="2"/>
    <n v="3"/>
    <n v="558"/>
    <m/>
    <s v="124 Northumberland Dr"/>
    <s v="Epping"/>
    <x v="19"/>
    <x v="1"/>
    <x v="2"/>
    <x v="1"/>
  </r>
  <r>
    <x v="399"/>
    <n v="442500"/>
    <x v="1"/>
    <s v="Cunninghams"/>
    <s v="Auction"/>
    <n v="3127"/>
    <n v="2"/>
    <n v="1"/>
    <n v="1"/>
    <n v="0"/>
    <n v="1960"/>
    <s v="1/389 Mont Albert Rd"/>
    <s v="Mont Albert"/>
    <x v="2"/>
    <x v="3"/>
    <x v="2"/>
    <x v="1"/>
  </r>
  <r>
    <x v="399"/>
    <n v="1110000"/>
    <x v="1"/>
    <s v="Zimmerman"/>
    <s v="Sale"/>
    <n v="3207"/>
    <n v="2"/>
    <n v="2"/>
    <n v="1"/>
    <n v="0"/>
    <m/>
    <s v="108/40 Beach St"/>
    <s v="Port Melbourne"/>
    <x v="5"/>
    <x v="2"/>
    <x v="2"/>
    <x v="1"/>
  </r>
  <r>
    <x v="399"/>
    <n v="1335000"/>
    <x v="0"/>
    <s v="Maxwells"/>
    <s v="Sale"/>
    <n v="3207"/>
    <n v="2"/>
    <n v="1"/>
    <n v="0"/>
    <n v="181"/>
    <n v="1880"/>
    <s v="31 Albert St"/>
    <s v="Port Melbourne"/>
    <x v="5"/>
    <x v="2"/>
    <x v="2"/>
    <x v="1"/>
  </r>
  <r>
    <x v="399"/>
    <n v="520000"/>
    <x v="1"/>
    <s v="Jones and Jones"/>
    <s v="Auction"/>
    <n v="3056"/>
    <n v="2"/>
    <n v="1"/>
    <n v="1"/>
    <n v="0"/>
    <m/>
    <s v="1/15 Cassels Rd"/>
    <s v="Brunswick"/>
    <x v="3"/>
    <x v="1"/>
    <x v="2"/>
    <x v="1"/>
  </r>
  <r>
    <x v="399"/>
    <n v="590000"/>
    <x v="1"/>
    <s v="SJ"/>
    <s v="Sale"/>
    <n v="3046"/>
    <n v="3"/>
    <n v="2"/>
    <n v="2"/>
    <n v="0"/>
    <n v="2009"/>
    <s v="3/15 Harold St"/>
    <s v="Glenroy"/>
    <x v="3"/>
    <x v="1"/>
    <x v="2"/>
    <x v="1"/>
  </r>
  <r>
    <x v="399"/>
    <n v="632000"/>
    <x v="1"/>
    <s v="Melbourne Homes"/>
    <s v="Sale"/>
    <n v="3057"/>
    <n v="2"/>
    <n v="1"/>
    <n v="2"/>
    <n v="65"/>
    <n v="1960"/>
    <s v="3/6 Methven St"/>
    <s v="Brunswick East"/>
    <x v="3"/>
    <x v="1"/>
    <x v="2"/>
    <x v="1"/>
  </r>
  <r>
    <x v="399"/>
    <n v="1005000"/>
    <x v="0"/>
    <s v="Metro Ladder"/>
    <s v="Sale"/>
    <n v="3046"/>
    <n v="5"/>
    <n v="3"/>
    <n v="2"/>
    <n v="647"/>
    <m/>
    <s v="10 Magnolia St"/>
    <s v="Oak Park"/>
    <x v="3"/>
    <x v="1"/>
    <x v="2"/>
    <x v="1"/>
  </r>
  <r>
    <x v="399"/>
    <n v="1650000"/>
    <x v="0"/>
    <s v="Metro Ladder"/>
    <s v="Sale"/>
    <n v="3056"/>
    <n v="4"/>
    <n v="2"/>
    <n v="4"/>
    <n v="670"/>
    <m/>
    <s v="251 Albion St"/>
    <s v="Brunswick"/>
    <x v="3"/>
    <x v="1"/>
    <x v="2"/>
    <x v="1"/>
  </r>
  <r>
    <x v="399"/>
    <n v="700000"/>
    <x v="1"/>
    <s v="Property Barons"/>
    <s v="Auction"/>
    <n v="3040"/>
    <n v="2"/>
    <n v="1"/>
    <n v="1"/>
    <n v="251"/>
    <m/>
    <s v="4a Mary St"/>
    <s v="Essendon"/>
    <x v="8"/>
    <x v="0"/>
    <x v="2"/>
    <x v="1"/>
  </r>
  <r>
    <x v="399"/>
    <n v="790000"/>
    <x v="0"/>
    <s v="Sanders"/>
    <s v="Sale"/>
    <n v="3041"/>
    <n v="2"/>
    <n v="2"/>
    <n v="1"/>
    <n v="213"/>
    <n v="1990"/>
    <s v="77 Hillsyde Pde"/>
    <s v="Strathmore"/>
    <x v="8"/>
    <x v="0"/>
    <x v="2"/>
    <x v="1"/>
  </r>
  <r>
    <x v="399"/>
    <n v="917000"/>
    <x v="0"/>
    <s v="Jones and Jones"/>
    <s v="Sale"/>
    <n v="3031"/>
    <n v="3"/>
    <n v="1"/>
    <n v="0"/>
    <n v="143"/>
    <n v="1890"/>
    <s v="54 Princes St"/>
    <s v="Flemington"/>
    <x v="8"/>
    <x v="1"/>
    <x v="2"/>
    <x v="1"/>
  </r>
  <r>
    <x v="399"/>
    <n v="1131000"/>
    <x v="0"/>
    <s v="Cunninghams"/>
    <s v="Sale"/>
    <n v="3040"/>
    <n v="3"/>
    <n v="1"/>
    <n v="1"/>
    <n v="387"/>
    <n v="1900"/>
    <s v="42 Fitzgerald Rd"/>
    <s v="Essendon"/>
    <x v="8"/>
    <x v="0"/>
    <x v="2"/>
    <x v="1"/>
  </r>
  <r>
    <x v="399"/>
    <n v="1230000"/>
    <x v="0"/>
    <s v="Jones and Jones"/>
    <s v="Sale"/>
    <n v="3032"/>
    <n v="3"/>
    <n v="1"/>
    <n v="1"/>
    <n v="504"/>
    <m/>
    <s v="54 The Parade"/>
    <s v="Ascot Vale"/>
    <x v="8"/>
    <x v="0"/>
    <x v="2"/>
    <x v="1"/>
  </r>
  <r>
    <x v="399"/>
    <n v="1435000"/>
    <x v="0"/>
    <s v="Cunninghams"/>
    <s v="Sale"/>
    <n v="3032"/>
    <n v="3"/>
    <n v="1"/>
    <n v="1"/>
    <n v="450"/>
    <n v="1920"/>
    <s v="6 Munro St"/>
    <s v="Ascot Vale"/>
    <x v="8"/>
    <x v="0"/>
    <x v="2"/>
    <x v="1"/>
  </r>
  <r>
    <x v="399"/>
    <n v="822000"/>
    <x v="1"/>
    <s v="Cunninghams"/>
    <s v="Sale"/>
    <n v="3147"/>
    <n v="2"/>
    <n v="1"/>
    <n v="1"/>
    <n v="78"/>
    <n v="1970"/>
    <s v="1/7 Queens Pde"/>
    <s v="Ashwood"/>
    <x v="6"/>
    <x v="2"/>
    <x v="2"/>
    <x v="1"/>
  </r>
  <r>
    <x v="399"/>
    <n v="1250800"/>
    <x v="2"/>
    <s v="Jones and Jones"/>
    <s v="Sale"/>
    <n v="3149"/>
    <n v="4"/>
    <n v="2"/>
    <n v="2"/>
    <n v="243"/>
    <m/>
    <s v="2/4 Clovelly Ct"/>
    <s v="Mount Waverley"/>
    <x v="6"/>
    <x v="3"/>
    <x v="2"/>
    <x v="1"/>
  </r>
  <r>
    <x v="399"/>
    <n v="810000"/>
    <x v="1"/>
    <s v="Cunninghams"/>
    <s v="Sale"/>
    <n v="3002"/>
    <n v="2"/>
    <n v="1"/>
    <n v="1"/>
    <n v="944"/>
    <m/>
    <s v="4/24 Hotham St"/>
    <s v="East Melbourne"/>
    <x v="13"/>
    <x v="1"/>
    <x v="2"/>
    <x v="1"/>
  </r>
  <r>
    <x v="399"/>
    <n v="835000"/>
    <x v="0"/>
    <s v="Flanders &amp; Fish"/>
    <s v="Auction"/>
    <n v="3136"/>
    <n v="4"/>
    <n v="1"/>
    <n v="2"/>
    <n v="1717"/>
    <n v="1950"/>
    <s v="6 Baringa Rd"/>
    <s v="Croydon North"/>
    <x v="22"/>
    <x v="3"/>
    <x v="2"/>
    <x v="1"/>
  </r>
  <r>
    <x v="399"/>
    <n v="605000"/>
    <x v="1"/>
    <s v="Flanders &amp; Fish"/>
    <s v="Sale"/>
    <n v="3011"/>
    <n v="3"/>
    <n v="1"/>
    <n v="2"/>
    <n v="4096"/>
    <m/>
    <s v="1 Swallow La"/>
    <s v="Footscray"/>
    <x v="4"/>
    <x v="0"/>
    <x v="2"/>
    <x v="1"/>
  </r>
  <r>
    <x v="399"/>
    <n v="2035000"/>
    <x v="0"/>
    <s v="Maxwells"/>
    <s v="Sale"/>
    <n v="3013"/>
    <n v="4"/>
    <n v="2"/>
    <n v="0"/>
    <n v="607"/>
    <n v="1890"/>
    <s v="54 Tongue St"/>
    <s v="Yarraville"/>
    <x v="4"/>
    <x v="0"/>
    <x v="2"/>
    <x v="1"/>
  </r>
  <r>
    <x v="399"/>
    <n v="782000"/>
    <x v="1"/>
    <s v="Cunninghams"/>
    <s v="Sale"/>
    <n v="3108"/>
    <n v="2"/>
    <n v="1"/>
    <n v="1"/>
    <n v="261"/>
    <n v="1984"/>
    <s v="4/176 Ayr St"/>
    <s v="Doncaster"/>
    <x v="16"/>
    <x v="3"/>
    <x v="2"/>
    <x v="1"/>
  </r>
  <r>
    <x v="399"/>
    <n v="590500"/>
    <x v="0"/>
    <s v="SJ"/>
    <s v="Sale"/>
    <n v="3047"/>
    <n v="3"/>
    <n v="1"/>
    <n v="1"/>
    <n v="708"/>
    <n v="1960"/>
    <s v="7 Bessell Ct"/>
    <s v="Jacana"/>
    <x v="18"/>
    <x v="1"/>
    <x v="2"/>
    <x v="1"/>
  </r>
  <r>
    <x v="399"/>
    <n v="1580000"/>
    <x v="0"/>
    <s v="Jones and Jones"/>
    <s v="Sale"/>
    <n v="3165"/>
    <n v="4"/>
    <n v="2"/>
    <n v="2"/>
    <n v="604"/>
    <n v="1950"/>
    <s v="23 Manuka St"/>
    <s v="Bentleigh East"/>
    <x v="9"/>
    <x v="2"/>
    <x v="2"/>
    <x v="1"/>
  </r>
  <r>
    <x v="399"/>
    <n v="550000"/>
    <x v="1"/>
    <s v="Melbourne Homes"/>
    <s v="Auction"/>
    <n v="3072"/>
    <n v="3"/>
    <n v="2"/>
    <n v="1"/>
    <n v="0"/>
    <n v="2012"/>
    <s v="40/122 High St"/>
    <s v="Preston"/>
    <x v="10"/>
    <x v="1"/>
    <x v="2"/>
    <x v="1"/>
  </r>
  <r>
    <x v="399"/>
    <n v="850000"/>
    <x v="0"/>
    <s v="Cunninghams"/>
    <s v="Sale"/>
    <n v="3073"/>
    <n v="2"/>
    <n v="1"/>
    <n v="2"/>
    <n v="494"/>
    <m/>
    <s v="149 Spring St"/>
    <s v="Reservoir"/>
    <x v="10"/>
    <x v="1"/>
    <x v="2"/>
    <x v="1"/>
  </r>
  <r>
    <x v="399"/>
    <n v="1305000"/>
    <x v="0"/>
    <s v="Best Bricks"/>
    <s v="Auction"/>
    <n v="3070"/>
    <n v="3"/>
    <n v="1"/>
    <n v="0"/>
    <n v="375"/>
    <n v="1999"/>
    <s v="19 Emmaline St"/>
    <s v="Northcote"/>
    <x v="10"/>
    <x v="1"/>
    <x v="2"/>
    <x v="1"/>
  </r>
  <r>
    <x v="399"/>
    <n v="2010000"/>
    <x v="0"/>
    <s v="Cunninghams"/>
    <s v="Auction"/>
    <n v="3122"/>
    <n v="4"/>
    <n v="3"/>
    <n v="3"/>
    <n v="451"/>
    <n v="1970"/>
    <s v="8 Kinkora Rd"/>
    <s v="Hawthorn"/>
    <x v="14"/>
    <x v="2"/>
    <x v="2"/>
    <x v="1"/>
  </r>
  <r>
    <x v="399"/>
    <n v="2102000"/>
    <x v="0"/>
    <s v="Property Barons"/>
    <s v="Sale"/>
    <n v="3123"/>
    <n v="3"/>
    <n v="2"/>
    <n v="1"/>
    <n v="271"/>
    <m/>
    <s v="35 Auburn Gr"/>
    <s v="Hawthorn East"/>
    <x v="14"/>
    <x v="2"/>
    <x v="2"/>
    <x v="1"/>
  </r>
  <r>
    <x v="399"/>
    <n v="1789000"/>
    <x v="0"/>
    <s v="Jones and Jones"/>
    <s v="Sale"/>
    <n v="3188"/>
    <n v="2"/>
    <n v="1"/>
    <n v="2"/>
    <n v="650"/>
    <m/>
    <s v="37 Prince St"/>
    <s v="Hampton"/>
    <x v="15"/>
    <x v="2"/>
    <x v="2"/>
    <x v="1"/>
  </r>
  <r>
    <x v="399"/>
    <n v="580000"/>
    <x v="0"/>
    <s v="Best Bricks"/>
    <s v="Sale"/>
    <n v="3081"/>
    <n v="3"/>
    <n v="1"/>
    <n v="2"/>
    <n v="429"/>
    <n v="1950"/>
    <s v="314 Liberty Pde"/>
    <s v="Heidelberg West"/>
    <x v="17"/>
    <x v="3"/>
    <x v="2"/>
    <x v="1"/>
  </r>
  <r>
    <x v="399"/>
    <n v="910000"/>
    <x v="1"/>
    <s v="Property Barons"/>
    <s v="Sale"/>
    <n v="3079"/>
    <n v="3"/>
    <n v="2"/>
    <n v="1"/>
    <n v="0"/>
    <n v="2006"/>
    <s v="6/40 Magnolia Rd"/>
    <s v="Ivanhoe"/>
    <x v="17"/>
    <x v="3"/>
    <x v="2"/>
    <x v="1"/>
  </r>
  <r>
    <x v="399"/>
    <n v="1050000"/>
    <x v="0"/>
    <s v="Sanders"/>
    <s v="Sale"/>
    <n v="3094"/>
    <n v="4"/>
    <n v="2"/>
    <n v="1"/>
    <n v="973"/>
    <m/>
    <s v="30 Astley St"/>
    <s v="Montmorency"/>
    <x v="17"/>
    <x v="3"/>
    <x v="2"/>
    <x v="1"/>
  </r>
  <r>
    <x v="400"/>
    <n v="570000"/>
    <x v="1"/>
    <s v="Cunninghams"/>
    <s v="Sale"/>
    <n v="3121"/>
    <n v="2"/>
    <n v="2"/>
    <n v="1"/>
    <n v="0"/>
    <n v="2007"/>
    <s v="311/163 Cremorne St"/>
    <s v="Cremorne"/>
    <x v="1"/>
    <x v="1"/>
    <x v="2"/>
    <x v="1"/>
  </r>
  <r>
    <x v="400"/>
    <n v="595000"/>
    <x v="1"/>
    <s v="Cunninghams"/>
    <s v="Sale"/>
    <n v="3054"/>
    <n v="1"/>
    <n v="1"/>
    <n v="0"/>
    <n v="0"/>
    <n v="1940"/>
    <s v="9/600 Station St"/>
    <s v="Carlton North"/>
    <x v="1"/>
    <x v="1"/>
    <x v="2"/>
    <x v="1"/>
  </r>
  <r>
    <x v="400"/>
    <n v="450000"/>
    <x v="1"/>
    <s v="Jones and Jones"/>
    <s v="Auction"/>
    <n v="3183"/>
    <n v="2"/>
    <n v="1"/>
    <n v="1"/>
    <n v="0"/>
    <n v="1960"/>
    <s v="4/247 Inkerman St"/>
    <s v="Balaclava"/>
    <x v="5"/>
    <x v="2"/>
    <x v="2"/>
    <x v="1"/>
  </r>
  <r>
    <x v="400"/>
    <n v="708000"/>
    <x v="0"/>
    <s v="Metro Ladder"/>
    <s v="Sale"/>
    <n v="3044"/>
    <n v="3"/>
    <n v="1"/>
    <n v="2"/>
    <n v="321"/>
    <n v="1950"/>
    <s v="5 Sims St"/>
    <s v="Pascoe Vale"/>
    <x v="3"/>
    <x v="1"/>
    <x v="2"/>
    <x v="1"/>
  </r>
  <r>
    <x v="400"/>
    <n v="730000"/>
    <x v="0"/>
    <s v="Metro Ladder"/>
    <s v="Sale"/>
    <n v="3060"/>
    <n v="3"/>
    <n v="1"/>
    <n v="2"/>
    <n v="638"/>
    <m/>
    <s v="169 Anderson Rd"/>
    <s v="Fawkner"/>
    <x v="3"/>
    <x v="1"/>
    <x v="2"/>
    <x v="1"/>
  </r>
  <r>
    <x v="400"/>
    <n v="480000"/>
    <x v="1"/>
    <s v="Property Barons"/>
    <s v="Auction"/>
    <n v="3042"/>
    <n v="2"/>
    <n v="1"/>
    <n v="1"/>
    <n v="128"/>
    <n v="2009"/>
    <s v="2/80 Hawker St"/>
    <s v="Airport West"/>
    <x v="8"/>
    <x v="0"/>
    <x v="2"/>
    <x v="1"/>
  </r>
  <r>
    <x v="400"/>
    <n v="885000"/>
    <x v="0"/>
    <s v="Cunninghams"/>
    <s v="Sale"/>
    <n v="3033"/>
    <n v="4"/>
    <n v="2"/>
    <n v="2"/>
    <n v="814"/>
    <m/>
    <s v="19 Tuppal Pl"/>
    <s v="Keilor East"/>
    <x v="8"/>
    <x v="0"/>
    <x v="2"/>
    <x v="1"/>
  </r>
  <r>
    <x v="400"/>
    <n v="1060000"/>
    <x v="0"/>
    <s v="Cunninghams"/>
    <s v="Sale"/>
    <n v="3031"/>
    <n v="2"/>
    <n v="1"/>
    <n v="0"/>
    <n v="209"/>
    <n v="1890"/>
    <s v="121 Princes St"/>
    <s v="Flemington"/>
    <x v="8"/>
    <x v="1"/>
    <x v="2"/>
    <x v="1"/>
  </r>
  <r>
    <x v="400"/>
    <n v="1390000"/>
    <x v="0"/>
    <s v="Cunninghams"/>
    <s v="Sale"/>
    <n v="3040"/>
    <n v="3"/>
    <n v="1"/>
    <n v="2"/>
    <n v="793"/>
    <m/>
    <s v="10 Beryl St"/>
    <s v="Essendon West"/>
    <x v="8"/>
    <x v="0"/>
    <x v="2"/>
    <x v="1"/>
  </r>
  <r>
    <x v="400"/>
    <n v="780000"/>
    <x v="1"/>
    <s v="Jones and Jones"/>
    <s v="Auction"/>
    <n v="3168"/>
    <n v="3"/>
    <n v="2"/>
    <n v="1"/>
    <n v="318"/>
    <n v="2000"/>
    <s v="1/10 Morton St"/>
    <s v="Clayton"/>
    <x v="6"/>
    <x v="4"/>
    <x v="2"/>
    <x v="1"/>
  </r>
  <r>
    <x v="400"/>
    <n v="792000"/>
    <x v="1"/>
    <s v="Melbourne Homes"/>
    <s v="Sale"/>
    <n v="3003"/>
    <n v="2"/>
    <n v="1"/>
    <n v="1"/>
    <n v="0"/>
    <m/>
    <s v="2/30 Dudley St"/>
    <s v="West Melbourne"/>
    <x v="13"/>
    <x v="1"/>
    <x v="2"/>
    <x v="1"/>
  </r>
  <r>
    <x v="400"/>
    <n v="1085000"/>
    <x v="0"/>
    <s v="Jones and Jones"/>
    <s v="Sale"/>
    <n v="3011"/>
    <n v="3"/>
    <n v="1"/>
    <n v="1"/>
    <n v="297"/>
    <n v="1920"/>
    <s v="36 Bayview Rd"/>
    <s v="Seddon"/>
    <x v="4"/>
    <x v="0"/>
    <x v="2"/>
    <x v="1"/>
  </r>
  <r>
    <x v="400"/>
    <n v="1120000"/>
    <x v="2"/>
    <s v="Metro Ladder"/>
    <s v="Sale"/>
    <n v="3013"/>
    <n v="3"/>
    <n v="2"/>
    <n v="0"/>
    <n v="152"/>
    <n v="2012"/>
    <s v="3/11 Fielding St"/>
    <s v="Yarraville"/>
    <x v="4"/>
    <x v="0"/>
    <x v="2"/>
    <x v="1"/>
  </r>
  <r>
    <x v="400"/>
    <n v="750000"/>
    <x v="0"/>
    <s v="Metro Ladder"/>
    <s v="Sale"/>
    <n v="3012"/>
    <n v="3"/>
    <n v="1"/>
    <n v="2"/>
    <n v="667"/>
    <m/>
    <s v="9 Richards Ct"/>
    <s v="Brooklyn"/>
    <x v="11"/>
    <x v="0"/>
    <x v="2"/>
    <x v="1"/>
  </r>
  <r>
    <x v="400"/>
    <n v="1165000"/>
    <x v="0"/>
    <s v="Sanders"/>
    <s v="Sale"/>
    <n v="3018"/>
    <n v="3"/>
    <n v="1"/>
    <n v="2"/>
    <n v="700"/>
    <m/>
    <s v="12 Kookaburra St"/>
    <s v="Altona"/>
    <x v="11"/>
    <x v="0"/>
    <x v="2"/>
    <x v="1"/>
  </r>
  <r>
    <x v="400"/>
    <n v="1275000"/>
    <x v="1"/>
    <s v="Jones and Jones"/>
    <s v="Sale"/>
    <n v="3163"/>
    <n v="3"/>
    <n v="2"/>
    <n v="2"/>
    <n v="750"/>
    <n v="1984"/>
    <s v="1/52 Leila Rd"/>
    <s v="Carnegie"/>
    <x v="9"/>
    <x v="2"/>
    <x v="2"/>
    <x v="1"/>
  </r>
  <r>
    <x v="400"/>
    <n v="631000"/>
    <x v="1"/>
    <s v="Property Barons"/>
    <s v="Sale"/>
    <n v="3073"/>
    <n v="3"/>
    <n v="1"/>
    <n v="1"/>
    <n v="267"/>
    <m/>
    <s v="1/4 Kenilworth St"/>
    <s v="Reservoir"/>
    <x v="10"/>
    <x v="1"/>
    <x v="2"/>
    <x v="1"/>
  </r>
  <r>
    <x v="400"/>
    <n v="1900000"/>
    <x v="0"/>
    <s v="Property Barons"/>
    <s v="Sale"/>
    <n v="3124"/>
    <n v="2"/>
    <n v="1"/>
    <n v="3"/>
    <n v="633"/>
    <n v="1960"/>
    <s v="20 Crellin Gr"/>
    <s v="Camberwell"/>
    <x v="14"/>
    <x v="2"/>
    <x v="2"/>
    <x v="1"/>
  </r>
  <r>
    <x v="400"/>
    <n v="855000"/>
    <x v="0"/>
    <s v="Property Barons"/>
    <s v="Sale"/>
    <n v="3081"/>
    <n v="3"/>
    <n v="1"/>
    <n v="2"/>
    <n v="658"/>
    <n v="1960"/>
    <s v="25 Mulberry Pde"/>
    <s v="Heidelberg West"/>
    <x v="17"/>
    <x v="3"/>
    <x v="2"/>
    <x v="1"/>
  </r>
  <r>
    <x v="401"/>
    <n v="620000"/>
    <x v="0"/>
    <s v="Flanders &amp; Fish"/>
    <s v="Auction"/>
    <n v="3796"/>
    <n v="3"/>
    <n v="1"/>
    <n v="4"/>
    <n v="2385"/>
    <n v="1930"/>
    <s v="17 Inverness Rd"/>
    <s v="Mount Evelyn"/>
    <x v="23"/>
    <x v="5"/>
    <x v="2"/>
    <x v="1"/>
  </r>
  <r>
    <x v="401"/>
    <n v="1095000"/>
    <x v="0"/>
    <s v="Cunninghams"/>
    <s v="Auction"/>
    <n v="3066"/>
    <n v="2"/>
    <n v="1"/>
    <n v="0"/>
    <n v="151"/>
    <n v="1900"/>
    <s v="147 Easey St"/>
    <s v="Collingwood"/>
    <x v="1"/>
    <x v="1"/>
    <x v="2"/>
    <x v="1"/>
  </r>
  <r>
    <x v="401"/>
    <n v="1394000"/>
    <x v="0"/>
    <s v="Jones and Jones"/>
    <s v="Sale"/>
    <n v="3065"/>
    <n v="3"/>
    <n v="2"/>
    <n v="1"/>
    <n v="60"/>
    <n v="1950"/>
    <s v="15 Argyle St"/>
    <s v="Fitzroy"/>
    <x v="1"/>
    <x v="1"/>
    <x v="2"/>
    <x v="1"/>
  </r>
  <r>
    <x v="401"/>
    <n v="596000"/>
    <x v="0"/>
    <s v="Sanders"/>
    <s v="Sale"/>
    <n v="3754"/>
    <n v="4"/>
    <n v="2"/>
    <n v="2"/>
    <n v="512"/>
    <m/>
    <s v="9 Powlett St"/>
    <s v="Mernda"/>
    <x v="19"/>
    <x v="1"/>
    <x v="2"/>
    <x v="1"/>
  </r>
  <r>
    <x v="401"/>
    <n v="1490000"/>
    <x v="0"/>
    <s v="Property Barons"/>
    <s v="Sale"/>
    <n v="3127"/>
    <n v="4"/>
    <n v="1"/>
    <n v="4"/>
    <n v="605"/>
    <m/>
    <s v="26 Everton Gr"/>
    <s v="Surrey Hills"/>
    <x v="2"/>
    <x v="2"/>
    <x v="2"/>
    <x v="1"/>
  </r>
  <r>
    <x v="401"/>
    <n v="480000"/>
    <x v="1"/>
    <s v="Metro Ladder"/>
    <s v="Auction"/>
    <n v="3056"/>
    <n v="2"/>
    <n v="1"/>
    <n v="1"/>
    <n v="557"/>
    <n v="1960"/>
    <s v="2/139 Union St"/>
    <s v="Brunswick"/>
    <x v="3"/>
    <x v="1"/>
    <x v="2"/>
    <x v="1"/>
  </r>
  <r>
    <x v="401"/>
    <n v="690000"/>
    <x v="0"/>
    <s v="SJ"/>
    <s v="Auction"/>
    <n v="3046"/>
    <n v="3"/>
    <n v="1"/>
    <n v="2"/>
    <n v="650"/>
    <m/>
    <s v="101 Evell St"/>
    <s v="Glenroy"/>
    <x v="3"/>
    <x v="1"/>
    <x v="2"/>
    <x v="1"/>
  </r>
  <r>
    <x v="401"/>
    <n v="790000"/>
    <x v="0"/>
    <s v="Metro Ladder"/>
    <s v="Auction"/>
    <n v="3058"/>
    <n v="3"/>
    <n v="1"/>
    <n v="1"/>
    <n v="399"/>
    <m/>
    <s v="99 Rose St"/>
    <s v="Coburg"/>
    <x v="3"/>
    <x v="1"/>
    <x v="2"/>
    <x v="1"/>
  </r>
  <r>
    <x v="401"/>
    <n v="1050000"/>
    <x v="0"/>
    <s v="Cunninghams"/>
    <s v="Auction"/>
    <n v="3046"/>
    <n v="4"/>
    <n v="3"/>
    <n v="2"/>
    <n v="715"/>
    <n v="1970"/>
    <s v="2 Ila St"/>
    <s v="Glenroy"/>
    <x v="3"/>
    <x v="1"/>
    <x v="2"/>
    <x v="1"/>
  </r>
  <r>
    <x v="401"/>
    <n v="1071888"/>
    <x v="0"/>
    <s v="Flanders &amp; Fish"/>
    <s v="Auction"/>
    <n v="3046"/>
    <n v="4"/>
    <n v="2"/>
    <n v="4"/>
    <n v="553"/>
    <n v="2001"/>
    <s v="79 New Rd"/>
    <s v="Oak Park"/>
    <x v="3"/>
    <x v="1"/>
    <x v="2"/>
    <x v="1"/>
  </r>
  <r>
    <x v="401"/>
    <n v="470000"/>
    <x v="0"/>
    <s v="Property Barons"/>
    <s v="Sale"/>
    <n v="3040"/>
    <n v="2"/>
    <n v="1"/>
    <n v="1"/>
    <n v="70"/>
    <n v="1980"/>
    <s v="3/4 Combermere St"/>
    <s v="Aberfeldie"/>
    <x v="8"/>
    <x v="0"/>
    <x v="2"/>
    <x v="1"/>
  </r>
  <r>
    <x v="401"/>
    <n v="720000"/>
    <x v="0"/>
    <s v="Metro Ladder"/>
    <s v="Sale"/>
    <n v="3042"/>
    <n v="3"/>
    <n v="2"/>
    <n v="2"/>
    <n v="305"/>
    <n v="2008"/>
    <s v="33 Green St"/>
    <s v="Airport West"/>
    <x v="8"/>
    <x v="0"/>
    <x v="2"/>
    <x v="1"/>
  </r>
  <r>
    <x v="401"/>
    <n v="1291000"/>
    <x v="0"/>
    <s v="Property Barons"/>
    <s v="Sale"/>
    <n v="3041"/>
    <n v="4"/>
    <n v="2"/>
    <n v="2"/>
    <n v="521"/>
    <n v="1945"/>
    <s v="10 Cowper St"/>
    <s v="Essendon North"/>
    <x v="8"/>
    <x v="0"/>
    <x v="2"/>
    <x v="1"/>
  </r>
  <r>
    <x v="401"/>
    <n v="1400000"/>
    <x v="0"/>
    <s v="Sanders"/>
    <s v="Sale"/>
    <n v="3040"/>
    <n v="3"/>
    <n v="1"/>
    <n v="1"/>
    <n v="476"/>
    <m/>
    <s v="10 Glen St"/>
    <s v="Essendon"/>
    <x v="8"/>
    <x v="0"/>
    <x v="2"/>
    <x v="1"/>
  </r>
  <r>
    <x v="401"/>
    <n v="420000"/>
    <x v="0"/>
    <s v="Metro Ladder"/>
    <s v="Sale"/>
    <n v="3337"/>
    <n v="4"/>
    <n v="2"/>
    <n v="2"/>
    <n v="642"/>
    <n v="2004"/>
    <s v="2 Kym Pl"/>
    <s v="Melton"/>
    <x v="21"/>
    <x v="6"/>
    <x v="2"/>
    <x v="1"/>
  </r>
  <r>
    <x v="401"/>
    <n v="503000"/>
    <x v="1"/>
    <s v="Cunninghams"/>
    <s v="Sale"/>
    <n v="3002"/>
    <n v="1"/>
    <n v="1"/>
    <n v="1"/>
    <n v="0"/>
    <m/>
    <s v="402/166 Wellington Pde"/>
    <s v="East Melbourne"/>
    <x v="13"/>
    <x v="1"/>
    <x v="2"/>
    <x v="1"/>
  </r>
  <r>
    <x v="401"/>
    <n v="950000"/>
    <x v="0"/>
    <s v="Jones and Jones"/>
    <s v="Auction"/>
    <n v="3013"/>
    <n v="2"/>
    <n v="1"/>
    <n v="0"/>
    <n v="94"/>
    <m/>
    <s v="92 Simpson St"/>
    <s v="Yarraville"/>
    <x v="4"/>
    <x v="0"/>
    <x v="2"/>
    <x v="1"/>
  </r>
  <r>
    <x v="401"/>
    <n v="1100000"/>
    <x v="0"/>
    <s v="Cunninghams"/>
    <s v="Sale"/>
    <n v="3012"/>
    <n v="3"/>
    <n v="2"/>
    <n v="3"/>
    <n v="380"/>
    <n v="1945"/>
    <s v="22 Hope St"/>
    <s v="West Footscray"/>
    <x v="4"/>
    <x v="0"/>
    <x v="2"/>
    <x v="1"/>
  </r>
  <r>
    <x v="401"/>
    <n v="1370000"/>
    <x v="0"/>
    <s v="Sanders"/>
    <s v="Sale"/>
    <n v="3013"/>
    <n v="3"/>
    <n v="2"/>
    <n v="2"/>
    <n v="389"/>
    <m/>
    <s v="26 Buninyong St"/>
    <s v="Yarraville"/>
    <x v="4"/>
    <x v="0"/>
    <x v="2"/>
    <x v="1"/>
  </r>
  <r>
    <x v="401"/>
    <n v="1225000"/>
    <x v="0"/>
    <s v="Property Barons"/>
    <s v="Auction"/>
    <n v="3107"/>
    <n v="5"/>
    <n v="2"/>
    <n v="2"/>
    <n v="665"/>
    <n v="1980"/>
    <s v="6 Magnolia Dr"/>
    <s v="Templestowe Lower"/>
    <x v="16"/>
    <x v="3"/>
    <x v="2"/>
    <x v="1"/>
  </r>
  <r>
    <x v="401"/>
    <n v="550000"/>
    <x v="0"/>
    <s v="Property Barons"/>
    <s v="Auction"/>
    <n v="3059"/>
    <n v="3"/>
    <n v="2"/>
    <n v="2"/>
    <n v="392"/>
    <n v="2013"/>
    <s v="12 Taormina St"/>
    <s v="Greenvale"/>
    <x v="18"/>
    <x v="1"/>
    <x v="2"/>
    <x v="1"/>
  </r>
  <r>
    <x v="401"/>
    <n v="555000"/>
    <x v="2"/>
    <s v="Property Barons"/>
    <s v="Sale"/>
    <n v="3043"/>
    <n v="3"/>
    <n v="2"/>
    <n v="2"/>
    <n v="286"/>
    <m/>
    <s v="1/6 Burvale Ct"/>
    <s v="Tullamarine"/>
    <x v="18"/>
    <x v="0"/>
    <x v="2"/>
    <x v="1"/>
  </r>
  <r>
    <x v="401"/>
    <n v="1005000"/>
    <x v="0"/>
    <s v="Metro Ladder"/>
    <s v="Sale"/>
    <n v="3012"/>
    <n v="2"/>
    <n v="1"/>
    <n v="2"/>
    <n v="780"/>
    <n v="1950"/>
    <s v="6 Millers Rd"/>
    <s v="Brooklyn"/>
    <x v="11"/>
    <x v="0"/>
    <x v="2"/>
    <x v="1"/>
  </r>
  <r>
    <x v="401"/>
    <n v="2075000"/>
    <x v="0"/>
    <s v="Sanders"/>
    <s v="Auction"/>
    <n v="3016"/>
    <n v="4"/>
    <n v="3"/>
    <n v="2"/>
    <n v="324"/>
    <n v="2009"/>
    <s v="73a Victoria St"/>
    <s v="Williamstown"/>
    <x v="11"/>
    <x v="0"/>
    <x v="2"/>
    <x v="1"/>
  </r>
  <r>
    <x v="401"/>
    <n v="1860000"/>
    <x v="0"/>
    <s v="Metro Ladder"/>
    <s v="Auction"/>
    <n v="3165"/>
    <n v="4"/>
    <n v="3"/>
    <n v="2"/>
    <n v="620"/>
    <m/>
    <s v="39 Elizabeth St"/>
    <s v="Bentleigh East"/>
    <x v="9"/>
    <x v="2"/>
    <x v="2"/>
    <x v="1"/>
  </r>
  <r>
    <x v="401"/>
    <n v="810000"/>
    <x v="0"/>
    <s v="Flanders &amp; Fish"/>
    <s v="Auction"/>
    <n v="3020"/>
    <n v="3"/>
    <n v="1"/>
    <n v="2"/>
    <n v="459"/>
    <n v="1970"/>
    <s v="65 Devonshire Rd"/>
    <s v="Sunshine"/>
    <x v="0"/>
    <x v="0"/>
    <x v="2"/>
    <x v="1"/>
  </r>
  <r>
    <x v="401"/>
    <n v="555000"/>
    <x v="1"/>
    <s v="Jones and Jones"/>
    <s v="Sale"/>
    <n v="3124"/>
    <n v="2"/>
    <n v="1"/>
    <n v="1"/>
    <n v="2685"/>
    <m/>
    <s v="19/995 Burke Rd"/>
    <s v="Camberwell"/>
    <x v="14"/>
    <x v="2"/>
    <x v="2"/>
    <x v="1"/>
  </r>
  <r>
    <x v="401"/>
    <n v="1760000"/>
    <x v="0"/>
    <s v="Jones and Jones"/>
    <s v="Auction"/>
    <n v="3146"/>
    <n v="4"/>
    <n v="3"/>
    <n v="3"/>
    <n v="622"/>
    <n v="1940"/>
    <s v="4 Rowen St"/>
    <s v="Glen Iris"/>
    <x v="14"/>
    <x v="2"/>
    <x v="2"/>
    <x v="1"/>
  </r>
  <r>
    <x v="401"/>
    <n v="1850000"/>
    <x v="0"/>
    <s v="Cunninghams"/>
    <s v="Sale"/>
    <n v="3147"/>
    <n v="3"/>
    <n v="2"/>
    <n v="2"/>
    <n v="720"/>
    <m/>
    <s v="103 Fakenham Rd"/>
    <s v="Ashburton"/>
    <x v="14"/>
    <x v="2"/>
    <x v="2"/>
    <x v="1"/>
  </r>
  <r>
    <x v="401"/>
    <n v="2110000"/>
    <x v="0"/>
    <s v="Flanders &amp; Fish"/>
    <s v="Sale"/>
    <n v="3124"/>
    <n v="4"/>
    <n v="1"/>
    <n v="3"/>
    <n v="572"/>
    <n v="1910"/>
    <s v="21 Radnor St"/>
    <s v="Camberwell"/>
    <x v="14"/>
    <x v="2"/>
    <x v="2"/>
    <x v="1"/>
  </r>
  <r>
    <x v="401"/>
    <n v="1743000"/>
    <x v="0"/>
    <s v="Cunninghams"/>
    <s v="Sale"/>
    <n v="3187"/>
    <n v="3"/>
    <n v="1"/>
    <n v="2"/>
    <n v="590"/>
    <m/>
    <s v="5 Valdemar Ct"/>
    <s v="Brighton East"/>
    <x v="15"/>
    <x v="2"/>
    <x v="2"/>
    <x v="1"/>
  </r>
  <r>
    <x v="401"/>
    <n v="952000"/>
    <x v="0"/>
    <s v="Property Barons"/>
    <s v="Sale"/>
    <n v="3087"/>
    <n v="4"/>
    <n v="2"/>
    <n v="2"/>
    <n v="729"/>
    <m/>
    <s v="12 Black St"/>
    <s v="Watsonia"/>
    <x v="17"/>
    <x v="1"/>
    <x v="2"/>
    <x v="1"/>
  </r>
  <r>
    <x v="401"/>
    <n v="1410000"/>
    <x v="0"/>
    <s v="Property Barons"/>
    <s v="Sale"/>
    <n v="3079"/>
    <n v="4"/>
    <n v="2"/>
    <n v="1"/>
    <n v="449"/>
    <n v="1945"/>
    <s v="47 Waterdale Rd"/>
    <s v="Ivanhoe"/>
    <x v="17"/>
    <x v="3"/>
    <x v="2"/>
    <x v="1"/>
  </r>
  <r>
    <x v="401"/>
    <n v="2525000"/>
    <x v="0"/>
    <s v="Property Barons"/>
    <s v="Auction"/>
    <n v="3079"/>
    <n v="3"/>
    <n v="2"/>
    <n v="1"/>
    <n v="805"/>
    <n v="1930"/>
    <s v="6 Oakdene Pl"/>
    <s v="Ivanhoe East"/>
    <x v="17"/>
    <x v="3"/>
    <x v="2"/>
    <x v="1"/>
  </r>
  <r>
    <x v="402"/>
    <n v="452500"/>
    <x v="0"/>
    <s v="Property Barons"/>
    <s v="Sale"/>
    <n v="3076"/>
    <n v="2"/>
    <n v="1"/>
    <n v="1"/>
    <n v="279"/>
    <m/>
    <s v="14A Supply Dr"/>
    <s v="Epping"/>
    <x v="19"/>
    <x v="1"/>
    <x v="2"/>
    <x v="1"/>
  </r>
  <r>
    <x v="402"/>
    <n v="800000"/>
    <x v="1"/>
    <s v="Jones and Jones"/>
    <s v="Auction"/>
    <n v="3141"/>
    <n v="2"/>
    <n v="2"/>
    <n v="1"/>
    <n v="0"/>
    <n v="2014"/>
    <s v="104/2 Cromwell Rd"/>
    <s v="South Yarra"/>
    <x v="12"/>
    <x v="2"/>
    <x v="2"/>
    <x v="1"/>
  </r>
  <r>
    <x v="402"/>
    <n v="1715157"/>
    <x v="0"/>
    <s v="Jones and Jones"/>
    <s v="Sale"/>
    <n v="3145"/>
    <n v="4"/>
    <n v="3"/>
    <n v="2"/>
    <n v="380"/>
    <n v="2008"/>
    <s v="2 Rotherwood Dr"/>
    <s v="Malvern East"/>
    <x v="12"/>
    <x v="2"/>
    <x v="2"/>
    <x v="1"/>
  </r>
  <r>
    <x v="402"/>
    <n v="1388000"/>
    <x v="2"/>
    <s v="Cunninghams"/>
    <s v="Sale"/>
    <n v="3207"/>
    <n v="3"/>
    <n v="2"/>
    <n v="2"/>
    <n v="104"/>
    <n v="2015"/>
    <s v="380 Ross St"/>
    <s v="Port Melbourne"/>
    <x v="5"/>
    <x v="2"/>
    <x v="2"/>
    <x v="1"/>
  </r>
  <r>
    <x v="402"/>
    <n v="543500"/>
    <x v="2"/>
    <s v="Flanders &amp; Fish"/>
    <s v="Sale"/>
    <n v="3060"/>
    <n v="3"/>
    <n v="3"/>
    <n v="3"/>
    <n v="247"/>
    <n v="2011"/>
    <s v="41 McBryde St"/>
    <s v="Fawkner"/>
    <x v="3"/>
    <x v="1"/>
    <x v="2"/>
    <x v="1"/>
  </r>
  <r>
    <x v="402"/>
    <n v="885000"/>
    <x v="0"/>
    <s v="Property Barons"/>
    <s v="Auction"/>
    <n v="3046"/>
    <n v="3"/>
    <n v="1"/>
    <n v="2"/>
    <n v="751"/>
    <n v="1972"/>
    <s v="67 Morley St"/>
    <s v="Glenroy"/>
    <x v="3"/>
    <x v="1"/>
    <x v="2"/>
    <x v="1"/>
  </r>
  <r>
    <x v="402"/>
    <n v="890000"/>
    <x v="0"/>
    <s v="Jones and Jones"/>
    <s v="Auction"/>
    <n v="3056"/>
    <n v="2"/>
    <n v="1"/>
    <n v="0"/>
    <n v="138"/>
    <n v="1910"/>
    <s v="73 Mitchell St"/>
    <s v="Brunswick"/>
    <x v="3"/>
    <x v="1"/>
    <x v="2"/>
    <x v="1"/>
  </r>
  <r>
    <x v="402"/>
    <n v="877500"/>
    <x v="0"/>
    <s v="Maxwells"/>
    <s v="Sale"/>
    <n v="3136"/>
    <n v="3"/>
    <n v="2"/>
    <n v="1"/>
    <n v="979"/>
    <m/>
    <s v="32 Allendale Rd"/>
    <s v="Croydon"/>
    <x v="22"/>
    <x v="3"/>
    <x v="2"/>
    <x v="1"/>
  </r>
  <r>
    <x v="402"/>
    <n v="455000"/>
    <x v="2"/>
    <s v="Cunninghams"/>
    <s v="Sale"/>
    <n v="3011"/>
    <n v="2"/>
    <n v="1"/>
    <n v="1"/>
    <n v="43"/>
    <n v="2010"/>
    <s v="6/6 Rosamond Rd"/>
    <s v="Footscray"/>
    <x v="4"/>
    <x v="0"/>
    <x v="2"/>
    <x v="1"/>
  </r>
  <r>
    <x v="402"/>
    <n v="950000"/>
    <x v="2"/>
    <s v="Metro Ladder"/>
    <s v="Auction"/>
    <n v="3107"/>
    <n v="3"/>
    <n v="2"/>
    <n v="2"/>
    <n v="306"/>
    <m/>
    <s v="8 Esther St"/>
    <s v="Templestowe Lower"/>
    <x v="16"/>
    <x v="3"/>
    <x v="2"/>
    <x v="1"/>
  </r>
  <r>
    <x v="402"/>
    <n v="374000"/>
    <x v="0"/>
    <s v="Cunninghams"/>
    <s v="Sale"/>
    <n v="3047"/>
    <n v="3"/>
    <n v="1"/>
    <n v="2"/>
    <n v="635"/>
    <m/>
    <s v="12 Ophir St"/>
    <s v="Broadmeadows"/>
    <x v="18"/>
    <x v="1"/>
    <x v="2"/>
    <x v="1"/>
  </r>
  <r>
    <x v="402"/>
    <n v="635000"/>
    <x v="0"/>
    <s v="Sanders"/>
    <s v="Sale"/>
    <n v="3174"/>
    <n v="3"/>
    <n v="1"/>
    <n v="4"/>
    <n v="585"/>
    <m/>
    <s v="18 Arnold St"/>
    <s v="Noble Park"/>
    <x v="24"/>
    <x v="4"/>
    <x v="2"/>
    <x v="1"/>
  </r>
  <r>
    <x v="402"/>
    <n v="1107000"/>
    <x v="0"/>
    <s v="Jones and Jones"/>
    <s v="Sale"/>
    <n v="3204"/>
    <n v="4"/>
    <n v="2"/>
    <n v="2"/>
    <n v="478"/>
    <m/>
    <s v="8 Plym St"/>
    <s v="Bentleigh"/>
    <x v="9"/>
    <x v="2"/>
    <x v="2"/>
    <x v="1"/>
  </r>
  <r>
    <x v="402"/>
    <n v="375000"/>
    <x v="0"/>
    <s v="Cunninghams"/>
    <s v="Auction"/>
    <n v="3073"/>
    <n v="2"/>
    <n v="1"/>
    <n v="1"/>
    <n v="101"/>
    <n v="1980"/>
    <s v="2/87 Purinuan Rd"/>
    <s v="Reservoir"/>
    <x v="10"/>
    <x v="1"/>
    <x v="2"/>
    <x v="1"/>
  </r>
  <r>
    <x v="402"/>
    <n v="505000"/>
    <x v="1"/>
    <s v="Maxwells"/>
    <s v="Sale"/>
    <n v="3073"/>
    <n v="2"/>
    <n v="1"/>
    <n v="1"/>
    <n v="110"/>
    <n v="1960"/>
    <s v="4/65 Thackeray Rd"/>
    <s v="Reservoir"/>
    <x v="10"/>
    <x v="1"/>
    <x v="2"/>
    <x v="1"/>
  </r>
  <r>
    <x v="402"/>
    <n v="1100000"/>
    <x v="0"/>
    <s v="Cunninghams"/>
    <s v="Sale"/>
    <n v="3072"/>
    <n v="3"/>
    <n v="2"/>
    <n v="4"/>
    <n v="637"/>
    <n v="1950"/>
    <s v="39 Malpas St"/>
    <s v="Preston"/>
    <x v="10"/>
    <x v="1"/>
    <x v="2"/>
    <x v="1"/>
  </r>
  <r>
    <x v="402"/>
    <n v="597500"/>
    <x v="0"/>
    <s v="Cunninghams"/>
    <s v="Auction"/>
    <n v="3805"/>
    <n v="3"/>
    <n v="1"/>
    <n v="2"/>
    <n v="810"/>
    <m/>
    <s v="6 Saxonwood Dr"/>
    <s v="Narre Warren"/>
    <x v="25"/>
    <x v="4"/>
    <x v="2"/>
    <x v="1"/>
  </r>
  <r>
    <x v="402"/>
    <n v="2425000"/>
    <x v="0"/>
    <s v="Cunninghams"/>
    <s v="Auction"/>
    <n v="3101"/>
    <n v="5"/>
    <n v="3"/>
    <n v="1"/>
    <n v="520"/>
    <m/>
    <s v="63 Davis St"/>
    <s v="Kew"/>
    <x v="14"/>
    <x v="2"/>
    <x v="2"/>
    <x v="1"/>
  </r>
  <r>
    <x v="402"/>
    <n v="2140000"/>
    <x v="0"/>
    <s v="Cunninghams"/>
    <s v="Sale"/>
    <n v="3187"/>
    <n v="5"/>
    <n v="2"/>
    <n v="2"/>
    <n v="780"/>
    <n v="1950"/>
    <s v="7 Billson St"/>
    <s v="Brighton East"/>
    <x v="15"/>
    <x v="2"/>
    <x v="2"/>
    <x v="1"/>
  </r>
  <r>
    <x v="402"/>
    <n v="2300000"/>
    <x v="2"/>
    <s v="Maxwells"/>
    <s v="Sale"/>
    <n v="3191"/>
    <n v="4"/>
    <n v="2"/>
    <n v="2"/>
    <n v="604"/>
    <n v="1940"/>
    <s v="131 Bay Rd"/>
    <s v="Sandringham"/>
    <x v="15"/>
    <x v="2"/>
    <x v="2"/>
    <x v="1"/>
  </r>
  <r>
    <x v="402"/>
    <n v="2900000"/>
    <x v="2"/>
    <s v="Flanders &amp; Fish"/>
    <s v="Auction"/>
    <n v="3186"/>
    <n v="4"/>
    <n v="4"/>
    <n v="2"/>
    <n v="473"/>
    <n v="2013"/>
    <s v="81 Carpenter St"/>
    <s v="Brighton"/>
    <x v="15"/>
    <x v="2"/>
    <x v="2"/>
    <x v="1"/>
  </r>
  <r>
    <x v="402"/>
    <n v="444000"/>
    <x v="1"/>
    <s v="Property Barons"/>
    <s v="Sale"/>
    <n v="3081"/>
    <n v="2"/>
    <n v="1"/>
    <n v="1"/>
    <n v="94"/>
    <m/>
    <s v="17/459 Waterdale Rd"/>
    <s v="Heidelberg West"/>
    <x v="17"/>
    <x v="3"/>
    <x v="2"/>
    <x v="1"/>
  </r>
  <r>
    <x v="402"/>
    <n v="1853000"/>
    <x v="0"/>
    <s v="Cunninghams"/>
    <s v="Sale"/>
    <n v="3079"/>
    <n v="2"/>
    <n v="2"/>
    <n v="2"/>
    <n v="751"/>
    <m/>
    <s v="12 Wilfred Rd"/>
    <s v="Ivanhoe East"/>
    <x v="17"/>
    <x v="3"/>
    <x v="2"/>
    <x v="1"/>
  </r>
  <r>
    <x v="403"/>
    <n v="1050000"/>
    <x v="0"/>
    <s v="Jones and Jones"/>
    <s v="Sale"/>
    <n v="3067"/>
    <n v="2"/>
    <n v="1"/>
    <n v="0"/>
    <n v="129"/>
    <n v="1890"/>
    <s v="24 Cooke St"/>
    <s v="Abbotsford"/>
    <x v="1"/>
    <x v="1"/>
    <x v="2"/>
    <x v="1"/>
  </r>
  <r>
    <x v="403"/>
    <n v="1214000"/>
    <x v="0"/>
    <s v="Cunninghams"/>
    <s v="Sale"/>
    <n v="3121"/>
    <n v="3"/>
    <n v="1"/>
    <n v="0"/>
    <n v="176"/>
    <n v="1900"/>
    <s v="118 Somerset St"/>
    <s v="Richmond"/>
    <x v="1"/>
    <x v="1"/>
    <x v="2"/>
    <x v="1"/>
  </r>
  <r>
    <x v="403"/>
    <n v="780000"/>
    <x v="1"/>
    <s v="Cunninghams"/>
    <s v="Sale"/>
    <n v="3128"/>
    <n v="2"/>
    <n v="1"/>
    <n v="1"/>
    <n v="171"/>
    <n v="2014"/>
    <s v="5/10 Camelia St"/>
    <s v="Box Hill"/>
    <x v="2"/>
    <x v="3"/>
    <x v="2"/>
    <x v="1"/>
  </r>
  <r>
    <x v="403"/>
    <n v="290000"/>
    <x v="1"/>
    <s v="Jones and Jones"/>
    <s v="Sale"/>
    <n v="3183"/>
    <n v="1"/>
    <n v="1"/>
    <n v="1"/>
    <n v="880"/>
    <m/>
    <s v="6/18 Orange Gr"/>
    <s v="Balaclava"/>
    <x v="5"/>
    <x v="2"/>
    <x v="2"/>
    <x v="1"/>
  </r>
  <r>
    <x v="403"/>
    <n v="816000"/>
    <x v="1"/>
    <s v="Metro Ladder"/>
    <s v="Sale"/>
    <n v="3207"/>
    <n v="2"/>
    <n v="1"/>
    <n v="1"/>
    <n v="0"/>
    <n v="2000"/>
    <s v="6/5 Liardet St"/>
    <s v="Port Melbourne"/>
    <x v="5"/>
    <x v="2"/>
    <x v="2"/>
    <x v="1"/>
  </r>
  <r>
    <x v="403"/>
    <n v="700000"/>
    <x v="0"/>
    <s v="Cunninghams"/>
    <s v="Auction"/>
    <n v="3060"/>
    <n v="3"/>
    <n v="1"/>
    <n v="2"/>
    <n v="650"/>
    <m/>
    <s v="200 McBryde St"/>
    <s v="Fawkner"/>
    <x v="3"/>
    <x v="1"/>
    <x v="2"/>
    <x v="1"/>
  </r>
  <r>
    <x v="403"/>
    <n v="867000"/>
    <x v="0"/>
    <s v="Cunninghams"/>
    <s v="Sale"/>
    <n v="3058"/>
    <n v="2"/>
    <n v="1"/>
    <n v="1"/>
    <n v="208"/>
    <m/>
    <s v="7 Wellington St"/>
    <s v="Coburg"/>
    <x v="3"/>
    <x v="1"/>
    <x v="2"/>
    <x v="1"/>
  </r>
  <r>
    <x v="403"/>
    <n v="1940000"/>
    <x v="0"/>
    <s v="Cunninghams"/>
    <s v="Auction"/>
    <n v="3039"/>
    <n v="4"/>
    <n v="2"/>
    <n v="3"/>
    <n v="675"/>
    <n v="1920"/>
    <s v="99 Eglinton St"/>
    <s v="Moonee Ponds"/>
    <x v="8"/>
    <x v="0"/>
    <x v="2"/>
    <x v="1"/>
  </r>
  <r>
    <x v="403"/>
    <n v="432000"/>
    <x v="1"/>
    <s v="Sanders"/>
    <s v="Sale"/>
    <n v="3000"/>
    <n v="1"/>
    <n v="1"/>
    <n v="1"/>
    <n v="0"/>
    <n v="2001"/>
    <s v="501/318 Little Lonsdale St"/>
    <s v="Melbourne"/>
    <x v="13"/>
    <x v="1"/>
    <x v="2"/>
    <x v="1"/>
  </r>
  <r>
    <x v="403"/>
    <n v="331000"/>
    <x v="1"/>
    <s v="Maxwells"/>
    <s v="Sale"/>
    <n v="3013"/>
    <n v="1"/>
    <n v="1"/>
    <n v="1"/>
    <n v="0"/>
    <n v="1970"/>
    <s v="12/35 Princess St"/>
    <s v="Yarraville"/>
    <x v="4"/>
    <x v="0"/>
    <x v="2"/>
    <x v="1"/>
  </r>
  <r>
    <x v="403"/>
    <n v="680000"/>
    <x v="2"/>
    <s v="Cunninghams"/>
    <s v="Auction"/>
    <n v="3012"/>
    <n v="3"/>
    <n v="3"/>
    <n v="2"/>
    <n v="2787"/>
    <n v="2012"/>
    <s v="11 Eucalyptus Dr"/>
    <s v="Maidstone"/>
    <x v="4"/>
    <x v="0"/>
    <x v="2"/>
    <x v="1"/>
  </r>
  <r>
    <x v="403"/>
    <n v="1199000"/>
    <x v="0"/>
    <s v="Jones and Jones"/>
    <s v="Sale"/>
    <n v="3204"/>
    <n v="3"/>
    <n v="1"/>
    <n v="2"/>
    <n v="383"/>
    <m/>
    <s v="11 Lydia St"/>
    <s v="Bentleigh"/>
    <x v="9"/>
    <x v="2"/>
    <x v="2"/>
    <x v="1"/>
  </r>
  <r>
    <x v="403"/>
    <n v="1430000"/>
    <x v="0"/>
    <s v="Jones and Jones"/>
    <s v="Sale"/>
    <n v="3165"/>
    <n v="3"/>
    <n v="2"/>
    <n v="2"/>
    <n v="614"/>
    <n v="1950"/>
    <s v="81 Marlborough St"/>
    <s v="Bentleigh East"/>
    <x v="9"/>
    <x v="2"/>
    <x v="2"/>
    <x v="1"/>
  </r>
  <r>
    <x v="403"/>
    <n v="1655000"/>
    <x v="0"/>
    <s v="Metro Ladder"/>
    <s v="Sale"/>
    <n v="3165"/>
    <n v="4"/>
    <n v="2"/>
    <n v="5"/>
    <n v="612"/>
    <n v="2003"/>
    <s v="52 Deakin St"/>
    <s v="Bentleigh East"/>
    <x v="9"/>
    <x v="2"/>
    <x v="2"/>
    <x v="1"/>
  </r>
  <r>
    <x v="403"/>
    <n v="1700000"/>
    <x v="0"/>
    <s v="Cunninghams"/>
    <s v="Sale"/>
    <n v="3161"/>
    <n v="4"/>
    <n v="2"/>
    <n v="2"/>
    <n v="644"/>
    <m/>
    <s v="198 Hawthorn Rd"/>
    <s v="Caulfield North"/>
    <x v="9"/>
    <x v="2"/>
    <x v="2"/>
    <x v="1"/>
  </r>
  <r>
    <x v="403"/>
    <n v="860000"/>
    <x v="0"/>
    <s v="Cunninghams"/>
    <s v="Sale"/>
    <n v="3073"/>
    <n v="3"/>
    <n v="1"/>
    <n v="2"/>
    <n v="627"/>
    <n v="1950"/>
    <s v="4 Wattle Gr"/>
    <s v="Reservoir"/>
    <x v="10"/>
    <x v="1"/>
    <x v="2"/>
    <x v="1"/>
  </r>
  <r>
    <x v="403"/>
    <n v="1365000"/>
    <x v="0"/>
    <s v="Maxwells"/>
    <s v="Sale"/>
    <n v="3072"/>
    <n v="2"/>
    <n v="1"/>
    <n v="2"/>
    <n v="525"/>
    <m/>
    <s v="186 Gilbert Rd"/>
    <s v="Preston"/>
    <x v="10"/>
    <x v="1"/>
    <x v="2"/>
    <x v="1"/>
  </r>
  <r>
    <x v="403"/>
    <n v="460000"/>
    <x v="2"/>
    <s v="Cunninghams"/>
    <s v="Sale"/>
    <n v="3021"/>
    <n v="3"/>
    <n v="1"/>
    <n v="1"/>
    <n v="160"/>
    <n v="2000"/>
    <s v="46A Collins St"/>
    <s v="St Albans"/>
    <x v="0"/>
    <x v="0"/>
    <x v="2"/>
    <x v="1"/>
  </r>
  <r>
    <x v="403"/>
    <n v="750000"/>
    <x v="0"/>
    <s v="Best Bricks"/>
    <s v="Auction"/>
    <n v="3020"/>
    <n v="6"/>
    <n v="2"/>
    <n v="4"/>
    <n v="588"/>
    <n v="1955"/>
    <s v="9 Compton Pde"/>
    <s v="Sunshine North"/>
    <x v="0"/>
    <x v="0"/>
    <x v="2"/>
    <x v="1"/>
  </r>
  <r>
    <x v="403"/>
    <n v="682000"/>
    <x v="1"/>
    <s v="Cunninghams"/>
    <s v="Sale"/>
    <n v="3101"/>
    <n v="2"/>
    <n v="1"/>
    <n v="1"/>
    <n v="0"/>
    <m/>
    <s v="6/62 Walpole St"/>
    <s v="Kew"/>
    <x v="14"/>
    <x v="2"/>
    <x v="2"/>
    <x v="1"/>
  </r>
  <r>
    <x v="403"/>
    <n v="1750000"/>
    <x v="0"/>
    <s v="Jones and Jones"/>
    <s v="Sale"/>
    <n v="3122"/>
    <n v="3"/>
    <n v="1"/>
    <n v="4"/>
    <n v="368"/>
    <m/>
    <s v="4 Manchester St"/>
    <s v="Hawthorn"/>
    <x v="14"/>
    <x v="2"/>
    <x v="2"/>
    <x v="1"/>
  </r>
  <r>
    <x v="403"/>
    <n v="2402500"/>
    <x v="0"/>
    <s v="Cunninghams"/>
    <s v="Sale"/>
    <n v="3122"/>
    <n v="3"/>
    <n v="2"/>
    <n v="2"/>
    <n v="273"/>
    <n v="1900"/>
    <s v="3 Churchill Gr"/>
    <s v="Hawthorn"/>
    <x v="14"/>
    <x v="2"/>
    <x v="2"/>
    <x v="1"/>
  </r>
  <r>
    <x v="403"/>
    <n v="1470000"/>
    <x v="0"/>
    <s v="Maxwells"/>
    <s v="Sale"/>
    <n v="3193"/>
    <n v="2"/>
    <n v="1"/>
    <n v="4"/>
    <n v="633"/>
    <n v="1960"/>
    <s v="71 Oak St"/>
    <s v="Beaumaris"/>
    <x v="15"/>
    <x v="2"/>
    <x v="2"/>
    <x v="1"/>
  </r>
  <r>
    <x v="403"/>
    <n v="725000"/>
    <x v="0"/>
    <s v="Property Barons"/>
    <s v="Sale"/>
    <n v="3081"/>
    <n v="4"/>
    <n v="1"/>
    <n v="2"/>
    <n v="585"/>
    <m/>
    <s v="15 Tarakan St"/>
    <s v="Heidelberg West"/>
    <x v="17"/>
    <x v="3"/>
    <x v="2"/>
    <x v="1"/>
  </r>
  <r>
    <x v="403"/>
    <n v="1130000"/>
    <x v="0"/>
    <s v="Property Barons"/>
    <s v="Sale"/>
    <n v="3094"/>
    <n v="3"/>
    <n v="2"/>
    <n v="2"/>
    <n v="842"/>
    <m/>
    <s v="12 Aanensen Ct"/>
    <s v="Montmorency"/>
    <x v="17"/>
    <x v="3"/>
    <x v="2"/>
    <x v="1"/>
  </r>
  <r>
    <x v="403"/>
    <n v="1851000"/>
    <x v="0"/>
    <s v="Jones and Jones"/>
    <s v="Sale"/>
    <n v="3079"/>
    <n v="3"/>
    <n v="2"/>
    <n v="2"/>
    <n v="618"/>
    <n v="1960"/>
    <s v="3 Sylvan Ct"/>
    <s v="Ivanhoe"/>
    <x v="17"/>
    <x v="3"/>
    <x v="2"/>
    <x v="1"/>
  </r>
  <r>
    <x v="404"/>
    <n v="535000"/>
    <x v="1"/>
    <s v="Cunninghams"/>
    <s v="Sale"/>
    <n v="3066"/>
    <n v="2"/>
    <n v="1"/>
    <n v="1"/>
    <n v="0"/>
    <n v="1970"/>
    <s v="4/67 Easey St"/>
    <s v="Collingwood"/>
    <x v="1"/>
    <x v="1"/>
    <x v="2"/>
    <x v="1"/>
  </r>
  <r>
    <x v="404"/>
    <n v="1055000"/>
    <x v="0"/>
    <s v="Flanders &amp; Fish"/>
    <s v="Sale"/>
    <n v="3068"/>
    <n v="2"/>
    <n v="1"/>
    <n v="0"/>
    <n v="192"/>
    <n v="1910"/>
    <s v="236 Barkly St"/>
    <s v="Fitzroy North"/>
    <x v="1"/>
    <x v="1"/>
    <x v="2"/>
    <x v="1"/>
  </r>
  <r>
    <x v="404"/>
    <n v="1285000"/>
    <x v="2"/>
    <s v="Cunninghams"/>
    <s v="Auction"/>
    <n v="3078"/>
    <n v="3"/>
    <n v="2"/>
    <n v="2"/>
    <n v="528"/>
    <n v="1967"/>
    <s v="57 Yarralea St"/>
    <s v="Alphington"/>
    <x v="1"/>
    <x v="1"/>
    <x v="2"/>
    <x v="1"/>
  </r>
  <r>
    <x v="404"/>
    <n v="535000"/>
    <x v="0"/>
    <s v="Metro Ladder"/>
    <s v="Sale"/>
    <n v="3029"/>
    <n v="3"/>
    <n v="1"/>
    <n v="2"/>
    <n v="603"/>
    <m/>
    <s v="27 Cameron Dr"/>
    <s v="Hoppers Crossing"/>
    <x v="28"/>
    <x v="0"/>
    <x v="2"/>
    <x v="1"/>
  </r>
  <r>
    <x v="404"/>
    <n v="521000"/>
    <x v="0"/>
    <s v="Cunninghams"/>
    <s v="Sale"/>
    <n v="3075"/>
    <n v="3"/>
    <n v="1"/>
    <n v="2"/>
    <n v="589"/>
    <n v="1975"/>
    <s v="4 Casey Dr"/>
    <s v="Lalor"/>
    <x v="19"/>
    <x v="1"/>
    <x v="2"/>
    <x v="1"/>
  </r>
  <r>
    <x v="404"/>
    <n v="410000"/>
    <x v="1"/>
    <s v="Melbourne Homes"/>
    <s v="Auction"/>
    <n v="3181"/>
    <n v="1"/>
    <n v="1"/>
    <n v="1"/>
    <n v="0"/>
    <m/>
    <s v="12/28 Wynnstay Rd"/>
    <s v="Prahran"/>
    <x v="12"/>
    <x v="2"/>
    <x v="2"/>
    <x v="1"/>
  </r>
  <r>
    <x v="404"/>
    <n v="3475000"/>
    <x v="2"/>
    <s v="Cunninghams"/>
    <s v="Sale"/>
    <n v="3141"/>
    <n v="3"/>
    <n v="3"/>
    <n v="1"/>
    <n v="296"/>
    <m/>
    <s v="65 Caroline St"/>
    <s v="South Yarra"/>
    <x v="12"/>
    <x v="2"/>
    <x v="2"/>
    <x v="1"/>
  </r>
  <r>
    <x v="404"/>
    <n v="887000"/>
    <x v="0"/>
    <s v="Flanders &amp; Fish"/>
    <s v="Sale"/>
    <n v="3058"/>
    <n v="3"/>
    <n v="1"/>
    <n v="2"/>
    <n v="560"/>
    <m/>
    <s v="38 Goleen St"/>
    <s v="Coburg North"/>
    <x v="3"/>
    <x v="1"/>
    <x v="2"/>
    <x v="1"/>
  </r>
  <r>
    <x v="404"/>
    <n v="900000"/>
    <x v="0"/>
    <s v="Cunninghams"/>
    <s v="Auction"/>
    <n v="3056"/>
    <n v="2"/>
    <n v="1"/>
    <n v="0"/>
    <n v="191"/>
    <m/>
    <s v="40 Blair St"/>
    <s v="Brunswick"/>
    <x v="3"/>
    <x v="1"/>
    <x v="2"/>
    <x v="1"/>
  </r>
  <r>
    <x v="404"/>
    <n v="901000"/>
    <x v="0"/>
    <s v="Cunninghams"/>
    <s v="Auction"/>
    <n v="3058"/>
    <n v="4"/>
    <n v="2"/>
    <n v="1"/>
    <n v="398"/>
    <n v="1950"/>
    <s v="19 Spring St"/>
    <s v="Coburg"/>
    <x v="3"/>
    <x v="1"/>
    <x v="2"/>
    <x v="1"/>
  </r>
  <r>
    <x v="404"/>
    <n v="1010000"/>
    <x v="0"/>
    <s v="Cunninghams"/>
    <s v="Auction"/>
    <n v="3055"/>
    <n v="3"/>
    <n v="2"/>
    <n v="4"/>
    <n v="413"/>
    <n v="1910"/>
    <s v="59 Daly St"/>
    <s v="Brunswick West"/>
    <x v="3"/>
    <x v="1"/>
    <x v="2"/>
    <x v="1"/>
  </r>
  <r>
    <x v="404"/>
    <n v="1200000"/>
    <x v="0"/>
    <s v="Cunninghams"/>
    <s v="Auction"/>
    <n v="3055"/>
    <n v="3"/>
    <n v="1"/>
    <n v="2"/>
    <n v="683"/>
    <m/>
    <s v="507 Brunswick Rd"/>
    <s v="Brunswick West"/>
    <x v="3"/>
    <x v="1"/>
    <x v="2"/>
    <x v="1"/>
  </r>
  <r>
    <x v="404"/>
    <n v="1300000"/>
    <x v="0"/>
    <s v="Cunninghams"/>
    <s v="Auction"/>
    <n v="3055"/>
    <n v="3"/>
    <n v="1"/>
    <n v="3"/>
    <n v="484"/>
    <m/>
    <s v="3 Bakers Pde"/>
    <s v="Brunswick West"/>
    <x v="3"/>
    <x v="1"/>
    <x v="2"/>
    <x v="1"/>
  </r>
  <r>
    <x v="404"/>
    <n v="1310000"/>
    <x v="0"/>
    <s v="Jones and Jones"/>
    <s v="Sale"/>
    <n v="3057"/>
    <n v="4"/>
    <n v="1"/>
    <n v="2"/>
    <n v="449"/>
    <n v="1930"/>
    <s v="164 Blyth St"/>
    <s v="Brunswick East"/>
    <x v="3"/>
    <x v="1"/>
    <x v="2"/>
    <x v="1"/>
  </r>
  <r>
    <x v="404"/>
    <n v="450000"/>
    <x v="1"/>
    <s v="Cunninghams"/>
    <s v="Sale"/>
    <n v="3031"/>
    <n v="2"/>
    <n v="1"/>
    <n v="1"/>
    <n v="0"/>
    <n v="1970"/>
    <s v="16/60 Farnham St"/>
    <s v="Flemington"/>
    <x v="8"/>
    <x v="1"/>
    <x v="2"/>
    <x v="1"/>
  </r>
  <r>
    <x v="404"/>
    <n v="737500"/>
    <x v="0"/>
    <s v="Metro Ladder"/>
    <s v="Sale"/>
    <n v="3037"/>
    <n v="4"/>
    <n v="2"/>
    <n v="2"/>
    <n v="704"/>
    <n v="2004"/>
    <s v="10 View Ct"/>
    <s v="Hillside"/>
    <x v="21"/>
    <x v="0"/>
    <x v="2"/>
    <x v="1"/>
  </r>
  <r>
    <x v="404"/>
    <n v="1291000"/>
    <x v="0"/>
    <s v="Cunninghams"/>
    <s v="Sale"/>
    <n v="3134"/>
    <n v="3"/>
    <n v="2"/>
    <n v="2"/>
    <n v="776"/>
    <m/>
    <s v="6 Ford St"/>
    <s v="Ringwood"/>
    <x v="22"/>
    <x v="3"/>
    <x v="2"/>
    <x v="1"/>
  </r>
  <r>
    <x v="404"/>
    <n v="610000"/>
    <x v="0"/>
    <s v="Property Barons"/>
    <s v="Sale"/>
    <n v="3019"/>
    <n v="2"/>
    <n v="1"/>
    <n v="2"/>
    <n v="555"/>
    <n v="1950"/>
    <s v="96 Duke St"/>
    <s v="Braybrook"/>
    <x v="4"/>
    <x v="0"/>
    <x v="2"/>
    <x v="1"/>
  </r>
  <r>
    <x v="404"/>
    <n v="760000"/>
    <x v="0"/>
    <s v="Jones and Jones"/>
    <s v="Auction"/>
    <n v="3105"/>
    <n v="5"/>
    <n v="2"/>
    <n v="2"/>
    <n v="411"/>
    <m/>
    <s v="1/54 Furneaux Gr"/>
    <s v="Bulleen"/>
    <x v="16"/>
    <x v="3"/>
    <x v="2"/>
    <x v="1"/>
  </r>
  <r>
    <x v="404"/>
    <n v="902000"/>
    <x v="0"/>
    <s v="Jones and Jones"/>
    <s v="Sale"/>
    <n v="3111"/>
    <n v="3"/>
    <n v="1"/>
    <n v="2"/>
    <n v="649"/>
    <m/>
    <s v="40 Astelot Dr"/>
    <s v="Donvale"/>
    <x v="16"/>
    <x v="3"/>
    <x v="2"/>
    <x v="1"/>
  </r>
  <r>
    <x v="404"/>
    <n v="1955000"/>
    <x v="0"/>
    <s v="Jones and Jones"/>
    <s v="Sale"/>
    <n v="3108"/>
    <n v="4"/>
    <n v="2"/>
    <n v="2"/>
    <n v="1033"/>
    <m/>
    <s v="14 Morris St"/>
    <s v="Doncaster"/>
    <x v="16"/>
    <x v="3"/>
    <x v="2"/>
    <x v="1"/>
  </r>
  <r>
    <x v="404"/>
    <n v="1170000"/>
    <x v="0"/>
    <s v="Property Barons"/>
    <s v="Sale"/>
    <n v="3059"/>
    <n v="5"/>
    <n v="3"/>
    <n v="5"/>
    <n v="1750"/>
    <n v="1990"/>
    <s v="7 Murray Ct"/>
    <s v="Greenvale"/>
    <x v="18"/>
    <x v="1"/>
    <x v="2"/>
    <x v="1"/>
  </r>
  <r>
    <x v="404"/>
    <n v="910000"/>
    <x v="0"/>
    <s v="Metro Ladder"/>
    <s v="Sale"/>
    <n v="3025"/>
    <n v="3"/>
    <n v="1"/>
    <n v="3"/>
    <n v="535"/>
    <n v="1970"/>
    <s v="23 Rymill Ct"/>
    <s v="Altona North"/>
    <x v="11"/>
    <x v="0"/>
    <x v="2"/>
    <x v="1"/>
  </r>
  <r>
    <x v="404"/>
    <n v="1680000"/>
    <x v="0"/>
    <s v="Metro Ladder"/>
    <s v="Auction"/>
    <n v="3204"/>
    <n v="4"/>
    <n v="2"/>
    <n v="2"/>
    <n v="568"/>
    <m/>
    <s v="34 Clee St"/>
    <s v="McKinnon"/>
    <x v="9"/>
    <x v="2"/>
    <x v="2"/>
    <x v="1"/>
  </r>
  <r>
    <x v="404"/>
    <n v="400000"/>
    <x v="1"/>
    <s v="Sanders"/>
    <s v="Auction"/>
    <n v="3910"/>
    <n v="2"/>
    <n v="1"/>
    <n v="1"/>
    <n v="196"/>
    <n v="2012"/>
    <s v="6/30 Warrenwood Pl"/>
    <s v="Langwarrin"/>
    <x v="27"/>
    <x v="5"/>
    <x v="2"/>
    <x v="1"/>
  </r>
  <r>
    <x v="404"/>
    <n v="1400000"/>
    <x v="0"/>
    <s v="Metro Ladder"/>
    <s v="Auction"/>
    <n v="3072"/>
    <n v="5"/>
    <n v="2"/>
    <n v="2"/>
    <n v="558"/>
    <n v="1925"/>
    <s v="1 Bellarine St"/>
    <s v="Preston"/>
    <x v="10"/>
    <x v="1"/>
    <x v="2"/>
    <x v="1"/>
  </r>
  <r>
    <x v="404"/>
    <n v="601000"/>
    <x v="0"/>
    <s v="Maxwells"/>
    <s v="Sale"/>
    <n v="3803"/>
    <n v="3"/>
    <n v="2"/>
    <n v="4"/>
    <n v="604"/>
    <n v="1995"/>
    <s v="11 Turanga Pl"/>
    <s v="Hallam"/>
    <x v="25"/>
    <x v="4"/>
    <x v="2"/>
    <x v="1"/>
  </r>
  <r>
    <x v="404"/>
    <n v="805000"/>
    <x v="0"/>
    <s v="Property Barons"/>
    <s v="Sale"/>
    <n v="3038"/>
    <n v="5"/>
    <n v="2"/>
    <n v="2"/>
    <n v="705"/>
    <m/>
    <s v="3 Roper Ct"/>
    <s v="Taylors Lakes"/>
    <x v="0"/>
    <x v="0"/>
    <x v="2"/>
    <x v="1"/>
  </r>
  <r>
    <x v="404"/>
    <n v="875000"/>
    <x v="0"/>
    <s v="Metro Ladder"/>
    <s v="Auction"/>
    <n v="3036"/>
    <n v="3"/>
    <n v="1"/>
    <n v="2"/>
    <n v="722"/>
    <m/>
    <s v="25 Skyline Dr"/>
    <s v="Keilor"/>
    <x v="0"/>
    <x v="0"/>
    <x v="2"/>
    <x v="1"/>
  </r>
  <r>
    <x v="404"/>
    <n v="440000"/>
    <x v="1"/>
    <s v="Jones and Jones"/>
    <s v="Sale"/>
    <n v="3123"/>
    <n v="1"/>
    <n v="1"/>
    <n v="1"/>
    <n v="2306"/>
    <n v="1970"/>
    <s v="8/107 Victoria Rd"/>
    <s v="Hawthorn East"/>
    <x v="14"/>
    <x v="2"/>
    <x v="2"/>
    <x v="1"/>
  </r>
  <r>
    <x v="404"/>
    <n v="825000"/>
    <x v="2"/>
    <s v="Jones and Jones"/>
    <s v="Sale"/>
    <n v="3101"/>
    <n v="2"/>
    <n v="1"/>
    <n v="3"/>
    <n v="193"/>
    <n v="1995"/>
    <s v="1/125 Walpole St"/>
    <s v="Kew"/>
    <x v="14"/>
    <x v="2"/>
    <x v="2"/>
    <x v="1"/>
  </r>
  <r>
    <x v="404"/>
    <n v="1890000"/>
    <x v="0"/>
    <s v="Jones and Jones"/>
    <s v="Sale"/>
    <n v="3104"/>
    <n v="4"/>
    <n v="3"/>
    <n v="2"/>
    <n v="636"/>
    <n v="1960"/>
    <s v="35 Sylvander St"/>
    <s v="Balwyn North"/>
    <x v="14"/>
    <x v="2"/>
    <x v="2"/>
    <x v="1"/>
  </r>
  <r>
    <x v="404"/>
    <n v="2800000"/>
    <x v="0"/>
    <s v="Zimmerman"/>
    <s v="Auction"/>
    <n v="3122"/>
    <n v="4"/>
    <n v="2"/>
    <n v="2"/>
    <n v="750"/>
    <n v="1910"/>
    <s v="328 Barkers Rd"/>
    <s v="Hawthorn"/>
    <x v="14"/>
    <x v="2"/>
    <x v="2"/>
    <x v="1"/>
  </r>
  <r>
    <x v="404"/>
    <n v="805000"/>
    <x v="1"/>
    <s v="Maxwells"/>
    <s v="Sale"/>
    <n v="3188"/>
    <n v="2"/>
    <n v="1"/>
    <n v="2"/>
    <n v="0"/>
    <m/>
    <s v="10/78 Holyrood St"/>
    <s v="Hampton"/>
    <x v="15"/>
    <x v="2"/>
    <x v="2"/>
    <x v="1"/>
  </r>
  <r>
    <x v="404"/>
    <n v="860000"/>
    <x v="1"/>
    <s v="Jones and Jones"/>
    <s v="Sale"/>
    <n v="3188"/>
    <n v="2"/>
    <n v="1"/>
    <n v="1"/>
    <n v="90"/>
    <n v="1962"/>
    <s v="1/12 Grenville St"/>
    <s v="Hampton"/>
    <x v="15"/>
    <x v="2"/>
    <x v="2"/>
    <x v="1"/>
  </r>
  <r>
    <x v="404"/>
    <n v="1392000"/>
    <x v="1"/>
    <s v="Metro Ladder"/>
    <s v="Sale"/>
    <n v="3186"/>
    <n v="3"/>
    <n v="2"/>
    <n v="1"/>
    <n v="188"/>
    <m/>
    <s v="3/136 New St"/>
    <s v="Brighton"/>
    <x v="15"/>
    <x v="2"/>
    <x v="2"/>
    <x v="1"/>
  </r>
  <r>
    <x v="404"/>
    <n v="1600000"/>
    <x v="0"/>
    <s v="Metro Ladder"/>
    <s v="Sale"/>
    <n v="3190"/>
    <n v="3"/>
    <n v="2"/>
    <n v="3"/>
    <n v="598"/>
    <n v="1960"/>
    <s v="8 Sydenham St"/>
    <s v="Highett"/>
    <x v="15"/>
    <x v="2"/>
    <x v="2"/>
    <x v="1"/>
  </r>
  <r>
    <x v="404"/>
    <n v="826000"/>
    <x v="0"/>
    <s v="Property Barons"/>
    <s v="Sale"/>
    <n v="3087"/>
    <n v="5"/>
    <n v="1"/>
    <n v="2"/>
    <n v="545"/>
    <n v="1970"/>
    <s v="5 Regis Ct"/>
    <s v="Watsonia"/>
    <x v="17"/>
    <x v="1"/>
    <x v="2"/>
    <x v="1"/>
  </r>
  <r>
    <x v="404"/>
    <n v="932500"/>
    <x v="0"/>
    <s v="Property Barons"/>
    <s v="Sale"/>
    <n v="3087"/>
    <n v="4"/>
    <n v="2"/>
    <n v="2"/>
    <n v="585"/>
    <n v="1950"/>
    <s v="5 Daours Ct"/>
    <s v="Watsonia"/>
    <x v="17"/>
    <x v="1"/>
    <x v="2"/>
    <x v="1"/>
  </r>
  <r>
    <x v="405"/>
    <n v="355000"/>
    <x v="1"/>
    <s v="Cunninghams"/>
    <s v="Auction"/>
    <n v="3121"/>
    <n v="1"/>
    <n v="1"/>
    <n v="0"/>
    <n v="1082"/>
    <n v="1970"/>
    <s v="15/104 Rowena Pde"/>
    <s v="Richmond"/>
    <x v="1"/>
    <x v="1"/>
    <x v="2"/>
    <x v="1"/>
  </r>
  <r>
    <x v="405"/>
    <n v="1676000"/>
    <x v="0"/>
    <s v="Cunninghams"/>
    <s v="Sale"/>
    <n v="3121"/>
    <n v="3"/>
    <n v="1"/>
    <n v="1"/>
    <n v="294"/>
    <m/>
    <s v="7 Benson St"/>
    <s v="Richmond"/>
    <x v="1"/>
    <x v="1"/>
    <x v="2"/>
    <x v="1"/>
  </r>
  <r>
    <x v="405"/>
    <n v="1001000"/>
    <x v="0"/>
    <s v="Property Barons"/>
    <s v="Sale"/>
    <n v="3130"/>
    <n v="3"/>
    <n v="1"/>
    <n v="1"/>
    <n v="671"/>
    <m/>
    <s v="6 Conrad Ct"/>
    <s v="Blackburn North"/>
    <x v="2"/>
    <x v="3"/>
    <x v="2"/>
    <x v="1"/>
  </r>
  <r>
    <x v="405"/>
    <n v="1017500"/>
    <x v="0"/>
    <s v="Metro Ladder"/>
    <s v="Sale"/>
    <n v="3044"/>
    <n v="3"/>
    <n v="1"/>
    <n v="1"/>
    <n v="620"/>
    <m/>
    <s v="12 Irma Gr"/>
    <s v="Pascoe Vale"/>
    <x v="3"/>
    <x v="1"/>
    <x v="2"/>
    <x v="1"/>
  </r>
  <r>
    <x v="405"/>
    <n v="1018000"/>
    <x v="0"/>
    <s v="Jones and Jones"/>
    <s v="Sale"/>
    <n v="3060"/>
    <n v="5"/>
    <n v="2"/>
    <n v="2"/>
    <n v="737"/>
    <n v="1990"/>
    <s v="28 Princess St"/>
    <s v="Fawkner"/>
    <x v="3"/>
    <x v="1"/>
    <x v="2"/>
    <x v="1"/>
  </r>
  <r>
    <x v="405"/>
    <n v="1220000"/>
    <x v="0"/>
    <s v="Jones and Jones"/>
    <s v="Sale"/>
    <n v="3055"/>
    <n v="3"/>
    <n v="1"/>
    <n v="1"/>
    <n v="335"/>
    <n v="1940"/>
    <s v="63A Hunter St"/>
    <s v="Brunswick West"/>
    <x v="3"/>
    <x v="1"/>
    <x v="2"/>
    <x v="1"/>
  </r>
  <r>
    <x v="405"/>
    <n v="870000"/>
    <x v="1"/>
    <s v="Jones and Jones"/>
    <s v="Sale"/>
    <n v="3149"/>
    <n v="3"/>
    <n v="2"/>
    <n v="2"/>
    <n v="264"/>
    <m/>
    <s v="2/40 Carrol Gr"/>
    <s v="Mount Waverley"/>
    <x v="6"/>
    <x v="3"/>
    <x v="2"/>
    <x v="1"/>
  </r>
  <r>
    <x v="405"/>
    <n v="1114000"/>
    <x v="0"/>
    <s v="Cunninghams"/>
    <s v="Sale"/>
    <n v="3166"/>
    <n v="2"/>
    <n v="1"/>
    <n v="1"/>
    <n v="703"/>
    <n v="1960"/>
    <s v="41 Clayton Rd"/>
    <s v="Oakleigh East"/>
    <x v="6"/>
    <x v="2"/>
    <x v="2"/>
    <x v="1"/>
  </r>
  <r>
    <x v="405"/>
    <n v="425000"/>
    <x v="2"/>
    <s v="Cunninghams"/>
    <s v="Auction"/>
    <n v="3031"/>
    <n v="1"/>
    <n v="1"/>
    <n v="1"/>
    <n v="0"/>
    <n v="2000"/>
    <s v="20 Bradfield La"/>
    <s v="Kensington"/>
    <x v="13"/>
    <x v="1"/>
    <x v="2"/>
    <x v="1"/>
  </r>
  <r>
    <x v="405"/>
    <n v="609000"/>
    <x v="1"/>
    <s v="Property Barons"/>
    <s v="Sale"/>
    <n v="3135"/>
    <n v="2"/>
    <n v="1"/>
    <n v="2"/>
    <n v="190"/>
    <n v="1970"/>
    <s v="2/5 Mines Rd"/>
    <s v="Ringwood East"/>
    <x v="22"/>
    <x v="3"/>
    <x v="2"/>
    <x v="1"/>
  </r>
  <r>
    <x v="405"/>
    <n v="925000"/>
    <x v="0"/>
    <s v="Maxwells"/>
    <s v="Sale"/>
    <n v="3019"/>
    <n v="3"/>
    <n v="1"/>
    <n v="2"/>
    <n v="597"/>
    <m/>
    <s v="1 Hinkler St"/>
    <s v="Braybrook"/>
    <x v="4"/>
    <x v="0"/>
    <x v="2"/>
    <x v="1"/>
  </r>
  <r>
    <x v="405"/>
    <n v="945000"/>
    <x v="0"/>
    <s v="Jones and Jones"/>
    <s v="Sale"/>
    <n v="3167"/>
    <n v="3"/>
    <n v="1"/>
    <n v="2"/>
    <n v="640"/>
    <m/>
    <s v="47 Washington Dr"/>
    <s v="Oakleigh South"/>
    <x v="7"/>
    <x v="4"/>
    <x v="2"/>
    <x v="1"/>
  </r>
  <r>
    <x v="405"/>
    <n v="410000"/>
    <x v="0"/>
    <s v="Metro Ladder"/>
    <s v="Auction"/>
    <n v="3429"/>
    <n v="3"/>
    <n v="2"/>
    <n v="2"/>
    <n v="600"/>
    <n v="1980"/>
    <s v="1 Heysen Dr"/>
    <s v="Sunbury"/>
    <x v="18"/>
    <x v="0"/>
    <x v="2"/>
    <x v="1"/>
  </r>
  <r>
    <x v="405"/>
    <n v="597500"/>
    <x v="2"/>
    <s v="Metro Ladder"/>
    <s v="Sale"/>
    <n v="3018"/>
    <n v="2"/>
    <n v="1"/>
    <n v="2"/>
    <n v="178"/>
    <n v="2009"/>
    <s v="3/8 Rayner St"/>
    <s v="Altona"/>
    <x v="11"/>
    <x v="0"/>
    <x v="2"/>
    <x v="1"/>
  </r>
  <r>
    <x v="405"/>
    <n v="975000"/>
    <x v="0"/>
    <s v="Zimmerman"/>
    <s v="Sale"/>
    <n v="3015"/>
    <n v="3"/>
    <n v="2"/>
    <n v="2"/>
    <n v="333"/>
    <n v="2010"/>
    <s v="195 Blackshaws Rd"/>
    <s v="Newport"/>
    <x v="11"/>
    <x v="0"/>
    <x v="2"/>
    <x v="1"/>
  </r>
  <r>
    <x v="405"/>
    <n v="655000"/>
    <x v="1"/>
    <s v="Metro Ladder"/>
    <s v="Sale"/>
    <n v="3161"/>
    <n v="2"/>
    <n v="1"/>
    <n v="1"/>
    <n v="0"/>
    <m/>
    <s v="14/129 Kambrook Rd"/>
    <s v="Caulfield North"/>
    <x v="9"/>
    <x v="2"/>
    <x v="2"/>
    <x v="1"/>
  </r>
  <r>
    <x v="405"/>
    <n v="570000"/>
    <x v="0"/>
    <s v="Melbourne Homes"/>
    <s v="Sale"/>
    <n v="3199"/>
    <n v="3"/>
    <n v="1"/>
    <n v="2"/>
    <n v="537"/>
    <n v="1960"/>
    <s v="14 Berringa St"/>
    <s v="Frankston"/>
    <x v="27"/>
    <x v="4"/>
    <x v="2"/>
    <x v="1"/>
  </r>
  <r>
    <x v="405"/>
    <n v="407000"/>
    <x v="1"/>
    <s v="Cunninghams"/>
    <s v="Sale"/>
    <n v="3073"/>
    <n v="1"/>
    <n v="1"/>
    <n v="1"/>
    <n v="108"/>
    <m/>
    <s v="3/80 Delaware St"/>
    <s v="Reservoir"/>
    <x v="10"/>
    <x v="1"/>
    <x v="2"/>
    <x v="1"/>
  </r>
  <r>
    <x v="405"/>
    <n v="685000"/>
    <x v="0"/>
    <s v="Cunninghams"/>
    <s v="Sale"/>
    <n v="3073"/>
    <n v="3"/>
    <n v="1"/>
    <n v="3"/>
    <n v="494"/>
    <n v="1960"/>
    <s v="9 Kelverne St"/>
    <s v="Reservoir"/>
    <x v="10"/>
    <x v="1"/>
    <x v="2"/>
    <x v="1"/>
  </r>
  <r>
    <x v="405"/>
    <n v="1210000"/>
    <x v="0"/>
    <s v="Cunninghams"/>
    <s v="Sale"/>
    <n v="3072"/>
    <n v="3"/>
    <n v="2"/>
    <n v="2"/>
    <n v="515"/>
    <n v="1920"/>
    <s v="8 Scotia St"/>
    <s v="Preston"/>
    <x v="10"/>
    <x v="1"/>
    <x v="2"/>
    <x v="1"/>
  </r>
  <r>
    <x v="405"/>
    <n v="710000"/>
    <x v="0"/>
    <s v="Maxwells"/>
    <s v="Auction"/>
    <n v="3020"/>
    <n v="3"/>
    <n v="1"/>
    <n v="4"/>
    <n v="990"/>
    <m/>
    <s v="7 The Mews"/>
    <s v="Sunshine West"/>
    <x v="0"/>
    <x v="0"/>
    <x v="2"/>
    <x v="1"/>
  </r>
  <r>
    <x v="405"/>
    <n v="807000"/>
    <x v="1"/>
    <s v="Metro Ladder"/>
    <s v="Sale"/>
    <n v="3127"/>
    <n v="2"/>
    <n v="1"/>
    <n v="1"/>
    <n v="1501"/>
    <n v="1960"/>
    <s v="2/52 Barton St"/>
    <s v="Surrey Hills"/>
    <x v="14"/>
    <x v="2"/>
    <x v="2"/>
    <x v="1"/>
  </r>
  <r>
    <x v="405"/>
    <n v="1260000"/>
    <x v="0"/>
    <s v="Jones and Jones"/>
    <s v="Auction"/>
    <n v="3127"/>
    <n v="2"/>
    <n v="1"/>
    <n v="0"/>
    <n v="269"/>
    <n v="1910"/>
    <s v="18 Empress Rd"/>
    <s v="Surrey Hills"/>
    <x v="14"/>
    <x v="2"/>
    <x v="2"/>
    <x v="1"/>
  </r>
  <r>
    <x v="405"/>
    <n v="2500000"/>
    <x v="0"/>
    <s v="Zimmerman"/>
    <s v="Auction"/>
    <n v="3188"/>
    <n v="4"/>
    <n v="3"/>
    <n v="2"/>
    <n v="684"/>
    <n v="2008"/>
    <s v="125 Linacre Rd"/>
    <s v="Hampton"/>
    <x v="15"/>
    <x v="2"/>
    <x v="2"/>
    <x v="1"/>
  </r>
  <r>
    <x v="406"/>
    <n v="1100000"/>
    <x v="2"/>
    <s v="Cunninghams"/>
    <s v="Auction"/>
    <n v="3065"/>
    <n v="2"/>
    <n v="2"/>
    <n v="1"/>
    <n v="81"/>
    <n v="1990"/>
    <s v="60 Argyle St"/>
    <s v="Fitzroy"/>
    <x v="1"/>
    <x v="1"/>
    <x v="2"/>
    <x v="1"/>
  </r>
  <r>
    <x v="406"/>
    <n v="2080000"/>
    <x v="0"/>
    <s v="Jones and Jones"/>
    <s v="Sale"/>
    <n v="3128"/>
    <n v="3"/>
    <n v="2"/>
    <n v="2"/>
    <n v="693"/>
    <n v="1925"/>
    <s v="11 Howard St"/>
    <s v="Box Hill"/>
    <x v="2"/>
    <x v="3"/>
    <x v="2"/>
    <x v="1"/>
  </r>
  <r>
    <x v="406"/>
    <n v="1420000"/>
    <x v="0"/>
    <s v="Zimmerman"/>
    <s v="Sale"/>
    <n v="3206"/>
    <n v="3"/>
    <n v="1"/>
    <n v="0"/>
    <n v="112"/>
    <m/>
    <s v="26 Canterbury Rd"/>
    <s v="Middle Park"/>
    <x v="5"/>
    <x v="2"/>
    <x v="2"/>
    <x v="1"/>
  </r>
  <r>
    <x v="406"/>
    <n v="1900000"/>
    <x v="0"/>
    <s v="Metro Ladder"/>
    <s v="Sale"/>
    <n v="3206"/>
    <n v="3"/>
    <n v="1"/>
    <n v="1"/>
    <n v="186"/>
    <m/>
    <s v="99 Merton St"/>
    <s v="Albert Park"/>
    <x v="5"/>
    <x v="2"/>
    <x v="2"/>
    <x v="1"/>
  </r>
  <r>
    <x v="406"/>
    <n v="861000"/>
    <x v="0"/>
    <s v="Melbourne Homes"/>
    <s v="Sale"/>
    <n v="3095"/>
    <n v="4"/>
    <n v="2"/>
    <n v="2"/>
    <n v="781"/>
    <n v="1970"/>
    <s v="66 Valonia Dr"/>
    <s v="Eltham"/>
    <x v="20"/>
    <x v="3"/>
    <x v="2"/>
    <x v="1"/>
  </r>
  <r>
    <x v="406"/>
    <n v="418000"/>
    <x v="1"/>
    <s v="Melbourne Homes"/>
    <s v="Auction"/>
    <n v="3056"/>
    <n v="1"/>
    <n v="1"/>
    <n v="1"/>
    <n v="0"/>
    <n v="1970"/>
    <s v="7/675 Park St"/>
    <s v="Brunswick"/>
    <x v="3"/>
    <x v="1"/>
    <x v="2"/>
    <x v="1"/>
  </r>
  <r>
    <x v="406"/>
    <n v="957000"/>
    <x v="0"/>
    <s v="Metro Ladder"/>
    <s v="Auction"/>
    <n v="3056"/>
    <n v="3"/>
    <n v="1"/>
    <n v="2"/>
    <n v="80"/>
    <m/>
    <s v="64 Tinning St"/>
    <s v="Brunswick"/>
    <x v="3"/>
    <x v="1"/>
    <x v="2"/>
    <x v="1"/>
  </r>
  <r>
    <x v="406"/>
    <n v="1158000"/>
    <x v="0"/>
    <s v="SJ"/>
    <s v="Sale"/>
    <n v="3046"/>
    <n v="3"/>
    <n v="1"/>
    <n v="1"/>
    <n v="1011"/>
    <m/>
    <s v="33 Kennedy St"/>
    <s v="Glenroy"/>
    <x v="3"/>
    <x v="1"/>
    <x v="2"/>
    <x v="1"/>
  </r>
  <r>
    <x v="406"/>
    <n v="1270000"/>
    <x v="0"/>
    <s v="Cunninghams"/>
    <s v="Sale"/>
    <n v="3055"/>
    <n v="3"/>
    <n v="1"/>
    <n v="1"/>
    <n v="526"/>
    <m/>
    <s v="16 Coronation St"/>
    <s v="Brunswick West"/>
    <x v="3"/>
    <x v="1"/>
    <x v="2"/>
    <x v="1"/>
  </r>
  <r>
    <x v="406"/>
    <n v="945000"/>
    <x v="0"/>
    <s v="Flanders &amp; Fish"/>
    <s v="Sale"/>
    <n v="3034"/>
    <n v="5"/>
    <n v="2"/>
    <n v="1"/>
    <n v="570"/>
    <n v="1950"/>
    <s v="13 Wood St"/>
    <s v="Avondale Heights"/>
    <x v="8"/>
    <x v="0"/>
    <x v="2"/>
    <x v="1"/>
  </r>
  <r>
    <x v="406"/>
    <n v="980000"/>
    <x v="0"/>
    <s v="Jones and Jones"/>
    <s v="Sale"/>
    <n v="3166"/>
    <n v="2"/>
    <n v="1"/>
    <n v="1"/>
    <n v="387"/>
    <n v="1896"/>
    <s v="9A Normanby St"/>
    <s v="Hughesdale"/>
    <x v="6"/>
    <x v="2"/>
    <x v="2"/>
    <x v="1"/>
  </r>
  <r>
    <x v="406"/>
    <n v="1500000"/>
    <x v="0"/>
    <s v="Jones and Jones"/>
    <s v="Sale"/>
    <n v="3167"/>
    <n v="4"/>
    <n v="2"/>
    <n v="2"/>
    <n v="597"/>
    <m/>
    <s v="10 Devoy St"/>
    <s v="Oakleigh South"/>
    <x v="6"/>
    <x v="4"/>
    <x v="2"/>
    <x v="1"/>
  </r>
  <r>
    <x v="406"/>
    <n v="1640000"/>
    <x v="0"/>
    <s v="Jones and Jones"/>
    <s v="Auction"/>
    <n v="3149"/>
    <n v="3"/>
    <n v="1"/>
    <n v="2"/>
    <n v="911"/>
    <m/>
    <s v="7 Milliara St"/>
    <s v="Mount Waverley"/>
    <x v="6"/>
    <x v="3"/>
    <x v="2"/>
    <x v="1"/>
  </r>
  <r>
    <x v="406"/>
    <n v="347500"/>
    <x v="0"/>
    <s v="Metro Ladder"/>
    <s v="Sale"/>
    <n v="3338"/>
    <n v="4"/>
    <n v="2"/>
    <n v="1"/>
    <n v="587"/>
    <n v="1990"/>
    <s v="3 Francis St"/>
    <s v="Melton South"/>
    <x v="21"/>
    <x v="6"/>
    <x v="2"/>
    <x v="1"/>
  </r>
  <r>
    <x v="406"/>
    <n v="860000"/>
    <x v="0"/>
    <s v="Best Bricks"/>
    <s v="Auction"/>
    <n v="3136"/>
    <n v="4"/>
    <n v="3"/>
    <n v="2"/>
    <n v="907"/>
    <n v="1970"/>
    <s v="30 Hull Rd"/>
    <s v="Croydon"/>
    <x v="22"/>
    <x v="3"/>
    <x v="2"/>
    <x v="1"/>
  </r>
  <r>
    <x v="406"/>
    <n v="650000"/>
    <x v="1"/>
    <s v="Maxwells"/>
    <s v="Auction"/>
    <n v="3013"/>
    <n v="2"/>
    <n v="2"/>
    <n v="2"/>
    <n v="0"/>
    <n v="1985"/>
    <s v="2/150 Hyde St"/>
    <s v="Yarraville"/>
    <x v="4"/>
    <x v="0"/>
    <x v="2"/>
    <x v="1"/>
  </r>
  <r>
    <x v="406"/>
    <n v="935000"/>
    <x v="0"/>
    <s v="Maxwells"/>
    <s v="Sale"/>
    <n v="3013"/>
    <n v="3"/>
    <n v="1"/>
    <n v="0"/>
    <n v="198"/>
    <n v="1970"/>
    <s v="29 Wilson St"/>
    <s v="Yarraville"/>
    <x v="4"/>
    <x v="0"/>
    <x v="2"/>
    <x v="1"/>
  </r>
  <r>
    <x v="406"/>
    <n v="1240000"/>
    <x v="0"/>
    <s v="Property Barons"/>
    <s v="Sale"/>
    <n v="3107"/>
    <n v="3"/>
    <n v="2"/>
    <n v="1"/>
    <n v="673"/>
    <n v="1965"/>
    <s v="124 Swanston St"/>
    <s v="Templestowe Lower"/>
    <x v="16"/>
    <x v="3"/>
    <x v="2"/>
    <x v="1"/>
  </r>
  <r>
    <x v="406"/>
    <n v="930000"/>
    <x v="0"/>
    <s v="Property Barons"/>
    <s v="Sale"/>
    <n v="3153"/>
    <n v="5"/>
    <n v="2"/>
    <n v="2"/>
    <n v="992"/>
    <n v="1970"/>
    <s v="32 Kumala Rd"/>
    <s v="Bayswater"/>
    <x v="26"/>
    <x v="3"/>
    <x v="2"/>
    <x v="1"/>
  </r>
  <r>
    <x v="406"/>
    <n v="765000"/>
    <x v="2"/>
    <s v="Melbourne Homes"/>
    <s v="Sale"/>
    <n v="3018"/>
    <n v="3"/>
    <n v="2"/>
    <n v="2"/>
    <n v="200"/>
    <n v="2007"/>
    <s v="1/20 Mulga St"/>
    <s v="Altona"/>
    <x v="11"/>
    <x v="0"/>
    <x v="2"/>
    <x v="1"/>
  </r>
  <r>
    <x v="406"/>
    <n v="1400000"/>
    <x v="0"/>
    <s v="Sanders"/>
    <s v="Auction"/>
    <n v="3015"/>
    <n v="3"/>
    <n v="1"/>
    <n v="4"/>
    <n v="644"/>
    <m/>
    <s v="298 Douglas Pde"/>
    <s v="Newport"/>
    <x v="11"/>
    <x v="0"/>
    <x v="2"/>
    <x v="1"/>
  </r>
  <r>
    <x v="406"/>
    <n v="311500"/>
    <x v="1"/>
    <s v="Cunninghams"/>
    <s v="Auction"/>
    <n v="3204"/>
    <n v="1"/>
    <n v="1"/>
    <n v="1"/>
    <n v="0"/>
    <m/>
    <s v="3/10 Ormond Rd"/>
    <s v="Ormond"/>
    <x v="9"/>
    <x v="2"/>
    <x v="2"/>
    <x v="1"/>
  </r>
  <r>
    <x v="406"/>
    <n v="630000"/>
    <x v="1"/>
    <s v="Cunninghams"/>
    <s v="Sale"/>
    <n v="3162"/>
    <n v="2"/>
    <n v="1"/>
    <n v="1"/>
    <n v="0"/>
    <n v="2003"/>
    <s v="9/434 Kooyong Rd"/>
    <s v="Caulfield South"/>
    <x v="9"/>
    <x v="2"/>
    <x v="2"/>
    <x v="1"/>
  </r>
  <r>
    <x v="406"/>
    <n v="710000"/>
    <x v="1"/>
    <s v="Jones and Jones"/>
    <s v="Sale"/>
    <n v="3204"/>
    <n v="2"/>
    <n v="1"/>
    <n v="3"/>
    <n v="225"/>
    <m/>
    <s v="42 Hutchinson St"/>
    <s v="Bentleigh"/>
    <x v="9"/>
    <x v="2"/>
    <x v="2"/>
    <x v="1"/>
  </r>
  <r>
    <x v="406"/>
    <n v="767000"/>
    <x v="2"/>
    <s v="Flanders &amp; Fish"/>
    <s v="Sale"/>
    <n v="3165"/>
    <n v="3"/>
    <n v="1"/>
    <n v="2"/>
    <n v="162"/>
    <m/>
    <s v="1/32 Elizabeth St"/>
    <s v="Bentleigh East"/>
    <x v="9"/>
    <x v="2"/>
    <x v="2"/>
    <x v="1"/>
  </r>
  <r>
    <x v="406"/>
    <n v="1351000"/>
    <x v="0"/>
    <s v="Jones and Jones"/>
    <s v="Sale"/>
    <n v="3165"/>
    <n v="5"/>
    <n v="2"/>
    <n v="2"/>
    <n v="652"/>
    <m/>
    <s v="6 Elswill St"/>
    <s v="Bentleigh East"/>
    <x v="9"/>
    <x v="2"/>
    <x v="2"/>
    <x v="1"/>
  </r>
  <r>
    <x v="406"/>
    <n v="861500"/>
    <x v="0"/>
    <s v="Cunninghams"/>
    <s v="Sale"/>
    <n v="3073"/>
    <n v="2"/>
    <n v="1"/>
    <n v="1"/>
    <n v="419"/>
    <n v="1940"/>
    <s v="1 Delaware St"/>
    <s v="Reservoir"/>
    <x v="10"/>
    <x v="1"/>
    <x v="2"/>
    <x v="1"/>
  </r>
  <r>
    <x v="406"/>
    <n v="515000"/>
    <x v="0"/>
    <s v="Metro Ladder"/>
    <s v="Auction"/>
    <n v="3020"/>
    <n v="4"/>
    <n v="2"/>
    <n v="2"/>
    <n v="332"/>
    <n v="2006"/>
    <s v="1/10 Fremont Pde"/>
    <s v="Sunshine West"/>
    <x v="0"/>
    <x v="0"/>
    <x v="2"/>
    <x v="1"/>
  </r>
  <r>
    <x v="406"/>
    <n v="616000"/>
    <x v="1"/>
    <s v="Property Barons"/>
    <s v="Sale"/>
    <n v="3042"/>
    <n v="3"/>
    <n v="1"/>
    <n v="2"/>
    <n v="431"/>
    <m/>
    <s v="49a Spence St"/>
    <s v="Keilor Park"/>
    <x v="0"/>
    <x v="0"/>
    <x v="2"/>
    <x v="1"/>
  </r>
  <r>
    <x v="406"/>
    <n v="600000"/>
    <x v="1"/>
    <s v="Cunninghams"/>
    <s v="Sale"/>
    <n v="3101"/>
    <n v="2"/>
    <n v="1"/>
    <n v="1"/>
    <n v="847"/>
    <m/>
    <s v="1/18 Howard St"/>
    <s v="Kew"/>
    <x v="14"/>
    <x v="2"/>
    <x v="2"/>
    <x v="1"/>
  </r>
  <r>
    <x v="406"/>
    <n v="1315000"/>
    <x v="2"/>
    <s v="Melbourne Homes"/>
    <s v="Sale"/>
    <n v="3146"/>
    <n v="3"/>
    <n v="2"/>
    <n v="2"/>
    <n v="184"/>
    <m/>
    <s v="2/23 Peace St"/>
    <s v="Glen Iris"/>
    <x v="14"/>
    <x v="2"/>
    <x v="2"/>
    <x v="1"/>
  </r>
  <r>
    <x v="406"/>
    <n v="3275000"/>
    <x v="2"/>
    <s v="Cunninghams"/>
    <s v="Auction"/>
    <n v="3186"/>
    <n v="3"/>
    <n v="2"/>
    <n v="3"/>
    <n v="289"/>
    <m/>
    <s v="10A Hartley St"/>
    <s v="Brighton"/>
    <x v="15"/>
    <x v="2"/>
    <x v="2"/>
    <x v="1"/>
  </r>
  <r>
    <x v="406"/>
    <n v="715000"/>
    <x v="2"/>
    <s v="Property Barons"/>
    <s v="Auction"/>
    <n v="3081"/>
    <n v="3"/>
    <n v="2"/>
    <n v="2"/>
    <n v="192"/>
    <m/>
    <s v="2/34 Bamfield Rd"/>
    <s v="Heidelberg Heights"/>
    <x v="17"/>
    <x v="3"/>
    <x v="2"/>
    <x v="1"/>
  </r>
  <r>
    <x v="406"/>
    <n v="1035000"/>
    <x v="0"/>
    <s v="Property Barons"/>
    <s v="Sale"/>
    <n v="3079"/>
    <n v="3"/>
    <n v="1"/>
    <n v="2"/>
    <n v="585"/>
    <m/>
    <s v="83 Oriel Rd"/>
    <s v="Ivanhoe"/>
    <x v="17"/>
    <x v="3"/>
    <x v="2"/>
    <x v="1"/>
  </r>
  <r>
    <x v="407"/>
    <n v="717000"/>
    <x v="1"/>
    <s v="Cunninghams"/>
    <s v="Sale"/>
    <n v="3121"/>
    <n v="2"/>
    <n v="1"/>
    <n v="0"/>
    <n v="316"/>
    <m/>
    <s v="4/12 Woodlawn St"/>
    <s v="Richmond"/>
    <x v="1"/>
    <x v="1"/>
    <x v="2"/>
    <x v="1"/>
  </r>
  <r>
    <x v="407"/>
    <n v="855000"/>
    <x v="0"/>
    <s v="Cunninghams"/>
    <s v="Sale"/>
    <n v="3121"/>
    <n v="2"/>
    <n v="1"/>
    <n v="0"/>
    <n v="117"/>
    <m/>
    <s v="25 Dover St"/>
    <s v="Cremorne"/>
    <x v="1"/>
    <x v="1"/>
    <x v="2"/>
    <x v="1"/>
  </r>
  <r>
    <x v="407"/>
    <n v="1350000"/>
    <x v="0"/>
    <s v="Jones and Jones"/>
    <s v="Auction"/>
    <n v="3065"/>
    <n v="2"/>
    <n v="1"/>
    <n v="0"/>
    <n v="131"/>
    <n v="1900"/>
    <s v="28 Greeves St"/>
    <s v="Fitzroy"/>
    <x v="1"/>
    <x v="1"/>
    <x v="2"/>
    <x v="1"/>
  </r>
  <r>
    <x v="407"/>
    <n v="302500"/>
    <x v="1"/>
    <s v="Flanders &amp; Fish"/>
    <s v="Sale"/>
    <n v="3030"/>
    <n v="2"/>
    <n v="1"/>
    <n v="2"/>
    <n v="471"/>
    <m/>
    <s v="2/6 Pitta Cl"/>
    <s v="Werribee"/>
    <x v="28"/>
    <x v="0"/>
    <x v="2"/>
    <x v="1"/>
  </r>
  <r>
    <x v="407"/>
    <n v="505000"/>
    <x v="0"/>
    <s v="Metro Ladder"/>
    <s v="Sale"/>
    <n v="3029"/>
    <n v="3"/>
    <n v="1"/>
    <n v="1"/>
    <n v="663"/>
    <n v="1995"/>
    <s v="9 Hawthorn Dr"/>
    <s v="Hoppers Crossing"/>
    <x v="28"/>
    <x v="0"/>
    <x v="2"/>
    <x v="1"/>
  </r>
  <r>
    <x v="407"/>
    <n v="428000"/>
    <x v="0"/>
    <s v="Cunninghams"/>
    <s v="Sale"/>
    <n v="3082"/>
    <n v="2"/>
    <n v="1"/>
    <n v="1"/>
    <n v="389"/>
    <n v="2005"/>
    <s v="2/7 Bradley Dr"/>
    <s v="Mill Park"/>
    <x v="19"/>
    <x v="1"/>
    <x v="2"/>
    <x v="1"/>
  </r>
  <r>
    <x v="407"/>
    <n v="700000"/>
    <x v="2"/>
    <s v="Property Barons"/>
    <s v="Sale"/>
    <n v="3125"/>
    <n v="2"/>
    <n v="1"/>
    <n v="1"/>
    <n v="148"/>
    <m/>
    <s v="2/277 Warrigal Rd"/>
    <s v="Burwood"/>
    <x v="2"/>
    <x v="2"/>
    <x v="2"/>
    <x v="1"/>
  </r>
  <r>
    <x v="407"/>
    <n v="537000"/>
    <x v="1"/>
    <s v="Metro Ladder"/>
    <s v="Sale"/>
    <n v="3141"/>
    <n v="1"/>
    <n v="1"/>
    <n v="1"/>
    <n v="0"/>
    <n v="2000"/>
    <s v="407/800 Chapel St"/>
    <s v="South Yarra"/>
    <x v="12"/>
    <x v="2"/>
    <x v="2"/>
    <x v="1"/>
  </r>
  <r>
    <x v="407"/>
    <n v="482000"/>
    <x v="1"/>
    <s v="Best Bricks"/>
    <s v="Sale"/>
    <n v="3182"/>
    <n v="2"/>
    <n v="1"/>
    <n v="1"/>
    <n v="0"/>
    <n v="2004"/>
    <s v="105/60 Wellington St"/>
    <s v="St Kilda"/>
    <x v="5"/>
    <x v="2"/>
    <x v="2"/>
    <x v="1"/>
  </r>
  <r>
    <x v="407"/>
    <n v="615000"/>
    <x v="1"/>
    <s v="Metro Ladder"/>
    <s v="Sale"/>
    <n v="3182"/>
    <n v="2"/>
    <n v="1"/>
    <n v="1"/>
    <n v="1123"/>
    <n v="1920"/>
    <s v="9/60 Carlisle St"/>
    <s v="St Kilda"/>
    <x v="5"/>
    <x v="2"/>
    <x v="2"/>
    <x v="1"/>
  </r>
  <r>
    <x v="407"/>
    <n v="800000"/>
    <x v="1"/>
    <s v="Sanders"/>
    <s v="Sale"/>
    <n v="3207"/>
    <n v="3"/>
    <n v="1"/>
    <n v="2"/>
    <n v="0"/>
    <n v="2008"/>
    <s v="308/15 Pickles St"/>
    <s v="Port Melbourne"/>
    <x v="5"/>
    <x v="2"/>
    <x v="2"/>
    <x v="1"/>
  </r>
  <r>
    <x v="407"/>
    <n v="780000"/>
    <x v="0"/>
    <s v="Metro Ladder"/>
    <s v="Auction"/>
    <n v="3046"/>
    <n v="3"/>
    <n v="1"/>
    <n v="2"/>
    <n v="742"/>
    <n v="1970"/>
    <s v="1 Meadowbank St"/>
    <s v="Glenroy"/>
    <x v="3"/>
    <x v="1"/>
    <x v="2"/>
    <x v="1"/>
  </r>
  <r>
    <x v="407"/>
    <n v="655000"/>
    <x v="2"/>
    <s v="Melbourne Homes"/>
    <s v="Sale"/>
    <n v="3150"/>
    <n v="3"/>
    <n v="2"/>
    <n v="2"/>
    <n v="0"/>
    <n v="2002"/>
    <s v="10/18 Tulloch Gr"/>
    <s v="Glen Waverley"/>
    <x v="6"/>
    <x v="3"/>
    <x v="2"/>
    <x v="1"/>
  </r>
  <r>
    <x v="407"/>
    <n v="674000"/>
    <x v="0"/>
    <s v="Jones and Jones"/>
    <s v="Sale"/>
    <n v="3148"/>
    <n v="2"/>
    <n v="1"/>
    <n v="1"/>
    <n v="218"/>
    <n v="1980"/>
    <s v="3/3 Inga Ct"/>
    <s v="Chadstone"/>
    <x v="6"/>
    <x v="2"/>
    <x v="2"/>
    <x v="1"/>
  </r>
  <r>
    <x v="407"/>
    <n v="1272000"/>
    <x v="0"/>
    <s v="Jones and Jones"/>
    <s v="Sale"/>
    <n v="3150"/>
    <n v="4"/>
    <n v="2"/>
    <n v="2"/>
    <n v="733"/>
    <m/>
    <s v="7 Darvell Cl"/>
    <s v="Wheelers Hill"/>
    <x v="6"/>
    <x v="4"/>
    <x v="2"/>
    <x v="1"/>
  </r>
  <r>
    <x v="407"/>
    <n v="1715000"/>
    <x v="0"/>
    <s v="Property Barons"/>
    <s v="Sale"/>
    <n v="3150"/>
    <n v="4"/>
    <n v="1"/>
    <n v="2"/>
    <n v="758"/>
    <m/>
    <s v="20 Walter St"/>
    <s v="Glen Waverley"/>
    <x v="6"/>
    <x v="3"/>
    <x v="2"/>
    <x v="1"/>
  </r>
  <r>
    <x v="407"/>
    <n v="811000"/>
    <x v="2"/>
    <s v="Cunninghams"/>
    <s v="Auction"/>
    <n v="3031"/>
    <n v="2"/>
    <n v="1"/>
    <n v="0"/>
    <n v="113"/>
    <m/>
    <s v="2/2 McCracken St"/>
    <s v="Kensington"/>
    <x v="13"/>
    <x v="1"/>
    <x v="2"/>
    <x v="1"/>
  </r>
  <r>
    <x v="407"/>
    <n v="1485000"/>
    <x v="0"/>
    <s v="Jones and Jones"/>
    <s v="Sale"/>
    <n v="3051"/>
    <n v="3"/>
    <n v="1"/>
    <n v="1"/>
    <n v="198"/>
    <n v="1968"/>
    <s v="5 Murphy St"/>
    <s v="North Melbourne"/>
    <x v="13"/>
    <x v="1"/>
    <x v="2"/>
    <x v="1"/>
  </r>
  <r>
    <x v="407"/>
    <n v="730000"/>
    <x v="0"/>
    <s v="Jones and Jones"/>
    <s v="Auction"/>
    <n v="3019"/>
    <n v="3"/>
    <n v="1"/>
    <n v="3"/>
    <n v="586"/>
    <m/>
    <s v="30 Shepherd St"/>
    <s v="Braybrook"/>
    <x v="4"/>
    <x v="0"/>
    <x v="2"/>
    <x v="1"/>
  </r>
  <r>
    <x v="407"/>
    <n v="1000000"/>
    <x v="0"/>
    <s v="Cunninghams"/>
    <s v="Sale"/>
    <n v="3019"/>
    <n v="4"/>
    <n v="3"/>
    <n v="2"/>
    <n v="475"/>
    <n v="2002"/>
    <s v="10 Sedge Cl"/>
    <s v="Braybrook"/>
    <x v="4"/>
    <x v="0"/>
    <x v="2"/>
    <x v="1"/>
  </r>
  <r>
    <x v="407"/>
    <n v="663000"/>
    <x v="2"/>
    <s v="Maxwells"/>
    <s v="Sale"/>
    <n v="3012"/>
    <n v="3"/>
    <n v="2"/>
    <n v="2"/>
    <n v="244"/>
    <n v="2010"/>
    <s v="32 Millers Rd"/>
    <s v="Brooklyn"/>
    <x v="11"/>
    <x v="0"/>
    <x v="2"/>
    <x v="1"/>
  </r>
  <r>
    <x v="407"/>
    <n v="1500000"/>
    <x v="0"/>
    <s v="Sanders"/>
    <s v="Auction"/>
    <n v="3016"/>
    <n v="4"/>
    <n v="3"/>
    <n v="2"/>
    <n v="450"/>
    <m/>
    <s v="15 Kingshott Cl"/>
    <s v="Williamstown"/>
    <x v="11"/>
    <x v="0"/>
    <x v="2"/>
    <x v="1"/>
  </r>
  <r>
    <x v="407"/>
    <n v="695000"/>
    <x v="0"/>
    <s v="Jones and Jones"/>
    <s v="Sale"/>
    <n v="3204"/>
    <n v="2"/>
    <n v="1"/>
    <n v="1"/>
    <n v="126"/>
    <n v="1970"/>
    <s v="13/37 Murray Rd"/>
    <s v="Ormond"/>
    <x v="9"/>
    <x v="2"/>
    <x v="2"/>
    <x v="1"/>
  </r>
  <r>
    <x v="407"/>
    <n v="1000000"/>
    <x v="2"/>
    <s v="Zimmerman"/>
    <s v="Auction"/>
    <n v="3162"/>
    <n v="3"/>
    <n v="2"/>
    <n v="2"/>
    <n v="265"/>
    <m/>
    <s v="2/92 Clarence St"/>
    <s v="Caulfield South"/>
    <x v="9"/>
    <x v="2"/>
    <x v="2"/>
    <x v="1"/>
  </r>
  <r>
    <x v="407"/>
    <n v="2220000"/>
    <x v="0"/>
    <s v="Flanders &amp; Fish"/>
    <s v="Sale"/>
    <n v="3078"/>
    <n v="4"/>
    <n v="2"/>
    <n v="3"/>
    <n v="580"/>
    <n v="1930"/>
    <s v="5 Ross St"/>
    <s v="Alphington"/>
    <x v="10"/>
    <x v="1"/>
    <x v="2"/>
    <x v="1"/>
  </r>
  <r>
    <x v="407"/>
    <n v="550000"/>
    <x v="0"/>
    <s v="Metro Ladder"/>
    <s v="Auction"/>
    <n v="3038"/>
    <n v="3"/>
    <n v="1"/>
    <n v="4"/>
    <n v="802"/>
    <n v="1978"/>
    <s v="3 Serica Ct"/>
    <s v="Keilor Downs"/>
    <x v="0"/>
    <x v="0"/>
    <x v="2"/>
    <x v="1"/>
  </r>
  <r>
    <x v="407"/>
    <n v="651500"/>
    <x v="0"/>
    <s v="Property Barons"/>
    <s v="Sale"/>
    <n v="3020"/>
    <n v="3"/>
    <n v="1"/>
    <n v="1"/>
    <n v="555"/>
    <m/>
    <s v="10 Dundalk St"/>
    <s v="Sunshine"/>
    <x v="0"/>
    <x v="0"/>
    <x v="2"/>
    <x v="1"/>
  </r>
  <r>
    <x v="407"/>
    <n v="710000"/>
    <x v="0"/>
    <s v="Jones and Jones"/>
    <s v="Sale"/>
    <n v="3020"/>
    <n v="3"/>
    <n v="1"/>
    <n v="0"/>
    <n v="483"/>
    <n v="1950"/>
    <s v="69 Duke St"/>
    <s v="Sunshine"/>
    <x v="0"/>
    <x v="0"/>
    <x v="2"/>
    <x v="1"/>
  </r>
  <r>
    <x v="407"/>
    <n v="602000"/>
    <x v="1"/>
    <s v="Property Barons"/>
    <s v="Sale"/>
    <n v="3103"/>
    <n v="2"/>
    <n v="1"/>
    <n v="1"/>
    <n v="1129"/>
    <n v="1960"/>
    <s v="1/18 Weir St"/>
    <s v="Balwyn"/>
    <x v="14"/>
    <x v="2"/>
    <x v="2"/>
    <x v="1"/>
  </r>
  <r>
    <x v="407"/>
    <n v="2855000"/>
    <x v="0"/>
    <s v="Property Barons"/>
    <s v="Auction"/>
    <n v="3123"/>
    <n v="5"/>
    <n v="3"/>
    <n v="2"/>
    <n v="572"/>
    <n v="2000"/>
    <s v="11 Condor St"/>
    <s v="Hawthorn East"/>
    <x v="14"/>
    <x v="2"/>
    <x v="2"/>
    <x v="1"/>
  </r>
  <r>
    <x v="407"/>
    <n v="1695000"/>
    <x v="0"/>
    <s v="Maxwells"/>
    <s v="Sale"/>
    <n v="3188"/>
    <n v="2"/>
    <n v="1"/>
    <n v="2"/>
    <n v="765"/>
    <m/>
    <s v="53 Teddington Rd"/>
    <s v="Hampton"/>
    <x v="15"/>
    <x v="2"/>
    <x v="2"/>
    <x v="1"/>
  </r>
  <r>
    <x v="407"/>
    <n v="817000"/>
    <x v="0"/>
    <s v="Cunninghams"/>
    <s v="Sale"/>
    <n v="3088"/>
    <n v="3"/>
    <n v="2"/>
    <n v="1"/>
    <n v="610"/>
    <n v="1970"/>
    <s v="5 Cam St"/>
    <s v="Greensborough"/>
    <x v="17"/>
    <x v="1"/>
    <x v="2"/>
    <x v="1"/>
  </r>
  <r>
    <x v="407"/>
    <n v="1003000"/>
    <x v="0"/>
    <s v="Cunninghams"/>
    <s v="Sale"/>
    <n v="3084"/>
    <n v="4"/>
    <n v="2"/>
    <n v="2"/>
    <n v="619"/>
    <m/>
    <s v="6 Dawn Ct"/>
    <s v="Viewbank"/>
    <x v="17"/>
    <x v="3"/>
    <x v="2"/>
    <x v="1"/>
  </r>
  <r>
    <x v="408"/>
    <n v="1350000"/>
    <x v="0"/>
    <s v="Cunninghams"/>
    <s v="Sale"/>
    <n v="3121"/>
    <n v="3"/>
    <n v="1"/>
    <n v="1"/>
    <n v="117"/>
    <n v="1900"/>
    <s v="27 Balmain St"/>
    <s v="Cremorne"/>
    <x v="1"/>
    <x v="1"/>
    <x v="2"/>
    <x v="1"/>
  </r>
  <r>
    <x v="408"/>
    <n v="705000"/>
    <x v="0"/>
    <s v="Property Barons"/>
    <s v="Sale"/>
    <n v="3074"/>
    <n v="3"/>
    <n v="1"/>
    <n v="2"/>
    <n v="545"/>
    <n v="1975"/>
    <s v="20 Caroline St"/>
    <s v="Thomastown"/>
    <x v="19"/>
    <x v="1"/>
    <x v="2"/>
    <x v="1"/>
  </r>
  <r>
    <x v="408"/>
    <n v="1052000"/>
    <x v="0"/>
    <s v="Jones and Jones"/>
    <s v="Sale"/>
    <n v="3125"/>
    <n v="3"/>
    <n v="1"/>
    <n v="0"/>
    <n v="801"/>
    <m/>
    <s v="20 Pearce St"/>
    <s v="Burwood"/>
    <x v="2"/>
    <x v="2"/>
    <x v="2"/>
    <x v="1"/>
  </r>
  <r>
    <x v="408"/>
    <n v="2015000"/>
    <x v="0"/>
    <s v="Cunninghams"/>
    <s v="Sale"/>
    <n v="3206"/>
    <n v="2"/>
    <n v="1"/>
    <n v="2"/>
    <n v="178"/>
    <m/>
    <s v="28 Moubray St"/>
    <s v="Albert Park"/>
    <x v="5"/>
    <x v="2"/>
    <x v="2"/>
    <x v="1"/>
  </r>
  <r>
    <x v="408"/>
    <n v="698000"/>
    <x v="0"/>
    <s v="Cunninghams"/>
    <s v="Sale"/>
    <n v="3060"/>
    <n v="3"/>
    <n v="1"/>
    <n v="1"/>
    <n v="602"/>
    <m/>
    <s v="43 Preston St"/>
    <s v="Fawkner"/>
    <x v="3"/>
    <x v="1"/>
    <x v="2"/>
    <x v="1"/>
  </r>
  <r>
    <x v="408"/>
    <n v="870000"/>
    <x v="0"/>
    <s v="Flanders &amp; Fish"/>
    <s v="Sale"/>
    <n v="3046"/>
    <n v="3"/>
    <n v="1"/>
    <n v="6"/>
    <n v="700"/>
    <m/>
    <s v="1 Mikado St"/>
    <s v="Hadfield"/>
    <x v="3"/>
    <x v="1"/>
    <x v="2"/>
    <x v="1"/>
  </r>
  <r>
    <x v="408"/>
    <n v="1075000"/>
    <x v="0"/>
    <s v="Cunninghams"/>
    <s v="Sale"/>
    <n v="3056"/>
    <n v="3"/>
    <n v="1"/>
    <n v="0"/>
    <n v="222"/>
    <m/>
    <s v="68 Gold St"/>
    <s v="Brunswick"/>
    <x v="3"/>
    <x v="1"/>
    <x v="2"/>
    <x v="1"/>
  </r>
  <r>
    <x v="408"/>
    <n v="745000"/>
    <x v="0"/>
    <s v="Property Barons"/>
    <s v="Sale"/>
    <n v="3040"/>
    <n v="2"/>
    <n v="1"/>
    <n v="1"/>
    <n v="342"/>
    <m/>
    <s v="83A Spencer St"/>
    <s v="Essendon"/>
    <x v="8"/>
    <x v="0"/>
    <x v="2"/>
    <x v="1"/>
  </r>
  <r>
    <x v="408"/>
    <n v="950000"/>
    <x v="0"/>
    <s v="Sanders"/>
    <s v="Auction"/>
    <n v="3041"/>
    <n v="3"/>
    <n v="2"/>
    <n v="2"/>
    <n v="216"/>
    <m/>
    <s v="48 Lebanon St"/>
    <s v="Strathmore"/>
    <x v="8"/>
    <x v="0"/>
    <x v="2"/>
    <x v="1"/>
  </r>
  <r>
    <x v="408"/>
    <n v="1316500"/>
    <x v="0"/>
    <s v="Flanders &amp; Fish"/>
    <s v="Sale"/>
    <n v="3032"/>
    <n v="4"/>
    <n v="3"/>
    <n v="2"/>
    <n v="230"/>
    <m/>
    <s v="40 Kent St"/>
    <s v="Ascot Vale"/>
    <x v="8"/>
    <x v="0"/>
    <x v="2"/>
    <x v="1"/>
  </r>
  <r>
    <x v="408"/>
    <n v="1223000"/>
    <x v="0"/>
    <s v="Cunninghams"/>
    <s v="Sale"/>
    <n v="3150"/>
    <n v="5"/>
    <n v="3"/>
    <n v="2"/>
    <n v="762"/>
    <m/>
    <s v="49 Phoenix Dr"/>
    <s v="Wheelers Hill"/>
    <x v="6"/>
    <x v="4"/>
    <x v="2"/>
    <x v="1"/>
  </r>
  <r>
    <x v="408"/>
    <n v="1245000"/>
    <x v="0"/>
    <s v="Jones and Jones"/>
    <s v="Sale"/>
    <n v="3166"/>
    <n v="3"/>
    <n v="1"/>
    <n v="1"/>
    <n v="545"/>
    <m/>
    <s v="31 Westgate St"/>
    <s v="Oakleigh"/>
    <x v="6"/>
    <x v="2"/>
    <x v="2"/>
    <x v="1"/>
  </r>
  <r>
    <x v="408"/>
    <n v="1410000"/>
    <x v="0"/>
    <s v="Jones and Jones"/>
    <s v="Auction"/>
    <n v="3166"/>
    <n v="4"/>
    <n v="2"/>
    <n v="2"/>
    <n v="568"/>
    <m/>
    <s v="19 Westgate St"/>
    <s v="Oakleigh"/>
    <x v="6"/>
    <x v="2"/>
    <x v="2"/>
    <x v="1"/>
  </r>
  <r>
    <x v="408"/>
    <n v="420000"/>
    <x v="0"/>
    <s v="Metro Ladder"/>
    <s v="Sale"/>
    <n v="3338"/>
    <n v="3"/>
    <n v="2"/>
    <n v="2"/>
    <n v="599"/>
    <m/>
    <s v="51 Andrew St"/>
    <s v="Melton South"/>
    <x v="21"/>
    <x v="6"/>
    <x v="2"/>
    <x v="1"/>
  </r>
  <r>
    <x v="408"/>
    <n v="885000"/>
    <x v="1"/>
    <s v="Jones and Jones"/>
    <s v="Sale"/>
    <n v="3002"/>
    <n v="2"/>
    <n v="1"/>
    <n v="1"/>
    <n v="1489"/>
    <m/>
    <s v="24/108 George St"/>
    <s v="East Melbourne"/>
    <x v="13"/>
    <x v="1"/>
    <x v="2"/>
    <x v="1"/>
  </r>
  <r>
    <x v="408"/>
    <n v="725000"/>
    <x v="0"/>
    <s v="Cunninghams"/>
    <s v="Sale"/>
    <n v="3012"/>
    <n v="3"/>
    <n v="2"/>
    <n v="2"/>
    <n v="260"/>
    <m/>
    <s v="2/56 Mitchell St"/>
    <s v="Maidstone"/>
    <x v="4"/>
    <x v="0"/>
    <x v="2"/>
    <x v="1"/>
  </r>
  <r>
    <x v="408"/>
    <n v="815000"/>
    <x v="2"/>
    <s v="Best Bricks"/>
    <s v="Sale"/>
    <n v="3012"/>
    <n v="3"/>
    <n v="1"/>
    <n v="2"/>
    <n v="203"/>
    <m/>
    <s v="17/24 Dongola Rd"/>
    <s v="West Footscray"/>
    <x v="4"/>
    <x v="0"/>
    <x v="2"/>
    <x v="1"/>
  </r>
  <r>
    <x v="408"/>
    <n v="970000"/>
    <x v="0"/>
    <s v="Sanders"/>
    <s v="Sale"/>
    <n v="3013"/>
    <n v="3"/>
    <n v="2"/>
    <n v="0"/>
    <n v="354"/>
    <n v="1930"/>
    <s v="183 Stephen St"/>
    <s v="Yarraville"/>
    <x v="4"/>
    <x v="0"/>
    <x v="2"/>
    <x v="1"/>
  </r>
  <r>
    <x v="408"/>
    <n v="1480000"/>
    <x v="0"/>
    <s v="Maxwells"/>
    <s v="Sale"/>
    <n v="3108"/>
    <n v="4"/>
    <n v="2"/>
    <n v="2"/>
    <n v="656"/>
    <n v="1965"/>
    <s v="34 Council St"/>
    <s v="Doncaster"/>
    <x v="16"/>
    <x v="3"/>
    <x v="2"/>
    <x v="1"/>
  </r>
  <r>
    <x v="408"/>
    <n v="1616000"/>
    <x v="0"/>
    <s v="Property Barons"/>
    <s v="Sale"/>
    <n v="3108"/>
    <n v="4"/>
    <n v="2"/>
    <n v="2"/>
    <n v="668"/>
    <m/>
    <s v="41 Bordeaux St"/>
    <s v="Doncaster"/>
    <x v="16"/>
    <x v="3"/>
    <x v="2"/>
    <x v="1"/>
  </r>
  <r>
    <x v="408"/>
    <n v="365000"/>
    <x v="0"/>
    <s v="Metro Ladder"/>
    <s v="Sale"/>
    <n v="3064"/>
    <n v="3"/>
    <n v="1"/>
    <n v="1"/>
    <n v="320"/>
    <n v="1980"/>
    <s v="82 Bridgewater Rd"/>
    <s v="Craigieburn"/>
    <x v="18"/>
    <x v="1"/>
    <x v="2"/>
    <x v="1"/>
  </r>
  <r>
    <x v="408"/>
    <n v="1330000"/>
    <x v="0"/>
    <s v="Sanders"/>
    <s v="Sale"/>
    <n v="3016"/>
    <n v="3"/>
    <n v="2"/>
    <n v="2"/>
    <n v="184"/>
    <m/>
    <s v="240 Coogee La"/>
    <s v="Williamstown"/>
    <x v="11"/>
    <x v="0"/>
    <x v="2"/>
    <x v="1"/>
  </r>
  <r>
    <x v="408"/>
    <n v="1266000"/>
    <x v="0"/>
    <s v="Cunninghams"/>
    <s v="Sale"/>
    <n v="3073"/>
    <n v="5"/>
    <n v="2"/>
    <n v="2"/>
    <n v="601"/>
    <n v="1990"/>
    <s v="5 Edgar St"/>
    <s v="Reservoir"/>
    <x v="10"/>
    <x v="1"/>
    <x v="2"/>
    <x v="1"/>
  </r>
  <r>
    <x v="408"/>
    <n v="610000"/>
    <x v="0"/>
    <s v="Maxwells"/>
    <s v="Auction"/>
    <n v="3021"/>
    <n v="3"/>
    <n v="1"/>
    <n v="1"/>
    <n v="582"/>
    <n v="1960"/>
    <s v="9 Cornhill St"/>
    <s v="St Albans"/>
    <x v="0"/>
    <x v="0"/>
    <x v="2"/>
    <x v="1"/>
  </r>
  <r>
    <x v="408"/>
    <n v="990000"/>
    <x v="0"/>
    <s v="Zimmerman"/>
    <s v="Sale"/>
    <n v="3020"/>
    <n v="4"/>
    <n v="1"/>
    <n v="6"/>
    <n v="654"/>
    <n v="1950"/>
    <s v="2 Colin St"/>
    <s v="Sunshine"/>
    <x v="0"/>
    <x v="0"/>
    <x v="2"/>
    <x v="1"/>
  </r>
  <r>
    <x v="408"/>
    <n v="375000"/>
    <x v="1"/>
    <s v="Jones and Jones"/>
    <s v="Sale"/>
    <n v="3123"/>
    <n v="1"/>
    <n v="1"/>
    <n v="1"/>
    <n v="0"/>
    <n v="1960"/>
    <s v="2/24 Selwood St"/>
    <s v="Hawthorn East"/>
    <x v="14"/>
    <x v="2"/>
    <x v="2"/>
    <x v="1"/>
  </r>
  <r>
    <x v="408"/>
    <n v="2370000"/>
    <x v="0"/>
    <s v="Jones and Jones"/>
    <s v="Sale"/>
    <n v="3122"/>
    <n v="3"/>
    <n v="2"/>
    <n v="1"/>
    <n v="362"/>
    <n v="1890"/>
    <s v="8 Leslie St"/>
    <s v="Hawthorn"/>
    <x v="14"/>
    <x v="2"/>
    <x v="2"/>
    <x v="1"/>
  </r>
  <r>
    <x v="408"/>
    <n v="1935000"/>
    <x v="0"/>
    <s v="Zimmerman"/>
    <s v="Sale"/>
    <n v="3186"/>
    <n v="3"/>
    <n v="2"/>
    <n v="1"/>
    <n v="385"/>
    <n v="1940"/>
    <s v="101 Male St"/>
    <s v="Brighton"/>
    <x v="15"/>
    <x v="2"/>
    <x v="2"/>
    <x v="1"/>
  </r>
  <r>
    <x v="409"/>
    <n v="465000"/>
    <x v="0"/>
    <s v="Melbourne Homes"/>
    <s v="Sale"/>
    <n v="3076"/>
    <n v="3"/>
    <n v="2"/>
    <n v="1"/>
    <n v="606"/>
    <n v="2005"/>
    <s v="53 Hayston Bvd"/>
    <s v="Epping"/>
    <x v="19"/>
    <x v="1"/>
    <x v="2"/>
    <x v="1"/>
  </r>
  <r>
    <x v="409"/>
    <n v="705500"/>
    <x v="0"/>
    <s v="Melbourne Homes"/>
    <s v="Sale"/>
    <n v="3075"/>
    <n v="3"/>
    <n v="1"/>
    <n v="4"/>
    <n v="670"/>
    <m/>
    <s v="59 David St"/>
    <s v="Lalor"/>
    <x v="19"/>
    <x v="1"/>
    <x v="2"/>
    <x v="1"/>
  </r>
  <r>
    <x v="409"/>
    <n v="750000"/>
    <x v="1"/>
    <s v="Melbourne Homes"/>
    <s v="Auction"/>
    <n v="3142"/>
    <n v="2"/>
    <n v="1"/>
    <n v="1"/>
    <n v="0"/>
    <n v="1970"/>
    <s v="6/696 Orrong Rd"/>
    <s v="Toorak"/>
    <x v="12"/>
    <x v="2"/>
    <x v="2"/>
    <x v="1"/>
  </r>
  <r>
    <x v="409"/>
    <n v="2500000"/>
    <x v="0"/>
    <s v="Sanders"/>
    <s v="Auction"/>
    <n v="3206"/>
    <n v="4"/>
    <n v="3"/>
    <n v="1"/>
    <n v="209"/>
    <m/>
    <s v="78 Erskine St"/>
    <s v="Middle Park"/>
    <x v="5"/>
    <x v="2"/>
    <x v="2"/>
    <x v="1"/>
  </r>
  <r>
    <x v="409"/>
    <n v="755000"/>
    <x v="2"/>
    <s v="Cunninghams"/>
    <s v="Sale"/>
    <n v="3044"/>
    <n v="3"/>
    <n v="1"/>
    <n v="2"/>
    <n v="234"/>
    <n v="1993"/>
    <s v="4/21 Main St"/>
    <s v="Pascoe Vale"/>
    <x v="3"/>
    <x v="1"/>
    <x v="2"/>
    <x v="1"/>
  </r>
  <r>
    <x v="409"/>
    <n v="1071888"/>
    <x v="0"/>
    <s v="Flanders &amp; Fish"/>
    <s v="Auction"/>
    <n v="3046"/>
    <n v="4"/>
    <n v="2"/>
    <n v="4"/>
    <n v="553"/>
    <n v="2001"/>
    <s v="79 New Rd"/>
    <s v="Oak Park"/>
    <x v="3"/>
    <x v="1"/>
    <x v="2"/>
    <x v="1"/>
  </r>
  <r>
    <x v="409"/>
    <n v="500000"/>
    <x v="1"/>
    <s v="Cunninghams"/>
    <s v="Auction"/>
    <n v="3042"/>
    <n v="3"/>
    <n v="1"/>
    <n v="1"/>
    <n v="1218"/>
    <n v="2012"/>
    <s v="204/4 Hotham Rd"/>
    <s v="Niddrie"/>
    <x v="8"/>
    <x v="0"/>
    <x v="2"/>
    <x v="1"/>
  </r>
  <r>
    <x v="409"/>
    <n v="1500000"/>
    <x v="0"/>
    <s v="Cunninghams"/>
    <s v="Auction"/>
    <n v="3032"/>
    <n v="3"/>
    <n v="3"/>
    <n v="1"/>
    <n v="382"/>
    <n v="2008"/>
    <s v="27 Hurtle St"/>
    <s v="Ascot Vale"/>
    <x v="8"/>
    <x v="0"/>
    <x v="2"/>
    <x v="1"/>
  </r>
  <r>
    <x v="409"/>
    <n v="1331000"/>
    <x v="0"/>
    <s v="Best Bricks"/>
    <s v="Sale"/>
    <n v="3150"/>
    <n v="4"/>
    <n v="2"/>
    <n v="2"/>
    <n v="762"/>
    <m/>
    <s v="11 Buller Dr"/>
    <s v="Glen Waverley"/>
    <x v="6"/>
    <x v="3"/>
    <x v="2"/>
    <x v="1"/>
  </r>
  <r>
    <x v="409"/>
    <n v="1360000"/>
    <x v="0"/>
    <s v="Property Barons"/>
    <s v="Sale"/>
    <n v="3149"/>
    <n v="3"/>
    <n v="2"/>
    <n v="2"/>
    <n v="710"/>
    <m/>
    <s v="57 Cratloe Rd"/>
    <s v="Mount Waverley"/>
    <x v="6"/>
    <x v="3"/>
    <x v="2"/>
    <x v="1"/>
  </r>
  <r>
    <x v="409"/>
    <n v="1900000"/>
    <x v="0"/>
    <s v="Melbourne Homes"/>
    <s v="Auction"/>
    <n v="3150"/>
    <n v="3"/>
    <n v="1"/>
    <n v="0"/>
    <n v="738"/>
    <m/>
    <s v="24 Florence St"/>
    <s v="Glen Waverley"/>
    <x v="6"/>
    <x v="3"/>
    <x v="2"/>
    <x v="1"/>
  </r>
  <r>
    <x v="409"/>
    <n v="835000"/>
    <x v="1"/>
    <s v="Cunninghams"/>
    <s v="Sale"/>
    <n v="3052"/>
    <n v="3"/>
    <n v="1"/>
    <n v="1"/>
    <n v="0"/>
    <n v="1978"/>
    <s v="13/54 The Avenue"/>
    <s v="Parkville"/>
    <x v="13"/>
    <x v="1"/>
    <x v="2"/>
    <x v="1"/>
  </r>
  <r>
    <x v="409"/>
    <n v="876000"/>
    <x v="1"/>
    <s v="Flanders &amp; Fish"/>
    <s v="Sale"/>
    <n v="3031"/>
    <n v="2"/>
    <n v="2"/>
    <n v="2"/>
    <n v="0"/>
    <n v="2015"/>
    <s v="201/102 Rankins Rd"/>
    <s v="Kensington"/>
    <x v="13"/>
    <x v="1"/>
    <x v="2"/>
    <x v="1"/>
  </r>
  <r>
    <x v="409"/>
    <n v="900000"/>
    <x v="1"/>
    <s v="Cunninghams"/>
    <s v="Auction"/>
    <n v="3052"/>
    <n v="2"/>
    <n v="2"/>
    <n v="1"/>
    <n v="2431"/>
    <m/>
    <s v="603/228 The Avenue"/>
    <s v="Parkville"/>
    <x v="13"/>
    <x v="1"/>
    <x v="2"/>
    <x v="1"/>
  </r>
  <r>
    <x v="409"/>
    <n v="1355000"/>
    <x v="0"/>
    <s v="Property Barons"/>
    <s v="Sale"/>
    <n v="3108"/>
    <n v="3"/>
    <n v="1"/>
    <n v="1"/>
    <n v="814"/>
    <n v="1965"/>
    <s v="9 Arthur St"/>
    <s v="Doncaster"/>
    <x v="16"/>
    <x v="3"/>
    <x v="2"/>
    <x v="1"/>
  </r>
  <r>
    <x v="409"/>
    <n v="805000"/>
    <x v="0"/>
    <s v="Melbourne Homes"/>
    <s v="Sale"/>
    <n v="3156"/>
    <n v="3"/>
    <n v="1"/>
    <n v="2"/>
    <n v="1008"/>
    <m/>
    <s v="41 Trafalgar St"/>
    <s v="Ferntree Gully"/>
    <x v="26"/>
    <x v="3"/>
    <x v="2"/>
    <x v="1"/>
  </r>
  <r>
    <x v="409"/>
    <n v="1100000"/>
    <x v="0"/>
    <s v="Jones and Jones"/>
    <s v="Sale"/>
    <n v="3172"/>
    <n v="4"/>
    <n v="2"/>
    <n v="2"/>
    <n v="840"/>
    <n v="1980"/>
    <s v="11 Kimber Ct"/>
    <s v="Dingley Village"/>
    <x v="7"/>
    <x v="4"/>
    <x v="2"/>
    <x v="1"/>
  </r>
  <r>
    <x v="409"/>
    <n v="810000"/>
    <x v="0"/>
    <s v="Flanders &amp; Fish"/>
    <s v="Auction"/>
    <n v="3059"/>
    <n v="4"/>
    <n v="2"/>
    <n v="3"/>
    <n v="990"/>
    <m/>
    <s v="29 Piccadilly Ct"/>
    <s v="Greenvale"/>
    <x v="18"/>
    <x v="1"/>
    <x v="2"/>
    <x v="1"/>
  </r>
  <r>
    <x v="409"/>
    <n v="1412000"/>
    <x v="0"/>
    <s v="Melbourne Homes"/>
    <s v="Auction"/>
    <n v="3016"/>
    <n v="4"/>
    <n v="2"/>
    <n v="4"/>
    <n v="551"/>
    <m/>
    <s v="60 Merrett Dr"/>
    <s v="Williamstown"/>
    <x v="11"/>
    <x v="0"/>
    <x v="2"/>
    <x v="1"/>
  </r>
  <r>
    <x v="409"/>
    <n v="437500"/>
    <x v="1"/>
    <s v="Jones and Jones"/>
    <s v="Sale"/>
    <n v="3204"/>
    <n v="2"/>
    <n v="1"/>
    <n v="1"/>
    <n v="0"/>
    <n v="1970"/>
    <s v="6/16 Walsh St"/>
    <s v="Ormond"/>
    <x v="9"/>
    <x v="2"/>
    <x v="2"/>
    <x v="1"/>
  </r>
  <r>
    <x v="409"/>
    <n v="1425000"/>
    <x v="2"/>
    <s v="Jones and Jones"/>
    <s v="Sale"/>
    <n v="3204"/>
    <n v="4"/>
    <n v="2"/>
    <n v="2"/>
    <n v="314"/>
    <n v="2000"/>
    <s v="286 Tucker Rd"/>
    <s v="Ormond"/>
    <x v="9"/>
    <x v="2"/>
    <x v="2"/>
    <x v="1"/>
  </r>
  <r>
    <x v="409"/>
    <n v="865000"/>
    <x v="2"/>
    <s v="Flanders &amp; Fish"/>
    <s v="Sale"/>
    <n v="3071"/>
    <n v="3"/>
    <n v="2"/>
    <n v="2"/>
    <n v="194"/>
    <n v="2000"/>
    <s v="9 Ethel St"/>
    <s v="Thornbury"/>
    <x v="10"/>
    <x v="1"/>
    <x v="2"/>
    <x v="1"/>
  </r>
  <r>
    <x v="409"/>
    <n v="160000"/>
    <x v="1"/>
    <s v="Jones and Jones"/>
    <s v="Auction"/>
    <n v="3122"/>
    <n v="1"/>
    <n v="1"/>
    <n v="0"/>
    <n v="322"/>
    <n v="2009"/>
    <s v="17/17 Park St"/>
    <s v="Hawthorn"/>
    <x v="14"/>
    <x v="2"/>
    <x v="2"/>
    <x v="1"/>
  </r>
  <r>
    <x v="409"/>
    <n v="1890000"/>
    <x v="0"/>
    <s v="Cunninghams"/>
    <s v="Sale"/>
    <n v="3123"/>
    <n v="3"/>
    <n v="2"/>
    <n v="2"/>
    <n v="224"/>
    <m/>
    <s v="2 Widford St"/>
    <s v="Hawthorn East"/>
    <x v="14"/>
    <x v="2"/>
    <x v="2"/>
    <x v="1"/>
  </r>
  <r>
    <x v="409"/>
    <n v="2180000"/>
    <x v="0"/>
    <s v="Jones and Jones"/>
    <s v="Auction"/>
    <n v="3103"/>
    <n v="5"/>
    <n v="3"/>
    <n v="2"/>
    <n v="646"/>
    <m/>
    <s v="3 Narrak Rd"/>
    <s v="Balwyn"/>
    <x v="14"/>
    <x v="2"/>
    <x v="2"/>
    <x v="1"/>
  </r>
  <r>
    <x v="409"/>
    <n v="2200000"/>
    <x v="0"/>
    <s v="Jones and Jones"/>
    <s v="Auction"/>
    <n v="3123"/>
    <n v="6"/>
    <n v="3"/>
    <n v="3"/>
    <n v="622"/>
    <m/>
    <s v="103 Pleasant Rd"/>
    <s v="Hawthorn East"/>
    <x v="14"/>
    <x v="2"/>
    <x v="2"/>
    <x v="1"/>
  </r>
  <r>
    <x v="409"/>
    <n v="2000000"/>
    <x v="0"/>
    <s v="Maxwells"/>
    <s v="Auction"/>
    <n v="3187"/>
    <n v="5"/>
    <n v="3"/>
    <n v="2"/>
    <n v="645"/>
    <n v="1990"/>
    <s v="3 Bown Ct"/>
    <s v="Brighton East"/>
    <x v="15"/>
    <x v="2"/>
    <x v="2"/>
    <x v="1"/>
  </r>
  <r>
    <x v="409"/>
    <n v="2385000"/>
    <x v="0"/>
    <s v="Jones and Jones"/>
    <s v="Auction"/>
    <n v="3186"/>
    <n v="4"/>
    <n v="3"/>
    <n v="2"/>
    <n v="373"/>
    <m/>
    <s v="10 Whyte St"/>
    <s v="Brighton"/>
    <x v="15"/>
    <x v="2"/>
    <x v="2"/>
    <x v="1"/>
  </r>
  <r>
    <x v="409"/>
    <n v="3025000"/>
    <x v="0"/>
    <s v="Cunninghams"/>
    <s v="Auction"/>
    <n v="3186"/>
    <n v="3"/>
    <n v="2"/>
    <n v="4"/>
    <n v="649"/>
    <n v="1967"/>
    <s v="5 Blairgowrie Ct"/>
    <s v="Brighton"/>
    <x v="15"/>
    <x v="2"/>
    <x v="2"/>
    <x v="1"/>
  </r>
  <r>
    <x v="409"/>
    <n v="630000"/>
    <x v="1"/>
    <s v="Property Barons"/>
    <s v="Auction"/>
    <n v="3081"/>
    <n v="3"/>
    <n v="2"/>
    <n v="1"/>
    <n v="0"/>
    <n v="2015"/>
    <s v="2/388 Waterdale Rd"/>
    <s v="Heidelberg Heights"/>
    <x v="17"/>
    <x v="3"/>
    <x v="2"/>
    <x v="1"/>
  </r>
  <r>
    <x v="410"/>
    <n v="911982"/>
    <x v="0"/>
    <s v="Jones and Jones"/>
    <s v="Auction"/>
    <n v="3116"/>
    <n v="4"/>
    <n v="2"/>
    <n v="3"/>
    <n v="734"/>
    <n v="1996"/>
    <s v="2 Greenridge Ct"/>
    <s v="Chirnside Park"/>
    <x v="23"/>
    <x v="5"/>
    <x v="2"/>
    <x v="1"/>
  </r>
  <r>
    <x v="410"/>
    <n v="1000000"/>
    <x v="0"/>
    <s v="Cunninghams"/>
    <s v="Sale"/>
    <n v="3068"/>
    <n v="2"/>
    <n v="1"/>
    <n v="0"/>
    <n v="193"/>
    <m/>
    <s v="137 Gold St"/>
    <s v="Clifton Hill"/>
    <x v="1"/>
    <x v="1"/>
    <x v="2"/>
    <x v="1"/>
  </r>
  <r>
    <x v="410"/>
    <n v="487000"/>
    <x v="0"/>
    <s v="Cunninghams"/>
    <s v="Sale"/>
    <n v="3075"/>
    <n v="3"/>
    <n v="1"/>
    <n v="1"/>
    <n v="533"/>
    <n v="1970"/>
    <s v="61 McKimmies Rd"/>
    <s v="Lalor"/>
    <x v="19"/>
    <x v="1"/>
    <x v="2"/>
    <x v="1"/>
  </r>
  <r>
    <x v="410"/>
    <n v="550000"/>
    <x v="0"/>
    <s v="Flanders &amp; Fish"/>
    <s v="Sale"/>
    <n v="3074"/>
    <n v="3"/>
    <n v="1"/>
    <n v="2"/>
    <n v="551"/>
    <m/>
    <s v="160 Dalton Rd"/>
    <s v="Thomastown"/>
    <x v="19"/>
    <x v="1"/>
    <x v="2"/>
    <x v="1"/>
  </r>
  <r>
    <x v="410"/>
    <n v="780000"/>
    <x v="2"/>
    <s v="Cunninghams"/>
    <s v="Auction"/>
    <n v="3151"/>
    <n v="3"/>
    <n v="2"/>
    <n v="2"/>
    <n v="306"/>
    <n v="1999"/>
    <s v="2C Ray Rd"/>
    <s v="Burwood East"/>
    <x v="2"/>
    <x v="3"/>
    <x v="2"/>
    <x v="1"/>
  </r>
  <r>
    <x v="410"/>
    <n v="1550000"/>
    <x v="0"/>
    <s v="Jones and Jones"/>
    <s v="Sale"/>
    <n v="3143"/>
    <n v="2"/>
    <n v="1"/>
    <n v="0"/>
    <n v="212"/>
    <m/>
    <s v="15 Rose St"/>
    <s v="Armadale"/>
    <x v="12"/>
    <x v="2"/>
    <x v="2"/>
    <x v="1"/>
  </r>
  <r>
    <x v="410"/>
    <n v="690000"/>
    <x v="2"/>
    <s v="Cunninghams"/>
    <s v="Auction"/>
    <n v="3058"/>
    <n v="3"/>
    <n v="1"/>
    <n v="1"/>
    <n v="64"/>
    <n v="2011"/>
    <s v="1/185 Moreland Rd"/>
    <s v="Coburg"/>
    <x v="3"/>
    <x v="1"/>
    <x v="2"/>
    <x v="1"/>
  </r>
  <r>
    <x v="410"/>
    <n v="730000"/>
    <x v="0"/>
    <s v="Flanders &amp; Fish"/>
    <s v="Sale"/>
    <n v="3046"/>
    <n v="3"/>
    <n v="2"/>
    <n v="4"/>
    <n v="563"/>
    <n v="1950"/>
    <s v="14 Hartington St"/>
    <s v="Glenroy"/>
    <x v="3"/>
    <x v="1"/>
    <x v="2"/>
    <x v="1"/>
  </r>
  <r>
    <x v="410"/>
    <n v="730000"/>
    <x v="0"/>
    <s v="Cunninghams"/>
    <s v="Sale"/>
    <n v="3056"/>
    <n v="2"/>
    <n v="1"/>
    <n v="1"/>
    <n v="134"/>
    <n v="1970"/>
    <s v="7/37 Blyth St"/>
    <s v="Brunswick"/>
    <x v="3"/>
    <x v="1"/>
    <x v="2"/>
    <x v="1"/>
  </r>
  <r>
    <x v="410"/>
    <n v="970000"/>
    <x v="0"/>
    <s v="Cunninghams"/>
    <s v="Sale"/>
    <n v="3043"/>
    <n v="4"/>
    <n v="2"/>
    <n v="3"/>
    <n v="737"/>
    <n v="2010"/>
    <s v="13 Gowanbrae Dr"/>
    <s v="Gowanbrae"/>
    <x v="3"/>
    <x v="0"/>
    <x v="2"/>
    <x v="1"/>
  </r>
  <r>
    <x v="410"/>
    <n v="1015000"/>
    <x v="0"/>
    <s v="Cunninghams"/>
    <s v="Sale"/>
    <n v="3057"/>
    <n v="2"/>
    <n v="1"/>
    <n v="0"/>
    <n v="137"/>
    <n v="1890"/>
    <s v="5 Linden St"/>
    <s v="Brunswick East"/>
    <x v="3"/>
    <x v="1"/>
    <x v="2"/>
    <x v="1"/>
  </r>
  <r>
    <x v="410"/>
    <n v="1405000"/>
    <x v="0"/>
    <s v="Cunninghams"/>
    <s v="Auction"/>
    <n v="3056"/>
    <n v="3"/>
    <n v="2"/>
    <n v="2"/>
    <n v="401"/>
    <n v="1920"/>
    <s v="32 Holloway Rd"/>
    <s v="Brunswick"/>
    <x v="3"/>
    <x v="1"/>
    <x v="2"/>
    <x v="1"/>
  </r>
  <r>
    <x v="410"/>
    <n v="1525000"/>
    <x v="0"/>
    <s v="Metro Ladder"/>
    <s v="Sale"/>
    <n v="3058"/>
    <n v="4"/>
    <n v="2"/>
    <n v="2"/>
    <n v="604"/>
    <m/>
    <s v="17 Lobb St"/>
    <s v="Coburg"/>
    <x v="3"/>
    <x v="1"/>
    <x v="2"/>
    <x v="1"/>
  </r>
  <r>
    <x v="410"/>
    <n v="800000"/>
    <x v="2"/>
    <s v="Cunninghams"/>
    <s v="Auction"/>
    <n v="3041"/>
    <n v="3"/>
    <n v="2"/>
    <n v="1"/>
    <n v="161"/>
    <n v="2012"/>
    <s v="2/9 Grace St"/>
    <s v="Essendon North"/>
    <x v="8"/>
    <x v="0"/>
    <x v="2"/>
    <x v="1"/>
  </r>
  <r>
    <x v="410"/>
    <n v="990000"/>
    <x v="0"/>
    <s v="Metro Ladder"/>
    <s v="Sale"/>
    <n v="3032"/>
    <n v="3"/>
    <n v="1"/>
    <n v="0"/>
    <n v="196"/>
    <n v="1900"/>
    <s v="18 McCully St"/>
    <s v="Ascot Vale"/>
    <x v="8"/>
    <x v="0"/>
    <x v="2"/>
    <x v="1"/>
  </r>
  <r>
    <x v="410"/>
    <n v="505000"/>
    <x v="1"/>
    <s v="Maxwells"/>
    <s v="Sale"/>
    <n v="3006"/>
    <n v="2"/>
    <n v="1"/>
    <n v="1"/>
    <n v="0"/>
    <m/>
    <s v="2402/163 City Rd"/>
    <s v="Southbank"/>
    <x v="13"/>
    <x v="2"/>
    <x v="2"/>
    <x v="1"/>
  </r>
  <r>
    <x v="410"/>
    <n v="640000"/>
    <x v="0"/>
    <s v="Metro Ladder"/>
    <s v="Auction"/>
    <n v="3012"/>
    <n v="2"/>
    <n v="1"/>
    <n v="2"/>
    <n v="206"/>
    <m/>
    <s v="5 Ballarat Rd"/>
    <s v="Maidstone"/>
    <x v="4"/>
    <x v="0"/>
    <x v="2"/>
    <x v="1"/>
  </r>
  <r>
    <x v="410"/>
    <n v="1085000"/>
    <x v="0"/>
    <s v="Cunninghams"/>
    <s v="Auction"/>
    <n v="3032"/>
    <n v="4"/>
    <n v="2"/>
    <n v="2"/>
    <n v="238"/>
    <n v="2007"/>
    <s v="11 Maireana St"/>
    <s v="Maribyrnong"/>
    <x v="4"/>
    <x v="0"/>
    <x v="2"/>
    <x v="1"/>
  </r>
  <r>
    <x v="410"/>
    <n v="1300000"/>
    <x v="0"/>
    <s v="Cunninghams"/>
    <s v="Auction"/>
    <n v="3108"/>
    <n v="4"/>
    <n v="2"/>
    <n v="2"/>
    <n v="872"/>
    <n v="1970"/>
    <s v="4 Ella Ct"/>
    <s v="Doncaster"/>
    <x v="16"/>
    <x v="3"/>
    <x v="2"/>
    <x v="1"/>
  </r>
  <r>
    <x v="410"/>
    <n v="1369000"/>
    <x v="0"/>
    <s v="Maxwells"/>
    <s v="Sale"/>
    <n v="3109"/>
    <n v="3"/>
    <n v="1"/>
    <n v="2"/>
    <n v="696"/>
    <m/>
    <s v="7 Octantis St"/>
    <s v="Doncaster East"/>
    <x v="16"/>
    <x v="3"/>
    <x v="2"/>
    <x v="1"/>
  </r>
  <r>
    <x v="410"/>
    <n v="1381000"/>
    <x v="0"/>
    <s v="Property Barons"/>
    <s v="Sale"/>
    <n v="3107"/>
    <n v="5"/>
    <n v="2"/>
    <n v="2"/>
    <n v="733"/>
    <m/>
    <s v="91 MacEdon Rd"/>
    <s v="Templestowe Lower"/>
    <x v="16"/>
    <x v="3"/>
    <x v="2"/>
    <x v="1"/>
  </r>
  <r>
    <x v="410"/>
    <n v="1545000"/>
    <x v="0"/>
    <s v="Cunninghams"/>
    <s v="Sale"/>
    <n v="3108"/>
    <n v="4"/>
    <n v="3"/>
    <n v="2"/>
    <n v="647"/>
    <m/>
    <s v="45 Bordeaux St"/>
    <s v="Doncaster"/>
    <x v="16"/>
    <x v="3"/>
    <x v="2"/>
    <x v="1"/>
  </r>
  <r>
    <x v="410"/>
    <n v="535000"/>
    <x v="1"/>
    <s v="Melbourne Homes"/>
    <s v="Sale"/>
    <n v="3192"/>
    <n v="2"/>
    <n v="1"/>
    <n v="2"/>
    <n v="215"/>
    <n v="1980"/>
    <s v="20/310 Warrigal Rd"/>
    <s v="Cheltenham"/>
    <x v="7"/>
    <x v="2"/>
    <x v="2"/>
    <x v="1"/>
  </r>
  <r>
    <x v="410"/>
    <n v="1070000"/>
    <x v="0"/>
    <s v="Melbourne Homes"/>
    <s v="Auction"/>
    <n v="3016"/>
    <n v="3"/>
    <n v="2"/>
    <n v="5"/>
    <n v="442"/>
    <n v="2003"/>
    <s v="5 Nicosia Ct"/>
    <s v="Williamstown North"/>
    <x v="11"/>
    <x v="0"/>
    <x v="2"/>
    <x v="1"/>
  </r>
  <r>
    <x v="410"/>
    <n v="500000"/>
    <x v="0"/>
    <s v="Cunninghams"/>
    <s v="Sale"/>
    <n v="3201"/>
    <n v="3"/>
    <n v="2"/>
    <n v="2"/>
    <n v="509"/>
    <n v="1993"/>
    <s v="5 Atkins Ct"/>
    <s v="Carrum Downs"/>
    <x v="27"/>
    <x v="4"/>
    <x v="2"/>
    <x v="1"/>
  </r>
  <r>
    <x v="410"/>
    <n v="800000"/>
    <x v="0"/>
    <s v="Maxwells"/>
    <s v="Auction"/>
    <n v="3073"/>
    <n v="4"/>
    <n v="1"/>
    <n v="4"/>
    <n v="605"/>
    <m/>
    <s v="32 Ayr St"/>
    <s v="Reservoir"/>
    <x v="10"/>
    <x v="1"/>
    <x v="2"/>
    <x v="1"/>
  </r>
  <r>
    <x v="410"/>
    <n v="2220000"/>
    <x v="0"/>
    <s v="Cunninghams"/>
    <s v="Sale"/>
    <n v="3147"/>
    <n v="4"/>
    <n v="3"/>
    <n v="2"/>
    <n v="480"/>
    <n v="2016"/>
    <s v="23 Solway St"/>
    <s v="Ashburton"/>
    <x v="14"/>
    <x v="2"/>
    <x v="2"/>
    <x v="1"/>
  </r>
  <r>
    <x v="410"/>
    <n v="1560000"/>
    <x v="0"/>
    <s v="Metro Ladder"/>
    <s v="Sale"/>
    <n v="3188"/>
    <n v="3"/>
    <n v="1"/>
    <n v="1"/>
    <n v="611"/>
    <m/>
    <s v="10 Valerian St"/>
    <s v="Hampton"/>
    <x v="15"/>
    <x v="2"/>
    <x v="2"/>
    <x v="1"/>
  </r>
  <r>
    <x v="410"/>
    <n v="613000"/>
    <x v="0"/>
    <s v="Property Barons"/>
    <s v="Sale"/>
    <n v="3081"/>
    <n v="2"/>
    <n v="1"/>
    <n v="0"/>
    <n v="391"/>
    <n v="1960"/>
    <s v="6 Normanby Ct"/>
    <s v="Heidelberg West"/>
    <x v="17"/>
    <x v="3"/>
    <x v="2"/>
    <x v="1"/>
  </r>
  <r>
    <x v="410"/>
    <n v="706000"/>
    <x v="0"/>
    <s v="Cunninghams"/>
    <s v="Auction"/>
    <n v="3081"/>
    <n v="4"/>
    <n v="1"/>
    <n v="2"/>
    <n v="374"/>
    <n v="1940"/>
    <s v="1 Shelley St"/>
    <s v="Heidelberg Heights"/>
    <x v="17"/>
    <x v="3"/>
    <x v="2"/>
    <x v="1"/>
  </r>
  <r>
    <x v="410"/>
    <n v="990000"/>
    <x v="0"/>
    <s v="Cunninghams"/>
    <s v="Sale"/>
    <n v="3079"/>
    <n v="3"/>
    <n v="2"/>
    <n v="2"/>
    <n v="377"/>
    <n v="1940"/>
    <s v="4 Edwin St"/>
    <s v="Ivanhoe"/>
    <x v="17"/>
    <x v="3"/>
    <x v="2"/>
    <x v="1"/>
  </r>
  <r>
    <x v="411"/>
    <n v="1308000"/>
    <x v="2"/>
    <s v="Jones and Jones"/>
    <s v="Sale"/>
    <n v="3066"/>
    <n v="3"/>
    <n v="1"/>
    <n v="2"/>
    <n v="125"/>
    <n v="1990"/>
    <s v="3A Blanche St"/>
    <s v="Collingwood"/>
    <x v="1"/>
    <x v="1"/>
    <x v="2"/>
    <x v="1"/>
  </r>
  <r>
    <x v="411"/>
    <n v="573000"/>
    <x v="0"/>
    <s v="Cunninghams"/>
    <s v="Sale"/>
    <n v="3076"/>
    <n v="3"/>
    <n v="2"/>
    <n v="2"/>
    <n v="637"/>
    <n v="1990"/>
    <s v="7 Cavalier Ct"/>
    <s v="Epping"/>
    <x v="19"/>
    <x v="1"/>
    <x v="2"/>
    <x v="1"/>
  </r>
  <r>
    <x v="411"/>
    <n v="2365000"/>
    <x v="0"/>
    <s v="Cunninghams"/>
    <s v="Sale"/>
    <n v="3127"/>
    <n v="4"/>
    <n v="2"/>
    <n v="2"/>
    <n v="636"/>
    <n v="1920"/>
    <s v="7 Grace St"/>
    <s v="Mont Albert"/>
    <x v="2"/>
    <x v="3"/>
    <x v="2"/>
    <x v="1"/>
  </r>
  <r>
    <x v="411"/>
    <n v="922500"/>
    <x v="1"/>
    <s v="Cunninghams"/>
    <s v="Sale"/>
    <n v="3142"/>
    <n v="3"/>
    <n v="1"/>
    <n v="2"/>
    <n v="4657"/>
    <n v="1980"/>
    <s v="4/5 Selwyn Ct"/>
    <s v="Toorak"/>
    <x v="12"/>
    <x v="2"/>
    <x v="2"/>
    <x v="1"/>
  </r>
  <r>
    <x v="411"/>
    <n v="2400000"/>
    <x v="0"/>
    <s v="Cunninghams"/>
    <s v="Auction"/>
    <n v="3142"/>
    <n v="3"/>
    <n v="2"/>
    <n v="1"/>
    <n v="224"/>
    <n v="1950"/>
    <s v="4 Leighton Ct"/>
    <s v="Toorak"/>
    <x v="12"/>
    <x v="2"/>
    <x v="2"/>
    <x v="1"/>
  </r>
  <r>
    <x v="411"/>
    <n v="736000"/>
    <x v="1"/>
    <s v="Cunninghams"/>
    <s v="Sale"/>
    <n v="3044"/>
    <n v="3"/>
    <n v="1"/>
    <n v="0"/>
    <n v="278"/>
    <n v="1950"/>
    <s v="1/22 Joffre Rd"/>
    <s v="Pascoe Vale"/>
    <x v="3"/>
    <x v="1"/>
    <x v="2"/>
    <x v="1"/>
  </r>
  <r>
    <x v="411"/>
    <n v="949500"/>
    <x v="0"/>
    <s v="Metro Ladder"/>
    <s v="Sale"/>
    <n v="3060"/>
    <n v="2"/>
    <n v="1"/>
    <n v="1"/>
    <n v="689"/>
    <m/>
    <s v="32 Murray St"/>
    <s v="Fawkner"/>
    <x v="3"/>
    <x v="1"/>
    <x v="2"/>
    <x v="1"/>
  </r>
  <r>
    <x v="411"/>
    <n v="1652000"/>
    <x v="0"/>
    <s v="Metro Ladder"/>
    <s v="Sale"/>
    <n v="3040"/>
    <n v="5"/>
    <n v="2"/>
    <n v="1"/>
    <n v="697"/>
    <n v="1920"/>
    <s v="3 Crisp St"/>
    <s v="Essendon"/>
    <x v="8"/>
    <x v="0"/>
    <x v="2"/>
    <x v="1"/>
  </r>
  <r>
    <x v="411"/>
    <n v="1218000"/>
    <x v="0"/>
    <s v="Cunninghams"/>
    <s v="Sale"/>
    <n v="3180"/>
    <n v="4"/>
    <n v="2"/>
    <n v="2"/>
    <n v="900"/>
    <n v="1994"/>
    <s v="8 Markhill Pl"/>
    <s v="Knoxfield"/>
    <x v="26"/>
    <x v="3"/>
    <x v="2"/>
    <x v="1"/>
  </r>
  <r>
    <x v="411"/>
    <n v="801000"/>
    <x v="0"/>
    <s v="Cunninghams"/>
    <s v="Auction"/>
    <n v="3172"/>
    <n v="3"/>
    <n v="2"/>
    <n v="1"/>
    <n v="526"/>
    <n v="1980"/>
    <s v="13 Dorrington Ct"/>
    <s v="Dingley Village"/>
    <x v="7"/>
    <x v="4"/>
    <x v="2"/>
    <x v="1"/>
  </r>
  <r>
    <x v="411"/>
    <n v="595000"/>
    <x v="0"/>
    <s v="Jones and Jones"/>
    <s v="Sale"/>
    <n v="3175"/>
    <n v="3"/>
    <n v="1"/>
    <n v="1"/>
    <n v="530"/>
    <n v="1970"/>
    <s v="7 Fletcher Rd"/>
    <s v="Dandenong North"/>
    <x v="24"/>
    <x v="4"/>
    <x v="2"/>
    <x v="1"/>
  </r>
  <r>
    <x v="411"/>
    <n v="535000"/>
    <x v="1"/>
    <s v="Cunninghams"/>
    <s v="Sale"/>
    <n v="3162"/>
    <n v="2"/>
    <n v="1"/>
    <n v="1"/>
    <n v="0"/>
    <m/>
    <s v="3/1015 Glen Huntly Rd"/>
    <s v="Caulfield"/>
    <x v="9"/>
    <x v="2"/>
    <x v="2"/>
    <x v="1"/>
  </r>
  <r>
    <x v="411"/>
    <n v="1045000"/>
    <x v="0"/>
    <s v="Cunninghams"/>
    <s v="Sale"/>
    <n v="3072"/>
    <n v="3"/>
    <n v="1"/>
    <n v="2"/>
    <n v="513"/>
    <m/>
    <s v="4 Devon St"/>
    <s v="Preston"/>
    <x v="10"/>
    <x v="1"/>
    <x v="2"/>
    <x v="1"/>
  </r>
  <r>
    <x v="411"/>
    <n v="440000"/>
    <x v="1"/>
    <s v="Jones and Jones"/>
    <s v="Sale"/>
    <n v="3122"/>
    <n v="1"/>
    <n v="1"/>
    <n v="1"/>
    <n v="0"/>
    <n v="1960"/>
    <s v="1/54 Liddiard St"/>
    <s v="Hawthorn"/>
    <x v="14"/>
    <x v="2"/>
    <x v="2"/>
    <x v="1"/>
  </r>
  <r>
    <x v="411"/>
    <n v="1680000"/>
    <x v="2"/>
    <s v="Flanders &amp; Fish"/>
    <s v="Sale"/>
    <n v="3103"/>
    <n v="3"/>
    <n v="3"/>
    <n v="1"/>
    <n v="329"/>
    <n v="2005"/>
    <s v="27A Yerrin St"/>
    <s v="Balwyn"/>
    <x v="14"/>
    <x v="2"/>
    <x v="2"/>
    <x v="1"/>
  </r>
  <r>
    <x v="411"/>
    <n v="2505000"/>
    <x v="0"/>
    <s v="Jones and Jones"/>
    <s v="Sale"/>
    <n v="3127"/>
    <n v="5"/>
    <n v="2"/>
    <n v="0"/>
    <n v="739"/>
    <n v="1927"/>
    <s v="25 James St"/>
    <s v="Surrey Hills"/>
    <x v="14"/>
    <x v="2"/>
    <x v="2"/>
    <x v="1"/>
  </r>
  <r>
    <x v="411"/>
    <n v="4750000"/>
    <x v="0"/>
    <s v="Flanders &amp; Fish"/>
    <s v="Sale"/>
    <n v="3126"/>
    <n v="4"/>
    <n v="3"/>
    <n v="2"/>
    <n v="967"/>
    <n v="1996"/>
    <s v="42 Parlington St"/>
    <s v="Canterbury"/>
    <x v="14"/>
    <x v="2"/>
    <x v="2"/>
    <x v="1"/>
  </r>
  <r>
    <x v="411"/>
    <n v="665000"/>
    <x v="1"/>
    <s v="Maxwells"/>
    <s v="Sale"/>
    <n v="3188"/>
    <n v="2"/>
    <n v="1"/>
    <n v="1"/>
    <n v="136"/>
    <n v="1970"/>
    <s v="2/34 Linacre Rd"/>
    <s v="Hampton"/>
    <x v="15"/>
    <x v="2"/>
    <x v="2"/>
    <x v="1"/>
  </r>
  <r>
    <x v="411"/>
    <n v="1475000"/>
    <x v="0"/>
    <s v="Metro Ladder"/>
    <s v="Auction"/>
    <n v="3188"/>
    <n v="3"/>
    <n v="1"/>
    <n v="2"/>
    <n v="251"/>
    <m/>
    <s v="6 Orlando St"/>
    <s v="Hampton"/>
    <x v="15"/>
    <x v="2"/>
    <x v="2"/>
    <x v="1"/>
  </r>
  <r>
    <x v="411"/>
    <n v="4225000"/>
    <x v="0"/>
    <s v="Cunninghams"/>
    <s v="Sale"/>
    <n v="3186"/>
    <n v="4"/>
    <n v="2"/>
    <n v="2"/>
    <n v="920"/>
    <n v="1990"/>
    <s v="24 North Rd"/>
    <s v="Brighton"/>
    <x v="15"/>
    <x v="2"/>
    <x v="2"/>
    <x v="1"/>
  </r>
  <r>
    <x v="412"/>
    <n v="1165000"/>
    <x v="0"/>
    <s v="Jones and Jones"/>
    <s v="Sale"/>
    <n v="3067"/>
    <n v="3"/>
    <n v="2"/>
    <n v="0"/>
    <n v="92"/>
    <n v="1888"/>
    <s v="22 Lulie St"/>
    <s v="Abbotsford"/>
    <x v="1"/>
    <x v="1"/>
    <x v="2"/>
    <x v="1"/>
  </r>
  <r>
    <x v="412"/>
    <n v="1660000"/>
    <x v="0"/>
    <s v="Melbourne Homes"/>
    <s v="Sale"/>
    <n v="3068"/>
    <n v="3"/>
    <n v="1"/>
    <n v="2"/>
    <n v="290"/>
    <m/>
    <s v="72 Ramsden St"/>
    <s v="Clifton Hill"/>
    <x v="1"/>
    <x v="1"/>
    <x v="2"/>
    <x v="1"/>
  </r>
  <r>
    <x v="412"/>
    <n v="655000"/>
    <x v="0"/>
    <s v="Property Barons"/>
    <s v="Sale"/>
    <n v="3132"/>
    <n v="2"/>
    <n v="1"/>
    <n v="4"/>
    <n v="446"/>
    <n v="1975"/>
    <s v="27 Forster St"/>
    <s v="Mitcham"/>
    <x v="2"/>
    <x v="3"/>
    <x v="2"/>
    <x v="1"/>
  </r>
  <r>
    <x v="412"/>
    <n v="1425000"/>
    <x v="0"/>
    <s v="Best Bricks"/>
    <s v="Auction"/>
    <n v="3133"/>
    <n v="5"/>
    <n v="3"/>
    <n v="3"/>
    <n v="842"/>
    <m/>
    <s v="14 Hartland Rd"/>
    <s v="Vermont South"/>
    <x v="2"/>
    <x v="3"/>
    <x v="2"/>
    <x v="1"/>
  </r>
  <r>
    <x v="412"/>
    <n v="400000"/>
    <x v="1"/>
    <s v="Jones and Jones"/>
    <s v="Auction"/>
    <n v="3141"/>
    <n v="1"/>
    <n v="1"/>
    <n v="1"/>
    <n v="0"/>
    <n v="1950"/>
    <s v="17/43 Kensington Rd"/>
    <s v="South Yarra"/>
    <x v="12"/>
    <x v="2"/>
    <x v="2"/>
    <x v="1"/>
  </r>
  <r>
    <x v="412"/>
    <n v="1290000"/>
    <x v="0"/>
    <s v="Jones and Jones"/>
    <s v="Sale"/>
    <n v="3145"/>
    <n v="4"/>
    <n v="2"/>
    <n v="2"/>
    <n v="395"/>
    <m/>
    <s v="1411 Dandenong Rd"/>
    <s v="Malvern East"/>
    <x v="12"/>
    <x v="2"/>
    <x v="2"/>
    <x v="1"/>
  </r>
  <r>
    <x v="412"/>
    <n v="1510000"/>
    <x v="2"/>
    <s v="Jones and Jones"/>
    <s v="Sale"/>
    <n v="3145"/>
    <n v="4"/>
    <n v="3"/>
    <n v="2"/>
    <n v="274"/>
    <m/>
    <s v="15 Winton Rd"/>
    <s v="Malvern East"/>
    <x v="12"/>
    <x v="2"/>
    <x v="2"/>
    <x v="1"/>
  </r>
  <r>
    <x v="412"/>
    <n v="680000"/>
    <x v="1"/>
    <s v="Sanders"/>
    <s v="Auction"/>
    <n v="3205"/>
    <n v="3"/>
    <n v="2"/>
    <n v="2"/>
    <n v="0"/>
    <n v="2003"/>
    <s v="53/39 Dorcas St"/>
    <s v="South Melbourne"/>
    <x v="5"/>
    <x v="2"/>
    <x v="2"/>
    <x v="1"/>
  </r>
  <r>
    <x v="412"/>
    <n v="950000"/>
    <x v="1"/>
    <s v="Cunninghams"/>
    <s v="Sale"/>
    <n v="3184"/>
    <n v="3"/>
    <n v="1"/>
    <n v="1"/>
    <n v="0"/>
    <m/>
    <s v="8/89 Addison St"/>
    <s v="Elwood"/>
    <x v="5"/>
    <x v="2"/>
    <x v="2"/>
    <x v="1"/>
  </r>
  <r>
    <x v="412"/>
    <n v="1024000"/>
    <x v="0"/>
    <s v="Melbourne Homes"/>
    <s v="Sale"/>
    <n v="3205"/>
    <n v="2"/>
    <n v="1"/>
    <n v="0"/>
    <n v="102"/>
    <n v="1880"/>
    <s v="55 Cobden St"/>
    <s v="South Melbourne"/>
    <x v="5"/>
    <x v="2"/>
    <x v="2"/>
    <x v="1"/>
  </r>
  <r>
    <x v="412"/>
    <n v="263100"/>
    <x v="1"/>
    <s v="Cunninghams"/>
    <s v="Sale"/>
    <n v="3055"/>
    <n v="1"/>
    <n v="1"/>
    <n v="1"/>
    <n v="41"/>
    <n v="1975"/>
    <s v="8/47 Murray St"/>
    <s v="Brunswick West"/>
    <x v="3"/>
    <x v="1"/>
    <x v="2"/>
    <x v="1"/>
  </r>
  <r>
    <x v="412"/>
    <n v="763000"/>
    <x v="1"/>
    <s v="Cunninghams"/>
    <s v="Sale"/>
    <n v="3055"/>
    <n v="3"/>
    <n v="1"/>
    <n v="1"/>
    <n v="138"/>
    <n v="1970"/>
    <s v="7/19 Waxman Pde"/>
    <s v="Brunswick West"/>
    <x v="3"/>
    <x v="1"/>
    <x v="2"/>
    <x v="1"/>
  </r>
  <r>
    <x v="412"/>
    <n v="1240000"/>
    <x v="0"/>
    <s v="Jones and Jones"/>
    <s v="Sale"/>
    <n v="3058"/>
    <n v="4"/>
    <n v="2"/>
    <n v="2"/>
    <n v="456"/>
    <m/>
    <s v="6 Boyne St"/>
    <s v="Coburg North"/>
    <x v="3"/>
    <x v="1"/>
    <x v="2"/>
    <x v="1"/>
  </r>
  <r>
    <x v="412"/>
    <n v="1615000"/>
    <x v="0"/>
    <s v="Cunninghams"/>
    <s v="Sale"/>
    <n v="3058"/>
    <n v="5"/>
    <n v="2"/>
    <n v="3"/>
    <n v="630"/>
    <m/>
    <s v="48 Barrow St"/>
    <s v="Coburg"/>
    <x v="3"/>
    <x v="1"/>
    <x v="2"/>
    <x v="1"/>
  </r>
  <r>
    <x v="412"/>
    <n v="920000"/>
    <x v="1"/>
    <s v="Melbourne Homes"/>
    <s v="Sale"/>
    <n v="3141"/>
    <n v="3"/>
    <n v="1"/>
    <n v="1"/>
    <n v="0"/>
    <n v="1970"/>
    <s v="2/63 Domain St"/>
    <s v="South Yarra"/>
    <x v="13"/>
    <x v="2"/>
    <x v="2"/>
    <x v="1"/>
  </r>
  <r>
    <x v="412"/>
    <n v="995000"/>
    <x v="1"/>
    <s v="Jones and Jones"/>
    <s v="Sale"/>
    <n v="3053"/>
    <n v="2"/>
    <n v="2"/>
    <n v="1"/>
    <n v="0"/>
    <n v="2000"/>
    <s v="11/108 Elgin St"/>
    <s v="Carlton"/>
    <x v="13"/>
    <x v="1"/>
    <x v="2"/>
    <x v="1"/>
  </r>
  <r>
    <x v="412"/>
    <n v="1250000"/>
    <x v="0"/>
    <s v="Cunninghams"/>
    <s v="Sale"/>
    <n v="3031"/>
    <n v="3"/>
    <n v="1"/>
    <n v="2"/>
    <n v="340"/>
    <m/>
    <s v="91A Bayswater Rd"/>
    <s v="Kensington"/>
    <x v="13"/>
    <x v="1"/>
    <x v="2"/>
    <x v="1"/>
  </r>
  <r>
    <x v="412"/>
    <n v="1560000"/>
    <x v="1"/>
    <s v="Cunninghams"/>
    <s v="Auction"/>
    <n v="3052"/>
    <n v="3"/>
    <n v="2"/>
    <n v="1"/>
    <n v="2431"/>
    <m/>
    <s v="301/228 The Avenue"/>
    <s v="Parkville"/>
    <x v="13"/>
    <x v="1"/>
    <x v="2"/>
    <x v="1"/>
  </r>
  <r>
    <x v="412"/>
    <n v="1350000"/>
    <x v="0"/>
    <s v="Best Bricks"/>
    <s v="Auction"/>
    <n v="3136"/>
    <n v="6"/>
    <n v="4"/>
    <n v="4"/>
    <n v="4413"/>
    <m/>
    <s v="2/36 Mulawa St"/>
    <s v="Croydon North"/>
    <x v="22"/>
    <x v="3"/>
    <x v="2"/>
    <x v="1"/>
  </r>
  <r>
    <x v="412"/>
    <n v="1190000"/>
    <x v="0"/>
    <s v="Flanders &amp; Fish"/>
    <s v="Sale"/>
    <n v="3032"/>
    <n v="4"/>
    <n v="3"/>
    <n v="2"/>
    <n v="224"/>
    <n v="2015"/>
    <s v="1A Riverview Ct"/>
    <s v="Maribyrnong"/>
    <x v="4"/>
    <x v="0"/>
    <x v="2"/>
    <x v="1"/>
  </r>
  <r>
    <x v="412"/>
    <n v="817000"/>
    <x v="0"/>
    <s v="Sanders"/>
    <s v="Sale"/>
    <n v="3431"/>
    <n v="4"/>
    <n v="2"/>
    <n v="4"/>
    <n v="1459"/>
    <n v="2011"/>
    <s v="53 Bluegum Cct"/>
    <s v="Riddells Creek"/>
    <x v="29"/>
    <x v="7"/>
    <x v="2"/>
    <x v="1"/>
  </r>
  <r>
    <x v="412"/>
    <n v="622000"/>
    <x v="0"/>
    <s v="Cunninghams"/>
    <s v="Sale"/>
    <n v="3178"/>
    <n v="3"/>
    <n v="1"/>
    <n v="1"/>
    <n v="372"/>
    <m/>
    <s v="240 Dandelion Dr"/>
    <s v="Rowville"/>
    <x v="26"/>
    <x v="4"/>
    <x v="2"/>
    <x v="1"/>
  </r>
  <r>
    <x v="412"/>
    <n v="1370000"/>
    <x v="0"/>
    <s v="Maxwells"/>
    <s v="Sale"/>
    <n v="3015"/>
    <n v="3"/>
    <n v="1"/>
    <n v="3"/>
    <n v="752"/>
    <m/>
    <s v="11 Challis St"/>
    <s v="Newport"/>
    <x v="11"/>
    <x v="0"/>
    <x v="2"/>
    <x v="1"/>
  </r>
  <r>
    <x v="412"/>
    <n v="1700000"/>
    <x v="0"/>
    <s v="Maxwells"/>
    <s v="Sale"/>
    <n v="3015"/>
    <n v="1"/>
    <n v="1"/>
    <n v="0"/>
    <n v="622"/>
    <m/>
    <s v="33 Bunbury St"/>
    <s v="Newport"/>
    <x v="11"/>
    <x v="0"/>
    <x v="2"/>
    <x v="1"/>
  </r>
  <r>
    <x v="412"/>
    <n v="730000"/>
    <x v="0"/>
    <s v="Cunninghams"/>
    <s v="Sale"/>
    <n v="3174"/>
    <n v="3"/>
    <n v="1"/>
    <n v="4"/>
    <n v="695"/>
    <n v="1963"/>
    <s v="26 Forster St"/>
    <s v="Noble Park"/>
    <x v="24"/>
    <x v="4"/>
    <x v="2"/>
    <x v="1"/>
  </r>
  <r>
    <x v="412"/>
    <n v="660000"/>
    <x v="1"/>
    <s v="Jones and Jones"/>
    <s v="Sale"/>
    <n v="3163"/>
    <n v="2"/>
    <n v="1"/>
    <n v="1"/>
    <n v="109"/>
    <m/>
    <s v="3/17 Gerald St"/>
    <s v="Murrumbeena"/>
    <x v="9"/>
    <x v="2"/>
    <x v="2"/>
    <x v="1"/>
  </r>
  <r>
    <x v="412"/>
    <n v="830000"/>
    <x v="0"/>
    <s v="Melbourne Homes"/>
    <s v="Auction"/>
    <n v="3165"/>
    <n v="3"/>
    <n v="1"/>
    <n v="2"/>
    <n v="290"/>
    <n v="2006"/>
    <s v="1/65 Blamey St"/>
    <s v="Bentleigh East"/>
    <x v="9"/>
    <x v="2"/>
    <x v="2"/>
    <x v="1"/>
  </r>
  <r>
    <x v="412"/>
    <n v="950000"/>
    <x v="2"/>
    <s v="Jones and Jones"/>
    <s v="Auction"/>
    <n v="3165"/>
    <n v="3"/>
    <n v="2"/>
    <n v="2"/>
    <n v="163"/>
    <m/>
    <s v="5D MacKie Rd"/>
    <s v="Bentleigh East"/>
    <x v="9"/>
    <x v="2"/>
    <x v="2"/>
    <x v="1"/>
  </r>
  <r>
    <x v="412"/>
    <n v="1510000"/>
    <x v="0"/>
    <s v="Jones and Jones"/>
    <s v="Sale"/>
    <n v="3165"/>
    <n v="3"/>
    <n v="1"/>
    <n v="2"/>
    <n v="689"/>
    <m/>
    <s v="13 Delma St"/>
    <s v="Bentleigh East"/>
    <x v="9"/>
    <x v="2"/>
    <x v="2"/>
    <x v="1"/>
  </r>
  <r>
    <x v="412"/>
    <n v="877500"/>
    <x v="0"/>
    <s v="Cunninghams"/>
    <s v="Sale"/>
    <n v="3073"/>
    <n v="3"/>
    <n v="1"/>
    <n v="1"/>
    <n v="598"/>
    <m/>
    <s v="29 Byfield St"/>
    <s v="Reservoir"/>
    <x v="10"/>
    <x v="1"/>
    <x v="2"/>
    <x v="1"/>
  </r>
  <r>
    <x v="412"/>
    <n v="1000000"/>
    <x v="0"/>
    <s v="Cunninghams"/>
    <s v="Auction"/>
    <n v="3071"/>
    <n v="2"/>
    <n v="1"/>
    <n v="2"/>
    <n v="443"/>
    <m/>
    <s v="29 Speight St"/>
    <s v="Thornbury"/>
    <x v="10"/>
    <x v="1"/>
    <x v="2"/>
    <x v="1"/>
  </r>
  <r>
    <x v="412"/>
    <n v="692000"/>
    <x v="0"/>
    <s v="Zimmerman"/>
    <s v="Sale"/>
    <n v="3020"/>
    <n v="3"/>
    <n v="1"/>
    <n v="1"/>
    <n v="485"/>
    <m/>
    <s v="10 Yewers St"/>
    <s v="Sunshine"/>
    <x v="0"/>
    <x v="0"/>
    <x v="2"/>
    <x v="1"/>
  </r>
  <r>
    <x v="412"/>
    <n v="718000"/>
    <x v="0"/>
    <s v="Best Bricks"/>
    <s v="Sale"/>
    <n v="3020"/>
    <n v="3"/>
    <n v="1"/>
    <n v="2"/>
    <n v="551"/>
    <m/>
    <s v="25 Downing St"/>
    <s v="Sunshine North"/>
    <x v="0"/>
    <x v="0"/>
    <x v="2"/>
    <x v="1"/>
  </r>
  <r>
    <x v="412"/>
    <n v="2050000"/>
    <x v="0"/>
    <s v="Jones and Jones"/>
    <s v="Sale"/>
    <n v="3104"/>
    <n v="4"/>
    <n v="1"/>
    <n v="1"/>
    <n v="1138"/>
    <n v="1950"/>
    <s v="7 Lemon Rd"/>
    <s v="Balwyn North"/>
    <x v="14"/>
    <x v="2"/>
    <x v="2"/>
    <x v="1"/>
  </r>
  <r>
    <x v="413"/>
    <n v="330000"/>
    <x v="1"/>
    <s v="Cunninghams"/>
    <s v="Sale"/>
    <n v="3068"/>
    <n v="1"/>
    <n v="1"/>
    <n v="1"/>
    <n v="0"/>
    <n v="1970"/>
    <s v="7/110 Miller St"/>
    <s v="Fitzroy North"/>
    <x v="1"/>
    <x v="1"/>
    <x v="2"/>
    <x v="1"/>
  </r>
  <r>
    <x v="413"/>
    <n v="1300000"/>
    <x v="0"/>
    <s v="Property Barons"/>
    <s v="Auction"/>
    <n v="3130"/>
    <n v="3"/>
    <n v="1"/>
    <n v="1"/>
    <n v="734"/>
    <m/>
    <s v="4 Barker St"/>
    <s v="Blackburn South"/>
    <x v="2"/>
    <x v="3"/>
    <x v="2"/>
    <x v="1"/>
  </r>
  <r>
    <x v="413"/>
    <n v="660000"/>
    <x v="1"/>
    <s v="Jones and Jones"/>
    <s v="Sale"/>
    <n v="3181"/>
    <n v="2"/>
    <n v="2"/>
    <n v="1"/>
    <n v="0"/>
    <n v="1970"/>
    <s v="24/8 Sydney St"/>
    <s v="Prahran"/>
    <x v="12"/>
    <x v="2"/>
    <x v="2"/>
    <x v="1"/>
  </r>
  <r>
    <x v="413"/>
    <n v="690000"/>
    <x v="1"/>
    <s v="Best Bricks"/>
    <s v="Sale"/>
    <n v="3181"/>
    <n v="2"/>
    <n v="2"/>
    <n v="2"/>
    <n v="1146"/>
    <m/>
    <s v="101/323 Dandenong Rd"/>
    <s v="Prahran"/>
    <x v="12"/>
    <x v="2"/>
    <x v="2"/>
    <x v="1"/>
  </r>
  <r>
    <x v="413"/>
    <n v="2700000"/>
    <x v="0"/>
    <s v="Cunninghams"/>
    <s v="Sale"/>
    <n v="3207"/>
    <n v="4"/>
    <n v="3"/>
    <n v="2"/>
    <n v="317"/>
    <n v="1900"/>
    <s v="130 Clark St"/>
    <s v="Port Melbourne"/>
    <x v="5"/>
    <x v="2"/>
    <x v="2"/>
    <x v="1"/>
  </r>
  <r>
    <x v="413"/>
    <n v="1550000"/>
    <x v="0"/>
    <s v="Jones and Jones"/>
    <s v="Auction"/>
    <n v="3113"/>
    <n v="5"/>
    <n v="3"/>
    <n v="4"/>
    <n v="4221"/>
    <n v="1980"/>
    <s v="46 Osborne Rd"/>
    <s v="North Warrandyte"/>
    <x v="20"/>
    <x v="3"/>
    <x v="2"/>
    <x v="1"/>
  </r>
  <r>
    <x v="413"/>
    <n v="362500"/>
    <x v="1"/>
    <s v="Metro Ladder"/>
    <s v="Auction"/>
    <n v="3046"/>
    <n v="1"/>
    <n v="1"/>
    <n v="1"/>
    <n v="124"/>
    <n v="1980"/>
    <s v="7/56 Golf Links Rd"/>
    <s v="Glenroy"/>
    <x v="3"/>
    <x v="1"/>
    <x v="2"/>
    <x v="1"/>
  </r>
  <r>
    <x v="413"/>
    <n v="741000"/>
    <x v="0"/>
    <s v="Cunninghams"/>
    <s v="Sale"/>
    <n v="3043"/>
    <n v="3"/>
    <n v="2"/>
    <n v="2"/>
    <n v="585"/>
    <m/>
    <s v="3 Daffodil Ct"/>
    <s v="Gowanbrae"/>
    <x v="3"/>
    <x v="0"/>
    <x v="2"/>
    <x v="1"/>
  </r>
  <r>
    <x v="413"/>
    <n v="999000"/>
    <x v="0"/>
    <s v="Cunninghams"/>
    <s v="Sale"/>
    <n v="3044"/>
    <n v="2"/>
    <n v="1"/>
    <n v="1"/>
    <n v="587"/>
    <n v="1920"/>
    <s v="2 Ann St"/>
    <s v="Pascoe Vale"/>
    <x v="3"/>
    <x v="1"/>
    <x v="2"/>
    <x v="1"/>
  </r>
  <r>
    <x v="413"/>
    <n v="1440000"/>
    <x v="0"/>
    <s v="Jones and Jones"/>
    <s v="Sale"/>
    <n v="3056"/>
    <n v="3"/>
    <n v="1"/>
    <n v="1"/>
    <n v="408"/>
    <m/>
    <s v="11 Garnet St"/>
    <s v="Brunswick"/>
    <x v="3"/>
    <x v="1"/>
    <x v="2"/>
    <x v="1"/>
  </r>
  <r>
    <x v="413"/>
    <n v="570000"/>
    <x v="2"/>
    <s v="Cunninghams"/>
    <s v="Auction"/>
    <n v="3033"/>
    <n v="2"/>
    <n v="2"/>
    <n v="2"/>
    <n v="55"/>
    <m/>
    <s v="12 Hilltop Ct"/>
    <s v="Keilor East"/>
    <x v="8"/>
    <x v="0"/>
    <x v="2"/>
    <x v="1"/>
  </r>
  <r>
    <x v="413"/>
    <n v="900000"/>
    <x v="0"/>
    <s v="Cunninghams"/>
    <s v="Auction"/>
    <n v="3040"/>
    <n v="3"/>
    <n v="1"/>
    <n v="1"/>
    <n v="324"/>
    <m/>
    <s v="48 Fitzgerald Rd"/>
    <s v="Essendon"/>
    <x v="8"/>
    <x v="0"/>
    <x v="2"/>
    <x v="1"/>
  </r>
  <r>
    <x v="413"/>
    <n v="953000"/>
    <x v="0"/>
    <s v="Cunninghams"/>
    <s v="Sale"/>
    <n v="3031"/>
    <n v="2"/>
    <n v="1"/>
    <n v="0"/>
    <n v="274"/>
    <n v="1930"/>
    <s v="84 Canterbury St"/>
    <s v="Flemington"/>
    <x v="8"/>
    <x v="1"/>
    <x v="2"/>
    <x v="1"/>
  </r>
  <r>
    <x v="413"/>
    <n v="1085000"/>
    <x v="0"/>
    <s v="Flanders &amp; Fish"/>
    <s v="Sale"/>
    <n v="3034"/>
    <n v="2"/>
    <n v="1"/>
    <n v="3"/>
    <n v="780"/>
    <m/>
    <s v="44 Alexander St"/>
    <s v="Avondale Heights"/>
    <x v="8"/>
    <x v="0"/>
    <x v="2"/>
    <x v="1"/>
  </r>
  <r>
    <x v="413"/>
    <n v="1305000"/>
    <x v="0"/>
    <s v="Best Bricks"/>
    <s v="Sale"/>
    <n v="3040"/>
    <n v="3"/>
    <n v="1"/>
    <n v="2"/>
    <n v="147"/>
    <m/>
    <s v="7 Garnet St"/>
    <s v="Essendon West"/>
    <x v="8"/>
    <x v="0"/>
    <x v="2"/>
    <x v="1"/>
  </r>
  <r>
    <x v="413"/>
    <n v="2525000"/>
    <x v="0"/>
    <s v="Property Barons"/>
    <s v="Sale"/>
    <n v="3166"/>
    <n v="4"/>
    <n v="2"/>
    <n v="0"/>
    <n v="1143"/>
    <m/>
    <s v="101 Atkinson St"/>
    <s v="Oakleigh"/>
    <x v="6"/>
    <x v="2"/>
    <x v="2"/>
    <x v="1"/>
  </r>
  <r>
    <x v="413"/>
    <n v="390500"/>
    <x v="1"/>
    <s v="Metro Ladder"/>
    <s v="Auction"/>
    <n v="3141"/>
    <n v="1"/>
    <n v="1"/>
    <n v="0"/>
    <n v="775"/>
    <n v="1960"/>
    <s v="13/47 Marne St"/>
    <s v="South Yarra"/>
    <x v="13"/>
    <x v="2"/>
    <x v="2"/>
    <x v="1"/>
  </r>
  <r>
    <x v="413"/>
    <n v="590000"/>
    <x v="1"/>
    <s v="Flanders &amp; Fish"/>
    <s v="Auction"/>
    <n v="3006"/>
    <n v="2"/>
    <n v="2"/>
    <n v="1"/>
    <n v="0"/>
    <n v="2009"/>
    <s v="2605/63 Whiteman St"/>
    <s v="Southbank"/>
    <x v="13"/>
    <x v="2"/>
    <x v="2"/>
    <x v="1"/>
  </r>
  <r>
    <x v="413"/>
    <n v="1150000"/>
    <x v="0"/>
    <s v="Maxwells"/>
    <s v="Sale"/>
    <n v="3031"/>
    <n v="2"/>
    <n v="1"/>
    <n v="0"/>
    <n v="147"/>
    <n v="1890"/>
    <s v="24 McConnell St"/>
    <s v="Kensington"/>
    <x v="13"/>
    <x v="1"/>
    <x v="2"/>
    <x v="1"/>
  </r>
  <r>
    <x v="413"/>
    <n v="760000"/>
    <x v="0"/>
    <s v="Cunninghams"/>
    <s v="Auction"/>
    <n v="3012"/>
    <n v="3"/>
    <n v="1"/>
    <n v="2"/>
    <n v="584"/>
    <m/>
    <s v="45 Thomson St"/>
    <s v="Maidstone"/>
    <x v="4"/>
    <x v="0"/>
    <x v="2"/>
    <x v="1"/>
  </r>
  <r>
    <x v="413"/>
    <n v="1180000"/>
    <x v="0"/>
    <s v="Maxwells"/>
    <s v="Auction"/>
    <n v="3012"/>
    <n v="3"/>
    <n v="1"/>
    <n v="1"/>
    <n v="335"/>
    <m/>
    <s v="69 Chirnside St"/>
    <s v="Kingsville"/>
    <x v="4"/>
    <x v="0"/>
    <x v="2"/>
    <x v="1"/>
  </r>
  <r>
    <x v="413"/>
    <n v="1190000"/>
    <x v="0"/>
    <s v="Jones and Jones"/>
    <s v="Auction"/>
    <n v="3012"/>
    <n v="3"/>
    <n v="1"/>
    <n v="1"/>
    <n v="276"/>
    <n v="1925"/>
    <s v="87 Chirnside St"/>
    <s v="Kingsville"/>
    <x v="4"/>
    <x v="0"/>
    <x v="2"/>
    <x v="1"/>
  </r>
  <r>
    <x v="413"/>
    <n v="1510500"/>
    <x v="0"/>
    <s v="Cunninghams"/>
    <s v="Auction"/>
    <n v="3032"/>
    <n v="4"/>
    <n v="2"/>
    <n v="4"/>
    <n v="251"/>
    <m/>
    <s v="22 The Grand"/>
    <s v="Maribyrnong"/>
    <x v="4"/>
    <x v="0"/>
    <x v="2"/>
    <x v="1"/>
  </r>
  <r>
    <x v="413"/>
    <n v="1125000"/>
    <x v="0"/>
    <s v="Property Barons"/>
    <s v="Auction"/>
    <n v="3109"/>
    <n v="4"/>
    <n v="3"/>
    <n v="2"/>
    <n v="284"/>
    <n v="2006"/>
    <s v="5 Thea Gr"/>
    <s v="Doncaster East"/>
    <x v="16"/>
    <x v="3"/>
    <x v="2"/>
    <x v="1"/>
  </r>
  <r>
    <x v="413"/>
    <n v="1035000"/>
    <x v="0"/>
    <s v="Best Bricks"/>
    <s v="Sale"/>
    <n v="3189"/>
    <n v="2"/>
    <n v="1"/>
    <n v="1"/>
    <n v="593"/>
    <m/>
    <s v="6 Cooma St"/>
    <s v="Moorabbin"/>
    <x v="7"/>
    <x v="2"/>
    <x v="2"/>
    <x v="1"/>
  </r>
  <r>
    <x v="413"/>
    <n v="492000"/>
    <x v="0"/>
    <s v="Cunninghams"/>
    <s v="Sale"/>
    <n v="3064"/>
    <n v="4"/>
    <n v="2"/>
    <n v="2"/>
    <n v="479"/>
    <n v="2009"/>
    <s v="27 Kensley Cct"/>
    <s v="Craigieburn"/>
    <x v="18"/>
    <x v="1"/>
    <x v="2"/>
    <x v="1"/>
  </r>
  <r>
    <x v="413"/>
    <n v="1290000"/>
    <x v="0"/>
    <s v="Zimmerman"/>
    <s v="Sale"/>
    <n v="3016"/>
    <n v="3"/>
    <n v="1"/>
    <n v="0"/>
    <n v="273"/>
    <m/>
    <s v="35 Railway Pl"/>
    <s v="Williamstown"/>
    <x v="11"/>
    <x v="0"/>
    <x v="2"/>
    <x v="1"/>
  </r>
  <r>
    <x v="413"/>
    <n v="560000"/>
    <x v="0"/>
    <s v="Melbourne Homes"/>
    <s v="Auction"/>
    <n v="3175"/>
    <n v="3"/>
    <n v="1"/>
    <n v="1"/>
    <n v="810"/>
    <m/>
    <s v="7 Eton Ct"/>
    <s v="Dandenong"/>
    <x v="24"/>
    <x v="4"/>
    <x v="2"/>
    <x v="1"/>
  </r>
  <r>
    <x v="413"/>
    <n v="790000"/>
    <x v="0"/>
    <s v="Flanders &amp; Fish"/>
    <s v="Sale"/>
    <n v="3204"/>
    <n v="2"/>
    <n v="1"/>
    <n v="2"/>
    <n v="253"/>
    <m/>
    <s v="1/276 Grange Rd"/>
    <s v="Ormond"/>
    <x v="9"/>
    <x v="2"/>
    <x v="2"/>
    <x v="1"/>
  </r>
  <r>
    <x v="413"/>
    <n v="1350000"/>
    <x v="0"/>
    <s v="Cunninghams"/>
    <s v="Sale"/>
    <n v="3162"/>
    <n v="3"/>
    <n v="2"/>
    <n v="1"/>
    <n v="305"/>
    <n v="1925"/>
    <s v="131 Sycamore St"/>
    <s v="Caulfield South"/>
    <x v="9"/>
    <x v="2"/>
    <x v="2"/>
    <x v="1"/>
  </r>
  <r>
    <x v="413"/>
    <n v="1515000"/>
    <x v="0"/>
    <s v="Jones and Jones"/>
    <s v="Sale"/>
    <n v="3165"/>
    <n v="4"/>
    <n v="3"/>
    <n v="2"/>
    <n v="635"/>
    <n v="1950"/>
    <s v="1 Melva St"/>
    <s v="Bentleigh East"/>
    <x v="9"/>
    <x v="2"/>
    <x v="2"/>
    <x v="1"/>
  </r>
  <r>
    <x v="413"/>
    <n v="1190000"/>
    <x v="0"/>
    <s v="Property Barons"/>
    <s v="Sale"/>
    <n v="3072"/>
    <n v="3"/>
    <n v="2"/>
    <n v="2"/>
    <n v="572"/>
    <n v="1935"/>
    <s v="14 West St"/>
    <s v="Preston"/>
    <x v="10"/>
    <x v="1"/>
    <x v="2"/>
    <x v="1"/>
  </r>
  <r>
    <x v="413"/>
    <n v="447000"/>
    <x v="0"/>
    <s v="Jones and Jones"/>
    <s v="Sale"/>
    <n v="3023"/>
    <n v="4"/>
    <n v="2"/>
    <n v="2"/>
    <n v="704"/>
    <m/>
    <s v="7 Ballina Ct"/>
    <s v="Deer Park"/>
    <x v="0"/>
    <x v="0"/>
    <x v="2"/>
    <x v="1"/>
  </r>
  <r>
    <x v="413"/>
    <n v="565000"/>
    <x v="0"/>
    <s v="Flanders &amp; Fish"/>
    <s v="Sale"/>
    <n v="3021"/>
    <n v="1"/>
    <n v="1"/>
    <n v="2"/>
    <n v="617"/>
    <m/>
    <s v="34 Conrad St"/>
    <s v="St Albans"/>
    <x v="0"/>
    <x v="0"/>
    <x v="2"/>
    <x v="1"/>
  </r>
  <r>
    <x v="413"/>
    <n v="571000"/>
    <x v="0"/>
    <s v="Flanders &amp; Fish"/>
    <s v="Sale"/>
    <n v="3020"/>
    <n v="3"/>
    <n v="1"/>
    <n v="1"/>
    <n v="757"/>
    <n v="1950"/>
    <s v="100 Links St"/>
    <s v="Sunshine West"/>
    <x v="0"/>
    <x v="0"/>
    <x v="2"/>
    <x v="1"/>
  </r>
  <r>
    <x v="413"/>
    <n v="650000"/>
    <x v="0"/>
    <s v="SJ"/>
    <s v="Sale"/>
    <n v="3023"/>
    <n v="4"/>
    <n v="2"/>
    <n v="2"/>
    <n v="709"/>
    <m/>
    <s v="32 Kynoch St"/>
    <s v="Deer Park"/>
    <x v="0"/>
    <x v="0"/>
    <x v="2"/>
    <x v="1"/>
  </r>
  <r>
    <x v="413"/>
    <n v="2367000"/>
    <x v="0"/>
    <s v="Flanders &amp; Fish"/>
    <s v="Sale"/>
    <n v="3104"/>
    <n v="2"/>
    <n v="1"/>
    <n v="2"/>
    <n v="773"/>
    <m/>
    <s v="109 Maud St"/>
    <s v="Balwyn North"/>
    <x v="14"/>
    <x v="2"/>
    <x v="2"/>
    <x v="1"/>
  </r>
  <r>
    <x v="413"/>
    <n v="975000"/>
    <x v="2"/>
    <s v="Cunninghams"/>
    <s v="Auction"/>
    <n v="3186"/>
    <n v="2"/>
    <n v="1"/>
    <n v="1"/>
    <n v="444"/>
    <n v="1915"/>
    <s v="147 North Rd"/>
    <s v="Brighton"/>
    <x v="15"/>
    <x v="2"/>
    <x v="2"/>
    <x v="1"/>
  </r>
  <r>
    <x v="413"/>
    <n v="736500"/>
    <x v="0"/>
    <s v="Property Barons"/>
    <s v="Auction"/>
    <n v="3081"/>
    <n v="2"/>
    <n v="1"/>
    <n v="1"/>
    <n v="271"/>
    <m/>
    <s v="2 Erica Ct"/>
    <s v="Bellfield"/>
    <x v="17"/>
    <x v="3"/>
    <x v="2"/>
    <x v="1"/>
  </r>
  <r>
    <x v="413"/>
    <n v="760000"/>
    <x v="0"/>
    <s v="Property Barons"/>
    <s v="Sale"/>
    <n v="3088"/>
    <n v="3"/>
    <n v="1"/>
    <n v="3"/>
    <n v="570"/>
    <m/>
    <s v="178 Henry St"/>
    <s v="Greensborough"/>
    <x v="17"/>
    <x v="1"/>
    <x v="2"/>
    <x v="1"/>
  </r>
  <r>
    <x v="413"/>
    <n v="1010000"/>
    <x v="0"/>
    <s v="Best Bricks"/>
    <s v="Sale"/>
    <n v="3081"/>
    <n v="3"/>
    <n v="1"/>
    <n v="2"/>
    <n v="648"/>
    <m/>
    <s v="67 McEwan Rd"/>
    <s v="Heidelberg Heights"/>
    <x v="17"/>
    <x v="3"/>
    <x v="2"/>
    <x v="1"/>
  </r>
  <r>
    <x v="414"/>
    <n v="1210000"/>
    <x v="0"/>
    <s v="Jones and Jones"/>
    <s v="Sale"/>
    <n v="3121"/>
    <n v="2"/>
    <n v="1"/>
    <n v="0"/>
    <n v="178"/>
    <m/>
    <s v="30 Corsair St"/>
    <s v="Richmond"/>
    <x v="1"/>
    <x v="1"/>
    <x v="2"/>
    <x v="1"/>
  </r>
  <r>
    <x v="414"/>
    <n v="1400000"/>
    <x v="0"/>
    <s v="Cunninghams"/>
    <s v="Auction"/>
    <n v="3121"/>
    <n v="3"/>
    <n v="2"/>
    <n v="0"/>
    <n v="848"/>
    <m/>
    <s v="29 Gipps St"/>
    <s v="Richmond"/>
    <x v="1"/>
    <x v="1"/>
    <x v="2"/>
    <x v="1"/>
  </r>
  <r>
    <x v="414"/>
    <n v="540000"/>
    <x v="0"/>
    <s v="Sanders"/>
    <s v="Sale"/>
    <n v="3076"/>
    <n v="3"/>
    <n v="1"/>
    <n v="4"/>
    <n v="699"/>
    <n v="1988"/>
    <s v="11 Grimwade Ct"/>
    <s v="Epping"/>
    <x v="19"/>
    <x v="1"/>
    <x v="2"/>
    <x v="1"/>
  </r>
  <r>
    <x v="414"/>
    <n v="751000"/>
    <x v="1"/>
    <s v="Jones and Jones"/>
    <s v="Auction"/>
    <n v="3142"/>
    <n v="2"/>
    <n v="1"/>
    <n v="1"/>
    <n v="2076"/>
    <m/>
    <s v="19/740 Orrong Rd"/>
    <s v="Toorak"/>
    <x v="12"/>
    <x v="2"/>
    <x v="2"/>
    <x v="1"/>
  </r>
  <r>
    <x v="414"/>
    <n v="1100000"/>
    <x v="2"/>
    <s v="Cunninghams"/>
    <s v="Sale"/>
    <n v="3205"/>
    <n v="2"/>
    <n v="1"/>
    <n v="1"/>
    <n v="327"/>
    <n v="2004"/>
    <s v="24B Dow St"/>
    <s v="South Melbourne"/>
    <x v="5"/>
    <x v="2"/>
    <x v="2"/>
    <x v="1"/>
  </r>
  <r>
    <x v="414"/>
    <n v="407500"/>
    <x v="1"/>
    <s v="Metro Ladder"/>
    <s v="Auction"/>
    <n v="3055"/>
    <n v="2"/>
    <n v="1"/>
    <n v="1"/>
    <n v="1097"/>
    <n v="1970"/>
    <s v="1/5 Allard St"/>
    <s v="Brunswick West"/>
    <x v="3"/>
    <x v="1"/>
    <x v="2"/>
    <x v="1"/>
  </r>
  <r>
    <x v="414"/>
    <n v="500000"/>
    <x v="1"/>
    <s v="Cunninghams"/>
    <s v="Sale"/>
    <n v="3031"/>
    <n v="2"/>
    <n v="1"/>
    <n v="1"/>
    <n v="0"/>
    <n v="1970"/>
    <s v="8/64 Dover St"/>
    <s v="Flemington"/>
    <x v="8"/>
    <x v="1"/>
    <x v="2"/>
    <x v="1"/>
  </r>
  <r>
    <x v="414"/>
    <n v="1021000"/>
    <x v="0"/>
    <s v="Sanders"/>
    <s v="Sale"/>
    <n v="3041"/>
    <n v="3"/>
    <n v="2"/>
    <n v="2"/>
    <n v="371"/>
    <n v="2014"/>
    <s v="8 Jones Ct"/>
    <s v="Strathmore"/>
    <x v="8"/>
    <x v="0"/>
    <x v="2"/>
    <x v="1"/>
  </r>
  <r>
    <x v="414"/>
    <n v="1375000"/>
    <x v="0"/>
    <s v="Metro Ladder"/>
    <s v="Sale"/>
    <n v="3039"/>
    <n v="3"/>
    <n v="1"/>
    <n v="1"/>
    <n v="449"/>
    <m/>
    <s v="184 Maribyrnong Rd"/>
    <s v="Moonee Ponds"/>
    <x v="8"/>
    <x v="0"/>
    <x v="2"/>
    <x v="1"/>
  </r>
  <r>
    <x v="414"/>
    <n v="1607500"/>
    <x v="0"/>
    <s v="Property Barons"/>
    <s v="Sale"/>
    <n v="3040"/>
    <n v="5"/>
    <n v="3"/>
    <n v="1"/>
    <n v="695"/>
    <m/>
    <s v="6 Fitzgerald Rd"/>
    <s v="Essendon"/>
    <x v="8"/>
    <x v="0"/>
    <x v="2"/>
    <x v="1"/>
  </r>
  <r>
    <x v="414"/>
    <n v="655000"/>
    <x v="1"/>
    <s v="Cunninghams"/>
    <s v="Auction"/>
    <n v="3166"/>
    <n v="3"/>
    <n v="1"/>
    <n v="2"/>
    <n v="160"/>
    <n v="1970"/>
    <s v="1/1438 Dandenong Rd"/>
    <s v="Oakleigh"/>
    <x v="6"/>
    <x v="2"/>
    <x v="2"/>
    <x v="1"/>
  </r>
  <r>
    <x v="414"/>
    <n v="865000"/>
    <x v="0"/>
    <s v="Best Bricks"/>
    <s v="Sale"/>
    <n v="3170"/>
    <n v="3"/>
    <n v="1"/>
    <n v="2"/>
    <n v="739"/>
    <n v="1965"/>
    <s v="73 Lea Rd"/>
    <s v="Mulgrave"/>
    <x v="6"/>
    <x v="4"/>
    <x v="2"/>
    <x v="1"/>
  </r>
  <r>
    <x v="414"/>
    <n v="1100000"/>
    <x v="1"/>
    <s v="Cunninghams"/>
    <s v="Sale"/>
    <n v="3150"/>
    <n v="2"/>
    <n v="1"/>
    <n v="1"/>
    <n v="258"/>
    <n v="1980"/>
    <s v="1/8 Short St"/>
    <s v="Glen Waverley"/>
    <x v="6"/>
    <x v="3"/>
    <x v="2"/>
    <x v="1"/>
  </r>
  <r>
    <x v="414"/>
    <n v="683000"/>
    <x v="1"/>
    <s v="Flanders &amp; Fish"/>
    <s v="Sale"/>
    <n v="3000"/>
    <n v="2"/>
    <n v="2"/>
    <n v="1"/>
    <n v="1136"/>
    <n v="2009"/>
    <s v="1201/565 Flinders St"/>
    <s v="Melbourne"/>
    <x v="13"/>
    <x v="1"/>
    <x v="2"/>
    <x v="1"/>
  </r>
  <r>
    <x v="414"/>
    <n v="830000"/>
    <x v="0"/>
    <s v="Jones and Jones"/>
    <s v="Auction"/>
    <n v="3011"/>
    <n v="2"/>
    <n v="1"/>
    <n v="1"/>
    <n v="152"/>
    <n v="1910"/>
    <s v="57 Charles St"/>
    <s v="Seddon"/>
    <x v="4"/>
    <x v="0"/>
    <x v="2"/>
    <x v="1"/>
  </r>
  <r>
    <x v="414"/>
    <n v="930000"/>
    <x v="0"/>
    <s v="Cunninghams"/>
    <s v="Auction"/>
    <n v="3012"/>
    <n v="3"/>
    <n v="1"/>
    <n v="2"/>
    <n v="660"/>
    <n v="1955"/>
    <s v="12 Winston St"/>
    <s v="Maidstone"/>
    <x v="4"/>
    <x v="0"/>
    <x v="2"/>
    <x v="1"/>
  </r>
  <r>
    <x v="414"/>
    <n v="860000"/>
    <x v="1"/>
    <s v="Jones and Jones"/>
    <s v="Sale"/>
    <n v="3105"/>
    <n v="3"/>
    <n v="1"/>
    <n v="1"/>
    <n v="0"/>
    <n v="1999"/>
    <s v="1/15 Allen St"/>
    <s v="Bulleen"/>
    <x v="16"/>
    <x v="3"/>
    <x v="2"/>
    <x v="1"/>
  </r>
  <r>
    <x v="414"/>
    <n v="520000"/>
    <x v="1"/>
    <s v="Cunninghams"/>
    <s v="Sale"/>
    <n v="3153"/>
    <n v="2"/>
    <n v="1"/>
    <n v="1"/>
    <n v="418"/>
    <n v="1970"/>
    <s v="1/20 Church St"/>
    <s v="Bayswater"/>
    <x v="26"/>
    <x v="3"/>
    <x v="2"/>
    <x v="1"/>
  </r>
  <r>
    <x v="414"/>
    <n v="885000"/>
    <x v="0"/>
    <s v="Metro Ladder"/>
    <s v="Sale"/>
    <n v="3194"/>
    <n v="3"/>
    <n v="1"/>
    <n v="2"/>
    <n v="530"/>
    <n v="1980"/>
    <s v="70 Voltri St"/>
    <s v="Mentone"/>
    <x v="7"/>
    <x v="4"/>
    <x v="2"/>
    <x v="1"/>
  </r>
  <r>
    <x v="414"/>
    <n v="680000"/>
    <x v="0"/>
    <s v="SJ"/>
    <s v="Auction"/>
    <n v="3064"/>
    <n v="5"/>
    <n v="3"/>
    <n v="2"/>
    <n v="646"/>
    <m/>
    <s v="17 Chinnock Ct"/>
    <s v="Craigieburn"/>
    <x v="18"/>
    <x v="1"/>
    <x v="2"/>
    <x v="1"/>
  </r>
  <r>
    <x v="414"/>
    <n v="650000"/>
    <x v="1"/>
    <s v="Best Bricks"/>
    <s v="Auction"/>
    <n v="3162"/>
    <n v="2"/>
    <n v="2"/>
    <n v="1"/>
    <n v="0"/>
    <n v="2010"/>
    <s v="2/218 Kambrook Rd"/>
    <s v="Caulfield"/>
    <x v="9"/>
    <x v="2"/>
    <x v="2"/>
    <x v="1"/>
  </r>
  <r>
    <x v="414"/>
    <n v="810000"/>
    <x v="0"/>
    <s v="Jones and Jones"/>
    <s v="Auction"/>
    <n v="3165"/>
    <n v="3"/>
    <n v="1"/>
    <n v="1"/>
    <n v="294"/>
    <n v="1950"/>
    <s v="1/62 Tudor St"/>
    <s v="Bentleigh East"/>
    <x v="9"/>
    <x v="2"/>
    <x v="2"/>
    <x v="1"/>
  </r>
  <r>
    <x v="414"/>
    <n v="890000"/>
    <x v="0"/>
    <s v="Metro Ladder"/>
    <s v="Sale"/>
    <n v="3165"/>
    <n v="3"/>
    <n v="2"/>
    <n v="1"/>
    <n v="260"/>
    <m/>
    <s v="31 Bristol St"/>
    <s v="Bentleigh East"/>
    <x v="9"/>
    <x v="2"/>
    <x v="2"/>
    <x v="1"/>
  </r>
  <r>
    <x v="414"/>
    <n v="680000"/>
    <x v="1"/>
    <s v="Best Bricks"/>
    <s v="Auction"/>
    <n v="3070"/>
    <n v="2"/>
    <n v="2"/>
    <n v="1"/>
    <n v="1106"/>
    <n v="2009"/>
    <s v="12/412 High St"/>
    <s v="Northcote"/>
    <x v="10"/>
    <x v="1"/>
    <x v="2"/>
    <x v="1"/>
  </r>
  <r>
    <x v="414"/>
    <n v="780000"/>
    <x v="0"/>
    <s v="Property Barons"/>
    <s v="Auction"/>
    <n v="3073"/>
    <n v="3"/>
    <n v="1"/>
    <n v="2"/>
    <n v="893"/>
    <n v="1940"/>
    <s v="36 Sturdee St"/>
    <s v="Reservoir"/>
    <x v="10"/>
    <x v="1"/>
    <x v="2"/>
    <x v="1"/>
  </r>
  <r>
    <x v="414"/>
    <n v="840000"/>
    <x v="0"/>
    <s v="Best Bricks"/>
    <s v="Auction"/>
    <n v="3072"/>
    <n v="4"/>
    <n v="1"/>
    <n v="1"/>
    <n v="313"/>
    <n v="1950"/>
    <s v="196 Raglan St"/>
    <s v="Preston"/>
    <x v="10"/>
    <x v="1"/>
    <x v="2"/>
    <x v="1"/>
  </r>
  <r>
    <x v="414"/>
    <n v="1215000"/>
    <x v="0"/>
    <s v="Metro Ladder"/>
    <s v="Sale"/>
    <n v="3072"/>
    <n v="3"/>
    <n v="1"/>
    <n v="1"/>
    <n v="690"/>
    <m/>
    <s v="12 Belgrove St"/>
    <s v="Preston"/>
    <x v="10"/>
    <x v="1"/>
    <x v="2"/>
    <x v="1"/>
  </r>
  <r>
    <x v="414"/>
    <n v="410500"/>
    <x v="0"/>
    <s v="Jones and Jones"/>
    <s v="Sale"/>
    <n v="3810"/>
    <n v="4"/>
    <n v="2"/>
    <n v="2"/>
    <n v="425"/>
    <m/>
    <s v="69 Willowtree Dr"/>
    <s v="Pakenham"/>
    <x v="30"/>
    <x v="5"/>
    <x v="2"/>
    <x v="1"/>
  </r>
  <r>
    <x v="414"/>
    <n v="1700000"/>
    <x v="0"/>
    <s v="Flanders &amp; Fish"/>
    <s v="Auction"/>
    <n v="3122"/>
    <n v="3"/>
    <n v="1"/>
    <n v="2"/>
    <n v="338"/>
    <n v="1910"/>
    <s v="7 Colvin Gr"/>
    <s v="Hawthorn"/>
    <x v="14"/>
    <x v="2"/>
    <x v="2"/>
    <x v="1"/>
  </r>
  <r>
    <x v="414"/>
    <n v="2370000"/>
    <x v="0"/>
    <s v="Jones and Jones"/>
    <s v="Auction"/>
    <n v="3127"/>
    <n v="4"/>
    <n v="3"/>
    <n v="2"/>
    <n v="773"/>
    <n v="1900"/>
    <s v="8 Durham Rd"/>
    <s v="Surrey Hills"/>
    <x v="14"/>
    <x v="2"/>
    <x v="2"/>
    <x v="1"/>
  </r>
  <r>
    <x v="414"/>
    <n v="520000"/>
    <x v="1"/>
    <s v="Metro Ladder"/>
    <s v="Auction"/>
    <n v="3186"/>
    <n v="2"/>
    <n v="1"/>
    <n v="1"/>
    <n v="1647"/>
    <n v="2004"/>
    <s v="38/568 New St"/>
    <s v="Brighton"/>
    <x v="15"/>
    <x v="2"/>
    <x v="2"/>
    <x v="1"/>
  </r>
  <r>
    <x v="414"/>
    <n v="855000"/>
    <x v="1"/>
    <s v="Jones and Jones"/>
    <s v="Auction"/>
    <n v="3186"/>
    <n v="2"/>
    <n v="1"/>
    <n v="1"/>
    <n v="106"/>
    <m/>
    <s v="2/14 Brickwood St"/>
    <s v="Brighton"/>
    <x v="15"/>
    <x v="2"/>
    <x v="2"/>
    <x v="1"/>
  </r>
  <r>
    <x v="414"/>
    <n v="1035000"/>
    <x v="0"/>
    <s v="Jones and Jones"/>
    <s v="Auction"/>
    <n v="3187"/>
    <n v="2"/>
    <n v="1"/>
    <n v="1"/>
    <n v="542"/>
    <n v="1985"/>
    <s v="1A Wallen St"/>
    <s v="Brighton East"/>
    <x v="15"/>
    <x v="2"/>
    <x v="2"/>
    <x v="1"/>
  </r>
  <r>
    <x v="414"/>
    <n v="532000"/>
    <x v="0"/>
    <s v="Cunninghams"/>
    <s v="Sale"/>
    <n v="3081"/>
    <n v="2"/>
    <n v="2"/>
    <n v="1"/>
    <n v="220"/>
    <m/>
    <s v="581 Waterdale Rd"/>
    <s v="Heidelberg West"/>
    <x v="17"/>
    <x v="3"/>
    <x v="2"/>
    <x v="1"/>
  </r>
  <r>
    <x v="414"/>
    <n v="610000"/>
    <x v="1"/>
    <s v="Maxwells"/>
    <s v="Sale"/>
    <n v="3084"/>
    <n v="4"/>
    <n v="3"/>
    <n v="2"/>
    <n v="152"/>
    <n v="1980"/>
    <s v="3/89 Rosanna Rd"/>
    <s v="Heidelberg"/>
    <x v="17"/>
    <x v="3"/>
    <x v="2"/>
    <x v="1"/>
  </r>
  <r>
    <x v="415"/>
    <n v="1309000"/>
    <x v="0"/>
    <s v="Cunninghams"/>
    <s v="Sale"/>
    <n v="3066"/>
    <n v="3"/>
    <n v="1"/>
    <n v="0"/>
    <n v="168"/>
    <m/>
    <s v="158 Keele St"/>
    <s v="Collingwood"/>
    <x v="1"/>
    <x v="1"/>
    <x v="2"/>
    <x v="1"/>
  </r>
  <r>
    <x v="415"/>
    <n v="690000"/>
    <x v="1"/>
    <s v="Jones and Jones"/>
    <s v="Sale"/>
    <n v="3143"/>
    <n v="2"/>
    <n v="1"/>
    <n v="2"/>
    <n v="0"/>
    <m/>
    <s v="8/16 Wattletree Rd"/>
    <s v="Armadale"/>
    <x v="12"/>
    <x v="2"/>
    <x v="2"/>
    <x v="1"/>
  </r>
  <r>
    <x v="415"/>
    <n v="698000"/>
    <x v="1"/>
    <s v="Cunninghams"/>
    <s v="Sale"/>
    <n v="3181"/>
    <n v="2"/>
    <n v="1"/>
    <n v="1"/>
    <n v="0"/>
    <n v="1900"/>
    <s v="102/11 Hillingdon Pl"/>
    <s v="Prahran"/>
    <x v="12"/>
    <x v="2"/>
    <x v="2"/>
    <x v="1"/>
  </r>
  <r>
    <x v="415"/>
    <n v="1275000"/>
    <x v="0"/>
    <s v="Metro Ladder"/>
    <s v="Sale"/>
    <n v="3145"/>
    <n v="3"/>
    <n v="2"/>
    <n v="2"/>
    <n v="161"/>
    <m/>
    <s v="5D Belson St"/>
    <s v="Malvern East"/>
    <x v="12"/>
    <x v="2"/>
    <x v="2"/>
    <x v="1"/>
  </r>
  <r>
    <x v="415"/>
    <n v="2120000"/>
    <x v="1"/>
    <s v="Jones and Jones"/>
    <s v="Sale"/>
    <n v="3143"/>
    <n v="3"/>
    <n v="2"/>
    <n v="3"/>
    <n v="395"/>
    <m/>
    <s v="1/25 Mercer Rd"/>
    <s v="Armadale"/>
    <x v="12"/>
    <x v="2"/>
    <x v="2"/>
    <x v="1"/>
  </r>
  <r>
    <x v="415"/>
    <n v="3200000"/>
    <x v="0"/>
    <s v="Cunninghams"/>
    <s v="Sale"/>
    <n v="3145"/>
    <n v="4"/>
    <n v="2"/>
    <n v="2"/>
    <n v="709"/>
    <n v="1910"/>
    <s v="24 Kerferd St"/>
    <s v="Malvern East"/>
    <x v="12"/>
    <x v="2"/>
    <x v="2"/>
    <x v="1"/>
  </r>
  <r>
    <x v="415"/>
    <n v="1075000"/>
    <x v="0"/>
    <s v="Metro Ladder"/>
    <s v="Sale"/>
    <n v="3055"/>
    <n v="5"/>
    <n v="1"/>
    <n v="1"/>
    <n v="441"/>
    <n v="1940"/>
    <s v="209 Union St"/>
    <s v="Brunswick West"/>
    <x v="3"/>
    <x v="1"/>
    <x v="2"/>
    <x v="1"/>
  </r>
  <r>
    <x v="415"/>
    <n v="1210000"/>
    <x v="0"/>
    <s v="Jones and Jones"/>
    <s v="Auction"/>
    <n v="3056"/>
    <n v="4"/>
    <n v="2"/>
    <n v="1"/>
    <n v="373"/>
    <n v="2009"/>
    <s v="1/19 Manallack St"/>
    <s v="Brunswick"/>
    <x v="3"/>
    <x v="1"/>
    <x v="2"/>
    <x v="1"/>
  </r>
  <r>
    <x v="415"/>
    <n v="1275000"/>
    <x v="0"/>
    <s v="Jones and Jones"/>
    <s v="Auction"/>
    <n v="3056"/>
    <n v="3"/>
    <n v="1"/>
    <n v="1"/>
    <n v="406"/>
    <n v="1900"/>
    <s v="240 Barkly St"/>
    <s v="Brunswick"/>
    <x v="3"/>
    <x v="1"/>
    <x v="2"/>
    <x v="1"/>
  </r>
  <r>
    <x v="415"/>
    <n v="1790000"/>
    <x v="0"/>
    <s v="Jones and Jones"/>
    <s v="Sale"/>
    <n v="3058"/>
    <n v="5"/>
    <n v="3"/>
    <n v="2"/>
    <n v="635"/>
    <n v="1920"/>
    <s v="24 Florence St"/>
    <s v="Coburg"/>
    <x v="3"/>
    <x v="1"/>
    <x v="2"/>
    <x v="1"/>
  </r>
  <r>
    <x v="415"/>
    <n v="1450000"/>
    <x v="0"/>
    <s v="Metro Ladder"/>
    <s v="Sale"/>
    <n v="3149"/>
    <n v="5"/>
    <n v="2"/>
    <n v="2"/>
    <n v="728"/>
    <m/>
    <s v="309 Waverley Rd"/>
    <s v="Mount Waverley"/>
    <x v="6"/>
    <x v="3"/>
    <x v="2"/>
    <x v="1"/>
  </r>
  <r>
    <x v="415"/>
    <n v="2650000"/>
    <x v="0"/>
    <s v="Jones and Jones"/>
    <s v="Auction"/>
    <n v="3150"/>
    <n v="5"/>
    <n v="3"/>
    <n v="2"/>
    <n v="662"/>
    <n v="1960"/>
    <s v="7 Kinnoull Gr"/>
    <s v="Glen Waverley"/>
    <x v="6"/>
    <x v="3"/>
    <x v="2"/>
    <x v="1"/>
  </r>
  <r>
    <x v="415"/>
    <n v="840500"/>
    <x v="0"/>
    <s v="Flanders &amp; Fish"/>
    <s v="Sale"/>
    <n v="3031"/>
    <n v="2"/>
    <n v="1"/>
    <n v="0"/>
    <n v="107"/>
    <m/>
    <s v="11 McCracken St"/>
    <s v="Kensington"/>
    <x v="13"/>
    <x v="1"/>
    <x v="2"/>
    <x v="1"/>
  </r>
  <r>
    <x v="415"/>
    <n v="1085000"/>
    <x v="0"/>
    <s v="Property Barons"/>
    <s v="Sale"/>
    <n v="3134"/>
    <n v="4"/>
    <n v="2"/>
    <n v="2"/>
    <n v="798"/>
    <m/>
    <s v="12 The Summit"/>
    <s v="Ringwood North"/>
    <x v="22"/>
    <x v="3"/>
    <x v="2"/>
    <x v="1"/>
  </r>
  <r>
    <x v="415"/>
    <n v="301000"/>
    <x v="1"/>
    <s v="Cunninghams"/>
    <s v="Sale"/>
    <n v="3032"/>
    <n v="1"/>
    <n v="1"/>
    <n v="1"/>
    <n v="887"/>
    <n v="1972"/>
    <s v="6/82 Raleigh Rd"/>
    <s v="Maribyrnong"/>
    <x v="4"/>
    <x v="0"/>
    <x v="2"/>
    <x v="1"/>
  </r>
  <r>
    <x v="415"/>
    <n v="785000"/>
    <x v="0"/>
    <s v="Metro Ladder"/>
    <s v="Sale"/>
    <n v="3011"/>
    <n v="2"/>
    <n v="1"/>
    <n v="1"/>
    <n v="116"/>
    <m/>
    <s v="68 Windsor St"/>
    <s v="Seddon"/>
    <x v="4"/>
    <x v="0"/>
    <x v="2"/>
    <x v="1"/>
  </r>
  <r>
    <x v="415"/>
    <n v="815000"/>
    <x v="2"/>
    <s v="Maxwells"/>
    <s v="Sale"/>
    <n v="3032"/>
    <n v="3"/>
    <n v="2"/>
    <n v="2"/>
    <n v="198"/>
    <n v="1990"/>
    <s v="22 Mephan St"/>
    <s v="Maribyrnong"/>
    <x v="4"/>
    <x v="0"/>
    <x v="2"/>
    <x v="1"/>
  </r>
  <r>
    <x v="415"/>
    <n v="1400000"/>
    <x v="0"/>
    <s v="Property Barons"/>
    <s v="Auction"/>
    <n v="3108"/>
    <n v="4"/>
    <n v="2"/>
    <n v="2"/>
    <n v="664"/>
    <n v="1980"/>
    <s v="8 Harcourt St"/>
    <s v="Doncaster"/>
    <x v="16"/>
    <x v="3"/>
    <x v="2"/>
    <x v="1"/>
  </r>
  <r>
    <x v="415"/>
    <n v="1100000"/>
    <x v="0"/>
    <s v="Cunninghams"/>
    <s v="Sale"/>
    <n v="3156"/>
    <n v="5"/>
    <n v="3"/>
    <n v="2"/>
    <n v="836"/>
    <n v="2001"/>
    <s v="50 Carlisle Rd"/>
    <s v="Ferntree Gully"/>
    <x v="26"/>
    <x v="3"/>
    <x v="2"/>
    <x v="1"/>
  </r>
  <r>
    <x v="415"/>
    <n v="860000"/>
    <x v="0"/>
    <s v="Maxwells"/>
    <s v="Auction"/>
    <n v="3189"/>
    <n v="3"/>
    <n v="1"/>
    <n v="2"/>
    <n v="601"/>
    <n v="1970"/>
    <s v="239 Chesterville Rd"/>
    <s v="Moorabbin"/>
    <x v="7"/>
    <x v="2"/>
    <x v="2"/>
    <x v="1"/>
  </r>
  <r>
    <x v="415"/>
    <n v="1820000"/>
    <x v="0"/>
    <s v="Metro Ladder"/>
    <s v="Auction"/>
    <n v="3015"/>
    <n v="5"/>
    <n v="2"/>
    <n v="7"/>
    <n v="760"/>
    <n v="1935"/>
    <s v="7 Clyde St"/>
    <s v="Newport"/>
    <x v="11"/>
    <x v="0"/>
    <x v="2"/>
    <x v="1"/>
  </r>
  <r>
    <x v="415"/>
    <n v="850000"/>
    <x v="2"/>
    <s v="Jones and Jones"/>
    <s v="Auction"/>
    <n v="3165"/>
    <n v="3"/>
    <n v="2"/>
    <n v="1"/>
    <n v="200"/>
    <m/>
    <s v="2/71 Tudor St"/>
    <s v="Bentleigh East"/>
    <x v="9"/>
    <x v="2"/>
    <x v="2"/>
    <x v="1"/>
  </r>
  <r>
    <x v="415"/>
    <n v="385000"/>
    <x v="1"/>
    <s v="Metro Ladder"/>
    <s v="Auction"/>
    <n v="3072"/>
    <n v="1"/>
    <n v="1"/>
    <n v="1"/>
    <n v="896"/>
    <n v="2011"/>
    <s v="3/152 Tyler St"/>
    <s v="Preston"/>
    <x v="10"/>
    <x v="1"/>
    <x v="2"/>
    <x v="1"/>
  </r>
  <r>
    <x v="415"/>
    <n v="970000"/>
    <x v="0"/>
    <s v="Best Bricks"/>
    <s v="Sale"/>
    <n v="3070"/>
    <n v="2"/>
    <n v="2"/>
    <n v="1"/>
    <n v="173"/>
    <m/>
    <s v="39 Victoria Rd"/>
    <s v="Northcote"/>
    <x v="10"/>
    <x v="1"/>
    <x v="2"/>
    <x v="1"/>
  </r>
  <r>
    <x v="415"/>
    <n v="1400000"/>
    <x v="0"/>
    <s v="Best Bricks"/>
    <s v="Sale"/>
    <n v="3071"/>
    <n v="4"/>
    <n v="2"/>
    <n v="0"/>
    <n v="364"/>
    <m/>
    <s v="118 Rossmoyne St"/>
    <s v="Thornbury"/>
    <x v="10"/>
    <x v="1"/>
    <x v="2"/>
    <x v="1"/>
  </r>
  <r>
    <x v="415"/>
    <n v="420000"/>
    <x v="1"/>
    <s v="Flanders &amp; Fish"/>
    <s v="Sale"/>
    <n v="3020"/>
    <n v="2"/>
    <n v="1"/>
    <n v="1"/>
    <n v="192"/>
    <n v="1970"/>
    <s v="1/141 Anderson Rd"/>
    <s v="Albion"/>
    <x v="0"/>
    <x v="0"/>
    <x v="2"/>
    <x v="1"/>
  </r>
  <r>
    <x v="415"/>
    <n v="790500"/>
    <x v="0"/>
    <s v="Property Barons"/>
    <s v="Sale"/>
    <n v="3038"/>
    <n v="3"/>
    <n v="2"/>
    <n v="2"/>
    <n v="808"/>
    <m/>
    <s v="527 Kings Rd"/>
    <s v="Taylors Lakes"/>
    <x v="0"/>
    <x v="0"/>
    <x v="2"/>
    <x v="1"/>
  </r>
  <r>
    <x v="415"/>
    <n v="300000"/>
    <x v="0"/>
    <s v="Cunninghams"/>
    <s v="Auction"/>
    <n v="3122"/>
    <n v="1"/>
    <n v="1"/>
    <n v="1"/>
    <n v="0"/>
    <m/>
    <s v="4/162 Barkers Rd"/>
    <s v="Hawthorn"/>
    <x v="14"/>
    <x v="2"/>
    <x v="2"/>
    <x v="1"/>
  </r>
  <r>
    <x v="415"/>
    <n v="500000"/>
    <x v="1"/>
    <s v="Flanders &amp; Fish"/>
    <s v="Auction"/>
    <n v="3122"/>
    <n v="2"/>
    <n v="2"/>
    <n v="1"/>
    <n v="0"/>
    <m/>
    <s v="204/36 Lynch St"/>
    <s v="Hawthorn"/>
    <x v="14"/>
    <x v="2"/>
    <x v="2"/>
    <x v="1"/>
  </r>
  <r>
    <x v="415"/>
    <n v="1236000"/>
    <x v="2"/>
    <s v="Cunninghams"/>
    <s v="Sale"/>
    <n v="3122"/>
    <n v="3"/>
    <n v="2"/>
    <n v="2"/>
    <n v="159"/>
    <n v="2000"/>
    <s v="5/350 Auburn Rd"/>
    <s v="Hawthorn"/>
    <x v="14"/>
    <x v="2"/>
    <x v="2"/>
    <x v="1"/>
  </r>
  <r>
    <x v="415"/>
    <n v="1490000"/>
    <x v="0"/>
    <s v="Cunninghams"/>
    <s v="Sale"/>
    <n v="3104"/>
    <n v="3"/>
    <n v="1"/>
    <n v="2"/>
    <n v="703"/>
    <m/>
    <s v="66 Ursa St"/>
    <s v="Balwyn North"/>
    <x v="14"/>
    <x v="2"/>
    <x v="2"/>
    <x v="1"/>
  </r>
  <r>
    <x v="415"/>
    <n v="1775000"/>
    <x v="0"/>
    <s v="Jones and Jones"/>
    <s v="Auction"/>
    <n v="3124"/>
    <n v="3"/>
    <n v="1"/>
    <n v="3"/>
    <n v="715"/>
    <m/>
    <s v="555 Camberwell Rd"/>
    <s v="Camberwell"/>
    <x v="14"/>
    <x v="2"/>
    <x v="2"/>
    <x v="1"/>
  </r>
  <r>
    <x v="415"/>
    <n v="1800000"/>
    <x v="0"/>
    <s v="Jones and Jones"/>
    <s v="Auction"/>
    <n v="3146"/>
    <n v="3"/>
    <n v="1"/>
    <n v="3"/>
    <n v="732"/>
    <n v="1950"/>
    <s v="10 Morell St"/>
    <s v="Glen Iris"/>
    <x v="14"/>
    <x v="2"/>
    <x v="2"/>
    <x v="1"/>
  </r>
  <r>
    <x v="415"/>
    <n v="1430000"/>
    <x v="0"/>
    <s v="Jones and Jones"/>
    <s v="Sale"/>
    <n v="3190"/>
    <n v="4"/>
    <n v="2"/>
    <n v="1"/>
    <n v="590"/>
    <m/>
    <s v="3 Seaton Rd"/>
    <s v="Highett"/>
    <x v="15"/>
    <x v="2"/>
    <x v="2"/>
    <x v="1"/>
  </r>
  <r>
    <x v="416"/>
    <n v="690000"/>
    <x v="1"/>
    <s v="Metro Ladder"/>
    <s v="Auction"/>
    <n v="3121"/>
    <n v="2"/>
    <n v="2"/>
    <n v="1"/>
    <n v="760"/>
    <n v="2010"/>
    <s v="101/27 Dickmann St"/>
    <s v="Richmond"/>
    <x v="1"/>
    <x v="1"/>
    <x v="3"/>
    <x v="1"/>
  </r>
  <r>
    <x v="416"/>
    <n v="1025000"/>
    <x v="0"/>
    <s v="Jones and Jones"/>
    <s v="Auction"/>
    <n v="3066"/>
    <n v="2"/>
    <n v="2"/>
    <n v="1"/>
    <n v="108"/>
    <n v="2005"/>
    <s v="24 Mater St"/>
    <s v="Collingwood"/>
    <x v="1"/>
    <x v="1"/>
    <x v="3"/>
    <x v="1"/>
  </r>
  <r>
    <x v="416"/>
    <n v="2555000"/>
    <x v="0"/>
    <s v="Melbourne Homes"/>
    <s v="Sale"/>
    <n v="3068"/>
    <n v="3"/>
    <n v="1"/>
    <n v="1"/>
    <n v="340"/>
    <m/>
    <s v="3 Rowe St"/>
    <s v="Fitzroy North"/>
    <x v="1"/>
    <x v="1"/>
    <x v="3"/>
    <x v="1"/>
  </r>
  <r>
    <x v="416"/>
    <n v="1280000"/>
    <x v="0"/>
    <s v="Property Barons"/>
    <s v="Auction"/>
    <n v="3130"/>
    <n v="4"/>
    <n v="2"/>
    <n v="1"/>
    <n v="797"/>
    <n v="1960"/>
    <s v="1 Diana Dr"/>
    <s v="Blackburn North"/>
    <x v="2"/>
    <x v="3"/>
    <x v="3"/>
    <x v="1"/>
  </r>
  <r>
    <x v="416"/>
    <n v="690000"/>
    <x v="1"/>
    <s v="Cunninghams"/>
    <s v="Sale"/>
    <n v="3181"/>
    <n v="2"/>
    <n v="1"/>
    <n v="1"/>
    <n v="0"/>
    <m/>
    <s v="2/6 The Avenue"/>
    <s v="Windsor"/>
    <x v="12"/>
    <x v="2"/>
    <x v="3"/>
    <x v="1"/>
  </r>
  <r>
    <x v="416"/>
    <n v="860000"/>
    <x v="0"/>
    <s v="Metro Ladder"/>
    <s v="Auction"/>
    <n v="3181"/>
    <n v="1"/>
    <n v="1"/>
    <n v="0"/>
    <n v="108"/>
    <n v="1905"/>
    <s v="44 Spring St"/>
    <s v="Prahran"/>
    <x v="12"/>
    <x v="2"/>
    <x v="3"/>
    <x v="1"/>
  </r>
  <r>
    <x v="416"/>
    <n v="900000"/>
    <x v="0"/>
    <s v="Melbourne Homes"/>
    <s v="Auction"/>
    <n v="3141"/>
    <n v="3"/>
    <n v="1"/>
    <n v="1"/>
    <n v="119"/>
    <m/>
    <s v="348 Punt Rd"/>
    <s v="South Yarra"/>
    <x v="12"/>
    <x v="2"/>
    <x v="3"/>
    <x v="1"/>
  </r>
  <r>
    <x v="416"/>
    <n v="1400000"/>
    <x v="0"/>
    <s v="Flanders &amp; Fish"/>
    <s v="Auction"/>
    <n v="3141"/>
    <n v="3"/>
    <n v="1"/>
    <n v="1"/>
    <n v="136"/>
    <n v="1993"/>
    <s v="4 Palfreyman St"/>
    <s v="South Yarra"/>
    <x v="12"/>
    <x v="2"/>
    <x v="3"/>
    <x v="1"/>
  </r>
  <r>
    <x v="416"/>
    <n v="586500"/>
    <x v="1"/>
    <s v="Jones and Jones"/>
    <s v="Sale"/>
    <n v="3182"/>
    <n v="2"/>
    <n v="1"/>
    <n v="1"/>
    <n v="3093"/>
    <m/>
    <s v="1/19 Robe St"/>
    <s v="St Kilda"/>
    <x v="5"/>
    <x v="2"/>
    <x v="3"/>
    <x v="1"/>
  </r>
  <r>
    <x v="416"/>
    <n v="1190000"/>
    <x v="0"/>
    <s v="Zimmerman"/>
    <s v="Sale"/>
    <n v="3206"/>
    <n v="2"/>
    <n v="1"/>
    <n v="0"/>
    <n v="111"/>
    <n v="1915"/>
    <s v="46 Withers St"/>
    <s v="Albert Park"/>
    <x v="5"/>
    <x v="2"/>
    <x v="3"/>
    <x v="1"/>
  </r>
  <r>
    <x v="416"/>
    <n v="1650000"/>
    <x v="0"/>
    <s v="Melbourne Homes"/>
    <s v="Auction"/>
    <n v="3182"/>
    <n v="4"/>
    <n v="2"/>
    <n v="2"/>
    <n v="268"/>
    <m/>
    <s v="3 Mitford Pl"/>
    <s v="St Kilda"/>
    <x v="5"/>
    <x v="2"/>
    <x v="3"/>
    <x v="1"/>
  </r>
  <r>
    <x v="416"/>
    <n v="2155000"/>
    <x v="0"/>
    <s v="Zimmerman"/>
    <s v="Sale"/>
    <n v="3206"/>
    <n v="3"/>
    <n v="2"/>
    <n v="0"/>
    <n v="130"/>
    <m/>
    <s v="102 Graham St"/>
    <s v="Albert Park"/>
    <x v="5"/>
    <x v="2"/>
    <x v="3"/>
    <x v="1"/>
  </r>
  <r>
    <x v="416"/>
    <n v="570000"/>
    <x v="1"/>
    <s v="Best Bricks"/>
    <s v="Sale"/>
    <n v="3057"/>
    <n v="2"/>
    <n v="1"/>
    <n v="1"/>
    <n v="0"/>
    <n v="1980"/>
    <s v="7/2 Albion St"/>
    <s v="Brunswick East"/>
    <x v="3"/>
    <x v="1"/>
    <x v="3"/>
    <x v="1"/>
  </r>
  <r>
    <x v="416"/>
    <n v="651000"/>
    <x v="0"/>
    <s v="Cunninghams"/>
    <s v="Auction"/>
    <n v="3046"/>
    <n v="4"/>
    <n v="1"/>
    <n v="2"/>
    <n v="587"/>
    <m/>
    <s v="73 Augustine Tce"/>
    <s v="Glenroy"/>
    <x v="3"/>
    <x v="1"/>
    <x v="3"/>
    <x v="1"/>
  </r>
  <r>
    <x v="416"/>
    <n v="981000"/>
    <x v="2"/>
    <s v="Cunninghams"/>
    <s v="Auction"/>
    <n v="3056"/>
    <n v="3"/>
    <n v="2"/>
    <n v="1"/>
    <n v="122"/>
    <n v="2012"/>
    <s v="25/5 Evans St"/>
    <s v="Brunswick"/>
    <x v="3"/>
    <x v="1"/>
    <x v="3"/>
    <x v="1"/>
  </r>
  <r>
    <x v="416"/>
    <n v="1406000"/>
    <x v="0"/>
    <s v="Cunninghams"/>
    <s v="Sale"/>
    <n v="3040"/>
    <n v="3"/>
    <n v="1"/>
    <n v="1"/>
    <n v="34"/>
    <m/>
    <s v="2 Diamond St"/>
    <s v="Essendon West"/>
    <x v="8"/>
    <x v="0"/>
    <x v="3"/>
    <x v="1"/>
  </r>
  <r>
    <x v="416"/>
    <n v="422000"/>
    <x v="1"/>
    <s v="Flanders &amp; Fish"/>
    <s v="Sale"/>
    <n v="3006"/>
    <n v="1"/>
    <n v="1"/>
    <n v="1"/>
    <n v="63"/>
    <n v="2010"/>
    <s v="512/22 Dorcas St"/>
    <s v="Southbank"/>
    <x v="13"/>
    <x v="2"/>
    <x v="3"/>
    <x v="1"/>
  </r>
  <r>
    <x v="416"/>
    <n v="670000"/>
    <x v="2"/>
    <s v="Cunninghams"/>
    <s v="Sale"/>
    <n v="3135"/>
    <n v="3"/>
    <n v="2"/>
    <n v="1"/>
    <n v="194"/>
    <m/>
    <s v="8 Madigan Ct"/>
    <s v="Heathmont"/>
    <x v="22"/>
    <x v="3"/>
    <x v="3"/>
    <x v="1"/>
  </r>
  <r>
    <x v="416"/>
    <n v="322500"/>
    <x v="1"/>
    <s v="Jones and Jones"/>
    <s v="Sale"/>
    <n v="3011"/>
    <n v="1"/>
    <n v="1"/>
    <n v="1"/>
    <n v="0"/>
    <m/>
    <s v="5/4 Edward St"/>
    <s v="Seddon"/>
    <x v="4"/>
    <x v="0"/>
    <x v="3"/>
    <x v="1"/>
  </r>
  <r>
    <x v="416"/>
    <n v="665000"/>
    <x v="0"/>
    <s v="Jones and Jones"/>
    <s v="Auction"/>
    <n v="3011"/>
    <n v="2"/>
    <n v="1"/>
    <n v="0"/>
    <n v="269"/>
    <n v="1900"/>
    <s v="199 Buckley St"/>
    <s v="Seddon"/>
    <x v="4"/>
    <x v="0"/>
    <x v="3"/>
    <x v="1"/>
  </r>
  <r>
    <x v="416"/>
    <n v="1700000"/>
    <x v="0"/>
    <s v="Metro Ladder"/>
    <s v="Sale"/>
    <n v="3194"/>
    <n v="4"/>
    <n v="2"/>
    <n v="2"/>
    <n v="731"/>
    <m/>
    <s v="169 Balcombe Rd"/>
    <s v="Mentone"/>
    <x v="7"/>
    <x v="4"/>
    <x v="3"/>
    <x v="1"/>
  </r>
  <r>
    <x v="416"/>
    <n v="500000"/>
    <x v="0"/>
    <s v="Sanders"/>
    <s v="Sale"/>
    <n v="3064"/>
    <n v="4"/>
    <n v="2"/>
    <n v="2"/>
    <n v="383"/>
    <n v="2006"/>
    <s v="12 Chesterville Ct"/>
    <s v="Roxburgh Park"/>
    <x v="18"/>
    <x v="1"/>
    <x v="3"/>
    <x v="1"/>
  </r>
  <r>
    <x v="416"/>
    <n v="600000"/>
    <x v="2"/>
    <s v="Metro Ladder"/>
    <s v="Auction"/>
    <n v="3018"/>
    <n v="2"/>
    <n v="1"/>
    <n v="2"/>
    <n v="190"/>
    <m/>
    <s v="2/214 Queen St"/>
    <s v="Altona"/>
    <x v="11"/>
    <x v="0"/>
    <x v="3"/>
    <x v="1"/>
  </r>
  <r>
    <x v="416"/>
    <n v="305000"/>
    <x v="1"/>
    <s v="Flanders &amp; Fish"/>
    <s v="Auction"/>
    <n v="3161"/>
    <n v="1"/>
    <n v="1"/>
    <n v="1"/>
    <n v="750"/>
    <n v="1965"/>
    <s v="8/54 Narong Rd"/>
    <s v="Caulfield North"/>
    <x v="9"/>
    <x v="2"/>
    <x v="3"/>
    <x v="1"/>
  </r>
  <r>
    <x v="416"/>
    <n v="1042000"/>
    <x v="1"/>
    <s v="Metro Ladder"/>
    <s v="Sale"/>
    <n v="3163"/>
    <n v="3"/>
    <n v="2"/>
    <n v="2"/>
    <n v="0"/>
    <n v="2008"/>
    <s v="3/51 Coorigil Rd"/>
    <s v="Carnegie"/>
    <x v="9"/>
    <x v="2"/>
    <x v="3"/>
    <x v="1"/>
  </r>
  <r>
    <x v="416"/>
    <n v="715000"/>
    <x v="0"/>
    <s v="Cunninghams"/>
    <s v="Sale"/>
    <n v="3199"/>
    <n v="5"/>
    <n v="2"/>
    <n v="1"/>
    <n v="1424"/>
    <m/>
    <s v="22 Bradshaw St"/>
    <s v="Frankston"/>
    <x v="27"/>
    <x v="4"/>
    <x v="3"/>
    <x v="1"/>
  </r>
  <r>
    <x v="416"/>
    <n v="970000"/>
    <x v="0"/>
    <s v="Cunninghams"/>
    <s v="Sale"/>
    <n v="3072"/>
    <n v="3"/>
    <n v="1"/>
    <n v="1"/>
    <n v="345"/>
    <n v="1950"/>
    <s v="34 Showers St"/>
    <s v="Preston"/>
    <x v="10"/>
    <x v="1"/>
    <x v="3"/>
    <x v="1"/>
  </r>
  <r>
    <x v="416"/>
    <n v="797000"/>
    <x v="1"/>
    <s v="Jones and Jones"/>
    <s v="Sale"/>
    <n v="3101"/>
    <n v="2"/>
    <n v="1"/>
    <n v="2"/>
    <n v="964"/>
    <n v="1960"/>
    <s v="1/38 Pakington St"/>
    <s v="Kew"/>
    <x v="14"/>
    <x v="2"/>
    <x v="3"/>
    <x v="1"/>
  </r>
  <r>
    <x v="416"/>
    <n v="835000"/>
    <x v="1"/>
    <s v="Cunninghams"/>
    <s v="Sale"/>
    <n v="3124"/>
    <n v="3"/>
    <n v="1"/>
    <n v="1"/>
    <n v="112"/>
    <n v="1960"/>
    <s v="1/16 Dower St"/>
    <s v="Camberwell"/>
    <x v="14"/>
    <x v="2"/>
    <x v="3"/>
    <x v="1"/>
  </r>
  <r>
    <x v="416"/>
    <n v="910000"/>
    <x v="1"/>
    <s v="Flanders &amp; Fish"/>
    <s v="Sale"/>
    <n v="3146"/>
    <n v="2"/>
    <n v="1"/>
    <n v="1"/>
    <n v="157"/>
    <n v="1970"/>
    <s v="2/8 Lithgow St"/>
    <s v="Glen Iris"/>
    <x v="14"/>
    <x v="2"/>
    <x v="3"/>
    <x v="1"/>
  </r>
  <r>
    <x v="416"/>
    <n v="2162000"/>
    <x v="0"/>
    <s v="Jones and Jones"/>
    <s v="Sale"/>
    <n v="3102"/>
    <n v="4"/>
    <n v="2"/>
    <n v="3"/>
    <n v="794"/>
    <n v="1950"/>
    <s v="11 Arden Ct"/>
    <s v="Kew East"/>
    <x v="14"/>
    <x v="2"/>
    <x v="3"/>
    <x v="1"/>
  </r>
  <r>
    <x v="416"/>
    <n v="1470000"/>
    <x v="2"/>
    <s v="Maxwells"/>
    <s v="Sale"/>
    <n v="3186"/>
    <n v="2"/>
    <n v="1"/>
    <n v="1"/>
    <n v="238"/>
    <m/>
    <s v="3 Rose St"/>
    <s v="Brighton"/>
    <x v="15"/>
    <x v="2"/>
    <x v="3"/>
    <x v="1"/>
  </r>
  <r>
    <x v="416"/>
    <n v="5800000"/>
    <x v="0"/>
    <s v="Melbourne Homes"/>
    <s v="Auction"/>
    <n v="3186"/>
    <n v="5"/>
    <n v="4"/>
    <n v="4"/>
    <n v="1276"/>
    <n v="1880"/>
    <s v="161 Church St"/>
    <s v="Brighton"/>
    <x v="15"/>
    <x v="2"/>
    <x v="3"/>
    <x v="1"/>
  </r>
  <r>
    <x v="416"/>
    <n v="1100000"/>
    <x v="0"/>
    <s v="Flanders &amp; Fish"/>
    <s v="Auction"/>
    <n v="3084"/>
    <n v="3"/>
    <n v="2"/>
    <n v="2"/>
    <n v="468"/>
    <n v="1985"/>
    <s v="9 Darvall St"/>
    <s v="Rosanna"/>
    <x v="17"/>
    <x v="3"/>
    <x v="3"/>
    <x v="1"/>
  </r>
  <r>
    <x v="417"/>
    <n v="1000000"/>
    <x v="1"/>
    <s v="Best Bricks"/>
    <s v="Auction"/>
    <n v="3182"/>
    <n v="3"/>
    <n v="1"/>
    <n v="0"/>
    <n v="0"/>
    <n v="1930"/>
    <s v="7/29 Marine Pde"/>
    <s v="St Kilda"/>
    <x v="5"/>
    <x v="2"/>
    <x v="3"/>
    <x v="1"/>
  </r>
  <r>
    <x v="417"/>
    <n v="1700000"/>
    <x v="0"/>
    <s v="Jones and Jones"/>
    <s v="Sale"/>
    <n v="3205"/>
    <n v="3"/>
    <n v="1"/>
    <n v="1"/>
    <n v="118"/>
    <m/>
    <s v="14 Ward St"/>
    <s v="South Melbourne"/>
    <x v="5"/>
    <x v="2"/>
    <x v="3"/>
    <x v="1"/>
  </r>
  <r>
    <x v="417"/>
    <n v="2250000"/>
    <x v="0"/>
    <s v="Cunninghams"/>
    <s v="Auction"/>
    <n v="3206"/>
    <n v="3"/>
    <n v="2"/>
    <n v="1"/>
    <n v="148"/>
    <n v="1890"/>
    <s v="23 Nimmo St"/>
    <s v="Middle Park"/>
    <x v="5"/>
    <x v="2"/>
    <x v="3"/>
    <x v="1"/>
  </r>
  <r>
    <x v="417"/>
    <n v="821000"/>
    <x v="0"/>
    <s v="Metro Ladder"/>
    <s v="Sale"/>
    <n v="3060"/>
    <n v="4"/>
    <n v="1"/>
    <n v="1"/>
    <n v="687"/>
    <m/>
    <s v="66 Queens Pde"/>
    <s v="Fawkner"/>
    <x v="3"/>
    <x v="1"/>
    <x v="3"/>
    <x v="1"/>
  </r>
  <r>
    <x v="417"/>
    <n v="821000"/>
    <x v="0"/>
    <s v="Flanders &amp; Fish"/>
    <s v="Sale"/>
    <n v="3046"/>
    <n v="3"/>
    <n v="1"/>
    <n v="1"/>
    <n v="656"/>
    <m/>
    <s v="4 Barina Rd"/>
    <s v="Oak Park"/>
    <x v="3"/>
    <x v="1"/>
    <x v="3"/>
    <x v="1"/>
  </r>
  <r>
    <x v="417"/>
    <n v="827000"/>
    <x v="0"/>
    <s v="Metro Ladder"/>
    <s v="Sale"/>
    <n v="3046"/>
    <n v="3"/>
    <n v="1"/>
    <n v="2"/>
    <n v="676"/>
    <n v="1960"/>
    <s v="20 Lockley St"/>
    <s v="Hadfield"/>
    <x v="3"/>
    <x v="1"/>
    <x v="3"/>
    <x v="1"/>
  </r>
  <r>
    <x v="417"/>
    <n v="1157000"/>
    <x v="0"/>
    <s v="Cunninghams"/>
    <s v="Auction"/>
    <n v="3058"/>
    <n v="3"/>
    <n v="1"/>
    <n v="1"/>
    <n v="480"/>
    <m/>
    <s v="61 Soudan St"/>
    <s v="Coburg"/>
    <x v="3"/>
    <x v="1"/>
    <x v="3"/>
    <x v="1"/>
  </r>
  <r>
    <x v="417"/>
    <n v="1082000"/>
    <x v="0"/>
    <s v="Cunninghams"/>
    <s v="Sale"/>
    <n v="3032"/>
    <n v="3"/>
    <n v="2"/>
    <n v="2"/>
    <n v="254"/>
    <n v="2000"/>
    <s v="91A Walter St"/>
    <s v="Ascot Vale"/>
    <x v="8"/>
    <x v="0"/>
    <x v="3"/>
    <x v="1"/>
  </r>
  <r>
    <x v="417"/>
    <n v="720000"/>
    <x v="1"/>
    <s v="Cunninghams"/>
    <s v="Sale"/>
    <n v="3149"/>
    <n v="2"/>
    <n v="1"/>
    <n v="1"/>
    <n v="198"/>
    <m/>
    <s v="1/577 High Street Rd"/>
    <s v="Mount Waverley"/>
    <x v="6"/>
    <x v="3"/>
    <x v="3"/>
    <x v="1"/>
  </r>
  <r>
    <x v="417"/>
    <n v="1750000"/>
    <x v="0"/>
    <s v="Jones and Jones"/>
    <s v="Sale"/>
    <n v="3166"/>
    <n v="5"/>
    <n v="2"/>
    <n v="2"/>
    <n v="546"/>
    <n v="1935"/>
    <s v="5 Eastgate St"/>
    <s v="Oakleigh"/>
    <x v="6"/>
    <x v="2"/>
    <x v="3"/>
    <x v="1"/>
  </r>
  <r>
    <x v="417"/>
    <n v="1240000"/>
    <x v="0"/>
    <s v="Melbourne Homes"/>
    <s v="Sale"/>
    <n v="3192"/>
    <n v="3"/>
    <n v="1"/>
    <n v="4"/>
    <n v="605"/>
    <n v="1960"/>
    <s v="19 Shipston Rd"/>
    <s v="Cheltenham"/>
    <x v="7"/>
    <x v="2"/>
    <x v="3"/>
    <x v="1"/>
  </r>
  <r>
    <x v="417"/>
    <n v="310000"/>
    <x v="1"/>
    <s v="Property Barons"/>
    <s v="Sale"/>
    <n v="3047"/>
    <n v="2"/>
    <n v="1"/>
    <n v="1"/>
    <n v="171"/>
    <n v="2008"/>
    <s v="3/11 Martell St"/>
    <s v="Broadmeadows"/>
    <x v="18"/>
    <x v="1"/>
    <x v="3"/>
    <x v="1"/>
  </r>
  <r>
    <x v="417"/>
    <n v="540000"/>
    <x v="0"/>
    <s v="Property Barons"/>
    <s v="Auction"/>
    <n v="3049"/>
    <n v="3"/>
    <n v="1"/>
    <n v="2"/>
    <n v="532"/>
    <n v="1975"/>
    <s v="285 Mickleham Rd"/>
    <s v="Westmeadows"/>
    <x v="18"/>
    <x v="1"/>
    <x v="3"/>
    <x v="1"/>
  </r>
  <r>
    <x v="417"/>
    <n v="321000"/>
    <x v="1"/>
    <s v="Maxwells"/>
    <s v="Auction"/>
    <n v="3015"/>
    <n v="2"/>
    <n v="1"/>
    <n v="1"/>
    <n v="0"/>
    <n v="1970"/>
    <s v="2/17 Greene St"/>
    <s v="South Kingsville"/>
    <x v="11"/>
    <x v="0"/>
    <x v="3"/>
    <x v="1"/>
  </r>
  <r>
    <x v="417"/>
    <n v="1530000"/>
    <x v="0"/>
    <s v="Sanders"/>
    <s v="Sale"/>
    <n v="3015"/>
    <n v="3"/>
    <n v="1"/>
    <n v="2"/>
    <n v="588"/>
    <m/>
    <s v="58 Alma Tce"/>
    <s v="Newport"/>
    <x v="11"/>
    <x v="0"/>
    <x v="3"/>
    <x v="1"/>
  </r>
  <r>
    <x v="417"/>
    <n v="1200000"/>
    <x v="2"/>
    <s v="Sanders"/>
    <s v="Auction"/>
    <n v="3165"/>
    <n v="3"/>
    <n v="2"/>
    <n v="2"/>
    <n v="369"/>
    <m/>
    <s v="122B Tambet St"/>
    <s v="Bentleigh East"/>
    <x v="9"/>
    <x v="2"/>
    <x v="3"/>
    <x v="1"/>
  </r>
  <r>
    <x v="417"/>
    <n v="1500000"/>
    <x v="0"/>
    <s v="Jones and Jones"/>
    <s v="Auction"/>
    <n v="3078"/>
    <n v="3"/>
    <n v="1"/>
    <n v="2"/>
    <n v="574"/>
    <n v="1925"/>
    <s v="3 Gillies St"/>
    <s v="Fairfield"/>
    <x v="10"/>
    <x v="1"/>
    <x v="3"/>
    <x v="1"/>
  </r>
  <r>
    <x v="417"/>
    <n v="2750000"/>
    <x v="0"/>
    <s v="Cunninghams"/>
    <s v="Auction"/>
    <n v="3078"/>
    <n v="4"/>
    <n v="3"/>
    <n v="4"/>
    <n v="597"/>
    <m/>
    <s v="30 Shiers St"/>
    <s v="Alphington"/>
    <x v="10"/>
    <x v="1"/>
    <x v="3"/>
    <x v="1"/>
  </r>
  <r>
    <x v="417"/>
    <n v="773000"/>
    <x v="0"/>
    <s v="Cunninghams"/>
    <s v="Sale"/>
    <n v="3042"/>
    <n v="3"/>
    <n v="2"/>
    <n v="2"/>
    <n v="650"/>
    <n v="1980"/>
    <s v="7 Zagreb Ct"/>
    <s v="Keilor Park"/>
    <x v="0"/>
    <x v="0"/>
    <x v="3"/>
    <x v="1"/>
  </r>
  <r>
    <x v="417"/>
    <n v="535000"/>
    <x v="1"/>
    <s v="Metro Ladder"/>
    <s v="Sale"/>
    <n v="3122"/>
    <n v="1"/>
    <n v="1"/>
    <n v="1"/>
    <n v="918"/>
    <n v="2006"/>
    <s v="3/3 Glenroy Rd"/>
    <s v="Hawthorn"/>
    <x v="14"/>
    <x v="2"/>
    <x v="3"/>
    <x v="1"/>
  </r>
  <r>
    <x v="417"/>
    <n v="635000"/>
    <x v="1"/>
    <s v="Jones and Jones"/>
    <s v="Sale"/>
    <n v="3122"/>
    <n v="2"/>
    <n v="1"/>
    <n v="1"/>
    <n v="2679"/>
    <n v="1960"/>
    <s v="15/9 Lisson Gr"/>
    <s v="Hawthorn"/>
    <x v="14"/>
    <x v="2"/>
    <x v="3"/>
    <x v="1"/>
  </r>
  <r>
    <x v="417"/>
    <n v="1922000"/>
    <x v="0"/>
    <s v="Metro Ladder"/>
    <s v="Sale"/>
    <n v="3104"/>
    <n v="3"/>
    <n v="1"/>
    <n v="1"/>
    <n v="696"/>
    <m/>
    <s v="24 Yeneda St"/>
    <s v="Balwyn North"/>
    <x v="14"/>
    <x v="2"/>
    <x v="3"/>
    <x v="1"/>
  </r>
  <r>
    <x v="417"/>
    <n v="3750000"/>
    <x v="0"/>
    <s v="Jones and Jones"/>
    <s v="Auction"/>
    <n v="3123"/>
    <n v="5"/>
    <n v="3"/>
    <n v="4"/>
    <n v="858"/>
    <m/>
    <s v="25 Myrniong Gr"/>
    <s v="Hawthorn East"/>
    <x v="14"/>
    <x v="2"/>
    <x v="3"/>
    <x v="1"/>
  </r>
  <r>
    <x v="418"/>
    <n v="650000"/>
    <x v="1"/>
    <s v="Cunninghams"/>
    <s v="Sale"/>
    <n v="3121"/>
    <n v="2"/>
    <n v="2"/>
    <n v="1"/>
    <n v="2226"/>
    <n v="2011"/>
    <s v="312/45 York St"/>
    <s v="Richmond"/>
    <x v="1"/>
    <x v="1"/>
    <x v="3"/>
    <x v="1"/>
  </r>
  <r>
    <x v="418"/>
    <n v="910000"/>
    <x v="0"/>
    <s v="Flanders &amp; Fish"/>
    <s v="Sale"/>
    <n v="3128"/>
    <n v="3"/>
    <n v="1"/>
    <n v="2"/>
    <n v="414"/>
    <m/>
    <s v="32 Sweetland Rd"/>
    <s v="Box Hill"/>
    <x v="2"/>
    <x v="3"/>
    <x v="3"/>
    <x v="1"/>
  </r>
  <r>
    <x v="418"/>
    <n v="800000"/>
    <x v="1"/>
    <s v="Jones and Jones"/>
    <s v="Auction"/>
    <n v="3184"/>
    <n v="2"/>
    <n v="2"/>
    <n v="2"/>
    <n v="0"/>
    <n v="2001"/>
    <s v="14/125 Ormond Rd"/>
    <s v="Elwood"/>
    <x v="5"/>
    <x v="2"/>
    <x v="3"/>
    <x v="1"/>
  </r>
  <r>
    <x v="418"/>
    <n v="710000"/>
    <x v="0"/>
    <s v="Property Barons"/>
    <s v="Sale"/>
    <n v="3058"/>
    <n v="3"/>
    <n v="1"/>
    <n v="1"/>
    <n v="160"/>
    <m/>
    <s v="110 Bell St"/>
    <s v="Coburg"/>
    <x v="3"/>
    <x v="1"/>
    <x v="3"/>
    <x v="1"/>
  </r>
  <r>
    <x v="418"/>
    <n v="750000"/>
    <x v="0"/>
    <s v="Property Barons"/>
    <s v="Auction"/>
    <n v="3046"/>
    <n v="4"/>
    <n v="2"/>
    <n v="3"/>
    <n v="659"/>
    <m/>
    <s v="92 Glenroy Rd"/>
    <s v="Glenroy"/>
    <x v="3"/>
    <x v="1"/>
    <x v="3"/>
    <x v="1"/>
  </r>
  <r>
    <x v="418"/>
    <n v="856000"/>
    <x v="2"/>
    <s v="Cunninghams"/>
    <s v="Sale"/>
    <n v="3032"/>
    <n v="2"/>
    <n v="1"/>
    <n v="2"/>
    <n v="326"/>
    <n v="1996"/>
    <s v="1/15 Flemington St"/>
    <s v="Travancore"/>
    <x v="8"/>
    <x v="0"/>
    <x v="3"/>
    <x v="1"/>
  </r>
  <r>
    <x v="418"/>
    <n v="998000"/>
    <x v="2"/>
    <s v="Cunninghams"/>
    <s v="Sale"/>
    <n v="3166"/>
    <n v="3"/>
    <n v="2"/>
    <n v="2"/>
    <n v="246"/>
    <n v="2000"/>
    <s v="3/36 Darling St"/>
    <s v="Hughesdale"/>
    <x v="6"/>
    <x v="2"/>
    <x v="3"/>
    <x v="1"/>
  </r>
  <r>
    <x v="418"/>
    <n v="950000"/>
    <x v="0"/>
    <s v="Jones and Jones"/>
    <s v="Sale"/>
    <n v="3011"/>
    <n v="3"/>
    <n v="1"/>
    <n v="0"/>
    <n v="220"/>
    <n v="1920"/>
    <s v="29 Tennyson St"/>
    <s v="Seddon"/>
    <x v="4"/>
    <x v="0"/>
    <x v="3"/>
    <x v="1"/>
  </r>
  <r>
    <x v="418"/>
    <n v="355000"/>
    <x v="2"/>
    <s v="Property Barons"/>
    <s v="Sale"/>
    <n v="3043"/>
    <n v="2"/>
    <n v="1"/>
    <n v="1"/>
    <n v="108"/>
    <m/>
    <s v="8/366 Melrose Dr"/>
    <s v="Tullamarine"/>
    <x v="18"/>
    <x v="0"/>
    <x v="3"/>
    <x v="1"/>
  </r>
  <r>
    <x v="418"/>
    <n v="467000"/>
    <x v="0"/>
    <s v="Sanders"/>
    <s v="Sale"/>
    <n v="3048"/>
    <n v="3"/>
    <n v="1"/>
    <n v="1"/>
    <n v="565"/>
    <n v="1975"/>
    <s v="2 Navarre Ct"/>
    <s v="Meadow Heights"/>
    <x v="18"/>
    <x v="1"/>
    <x v="3"/>
    <x v="1"/>
  </r>
  <r>
    <x v="418"/>
    <n v="506000"/>
    <x v="0"/>
    <s v="Sanders"/>
    <s v="Sale"/>
    <n v="3064"/>
    <n v="6"/>
    <n v="2"/>
    <n v="2"/>
    <n v="655"/>
    <n v="1997"/>
    <s v="10 Huntingdale Ct"/>
    <s v="Craigieburn"/>
    <x v="18"/>
    <x v="1"/>
    <x v="3"/>
    <x v="1"/>
  </r>
  <r>
    <x v="418"/>
    <n v="900000"/>
    <x v="2"/>
    <s v="Property Barons"/>
    <s v="Sale"/>
    <n v="3163"/>
    <n v="3"/>
    <n v="2"/>
    <n v="2"/>
    <n v="238"/>
    <n v="1998"/>
    <s v="3/30 Ardyne St"/>
    <s v="Murrumbeena"/>
    <x v="9"/>
    <x v="2"/>
    <x v="3"/>
    <x v="1"/>
  </r>
  <r>
    <x v="418"/>
    <n v="1573000"/>
    <x v="0"/>
    <s v="Jones and Jones"/>
    <s v="Auction"/>
    <n v="3204"/>
    <n v="3"/>
    <n v="1"/>
    <n v="2"/>
    <n v="670"/>
    <m/>
    <s v="12 Pleasance St"/>
    <s v="Bentleigh"/>
    <x v="9"/>
    <x v="2"/>
    <x v="3"/>
    <x v="1"/>
  </r>
  <r>
    <x v="418"/>
    <n v="413000"/>
    <x v="1"/>
    <s v="Sanders"/>
    <s v="Auction"/>
    <n v="3072"/>
    <n v="2"/>
    <n v="1"/>
    <n v="1"/>
    <n v="0"/>
    <n v="2009"/>
    <s v="502/49 Plenty Rd"/>
    <s v="Preston"/>
    <x v="10"/>
    <x v="1"/>
    <x v="3"/>
    <x v="1"/>
  </r>
  <r>
    <x v="418"/>
    <n v="1121000"/>
    <x v="0"/>
    <s v="Property Barons"/>
    <s v="Sale"/>
    <n v="3072"/>
    <n v="3"/>
    <n v="2"/>
    <n v="3"/>
    <n v="604"/>
    <n v="1925"/>
    <s v="7 Leicester St"/>
    <s v="Preston"/>
    <x v="10"/>
    <x v="1"/>
    <x v="3"/>
    <x v="1"/>
  </r>
  <r>
    <x v="418"/>
    <n v="1150000"/>
    <x v="0"/>
    <s v="Property Barons"/>
    <s v="Sale"/>
    <n v="3073"/>
    <n v="4"/>
    <n v="1"/>
    <n v="2"/>
    <n v="928"/>
    <m/>
    <s v="72 Henty St"/>
    <s v="Reservoir"/>
    <x v="10"/>
    <x v="1"/>
    <x v="3"/>
    <x v="1"/>
  </r>
  <r>
    <x v="418"/>
    <n v="690500"/>
    <x v="0"/>
    <s v="Metro Ladder"/>
    <s v="Sale"/>
    <n v="3020"/>
    <n v="3"/>
    <n v="1"/>
    <n v="0"/>
    <n v="637"/>
    <m/>
    <s v="32 Essex St"/>
    <s v="Sunshine North"/>
    <x v="0"/>
    <x v="0"/>
    <x v="3"/>
    <x v="1"/>
  </r>
  <r>
    <x v="418"/>
    <n v="1205000"/>
    <x v="2"/>
    <s v="Metro Ladder"/>
    <s v="Sale"/>
    <n v="3102"/>
    <n v="3"/>
    <n v="2"/>
    <n v="2"/>
    <n v="270"/>
    <m/>
    <s v="3/1230 Old Burke Rd"/>
    <s v="Kew East"/>
    <x v="14"/>
    <x v="2"/>
    <x v="3"/>
    <x v="1"/>
  </r>
  <r>
    <x v="418"/>
    <n v="957000"/>
    <x v="1"/>
    <s v="Jones and Jones"/>
    <s v="Sale"/>
    <n v="3188"/>
    <n v="3"/>
    <n v="2"/>
    <n v="2"/>
    <n v="254"/>
    <n v="1994"/>
    <s v="1/2 Flowerdale Rd"/>
    <s v="Hampton East"/>
    <x v="15"/>
    <x v="2"/>
    <x v="3"/>
    <x v="1"/>
  </r>
  <r>
    <x v="418"/>
    <n v="1620000"/>
    <x v="2"/>
    <s v="Jones and Jones"/>
    <s v="Auction"/>
    <n v="3187"/>
    <n v="4"/>
    <n v="2"/>
    <n v="2"/>
    <n v="326"/>
    <m/>
    <s v="35 Studley Rd"/>
    <s v="Brighton East"/>
    <x v="15"/>
    <x v="2"/>
    <x v="3"/>
    <x v="1"/>
  </r>
  <r>
    <x v="418"/>
    <n v="690000"/>
    <x v="0"/>
    <s v="Property Barons"/>
    <s v="Auction"/>
    <n v="3081"/>
    <n v="2"/>
    <n v="1"/>
    <n v="0"/>
    <n v="563"/>
    <m/>
    <s v="18 Swanston St"/>
    <s v="Heidelberg Heights"/>
    <x v="17"/>
    <x v="3"/>
    <x v="3"/>
    <x v="1"/>
  </r>
  <r>
    <x v="418"/>
    <n v="960000"/>
    <x v="2"/>
    <s v="Property Barons"/>
    <s v="Sale"/>
    <n v="3094"/>
    <n v="3"/>
    <n v="2"/>
    <n v="2"/>
    <n v="397"/>
    <n v="2003"/>
    <s v="3/50 Airlie Rd"/>
    <s v="Montmorency"/>
    <x v="17"/>
    <x v="3"/>
    <x v="3"/>
    <x v="1"/>
  </r>
  <r>
    <x v="418"/>
    <n v="1300000"/>
    <x v="0"/>
    <s v="Cunninghams"/>
    <s v="Auction"/>
    <n v="3079"/>
    <n v="3"/>
    <n v="2"/>
    <n v="2"/>
    <n v="334"/>
    <n v="2005"/>
    <s v="1/12 Thoresby Gr"/>
    <s v="Ivanhoe"/>
    <x v="17"/>
    <x v="3"/>
    <x v="3"/>
    <x v="1"/>
  </r>
  <r>
    <x v="419"/>
    <n v="846000"/>
    <x v="0"/>
    <s v="Cunninghams"/>
    <s v="Sale"/>
    <n v="3068"/>
    <n v="2"/>
    <n v="1"/>
    <n v="0"/>
    <n v="160"/>
    <n v="1880"/>
    <s v="167 Alexandra Pde"/>
    <s v="Fitzroy North"/>
    <x v="1"/>
    <x v="1"/>
    <x v="3"/>
    <x v="1"/>
  </r>
  <r>
    <x v="419"/>
    <n v="1000000"/>
    <x v="0"/>
    <s v="Cunninghams"/>
    <s v="Auction"/>
    <n v="3067"/>
    <n v="3"/>
    <n v="1"/>
    <n v="0"/>
    <n v="198"/>
    <n v="1900"/>
    <s v="132 Vere St"/>
    <s v="Abbotsford"/>
    <x v="1"/>
    <x v="1"/>
    <x v="3"/>
    <x v="1"/>
  </r>
  <r>
    <x v="419"/>
    <n v="1000000"/>
    <x v="1"/>
    <s v="Jones and Jones"/>
    <s v="Auction"/>
    <n v="3066"/>
    <n v="3"/>
    <n v="2"/>
    <n v="2"/>
    <n v="0"/>
    <n v="2005"/>
    <s v="2/18 Islington St"/>
    <s v="Collingwood"/>
    <x v="1"/>
    <x v="1"/>
    <x v="3"/>
    <x v="1"/>
  </r>
  <r>
    <x v="419"/>
    <n v="1250000"/>
    <x v="0"/>
    <s v="Jones and Jones"/>
    <s v="Sale"/>
    <n v="3068"/>
    <n v="2"/>
    <n v="1"/>
    <n v="0"/>
    <n v="158"/>
    <n v="1890"/>
    <s v="15 Dally St"/>
    <s v="Clifton Hill"/>
    <x v="1"/>
    <x v="1"/>
    <x v="3"/>
    <x v="1"/>
  </r>
  <r>
    <x v="419"/>
    <n v="620000"/>
    <x v="0"/>
    <s v="Melbourne Homes"/>
    <s v="Sale"/>
    <n v="3076"/>
    <n v="3"/>
    <n v="1"/>
    <n v="2"/>
    <n v="606"/>
    <n v="1975"/>
    <s v="6 Letchworth Pl"/>
    <s v="Epping"/>
    <x v="19"/>
    <x v="1"/>
    <x v="3"/>
    <x v="1"/>
  </r>
  <r>
    <x v="419"/>
    <n v="572000"/>
    <x v="1"/>
    <s v="Property Barons"/>
    <s v="Auction"/>
    <n v="3128"/>
    <n v="2"/>
    <n v="1"/>
    <n v="1"/>
    <n v="0"/>
    <m/>
    <s v="2/13 Oxford St"/>
    <s v="Box Hill"/>
    <x v="2"/>
    <x v="3"/>
    <x v="3"/>
    <x v="1"/>
  </r>
  <r>
    <x v="419"/>
    <n v="1380000"/>
    <x v="0"/>
    <s v="Jones and Jones"/>
    <s v="Sale"/>
    <n v="3145"/>
    <n v="3"/>
    <n v="1"/>
    <n v="2"/>
    <n v="572"/>
    <m/>
    <s v="2059 Malvern Rd"/>
    <s v="Malvern East"/>
    <x v="12"/>
    <x v="2"/>
    <x v="3"/>
    <x v="1"/>
  </r>
  <r>
    <x v="419"/>
    <n v="1400000"/>
    <x v="0"/>
    <s v="Flanders &amp; Fish"/>
    <s v="Auction"/>
    <n v="3046"/>
    <n v="3"/>
    <n v="1"/>
    <n v="3"/>
    <n v="730"/>
    <m/>
    <s v="220 Waterloo Rd"/>
    <s v="Oak Park"/>
    <x v="3"/>
    <x v="1"/>
    <x v="3"/>
    <x v="1"/>
  </r>
  <r>
    <x v="419"/>
    <n v="1455000"/>
    <x v="0"/>
    <s v="Metro Ladder"/>
    <s v="Sale"/>
    <n v="3058"/>
    <n v="6"/>
    <n v="3"/>
    <n v="4"/>
    <n v="768"/>
    <n v="1997"/>
    <s v="1 Balloan St"/>
    <s v="Coburg"/>
    <x v="3"/>
    <x v="1"/>
    <x v="3"/>
    <x v="1"/>
  </r>
  <r>
    <x v="419"/>
    <n v="1652000"/>
    <x v="0"/>
    <s v="Jones and Jones"/>
    <s v="Sale"/>
    <n v="3056"/>
    <n v="3"/>
    <n v="1"/>
    <n v="2"/>
    <n v="506"/>
    <n v="1921"/>
    <s v="129 Glenlyon Rd"/>
    <s v="Brunswick"/>
    <x v="3"/>
    <x v="1"/>
    <x v="3"/>
    <x v="1"/>
  </r>
  <r>
    <x v="419"/>
    <n v="1900000"/>
    <x v="0"/>
    <s v="Cunninghams"/>
    <s v="Auction"/>
    <n v="3056"/>
    <n v="4"/>
    <n v="3"/>
    <n v="2"/>
    <n v="0"/>
    <n v="2012"/>
    <s v="6/1 Heller St"/>
    <s v="Brunswick"/>
    <x v="3"/>
    <x v="1"/>
    <x v="3"/>
    <x v="1"/>
  </r>
  <r>
    <x v="419"/>
    <n v="1085000"/>
    <x v="0"/>
    <s v="Cunninghams"/>
    <s v="Auction"/>
    <n v="3031"/>
    <n v="3"/>
    <n v="1"/>
    <n v="1"/>
    <n v="180"/>
    <n v="1991"/>
    <s v="8A John St"/>
    <s v="Flemington"/>
    <x v="8"/>
    <x v="1"/>
    <x v="3"/>
    <x v="1"/>
  </r>
  <r>
    <x v="419"/>
    <n v="1400000"/>
    <x v="0"/>
    <s v="Cunninghams"/>
    <s v="Sale"/>
    <n v="3040"/>
    <n v="3"/>
    <n v="2"/>
    <n v="2"/>
    <n v="359"/>
    <m/>
    <s v="78 Market St"/>
    <s v="Essendon"/>
    <x v="8"/>
    <x v="0"/>
    <x v="3"/>
    <x v="1"/>
  </r>
  <r>
    <x v="419"/>
    <n v="1490000"/>
    <x v="0"/>
    <s v="Cunninghams"/>
    <s v="Sale"/>
    <n v="3032"/>
    <n v="3"/>
    <n v="2"/>
    <n v="1"/>
    <n v="542"/>
    <m/>
    <s v="7 Elliott St"/>
    <s v="Ascot Vale"/>
    <x v="8"/>
    <x v="0"/>
    <x v="3"/>
    <x v="1"/>
  </r>
  <r>
    <x v="419"/>
    <n v="1780000"/>
    <x v="0"/>
    <s v="Cunninghams"/>
    <s v="Sale"/>
    <n v="3041"/>
    <n v="5"/>
    <n v="3"/>
    <n v="6"/>
    <n v="699"/>
    <m/>
    <s v="2 Henshall Rd"/>
    <s v="Strathmore"/>
    <x v="8"/>
    <x v="0"/>
    <x v="3"/>
    <x v="1"/>
  </r>
  <r>
    <x v="419"/>
    <n v="1093800"/>
    <x v="0"/>
    <s v="Cunninghams"/>
    <s v="Sale"/>
    <n v="3166"/>
    <n v="3"/>
    <n v="1"/>
    <n v="2"/>
    <n v="501"/>
    <m/>
    <s v="23 Beauford St"/>
    <s v="Huntingdale"/>
    <x v="6"/>
    <x v="2"/>
    <x v="3"/>
    <x v="1"/>
  </r>
  <r>
    <x v="419"/>
    <n v="333000"/>
    <x v="1"/>
    <s v="Cunninghams"/>
    <s v="Auction"/>
    <n v="3000"/>
    <n v="1"/>
    <n v="1"/>
    <n v="0"/>
    <n v="0"/>
    <n v="2010"/>
    <s v="2208/380 Little Lonsdale St"/>
    <s v="Melbourne"/>
    <x v="13"/>
    <x v="1"/>
    <x v="3"/>
    <x v="1"/>
  </r>
  <r>
    <x v="419"/>
    <n v="395000"/>
    <x v="1"/>
    <s v="Maxwells"/>
    <s v="Auction"/>
    <n v="3031"/>
    <n v="1"/>
    <n v="1"/>
    <n v="1"/>
    <n v="2592"/>
    <m/>
    <s v="310/71 Henry St"/>
    <s v="Kensington"/>
    <x v="13"/>
    <x v="1"/>
    <x v="3"/>
    <x v="1"/>
  </r>
  <r>
    <x v="419"/>
    <n v="1180000"/>
    <x v="0"/>
    <s v="Cunninghams"/>
    <s v="Auction"/>
    <n v="3011"/>
    <n v="3"/>
    <n v="1"/>
    <n v="0"/>
    <n v="198"/>
    <n v="1910"/>
    <s v="17 Tennyson St"/>
    <s v="Seddon"/>
    <x v="4"/>
    <x v="0"/>
    <x v="3"/>
    <x v="1"/>
  </r>
  <r>
    <x v="419"/>
    <n v="1030000"/>
    <x v="0"/>
    <s v="Maxwells"/>
    <s v="Sale"/>
    <n v="3153"/>
    <n v="4"/>
    <n v="2"/>
    <n v="2"/>
    <n v="1094"/>
    <m/>
    <s v="7 Huxley Ct"/>
    <s v="Bayswater"/>
    <x v="26"/>
    <x v="3"/>
    <x v="3"/>
    <x v="1"/>
  </r>
  <r>
    <x v="419"/>
    <n v="1485000"/>
    <x v="0"/>
    <s v="Sanders"/>
    <s v="Sale"/>
    <n v="3194"/>
    <n v="5"/>
    <n v="2"/>
    <n v="2"/>
    <n v="720"/>
    <n v="1975"/>
    <s v="1 Rogers St"/>
    <s v="Mentone"/>
    <x v="7"/>
    <x v="4"/>
    <x v="3"/>
    <x v="1"/>
  </r>
  <r>
    <x v="419"/>
    <n v="600000"/>
    <x v="0"/>
    <s v="Cunninghams"/>
    <s v="Sale"/>
    <n v="3064"/>
    <n v="4"/>
    <n v="2"/>
    <n v="2"/>
    <n v="560"/>
    <n v="2007"/>
    <s v="25 Jirrahlinga Tce"/>
    <s v="Craigieburn"/>
    <x v="18"/>
    <x v="1"/>
    <x v="3"/>
    <x v="1"/>
  </r>
  <r>
    <x v="419"/>
    <n v="543000"/>
    <x v="1"/>
    <s v="Melbourne Homes"/>
    <s v="Sale"/>
    <n v="3016"/>
    <n v="2"/>
    <n v="1"/>
    <n v="1"/>
    <n v="0"/>
    <n v="1974"/>
    <s v="2/77 Dover Rd"/>
    <s v="Williamstown"/>
    <x v="11"/>
    <x v="0"/>
    <x v="3"/>
    <x v="1"/>
  </r>
  <r>
    <x v="419"/>
    <n v="280000"/>
    <x v="1"/>
    <s v="Melbourne Homes"/>
    <s v="Auction"/>
    <n v="3204"/>
    <n v="1"/>
    <n v="1"/>
    <n v="1"/>
    <n v="821"/>
    <n v="1975"/>
    <s v="8/17 Arnott St"/>
    <s v="Ormond"/>
    <x v="9"/>
    <x v="2"/>
    <x v="3"/>
    <x v="1"/>
  </r>
  <r>
    <x v="419"/>
    <n v="1200000"/>
    <x v="2"/>
    <s v="Jones and Jones"/>
    <s v="Auction"/>
    <n v="3204"/>
    <n v="4"/>
    <n v="2"/>
    <n v="2"/>
    <n v="293"/>
    <n v="2012"/>
    <s v="39A McArthur St"/>
    <s v="Bentleigh"/>
    <x v="9"/>
    <x v="2"/>
    <x v="3"/>
    <x v="1"/>
  </r>
  <r>
    <x v="419"/>
    <n v="615000"/>
    <x v="2"/>
    <s v="Cunninghams"/>
    <s v="Sale"/>
    <n v="3073"/>
    <n v="2"/>
    <n v="1"/>
    <n v="1"/>
    <n v="202"/>
    <m/>
    <s v="1/80 Delaware St"/>
    <s v="Reservoir"/>
    <x v="10"/>
    <x v="1"/>
    <x v="3"/>
    <x v="1"/>
  </r>
  <r>
    <x v="419"/>
    <n v="1205500"/>
    <x v="0"/>
    <s v="Cunninghams"/>
    <s v="Sale"/>
    <n v="3071"/>
    <n v="2"/>
    <n v="1"/>
    <n v="1"/>
    <n v="361"/>
    <m/>
    <s v="55 Rennie St"/>
    <s v="Thornbury"/>
    <x v="10"/>
    <x v="1"/>
    <x v="3"/>
    <x v="1"/>
  </r>
  <r>
    <x v="419"/>
    <n v="245000"/>
    <x v="1"/>
    <s v="Best Bricks"/>
    <s v="Auction"/>
    <n v="3020"/>
    <n v="1"/>
    <n v="1"/>
    <n v="1"/>
    <n v="44"/>
    <m/>
    <s v="4/136 Wright St"/>
    <s v="Sunshine"/>
    <x v="0"/>
    <x v="0"/>
    <x v="3"/>
    <x v="1"/>
  </r>
  <r>
    <x v="419"/>
    <n v="700000"/>
    <x v="1"/>
    <s v="Jones and Jones"/>
    <s v="Auction"/>
    <n v="3101"/>
    <n v="2"/>
    <n v="1"/>
    <n v="1"/>
    <n v="0"/>
    <m/>
    <s v="4/110 Walpole St"/>
    <s v="Kew"/>
    <x v="14"/>
    <x v="2"/>
    <x v="3"/>
    <x v="1"/>
  </r>
  <r>
    <x v="419"/>
    <n v="3600000"/>
    <x v="0"/>
    <s v="Jones and Jones"/>
    <s v="Auction"/>
    <n v="3123"/>
    <n v="4"/>
    <n v="3"/>
    <n v="2"/>
    <n v="667"/>
    <n v="1988"/>
    <s v="41 Leura Gr"/>
    <s v="Hawthorn East"/>
    <x v="14"/>
    <x v="2"/>
    <x v="3"/>
    <x v="1"/>
  </r>
  <r>
    <x v="419"/>
    <n v="1710000"/>
    <x v="0"/>
    <s v="Jones and Jones"/>
    <s v="Auction"/>
    <n v="3191"/>
    <n v="3"/>
    <n v="2"/>
    <n v="0"/>
    <n v="398"/>
    <n v="1920"/>
    <s v="34 Brighton St"/>
    <s v="Sandringham"/>
    <x v="15"/>
    <x v="2"/>
    <x v="3"/>
    <x v="1"/>
  </r>
  <r>
    <x v="420"/>
    <n v="495000"/>
    <x v="1"/>
    <s v="Jones and Jones"/>
    <s v="Sale"/>
    <n v="3068"/>
    <n v="1"/>
    <n v="1"/>
    <n v="1"/>
    <n v="0"/>
    <m/>
    <s v="10/51 Delbridge St"/>
    <s v="Fitzroy North"/>
    <x v="1"/>
    <x v="1"/>
    <x v="3"/>
    <x v="1"/>
  </r>
  <r>
    <x v="420"/>
    <n v="855000"/>
    <x v="0"/>
    <s v="Cunninghams"/>
    <s v="Sale"/>
    <n v="3067"/>
    <n v="3"/>
    <n v="2"/>
    <n v="1"/>
    <n v="92"/>
    <n v="2004"/>
    <s v="2 Federation La"/>
    <s v="Abbotsford"/>
    <x v="1"/>
    <x v="1"/>
    <x v="3"/>
    <x v="1"/>
  </r>
  <r>
    <x v="420"/>
    <n v="1950000"/>
    <x v="0"/>
    <s v="Cunninghams"/>
    <s v="Sale"/>
    <n v="3054"/>
    <n v="3"/>
    <n v="1"/>
    <n v="1"/>
    <n v="309"/>
    <m/>
    <s v="771 Rathdowne St"/>
    <s v="Carlton North"/>
    <x v="1"/>
    <x v="1"/>
    <x v="3"/>
    <x v="1"/>
  </r>
  <r>
    <x v="420"/>
    <n v="442000"/>
    <x v="0"/>
    <s v="Flanders &amp; Fish"/>
    <s v="Sale"/>
    <n v="3030"/>
    <n v="3"/>
    <n v="1"/>
    <n v="1"/>
    <n v="575"/>
    <m/>
    <s v="8 Maribyrnong Ct"/>
    <s v="Werribee"/>
    <x v="28"/>
    <x v="0"/>
    <x v="3"/>
    <x v="1"/>
  </r>
  <r>
    <x v="420"/>
    <n v="580000"/>
    <x v="1"/>
    <s v="Best Bricks"/>
    <s v="Sale"/>
    <n v="3125"/>
    <n v="2"/>
    <n v="1"/>
    <n v="1"/>
    <n v="153"/>
    <n v="1970"/>
    <s v="3/51 Middleborough Rd"/>
    <s v="Burwood"/>
    <x v="2"/>
    <x v="2"/>
    <x v="3"/>
    <x v="1"/>
  </r>
  <r>
    <x v="420"/>
    <n v="890000"/>
    <x v="0"/>
    <s v="Cunninghams"/>
    <s v="Sale"/>
    <n v="3132"/>
    <n v="2"/>
    <n v="2"/>
    <n v="1"/>
    <n v="370"/>
    <m/>
    <s v="395 Mitcham Rd"/>
    <s v="Mitcham"/>
    <x v="2"/>
    <x v="3"/>
    <x v="3"/>
    <x v="1"/>
  </r>
  <r>
    <x v="420"/>
    <n v="1420000"/>
    <x v="2"/>
    <s v="Cunninghams"/>
    <s v="Sale"/>
    <n v="3181"/>
    <n v="3"/>
    <n v="2"/>
    <n v="2"/>
    <n v="187"/>
    <m/>
    <s v="107A Charles St"/>
    <s v="Prahran"/>
    <x v="12"/>
    <x v="2"/>
    <x v="3"/>
    <x v="1"/>
  </r>
  <r>
    <x v="420"/>
    <n v="1375000"/>
    <x v="0"/>
    <s v="Metro Ladder"/>
    <s v="Sale"/>
    <n v="3207"/>
    <n v="4"/>
    <n v="1"/>
    <n v="1"/>
    <n v="190"/>
    <m/>
    <s v="205 Clark St"/>
    <s v="Port Melbourne"/>
    <x v="5"/>
    <x v="2"/>
    <x v="3"/>
    <x v="1"/>
  </r>
  <r>
    <x v="420"/>
    <n v="775000"/>
    <x v="0"/>
    <s v="Property Barons"/>
    <s v="Sale"/>
    <n v="3058"/>
    <n v="2"/>
    <n v="1"/>
    <n v="1"/>
    <n v="314"/>
    <m/>
    <s v="75 Queen St"/>
    <s v="Coburg"/>
    <x v="3"/>
    <x v="1"/>
    <x v="3"/>
    <x v="1"/>
  </r>
  <r>
    <x v="420"/>
    <n v="895000"/>
    <x v="0"/>
    <s v="Property Barons"/>
    <s v="Sale"/>
    <n v="3046"/>
    <n v="3"/>
    <n v="1"/>
    <n v="2"/>
    <n v="697"/>
    <n v="1955"/>
    <s v="19 Wheatsheaf Rd"/>
    <s v="Glenroy"/>
    <x v="3"/>
    <x v="1"/>
    <x v="3"/>
    <x v="1"/>
  </r>
  <r>
    <x v="420"/>
    <n v="945000"/>
    <x v="0"/>
    <s v="Cunninghams"/>
    <s v="Sale"/>
    <n v="3043"/>
    <n v="4"/>
    <n v="2"/>
    <n v="4"/>
    <n v="474"/>
    <n v="2000"/>
    <s v="82 Gowanbrae Dr"/>
    <s v="Gowanbrae"/>
    <x v="3"/>
    <x v="0"/>
    <x v="3"/>
    <x v="1"/>
  </r>
  <r>
    <x v="420"/>
    <n v="1097000"/>
    <x v="0"/>
    <s v="Melbourne Homes"/>
    <s v="Sale"/>
    <n v="3055"/>
    <n v="3"/>
    <n v="1"/>
    <n v="1"/>
    <n v="372"/>
    <m/>
    <s v="4 James St"/>
    <s v="Brunswick West"/>
    <x v="3"/>
    <x v="1"/>
    <x v="3"/>
    <x v="1"/>
  </r>
  <r>
    <x v="420"/>
    <n v="360000"/>
    <x v="1"/>
    <s v="Metro Ladder"/>
    <s v="Auction"/>
    <n v="3032"/>
    <n v="2"/>
    <n v="1"/>
    <n v="1"/>
    <n v="0"/>
    <n v="2010"/>
    <s v="456/38 Mt Alexander Rd"/>
    <s v="Travancore"/>
    <x v="8"/>
    <x v="0"/>
    <x v="3"/>
    <x v="1"/>
  </r>
  <r>
    <x v="420"/>
    <n v="737500"/>
    <x v="1"/>
    <s v="Metro Ladder"/>
    <s v="Auction"/>
    <n v="3042"/>
    <n v="3"/>
    <n v="2"/>
    <n v="2"/>
    <n v="143"/>
    <n v="2012"/>
    <s v="2/19 Hart St"/>
    <s v="Airport West"/>
    <x v="8"/>
    <x v="0"/>
    <x v="3"/>
    <x v="1"/>
  </r>
  <r>
    <x v="420"/>
    <n v="970000"/>
    <x v="2"/>
    <s v="Cunninghams"/>
    <s v="Sale"/>
    <n v="3040"/>
    <n v="4"/>
    <n v="2"/>
    <n v="2"/>
    <n v="0"/>
    <n v="2003"/>
    <s v="1/96 Cooper St"/>
    <s v="Essendon"/>
    <x v="8"/>
    <x v="0"/>
    <x v="3"/>
    <x v="1"/>
  </r>
  <r>
    <x v="420"/>
    <n v="1327000"/>
    <x v="0"/>
    <s v="Cunninghams"/>
    <s v="Sale"/>
    <n v="3149"/>
    <n v="4"/>
    <n v="3"/>
    <n v="2"/>
    <n v="768"/>
    <m/>
    <s v="14 Gloucester St"/>
    <s v="Mount Waverley"/>
    <x v="6"/>
    <x v="3"/>
    <x v="3"/>
    <x v="1"/>
  </r>
  <r>
    <x v="420"/>
    <n v="1615000"/>
    <x v="0"/>
    <s v="Flanders &amp; Fish"/>
    <s v="Sale"/>
    <n v="3149"/>
    <n v="3"/>
    <n v="1"/>
    <n v="2"/>
    <n v="1321"/>
    <m/>
    <s v="3 Rowan Ct"/>
    <s v="Mount Waverley"/>
    <x v="6"/>
    <x v="3"/>
    <x v="3"/>
    <x v="1"/>
  </r>
  <r>
    <x v="420"/>
    <n v="1131500"/>
    <x v="0"/>
    <s v="Maxwells"/>
    <s v="Auction"/>
    <n v="3013"/>
    <n v="3"/>
    <n v="1"/>
    <n v="1"/>
    <n v="248"/>
    <m/>
    <s v="14 Lennox St"/>
    <s v="Yarraville"/>
    <x v="4"/>
    <x v="0"/>
    <x v="3"/>
    <x v="1"/>
  </r>
  <r>
    <x v="420"/>
    <n v="1181000"/>
    <x v="0"/>
    <s v="Jones and Jones"/>
    <s v="Sale"/>
    <n v="3107"/>
    <n v="3"/>
    <n v="1"/>
    <n v="2"/>
    <n v="656"/>
    <m/>
    <s v="20 Fyfe Dr"/>
    <s v="Templestowe Lower"/>
    <x v="16"/>
    <x v="3"/>
    <x v="3"/>
    <x v="1"/>
  </r>
  <r>
    <x v="420"/>
    <n v="455000"/>
    <x v="1"/>
    <s v="Jones and Jones"/>
    <s v="Sale"/>
    <n v="3194"/>
    <n v="2"/>
    <n v="1"/>
    <n v="1"/>
    <n v="3160"/>
    <n v="1970"/>
    <s v="1/107 Warrigal Rd"/>
    <s v="Mentone"/>
    <x v="7"/>
    <x v="4"/>
    <x v="3"/>
    <x v="1"/>
  </r>
  <r>
    <x v="420"/>
    <n v="730000"/>
    <x v="0"/>
    <s v="SJ"/>
    <s v="Sale"/>
    <n v="3059"/>
    <n v="4"/>
    <n v="2"/>
    <n v="1"/>
    <n v="633"/>
    <n v="2004"/>
    <s v="65 Clare Bvd"/>
    <s v="Greenvale"/>
    <x v="18"/>
    <x v="1"/>
    <x v="3"/>
    <x v="1"/>
  </r>
  <r>
    <x v="420"/>
    <n v="785000"/>
    <x v="0"/>
    <s v="Melbourne Homes"/>
    <s v="Sale"/>
    <n v="3015"/>
    <n v="3"/>
    <n v="1"/>
    <n v="2"/>
    <n v="343"/>
    <m/>
    <s v="1 Bernard St"/>
    <s v="Spotswood"/>
    <x v="11"/>
    <x v="0"/>
    <x v="3"/>
    <x v="1"/>
  </r>
  <r>
    <x v="420"/>
    <n v="890000"/>
    <x v="0"/>
    <s v="Metro Ladder"/>
    <s v="Sale"/>
    <n v="3015"/>
    <n v="2"/>
    <n v="1"/>
    <n v="0"/>
    <n v="165"/>
    <m/>
    <s v="56 Hall St"/>
    <s v="Newport"/>
    <x v="11"/>
    <x v="0"/>
    <x v="3"/>
    <x v="1"/>
  </r>
  <r>
    <x v="420"/>
    <n v="285000"/>
    <x v="1"/>
    <s v="Cunninghams"/>
    <s v="Sale"/>
    <n v="3163"/>
    <n v="1"/>
    <n v="1"/>
    <n v="1"/>
    <n v="0"/>
    <m/>
    <s v="12/194 Neerim Rd"/>
    <s v="Carnegie"/>
    <x v="9"/>
    <x v="2"/>
    <x v="3"/>
    <x v="1"/>
  </r>
  <r>
    <x v="420"/>
    <n v="1300000"/>
    <x v="2"/>
    <s v="Metro Ladder"/>
    <s v="Sale"/>
    <n v="3204"/>
    <n v="4"/>
    <n v="2"/>
    <n v="2"/>
    <n v="352"/>
    <m/>
    <s v="25B Luckins Rd"/>
    <s v="Bentleigh"/>
    <x v="9"/>
    <x v="2"/>
    <x v="3"/>
    <x v="1"/>
  </r>
  <r>
    <x v="420"/>
    <n v="1920000"/>
    <x v="0"/>
    <s v="Cunninghams"/>
    <s v="Sale"/>
    <n v="3163"/>
    <n v="4"/>
    <n v="1"/>
    <n v="2"/>
    <n v="718"/>
    <n v="1920"/>
    <s v="22 Wahroongaa Rd"/>
    <s v="Murrumbeena"/>
    <x v="9"/>
    <x v="2"/>
    <x v="3"/>
    <x v="1"/>
  </r>
  <r>
    <x v="420"/>
    <n v="566000"/>
    <x v="0"/>
    <s v="Sanders"/>
    <s v="Sale"/>
    <n v="3199"/>
    <n v="3"/>
    <n v="1"/>
    <n v="1"/>
    <n v="623"/>
    <m/>
    <s v="2 Lytham Ct"/>
    <s v="Frankston"/>
    <x v="27"/>
    <x v="4"/>
    <x v="3"/>
    <x v="1"/>
  </r>
  <r>
    <x v="420"/>
    <n v="1100000"/>
    <x v="0"/>
    <s v="Best Bricks"/>
    <s v="Auction"/>
    <n v="3071"/>
    <n v="2"/>
    <n v="1"/>
    <n v="1"/>
    <n v="330"/>
    <n v="1930"/>
    <s v="68 Wilmoth St"/>
    <s v="Thornbury"/>
    <x v="10"/>
    <x v="1"/>
    <x v="3"/>
    <x v="1"/>
  </r>
  <r>
    <x v="420"/>
    <n v="1343000"/>
    <x v="0"/>
    <s v="Jones and Jones"/>
    <s v="Sale"/>
    <n v="3070"/>
    <n v="2"/>
    <n v="1"/>
    <n v="1"/>
    <n v="263"/>
    <m/>
    <s v="48 Charles St"/>
    <s v="Northcote"/>
    <x v="10"/>
    <x v="1"/>
    <x v="3"/>
    <x v="1"/>
  </r>
  <r>
    <x v="420"/>
    <n v="435000"/>
    <x v="1"/>
    <s v="Zimmerman"/>
    <s v="Sale"/>
    <n v="3123"/>
    <n v="2"/>
    <n v="1"/>
    <n v="1"/>
    <n v="1536"/>
    <m/>
    <s v="16/330 Riversdale Rd"/>
    <s v="Hawthorn East"/>
    <x v="14"/>
    <x v="2"/>
    <x v="3"/>
    <x v="1"/>
  </r>
  <r>
    <x v="420"/>
    <n v="1800000"/>
    <x v="0"/>
    <s v="Maxwells"/>
    <s v="Sale"/>
    <n v="3147"/>
    <n v="4"/>
    <n v="2"/>
    <n v="2"/>
    <n v="682"/>
    <m/>
    <s v="43 Fakenham Rd"/>
    <s v="Ashburton"/>
    <x v="14"/>
    <x v="2"/>
    <x v="3"/>
    <x v="1"/>
  </r>
  <r>
    <x v="420"/>
    <n v="2170000"/>
    <x v="0"/>
    <s v="Cunninghams"/>
    <s v="Sale"/>
    <n v="3147"/>
    <n v="4"/>
    <n v="2"/>
    <n v="2"/>
    <n v="697"/>
    <m/>
    <s v="22 Duke St"/>
    <s v="Ashburton"/>
    <x v="14"/>
    <x v="2"/>
    <x v="3"/>
    <x v="1"/>
  </r>
  <r>
    <x v="420"/>
    <n v="3175000"/>
    <x v="0"/>
    <s v="Cunninghams"/>
    <s v="Auction"/>
    <n v="3101"/>
    <n v="5"/>
    <n v="4"/>
    <n v="2"/>
    <n v="769"/>
    <n v="1940"/>
    <s v="871 Glenferrie Rd"/>
    <s v="Kew"/>
    <x v="14"/>
    <x v="2"/>
    <x v="3"/>
    <x v="1"/>
  </r>
  <r>
    <x v="420"/>
    <n v="910000"/>
    <x v="1"/>
    <s v="Jones and Jones"/>
    <s v="Sale"/>
    <n v="3187"/>
    <n v="2"/>
    <n v="1"/>
    <n v="3"/>
    <n v="238"/>
    <m/>
    <s v="4/25 Cluden St"/>
    <s v="Brighton East"/>
    <x v="15"/>
    <x v="2"/>
    <x v="3"/>
    <x v="1"/>
  </r>
  <r>
    <x v="420"/>
    <n v="1211000"/>
    <x v="0"/>
    <s v="Zimmerman"/>
    <s v="Sale"/>
    <n v="3186"/>
    <n v="3"/>
    <n v="2"/>
    <n v="1"/>
    <n v="343"/>
    <m/>
    <s v="36 Nepean Hwy"/>
    <s v="Brighton"/>
    <x v="15"/>
    <x v="2"/>
    <x v="3"/>
    <x v="1"/>
  </r>
  <r>
    <x v="420"/>
    <n v="1910000"/>
    <x v="2"/>
    <s v="Jones and Jones"/>
    <s v="Sale"/>
    <n v="3188"/>
    <n v="4"/>
    <n v="2"/>
    <n v="2"/>
    <n v="351"/>
    <m/>
    <s v="4 Brand St"/>
    <s v="Hampton"/>
    <x v="15"/>
    <x v="2"/>
    <x v="3"/>
    <x v="1"/>
  </r>
  <r>
    <x v="420"/>
    <n v="2291000"/>
    <x v="0"/>
    <s v="Cunninghams"/>
    <s v="Sale"/>
    <n v="3187"/>
    <n v="3"/>
    <n v="2"/>
    <n v="2"/>
    <n v="530"/>
    <n v="1886"/>
    <s v="12 Agnew St"/>
    <s v="Brighton East"/>
    <x v="15"/>
    <x v="2"/>
    <x v="3"/>
    <x v="1"/>
  </r>
  <r>
    <x v="421"/>
    <n v="681500"/>
    <x v="1"/>
    <s v="Jones and Jones"/>
    <s v="Auction"/>
    <n v="3065"/>
    <n v="2"/>
    <n v="1"/>
    <n v="1"/>
    <n v="0"/>
    <m/>
    <s v="503/185 Rose St"/>
    <s v="Fitzroy"/>
    <x v="1"/>
    <x v="1"/>
    <x v="3"/>
    <x v="1"/>
  </r>
  <r>
    <x v="421"/>
    <n v="492000"/>
    <x v="0"/>
    <s v="SJ"/>
    <s v="Sale"/>
    <n v="3029"/>
    <n v="3"/>
    <n v="1"/>
    <n v="1"/>
    <n v="581"/>
    <m/>
    <s v="8 Hayden St"/>
    <s v="Hoppers Crossing"/>
    <x v="28"/>
    <x v="0"/>
    <x v="3"/>
    <x v="1"/>
  </r>
  <r>
    <x v="421"/>
    <n v="968000"/>
    <x v="0"/>
    <s v="Melbourne Homes"/>
    <s v="Sale"/>
    <n v="3151"/>
    <n v="3"/>
    <n v="1"/>
    <n v="1"/>
    <n v="612"/>
    <m/>
    <s v="30 Newhaven Rd"/>
    <s v="Burwood East"/>
    <x v="2"/>
    <x v="3"/>
    <x v="3"/>
    <x v="1"/>
  </r>
  <r>
    <x v="421"/>
    <n v="1301000"/>
    <x v="0"/>
    <s v="Melbourne Homes"/>
    <s v="Sale"/>
    <n v="3182"/>
    <n v="2"/>
    <n v="1"/>
    <n v="1"/>
    <n v="165"/>
    <n v="1910"/>
    <s v="34 Acland St"/>
    <s v="St Kilda"/>
    <x v="5"/>
    <x v="2"/>
    <x v="3"/>
    <x v="1"/>
  </r>
  <r>
    <x v="421"/>
    <n v="1850000"/>
    <x v="0"/>
    <s v="Maxwells"/>
    <s v="Auction"/>
    <n v="3206"/>
    <n v="3"/>
    <n v="2"/>
    <n v="1"/>
    <n v="321"/>
    <m/>
    <s v="2 Patterson St"/>
    <s v="Middle Park"/>
    <x v="5"/>
    <x v="2"/>
    <x v="3"/>
    <x v="1"/>
  </r>
  <r>
    <x v="421"/>
    <n v="2400000"/>
    <x v="0"/>
    <s v="Sanders"/>
    <s v="Sale"/>
    <n v="3207"/>
    <n v="3"/>
    <n v="2"/>
    <n v="2"/>
    <n v="368"/>
    <n v="1880"/>
    <s v="203 Station St"/>
    <s v="Port Melbourne"/>
    <x v="5"/>
    <x v="2"/>
    <x v="3"/>
    <x v="1"/>
  </r>
  <r>
    <x v="421"/>
    <n v="650000"/>
    <x v="0"/>
    <s v="Cunninghams"/>
    <s v="Sale"/>
    <n v="3046"/>
    <n v="2"/>
    <n v="1"/>
    <n v="2"/>
    <n v="650"/>
    <m/>
    <s v="7 Mitchell Ct"/>
    <s v="Glenroy"/>
    <x v="3"/>
    <x v="1"/>
    <x v="3"/>
    <x v="1"/>
  </r>
  <r>
    <x v="421"/>
    <n v="740000"/>
    <x v="0"/>
    <s v="Metro Ladder"/>
    <s v="Sale"/>
    <n v="3044"/>
    <n v="2"/>
    <n v="1"/>
    <n v="1"/>
    <n v="487"/>
    <n v="1940"/>
    <s v="12 Shanley St"/>
    <s v="Pascoe Vale"/>
    <x v="3"/>
    <x v="1"/>
    <x v="3"/>
    <x v="1"/>
  </r>
  <r>
    <x v="421"/>
    <n v="755000"/>
    <x v="0"/>
    <s v="Cunninghams"/>
    <s v="Auction"/>
    <n v="3046"/>
    <n v="3"/>
    <n v="2"/>
    <n v="1"/>
    <n v="341"/>
    <n v="2003"/>
    <s v="126A Winifred St"/>
    <s v="Oak Park"/>
    <x v="3"/>
    <x v="1"/>
    <x v="3"/>
    <x v="1"/>
  </r>
  <r>
    <x v="421"/>
    <n v="770000"/>
    <x v="0"/>
    <s v="Cunninghams"/>
    <s v="Sale"/>
    <n v="3044"/>
    <n v="4"/>
    <n v="1"/>
    <n v="2"/>
    <n v="596"/>
    <n v="1960"/>
    <s v="9 Bawden Ct"/>
    <s v="Pascoe Vale"/>
    <x v="3"/>
    <x v="1"/>
    <x v="3"/>
    <x v="1"/>
  </r>
  <r>
    <x v="421"/>
    <n v="860000"/>
    <x v="0"/>
    <s v="Jones and Jones"/>
    <s v="Auction"/>
    <n v="3046"/>
    <n v="4"/>
    <n v="2"/>
    <n v="2"/>
    <n v="301"/>
    <m/>
    <s v="7 Ridge Rd"/>
    <s v="Oak Park"/>
    <x v="3"/>
    <x v="1"/>
    <x v="3"/>
    <x v="1"/>
  </r>
  <r>
    <x v="421"/>
    <n v="1260000"/>
    <x v="0"/>
    <s v="Jones and Jones"/>
    <s v="Sale"/>
    <n v="3056"/>
    <n v="3"/>
    <n v="2"/>
    <n v="1"/>
    <n v="192"/>
    <n v="1910"/>
    <s v="38 Edward St"/>
    <s v="Brunswick"/>
    <x v="3"/>
    <x v="1"/>
    <x v="3"/>
    <x v="1"/>
  </r>
  <r>
    <x v="421"/>
    <n v="1400000"/>
    <x v="0"/>
    <s v="Jones and Jones"/>
    <s v="Auction"/>
    <n v="3056"/>
    <n v="4"/>
    <n v="1"/>
    <n v="2"/>
    <n v="678"/>
    <n v="1900"/>
    <s v="102 Mitchell St"/>
    <s v="Brunswick"/>
    <x v="3"/>
    <x v="1"/>
    <x v="3"/>
    <x v="1"/>
  </r>
  <r>
    <x v="421"/>
    <n v="1445000"/>
    <x v="0"/>
    <s v="Melbourne Homes"/>
    <s v="Sale"/>
    <n v="3055"/>
    <n v="3"/>
    <n v="1"/>
    <n v="2"/>
    <n v="613"/>
    <n v="1950"/>
    <s v="27 Halpin St"/>
    <s v="Brunswick West"/>
    <x v="3"/>
    <x v="1"/>
    <x v="3"/>
    <x v="1"/>
  </r>
  <r>
    <x v="421"/>
    <n v="507000"/>
    <x v="1"/>
    <s v="Property Barons"/>
    <s v="Sale"/>
    <n v="3040"/>
    <n v="2"/>
    <n v="1"/>
    <n v="1"/>
    <n v="0"/>
    <n v="1960"/>
    <s v="5/257 Buckley St"/>
    <s v="Aberfeldie"/>
    <x v="8"/>
    <x v="0"/>
    <x v="3"/>
    <x v="1"/>
  </r>
  <r>
    <x v="421"/>
    <n v="830000"/>
    <x v="2"/>
    <s v="Cunninghams"/>
    <s v="Auction"/>
    <n v="3040"/>
    <n v="3"/>
    <n v="2"/>
    <n v="1"/>
    <n v="176"/>
    <n v="2011"/>
    <s v="1/7 Mary St"/>
    <s v="Essendon"/>
    <x v="8"/>
    <x v="0"/>
    <x v="3"/>
    <x v="1"/>
  </r>
  <r>
    <x v="421"/>
    <n v="1155000"/>
    <x v="0"/>
    <s v="Metro Ladder"/>
    <s v="Auction"/>
    <n v="3040"/>
    <n v="4"/>
    <n v="1"/>
    <n v="3"/>
    <n v="616"/>
    <n v="1900"/>
    <s v="11 Waverley St"/>
    <s v="Essendon"/>
    <x v="8"/>
    <x v="0"/>
    <x v="3"/>
    <x v="1"/>
  </r>
  <r>
    <x v="421"/>
    <n v="918000"/>
    <x v="2"/>
    <s v="Sanders"/>
    <s v="Sale"/>
    <n v="3125"/>
    <n v="3"/>
    <n v="2"/>
    <n v="1"/>
    <n v="207"/>
    <n v="2012"/>
    <s v="7 Carmody St"/>
    <s v="Burwood"/>
    <x v="6"/>
    <x v="2"/>
    <x v="3"/>
    <x v="1"/>
  </r>
  <r>
    <x v="421"/>
    <n v="900000"/>
    <x v="0"/>
    <s v="Metro Ladder"/>
    <s v="Sale"/>
    <n v="3012"/>
    <n v="3"/>
    <n v="1"/>
    <n v="0"/>
    <n v="218"/>
    <m/>
    <s v="16 Dove St"/>
    <s v="West Footscray"/>
    <x v="4"/>
    <x v="0"/>
    <x v="3"/>
    <x v="1"/>
  </r>
  <r>
    <x v="421"/>
    <n v="1085000"/>
    <x v="0"/>
    <s v="Jones and Jones"/>
    <s v="Sale"/>
    <n v="3011"/>
    <n v="2"/>
    <n v="1"/>
    <n v="2"/>
    <n v="249"/>
    <m/>
    <s v="4 Henry St"/>
    <s v="Seddon"/>
    <x v="4"/>
    <x v="0"/>
    <x v="3"/>
    <x v="1"/>
  </r>
  <r>
    <x v="421"/>
    <n v="1256000"/>
    <x v="0"/>
    <s v="Metro Ladder"/>
    <s v="Sale"/>
    <n v="3013"/>
    <n v="2"/>
    <n v="1"/>
    <n v="3"/>
    <n v="531"/>
    <n v="1940"/>
    <s v="66 Drew St"/>
    <s v="Yarraville"/>
    <x v="4"/>
    <x v="0"/>
    <x v="3"/>
    <x v="1"/>
  </r>
  <r>
    <x v="421"/>
    <n v="1375000"/>
    <x v="0"/>
    <s v="Sanders"/>
    <s v="Sale"/>
    <n v="3011"/>
    <n v="3"/>
    <n v="2"/>
    <n v="3"/>
    <n v="487"/>
    <m/>
    <s v="6 The Crescent"/>
    <s v="Footscray"/>
    <x v="4"/>
    <x v="0"/>
    <x v="3"/>
    <x v="1"/>
  </r>
  <r>
    <x v="421"/>
    <n v="1010000"/>
    <x v="0"/>
    <s v="Property Barons"/>
    <s v="Sale"/>
    <n v="3180"/>
    <n v="4"/>
    <n v="2"/>
    <n v="2"/>
    <n v="620"/>
    <m/>
    <s v="8 Mistletoe Cl"/>
    <s v="Knoxfield"/>
    <x v="26"/>
    <x v="3"/>
    <x v="3"/>
    <x v="1"/>
  </r>
  <r>
    <x v="421"/>
    <n v="1315000"/>
    <x v="0"/>
    <s v="Jones and Jones"/>
    <s v="Auction"/>
    <n v="3195"/>
    <n v="3"/>
    <n v="2"/>
    <n v="2"/>
    <n v="627"/>
    <n v="1950"/>
    <s v="22 Booth St"/>
    <s v="Parkdale"/>
    <x v="7"/>
    <x v="4"/>
    <x v="3"/>
    <x v="1"/>
  </r>
  <r>
    <x v="421"/>
    <n v="300000"/>
    <x v="1"/>
    <s v="Maxwells"/>
    <s v="Auction"/>
    <n v="3015"/>
    <n v="2"/>
    <n v="1"/>
    <n v="1"/>
    <n v="0"/>
    <n v="1970"/>
    <s v="2/17 Greene St"/>
    <s v="South Kingsville"/>
    <x v="11"/>
    <x v="0"/>
    <x v="3"/>
    <x v="1"/>
  </r>
  <r>
    <x v="421"/>
    <n v="676000"/>
    <x v="0"/>
    <s v="Sanders"/>
    <s v="Auction"/>
    <n v="3174"/>
    <n v="3"/>
    <n v="1"/>
    <n v="1"/>
    <n v="587"/>
    <n v="1960"/>
    <s v="6 Helen Ct"/>
    <s v="Noble Park"/>
    <x v="24"/>
    <x v="4"/>
    <x v="3"/>
    <x v="1"/>
  </r>
  <r>
    <x v="421"/>
    <n v="570000"/>
    <x v="1"/>
    <s v="Metro Ladder"/>
    <s v="Sale"/>
    <n v="3162"/>
    <n v="2"/>
    <n v="1"/>
    <n v="1"/>
    <n v="601"/>
    <m/>
    <s v="5/14 Briggs St"/>
    <s v="Caulfield"/>
    <x v="9"/>
    <x v="2"/>
    <x v="3"/>
    <x v="1"/>
  </r>
  <r>
    <x v="421"/>
    <n v="770000"/>
    <x v="1"/>
    <s v="Jones and Jones"/>
    <s v="Auction"/>
    <n v="3163"/>
    <n v="2"/>
    <n v="1"/>
    <n v="3"/>
    <n v="194"/>
    <m/>
    <s v="1/9 Howe St"/>
    <s v="Murrumbeena"/>
    <x v="9"/>
    <x v="2"/>
    <x v="3"/>
    <x v="1"/>
  </r>
  <r>
    <x v="421"/>
    <n v="1225000"/>
    <x v="2"/>
    <s v="Metro Ladder"/>
    <s v="Sale"/>
    <n v="3165"/>
    <n v="3"/>
    <n v="2"/>
    <n v="2"/>
    <n v="372"/>
    <n v="2008"/>
    <s v="28B Barrington St"/>
    <s v="Bentleigh East"/>
    <x v="9"/>
    <x v="2"/>
    <x v="3"/>
    <x v="1"/>
  </r>
  <r>
    <x v="421"/>
    <n v="850000"/>
    <x v="0"/>
    <s v="Best Bricks"/>
    <s v="Auction"/>
    <n v="3072"/>
    <n v="3"/>
    <n v="1"/>
    <n v="2"/>
    <n v="485"/>
    <m/>
    <s v="129 Albert St"/>
    <s v="Preston"/>
    <x v="10"/>
    <x v="1"/>
    <x v="3"/>
    <x v="1"/>
  </r>
  <r>
    <x v="421"/>
    <n v="917500"/>
    <x v="0"/>
    <s v="Cunninghams"/>
    <s v="Sale"/>
    <n v="3072"/>
    <n v="3"/>
    <n v="2"/>
    <n v="2"/>
    <n v="472"/>
    <n v="1965"/>
    <s v="53 William St"/>
    <s v="Preston"/>
    <x v="10"/>
    <x v="1"/>
    <x v="3"/>
    <x v="1"/>
  </r>
  <r>
    <x v="421"/>
    <n v="800000"/>
    <x v="1"/>
    <s v="Metro Ladder"/>
    <s v="Auction"/>
    <n v="3104"/>
    <n v="2"/>
    <n v="2"/>
    <n v="1"/>
    <n v="196"/>
    <n v="1994"/>
    <s v="2/87 Tannock St"/>
    <s v="Balwyn North"/>
    <x v="14"/>
    <x v="2"/>
    <x v="3"/>
    <x v="1"/>
  </r>
  <r>
    <x v="421"/>
    <n v="855000"/>
    <x v="0"/>
    <s v="Jones and Jones"/>
    <s v="Sale"/>
    <n v="3124"/>
    <n v="2"/>
    <n v="1"/>
    <n v="2"/>
    <n v="239"/>
    <m/>
    <s v="3/18 Regent St"/>
    <s v="Camberwell"/>
    <x v="14"/>
    <x v="2"/>
    <x v="3"/>
    <x v="1"/>
  </r>
  <r>
    <x v="421"/>
    <n v="1630000"/>
    <x v="0"/>
    <s v="Jones and Jones"/>
    <s v="Sale"/>
    <n v="3104"/>
    <n v="4"/>
    <n v="2"/>
    <n v="1"/>
    <n v="677"/>
    <m/>
    <s v="18 Woodville St"/>
    <s v="Balwyn North"/>
    <x v="14"/>
    <x v="2"/>
    <x v="3"/>
    <x v="1"/>
  </r>
  <r>
    <x v="421"/>
    <n v="1670000"/>
    <x v="0"/>
    <s v="Metro Ladder"/>
    <s v="Sale"/>
    <n v="3104"/>
    <n v="3"/>
    <n v="1"/>
    <n v="0"/>
    <n v="818"/>
    <m/>
    <s v="215 Doncaster Rd"/>
    <s v="Balwyn North"/>
    <x v="14"/>
    <x v="2"/>
    <x v="3"/>
    <x v="1"/>
  </r>
  <r>
    <x v="421"/>
    <n v="3200000"/>
    <x v="0"/>
    <s v="Jones and Jones"/>
    <s v="Auction"/>
    <n v="3104"/>
    <n v="5"/>
    <n v="3"/>
    <n v="2"/>
    <n v="836"/>
    <n v="1970"/>
    <s v="37 Cascade St"/>
    <s v="Balwyn North"/>
    <x v="14"/>
    <x v="2"/>
    <x v="3"/>
    <x v="1"/>
  </r>
  <r>
    <x v="421"/>
    <n v="5020000"/>
    <x v="0"/>
    <s v="Jones and Jones"/>
    <s v="Sale"/>
    <n v="3124"/>
    <n v="4"/>
    <n v="4"/>
    <n v="3"/>
    <n v="892"/>
    <m/>
    <s v="28 Kintore St"/>
    <s v="Camberwell"/>
    <x v="14"/>
    <x v="2"/>
    <x v="3"/>
    <x v="1"/>
  </r>
  <r>
    <x v="421"/>
    <n v="442000"/>
    <x v="0"/>
    <s v="Property Barons"/>
    <s v="Sale"/>
    <n v="3081"/>
    <n v="1"/>
    <n v="1"/>
    <n v="0"/>
    <n v="290"/>
    <m/>
    <s v="8 Malahang Pde"/>
    <s v="Heidelberg West"/>
    <x v="17"/>
    <x v="3"/>
    <x v="3"/>
    <x v="1"/>
  </r>
  <r>
    <x v="422"/>
    <n v="1190000"/>
    <x v="0"/>
    <s v="Cunninghams"/>
    <s v="Sale"/>
    <n v="3121"/>
    <n v="3"/>
    <n v="2"/>
    <n v="1"/>
    <n v="105"/>
    <n v="1997"/>
    <s v="17/47 Mary St"/>
    <s v="Richmond"/>
    <x v="1"/>
    <x v="1"/>
    <x v="3"/>
    <x v="1"/>
  </r>
  <r>
    <x v="422"/>
    <n v="472000"/>
    <x v="0"/>
    <s v="Maxwells"/>
    <s v="Auction"/>
    <n v="3030"/>
    <n v="3"/>
    <n v="1"/>
    <n v="0"/>
    <n v="700"/>
    <n v="1950"/>
    <s v="91 Market Rd"/>
    <s v="Werribee"/>
    <x v="28"/>
    <x v="0"/>
    <x v="3"/>
    <x v="1"/>
  </r>
  <r>
    <x v="422"/>
    <n v="732000"/>
    <x v="0"/>
    <s v="Melbourne Homes"/>
    <s v="Sale"/>
    <n v="3082"/>
    <n v="4"/>
    <n v="2"/>
    <n v="1"/>
    <n v="808"/>
    <n v="1980"/>
    <s v="4 Carlita Cl"/>
    <s v="Mill Park"/>
    <x v="19"/>
    <x v="1"/>
    <x v="3"/>
    <x v="1"/>
  </r>
  <r>
    <x v="422"/>
    <n v="1225000"/>
    <x v="0"/>
    <s v="Jones and Jones"/>
    <s v="Sale"/>
    <n v="3125"/>
    <n v="5"/>
    <n v="1"/>
    <n v="2"/>
    <n v="633"/>
    <n v="1960"/>
    <s v="19 Pearce St"/>
    <s v="Burwood"/>
    <x v="2"/>
    <x v="2"/>
    <x v="3"/>
    <x v="1"/>
  </r>
  <r>
    <x v="422"/>
    <n v="840000"/>
    <x v="0"/>
    <s v="Property Barons"/>
    <s v="Auction"/>
    <n v="3095"/>
    <n v="4"/>
    <n v="3"/>
    <n v="2"/>
    <n v="903"/>
    <m/>
    <s v="12 Coolabah Dr"/>
    <s v="Eltham"/>
    <x v="20"/>
    <x v="3"/>
    <x v="3"/>
    <x v="1"/>
  </r>
  <r>
    <x v="422"/>
    <n v="328000"/>
    <x v="1"/>
    <s v="Cunninghams"/>
    <s v="Auction"/>
    <n v="3060"/>
    <n v="2"/>
    <n v="1"/>
    <n v="1"/>
    <n v="0"/>
    <n v="1970"/>
    <s v="2/99 Major Rd"/>
    <s v="Fawkner"/>
    <x v="3"/>
    <x v="1"/>
    <x v="3"/>
    <x v="1"/>
  </r>
  <r>
    <x v="422"/>
    <n v="560000"/>
    <x v="2"/>
    <s v="Cunninghams"/>
    <s v="Sale"/>
    <n v="3044"/>
    <n v="3"/>
    <n v="2"/>
    <n v="1"/>
    <n v="141"/>
    <n v="2009"/>
    <s v="5/137 Northumberland Rd"/>
    <s v="Pascoe Vale"/>
    <x v="3"/>
    <x v="1"/>
    <x v="3"/>
    <x v="1"/>
  </r>
  <r>
    <x v="422"/>
    <n v="1250000"/>
    <x v="0"/>
    <s v="Cunninghams"/>
    <s v="Sale"/>
    <n v="3058"/>
    <n v="3"/>
    <n v="2"/>
    <n v="2"/>
    <n v="500"/>
    <n v="1900"/>
    <s v="3 Beckwith St"/>
    <s v="Coburg"/>
    <x v="3"/>
    <x v="1"/>
    <x v="3"/>
    <x v="1"/>
  </r>
  <r>
    <x v="422"/>
    <n v="860000"/>
    <x v="0"/>
    <s v="Sanders"/>
    <s v="Sale"/>
    <n v="3147"/>
    <n v="3"/>
    <n v="2"/>
    <n v="2"/>
    <n v="280"/>
    <n v="1990"/>
    <s v="2/7 Murra Ct"/>
    <s v="Ashwood"/>
    <x v="6"/>
    <x v="2"/>
    <x v="3"/>
    <x v="1"/>
  </r>
  <r>
    <x v="422"/>
    <n v="3970000"/>
    <x v="0"/>
    <s v="Melbourne Homes"/>
    <s v="Sale"/>
    <n v="3052"/>
    <n v="4"/>
    <n v="3"/>
    <n v="1"/>
    <n v="289"/>
    <m/>
    <s v="21 Morrah St"/>
    <s v="Parkville"/>
    <x v="13"/>
    <x v="1"/>
    <x v="3"/>
    <x v="1"/>
  </r>
  <r>
    <x v="422"/>
    <n v="616000"/>
    <x v="0"/>
    <s v="Cunninghams"/>
    <s v="Sale"/>
    <n v="3153"/>
    <n v="3"/>
    <n v="2"/>
    <n v="0"/>
    <n v="586"/>
    <n v="1999"/>
    <s v="12 Baker Rd"/>
    <s v="Bayswater North"/>
    <x v="22"/>
    <x v="3"/>
    <x v="3"/>
    <x v="1"/>
  </r>
  <r>
    <x v="422"/>
    <n v="1035000"/>
    <x v="0"/>
    <s v="Metro Ladder"/>
    <s v="Sale"/>
    <n v="3013"/>
    <n v="2"/>
    <n v="1"/>
    <n v="3"/>
    <n v="469"/>
    <m/>
    <s v="33 Bromyard St"/>
    <s v="Yarraville"/>
    <x v="4"/>
    <x v="0"/>
    <x v="3"/>
    <x v="1"/>
  </r>
  <r>
    <x v="422"/>
    <n v="1500000"/>
    <x v="0"/>
    <s v="Metro Ladder"/>
    <s v="Auction"/>
    <n v="3011"/>
    <n v="4"/>
    <n v="3"/>
    <n v="2"/>
    <n v="169"/>
    <m/>
    <s v="60 Station Rd"/>
    <s v="Seddon"/>
    <x v="4"/>
    <x v="0"/>
    <x v="3"/>
    <x v="1"/>
  </r>
  <r>
    <x v="422"/>
    <n v="840000"/>
    <x v="0"/>
    <s v="Jones and Jones"/>
    <s v="Sale"/>
    <n v="3172"/>
    <n v="3"/>
    <n v="2"/>
    <n v="2"/>
    <n v="542"/>
    <m/>
    <s v="1 Chadree Ct"/>
    <s v="Dingley Village"/>
    <x v="7"/>
    <x v="4"/>
    <x v="3"/>
    <x v="1"/>
  </r>
  <r>
    <x v="422"/>
    <n v="455000"/>
    <x v="0"/>
    <s v="Sanders"/>
    <s v="Auction"/>
    <n v="3429"/>
    <n v="3"/>
    <n v="1"/>
    <n v="6"/>
    <n v="639"/>
    <n v="1990"/>
    <s v="27 Holloway Cl"/>
    <s v="Sunbury"/>
    <x v="18"/>
    <x v="0"/>
    <x v="3"/>
    <x v="1"/>
  </r>
  <r>
    <x v="422"/>
    <n v="490000"/>
    <x v="1"/>
    <s v="Jones and Jones"/>
    <s v="Sale"/>
    <n v="3016"/>
    <n v="2"/>
    <n v="1"/>
    <n v="1"/>
    <n v="0"/>
    <m/>
    <s v="9/99 Verdon St"/>
    <s v="Williamstown"/>
    <x v="11"/>
    <x v="0"/>
    <x v="3"/>
    <x v="1"/>
  </r>
  <r>
    <x v="422"/>
    <n v="920000"/>
    <x v="0"/>
    <s v="Metro Ladder"/>
    <s v="Sale"/>
    <n v="3163"/>
    <n v="2"/>
    <n v="1"/>
    <n v="1"/>
    <n v="431"/>
    <m/>
    <s v="275A Koornang Rd"/>
    <s v="Carnegie"/>
    <x v="9"/>
    <x v="2"/>
    <x v="3"/>
    <x v="1"/>
  </r>
  <r>
    <x v="422"/>
    <n v="1570000"/>
    <x v="0"/>
    <s v="Metro Ladder"/>
    <s v="Sale"/>
    <n v="3163"/>
    <n v="3"/>
    <n v="2"/>
    <n v="2"/>
    <n v="602"/>
    <n v="1970"/>
    <s v="135 Leila Rd"/>
    <s v="Carnegie"/>
    <x v="9"/>
    <x v="2"/>
    <x v="3"/>
    <x v="1"/>
  </r>
  <r>
    <x v="422"/>
    <n v="490000"/>
    <x v="1"/>
    <s v="Cunninghams"/>
    <s v="Sale"/>
    <n v="3073"/>
    <n v="2"/>
    <n v="1"/>
    <n v="1"/>
    <n v="143"/>
    <n v="2009"/>
    <s v="2/6 Merrilands Rd"/>
    <s v="Reservoir"/>
    <x v="10"/>
    <x v="1"/>
    <x v="3"/>
    <x v="1"/>
  </r>
  <r>
    <x v="422"/>
    <n v="970000"/>
    <x v="0"/>
    <s v="Best Bricks"/>
    <s v="Sale"/>
    <n v="3020"/>
    <n v="4"/>
    <n v="1"/>
    <n v="4"/>
    <n v="615"/>
    <m/>
    <s v="2 Islington St"/>
    <s v="Sunshine"/>
    <x v="0"/>
    <x v="0"/>
    <x v="3"/>
    <x v="1"/>
  </r>
  <r>
    <x v="422"/>
    <n v="1300000"/>
    <x v="0"/>
    <s v="Flanders &amp; Fish"/>
    <s v="Auction"/>
    <n v="3104"/>
    <n v="3"/>
    <n v="2"/>
    <n v="2"/>
    <n v="975"/>
    <n v="1985"/>
    <s v="2/37 Aylmer St"/>
    <s v="Balwyn North"/>
    <x v="14"/>
    <x v="2"/>
    <x v="3"/>
    <x v="1"/>
  </r>
  <r>
    <x v="422"/>
    <n v="2250000"/>
    <x v="0"/>
    <s v="Metro Ladder"/>
    <s v="Auction"/>
    <n v="3191"/>
    <n v="5"/>
    <n v="3"/>
    <n v="2"/>
    <n v="640"/>
    <n v="1980"/>
    <s v="56 Victoria St"/>
    <s v="Sandringham"/>
    <x v="15"/>
    <x v="2"/>
    <x v="3"/>
    <x v="1"/>
  </r>
  <r>
    <x v="422"/>
    <n v="601000"/>
    <x v="2"/>
    <s v="Flanders &amp; Fish"/>
    <s v="Sale"/>
    <n v="3081"/>
    <n v="3"/>
    <n v="2"/>
    <n v="2"/>
    <n v="200"/>
    <m/>
    <s v="1/55 Outhwaite Rd"/>
    <s v="Heidelberg Heights"/>
    <x v="17"/>
    <x v="3"/>
    <x v="3"/>
    <x v="1"/>
  </r>
  <r>
    <x v="422"/>
    <n v="781000"/>
    <x v="2"/>
    <s v="Property Barons"/>
    <s v="Sale"/>
    <n v="3084"/>
    <n v="3"/>
    <n v="2"/>
    <n v="2"/>
    <n v="137"/>
    <n v="2000"/>
    <s v="3/186 Hawdon St"/>
    <s v="Heidelberg"/>
    <x v="17"/>
    <x v="3"/>
    <x v="3"/>
    <x v="1"/>
  </r>
  <r>
    <x v="422"/>
    <n v="1110000"/>
    <x v="1"/>
    <s v="Property Barons"/>
    <s v="Sale"/>
    <n v="3079"/>
    <n v="3"/>
    <n v="2"/>
    <n v="1"/>
    <n v="366"/>
    <m/>
    <s v="2/24 Abbotsford Gr"/>
    <s v="Ivanhoe"/>
    <x v="17"/>
    <x v="3"/>
    <x v="3"/>
    <x v="1"/>
  </r>
  <r>
    <x v="423"/>
    <n v="383000"/>
    <x v="1"/>
    <s v="Melbourne Homes"/>
    <s v="Sale"/>
    <n v="3075"/>
    <n v="2"/>
    <n v="1"/>
    <n v="2"/>
    <n v="138"/>
    <m/>
    <s v="3/103 Cyprus St"/>
    <s v="Lalor"/>
    <x v="19"/>
    <x v="1"/>
    <x v="3"/>
    <x v="1"/>
  </r>
  <r>
    <x v="423"/>
    <n v="365000"/>
    <x v="1"/>
    <s v="Metro Ladder"/>
    <s v="Auction"/>
    <n v="3144"/>
    <n v="1"/>
    <n v="1"/>
    <n v="1"/>
    <n v="0"/>
    <n v="1960"/>
    <s v="5/11 Johnstone St"/>
    <s v="Malvern"/>
    <x v="12"/>
    <x v="2"/>
    <x v="3"/>
    <x v="1"/>
  </r>
  <r>
    <x v="423"/>
    <n v="735000"/>
    <x v="1"/>
    <s v="Sanders"/>
    <s v="Sale"/>
    <n v="3181"/>
    <n v="2"/>
    <n v="1"/>
    <n v="1"/>
    <n v="0"/>
    <m/>
    <s v="409/10 Hillingdon Pl"/>
    <s v="Prahran"/>
    <x v="12"/>
    <x v="2"/>
    <x v="3"/>
    <x v="1"/>
  </r>
  <r>
    <x v="423"/>
    <n v="805000"/>
    <x v="1"/>
    <s v="Metro Ladder"/>
    <s v="Sale"/>
    <n v="3141"/>
    <n v="3"/>
    <n v="1"/>
    <n v="1"/>
    <n v="0"/>
    <n v="1970"/>
    <s v="3/7 Rockley Rd"/>
    <s v="South Yarra"/>
    <x v="12"/>
    <x v="2"/>
    <x v="3"/>
    <x v="1"/>
  </r>
  <r>
    <x v="423"/>
    <n v="755000"/>
    <x v="1"/>
    <s v="Jones and Jones"/>
    <s v="Auction"/>
    <n v="3056"/>
    <n v="2"/>
    <n v="1"/>
    <n v="0"/>
    <n v="0"/>
    <m/>
    <s v="404/9 Florence St"/>
    <s v="Brunswick"/>
    <x v="3"/>
    <x v="1"/>
    <x v="3"/>
    <x v="1"/>
  </r>
  <r>
    <x v="423"/>
    <n v="970000"/>
    <x v="0"/>
    <s v="Cunninghams"/>
    <s v="Sale"/>
    <n v="3039"/>
    <n v="2"/>
    <n v="1"/>
    <n v="2"/>
    <n v="272"/>
    <n v="1900"/>
    <s v="20 Huntly St"/>
    <s v="Moonee Ponds"/>
    <x v="8"/>
    <x v="0"/>
    <x v="3"/>
    <x v="1"/>
  </r>
  <r>
    <x v="423"/>
    <n v="1670000"/>
    <x v="0"/>
    <s v="Metro Ladder"/>
    <s v="Sale"/>
    <n v="3039"/>
    <n v="3"/>
    <n v="2"/>
    <n v="2"/>
    <n v="803"/>
    <n v="1915"/>
    <s v="9 Corio St"/>
    <s v="Moonee Ponds"/>
    <x v="8"/>
    <x v="0"/>
    <x v="3"/>
    <x v="1"/>
  </r>
  <r>
    <x v="423"/>
    <n v="1817000"/>
    <x v="0"/>
    <s v="Maxwells"/>
    <s v="Auction"/>
    <n v="3031"/>
    <n v="4"/>
    <n v="2"/>
    <n v="1"/>
    <n v="309"/>
    <m/>
    <s v="33 McCracken St"/>
    <s v="Kensington"/>
    <x v="13"/>
    <x v="1"/>
    <x v="3"/>
    <x v="1"/>
  </r>
  <r>
    <x v="423"/>
    <n v="800000"/>
    <x v="0"/>
    <s v="Jones and Jones"/>
    <s v="Auction"/>
    <n v="3134"/>
    <n v="3"/>
    <n v="1"/>
    <n v="1"/>
    <n v="737"/>
    <m/>
    <s v="4 Norman Ct"/>
    <s v="Ringwood"/>
    <x v="22"/>
    <x v="3"/>
    <x v="3"/>
    <x v="1"/>
  </r>
  <r>
    <x v="423"/>
    <n v="270000"/>
    <x v="1"/>
    <s v="Flanders &amp; Fish"/>
    <s v="Auction"/>
    <n v="3011"/>
    <n v="2"/>
    <n v="1"/>
    <n v="1"/>
    <n v="0"/>
    <m/>
    <s v="10/17 Gordon St"/>
    <s v="Footscray"/>
    <x v="4"/>
    <x v="0"/>
    <x v="3"/>
    <x v="1"/>
  </r>
  <r>
    <x v="423"/>
    <n v="405000"/>
    <x v="1"/>
    <s v="Metro Ladder"/>
    <s v="Auction"/>
    <n v="3012"/>
    <n v="2"/>
    <n v="2"/>
    <n v="1"/>
    <n v="2787"/>
    <n v="2013"/>
    <s v="15/15 Eucalyptus Dr"/>
    <s v="Maidstone"/>
    <x v="4"/>
    <x v="0"/>
    <x v="3"/>
    <x v="1"/>
  </r>
  <r>
    <x v="423"/>
    <n v="1160000"/>
    <x v="0"/>
    <s v="Property Barons"/>
    <s v="Sale"/>
    <n v="3105"/>
    <n v="3"/>
    <n v="1"/>
    <n v="1"/>
    <n v="603"/>
    <m/>
    <s v="41 Lilian St"/>
    <s v="Bulleen"/>
    <x v="16"/>
    <x v="3"/>
    <x v="3"/>
    <x v="1"/>
  </r>
  <r>
    <x v="423"/>
    <n v="1010000"/>
    <x v="2"/>
    <s v="Jones and Jones"/>
    <s v="Sale"/>
    <n v="3194"/>
    <n v="3"/>
    <n v="1"/>
    <n v="2"/>
    <n v="309"/>
    <m/>
    <s v="5A Elizabeth St"/>
    <s v="Mentone"/>
    <x v="7"/>
    <x v="4"/>
    <x v="3"/>
    <x v="1"/>
  </r>
  <r>
    <x v="423"/>
    <n v="1100000"/>
    <x v="0"/>
    <s v="Sanders"/>
    <s v="Auction"/>
    <n v="3015"/>
    <n v="3"/>
    <n v="1"/>
    <n v="0"/>
    <n v="305"/>
    <n v="1900"/>
    <s v="14 Robb St"/>
    <s v="Spotswood"/>
    <x v="11"/>
    <x v="0"/>
    <x v="3"/>
    <x v="1"/>
  </r>
  <r>
    <x v="423"/>
    <n v="1650000"/>
    <x v="0"/>
    <s v="Sanders"/>
    <s v="Sale"/>
    <n v="3015"/>
    <n v="4"/>
    <n v="1"/>
    <n v="4"/>
    <n v="837"/>
    <n v="1930"/>
    <s v="74 Oxford St"/>
    <s v="Newport"/>
    <x v="11"/>
    <x v="0"/>
    <x v="3"/>
    <x v="1"/>
  </r>
  <r>
    <x v="423"/>
    <n v="2040000"/>
    <x v="0"/>
    <s v="Sanders"/>
    <s v="Sale"/>
    <n v="3016"/>
    <n v="5"/>
    <n v="3"/>
    <n v="2"/>
    <n v="531"/>
    <n v="1997"/>
    <s v="10 Crofton Dr"/>
    <s v="Williamstown"/>
    <x v="11"/>
    <x v="0"/>
    <x v="3"/>
    <x v="1"/>
  </r>
  <r>
    <x v="423"/>
    <n v="2337000"/>
    <x v="0"/>
    <s v="Melbourne Homes"/>
    <s v="Sale"/>
    <n v="3015"/>
    <n v="4"/>
    <n v="2"/>
    <n v="3"/>
    <n v="580"/>
    <n v="1890"/>
    <s v="74 Alma Tce"/>
    <s v="Newport"/>
    <x v="11"/>
    <x v="0"/>
    <x v="3"/>
    <x v="1"/>
  </r>
  <r>
    <x v="423"/>
    <n v="1260000"/>
    <x v="0"/>
    <s v="Cunninghams"/>
    <s v="Sale"/>
    <n v="3071"/>
    <n v="2"/>
    <n v="1"/>
    <n v="0"/>
    <n v="317"/>
    <n v="1910"/>
    <s v="5 Shaftesbury Pde"/>
    <s v="Thornbury"/>
    <x v="10"/>
    <x v="1"/>
    <x v="3"/>
    <x v="1"/>
  </r>
  <r>
    <x v="423"/>
    <n v="830000"/>
    <x v="0"/>
    <s v="Property Barons"/>
    <s v="Sale"/>
    <n v="3087"/>
    <n v="3"/>
    <n v="1"/>
    <n v="2"/>
    <n v="696"/>
    <m/>
    <s v="60 Princes St"/>
    <s v="Watsonia"/>
    <x v="17"/>
    <x v="1"/>
    <x v="3"/>
    <x v="1"/>
  </r>
  <r>
    <x v="424"/>
    <n v="314000"/>
    <x v="1"/>
    <s v="Cunninghams"/>
    <s v="Auction"/>
    <n v="3121"/>
    <n v="1"/>
    <n v="1"/>
    <n v="1"/>
    <n v="0"/>
    <n v="1970"/>
    <s v="7/4 Smith St"/>
    <s v="Richmond"/>
    <x v="1"/>
    <x v="1"/>
    <x v="3"/>
    <x v="1"/>
  </r>
  <r>
    <x v="424"/>
    <n v="960000"/>
    <x v="0"/>
    <s v="Cunninghams"/>
    <s v="Sale"/>
    <n v="3068"/>
    <n v="2"/>
    <n v="1"/>
    <n v="0"/>
    <n v="121"/>
    <m/>
    <s v="710 Brunswick St"/>
    <s v="Fitzroy North"/>
    <x v="1"/>
    <x v="1"/>
    <x v="3"/>
    <x v="1"/>
  </r>
  <r>
    <x v="424"/>
    <n v="1400000"/>
    <x v="0"/>
    <s v="Cunninghams"/>
    <s v="Sale"/>
    <n v="3121"/>
    <n v="4"/>
    <n v="1"/>
    <n v="0"/>
    <n v="244"/>
    <m/>
    <s v="27 Charlotte St"/>
    <s v="Richmond"/>
    <x v="1"/>
    <x v="1"/>
    <x v="3"/>
    <x v="1"/>
  </r>
  <r>
    <x v="424"/>
    <n v="1302000"/>
    <x v="0"/>
    <s v="Property Barons"/>
    <s v="Sale"/>
    <n v="3132"/>
    <n v="4"/>
    <n v="1"/>
    <n v="1"/>
    <n v="842"/>
    <n v="1950"/>
    <s v="16 Burnett St"/>
    <s v="Mitcham"/>
    <x v="2"/>
    <x v="3"/>
    <x v="3"/>
    <x v="1"/>
  </r>
  <r>
    <x v="424"/>
    <n v="1525000"/>
    <x v="0"/>
    <s v="Flanders &amp; Fish"/>
    <s v="Sale"/>
    <n v="3127"/>
    <n v="3"/>
    <n v="2"/>
    <n v="2"/>
    <n v="347"/>
    <n v="2013"/>
    <s v="61 Broughton Rd"/>
    <s v="Surrey Hills"/>
    <x v="2"/>
    <x v="2"/>
    <x v="3"/>
    <x v="1"/>
  </r>
  <r>
    <x v="424"/>
    <n v="470000"/>
    <x v="1"/>
    <s v="Melbourne Homes"/>
    <s v="Auction"/>
    <n v="3141"/>
    <n v="2"/>
    <n v="1"/>
    <n v="1"/>
    <n v="1890"/>
    <m/>
    <s v="108/32 Bray St"/>
    <s v="South Yarra"/>
    <x v="12"/>
    <x v="2"/>
    <x v="3"/>
    <x v="1"/>
  </r>
  <r>
    <x v="424"/>
    <n v="1320000"/>
    <x v="2"/>
    <s v="Flanders &amp; Fish"/>
    <s v="Sale"/>
    <n v="3142"/>
    <n v="3"/>
    <n v="2"/>
    <n v="1"/>
    <n v="3"/>
    <n v="1970"/>
    <s v="32/637 Orrong Rd"/>
    <s v="Toorak"/>
    <x v="12"/>
    <x v="2"/>
    <x v="3"/>
    <x v="1"/>
  </r>
  <r>
    <x v="424"/>
    <n v="520000"/>
    <x v="1"/>
    <s v="Metro Ladder"/>
    <s v="Sale"/>
    <n v="3182"/>
    <n v="1"/>
    <n v="1"/>
    <n v="1"/>
    <n v="2422"/>
    <n v="1970"/>
    <s v="22/3 Alfred Sq"/>
    <s v="St Kilda"/>
    <x v="5"/>
    <x v="2"/>
    <x v="3"/>
    <x v="1"/>
  </r>
  <r>
    <x v="424"/>
    <n v="680000"/>
    <x v="2"/>
    <s v="Flanders &amp; Fish"/>
    <s v="Auction"/>
    <n v="3046"/>
    <n v="3"/>
    <n v="2"/>
    <n v="2"/>
    <n v="243"/>
    <n v="2014"/>
    <s v="1/14 Newton St"/>
    <s v="Glenroy"/>
    <x v="3"/>
    <x v="1"/>
    <x v="3"/>
    <x v="1"/>
  </r>
  <r>
    <x v="424"/>
    <n v="941000"/>
    <x v="0"/>
    <s v="Cunninghams"/>
    <s v="Sale"/>
    <n v="3058"/>
    <n v="2"/>
    <n v="1"/>
    <n v="2"/>
    <n v="413"/>
    <m/>
    <s v="11 Kerferd St"/>
    <s v="Coburg"/>
    <x v="3"/>
    <x v="1"/>
    <x v="3"/>
    <x v="1"/>
  </r>
  <r>
    <x v="424"/>
    <n v="1185000"/>
    <x v="0"/>
    <s v="Jones and Jones"/>
    <s v="Sale"/>
    <n v="3057"/>
    <n v="1"/>
    <n v="1"/>
    <n v="0"/>
    <n v="365"/>
    <m/>
    <s v="235 Nicholson St"/>
    <s v="Brunswick East"/>
    <x v="3"/>
    <x v="1"/>
    <x v="3"/>
    <x v="1"/>
  </r>
  <r>
    <x v="424"/>
    <n v="865000"/>
    <x v="0"/>
    <s v="Cunninghams"/>
    <s v="Auction"/>
    <n v="3032"/>
    <n v="3"/>
    <n v="1"/>
    <n v="0"/>
    <n v="217"/>
    <n v="1910"/>
    <s v="30 Milton St"/>
    <s v="Ascot Vale"/>
    <x v="8"/>
    <x v="0"/>
    <x v="3"/>
    <x v="1"/>
  </r>
  <r>
    <x v="424"/>
    <n v="1300000"/>
    <x v="0"/>
    <s v="Jones and Jones"/>
    <s v="Auction"/>
    <n v="3168"/>
    <n v="3"/>
    <n v="1"/>
    <n v="2"/>
    <n v="725"/>
    <n v="1970"/>
    <s v="18 Renver Rd"/>
    <s v="Clayton"/>
    <x v="6"/>
    <x v="4"/>
    <x v="3"/>
    <x v="1"/>
  </r>
  <r>
    <x v="424"/>
    <n v="380000"/>
    <x v="1"/>
    <s v="Maxwells"/>
    <s v="Auction"/>
    <n v="3031"/>
    <n v="1"/>
    <n v="1"/>
    <n v="1"/>
    <n v="2592"/>
    <m/>
    <s v="310/71 Henry St"/>
    <s v="Kensington"/>
    <x v="13"/>
    <x v="1"/>
    <x v="3"/>
    <x v="1"/>
  </r>
  <r>
    <x v="424"/>
    <n v="505500"/>
    <x v="2"/>
    <s v="Metro Ladder"/>
    <s v="Auction"/>
    <n v="3012"/>
    <n v="2"/>
    <n v="1"/>
    <n v="1"/>
    <n v="59"/>
    <n v="2014"/>
    <s v="6 Mandrel St"/>
    <s v="Maidstone"/>
    <x v="4"/>
    <x v="0"/>
    <x v="3"/>
    <x v="1"/>
  </r>
  <r>
    <x v="424"/>
    <n v="1060000"/>
    <x v="0"/>
    <s v="Property Barons"/>
    <s v="Sale"/>
    <n v="3108"/>
    <n v="3"/>
    <n v="1"/>
    <n v="1"/>
    <n v="633"/>
    <m/>
    <s v="9 Ella Ct"/>
    <s v="Doncaster"/>
    <x v="16"/>
    <x v="3"/>
    <x v="3"/>
    <x v="1"/>
  </r>
  <r>
    <x v="424"/>
    <n v="1207000"/>
    <x v="0"/>
    <s v="Property Barons"/>
    <s v="Sale"/>
    <n v="3105"/>
    <n v="4"/>
    <n v="1"/>
    <n v="2"/>
    <n v="607"/>
    <m/>
    <s v="5 England St"/>
    <s v="Bulleen"/>
    <x v="16"/>
    <x v="3"/>
    <x v="3"/>
    <x v="1"/>
  </r>
  <r>
    <x v="424"/>
    <n v="340000"/>
    <x v="2"/>
    <s v="Cunninghams"/>
    <s v="Sale"/>
    <n v="3064"/>
    <n v="2"/>
    <n v="1"/>
    <n v="1"/>
    <n v="197"/>
    <m/>
    <s v="2 Andover La"/>
    <s v="Craigieburn"/>
    <x v="18"/>
    <x v="1"/>
    <x v="3"/>
    <x v="1"/>
  </r>
  <r>
    <x v="424"/>
    <n v="840000"/>
    <x v="0"/>
    <s v="Metro Ladder"/>
    <s v="Auction"/>
    <n v="3018"/>
    <n v="3"/>
    <n v="1"/>
    <n v="2"/>
    <n v="577"/>
    <m/>
    <s v="7 Cowra St"/>
    <s v="Altona"/>
    <x v="11"/>
    <x v="0"/>
    <x v="3"/>
    <x v="1"/>
  </r>
  <r>
    <x v="424"/>
    <n v="1201000"/>
    <x v="2"/>
    <s v="Cunninghams"/>
    <s v="Sale"/>
    <n v="3163"/>
    <n v="4"/>
    <n v="2"/>
    <n v="2"/>
    <n v="273"/>
    <n v="2000"/>
    <s v="1/376 Neerim Rd"/>
    <s v="Carnegie"/>
    <x v="9"/>
    <x v="2"/>
    <x v="3"/>
    <x v="1"/>
  </r>
  <r>
    <x v="424"/>
    <n v="1402000"/>
    <x v="0"/>
    <s v="Jones and Jones"/>
    <s v="Sale"/>
    <n v="3204"/>
    <n v="2"/>
    <n v="1"/>
    <n v="4"/>
    <n v="616"/>
    <m/>
    <s v="2 Delhi St"/>
    <s v="Bentleigh"/>
    <x v="9"/>
    <x v="2"/>
    <x v="3"/>
    <x v="1"/>
  </r>
  <r>
    <x v="424"/>
    <n v="745000"/>
    <x v="1"/>
    <s v="Best Bricks"/>
    <s v="Sale"/>
    <n v="3071"/>
    <n v="2"/>
    <n v="1"/>
    <n v="1"/>
    <n v="120"/>
    <n v="1975"/>
    <s v="2/124 Flinders St"/>
    <s v="Thornbury"/>
    <x v="10"/>
    <x v="1"/>
    <x v="3"/>
    <x v="1"/>
  </r>
  <r>
    <x v="424"/>
    <n v="930000"/>
    <x v="0"/>
    <s v="Property Barons"/>
    <s v="Sale"/>
    <n v="3073"/>
    <n v="4"/>
    <n v="1"/>
    <n v="3"/>
    <n v="635"/>
    <m/>
    <s v="44 Mendip Rd"/>
    <s v="Reservoir"/>
    <x v="10"/>
    <x v="1"/>
    <x v="3"/>
    <x v="1"/>
  </r>
  <r>
    <x v="424"/>
    <n v="1350000"/>
    <x v="0"/>
    <s v="Maxwells"/>
    <s v="Sale"/>
    <n v="3072"/>
    <n v="5"/>
    <n v="3"/>
    <n v="4"/>
    <n v="525"/>
    <n v="2014"/>
    <s v="173 Raglan St"/>
    <s v="Preston"/>
    <x v="10"/>
    <x v="1"/>
    <x v="3"/>
    <x v="1"/>
  </r>
  <r>
    <x v="424"/>
    <n v="1855000"/>
    <x v="0"/>
    <s v="Zimmerman"/>
    <s v="Sale"/>
    <n v="3124"/>
    <n v="4"/>
    <n v="1"/>
    <n v="1"/>
    <n v="500"/>
    <m/>
    <s v="22 Spencer Rd"/>
    <s v="Camberwell"/>
    <x v="14"/>
    <x v="2"/>
    <x v="3"/>
    <x v="1"/>
  </r>
  <r>
    <x v="424"/>
    <n v="1926000"/>
    <x v="0"/>
    <s v="Flanders &amp; Fish"/>
    <s v="Sale"/>
    <n v="3104"/>
    <n v="4"/>
    <n v="2"/>
    <n v="2"/>
    <n v="639"/>
    <m/>
    <s v="8 Mary St"/>
    <s v="Balwyn North"/>
    <x v="14"/>
    <x v="2"/>
    <x v="3"/>
    <x v="1"/>
  </r>
  <r>
    <x v="424"/>
    <n v="725000"/>
    <x v="1"/>
    <s v="Jones and Jones"/>
    <s v="Sale"/>
    <n v="3187"/>
    <n v="3"/>
    <n v="1"/>
    <n v="1"/>
    <n v="137"/>
    <m/>
    <s v="1/373 South Rd"/>
    <s v="Brighton East"/>
    <x v="15"/>
    <x v="2"/>
    <x v="3"/>
    <x v="1"/>
  </r>
  <r>
    <x v="425"/>
    <n v="632500"/>
    <x v="0"/>
    <s v="Melbourne Homes"/>
    <s v="Sale"/>
    <n v="3074"/>
    <n v="3"/>
    <n v="1"/>
    <n v="2"/>
    <n v="536"/>
    <m/>
    <s v="15 Charlton Pl"/>
    <s v="Thomastown"/>
    <x v="19"/>
    <x v="1"/>
    <x v="3"/>
    <x v="1"/>
  </r>
  <r>
    <x v="425"/>
    <n v="346000"/>
    <x v="1"/>
    <s v="Jones and Jones"/>
    <s v="Auction"/>
    <n v="3182"/>
    <n v="1"/>
    <n v="1"/>
    <n v="1"/>
    <n v="678"/>
    <m/>
    <s v="5/18 Barkly St"/>
    <s v="St Kilda"/>
    <x v="5"/>
    <x v="2"/>
    <x v="3"/>
    <x v="1"/>
  </r>
  <r>
    <x v="425"/>
    <n v="2150000"/>
    <x v="0"/>
    <s v="Cunninghams"/>
    <s v="Sale"/>
    <n v="3206"/>
    <n v="3"/>
    <n v="1"/>
    <n v="1"/>
    <n v="163"/>
    <n v="1890"/>
    <s v="91 Page St"/>
    <s v="Albert Park"/>
    <x v="5"/>
    <x v="2"/>
    <x v="3"/>
    <x v="1"/>
  </r>
  <r>
    <x v="425"/>
    <n v="687000"/>
    <x v="0"/>
    <s v="Metro Ladder"/>
    <s v="Sale"/>
    <n v="3060"/>
    <n v="3"/>
    <n v="2"/>
    <n v="1"/>
    <n v="577"/>
    <m/>
    <s v="1 Baird St"/>
    <s v="Fawkner"/>
    <x v="3"/>
    <x v="1"/>
    <x v="3"/>
    <x v="1"/>
  </r>
  <r>
    <x v="425"/>
    <n v="955000"/>
    <x v="0"/>
    <s v="Jones and Jones"/>
    <s v="Sale"/>
    <n v="3056"/>
    <n v="2"/>
    <n v="1"/>
    <n v="0"/>
    <n v="1328"/>
    <n v="1880"/>
    <s v="9 Goodman St"/>
    <s v="Brunswick"/>
    <x v="3"/>
    <x v="1"/>
    <x v="3"/>
    <x v="1"/>
  </r>
  <r>
    <x v="425"/>
    <n v="935000"/>
    <x v="0"/>
    <s v="Sanders"/>
    <s v="Sale"/>
    <n v="3042"/>
    <n v="3"/>
    <n v="1"/>
    <n v="2"/>
    <n v="657"/>
    <m/>
    <s v="13 Haldane Rd"/>
    <s v="Niddrie"/>
    <x v="8"/>
    <x v="0"/>
    <x v="3"/>
    <x v="1"/>
  </r>
  <r>
    <x v="425"/>
    <n v="572000"/>
    <x v="1"/>
    <s v="Cunninghams"/>
    <s v="Sale"/>
    <n v="3149"/>
    <n v="2"/>
    <n v="1"/>
    <n v="1"/>
    <n v="173"/>
    <n v="1970"/>
    <s v="3/593 High Street Rd"/>
    <s v="Mount Waverley"/>
    <x v="6"/>
    <x v="3"/>
    <x v="3"/>
    <x v="1"/>
  </r>
  <r>
    <x v="425"/>
    <n v="405000"/>
    <x v="0"/>
    <s v="Metro Ladder"/>
    <s v="Sale"/>
    <n v="3337"/>
    <n v="4"/>
    <n v="2"/>
    <n v="2"/>
    <n v="590"/>
    <n v="1970"/>
    <s v="102 Palmerston St"/>
    <s v="Melton"/>
    <x v="21"/>
    <x v="6"/>
    <x v="3"/>
    <x v="1"/>
  </r>
  <r>
    <x v="425"/>
    <n v="1000000"/>
    <x v="0"/>
    <s v="Jones and Jones"/>
    <s v="Auction"/>
    <n v="3053"/>
    <n v="3"/>
    <n v="1"/>
    <n v="0"/>
    <n v="96"/>
    <n v="1910"/>
    <s v="254 Elgin St"/>
    <s v="Carlton"/>
    <x v="13"/>
    <x v="1"/>
    <x v="3"/>
    <x v="1"/>
  </r>
  <r>
    <x v="425"/>
    <n v="315000"/>
    <x v="1"/>
    <s v="Cunninghams"/>
    <s v="Auction"/>
    <n v="3011"/>
    <n v="1"/>
    <n v="1"/>
    <n v="1"/>
    <n v="0"/>
    <m/>
    <s v="6/248 Gordon St"/>
    <s v="Footscray"/>
    <x v="4"/>
    <x v="0"/>
    <x v="3"/>
    <x v="1"/>
  </r>
  <r>
    <x v="425"/>
    <n v="497600"/>
    <x v="1"/>
    <s v="Maxwells"/>
    <s v="Auction"/>
    <n v="3013"/>
    <n v="2"/>
    <n v="1"/>
    <n v="1"/>
    <n v="0"/>
    <m/>
    <s v="2/10 Schild St"/>
    <s v="Yarraville"/>
    <x v="4"/>
    <x v="0"/>
    <x v="3"/>
    <x v="1"/>
  </r>
  <r>
    <x v="425"/>
    <n v="749000"/>
    <x v="0"/>
    <s v="Maxwells"/>
    <s v="Sale"/>
    <n v="3012"/>
    <n v="2"/>
    <n v="1"/>
    <n v="1"/>
    <n v="369"/>
    <m/>
    <s v="243 Essex St"/>
    <s v="West Footscray"/>
    <x v="4"/>
    <x v="0"/>
    <x v="3"/>
    <x v="1"/>
  </r>
  <r>
    <x v="425"/>
    <n v="1450000"/>
    <x v="0"/>
    <s v="Jones and Jones"/>
    <s v="Auction"/>
    <n v="3106"/>
    <n v="4"/>
    <n v="2"/>
    <n v="2"/>
    <n v="883"/>
    <n v="2005"/>
    <s v="6 Annan Pl"/>
    <s v="Templestowe"/>
    <x v="16"/>
    <x v="3"/>
    <x v="3"/>
    <x v="1"/>
  </r>
  <r>
    <x v="425"/>
    <n v="1200000"/>
    <x v="0"/>
    <s v="Melbourne Homes"/>
    <s v="Sale"/>
    <n v="3015"/>
    <n v="3"/>
    <n v="1"/>
    <n v="0"/>
    <n v="484"/>
    <m/>
    <s v="12 Durkin St"/>
    <s v="Newport"/>
    <x v="11"/>
    <x v="0"/>
    <x v="3"/>
    <x v="1"/>
  </r>
  <r>
    <x v="425"/>
    <n v="1656000"/>
    <x v="0"/>
    <s v="Cunninghams"/>
    <s v="Sale"/>
    <n v="3163"/>
    <n v="4"/>
    <n v="2"/>
    <n v="2"/>
    <n v="651"/>
    <n v="1940"/>
    <s v="7 Merrimu St"/>
    <s v="Murrumbeena"/>
    <x v="9"/>
    <x v="2"/>
    <x v="3"/>
    <x v="1"/>
  </r>
  <r>
    <x v="425"/>
    <n v="365000"/>
    <x v="1"/>
    <s v="Cunninghams"/>
    <s v="Auction"/>
    <n v="3073"/>
    <n v="1"/>
    <n v="1"/>
    <n v="1"/>
    <n v="113"/>
    <m/>
    <s v="4/43 St Vigeons Rd"/>
    <s v="Reservoir"/>
    <x v="10"/>
    <x v="1"/>
    <x v="3"/>
    <x v="1"/>
  </r>
  <r>
    <x v="425"/>
    <n v="510000"/>
    <x v="1"/>
    <s v="Property Barons"/>
    <s v="Sale"/>
    <n v="3073"/>
    <n v="3"/>
    <n v="1"/>
    <n v="1"/>
    <n v="178"/>
    <n v="2009"/>
    <s v="3/36 Crookston Rd"/>
    <s v="Reservoir"/>
    <x v="10"/>
    <x v="1"/>
    <x v="3"/>
    <x v="1"/>
  </r>
  <r>
    <x v="425"/>
    <n v="801000"/>
    <x v="0"/>
    <s v="Cunninghams"/>
    <s v="Sale"/>
    <n v="3072"/>
    <n v="3"/>
    <n v="1"/>
    <n v="2"/>
    <n v="620"/>
    <m/>
    <s v="11 Murphy St"/>
    <s v="Preston"/>
    <x v="10"/>
    <x v="1"/>
    <x v="3"/>
    <x v="1"/>
  </r>
  <r>
    <x v="425"/>
    <n v="775000"/>
    <x v="0"/>
    <s v="Best Bricks"/>
    <s v="Sale"/>
    <n v="3020"/>
    <n v="4"/>
    <n v="1"/>
    <n v="2"/>
    <n v="665"/>
    <n v="1980"/>
    <s v="3 Belmore Rd"/>
    <s v="Sunshine North"/>
    <x v="0"/>
    <x v="0"/>
    <x v="3"/>
    <x v="1"/>
  </r>
  <r>
    <x v="425"/>
    <n v="1995000"/>
    <x v="0"/>
    <s v="Cunninghams"/>
    <s v="Sale"/>
    <n v="3101"/>
    <n v="3"/>
    <n v="1"/>
    <n v="4"/>
    <n v="482"/>
    <m/>
    <s v="19 Campbell St"/>
    <s v="Kew"/>
    <x v="14"/>
    <x v="2"/>
    <x v="3"/>
    <x v="1"/>
  </r>
  <r>
    <x v="425"/>
    <n v="2340000"/>
    <x v="0"/>
    <s v="Cunninghams"/>
    <s v="Sale"/>
    <n v="3146"/>
    <n v="4"/>
    <n v="2"/>
    <n v="2"/>
    <n v="586"/>
    <m/>
    <s v="18 Watson St"/>
    <s v="Glen Iris"/>
    <x v="14"/>
    <x v="2"/>
    <x v="3"/>
    <x v="1"/>
  </r>
  <r>
    <x v="425"/>
    <n v="3725000"/>
    <x v="0"/>
    <s v="Cunninghams"/>
    <s v="Sale"/>
    <n v="3126"/>
    <n v="3"/>
    <n v="2"/>
    <n v="2"/>
    <n v="857"/>
    <m/>
    <s v="17 View St"/>
    <s v="Canterbury"/>
    <x v="14"/>
    <x v="2"/>
    <x v="3"/>
    <x v="1"/>
  </r>
  <r>
    <x v="425"/>
    <n v="760000"/>
    <x v="1"/>
    <s v="Maxwells"/>
    <s v="Auction"/>
    <n v="3191"/>
    <n v="3"/>
    <n v="1"/>
    <n v="1"/>
    <n v="178"/>
    <m/>
    <s v="4/64 Edward St"/>
    <s v="Sandringham"/>
    <x v="15"/>
    <x v="2"/>
    <x v="3"/>
    <x v="1"/>
  </r>
  <r>
    <x v="425"/>
    <n v="714000"/>
    <x v="0"/>
    <s v="Property Barons"/>
    <s v="Sale"/>
    <n v="3083"/>
    <n v="3"/>
    <n v="1"/>
    <n v="2"/>
    <n v="412"/>
    <m/>
    <s v="15 Bent St"/>
    <s v="Bundoora"/>
    <x v="17"/>
    <x v="1"/>
    <x v="3"/>
    <x v="1"/>
  </r>
  <r>
    <x v="426"/>
    <n v="534000"/>
    <x v="1"/>
    <s v="Metro Ladder"/>
    <s v="Sale"/>
    <n v="3121"/>
    <n v="1"/>
    <n v="1"/>
    <n v="1"/>
    <n v="1347"/>
    <n v="2003"/>
    <s v="2/50 Palmer St"/>
    <s v="Richmond"/>
    <x v="1"/>
    <x v="1"/>
    <x v="3"/>
    <x v="1"/>
  </r>
  <r>
    <x v="426"/>
    <n v="615000"/>
    <x v="1"/>
    <s v="Metro Ladder"/>
    <s v="Auction"/>
    <n v="3121"/>
    <n v="2"/>
    <n v="2"/>
    <n v="1"/>
    <n v="14196"/>
    <n v="2005"/>
    <s v="52/73 River St"/>
    <s v="Richmond"/>
    <x v="1"/>
    <x v="1"/>
    <x v="3"/>
    <x v="1"/>
  </r>
  <r>
    <x v="426"/>
    <n v="630000"/>
    <x v="1"/>
    <s v="Cunninghams"/>
    <s v="Sale"/>
    <n v="3121"/>
    <n v="2"/>
    <n v="2"/>
    <n v="1"/>
    <n v="3512"/>
    <n v="2011"/>
    <s v="304/253 Bridge Rd"/>
    <s v="Richmond"/>
    <x v="1"/>
    <x v="1"/>
    <x v="3"/>
    <x v="1"/>
  </r>
  <r>
    <x v="426"/>
    <n v="1255000"/>
    <x v="2"/>
    <s v="Jones and Jones"/>
    <s v="Sale"/>
    <n v="3121"/>
    <n v="3"/>
    <n v="2"/>
    <n v="1"/>
    <n v="124"/>
    <n v="2008"/>
    <s v="182 Buckingham St"/>
    <s v="Richmond"/>
    <x v="1"/>
    <x v="1"/>
    <x v="3"/>
    <x v="1"/>
  </r>
  <r>
    <x v="426"/>
    <n v="555500"/>
    <x v="0"/>
    <s v="Metro Ladder"/>
    <s v="Sale"/>
    <n v="3029"/>
    <n v="3"/>
    <n v="2"/>
    <n v="1"/>
    <n v="557"/>
    <n v="1971"/>
    <s v="22 Strang St"/>
    <s v="Hoppers Crossing"/>
    <x v="28"/>
    <x v="0"/>
    <x v="3"/>
    <x v="1"/>
  </r>
  <r>
    <x v="426"/>
    <n v="750000"/>
    <x v="0"/>
    <s v="SJ"/>
    <s v="Auction"/>
    <n v="3030"/>
    <n v="5"/>
    <n v="2"/>
    <n v="2"/>
    <n v="1014"/>
    <m/>
    <s v="28 Tyrone St"/>
    <s v="Werribee"/>
    <x v="28"/>
    <x v="0"/>
    <x v="3"/>
    <x v="1"/>
  </r>
  <r>
    <x v="426"/>
    <n v="1253000"/>
    <x v="2"/>
    <s v="Jones and Jones"/>
    <s v="Sale"/>
    <n v="3146"/>
    <n v="3"/>
    <n v="2"/>
    <n v="2"/>
    <n v="0"/>
    <n v="1995"/>
    <s v="2/15 Scott Gr"/>
    <s v="Glen Iris"/>
    <x v="12"/>
    <x v="2"/>
    <x v="3"/>
    <x v="1"/>
  </r>
  <r>
    <x v="426"/>
    <n v="360000"/>
    <x v="1"/>
    <s v="Cunninghams"/>
    <s v="Sale"/>
    <n v="3184"/>
    <n v="1"/>
    <n v="1"/>
    <n v="0"/>
    <n v="0"/>
    <n v="1959"/>
    <s v="7/282 Barkly St"/>
    <s v="Elwood"/>
    <x v="5"/>
    <x v="2"/>
    <x v="3"/>
    <x v="1"/>
  </r>
  <r>
    <x v="426"/>
    <n v="730000"/>
    <x v="1"/>
    <s v="Jones and Jones"/>
    <s v="Auction"/>
    <n v="3207"/>
    <n v="2"/>
    <n v="1"/>
    <n v="1"/>
    <n v="0"/>
    <m/>
    <s v="205/88 Dow St"/>
    <s v="Port Melbourne"/>
    <x v="5"/>
    <x v="2"/>
    <x v="3"/>
    <x v="1"/>
  </r>
  <r>
    <x v="426"/>
    <n v="801000"/>
    <x v="0"/>
    <s v="Sanders"/>
    <s v="Sale"/>
    <n v="3207"/>
    <n v="2"/>
    <n v="2"/>
    <n v="1"/>
    <n v="0"/>
    <n v="2012"/>
    <s v="301/115 Nott St"/>
    <s v="Port Melbourne"/>
    <x v="5"/>
    <x v="2"/>
    <x v="3"/>
    <x v="1"/>
  </r>
  <r>
    <x v="426"/>
    <n v="1005000"/>
    <x v="0"/>
    <s v="Best Bricks"/>
    <s v="Auction"/>
    <n v="3185"/>
    <n v="2"/>
    <n v="2"/>
    <n v="2"/>
    <n v="290"/>
    <m/>
    <s v="84 Brighton Rd"/>
    <s v="Ripponlea"/>
    <x v="5"/>
    <x v="2"/>
    <x v="3"/>
    <x v="1"/>
  </r>
  <r>
    <x v="426"/>
    <n v="856000"/>
    <x v="2"/>
    <s v="Property Barons"/>
    <s v="Sale"/>
    <n v="3042"/>
    <n v="3"/>
    <n v="2"/>
    <n v="1"/>
    <n v="300"/>
    <n v="2011"/>
    <s v="127A Parer Rd"/>
    <s v="Airport West"/>
    <x v="8"/>
    <x v="0"/>
    <x v="3"/>
    <x v="1"/>
  </r>
  <r>
    <x v="426"/>
    <n v="400000"/>
    <x v="1"/>
    <s v="Maxwells"/>
    <s v="Auction"/>
    <n v="3031"/>
    <n v="1"/>
    <n v="1"/>
    <n v="1"/>
    <n v="0"/>
    <n v="2008"/>
    <s v="205/72 Altona St"/>
    <s v="Kensington"/>
    <x v="13"/>
    <x v="1"/>
    <x v="3"/>
    <x v="1"/>
  </r>
  <r>
    <x v="426"/>
    <n v="799000"/>
    <x v="1"/>
    <s v="Jones and Jones"/>
    <s v="Sale"/>
    <n v="3051"/>
    <n v="2"/>
    <n v="1"/>
    <n v="1"/>
    <n v="0"/>
    <n v="1900"/>
    <s v="4/8 Falshaws La"/>
    <s v="North Melbourne"/>
    <x v="13"/>
    <x v="1"/>
    <x v="3"/>
    <x v="1"/>
  </r>
  <r>
    <x v="426"/>
    <n v="1085000"/>
    <x v="0"/>
    <s v="Flanders &amp; Fish"/>
    <s v="Sale"/>
    <n v="3134"/>
    <n v="3"/>
    <n v="2"/>
    <n v="2"/>
    <n v="921"/>
    <n v="1980"/>
    <s v="132 Wonga Rd"/>
    <s v="Ringwood"/>
    <x v="22"/>
    <x v="3"/>
    <x v="3"/>
    <x v="1"/>
  </r>
  <r>
    <x v="426"/>
    <n v="397000"/>
    <x v="1"/>
    <s v="Jones and Jones"/>
    <s v="Sale"/>
    <n v="3013"/>
    <n v="2"/>
    <n v="1"/>
    <n v="1"/>
    <n v="0"/>
    <n v="1975"/>
    <s v="10/51 Stephen St"/>
    <s v="Yarraville"/>
    <x v="4"/>
    <x v="0"/>
    <x v="3"/>
    <x v="1"/>
  </r>
  <r>
    <x v="426"/>
    <n v="810000"/>
    <x v="2"/>
    <s v="Cunninghams"/>
    <s v="Sale"/>
    <n v="3012"/>
    <n v="3"/>
    <n v="2"/>
    <n v="2"/>
    <n v="209"/>
    <m/>
    <s v="1/30 Burns St"/>
    <s v="Maidstone"/>
    <x v="4"/>
    <x v="0"/>
    <x v="3"/>
    <x v="1"/>
  </r>
  <r>
    <x v="426"/>
    <n v="838000"/>
    <x v="2"/>
    <s v="Metro Ladder"/>
    <s v="Sale"/>
    <n v="3012"/>
    <n v="4"/>
    <n v="2"/>
    <n v="2"/>
    <n v="294"/>
    <m/>
    <s v="2/6 Spurling St"/>
    <s v="Maidstone"/>
    <x v="4"/>
    <x v="0"/>
    <x v="3"/>
    <x v="1"/>
  </r>
  <r>
    <x v="426"/>
    <n v="455000"/>
    <x v="0"/>
    <s v="SJ"/>
    <s v="Sale"/>
    <n v="3429"/>
    <n v="3"/>
    <n v="2"/>
    <n v="2"/>
    <n v="690"/>
    <m/>
    <s v="68 Cornish St"/>
    <s v="Sunbury"/>
    <x v="18"/>
    <x v="0"/>
    <x v="3"/>
    <x v="1"/>
  </r>
  <r>
    <x v="426"/>
    <n v="830000"/>
    <x v="0"/>
    <s v="Maxwells"/>
    <s v="Auction"/>
    <n v="3059"/>
    <n v="5"/>
    <n v="4"/>
    <n v="5"/>
    <n v="602"/>
    <n v="2001"/>
    <s v="23 Wallace Dr"/>
    <s v="Greenvale"/>
    <x v="18"/>
    <x v="1"/>
    <x v="3"/>
    <x v="1"/>
  </r>
  <r>
    <x v="426"/>
    <n v="305000"/>
    <x v="1"/>
    <s v="Jones and Jones"/>
    <s v="Sale"/>
    <n v="3163"/>
    <n v="1"/>
    <n v="1"/>
    <n v="1"/>
    <n v="0"/>
    <n v="1960"/>
    <s v="3/9 Poplar Gr"/>
    <s v="Carnegie"/>
    <x v="9"/>
    <x v="2"/>
    <x v="3"/>
    <x v="1"/>
  </r>
  <r>
    <x v="426"/>
    <n v="1520000"/>
    <x v="0"/>
    <s v="Cunninghams"/>
    <s v="Auction"/>
    <n v="3161"/>
    <n v="3"/>
    <n v="2"/>
    <n v="2"/>
    <n v="426"/>
    <m/>
    <s v="7 Wilks St"/>
    <s v="Caulfield North"/>
    <x v="9"/>
    <x v="2"/>
    <x v="3"/>
    <x v="1"/>
  </r>
  <r>
    <x v="426"/>
    <n v="1900000"/>
    <x v="0"/>
    <s v="Jones and Jones"/>
    <s v="Auction"/>
    <n v="3204"/>
    <n v="5"/>
    <n v="1"/>
    <n v="2"/>
    <n v="644"/>
    <m/>
    <s v="8 Vickery St"/>
    <s v="Bentleigh"/>
    <x v="9"/>
    <x v="2"/>
    <x v="3"/>
    <x v="1"/>
  </r>
  <r>
    <x v="426"/>
    <n v="817000"/>
    <x v="0"/>
    <s v="Property Barons"/>
    <s v="Sale"/>
    <n v="3073"/>
    <n v="3"/>
    <n v="1"/>
    <n v="2"/>
    <n v="700"/>
    <m/>
    <s v="5 Boldrewood Pde"/>
    <s v="Reservoir"/>
    <x v="10"/>
    <x v="1"/>
    <x v="3"/>
    <x v="1"/>
  </r>
  <r>
    <x v="426"/>
    <n v="1800000"/>
    <x v="0"/>
    <s v="Jones and Jones"/>
    <s v="Sale"/>
    <n v="3078"/>
    <n v="4"/>
    <n v="1"/>
    <n v="2"/>
    <n v="605"/>
    <m/>
    <s v="1 Shiers St"/>
    <s v="Alphington"/>
    <x v="10"/>
    <x v="1"/>
    <x v="3"/>
    <x v="1"/>
  </r>
  <r>
    <x v="426"/>
    <n v="471000"/>
    <x v="0"/>
    <s v="SJ"/>
    <s v="Sale"/>
    <n v="3037"/>
    <n v="3"/>
    <n v="2"/>
    <n v="1"/>
    <n v="338"/>
    <n v="2000"/>
    <s v="22 Contursi Dr"/>
    <s v="Sydenham"/>
    <x v="0"/>
    <x v="0"/>
    <x v="3"/>
    <x v="1"/>
  </r>
  <r>
    <x v="426"/>
    <n v="716000"/>
    <x v="0"/>
    <s v="Flanders &amp; Fish"/>
    <s v="Sale"/>
    <n v="3023"/>
    <n v="3"/>
    <n v="1"/>
    <n v="2"/>
    <n v="693"/>
    <m/>
    <s v="43 Poole St"/>
    <s v="Deer Park"/>
    <x v="0"/>
    <x v="0"/>
    <x v="3"/>
    <x v="1"/>
  </r>
  <r>
    <x v="426"/>
    <n v="716000"/>
    <x v="0"/>
    <s v="Property Barons"/>
    <s v="Sale"/>
    <n v="3038"/>
    <n v="4"/>
    <n v="2"/>
    <n v="2"/>
    <n v="684"/>
    <m/>
    <s v="2 Glover Ct"/>
    <s v="Taylors Lakes"/>
    <x v="0"/>
    <x v="0"/>
    <x v="3"/>
    <x v="1"/>
  </r>
  <r>
    <x v="426"/>
    <n v="835000"/>
    <x v="2"/>
    <s v="Zimmerman"/>
    <s v="Sale"/>
    <n v="3101"/>
    <n v="3"/>
    <n v="2"/>
    <n v="2"/>
    <n v="247"/>
    <n v="2007"/>
    <s v="3/89 Earl St"/>
    <s v="Kew"/>
    <x v="14"/>
    <x v="2"/>
    <x v="3"/>
    <x v="1"/>
  </r>
  <r>
    <x v="426"/>
    <n v="2258000"/>
    <x v="0"/>
    <s v="Jones and Jones"/>
    <s v="Sale"/>
    <n v="3102"/>
    <n v="4"/>
    <n v="1"/>
    <n v="2"/>
    <n v="836"/>
    <n v="1910"/>
    <s v="9 Hartwood St"/>
    <s v="Kew East"/>
    <x v="14"/>
    <x v="2"/>
    <x v="3"/>
    <x v="1"/>
  </r>
  <r>
    <x v="426"/>
    <n v="2450000"/>
    <x v="0"/>
    <s v="Cunninghams"/>
    <s v="Sale"/>
    <n v="3146"/>
    <n v="4"/>
    <n v="3"/>
    <n v="2"/>
    <n v="910"/>
    <m/>
    <s v="1 Hillcrest Rd"/>
    <s v="Glen Iris"/>
    <x v="14"/>
    <x v="2"/>
    <x v="3"/>
    <x v="1"/>
  </r>
  <r>
    <x v="426"/>
    <n v="2513000"/>
    <x v="0"/>
    <s v="Maxwells"/>
    <s v="Sale"/>
    <n v="3188"/>
    <n v="3"/>
    <n v="2"/>
    <n v="1"/>
    <n v="766"/>
    <n v="1930"/>
    <s v="15 Littlewood St"/>
    <s v="Hampton"/>
    <x v="15"/>
    <x v="2"/>
    <x v="3"/>
    <x v="1"/>
  </r>
  <r>
    <x v="426"/>
    <n v="3225000"/>
    <x v="0"/>
    <s v="Cunninghams"/>
    <s v="Sale"/>
    <n v="3186"/>
    <n v="4"/>
    <n v="3"/>
    <n v="3"/>
    <n v="803"/>
    <m/>
    <s v="7 Stanley St"/>
    <s v="Brighton"/>
    <x v="15"/>
    <x v="2"/>
    <x v="3"/>
    <x v="1"/>
  </r>
  <r>
    <x v="426"/>
    <n v="970000"/>
    <x v="0"/>
    <s v="Property Barons"/>
    <s v="Sale"/>
    <n v="3079"/>
    <n v="3"/>
    <n v="1"/>
    <n v="4"/>
    <n v="459"/>
    <m/>
    <s v="69 Ford St"/>
    <s v="Ivanhoe"/>
    <x v="17"/>
    <x v="3"/>
    <x v="3"/>
    <x v="1"/>
  </r>
  <r>
    <x v="427"/>
    <n v="500000"/>
    <x v="1"/>
    <s v="Melbourne Homes"/>
    <s v="Auction"/>
    <n v="3121"/>
    <n v="1"/>
    <n v="1"/>
    <n v="1"/>
    <n v="2044"/>
    <m/>
    <s v="516/2 McGoun St"/>
    <s v="Richmond"/>
    <x v="1"/>
    <x v="1"/>
    <x v="3"/>
    <x v="1"/>
  </r>
  <r>
    <x v="427"/>
    <n v="1785000"/>
    <x v="0"/>
    <s v="Metro Ladder"/>
    <s v="Sale"/>
    <n v="3121"/>
    <n v="3"/>
    <n v="1"/>
    <n v="0"/>
    <n v="240"/>
    <n v="1958"/>
    <s v="113A Richmond Tce"/>
    <s v="Richmond"/>
    <x v="1"/>
    <x v="1"/>
    <x v="3"/>
    <x v="1"/>
  </r>
  <r>
    <x v="427"/>
    <n v="421000"/>
    <x v="0"/>
    <s v="Cunninghams"/>
    <s v="Sale"/>
    <n v="3082"/>
    <n v="2"/>
    <n v="1"/>
    <n v="1"/>
    <n v="257"/>
    <n v="1985"/>
    <s v="1/6 Patmore Ct"/>
    <s v="Mill Park"/>
    <x v="19"/>
    <x v="1"/>
    <x v="3"/>
    <x v="1"/>
  </r>
  <r>
    <x v="427"/>
    <n v="1264000"/>
    <x v="0"/>
    <s v="Property Barons"/>
    <s v="Sale"/>
    <n v="3130"/>
    <n v="3"/>
    <n v="1"/>
    <n v="2"/>
    <n v="579"/>
    <n v="1960"/>
    <s v="14 Indra Rd"/>
    <s v="Blackburn South"/>
    <x v="2"/>
    <x v="3"/>
    <x v="3"/>
    <x v="1"/>
  </r>
  <r>
    <x v="427"/>
    <n v="485000"/>
    <x v="1"/>
    <s v="Cunninghams"/>
    <s v="Auction"/>
    <n v="3141"/>
    <n v="2"/>
    <n v="1"/>
    <n v="0"/>
    <n v="5467"/>
    <n v="1970"/>
    <s v="9/384 Toorak Rd"/>
    <s v="South Yarra"/>
    <x v="12"/>
    <x v="2"/>
    <x v="3"/>
    <x v="1"/>
  </r>
  <r>
    <x v="427"/>
    <n v="2250000"/>
    <x v="0"/>
    <s v="Flanders &amp; Fish"/>
    <s v="Sale"/>
    <n v="3145"/>
    <n v="3"/>
    <n v="1"/>
    <n v="2"/>
    <n v="840"/>
    <n v="1950"/>
    <s v="32 Chadstone Rd"/>
    <s v="Malvern East"/>
    <x v="12"/>
    <x v="2"/>
    <x v="3"/>
    <x v="1"/>
  </r>
  <r>
    <x v="427"/>
    <n v="600000"/>
    <x v="1"/>
    <s v="Metro Ladder"/>
    <s v="Auction"/>
    <n v="3207"/>
    <n v="2"/>
    <n v="1"/>
    <n v="1"/>
    <n v="0"/>
    <n v="2005"/>
    <s v="205/15 Pickles St"/>
    <s v="Port Melbourne"/>
    <x v="5"/>
    <x v="2"/>
    <x v="3"/>
    <x v="1"/>
  </r>
  <r>
    <x v="427"/>
    <n v="660000"/>
    <x v="1"/>
    <s v="Jones and Jones"/>
    <s v="Sale"/>
    <n v="3184"/>
    <n v="2"/>
    <n v="1"/>
    <n v="1"/>
    <n v="0"/>
    <m/>
    <s v="2/25 Kingsley St"/>
    <s v="Elwood"/>
    <x v="5"/>
    <x v="2"/>
    <x v="3"/>
    <x v="1"/>
  </r>
  <r>
    <x v="427"/>
    <n v="2130000"/>
    <x v="0"/>
    <s v="Cunninghams"/>
    <s v="Sale"/>
    <n v="3206"/>
    <n v="2"/>
    <n v="1"/>
    <n v="1"/>
    <n v="236"/>
    <m/>
    <s v="21 Finlay St"/>
    <s v="Albert Park"/>
    <x v="5"/>
    <x v="2"/>
    <x v="3"/>
    <x v="1"/>
  </r>
  <r>
    <x v="427"/>
    <n v="895000"/>
    <x v="0"/>
    <s v="Sanders"/>
    <s v="Auction"/>
    <n v="3095"/>
    <n v="4"/>
    <n v="3"/>
    <n v="2"/>
    <n v="792"/>
    <n v="1995"/>
    <s v="45 Parry Rd"/>
    <s v="Eltham North"/>
    <x v="20"/>
    <x v="3"/>
    <x v="3"/>
    <x v="1"/>
  </r>
  <r>
    <x v="427"/>
    <n v="830000"/>
    <x v="0"/>
    <s v="Cunninghams"/>
    <s v="Auction"/>
    <n v="3056"/>
    <n v="2"/>
    <n v="1"/>
    <n v="1"/>
    <n v="153"/>
    <m/>
    <s v="17 Ballarat St"/>
    <s v="Brunswick"/>
    <x v="3"/>
    <x v="1"/>
    <x v="3"/>
    <x v="1"/>
  </r>
  <r>
    <x v="427"/>
    <n v="1000000"/>
    <x v="0"/>
    <s v="Cunninghams"/>
    <s v="Auction"/>
    <n v="3060"/>
    <n v="3"/>
    <n v="1"/>
    <n v="2"/>
    <n v="1069"/>
    <n v="1960"/>
    <s v="42 Hedley St"/>
    <s v="Fawkner"/>
    <x v="3"/>
    <x v="1"/>
    <x v="3"/>
    <x v="1"/>
  </r>
  <r>
    <x v="427"/>
    <n v="485000"/>
    <x v="1"/>
    <s v="Property Barons"/>
    <s v="Sale"/>
    <n v="3040"/>
    <n v="2"/>
    <n v="1"/>
    <n v="1"/>
    <n v="1856"/>
    <m/>
    <s v="2/31 Leslie Rd"/>
    <s v="Essendon"/>
    <x v="8"/>
    <x v="0"/>
    <x v="3"/>
    <x v="1"/>
  </r>
  <r>
    <x v="427"/>
    <n v="1370000"/>
    <x v="0"/>
    <s v="Cunninghams"/>
    <s v="Sale"/>
    <n v="3032"/>
    <n v="3"/>
    <n v="2"/>
    <n v="2"/>
    <n v="566"/>
    <m/>
    <s v="13 Victory Pde"/>
    <s v="Ascot Vale"/>
    <x v="8"/>
    <x v="0"/>
    <x v="3"/>
    <x v="1"/>
  </r>
  <r>
    <x v="427"/>
    <n v="840000"/>
    <x v="1"/>
    <s v="Property Barons"/>
    <s v="Sale"/>
    <n v="3168"/>
    <n v="3"/>
    <n v="1"/>
    <n v="1"/>
    <n v="390"/>
    <n v="1970"/>
    <s v="1/3 Saniky St"/>
    <s v="Notting Hill"/>
    <x v="6"/>
    <x v="2"/>
    <x v="3"/>
    <x v="1"/>
  </r>
  <r>
    <x v="427"/>
    <n v="850000"/>
    <x v="0"/>
    <s v="Flanders &amp; Fish"/>
    <s v="Sale"/>
    <n v="3135"/>
    <n v="3"/>
    <n v="1"/>
    <n v="2"/>
    <n v="797"/>
    <m/>
    <s v="7 Christine Ct"/>
    <s v="Heathmont"/>
    <x v="22"/>
    <x v="3"/>
    <x v="3"/>
    <x v="1"/>
  </r>
  <r>
    <x v="427"/>
    <n v="862000"/>
    <x v="0"/>
    <s v="Melbourne Homes"/>
    <s v="Sale"/>
    <n v="3136"/>
    <n v="3"/>
    <n v="2"/>
    <n v="1"/>
    <n v="864"/>
    <m/>
    <s v="55 Binbrook Dr"/>
    <s v="Croydon"/>
    <x v="22"/>
    <x v="3"/>
    <x v="3"/>
    <x v="1"/>
  </r>
  <r>
    <x v="427"/>
    <n v="871000"/>
    <x v="0"/>
    <s v="Sanders"/>
    <s v="Sale"/>
    <n v="3011"/>
    <n v="3"/>
    <n v="1"/>
    <n v="1"/>
    <n v="267"/>
    <n v="1900"/>
    <s v="47 Shepherd St"/>
    <s v="Footscray"/>
    <x v="4"/>
    <x v="0"/>
    <x v="3"/>
    <x v="1"/>
  </r>
  <r>
    <x v="427"/>
    <n v="1455000"/>
    <x v="0"/>
    <s v="Jones and Jones"/>
    <s v="Sale"/>
    <n v="3013"/>
    <n v="4"/>
    <n v="1"/>
    <n v="1"/>
    <n v="328"/>
    <n v="1920"/>
    <s v="46 MacKay St"/>
    <s v="Yarraville"/>
    <x v="4"/>
    <x v="0"/>
    <x v="3"/>
    <x v="1"/>
  </r>
  <r>
    <x v="427"/>
    <n v="1730000"/>
    <x v="0"/>
    <s v="Zimmerman"/>
    <s v="Sale"/>
    <n v="3105"/>
    <n v="5"/>
    <n v="4"/>
    <n v="4"/>
    <n v="564"/>
    <n v="1955"/>
    <s v="4 Robinson Gr"/>
    <s v="Bulleen"/>
    <x v="16"/>
    <x v="3"/>
    <x v="3"/>
    <x v="1"/>
  </r>
  <r>
    <x v="427"/>
    <n v="525000"/>
    <x v="1"/>
    <s v="Metro Ladder"/>
    <s v="Auction"/>
    <n v="3196"/>
    <n v="2"/>
    <n v="1"/>
    <n v="1"/>
    <n v="506"/>
    <n v="2011"/>
    <s v="5/11 Bath St"/>
    <s v="Chelsea"/>
    <x v="7"/>
    <x v="4"/>
    <x v="3"/>
    <x v="1"/>
  </r>
  <r>
    <x v="427"/>
    <n v="595000"/>
    <x v="1"/>
    <s v="Cunninghams"/>
    <s v="Sale"/>
    <n v="3172"/>
    <n v="2"/>
    <n v="1"/>
    <n v="1"/>
    <n v="2256"/>
    <n v="1980"/>
    <s v="1/270 Spring Rd"/>
    <s v="Dingley Village"/>
    <x v="7"/>
    <x v="4"/>
    <x v="3"/>
    <x v="1"/>
  </r>
  <r>
    <x v="427"/>
    <n v="1300000"/>
    <x v="0"/>
    <s v="Jones and Jones"/>
    <s v="Auction"/>
    <n v="3195"/>
    <n v="4"/>
    <n v="2"/>
    <n v="2"/>
    <n v="597"/>
    <n v="1970"/>
    <s v="22 Keith St"/>
    <s v="Parkdale"/>
    <x v="7"/>
    <x v="4"/>
    <x v="3"/>
    <x v="1"/>
  </r>
  <r>
    <x v="427"/>
    <n v="425000"/>
    <x v="0"/>
    <s v="Cunninghams"/>
    <s v="Sale"/>
    <n v="3064"/>
    <n v="3"/>
    <n v="2"/>
    <n v="2"/>
    <n v="263"/>
    <n v="2008"/>
    <s v="7 Perisher Dr"/>
    <s v="Craigieburn"/>
    <x v="18"/>
    <x v="1"/>
    <x v="3"/>
    <x v="1"/>
  </r>
  <r>
    <x v="427"/>
    <n v="2165000"/>
    <x v="0"/>
    <s v="Sanders"/>
    <s v="Auction"/>
    <n v="3016"/>
    <n v="4"/>
    <n v="2"/>
    <n v="2"/>
    <n v="450"/>
    <n v="1910"/>
    <s v="44 Electra St"/>
    <s v="Williamstown"/>
    <x v="11"/>
    <x v="0"/>
    <x v="3"/>
    <x v="1"/>
  </r>
  <r>
    <x v="427"/>
    <n v="545000"/>
    <x v="0"/>
    <s v="Melbourne Homes"/>
    <s v="Sale"/>
    <n v="3199"/>
    <n v="3"/>
    <n v="2"/>
    <n v="2"/>
    <n v="571"/>
    <m/>
    <s v="5 Almora Cl"/>
    <s v="Frankston"/>
    <x v="27"/>
    <x v="4"/>
    <x v="3"/>
    <x v="1"/>
  </r>
  <r>
    <x v="427"/>
    <n v="270000"/>
    <x v="1"/>
    <s v="Flanders &amp; Fish"/>
    <s v="Auction"/>
    <n v="3073"/>
    <n v="1"/>
    <n v="1"/>
    <n v="1"/>
    <n v="0"/>
    <n v="1980"/>
    <s v="1/31 Kenilworth St"/>
    <s v="Reservoir"/>
    <x v="10"/>
    <x v="1"/>
    <x v="3"/>
    <x v="1"/>
  </r>
  <r>
    <x v="427"/>
    <n v="493000"/>
    <x v="1"/>
    <s v="Jones and Jones"/>
    <s v="Sale"/>
    <n v="3071"/>
    <n v="2"/>
    <n v="1"/>
    <n v="1"/>
    <n v="0"/>
    <n v="1970"/>
    <s v="6/10 Dundas St"/>
    <s v="Thornbury"/>
    <x v="10"/>
    <x v="1"/>
    <x v="3"/>
    <x v="1"/>
  </r>
  <r>
    <x v="427"/>
    <n v="845000"/>
    <x v="0"/>
    <s v="Maxwells"/>
    <s v="Sale"/>
    <n v="3073"/>
    <n v="5"/>
    <n v="2"/>
    <n v="2"/>
    <n v="676"/>
    <n v="1960"/>
    <s v="33 McMahon Rd"/>
    <s v="Reservoir"/>
    <x v="10"/>
    <x v="1"/>
    <x v="3"/>
    <x v="1"/>
  </r>
  <r>
    <x v="427"/>
    <n v="935000"/>
    <x v="0"/>
    <s v="Cunninghams"/>
    <s v="Sale"/>
    <n v="3073"/>
    <n v="2"/>
    <n v="1"/>
    <n v="1"/>
    <n v="537"/>
    <m/>
    <s v="37 Vale St"/>
    <s v="Reservoir"/>
    <x v="10"/>
    <x v="1"/>
    <x v="3"/>
    <x v="1"/>
  </r>
  <r>
    <x v="427"/>
    <n v="1017500"/>
    <x v="0"/>
    <s v="Metro Ladder"/>
    <s v="Sale"/>
    <n v="3072"/>
    <n v="3"/>
    <n v="1"/>
    <n v="2"/>
    <n v="592"/>
    <m/>
    <s v="35 Leicester St"/>
    <s v="Preston"/>
    <x v="10"/>
    <x v="1"/>
    <x v="3"/>
    <x v="1"/>
  </r>
  <r>
    <x v="427"/>
    <n v="1750000"/>
    <x v="0"/>
    <s v="Jones and Jones"/>
    <s v="Auction"/>
    <n v="3122"/>
    <n v="3"/>
    <n v="2"/>
    <n v="0"/>
    <n v="234"/>
    <m/>
    <s v="18 Belgrave St"/>
    <s v="Hawthorn"/>
    <x v="14"/>
    <x v="2"/>
    <x v="3"/>
    <x v="1"/>
  </r>
  <r>
    <x v="427"/>
    <n v="2085000"/>
    <x v="0"/>
    <s v="Jones and Jones"/>
    <s v="Sale"/>
    <n v="3146"/>
    <n v="3"/>
    <n v="1"/>
    <n v="2"/>
    <n v="715"/>
    <m/>
    <s v="3 Rosedale Rd"/>
    <s v="Glen Iris"/>
    <x v="14"/>
    <x v="2"/>
    <x v="3"/>
    <x v="1"/>
  </r>
  <r>
    <x v="427"/>
    <n v="2405000"/>
    <x v="0"/>
    <s v="Jones and Jones"/>
    <s v="Sale"/>
    <n v="3147"/>
    <n v="4"/>
    <n v="2"/>
    <n v="2"/>
    <n v="604"/>
    <n v="1930"/>
    <s v="20 Ward St"/>
    <s v="Ashburton"/>
    <x v="14"/>
    <x v="2"/>
    <x v="3"/>
    <x v="1"/>
  </r>
  <r>
    <x v="427"/>
    <n v="2862000"/>
    <x v="0"/>
    <s v="Jones and Jones"/>
    <s v="Sale"/>
    <n v="3146"/>
    <n v="5"/>
    <n v="2"/>
    <n v="3"/>
    <n v="858"/>
    <m/>
    <s v="20 Britten St"/>
    <s v="Glen Iris"/>
    <x v="14"/>
    <x v="2"/>
    <x v="3"/>
    <x v="1"/>
  </r>
  <r>
    <x v="427"/>
    <n v="3800000"/>
    <x v="0"/>
    <s v="Jones and Jones"/>
    <s v="Auction"/>
    <n v="3101"/>
    <n v="5"/>
    <n v="5"/>
    <n v="3"/>
    <n v="609"/>
    <n v="1970"/>
    <s v="23 Uvadale Gr"/>
    <s v="Kew"/>
    <x v="14"/>
    <x v="2"/>
    <x v="3"/>
    <x v="1"/>
  </r>
  <r>
    <x v="427"/>
    <n v="1600000"/>
    <x v="0"/>
    <s v="Maxwells"/>
    <s v="Sale"/>
    <n v="3188"/>
    <n v="4"/>
    <n v="2"/>
    <n v="3"/>
    <n v="633"/>
    <n v="1950"/>
    <s v="16 Carolyn St"/>
    <s v="Hampton"/>
    <x v="15"/>
    <x v="2"/>
    <x v="3"/>
    <x v="1"/>
  </r>
  <r>
    <x v="427"/>
    <n v="2575000"/>
    <x v="0"/>
    <s v="Cunninghams"/>
    <s v="Sale"/>
    <n v="3186"/>
    <n v="3"/>
    <n v="2"/>
    <n v="2"/>
    <n v="517"/>
    <n v="1920"/>
    <s v="33 Brickwood St"/>
    <s v="Brighton"/>
    <x v="15"/>
    <x v="2"/>
    <x v="3"/>
    <x v="1"/>
  </r>
  <r>
    <x v="427"/>
    <n v="657000"/>
    <x v="0"/>
    <s v="Jones and Jones"/>
    <s v="Sale"/>
    <n v="3081"/>
    <n v="3"/>
    <n v="1"/>
    <n v="1"/>
    <n v="317"/>
    <n v="1950"/>
    <s v="79 Outhwaite Rd"/>
    <s v="Heidelberg Heights"/>
    <x v="17"/>
    <x v="3"/>
    <x v="3"/>
    <x v="1"/>
  </r>
  <r>
    <x v="427"/>
    <n v="677500"/>
    <x v="0"/>
    <s v="Sanders"/>
    <s v="Sale"/>
    <n v="3087"/>
    <n v="3"/>
    <n v="1"/>
    <n v="2"/>
    <n v="245"/>
    <m/>
    <s v="2/42 Wattle Dr"/>
    <s v="Watsonia"/>
    <x v="17"/>
    <x v="1"/>
    <x v="3"/>
    <x v="1"/>
  </r>
  <r>
    <x v="428"/>
    <n v="2450000"/>
    <x v="0"/>
    <s v="Jones and Jones"/>
    <s v="Sale"/>
    <n v="3054"/>
    <n v="5"/>
    <n v="3"/>
    <n v="2"/>
    <n v="268"/>
    <m/>
    <s v="271 Canning St"/>
    <s v="Carlton North"/>
    <x v="1"/>
    <x v="1"/>
    <x v="3"/>
    <x v="1"/>
  </r>
  <r>
    <x v="428"/>
    <n v="1465500"/>
    <x v="0"/>
    <s v="Jones and Jones"/>
    <s v="Sale"/>
    <n v="3125"/>
    <n v="3"/>
    <n v="2"/>
    <n v="3"/>
    <n v="620"/>
    <m/>
    <s v="68 Somers St"/>
    <s v="Burwood"/>
    <x v="2"/>
    <x v="2"/>
    <x v="3"/>
    <x v="1"/>
  </r>
  <r>
    <x v="428"/>
    <n v="1760000"/>
    <x v="0"/>
    <s v="Property Barons"/>
    <s v="Sale"/>
    <n v="3128"/>
    <n v="3"/>
    <n v="1"/>
    <n v="2"/>
    <n v="689"/>
    <n v="1920"/>
    <s v="35 Barkly St"/>
    <s v="Box Hill"/>
    <x v="2"/>
    <x v="3"/>
    <x v="3"/>
    <x v="1"/>
  </r>
  <r>
    <x v="428"/>
    <n v="570000"/>
    <x v="1"/>
    <s v="Flanders &amp; Fish"/>
    <s v="Sale"/>
    <n v="3181"/>
    <n v="2"/>
    <n v="1"/>
    <n v="1"/>
    <n v="479"/>
    <m/>
    <s v="4/38 Porter St"/>
    <s v="Prahran"/>
    <x v="12"/>
    <x v="2"/>
    <x v="3"/>
    <x v="1"/>
  </r>
  <r>
    <x v="428"/>
    <n v="840000"/>
    <x v="1"/>
    <s v="Metro Ladder"/>
    <s v="Sale"/>
    <n v="3142"/>
    <n v="3"/>
    <n v="1"/>
    <n v="1"/>
    <n v="1678"/>
    <n v="1940"/>
    <s v="5/3 Tahara Rd"/>
    <s v="Toorak"/>
    <x v="12"/>
    <x v="2"/>
    <x v="3"/>
    <x v="1"/>
  </r>
  <r>
    <x v="428"/>
    <n v="1200000"/>
    <x v="0"/>
    <s v="Cunninghams"/>
    <s v="Sale"/>
    <n v="3056"/>
    <n v="3"/>
    <n v="1"/>
    <n v="1"/>
    <n v="318"/>
    <n v="1927"/>
    <s v="10 Staley St"/>
    <s v="Brunswick"/>
    <x v="3"/>
    <x v="1"/>
    <x v="3"/>
    <x v="1"/>
  </r>
  <r>
    <x v="428"/>
    <n v="1280000"/>
    <x v="0"/>
    <s v="Cunninghams"/>
    <s v="Sale"/>
    <n v="3056"/>
    <n v="3"/>
    <n v="1"/>
    <n v="1"/>
    <n v="439"/>
    <m/>
    <s v="106 Evans St"/>
    <s v="Brunswick"/>
    <x v="3"/>
    <x v="1"/>
    <x v="3"/>
    <x v="1"/>
  </r>
  <r>
    <x v="428"/>
    <n v="930000"/>
    <x v="1"/>
    <s v="Metro Ladder"/>
    <s v="Sale"/>
    <n v="3040"/>
    <n v="3"/>
    <n v="2"/>
    <n v="1"/>
    <n v="223"/>
    <n v="2002"/>
    <s v="116 Ogilvie St"/>
    <s v="Essendon"/>
    <x v="8"/>
    <x v="0"/>
    <x v="3"/>
    <x v="1"/>
  </r>
  <r>
    <x v="428"/>
    <n v="1000000"/>
    <x v="0"/>
    <s v="Property Barons"/>
    <s v="Auction"/>
    <n v="3034"/>
    <n v="3"/>
    <n v="1"/>
    <n v="1"/>
    <n v="723"/>
    <m/>
    <s v="12 Brentwood Dr"/>
    <s v="Avondale Heights"/>
    <x v="8"/>
    <x v="0"/>
    <x v="3"/>
    <x v="1"/>
  </r>
  <r>
    <x v="428"/>
    <n v="820000"/>
    <x v="2"/>
    <s v="Metro Ladder"/>
    <s v="Auction"/>
    <n v="3148"/>
    <n v="3"/>
    <n v="2"/>
    <n v="2"/>
    <n v="213"/>
    <n v="2012"/>
    <s v="2/16 Westbrook St"/>
    <s v="Chadstone"/>
    <x v="6"/>
    <x v="2"/>
    <x v="3"/>
    <x v="1"/>
  </r>
  <r>
    <x v="428"/>
    <n v="640000"/>
    <x v="1"/>
    <s v="Sanders"/>
    <s v="Auction"/>
    <n v="3000"/>
    <n v="2"/>
    <n v="1"/>
    <n v="1"/>
    <n v="0"/>
    <n v="2005"/>
    <s v="204/300 Swanston St"/>
    <s v="Melbourne"/>
    <x v="13"/>
    <x v="1"/>
    <x v="3"/>
    <x v="1"/>
  </r>
  <r>
    <x v="428"/>
    <n v="1013000"/>
    <x v="2"/>
    <s v="Flanders &amp; Fish"/>
    <s v="Sale"/>
    <n v="3003"/>
    <n v="2"/>
    <n v="2"/>
    <n v="1"/>
    <n v="0"/>
    <n v="2010"/>
    <s v="3/212 Roden St"/>
    <s v="West Melbourne"/>
    <x v="13"/>
    <x v="1"/>
    <x v="3"/>
    <x v="1"/>
  </r>
  <r>
    <x v="428"/>
    <n v="1053000"/>
    <x v="0"/>
    <s v="Sanders"/>
    <s v="Sale"/>
    <n v="3003"/>
    <n v="2"/>
    <n v="1"/>
    <n v="0"/>
    <n v="147"/>
    <n v="1880"/>
    <s v="53 Miller St"/>
    <s v="West Melbourne"/>
    <x v="13"/>
    <x v="1"/>
    <x v="3"/>
    <x v="1"/>
  </r>
  <r>
    <x v="428"/>
    <n v="2050000"/>
    <x v="1"/>
    <s v="Flanders &amp; Fish"/>
    <s v="Sale"/>
    <n v="3141"/>
    <n v="3"/>
    <n v="2"/>
    <n v="2"/>
    <n v="3197"/>
    <m/>
    <s v="9/21 Park La"/>
    <s v="South Yarra"/>
    <x v="13"/>
    <x v="2"/>
    <x v="3"/>
    <x v="1"/>
  </r>
  <r>
    <x v="428"/>
    <n v="700000"/>
    <x v="1"/>
    <s v="Property Barons"/>
    <s v="Auction"/>
    <n v="3153"/>
    <n v="3"/>
    <n v="2"/>
    <n v="2"/>
    <n v="535"/>
    <m/>
    <s v="65a Greenhill Rd"/>
    <s v="Bayswater North"/>
    <x v="22"/>
    <x v="3"/>
    <x v="3"/>
    <x v="1"/>
  </r>
  <r>
    <x v="428"/>
    <n v="1005800"/>
    <x v="0"/>
    <s v="Jones and Jones"/>
    <s v="Auction"/>
    <n v="3178"/>
    <n v="4"/>
    <n v="2"/>
    <n v="2"/>
    <n v="502"/>
    <n v="2003"/>
    <s v="15 Ada St"/>
    <s v="Rowville"/>
    <x v="26"/>
    <x v="4"/>
    <x v="3"/>
    <x v="1"/>
  </r>
  <r>
    <x v="428"/>
    <n v="861000"/>
    <x v="2"/>
    <s v="Cunninghams"/>
    <s v="Sale"/>
    <n v="3192"/>
    <n v="3"/>
    <n v="2"/>
    <n v="2"/>
    <n v="305"/>
    <n v="2000"/>
    <s v="2A Walker Gr"/>
    <s v="Cheltenham"/>
    <x v="7"/>
    <x v="2"/>
    <x v="3"/>
    <x v="1"/>
  </r>
  <r>
    <x v="428"/>
    <n v="330000"/>
    <x v="1"/>
    <s v="Metro Ladder"/>
    <s v="Sale"/>
    <n v="3163"/>
    <n v="1"/>
    <n v="1"/>
    <n v="1"/>
    <n v="0"/>
    <m/>
    <s v="8/9 Dunoon St"/>
    <s v="Murrumbeena"/>
    <x v="9"/>
    <x v="2"/>
    <x v="3"/>
    <x v="1"/>
  </r>
  <r>
    <x v="428"/>
    <n v="850000"/>
    <x v="2"/>
    <s v="Sanders"/>
    <s v="Auction"/>
    <n v="3185"/>
    <n v="3"/>
    <n v="2"/>
    <n v="2"/>
    <n v="114"/>
    <n v="1995"/>
    <s v="9/39 Horne St"/>
    <s v="Elsternwick"/>
    <x v="9"/>
    <x v="2"/>
    <x v="3"/>
    <x v="1"/>
  </r>
  <r>
    <x v="428"/>
    <n v="970000"/>
    <x v="0"/>
    <s v="SJ"/>
    <s v="Auction"/>
    <n v="3070"/>
    <n v="2"/>
    <n v="1"/>
    <n v="1"/>
    <n v="326"/>
    <m/>
    <s v="198 Victoria Rd"/>
    <s v="Northcote"/>
    <x v="10"/>
    <x v="1"/>
    <x v="3"/>
    <x v="1"/>
  </r>
  <r>
    <x v="428"/>
    <n v="1822000"/>
    <x v="0"/>
    <s v="Cunninghams"/>
    <s v="Sale"/>
    <n v="3070"/>
    <n v="4"/>
    <n v="1"/>
    <n v="8"/>
    <n v="728"/>
    <n v="1900"/>
    <s v="118 Westgarth St"/>
    <s v="Northcote"/>
    <x v="10"/>
    <x v="1"/>
    <x v="3"/>
    <x v="1"/>
  </r>
  <r>
    <x v="428"/>
    <n v="715000"/>
    <x v="0"/>
    <s v="Property Barons"/>
    <s v="Sale"/>
    <n v="3038"/>
    <n v="4"/>
    <n v="3"/>
    <n v="2"/>
    <n v="679"/>
    <m/>
    <s v="18 Whiteley Pde"/>
    <s v="Taylors Lakes"/>
    <x v="0"/>
    <x v="0"/>
    <x v="3"/>
    <x v="1"/>
  </r>
  <r>
    <x v="428"/>
    <n v="720000"/>
    <x v="0"/>
    <s v="SJ"/>
    <s v="Sale"/>
    <n v="3023"/>
    <n v="4"/>
    <n v="2"/>
    <n v="2"/>
    <n v="595"/>
    <m/>
    <s v="19 Tussock Gr"/>
    <s v="Cairnlea"/>
    <x v="0"/>
    <x v="0"/>
    <x v="3"/>
    <x v="1"/>
  </r>
  <r>
    <x v="428"/>
    <n v="1905000"/>
    <x v="0"/>
    <s v="Cunninghams"/>
    <s v="Sale"/>
    <n v="3124"/>
    <n v="3"/>
    <n v="1"/>
    <n v="2"/>
    <n v="400"/>
    <n v="1890"/>
    <s v="21 Avenue Rd"/>
    <s v="Camberwell"/>
    <x v="14"/>
    <x v="2"/>
    <x v="3"/>
    <x v="1"/>
  </r>
  <r>
    <x v="428"/>
    <n v="1605000"/>
    <x v="0"/>
    <s v="Jones and Jones"/>
    <s v="Sale"/>
    <n v="3187"/>
    <n v="4"/>
    <n v="1"/>
    <n v="2"/>
    <n v="606"/>
    <n v="1948"/>
    <s v="15 Wallen St"/>
    <s v="Brighton East"/>
    <x v="15"/>
    <x v="2"/>
    <x v="3"/>
    <x v="1"/>
  </r>
  <r>
    <x v="428"/>
    <n v="2140000"/>
    <x v="0"/>
    <s v="Metro Ladder"/>
    <s v="Sale"/>
    <n v="3186"/>
    <n v="3"/>
    <n v="2"/>
    <n v="2"/>
    <n v="393"/>
    <m/>
    <s v="36 Meek St"/>
    <s v="Brighton"/>
    <x v="15"/>
    <x v="2"/>
    <x v="3"/>
    <x v="1"/>
  </r>
  <r>
    <x v="428"/>
    <n v="835000"/>
    <x v="0"/>
    <s v="Property Barons"/>
    <s v="Sale"/>
    <n v="3087"/>
    <n v="3"/>
    <n v="2"/>
    <n v="1"/>
    <n v="447"/>
    <n v="1997"/>
    <s v="42 Frensham Rd"/>
    <s v="Watsonia"/>
    <x v="17"/>
    <x v="1"/>
    <x v="3"/>
    <x v="1"/>
  </r>
  <r>
    <x v="429"/>
    <n v="1400000"/>
    <x v="0"/>
    <s v="Jones and Jones"/>
    <s v="Auction"/>
    <n v="3181"/>
    <n v="3"/>
    <n v="2"/>
    <n v="0"/>
    <n v="145"/>
    <n v="1880"/>
    <s v="37 Charles St"/>
    <s v="Prahran"/>
    <x v="12"/>
    <x v="2"/>
    <x v="3"/>
    <x v="1"/>
  </r>
  <r>
    <x v="429"/>
    <n v="1465000"/>
    <x v="0"/>
    <s v="Flanders &amp; Fish"/>
    <s v="Sale"/>
    <n v="3145"/>
    <n v="4"/>
    <n v="2"/>
    <n v="2"/>
    <n v="559"/>
    <m/>
    <s v="17 Winton Rd"/>
    <s v="Malvern East"/>
    <x v="12"/>
    <x v="2"/>
    <x v="3"/>
    <x v="1"/>
  </r>
  <r>
    <x v="429"/>
    <n v="3310000"/>
    <x v="0"/>
    <s v="Cunninghams"/>
    <s v="Sale"/>
    <n v="3146"/>
    <n v="3"/>
    <n v="3"/>
    <n v="2"/>
    <n v="662"/>
    <n v="1988"/>
    <s v="184 Finch St"/>
    <s v="Glen Iris"/>
    <x v="12"/>
    <x v="2"/>
    <x v="3"/>
    <x v="1"/>
  </r>
  <r>
    <x v="429"/>
    <n v="600000"/>
    <x v="2"/>
    <s v="Cunninghams"/>
    <s v="Sale"/>
    <n v="3046"/>
    <n v="2"/>
    <n v="1"/>
    <n v="1"/>
    <n v="161"/>
    <n v="2015"/>
    <s v="15 Kiama St"/>
    <s v="Oak Park"/>
    <x v="3"/>
    <x v="1"/>
    <x v="3"/>
    <x v="1"/>
  </r>
  <r>
    <x v="429"/>
    <n v="750000"/>
    <x v="0"/>
    <s v="Cunninghams"/>
    <s v="Auction"/>
    <n v="3044"/>
    <n v="2"/>
    <n v="1"/>
    <n v="2"/>
    <n v="531"/>
    <m/>
    <s v="4 Dixon St"/>
    <s v="Pascoe Vale"/>
    <x v="3"/>
    <x v="1"/>
    <x v="3"/>
    <x v="1"/>
  </r>
  <r>
    <x v="429"/>
    <n v="1222000"/>
    <x v="0"/>
    <s v="Cunninghams"/>
    <s v="Sale"/>
    <n v="3055"/>
    <n v="3"/>
    <n v="1"/>
    <n v="1"/>
    <n v="380"/>
    <m/>
    <s v="48 Smith St"/>
    <s v="Brunswick West"/>
    <x v="3"/>
    <x v="1"/>
    <x v="3"/>
    <x v="1"/>
  </r>
  <r>
    <x v="429"/>
    <n v="1260000"/>
    <x v="0"/>
    <s v="Jones and Jones"/>
    <s v="Sale"/>
    <n v="3044"/>
    <n v="4"/>
    <n v="2"/>
    <n v="5"/>
    <n v="669"/>
    <m/>
    <s v="54 Prospect St"/>
    <s v="Pascoe Vale"/>
    <x v="3"/>
    <x v="1"/>
    <x v="3"/>
    <x v="1"/>
  </r>
  <r>
    <x v="429"/>
    <n v="1320000"/>
    <x v="0"/>
    <s v="Flanders &amp; Fish"/>
    <s v="Sale"/>
    <n v="3040"/>
    <n v="3"/>
    <n v="2"/>
    <n v="1"/>
    <n v="276"/>
    <n v="1910"/>
    <s v="27 Miller St"/>
    <s v="Essendon"/>
    <x v="8"/>
    <x v="0"/>
    <x v="3"/>
    <x v="1"/>
  </r>
  <r>
    <x v="429"/>
    <n v="1250000"/>
    <x v="0"/>
    <s v="Metro Ladder"/>
    <s v="Auction"/>
    <n v="3166"/>
    <n v="3"/>
    <n v="1"/>
    <n v="2"/>
    <n v="603"/>
    <m/>
    <s v="198 Poath Rd"/>
    <s v="Hughesdale"/>
    <x v="6"/>
    <x v="2"/>
    <x v="3"/>
    <x v="1"/>
  </r>
  <r>
    <x v="429"/>
    <n v="1340000"/>
    <x v="2"/>
    <s v="Cunninghams"/>
    <s v="Sale"/>
    <n v="3166"/>
    <n v="4"/>
    <n v="4"/>
    <n v="2"/>
    <n v="370"/>
    <n v="2006"/>
    <s v="1/547 Neerim Rd"/>
    <s v="Hughesdale"/>
    <x v="6"/>
    <x v="2"/>
    <x v="3"/>
    <x v="1"/>
  </r>
  <r>
    <x v="429"/>
    <n v="528000"/>
    <x v="1"/>
    <s v="Cunninghams"/>
    <s v="Sale"/>
    <n v="3031"/>
    <n v="2"/>
    <n v="1"/>
    <n v="1"/>
    <n v="0"/>
    <n v="1975"/>
    <s v="2/75 McCracken St"/>
    <s v="Kensington"/>
    <x v="13"/>
    <x v="1"/>
    <x v="3"/>
    <x v="1"/>
  </r>
  <r>
    <x v="429"/>
    <n v="890000"/>
    <x v="0"/>
    <s v="Cunninghams"/>
    <s v="Sale"/>
    <n v="3012"/>
    <n v="3"/>
    <n v="1"/>
    <n v="3"/>
    <n v="334"/>
    <m/>
    <s v="25 Tucker St"/>
    <s v="West Footscray"/>
    <x v="4"/>
    <x v="0"/>
    <x v="3"/>
    <x v="1"/>
  </r>
  <r>
    <x v="429"/>
    <n v="2020000"/>
    <x v="0"/>
    <s v="Jones and Jones"/>
    <s v="Auction"/>
    <n v="3155"/>
    <n v="5"/>
    <n v="3"/>
    <n v="0"/>
    <n v="2735"/>
    <m/>
    <s v="271 Scoresby Rd"/>
    <s v="Boronia"/>
    <x v="26"/>
    <x v="3"/>
    <x v="3"/>
    <x v="1"/>
  </r>
  <r>
    <x v="429"/>
    <n v="1199000"/>
    <x v="0"/>
    <s v="Jones and Jones"/>
    <s v="Sale"/>
    <n v="3192"/>
    <n v="3"/>
    <n v="2"/>
    <n v="2"/>
    <n v="552"/>
    <m/>
    <s v="14 Tuck St"/>
    <s v="Cheltenham"/>
    <x v="7"/>
    <x v="2"/>
    <x v="3"/>
    <x v="1"/>
  </r>
  <r>
    <x v="429"/>
    <n v="1415000"/>
    <x v="0"/>
    <s v="Flanders &amp; Fish"/>
    <s v="Auction"/>
    <n v="3195"/>
    <n v="3"/>
    <n v="1"/>
    <n v="2"/>
    <n v="545"/>
    <n v="1950"/>
    <s v="3 Surf St"/>
    <s v="Parkdale"/>
    <x v="7"/>
    <x v="4"/>
    <x v="3"/>
    <x v="1"/>
  </r>
  <r>
    <x v="429"/>
    <n v="880000"/>
    <x v="1"/>
    <s v="Metro Ladder"/>
    <s v="Sale"/>
    <n v="3016"/>
    <n v="2"/>
    <n v="1"/>
    <n v="2"/>
    <n v="169"/>
    <n v="2000"/>
    <s v="2/70 Osborne St"/>
    <s v="Williamstown"/>
    <x v="11"/>
    <x v="0"/>
    <x v="3"/>
    <x v="1"/>
  </r>
  <r>
    <x v="429"/>
    <n v="420500"/>
    <x v="1"/>
    <s v="Jones and Jones"/>
    <s v="Sale"/>
    <n v="3163"/>
    <n v="2"/>
    <n v="1"/>
    <n v="1"/>
    <n v="0"/>
    <m/>
    <s v="1/5 Dunoon St"/>
    <s v="Murrumbeena"/>
    <x v="9"/>
    <x v="2"/>
    <x v="3"/>
    <x v="1"/>
  </r>
  <r>
    <x v="429"/>
    <n v="1200000"/>
    <x v="0"/>
    <s v="Metro Ladder"/>
    <s v="Auction"/>
    <n v="3163"/>
    <n v="3"/>
    <n v="2"/>
    <n v="2"/>
    <n v="515"/>
    <n v="1930"/>
    <s v="88A Truganini Rd"/>
    <s v="Carnegie"/>
    <x v="9"/>
    <x v="2"/>
    <x v="3"/>
    <x v="1"/>
  </r>
  <r>
    <x v="429"/>
    <n v="1225000"/>
    <x v="0"/>
    <s v="Jones and Jones"/>
    <s v="Auction"/>
    <n v="3165"/>
    <n v="3"/>
    <n v="1"/>
    <n v="2"/>
    <n v="580"/>
    <n v="1950"/>
    <s v="10 Majdal St"/>
    <s v="Bentleigh East"/>
    <x v="9"/>
    <x v="2"/>
    <x v="3"/>
    <x v="1"/>
  </r>
  <r>
    <x v="429"/>
    <n v="920000"/>
    <x v="0"/>
    <s v="Best Bricks"/>
    <s v="Auction"/>
    <n v="3072"/>
    <n v="3"/>
    <n v="1"/>
    <n v="2"/>
    <n v="693"/>
    <n v="1950"/>
    <s v="19 Cynga St"/>
    <s v="Preston"/>
    <x v="10"/>
    <x v="1"/>
    <x v="3"/>
    <x v="1"/>
  </r>
  <r>
    <x v="429"/>
    <n v="945000"/>
    <x v="0"/>
    <s v="Best Bricks"/>
    <s v="Sale"/>
    <n v="3072"/>
    <n v="3"/>
    <n v="1"/>
    <n v="2"/>
    <n v="349"/>
    <n v="1940"/>
    <s v="202 Raglan St"/>
    <s v="Preston"/>
    <x v="10"/>
    <x v="1"/>
    <x v="3"/>
    <x v="1"/>
  </r>
  <r>
    <x v="429"/>
    <n v="1010000"/>
    <x v="0"/>
    <s v="Best Bricks"/>
    <s v="Auction"/>
    <n v="3072"/>
    <n v="3"/>
    <n v="1"/>
    <n v="0"/>
    <n v="533"/>
    <m/>
    <s v="86 Malpas St"/>
    <s v="Preston"/>
    <x v="10"/>
    <x v="1"/>
    <x v="3"/>
    <x v="1"/>
  </r>
  <r>
    <x v="429"/>
    <n v="1242000"/>
    <x v="0"/>
    <s v="Best Bricks"/>
    <s v="Sale"/>
    <n v="3072"/>
    <n v="3"/>
    <n v="2"/>
    <n v="3"/>
    <n v="468"/>
    <n v="1940"/>
    <s v="21 Edwin St"/>
    <s v="Preston"/>
    <x v="10"/>
    <x v="1"/>
    <x v="3"/>
    <x v="1"/>
  </r>
  <r>
    <x v="429"/>
    <n v="667000"/>
    <x v="0"/>
    <s v="Jones and Jones"/>
    <s v="Sale"/>
    <n v="3806"/>
    <n v="4"/>
    <n v="2"/>
    <n v="2"/>
    <n v="792"/>
    <n v="1977"/>
    <s v="2 Greystoke Ct"/>
    <s v="Berwick"/>
    <x v="25"/>
    <x v="5"/>
    <x v="3"/>
    <x v="1"/>
  </r>
  <r>
    <x v="429"/>
    <n v="797000"/>
    <x v="2"/>
    <s v="Jones and Jones"/>
    <s v="Sale"/>
    <n v="3146"/>
    <n v="2"/>
    <n v="1"/>
    <n v="2"/>
    <n v="97"/>
    <n v="1970"/>
    <s v="1/18 Peace St"/>
    <s v="Glen Iris"/>
    <x v="14"/>
    <x v="2"/>
    <x v="3"/>
    <x v="1"/>
  </r>
  <r>
    <x v="429"/>
    <n v="1500000"/>
    <x v="0"/>
    <s v="Maxwells"/>
    <s v="Sale"/>
    <n v="3146"/>
    <n v="3"/>
    <n v="2"/>
    <n v="2"/>
    <n v="409"/>
    <m/>
    <s v="42 Martin Rd"/>
    <s v="Glen Iris"/>
    <x v="14"/>
    <x v="2"/>
    <x v="3"/>
    <x v="1"/>
  </r>
  <r>
    <x v="429"/>
    <n v="878000"/>
    <x v="1"/>
    <s v="Cunninghams"/>
    <s v="Sale"/>
    <n v="3188"/>
    <n v="2"/>
    <n v="1"/>
    <n v="1"/>
    <n v="128"/>
    <n v="1967"/>
    <s v="1/121 Thomas St"/>
    <s v="Hampton"/>
    <x v="15"/>
    <x v="2"/>
    <x v="3"/>
    <x v="1"/>
  </r>
  <r>
    <x v="429"/>
    <n v="2270000"/>
    <x v="0"/>
    <s v="Property Barons"/>
    <s v="Auction"/>
    <n v="3084"/>
    <n v="3"/>
    <n v="1"/>
    <n v="2"/>
    <n v="1143"/>
    <m/>
    <s v="10 Silverdale Rd"/>
    <s v="Eaglemont"/>
    <x v="17"/>
    <x v="3"/>
    <x v="3"/>
    <x v="1"/>
  </r>
  <r>
    <x v="430"/>
    <n v="945000"/>
    <x v="2"/>
    <s v="Jones and Jones"/>
    <s v="Sale"/>
    <n v="3066"/>
    <n v="2"/>
    <n v="1"/>
    <n v="1"/>
    <n v="15900"/>
    <n v="1880"/>
    <s v="1/78 Oxford St"/>
    <s v="Collingwood"/>
    <x v="1"/>
    <x v="1"/>
    <x v="3"/>
    <x v="1"/>
  </r>
  <r>
    <x v="430"/>
    <n v="555000"/>
    <x v="0"/>
    <s v="Metro Ladder"/>
    <s v="Sale"/>
    <n v="3029"/>
    <n v="3"/>
    <n v="2"/>
    <n v="4"/>
    <n v="615"/>
    <m/>
    <s v="2 Bowden St"/>
    <s v="Hoppers Crossing"/>
    <x v="28"/>
    <x v="0"/>
    <x v="3"/>
    <x v="1"/>
  </r>
  <r>
    <x v="430"/>
    <n v="1120000"/>
    <x v="0"/>
    <s v="Metro Ladder"/>
    <s v="Sale"/>
    <n v="3182"/>
    <n v="2"/>
    <n v="1"/>
    <n v="0"/>
    <n v="135"/>
    <n v="1930"/>
    <s v="23A Havelock St"/>
    <s v="St Kilda"/>
    <x v="5"/>
    <x v="2"/>
    <x v="3"/>
    <x v="1"/>
  </r>
  <r>
    <x v="430"/>
    <n v="2905000"/>
    <x v="0"/>
    <s v="Zimmerman"/>
    <s v="Sale"/>
    <n v="3206"/>
    <n v="2"/>
    <n v="1"/>
    <n v="1"/>
    <n v="254"/>
    <m/>
    <s v="2 Boyd St"/>
    <s v="Albert Park"/>
    <x v="5"/>
    <x v="2"/>
    <x v="3"/>
    <x v="1"/>
  </r>
  <r>
    <x v="430"/>
    <n v="5600000"/>
    <x v="0"/>
    <s v="Cunninghams"/>
    <s v="Auction"/>
    <n v="3206"/>
    <n v="6"/>
    <n v="4"/>
    <n v="2"/>
    <n v="472"/>
    <n v="1915"/>
    <s v="204 Page St"/>
    <s v="Middle Park"/>
    <x v="5"/>
    <x v="2"/>
    <x v="3"/>
    <x v="1"/>
  </r>
  <r>
    <x v="430"/>
    <n v="312000"/>
    <x v="1"/>
    <s v="Jones and Jones"/>
    <s v="Sale"/>
    <n v="3055"/>
    <n v="1"/>
    <n v="1"/>
    <n v="1"/>
    <n v="406"/>
    <n v="1970"/>
    <s v="5/456 Albion St"/>
    <s v="Brunswick West"/>
    <x v="3"/>
    <x v="1"/>
    <x v="3"/>
    <x v="1"/>
  </r>
  <r>
    <x v="430"/>
    <n v="630000"/>
    <x v="1"/>
    <s v="Metro Ladder"/>
    <s v="Sale"/>
    <n v="3044"/>
    <n v="3"/>
    <n v="1"/>
    <n v="1"/>
    <n v="365"/>
    <m/>
    <s v="41 Essex St"/>
    <s v="Pascoe Vale"/>
    <x v="3"/>
    <x v="1"/>
    <x v="3"/>
    <x v="1"/>
  </r>
  <r>
    <x v="430"/>
    <n v="565000"/>
    <x v="2"/>
    <s v="Jones and Jones"/>
    <s v="Sale"/>
    <n v="3032"/>
    <n v="2"/>
    <n v="2"/>
    <n v="1"/>
    <n v="103"/>
    <m/>
    <s v="4/225 Maribyrnong Rd"/>
    <s v="Ascot Vale"/>
    <x v="8"/>
    <x v="0"/>
    <x v="3"/>
    <x v="1"/>
  </r>
  <r>
    <x v="430"/>
    <n v="944000"/>
    <x v="0"/>
    <s v="Property Barons"/>
    <s v="Sale"/>
    <n v="3042"/>
    <n v="3"/>
    <n v="1"/>
    <n v="2"/>
    <n v="597"/>
    <m/>
    <s v="59 Hoffmans Rd"/>
    <s v="Niddrie"/>
    <x v="8"/>
    <x v="0"/>
    <x v="3"/>
    <x v="1"/>
  </r>
  <r>
    <x v="430"/>
    <n v="1350000"/>
    <x v="0"/>
    <s v="Jones and Jones"/>
    <s v="Sale"/>
    <n v="3039"/>
    <n v="2"/>
    <n v="1"/>
    <n v="1"/>
    <n v="459"/>
    <m/>
    <s v="13 Ophir St"/>
    <s v="Moonee Ponds"/>
    <x v="8"/>
    <x v="0"/>
    <x v="3"/>
    <x v="1"/>
  </r>
  <r>
    <x v="430"/>
    <n v="1405000"/>
    <x v="0"/>
    <s v="Property Barons"/>
    <s v="Sale"/>
    <n v="3042"/>
    <n v="1"/>
    <n v="1"/>
    <n v="0"/>
    <n v="649"/>
    <m/>
    <s v="20 Rutland St"/>
    <s v="Niddrie"/>
    <x v="8"/>
    <x v="0"/>
    <x v="3"/>
    <x v="1"/>
  </r>
  <r>
    <x v="430"/>
    <n v="1740000"/>
    <x v="0"/>
    <s v="Cunninghams"/>
    <s v="Auction"/>
    <n v="3040"/>
    <n v="4"/>
    <n v="2"/>
    <n v="2"/>
    <n v="746"/>
    <n v="1950"/>
    <s v="2 Derry St"/>
    <s v="Aberfeldie"/>
    <x v="8"/>
    <x v="0"/>
    <x v="3"/>
    <x v="1"/>
  </r>
  <r>
    <x v="430"/>
    <n v="2020000"/>
    <x v="0"/>
    <s v="Metro Ladder"/>
    <s v="Sale"/>
    <n v="3040"/>
    <n v="5"/>
    <n v="3"/>
    <n v="3"/>
    <n v="900"/>
    <m/>
    <s v="59 McCracken St"/>
    <s v="Essendon"/>
    <x v="8"/>
    <x v="0"/>
    <x v="3"/>
    <x v="1"/>
  </r>
  <r>
    <x v="430"/>
    <n v="890000"/>
    <x v="1"/>
    <s v="Jones and Jones"/>
    <s v="Sale"/>
    <n v="3147"/>
    <n v="3"/>
    <n v="2"/>
    <n v="2"/>
    <n v="235"/>
    <n v="2006"/>
    <s v="2/5 Parkhill Dr"/>
    <s v="Ashwood"/>
    <x v="6"/>
    <x v="2"/>
    <x v="3"/>
    <x v="1"/>
  </r>
  <r>
    <x v="430"/>
    <n v="500000"/>
    <x v="1"/>
    <s v="Flanders &amp; Fish"/>
    <s v="Auction"/>
    <n v="3053"/>
    <n v="2"/>
    <n v="1"/>
    <n v="1"/>
    <n v="4076"/>
    <m/>
    <s v="10/3 Lytton St"/>
    <s v="Carlton"/>
    <x v="13"/>
    <x v="1"/>
    <x v="3"/>
    <x v="1"/>
  </r>
  <r>
    <x v="430"/>
    <n v="970000"/>
    <x v="0"/>
    <s v="Cunninghams"/>
    <s v="Auction"/>
    <n v="3012"/>
    <n v="4"/>
    <n v="1"/>
    <n v="2"/>
    <n v="528"/>
    <n v="1940"/>
    <s v="10 Neil St"/>
    <s v="West Footscray"/>
    <x v="4"/>
    <x v="0"/>
    <x v="3"/>
    <x v="1"/>
  </r>
  <r>
    <x v="430"/>
    <n v="1300000"/>
    <x v="0"/>
    <s v="Jones and Jones"/>
    <s v="Auction"/>
    <n v="3195"/>
    <n v="4"/>
    <n v="2"/>
    <n v="2"/>
    <n v="597"/>
    <n v="1970"/>
    <s v="22 Keith St"/>
    <s v="Parkdale"/>
    <x v="7"/>
    <x v="4"/>
    <x v="3"/>
    <x v="1"/>
  </r>
  <r>
    <x v="430"/>
    <n v="310000"/>
    <x v="0"/>
    <s v="Sanders"/>
    <s v="Sale"/>
    <n v="3047"/>
    <n v="3"/>
    <n v="1"/>
    <n v="1"/>
    <n v="595"/>
    <m/>
    <s v="50 Kaniva St"/>
    <s v="Dallas"/>
    <x v="18"/>
    <x v="1"/>
    <x v="3"/>
    <x v="1"/>
  </r>
  <r>
    <x v="430"/>
    <n v="500000"/>
    <x v="2"/>
    <s v="Property Barons"/>
    <s v="Sale"/>
    <n v="3049"/>
    <n v="3"/>
    <n v="1"/>
    <n v="2"/>
    <n v="141"/>
    <n v="2012"/>
    <s v="20/84 Hillcrest Dr"/>
    <s v="Westmeadows"/>
    <x v="18"/>
    <x v="1"/>
    <x v="3"/>
    <x v="1"/>
  </r>
  <r>
    <x v="430"/>
    <n v="660000"/>
    <x v="0"/>
    <s v="Property Barons"/>
    <s v="Sale"/>
    <n v="3043"/>
    <n v="5"/>
    <n v="2"/>
    <n v="1"/>
    <n v="536"/>
    <m/>
    <s v="5 Clarke Dr"/>
    <s v="Gladstone Park"/>
    <x v="18"/>
    <x v="0"/>
    <x v="3"/>
    <x v="1"/>
  </r>
  <r>
    <x v="430"/>
    <n v="602000"/>
    <x v="1"/>
    <s v="Metro Ladder"/>
    <s v="Sale"/>
    <n v="3163"/>
    <n v="2"/>
    <n v="1"/>
    <n v="1"/>
    <n v="1166"/>
    <m/>
    <s v="1/1 Nangana Rd"/>
    <s v="Murrumbeena"/>
    <x v="9"/>
    <x v="2"/>
    <x v="3"/>
    <x v="1"/>
  </r>
  <r>
    <x v="430"/>
    <n v="635000"/>
    <x v="1"/>
    <s v="Property Barons"/>
    <s v="Sale"/>
    <n v="3163"/>
    <n v="2"/>
    <n v="1"/>
    <n v="1"/>
    <n v="0"/>
    <n v="1980"/>
    <s v="2/60 Woornack Rd"/>
    <s v="Carnegie"/>
    <x v="9"/>
    <x v="2"/>
    <x v="3"/>
    <x v="1"/>
  </r>
  <r>
    <x v="430"/>
    <n v="1525000"/>
    <x v="0"/>
    <s v="Jones and Jones"/>
    <s v="Auction"/>
    <n v="3165"/>
    <n v="3"/>
    <n v="1"/>
    <n v="3"/>
    <n v="581"/>
    <n v="1940"/>
    <s v="26 May St"/>
    <s v="Bentleigh East"/>
    <x v="9"/>
    <x v="2"/>
    <x v="3"/>
    <x v="1"/>
  </r>
  <r>
    <x v="430"/>
    <n v="1550000"/>
    <x v="0"/>
    <s v="Metro Ladder"/>
    <s v="Sale"/>
    <n v="3162"/>
    <n v="4"/>
    <n v="1"/>
    <n v="2"/>
    <n v="584"/>
    <m/>
    <s v="14 Stone St"/>
    <s v="Caulfield South"/>
    <x v="9"/>
    <x v="2"/>
    <x v="3"/>
    <x v="1"/>
  </r>
  <r>
    <x v="430"/>
    <n v="2250000"/>
    <x v="0"/>
    <s v="Jones and Jones"/>
    <s v="Sale"/>
    <n v="3204"/>
    <n v="5"/>
    <n v="2"/>
    <n v="2"/>
    <n v="699"/>
    <n v="1925"/>
    <s v="39 Draper St"/>
    <s v="Ormond"/>
    <x v="9"/>
    <x v="2"/>
    <x v="3"/>
    <x v="1"/>
  </r>
  <r>
    <x v="430"/>
    <n v="406000"/>
    <x v="1"/>
    <s v="Property Barons"/>
    <s v="Sale"/>
    <n v="3073"/>
    <n v="2"/>
    <n v="1"/>
    <n v="1"/>
    <n v="0"/>
    <m/>
    <s v="3/963 High St"/>
    <s v="Reservoir"/>
    <x v="10"/>
    <x v="1"/>
    <x v="3"/>
    <x v="1"/>
  </r>
  <r>
    <x v="430"/>
    <n v="1055000"/>
    <x v="0"/>
    <s v="Cunninghams"/>
    <s v="Sale"/>
    <n v="3072"/>
    <n v="3"/>
    <n v="1"/>
    <n v="2"/>
    <n v="575"/>
    <m/>
    <s v="72 McNamara St"/>
    <s v="Preston"/>
    <x v="10"/>
    <x v="1"/>
    <x v="3"/>
    <x v="1"/>
  </r>
  <r>
    <x v="430"/>
    <n v="726000"/>
    <x v="0"/>
    <s v="SJ"/>
    <s v="Sale"/>
    <n v="3020"/>
    <n v="4"/>
    <n v="2"/>
    <n v="0"/>
    <n v="567"/>
    <n v="1950"/>
    <s v="138 Devonshire Rd"/>
    <s v="Sunshine"/>
    <x v="0"/>
    <x v="0"/>
    <x v="3"/>
    <x v="1"/>
  </r>
  <r>
    <x v="430"/>
    <n v="780000"/>
    <x v="0"/>
    <s v="Metro Ladder"/>
    <s v="Sale"/>
    <n v="3020"/>
    <n v="4"/>
    <n v="2"/>
    <n v="2"/>
    <n v="696"/>
    <n v="1999"/>
    <s v="7 Arnold St"/>
    <s v="Sunshine West"/>
    <x v="0"/>
    <x v="0"/>
    <x v="3"/>
    <x v="1"/>
  </r>
  <r>
    <x v="430"/>
    <n v="752000"/>
    <x v="2"/>
    <s v="Metro Ladder"/>
    <s v="Sale"/>
    <n v="3101"/>
    <n v="3"/>
    <n v="2"/>
    <n v="2"/>
    <n v="0"/>
    <n v="1980"/>
    <s v="6/87 Earl St"/>
    <s v="Kew"/>
    <x v="14"/>
    <x v="2"/>
    <x v="3"/>
    <x v="1"/>
  </r>
  <r>
    <x v="430"/>
    <n v="1590000"/>
    <x v="0"/>
    <s v="Jones and Jones"/>
    <s v="Sale"/>
    <n v="3104"/>
    <n v="3"/>
    <n v="1"/>
    <n v="1"/>
    <n v="697"/>
    <n v="1955"/>
    <s v="10 Columba St"/>
    <s v="Balwyn North"/>
    <x v="14"/>
    <x v="2"/>
    <x v="3"/>
    <x v="1"/>
  </r>
  <r>
    <x v="430"/>
    <n v="2050000"/>
    <x v="0"/>
    <s v="Jones and Jones"/>
    <s v="Sale"/>
    <n v="3104"/>
    <n v="4"/>
    <n v="3"/>
    <n v="2"/>
    <n v="526"/>
    <n v="2006"/>
    <s v="16 Burton St"/>
    <s v="Balwyn North"/>
    <x v="14"/>
    <x v="2"/>
    <x v="3"/>
    <x v="1"/>
  </r>
  <r>
    <x v="430"/>
    <n v="2680000"/>
    <x v="0"/>
    <s v="Jones and Jones"/>
    <s v="Sale"/>
    <n v="3123"/>
    <n v="3"/>
    <n v="2"/>
    <n v="4"/>
    <n v="522"/>
    <m/>
    <s v="28 Mayston St"/>
    <s v="Hawthorn East"/>
    <x v="14"/>
    <x v="2"/>
    <x v="3"/>
    <x v="1"/>
  </r>
  <r>
    <x v="430"/>
    <n v="875000"/>
    <x v="0"/>
    <s v="Best Bricks"/>
    <s v="Auction"/>
    <n v="3081"/>
    <n v="2"/>
    <n v="1"/>
    <n v="3"/>
    <n v="671"/>
    <m/>
    <s v="129 Outhwaite Rd"/>
    <s v="Heidelberg West"/>
    <x v="17"/>
    <x v="3"/>
    <x v="3"/>
    <x v="1"/>
  </r>
  <r>
    <x v="430"/>
    <n v="880000"/>
    <x v="0"/>
    <s v="Property Barons"/>
    <s v="Sale"/>
    <n v="3087"/>
    <n v="3"/>
    <n v="1"/>
    <n v="4"/>
    <n v="555"/>
    <m/>
    <s v="60 Orana Dr"/>
    <s v="Watsonia"/>
    <x v="17"/>
    <x v="1"/>
    <x v="3"/>
    <x v="1"/>
  </r>
  <r>
    <x v="430"/>
    <n v="980000"/>
    <x v="0"/>
    <s v="Property Barons"/>
    <s v="Sale"/>
    <n v="3094"/>
    <n v="4"/>
    <n v="3"/>
    <n v="2"/>
    <n v="701"/>
    <n v="1993"/>
    <s v="17 Virginia Ct"/>
    <s v="Montmorency"/>
    <x v="17"/>
    <x v="3"/>
    <x v="3"/>
    <x v="1"/>
  </r>
  <r>
    <x v="431"/>
    <n v="330000"/>
    <x v="0"/>
    <s v="Cunninghams"/>
    <s v="Auction"/>
    <n v="3078"/>
    <n v="1"/>
    <n v="1"/>
    <n v="1"/>
    <n v="60"/>
    <n v="1970"/>
    <s v="10/14 Yarralea St"/>
    <s v="Alphington"/>
    <x v="1"/>
    <x v="1"/>
    <x v="3"/>
    <x v="1"/>
  </r>
  <r>
    <x v="431"/>
    <n v="1235000"/>
    <x v="0"/>
    <s v="Property Barons"/>
    <s v="Auction"/>
    <n v="3133"/>
    <n v="4"/>
    <n v="2"/>
    <n v="4"/>
    <n v="624"/>
    <n v="1960"/>
    <s v="41 Carinya Rd"/>
    <s v="Vermont"/>
    <x v="2"/>
    <x v="3"/>
    <x v="3"/>
    <x v="1"/>
  </r>
  <r>
    <x v="431"/>
    <n v="1815000"/>
    <x v="0"/>
    <s v="Cunninghams"/>
    <s v="Sale"/>
    <n v="3125"/>
    <n v="2"/>
    <n v="1"/>
    <n v="1"/>
    <n v="698"/>
    <n v="1960"/>
    <s v="362 Burwood Hwy"/>
    <s v="Burwood"/>
    <x v="2"/>
    <x v="2"/>
    <x v="3"/>
    <x v="1"/>
  </r>
  <r>
    <x v="431"/>
    <n v="405000"/>
    <x v="1"/>
    <s v="Cunninghams"/>
    <s v="Sale"/>
    <n v="3143"/>
    <n v="1"/>
    <n v="1"/>
    <n v="0"/>
    <n v="0"/>
    <n v="1966"/>
    <s v="6/581 Orrong Rd"/>
    <s v="Armadale"/>
    <x v="12"/>
    <x v="2"/>
    <x v="3"/>
    <x v="1"/>
  </r>
  <r>
    <x v="431"/>
    <n v="867000"/>
    <x v="1"/>
    <s v="Jones and Jones"/>
    <s v="Sale"/>
    <n v="3142"/>
    <n v="2"/>
    <n v="1"/>
    <n v="1"/>
    <n v="1087"/>
    <m/>
    <s v="7/49 Bruce St"/>
    <s v="Toorak"/>
    <x v="12"/>
    <x v="2"/>
    <x v="3"/>
    <x v="1"/>
  </r>
  <r>
    <x v="431"/>
    <n v="2250000"/>
    <x v="0"/>
    <s v="Jones and Jones"/>
    <s v="Auction"/>
    <n v="3146"/>
    <n v="4"/>
    <n v="1"/>
    <n v="2"/>
    <n v="1110"/>
    <m/>
    <s v="1610 Malvern Rd"/>
    <s v="Glen Iris"/>
    <x v="12"/>
    <x v="2"/>
    <x v="3"/>
    <x v="1"/>
  </r>
  <r>
    <x v="431"/>
    <n v="2400000"/>
    <x v="0"/>
    <s v="Cunninghams"/>
    <s v="Sale"/>
    <n v="3145"/>
    <n v="4"/>
    <n v="2"/>
    <n v="0"/>
    <n v="589"/>
    <m/>
    <s v="76 Manning Rd"/>
    <s v="Malvern East"/>
    <x v="12"/>
    <x v="2"/>
    <x v="3"/>
    <x v="1"/>
  </r>
  <r>
    <x v="431"/>
    <n v="2240000"/>
    <x v="0"/>
    <s v="Sanders"/>
    <s v="Sale"/>
    <n v="3205"/>
    <n v="3"/>
    <n v="2"/>
    <n v="1"/>
    <n v="197"/>
    <n v="1900"/>
    <s v="20 Glover St"/>
    <s v="South Melbourne"/>
    <x v="5"/>
    <x v="2"/>
    <x v="3"/>
    <x v="1"/>
  </r>
  <r>
    <x v="431"/>
    <n v="2810000"/>
    <x v="0"/>
    <s v="Sanders"/>
    <s v="Sale"/>
    <n v="3206"/>
    <n v="2"/>
    <n v="1"/>
    <n v="1"/>
    <n v="263"/>
    <m/>
    <s v="75 Richardson St"/>
    <s v="Albert Park"/>
    <x v="5"/>
    <x v="2"/>
    <x v="3"/>
    <x v="1"/>
  </r>
  <r>
    <x v="431"/>
    <n v="865000"/>
    <x v="0"/>
    <s v="Metro Ladder"/>
    <s v="Sale"/>
    <n v="3046"/>
    <n v="3"/>
    <n v="1"/>
    <n v="1"/>
    <n v="746"/>
    <n v="1960"/>
    <s v="1 Dromana St"/>
    <s v="Glenroy"/>
    <x v="3"/>
    <x v="1"/>
    <x v="3"/>
    <x v="1"/>
  </r>
  <r>
    <x v="431"/>
    <n v="325000"/>
    <x v="1"/>
    <s v="Melbourne Homes"/>
    <s v="Sale"/>
    <n v="3040"/>
    <n v="1"/>
    <n v="1"/>
    <n v="1"/>
    <n v="0"/>
    <m/>
    <s v="203/964 Mt Alexander Rd"/>
    <s v="Essendon"/>
    <x v="8"/>
    <x v="0"/>
    <x v="3"/>
    <x v="1"/>
  </r>
  <r>
    <x v="431"/>
    <n v="603000"/>
    <x v="1"/>
    <s v="Cunninghams"/>
    <s v="Sale"/>
    <n v="3031"/>
    <n v="2"/>
    <n v="1"/>
    <n v="1"/>
    <n v="0"/>
    <n v="1890"/>
    <s v="11/300 Racecourse Rd"/>
    <s v="Flemington"/>
    <x v="8"/>
    <x v="1"/>
    <x v="3"/>
    <x v="1"/>
  </r>
  <r>
    <x v="431"/>
    <n v="900000"/>
    <x v="2"/>
    <s v="Flanders &amp; Fish"/>
    <s v="Auction"/>
    <n v="3032"/>
    <n v="4"/>
    <n v="3"/>
    <n v="2"/>
    <n v="0"/>
    <n v="2011"/>
    <s v="5/9 Sandown Rd"/>
    <s v="Ascot Vale"/>
    <x v="8"/>
    <x v="0"/>
    <x v="3"/>
    <x v="1"/>
  </r>
  <r>
    <x v="431"/>
    <n v="1130000"/>
    <x v="0"/>
    <s v="Cunninghams"/>
    <s v="Sale"/>
    <n v="3150"/>
    <n v="4"/>
    <n v="2"/>
    <n v="2"/>
    <n v="690"/>
    <m/>
    <s v="37 Brentwood Dr"/>
    <s v="Glen Waverley"/>
    <x v="6"/>
    <x v="3"/>
    <x v="3"/>
    <x v="1"/>
  </r>
  <r>
    <x v="431"/>
    <n v="355000"/>
    <x v="0"/>
    <s v="Sanders"/>
    <s v="Sale"/>
    <n v="3337"/>
    <n v="5"/>
    <n v="2"/>
    <n v="2"/>
    <n v="666"/>
    <n v="1976"/>
    <s v="2 Fairbank Pl"/>
    <s v="Melton West"/>
    <x v="21"/>
    <x v="7"/>
    <x v="3"/>
    <x v="1"/>
  </r>
  <r>
    <x v="431"/>
    <n v="465000"/>
    <x v="0"/>
    <s v="Property Barons"/>
    <s v="Sale"/>
    <n v="3338"/>
    <n v="3"/>
    <n v="1"/>
    <n v="2"/>
    <n v="615"/>
    <n v="1980"/>
    <s v="44 Brooklyn Rd"/>
    <s v="Melton South"/>
    <x v="21"/>
    <x v="6"/>
    <x v="3"/>
    <x v="1"/>
  </r>
  <r>
    <x v="431"/>
    <n v="580000"/>
    <x v="1"/>
    <s v="Flanders &amp; Fish"/>
    <s v="Auction"/>
    <n v="3006"/>
    <n v="2"/>
    <n v="1"/>
    <n v="1"/>
    <n v="0"/>
    <n v="1995"/>
    <s v="51/88 Wells St"/>
    <s v="Southbank"/>
    <x v="13"/>
    <x v="2"/>
    <x v="3"/>
    <x v="1"/>
  </r>
  <r>
    <x v="431"/>
    <n v="910000"/>
    <x v="0"/>
    <s v="Flanders &amp; Fish"/>
    <s v="Sale"/>
    <n v="3135"/>
    <n v="4"/>
    <n v="1"/>
    <n v="2"/>
    <n v="669"/>
    <n v="1965"/>
    <s v="8 Marwarra St"/>
    <s v="Ringwood East"/>
    <x v="22"/>
    <x v="3"/>
    <x v="3"/>
    <x v="1"/>
  </r>
  <r>
    <x v="431"/>
    <n v="855000"/>
    <x v="1"/>
    <s v="Maxwells"/>
    <s v="Sale"/>
    <n v="3011"/>
    <n v="3"/>
    <n v="2"/>
    <n v="2"/>
    <n v="0"/>
    <m/>
    <s v="18/55 Moreland St"/>
    <s v="Footscray"/>
    <x v="4"/>
    <x v="0"/>
    <x v="3"/>
    <x v="1"/>
  </r>
  <r>
    <x v="431"/>
    <n v="1205000"/>
    <x v="0"/>
    <s v="Metro Ladder"/>
    <s v="Sale"/>
    <n v="3012"/>
    <n v="4"/>
    <n v="1"/>
    <n v="1"/>
    <n v="318"/>
    <n v="1960"/>
    <s v="100 Coronation St"/>
    <s v="Kingsville"/>
    <x v="4"/>
    <x v="0"/>
    <x v="3"/>
    <x v="1"/>
  </r>
  <r>
    <x v="431"/>
    <n v="599900"/>
    <x v="2"/>
    <s v="Property Barons"/>
    <s v="Sale"/>
    <n v="3105"/>
    <n v="2"/>
    <n v="1"/>
    <n v="2"/>
    <n v="135"/>
    <n v="1970"/>
    <s v="2/1 Colite St"/>
    <s v="Bulleen"/>
    <x v="16"/>
    <x v="3"/>
    <x v="3"/>
    <x v="1"/>
  </r>
  <r>
    <x v="431"/>
    <n v="560000"/>
    <x v="0"/>
    <s v="Sanders"/>
    <s v="Sale"/>
    <n v="3049"/>
    <n v="5"/>
    <n v="2"/>
    <n v="2"/>
    <n v="626"/>
    <m/>
    <s v="124 Raleigh St"/>
    <s v="Westmeadows"/>
    <x v="18"/>
    <x v="1"/>
    <x v="3"/>
    <x v="1"/>
  </r>
  <r>
    <x v="431"/>
    <n v="935000"/>
    <x v="2"/>
    <s v="Metro Ladder"/>
    <s v="Sale"/>
    <n v="3165"/>
    <n v="3"/>
    <n v="2"/>
    <n v="2"/>
    <n v="244"/>
    <n v="2000"/>
    <s v="60A Kennedy St"/>
    <s v="Bentleigh East"/>
    <x v="9"/>
    <x v="2"/>
    <x v="3"/>
    <x v="1"/>
  </r>
  <r>
    <x v="431"/>
    <n v="1303000"/>
    <x v="2"/>
    <s v="Metro Ladder"/>
    <s v="Sale"/>
    <n v="3204"/>
    <n v="3"/>
    <n v="2"/>
    <n v="2"/>
    <n v="334"/>
    <n v="2006"/>
    <s v="23A Fromer St"/>
    <s v="Bentleigh"/>
    <x v="9"/>
    <x v="2"/>
    <x v="3"/>
    <x v="1"/>
  </r>
  <r>
    <x v="431"/>
    <n v="1330000"/>
    <x v="0"/>
    <s v="Metro Ladder"/>
    <s v="Auction"/>
    <n v="3165"/>
    <n v="4"/>
    <n v="2"/>
    <n v="2"/>
    <n v="566"/>
    <n v="1950"/>
    <s v="52 Paloma St"/>
    <s v="Bentleigh East"/>
    <x v="9"/>
    <x v="2"/>
    <x v="3"/>
    <x v="1"/>
  </r>
  <r>
    <x v="431"/>
    <n v="2700000"/>
    <x v="0"/>
    <s v="Metro Ladder"/>
    <s v="Auction"/>
    <n v="3204"/>
    <n v="4"/>
    <n v="4"/>
    <n v="2"/>
    <n v="673"/>
    <n v="1935"/>
    <s v="14 Beths St"/>
    <s v="Bentleigh"/>
    <x v="9"/>
    <x v="2"/>
    <x v="3"/>
    <x v="1"/>
  </r>
  <r>
    <x v="431"/>
    <n v="645000"/>
    <x v="0"/>
    <s v="Melbourne Homes"/>
    <s v="Auction"/>
    <n v="3977"/>
    <n v="4"/>
    <n v="2"/>
    <n v="2"/>
    <n v="448"/>
    <n v="2010"/>
    <s v="4 Galilee Dr"/>
    <s v="Sandhurst"/>
    <x v="27"/>
    <x v="4"/>
    <x v="3"/>
    <x v="1"/>
  </r>
  <r>
    <x v="431"/>
    <n v="660000"/>
    <x v="1"/>
    <s v="Cunninghams"/>
    <s v="Sale"/>
    <n v="3072"/>
    <n v="3"/>
    <n v="1"/>
    <n v="1"/>
    <n v="234"/>
    <n v="1995"/>
    <s v="2/7 Oak St"/>
    <s v="Preston"/>
    <x v="10"/>
    <x v="1"/>
    <x v="3"/>
    <x v="1"/>
  </r>
  <r>
    <x v="431"/>
    <n v="685000"/>
    <x v="0"/>
    <s v="Flanders &amp; Fish"/>
    <s v="Sale"/>
    <n v="3020"/>
    <n v="4"/>
    <n v="2"/>
    <n v="2"/>
    <n v="572"/>
    <n v="1967"/>
    <s v="91 Hilma St"/>
    <s v="Sunshine West"/>
    <x v="0"/>
    <x v="0"/>
    <x v="3"/>
    <x v="1"/>
  </r>
  <r>
    <x v="431"/>
    <n v="500000"/>
    <x v="1"/>
    <s v="Metro Ladder"/>
    <s v="Sale"/>
    <n v="3123"/>
    <n v="2"/>
    <n v="1"/>
    <n v="1"/>
    <n v="1324"/>
    <n v="1970"/>
    <s v="5/305 Riversdale Rd"/>
    <s v="Hawthorn East"/>
    <x v="14"/>
    <x v="2"/>
    <x v="3"/>
    <x v="1"/>
  </r>
  <r>
    <x v="431"/>
    <n v="1300000"/>
    <x v="2"/>
    <s v="Jones and Jones"/>
    <s v="Auction"/>
    <n v="3122"/>
    <n v="3"/>
    <n v="2"/>
    <n v="1"/>
    <n v="126"/>
    <m/>
    <s v="6/40 Wattle Rd"/>
    <s v="Hawthorn"/>
    <x v="14"/>
    <x v="2"/>
    <x v="3"/>
    <x v="1"/>
  </r>
  <r>
    <x v="431"/>
    <n v="1600000"/>
    <x v="0"/>
    <s v="Cunninghams"/>
    <s v="Auction"/>
    <n v="3127"/>
    <n v="4"/>
    <n v="1"/>
    <n v="2"/>
    <n v="600"/>
    <n v="1886"/>
    <s v="6A Thistle St"/>
    <s v="Surrey Hills"/>
    <x v="14"/>
    <x v="2"/>
    <x v="3"/>
    <x v="1"/>
  </r>
  <r>
    <x v="431"/>
    <n v="1875000"/>
    <x v="0"/>
    <s v="Jones and Jones"/>
    <s v="Sale"/>
    <n v="3123"/>
    <n v="3"/>
    <n v="2"/>
    <n v="1"/>
    <n v="282"/>
    <n v="1890"/>
    <s v="22 Caroline St"/>
    <s v="Hawthorn East"/>
    <x v="14"/>
    <x v="2"/>
    <x v="3"/>
    <x v="1"/>
  </r>
  <r>
    <x v="431"/>
    <n v="2425000"/>
    <x v="0"/>
    <s v="Jones and Jones"/>
    <s v="Auction"/>
    <n v="3101"/>
    <n v="4"/>
    <n v="3"/>
    <n v="1"/>
    <n v="638"/>
    <m/>
    <s v="35 Thornton St"/>
    <s v="Kew"/>
    <x v="14"/>
    <x v="2"/>
    <x v="3"/>
    <x v="1"/>
  </r>
  <r>
    <x v="431"/>
    <n v="1900000"/>
    <x v="0"/>
    <s v="Maxwells"/>
    <s v="Auction"/>
    <n v="3187"/>
    <n v="5"/>
    <n v="3"/>
    <n v="2"/>
    <n v="583"/>
    <n v="2009"/>
    <s v="55 Milroy St"/>
    <s v="Brighton East"/>
    <x v="15"/>
    <x v="2"/>
    <x v="3"/>
    <x v="1"/>
  </r>
  <r>
    <x v="431"/>
    <n v="2000000"/>
    <x v="0"/>
    <s v="Flanders &amp; Fish"/>
    <s v="Auction"/>
    <n v="3186"/>
    <n v="4"/>
    <n v="2"/>
    <n v="2"/>
    <n v="286"/>
    <n v="1999"/>
    <s v="3/1 Thomson St"/>
    <s v="Brighton"/>
    <x v="15"/>
    <x v="2"/>
    <x v="3"/>
    <x v="1"/>
  </r>
  <r>
    <x v="431"/>
    <n v="2100000"/>
    <x v="0"/>
    <s v="Melbourne Homes"/>
    <s v="Auction"/>
    <n v="3187"/>
    <n v="4"/>
    <n v="3"/>
    <n v="2"/>
    <n v="608"/>
    <n v="2000"/>
    <s v="17 Florence St"/>
    <s v="Brighton East"/>
    <x v="15"/>
    <x v="2"/>
    <x v="3"/>
    <x v="1"/>
  </r>
  <r>
    <x v="432"/>
    <n v="641000"/>
    <x v="1"/>
    <s v="Jones and Jones"/>
    <s v="Sale"/>
    <n v="3068"/>
    <n v="2"/>
    <n v="1"/>
    <n v="1"/>
    <n v="72"/>
    <n v="1980"/>
    <s v="15/14 The Esplanade"/>
    <s v="Clifton Hill"/>
    <x v="1"/>
    <x v="1"/>
    <x v="3"/>
    <x v="1"/>
  </r>
  <r>
    <x v="432"/>
    <n v="1614500"/>
    <x v="0"/>
    <s v="Jones and Jones"/>
    <s v="Sale"/>
    <n v="3054"/>
    <n v="3"/>
    <n v="1"/>
    <n v="0"/>
    <n v="167"/>
    <m/>
    <s v="408 Canning St"/>
    <s v="Carlton North"/>
    <x v="1"/>
    <x v="1"/>
    <x v="3"/>
    <x v="1"/>
  </r>
  <r>
    <x v="432"/>
    <n v="1900000"/>
    <x v="0"/>
    <s v="Cunninghams"/>
    <s v="Auction"/>
    <n v="3054"/>
    <n v="3"/>
    <n v="1"/>
    <n v="0"/>
    <n v="204"/>
    <n v="1910"/>
    <s v="109 McIlwraith St"/>
    <s v="Princes Hill"/>
    <x v="1"/>
    <x v="1"/>
    <x v="3"/>
    <x v="1"/>
  </r>
  <r>
    <x v="432"/>
    <n v="716000"/>
    <x v="0"/>
    <s v="Melbourne Homes"/>
    <s v="Sale"/>
    <n v="3075"/>
    <n v="3"/>
    <n v="1"/>
    <n v="4"/>
    <n v="651"/>
    <m/>
    <s v="34 Cyprus St"/>
    <s v="Lalor"/>
    <x v="19"/>
    <x v="1"/>
    <x v="3"/>
    <x v="1"/>
  </r>
  <r>
    <x v="432"/>
    <n v="1865000"/>
    <x v="0"/>
    <s v="Flanders &amp; Fish"/>
    <s v="Sale"/>
    <n v="3127"/>
    <n v="4"/>
    <n v="2"/>
    <n v="2"/>
    <n v="609"/>
    <m/>
    <s v="8 Gawler Ct"/>
    <s v="Mont Albert"/>
    <x v="2"/>
    <x v="3"/>
    <x v="3"/>
    <x v="1"/>
  </r>
  <r>
    <x v="432"/>
    <n v="590000"/>
    <x v="1"/>
    <s v="Jones and Jones"/>
    <s v="Sale"/>
    <n v="3143"/>
    <n v="2"/>
    <n v="1"/>
    <n v="1"/>
    <n v="903"/>
    <m/>
    <s v="5/6 St James Rd"/>
    <s v="Armadale"/>
    <x v="12"/>
    <x v="2"/>
    <x v="3"/>
    <x v="1"/>
  </r>
  <r>
    <x v="432"/>
    <n v="850000"/>
    <x v="1"/>
    <s v="Metro Ladder"/>
    <s v="Sale"/>
    <n v="3141"/>
    <n v="2"/>
    <n v="2"/>
    <n v="2"/>
    <n v="17200"/>
    <n v="2000"/>
    <s v="403/79 River St"/>
    <s v="South Yarra"/>
    <x v="12"/>
    <x v="2"/>
    <x v="3"/>
    <x v="1"/>
  </r>
  <r>
    <x v="432"/>
    <n v="1000000"/>
    <x v="2"/>
    <s v="Jones and Jones"/>
    <s v="Auction"/>
    <n v="3144"/>
    <n v="2"/>
    <n v="2"/>
    <n v="1"/>
    <n v="156"/>
    <m/>
    <s v="14 Norfolk Pl"/>
    <s v="Malvern"/>
    <x v="12"/>
    <x v="2"/>
    <x v="3"/>
    <x v="1"/>
  </r>
  <r>
    <x v="432"/>
    <n v="1800000"/>
    <x v="0"/>
    <s v="Sanders"/>
    <s v="Auction"/>
    <n v="3206"/>
    <n v="3"/>
    <n v="1"/>
    <n v="1"/>
    <n v="130"/>
    <m/>
    <s v="354 Montague St"/>
    <s v="Albert Park"/>
    <x v="5"/>
    <x v="2"/>
    <x v="3"/>
    <x v="1"/>
  </r>
  <r>
    <x v="432"/>
    <n v="478000"/>
    <x v="0"/>
    <s v="Cunninghams"/>
    <s v="Sale"/>
    <n v="3044"/>
    <n v="2"/>
    <n v="1"/>
    <n v="1"/>
    <n v="0"/>
    <n v="1960"/>
    <s v="1/43 Surrey St"/>
    <s v="Pascoe Vale"/>
    <x v="3"/>
    <x v="1"/>
    <x v="3"/>
    <x v="1"/>
  </r>
  <r>
    <x v="432"/>
    <n v="683000"/>
    <x v="0"/>
    <s v="Flanders &amp; Fish"/>
    <s v="Sale"/>
    <n v="3046"/>
    <n v="3"/>
    <n v="1"/>
    <n v="2"/>
    <n v="697"/>
    <m/>
    <s v="97 John St"/>
    <s v="Glenroy"/>
    <x v="3"/>
    <x v="1"/>
    <x v="3"/>
    <x v="1"/>
  </r>
  <r>
    <x v="432"/>
    <n v="800000"/>
    <x v="0"/>
    <s v="Maxwells"/>
    <s v="Sale"/>
    <n v="3060"/>
    <n v="4"/>
    <n v="2"/>
    <n v="4"/>
    <n v="625"/>
    <n v="1960"/>
    <s v="8 James St"/>
    <s v="Fawkner"/>
    <x v="3"/>
    <x v="1"/>
    <x v="3"/>
    <x v="1"/>
  </r>
  <r>
    <x v="432"/>
    <n v="815000"/>
    <x v="0"/>
    <s v="Property Barons"/>
    <s v="Sale"/>
    <n v="3046"/>
    <n v="3"/>
    <n v="1"/>
    <n v="1"/>
    <n v="641"/>
    <m/>
    <s v="53 William St"/>
    <s v="Glenroy"/>
    <x v="3"/>
    <x v="1"/>
    <x v="3"/>
    <x v="1"/>
  </r>
  <r>
    <x v="432"/>
    <n v="912000"/>
    <x v="0"/>
    <s v="Cunninghams"/>
    <s v="Sale"/>
    <n v="3033"/>
    <n v="3"/>
    <n v="1"/>
    <n v="3"/>
    <n v="660"/>
    <m/>
    <s v="17 Janet St"/>
    <s v="Keilor East"/>
    <x v="8"/>
    <x v="0"/>
    <x v="3"/>
    <x v="1"/>
  </r>
  <r>
    <x v="432"/>
    <n v="1850000"/>
    <x v="0"/>
    <s v="Melbourne Homes"/>
    <s v="Auction"/>
    <n v="3039"/>
    <n v="3"/>
    <n v="2"/>
    <n v="2"/>
    <n v="596"/>
    <n v="1950"/>
    <s v="36 Aberfeldie St"/>
    <s v="Moonee Ponds"/>
    <x v="8"/>
    <x v="0"/>
    <x v="3"/>
    <x v="1"/>
  </r>
  <r>
    <x v="432"/>
    <n v="570000"/>
    <x v="1"/>
    <s v="Flanders &amp; Fish"/>
    <s v="Auction"/>
    <n v="3051"/>
    <n v="2"/>
    <n v="2"/>
    <n v="1"/>
    <n v="1223"/>
    <n v="2011"/>
    <s v="106/25 Oxford St"/>
    <s v="North Melbourne"/>
    <x v="13"/>
    <x v="1"/>
    <x v="3"/>
    <x v="1"/>
  </r>
  <r>
    <x v="432"/>
    <n v="917500"/>
    <x v="2"/>
    <s v="Cunninghams"/>
    <s v="Sale"/>
    <n v="3031"/>
    <n v="3"/>
    <n v="1"/>
    <n v="1"/>
    <n v="98"/>
    <n v="1997"/>
    <s v="4/26 Barnett St"/>
    <s v="Kensington"/>
    <x v="13"/>
    <x v="1"/>
    <x v="3"/>
    <x v="1"/>
  </r>
  <r>
    <x v="432"/>
    <n v="392500"/>
    <x v="1"/>
    <s v="Metro Ladder"/>
    <s v="Auction"/>
    <n v="3011"/>
    <n v="2"/>
    <n v="1"/>
    <n v="1"/>
    <n v="1783"/>
    <n v="1960"/>
    <s v="8/11 Nicholson St"/>
    <s v="Footscray"/>
    <x v="4"/>
    <x v="0"/>
    <x v="3"/>
    <x v="1"/>
  </r>
  <r>
    <x v="432"/>
    <n v="1360000"/>
    <x v="0"/>
    <s v="Jones and Jones"/>
    <s v="Auction"/>
    <n v="3108"/>
    <n v="3"/>
    <n v="1"/>
    <n v="2"/>
    <n v="647"/>
    <n v="1965"/>
    <s v="21 Hampshire Rd"/>
    <s v="Doncaster"/>
    <x v="16"/>
    <x v="3"/>
    <x v="3"/>
    <x v="1"/>
  </r>
  <r>
    <x v="432"/>
    <n v="1860000"/>
    <x v="0"/>
    <s v="Jones and Jones"/>
    <s v="Auction"/>
    <n v="3106"/>
    <n v="4"/>
    <n v="3"/>
    <n v="3"/>
    <n v="682"/>
    <n v="1995"/>
    <s v="19 Dena Ct"/>
    <s v="Templestowe"/>
    <x v="16"/>
    <x v="3"/>
    <x v="3"/>
    <x v="1"/>
  </r>
  <r>
    <x v="432"/>
    <n v="485000"/>
    <x v="0"/>
    <s v="Property Barons"/>
    <s v="Auction"/>
    <n v="3047"/>
    <n v="3"/>
    <n v="1"/>
    <n v="2"/>
    <n v="630"/>
    <n v="1970"/>
    <s v="81 Johnstone St"/>
    <s v="Jacana"/>
    <x v="18"/>
    <x v="1"/>
    <x v="3"/>
    <x v="1"/>
  </r>
  <r>
    <x v="432"/>
    <n v="1295000"/>
    <x v="0"/>
    <s v="Sanders"/>
    <s v="Sale"/>
    <n v="3018"/>
    <n v="4"/>
    <n v="1"/>
    <n v="2"/>
    <n v="725"/>
    <m/>
    <s v="13 Linnet St"/>
    <s v="Altona"/>
    <x v="11"/>
    <x v="0"/>
    <x v="3"/>
    <x v="1"/>
  </r>
  <r>
    <x v="432"/>
    <n v="550000"/>
    <x v="1"/>
    <s v="Flanders &amp; Fish"/>
    <s v="Auction"/>
    <n v="3161"/>
    <n v="2"/>
    <n v="1"/>
    <n v="1"/>
    <n v="0"/>
    <m/>
    <s v="17/1 Whitehall Ct"/>
    <s v="Caulfield North"/>
    <x v="9"/>
    <x v="2"/>
    <x v="3"/>
    <x v="1"/>
  </r>
  <r>
    <x v="432"/>
    <n v="641500"/>
    <x v="1"/>
    <s v="Metro Ladder"/>
    <s v="Sale"/>
    <n v="3204"/>
    <n v="3"/>
    <n v="1"/>
    <n v="1"/>
    <n v="681"/>
    <n v="1960"/>
    <s v="2/23 Whitmuir Rd"/>
    <s v="Bentleigh"/>
    <x v="9"/>
    <x v="2"/>
    <x v="3"/>
    <x v="1"/>
  </r>
  <r>
    <x v="432"/>
    <n v="1080000"/>
    <x v="0"/>
    <s v="Property Barons"/>
    <s v="Sale"/>
    <n v="3071"/>
    <n v="3"/>
    <n v="1"/>
    <n v="1"/>
    <n v="408"/>
    <m/>
    <s v="104 Mansfield St"/>
    <s v="Thornbury"/>
    <x v="10"/>
    <x v="1"/>
    <x v="3"/>
    <x v="1"/>
  </r>
  <r>
    <x v="432"/>
    <n v="1750000"/>
    <x v="0"/>
    <s v="Cunninghams"/>
    <s v="Auction"/>
    <n v="3070"/>
    <n v="5"/>
    <n v="2"/>
    <n v="0"/>
    <n v="406"/>
    <n v="1900"/>
    <s v="157 Bastings St"/>
    <s v="Northcote"/>
    <x v="10"/>
    <x v="1"/>
    <x v="3"/>
    <x v="1"/>
  </r>
  <r>
    <x v="432"/>
    <n v="360000"/>
    <x v="1"/>
    <s v="Jones and Jones"/>
    <s v="Auction"/>
    <n v="3122"/>
    <n v="1"/>
    <n v="1"/>
    <n v="1"/>
    <n v="6494"/>
    <n v="1965"/>
    <s v="28/168 Power St"/>
    <s v="Hawthorn"/>
    <x v="14"/>
    <x v="2"/>
    <x v="3"/>
    <x v="1"/>
  </r>
  <r>
    <x v="432"/>
    <n v="532000"/>
    <x v="1"/>
    <s v="Cunninghams"/>
    <s v="Sale"/>
    <n v="3123"/>
    <n v="2"/>
    <n v="1"/>
    <n v="1"/>
    <n v="0"/>
    <m/>
    <s v="6/787 Burwood Rd"/>
    <s v="Hawthorn East"/>
    <x v="14"/>
    <x v="2"/>
    <x v="3"/>
    <x v="1"/>
  </r>
  <r>
    <x v="432"/>
    <n v="1050000"/>
    <x v="0"/>
    <s v="Cunninghams"/>
    <s v="Sale"/>
    <n v="3127"/>
    <n v="3"/>
    <n v="2"/>
    <n v="2"/>
    <n v="444"/>
    <m/>
    <s v="430 Whitehorse Rd"/>
    <s v="Surrey Hills"/>
    <x v="14"/>
    <x v="2"/>
    <x v="3"/>
    <x v="1"/>
  </r>
  <r>
    <x v="432"/>
    <n v="1980000"/>
    <x v="0"/>
    <s v="Cunninghams"/>
    <s v="Sale"/>
    <n v="3124"/>
    <n v="4"/>
    <n v="3"/>
    <n v="2"/>
    <n v="728"/>
    <m/>
    <s v="34 Morey St"/>
    <s v="Camberwell"/>
    <x v="14"/>
    <x v="2"/>
    <x v="3"/>
    <x v="1"/>
  </r>
  <r>
    <x v="432"/>
    <n v="2100000"/>
    <x v="0"/>
    <s v="Cunninghams"/>
    <s v="Sale"/>
    <n v="3188"/>
    <n v="3"/>
    <n v="2"/>
    <n v="1"/>
    <n v="455"/>
    <n v="1990"/>
    <s v="7 Wave St"/>
    <s v="Hampton"/>
    <x v="15"/>
    <x v="2"/>
    <x v="3"/>
    <x v="1"/>
  </r>
  <r>
    <x v="432"/>
    <n v="615000"/>
    <x v="1"/>
    <s v="Property Barons"/>
    <s v="Sale"/>
    <n v="3084"/>
    <n v="2"/>
    <n v="1"/>
    <n v="1"/>
    <n v="190"/>
    <n v="1980"/>
    <s v="7/4 Banyule Rd"/>
    <s v="Rosanna"/>
    <x v="17"/>
    <x v="3"/>
    <x v="3"/>
    <x v="1"/>
  </r>
  <r>
    <x v="432"/>
    <n v="984000"/>
    <x v="0"/>
    <s v="SJ"/>
    <s v="Sale"/>
    <n v="3085"/>
    <n v="3"/>
    <n v="2"/>
    <n v="2"/>
    <n v="552"/>
    <m/>
    <s v="7 Marigolds Rd"/>
    <s v="Yallambie"/>
    <x v="17"/>
    <x v="1"/>
    <x v="3"/>
    <x v="1"/>
  </r>
  <r>
    <x v="433"/>
    <n v="730000"/>
    <x v="0"/>
    <s v="Flanders &amp; Fish"/>
    <s v="Auction"/>
    <n v="3138"/>
    <n v="3"/>
    <n v="2"/>
    <n v="2"/>
    <n v="947"/>
    <n v="1978"/>
    <s v="32 Churchill Dr"/>
    <s v="Mooroolbark"/>
    <x v="23"/>
    <x v="5"/>
    <x v="3"/>
    <x v="1"/>
  </r>
  <r>
    <x v="433"/>
    <n v="860000"/>
    <x v="0"/>
    <s v="Cunninghams"/>
    <s v="Auction"/>
    <n v="3121"/>
    <n v="2"/>
    <n v="1"/>
    <n v="0"/>
    <n v="111"/>
    <m/>
    <s v="62 Butler St"/>
    <s v="Richmond"/>
    <x v="1"/>
    <x v="1"/>
    <x v="3"/>
    <x v="1"/>
  </r>
  <r>
    <x v="433"/>
    <n v="950000"/>
    <x v="0"/>
    <s v="Metro Ladder"/>
    <s v="Auction"/>
    <n v="3121"/>
    <n v="2"/>
    <n v="1"/>
    <n v="0"/>
    <n v="150"/>
    <m/>
    <s v="7 Berry St"/>
    <s v="Richmond"/>
    <x v="1"/>
    <x v="1"/>
    <x v="3"/>
    <x v="1"/>
  </r>
  <r>
    <x v="433"/>
    <n v="1301000"/>
    <x v="0"/>
    <s v="Jones and Jones"/>
    <s v="Sale"/>
    <n v="3121"/>
    <n v="3"/>
    <n v="1"/>
    <n v="1"/>
    <n v="163"/>
    <n v="1990"/>
    <s v="22 Glass St"/>
    <s v="Richmond"/>
    <x v="1"/>
    <x v="1"/>
    <x v="3"/>
    <x v="1"/>
  </r>
  <r>
    <x v="433"/>
    <n v="680000"/>
    <x v="0"/>
    <s v="Cunninghams"/>
    <s v="Sale"/>
    <n v="3083"/>
    <n v="3"/>
    <n v="1"/>
    <n v="1"/>
    <n v="539"/>
    <m/>
    <s v="10 Merryn Cl"/>
    <s v="Bundoora"/>
    <x v="19"/>
    <x v="1"/>
    <x v="3"/>
    <x v="1"/>
  </r>
  <r>
    <x v="433"/>
    <n v="1530000"/>
    <x v="0"/>
    <s v="Property Barons"/>
    <s v="Sale"/>
    <n v="3130"/>
    <n v="3"/>
    <n v="1"/>
    <n v="2"/>
    <n v="785"/>
    <m/>
    <s v="31 Stanley Gr"/>
    <s v="Blackburn"/>
    <x v="2"/>
    <x v="3"/>
    <x v="3"/>
    <x v="1"/>
  </r>
  <r>
    <x v="433"/>
    <n v="762000"/>
    <x v="1"/>
    <s v="Jones and Jones"/>
    <s v="Sale"/>
    <n v="3146"/>
    <n v="2"/>
    <n v="1"/>
    <n v="1"/>
    <n v="730"/>
    <n v="1875"/>
    <s v="2/37 Aintree Rd"/>
    <s v="Glen Iris"/>
    <x v="12"/>
    <x v="2"/>
    <x v="3"/>
    <x v="1"/>
  </r>
  <r>
    <x v="433"/>
    <n v="880000"/>
    <x v="0"/>
    <s v="Jones and Jones"/>
    <s v="Auction"/>
    <n v="3181"/>
    <n v="3"/>
    <n v="1"/>
    <n v="0"/>
    <n v="249"/>
    <m/>
    <s v="277 Dandenong Rd"/>
    <s v="Prahran"/>
    <x v="12"/>
    <x v="2"/>
    <x v="3"/>
    <x v="1"/>
  </r>
  <r>
    <x v="433"/>
    <n v="1020000"/>
    <x v="1"/>
    <s v="Metro Ladder"/>
    <s v="Sale"/>
    <n v="3181"/>
    <n v="2"/>
    <n v="1"/>
    <n v="1"/>
    <n v="0"/>
    <n v="1920"/>
    <s v="9/305 Dandenong Rd"/>
    <s v="Prahran"/>
    <x v="12"/>
    <x v="2"/>
    <x v="3"/>
    <x v="1"/>
  </r>
  <r>
    <x v="433"/>
    <n v="710000"/>
    <x v="1"/>
    <s v="Sanders"/>
    <s v="Auction"/>
    <n v="3205"/>
    <n v="3"/>
    <n v="2"/>
    <n v="2"/>
    <n v="0"/>
    <n v="2001"/>
    <s v="411/38 Bank St"/>
    <s v="South Melbourne"/>
    <x v="5"/>
    <x v="2"/>
    <x v="3"/>
    <x v="1"/>
  </r>
  <r>
    <x v="433"/>
    <n v="890000"/>
    <x v="0"/>
    <s v="Sanders"/>
    <s v="Auction"/>
    <n v="3095"/>
    <n v="4"/>
    <n v="2"/>
    <n v="2"/>
    <n v="786"/>
    <n v="1980"/>
    <s v="216 Progress Rd"/>
    <s v="Eltham North"/>
    <x v="20"/>
    <x v="3"/>
    <x v="3"/>
    <x v="1"/>
  </r>
  <r>
    <x v="433"/>
    <n v="910000"/>
    <x v="0"/>
    <s v="Maxwells"/>
    <s v="Sale"/>
    <n v="3044"/>
    <n v="2"/>
    <n v="1"/>
    <n v="3"/>
    <n v="602"/>
    <m/>
    <s v="24 Windsor St"/>
    <s v="Pascoe Vale"/>
    <x v="3"/>
    <x v="1"/>
    <x v="3"/>
    <x v="1"/>
  </r>
  <r>
    <x v="433"/>
    <n v="2545000"/>
    <x v="0"/>
    <s v="Jones and Jones"/>
    <s v="Sale"/>
    <n v="3056"/>
    <n v="5"/>
    <n v="3"/>
    <n v="4"/>
    <n v="957"/>
    <n v="1995"/>
    <s v="11 Heller St"/>
    <s v="Brunswick"/>
    <x v="3"/>
    <x v="1"/>
    <x v="3"/>
    <x v="1"/>
  </r>
  <r>
    <x v="433"/>
    <n v="440000"/>
    <x v="1"/>
    <s v="Property Barons"/>
    <s v="Sale"/>
    <n v="3040"/>
    <n v="2"/>
    <n v="1"/>
    <n v="1"/>
    <n v="921"/>
    <m/>
    <s v="3/18 Balmoral St"/>
    <s v="Essendon"/>
    <x v="8"/>
    <x v="0"/>
    <x v="3"/>
    <x v="1"/>
  </r>
  <r>
    <x v="433"/>
    <n v="773000"/>
    <x v="0"/>
    <s v="Flanders &amp; Fish"/>
    <s v="Sale"/>
    <n v="3034"/>
    <n v="4"/>
    <n v="2"/>
    <n v="2"/>
    <n v="344"/>
    <n v="2004"/>
    <s v="7A Downland Sq"/>
    <s v="Avondale Heights"/>
    <x v="8"/>
    <x v="0"/>
    <x v="3"/>
    <x v="1"/>
  </r>
  <r>
    <x v="433"/>
    <n v="955000"/>
    <x v="0"/>
    <s v="Jones and Jones"/>
    <s v="Sale"/>
    <n v="3039"/>
    <n v="4"/>
    <n v="2"/>
    <n v="3"/>
    <n v="431"/>
    <n v="1910"/>
    <s v="25 George St"/>
    <s v="Moonee Ponds"/>
    <x v="8"/>
    <x v="0"/>
    <x v="3"/>
    <x v="1"/>
  </r>
  <r>
    <x v="433"/>
    <n v="1410000"/>
    <x v="0"/>
    <s v="Jones and Jones"/>
    <s v="Sale"/>
    <n v="3167"/>
    <n v="4"/>
    <n v="2"/>
    <n v="4"/>
    <n v="590"/>
    <n v="1950"/>
    <s v="4 Dalgan St"/>
    <s v="Oakleigh South"/>
    <x v="6"/>
    <x v="4"/>
    <x v="3"/>
    <x v="1"/>
  </r>
  <r>
    <x v="433"/>
    <n v="310000"/>
    <x v="1"/>
    <s v="Flanders &amp; Fish"/>
    <s v="Auction"/>
    <n v="3011"/>
    <n v="1"/>
    <n v="1"/>
    <n v="0"/>
    <n v="0"/>
    <n v="1888"/>
    <s v="5/232 Nicholson St"/>
    <s v="Footscray"/>
    <x v="4"/>
    <x v="0"/>
    <x v="3"/>
    <x v="1"/>
  </r>
  <r>
    <x v="433"/>
    <n v="793000"/>
    <x v="0"/>
    <s v="Metro Ladder"/>
    <s v="Sale"/>
    <n v="3012"/>
    <n v="3"/>
    <n v="1"/>
    <n v="2"/>
    <n v="417"/>
    <m/>
    <s v="1 Gilda St"/>
    <s v="Maidstone"/>
    <x v="4"/>
    <x v="0"/>
    <x v="3"/>
    <x v="1"/>
  </r>
  <r>
    <x v="433"/>
    <n v="850000"/>
    <x v="1"/>
    <s v="Maxwells"/>
    <s v="Sale"/>
    <n v="3109"/>
    <n v="3"/>
    <n v="2"/>
    <n v="1"/>
    <n v="236"/>
    <n v="1980"/>
    <s v="2/1099 Doncaster Rd"/>
    <s v="Doncaster East"/>
    <x v="16"/>
    <x v="3"/>
    <x v="3"/>
    <x v="1"/>
  </r>
  <r>
    <x v="433"/>
    <n v="920000"/>
    <x v="0"/>
    <s v="Melbourne Homes"/>
    <s v="Sale"/>
    <n v="3195"/>
    <n v="4"/>
    <n v="2"/>
    <n v="2"/>
    <n v="413"/>
    <n v="1975"/>
    <s v="1/73 Chute St"/>
    <s v="Mordialloc"/>
    <x v="7"/>
    <x v="4"/>
    <x v="3"/>
    <x v="1"/>
  </r>
  <r>
    <x v="433"/>
    <n v="670000"/>
    <x v="2"/>
    <s v="Maxwells"/>
    <s v="Auction"/>
    <n v="3016"/>
    <n v="3"/>
    <n v="2"/>
    <n v="2"/>
    <n v="146"/>
    <n v="2001"/>
    <s v="2/60 Kororoit Creek Rd"/>
    <s v="Williamstown North"/>
    <x v="11"/>
    <x v="0"/>
    <x v="3"/>
    <x v="1"/>
  </r>
  <r>
    <x v="433"/>
    <n v="900000"/>
    <x v="2"/>
    <s v="Sanders"/>
    <s v="Sale"/>
    <n v="3015"/>
    <n v="3"/>
    <n v="2"/>
    <n v="2"/>
    <n v="575"/>
    <n v="2017"/>
    <s v="17 Gordon St"/>
    <s v="Newport"/>
    <x v="11"/>
    <x v="0"/>
    <x v="3"/>
    <x v="1"/>
  </r>
  <r>
    <x v="433"/>
    <n v="1290000"/>
    <x v="0"/>
    <s v="Maxwells"/>
    <s v="Sale"/>
    <n v="3015"/>
    <n v="3"/>
    <n v="1"/>
    <n v="3"/>
    <n v="715"/>
    <m/>
    <s v="14 Vernon St"/>
    <s v="South Kingsville"/>
    <x v="11"/>
    <x v="0"/>
    <x v="3"/>
    <x v="1"/>
  </r>
  <r>
    <x v="433"/>
    <n v="1286000"/>
    <x v="0"/>
    <s v="Jones and Jones"/>
    <s v="Sale"/>
    <n v="3204"/>
    <n v="3"/>
    <n v="1"/>
    <n v="2"/>
    <n v="614"/>
    <m/>
    <s v="3 Rogers Rd"/>
    <s v="Bentleigh"/>
    <x v="9"/>
    <x v="2"/>
    <x v="3"/>
    <x v="1"/>
  </r>
  <r>
    <x v="433"/>
    <n v="1561000"/>
    <x v="0"/>
    <s v="Metro Ladder"/>
    <s v="Sale"/>
    <n v="3163"/>
    <n v="3"/>
    <n v="1"/>
    <n v="2"/>
    <n v="627"/>
    <n v="1930"/>
    <s v="12 Lydson St"/>
    <s v="Murrumbeena"/>
    <x v="9"/>
    <x v="2"/>
    <x v="3"/>
    <x v="1"/>
  </r>
  <r>
    <x v="433"/>
    <n v="715000"/>
    <x v="1"/>
    <s v="Metro Ladder"/>
    <s v="Sale"/>
    <n v="3072"/>
    <n v="3"/>
    <n v="1"/>
    <n v="1"/>
    <n v="210"/>
    <n v="1996"/>
    <s v="2/15 Percival St"/>
    <s v="Preston"/>
    <x v="10"/>
    <x v="1"/>
    <x v="3"/>
    <x v="1"/>
  </r>
  <r>
    <x v="433"/>
    <n v="1975000"/>
    <x v="0"/>
    <s v="Cunninghams"/>
    <s v="Sale"/>
    <n v="3078"/>
    <n v="4"/>
    <n v="2"/>
    <n v="2"/>
    <n v="600"/>
    <m/>
    <s v="55 Bennett St"/>
    <s v="Alphington"/>
    <x v="10"/>
    <x v="1"/>
    <x v="3"/>
    <x v="1"/>
  </r>
  <r>
    <x v="433"/>
    <n v="841000"/>
    <x v="0"/>
    <s v="Best Bricks"/>
    <s v="Sale"/>
    <n v="3020"/>
    <n v="3"/>
    <n v="1"/>
    <n v="2"/>
    <n v="557"/>
    <n v="1960"/>
    <s v="3 Mellor St"/>
    <s v="Sunshine"/>
    <x v="0"/>
    <x v="0"/>
    <x v="3"/>
    <x v="1"/>
  </r>
  <r>
    <x v="433"/>
    <n v="1381000"/>
    <x v="2"/>
    <s v="Jones and Jones"/>
    <s v="Sale"/>
    <n v="3126"/>
    <n v="3"/>
    <n v="2"/>
    <n v="2"/>
    <n v="230"/>
    <m/>
    <s v="3/900 Burke Rd"/>
    <s v="Canterbury"/>
    <x v="14"/>
    <x v="2"/>
    <x v="3"/>
    <x v="1"/>
  </r>
  <r>
    <x v="433"/>
    <n v="2225000"/>
    <x v="0"/>
    <s v="Jones and Jones"/>
    <s v="Auction"/>
    <n v="3123"/>
    <n v="3"/>
    <n v="1"/>
    <n v="2"/>
    <n v="616"/>
    <n v="1920"/>
    <s v="536 Barkers Rd"/>
    <s v="Hawthorn East"/>
    <x v="14"/>
    <x v="2"/>
    <x v="3"/>
    <x v="1"/>
  </r>
  <r>
    <x v="433"/>
    <n v="3200500"/>
    <x v="0"/>
    <s v="Flanders &amp; Fish"/>
    <s v="Sale"/>
    <n v="3101"/>
    <n v="5"/>
    <n v="2"/>
    <n v="2"/>
    <n v="842"/>
    <m/>
    <s v="4 Weir St"/>
    <s v="Kew"/>
    <x v="14"/>
    <x v="2"/>
    <x v="3"/>
    <x v="1"/>
  </r>
  <r>
    <x v="433"/>
    <n v="650000"/>
    <x v="0"/>
    <s v="Best Bricks"/>
    <s v="Sale"/>
    <n v="3081"/>
    <n v="2"/>
    <n v="1"/>
    <n v="2"/>
    <n v="465"/>
    <n v="1960"/>
    <s v="316 Liberty Pde"/>
    <s v="Heidelberg West"/>
    <x v="17"/>
    <x v="3"/>
    <x v="3"/>
    <x v="1"/>
  </r>
  <r>
    <x v="433"/>
    <n v="1060000"/>
    <x v="0"/>
    <s v="Sanders"/>
    <s v="Sale"/>
    <n v="3085"/>
    <n v="5"/>
    <n v="2"/>
    <n v="2"/>
    <n v="627"/>
    <n v="1960"/>
    <s v="14 Borlase St"/>
    <s v="Yallambie"/>
    <x v="17"/>
    <x v="1"/>
    <x v="3"/>
    <x v="1"/>
  </r>
  <r>
    <x v="434"/>
    <n v="561000"/>
    <x v="1"/>
    <s v="Sanders"/>
    <s v="Sale"/>
    <n v="3066"/>
    <n v="2"/>
    <n v="2"/>
    <n v="2"/>
    <n v="3701"/>
    <n v="2005"/>
    <s v="226/3 Hoddle St"/>
    <s v="Collingwood"/>
    <x v="1"/>
    <x v="1"/>
    <x v="3"/>
    <x v="1"/>
  </r>
  <r>
    <x v="434"/>
    <n v="1052000"/>
    <x v="2"/>
    <s v="Jones and Jones"/>
    <s v="Sale"/>
    <n v="3121"/>
    <n v="3"/>
    <n v="1"/>
    <n v="2"/>
    <n v="0"/>
    <n v="2010"/>
    <s v="6/323 Church St"/>
    <s v="Richmond"/>
    <x v="1"/>
    <x v="1"/>
    <x v="3"/>
    <x v="1"/>
  </r>
  <r>
    <x v="434"/>
    <n v="1100000"/>
    <x v="0"/>
    <s v="Metro Ladder"/>
    <s v="Auction"/>
    <n v="3121"/>
    <n v="3"/>
    <n v="2"/>
    <n v="2"/>
    <n v="1212"/>
    <n v="2010"/>
    <s v="2/50 Gibdon St"/>
    <s v="Burnley"/>
    <x v="1"/>
    <x v="1"/>
    <x v="3"/>
    <x v="1"/>
  </r>
  <r>
    <x v="434"/>
    <n v="1717500"/>
    <x v="0"/>
    <s v="Cunninghams"/>
    <s v="Sale"/>
    <n v="3054"/>
    <n v="3"/>
    <n v="1"/>
    <n v="0"/>
    <n v="202"/>
    <m/>
    <s v="454 Canning St"/>
    <s v="Carlton North"/>
    <x v="1"/>
    <x v="1"/>
    <x v="3"/>
    <x v="1"/>
  </r>
  <r>
    <x v="434"/>
    <n v="1802500"/>
    <x v="0"/>
    <s v="Cunninghams"/>
    <s v="Sale"/>
    <n v="3068"/>
    <n v="2"/>
    <n v="2"/>
    <n v="1"/>
    <n v="182"/>
    <n v="1880"/>
    <s v="43 Woodside St"/>
    <s v="Fitzroy North"/>
    <x v="1"/>
    <x v="1"/>
    <x v="3"/>
    <x v="1"/>
  </r>
  <r>
    <x v="434"/>
    <n v="800000"/>
    <x v="0"/>
    <s v="Property Barons"/>
    <s v="Auction"/>
    <n v="3131"/>
    <n v="3"/>
    <n v="1"/>
    <n v="2"/>
    <n v="617"/>
    <n v="1960"/>
    <s v="309 Springvale Rd"/>
    <s v="Forest Hill"/>
    <x v="2"/>
    <x v="3"/>
    <x v="3"/>
    <x v="1"/>
  </r>
  <r>
    <x v="434"/>
    <n v="595000"/>
    <x v="1"/>
    <s v="Jones and Jones"/>
    <s v="Sale"/>
    <n v="3143"/>
    <n v="2"/>
    <n v="1"/>
    <n v="1"/>
    <n v="0"/>
    <m/>
    <s v="4/379 Dandenong Rd"/>
    <s v="Armadale"/>
    <x v="12"/>
    <x v="2"/>
    <x v="3"/>
    <x v="1"/>
  </r>
  <r>
    <x v="434"/>
    <n v="1060000"/>
    <x v="2"/>
    <s v="Jones and Jones"/>
    <s v="Sale"/>
    <n v="3145"/>
    <n v="3"/>
    <n v="1"/>
    <n v="1"/>
    <n v="206"/>
    <n v="1980"/>
    <s v="3/1 Grant St"/>
    <s v="Malvern East"/>
    <x v="12"/>
    <x v="2"/>
    <x v="3"/>
    <x v="1"/>
  </r>
  <r>
    <x v="434"/>
    <n v="964000"/>
    <x v="0"/>
    <s v="Maxwells"/>
    <s v="Sale"/>
    <n v="3207"/>
    <n v="1"/>
    <n v="1"/>
    <n v="0"/>
    <n v="85"/>
    <m/>
    <s v="58 Station St"/>
    <s v="Port Melbourne"/>
    <x v="5"/>
    <x v="2"/>
    <x v="3"/>
    <x v="1"/>
  </r>
  <r>
    <x v="434"/>
    <n v="1475000"/>
    <x v="0"/>
    <s v="Flanders &amp; Fish"/>
    <s v="Sale"/>
    <n v="3183"/>
    <n v="3"/>
    <n v="2"/>
    <n v="1"/>
    <n v="147"/>
    <m/>
    <s v="5a Rosamond St"/>
    <s v="Balaclava"/>
    <x v="5"/>
    <x v="2"/>
    <x v="3"/>
    <x v="1"/>
  </r>
  <r>
    <x v="434"/>
    <n v="643000"/>
    <x v="0"/>
    <s v="Flanders &amp; Fish"/>
    <s v="Sale"/>
    <n v="3046"/>
    <n v="3"/>
    <n v="1"/>
    <n v="2"/>
    <n v="674"/>
    <m/>
    <s v="129 View St"/>
    <s v="Glenroy"/>
    <x v="3"/>
    <x v="1"/>
    <x v="3"/>
    <x v="1"/>
  </r>
  <r>
    <x v="434"/>
    <n v="705000"/>
    <x v="0"/>
    <s v="Property Barons"/>
    <s v="Sale"/>
    <n v="3046"/>
    <n v="3"/>
    <n v="1"/>
    <n v="2"/>
    <n v="694"/>
    <n v="1960"/>
    <s v="59 Pecham St"/>
    <s v="Glenroy"/>
    <x v="3"/>
    <x v="1"/>
    <x v="3"/>
    <x v="1"/>
  </r>
  <r>
    <x v="434"/>
    <n v="325000"/>
    <x v="1"/>
    <s v="Cunninghams"/>
    <s v="Auction"/>
    <n v="3042"/>
    <n v="1"/>
    <n v="1"/>
    <n v="1"/>
    <n v="710"/>
    <n v="2015"/>
    <s v="4/503 Keilor Rd"/>
    <s v="Niddrie"/>
    <x v="8"/>
    <x v="0"/>
    <x v="3"/>
    <x v="1"/>
  </r>
  <r>
    <x v="434"/>
    <n v="445000"/>
    <x v="1"/>
    <s v="Property Barons"/>
    <s v="Auction"/>
    <n v="3041"/>
    <n v="2"/>
    <n v="1"/>
    <n v="1"/>
    <n v="92"/>
    <n v="1970"/>
    <s v="5/8 Keam St"/>
    <s v="Essendon North"/>
    <x v="8"/>
    <x v="0"/>
    <x v="3"/>
    <x v="1"/>
  </r>
  <r>
    <x v="434"/>
    <n v="835000"/>
    <x v="0"/>
    <s v="Cunninghams"/>
    <s v="Auction"/>
    <n v="3034"/>
    <n v="4"/>
    <n v="2"/>
    <n v="2"/>
    <n v="573"/>
    <n v="1960"/>
    <s v="24 Thompson St"/>
    <s v="Avondale Heights"/>
    <x v="8"/>
    <x v="0"/>
    <x v="3"/>
    <x v="1"/>
  </r>
  <r>
    <x v="434"/>
    <n v="883000"/>
    <x v="0"/>
    <s v="Sanders"/>
    <s v="Sale"/>
    <n v="3041"/>
    <n v="3"/>
    <n v="1"/>
    <n v="1"/>
    <n v="534"/>
    <m/>
    <s v="164 Mascoma St"/>
    <s v="Strathmore"/>
    <x v="8"/>
    <x v="0"/>
    <x v="3"/>
    <x v="1"/>
  </r>
  <r>
    <x v="434"/>
    <n v="1250000"/>
    <x v="0"/>
    <s v="Flanders &amp; Fish"/>
    <s v="Auction"/>
    <n v="3034"/>
    <n v="5"/>
    <n v="2"/>
    <n v="2"/>
    <n v="889"/>
    <m/>
    <s v="4 Camille Ct"/>
    <s v="Avondale Heights"/>
    <x v="8"/>
    <x v="0"/>
    <x v="3"/>
    <x v="1"/>
  </r>
  <r>
    <x v="434"/>
    <n v="730000"/>
    <x v="1"/>
    <s v="Flanders &amp; Fish"/>
    <s v="Auction"/>
    <n v="3031"/>
    <n v="2"/>
    <n v="2"/>
    <n v="1"/>
    <n v="2135"/>
    <n v="2012"/>
    <s v="109/18 Bent St"/>
    <s v="Kensington"/>
    <x v="13"/>
    <x v="1"/>
    <x v="3"/>
    <x v="1"/>
  </r>
  <r>
    <x v="434"/>
    <n v="602000"/>
    <x v="1"/>
    <s v="Maxwells"/>
    <s v="Sale"/>
    <n v="3134"/>
    <n v="2"/>
    <n v="1"/>
    <n v="1"/>
    <n v="209"/>
    <n v="1996"/>
    <s v="2/65 Evelyn Rd"/>
    <s v="Ringwood North"/>
    <x v="22"/>
    <x v="3"/>
    <x v="3"/>
    <x v="1"/>
  </r>
  <r>
    <x v="434"/>
    <n v="630000"/>
    <x v="0"/>
    <s v="Best Bricks"/>
    <s v="Sale"/>
    <n v="3136"/>
    <n v="3"/>
    <n v="2"/>
    <n v="2"/>
    <n v="319"/>
    <m/>
    <s v="3 Silvergrass Ct"/>
    <s v="Croydon"/>
    <x v="22"/>
    <x v="3"/>
    <x v="3"/>
    <x v="1"/>
  </r>
  <r>
    <x v="434"/>
    <n v="375000"/>
    <x v="1"/>
    <s v="Flanders &amp; Fish"/>
    <s v="Sale"/>
    <n v="3012"/>
    <n v="1"/>
    <n v="1"/>
    <n v="1"/>
    <n v="60"/>
    <n v="1982"/>
    <s v="4/667 Barkly St"/>
    <s v="West Footscray"/>
    <x v="4"/>
    <x v="0"/>
    <x v="3"/>
    <x v="1"/>
  </r>
  <r>
    <x v="434"/>
    <n v="920000"/>
    <x v="0"/>
    <s v="Cunninghams"/>
    <s v="Auction"/>
    <n v="3032"/>
    <n v="2"/>
    <n v="1"/>
    <n v="1"/>
    <n v="575"/>
    <m/>
    <s v="29 Monash St"/>
    <s v="Maribyrnong"/>
    <x v="4"/>
    <x v="0"/>
    <x v="3"/>
    <x v="1"/>
  </r>
  <r>
    <x v="434"/>
    <n v="1145000"/>
    <x v="0"/>
    <s v="Jones and Jones"/>
    <s v="Sale"/>
    <n v="3192"/>
    <n v="3"/>
    <n v="1"/>
    <n v="2"/>
    <n v="584"/>
    <n v="1950"/>
    <s v="6 Tilley St"/>
    <s v="Cheltenham"/>
    <x v="7"/>
    <x v="2"/>
    <x v="3"/>
    <x v="1"/>
  </r>
  <r>
    <x v="434"/>
    <n v="1150000"/>
    <x v="0"/>
    <s v="Jones and Jones"/>
    <s v="Auction"/>
    <n v="3195"/>
    <n v="4"/>
    <n v="2"/>
    <n v="2"/>
    <n v="599"/>
    <m/>
    <s v="31 Mill St"/>
    <s v="Aspendale"/>
    <x v="7"/>
    <x v="4"/>
    <x v="3"/>
    <x v="1"/>
  </r>
  <r>
    <x v="434"/>
    <n v="305000"/>
    <x v="1"/>
    <s v="Property Barons"/>
    <s v="Auction"/>
    <n v="3175"/>
    <n v="2"/>
    <n v="1"/>
    <n v="1"/>
    <n v="141"/>
    <n v="1980"/>
    <s v="1/4 Rhoden Ct"/>
    <s v="Dandenong North"/>
    <x v="24"/>
    <x v="4"/>
    <x v="3"/>
    <x v="1"/>
  </r>
  <r>
    <x v="434"/>
    <n v="665000"/>
    <x v="1"/>
    <s v="Jones and Jones"/>
    <s v="Sale"/>
    <n v="3161"/>
    <n v="2"/>
    <n v="1"/>
    <n v="1"/>
    <n v="0"/>
    <n v="1970"/>
    <s v="1/41 Narong Rd"/>
    <s v="Caulfield North"/>
    <x v="9"/>
    <x v="2"/>
    <x v="3"/>
    <x v="1"/>
  </r>
  <r>
    <x v="434"/>
    <n v="817000"/>
    <x v="2"/>
    <s v="Jones and Jones"/>
    <s v="Sale"/>
    <n v="3165"/>
    <n v="3"/>
    <n v="1"/>
    <n v="2"/>
    <n v="332"/>
    <m/>
    <s v="1/16 Brady Rd"/>
    <s v="Bentleigh East"/>
    <x v="9"/>
    <x v="2"/>
    <x v="3"/>
    <x v="1"/>
  </r>
  <r>
    <x v="434"/>
    <n v="955000"/>
    <x v="2"/>
    <s v="Metro Ladder"/>
    <s v="Sale"/>
    <n v="3165"/>
    <n v="3"/>
    <n v="2"/>
    <n v="2"/>
    <n v="225"/>
    <m/>
    <s v="2/10 Thana St"/>
    <s v="Bentleigh East"/>
    <x v="9"/>
    <x v="2"/>
    <x v="3"/>
    <x v="1"/>
  </r>
  <r>
    <x v="434"/>
    <n v="1205000"/>
    <x v="0"/>
    <s v="Jones and Jones"/>
    <s v="Sale"/>
    <n v="3165"/>
    <n v="3"/>
    <n v="3"/>
    <n v="2"/>
    <n v="604"/>
    <n v="1960"/>
    <s v="76 Wingate St"/>
    <s v="Bentleigh East"/>
    <x v="9"/>
    <x v="2"/>
    <x v="3"/>
    <x v="1"/>
  </r>
  <r>
    <x v="434"/>
    <n v="1700000"/>
    <x v="0"/>
    <s v="Flanders &amp; Fish"/>
    <s v="Auction"/>
    <n v="3162"/>
    <n v="4"/>
    <n v="2"/>
    <n v="2"/>
    <n v="627"/>
    <n v="1925"/>
    <s v="25 Gardenvale Rd"/>
    <s v="Caulfield South"/>
    <x v="9"/>
    <x v="2"/>
    <x v="3"/>
    <x v="1"/>
  </r>
  <r>
    <x v="434"/>
    <n v="1880000"/>
    <x v="0"/>
    <s v="Cunninghams"/>
    <s v="Sale"/>
    <n v="3185"/>
    <n v="5"/>
    <n v="2"/>
    <n v="2"/>
    <n v="538"/>
    <m/>
    <s v="171 North Rd"/>
    <s v="Gardenvale"/>
    <x v="9"/>
    <x v="2"/>
    <x v="3"/>
    <x v="1"/>
  </r>
  <r>
    <x v="434"/>
    <n v="200000"/>
    <x v="1"/>
    <s v="Zimmerman"/>
    <s v="Auction"/>
    <n v="3020"/>
    <n v="1"/>
    <n v="1"/>
    <n v="1"/>
    <n v="1175"/>
    <n v="1970"/>
    <s v="1/121 Anderson Rd"/>
    <s v="Albion"/>
    <x v="0"/>
    <x v="0"/>
    <x v="3"/>
    <x v="1"/>
  </r>
  <r>
    <x v="434"/>
    <n v="690000"/>
    <x v="0"/>
    <s v="Property Barons"/>
    <s v="Auction"/>
    <n v="3042"/>
    <n v="3"/>
    <n v="1"/>
    <n v="2"/>
    <n v="650"/>
    <m/>
    <s v="7 Collinson St"/>
    <s v="Keilor Park"/>
    <x v="0"/>
    <x v="0"/>
    <x v="3"/>
    <x v="1"/>
  </r>
  <r>
    <x v="434"/>
    <n v="760000"/>
    <x v="0"/>
    <s v="Best Bricks"/>
    <s v="Sale"/>
    <n v="3020"/>
    <n v="4"/>
    <n v="1"/>
    <n v="5"/>
    <n v="650"/>
    <m/>
    <s v="14 Baker St"/>
    <s v="Sunshine"/>
    <x v="0"/>
    <x v="0"/>
    <x v="3"/>
    <x v="1"/>
  </r>
  <r>
    <x v="434"/>
    <n v="970000"/>
    <x v="1"/>
    <s v="Cunninghams"/>
    <s v="Sale"/>
    <n v="3122"/>
    <n v="3"/>
    <n v="2"/>
    <n v="2"/>
    <n v="0"/>
    <m/>
    <s v="1g Robinson Rd"/>
    <s v="Hawthorn"/>
    <x v="14"/>
    <x v="2"/>
    <x v="3"/>
    <x v="1"/>
  </r>
  <r>
    <x v="434"/>
    <n v="1880000"/>
    <x v="0"/>
    <s v="Jones and Jones"/>
    <s v="Auction"/>
    <n v="3147"/>
    <n v="2"/>
    <n v="2"/>
    <n v="2"/>
    <n v="627"/>
    <m/>
    <s v="65 Fakenham Rd"/>
    <s v="Ashburton"/>
    <x v="14"/>
    <x v="2"/>
    <x v="3"/>
    <x v="1"/>
  </r>
  <r>
    <x v="434"/>
    <n v="680000"/>
    <x v="2"/>
    <s v="Jones and Jones"/>
    <s v="Sale"/>
    <n v="3081"/>
    <n v="2"/>
    <n v="1"/>
    <n v="1"/>
    <n v="129"/>
    <n v="2013"/>
    <s v="49C Dresden St"/>
    <s v="Heidelberg Heights"/>
    <x v="17"/>
    <x v="3"/>
    <x v="3"/>
    <x v="1"/>
  </r>
  <r>
    <x v="434"/>
    <n v="780000"/>
    <x v="0"/>
    <s v="Property Barons"/>
    <s v="Sale"/>
    <n v="3081"/>
    <n v="2"/>
    <n v="1"/>
    <n v="1"/>
    <n v="433"/>
    <m/>
    <s v="18 Francis St"/>
    <s v="Heidelberg Heights"/>
    <x v="17"/>
    <x v="3"/>
    <x v="3"/>
    <x v="1"/>
  </r>
  <r>
    <x v="434"/>
    <n v="800000"/>
    <x v="0"/>
    <s v="Property Barons"/>
    <s v="Sale"/>
    <n v="3093"/>
    <n v="5"/>
    <n v="2"/>
    <n v="2"/>
    <n v="864"/>
    <m/>
    <s v="14 Glenauburn Rd"/>
    <s v="Lower Plenty"/>
    <x v="17"/>
    <x v="3"/>
    <x v="3"/>
    <x v="1"/>
  </r>
  <r>
    <x v="434"/>
    <n v="894000"/>
    <x v="0"/>
    <s v="Cunninghams"/>
    <s v="Sale"/>
    <n v="3081"/>
    <n v="3"/>
    <n v="2"/>
    <n v="3"/>
    <n v="601"/>
    <n v="1950"/>
    <s v="125 Oriel Rd"/>
    <s v="Bellfield"/>
    <x v="17"/>
    <x v="3"/>
    <x v="3"/>
    <x v="1"/>
  </r>
  <r>
    <x v="435"/>
    <n v="1321000"/>
    <x v="0"/>
    <s v="Jones and Jones"/>
    <s v="Sale"/>
    <n v="3068"/>
    <n v="2"/>
    <n v="1"/>
    <n v="1"/>
    <n v="167"/>
    <m/>
    <s v="74 Best St"/>
    <s v="Fitzroy North"/>
    <x v="1"/>
    <x v="1"/>
    <x v="3"/>
    <x v="1"/>
  </r>
  <r>
    <x v="435"/>
    <n v="1500000"/>
    <x v="0"/>
    <s v="Cunninghams"/>
    <s v="Sale"/>
    <n v="3068"/>
    <n v="3"/>
    <n v="1"/>
    <n v="1"/>
    <n v="230"/>
    <n v="1900"/>
    <s v="42 Grant St"/>
    <s v="Clifton Hill"/>
    <x v="1"/>
    <x v="1"/>
    <x v="3"/>
    <x v="1"/>
  </r>
  <r>
    <x v="435"/>
    <n v="3450000"/>
    <x v="0"/>
    <s v="Cunninghams"/>
    <s v="Sale"/>
    <n v="3054"/>
    <n v="4"/>
    <n v="2"/>
    <n v="1"/>
    <n v="515"/>
    <n v="1905"/>
    <s v="235 Amess St"/>
    <s v="Carlton North"/>
    <x v="1"/>
    <x v="1"/>
    <x v="3"/>
    <x v="1"/>
  </r>
  <r>
    <x v="435"/>
    <n v="975000"/>
    <x v="2"/>
    <s v="Melbourne Homes"/>
    <s v="Sale"/>
    <n v="3133"/>
    <n v="4"/>
    <n v="2"/>
    <n v="2"/>
    <n v="0"/>
    <n v="2008"/>
    <s v="2/557 Canterbury Rd"/>
    <s v="Vermont"/>
    <x v="2"/>
    <x v="3"/>
    <x v="3"/>
    <x v="1"/>
  </r>
  <r>
    <x v="435"/>
    <n v="682000"/>
    <x v="1"/>
    <s v="Metro Ladder"/>
    <s v="Sale"/>
    <n v="3142"/>
    <n v="2"/>
    <n v="1"/>
    <n v="1"/>
    <n v="713"/>
    <n v="1975"/>
    <s v="2/641 Toorak Rd"/>
    <s v="Toorak"/>
    <x v="12"/>
    <x v="2"/>
    <x v="3"/>
    <x v="1"/>
  </r>
  <r>
    <x v="435"/>
    <n v="1200000"/>
    <x v="2"/>
    <s v="Zimmerman"/>
    <s v="Sale"/>
    <n v="3143"/>
    <n v="2"/>
    <n v="2"/>
    <n v="1"/>
    <n v="189"/>
    <m/>
    <s v="5/29 Mercer Rd"/>
    <s v="Armadale"/>
    <x v="12"/>
    <x v="2"/>
    <x v="3"/>
    <x v="1"/>
  </r>
  <r>
    <x v="435"/>
    <n v="2080000"/>
    <x v="0"/>
    <s v="Flanders &amp; Fish"/>
    <s v="Auction"/>
    <n v="3181"/>
    <n v="3"/>
    <n v="2"/>
    <n v="2"/>
    <n v="754"/>
    <n v="1905"/>
    <s v="16 Wrexham Rd"/>
    <s v="Windsor"/>
    <x v="12"/>
    <x v="2"/>
    <x v="3"/>
    <x v="1"/>
  </r>
  <r>
    <x v="435"/>
    <n v="805000"/>
    <x v="1"/>
    <s v="Maxwells"/>
    <s v="Sale"/>
    <n v="3205"/>
    <n v="2"/>
    <n v="2"/>
    <n v="2"/>
    <n v="0"/>
    <m/>
    <s v="305/196 Albert Rd"/>
    <s v="South Melbourne"/>
    <x v="5"/>
    <x v="2"/>
    <x v="3"/>
    <x v="1"/>
  </r>
  <r>
    <x v="435"/>
    <n v="1077000"/>
    <x v="2"/>
    <s v="Cunninghams"/>
    <s v="Sale"/>
    <n v="3182"/>
    <n v="2"/>
    <n v="1"/>
    <n v="1"/>
    <n v="455"/>
    <n v="1890"/>
    <s v="2/25 Acland St"/>
    <s v="St Kilda"/>
    <x v="5"/>
    <x v="2"/>
    <x v="3"/>
    <x v="1"/>
  </r>
  <r>
    <x v="435"/>
    <n v="1200000"/>
    <x v="0"/>
    <s v="Property Barons"/>
    <s v="Sale"/>
    <n v="3056"/>
    <n v="1"/>
    <n v="1"/>
    <n v="0"/>
    <n v="225"/>
    <m/>
    <s v="286 Barkly St"/>
    <s v="Brunswick"/>
    <x v="3"/>
    <x v="1"/>
    <x v="3"/>
    <x v="1"/>
  </r>
  <r>
    <x v="435"/>
    <n v="390000"/>
    <x v="1"/>
    <s v="Cunninghams"/>
    <s v="Auction"/>
    <n v="3031"/>
    <n v="2"/>
    <n v="1"/>
    <n v="1"/>
    <n v="472"/>
    <n v="1960"/>
    <s v="1/44 Ascot Vale Rd"/>
    <s v="Flemington"/>
    <x v="8"/>
    <x v="1"/>
    <x v="3"/>
    <x v="1"/>
  </r>
  <r>
    <x v="435"/>
    <n v="415500"/>
    <x v="1"/>
    <s v="Cunninghams"/>
    <s v="Sale"/>
    <n v="3041"/>
    <n v="2"/>
    <n v="1"/>
    <n v="1"/>
    <n v="82"/>
    <n v="1970"/>
    <s v="5/15 Bulla Rd"/>
    <s v="Essendon North"/>
    <x v="8"/>
    <x v="0"/>
    <x v="3"/>
    <x v="1"/>
  </r>
  <r>
    <x v="435"/>
    <n v="760000"/>
    <x v="0"/>
    <s v="Flanders &amp; Fish"/>
    <s v="Auction"/>
    <n v="3034"/>
    <n v="3"/>
    <n v="1"/>
    <n v="1"/>
    <n v="585"/>
    <n v="1960"/>
    <s v="53 Doyle St"/>
    <s v="Avondale Heights"/>
    <x v="8"/>
    <x v="0"/>
    <x v="3"/>
    <x v="1"/>
  </r>
  <r>
    <x v="435"/>
    <n v="670000"/>
    <x v="1"/>
    <s v="Best Bricks"/>
    <s v="Sale"/>
    <n v="3149"/>
    <n v="2"/>
    <n v="1"/>
    <n v="1"/>
    <n v="296"/>
    <m/>
    <s v="1/2 Gwynne St"/>
    <s v="Mount Waverley"/>
    <x v="6"/>
    <x v="3"/>
    <x v="3"/>
    <x v="1"/>
  </r>
  <r>
    <x v="435"/>
    <n v="770000"/>
    <x v="2"/>
    <s v="Jones and Jones"/>
    <s v="Auction"/>
    <n v="3147"/>
    <n v="2"/>
    <n v="1"/>
    <n v="2"/>
    <n v="162"/>
    <n v="2010"/>
    <s v="3/5 Yunki Ct"/>
    <s v="Ashwood"/>
    <x v="6"/>
    <x v="2"/>
    <x v="3"/>
    <x v="1"/>
  </r>
  <r>
    <x v="435"/>
    <n v="912000"/>
    <x v="2"/>
    <s v="Jones and Jones"/>
    <s v="Sale"/>
    <n v="3166"/>
    <n v="4"/>
    <n v="2"/>
    <n v="2"/>
    <n v="344"/>
    <n v="1997"/>
    <s v="2/83 Patrick St"/>
    <s v="Oakleigh East"/>
    <x v="6"/>
    <x v="2"/>
    <x v="3"/>
    <x v="1"/>
  </r>
  <r>
    <x v="435"/>
    <n v="355000"/>
    <x v="0"/>
    <s v="Sanders"/>
    <s v="Sale"/>
    <n v="3338"/>
    <n v="4"/>
    <n v="2"/>
    <n v="1"/>
    <n v="766"/>
    <n v="1980"/>
    <s v="1 Tamar Dr"/>
    <s v="Melton South"/>
    <x v="21"/>
    <x v="6"/>
    <x v="3"/>
    <x v="1"/>
  </r>
  <r>
    <x v="435"/>
    <n v="550000"/>
    <x v="1"/>
    <s v="Cunninghams"/>
    <s v="Sale"/>
    <n v="3051"/>
    <n v="2"/>
    <n v="1"/>
    <n v="1"/>
    <n v="0"/>
    <m/>
    <s v="17/198 Peel St"/>
    <s v="North Melbourne"/>
    <x v="13"/>
    <x v="1"/>
    <x v="3"/>
    <x v="1"/>
  </r>
  <r>
    <x v="435"/>
    <n v="910000"/>
    <x v="0"/>
    <s v="Metro Ladder"/>
    <s v="Sale"/>
    <n v="3011"/>
    <n v="2"/>
    <n v="1"/>
    <n v="0"/>
    <n v="312"/>
    <m/>
    <s v="36 Southampton St"/>
    <s v="Footscray"/>
    <x v="4"/>
    <x v="0"/>
    <x v="3"/>
    <x v="1"/>
  </r>
  <r>
    <x v="435"/>
    <n v="1200000"/>
    <x v="0"/>
    <s v="Flanders &amp; Fish"/>
    <s v="Sale"/>
    <n v="3113"/>
    <n v="3"/>
    <n v="1"/>
    <n v="0"/>
    <n v="2978"/>
    <m/>
    <s v="44 Webb St"/>
    <s v="Warrandyte"/>
    <x v="16"/>
    <x v="3"/>
    <x v="3"/>
    <x v="1"/>
  </r>
  <r>
    <x v="435"/>
    <n v="1120000"/>
    <x v="0"/>
    <s v="Jones and Jones"/>
    <s v="Sale"/>
    <n v="3192"/>
    <n v="4"/>
    <n v="2"/>
    <n v="2"/>
    <n v="806"/>
    <m/>
    <s v="23 Alden Ct"/>
    <s v="Cheltenham"/>
    <x v="7"/>
    <x v="2"/>
    <x v="3"/>
    <x v="1"/>
  </r>
  <r>
    <x v="435"/>
    <n v="1321000"/>
    <x v="0"/>
    <s v="Maxwells"/>
    <s v="Sale"/>
    <n v="3189"/>
    <n v="3"/>
    <n v="1"/>
    <n v="2"/>
    <n v="688"/>
    <n v="1956"/>
    <s v="28 Grandview Gr"/>
    <s v="Moorabbin"/>
    <x v="7"/>
    <x v="2"/>
    <x v="3"/>
    <x v="1"/>
  </r>
  <r>
    <x v="435"/>
    <n v="620000"/>
    <x v="0"/>
    <s v="Melbourne Homes"/>
    <s v="Auction"/>
    <n v="3175"/>
    <n v="3"/>
    <n v="1"/>
    <n v="4"/>
    <n v="597"/>
    <m/>
    <s v="4 Bess Ct"/>
    <s v="Dandenong"/>
    <x v="24"/>
    <x v="4"/>
    <x v="3"/>
    <x v="1"/>
  </r>
  <r>
    <x v="435"/>
    <n v="620000"/>
    <x v="2"/>
    <s v="Best Bricks"/>
    <s v="Auction"/>
    <n v="3204"/>
    <n v="2"/>
    <n v="2"/>
    <n v="1"/>
    <n v="0"/>
    <n v="2012"/>
    <s v="4/2 Jasper Rd"/>
    <s v="Bentleigh"/>
    <x v="9"/>
    <x v="2"/>
    <x v="3"/>
    <x v="1"/>
  </r>
  <r>
    <x v="435"/>
    <n v="1250000"/>
    <x v="0"/>
    <s v="Best Bricks"/>
    <s v="Auction"/>
    <n v="3204"/>
    <n v="2"/>
    <n v="1"/>
    <n v="2"/>
    <n v="368"/>
    <n v="1920"/>
    <s v="77 Nicholson St"/>
    <s v="McKinnon"/>
    <x v="9"/>
    <x v="2"/>
    <x v="3"/>
    <x v="1"/>
  </r>
  <r>
    <x v="435"/>
    <n v="2300000"/>
    <x v="0"/>
    <s v="Maxwells"/>
    <s v="Sale"/>
    <n v="3204"/>
    <n v="5"/>
    <n v="2"/>
    <n v="2"/>
    <n v="904"/>
    <m/>
    <s v="75 Wright St"/>
    <s v="McKinnon"/>
    <x v="9"/>
    <x v="2"/>
    <x v="3"/>
    <x v="1"/>
  </r>
  <r>
    <x v="435"/>
    <n v="520000"/>
    <x v="0"/>
    <s v="Cunninghams"/>
    <s v="Auction"/>
    <n v="3021"/>
    <n v="5"/>
    <n v="2"/>
    <n v="3"/>
    <n v="545"/>
    <n v="1972"/>
    <s v="13 Camelia St"/>
    <s v="Kings Park"/>
    <x v="0"/>
    <x v="0"/>
    <x v="3"/>
    <x v="1"/>
  </r>
  <r>
    <x v="435"/>
    <n v="515000"/>
    <x v="1"/>
    <s v="Cunninghams"/>
    <s v="Sale"/>
    <n v="3101"/>
    <n v="1"/>
    <n v="1"/>
    <n v="1"/>
    <n v="0"/>
    <n v="1900"/>
    <s v="1/321 High St"/>
    <s v="Kew"/>
    <x v="14"/>
    <x v="2"/>
    <x v="3"/>
    <x v="1"/>
  </r>
  <r>
    <x v="435"/>
    <n v="802500"/>
    <x v="1"/>
    <s v="Jones and Jones"/>
    <s v="Sale"/>
    <n v="3123"/>
    <n v="2"/>
    <n v="1"/>
    <n v="2"/>
    <n v="966"/>
    <n v="1970"/>
    <s v="8/772 Burwood Rd"/>
    <s v="Hawthorn East"/>
    <x v="14"/>
    <x v="2"/>
    <x v="3"/>
    <x v="1"/>
  </r>
  <r>
    <x v="435"/>
    <n v="1250000"/>
    <x v="0"/>
    <s v="Flanders &amp; Fish"/>
    <s v="Auction"/>
    <n v="3127"/>
    <n v="2"/>
    <n v="2"/>
    <n v="1"/>
    <n v="323"/>
    <n v="1980"/>
    <s v="1/6 Blackburn St"/>
    <s v="Surrey Hills"/>
    <x v="14"/>
    <x v="2"/>
    <x v="3"/>
    <x v="1"/>
  </r>
  <r>
    <x v="435"/>
    <n v="1790000"/>
    <x v="0"/>
    <s v="Cunninghams"/>
    <s v="Sale"/>
    <n v="3122"/>
    <n v="2"/>
    <n v="2"/>
    <n v="2"/>
    <n v="460"/>
    <n v="1958"/>
    <s v="2 Scott St"/>
    <s v="Hawthorn"/>
    <x v="14"/>
    <x v="2"/>
    <x v="3"/>
    <x v="1"/>
  </r>
  <r>
    <x v="435"/>
    <n v="2000000"/>
    <x v="0"/>
    <s v="Zimmerman"/>
    <s v="Auction"/>
    <n v="3104"/>
    <n v="4"/>
    <n v="2"/>
    <n v="2"/>
    <n v="627"/>
    <m/>
    <s v="103 Longview Rd"/>
    <s v="Balwyn North"/>
    <x v="14"/>
    <x v="2"/>
    <x v="3"/>
    <x v="1"/>
  </r>
  <r>
    <x v="435"/>
    <n v="1502000"/>
    <x v="0"/>
    <s v="Flanders &amp; Fish"/>
    <s v="Sale"/>
    <n v="3186"/>
    <n v="3"/>
    <n v="1"/>
    <n v="1"/>
    <n v="431"/>
    <m/>
    <s v="868 Hampton St"/>
    <s v="Brighton"/>
    <x v="15"/>
    <x v="2"/>
    <x v="3"/>
    <x v="1"/>
  </r>
  <r>
    <x v="435"/>
    <n v="715000"/>
    <x v="0"/>
    <s v="Property Barons"/>
    <s v="Auction"/>
    <n v="3087"/>
    <n v="3"/>
    <n v="1"/>
    <n v="2"/>
    <n v="312"/>
    <m/>
    <s v="8 Castlereagh Pl"/>
    <s v="Watsonia"/>
    <x v="17"/>
    <x v="1"/>
    <x v="3"/>
    <x v="1"/>
  </r>
  <r>
    <x v="435"/>
    <n v="880000"/>
    <x v="0"/>
    <s v="Best Bricks"/>
    <s v="Sale"/>
    <n v="3081"/>
    <n v="3"/>
    <n v="1"/>
    <n v="2"/>
    <n v="689"/>
    <m/>
    <s v="3 Leyte Pde"/>
    <s v="Heidelberg West"/>
    <x v="17"/>
    <x v="3"/>
    <x v="3"/>
    <x v="1"/>
  </r>
  <r>
    <x v="436"/>
    <n v="572000"/>
    <x v="0"/>
    <s v="Cunninghams"/>
    <s v="Sale"/>
    <n v="3075"/>
    <n v="3"/>
    <n v="1"/>
    <n v="2"/>
    <n v="640"/>
    <n v="1975"/>
    <s v="13 Rosemary Dr"/>
    <s v="Lalor"/>
    <x v="19"/>
    <x v="1"/>
    <x v="3"/>
    <x v="1"/>
  </r>
  <r>
    <x v="436"/>
    <n v="655000"/>
    <x v="1"/>
    <s v="Cunninghams"/>
    <s v="Sale"/>
    <n v="3142"/>
    <n v="2"/>
    <n v="1"/>
    <n v="1"/>
    <n v="1816"/>
    <n v="1960"/>
    <s v="9/723 Orrong Rd"/>
    <s v="Toorak"/>
    <x v="12"/>
    <x v="2"/>
    <x v="3"/>
    <x v="1"/>
  </r>
  <r>
    <x v="436"/>
    <n v="490000"/>
    <x v="1"/>
    <s v="Metro Ladder"/>
    <s v="Auction"/>
    <n v="3183"/>
    <n v="2"/>
    <n v="1"/>
    <n v="0"/>
    <n v="601"/>
    <m/>
    <s v="5/171 Hotham St"/>
    <s v="Balaclava"/>
    <x v="5"/>
    <x v="2"/>
    <x v="3"/>
    <x v="1"/>
  </r>
  <r>
    <x v="436"/>
    <n v="810000"/>
    <x v="1"/>
    <s v="Metro Ladder"/>
    <s v="Sale"/>
    <n v="3184"/>
    <n v="2"/>
    <n v="1"/>
    <n v="1"/>
    <n v="0"/>
    <n v="1935"/>
    <s v="1/173 Glen Huntly Rd"/>
    <s v="Elwood"/>
    <x v="5"/>
    <x v="2"/>
    <x v="3"/>
    <x v="1"/>
  </r>
  <r>
    <x v="436"/>
    <n v="1150000"/>
    <x v="0"/>
    <s v="Sanders"/>
    <s v="Auction"/>
    <n v="3205"/>
    <n v="2"/>
    <n v="1"/>
    <n v="1"/>
    <n v="91"/>
    <n v="1970"/>
    <s v="125 Napier St"/>
    <s v="South Melbourne"/>
    <x v="5"/>
    <x v="2"/>
    <x v="3"/>
    <x v="1"/>
  </r>
  <r>
    <x v="436"/>
    <n v="1255000"/>
    <x v="0"/>
    <s v="Jones and Jones"/>
    <s v="Auction"/>
    <n v="3184"/>
    <n v="2"/>
    <n v="1"/>
    <n v="1"/>
    <n v="226"/>
    <m/>
    <s v="16 Poets Gr"/>
    <s v="Elwood"/>
    <x v="5"/>
    <x v="2"/>
    <x v="3"/>
    <x v="1"/>
  </r>
  <r>
    <x v="436"/>
    <n v="545000"/>
    <x v="0"/>
    <s v="Jones and Jones"/>
    <s v="Auction"/>
    <n v="3055"/>
    <n v="2"/>
    <n v="1"/>
    <n v="1"/>
    <n v="0"/>
    <n v="1970"/>
    <s v="4/17 Howson St"/>
    <s v="Brunswick West"/>
    <x v="3"/>
    <x v="1"/>
    <x v="3"/>
    <x v="1"/>
  </r>
  <r>
    <x v="436"/>
    <n v="280000"/>
    <x v="1"/>
    <s v="Cunninghams"/>
    <s v="Sale"/>
    <n v="3040"/>
    <n v="1"/>
    <n v="1"/>
    <n v="1"/>
    <n v="28"/>
    <n v="1970"/>
    <s v="4/18 Shaftesbury St"/>
    <s v="Essendon"/>
    <x v="8"/>
    <x v="0"/>
    <x v="3"/>
    <x v="1"/>
  </r>
  <r>
    <x v="436"/>
    <n v="439000"/>
    <x v="1"/>
    <s v="Cunninghams"/>
    <s v="Sale"/>
    <n v="3039"/>
    <n v="2"/>
    <n v="1"/>
    <n v="1"/>
    <n v="0"/>
    <n v="2005"/>
    <s v="907/341 Ascot Vale Rd"/>
    <s v="Moonee Ponds"/>
    <x v="8"/>
    <x v="0"/>
    <x v="3"/>
    <x v="1"/>
  </r>
  <r>
    <x v="436"/>
    <n v="940000"/>
    <x v="0"/>
    <s v="Metro Ladder"/>
    <s v="Sale"/>
    <n v="3031"/>
    <n v="3"/>
    <n v="1"/>
    <n v="1"/>
    <n v="320"/>
    <n v="1940"/>
    <s v="143 Victoria St"/>
    <s v="Flemington"/>
    <x v="8"/>
    <x v="1"/>
    <x v="3"/>
    <x v="1"/>
  </r>
  <r>
    <x v="436"/>
    <n v="1070000"/>
    <x v="0"/>
    <s v="Cunninghams"/>
    <s v="Sale"/>
    <n v="3039"/>
    <n v="3"/>
    <n v="1"/>
    <n v="2"/>
    <n v="231"/>
    <n v="1995"/>
    <s v="6A McPherson St"/>
    <s v="Moonee Ponds"/>
    <x v="8"/>
    <x v="0"/>
    <x v="3"/>
    <x v="1"/>
  </r>
  <r>
    <x v="436"/>
    <n v="1200000"/>
    <x v="0"/>
    <s v="Cunninghams"/>
    <s v="Sale"/>
    <n v="3040"/>
    <n v="2"/>
    <n v="1"/>
    <n v="2"/>
    <n v="470"/>
    <n v="1937"/>
    <s v="22 Lyon St"/>
    <s v="Essendon"/>
    <x v="8"/>
    <x v="0"/>
    <x v="3"/>
    <x v="1"/>
  </r>
  <r>
    <x v="436"/>
    <n v="1250000"/>
    <x v="0"/>
    <s v="Melbourne Homes"/>
    <s v="Sale"/>
    <n v="3031"/>
    <n v="3"/>
    <n v="2"/>
    <n v="2"/>
    <n v="226"/>
    <n v="2002"/>
    <s v="10 Dartford St"/>
    <s v="Flemington"/>
    <x v="8"/>
    <x v="1"/>
    <x v="3"/>
    <x v="1"/>
  </r>
  <r>
    <x v="436"/>
    <n v="1400000"/>
    <x v="0"/>
    <s v="Melbourne Homes"/>
    <s v="Auction"/>
    <n v="3040"/>
    <n v="3"/>
    <n v="1"/>
    <n v="1"/>
    <n v="578"/>
    <m/>
    <s v="34 Lincoln Rd"/>
    <s v="Essendon"/>
    <x v="8"/>
    <x v="0"/>
    <x v="3"/>
    <x v="1"/>
  </r>
  <r>
    <x v="436"/>
    <n v="1751000"/>
    <x v="0"/>
    <s v="Property Barons"/>
    <s v="Sale"/>
    <n v="3042"/>
    <n v="4"/>
    <n v="3"/>
    <n v="2"/>
    <n v="564"/>
    <m/>
    <s v="27 The Avenue"/>
    <s v="Niddrie"/>
    <x v="8"/>
    <x v="0"/>
    <x v="3"/>
    <x v="1"/>
  </r>
  <r>
    <x v="436"/>
    <n v="757500"/>
    <x v="0"/>
    <s v="Cunninghams"/>
    <s v="Sale"/>
    <n v="3170"/>
    <n v="3"/>
    <n v="2"/>
    <n v="1"/>
    <n v="145"/>
    <m/>
    <s v="13 Excelsior Cct"/>
    <s v="Mulgrave"/>
    <x v="6"/>
    <x v="4"/>
    <x v="3"/>
    <x v="1"/>
  </r>
  <r>
    <x v="436"/>
    <n v="1600000"/>
    <x v="0"/>
    <s v="Cunninghams"/>
    <s v="Auction"/>
    <n v="3166"/>
    <n v="4"/>
    <n v="3"/>
    <n v="4"/>
    <n v="691"/>
    <n v="1950"/>
    <s v="141 Atherton Rd"/>
    <s v="Oakleigh"/>
    <x v="6"/>
    <x v="2"/>
    <x v="3"/>
    <x v="1"/>
  </r>
  <r>
    <x v="436"/>
    <n v="642500"/>
    <x v="1"/>
    <s v="Sanders"/>
    <s v="Sale"/>
    <n v="3006"/>
    <n v="2"/>
    <n v="1"/>
    <n v="1"/>
    <n v="8888"/>
    <n v="1994"/>
    <s v="61/120 Sturt St"/>
    <s v="Southbank"/>
    <x v="13"/>
    <x v="2"/>
    <x v="3"/>
    <x v="1"/>
  </r>
  <r>
    <x v="436"/>
    <n v="502000"/>
    <x v="0"/>
    <s v="Metro Ladder"/>
    <s v="Sale"/>
    <n v="3012"/>
    <n v="2"/>
    <n v="1"/>
    <n v="1"/>
    <n v="2701"/>
    <n v="2011"/>
    <s v="6/350 Somerville Rd"/>
    <s v="West Footscray"/>
    <x v="4"/>
    <x v="0"/>
    <x v="3"/>
    <x v="1"/>
  </r>
  <r>
    <x v="436"/>
    <n v="820000"/>
    <x v="0"/>
    <s v="Jones and Jones"/>
    <s v="Auction"/>
    <n v="3013"/>
    <n v="2"/>
    <n v="1"/>
    <n v="0"/>
    <n v="211"/>
    <m/>
    <s v="96 Hamilton St"/>
    <s v="Yarraville"/>
    <x v="4"/>
    <x v="0"/>
    <x v="3"/>
    <x v="1"/>
  </r>
  <r>
    <x v="436"/>
    <n v="550000"/>
    <x v="1"/>
    <s v="Melbourne Homes"/>
    <s v="Auction"/>
    <n v="3016"/>
    <n v="2"/>
    <n v="1"/>
    <n v="2"/>
    <n v="0"/>
    <n v="1990"/>
    <s v="12/53 Morris St"/>
    <s v="Williamstown"/>
    <x v="11"/>
    <x v="0"/>
    <x v="3"/>
    <x v="1"/>
  </r>
  <r>
    <x v="436"/>
    <n v="350000"/>
    <x v="1"/>
    <s v="Metro Ladder"/>
    <s v="Auction"/>
    <n v="3161"/>
    <n v="1"/>
    <n v="1"/>
    <n v="1"/>
    <n v="0"/>
    <n v="1960"/>
    <s v="3/19 Hawthorn Rd"/>
    <s v="Caulfield North"/>
    <x v="9"/>
    <x v="2"/>
    <x v="3"/>
    <x v="1"/>
  </r>
  <r>
    <x v="436"/>
    <n v="809000"/>
    <x v="1"/>
    <s v="Jones and Jones"/>
    <s v="Sale"/>
    <n v="3165"/>
    <n v="3"/>
    <n v="1"/>
    <n v="1"/>
    <n v="289"/>
    <m/>
    <s v="2/10 Chester St"/>
    <s v="Bentleigh East"/>
    <x v="9"/>
    <x v="2"/>
    <x v="3"/>
    <x v="1"/>
  </r>
  <r>
    <x v="436"/>
    <n v="1600000"/>
    <x v="0"/>
    <s v="Metro Ladder"/>
    <s v="Auction"/>
    <n v="3204"/>
    <n v="4"/>
    <n v="2"/>
    <n v="2"/>
    <n v="604"/>
    <m/>
    <s v="56 Brewer Rd"/>
    <s v="Bentleigh"/>
    <x v="9"/>
    <x v="2"/>
    <x v="3"/>
    <x v="1"/>
  </r>
  <r>
    <x v="436"/>
    <n v="491000"/>
    <x v="0"/>
    <s v="SJ"/>
    <s v="Sale"/>
    <n v="3199"/>
    <n v="3"/>
    <n v="1"/>
    <n v="2"/>
    <n v="602"/>
    <m/>
    <s v="81 Dalpura Cct"/>
    <s v="Frankston"/>
    <x v="27"/>
    <x v="4"/>
    <x v="3"/>
    <x v="1"/>
  </r>
  <r>
    <x v="436"/>
    <n v="800000"/>
    <x v="0"/>
    <s v="Cunninghams"/>
    <s v="Auction"/>
    <n v="3072"/>
    <n v="2"/>
    <n v="1"/>
    <n v="1"/>
    <n v="405"/>
    <m/>
    <s v="47 Youngman St"/>
    <s v="Preston"/>
    <x v="10"/>
    <x v="1"/>
    <x v="3"/>
    <x v="1"/>
  </r>
  <r>
    <x v="436"/>
    <n v="815000"/>
    <x v="2"/>
    <s v="Property Barons"/>
    <s v="Sale"/>
    <n v="3073"/>
    <n v="3"/>
    <n v="2"/>
    <n v="2"/>
    <n v="213"/>
    <n v="2012"/>
    <s v="3/138 Rathcown Rd"/>
    <s v="Reservoir"/>
    <x v="10"/>
    <x v="1"/>
    <x v="3"/>
    <x v="1"/>
  </r>
  <r>
    <x v="436"/>
    <n v="996000"/>
    <x v="0"/>
    <s v="Metro Ladder"/>
    <s v="Sale"/>
    <n v="3072"/>
    <n v="3"/>
    <n v="1"/>
    <n v="2"/>
    <n v="581"/>
    <m/>
    <s v="428 Plenty Rd"/>
    <s v="Preston"/>
    <x v="10"/>
    <x v="1"/>
    <x v="3"/>
    <x v="1"/>
  </r>
  <r>
    <x v="436"/>
    <n v="645000"/>
    <x v="0"/>
    <s v="Zimmerman"/>
    <s v="Sale"/>
    <n v="3023"/>
    <n v="3"/>
    <n v="1"/>
    <n v="2"/>
    <n v="586"/>
    <n v="1990"/>
    <s v="1 Quinn St"/>
    <s v="Deer Park"/>
    <x v="0"/>
    <x v="0"/>
    <x v="3"/>
    <x v="1"/>
  </r>
  <r>
    <x v="436"/>
    <n v="700000"/>
    <x v="1"/>
    <s v="Cunninghams"/>
    <s v="Sale"/>
    <n v="3104"/>
    <n v="3"/>
    <n v="1"/>
    <n v="1"/>
    <n v="350"/>
    <n v="1950"/>
    <s v="2/21 Pavo St"/>
    <s v="Balwyn North"/>
    <x v="14"/>
    <x v="2"/>
    <x v="3"/>
    <x v="1"/>
  </r>
  <r>
    <x v="436"/>
    <n v="1810000"/>
    <x v="2"/>
    <s v="Property Barons"/>
    <s v="Sale"/>
    <n v="3103"/>
    <n v="3"/>
    <n v="2"/>
    <n v="2"/>
    <n v="400"/>
    <m/>
    <s v="5 Collins Ct"/>
    <s v="Balwyn"/>
    <x v="14"/>
    <x v="2"/>
    <x v="3"/>
    <x v="1"/>
  </r>
  <r>
    <x v="436"/>
    <n v="2216000"/>
    <x v="0"/>
    <s v="Flanders &amp; Fish"/>
    <s v="Sale"/>
    <n v="3124"/>
    <n v="4"/>
    <n v="2"/>
    <n v="0"/>
    <n v="670"/>
    <n v="1930"/>
    <s v="29 Mabel St"/>
    <s v="Camberwell"/>
    <x v="14"/>
    <x v="2"/>
    <x v="3"/>
    <x v="1"/>
  </r>
  <r>
    <x v="436"/>
    <n v="970000"/>
    <x v="1"/>
    <s v="Jones and Jones"/>
    <s v="Sale"/>
    <n v="3188"/>
    <n v="3"/>
    <n v="2"/>
    <n v="2"/>
    <n v="0"/>
    <n v="2005"/>
    <s v="12/45 Grenville St"/>
    <s v="Hampton"/>
    <x v="15"/>
    <x v="2"/>
    <x v="3"/>
    <x v="1"/>
  </r>
  <r>
    <x v="436"/>
    <n v="1900000"/>
    <x v="0"/>
    <s v="Metro Ladder"/>
    <s v="Sale"/>
    <n v="3186"/>
    <n v="3"/>
    <n v="2"/>
    <n v="3"/>
    <n v="503"/>
    <m/>
    <s v="138 Bay St"/>
    <s v="Brighton"/>
    <x v="15"/>
    <x v="2"/>
    <x v="3"/>
    <x v="1"/>
  </r>
  <r>
    <x v="436"/>
    <n v="2100000"/>
    <x v="0"/>
    <s v="Property Barons"/>
    <s v="Sale"/>
    <n v="3079"/>
    <n v="2"/>
    <n v="1"/>
    <n v="2"/>
    <n v="1003"/>
    <m/>
    <s v="7 Robinhood Rd"/>
    <s v="Ivanhoe East"/>
    <x v="17"/>
    <x v="3"/>
    <x v="3"/>
    <x v="1"/>
  </r>
  <r>
    <x v="437"/>
    <n v="531000"/>
    <x v="0"/>
    <s v="Maxwells"/>
    <s v="Auction"/>
    <n v="3030"/>
    <n v="3"/>
    <n v="2"/>
    <n v="1"/>
    <n v="805"/>
    <m/>
    <s v="7 Carbon Ct"/>
    <s v="Werribee"/>
    <x v="28"/>
    <x v="0"/>
    <x v="3"/>
    <x v="1"/>
  </r>
  <r>
    <x v="437"/>
    <n v="722500"/>
    <x v="0"/>
    <s v="Cunninghams"/>
    <s v="Sale"/>
    <n v="3082"/>
    <n v="4"/>
    <n v="2"/>
    <n v="2"/>
    <n v="643"/>
    <n v="2001"/>
    <s v="31 Development Bvd"/>
    <s v="Mill Park"/>
    <x v="19"/>
    <x v="1"/>
    <x v="3"/>
    <x v="1"/>
  </r>
  <r>
    <x v="437"/>
    <n v="2775000"/>
    <x v="0"/>
    <s v="Cunninghams"/>
    <s v="Auction"/>
    <n v="3144"/>
    <n v="4"/>
    <n v="2"/>
    <n v="2"/>
    <n v="510"/>
    <m/>
    <s v="10 Horace St"/>
    <s v="Malvern"/>
    <x v="12"/>
    <x v="2"/>
    <x v="3"/>
    <x v="1"/>
  </r>
  <r>
    <x v="437"/>
    <n v="440000"/>
    <x v="1"/>
    <s v="Metro Ladder"/>
    <s v="Sale"/>
    <n v="3183"/>
    <n v="1"/>
    <n v="1"/>
    <n v="0"/>
    <n v="0"/>
    <n v="1940"/>
    <s v="2/31 Orange Gr"/>
    <s v="Balaclava"/>
    <x v="5"/>
    <x v="2"/>
    <x v="3"/>
    <x v="1"/>
  </r>
  <r>
    <x v="437"/>
    <n v="330000"/>
    <x v="1"/>
    <s v="Cunninghams"/>
    <s v="Auction"/>
    <n v="3040"/>
    <n v="1"/>
    <n v="1"/>
    <n v="1"/>
    <n v="0"/>
    <n v="2014"/>
    <s v="312/1005 Mt Alexander Rd"/>
    <s v="Essendon"/>
    <x v="8"/>
    <x v="0"/>
    <x v="3"/>
    <x v="1"/>
  </r>
  <r>
    <x v="437"/>
    <n v="835000"/>
    <x v="0"/>
    <s v="Metro Ladder"/>
    <s v="Sale"/>
    <n v="3033"/>
    <n v="3"/>
    <n v="2"/>
    <n v="2"/>
    <n v="700"/>
    <n v="1980"/>
    <s v="188 Rachelle Rd"/>
    <s v="Keilor East"/>
    <x v="8"/>
    <x v="0"/>
    <x v="3"/>
    <x v="1"/>
  </r>
  <r>
    <x v="437"/>
    <n v="1100000"/>
    <x v="0"/>
    <s v="Metro Ladder"/>
    <s v="Auction"/>
    <n v="3040"/>
    <n v="3"/>
    <n v="3"/>
    <n v="2"/>
    <n v="255"/>
    <n v="2007"/>
    <s v="16 Glass St"/>
    <s v="Essendon"/>
    <x v="8"/>
    <x v="0"/>
    <x v="3"/>
    <x v="1"/>
  </r>
  <r>
    <x v="437"/>
    <n v="1375000"/>
    <x v="0"/>
    <s v="Metro Ladder"/>
    <s v="Sale"/>
    <n v="3032"/>
    <n v="3"/>
    <n v="1"/>
    <n v="2"/>
    <n v="483"/>
    <m/>
    <s v="68 South St"/>
    <s v="Ascot Vale"/>
    <x v="8"/>
    <x v="0"/>
    <x v="3"/>
    <x v="1"/>
  </r>
  <r>
    <x v="437"/>
    <n v="1400000"/>
    <x v="0"/>
    <s v="Cunninghams"/>
    <s v="Sale"/>
    <n v="3149"/>
    <n v="4"/>
    <n v="3"/>
    <n v="2"/>
    <n v="668"/>
    <m/>
    <s v="14 Wadham Pde"/>
    <s v="Mount Waverley"/>
    <x v="6"/>
    <x v="3"/>
    <x v="3"/>
    <x v="1"/>
  </r>
  <r>
    <x v="437"/>
    <n v="1285000"/>
    <x v="0"/>
    <s v="Maxwells"/>
    <s v="Auction"/>
    <n v="3051"/>
    <n v="3"/>
    <n v="1"/>
    <n v="1"/>
    <n v="170"/>
    <n v="1990"/>
    <s v="357 Flemington Rd"/>
    <s v="North Melbourne"/>
    <x v="13"/>
    <x v="1"/>
    <x v="3"/>
    <x v="1"/>
  </r>
  <r>
    <x v="437"/>
    <n v="859000"/>
    <x v="0"/>
    <s v="Metro Ladder"/>
    <s v="Sale"/>
    <n v="3136"/>
    <n v="4"/>
    <n v="2"/>
    <n v="3"/>
    <n v="660"/>
    <m/>
    <s v="17 The Dell"/>
    <s v="Croydon North"/>
    <x v="22"/>
    <x v="3"/>
    <x v="3"/>
    <x v="1"/>
  </r>
  <r>
    <x v="437"/>
    <n v="975000"/>
    <x v="0"/>
    <s v="Maxwells"/>
    <s v="Sale"/>
    <n v="3012"/>
    <n v="3"/>
    <n v="1"/>
    <n v="0"/>
    <n v="318"/>
    <m/>
    <s v="14 Stanhope St"/>
    <s v="West Footscray"/>
    <x v="4"/>
    <x v="0"/>
    <x v="3"/>
    <x v="1"/>
  </r>
  <r>
    <x v="437"/>
    <n v="1270000"/>
    <x v="0"/>
    <s v="Maxwells"/>
    <s v="Sale"/>
    <n v="3011"/>
    <n v="3"/>
    <n v="1"/>
    <n v="1"/>
    <n v="452"/>
    <n v="1913"/>
    <s v="7 The Crescent"/>
    <s v="Footscray"/>
    <x v="4"/>
    <x v="0"/>
    <x v="3"/>
    <x v="1"/>
  </r>
  <r>
    <x v="437"/>
    <n v="959000"/>
    <x v="0"/>
    <s v="Cunninghams"/>
    <s v="Sale"/>
    <n v="3165"/>
    <n v="3"/>
    <n v="2"/>
    <n v="2"/>
    <n v="557"/>
    <n v="1960"/>
    <s v="978 North Rd"/>
    <s v="Bentleigh East"/>
    <x v="9"/>
    <x v="2"/>
    <x v="3"/>
    <x v="1"/>
  </r>
  <r>
    <x v="437"/>
    <n v="1316000"/>
    <x v="0"/>
    <s v="Metro Ladder"/>
    <s v="Sale"/>
    <n v="3165"/>
    <n v="3"/>
    <n v="1"/>
    <n v="1"/>
    <n v="636"/>
    <n v="1958"/>
    <s v="24 Hill St"/>
    <s v="Bentleigh East"/>
    <x v="9"/>
    <x v="2"/>
    <x v="3"/>
    <x v="1"/>
  </r>
  <r>
    <x v="437"/>
    <n v="470000"/>
    <x v="1"/>
    <s v="Maxwells"/>
    <s v="Auction"/>
    <n v="3073"/>
    <n v="2"/>
    <n v="1"/>
    <n v="1"/>
    <n v="73"/>
    <m/>
    <s v="1/65 Thackeray Rd"/>
    <s v="Reservoir"/>
    <x v="10"/>
    <x v="1"/>
    <x v="3"/>
    <x v="1"/>
  </r>
  <r>
    <x v="437"/>
    <n v="600000"/>
    <x v="1"/>
    <s v="Cunninghams"/>
    <s v="Sale"/>
    <n v="3071"/>
    <n v="2"/>
    <n v="1"/>
    <n v="1"/>
    <n v="0"/>
    <n v="1960"/>
    <s v="3/31 Clapham St"/>
    <s v="Thornbury"/>
    <x v="10"/>
    <x v="1"/>
    <x v="3"/>
    <x v="1"/>
  </r>
  <r>
    <x v="437"/>
    <n v="801000"/>
    <x v="0"/>
    <s v="Cunninghams"/>
    <s v="Auction"/>
    <n v="3073"/>
    <n v="3"/>
    <n v="1"/>
    <n v="1"/>
    <n v="551"/>
    <n v="1950"/>
    <s v="21 Henty St"/>
    <s v="Reservoir"/>
    <x v="10"/>
    <x v="1"/>
    <x v="3"/>
    <x v="1"/>
  </r>
  <r>
    <x v="437"/>
    <n v="1108000"/>
    <x v="0"/>
    <s v="Best Bricks"/>
    <s v="Auction"/>
    <n v="3072"/>
    <n v="2"/>
    <n v="1"/>
    <n v="0"/>
    <n v="258"/>
    <n v="1940"/>
    <s v="60 Carlisle St"/>
    <s v="Preston"/>
    <x v="10"/>
    <x v="1"/>
    <x v="3"/>
    <x v="1"/>
  </r>
  <r>
    <x v="437"/>
    <n v="1650000"/>
    <x v="0"/>
    <s v="Best Bricks"/>
    <s v="Auction"/>
    <n v="3070"/>
    <n v="4"/>
    <n v="3"/>
    <n v="4"/>
    <n v="423"/>
    <m/>
    <s v="38 Whalley St"/>
    <s v="Northcote"/>
    <x v="10"/>
    <x v="1"/>
    <x v="3"/>
    <x v="1"/>
  </r>
  <r>
    <x v="437"/>
    <n v="3335000"/>
    <x v="0"/>
    <s v="Flanders &amp; Fish"/>
    <s v="Sale"/>
    <n v="3122"/>
    <n v="4"/>
    <n v="2"/>
    <n v="2"/>
    <n v="371"/>
    <n v="1890"/>
    <s v="49 Grove Rd"/>
    <s v="Hawthorn"/>
    <x v="14"/>
    <x v="2"/>
    <x v="3"/>
    <x v="1"/>
  </r>
  <r>
    <x v="437"/>
    <n v="1620000"/>
    <x v="0"/>
    <s v="Jones and Jones"/>
    <s v="Sale"/>
    <n v="3188"/>
    <n v="3"/>
    <n v="2"/>
    <n v="2"/>
    <n v="699"/>
    <m/>
    <s v="14 Field St"/>
    <s v="Hampton"/>
    <x v="15"/>
    <x v="2"/>
    <x v="3"/>
    <x v="1"/>
  </r>
  <r>
    <x v="437"/>
    <n v="569000"/>
    <x v="1"/>
    <s v="Cunninghams"/>
    <s v="Sale"/>
    <n v="3094"/>
    <n v="3"/>
    <n v="1"/>
    <n v="2"/>
    <n v="280"/>
    <n v="1987"/>
    <s v="4/435 Main Rd"/>
    <s v="Montmorency"/>
    <x v="17"/>
    <x v="3"/>
    <x v="3"/>
    <x v="1"/>
  </r>
  <r>
    <x v="437"/>
    <n v="910000"/>
    <x v="0"/>
    <s v="Best Bricks"/>
    <s v="Sale"/>
    <n v="3081"/>
    <n v="2"/>
    <n v="1"/>
    <n v="2"/>
    <n v="733"/>
    <m/>
    <s v="53 Lloyd St"/>
    <s v="Heidelberg Heights"/>
    <x v="17"/>
    <x v="3"/>
    <x v="3"/>
    <x v="1"/>
  </r>
  <r>
    <x v="437"/>
    <n v="1380000"/>
    <x v="0"/>
    <s v="Flanders &amp; Fish"/>
    <s v="Sale"/>
    <n v="3084"/>
    <n v="4"/>
    <n v="2"/>
    <n v="2"/>
    <n v="607"/>
    <m/>
    <s v="154 Grandview Gr"/>
    <s v="Rosanna"/>
    <x v="17"/>
    <x v="3"/>
    <x v="3"/>
    <x v="1"/>
  </r>
  <r>
    <x v="438"/>
    <n v="725000"/>
    <x v="0"/>
    <s v="Cunninghams"/>
    <s v="Auction"/>
    <n v="3082"/>
    <n v="5"/>
    <n v="2"/>
    <n v="2"/>
    <n v="574"/>
    <n v="1970"/>
    <s v="17 Winter Ct"/>
    <s v="Mill Park"/>
    <x v="19"/>
    <x v="1"/>
    <x v="3"/>
    <x v="1"/>
  </r>
  <r>
    <x v="438"/>
    <n v="1523500"/>
    <x v="0"/>
    <s v="Flanders &amp; Fish"/>
    <s v="Sale"/>
    <n v="3151"/>
    <n v="5"/>
    <n v="2"/>
    <n v="2"/>
    <n v="577"/>
    <m/>
    <s v="14 Holbeach St"/>
    <s v="Burwood East"/>
    <x v="2"/>
    <x v="3"/>
    <x v="3"/>
    <x v="1"/>
  </r>
  <r>
    <x v="438"/>
    <n v="1562000"/>
    <x v="0"/>
    <s v="Property Barons"/>
    <s v="Sale"/>
    <n v="3130"/>
    <n v="4"/>
    <n v="2"/>
    <n v="1"/>
    <n v="592"/>
    <m/>
    <s v="14 Kerr St"/>
    <s v="Blackburn"/>
    <x v="2"/>
    <x v="3"/>
    <x v="3"/>
    <x v="1"/>
  </r>
  <r>
    <x v="438"/>
    <n v="700500"/>
    <x v="1"/>
    <s v="Metro Ladder"/>
    <s v="Sale"/>
    <n v="3143"/>
    <n v="2"/>
    <n v="1"/>
    <n v="1"/>
    <n v="0"/>
    <m/>
    <s v="4/42 Adelaide St"/>
    <s v="Armadale"/>
    <x v="12"/>
    <x v="2"/>
    <x v="3"/>
    <x v="1"/>
  </r>
  <r>
    <x v="438"/>
    <n v="888000"/>
    <x v="1"/>
    <s v="Jones and Jones"/>
    <s v="Sale"/>
    <n v="3181"/>
    <n v="2"/>
    <n v="1"/>
    <n v="1"/>
    <n v="0"/>
    <m/>
    <s v="26/670 Malvern Rd"/>
    <s v="Prahran"/>
    <x v="12"/>
    <x v="2"/>
    <x v="3"/>
    <x v="1"/>
  </r>
  <r>
    <x v="438"/>
    <n v="460000"/>
    <x v="1"/>
    <s v="Metro Ladder"/>
    <s v="Sale"/>
    <n v="3205"/>
    <n v="1"/>
    <n v="1"/>
    <n v="1"/>
    <n v="0"/>
    <n v="1970"/>
    <s v="8/192 Cecil St"/>
    <s v="South Melbourne"/>
    <x v="5"/>
    <x v="2"/>
    <x v="3"/>
    <x v="1"/>
  </r>
  <r>
    <x v="438"/>
    <n v="1440000"/>
    <x v="0"/>
    <s v="Cunninghams"/>
    <s v="Sale"/>
    <n v="3182"/>
    <n v="2"/>
    <n v="1"/>
    <n v="2"/>
    <n v="194"/>
    <n v="1890"/>
    <s v="25 Fawkner St"/>
    <s v="St Kilda"/>
    <x v="5"/>
    <x v="2"/>
    <x v="3"/>
    <x v="1"/>
  </r>
  <r>
    <x v="438"/>
    <n v="977500"/>
    <x v="0"/>
    <s v="Melbourne Homes"/>
    <s v="Sale"/>
    <n v="3095"/>
    <n v="4"/>
    <n v="2"/>
    <n v="3"/>
    <n v="1004"/>
    <n v="1985"/>
    <s v="25 Leane Dr"/>
    <s v="Eltham"/>
    <x v="20"/>
    <x v="3"/>
    <x v="3"/>
    <x v="1"/>
  </r>
  <r>
    <x v="438"/>
    <n v="710000"/>
    <x v="0"/>
    <s v="Flanders &amp; Fish"/>
    <s v="Sale"/>
    <n v="3060"/>
    <n v="3"/>
    <n v="2"/>
    <n v="4"/>
    <n v="491"/>
    <m/>
    <s v="139 Anderson Rd"/>
    <s v="Fawkner"/>
    <x v="3"/>
    <x v="1"/>
    <x v="3"/>
    <x v="1"/>
  </r>
  <r>
    <x v="438"/>
    <n v="780000"/>
    <x v="0"/>
    <s v="Cunninghams"/>
    <s v="Sale"/>
    <n v="3046"/>
    <n v="4"/>
    <n v="1"/>
    <n v="3"/>
    <n v="697"/>
    <n v="1960"/>
    <s v="200 West St"/>
    <s v="Glenroy"/>
    <x v="3"/>
    <x v="1"/>
    <x v="3"/>
    <x v="1"/>
  </r>
  <r>
    <x v="438"/>
    <n v="880000"/>
    <x v="0"/>
    <s v="Jones and Jones"/>
    <s v="Sale"/>
    <n v="3058"/>
    <n v="3"/>
    <n v="2"/>
    <n v="1"/>
    <n v="229"/>
    <m/>
    <s v="40A Gladstone St"/>
    <s v="Coburg"/>
    <x v="3"/>
    <x v="1"/>
    <x v="3"/>
    <x v="1"/>
  </r>
  <r>
    <x v="438"/>
    <n v="1100000"/>
    <x v="0"/>
    <s v="Cunninghams"/>
    <s v="Auction"/>
    <n v="3055"/>
    <n v="3"/>
    <n v="2"/>
    <n v="1"/>
    <n v="169"/>
    <n v="1900"/>
    <s v="10 Shamrock St"/>
    <s v="Brunswick West"/>
    <x v="3"/>
    <x v="1"/>
    <x v="3"/>
    <x v="1"/>
  </r>
  <r>
    <x v="438"/>
    <n v="1500000"/>
    <x v="0"/>
    <s v="Cunninghams"/>
    <s v="Sale"/>
    <n v="3056"/>
    <n v="4"/>
    <n v="1"/>
    <n v="1"/>
    <n v="318"/>
    <n v="1908"/>
    <s v="135 Victoria St"/>
    <s v="Brunswick"/>
    <x v="3"/>
    <x v="1"/>
    <x v="3"/>
    <x v="1"/>
  </r>
  <r>
    <x v="438"/>
    <n v="786000"/>
    <x v="1"/>
    <s v="Cunninghams"/>
    <s v="Sale"/>
    <n v="3040"/>
    <n v="3"/>
    <n v="2"/>
    <n v="1"/>
    <n v="138"/>
    <n v="1982"/>
    <s v="1/10 Schofield St"/>
    <s v="Essendon"/>
    <x v="8"/>
    <x v="0"/>
    <x v="3"/>
    <x v="1"/>
  </r>
  <r>
    <x v="438"/>
    <n v="1090000"/>
    <x v="0"/>
    <s v="Melbourne Homes"/>
    <s v="Auction"/>
    <n v="3039"/>
    <n v="2"/>
    <n v="1"/>
    <n v="0"/>
    <n v="233"/>
    <m/>
    <s v="118 Athol St"/>
    <s v="Moonee Ponds"/>
    <x v="8"/>
    <x v="0"/>
    <x v="3"/>
    <x v="1"/>
  </r>
  <r>
    <x v="438"/>
    <n v="1042500"/>
    <x v="0"/>
    <s v="Jones and Jones"/>
    <s v="Sale"/>
    <n v="3167"/>
    <n v="3"/>
    <n v="1"/>
    <n v="4"/>
    <n v="658"/>
    <n v="1950"/>
    <s v="2 Kaybrook Ct"/>
    <s v="Oakleigh South"/>
    <x v="6"/>
    <x v="4"/>
    <x v="3"/>
    <x v="1"/>
  </r>
  <r>
    <x v="438"/>
    <n v="1100000"/>
    <x v="0"/>
    <s v="Melbourne Homes"/>
    <s v="Sale"/>
    <n v="3150"/>
    <n v="4"/>
    <n v="2"/>
    <n v="2"/>
    <n v="726"/>
    <n v="1961"/>
    <s v="19 Norfolk St"/>
    <s v="Glen Waverley"/>
    <x v="6"/>
    <x v="3"/>
    <x v="3"/>
    <x v="1"/>
  </r>
  <r>
    <x v="438"/>
    <n v="1200000"/>
    <x v="0"/>
    <s v="Cunninghams"/>
    <s v="Auction"/>
    <n v="3150"/>
    <n v="4"/>
    <n v="3"/>
    <n v="3"/>
    <n v="858"/>
    <m/>
    <s v="9 Mill Ct"/>
    <s v="Wheelers Hill"/>
    <x v="6"/>
    <x v="4"/>
    <x v="3"/>
    <x v="1"/>
  </r>
  <r>
    <x v="438"/>
    <n v="680000"/>
    <x v="0"/>
    <s v="Property Barons"/>
    <s v="Auction"/>
    <n v="3037"/>
    <n v="3"/>
    <n v="2"/>
    <n v="2"/>
    <n v="666"/>
    <n v="2005"/>
    <s v="16 Kirribilli Bvd"/>
    <s v="Taylors Hill"/>
    <x v="21"/>
    <x v="0"/>
    <x v="3"/>
    <x v="1"/>
  </r>
  <r>
    <x v="438"/>
    <n v="740000"/>
    <x v="1"/>
    <s v="Flanders &amp; Fish"/>
    <s v="Auction"/>
    <n v="3000"/>
    <n v="2"/>
    <n v="1"/>
    <n v="1"/>
    <n v="0"/>
    <n v="1999"/>
    <s v="19/300 King St"/>
    <s v="Melbourne"/>
    <x v="13"/>
    <x v="1"/>
    <x v="3"/>
    <x v="1"/>
  </r>
  <r>
    <x v="438"/>
    <n v="850000"/>
    <x v="1"/>
    <s v="Property Barons"/>
    <s v="Auction"/>
    <n v="3051"/>
    <n v="2"/>
    <n v="3"/>
    <n v="1"/>
    <n v="1223"/>
    <m/>
    <s v="2/7 Oxford St"/>
    <s v="North Melbourne"/>
    <x v="13"/>
    <x v="1"/>
    <x v="3"/>
    <x v="1"/>
  </r>
  <r>
    <x v="438"/>
    <n v="902500"/>
    <x v="0"/>
    <s v="Flanders &amp; Fish"/>
    <s v="Sale"/>
    <n v="3031"/>
    <n v="3"/>
    <n v="1"/>
    <n v="1"/>
    <n v="0"/>
    <n v="2003"/>
    <s v="41 Kensington Rd"/>
    <s v="Kensington"/>
    <x v="13"/>
    <x v="1"/>
    <x v="3"/>
    <x v="1"/>
  </r>
  <r>
    <x v="438"/>
    <n v="1435000"/>
    <x v="0"/>
    <s v="Jones and Jones"/>
    <s v="Sale"/>
    <n v="3012"/>
    <n v="4"/>
    <n v="2"/>
    <n v="2"/>
    <n v="523"/>
    <n v="1915"/>
    <s v="61 Clive St"/>
    <s v="West Footscray"/>
    <x v="4"/>
    <x v="0"/>
    <x v="3"/>
    <x v="1"/>
  </r>
  <r>
    <x v="438"/>
    <n v="1360000"/>
    <x v="0"/>
    <s v="Melbourne Homes"/>
    <s v="Sale"/>
    <n v="3105"/>
    <n v="3"/>
    <n v="2"/>
    <n v="2"/>
    <n v="746"/>
    <m/>
    <s v="33 Walter St"/>
    <s v="Bulleen"/>
    <x v="16"/>
    <x v="3"/>
    <x v="3"/>
    <x v="1"/>
  </r>
  <r>
    <x v="438"/>
    <n v="1275000"/>
    <x v="0"/>
    <s v="Cunninghams"/>
    <s v="Sale"/>
    <n v="3178"/>
    <n v="4"/>
    <n v="2"/>
    <n v="2"/>
    <n v="726"/>
    <m/>
    <s v="4 Richard Ct"/>
    <s v="Rowville"/>
    <x v="26"/>
    <x v="4"/>
    <x v="3"/>
    <x v="1"/>
  </r>
  <r>
    <x v="438"/>
    <n v="965000"/>
    <x v="0"/>
    <s v="Jones and Jones"/>
    <s v="Auction"/>
    <n v="3197"/>
    <n v="4"/>
    <n v="1"/>
    <n v="3"/>
    <n v="1000"/>
    <m/>
    <s v="18 Church Rd"/>
    <s v="Carrum"/>
    <x v="7"/>
    <x v="4"/>
    <x v="3"/>
    <x v="1"/>
  </r>
  <r>
    <x v="438"/>
    <n v="1270000"/>
    <x v="0"/>
    <s v="Property Barons"/>
    <s v="Sale"/>
    <n v="3195"/>
    <n v="2"/>
    <n v="1"/>
    <n v="4"/>
    <n v="772"/>
    <n v="1940"/>
    <s v="5 Booth St"/>
    <s v="Parkdale"/>
    <x v="7"/>
    <x v="4"/>
    <x v="3"/>
    <x v="1"/>
  </r>
  <r>
    <x v="438"/>
    <n v="691000"/>
    <x v="0"/>
    <s v="Property Barons"/>
    <s v="Sale"/>
    <n v="3043"/>
    <n v="5"/>
    <n v="2"/>
    <n v="3"/>
    <n v="551"/>
    <n v="1975"/>
    <s v="305 Carrick Dr"/>
    <s v="Gladstone Park"/>
    <x v="18"/>
    <x v="0"/>
    <x v="3"/>
    <x v="1"/>
  </r>
  <r>
    <x v="438"/>
    <n v="546000"/>
    <x v="1"/>
    <s v="Melbourne Homes"/>
    <s v="Sale"/>
    <n v="3016"/>
    <n v="2"/>
    <n v="1"/>
    <n v="1"/>
    <n v="2023"/>
    <n v="1979"/>
    <s v="5/46 Kororoit Creek Rd"/>
    <s v="Williamstown North"/>
    <x v="11"/>
    <x v="0"/>
    <x v="3"/>
    <x v="1"/>
  </r>
  <r>
    <x v="438"/>
    <n v="1220000"/>
    <x v="0"/>
    <s v="Sanders"/>
    <s v="Auction"/>
    <n v="3015"/>
    <n v="3"/>
    <n v="1"/>
    <n v="2"/>
    <n v="492"/>
    <n v="1940"/>
    <s v="36 Junction St"/>
    <s v="Newport"/>
    <x v="11"/>
    <x v="0"/>
    <x v="3"/>
    <x v="1"/>
  </r>
  <r>
    <x v="438"/>
    <n v="691000"/>
    <x v="1"/>
    <s v="Property Barons"/>
    <s v="Sale"/>
    <n v="3072"/>
    <n v="3"/>
    <n v="1"/>
    <n v="1"/>
    <n v="170"/>
    <m/>
    <s v="1/40 Grandview Rd"/>
    <s v="Preston"/>
    <x v="10"/>
    <x v="1"/>
    <x v="3"/>
    <x v="1"/>
  </r>
  <r>
    <x v="438"/>
    <n v="1000000"/>
    <x v="0"/>
    <s v="Cunninghams"/>
    <s v="Auction"/>
    <n v="3072"/>
    <n v="3"/>
    <n v="1"/>
    <n v="3"/>
    <n v="624"/>
    <n v="1950"/>
    <s v="33 Grandview Rd"/>
    <s v="Preston"/>
    <x v="10"/>
    <x v="1"/>
    <x v="3"/>
    <x v="1"/>
  </r>
  <r>
    <x v="438"/>
    <n v="1100000"/>
    <x v="0"/>
    <s v="Jones and Jones"/>
    <s v="Auction"/>
    <n v="3071"/>
    <n v="3"/>
    <n v="2"/>
    <n v="1"/>
    <n v="359"/>
    <m/>
    <s v="107 Hutton St"/>
    <s v="Thornbury"/>
    <x v="10"/>
    <x v="1"/>
    <x v="3"/>
    <x v="1"/>
  </r>
  <r>
    <x v="438"/>
    <n v="913000"/>
    <x v="1"/>
    <s v="Flanders &amp; Fish"/>
    <s v="Sale"/>
    <n v="3126"/>
    <n v="2"/>
    <n v="1"/>
    <n v="1"/>
    <n v="0"/>
    <m/>
    <s v="4/69 Wattle Valley Rd"/>
    <s v="Canterbury"/>
    <x v="14"/>
    <x v="2"/>
    <x v="3"/>
    <x v="1"/>
  </r>
  <r>
    <x v="438"/>
    <n v="925000"/>
    <x v="1"/>
    <s v="Jones and Jones"/>
    <s v="Sale"/>
    <n v="3147"/>
    <n v="2"/>
    <n v="1"/>
    <n v="2"/>
    <n v="257"/>
    <m/>
    <s v="2a Liberator St"/>
    <s v="Ashburton"/>
    <x v="14"/>
    <x v="2"/>
    <x v="3"/>
    <x v="1"/>
  </r>
  <r>
    <x v="438"/>
    <n v="3100000"/>
    <x v="0"/>
    <s v="Metro Ladder"/>
    <s v="Auction"/>
    <n v="3104"/>
    <n v="5"/>
    <n v="3"/>
    <n v="2"/>
    <n v="616"/>
    <m/>
    <s v="20 Hedderwick St"/>
    <s v="Balwyn North"/>
    <x v="14"/>
    <x v="2"/>
    <x v="3"/>
    <x v="1"/>
  </r>
  <r>
    <x v="438"/>
    <n v="2720000"/>
    <x v="0"/>
    <s v="Cunninghams"/>
    <s v="Sale"/>
    <n v="3187"/>
    <n v="4"/>
    <n v="3"/>
    <n v="2"/>
    <n v="792"/>
    <m/>
    <s v="9 Baird St"/>
    <s v="Brighton East"/>
    <x v="15"/>
    <x v="2"/>
    <x v="3"/>
    <x v="1"/>
  </r>
  <r>
    <x v="439"/>
    <n v="1085000"/>
    <x v="0"/>
    <s v="Melbourne Homes"/>
    <s v="Sale"/>
    <n v="3795"/>
    <n v="3"/>
    <n v="2"/>
    <n v="2"/>
    <n v="76000"/>
    <m/>
    <s v="16 Eleanor Dr"/>
    <s v="Silvan"/>
    <x v="23"/>
    <x v="5"/>
    <x v="3"/>
    <x v="1"/>
  </r>
  <r>
    <x v="439"/>
    <n v="1501000"/>
    <x v="0"/>
    <s v="Cunninghams"/>
    <s v="Sale"/>
    <n v="3054"/>
    <n v="2"/>
    <n v="1"/>
    <n v="0"/>
    <n v="152"/>
    <m/>
    <s v="535 Station St"/>
    <s v="Carlton North"/>
    <x v="1"/>
    <x v="1"/>
    <x v="3"/>
    <x v="1"/>
  </r>
  <r>
    <x v="439"/>
    <n v="480750"/>
    <x v="2"/>
    <s v="Cunninghams"/>
    <s v="Sale"/>
    <n v="3082"/>
    <n v="2"/>
    <n v="1"/>
    <n v="1"/>
    <n v="114"/>
    <m/>
    <s v="3/84 Mill Park Dr"/>
    <s v="Mill Park"/>
    <x v="19"/>
    <x v="1"/>
    <x v="3"/>
    <x v="1"/>
  </r>
  <r>
    <x v="439"/>
    <n v="682000"/>
    <x v="1"/>
    <s v="Cunninghams"/>
    <s v="Sale"/>
    <n v="3127"/>
    <n v="2"/>
    <n v="1"/>
    <n v="2"/>
    <n v="119"/>
    <m/>
    <s v="3/700 Canterbury Rd"/>
    <s v="Surrey Hills"/>
    <x v="2"/>
    <x v="2"/>
    <x v="3"/>
    <x v="1"/>
  </r>
  <r>
    <x v="439"/>
    <n v="1601000"/>
    <x v="0"/>
    <s v="Best Bricks"/>
    <s v="Sale"/>
    <n v="3125"/>
    <n v="4"/>
    <n v="2"/>
    <n v="1"/>
    <n v="863"/>
    <n v="1940"/>
    <s v="46 Cumming St"/>
    <s v="Burwood"/>
    <x v="2"/>
    <x v="2"/>
    <x v="3"/>
    <x v="1"/>
  </r>
  <r>
    <x v="439"/>
    <n v="852000"/>
    <x v="1"/>
    <s v="Jones and Jones"/>
    <s v="Sale"/>
    <n v="3143"/>
    <n v="2"/>
    <n v="1"/>
    <n v="1"/>
    <n v="869"/>
    <n v="1980"/>
    <s v="1/5 The Terrace"/>
    <s v="Armadale"/>
    <x v="12"/>
    <x v="2"/>
    <x v="3"/>
    <x v="1"/>
  </r>
  <r>
    <x v="439"/>
    <n v="2265000"/>
    <x v="0"/>
    <s v="Cunninghams"/>
    <s v="Sale"/>
    <n v="3145"/>
    <n v="3"/>
    <n v="2"/>
    <n v="2"/>
    <n v="531"/>
    <m/>
    <s v="7 Nyora St"/>
    <s v="Malvern East"/>
    <x v="12"/>
    <x v="2"/>
    <x v="3"/>
    <x v="1"/>
  </r>
  <r>
    <x v="439"/>
    <n v="730000"/>
    <x v="1"/>
    <s v="Zimmerman"/>
    <s v="Sale"/>
    <n v="3182"/>
    <n v="2"/>
    <n v="1"/>
    <n v="0"/>
    <n v="284"/>
    <m/>
    <s v="1/12 Charles St"/>
    <s v="St Kilda"/>
    <x v="5"/>
    <x v="2"/>
    <x v="3"/>
    <x v="1"/>
  </r>
  <r>
    <x v="439"/>
    <n v="806000"/>
    <x v="0"/>
    <s v="Metro Ladder"/>
    <s v="Auction"/>
    <n v="3044"/>
    <n v="3"/>
    <n v="1"/>
    <n v="1"/>
    <n v="488"/>
    <m/>
    <s v="147 Derby St"/>
    <s v="Pascoe Vale"/>
    <x v="3"/>
    <x v="1"/>
    <x v="3"/>
    <x v="1"/>
  </r>
  <r>
    <x v="439"/>
    <n v="1138000"/>
    <x v="0"/>
    <s v="Cunninghams"/>
    <s v="Auction"/>
    <n v="3046"/>
    <n v="4"/>
    <n v="2"/>
    <n v="2"/>
    <n v="697"/>
    <n v="1960"/>
    <s v="24 Vincent St"/>
    <s v="Oak Park"/>
    <x v="3"/>
    <x v="1"/>
    <x v="3"/>
    <x v="1"/>
  </r>
  <r>
    <x v="439"/>
    <n v="1500000"/>
    <x v="0"/>
    <s v="Jones and Jones"/>
    <s v="Auction"/>
    <n v="3056"/>
    <n v="4"/>
    <n v="2"/>
    <n v="1"/>
    <n v="459"/>
    <m/>
    <s v="1 Denman St"/>
    <s v="Brunswick"/>
    <x v="3"/>
    <x v="1"/>
    <x v="3"/>
    <x v="1"/>
  </r>
  <r>
    <x v="439"/>
    <n v="800000"/>
    <x v="2"/>
    <s v="Property Barons"/>
    <s v="Auction"/>
    <n v="3042"/>
    <n v="3"/>
    <n v="2"/>
    <n v="2"/>
    <n v="202"/>
    <n v="2015"/>
    <s v="1/79 Coghlan St"/>
    <s v="Niddrie"/>
    <x v="8"/>
    <x v="0"/>
    <x v="3"/>
    <x v="1"/>
  </r>
  <r>
    <x v="439"/>
    <n v="985000"/>
    <x v="0"/>
    <s v="Melbourne Homes"/>
    <s v="Sale"/>
    <n v="3042"/>
    <n v="3"/>
    <n v="1"/>
    <n v="1"/>
    <n v="841"/>
    <m/>
    <s v="25 Clydesdale Rd"/>
    <s v="Airport West"/>
    <x v="8"/>
    <x v="0"/>
    <x v="3"/>
    <x v="1"/>
  </r>
  <r>
    <x v="439"/>
    <n v="1240000"/>
    <x v="0"/>
    <s v="Melbourne Homes"/>
    <s v="Sale"/>
    <n v="3039"/>
    <n v="3"/>
    <n v="2"/>
    <n v="2"/>
    <n v="275"/>
    <n v="1880"/>
    <s v="65 Darling St"/>
    <s v="Moonee Ponds"/>
    <x v="8"/>
    <x v="0"/>
    <x v="3"/>
    <x v="1"/>
  </r>
  <r>
    <x v="439"/>
    <n v="2300000"/>
    <x v="0"/>
    <s v="Cunninghams"/>
    <s v="Auction"/>
    <n v="3039"/>
    <n v="5"/>
    <n v="2"/>
    <n v="2"/>
    <n v="597"/>
    <n v="1930"/>
    <s v="119 Park St"/>
    <s v="Moonee Ponds"/>
    <x v="8"/>
    <x v="0"/>
    <x v="3"/>
    <x v="1"/>
  </r>
  <r>
    <x v="439"/>
    <n v="1250000"/>
    <x v="0"/>
    <s v="Property Barons"/>
    <s v="Sale"/>
    <n v="3108"/>
    <n v="4"/>
    <n v="2"/>
    <n v="3"/>
    <n v="733"/>
    <m/>
    <s v="59 Wetherby Rd"/>
    <s v="Doncaster"/>
    <x v="16"/>
    <x v="3"/>
    <x v="3"/>
    <x v="1"/>
  </r>
  <r>
    <x v="439"/>
    <n v="700000"/>
    <x v="1"/>
    <s v="Metro Ladder"/>
    <s v="Auction"/>
    <n v="3169"/>
    <n v="3"/>
    <n v="2"/>
    <n v="2"/>
    <n v="363"/>
    <n v="2006"/>
    <s v="1/1 Hadkinson St"/>
    <s v="Clayton South"/>
    <x v="7"/>
    <x v="4"/>
    <x v="3"/>
    <x v="1"/>
  </r>
  <r>
    <x v="439"/>
    <n v="732000"/>
    <x v="0"/>
    <s v="Jones and Jones"/>
    <s v="Sale"/>
    <n v="3196"/>
    <n v="4"/>
    <n v="2"/>
    <n v="2"/>
    <n v="536"/>
    <n v="1985"/>
    <s v="17 Amaroo Dr"/>
    <s v="Chelsea Heights"/>
    <x v="7"/>
    <x v="4"/>
    <x v="3"/>
    <x v="1"/>
  </r>
  <r>
    <x v="439"/>
    <n v="715000"/>
    <x v="0"/>
    <s v="SJ"/>
    <s v="Sale"/>
    <n v="3059"/>
    <n v="4"/>
    <n v="2"/>
    <n v="2"/>
    <n v="680"/>
    <n v="2011"/>
    <s v="5 Barmah Gra"/>
    <s v="Greenvale"/>
    <x v="18"/>
    <x v="1"/>
    <x v="3"/>
    <x v="1"/>
  </r>
  <r>
    <x v="439"/>
    <n v="520000"/>
    <x v="0"/>
    <s v="Metro Ladder"/>
    <s v="Auction"/>
    <n v="3020"/>
    <n v="3"/>
    <n v="2"/>
    <n v="2"/>
    <n v="535"/>
    <m/>
    <s v="7 Fairbairn Rd"/>
    <s v="Sunshine West"/>
    <x v="0"/>
    <x v="0"/>
    <x v="3"/>
    <x v="1"/>
  </r>
  <r>
    <x v="439"/>
    <n v="700000"/>
    <x v="0"/>
    <s v="Best Bricks"/>
    <s v="Sale"/>
    <n v="3020"/>
    <n v="3"/>
    <n v="1"/>
    <n v="2"/>
    <n v="697"/>
    <m/>
    <s v="76 Forrest St"/>
    <s v="Albion"/>
    <x v="0"/>
    <x v="0"/>
    <x v="3"/>
    <x v="1"/>
  </r>
  <r>
    <x v="439"/>
    <n v="950000"/>
    <x v="0"/>
    <s v="Best Bricks"/>
    <s v="Sale"/>
    <n v="3020"/>
    <n v="3"/>
    <n v="1"/>
    <n v="1"/>
    <n v="725"/>
    <m/>
    <s v="27 Parsons St"/>
    <s v="Sunshine"/>
    <x v="0"/>
    <x v="0"/>
    <x v="3"/>
    <x v="1"/>
  </r>
  <r>
    <x v="439"/>
    <n v="560000"/>
    <x v="1"/>
    <s v="Flanders &amp; Fish"/>
    <s v="Sale"/>
    <n v="3122"/>
    <n v="1"/>
    <n v="1"/>
    <n v="1"/>
    <n v="0"/>
    <n v="1970"/>
    <s v="14/36 Lisson Gr"/>
    <s v="Hawthorn"/>
    <x v="14"/>
    <x v="2"/>
    <x v="3"/>
    <x v="1"/>
  </r>
  <r>
    <x v="439"/>
    <n v="725000"/>
    <x v="1"/>
    <s v="Property Barons"/>
    <s v="Auction"/>
    <n v="3103"/>
    <n v="2"/>
    <n v="1"/>
    <n v="1"/>
    <n v="136"/>
    <n v="1975"/>
    <s v="5/4 Raynes St"/>
    <s v="Balwyn"/>
    <x v="14"/>
    <x v="2"/>
    <x v="3"/>
    <x v="1"/>
  </r>
  <r>
    <x v="439"/>
    <n v="1575000"/>
    <x v="0"/>
    <s v="Jones and Jones"/>
    <s v="Sale"/>
    <n v="3123"/>
    <n v="3"/>
    <n v="1"/>
    <n v="0"/>
    <n v="305"/>
    <m/>
    <s v="21 Broomfield Rd"/>
    <s v="Hawthorn East"/>
    <x v="14"/>
    <x v="2"/>
    <x v="3"/>
    <x v="1"/>
  </r>
  <r>
    <x v="439"/>
    <n v="1950000"/>
    <x v="0"/>
    <s v="Property Barons"/>
    <s v="Sale"/>
    <n v="3146"/>
    <n v="5"/>
    <n v="2"/>
    <n v="2"/>
    <n v="794"/>
    <n v="1920"/>
    <s v="55 Martin Rd"/>
    <s v="Glen Iris"/>
    <x v="14"/>
    <x v="2"/>
    <x v="3"/>
    <x v="1"/>
  </r>
  <r>
    <x v="439"/>
    <n v="2100000"/>
    <x v="2"/>
    <s v="Jones and Jones"/>
    <s v="Sale"/>
    <n v="3186"/>
    <n v="3"/>
    <n v="2"/>
    <n v="4"/>
    <n v="0"/>
    <n v="1970"/>
    <s v="8/20 Yuille St"/>
    <s v="Brighton"/>
    <x v="15"/>
    <x v="2"/>
    <x v="3"/>
    <x v="1"/>
  </r>
  <r>
    <x v="439"/>
    <n v="755000"/>
    <x v="0"/>
    <s v="Sanders"/>
    <s v="Sale"/>
    <n v="3094"/>
    <n v="3"/>
    <n v="1"/>
    <n v="2"/>
    <n v="848"/>
    <m/>
    <s v="146 Sherbourne Rd"/>
    <s v="Montmorency"/>
    <x v="17"/>
    <x v="3"/>
    <x v="3"/>
    <x v="1"/>
  </r>
  <r>
    <x v="439"/>
    <n v="800000"/>
    <x v="0"/>
    <s v="Sanders"/>
    <s v="Auction"/>
    <n v="3087"/>
    <n v="4"/>
    <n v="2"/>
    <n v="3"/>
    <n v="777"/>
    <m/>
    <s v="57 Sellars St"/>
    <s v="Watsonia North"/>
    <x v="17"/>
    <x v="1"/>
    <x v="3"/>
    <x v="1"/>
  </r>
  <r>
    <x v="439"/>
    <n v="1340000"/>
    <x v="0"/>
    <s v="SJ"/>
    <s v="Sale"/>
    <n v="3084"/>
    <n v="3"/>
    <n v="2"/>
    <n v="0"/>
    <n v="600"/>
    <m/>
    <s v="74 Brown St"/>
    <s v="Heidelberg"/>
    <x v="17"/>
    <x v="3"/>
    <x v="3"/>
    <x v="1"/>
  </r>
  <r>
    <x v="440"/>
    <n v="505000"/>
    <x v="1"/>
    <s v="Cunninghams"/>
    <s v="Auction"/>
    <n v="3067"/>
    <n v="2"/>
    <n v="1"/>
    <n v="1"/>
    <n v="0"/>
    <n v="1970"/>
    <s v="1/43 Abbotsford St"/>
    <s v="Abbotsford"/>
    <x v="1"/>
    <x v="1"/>
    <x v="3"/>
    <x v="1"/>
  </r>
  <r>
    <x v="440"/>
    <n v="550000"/>
    <x v="0"/>
    <s v="Flanders &amp; Fish"/>
    <s v="Auction"/>
    <n v="3030"/>
    <n v="4"/>
    <n v="2"/>
    <n v="2"/>
    <n v="464"/>
    <m/>
    <s v="89 Tristania Dr"/>
    <s v="Point Cook"/>
    <x v="28"/>
    <x v="0"/>
    <x v="3"/>
    <x v="1"/>
  </r>
  <r>
    <x v="440"/>
    <n v="813000"/>
    <x v="1"/>
    <s v="Metro Ladder"/>
    <s v="Sale"/>
    <n v="3125"/>
    <n v="4"/>
    <n v="1"/>
    <n v="2"/>
    <n v="360"/>
    <n v="1990"/>
    <s v="1/13 Johnston St"/>
    <s v="Burwood"/>
    <x v="2"/>
    <x v="2"/>
    <x v="3"/>
    <x v="1"/>
  </r>
  <r>
    <x v="440"/>
    <n v="552000"/>
    <x v="1"/>
    <s v="Cunninghams"/>
    <s v="Sale"/>
    <n v="3142"/>
    <n v="1"/>
    <n v="1"/>
    <n v="1"/>
    <n v="0"/>
    <m/>
    <s v="18/76 Mathoura Rd"/>
    <s v="Toorak"/>
    <x v="12"/>
    <x v="2"/>
    <x v="3"/>
    <x v="1"/>
  </r>
  <r>
    <x v="440"/>
    <n v="854000"/>
    <x v="1"/>
    <s v="Jones and Jones"/>
    <s v="Auction"/>
    <n v="3181"/>
    <n v="2"/>
    <n v="1"/>
    <n v="1"/>
    <n v="774"/>
    <n v="1945"/>
    <s v="3/217 Dandenong Rd"/>
    <s v="Windsor"/>
    <x v="12"/>
    <x v="2"/>
    <x v="3"/>
    <x v="1"/>
  </r>
  <r>
    <x v="440"/>
    <n v="1705000"/>
    <x v="0"/>
    <s v="Cunninghams"/>
    <s v="Sale"/>
    <n v="3143"/>
    <n v="2"/>
    <n v="2"/>
    <n v="0"/>
    <n v="195"/>
    <m/>
    <s v="18 Rose St"/>
    <s v="Armadale"/>
    <x v="12"/>
    <x v="2"/>
    <x v="3"/>
    <x v="1"/>
  </r>
  <r>
    <x v="440"/>
    <n v="2520000"/>
    <x v="0"/>
    <s v="Cunninghams"/>
    <s v="Auction"/>
    <n v="3145"/>
    <n v="4"/>
    <n v="3"/>
    <n v="4"/>
    <n v="960"/>
    <n v="1910"/>
    <s v="3 Ash Gr"/>
    <s v="Malvern East"/>
    <x v="12"/>
    <x v="2"/>
    <x v="3"/>
    <x v="1"/>
  </r>
  <r>
    <x v="440"/>
    <n v="525000"/>
    <x v="2"/>
    <s v="Sanders"/>
    <s v="Auction"/>
    <n v="3058"/>
    <n v="2"/>
    <n v="2"/>
    <n v="1"/>
    <n v="143"/>
    <m/>
    <s v="2/4 Manly Ct"/>
    <s v="Coburg North"/>
    <x v="3"/>
    <x v="1"/>
    <x v="3"/>
    <x v="1"/>
  </r>
  <r>
    <x v="440"/>
    <n v="785000"/>
    <x v="0"/>
    <s v="Property Barons"/>
    <s v="Sale"/>
    <n v="3046"/>
    <n v="3"/>
    <n v="1"/>
    <n v="1"/>
    <n v="602"/>
    <m/>
    <s v="19 Oxford St"/>
    <s v="Hadfield"/>
    <x v="3"/>
    <x v="1"/>
    <x v="3"/>
    <x v="1"/>
  </r>
  <r>
    <x v="440"/>
    <n v="900000"/>
    <x v="0"/>
    <s v="Cunninghams"/>
    <s v="Auction"/>
    <n v="3041"/>
    <n v="3"/>
    <n v="1"/>
    <n v="2"/>
    <n v="531"/>
    <m/>
    <s v="221 Mascoma St"/>
    <s v="Strathmore"/>
    <x v="8"/>
    <x v="0"/>
    <x v="3"/>
    <x v="1"/>
  </r>
  <r>
    <x v="440"/>
    <n v="1195000"/>
    <x v="0"/>
    <s v="Jones and Jones"/>
    <s v="Sale"/>
    <n v="3040"/>
    <n v="2"/>
    <n v="1"/>
    <n v="1"/>
    <n v="337"/>
    <n v="1940"/>
    <s v="37 McPhail St"/>
    <s v="Essendon"/>
    <x v="8"/>
    <x v="0"/>
    <x v="3"/>
    <x v="1"/>
  </r>
  <r>
    <x v="440"/>
    <n v="1400000"/>
    <x v="0"/>
    <s v="Cunninghams"/>
    <s v="Auction"/>
    <n v="3032"/>
    <n v="4"/>
    <n v="1"/>
    <n v="3"/>
    <n v="165"/>
    <n v="1910"/>
    <s v="11 Milton St"/>
    <s v="Ascot Vale"/>
    <x v="8"/>
    <x v="0"/>
    <x v="3"/>
    <x v="1"/>
  </r>
  <r>
    <x v="440"/>
    <n v="720000"/>
    <x v="0"/>
    <s v="Jones and Jones"/>
    <s v="Auction"/>
    <n v="3166"/>
    <n v="2"/>
    <n v="1"/>
    <n v="2"/>
    <n v="795"/>
    <m/>
    <s v="1071 North Rd"/>
    <s v="Hughesdale"/>
    <x v="6"/>
    <x v="2"/>
    <x v="3"/>
    <x v="1"/>
  </r>
  <r>
    <x v="440"/>
    <n v="1050000"/>
    <x v="0"/>
    <s v="Jones and Jones"/>
    <s v="Sale"/>
    <n v="3167"/>
    <n v="4"/>
    <n v="2"/>
    <n v="2"/>
    <n v="624"/>
    <m/>
    <s v="266 Warrigal Rd"/>
    <s v="Oakleigh South"/>
    <x v="6"/>
    <x v="4"/>
    <x v="3"/>
    <x v="1"/>
  </r>
  <r>
    <x v="440"/>
    <n v="660000"/>
    <x v="0"/>
    <s v="Property Barons"/>
    <s v="Sale"/>
    <n v="3037"/>
    <n v="3"/>
    <n v="2"/>
    <n v="2"/>
    <n v="666"/>
    <n v="2002"/>
    <s v="20 Cuthbert Dr"/>
    <s v="Hillside"/>
    <x v="21"/>
    <x v="0"/>
    <x v="3"/>
    <x v="1"/>
  </r>
  <r>
    <x v="440"/>
    <n v="985500"/>
    <x v="0"/>
    <s v="Best Bricks"/>
    <s v="Sale"/>
    <n v="3136"/>
    <n v="3"/>
    <n v="1"/>
    <n v="2"/>
    <n v="973"/>
    <m/>
    <s v="62 Croydon Rd"/>
    <s v="Croydon"/>
    <x v="22"/>
    <x v="3"/>
    <x v="3"/>
    <x v="1"/>
  </r>
  <r>
    <x v="440"/>
    <n v="847000"/>
    <x v="0"/>
    <s v="Maxwells"/>
    <s v="Sale"/>
    <n v="3011"/>
    <n v="3"/>
    <n v="1"/>
    <n v="1"/>
    <n v="205"/>
    <m/>
    <s v="3 Walter St"/>
    <s v="Seddon"/>
    <x v="4"/>
    <x v="0"/>
    <x v="3"/>
    <x v="1"/>
  </r>
  <r>
    <x v="440"/>
    <n v="860000"/>
    <x v="0"/>
    <s v="Jones and Jones"/>
    <s v="Auction"/>
    <n v="3012"/>
    <n v="3"/>
    <n v="1"/>
    <n v="3"/>
    <n v="555"/>
    <n v="1940"/>
    <s v="363 Geelong Rd"/>
    <s v="Kingsville"/>
    <x v="4"/>
    <x v="0"/>
    <x v="3"/>
    <x v="1"/>
  </r>
  <r>
    <x v="440"/>
    <n v="1320000"/>
    <x v="0"/>
    <s v="Metro Ladder"/>
    <s v="Auction"/>
    <n v="3011"/>
    <n v="3"/>
    <n v="1"/>
    <n v="1"/>
    <n v="482"/>
    <m/>
    <s v="16 Southampton St"/>
    <s v="Footscray"/>
    <x v="4"/>
    <x v="0"/>
    <x v="3"/>
    <x v="1"/>
  </r>
  <r>
    <x v="440"/>
    <n v="783000"/>
    <x v="0"/>
    <s v="Property Barons"/>
    <s v="Auction"/>
    <n v="3155"/>
    <n v="4"/>
    <n v="1"/>
    <n v="3"/>
    <n v="730"/>
    <n v="1975"/>
    <s v="27 Helene Ct"/>
    <s v="Boronia"/>
    <x v="26"/>
    <x v="3"/>
    <x v="3"/>
    <x v="1"/>
  </r>
  <r>
    <x v="440"/>
    <n v="833800"/>
    <x v="0"/>
    <s v="Property Barons"/>
    <s v="Auction"/>
    <n v="3179"/>
    <n v="3"/>
    <n v="1"/>
    <n v="0"/>
    <n v="730"/>
    <m/>
    <s v="147 George St"/>
    <s v="Scoresby"/>
    <x v="26"/>
    <x v="3"/>
    <x v="3"/>
    <x v="1"/>
  </r>
  <r>
    <x v="440"/>
    <n v="1160000"/>
    <x v="0"/>
    <s v="Cunninghams"/>
    <s v="Sale"/>
    <n v="3152"/>
    <n v="3"/>
    <n v="1"/>
    <n v="4"/>
    <n v="733"/>
    <m/>
    <s v="11 Henry Rd"/>
    <s v="Wantirna South"/>
    <x v="26"/>
    <x v="3"/>
    <x v="3"/>
    <x v="1"/>
  </r>
  <r>
    <x v="440"/>
    <n v="408500"/>
    <x v="0"/>
    <s v="Sanders"/>
    <s v="Sale"/>
    <n v="3047"/>
    <n v="3"/>
    <n v="1"/>
    <n v="2"/>
    <n v="584"/>
    <m/>
    <s v="17 Hampden St"/>
    <s v="Dallas"/>
    <x v="18"/>
    <x v="1"/>
    <x v="3"/>
    <x v="1"/>
  </r>
  <r>
    <x v="440"/>
    <n v="645000"/>
    <x v="0"/>
    <s v="Property Barons"/>
    <s v="Sale"/>
    <n v="3059"/>
    <n v="4"/>
    <n v="2"/>
    <n v="2"/>
    <n v="538"/>
    <n v="2000"/>
    <s v="17 Arkley Dr"/>
    <s v="Greenvale"/>
    <x v="18"/>
    <x v="1"/>
    <x v="3"/>
    <x v="1"/>
  </r>
  <r>
    <x v="440"/>
    <n v="540000"/>
    <x v="1"/>
    <s v="Metro Ladder"/>
    <s v="Auction"/>
    <n v="3018"/>
    <n v="2"/>
    <n v="1"/>
    <n v="1"/>
    <n v="132"/>
    <n v="1980"/>
    <s v="2/18 Hancock St"/>
    <s v="Altona"/>
    <x v="11"/>
    <x v="0"/>
    <x v="3"/>
    <x v="1"/>
  </r>
  <r>
    <x v="440"/>
    <n v="490000"/>
    <x v="1"/>
    <s v="Metro Ladder"/>
    <s v="Sale"/>
    <n v="3162"/>
    <n v="2"/>
    <n v="1"/>
    <n v="1"/>
    <n v="0"/>
    <n v="1960"/>
    <s v="3/178 Sycamore St"/>
    <s v="Caulfield South"/>
    <x v="9"/>
    <x v="2"/>
    <x v="3"/>
    <x v="1"/>
  </r>
  <r>
    <x v="440"/>
    <n v="795000"/>
    <x v="0"/>
    <s v="Jones and Jones"/>
    <s v="Sale"/>
    <n v="3198"/>
    <n v="4"/>
    <n v="2"/>
    <n v="2"/>
    <n v="631"/>
    <n v="1960"/>
    <s v="12 Riviera St"/>
    <s v="Seaford"/>
    <x v="27"/>
    <x v="4"/>
    <x v="3"/>
    <x v="1"/>
  </r>
  <r>
    <x v="440"/>
    <n v="470000"/>
    <x v="1"/>
    <s v="Metro Ladder"/>
    <s v="Sale"/>
    <n v="3073"/>
    <n v="2"/>
    <n v="1"/>
    <n v="1"/>
    <n v="142"/>
    <n v="2007"/>
    <s v="3/80 Rathcown Rd"/>
    <s v="Reservoir"/>
    <x v="10"/>
    <x v="1"/>
    <x v="3"/>
    <x v="1"/>
  </r>
  <r>
    <x v="440"/>
    <n v="1100000"/>
    <x v="0"/>
    <s v="Property Barons"/>
    <s v="Sale"/>
    <n v="3073"/>
    <n v="4"/>
    <n v="2"/>
    <n v="2"/>
    <n v="665"/>
    <m/>
    <s v="13 Crispe St"/>
    <s v="Reservoir"/>
    <x v="10"/>
    <x v="1"/>
    <x v="3"/>
    <x v="1"/>
  </r>
  <r>
    <x v="440"/>
    <n v="1350000"/>
    <x v="0"/>
    <s v="Cunninghams"/>
    <s v="Auction"/>
    <n v="3070"/>
    <n v="3"/>
    <n v="1"/>
    <n v="0"/>
    <n v="271"/>
    <n v="1910"/>
    <s v="22 Waterloo Rd"/>
    <s v="Northcote"/>
    <x v="10"/>
    <x v="1"/>
    <x v="3"/>
    <x v="1"/>
  </r>
  <r>
    <x v="440"/>
    <n v="775000"/>
    <x v="0"/>
    <s v="Maxwells"/>
    <s v="Sale"/>
    <n v="3020"/>
    <n v="3"/>
    <n v="2"/>
    <n v="3"/>
    <n v="540"/>
    <m/>
    <s v="2 McKay St"/>
    <s v="Sunshine"/>
    <x v="0"/>
    <x v="0"/>
    <x v="3"/>
    <x v="1"/>
  </r>
  <r>
    <x v="440"/>
    <n v="912500"/>
    <x v="0"/>
    <s v="Jones and Jones"/>
    <s v="Sale"/>
    <n v="3101"/>
    <n v="2"/>
    <n v="1"/>
    <n v="2"/>
    <n v="239"/>
    <m/>
    <s v="139 Eglinton St"/>
    <s v="Kew"/>
    <x v="14"/>
    <x v="2"/>
    <x v="3"/>
    <x v="1"/>
  </r>
  <r>
    <x v="440"/>
    <n v="1420000"/>
    <x v="1"/>
    <s v="Metro Ladder"/>
    <s v="Auction"/>
    <n v="3104"/>
    <n v="3"/>
    <n v="2"/>
    <n v="2"/>
    <n v="0"/>
    <m/>
    <s v="1/37 Aylmer St"/>
    <s v="Balwyn North"/>
    <x v="14"/>
    <x v="2"/>
    <x v="3"/>
    <x v="1"/>
  </r>
  <r>
    <x v="440"/>
    <n v="1462000"/>
    <x v="1"/>
    <s v="Jones and Jones"/>
    <s v="Sale"/>
    <n v="3123"/>
    <n v="2"/>
    <n v="2"/>
    <n v="3"/>
    <n v="0"/>
    <m/>
    <s v="1002/480 Riversdale Rd"/>
    <s v="Hawthorn East"/>
    <x v="14"/>
    <x v="2"/>
    <x v="3"/>
    <x v="1"/>
  </r>
  <r>
    <x v="440"/>
    <n v="2360000"/>
    <x v="0"/>
    <s v="Cunninghams"/>
    <s v="Sale"/>
    <n v="3127"/>
    <n v="4"/>
    <n v="2"/>
    <n v="2"/>
    <n v="764"/>
    <n v="1930"/>
    <s v="29 Weybridge St"/>
    <s v="Surrey Hills"/>
    <x v="14"/>
    <x v="2"/>
    <x v="3"/>
    <x v="1"/>
  </r>
  <r>
    <x v="440"/>
    <n v="3399000"/>
    <x v="0"/>
    <s v="Cunninghams"/>
    <s v="Sale"/>
    <n v="3122"/>
    <n v="4"/>
    <n v="2"/>
    <n v="2"/>
    <n v="446"/>
    <n v="2002"/>
    <s v="16 Marian St"/>
    <s v="Hawthorn"/>
    <x v="14"/>
    <x v="2"/>
    <x v="3"/>
    <x v="1"/>
  </r>
  <r>
    <x v="440"/>
    <n v="1080000"/>
    <x v="1"/>
    <s v="Jones and Jones"/>
    <s v="Sale"/>
    <n v="3193"/>
    <n v="3"/>
    <n v="2"/>
    <n v="2"/>
    <n v="328"/>
    <n v="1980"/>
    <s v="1/43 Iona St"/>
    <s v="Black Rock"/>
    <x v="15"/>
    <x v="2"/>
    <x v="3"/>
    <x v="1"/>
  </r>
  <r>
    <x v="440"/>
    <n v="2221000"/>
    <x v="2"/>
    <s v="Best Bricks"/>
    <s v="Sale"/>
    <n v="3191"/>
    <n v="4"/>
    <n v="2"/>
    <n v="2"/>
    <n v="381"/>
    <n v="2000"/>
    <s v="5 Tennyson St"/>
    <s v="Sandringham"/>
    <x v="15"/>
    <x v="2"/>
    <x v="3"/>
    <x v="1"/>
  </r>
  <r>
    <x v="440"/>
    <n v="575000"/>
    <x v="2"/>
    <s v="Property Barons"/>
    <s v="Sale"/>
    <n v="3081"/>
    <n v="3"/>
    <n v="1"/>
    <n v="2"/>
    <n v="192"/>
    <n v="1995"/>
    <s v="2/76 Porter Rd"/>
    <s v="Heidelberg Heights"/>
    <x v="17"/>
    <x v="3"/>
    <x v="3"/>
    <x v="1"/>
  </r>
  <r>
    <x v="440"/>
    <n v="810000"/>
    <x v="0"/>
    <s v="Property Barons"/>
    <s v="Auction"/>
    <n v="3084"/>
    <n v="3"/>
    <n v="1"/>
    <n v="1"/>
    <n v="667"/>
    <m/>
    <s v="8 Graham Rd"/>
    <s v="Viewbank"/>
    <x v="17"/>
    <x v="3"/>
    <x v="3"/>
    <x v="1"/>
  </r>
  <r>
    <x v="441"/>
    <n v="651000"/>
    <x v="0"/>
    <s v="Cunninghams"/>
    <s v="Sale"/>
    <n v="3138"/>
    <n v="4"/>
    <n v="2"/>
    <n v="2"/>
    <n v="854"/>
    <m/>
    <s v="95 Cardigan Rd"/>
    <s v="Mooroolbark"/>
    <x v="23"/>
    <x v="5"/>
    <x v="3"/>
    <x v="1"/>
  </r>
  <r>
    <x v="441"/>
    <n v="550000"/>
    <x v="1"/>
    <s v="Metro Ladder"/>
    <s v="Auction"/>
    <n v="3066"/>
    <n v="1"/>
    <n v="1"/>
    <n v="0"/>
    <n v="0"/>
    <n v="1995"/>
    <s v="3/108 Smith St"/>
    <s v="Collingwood"/>
    <x v="1"/>
    <x v="1"/>
    <x v="3"/>
    <x v="1"/>
  </r>
  <r>
    <x v="441"/>
    <n v="865000"/>
    <x v="0"/>
    <s v="Cunninghams"/>
    <s v="Sale"/>
    <n v="3082"/>
    <n v="4"/>
    <n v="2"/>
    <n v="2"/>
    <n v="612"/>
    <n v="2013"/>
    <s v="15 Randell Ct"/>
    <s v="Mill Park"/>
    <x v="19"/>
    <x v="1"/>
    <x v="3"/>
    <x v="1"/>
  </r>
  <r>
    <x v="441"/>
    <n v="807500"/>
    <x v="0"/>
    <s v="Sanders"/>
    <s v="Sale"/>
    <n v="3205"/>
    <n v="1"/>
    <n v="1"/>
    <n v="0"/>
    <n v="74"/>
    <n v="1900"/>
    <s v="67 Dow St"/>
    <s v="South Melbourne"/>
    <x v="5"/>
    <x v="2"/>
    <x v="3"/>
    <x v="1"/>
  </r>
  <r>
    <x v="441"/>
    <n v="1950000"/>
    <x v="2"/>
    <s v="Melbourne Homes"/>
    <s v="Auction"/>
    <n v="3184"/>
    <n v="4"/>
    <n v="3"/>
    <n v="2"/>
    <n v="142"/>
    <n v="2013"/>
    <s v="22C Tennyson St"/>
    <s v="Elwood"/>
    <x v="5"/>
    <x v="2"/>
    <x v="3"/>
    <x v="1"/>
  </r>
  <r>
    <x v="441"/>
    <n v="860000"/>
    <x v="0"/>
    <s v="Melbourne Homes"/>
    <s v="Auction"/>
    <n v="3056"/>
    <n v="2"/>
    <n v="1"/>
    <n v="1"/>
    <n v="245"/>
    <n v="1890"/>
    <s v="13 Blair St"/>
    <s v="Brunswick"/>
    <x v="3"/>
    <x v="1"/>
    <x v="3"/>
    <x v="1"/>
  </r>
  <r>
    <x v="441"/>
    <n v="1060000"/>
    <x v="0"/>
    <s v="Melbourne Homes"/>
    <s v="Sale"/>
    <n v="3055"/>
    <n v="3"/>
    <n v="1"/>
    <n v="2"/>
    <n v="465"/>
    <m/>
    <s v="28 Cadman St"/>
    <s v="Brunswick West"/>
    <x v="3"/>
    <x v="1"/>
    <x v="3"/>
    <x v="1"/>
  </r>
  <r>
    <x v="441"/>
    <n v="1105000"/>
    <x v="0"/>
    <s v="Cunninghams"/>
    <s v="Sale"/>
    <n v="3057"/>
    <n v="2"/>
    <n v="1"/>
    <n v="2"/>
    <n v="173"/>
    <n v="1890"/>
    <s v="271 Edward St"/>
    <s v="Brunswick East"/>
    <x v="3"/>
    <x v="1"/>
    <x v="3"/>
    <x v="1"/>
  </r>
  <r>
    <x v="441"/>
    <n v="1500000"/>
    <x v="0"/>
    <s v="Cunninghams"/>
    <s v="Auction"/>
    <n v="3058"/>
    <n v="4"/>
    <n v="2"/>
    <n v="1"/>
    <n v="453"/>
    <n v="1910"/>
    <s v="51 Gordon St"/>
    <s v="Coburg"/>
    <x v="3"/>
    <x v="1"/>
    <x v="3"/>
    <x v="1"/>
  </r>
  <r>
    <x v="441"/>
    <n v="819000"/>
    <x v="1"/>
    <s v="Cunninghams"/>
    <s v="Sale"/>
    <n v="3032"/>
    <n v="3"/>
    <n v="2"/>
    <n v="1"/>
    <n v="166"/>
    <m/>
    <s v="103b Maribyrnong Rd"/>
    <s v="Ascot Vale"/>
    <x v="8"/>
    <x v="0"/>
    <x v="3"/>
    <x v="1"/>
  </r>
  <r>
    <x v="441"/>
    <n v="1010000"/>
    <x v="0"/>
    <s v="Property Barons"/>
    <s v="Sale"/>
    <n v="3042"/>
    <n v="4"/>
    <n v="2"/>
    <n v="2"/>
    <n v="650"/>
    <m/>
    <s v="35 Spring St"/>
    <s v="Niddrie"/>
    <x v="8"/>
    <x v="0"/>
    <x v="3"/>
    <x v="1"/>
  </r>
  <r>
    <x v="441"/>
    <n v="1600000"/>
    <x v="0"/>
    <s v="Cunninghams"/>
    <s v="Auction"/>
    <n v="3034"/>
    <n v="4"/>
    <n v="3"/>
    <n v="3"/>
    <n v="857"/>
    <m/>
    <s v="30 Lorgrove Ct"/>
    <s v="Avondale Heights"/>
    <x v="8"/>
    <x v="0"/>
    <x v="3"/>
    <x v="1"/>
  </r>
  <r>
    <x v="441"/>
    <n v="905000"/>
    <x v="2"/>
    <s v="Jones and Jones"/>
    <s v="Sale"/>
    <n v="3148"/>
    <n v="3"/>
    <n v="1"/>
    <n v="2"/>
    <n v="418"/>
    <n v="1955"/>
    <s v="1/29 Atkinson St"/>
    <s v="Chadstone"/>
    <x v="6"/>
    <x v="2"/>
    <x v="3"/>
    <x v="1"/>
  </r>
  <r>
    <x v="441"/>
    <n v="419000"/>
    <x v="0"/>
    <s v="Metro Ladder"/>
    <s v="Sale"/>
    <n v="3338"/>
    <n v="3"/>
    <n v="1"/>
    <n v="3"/>
    <n v="603"/>
    <m/>
    <s v="24 Brennan St"/>
    <s v="Melton South"/>
    <x v="21"/>
    <x v="6"/>
    <x v="3"/>
    <x v="1"/>
  </r>
  <r>
    <x v="441"/>
    <n v="1000000"/>
    <x v="0"/>
    <s v="Cunninghams"/>
    <s v="Auction"/>
    <n v="3031"/>
    <n v="2"/>
    <n v="1"/>
    <n v="0"/>
    <n v="159"/>
    <m/>
    <s v="420 Arden St"/>
    <s v="Kensington"/>
    <x v="13"/>
    <x v="1"/>
    <x v="3"/>
    <x v="1"/>
  </r>
  <r>
    <x v="441"/>
    <n v="950000"/>
    <x v="0"/>
    <s v="Metro Ladder"/>
    <s v="Sale"/>
    <n v="3013"/>
    <n v="3"/>
    <n v="2"/>
    <n v="2"/>
    <n v="287"/>
    <n v="2002"/>
    <s v="10 Salisbury St"/>
    <s v="Yarraville"/>
    <x v="4"/>
    <x v="0"/>
    <x v="3"/>
    <x v="1"/>
  </r>
  <r>
    <x v="441"/>
    <n v="1010000"/>
    <x v="2"/>
    <s v="Jones and Jones"/>
    <s v="Sale"/>
    <n v="3107"/>
    <n v="4"/>
    <n v="3"/>
    <n v="2"/>
    <n v="332"/>
    <n v="2013"/>
    <s v="1/285 Thompsons Rd"/>
    <s v="Templestowe Lower"/>
    <x v="16"/>
    <x v="3"/>
    <x v="3"/>
    <x v="1"/>
  </r>
  <r>
    <x v="441"/>
    <n v="1100000"/>
    <x v="0"/>
    <s v="Property Barons"/>
    <s v="Auction"/>
    <n v="3108"/>
    <n v="4"/>
    <n v="3"/>
    <n v="2"/>
    <n v="661"/>
    <n v="1965"/>
    <s v="40 Wetherby Rd"/>
    <s v="Doncaster"/>
    <x v="16"/>
    <x v="3"/>
    <x v="3"/>
    <x v="1"/>
  </r>
  <r>
    <x v="441"/>
    <n v="1400000"/>
    <x v="0"/>
    <s v="Jones and Jones"/>
    <s v="Auction"/>
    <n v="3195"/>
    <n v="3"/>
    <n v="2"/>
    <n v="2"/>
    <n v="259"/>
    <n v="2007"/>
    <s v="36A Warrigal Rd"/>
    <s v="Parkdale"/>
    <x v="7"/>
    <x v="4"/>
    <x v="3"/>
    <x v="1"/>
  </r>
  <r>
    <x v="441"/>
    <n v="1375000"/>
    <x v="2"/>
    <s v="Jones and Jones"/>
    <s v="Sale"/>
    <n v="3204"/>
    <n v="3"/>
    <n v="3"/>
    <n v="2"/>
    <n v="338"/>
    <n v="2012"/>
    <s v="197A Jasper Rd"/>
    <s v="Bentleigh"/>
    <x v="9"/>
    <x v="2"/>
    <x v="3"/>
    <x v="1"/>
  </r>
  <r>
    <x v="441"/>
    <n v="1486000"/>
    <x v="0"/>
    <s v="Jones and Jones"/>
    <s v="Sale"/>
    <n v="3204"/>
    <n v="4"/>
    <n v="2"/>
    <n v="1"/>
    <n v="618"/>
    <m/>
    <s v="688 North Rd"/>
    <s v="Ormond"/>
    <x v="9"/>
    <x v="2"/>
    <x v="3"/>
    <x v="1"/>
  </r>
  <r>
    <x v="441"/>
    <n v="915000"/>
    <x v="0"/>
    <s v="Cunninghams"/>
    <s v="Sale"/>
    <n v="3071"/>
    <n v="2"/>
    <n v="1"/>
    <n v="1"/>
    <n v="502"/>
    <m/>
    <s v="140 Dundas St"/>
    <s v="Thornbury"/>
    <x v="10"/>
    <x v="1"/>
    <x v="3"/>
    <x v="1"/>
  </r>
  <r>
    <x v="441"/>
    <n v="1050000"/>
    <x v="0"/>
    <s v="Cunninghams"/>
    <s v="Sale"/>
    <n v="3072"/>
    <n v="2"/>
    <n v="1"/>
    <n v="1"/>
    <n v="688"/>
    <m/>
    <s v="50 Newcastle St"/>
    <s v="Preston"/>
    <x v="10"/>
    <x v="1"/>
    <x v="3"/>
    <x v="1"/>
  </r>
  <r>
    <x v="441"/>
    <n v="1250000"/>
    <x v="0"/>
    <s v="Jones and Jones"/>
    <s v="Auction"/>
    <n v="3071"/>
    <n v="3"/>
    <n v="1"/>
    <n v="2"/>
    <n v="695"/>
    <n v="1960"/>
    <s v="19 Alston St"/>
    <s v="Thornbury"/>
    <x v="10"/>
    <x v="1"/>
    <x v="3"/>
    <x v="1"/>
  </r>
  <r>
    <x v="441"/>
    <n v="1275000"/>
    <x v="0"/>
    <s v="Jones and Jones"/>
    <s v="Auction"/>
    <n v="3070"/>
    <n v="3"/>
    <n v="1"/>
    <n v="0"/>
    <n v="245"/>
    <m/>
    <s v="23 Leonard St"/>
    <s v="Northcote"/>
    <x v="10"/>
    <x v="1"/>
    <x v="3"/>
    <x v="1"/>
  </r>
  <r>
    <x v="441"/>
    <n v="1620000"/>
    <x v="0"/>
    <s v="Jones and Jones"/>
    <s v="Auction"/>
    <n v="3127"/>
    <n v="3"/>
    <n v="1"/>
    <n v="2"/>
    <n v="665"/>
    <m/>
    <s v="462 Whitehorse Rd"/>
    <s v="Surrey Hills"/>
    <x v="14"/>
    <x v="2"/>
    <x v="3"/>
    <x v="1"/>
  </r>
  <r>
    <x v="441"/>
    <n v="1912500"/>
    <x v="0"/>
    <s v="Jones and Jones"/>
    <s v="Sale"/>
    <n v="3147"/>
    <n v="3"/>
    <n v="2"/>
    <n v="2"/>
    <n v="869"/>
    <m/>
    <s v="24 Baird St"/>
    <s v="Ashburton"/>
    <x v="14"/>
    <x v="2"/>
    <x v="3"/>
    <x v="1"/>
  </r>
  <r>
    <x v="442"/>
    <n v="905000"/>
    <x v="0"/>
    <s v="Cunninghams"/>
    <s v="Sale"/>
    <n v="3752"/>
    <n v="5"/>
    <n v="5"/>
    <n v="3"/>
    <n v="700"/>
    <n v="2010"/>
    <s v="141 Hawkstowe Pde"/>
    <s v="South Morang"/>
    <x v="19"/>
    <x v="1"/>
    <x v="3"/>
    <x v="1"/>
  </r>
  <r>
    <x v="442"/>
    <n v="700000"/>
    <x v="1"/>
    <s v="Jones and Jones"/>
    <s v="Sale"/>
    <n v="3125"/>
    <n v="2"/>
    <n v="1"/>
    <n v="1"/>
    <n v="251"/>
    <n v="1975"/>
    <s v="2/107 Station St"/>
    <s v="Burwood"/>
    <x v="2"/>
    <x v="2"/>
    <x v="3"/>
    <x v="1"/>
  </r>
  <r>
    <x v="442"/>
    <n v="957500"/>
    <x v="0"/>
    <s v="Metro Ladder"/>
    <s v="Sale"/>
    <n v="3181"/>
    <n v="2"/>
    <n v="1"/>
    <n v="1"/>
    <n v="136"/>
    <n v="1892"/>
    <s v="27 Hornby St"/>
    <s v="Windsor"/>
    <x v="12"/>
    <x v="2"/>
    <x v="3"/>
    <x v="1"/>
  </r>
  <r>
    <x v="442"/>
    <n v="1700000"/>
    <x v="0"/>
    <s v="Jones and Jones"/>
    <s v="Auction"/>
    <n v="3144"/>
    <n v="3"/>
    <n v="2"/>
    <n v="0"/>
    <n v="312"/>
    <n v="1920"/>
    <s v="13 Nicholls St"/>
    <s v="Malvern"/>
    <x v="12"/>
    <x v="2"/>
    <x v="3"/>
    <x v="1"/>
  </r>
  <r>
    <x v="442"/>
    <n v="3600000"/>
    <x v="0"/>
    <s v="Cunninghams"/>
    <s v="Sale"/>
    <n v="3145"/>
    <n v="4"/>
    <n v="3"/>
    <n v="2"/>
    <n v="552"/>
    <n v="2015"/>
    <s v="8 Vickery St"/>
    <s v="Malvern East"/>
    <x v="12"/>
    <x v="2"/>
    <x v="3"/>
    <x v="1"/>
  </r>
  <r>
    <x v="442"/>
    <n v="1750000"/>
    <x v="0"/>
    <s v="Sanders"/>
    <s v="Auction"/>
    <n v="3206"/>
    <n v="3"/>
    <n v="2"/>
    <n v="0"/>
    <n v="138"/>
    <n v="1885"/>
    <s v="150 Page St"/>
    <s v="Middle Park"/>
    <x v="5"/>
    <x v="2"/>
    <x v="3"/>
    <x v="1"/>
  </r>
  <r>
    <x v="442"/>
    <n v="1800000"/>
    <x v="0"/>
    <s v="Flanders &amp; Fish"/>
    <s v="Auction"/>
    <n v="3184"/>
    <n v="3"/>
    <n v="2"/>
    <n v="2"/>
    <n v="188"/>
    <n v="2010"/>
    <s v="105 Mitford St"/>
    <s v="Elwood"/>
    <x v="5"/>
    <x v="2"/>
    <x v="3"/>
    <x v="1"/>
  </r>
  <r>
    <x v="442"/>
    <n v="420000"/>
    <x v="2"/>
    <s v="Metro Ladder"/>
    <s v="Auction"/>
    <n v="3046"/>
    <n v="2"/>
    <n v="2"/>
    <n v="1"/>
    <n v="1137"/>
    <n v="2009"/>
    <s v="6/5 Murrell St"/>
    <s v="Glenroy"/>
    <x v="3"/>
    <x v="1"/>
    <x v="3"/>
    <x v="1"/>
  </r>
  <r>
    <x v="442"/>
    <n v="725000"/>
    <x v="0"/>
    <s v="Cunninghams"/>
    <s v="Sale"/>
    <n v="3060"/>
    <n v="2"/>
    <n v="1"/>
    <n v="2"/>
    <n v="606"/>
    <m/>
    <s v="20 Edward St"/>
    <s v="Fawkner"/>
    <x v="3"/>
    <x v="1"/>
    <x v="3"/>
    <x v="1"/>
  </r>
  <r>
    <x v="442"/>
    <n v="793000"/>
    <x v="0"/>
    <s v="Cunninghams"/>
    <s v="Sale"/>
    <n v="3046"/>
    <n v="4"/>
    <n v="1"/>
    <n v="2"/>
    <n v="677"/>
    <m/>
    <s v="12 Lewis St"/>
    <s v="Glenroy"/>
    <x v="3"/>
    <x v="1"/>
    <x v="3"/>
    <x v="1"/>
  </r>
  <r>
    <x v="442"/>
    <n v="1505000"/>
    <x v="0"/>
    <s v="Jones and Jones"/>
    <s v="Sale"/>
    <n v="3056"/>
    <n v="3"/>
    <n v="1"/>
    <n v="1"/>
    <n v="349"/>
    <m/>
    <s v="141 Edward St"/>
    <s v="Brunswick"/>
    <x v="3"/>
    <x v="1"/>
    <x v="3"/>
    <x v="1"/>
  </r>
  <r>
    <x v="442"/>
    <n v="490000"/>
    <x v="1"/>
    <s v="Metro Ladder"/>
    <s v="Auction"/>
    <n v="3033"/>
    <n v="2"/>
    <n v="1"/>
    <n v="2"/>
    <n v="220"/>
    <n v="2001"/>
    <s v="3/50 Berembong Dr"/>
    <s v="Keilor East"/>
    <x v="8"/>
    <x v="0"/>
    <x v="3"/>
    <x v="1"/>
  </r>
  <r>
    <x v="442"/>
    <n v="843000"/>
    <x v="0"/>
    <s v="Cunninghams"/>
    <s v="Sale"/>
    <n v="3033"/>
    <n v="3"/>
    <n v="2"/>
    <n v="4"/>
    <n v="573"/>
    <n v="1980"/>
    <s v="63 Park Dr"/>
    <s v="Keilor East"/>
    <x v="8"/>
    <x v="0"/>
    <x v="3"/>
    <x v="1"/>
  </r>
  <r>
    <x v="442"/>
    <n v="1100000"/>
    <x v="0"/>
    <s v="Cunninghams"/>
    <s v="Auction"/>
    <n v="3031"/>
    <n v="2"/>
    <n v="1"/>
    <n v="1"/>
    <n v="186"/>
    <m/>
    <s v="90 Bryant St"/>
    <s v="Flemington"/>
    <x v="8"/>
    <x v="1"/>
    <x v="3"/>
    <x v="1"/>
  </r>
  <r>
    <x v="442"/>
    <n v="1520000"/>
    <x v="0"/>
    <s v="Metro Ladder"/>
    <s v="Sale"/>
    <n v="3040"/>
    <n v="3"/>
    <n v="2"/>
    <n v="1"/>
    <n v="321"/>
    <m/>
    <s v="9 Washington St"/>
    <s v="Essendon"/>
    <x v="8"/>
    <x v="0"/>
    <x v="3"/>
    <x v="1"/>
  </r>
  <r>
    <x v="442"/>
    <n v="815000"/>
    <x v="1"/>
    <s v="Jones and Jones"/>
    <s v="Sale"/>
    <n v="3167"/>
    <n v="3"/>
    <n v="1"/>
    <n v="2"/>
    <n v="393"/>
    <m/>
    <s v="2/15 Golf Rd"/>
    <s v="Oakleigh South"/>
    <x v="6"/>
    <x v="4"/>
    <x v="3"/>
    <x v="1"/>
  </r>
  <r>
    <x v="442"/>
    <n v="800000"/>
    <x v="0"/>
    <s v="Property Barons"/>
    <s v="Auction"/>
    <n v="3136"/>
    <n v="3"/>
    <n v="1"/>
    <n v="2"/>
    <n v="865"/>
    <m/>
    <s v="57 Blazey Rd"/>
    <s v="Croydon South"/>
    <x v="22"/>
    <x v="3"/>
    <x v="3"/>
    <x v="1"/>
  </r>
  <r>
    <x v="442"/>
    <n v="1315000"/>
    <x v="0"/>
    <s v="Jones and Jones"/>
    <s v="Sale"/>
    <n v="3165"/>
    <n v="3"/>
    <n v="1"/>
    <n v="2"/>
    <n v="617"/>
    <m/>
    <s v="20 Northam Rd"/>
    <s v="Bentleigh East"/>
    <x v="9"/>
    <x v="2"/>
    <x v="3"/>
    <x v="1"/>
  </r>
  <r>
    <x v="442"/>
    <n v="1005000"/>
    <x v="0"/>
    <s v="Cunninghams"/>
    <s v="Sale"/>
    <n v="3073"/>
    <n v="4"/>
    <n v="2"/>
    <n v="5"/>
    <n v="768"/>
    <m/>
    <s v="6 Sedge Ct"/>
    <s v="Reservoir"/>
    <x v="10"/>
    <x v="1"/>
    <x v="3"/>
    <x v="1"/>
  </r>
  <r>
    <x v="442"/>
    <n v="1130000"/>
    <x v="0"/>
    <s v="Jones and Jones"/>
    <s v="Sale"/>
    <n v="3071"/>
    <n v="3"/>
    <n v="1"/>
    <n v="1"/>
    <n v="381"/>
    <m/>
    <s v="171 Mansfield St"/>
    <s v="Thornbury"/>
    <x v="10"/>
    <x v="1"/>
    <x v="3"/>
    <x v="1"/>
  </r>
  <r>
    <x v="442"/>
    <n v="580000"/>
    <x v="0"/>
    <s v="Sanders"/>
    <s v="Auction"/>
    <n v="3038"/>
    <n v="3"/>
    <n v="1"/>
    <n v="4"/>
    <n v="677"/>
    <m/>
    <s v="58 Tarella Dr"/>
    <s v="Keilor Downs"/>
    <x v="0"/>
    <x v="0"/>
    <x v="3"/>
    <x v="1"/>
  </r>
  <r>
    <x v="442"/>
    <n v="942000"/>
    <x v="2"/>
    <s v="Metro Ladder"/>
    <s v="Sale"/>
    <n v="3101"/>
    <n v="2"/>
    <n v="1"/>
    <n v="1"/>
    <n v="0"/>
    <n v="1975"/>
    <s v="3/26 Edgevale Rd"/>
    <s v="Kew"/>
    <x v="14"/>
    <x v="2"/>
    <x v="3"/>
    <x v="1"/>
  </r>
  <r>
    <x v="442"/>
    <n v="1405000"/>
    <x v="0"/>
    <s v="Flanders &amp; Fish"/>
    <s v="Sale"/>
    <n v="3123"/>
    <n v="3"/>
    <n v="2"/>
    <n v="2"/>
    <n v="185"/>
    <n v="1985"/>
    <s v="1/27 Auburn Gr"/>
    <s v="Hawthorn East"/>
    <x v="14"/>
    <x v="2"/>
    <x v="3"/>
    <x v="1"/>
  </r>
  <r>
    <x v="442"/>
    <n v="1725000"/>
    <x v="0"/>
    <s v="Cunninghams"/>
    <s v="Auction"/>
    <n v="3104"/>
    <n v="4"/>
    <n v="3"/>
    <n v="2"/>
    <n v="627"/>
    <n v="1970"/>
    <s v="16 Ventnor St"/>
    <s v="Balwyn North"/>
    <x v="14"/>
    <x v="2"/>
    <x v="3"/>
    <x v="1"/>
  </r>
  <r>
    <x v="442"/>
    <n v="710500"/>
    <x v="0"/>
    <s v="Property Barons"/>
    <s v="Sale"/>
    <n v="3088"/>
    <n v="2"/>
    <n v="1"/>
    <n v="1"/>
    <n v="598"/>
    <n v="1985"/>
    <s v="1A Campbell Rd"/>
    <s v="Briar Hill"/>
    <x v="17"/>
    <x v="3"/>
    <x v="3"/>
    <x v="1"/>
  </r>
  <r>
    <x v="442"/>
    <n v="940000"/>
    <x v="0"/>
    <s v="Property Barons"/>
    <s v="Auction"/>
    <n v="3084"/>
    <n v="3"/>
    <n v="2"/>
    <n v="2"/>
    <n v="581"/>
    <m/>
    <s v="5 Finlayson St"/>
    <s v="Rosanna"/>
    <x v="17"/>
    <x v="3"/>
    <x v="3"/>
    <x v="1"/>
  </r>
  <r>
    <x v="442"/>
    <n v="1475000"/>
    <x v="0"/>
    <s v="Cunninghams"/>
    <s v="Sale"/>
    <n v="3079"/>
    <n v="3"/>
    <n v="1"/>
    <n v="2"/>
    <n v="424"/>
    <n v="1950"/>
    <s v="128 Green St"/>
    <s v="Ivanhoe"/>
    <x v="17"/>
    <x v="3"/>
    <x v="3"/>
    <x v="1"/>
  </r>
  <r>
    <x v="443"/>
    <n v="911000"/>
    <x v="0"/>
    <s v="Cunninghams"/>
    <s v="Sale"/>
    <n v="3121"/>
    <n v="1"/>
    <n v="1"/>
    <n v="0"/>
    <n v="126"/>
    <n v="1900"/>
    <s v="2 Moore St"/>
    <s v="Richmond"/>
    <x v="1"/>
    <x v="1"/>
    <x v="3"/>
    <x v="1"/>
  </r>
  <r>
    <x v="443"/>
    <n v="1825000"/>
    <x v="0"/>
    <s v="Cunninghams"/>
    <s v="Sale"/>
    <n v="3068"/>
    <n v="4"/>
    <n v="1"/>
    <n v="2"/>
    <n v="306"/>
    <m/>
    <s v="7 Turnbull St"/>
    <s v="Clifton Hill"/>
    <x v="1"/>
    <x v="1"/>
    <x v="3"/>
    <x v="1"/>
  </r>
  <r>
    <x v="443"/>
    <n v="545000"/>
    <x v="0"/>
    <s v="Property Barons"/>
    <s v="Auction"/>
    <n v="3076"/>
    <n v="4"/>
    <n v="2"/>
    <n v="2"/>
    <n v="635"/>
    <n v="1985"/>
    <s v="13 Orlit Ct"/>
    <s v="Epping"/>
    <x v="19"/>
    <x v="1"/>
    <x v="3"/>
    <x v="1"/>
  </r>
  <r>
    <x v="443"/>
    <n v="1205000"/>
    <x v="0"/>
    <s v="Property Barons"/>
    <s v="Sale"/>
    <n v="3131"/>
    <n v="5"/>
    <n v="3"/>
    <n v="2"/>
    <n v="477"/>
    <m/>
    <s v="2 Quentin St"/>
    <s v="Forest Hill"/>
    <x v="2"/>
    <x v="3"/>
    <x v="3"/>
    <x v="1"/>
  </r>
  <r>
    <x v="443"/>
    <n v="740000"/>
    <x v="1"/>
    <s v="Cunninghams"/>
    <s v="Sale"/>
    <n v="3181"/>
    <n v="2"/>
    <n v="1"/>
    <n v="1"/>
    <n v="0"/>
    <n v="1940"/>
    <s v="5/305 Dandenong Rd"/>
    <s v="Prahran"/>
    <x v="12"/>
    <x v="2"/>
    <x v="3"/>
    <x v="1"/>
  </r>
  <r>
    <x v="443"/>
    <n v="786000"/>
    <x v="0"/>
    <s v="Metro Ladder"/>
    <s v="Sale"/>
    <n v="3060"/>
    <n v="2"/>
    <n v="1"/>
    <n v="4"/>
    <n v="687"/>
    <n v="1960"/>
    <s v="46 Marlborough St"/>
    <s v="Fawkner"/>
    <x v="3"/>
    <x v="1"/>
    <x v="3"/>
    <x v="1"/>
  </r>
  <r>
    <x v="443"/>
    <n v="824000"/>
    <x v="2"/>
    <s v="Property Barons"/>
    <s v="Sale"/>
    <n v="3058"/>
    <n v="3"/>
    <n v="1"/>
    <n v="2"/>
    <n v="120"/>
    <n v="1990"/>
    <s v="22/129 Harding St"/>
    <s v="Coburg"/>
    <x v="3"/>
    <x v="1"/>
    <x v="3"/>
    <x v="1"/>
  </r>
  <r>
    <x v="443"/>
    <n v="958000"/>
    <x v="0"/>
    <s v="Cunninghams"/>
    <s v="Sale"/>
    <n v="3044"/>
    <n v="5"/>
    <n v="2"/>
    <n v="2"/>
    <n v="706"/>
    <n v="1950"/>
    <s v="16 Hayes Pde"/>
    <s v="Pascoe Vale"/>
    <x v="3"/>
    <x v="1"/>
    <x v="3"/>
    <x v="1"/>
  </r>
  <r>
    <x v="443"/>
    <n v="1300000"/>
    <x v="0"/>
    <s v="Cunninghams"/>
    <s v="Auction"/>
    <n v="3034"/>
    <n v="4"/>
    <n v="3"/>
    <n v="2"/>
    <n v="656"/>
    <n v="1990"/>
    <s v="16 Cortina Pl"/>
    <s v="Avondale Heights"/>
    <x v="8"/>
    <x v="0"/>
    <x v="3"/>
    <x v="1"/>
  </r>
  <r>
    <x v="443"/>
    <n v="1302500"/>
    <x v="0"/>
    <s v="Jones and Jones"/>
    <s v="Sale"/>
    <n v="3039"/>
    <n v="2"/>
    <n v="1"/>
    <n v="2"/>
    <n v="455"/>
    <m/>
    <s v="121 Vine St"/>
    <s v="Moonee Ponds"/>
    <x v="8"/>
    <x v="0"/>
    <x v="3"/>
    <x v="1"/>
  </r>
  <r>
    <x v="443"/>
    <n v="757000"/>
    <x v="0"/>
    <s v="Property Barons"/>
    <s v="Sale"/>
    <n v="3170"/>
    <n v="3"/>
    <n v="1"/>
    <n v="1"/>
    <n v="664"/>
    <m/>
    <s v="13 Merrill St"/>
    <s v="Mulgrave"/>
    <x v="6"/>
    <x v="4"/>
    <x v="3"/>
    <x v="1"/>
  </r>
  <r>
    <x v="443"/>
    <n v="570000"/>
    <x v="0"/>
    <s v="Metro Ladder"/>
    <s v="Auction"/>
    <n v="3019"/>
    <n v="2"/>
    <n v="1"/>
    <n v="2"/>
    <n v="567"/>
    <n v="1950"/>
    <s v="15 Myalla St"/>
    <s v="Braybrook"/>
    <x v="4"/>
    <x v="0"/>
    <x v="3"/>
    <x v="1"/>
  </r>
  <r>
    <x v="443"/>
    <n v="950000"/>
    <x v="0"/>
    <s v="Maxwells"/>
    <s v="Sale"/>
    <n v="3013"/>
    <n v="2"/>
    <n v="1"/>
    <n v="0"/>
    <n v="150"/>
    <n v="1900"/>
    <s v="89 Ballarat St"/>
    <s v="Yarraville"/>
    <x v="4"/>
    <x v="0"/>
    <x v="3"/>
    <x v="1"/>
  </r>
  <r>
    <x v="443"/>
    <n v="794000"/>
    <x v="0"/>
    <s v="Property Barons"/>
    <s v="Sale"/>
    <n v="3105"/>
    <n v="3"/>
    <n v="1"/>
    <n v="0"/>
    <n v="353"/>
    <m/>
    <s v="7 Mangan St"/>
    <s v="Bulleen"/>
    <x v="16"/>
    <x v="3"/>
    <x v="3"/>
    <x v="1"/>
  </r>
  <r>
    <x v="443"/>
    <n v="950000"/>
    <x v="2"/>
    <s v="Property Barons"/>
    <s v="Auction"/>
    <n v="3105"/>
    <n v="4"/>
    <n v="2"/>
    <n v="2"/>
    <n v="189"/>
    <n v="2011"/>
    <s v="2/11 Elizabeth St"/>
    <s v="Bulleen"/>
    <x v="16"/>
    <x v="3"/>
    <x v="3"/>
    <x v="1"/>
  </r>
  <r>
    <x v="443"/>
    <n v="1170000"/>
    <x v="0"/>
    <s v="Melbourne Homes"/>
    <s v="Sale"/>
    <n v="3192"/>
    <n v="3"/>
    <n v="1"/>
    <n v="2"/>
    <n v="627"/>
    <m/>
    <s v="28 Regent Pde"/>
    <s v="Cheltenham"/>
    <x v="7"/>
    <x v="2"/>
    <x v="3"/>
    <x v="1"/>
  </r>
  <r>
    <x v="443"/>
    <n v="1255000"/>
    <x v="0"/>
    <s v="Jones and Jones"/>
    <s v="Sale"/>
    <n v="3192"/>
    <n v="4"/>
    <n v="2"/>
    <n v="4"/>
    <n v="712"/>
    <n v="1960"/>
    <s v="31 Eden St"/>
    <s v="Cheltenham"/>
    <x v="7"/>
    <x v="2"/>
    <x v="3"/>
    <x v="1"/>
  </r>
  <r>
    <x v="443"/>
    <n v="670000"/>
    <x v="1"/>
    <s v="Metro Ladder"/>
    <s v="Sale"/>
    <n v="3018"/>
    <n v="3"/>
    <n v="2"/>
    <n v="1"/>
    <n v="284"/>
    <n v="1988"/>
    <s v="2/10 McAlpine Ct"/>
    <s v="Altona"/>
    <x v="11"/>
    <x v="0"/>
    <x v="3"/>
    <x v="1"/>
  </r>
  <r>
    <x v="443"/>
    <n v="665000"/>
    <x v="0"/>
    <s v="Flanders &amp; Fish"/>
    <s v="Auction"/>
    <n v="3175"/>
    <n v="3"/>
    <n v="1"/>
    <n v="2"/>
    <n v="540"/>
    <m/>
    <s v="43 Power St"/>
    <s v="Dandenong"/>
    <x v="24"/>
    <x v="4"/>
    <x v="3"/>
    <x v="1"/>
  </r>
  <r>
    <x v="443"/>
    <n v="260000"/>
    <x v="1"/>
    <s v="Jones and Jones"/>
    <s v="Auction"/>
    <n v="3163"/>
    <n v="1"/>
    <n v="1"/>
    <n v="1"/>
    <n v="1162"/>
    <n v="1965"/>
    <s v="8/131 Grange Rd"/>
    <s v="Glen Huntly"/>
    <x v="9"/>
    <x v="2"/>
    <x v="3"/>
    <x v="1"/>
  </r>
  <r>
    <x v="443"/>
    <n v="490000"/>
    <x v="1"/>
    <s v="Jones and Jones"/>
    <s v="Auction"/>
    <n v="3163"/>
    <n v="2"/>
    <n v="1"/>
    <n v="1"/>
    <n v="0"/>
    <m/>
    <s v="4/12 Dalny Rd"/>
    <s v="Murrumbeena"/>
    <x v="9"/>
    <x v="2"/>
    <x v="3"/>
    <x v="1"/>
  </r>
  <r>
    <x v="443"/>
    <n v="850000"/>
    <x v="2"/>
    <s v="Metro Ladder"/>
    <s v="Sale"/>
    <n v="3165"/>
    <n v="3"/>
    <n v="2"/>
    <n v="2"/>
    <n v="321"/>
    <m/>
    <s v="2/575 Warrigal Rd"/>
    <s v="Bentleigh East"/>
    <x v="9"/>
    <x v="2"/>
    <x v="3"/>
    <x v="1"/>
  </r>
  <r>
    <x v="443"/>
    <n v="650000"/>
    <x v="0"/>
    <s v="Metro Ladder"/>
    <s v="Sale"/>
    <n v="3021"/>
    <n v="3"/>
    <n v="1"/>
    <n v="0"/>
    <n v="722"/>
    <m/>
    <s v="6 Bent St"/>
    <s v="St Albans"/>
    <x v="0"/>
    <x v="0"/>
    <x v="3"/>
    <x v="1"/>
  </r>
  <r>
    <x v="443"/>
    <n v="580000"/>
    <x v="1"/>
    <s v="Flanders &amp; Fish"/>
    <s v="Auction"/>
    <n v="3122"/>
    <n v="2"/>
    <n v="1"/>
    <n v="1"/>
    <n v="1063"/>
    <m/>
    <s v="9/10 Brook St"/>
    <s v="Hawthorn"/>
    <x v="14"/>
    <x v="2"/>
    <x v="3"/>
    <x v="1"/>
  </r>
  <r>
    <x v="443"/>
    <n v="1402000"/>
    <x v="0"/>
    <s v="Cunninghams"/>
    <s v="Sale"/>
    <n v="3102"/>
    <n v="3"/>
    <n v="2"/>
    <n v="2"/>
    <n v="422"/>
    <n v="1950"/>
    <s v="136 Kilby Rd"/>
    <s v="Kew East"/>
    <x v="14"/>
    <x v="2"/>
    <x v="3"/>
    <x v="1"/>
  </r>
  <r>
    <x v="443"/>
    <n v="1655000"/>
    <x v="2"/>
    <s v="Metro Ladder"/>
    <s v="Sale"/>
    <n v="3147"/>
    <n v="4"/>
    <n v="3"/>
    <n v="2"/>
    <n v="510"/>
    <n v="2013"/>
    <s v="93A Ashburn Gr"/>
    <s v="Ashburton"/>
    <x v="14"/>
    <x v="2"/>
    <x v="3"/>
    <x v="1"/>
  </r>
  <r>
    <x v="443"/>
    <n v="2361000"/>
    <x v="0"/>
    <s v="Flanders &amp; Fish"/>
    <s v="Auction"/>
    <n v="3124"/>
    <n v="5"/>
    <n v="3"/>
    <n v="2"/>
    <n v="844"/>
    <n v="1920"/>
    <s v="1065 Toorak Rd"/>
    <s v="Camberwell"/>
    <x v="14"/>
    <x v="2"/>
    <x v="3"/>
    <x v="1"/>
  </r>
  <r>
    <x v="443"/>
    <n v="828000"/>
    <x v="2"/>
    <s v="Property Barons"/>
    <s v="Sale"/>
    <n v="3084"/>
    <n v="4"/>
    <n v="2"/>
    <n v="2"/>
    <n v="264"/>
    <n v="2000"/>
    <s v="3/5 Austral Ct"/>
    <s v="Heidelberg"/>
    <x v="17"/>
    <x v="3"/>
    <x v="3"/>
    <x v="1"/>
  </r>
  <r>
    <x v="443"/>
    <n v="1110000"/>
    <x v="0"/>
    <s v="Best Bricks"/>
    <s v="Sale"/>
    <n v="3081"/>
    <n v="3"/>
    <n v="1"/>
    <n v="2"/>
    <n v="730"/>
    <m/>
    <s v="345 Waterdale Rd"/>
    <s v="Bellfield"/>
    <x v="17"/>
    <x v="3"/>
    <x v="3"/>
    <x v="1"/>
  </r>
  <r>
    <x v="443"/>
    <n v="1740000"/>
    <x v="0"/>
    <s v="Cunninghams"/>
    <s v="Sale"/>
    <n v="3079"/>
    <n v="3"/>
    <n v="1"/>
    <n v="2"/>
    <n v="792"/>
    <m/>
    <s v="15 Longstaff St"/>
    <s v="Ivanhoe East"/>
    <x v="17"/>
    <x v="3"/>
    <x v="3"/>
    <x v="1"/>
  </r>
  <r>
    <x v="444"/>
    <n v="1680000"/>
    <x v="0"/>
    <s v="Cunninghams"/>
    <s v="Sale"/>
    <n v="3068"/>
    <n v="2"/>
    <n v="1"/>
    <n v="1"/>
    <n v="185"/>
    <m/>
    <s v="99 Newry St"/>
    <s v="Fitzroy North"/>
    <x v="1"/>
    <x v="1"/>
    <x v="3"/>
    <x v="1"/>
  </r>
  <r>
    <x v="444"/>
    <n v="528000"/>
    <x v="0"/>
    <s v="Cunninghams"/>
    <s v="Sale"/>
    <n v="3076"/>
    <n v="3"/>
    <n v="2"/>
    <n v="1"/>
    <n v="525"/>
    <m/>
    <s v="18 Grimwade Ct"/>
    <s v="Epping"/>
    <x v="19"/>
    <x v="1"/>
    <x v="3"/>
    <x v="1"/>
  </r>
  <r>
    <x v="444"/>
    <n v="685000"/>
    <x v="0"/>
    <s v="Cunninghams"/>
    <s v="Sale"/>
    <n v="3075"/>
    <n v="2"/>
    <n v="1"/>
    <n v="2"/>
    <n v="766"/>
    <m/>
    <s v="78 French St"/>
    <s v="Lalor"/>
    <x v="19"/>
    <x v="1"/>
    <x v="3"/>
    <x v="1"/>
  </r>
  <r>
    <x v="444"/>
    <n v="800000"/>
    <x v="1"/>
    <s v="Sanders"/>
    <s v="Auction"/>
    <n v="3141"/>
    <n v="2"/>
    <n v="2"/>
    <n v="2"/>
    <n v="0"/>
    <n v="2000"/>
    <s v="806/800 Chapel St"/>
    <s v="South Yarra"/>
    <x v="12"/>
    <x v="2"/>
    <x v="3"/>
    <x v="1"/>
  </r>
  <r>
    <x v="444"/>
    <n v="967500"/>
    <x v="0"/>
    <s v="Melbourne Homes"/>
    <s v="Sale"/>
    <n v="3095"/>
    <n v="3"/>
    <n v="1"/>
    <n v="2"/>
    <n v="768"/>
    <n v="1985"/>
    <s v="42 Parry Rd"/>
    <s v="Eltham North"/>
    <x v="20"/>
    <x v="3"/>
    <x v="3"/>
    <x v="1"/>
  </r>
  <r>
    <x v="444"/>
    <n v="530000"/>
    <x v="2"/>
    <s v="Sanders"/>
    <s v="Sale"/>
    <n v="3044"/>
    <n v="2"/>
    <n v="2"/>
    <n v="1"/>
    <n v="135"/>
    <m/>
    <s v="4/236 Boundary Rd"/>
    <s v="Pascoe Vale"/>
    <x v="3"/>
    <x v="1"/>
    <x v="3"/>
    <x v="1"/>
  </r>
  <r>
    <x v="444"/>
    <n v="510000"/>
    <x v="1"/>
    <s v="Maxwells"/>
    <s v="Auction"/>
    <n v="3040"/>
    <n v="2"/>
    <n v="2"/>
    <n v="1"/>
    <n v="0"/>
    <m/>
    <s v="7/16 Leake St"/>
    <s v="Essendon"/>
    <x v="8"/>
    <x v="0"/>
    <x v="3"/>
    <x v="1"/>
  </r>
  <r>
    <x v="444"/>
    <n v="642000"/>
    <x v="1"/>
    <s v="Flanders &amp; Fish"/>
    <s v="Sale"/>
    <n v="3141"/>
    <n v="2"/>
    <n v="1"/>
    <n v="1"/>
    <n v="595"/>
    <m/>
    <s v="3/555 Punt Rd"/>
    <s v="South Yarra"/>
    <x v="13"/>
    <x v="2"/>
    <x v="3"/>
    <x v="1"/>
  </r>
  <r>
    <x v="444"/>
    <n v="431000"/>
    <x v="2"/>
    <s v="Sanders"/>
    <s v="Sale"/>
    <n v="3032"/>
    <n v="2"/>
    <n v="1"/>
    <n v="1"/>
    <n v="0"/>
    <m/>
    <s v="8 Parade Sq"/>
    <s v="Maribyrnong"/>
    <x v="4"/>
    <x v="0"/>
    <x v="3"/>
    <x v="1"/>
  </r>
  <r>
    <x v="444"/>
    <n v="816000"/>
    <x v="0"/>
    <s v="Jones and Jones"/>
    <s v="Sale"/>
    <n v="3172"/>
    <n v="3"/>
    <n v="2"/>
    <n v="2"/>
    <n v="533"/>
    <n v="1980"/>
    <s v="138 Howard Rd"/>
    <s v="Dingley Village"/>
    <x v="7"/>
    <x v="4"/>
    <x v="3"/>
    <x v="1"/>
  </r>
  <r>
    <x v="444"/>
    <n v="815000"/>
    <x v="2"/>
    <s v="Melbourne Homes"/>
    <s v="Sale"/>
    <n v="3015"/>
    <n v="3"/>
    <n v="2"/>
    <n v="2"/>
    <n v="148"/>
    <m/>
    <s v="7A Brunel St"/>
    <s v="South Kingsville"/>
    <x v="11"/>
    <x v="0"/>
    <x v="3"/>
    <x v="1"/>
  </r>
  <r>
    <x v="444"/>
    <n v="1435000"/>
    <x v="0"/>
    <s v="Flanders &amp; Fish"/>
    <s v="Sale"/>
    <n v="3163"/>
    <n v="3"/>
    <n v="2"/>
    <n v="2"/>
    <n v="430"/>
    <n v="1938"/>
    <s v="163 Oakleigh Rd"/>
    <s v="Carnegie"/>
    <x v="9"/>
    <x v="2"/>
    <x v="3"/>
    <x v="1"/>
  </r>
  <r>
    <x v="444"/>
    <n v="830000"/>
    <x v="0"/>
    <s v="Cunninghams"/>
    <s v="Auction"/>
    <n v="3072"/>
    <n v="4"/>
    <n v="1"/>
    <n v="2"/>
    <n v="540"/>
    <n v="1965"/>
    <s v="121 Murray Rd"/>
    <s v="Preston"/>
    <x v="10"/>
    <x v="1"/>
    <x v="3"/>
    <x v="1"/>
  </r>
  <r>
    <x v="444"/>
    <n v="1346000"/>
    <x v="0"/>
    <s v="Cunninghams"/>
    <s v="Sale"/>
    <n v="3071"/>
    <n v="3"/>
    <n v="2"/>
    <n v="2"/>
    <n v="349"/>
    <n v="1918"/>
    <s v="35D Clapham St"/>
    <s v="Thornbury"/>
    <x v="10"/>
    <x v="1"/>
    <x v="3"/>
    <x v="1"/>
  </r>
  <r>
    <x v="444"/>
    <n v="2042000"/>
    <x v="0"/>
    <s v="Metro Ladder"/>
    <s v="Sale"/>
    <n v="3070"/>
    <n v="4"/>
    <n v="1"/>
    <n v="0"/>
    <n v="566"/>
    <m/>
    <s v="24 Henry St"/>
    <s v="Northcote"/>
    <x v="10"/>
    <x v="1"/>
    <x v="3"/>
    <x v="1"/>
  </r>
  <r>
    <x v="444"/>
    <n v="500000"/>
    <x v="1"/>
    <s v="Cunninghams"/>
    <s v="Auction"/>
    <n v="3123"/>
    <n v="2"/>
    <n v="1"/>
    <n v="1"/>
    <n v="710"/>
    <m/>
    <s v="6/36 Auburn Gr"/>
    <s v="Hawthorn East"/>
    <x v="14"/>
    <x v="2"/>
    <x v="3"/>
    <x v="1"/>
  </r>
  <r>
    <x v="444"/>
    <n v="690000"/>
    <x v="1"/>
    <s v="Flanders &amp; Fish"/>
    <s v="Sale"/>
    <n v="3122"/>
    <n v="3"/>
    <n v="1"/>
    <n v="1"/>
    <n v="1396"/>
    <n v="1965"/>
    <s v="3/150 Barkers Rd"/>
    <s v="Hawthorn"/>
    <x v="14"/>
    <x v="2"/>
    <x v="3"/>
    <x v="1"/>
  </r>
  <r>
    <x v="444"/>
    <n v="1557000"/>
    <x v="2"/>
    <s v="Zimmerman"/>
    <s v="Sale"/>
    <n v="3104"/>
    <n v="3"/>
    <n v="2"/>
    <n v="2"/>
    <n v="292"/>
    <n v="2010"/>
    <s v="1A Abassia St"/>
    <s v="Balwyn North"/>
    <x v="14"/>
    <x v="2"/>
    <x v="3"/>
    <x v="1"/>
  </r>
  <r>
    <x v="444"/>
    <n v="1900000"/>
    <x v="1"/>
    <s v="Jones and Jones"/>
    <s v="Auction"/>
    <n v="3124"/>
    <n v="4"/>
    <n v="2"/>
    <n v="4"/>
    <n v="336"/>
    <m/>
    <s v="19A Warburton Rd"/>
    <s v="Camberwell"/>
    <x v="14"/>
    <x v="2"/>
    <x v="3"/>
    <x v="1"/>
  </r>
  <r>
    <x v="444"/>
    <n v="3900000"/>
    <x v="0"/>
    <s v="Jones and Jones"/>
    <s v="Sale"/>
    <n v="3122"/>
    <n v="4"/>
    <n v="2"/>
    <n v="1"/>
    <n v="595"/>
    <m/>
    <s v="29 Oak St"/>
    <s v="Hawthorn"/>
    <x v="14"/>
    <x v="2"/>
    <x v="3"/>
    <x v="1"/>
  </r>
  <r>
    <x v="444"/>
    <n v="825000"/>
    <x v="0"/>
    <s v="Property Barons"/>
    <s v="Sale"/>
    <n v="3084"/>
    <n v="3"/>
    <n v="1"/>
    <n v="0"/>
    <n v="658"/>
    <m/>
    <s v="178 Graham Rd"/>
    <s v="Viewbank"/>
    <x v="17"/>
    <x v="3"/>
    <x v="3"/>
    <x v="1"/>
  </r>
  <r>
    <x v="445"/>
    <n v="1226000"/>
    <x v="1"/>
    <s v="Metro Ladder"/>
    <s v="Sale"/>
    <n v="3121"/>
    <n v="2"/>
    <n v="1"/>
    <n v="1"/>
    <n v="826"/>
    <n v="1996"/>
    <s v="4/39 Hunter St"/>
    <s v="Richmond"/>
    <x v="1"/>
    <x v="1"/>
    <x v="3"/>
    <x v="1"/>
  </r>
  <r>
    <x v="445"/>
    <n v="490000"/>
    <x v="0"/>
    <s v="Cunninghams"/>
    <s v="Auction"/>
    <n v="3030"/>
    <n v="3"/>
    <n v="2"/>
    <n v="4"/>
    <n v="1022"/>
    <m/>
    <s v="3 Lyall Dr"/>
    <s v="Werribee"/>
    <x v="28"/>
    <x v="0"/>
    <x v="3"/>
    <x v="1"/>
  </r>
  <r>
    <x v="445"/>
    <n v="595000"/>
    <x v="0"/>
    <s v="Maxwells"/>
    <s v="Sale"/>
    <n v="3750"/>
    <n v="4"/>
    <n v="2"/>
    <n v="2"/>
    <n v="448"/>
    <n v="2012"/>
    <s v="8 Yumbarra Pde"/>
    <s v="Wollert"/>
    <x v="19"/>
    <x v="1"/>
    <x v="3"/>
    <x v="1"/>
  </r>
  <r>
    <x v="445"/>
    <n v="845000"/>
    <x v="2"/>
    <s v="Metro Ladder"/>
    <s v="Auction"/>
    <n v="3125"/>
    <n v="4"/>
    <n v="3"/>
    <n v="2"/>
    <n v="94"/>
    <m/>
    <s v="5/19 Hughes St"/>
    <s v="Burwood"/>
    <x v="2"/>
    <x v="2"/>
    <x v="3"/>
    <x v="1"/>
  </r>
  <r>
    <x v="445"/>
    <n v="910000"/>
    <x v="2"/>
    <s v="Cunninghams"/>
    <s v="Sale"/>
    <n v="3144"/>
    <n v="2"/>
    <n v="1"/>
    <n v="2"/>
    <n v="195"/>
    <m/>
    <s v="1/16 Finlayson St"/>
    <s v="Malvern"/>
    <x v="12"/>
    <x v="2"/>
    <x v="3"/>
    <x v="1"/>
  </r>
  <r>
    <x v="445"/>
    <n v="530000"/>
    <x v="1"/>
    <s v="Sanders"/>
    <s v="Auction"/>
    <n v="3205"/>
    <n v="2"/>
    <n v="1"/>
    <n v="1"/>
    <n v="1646"/>
    <n v="2012"/>
    <s v="1211/50 Albert Rd"/>
    <s v="South Melbourne"/>
    <x v="5"/>
    <x v="2"/>
    <x v="3"/>
    <x v="1"/>
  </r>
  <r>
    <x v="445"/>
    <n v="1380000"/>
    <x v="0"/>
    <s v="Jones and Jones"/>
    <s v="Sale"/>
    <n v="3206"/>
    <n v="2"/>
    <n v="1"/>
    <n v="1"/>
    <n v="164"/>
    <m/>
    <s v="172 Danks St"/>
    <s v="Albert Park"/>
    <x v="5"/>
    <x v="2"/>
    <x v="3"/>
    <x v="1"/>
  </r>
  <r>
    <x v="445"/>
    <n v="710000"/>
    <x v="0"/>
    <s v="Flanders &amp; Fish"/>
    <s v="Sale"/>
    <n v="3046"/>
    <n v="3"/>
    <n v="1"/>
    <n v="2"/>
    <n v="587"/>
    <m/>
    <s v="90 Moonee Bvd"/>
    <s v="Glenroy"/>
    <x v="3"/>
    <x v="1"/>
    <x v="3"/>
    <x v="1"/>
  </r>
  <r>
    <x v="445"/>
    <n v="720000"/>
    <x v="2"/>
    <s v="Property Barons"/>
    <s v="Auction"/>
    <n v="3058"/>
    <n v="3"/>
    <n v="2"/>
    <n v="2"/>
    <n v="531"/>
    <n v="2016"/>
    <s v="69 Victoria St"/>
    <s v="Coburg"/>
    <x v="3"/>
    <x v="1"/>
    <x v="3"/>
    <x v="1"/>
  </r>
  <r>
    <x v="445"/>
    <n v="741000"/>
    <x v="0"/>
    <s v="Flanders &amp; Fish"/>
    <s v="Sale"/>
    <n v="3060"/>
    <n v="3"/>
    <n v="1"/>
    <n v="3"/>
    <n v="578"/>
    <n v="1960"/>
    <s v="29 Jennifer St"/>
    <s v="Fawkner"/>
    <x v="3"/>
    <x v="1"/>
    <x v="3"/>
    <x v="1"/>
  </r>
  <r>
    <x v="445"/>
    <n v="990000"/>
    <x v="0"/>
    <s v="Cunninghams"/>
    <s v="Sale"/>
    <n v="3043"/>
    <n v="4"/>
    <n v="2"/>
    <n v="2"/>
    <n v="702"/>
    <n v="2003"/>
    <s v="7 Adelaide Bvd"/>
    <s v="Gowanbrae"/>
    <x v="3"/>
    <x v="0"/>
    <x v="3"/>
    <x v="1"/>
  </r>
  <r>
    <x v="445"/>
    <n v="1265000"/>
    <x v="0"/>
    <s v="Cunninghams"/>
    <s v="Sale"/>
    <n v="3057"/>
    <n v="3"/>
    <n v="1"/>
    <n v="0"/>
    <n v="161"/>
    <m/>
    <s v="73 Barkly St"/>
    <s v="Brunswick East"/>
    <x v="3"/>
    <x v="1"/>
    <x v="3"/>
    <x v="1"/>
  </r>
  <r>
    <x v="445"/>
    <n v="410000"/>
    <x v="1"/>
    <s v="Melbourne Homes"/>
    <s v="Auction"/>
    <n v="3040"/>
    <n v="2"/>
    <n v="1"/>
    <n v="1"/>
    <n v="0"/>
    <n v="1965"/>
    <s v="11/139 Napier St"/>
    <s v="Essendon"/>
    <x v="8"/>
    <x v="0"/>
    <x v="3"/>
    <x v="1"/>
  </r>
  <r>
    <x v="445"/>
    <n v="650000"/>
    <x v="0"/>
    <s v="Maxwells"/>
    <s v="Sale"/>
    <n v="3042"/>
    <n v="2"/>
    <n v="1"/>
    <n v="3"/>
    <n v="374"/>
    <n v="1950"/>
    <s v="163 Halsey Rd"/>
    <s v="Airport West"/>
    <x v="8"/>
    <x v="0"/>
    <x v="3"/>
    <x v="1"/>
  </r>
  <r>
    <x v="445"/>
    <n v="1230000"/>
    <x v="0"/>
    <s v="Cunninghams"/>
    <s v="Auction"/>
    <n v="3032"/>
    <n v="3"/>
    <n v="1"/>
    <n v="2"/>
    <n v="538"/>
    <m/>
    <s v="17 Monash St"/>
    <s v="Ascot Vale"/>
    <x v="8"/>
    <x v="0"/>
    <x v="3"/>
    <x v="1"/>
  </r>
  <r>
    <x v="445"/>
    <n v="1410000"/>
    <x v="2"/>
    <s v="Cunninghams"/>
    <s v="Auction"/>
    <n v="3039"/>
    <n v="3"/>
    <n v="3"/>
    <n v="2"/>
    <n v="256"/>
    <m/>
    <s v="33A Vine St"/>
    <s v="Moonee Ponds"/>
    <x v="8"/>
    <x v="0"/>
    <x v="3"/>
    <x v="1"/>
  </r>
  <r>
    <x v="445"/>
    <n v="1352000"/>
    <x v="0"/>
    <s v="Best Bricks"/>
    <s v="Auction"/>
    <n v="3149"/>
    <n v="4"/>
    <n v="3"/>
    <n v="2"/>
    <n v="708"/>
    <n v="1960"/>
    <s v="25 Carrol Gr"/>
    <s v="Mount Waverley"/>
    <x v="6"/>
    <x v="3"/>
    <x v="3"/>
    <x v="1"/>
  </r>
  <r>
    <x v="445"/>
    <n v="1302000"/>
    <x v="0"/>
    <s v="Cunninghams"/>
    <s v="Sale"/>
    <n v="3107"/>
    <n v="4"/>
    <n v="2"/>
    <n v="2"/>
    <n v="650"/>
    <m/>
    <s v="254 Thompsons Rd"/>
    <s v="Templestowe Lower"/>
    <x v="16"/>
    <x v="3"/>
    <x v="3"/>
    <x v="1"/>
  </r>
  <r>
    <x v="445"/>
    <n v="1230000"/>
    <x v="0"/>
    <s v="Melbourne Homes"/>
    <s v="Sale"/>
    <n v="3015"/>
    <n v="3"/>
    <n v="1"/>
    <n v="1"/>
    <n v="396"/>
    <n v="1900"/>
    <s v="112 Johnston St"/>
    <s v="Newport"/>
    <x v="11"/>
    <x v="0"/>
    <x v="3"/>
    <x v="1"/>
  </r>
  <r>
    <x v="445"/>
    <n v="1460000"/>
    <x v="0"/>
    <s v="Cunninghams"/>
    <s v="Auction"/>
    <n v="3185"/>
    <n v="3"/>
    <n v="1"/>
    <n v="0"/>
    <n v="377"/>
    <n v="1915"/>
    <s v="1 Baxter St"/>
    <s v="Elsternwick"/>
    <x v="9"/>
    <x v="2"/>
    <x v="3"/>
    <x v="1"/>
  </r>
  <r>
    <x v="445"/>
    <n v="1550000"/>
    <x v="0"/>
    <s v="Metro Ladder"/>
    <s v="Auction"/>
    <n v="3163"/>
    <n v="3"/>
    <n v="2"/>
    <n v="2"/>
    <n v="557"/>
    <n v="1930"/>
    <s v="14 Morgan St"/>
    <s v="Carnegie"/>
    <x v="9"/>
    <x v="2"/>
    <x v="3"/>
    <x v="1"/>
  </r>
  <r>
    <x v="445"/>
    <n v="1010000"/>
    <x v="0"/>
    <s v="Cunninghams"/>
    <s v="Auction"/>
    <n v="3071"/>
    <n v="2"/>
    <n v="1"/>
    <n v="0"/>
    <n v="245"/>
    <m/>
    <s v="3 Gooch St"/>
    <s v="Thornbury"/>
    <x v="10"/>
    <x v="1"/>
    <x v="3"/>
    <x v="1"/>
  </r>
  <r>
    <x v="445"/>
    <n v="1300000"/>
    <x v="0"/>
    <s v="Jones and Jones"/>
    <s v="Auction"/>
    <n v="3070"/>
    <n v="3"/>
    <n v="1"/>
    <n v="0"/>
    <n v="191"/>
    <n v="1915"/>
    <s v="50 Herbert St"/>
    <s v="Northcote"/>
    <x v="10"/>
    <x v="1"/>
    <x v="3"/>
    <x v="1"/>
  </r>
  <r>
    <x v="445"/>
    <n v="1420000"/>
    <x v="0"/>
    <s v="Cunninghams"/>
    <s v="Sale"/>
    <n v="3071"/>
    <n v="3"/>
    <n v="1"/>
    <n v="2"/>
    <n v="438"/>
    <m/>
    <s v="3 Tharratt St"/>
    <s v="Thornbury"/>
    <x v="10"/>
    <x v="1"/>
    <x v="3"/>
    <x v="1"/>
  </r>
  <r>
    <x v="445"/>
    <n v="1460000"/>
    <x v="0"/>
    <s v="Cunninghams"/>
    <s v="Sale"/>
    <n v="3071"/>
    <n v="2"/>
    <n v="1"/>
    <n v="2"/>
    <n v="508"/>
    <m/>
    <s v="243 Darebin Rd"/>
    <s v="Thornbury"/>
    <x v="10"/>
    <x v="1"/>
    <x v="3"/>
    <x v="1"/>
  </r>
  <r>
    <x v="445"/>
    <n v="453000"/>
    <x v="0"/>
    <s v="Metro Ladder"/>
    <s v="Sale"/>
    <n v="3020"/>
    <n v="3"/>
    <n v="1"/>
    <n v="1"/>
    <n v="305"/>
    <n v="2006"/>
    <s v="1/11 Glengala Rd"/>
    <s v="Sunshine West"/>
    <x v="0"/>
    <x v="0"/>
    <x v="3"/>
    <x v="1"/>
  </r>
  <r>
    <x v="445"/>
    <n v="511000"/>
    <x v="0"/>
    <s v="Property Barons"/>
    <s v="Sale"/>
    <n v="3020"/>
    <n v="3"/>
    <n v="2"/>
    <n v="2"/>
    <n v="519"/>
    <m/>
    <s v="7 Foxcroft Ct"/>
    <s v="Sunshine West"/>
    <x v="0"/>
    <x v="0"/>
    <x v="3"/>
    <x v="1"/>
  </r>
  <r>
    <x v="445"/>
    <n v="840000"/>
    <x v="0"/>
    <s v="Metro Ladder"/>
    <s v="Sale"/>
    <n v="3188"/>
    <n v="2"/>
    <n v="1"/>
    <n v="2"/>
    <n v="171"/>
    <m/>
    <s v="3 Willis St"/>
    <s v="Hampton"/>
    <x v="15"/>
    <x v="2"/>
    <x v="3"/>
    <x v="1"/>
  </r>
  <r>
    <x v="445"/>
    <n v="897000"/>
    <x v="1"/>
    <s v="Jones and Jones"/>
    <s v="Sale"/>
    <n v="3186"/>
    <n v="3"/>
    <n v="1"/>
    <n v="1"/>
    <n v="164"/>
    <n v="1970"/>
    <s v="6/76 Whyte St"/>
    <s v="Brighton"/>
    <x v="15"/>
    <x v="2"/>
    <x v="3"/>
    <x v="1"/>
  </r>
  <r>
    <x v="445"/>
    <n v="1055000"/>
    <x v="2"/>
    <s v="Cunninghams"/>
    <s v="Sale"/>
    <n v="3186"/>
    <n v="2"/>
    <n v="1"/>
    <n v="2"/>
    <n v="211"/>
    <n v="1970"/>
    <s v="1/76 Whyte St"/>
    <s v="Brighton"/>
    <x v="15"/>
    <x v="2"/>
    <x v="3"/>
    <x v="1"/>
  </r>
  <r>
    <x v="445"/>
    <n v="2300000"/>
    <x v="0"/>
    <s v="Cunninghams"/>
    <s v="Auction"/>
    <n v="3187"/>
    <n v="4"/>
    <n v="3"/>
    <n v="2"/>
    <n v="592"/>
    <m/>
    <s v="181 Dendy St"/>
    <s v="Brighton East"/>
    <x v="15"/>
    <x v="2"/>
    <x v="3"/>
    <x v="1"/>
  </r>
  <r>
    <x v="445"/>
    <n v="2550000"/>
    <x v="0"/>
    <s v="Maxwells"/>
    <s v="Auction"/>
    <n v="3188"/>
    <n v="4"/>
    <n v="2"/>
    <n v="2"/>
    <n v="726"/>
    <n v="1925"/>
    <s v="28 The Avenue"/>
    <s v="Hampton"/>
    <x v="15"/>
    <x v="2"/>
    <x v="3"/>
    <x v="1"/>
  </r>
  <r>
    <x v="445"/>
    <n v="769000"/>
    <x v="0"/>
    <s v="Property Barons"/>
    <s v="Sale"/>
    <n v="3083"/>
    <n v="4"/>
    <n v="2"/>
    <n v="2"/>
    <n v="662"/>
    <m/>
    <s v="5 Cole Ct"/>
    <s v="Bundoora"/>
    <x v="17"/>
    <x v="1"/>
    <x v="3"/>
    <x v="1"/>
  </r>
  <r>
    <x v="446"/>
    <n v="1300000"/>
    <x v="0"/>
    <s v="Melbourne Homes"/>
    <s v="Auction"/>
    <n v="3054"/>
    <n v="3"/>
    <n v="1"/>
    <n v="0"/>
    <n v="223"/>
    <m/>
    <s v="32 Princes St"/>
    <s v="Carlton North"/>
    <x v="1"/>
    <x v="1"/>
    <x v="3"/>
    <x v="1"/>
  </r>
  <r>
    <x v="446"/>
    <n v="418000"/>
    <x v="0"/>
    <s v="Cunninghams"/>
    <s v="Sale"/>
    <n v="3029"/>
    <n v="3"/>
    <n v="2"/>
    <n v="1"/>
    <n v="435"/>
    <m/>
    <s v="2 Dunk Ct"/>
    <s v="Hoppers Crossing"/>
    <x v="28"/>
    <x v="0"/>
    <x v="3"/>
    <x v="1"/>
  </r>
  <r>
    <x v="446"/>
    <n v="646500"/>
    <x v="1"/>
    <s v="Best Bricks"/>
    <s v="Sale"/>
    <n v="3128"/>
    <n v="2"/>
    <n v="1"/>
    <n v="1"/>
    <n v="156"/>
    <n v="1980"/>
    <s v="4/18 Barkly St"/>
    <s v="Box Hill"/>
    <x v="2"/>
    <x v="3"/>
    <x v="3"/>
    <x v="1"/>
  </r>
  <r>
    <x v="446"/>
    <n v="990000"/>
    <x v="2"/>
    <s v="Flanders &amp; Fish"/>
    <s v="Sale"/>
    <n v="3128"/>
    <n v="2"/>
    <n v="1"/>
    <n v="1"/>
    <n v="257"/>
    <m/>
    <s v="1A Maple St"/>
    <s v="Box Hill"/>
    <x v="2"/>
    <x v="3"/>
    <x v="3"/>
    <x v="1"/>
  </r>
  <r>
    <x v="446"/>
    <n v="610500"/>
    <x v="1"/>
    <s v="Jones and Jones"/>
    <s v="Auction"/>
    <n v="3182"/>
    <n v="2"/>
    <n v="2"/>
    <n v="1"/>
    <n v="2920"/>
    <n v="2006"/>
    <s v="13/220 Barkly St"/>
    <s v="St Kilda"/>
    <x v="5"/>
    <x v="2"/>
    <x v="3"/>
    <x v="1"/>
  </r>
  <r>
    <x v="446"/>
    <n v="665000"/>
    <x v="1"/>
    <s v="Maxwells"/>
    <s v="Auction"/>
    <n v="3207"/>
    <n v="2"/>
    <n v="2"/>
    <n v="1"/>
    <n v="1472"/>
    <n v="2010"/>
    <s v="409/216 Rouse St"/>
    <s v="Port Melbourne"/>
    <x v="5"/>
    <x v="2"/>
    <x v="3"/>
    <x v="1"/>
  </r>
  <r>
    <x v="446"/>
    <n v="695500"/>
    <x v="1"/>
    <s v="Jones and Jones"/>
    <s v="Auction"/>
    <n v="3184"/>
    <n v="2"/>
    <n v="1"/>
    <n v="1"/>
    <n v="887"/>
    <n v="1973"/>
    <s v="3/44 Wave St"/>
    <s v="Elwood"/>
    <x v="5"/>
    <x v="2"/>
    <x v="3"/>
    <x v="1"/>
  </r>
  <r>
    <x v="446"/>
    <n v="412000"/>
    <x v="0"/>
    <s v="Cunninghams"/>
    <s v="Sale"/>
    <n v="3056"/>
    <n v="1"/>
    <n v="1"/>
    <n v="1"/>
    <n v="85"/>
    <m/>
    <s v="4/287 Albion St"/>
    <s v="Brunswick"/>
    <x v="3"/>
    <x v="1"/>
    <x v="3"/>
    <x v="1"/>
  </r>
  <r>
    <x v="446"/>
    <n v="640000"/>
    <x v="1"/>
    <s v="Maxwells"/>
    <s v="Sale"/>
    <n v="3055"/>
    <n v="2"/>
    <n v="1"/>
    <n v="1"/>
    <n v="559"/>
    <n v="1970"/>
    <s v="2/11 Howson St"/>
    <s v="Brunswick West"/>
    <x v="3"/>
    <x v="1"/>
    <x v="3"/>
    <x v="1"/>
  </r>
  <r>
    <x v="446"/>
    <n v="950000"/>
    <x v="0"/>
    <s v="Zimmerman"/>
    <s v="Auction"/>
    <n v="3056"/>
    <n v="3"/>
    <n v="1"/>
    <n v="0"/>
    <n v="230"/>
    <m/>
    <s v="31 Wilkinson St"/>
    <s v="Brunswick"/>
    <x v="3"/>
    <x v="1"/>
    <x v="3"/>
    <x v="1"/>
  </r>
  <r>
    <x v="446"/>
    <n v="1210000"/>
    <x v="0"/>
    <s v="Cunninghams"/>
    <s v="Sale"/>
    <n v="3057"/>
    <n v="4"/>
    <n v="2"/>
    <n v="2"/>
    <n v="425"/>
    <n v="1920"/>
    <s v="40 Albion St"/>
    <s v="Brunswick East"/>
    <x v="3"/>
    <x v="1"/>
    <x v="3"/>
    <x v="1"/>
  </r>
  <r>
    <x v="446"/>
    <n v="510000"/>
    <x v="0"/>
    <s v="Cunninghams"/>
    <s v="Auction"/>
    <n v="3042"/>
    <n v="3"/>
    <n v="1"/>
    <n v="1"/>
    <n v="488"/>
    <n v="1960"/>
    <s v="67 Halsey Rd"/>
    <s v="Airport West"/>
    <x v="8"/>
    <x v="0"/>
    <x v="3"/>
    <x v="1"/>
  </r>
  <r>
    <x v="446"/>
    <n v="850000"/>
    <x v="0"/>
    <s v="Property Barons"/>
    <s v="Auction"/>
    <n v="3042"/>
    <n v="3"/>
    <n v="2"/>
    <n v="2"/>
    <n v="795"/>
    <m/>
    <s v="24 The Avenue"/>
    <s v="Niddrie"/>
    <x v="8"/>
    <x v="0"/>
    <x v="3"/>
    <x v="1"/>
  </r>
  <r>
    <x v="446"/>
    <n v="1050000"/>
    <x v="0"/>
    <s v="Metro Ladder"/>
    <s v="Sale"/>
    <n v="3032"/>
    <n v="2"/>
    <n v="1"/>
    <n v="0"/>
    <n v="341"/>
    <m/>
    <s v="136 The Parade"/>
    <s v="Ascot Vale"/>
    <x v="8"/>
    <x v="0"/>
    <x v="3"/>
    <x v="1"/>
  </r>
  <r>
    <x v="446"/>
    <n v="1070000"/>
    <x v="0"/>
    <s v="Cunninghams"/>
    <s v="Auction"/>
    <n v="3040"/>
    <n v="3"/>
    <n v="1"/>
    <n v="2"/>
    <n v="363"/>
    <m/>
    <s v="53 Market St"/>
    <s v="Essendon"/>
    <x v="8"/>
    <x v="0"/>
    <x v="3"/>
    <x v="1"/>
  </r>
  <r>
    <x v="446"/>
    <n v="1450000"/>
    <x v="0"/>
    <s v="Property Barons"/>
    <s v="Auction"/>
    <n v="3042"/>
    <n v="3"/>
    <n v="1"/>
    <n v="1"/>
    <n v="650"/>
    <m/>
    <s v="13 Hotham Rd"/>
    <s v="Niddrie"/>
    <x v="8"/>
    <x v="0"/>
    <x v="3"/>
    <x v="1"/>
  </r>
  <r>
    <x v="446"/>
    <n v="500000"/>
    <x v="1"/>
    <s v="Maxwells"/>
    <s v="Sale"/>
    <n v="3031"/>
    <n v="2"/>
    <n v="1"/>
    <n v="1"/>
    <n v="0"/>
    <n v="2000"/>
    <s v="10/2 Howlett St"/>
    <s v="Kensington"/>
    <x v="13"/>
    <x v="1"/>
    <x v="3"/>
    <x v="1"/>
  </r>
  <r>
    <x v="446"/>
    <n v="240000"/>
    <x v="1"/>
    <s v="Cunninghams"/>
    <s v="Auction"/>
    <n v="3011"/>
    <n v="1"/>
    <n v="1"/>
    <n v="1"/>
    <n v="1015"/>
    <n v="1970"/>
    <s v="9/3 Gordon St"/>
    <s v="Footscray"/>
    <x v="4"/>
    <x v="0"/>
    <x v="3"/>
    <x v="1"/>
  </r>
  <r>
    <x v="446"/>
    <n v="441700"/>
    <x v="2"/>
    <s v="Property Barons"/>
    <s v="Auction"/>
    <n v="3019"/>
    <n v="3"/>
    <n v="2"/>
    <n v="1"/>
    <n v="145"/>
    <n v="2003"/>
    <s v="13/25 Marnoo St"/>
    <s v="Braybrook"/>
    <x v="4"/>
    <x v="0"/>
    <x v="3"/>
    <x v="1"/>
  </r>
  <r>
    <x v="446"/>
    <n v="1350000"/>
    <x v="0"/>
    <s v="Jones and Jones"/>
    <s v="Sale"/>
    <n v="3106"/>
    <n v="3"/>
    <n v="2"/>
    <n v="2"/>
    <n v="809"/>
    <n v="1975"/>
    <s v="53 Milne St"/>
    <s v="Templestowe"/>
    <x v="16"/>
    <x v="3"/>
    <x v="3"/>
    <x v="1"/>
  </r>
  <r>
    <x v="446"/>
    <n v="1051000"/>
    <x v="2"/>
    <s v="Flanders &amp; Fish"/>
    <s v="Sale"/>
    <n v="3194"/>
    <n v="3"/>
    <n v="2"/>
    <n v="2"/>
    <n v="435"/>
    <n v="1980"/>
    <s v="1/32 Albenca St"/>
    <s v="Mentone"/>
    <x v="7"/>
    <x v="4"/>
    <x v="3"/>
    <x v="1"/>
  </r>
  <r>
    <x v="446"/>
    <n v="1205500"/>
    <x v="0"/>
    <s v="Jones and Jones"/>
    <s v="Sale"/>
    <n v="3167"/>
    <n v="4"/>
    <n v="2"/>
    <n v="2"/>
    <n v="553"/>
    <m/>
    <s v="4 Druitt St"/>
    <s v="Oakleigh South"/>
    <x v="7"/>
    <x v="4"/>
    <x v="3"/>
    <x v="1"/>
  </r>
  <r>
    <x v="446"/>
    <n v="695000"/>
    <x v="0"/>
    <s v="SJ"/>
    <s v="Sale"/>
    <n v="3043"/>
    <n v="3"/>
    <n v="1"/>
    <n v="2"/>
    <n v="676"/>
    <n v="1980"/>
    <s v="35 Finningley Dr"/>
    <s v="Tullamarine"/>
    <x v="18"/>
    <x v="0"/>
    <x v="3"/>
    <x v="1"/>
  </r>
  <r>
    <x v="446"/>
    <n v="820000"/>
    <x v="0"/>
    <s v="Metro Ladder"/>
    <s v="Auction"/>
    <n v="3028"/>
    <n v="3"/>
    <n v="2"/>
    <n v="2"/>
    <n v="530"/>
    <m/>
    <s v="11 Gaskell Ct"/>
    <s v="Altona Meadows"/>
    <x v="11"/>
    <x v="0"/>
    <x v="3"/>
    <x v="1"/>
  </r>
  <r>
    <x v="446"/>
    <n v="1005000"/>
    <x v="0"/>
    <s v="Property Barons"/>
    <s v="Sale"/>
    <n v="3018"/>
    <n v="3"/>
    <n v="1"/>
    <n v="4"/>
    <n v="575"/>
    <n v="1960"/>
    <s v="70 Purnell St"/>
    <s v="Altona"/>
    <x v="11"/>
    <x v="0"/>
    <x v="3"/>
    <x v="1"/>
  </r>
  <r>
    <x v="446"/>
    <n v="752000"/>
    <x v="0"/>
    <s v="Jones and Jones"/>
    <s v="Auction"/>
    <n v="3173"/>
    <n v="3"/>
    <n v="2"/>
    <n v="2"/>
    <n v="552"/>
    <m/>
    <s v="46 Hedgeley Rd"/>
    <s v="Keysborough"/>
    <x v="24"/>
    <x v="4"/>
    <x v="3"/>
    <x v="1"/>
  </r>
  <r>
    <x v="446"/>
    <n v="575000"/>
    <x v="1"/>
    <s v="Flanders &amp; Fish"/>
    <s v="Auction"/>
    <n v="3161"/>
    <n v="2"/>
    <n v="1"/>
    <n v="1"/>
    <n v="0"/>
    <n v="1970"/>
    <s v="2/686 Inkerman Rd"/>
    <s v="Caulfield North"/>
    <x v="9"/>
    <x v="2"/>
    <x v="3"/>
    <x v="1"/>
  </r>
  <r>
    <x v="446"/>
    <n v="300000"/>
    <x v="1"/>
    <s v="Best Bricks"/>
    <s v="Auction"/>
    <n v="3071"/>
    <n v="1"/>
    <n v="1"/>
    <n v="1"/>
    <n v="948"/>
    <n v="1970"/>
    <s v="199 Mansfield St"/>
    <s v="Thornbury"/>
    <x v="10"/>
    <x v="1"/>
    <x v="3"/>
    <x v="1"/>
  </r>
  <r>
    <x v="446"/>
    <n v="316000"/>
    <x v="1"/>
    <s v="Flanders &amp; Fish"/>
    <s v="Sale"/>
    <n v="3078"/>
    <n v="1"/>
    <n v="1"/>
    <n v="1"/>
    <n v="0"/>
    <m/>
    <s v="3/34 Grange Rd"/>
    <s v="Alphington"/>
    <x v="10"/>
    <x v="1"/>
    <x v="3"/>
    <x v="1"/>
  </r>
  <r>
    <x v="446"/>
    <n v="1110000"/>
    <x v="0"/>
    <s v="Cunninghams"/>
    <s v="Sale"/>
    <n v="3072"/>
    <n v="4"/>
    <n v="1"/>
    <n v="2"/>
    <n v="556"/>
    <n v="1935"/>
    <s v="21 Robeson St"/>
    <s v="Preston"/>
    <x v="10"/>
    <x v="1"/>
    <x v="3"/>
    <x v="1"/>
  </r>
  <r>
    <x v="446"/>
    <n v="630000"/>
    <x v="0"/>
    <s v="Cunninghams"/>
    <s v="Sale"/>
    <n v="3021"/>
    <n v="3"/>
    <n v="1"/>
    <n v="2"/>
    <n v="524"/>
    <m/>
    <s v="1 Harris St"/>
    <s v="St Albans"/>
    <x v="0"/>
    <x v="0"/>
    <x v="3"/>
    <x v="1"/>
  </r>
  <r>
    <x v="446"/>
    <n v="275000"/>
    <x v="1"/>
    <s v="Metro Ladder"/>
    <s v="Auction"/>
    <n v="3122"/>
    <n v="1"/>
    <n v="1"/>
    <n v="0"/>
    <n v="479"/>
    <n v="1970"/>
    <s v="12/5 Summerlea Gr"/>
    <s v="Hawthorn"/>
    <x v="14"/>
    <x v="2"/>
    <x v="3"/>
    <x v="1"/>
  </r>
  <r>
    <x v="446"/>
    <n v="795000"/>
    <x v="2"/>
    <s v="Cunninghams"/>
    <s v="Sale"/>
    <n v="3124"/>
    <n v="2"/>
    <n v="2"/>
    <n v="1"/>
    <n v="112"/>
    <m/>
    <s v="8/595 Burke Rd"/>
    <s v="Camberwell"/>
    <x v="14"/>
    <x v="2"/>
    <x v="3"/>
    <x v="1"/>
  </r>
  <r>
    <x v="446"/>
    <n v="1500000"/>
    <x v="0"/>
    <s v="Cunninghams"/>
    <s v="Auction"/>
    <n v="3124"/>
    <n v="4"/>
    <n v="2"/>
    <n v="2"/>
    <n v="468"/>
    <m/>
    <s v="44 Morey St"/>
    <s v="Camberwell"/>
    <x v="14"/>
    <x v="2"/>
    <x v="3"/>
    <x v="1"/>
  </r>
  <r>
    <x v="446"/>
    <n v="1775000"/>
    <x v="2"/>
    <s v="Jones and Jones"/>
    <s v="Auction"/>
    <n v="3126"/>
    <n v="3"/>
    <n v="2"/>
    <n v="2"/>
    <n v="410"/>
    <m/>
    <s v="36 The Ridge"/>
    <s v="Canterbury"/>
    <x v="14"/>
    <x v="2"/>
    <x v="3"/>
    <x v="1"/>
  </r>
  <r>
    <x v="446"/>
    <n v="1775000"/>
    <x v="0"/>
    <s v="Jones and Jones"/>
    <s v="Sale"/>
    <n v="3147"/>
    <n v="3"/>
    <n v="2"/>
    <n v="2"/>
    <n v="721"/>
    <m/>
    <s v="27 Vears Rd"/>
    <s v="Ashburton"/>
    <x v="14"/>
    <x v="2"/>
    <x v="3"/>
    <x v="1"/>
  </r>
  <r>
    <x v="446"/>
    <n v="1002500"/>
    <x v="1"/>
    <s v="Metro Ladder"/>
    <s v="Sale"/>
    <n v="3186"/>
    <n v="2"/>
    <n v="1"/>
    <n v="1"/>
    <n v="118"/>
    <n v="1975"/>
    <s v="1/21 Brickwood St"/>
    <s v="Brighton"/>
    <x v="15"/>
    <x v="2"/>
    <x v="3"/>
    <x v="1"/>
  </r>
  <r>
    <x v="447"/>
    <n v="442500"/>
    <x v="0"/>
    <s v="Sanders"/>
    <s v="Sale"/>
    <n v="3029"/>
    <n v="3"/>
    <n v="1"/>
    <n v="2"/>
    <n v="537"/>
    <n v="1980"/>
    <s v="38 MacEdon St"/>
    <s v="Hoppers Crossing"/>
    <x v="28"/>
    <x v="0"/>
    <x v="4"/>
    <x v="1"/>
  </r>
  <r>
    <x v="447"/>
    <n v="630000"/>
    <x v="0"/>
    <s v="SJ"/>
    <s v="Auction"/>
    <n v="3074"/>
    <n v="3"/>
    <n v="1"/>
    <n v="3"/>
    <n v="654"/>
    <m/>
    <s v="18 Plane St"/>
    <s v="Thomastown"/>
    <x v="19"/>
    <x v="1"/>
    <x v="4"/>
    <x v="1"/>
  </r>
  <r>
    <x v="447"/>
    <n v="831000"/>
    <x v="0"/>
    <s v="Property Barons"/>
    <s v="Sale"/>
    <n v="3074"/>
    <n v="3"/>
    <n v="1"/>
    <n v="2"/>
    <n v="651"/>
    <n v="1950"/>
    <s v="52 The Boulevard"/>
    <s v="Thomastown"/>
    <x v="19"/>
    <x v="1"/>
    <x v="4"/>
    <x v="1"/>
  </r>
  <r>
    <x v="447"/>
    <n v="820000"/>
    <x v="1"/>
    <s v="Property Barons"/>
    <s v="Auction"/>
    <n v="3132"/>
    <n v="3"/>
    <n v="1"/>
    <n v="2"/>
    <n v="439"/>
    <n v="1960"/>
    <s v="1/10 Owen St"/>
    <s v="Mitcham"/>
    <x v="2"/>
    <x v="3"/>
    <x v="4"/>
    <x v="1"/>
  </r>
  <r>
    <x v="447"/>
    <n v="550000"/>
    <x v="1"/>
    <s v="Cunninghams"/>
    <s v="Sale"/>
    <n v="3181"/>
    <n v="1"/>
    <n v="1"/>
    <n v="1"/>
    <n v="0"/>
    <n v="1900"/>
    <s v="208/11 Hillingdon Pl"/>
    <s v="Prahran"/>
    <x v="12"/>
    <x v="2"/>
    <x v="4"/>
    <x v="1"/>
  </r>
  <r>
    <x v="447"/>
    <n v="330000"/>
    <x v="1"/>
    <s v="Flanders &amp; Fish"/>
    <s v="Auction"/>
    <n v="3058"/>
    <n v="2"/>
    <n v="1"/>
    <n v="1"/>
    <n v="0"/>
    <n v="1970"/>
    <s v="3/24 Mashoobra St"/>
    <s v="Coburg North"/>
    <x v="3"/>
    <x v="1"/>
    <x v="4"/>
    <x v="1"/>
  </r>
  <r>
    <x v="447"/>
    <n v="920000"/>
    <x v="0"/>
    <s v="Cunninghams"/>
    <s v="Sale"/>
    <n v="3056"/>
    <n v="2"/>
    <n v="1"/>
    <n v="1"/>
    <n v="240"/>
    <n v="1995"/>
    <s v="34A Downs St"/>
    <s v="Brunswick"/>
    <x v="3"/>
    <x v="1"/>
    <x v="4"/>
    <x v="1"/>
  </r>
  <r>
    <x v="447"/>
    <n v="955000"/>
    <x v="0"/>
    <s v="Sanders"/>
    <s v="Sale"/>
    <n v="3046"/>
    <n v="3"/>
    <n v="1"/>
    <n v="2"/>
    <n v="690"/>
    <n v="1950"/>
    <s v="1 Ash Gr"/>
    <s v="Oak Park"/>
    <x v="3"/>
    <x v="1"/>
    <x v="4"/>
    <x v="1"/>
  </r>
  <r>
    <x v="447"/>
    <n v="955000"/>
    <x v="0"/>
    <s v="Sanders"/>
    <s v="Sale"/>
    <n v="3044"/>
    <n v="3"/>
    <n v="1"/>
    <n v="4"/>
    <n v="645"/>
    <m/>
    <s v="44 Arndt Rd"/>
    <s v="Pascoe Vale"/>
    <x v="3"/>
    <x v="1"/>
    <x v="4"/>
    <x v="1"/>
  </r>
  <r>
    <x v="447"/>
    <n v="1200000"/>
    <x v="0"/>
    <s v="Jones and Jones"/>
    <s v="Auction"/>
    <n v="3055"/>
    <n v="3"/>
    <n v="1"/>
    <n v="1"/>
    <n v="473"/>
    <m/>
    <s v="408 Moreland Rd"/>
    <s v="Brunswick West"/>
    <x v="3"/>
    <x v="1"/>
    <x v="4"/>
    <x v="1"/>
  </r>
  <r>
    <x v="447"/>
    <n v="1980000"/>
    <x v="0"/>
    <s v="Property Barons"/>
    <s v="Sale"/>
    <n v="3040"/>
    <n v="2"/>
    <n v="1"/>
    <n v="6"/>
    <n v="856"/>
    <n v="1950"/>
    <s v="100 Bradshaw St"/>
    <s v="Essendon"/>
    <x v="8"/>
    <x v="0"/>
    <x v="4"/>
    <x v="1"/>
  </r>
  <r>
    <x v="447"/>
    <n v="820000"/>
    <x v="2"/>
    <s v="Cunninghams"/>
    <s v="Sale"/>
    <n v="3166"/>
    <n v="3"/>
    <n v="2"/>
    <n v="1"/>
    <n v="200"/>
    <n v="2013"/>
    <s v="1/17 Claudel St"/>
    <s v="Oakleigh East"/>
    <x v="6"/>
    <x v="2"/>
    <x v="4"/>
    <x v="1"/>
  </r>
  <r>
    <x v="447"/>
    <n v="1530000"/>
    <x v="0"/>
    <s v="Cunninghams"/>
    <s v="Sale"/>
    <n v="3149"/>
    <n v="3"/>
    <n v="1"/>
    <n v="1"/>
    <n v="750"/>
    <n v="1970"/>
    <s v="18 Malcolm Ct"/>
    <s v="Mount Waverley"/>
    <x v="6"/>
    <x v="3"/>
    <x v="4"/>
    <x v="1"/>
  </r>
  <r>
    <x v="447"/>
    <n v="3056000"/>
    <x v="0"/>
    <s v="Maxwells"/>
    <s v="Auction"/>
    <n v="3150"/>
    <n v="3"/>
    <n v="2"/>
    <n v="2"/>
    <n v="1590"/>
    <n v="1992"/>
    <s v="53 Campbell St"/>
    <s v="Glen Waverley"/>
    <x v="6"/>
    <x v="3"/>
    <x v="4"/>
    <x v="1"/>
  </r>
  <r>
    <x v="447"/>
    <n v="2161000"/>
    <x v="0"/>
    <s v="Cunninghams"/>
    <s v="Sale"/>
    <n v="3051"/>
    <n v="3"/>
    <n v="2"/>
    <n v="1"/>
    <n v="230"/>
    <n v="1900"/>
    <s v="41 Chapman St"/>
    <s v="North Melbourne"/>
    <x v="13"/>
    <x v="1"/>
    <x v="4"/>
    <x v="1"/>
  </r>
  <r>
    <x v="447"/>
    <n v="955000"/>
    <x v="0"/>
    <s v="Cunninghams"/>
    <s v="Sale"/>
    <n v="3172"/>
    <n v="5"/>
    <n v="3"/>
    <n v="2"/>
    <n v="619"/>
    <n v="1975"/>
    <s v="22 Shannon Ct"/>
    <s v="Dingley Village"/>
    <x v="7"/>
    <x v="4"/>
    <x v="4"/>
    <x v="1"/>
  </r>
  <r>
    <x v="447"/>
    <n v="430000"/>
    <x v="0"/>
    <s v="Cunninghams"/>
    <s v="Sale"/>
    <n v="3064"/>
    <n v="3"/>
    <n v="2"/>
    <n v="1"/>
    <n v="280"/>
    <n v="2010"/>
    <s v="77 Huntington Dr"/>
    <s v="Craigieburn"/>
    <x v="18"/>
    <x v="1"/>
    <x v="4"/>
    <x v="1"/>
  </r>
  <r>
    <x v="447"/>
    <n v="805000"/>
    <x v="0"/>
    <s v="Jones and Jones"/>
    <s v="Sale"/>
    <n v="3174"/>
    <n v="4"/>
    <n v="2"/>
    <n v="4"/>
    <n v="702"/>
    <n v="1980"/>
    <s v="13 Mather Rd"/>
    <s v="Noble Park"/>
    <x v="24"/>
    <x v="4"/>
    <x v="4"/>
    <x v="1"/>
  </r>
  <r>
    <x v="447"/>
    <n v="997000"/>
    <x v="0"/>
    <s v="Metro Ladder"/>
    <s v="Sale"/>
    <n v="3162"/>
    <n v="2"/>
    <n v="1"/>
    <n v="2"/>
    <n v="311"/>
    <m/>
    <s v="12A Almond St"/>
    <s v="Caulfield South"/>
    <x v="9"/>
    <x v="2"/>
    <x v="4"/>
    <x v="1"/>
  </r>
  <r>
    <x v="447"/>
    <n v="1350000"/>
    <x v="0"/>
    <s v="Metro Ladder"/>
    <s v="Auction"/>
    <n v="3204"/>
    <n v="4"/>
    <n v="3"/>
    <n v="2"/>
    <n v="557"/>
    <n v="1950"/>
    <s v="44 Yawla St"/>
    <s v="Bentleigh"/>
    <x v="9"/>
    <x v="2"/>
    <x v="4"/>
    <x v="1"/>
  </r>
  <r>
    <x v="447"/>
    <n v="660000"/>
    <x v="1"/>
    <s v="Flanders &amp; Fish"/>
    <s v="Sale"/>
    <n v="3020"/>
    <n v="4"/>
    <n v="2"/>
    <n v="2"/>
    <n v="283"/>
    <n v="2007"/>
    <s v="3/1 Centre St"/>
    <s v="Sunshine"/>
    <x v="0"/>
    <x v="0"/>
    <x v="4"/>
    <x v="1"/>
  </r>
  <r>
    <x v="447"/>
    <n v="695000"/>
    <x v="0"/>
    <s v="Property Barons"/>
    <s v="Auction"/>
    <n v="3038"/>
    <n v="3"/>
    <n v="2"/>
    <n v="2"/>
    <n v="665"/>
    <n v="1990"/>
    <s v="11 Pacific Pl"/>
    <s v="Taylors Lakes"/>
    <x v="0"/>
    <x v="0"/>
    <x v="4"/>
    <x v="1"/>
  </r>
  <r>
    <x v="447"/>
    <n v="1290000"/>
    <x v="0"/>
    <s v="Jones and Jones"/>
    <s v="Auction"/>
    <n v="3124"/>
    <n v="3"/>
    <n v="2"/>
    <n v="2"/>
    <n v="321"/>
    <n v="1997"/>
    <s v="2/4 Tyne St"/>
    <s v="Camberwell"/>
    <x v="14"/>
    <x v="2"/>
    <x v="4"/>
    <x v="1"/>
  </r>
  <r>
    <x v="447"/>
    <n v="1660000"/>
    <x v="0"/>
    <s v="Jones and Jones"/>
    <s v="Auction"/>
    <n v="3193"/>
    <n v="6"/>
    <n v="3"/>
    <n v="4"/>
    <n v="730"/>
    <m/>
    <s v="33 Reserve Rd"/>
    <s v="Beaumaris"/>
    <x v="15"/>
    <x v="2"/>
    <x v="4"/>
    <x v="1"/>
  </r>
  <r>
    <x v="448"/>
    <n v="511500"/>
    <x v="0"/>
    <s v="Melbourne Homes"/>
    <s v="Auction"/>
    <n v="3075"/>
    <n v="2"/>
    <n v="1"/>
    <n v="2"/>
    <n v="416"/>
    <n v="1960"/>
    <s v="1/11 Maxwell St"/>
    <s v="Lalor"/>
    <x v="19"/>
    <x v="1"/>
    <x v="4"/>
    <x v="1"/>
  </r>
  <r>
    <x v="448"/>
    <n v="1430000"/>
    <x v="0"/>
    <s v="Property Barons"/>
    <s v="Sale"/>
    <n v="3131"/>
    <n v="4"/>
    <n v="3"/>
    <n v="2"/>
    <n v="616"/>
    <m/>
    <s v="7A Alern Ct"/>
    <s v="Nunawading"/>
    <x v="2"/>
    <x v="3"/>
    <x v="4"/>
    <x v="1"/>
  </r>
  <r>
    <x v="448"/>
    <n v="550000"/>
    <x v="1"/>
    <s v="Melbourne Homes"/>
    <s v="Auction"/>
    <n v="3142"/>
    <n v="1"/>
    <n v="1"/>
    <n v="1"/>
    <n v="0"/>
    <n v="1965"/>
    <s v="1/36 Grange Rd"/>
    <s v="Toorak"/>
    <x v="12"/>
    <x v="2"/>
    <x v="4"/>
    <x v="1"/>
  </r>
  <r>
    <x v="448"/>
    <n v="320000"/>
    <x v="1"/>
    <s v="Metro Ladder"/>
    <s v="Auction"/>
    <n v="3182"/>
    <n v="1"/>
    <n v="1"/>
    <n v="1"/>
    <n v="1036"/>
    <m/>
    <s v="11/52 Alma Rd"/>
    <s v="St Kilda"/>
    <x v="5"/>
    <x v="2"/>
    <x v="4"/>
    <x v="1"/>
  </r>
  <r>
    <x v="448"/>
    <n v="575000"/>
    <x v="1"/>
    <s v="Cunninghams"/>
    <s v="Sale"/>
    <n v="3207"/>
    <n v="2"/>
    <n v="1"/>
    <n v="1"/>
    <n v="7159"/>
    <n v="2008"/>
    <s v="204/52 Nott St"/>
    <s v="Port Melbourne"/>
    <x v="5"/>
    <x v="2"/>
    <x v="4"/>
    <x v="1"/>
  </r>
  <r>
    <x v="448"/>
    <n v="625000"/>
    <x v="1"/>
    <s v="Cunninghams"/>
    <s v="Sale"/>
    <n v="3207"/>
    <n v="2"/>
    <n v="1"/>
    <n v="1"/>
    <n v="6830"/>
    <m/>
    <s v="202/2 Rouse St"/>
    <s v="Port Melbourne"/>
    <x v="5"/>
    <x v="2"/>
    <x v="4"/>
    <x v="1"/>
  </r>
  <r>
    <x v="448"/>
    <n v="642000"/>
    <x v="1"/>
    <s v="Metro Ladder"/>
    <s v="Sale"/>
    <n v="3184"/>
    <n v="2"/>
    <n v="1"/>
    <n v="0"/>
    <n v="0"/>
    <n v="1960"/>
    <s v="6/5 Alfriston St"/>
    <s v="Elwood"/>
    <x v="5"/>
    <x v="2"/>
    <x v="4"/>
    <x v="1"/>
  </r>
  <r>
    <x v="448"/>
    <n v="1520000"/>
    <x v="0"/>
    <s v="Jones and Jones"/>
    <s v="Sale"/>
    <n v="3184"/>
    <n v="3"/>
    <n v="2"/>
    <n v="1"/>
    <n v="362"/>
    <n v="1900"/>
    <s v="23 Byron St"/>
    <s v="Elwood"/>
    <x v="5"/>
    <x v="2"/>
    <x v="4"/>
    <x v="1"/>
  </r>
  <r>
    <x v="448"/>
    <n v="1630000"/>
    <x v="0"/>
    <s v="Maxwells"/>
    <s v="Sale"/>
    <n v="3206"/>
    <n v="3"/>
    <n v="1"/>
    <n v="0"/>
    <n v="143"/>
    <m/>
    <s v="129 Hambleton St"/>
    <s v="Middle Park"/>
    <x v="5"/>
    <x v="2"/>
    <x v="4"/>
    <x v="1"/>
  </r>
  <r>
    <x v="448"/>
    <n v="800000"/>
    <x v="0"/>
    <s v="Cunninghams"/>
    <s v="Sale"/>
    <n v="3044"/>
    <n v="4"/>
    <n v="1"/>
    <n v="1"/>
    <n v="593"/>
    <n v="1970"/>
    <s v="115 Derby St"/>
    <s v="Pascoe Vale"/>
    <x v="3"/>
    <x v="1"/>
    <x v="4"/>
    <x v="1"/>
  </r>
  <r>
    <x v="448"/>
    <n v="960000"/>
    <x v="0"/>
    <s v="Jones and Jones"/>
    <s v="Sale"/>
    <n v="3058"/>
    <n v="2"/>
    <n v="1"/>
    <n v="3"/>
    <n v="398"/>
    <m/>
    <s v="11 Rolls St"/>
    <s v="Coburg"/>
    <x v="3"/>
    <x v="1"/>
    <x v="4"/>
    <x v="1"/>
  </r>
  <r>
    <x v="448"/>
    <n v="698000"/>
    <x v="0"/>
    <s v="Cunninghams"/>
    <s v="Sale"/>
    <n v="3033"/>
    <n v="4"/>
    <n v="2"/>
    <n v="2"/>
    <n v="535"/>
    <m/>
    <s v="92 Sterling Dr"/>
    <s v="Keilor East"/>
    <x v="8"/>
    <x v="0"/>
    <x v="4"/>
    <x v="1"/>
  </r>
  <r>
    <x v="448"/>
    <n v="925000"/>
    <x v="2"/>
    <s v="Cunninghams"/>
    <s v="Sale"/>
    <n v="3041"/>
    <n v="3"/>
    <n v="3"/>
    <n v="1"/>
    <n v="555"/>
    <m/>
    <s v="12 Loeman St"/>
    <s v="Strathmore"/>
    <x v="8"/>
    <x v="0"/>
    <x v="4"/>
    <x v="1"/>
  </r>
  <r>
    <x v="448"/>
    <n v="1315000"/>
    <x v="0"/>
    <s v="Property Barons"/>
    <s v="Sale"/>
    <n v="3042"/>
    <n v="4"/>
    <n v="2"/>
    <n v="2"/>
    <n v="650"/>
    <m/>
    <s v="48 Ida St"/>
    <s v="Niddrie"/>
    <x v="8"/>
    <x v="0"/>
    <x v="4"/>
    <x v="1"/>
  </r>
  <r>
    <x v="448"/>
    <n v="676000"/>
    <x v="0"/>
    <s v="Cunninghams"/>
    <s v="Sale"/>
    <n v="3166"/>
    <n v="2"/>
    <n v="1"/>
    <n v="2"/>
    <n v="257"/>
    <m/>
    <s v="4 Mead Ct"/>
    <s v="Oakleigh"/>
    <x v="6"/>
    <x v="2"/>
    <x v="4"/>
    <x v="1"/>
  </r>
  <r>
    <x v="448"/>
    <n v="1495000"/>
    <x v="0"/>
    <s v="Property Barons"/>
    <s v="Sale"/>
    <n v="3147"/>
    <n v="2"/>
    <n v="1"/>
    <n v="2"/>
    <n v="803"/>
    <n v="1950"/>
    <s v="5 Harcourt St"/>
    <s v="Ashwood"/>
    <x v="6"/>
    <x v="2"/>
    <x v="4"/>
    <x v="1"/>
  </r>
  <r>
    <x v="448"/>
    <n v="392000"/>
    <x v="1"/>
    <s v="Flanders &amp; Fish"/>
    <s v="Auction"/>
    <n v="3031"/>
    <n v="1"/>
    <n v="1"/>
    <n v="1"/>
    <n v="0"/>
    <n v="2001"/>
    <s v="17/16 Mawbey St"/>
    <s v="Kensington"/>
    <x v="13"/>
    <x v="1"/>
    <x v="4"/>
    <x v="1"/>
  </r>
  <r>
    <x v="448"/>
    <n v="353000"/>
    <x v="1"/>
    <s v="Cunninghams"/>
    <s v="Sale"/>
    <n v="3032"/>
    <n v="2"/>
    <n v="1"/>
    <n v="1"/>
    <n v="4977"/>
    <n v="2000"/>
    <s v="18/4 Wests Rd"/>
    <s v="Maribyrnong"/>
    <x v="4"/>
    <x v="0"/>
    <x v="4"/>
    <x v="1"/>
  </r>
  <r>
    <x v="448"/>
    <n v="1352000"/>
    <x v="0"/>
    <s v="Cunninghams"/>
    <s v="Sale"/>
    <n v="3107"/>
    <n v="4"/>
    <n v="2"/>
    <n v="3"/>
    <n v="725"/>
    <m/>
    <s v="23 Gertrude St"/>
    <s v="Templestowe Lower"/>
    <x v="16"/>
    <x v="3"/>
    <x v="4"/>
    <x v="1"/>
  </r>
  <r>
    <x v="448"/>
    <n v="1700000"/>
    <x v="0"/>
    <s v="Property Barons"/>
    <s v="Sale"/>
    <n v="3108"/>
    <n v="3"/>
    <n v="2"/>
    <n v="2"/>
    <n v="820"/>
    <m/>
    <s v="1 Adelle Ct"/>
    <s v="Doncaster"/>
    <x v="16"/>
    <x v="3"/>
    <x v="4"/>
    <x v="1"/>
  </r>
  <r>
    <x v="448"/>
    <n v="420000"/>
    <x v="2"/>
    <s v="Cunninghams"/>
    <s v="Sale"/>
    <n v="3064"/>
    <n v="3"/>
    <n v="2"/>
    <n v="2"/>
    <n v="219"/>
    <n v="2010"/>
    <s v="84 Royal Tce"/>
    <s v="Craigieburn"/>
    <x v="18"/>
    <x v="1"/>
    <x v="4"/>
    <x v="1"/>
  </r>
  <r>
    <x v="448"/>
    <n v="499000"/>
    <x v="0"/>
    <s v="Cunninghams"/>
    <s v="Sale"/>
    <n v="3064"/>
    <n v="3"/>
    <n v="2"/>
    <n v="0"/>
    <n v="598"/>
    <n v="1990"/>
    <s v="5 Healey St"/>
    <s v="Craigieburn"/>
    <x v="18"/>
    <x v="1"/>
    <x v="4"/>
    <x v="1"/>
  </r>
  <r>
    <x v="448"/>
    <n v="1280000"/>
    <x v="0"/>
    <s v="Property Barons"/>
    <s v="Sale"/>
    <n v="3018"/>
    <n v="3"/>
    <n v="1"/>
    <n v="1"/>
    <n v="798"/>
    <m/>
    <s v="29 Seves St"/>
    <s v="Altona"/>
    <x v="11"/>
    <x v="0"/>
    <x v="4"/>
    <x v="1"/>
  </r>
  <r>
    <x v="448"/>
    <n v="1410000"/>
    <x v="0"/>
    <s v="Melbourne Homes"/>
    <s v="Auction"/>
    <n v="3015"/>
    <n v="3"/>
    <n v="2"/>
    <n v="2"/>
    <n v="315"/>
    <m/>
    <s v="14 Breadalbane Pl"/>
    <s v="Newport"/>
    <x v="11"/>
    <x v="0"/>
    <x v="4"/>
    <x v="1"/>
  </r>
  <r>
    <x v="448"/>
    <n v="986000"/>
    <x v="0"/>
    <s v="Jones and Jones"/>
    <s v="Sale"/>
    <n v="3165"/>
    <n v="3"/>
    <n v="1"/>
    <n v="3"/>
    <n v="337"/>
    <n v="1950"/>
    <s v="7 Celia St"/>
    <s v="Bentleigh East"/>
    <x v="9"/>
    <x v="2"/>
    <x v="4"/>
    <x v="1"/>
  </r>
  <r>
    <x v="448"/>
    <n v="280000"/>
    <x v="1"/>
    <s v="Best Bricks"/>
    <s v="Auction"/>
    <n v="3070"/>
    <n v="1"/>
    <n v="1"/>
    <n v="1"/>
    <n v="0"/>
    <n v="1970"/>
    <s v="6/229 Westgarth St"/>
    <s v="Northcote"/>
    <x v="10"/>
    <x v="1"/>
    <x v="4"/>
    <x v="1"/>
  </r>
  <r>
    <x v="448"/>
    <n v="716000"/>
    <x v="1"/>
    <s v="Cunninghams"/>
    <s v="Sale"/>
    <n v="3071"/>
    <n v="2"/>
    <n v="1"/>
    <n v="1"/>
    <n v="0"/>
    <n v="1995"/>
    <s v="4/2 Strettle St"/>
    <s v="Thornbury"/>
    <x v="10"/>
    <x v="1"/>
    <x v="4"/>
    <x v="1"/>
  </r>
  <r>
    <x v="448"/>
    <n v="1115000"/>
    <x v="0"/>
    <s v="Best Bricks"/>
    <s v="Sale"/>
    <n v="3072"/>
    <n v="3"/>
    <n v="1"/>
    <n v="2"/>
    <n v="680"/>
    <n v="1960"/>
    <s v="105 Gower St"/>
    <s v="Preston"/>
    <x v="10"/>
    <x v="1"/>
    <x v="4"/>
    <x v="1"/>
  </r>
  <r>
    <x v="448"/>
    <n v="600000"/>
    <x v="0"/>
    <s v="Best Bricks"/>
    <s v="Sale"/>
    <n v="3020"/>
    <n v="3"/>
    <n v="1"/>
    <n v="2"/>
    <n v="465"/>
    <m/>
    <s v="19 Plymouth Cl"/>
    <s v="Sunshine North"/>
    <x v="0"/>
    <x v="0"/>
    <x v="4"/>
    <x v="1"/>
  </r>
  <r>
    <x v="448"/>
    <n v="1070000"/>
    <x v="0"/>
    <s v="Flanders &amp; Fish"/>
    <s v="Sale"/>
    <n v="3020"/>
    <n v="3"/>
    <n v="2"/>
    <n v="2"/>
    <n v="573"/>
    <n v="1940"/>
    <s v="81 Parsons St"/>
    <s v="Sunshine"/>
    <x v="0"/>
    <x v="0"/>
    <x v="4"/>
    <x v="1"/>
  </r>
  <r>
    <x v="448"/>
    <n v="2920000"/>
    <x v="0"/>
    <s v="Cunninghams"/>
    <s v="Sale"/>
    <n v="3146"/>
    <n v="4"/>
    <n v="3"/>
    <n v="3"/>
    <n v="1064"/>
    <m/>
    <s v="1 Estella St"/>
    <s v="Glen Iris"/>
    <x v="14"/>
    <x v="2"/>
    <x v="4"/>
    <x v="1"/>
  </r>
  <r>
    <x v="448"/>
    <n v="1300000"/>
    <x v="0"/>
    <s v="Jones and Jones"/>
    <s v="Auction"/>
    <n v="3190"/>
    <n v="4"/>
    <n v="2"/>
    <n v="2"/>
    <n v="604"/>
    <m/>
    <s v="4 Major St"/>
    <s v="Highett"/>
    <x v="15"/>
    <x v="2"/>
    <x v="4"/>
    <x v="1"/>
  </r>
  <r>
    <x v="448"/>
    <n v="1400000"/>
    <x v="1"/>
    <s v="Maxwells"/>
    <s v="Auction"/>
    <n v="3186"/>
    <n v="2"/>
    <n v="2"/>
    <n v="2"/>
    <n v="0"/>
    <m/>
    <s v="18/4 Dudley St"/>
    <s v="Brighton"/>
    <x v="15"/>
    <x v="2"/>
    <x v="4"/>
    <x v="1"/>
  </r>
  <r>
    <x v="448"/>
    <n v="805000"/>
    <x v="0"/>
    <s v="Property Barons"/>
    <s v="Sale"/>
    <n v="3081"/>
    <n v="3"/>
    <n v="1"/>
    <n v="0"/>
    <n v="592"/>
    <m/>
    <s v="96 Southern Rd"/>
    <s v="Heidelberg Heights"/>
    <x v="17"/>
    <x v="3"/>
    <x v="4"/>
    <x v="1"/>
  </r>
  <r>
    <x v="448"/>
    <n v="806000"/>
    <x v="0"/>
    <s v="Property Barons"/>
    <s v="Sale"/>
    <n v="3094"/>
    <n v="3"/>
    <n v="1"/>
    <n v="0"/>
    <n v="396"/>
    <n v="1955"/>
    <s v="21 Beattie St"/>
    <s v="Montmorency"/>
    <x v="17"/>
    <x v="3"/>
    <x v="4"/>
    <x v="1"/>
  </r>
  <r>
    <x v="448"/>
    <n v="1650000"/>
    <x v="0"/>
    <s v="Property Barons"/>
    <s v="Auction"/>
    <n v="3079"/>
    <n v="4"/>
    <n v="2"/>
    <n v="1"/>
    <n v="589"/>
    <n v="1910"/>
    <s v="55 Livingstone St"/>
    <s v="Ivanhoe"/>
    <x v="17"/>
    <x v="3"/>
    <x v="4"/>
    <x v="1"/>
  </r>
  <r>
    <x v="449"/>
    <n v="620000"/>
    <x v="1"/>
    <s v="Cunninghams"/>
    <s v="Auction"/>
    <n v="3068"/>
    <n v="2"/>
    <n v="1"/>
    <n v="2"/>
    <n v="0"/>
    <m/>
    <s v="35/86 Queens Pde"/>
    <s v="Fitzroy North"/>
    <x v="1"/>
    <x v="1"/>
    <x v="4"/>
    <x v="1"/>
  </r>
  <r>
    <x v="449"/>
    <n v="950000"/>
    <x v="2"/>
    <s v="Metro Ladder"/>
    <s v="Auction"/>
    <n v="3121"/>
    <n v="2"/>
    <n v="1"/>
    <n v="1"/>
    <n v="113"/>
    <n v="2012"/>
    <s v="49 Garfield St"/>
    <s v="Richmond"/>
    <x v="1"/>
    <x v="1"/>
    <x v="4"/>
    <x v="1"/>
  </r>
  <r>
    <x v="449"/>
    <n v="390000"/>
    <x v="0"/>
    <s v="Best Bricks"/>
    <s v="Sale"/>
    <n v="3030"/>
    <n v="3"/>
    <n v="1"/>
    <n v="2"/>
    <n v="530"/>
    <n v="1987"/>
    <s v="10 Wallara Rd"/>
    <s v="Werribee"/>
    <x v="28"/>
    <x v="0"/>
    <x v="4"/>
    <x v="1"/>
  </r>
  <r>
    <x v="449"/>
    <n v="680000"/>
    <x v="0"/>
    <s v="Metro Ladder"/>
    <s v="Auction"/>
    <n v="3029"/>
    <n v="4"/>
    <n v="2"/>
    <n v="3"/>
    <n v="800"/>
    <n v="1990"/>
    <s v="10 Kelwin Ct"/>
    <s v="Hoppers Crossing"/>
    <x v="28"/>
    <x v="0"/>
    <x v="4"/>
    <x v="1"/>
  </r>
  <r>
    <x v="449"/>
    <n v="2000000"/>
    <x v="0"/>
    <s v="Property Barons"/>
    <s v="Auction"/>
    <n v="3127"/>
    <n v="5"/>
    <n v="3"/>
    <n v="2"/>
    <n v="735"/>
    <n v="1945"/>
    <s v="52 Park Rd"/>
    <s v="Surrey Hills"/>
    <x v="2"/>
    <x v="2"/>
    <x v="4"/>
    <x v="1"/>
  </r>
  <r>
    <x v="449"/>
    <n v="440000"/>
    <x v="1"/>
    <s v="Melbourne Homes"/>
    <s v="Auction"/>
    <n v="3181"/>
    <n v="1"/>
    <n v="1"/>
    <n v="1"/>
    <n v="0"/>
    <n v="2015"/>
    <s v="104/27 Macquarie St"/>
    <s v="Prahran"/>
    <x v="12"/>
    <x v="2"/>
    <x v="4"/>
    <x v="1"/>
  </r>
  <r>
    <x v="449"/>
    <n v="660000"/>
    <x v="1"/>
    <s v="Metro Ladder"/>
    <s v="Sale"/>
    <n v="3181"/>
    <n v="2"/>
    <n v="1"/>
    <n v="1"/>
    <n v="0"/>
    <m/>
    <s v="9/3 Rae Ct"/>
    <s v="Prahran"/>
    <x v="12"/>
    <x v="2"/>
    <x v="4"/>
    <x v="1"/>
  </r>
  <r>
    <x v="449"/>
    <n v="1405000"/>
    <x v="0"/>
    <s v="Sanders"/>
    <s v="Sale"/>
    <n v="3141"/>
    <n v="2"/>
    <n v="1"/>
    <n v="0"/>
    <n v="219"/>
    <m/>
    <s v="9 Nicholson St"/>
    <s v="South Yarra"/>
    <x v="12"/>
    <x v="2"/>
    <x v="4"/>
    <x v="1"/>
  </r>
  <r>
    <x v="449"/>
    <n v="2200000"/>
    <x v="0"/>
    <s v="Metro Ladder"/>
    <s v="Auction"/>
    <n v="3181"/>
    <n v="3"/>
    <n v="2"/>
    <n v="2"/>
    <n v="142"/>
    <n v="2000"/>
    <s v="31 Molesworth St"/>
    <s v="Prahran"/>
    <x v="12"/>
    <x v="2"/>
    <x v="4"/>
    <x v="1"/>
  </r>
  <r>
    <x v="449"/>
    <n v="1360000"/>
    <x v="2"/>
    <s v="Metro Ladder"/>
    <s v="Sale"/>
    <n v="3184"/>
    <n v="3"/>
    <n v="2"/>
    <n v="2"/>
    <n v="797"/>
    <n v="1997"/>
    <s v="2/481 St Kilda St"/>
    <s v="Elwood"/>
    <x v="5"/>
    <x v="2"/>
    <x v="4"/>
    <x v="1"/>
  </r>
  <r>
    <x v="449"/>
    <n v="1820000"/>
    <x v="0"/>
    <s v="Cunninghams"/>
    <s v="Sale"/>
    <n v="3205"/>
    <n v="3"/>
    <n v="1"/>
    <n v="1"/>
    <n v="204"/>
    <n v="1910"/>
    <s v="27 Lyell St"/>
    <s v="South Melbourne"/>
    <x v="5"/>
    <x v="2"/>
    <x v="4"/>
    <x v="1"/>
  </r>
  <r>
    <x v="449"/>
    <n v="2050000"/>
    <x v="0"/>
    <s v="Cunninghams"/>
    <s v="Auction"/>
    <n v="3205"/>
    <n v="3"/>
    <n v="2"/>
    <n v="1"/>
    <n v="230"/>
    <m/>
    <s v="28 Nelson Pl"/>
    <s v="South Melbourne"/>
    <x v="5"/>
    <x v="2"/>
    <x v="4"/>
    <x v="1"/>
  </r>
  <r>
    <x v="449"/>
    <n v="755000"/>
    <x v="2"/>
    <s v="Melbourne Homes"/>
    <s v="Sale"/>
    <n v="3095"/>
    <n v="3"/>
    <n v="2"/>
    <n v="2"/>
    <n v="214"/>
    <m/>
    <s v="2/1232 Main Rd"/>
    <s v="Eltham"/>
    <x v="20"/>
    <x v="3"/>
    <x v="4"/>
    <x v="1"/>
  </r>
  <r>
    <x v="449"/>
    <n v="645000"/>
    <x v="0"/>
    <s v="Cunninghams"/>
    <s v="Auction"/>
    <n v="3055"/>
    <n v="3"/>
    <n v="3"/>
    <n v="1"/>
    <n v="131"/>
    <n v="2008"/>
    <s v="1 McLean St"/>
    <s v="Brunswick West"/>
    <x v="3"/>
    <x v="1"/>
    <x v="4"/>
    <x v="1"/>
  </r>
  <r>
    <x v="449"/>
    <n v="677776"/>
    <x v="0"/>
    <s v="Jones and Jones"/>
    <s v="Auction"/>
    <n v="3058"/>
    <n v="2"/>
    <n v="1"/>
    <n v="2"/>
    <n v="0"/>
    <n v="1980"/>
    <s v="1/21 Queen St"/>
    <s v="Coburg"/>
    <x v="3"/>
    <x v="1"/>
    <x v="4"/>
    <x v="1"/>
  </r>
  <r>
    <x v="449"/>
    <n v="720000"/>
    <x v="2"/>
    <s v="Cunninghams"/>
    <s v="Sale"/>
    <n v="3046"/>
    <n v="3"/>
    <n v="2"/>
    <n v="3"/>
    <n v="300"/>
    <n v="2013"/>
    <s v="14 Wheatsheaf Rd"/>
    <s v="Glenroy"/>
    <x v="3"/>
    <x v="1"/>
    <x v="4"/>
    <x v="1"/>
  </r>
  <r>
    <x v="449"/>
    <n v="810000"/>
    <x v="0"/>
    <s v="Maxwells"/>
    <s v="Sale"/>
    <n v="3046"/>
    <n v="3"/>
    <n v="1"/>
    <n v="2"/>
    <n v="634"/>
    <m/>
    <s v="11 Walter St"/>
    <s v="Hadfield"/>
    <x v="3"/>
    <x v="1"/>
    <x v="4"/>
    <x v="1"/>
  </r>
  <r>
    <x v="449"/>
    <n v="810000"/>
    <x v="0"/>
    <s v="Property Barons"/>
    <s v="Sale"/>
    <n v="3042"/>
    <n v="3"/>
    <n v="2"/>
    <n v="1"/>
    <n v="297"/>
    <n v="1955"/>
    <s v="21 Ryder St"/>
    <s v="Niddrie"/>
    <x v="8"/>
    <x v="0"/>
    <x v="4"/>
    <x v="1"/>
  </r>
  <r>
    <x v="449"/>
    <n v="1040000"/>
    <x v="0"/>
    <s v="Cunninghams"/>
    <s v="Sale"/>
    <n v="3039"/>
    <n v="2"/>
    <n v="1"/>
    <n v="2"/>
    <n v="313"/>
    <n v="1920"/>
    <s v="75 Bowen St"/>
    <s v="Moonee Ponds"/>
    <x v="8"/>
    <x v="0"/>
    <x v="4"/>
    <x v="1"/>
  </r>
  <r>
    <x v="449"/>
    <n v="1360000"/>
    <x v="0"/>
    <s v="Jones and Jones"/>
    <s v="Sale"/>
    <n v="3040"/>
    <n v="4"/>
    <n v="2"/>
    <n v="1"/>
    <n v="267"/>
    <m/>
    <s v="1 Daisy St"/>
    <s v="Essendon"/>
    <x v="8"/>
    <x v="0"/>
    <x v="4"/>
    <x v="1"/>
  </r>
  <r>
    <x v="449"/>
    <n v="880000"/>
    <x v="0"/>
    <s v="Cunninghams"/>
    <s v="Auction"/>
    <n v="3170"/>
    <n v="3"/>
    <n v="2"/>
    <n v="2"/>
    <n v="705"/>
    <m/>
    <s v="2 Barclay Ct"/>
    <s v="Mulgrave"/>
    <x v="6"/>
    <x v="4"/>
    <x v="4"/>
    <x v="1"/>
  </r>
  <r>
    <x v="449"/>
    <n v="1250000"/>
    <x v="0"/>
    <s v="Cunninghams"/>
    <s v="Sale"/>
    <n v="3149"/>
    <n v="3"/>
    <n v="1"/>
    <n v="1"/>
    <n v="722"/>
    <m/>
    <s v="30 Howell Dr"/>
    <s v="Mount Waverley"/>
    <x v="6"/>
    <x v="3"/>
    <x v="4"/>
    <x v="1"/>
  </r>
  <r>
    <x v="449"/>
    <n v="1615000"/>
    <x v="0"/>
    <s v="Jones and Jones"/>
    <s v="Sale"/>
    <n v="3166"/>
    <n v="4"/>
    <n v="2"/>
    <n v="2"/>
    <n v="537"/>
    <n v="1920"/>
    <s v="12 Watsonia St"/>
    <s v="Oakleigh"/>
    <x v="6"/>
    <x v="2"/>
    <x v="4"/>
    <x v="1"/>
  </r>
  <r>
    <x v="449"/>
    <n v="895000"/>
    <x v="1"/>
    <s v="Metro Ladder"/>
    <s v="Sale"/>
    <n v="3000"/>
    <n v="3"/>
    <n v="2"/>
    <n v="3"/>
    <n v="0"/>
    <m/>
    <s v="1101/265 Exhibition St"/>
    <s v="Melbourne"/>
    <x v="13"/>
    <x v="1"/>
    <x v="4"/>
    <x v="1"/>
  </r>
  <r>
    <x v="449"/>
    <n v="701000"/>
    <x v="2"/>
    <s v="Maxwells"/>
    <s v="Auction"/>
    <n v="3135"/>
    <n v="3"/>
    <n v="2"/>
    <n v="2"/>
    <n v="173"/>
    <n v="2009"/>
    <s v="14/270 Canterbury Rd"/>
    <s v="Heathmont"/>
    <x v="22"/>
    <x v="3"/>
    <x v="4"/>
    <x v="1"/>
  </r>
  <r>
    <x v="449"/>
    <n v="470500"/>
    <x v="1"/>
    <s v="Metro Ladder"/>
    <s v="Sale"/>
    <n v="3195"/>
    <n v="2"/>
    <n v="1"/>
    <n v="1"/>
    <n v="0"/>
    <n v="1970"/>
    <s v="6/9 McDonald St"/>
    <s v="Mordialloc"/>
    <x v="7"/>
    <x v="4"/>
    <x v="4"/>
    <x v="1"/>
  </r>
  <r>
    <x v="449"/>
    <n v="980000"/>
    <x v="0"/>
    <s v="Maxwells"/>
    <s v="Auction"/>
    <n v="3172"/>
    <n v="3"/>
    <n v="2"/>
    <n v="2"/>
    <n v="702"/>
    <m/>
    <s v="13 Lobelia Ct"/>
    <s v="Dingley Village"/>
    <x v="7"/>
    <x v="4"/>
    <x v="4"/>
    <x v="1"/>
  </r>
  <r>
    <x v="449"/>
    <n v="470000"/>
    <x v="2"/>
    <s v="Melbourne Homes"/>
    <s v="Sale"/>
    <n v="3163"/>
    <n v="1"/>
    <n v="1"/>
    <n v="1"/>
    <n v="0"/>
    <n v="2000"/>
    <s v="7/502 Neerim Rd"/>
    <s v="Murrumbeena"/>
    <x v="9"/>
    <x v="2"/>
    <x v="4"/>
    <x v="1"/>
  </r>
  <r>
    <x v="449"/>
    <n v="1300000"/>
    <x v="0"/>
    <s v="Metro Ladder"/>
    <s v="Auction"/>
    <n v="3161"/>
    <n v="4"/>
    <n v="1"/>
    <n v="1"/>
    <n v="443"/>
    <m/>
    <s v="330 Balaclava Rd"/>
    <s v="Caulfield North"/>
    <x v="9"/>
    <x v="2"/>
    <x v="4"/>
    <x v="1"/>
  </r>
  <r>
    <x v="449"/>
    <n v="452000"/>
    <x v="0"/>
    <s v="Cunninghams"/>
    <s v="Auction"/>
    <n v="3200"/>
    <n v="3"/>
    <n v="1"/>
    <n v="0"/>
    <n v="624"/>
    <n v="1962"/>
    <s v="1 Monterey Bvd"/>
    <s v="Frankston North"/>
    <x v="27"/>
    <x v="5"/>
    <x v="4"/>
    <x v="1"/>
  </r>
  <r>
    <x v="449"/>
    <n v="521000"/>
    <x v="2"/>
    <s v="Melbourne Homes"/>
    <s v="Sale"/>
    <n v="3073"/>
    <n v="2"/>
    <n v="1"/>
    <n v="1"/>
    <n v="0"/>
    <n v="2009"/>
    <s v="2/33 Oconnor St"/>
    <s v="Reservoir"/>
    <x v="10"/>
    <x v="1"/>
    <x v="4"/>
    <x v="1"/>
  </r>
  <r>
    <x v="449"/>
    <n v="1171000"/>
    <x v="0"/>
    <s v="Jones and Jones"/>
    <s v="Sale"/>
    <n v="3072"/>
    <n v="3"/>
    <n v="1"/>
    <n v="2"/>
    <n v="483"/>
    <n v="1930"/>
    <s v="52 May St"/>
    <s v="Preston"/>
    <x v="10"/>
    <x v="1"/>
    <x v="4"/>
    <x v="1"/>
  </r>
  <r>
    <x v="449"/>
    <n v="590000"/>
    <x v="1"/>
    <s v="Jones and Jones"/>
    <s v="Auction"/>
    <n v="3102"/>
    <n v="2"/>
    <n v="1"/>
    <n v="1"/>
    <n v="838"/>
    <n v="1970"/>
    <s v="2/14 Westbrook St"/>
    <s v="Kew East"/>
    <x v="14"/>
    <x v="2"/>
    <x v="4"/>
    <x v="1"/>
  </r>
  <r>
    <x v="449"/>
    <n v="850000"/>
    <x v="1"/>
    <s v="Flanders &amp; Fish"/>
    <s v="Auction"/>
    <n v="3126"/>
    <n v="2"/>
    <n v="1"/>
    <n v="1"/>
    <n v="116"/>
    <n v="1960"/>
    <s v="2/42 Faversham Rd"/>
    <s v="Canterbury"/>
    <x v="14"/>
    <x v="2"/>
    <x v="4"/>
    <x v="1"/>
  </r>
  <r>
    <x v="449"/>
    <n v="2990000"/>
    <x v="0"/>
    <s v="Cunninghams"/>
    <s v="Sale"/>
    <n v="3124"/>
    <n v="4"/>
    <n v="2"/>
    <n v="2"/>
    <n v="742"/>
    <n v="1997"/>
    <s v="30 Moorhouse St"/>
    <s v="Camberwell"/>
    <x v="14"/>
    <x v="2"/>
    <x v="4"/>
    <x v="1"/>
  </r>
  <r>
    <x v="449"/>
    <n v="3050000"/>
    <x v="0"/>
    <s v="Jones and Jones"/>
    <s v="Sale"/>
    <n v="3124"/>
    <n v="4"/>
    <n v="2"/>
    <n v="2"/>
    <n v="984"/>
    <n v="1930"/>
    <s v="64 Glyndon Rd"/>
    <s v="Camberwell"/>
    <x v="14"/>
    <x v="2"/>
    <x v="4"/>
    <x v="1"/>
  </r>
  <r>
    <x v="449"/>
    <n v="4515000"/>
    <x v="0"/>
    <s v="Cunninghams"/>
    <s v="Sale"/>
    <n v="3101"/>
    <n v="5"/>
    <n v="4"/>
    <n v="2"/>
    <n v="800"/>
    <n v="2012"/>
    <s v="8 Mawson St"/>
    <s v="Kew"/>
    <x v="14"/>
    <x v="2"/>
    <x v="4"/>
    <x v="1"/>
  </r>
  <r>
    <x v="449"/>
    <n v="1221000"/>
    <x v="1"/>
    <s v="Melbourne Homes"/>
    <s v="Sale"/>
    <n v="3186"/>
    <n v="3"/>
    <n v="2"/>
    <n v="2"/>
    <n v="0"/>
    <n v="1975"/>
    <s v="3/12 Wellington St"/>
    <s v="Brighton"/>
    <x v="15"/>
    <x v="2"/>
    <x v="4"/>
    <x v="1"/>
  </r>
  <r>
    <x v="449"/>
    <n v="630000"/>
    <x v="1"/>
    <s v="Property Barons"/>
    <s v="Auction"/>
    <n v="3081"/>
    <n v="3"/>
    <n v="1"/>
    <n v="1"/>
    <n v="277"/>
    <m/>
    <s v="1/171 Waiora Rd"/>
    <s v="Heidelberg Heights"/>
    <x v="17"/>
    <x v="3"/>
    <x v="4"/>
    <x v="1"/>
  </r>
  <r>
    <x v="449"/>
    <n v="650000"/>
    <x v="1"/>
    <s v="Melbourne Homes"/>
    <s v="Auction"/>
    <n v="3093"/>
    <n v="2"/>
    <n v="2"/>
    <n v="2"/>
    <n v="248"/>
    <n v="1995"/>
    <s v="4/38 Alma St"/>
    <s v="Lower Plenty"/>
    <x v="17"/>
    <x v="3"/>
    <x v="4"/>
    <x v="1"/>
  </r>
  <r>
    <x v="449"/>
    <n v="852000"/>
    <x v="0"/>
    <s v="Property Barons"/>
    <s v="Sale"/>
    <n v="3085"/>
    <n v="3"/>
    <n v="2"/>
    <n v="2"/>
    <n v="629"/>
    <n v="1990"/>
    <s v="3 Sirius Ct"/>
    <s v="Yallambie"/>
    <x v="17"/>
    <x v="1"/>
    <x v="4"/>
    <x v="1"/>
  </r>
  <r>
    <x v="450"/>
    <n v="1290000"/>
    <x v="0"/>
    <s v="Cunninghams"/>
    <s v="Sale"/>
    <n v="3054"/>
    <n v="2"/>
    <n v="1"/>
    <n v="0"/>
    <n v="119"/>
    <m/>
    <s v="72 Pigdon St"/>
    <s v="Carlton North"/>
    <x v="1"/>
    <x v="1"/>
    <x v="4"/>
    <x v="1"/>
  </r>
  <r>
    <x v="450"/>
    <n v="764000"/>
    <x v="1"/>
    <s v="Best Bricks"/>
    <s v="Sale"/>
    <n v="3131"/>
    <n v="3"/>
    <n v="2"/>
    <n v="1"/>
    <n v="258"/>
    <m/>
    <s v="42 Sandon Cct"/>
    <s v="Forest Hill"/>
    <x v="2"/>
    <x v="3"/>
    <x v="4"/>
    <x v="1"/>
  </r>
  <r>
    <x v="450"/>
    <n v="456000"/>
    <x v="1"/>
    <s v="Jones and Jones"/>
    <s v="Sale"/>
    <n v="3144"/>
    <n v="1"/>
    <n v="1"/>
    <n v="1"/>
    <n v="4721"/>
    <m/>
    <s v="11/5 Warner St"/>
    <s v="Malvern"/>
    <x v="12"/>
    <x v="2"/>
    <x v="4"/>
    <x v="1"/>
  </r>
  <r>
    <x v="450"/>
    <n v="645000"/>
    <x v="1"/>
    <s v="Flanders &amp; Fish"/>
    <s v="Sale"/>
    <n v="3181"/>
    <n v="2"/>
    <n v="1"/>
    <n v="1"/>
    <n v="2842"/>
    <n v="1920"/>
    <s v="303/10 Hillingdon Pl"/>
    <s v="Prahran"/>
    <x v="12"/>
    <x v="2"/>
    <x v="4"/>
    <x v="1"/>
  </r>
  <r>
    <x v="450"/>
    <n v="842000"/>
    <x v="0"/>
    <s v="Melbourne Homes"/>
    <s v="Sale"/>
    <n v="3095"/>
    <n v="3"/>
    <n v="1"/>
    <n v="1"/>
    <n v="960"/>
    <m/>
    <s v="87 Silver St"/>
    <s v="Eltham"/>
    <x v="20"/>
    <x v="3"/>
    <x v="4"/>
    <x v="1"/>
  </r>
  <r>
    <x v="450"/>
    <n v="1180000"/>
    <x v="0"/>
    <s v="Cunninghams"/>
    <s v="Sale"/>
    <n v="3058"/>
    <n v="3"/>
    <n v="2"/>
    <n v="2"/>
    <n v="588"/>
    <m/>
    <s v="29 Belgrave St"/>
    <s v="Coburg"/>
    <x v="3"/>
    <x v="1"/>
    <x v="4"/>
    <x v="1"/>
  </r>
  <r>
    <x v="450"/>
    <n v="1435000"/>
    <x v="0"/>
    <s v="Cunninghams"/>
    <s v="Auction"/>
    <n v="3056"/>
    <n v="3"/>
    <n v="2"/>
    <n v="0"/>
    <n v="251"/>
    <n v="1890"/>
    <s v="326 Barkly St"/>
    <s v="Brunswick"/>
    <x v="3"/>
    <x v="1"/>
    <x v="4"/>
    <x v="1"/>
  </r>
  <r>
    <x v="450"/>
    <n v="1590000"/>
    <x v="0"/>
    <s v="Cunninghams"/>
    <s v="Auction"/>
    <n v="3056"/>
    <n v="3"/>
    <n v="2"/>
    <n v="1"/>
    <n v="322"/>
    <m/>
    <s v="15 Ashmore St"/>
    <s v="Brunswick"/>
    <x v="3"/>
    <x v="1"/>
    <x v="4"/>
    <x v="1"/>
  </r>
  <r>
    <x v="450"/>
    <n v="350000"/>
    <x v="0"/>
    <s v="Jones and Jones"/>
    <s v="Auction"/>
    <n v="3040"/>
    <n v="1"/>
    <n v="1"/>
    <n v="1"/>
    <n v="46"/>
    <n v="1970"/>
    <s v="1/5 Thistle St"/>
    <s v="Essendon"/>
    <x v="8"/>
    <x v="0"/>
    <x v="4"/>
    <x v="1"/>
  </r>
  <r>
    <x v="450"/>
    <n v="1300000"/>
    <x v="0"/>
    <s v="Cunninghams"/>
    <s v="Sale"/>
    <n v="3040"/>
    <n v="3"/>
    <n v="3"/>
    <n v="2"/>
    <n v="240"/>
    <n v="2013"/>
    <s v="2/65 Clifton St"/>
    <s v="Aberfeldie"/>
    <x v="8"/>
    <x v="0"/>
    <x v="4"/>
    <x v="1"/>
  </r>
  <r>
    <x v="450"/>
    <n v="1530000"/>
    <x v="0"/>
    <s v="Cunninghams"/>
    <s v="Sale"/>
    <n v="3149"/>
    <n v="3"/>
    <n v="1"/>
    <n v="2"/>
    <n v="810"/>
    <m/>
    <s v="23 Baily St"/>
    <s v="Mount Waverley"/>
    <x v="6"/>
    <x v="3"/>
    <x v="4"/>
    <x v="1"/>
  </r>
  <r>
    <x v="450"/>
    <n v="580000"/>
    <x v="1"/>
    <s v="Melbourne Homes"/>
    <s v="Auction"/>
    <n v="3006"/>
    <n v="2"/>
    <n v="1"/>
    <n v="1"/>
    <n v="0"/>
    <n v="1994"/>
    <s v="9/120 Sturt St"/>
    <s v="Southbank"/>
    <x v="13"/>
    <x v="2"/>
    <x v="4"/>
    <x v="1"/>
  </r>
  <r>
    <x v="450"/>
    <n v="960000"/>
    <x v="2"/>
    <s v="Cunninghams"/>
    <s v="Auction"/>
    <n v="3053"/>
    <n v="2"/>
    <n v="2"/>
    <n v="1"/>
    <n v="0"/>
    <n v="1860"/>
    <s v="2/100 Keppel St"/>
    <s v="Carlton"/>
    <x v="13"/>
    <x v="1"/>
    <x v="4"/>
    <x v="1"/>
  </r>
  <r>
    <x v="450"/>
    <n v="970000"/>
    <x v="0"/>
    <s v="Maxwells"/>
    <s v="Sale"/>
    <n v="3051"/>
    <n v="2"/>
    <n v="1"/>
    <n v="0"/>
    <n v="102"/>
    <n v="1900"/>
    <s v="22 Melrose St"/>
    <s v="North Melbourne"/>
    <x v="13"/>
    <x v="1"/>
    <x v="4"/>
    <x v="1"/>
  </r>
  <r>
    <x v="450"/>
    <n v="2400000"/>
    <x v="1"/>
    <s v="Jones and Jones"/>
    <s v="Auction"/>
    <n v="3141"/>
    <n v="3"/>
    <n v="2"/>
    <n v="1"/>
    <n v="0"/>
    <n v="1940"/>
    <s v="3/44 Walsh St"/>
    <s v="South Yarra"/>
    <x v="13"/>
    <x v="2"/>
    <x v="4"/>
    <x v="1"/>
  </r>
  <r>
    <x v="450"/>
    <n v="750000"/>
    <x v="0"/>
    <s v="Best Bricks"/>
    <s v="Auction"/>
    <n v="3013"/>
    <n v="3"/>
    <n v="2"/>
    <n v="1"/>
    <n v="390"/>
    <n v="1980"/>
    <s v="292 Hyde St"/>
    <s v="Yarraville"/>
    <x v="4"/>
    <x v="0"/>
    <x v="4"/>
    <x v="1"/>
  </r>
  <r>
    <x v="450"/>
    <n v="705000"/>
    <x v="0"/>
    <s v="Cunninghams"/>
    <s v="Auction"/>
    <n v="3153"/>
    <n v="4"/>
    <n v="2"/>
    <n v="4"/>
    <n v="765"/>
    <n v="1975"/>
    <s v="15 Clifford St"/>
    <s v="Bayswater"/>
    <x v="26"/>
    <x v="3"/>
    <x v="4"/>
    <x v="1"/>
  </r>
  <r>
    <x v="450"/>
    <n v="840000"/>
    <x v="0"/>
    <s v="Cunninghams"/>
    <s v="Sale"/>
    <n v="3196"/>
    <n v="3"/>
    <n v="2"/>
    <n v="2"/>
    <n v="534"/>
    <n v="1975"/>
    <s v="30 Mulkarra Dr"/>
    <s v="Chelsea"/>
    <x v="7"/>
    <x v="4"/>
    <x v="4"/>
    <x v="1"/>
  </r>
  <r>
    <x v="450"/>
    <n v="535000"/>
    <x v="0"/>
    <s v="Metro Ladder"/>
    <s v="Auction"/>
    <n v="3429"/>
    <n v="4"/>
    <n v="2"/>
    <n v="2"/>
    <n v="808"/>
    <n v="1970"/>
    <s v="20 Miller St"/>
    <s v="Sunbury"/>
    <x v="18"/>
    <x v="0"/>
    <x v="4"/>
    <x v="1"/>
  </r>
  <r>
    <x v="450"/>
    <n v="670000"/>
    <x v="1"/>
    <s v="Jones and Jones"/>
    <s v="Auction"/>
    <n v="3163"/>
    <n v="2"/>
    <n v="1"/>
    <n v="2"/>
    <n v="0"/>
    <m/>
    <s v="3/53 Kangaroo Rd"/>
    <s v="Murrumbeena"/>
    <x v="9"/>
    <x v="2"/>
    <x v="4"/>
    <x v="1"/>
  </r>
  <r>
    <x v="450"/>
    <n v="1640000"/>
    <x v="0"/>
    <s v="Jones and Jones"/>
    <s v="Sale"/>
    <n v="3165"/>
    <n v="3"/>
    <n v="1"/>
    <n v="2"/>
    <n v="733"/>
    <m/>
    <s v="4 Box Ct"/>
    <s v="Bentleigh East"/>
    <x v="9"/>
    <x v="2"/>
    <x v="4"/>
    <x v="1"/>
  </r>
  <r>
    <x v="450"/>
    <n v="561000"/>
    <x v="0"/>
    <s v="Metro Ladder"/>
    <s v="Sale"/>
    <n v="3201"/>
    <n v="3"/>
    <n v="1"/>
    <n v="2"/>
    <n v="787"/>
    <m/>
    <s v="11 Goshawk Ct"/>
    <s v="Carrum Downs"/>
    <x v="27"/>
    <x v="4"/>
    <x v="4"/>
    <x v="1"/>
  </r>
  <r>
    <x v="450"/>
    <n v="857700"/>
    <x v="0"/>
    <s v="Metro Ladder"/>
    <s v="Auction"/>
    <n v="3073"/>
    <n v="3"/>
    <n v="1"/>
    <n v="1"/>
    <n v="325"/>
    <n v="1930"/>
    <s v="76 Powell St"/>
    <s v="Reservoir"/>
    <x v="10"/>
    <x v="1"/>
    <x v="4"/>
    <x v="1"/>
  </r>
  <r>
    <x v="450"/>
    <n v="1240000"/>
    <x v="0"/>
    <s v="Cunninghams"/>
    <s v="Sale"/>
    <n v="3070"/>
    <n v="3"/>
    <n v="1"/>
    <n v="1"/>
    <n v="247"/>
    <m/>
    <s v="128 Charles St"/>
    <s v="Northcote"/>
    <x v="10"/>
    <x v="1"/>
    <x v="4"/>
    <x v="1"/>
  </r>
  <r>
    <x v="450"/>
    <n v="1250000"/>
    <x v="0"/>
    <s v="Cunninghams"/>
    <s v="Sale"/>
    <n v="3083"/>
    <n v="5"/>
    <n v="3"/>
    <n v="2"/>
    <n v="544"/>
    <m/>
    <s v="26 Stymie St"/>
    <s v="Kingsbury"/>
    <x v="10"/>
    <x v="1"/>
    <x v="4"/>
    <x v="1"/>
  </r>
  <r>
    <x v="450"/>
    <n v="1635000"/>
    <x v="0"/>
    <s v="Jones and Jones"/>
    <s v="Sale"/>
    <n v="3071"/>
    <n v="4"/>
    <n v="2"/>
    <n v="2"/>
    <n v="464"/>
    <m/>
    <s v="221 Mansfield St"/>
    <s v="Thornbury"/>
    <x v="10"/>
    <x v="1"/>
    <x v="4"/>
    <x v="1"/>
  </r>
  <r>
    <x v="450"/>
    <n v="2990000"/>
    <x v="0"/>
    <s v="Best Bricks"/>
    <s v="Sale"/>
    <n v="3070"/>
    <n v="4"/>
    <n v="1"/>
    <n v="2"/>
    <n v="557"/>
    <m/>
    <s v="21 Mitchell St"/>
    <s v="Northcote"/>
    <x v="10"/>
    <x v="1"/>
    <x v="4"/>
    <x v="1"/>
  </r>
  <r>
    <x v="450"/>
    <n v="680000"/>
    <x v="0"/>
    <s v="Metro Ladder"/>
    <s v="Sale"/>
    <n v="3803"/>
    <n v="3"/>
    <n v="1"/>
    <n v="2"/>
    <n v="795"/>
    <n v="1970"/>
    <s v="196 Princes Hwy"/>
    <s v="Hallam"/>
    <x v="25"/>
    <x v="4"/>
    <x v="4"/>
    <x v="1"/>
  </r>
  <r>
    <x v="450"/>
    <n v="1022000"/>
    <x v="1"/>
    <s v="Jones and Jones"/>
    <s v="Sale"/>
    <n v="3122"/>
    <n v="2"/>
    <n v="1"/>
    <n v="1"/>
    <n v="2267"/>
    <n v="1930"/>
    <s v="8/9 Coppin Gr"/>
    <s v="Hawthorn"/>
    <x v="14"/>
    <x v="2"/>
    <x v="4"/>
    <x v="1"/>
  </r>
  <r>
    <x v="450"/>
    <n v="1110000"/>
    <x v="0"/>
    <s v="Cunninghams"/>
    <s v="Auction"/>
    <n v="3101"/>
    <n v="3"/>
    <n v="2"/>
    <n v="2"/>
    <n v="200"/>
    <m/>
    <s v="117A Willsmere Rd"/>
    <s v="Kew"/>
    <x v="14"/>
    <x v="2"/>
    <x v="4"/>
    <x v="1"/>
  </r>
  <r>
    <x v="450"/>
    <n v="879000"/>
    <x v="1"/>
    <s v="Maxwells"/>
    <s v="Sale"/>
    <n v="3193"/>
    <n v="2"/>
    <n v="1"/>
    <n v="1"/>
    <n v="0"/>
    <n v="1970"/>
    <s v="6/56 Red Bluff St"/>
    <s v="Black Rock"/>
    <x v="15"/>
    <x v="2"/>
    <x v="4"/>
    <x v="1"/>
  </r>
  <r>
    <x v="450"/>
    <n v="2445000"/>
    <x v="0"/>
    <s v="Cunninghams"/>
    <s v="Sale"/>
    <n v="3186"/>
    <n v="3"/>
    <n v="3"/>
    <n v="2"/>
    <n v="440"/>
    <m/>
    <s v="552 New St"/>
    <s v="Brighton"/>
    <x v="15"/>
    <x v="2"/>
    <x v="4"/>
    <x v="1"/>
  </r>
  <r>
    <x v="450"/>
    <n v="630000"/>
    <x v="2"/>
    <s v="Property Barons"/>
    <s v="Sale"/>
    <n v="3084"/>
    <n v="2"/>
    <n v="1"/>
    <n v="1"/>
    <n v="86"/>
    <m/>
    <s v="3/56 Banksia St"/>
    <s v="Heidelberg"/>
    <x v="17"/>
    <x v="3"/>
    <x v="4"/>
    <x v="1"/>
  </r>
  <r>
    <x v="450"/>
    <n v="665000"/>
    <x v="0"/>
    <s v="Jones and Jones"/>
    <s v="Sale"/>
    <n v="3081"/>
    <n v="2"/>
    <n v="1"/>
    <n v="1"/>
    <n v="263"/>
    <n v="1992"/>
    <s v="14 Shelley St"/>
    <s v="Heidelberg Heights"/>
    <x v="17"/>
    <x v="3"/>
    <x v="4"/>
    <x v="1"/>
  </r>
  <r>
    <x v="450"/>
    <n v="870000"/>
    <x v="0"/>
    <s v="Property Barons"/>
    <s v="Sale"/>
    <n v="3084"/>
    <n v="3"/>
    <n v="2"/>
    <n v="2"/>
    <n v="291"/>
    <n v="2000"/>
    <s v="34 Martins La"/>
    <s v="Viewbank"/>
    <x v="17"/>
    <x v="3"/>
    <x v="4"/>
    <x v="1"/>
  </r>
  <r>
    <x v="451"/>
    <n v="1425000"/>
    <x v="0"/>
    <s v="Cunninghams"/>
    <s v="Sale"/>
    <n v="3121"/>
    <n v="3"/>
    <n v="3"/>
    <n v="3"/>
    <n v="81"/>
    <n v="2000"/>
    <s v="7 Wiltshire St"/>
    <s v="Richmond"/>
    <x v="1"/>
    <x v="1"/>
    <x v="4"/>
    <x v="1"/>
  </r>
  <r>
    <x v="451"/>
    <n v="380500"/>
    <x v="1"/>
    <s v="Maxwells"/>
    <s v="Auction"/>
    <n v="3076"/>
    <n v="3"/>
    <n v="2"/>
    <n v="1"/>
    <n v="156"/>
    <n v="2013"/>
    <s v="2/12 Chettam St"/>
    <s v="Epping"/>
    <x v="19"/>
    <x v="1"/>
    <x v="4"/>
    <x v="1"/>
  </r>
  <r>
    <x v="451"/>
    <n v="777000"/>
    <x v="1"/>
    <s v="Property Barons"/>
    <s v="Sale"/>
    <n v="3131"/>
    <n v="3"/>
    <n v="2"/>
    <n v="2"/>
    <n v="239"/>
    <n v="2014"/>
    <s v="2/324 Springfield Rd"/>
    <s v="Nunawading"/>
    <x v="2"/>
    <x v="3"/>
    <x v="4"/>
    <x v="1"/>
  </r>
  <r>
    <x v="451"/>
    <n v="1695000"/>
    <x v="0"/>
    <s v="Jones and Jones"/>
    <s v="Sale"/>
    <n v="3130"/>
    <n v="4"/>
    <n v="3"/>
    <n v="4"/>
    <n v="696"/>
    <n v="1950"/>
    <s v="48 Elder St"/>
    <s v="Blackburn"/>
    <x v="2"/>
    <x v="3"/>
    <x v="4"/>
    <x v="1"/>
  </r>
  <r>
    <x v="451"/>
    <n v="771000"/>
    <x v="1"/>
    <s v="Metro Ladder"/>
    <s v="Sale"/>
    <n v="3141"/>
    <n v="2"/>
    <n v="1"/>
    <n v="1"/>
    <n v="1272"/>
    <m/>
    <s v="3/43 Cromwell Rd"/>
    <s v="South Yarra"/>
    <x v="12"/>
    <x v="2"/>
    <x v="4"/>
    <x v="1"/>
  </r>
  <r>
    <x v="451"/>
    <n v="1190000"/>
    <x v="2"/>
    <s v="Jones and Jones"/>
    <s v="Sale"/>
    <n v="3181"/>
    <n v="2"/>
    <n v="1"/>
    <n v="2"/>
    <n v="57"/>
    <m/>
    <s v="3/6 Miller St"/>
    <s v="Prahran"/>
    <x v="12"/>
    <x v="2"/>
    <x v="4"/>
    <x v="1"/>
  </r>
  <r>
    <x v="451"/>
    <n v="2920000"/>
    <x v="0"/>
    <s v="Zimmerman"/>
    <s v="Sale"/>
    <n v="3141"/>
    <n v="4"/>
    <n v="2"/>
    <n v="2"/>
    <n v="564"/>
    <n v="1920"/>
    <s v="4 Hawksburn Rd"/>
    <s v="South Yarra"/>
    <x v="12"/>
    <x v="2"/>
    <x v="4"/>
    <x v="1"/>
  </r>
  <r>
    <x v="451"/>
    <n v="2260000"/>
    <x v="0"/>
    <s v="Best Bricks"/>
    <s v="Sale"/>
    <n v="3182"/>
    <n v="4"/>
    <n v="2"/>
    <n v="1"/>
    <n v="297"/>
    <m/>
    <s v="35 Wordsworth St"/>
    <s v="St Kilda"/>
    <x v="5"/>
    <x v="2"/>
    <x v="4"/>
    <x v="1"/>
  </r>
  <r>
    <x v="451"/>
    <n v="585000"/>
    <x v="1"/>
    <s v="Jones and Jones"/>
    <s v="Auction"/>
    <n v="3056"/>
    <n v="2"/>
    <n v="1"/>
    <n v="1"/>
    <n v="430"/>
    <n v="2006"/>
    <s v="7/200 Albion St"/>
    <s v="Brunswick"/>
    <x v="3"/>
    <x v="1"/>
    <x v="4"/>
    <x v="1"/>
  </r>
  <r>
    <x v="451"/>
    <n v="1385000"/>
    <x v="0"/>
    <s v="Jones and Jones"/>
    <s v="Auction"/>
    <n v="3056"/>
    <n v="4"/>
    <n v="2"/>
    <n v="4"/>
    <n v="650"/>
    <n v="1950"/>
    <s v="94 Davies St"/>
    <s v="Brunswick"/>
    <x v="3"/>
    <x v="1"/>
    <x v="4"/>
    <x v="1"/>
  </r>
  <r>
    <x v="451"/>
    <n v="610000"/>
    <x v="1"/>
    <s v="Jones and Jones"/>
    <s v="Auction"/>
    <n v="3040"/>
    <n v="2"/>
    <n v="1"/>
    <n v="1"/>
    <n v="0"/>
    <n v="2012"/>
    <s v="1/41 Nimmo St"/>
    <s v="Essendon"/>
    <x v="8"/>
    <x v="0"/>
    <x v="4"/>
    <x v="1"/>
  </r>
  <r>
    <x v="451"/>
    <n v="806000"/>
    <x v="0"/>
    <s v="Property Barons"/>
    <s v="Sale"/>
    <n v="3033"/>
    <n v="3"/>
    <n v="2"/>
    <n v="4"/>
    <n v="546"/>
    <m/>
    <s v="10 Cecelia Dr"/>
    <s v="Keilor East"/>
    <x v="8"/>
    <x v="0"/>
    <x v="4"/>
    <x v="1"/>
  </r>
  <r>
    <x v="451"/>
    <n v="2000000"/>
    <x v="0"/>
    <s v="Cunninghams"/>
    <s v="Sale"/>
    <n v="3170"/>
    <n v="4"/>
    <n v="4"/>
    <n v="2"/>
    <n v="905"/>
    <m/>
    <s v="10 Adela Ct"/>
    <s v="Mulgrave"/>
    <x v="6"/>
    <x v="4"/>
    <x v="4"/>
    <x v="1"/>
  </r>
  <r>
    <x v="451"/>
    <n v="295000"/>
    <x v="0"/>
    <s v="Jones and Jones"/>
    <s v="Auction"/>
    <n v="3337"/>
    <n v="3"/>
    <n v="1"/>
    <n v="4"/>
    <n v="600"/>
    <n v="1975"/>
    <s v="14 Musk Ct"/>
    <s v="Melton"/>
    <x v="21"/>
    <x v="6"/>
    <x v="4"/>
    <x v="1"/>
  </r>
  <r>
    <x v="451"/>
    <n v="945000"/>
    <x v="1"/>
    <s v="Melbourne Homes"/>
    <s v="Auction"/>
    <n v="3141"/>
    <n v="2"/>
    <n v="1"/>
    <n v="1"/>
    <n v="708"/>
    <n v="1970"/>
    <s v="6/90 Clowes St"/>
    <s v="South Yarra"/>
    <x v="13"/>
    <x v="2"/>
    <x v="4"/>
    <x v="1"/>
  </r>
  <r>
    <x v="451"/>
    <n v="1126000"/>
    <x v="0"/>
    <s v="Cunninghams"/>
    <s v="Auction"/>
    <n v="3051"/>
    <n v="2"/>
    <n v="1"/>
    <n v="0"/>
    <n v="114"/>
    <n v="1910"/>
    <s v="72 Curzon St"/>
    <s v="North Melbourne"/>
    <x v="13"/>
    <x v="1"/>
    <x v="4"/>
    <x v="1"/>
  </r>
  <r>
    <x v="451"/>
    <n v="1817000"/>
    <x v="0"/>
    <s v="Maxwells"/>
    <s v="Auction"/>
    <n v="3031"/>
    <n v="4"/>
    <n v="2"/>
    <n v="1"/>
    <n v="309"/>
    <m/>
    <s v="33 McCracken St"/>
    <s v="Kensington"/>
    <x v="13"/>
    <x v="1"/>
    <x v="4"/>
    <x v="1"/>
  </r>
  <r>
    <x v="451"/>
    <n v="450000"/>
    <x v="1"/>
    <s v="Sanders"/>
    <s v="Auction"/>
    <n v="3032"/>
    <n v="2"/>
    <n v="1"/>
    <n v="1"/>
    <n v="0"/>
    <n v="1940"/>
    <s v="107 Gatehouse Pl"/>
    <s v="Maribyrnong"/>
    <x v="4"/>
    <x v="0"/>
    <x v="4"/>
    <x v="1"/>
  </r>
  <r>
    <x v="451"/>
    <n v="530000"/>
    <x v="1"/>
    <s v="Metro Ladder"/>
    <s v="Sale"/>
    <n v="3032"/>
    <n v="2"/>
    <n v="1"/>
    <n v="1"/>
    <n v="81"/>
    <n v="1980"/>
    <s v="21/9 Fabian Ct"/>
    <s v="Maribyrnong"/>
    <x v="4"/>
    <x v="0"/>
    <x v="4"/>
    <x v="1"/>
  </r>
  <r>
    <x v="451"/>
    <n v="1325000"/>
    <x v="0"/>
    <s v="Metro Ladder"/>
    <s v="Sale"/>
    <n v="3012"/>
    <n v="4"/>
    <n v="2"/>
    <n v="4"/>
    <n v="525"/>
    <n v="1930"/>
    <s v="15 Rupert St"/>
    <s v="West Footscray"/>
    <x v="4"/>
    <x v="0"/>
    <x v="4"/>
    <x v="1"/>
  </r>
  <r>
    <x v="451"/>
    <n v="1320000"/>
    <x v="0"/>
    <s v="Jones and Jones"/>
    <s v="Sale"/>
    <n v="3105"/>
    <n v="3"/>
    <n v="1"/>
    <n v="3"/>
    <n v="902"/>
    <m/>
    <s v="12 Westwood Dr"/>
    <s v="Bulleen"/>
    <x v="16"/>
    <x v="3"/>
    <x v="4"/>
    <x v="1"/>
  </r>
  <r>
    <x v="451"/>
    <n v="2020000"/>
    <x v="0"/>
    <s v="Sanders"/>
    <s v="Sale"/>
    <n v="3152"/>
    <n v="4"/>
    <n v="2"/>
    <n v="2"/>
    <n v="1183"/>
    <m/>
    <s v="5 Henry Rd"/>
    <s v="Wantirna South"/>
    <x v="26"/>
    <x v="3"/>
    <x v="4"/>
    <x v="1"/>
  </r>
  <r>
    <x v="451"/>
    <n v="1000000"/>
    <x v="0"/>
    <s v="Sanders"/>
    <s v="Sale"/>
    <n v="3016"/>
    <n v="2"/>
    <n v="1"/>
    <n v="2"/>
    <n v="447"/>
    <m/>
    <s v="2/170 Cecil St"/>
    <s v="Williamstown"/>
    <x v="11"/>
    <x v="0"/>
    <x v="4"/>
    <x v="1"/>
  </r>
  <r>
    <x v="451"/>
    <n v="802000"/>
    <x v="0"/>
    <s v="Jones and Jones"/>
    <s v="Sale"/>
    <n v="3174"/>
    <n v="3"/>
    <n v="1"/>
    <n v="1"/>
    <n v="818"/>
    <m/>
    <s v="25 Moodemere St"/>
    <s v="Noble Park"/>
    <x v="24"/>
    <x v="4"/>
    <x v="4"/>
    <x v="1"/>
  </r>
  <r>
    <x v="451"/>
    <n v="555698"/>
    <x v="0"/>
    <s v="Cunninghams"/>
    <s v="Auction"/>
    <n v="3977"/>
    <n v="4"/>
    <n v="2"/>
    <n v="1"/>
    <n v="534"/>
    <n v="2002"/>
    <s v="20 Overall Dr"/>
    <s v="Skye"/>
    <x v="27"/>
    <x v="4"/>
    <x v="4"/>
    <x v="1"/>
  </r>
  <r>
    <x v="451"/>
    <n v="395000"/>
    <x v="1"/>
    <s v="Flanders &amp; Fish"/>
    <s v="Sale"/>
    <n v="3073"/>
    <n v="2"/>
    <n v="1"/>
    <n v="1"/>
    <n v="166"/>
    <n v="1990"/>
    <s v="42 Elinda Pl"/>
    <s v="Reservoir"/>
    <x v="10"/>
    <x v="1"/>
    <x v="4"/>
    <x v="1"/>
  </r>
  <r>
    <x v="451"/>
    <n v="667000"/>
    <x v="1"/>
    <s v="Cunninghams"/>
    <s v="Sale"/>
    <n v="3078"/>
    <n v="2"/>
    <n v="1"/>
    <n v="1"/>
    <n v="86"/>
    <m/>
    <s v="1/22 Rathmines St"/>
    <s v="Fairfield"/>
    <x v="10"/>
    <x v="1"/>
    <x v="4"/>
    <x v="1"/>
  </r>
  <r>
    <x v="451"/>
    <n v="1750000"/>
    <x v="0"/>
    <s v="Best Bricks"/>
    <s v="Sale"/>
    <n v="3071"/>
    <n v="3"/>
    <n v="1"/>
    <n v="3"/>
    <n v="712"/>
    <m/>
    <s v="177 Raleigh St"/>
    <s v="Thornbury"/>
    <x v="10"/>
    <x v="1"/>
    <x v="4"/>
    <x v="1"/>
  </r>
  <r>
    <x v="451"/>
    <n v="570000"/>
    <x v="0"/>
    <s v="Flanders &amp; Fish"/>
    <s v="Sale"/>
    <n v="3023"/>
    <n v="3"/>
    <n v="1"/>
    <n v="3"/>
    <n v="531"/>
    <m/>
    <s v="5 Livingston St"/>
    <s v="Deer Park"/>
    <x v="0"/>
    <x v="0"/>
    <x v="4"/>
    <x v="1"/>
  </r>
  <r>
    <x v="451"/>
    <n v="780000"/>
    <x v="0"/>
    <s v="Property Barons"/>
    <s v="Sale"/>
    <n v="3038"/>
    <n v="5"/>
    <n v="2"/>
    <n v="2"/>
    <n v="663"/>
    <n v="1996"/>
    <s v="2 Clifton Ct"/>
    <s v="Taylors Lakes"/>
    <x v="0"/>
    <x v="0"/>
    <x v="4"/>
    <x v="1"/>
  </r>
  <r>
    <x v="451"/>
    <n v="2053000"/>
    <x v="0"/>
    <s v="Jones and Jones"/>
    <s v="Sale"/>
    <n v="3122"/>
    <n v="4"/>
    <n v="3"/>
    <n v="2"/>
    <n v="354"/>
    <m/>
    <s v="3 Johnson St"/>
    <s v="Hawthorn"/>
    <x v="14"/>
    <x v="2"/>
    <x v="4"/>
    <x v="1"/>
  </r>
  <r>
    <x v="451"/>
    <n v="2225000"/>
    <x v="0"/>
    <s v="Melbourne Homes"/>
    <s v="Auction"/>
    <n v="3186"/>
    <n v="3"/>
    <n v="2"/>
    <n v="2"/>
    <n v="0"/>
    <n v="1980"/>
    <s v="2 Normanby St"/>
    <s v="Brighton"/>
    <x v="15"/>
    <x v="2"/>
    <x v="4"/>
    <x v="1"/>
  </r>
  <r>
    <x v="452"/>
    <n v="651000"/>
    <x v="0"/>
    <s v="Melbourne Homes"/>
    <s v="Sale"/>
    <n v="3074"/>
    <n v="3"/>
    <n v="1"/>
    <n v="2"/>
    <n v="555"/>
    <n v="1970"/>
    <s v="18 Darebin Dr"/>
    <s v="Thomastown"/>
    <x v="19"/>
    <x v="1"/>
    <x v="4"/>
    <x v="1"/>
  </r>
  <r>
    <x v="452"/>
    <n v="653000"/>
    <x v="0"/>
    <s v="Melbourne Homes"/>
    <s v="Sale"/>
    <n v="3074"/>
    <n v="4"/>
    <n v="1"/>
    <n v="4"/>
    <n v="632"/>
    <m/>
    <s v="5 Pamela Ct"/>
    <s v="Thomastown"/>
    <x v="19"/>
    <x v="1"/>
    <x v="4"/>
    <x v="1"/>
  </r>
  <r>
    <x v="452"/>
    <n v="680000"/>
    <x v="0"/>
    <s v="Flanders &amp; Fish"/>
    <s v="Auction"/>
    <n v="3131"/>
    <n v="2"/>
    <n v="1"/>
    <n v="1"/>
    <n v="189"/>
    <n v="2001"/>
    <s v="33/305 Canterbury Rd"/>
    <s v="Forest Hill"/>
    <x v="2"/>
    <x v="3"/>
    <x v="4"/>
    <x v="1"/>
  </r>
  <r>
    <x v="452"/>
    <n v="975000"/>
    <x v="2"/>
    <s v="Maxwells"/>
    <s v="Auction"/>
    <n v="3125"/>
    <n v="3"/>
    <n v="2"/>
    <n v="2"/>
    <n v="267"/>
    <n v="2012"/>
    <s v="1/24 Daniel St"/>
    <s v="Burwood"/>
    <x v="2"/>
    <x v="2"/>
    <x v="4"/>
    <x v="1"/>
  </r>
  <r>
    <x v="452"/>
    <n v="1235000"/>
    <x v="2"/>
    <s v="Flanders &amp; Fish"/>
    <s v="Sale"/>
    <n v="3131"/>
    <n v="3"/>
    <n v="3"/>
    <n v="2"/>
    <n v="338"/>
    <m/>
    <s v="3/7 Lilian St"/>
    <s v="Nunawading"/>
    <x v="2"/>
    <x v="3"/>
    <x v="4"/>
    <x v="1"/>
  </r>
  <r>
    <x v="452"/>
    <n v="780000"/>
    <x v="0"/>
    <s v="Cunninghams"/>
    <s v="Auction"/>
    <n v="3181"/>
    <n v="2"/>
    <n v="1"/>
    <n v="0"/>
    <n v="117"/>
    <n v="1900"/>
    <s v="20 King St"/>
    <s v="Prahran"/>
    <x v="12"/>
    <x v="2"/>
    <x v="4"/>
    <x v="1"/>
  </r>
  <r>
    <x v="452"/>
    <n v="1010000"/>
    <x v="1"/>
    <s v="Cunninghams"/>
    <s v="Auction"/>
    <n v="3142"/>
    <n v="2"/>
    <n v="2"/>
    <n v="2"/>
    <n v="586"/>
    <n v="1990"/>
    <s v="2/619 Toorak Rd"/>
    <s v="Toorak"/>
    <x v="12"/>
    <x v="2"/>
    <x v="4"/>
    <x v="1"/>
  </r>
  <r>
    <x v="452"/>
    <n v="1380000"/>
    <x v="0"/>
    <s v="Metro Ladder"/>
    <s v="Sale"/>
    <n v="3145"/>
    <n v="4"/>
    <n v="2"/>
    <n v="2"/>
    <n v="230"/>
    <n v="2007"/>
    <s v="22 Quentin Rd"/>
    <s v="Malvern East"/>
    <x v="12"/>
    <x v="2"/>
    <x v="4"/>
    <x v="1"/>
  </r>
  <r>
    <x v="452"/>
    <n v="2000000"/>
    <x v="1"/>
    <s v="Melbourne Homes"/>
    <s v="Auction"/>
    <n v="3142"/>
    <n v="3"/>
    <n v="2"/>
    <n v="2"/>
    <n v="0"/>
    <m/>
    <s v="3/14 Martin Ct"/>
    <s v="Toorak"/>
    <x v="12"/>
    <x v="2"/>
    <x v="4"/>
    <x v="1"/>
  </r>
  <r>
    <x v="452"/>
    <n v="545000"/>
    <x v="1"/>
    <s v="Jones and Jones"/>
    <s v="Sale"/>
    <n v="3207"/>
    <n v="1"/>
    <n v="1"/>
    <n v="1"/>
    <n v="0"/>
    <n v="2000"/>
    <s v="2/79 Pickles St"/>
    <s v="Port Melbourne"/>
    <x v="5"/>
    <x v="2"/>
    <x v="4"/>
    <x v="1"/>
  </r>
  <r>
    <x v="452"/>
    <n v="1875000"/>
    <x v="0"/>
    <s v="Jones and Jones"/>
    <s v="Auction"/>
    <n v="3184"/>
    <n v="3"/>
    <n v="2"/>
    <n v="2"/>
    <n v="270"/>
    <m/>
    <s v="9 Kendall St"/>
    <s v="Elwood"/>
    <x v="5"/>
    <x v="2"/>
    <x v="4"/>
    <x v="1"/>
  </r>
  <r>
    <x v="452"/>
    <n v="700000"/>
    <x v="1"/>
    <s v="Cunninghams"/>
    <s v="Sale"/>
    <n v="3040"/>
    <n v="3"/>
    <n v="1"/>
    <n v="1"/>
    <n v="227"/>
    <n v="2005"/>
    <s v="3/48 Deakin St"/>
    <s v="Essendon"/>
    <x v="8"/>
    <x v="0"/>
    <x v="4"/>
    <x v="1"/>
  </r>
  <r>
    <x v="452"/>
    <n v="745000"/>
    <x v="2"/>
    <s v="Property Barons"/>
    <s v="Sale"/>
    <n v="3033"/>
    <n v="3"/>
    <n v="2"/>
    <n v="1"/>
    <n v="224"/>
    <m/>
    <s v="1/77 Lincoln Dr"/>
    <s v="Keilor East"/>
    <x v="8"/>
    <x v="0"/>
    <x v="4"/>
    <x v="1"/>
  </r>
  <r>
    <x v="452"/>
    <n v="1462000"/>
    <x v="0"/>
    <s v="Jones and Jones"/>
    <s v="Sale"/>
    <n v="3168"/>
    <n v="3"/>
    <n v="1"/>
    <n v="1"/>
    <n v="816"/>
    <n v="1965"/>
    <s v="25 Panorama St"/>
    <s v="Clayton"/>
    <x v="6"/>
    <x v="4"/>
    <x v="4"/>
    <x v="1"/>
  </r>
  <r>
    <x v="452"/>
    <n v="370000"/>
    <x v="1"/>
    <s v="Flanders &amp; Fish"/>
    <s v="Auction"/>
    <n v="3031"/>
    <n v="1"/>
    <n v="1"/>
    <n v="1"/>
    <n v="0"/>
    <n v="2011"/>
    <s v="7/11 Smith St"/>
    <s v="Kensington"/>
    <x v="13"/>
    <x v="1"/>
    <x v="4"/>
    <x v="1"/>
  </r>
  <r>
    <x v="452"/>
    <n v="1175000"/>
    <x v="1"/>
    <s v="Zimmerman"/>
    <s v="Auction"/>
    <n v="3000"/>
    <n v="3"/>
    <n v="3"/>
    <n v="2"/>
    <n v="0"/>
    <m/>
    <s v="1913/228 Abeckett St"/>
    <s v="Melbourne"/>
    <x v="13"/>
    <x v="1"/>
    <x v="4"/>
    <x v="1"/>
  </r>
  <r>
    <x v="452"/>
    <n v="480000"/>
    <x v="1"/>
    <s v="Maxwells"/>
    <s v="Auction"/>
    <n v="3012"/>
    <n v="2"/>
    <n v="1"/>
    <n v="1"/>
    <n v="1157"/>
    <m/>
    <s v="8/102 Cross St"/>
    <s v="West Footscray"/>
    <x v="4"/>
    <x v="0"/>
    <x v="4"/>
    <x v="1"/>
  </r>
  <r>
    <x v="452"/>
    <n v="900000"/>
    <x v="0"/>
    <s v="Jones and Jones"/>
    <s v="Auction"/>
    <n v="3011"/>
    <n v="3"/>
    <n v="1"/>
    <n v="0"/>
    <n v="194"/>
    <m/>
    <s v="6 Alexander St"/>
    <s v="Seddon"/>
    <x v="4"/>
    <x v="0"/>
    <x v="4"/>
    <x v="1"/>
  </r>
  <r>
    <x v="452"/>
    <n v="885000"/>
    <x v="1"/>
    <s v="Property Barons"/>
    <s v="Sale"/>
    <n v="3108"/>
    <n v="4"/>
    <n v="2"/>
    <n v="2"/>
    <n v="493"/>
    <m/>
    <s v="1/5 Harrow Ct"/>
    <s v="Doncaster"/>
    <x v="16"/>
    <x v="3"/>
    <x v="4"/>
    <x v="1"/>
  </r>
  <r>
    <x v="452"/>
    <n v="1850000"/>
    <x v="0"/>
    <s v="Melbourne Homes"/>
    <s v="Sale"/>
    <n v="3196"/>
    <n v="6"/>
    <n v="4"/>
    <n v="4"/>
    <n v="840"/>
    <n v="2011"/>
    <s v="91 Edithvale Rd"/>
    <s v="Edithvale"/>
    <x v="7"/>
    <x v="4"/>
    <x v="4"/>
    <x v="1"/>
  </r>
  <r>
    <x v="452"/>
    <n v="1250000"/>
    <x v="0"/>
    <s v="Sanders"/>
    <s v="Sale"/>
    <n v="3015"/>
    <n v="3"/>
    <n v="1"/>
    <n v="1"/>
    <n v="343"/>
    <m/>
    <s v="36 Davies St"/>
    <s v="Newport"/>
    <x v="11"/>
    <x v="0"/>
    <x v="4"/>
    <x v="1"/>
  </r>
  <r>
    <x v="452"/>
    <n v="1560000"/>
    <x v="0"/>
    <s v="Jones and Jones"/>
    <s v="Sale"/>
    <n v="3015"/>
    <n v="4"/>
    <n v="2"/>
    <n v="3"/>
    <n v="480"/>
    <n v="1940"/>
    <s v="74 Challis St"/>
    <s v="Newport"/>
    <x v="11"/>
    <x v="0"/>
    <x v="4"/>
    <x v="1"/>
  </r>
  <r>
    <x v="452"/>
    <n v="660000"/>
    <x v="0"/>
    <s v="Sanders"/>
    <s v="Sale"/>
    <n v="3174"/>
    <n v="3"/>
    <n v="1"/>
    <n v="2"/>
    <n v="550"/>
    <n v="1960"/>
    <s v="21 Conley St"/>
    <s v="Noble Park"/>
    <x v="24"/>
    <x v="4"/>
    <x v="4"/>
    <x v="1"/>
  </r>
  <r>
    <x v="452"/>
    <n v="1565000"/>
    <x v="0"/>
    <s v="Jones and Jones"/>
    <s v="Auction"/>
    <n v="3204"/>
    <n v="4"/>
    <n v="3"/>
    <n v="2"/>
    <n v="719"/>
    <n v="1920"/>
    <s v="11 Newham Gr"/>
    <s v="Ormond"/>
    <x v="9"/>
    <x v="2"/>
    <x v="4"/>
    <x v="1"/>
  </r>
  <r>
    <x v="452"/>
    <n v="630000"/>
    <x v="0"/>
    <s v="Property Barons"/>
    <s v="Auction"/>
    <n v="3072"/>
    <n v="2"/>
    <n v="1"/>
    <n v="1"/>
    <n v="319"/>
    <n v="1955"/>
    <s v="460 Bell St"/>
    <s v="Preston"/>
    <x v="10"/>
    <x v="1"/>
    <x v="4"/>
    <x v="1"/>
  </r>
  <r>
    <x v="452"/>
    <n v="990000"/>
    <x v="0"/>
    <s v="Metro Ladder"/>
    <s v="Sale"/>
    <n v="3072"/>
    <n v="3"/>
    <n v="1"/>
    <n v="1"/>
    <n v="545"/>
    <m/>
    <s v="49 Wallace St"/>
    <s v="Preston"/>
    <x v="10"/>
    <x v="1"/>
    <x v="4"/>
    <x v="1"/>
  </r>
  <r>
    <x v="452"/>
    <n v="1512000"/>
    <x v="0"/>
    <s v="Jones and Jones"/>
    <s v="Sale"/>
    <n v="3070"/>
    <n v="3"/>
    <n v="1"/>
    <n v="0"/>
    <n v="326"/>
    <n v="1905"/>
    <s v="205 Clarke St"/>
    <s v="Northcote"/>
    <x v="10"/>
    <x v="1"/>
    <x v="4"/>
    <x v="1"/>
  </r>
  <r>
    <x v="452"/>
    <n v="1516000"/>
    <x v="0"/>
    <s v="Property Barons"/>
    <s v="Sale"/>
    <n v="3070"/>
    <n v="3"/>
    <n v="1"/>
    <n v="2"/>
    <n v="504"/>
    <m/>
    <s v="205 Mitchell St"/>
    <s v="Northcote"/>
    <x v="10"/>
    <x v="1"/>
    <x v="4"/>
    <x v="1"/>
  </r>
  <r>
    <x v="452"/>
    <n v="1610000"/>
    <x v="0"/>
    <s v="Cunninghams"/>
    <s v="Auction"/>
    <n v="3070"/>
    <n v="3"/>
    <n v="2"/>
    <n v="1"/>
    <n v="411"/>
    <m/>
    <s v="3 Northcote St"/>
    <s v="Northcote"/>
    <x v="10"/>
    <x v="1"/>
    <x v="4"/>
    <x v="1"/>
  </r>
  <r>
    <x v="452"/>
    <n v="600000"/>
    <x v="0"/>
    <s v="Zimmerman"/>
    <s v="Auction"/>
    <n v="3021"/>
    <n v="3"/>
    <n v="1"/>
    <n v="3"/>
    <n v="565"/>
    <m/>
    <s v="63 Lovell Dr"/>
    <s v="St Albans"/>
    <x v="0"/>
    <x v="0"/>
    <x v="4"/>
    <x v="1"/>
  </r>
  <r>
    <x v="452"/>
    <n v="1620000"/>
    <x v="0"/>
    <s v="Jones and Jones"/>
    <s v="Sale"/>
    <n v="3124"/>
    <n v="3"/>
    <n v="2"/>
    <n v="2"/>
    <n v="575"/>
    <n v="2000"/>
    <s v="72 Hunter Rd"/>
    <s v="Camberwell"/>
    <x v="14"/>
    <x v="2"/>
    <x v="4"/>
    <x v="1"/>
  </r>
  <r>
    <x v="452"/>
    <n v="1930000"/>
    <x v="0"/>
    <s v="Cunninghams"/>
    <s v="Sale"/>
    <n v="3126"/>
    <n v="3"/>
    <n v="2"/>
    <n v="1"/>
    <n v="359"/>
    <n v="1910"/>
    <s v="43 Matlock St"/>
    <s v="Canterbury"/>
    <x v="14"/>
    <x v="2"/>
    <x v="4"/>
    <x v="1"/>
  </r>
  <r>
    <x v="452"/>
    <n v="767000"/>
    <x v="1"/>
    <s v="Jones and Jones"/>
    <s v="Auction"/>
    <n v="3193"/>
    <n v="2"/>
    <n v="1"/>
    <n v="2"/>
    <n v="206"/>
    <n v="1970"/>
    <s v="1/565 Balcombe Rd"/>
    <s v="Black Rock"/>
    <x v="15"/>
    <x v="2"/>
    <x v="4"/>
    <x v="1"/>
  </r>
  <r>
    <x v="452"/>
    <n v="1770000"/>
    <x v="0"/>
    <s v="Maxwells"/>
    <s v="Sale"/>
    <n v="3191"/>
    <n v="4"/>
    <n v="2"/>
    <n v="2"/>
    <n v="463"/>
    <n v="1998"/>
    <s v="26 Regent Ct"/>
    <s v="Sandringham"/>
    <x v="15"/>
    <x v="2"/>
    <x v="4"/>
    <x v="1"/>
  </r>
  <r>
    <x v="452"/>
    <n v="535000"/>
    <x v="1"/>
    <s v="Cunninghams"/>
    <s v="Sale"/>
    <n v="3079"/>
    <n v="2"/>
    <n v="1"/>
    <n v="1"/>
    <n v="0"/>
    <m/>
    <s v="2/3 Rotherwood Rd"/>
    <s v="Ivanhoe East"/>
    <x v="17"/>
    <x v="3"/>
    <x v="4"/>
    <x v="1"/>
  </r>
  <r>
    <x v="452"/>
    <n v="690000"/>
    <x v="0"/>
    <s v="Cunninghams"/>
    <s v="Auction"/>
    <n v="3083"/>
    <n v="3"/>
    <n v="1"/>
    <n v="2"/>
    <n v="513"/>
    <m/>
    <s v="33 Jacqueline Rd"/>
    <s v="Bundoora"/>
    <x v="17"/>
    <x v="1"/>
    <x v="4"/>
    <x v="1"/>
  </r>
  <r>
    <x v="453"/>
    <n v="1050000"/>
    <x v="2"/>
    <s v="Cunninghams"/>
    <s v="Sale"/>
    <n v="3065"/>
    <n v="2"/>
    <n v="1"/>
    <n v="1"/>
    <n v="87"/>
    <n v="2000"/>
    <s v="322 Young St"/>
    <s v="Fitzroy"/>
    <x v="1"/>
    <x v="1"/>
    <x v="4"/>
    <x v="1"/>
  </r>
  <r>
    <x v="453"/>
    <n v="740000"/>
    <x v="1"/>
    <s v="Jones and Jones"/>
    <s v="Auction"/>
    <n v="3127"/>
    <n v="2"/>
    <n v="1"/>
    <n v="2"/>
    <n v="193"/>
    <n v="1970"/>
    <s v="5/19 Elm St"/>
    <s v="Surrey Hills"/>
    <x v="2"/>
    <x v="2"/>
    <x v="4"/>
    <x v="1"/>
  </r>
  <r>
    <x v="453"/>
    <n v="1325000"/>
    <x v="0"/>
    <s v="Zimmerman"/>
    <s v="Auction"/>
    <n v="3188"/>
    <n v="3"/>
    <n v="1"/>
    <n v="2"/>
    <n v="400"/>
    <m/>
    <s v="1 Grout St"/>
    <s v="Hampton"/>
    <x v="2"/>
    <x v="2"/>
    <x v="4"/>
    <x v="1"/>
  </r>
  <r>
    <x v="453"/>
    <n v="721000"/>
    <x v="1"/>
    <s v="Flanders &amp; Fish"/>
    <s v="Sale"/>
    <n v="3146"/>
    <n v="2"/>
    <n v="2"/>
    <n v="1"/>
    <n v="2696"/>
    <n v="1970"/>
    <s v="10/249 Burke Rd"/>
    <s v="Glen Iris"/>
    <x v="12"/>
    <x v="2"/>
    <x v="4"/>
    <x v="1"/>
  </r>
  <r>
    <x v="453"/>
    <n v="407500"/>
    <x v="0"/>
    <s v="Sanders"/>
    <s v="Sale"/>
    <n v="3205"/>
    <n v="1"/>
    <n v="1"/>
    <n v="1"/>
    <n v="0"/>
    <n v="2000"/>
    <s v="17/39 Dorcas St"/>
    <s v="South Melbourne"/>
    <x v="5"/>
    <x v="2"/>
    <x v="4"/>
    <x v="1"/>
  </r>
  <r>
    <x v="453"/>
    <n v="650000"/>
    <x v="1"/>
    <s v="Metro Ladder"/>
    <s v="Auction"/>
    <n v="3205"/>
    <n v="2"/>
    <n v="1"/>
    <n v="0"/>
    <n v="438"/>
    <n v="1900"/>
    <s v="5 Park Pl"/>
    <s v="South Melbourne"/>
    <x v="5"/>
    <x v="2"/>
    <x v="4"/>
    <x v="1"/>
  </r>
  <r>
    <x v="453"/>
    <n v="1410000"/>
    <x v="0"/>
    <s v="Jones and Jones"/>
    <s v="Sale"/>
    <n v="3184"/>
    <n v="2"/>
    <n v="1"/>
    <n v="1"/>
    <n v="249"/>
    <n v="1930"/>
    <s v="50 John St"/>
    <s v="Elwood"/>
    <x v="5"/>
    <x v="2"/>
    <x v="4"/>
    <x v="1"/>
  </r>
  <r>
    <x v="453"/>
    <n v="1500000"/>
    <x v="2"/>
    <s v="Cunninghams"/>
    <s v="Sale"/>
    <n v="3206"/>
    <n v="2"/>
    <n v="1"/>
    <n v="1"/>
    <n v="115"/>
    <m/>
    <s v="2A Mills St"/>
    <s v="Albert Park"/>
    <x v="5"/>
    <x v="2"/>
    <x v="4"/>
    <x v="1"/>
  </r>
  <r>
    <x v="453"/>
    <n v="975000"/>
    <x v="0"/>
    <s v="Melbourne Homes"/>
    <s v="Sale"/>
    <n v="3095"/>
    <n v="4"/>
    <n v="1"/>
    <n v="2"/>
    <n v="1005"/>
    <m/>
    <s v="6 Grove St"/>
    <s v="Eltham"/>
    <x v="20"/>
    <x v="3"/>
    <x v="4"/>
    <x v="1"/>
  </r>
  <r>
    <x v="453"/>
    <n v="1420200"/>
    <x v="0"/>
    <s v="Sanders"/>
    <s v="Sale"/>
    <n v="3039"/>
    <n v="3"/>
    <n v="2"/>
    <n v="2"/>
    <n v="543"/>
    <m/>
    <s v="72 Clarinda Rd"/>
    <s v="Moonee Ponds"/>
    <x v="8"/>
    <x v="0"/>
    <x v="4"/>
    <x v="1"/>
  </r>
  <r>
    <x v="453"/>
    <n v="435000"/>
    <x v="0"/>
    <s v="SJ"/>
    <s v="Sale"/>
    <n v="3427"/>
    <n v="3"/>
    <n v="1"/>
    <n v="2"/>
    <n v="608"/>
    <m/>
    <s v="15 Eureka Rd"/>
    <s v="Diggers Rest"/>
    <x v="21"/>
    <x v="0"/>
    <x v="4"/>
    <x v="1"/>
  </r>
  <r>
    <x v="453"/>
    <n v="985500"/>
    <x v="0"/>
    <s v="Maxwells"/>
    <s v="Sale"/>
    <n v="3013"/>
    <n v="4"/>
    <n v="1"/>
    <n v="5"/>
    <n v="445"/>
    <n v="1977"/>
    <s v="1 Highgate St"/>
    <s v="Yarraville"/>
    <x v="4"/>
    <x v="0"/>
    <x v="4"/>
    <x v="1"/>
  </r>
  <r>
    <x v="453"/>
    <n v="940000"/>
    <x v="2"/>
    <s v="Jones and Jones"/>
    <s v="Auction"/>
    <n v="3107"/>
    <n v="3"/>
    <n v="2"/>
    <n v="3"/>
    <n v="281"/>
    <n v="2011"/>
    <s v="2/92 Foote St"/>
    <s v="Templestowe Lower"/>
    <x v="16"/>
    <x v="3"/>
    <x v="4"/>
    <x v="1"/>
  </r>
  <r>
    <x v="453"/>
    <n v="1325500"/>
    <x v="0"/>
    <s v="Metro Ladder"/>
    <s v="Sale"/>
    <n v="3015"/>
    <n v="3"/>
    <n v="2"/>
    <n v="0"/>
    <n v="367"/>
    <m/>
    <s v="7 Elgin St"/>
    <s v="Newport"/>
    <x v="11"/>
    <x v="0"/>
    <x v="4"/>
    <x v="1"/>
  </r>
  <r>
    <x v="453"/>
    <n v="1367000"/>
    <x v="0"/>
    <s v="Metro Ladder"/>
    <s v="Auction"/>
    <n v="3016"/>
    <n v="3"/>
    <n v="1"/>
    <n v="2"/>
    <n v="410"/>
    <m/>
    <s v="11 Hosking St"/>
    <s v="Williamstown"/>
    <x v="11"/>
    <x v="0"/>
    <x v="4"/>
    <x v="1"/>
  </r>
  <r>
    <x v="453"/>
    <n v="1175000"/>
    <x v="0"/>
    <s v="Jones and Jones"/>
    <s v="Sale"/>
    <n v="3165"/>
    <n v="3"/>
    <n v="1"/>
    <n v="2"/>
    <n v="625"/>
    <m/>
    <s v="29 Argyle St"/>
    <s v="Bentleigh East"/>
    <x v="9"/>
    <x v="2"/>
    <x v="4"/>
    <x v="1"/>
  </r>
  <r>
    <x v="453"/>
    <n v="635000"/>
    <x v="0"/>
    <s v="Metro Ladder"/>
    <s v="Auction"/>
    <n v="3073"/>
    <n v="3"/>
    <n v="2"/>
    <n v="2"/>
    <n v="289"/>
    <n v="2009"/>
    <s v="104 Purinuan Rd"/>
    <s v="Reservoir"/>
    <x v="10"/>
    <x v="1"/>
    <x v="4"/>
    <x v="1"/>
  </r>
  <r>
    <x v="453"/>
    <n v="912000"/>
    <x v="0"/>
    <s v="Cunninghams"/>
    <s v="Sale"/>
    <n v="3073"/>
    <n v="5"/>
    <n v="3"/>
    <n v="4"/>
    <n v="890"/>
    <n v="1960"/>
    <s v="69 Chauvel St"/>
    <s v="Reservoir"/>
    <x v="10"/>
    <x v="1"/>
    <x v="4"/>
    <x v="1"/>
  </r>
  <r>
    <x v="453"/>
    <n v="1015000"/>
    <x v="0"/>
    <s v="Cunninghams"/>
    <s v="Sale"/>
    <n v="3072"/>
    <n v="3"/>
    <n v="2"/>
    <n v="1"/>
    <n v="511"/>
    <m/>
    <s v="3 Evelyn St"/>
    <s v="Preston"/>
    <x v="10"/>
    <x v="1"/>
    <x v="4"/>
    <x v="1"/>
  </r>
  <r>
    <x v="453"/>
    <n v="1195000"/>
    <x v="0"/>
    <s v="Cunninghams"/>
    <s v="Sale"/>
    <n v="3071"/>
    <n v="3"/>
    <n v="1"/>
    <n v="2"/>
    <n v="463"/>
    <n v="1930"/>
    <s v="145 Shaftesbury Pde"/>
    <s v="Thornbury"/>
    <x v="10"/>
    <x v="1"/>
    <x v="4"/>
    <x v="1"/>
  </r>
  <r>
    <x v="453"/>
    <n v="545000"/>
    <x v="0"/>
    <s v="Melbourne Homes"/>
    <s v="Auction"/>
    <n v="3177"/>
    <n v="3"/>
    <n v="1"/>
    <n v="1"/>
    <n v="700"/>
    <n v="1960"/>
    <s v="24 Betula St"/>
    <s v="Doveton"/>
    <x v="25"/>
    <x v="4"/>
    <x v="4"/>
    <x v="1"/>
  </r>
  <r>
    <x v="453"/>
    <n v="518000"/>
    <x v="1"/>
    <s v="Jones and Jones"/>
    <s v="Sale"/>
    <n v="3020"/>
    <n v="3"/>
    <n v="1"/>
    <n v="1"/>
    <n v="322"/>
    <m/>
    <s v="1/41 Bardsley St"/>
    <s v="Sunshine West"/>
    <x v="0"/>
    <x v="0"/>
    <x v="4"/>
    <x v="1"/>
  </r>
  <r>
    <x v="453"/>
    <n v="672000"/>
    <x v="1"/>
    <s v="Cunninghams"/>
    <s v="Sale"/>
    <n v="3101"/>
    <n v="2"/>
    <n v="1"/>
    <n v="1"/>
    <n v="710"/>
    <n v="1960"/>
    <s v="3/29 Mary St"/>
    <s v="Kew"/>
    <x v="14"/>
    <x v="2"/>
    <x v="4"/>
    <x v="1"/>
  </r>
  <r>
    <x v="453"/>
    <n v="697000"/>
    <x v="1"/>
    <s v="Cunninghams"/>
    <s v="Sale"/>
    <n v="3122"/>
    <n v="2"/>
    <n v="1"/>
    <n v="1"/>
    <n v="0"/>
    <m/>
    <s v="1/125 Riversdale Rd"/>
    <s v="Hawthorn"/>
    <x v="14"/>
    <x v="2"/>
    <x v="4"/>
    <x v="1"/>
  </r>
  <r>
    <x v="453"/>
    <n v="762000"/>
    <x v="1"/>
    <s v="Cunninghams"/>
    <s v="Sale"/>
    <n v="3122"/>
    <n v="2"/>
    <n v="1"/>
    <n v="1"/>
    <n v="1583"/>
    <n v="1970"/>
    <s v="2/5 Denham St"/>
    <s v="Hawthorn"/>
    <x v="14"/>
    <x v="2"/>
    <x v="4"/>
    <x v="1"/>
  </r>
  <r>
    <x v="453"/>
    <n v="2120000"/>
    <x v="0"/>
    <s v="Jones and Jones"/>
    <s v="Sale"/>
    <n v="3188"/>
    <n v="3"/>
    <n v="1"/>
    <n v="3"/>
    <n v="753"/>
    <n v="1934"/>
    <s v="87 Mills St"/>
    <s v="Hampton"/>
    <x v="15"/>
    <x v="2"/>
    <x v="4"/>
    <x v="1"/>
  </r>
  <r>
    <x v="453"/>
    <n v="2710000"/>
    <x v="0"/>
    <s v="Property Barons"/>
    <s v="Auction"/>
    <n v="3084"/>
    <n v="5"/>
    <n v="3"/>
    <n v="2"/>
    <n v="1001"/>
    <n v="1930"/>
    <s v="121 The Righi"/>
    <s v="Eaglemont"/>
    <x v="17"/>
    <x v="3"/>
    <x v="4"/>
    <x v="1"/>
  </r>
  <r>
    <x v="454"/>
    <n v="600000"/>
    <x v="1"/>
    <s v="Cunninghams"/>
    <s v="Auction"/>
    <n v="3065"/>
    <n v="2"/>
    <n v="1"/>
    <n v="1"/>
    <n v="2122"/>
    <m/>
    <s v="320/416 Gore St"/>
    <s v="Fitzroy"/>
    <x v="1"/>
    <x v="1"/>
    <x v="4"/>
    <x v="1"/>
  </r>
  <r>
    <x v="454"/>
    <n v="660000"/>
    <x v="0"/>
    <s v="Sanders"/>
    <s v="Auction"/>
    <n v="3076"/>
    <n v="4"/>
    <n v="1"/>
    <n v="3"/>
    <n v="558"/>
    <n v="1980"/>
    <s v="62 Davisson St"/>
    <s v="Epping"/>
    <x v="19"/>
    <x v="1"/>
    <x v="4"/>
    <x v="1"/>
  </r>
  <r>
    <x v="454"/>
    <n v="475000"/>
    <x v="1"/>
    <s v="Metro Ladder"/>
    <s v="Auction"/>
    <n v="3181"/>
    <n v="2"/>
    <n v="1"/>
    <n v="1"/>
    <n v="0"/>
    <m/>
    <s v="205/201 High St"/>
    <s v="Prahran"/>
    <x v="12"/>
    <x v="2"/>
    <x v="4"/>
    <x v="1"/>
  </r>
  <r>
    <x v="454"/>
    <n v="499000"/>
    <x v="1"/>
    <s v="Metro Ladder"/>
    <s v="Sale"/>
    <n v="3141"/>
    <n v="2"/>
    <n v="1"/>
    <n v="1"/>
    <n v="0"/>
    <n v="1970"/>
    <s v="10/14 Cromwell Rd"/>
    <s v="South Yarra"/>
    <x v="12"/>
    <x v="2"/>
    <x v="4"/>
    <x v="1"/>
  </r>
  <r>
    <x v="454"/>
    <n v="1690000"/>
    <x v="0"/>
    <s v="Cunninghams"/>
    <s v="Auction"/>
    <n v="3145"/>
    <n v="3"/>
    <n v="1"/>
    <n v="2"/>
    <n v="706"/>
    <n v="1930"/>
    <s v="4 Hillard St"/>
    <s v="Malvern East"/>
    <x v="12"/>
    <x v="2"/>
    <x v="4"/>
    <x v="1"/>
  </r>
  <r>
    <x v="454"/>
    <n v="668000"/>
    <x v="0"/>
    <s v="Cunninghams"/>
    <s v="Sale"/>
    <n v="3060"/>
    <n v="3"/>
    <n v="1"/>
    <n v="1"/>
    <n v="540"/>
    <m/>
    <s v="40 Lowson St"/>
    <s v="Fawkner"/>
    <x v="3"/>
    <x v="1"/>
    <x v="4"/>
    <x v="1"/>
  </r>
  <r>
    <x v="454"/>
    <n v="720000"/>
    <x v="2"/>
    <s v="Jones and Jones"/>
    <s v="Auction"/>
    <n v="3058"/>
    <n v="3"/>
    <n v="2"/>
    <n v="2"/>
    <n v="531"/>
    <n v="2016"/>
    <s v="69 Victoria St"/>
    <s v="Coburg"/>
    <x v="3"/>
    <x v="1"/>
    <x v="4"/>
    <x v="1"/>
  </r>
  <r>
    <x v="454"/>
    <n v="850000"/>
    <x v="0"/>
    <s v="Cunninghams"/>
    <s v="Auction"/>
    <n v="3058"/>
    <n v="4"/>
    <n v="2"/>
    <n v="2"/>
    <n v="300"/>
    <m/>
    <s v="7 Danthonia St"/>
    <s v="Coburg North"/>
    <x v="3"/>
    <x v="1"/>
    <x v="4"/>
    <x v="1"/>
  </r>
  <r>
    <x v="454"/>
    <n v="935000"/>
    <x v="0"/>
    <s v="Flanders &amp; Fish"/>
    <s v="Sale"/>
    <n v="3046"/>
    <n v="3"/>
    <n v="1"/>
    <n v="2"/>
    <n v="666"/>
    <n v="1960"/>
    <s v="11 Salisbury St"/>
    <s v="Glenroy"/>
    <x v="3"/>
    <x v="1"/>
    <x v="4"/>
    <x v="1"/>
  </r>
  <r>
    <x v="454"/>
    <n v="1090000"/>
    <x v="0"/>
    <s v="Cunninghams"/>
    <s v="Sale"/>
    <n v="3058"/>
    <n v="3"/>
    <n v="2"/>
    <n v="1"/>
    <n v="512"/>
    <m/>
    <s v="83 The Grove"/>
    <s v="Coburg"/>
    <x v="3"/>
    <x v="1"/>
    <x v="4"/>
    <x v="1"/>
  </r>
  <r>
    <x v="454"/>
    <n v="810000"/>
    <x v="0"/>
    <s v="Cunninghams"/>
    <s v="Auction"/>
    <n v="3041"/>
    <n v="4"/>
    <n v="1"/>
    <n v="1"/>
    <n v="543"/>
    <n v="1960"/>
    <s v="18 Strathaird St"/>
    <s v="Strathmore"/>
    <x v="8"/>
    <x v="0"/>
    <x v="4"/>
    <x v="1"/>
  </r>
  <r>
    <x v="454"/>
    <n v="872500"/>
    <x v="0"/>
    <s v="Cunninghams"/>
    <s v="Sale"/>
    <n v="3042"/>
    <n v="3"/>
    <n v="1"/>
    <n v="1"/>
    <n v="594"/>
    <n v="1950"/>
    <s v="48 Bedford St"/>
    <s v="Airport West"/>
    <x v="8"/>
    <x v="0"/>
    <x v="4"/>
    <x v="1"/>
  </r>
  <r>
    <x v="454"/>
    <n v="1351000"/>
    <x v="0"/>
    <s v="Cunninghams"/>
    <s v="Sale"/>
    <n v="3166"/>
    <n v="5"/>
    <n v="3"/>
    <n v="2"/>
    <n v="707"/>
    <n v="1955"/>
    <s v="24 Gadd St"/>
    <s v="Oakleigh"/>
    <x v="6"/>
    <x v="2"/>
    <x v="4"/>
    <x v="1"/>
  </r>
  <r>
    <x v="454"/>
    <n v="593000"/>
    <x v="0"/>
    <s v="Property Barons"/>
    <s v="Sale"/>
    <n v="3023"/>
    <n v="3"/>
    <n v="2"/>
    <n v="2"/>
    <n v="480"/>
    <n v="2007"/>
    <s v="12 Burke Rd"/>
    <s v="Burnside Heights"/>
    <x v="21"/>
    <x v="0"/>
    <x v="4"/>
    <x v="1"/>
  </r>
  <r>
    <x v="454"/>
    <n v="1110000"/>
    <x v="0"/>
    <s v="Cunninghams"/>
    <s v="Sale"/>
    <n v="3031"/>
    <n v="2"/>
    <n v="1"/>
    <n v="0"/>
    <n v="155"/>
    <m/>
    <s v="16 Altona St"/>
    <s v="Kensington"/>
    <x v="13"/>
    <x v="1"/>
    <x v="4"/>
    <x v="1"/>
  </r>
  <r>
    <x v="454"/>
    <n v="1100000"/>
    <x v="0"/>
    <s v="Property Barons"/>
    <s v="Sale"/>
    <n v="3105"/>
    <n v="3"/>
    <n v="1"/>
    <n v="1"/>
    <n v="711"/>
    <m/>
    <s v="17 Estelle St"/>
    <s v="Bulleen"/>
    <x v="16"/>
    <x v="3"/>
    <x v="4"/>
    <x v="1"/>
  </r>
  <r>
    <x v="454"/>
    <n v="860000"/>
    <x v="0"/>
    <s v="Flanders &amp; Fish"/>
    <s v="Sale"/>
    <n v="3178"/>
    <n v="4"/>
    <n v="2"/>
    <n v="0"/>
    <n v="725"/>
    <n v="1985"/>
    <s v="71 Kellbourne Dr"/>
    <s v="Rowville"/>
    <x v="26"/>
    <x v="4"/>
    <x v="4"/>
    <x v="1"/>
  </r>
  <r>
    <x v="454"/>
    <n v="577000"/>
    <x v="1"/>
    <s v="Metro Ladder"/>
    <s v="Sale"/>
    <n v="3163"/>
    <n v="3"/>
    <n v="1"/>
    <n v="1"/>
    <n v="0"/>
    <n v="1965"/>
    <s v="1/4 Kokaribb Rd"/>
    <s v="Carnegie"/>
    <x v="9"/>
    <x v="2"/>
    <x v="4"/>
    <x v="1"/>
  </r>
  <r>
    <x v="454"/>
    <n v="800000"/>
    <x v="0"/>
    <s v="Metro Ladder"/>
    <s v="Auction"/>
    <n v="3072"/>
    <n v="3"/>
    <n v="2"/>
    <n v="2"/>
    <n v="319"/>
    <n v="1940"/>
    <s v="31 Benambra St"/>
    <s v="Preston"/>
    <x v="10"/>
    <x v="1"/>
    <x v="4"/>
    <x v="1"/>
  </r>
  <r>
    <x v="454"/>
    <n v="852000"/>
    <x v="0"/>
    <s v="Cunninghams"/>
    <s v="Sale"/>
    <n v="3073"/>
    <n v="2"/>
    <n v="1"/>
    <n v="2"/>
    <n v="705"/>
    <m/>
    <s v="83 Whitelaw St"/>
    <s v="Reservoir"/>
    <x v="10"/>
    <x v="1"/>
    <x v="4"/>
    <x v="1"/>
  </r>
  <r>
    <x v="454"/>
    <n v="1100000"/>
    <x v="0"/>
    <s v="Jones and Jones"/>
    <s v="Auction"/>
    <n v="3070"/>
    <n v="2"/>
    <n v="1"/>
    <n v="1"/>
    <n v="189"/>
    <m/>
    <s v="67 Charles St"/>
    <s v="Northcote"/>
    <x v="10"/>
    <x v="1"/>
    <x v="4"/>
    <x v="1"/>
  </r>
  <r>
    <x v="454"/>
    <n v="1171000"/>
    <x v="2"/>
    <s v="Cunninghams"/>
    <s v="Sale"/>
    <n v="3124"/>
    <n v="3"/>
    <n v="2"/>
    <n v="2"/>
    <n v="350"/>
    <m/>
    <s v="8/101 Wattle Valley Rd"/>
    <s v="Camberwell"/>
    <x v="14"/>
    <x v="2"/>
    <x v="4"/>
    <x v="1"/>
  </r>
  <r>
    <x v="454"/>
    <n v="1380000"/>
    <x v="0"/>
    <s v="Property Barons"/>
    <s v="Sale"/>
    <n v="3103"/>
    <n v="3"/>
    <n v="2"/>
    <n v="1"/>
    <n v="548"/>
    <m/>
    <s v="10A Head St"/>
    <s v="Balwyn"/>
    <x v="14"/>
    <x v="2"/>
    <x v="4"/>
    <x v="1"/>
  </r>
  <r>
    <x v="454"/>
    <n v="2570000"/>
    <x v="0"/>
    <s v="Cunninghams"/>
    <s v="Sale"/>
    <n v="3124"/>
    <n v="3"/>
    <n v="2"/>
    <n v="1"/>
    <n v="766"/>
    <m/>
    <s v="8 Tyrone St"/>
    <s v="Camberwell"/>
    <x v="14"/>
    <x v="2"/>
    <x v="4"/>
    <x v="1"/>
  </r>
  <r>
    <x v="454"/>
    <n v="3150000"/>
    <x v="0"/>
    <s v="Cunninghams"/>
    <s v="Sale"/>
    <n v="3188"/>
    <n v="4"/>
    <n v="2"/>
    <n v="2"/>
    <n v="743"/>
    <m/>
    <s v="2C Kerferd St"/>
    <s v="Hampton"/>
    <x v="15"/>
    <x v="2"/>
    <x v="4"/>
    <x v="1"/>
  </r>
  <r>
    <x v="455"/>
    <n v="1070000"/>
    <x v="0"/>
    <s v="Cunninghams"/>
    <s v="Sale"/>
    <n v="3795"/>
    <n v="4"/>
    <n v="2"/>
    <n v="3"/>
    <n v="38490"/>
    <m/>
    <s v="1 Parker Rd"/>
    <s v="Silvan"/>
    <x v="23"/>
    <x v="5"/>
    <x v="4"/>
    <x v="1"/>
  </r>
  <r>
    <x v="455"/>
    <n v="1550000"/>
    <x v="0"/>
    <s v="Jones and Jones"/>
    <s v="Sale"/>
    <n v="3054"/>
    <n v="4"/>
    <n v="1"/>
    <n v="0"/>
    <n v="202"/>
    <m/>
    <s v="90 Fenwick St"/>
    <s v="Carlton North"/>
    <x v="1"/>
    <x v="1"/>
    <x v="4"/>
    <x v="1"/>
  </r>
  <r>
    <x v="455"/>
    <n v="580000"/>
    <x v="0"/>
    <s v="Melbourne Homes"/>
    <s v="Auction"/>
    <n v="3074"/>
    <n v="3"/>
    <n v="1"/>
    <n v="2"/>
    <n v="525"/>
    <m/>
    <s v="46 Lincoln Dr"/>
    <s v="Thomastown"/>
    <x v="19"/>
    <x v="1"/>
    <x v="4"/>
    <x v="1"/>
  </r>
  <r>
    <x v="455"/>
    <n v="990000"/>
    <x v="2"/>
    <s v="Property Barons"/>
    <s v="Auction"/>
    <n v="3130"/>
    <n v="4"/>
    <n v="2"/>
    <n v="1"/>
    <n v="296"/>
    <n v="1950"/>
    <s v="33 Charlton St"/>
    <s v="Blackburn North"/>
    <x v="2"/>
    <x v="3"/>
    <x v="4"/>
    <x v="1"/>
  </r>
  <r>
    <x v="455"/>
    <n v="501000"/>
    <x v="1"/>
    <s v="Metro Ladder"/>
    <s v="Sale"/>
    <n v="3146"/>
    <n v="2"/>
    <n v="1"/>
    <n v="1"/>
    <n v="0"/>
    <m/>
    <s v="11/46 Edgar St"/>
    <s v="Glen Iris"/>
    <x v="12"/>
    <x v="2"/>
    <x v="4"/>
    <x v="1"/>
  </r>
  <r>
    <x v="455"/>
    <n v="1320000"/>
    <x v="1"/>
    <s v="Zimmerman"/>
    <s v="Sale"/>
    <n v="3141"/>
    <n v="3"/>
    <n v="2"/>
    <n v="2"/>
    <n v="15"/>
    <m/>
    <s v="6/38 Chambers St"/>
    <s v="South Yarra"/>
    <x v="12"/>
    <x v="2"/>
    <x v="4"/>
    <x v="1"/>
  </r>
  <r>
    <x v="455"/>
    <n v="680000"/>
    <x v="1"/>
    <s v="Jones and Jones"/>
    <s v="Sale"/>
    <n v="3182"/>
    <n v="2"/>
    <n v="1"/>
    <n v="0"/>
    <n v="0"/>
    <m/>
    <s v="15/20 Princes St"/>
    <s v="St Kilda"/>
    <x v="5"/>
    <x v="2"/>
    <x v="4"/>
    <x v="1"/>
  </r>
  <r>
    <x v="455"/>
    <n v="460000"/>
    <x v="1"/>
    <s v="Cunninghams"/>
    <s v="Auction"/>
    <n v="3056"/>
    <n v="2"/>
    <n v="1"/>
    <n v="1"/>
    <n v="69"/>
    <n v="1970"/>
    <s v="2/90 Tinning St"/>
    <s v="Brunswick"/>
    <x v="3"/>
    <x v="1"/>
    <x v="4"/>
    <x v="1"/>
  </r>
  <r>
    <x v="455"/>
    <n v="940500"/>
    <x v="0"/>
    <s v="Cunninghams"/>
    <s v="Sale"/>
    <n v="3058"/>
    <n v="3"/>
    <n v="1"/>
    <n v="3"/>
    <n v="480"/>
    <m/>
    <s v="15 Bishop St"/>
    <s v="Coburg"/>
    <x v="3"/>
    <x v="1"/>
    <x v="4"/>
    <x v="1"/>
  </r>
  <r>
    <x v="455"/>
    <n v="762000"/>
    <x v="1"/>
    <s v="Metro Ladder"/>
    <s v="Sale"/>
    <n v="3040"/>
    <n v="2"/>
    <n v="1"/>
    <n v="1"/>
    <n v="195"/>
    <m/>
    <s v="1/143 Bradshaw St"/>
    <s v="Essendon"/>
    <x v="8"/>
    <x v="0"/>
    <x v="4"/>
    <x v="1"/>
  </r>
  <r>
    <x v="455"/>
    <n v="1205000"/>
    <x v="0"/>
    <s v="Flanders &amp; Fish"/>
    <s v="Sale"/>
    <n v="3166"/>
    <n v="3"/>
    <n v="2"/>
    <n v="1"/>
    <n v="570"/>
    <m/>
    <s v="36 Westgate St"/>
    <s v="Oakleigh"/>
    <x v="6"/>
    <x v="2"/>
    <x v="4"/>
    <x v="1"/>
  </r>
  <r>
    <x v="455"/>
    <n v="1325000"/>
    <x v="0"/>
    <s v="Jones and Jones"/>
    <s v="Sale"/>
    <n v="3125"/>
    <n v="3"/>
    <n v="1"/>
    <n v="1"/>
    <n v="756"/>
    <m/>
    <s v="13 Elizabeth St"/>
    <s v="Burwood"/>
    <x v="6"/>
    <x v="2"/>
    <x v="4"/>
    <x v="1"/>
  </r>
  <r>
    <x v="455"/>
    <n v="1550000"/>
    <x v="0"/>
    <s v="Melbourne Homes"/>
    <s v="Sale"/>
    <n v="3150"/>
    <n v="3"/>
    <n v="2"/>
    <n v="2"/>
    <n v="648"/>
    <n v="1980"/>
    <s v="4 Turner Ct"/>
    <s v="Glen Waverley"/>
    <x v="6"/>
    <x v="3"/>
    <x v="4"/>
    <x v="1"/>
  </r>
  <r>
    <x v="455"/>
    <n v="1650000"/>
    <x v="0"/>
    <s v="Jones and Jones"/>
    <s v="Auction"/>
    <n v="3147"/>
    <n v="3"/>
    <n v="1"/>
    <n v="2"/>
    <n v="964"/>
    <m/>
    <s v="2 Julie Ct"/>
    <s v="Ashwood"/>
    <x v="6"/>
    <x v="2"/>
    <x v="4"/>
    <x v="1"/>
  </r>
  <r>
    <x v="455"/>
    <n v="1171000"/>
    <x v="2"/>
    <s v="Flanders &amp; Fish"/>
    <s v="Sale"/>
    <n v="3003"/>
    <n v="3"/>
    <n v="2"/>
    <n v="1"/>
    <n v="650"/>
    <m/>
    <s v="7/234 Roden St"/>
    <s v="West Melbourne"/>
    <x v="13"/>
    <x v="1"/>
    <x v="4"/>
    <x v="1"/>
  </r>
  <r>
    <x v="455"/>
    <n v="475000"/>
    <x v="1"/>
    <s v="Jones and Jones"/>
    <s v="Auction"/>
    <n v="3134"/>
    <n v="2"/>
    <n v="1"/>
    <n v="2"/>
    <n v="750"/>
    <n v="1975"/>
    <s v="3/24 City Rd"/>
    <s v="Ringwood"/>
    <x v="22"/>
    <x v="3"/>
    <x v="4"/>
    <x v="1"/>
  </r>
  <r>
    <x v="455"/>
    <n v="882000"/>
    <x v="0"/>
    <s v="Jones and Jones"/>
    <s v="Auction"/>
    <n v="3011"/>
    <n v="2"/>
    <n v="1"/>
    <n v="0"/>
    <n v="172"/>
    <n v="1900"/>
    <s v="27 MacPherson St"/>
    <s v="Footscray"/>
    <x v="4"/>
    <x v="0"/>
    <x v="4"/>
    <x v="1"/>
  </r>
  <r>
    <x v="455"/>
    <n v="1310000"/>
    <x v="0"/>
    <s v="Jones and Jones"/>
    <s v="Sale"/>
    <n v="3105"/>
    <n v="1"/>
    <n v="1"/>
    <n v="1"/>
    <n v="604"/>
    <n v="1999"/>
    <s v="43 Robert St"/>
    <s v="Bulleen"/>
    <x v="16"/>
    <x v="3"/>
    <x v="4"/>
    <x v="1"/>
  </r>
  <r>
    <x v="455"/>
    <n v="1360000"/>
    <x v="0"/>
    <s v="Jones and Jones"/>
    <s v="Sale"/>
    <n v="3109"/>
    <n v="3"/>
    <n v="2"/>
    <n v="2"/>
    <n v="402"/>
    <n v="2007"/>
    <s v="2A Dianne St"/>
    <s v="Doncaster East"/>
    <x v="16"/>
    <x v="3"/>
    <x v="4"/>
    <x v="1"/>
  </r>
  <r>
    <x v="455"/>
    <n v="836000"/>
    <x v="0"/>
    <s v="Cunninghams"/>
    <s v="Sale"/>
    <n v="3196"/>
    <n v="3"/>
    <n v="2"/>
    <n v="2"/>
    <n v="407"/>
    <n v="1970"/>
    <s v="1/23 Bondi Rd"/>
    <s v="Bonbeach"/>
    <x v="7"/>
    <x v="4"/>
    <x v="4"/>
    <x v="1"/>
  </r>
  <r>
    <x v="455"/>
    <n v="1255000"/>
    <x v="0"/>
    <s v="Cunninghams"/>
    <s v="Sale"/>
    <n v="3172"/>
    <n v="4"/>
    <n v="2"/>
    <n v="3"/>
    <n v="624"/>
    <n v="2004"/>
    <s v="4 Ruby Pl"/>
    <s v="Dingley Village"/>
    <x v="7"/>
    <x v="4"/>
    <x v="4"/>
    <x v="1"/>
  </r>
  <r>
    <x v="455"/>
    <n v="505000"/>
    <x v="0"/>
    <s v="SJ"/>
    <s v="Auction"/>
    <n v="3047"/>
    <n v="3"/>
    <n v="1"/>
    <n v="1"/>
    <n v="546"/>
    <n v="2000"/>
    <s v="87 Academy Dr"/>
    <s v="Broadmeadows"/>
    <x v="18"/>
    <x v="1"/>
    <x v="4"/>
    <x v="1"/>
  </r>
  <r>
    <x v="455"/>
    <n v="620000"/>
    <x v="1"/>
    <s v="Cunninghams"/>
    <s v="Auction"/>
    <n v="3163"/>
    <n v="2"/>
    <n v="1"/>
    <n v="2"/>
    <n v="158"/>
    <n v="1970"/>
    <s v="1/91 Truganini Rd"/>
    <s v="Carnegie"/>
    <x v="9"/>
    <x v="2"/>
    <x v="4"/>
    <x v="1"/>
  </r>
  <r>
    <x v="455"/>
    <n v="817500"/>
    <x v="2"/>
    <s v="Jones and Jones"/>
    <s v="Sale"/>
    <n v="3163"/>
    <n v="2"/>
    <n v="1"/>
    <n v="1"/>
    <n v="292"/>
    <m/>
    <s v="31A Gnarwyn Rd"/>
    <s v="Carnegie"/>
    <x v="9"/>
    <x v="2"/>
    <x v="4"/>
    <x v="1"/>
  </r>
  <r>
    <x v="455"/>
    <n v="1940000"/>
    <x v="0"/>
    <s v="Cunninghams"/>
    <s v="Sale"/>
    <n v="3185"/>
    <n v="3"/>
    <n v="2"/>
    <n v="2"/>
    <n v="439"/>
    <n v="1912"/>
    <s v="24 Clarence St"/>
    <s v="Elsternwick"/>
    <x v="9"/>
    <x v="2"/>
    <x v="4"/>
    <x v="1"/>
  </r>
  <r>
    <x v="455"/>
    <n v="1290000"/>
    <x v="0"/>
    <s v="Cunninghams"/>
    <s v="Sale"/>
    <n v="3070"/>
    <n v="2"/>
    <n v="1"/>
    <n v="0"/>
    <n v="259"/>
    <m/>
    <s v="12 Ellesmere St"/>
    <s v="Northcote"/>
    <x v="10"/>
    <x v="1"/>
    <x v="4"/>
    <x v="1"/>
  </r>
  <r>
    <x v="455"/>
    <n v="2300000"/>
    <x v="0"/>
    <s v="Best Bricks"/>
    <s v="Auction"/>
    <n v="3072"/>
    <n v="2"/>
    <n v="1"/>
    <n v="2"/>
    <n v="465"/>
    <m/>
    <s v="2 Bruce St"/>
    <s v="Preston"/>
    <x v="10"/>
    <x v="1"/>
    <x v="4"/>
    <x v="1"/>
  </r>
  <r>
    <x v="455"/>
    <n v="2513000"/>
    <x v="0"/>
    <s v="Cunninghams"/>
    <s v="Sale"/>
    <n v="3124"/>
    <n v="4"/>
    <n v="2"/>
    <n v="3"/>
    <n v="696"/>
    <m/>
    <s v="49 Bellett St"/>
    <s v="Camberwell"/>
    <x v="14"/>
    <x v="2"/>
    <x v="4"/>
    <x v="1"/>
  </r>
  <r>
    <x v="455"/>
    <n v="925000"/>
    <x v="0"/>
    <s v="Cunninghams"/>
    <s v="Auction"/>
    <n v="3088"/>
    <n v="4"/>
    <n v="2"/>
    <n v="2"/>
    <n v="1070"/>
    <n v="1980"/>
    <s v="22 Yangoora Pl"/>
    <s v="Greensborough"/>
    <x v="17"/>
    <x v="1"/>
    <x v="4"/>
    <x v="1"/>
  </r>
  <r>
    <x v="455"/>
    <n v="1640000"/>
    <x v="0"/>
    <s v="Cunninghams"/>
    <s v="Sale"/>
    <n v="3079"/>
    <n v="3"/>
    <n v="1"/>
    <n v="2"/>
    <n v="617"/>
    <n v="1930"/>
    <s v="8 Carmichael St"/>
    <s v="Ivanhoe East"/>
    <x v="17"/>
    <x v="3"/>
    <x v="4"/>
    <x v="1"/>
  </r>
  <r>
    <x v="456"/>
    <n v="750000"/>
    <x v="1"/>
    <s v="Jones and Jones"/>
    <s v="Auction"/>
    <n v="3067"/>
    <n v="2"/>
    <n v="1"/>
    <n v="1"/>
    <n v="2379"/>
    <n v="2013"/>
    <s v="14/205 Gipps St"/>
    <s v="Abbotsford"/>
    <x v="1"/>
    <x v="1"/>
    <x v="4"/>
    <x v="1"/>
  </r>
  <r>
    <x v="456"/>
    <n v="1200000"/>
    <x v="0"/>
    <s v="Jones and Jones"/>
    <s v="Sale"/>
    <n v="3068"/>
    <n v="2"/>
    <n v="1"/>
    <n v="0"/>
    <n v="204"/>
    <m/>
    <s v="476 Brunswick St"/>
    <s v="Fitzroy North"/>
    <x v="1"/>
    <x v="1"/>
    <x v="4"/>
    <x v="1"/>
  </r>
  <r>
    <x v="456"/>
    <n v="1350000"/>
    <x v="2"/>
    <s v="Cunninghams"/>
    <s v="Sale"/>
    <n v="3065"/>
    <n v="2"/>
    <n v="1"/>
    <n v="2"/>
    <n v="6261"/>
    <n v="1999"/>
    <s v="29 Bell St"/>
    <s v="Fitzroy"/>
    <x v="1"/>
    <x v="1"/>
    <x v="4"/>
    <x v="1"/>
  </r>
  <r>
    <x v="456"/>
    <n v="625000"/>
    <x v="0"/>
    <s v="Cunninghams"/>
    <s v="Sale"/>
    <n v="3082"/>
    <n v="4"/>
    <n v="2"/>
    <n v="2"/>
    <n v="628"/>
    <m/>
    <s v="10 Apsley Ct"/>
    <s v="Mill Park"/>
    <x v="19"/>
    <x v="1"/>
    <x v="4"/>
    <x v="1"/>
  </r>
  <r>
    <x v="456"/>
    <n v="883000"/>
    <x v="0"/>
    <s v="Jones and Jones"/>
    <s v="Sale"/>
    <n v="3132"/>
    <n v="2"/>
    <n v="1"/>
    <n v="1"/>
    <n v="697"/>
    <n v="1960"/>
    <s v="14 Victory St"/>
    <s v="Mitcham"/>
    <x v="2"/>
    <x v="3"/>
    <x v="4"/>
    <x v="1"/>
  </r>
  <r>
    <x v="456"/>
    <n v="1810000"/>
    <x v="0"/>
    <s v="Jones and Jones"/>
    <s v="Sale"/>
    <n v="3141"/>
    <n v="3"/>
    <n v="2"/>
    <n v="2"/>
    <n v="273"/>
    <m/>
    <s v="24 Tivoli Rd"/>
    <s v="South Yarra"/>
    <x v="12"/>
    <x v="2"/>
    <x v="4"/>
    <x v="1"/>
  </r>
  <r>
    <x v="456"/>
    <n v="950000"/>
    <x v="1"/>
    <s v="Metro Ladder"/>
    <s v="Sale"/>
    <n v="3207"/>
    <n v="2"/>
    <n v="2"/>
    <n v="1"/>
    <n v="98"/>
    <n v="2005"/>
    <s v="102/159 Beach St"/>
    <s v="Port Melbourne"/>
    <x v="5"/>
    <x v="2"/>
    <x v="4"/>
    <x v="1"/>
  </r>
  <r>
    <x v="456"/>
    <n v="1030000"/>
    <x v="1"/>
    <s v="Jones and Jones"/>
    <s v="Sale"/>
    <n v="3207"/>
    <n v="2"/>
    <n v="2"/>
    <n v="2"/>
    <n v="21715"/>
    <n v="2005"/>
    <s v="55/4 Seisman Pl"/>
    <s v="Port Melbourne"/>
    <x v="5"/>
    <x v="2"/>
    <x v="4"/>
    <x v="1"/>
  </r>
  <r>
    <x v="456"/>
    <n v="500000"/>
    <x v="1"/>
    <s v="Jones and Jones"/>
    <s v="Sale"/>
    <n v="3057"/>
    <n v="2"/>
    <n v="1"/>
    <n v="1"/>
    <n v="1556"/>
    <n v="2013"/>
    <s v="503/200 Lygon St"/>
    <s v="Brunswick East"/>
    <x v="3"/>
    <x v="1"/>
    <x v="4"/>
    <x v="1"/>
  </r>
  <r>
    <x v="456"/>
    <n v="960000"/>
    <x v="0"/>
    <s v="Cunninghams"/>
    <s v="Sale"/>
    <n v="3042"/>
    <n v="3"/>
    <n v="1"/>
    <n v="2"/>
    <n v="626"/>
    <m/>
    <s v="13 George St"/>
    <s v="Niddrie"/>
    <x v="8"/>
    <x v="0"/>
    <x v="4"/>
    <x v="1"/>
  </r>
  <r>
    <x v="456"/>
    <n v="1001000"/>
    <x v="0"/>
    <s v="Cunninghams"/>
    <s v="Sale"/>
    <n v="3033"/>
    <n v="3"/>
    <n v="1"/>
    <n v="2"/>
    <n v="605"/>
    <m/>
    <s v="68 Nyah St"/>
    <s v="Keilor East"/>
    <x v="8"/>
    <x v="0"/>
    <x v="4"/>
    <x v="1"/>
  </r>
  <r>
    <x v="456"/>
    <n v="1531000"/>
    <x v="0"/>
    <s v="Flanders &amp; Fish"/>
    <s v="Sale"/>
    <n v="3039"/>
    <n v="4"/>
    <n v="2"/>
    <n v="3"/>
    <n v="508"/>
    <m/>
    <s v="31 Pattison St"/>
    <s v="Moonee Ponds"/>
    <x v="8"/>
    <x v="0"/>
    <x v="4"/>
    <x v="1"/>
  </r>
  <r>
    <x v="456"/>
    <n v="470000"/>
    <x v="0"/>
    <s v="Sanders"/>
    <s v="Auction"/>
    <n v="3012"/>
    <n v="2"/>
    <n v="1"/>
    <n v="1"/>
    <n v="0"/>
    <n v="1975"/>
    <s v="4/8 Margot St"/>
    <s v="West Footscray"/>
    <x v="4"/>
    <x v="0"/>
    <x v="4"/>
    <x v="1"/>
  </r>
  <r>
    <x v="456"/>
    <n v="885000"/>
    <x v="0"/>
    <s v="Maxwells"/>
    <s v="Sale"/>
    <n v="3011"/>
    <n v="2"/>
    <n v="1"/>
    <n v="0"/>
    <n v="267"/>
    <n v="1890"/>
    <s v="75 MacPherson St"/>
    <s v="Footscray"/>
    <x v="4"/>
    <x v="0"/>
    <x v="4"/>
    <x v="1"/>
  </r>
  <r>
    <x v="456"/>
    <n v="940000"/>
    <x v="0"/>
    <s v="Jones and Jones"/>
    <s v="Sale"/>
    <n v="3011"/>
    <n v="2"/>
    <n v="1"/>
    <n v="0"/>
    <n v="207"/>
    <n v="1910"/>
    <s v="19 Station Rd"/>
    <s v="Seddon"/>
    <x v="4"/>
    <x v="0"/>
    <x v="4"/>
    <x v="1"/>
  </r>
  <r>
    <x v="456"/>
    <n v="1155000"/>
    <x v="0"/>
    <s v="Jones and Jones"/>
    <s v="Auction"/>
    <n v="3012"/>
    <n v="3"/>
    <n v="2"/>
    <n v="1"/>
    <n v="342"/>
    <n v="1920"/>
    <s v="6 Argyle St"/>
    <s v="West Footscray"/>
    <x v="4"/>
    <x v="0"/>
    <x v="4"/>
    <x v="1"/>
  </r>
  <r>
    <x v="456"/>
    <n v="660000"/>
    <x v="1"/>
    <s v="Jones and Jones"/>
    <s v="Sale"/>
    <n v="3194"/>
    <n v="2"/>
    <n v="1"/>
    <n v="1"/>
    <n v="101"/>
    <n v="1990"/>
    <s v="1/29 Milan St"/>
    <s v="Mentone"/>
    <x v="7"/>
    <x v="4"/>
    <x v="4"/>
    <x v="1"/>
  </r>
  <r>
    <x v="456"/>
    <n v="800000"/>
    <x v="2"/>
    <s v="Maxwells"/>
    <s v="Auction"/>
    <n v="3194"/>
    <n v="2"/>
    <n v="1"/>
    <n v="1"/>
    <n v="0"/>
    <n v="1980"/>
    <s v="2/68 Naples Rd"/>
    <s v="Mentone"/>
    <x v="7"/>
    <x v="4"/>
    <x v="4"/>
    <x v="1"/>
  </r>
  <r>
    <x v="456"/>
    <n v="1075000"/>
    <x v="0"/>
    <s v="Sanders"/>
    <s v="Auction"/>
    <n v="3015"/>
    <n v="3"/>
    <n v="1"/>
    <n v="0"/>
    <n v="452"/>
    <n v="1950"/>
    <s v="63 Hobson St"/>
    <s v="Newport"/>
    <x v="11"/>
    <x v="0"/>
    <x v="4"/>
    <x v="1"/>
  </r>
  <r>
    <x v="456"/>
    <n v="1237000"/>
    <x v="2"/>
    <s v="Flanders &amp; Fish"/>
    <s v="Sale"/>
    <n v="3162"/>
    <n v="3"/>
    <n v="2"/>
    <n v="2"/>
    <n v="0"/>
    <n v="1990"/>
    <s v="2/203 North Rd"/>
    <s v="Caulfield South"/>
    <x v="9"/>
    <x v="2"/>
    <x v="4"/>
    <x v="1"/>
  </r>
  <r>
    <x v="456"/>
    <n v="1450000"/>
    <x v="0"/>
    <s v="Flanders &amp; Fish"/>
    <s v="Auction"/>
    <n v="3163"/>
    <n v="3"/>
    <n v="2"/>
    <n v="2"/>
    <n v="621"/>
    <n v="1940"/>
    <s v="42 Elimatta Rd"/>
    <s v="Carnegie"/>
    <x v="9"/>
    <x v="2"/>
    <x v="4"/>
    <x v="1"/>
  </r>
  <r>
    <x v="456"/>
    <n v="955000"/>
    <x v="0"/>
    <s v="Cunninghams"/>
    <s v="Sale"/>
    <n v="3072"/>
    <n v="3"/>
    <n v="1"/>
    <n v="1"/>
    <n v="263"/>
    <n v="2000"/>
    <s v="26A Young St"/>
    <s v="Preston"/>
    <x v="10"/>
    <x v="1"/>
    <x v="4"/>
    <x v="1"/>
  </r>
  <r>
    <x v="456"/>
    <n v="490000"/>
    <x v="0"/>
    <s v="Best Bricks"/>
    <s v="Auction"/>
    <n v="3020"/>
    <n v="3"/>
    <n v="1"/>
    <n v="1"/>
    <n v="546"/>
    <n v="1960"/>
    <s v="90 McIntyre Rd"/>
    <s v="Sunshine North"/>
    <x v="0"/>
    <x v="0"/>
    <x v="4"/>
    <x v="1"/>
  </r>
  <r>
    <x v="456"/>
    <n v="840000"/>
    <x v="0"/>
    <s v="Zimmerman"/>
    <s v="Auction"/>
    <n v="3020"/>
    <n v="3"/>
    <n v="1"/>
    <n v="1"/>
    <n v="462"/>
    <n v="1930"/>
    <s v="73 Monash St"/>
    <s v="Sunshine"/>
    <x v="0"/>
    <x v="0"/>
    <x v="4"/>
    <x v="1"/>
  </r>
  <r>
    <x v="456"/>
    <n v="555000"/>
    <x v="1"/>
    <s v="Cunninghams"/>
    <s v="Sale"/>
    <n v="3123"/>
    <n v="2"/>
    <n v="1"/>
    <n v="2"/>
    <n v="0"/>
    <n v="1970"/>
    <s v="1/21 Auburn Gr"/>
    <s v="Hawthorn East"/>
    <x v="14"/>
    <x v="2"/>
    <x v="4"/>
    <x v="1"/>
  </r>
  <r>
    <x v="456"/>
    <n v="1965000"/>
    <x v="0"/>
    <s v="Metro Ladder"/>
    <s v="Sale"/>
    <n v="3101"/>
    <n v="3"/>
    <n v="1"/>
    <n v="2"/>
    <n v="813"/>
    <m/>
    <s v="21 Churchill St"/>
    <s v="Kew"/>
    <x v="14"/>
    <x v="2"/>
    <x v="4"/>
    <x v="1"/>
  </r>
  <r>
    <x v="456"/>
    <n v="3001000"/>
    <x v="0"/>
    <s v="Jones and Jones"/>
    <s v="Sale"/>
    <n v="3101"/>
    <n v="3"/>
    <n v="1"/>
    <n v="3"/>
    <n v="784"/>
    <m/>
    <s v="47 Stevenson St"/>
    <s v="Kew"/>
    <x v="14"/>
    <x v="2"/>
    <x v="4"/>
    <x v="1"/>
  </r>
  <r>
    <x v="456"/>
    <n v="3050000"/>
    <x v="0"/>
    <s v="Zimmerman"/>
    <s v="Auction"/>
    <n v="3103"/>
    <n v="4"/>
    <n v="4"/>
    <n v="2"/>
    <n v="613"/>
    <n v="2009"/>
    <s v="14 Iramoo St"/>
    <s v="Balwyn"/>
    <x v="14"/>
    <x v="2"/>
    <x v="4"/>
    <x v="1"/>
  </r>
  <r>
    <x v="457"/>
    <n v="638000"/>
    <x v="0"/>
    <s v="Melbourne Homes"/>
    <s v="Sale"/>
    <n v="3075"/>
    <n v="3"/>
    <n v="1"/>
    <n v="2"/>
    <n v="679"/>
    <n v="1965"/>
    <s v="11 Bruce St"/>
    <s v="Lalor"/>
    <x v="19"/>
    <x v="1"/>
    <x v="4"/>
    <x v="1"/>
  </r>
  <r>
    <x v="457"/>
    <n v="990000"/>
    <x v="0"/>
    <s v="Cunninghams"/>
    <s v="Sale"/>
    <n v="3132"/>
    <n v="4"/>
    <n v="2"/>
    <n v="2"/>
    <n v="708"/>
    <m/>
    <s v="10 Sunninghill Ct"/>
    <s v="Mitcham"/>
    <x v="2"/>
    <x v="3"/>
    <x v="4"/>
    <x v="1"/>
  </r>
  <r>
    <x v="457"/>
    <n v="1290000"/>
    <x v="0"/>
    <s v="Cunninghams"/>
    <s v="Sale"/>
    <n v="3133"/>
    <n v="4"/>
    <n v="2"/>
    <n v="2"/>
    <n v="407"/>
    <n v="2003"/>
    <s v="3 Terrara Ct"/>
    <s v="Vermont South"/>
    <x v="2"/>
    <x v="3"/>
    <x v="4"/>
    <x v="1"/>
  </r>
  <r>
    <x v="457"/>
    <n v="1650000"/>
    <x v="0"/>
    <s v="Property Barons"/>
    <s v="Auction"/>
    <n v="3133"/>
    <n v="4"/>
    <n v="2"/>
    <n v="2"/>
    <n v="1250"/>
    <m/>
    <s v="6 Nolan Cl"/>
    <s v="Vermont South"/>
    <x v="2"/>
    <x v="3"/>
    <x v="4"/>
    <x v="1"/>
  </r>
  <r>
    <x v="457"/>
    <n v="1780000"/>
    <x v="0"/>
    <s v="Cunninghams"/>
    <s v="Sale"/>
    <n v="3145"/>
    <n v="3"/>
    <n v="2"/>
    <n v="2"/>
    <n v="580"/>
    <n v="1930"/>
    <s v="51 Tooronga Rd"/>
    <s v="Malvern East"/>
    <x v="12"/>
    <x v="2"/>
    <x v="4"/>
    <x v="1"/>
  </r>
  <r>
    <x v="457"/>
    <n v="460000"/>
    <x v="1"/>
    <s v="Cunninghams"/>
    <s v="Auction"/>
    <n v="3057"/>
    <n v="2"/>
    <n v="1"/>
    <n v="1"/>
    <n v="0"/>
    <m/>
    <s v="1/134 Mitchell St"/>
    <s v="Brunswick East"/>
    <x v="3"/>
    <x v="1"/>
    <x v="4"/>
    <x v="1"/>
  </r>
  <r>
    <x v="457"/>
    <n v="460000"/>
    <x v="1"/>
    <s v="Cunninghams"/>
    <s v="Sale"/>
    <n v="3055"/>
    <n v="2"/>
    <n v="1"/>
    <n v="1"/>
    <n v="54"/>
    <n v="1970"/>
    <s v="2/7 Gordon St"/>
    <s v="Brunswick West"/>
    <x v="3"/>
    <x v="1"/>
    <x v="4"/>
    <x v="1"/>
  </r>
  <r>
    <x v="457"/>
    <n v="835000"/>
    <x v="1"/>
    <s v="Jones and Jones"/>
    <s v="Auction"/>
    <n v="3057"/>
    <n v="2"/>
    <n v="1"/>
    <n v="2"/>
    <n v="0"/>
    <n v="2005"/>
    <s v="9/211 Weston St"/>
    <s v="Brunswick East"/>
    <x v="3"/>
    <x v="1"/>
    <x v="4"/>
    <x v="1"/>
  </r>
  <r>
    <x v="457"/>
    <n v="930000"/>
    <x v="0"/>
    <s v="Sanders"/>
    <s v="Sale"/>
    <n v="3058"/>
    <n v="2"/>
    <n v="1"/>
    <n v="0"/>
    <n v="275"/>
    <n v="1920"/>
    <s v="65 Victoria St"/>
    <s v="Coburg"/>
    <x v="3"/>
    <x v="1"/>
    <x v="4"/>
    <x v="1"/>
  </r>
  <r>
    <x v="457"/>
    <n v="1250000"/>
    <x v="0"/>
    <s v="Cunninghams"/>
    <s v="Sale"/>
    <n v="3046"/>
    <n v="4"/>
    <n v="2"/>
    <n v="3"/>
    <n v="568"/>
    <m/>
    <s v="19A Cardinal Rd"/>
    <s v="Oak Park"/>
    <x v="3"/>
    <x v="1"/>
    <x v="4"/>
    <x v="1"/>
  </r>
  <r>
    <x v="457"/>
    <n v="850000"/>
    <x v="0"/>
    <s v="Flanders &amp; Fish"/>
    <s v="Auction"/>
    <n v="3034"/>
    <n v="4"/>
    <n v="1"/>
    <n v="2"/>
    <n v="697"/>
    <m/>
    <s v="47 Wood St"/>
    <s v="Avondale Heights"/>
    <x v="8"/>
    <x v="0"/>
    <x v="4"/>
    <x v="1"/>
  </r>
  <r>
    <x v="457"/>
    <n v="1250000"/>
    <x v="0"/>
    <s v="Property Barons"/>
    <s v="Sale"/>
    <n v="3042"/>
    <n v="3"/>
    <n v="1"/>
    <n v="1"/>
    <n v="773"/>
    <m/>
    <s v="72 Clydesdale Rd"/>
    <s v="Airport West"/>
    <x v="8"/>
    <x v="0"/>
    <x v="4"/>
    <x v="1"/>
  </r>
  <r>
    <x v="457"/>
    <n v="1530000"/>
    <x v="0"/>
    <s v="Cunninghams"/>
    <s v="Sale"/>
    <n v="3032"/>
    <n v="3"/>
    <n v="2"/>
    <n v="1"/>
    <n v="257"/>
    <n v="1915"/>
    <s v="39 Middle St"/>
    <s v="Ascot Vale"/>
    <x v="8"/>
    <x v="0"/>
    <x v="4"/>
    <x v="1"/>
  </r>
  <r>
    <x v="457"/>
    <n v="645000"/>
    <x v="0"/>
    <s v="Property Barons"/>
    <s v="Sale"/>
    <n v="3037"/>
    <n v="3"/>
    <n v="2"/>
    <n v="2"/>
    <n v="684"/>
    <m/>
    <s v="16 Coronation St"/>
    <s v="Taylors Hill"/>
    <x v="21"/>
    <x v="0"/>
    <x v="4"/>
    <x v="1"/>
  </r>
  <r>
    <x v="457"/>
    <n v="452000"/>
    <x v="1"/>
    <s v="Zimmerman"/>
    <s v="Sale"/>
    <n v="3000"/>
    <n v="2"/>
    <n v="1"/>
    <n v="0"/>
    <n v="0"/>
    <n v="2006"/>
    <s v="402/455 Elizabeth St"/>
    <s v="Melbourne"/>
    <x v="13"/>
    <x v="1"/>
    <x v="4"/>
    <x v="1"/>
  </r>
  <r>
    <x v="457"/>
    <n v="1875000"/>
    <x v="0"/>
    <s v="Jones and Jones"/>
    <s v="Auction"/>
    <n v="3002"/>
    <n v="3"/>
    <n v="1"/>
    <n v="0"/>
    <n v="118"/>
    <n v="1890"/>
    <s v="109 Simpson St"/>
    <s v="East Melbourne"/>
    <x v="13"/>
    <x v="1"/>
    <x v="4"/>
    <x v="1"/>
  </r>
  <r>
    <x v="457"/>
    <n v="266000"/>
    <x v="1"/>
    <s v="Metro Ladder"/>
    <s v="Sale"/>
    <n v="3012"/>
    <n v="2"/>
    <n v="1"/>
    <n v="1"/>
    <n v="1059"/>
    <n v="1970"/>
    <s v="4/38 Hampton Pde"/>
    <s v="West Footscray"/>
    <x v="4"/>
    <x v="0"/>
    <x v="4"/>
    <x v="1"/>
  </r>
  <r>
    <x v="457"/>
    <n v="1370000"/>
    <x v="0"/>
    <s v="Jones and Jones"/>
    <s v="Sale"/>
    <n v="3108"/>
    <n v="5"/>
    <n v="2"/>
    <n v="2"/>
    <n v="768"/>
    <m/>
    <s v="128 High St"/>
    <s v="Doncaster"/>
    <x v="16"/>
    <x v="3"/>
    <x v="4"/>
    <x v="1"/>
  </r>
  <r>
    <x v="457"/>
    <n v="1385000"/>
    <x v="0"/>
    <s v="Property Barons"/>
    <s v="Sale"/>
    <n v="3107"/>
    <n v="3"/>
    <n v="1"/>
    <n v="2"/>
    <n v="745"/>
    <m/>
    <s v="21 Rooney St"/>
    <s v="Templestowe Lower"/>
    <x v="16"/>
    <x v="3"/>
    <x v="4"/>
    <x v="1"/>
  </r>
  <r>
    <x v="457"/>
    <n v="1503500"/>
    <x v="0"/>
    <s v="Property Barons"/>
    <s v="Sale"/>
    <n v="3107"/>
    <n v="3"/>
    <n v="1"/>
    <n v="1"/>
    <n v="907"/>
    <m/>
    <s v="6 Jean St"/>
    <s v="Templestowe Lower"/>
    <x v="16"/>
    <x v="3"/>
    <x v="4"/>
    <x v="1"/>
  </r>
  <r>
    <x v="457"/>
    <n v="529000"/>
    <x v="1"/>
    <s v="Jones and Jones"/>
    <s v="Sale"/>
    <n v="3197"/>
    <n v="2"/>
    <n v="1"/>
    <n v="1"/>
    <n v="199"/>
    <n v="1970"/>
    <s v="14 Parkside Bvd"/>
    <s v="Carrum"/>
    <x v="7"/>
    <x v="4"/>
    <x v="4"/>
    <x v="1"/>
  </r>
  <r>
    <x v="457"/>
    <n v="850000"/>
    <x v="1"/>
    <s v="Jones and Jones"/>
    <s v="Sale"/>
    <n v="3192"/>
    <n v="2"/>
    <n v="1"/>
    <n v="2"/>
    <n v="0"/>
    <n v="1970"/>
    <s v="4/59 Wilson St"/>
    <s v="Cheltenham"/>
    <x v="7"/>
    <x v="2"/>
    <x v="4"/>
    <x v="1"/>
  </r>
  <r>
    <x v="457"/>
    <n v="1150000"/>
    <x v="0"/>
    <s v="Cunninghams"/>
    <s v="Auction"/>
    <n v="3195"/>
    <n v="4"/>
    <n v="2"/>
    <n v="2"/>
    <n v="603"/>
    <n v="2004"/>
    <s v="5 Hanlon Cl"/>
    <s v="Mordialloc"/>
    <x v="7"/>
    <x v="4"/>
    <x v="4"/>
    <x v="1"/>
  </r>
  <r>
    <x v="457"/>
    <n v="380000"/>
    <x v="1"/>
    <s v="Maxwells"/>
    <s v="Sale"/>
    <n v="3015"/>
    <n v="1"/>
    <n v="1"/>
    <n v="1"/>
    <n v="89"/>
    <n v="1980"/>
    <s v="4/36 Robert St"/>
    <s v="Spotswood"/>
    <x v="11"/>
    <x v="0"/>
    <x v="4"/>
    <x v="1"/>
  </r>
  <r>
    <x v="457"/>
    <n v="1494000"/>
    <x v="0"/>
    <s v="Zimmerman"/>
    <s v="Sale"/>
    <n v="3016"/>
    <n v="3"/>
    <n v="1"/>
    <n v="0"/>
    <n v="333"/>
    <m/>
    <s v="3 Garden St"/>
    <s v="Williamstown"/>
    <x v="11"/>
    <x v="0"/>
    <x v="4"/>
    <x v="1"/>
  </r>
  <r>
    <x v="457"/>
    <n v="2000000"/>
    <x v="0"/>
    <s v="Jones and Jones"/>
    <s v="Auction"/>
    <n v="3204"/>
    <n v="6"/>
    <n v="2"/>
    <n v="2"/>
    <n v="702"/>
    <n v="1926"/>
    <s v="28 Campbell St"/>
    <s v="Bentleigh"/>
    <x v="9"/>
    <x v="2"/>
    <x v="4"/>
    <x v="1"/>
  </r>
  <r>
    <x v="457"/>
    <n v="540000"/>
    <x v="0"/>
    <s v="Melbourne Homes"/>
    <s v="Sale"/>
    <n v="3198"/>
    <n v="3"/>
    <n v="1"/>
    <n v="2"/>
    <n v="648"/>
    <n v="1960"/>
    <s v="43 Galway St"/>
    <s v="Seaford"/>
    <x v="27"/>
    <x v="4"/>
    <x v="4"/>
    <x v="1"/>
  </r>
  <r>
    <x v="457"/>
    <n v="471250"/>
    <x v="1"/>
    <s v="Best Bricks"/>
    <s v="Sale"/>
    <n v="3070"/>
    <n v="2"/>
    <n v="1"/>
    <n v="1"/>
    <n v="1000"/>
    <m/>
    <s v="16/341 Heidelberg Rd"/>
    <s v="Northcote"/>
    <x v="10"/>
    <x v="1"/>
    <x v="4"/>
    <x v="1"/>
  </r>
  <r>
    <x v="457"/>
    <n v="1650000"/>
    <x v="0"/>
    <s v="Cunninghams"/>
    <s v="Auction"/>
    <n v="3078"/>
    <n v="3"/>
    <n v="1"/>
    <n v="2"/>
    <n v="827"/>
    <m/>
    <s v="38 Grange Rd"/>
    <s v="Alphington"/>
    <x v="10"/>
    <x v="1"/>
    <x v="4"/>
    <x v="1"/>
  </r>
  <r>
    <x v="457"/>
    <n v="400500"/>
    <x v="1"/>
    <s v="Sanders"/>
    <s v="Sale"/>
    <n v="3123"/>
    <n v="1"/>
    <n v="1"/>
    <n v="1"/>
    <n v="71"/>
    <m/>
    <s v="6/4 Wiseman St"/>
    <s v="Hawthorn East"/>
    <x v="14"/>
    <x v="2"/>
    <x v="4"/>
    <x v="1"/>
  </r>
  <r>
    <x v="458"/>
    <n v="600000"/>
    <x v="0"/>
    <s v="Cunninghams"/>
    <s v="Sale"/>
    <n v="3075"/>
    <n v="3"/>
    <n v="2"/>
    <n v="2"/>
    <n v="534"/>
    <n v="1980"/>
    <s v="1 Kent Rd"/>
    <s v="Lalor"/>
    <x v="19"/>
    <x v="1"/>
    <x v="4"/>
    <x v="1"/>
  </r>
  <r>
    <x v="458"/>
    <n v="913000"/>
    <x v="0"/>
    <s v="Flanders &amp; Fish"/>
    <s v="Sale"/>
    <n v="3131"/>
    <n v="3"/>
    <n v="2"/>
    <n v="1"/>
    <n v="431"/>
    <m/>
    <s v="11 Plymouth Ct"/>
    <s v="Nunawading"/>
    <x v="2"/>
    <x v="3"/>
    <x v="4"/>
    <x v="1"/>
  </r>
  <r>
    <x v="458"/>
    <n v="247500"/>
    <x v="1"/>
    <s v="Zimmerman"/>
    <s v="Auction"/>
    <n v="3142"/>
    <n v="1"/>
    <n v="1"/>
    <n v="1"/>
    <n v="0"/>
    <m/>
    <s v="73/145 Canterbury Rd"/>
    <s v="Toorak"/>
    <x v="12"/>
    <x v="2"/>
    <x v="4"/>
    <x v="1"/>
  </r>
  <r>
    <x v="458"/>
    <n v="2305000"/>
    <x v="0"/>
    <s v="Jones and Jones"/>
    <s v="Sale"/>
    <n v="3146"/>
    <n v="4"/>
    <n v="1"/>
    <n v="3"/>
    <n v="632"/>
    <m/>
    <s v="18 Ellis Rd"/>
    <s v="Glen Iris"/>
    <x v="12"/>
    <x v="2"/>
    <x v="4"/>
    <x v="1"/>
  </r>
  <r>
    <x v="458"/>
    <n v="350000"/>
    <x v="1"/>
    <s v="Flanders &amp; Fish"/>
    <s v="Auction"/>
    <n v="3181"/>
    <n v="1"/>
    <n v="1"/>
    <n v="0"/>
    <n v="0"/>
    <n v="1975"/>
    <s v="7/113 Punt Rd"/>
    <s v="Windsor"/>
    <x v="5"/>
    <x v="2"/>
    <x v="4"/>
    <x v="1"/>
  </r>
  <r>
    <x v="458"/>
    <n v="2275000"/>
    <x v="0"/>
    <s v="Cunninghams"/>
    <s v="Sale"/>
    <n v="3184"/>
    <n v="5"/>
    <n v="2"/>
    <n v="1"/>
    <n v="399"/>
    <n v="1910"/>
    <s v="13 Cyril St"/>
    <s v="Elwood"/>
    <x v="5"/>
    <x v="2"/>
    <x v="4"/>
    <x v="1"/>
  </r>
  <r>
    <x v="458"/>
    <n v="700000"/>
    <x v="0"/>
    <s v="Cunninghams"/>
    <s v="Auction"/>
    <n v="3056"/>
    <n v="2"/>
    <n v="1"/>
    <n v="1"/>
    <n v="61"/>
    <n v="2007"/>
    <s v="18 Boase St"/>
    <s v="Brunswick"/>
    <x v="3"/>
    <x v="1"/>
    <x v="4"/>
    <x v="1"/>
  </r>
  <r>
    <x v="458"/>
    <n v="790000"/>
    <x v="2"/>
    <s v="Cunninghams"/>
    <s v="Sale"/>
    <n v="3046"/>
    <n v="2"/>
    <n v="2"/>
    <n v="1"/>
    <n v="208"/>
    <n v="2010"/>
    <s v="117A Vincent St"/>
    <s v="Oak Park"/>
    <x v="3"/>
    <x v="1"/>
    <x v="4"/>
    <x v="1"/>
  </r>
  <r>
    <x v="458"/>
    <n v="1300000"/>
    <x v="0"/>
    <s v="Cunninghams"/>
    <s v="Auction"/>
    <n v="3056"/>
    <n v="3"/>
    <n v="2"/>
    <n v="3"/>
    <n v="299"/>
    <m/>
    <s v="373 Brunswick Rd"/>
    <s v="Brunswick"/>
    <x v="3"/>
    <x v="1"/>
    <x v="4"/>
    <x v="1"/>
  </r>
  <r>
    <x v="458"/>
    <n v="1020000"/>
    <x v="0"/>
    <s v="Cunninghams"/>
    <s v="Auction"/>
    <n v="3032"/>
    <n v="2"/>
    <n v="1"/>
    <n v="1"/>
    <n v="226"/>
    <n v="1920"/>
    <s v="72 Bloomfield Rd"/>
    <s v="Ascot Vale"/>
    <x v="8"/>
    <x v="0"/>
    <x v="4"/>
    <x v="1"/>
  </r>
  <r>
    <x v="458"/>
    <n v="750000"/>
    <x v="0"/>
    <s v="Flanders &amp; Fish"/>
    <s v="Sale"/>
    <n v="3134"/>
    <n v="3"/>
    <n v="1"/>
    <n v="1"/>
    <n v="446"/>
    <n v="1955"/>
    <s v="28 Through Rd"/>
    <s v="Ringwood North"/>
    <x v="22"/>
    <x v="3"/>
    <x v="4"/>
    <x v="1"/>
  </r>
  <r>
    <x v="458"/>
    <n v="831000"/>
    <x v="0"/>
    <s v="Maxwells"/>
    <s v="Sale"/>
    <n v="3011"/>
    <n v="3"/>
    <n v="1"/>
    <n v="0"/>
    <n v="210"/>
    <m/>
    <s v="9 Swan St"/>
    <s v="Footscray"/>
    <x v="4"/>
    <x v="0"/>
    <x v="4"/>
    <x v="1"/>
  </r>
  <r>
    <x v="458"/>
    <n v="925000"/>
    <x v="0"/>
    <s v="Cunninghams"/>
    <s v="Auction"/>
    <n v="3153"/>
    <n v="4"/>
    <n v="1"/>
    <n v="10"/>
    <n v="993"/>
    <n v="1966"/>
    <s v="95 Orange Gr"/>
    <s v="Bayswater"/>
    <x v="26"/>
    <x v="3"/>
    <x v="4"/>
    <x v="1"/>
  </r>
  <r>
    <x v="458"/>
    <n v="1000000"/>
    <x v="0"/>
    <s v="Property Barons"/>
    <s v="Auction"/>
    <n v="3152"/>
    <n v="4"/>
    <n v="2"/>
    <n v="1"/>
    <n v="722"/>
    <n v="1980"/>
    <s v="6 Deauville Ct"/>
    <s v="Wantirna"/>
    <x v="26"/>
    <x v="3"/>
    <x v="4"/>
    <x v="1"/>
  </r>
  <r>
    <x v="458"/>
    <n v="525000"/>
    <x v="1"/>
    <s v="Melbourne Homes"/>
    <s v="Sale"/>
    <n v="3194"/>
    <n v="2"/>
    <n v="1"/>
    <n v="1"/>
    <n v="723"/>
    <m/>
    <s v="5/94 Beach Rd"/>
    <s v="Mentone"/>
    <x v="7"/>
    <x v="4"/>
    <x v="4"/>
    <x v="1"/>
  </r>
  <r>
    <x v="458"/>
    <n v="745000"/>
    <x v="2"/>
    <s v="Cunninghams"/>
    <s v="Sale"/>
    <n v="3192"/>
    <n v="2"/>
    <n v="1"/>
    <n v="2"/>
    <n v="359"/>
    <n v="1991"/>
    <s v="1/31 Cavanagh St"/>
    <s v="Cheltenham"/>
    <x v="7"/>
    <x v="2"/>
    <x v="4"/>
    <x v="1"/>
  </r>
  <r>
    <x v="458"/>
    <n v="770000"/>
    <x v="0"/>
    <s v="Jones and Jones"/>
    <s v="Sale"/>
    <n v="3167"/>
    <n v="3"/>
    <n v="1"/>
    <n v="1"/>
    <n v="590"/>
    <n v="1960"/>
    <s v="8 Lido Ct"/>
    <s v="Oakleigh South"/>
    <x v="7"/>
    <x v="4"/>
    <x v="4"/>
    <x v="1"/>
  </r>
  <r>
    <x v="458"/>
    <n v="1137500"/>
    <x v="0"/>
    <s v="Property Barons"/>
    <s v="Auction"/>
    <n v="3195"/>
    <n v="4"/>
    <n v="2"/>
    <n v="4"/>
    <n v="641"/>
    <n v="1980"/>
    <s v="20 Hawke St"/>
    <s v="Parkdale"/>
    <x v="7"/>
    <x v="4"/>
    <x v="4"/>
    <x v="1"/>
  </r>
  <r>
    <x v="458"/>
    <n v="750000"/>
    <x v="0"/>
    <s v="Flanders &amp; Fish"/>
    <s v="Sale"/>
    <n v="3059"/>
    <n v="5"/>
    <n v="2"/>
    <n v="2"/>
    <n v="877"/>
    <n v="1980"/>
    <s v="17 Bolton Ct"/>
    <s v="Greenvale"/>
    <x v="18"/>
    <x v="1"/>
    <x v="4"/>
    <x v="1"/>
  </r>
  <r>
    <x v="458"/>
    <n v="975000"/>
    <x v="1"/>
    <s v="Flanders &amp; Fish"/>
    <s v="Auction"/>
    <n v="3185"/>
    <n v="2"/>
    <n v="1"/>
    <n v="1"/>
    <n v="1764"/>
    <n v="1970"/>
    <s v="6/26 Parkside St"/>
    <s v="Elsternwick"/>
    <x v="9"/>
    <x v="2"/>
    <x v="4"/>
    <x v="1"/>
  </r>
  <r>
    <x v="458"/>
    <n v="1920000"/>
    <x v="0"/>
    <s v="Metro Ladder"/>
    <s v="Sale"/>
    <n v="3204"/>
    <n v="4"/>
    <n v="2"/>
    <n v="2"/>
    <n v="650"/>
    <n v="1996"/>
    <s v="7 Rosina St"/>
    <s v="Bentleigh"/>
    <x v="9"/>
    <x v="2"/>
    <x v="4"/>
    <x v="1"/>
  </r>
  <r>
    <x v="458"/>
    <n v="605000"/>
    <x v="0"/>
    <s v="Cunninghams"/>
    <s v="Sale"/>
    <n v="3073"/>
    <n v="3"/>
    <n v="1"/>
    <n v="2"/>
    <n v="371"/>
    <n v="1950"/>
    <s v="1/74 Miranda Rd"/>
    <s v="Reservoir"/>
    <x v="10"/>
    <x v="1"/>
    <x v="4"/>
    <x v="1"/>
  </r>
  <r>
    <x v="458"/>
    <n v="665000"/>
    <x v="0"/>
    <s v="Cunninghams"/>
    <s v="Sale"/>
    <n v="3073"/>
    <n v="3"/>
    <n v="1"/>
    <n v="2"/>
    <n v="874"/>
    <m/>
    <s v="5 Carson St"/>
    <s v="Reservoir"/>
    <x v="10"/>
    <x v="1"/>
    <x v="4"/>
    <x v="1"/>
  </r>
  <r>
    <x v="458"/>
    <n v="770000"/>
    <x v="0"/>
    <s v="Cunninghams"/>
    <s v="Sale"/>
    <n v="3072"/>
    <n v="4"/>
    <n v="1"/>
    <n v="1"/>
    <n v="494"/>
    <m/>
    <s v="125 Albert St"/>
    <s v="Preston"/>
    <x v="10"/>
    <x v="1"/>
    <x v="4"/>
    <x v="1"/>
  </r>
  <r>
    <x v="458"/>
    <n v="930000"/>
    <x v="0"/>
    <s v="Cunninghams"/>
    <s v="Sale"/>
    <n v="3073"/>
    <n v="4"/>
    <n v="1"/>
    <n v="5"/>
    <n v="700"/>
    <m/>
    <s v="20 McMahon Rd"/>
    <s v="Reservoir"/>
    <x v="10"/>
    <x v="1"/>
    <x v="4"/>
    <x v="1"/>
  </r>
  <r>
    <x v="458"/>
    <n v="821000"/>
    <x v="0"/>
    <s v="Metro Ladder"/>
    <s v="Auction"/>
    <n v="3023"/>
    <n v="4"/>
    <n v="2"/>
    <n v="2"/>
    <n v="638"/>
    <n v="2009"/>
    <s v="2 Woodsdale Ct"/>
    <s v="Cairnlea"/>
    <x v="0"/>
    <x v="0"/>
    <x v="4"/>
    <x v="1"/>
  </r>
  <r>
    <x v="458"/>
    <n v="825000"/>
    <x v="1"/>
    <s v="Cunninghams"/>
    <s v="Auction"/>
    <n v="3103"/>
    <n v="2"/>
    <n v="2"/>
    <n v="2"/>
    <n v="288"/>
    <m/>
    <s v="2/15 Pryton Ct"/>
    <s v="Balwyn"/>
    <x v="14"/>
    <x v="2"/>
    <x v="4"/>
    <x v="1"/>
  </r>
  <r>
    <x v="458"/>
    <n v="2150000"/>
    <x v="0"/>
    <s v="Cunninghams"/>
    <s v="Sale"/>
    <n v="3101"/>
    <n v="4"/>
    <n v="4"/>
    <n v="2"/>
    <n v="543"/>
    <m/>
    <s v="199 Barkers Rd"/>
    <s v="Kew"/>
    <x v="14"/>
    <x v="2"/>
    <x v="4"/>
    <x v="1"/>
  </r>
  <r>
    <x v="459"/>
    <n v="888000"/>
    <x v="0"/>
    <s v="Cunninghams"/>
    <s v="Sale"/>
    <n v="3066"/>
    <n v="2"/>
    <n v="1"/>
    <n v="0"/>
    <n v="112"/>
    <n v="1900"/>
    <s v="71 Palmer St"/>
    <s v="Collingwood"/>
    <x v="1"/>
    <x v="1"/>
    <x v="4"/>
    <x v="1"/>
  </r>
  <r>
    <x v="459"/>
    <n v="1120000"/>
    <x v="0"/>
    <s v="Cunninghams"/>
    <s v="Sale"/>
    <n v="3121"/>
    <n v="3"/>
    <n v="2"/>
    <n v="2"/>
    <n v="134"/>
    <n v="2007"/>
    <s v="51 Garfield St"/>
    <s v="Richmond"/>
    <x v="1"/>
    <x v="1"/>
    <x v="4"/>
    <x v="1"/>
  </r>
  <r>
    <x v="459"/>
    <n v="1330000"/>
    <x v="0"/>
    <s v="Jones and Jones"/>
    <s v="Sale"/>
    <n v="3121"/>
    <n v="3"/>
    <n v="1"/>
    <n v="1"/>
    <n v="154"/>
    <n v="1900"/>
    <s v="3 Kimber St"/>
    <s v="Richmond"/>
    <x v="1"/>
    <x v="1"/>
    <x v="4"/>
    <x v="1"/>
  </r>
  <r>
    <x v="459"/>
    <n v="372000"/>
    <x v="0"/>
    <s v="Metro Ladder"/>
    <s v="Sale"/>
    <n v="3030"/>
    <n v="3"/>
    <n v="1"/>
    <n v="1"/>
    <n v="239"/>
    <m/>
    <s v="9 Jamieson Ct"/>
    <s v="Werribee"/>
    <x v="28"/>
    <x v="0"/>
    <x v="4"/>
    <x v="1"/>
  </r>
  <r>
    <x v="459"/>
    <n v="1405000"/>
    <x v="0"/>
    <s v="Property Barons"/>
    <s v="Sale"/>
    <n v="3083"/>
    <n v="3"/>
    <n v="2"/>
    <n v="2"/>
    <n v="639"/>
    <m/>
    <s v="12 Jones Ct"/>
    <s v="Bundoora"/>
    <x v="19"/>
    <x v="1"/>
    <x v="4"/>
    <x v="1"/>
  </r>
  <r>
    <x v="459"/>
    <n v="870000"/>
    <x v="0"/>
    <s v="Property Barons"/>
    <s v="Sale"/>
    <n v="3125"/>
    <n v="2"/>
    <n v="1"/>
    <n v="1"/>
    <n v="271"/>
    <m/>
    <s v="1/10 Gillard St"/>
    <s v="Burwood"/>
    <x v="2"/>
    <x v="2"/>
    <x v="4"/>
    <x v="1"/>
  </r>
  <r>
    <x v="459"/>
    <n v="1208000"/>
    <x v="0"/>
    <s v="Cunninghams"/>
    <s v="Sale"/>
    <n v="3133"/>
    <n v="4"/>
    <n v="2"/>
    <n v="2"/>
    <n v="785"/>
    <m/>
    <s v="23 Overland Dr"/>
    <s v="Vermont South"/>
    <x v="2"/>
    <x v="3"/>
    <x v="4"/>
    <x v="1"/>
  </r>
  <r>
    <x v="459"/>
    <n v="1462000"/>
    <x v="0"/>
    <s v="Flanders &amp; Fish"/>
    <s v="Sale"/>
    <n v="3127"/>
    <n v="4"/>
    <n v="2"/>
    <n v="0"/>
    <n v="420"/>
    <n v="1910"/>
    <s v="72 Zetland Rd"/>
    <s v="Mont Albert"/>
    <x v="2"/>
    <x v="3"/>
    <x v="4"/>
    <x v="1"/>
  </r>
  <r>
    <x v="459"/>
    <n v="1591000"/>
    <x v="0"/>
    <s v="Cunninghams"/>
    <s v="Sale"/>
    <n v="3125"/>
    <n v="6"/>
    <n v="2"/>
    <n v="2"/>
    <n v="665"/>
    <n v="1950"/>
    <s v="24 Andrews St"/>
    <s v="Burwood"/>
    <x v="2"/>
    <x v="2"/>
    <x v="4"/>
    <x v="1"/>
  </r>
  <r>
    <x v="459"/>
    <n v="792500"/>
    <x v="1"/>
    <s v="Jones and Jones"/>
    <s v="Sale"/>
    <n v="3141"/>
    <n v="2"/>
    <n v="1"/>
    <n v="1"/>
    <n v="0"/>
    <n v="1970"/>
    <s v="5/9 Rockley Rd"/>
    <s v="South Yarra"/>
    <x v="12"/>
    <x v="2"/>
    <x v="4"/>
    <x v="1"/>
  </r>
  <r>
    <x v="459"/>
    <n v="1211000"/>
    <x v="1"/>
    <s v="Cunninghams"/>
    <s v="Sale"/>
    <n v="3145"/>
    <n v="2"/>
    <n v="1"/>
    <n v="1"/>
    <n v="259"/>
    <n v="1970"/>
    <s v="1/29 Grant St"/>
    <s v="Malvern East"/>
    <x v="12"/>
    <x v="2"/>
    <x v="4"/>
    <x v="1"/>
  </r>
  <r>
    <x v="459"/>
    <n v="2250000"/>
    <x v="0"/>
    <s v="Cunninghams"/>
    <s v="Sale"/>
    <n v="3144"/>
    <n v="3"/>
    <n v="2"/>
    <n v="2"/>
    <n v="192"/>
    <n v="2010"/>
    <s v="18 Chandlers Rd"/>
    <s v="Malvern"/>
    <x v="12"/>
    <x v="2"/>
    <x v="4"/>
    <x v="1"/>
  </r>
  <r>
    <x v="459"/>
    <n v="490000"/>
    <x v="1"/>
    <s v="Best Bricks"/>
    <s v="Auction"/>
    <n v="3184"/>
    <n v="1"/>
    <n v="1"/>
    <n v="1"/>
    <n v="0"/>
    <n v="2002"/>
    <s v="102/95 Ormond Rd"/>
    <s v="Elwood"/>
    <x v="5"/>
    <x v="2"/>
    <x v="4"/>
    <x v="1"/>
  </r>
  <r>
    <x v="459"/>
    <n v="543000"/>
    <x v="1"/>
    <s v="Maxwells"/>
    <s v="Sale"/>
    <n v="3184"/>
    <n v="2"/>
    <n v="1"/>
    <n v="1"/>
    <n v="0"/>
    <n v="1960"/>
    <s v="16/30 Shelley St"/>
    <s v="Elwood"/>
    <x v="5"/>
    <x v="2"/>
    <x v="4"/>
    <x v="1"/>
  </r>
  <r>
    <x v="459"/>
    <n v="1395000"/>
    <x v="0"/>
    <s v="Cunninghams"/>
    <s v="Sale"/>
    <n v="3044"/>
    <n v="4"/>
    <n v="3"/>
    <n v="4"/>
    <n v="590"/>
    <m/>
    <s v="8 Ann St"/>
    <s v="Pascoe Vale"/>
    <x v="3"/>
    <x v="1"/>
    <x v="4"/>
    <x v="1"/>
  </r>
  <r>
    <x v="459"/>
    <n v="1005000"/>
    <x v="0"/>
    <s v="Metro Ladder"/>
    <s v="Sale"/>
    <n v="3032"/>
    <n v="2"/>
    <n v="1"/>
    <n v="1"/>
    <n v="202"/>
    <m/>
    <s v="3 Federation St"/>
    <s v="Ascot Vale"/>
    <x v="8"/>
    <x v="0"/>
    <x v="4"/>
    <x v="1"/>
  </r>
  <r>
    <x v="459"/>
    <n v="2210000"/>
    <x v="0"/>
    <s v="Metro Ladder"/>
    <s v="Sale"/>
    <n v="3040"/>
    <n v="5"/>
    <n v="3"/>
    <n v="2"/>
    <n v="590"/>
    <n v="1880"/>
    <s v="35 Washington St"/>
    <s v="Essendon"/>
    <x v="8"/>
    <x v="0"/>
    <x v="4"/>
    <x v="1"/>
  </r>
  <r>
    <x v="459"/>
    <n v="2250000"/>
    <x v="0"/>
    <s v="Jones and Jones"/>
    <s v="Auction"/>
    <n v="3032"/>
    <n v="6"/>
    <n v="3"/>
    <n v="2"/>
    <n v="1012"/>
    <n v="1887"/>
    <s v="75 Maribyrnong Rd"/>
    <s v="Ascot Vale"/>
    <x v="8"/>
    <x v="0"/>
    <x v="4"/>
    <x v="1"/>
  </r>
  <r>
    <x v="459"/>
    <n v="715000"/>
    <x v="2"/>
    <s v="Cunninghams"/>
    <s v="Sale"/>
    <n v="3031"/>
    <n v="1"/>
    <n v="1"/>
    <n v="0"/>
    <n v="91"/>
    <n v="2006"/>
    <s v="2 Smith St"/>
    <s v="Kensington"/>
    <x v="13"/>
    <x v="1"/>
    <x v="4"/>
    <x v="1"/>
  </r>
  <r>
    <x v="459"/>
    <n v="1750000"/>
    <x v="0"/>
    <s v="Jones and Jones"/>
    <s v="Sale"/>
    <n v="3003"/>
    <n v="3"/>
    <n v="1"/>
    <n v="1"/>
    <n v="160"/>
    <n v="1870"/>
    <s v="218 Adderley St"/>
    <s v="West Melbourne"/>
    <x v="13"/>
    <x v="1"/>
    <x v="4"/>
    <x v="1"/>
  </r>
  <r>
    <x v="459"/>
    <n v="2000000"/>
    <x v="0"/>
    <s v="Property Barons"/>
    <s v="Sale"/>
    <n v="3106"/>
    <n v="4"/>
    <n v="2"/>
    <n v="2"/>
    <n v="457"/>
    <m/>
    <s v="19 Browning Dr"/>
    <s v="Templestowe"/>
    <x v="16"/>
    <x v="3"/>
    <x v="4"/>
    <x v="1"/>
  </r>
  <r>
    <x v="459"/>
    <n v="519000"/>
    <x v="1"/>
    <s v="Melbourne Homes"/>
    <s v="Sale"/>
    <n v="3195"/>
    <n v="1"/>
    <n v="1"/>
    <n v="1"/>
    <n v="0"/>
    <n v="1970"/>
    <s v="4/186 Beach Rd"/>
    <s v="Mordialloc"/>
    <x v="7"/>
    <x v="4"/>
    <x v="4"/>
    <x v="1"/>
  </r>
  <r>
    <x v="459"/>
    <n v="1110000"/>
    <x v="0"/>
    <s v="Cunninghams"/>
    <s v="Sale"/>
    <n v="3195"/>
    <n v="2"/>
    <n v="1"/>
    <n v="1"/>
    <n v="709"/>
    <m/>
    <s v="9 David St"/>
    <s v="Mordialloc"/>
    <x v="7"/>
    <x v="4"/>
    <x v="4"/>
    <x v="1"/>
  </r>
  <r>
    <x v="459"/>
    <n v="742500"/>
    <x v="1"/>
    <s v="Flanders &amp; Fish"/>
    <s v="Sale"/>
    <n v="3161"/>
    <n v="2"/>
    <n v="2"/>
    <n v="1"/>
    <n v="0"/>
    <n v="2011"/>
    <s v="14/378 Dandenong Rd"/>
    <s v="Caulfield North"/>
    <x v="9"/>
    <x v="2"/>
    <x v="4"/>
    <x v="1"/>
  </r>
  <r>
    <x v="459"/>
    <n v="845000"/>
    <x v="1"/>
    <s v="Jones and Jones"/>
    <s v="Sale"/>
    <n v="3204"/>
    <n v="3"/>
    <n v="1"/>
    <n v="2"/>
    <n v="242"/>
    <m/>
    <s v="6b Howell St"/>
    <s v="Bentleigh"/>
    <x v="9"/>
    <x v="2"/>
    <x v="4"/>
    <x v="1"/>
  </r>
  <r>
    <x v="459"/>
    <n v="1617000"/>
    <x v="0"/>
    <s v="Jones and Jones"/>
    <s v="Sale"/>
    <n v="3165"/>
    <n v="3"/>
    <n v="1"/>
    <n v="2"/>
    <n v="650"/>
    <m/>
    <s v="14 John St"/>
    <s v="Bentleigh East"/>
    <x v="9"/>
    <x v="2"/>
    <x v="4"/>
    <x v="1"/>
  </r>
  <r>
    <x v="459"/>
    <n v="881000"/>
    <x v="0"/>
    <s v="Cunninghams"/>
    <s v="Sale"/>
    <n v="3072"/>
    <n v="3"/>
    <n v="1"/>
    <n v="2"/>
    <n v="470"/>
    <n v="1930"/>
    <s v="145 Murray Rd"/>
    <s v="Preston"/>
    <x v="10"/>
    <x v="1"/>
    <x v="4"/>
    <x v="1"/>
  </r>
  <r>
    <x v="459"/>
    <n v="911000"/>
    <x v="0"/>
    <s v="Melbourne Homes"/>
    <s v="Sale"/>
    <n v="3073"/>
    <n v="3"/>
    <n v="1"/>
    <n v="4"/>
    <n v="601"/>
    <n v="1950"/>
    <s v="13 McColl St"/>
    <s v="Reservoir"/>
    <x v="10"/>
    <x v="1"/>
    <x v="4"/>
    <x v="1"/>
  </r>
  <r>
    <x v="459"/>
    <n v="1050000"/>
    <x v="0"/>
    <s v="Jones and Jones"/>
    <s v="Sale"/>
    <n v="3070"/>
    <n v="2"/>
    <n v="1"/>
    <n v="1"/>
    <n v="181"/>
    <n v="1925"/>
    <s v="133 Beavers Rd"/>
    <s v="Northcote"/>
    <x v="10"/>
    <x v="1"/>
    <x v="4"/>
    <x v="1"/>
  </r>
  <r>
    <x v="459"/>
    <n v="1075000"/>
    <x v="0"/>
    <s v="Cunninghams"/>
    <s v="Sale"/>
    <n v="3072"/>
    <n v="4"/>
    <n v="1"/>
    <n v="2"/>
    <n v="521"/>
    <n v="1935"/>
    <s v="3 Carthew Gr"/>
    <s v="Preston"/>
    <x v="10"/>
    <x v="1"/>
    <x v="4"/>
    <x v="1"/>
  </r>
  <r>
    <x v="459"/>
    <n v="1972500"/>
    <x v="0"/>
    <s v="Jones and Jones"/>
    <s v="Sale"/>
    <n v="3147"/>
    <n v="4"/>
    <n v="1"/>
    <n v="1"/>
    <n v="676"/>
    <m/>
    <s v="55 Fakenham Rd"/>
    <s v="Ashburton"/>
    <x v="14"/>
    <x v="2"/>
    <x v="4"/>
    <x v="1"/>
  </r>
  <r>
    <x v="459"/>
    <n v="3550000"/>
    <x v="0"/>
    <s v="Cunninghams"/>
    <s v="Sale"/>
    <n v="3124"/>
    <n v="4"/>
    <n v="2"/>
    <n v="1"/>
    <n v="790"/>
    <n v="1890"/>
    <s v="6 Kingsley St"/>
    <s v="Camberwell"/>
    <x v="14"/>
    <x v="2"/>
    <x v="4"/>
    <x v="1"/>
  </r>
  <r>
    <x v="459"/>
    <n v="2325000"/>
    <x v="0"/>
    <s v="Jones and Jones"/>
    <s v="Auction"/>
    <n v="3079"/>
    <n v="5"/>
    <n v="3"/>
    <n v="2"/>
    <n v="737"/>
    <n v="2008"/>
    <s v="325 The Boulevard"/>
    <s v="Ivanhoe East"/>
    <x v="17"/>
    <x v="3"/>
    <x v="4"/>
    <x v="1"/>
  </r>
  <r>
    <x v="460"/>
    <n v="465000"/>
    <x v="1"/>
    <s v="Best Bricks"/>
    <s v="Sale"/>
    <n v="3068"/>
    <n v="1"/>
    <n v="1"/>
    <n v="1"/>
    <n v="0"/>
    <n v="1970"/>
    <s v="14/14 The Esplanade"/>
    <s v="Clifton Hill"/>
    <x v="1"/>
    <x v="1"/>
    <x v="4"/>
    <x v="1"/>
  </r>
  <r>
    <x v="460"/>
    <n v="900000"/>
    <x v="0"/>
    <s v="Jones and Jones"/>
    <s v="Auction"/>
    <n v="3066"/>
    <n v="2"/>
    <n v="1"/>
    <n v="0"/>
    <n v="139"/>
    <n v="1890"/>
    <s v="81 Easey St"/>
    <s v="Collingwood"/>
    <x v="1"/>
    <x v="1"/>
    <x v="4"/>
    <x v="1"/>
  </r>
  <r>
    <x v="460"/>
    <n v="3000000"/>
    <x v="0"/>
    <s v="Jones and Jones"/>
    <s v="Auction"/>
    <n v="3121"/>
    <n v="3"/>
    <n v="2"/>
    <n v="7"/>
    <n v="230"/>
    <n v="2011"/>
    <s v="2 Portland St"/>
    <s v="Richmond"/>
    <x v="1"/>
    <x v="1"/>
    <x v="4"/>
    <x v="1"/>
  </r>
  <r>
    <x v="460"/>
    <n v="553100"/>
    <x v="0"/>
    <s v="Maxwells"/>
    <s v="Sale"/>
    <n v="3029"/>
    <n v="3"/>
    <n v="2"/>
    <n v="2"/>
    <n v="540"/>
    <n v="1974"/>
    <s v="48 Branton Rd"/>
    <s v="Hoppers Crossing"/>
    <x v="28"/>
    <x v="0"/>
    <x v="4"/>
    <x v="1"/>
  </r>
  <r>
    <x v="460"/>
    <n v="796000"/>
    <x v="0"/>
    <s v="Property Barons"/>
    <s v="Sale"/>
    <n v="3083"/>
    <n v="3"/>
    <n v="2"/>
    <n v="2"/>
    <n v="534"/>
    <m/>
    <s v="74 Arthur St"/>
    <s v="Bundoora"/>
    <x v="19"/>
    <x v="1"/>
    <x v="4"/>
    <x v="1"/>
  </r>
  <r>
    <x v="460"/>
    <n v="1430000"/>
    <x v="1"/>
    <s v="Jones and Jones"/>
    <s v="Sale"/>
    <n v="3141"/>
    <n v="3"/>
    <n v="3"/>
    <n v="1"/>
    <n v="913"/>
    <n v="1996"/>
    <s v="10/20 Chambers St"/>
    <s v="South Yarra"/>
    <x v="12"/>
    <x v="2"/>
    <x v="4"/>
    <x v="1"/>
  </r>
  <r>
    <x v="460"/>
    <n v="1250000"/>
    <x v="1"/>
    <s v="Sanders"/>
    <s v="Sale"/>
    <n v="3205"/>
    <n v="3"/>
    <n v="2"/>
    <n v="3"/>
    <n v="0"/>
    <n v="2001"/>
    <s v="1403/38 Bank St"/>
    <s v="South Melbourne"/>
    <x v="5"/>
    <x v="2"/>
    <x v="4"/>
    <x v="1"/>
  </r>
  <r>
    <x v="460"/>
    <n v="2250000"/>
    <x v="1"/>
    <s v="Sanders"/>
    <s v="Sale"/>
    <n v="3207"/>
    <n v="2"/>
    <n v="2"/>
    <n v="2"/>
    <n v="0"/>
    <m/>
    <s v="9/23 Beaconsfield Pde"/>
    <s v="Port Melbourne"/>
    <x v="5"/>
    <x v="2"/>
    <x v="4"/>
    <x v="1"/>
  </r>
  <r>
    <x v="460"/>
    <n v="745000"/>
    <x v="0"/>
    <s v="Cunninghams"/>
    <s v="Sale"/>
    <n v="3033"/>
    <n v="3"/>
    <n v="1"/>
    <n v="1"/>
    <n v="535"/>
    <n v="1980"/>
    <s v="12 Cecelia Dr"/>
    <s v="Keilor East"/>
    <x v="8"/>
    <x v="0"/>
    <x v="4"/>
    <x v="1"/>
  </r>
  <r>
    <x v="460"/>
    <n v="1041000"/>
    <x v="0"/>
    <s v="Cunninghams"/>
    <s v="Sale"/>
    <n v="3032"/>
    <n v="3"/>
    <n v="2"/>
    <n v="2"/>
    <n v="209"/>
    <n v="2009"/>
    <s v="3 Dalgety Dr"/>
    <s v="Ascot Vale"/>
    <x v="8"/>
    <x v="0"/>
    <x v="4"/>
    <x v="1"/>
  </r>
  <r>
    <x v="460"/>
    <n v="1210000"/>
    <x v="0"/>
    <s v="Cunninghams"/>
    <s v="Sale"/>
    <n v="3040"/>
    <n v="3"/>
    <n v="1"/>
    <n v="6"/>
    <n v="645"/>
    <m/>
    <s v="435 Buckley St"/>
    <s v="Aberfeldie"/>
    <x v="8"/>
    <x v="0"/>
    <x v="4"/>
    <x v="1"/>
  </r>
  <r>
    <x v="460"/>
    <n v="1385000"/>
    <x v="0"/>
    <s v="Cunninghams"/>
    <s v="Sale"/>
    <n v="3125"/>
    <n v="3"/>
    <n v="2"/>
    <n v="4"/>
    <n v="697"/>
    <m/>
    <s v="2 Leopold St"/>
    <s v="Burwood"/>
    <x v="6"/>
    <x v="2"/>
    <x v="4"/>
    <x v="1"/>
  </r>
  <r>
    <x v="460"/>
    <n v="185000"/>
    <x v="1"/>
    <s v="Maxwells"/>
    <s v="Auction"/>
    <n v="3012"/>
    <n v="1"/>
    <n v="1"/>
    <n v="1"/>
    <n v="0"/>
    <m/>
    <s v="8/132 Rupert St"/>
    <s v="West Footscray"/>
    <x v="4"/>
    <x v="0"/>
    <x v="4"/>
    <x v="1"/>
  </r>
  <r>
    <x v="460"/>
    <n v="597000"/>
    <x v="1"/>
    <s v="Maxwells"/>
    <s v="Auction"/>
    <n v="3012"/>
    <n v="3"/>
    <n v="1"/>
    <n v="1"/>
    <n v="126"/>
    <n v="1995"/>
    <s v="5/19 Waratah St"/>
    <s v="West Footscray"/>
    <x v="4"/>
    <x v="0"/>
    <x v="4"/>
    <x v="1"/>
  </r>
  <r>
    <x v="460"/>
    <n v="1035000"/>
    <x v="0"/>
    <s v="Maxwells"/>
    <s v="Sale"/>
    <n v="3013"/>
    <n v="4"/>
    <n v="2"/>
    <n v="3"/>
    <n v="463"/>
    <m/>
    <s v="42 Wilkins St"/>
    <s v="Yarraville"/>
    <x v="4"/>
    <x v="0"/>
    <x v="4"/>
    <x v="1"/>
  </r>
  <r>
    <x v="460"/>
    <n v="780000"/>
    <x v="0"/>
    <s v="Flanders &amp; Fish"/>
    <s v="Auction"/>
    <n v="3155"/>
    <n v="4"/>
    <n v="2"/>
    <n v="2"/>
    <n v="820"/>
    <n v="1975"/>
    <s v="12 Briar St"/>
    <s v="Boronia"/>
    <x v="26"/>
    <x v="3"/>
    <x v="4"/>
    <x v="1"/>
  </r>
  <r>
    <x v="460"/>
    <n v="1000000"/>
    <x v="0"/>
    <s v="Jones and Jones"/>
    <s v="Auction"/>
    <n v="3015"/>
    <n v="3"/>
    <n v="1"/>
    <n v="3"/>
    <n v="399"/>
    <m/>
    <s v="111 The Avenue"/>
    <s v="Spotswood"/>
    <x v="11"/>
    <x v="0"/>
    <x v="4"/>
    <x v="1"/>
  </r>
  <r>
    <x v="460"/>
    <n v="1030000"/>
    <x v="0"/>
    <s v="Property Barons"/>
    <s v="Sale"/>
    <n v="3018"/>
    <n v="2"/>
    <n v="1"/>
    <n v="1"/>
    <n v="743"/>
    <m/>
    <s v="7 Maidstone St"/>
    <s v="Altona"/>
    <x v="11"/>
    <x v="0"/>
    <x v="4"/>
    <x v="1"/>
  </r>
  <r>
    <x v="460"/>
    <n v="535000"/>
    <x v="1"/>
    <s v="Flanders &amp; Fish"/>
    <s v="Auction"/>
    <n v="3163"/>
    <n v="2"/>
    <n v="1"/>
    <n v="1"/>
    <n v="77"/>
    <n v="1970"/>
    <s v="1/211 Murrumbeena Rd"/>
    <s v="Murrumbeena"/>
    <x v="9"/>
    <x v="2"/>
    <x v="4"/>
    <x v="1"/>
  </r>
  <r>
    <x v="460"/>
    <n v="1010000"/>
    <x v="0"/>
    <s v="Cunninghams"/>
    <s v="Sale"/>
    <n v="3072"/>
    <n v="3"/>
    <n v="1"/>
    <n v="2"/>
    <n v="486"/>
    <m/>
    <s v="227 Wood St"/>
    <s v="Preston"/>
    <x v="10"/>
    <x v="1"/>
    <x v="4"/>
    <x v="1"/>
  </r>
  <r>
    <x v="460"/>
    <n v="1300000"/>
    <x v="0"/>
    <s v="Property Barons"/>
    <s v="Auction"/>
    <n v="3038"/>
    <n v="5"/>
    <n v="3"/>
    <n v="2"/>
    <n v="771"/>
    <m/>
    <s v="7 Hanson Ct"/>
    <s v="Taylors Lakes"/>
    <x v="0"/>
    <x v="0"/>
    <x v="4"/>
    <x v="1"/>
  </r>
  <r>
    <x v="460"/>
    <n v="560000"/>
    <x v="1"/>
    <s v="Sanders"/>
    <s v="Auction"/>
    <n v="3122"/>
    <n v="2"/>
    <n v="1"/>
    <n v="0"/>
    <n v="0"/>
    <n v="1960"/>
    <s v="10/352 Auburn Rd"/>
    <s v="Hawthorn"/>
    <x v="14"/>
    <x v="2"/>
    <x v="4"/>
    <x v="1"/>
  </r>
  <r>
    <x v="460"/>
    <n v="1440000"/>
    <x v="0"/>
    <s v="Jones and Jones"/>
    <s v="Sale"/>
    <n v="3146"/>
    <n v="3"/>
    <n v="2"/>
    <n v="2"/>
    <n v="0"/>
    <m/>
    <s v="68 Martin Rd"/>
    <s v="Glen Iris"/>
    <x v="14"/>
    <x v="2"/>
    <x v="4"/>
    <x v="1"/>
  </r>
  <r>
    <x v="460"/>
    <n v="1630000"/>
    <x v="0"/>
    <s v="Zimmerman"/>
    <s v="Sale"/>
    <n v="3187"/>
    <n v="4"/>
    <n v="2"/>
    <n v="1"/>
    <n v="596"/>
    <m/>
    <s v="36 Clinton St"/>
    <s v="Brighton East"/>
    <x v="15"/>
    <x v="2"/>
    <x v="4"/>
    <x v="1"/>
  </r>
  <r>
    <x v="460"/>
    <n v="1670000"/>
    <x v="0"/>
    <s v="Property Barons"/>
    <s v="Sale"/>
    <n v="3085"/>
    <n v="5"/>
    <n v="3"/>
    <n v="2"/>
    <n v="617"/>
    <n v="2012"/>
    <s v="8 MacAlister Bvd"/>
    <s v="Yallambie"/>
    <x v="17"/>
    <x v="1"/>
    <x v="4"/>
    <x v="1"/>
  </r>
  <r>
    <x v="461"/>
    <n v="520000"/>
    <x v="0"/>
    <s v="Property Barons"/>
    <s v="Auction"/>
    <n v="3029"/>
    <n v="3"/>
    <n v="2"/>
    <n v="2"/>
    <n v="530"/>
    <n v="1999"/>
    <s v="138 Bellbridge Dr"/>
    <s v="Hoppers Crossing"/>
    <x v="28"/>
    <x v="0"/>
    <x v="4"/>
    <x v="1"/>
  </r>
  <r>
    <x v="461"/>
    <n v="556500"/>
    <x v="0"/>
    <s v="Flanders &amp; Fish"/>
    <s v="Sale"/>
    <n v="3082"/>
    <n v="3"/>
    <n v="1"/>
    <n v="2"/>
    <n v="526"/>
    <n v="1985"/>
    <s v="6 Parklea Ct"/>
    <s v="Mill Park"/>
    <x v="19"/>
    <x v="1"/>
    <x v="4"/>
    <x v="1"/>
  </r>
  <r>
    <x v="461"/>
    <n v="1642000"/>
    <x v="0"/>
    <s v="Jones and Jones"/>
    <s v="Sale"/>
    <n v="3125"/>
    <n v="7"/>
    <n v="4"/>
    <n v="2"/>
    <n v="765"/>
    <n v="1950"/>
    <s v="11 McComas Gr"/>
    <s v="Burwood"/>
    <x v="2"/>
    <x v="2"/>
    <x v="4"/>
    <x v="1"/>
  </r>
  <r>
    <x v="461"/>
    <n v="500000"/>
    <x v="1"/>
    <s v="Metro Ladder"/>
    <s v="Auction"/>
    <n v="3184"/>
    <n v="2"/>
    <n v="1"/>
    <n v="1"/>
    <n v="0"/>
    <n v="1960"/>
    <s v="6/53 Tennyson St"/>
    <s v="Elwood"/>
    <x v="5"/>
    <x v="2"/>
    <x v="4"/>
    <x v="1"/>
  </r>
  <r>
    <x v="461"/>
    <n v="1190000"/>
    <x v="1"/>
    <s v="Flanders &amp; Fish"/>
    <s v="Sale"/>
    <n v="3182"/>
    <n v="3"/>
    <n v="1"/>
    <n v="1"/>
    <n v="460"/>
    <n v="1955"/>
    <s v="1/23 Eildon Rd"/>
    <s v="St Kilda"/>
    <x v="5"/>
    <x v="2"/>
    <x v="4"/>
    <x v="1"/>
  </r>
  <r>
    <x v="461"/>
    <n v="1700000"/>
    <x v="0"/>
    <s v="Sanders"/>
    <s v="Auction"/>
    <n v="3206"/>
    <n v="3"/>
    <n v="1"/>
    <n v="1"/>
    <n v="178"/>
    <n v="1910"/>
    <s v="4 Ashworth St"/>
    <s v="Albert Park"/>
    <x v="5"/>
    <x v="2"/>
    <x v="4"/>
    <x v="1"/>
  </r>
  <r>
    <x v="461"/>
    <n v="810000"/>
    <x v="0"/>
    <s v="Best Bricks"/>
    <s v="Sale"/>
    <n v="3095"/>
    <n v="4"/>
    <n v="2"/>
    <n v="2"/>
    <n v="838"/>
    <m/>
    <s v="8 The Eyrie"/>
    <s v="Eltham"/>
    <x v="20"/>
    <x v="3"/>
    <x v="4"/>
    <x v="1"/>
  </r>
  <r>
    <x v="461"/>
    <n v="595000"/>
    <x v="2"/>
    <s v="Cunninghams"/>
    <s v="Auction"/>
    <n v="3046"/>
    <n v="3"/>
    <n v="1"/>
    <n v="2"/>
    <n v="258"/>
    <n v="2001"/>
    <s v="1/26 York St"/>
    <s v="Glenroy"/>
    <x v="3"/>
    <x v="1"/>
    <x v="4"/>
    <x v="1"/>
  </r>
  <r>
    <x v="461"/>
    <n v="1020000"/>
    <x v="0"/>
    <s v="Cunninghams"/>
    <s v="Auction"/>
    <n v="3058"/>
    <n v="3"/>
    <n v="2"/>
    <n v="0"/>
    <n v="341"/>
    <n v="1920"/>
    <s v="27 Clifton Gr"/>
    <s v="Coburg"/>
    <x v="3"/>
    <x v="1"/>
    <x v="4"/>
    <x v="1"/>
  </r>
  <r>
    <x v="461"/>
    <n v="600000"/>
    <x v="1"/>
    <s v="Property Barons"/>
    <s v="Sale"/>
    <n v="3040"/>
    <n v="2"/>
    <n v="1"/>
    <n v="1"/>
    <n v="132"/>
    <m/>
    <s v="3/222 Pascoe Vale Rd"/>
    <s v="Essendon"/>
    <x v="8"/>
    <x v="0"/>
    <x v="4"/>
    <x v="1"/>
  </r>
  <r>
    <x v="461"/>
    <n v="905000"/>
    <x v="0"/>
    <s v="Jones and Jones"/>
    <s v="Sale"/>
    <n v="3042"/>
    <n v="3"/>
    <n v="1"/>
    <n v="2"/>
    <n v="573"/>
    <n v="1965"/>
    <s v="4 Myrtle Gr"/>
    <s v="Airport West"/>
    <x v="8"/>
    <x v="0"/>
    <x v="4"/>
    <x v="1"/>
  </r>
  <r>
    <x v="461"/>
    <n v="902000"/>
    <x v="0"/>
    <s v="Jones and Jones"/>
    <s v="Sale"/>
    <n v="3170"/>
    <n v="4"/>
    <n v="2"/>
    <n v="4"/>
    <n v="726"/>
    <n v="1960"/>
    <s v="18 Vincent St"/>
    <s v="Mulgrave"/>
    <x v="6"/>
    <x v="4"/>
    <x v="4"/>
    <x v="1"/>
  </r>
  <r>
    <x v="461"/>
    <n v="1175000"/>
    <x v="0"/>
    <s v="Property Barons"/>
    <s v="Sale"/>
    <n v="3135"/>
    <n v="4"/>
    <n v="2"/>
    <n v="1"/>
    <n v="842"/>
    <n v="1960"/>
    <s v="7 Highton St"/>
    <s v="Ringwood East"/>
    <x v="22"/>
    <x v="3"/>
    <x v="4"/>
    <x v="1"/>
  </r>
  <r>
    <x v="461"/>
    <n v="830000"/>
    <x v="0"/>
    <s v="Flanders &amp; Fish"/>
    <s v="Auction"/>
    <n v="3012"/>
    <n v="3"/>
    <n v="1"/>
    <n v="0"/>
    <n v="370"/>
    <m/>
    <s v="16 Hope St"/>
    <s v="West Footscray"/>
    <x v="4"/>
    <x v="0"/>
    <x v="4"/>
    <x v="1"/>
  </r>
  <r>
    <x v="461"/>
    <n v="1241000"/>
    <x v="0"/>
    <s v="Cunninghams"/>
    <s v="Sale"/>
    <n v="3109"/>
    <n v="4"/>
    <n v="2"/>
    <n v="2"/>
    <n v="886"/>
    <n v="1980"/>
    <s v="12 Silvana Ct"/>
    <s v="Doncaster East"/>
    <x v="16"/>
    <x v="3"/>
    <x v="4"/>
    <x v="1"/>
  </r>
  <r>
    <x v="461"/>
    <n v="1542000"/>
    <x v="0"/>
    <s v="Property Barons"/>
    <s v="Sale"/>
    <n v="3108"/>
    <n v="3"/>
    <n v="2"/>
    <n v="2"/>
    <n v="980"/>
    <m/>
    <s v="39 Kiewa St"/>
    <s v="Doncaster"/>
    <x v="16"/>
    <x v="3"/>
    <x v="4"/>
    <x v="1"/>
  </r>
  <r>
    <x v="461"/>
    <n v="700000"/>
    <x v="0"/>
    <s v="Cunninghams"/>
    <s v="Sale"/>
    <n v="3153"/>
    <n v="3"/>
    <n v="2"/>
    <n v="1"/>
    <n v="509"/>
    <n v="1980"/>
    <s v="17 Orange Gr"/>
    <s v="Bayswater"/>
    <x v="26"/>
    <x v="3"/>
    <x v="4"/>
    <x v="1"/>
  </r>
  <r>
    <x v="461"/>
    <n v="1460000"/>
    <x v="0"/>
    <s v="Flanders &amp; Fish"/>
    <s v="Auction"/>
    <n v="3165"/>
    <n v="4"/>
    <n v="1"/>
    <n v="2"/>
    <n v="722"/>
    <n v="1955"/>
    <s v="7 Curtin St"/>
    <s v="Bentleigh East"/>
    <x v="9"/>
    <x v="2"/>
    <x v="4"/>
    <x v="1"/>
  </r>
  <r>
    <x v="461"/>
    <n v="770000"/>
    <x v="0"/>
    <s v="Cunninghams"/>
    <s v="Sale"/>
    <n v="3073"/>
    <n v="4"/>
    <n v="3"/>
    <n v="3"/>
    <n v="697"/>
    <n v="1970"/>
    <s v="19 Tovey St"/>
    <s v="Reservoir"/>
    <x v="10"/>
    <x v="1"/>
    <x v="4"/>
    <x v="1"/>
  </r>
  <r>
    <x v="461"/>
    <n v="530000"/>
    <x v="0"/>
    <s v="Property Barons"/>
    <s v="Sale"/>
    <n v="3020"/>
    <n v="3"/>
    <n v="1"/>
    <n v="1"/>
    <n v="573"/>
    <n v="1970"/>
    <s v="27 Warmington Rd"/>
    <s v="Sunshine West"/>
    <x v="0"/>
    <x v="0"/>
    <x v="4"/>
    <x v="1"/>
  </r>
  <r>
    <x v="461"/>
    <n v="1402000"/>
    <x v="0"/>
    <s v="Maxwells"/>
    <s v="Sale"/>
    <n v="3124"/>
    <n v="2"/>
    <n v="1"/>
    <n v="0"/>
    <n v="429"/>
    <m/>
    <s v="10 Wilson Gr"/>
    <s v="Camberwell"/>
    <x v="14"/>
    <x v="2"/>
    <x v="4"/>
    <x v="1"/>
  </r>
  <r>
    <x v="461"/>
    <n v="1861000"/>
    <x v="0"/>
    <s v="Cunninghams"/>
    <s v="Sale"/>
    <n v="3124"/>
    <n v="3"/>
    <n v="2"/>
    <n v="2"/>
    <n v="324"/>
    <m/>
    <s v="96A Through Rd"/>
    <s v="Camberwell"/>
    <x v="14"/>
    <x v="2"/>
    <x v="4"/>
    <x v="1"/>
  </r>
  <r>
    <x v="461"/>
    <n v="2550000"/>
    <x v="0"/>
    <s v="Maxwells"/>
    <s v="Auction"/>
    <n v="3186"/>
    <n v="4"/>
    <n v="3"/>
    <n v="2"/>
    <n v="263"/>
    <n v="2005"/>
    <s v="3/30 Grosvenor St"/>
    <s v="Brighton"/>
    <x v="15"/>
    <x v="2"/>
    <x v="4"/>
    <x v="1"/>
  </r>
  <r>
    <x v="461"/>
    <n v="885000"/>
    <x v="0"/>
    <s v="Property Barons"/>
    <s v="Auction"/>
    <n v="3081"/>
    <n v="3"/>
    <n v="1"/>
    <n v="1"/>
    <n v="592"/>
    <n v="1960"/>
    <s v="79 Bamfield Rd"/>
    <s v="Heidelberg Heights"/>
    <x v="17"/>
    <x v="3"/>
    <x v="4"/>
    <x v="1"/>
  </r>
  <r>
    <x v="461"/>
    <n v="975000"/>
    <x v="2"/>
    <s v="Cunninghams"/>
    <s v="Auction"/>
    <n v="3079"/>
    <n v="3"/>
    <n v="2"/>
    <n v="1"/>
    <n v="103"/>
    <n v="1997"/>
    <s v="2/123 Waterdale Rd"/>
    <s v="Ivanhoe"/>
    <x v="17"/>
    <x v="3"/>
    <x v="4"/>
    <x v="1"/>
  </r>
  <r>
    <x v="462"/>
    <n v="515000"/>
    <x v="0"/>
    <s v="Metro Ladder"/>
    <s v="Sale"/>
    <n v="3029"/>
    <n v="3"/>
    <n v="1"/>
    <n v="2"/>
    <n v="565"/>
    <m/>
    <s v="10 Dawe Ct"/>
    <s v="Hoppers Crossing"/>
    <x v="28"/>
    <x v="0"/>
    <x v="4"/>
    <x v="1"/>
  </r>
  <r>
    <x v="462"/>
    <n v="1425000"/>
    <x v="0"/>
    <s v="Property Barons"/>
    <s v="Sale"/>
    <n v="3130"/>
    <n v="2"/>
    <n v="1"/>
    <n v="1"/>
    <n v="597"/>
    <m/>
    <s v="32 Pope Rd"/>
    <s v="Blackburn"/>
    <x v="2"/>
    <x v="3"/>
    <x v="4"/>
    <x v="1"/>
  </r>
  <r>
    <x v="462"/>
    <n v="1580000"/>
    <x v="0"/>
    <s v="Flanders &amp; Fish"/>
    <s v="Sale"/>
    <n v="3151"/>
    <n v="4"/>
    <n v="2"/>
    <n v="2"/>
    <n v="724"/>
    <m/>
    <s v="11 Tarwarri Pl"/>
    <s v="Burwood East"/>
    <x v="2"/>
    <x v="3"/>
    <x v="4"/>
    <x v="1"/>
  </r>
  <r>
    <x v="462"/>
    <n v="615000"/>
    <x v="1"/>
    <s v="Metro Ladder"/>
    <s v="Sale"/>
    <n v="3141"/>
    <n v="2"/>
    <n v="1"/>
    <n v="1"/>
    <n v="0"/>
    <m/>
    <s v="30/30 Murphy St"/>
    <s v="South Yarra"/>
    <x v="12"/>
    <x v="2"/>
    <x v="4"/>
    <x v="1"/>
  </r>
  <r>
    <x v="462"/>
    <n v="1805000"/>
    <x v="0"/>
    <s v="Flanders &amp; Fish"/>
    <s v="Sale"/>
    <n v="3181"/>
    <n v="4"/>
    <n v="2"/>
    <n v="1"/>
    <n v="105"/>
    <m/>
    <s v="4 Anchor Pl"/>
    <s v="Prahran"/>
    <x v="12"/>
    <x v="2"/>
    <x v="4"/>
    <x v="1"/>
  </r>
  <r>
    <x v="462"/>
    <n v="2500000"/>
    <x v="0"/>
    <s v="Jones and Jones"/>
    <s v="Auction"/>
    <n v="3142"/>
    <n v="3"/>
    <n v="2"/>
    <n v="2"/>
    <n v="440"/>
    <m/>
    <s v="8 Hill St"/>
    <s v="Toorak"/>
    <x v="12"/>
    <x v="2"/>
    <x v="4"/>
    <x v="1"/>
  </r>
  <r>
    <x v="462"/>
    <n v="3600000"/>
    <x v="0"/>
    <s v="Zimmerman"/>
    <s v="Auction"/>
    <n v="3142"/>
    <n v="4"/>
    <n v="2"/>
    <n v="2"/>
    <n v="815"/>
    <m/>
    <s v="680 Orrong Rd"/>
    <s v="Toorak"/>
    <x v="12"/>
    <x v="2"/>
    <x v="4"/>
    <x v="1"/>
  </r>
  <r>
    <x v="462"/>
    <n v="445000"/>
    <x v="1"/>
    <s v="Cunninghams"/>
    <s v="Sale"/>
    <n v="3060"/>
    <n v="2"/>
    <n v="1"/>
    <n v="1"/>
    <n v="196"/>
    <m/>
    <s v="6/119 Anderson Rd"/>
    <s v="Fawkner"/>
    <x v="3"/>
    <x v="1"/>
    <x v="4"/>
    <x v="1"/>
  </r>
  <r>
    <x v="462"/>
    <n v="695000"/>
    <x v="0"/>
    <s v="Sanders"/>
    <s v="Sale"/>
    <n v="3046"/>
    <n v="3"/>
    <n v="1"/>
    <n v="2"/>
    <n v="649"/>
    <n v="1955"/>
    <s v="16 Heather Ct"/>
    <s v="Glenroy"/>
    <x v="3"/>
    <x v="1"/>
    <x v="4"/>
    <x v="1"/>
  </r>
  <r>
    <x v="462"/>
    <n v="884000"/>
    <x v="0"/>
    <s v="Jones and Jones"/>
    <s v="Auction"/>
    <n v="3056"/>
    <n v="2"/>
    <n v="1"/>
    <n v="0"/>
    <n v="148"/>
    <n v="1890"/>
    <s v="13 Goodman St"/>
    <s v="Brunswick"/>
    <x v="3"/>
    <x v="1"/>
    <x v="4"/>
    <x v="1"/>
  </r>
  <r>
    <x v="462"/>
    <n v="1145000"/>
    <x v="0"/>
    <s v="Cunninghams"/>
    <s v="Sale"/>
    <n v="3166"/>
    <n v="4"/>
    <n v="2"/>
    <n v="2"/>
    <n v="538"/>
    <m/>
    <s v="7 Hilbert Ct"/>
    <s v="Oakleigh"/>
    <x v="6"/>
    <x v="2"/>
    <x v="4"/>
    <x v="1"/>
  </r>
  <r>
    <x v="462"/>
    <n v="1145000"/>
    <x v="0"/>
    <s v="Cunninghams"/>
    <s v="Sale"/>
    <n v="3166"/>
    <n v="4"/>
    <n v="1"/>
    <n v="2"/>
    <n v="603"/>
    <n v="1960"/>
    <s v="50 Ross St"/>
    <s v="Huntingdale"/>
    <x v="6"/>
    <x v="2"/>
    <x v="4"/>
    <x v="1"/>
  </r>
  <r>
    <x v="462"/>
    <n v="525000"/>
    <x v="1"/>
    <s v="Maxwells"/>
    <s v="Auction"/>
    <n v="3031"/>
    <n v="2"/>
    <n v="1"/>
    <n v="1"/>
    <n v="0"/>
    <n v="2011"/>
    <s v="9/11 Smith St"/>
    <s v="Kensington"/>
    <x v="13"/>
    <x v="1"/>
    <x v="4"/>
    <x v="1"/>
  </r>
  <r>
    <x v="462"/>
    <n v="871000"/>
    <x v="1"/>
    <s v="Flanders &amp; Fish"/>
    <s v="Sale"/>
    <n v="3109"/>
    <n v="3"/>
    <n v="2"/>
    <n v="2"/>
    <n v="195"/>
    <n v="2010"/>
    <s v="2/24 Boronia Gr"/>
    <s v="Doncaster East"/>
    <x v="16"/>
    <x v="3"/>
    <x v="4"/>
    <x v="1"/>
  </r>
  <r>
    <x v="462"/>
    <n v="1289000"/>
    <x v="0"/>
    <s v="Zimmerman"/>
    <s v="Sale"/>
    <n v="3189"/>
    <n v="4"/>
    <n v="2"/>
    <n v="1"/>
    <n v="532"/>
    <m/>
    <s v="6 Bataba St"/>
    <s v="Moorabbin"/>
    <x v="7"/>
    <x v="2"/>
    <x v="4"/>
    <x v="1"/>
  </r>
  <r>
    <x v="462"/>
    <n v="770000"/>
    <x v="0"/>
    <s v="Maxwells"/>
    <s v="Sale"/>
    <n v="3059"/>
    <n v="3"/>
    <n v="2"/>
    <n v="2"/>
    <n v="711"/>
    <n v="1985"/>
    <s v="69 Greenvale Dr"/>
    <s v="Greenvale"/>
    <x v="18"/>
    <x v="1"/>
    <x v="4"/>
    <x v="1"/>
  </r>
  <r>
    <x v="462"/>
    <n v="740000"/>
    <x v="1"/>
    <s v="Flanders &amp; Fish"/>
    <s v="Auction"/>
    <n v="3185"/>
    <n v="2"/>
    <n v="1"/>
    <n v="1"/>
    <n v="0"/>
    <n v="1960"/>
    <s v="8/37 Victoria St"/>
    <s v="Elsternwick"/>
    <x v="9"/>
    <x v="2"/>
    <x v="4"/>
    <x v="1"/>
  </r>
  <r>
    <x v="462"/>
    <n v="1055000"/>
    <x v="2"/>
    <s v="Jones and Jones"/>
    <s v="Auction"/>
    <n v="3165"/>
    <n v="3"/>
    <n v="2"/>
    <n v="2"/>
    <n v="301"/>
    <n v="2000"/>
    <s v="1/22 Brooks St"/>
    <s v="Bentleigh East"/>
    <x v="9"/>
    <x v="2"/>
    <x v="4"/>
    <x v="1"/>
  </r>
  <r>
    <x v="462"/>
    <n v="888000"/>
    <x v="0"/>
    <s v="Cunninghams"/>
    <s v="Sale"/>
    <n v="3073"/>
    <n v="2"/>
    <n v="1"/>
    <n v="2"/>
    <n v="649"/>
    <m/>
    <s v="81 McMahon Rd"/>
    <s v="Reservoir"/>
    <x v="10"/>
    <x v="1"/>
    <x v="4"/>
    <x v="1"/>
  </r>
  <r>
    <x v="462"/>
    <n v="1235000"/>
    <x v="0"/>
    <s v="Cunninghams"/>
    <s v="Sale"/>
    <n v="3070"/>
    <n v="3"/>
    <n v="1"/>
    <n v="1"/>
    <n v="534"/>
    <n v="1960"/>
    <s v="99 Kellett St"/>
    <s v="Northcote"/>
    <x v="10"/>
    <x v="1"/>
    <x v="4"/>
    <x v="1"/>
  </r>
  <r>
    <x v="462"/>
    <n v="1650000"/>
    <x v="0"/>
    <s v="Property Barons"/>
    <s v="Auction"/>
    <n v="3102"/>
    <n v="3"/>
    <n v="3"/>
    <n v="1"/>
    <n v="204"/>
    <m/>
    <s v="84 Westbrook St"/>
    <s v="Kew East"/>
    <x v="14"/>
    <x v="2"/>
    <x v="4"/>
    <x v="1"/>
  </r>
  <r>
    <x v="462"/>
    <n v="1682000"/>
    <x v="0"/>
    <s v="Jones and Jones"/>
    <s v="Sale"/>
    <n v="3122"/>
    <n v="2"/>
    <n v="1"/>
    <n v="1"/>
    <n v="264"/>
    <n v="1910"/>
    <s v="9 Manchester St"/>
    <s v="Hawthorn"/>
    <x v="14"/>
    <x v="2"/>
    <x v="4"/>
    <x v="1"/>
  </r>
  <r>
    <x v="462"/>
    <n v="1410000"/>
    <x v="1"/>
    <s v="Melbourne Homes"/>
    <s v="Sale"/>
    <n v="3186"/>
    <n v="3"/>
    <n v="2"/>
    <n v="2"/>
    <n v="257"/>
    <m/>
    <s v="2/58 North Rd"/>
    <s v="Brighton"/>
    <x v="15"/>
    <x v="2"/>
    <x v="4"/>
    <x v="1"/>
  </r>
  <r>
    <x v="462"/>
    <n v="950000"/>
    <x v="0"/>
    <s v="Melbourne Homes"/>
    <s v="Sale"/>
    <n v="3081"/>
    <n v="3"/>
    <n v="1"/>
    <n v="3"/>
    <n v="695"/>
    <m/>
    <s v="171 Southern Rd"/>
    <s v="Heidelberg West"/>
    <x v="17"/>
    <x v="3"/>
    <x v="4"/>
    <x v="1"/>
  </r>
  <r>
    <x v="463"/>
    <n v="1250000"/>
    <x v="0"/>
    <s v="Jones and Jones"/>
    <s v="Auction"/>
    <n v="3121"/>
    <n v="3"/>
    <n v="1"/>
    <n v="1"/>
    <n v="111"/>
    <m/>
    <s v="74 Hunter St"/>
    <s v="Richmond"/>
    <x v="1"/>
    <x v="1"/>
    <x v="4"/>
    <x v="1"/>
  </r>
  <r>
    <x v="463"/>
    <n v="1402500"/>
    <x v="0"/>
    <s v="Jones and Jones"/>
    <s v="Sale"/>
    <n v="3067"/>
    <n v="3"/>
    <n v="1"/>
    <n v="1"/>
    <n v="270"/>
    <n v="1960"/>
    <s v="67 Yarra St"/>
    <s v="Abbotsford"/>
    <x v="1"/>
    <x v="1"/>
    <x v="4"/>
    <x v="1"/>
  </r>
  <r>
    <x v="463"/>
    <n v="2100000"/>
    <x v="0"/>
    <s v="Melbourne Homes"/>
    <s v="Auction"/>
    <n v="3127"/>
    <n v="4"/>
    <n v="2"/>
    <n v="5"/>
    <n v="719"/>
    <n v="1950"/>
    <s v="1 Howson Ct"/>
    <s v="Mont Albert"/>
    <x v="2"/>
    <x v="3"/>
    <x v="4"/>
    <x v="1"/>
  </r>
  <r>
    <x v="463"/>
    <n v="902000"/>
    <x v="1"/>
    <s v="Zimmerman"/>
    <s v="Sale"/>
    <n v="3184"/>
    <n v="2"/>
    <n v="1"/>
    <n v="0"/>
    <n v="702"/>
    <n v="1940"/>
    <s v="1/203 Brighton Rd"/>
    <s v="Elwood"/>
    <x v="5"/>
    <x v="2"/>
    <x v="4"/>
    <x v="1"/>
  </r>
  <r>
    <x v="463"/>
    <n v="920000"/>
    <x v="0"/>
    <s v="Metro Ladder"/>
    <s v="Sale"/>
    <n v="3182"/>
    <n v="2"/>
    <n v="1"/>
    <n v="0"/>
    <n v="190"/>
    <m/>
    <s v="5 Octavia St"/>
    <s v="St Kilda"/>
    <x v="5"/>
    <x v="2"/>
    <x v="4"/>
    <x v="1"/>
  </r>
  <r>
    <x v="463"/>
    <n v="590000"/>
    <x v="1"/>
    <s v="Cunninghams"/>
    <s v="Sale"/>
    <n v="3058"/>
    <n v="2"/>
    <n v="1"/>
    <n v="1"/>
    <n v="79"/>
    <m/>
    <s v="1/115 Harding St"/>
    <s v="Coburg"/>
    <x v="3"/>
    <x v="1"/>
    <x v="4"/>
    <x v="1"/>
  </r>
  <r>
    <x v="463"/>
    <n v="510000"/>
    <x v="1"/>
    <s v="Property Barons"/>
    <s v="Auction"/>
    <n v="3042"/>
    <n v="2"/>
    <n v="1"/>
    <n v="1"/>
    <n v="167"/>
    <n v="2013"/>
    <s v="2/34 Haldane Rd"/>
    <s v="Niddrie"/>
    <x v="8"/>
    <x v="0"/>
    <x v="4"/>
    <x v="1"/>
  </r>
  <r>
    <x v="463"/>
    <n v="685000"/>
    <x v="0"/>
    <s v="Cunninghams"/>
    <s v="Auction"/>
    <n v="3041"/>
    <n v="2"/>
    <n v="1"/>
    <n v="1"/>
    <n v="173"/>
    <n v="2009"/>
    <s v="3/26 Renown St"/>
    <s v="Essendon North"/>
    <x v="8"/>
    <x v="0"/>
    <x v="4"/>
    <x v="1"/>
  </r>
  <r>
    <x v="463"/>
    <n v="760000"/>
    <x v="0"/>
    <s v="Property Barons"/>
    <s v="Auction"/>
    <n v="3039"/>
    <n v="2"/>
    <n v="1"/>
    <n v="0"/>
    <n v="251"/>
    <n v="1980"/>
    <s v="26 Scotia St"/>
    <s v="Moonee Ponds"/>
    <x v="8"/>
    <x v="0"/>
    <x v="4"/>
    <x v="1"/>
  </r>
  <r>
    <x v="463"/>
    <n v="850000"/>
    <x v="1"/>
    <s v="Property Barons"/>
    <s v="Sale"/>
    <n v="3042"/>
    <n v="3"/>
    <n v="2"/>
    <n v="1"/>
    <n v="307"/>
    <m/>
    <s v="2b Roberts Rd"/>
    <s v="Airport West"/>
    <x v="8"/>
    <x v="0"/>
    <x v="4"/>
    <x v="1"/>
  </r>
  <r>
    <x v="463"/>
    <n v="740000"/>
    <x v="0"/>
    <s v="Best Bricks"/>
    <s v="Auction"/>
    <n v="3148"/>
    <n v="3"/>
    <n v="1"/>
    <n v="1"/>
    <n v="280"/>
    <n v="2000"/>
    <s v="38 Jacana St"/>
    <s v="Chadstone"/>
    <x v="6"/>
    <x v="2"/>
    <x v="4"/>
    <x v="1"/>
  </r>
  <r>
    <x v="463"/>
    <n v="755000"/>
    <x v="2"/>
    <s v="Cunninghams"/>
    <s v="Auction"/>
    <n v="3051"/>
    <n v="2"/>
    <n v="1"/>
    <n v="1"/>
    <n v="1537"/>
    <n v="1890"/>
    <s v="13/201 Abbotsford St"/>
    <s v="North Melbourne"/>
    <x v="13"/>
    <x v="1"/>
    <x v="4"/>
    <x v="1"/>
  </r>
  <r>
    <x v="463"/>
    <n v="1350000"/>
    <x v="2"/>
    <s v="Jones and Jones"/>
    <s v="Sale"/>
    <n v="3002"/>
    <n v="2"/>
    <n v="2"/>
    <n v="1"/>
    <n v="87"/>
    <n v="2005"/>
    <s v="7 Webb La"/>
    <s v="East Melbourne"/>
    <x v="13"/>
    <x v="1"/>
    <x v="4"/>
    <x v="1"/>
  </r>
  <r>
    <x v="463"/>
    <n v="2790000"/>
    <x v="0"/>
    <s v="Melbourne Homes"/>
    <s v="Sale"/>
    <n v="3052"/>
    <n v="3"/>
    <n v="2"/>
    <n v="1"/>
    <n v="180"/>
    <n v="1890"/>
    <s v="55 Park Dr"/>
    <s v="Parkville"/>
    <x v="13"/>
    <x v="1"/>
    <x v="4"/>
    <x v="1"/>
  </r>
  <r>
    <x v="463"/>
    <n v="4275000"/>
    <x v="0"/>
    <s v="Jones and Jones"/>
    <s v="Sale"/>
    <n v="3002"/>
    <n v="4"/>
    <n v="2"/>
    <n v="2"/>
    <n v="326"/>
    <n v="1970"/>
    <s v="127 Gipps St"/>
    <s v="East Melbourne"/>
    <x v="13"/>
    <x v="1"/>
    <x v="4"/>
    <x v="1"/>
  </r>
  <r>
    <x v="463"/>
    <n v="872500"/>
    <x v="0"/>
    <s v="Maxwells"/>
    <s v="Auction"/>
    <n v="3013"/>
    <n v="3"/>
    <n v="1"/>
    <n v="2"/>
    <n v="189"/>
    <n v="1920"/>
    <s v="40 Kingston St"/>
    <s v="Yarraville"/>
    <x v="4"/>
    <x v="0"/>
    <x v="4"/>
    <x v="1"/>
  </r>
  <r>
    <x v="463"/>
    <n v="1040000"/>
    <x v="0"/>
    <s v="Maxwells"/>
    <s v="Sale"/>
    <n v="3012"/>
    <n v="3"/>
    <n v="1"/>
    <n v="1"/>
    <n v="330"/>
    <m/>
    <s v="106 Summerhill Rd"/>
    <s v="West Footscray"/>
    <x v="4"/>
    <x v="0"/>
    <x v="4"/>
    <x v="1"/>
  </r>
  <r>
    <x v="463"/>
    <n v="1285000"/>
    <x v="0"/>
    <s v="Cunninghams"/>
    <s v="Auction"/>
    <n v="3108"/>
    <n v="3"/>
    <n v="1"/>
    <n v="2"/>
    <n v="645"/>
    <m/>
    <s v="192 George St"/>
    <s v="Doncaster"/>
    <x v="16"/>
    <x v="3"/>
    <x v="4"/>
    <x v="1"/>
  </r>
  <r>
    <x v="463"/>
    <n v="675000"/>
    <x v="0"/>
    <s v="SJ"/>
    <s v="Auction"/>
    <n v="3043"/>
    <n v="5"/>
    <n v="2"/>
    <n v="2"/>
    <n v="565"/>
    <m/>
    <s v="328 Carrick Dr"/>
    <s v="Gladstone Park"/>
    <x v="18"/>
    <x v="0"/>
    <x v="4"/>
    <x v="1"/>
  </r>
  <r>
    <x v="463"/>
    <n v="840500"/>
    <x v="0"/>
    <s v="SJ"/>
    <s v="Sale"/>
    <n v="3059"/>
    <n v="4"/>
    <n v="2"/>
    <n v="2"/>
    <n v="494"/>
    <n v="2014"/>
    <s v="21 Destination Dr"/>
    <s v="Greenvale"/>
    <x v="18"/>
    <x v="1"/>
    <x v="4"/>
    <x v="1"/>
  </r>
  <r>
    <x v="463"/>
    <n v="515000"/>
    <x v="0"/>
    <s v="Flanders &amp; Fish"/>
    <s v="Auction"/>
    <n v="3028"/>
    <n v="3"/>
    <n v="1"/>
    <n v="2"/>
    <n v="531"/>
    <n v="1985"/>
    <s v="21 Catherine Rd"/>
    <s v="Seabrook"/>
    <x v="11"/>
    <x v="0"/>
    <x v="4"/>
    <x v="1"/>
  </r>
  <r>
    <x v="463"/>
    <n v="1410000"/>
    <x v="0"/>
    <s v="Sanders"/>
    <s v="Sale"/>
    <n v="3018"/>
    <n v="4"/>
    <n v="1"/>
    <n v="2"/>
    <n v="521"/>
    <m/>
    <s v="2 Garden Gr"/>
    <s v="Seaholme"/>
    <x v="11"/>
    <x v="0"/>
    <x v="4"/>
    <x v="1"/>
  </r>
  <r>
    <x v="463"/>
    <n v="716000"/>
    <x v="0"/>
    <s v="Metro Ladder"/>
    <s v="Sale"/>
    <n v="3185"/>
    <n v="2"/>
    <n v="1"/>
    <n v="1"/>
    <n v="0"/>
    <n v="1970"/>
    <s v="5/30 College St"/>
    <s v="Elsternwick"/>
    <x v="9"/>
    <x v="2"/>
    <x v="4"/>
    <x v="1"/>
  </r>
  <r>
    <x v="463"/>
    <n v="635000"/>
    <x v="0"/>
    <s v="Cunninghams"/>
    <s v="Auction"/>
    <n v="3073"/>
    <n v="3"/>
    <n v="2"/>
    <n v="2"/>
    <n v="247"/>
    <m/>
    <s v="2/65 Purinuan Rd"/>
    <s v="Reservoir"/>
    <x v="10"/>
    <x v="1"/>
    <x v="4"/>
    <x v="1"/>
  </r>
  <r>
    <x v="463"/>
    <n v="1010000"/>
    <x v="0"/>
    <s v="Property Barons"/>
    <s v="Sale"/>
    <n v="3073"/>
    <n v="3"/>
    <n v="1"/>
    <n v="2"/>
    <n v="649"/>
    <m/>
    <s v="29 Southernhay St"/>
    <s v="Reservoir"/>
    <x v="10"/>
    <x v="1"/>
    <x v="4"/>
    <x v="1"/>
  </r>
  <r>
    <x v="463"/>
    <n v="525000"/>
    <x v="1"/>
    <s v="Cunninghams"/>
    <s v="Auction"/>
    <n v="3122"/>
    <n v="2"/>
    <n v="1"/>
    <n v="1"/>
    <n v="279"/>
    <m/>
    <s v="3/199 Auburn Rd"/>
    <s v="Hawthorn"/>
    <x v="14"/>
    <x v="2"/>
    <x v="4"/>
    <x v="1"/>
  </r>
  <r>
    <x v="463"/>
    <n v="805000"/>
    <x v="1"/>
    <s v="Jones and Jones"/>
    <s v="Sale"/>
    <n v="3122"/>
    <n v="2"/>
    <n v="1"/>
    <n v="1"/>
    <n v="0"/>
    <n v="1965"/>
    <s v="6/15 Shakespeare Gr"/>
    <s v="Hawthorn"/>
    <x v="14"/>
    <x v="2"/>
    <x v="4"/>
    <x v="1"/>
  </r>
  <r>
    <x v="463"/>
    <n v="1930000"/>
    <x v="0"/>
    <s v="Cunninghams"/>
    <s v="Sale"/>
    <n v="3124"/>
    <n v="3"/>
    <n v="1"/>
    <n v="2"/>
    <n v="643"/>
    <n v="1920"/>
    <s v="114 Through Rd"/>
    <s v="Camberwell"/>
    <x v="14"/>
    <x v="2"/>
    <x v="4"/>
    <x v="1"/>
  </r>
  <r>
    <x v="463"/>
    <n v="1050000"/>
    <x v="0"/>
    <s v="Melbourne Homes"/>
    <s v="Auction"/>
    <n v="3088"/>
    <n v="5"/>
    <n v="3"/>
    <n v="3"/>
    <n v="616"/>
    <n v="1960"/>
    <s v="4 Alexandra St"/>
    <s v="Greensborough"/>
    <x v="17"/>
    <x v="1"/>
    <x v="4"/>
    <x v="1"/>
  </r>
  <r>
    <x v="464"/>
    <n v="480000"/>
    <x v="1"/>
    <s v="Metro Ladder"/>
    <s v="Sale"/>
    <n v="3067"/>
    <n v="2"/>
    <n v="1"/>
    <n v="1"/>
    <n v="601"/>
    <n v="1970"/>
    <s v="5/29 Church St"/>
    <s v="Abbotsford"/>
    <x v="1"/>
    <x v="1"/>
    <x v="4"/>
    <x v="1"/>
  </r>
  <r>
    <x v="464"/>
    <n v="556000"/>
    <x v="1"/>
    <s v="Cunninghams"/>
    <s v="Sale"/>
    <n v="3068"/>
    <n v="2"/>
    <n v="1"/>
    <n v="0"/>
    <n v="0"/>
    <n v="1968"/>
    <s v="8/96 Spensley St"/>
    <s v="Clifton Hill"/>
    <x v="1"/>
    <x v="1"/>
    <x v="4"/>
    <x v="1"/>
  </r>
  <r>
    <x v="464"/>
    <n v="575000"/>
    <x v="1"/>
    <s v="Cunninghams"/>
    <s v="Sale"/>
    <n v="3121"/>
    <n v="2"/>
    <n v="1"/>
    <n v="1"/>
    <n v="407"/>
    <n v="1960"/>
    <s v="5/202 Lennox St"/>
    <s v="Richmond"/>
    <x v="1"/>
    <x v="1"/>
    <x v="4"/>
    <x v="1"/>
  </r>
  <r>
    <x v="464"/>
    <n v="1625000"/>
    <x v="0"/>
    <s v="Cunninghams"/>
    <s v="Sale"/>
    <n v="3068"/>
    <n v="3"/>
    <n v="1"/>
    <n v="0"/>
    <n v="204"/>
    <m/>
    <s v="106 Newry St"/>
    <s v="Fitzroy North"/>
    <x v="1"/>
    <x v="1"/>
    <x v="4"/>
    <x v="1"/>
  </r>
  <r>
    <x v="464"/>
    <n v="1840000"/>
    <x v="0"/>
    <s v="Cunninghams"/>
    <s v="Auction"/>
    <n v="3054"/>
    <n v="3"/>
    <n v="1"/>
    <n v="1"/>
    <n v="311"/>
    <m/>
    <s v="903 Rathdowne St"/>
    <s v="Carlton North"/>
    <x v="1"/>
    <x v="1"/>
    <x v="4"/>
    <x v="1"/>
  </r>
  <r>
    <x v="464"/>
    <n v="472000"/>
    <x v="0"/>
    <s v="Property Barons"/>
    <s v="Sale"/>
    <n v="3029"/>
    <n v="4"/>
    <n v="2"/>
    <n v="2"/>
    <n v="546"/>
    <m/>
    <s v="7 Lisa Ct"/>
    <s v="Hoppers Crossing"/>
    <x v="28"/>
    <x v="0"/>
    <x v="4"/>
    <x v="1"/>
  </r>
  <r>
    <x v="464"/>
    <n v="410000"/>
    <x v="1"/>
    <s v="Metro Ladder"/>
    <s v="Sale"/>
    <n v="3141"/>
    <n v="1"/>
    <n v="1"/>
    <n v="0"/>
    <n v="0"/>
    <m/>
    <s v="1/52 Caroline St"/>
    <s v="South Yarra"/>
    <x v="12"/>
    <x v="2"/>
    <x v="4"/>
    <x v="1"/>
  </r>
  <r>
    <x v="464"/>
    <n v="1300000"/>
    <x v="0"/>
    <s v="Metro Ladder"/>
    <s v="Sale"/>
    <n v="3206"/>
    <n v="2"/>
    <n v="1"/>
    <n v="0"/>
    <n v="132"/>
    <n v="1900"/>
    <s v="158 Neville St"/>
    <s v="Middle Park"/>
    <x v="5"/>
    <x v="2"/>
    <x v="4"/>
    <x v="1"/>
  </r>
  <r>
    <x v="464"/>
    <n v="670000"/>
    <x v="2"/>
    <s v="Sanders"/>
    <s v="Sale"/>
    <n v="3055"/>
    <n v="3"/>
    <n v="1"/>
    <n v="2"/>
    <n v="176"/>
    <n v="2000"/>
    <s v="6A Duggan St"/>
    <s v="Brunswick West"/>
    <x v="3"/>
    <x v="1"/>
    <x v="4"/>
    <x v="1"/>
  </r>
  <r>
    <x v="464"/>
    <n v="730000"/>
    <x v="0"/>
    <s v="Cunninghams"/>
    <s v="Sale"/>
    <n v="3056"/>
    <n v="2"/>
    <n v="1"/>
    <n v="0"/>
    <n v="190"/>
    <m/>
    <s v="14 Peveril St"/>
    <s v="Brunswick"/>
    <x v="3"/>
    <x v="1"/>
    <x v="4"/>
    <x v="1"/>
  </r>
  <r>
    <x v="464"/>
    <n v="755000"/>
    <x v="0"/>
    <s v="Cunninghams"/>
    <s v="Sale"/>
    <n v="3044"/>
    <n v="3"/>
    <n v="2"/>
    <n v="2"/>
    <n v="294"/>
    <n v="1950"/>
    <s v="62 Devon Rd"/>
    <s v="Pascoe Vale"/>
    <x v="3"/>
    <x v="1"/>
    <x v="4"/>
    <x v="1"/>
  </r>
  <r>
    <x v="464"/>
    <n v="1268000"/>
    <x v="0"/>
    <s v="Flanders &amp; Fish"/>
    <s v="Auction"/>
    <n v="3055"/>
    <n v="4"/>
    <n v="2"/>
    <n v="2"/>
    <n v="645"/>
    <n v="1950"/>
    <s v="1 Egginton St"/>
    <s v="Brunswick West"/>
    <x v="3"/>
    <x v="1"/>
    <x v="4"/>
    <x v="1"/>
  </r>
  <r>
    <x v="464"/>
    <n v="286000"/>
    <x v="1"/>
    <s v="Cunninghams"/>
    <s v="Auction"/>
    <n v="3039"/>
    <n v="1"/>
    <n v="1"/>
    <n v="1"/>
    <n v="114"/>
    <n v="1970"/>
    <s v="4/342 Ascot Vale Rd"/>
    <s v="Moonee Ponds"/>
    <x v="8"/>
    <x v="0"/>
    <x v="4"/>
    <x v="1"/>
  </r>
  <r>
    <x v="464"/>
    <n v="1010000"/>
    <x v="0"/>
    <s v="Metro Ladder"/>
    <s v="Sale"/>
    <n v="3032"/>
    <n v="3"/>
    <n v="2"/>
    <n v="1"/>
    <n v="150"/>
    <n v="1990"/>
    <s v="75B Bloomfield Rd"/>
    <s v="Ascot Vale"/>
    <x v="8"/>
    <x v="0"/>
    <x v="4"/>
    <x v="1"/>
  </r>
  <r>
    <x v="464"/>
    <n v="1300000"/>
    <x v="0"/>
    <s v="Cunninghams"/>
    <s v="Sale"/>
    <n v="3042"/>
    <n v="3"/>
    <n v="1"/>
    <n v="4"/>
    <n v="646"/>
    <n v="1950"/>
    <s v="19 Nolan St"/>
    <s v="Niddrie"/>
    <x v="8"/>
    <x v="0"/>
    <x v="4"/>
    <x v="1"/>
  </r>
  <r>
    <x v="464"/>
    <n v="1590000"/>
    <x v="0"/>
    <s v="Jones and Jones"/>
    <s v="Auction"/>
    <n v="3125"/>
    <n v="3"/>
    <n v="2"/>
    <n v="4"/>
    <n v="862"/>
    <n v="1950"/>
    <s v="37 Haig St"/>
    <s v="Burwood"/>
    <x v="6"/>
    <x v="2"/>
    <x v="4"/>
    <x v="1"/>
  </r>
  <r>
    <x v="464"/>
    <n v="1840000"/>
    <x v="0"/>
    <s v="Jones and Jones"/>
    <s v="Sale"/>
    <n v="3166"/>
    <n v="4"/>
    <n v="2"/>
    <n v="2"/>
    <n v="598"/>
    <n v="1900"/>
    <s v="110 Atkinson St"/>
    <s v="Oakleigh"/>
    <x v="6"/>
    <x v="2"/>
    <x v="4"/>
    <x v="1"/>
  </r>
  <r>
    <x v="464"/>
    <n v="873000"/>
    <x v="0"/>
    <s v="Cunninghams"/>
    <s v="Sale"/>
    <n v="3012"/>
    <n v="3"/>
    <n v="1"/>
    <n v="2"/>
    <n v="625"/>
    <m/>
    <s v="25 Thomson St"/>
    <s v="Maidstone"/>
    <x v="4"/>
    <x v="0"/>
    <x v="4"/>
    <x v="1"/>
  </r>
  <r>
    <x v="464"/>
    <n v="888000"/>
    <x v="0"/>
    <s v="Metro Ladder"/>
    <s v="Auction"/>
    <n v="3012"/>
    <n v="2"/>
    <n v="1"/>
    <n v="2"/>
    <n v="401"/>
    <n v="1945"/>
    <s v="91 Suffolk St"/>
    <s v="West Footscray"/>
    <x v="4"/>
    <x v="0"/>
    <x v="4"/>
    <x v="1"/>
  </r>
  <r>
    <x v="464"/>
    <n v="1315000"/>
    <x v="0"/>
    <s v="Cunninghams"/>
    <s v="Auction"/>
    <n v="3011"/>
    <n v="3"/>
    <n v="3"/>
    <n v="2"/>
    <n v="122"/>
    <n v="1950"/>
    <s v="1 Bute St"/>
    <s v="Seddon"/>
    <x v="4"/>
    <x v="0"/>
    <x v="4"/>
    <x v="1"/>
  </r>
  <r>
    <x v="464"/>
    <n v="1180000"/>
    <x v="0"/>
    <s v="Maxwells"/>
    <s v="Sale"/>
    <n v="3107"/>
    <n v="3"/>
    <n v="1"/>
    <n v="3"/>
    <n v="655"/>
    <m/>
    <s v="258 Thompsons Rd"/>
    <s v="Templestowe Lower"/>
    <x v="16"/>
    <x v="3"/>
    <x v="4"/>
    <x v="1"/>
  </r>
  <r>
    <x v="464"/>
    <n v="1504000"/>
    <x v="0"/>
    <s v="Property Barons"/>
    <s v="Sale"/>
    <n v="3109"/>
    <n v="4"/>
    <n v="2"/>
    <n v="2"/>
    <n v="661"/>
    <m/>
    <s v="25 Canopus Dr"/>
    <s v="Doncaster East"/>
    <x v="16"/>
    <x v="3"/>
    <x v="4"/>
    <x v="1"/>
  </r>
  <r>
    <x v="464"/>
    <n v="1180000"/>
    <x v="0"/>
    <s v="Cunninghams"/>
    <s v="Sale"/>
    <n v="3152"/>
    <n v="6"/>
    <n v="2"/>
    <n v="2"/>
    <n v="453"/>
    <n v="2001"/>
    <s v="14 Riverpark Dr"/>
    <s v="Wantirna South"/>
    <x v="26"/>
    <x v="3"/>
    <x v="4"/>
    <x v="1"/>
  </r>
  <r>
    <x v="464"/>
    <n v="590000"/>
    <x v="1"/>
    <s v="Property Barons"/>
    <s v="Sale"/>
    <n v="3197"/>
    <n v="3"/>
    <n v="1"/>
    <n v="1"/>
    <n v="179"/>
    <m/>
    <s v="3/13 Graham Rd"/>
    <s v="Carrum"/>
    <x v="7"/>
    <x v="4"/>
    <x v="4"/>
    <x v="1"/>
  </r>
  <r>
    <x v="464"/>
    <n v="745000"/>
    <x v="0"/>
    <s v="Property Barons"/>
    <s v="Sale"/>
    <n v="3169"/>
    <n v="3"/>
    <n v="2"/>
    <n v="2"/>
    <n v="180"/>
    <m/>
    <s v="20 Botanic Dr"/>
    <s v="Clayton South"/>
    <x v="7"/>
    <x v="4"/>
    <x v="4"/>
    <x v="1"/>
  </r>
  <r>
    <x v="464"/>
    <n v="556000"/>
    <x v="0"/>
    <s v="SJ"/>
    <s v="Sale"/>
    <n v="3047"/>
    <n v="3"/>
    <n v="1"/>
    <n v="1"/>
    <n v="627"/>
    <m/>
    <s v="50 Emu Pde"/>
    <s v="Jacana"/>
    <x v="18"/>
    <x v="1"/>
    <x v="4"/>
    <x v="1"/>
  </r>
  <r>
    <x v="464"/>
    <n v="720000"/>
    <x v="2"/>
    <s v="Maxwells"/>
    <s v="Auction"/>
    <n v="3016"/>
    <n v="3"/>
    <n v="2"/>
    <n v="2"/>
    <n v="146"/>
    <n v="2001"/>
    <s v="2/60 Kororoit Creek Rd"/>
    <s v="Williamstown North"/>
    <x v="11"/>
    <x v="0"/>
    <x v="4"/>
    <x v="1"/>
  </r>
  <r>
    <x v="464"/>
    <n v="790000"/>
    <x v="0"/>
    <s v="Best Bricks"/>
    <s v="Sale"/>
    <n v="3015"/>
    <n v="3"/>
    <n v="2"/>
    <n v="2"/>
    <n v="334"/>
    <n v="2003"/>
    <s v="76 Saltley St"/>
    <s v="South Kingsville"/>
    <x v="11"/>
    <x v="0"/>
    <x v="4"/>
    <x v="1"/>
  </r>
  <r>
    <x v="464"/>
    <n v="1230000"/>
    <x v="0"/>
    <s v="Best Bricks"/>
    <s v="Auction"/>
    <n v="3015"/>
    <n v="4"/>
    <n v="2"/>
    <n v="1"/>
    <n v="402"/>
    <n v="1925"/>
    <s v="28 Agg St"/>
    <s v="Newport"/>
    <x v="11"/>
    <x v="0"/>
    <x v="4"/>
    <x v="1"/>
  </r>
  <r>
    <x v="464"/>
    <n v="603000"/>
    <x v="1"/>
    <s v="Metro Ladder"/>
    <s v="Sale"/>
    <n v="3163"/>
    <n v="2"/>
    <n v="1"/>
    <n v="1"/>
    <n v="2"/>
    <m/>
    <s v="2/13 Emily St"/>
    <s v="Carnegie"/>
    <x v="9"/>
    <x v="2"/>
    <x v="4"/>
    <x v="1"/>
  </r>
  <r>
    <x v="464"/>
    <n v="1256000"/>
    <x v="0"/>
    <s v="Jones and Jones"/>
    <s v="Sale"/>
    <n v="3163"/>
    <n v="3"/>
    <n v="2"/>
    <n v="2"/>
    <n v="335"/>
    <m/>
    <s v="13 Churchill Cl"/>
    <s v="Murrumbeena"/>
    <x v="9"/>
    <x v="2"/>
    <x v="4"/>
    <x v="1"/>
  </r>
  <r>
    <x v="464"/>
    <n v="652000"/>
    <x v="2"/>
    <s v="Cunninghams"/>
    <s v="Sale"/>
    <n v="3073"/>
    <n v="2"/>
    <n v="2"/>
    <n v="2"/>
    <n v="254"/>
    <n v="2007"/>
    <s v="1/209 Purinuan Rd"/>
    <s v="Reservoir"/>
    <x v="10"/>
    <x v="1"/>
    <x v="4"/>
    <x v="1"/>
  </r>
  <r>
    <x v="464"/>
    <n v="760000"/>
    <x v="0"/>
    <s v="Property Barons"/>
    <s v="Auction"/>
    <n v="3073"/>
    <n v="3"/>
    <n v="2"/>
    <n v="2"/>
    <n v="567"/>
    <m/>
    <s v="3 Horton St"/>
    <s v="Reservoir"/>
    <x v="10"/>
    <x v="1"/>
    <x v="4"/>
    <x v="1"/>
  </r>
  <r>
    <x v="464"/>
    <n v="1626000"/>
    <x v="0"/>
    <s v="Jones and Jones"/>
    <s v="Sale"/>
    <n v="3071"/>
    <n v="4"/>
    <n v="1"/>
    <n v="2"/>
    <n v="495"/>
    <n v="1925"/>
    <s v="53 Keon St"/>
    <s v="Thornbury"/>
    <x v="10"/>
    <x v="1"/>
    <x v="4"/>
    <x v="1"/>
  </r>
  <r>
    <x v="464"/>
    <n v="690000"/>
    <x v="0"/>
    <s v="Melbourne Homes"/>
    <s v="Sale"/>
    <n v="3806"/>
    <n v="3"/>
    <n v="2"/>
    <n v="2"/>
    <n v="703"/>
    <n v="1980"/>
    <s v="5 Gretel Pl"/>
    <s v="Berwick"/>
    <x v="25"/>
    <x v="5"/>
    <x v="4"/>
    <x v="1"/>
  </r>
  <r>
    <x v="464"/>
    <n v="575000"/>
    <x v="0"/>
    <s v="Metro Ladder"/>
    <s v="Auction"/>
    <n v="3038"/>
    <n v="3"/>
    <n v="1"/>
    <n v="1"/>
    <n v="307"/>
    <n v="1990"/>
    <s v="1/37 Thornhill Dr"/>
    <s v="Keilor Downs"/>
    <x v="0"/>
    <x v="0"/>
    <x v="4"/>
    <x v="1"/>
  </r>
  <r>
    <x v="464"/>
    <n v="468000"/>
    <x v="1"/>
    <s v="Metro Ladder"/>
    <s v="Sale"/>
    <n v="3101"/>
    <n v="1"/>
    <n v="1"/>
    <n v="1"/>
    <n v="0"/>
    <m/>
    <s v="25/912 Glenferrie Rd"/>
    <s v="Kew"/>
    <x v="14"/>
    <x v="2"/>
    <x v="4"/>
    <x v="1"/>
  </r>
  <r>
    <x v="464"/>
    <n v="3115000"/>
    <x v="0"/>
    <s v="Flanders &amp; Fish"/>
    <s v="Auction"/>
    <n v="3126"/>
    <n v="5"/>
    <n v="3"/>
    <n v="0"/>
    <n v="715"/>
    <n v="1920"/>
    <s v="14 Rubens Gr"/>
    <s v="Canterbury"/>
    <x v="14"/>
    <x v="2"/>
    <x v="4"/>
    <x v="1"/>
  </r>
  <r>
    <x v="464"/>
    <n v="1336000"/>
    <x v="1"/>
    <s v="Metro Ladder"/>
    <s v="Sale"/>
    <n v="3186"/>
    <n v="3"/>
    <n v="2"/>
    <n v="1"/>
    <n v="249"/>
    <m/>
    <s v="2/149 Carpenter St"/>
    <s v="Brighton"/>
    <x v="15"/>
    <x v="2"/>
    <x v="4"/>
    <x v="1"/>
  </r>
  <r>
    <x v="464"/>
    <n v="1370000"/>
    <x v="1"/>
    <s v="Maxwells"/>
    <s v="Sale"/>
    <n v="3186"/>
    <n v="3"/>
    <n v="1"/>
    <n v="2"/>
    <n v="0"/>
    <m/>
    <s v="1/18 William St"/>
    <s v="Brighton"/>
    <x v="15"/>
    <x v="2"/>
    <x v="4"/>
    <x v="1"/>
  </r>
  <r>
    <x v="464"/>
    <n v="900000"/>
    <x v="0"/>
    <s v="Property Barons"/>
    <s v="Sale"/>
    <n v="3094"/>
    <n v="3"/>
    <n v="1"/>
    <n v="1"/>
    <n v="575"/>
    <n v="1980"/>
    <s v="35 Astley St"/>
    <s v="Montmorency"/>
    <x v="17"/>
    <x v="3"/>
    <x v="4"/>
    <x v="1"/>
  </r>
  <r>
    <x v="465"/>
    <n v="1300000"/>
    <x v="0"/>
    <s v="Jones and Jones"/>
    <s v="Auction"/>
    <n v="3121"/>
    <n v="3"/>
    <n v="1"/>
    <n v="0"/>
    <n v="200"/>
    <m/>
    <s v="15 The Crofts"/>
    <s v="Richmond"/>
    <x v="1"/>
    <x v="1"/>
    <x v="4"/>
    <x v="1"/>
  </r>
  <r>
    <x v="465"/>
    <n v="650000"/>
    <x v="0"/>
    <s v="Melbourne Homes"/>
    <s v="Sale"/>
    <n v="3076"/>
    <n v="4"/>
    <n v="2"/>
    <n v="2"/>
    <n v="469"/>
    <n v="2010"/>
    <s v="52 Shields St"/>
    <s v="Epping"/>
    <x v="19"/>
    <x v="1"/>
    <x v="4"/>
    <x v="1"/>
  </r>
  <r>
    <x v="465"/>
    <n v="806000"/>
    <x v="1"/>
    <s v="Best Bricks"/>
    <s v="Sale"/>
    <n v="3131"/>
    <n v="3"/>
    <n v="1"/>
    <n v="2"/>
    <n v="319"/>
    <m/>
    <s v="6 West St"/>
    <s v="Nunawading"/>
    <x v="2"/>
    <x v="3"/>
    <x v="4"/>
    <x v="1"/>
  </r>
  <r>
    <x v="465"/>
    <n v="1400000"/>
    <x v="0"/>
    <s v="Jones and Jones"/>
    <s v="Auction"/>
    <n v="3133"/>
    <n v="4"/>
    <n v="3"/>
    <n v="2"/>
    <n v="882"/>
    <m/>
    <s v="3 Reynella Cl"/>
    <s v="Vermont South"/>
    <x v="2"/>
    <x v="3"/>
    <x v="4"/>
    <x v="1"/>
  </r>
  <r>
    <x v="465"/>
    <n v="1335000"/>
    <x v="0"/>
    <s v="Sanders"/>
    <s v="Sale"/>
    <n v="3206"/>
    <n v="2"/>
    <n v="1"/>
    <n v="1"/>
    <n v="107"/>
    <n v="1900"/>
    <s v="81 Carter St"/>
    <s v="Middle Park"/>
    <x v="5"/>
    <x v="2"/>
    <x v="4"/>
    <x v="1"/>
  </r>
  <r>
    <x v="465"/>
    <n v="800000"/>
    <x v="0"/>
    <s v="Cunninghams"/>
    <s v="Auction"/>
    <n v="3044"/>
    <n v="3"/>
    <n v="1"/>
    <n v="0"/>
    <n v="793"/>
    <m/>
    <s v="8 Braeside St"/>
    <s v="Pascoe Vale"/>
    <x v="3"/>
    <x v="1"/>
    <x v="4"/>
    <x v="1"/>
  </r>
  <r>
    <x v="465"/>
    <n v="840000"/>
    <x v="0"/>
    <s v="Cunninghams"/>
    <s v="Auction"/>
    <n v="3046"/>
    <n v="3"/>
    <n v="1"/>
    <n v="1"/>
    <n v="722"/>
    <n v="1960"/>
    <s v="74 Devereaux St"/>
    <s v="Oak Park"/>
    <x v="3"/>
    <x v="1"/>
    <x v="4"/>
    <x v="1"/>
  </r>
  <r>
    <x v="465"/>
    <n v="1020000"/>
    <x v="0"/>
    <s v="Cunninghams"/>
    <s v="Auction"/>
    <n v="3058"/>
    <n v="4"/>
    <n v="2"/>
    <n v="2"/>
    <n v="441"/>
    <n v="2002"/>
    <s v="17 Quarry Cct"/>
    <s v="Coburg"/>
    <x v="3"/>
    <x v="1"/>
    <x v="4"/>
    <x v="1"/>
  </r>
  <r>
    <x v="465"/>
    <n v="1210000"/>
    <x v="0"/>
    <s v="Jones and Jones"/>
    <s v="Sale"/>
    <n v="3056"/>
    <n v="3"/>
    <n v="1"/>
    <n v="0"/>
    <n v="282"/>
    <n v="1900"/>
    <s v="217 Victoria St"/>
    <s v="Brunswick"/>
    <x v="3"/>
    <x v="1"/>
    <x v="4"/>
    <x v="1"/>
  </r>
  <r>
    <x v="465"/>
    <n v="750000"/>
    <x v="0"/>
    <s v="Flanders &amp; Fish"/>
    <s v="Auction"/>
    <n v="3034"/>
    <n v="3"/>
    <n v="1"/>
    <n v="1"/>
    <n v="585"/>
    <n v="1965"/>
    <s v="24 Doyle St"/>
    <s v="Avondale Heights"/>
    <x v="8"/>
    <x v="0"/>
    <x v="4"/>
    <x v="1"/>
  </r>
  <r>
    <x v="465"/>
    <n v="1080000"/>
    <x v="0"/>
    <s v="Best Bricks"/>
    <s v="Auction"/>
    <n v="3148"/>
    <n v="3"/>
    <n v="1"/>
    <n v="1"/>
    <n v="588"/>
    <m/>
    <s v="8 Bosco St"/>
    <s v="Chadstone"/>
    <x v="6"/>
    <x v="2"/>
    <x v="4"/>
    <x v="1"/>
  </r>
  <r>
    <x v="465"/>
    <n v="1750000"/>
    <x v="0"/>
    <s v="Melbourne Homes"/>
    <s v="Sale"/>
    <n v="3150"/>
    <n v="4"/>
    <n v="1"/>
    <n v="2"/>
    <n v="655"/>
    <n v="1970"/>
    <s v="91 Orchard St"/>
    <s v="Glen Waverley"/>
    <x v="6"/>
    <x v="3"/>
    <x v="4"/>
    <x v="1"/>
  </r>
  <r>
    <x v="465"/>
    <n v="720000"/>
    <x v="1"/>
    <s v="Cunninghams"/>
    <s v="Auction"/>
    <n v="3053"/>
    <n v="2"/>
    <n v="1"/>
    <n v="1"/>
    <n v="3481"/>
    <m/>
    <s v="2/42 Grattan Pl"/>
    <s v="Carlton"/>
    <x v="13"/>
    <x v="1"/>
    <x v="4"/>
    <x v="1"/>
  </r>
  <r>
    <x v="465"/>
    <n v="567000"/>
    <x v="0"/>
    <s v="Metro Ladder"/>
    <s v="Sale"/>
    <n v="3136"/>
    <n v="3"/>
    <n v="1"/>
    <n v="1"/>
    <n v="420"/>
    <m/>
    <s v="14 Alfrick Rd"/>
    <s v="Croydon"/>
    <x v="22"/>
    <x v="3"/>
    <x v="4"/>
    <x v="1"/>
  </r>
  <r>
    <x v="465"/>
    <n v="580000"/>
    <x v="1"/>
    <s v="Maxwells"/>
    <s v="Auction"/>
    <n v="3012"/>
    <n v="3"/>
    <n v="1"/>
    <n v="0"/>
    <n v="183"/>
    <n v="1930"/>
    <s v="2/663 Barkly St"/>
    <s v="West Footscray"/>
    <x v="4"/>
    <x v="0"/>
    <x v="4"/>
    <x v="1"/>
  </r>
  <r>
    <x v="465"/>
    <n v="940000"/>
    <x v="0"/>
    <s v="Jones and Jones"/>
    <s v="Sale"/>
    <n v="3195"/>
    <n v="3"/>
    <n v="2"/>
    <n v="2"/>
    <n v="454"/>
    <n v="1950"/>
    <s v="46 Davey St"/>
    <s v="Parkdale"/>
    <x v="7"/>
    <x v="4"/>
    <x v="4"/>
    <x v="1"/>
  </r>
  <r>
    <x v="465"/>
    <n v="1170000"/>
    <x v="2"/>
    <s v="Metro Ladder"/>
    <s v="Sale"/>
    <n v="3195"/>
    <n v="4"/>
    <n v="2"/>
    <n v="2"/>
    <n v="312"/>
    <n v="2004"/>
    <s v="1/6 Krone St"/>
    <s v="Mordialloc"/>
    <x v="7"/>
    <x v="4"/>
    <x v="4"/>
    <x v="1"/>
  </r>
  <r>
    <x v="465"/>
    <n v="295000"/>
    <x v="1"/>
    <s v="Flanders &amp; Fish"/>
    <s v="Auction"/>
    <n v="3162"/>
    <n v="1"/>
    <n v="1"/>
    <n v="1"/>
    <n v="811"/>
    <m/>
    <s v="3/468 Kooyong Rd"/>
    <s v="Caulfield South"/>
    <x v="9"/>
    <x v="2"/>
    <x v="4"/>
    <x v="1"/>
  </r>
  <r>
    <x v="465"/>
    <n v="875000"/>
    <x v="2"/>
    <s v="Melbourne Homes"/>
    <s v="Sale"/>
    <n v="3072"/>
    <n v="3"/>
    <n v="2"/>
    <n v="2"/>
    <n v="214"/>
    <m/>
    <s v="72d Oakover Rd"/>
    <s v="Preston"/>
    <x v="10"/>
    <x v="1"/>
    <x v="4"/>
    <x v="1"/>
  </r>
  <r>
    <x v="465"/>
    <n v="1001000"/>
    <x v="0"/>
    <s v="Cunninghams"/>
    <s v="Sale"/>
    <n v="3070"/>
    <n v="2"/>
    <n v="1"/>
    <n v="0"/>
    <n v="166"/>
    <m/>
    <s v="10 Balgonie Pl"/>
    <s v="Northcote"/>
    <x v="10"/>
    <x v="1"/>
    <x v="4"/>
    <x v="1"/>
  </r>
  <r>
    <x v="465"/>
    <n v="580000"/>
    <x v="1"/>
    <s v="Best Bricks"/>
    <s v="Auction"/>
    <n v="3020"/>
    <n v="3"/>
    <n v="2"/>
    <n v="2"/>
    <n v="250"/>
    <n v="2013"/>
    <s v="2/36 Selwyn St"/>
    <s v="Albion"/>
    <x v="0"/>
    <x v="0"/>
    <x v="4"/>
    <x v="1"/>
  </r>
  <r>
    <x v="465"/>
    <n v="677000"/>
    <x v="0"/>
    <s v="Property Barons"/>
    <s v="Sale"/>
    <n v="3037"/>
    <n v="4"/>
    <n v="2"/>
    <n v="2"/>
    <n v="661"/>
    <n v="1999"/>
    <s v="10 Chris Ct"/>
    <s v="Hillside"/>
    <x v="0"/>
    <x v="0"/>
    <x v="4"/>
    <x v="1"/>
  </r>
  <r>
    <x v="465"/>
    <n v="790000"/>
    <x v="0"/>
    <s v="Cunninghams"/>
    <s v="Sale"/>
    <n v="3038"/>
    <n v="4"/>
    <n v="2"/>
    <n v="3"/>
    <n v="696"/>
    <n v="1980"/>
    <s v="43 Tarella Dr"/>
    <s v="Keilor Downs"/>
    <x v="0"/>
    <x v="0"/>
    <x v="4"/>
    <x v="1"/>
  </r>
  <r>
    <x v="465"/>
    <n v="780000"/>
    <x v="1"/>
    <s v="Jones and Jones"/>
    <s v="Sale"/>
    <n v="3123"/>
    <n v="3"/>
    <n v="1"/>
    <n v="1"/>
    <n v="0"/>
    <m/>
    <s v="18/36 Anderson Rd"/>
    <s v="Hawthorn East"/>
    <x v="14"/>
    <x v="2"/>
    <x v="4"/>
    <x v="1"/>
  </r>
  <r>
    <x v="465"/>
    <n v="1080000"/>
    <x v="1"/>
    <s v="Jones and Jones"/>
    <s v="Sale"/>
    <n v="3122"/>
    <n v="2"/>
    <n v="2"/>
    <n v="2"/>
    <n v="6996"/>
    <n v="2000"/>
    <s v="8/8 Wallen Rd"/>
    <s v="Hawthorn"/>
    <x v="14"/>
    <x v="2"/>
    <x v="4"/>
    <x v="1"/>
  </r>
  <r>
    <x v="465"/>
    <n v="1525000"/>
    <x v="0"/>
    <s v="Jones and Jones"/>
    <s v="Auction"/>
    <n v="3122"/>
    <n v="3"/>
    <n v="1"/>
    <n v="0"/>
    <n v="269"/>
    <n v="1905"/>
    <s v="95 Church St"/>
    <s v="Hawthorn"/>
    <x v="14"/>
    <x v="2"/>
    <x v="4"/>
    <x v="1"/>
  </r>
  <r>
    <x v="465"/>
    <n v="1155000"/>
    <x v="0"/>
    <s v="Jones and Jones"/>
    <s v="Auction"/>
    <n v="3190"/>
    <n v="3"/>
    <n v="2"/>
    <n v="1"/>
    <n v="650"/>
    <m/>
    <s v="14 Avoca St"/>
    <s v="Highett"/>
    <x v="15"/>
    <x v="2"/>
    <x v="4"/>
    <x v="1"/>
  </r>
  <r>
    <x v="465"/>
    <n v="1750800"/>
    <x v="0"/>
    <s v="Sanders"/>
    <s v="Sale"/>
    <n v="3187"/>
    <n v="3"/>
    <n v="4"/>
    <n v="2"/>
    <n v="424"/>
    <n v="2012"/>
    <s v="1C Baird St"/>
    <s v="Brighton East"/>
    <x v="15"/>
    <x v="2"/>
    <x v="4"/>
    <x v="1"/>
  </r>
  <r>
    <x v="465"/>
    <n v="2655000"/>
    <x v="0"/>
    <s v="Maxwells"/>
    <s v="Auction"/>
    <n v="3186"/>
    <n v="3"/>
    <n v="2"/>
    <n v="2"/>
    <n v="697"/>
    <n v="1991"/>
    <s v="3 Champion St"/>
    <s v="Brighton"/>
    <x v="15"/>
    <x v="2"/>
    <x v="4"/>
    <x v="1"/>
  </r>
  <r>
    <x v="466"/>
    <n v="1341000"/>
    <x v="0"/>
    <s v="Cunninghams"/>
    <s v="Sale"/>
    <n v="3121"/>
    <n v="2"/>
    <n v="1"/>
    <n v="0"/>
    <n v="135"/>
    <n v="1890"/>
    <s v="9 Wall St"/>
    <s v="Richmond"/>
    <x v="1"/>
    <x v="1"/>
    <x v="4"/>
    <x v="1"/>
  </r>
  <r>
    <x v="466"/>
    <n v="1600000"/>
    <x v="0"/>
    <s v="Cunninghams"/>
    <s v="Auction"/>
    <n v="3068"/>
    <n v="3"/>
    <n v="2"/>
    <n v="0"/>
    <n v="251"/>
    <m/>
    <s v="41 Miller St"/>
    <s v="Fitzroy North"/>
    <x v="1"/>
    <x v="1"/>
    <x v="4"/>
    <x v="1"/>
  </r>
  <r>
    <x v="466"/>
    <n v="800000"/>
    <x v="2"/>
    <s v="Property Barons"/>
    <s v="Auction"/>
    <n v="3132"/>
    <n v="3"/>
    <n v="2"/>
    <n v="2"/>
    <n v="343"/>
    <n v="2010"/>
    <s v="8/12 Irvine St"/>
    <s v="Mitcham"/>
    <x v="2"/>
    <x v="3"/>
    <x v="4"/>
    <x v="1"/>
  </r>
  <r>
    <x v="466"/>
    <n v="650000"/>
    <x v="1"/>
    <s v="Maxwells"/>
    <s v="Sale"/>
    <n v="3142"/>
    <n v="2"/>
    <n v="1"/>
    <n v="0"/>
    <n v="0"/>
    <m/>
    <s v="1/48 Mathoura Rd"/>
    <s v="Toorak"/>
    <x v="12"/>
    <x v="2"/>
    <x v="4"/>
    <x v="1"/>
  </r>
  <r>
    <x v="466"/>
    <n v="1635000"/>
    <x v="1"/>
    <s v="Jones and Jones"/>
    <s v="Sale"/>
    <n v="3143"/>
    <n v="3"/>
    <n v="2"/>
    <n v="2"/>
    <n v="1803"/>
    <n v="2011"/>
    <s v="4/48 New St"/>
    <s v="Armadale"/>
    <x v="12"/>
    <x v="2"/>
    <x v="4"/>
    <x v="1"/>
  </r>
  <r>
    <x v="466"/>
    <n v="1325000"/>
    <x v="0"/>
    <s v="Cunninghams"/>
    <s v="Auction"/>
    <n v="3207"/>
    <n v="3"/>
    <n v="2"/>
    <n v="2"/>
    <n v="133"/>
    <m/>
    <s v="410 Graham St"/>
    <s v="Port Melbourne"/>
    <x v="5"/>
    <x v="2"/>
    <x v="4"/>
    <x v="1"/>
  </r>
  <r>
    <x v="466"/>
    <n v="730000"/>
    <x v="0"/>
    <s v="Melbourne Homes"/>
    <s v="Sale"/>
    <n v="3088"/>
    <n v="3"/>
    <n v="2"/>
    <n v="2"/>
    <n v="563"/>
    <m/>
    <s v="17 Nokuna Ct"/>
    <s v="Greensborough"/>
    <x v="20"/>
    <x v="1"/>
    <x v="4"/>
    <x v="1"/>
  </r>
  <r>
    <x v="466"/>
    <n v="825000"/>
    <x v="0"/>
    <s v="Cunninghams"/>
    <s v="Auction"/>
    <n v="3055"/>
    <n v="2"/>
    <n v="1"/>
    <n v="0"/>
    <n v="207"/>
    <n v="1950"/>
    <s v="22 Henderson St"/>
    <s v="Brunswick West"/>
    <x v="3"/>
    <x v="1"/>
    <x v="4"/>
    <x v="1"/>
  </r>
  <r>
    <x v="466"/>
    <n v="963500"/>
    <x v="0"/>
    <s v="Flanders &amp; Fish"/>
    <s v="Sale"/>
    <n v="3046"/>
    <n v="3"/>
    <n v="2"/>
    <n v="6"/>
    <n v="697"/>
    <n v="1960"/>
    <s v="73 Pecham St"/>
    <s v="Glenroy"/>
    <x v="3"/>
    <x v="1"/>
    <x v="4"/>
    <x v="1"/>
  </r>
  <r>
    <x v="466"/>
    <n v="1325000"/>
    <x v="0"/>
    <s v="Jones and Jones"/>
    <s v="Sale"/>
    <n v="3055"/>
    <n v="4"/>
    <n v="1"/>
    <n v="0"/>
    <n v="465"/>
    <m/>
    <s v="60 Shamrock St"/>
    <s v="Brunswick West"/>
    <x v="3"/>
    <x v="1"/>
    <x v="4"/>
    <x v="1"/>
  </r>
  <r>
    <x v="466"/>
    <n v="1410000"/>
    <x v="0"/>
    <s v="Metro Ladder"/>
    <s v="Auction"/>
    <n v="3044"/>
    <n v="5"/>
    <n v="3"/>
    <n v="4"/>
    <n v="1004"/>
    <m/>
    <s v="24 Bolingbroke St"/>
    <s v="Pascoe Vale"/>
    <x v="3"/>
    <x v="1"/>
    <x v="4"/>
    <x v="1"/>
  </r>
  <r>
    <x v="466"/>
    <n v="1500000"/>
    <x v="0"/>
    <s v="Jones and Jones"/>
    <s v="Sale"/>
    <n v="3057"/>
    <n v="3"/>
    <n v="1"/>
    <n v="3"/>
    <n v="446"/>
    <n v="1940"/>
    <s v="7 Weigall St"/>
    <s v="Brunswick East"/>
    <x v="3"/>
    <x v="1"/>
    <x v="4"/>
    <x v="1"/>
  </r>
  <r>
    <x v="466"/>
    <n v="1120000"/>
    <x v="0"/>
    <s v="Property Barons"/>
    <s v="Sale"/>
    <n v="3033"/>
    <n v="4"/>
    <n v="2"/>
    <n v="2"/>
    <n v="599"/>
    <m/>
    <s v="6 Mark St"/>
    <s v="Keilor East"/>
    <x v="8"/>
    <x v="0"/>
    <x v="4"/>
    <x v="1"/>
  </r>
  <r>
    <x v="466"/>
    <n v="1340000"/>
    <x v="0"/>
    <s v="Cunninghams"/>
    <s v="Auction"/>
    <n v="3031"/>
    <n v="4"/>
    <n v="2"/>
    <n v="1"/>
    <n v="302"/>
    <n v="1928"/>
    <s v="139 Victoria St"/>
    <s v="Flemington"/>
    <x v="8"/>
    <x v="1"/>
    <x v="4"/>
    <x v="1"/>
  </r>
  <r>
    <x v="466"/>
    <n v="1515000"/>
    <x v="0"/>
    <s v="Cunninghams"/>
    <s v="Sale"/>
    <n v="3039"/>
    <n v="4"/>
    <n v="2"/>
    <n v="3"/>
    <n v="574"/>
    <n v="1910"/>
    <s v="109 Waverley St"/>
    <s v="Moonee Ponds"/>
    <x v="8"/>
    <x v="0"/>
    <x v="4"/>
    <x v="1"/>
  </r>
  <r>
    <x v="466"/>
    <n v="701000"/>
    <x v="1"/>
    <s v="Cunninghams"/>
    <s v="Auction"/>
    <n v="3148"/>
    <n v="3"/>
    <n v="2"/>
    <n v="2"/>
    <n v="235"/>
    <n v="2000"/>
    <s v="4/6 Kelly St"/>
    <s v="Chadstone"/>
    <x v="6"/>
    <x v="2"/>
    <x v="4"/>
    <x v="1"/>
  </r>
  <r>
    <x v="466"/>
    <n v="1171000"/>
    <x v="0"/>
    <s v="Melbourne Homes"/>
    <s v="Sale"/>
    <n v="3150"/>
    <n v="4"/>
    <n v="2"/>
    <n v="3"/>
    <n v="800"/>
    <n v="1968"/>
    <s v="87 Chancellor Dr"/>
    <s v="Wheelers Hill"/>
    <x v="6"/>
    <x v="4"/>
    <x v="4"/>
    <x v="1"/>
  </r>
  <r>
    <x v="466"/>
    <n v="1225000"/>
    <x v="0"/>
    <s v="Jones and Jones"/>
    <s v="Sale"/>
    <n v="3166"/>
    <n v="2"/>
    <n v="1"/>
    <n v="2"/>
    <n v="567"/>
    <n v="1940"/>
    <s v="17 John St"/>
    <s v="Oakleigh"/>
    <x v="6"/>
    <x v="2"/>
    <x v="4"/>
    <x v="1"/>
  </r>
  <r>
    <x v="466"/>
    <n v="1520000"/>
    <x v="1"/>
    <s v="Metro Ladder"/>
    <s v="Sale"/>
    <n v="3053"/>
    <n v="3"/>
    <n v="2"/>
    <n v="2"/>
    <n v="214"/>
    <n v="1993"/>
    <s v="1/2 Drummond St"/>
    <s v="Carlton"/>
    <x v="13"/>
    <x v="1"/>
    <x v="4"/>
    <x v="1"/>
  </r>
  <r>
    <x v="466"/>
    <n v="637000"/>
    <x v="0"/>
    <s v="Maxwells"/>
    <s v="Sale"/>
    <n v="3136"/>
    <n v="3"/>
    <n v="1"/>
    <n v="2"/>
    <n v="455"/>
    <n v="1960"/>
    <s v="13 Robinson St"/>
    <s v="Croydon"/>
    <x v="22"/>
    <x v="3"/>
    <x v="4"/>
    <x v="1"/>
  </r>
  <r>
    <x v="466"/>
    <n v="1775000"/>
    <x v="0"/>
    <s v="Jones and Jones"/>
    <s v="Sale"/>
    <n v="3107"/>
    <n v="5"/>
    <n v="4"/>
    <n v="2"/>
    <n v="501"/>
    <m/>
    <s v="11 Airdrie Ct"/>
    <s v="Templestowe Lower"/>
    <x v="16"/>
    <x v="3"/>
    <x v="4"/>
    <x v="1"/>
  </r>
  <r>
    <x v="466"/>
    <n v="1401500"/>
    <x v="0"/>
    <s v="Jones and Jones"/>
    <s v="Sale"/>
    <n v="3189"/>
    <n v="3"/>
    <n v="2"/>
    <n v="4"/>
    <n v="867"/>
    <m/>
    <s v="1A Dactyl Rd"/>
    <s v="Moorabbin"/>
    <x v="7"/>
    <x v="2"/>
    <x v="4"/>
    <x v="1"/>
  </r>
  <r>
    <x v="466"/>
    <n v="585000"/>
    <x v="0"/>
    <s v="Cunninghams"/>
    <s v="Sale"/>
    <n v="3025"/>
    <n v="3"/>
    <n v="1"/>
    <n v="1"/>
    <n v="402"/>
    <m/>
    <s v="150 Millers Rd"/>
    <s v="Altona North"/>
    <x v="11"/>
    <x v="0"/>
    <x v="4"/>
    <x v="1"/>
  </r>
  <r>
    <x v="466"/>
    <n v="820000"/>
    <x v="0"/>
    <s v="Zimmerman"/>
    <s v="Sale"/>
    <n v="3015"/>
    <n v="2"/>
    <n v="1"/>
    <n v="1"/>
    <n v="342"/>
    <m/>
    <s v="38 Speight St"/>
    <s v="Newport"/>
    <x v="11"/>
    <x v="0"/>
    <x v="4"/>
    <x v="1"/>
  </r>
  <r>
    <x v="466"/>
    <n v="582000"/>
    <x v="1"/>
    <s v="Flanders &amp; Fish"/>
    <s v="Sale"/>
    <n v="3163"/>
    <n v="2"/>
    <n v="1"/>
    <n v="2"/>
    <n v="1113"/>
    <n v="2010"/>
    <s v="6/51 Murrumbeena Rd"/>
    <s v="Murrumbeena"/>
    <x v="9"/>
    <x v="2"/>
    <x v="4"/>
    <x v="1"/>
  </r>
  <r>
    <x v="466"/>
    <n v="1292000"/>
    <x v="0"/>
    <s v="Jones and Jones"/>
    <s v="Sale"/>
    <n v="3165"/>
    <n v="4"/>
    <n v="1"/>
    <n v="2"/>
    <n v="587"/>
    <n v="1950"/>
    <s v="15 Lilac St"/>
    <s v="Bentleigh East"/>
    <x v="9"/>
    <x v="2"/>
    <x v="4"/>
    <x v="1"/>
  </r>
  <r>
    <x v="466"/>
    <n v="1390000"/>
    <x v="0"/>
    <s v="Flanders &amp; Fish"/>
    <s v="Sale"/>
    <n v="3163"/>
    <n v="3"/>
    <n v="2"/>
    <n v="2"/>
    <n v="585"/>
    <m/>
    <s v="34 Hunter St"/>
    <s v="Carnegie"/>
    <x v="9"/>
    <x v="2"/>
    <x v="4"/>
    <x v="1"/>
  </r>
  <r>
    <x v="466"/>
    <n v="1410000"/>
    <x v="0"/>
    <s v="Jones and Jones"/>
    <s v="Sale"/>
    <n v="3165"/>
    <n v="3"/>
    <n v="2"/>
    <n v="3"/>
    <n v="722"/>
    <m/>
    <s v="125 Bignell Rd"/>
    <s v="Bentleigh East"/>
    <x v="9"/>
    <x v="2"/>
    <x v="4"/>
    <x v="1"/>
  </r>
  <r>
    <x v="466"/>
    <n v="741000"/>
    <x v="0"/>
    <s v="Cunninghams"/>
    <s v="Sale"/>
    <n v="3073"/>
    <n v="4"/>
    <n v="1"/>
    <n v="2"/>
    <n v="659"/>
    <m/>
    <s v="2 Fordham Rd"/>
    <s v="Reservoir"/>
    <x v="10"/>
    <x v="1"/>
    <x v="4"/>
    <x v="1"/>
  </r>
  <r>
    <x v="466"/>
    <n v="1031000"/>
    <x v="0"/>
    <s v="Best Bricks"/>
    <s v="Sale"/>
    <n v="3071"/>
    <n v="3"/>
    <n v="1"/>
    <n v="2"/>
    <n v="612"/>
    <n v="1950"/>
    <s v="371 Station St"/>
    <s v="Thornbury"/>
    <x v="10"/>
    <x v="1"/>
    <x v="4"/>
    <x v="1"/>
  </r>
  <r>
    <x v="466"/>
    <n v="905000"/>
    <x v="0"/>
    <s v="Best Bricks"/>
    <s v="Auction"/>
    <n v="3020"/>
    <n v="3"/>
    <n v="1"/>
    <n v="4"/>
    <n v="697"/>
    <m/>
    <s v="14 Oxford St"/>
    <s v="Sunshine North"/>
    <x v="0"/>
    <x v="0"/>
    <x v="4"/>
    <x v="1"/>
  </r>
  <r>
    <x v="466"/>
    <n v="1593000"/>
    <x v="0"/>
    <s v="Flanders &amp; Fish"/>
    <s v="Sale"/>
    <n v="3104"/>
    <n v="4"/>
    <n v="3"/>
    <n v="2"/>
    <n v="598"/>
    <m/>
    <s v="28 Carron St"/>
    <s v="Balwyn North"/>
    <x v="14"/>
    <x v="2"/>
    <x v="4"/>
    <x v="1"/>
  </r>
  <r>
    <x v="466"/>
    <n v="2380000"/>
    <x v="0"/>
    <s v="Cunninghams"/>
    <s v="Sale"/>
    <n v="3103"/>
    <n v="3"/>
    <n v="2"/>
    <n v="2"/>
    <n v="752"/>
    <n v="1938"/>
    <s v="152 Balwyn Rd"/>
    <s v="Balwyn"/>
    <x v="14"/>
    <x v="2"/>
    <x v="4"/>
    <x v="1"/>
  </r>
  <r>
    <x v="466"/>
    <n v="1230000"/>
    <x v="0"/>
    <s v="Cunninghams"/>
    <s v="Sale"/>
    <n v="3084"/>
    <n v="4"/>
    <n v="1"/>
    <n v="2"/>
    <n v="630"/>
    <n v="1950"/>
    <s v="57 Quinn St"/>
    <s v="Heidelberg"/>
    <x v="17"/>
    <x v="3"/>
    <x v="4"/>
    <x v="1"/>
  </r>
  <r>
    <x v="466"/>
    <n v="2380000"/>
    <x v="0"/>
    <s v="Jones and Jones"/>
    <s v="Sale"/>
    <n v="3079"/>
    <n v="4"/>
    <n v="2"/>
    <n v="2"/>
    <n v="778"/>
    <m/>
    <s v="11 Athelstane Gr"/>
    <s v="Ivanhoe"/>
    <x v="17"/>
    <x v="3"/>
    <x v="4"/>
    <x v="1"/>
  </r>
  <r>
    <x v="467"/>
    <n v="1135000"/>
    <x v="0"/>
    <s v="Flanders &amp; Fish"/>
    <s v="Sale"/>
    <n v="3066"/>
    <n v="2"/>
    <n v="1"/>
    <n v="0"/>
    <n v="144"/>
    <n v="1880"/>
    <s v="43 Campbell St"/>
    <s v="Collingwood"/>
    <x v="1"/>
    <x v="1"/>
    <x v="4"/>
    <x v="1"/>
  </r>
  <r>
    <x v="467"/>
    <n v="1650000"/>
    <x v="0"/>
    <s v="Cunninghams"/>
    <s v="Sale"/>
    <n v="3068"/>
    <n v="2"/>
    <n v="1"/>
    <n v="1"/>
    <n v="118"/>
    <m/>
    <s v="3 Anderson St"/>
    <s v="Clifton Hill"/>
    <x v="1"/>
    <x v="1"/>
    <x v="4"/>
    <x v="1"/>
  </r>
  <r>
    <x v="467"/>
    <n v="585000"/>
    <x v="0"/>
    <s v="SJ"/>
    <s v="Sale"/>
    <n v="3044"/>
    <n v="3"/>
    <n v="1"/>
    <n v="1"/>
    <n v="0"/>
    <n v="2000"/>
    <s v="1/142 Derby St"/>
    <s v="Pascoe Vale"/>
    <x v="3"/>
    <x v="1"/>
    <x v="4"/>
    <x v="1"/>
  </r>
  <r>
    <x v="467"/>
    <n v="660000"/>
    <x v="0"/>
    <s v="Metro Ladder"/>
    <s v="Sale"/>
    <n v="3060"/>
    <n v="3"/>
    <n v="1"/>
    <n v="2"/>
    <n v="585"/>
    <n v="1960"/>
    <s v="3 Brian St"/>
    <s v="Fawkner"/>
    <x v="3"/>
    <x v="1"/>
    <x v="4"/>
    <x v="1"/>
  </r>
  <r>
    <x v="467"/>
    <n v="880000"/>
    <x v="0"/>
    <s v="Cunninghams"/>
    <s v="Sale"/>
    <n v="3046"/>
    <n v="4"/>
    <n v="3"/>
    <n v="2"/>
    <n v="530"/>
    <m/>
    <s v="10 The Loop"/>
    <s v="Hadfield"/>
    <x v="3"/>
    <x v="1"/>
    <x v="4"/>
    <x v="1"/>
  </r>
  <r>
    <x v="467"/>
    <n v="985000"/>
    <x v="0"/>
    <s v="Jones and Jones"/>
    <s v="Auction"/>
    <n v="3058"/>
    <n v="3"/>
    <n v="1"/>
    <n v="2"/>
    <n v="391"/>
    <m/>
    <s v="21A Vincent St"/>
    <s v="Coburg"/>
    <x v="3"/>
    <x v="1"/>
    <x v="4"/>
    <x v="1"/>
  </r>
  <r>
    <x v="467"/>
    <n v="996000"/>
    <x v="0"/>
    <s v="Cunninghams"/>
    <s v="Sale"/>
    <n v="3058"/>
    <n v="2"/>
    <n v="1"/>
    <n v="1"/>
    <n v="476"/>
    <n v="1930"/>
    <s v="34 Soudan St"/>
    <s v="Coburg"/>
    <x v="3"/>
    <x v="1"/>
    <x v="4"/>
    <x v="1"/>
  </r>
  <r>
    <x v="467"/>
    <n v="1315000"/>
    <x v="0"/>
    <s v="Cunninghams"/>
    <s v="Sale"/>
    <n v="3056"/>
    <n v="2"/>
    <n v="1"/>
    <n v="1"/>
    <n v="234"/>
    <n v="1910"/>
    <s v="369 Barkly St"/>
    <s v="Brunswick"/>
    <x v="3"/>
    <x v="1"/>
    <x v="4"/>
    <x v="1"/>
  </r>
  <r>
    <x v="467"/>
    <n v="296000"/>
    <x v="1"/>
    <s v="Jones and Jones"/>
    <s v="Auction"/>
    <n v="3039"/>
    <n v="1"/>
    <n v="1"/>
    <n v="1"/>
    <n v="0"/>
    <m/>
    <s v="8/128 Park St"/>
    <s v="Moonee Ponds"/>
    <x v="8"/>
    <x v="0"/>
    <x v="4"/>
    <x v="1"/>
  </r>
  <r>
    <x v="467"/>
    <n v="426500"/>
    <x v="1"/>
    <s v="Metro Ladder"/>
    <s v="Sale"/>
    <n v="3040"/>
    <n v="1"/>
    <n v="1"/>
    <n v="1"/>
    <n v="62"/>
    <n v="1960"/>
    <s v="4/11 Stanley St"/>
    <s v="Essendon"/>
    <x v="8"/>
    <x v="0"/>
    <x v="4"/>
    <x v="1"/>
  </r>
  <r>
    <x v="467"/>
    <n v="886000"/>
    <x v="0"/>
    <s v="Cunninghams"/>
    <s v="Sale"/>
    <n v="3040"/>
    <n v="3"/>
    <n v="2"/>
    <n v="1"/>
    <n v="173"/>
    <n v="2007"/>
    <s v="1B Ogilvie St"/>
    <s v="Essendon"/>
    <x v="8"/>
    <x v="0"/>
    <x v="4"/>
    <x v="1"/>
  </r>
  <r>
    <x v="467"/>
    <n v="1011000"/>
    <x v="2"/>
    <s v="Best Bricks"/>
    <s v="Sale"/>
    <n v="3149"/>
    <n v="3"/>
    <n v="2"/>
    <n v="2"/>
    <n v="297"/>
    <n v="2001"/>
    <s v="2/36 Swayfield Rd"/>
    <s v="Mount Waverley"/>
    <x v="6"/>
    <x v="3"/>
    <x v="4"/>
    <x v="1"/>
  </r>
  <r>
    <x v="467"/>
    <n v="600000"/>
    <x v="1"/>
    <s v="Metro Ladder"/>
    <s v="Auction"/>
    <n v="3006"/>
    <n v="2"/>
    <n v="1"/>
    <n v="1"/>
    <n v="3634"/>
    <n v="1993"/>
    <s v="28/161 Sturt St"/>
    <s v="Southbank"/>
    <x v="13"/>
    <x v="2"/>
    <x v="4"/>
    <x v="1"/>
  </r>
  <r>
    <x v="467"/>
    <n v="1190000"/>
    <x v="0"/>
    <s v="Flanders &amp; Fish"/>
    <s v="Sale"/>
    <n v="3031"/>
    <n v="3"/>
    <n v="2"/>
    <n v="1"/>
    <n v="180"/>
    <m/>
    <s v="23 Wakefield St"/>
    <s v="Kensington"/>
    <x v="13"/>
    <x v="1"/>
    <x v="4"/>
    <x v="1"/>
  </r>
  <r>
    <x v="467"/>
    <n v="585000"/>
    <x v="1"/>
    <s v="Metro Ladder"/>
    <s v="Sale"/>
    <n v="3032"/>
    <n v="2"/>
    <n v="2"/>
    <n v="2"/>
    <n v="37000"/>
    <n v="2004"/>
    <s v="2/6 Horizon Dr"/>
    <s v="Maribyrnong"/>
    <x v="4"/>
    <x v="0"/>
    <x v="4"/>
    <x v="1"/>
  </r>
  <r>
    <x v="467"/>
    <n v="910000"/>
    <x v="2"/>
    <s v="Property Barons"/>
    <s v="Auction"/>
    <n v="3105"/>
    <n v="4"/>
    <n v="2"/>
    <n v="2"/>
    <n v="190"/>
    <n v="2000"/>
    <s v="4/62 Manningham Rd"/>
    <s v="Bulleen"/>
    <x v="16"/>
    <x v="3"/>
    <x v="4"/>
    <x v="1"/>
  </r>
  <r>
    <x v="467"/>
    <n v="860000"/>
    <x v="2"/>
    <s v="Cunninghams"/>
    <s v="Sale"/>
    <n v="3153"/>
    <n v="4"/>
    <n v="3"/>
    <n v="2"/>
    <n v="304"/>
    <n v="1970"/>
    <s v="12 Pindari Dr"/>
    <s v="Bayswater"/>
    <x v="26"/>
    <x v="3"/>
    <x v="4"/>
    <x v="1"/>
  </r>
  <r>
    <x v="467"/>
    <n v="800000"/>
    <x v="0"/>
    <s v="Jones and Jones"/>
    <s v="Auction"/>
    <n v="3192"/>
    <n v="3"/>
    <n v="1"/>
    <n v="1"/>
    <n v="366"/>
    <n v="1970"/>
    <s v="4 Allnutt Ct"/>
    <s v="Cheltenham"/>
    <x v="7"/>
    <x v="2"/>
    <x v="4"/>
    <x v="1"/>
  </r>
  <r>
    <x v="467"/>
    <n v="1190000"/>
    <x v="0"/>
    <s v="Jones and Jones"/>
    <s v="Auction"/>
    <n v="3190"/>
    <n v="3"/>
    <n v="1"/>
    <n v="1"/>
    <n v="635"/>
    <m/>
    <s v="3 The Crescent"/>
    <s v="Highett"/>
    <x v="7"/>
    <x v="2"/>
    <x v="4"/>
    <x v="1"/>
  </r>
  <r>
    <x v="467"/>
    <n v="870000"/>
    <x v="0"/>
    <s v="Metro Ladder"/>
    <s v="Sale"/>
    <n v="3025"/>
    <n v="3"/>
    <n v="1"/>
    <n v="4"/>
    <n v="559"/>
    <n v="1950"/>
    <s v="242 Mason St"/>
    <s v="Altona North"/>
    <x v="11"/>
    <x v="0"/>
    <x v="4"/>
    <x v="1"/>
  </r>
  <r>
    <x v="467"/>
    <n v="1245000"/>
    <x v="0"/>
    <s v="Metro Ladder"/>
    <s v="Sale"/>
    <n v="3016"/>
    <n v="3"/>
    <n v="2"/>
    <n v="2"/>
    <n v="292"/>
    <n v="1980"/>
    <s v="8 Jobson St"/>
    <s v="Williamstown"/>
    <x v="11"/>
    <x v="0"/>
    <x v="4"/>
    <x v="1"/>
  </r>
  <r>
    <x v="467"/>
    <n v="485000"/>
    <x v="1"/>
    <s v="Flanders &amp; Fish"/>
    <s v="Auction"/>
    <n v="3204"/>
    <n v="2"/>
    <n v="1"/>
    <n v="1"/>
    <n v="0"/>
    <n v="2012"/>
    <s v="301/437 North Rd"/>
    <s v="Ormond"/>
    <x v="9"/>
    <x v="2"/>
    <x v="4"/>
    <x v="1"/>
  </r>
  <r>
    <x v="467"/>
    <n v="1228000"/>
    <x v="0"/>
    <s v="Metro Ladder"/>
    <s v="Sale"/>
    <n v="3165"/>
    <n v="3"/>
    <n v="1"/>
    <n v="2"/>
    <n v="623"/>
    <m/>
    <s v="14 York St"/>
    <s v="Bentleigh East"/>
    <x v="9"/>
    <x v="2"/>
    <x v="4"/>
    <x v="1"/>
  </r>
  <r>
    <x v="467"/>
    <n v="1815000"/>
    <x v="0"/>
    <s v="Metro Ladder"/>
    <s v="Sale"/>
    <n v="3165"/>
    <n v="4"/>
    <n v="3"/>
    <n v="2"/>
    <n v="933"/>
    <n v="1960"/>
    <s v="12 Kennedy St"/>
    <s v="Bentleigh East"/>
    <x v="9"/>
    <x v="2"/>
    <x v="4"/>
    <x v="1"/>
  </r>
  <r>
    <x v="467"/>
    <n v="1050000"/>
    <x v="0"/>
    <s v="Melbourne Homes"/>
    <s v="Sale"/>
    <n v="3198"/>
    <n v="6"/>
    <n v="4"/>
    <n v="2"/>
    <n v="662"/>
    <m/>
    <s v="42 Mitchell St"/>
    <s v="Seaford"/>
    <x v="27"/>
    <x v="4"/>
    <x v="4"/>
    <x v="1"/>
  </r>
  <r>
    <x v="467"/>
    <n v="678500"/>
    <x v="0"/>
    <s v="Metro Ladder"/>
    <s v="Sale"/>
    <n v="3073"/>
    <n v="4"/>
    <n v="1"/>
    <n v="2"/>
    <n v="606"/>
    <m/>
    <s v="96b Cheddar Rd"/>
    <s v="Reservoir"/>
    <x v="10"/>
    <x v="1"/>
    <x v="4"/>
    <x v="1"/>
  </r>
  <r>
    <x v="467"/>
    <n v="960000"/>
    <x v="2"/>
    <s v="Jones and Jones"/>
    <s v="Sale"/>
    <n v="3071"/>
    <n v="2"/>
    <n v="2"/>
    <n v="2"/>
    <n v="158"/>
    <n v="2007"/>
    <s v="58 Leinster Gr"/>
    <s v="Thornbury"/>
    <x v="10"/>
    <x v="1"/>
    <x v="4"/>
    <x v="1"/>
  </r>
  <r>
    <x v="467"/>
    <n v="670000"/>
    <x v="0"/>
    <s v="Cunninghams"/>
    <s v="Auction"/>
    <n v="3042"/>
    <n v="3"/>
    <n v="1"/>
    <n v="2"/>
    <n v="647"/>
    <n v="1975"/>
    <s v="610 Fullarton Rd"/>
    <s v="Keilor Park"/>
    <x v="0"/>
    <x v="0"/>
    <x v="4"/>
    <x v="1"/>
  </r>
  <r>
    <x v="467"/>
    <n v="700000"/>
    <x v="0"/>
    <s v="Best Bricks"/>
    <s v="Auction"/>
    <n v="3020"/>
    <n v="3"/>
    <n v="1"/>
    <n v="2"/>
    <n v="701"/>
    <m/>
    <s v="13 Murray St"/>
    <s v="Sunshine West"/>
    <x v="0"/>
    <x v="0"/>
    <x v="4"/>
    <x v="1"/>
  </r>
  <r>
    <x v="467"/>
    <n v="690000"/>
    <x v="2"/>
    <s v="Best Bricks"/>
    <s v="Sale"/>
    <n v="3101"/>
    <n v="3"/>
    <n v="1"/>
    <n v="2"/>
    <n v="111"/>
    <n v="1872"/>
    <s v="62 Wiltshire Dr"/>
    <s v="Kew"/>
    <x v="14"/>
    <x v="2"/>
    <x v="4"/>
    <x v="1"/>
  </r>
  <r>
    <x v="467"/>
    <n v="725000"/>
    <x v="1"/>
    <s v="Flanders &amp; Fish"/>
    <s v="Sale"/>
    <n v="3104"/>
    <n v="2"/>
    <n v="1"/>
    <n v="1"/>
    <n v="134"/>
    <n v="1970"/>
    <s v="2/14 Hatfield St"/>
    <s v="Balwyn North"/>
    <x v="14"/>
    <x v="2"/>
    <x v="4"/>
    <x v="1"/>
  </r>
  <r>
    <x v="468"/>
    <n v="370000"/>
    <x v="1"/>
    <s v="Cunninghams"/>
    <s v="Auction"/>
    <n v="3121"/>
    <n v="1"/>
    <n v="1"/>
    <n v="1"/>
    <n v="3512"/>
    <n v="2011"/>
    <s v="213/253 Bridge Rd"/>
    <s v="Richmond"/>
    <x v="1"/>
    <x v="1"/>
    <x v="4"/>
    <x v="1"/>
  </r>
  <r>
    <x v="468"/>
    <n v="700000"/>
    <x v="0"/>
    <s v="Cunninghams"/>
    <s v="Auction"/>
    <n v="3068"/>
    <n v="2"/>
    <n v="1"/>
    <n v="0"/>
    <n v="194"/>
    <m/>
    <s v="58 Alexandra Pde"/>
    <s v="Clifton Hill"/>
    <x v="1"/>
    <x v="1"/>
    <x v="4"/>
    <x v="1"/>
  </r>
  <r>
    <x v="468"/>
    <n v="890500"/>
    <x v="1"/>
    <s v="Cunninghams"/>
    <s v="Auction"/>
    <n v="3121"/>
    <n v="2"/>
    <n v="2"/>
    <n v="2"/>
    <n v="180"/>
    <n v="1940"/>
    <s v="7/129 Hoddle St"/>
    <s v="Richmond"/>
    <x v="1"/>
    <x v="1"/>
    <x v="4"/>
    <x v="1"/>
  </r>
  <r>
    <x v="468"/>
    <n v="1242000"/>
    <x v="0"/>
    <s v="Cunninghams"/>
    <s v="Sale"/>
    <n v="3067"/>
    <n v="2"/>
    <n v="1"/>
    <n v="1"/>
    <n v="249"/>
    <n v="1940"/>
    <s v="198 Gipps St"/>
    <s v="Abbotsford"/>
    <x v="1"/>
    <x v="1"/>
    <x v="4"/>
    <x v="1"/>
  </r>
  <r>
    <x v="468"/>
    <n v="1270000"/>
    <x v="0"/>
    <s v="Cunninghams"/>
    <s v="Sale"/>
    <n v="3068"/>
    <n v="2"/>
    <n v="1"/>
    <n v="0"/>
    <n v="183"/>
    <n v="1890"/>
    <s v="371 Rae St"/>
    <s v="Fitzroy North"/>
    <x v="1"/>
    <x v="1"/>
    <x v="4"/>
    <x v="1"/>
  </r>
  <r>
    <x v="468"/>
    <n v="880000"/>
    <x v="0"/>
    <s v="Cunninghams"/>
    <s v="Auction"/>
    <n v="3083"/>
    <n v="4"/>
    <n v="2"/>
    <n v="2"/>
    <n v="520"/>
    <n v="2004"/>
    <s v="16 Cranberry Pl"/>
    <s v="Bundoora"/>
    <x v="19"/>
    <x v="1"/>
    <x v="4"/>
    <x v="1"/>
  </r>
  <r>
    <x v="468"/>
    <n v="267500"/>
    <x v="1"/>
    <s v="Cunninghams"/>
    <s v="Sale"/>
    <n v="3145"/>
    <n v="1"/>
    <n v="1"/>
    <n v="1"/>
    <n v="2410"/>
    <m/>
    <s v="7/696 Waverley Rd"/>
    <s v="Malvern East"/>
    <x v="12"/>
    <x v="2"/>
    <x v="4"/>
    <x v="1"/>
  </r>
  <r>
    <x v="468"/>
    <n v="696750"/>
    <x v="1"/>
    <s v="Jones and Jones"/>
    <s v="Sale"/>
    <n v="3184"/>
    <n v="2"/>
    <n v="1"/>
    <n v="1"/>
    <n v="0"/>
    <n v="1930"/>
    <s v="6/229 Brighton Rd"/>
    <s v="Elwood"/>
    <x v="5"/>
    <x v="2"/>
    <x v="4"/>
    <x v="1"/>
  </r>
  <r>
    <x v="468"/>
    <n v="315000"/>
    <x v="1"/>
    <s v="Jones and Jones"/>
    <s v="Sale"/>
    <n v="3056"/>
    <n v="1"/>
    <n v="1"/>
    <n v="1"/>
    <n v="1403"/>
    <m/>
    <s v="8/93 Tinning St"/>
    <s v="Brunswick"/>
    <x v="3"/>
    <x v="1"/>
    <x v="4"/>
    <x v="1"/>
  </r>
  <r>
    <x v="468"/>
    <n v="645000"/>
    <x v="2"/>
    <s v="Property Barons"/>
    <s v="Sale"/>
    <n v="3046"/>
    <n v="5"/>
    <n v="1"/>
    <n v="1"/>
    <n v="227"/>
    <n v="2013"/>
    <s v="1/217 West St"/>
    <s v="Glenroy"/>
    <x v="3"/>
    <x v="1"/>
    <x v="4"/>
    <x v="1"/>
  </r>
  <r>
    <x v="468"/>
    <n v="775000"/>
    <x v="0"/>
    <s v="Metro Ladder"/>
    <s v="Sale"/>
    <n v="3060"/>
    <n v="3"/>
    <n v="1"/>
    <n v="2"/>
    <n v="621"/>
    <n v="1960"/>
    <s v="16 Lynch Rd"/>
    <s v="Fawkner"/>
    <x v="3"/>
    <x v="1"/>
    <x v="4"/>
    <x v="1"/>
  </r>
  <r>
    <x v="468"/>
    <n v="780000"/>
    <x v="0"/>
    <s v="Flanders &amp; Fish"/>
    <s v="Sale"/>
    <n v="3046"/>
    <n v="3"/>
    <n v="1"/>
    <n v="2"/>
    <n v="697"/>
    <n v="1960"/>
    <s v="80 Gowrie St"/>
    <s v="Glenroy"/>
    <x v="3"/>
    <x v="1"/>
    <x v="4"/>
    <x v="1"/>
  </r>
  <r>
    <x v="468"/>
    <n v="881000"/>
    <x v="0"/>
    <s v="Cunninghams"/>
    <s v="Sale"/>
    <n v="3034"/>
    <n v="3"/>
    <n v="1"/>
    <n v="2"/>
    <n v="615"/>
    <m/>
    <s v="39 Ridge Dr"/>
    <s v="Avondale Heights"/>
    <x v="8"/>
    <x v="0"/>
    <x v="4"/>
    <x v="1"/>
  </r>
  <r>
    <x v="468"/>
    <n v="1312000"/>
    <x v="0"/>
    <s v="Metro Ladder"/>
    <s v="Sale"/>
    <n v="3042"/>
    <n v="3"/>
    <n v="1"/>
    <n v="1"/>
    <n v="650"/>
    <m/>
    <s v="30 Carrington Rd"/>
    <s v="Niddrie"/>
    <x v="8"/>
    <x v="0"/>
    <x v="4"/>
    <x v="1"/>
  </r>
  <r>
    <x v="468"/>
    <n v="1408000"/>
    <x v="0"/>
    <s v="Melbourne Homes"/>
    <s v="Sale"/>
    <n v="3150"/>
    <n v="3"/>
    <n v="2"/>
    <n v="1"/>
    <n v="658"/>
    <m/>
    <s v="16 Jacaranda Rd"/>
    <s v="Wheelers Hill"/>
    <x v="6"/>
    <x v="4"/>
    <x v="4"/>
    <x v="1"/>
  </r>
  <r>
    <x v="468"/>
    <n v="485000"/>
    <x v="0"/>
    <s v="Metro Ladder"/>
    <s v="Auction"/>
    <n v="3037"/>
    <n v="3"/>
    <n v="2"/>
    <n v="1"/>
    <n v="453"/>
    <n v="1997"/>
    <s v="4 Whitmore Pl"/>
    <s v="Hillside"/>
    <x v="21"/>
    <x v="0"/>
    <x v="4"/>
    <x v="1"/>
  </r>
  <r>
    <x v="468"/>
    <n v="930000"/>
    <x v="0"/>
    <s v="Melbourne Homes"/>
    <s v="Sale"/>
    <n v="3134"/>
    <n v="3"/>
    <n v="1"/>
    <n v="1"/>
    <n v="835"/>
    <m/>
    <s v="4 Strathallyn Rd"/>
    <s v="Ringwood"/>
    <x v="22"/>
    <x v="3"/>
    <x v="4"/>
    <x v="1"/>
  </r>
  <r>
    <x v="468"/>
    <n v="1190000"/>
    <x v="0"/>
    <s v="Maxwells"/>
    <s v="Sale"/>
    <n v="3013"/>
    <n v="4"/>
    <n v="1"/>
    <n v="2"/>
    <n v="405"/>
    <m/>
    <s v="56 Severn St"/>
    <s v="Yarraville"/>
    <x v="4"/>
    <x v="0"/>
    <x v="4"/>
    <x v="1"/>
  </r>
  <r>
    <x v="468"/>
    <n v="445000"/>
    <x v="0"/>
    <s v="Melbourne Homes"/>
    <s v="Sale"/>
    <n v="3061"/>
    <n v="3"/>
    <n v="1"/>
    <n v="2"/>
    <n v="534"/>
    <m/>
    <s v="33 Rainsford Tce"/>
    <s v="Campbellfield"/>
    <x v="18"/>
    <x v="1"/>
    <x v="4"/>
    <x v="1"/>
  </r>
  <r>
    <x v="468"/>
    <n v="750000"/>
    <x v="0"/>
    <s v="Zimmerman"/>
    <s v="Auction"/>
    <n v="3175"/>
    <n v="4"/>
    <n v="2"/>
    <n v="1"/>
    <n v="811"/>
    <m/>
    <s v="11 Griffiths Ct"/>
    <s v="Dandenong North"/>
    <x v="24"/>
    <x v="4"/>
    <x v="4"/>
    <x v="1"/>
  </r>
  <r>
    <x v="468"/>
    <n v="1255000"/>
    <x v="0"/>
    <s v="Metro Ladder"/>
    <s v="Sale"/>
    <n v="3163"/>
    <n v="3"/>
    <n v="1"/>
    <n v="2"/>
    <n v="557"/>
    <n v="1950"/>
    <s v="5 Donal St"/>
    <s v="Murrumbeena"/>
    <x v="9"/>
    <x v="2"/>
    <x v="4"/>
    <x v="1"/>
  </r>
  <r>
    <x v="468"/>
    <n v="1455000"/>
    <x v="0"/>
    <s v="Jones and Jones"/>
    <s v="Auction"/>
    <n v="3163"/>
    <n v="4"/>
    <n v="2"/>
    <n v="2"/>
    <n v="608"/>
    <m/>
    <s v="10 Parton Ct"/>
    <s v="Carnegie"/>
    <x v="9"/>
    <x v="2"/>
    <x v="4"/>
    <x v="1"/>
  </r>
  <r>
    <x v="468"/>
    <n v="621000"/>
    <x v="0"/>
    <s v="Metro Ladder"/>
    <s v="Sale"/>
    <n v="3020"/>
    <n v="3"/>
    <n v="1"/>
    <n v="3"/>
    <n v="547"/>
    <m/>
    <s v="67 Norwood St"/>
    <s v="Albion"/>
    <x v="0"/>
    <x v="0"/>
    <x v="4"/>
    <x v="1"/>
  </r>
  <r>
    <x v="468"/>
    <n v="716000"/>
    <x v="0"/>
    <s v="Property Barons"/>
    <s v="Sale"/>
    <n v="3020"/>
    <n v="3"/>
    <n v="1"/>
    <n v="1"/>
    <n v="534"/>
    <n v="1975"/>
    <s v="32 Killara St"/>
    <s v="Sunshine West"/>
    <x v="0"/>
    <x v="0"/>
    <x v="4"/>
    <x v="1"/>
  </r>
  <r>
    <x v="468"/>
    <n v="317500"/>
    <x v="1"/>
    <s v="Property Barons"/>
    <s v="Sale"/>
    <n v="3122"/>
    <n v="1"/>
    <n v="1"/>
    <n v="0"/>
    <n v="0"/>
    <n v="1957"/>
    <s v="5/81 morang Rd"/>
    <s v="Hawthorn"/>
    <x v="14"/>
    <x v="2"/>
    <x v="4"/>
    <x v="1"/>
  </r>
  <r>
    <x v="468"/>
    <n v="1955000"/>
    <x v="0"/>
    <s v="Jones and Jones"/>
    <s v="Sale"/>
    <n v="3122"/>
    <n v="3"/>
    <n v="1"/>
    <n v="2"/>
    <n v="261"/>
    <n v="1890"/>
    <s v="56 Denham St"/>
    <s v="Hawthorn"/>
    <x v="14"/>
    <x v="2"/>
    <x v="4"/>
    <x v="1"/>
  </r>
  <r>
    <x v="468"/>
    <n v="548000"/>
    <x v="0"/>
    <s v="Flanders &amp; Fish"/>
    <s v="Sale"/>
    <n v="3190"/>
    <n v="2"/>
    <n v="1"/>
    <n v="1"/>
    <n v="0"/>
    <n v="1970"/>
    <s v="3/46 Tibrockney St"/>
    <s v="Highett"/>
    <x v="15"/>
    <x v="2"/>
    <x v="4"/>
    <x v="1"/>
  </r>
  <r>
    <x v="468"/>
    <n v="685000"/>
    <x v="1"/>
    <s v="Jones and Jones"/>
    <s v="Auction"/>
    <n v="3188"/>
    <n v="2"/>
    <n v="1"/>
    <n v="0"/>
    <n v="0"/>
    <n v="2007"/>
    <s v="2/17 Small St"/>
    <s v="Hampton"/>
    <x v="15"/>
    <x v="2"/>
    <x v="4"/>
    <x v="1"/>
  </r>
  <r>
    <x v="468"/>
    <n v="3020000"/>
    <x v="0"/>
    <s v="Property Barons"/>
    <s v="Sale"/>
    <n v="3079"/>
    <n v="4"/>
    <n v="2"/>
    <n v="1"/>
    <n v="1250"/>
    <m/>
    <s v="39 Thoresby Gr"/>
    <s v="Ivanhoe"/>
    <x v="17"/>
    <x v="3"/>
    <x v="4"/>
    <x v="1"/>
  </r>
  <r>
    <x v="469"/>
    <n v="500000"/>
    <x v="1"/>
    <s v="Jones and Jones"/>
    <s v="Auction"/>
    <n v="3121"/>
    <n v="2"/>
    <n v="1"/>
    <n v="1"/>
    <n v="0"/>
    <n v="2012"/>
    <s v="307/18 Hull St"/>
    <s v="Richmond"/>
    <x v="1"/>
    <x v="1"/>
    <x v="4"/>
    <x v="1"/>
  </r>
  <r>
    <x v="469"/>
    <n v="700000"/>
    <x v="1"/>
    <s v="Cunninghams"/>
    <s v="Auction"/>
    <n v="3065"/>
    <n v="2"/>
    <n v="1"/>
    <n v="1"/>
    <n v="470"/>
    <n v="2007"/>
    <s v="7/43 Argyle St"/>
    <s v="Fitzroy"/>
    <x v="1"/>
    <x v="1"/>
    <x v="4"/>
    <x v="1"/>
  </r>
  <r>
    <x v="469"/>
    <n v="1460000"/>
    <x v="0"/>
    <s v="Cunninghams"/>
    <s v="Sale"/>
    <n v="3068"/>
    <n v="3"/>
    <n v="1"/>
    <n v="0"/>
    <n v="192"/>
    <n v="1900"/>
    <s v="15 Caroline St"/>
    <s v="Clifton Hill"/>
    <x v="1"/>
    <x v="1"/>
    <x v="4"/>
    <x v="1"/>
  </r>
  <r>
    <x v="469"/>
    <n v="1837500"/>
    <x v="0"/>
    <s v="Jones and Jones"/>
    <s v="Sale"/>
    <n v="3121"/>
    <n v="3"/>
    <n v="2"/>
    <n v="1"/>
    <n v="93"/>
    <n v="2014"/>
    <s v="2a Cherrill St"/>
    <s v="Burnley"/>
    <x v="1"/>
    <x v="1"/>
    <x v="4"/>
    <x v="1"/>
  </r>
  <r>
    <x v="469"/>
    <n v="535000"/>
    <x v="1"/>
    <s v="Flanders &amp; Fish"/>
    <s v="Auction"/>
    <n v="3141"/>
    <n v="2"/>
    <n v="1"/>
    <n v="1"/>
    <n v="0"/>
    <n v="1970"/>
    <s v="7/215 Williams Rd"/>
    <s v="South Yarra"/>
    <x v="12"/>
    <x v="2"/>
    <x v="4"/>
    <x v="1"/>
  </r>
  <r>
    <x v="469"/>
    <n v="592000"/>
    <x v="1"/>
    <s v="Flanders &amp; Fish"/>
    <s v="Sale"/>
    <n v="3144"/>
    <n v="2"/>
    <n v="1"/>
    <n v="1"/>
    <n v="0"/>
    <n v="1977"/>
    <s v="6/36 Johnstone St"/>
    <s v="Malvern"/>
    <x v="12"/>
    <x v="2"/>
    <x v="4"/>
    <x v="1"/>
  </r>
  <r>
    <x v="469"/>
    <n v="480000"/>
    <x v="1"/>
    <s v="Best Bricks"/>
    <s v="Sale"/>
    <n v="3184"/>
    <n v="2"/>
    <n v="1"/>
    <n v="1"/>
    <n v="1210"/>
    <n v="1968"/>
    <s v="4/193 Brighton Rd"/>
    <s v="Elwood"/>
    <x v="5"/>
    <x v="2"/>
    <x v="4"/>
    <x v="1"/>
  </r>
  <r>
    <x v="469"/>
    <n v="550000"/>
    <x v="1"/>
    <s v="Jones and Jones"/>
    <s v="Auction"/>
    <n v="3184"/>
    <n v="2"/>
    <n v="1"/>
    <n v="1"/>
    <n v="605"/>
    <n v="1970"/>
    <s v="3/11 Scott St"/>
    <s v="Elwood"/>
    <x v="5"/>
    <x v="2"/>
    <x v="4"/>
    <x v="1"/>
  </r>
  <r>
    <x v="469"/>
    <n v="685000"/>
    <x v="1"/>
    <s v="Sanders"/>
    <s v="Auction"/>
    <n v="3206"/>
    <n v="2"/>
    <n v="1"/>
    <n v="0"/>
    <n v="324"/>
    <n v="1930"/>
    <s v="3/78 Kerferd Rd"/>
    <s v="Albert Park"/>
    <x v="5"/>
    <x v="2"/>
    <x v="4"/>
    <x v="1"/>
  </r>
  <r>
    <x v="469"/>
    <n v="1332000"/>
    <x v="0"/>
    <s v="Sanders"/>
    <s v="Sale"/>
    <n v="3207"/>
    <n v="2"/>
    <n v="1"/>
    <n v="2"/>
    <n v="288"/>
    <m/>
    <s v="342 Howe Pde"/>
    <s v="Port Melbourne"/>
    <x v="5"/>
    <x v="2"/>
    <x v="4"/>
    <x v="1"/>
  </r>
  <r>
    <x v="469"/>
    <n v="2860000"/>
    <x v="0"/>
    <s v="Jones and Jones"/>
    <s v="Sale"/>
    <n v="3206"/>
    <n v="4"/>
    <n v="3"/>
    <n v="2"/>
    <n v="160"/>
    <m/>
    <s v="84 Hambleton St"/>
    <s v="Middle Park"/>
    <x v="5"/>
    <x v="2"/>
    <x v="4"/>
    <x v="1"/>
  </r>
  <r>
    <x v="469"/>
    <n v="740000"/>
    <x v="0"/>
    <s v="Flanders &amp; Fish"/>
    <s v="Auction"/>
    <n v="3046"/>
    <n v="3"/>
    <n v="1"/>
    <n v="4"/>
    <n v="605"/>
    <n v="1960"/>
    <s v="72 Sutherland St"/>
    <s v="Hadfield"/>
    <x v="3"/>
    <x v="1"/>
    <x v="4"/>
    <x v="1"/>
  </r>
  <r>
    <x v="469"/>
    <n v="901000"/>
    <x v="0"/>
    <s v="Flanders &amp; Fish"/>
    <s v="Sale"/>
    <n v="3046"/>
    <n v="3"/>
    <n v="1"/>
    <n v="2"/>
    <n v="702"/>
    <m/>
    <s v="8 Ila St"/>
    <s v="Glenroy"/>
    <x v="3"/>
    <x v="1"/>
    <x v="4"/>
    <x v="1"/>
  </r>
  <r>
    <x v="469"/>
    <n v="580000"/>
    <x v="1"/>
    <s v="Property Barons"/>
    <s v="Sale"/>
    <n v="3040"/>
    <n v="2"/>
    <n v="1"/>
    <n v="1"/>
    <n v="921"/>
    <n v="1970"/>
    <s v="1/18 Balmoral St"/>
    <s v="Essendon"/>
    <x v="8"/>
    <x v="0"/>
    <x v="4"/>
    <x v="1"/>
  </r>
  <r>
    <x v="469"/>
    <n v="970000"/>
    <x v="2"/>
    <s v="Jones and Jones"/>
    <s v="Auction"/>
    <n v="3149"/>
    <n v="4"/>
    <n v="2"/>
    <n v="2"/>
    <n v="196"/>
    <m/>
    <s v="3/20 Briggs St"/>
    <s v="Mount Waverley"/>
    <x v="6"/>
    <x v="3"/>
    <x v="4"/>
    <x v="1"/>
  </r>
  <r>
    <x v="469"/>
    <n v="1361000"/>
    <x v="0"/>
    <s v="Sanders"/>
    <s v="Sale"/>
    <n v="3168"/>
    <n v="6"/>
    <n v="3"/>
    <n v="4"/>
    <n v="726"/>
    <m/>
    <s v="22 Evelyn St"/>
    <s v="Clayton"/>
    <x v="6"/>
    <x v="4"/>
    <x v="4"/>
    <x v="1"/>
  </r>
  <r>
    <x v="469"/>
    <n v="595000"/>
    <x v="1"/>
    <s v="Zimmerman"/>
    <s v="Sale"/>
    <n v="3006"/>
    <n v="2"/>
    <n v="1"/>
    <n v="1"/>
    <n v="0"/>
    <n v="1998"/>
    <s v="4/5 Miles St"/>
    <s v="Southbank"/>
    <x v="13"/>
    <x v="2"/>
    <x v="4"/>
    <x v="1"/>
  </r>
  <r>
    <x v="469"/>
    <n v="820000"/>
    <x v="0"/>
    <s v="Maxwells"/>
    <s v="Sale"/>
    <n v="3136"/>
    <n v="4"/>
    <n v="2"/>
    <n v="2"/>
    <n v="841"/>
    <n v="2016"/>
    <s v="10 Malcolm Rd"/>
    <s v="Croydon North"/>
    <x v="22"/>
    <x v="3"/>
    <x v="4"/>
    <x v="1"/>
  </r>
  <r>
    <x v="469"/>
    <n v="1600000"/>
    <x v="0"/>
    <s v="Property Barons"/>
    <s v="Auction"/>
    <n v="3108"/>
    <n v="5"/>
    <n v="2"/>
    <n v="2"/>
    <n v="757"/>
    <n v="1980"/>
    <s v="34 Henry St"/>
    <s v="Doncaster"/>
    <x v="16"/>
    <x v="3"/>
    <x v="4"/>
    <x v="1"/>
  </r>
  <r>
    <x v="469"/>
    <n v="1100000"/>
    <x v="0"/>
    <s v="Metro Ladder"/>
    <s v="Auction"/>
    <n v="3015"/>
    <n v="3"/>
    <n v="1"/>
    <n v="6"/>
    <n v="761"/>
    <m/>
    <s v="16 Thorpe St"/>
    <s v="Newport"/>
    <x v="11"/>
    <x v="0"/>
    <x v="4"/>
    <x v="1"/>
  </r>
  <r>
    <x v="469"/>
    <n v="261000"/>
    <x v="1"/>
    <s v="Jones and Jones"/>
    <s v="Auction"/>
    <n v="3163"/>
    <n v="1"/>
    <n v="1"/>
    <n v="1"/>
    <n v="0"/>
    <n v="1960"/>
    <s v="5/25 Hobart Rd"/>
    <s v="Murrumbeena"/>
    <x v="9"/>
    <x v="2"/>
    <x v="4"/>
    <x v="1"/>
  </r>
  <r>
    <x v="469"/>
    <n v="725000"/>
    <x v="1"/>
    <s v="Jones and Jones"/>
    <s v="Sale"/>
    <n v="3204"/>
    <n v="2"/>
    <n v="1"/>
    <n v="1"/>
    <n v="0"/>
    <n v="2006"/>
    <s v="52a Tucker Rd"/>
    <s v="Bentleigh"/>
    <x v="9"/>
    <x v="2"/>
    <x v="4"/>
    <x v="1"/>
  </r>
  <r>
    <x v="469"/>
    <n v="960000"/>
    <x v="0"/>
    <s v="Zimmerman"/>
    <s v="Sale"/>
    <n v="3162"/>
    <n v="2"/>
    <n v="1"/>
    <n v="3"/>
    <n v="294"/>
    <m/>
    <s v="485 Hawthorn Rd"/>
    <s v="Caulfield South"/>
    <x v="9"/>
    <x v="2"/>
    <x v="4"/>
    <x v="1"/>
  </r>
  <r>
    <x v="469"/>
    <n v="700000"/>
    <x v="0"/>
    <s v="Flanders &amp; Fish"/>
    <s v="Sale"/>
    <n v="3073"/>
    <n v="3"/>
    <n v="2"/>
    <n v="1"/>
    <n v="301"/>
    <m/>
    <s v="2/116 Spring St"/>
    <s v="Reservoir"/>
    <x v="10"/>
    <x v="1"/>
    <x v="4"/>
    <x v="1"/>
  </r>
  <r>
    <x v="469"/>
    <n v="1200000"/>
    <x v="0"/>
    <s v="Cunninghams"/>
    <s v="Sale"/>
    <n v="3078"/>
    <n v="3"/>
    <n v="1"/>
    <n v="2"/>
    <n v="440"/>
    <m/>
    <s v="13 Darling St"/>
    <s v="Fairfield"/>
    <x v="10"/>
    <x v="1"/>
    <x v="4"/>
    <x v="1"/>
  </r>
  <r>
    <x v="469"/>
    <n v="736000"/>
    <x v="1"/>
    <s v="Cunninghams"/>
    <s v="Sale"/>
    <n v="3101"/>
    <n v="2"/>
    <n v="1"/>
    <n v="1"/>
    <n v="964"/>
    <n v="1960"/>
    <s v="3/38 Pakington St"/>
    <s v="Kew"/>
    <x v="14"/>
    <x v="2"/>
    <x v="4"/>
    <x v="1"/>
  </r>
  <r>
    <x v="469"/>
    <n v="1650000"/>
    <x v="0"/>
    <s v="Metro Ladder"/>
    <s v="Auction"/>
    <n v="3146"/>
    <n v="2"/>
    <n v="1"/>
    <n v="2"/>
    <n v="660"/>
    <n v="1928"/>
    <s v="65 Gardiner Pde"/>
    <s v="Glen Iris"/>
    <x v="14"/>
    <x v="2"/>
    <x v="4"/>
    <x v="1"/>
  </r>
  <r>
    <x v="469"/>
    <n v="605000"/>
    <x v="0"/>
    <s v="Best Bricks"/>
    <s v="Sale"/>
    <n v="3081"/>
    <n v="3"/>
    <n v="1"/>
    <n v="2"/>
    <n v="377"/>
    <n v="1960"/>
    <s v="312 Liberty Pde"/>
    <s v="Heidelberg West"/>
    <x v="17"/>
    <x v="3"/>
    <x v="4"/>
    <x v="1"/>
  </r>
  <r>
    <x v="470"/>
    <n v="1275000"/>
    <x v="0"/>
    <s v="Cunninghams"/>
    <s v="Sale"/>
    <n v="3121"/>
    <n v="2"/>
    <n v="1"/>
    <n v="1"/>
    <n v="110"/>
    <n v="1890"/>
    <s v="10 Campbell St"/>
    <s v="Richmond"/>
    <x v="1"/>
    <x v="1"/>
    <x v="4"/>
    <x v="1"/>
  </r>
  <r>
    <x v="470"/>
    <n v="830000"/>
    <x v="0"/>
    <s v="SJ"/>
    <s v="Auction"/>
    <n v="3030"/>
    <n v="3"/>
    <n v="2"/>
    <n v="2"/>
    <n v="1025"/>
    <n v="1970"/>
    <s v="43 Stawell St"/>
    <s v="Werribee"/>
    <x v="28"/>
    <x v="0"/>
    <x v="4"/>
    <x v="1"/>
  </r>
  <r>
    <x v="470"/>
    <n v="695000"/>
    <x v="1"/>
    <s v="Property Barons"/>
    <s v="Sale"/>
    <n v="3132"/>
    <n v="2"/>
    <n v="1"/>
    <n v="1"/>
    <n v="300"/>
    <n v="2011"/>
    <s v="5a Compton St"/>
    <s v="Mitcham"/>
    <x v="2"/>
    <x v="3"/>
    <x v="4"/>
    <x v="1"/>
  </r>
  <r>
    <x v="470"/>
    <n v="950000"/>
    <x v="2"/>
    <s v="Jones and Jones"/>
    <s v="Auction"/>
    <n v="3131"/>
    <n v="4"/>
    <n v="2"/>
    <n v="2"/>
    <n v="338"/>
    <m/>
    <s v="1A Thelma St"/>
    <s v="Nunawading"/>
    <x v="2"/>
    <x v="3"/>
    <x v="4"/>
    <x v="1"/>
  </r>
  <r>
    <x v="470"/>
    <n v="1050000"/>
    <x v="0"/>
    <s v="Property Barons"/>
    <s v="Auction"/>
    <n v="3133"/>
    <n v="4"/>
    <n v="2"/>
    <n v="2"/>
    <n v="651"/>
    <n v="1975"/>
    <s v="250 Hawthorn Rd"/>
    <s v="Vermont South"/>
    <x v="2"/>
    <x v="3"/>
    <x v="4"/>
    <x v="1"/>
  </r>
  <r>
    <x v="470"/>
    <n v="585000"/>
    <x v="1"/>
    <s v="Metro Ladder"/>
    <s v="Sale"/>
    <n v="3181"/>
    <n v="2"/>
    <n v="1"/>
    <n v="1"/>
    <n v="0"/>
    <n v="1965"/>
    <s v="14/27 Lewisham Rd"/>
    <s v="Windsor"/>
    <x v="12"/>
    <x v="2"/>
    <x v="4"/>
    <x v="1"/>
  </r>
  <r>
    <x v="470"/>
    <n v="1050000"/>
    <x v="2"/>
    <s v="Flanders &amp; Fish"/>
    <s v="Sale"/>
    <n v="3141"/>
    <n v="2"/>
    <n v="1"/>
    <n v="1"/>
    <n v="0"/>
    <m/>
    <s v="37/12 Copelen St"/>
    <s v="South Yarra"/>
    <x v="12"/>
    <x v="2"/>
    <x v="4"/>
    <x v="1"/>
  </r>
  <r>
    <x v="470"/>
    <n v="2020000"/>
    <x v="0"/>
    <s v="Cunninghams"/>
    <s v="Sale"/>
    <n v="3145"/>
    <n v="3"/>
    <n v="2"/>
    <n v="2"/>
    <n v="711"/>
    <n v="1915"/>
    <s v="16 Tooronga Rd"/>
    <s v="Malvern East"/>
    <x v="12"/>
    <x v="2"/>
    <x v="4"/>
    <x v="1"/>
  </r>
  <r>
    <x v="470"/>
    <n v="4900000"/>
    <x v="0"/>
    <s v="Flanders &amp; Fish"/>
    <s v="Auction"/>
    <n v="3144"/>
    <n v="3"/>
    <n v="4"/>
    <n v="2"/>
    <n v="950"/>
    <m/>
    <s v="14 Irving St"/>
    <s v="Malvern"/>
    <x v="12"/>
    <x v="2"/>
    <x v="4"/>
    <x v="1"/>
  </r>
  <r>
    <x v="470"/>
    <n v="427500"/>
    <x v="1"/>
    <s v="Metro Ladder"/>
    <s v="Sale"/>
    <n v="3044"/>
    <n v="2"/>
    <n v="1"/>
    <n v="1"/>
    <n v="134"/>
    <n v="1988"/>
    <s v="10/43 Arndt Rd"/>
    <s v="Pascoe Vale"/>
    <x v="3"/>
    <x v="1"/>
    <x v="4"/>
    <x v="1"/>
  </r>
  <r>
    <x v="470"/>
    <n v="460000"/>
    <x v="1"/>
    <s v="Metro Ladder"/>
    <s v="Sale"/>
    <n v="3046"/>
    <n v="2"/>
    <n v="1"/>
    <n v="1"/>
    <n v="106"/>
    <m/>
    <s v="4/4 Ethel St"/>
    <s v="Oak Park"/>
    <x v="3"/>
    <x v="1"/>
    <x v="4"/>
    <x v="1"/>
  </r>
  <r>
    <x v="470"/>
    <n v="735000"/>
    <x v="1"/>
    <s v="Melbourne Homes"/>
    <s v="Auction"/>
    <n v="3056"/>
    <n v="2"/>
    <n v="1"/>
    <n v="2"/>
    <n v="173"/>
    <n v="1970"/>
    <s v="3/15 Mitchell St"/>
    <s v="Brunswick"/>
    <x v="3"/>
    <x v="1"/>
    <x v="4"/>
    <x v="1"/>
  </r>
  <r>
    <x v="470"/>
    <n v="995000"/>
    <x v="0"/>
    <s v="Jones and Jones"/>
    <s v="Sale"/>
    <n v="3058"/>
    <n v="3"/>
    <n v="1"/>
    <n v="1"/>
    <n v="415"/>
    <m/>
    <s v="41 Linda St"/>
    <s v="Coburg"/>
    <x v="3"/>
    <x v="1"/>
    <x v="4"/>
    <x v="1"/>
  </r>
  <r>
    <x v="470"/>
    <n v="990000"/>
    <x v="0"/>
    <s v="Cunninghams"/>
    <s v="Sale"/>
    <n v="3031"/>
    <n v="2"/>
    <n v="1"/>
    <n v="1"/>
    <n v="180"/>
    <n v="1900"/>
    <s v="8 John St"/>
    <s v="Flemington"/>
    <x v="8"/>
    <x v="1"/>
    <x v="4"/>
    <x v="1"/>
  </r>
  <r>
    <x v="470"/>
    <n v="1210000"/>
    <x v="0"/>
    <s v="Jones and Jones"/>
    <s v="Sale"/>
    <n v="3166"/>
    <n v="3"/>
    <n v="1"/>
    <n v="2"/>
    <n v="700"/>
    <n v="1960"/>
    <s v="33 Greta St"/>
    <s v="Oakleigh East"/>
    <x v="6"/>
    <x v="2"/>
    <x v="4"/>
    <x v="1"/>
  </r>
  <r>
    <x v="470"/>
    <n v="400000"/>
    <x v="0"/>
    <s v="SJ"/>
    <s v="Sale"/>
    <n v="3337"/>
    <n v="4"/>
    <n v="2"/>
    <n v="2"/>
    <n v="643"/>
    <m/>
    <s v="1 Irving Rd"/>
    <s v="Melton"/>
    <x v="21"/>
    <x v="6"/>
    <x v="4"/>
    <x v="1"/>
  </r>
  <r>
    <x v="470"/>
    <n v="295000"/>
    <x v="1"/>
    <s v="Flanders &amp; Fish"/>
    <s v="Auction"/>
    <n v="3003"/>
    <n v="1"/>
    <n v="1"/>
    <n v="1"/>
    <n v="0"/>
    <n v="2013"/>
    <s v="316/145 Roden St"/>
    <s v="West Melbourne"/>
    <x v="13"/>
    <x v="1"/>
    <x v="4"/>
    <x v="1"/>
  </r>
  <r>
    <x v="470"/>
    <n v="675000"/>
    <x v="2"/>
    <s v="Cunninghams"/>
    <s v="Sale"/>
    <n v="3012"/>
    <n v="3"/>
    <n v="2"/>
    <n v="2"/>
    <n v="159"/>
    <n v="2016"/>
    <s v="1/1 Clarendon St"/>
    <s v="Maidstone"/>
    <x v="4"/>
    <x v="0"/>
    <x v="4"/>
    <x v="1"/>
  </r>
  <r>
    <x v="470"/>
    <n v="2600000"/>
    <x v="0"/>
    <s v="Property Barons"/>
    <s v="Auction"/>
    <n v="3108"/>
    <n v="4"/>
    <n v="4"/>
    <n v="2"/>
    <n v="1072"/>
    <n v="1960"/>
    <s v="33 Clay Dr"/>
    <s v="Doncaster"/>
    <x v="16"/>
    <x v="3"/>
    <x v="4"/>
    <x v="1"/>
  </r>
  <r>
    <x v="470"/>
    <n v="540000"/>
    <x v="0"/>
    <s v="Melbourne Homes"/>
    <s v="Auction"/>
    <n v="3437"/>
    <n v="3"/>
    <n v="1"/>
    <n v="2"/>
    <n v="665"/>
    <n v="1930"/>
    <s v="60 Hamilton St"/>
    <s v="Gisborne"/>
    <x v="29"/>
    <x v="7"/>
    <x v="4"/>
    <x v="1"/>
  </r>
  <r>
    <x v="470"/>
    <n v="1010000"/>
    <x v="0"/>
    <s v="Maxwells"/>
    <s v="Auction"/>
    <n v="3192"/>
    <n v="3"/>
    <n v="1"/>
    <n v="2"/>
    <n v="532"/>
    <m/>
    <s v="1 Dewrang St"/>
    <s v="Cheltenham"/>
    <x v="7"/>
    <x v="2"/>
    <x v="4"/>
    <x v="1"/>
  </r>
  <r>
    <x v="470"/>
    <n v="707000"/>
    <x v="0"/>
    <s v="Flanders &amp; Fish"/>
    <s v="Sale"/>
    <n v="3163"/>
    <n v="2"/>
    <n v="1"/>
    <n v="1"/>
    <n v="646"/>
    <m/>
    <s v="2/13 Walker St"/>
    <s v="Murrumbeena"/>
    <x v="9"/>
    <x v="2"/>
    <x v="4"/>
    <x v="1"/>
  </r>
  <r>
    <x v="470"/>
    <n v="1100000"/>
    <x v="0"/>
    <s v="Jones and Jones"/>
    <s v="Auction"/>
    <n v="3204"/>
    <n v="2"/>
    <n v="1"/>
    <n v="3"/>
    <n v="579"/>
    <m/>
    <s v="23 Auckland St"/>
    <s v="Bentleigh"/>
    <x v="9"/>
    <x v="2"/>
    <x v="4"/>
    <x v="1"/>
  </r>
  <r>
    <x v="470"/>
    <n v="1417500"/>
    <x v="0"/>
    <s v="Cunninghams"/>
    <s v="Sale"/>
    <n v="3161"/>
    <n v="2"/>
    <n v="1"/>
    <n v="2"/>
    <n v="307"/>
    <n v="1900"/>
    <s v="641 Inkerman Rd"/>
    <s v="Caulfield North"/>
    <x v="9"/>
    <x v="2"/>
    <x v="4"/>
    <x v="1"/>
  </r>
  <r>
    <x v="470"/>
    <n v="503000"/>
    <x v="1"/>
    <s v="Jones and Jones"/>
    <s v="Auction"/>
    <n v="3070"/>
    <n v="2"/>
    <n v="1"/>
    <n v="1"/>
    <n v="0"/>
    <n v="1970"/>
    <s v="1/136 St Georges Rd"/>
    <s v="Northcote"/>
    <x v="10"/>
    <x v="1"/>
    <x v="4"/>
    <x v="1"/>
  </r>
  <r>
    <x v="470"/>
    <n v="610000"/>
    <x v="0"/>
    <s v="Flanders &amp; Fish"/>
    <s v="Sale"/>
    <n v="3030"/>
    <n v="4"/>
    <n v="2"/>
    <n v="2"/>
    <n v="528"/>
    <n v="2010"/>
    <s v="8 Drum St"/>
    <s v="Derrimut"/>
    <x v="0"/>
    <x v="0"/>
    <x v="4"/>
    <x v="1"/>
  </r>
  <r>
    <x v="470"/>
    <n v="441000"/>
    <x v="1"/>
    <s v="Jones and Jones"/>
    <s v="Sale"/>
    <n v="3123"/>
    <n v="1"/>
    <n v="1"/>
    <n v="0"/>
    <n v="0"/>
    <n v="1960"/>
    <s v="6/20 Denmark Hill Rd"/>
    <s v="Hawthorn East"/>
    <x v="14"/>
    <x v="2"/>
    <x v="4"/>
    <x v="1"/>
  </r>
  <r>
    <x v="470"/>
    <n v="1330000"/>
    <x v="2"/>
    <s v="Cunninghams"/>
    <s v="Sale"/>
    <n v="3104"/>
    <n v="3"/>
    <n v="2"/>
    <n v="1"/>
    <n v="260"/>
    <n v="2001"/>
    <s v="2/10 Bolinda Rd"/>
    <s v="Balwyn North"/>
    <x v="14"/>
    <x v="2"/>
    <x v="4"/>
    <x v="1"/>
  </r>
  <r>
    <x v="470"/>
    <n v="2100000"/>
    <x v="0"/>
    <s v="Metro Ladder"/>
    <s v="Auction"/>
    <n v="3103"/>
    <n v="1"/>
    <n v="1"/>
    <n v="1"/>
    <n v="678"/>
    <n v="2016"/>
    <s v="17 Birdwood St"/>
    <s v="Balwyn"/>
    <x v="14"/>
    <x v="2"/>
    <x v="4"/>
    <x v="1"/>
  </r>
  <r>
    <x v="470"/>
    <n v="687000"/>
    <x v="0"/>
    <s v="Best Bricks"/>
    <s v="Sale"/>
    <n v="3081"/>
    <n v="3"/>
    <n v="1"/>
    <n v="2"/>
    <n v="489"/>
    <m/>
    <s v="330 Liberty Pde"/>
    <s v="Heidelberg West"/>
    <x v="17"/>
    <x v="3"/>
    <x v="4"/>
    <x v="1"/>
  </r>
  <r>
    <x v="470"/>
    <n v="880000"/>
    <x v="0"/>
    <s v="Property Barons"/>
    <s v="Auction"/>
    <n v="3088"/>
    <n v="5"/>
    <n v="3"/>
    <n v="2"/>
    <n v="789"/>
    <n v="1980"/>
    <s v="3 Perrumba St"/>
    <s v="Greensborough"/>
    <x v="17"/>
    <x v="1"/>
    <x v="4"/>
    <x v="1"/>
  </r>
  <r>
    <x v="470"/>
    <n v="895000"/>
    <x v="0"/>
    <s v="Property Barons"/>
    <s v="Sale"/>
    <n v="3087"/>
    <n v="3"/>
    <n v="1"/>
    <n v="2"/>
    <n v="775"/>
    <m/>
    <s v="25 High St"/>
    <s v="Watsonia"/>
    <x v="17"/>
    <x v="1"/>
    <x v="4"/>
    <x v="1"/>
  </r>
  <r>
    <x v="470"/>
    <n v="1350000"/>
    <x v="0"/>
    <s v="Cunninghams"/>
    <s v="Auction"/>
    <n v="3079"/>
    <n v="4"/>
    <n v="1"/>
    <n v="2"/>
    <n v="587"/>
    <m/>
    <s v="29 Livingstone St"/>
    <s v="Ivanhoe"/>
    <x v="17"/>
    <x v="3"/>
    <x v="4"/>
    <x v="1"/>
  </r>
  <r>
    <x v="471"/>
    <n v="1000000"/>
    <x v="0"/>
    <s v="Cunninghams"/>
    <s v="Auction"/>
    <n v="3121"/>
    <n v="2"/>
    <n v="1"/>
    <n v="0"/>
    <n v="164"/>
    <m/>
    <s v="25 Canterbury St"/>
    <s v="Richmond"/>
    <x v="1"/>
    <x v="1"/>
    <x v="4"/>
    <x v="1"/>
  </r>
  <r>
    <x v="471"/>
    <n v="1590000"/>
    <x v="0"/>
    <s v="Metro Ladder"/>
    <s v="Sale"/>
    <n v="3121"/>
    <n v="3"/>
    <n v="1"/>
    <n v="1"/>
    <n v="318"/>
    <m/>
    <s v="57 Type St"/>
    <s v="Richmond"/>
    <x v="1"/>
    <x v="1"/>
    <x v="4"/>
    <x v="1"/>
  </r>
  <r>
    <x v="471"/>
    <n v="1131000"/>
    <x v="0"/>
    <s v="Jones and Jones"/>
    <s v="Sale"/>
    <n v="3131"/>
    <n v="3"/>
    <n v="1"/>
    <n v="2"/>
    <n v="697"/>
    <m/>
    <s v="31 Norma Rd"/>
    <s v="Forest Hill"/>
    <x v="2"/>
    <x v="3"/>
    <x v="4"/>
    <x v="1"/>
  </r>
  <r>
    <x v="471"/>
    <n v="550000"/>
    <x v="1"/>
    <s v="Melbourne Homes"/>
    <s v="Auction"/>
    <n v="3181"/>
    <n v="2"/>
    <n v="1"/>
    <n v="1"/>
    <n v="72"/>
    <n v="1976"/>
    <s v="7/72 Williams Rd"/>
    <s v="Prahran"/>
    <x v="12"/>
    <x v="2"/>
    <x v="4"/>
    <x v="1"/>
  </r>
  <r>
    <x v="471"/>
    <n v="760000"/>
    <x v="1"/>
    <s v="Jones and Jones"/>
    <s v="Sale"/>
    <n v="3142"/>
    <n v="2"/>
    <n v="1"/>
    <n v="1"/>
    <n v="0"/>
    <m/>
    <s v="14/3 Struan St"/>
    <s v="Toorak"/>
    <x v="12"/>
    <x v="2"/>
    <x v="4"/>
    <x v="1"/>
  </r>
  <r>
    <x v="471"/>
    <n v="480000"/>
    <x v="1"/>
    <s v="Jones and Jones"/>
    <s v="Auction"/>
    <n v="3182"/>
    <n v="1"/>
    <n v="1"/>
    <n v="1"/>
    <n v="0"/>
    <n v="1930"/>
    <s v="4/57 Chapel St"/>
    <s v="St Kilda"/>
    <x v="5"/>
    <x v="2"/>
    <x v="4"/>
    <x v="1"/>
  </r>
  <r>
    <x v="471"/>
    <n v="3750000"/>
    <x v="0"/>
    <s v="Sanders"/>
    <s v="Auction"/>
    <n v="3206"/>
    <n v="3"/>
    <n v="2"/>
    <n v="1"/>
    <n v="411"/>
    <m/>
    <s v="89 Armstrong St"/>
    <s v="Middle Park"/>
    <x v="5"/>
    <x v="2"/>
    <x v="4"/>
    <x v="1"/>
  </r>
  <r>
    <x v="471"/>
    <n v="495000"/>
    <x v="1"/>
    <s v="Property Barons"/>
    <s v="Sale"/>
    <n v="3058"/>
    <n v="2"/>
    <n v="1"/>
    <n v="0"/>
    <n v="388"/>
    <n v="1960"/>
    <s v="41a Rennie St"/>
    <s v="Coburg"/>
    <x v="3"/>
    <x v="1"/>
    <x v="4"/>
    <x v="1"/>
  </r>
  <r>
    <x v="471"/>
    <n v="650000"/>
    <x v="0"/>
    <s v="Flanders &amp; Fish"/>
    <s v="Auction"/>
    <n v="3060"/>
    <n v="3"/>
    <n v="1"/>
    <n v="4"/>
    <n v="616"/>
    <n v="1960"/>
    <s v="16 Wurruk St"/>
    <s v="Fawkner"/>
    <x v="3"/>
    <x v="1"/>
    <x v="4"/>
    <x v="1"/>
  </r>
  <r>
    <x v="471"/>
    <n v="740000"/>
    <x v="0"/>
    <s v="Cunninghams"/>
    <s v="Auction"/>
    <n v="3056"/>
    <n v="2"/>
    <n v="1"/>
    <n v="0"/>
    <n v="0"/>
    <m/>
    <s v="24 Rosser St"/>
    <s v="Brunswick"/>
    <x v="3"/>
    <x v="1"/>
    <x v="4"/>
    <x v="1"/>
  </r>
  <r>
    <x v="471"/>
    <n v="770000"/>
    <x v="0"/>
    <s v="Metro Ladder"/>
    <s v="Sale"/>
    <n v="3058"/>
    <n v="4"/>
    <n v="1"/>
    <n v="1"/>
    <n v="545"/>
    <m/>
    <s v="27 Williams Rd"/>
    <s v="Coburg North"/>
    <x v="3"/>
    <x v="1"/>
    <x v="4"/>
    <x v="1"/>
  </r>
  <r>
    <x v="471"/>
    <n v="845000"/>
    <x v="0"/>
    <s v="Property Barons"/>
    <s v="Sale"/>
    <n v="3042"/>
    <n v="3"/>
    <n v="1"/>
    <n v="2"/>
    <n v="589"/>
    <m/>
    <s v="65 Clydesdale Rd"/>
    <s v="Airport West"/>
    <x v="8"/>
    <x v="0"/>
    <x v="4"/>
    <x v="1"/>
  </r>
  <r>
    <x v="471"/>
    <n v="901000"/>
    <x v="0"/>
    <s v="Best Bricks"/>
    <s v="Sale"/>
    <n v="3170"/>
    <n v="3"/>
    <n v="1"/>
    <n v="2"/>
    <n v="801"/>
    <m/>
    <s v="2 Emily Ct"/>
    <s v="Mulgrave"/>
    <x v="6"/>
    <x v="4"/>
    <x v="4"/>
    <x v="1"/>
  </r>
  <r>
    <x v="471"/>
    <n v="1265000"/>
    <x v="0"/>
    <s v="Jones and Jones"/>
    <s v="Sale"/>
    <n v="3167"/>
    <n v="3"/>
    <n v="1"/>
    <n v="1"/>
    <n v="743"/>
    <m/>
    <s v="192 Haughton Rd"/>
    <s v="Oakleigh South"/>
    <x v="6"/>
    <x v="4"/>
    <x v="4"/>
    <x v="1"/>
  </r>
  <r>
    <x v="471"/>
    <n v="1425000"/>
    <x v="0"/>
    <s v="Jones and Jones"/>
    <s v="Sale"/>
    <n v="3147"/>
    <n v="4"/>
    <n v="1"/>
    <n v="2"/>
    <n v="778"/>
    <m/>
    <s v="4 Moore St"/>
    <s v="Ashwood"/>
    <x v="6"/>
    <x v="2"/>
    <x v="4"/>
    <x v="1"/>
  </r>
  <r>
    <x v="471"/>
    <n v="1150000"/>
    <x v="0"/>
    <s v="Maxwells"/>
    <s v="Auction"/>
    <n v="3023"/>
    <n v="5"/>
    <n v="5"/>
    <n v="4"/>
    <n v="688"/>
    <n v="2006"/>
    <s v="9 Hounslow Grn"/>
    <s v="Caroline Springs"/>
    <x v="21"/>
    <x v="0"/>
    <x v="4"/>
    <x v="1"/>
  </r>
  <r>
    <x v="471"/>
    <n v="1070000"/>
    <x v="0"/>
    <s v="Cunninghams"/>
    <s v="Sale"/>
    <n v="3031"/>
    <n v="2"/>
    <n v="1"/>
    <n v="0"/>
    <n v="282"/>
    <m/>
    <s v="18 Altona St"/>
    <s v="Kensington"/>
    <x v="13"/>
    <x v="1"/>
    <x v="4"/>
    <x v="1"/>
  </r>
  <r>
    <x v="471"/>
    <n v="1200000"/>
    <x v="0"/>
    <s v="SJ"/>
    <s v="Sale"/>
    <n v="3135"/>
    <n v="4"/>
    <n v="1"/>
    <n v="1"/>
    <n v="833"/>
    <n v="1960"/>
    <s v="6 Victoria St"/>
    <s v="Ringwood East"/>
    <x v="22"/>
    <x v="3"/>
    <x v="4"/>
    <x v="1"/>
  </r>
  <r>
    <x v="471"/>
    <n v="650000"/>
    <x v="0"/>
    <s v="Jones and Jones"/>
    <s v="Auction"/>
    <n v="3013"/>
    <n v="2"/>
    <n v="1"/>
    <n v="2"/>
    <n v="304"/>
    <n v="1960"/>
    <s v="455 Geelong Rd"/>
    <s v="Yarraville"/>
    <x v="4"/>
    <x v="0"/>
    <x v="4"/>
    <x v="1"/>
  </r>
  <r>
    <x v="471"/>
    <n v="706500"/>
    <x v="0"/>
    <s v="Best Bricks"/>
    <s v="Auction"/>
    <n v="3155"/>
    <n v="3"/>
    <n v="2"/>
    <n v="3"/>
    <n v="723"/>
    <m/>
    <s v="10 Weyburn Rd"/>
    <s v="Boronia"/>
    <x v="26"/>
    <x v="3"/>
    <x v="4"/>
    <x v="1"/>
  </r>
  <r>
    <x v="471"/>
    <n v="877000"/>
    <x v="0"/>
    <s v="Cunninghams"/>
    <s v="Sale"/>
    <n v="3192"/>
    <n v="3"/>
    <n v="1"/>
    <n v="2"/>
    <n v="533"/>
    <n v="1965"/>
    <s v="17 Barclay Dr"/>
    <s v="Cheltenham"/>
    <x v="7"/>
    <x v="2"/>
    <x v="4"/>
    <x v="1"/>
  </r>
  <r>
    <x v="471"/>
    <n v="1090500"/>
    <x v="0"/>
    <s v="Jones and Jones"/>
    <s v="Sale"/>
    <n v="3189"/>
    <n v="3"/>
    <n v="2"/>
    <n v="2"/>
    <n v="347"/>
    <n v="1955"/>
    <s v="2 Matilda Rd"/>
    <s v="Moorabbin"/>
    <x v="7"/>
    <x v="2"/>
    <x v="4"/>
    <x v="1"/>
  </r>
  <r>
    <x v="471"/>
    <n v="465000"/>
    <x v="1"/>
    <s v="Cunninghams"/>
    <s v="Auction"/>
    <n v="3072"/>
    <n v="2"/>
    <n v="1"/>
    <n v="1"/>
    <n v="163"/>
    <m/>
    <s v="3/26 Tyler St"/>
    <s v="Preston"/>
    <x v="10"/>
    <x v="1"/>
    <x v="4"/>
    <x v="1"/>
  </r>
  <r>
    <x v="471"/>
    <n v="617500"/>
    <x v="0"/>
    <s v="Metro Ladder"/>
    <s v="Sale"/>
    <n v="3072"/>
    <n v="2"/>
    <n v="1"/>
    <n v="3"/>
    <n v="155"/>
    <n v="1985"/>
    <s v="3/5 Sussex St"/>
    <s v="Preston"/>
    <x v="10"/>
    <x v="1"/>
    <x v="4"/>
    <x v="1"/>
  </r>
  <r>
    <x v="471"/>
    <n v="690000"/>
    <x v="0"/>
    <s v="Maxwells"/>
    <s v="Sale"/>
    <n v="3072"/>
    <n v="3"/>
    <n v="1"/>
    <n v="2"/>
    <n v="581"/>
    <n v="1960"/>
    <s v="6 Adams St"/>
    <s v="Preston"/>
    <x v="10"/>
    <x v="1"/>
    <x v="4"/>
    <x v="1"/>
  </r>
  <r>
    <x v="471"/>
    <n v="905000"/>
    <x v="0"/>
    <s v="Metro Ladder"/>
    <s v="Sale"/>
    <n v="3073"/>
    <n v="4"/>
    <n v="2"/>
    <n v="2"/>
    <n v="696"/>
    <n v="1965"/>
    <s v="11 Mais St"/>
    <s v="Reservoir"/>
    <x v="10"/>
    <x v="1"/>
    <x v="4"/>
    <x v="1"/>
  </r>
  <r>
    <x v="471"/>
    <n v="1590000"/>
    <x v="0"/>
    <s v="Jones and Jones"/>
    <s v="Sale"/>
    <n v="3070"/>
    <n v="3"/>
    <n v="1"/>
    <n v="1"/>
    <n v="563"/>
    <m/>
    <s v="78 Jenkins St"/>
    <s v="Northcote"/>
    <x v="10"/>
    <x v="1"/>
    <x v="4"/>
    <x v="1"/>
  </r>
  <r>
    <x v="471"/>
    <n v="600000"/>
    <x v="1"/>
    <s v="Best Bricks"/>
    <s v="Auction"/>
    <n v="3020"/>
    <n v="3"/>
    <n v="1"/>
    <n v="1"/>
    <n v="181"/>
    <n v="2000"/>
    <s v="2/62 Selwyn St"/>
    <s v="Albion"/>
    <x v="0"/>
    <x v="0"/>
    <x v="4"/>
    <x v="1"/>
  </r>
  <r>
    <x v="471"/>
    <n v="1610000"/>
    <x v="2"/>
    <s v="Flanders &amp; Fish"/>
    <s v="Sale"/>
    <n v="3146"/>
    <n v="3"/>
    <n v="2"/>
    <n v="2"/>
    <n v="364"/>
    <m/>
    <s v="1/64 Glen Iris Rd"/>
    <s v="Glen Iris"/>
    <x v="14"/>
    <x v="2"/>
    <x v="4"/>
    <x v="1"/>
  </r>
  <r>
    <x v="471"/>
    <n v="1800000"/>
    <x v="0"/>
    <s v="Jones and Jones"/>
    <s v="Sale"/>
    <n v="3122"/>
    <n v="2"/>
    <n v="1"/>
    <n v="0"/>
    <n v="221"/>
    <n v="1900"/>
    <s v="31 Smart St"/>
    <s v="Hawthorn"/>
    <x v="14"/>
    <x v="2"/>
    <x v="4"/>
    <x v="1"/>
  </r>
  <r>
    <x v="471"/>
    <n v="3255000"/>
    <x v="0"/>
    <s v="Flanders &amp; Fish"/>
    <s v="Auction"/>
    <n v="3123"/>
    <n v="4"/>
    <n v="3"/>
    <n v="3"/>
    <n v="1116"/>
    <n v="1984"/>
    <s v="10 Mowbray St"/>
    <s v="Hawthorn East"/>
    <x v="14"/>
    <x v="2"/>
    <x v="4"/>
    <x v="1"/>
  </r>
  <r>
    <x v="471"/>
    <n v="1175000"/>
    <x v="0"/>
    <s v="Cunninghams"/>
    <s v="Auction"/>
    <n v="3186"/>
    <n v="3"/>
    <n v="1"/>
    <n v="3"/>
    <n v="284"/>
    <n v="1970"/>
    <s v="65A Durrant St"/>
    <s v="Brighton"/>
    <x v="15"/>
    <x v="2"/>
    <x v="4"/>
    <x v="1"/>
  </r>
  <r>
    <x v="471"/>
    <n v="2200000"/>
    <x v="0"/>
    <s v="Cunninghams"/>
    <s v="Sale"/>
    <n v="3193"/>
    <n v="4"/>
    <n v="3"/>
    <n v="2"/>
    <n v="704"/>
    <n v="2014"/>
    <s v="13 Bodley St"/>
    <s v="Beaumaris"/>
    <x v="15"/>
    <x v="2"/>
    <x v="4"/>
    <x v="1"/>
  </r>
  <r>
    <x v="471"/>
    <n v="895000"/>
    <x v="0"/>
    <s v="Melbourne Homes"/>
    <s v="Sale"/>
    <n v="3088"/>
    <n v="3"/>
    <n v="2"/>
    <n v="2"/>
    <n v="1036"/>
    <n v="1954"/>
    <s v="15 Carnon St"/>
    <s v="Greensborough"/>
    <x v="17"/>
    <x v="1"/>
    <x v="4"/>
    <x v="1"/>
  </r>
  <r>
    <x v="472"/>
    <n v="500000"/>
    <x v="0"/>
    <s v="Melbourne Homes"/>
    <s v="Sale"/>
    <n v="3076"/>
    <n v="3"/>
    <n v="2"/>
    <n v="2"/>
    <n v="553"/>
    <n v="1975"/>
    <s v="12 Cabot Dr"/>
    <s v="Epping"/>
    <x v="19"/>
    <x v="1"/>
    <x v="4"/>
    <x v="1"/>
  </r>
  <r>
    <x v="472"/>
    <n v="560000"/>
    <x v="0"/>
    <s v="Melbourne Homes"/>
    <s v="Sale"/>
    <n v="3075"/>
    <n v="3"/>
    <n v="1"/>
    <n v="1"/>
    <n v="364"/>
    <n v="1985"/>
    <s v="1 Howell St"/>
    <s v="Lalor"/>
    <x v="19"/>
    <x v="1"/>
    <x v="4"/>
    <x v="1"/>
  </r>
  <r>
    <x v="472"/>
    <n v="2300000"/>
    <x v="0"/>
    <s v="Zimmerman"/>
    <s v="Auction"/>
    <n v="3181"/>
    <n v="4"/>
    <n v="2"/>
    <n v="2"/>
    <n v="291"/>
    <n v="1890"/>
    <s v="135 Williams Rd"/>
    <s v="Prahran"/>
    <x v="12"/>
    <x v="2"/>
    <x v="4"/>
    <x v="1"/>
  </r>
  <r>
    <x v="472"/>
    <n v="350000"/>
    <x v="1"/>
    <s v="Metro Ladder"/>
    <s v="Auction"/>
    <n v="3182"/>
    <n v="1"/>
    <n v="1"/>
    <n v="1"/>
    <n v="1236"/>
    <n v="1968"/>
    <s v="22/14 Crimea St"/>
    <s v="St Kilda"/>
    <x v="5"/>
    <x v="2"/>
    <x v="4"/>
    <x v="1"/>
  </r>
  <r>
    <x v="472"/>
    <n v="540000"/>
    <x v="2"/>
    <s v="Cunninghams"/>
    <s v="Auction"/>
    <n v="3044"/>
    <n v="2"/>
    <n v="1"/>
    <n v="2"/>
    <n v="240"/>
    <m/>
    <s v="1/29 Devon Rd"/>
    <s v="Pascoe Vale"/>
    <x v="3"/>
    <x v="1"/>
    <x v="4"/>
    <x v="1"/>
  </r>
  <r>
    <x v="472"/>
    <n v="1450000"/>
    <x v="0"/>
    <s v="Jones and Jones"/>
    <s v="Sale"/>
    <n v="3056"/>
    <n v="3"/>
    <n v="1"/>
    <n v="2"/>
    <n v="304"/>
    <m/>
    <s v="41 Mountfield St"/>
    <s v="Brunswick"/>
    <x v="3"/>
    <x v="1"/>
    <x v="4"/>
    <x v="1"/>
  </r>
  <r>
    <x v="472"/>
    <n v="910000"/>
    <x v="0"/>
    <s v="Metro Ladder"/>
    <s v="Auction"/>
    <n v="3041"/>
    <n v="5"/>
    <n v="2"/>
    <n v="2"/>
    <n v="533"/>
    <n v="1965"/>
    <s v="186 Mascoma St"/>
    <s v="Strathmore"/>
    <x v="8"/>
    <x v="0"/>
    <x v="4"/>
    <x v="1"/>
  </r>
  <r>
    <x v="472"/>
    <n v="1100000"/>
    <x v="0"/>
    <s v="Metro Ladder"/>
    <s v="Auction"/>
    <n v="3032"/>
    <n v="3"/>
    <n v="2"/>
    <n v="2"/>
    <n v="239"/>
    <m/>
    <s v="97 The Crescent"/>
    <s v="Ascot Vale"/>
    <x v="8"/>
    <x v="0"/>
    <x v="4"/>
    <x v="1"/>
  </r>
  <r>
    <x v="472"/>
    <n v="1035000"/>
    <x v="0"/>
    <s v="Best Bricks"/>
    <s v="Sale"/>
    <n v="3150"/>
    <n v="4"/>
    <n v="2"/>
    <n v="2"/>
    <n v="702"/>
    <m/>
    <s v="5 Rubens Ct"/>
    <s v="Wheelers Hill"/>
    <x v="6"/>
    <x v="4"/>
    <x v="4"/>
    <x v="1"/>
  </r>
  <r>
    <x v="472"/>
    <n v="410000"/>
    <x v="0"/>
    <s v="Property Barons"/>
    <s v="Sale"/>
    <n v="3337"/>
    <n v="3"/>
    <n v="2"/>
    <n v="2"/>
    <n v="740"/>
    <n v="1985"/>
    <s v="3 Becker Cl"/>
    <s v="Melton West"/>
    <x v="21"/>
    <x v="7"/>
    <x v="4"/>
    <x v="1"/>
  </r>
  <r>
    <x v="472"/>
    <n v="720000"/>
    <x v="1"/>
    <s v="Melbourne Homes"/>
    <s v="Sale"/>
    <n v="3000"/>
    <n v="2"/>
    <n v="1"/>
    <n v="1"/>
    <n v="0"/>
    <n v="1976"/>
    <s v="1814/250 Elizabeth St"/>
    <s v="Melbourne"/>
    <x v="13"/>
    <x v="1"/>
    <x v="4"/>
    <x v="1"/>
  </r>
  <r>
    <x v="472"/>
    <n v="1850000"/>
    <x v="1"/>
    <s v="Metro Ladder"/>
    <s v="Auction"/>
    <n v="3000"/>
    <n v="4"/>
    <n v="2"/>
    <n v="1"/>
    <n v="0"/>
    <n v="1938"/>
    <s v="601/616 Little Collins St"/>
    <s v="Melbourne"/>
    <x v="13"/>
    <x v="1"/>
    <x v="4"/>
    <x v="1"/>
  </r>
  <r>
    <x v="472"/>
    <n v="990000"/>
    <x v="0"/>
    <s v="Maxwells"/>
    <s v="Sale"/>
    <n v="3013"/>
    <n v="3"/>
    <n v="1"/>
    <n v="2"/>
    <n v="340"/>
    <n v="1940"/>
    <s v="8 Gordon Pde"/>
    <s v="Yarraville"/>
    <x v="4"/>
    <x v="0"/>
    <x v="4"/>
    <x v="1"/>
  </r>
  <r>
    <x v="472"/>
    <n v="1100000"/>
    <x v="0"/>
    <s v="Property Barons"/>
    <s v="Sale"/>
    <n v="3105"/>
    <n v="3"/>
    <n v="2"/>
    <n v="3"/>
    <n v="709"/>
    <n v="1970"/>
    <s v="22 Russell St"/>
    <s v="Bulleen"/>
    <x v="16"/>
    <x v="3"/>
    <x v="4"/>
    <x v="1"/>
  </r>
  <r>
    <x v="472"/>
    <n v="1370000"/>
    <x v="0"/>
    <s v="Property Barons"/>
    <s v="Sale"/>
    <n v="3107"/>
    <n v="3"/>
    <n v="1"/>
    <n v="2"/>
    <n v="743"/>
    <m/>
    <s v="4 Michael St"/>
    <s v="Templestowe Lower"/>
    <x v="16"/>
    <x v="3"/>
    <x v="4"/>
    <x v="1"/>
  </r>
  <r>
    <x v="472"/>
    <n v="1020000"/>
    <x v="0"/>
    <s v="Sanders"/>
    <s v="Auction"/>
    <n v="3018"/>
    <n v="3"/>
    <n v="1"/>
    <n v="2"/>
    <n v="570"/>
    <m/>
    <s v="2 Finch St"/>
    <s v="Altona"/>
    <x v="11"/>
    <x v="0"/>
    <x v="4"/>
    <x v="1"/>
  </r>
  <r>
    <x v="472"/>
    <n v="1060000"/>
    <x v="0"/>
    <s v="Cunninghams"/>
    <s v="Sale"/>
    <n v="3185"/>
    <n v="3"/>
    <n v="2"/>
    <n v="1"/>
    <n v="306"/>
    <m/>
    <s v="111 Nepean Hwy"/>
    <s v="Elsternwick"/>
    <x v="9"/>
    <x v="2"/>
    <x v="4"/>
    <x v="1"/>
  </r>
  <r>
    <x v="472"/>
    <n v="1104000"/>
    <x v="0"/>
    <s v="Flanders &amp; Fish"/>
    <s v="Sale"/>
    <n v="3162"/>
    <n v="2"/>
    <n v="1"/>
    <n v="1"/>
    <n v="534"/>
    <m/>
    <s v="26 Gardenvale Rd"/>
    <s v="Caulfield South"/>
    <x v="9"/>
    <x v="2"/>
    <x v="4"/>
    <x v="1"/>
  </r>
  <r>
    <x v="472"/>
    <n v="1400000"/>
    <x v="0"/>
    <s v="Melbourne Homes"/>
    <s v="Auction"/>
    <n v="3199"/>
    <n v="4"/>
    <n v="3"/>
    <n v="2"/>
    <n v="1659"/>
    <n v="1890"/>
    <s v="641 Nepean Hwy"/>
    <s v="Frankston South"/>
    <x v="27"/>
    <x v="4"/>
    <x v="4"/>
    <x v="1"/>
  </r>
  <r>
    <x v="472"/>
    <n v="420000"/>
    <x v="1"/>
    <s v="Best Bricks"/>
    <s v="Auction"/>
    <n v="3070"/>
    <n v="2"/>
    <n v="1"/>
    <n v="1"/>
    <n v="1000"/>
    <m/>
    <s v="16/341 Heidelberg Rd"/>
    <s v="Northcote"/>
    <x v="10"/>
    <x v="1"/>
    <x v="4"/>
    <x v="1"/>
  </r>
  <r>
    <x v="472"/>
    <n v="610000"/>
    <x v="0"/>
    <s v="Property Barons"/>
    <s v="Sale"/>
    <n v="3073"/>
    <n v="3"/>
    <n v="1"/>
    <n v="2"/>
    <n v="435"/>
    <n v="1960"/>
    <s v="22 Wilson Bvd"/>
    <s v="Reservoir"/>
    <x v="10"/>
    <x v="1"/>
    <x v="4"/>
    <x v="1"/>
  </r>
  <r>
    <x v="472"/>
    <n v="630000"/>
    <x v="0"/>
    <s v="Jones and Jones"/>
    <s v="Sale"/>
    <n v="3073"/>
    <n v="3"/>
    <n v="1"/>
    <n v="2"/>
    <n v="0"/>
    <m/>
    <s v="1 Balfour St"/>
    <s v="Reservoir"/>
    <x v="10"/>
    <x v="1"/>
    <x v="4"/>
    <x v="1"/>
  </r>
  <r>
    <x v="472"/>
    <n v="752500"/>
    <x v="0"/>
    <s v="Cunninghams"/>
    <s v="Sale"/>
    <n v="3042"/>
    <n v="3"/>
    <n v="2"/>
    <n v="1"/>
    <n v="468"/>
    <m/>
    <s v="55 Erebus St"/>
    <s v="Keilor Park"/>
    <x v="0"/>
    <x v="0"/>
    <x v="4"/>
    <x v="1"/>
  </r>
  <r>
    <x v="472"/>
    <n v="1320000"/>
    <x v="0"/>
    <s v="Jones and Jones"/>
    <s v="Sale"/>
    <n v="3123"/>
    <n v="2"/>
    <n v="1"/>
    <n v="3"/>
    <n v="325"/>
    <m/>
    <s v="8 Fairmount Rd"/>
    <s v="Hawthorn East"/>
    <x v="14"/>
    <x v="2"/>
    <x v="4"/>
    <x v="1"/>
  </r>
  <r>
    <x v="472"/>
    <n v="1465000"/>
    <x v="2"/>
    <s v="Jones and Jones"/>
    <s v="Sale"/>
    <n v="3123"/>
    <n v="3"/>
    <n v="2"/>
    <n v="2"/>
    <n v="265"/>
    <n v="2010"/>
    <s v="2/859 Toorak Rd"/>
    <s v="Hawthorn East"/>
    <x v="14"/>
    <x v="2"/>
    <x v="4"/>
    <x v="1"/>
  </r>
  <r>
    <x v="472"/>
    <n v="1652000"/>
    <x v="0"/>
    <s v="Flanders &amp; Fish"/>
    <s v="Sale"/>
    <n v="3127"/>
    <n v="3"/>
    <n v="2"/>
    <n v="2"/>
    <n v="368"/>
    <m/>
    <s v="68 Weybridge St"/>
    <s v="Surrey Hills"/>
    <x v="14"/>
    <x v="2"/>
    <x v="4"/>
    <x v="1"/>
  </r>
  <r>
    <x v="472"/>
    <n v="2050000"/>
    <x v="0"/>
    <s v="Property Barons"/>
    <s v="Auction"/>
    <n v="3126"/>
    <n v="3"/>
    <n v="2"/>
    <n v="3"/>
    <n v="779"/>
    <m/>
    <s v="15 Compton St"/>
    <s v="Canterbury"/>
    <x v="14"/>
    <x v="2"/>
    <x v="4"/>
    <x v="1"/>
  </r>
  <r>
    <x v="472"/>
    <n v="2425000"/>
    <x v="0"/>
    <s v="SJ"/>
    <s v="Auction"/>
    <n v="3123"/>
    <n v="4"/>
    <n v="2"/>
    <n v="2"/>
    <n v="729"/>
    <m/>
    <s v="13 Pleasant Rd"/>
    <s v="Hawthorn East"/>
    <x v="14"/>
    <x v="2"/>
    <x v="4"/>
    <x v="1"/>
  </r>
  <r>
    <x v="472"/>
    <n v="3160000"/>
    <x v="0"/>
    <s v="Cunninghams"/>
    <s v="Sale"/>
    <n v="3101"/>
    <n v="5"/>
    <n v="5"/>
    <n v="2"/>
    <n v="811"/>
    <m/>
    <s v="7 Molesworth St"/>
    <s v="Kew"/>
    <x v="14"/>
    <x v="2"/>
    <x v="4"/>
    <x v="1"/>
  </r>
  <r>
    <x v="472"/>
    <n v="1285000"/>
    <x v="2"/>
    <s v="Maxwells"/>
    <s v="Sale"/>
    <n v="3188"/>
    <n v="2"/>
    <n v="1"/>
    <n v="1"/>
    <n v="348"/>
    <n v="1992"/>
    <s v="13 Mills St"/>
    <s v="Hampton"/>
    <x v="15"/>
    <x v="2"/>
    <x v="4"/>
    <x v="1"/>
  </r>
  <r>
    <x v="472"/>
    <n v="1300000"/>
    <x v="0"/>
    <s v="Jones and Jones"/>
    <s v="Auction"/>
    <n v="3187"/>
    <n v="3"/>
    <n v="1"/>
    <n v="2"/>
    <n v="684"/>
    <n v="1940"/>
    <s v="167 Thomas St"/>
    <s v="Brighton East"/>
    <x v="15"/>
    <x v="2"/>
    <x v="4"/>
    <x v="1"/>
  </r>
  <r>
    <x v="472"/>
    <n v="1990000"/>
    <x v="2"/>
    <s v="Jones and Jones"/>
    <s v="Sale"/>
    <n v="3186"/>
    <n v="3"/>
    <n v="2"/>
    <n v="2"/>
    <n v="0"/>
    <n v="1935"/>
    <s v="56 Asling St"/>
    <s v="Brighton"/>
    <x v="15"/>
    <x v="2"/>
    <x v="4"/>
    <x v="1"/>
  </r>
  <r>
    <x v="472"/>
    <n v="590000"/>
    <x v="0"/>
    <s v="Property Barons"/>
    <s v="Sale"/>
    <n v="3088"/>
    <n v="3"/>
    <n v="1"/>
    <n v="2"/>
    <n v="392"/>
    <m/>
    <s v="1/4 Box Rd"/>
    <s v="Briar Hill"/>
    <x v="17"/>
    <x v="3"/>
    <x v="4"/>
    <x v="1"/>
  </r>
  <r>
    <x v="472"/>
    <n v="1010000"/>
    <x v="0"/>
    <s v="Sanders"/>
    <s v="Sale"/>
    <n v="3087"/>
    <n v="3"/>
    <n v="1"/>
    <n v="2"/>
    <n v="700"/>
    <m/>
    <s v="28 Grace St"/>
    <s v="Watsonia"/>
    <x v="17"/>
    <x v="1"/>
    <x v="4"/>
    <x v="1"/>
  </r>
  <r>
    <x v="472"/>
    <n v="1140000"/>
    <x v="0"/>
    <s v="Property Barons"/>
    <s v="Sale"/>
    <n v="3084"/>
    <n v="4"/>
    <n v="2"/>
    <n v="4"/>
    <n v="863"/>
    <m/>
    <s v="23 Kuranga Rd"/>
    <s v="Viewbank"/>
    <x v="17"/>
    <x v="3"/>
    <x v="4"/>
    <x v="1"/>
  </r>
  <r>
    <x v="473"/>
    <n v="712000"/>
    <x v="1"/>
    <s v="Flanders &amp; Fish"/>
    <s v="Sale"/>
    <n v="3068"/>
    <n v="2"/>
    <n v="1"/>
    <n v="1"/>
    <n v="36"/>
    <m/>
    <s v="1/8 Louise St"/>
    <s v="Clifton Hill"/>
    <x v="1"/>
    <x v="1"/>
    <x v="4"/>
    <x v="1"/>
  </r>
  <r>
    <x v="473"/>
    <n v="605000"/>
    <x v="1"/>
    <s v="Property Barons"/>
    <s v="Sale"/>
    <n v="3125"/>
    <n v="2"/>
    <n v="1"/>
    <n v="1"/>
    <n v="81"/>
    <n v="1965"/>
    <s v="3/12 Somers St"/>
    <s v="Burwood"/>
    <x v="2"/>
    <x v="2"/>
    <x v="4"/>
    <x v="1"/>
  </r>
  <r>
    <x v="473"/>
    <n v="1258000"/>
    <x v="0"/>
    <s v="Cunninghams"/>
    <s v="Sale"/>
    <n v="3130"/>
    <n v="4"/>
    <n v="1"/>
    <n v="2"/>
    <n v="769"/>
    <m/>
    <s v="4 Ryan Gr"/>
    <s v="Blackburn South"/>
    <x v="2"/>
    <x v="3"/>
    <x v="4"/>
    <x v="1"/>
  </r>
  <r>
    <x v="473"/>
    <n v="410000"/>
    <x v="1"/>
    <s v="Metro Ladder"/>
    <s v="Auction"/>
    <n v="3143"/>
    <n v="2"/>
    <n v="1"/>
    <n v="0"/>
    <n v="1097"/>
    <n v="1967"/>
    <s v="8/74 Denbigh Rd"/>
    <s v="Armadale"/>
    <x v="12"/>
    <x v="2"/>
    <x v="4"/>
    <x v="1"/>
  </r>
  <r>
    <x v="473"/>
    <n v="1710000"/>
    <x v="0"/>
    <s v="Jones and Jones"/>
    <s v="Auction"/>
    <n v="3141"/>
    <n v="2"/>
    <n v="2"/>
    <n v="0"/>
    <n v="208"/>
    <n v="1880"/>
    <s v="7 Cassell St"/>
    <s v="South Yarra"/>
    <x v="12"/>
    <x v="2"/>
    <x v="4"/>
    <x v="1"/>
  </r>
  <r>
    <x v="473"/>
    <n v="687000"/>
    <x v="1"/>
    <s v="Cunninghams"/>
    <s v="Auction"/>
    <n v="3184"/>
    <n v="2"/>
    <n v="1"/>
    <n v="1"/>
    <n v="1912"/>
    <n v="1970"/>
    <s v="4/88 Addison St"/>
    <s v="Elwood"/>
    <x v="5"/>
    <x v="2"/>
    <x v="4"/>
    <x v="1"/>
  </r>
  <r>
    <x v="473"/>
    <n v="1260000"/>
    <x v="1"/>
    <s v="Metro Ladder"/>
    <s v="Sale"/>
    <n v="3184"/>
    <n v="2"/>
    <n v="2"/>
    <n v="2"/>
    <n v="626"/>
    <n v="2008"/>
    <s v="12/10 Docker St"/>
    <s v="Elwood"/>
    <x v="5"/>
    <x v="2"/>
    <x v="4"/>
    <x v="1"/>
  </r>
  <r>
    <x v="473"/>
    <n v="1361000"/>
    <x v="0"/>
    <s v="Jones and Jones"/>
    <s v="Sale"/>
    <n v="3182"/>
    <n v="3"/>
    <n v="1"/>
    <n v="0"/>
    <n v="246"/>
    <m/>
    <s v="63 Chapel St"/>
    <s v="St Kilda"/>
    <x v="5"/>
    <x v="2"/>
    <x v="4"/>
    <x v="1"/>
  </r>
  <r>
    <x v="473"/>
    <n v="496000"/>
    <x v="1"/>
    <s v="Metro Ladder"/>
    <s v="Sale"/>
    <n v="3044"/>
    <n v="2"/>
    <n v="1"/>
    <n v="1"/>
    <n v="136"/>
    <m/>
    <s v="3/238 Cumberland Rd"/>
    <s v="Pascoe Vale"/>
    <x v="3"/>
    <x v="1"/>
    <x v="4"/>
    <x v="1"/>
  </r>
  <r>
    <x v="473"/>
    <n v="597500"/>
    <x v="0"/>
    <s v="SJ"/>
    <s v="Sale"/>
    <n v="3046"/>
    <n v="3"/>
    <n v="1"/>
    <n v="2"/>
    <n v="663"/>
    <n v="1950"/>
    <s v="17 Bindi St"/>
    <s v="Glenroy"/>
    <x v="3"/>
    <x v="1"/>
    <x v="4"/>
    <x v="1"/>
  </r>
  <r>
    <x v="473"/>
    <n v="1005000"/>
    <x v="0"/>
    <s v="Cunninghams"/>
    <s v="Sale"/>
    <n v="3058"/>
    <n v="4"/>
    <n v="2"/>
    <n v="1"/>
    <n v="172"/>
    <n v="1900"/>
    <s v="34 Reynard St"/>
    <s v="Coburg"/>
    <x v="3"/>
    <x v="1"/>
    <x v="4"/>
    <x v="1"/>
  </r>
  <r>
    <x v="473"/>
    <n v="1925000"/>
    <x v="0"/>
    <s v="Sanders"/>
    <s v="Auction"/>
    <n v="3056"/>
    <n v="3"/>
    <n v="1"/>
    <n v="4"/>
    <n v="479"/>
    <n v="1925"/>
    <s v="176 Barkly St"/>
    <s v="Brunswick"/>
    <x v="3"/>
    <x v="1"/>
    <x v="4"/>
    <x v="1"/>
  </r>
  <r>
    <x v="473"/>
    <n v="707000"/>
    <x v="1"/>
    <s v="Cunninghams"/>
    <s v="Sale"/>
    <n v="3040"/>
    <n v="2"/>
    <n v="1"/>
    <n v="1"/>
    <n v="179"/>
    <m/>
    <s v="4/31 Cooper St"/>
    <s v="Essendon"/>
    <x v="8"/>
    <x v="0"/>
    <x v="4"/>
    <x v="1"/>
  </r>
  <r>
    <x v="473"/>
    <n v="715000"/>
    <x v="2"/>
    <s v="Cunninghams"/>
    <s v="Auction"/>
    <n v="3042"/>
    <n v="3"/>
    <n v="1"/>
    <n v="1"/>
    <n v="178"/>
    <m/>
    <s v="1/27 Pearl St"/>
    <s v="Niddrie"/>
    <x v="8"/>
    <x v="0"/>
    <x v="4"/>
    <x v="1"/>
  </r>
  <r>
    <x v="473"/>
    <n v="730000"/>
    <x v="2"/>
    <s v="Metro Ladder"/>
    <s v="Sale"/>
    <n v="3042"/>
    <n v="3"/>
    <n v="1"/>
    <n v="2"/>
    <n v="242"/>
    <n v="2010"/>
    <s v="18A Hart St"/>
    <s v="Airport West"/>
    <x v="8"/>
    <x v="0"/>
    <x v="4"/>
    <x v="1"/>
  </r>
  <r>
    <x v="473"/>
    <n v="1550000"/>
    <x v="0"/>
    <s v="Cunninghams"/>
    <s v="Auction"/>
    <n v="3031"/>
    <n v="5"/>
    <n v="1"/>
    <n v="1"/>
    <n v="432"/>
    <n v="1915"/>
    <s v="20 Bryant St"/>
    <s v="Flemington"/>
    <x v="8"/>
    <x v="1"/>
    <x v="4"/>
    <x v="1"/>
  </r>
  <r>
    <x v="473"/>
    <n v="1100000"/>
    <x v="1"/>
    <s v="Jones and Jones"/>
    <s v="Auction"/>
    <n v="3053"/>
    <n v="2"/>
    <n v="2"/>
    <n v="2"/>
    <n v="0"/>
    <n v="2008"/>
    <s v="1003/123 Pelham St"/>
    <s v="Carlton"/>
    <x v="13"/>
    <x v="1"/>
    <x v="4"/>
    <x v="1"/>
  </r>
  <r>
    <x v="473"/>
    <n v="1415000"/>
    <x v="0"/>
    <s v="Cunninghams"/>
    <s v="Auction"/>
    <n v="3031"/>
    <n v="4"/>
    <n v="2"/>
    <n v="0"/>
    <n v="199"/>
    <n v="1982"/>
    <s v="54 McConnell St"/>
    <s v="Kensington"/>
    <x v="13"/>
    <x v="1"/>
    <x v="4"/>
    <x v="1"/>
  </r>
  <r>
    <x v="473"/>
    <n v="485000"/>
    <x v="2"/>
    <s v="Cunninghams"/>
    <s v="Auction"/>
    <n v="3011"/>
    <n v="2"/>
    <n v="2"/>
    <n v="1"/>
    <n v="0"/>
    <n v="2011"/>
    <s v="17/6 Rosamond Rd"/>
    <s v="Footscray"/>
    <x v="4"/>
    <x v="0"/>
    <x v="4"/>
    <x v="1"/>
  </r>
  <r>
    <x v="473"/>
    <n v="1181000"/>
    <x v="0"/>
    <s v="Melbourne Homes"/>
    <s v="Auction"/>
    <n v="3107"/>
    <n v="4"/>
    <n v="2"/>
    <n v="2"/>
    <n v="805"/>
    <m/>
    <s v="5 Fran Ct"/>
    <s v="Templestowe Lower"/>
    <x v="16"/>
    <x v="3"/>
    <x v="4"/>
    <x v="1"/>
  </r>
  <r>
    <x v="473"/>
    <n v="1385000"/>
    <x v="0"/>
    <s v="Property Barons"/>
    <s v="Sale"/>
    <n v="3109"/>
    <n v="3"/>
    <n v="2"/>
    <n v="3"/>
    <n v="654"/>
    <n v="1966"/>
    <s v="30 Daphne St"/>
    <s v="Doncaster East"/>
    <x v="16"/>
    <x v="3"/>
    <x v="4"/>
    <x v="1"/>
  </r>
  <r>
    <x v="473"/>
    <n v="2620000"/>
    <x v="0"/>
    <s v="Property Barons"/>
    <s v="Sale"/>
    <n v="3111"/>
    <n v="5"/>
    <n v="4"/>
    <n v="3"/>
    <n v="4077"/>
    <m/>
    <s v="6 Yileen Ct"/>
    <s v="Donvale"/>
    <x v="16"/>
    <x v="3"/>
    <x v="4"/>
    <x v="1"/>
  </r>
  <r>
    <x v="473"/>
    <n v="1360000"/>
    <x v="0"/>
    <s v="Metro Ladder"/>
    <s v="Sale"/>
    <n v="3018"/>
    <n v="3"/>
    <n v="2"/>
    <n v="6"/>
    <n v="663"/>
    <n v="1970"/>
    <s v="26 Sussex St"/>
    <s v="Seaholme"/>
    <x v="11"/>
    <x v="0"/>
    <x v="4"/>
    <x v="1"/>
  </r>
  <r>
    <x v="473"/>
    <n v="960000"/>
    <x v="1"/>
    <s v="Metro Ladder"/>
    <s v="Sale"/>
    <n v="3204"/>
    <n v="3"/>
    <n v="2"/>
    <n v="2"/>
    <n v="199"/>
    <n v="1995"/>
    <s v="2/1 Lillimur Rd"/>
    <s v="Ormond"/>
    <x v="9"/>
    <x v="2"/>
    <x v="4"/>
    <x v="1"/>
  </r>
  <r>
    <x v="473"/>
    <n v="1160000"/>
    <x v="1"/>
    <s v="Maxwells"/>
    <s v="Sale"/>
    <n v="3163"/>
    <n v="3"/>
    <n v="2"/>
    <n v="2"/>
    <n v="441"/>
    <m/>
    <s v="9b Stewart St"/>
    <s v="Murrumbeena"/>
    <x v="9"/>
    <x v="2"/>
    <x v="4"/>
    <x v="1"/>
  </r>
  <r>
    <x v="473"/>
    <n v="1200000"/>
    <x v="0"/>
    <s v="Maxwells"/>
    <s v="Sale"/>
    <n v="3072"/>
    <n v="4"/>
    <n v="3"/>
    <n v="2"/>
    <n v="466"/>
    <m/>
    <s v="263 Tyler St"/>
    <s v="Preston"/>
    <x v="10"/>
    <x v="1"/>
    <x v="4"/>
    <x v="1"/>
  </r>
  <r>
    <x v="473"/>
    <n v="1232000"/>
    <x v="0"/>
    <s v="Cunninghams"/>
    <s v="Sale"/>
    <n v="3070"/>
    <n v="3"/>
    <n v="1"/>
    <n v="1"/>
    <n v="352"/>
    <n v="1900"/>
    <s v="44 Bent St"/>
    <s v="Northcote"/>
    <x v="10"/>
    <x v="1"/>
    <x v="4"/>
    <x v="1"/>
  </r>
  <r>
    <x v="473"/>
    <n v="830000"/>
    <x v="0"/>
    <s v="Best Bricks"/>
    <s v="Sale"/>
    <n v="3020"/>
    <n v="3"/>
    <n v="1"/>
    <n v="2"/>
    <n v="608"/>
    <m/>
    <s v="25 Lincoln St"/>
    <s v="Sunshine North"/>
    <x v="0"/>
    <x v="0"/>
    <x v="4"/>
    <x v="1"/>
  </r>
  <r>
    <x v="473"/>
    <n v="1264000"/>
    <x v="2"/>
    <s v="Metro Ladder"/>
    <s v="Sale"/>
    <n v="3123"/>
    <n v="3"/>
    <n v="2"/>
    <n v="2"/>
    <n v="0"/>
    <n v="2010"/>
    <s v="4/26 Redfern Rd"/>
    <s v="Hawthorn East"/>
    <x v="14"/>
    <x v="2"/>
    <x v="4"/>
    <x v="1"/>
  </r>
  <r>
    <x v="473"/>
    <n v="1880000"/>
    <x v="0"/>
    <s v="Jones and Jones"/>
    <s v="Auction"/>
    <n v="3187"/>
    <n v="8"/>
    <n v="3"/>
    <n v="3"/>
    <n v="614"/>
    <m/>
    <s v="22 Milliara Gr"/>
    <s v="Brighton East"/>
    <x v="15"/>
    <x v="2"/>
    <x v="4"/>
    <x v="1"/>
  </r>
  <r>
    <x v="473"/>
    <n v="2520000"/>
    <x v="0"/>
    <s v="Maxwells"/>
    <s v="Sale"/>
    <n v="3193"/>
    <n v="5"/>
    <n v="3"/>
    <n v="2"/>
    <n v="947"/>
    <m/>
    <s v="31 Third St"/>
    <s v="Black Rock"/>
    <x v="15"/>
    <x v="2"/>
    <x v="4"/>
    <x v="1"/>
  </r>
  <r>
    <x v="473"/>
    <n v="925000"/>
    <x v="0"/>
    <s v="Property Barons"/>
    <s v="Sale"/>
    <n v="3095"/>
    <n v="4"/>
    <n v="2"/>
    <n v="2"/>
    <n v="796"/>
    <m/>
    <s v="99 Weidlich Rd"/>
    <s v="Eltham North"/>
    <x v="17"/>
    <x v="3"/>
    <x v="4"/>
    <x v="1"/>
  </r>
  <r>
    <x v="473"/>
    <n v="1750000"/>
    <x v="0"/>
    <s v="Cunninghams"/>
    <s v="Auction"/>
    <n v="3084"/>
    <n v="4"/>
    <n v="2"/>
    <n v="2"/>
    <n v="707"/>
    <n v="1956"/>
    <s v="39 Durham St"/>
    <s v="Eaglemont"/>
    <x v="17"/>
    <x v="3"/>
    <x v="4"/>
    <x v="1"/>
  </r>
  <r>
    <x v="474"/>
    <n v="570000"/>
    <x v="0"/>
    <s v="SJ"/>
    <s v="Sale"/>
    <n v="3030"/>
    <n v="3"/>
    <n v="1"/>
    <n v="2"/>
    <n v="660"/>
    <n v="1960"/>
    <s v="58 Church St"/>
    <s v="Werribee"/>
    <x v="28"/>
    <x v="0"/>
    <x v="4"/>
    <x v="1"/>
  </r>
  <r>
    <x v="474"/>
    <n v="1305000"/>
    <x v="0"/>
    <s v="Cunninghams"/>
    <s v="Sale"/>
    <n v="3029"/>
    <n v="4"/>
    <n v="2"/>
    <n v="0"/>
    <n v="4606"/>
    <m/>
    <s v="533 Sayers Rd"/>
    <s v="Hoppers Crossing"/>
    <x v="28"/>
    <x v="0"/>
    <x v="4"/>
    <x v="1"/>
  </r>
  <r>
    <x v="474"/>
    <n v="695000"/>
    <x v="1"/>
    <s v="Metro Ladder"/>
    <s v="Sale"/>
    <n v="3184"/>
    <n v="2"/>
    <n v="1"/>
    <n v="1"/>
    <n v="845"/>
    <n v="1970"/>
    <s v="9/457 St Kilda St"/>
    <s v="Elwood"/>
    <x v="5"/>
    <x v="2"/>
    <x v="4"/>
    <x v="1"/>
  </r>
  <r>
    <x v="474"/>
    <n v="627000"/>
    <x v="2"/>
    <s v="Flanders &amp; Fish"/>
    <s v="Sale"/>
    <n v="3046"/>
    <n v="3"/>
    <n v="2"/>
    <n v="2"/>
    <n v="0"/>
    <n v="2013"/>
    <s v="2/126 Middle St"/>
    <s v="Hadfield"/>
    <x v="3"/>
    <x v="1"/>
    <x v="4"/>
    <x v="1"/>
  </r>
  <r>
    <x v="474"/>
    <n v="825000"/>
    <x v="0"/>
    <s v="Property Barons"/>
    <s v="Sale"/>
    <n v="3033"/>
    <n v="3"/>
    <n v="1"/>
    <n v="0"/>
    <n v="534"/>
    <n v="1965"/>
    <s v="5 Carey Ct"/>
    <s v="Keilor East"/>
    <x v="8"/>
    <x v="0"/>
    <x v="4"/>
    <x v="1"/>
  </r>
  <r>
    <x v="474"/>
    <n v="941000"/>
    <x v="0"/>
    <s v="Melbourne Homes"/>
    <s v="Sale"/>
    <n v="3033"/>
    <n v="3"/>
    <n v="1"/>
    <n v="1"/>
    <n v="703"/>
    <n v="1965"/>
    <s v="3 Pennington St"/>
    <s v="Keilor East"/>
    <x v="8"/>
    <x v="0"/>
    <x v="4"/>
    <x v="1"/>
  </r>
  <r>
    <x v="474"/>
    <n v="1100000"/>
    <x v="0"/>
    <s v="Cunninghams"/>
    <s v="Auction"/>
    <n v="3039"/>
    <n v="3"/>
    <n v="2"/>
    <n v="1"/>
    <n v="169"/>
    <m/>
    <s v="11A Murray St"/>
    <s v="Moonee Ponds"/>
    <x v="8"/>
    <x v="0"/>
    <x v="4"/>
    <x v="1"/>
  </r>
  <r>
    <x v="474"/>
    <n v="422500"/>
    <x v="1"/>
    <s v="Melbourne Homes"/>
    <s v="Auction"/>
    <n v="3006"/>
    <n v="1"/>
    <n v="1"/>
    <n v="1"/>
    <n v="3878"/>
    <n v="2012"/>
    <s v="406/152 Sturt St"/>
    <s v="Southbank"/>
    <x v="13"/>
    <x v="2"/>
    <x v="4"/>
    <x v="1"/>
  </r>
  <r>
    <x v="474"/>
    <n v="709500"/>
    <x v="1"/>
    <s v="Maxwells"/>
    <s v="Auction"/>
    <n v="3013"/>
    <n v="2"/>
    <n v="1"/>
    <n v="1"/>
    <n v="80"/>
    <n v="1970"/>
    <s v="1/27 Stephen St"/>
    <s v="Yarraville"/>
    <x v="4"/>
    <x v="0"/>
    <x v="4"/>
    <x v="1"/>
  </r>
  <r>
    <x v="474"/>
    <n v="735000"/>
    <x v="0"/>
    <s v="Best Bricks"/>
    <s v="Auction"/>
    <n v="3012"/>
    <n v="2"/>
    <n v="1"/>
    <n v="1"/>
    <n v="170"/>
    <m/>
    <s v="62A Williamstown Rd"/>
    <s v="Kingsville"/>
    <x v="4"/>
    <x v="0"/>
    <x v="4"/>
    <x v="1"/>
  </r>
  <r>
    <x v="474"/>
    <n v="810000"/>
    <x v="0"/>
    <s v="Flanders &amp; Fish"/>
    <s v="Auction"/>
    <n v="3019"/>
    <n v="3"/>
    <n v="1"/>
    <n v="2"/>
    <n v="649"/>
    <m/>
    <s v="15 McLennan St"/>
    <s v="Braybrook"/>
    <x v="4"/>
    <x v="0"/>
    <x v="4"/>
    <x v="1"/>
  </r>
  <r>
    <x v="474"/>
    <n v="1202000"/>
    <x v="2"/>
    <s v="Property Barons"/>
    <s v="Sale"/>
    <n v="3108"/>
    <n v="4"/>
    <n v="3"/>
    <n v="0"/>
    <n v="403"/>
    <m/>
    <s v="109A Ayr St"/>
    <s v="Doncaster"/>
    <x v="16"/>
    <x v="3"/>
    <x v="4"/>
    <x v="1"/>
  </r>
  <r>
    <x v="474"/>
    <n v="1451000"/>
    <x v="0"/>
    <s v="Property Barons"/>
    <s v="Sale"/>
    <n v="3109"/>
    <n v="3"/>
    <n v="2"/>
    <n v="2"/>
    <n v="695"/>
    <n v="1960"/>
    <s v="31 Cavalier St"/>
    <s v="Doncaster East"/>
    <x v="16"/>
    <x v="3"/>
    <x v="4"/>
    <x v="1"/>
  </r>
  <r>
    <x v="474"/>
    <n v="1760000"/>
    <x v="0"/>
    <s v="Jones and Jones"/>
    <s v="Sale"/>
    <n v="3109"/>
    <n v="4"/>
    <n v="4"/>
    <n v="2"/>
    <n v="651"/>
    <m/>
    <s v="7 Daphne St"/>
    <s v="Doncaster East"/>
    <x v="16"/>
    <x v="3"/>
    <x v="4"/>
    <x v="1"/>
  </r>
  <r>
    <x v="474"/>
    <n v="1350000"/>
    <x v="0"/>
    <s v="Cunninghams"/>
    <s v="Auction"/>
    <n v="3195"/>
    <n v="4"/>
    <n v="2"/>
    <n v="2"/>
    <n v="314"/>
    <n v="1995"/>
    <s v="5 Epsom Rd"/>
    <s v="Mordialloc"/>
    <x v="7"/>
    <x v="4"/>
    <x v="4"/>
    <x v="1"/>
  </r>
  <r>
    <x v="474"/>
    <n v="1520000"/>
    <x v="0"/>
    <s v="Melbourne Homes"/>
    <s v="Auction"/>
    <n v="3016"/>
    <n v="4"/>
    <n v="2"/>
    <n v="3"/>
    <n v="560"/>
    <m/>
    <s v="40 Florence St"/>
    <s v="Williamstown North"/>
    <x v="11"/>
    <x v="0"/>
    <x v="4"/>
    <x v="1"/>
  </r>
  <r>
    <x v="474"/>
    <n v="745000"/>
    <x v="0"/>
    <s v="Jones and Jones"/>
    <s v="Sale"/>
    <n v="3173"/>
    <n v="4"/>
    <n v="2"/>
    <n v="1"/>
    <n v="624"/>
    <n v="1969"/>
    <s v="2 Eildon Dr"/>
    <s v="Keysborough"/>
    <x v="24"/>
    <x v="4"/>
    <x v="4"/>
    <x v="1"/>
  </r>
  <r>
    <x v="474"/>
    <n v="1667000"/>
    <x v="0"/>
    <s v="Cunninghams"/>
    <s v="Sale"/>
    <n v="3163"/>
    <n v="4"/>
    <n v="2"/>
    <n v="2"/>
    <n v="615"/>
    <n v="1920"/>
    <s v="26 Railway Rd"/>
    <s v="Carnegie"/>
    <x v="9"/>
    <x v="2"/>
    <x v="4"/>
    <x v="1"/>
  </r>
  <r>
    <x v="474"/>
    <n v="525000"/>
    <x v="0"/>
    <s v="Melbourne Homes"/>
    <s v="Sale"/>
    <n v="3201"/>
    <n v="4"/>
    <n v="2"/>
    <n v="2"/>
    <n v="550"/>
    <n v="2010"/>
    <s v="38 Trafford Rd"/>
    <s v="Carrum Downs"/>
    <x v="27"/>
    <x v="4"/>
    <x v="4"/>
    <x v="1"/>
  </r>
  <r>
    <x v="474"/>
    <n v="488000"/>
    <x v="1"/>
    <s v="Cunninghams"/>
    <s v="Sale"/>
    <n v="3083"/>
    <n v="3"/>
    <n v="1"/>
    <n v="1"/>
    <n v="260"/>
    <n v="1961"/>
    <s v="1/37 Clunes St"/>
    <s v="Kingsbury"/>
    <x v="10"/>
    <x v="1"/>
    <x v="4"/>
    <x v="1"/>
  </r>
  <r>
    <x v="474"/>
    <n v="560000"/>
    <x v="1"/>
    <s v="Cunninghams"/>
    <s v="Sale"/>
    <n v="3072"/>
    <n v="2"/>
    <n v="1"/>
    <n v="2"/>
    <n v="196"/>
    <m/>
    <s v="1/584 Murray Rd"/>
    <s v="Preston"/>
    <x v="10"/>
    <x v="1"/>
    <x v="4"/>
    <x v="1"/>
  </r>
  <r>
    <x v="474"/>
    <n v="741000"/>
    <x v="2"/>
    <s v="Property Barons"/>
    <s v="Sale"/>
    <n v="3073"/>
    <n v="3"/>
    <n v="2"/>
    <n v="2"/>
    <n v="257"/>
    <m/>
    <s v="1/28 North Rd"/>
    <s v="Reservoir"/>
    <x v="10"/>
    <x v="1"/>
    <x v="4"/>
    <x v="1"/>
  </r>
  <r>
    <x v="474"/>
    <n v="998000"/>
    <x v="2"/>
    <s v="Jones and Jones"/>
    <s v="Auction"/>
    <n v="3071"/>
    <n v="3"/>
    <n v="2"/>
    <n v="1"/>
    <n v="0"/>
    <n v="2001"/>
    <s v="3/1 Smith St"/>
    <s v="Thornbury"/>
    <x v="10"/>
    <x v="1"/>
    <x v="4"/>
    <x v="1"/>
  </r>
  <r>
    <x v="474"/>
    <n v="1000000"/>
    <x v="0"/>
    <s v="Cunninghams"/>
    <s v="Auction"/>
    <n v="3070"/>
    <n v="3"/>
    <n v="1"/>
    <n v="1"/>
    <n v="188"/>
    <m/>
    <s v="114 Beavers Rd"/>
    <s v="Northcote"/>
    <x v="10"/>
    <x v="1"/>
    <x v="4"/>
    <x v="1"/>
  </r>
  <r>
    <x v="474"/>
    <n v="660000"/>
    <x v="1"/>
    <s v="Jones and Jones"/>
    <s v="Sale"/>
    <n v="3101"/>
    <n v="3"/>
    <n v="1"/>
    <n v="1"/>
    <n v="1096"/>
    <m/>
    <s v="4/863 Glenferrie Rd"/>
    <s v="Kew"/>
    <x v="14"/>
    <x v="2"/>
    <x v="4"/>
    <x v="1"/>
  </r>
  <r>
    <x v="474"/>
    <n v="1450000"/>
    <x v="0"/>
    <s v="Jones and Jones"/>
    <s v="Sale"/>
    <n v="3147"/>
    <n v="2"/>
    <n v="1"/>
    <n v="1"/>
    <n v="627"/>
    <m/>
    <s v="53 Gloucester Rd"/>
    <s v="Ashburton"/>
    <x v="14"/>
    <x v="2"/>
    <x v="4"/>
    <x v="1"/>
  </r>
  <r>
    <x v="474"/>
    <n v="1480000"/>
    <x v="0"/>
    <s v="Cunninghams"/>
    <s v="Sale"/>
    <n v="3122"/>
    <n v="2"/>
    <n v="1"/>
    <n v="0"/>
    <n v="241"/>
    <m/>
    <s v="1/30 Lisson Gr"/>
    <s v="Hawthorn"/>
    <x v="14"/>
    <x v="2"/>
    <x v="4"/>
    <x v="1"/>
  </r>
  <r>
    <x v="474"/>
    <n v="1501000"/>
    <x v="2"/>
    <s v="Metro Ladder"/>
    <s v="Sale"/>
    <n v="3146"/>
    <n v="3"/>
    <n v="2"/>
    <n v="2"/>
    <n v="313"/>
    <n v="1995"/>
    <s v="1/25 Gardiner Pde"/>
    <s v="Glen Iris"/>
    <x v="14"/>
    <x v="2"/>
    <x v="4"/>
    <x v="1"/>
  </r>
  <r>
    <x v="475"/>
    <n v="581000"/>
    <x v="0"/>
    <s v="Best Bricks"/>
    <s v="Sale"/>
    <n v="3138"/>
    <n v="3"/>
    <n v="1"/>
    <n v="2"/>
    <n v="484"/>
    <n v="1970"/>
    <s v="7 Cowley Ct"/>
    <s v="Mooroolbark"/>
    <x v="23"/>
    <x v="5"/>
    <x v="4"/>
    <x v="1"/>
  </r>
  <r>
    <x v="475"/>
    <n v="676000"/>
    <x v="1"/>
    <s v="Jones and Jones"/>
    <s v="Sale"/>
    <n v="3078"/>
    <n v="2"/>
    <n v="1"/>
    <n v="1"/>
    <n v="0"/>
    <n v="2002"/>
    <s v="11/272 Heidelberg Rd"/>
    <s v="Fairfield"/>
    <x v="1"/>
    <x v="1"/>
    <x v="4"/>
    <x v="1"/>
  </r>
  <r>
    <x v="475"/>
    <n v="1628000"/>
    <x v="0"/>
    <s v="Cunninghams"/>
    <s v="Sale"/>
    <n v="3054"/>
    <n v="3"/>
    <n v="1"/>
    <n v="0"/>
    <n v="216"/>
    <m/>
    <s v="673 Canning St"/>
    <s v="Carlton North"/>
    <x v="1"/>
    <x v="1"/>
    <x v="4"/>
    <x v="1"/>
  </r>
  <r>
    <x v="475"/>
    <n v="630000"/>
    <x v="1"/>
    <s v="Metro Ladder"/>
    <s v="Sale"/>
    <n v="3181"/>
    <n v="2"/>
    <n v="1"/>
    <n v="1"/>
    <n v="0"/>
    <n v="1970"/>
    <s v="4/605 High St"/>
    <s v="Prahran"/>
    <x v="12"/>
    <x v="2"/>
    <x v="4"/>
    <x v="1"/>
  </r>
  <r>
    <x v="475"/>
    <n v="851000"/>
    <x v="1"/>
    <s v="Cunninghams"/>
    <s v="Sale"/>
    <n v="3141"/>
    <n v="2"/>
    <n v="1"/>
    <n v="1"/>
    <n v="284"/>
    <m/>
    <s v="26 Howitt St"/>
    <s v="South Yarra"/>
    <x v="12"/>
    <x v="2"/>
    <x v="4"/>
    <x v="1"/>
  </r>
  <r>
    <x v="475"/>
    <n v="1005000"/>
    <x v="2"/>
    <s v="Flanders &amp; Fish"/>
    <s v="Sale"/>
    <n v="3143"/>
    <n v="3"/>
    <n v="2"/>
    <n v="2"/>
    <n v="0"/>
    <m/>
    <s v="4/10 St Georges Rd"/>
    <s v="Armadale"/>
    <x v="12"/>
    <x v="2"/>
    <x v="4"/>
    <x v="1"/>
  </r>
  <r>
    <x v="475"/>
    <n v="3200000"/>
    <x v="0"/>
    <s v="Flanders &amp; Fish"/>
    <s v="Auction"/>
    <n v="3143"/>
    <n v="4"/>
    <n v="4"/>
    <n v="2"/>
    <n v="847"/>
    <n v="1935"/>
    <s v="504 Orrong Rd"/>
    <s v="Armadale"/>
    <x v="12"/>
    <x v="2"/>
    <x v="4"/>
    <x v="1"/>
  </r>
  <r>
    <x v="475"/>
    <n v="1400000"/>
    <x v="0"/>
    <s v="Cunninghams"/>
    <s v="Sale"/>
    <n v="3207"/>
    <n v="3"/>
    <n v="3"/>
    <n v="0"/>
    <n v="92"/>
    <n v="1910"/>
    <s v="281 Esplanade East"/>
    <s v="Port Melbourne"/>
    <x v="5"/>
    <x v="2"/>
    <x v="4"/>
    <x v="1"/>
  </r>
  <r>
    <x v="475"/>
    <n v="690000"/>
    <x v="2"/>
    <s v="Jones and Jones"/>
    <s v="Sale"/>
    <n v="3057"/>
    <n v="2"/>
    <n v="1"/>
    <n v="1"/>
    <n v="3886"/>
    <m/>
    <s v="41 Gear St"/>
    <s v="Brunswick East"/>
    <x v="3"/>
    <x v="1"/>
    <x v="4"/>
    <x v="1"/>
  </r>
  <r>
    <x v="475"/>
    <n v="1720000"/>
    <x v="0"/>
    <s v="Cunninghams"/>
    <s v="Sale"/>
    <n v="3040"/>
    <n v="4"/>
    <n v="2"/>
    <n v="2"/>
    <n v="639"/>
    <m/>
    <s v="35 Glen St"/>
    <s v="Essendon"/>
    <x v="8"/>
    <x v="0"/>
    <x v="4"/>
    <x v="1"/>
  </r>
  <r>
    <x v="475"/>
    <n v="660000"/>
    <x v="1"/>
    <s v="Cunninghams"/>
    <s v="Auction"/>
    <n v="3003"/>
    <n v="2"/>
    <n v="1"/>
    <n v="1"/>
    <n v="0"/>
    <n v="1993"/>
    <s v="1/110 Railway Pl"/>
    <s v="West Melbourne"/>
    <x v="13"/>
    <x v="1"/>
    <x v="4"/>
    <x v="1"/>
  </r>
  <r>
    <x v="475"/>
    <n v="900000"/>
    <x v="0"/>
    <s v="Metro Ladder"/>
    <s v="Auction"/>
    <n v="3011"/>
    <n v="3"/>
    <n v="1"/>
    <n v="1"/>
    <n v="252"/>
    <m/>
    <s v="14 James St"/>
    <s v="Seddon"/>
    <x v="4"/>
    <x v="0"/>
    <x v="4"/>
    <x v="1"/>
  </r>
  <r>
    <x v="475"/>
    <n v="601000"/>
    <x v="1"/>
    <s v="Jones and Jones"/>
    <s v="Sale"/>
    <n v="3192"/>
    <n v="2"/>
    <n v="1"/>
    <n v="1"/>
    <n v="1078"/>
    <n v="1972"/>
    <s v="1/21 Kayden St"/>
    <s v="Cheltenham"/>
    <x v="7"/>
    <x v="2"/>
    <x v="4"/>
    <x v="1"/>
  </r>
  <r>
    <x v="475"/>
    <n v="725000"/>
    <x v="0"/>
    <s v="Cunninghams"/>
    <s v="Sale"/>
    <n v="3064"/>
    <n v="4"/>
    <n v="2"/>
    <n v="3"/>
    <n v="854"/>
    <n v="1950"/>
    <s v="2 Benston St"/>
    <s v="Craigieburn"/>
    <x v="18"/>
    <x v="1"/>
    <x v="4"/>
    <x v="1"/>
  </r>
  <r>
    <x v="475"/>
    <n v="678000"/>
    <x v="0"/>
    <s v="Cunninghams"/>
    <s v="Sale"/>
    <n v="3175"/>
    <n v="3"/>
    <n v="1"/>
    <n v="2"/>
    <n v="624"/>
    <n v="1970"/>
    <s v="8 Trende St"/>
    <s v="Dandenong"/>
    <x v="24"/>
    <x v="4"/>
    <x v="4"/>
    <x v="1"/>
  </r>
  <r>
    <x v="475"/>
    <n v="1962000"/>
    <x v="0"/>
    <s v="Jones and Jones"/>
    <s v="Sale"/>
    <n v="3165"/>
    <n v="2"/>
    <n v="1"/>
    <n v="2"/>
    <n v="848"/>
    <m/>
    <s v="1 Heather St"/>
    <s v="Bentleigh East"/>
    <x v="9"/>
    <x v="2"/>
    <x v="4"/>
    <x v="1"/>
  </r>
  <r>
    <x v="475"/>
    <n v="995000"/>
    <x v="0"/>
    <s v="Sanders"/>
    <s v="Auction"/>
    <n v="3070"/>
    <n v="2"/>
    <n v="1"/>
    <n v="2"/>
    <n v="228"/>
    <n v="2004"/>
    <s v="23A Johnson St"/>
    <s v="Northcote"/>
    <x v="10"/>
    <x v="1"/>
    <x v="4"/>
    <x v="1"/>
  </r>
  <r>
    <x v="475"/>
    <n v="670000"/>
    <x v="0"/>
    <s v="Jones and Jones"/>
    <s v="Sale"/>
    <n v="3038"/>
    <n v="4"/>
    <n v="2"/>
    <n v="2"/>
    <n v="713"/>
    <n v="1982"/>
    <s v="7 Antwerp Dr"/>
    <s v="Keilor Downs"/>
    <x v="0"/>
    <x v="0"/>
    <x v="4"/>
    <x v="1"/>
  </r>
  <r>
    <x v="475"/>
    <n v="895000"/>
    <x v="0"/>
    <s v="Melbourne Homes"/>
    <s v="Sale"/>
    <n v="3036"/>
    <n v="3"/>
    <n v="1"/>
    <n v="1"/>
    <n v="589"/>
    <n v="1965"/>
    <s v="3 Gerona St"/>
    <s v="Keilor"/>
    <x v="0"/>
    <x v="0"/>
    <x v="4"/>
    <x v="1"/>
  </r>
  <r>
    <x v="475"/>
    <n v="643000"/>
    <x v="1"/>
    <s v="Jones and Jones"/>
    <s v="Sale"/>
    <n v="3101"/>
    <n v="2"/>
    <n v="1"/>
    <n v="1"/>
    <n v="0"/>
    <n v="1960"/>
    <s v="8/48 Derby St"/>
    <s v="Kew"/>
    <x v="14"/>
    <x v="2"/>
    <x v="4"/>
    <x v="1"/>
  </r>
  <r>
    <x v="475"/>
    <n v="682000"/>
    <x v="1"/>
    <s v="Metro Ladder"/>
    <s v="Sale"/>
    <n v="3104"/>
    <n v="2"/>
    <n v="1"/>
    <n v="1"/>
    <n v="140"/>
    <n v="1970"/>
    <s v="3/4 Lemon Rd"/>
    <s v="Balwyn North"/>
    <x v="14"/>
    <x v="2"/>
    <x v="4"/>
    <x v="1"/>
  </r>
  <r>
    <x v="475"/>
    <n v="1601000"/>
    <x v="0"/>
    <s v="Cunninghams"/>
    <s v="Sale"/>
    <n v="3146"/>
    <n v="3"/>
    <n v="1"/>
    <n v="2"/>
    <n v="453"/>
    <n v="1930"/>
    <s v="28 Martin Rd"/>
    <s v="Glen Iris"/>
    <x v="14"/>
    <x v="2"/>
    <x v="4"/>
    <x v="1"/>
  </r>
  <r>
    <x v="475"/>
    <n v="1940000"/>
    <x v="0"/>
    <s v="Metro Ladder"/>
    <s v="Sale"/>
    <n v="3104"/>
    <n v="5"/>
    <n v="2"/>
    <n v="1"/>
    <n v="629"/>
    <n v="1940"/>
    <s v="17 Cityview Rd"/>
    <s v="Balwyn North"/>
    <x v="14"/>
    <x v="2"/>
    <x v="4"/>
    <x v="1"/>
  </r>
  <r>
    <x v="475"/>
    <n v="2180000"/>
    <x v="0"/>
    <s v="Metro Ladder"/>
    <s v="Auction"/>
    <n v="3146"/>
    <n v="5"/>
    <n v="3"/>
    <n v="2"/>
    <n v="595"/>
    <m/>
    <s v="8 Cloverdale Rd"/>
    <s v="Glen Iris"/>
    <x v="14"/>
    <x v="2"/>
    <x v="4"/>
    <x v="1"/>
  </r>
  <r>
    <x v="475"/>
    <n v="2408000"/>
    <x v="0"/>
    <s v="Jones and Jones"/>
    <s v="Sale"/>
    <n v="3126"/>
    <n v="4"/>
    <n v="2"/>
    <n v="2"/>
    <n v="654"/>
    <n v="1945"/>
    <s v="6 Maysia St"/>
    <s v="Canterbury"/>
    <x v="14"/>
    <x v="2"/>
    <x v="4"/>
    <x v="1"/>
  </r>
  <r>
    <x v="476"/>
    <n v="670000"/>
    <x v="0"/>
    <s v="Metro Ladder"/>
    <s v="Sale"/>
    <n v="3060"/>
    <n v="3"/>
    <n v="1"/>
    <n v="2"/>
    <n v="585"/>
    <m/>
    <s v="30 Dorothy St"/>
    <s v="Fawkner"/>
    <x v="3"/>
    <x v="1"/>
    <x v="4"/>
    <x v="1"/>
  </r>
  <r>
    <x v="476"/>
    <n v="700000"/>
    <x v="0"/>
    <s v="Cunninghams"/>
    <s v="Sale"/>
    <n v="3060"/>
    <n v="3"/>
    <n v="2"/>
    <n v="2"/>
    <n v="400"/>
    <n v="1960"/>
    <s v="108 Argyle St"/>
    <s v="Fawkner"/>
    <x v="3"/>
    <x v="1"/>
    <x v="4"/>
    <x v="1"/>
  </r>
  <r>
    <x v="476"/>
    <n v="1205000"/>
    <x v="0"/>
    <s v="Cunninghams"/>
    <s v="Sale"/>
    <n v="3055"/>
    <n v="4"/>
    <n v="2"/>
    <n v="2"/>
    <n v="518"/>
    <n v="1980"/>
    <s v="141 Pearson St"/>
    <s v="Brunswick West"/>
    <x v="3"/>
    <x v="1"/>
    <x v="4"/>
    <x v="1"/>
  </r>
  <r>
    <x v="476"/>
    <n v="1900000"/>
    <x v="0"/>
    <s v="Cunninghams"/>
    <s v="Auction"/>
    <n v="3056"/>
    <n v="3"/>
    <n v="2"/>
    <n v="3"/>
    <n v="372"/>
    <m/>
    <s v="15 Cooraminta St"/>
    <s v="Brunswick"/>
    <x v="3"/>
    <x v="1"/>
    <x v="4"/>
    <x v="1"/>
  </r>
  <r>
    <x v="476"/>
    <n v="960000"/>
    <x v="0"/>
    <s v="Property Barons"/>
    <s v="Auction"/>
    <n v="3040"/>
    <n v="3"/>
    <n v="2"/>
    <n v="1"/>
    <n v="411"/>
    <n v="1990"/>
    <s v="2/2 Roberts St"/>
    <s v="Essendon"/>
    <x v="8"/>
    <x v="0"/>
    <x v="4"/>
    <x v="1"/>
  </r>
  <r>
    <x v="476"/>
    <n v="799999"/>
    <x v="0"/>
    <s v="Jones and Jones"/>
    <s v="Sale"/>
    <n v="3167"/>
    <n v="3"/>
    <n v="2"/>
    <n v="4"/>
    <n v="590"/>
    <n v="1960"/>
    <s v="298 Warrigal Rd"/>
    <s v="Oakleigh South"/>
    <x v="6"/>
    <x v="4"/>
    <x v="4"/>
    <x v="1"/>
  </r>
  <r>
    <x v="476"/>
    <n v="1135000"/>
    <x v="1"/>
    <s v="Best Bricks"/>
    <s v="Sale"/>
    <n v="3150"/>
    <n v="3"/>
    <n v="2"/>
    <n v="2"/>
    <n v="328"/>
    <n v="1980"/>
    <s v="1/14 Utah Rd"/>
    <s v="Glen Waverley"/>
    <x v="6"/>
    <x v="3"/>
    <x v="4"/>
    <x v="1"/>
  </r>
  <r>
    <x v="476"/>
    <n v="1728000"/>
    <x v="0"/>
    <s v="Jones and Jones"/>
    <s v="Sale"/>
    <n v="3149"/>
    <n v="4"/>
    <n v="3"/>
    <n v="2"/>
    <n v="720"/>
    <n v="1960"/>
    <s v="85 Waimarie Dr"/>
    <s v="Mount Waverley"/>
    <x v="6"/>
    <x v="3"/>
    <x v="4"/>
    <x v="1"/>
  </r>
  <r>
    <x v="476"/>
    <n v="940000"/>
    <x v="0"/>
    <s v="Maxwells"/>
    <s v="Sale"/>
    <n v="3051"/>
    <n v="2"/>
    <n v="1"/>
    <n v="0"/>
    <n v="89"/>
    <n v="1890"/>
    <s v="649 Queensberry St"/>
    <s v="North Melbourne"/>
    <x v="13"/>
    <x v="1"/>
    <x v="4"/>
    <x v="1"/>
  </r>
  <r>
    <x v="476"/>
    <n v="905000"/>
    <x v="0"/>
    <s v="Flanders &amp; Fish"/>
    <s v="Sale"/>
    <n v="3136"/>
    <n v="4"/>
    <n v="2"/>
    <n v="2"/>
    <n v="731"/>
    <n v="1985"/>
    <s v="8 Wildberry Cl"/>
    <s v="Croydon Hills"/>
    <x v="22"/>
    <x v="3"/>
    <x v="4"/>
    <x v="1"/>
  </r>
  <r>
    <x v="476"/>
    <n v="470000"/>
    <x v="0"/>
    <s v="Metro Ladder"/>
    <s v="Sale"/>
    <n v="3013"/>
    <n v="2"/>
    <n v="1"/>
    <n v="1"/>
    <n v="79"/>
    <n v="1965"/>
    <s v="1/17 Gordon Pde"/>
    <s v="Yarraville"/>
    <x v="4"/>
    <x v="0"/>
    <x v="4"/>
    <x v="1"/>
  </r>
  <r>
    <x v="476"/>
    <n v="663500"/>
    <x v="0"/>
    <s v="Melbourne Homes"/>
    <s v="Sale"/>
    <n v="3156"/>
    <n v="3"/>
    <n v="1"/>
    <n v="2"/>
    <n v="736"/>
    <m/>
    <s v="32 Elton Rd"/>
    <s v="Ferntree Gully"/>
    <x v="26"/>
    <x v="3"/>
    <x v="4"/>
    <x v="1"/>
  </r>
  <r>
    <x v="476"/>
    <n v="845000"/>
    <x v="0"/>
    <s v="Jones and Jones"/>
    <s v="Auction"/>
    <n v="3197"/>
    <n v="4"/>
    <n v="2"/>
    <n v="2"/>
    <n v="633"/>
    <n v="1930"/>
    <s v="3 Walkers Rd"/>
    <s v="Carrum"/>
    <x v="7"/>
    <x v="4"/>
    <x v="4"/>
    <x v="1"/>
  </r>
  <r>
    <x v="476"/>
    <n v="640000"/>
    <x v="1"/>
    <s v="Cunninghams"/>
    <s v="Auction"/>
    <n v="3204"/>
    <n v="2"/>
    <n v="1"/>
    <n v="1"/>
    <n v="0"/>
    <m/>
    <s v="5/6 Ulupna Rd"/>
    <s v="Ormond"/>
    <x v="9"/>
    <x v="2"/>
    <x v="4"/>
    <x v="1"/>
  </r>
  <r>
    <x v="476"/>
    <n v="1970000"/>
    <x v="2"/>
    <s v="Flanders &amp; Fish"/>
    <s v="Sale"/>
    <n v="3185"/>
    <n v="4"/>
    <n v="2"/>
    <n v="2"/>
    <n v="470"/>
    <m/>
    <s v="1/6 Parnell St"/>
    <s v="Elsternwick"/>
    <x v="9"/>
    <x v="2"/>
    <x v="4"/>
    <x v="1"/>
  </r>
  <r>
    <x v="476"/>
    <n v="725000"/>
    <x v="0"/>
    <s v="Property Barons"/>
    <s v="Sale"/>
    <n v="3072"/>
    <n v="3"/>
    <n v="1"/>
    <n v="2"/>
    <n v="590"/>
    <n v="1950"/>
    <s v="42 Tyler St"/>
    <s v="Preston"/>
    <x v="10"/>
    <x v="1"/>
    <x v="4"/>
    <x v="1"/>
  </r>
  <r>
    <x v="476"/>
    <n v="972500"/>
    <x v="0"/>
    <s v="Cunninghams"/>
    <s v="Sale"/>
    <n v="3072"/>
    <n v="3"/>
    <n v="1"/>
    <n v="1"/>
    <n v="448"/>
    <n v="1930"/>
    <s v="39 William St"/>
    <s v="Preston"/>
    <x v="10"/>
    <x v="1"/>
    <x v="4"/>
    <x v="1"/>
  </r>
  <r>
    <x v="476"/>
    <n v="1025000"/>
    <x v="0"/>
    <s v="Property Barons"/>
    <s v="Sale"/>
    <n v="3073"/>
    <n v="2"/>
    <n v="2"/>
    <n v="1"/>
    <n v="715"/>
    <m/>
    <s v="6 Joffre St"/>
    <s v="Reservoir"/>
    <x v="10"/>
    <x v="1"/>
    <x v="4"/>
    <x v="1"/>
  </r>
  <r>
    <x v="476"/>
    <n v="1060000"/>
    <x v="0"/>
    <s v="Cunninghams"/>
    <s v="Auction"/>
    <n v="3072"/>
    <n v="5"/>
    <n v="2"/>
    <n v="2"/>
    <n v="559"/>
    <n v="1940"/>
    <s v="477 Murray Rd"/>
    <s v="Preston"/>
    <x v="10"/>
    <x v="1"/>
    <x v="4"/>
    <x v="1"/>
  </r>
  <r>
    <x v="476"/>
    <n v="500000"/>
    <x v="1"/>
    <s v="Metro Ladder"/>
    <s v="Sale"/>
    <n v="3021"/>
    <n v="3"/>
    <n v="1"/>
    <n v="1"/>
    <n v="388"/>
    <n v="1992"/>
    <s v="2/52 Walter St"/>
    <s v="St Albans"/>
    <x v="0"/>
    <x v="0"/>
    <x v="4"/>
    <x v="1"/>
  </r>
  <r>
    <x v="476"/>
    <n v="526500"/>
    <x v="0"/>
    <s v="Cunninghams"/>
    <s v="Sale"/>
    <n v="3021"/>
    <n v="3"/>
    <n v="1"/>
    <n v="2"/>
    <n v="529"/>
    <m/>
    <s v="28 Oakwood Rd"/>
    <s v="Albanvale"/>
    <x v="0"/>
    <x v="0"/>
    <x v="4"/>
    <x v="1"/>
  </r>
  <r>
    <x v="476"/>
    <n v="805000"/>
    <x v="0"/>
    <s v="Best Bricks"/>
    <s v="Sale"/>
    <n v="3020"/>
    <n v="3"/>
    <n v="1"/>
    <n v="2"/>
    <n v="631"/>
    <n v="1965"/>
    <s v="43 Duke St"/>
    <s v="Sunshine"/>
    <x v="0"/>
    <x v="0"/>
    <x v="4"/>
    <x v="1"/>
  </r>
  <r>
    <x v="476"/>
    <n v="630000"/>
    <x v="1"/>
    <s v="Cunninghams"/>
    <s v="Sale"/>
    <n v="3101"/>
    <n v="2"/>
    <n v="1"/>
    <n v="1"/>
    <n v="1037"/>
    <n v="1960"/>
    <s v="3/234 Cotham Rd"/>
    <s v="Kew"/>
    <x v="14"/>
    <x v="2"/>
    <x v="4"/>
    <x v="1"/>
  </r>
  <r>
    <x v="476"/>
    <n v="2444000"/>
    <x v="0"/>
    <s v="Flanders &amp; Fish"/>
    <s v="Sale"/>
    <n v="3104"/>
    <n v="4"/>
    <n v="2"/>
    <n v="2"/>
    <n v="1011"/>
    <m/>
    <s v="3 Chelmsford St"/>
    <s v="Balwyn North"/>
    <x v="14"/>
    <x v="2"/>
    <x v="4"/>
    <x v="1"/>
  </r>
  <r>
    <x v="476"/>
    <n v="738000"/>
    <x v="2"/>
    <s v="Property Barons"/>
    <s v="Sale"/>
    <n v="3084"/>
    <n v="2"/>
    <n v="1"/>
    <n v="2"/>
    <n v="154"/>
    <n v="1985"/>
    <s v="3/62 Darebin St"/>
    <s v="Heidelberg"/>
    <x v="17"/>
    <x v="3"/>
    <x v="4"/>
    <x v="1"/>
  </r>
  <r>
    <x v="476"/>
    <n v="1060000"/>
    <x v="2"/>
    <s v="Sanders"/>
    <s v="Sale"/>
    <n v="3079"/>
    <n v="3"/>
    <n v="1"/>
    <n v="0"/>
    <n v="219"/>
    <n v="1980"/>
    <s v="1/53 Norman St"/>
    <s v="Ivanhoe"/>
    <x v="17"/>
    <x v="3"/>
    <x v="4"/>
    <x v="1"/>
  </r>
  <r>
    <x v="476"/>
    <n v="1160000"/>
    <x v="0"/>
    <s v="Cunninghams"/>
    <s v="Sale"/>
    <n v="3094"/>
    <n v="3"/>
    <n v="2"/>
    <n v="1"/>
    <n v="1125"/>
    <m/>
    <s v="19 Davey Rd"/>
    <s v="Montmorency"/>
    <x v="17"/>
    <x v="3"/>
    <x v="4"/>
    <x v="1"/>
  </r>
  <r>
    <x v="477"/>
    <n v="1275000"/>
    <x v="0"/>
    <s v="Cunninghams"/>
    <s v="Auction"/>
    <n v="3068"/>
    <n v="2"/>
    <n v="1"/>
    <n v="0"/>
    <n v="153"/>
    <m/>
    <s v="59 Batman St"/>
    <s v="Fitzroy North"/>
    <x v="1"/>
    <x v="1"/>
    <x v="5"/>
    <x v="1"/>
  </r>
  <r>
    <x v="477"/>
    <n v="1326000"/>
    <x v="0"/>
    <s v="Cunninghams"/>
    <s v="Sale"/>
    <n v="3065"/>
    <n v="3"/>
    <n v="2"/>
    <n v="2"/>
    <n v="718"/>
    <n v="2006"/>
    <s v="10/59 Young St"/>
    <s v="Fitzroy"/>
    <x v="1"/>
    <x v="1"/>
    <x v="5"/>
    <x v="1"/>
  </r>
  <r>
    <x v="477"/>
    <n v="680000"/>
    <x v="0"/>
    <s v="Melbourne Homes"/>
    <s v="Sale"/>
    <n v="3076"/>
    <n v="4"/>
    <n v="2"/>
    <n v="2"/>
    <n v="656"/>
    <n v="1980"/>
    <s v="23 Longwood Dr"/>
    <s v="Epping"/>
    <x v="19"/>
    <x v="1"/>
    <x v="5"/>
    <x v="1"/>
  </r>
  <r>
    <x v="477"/>
    <n v="1075000"/>
    <x v="0"/>
    <s v="Cunninghams"/>
    <s v="Auction"/>
    <n v="3131"/>
    <n v="4"/>
    <n v="2"/>
    <n v="2"/>
    <n v="697"/>
    <n v="1970"/>
    <s v="5 Lynette St"/>
    <s v="Nunawading"/>
    <x v="2"/>
    <x v="3"/>
    <x v="5"/>
    <x v="1"/>
  </r>
  <r>
    <x v="477"/>
    <n v="558500"/>
    <x v="1"/>
    <s v="Jones and Jones"/>
    <s v="Auction"/>
    <n v="3185"/>
    <n v="2"/>
    <n v="1"/>
    <n v="1"/>
    <n v="1453"/>
    <n v="1970"/>
    <s v="10/199 Hotham St"/>
    <s v="Ripponlea"/>
    <x v="5"/>
    <x v="2"/>
    <x v="5"/>
    <x v="1"/>
  </r>
  <r>
    <x v="477"/>
    <n v="1535000"/>
    <x v="0"/>
    <s v="Sanders"/>
    <s v="Sale"/>
    <n v="3206"/>
    <n v="2"/>
    <n v="1"/>
    <n v="0"/>
    <n v="171"/>
    <n v="1900"/>
    <s v="126 Mills St"/>
    <s v="Albert Park"/>
    <x v="5"/>
    <x v="2"/>
    <x v="5"/>
    <x v="1"/>
  </r>
  <r>
    <x v="477"/>
    <n v="1720000"/>
    <x v="0"/>
    <s v="Sanders"/>
    <s v="Sale"/>
    <n v="3205"/>
    <n v="3"/>
    <n v="2"/>
    <n v="2"/>
    <n v="81"/>
    <n v="1998"/>
    <s v="1 Reilly Pl"/>
    <s v="South Melbourne"/>
    <x v="5"/>
    <x v="2"/>
    <x v="5"/>
    <x v="1"/>
  </r>
  <r>
    <x v="477"/>
    <n v="650000"/>
    <x v="1"/>
    <s v="Property Barons"/>
    <s v="Sale"/>
    <n v="3058"/>
    <n v="2"/>
    <n v="1"/>
    <n v="1"/>
    <n v="136"/>
    <n v="1975"/>
    <s v="4/34 Gladstone St"/>
    <s v="Coburg"/>
    <x v="3"/>
    <x v="1"/>
    <x v="5"/>
    <x v="1"/>
  </r>
  <r>
    <x v="477"/>
    <n v="650000"/>
    <x v="0"/>
    <s v="Sanders"/>
    <s v="Auction"/>
    <n v="3044"/>
    <n v="2"/>
    <n v="1"/>
    <n v="2"/>
    <n v="605"/>
    <m/>
    <s v="308 Sussex St"/>
    <s v="Pascoe Vale"/>
    <x v="3"/>
    <x v="1"/>
    <x v="5"/>
    <x v="1"/>
  </r>
  <r>
    <x v="477"/>
    <n v="940000"/>
    <x v="0"/>
    <s v="Metro Ladder"/>
    <s v="Sale"/>
    <n v="3044"/>
    <n v="3"/>
    <n v="1"/>
    <n v="2"/>
    <n v="587"/>
    <m/>
    <s v="14 Oakbank Gr"/>
    <s v="Pascoe Vale"/>
    <x v="3"/>
    <x v="1"/>
    <x v="5"/>
    <x v="1"/>
  </r>
  <r>
    <x v="477"/>
    <n v="1663000"/>
    <x v="0"/>
    <s v="Cunninghams"/>
    <s v="Sale"/>
    <n v="3044"/>
    <n v="3"/>
    <n v="1"/>
    <n v="2"/>
    <n v="956"/>
    <m/>
    <s v="1 Hazel Gr"/>
    <s v="Pascoe Vale"/>
    <x v="3"/>
    <x v="1"/>
    <x v="5"/>
    <x v="1"/>
  </r>
  <r>
    <x v="477"/>
    <n v="738000"/>
    <x v="0"/>
    <s v="Flanders &amp; Fish"/>
    <s v="Sale"/>
    <n v="3033"/>
    <n v="3"/>
    <n v="1"/>
    <n v="4"/>
    <n v="546"/>
    <m/>
    <s v="52 Prospect Dr"/>
    <s v="Keilor East"/>
    <x v="8"/>
    <x v="0"/>
    <x v="5"/>
    <x v="1"/>
  </r>
  <r>
    <x v="477"/>
    <n v="1165000"/>
    <x v="0"/>
    <s v="Property Barons"/>
    <s v="Sale"/>
    <n v="3040"/>
    <n v="3"/>
    <n v="1"/>
    <n v="1"/>
    <n v="590"/>
    <m/>
    <s v="75 Deakin St"/>
    <s v="Essendon"/>
    <x v="8"/>
    <x v="0"/>
    <x v="5"/>
    <x v="1"/>
  </r>
  <r>
    <x v="477"/>
    <n v="1205000"/>
    <x v="0"/>
    <s v="Cunninghams"/>
    <s v="Sale"/>
    <n v="3031"/>
    <n v="3"/>
    <n v="1"/>
    <n v="0"/>
    <n v="251"/>
    <m/>
    <s v="75 Farnham St"/>
    <s v="Flemington"/>
    <x v="8"/>
    <x v="1"/>
    <x v="5"/>
    <x v="1"/>
  </r>
  <r>
    <x v="477"/>
    <n v="1337000"/>
    <x v="0"/>
    <s v="Property Barons"/>
    <s v="Sale"/>
    <n v="3042"/>
    <n v="4"/>
    <n v="2"/>
    <n v="2"/>
    <n v="650"/>
    <n v="1955"/>
    <s v="61 Nolan St"/>
    <s v="Niddrie"/>
    <x v="8"/>
    <x v="0"/>
    <x v="5"/>
    <x v="1"/>
  </r>
  <r>
    <x v="477"/>
    <n v="1400000"/>
    <x v="0"/>
    <s v="Cunninghams"/>
    <s v="Auction"/>
    <n v="3040"/>
    <n v="4"/>
    <n v="2"/>
    <n v="1"/>
    <n v="267"/>
    <m/>
    <s v="1 Daisy St"/>
    <s v="Essendon"/>
    <x v="8"/>
    <x v="0"/>
    <x v="5"/>
    <x v="1"/>
  </r>
  <r>
    <x v="477"/>
    <n v="935000"/>
    <x v="0"/>
    <s v="Jones and Jones"/>
    <s v="Sale"/>
    <n v="3037"/>
    <n v="6"/>
    <n v="4"/>
    <n v="2"/>
    <n v="694"/>
    <m/>
    <s v="22 Hillcrest Dr"/>
    <s v="Hillside"/>
    <x v="21"/>
    <x v="0"/>
    <x v="5"/>
    <x v="1"/>
  </r>
  <r>
    <x v="477"/>
    <n v="490000"/>
    <x v="1"/>
    <s v="Metro Ladder"/>
    <s v="Sale"/>
    <n v="3053"/>
    <n v="1"/>
    <n v="1"/>
    <n v="1"/>
    <n v="0"/>
    <n v="2009"/>
    <s v="20/264 Drummond St"/>
    <s v="Carlton"/>
    <x v="13"/>
    <x v="1"/>
    <x v="5"/>
    <x v="1"/>
  </r>
  <r>
    <x v="477"/>
    <n v="903000"/>
    <x v="0"/>
    <s v="Flanders &amp; Fish"/>
    <s v="Sale"/>
    <n v="3031"/>
    <n v="2"/>
    <n v="1"/>
    <n v="0"/>
    <n v="184"/>
    <m/>
    <s v="33 Chelmsford St"/>
    <s v="Kensington"/>
    <x v="13"/>
    <x v="1"/>
    <x v="5"/>
    <x v="1"/>
  </r>
  <r>
    <x v="477"/>
    <n v="920000"/>
    <x v="0"/>
    <s v="Cunninghams"/>
    <s v="Sale"/>
    <n v="3053"/>
    <n v="3"/>
    <n v="1"/>
    <n v="0"/>
    <n v="98"/>
    <m/>
    <s v="66 Palmerston St"/>
    <s v="Carlton"/>
    <x v="13"/>
    <x v="1"/>
    <x v="5"/>
    <x v="1"/>
  </r>
  <r>
    <x v="477"/>
    <n v="1075000"/>
    <x v="1"/>
    <s v="Cunninghams"/>
    <s v="Auction"/>
    <n v="3000"/>
    <n v="2"/>
    <n v="2"/>
    <n v="1"/>
    <n v="0"/>
    <m/>
    <s v="61/299 Queen St"/>
    <s v="Melbourne"/>
    <x v="13"/>
    <x v="1"/>
    <x v="5"/>
    <x v="1"/>
  </r>
  <r>
    <x v="477"/>
    <n v="895000"/>
    <x v="0"/>
    <s v="Flanders &amp; Fish"/>
    <s v="Auction"/>
    <n v="3011"/>
    <n v="3"/>
    <n v="1"/>
    <n v="2"/>
    <n v="272"/>
    <n v="1920"/>
    <s v="39 Moore St"/>
    <s v="Footscray"/>
    <x v="4"/>
    <x v="0"/>
    <x v="5"/>
    <x v="1"/>
  </r>
  <r>
    <x v="477"/>
    <n v="935000"/>
    <x v="0"/>
    <s v="Maxwells"/>
    <s v="Sale"/>
    <n v="3013"/>
    <n v="3"/>
    <n v="1"/>
    <n v="0"/>
    <n v="212"/>
    <m/>
    <s v="76 Castlemaine St"/>
    <s v="Yarraville"/>
    <x v="4"/>
    <x v="0"/>
    <x v="5"/>
    <x v="1"/>
  </r>
  <r>
    <x v="477"/>
    <n v="1225000"/>
    <x v="0"/>
    <s v="Zimmerman"/>
    <s v="Sale"/>
    <n v="3013"/>
    <n v="3"/>
    <n v="1"/>
    <n v="0"/>
    <n v="230"/>
    <m/>
    <s v="24 Goulburn St"/>
    <s v="Yarraville"/>
    <x v="4"/>
    <x v="0"/>
    <x v="5"/>
    <x v="1"/>
  </r>
  <r>
    <x v="477"/>
    <n v="900000"/>
    <x v="0"/>
    <s v="Property Barons"/>
    <s v="Sale"/>
    <n v="3192"/>
    <n v="3"/>
    <n v="1"/>
    <n v="2"/>
    <n v="537"/>
    <n v="1965"/>
    <s v="44 Eunice Dr"/>
    <s v="Cheltenham"/>
    <x v="7"/>
    <x v="2"/>
    <x v="5"/>
    <x v="1"/>
  </r>
  <r>
    <x v="477"/>
    <n v="1215000"/>
    <x v="0"/>
    <s v="Maxwells"/>
    <s v="Auction"/>
    <n v="3015"/>
    <n v="2"/>
    <n v="1"/>
    <n v="2"/>
    <n v="482"/>
    <m/>
    <s v="21 Junction St"/>
    <s v="Newport"/>
    <x v="11"/>
    <x v="0"/>
    <x v="5"/>
    <x v="1"/>
  </r>
  <r>
    <x v="477"/>
    <n v="669000"/>
    <x v="0"/>
    <s v="Flanders &amp; Fish"/>
    <s v="Sale"/>
    <n v="3175"/>
    <n v="3"/>
    <n v="1"/>
    <n v="1"/>
    <n v="713"/>
    <n v="1960"/>
    <s v="1 Caroline St"/>
    <s v="Dandenong"/>
    <x v="24"/>
    <x v="4"/>
    <x v="5"/>
    <x v="1"/>
  </r>
  <r>
    <x v="477"/>
    <n v="1116000"/>
    <x v="0"/>
    <s v="Metro Ladder"/>
    <s v="Sale"/>
    <n v="3204"/>
    <n v="3"/>
    <n v="1"/>
    <n v="2"/>
    <n v="278"/>
    <n v="1930"/>
    <s v="29 Mavho St"/>
    <s v="Bentleigh"/>
    <x v="9"/>
    <x v="2"/>
    <x v="5"/>
    <x v="1"/>
  </r>
  <r>
    <x v="477"/>
    <n v="1251000"/>
    <x v="0"/>
    <s v="Metro Ladder"/>
    <s v="Sale"/>
    <n v="3165"/>
    <n v="3"/>
    <n v="1"/>
    <n v="1"/>
    <n v="612"/>
    <m/>
    <s v="68 Tambet St"/>
    <s v="Bentleigh East"/>
    <x v="9"/>
    <x v="2"/>
    <x v="5"/>
    <x v="1"/>
  </r>
  <r>
    <x v="477"/>
    <n v="447000"/>
    <x v="1"/>
    <s v="Metro Ladder"/>
    <s v="Sale"/>
    <n v="3910"/>
    <n v="3"/>
    <n v="1"/>
    <n v="2"/>
    <n v="230"/>
    <n v="2002"/>
    <s v="17/165 North Rd"/>
    <s v="Langwarrin"/>
    <x v="27"/>
    <x v="5"/>
    <x v="5"/>
    <x v="1"/>
  </r>
  <r>
    <x v="477"/>
    <n v="1040000"/>
    <x v="0"/>
    <s v="Cunninghams"/>
    <s v="Sale"/>
    <n v="3073"/>
    <n v="3"/>
    <n v="2"/>
    <n v="1"/>
    <n v="461"/>
    <m/>
    <s v="9 Frankston St"/>
    <s v="Reservoir"/>
    <x v="10"/>
    <x v="1"/>
    <x v="5"/>
    <x v="1"/>
  </r>
  <r>
    <x v="477"/>
    <n v="580000"/>
    <x v="0"/>
    <s v="Cunninghams"/>
    <s v="Sale"/>
    <n v="3802"/>
    <n v="3"/>
    <n v="1"/>
    <n v="8"/>
    <n v="665"/>
    <m/>
    <s v="13 Merton Ct"/>
    <s v="Endeavour Hills"/>
    <x v="25"/>
    <x v="4"/>
    <x v="5"/>
    <x v="1"/>
  </r>
  <r>
    <x v="477"/>
    <n v="675000"/>
    <x v="0"/>
    <s v="Flanders &amp; Fish"/>
    <s v="Auction"/>
    <n v="3808"/>
    <n v="4"/>
    <n v="2"/>
    <n v="2"/>
    <n v="1031"/>
    <n v="1960"/>
    <s v="6 Paul Gr"/>
    <s v="Beaconsfield Upper"/>
    <x v="30"/>
    <x v="5"/>
    <x v="5"/>
    <x v="1"/>
  </r>
  <r>
    <x v="477"/>
    <n v="1890000"/>
    <x v="0"/>
    <s v="Maxwells"/>
    <s v="Sale"/>
    <n v="3146"/>
    <n v="3"/>
    <n v="1"/>
    <n v="2"/>
    <n v="554"/>
    <n v="1925"/>
    <s v="9 Summerhill Rd"/>
    <s v="Glen Iris"/>
    <x v="14"/>
    <x v="2"/>
    <x v="5"/>
    <x v="1"/>
  </r>
  <r>
    <x v="477"/>
    <n v="1210000"/>
    <x v="1"/>
    <s v="Jones and Jones"/>
    <s v="Auction"/>
    <n v="3188"/>
    <n v="3"/>
    <n v="2"/>
    <n v="2"/>
    <n v="9838"/>
    <n v="2010"/>
    <s v="46/15 Beach Rd"/>
    <s v="Hampton"/>
    <x v="15"/>
    <x v="2"/>
    <x v="5"/>
    <x v="1"/>
  </r>
  <r>
    <x v="477"/>
    <n v="2525000"/>
    <x v="0"/>
    <s v="Jones and Jones"/>
    <s v="Sale"/>
    <n v="3187"/>
    <n v="4"/>
    <n v="2"/>
    <n v="2"/>
    <n v="725"/>
    <n v="2000"/>
    <s v="13 Churchill Ct"/>
    <s v="Brighton East"/>
    <x v="15"/>
    <x v="2"/>
    <x v="5"/>
    <x v="1"/>
  </r>
  <r>
    <x v="477"/>
    <n v="761000"/>
    <x v="0"/>
    <s v="Flanders &amp; Fish"/>
    <s v="Sale"/>
    <n v="3087"/>
    <n v="4"/>
    <n v="1"/>
    <n v="2"/>
    <n v="696"/>
    <n v="1956"/>
    <s v="25 Bungay St"/>
    <s v="Watsonia"/>
    <x v="17"/>
    <x v="1"/>
    <x v="5"/>
    <x v="1"/>
  </r>
  <r>
    <x v="477"/>
    <n v="800000"/>
    <x v="0"/>
    <s v="Property Barons"/>
    <s v="Sale"/>
    <n v="3081"/>
    <n v="3"/>
    <n v="1"/>
    <n v="0"/>
    <n v="583"/>
    <n v="1945"/>
    <s v="31 Collins St"/>
    <s v="Heidelberg Heights"/>
    <x v="17"/>
    <x v="3"/>
    <x v="5"/>
    <x v="1"/>
  </r>
  <r>
    <x v="477"/>
    <n v="1160000"/>
    <x v="0"/>
    <s v="Property Barons"/>
    <s v="Sale"/>
    <n v="3084"/>
    <n v="4"/>
    <n v="2"/>
    <n v="2"/>
    <n v="613"/>
    <m/>
    <s v="35 Thomson Dr"/>
    <s v="Rosanna"/>
    <x v="17"/>
    <x v="3"/>
    <x v="5"/>
    <x v="1"/>
  </r>
  <r>
    <x v="478"/>
    <n v="1280000"/>
    <x v="0"/>
    <s v="Cunninghams"/>
    <s v="Sale"/>
    <n v="3121"/>
    <n v="3"/>
    <n v="1"/>
    <n v="1"/>
    <n v="185"/>
    <m/>
    <s v="28 Newry St"/>
    <s v="Richmond"/>
    <x v="1"/>
    <x v="1"/>
    <x v="5"/>
    <x v="1"/>
  </r>
  <r>
    <x v="478"/>
    <n v="1300000"/>
    <x v="0"/>
    <s v="Flanders &amp; Fish"/>
    <s v="Sale"/>
    <n v="3066"/>
    <n v="3"/>
    <n v="1"/>
    <n v="1"/>
    <n v="209"/>
    <m/>
    <s v="39 Otter St"/>
    <s v="Collingwood"/>
    <x v="1"/>
    <x v="1"/>
    <x v="5"/>
    <x v="1"/>
  </r>
  <r>
    <x v="478"/>
    <n v="1530000"/>
    <x v="0"/>
    <s v="Cunninghams"/>
    <s v="Sale"/>
    <n v="3121"/>
    <n v="3"/>
    <n v="1"/>
    <n v="2"/>
    <n v="187"/>
    <n v="1900"/>
    <s v="18 Yorkshire St"/>
    <s v="Richmond"/>
    <x v="1"/>
    <x v="1"/>
    <x v="5"/>
    <x v="1"/>
  </r>
  <r>
    <x v="478"/>
    <n v="1540000"/>
    <x v="0"/>
    <s v="Melbourne Homes"/>
    <s v="Sale"/>
    <n v="3054"/>
    <n v="3"/>
    <n v="2"/>
    <n v="1"/>
    <n v="288"/>
    <m/>
    <s v="78 Arnold St"/>
    <s v="Princes Hill"/>
    <x v="1"/>
    <x v="1"/>
    <x v="5"/>
    <x v="1"/>
  </r>
  <r>
    <x v="478"/>
    <n v="2060000"/>
    <x v="0"/>
    <s v="Cunninghams"/>
    <s v="Auction"/>
    <n v="3121"/>
    <n v="3"/>
    <n v="2"/>
    <n v="1"/>
    <n v="181"/>
    <m/>
    <s v="293 Highett St"/>
    <s v="Richmond"/>
    <x v="1"/>
    <x v="1"/>
    <x v="5"/>
    <x v="1"/>
  </r>
  <r>
    <x v="478"/>
    <n v="2400000"/>
    <x v="0"/>
    <s v="Jones and Jones"/>
    <s v="Auction"/>
    <n v="3054"/>
    <n v="4"/>
    <n v="1"/>
    <n v="1"/>
    <n v="163"/>
    <m/>
    <s v="570 Canning St"/>
    <s v="Carlton North"/>
    <x v="1"/>
    <x v="1"/>
    <x v="5"/>
    <x v="1"/>
  </r>
  <r>
    <x v="478"/>
    <n v="390000"/>
    <x v="1"/>
    <s v="Metro Ladder"/>
    <s v="Auction"/>
    <n v="3029"/>
    <n v="3"/>
    <n v="2"/>
    <n v="1"/>
    <n v="289"/>
    <n v="2008"/>
    <s v="1/14 Stable Dr"/>
    <s v="Truganina"/>
    <x v="28"/>
    <x v="0"/>
    <x v="5"/>
    <x v="1"/>
  </r>
  <r>
    <x v="478"/>
    <n v="530000"/>
    <x v="0"/>
    <s v="Metro Ladder"/>
    <s v="Sale"/>
    <n v="3029"/>
    <n v="3"/>
    <n v="2"/>
    <n v="2"/>
    <n v="530"/>
    <m/>
    <s v="23 Cleveland Dr"/>
    <s v="Hoppers Crossing"/>
    <x v="28"/>
    <x v="0"/>
    <x v="5"/>
    <x v="1"/>
  </r>
  <r>
    <x v="478"/>
    <n v="517000"/>
    <x v="0"/>
    <s v="Melbourne Homes"/>
    <s v="Sale"/>
    <n v="3754"/>
    <n v="3"/>
    <n v="2"/>
    <n v="4"/>
    <n v="400"/>
    <m/>
    <s v="3 Flowerdale Ct"/>
    <s v="Mernda"/>
    <x v="19"/>
    <x v="1"/>
    <x v="5"/>
    <x v="1"/>
  </r>
  <r>
    <x v="478"/>
    <n v="610000"/>
    <x v="0"/>
    <s v="Cunninghams"/>
    <s v="Sale"/>
    <n v="3082"/>
    <n v="3"/>
    <n v="1"/>
    <n v="1"/>
    <n v="560"/>
    <m/>
    <s v="18 Henricks Ct"/>
    <s v="Mill Park"/>
    <x v="19"/>
    <x v="1"/>
    <x v="5"/>
    <x v="1"/>
  </r>
  <r>
    <x v="478"/>
    <n v="668000"/>
    <x v="0"/>
    <s v="Cunninghams"/>
    <s v="Sale"/>
    <n v="3082"/>
    <n v="3"/>
    <n v="2"/>
    <n v="1"/>
    <n v="555"/>
    <n v="1990"/>
    <s v="14 Jasmine Dr"/>
    <s v="Mill Park"/>
    <x v="19"/>
    <x v="1"/>
    <x v="5"/>
    <x v="1"/>
  </r>
  <r>
    <x v="478"/>
    <n v="690000"/>
    <x v="0"/>
    <s v="Melbourne Homes"/>
    <s v="Sale"/>
    <n v="3752"/>
    <n v="3"/>
    <n v="2"/>
    <n v="2"/>
    <n v="545"/>
    <n v="2005"/>
    <s v="35 Cobblestone Dr"/>
    <s v="South Morang"/>
    <x v="19"/>
    <x v="1"/>
    <x v="5"/>
    <x v="1"/>
  </r>
  <r>
    <x v="478"/>
    <n v="750000"/>
    <x v="1"/>
    <s v="Property Barons"/>
    <s v="Auction"/>
    <n v="3133"/>
    <n v="3"/>
    <n v="2"/>
    <n v="1"/>
    <n v="302"/>
    <m/>
    <s v="2/585 Burwood Hwy"/>
    <s v="Vermont South"/>
    <x v="2"/>
    <x v="3"/>
    <x v="5"/>
    <x v="1"/>
  </r>
  <r>
    <x v="478"/>
    <n v="775000"/>
    <x v="1"/>
    <s v="Jones and Jones"/>
    <s v="Auction"/>
    <n v="3132"/>
    <n v="3"/>
    <n v="1"/>
    <n v="2"/>
    <n v="208"/>
    <n v="1975"/>
    <s v="1/39 Harrison St"/>
    <s v="Mitcham"/>
    <x v="2"/>
    <x v="3"/>
    <x v="5"/>
    <x v="1"/>
  </r>
  <r>
    <x v="478"/>
    <n v="988000"/>
    <x v="0"/>
    <s v="Flanders &amp; Fish"/>
    <s v="Sale"/>
    <n v="3133"/>
    <n v="3"/>
    <n v="1"/>
    <n v="1"/>
    <n v="653"/>
    <n v="1970"/>
    <s v="88 Boronia Rd"/>
    <s v="Vermont"/>
    <x v="2"/>
    <x v="3"/>
    <x v="5"/>
    <x v="1"/>
  </r>
  <r>
    <x v="478"/>
    <n v="1002000"/>
    <x v="0"/>
    <s v="Flanders &amp; Fish"/>
    <s v="Sale"/>
    <n v="3131"/>
    <n v="3"/>
    <n v="1"/>
    <n v="2"/>
    <n v="598"/>
    <n v="1960"/>
    <s v="8 Olwen St"/>
    <s v="Nunawading"/>
    <x v="2"/>
    <x v="3"/>
    <x v="5"/>
    <x v="1"/>
  </r>
  <r>
    <x v="478"/>
    <n v="1860000"/>
    <x v="1"/>
    <s v="Jones and Jones"/>
    <s v="Sale"/>
    <n v="3142"/>
    <n v="3"/>
    <n v="2"/>
    <n v="2"/>
    <n v="0"/>
    <n v="1930"/>
    <s v="3/716 Orrong Rd"/>
    <s v="Toorak"/>
    <x v="12"/>
    <x v="2"/>
    <x v="5"/>
    <x v="1"/>
  </r>
  <r>
    <x v="478"/>
    <n v="630000"/>
    <x v="2"/>
    <s v="Cunninghams"/>
    <s v="Sale"/>
    <n v="3046"/>
    <n v="3"/>
    <n v="2"/>
    <n v="1"/>
    <n v="240"/>
    <m/>
    <s v="5A Neil St"/>
    <s v="Hadfield"/>
    <x v="3"/>
    <x v="1"/>
    <x v="5"/>
    <x v="1"/>
  </r>
  <r>
    <x v="478"/>
    <n v="820000"/>
    <x v="0"/>
    <s v="Cunninghams"/>
    <s v="Auction"/>
    <n v="3043"/>
    <n v="4"/>
    <n v="2"/>
    <n v="2"/>
    <n v="620"/>
    <m/>
    <s v="10 Wonga Pl"/>
    <s v="Gowanbrae"/>
    <x v="3"/>
    <x v="0"/>
    <x v="5"/>
    <x v="1"/>
  </r>
  <r>
    <x v="478"/>
    <n v="860000"/>
    <x v="0"/>
    <s v="Cunninghams"/>
    <s v="Auction"/>
    <n v="3044"/>
    <n v="2"/>
    <n v="1"/>
    <n v="4"/>
    <n v="609"/>
    <m/>
    <s v="49 Kent Rd"/>
    <s v="Pascoe Vale"/>
    <x v="3"/>
    <x v="1"/>
    <x v="5"/>
    <x v="1"/>
  </r>
  <r>
    <x v="478"/>
    <n v="890000"/>
    <x v="0"/>
    <s v="Flanders &amp; Fish"/>
    <s v="Sale"/>
    <n v="3058"/>
    <n v="3"/>
    <n v="2"/>
    <n v="2"/>
    <n v="190"/>
    <n v="2015"/>
    <s v="1B Crozier St"/>
    <s v="Coburg"/>
    <x v="3"/>
    <x v="1"/>
    <x v="5"/>
    <x v="1"/>
  </r>
  <r>
    <x v="478"/>
    <n v="922000"/>
    <x v="0"/>
    <s v="Cunninghams"/>
    <s v="Sale"/>
    <n v="3046"/>
    <n v="3"/>
    <n v="1"/>
    <n v="1"/>
    <n v="584"/>
    <n v="1960"/>
    <s v="8 Kalang Rd"/>
    <s v="Glenroy"/>
    <x v="3"/>
    <x v="1"/>
    <x v="5"/>
    <x v="1"/>
  </r>
  <r>
    <x v="478"/>
    <n v="1100000"/>
    <x v="0"/>
    <s v="Flanders &amp; Fish"/>
    <s v="Auction"/>
    <n v="3046"/>
    <n v="4"/>
    <n v="2"/>
    <n v="2"/>
    <n v="1017"/>
    <m/>
    <s v="44 Lytton St"/>
    <s v="Glenroy"/>
    <x v="3"/>
    <x v="1"/>
    <x v="5"/>
    <x v="1"/>
  </r>
  <r>
    <x v="478"/>
    <n v="1700000"/>
    <x v="0"/>
    <s v="Cunninghams"/>
    <s v="Auction"/>
    <n v="3056"/>
    <n v="3"/>
    <n v="2"/>
    <n v="0"/>
    <n v="200"/>
    <m/>
    <s v="142 Edward St"/>
    <s v="Brunswick"/>
    <x v="3"/>
    <x v="1"/>
    <x v="5"/>
    <x v="1"/>
  </r>
  <r>
    <x v="478"/>
    <n v="222000"/>
    <x v="1"/>
    <s v="Property Barons"/>
    <s v="Sale"/>
    <n v="3039"/>
    <n v="1"/>
    <n v="1"/>
    <n v="0"/>
    <n v="0"/>
    <n v="2012"/>
    <s v="7/110 Maribyrnong Rd"/>
    <s v="Moonee Ponds"/>
    <x v="8"/>
    <x v="0"/>
    <x v="5"/>
    <x v="1"/>
  </r>
  <r>
    <x v="478"/>
    <n v="800000"/>
    <x v="0"/>
    <s v="Property Barons"/>
    <s v="Auction"/>
    <n v="3034"/>
    <n v="5"/>
    <n v="2"/>
    <n v="3"/>
    <n v="577"/>
    <n v="1985"/>
    <s v="55 Ridge Dr"/>
    <s v="Avondale Heights"/>
    <x v="8"/>
    <x v="0"/>
    <x v="5"/>
    <x v="1"/>
  </r>
  <r>
    <x v="478"/>
    <n v="1060000"/>
    <x v="0"/>
    <s v="Cunninghams"/>
    <s v="Sale"/>
    <n v="3039"/>
    <n v="2"/>
    <n v="1"/>
    <n v="1"/>
    <n v="283"/>
    <m/>
    <s v="38 Bent St"/>
    <s v="Moonee Ponds"/>
    <x v="8"/>
    <x v="0"/>
    <x v="5"/>
    <x v="1"/>
  </r>
  <r>
    <x v="478"/>
    <n v="1200000"/>
    <x v="0"/>
    <s v="Metro Ladder"/>
    <s v="Sale"/>
    <n v="3042"/>
    <n v="3"/>
    <n v="1"/>
    <n v="1"/>
    <n v="650"/>
    <m/>
    <s v="60 Teague St"/>
    <s v="Niddrie"/>
    <x v="8"/>
    <x v="0"/>
    <x v="5"/>
    <x v="1"/>
  </r>
  <r>
    <x v="478"/>
    <n v="620000"/>
    <x v="1"/>
    <s v="Flanders &amp; Fish"/>
    <s v="Sale"/>
    <n v="3149"/>
    <n v="2"/>
    <n v="1"/>
    <n v="1"/>
    <n v="190"/>
    <m/>
    <s v="4/1 Winbourne Rd"/>
    <s v="Mount Waverley"/>
    <x v="6"/>
    <x v="3"/>
    <x v="5"/>
    <x v="1"/>
  </r>
  <r>
    <x v="478"/>
    <n v="1200000"/>
    <x v="0"/>
    <s v="Best Bricks"/>
    <s v="Auction"/>
    <n v="3149"/>
    <n v="3"/>
    <n v="1"/>
    <n v="4"/>
    <n v="807"/>
    <n v="1196"/>
    <s v="5 Armstrong St"/>
    <s v="Mount Waverley"/>
    <x v="6"/>
    <x v="3"/>
    <x v="5"/>
    <x v="1"/>
  </r>
  <r>
    <x v="478"/>
    <n v="1203500"/>
    <x v="1"/>
    <s v="Cunninghams"/>
    <s v="Sale"/>
    <n v="3166"/>
    <n v="3"/>
    <n v="2"/>
    <n v="2"/>
    <n v="311"/>
    <n v="2000"/>
    <s v="1/7 Dalston Rd"/>
    <s v="Hughesdale"/>
    <x v="6"/>
    <x v="2"/>
    <x v="5"/>
    <x v="1"/>
  </r>
  <r>
    <x v="478"/>
    <n v="535000"/>
    <x v="1"/>
    <s v="Metro Ladder"/>
    <s v="Auction"/>
    <n v="3031"/>
    <n v="2"/>
    <n v="2"/>
    <n v="1"/>
    <n v="2592"/>
    <n v="2012"/>
    <s v="217/71 Henry St"/>
    <s v="Kensington"/>
    <x v="13"/>
    <x v="1"/>
    <x v="5"/>
    <x v="1"/>
  </r>
  <r>
    <x v="478"/>
    <n v="490000"/>
    <x v="1"/>
    <s v="Jones and Jones"/>
    <s v="Sale"/>
    <n v="3012"/>
    <n v="2"/>
    <n v="1"/>
    <n v="1"/>
    <n v="117"/>
    <m/>
    <s v="4/624 Barkly St"/>
    <s v="West Footscray"/>
    <x v="4"/>
    <x v="0"/>
    <x v="5"/>
    <x v="1"/>
  </r>
  <r>
    <x v="478"/>
    <n v="798000"/>
    <x v="0"/>
    <s v="Cunninghams"/>
    <s v="Auction"/>
    <n v="3012"/>
    <n v="3"/>
    <n v="2"/>
    <n v="2"/>
    <n v="159"/>
    <n v="2010"/>
    <s v="16A Madden St"/>
    <s v="Maidstone"/>
    <x v="4"/>
    <x v="0"/>
    <x v="5"/>
    <x v="1"/>
  </r>
  <r>
    <x v="478"/>
    <n v="1196000"/>
    <x v="0"/>
    <s v="Sanders"/>
    <s v="Sale"/>
    <n v="3013"/>
    <n v="2"/>
    <n v="1"/>
    <n v="2"/>
    <n v="451"/>
    <m/>
    <s v="15 Freame St"/>
    <s v="Yarraville"/>
    <x v="4"/>
    <x v="0"/>
    <x v="5"/>
    <x v="1"/>
  </r>
  <r>
    <x v="478"/>
    <n v="630000"/>
    <x v="2"/>
    <s v="Metro Ladder"/>
    <s v="Auction"/>
    <n v="3111"/>
    <n v="2"/>
    <n v="1"/>
    <n v="1"/>
    <n v="196"/>
    <n v="2000"/>
    <s v="6/5 Sunray Ct"/>
    <s v="Donvale"/>
    <x v="16"/>
    <x v="3"/>
    <x v="5"/>
    <x v="1"/>
  </r>
  <r>
    <x v="478"/>
    <n v="755000"/>
    <x v="0"/>
    <s v="Cunninghams"/>
    <s v="Auction"/>
    <n v="3192"/>
    <n v="3"/>
    <n v="1"/>
    <n v="2"/>
    <n v="350"/>
    <m/>
    <s v="37 Woodland Dr"/>
    <s v="Cheltenham"/>
    <x v="7"/>
    <x v="2"/>
    <x v="5"/>
    <x v="1"/>
  </r>
  <r>
    <x v="478"/>
    <n v="1140000"/>
    <x v="0"/>
    <s v="Melbourne Homes"/>
    <s v="Sale"/>
    <n v="3192"/>
    <n v="5"/>
    <n v="2"/>
    <n v="2"/>
    <n v="570"/>
    <m/>
    <s v="4 Cronin Ct"/>
    <s v="Cheltenham"/>
    <x v="7"/>
    <x v="2"/>
    <x v="5"/>
    <x v="1"/>
  </r>
  <r>
    <x v="478"/>
    <n v="802000"/>
    <x v="0"/>
    <s v="Best Bricks"/>
    <s v="Sale"/>
    <n v="3015"/>
    <n v="2"/>
    <n v="1"/>
    <n v="1"/>
    <n v="174"/>
    <n v="1900"/>
    <s v="64 Craig St"/>
    <s v="Spotswood"/>
    <x v="11"/>
    <x v="0"/>
    <x v="5"/>
    <x v="1"/>
  </r>
  <r>
    <x v="478"/>
    <n v="1045000"/>
    <x v="0"/>
    <s v="Melbourne Homes"/>
    <s v="Sale"/>
    <n v="3016"/>
    <n v="3"/>
    <n v="2"/>
    <n v="3"/>
    <n v="526"/>
    <n v="1990"/>
    <s v="4 Walter St"/>
    <s v="Williamstown North"/>
    <x v="11"/>
    <x v="0"/>
    <x v="5"/>
    <x v="1"/>
  </r>
  <r>
    <x v="478"/>
    <n v="348000"/>
    <x v="1"/>
    <s v="Melbourne Homes"/>
    <s v="Sale"/>
    <n v="3175"/>
    <n v="2"/>
    <n v="1"/>
    <n v="0"/>
    <n v="156"/>
    <m/>
    <s v="5/6 MacPherson St"/>
    <s v="Dandenong"/>
    <x v="24"/>
    <x v="4"/>
    <x v="5"/>
    <x v="1"/>
  </r>
  <r>
    <x v="478"/>
    <n v="488000"/>
    <x v="0"/>
    <s v="Melbourne Homes"/>
    <s v="Auction"/>
    <n v="3175"/>
    <n v="2"/>
    <n v="1"/>
    <n v="1"/>
    <n v="414"/>
    <m/>
    <s v="8 Orgill St"/>
    <s v="Dandenong"/>
    <x v="24"/>
    <x v="4"/>
    <x v="5"/>
    <x v="1"/>
  </r>
  <r>
    <x v="478"/>
    <n v="560000"/>
    <x v="0"/>
    <s v="Property Barons"/>
    <s v="Sale"/>
    <n v="3175"/>
    <n v="3"/>
    <n v="1"/>
    <n v="2"/>
    <n v="630"/>
    <m/>
    <s v="7 Belmont Av"/>
    <s v="Dandenong North"/>
    <x v="24"/>
    <x v="4"/>
    <x v="5"/>
    <x v="1"/>
  </r>
  <r>
    <x v="478"/>
    <n v="945000"/>
    <x v="1"/>
    <s v="Metro Ladder"/>
    <s v="Sale"/>
    <n v="3163"/>
    <n v="3"/>
    <n v="1"/>
    <n v="2"/>
    <n v="1103"/>
    <n v="1987"/>
    <s v="4/49 Coorigil Rd"/>
    <s v="Carnegie"/>
    <x v="9"/>
    <x v="2"/>
    <x v="5"/>
    <x v="1"/>
  </r>
  <r>
    <x v="478"/>
    <n v="392000"/>
    <x v="1"/>
    <s v="Melbourne Homes"/>
    <s v="Sale"/>
    <n v="3072"/>
    <n v="1"/>
    <n v="1"/>
    <n v="1"/>
    <n v="629"/>
    <n v="1965"/>
    <s v="1/70 Bruce St"/>
    <s v="Preston"/>
    <x v="10"/>
    <x v="1"/>
    <x v="5"/>
    <x v="1"/>
  </r>
  <r>
    <x v="478"/>
    <n v="670000"/>
    <x v="0"/>
    <s v="Metro Ladder"/>
    <s v="Sale"/>
    <n v="3073"/>
    <n v="3"/>
    <n v="2"/>
    <n v="1"/>
    <n v="536"/>
    <n v="1970"/>
    <s v="40 Lockton Av"/>
    <s v="Reservoir"/>
    <x v="10"/>
    <x v="1"/>
    <x v="5"/>
    <x v="1"/>
  </r>
  <r>
    <x v="478"/>
    <n v="925000"/>
    <x v="0"/>
    <s v="Cunninghams"/>
    <s v="Sale"/>
    <n v="3073"/>
    <n v="3"/>
    <n v="1"/>
    <n v="2"/>
    <n v="676"/>
    <n v="1940"/>
    <s v="23 Acheron Av"/>
    <s v="Reservoir"/>
    <x v="10"/>
    <x v="1"/>
    <x v="5"/>
    <x v="1"/>
  </r>
  <r>
    <x v="478"/>
    <n v="1200000"/>
    <x v="0"/>
    <s v="Jones and Jones"/>
    <s v="Sale"/>
    <n v="3071"/>
    <n v="3"/>
    <n v="1"/>
    <n v="1"/>
    <n v="447"/>
    <m/>
    <s v="10 Speight St"/>
    <s v="Thornbury"/>
    <x v="10"/>
    <x v="1"/>
    <x v="5"/>
    <x v="1"/>
  </r>
  <r>
    <x v="478"/>
    <n v="610000"/>
    <x v="0"/>
    <s v="SJ"/>
    <s v="Auction"/>
    <n v="3021"/>
    <n v="3"/>
    <n v="1"/>
    <n v="2"/>
    <n v="563"/>
    <n v="1989"/>
    <s v="9 Gray Ct"/>
    <s v="St Albans"/>
    <x v="0"/>
    <x v="0"/>
    <x v="5"/>
    <x v="1"/>
  </r>
  <r>
    <x v="478"/>
    <n v="660000"/>
    <x v="0"/>
    <s v="Best Bricks"/>
    <s v="Sale"/>
    <n v="3020"/>
    <n v="3"/>
    <n v="2"/>
    <n v="2"/>
    <n v="660"/>
    <m/>
    <s v="115 Wright St"/>
    <s v="Sunshine"/>
    <x v="0"/>
    <x v="0"/>
    <x v="5"/>
    <x v="1"/>
  </r>
  <r>
    <x v="478"/>
    <n v="780000"/>
    <x v="1"/>
    <s v="Property Barons"/>
    <s v="Auction"/>
    <n v="3127"/>
    <n v="3"/>
    <n v="1"/>
    <n v="1"/>
    <n v="149"/>
    <m/>
    <s v="4/40 Durham Rd"/>
    <s v="Surrey Hills"/>
    <x v="14"/>
    <x v="2"/>
    <x v="5"/>
    <x v="1"/>
  </r>
  <r>
    <x v="478"/>
    <n v="1330000"/>
    <x v="1"/>
    <s v="Flanders &amp; Fish"/>
    <s v="Sale"/>
    <n v="3146"/>
    <n v="3"/>
    <n v="2"/>
    <n v="2"/>
    <n v="296"/>
    <m/>
    <s v="1a Pascoe St"/>
    <s v="Glen Iris"/>
    <x v="14"/>
    <x v="2"/>
    <x v="5"/>
    <x v="1"/>
  </r>
  <r>
    <x v="478"/>
    <n v="1510000"/>
    <x v="0"/>
    <s v="Cunninghams"/>
    <s v="Auction"/>
    <n v="3101"/>
    <n v="3"/>
    <n v="1"/>
    <n v="2"/>
    <n v="446"/>
    <n v="1960"/>
    <s v="56 Hartington St"/>
    <s v="Kew"/>
    <x v="14"/>
    <x v="2"/>
    <x v="5"/>
    <x v="1"/>
  </r>
  <r>
    <x v="478"/>
    <n v="1670000"/>
    <x v="0"/>
    <s v="Flanders &amp; Fish"/>
    <s v="Auction"/>
    <n v="3103"/>
    <n v="3"/>
    <n v="1"/>
    <n v="1"/>
    <n v="534"/>
    <m/>
    <s v="12 Power St"/>
    <s v="Balwyn"/>
    <x v="14"/>
    <x v="2"/>
    <x v="5"/>
    <x v="1"/>
  </r>
  <r>
    <x v="478"/>
    <n v="1400000"/>
    <x v="0"/>
    <s v="Jones and Jones"/>
    <s v="Sale"/>
    <n v="3187"/>
    <n v="3"/>
    <n v="1"/>
    <n v="2"/>
    <n v="677"/>
    <m/>
    <s v="239 South Rd"/>
    <s v="Brighton East"/>
    <x v="15"/>
    <x v="2"/>
    <x v="5"/>
    <x v="1"/>
  </r>
  <r>
    <x v="478"/>
    <n v="445000"/>
    <x v="1"/>
    <s v="Property Barons"/>
    <s v="Auction"/>
    <n v="3081"/>
    <n v="2"/>
    <n v="1"/>
    <n v="1"/>
    <n v="94"/>
    <m/>
    <s v="5/459 Waterdale Rd"/>
    <s v="Heidelberg West"/>
    <x v="17"/>
    <x v="3"/>
    <x v="5"/>
    <x v="1"/>
  </r>
  <r>
    <x v="478"/>
    <n v="1689000"/>
    <x v="0"/>
    <s v="Cunninghams"/>
    <s v="Sale"/>
    <n v="3079"/>
    <n v="5"/>
    <n v="2"/>
    <n v="2"/>
    <n v="633"/>
    <m/>
    <s v="128 Bond St"/>
    <s v="Ivanhoe"/>
    <x v="17"/>
    <x v="3"/>
    <x v="5"/>
    <x v="1"/>
  </r>
  <r>
    <x v="478"/>
    <n v="2100000"/>
    <x v="0"/>
    <s v="Jones and Jones"/>
    <s v="Auction"/>
    <n v="3079"/>
    <n v="5"/>
    <n v="3"/>
    <n v="2"/>
    <n v="740"/>
    <n v="1960"/>
    <s v="49 Carn Av"/>
    <s v="Ivanhoe"/>
    <x v="17"/>
    <x v="3"/>
    <x v="5"/>
    <x v="1"/>
  </r>
  <r>
    <x v="479"/>
    <n v="1090000"/>
    <x v="2"/>
    <s v="Flanders &amp; Fish"/>
    <s v="Sale"/>
    <n v="3121"/>
    <n v="2"/>
    <n v="2"/>
    <n v="1"/>
    <n v="0"/>
    <n v="2002"/>
    <s v="1/2 Little Kent St"/>
    <s v="Richmond"/>
    <x v="1"/>
    <x v="1"/>
    <x v="5"/>
    <x v="1"/>
  </r>
  <r>
    <x v="479"/>
    <n v="1110000"/>
    <x v="0"/>
    <s v="Metro Ladder"/>
    <s v="Sale"/>
    <n v="3121"/>
    <n v="2"/>
    <n v="1"/>
    <n v="0"/>
    <n v="166"/>
    <m/>
    <s v="60 Gardner St"/>
    <s v="Richmond"/>
    <x v="1"/>
    <x v="1"/>
    <x v="5"/>
    <x v="1"/>
  </r>
  <r>
    <x v="479"/>
    <n v="1652500"/>
    <x v="0"/>
    <s v="Cunninghams"/>
    <s v="Sale"/>
    <n v="3068"/>
    <n v="3"/>
    <n v="1"/>
    <n v="0"/>
    <n v="276"/>
    <n v="1904"/>
    <s v="487 Hoddle St"/>
    <s v="Clifton Hill"/>
    <x v="1"/>
    <x v="1"/>
    <x v="5"/>
    <x v="1"/>
  </r>
  <r>
    <x v="479"/>
    <n v="482500"/>
    <x v="0"/>
    <s v="SJ"/>
    <s v="Sale"/>
    <n v="3030"/>
    <n v="4"/>
    <n v="2"/>
    <n v="0"/>
    <n v="533"/>
    <n v="1980"/>
    <s v="46 Coventry Dr"/>
    <s v="Werribee"/>
    <x v="28"/>
    <x v="0"/>
    <x v="5"/>
    <x v="1"/>
  </r>
  <r>
    <x v="479"/>
    <n v="520000"/>
    <x v="0"/>
    <s v="Flanders &amp; Fish"/>
    <s v="Auction"/>
    <n v="3030"/>
    <n v="3"/>
    <n v="2"/>
    <n v="2"/>
    <n v="312"/>
    <n v="2014"/>
    <s v="4 Hewett Dr"/>
    <s v="Point Cook"/>
    <x v="28"/>
    <x v="0"/>
    <x v="5"/>
    <x v="1"/>
  </r>
  <r>
    <x v="479"/>
    <n v="795000"/>
    <x v="0"/>
    <s v="Melbourne Homes"/>
    <s v="Sale"/>
    <n v="3075"/>
    <n v="4"/>
    <n v="2"/>
    <n v="2"/>
    <n v="499"/>
    <m/>
    <s v="92 Sarissa St"/>
    <s v="Lalor"/>
    <x v="19"/>
    <x v="1"/>
    <x v="5"/>
    <x v="1"/>
  </r>
  <r>
    <x v="479"/>
    <n v="820000"/>
    <x v="2"/>
    <s v="Sanders"/>
    <s v="Auction"/>
    <n v="3133"/>
    <n v="3"/>
    <n v="2"/>
    <n v="2"/>
    <n v="277"/>
    <n v="2016"/>
    <s v="2/660 Canterbury Rd"/>
    <s v="Vermont"/>
    <x v="2"/>
    <x v="3"/>
    <x v="5"/>
    <x v="1"/>
  </r>
  <r>
    <x v="479"/>
    <n v="850500"/>
    <x v="2"/>
    <s v="Property Barons"/>
    <s v="Sale"/>
    <n v="3131"/>
    <n v="3"/>
    <n v="2"/>
    <n v="2"/>
    <n v="353"/>
    <m/>
    <s v="13 Will St"/>
    <s v="Forest Hill"/>
    <x v="2"/>
    <x v="3"/>
    <x v="5"/>
    <x v="1"/>
  </r>
  <r>
    <x v="479"/>
    <n v="1041000"/>
    <x v="0"/>
    <s v="Property Barons"/>
    <s v="Auction"/>
    <n v="3133"/>
    <n v="5"/>
    <n v="3"/>
    <n v="2"/>
    <n v="724"/>
    <m/>
    <s v="12 Fiona Ct"/>
    <s v="Vermont"/>
    <x v="2"/>
    <x v="3"/>
    <x v="5"/>
    <x v="1"/>
  </r>
  <r>
    <x v="479"/>
    <n v="1350000"/>
    <x v="0"/>
    <s v="Property Barons"/>
    <s v="Auction"/>
    <n v="3130"/>
    <n v="3"/>
    <n v="2"/>
    <n v="1"/>
    <n v="601"/>
    <m/>
    <s v="22 Cootamundra Cr"/>
    <s v="Blackburn"/>
    <x v="2"/>
    <x v="3"/>
    <x v="5"/>
    <x v="1"/>
  </r>
  <r>
    <x v="479"/>
    <n v="1600000"/>
    <x v="0"/>
    <s v="Flanders &amp; Fish"/>
    <s v="Sale"/>
    <n v="3151"/>
    <n v="4"/>
    <n v="2"/>
    <n v="2"/>
    <n v="592"/>
    <n v="2007"/>
    <s v="1 Sartori St"/>
    <s v="Burwood East"/>
    <x v="2"/>
    <x v="3"/>
    <x v="5"/>
    <x v="1"/>
  </r>
  <r>
    <x v="479"/>
    <n v="595000"/>
    <x v="1"/>
    <s v="Flanders &amp; Fish"/>
    <s v="Sale"/>
    <n v="3141"/>
    <n v="2"/>
    <n v="1"/>
    <n v="2"/>
    <n v="0"/>
    <m/>
    <s v="1/215 Williams Rd"/>
    <s v="South Yarra"/>
    <x v="12"/>
    <x v="2"/>
    <x v="5"/>
    <x v="1"/>
  </r>
  <r>
    <x v="479"/>
    <n v="1452000"/>
    <x v="0"/>
    <s v="Jones and Jones"/>
    <s v="Auction"/>
    <n v="3146"/>
    <n v="3"/>
    <n v="2"/>
    <n v="2"/>
    <n v="269"/>
    <n v="1997"/>
    <s v="20 Wills St"/>
    <s v="Glen Iris"/>
    <x v="12"/>
    <x v="2"/>
    <x v="5"/>
    <x v="1"/>
  </r>
  <r>
    <x v="479"/>
    <n v="2110000"/>
    <x v="0"/>
    <s v="Jones and Jones"/>
    <s v="Sale"/>
    <n v="3145"/>
    <n v="3"/>
    <n v="1"/>
    <n v="2"/>
    <n v="627"/>
    <m/>
    <s v="69 Brunel St"/>
    <s v="Malvern East"/>
    <x v="12"/>
    <x v="2"/>
    <x v="5"/>
    <x v="1"/>
  </r>
  <r>
    <x v="479"/>
    <n v="2115000"/>
    <x v="0"/>
    <s v="Cunninghams"/>
    <s v="Auction"/>
    <n v="3206"/>
    <n v="3"/>
    <n v="2"/>
    <n v="0"/>
    <n v="140"/>
    <m/>
    <s v="374 Montague St"/>
    <s v="Albert Park"/>
    <x v="5"/>
    <x v="2"/>
    <x v="5"/>
    <x v="1"/>
  </r>
  <r>
    <x v="479"/>
    <n v="2120000"/>
    <x v="0"/>
    <s v="Maxwells"/>
    <s v="Sale"/>
    <n v="3206"/>
    <n v="3"/>
    <n v="1"/>
    <n v="2"/>
    <n v="225"/>
    <m/>
    <s v="48 Kerferd Rd"/>
    <s v="Albert Park"/>
    <x v="5"/>
    <x v="2"/>
    <x v="5"/>
    <x v="1"/>
  </r>
  <r>
    <x v="479"/>
    <n v="493000"/>
    <x v="1"/>
    <s v="Cunninghams"/>
    <s v="Sale"/>
    <n v="3046"/>
    <n v="2"/>
    <n v="1"/>
    <n v="2"/>
    <n v="201"/>
    <n v="2000"/>
    <s v="4/39 Clovelly Av"/>
    <s v="Glenroy"/>
    <x v="3"/>
    <x v="1"/>
    <x v="5"/>
    <x v="1"/>
  </r>
  <r>
    <x v="479"/>
    <n v="520000"/>
    <x v="2"/>
    <s v="Metro Ladder"/>
    <s v="Sale"/>
    <n v="3044"/>
    <n v="2"/>
    <n v="1"/>
    <n v="1"/>
    <n v="0"/>
    <n v="2011"/>
    <s v="2A Bolingbroke St"/>
    <s v="Pascoe Vale"/>
    <x v="3"/>
    <x v="1"/>
    <x v="5"/>
    <x v="1"/>
  </r>
  <r>
    <x v="479"/>
    <n v="875000"/>
    <x v="0"/>
    <s v="Metro Ladder"/>
    <s v="Sale"/>
    <n v="3058"/>
    <n v="3"/>
    <n v="1"/>
    <n v="1"/>
    <n v="592"/>
    <m/>
    <s v="38 Galeka St"/>
    <s v="Coburg North"/>
    <x v="3"/>
    <x v="1"/>
    <x v="5"/>
    <x v="1"/>
  </r>
  <r>
    <x v="479"/>
    <n v="972000"/>
    <x v="0"/>
    <s v="Metro Ladder"/>
    <s v="Sale"/>
    <n v="3046"/>
    <n v="3"/>
    <n v="1"/>
    <n v="2"/>
    <n v="699"/>
    <m/>
    <s v="12 Jessie St"/>
    <s v="Oak Park"/>
    <x v="3"/>
    <x v="1"/>
    <x v="5"/>
    <x v="1"/>
  </r>
  <r>
    <x v="479"/>
    <n v="1025000"/>
    <x v="0"/>
    <s v="Cunninghams"/>
    <s v="Sale"/>
    <n v="3057"/>
    <n v="2"/>
    <n v="1"/>
    <n v="0"/>
    <n v="121"/>
    <m/>
    <s v="7 Leyden St"/>
    <s v="Brunswick East"/>
    <x v="3"/>
    <x v="1"/>
    <x v="5"/>
    <x v="1"/>
  </r>
  <r>
    <x v="479"/>
    <n v="720000"/>
    <x v="0"/>
    <s v="Melbourne Homes"/>
    <s v="Auction"/>
    <n v="3034"/>
    <n v="3"/>
    <n v="1"/>
    <n v="1"/>
    <n v="582"/>
    <n v="1965"/>
    <s v="6 Ridley Av"/>
    <s v="Avondale Heights"/>
    <x v="8"/>
    <x v="0"/>
    <x v="5"/>
    <x v="1"/>
  </r>
  <r>
    <x v="479"/>
    <n v="1150000"/>
    <x v="0"/>
    <s v="Metro Ladder"/>
    <s v="Auction"/>
    <n v="3041"/>
    <n v="5"/>
    <n v="2"/>
    <n v="2"/>
    <n v="702"/>
    <m/>
    <s v="68 Willonga St"/>
    <s v="Strathmore"/>
    <x v="8"/>
    <x v="0"/>
    <x v="5"/>
    <x v="1"/>
  </r>
  <r>
    <x v="479"/>
    <n v="1550000"/>
    <x v="0"/>
    <s v="Cunninghams"/>
    <s v="Sale"/>
    <n v="3040"/>
    <n v="3"/>
    <n v="1"/>
    <n v="1"/>
    <n v="730"/>
    <m/>
    <s v="103 Woodland St"/>
    <s v="Essendon"/>
    <x v="8"/>
    <x v="0"/>
    <x v="5"/>
    <x v="1"/>
  </r>
  <r>
    <x v="479"/>
    <n v="2190000"/>
    <x v="0"/>
    <s v="Sanders"/>
    <s v="Sale"/>
    <n v="3166"/>
    <n v="4"/>
    <n v="3"/>
    <n v="4"/>
    <n v="695"/>
    <m/>
    <s v="11 Euston Rd"/>
    <s v="Hughesdale"/>
    <x v="6"/>
    <x v="2"/>
    <x v="5"/>
    <x v="1"/>
  </r>
  <r>
    <x v="479"/>
    <n v="600000"/>
    <x v="1"/>
    <s v="Metro Ladder"/>
    <s v="Sale"/>
    <n v="3006"/>
    <n v="2"/>
    <n v="1"/>
    <n v="1"/>
    <n v="0"/>
    <m/>
    <s v="2/96 Dodds St"/>
    <s v="Southbank"/>
    <x v="13"/>
    <x v="2"/>
    <x v="5"/>
    <x v="1"/>
  </r>
  <r>
    <x v="479"/>
    <n v="730000"/>
    <x v="1"/>
    <s v="Cunninghams"/>
    <s v="Auction"/>
    <n v="3031"/>
    <n v="2"/>
    <n v="2"/>
    <n v="1"/>
    <n v="2135"/>
    <n v="2010"/>
    <s v="105/18 Bent St"/>
    <s v="Kensington"/>
    <x v="13"/>
    <x v="1"/>
    <x v="5"/>
    <x v="1"/>
  </r>
  <r>
    <x v="479"/>
    <n v="855000"/>
    <x v="2"/>
    <s v="Cunninghams"/>
    <s v="Sale"/>
    <n v="3031"/>
    <n v="3"/>
    <n v="2"/>
    <n v="1"/>
    <n v="68"/>
    <m/>
    <s v="9/80 Hobsons Rd"/>
    <s v="Kensington"/>
    <x v="13"/>
    <x v="1"/>
    <x v="5"/>
    <x v="1"/>
  </r>
  <r>
    <x v="479"/>
    <n v="720000"/>
    <x v="0"/>
    <s v="Cunninghams"/>
    <s v="Sale"/>
    <n v="3136"/>
    <n v="4"/>
    <n v="2"/>
    <n v="3"/>
    <n v="879"/>
    <m/>
    <s v="24 Abraham Dr"/>
    <s v="Croydon"/>
    <x v="22"/>
    <x v="3"/>
    <x v="5"/>
    <x v="1"/>
  </r>
  <r>
    <x v="479"/>
    <n v="650000"/>
    <x v="0"/>
    <s v="Metro Ladder"/>
    <s v="Auction"/>
    <n v="3012"/>
    <n v="2"/>
    <n v="1"/>
    <n v="1"/>
    <n v="452"/>
    <n v="1950"/>
    <s v="17 Braid St"/>
    <s v="West Footscray"/>
    <x v="4"/>
    <x v="0"/>
    <x v="5"/>
    <x v="1"/>
  </r>
  <r>
    <x v="479"/>
    <n v="771000"/>
    <x v="0"/>
    <s v="Maxwells"/>
    <s v="Sale"/>
    <n v="3019"/>
    <n v="3"/>
    <n v="1"/>
    <n v="0"/>
    <n v="556"/>
    <m/>
    <s v="14 Arthur St"/>
    <s v="Braybrook"/>
    <x v="4"/>
    <x v="0"/>
    <x v="5"/>
    <x v="1"/>
  </r>
  <r>
    <x v="479"/>
    <n v="895000"/>
    <x v="2"/>
    <s v="Flanders &amp; Fish"/>
    <s v="Sale"/>
    <n v="3012"/>
    <n v="3"/>
    <n v="2"/>
    <n v="2"/>
    <n v="262"/>
    <n v="2004"/>
    <s v="3/83 Mitchell St"/>
    <s v="Maidstone"/>
    <x v="4"/>
    <x v="0"/>
    <x v="5"/>
    <x v="1"/>
  </r>
  <r>
    <x v="479"/>
    <n v="1215000"/>
    <x v="0"/>
    <s v="Metro Ladder"/>
    <s v="Sale"/>
    <n v="3107"/>
    <n v="4"/>
    <n v="2"/>
    <n v="4"/>
    <n v="729"/>
    <n v="1970"/>
    <s v="46 Feathertop Av"/>
    <s v="Templestowe Lower"/>
    <x v="16"/>
    <x v="3"/>
    <x v="5"/>
    <x v="1"/>
  </r>
  <r>
    <x v="479"/>
    <n v="1214000"/>
    <x v="0"/>
    <s v="Cunninghams"/>
    <s v="Sale"/>
    <n v="3152"/>
    <n v="4"/>
    <n v="1"/>
    <n v="2"/>
    <n v="734"/>
    <m/>
    <s v="509 Boronia Rd"/>
    <s v="Wantirna"/>
    <x v="26"/>
    <x v="3"/>
    <x v="5"/>
    <x v="1"/>
  </r>
  <r>
    <x v="479"/>
    <n v="1241000"/>
    <x v="0"/>
    <s v="Jones and Jones"/>
    <s v="Sale"/>
    <n v="3169"/>
    <n v="4"/>
    <n v="2"/>
    <n v="2"/>
    <n v="625"/>
    <n v="1950"/>
    <s v="10 Boree Av"/>
    <s v="Clarinda"/>
    <x v="7"/>
    <x v="4"/>
    <x v="5"/>
    <x v="1"/>
  </r>
  <r>
    <x v="479"/>
    <n v="675000"/>
    <x v="0"/>
    <s v="Property Barons"/>
    <s v="Sale"/>
    <n v="3049"/>
    <n v="4"/>
    <n v="2"/>
    <n v="4"/>
    <n v="744"/>
    <m/>
    <s v="14 Duncan Ct"/>
    <s v="Westmeadows"/>
    <x v="18"/>
    <x v="1"/>
    <x v="5"/>
    <x v="1"/>
  </r>
  <r>
    <x v="479"/>
    <n v="855000"/>
    <x v="0"/>
    <s v="Melbourne Homes"/>
    <s v="Sale"/>
    <n v="3016"/>
    <n v="2"/>
    <n v="1"/>
    <n v="1"/>
    <n v="160"/>
    <m/>
    <s v="2/47 Power St"/>
    <s v="Williamstown"/>
    <x v="11"/>
    <x v="0"/>
    <x v="5"/>
    <x v="1"/>
  </r>
  <r>
    <x v="479"/>
    <n v="875000"/>
    <x v="0"/>
    <s v="Metro Ladder"/>
    <s v="Sale"/>
    <n v="3025"/>
    <n v="3"/>
    <n v="1"/>
    <n v="4"/>
    <n v="563"/>
    <m/>
    <s v="164 Mills St"/>
    <s v="Altona North"/>
    <x v="11"/>
    <x v="0"/>
    <x v="5"/>
    <x v="1"/>
  </r>
  <r>
    <x v="479"/>
    <n v="1500000"/>
    <x v="0"/>
    <s v="Sanders"/>
    <s v="Auction"/>
    <n v="3025"/>
    <n v="5"/>
    <n v="3"/>
    <n v="2"/>
    <n v="1068"/>
    <m/>
    <s v="46 Chambers Rd"/>
    <s v="Altona North"/>
    <x v="11"/>
    <x v="0"/>
    <x v="5"/>
    <x v="1"/>
  </r>
  <r>
    <x v="479"/>
    <n v="385000"/>
    <x v="1"/>
    <s v="Cunninghams"/>
    <s v="Sale"/>
    <n v="3185"/>
    <n v="1"/>
    <n v="1"/>
    <n v="1"/>
    <n v="1851"/>
    <m/>
    <s v="39/2 Gordon St"/>
    <s v="Elsternwick"/>
    <x v="9"/>
    <x v="2"/>
    <x v="5"/>
    <x v="1"/>
  </r>
  <r>
    <x v="479"/>
    <n v="632500"/>
    <x v="1"/>
    <s v="Flanders &amp; Fish"/>
    <s v="Sale"/>
    <n v="3185"/>
    <n v="2"/>
    <n v="1"/>
    <n v="1"/>
    <n v="0"/>
    <n v="1968"/>
    <s v="3/33 St Georges Rd"/>
    <s v="Elsternwick"/>
    <x v="9"/>
    <x v="2"/>
    <x v="5"/>
    <x v="1"/>
  </r>
  <r>
    <x v="479"/>
    <n v="900000"/>
    <x v="1"/>
    <s v="Jones and Jones"/>
    <s v="Auction"/>
    <n v="3185"/>
    <n v="3"/>
    <n v="2"/>
    <n v="2"/>
    <n v="0"/>
    <m/>
    <s v="307/242 Glen Huntly Rd"/>
    <s v="Elsternwick"/>
    <x v="9"/>
    <x v="2"/>
    <x v="5"/>
    <x v="1"/>
  </r>
  <r>
    <x v="479"/>
    <n v="1580000"/>
    <x v="0"/>
    <s v="Jones and Jones"/>
    <s v="Auction"/>
    <n v="3187"/>
    <n v="4"/>
    <n v="1"/>
    <n v="2"/>
    <n v="890"/>
    <n v="1970"/>
    <s v="90 Thomas St"/>
    <s v="Brighton East"/>
    <x v="9"/>
    <x v="2"/>
    <x v="5"/>
    <x v="1"/>
  </r>
  <r>
    <x v="479"/>
    <n v="561000"/>
    <x v="0"/>
    <s v="Melbourne Homes"/>
    <s v="Sale"/>
    <n v="3976"/>
    <n v="3"/>
    <n v="2"/>
    <n v="3"/>
    <n v="646"/>
    <m/>
    <s v="14 Tatterson St"/>
    <s v="Hampton Park"/>
    <x v="25"/>
    <x v="4"/>
    <x v="5"/>
    <x v="1"/>
  </r>
  <r>
    <x v="479"/>
    <n v="570000"/>
    <x v="0"/>
    <s v="Property Barons"/>
    <s v="Sale"/>
    <n v="3021"/>
    <n v="3"/>
    <n v="1"/>
    <n v="2"/>
    <n v="557"/>
    <m/>
    <s v="14 Rowan Dr"/>
    <s v="Kealba"/>
    <x v="0"/>
    <x v="0"/>
    <x v="5"/>
    <x v="1"/>
  </r>
  <r>
    <x v="479"/>
    <n v="1460000"/>
    <x v="0"/>
    <s v="Cunninghams"/>
    <s v="Sale"/>
    <n v="3122"/>
    <n v="3"/>
    <n v="1"/>
    <n v="1"/>
    <n v="259"/>
    <m/>
    <s v="9 Randolph St"/>
    <s v="Hawthorn"/>
    <x v="14"/>
    <x v="2"/>
    <x v="5"/>
    <x v="1"/>
  </r>
  <r>
    <x v="479"/>
    <n v="1460000"/>
    <x v="0"/>
    <s v="Metro Ladder"/>
    <s v="Auction"/>
    <n v="3104"/>
    <n v="4"/>
    <n v="2"/>
    <n v="2"/>
    <n v="433"/>
    <n v="1955"/>
    <s v="45A Helston St"/>
    <s v="Balwyn North"/>
    <x v="14"/>
    <x v="2"/>
    <x v="5"/>
    <x v="1"/>
  </r>
  <r>
    <x v="479"/>
    <n v="972000"/>
    <x v="2"/>
    <s v="Flanders &amp; Fish"/>
    <s v="Sale"/>
    <n v="3187"/>
    <n v="3"/>
    <n v="2"/>
    <n v="1"/>
    <n v="119"/>
    <n v="2000"/>
    <s v="7/36 Union St"/>
    <s v="Brighton East"/>
    <x v="15"/>
    <x v="2"/>
    <x v="5"/>
    <x v="1"/>
  </r>
  <r>
    <x v="479"/>
    <n v="1221000"/>
    <x v="0"/>
    <s v="Cunninghams"/>
    <s v="Auction"/>
    <n v="3193"/>
    <n v="4"/>
    <n v="2"/>
    <n v="3"/>
    <n v="554"/>
    <n v="1925"/>
    <s v="73 Charman Rd"/>
    <s v="Beaumaris"/>
    <x v="15"/>
    <x v="2"/>
    <x v="5"/>
    <x v="1"/>
  </r>
  <r>
    <x v="479"/>
    <n v="1350000"/>
    <x v="0"/>
    <s v="Maxwells"/>
    <s v="Sale"/>
    <n v="3186"/>
    <n v="2"/>
    <n v="1"/>
    <n v="1"/>
    <n v="873"/>
    <m/>
    <s v="39 Warleigh Gr"/>
    <s v="Brighton"/>
    <x v="15"/>
    <x v="2"/>
    <x v="5"/>
    <x v="1"/>
  </r>
  <r>
    <x v="479"/>
    <n v="1615000"/>
    <x v="0"/>
    <s v="Jones and Jones"/>
    <s v="Sale"/>
    <n v="3188"/>
    <n v="3"/>
    <n v="1"/>
    <n v="2"/>
    <n v="681"/>
    <m/>
    <s v="82 Highett Rd"/>
    <s v="Hampton"/>
    <x v="15"/>
    <x v="2"/>
    <x v="5"/>
    <x v="1"/>
  </r>
  <r>
    <x v="479"/>
    <n v="1950000"/>
    <x v="0"/>
    <s v="Cunninghams"/>
    <s v="Auction"/>
    <n v="3186"/>
    <n v="3"/>
    <n v="1"/>
    <n v="2"/>
    <n v="632"/>
    <m/>
    <s v="125 Roslyn St"/>
    <s v="Brighton"/>
    <x v="15"/>
    <x v="2"/>
    <x v="5"/>
    <x v="1"/>
  </r>
  <r>
    <x v="479"/>
    <n v="2415000"/>
    <x v="0"/>
    <s v="Jones and Jones"/>
    <s v="Sale"/>
    <n v="3186"/>
    <n v="4"/>
    <n v="3"/>
    <n v="2"/>
    <n v="402"/>
    <m/>
    <s v="3 Hayball Ct"/>
    <s v="Brighton"/>
    <x v="15"/>
    <x v="2"/>
    <x v="5"/>
    <x v="1"/>
  </r>
  <r>
    <x v="479"/>
    <n v="637000"/>
    <x v="1"/>
    <s v="Melbourne Homes"/>
    <s v="Sale"/>
    <n v="3088"/>
    <n v="2"/>
    <n v="1"/>
    <n v="1"/>
    <n v="318"/>
    <n v="1980"/>
    <s v="1/3 Campbell Rd"/>
    <s v="Briar Hill"/>
    <x v="17"/>
    <x v="3"/>
    <x v="5"/>
    <x v="1"/>
  </r>
  <r>
    <x v="479"/>
    <n v="805000"/>
    <x v="0"/>
    <s v="SJ"/>
    <s v="Sale"/>
    <n v="3088"/>
    <n v="3"/>
    <n v="1"/>
    <n v="0"/>
    <n v="930"/>
    <m/>
    <s v="14 Covala Ct"/>
    <s v="St Helena"/>
    <x v="17"/>
    <x v="3"/>
    <x v="5"/>
    <x v="1"/>
  </r>
  <r>
    <x v="479"/>
    <n v="810000"/>
    <x v="0"/>
    <s v="Property Barons"/>
    <s v="Sale"/>
    <n v="3081"/>
    <n v="3"/>
    <n v="2"/>
    <n v="0"/>
    <n v="747"/>
    <m/>
    <s v="1 Normanby Ct"/>
    <s v="Heidelberg West"/>
    <x v="17"/>
    <x v="3"/>
    <x v="5"/>
    <x v="1"/>
  </r>
  <r>
    <x v="479"/>
    <n v="835000"/>
    <x v="2"/>
    <s v="Metro Ladder"/>
    <s v="Auction"/>
    <n v="3084"/>
    <n v="3"/>
    <n v="2"/>
    <n v="2"/>
    <n v="161"/>
    <n v="2010"/>
    <s v="2/14 Edgar St"/>
    <s v="Heidelberg"/>
    <x v="17"/>
    <x v="3"/>
    <x v="5"/>
    <x v="1"/>
  </r>
  <r>
    <x v="480"/>
    <n v="696000"/>
    <x v="0"/>
    <s v="Flanders &amp; Fish"/>
    <s v="Sale"/>
    <n v="3138"/>
    <n v="3"/>
    <n v="1"/>
    <n v="2"/>
    <n v="886"/>
    <n v="1960"/>
    <s v="149 Manchester Rd"/>
    <s v="Mooroolbark"/>
    <x v="23"/>
    <x v="5"/>
    <x v="5"/>
    <x v="1"/>
  </r>
  <r>
    <x v="480"/>
    <n v="460000"/>
    <x v="1"/>
    <s v="Cunninghams"/>
    <s v="Sale"/>
    <n v="3074"/>
    <n v="3"/>
    <n v="1"/>
    <n v="1"/>
    <n v="340"/>
    <n v="1980"/>
    <s v="2/4 Currajong St"/>
    <s v="Thomastown"/>
    <x v="19"/>
    <x v="1"/>
    <x v="5"/>
    <x v="1"/>
  </r>
  <r>
    <x v="480"/>
    <n v="598000"/>
    <x v="0"/>
    <s v="Cunninghams"/>
    <s v="Sale"/>
    <n v="3082"/>
    <n v="5"/>
    <n v="3"/>
    <n v="1"/>
    <n v="531"/>
    <n v="1990"/>
    <s v="53 Romano Av"/>
    <s v="Mill Park"/>
    <x v="19"/>
    <x v="1"/>
    <x v="5"/>
    <x v="1"/>
  </r>
  <r>
    <x v="480"/>
    <n v="1253500"/>
    <x v="0"/>
    <s v="Jones and Jones"/>
    <s v="Sale"/>
    <n v="3125"/>
    <n v="3"/>
    <n v="1"/>
    <n v="1"/>
    <n v="583"/>
    <m/>
    <s v="39 Leonard St"/>
    <s v="Burwood"/>
    <x v="2"/>
    <x v="2"/>
    <x v="5"/>
    <x v="1"/>
  </r>
  <r>
    <x v="480"/>
    <n v="685000"/>
    <x v="1"/>
    <s v="Metro Ladder"/>
    <s v="Sale"/>
    <n v="3181"/>
    <n v="2"/>
    <n v="1"/>
    <n v="1"/>
    <n v="8220"/>
    <n v="1965"/>
    <s v="18/61 High St"/>
    <s v="Prahran"/>
    <x v="12"/>
    <x v="2"/>
    <x v="5"/>
    <x v="1"/>
  </r>
  <r>
    <x v="480"/>
    <n v="350000"/>
    <x v="1"/>
    <s v="Flanders &amp; Fish"/>
    <s v="Auction"/>
    <n v="3182"/>
    <n v="1"/>
    <n v="1"/>
    <n v="1"/>
    <n v="0"/>
    <n v="2005"/>
    <s v="14/12 Fitzroy St"/>
    <s v="St Kilda"/>
    <x v="5"/>
    <x v="2"/>
    <x v="5"/>
    <x v="1"/>
  </r>
  <r>
    <x v="480"/>
    <n v="1505000"/>
    <x v="0"/>
    <s v="Maxwells"/>
    <s v="Sale"/>
    <n v="3206"/>
    <n v="3"/>
    <n v="1"/>
    <n v="1"/>
    <n v="149"/>
    <n v="1890"/>
    <s v="96 Danks St"/>
    <s v="Albert Park"/>
    <x v="5"/>
    <x v="2"/>
    <x v="5"/>
    <x v="1"/>
  </r>
  <r>
    <x v="480"/>
    <n v="1780000"/>
    <x v="0"/>
    <s v="Jones and Jones"/>
    <s v="Sale"/>
    <n v="3205"/>
    <n v="3"/>
    <n v="2"/>
    <n v="2"/>
    <n v="202"/>
    <m/>
    <s v="13 Martin St"/>
    <s v="South Melbourne"/>
    <x v="5"/>
    <x v="2"/>
    <x v="5"/>
    <x v="1"/>
  </r>
  <r>
    <x v="480"/>
    <n v="2200000"/>
    <x v="0"/>
    <s v="Cunninghams"/>
    <s v="Auction"/>
    <n v="3205"/>
    <n v="3"/>
    <n v="2"/>
    <n v="1"/>
    <n v="195"/>
    <n v="1857"/>
    <s v="147 Bank St"/>
    <s v="South Melbourne"/>
    <x v="5"/>
    <x v="2"/>
    <x v="5"/>
    <x v="1"/>
  </r>
  <r>
    <x v="480"/>
    <n v="2950000"/>
    <x v="0"/>
    <s v="Sanders"/>
    <s v="Sale"/>
    <n v="3206"/>
    <n v="4"/>
    <n v="1"/>
    <n v="0"/>
    <n v="306"/>
    <m/>
    <s v="28 Hambleton St"/>
    <s v="Albert Park"/>
    <x v="5"/>
    <x v="2"/>
    <x v="5"/>
    <x v="1"/>
  </r>
  <r>
    <x v="480"/>
    <n v="422000"/>
    <x v="1"/>
    <s v="SJ"/>
    <s v="Sale"/>
    <n v="3046"/>
    <n v="2"/>
    <n v="1"/>
    <n v="1"/>
    <n v="136"/>
    <n v="1980"/>
    <s v="3/43 Grandview St"/>
    <s v="Glenroy"/>
    <x v="3"/>
    <x v="1"/>
    <x v="5"/>
    <x v="1"/>
  </r>
  <r>
    <x v="480"/>
    <n v="550000"/>
    <x v="1"/>
    <s v="Cunninghams"/>
    <s v="Auction"/>
    <n v="3057"/>
    <n v="2"/>
    <n v="1"/>
    <n v="1"/>
    <n v="1611"/>
    <m/>
    <s v="906/330 Lygon St"/>
    <s v="Brunswick East"/>
    <x v="3"/>
    <x v="1"/>
    <x v="5"/>
    <x v="1"/>
  </r>
  <r>
    <x v="480"/>
    <n v="700000"/>
    <x v="0"/>
    <s v="Cunninghams"/>
    <s v="Auction"/>
    <n v="3058"/>
    <n v="2"/>
    <n v="1"/>
    <n v="1"/>
    <n v="303"/>
    <m/>
    <s v="19 Golf Rd"/>
    <s v="Coburg North"/>
    <x v="3"/>
    <x v="1"/>
    <x v="5"/>
    <x v="1"/>
  </r>
  <r>
    <x v="480"/>
    <n v="700000"/>
    <x v="0"/>
    <s v="Metro Ladder"/>
    <s v="Auction"/>
    <n v="3060"/>
    <n v="3"/>
    <n v="1"/>
    <n v="4"/>
    <n v="658"/>
    <m/>
    <s v="6 Brooks St"/>
    <s v="Fawkner"/>
    <x v="3"/>
    <x v="1"/>
    <x v="5"/>
    <x v="1"/>
  </r>
  <r>
    <x v="480"/>
    <n v="860000"/>
    <x v="0"/>
    <s v="Flanders &amp; Fish"/>
    <s v="Sale"/>
    <n v="3046"/>
    <n v="3"/>
    <n v="2"/>
    <n v="2"/>
    <n v="591"/>
    <m/>
    <s v="18 Exeter St"/>
    <s v="Hadfield"/>
    <x v="3"/>
    <x v="1"/>
    <x v="5"/>
    <x v="1"/>
  </r>
  <r>
    <x v="480"/>
    <n v="1115000"/>
    <x v="0"/>
    <s v="Jones and Jones"/>
    <s v="Sale"/>
    <n v="3056"/>
    <n v="3"/>
    <n v="1"/>
    <n v="1"/>
    <n v="249"/>
    <n v="1925"/>
    <s v="10 Bennie St"/>
    <s v="Brunswick"/>
    <x v="3"/>
    <x v="1"/>
    <x v="5"/>
    <x v="1"/>
  </r>
  <r>
    <x v="480"/>
    <n v="1050000"/>
    <x v="0"/>
    <s v="Property Barons"/>
    <s v="Auction"/>
    <n v="3040"/>
    <n v="3"/>
    <n v="3"/>
    <n v="1"/>
    <n v="846"/>
    <n v="1940"/>
    <s v="36 Ruby St"/>
    <s v="Essendon West"/>
    <x v="8"/>
    <x v="0"/>
    <x v="5"/>
    <x v="1"/>
  </r>
  <r>
    <x v="480"/>
    <n v="2100000"/>
    <x v="0"/>
    <s v="Cunninghams"/>
    <s v="Sale"/>
    <n v="3032"/>
    <n v="5"/>
    <n v="3"/>
    <n v="3"/>
    <n v="468"/>
    <n v="1925"/>
    <s v="8 Anderson St"/>
    <s v="Ascot Vale"/>
    <x v="8"/>
    <x v="0"/>
    <x v="5"/>
    <x v="1"/>
  </r>
  <r>
    <x v="480"/>
    <n v="988000"/>
    <x v="1"/>
    <s v="Jones and Jones"/>
    <s v="Auction"/>
    <n v="3148"/>
    <n v="3"/>
    <n v="2"/>
    <n v="2"/>
    <n v="286"/>
    <n v="2008"/>
    <s v="2/13 Batesford Rd"/>
    <s v="Chadstone"/>
    <x v="6"/>
    <x v="2"/>
    <x v="5"/>
    <x v="1"/>
  </r>
  <r>
    <x v="480"/>
    <n v="1040000"/>
    <x v="0"/>
    <s v="Jones and Jones"/>
    <s v="Sale"/>
    <n v="3168"/>
    <n v="4"/>
    <n v="2"/>
    <n v="2"/>
    <n v="735"/>
    <n v="1970"/>
    <s v="7 Jaguar Dr"/>
    <s v="Clayton"/>
    <x v="6"/>
    <x v="4"/>
    <x v="5"/>
    <x v="1"/>
  </r>
  <r>
    <x v="480"/>
    <n v="300000"/>
    <x v="0"/>
    <s v="Property Barons"/>
    <s v="Sale"/>
    <n v="3338"/>
    <n v="3"/>
    <n v="1"/>
    <n v="1"/>
    <n v="585"/>
    <m/>
    <s v="24 Blaxland Rd"/>
    <s v="Melton South"/>
    <x v="21"/>
    <x v="6"/>
    <x v="5"/>
    <x v="1"/>
  </r>
  <r>
    <x v="480"/>
    <n v="340000"/>
    <x v="0"/>
    <s v="SJ"/>
    <s v="Auction"/>
    <n v="3335"/>
    <n v="2"/>
    <n v="1"/>
    <n v="0"/>
    <n v="609"/>
    <m/>
    <s v="2013 Western Hwy"/>
    <s v="Rockbank"/>
    <x v="21"/>
    <x v="0"/>
    <x v="5"/>
    <x v="1"/>
  </r>
  <r>
    <x v="480"/>
    <n v="755000"/>
    <x v="0"/>
    <s v="Maxwells"/>
    <s v="Sale"/>
    <n v="3012"/>
    <n v="3"/>
    <n v="2"/>
    <n v="2"/>
    <n v="0"/>
    <m/>
    <s v="47A Madden St"/>
    <s v="Maidstone"/>
    <x v="4"/>
    <x v="0"/>
    <x v="5"/>
    <x v="1"/>
  </r>
  <r>
    <x v="480"/>
    <n v="1255000"/>
    <x v="0"/>
    <s v="Cunninghams"/>
    <s v="Auction"/>
    <n v="3109"/>
    <n v="3"/>
    <n v="2"/>
    <n v="2"/>
    <n v="348"/>
    <m/>
    <s v="28 Greendale Rd"/>
    <s v="Doncaster East"/>
    <x v="16"/>
    <x v="3"/>
    <x v="5"/>
    <x v="1"/>
  </r>
  <r>
    <x v="480"/>
    <n v="510000"/>
    <x v="0"/>
    <s v="Property Barons"/>
    <s v="Auction"/>
    <n v="3048"/>
    <n v="3"/>
    <n v="1"/>
    <n v="1"/>
    <n v="670"/>
    <n v="1960"/>
    <s v="19 Papworth Pl"/>
    <s v="Meadow Heights"/>
    <x v="18"/>
    <x v="1"/>
    <x v="5"/>
    <x v="1"/>
  </r>
  <r>
    <x v="480"/>
    <n v="660000"/>
    <x v="1"/>
    <s v="Zimmerman"/>
    <s v="Sale"/>
    <n v="3015"/>
    <n v="3"/>
    <n v="1"/>
    <n v="1"/>
    <n v="221"/>
    <n v="2003"/>
    <s v="1/39 Stephenson St"/>
    <s v="Spotswood"/>
    <x v="11"/>
    <x v="0"/>
    <x v="5"/>
    <x v="1"/>
  </r>
  <r>
    <x v="480"/>
    <n v="1200000"/>
    <x v="0"/>
    <s v="Jones and Jones"/>
    <s v="Auction"/>
    <n v="3016"/>
    <n v="4"/>
    <n v="3"/>
    <n v="2"/>
    <n v="183"/>
    <n v="2006"/>
    <s v="6 Caspian Tce"/>
    <s v="Williamstown"/>
    <x v="11"/>
    <x v="0"/>
    <x v="5"/>
    <x v="1"/>
  </r>
  <r>
    <x v="480"/>
    <n v="1440000"/>
    <x v="0"/>
    <s v="Melbourne Homes"/>
    <s v="Sale"/>
    <n v="3016"/>
    <n v="4"/>
    <n v="2"/>
    <n v="0"/>
    <n v="240"/>
    <n v="1900"/>
    <s v="22 Hotham St"/>
    <s v="Williamstown"/>
    <x v="11"/>
    <x v="0"/>
    <x v="5"/>
    <x v="1"/>
  </r>
  <r>
    <x v="480"/>
    <n v="761000"/>
    <x v="0"/>
    <s v="Property Barons"/>
    <s v="Sale"/>
    <n v="3173"/>
    <n v="4"/>
    <n v="1"/>
    <n v="2"/>
    <n v="680"/>
    <n v="1970"/>
    <s v="33 Turramurra Dr"/>
    <s v="Keysborough"/>
    <x v="24"/>
    <x v="4"/>
    <x v="5"/>
    <x v="1"/>
  </r>
  <r>
    <x v="480"/>
    <n v="560000"/>
    <x v="0"/>
    <s v="Property Barons"/>
    <s v="Sale"/>
    <n v="3073"/>
    <n v="2"/>
    <n v="1"/>
    <n v="1"/>
    <n v="198"/>
    <m/>
    <s v="57 Crevelli St"/>
    <s v="Reservoir"/>
    <x v="10"/>
    <x v="1"/>
    <x v="5"/>
    <x v="1"/>
  </r>
  <r>
    <x v="480"/>
    <n v="660000"/>
    <x v="2"/>
    <s v="Jones and Jones"/>
    <s v="Auction"/>
    <n v="3072"/>
    <n v="2"/>
    <n v="2"/>
    <n v="1"/>
    <n v="70"/>
    <n v="1940"/>
    <s v="10 Ivy St"/>
    <s v="Preston"/>
    <x v="10"/>
    <x v="1"/>
    <x v="5"/>
    <x v="1"/>
  </r>
  <r>
    <x v="480"/>
    <n v="910000"/>
    <x v="0"/>
    <s v="Metro Ladder"/>
    <s v="Sale"/>
    <n v="3072"/>
    <n v="3"/>
    <n v="1"/>
    <n v="1"/>
    <n v="674"/>
    <n v="1955"/>
    <s v="20 Ambon St"/>
    <s v="Preston"/>
    <x v="10"/>
    <x v="1"/>
    <x v="5"/>
    <x v="1"/>
  </r>
  <r>
    <x v="480"/>
    <n v="1225000"/>
    <x v="0"/>
    <s v="Jones and Jones"/>
    <s v="Auction"/>
    <n v="3071"/>
    <n v="3"/>
    <n v="1"/>
    <n v="0"/>
    <n v="275"/>
    <n v="1920"/>
    <s v="30 Martin St"/>
    <s v="Thornbury"/>
    <x v="10"/>
    <x v="1"/>
    <x v="5"/>
    <x v="1"/>
  </r>
  <r>
    <x v="480"/>
    <n v="615000"/>
    <x v="0"/>
    <s v="Property Barons"/>
    <s v="Auction"/>
    <n v="3020"/>
    <n v="2"/>
    <n v="1"/>
    <n v="0"/>
    <n v="418"/>
    <n v="1940"/>
    <s v="80 Wright St"/>
    <s v="Sunshine"/>
    <x v="0"/>
    <x v="0"/>
    <x v="5"/>
    <x v="1"/>
  </r>
  <r>
    <x v="480"/>
    <n v="830500"/>
    <x v="0"/>
    <s v="Best Bricks"/>
    <s v="Sale"/>
    <n v="3020"/>
    <n v="3"/>
    <n v="1"/>
    <n v="2"/>
    <n v="508"/>
    <n v="1950"/>
    <s v="8 Kinnane Cr"/>
    <s v="Sunshine"/>
    <x v="0"/>
    <x v="0"/>
    <x v="5"/>
    <x v="1"/>
  </r>
  <r>
    <x v="480"/>
    <n v="600800"/>
    <x v="1"/>
    <s v="Maxwells"/>
    <s v="Sale"/>
    <n v="3124"/>
    <n v="2"/>
    <n v="1"/>
    <n v="1"/>
    <n v="1625"/>
    <n v="1960"/>
    <s v="2/37 Thomas St"/>
    <s v="Camberwell"/>
    <x v="14"/>
    <x v="2"/>
    <x v="5"/>
    <x v="1"/>
  </r>
  <r>
    <x v="480"/>
    <n v="682000"/>
    <x v="1"/>
    <s v="Property Barons"/>
    <s v="Sale"/>
    <n v="3124"/>
    <n v="3"/>
    <n v="1"/>
    <n v="2"/>
    <n v="2863"/>
    <m/>
    <s v="11/596 Riversdale Rd"/>
    <s v="Camberwell"/>
    <x v="14"/>
    <x v="2"/>
    <x v="5"/>
    <x v="1"/>
  </r>
  <r>
    <x v="480"/>
    <n v="1300000"/>
    <x v="0"/>
    <s v="Cunninghams"/>
    <s v="Auction"/>
    <n v="3101"/>
    <n v="3"/>
    <n v="1"/>
    <n v="2"/>
    <n v="257"/>
    <n v="1920"/>
    <s v="29 Denmark St"/>
    <s v="Kew"/>
    <x v="14"/>
    <x v="2"/>
    <x v="5"/>
    <x v="1"/>
  </r>
  <r>
    <x v="480"/>
    <n v="1500000"/>
    <x v="0"/>
    <s v="Flanders &amp; Fish"/>
    <s v="Auction"/>
    <n v="3104"/>
    <n v="2"/>
    <n v="1"/>
    <n v="1"/>
    <n v="943"/>
    <m/>
    <s v="22 Abbott St"/>
    <s v="Balwyn North"/>
    <x v="14"/>
    <x v="2"/>
    <x v="5"/>
    <x v="1"/>
  </r>
  <r>
    <x v="480"/>
    <n v="5510000"/>
    <x v="0"/>
    <s v="Zimmerman"/>
    <s v="Sale"/>
    <n v="3122"/>
    <n v="5"/>
    <n v="2"/>
    <n v="5"/>
    <n v="820"/>
    <n v="1971"/>
    <s v="17 Fairview St"/>
    <s v="Hawthorn"/>
    <x v="14"/>
    <x v="2"/>
    <x v="5"/>
    <x v="1"/>
  </r>
  <r>
    <x v="480"/>
    <n v="845000"/>
    <x v="1"/>
    <s v="Jones and Jones"/>
    <s v="Auction"/>
    <n v="3186"/>
    <n v="2"/>
    <n v="1"/>
    <n v="1"/>
    <n v="100"/>
    <n v="1960"/>
    <s v="6/105 Cochrane St"/>
    <s v="Brighton"/>
    <x v="15"/>
    <x v="2"/>
    <x v="5"/>
    <x v="1"/>
  </r>
  <r>
    <x v="480"/>
    <n v="1975000"/>
    <x v="0"/>
    <s v="Flanders &amp; Fish"/>
    <s v="Sale"/>
    <n v="3187"/>
    <n v="3"/>
    <n v="1"/>
    <n v="2"/>
    <n v="688"/>
    <m/>
    <s v="1 Curzon St"/>
    <s v="Brighton East"/>
    <x v="15"/>
    <x v="2"/>
    <x v="5"/>
    <x v="1"/>
  </r>
  <r>
    <x v="480"/>
    <n v="590000"/>
    <x v="0"/>
    <s v="Best Bricks"/>
    <s v="Sale"/>
    <n v="3081"/>
    <n v="4"/>
    <n v="2"/>
    <n v="2"/>
    <n v="409"/>
    <m/>
    <s v="254 Liberty Pde"/>
    <s v="Heidelberg West"/>
    <x v="17"/>
    <x v="3"/>
    <x v="5"/>
    <x v="1"/>
  </r>
  <r>
    <x v="480"/>
    <n v="830000"/>
    <x v="0"/>
    <s v="Property Barons"/>
    <s v="Sale"/>
    <n v="3087"/>
    <n v="3"/>
    <n v="1"/>
    <n v="1"/>
    <n v="598"/>
    <n v="1975"/>
    <s v="18 Barry St"/>
    <s v="Watsonia"/>
    <x v="17"/>
    <x v="1"/>
    <x v="5"/>
    <x v="1"/>
  </r>
  <r>
    <x v="480"/>
    <n v="1271000"/>
    <x v="0"/>
    <s v="Flanders &amp; Fish"/>
    <s v="Sale"/>
    <n v="3084"/>
    <n v="3"/>
    <n v="2"/>
    <n v="2"/>
    <n v="330"/>
    <n v="2008"/>
    <s v="29 Martin St"/>
    <s v="Heidelberg"/>
    <x v="17"/>
    <x v="3"/>
    <x v="5"/>
    <x v="1"/>
  </r>
  <r>
    <x v="481"/>
    <n v="780000"/>
    <x v="0"/>
    <s v="Melbourne Homes"/>
    <s v="Auction"/>
    <n v="3138"/>
    <n v="3"/>
    <n v="2"/>
    <n v="3"/>
    <n v="1469"/>
    <m/>
    <s v="27 Marion Av"/>
    <s v="Mooroolbark"/>
    <x v="23"/>
    <x v="5"/>
    <x v="5"/>
    <x v="1"/>
  </r>
  <r>
    <x v="481"/>
    <n v="596000"/>
    <x v="0"/>
    <s v="Metro Ladder"/>
    <s v="Sale"/>
    <n v="3030"/>
    <n v="4"/>
    <n v="2"/>
    <n v="2"/>
    <n v="416"/>
    <n v="2006"/>
    <s v="49 Lindsay Gdns"/>
    <s v="Point Cook"/>
    <x v="28"/>
    <x v="0"/>
    <x v="5"/>
    <x v="1"/>
  </r>
  <r>
    <x v="481"/>
    <n v="490000"/>
    <x v="0"/>
    <s v="Maxwells"/>
    <s v="Auction"/>
    <n v="3076"/>
    <n v="3"/>
    <n v="1"/>
    <n v="1"/>
    <n v="597"/>
    <m/>
    <s v="27 Hammond Dr"/>
    <s v="Epping"/>
    <x v="19"/>
    <x v="1"/>
    <x v="5"/>
    <x v="1"/>
  </r>
  <r>
    <x v="481"/>
    <n v="503000"/>
    <x v="1"/>
    <s v="Cunninghams"/>
    <s v="Sale"/>
    <n v="3076"/>
    <n v="2"/>
    <n v="2"/>
    <n v="2"/>
    <n v="214"/>
    <n v="2000"/>
    <s v="2/33 Wedge St"/>
    <s v="Epping"/>
    <x v="19"/>
    <x v="1"/>
    <x v="5"/>
    <x v="1"/>
  </r>
  <r>
    <x v="481"/>
    <n v="663500"/>
    <x v="0"/>
    <s v="Melbourne Homes"/>
    <s v="Auction"/>
    <n v="3082"/>
    <n v="3"/>
    <n v="2"/>
    <n v="1"/>
    <n v="991"/>
    <m/>
    <s v="6 Brigden Ct"/>
    <s v="Mill Park"/>
    <x v="19"/>
    <x v="1"/>
    <x v="5"/>
    <x v="1"/>
  </r>
  <r>
    <x v="481"/>
    <n v="725000"/>
    <x v="1"/>
    <s v="Jones and Jones"/>
    <s v="Auction"/>
    <n v="3130"/>
    <n v="2"/>
    <n v="2"/>
    <n v="2"/>
    <n v="311"/>
    <m/>
    <s v="2/1 Darook St"/>
    <s v="Blackburn South"/>
    <x v="2"/>
    <x v="3"/>
    <x v="5"/>
    <x v="1"/>
  </r>
  <r>
    <x v="481"/>
    <n v="880000"/>
    <x v="0"/>
    <s v="Flanders &amp; Fish"/>
    <s v="Auction"/>
    <n v="3130"/>
    <n v="3"/>
    <n v="1"/>
    <n v="1"/>
    <n v="335"/>
    <n v="1960"/>
    <s v="1/10 Duckham St"/>
    <s v="Blackburn"/>
    <x v="2"/>
    <x v="3"/>
    <x v="5"/>
    <x v="1"/>
  </r>
  <r>
    <x v="481"/>
    <n v="1587000"/>
    <x v="0"/>
    <s v="Cunninghams"/>
    <s v="Sale"/>
    <n v="3127"/>
    <n v="3"/>
    <n v="2"/>
    <n v="2"/>
    <n v="624"/>
    <m/>
    <s v="47 View St"/>
    <s v="Mont Albert"/>
    <x v="2"/>
    <x v="3"/>
    <x v="5"/>
    <x v="1"/>
  </r>
  <r>
    <x v="481"/>
    <n v="455000"/>
    <x v="1"/>
    <s v="Cunninghams"/>
    <s v="Sale"/>
    <n v="3144"/>
    <n v="1"/>
    <n v="1"/>
    <n v="1"/>
    <n v="1112"/>
    <m/>
    <s v="11/37 Wheatland Rd"/>
    <s v="Malvern"/>
    <x v="12"/>
    <x v="2"/>
    <x v="5"/>
    <x v="1"/>
  </r>
  <r>
    <x v="481"/>
    <n v="2385000"/>
    <x v="0"/>
    <s v="Cunninghams"/>
    <s v="Sale"/>
    <n v="3143"/>
    <n v="3"/>
    <n v="1"/>
    <n v="0"/>
    <n v="256"/>
    <n v="1910"/>
    <s v="20 Cambridge St"/>
    <s v="Armadale"/>
    <x v="12"/>
    <x v="2"/>
    <x v="5"/>
    <x v="1"/>
  </r>
  <r>
    <x v="481"/>
    <n v="1355000"/>
    <x v="0"/>
    <s v="Sanders"/>
    <s v="Sale"/>
    <n v="3207"/>
    <n v="2"/>
    <n v="1"/>
    <n v="0"/>
    <n v="156"/>
    <m/>
    <s v="280 Nott St"/>
    <s v="Port Melbourne"/>
    <x v="5"/>
    <x v="2"/>
    <x v="5"/>
    <x v="1"/>
  </r>
  <r>
    <x v="481"/>
    <n v="975000"/>
    <x v="0"/>
    <s v="Melbourne Homes"/>
    <s v="Sale"/>
    <n v="3095"/>
    <n v="3"/>
    <n v="1"/>
    <n v="0"/>
    <n v="841"/>
    <m/>
    <s v="59 Bible St"/>
    <s v="Eltham"/>
    <x v="20"/>
    <x v="3"/>
    <x v="5"/>
    <x v="1"/>
  </r>
  <r>
    <x v="481"/>
    <n v="690000"/>
    <x v="0"/>
    <s v="Metro Ladder"/>
    <s v="Sale"/>
    <n v="3058"/>
    <n v="3"/>
    <n v="1"/>
    <n v="2"/>
    <n v="479"/>
    <n v="1980"/>
    <s v="4 Blanche Ct"/>
    <s v="Coburg North"/>
    <x v="3"/>
    <x v="1"/>
    <x v="5"/>
    <x v="1"/>
  </r>
  <r>
    <x v="481"/>
    <n v="700000"/>
    <x v="0"/>
    <s v="Maxwells"/>
    <s v="Sale"/>
    <n v="3046"/>
    <n v="4"/>
    <n v="2"/>
    <n v="1"/>
    <n v="655"/>
    <n v="1950"/>
    <s v="58 Bindi St"/>
    <s v="Glenroy"/>
    <x v="3"/>
    <x v="1"/>
    <x v="5"/>
    <x v="1"/>
  </r>
  <r>
    <x v="481"/>
    <n v="770000"/>
    <x v="0"/>
    <s v="Metro Ladder"/>
    <s v="Auction"/>
    <n v="3044"/>
    <n v="3"/>
    <n v="1"/>
    <n v="1"/>
    <n v="603"/>
    <m/>
    <s v="20 Snell Gr"/>
    <s v="Pascoe Vale"/>
    <x v="3"/>
    <x v="1"/>
    <x v="5"/>
    <x v="1"/>
  </r>
  <r>
    <x v="481"/>
    <n v="802000"/>
    <x v="0"/>
    <s v="Cunninghams"/>
    <s v="Sale"/>
    <n v="3044"/>
    <n v="3"/>
    <n v="2"/>
    <n v="1"/>
    <n v="450"/>
    <m/>
    <s v="1 Dorothy St"/>
    <s v="Pascoe Vale"/>
    <x v="3"/>
    <x v="1"/>
    <x v="5"/>
    <x v="1"/>
  </r>
  <r>
    <x v="481"/>
    <n v="1204000"/>
    <x v="0"/>
    <s v="Cunninghams"/>
    <s v="Sale"/>
    <n v="3056"/>
    <n v="3"/>
    <n v="1"/>
    <n v="0"/>
    <n v="186"/>
    <n v="1890"/>
    <s v="25 Ford St"/>
    <s v="Brunswick"/>
    <x v="3"/>
    <x v="1"/>
    <x v="5"/>
    <x v="1"/>
  </r>
  <r>
    <x v="481"/>
    <n v="310000"/>
    <x v="1"/>
    <s v="Metro Ladder"/>
    <s v="Auction"/>
    <n v="3040"/>
    <n v="1"/>
    <n v="1"/>
    <n v="1"/>
    <n v="845"/>
    <n v="1977"/>
    <s v="1/8 Glass St"/>
    <s v="Essendon"/>
    <x v="8"/>
    <x v="0"/>
    <x v="5"/>
    <x v="1"/>
  </r>
  <r>
    <x v="481"/>
    <n v="800000"/>
    <x v="0"/>
    <s v="Cunninghams"/>
    <s v="Sale"/>
    <n v="3170"/>
    <n v="3"/>
    <n v="2"/>
    <n v="2"/>
    <n v="324"/>
    <m/>
    <s v="16 Morawa Dr"/>
    <s v="Mulgrave"/>
    <x v="6"/>
    <x v="4"/>
    <x v="5"/>
    <x v="1"/>
  </r>
  <r>
    <x v="481"/>
    <n v="985100"/>
    <x v="0"/>
    <s v="Flanders &amp; Fish"/>
    <s v="Sale"/>
    <n v="3167"/>
    <n v="3"/>
    <n v="1"/>
    <n v="2"/>
    <n v="621"/>
    <n v="1950"/>
    <s v="272 Warrigal Rd"/>
    <s v="Oakleigh South"/>
    <x v="6"/>
    <x v="4"/>
    <x v="5"/>
    <x v="1"/>
  </r>
  <r>
    <x v="481"/>
    <n v="1126000"/>
    <x v="0"/>
    <s v="Melbourne Homes"/>
    <s v="Sale"/>
    <n v="3147"/>
    <n v="4"/>
    <n v="1"/>
    <n v="1"/>
    <n v="656"/>
    <m/>
    <s v="217 Huntingdale Rd"/>
    <s v="Ashwood"/>
    <x v="6"/>
    <x v="2"/>
    <x v="5"/>
    <x v="1"/>
  </r>
  <r>
    <x v="481"/>
    <n v="1218500"/>
    <x v="0"/>
    <s v="Metro Ladder"/>
    <s v="Sale"/>
    <n v="3167"/>
    <n v="3"/>
    <n v="1"/>
    <n v="2"/>
    <n v="673"/>
    <n v="1950"/>
    <s v="36 Bossington St"/>
    <s v="Oakleigh South"/>
    <x v="6"/>
    <x v="4"/>
    <x v="5"/>
    <x v="1"/>
  </r>
  <r>
    <x v="481"/>
    <n v="625000"/>
    <x v="1"/>
    <s v="Metro Ladder"/>
    <s v="Sale"/>
    <n v="3006"/>
    <n v="2"/>
    <n v="1"/>
    <n v="1"/>
    <n v="0"/>
    <m/>
    <s v="17/30 Miles St"/>
    <s v="Southbank"/>
    <x v="13"/>
    <x v="2"/>
    <x v="5"/>
    <x v="1"/>
  </r>
  <r>
    <x v="481"/>
    <n v="1050000"/>
    <x v="0"/>
    <s v="Flanders &amp; Fish"/>
    <s v="Sale"/>
    <n v="3113"/>
    <n v="4"/>
    <n v="2"/>
    <n v="2"/>
    <n v="1529"/>
    <m/>
    <s v="3 David Rd"/>
    <s v="Warrandyte"/>
    <x v="16"/>
    <x v="3"/>
    <x v="5"/>
    <x v="1"/>
  </r>
  <r>
    <x v="481"/>
    <n v="1540000"/>
    <x v="0"/>
    <s v="Jones and Jones"/>
    <s v="Sale"/>
    <n v="3105"/>
    <n v="4"/>
    <n v="2"/>
    <n v="2"/>
    <n v="780"/>
    <m/>
    <s v="33 Lindsay St"/>
    <s v="Bulleen"/>
    <x v="16"/>
    <x v="3"/>
    <x v="5"/>
    <x v="1"/>
  </r>
  <r>
    <x v="481"/>
    <n v="617000"/>
    <x v="1"/>
    <s v="Cunninghams"/>
    <s v="Sale"/>
    <n v="3156"/>
    <n v="2"/>
    <n v="2"/>
    <n v="1"/>
    <n v="306"/>
    <n v="2011"/>
    <s v="24a Helen Rd"/>
    <s v="Ferntree Gully"/>
    <x v="26"/>
    <x v="3"/>
    <x v="5"/>
    <x v="1"/>
  </r>
  <r>
    <x v="481"/>
    <n v="670000"/>
    <x v="2"/>
    <s v="Maxwells"/>
    <s v="Sale"/>
    <n v="3156"/>
    <n v="3"/>
    <n v="2"/>
    <n v="2"/>
    <n v="239"/>
    <m/>
    <s v="4/4 Austin St"/>
    <s v="Ferntree Gully"/>
    <x v="26"/>
    <x v="3"/>
    <x v="5"/>
    <x v="1"/>
  </r>
  <r>
    <x v="481"/>
    <n v="450000"/>
    <x v="0"/>
    <s v="Property Barons"/>
    <s v="Auction"/>
    <n v="3048"/>
    <n v="3"/>
    <n v="1"/>
    <n v="1"/>
    <n v="702"/>
    <n v="1970"/>
    <s v="10 Castella Ct"/>
    <s v="Meadow Heights"/>
    <x v="18"/>
    <x v="1"/>
    <x v="5"/>
    <x v="1"/>
  </r>
  <r>
    <x v="481"/>
    <n v="570000"/>
    <x v="0"/>
    <s v="Sanders"/>
    <s v="Sale"/>
    <n v="3048"/>
    <n v="4"/>
    <n v="2"/>
    <n v="2"/>
    <n v="665"/>
    <m/>
    <s v="7 Dalton Ct"/>
    <s v="Meadow Heights"/>
    <x v="18"/>
    <x v="1"/>
    <x v="5"/>
    <x v="1"/>
  </r>
  <r>
    <x v="481"/>
    <n v="835000"/>
    <x v="0"/>
    <s v="Cunninghams"/>
    <s v="Sale"/>
    <n v="3015"/>
    <n v="3"/>
    <n v="1"/>
    <n v="1"/>
    <n v="297"/>
    <m/>
    <s v="41 Kernot St"/>
    <s v="South Kingsville"/>
    <x v="11"/>
    <x v="0"/>
    <x v="5"/>
    <x v="1"/>
  </r>
  <r>
    <x v="481"/>
    <n v="2760000"/>
    <x v="0"/>
    <s v="Metro Ladder"/>
    <s v="Sale"/>
    <n v="3016"/>
    <n v="5"/>
    <n v="2"/>
    <n v="2"/>
    <n v="646"/>
    <m/>
    <s v="60 Hannan St"/>
    <s v="Williamstown"/>
    <x v="11"/>
    <x v="0"/>
    <x v="5"/>
    <x v="1"/>
  </r>
  <r>
    <x v="481"/>
    <n v="592000"/>
    <x v="1"/>
    <s v="Flanders &amp; Fish"/>
    <s v="Sale"/>
    <n v="3165"/>
    <n v="2"/>
    <n v="1"/>
    <n v="1"/>
    <n v="121"/>
    <m/>
    <s v="2/9 Argyle St"/>
    <s v="Bentleigh East"/>
    <x v="9"/>
    <x v="2"/>
    <x v="5"/>
    <x v="1"/>
  </r>
  <r>
    <x v="481"/>
    <n v="926000"/>
    <x v="1"/>
    <s v="Metro Ladder"/>
    <s v="Sale"/>
    <n v="3163"/>
    <n v="2"/>
    <n v="1"/>
    <n v="2"/>
    <n v="308"/>
    <n v="2008"/>
    <s v="1/9 Packer St"/>
    <s v="Murrumbeena"/>
    <x v="9"/>
    <x v="2"/>
    <x v="5"/>
    <x v="1"/>
  </r>
  <r>
    <x v="481"/>
    <n v="1105000"/>
    <x v="2"/>
    <s v="Maxwells"/>
    <s v="Sale"/>
    <n v="3204"/>
    <n v="4"/>
    <n v="2"/>
    <n v="1"/>
    <n v="207"/>
    <n v="2007"/>
    <s v="4/10 Blair St"/>
    <s v="Bentleigh"/>
    <x v="9"/>
    <x v="2"/>
    <x v="5"/>
    <x v="1"/>
  </r>
  <r>
    <x v="481"/>
    <n v="1479000"/>
    <x v="0"/>
    <s v="Flanders &amp; Fish"/>
    <s v="Sale"/>
    <n v="3204"/>
    <n v="4"/>
    <n v="2"/>
    <n v="2"/>
    <n v="603"/>
    <n v="1920"/>
    <s v="191 Centre Rd"/>
    <s v="Bentleigh"/>
    <x v="9"/>
    <x v="2"/>
    <x v="5"/>
    <x v="1"/>
  </r>
  <r>
    <x v="481"/>
    <n v="756000"/>
    <x v="2"/>
    <s v="Cunninghams"/>
    <s v="Sale"/>
    <n v="3071"/>
    <n v="2"/>
    <n v="1"/>
    <n v="1"/>
    <n v="0"/>
    <n v="2010"/>
    <s v="1/24 Dundas St"/>
    <s v="Thornbury"/>
    <x v="10"/>
    <x v="1"/>
    <x v="5"/>
    <x v="1"/>
  </r>
  <r>
    <x v="481"/>
    <n v="632000"/>
    <x v="0"/>
    <s v="Best Bricks"/>
    <s v="Sale"/>
    <n v="3020"/>
    <n v="3"/>
    <n v="1"/>
    <n v="1"/>
    <n v="471"/>
    <n v="1950"/>
    <s v="9 McLeod St"/>
    <s v="Sunshine North"/>
    <x v="0"/>
    <x v="0"/>
    <x v="5"/>
    <x v="1"/>
  </r>
  <r>
    <x v="481"/>
    <n v="787000"/>
    <x v="0"/>
    <s v="Metro Ladder"/>
    <s v="Sale"/>
    <n v="3020"/>
    <n v="3"/>
    <n v="1"/>
    <n v="3"/>
    <n v="716"/>
    <n v="1955"/>
    <s v="3 Clairmont St"/>
    <s v="Albion"/>
    <x v="0"/>
    <x v="0"/>
    <x v="5"/>
    <x v="1"/>
  </r>
  <r>
    <x v="481"/>
    <n v="645000"/>
    <x v="1"/>
    <s v="Jones and Jones"/>
    <s v="Auction"/>
    <n v="3126"/>
    <n v="2"/>
    <n v="1"/>
    <n v="1"/>
    <n v="2207"/>
    <m/>
    <s v="2/67 Wattle Valley Rd"/>
    <s v="Canterbury"/>
    <x v="14"/>
    <x v="2"/>
    <x v="5"/>
    <x v="1"/>
  </r>
  <r>
    <x v="481"/>
    <n v="670000"/>
    <x v="1"/>
    <s v="Jones and Jones"/>
    <s v="Sale"/>
    <n v="3122"/>
    <n v="2"/>
    <n v="1"/>
    <n v="0"/>
    <n v="0"/>
    <n v="1980"/>
    <s v="1/23 Glen St"/>
    <s v="Hawthorn"/>
    <x v="14"/>
    <x v="2"/>
    <x v="5"/>
    <x v="1"/>
  </r>
  <r>
    <x v="481"/>
    <n v="677000"/>
    <x v="1"/>
    <s v="Property Barons"/>
    <s v="Sale"/>
    <n v="3124"/>
    <n v="2"/>
    <n v="1"/>
    <n v="1"/>
    <n v="131"/>
    <n v="1975"/>
    <s v="6/9 Eddy St"/>
    <s v="Camberwell"/>
    <x v="14"/>
    <x v="2"/>
    <x v="5"/>
    <x v="1"/>
  </r>
  <r>
    <x v="481"/>
    <n v="710000"/>
    <x v="0"/>
    <s v="Cunninghams"/>
    <s v="Sale"/>
    <n v="3103"/>
    <n v="2"/>
    <n v="1"/>
    <n v="2"/>
    <n v="1533"/>
    <m/>
    <s v="4/193 Whitehorse Rd"/>
    <s v="Deepdene"/>
    <x v="14"/>
    <x v="2"/>
    <x v="5"/>
    <x v="1"/>
  </r>
  <r>
    <x v="481"/>
    <n v="2290000"/>
    <x v="0"/>
    <s v="Flanders &amp; Fish"/>
    <s v="Auction"/>
    <n v="3127"/>
    <n v="4"/>
    <n v="2"/>
    <n v="2"/>
    <n v="910"/>
    <m/>
    <s v="66 Union Rd"/>
    <s v="Surrey Hills"/>
    <x v="14"/>
    <x v="2"/>
    <x v="5"/>
    <x v="1"/>
  </r>
  <r>
    <x v="481"/>
    <n v="1140000"/>
    <x v="0"/>
    <s v="Best Bricks"/>
    <s v="Sale"/>
    <n v="3188"/>
    <n v="3"/>
    <n v="1"/>
    <n v="2"/>
    <n v="1469"/>
    <m/>
    <s v="1/23 Charming St"/>
    <s v="Hampton East"/>
    <x v="15"/>
    <x v="2"/>
    <x v="5"/>
    <x v="1"/>
  </r>
  <r>
    <x v="481"/>
    <n v="1430000"/>
    <x v="0"/>
    <s v="Jones and Jones"/>
    <s v="Auction"/>
    <n v="3190"/>
    <n v="3"/>
    <n v="1"/>
    <n v="0"/>
    <n v="703"/>
    <m/>
    <s v="44 Graham Rd"/>
    <s v="Highett"/>
    <x v="15"/>
    <x v="2"/>
    <x v="5"/>
    <x v="1"/>
  </r>
  <r>
    <x v="481"/>
    <n v="590000"/>
    <x v="0"/>
    <s v="Flanders &amp; Fish"/>
    <s v="Sale"/>
    <n v="3081"/>
    <n v="3"/>
    <n v="1"/>
    <n v="2"/>
    <n v="290"/>
    <n v="1950"/>
    <s v="1/5 Glover St"/>
    <s v="Heidelberg Heights"/>
    <x v="17"/>
    <x v="3"/>
    <x v="5"/>
    <x v="1"/>
  </r>
  <r>
    <x v="481"/>
    <n v="690000"/>
    <x v="0"/>
    <s v="SJ"/>
    <s v="Sale"/>
    <n v="3088"/>
    <n v="3"/>
    <n v="1"/>
    <n v="1"/>
    <n v="540"/>
    <m/>
    <s v="48 Duncan Av"/>
    <s v="Greensborough"/>
    <x v="17"/>
    <x v="1"/>
    <x v="5"/>
    <x v="1"/>
  </r>
  <r>
    <x v="481"/>
    <n v="800000"/>
    <x v="0"/>
    <s v="Cunninghams"/>
    <s v="Auction"/>
    <n v="3083"/>
    <n v="4"/>
    <n v="1"/>
    <n v="1"/>
    <n v="535"/>
    <m/>
    <s v="22 Alma Rd"/>
    <s v="Bundoora"/>
    <x v="17"/>
    <x v="1"/>
    <x v="5"/>
    <x v="1"/>
  </r>
  <r>
    <x v="481"/>
    <n v="1387000"/>
    <x v="0"/>
    <s v="Melbourne Homes"/>
    <s v="Sale"/>
    <n v="3088"/>
    <n v="5"/>
    <n v="3"/>
    <n v="3"/>
    <n v="1348"/>
    <n v="2005"/>
    <s v="11 Erinne Ct"/>
    <s v="St Helena"/>
    <x v="17"/>
    <x v="3"/>
    <x v="5"/>
    <x v="1"/>
  </r>
  <r>
    <x v="481"/>
    <n v="1450000"/>
    <x v="0"/>
    <s v="Property Barons"/>
    <s v="Auction"/>
    <n v="3084"/>
    <n v="4"/>
    <n v="3"/>
    <n v="2"/>
    <n v="952"/>
    <n v="1967"/>
    <s v="47 Beverley Rd"/>
    <s v="Heidelberg"/>
    <x v="17"/>
    <x v="3"/>
    <x v="5"/>
    <x v="1"/>
  </r>
  <r>
    <x v="481"/>
    <n v="2400000"/>
    <x v="0"/>
    <s v="Property Barons"/>
    <s v="Auction"/>
    <n v="3079"/>
    <n v="3"/>
    <n v="2"/>
    <n v="2"/>
    <n v="1132"/>
    <n v="1950"/>
    <s v="475 The Boulevard"/>
    <s v="Ivanhoe East"/>
    <x v="17"/>
    <x v="3"/>
    <x v="5"/>
    <x v="1"/>
  </r>
  <r>
    <x v="482"/>
    <n v="1050000"/>
    <x v="0"/>
    <s v="Cunninghams"/>
    <s v="Auction"/>
    <n v="3121"/>
    <n v="2"/>
    <n v="1"/>
    <n v="0"/>
    <n v="134"/>
    <n v="1900"/>
    <s v="43 Gardner St"/>
    <s v="Richmond"/>
    <x v="1"/>
    <x v="1"/>
    <x v="5"/>
    <x v="1"/>
  </r>
  <r>
    <x v="482"/>
    <n v="1250000"/>
    <x v="0"/>
    <s v="Melbourne Homes"/>
    <s v="Sale"/>
    <n v="3068"/>
    <n v="2"/>
    <n v="1"/>
    <n v="1"/>
    <n v="168"/>
    <m/>
    <s v="32 Myrtle St"/>
    <s v="Clifton Hill"/>
    <x v="1"/>
    <x v="1"/>
    <x v="5"/>
    <x v="1"/>
  </r>
  <r>
    <x v="482"/>
    <n v="660000"/>
    <x v="0"/>
    <s v="Property Barons"/>
    <s v="Sale"/>
    <n v="3030"/>
    <n v="5"/>
    <n v="2"/>
    <n v="2"/>
    <n v="571"/>
    <n v="2011"/>
    <s v="23 Bevan Ct"/>
    <s v="Point Cook"/>
    <x v="28"/>
    <x v="0"/>
    <x v="5"/>
    <x v="1"/>
  </r>
  <r>
    <x v="482"/>
    <n v="570000"/>
    <x v="0"/>
    <s v="Jones and Jones"/>
    <s v="Sale"/>
    <n v="3075"/>
    <n v="3"/>
    <n v="1"/>
    <n v="2"/>
    <n v="525"/>
    <m/>
    <s v="312 Edgars Rd"/>
    <s v="Lalor"/>
    <x v="19"/>
    <x v="1"/>
    <x v="5"/>
    <x v="1"/>
  </r>
  <r>
    <x v="482"/>
    <n v="740000"/>
    <x v="0"/>
    <s v="Melbourne Homes"/>
    <s v="Sale"/>
    <n v="3074"/>
    <n v="3"/>
    <n v="1"/>
    <n v="2"/>
    <n v="727"/>
    <n v="1952"/>
    <s v="84 The Boulevard"/>
    <s v="Thomastown"/>
    <x v="19"/>
    <x v="1"/>
    <x v="5"/>
    <x v="1"/>
  </r>
  <r>
    <x v="482"/>
    <n v="755000"/>
    <x v="0"/>
    <s v="Cunninghams"/>
    <s v="Auction"/>
    <n v="3083"/>
    <n v="4"/>
    <n v="2"/>
    <n v="2"/>
    <n v="300"/>
    <n v="2014"/>
    <s v="48 Zara Cl"/>
    <s v="Bundoora"/>
    <x v="19"/>
    <x v="1"/>
    <x v="5"/>
    <x v="1"/>
  </r>
  <r>
    <x v="482"/>
    <n v="915000"/>
    <x v="0"/>
    <s v="Melbourne Homes"/>
    <s v="Sale"/>
    <n v="3752"/>
    <n v="4"/>
    <n v="3"/>
    <n v="2"/>
    <n v="624"/>
    <n v="2005"/>
    <s v="7 Alexis Cl"/>
    <s v="South Morang"/>
    <x v="19"/>
    <x v="1"/>
    <x v="5"/>
    <x v="1"/>
  </r>
  <r>
    <x v="482"/>
    <n v="1070000"/>
    <x v="0"/>
    <s v="Jones and Jones"/>
    <s v="Sale"/>
    <n v="3130"/>
    <n v="3"/>
    <n v="1"/>
    <n v="2"/>
    <n v="448"/>
    <n v="1950"/>
    <s v="17 Hirst St"/>
    <s v="Blackburn"/>
    <x v="2"/>
    <x v="3"/>
    <x v="5"/>
    <x v="1"/>
  </r>
  <r>
    <x v="482"/>
    <n v="1570000"/>
    <x v="0"/>
    <s v="Jones and Jones"/>
    <s v="Sale"/>
    <n v="3131"/>
    <n v="4"/>
    <n v="2"/>
    <n v="1"/>
    <n v="746"/>
    <m/>
    <s v="23 Morden Ct"/>
    <s v="Nunawading"/>
    <x v="2"/>
    <x v="3"/>
    <x v="5"/>
    <x v="1"/>
  </r>
  <r>
    <x v="482"/>
    <n v="1732000"/>
    <x v="0"/>
    <s v="Cunninghams"/>
    <s v="Sale"/>
    <n v="3125"/>
    <n v="3"/>
    <n v="1"/>
    <n v="0"/>
    <n v="646"/>
    <m/>
    <s v="250 Burwood Hwy"/>
    <s v="Burwood"/>
    <x v="2"/>
    <x v="2"/>
    <x v="5"/>
    <x v="1"/>
  </r>
  <r>
    <x v="482"/>
    <n v="399000"/>
    <x v="1"/>
    <s v="Jones and Jones"/>
    <s v="Sale"/>
    <n v="3181"/>
    <n v="1"/>
    <n v="1"/>
    <n v="0"/>
    <n v="0"/>
    <m/>
    <s v="11/8 Grandview Gr"/>
    <s v="Prahran"/>
    <x v="12"/>
    <x v="2"/>
    <x v="5"/>
    <x v="1"/>
  </r>
  <r>
    <x v="482"/>
    <n v="470000"/>
    <x v="1"/>
    <s v="Jones and Jones"/>
    <s v="Auction"/>
    <n v="3182"/>
    <n v="1"/>
    <n v="1"/>
    <n v="1"/>
    <n v="548"/>
    <n v="2009"/>
    <s v="9/285 Barkly St"/>
    <s v="St Kilda"/>
    <x v="5"/>
    <x v="2"/>
    <x v="5"/>
    <x v="1"/>
  </r>
  <r>
    <x v="482"/>
    <n v="1100000"/>
    <x v="1"/>
    <s v="Cunninghams"/>
    <s v="Auction"/>
    <n v="3206"/>
    <n v="1"/>
    <n v="1"/>
    <n v="1"/>
    <n v="0"/>
    <n v="1888"/>
    <s v="13/123 Beaconsfield Pde"/>
    <s v="Albert Park"/>
    <x v="5"/>
    <x v="2"/>
    <x v="5"/>
    <x v="1"/>
  </r>
  <r>
    <x v="482"/>
    <n v="1725000"/>
    <x v="1"/>
    <s v="Cunninghams"/>
    <s v="Auction"/>
    <n v="3207"/>
    <n v="3"/>
    <n v="2"/>
    <n v="2"/>
    <n v="0"/>
    <n v="2000"/>
    <s v="120/1 Graham St"/>
    <s v="Port Melbourne"/>
    <x v="5"/>
    <x v="2"/>
    <x v="5"/>
    <x v="1"/>
  </r>
  <r>
    <x v="482"/>
    <n v="390500"/>
    <x v="1"/>
    <s v="Cunninghams"/>
    <s v="Auction"/>
    <n v="3057"/>
    <n v="1"/>
    <n v="1"/>
    <n v="1"/>
    <n v="0"/>
    <n v="2011"/>
    <s v="408/1 Brunswick Rd"/>
    <s v="Brunswick East"/>
    <x v="3"/>
    <x v="1"/>
    <x v="5"/>
    <x v="1"/>
  </r>
  <r>
    <x v="482"/>
    <n v="512000"/>
    <x v="0"/>
    <s v="Flanders &amp; Fish"/>
    <s v="Sale"/>
    <n v="3046"/>
    <n v="3"/>
    <n v="1"/>
    <n v="2"/>
    <n v="197"/>
    <n v="2003"/>
    <s v="1/8 York St"/>
    <s v="Glenroy"/>
    <x v="3"/>
    <x v="1"/>
    <x v="5"/>
    <x v="1"/>
  </r>
  <r>
    <x v="482"/>
    <n v="862500"/>
    <x v="0"/>
    <s v="Sanders"/>
    <s v="Sale"/>
    <n v="3058"/>
    <n v="3"/>
    <n v="1"/>
    <n v="2"/>
    <n v="490"/>
    <m/>
    <s v="10 Jersey St"/>
    <s v="Coburg"/>
    <x v="3"/>
    <x v="1"/>
    <x v="5"/>
    <x v="1"/>
  </r>
  <r>
    <x v="482"/>
    <n v="285000"/>
    <x v="0"/>
    <s v="Metro Ladder"/>
    <s v="Sale"/>
    <n v="3340"/>
    <n v="3"/>
    <n v="1"/>
    <n v="2"/>
    <n v="612"/>
    <m/>
    <s v="4 Lidgett St"/>
    <s v="Bacchus Marsh"/>
    <x v="31"/>
    <x v="6"/>
    <x v="5"/>
    <x v="1"/>
  </r>
  <r>
    <x v="482"/>
    <n v="810000"/>
    <x v="2"/>
    <s v="Metro Ladder"/>
    <s v="Sale"/>
    <n v="3041"/>
    <n v="2"/>
    <n v="2"/>
    <n v="1"/>
    <n v="175"/>
    <m/>
    <s v="3 Madden St"/>
    <s v="Essendon North"/>
    <x v="8"/>
    <x v="0"/>
    <x v="5"/>
    <x v="1"/>
  </r>
  <r>
    <x v="482"/>
    <n v="855000"/>
    <x v="2"/>
    <s v="Flanders &amp; Fish"/>
    <s v="Sale"/>
    <n v="3032"/>
    <n v="3"/>
    <n v="1"/>
    <n v="2"/>
    <n v="159"/>
    <n v="2011"/>
    <s v="2/41 Sandown Rd"/>
    <s v="Ascot Vale"/>
    <x v="8"/>
    <x v="0"/>
    <x v="5"/>
    <x v="1"/>
  </r>
  <r>
    <x v="482"/>
    <n v="961000"/>
    <x v="0"/>
    <s v="Cunninghams"/>
    <s v="Sale"/>
    <n v="3042"/>
    <n v="3"/>
    <n v="1"/>
    <n v="2"/>
    <n v="717"/>
    <n v="1950"/>
    <s v="9 South Rd"/>
    <s v="Airport West"/>
    <x v="8"/>
    <x v="0"/>
    <x v="5"/>
    <x v="1"/>
  </r>
  <r>
    <x v="482"/>
    <n v="1250000"/>
    <x v="0"/>
    <s v="Cunninghams"/>
    <s v="Sale"/>
    <n v="3039"/>
    <n v="2"/>
    <n v="1"/>
    <n v="1"/>
    <n v="450"/>
    <m/>
    <s v="27 The Strand"/>
    <s v="Moonee Ponds"/>
    <x v="8"/>
    <x v="0"/>
    <x v="5"/>
    <x v="1"/>
  </r>
  <r>
    <x v="482"/>
    <n v="2905000"/>
    <x v="0"/>
    <s v="Flanders &amp; Fish"/>
    <s v="Sale"/>
    <n v="3040"/>
    <n v="5"/>
    <n v="3"/>
    <n v="2"/>
    <n v="557"/>
    <n v="2010"/>
    <s v="5 Rita St"/>
    <s v="Aberfeldie"/>
    <x v="8"/>
    <x v="0"/>
    <x v="5"/>
    <x v="1"/>
  </r>
  <r>
    <x v="482"/>
    <n v="1000000"/>
    <x v="1"/>
    <s v="Best Bricks"/>
    <s v="Auction"/>
    <n v="3150"/>
    <n v="3"/>
    <n v="2"/>
    <n v="2"/>
    <n v="365"/>
    <n v="1996"/>
    <s v="2/32 Wilson Rd"/>
    <s v="Glen Waverley"/>
    <x v="6"/>
    <x v="3"/>
    <x v="5"/>
    <x v="1"/>
  </r>
  <r>
    <x v="482"/>
    <n v="1267000"/>
    <x v="0"/>
    <s v="Cunninghams"/>
    <s v="Sale"/>
    <n v="3149"/>
    <n v="3"/>
    <n v="2"/>
    <n v="4"/>
    <n v="714"/>
    <m/>
    <s v="1 Therese Av"/>
    <s v="Mount Waverley"/>
    <x v="6"/>
    <x v="3"/>
    <x v="5"/>
    <x v="1"/>
  </r>
  <r>
    <x v="482"/>
    <n v="2558000"/>
    <x v="0"/>
    <s v="Best Bricks"/>
    <s v="Sale"/>
    <n v="3149"/>
    <n v="5"/>
    <n v="5"/>
    <n v="2"/>
    <n v="667"/>
    <n v="2015"/>
    <s v="44 William St"/>
    <s v="Mount Waverley"/>
    <x v="6"/>
    <x v="3"/>
    <x v="5"/>
    <x v="1"/>
  </r>
  <r>
    <x v="482"/>
    <n v="9000000"/>
    <x v="0"/>
    <s v="Zimmerman"/>
    <s v="Auction"/>
    <n v="3170"/>
    <n v="3"/>
    <n v="1"/>
    <n v="1"/>
    <n v="744"/>
    <n v="1960"/>
    <s v="35 Bevis St"/>
    <s v="Mulgrave"/>
    <x v="6"/>
    <x v="4"/>
    <x v="5"/>
    <x v="1"/>
  </r>
  <r>
    <x v="482"/>
    <n v="480000"/>
    <x v="0"/>
    <s v="Property Barons"/>
    <s v="Auction"/>
    <n v="3037"/>
    <n v="3"/>
    <n v="2"/>
    <n v="1"/>
    <n v="320"/>
    <m/>
    <s v="54 Timele Dr"/>
    <s v="Hillside"/>
    <x v="21"/>
    <x v="0"/>
    <x v="5"/>
    <x v="1"/>
  </r>
  <r>
    <x v="482"/>
    <n v="275000"/>
    <x v="1"/>
    <s v="Cunninghams"/>
    <s v="Auction"/>
    <n v="3000"/>
    <n v="1"/>
    <n v="1"/>
    <n v="0"/>
    <n v="0"/>
    <n v="2000"/>
    <s v="203/551 Flinders La"/>
    <s v="Melbourne"/>
    <x v="13"/>
    <x v="1"/>
    <x v="5"/>
    <x v="1"/>
  </r>
  <r>
    <x v="482"/>
    <n v="2210000"/>
    <x v="0"/>
    <s v="Melbourne Homes"/>
    <s v="Sale"/>
    <n v="3141"/>
    <n v="2"/>
    <n v="2"/>
    <n v="1"/>
    <n v="187"/>
    <n v="1890"/>
    <s v="78 Hope St"/>
    <s v="South Yarra"/>
    <x v="13"/>
    <x v="2"/>
    <x v="5"/>
    <x v="1"/>
  </r>
  <r>
    <x v="482"/>
    <n v="1100000"/>
    <x v="0"/>
    <s v="Flanders &amp; Fish"/>
    <s v="Sale"/>
    <n v="3011"/>
    <n v="3"/>
    <n v="1"/>
    <n v="0"/>
    <n v="390"/>
    <m/>
    <s v="7 Batman St"/>
    <s v="Footscray"/>
    <x v="4"/>
    <x v="0"/>
    <x v="5"/>
    <x v="1"/>
  </r>
  <r>
    <x v="482"/>
    <n v="1245000"/>
    <x v="0"/>
    <s v="Property Barons"/>
    <s v="Sale"/>
    <n v="3107"/>
    <n v="3"/>
    <n v="2"/>
    <n v="2"/>
    <n v="779"/>
    <n v="1970"/>
    <s v="51 Jeffrey St"/>
    <s v="Templestowe Lower"/>
    <x v="16"/>
    <x v="3"/>
    <x v="5"/>
    <x v="1"/>
  </r>
  <r>
    <x v="482"/>
    <n v="612500"/>
    <x v="1"/>
    <s v="Cunninghams"/>
    <s v="Sale"/>
    <n v="3196"/>
    <n v="2"/>
    <n v="1"/>
    <n v="2"/>
    <n v="421"/>
    <n v="1975"/>
    <s v="24 Tudor Ct"/>
    <s v="Edithvale"/>
    <x v="7"/>
    <x v="4"/>
    <x v="5"/>
    <x v="1"/>
  </r>
  <r>
    <x v="482"/>
    <n v="900000"/>
    <x v="0"/>
    <s v="Jones and Jones"/>
    <s v="Auction"/>
    <n v="3194"/>
    <n v="3"/>
    <n v="1"/>
    <n v="2"/>
    <n v="585"/>
    <m/>
    <s v="6 Dallas St"/>
    <s v="Mentone"/>
    <x v="7"/>
    <x v="4"/>
    <x v="5"/>
    <x v="1"/>
  </r>
  <r>
    <x v="482"/>
    <n v="425000"/>
    <x v="0"/>
    <s v="Cunninghams"/>
    <s v="Sale"/>
    <n v="3064"/>
    <n v="3"/>
    <n v="2"/>
    <n v="2"/>
    <n v="255"/>
    <n v="1996"/>
    <s v="12 Simmonds Pl"/>
    <s v="Roxburgh Park"/>
    <x v="18"/>
    <x v="1"/>
    <x v="5"/>
    <x v="1"/>
  </r>
  <r>
    <x v="482"/>
    <n v="1070000"/>
    <x v="0"/>
    <s v="Maxwells"/>
    <s v="Sale"/>
    <n v="3015"/>
    <n v="2"/>
    <n v="1"/>
    <n v="3"/>
    <n v="480"/>
    <m/>
    <s v="1 Elphin St"/>
    <s v="Newport"/>
    <x v="11"/>
    <x v="0"/>
    <x v="5"/>
    <x v="1"/>
  </r>
  <r>
    <x v="482"/>
    <n v="1071500"/>
    <x v="0"/>
    <s v="Melbourne Homes"/>
    <s v="Sale"/>
    <n v="3175"/>
    <n v="4"/>
    <n v="1"/>
    <n v="1"/>
    <n v="951"/>
    <m/>
    <s v="58 Herbert St"/>
    <s v="Dandenong"/>
    <x v="24"/>
    <x v="4"/>
    <x v="5"/>
    <x v="1"/>
  </r>
  <r>
    <x v="482"/>
    <n v="357000"/>
    <x v="1"/>
    <s v="Flanders &amp; Fish"/>
    <s v="Sale"/>
    <n v="3163"/>
    <n v="1"/>
    <n v="1"/>
    <n v="1"/>
    <n v="1382"/>
    <m/>
    <s v="17/190 Murrumbeena Rd"/>
    <s v="Murrumbeena"/>
    <x v="9"/>
    <x v="2"/>
    <x v="5"/>
    <x v="1"/>
  </r>
  <r>
    <x v="482"/>
    <n v="1105000"/>
    <x v="1"/>
    <s v="Flanders &amp; Fish"/>
    <s v="Sale"/>
    <n v="3163"/>
    <n v="3"/>
    <n v="2"/>
    <n v="2"/>
    <n v="271"/>
    <n v="1997"/>
    <s v="1/80 Oakleigh Rd"/>
    <s v="Carnegie"/>
    <x v="9"/>
    <x v="2"/>
    <x v="5"/>
    <x v="1"/>
  </r>
  <r>
    <x v="482"/>
    <n v="1165000"/>
    <x v="0"/>
    <s v="Jones and Jones"/>
    <s v="Sale"/>
    <n v="3165"/>
    <n v="3"/>
    <n v="1"/>
    <n v="2"/>
    <n v="589"/>
    <m/>
    <s v="68 Mawby Rd"/>
    <s v="Bentleigh East"/>
    <x v="9"/>
    <x v="2"/>
    <x v="5"/>
    <x v="1"/>
  </r>
  <r>
    <x v="482"/>
    <n v="1410000"/>
    <x v="0"/>
    <s v="Jones and Jones"/>
    <s v="Sale"/>
    <n v="3163"/>
    <n v="3"/>
    <n v="1"/>
    <n v="1"/>
    <n v="579"/>
    <m/>
    <s v="3 Atkinson St"/>
    <s v="Murrumbeena"/>
    <x v="9"/>
    <x v="2"/>
    <x v="5"/>
    <x v="1"/>
  </r>
  <r>
    <x v="482"/>
    <n v="725000"/>
    <x v="0"/>
    <s v="Cunninghams"/>
    <s v="Sale"/>
    <n v="3073"/>
    <n v="3"/>
    <n v="1"/>
    <n v="2"/>
    <n v="579"/>
    <m/>
    <s v="107 McFadzean Av"/>
    <s v="Reservoir"/>
    <x v="10"/>
    <x v="1"/>
    <x v="5"/>
    <x v="1"/>
  </r>
  <r>
    <x v="482"/>
    <n v="930000"/>
    <x v="0"/>
    <s v="Property Barons"/>
    <s v="Sale"/>
    <n v="3072"/>
    <n v="3"/>
    <n v="1"/>
    <n v="0"/>
    <n v="357"/>
    <m/>
    <s v="34 Grange St"/>
    <s v="Preston"/>
    <x v="10"/>
    <x v="1"/>
    <x v="5"/>
    <x v="1"/>
  </r>
  <r>
    <x v="482"/>
    <n v="622000"/>
    <x v="0"/>
    <s v="Zimmerman"/>
    <s v="Auction"/>
    <n v="3976"/>
    <n v="4"/>
    <n v="2"/>
    <n v="2"/>
    <n v="654"/>
    <n v="1989"/>
    <s v="75 Pound Rd"/>
    <s v="Hampton Park"/>
    <x v="25"/>
    <x v="4"/>
    <x v="5"/>
    <x v="1"/>
  </r>
  <r>
    <x v="482"/>
    <n v="550000"/>
    <x v="0"/>
    <s v="Sanders"/>
    <s v="Sale"/>
    <n v="3021"/>
    <n v="3"/>
    <n v="1"/>
    <n v="1"/>
    <n v="606"/>
    <n v="1965"/>
    <s v="17 Jamieson St"/>
    <s v="St Albans"/>
    <x v="0"/>
    <x v="0"/>
    <x v="5"/>
    <x v="1"/>
  </r>
  <r>
    <x v="482"/>
    <n v="2600000"/>
    <x v="0"/>
    <s v="Cunninghams"/>
    <s v="Sale"/>
    <n v="3101"/>
    <n v="4"/>
    <n v="2"/>
    <n v="0"/>
    <n v="320"/>
    <n v="1920"/>
    <s v="48 Malin St"/>
    <s v="Kew"/>
    <x v="14"/>
    <x v="2"/>
    <x v="5"/>
    <x v="1"/>
  </r>
  <r>
    <x v="482"/>
    <n v="1651000"/>
    <x v="0"/>
    <s v="Jones and Jones"/>
    <s v="Sale"/>
    <n v="3191"/>
    <n v="3"/>
    <n v="2"/>
    <n v="1"/>
    <n v="390"/>
    <n v="1950"/>
    <s v="124 Abbott St"/>
    <s v="Sandringham"/>
    <x v="15"/>
    <x v="2"/>
    <x v="5"/>
    <x v="1"/>
  </r>
  <r>
    <x v="482"/>
    <n v="2800000"/>
    <x v="0"/>
    <s v="Metro Ladder"/>
    <s v="Auction"/>
    <n v="3186"/>
    <n v="4"/>
    <n v="3"/>
    <n v="2"/>
    <n v="498"/>
    <n v="1900"/>
    <s v="51 Bay St"/>
    <s v="Brighton"/>
    <x v="15"/>
    <x v="2"/>
    <x v="5"/>
    <x v="1"/>
  </r>
  <r>
    <x v="482"/>
    <n v="580000"/>
    <x v="0"/>
    <s v="Melbourne Homes"/>
    <s v="Sale"/>
    <n v="3081"/>
    <n v="2"/>
    <n v="1"/>
    <n v="2"/>
    <n v="498"/>
    <n v="1955"/>
    <s v="54 Alamein Rd"/>
    <s v="Heidelberg West"/>
    <x v="17"/>
    <x v="3"/>
    <x v="5"/>
    <x v="1"/>
  </r>
  <r>
    <x v="482"/>
    <n v="687000"/>
    <x v="0"/>
    <s v="Cunninghams"/>
    <s v="Sale"/>
    <n v="3083"/>
    <n v="3"/>
    <n v="1"/>
    <n v="3"/>
    <n v="559"/>
    <m/>
    <s v="50 Cameron Pde"/>
    <s v="Bundoora"/>
    <x v="17"/>
    <x v="1"/>
    <x v="5"/>
    <x v="1"/>
  </r>
  <r>
    <x v="482"/>
    <n v="915000"/>
    <x v="1"/>
    <s v="Property Barons"/>
    <s v="Sale"/>
    <n v="3084"/>
    <n v="4"/>
    <n v="2"/>
    <n v="2"/>
    <n v="419"/>
    <m/>
    <s v="2/60 Darebin St"/>
    <s v="Heidelberg"/>
    <x v="17"/>
    <x v="3"/>
    <x v="5"/>
    <x v="1"/>
  </r>
  <r>
    <x v="482"/>
    <n v="1170000"/>
    <x v="0"/>
    <s v="Property Barons"/>
    <s v="Sale"/>
    <n v="3084"/>
    <n v="5"/>
    <n v="3"/>
    <n v="3"/>
    <n v="694"/>
    <n v="1975"/>
    <s v="7 Pilgrim Ct"/>
    <s v="Rosanna"/>
    <x v="17"/>
    <x v="3"/>
    <x v="5"/>
    <x v="1"/>
  </r>
  <r>
    <x v="483"/>
    <n v="1520000"/>
    <x v="0"/>
    <s v="Cunninghams"/>
    <s v="Auction"/>
    <n v="3068"/>
    <n v="2"/>
    <n v="1"/>
    <n v="0"/>
    <n v="138"/>
    <m/>
    <s v="22 McKean St"/>
    <s v="Fitzroy North"/>
    <x v="1"/>
    <x v="1"/>
    <x v="5"/>
    <x v="1"/>
  </r>
  <r>
    <x v="483"/>
    <n v="452000"/>
    <x v="0"/>
    <s v="Cunninghams"/>
    <s v="Auction"/>
    <n v="3030"/>
    <n v="3"/>
    <n v="1"/>
    <n v="3"/>
    <n v="567"/>
    <n v="1980"/>
    <s v="3 Parramatta Rd"/>
    <s v="Werribee"/>
    <x v="28"/>
    <x v="0"/>
    <x v="5"/>
    <x v="1"/>
  </r>
  <r>
    <x v="483"/>
    <n v="467000"/>
    <x v="0"/>
    <s v="Metro Ladder"/>
    <s v="Sale"/>
    <n v="3030"/>
    <n v="3"/>
    <n v="2"/>
    <n v="1"/>
    <n v="268"/>
    <n v="2008"/>
    <s v="1/4 Pepino Ct"/>
    <s v="Werribee"/>
    <x v="28"/>
    <x v="0"/>
    <x v="5"/>
    <x v="1"/>
  </r>
  <r>
    <x v="483"/>
    <n v="463000"/>
    <x v="2"/>
    <s v="Jones and Jones"/>
    <s v="Sale"/>
    <n v="3075"/>
    <n v="3"/>
    <n v="2"/>
    <n v="2"/>
    <n v="114"/>
    <n v="2014"/>
    <s v="83 Rotino Cr"/>
    <s v="Lalor"/>
    <x v="19"/>
    <x v="1"/>
    <x v="5"/>
    <x v="1"/>
  </r>
  <r>
    <x v="483"/>
    <n v="1032000"/>
    <x v="0"/>
    <s v="Property Barons"/>
    <s v="Sale"/>
    <n v="3151"/>
    <n v="4"/>
    <n v="2"/>
    <n v="2"/>
    <n v="599"/>
    <n v="1960"/>
    <s v="18 Hale Ct"/>
    <s v="Burwood East"/>
    <x v="2"/>
    <x v="3"/>
    <x v="5"/>
    <x v="1"/>
  </r>
  <r>
    <x v="483"/>
    <n v="1100000"/>
    <x v="0"/>
    <s v="Property Barons"/>
    <s v="Sale"/>
    <n v="3130"/>
    <n v="3"/>
    <n v="1"/>
    <n v="2"/>
    <n v="492"/>
    <n v="1957"/>
    <s v="140 Surrey Rd"/>
    <s v="Blackburn"/>
    <x v="2"/>
    <x v="3"/>
    <x v="5"/>
    <x v="1"/>
  </r>
  <r>
    <x v="483"/>
    <n v="1177000"/>
    <x v="0"/>
    <s v="Property Barons"/>
    <s v="Sale"/>
    <n v="3131"/>
    <n v="3"/>
    <n v="2"/>
    <n v="2"/>
    <n v="561"/>
    <m/>
    <s v="47 Glebe St"/>
    <s v="Forest Hill"/>
    <x v="2"/>
    <x v="3"/>
    <x v="5"/>
    <x v="1"/>
  </r>
  <r>
    <x v="483"/>
    <n v="1170000"/>
    <x v="0"/>
    <s v="Flanders &amp; Fish"/>
    <s v="Auction"/>
    <n v="3181"/>
    <n v="2"/>
    <n v="2"/>
    <n v="2"/>
    <n v="86"/>
    <m/>
    <s v="15A Percy St"/>
    <s v="Prahran"/>
    <x v="12"/>
    <x v="2"/>
    <x v="5"/>
    <x v="1"/>
  </r>
  <r>
    <x v="483"/>
    <n v="2010000"/>
    <x v="0"/>
    <s v="Maxwells"/>
    <s v="Sale"/>
    <n v="3206"/>
    <n v="3"/>
    <n v="1"/>
    <n v="0"/>
    <n v="207"/>
    <n v="1890"/>
    <s v="67 McGregor St"/>
    <s v="Middle Park"/>
    <x v="5"/>
    <x v="2"/>
    <x v="5"/>
    <x v="1"/>
  </r>
  <r>
    <x v="483"/>
    <n v="560000"/>
    <x v="2"/>
    <s v="Cunninghams"/>
    <s v="Auction"/>
    <n v="3046"/>
    <n v="2"/>
    <n v="1"/>
    <n v="1"/>
    <n v="132"/>
    <n v="2014"/>
    <s v="3/13 Sylvester St"/>
    <s v="Oak Park"/>
    <x v="3"/>
    <x v="1"/>
    <x v="5"/>
    <x v="1"/>
  </r>
  <r>
    <x v="483"/>
    <n v="800000"/>
    <x v="0"/>
    <s v="Metro Ladder"/>
    <s v="Sale"/>
    <n v="3044"/>
    <n v="3"/>
    <n v="1"/>
    <n v="2"/>
    <n v="506"/>
    <m/>
    <s v="6 Wicklow St"/>
    <s v="Pascoe Vale"/>
    <x v="3"/>
    <x v="1"/>
    <x v="5"/>
    <x v="1"/>
  </r>
  <r>
    <x v="483"/>
    <n v="805000"/>
    <x v="0"/>
    <s v="Metro Ladder"/>
    <s v="Sale"/>
    <n v="3060"/>
    <n v="3"/>
    <n v="2"/>
    <n v="2"/>
    <n v="572"/>
    <m/>
    <s v="165 Jukes Rd"/>
    <s v="Fawkner"/>
    <x v="3"/>
    <x v="1"/>
    <x v="5"/>
    <x v="1"/>
  </r>
  <r>
    <x v="483"/>
    <n v="468000"/>
    <x v="1"/>
    <s v="Cunninghams"/>
    <s v="Sale"/>
    <n v="3040"/>
    <n v="2"/>
    <n v="1"/>
    <n v="1"/>
    <n v="0"/>
    <m/>
    <s v="6/23 Daisy St"/>
    <s v="Essendon"/>
    <x v="8"/>
    <x v="0"/>
    <x v="5"/>
    <x v="1"/>
  </r>
  <r>
    <x v="483"/>
    <n v="560000"/>
    <x v="1"/>
    <s v="Flanders &amp; Fish"/>
    <s v="Auction"/>
    <n v="3039"/>
    <n v="2"/>
    <n v="2"/>
    <n v="1"/>
    <n v="0"/>
    <n v="2015"/>
    <s v="27/15 Moore St"/>
    <s v="Moonee Ponds"/>
    <x v="8"/>
    <x v="0"/>
    <x v="5"/>
    <x v="1"/>
  </r>
  <r>
    <x v="483"/>
    <n v="765000"/>
    <x v="1"/>
    <s v="Flanders &amp; Fish"/>
    <s v="Sale"/>
    <n v="3034"/>
    <n v="3"/>
    <n v="2"/>
    <n v="1"/>
    <n v="292"/>
    <n v="2008"/>
    <s v="33a Deutscher St"/>
    <s v="Avondale Heights"/>
    <x v="8"/>
    <x v="0"/>
    <x v="5"/>
    <x v="1"/>
  </r>
  <r>
    <x v="483"/>
    <n v="1270000"/>
    <x v="0"/>
    <s v="Jones and Jones"/>
    <s v="Sale"/>
    <n v="3039"/>
    <n v="4"/>
    <n v="1"/>
    <n v="3"/>
    <n v="478"/>
    <n v="1925"/>
    <s v="102 Waverley St"/>
    <s v="Moonee Ponds"/>
    <x v="8"/>
    <x v="0"/>
    <x v="5"/>
    <x v="1"/>
  </r>
  <r>
    <x v="483"/>
    <n v="1750000"/>
    <x v="0"/>
    <s v="Flanders &amp; Fish"/>
    <s v="Auction"/>
    <n v="3032"/>
    <n v="4"/>
    <n v="2"/>
    <n v="1"/>
    <n v="360"/>
    <n v="1910"/>
    <s v="33 Fenton St"/>
    <s v="Ascot Vale"/>
    <x v="8"/>
    <x v="0"/>
    <x v="5"/>
    <x v="1"/>
  </r>
  <r>
    <x v="483"/>
    <n v="650000"/>
    <x v="2"/>
    <s v="Maxwells"/>
    <s v="Auction"/>
    <n v="3012"/>
    <n v="3"/>
    <n v="2"/>
    <n v="2"/>
    <n v="159"/>
    <n v="2016"/>
    <s v="1/1 Clarendon St"/>
    <s v="Maidstone"/>
    <x v="4"/>
    <x v="0"/>
    <x v="5"/>
    <x v="1"/>
  </r>
  <r>
    <x v="483"/>
    <n v="892000"/>
    <x v="0"/>
    <s v="Jones and Jones"/>
    <s v="Sale"/>
    <n v="3013"/>
    <n v="3"/>
    <n v="1"/>
    <n v="2"/>
    <n v="449"/>
    <n v="1940"/>
    <s v="260 Francis St"/>
    <s v="Yarraville"/>
    <x v="4"/>
    <x v="0"/>
    <x v="5"/>
    <x v="1"/>
  </r>
  <r>
    <x v="483"/>
    <n v="991000"/>
    <x v="0"/>
    <s v="Jones and Jones"/>
    <s v="Sale"/>
    <n v="3011"/>
    <n v="2"/>
    <n v="1"/>
    <n v="1"/>
    <n v="318"/>
    <n v="1910"/>
    <s v="27 Leander St"/>
    <s v="Footscray"/>
    <x v="4"/>
    <x v="0"/>
    <x v="5"/>
    <x v="1"/>
  </r>
  <r>
    <x v="483"/>
    <n v="1120000"/>
    <x v="0"/>
    <s v="Property Barons"/>
    <s v="Auction"/>
    <n v="3108"/>
    <n v="4"/>
    <n v="2"/>
    <n v="2"/>
    <n v="280"/>
    <n v="2008"/>
    <s v="3 Hampshire Rd"/>
    <s v="Doncaster"/>
    <x v="16"/>
    <x v="3"/>
    <x v="5"/>
    <x v="1"/>
  </r>
  <r>
    <x v="483"/>
    <n v="1200000"/>
    <x v="0"/>
    <s v="Jones and Jones"/>
    <s v="Sale"/>
    <n v="3105"/>
    <n v="3"/>
    <n v="1"/>
    <n v="3"/>
    <n v="557"/>
    <m/>
    <s v="29 Flinders St"/>
    <s v="Bulleen"/>
    <x v="16"/>
    <x v="3"/>
    <x v="5"/>
    <x v="1"/>
  </r>
  <r>
    <x v="483"/>
    <n v="1880000"/>
    <x v="0"/>
    <s v="Property Barons"/>
    <s v="Sale"/>
    <n v="3108"/>
    <n v="4"/>
    <n v="2"/>
    <n v="2"/>
    <n v="814"/>
    <m/>
    <s v="22 Bayley Gr"/>
    <s v="Doncaster"/>
    <x v="16"/>
    <x v="3"/>
    <x v="5"/>
    <x v="1"/>
  </r>
  <r>
    <x v="483"/>
    <n v="936000"/>
    <x v="0"/>
    <s v="Jones and Jones"/>
    <s v="Sale"/>
    <n v="3178"/>
    <n v="4"/>
    <n v="2"/>
    <n v="2"/>
    <n v="675"/>
    <n v="1980"/>
    <s v="45 Severn Cr"/>
    <s v="Rowville"/>
    <x v="26"/>
    <x v="4"/>
    <x v="5"/>
    <x v="1"/>
  </r>
  <r>
    <x v="483"/>
    <n v="742500"/>
    <x v="2"/>
    <s v="Jones and Jones"/>
    <s v="Sale"/>
    <n v="3189"/>
    <n v="2"/>
    <n v="1"/>
    <n v="1"/>
    <n v="179"/>
    <n v="2001"/>
    <s v="3/29 Fiddes St"/>
    <s v="Moorabbin"/>
    <x v="7"/>
    <x v="2"/>
    <x v="5"/>
    <x v="1"/>
  </r>
  <r>
    <x v="483"/>
    <n v="815000"/>
    <x v="2"/>
    <s v="Metro Ladder"/>
    <s v="Auction"/>
    <n v="3194"/>
    <n v="3"/>
    <n v="3"/>
    <n v="2"/>
    <n v="93"/>
    <m/>
    <s v="10 Chicquita Cct"/>
    <s v="Mentone"/>
    <x v="7"/>
    <x v="4"/>
    <x v="5"/>
    <x v="1"/>
  </r>
  <r>
    <x v="483"/>
    <n v="915000"/>
    <x v="0"/>
    <s v="Jones and Jones"/>
    <s v="Sale"/>
    <n v="3172"/>
    <n v="4"/>
    <n v="2"/>
    <n v="2"/>
    <n v="649"/>
    <m/>
    <s v="28 Higgins Cl"/>
    <s v="Dingley Village"/>
    <x v="7"/>
    <x v="4"/>
    <x v="5"/>
    <x v="1"/>
  </r>
  <r>
    <x v="483"/>
    <n v="1120000"/>
    <x v="0"/>
    <s v="Jones and Jones"/>
    <s v="Sale"/>
    <n v="3167"/>
    <n v="4"/>
    <n v="2"/>
    <n v="2"/>
    <n v="564"/>
    <n v="1975"/>
    <s v="5 Ellesmere St"/>
    <s v="Oakleigh South"/>
    <x v="7"/>
    <x v="4"/>
    <x v="5"/>
    <x v="1"/>
  </r>
  <r>
    <x v="483"/>
    <n v="455000"/>
    <x v="0"/>
    <s v="Cunninghams"/>
    <s v="Sale"/>
    <n v="3048"/>
    <n v="3"/>
    <n v="1"/>
    <n v="1"/>
    <n v="562"/>
    <m/>
    <s v="470 Barry Rd"/>
    <s v="Coolaroo"/>
    <x v="18"/>
    <x v="1"/>
    <x v="5"/>
    <x v="1"/>
  </r>
  <r>
    <x v="483"/>
    <n v="465000"/>
    <x v="1"/>
    <s v="Sanders"/>
    <s v="Sale"/>
    <n v="3016"/>
    <n v="2"/>
    <n v="1"/>
    <n v="1"/>
    <n v="0"/>
    <n v="1970"/>
    <s v="8/97 Verdon St"/>
    <s v="Williamstown"/>
    <x v="11"/>
    <x v="0"/>
    <x v="5"/>
    <x v="1"/>
  </r>
  <r>
    <x v="483"/>
    <n v="810000"/>
    <x v="0"/>
    <s v="Sanders"/>
    <s v="Auction"/>
    <n v="3028"/>
    <n v="4"/>
    <n v="2"/>
    <n v="2"/>
    <n v="749"/>
    <n v="1989"/>
    <s v="1 Sheppard Ct"/>
    <s v="Altona Meadows"/>
    <x v="11"/>
    <x v="0"/>
    <x v="5"/>
    <x v="1"/>
  </r>
  <r>
    <x v="483"/>
    <n v="820000"/>
    <x v="2"/>
    <s v="Metro Ladder"/>
    <s v="Auction"/>
    <n v="3018"/>
    <n v="4"/>
    <n v="2"/>
    <n v="2"/>
    <n v="288"/>
    <n v="1970"/>
    <s v="1/26 Maidstone St"/>
    <s v="Altona"/>
    <x v="11"/>
    <x v="0"/>
    <x v="5"/>
    <x v="1"/>
  </r>
  <r>
    <x v="483"/>
    <n v="956000"/>
    <x v="0"/>
    <s v="Metro Ladder"/>
    <s v="Sale"/>
    <n v="3015"/>
    <n v="4"/>
    <n v="2"/>
    <n v="4"/>
    <n v="540"/>
    <n v="1970"/>
    <s v="139 Blackshaws Rd"/>
    <s v="Newport"/>
    <x v="11"/>
    <x v="0"/>
    <x v="5"/>
    <x v="1"/>
  </r>
  <r>
    <x v="483"/>
    <n v="995000"/>
    <x v="0"/>
    <s v="Flanders &amp; Fish"/>
    <s v="Sale"/>
    <n v="3015"/>
    <n v="3"/>
    <n v="1"/>
    <n v="0"/>
    <n v="669"/>
    <m/>
    <s v="63 Saltley St"/>
    <s v="South Kingsville"/>
    <x v="11"/>
    <x v="0"/>
    <x v="5"/>
    <x v="1"/>
  </r>
  <r>
    <x v="483"/>
    <n v="1575000"/>
    <x v="0"/>
    <s v="Metro Ladder"/>
    <s v="Sale"/>
    <n v="3016"/>
    <n v="3"/>
    <n v="1"/>
    <n v="1"/>
    <n v="860"/>
    <n v="1950"/>
    <s v="27 Champion Rd"/>
    <s v="Williamstown North"/>
    <x v="11"/>
    <x v="0"/>
    <x v="5"/>
    <x v="1"/>
  </r>
  <r>
    <x v="483"/>
    <n v="575000"/>
    <x v="1"/>
    <s v="Jones and Jones"/>
    <s v="Sale"/>
    <n v="3163"/>
    <n v="2"/>
    <n v="2"/>
    <n v="1"/>
    <n v="0"/>
    <m/>
    <s v="7/1192 Glen Huntly Rd"/>
    <s v="Glen Huntly"/>
    <x v="9"/>
    <x v="2"/>
    <x v="5"/>
    <x v="1"/>
  </r>
  <r>
    <x v="483"/>
    <n v="1540000"/>
    <x v="0"/>
    <s v="Jones and Jones"/>
    <s v="Sale"/>
    <n v="3163"/>
    <n v="4"/>
    <n v="2"/>
    <n v="2"/>
    <n v="589"/>
    <n v="1920"/>
    <s v="217 Murrumbeena Rd"/>
    <s v="Murrumbeena"/>
    <x v="9"/>
    <x v="2"/>
    <x v="5"/>
    <x v="1"/>
  </r>
  <r>
    <x v="483"/>
    <n v="740000"/>
    <x v="0"/>
    <s v="Melbourne Homes"/>
    <s v="Sale"/>
    <n v="3199"/>
    <n v="3"/>
    <n v="1"/>
    <n v="1"/>
    <n v="650"/>
    <m/>
    <s v="59 Summit Rd"/>
    <s v="Frankston"/>
    <x v="27"/>
    <x v="4"/>
    <x v="5"/>
    <x v="1"/>
  </r>
  <r>
    <x v="483"/>
    <n v="782500"/>
    <x v="0"/>
    <s v="Cunninghams"/>
    <s v="Sale"/>
    <n v="3198"/>
    <n v="3"/>
    <n v="2"/>
    <n v="2"/>
    <n v="603"/>
    <m/>
    <s v="5 Ireland St"/>
    <s v="Seaford"/>
    <x v="27"/>
    <x v="4"/>
    <x v="5"/>
    <x v="1"/>
  </r>
  <r>
    <x v="483"/>
    <n v="320000"/>
    <x v="1"/>
    <s v="Property Barons"/>
    <s v="Sale"/>
    <n v="3078"/>
    <n v="1"/>
    <n v="1"/>
    <n v="1"/>
    <n v="915"/>
    <m/>
    <s v="10/90 Yarralea St"/>
    <s v="Alphington"/>
    <x v="10"/>
    <x v="1"/>
    <x v="5"/>
    <x v="1"/>
  </r>
  <r>
    <x v="483"/>
    <n v="605000"/>
    <x v="0"/>
    <s v="Cunninghams"/>
    <s v="Auction"/>
    <n v="3073"/>
    <n v="3"/>
    <n v="1"/>
    <n v="1"/>
    <n v="540"/>
    <m/>
    <s v="2 Moira Av"/>
    <s v="Reservoir"/>
    <x v="10"/>
    <x v="1"/>
    <x v="5"/>
    <x v="1"/>
  </r>
  <r>
    <x v="483"/>
    <n v="800001"/>
    <x v="0"/>
    <s v="Sanders"/>
    <s v="Auction"/>
    <n v="3083"/>
    <n v="4"/>
    <n v="1"/>
    <n v="2"/>
    <n v="467"/>
    <n v="1970"/>
    <s v="101 The Fairway"/>
    <s v="Kingsbury"/>
    <x v="10"/>
    <x v="1"/>
    <x v="5"/>
    <x v="1"/>
  </r>
  <r>
    <x v="483"/>
    <n v="1260000"/>
    <x v="0"/>
    <s v="Jones and Jones"/>
    <s v="Sale"/>
    <n v="3070"/>
    <n v="2"/>
    <n v="1"/>
    <n v="1"/>
    <n v="234"/>
    <n v="1900"/>
    <s v="16 Thomson St"/>
    <s v="Northcote"/>
    <x v="10"/>
    <x v="1"/>
    <x v="5"/>
    <x v="1"/>
  </r>
  <r>
    <x v="483"/>
    <n v="608500"/>
    <x v="0"/>
    <s v="Jones and Jones"/>
    <s v="Sale"/>
    <n v="3806"/>
    <n v="4"/>
    <n v="2"/>
    <n v="2"/>
    <n v="563"/>
    <n v="1995"/>
    <s v="59 Bemersyde Dr"/>
    <s v="Berwick"/>
    <x v="25"/>
    <x v="5"/>
    <x v="5"/>
    <x v="1"/>
  </r>
  <r>
    <x v="483"/>
    <n v="502000"/>
    <x v="2"/>
    <s v="Property Barons"/>
    <s v="Sale"/>
    <n v="3038"/>
    <n v="3"/>
    <n v="2"/>
    <n v="2"/>
    <n v="198"/>
    <n v="2004"/>
    <s v="23A Wentworth Dr"/>
    <s v="Taylors Lakes"/>
    <x v="0"/>
    <x v="0"/>
    <x v="5"/>
    <x v="1"/>
  </r>
  <r>
    <x v="483"/>
    <n v="820000"/>
    <x v="0"/>
    <s v="Flanders &amp; Fish"/>
    <s v="Sale"/>
    <n v="3020"/>
    <n v="4"/>
    <n v="2"/>
    <n v="1"/>
    <n v="604"/>
    <n v="1950"/>
    <s v="3 Merlow St"/>
    <s v="Albion"/>
    <x v="0"/>
    <x v="0"/>
    <x v="5"/>
    <x v="1"/>
  </r>
  <r>
    <x v="483"/>
    <n v="940000"/>
    <x v="0"/>
    <s v="Best Bricks"/>
    <s v="Sale"/>
    <n v="3020"/>
    <n v="3"/>
    <n v="2"/>
    <n v="2"/>
    <n v="572"/>
    <n v="1950"/>
    <s v="54 Ardoyne St"/>
    <s v="Sunshine"/>
    <x v="0"/>
    <x v="0"/>
    <x v="5"/>
    <x v="1"/>
  </r>
  <r>
    <x v="483"/>
    <n v="830000"/>
    <x v="1"/>
    <s v="Flanders &amp; Fish"/>
    <s v="Sale"/>
    <n v="3103"/>
    <n v="2"/>
    <n v="2"/>
    <n v="1"/>
    <n v="0"/>
    <n v="2007"/>
    <s v="4/229 Whitehorse Rd"/>
    <s v="Balwyn"/>
    <x v="14"/>
    <x v="2"/>
    <x v="5"/>
    <x v="1"/>
  </r>
  <r>
    <x v="483"/>
    <n v="1900000"/>
    <x v="0"/>
    <s v="Property Barons"/>
    <s v="Sale"/>
    <n v="3104"/>
    <n v="2"/>
    <n v="1"/>
    <n v="2"/>
    <n v="667"/>
    <n v="1955"/>
    <s v="25 Rookwood St"/>
    <s v="Balwyn North"/>
    <x v="14"/>
    <x v="2"/>
    <x v="5"/>
    <x v="1"/>
  </r>
  <r>
    <x v="483"/>
    <n v="2085000"/>
    <x v="0"/>
    <s v="Jones and Jones"/>
    <s v="Auction"/>
    <n v="3147"/>
    <n v="4"/>
    <n v="2"/>
    <n v="2"/>
    <n v="705"/>
    <m/>
    <s v="11 Poulter St"/>
    <s v="Ashburton"/>
    <x v="14"/>
    <x v="2"/>
    <x v="5"/>
    <x v="1"/>
  </r>
  <r>
    <x v="483"/>
    <n v="3250000"/>
    <x v="0"/>
    <s v="Jones and Jones"/>
    <s v="Auction"/>
    <n v="3126"/>
    <n v="4"/>
    <n v="2"/>
    <n v="3"/>
    <n v="855"/>
    <m/>
    <s v="11 Parlington St"/>
    <s v="Canterbury"/>
    <x v="14"/>
    <x v="2"/>
    <x v="5"/>
    <x v="1"/>
  </r>
  <r>
    <x v="483"/>
    <n v="837000"/>
    <x v="2"/>
    <s v="Jones and Jones"/>
    <s v="Auction"/>
    <n v="3188"/>
    <n v="2"/>
    <n v="2"/>
    <n v="1"/>
    <n v="516"/>
    <n v="2007"/>
    <s v="4/8 Willis St"/>
    <s v="Hampton"/>
    <x v="15"/>
    <x v="2"/>
    <x v="5"/>
    <x v="1"/>
  </r>
  <r>
    <x v="483"/>
    <n v="1215000"/>
    <x v="2"/>
    <s v="Maxwells"/>
    <s v="Sale"/>
    <n v="3193"/>
    <n v="3"/>
    <n v="2"/>
    <n v="2"/>
    <n v="314"/>
    <m/>
    <s v="1/47 Bluff Rd"/>
    <s v="Black Rock"/>
    <x v="15"/>
    <x v="2"/>
    <x v="5"/>
    <x v="1"/>
  </r>
  <r>
    <x v="483"/>
    <n v="1235000"/>
    <x v="0"/>
    <s v="Maxwells"/>
    <s v="Sale"/>
    <n v="3191"/>
    <n v="4"/>
    <n v="2"/>
    <n v="2"/>
    <n v="404"/>
    <n v="1925"/>
    <s v="1/10 Reno Rd"/>
    <s v="Sandringham"/>
    <x v="15"/>
    <x v="2"/>
    <x v="5"/>
    <x v="1"/>
  </r>
  <r>
    <x v="483"/>
    <n v="1500000"/>
    <x v="0"/>
    <s v="Jones and Jones"/>
    <s v="Sale"/>
    <n v="3192"/>
    <n v="4"/>
    <n v="2"/>
    <n v="3"/>
    <n v="724"/>
    <m/>
    <s v="61 Weatherall Rd"/>
    <s v="Cheltenham"/>
    <x v="15"/>
    <x v="2"/>
    <x v="5"/>
    <x v="1"/>
  </r>
  <r>
    <x v="483"/>
    <n v="2210000"/>
    <x v="0"/>
    <s v="Cunninghams"/>
    <s v="Auction"/>
    <n v="3186"/>
    <n v="4"/>
    <n v="2"/>
    <n v="1"/>
    <n v="396"/>
    <n v="1908"/>
    <s v="4 Glendora Av"/>
    <s v="Brighton"/>
    <x v="15"/>
    <x v="2"/>
    <x v="5"/>
    <x v="1"/>
  </r>
  <r>
    <x v="483"/>
    <n v="640000"/>
    <x v="0"/>
    <s v="Metro Ladder"/>
    <s v="Sale"/>
    <n v="3081"/>
    <n v="3"/>
    <n v="1"/>
    <n v="2"/>
    <n v="476"/>
    <n v="1956"/>
    <s v="373 Liberty Pde"/>
    <s v="Heidelberg West"/>
    <x v="17"/>
    <x v="3"/>
    <x v="5"/>
    <x v="1"/>
  </r>
  <r>
    <x v="483"/>
    <n v="710000"/>
    <x v="0"/>
    <s v="Property Barons"/>
    <s v="Sale"/>
    <n v="3087"/>
    <n v="4"/>
    <n v="1"/>
    <n v="3"/>
    <n v="541"/>
    <n v="1960"/>
    <s v="66 MacOrna St"/>
    <s v="Watsonia North"/>
    <x v="17"/>
    <x v="1"/>
    <x v="5"/>
    <x v="1"/>
  </r>
  <r>
    <x v="483"/>
    <n v="780000"/>
    <x v="0"/>
    <s v="Best Bricks"/>
    <s v="Auction"/>
    <n v="3081"/>
    <n v="3"/>
    <n v="1"/>
    <n v="2"/>
    <n v="680"/>
    <m/>
    <s v="124 Oriel Rd"/>
    <s v="Bellfield"/>
    <x v="17"/>
    <x v="3"/>
    <x v="5"/>
    <x v="1"/>
  </r>
  <r>
    <x v="483"/>
    <n v="1150000"/>
    <x v="0"/>
    <s v="Property Barons"/>
    <s v="Auction"/>
    <n v="3084"/>
    <n v="4"/>
    <n v="1"/>
    <n v="2"/>
    <n v="672"/>
    <m/>
    <s v="34 Haughton Pde"/>
    <s v="Rosanna"/>
    <x v="17"/>
    <x v="3"/>
    <x v="5"/>
    <x v="1"/>
  </r>
  <r>
    <x v="483"/>
    <n v="2530000"/>
    <x v="0"/>
    <s v="Property Barons"/>
    <s v="Auction"/>
    <n v="3079"/>
    <n v="4"/>
    <n v="2"/>
    <n v="0"/>
    <n v="637"/>
    <n v="1936"/>
    <s v="25 Fairy St"/>
    <s v="Ivanhoe"/>
    <x v="17"/>
    <x v="3"/>
    <x v="5"/>
    <x v="1"/>
  </r>
  <r>
    <x v="484"/>
    <n v="620000"/>
    <x v="0"/>
    <s v="Sanders"/>
    <s v="Auction"/>
    <n v="3775"/>
    <n v="3"/>
    <n v="2"/>
    <n v="1"/>
    <n v="863"/>
    <n v="1975"/>
    <s v="15 Yarra St"/>
    <s v="Yarra Glen"/>
    <x v="23"/>
    <x v="7"/>
    <x v="5"/>
    <x v="1"/>
  </r>
  <r>
    <x v="484"/>
    <n v="536500"/>
    <x v="0"/>
    <s v="Property Barons"/>
    <s v="Sale"/>
    <n v="3029"/>
    <n v="3"/>
    <n v="2"/>
    <n v="4"/>
    <n v="578"/>
    <n v="1972"/>
    <s v="30 Don Av"/>
    <s v="Hoppers Crossing"/>
    <x v="28"/>
    <x v="0"/>
    <x v="5"/>
    <x v="1"/>
  </r>
  <r>
    <x v="484"/>
    <n v="560000"/>
    <x v="0"/>
    <s v="Property Barons"/>
    <s v="Auction"/>
    <n v="3029"/>
    <n v="4"/>
    <n v="2"/>
    <n v="2"/>
    <n v="452"/>
    <n v="2009"/>
    <s v="4 Welford St"/>
    <s v="Tarneit"/>
    <x v="28"/>
    <x v="0"/>
    <x v="5"/>
    <x v="1"/>
  </r>
  <r>
    <x v="484"/>
    <n v="715500"/>
    <x v="0"/>
    <s v="Cunninghams"/>
    <s v="Sale"/>
    <n v="3074"/>
    <n v="3"/>
    <n v="1"/>
    <n v="2"/>
    <n v="685"/>
    <m/>
    <s v="37 Smith Av"/>
    <s v="Thomastown"/>
    <x v="19"/>
    <x v="1"/>
    <x v="5"/>
    <x v="1"/>
  </r>
  <r>
    <x v="484"/>
    <n v="780000"/>
    <x v="0"/>
    <s v="Metro Ladder"/>
    <s v="Auction"/>
    <n v="3754"/>
    <n v="4"/>
    <n v="2"/>
    <n v="2"/>
    <n v="1037"/>
    <m/>
    <s v="16 Melliodora Dr"/>
    <s v="Mernda"/>
    <x v="19"/>
    <x v="1"/>
    <x v="5"/>
    <x v="1"/>
  </r>
  <r>
    <x v="484"/>
    <n v="938000"/>
    <x v="2"/>
    <s v="Jones and Jones"/>
    <s v="Sale"/>
    <n v="3127"/>
    <n v="3"/>
    <n v="1"/>
    <n v="2"/>
    <n v="271"/>
    <m/>
    <s v="3/51 Park Rd"/>
    <s v="Surrey Hills"/>
    <x v="2"/>
    <x v="2"/>
    <x v="5"/>
    <x v="1"/>
  </r>
  <r>
    <x v="484"/>
    <n v="835000"/>
    <x v="0"/>
    <s v="Cunninghams"/>
    <s v="Auction"/>
    <n v="3055"/>
    <n v="2"/>
    <n v="1"/>
    <n v="1"/>
    <n v="207"/>
    <n v="1950"/>
    <s v="22 Henderson St"/>
    <s v="Brunswick West"/>
    <x v="3"/>
    <x v="1"/>
    <x v="5"/>
    <x v="1"/>
  </r>
  <r>
    <x v="484"/>
    <n v="962000"/>
    <x v="0"/>
    <s v="Maxwells"/>
    <s v="Sale"/>
    <n v="3044"/>
    <n v="2"/>
    <n v="1"/>
    <n v="2"/>
    <n v="624"/>
    <m/>
    <s v="30 Irvine St"/>
    <s v="Pascoe Vale"/>
    <x v="3"/>
    <x v="1"/>
    <x v="5"/>
    <x v="1"/>
  </r>
  <r>
    <x v="484"/>
    <n v="1230000"/>
    <x v="0"/>
    <s v="Property Barons"/>
    <s v="Sale"/>
    <n v="3042"/>
    <n v="3"/>
    <n v="2"/>
    <n v="1"/>
    <n v="324"/>
    <n v="2016"/>
    <s v="45 Muriel St"/>
    <s v="Niddrie"/>
    <x v="8"/>
    <x v="0"/>
    <x v="5"/>
    <x v="1"/>
  </r>
  <r>
    <x v="484"/>
    <n v="1250000"/>
    <x v="0"/>
    <s v="Best Bricks"/>
    <s v="Sale"/>
    <n v="3167"/>
    <n v="3"/>
    <n v="1"/>
    <n v="2"/>
    <n v="680"/>
    <m/>
    <s v="9 Mimosa Av"/>
    <s v="Oakleigh South"/>
    <x v="6"/>
    <x v="4"/>
    <x v="5"/>
    <x v="1"/>
  </r>
  <r>
    <x v="484"/>
    <n v="280500"/>
    <x v="0"/>
    <s v="Sanders"/>
    <s v="Sale"/>
    <n v="3338"/>
    <n v="2"/>
    <n v="1"/>
    <n v="1"/>
    <n v="180"/>
    <n v="1990"/>
    <s v="1/33 Staughton St"/>
    <s v="Melton South"/>
    <x v="21"/>
    <x v="6"/>
    <x v="5"/>
    <x v="1"/>
  </r>
  <r>
    <x v="484"/>
    <n v="345000"/>
    <x v="0"/>
    <s v="Property Barons"/>
    <s v="Sale"/>
    <n v="3337"/>
    <n v="4"/>
    <n v="1"/>
    <n v="0"/>
    <n v="651"/>
    <n v="2000"/>
    <s v="17 Narebar Ct"/>
    <s v="Kurunjang"/>
    <x v="21"/>
    <x v="7"/>
    <x v="5"/>
    <x v="1"/>
  </r>
  <r>
    <x v="484"/>
    <n v="485000"/>
    <x v="1"/>
    <s v="Property Barons"/>
    <s v="Sale"/>
    <n v="3037"/>
    <n v="3"/>
    <n v="2"/>
    <n v="2"/>
    <n v="345"/>
    <n v="2005"/>
    <s v="1/14 Jade Wy"/>
    <s v="Hillside"/>
    <x v="21"/>
    <x v="0"/>
    <x v="5"/>
    <x v="1"/>
  </r>
  <r>
    <x v="484"/>
    <n v="520000"/>
    <x v="2"/>
    <s v="Maxwells"/>
    <s v="Sale"/>
    <n v="3012"/>
    <n v="2"/>
    <n v="1"/>
    <n v="1"/>
    <n v="126"/>
    <m/>
    <s v="3/10 Greenham St"/>
    <s v="Maidstone"/>
    <x v="4"/>
    <x v="0"/>
    <x v="5"/>
    <x v="1"/>
  </r>
  <r>
    <x v="484"/>
    <n v="560000"/>
    <x v="2"/>
    <s v="Metro Ladder"/>
    <s v="Sale"/>
    <n v="3019"/>
    <n v="3"/>
    <n v="1"/>
    <n v="1"/>
    <n v="158"/>
    <n v="2002"/>
    <s v="12/27 Marnoo St"/>
    <s v="Braybrook"/>
    <x v="4"/>
    <x v="0"/>
    <x v="5"/>
    <x v="1"/>
  </r>
  <r>
    <x v="484"/>
    <n v="750000"/>
    <x v="0"/>
    <s v="Metro Ladder"/>
    <s v="Auction"/>
    <n v="3013"/>
    <n v="2"/>
    <n v="1"/>
    <n v="2"/>
    <n v="269"/>
    <m/>
    <s v="2 Adeney St"/>
    <s v="Yarraville"/>
    <x v="4"/>
    <x v="0"/>
    <x v="5"/>
    <x v="1"/>
  </r>
  <r>
    <x v="484"/>
    <n v="900000"/>
    <x v="0"/>
    <s v="Metro Ladder"/>
    <s v="Auction"/>
    <n v="3011"/>
    <n v="3"/>
    <n v="1"/>
    <n v="3"/>
    <n v="312"/>
    <n v="1880"/>
    <s v="16 Creswick St"/>
    <s v="Footscray"/>
    <x v="4"/>
    <x v="0"/>
    <x v="5"/>
    <x v="1"/>
  </r>
  <r>
    <x v="484"/>
    <n v="1300000"/>
    <x v="0"/>
    <s v="Property Barons"/>
    <s v="Auction"/>
    <n v="3106"/>
    <n v="5"/>
    <n v="3"/>
    <n v="3"/>
    <n v="767"/>
    <m/>
    <s v="1 Saville Ct"/>
    <s v="Templestowe"/>
    <x v="16"/>
    <x v="3"/>
    <x v="5"/>
    <x v="1"/>
  </r>
  <r>
    <x v="484"/>
    <n v="805000"/>
    <x v="2"/>
    <s v="Jones and Jones"/>
    <s v="Sale"/>
    <n v="3195"/>
    <n v="3"/>
    <n v="2"/>
    <n v="2"/>
    <n v="0"/>
    <n v="2006"/>
    <s v="5/148 Nepean Hwy"/>
    <s v="Aspendale"/>
    <x v="7"/>
    <x v="4"/>
    <x v="5"/>
    <x v="1"/>
  </r>
  <r>
    <x v="484"/>
    <n v="1322000"/>
    <x v="0"/>
    <s v="Melbourne Homes"/>
    <s v="Sale"/>
    <n v="3194"/>
    <n v="4"/>
    <n v="2"/>
    <n v="2"/>
    <n v="556"/>
    <m/>
    <s v="21 Derwent St"/>
    <s v="Mentone"/>
    <x v="7"/>
    <x v="4"/>
    <x v="5"/>
    <x v="1"/>
  </r>
  <r>
    <x v="484"/>
    <n v="452500"/>
    <x v="0"/>
    <s v="Property Barons"/>
    <s v="Sale"/>
    <n v="3043"/>
    <n v="3"/>
    <n v="1"/>
    <n v="0"/>
    <n v="259"/>
    <n v="1970"/>
    <s v="1/96 Carrick Dr"/>
    <s v="Gladstone Park"/>
    <x v="18"/>
    <x v="0"/>
    <x v="5"/>
    <x v="1"/>
  </r>
  <r>
    <x v="484"/>
    <n v="500000"/>
    <x v="0"/>
    <s v="Flanders &amp; Fish"/>
    <s v="Sale"/>
    <n v="3064"/>
    <n v="3"/>
    <n v="2"/>
    <n v="2"/>
    <n v="448"/>
    <n v="2008"/>
    <s v="60 Northumberland Cct"/>
    <s v="Craigieburn"/>
    <x v="18"/>
    <x v="1"/>
    <x v="5"/>
    <x v="1"/>
  </r>
  <r>
    <x v="484"/>
    <n v="1060500"/>
    <x v="0"/>
    <s v="Maxwells"/>
    <s v="Sale"/>
    <n v="3072"/>
    <n v="4"/>
    <n v="2"/>
    <n v="4"/>
    <n v="490"/>
    <m/>
    <s v="7 Kenneth St"/>
    <s v="Preston"/>
    <x v="10"/>
    <x v="1"/>
    <x v="5"/>
    <x v="1"/>
  </r>
  <r>
    <x v="484"/>
    <n v="1148000"/>
    <x v="0"/>
    <s v="Cunninghams"/>
    <s v="Sale"/>
    <n v="3072"/>
    <n v="4"/>
    <n v="1"/>
    <n v="2"/>
    <n v="552"/>
    <n v="1940"/>
    <s v="66 McNamara St"/>
    <s v="Preston"/>
    <x v="10"/>
    <x v="1"/>
    <x v="5"/>
    <x v="1"/>
  </r>
  <r>
    <x v="484"/>
    <n v="450000"/>
    <x v="0"/>
    <s v="Flanders &amp; Fish"/>
    <s v="Auction"/>
    <n v="3177"/>
    <n v="3"/>
    <n v="1"/>
    <n v="0"/>
    <n v="585"/>
    <n v="1960"/>
    <s v="49 Kanooka Gr"/>
    <s v="Doveton"/>
    <x v="25"/>
    <x v="4"/>
    <x v="5"/>
    <x v="1"/>
  </r>
  <r>
    <x v="484"/>
    <n v="676000"/>
    <x v="0"/>
    <s v="Melbourne Homes"/>
    <s v="Auction"/>
    <n v="3802"/>
    <n v="3"/>
    <n v="2"/>
    <n v="3"/>
    <n v="810"/>
    <n v="1980"/>
    <s v="9 Knight Ct"/>
    <s v="Endeavour Hills"/>
    <x v="25"/>
    <x v="4"/>
    <x v="5"/>
    <x v="1"/>
  </r>
  <r>
    <x v="484"/>
    <n v="2200000"/>
    <x v="0"/>
    <s v="Property Barons"/>
    <s v="Auction"/>
    <n v="3124"/>
    <n v="8"/>
    <n v="8"/>
    <n v="4"/>
    <n v="650"/>
    <m/>
    <s v="1088 Toorak Rd"/>
    <s v="Camberwell"/>
    <x v="14"/>
    <x v="2"/>
    <x v="5"/>
    <x v="1"/>
  </r>
  <r>
    <x v="484"/>
    <n v="771000"/>
    <x v="2"/>
    <s v="Best Bricks"/>
    <s v="Sale"/>
    <n v="3188"/>
    <n v="2"/>
    <n v="1"/>
    <n v="1"/>
    <n v="0"/>
    <n v="1992"/>
    <s v="3/8 Eldon Ct"/>
    <s v="Hampton East"/>
    <x v="15"/>
    <x v="2"/>
    <x v="5"/>
    <x v="1"/>
  </r>
  <r>
    <x v="484"/>
    <n v="450000"/>
    <x v="1"/>
    <s v="Best Bricks"/>
    <s v="Auction"/>
    <n v="3084"/>
    <n v="2"/>
    <n v="1"/>
    <n v="0"/>
    <n v="2020"/>
    <n v="1998"/>
    <s v="8/75 Hawdon St"/>
    <s v="Heidelberg"/>
    <x v="17"/>
    <x v="3"/>
    <x v="5"/>
    <x v="1"/>
  </r>
  <r>
    <x v="484"/>
    <n v="905000"/>
    <x v="0"/>
    <s v="Property Barons"/>
    <s v="Auction"/>
    <n v="3084"/>
    <n v="3"/>
    <n v="2"/>
    <n v="2"/>
    <n v="331"/>
    <n v="2001"/>
    <s v="34 Toumlin Gr"/>
    <s v="Viewbank"/>
    <x v="17"/>
    <x v="3"/>
    <x v="5"/>
    <x v="1"/>
  </r>
  <r>
    <x v="485"/>
    <n v="420000"/>
    <x v="2"/>
    <s v="Melbourne Homes"/>
    <s v="Sale"/>
    <n v="3752"/>
    <n v="3"/>
    <n v="2"/>
    <n v="2"/>
    <n v="155"/>
    <n v="2011"/>
    <s v="3/32 Kumara Cct"/>
    <s v="South Morang"/>
    <x v="19"/>
    <x v="1"/>
    <x v="5"/>
    <x v="1"/>
  </r>
  <r>
    <x v="485"/>
    <n v="676000"/>
    <x v="1"/>
    <s v="Flanders &amp; Fish"/>
    <s v="Sale"/>
    <n v="3131"/>
    <n v="2"/>
    <n v="1"/>
    <n v="1"/>
    <n v="149"/>
    <n v="1970"/>
    <s v="3/29 Mount Pleasant Rd"/>
    <s v="Nunawading"/>
    <x v="2"/>
    <x v="3"/>
    <x v="5"/>
    <x v="1"/>
  </r>
  <r>
    <x v="485"/>
    <n v="973000"/>
    <x v="2"/>
    <s v="Property Barons"/>
    <s v="Sale"/>
    <n v="3132"/>
    <n v="3"/>
    <n v="2"/>
    <n v="2"/>
    <n v="323"/>
    <m/>
    <s v="9/21 Doncaster East Rd"/>
    <s v="Mitcham"/>
    <x v="2"/>
    <x v="3"/>
    <x v="5"/>
    <x v="1"/>
  </r>
  <r>
    <x v="485"/>
    <n v="683000"/>
    <x v="0"/>
    <s v="Jones and Jones"/>
    <s v="Sale"/>
    <n v="3057"/>
    <n v="2"/>
    <n v="1"/>
    <n v="1"/>
    <n v="0"/>
    <n v="1970"/>
    <s v="3/51 Brunswick Rd"/>
    <s v="Brunswick East"/>
    <x v="3"/>
    <x v="1"/>
    <x v="5"/>
    <x v="1"/>
  </r>
  <r>
    <x v="485"/>
    <n v="310000"/>
    <x v="1"/>
    <s v="Metro Ladder"/>
    <s v="Sale"/>
    <n v="3040"/>
    <n v="1"/>
    <n v="1"/>
    <n v="1"/>
    <n v="1715"/>
    <n v="1970"/>
    <s v="6/39 St Kinnord St"/>
    <s v="Aberfeldie"/>
    <x v="8"/>
    <x v="0"/>
    <x v="5"/>
    <x v="1"/>
  </r>
  <r>
    <x v="485"/>
    <n v="2050000"/>
    <x v="0"/>
    <s v="Melbourne Homes"/>
    <s v="Auction"/>
    <n v="3040"/>
    <n v="3"/>
    <n v="2"/>
    <n v="6"/>
    <n v="402"/>
    <m/>
    <s v="45 Afton St"/>
    <s v="Aberfeldie"/>
    <x v="8"/>
    <x v="0"/>
    <x v="5"/>
    <x v="1"/>
  </r>
  <r>
    <x v="485"/>
    <n v="785000"/>
    <x v="1"/>
    <s v="Cunninghams"/>
    <s v="Sale"/>
    <n v="3051"/>
    <n v="2"/>
    <n v="2"/>
    <n v="1"/>
    <n v="0"/>
    <n v="2008"/>
    <s v="39/101 Leveson St"/>
    <s v="North Melbourne"/>
    <x v="13"/>
    <x v="1"/>
    <x v="5"/>
    <x v="1"/>
  </r>
  <r>
    <x v="485"/>
    <n v="1170000"/>
    <x v="0"/>
    <s v="Cunninghams"/>
    <s v="Sale"/>
    <n v="3012"/>
    <n v="2"/>
    <n v="1"/>
    <n v="2"/>
    <n v="686"/>
    <m/>
    <s v="15 Havelock St"/>
    <s v="Maidstone"/>
    <x v="4"/>
    <x v="0"/>
    <x v="5"/>
    <x v="1"/>
  </r>
  <r>
    <x v="485"/>
    <n v="1275000"/>
    <x v="0"/>
    <s v="Property Barons"/>
    <s v="Auction"/>
    <n v="3106"/>
    <n v="4"/>
    <n v="2"/>
    <n v="2"/>
    <n v="812"/>
    <m/>
    <s v="32 Hillhouse Rd"/>
    <s v="Templestowe"/>
    <x v="16"/>
    <x v="3"/>
    <x v="5"/>
    <x v="1"/>
  </r>
  <r>
    <x v="485"/>
    <n v="430000"/>
    <x v="0"/>
    <s v="Property Barons"/>
    <s v="Sale"/>
    <n v="3048"/>
    <n v="3"/>
    <n v="1"/>
    <n v="2"/>
    <n v="522"/>
    <m/>
    <s v="103 Cassinia Cr"/>
    <s v="Meadow Heights"/>
    <x v="18"/>
    <x v="1"/>
    <x v="5"/>
    <x v="1"/>
  </r>
  <r>
    <x v="485"/>
    <n v="620000"/>
    <x v="0"/>
    <s v="Metro Ladder"/>
    <s v="Sale"/>
    <n v="3028"/>
    <n v="3"/>
    <n v="1"/>
    <n v="2"/>
    <n v="466"/>
    <n v="1975"/>
    <s v="52 Shirley St"/>
    <s v="Altona Meadows"/>
    <x v="11"/>
    <x v="0"/>
    <x v="5"/>
    <x v="1"/>
  </r>
  <r>
    <x v="485"/>
    <n v="890000"/>
    <x v="0"/>
    <s v="Property Barons"/>
    <s v="Sale"/>
    <n v="3018"/>
    <n v="4"/>
    <n v="1"/>
    <n v="1"/>
    <n v="499"/>
    <m/>
    <s v="43 David St"/>
    <s v="Altona"/>
    <x v="11"/>
    <x v="0"/>
    <x v="5"/>
    <x v="1"/>
  </r>
  <r>
    <x v="485"/>
    <n v="755000"/>
    <x v="0"/>
    <s v="Cunninghams"/>
    <s v="Sale"/>
    <n v="3199"/>
    <n v="4"/>
    <n v="1"/>
    <n v="1"/>
    <n v="622"/>
    <n v="1960"/>
    <s v="50 Towerhill Rd"/>
    <s v="Frankston"/>
    <x v="27"/>
    <x v="4"/>
    <x v="5"/>
    <x v="1"/>
  </r>
  <r>
    <x v="485"/>
    <n v="468000"/>
    <x v="1"/>
    <s v="Cunninghams"/>
    <s v="Sale"/>
    <n v="3073"/>
    <n v="2"/>
    <n v="1"/>
    <n v="1"/>
    <n v="0"/>
    <n v="2012"/>
    <s v="6/767 High St"/>
    <s v="Reservoir"/>
    <x v="10"/>
    <x v="1"/>
    <x v="5"/>
    <x v="1"/>
  </r>
  <r>
    <x v="485"/>
    <n v="1290000"/>
    <x v="0"/>
    <s v="Best Bricks"/>
    <s v="Auction"/>
    <n v="3070"/>
    <n v="3"/>
    <n v="2"/>
    <n v="1"/>
    <n v="196"/>
    <n v="1910"/>
    <s v="19 Charles St"/>
    <s v="Northcote"/>
    <x v="10"/>
    <x v="1"/>
    <x v="5"/>
    <x v="1"/>
  </r>
  <r>
    <x v="485"/>
    <n v="532000"/>
    <x v="0"/>
    <s v="Best Bricks"/>
    <s v="Sale"/>
    <n v="3020"/>
    <n v="3"/>
    <n v="1"/>
    <n v="1"/>
    <n v="206"/>
    <n v="1985"/>
    <s v="2/2 Cooper St"/>
    <s v="Sunshine"/>
    <x v="0"/>
    <x v="0"/>
    <x v="5"/>
    <x v="1"/>
  </r>
  <r>
    <x v="485"/>
    <n v="620000"/>
    <x v="0"/>
    <s v="Property Barons"/>
    <s v="Sale"/>
    <n v="3037"/>
    <n v="3"/>
    <n v="2"/>
    <n v="2"/>
    <n v="360"/>
    <n v="2000"/>
    <s v="44 Roseleigh Bvd"/>
    <s v="Sydenham"/>
    <x v="0"/>
    <x v="0"/>
    <x v="5"/>
    <x v="1"/>
  </r>
  <r>
    <x v="485"/>
    <n v="630000"/>
    <x v="0"/>
    <s v="Flanders &amp; Fish"/>
    <s v="Sale"/>
    <n v="3020"/>
    <n v="3"/>
    <n v="1"/>
    <n v="5"/>
    <n v="626"/>
    <m/>
    <s v="4 Barnes Cr"/>
    <s v="Sunshine West"/>
    <x v="0"/>
    <x v="0"/>
    <x v="5"/>
    <x v="1"/>
  </r>
  <r>
    <x v="485"/>
    <n v="450000"/>
    <x v="1"/>
    <s v="SJ"/>
    <s v="Sale"/>
    <n v="3122"/>
    <n v="2"/>
    <n v="1"/>
    <n v="1"/>
    <n v="2338"/>
    <m/>
    <s v="8/3 Kooyongkoot Rd"/>
    <s v="Hawthorn"/>
    <x v="14"/>
    <x v="2"/>
    <x v="5"/>
    <x v="1"/>
  </r>
  <r>
    <x v="485"/>
    <n v="540000"/>
    <x v="1"/>
    <s v="Jones and Jones"/>
    <s v="Sale"/>
    <n v="3146"/>
    <n v="2"/>
    <n v="1"/>
    <n v="1"/>
    <n v="0"/>
    <n v="1960"/>
    <s v="3/14 Charles St"/>
    <s v="Glen Iris"/>
    <x v="14"/>
    <x v="2"/>
    <x v="5"/>
    <x v="1"/>
  </r>
  <r>
    <x v="485"/>
    <n v="802000"/>
    <x v="1"/>
    <s v="Cunninghams"/>
    <s v="Sale"/>
    <n v="3101"/>
    <n v="2"/>
    <n v="1"/>
    <n v="1"/>
    <n v="0"/>
    <m/>
    <s v="31/380 High St"/>
    <s v="Kew"/>
    <x v="14"/>
    <x v="2"/>
    <x v="5"/>
    <x v="1"/>
  </r>
  <r>
    <x v="485"/>
    <n v="1850000"/>
    <x v="2"/>
    <s v="Best Bricks"/>
    <s v="Auction"/>
    <n v="3193"/>
    <n v="3"/>
    <n v="3"/>
    <n v="2"/>
    <n v="252"/>
    <n v="2007"/>
    <s v="16A Coronet Gr"/>
    <s v="Beaumaris"/>
    <x v="15"/>
    <x v="2"/>
    <x v="5"/>
    <x v="1"/>
  </r>
  <r>
    <x v="485"/>
    <n v="790000"/>
    <x v="0"/>
    <s v="Property Barons"/>
    <s v="Sale"/>
    <n v="3081"/>
    <n v="3"/>
    <n v="2"/>
    <n v="1"/>
    <n v="458"/>
    <m/>
    <s v="3 Dougharty Rd"/>
    <s v="Heidelberg Heights"/>
    <x v="17"/>
    <x v="3"/>
    <x v="5"/>
    <x v="1"/>
  </r>
  <r>
    <x v="485"/>
    <n v="1310000"/>
    <x v="0"/>
    <s v="Flanders &amp; Fish"/>
    <s v="Sale"/>
    <n v="3084"/>
    <n v="2"/>
    <n v="1"/>
    <n v="1"/>
    <n v="1313"/>
    <m/>
    <s v="7 Hylton Cr"/>
    <s v="Rosanna"/>
    <x v="17"/>
    <x v="3"/>
    <x v="5"/>
    <x v="1"/>
  </r>
  <r>
    <x v="486"/>
    <n v="592000"/>
    <x v="1"/>
    <s v="Cunninghams"/>
    <s v="Auction"/>
    <n v="3121"/>
    <n v="2"/>
    <n v="2"/>
    <n v="2"/>
    <n v="2044"/>
    <m/>
    <s v="607/2 McGoun St"/>
    <s v="Richmond"/>
    <x v="1"/>
    <x v="1"/>
    <x v="5"/>
    <x v="1"/>
  </r>
  <r>
    <x v="486"/>
    <n v="830000"/>
    <x v="1"/>
    <s v="Jones and Jones"/>
    <s v="Sale"/>
    <n v="3065"/>
    <n v="2"/>
    <n v="2"/>
    <n v="1"/>
    <n v="4421"/>
    <n v="2011"/>
    <s v="604/353 Napier St"/>
    <s v="Fitzroy"/>
    <x v="1"/>
    <x v="1"/>
    <x v="5"/>
    <x v="1"/>
  </r>
  <r>
    <x v="486"/>
    <n v="412500"/>
    <x v="0"/>
    <s v="SJ"/>
    <s v="Sale"/>
    <n v="3030"/>
    <n v="3"/>
    <n v="1"/>
    <n v="1"/>
    <n v="583"/>
    <n v="1980"/>
    <s v="1 Ord Ct"/>
    <s v="Werribee"/>
    <x v="28"/>
    <x v="0"/>
    <x v="5"/>
    <x v="1"/>
  </r>
  <r>
    <x v="486"/>
    <n v="520000"/>
    <x v="0"/>
    <s v="Flanders &amp; Fish"/>
    <s v="Sale"/>
    <n v="3029"/>
    <n v="3"/>
    <n v="1"/>
    <n v="0"/>
    <n v="609"/>
    <n v="1986"/>
    <s v="46 Bourke Cr"/>
    <s v="Hoppers Crossing"/>
    <x v="28"/>
    <x v="0"/>
    <x v="5"/>
    <x v="1"/>
  </r>
  <r>
    <x v="486"/>
    <n v="561000"/>
    <x v="0"/>
    <s v="Cunninghams"/>
    <s v="Auction"/>
    <n v="3752"/>
    <n v="4"/>
    <n v="2"/>
    <n v="1"/>
    <n v="229"/>
    <m/>
    <s v="7 Loveridge Wy"/>
    <s v="South Morang"/>
    <x v="19"/>
    <x v="1"/>
    <x v="5"/>
    <x v="1"/>
  </r>
  <r>
    <x v="486"/>
    <n v="813000"/>
    <x v="1"/>
    <s v="Cunninghams"/>
    <s v="Sale"/>
    <n v="3131"/>
    <n v="3"/>
    <n v="2"/>
    <n v="2"/>
    <n v="266"/>
    <n v="2001"/>
    <s v="2/281 Springvale Rd"/>
    <s v="Nunawading"/>
    <x v="2"/>
    <x v="3"/>
    <x v="5"/>
    <x v="1"/>
  </r>
  <r>
    <x v="486"/>
    <n v="280000"/>
    <x v="1"/>
    <s v="Cunninghams"/>
    <s v="Auction"/>
    <n v="3040"/>
    <n v="1"/>
    <n v="1"/>
    <n v="1"/>
    <n v="0"/>
    <n v="1970"/>
    <s v="4/37 St Kinnord St"/>
    <s v="Aberfeldie"/>
    <x v="8"/>
    <x v="0"/>
    <x v="5"/>
    <x v="1"/>
  </r>
  <r>
    <x v="486"/>
    <n v="870000"/>
    <x v="0"/>
    <s v="Metro Ladder"/>
    <s v="Auction"/>
    <n v="3179"/>
    <n v="3"/>
    <n v="2"/>
    <n v="2"/>
    <n v="590"/>
    <n v="1981"/>
    <s v="5 Drysdale Ct"/>
    <s v="Scoresby"/>
    <x v="26"/>
    <x v="3"/>
    <x v="5"/>
    <x v="1"/>
  </r>
  <r>
    <x v="486"/>
    <n v="962000"/>
    <x v="0"/>
    <s v="Jones and Jones"/>
    <s v="Sale"/>
    <n v="3169"/>
    <n v="4"/>
    <n v="2"/>
    <n v="4"/>
    <n v="724"/>
    <m/>
    <s v="48 McMillan St"/>
    <s v="Clayton South"/>
    <x v="7"/>
    <x v="4"/>
    <x v="5"/>
    <x v="1"/>
  </r>
  <r>
    <x v="486"/>
    <n v="597000"/>
    <x v="0"/>
    <s v="Best Bricks"/>
    <s v="Sale"/>
    <n v="3429"/>
    <n v="4"/>
    <n v="2"/>
    <n v="4"/>
    <n v="939"/>
    <n v="1977"/>
    <s v="4 College Pl"/>
    <s v="Sunbury"/>
    <x v="18"/>
    <x v="0"/>
    <x v="5"/>
    <x v="1"/>
  </r>
  <r>
    <x v="486"/>
    <n v="917000"/>
    <x v="0"/>
    <s v="Property Barons"/>
    <s v="Sale"/>
    <n v="3171"/>
    <n v="6"/>
    <n v="2"/>
    <n v="2"/>
    <n v="869"/>
    <m/>
    <s v="67 Glendale Rd"/>
    <s v="Springvale"/>
    <x v="24"/>
    <x v="4"/>
    <x v="5"/>
    <x v="1"/>
  </r>
  <r>
    <x v="486"/>
    <n v="1780000"/>
    <x v="0"/>
    <s v="Jones and Jones"/>
    <s v="Sale"/>
    <n v="3165"/>
    <n v="4"/>
    <n v="2"/>
    <n v="2"/>
    <n v="577"/>
    <m/>
    <s v="10 Juliana St"/>
    <s v="Bentleigh East"/>
    <x v="9"/>
    <x v="2"/>
    <x v="5"/>
    <x v="1"/>
  </r>
  <r>
    <x v="486"/>
    <n v="640000"/>
    <x v="0"/>
    <s v="Metro Ladder"/>
    <s v="Auction"/>
    <n v="3977"/>
    <n v="4"/>
    <n v="2"/>
    <n v="2"/>
    <n v="631"/>
    <m/>
    <s v="29 Edinburgh Dr"/>
    <s v="Skye"/>
    <x v="27"/>
    <x v="4"/>
    <x v="5"/>
    <x v="1"/>
  </r>
  <r>
    <x v="486"/>
    <n v="800000"/>
    <x v="0"/>
    <s v="Melbourne Homes"/>
    <s v="Auction"/>
    <n v="3198"/>
    <n v="4"/>
    <n v="2"/>
    <n v="0"/>
    <n v="1151"/>
    <n v="1969"/>
    <s v="43 Molesworth St"/>
    <s v="Seaford"/>
    <x v="27"/>
    <x v="4"/>
    <x v="5"/>
    <x v="1"/>
  </r>
  <r>
    <x v="486"/>
    <n v="740000"/>
    <x v="0"/>
    <s v="Cunninghams"/>
    <s v="Sale"/>
    <n v="3083"/>
    <n v="3"/>
    <n v="1"/>
    <n v="2"/>
    <n v="633"/>
    <m/>
    <s v="43 Green Av"/>
    <s v="Kingsbury"/>
    <x v="10"/>
    <x v="1"/>
    <x v="5"/>
    <x v="1"/>
  </r>
  <r>
    <x v="486"/>
    <n v="537000"/>
    <x v="1"/>
    <s v="Cunninghams"/>
    <s v="Sale"/>
    <n v="3807"/>
    <n v="3"/>
    <n v="1"/>
    <n v="1"/>
    <n v="460"/>
    <m/>
    <s v="2 George St"/>
    <s v="Beaconsfield"/>
    <x v="30"/>
    <x v="5"/>
    <x v="5"/>
    <x v="1"/>
  </r>
  <r>
    <x v="486"/>
    <n v="682000"/>
    <x v="1"/>
    <s v="Jones and Jones"/>
    <s v="Sale"/>
    <n v="3124"/>
    <n v="2"/>
    <n v="1"/>
    <n v="1"/>
    <n v="1106"/>
    <n v="1970"/>
    <s v="1/43 Inglesby Rd"/>
    <s v="Camberwell"/>
    <x v="14"/>
    <x v="2"/>
    <x v="5"/>
    <x v="1"/>
  </r>
  <r>
    <x v="486"/>
    <n v="1750000"/>
    <x v="0"/>
    <s v="Jones and Jones"/>
    <s v="Sale"/>
    <n v="3104"/>
    <n v="4"/>
    <n v="1"/>
    <n v="2"/>
    <n v="683"/>
    <m/>
    <s v="4 Carrington St"/>
    <s v="Balwyn North"/>
    <x v="14"/>
    <x v="2"/>
    <x v="5"/>
    <x v="1"/>
  </r>
  <r>
    <x v="486"/>
    <n v="680000"/>
    <x v="0"/>
    <s v="Property Barons"/>
    <s v="Sale"/>
    <n v="3081"/>
    <n v="3"/>
    <n v="1"/>
    <n v="0"/>
    <n v="544"/>
    <m/>
    <s v="23 Eden St"/>
    <s v="Heidelberg Heights"/>
    <x v="17"/>
    <x v="3"/>
    <x v="5"/>
    <x v="1"/>
  </r>
  <r>
    <x v="487"/>
    <n v="640000"/>
    <x v="1"/>
    <s v="Cunninghams"/>
    <s v="Auction"/>
    <n v="3068"/>
    <n v="2"/>
    <n v="2"/>
    <n v="1"/>
    <n v="533"/>
    <n v="2011"/>
    <s v="11/165 Noone St"/>
    <s v="Clifton Hill"/>
    <x v="1"/>
    <x v="1"/>
    <x v="5"/>
    <x v="1"/>
  </r>
  <r>
    <x v="487"/>
    <n v="1200000"/>
    <x v="0"/>
    <s v="Metro Ladder"/>
    <s v="Auction"/>
    <n v="3121"/>
    <n v="2"/>
    <n v="2"/>
    <n v="1"/>
    <n v="189"/>
    <m/>
    <s v="334 Highett St"/>
    <s v="Richmond"/>
    <x v="1"/>
    <x v="1"/>
    <x v="5"/>
    <x v="1"/>
  </r>
  <r>
    <x v="487"/>
    <n v="1852000"/>
    <x v="0"/>
    <s v="Jones and Jones"/>
    <s v="Sale"/>
    <n v="3068"/>
    <n v="3"/>
    <n v="2"/>
    <n v="1"/>
    <n v="138"/>
    <n v="1900"/>
    <s v="222 Rae St"/>
    <s v="Fitzroy North"/>
    <x v="1"/>
    <x v="1"/>
    <x v="5"/>
    <x v="1"/>
  </r>
  <r>
    <x v="487"/>
    <n v="525300"/>
    <x v="0"/>
    <s v="Flanders &amp; Fish"/>
    <s v="Sale"/>
    <n v="3750"/>
    <n v="3"/>
    <n v="2"/>
    <n v="2"/>
    <n v="400"/>
    <m/>
    <s v="60 Saltlake Bvd"/>
    <s v="Wollert"/>
    <x v="19"/>
    <x v="1"/>
    <x v="5"/>
    <x v="1"/>
  </r>
  <r>
    <x v="487"/>
    <n v="810000"/>
    <x v="0"/>
    <s v="Maxwells"/>
    <s v="Sale"/>
    <n v="3752"/>
    <n v="4"/>
    <n v="2"/>
    <n v="2"/>
    <n v="639"/>
    <m/>
    <s v="37 Grange Dr"/>
    <s v="South Morang"/>
    <x v="19"/>
    <x v="1"/>
    <x v="5"/>
    <x v="1"/>
  </r>
  <r>
    <x v="487"/>
    <n v="1100000"/>
    <x v="0"/>
    <s v="Property Barons"/>
    <s v="Sale"/>
    <n v="3130"/>
    <n v="3"/>
    <n v="1"/>
    <n v="1"/>
    <n v="614"/>
    <m/>
    <s v="169 Springfield Rd"/>
    <s v="Blackburn North"/>
    <x v="2"/>
    <x v="3"/>
    <x v="5"/>
    <x v="1"/>
  </r>
  <r>
    <x v="487"/>
    <n v="1300000"/>
    <x v="0"/>
    <s v="Jones and Jones"/>
    <s v="Auction"/>
    <n v="3046"/>
    <n v="4"/>
    <n v="2"/>
    <n v="2"/>
    <n v="866"/>
    <n v="1960"/>
    <s v="15 Nerissa Gr"/>
    <s v="Oak Park"/>
    <x v="3"/>
    <x v="1"/>
    <x v="5"/>
    <x v="1"/>
  </r>
  <r>
    <x v="487"/>
    <n v="1500000"/>
    <x v="0"/>
    <s v="Jones and Jones"/>
    <s v="Auction"/>
    <n v="3055"/>
    <n v="4"/>
    <n v="2"/>
    <n v="3"/>
    <n v="444"/>
    <n v="1997"/>
    <s v="11 Henderson St"/>
    <s v="Brunswick West"/>
    <x v="3"/>
    <x v="1"/>
    <x v="5"/>
    <x v="1"/>
  </r>
  <r>
    <x v="487"/>
    <n v="1000000"/>
    <x v="0"/>
    <s v="Cunninghams"/>
    <s v="Auction"/>
    <n v="3040"/>
    <n v="3"/>
    <n v="2"/>
    <n v="2"/>
    <n v="213"/>
    <m/>
    <s v="20 Butler St"/>
    <s v="Essendon"/>
    <x v="8"/>
    <x v="0"/>
    <x v="5"/>
    <x v="1"/>
  </r>
  <r>
    <x v="487"/>
    <n v="1107500"/>
    <x v="0"/>
    <s v="Cunninghams"/>
    <s v="Sale"/>
    <n v="3034"/>
    <n v="3"/>
    <n v="3"/>
    <n v="1"/>
    <n v="668"/>
    <n v="2014"/>
    <s v="132 Templewood Cr"/>
    <s v="Avondale Heights"/>
    <x v="8"/>
    <x v="0"/>
    <x v="5"/>
    <x v="1"/>
  </r>
  <r>
    <x v="487"/>
    <n v="1400000"/>
    <x v="0"/>
    <s v="Maxwells"/>
    <s v="Auction"/>
    <n v="3039"/>
    <n v="4"/>
    <n v="2"/>
    <n v="1"/>
    <n v="375"/>
    <n v="1930"/>
    <s v="90 Bent St"/>
    <s v="Moonee Ponds"/>
    <x v="8"/>
    <x v="0"/>
    <x v="5"/>
    <x v="1"/>
  </r>
  <r>
    <x v="487"/>
    <n v="1620000"/>
    <x v="0"/>
    <s v="Cunninghams"/>
    <s v="Sale"/>
    <n v="3040"/>
    <n v="3"/>
    <n v="1"/>
    <n v="1"/>
    <n v="393"/>
    <m/>
    <s v="15 Robb St"/>
    <s v="Essendon"/>
    <x v="8"/>
    <x v="0"/>
    <x v="5"/>
    <x v="1"/>
  </r>
  <r>
    <x v="487"/>
    <n v="730000"/>
    <x v="1"/>
    <s v="Melbourne Homes"/>
    <s v="Auction"/>
    <n v="3150"/>
    <n v="2"/>
    <n v="1"/>
    <n v="1"/>
    <n v="235"/>
    <m/>
    <s v="1/6 Kirstina Rd"/>
    <s v="Glen Waverley"/>
    <x v="6"/>
    <x v="3"/>
    <x v="5"/>
    <x v="1"/>
  </r>
  <r>
    <x v="487"/>
    <n v="1018000"/>
    <x v="0"/>
    <s v="Jones and Jones"/>
    <s v="Sale"/>
    <n v="3168"/>
    <n v="3"/>
    <n v="1"/>
    <n v="2"/>
    <n v="615"/>
    <m/>
    <s v="6 Harlington St"/>
    <s v="Clayton"/>
    <x v="6"/>
    <x v="4"/>
    <x v="5"/>
    <x v="1"/>
  </r>
  <r>
    <x v="487"/>
    <n v="1750000"/>
    <x v="0"/>
    <s v="Jones and Jones"/>
    <s v="Auction"/>
    <n v="3149"/>
    <n v="4"/>
    <n v="2"/>
    <n v="2"/>
    <n v="766"/>
    <m/>
    <s v="4 William St"/>
    <s v="Mount Waverley"/>
    <x v="6"/>
    <x v="3"/>
    <x v="5"/>
    <x v="1"/>
  </r>
  <r>
    <x v="487"/>
    <n v="725500"/>
    <x v="0"/>
    <s v="Property Barons"/>
    <s v="Sale"/>
    <n v="3037"/>
    <n v="5"/>
    <n v="3"/>
    <n v="2"/>
    <n v="450"/>
    <n v="2011"/>
    <s v="6 Hobart Wy"/>
    <s v="Taylors Hill"/>
    <x v="21"/>
    <x v="0"/>
    <x v="5"/>
    <x v="1"/>
  </r>
  <r>
    <x v="487"/>
    <n v="910000"/>
    <x v="0"/>
    <s v="Maxwells"/>
    <s v="Sale"/>
    <n v="3134"/>
    <n v="3"/>
    <n v="2"/>
    <n v="2"/>
    <n v="651"/>
    <n v="1977"/>
    <s v="3 Sang Ct"/>
    <s v="Ringwood"/>
    <x v="22"/>
    <x v="3"/>
    <x v="5"/>
    <x v="1"/>
  </r>
  <r>
    <x v="487"/>
    <n v="955000"/>
    <x v="0"/>
    <s v="Maxwells"/>
    <s v="Sale"/>
    <n v="3012"/>
    <n v="4"/>
    <n v="1"/>
    <n v="3"/>
    <n v="459"/>
    <m/>
    <s v="41 Dongola Rd"/>
    <s v="West Footscray"/>
    <x v="4"/>
    <x v="0"/>
    <x v="5"/>
    <x v="1"/>
  </r>
  <r>
    <x v="487"/>
    <n v="1120000"/>
    <x v="0"/>
    <s v="Property Barons"/>
    <s v="Sale"/>
    <n v="3109"/>
    <n v="3"/>
    <n v="1"/>
    <n v="1"/>
    <n v="725"/>
    <m/>
    <s v="54 Devon Dr"/>
    <s v="Doncaster East"/>
    <x v="16"/>
    <x v="3"/>
    <x v="5"/>
    <x v="1"/>
  </r>
  <r>
    <x v="487"/>
    <n v="775000"/>
    <x v="0"/>
    <s v="Sanders"/>
    <s v="Sale"/>
    <n v="3437"/>
    <n v="3"/>
    <n v="2"/>
    <n v="4"/>
    <n v="1290"/>
    <n v="1988"/>
    <s v="42 Kilmore Rd"/>
    <s v="Gisborne"/>
    <x v="29"/>
    <x v="7"/>
    <x v="5"/>
    <x v="1"/>
  </r>
  <r>
    <x v="487"/>
    <n v="385000"/>
    <x v="1"/>
    <s v="Melbourne Homes"/>
    <s v="Auction"/>
    <n v="3016"/>
    <n v="1"/>
    <n v="1"/>
    <n v="1"/>
    <n v="0"/>
    <n v="1967"/>
    <s v="2/29 Dover Rd"/>
    <s v="Williamstown"/>
    <x v="11"/>
    <x v="0"/>
    <x v="5"/>
    <x v="1"/>
  </r>
  <r>
    <x v="487"/>
    <n v="316000"/>
    <x v="1"/>
    <s v="Cunninghams"/>
    <s v="Auction"/>
    <n v="3163"/>
    <n v="1"/>
    <n v="1"/>
    <n v="1"/>
    <n v="1978"/>
    <m/>
    <s v="13/1150 Dandenong Rd"/>
    <s v="Carnegie"/>
    <x v="9"/>
    <x v="2"/>
    <x v="5"/>
    <x v="1"/>
  </r>
  <r>
    <x v="487"/>
    <n v="328000"/>
    <x v="1"/>
    <s v="Jones and Jones"/>
    <s v="Sale"/>
    <n v="3071"/>
    <n v="1"/>
    <n v="1"/>
    <n v="1"/>
    <n v="1047"/>
    <n v="1970"/>
    <s v="12/45 Woolton Av"/>
    <s v="Thornbury"/>
    <x v="10"/>
    <x v="1"/>
    <x v="5"/>
    <x v="1"/>
  </r>
  <r>
    <x v="487"/>
    <n v="1000000"/>
    <x v="0"/>
    <s v="Cunninghams"/>
    <s v="Auction"/>
    <n v="3071"/>
    <n v="3"/>
    <n v="2"/>
    <n v="2"/>
    <n v="333"/>
    <m/>
    <s v="31 Raleigh St"/>
    <s v="Thornbury"/>
    <x v="10"/>
    <x v="1"/>
    <x v="5"/>
    <x v="1"/>
  </r>
  <r>
    <x v="487"/>
    <n v="1830000"/>
    <x v="0"/>
    <s v="Cunninghams"/>
    <s v="Sale"/>
    <n v="3124"/>
    <n v="3"/>
    <n v="2"/>
    <n v="4"/>
    <n v="605"/>
    <m/>
    <s v="4 Lynden St"/>
    <s v="Camberwell"/>
    <x v="14"/>
    <x v="2"/>
    <x v="5"/>
    <x v="1"/>
  </r>
  <r>
    <x v="487"/>
    <n v="2400000"/>
    <x v="0"/>
    <s v="Flanders &amp; Fish"/>
    <s v="Auction"/>
    <n v="3103"/>
    <n v="5"/>
    <n v="3"/>
    <n v="2"/>
    <n v="785"/>
    <m/>
    <s v="5 Tedstone Cr"/>
    <s v="Balwyn"/>
    <x v="14"/>
    <x v="2"/>
    <x v="5"/>
    <x v="1"/>
  </r>
  <r>
    <x v="487"/>
    <n v="3190000"/>
    <x v="0"/>
    <s v="Cunninghams"/>
    <s v="Sale"/>
    <n v="3124"/>
    <n v="5"/>
    <n v="4"/>
    <n v="2"/>
    <n v="788"/>
    <m/>
    <s v="22 Kingsley St"/>
    <s v="Camberwell"/>
    <x v="14"/>
    <x v="2"/>
    <x v="5"/>
    <x v="1"/>
  </r>
  <r>
    <x v="487"/>
    <n v="1960000"/>
    <x v="0"/>
    <s v="Maxwells"/>
    <s v="Sale"/>
    <n v="3188"/>
    <n v="2"/>
    <n v="1"/>
    <n v="2"/>
    <n v="697"/>
    <m/>
    <s v="13 Kyarra St"/>
    <s v="Hampton"/>
    <x v="15"/>
    <x v="2"/>
    <x v="5"/>
    <x v="1"/>
  </r>
  <r>
    <x v="487"/>
    <n v="743500"/>
    <x v="0"/>
    <s v="Sanders"/>
    <s v="Sale"/>
    <n v="3085"/>
    <n v="4"/>
    <n v="2"/>
    <n v="4"/>
    <n v="600"/>
    <m/>
    <s v="34 Aminya Cr"/>
    <s v="Yallambie"/>
    <x v="17"/>
    <x v="1"/>
    <x v="5"/>
    <x v="1"/>
  </r>
  <r>
    <x v="487"/>
    <n v="1400000"/>
    <x v="0"/>
    <s v="Flanders &amp; Fish"/>
    <s v="Auction"/>
    <n v="3084"/>
    <n v="3"/>
    <n v="2"/>
    <n v="2"/>
    <n v="697"/>
    <m/>
    <s v="157 Bellevue Av"/>
    <s v="Rosanna"/>
    <x v="17"/>
    <x v="3"/>
    <x v="5"/>
    <x v="1"/>
  </r>
  <r>
    <x v="488"/>
    <n v="1442000"/>
    <x v="0"/>
    <s v="Cunninghams"/>
    <s v="Sale"/>
    <n v="3121"/>
    <n v="2"/>
    <n v="2"/>
    <n v="1"/>
    <n v="163"/>
    <m/>
    <s v="2 Sutton Gr"/>
    <s v="Richmond"/>
    <x v="1"/>
    <x v="1"/>
    <x v="5"/>
    <x v="1"/>
  </r>
  <r>
    <x v="488"/>
    <n v="685000"/>
    <x v="2"/>
    <s v="Melbourne Homes"/>
    <s v="Sale"/>
    <n v="3083"/>
    <n v="4"/>
    <n v="2"/>
    <n v="1"/>
    <n v="287"/>
    <n v="1990"/>
    <s v="13 Cher Av"/>
    <s v="Bundoora"/>
    <x v="19"/>
    <x v="1"/>
    <x v="5"/>
    <x v="1"/>
  </r>
  <r>
    <x v="488"/>
    <n v="705000"/>
    <x v="0"/>
    <s v="Cunninghams"/>
    <s v="Sale"/>
    <n v="3082"/>
    <n v="3"/>
    <n v="2"/>
    <n v="2"/>
    <n v="531"/>
    <m/>
    <s v="79 Freeman Cr"/>
    <s v="Mill Park"/>
    <x v="19"/>
    <x v="1"/>
    <x v="5"/>
    <x v="1"/>
  </r>
  <r>
    <x v="488"/>
    <n v="2800000"/>
    <x v="0"/>
    <s v="Sanders"/>
    <s v="Auction"/>
    <n v="3205"/>
    <n v="3"/>
    <n v="2"/>
    <n v="2"/>
    <n v="216"/>
    <n v="1860"/>
    <s v="26 Bridport St"/>
    <s v="South Melbourne"/>
    <x v="5"/>
    <x v="2"/>
    <x v="5"/>
    <x v="1"/>
  </r>
  <r>
    <x v="488"/>
    <n v="655000"/>
    <x v="0"/>
    <s v="Property Barons"/>
    <s v="Sale"/>
    <n v="3095"/>
    <n v="3"/>
    <n v="1"/>
    <n v="2"/>
    <n v="197"/>
    <n v="2009"/>
    <s v="6/17 Silver St"/>
    <s v="Eltham"/>
    <x v="20"/>
    <x v="3"/>
    <x v="5"/>
    <x v="1"/>
  </r>
  <r>
    <x v="488"/>
    <n v="510000"/>
    <x v="2"/>
    <s v="Cunninghams"/>
    <s v="Auction"/>
    <n v="3044"/>
    <n v="2"/>
    <n v="1"/>
    <n v="1"/>
    <n v="129"/>
    <n v="2012"/>
    <s v="1A Braeside St"/>
    <s v="Pascoe Vale"/>
    <x v="3"/>
    <x v="1"/>
    <x v="5"/>
    <x v="1"/>
  </r>
  <r>
    <x v="488"/>
    <n v="629000"/>
    <x v="2"/>
    <s v="Cunninghams"/>
    <s v="Sale"/>
    <n v="3044"/>
    <n v="3"/>
    <n v="2"/>
    <n v="2"/>
    <n v="495"/>
    <m/>
    <s v="8 Sunbeam St"/>
    <s v="Pascoe Vale"/>
    <x v="3"/>
    <x v="1"/>
    <x v="5"/>
    <x v="1"/>
  </r>
  <r>
    <x v="488"/>
    <n v="1280000"/>
    <x v="0"/>
    <s v="Cunninghams"/>
    <s v="Sale"/>
    <n v="3040"/>
    <n v="2"/>
    <n v="1"/>
    <n v="1"/>
    <n v="512"/>
    <m/>
    <s v="127 Deakin St"/>
    <s v="Essendon"/>
    <x v="8"/>
    <x v="0"/>
    <x v="5"/>
    <x v="1"/>
  </r>
  <r>
    <x v="488"/>
    <n v="920000"/>
    <x v="2"/>
    <s v="Metro Ladder"/>
    <s v="Sale"/>
    <n v="3189"/>
    <n v="3"/>
    <n v="2"/>
    <n v="2"/>
    <n v="230"/>
    <m/>
    <s v="3/13 Perry St"/>
    <s v="Moorabbin"/>
    <x v="7"/>
    <x v="2"/>
    <x v="5"/>
    <x v="1"/>
  </r>
  <r>
    <x v="488"/>
    <n v="1005000"/>
    <x v="0"/>
    <s v="Property Barons"/>
    <s v="Auction"/>
    <n v="3018"/>
    <n v="3"/>
    <n v="1"/>
    <n v="2"/>
    <n v="636"/>
    <m/>
    <s v="16 Cain Ct"/>
    <s v="Altona"/>
    <x v="11"/>
    <x v="0"/>
    <x v="5"/>
    <x v="1"/>
  </r>
  <r>
    <x v="488"/>
    <n v="1700000"/>
    <x v="0"/>
    <s v="Jones and Jones"/>
    <s v="Sale"/>
    <n v="3204"/>
    <n v="4"/>
    <n v="2"/>
    <n v="2"/>
    <n v="673"/>
    <n v="2014"/>
    <s v="22 Atkinson St"/>
    <s v="Bentleigh"/>
    <x v="9"/>
    <x v="2"/>
    <x v="5"/>
    <x v="1"/>
  </r>
  <r>
    <x v="488"/>
    <n v="1415000"/>
    <x v="0"/>
    <s v="Jones and Jones"/>
    <s v="Sale"/>
    <n v="3070"/>
    <n v="3"/>
    <n v="1"/>
    <n v="1"/>
    <n v="366"/>
    <m/>
    <s v="65 Westgarth St"/>
    <s v="Northcote"/>
    <x v="10"/>
    <x v="1"/>
    <x v="5"/>
    <x v="1"/>
  </r>
  <r>
    <x v="488"/>
    <n v="1900000"/>
    <x v="0"/>
    <s v="Jones and Jones"/>
    <s v="Auction"/>
    <n v="3070"/>
    <n v="4"/>
    <n v="2"/>
    <n v="2"/>
    <n v="313"/>
    <m/>
    <s v="26 Salisbury Gr"/>
    <s v="Northcote"/>
    <x v="10"/>
    <x v="1"/>
    <x v="5"/>
    <x v="1"/>
  </r>
  <r>
    <x v="488"/>
    <n v="500000"/>
    <x v="0"/>
    <s v="Cunninghams"/>
    <s v="Sale"/>
    <n v="3977"/>
    <n v="4"/>
    <n v="2"/>
    <n v="0"/>
    <n v="579"/>
    <n v="1990"/>
    <s v="13 Cumquat Ct"/>
    <s v="Cranbourne North"/>
    <x v="25"/>
    <x v="4"/>
    <x v="5"/>
    <x v="1"/>
  </r>
  <r>
    <x v="488"/>
    <n v="613000"/>
    <x v="0"/>
    <s v="Flanders &amp; Fish"/>
    <s v="Sale"/>
    <n v="3020"/>
    <n v="3"/>
    <n v="1"/>
    <n v="2"/>
    <n v="465"/>
    <m/>
    <s v="6 Hayden Cr"/>
    <s v="Albion"/>
    <x v="0"/>
    <x v="0"/>
    <x v="5"/>
    <x v="1"/>
  </r>
  <r>
    <x v="488"/>
    <n v="859000"/>
    <x v="0"/>
    <s v="Metro Ladder"/>
    <s v="Sale"/>
    <n v="3020"/>
    <n v="4"/>
    <n v="2"/>
    <n v="2"/>
    <n v="699"/>
    <m/>
    <s v="34 Ralph St"/>
    <s v="Sunshine West"/>
    <x v="0"/>
    <x v="0"/>
    <x v="5"/>
    <x v="1"/>
  </r>
  <r>
    <x v="488"/>
    <n v="1910000"/>
    <x v="0"/>
    <s v="Jones and Jones"/>
    <s v="Sale"/>
    <n v="3122"/>
    <n v="3"/>
    <n v="2"/>
    <n v="2"/>
    <n v="242"/>
    <n v="1990"/>
    <s v="13 Violet Gr"/>
    <s v="Hawthorn"/>
    <x v="14"/>
    <x v="2"/>
    <x v="5"/>
    <x v="1"/>
  </r>
  <r>
    <x v="488"/>
    <n v="380000"/>
    <x v="1"/>
    <s v="Jones and Jones"/>
    <s v="Auction"/>
    <n v="3186"/>
    <n v="1"/>
    <n v="1"/>
    <n v="1"/>
    <n v="1993"/>
    <n v="2000"/>
    <s v="36/568 New St"/>
    <s v="Brighton"/>
    <x v="15"/>
    <x v="2"/>
    <x v="5"/>
    <x v="1"/>
  </r>
  <r>
    <x v="488"/>
    <n v="1535000"/>
    <x v="0"/>
    <s v="Melbourne Homes"/>
    <s v="Sale"/>
    <n v="3190"/>
    <n v="4"/>
    <n v="2"/>
    <n v="2"/>
    <n v="719"/>
    <n v="1998"/>
    <s v="10 Haynes St"/>
    <s v="Highett"/>
    <x v="15"/>
    <x v="2"/>
    <x v="5"/>
    <x v="1"/>
  </r>
  <r>
    <x v="488"/>
    <n v="2650000"/>
    <x v="0"/>
    <s v="Zimmerman"/>
    <s v="Sale"/>
    <n v="3186"/>
    <n v="3"/>
    <n v="2"/>
    <n v="2"/>
    <n v="645"/>
    <n v="1910"/>
    <s v="20 Byron St"/>
    <s v="Brighton"/>
    <x v="15"/>
    <x v="2"/>
    <x v="5"/>
    <x v="1"/>
  </r>
  <r>
    <x v="488"/>
    <n v="3250000"/>
    <x v="0"/>
    <s v="Maxwells"/>
    <s v="Auction"/>
    <n v="3186"/>
    <n v="5"/>
    <n v="3"/>
    <n v="2"/>
    <n v="835"/>
    <m/>
    <s v="160 Were St"/>
    <s v="Brighton"/>
    <x v="15"/>
    <x v="2"/>
    <x v="5"/>
    <x v="1"/>
  </r>
  <r>
    <x v="489"/>
    <n v="1250000"/>
    <x v="0"/>
    <s v="Jones and Jones"/>
    <s v="Auction"/>
    <n v="3130"/>
    <n v="4"/>
    <n v="2"/>
    <n v="2"/>
    <n v="580"/>
    <n v="1965"/>
    <s v="5 Hibiscus Rd"/>
    <s v="Blackburn North"/>
    <x v="2"/>
    <x v="3"/>
    <x v="5"/>
    <x v="1"/>
  </r>
  <r>
    <x v="489"/>
    <n v="533000"/>
    <x v="1"/>
    <s v="Cunninghams"/>
    <s v="Sale"/>
    <n v="3182"/>
    <n v="2"/>
    <n v="1"/>
    <n v="1"/>
    <n v="463"/>
    <n v="1960"/>
    <s v="4/63 Carlisle St"/>
    <s v="St Kilda"/>
    <x v="5"/>
    <x v="2"/>
    <x v="5"/>
    <x v="1"/>
  </r>
  <r>
    <x v="489"/>
    <n v="850000"/>
    <x v="0"/>
    <s v="Sanders"/>
    <s v="Auction"/>
    <n v="3095"/>
    <n v="4"/>
    <n v="2"/>
    <n v="2"/>
    <n v="688"/>
    <m/>
    <s v="45 Acheron Cr"/>
    <s v="Eltham North"/>
    <x v="20"/>
    <x v="3"/>
    <x v="5"/>
    <x v="1"/>
  </r>
  <r>
    <x v="489"/>
    <n v="805000"/>
    <x v="0"/>
    <s v="Jones and Jones"/>
    <s v="Auction"/>
    <n v="3058"/>
    <n v="3"/>
    <n v="2"/>
    <n v="2"/>
    <n v="296"/>
    <m/>
    <s v="29 Livingstone St"/>
    <s v="Coburg North"/>
    <x v="3"/>
    <x v="1"/>
    <x v="5"/>
    <x v="1"/>
  </r>
  <r>
    <x v="489"/>
    <n v="1050000"/>
    <x v="0"/>
    <s v="Metro Ladder"/>
    <s v="Auction"/>
    <n v="3032"/>
    <n v="3"/>
    <n v="2"/>
    <n v="1"/>
    <n v="563"/>
    <m/>
    <s v="6 Clyde St"/>
    <s v="Maribyrnong"/>
    <x v="4"/>
    <x v="0"/>
    <x v="5"/>
    <x v="1"/>
  </r>
  <r>
    <x v="489"/>
    <n v="1420000"/>
    <x v="0"/>
    <s v="Property Barons"/>
    <s v="Auction"/>
    <n v="3108"/>
    <n v="3"/>
    <n v="1"/>
    <n v="2"/>
    <n v="721"/>
    <n v="1965"/>
    <s v="10 Wilsons Rd"/>
    <s v="Doncaster"/>
    <x v="16"/>
    <x v="3"/>
    <x v="5"/>
    <x v="1"/>
  </r>
  <r>
    <x v="489"/>
    <n v="2300000"/>
    <x v="0"/>
    <s v="Cunninghams"/>
    <s v="Auction"/>
    <n v="3106"/>
    <n v="5"/>
    <n v="3"/>
    <n v="3"/>
    <n v="4001"/>
    <n v="1995"/>
    <s v="5 Timothy Ct"/>
    <s v="Templestowe"/>
    <x v="16"/>
    <x v="3"/>
    <x v="5"/>
    <x v="1"/>
  </r>
  <r>
    <x v="489"/>
    <n v="622000"/>
    <x v="1"/>
    <s v="Cunninghams"/>
    <s v="Sale"/>
    <n v="3152"/>
    <n v="3"/>
    <n v="1"/>
    <n v="1"/>
    <n v="137"/>
    <n v="2012"/>
    <s v="12/440 Stud Rd"/>
    <s v="Wantirna South"/>
    <x v="26"/>
    <x v="3"/>
    <x v="5"/>
    <x v="1"/>
  </r>
  <r>
    <x v="489"/>
    <n v="890000"/>
    <x v="0"/>
    <s v="Cunninghams"/>
    <s v="Sale"/>
    <n v="3156"/>
    <n v="4"/>
    <n v="2"/>
    <n v="2"/>
    <n v="659"/>
    <n v="1992"/>
    <s v="72 Ormonde Rd"/>
    <s v="Ferntree Gully"/>
    <x v="26"/>
    <x v="3"/>
    <x v="5"/>
    <x v="1"/>
  </r>
  <r>
    <x v="489"/>
    <n v="950000"/>
    <x v="0"/>
    <s v="Best Bricks"/>
    <s v="Sale"/>
    <n v="3155"/>
    <n v="4"/>
    <n v="2"/>
    <n v="4"/>
    <n v="2033"/>
    <n v="1970"/>
    <s v="10 Hansen Rd"/>
    <s v="Boronia"/>
    <x v="26"/>
    <x v="3"/>
    <x v="5"/>
    <x v="1"/>
  </r>
  <r>
    <x v="489"/>
    <n v="600000"/>
    <x v="1"/>
    <s v="Property Barons"/>
    <s v="Sale"/>
    <n v="3195"/>
    <n v="2"/>
    <n v="1"/>
    <n v="1"/>
    <n v="0"/>
    <n v="1967"/>
    <s v="4/6 Crown Av"/>
    <s v="Mordialloc"/>
    <x v="7"/>
    <x v="4"/>
    <x v="5"/>
    <x v="1"/>
  </r>
  <r>
    <x v="489"/>
    <n v="1050000"/>
    <x v="0"/>
    <s v="Property Barons"/>
    <s v="Auction"/>
    <n v="3192"/>
    <n v="3"/>
    <n v="1"/>
    <n v="2"/>
    <n v="539"/>
    <n v="1970"/>
    <s v="30 Nancy St"/>
    <s v="Cheltenham"/>
    <x v="7"/>
    <x v="2"/>
    <x v="5"/>
    <x v="1"/>
  </r>
  <r>
    <x v="489"/>
    <n v="575000"/>
    <x v="0"/>
    <s v="Metro Ladder"/>
    <s v="Sale"/>
    <n v="3173"/>
    <n v="4"/>
    <n v="1"/>
    <n v="2"/>
    <n v="384"/>
    <n v="1975"/>
    <s v="3 Oakwood Dr"/>
    <s v="Keysborough"/>
    <x v="24"/>
    <x v="4"/>
    <x v="5"/>
    <x v="1"/>
  </r>
  <r>
    <x v="489"/>
    <n v="1260000"/>
    <x v="2"/>
    <s v="Jones and Jones"/>
    <s v="Sale"/>
    <n v="3165"/>
    <n v="3"/>
    <n v="2"/>
    <n v="2"/>
    <n v="669"/>
    <n v="1960"/>
    <s v="16 Waratah St"/>
    <s v="Bentleigh East"/>
    <x v="9"/>
    <x v="2"/>
    <x v="5"/>
    <x v="1"/>
  </r>
  <r>
    <x v="489"/>
    <n v="945000"/>
    <x v="0"/>
    <s v="Metro Ladder"/>
    <s v="Sale"/>
    <n v="3199"/>
    <n v="4"/>
    <n v="2"/>
    <n v="2"/>
    <n v="694"/>
    <n v="2009"/>
    <s v="90 Yuille St"/>
    <s v="Frankston South"/>
    <x v="27"/>
    <x v="4"/>
    <x v="5"/>
    <x v="1"/>
  </r>
  <r>
    <x v="489"/>
    <n v="390000"/>
    <x v="1"/>
    <s v="Cunninghams"/>
    <s v="Sale"/>
    <n v="3070"/>
    <n v="2"/>
    <n v="1"/>
    <n v="1"/>
    <n v="0"/>
    <m/>
    <s v="4/26 Wilmoth St"/>
    <s v="Northcote"/>
    <x v="10"/>
    <x v="1"/>
    <x v="5"/>
    <x v="1"/>
  </r>
  <r>
    <x v="489"/>
    <n v="1300000"/>
    <x v="0"/>
    <s v="Cunninghams"/>
    <s v="Auction"/>
    <n v="3803"/>
    <n v="3"/>
    <n v="2"/>
    <n v="2"/>
    <n v="1801"/>
    <m/>
    <s v="87 Frawley Rd"/>
    <s v="Hallam"/>
    <x v="25"/>
    <x v="4"/>
    <x v="5"/>
    <x v="1"/>
  </r>
  <r>
    <x v="489"/>
    <n v="830000"/>
    <x v="1"/>
    <s v="Property Barons"/>
    <s v="Auction"/>
    <n v="3127"/>
    <n v="2"/>
    <n v="1"/>
    <n v="1"/>
    <n v="180"/>
    <m/>
    <s v="1/24 Suffolk Rd"/>
    <s v="Surrey Hills"/>
    <x v="14"/>
    <x v="2"/>
    <x v="5"/>
    <x v="1"/>
  </r>
  <r>
    <x v="489"/>
    <n v="2165000"/>
    <x v="0"/>
    <s v="Cunninghams"/>
    <s v="Sale"/>
    <n v="3146"/>
    <n v="4"/>
    <n v="3"/>
    <n v="2"/>
    <n v="409"/>
    <n v="2016"/>
    <s v="15 Renwick St"/>
    <s v="Glen Iris"/>
    <x v="14"/>
    <x v="2"/>
    <x v="5"/>
    <x v="1"/>
  </r>
  <r>
    <x v="489"/>
    <n v="1731000"/>
    <x v="2"/>
    <s v="Jones and Jones"/>
    <s v="Auction"/>
    <n v="3187"/>
    <n v="4"/>
    <n v="3"/>
    <n v="2"/>
    <n v="345"/>
    <n v="2001"/>
    <s v="18 Centre Rd"/>
    <s v="Brighton East"/>
    <x v="15"/>
    <x v="2"/>
    <x v="5"/>
    <x v="1"/>
  </r>
  <r>
    <x v="489"/>
    <n v="896000"/>
    <x v="0"/>
    <s v="Flanders &amp; Fish"/>
    <s v="Sale"/>
    <n v="3088"/>
    <n v="3"/>
    <n v="2"/>
    <n v="1"/>
    <n v="653"/>
    <n v="1970"/>
    <s v="54 Warralong Av"/>
    <s v="Greensborough"/>
    <x v="17"/>
    <x v="1"/>
    <x v="5"/>
    <x v="1"/>
  </r>
  <r>
    <x v="490"/>
    <n v="635000"/>
    <x v="0"/>
    <s v="Maxwells"/>
    <s v="Sale"/>
    <n v="3082"/>
    <n v="3"/>
    <n v="1"/>
    <n v="2"/>
    <n v="528"/>
    <m/>
    <s v="38 Wenden Rd"/>
    <s v="Mill Park"/>
    <x v="19"/>
    <x v="1"/>
    <x v="5"/>
    <x v="1"/>
  </r>
  <r>
    <x v="490"/>
    <n v="517500"/>
    <x v="1"/>
    <s v="Jones and Jones"/>
    <s v="Auction"/>
    <n v="3182"/>
    <n v="1"/>
    <n v="1"/>
    <n v="0"/>
    <n v="980"/>
    <n v="1920"/>
    <s v="15/2 Redan St"/>
    <s v="St Kilda"/>
    <x v="5"/>
    <x v="2"/>
    <x v="5"/>
    <x v="1"/>
  </r>
  <r>
    <x v="490"/>
    <n v="1030000"/>
    <x v="0"/>
    <s v="Cunninghams"/>
    <s v="Sale"/>
    <n v="3207"/>
    <n v="3"/>
    <n v="1"/>
    <n v="0"/>
    <n v="130"/>
    <m/>
    <s v="84 Raglan St"/>
    <s v="Port Melbourne"/>
    <x v="5"/>
    <x v="2"/>
    <x v="5"/>
    <x v="1"/>
  </r>
  <r>
    <x v="490"/>
    <n v="520000"/>
    <x v="2"/>
    <s v="Cunninghams"/>
    <s v="Auction"/>
    <n v="3033"/>
    <n v="2"/>
    <n v="2"/>
    <n v="2"/>
    <n v="62"/>
    <n v="2014"/>
    <s v="18 Grandvalley Dr"/>
    <s v="Keilor East"/>
    <x v="8"/>
    <x v="0"/>
    <x v="5"/>
    <x v="1"/>
  </r>
  <r>
    <x v="490"/>
    <n v="622000"/>
    <x v="1"/>
    <s v="Flanders &amp; Fish"/>
    <s v="Sale"/>
    <n v="3034"/>
    <n v="3"/>
    <n v="1"/>
    <n v="1"/>
    <n v="204"/>
    <m/>
    <s v="12a Doyle St"/>
    <s v="Avondale Heights"/>
    <x v="8"/>
    <x v="0"/>
    <x v="5"/>
    <x v="1"/>
  </r>
  <r>
    <x v="490"/>
    <n v="1185000"/>
    <x v="2"/>
    <s v="Property Barons"/>
    <s v="Sale"/>
    <n v="3032"/>
    <n v="3"/>
    <n v="2"/>
    <n v="2"/>
    <n v="271"/>
    <m/>
    <s v="29 Doncaster St"/>
    <s v="Ascot Vale"/>
    <x v="8"/>
    <x v="0"/>
    <x v="5"/>
    <x v="1"/>
  </r>
  <r>
    <x v="490"/>
    <n v="1220000"/>
    <x v="0"/>
    <s v="Cunninghams"/>
    <s v="Sale"/>
    <n v="3041"/>
    <n v="4"/>
    <n v="1"/>
    <n v="2"/>
    <n v="750"/>
    <n v="1960"/>
    <s v="10 Fenacre St"/>
    <s v="Strathmore"/>
    <x v="8"/>
    <x v="0"/>
    <x v="5"/>
    <x v="1"/>
  </r>
  <r>
    <x v="490"/>
    <n v="1375000"/>
    <x v="2"/>
    <s v="Best Bricks"/>
    <s v="Sale"/>
    <n v="3149"/>
    <n v="3"/>
    <n v="2"/>
    <n v="2"/>
    <n v="366"/>
    <m/>
    <s v="2/9 Mummery St"/>
    <s v="Mount Waverley"/>
    <x v="6"/>
    <x v="3"/>
    <x v="5"/>
    <x v="1"/>
  </r>
  <r>
    <x v="490"/>
    <n v="762000"/>
    <x v="0"/>
    <s v="Cunninghams"/>
    <s v="Sale"/>
    <n v="3153"/>
    <n v="3"/>
    <n v="2"/>
    <n v="2"/>
    <n v="792"/>
    <n v="1980"/>
    <s v="17 Kalawar Av"/>
    <s v="Bayswater North"/>
    <x v="22"/>
    <x v="3"/>
    <x v="5"/>
    <x v="1"/>
  </r>
  <r>
    <x v="490"/>
    <n v="2330000"/>
    <x v="0"/>
    <s v="Property Barons"/>
    <s v="Sale"/>
    <n v="3106"/>
    <n v="5"/>
    <n v="2"/>
    <n v="2"/>
    <n v="862"/>
    <m/>
    <s v="4 Wynnewood Ct"/>
    <s v="Templestowe"/>
    <x v="16"/>
    <x v="3"/>
    <x v="5"/>
    <x v="1"/>
  </r>
  <r>
    <x v="490"/>
    <n v="1190000"/>
    <x v="2"/>
    <s v="Maxwells"/>
    <s v="Auction"/>
    <n v="3195"/>
    <n v="3"/>
    <n v="2"/>
    <n v="2"/>
    <n v="0"/>
    <n v="2013"/>
    <s v="1/6 Birdwood St"/>
    <s v="Parkdale"/>
    <x v="7"/>
    <x v="4"/>
    <x v="5"/>
    <x v="1"/>
  </r>
  <r>
    <x v="490"/>
    <n v="1440000"/>
    <x v="0"/>
    <s v="Maxwells"/>
    <s v="Sale"/>
    <n v="3195"/>
    <n v="4"/>
    <n v="2"/>
    <n v="2"/>
    <n v="695"/>
    <m/>
    <s v="6 Winterset Cl"/>
    <s v="Mordialloc"/>
    <x v="7"/>
    <x v="4"/>
    <x v="5"/>
    <x v="1"/>
  </r>
  <r>
    <x v="490"/>
    <n v="548000"/>
    <x v="0"/>
    <s v="Flanders &amp; Fish"/>
    <s v="Auction"/>
    <n v="3064"/>
    <n v="4"/>
    <n v="2"/>
    <n v="2"/>
    <n v="400"/>
    <n v="2010"/>
    <s v="40 Grove Rd"/>
    <s v="Craigieburn"/>
    <x v="18"/>
    <x v="1"/>
    <x v="5"/>
    <x v="1"/>
  </r>
  <r>
    <x v="490"/>
    <n v="800000"/>
    <x v="0"/>
    <s v="SJ"/>
    <s v="Sale"/>
    <n v="3049"/>
    <n v="3"/>
    <n v="2"/>
    <n v="2"/>
    <n v="898"/>
    <n v="1985"/>
    <s v="27 Eyre St"/>
    <s v="Westmeadows"/>
    <x v="18"/>
    <x v="1"/>
    <x v="5"/>
    <x v="1"/>
  </r>
  <r>
    <x v="490"/>
    <n v="910000"/>
    <x v="1"/>
    <s v="Metro Ladder"/>
    <s v="Sale"/>
    <n v="3163"/>
    <n v="2"/>
    <n v="1"/>
    <n v="2"/>
    <n v="402"/>
    <n v="1970"/>
    <s v="1/48 Kangaroo Rd"/>
    <s v="Murrumbeena"/>
    <x v="9"/>
    <x v="2"/>
    <x v="5"/>
    <x v="1"/>
  </r>
  <r>
    <x v="490"/>
    <n v="1975000"/>
    <x v="0"/>
    <s v="Cunninghams"/>
    <s v="Sale"/>
    <n v="3185"/>
    <n v="3"/>
    <n v="2"/>
    <n v="2"/>
    <n v="458"/>
    <n v="1900"/>
    <s v="16 Allison Rd"/>
    <s v="Elsternwick"/>
    <x v="9"/>
    <x v="2"/>
    <x v="5"/>
    <x v="1"/>
  </r>
  <r>
    <x v="490"/>
    <n v="557000"/>
    <x v="0"/>
    <s v="Property Barons"/>
    <s v="Sale"/>
    <n v="3023"/>
    <n v="3"/>
    <n v="1"/>
    <n v="2"/>
    <n v="539"/>
    <n v="1985"/>
    <s v="13 Cavendish Dr"/>
    <s v="Deer Park"/>
    <x v="0"/>
    <x v="0"/>
    <x v="5"/>
    <x v="1"/>
  </r>
  <r>
    <x v="491"/>
    <n v="419000"/>
    <x v="1"/>
    <s v="Jones and Jones"/>
    <s v="Sale"/>
    <n v="3121"/>
    <n v="2"/>
    <n v="1"/>
    <n v="1"/>
    <n v="3512"/>
    <n v="2011"/>
    <s v="221/253 Bridge Rd"/>
    <s v="Richmond"/>
    <x v="1"/>
    <x v="1"/>
    <x v="5"/>
    <x v="1"/>
  </r>
  <r>
    <x v="491"/>
    <n v="1234000"/>
    <x v="0"/>
    <s v="Cunninghams"/>
    <s v="Sale"/>
    <n v="3131"/>
    <n v="6"/>
    <n v="3"/>
    <n v="2"/>
    <n v="579"/>
    <m/>
    <s v="2 Thornhill Dr"/>
    <s v="Forest Hill"/>
    <x v="2"/>
    <x v="3"/>
    <x v="5"/>
    <x v="1"/>
  </r>
  <r>
    <x v="491"/>
    <n v="790000"/>
    <x v="0"/>
    <s v="Best Bricks"/>
    <s v="Sale"/>
    <n v="3099"/>
    <n v="5"/>
    <n v="2"/>
    <n v="2"/>
    <n v="1034"/>
    <n v="1985"/>
    <s v="40 Anzac Av"/>
    <s v="Hurstbridge"/>
    <x v="20"/>
    <x v="7"/>
    <x v="5"/>
    <x v="1"/>
  </r>
  <r>
    <x v="491"/>
    <n v="275000"/>
    <x v="1"/>
    <s v="Jones and Jones"/>
    <s v="Auction"/>
    <n v="3055"/>
    <n v="1"/>
    <n v="1"/>
    <n v="1"/>
    <n v="1388"/>
    <n v="1970"/>
    <s v="10/3 Allard St"/>
    <s v="Brunswick West"/>
    <x v="3"/>
    <x v="1"/>
    <x v="5"/>
    <x v="1"/>
  </r>
  <r>
    <x v="491"/>
    <n v="706000"/>
    <x v="1"/>
    <s v="Cunninghams"/>
    <s v="Sale"/>
    <n v="3044"/>
    <n v="2"/>
    <n v="1"/>
    <n v="1"/>
    <n v="205"/>
    <n v="1998"/>
    <s v="1/18 Sylvan Gr"/>
    <s v="Pascoe Vale"/>
    <x v="3"/>
    <x v="1"/>
    <x v="5"/>
    <x v="1"/>
  </r>
  <r>
    <x v="491"/>
    <n v="1453000"/>
    <x v="0"/>
    <s v="Cunninghams"/>
    <s v="Sale"/>
    <n v="3046"/>
    <n v="4"/>
    <n v="2"/>
    <n v="2"/>
    <n v="525"/>
    <m/>
    <s v="4 School Ct"/>
    <s v="Oak Park"/>
    <x v="3"/>
    <x v="1"/>
    <x v="5"/>
    <x v="1"/>
  </r>
  <r>
    <x v="491"/>
    <n v="1000000"/>
    <x v="0"/>
    <s v="Cunninghams"/>
    <s v="Auction"/>
    <n v="3031"/>
    <n v="2"/>
    <n v="1"/>
    <n v="0"/>
    <n v="132"/>
    <m/>
    <s v="14 Clarence St"/>
    <s v="Flemington"/>
    <x v="8"/>
    <x v="1"/>
    <x v="5"/>
    <x v="1"/>
  </r>
  <r>
    <x v="491"/>
    <n v="960000"/>
    <x v="0"/>
    <s v="Cunninghams"/>
    <s v="Sale"/>
    <n v="3170"/>
    <n v="5"/>
    <n v="2"/>
    <n v="1"/>
    <n v="731"/>
    <n v="1965"/>
    <s v="27 Glencairn St"/>
    <s v="Mulgrave"/>
    <x v="6"/>
    <x v="4"/>
    <x v="5"/>
    <x v="1"/>
  </r>
  <r>
    <x v="491"/>
    <n v="505000"/>
    <x v="1"/>
    <s v="Flanders &amp; Fish"/>
    <s v="Sale"/>
    <n v="3136"/>
    <n v="2"/>
    <n v="1"/>
    <n v="1"/>
    <n v="297"/>
    <m/>
    <s v="8/25 Karingal St"/>
    <s v="Croydon North"/>
    <x v="22"/>
    <x v="3"/>
    <x v="5"/>
    <x v="1"/>
  </r>
  <r>
    <x v="491"/>
    <n v="435000"/>
    <x v="1"/>
    <s v="Cunninghams"/>
    <s v="Sale"/>
    <n v="3012"/>
    <n v="2"/>
    <n v="2"/>
    <n v="1"/>
    <n v="0"/>
    <n v="2017"/>
    <s v="19/8 Crefden St"/>
    <s v="Maidstone"/>
    <x v="4"/>
    <x v="0"/>
    <x v="5"/>
    <x v="1"/>
  </r>
  <r>
    <x v="491"/>
    <n v="630000"/>
    <x v="2"/>
    <s v="Cunninghams"/>
    <s v="Sale"/>
    <n v="3152"/>
    <n v="3"/>
    <n v="1"/>
    <n v="2"/>
    <n v="169"/>
    <n v="2001"/>
    <s v="1/20 Kensington Pl"/>
    <s v="Wantirna South"/>
    <x v="26"/>
    <x v="3"/>
    <x v="5"/>
    <x v="1"/>
  </r>
  <r>
    <x v="491"/>
    <n v="821000"/>
    <x v="0"/>
    <s v="Flanders &amp; Fish"/>
    <s v="Sale"/>
    <n v="3043"/>
    <n v="4"/>
    <n v="1"/>
    <n v="6"/>
    <n v="763"/>
    <m/>
    <s v="3 Henderson Rd"/>
    <s v="Tullamarine"/>
    <x v="18"/>
    <x v="0"/>
    <x v="5"/>
    <x v="1"/>
  </r>
  <r>
    <x v="491"/>
    <n v="1285000"/>
    <x v="0"/>
    <s v="Maxwells"/>
    <s v="Sale"/>
    <n v="3016"/>
    <n v="3"/>
    <n v="1"/>
    <n v="0"/>
    <n v="296"/>
    <m/>
    <s v="87 Pasco St"/>
    <s v="Williamstown"/>
    <x v="11"/>
    <x v="0"/>
    <x v="5"/>
    <x v="1"/>
  </r>
  <r>
    <x v="491"/>
    <n v="810000"/>
    <x v="0"/>
    <s v="Jones and Jones"/>
    <s v="Sale"/>
    <n v="3199"/>
    <n v="3"/>
    <n v="1"/>
    <n v="2"/>
    <n v="835"/>
    <n v="1960"/>
    <s v="14 Hoadley Av"/>
    <s v="Frankston South"/>
    <x v="27"/>
    <x v="4"/>
    <x v="5"/>
    <x v="1"/>
  </r>
  <r>
    <x v="491"/>
    <n v="1100000"/>
    <x v="0"/>
    <s v="Melbourne Homes"/>
    <s v="Auction"/>
    <n v="3070"/>
    <n v="3"/>
    <n v="1"/>
    <n v="2"/>
    <n v="449"/>
    <n v="1940"/>
    <s v="15 Bird Av"/>
    <s v="Northcote"/>
    <x v="10"/>
    <x v="1"/>
    <x v="5"/>
    <x v="1"/>
  </r>
  <r>
    <x v="491"/>
    <n v="655000"/>
    <x v="0"/>
    <s v="Sanders"/>
    <s v="Auction"/>
    <n v="3805"/>
    <n v="3"/>
    <n v="2"/>
    <n v="2"/>
    <n v="731"/>
    <n v="1972"/>
    <s v="29 Hanley St"/>
    <s v="Narre Warren"/>
    <x v="25"/>
    <x v="4"/>
    <x v="5"/>
    <x v="1"/>
  </r>
  <r>
    <x v="491"/>
    <n v="570000"/>
    <x v="0"/>
    <s v="Property Barons"/>
    <s v="Sale"/>
    <n v="3020"/>
    <n v="3"/>
    <n v="1"/>
    <n v="0"/>
    <n v="423"/>
    <n v="1920"/>
    <s v="2 Bazentin St"/>
    <s v="Albion"/>
    <x v="0"/>
    <x v="0"/>
    <x v="5"/>
    <x v="1"/>
  </r>
  <r>
    <x v="491"/>
    <n v="816000"/>
    <x v="1"/>
    <s v="Cunninghams"/>
    <s v="Sale"/>
    <n v="3126"/>
    <n v="2"/>
    <n v="2"/>
    <n v="1"/>
    <n v="8140"/>
    <n v="2015"/>
    <s v="108/2 Gascoyne St"/>
    <s v="Canterbury"/>
    <x v="14"/>
    <x v="2"/>
    <x v="5"/>
    <x v="1"/>
  </r>
  <r>
    <x v="491"/>
    <n v="1080000"/>
    <x v="0"/>
    <s v="Cunninghams"/>
    <s v="Sale"/>
    <n v="3101"/>
    <n v="3"/>
    <n v="2"/>
    <n v="2"/>
    <n v="151"/>
    <n v="1960"/>
    <s v="2/8 Pleasant Av"/>
    <s v="Kew"/>
    <x v="14"/>
    <x v="2"/>
    <x v="5"/>
    <x v="1"/>
  </r>
  <r>
    <x v="491"/>
    <n v="1405000"/>
    <x v="2"/>
    <s v="Sanders"/>
    <s v="Sale"/>
    <n v="3101"/>
    <n v="3"/>
    <n v="2"/>
    <n v="2"/>
    <n v="325"/>
    <n v="1980"/>
    <s v="6/385 Barkers Rd"/>
    <s v="Kew"/>
    <x v="14"/>
    <x v="2"/>
    <x v="5"/>
    <x v="1"/>
  </r>
  <r>
    <x v="491"/>
    <n v="1650000"/>
    <x v="0"/>
    <s v="Cunninghams"/>
    <s v="Auction"/>
    <n v="3124"/>
    <n v="3"/>
    <n v="2"/>
    <n v="2"/>
    <n v="456"/>
    <m/>
    <s v="15 Gilbert Pde"/>
    <s v="Camberwell"/>
    <x v="14"/>
    <x v="2"/>
    <x v="5"/>
    <x v="1"/>
  </r>
  <r>
    <x v="491"/>
    <n v="2725000"/>
    <x v="0"/>
    <s v="Flanders &amp; Fish"/>
    <s v="Auction"/>
    <n v="3126"/>
    <n v="4"/>
    <n v="2"/>
    <n v="2"/>
    <n v="650"/>
    <n v="2006"/>
    <s v="3 Leeds St"/>
    <s v="Canterbury"/>
    <x v="14"/>
    <x v="2"/>
    <x v="5"/>
    <x v="1"/>
  </r>
  <r>
    <x v="491"/>
    <n v="770000"/>
    <x v="1"/>
    <s v="Jones and Jones"/>
    <s v="Sale"/>
    <n v="3191"/>
    <n v="2"/>
    <n v="1"/>
    <n v="1"/>
    <n v="208"/>
    <n v="1970"/>
    <s v="5/273 Bluff Rd"/>
    <s v="Sandringham"/>
    <x v="15"/>
    <x v="2"/>
    <x v="5"/>
    <x v="1"/>
  </r>
  <r>
    <x v="491"/>
    <n v="1405000"/>
    <x v="2"/>
    <s v="Jones and Jones"/>
    <s v="Sale"/>
    <n v="3188"/>
    <n v="3"/>
    <n v="2"/>
    <n v="2"/>
    <n v="220"/>
    <n v="2014"/>
    <s v="7 Exon St"/>
    <s v="Hampton"/>
    <x v="15"/>
    <x v="2"/>
    <x v="5"/>
    <x v="1"/>
  </r>
  <r>
    <x v="491"/>
    <n v="999000"/>
    <x v="0"/>
    <s v="Cunninghams"/>
    <s v="Sale"/>
    <n v="3083"/>
    <n v="5"/>
    <n v="2"/>
    <n v="2"/>
    <n v="627"/>
    <n v="1991"/>
    <s v="43 Cheadle Cr"/>
    <s v="Bundoora"/>
    <x v="17"/>
    <x v="1"/>
    <x v="5"/>
    <x v="1"/>
  </r>
  <r>
    <x v="492"/>
    <n v="490000"/>
    <x v="0"/>
    <s v="Flanders &amp; Fish"/>
    <s v="Sale"/>
    <n v="3082"/>
    <n v="2"/>
    <n v="1"/>
    <n v="2"/>
    <n v="374"/>
    <m/>
    <s v="2 Mimosa Rd"/>
    <s v="Mill Park"/>
    <x v="19"/>
    <x v="1"/>
    <x v="5"/>
    <x v="1"/>
  </r>
  <r>
    <x v="492"/>
    <n v="1012000"/>
    <x v="0"/>
    <s v="Maxwells"/>
    <s v="Sale"/>
    <n v="3076"/>
    <n v="4"/>
    <n v="3"/>
    <n v="3"/>
    <n v="631"/>
    <n v="2009"/>
    <s v="4 Nuthall Wy"/>
    <s v="Epping"/>
    <x v="19"/>
    <x v="1"/>
    <x v="5"/>
    <x v="1"/>
  </r>
  <r>
    <x v="492"/>
    <n v="1600000"/>
    <x v="0"/>
    <s v="Flanders &amp; Fish"/>
    <s v="Auction"/>
    <n v="3182"/>
    <n v="4"/>
    <n v="2"/>
    <n v="3"/>
    <n v="613"/>
    <n v="1910"/>
    <s v="48 Greeves St"/>
    <s v="St Kilda"/>
    <x v="5"/>
    <x v="2"/>
    <x v="5"/>
    <x v="1"/>
  </r>
  <r>
    <x v="492"/>
    <n v="454000"/>
    <x v="1"/>
    <s v="Cunninghams"/>
    <s v="Sale"/>
    <n v="3042"/>
    <n v="2"/>
    <n v="1"/>
    <n v="1"/>
    <n v="182"/>
    <n v="1985"/>
    <s v="6/6 Etzel St"/>
    <s v="Airport West"/>
    <x v="8"/>
    <x v="0"/>
    <x v="5"/>
    <x v="1"/>
  </r>
  <r>
    <x v="492"/>
    <n v="825000"/>
    <x v="0"/>
    <s v="Melbourne Homes"/>
    <s v="Auction"/>
    <n v="3034"/>
    <n v="3"/>
    <n v="1"/>
    <n v="4"/>
    <n v="603"/>
    <m/>
    <s v="41 Herbert St"/>
    <s v="Avondale Heights"/>
    <x v="8"/>
    <x v="0"/>
    <x v="5"/>
    <x v="1"/>
  </r>
  <r>
    <x v="492"/>
    <n v="1800000"/>
    <x v="0"/>
    <s v="Cunninghams"/>
    <s v="Sale"/>
    <n v="3149"/>
    <n v="3"/>
    <n v="2"/>
    <n v="2"/>
    <n v="747"/>
    <m/>
    <s v="5 Charlton St"/>
    <s v="Mount Waverley"/>
    <x v="6"/>
    <x v="3"/>
    <x v="5"/>
    <x v="1"/>
  </r>
  <r>
    <x v="492"/>
    <n v="1225000"/>
    <x v="0"/>
    <s v="Cunninghams"/>
    <s v="Auction"/>
    <n v="3031"/>
    <n v="3"/>
    <n v="2"/>
    <n v="2"/>
    <n v="223"/>
    <n v="1940"/>
    <s v="33 Kensington Rd"/>
    <s v="Kensington"/>
    <x v="13"/>
    <x v="1"/>
    <x v="5"/>
    <x v="1"/>
  </r>
  <r>
    <x v="492"/>
    <n v="560000"/>
    <x v="1"/>
    <s v="Property Barons"/>
    <s v="Sale"/>
    <n v="3135"/>
    <n v="2"/>
    <n v="1"/>
    <n v="2"/>
    <n v="217"/>
    <n v="1985"/>
    <s v="3/1 Mines Rd"/>
    <s v="Ringwood East"/>
    <x v="22"/>
    <x v="3"/>
    <x v="5"/>
    <x v="1"/>
  </r>
  <r>
    <x v="492"/>
    <n v="655000"/>
    <x v="1"/>
    <s v="Melbourne Homes"/>
    <s v="Sale"/>
    <n v="3134"/>
    <n v="2"/>
    <n v="1"/>
    <n v="1"/>
    <n v="306"/>
    <m/>
    <s v="1/14 Paxton St"/>
    <s v="Ringwood"/>
    <x v="22"/>
    <x v="3"/>
    <x v="5"/>
    <x v="1"/>
  </r>
  <r>
    <x v="492"/>
    <n v="670000"/>
    <x v="2"/>
    <s v="Maxwells"/>
    <s v="Auction"/>
    <n v="3012"/>
    <n v="3"/>
    <n v="2"/>
    <n v="2"/>
    <n v="159"/>
    <n v="2016"/>
    <s v="1/1 Clarendon St"/>
    <s v="Maidstone"/>
    <x v="4"/>
    <x v="0"/>
    <x v="5"/>
    <x v="1"/>
  </r>
  <r>
    <x v="492"/>
    <n v="2450000"/>
    <x v="0"/>
    <s v="Jones and Jones"/>
    <s v="Auction"/>
    <n v="3013"/>
    <n v="6"/>
    <n v="3"/>
    <n v="2"/>
    <n v="1087"/>
    <n v="1920"/>
    <s v="54 Pentland Pde"/>
    <s v="Yarraville"/>
    <x v="4"/>
    <x v="0"/>
    <x v="5"/>
    <x v="1"/>
  </r>
  <r>
    <x v="492"/>
    <n v="900000"/>
    <x v="0"/>
    <s v="Melbourne Homes"/>
    <s v="Auction"/>
    <n v="3115"/>
    <n v="3"/>
    <n v="2"/>
    <n v="2"/>
    <n v="0"/>
    <m/>
    <s v="2 Rindlebrook Pl"/>
    <s v="Wonga Park"/>
    <x v="16"/>
    <x v="5"/>
    <x v="5"/>
    <x v="1"/>
  </r>
  <r>
    <x v="492"/>
    <n v="724000"/>
    <x v="1"/>
    <s v="Melbourne Homes"/>
    <s v="Sale"/>
    <n v="3196"/>
    <n v="2"/>
    <n v="1"/>
    <n v="2"/>
    <n v="224"/>
    <n v="2000"/>
    <s v="9a Ivan Av"/>
    <s v="Edithvale"/>
    <x v="7"/>
    <x v="4"/>
    <x v="5"/>
    <x v="1"/>
  </r>
  <r>
    <x v="492"/>
    <n v="667500"/>
    <x v="0"/>
    <s v="Flanders &amp; Fish"/>
    <s v="Sale"/>
    <n v="3064"/>
    <n v="4"/>
    <n v="2"/>
    <n v="2"/>
    <n v="448"/>
    <n v="2014"/>
    <s v="42 Valiant Cr"/>
    <s v="Craigieburn"/>
    <x v="18"/>
    <x v="1"/>
    <x v="5"/>
    <x v="1"/>
  </r>
  <r>
    <x v="492"/>
    <n v="1290000"/>
    <x v="0"/>
    <s v="Jones and Jones"/>
    <s v="Sale"/>
    <n v="3165"/>
    <n v="3"/>
    <n v="1"/>
    <n v="2"/>
    <n v="537"/>
    <m/>
    <s v="9 Edith Ct"/>
    <s v="Bentleigh East"/>
    <x v="9"/>
    <x v="2"/>
    <x v="5"/>
    <x v="1"/>
  </r>
  <r>
    <x v="492"/>
    <n v="325000"/>
    <x v="1"/>
    <s v="Property Barons"/>
    <s v="Sale"/>
    <n v="3073"/>
    <n v="1"/>
    <n v="1"/>
    <n v="1"/>
    <n v="60"/>
    <n v="1970"/>
    <s v="1/72 Pine St"/>
    <s v="Reservoir"/>
    <x v="10"/>
    <x v="1"/>
    <x v="5"/>
    <x v="1"/>
  </r>
  <r>
    <x v="492"/>
    <n v="685000"/>
    <x v="0"/>
    <s v="Property Barons"/>
    <s v="Sale"/>
    <n v="3038"/>
    <n v="3"/>
    <n v="1"/>
    <n v="2"/>
    <n v="678"/>
    <m/>
    <s v="13 Apollo Rd"/>
    <s v="Taylors Lakes"/>
    <x v="0"/>
    <x v="0"/>
    <x v="5"/>
    <x v="1"/>
  </r>
  <r>
    <x v="492"/>
    <n v="851000"/>
    <x v="1"/>
    <s v="Cunninghams"/>
    <s v="Sale"/>
    <n v="3146"/>
    <n v="2"/>
    <n v="1"/>
    <n v="1"/>
    <n v="100"/>
    <n v="1960"/>
    <s v="5/31 Yeovil Rd"/>
    <s v="Glen Iris"/>
    <x v="14"/>
    <x v="2"/>
    <x v="5"/>
    <x v="1"/>
  </r>
  <r>
    <x v="492"/>
    <n v="1280000"/>
    <x v="2"/>
    <s v="Jones and Jones"/>
    <s v="Auction"/>
    <n v="3124"/>
    <n v="3"/>
    <n v="2"/>
    <n v="2"/>
    <n v="186"/>
    <n v="2014"/>
    <s v="52 Ellsworth Cr"/>
    <s v="Camberwell"/>
    <x v="14"/>
    <x v="2"/>
    <x v="5"/>
    <x v="1"/>
  </r>
  <r>
    <x v="492"/>
    <n v="810000"/>
    <x v="0"/>
    <s v="Cunninghams"/>
    <s v="Sale"/>
    <n v="3081"/>
    <n v="3"/>
    <n v="1"/>
    <n v="3"/>
    <n v="619"/>
    <n v="1940"/>
    <s v="564 Waterdale Rd"/>
    <s v="Heidelberg Heights"/>
    <x v="17"/>
    <x v="3"/>
    <x v="5"/>
    <x v="1"/>
  </r>
  <r>
    <x v="492"/>
    <n v="880000"/>
    <x v="2"/>
    <s v="Property Barons"/>
    <s v="Sale"/>
    <n v="3079"/>
    <n v="2"/>
    <n v="1"/>
    <n v="2"/>
    <n v="229"/>
    <n v="2005"/>
    <s v="4/75 Green St"/>
    <s v="Ivanhoe"/>
    <x v="17"/>
    <x v="3"/>
    <x v="5"/>
    <x v="1"/>
  </r>
  <r>
    <x v="493"/>
    <n v="1310000"/>
    <x v="0"/>
    <s v="Jones and Jones"/>
    <s v="Sale"/>
    <n v="3121"/>
    <n v="3"/>
    <n v="1"/>
    <n v="1"/>
    <n v="209"/>
    <n v="1920"/>
    <s v="61 Baker St"/>
    <s v="Richmond"/>
    <x v="1"/>
    <x v="1"/>
    <x v="5"/>
    <x v="1"/>
  </r>
  <r>
    <x v="493"/>
    <n v="542000"/>
    <x v="1"/>
    <s v="Cunninghams"/>
    <s v="Sale"/>
    <n v="3074"/>
    <n v="3"/>
    <n v="2"/>
    <n v="2"/>
    <n v="213"/>
    <m/>
    <s v="2/11 French St"/>
    <s v="Thomastown"/>
    <x v="19"/>
    <x v="1"/>
    <x v="5"/>
    <x v="1"/>
  </r>
  <r>
    <x v="493"/>
    <n v="1020000"/>
    <x v="0"/>
    <s v="Cunninghams"/>
    <s v="Sale"/>
    <n v="3131"/>
    <n v="2"/>
    <n v="1"/>
    <n v="1"/>
    <n v="581"/>
    <n v="1970"/>
    <s v="52 Parkmore Rd"/>
    <s v="Forest Hill"/>
    <x v="2"/>
    <x v="3"/>
    <x v="5"/>
    <x v="1"/>
  </r>
  <r>
    <x v="493"/>
    <n v="980000"/>
    <x v="1"/>
    <s v="Jones and Jones"/>
    <s v="Auction"/>
    <n v="3141"/>
    <n v="2"/>
    <n v="1"/>
    <n v="0"/>
    <n v="0"/>
    <m/>
    <s v="2/12 Kensington Rd"/>
    <s v="South Yarra"/>
    <x v="12"/>
    <x v="2"/>
    <x v="5"/>
    <x v="1"/>
  </r>
  <r>
    <x v="493"/>
    <n v="4200000"/>
    <x v="0"/>
    <s v="Cunninghams"/>
    <s v="Sale"/>
    <n v="3181"/>
    <n v="4"/>
    <n v="2"/>
    <n v="2"/>
    <n v="787"/>
    <n v="1930"/>
    <s v="8 Linden Ct"/>
    <s v="Prahran"/>
    <x v="12"/>
    <x v="2"/>
    <x v="5"/>
    <x v="1"/>
  </r>
  <r>
    <x v="493"/>
    <n v="1665000"/>
    <x v="0"/>
    <s v="Sanders"/>
    <s v="Sale"/>
    <n v="3207"/>
    <n v="3"/>
    <n v="3"/>
    <n v="2"/>
    <n v="121"/>
    <m/>
    <s v="67 Ross St"/>
    <s v="Port Melbourne"/>
    <x v="5"/>
    <x v="2"/>
    <x v="5"/>
    <x v="1"/>
  </r>
  <r>
    <x v="493"/>
    <n v="656000"/>
    <x v="2"/>
    <s v="Property Barons"/>
    <s v="Sale"/>
    <n v="3046"/>
    <n v="4"/>
    <n v="2"/>
    <n v="2"/>
    <n v="228"/>
    <n v="2003"/>
    <s v="3/8 York St"/>
    <s v="Glenroy"/>
    <x v="3"/>
    <x v="1"/>
    <x v="5"/>
    <x v="1"/>
  </r>
  <r>
    <x v="493"/>
    <n v="847000"/>
    <x v="0"/>
    <s v="Property Barons"/>
    <s v="Auction"/>
    <n v="3046"/>
    <n v="3"/>
    <n v="1"/>
    <n v="2"/>
    <n v="650"/>
    <m/>
    <s v="5 Patrick St"/>
    <s v="Glenroy"/>
    <x v="3"/>
    <x v="1"/>
    <x v="5"/>
    <x v="1"/>
  </r>
  <r>
    <x v="493"/>
    <n v="505000"/>
    <x v="1"/>
    <s v="Cunninghams"/>
    <s v="Auction"/>
    <n v="3031"/>
    <n v="2"/>
    <n v="1"/>
    <n v="1"/>
    <n v="0"/>
    <m/>
    <s v="15/60 Farnham St"/>
    <s v="Flemington"/>
    <x v="8"/>
    <x v="1"/>
    <x v="5"/>
    <x v="1"/>
  </r>
  <r>
    <x v="493"/>
    <n v="1020000"/>
    <x v="0"/>
    <s v="Jones and Jones"/>
    <s v="Sale"/>
    <n v="3039"/>
    <n v="2"/>
    <n v="1"/>
    <n v="1"/>
    <n v="269"/>
    <m/>
    <s v="59 Robinson St"/>
    <s v="Moonee Ponds"/>
    <x v="8"/>
    <x v="0"/>
    <x v="5"/>
    <x v="1"/>
  </r>
  <r>
    <x v="493"/>
    <n v="426000"/>
    <x v="0"/>
    <s v="Sanders"/>
    <s v="Sale"/>
    <n v="3338"/>
    <n v="4"/>
    <n v="2"/>
    <n v="3"/>
    <n v="655"/>
    <n v="1975"/>
    <s v="23 Neerim St"/>
    <s v="Melton South"/>
    <x v="21"/>
    <x v="6"/>
    <x v="5"/>
    <x v="1"/>
  </r>
  <r>
    <x v="493"/>
    <n v="876000"/>
    <x v="0"/>
    <s v="Cunninghams"/>
    <s v="Sale"/>
    <n v="3012"/>
    <n v="2"/>
    <n v="1"/>
    <n v="1"/>
    <n v="369"/>
    <m/>
    <s v="24 Hope St"/>
    <s v="West Footscray"/>
    <x v="4"/>
    <x v="0"/>
    <x v="5"/>
    <x v="1"/>
  </r>
  <r>
    <x v="493"/>
    <n v="1276000"/>
    <x v="0"/>
    <s v="Maxwells"/>
    <s v="Sale"/>
    <n v="3012"/>
    <n v="4"/>
    <n v="2"/>
    <n v="1"/>
    <n v="323"/>
    <n v="1945"/>
    <s v="18 Molesworth Ct"/>
    <s v="West Footscray"/>
    <x v="4"/>
    <x v="0"/>
    <x v="5"/>
    <x v="1"/>
  </r>
  <r>
    <x v="493"/>
    <n v="470000"/>
    <x v="2"/>
    <s v="Property Barons"/>
    <s v="Auction"/>
    <n v="3059"/>
    <n v="3"/>
    <n v="2"/>
    <n v="2"/>
    <n v="201"/>
    <n v="2016"/>
    <s v="40 Frontier Av"/>
    <s v="Greenvale"/>
    <x v="18"/>
    <x v="1"/>
    <x v="5"/>
    <x v="1"/>
  </r>
  <r>
    <x v="493"/>
    <n v="729000"/>
    <x v="0"/>
    <s v="Cunninghams"/>
    <s v="Sale"/>
    <n v="3049"/>
    <n v="3"/>
    <n v="1"/>
    <n v="1"/>
    <n v="672"/>
    <m/>
    <s v="12 Tylden Pl"/>
    <s v="Westmeadows"/>
    <x v="18"/>
    <x v="1"/>
    <x v="5"/>
    <x v="1"/>
  </r>
  <r>
    <x v="493"/>
    <n v="1100000"/>
    <x v="0"/>
    <s v="Melbourne Homes"/>
    <s v="Auction"/>
    <n v="3015"/>
    <n v="3"/>
    <n v="2"/>
    <n v="3"/>
    <n v="449"/>
    <n v="1940"/>
    <s v="102 Market St"/>
    <s v="Newport"/>
    <x v="11"/>
    <x v="0"/>
    <x v="5"/>
    <x v="1"/>
  </r>
  <r>
    <x v="493"/>
    <n v="700000"/>
    <x v="0"/>
    <s v="Cunninghams"/>
    <s v="Auction"/>
    <n v="3172"/>
    <n v="3"/>
    <n v="1"/>
    <n v="2"/>
    <n v="638"/>
    <n v="1980"/>
    <s v="5 Gwent St"/>
    <s v="Springvale South"/>
    <x v="24"/>
    <x v="4"/>
    <x v="5"/>
    <x v="1"/>
  </r>
  <r>
    <x v="493"/>
    <n v="286000"/>
    <x v="1"/>
    <s v="Flanders &amp; Fish"/>
    <s v="Auction"/>
    <n v="3163"/>
    <n v="1"/>
    <n v="1"/>
    <n v="1"/>
    <n v="314"/>
    <n v="1960"/>
    <s v="5/12 Judith St"/>
    <s v="Carnegie"/>
    <x v="9"/>
    <x v="2"/>
    <x v="5"/>
    <x v="1"/>
  </r>
  <r>
    <x v="493"/>
    <n v="635000"/>
    <x v="0"/>
    <s v="Cunninghams"/>
    <s v="Auction"/>
    <n v="3042"/>
    <n v="3"/>
    <n v="2"/>
    <n v="2"/>
    <n v="174"/>
    <n v="2002"/>
    <s v="2/12 Randwick Dr"/>
    <s v="Keilor Park"/>
    <x v="0"/>
    <x v="0"/>
    <x v="5"/>
    <x v="1"/>
  </r>
  <r>
    <x v="493"/>
    <n v="860000"/>
    <x v="0"/>
    <s v="Flanders &amp; Fish"/>
    <s v="Sale"/>
    <n v="3030"/>
    <n v="4"/>
    <n v="2"/>
    <n v="2"/>
    <n v="663"/>
    <m/>
    <s v="61 Windsor Bvd"/>
    <s v="Derrimut"/>
    <x v="0"/>
    <x v="0"/>
    <x v="5"/>
    <x v="1"/>
  </r>
  <r>
    <x v="493"/>
    <n v="520000"/>
    <x v="1"/>
    <s v="Jones and Jones"/>
    <s v="Auction"/>
    <n v="3123"/>
    <n v="2"/>
    <n v="1"/>
    <n v="1"/>
    <n v="0"/>
    <m/>
    <s v="11/36 Anderson Rd"/>
    <s v="Hawthorn East"/>
    <x v="14"/>
    <x v="2"/>
    <x v="5"/>
    <x v="1"/>
  </r>
  <r>
    <x v="493"/>
    <n v="840000"/>
    <x v="1"/>
    <s v="Jones and Jones"/>
    <s v="Sale"/>
    <n v="3122"/>
    <n v="2"/>
    <n v="1"/>
    <n v="1"/>
    <n v="974"/>
    <n v="1960"/>
    <s v="5/24 Muir St"/>
    <s v="Hawthorn"/>
    <x v="14"/>
    <x v="2"/>
    <x v="5"/>
    <x v="1"/>
  </r>
  <r>
    <x v="494"/>
    <n v="407000"/>
    <x v="1"/>
    <s v="Jones and Jones"/>
    <s v="Sale"/>
    <n v="3074"/>
    <n v="2"/>
    <n v="1"/>
    <n v="1"/>
    <n v="140"/>
    <n v="2010"/>
    <s v="2/1 Charles St"/>
    <s v="Thomastown"/>
    <x v="19"/>
    <x v="1"/>
    <x v="5"/>
    <x v="1"/>
  </r>
  <r>
    <x v="494"/>
    <n v="500000"/>
    <x v="0"/>
    <s v="SJ"/>
    <s v="Sale"/>
    <n v="3076"/>
    <n v="3"/>
    <n v="2"/>
    <n v="2"/>
    <n v="321"/>
    <n v="2011"/>
    <s v="13 Manley St"/>
    <s v="Epping"/>
    <x v="19"/>
    <x v="1"/>
    <x v="5"/>
    <x v="1"/>
  </r>
  <r>
    <x v="494"/>
    <n v="1011000"/>
    <x v="0"/>
    <s v="Best Bricks"/>
    <s v="Sale"/>
    <n v="3131"/>
    <n v="3"/>
    <n v="1"/>
    <n v="1"/>
    <n v="590"/>
    <n v="1960"/>
    <s v="19 Victor Cr"/>
    <s v="Forest Hill"/>
    <x v="2"/>
    <x v="3"/>
    <x v="5"/>
    <x v="1"/>
  </r>
  <r>
    <x v="494"/>
    <n v="1180000"/>
    <x v="0"/>
    <s v="Flanders &amp; Fish"/>
    <s v="Sale"/>
    <n v="3151"/>
    <n v="3"/>
    <n v="1"/>
    <n v="1"/>
    <n v="563"/>
    <m/>
    <s v="11 Kalista Ct"/>
    <s v="Burwood East"/>
    <x v="2"/>
    <x v="3"/>
    <x v="5"/>
    <x v="1"/>
  </r>
  <r>
    <x v="494"/>
    <n v="486000"/>
    <x v="1"/>
    <s v="Metro Ladder"/>
    <s v="Sale"/>
    <n v="3143"/>
    <n v="2"/>
    <n v="1"/>
    <n v="2"/>
    <n v="0"/>
    <n v="1960"/>
    <s v="16/74 Denbigh Rd"/>
    <s v="Armadale"/>
    <x v="12"/>
    <x v="2"/>
    <x v="5"/>
    <x v="1"/>
  </r>
  <r>
    <x v="494"/>
    <n v="830000"/>
    <x v="0"/>
    <s v="Flanders &amp; Fish"/>
    <s v="Auction"/>
    <n v="3060"/>
    <n v="2"/>
    <n v="1"/>
    <n v="1"/>
    <n v="779"/>
    <n v="1950"/>
    <s v="115 Lorne St"/>
    <s v="Fawkner"/>
    <x v="3"/>
    <x v="1"/>
    <x v="5"/>
    <x v="1"/>
  </r>
  <r>
    <x v="494"/>
    <n v="900000"/>
    <x v="2"/>
    <s v="Cunninghams"/>
    <s v="Sale"/>
    <n v="3044"/>
    <n v="3"/>
    <n v="2"/>
    <n v="1"/>
    <n v="0"/>
    <n v="2014"/>
    <s v="1/22 Archibald St"/>
    <s v="Pascoe Vale"/>
    <x v="3"/>
    <x v="1"/>
    <x v="5"/>
    <x v="1"/>
  </r>
  <r>
    <x v="494"/>
    <n v="2200000"/>
    <x v="0"/>
    <s v="Cunninghams"/>
    <s v="Auction"/>
    <n v="3040"/>
    <n v="5"/>
    <n v="3"/>
    <n v="2"/>
    <n v="607"/>
    <n v="2016"/>
    <s v="36 Emerald St"/>
    <s v="Essendon West"/>
    <x v="8"/>
    <x v="0"/>
    <x v="5"/>
    <x v="1"/>
  </r>
  <r>
    <x v="494"/>
    <n v="1345000"/>
    <x v="0"/>
    <s v="Jones and Jones"/>
    <s v="Sale"/>
    <n v="3108"/>
    <n v="3"/>
    <n v="3"/>
    <n v="3"/>
    <n v="823"/>
    <m/>
    <s v="67 Hampshire Rd"/>
    <s v="Doncaster"/>
    <x v="16"/>
    <x v="3"/>
    <x v="5"/>
    <x v="1"/>
  </r>
  <r>
    <x v="494"/>
    <n v="1530000"/>
    <x v="0"/>
    <s v="Property Barons"/>
    <s v="Auction"/>
    <n v="3109"/>
    <n v="3"/>
    <n v="2"/>
    <n v="2"/>
    <n v="798"/>
    <n v="1978"/>
    <s v="2 Monet Ct"/>
    <s v="Doncaster East"/>
    <x v="16"/>
    <x v="3"/>
    <x v="5"/>
    <x v="1"/>
  </r>
  <r>
    <x v="494"/>
    <n v="450000"/>
    <x v="0"/>
    <s v="Jones and Jones"/>
    <s v="Auction"/>
    <n v="3152"/>
    <n v="2"/>
    <n v="2"/>
    <n v="2"/>
    <n v="74"/>
    <m/>
    <s v="7/3 Ashley St"/>
    <s v="Wantirna"/>
    <x v="26"/>
    <x v="3"/>
    <x v="5"/>
    <x v="1"/>
  </r>
  <r>
    <x v="494"/>
    <n v="900000"/>
    <x v="0"/>
    <s v="Sanders"/>
    <s v="Sale"/>
    <n v="3025"/>
    <n v="3"/>
    <n v="1"/>
    <n v="2"/>
    <n v="672"/>
    <n v="1960"/>
    <s v="151 Chambers Rd"/>
    <s v="Altona North"/>
    <x v="11"/>
    <x v="0"/>
    <x v="5"/>
    <x v="1"/>
  </r>
  <r>
    <x v="494"/>
    <n v="1100000"/>
    <x v="0"/>
    <s v="Cunninghams"/>
    <s v="Sale"/>
    <n v="3122"/>
    <n v="3"/>
    <n v="2"/>
    <n v="1"/>
    <n v="109"/>
    <n v="1999"/>
    <s v="24/1 Muir St"/>
    <s v="Hawthorn"/>
    <x v="14"/>
    <x v="2"/>
    <x v="5"/>
    <x v="1"/>
  </r>
  <r>
    <x v="494"/>
    <n v="2550000"/>
    <x v="0"/>
    <s v="Cunninghams"/>
    <s v="Auction"/>
    <n v="3127"/>
    <n v="4"/>
    <n v="2"/>
    <n v="2"/>
    <n v="861"/>
    <m/>
    <s v="6 Durham Rd"/>
    <s v="Surrey Hills"/>
    <x v="14"/>
    <x v="2"/>
    <x v="5"/>
    <x v="1"/>
  </r>
  <r>
    <x v="494"/>
    <n v="600000"/>
    <x v="1"/>
    <s v="Maxwells"/>
    <s v="Sale"/>
    <n v="3193"/>
    <n v="2"/>
    <n v="1"/>
    <n v="1"/>
    <n v="0"/>
    <n v="1960"/>
    <s v="5/323 Beach Rd"/>
    <s v="Black Rock"/>
    <x v="15"/>
    <x v="2"/>
    <x v="5"/>
    <x v="1"/>
  </r>
  <r>
    <x v="495"/>
    <n v="545000"/>
    <x v="1"/>
    <s v="Jones and Jones"/>
    <s v="Sale"/>
    <n v="3065"/>
    <n v="1"/>
    <n v="1"/>
    <n v="1"/>
    <n v="1730"/>
    <n v="2011"/>
    <s v="302/424 Gore St"/>
    <s v="Fitzroy"/>
    <x v="1"/>
    <x v="1"/>
    <x v="5"/>
    <x v="1"/>
  </r>
  <r>
    <x v="495"/>
    <n v="1165000"/>
    <x v="0"/>
    <s v="Cunninghams"/>
    <s v="Sale"/>
    <n v="3121"/>
    <n v="2"/>
    <n v="1"/>
    <n v="1"/>
    <n v="149"/>
    <m/>
    <s v="13 Francis St"/>
    <s v="Richmond"/>
    <x v="1"/>
    <x v="1"/>
    <x v="5"/>
    <x v="1"/>
  </r>
  <r>
    <x v="495"/>
    <n v="1635000"/>
    <x v="0"/>
    <s v="Cunninghams"/>
    <s v="Sale"/>
    <n v="3067"/>
    <n v="3"/>
    <n v="1"/>
    <n v="0"/>
    <n v="142"/>
    <n v="1880"/>
    <s v="143 Charles St"/>
    <s v="Abbotsford"/>
    <x v="1"/>
    <x v="1"/>
    <x v="5"/>
    <x v="1"/>
  </r>
  <r>
    <x v="495"/>
    <n v="1253000"/>
    <x v="0"/>
    <s v="Cunninghams"/>
    <s v="Sale"/>
    <n v="3083"/>
    <n v="4"/>
    <n v="2"/>
    <n v="2"/>
    <n v="760"/>
    <n v="2000"/>
    <s v="23 Wisteria Dr"/>
    <s v="Bundoora"/>
    <x v="19"/>
    <x v="1"/>
    <x v="5"/>
    <x v="1"/>
  </r>
  <r>
    <x v="495"/>
    <n v="1160000"/>
    <x v="0"/>
    <s v="Jones and Jones"/>
    <s v="Sale"/>
    <n v="3141"/>
    <n v="2"/>
    <n v="1"/>
    <n v="0"/>
    <n v="140"/>
    <m/>
    <s v="51 Moore St"/>
    <s v="South Yarra"/>
    <x v="12"/>
    <x v="2"/>
    <x v="5"/>
    <x v="1"/>
  </r>
  <r>
    <x v="495"/>
    <n v="1631000"/>
    <x v="1"/>
    <s v="Maxwells"/>
    <s v="Sale"/>
    <n v="3207"/>
    <n v="3"/>
    <n v="2"/>
    <n v="2"/>
    <n v="0"/>
    <m/>
    <s v="6/156 Bay St"/>
    <s v="Port Melbourne"/>
    <x v="5"/>
    <x v="2"/>
    <x v="5"/>
    <x v="1"/>
  </r>
  <r>
    <x v="495"/>
    <n v="862000"/>
    <x v="0"/>
    <s v="Best Bricks"/>
    <s v="Sale"/>
    <n v="3170"/>
    <n v="3"/>
    <n v="2"/>
    <n v="2"/>
    <n v="246"/>
    <n v="2002"/>
    <s v="25 Morawa Dr"/>
    <s v="Mulgrave"/>
    <x v="6"/>
    <x v="4"/>
    <x v="5"/>
    <x v="1"/>
  </r>
  <r>
    <x v="495"/>
    <n v="1020000"/>
    <x v="0"/>
    <s v="Jones and Jones"/>
    <s v="Sale"/>
    <n v="3136"/>
    <n v="4"/>
    <n v="2"/>
    <n v="2"/>
    <n v="560"/>
    <m/>
    <s v="24 County Tce"/>
    <s v="Croydon Hills"/>
    <x v="22"/>
    <x v="3"/>
    <x v="5"/>
    <x v="1"/>
  </r>
  <r>
    <x v="495"/>
    <n v="795000"/>
    <x v="2"/>
    <s v="Sanders"/>
    <s v="Auction"/>
    <n v="3106"/>
    <n v="3"/>
    <n v="2"/>
    <n v="2"/>
    <n v="217"/>
    <m/>
    <s v="2/55 Wood St"/>
    <s v="Templestowe"/>
    <x v="16"/>
    <x v="3"/>
    <x v="5"/>
    <x v="1"/>
  </r>
  <r>
    <x v="495"/>
    <n v="1225000"/>
    <x v="0"/>
    <s v="Melbourne Homes"/>
    <s v="Sale"/>
    <n v="3195"/>
    <n v="4"/>
    <n v="2"/>
    <n v="2"/>
    <n v="893"/>
    <m/>
    <s v="108 Chute St"/>
    <s v="Mordialloc"/>
    <x v="7"/>
    <x v="4"/>
    <x v="5"/>
    <x v="1"/>
  </r>
  <r>
    <x v="495"/>
    <n v="580000"/>
    <x v="0"/>
    <s v="Sanders"/>
    <s v="Sale"/>
    <n v="3429"/>
    <n v="4"/>
    <n v="2"/>
    <n v="2"/>
    <n v="613"/>
    <n v="2011"/>
    <s v="11 Bannermann St"/>
    <s v="Sunbury"/>
    <x v="18"/>
    <x v="0"/>
    <x v="5"/>
    <x v="1"/>
  </r>
  <r>
    <x v="495"/>
    <n v="822000"/>
    <x v="0"/>
    <s v="Flanders &amp; Fish"/>
    <s v="Sale"/>
    <n v="3043"/>
    <n v="3"/>
    <n v="1"/>
    <n v="1"/>
    <n v="778"/>
    <n v="1960"/>
    <s v="56 Broadmeadows Rd"/>
    <s v="Tullamarine"/>
    <x v="18"/>
    <x v="0"/>
    <x v="5"/>
    <x v="1"/>
  </r>
  <r>
    <x v="495"/>
    <n v="480000"/>
    <x v="1"/>
    <s v="Maxwells"/>
    <s v="Auction"/>
    <n v="3163"/>
    <n v="2"/>
    <n v="1"/>
    <n v="1"/>
    <n v="830"/>
    <m/>
    <s v="1/11 Rosstown Rd"/>
    <s v="Carnegie"/>
    <x v="9"/>
    <x v="2"/>
    <x v="5"/>
    <x v="1"/>
  </r>
  <r>
    <x v="495"/>
    <n v="562000"/>
    <x v="1"/>
    <s v="Flanders &amp; Fish"/>
    <s v="Sale"/>
    <n v="3204"/>
    <n v="2"/>
    <n v="1"/>
    <n v="1"/>
    <n v="0"/>
    <n v="1970"/>
    <s v="6/32 Walsh St"/>
    <s v="Ormond"/>
    <x v="9"/>
    <x v="2"/>
    <x v="5"/>
    <x v="1"/>
  </r>
  <r>
    <x v="495"/>
    <n v="680000"/>
    <x v="1"/>
    <s v="Jones and Jones"/>
    <s v="Sale"/>
    <n v="3163"/>
    <n v="2"/>
    <n v="1"/>
    <n v="1"/>
    <n v="145"/>
    <n v="2010"/>
    <s v="2/8 Beena Av"/>
    <s v="Carnegie"/>
    <x v="9"/>
    <x v="2"/>
    <x v="5"/>
    <x v="1"/>
  </r>
  <r>
    <x v="495"/>
    <n v="870000"/>
    <x v="0"/>
    <s v="Metro Ladder"/>
    <s v="Sale"/>
    <n v="3198"/>
    <n v="4"/>
    <n v="2"/>
    <n v="2"/>
    <n v="771"/>
    <n v="1965"/>
    <s v="18 Catron St"/>
    <s v="Seaford"/>
    <x v="27"/>
    <x v="4"/>
    <x v="5"/>
    <x v="1"/>
  </r>
  <r>
    <x v="495"/>
    <n v="352500"/>
    <x v="1"/>
    <s v="Cunninghams"/>
    <s v="Sale"/>
    <n v="3070"/>
    <n v="1"/>
    <n v="1"/>
    <n v="1"/>
    <n v="1279"/>
    <m/>
    <s v="304/481 High St"/>
    <s v="Northcote"/>
    <x v="10"/>
    <x v="1"/>
    <x v="5"/>
    <x v="1"/>
  </r>
  <r>
    <x v="495"/>
    <n v="760500"/>
    <x v="0"/>
    <s v="Cunninghams"/>
    <s v="Sale"/>
    <n v="3073"/>
    <n v="4"/>
    <n v="1"/>
    <n v="2"/>
    <n v="846"/>
    <m/>
    <s v="20 Massey Av"/>
    <s v="Reservoir"/>
    <x v="10"/>
    <x v="1"/>
    <x v="5"/>
    <x v="1"/>
  </r>
  <r>
    <x v="495"/>
    <n v="990000"/>
    <x v="0"/>
    <s v="Cunninghams"/>
    <s v="Auction"/>
    <n v="3072"/>
    <n v="4"/>
    <n v="2"/>
    <n v="2"/>
    <n v="500"/>
    <m/>
    <s v="21 Wurruk Av"/>
    <s v="Preston"/>
    <x v="10"/>
    <x v="1"/>
    <x v="5"/>
    <x v="1"/>
  </r>
  <r>
    <x v="495"/>
    <n v="1050000"/>
    <x v="0"/>
    <s v="Cunninghams"/>
    <s v="Auction"/>
    <n v="3070"/>
    <n v="3"/>
    <n v="1"/>
    <n v="2"/>
    <n v="530"/>
    <m/>
    <s v="182 Separation St"/>
    <s v="Northcote"/>
    <x v="10"/>
    <x v="1"/>
    <x v="5"/>
    <x v="1"/>
  </r>
  <r>
    <x v="495"/>
    <n v="560000"/>
    <x v="0"/>
    <s v="SJ"/>
    <s v="Sale"/>
    <n v="3037"/>
    <n v="3"/>
    <n v="2"/>
    <n v="2"/>
    <n v="543"/>
    <n v="1995"/>
    <s v="10 Alexander Cl"/>
    <s v="Delahey"/>
    <x v="0"/>
    <x v="0"/>
    <x v="5"/>
    <x v="1"/>
  </r>
  <r>
    <x v="495"/>
    <n v="960000"/>
    <x v="0"/>
    <s v="Maxwells"/>
    <s v="Sale"/>
    <n v="3020"/>
    <n v="3"/>
    <n v="2"/>
    <n v="2"/>
    <n v="655"/>
    <m/>
    <s v="10 Matthews St"/>
    <s v="Sunshine"/>
    <x v="0"/>
    <x v="0"/>
    <x v="5"/>
    <x v="1"/>
  </r>
  <r>
    <x v="495"/>
    <n v="670000"/>
    <x v="1"/>
    <s v="Jones and Jones"/>
    <s v="Auction"/>
    <n v="3124"/>
    <n v="2"/>
    <n v="1"/>
    <n v="1"/>
    <n v="0"/>
    <m/>
    <s v="2/576 Riversdale Rd"/>
    <s v="Camberwell"/>
    <x v="14"/>
    <x v="2"/>
    <x v="5"/>
    <x v="1"/>
  </r>
  <r>
    <x v="495"/>
    <n v="1910000"/>
    <x v="0"/>
    <s v="Metro Ladder"/>
    <s v="Sale"/>
    <n v="3146"/>
    <n v="4"/>
    <n v="2"/>
    <n v="3"/>
    <n v="737"/>
    <m/>
    <s v="121 High St"/>
    <s v="Glen Iris"/>
    <x v="14"/>
    <x v="2"/>
    <x v="5"/>
    <x v="1"/>
  </r>
  <r>
    <x v="495"/>
    <n v="4050000"/>
    <x v="0"/>
    <s v="Cunninghams"/>
    <s v="Sale"/>
    <n v="3101"/>
    <n v="7"/>
    <n v="4"/>
    <n v="2"/>
    <n v="725"/>
    <m/>
    <s v="43 Rowland St"/>
    <s v="Kew"/>
    <x v="14"/>
    <x v="2"/>
    <x v="5"/>
    <x v="1"/>
  </r>
  <r>
    <x v="495"/>
    <n v="534000"/>
    <x v="1"/>
    <s v="Property Barons"/>
    <s v="Sale"/>
    <n v="3084"/>
    <n v="2"/>
    <n v="1"/>
    <n v="1"/>
    <n v="2033"/>
    <m/>
    <s v="7/74 Hawdon St"/>
    <s v="Heidelberg"/>
    <x v="17"/>
    <x v="3"/>
    <x v="5"/>
    <x v="1"/>
  </r>
  <r>
    <x v="495"/>
    <n v="855000"/>
    <x v="0"/>
    <s v="Property Barons"/>
    <s v="Sale"/>
    <n v="3084"/>
    <n v="2"/>
    <n v="1"/>
    <n v="1"/>
    <n v="562"/>
    <m/>
    <s v="16 Jones Cr"/>
    <s v="Rosanna"/>
    <x v="17"/>
    <x v="3"/>
    <x v="5"/>
    <x v="1"/>
  </r>
  <r>
    <x v="495"/>
    <n v="2400000"/>
    <x v="0"/>
    <s v="Flanders &amp; Fish"/>
    <s v="Sale"/>
    <n v="3079"/>
    <n v="2"/>
    <n v="1"/>
    <n v="0"/>
    <n v="1110"/>
    <m/>
    <s v="19 Belmont Rd"/>
    <s v="Ivanhoe"/>
    <x v="17"/>
    <x v="3"/>
    <x v="5"/>
    <x v="1"/>
  </r>
  <r>
    <x v="496"/>
    <n v="1190000"/>
    <x v="0"/>
    <s v="Cunninghams"/>
    <s v="Sale"/>
    <n v="3067"/>
    <n v="2"/>
    <n v="2"/>
    <n v="1"/>
    <n v="147"/>
    <n v="2000"/>
    <s v="133 Yarra St"/>
    <s v="Abbotsford"/>
    <x v="1"/>
    <x v="1"/>
    <x v="5"/>
    <x v="1"/>
  </r>
  <r>
    <x v="496"/>
    <n v="576000"/>
    <x v="0"/>
    <s v="Metro Ladder"/>
    <s v="Sale"/>
    <n v="3029"/>
    <n v="4"/>
    <n v="2"/>
    <n v="1"/>
    <n v="570"/>
    <m/>
    <s v="11 Dummett Av"/>
    <s v="Hoppers Crossing"/>
    <x v="28"/>
    <x v="0"/>
    <x v="5"/>
    <x v="1"/>
  </r>
  <r>
    <x v="496"/>
    <n v="530000"/>
    <x v="0"/>
    <s v="Metro Ladder"/>
    <s v="Auction"/>
    <n v="3750"/>
    <n v="4"/>
    <n v="2"/>
    <n v="2"/>
    <n v="448"/>
    <n v="2011"/>
    <s v="24 Edenvale Bvd"/>
    <s v="Wollert"/>
    <x v="19"/>
    <x v="1"/>
    <x v="5"/>
    <x v="1"/>
  </r>
  <r>
    <x v="496"/>
    <n v="610000"/>
    <x v="0"/>
    <s v="Melbourne Homes"/>
    <s v="Sale"/>
    <n v="3074"/>
    <n v="3"/>
    <n v="1"/>
    <n v="2"/>
    <n v="544"/>
    <n v="1970"/>
    <s v="13 Kemp Av"/>
    <s v="Thomastown"/>
    <x v="19"/>
    <x v="1"/>
    <x v="5"/>
    <x v="1"/>
  </r>
  <r>
    <x v="496"/>
    <n v="867000"/>
    <x v="0"/>
    <s v="Jones and Jones"/>
    <s v="Sale"/>
    <n v="3074"/>
    <n v="3"/>
    <n v="1"/>
    <n v="3"/>
    <n v="819"/>
    <m/>
    <s v="11 Belah St"/>
    <s v="Thomastown"/>
    <x v="19"/>
    <x v="1"/>
    <x v="5"/>
    <x v="1"/>
  </r>
  <r>
    <x v="496"/>
    <n v="1040000"/>
    <x v="0"/>
    <s v="Flanders &amp; Fish"/>
    <s v="Auction"/>
    <n v="3131"/>
    <n v="3"/>
    <n v="1"/>
    <n v="1"/>
    <n v="728"/>
    <m/>
    <s v="12 Milton St"/>
    <s v="Nunawading"/>
    <x v="2"/>
    <x v="3"/>
    <x v="5"/>
    <x v="1"/>
  </r>
  <r>
    <x v="496"/>
    <n v="600000"/>
    <x v="1"/>
    <s v="Property Barons"/>
    <s v="Auction"/>
    <n v="3141"/>
    <n v="2"/>
    <n v="1"/>
    <n v="1"/>
    <n v="876"/>
    <n v="1972"/>
    <s v="2/45 Caroline St"/>
    <s v="South Yarra"/>
    <x v="12"/>
    <x v="2"/>
    <x v="5"/>
    <x v="1"/>
  </r>
  <r>
    <x v="496"/>
    <n v="1750000"/>
    <x v="2"/>
    <s v="Sanders"/>
    <s v="Auction"/>
    <n v="3205"/>
    <n v="3"/>
    <n v="3"/>
    <n v="2"/>
    <n v="100"/>
    <m/>
    <s v="13/297 Dorcas St"/>
    <s v="South Melbourne"/>
    <x v="5"/>
    <x v="2"/>
    <x v="5"/>
    <x v="1"/>
  </r>
  <r>
    <x v="496"/>
    <n v="400000"/>
    <x v="1"/>
    <s v="Cunninghams"/>
    <s v="Auction"/>
    <n v="3055"/>
    <n v="2"/>
    <n v="2"/>
    <n v="1"/>
    <n v="0"/>
    <m/>
    <s v="7/80 Hopetoun Av"/>
    <s v="Brunswick West"/>
    <x v="3"/>
    <x v="1"/>
    <x v="5"/>
    <x v="1"/>
  </r>
  <r>
    <x v="496"/>
    <n v="629500"/>
    <x v="0"/>
    <s v="SJ"/>
    <s v="Sale"/>
    <n v="3046"/>
    <n v="3"/>
    <n v="1"/>
    <n v="1"/>
    <n v="610"/>
    <m/>
    <s v="9 Rowan St"/>
    <s v="Glenroy"/>
    <x v="3"/>
    <x v="1"/>
    <x v="5"/>
    <x v="1"/>
  </r>
  <r>
    <x v="496"/>
    <n v="1100000"/>
    <x v="0"/>
    <s v="Jones and Jones"/>
    <s v="Auction"/>
    <n v="3056"/>
    <n v="3"/>
    <n v="1"/>
    <n v="1"/>
    <n v="193"/>
    <m/>
    <s v="6 Gregory St"/>
    <s v="Brunswick"/>
    <x v="3"/>
    <x v="1"/>
    <x v="5"/>
    <x v="1"/>
  </r>
  <r>
    <x v="496"/>
    <n v="1110000"/>
    <x v="0"/>
    <s v="Jones and Jones"/>
    <s v="Sale"/>
    <n v="3056"/>
    <n v="2"/>
    <n v="1"/>
    <n v="0"/>
    <n v="196"/>
    <n v="1922"/>
    <s v="54 Dunstan Av"/>
    <s v="Brunswick"/>
    <x v="3"/>
    <x v="1"/>
    <x v="5"/>
    <x v="1"/>
  </r>
  <r>
    <x v="496"/>
    <n v="1220000"/>
    <x v="0"/>
    <s v="Cunninghams"/>
    <s v="Auction"/>
    <n v="3031"/>
    <n v="3"/>
    <n v="1"/>
    <n v="1"/>
    <n v="293"/>
    <n v="1900"/>
    <s v="25 Elm St"/>
    <s v="Flemington"/>
    <x v="8"/>
    <x v="1"/>
    <x v="5"/>
    <x v="1"/>
  </r>
  <r>
    <x v="496"/>
    <n v="1535000"/>
    <x v="0"/>
    <s v="Jones and Jones"/>
    <s v="Sale"/>
    <n v="3041"/>
    <n v="3"/>
    <n v="1"/>
    <n v="2"/>
    <n v="811"/>
    <n v="1925"/>
    <s v="18 Royal Av"/>
    <s v="Essendon North"/>
    <x v="8"/>
    <x v="0"/>
    <x v="5"/>
    <x v="1"/>
  </r>
  <r>
    <x v="496"/>
    <n v="1420000"/>
    <x v="0"/>
    <s v="Flanders &amp; Fish"/>
    <s v="Sale"/>
    <n v="3147"/>
    <n v="3"/>
    <n v="1"/>
    <n v="1"/>
    <n v="726"/>
    <n v="1965"/>
    <s v="10 Kiewa St"/>
    <s v="Ashwood"/>
    <x v="6"/>
    <x v="2"/>
    <x v="5"/>
    <x v="1"/>
  </r>
  <r>
    <x v="496"/>
    <n v="1635000"/>
    <x v="0"/>
    <s v="Melbourne Homes"/>
    <s v="Sale"/>
    <n v="3149"/>
    <n v="3"/>
    <n v="1"/>
    <n v="2"/>
    <n v="720"/>
    <n v="1960"/>
    <s v="37 Waimarie Dr"/>
    <s v="Mount Waverley"/>
    <x v="6"/>
    <x v="3"/>
    <x v="5"/>
    <x v="1"/>
  </r>
  <r>
    <x v="496"/>
    <n v="541000"/>
    <x v="1"/>
    <s v="Cunninghams"/>
    <s v="Sale"/>
    <n v="3051"/>
    <n v="2"/>
    <n v="1"/>
    <n v="1"/>
    <n v="0"/>
    <n v="2004"/>
    <s v="1/150 Peel St"/>
    <s v="North Melbourne"/>
    <x v="13"/>
    <x v="1"/>
    <x v="5"/>
    <x v="1"/>
  </r>
  <r>
    <x v="496"/>
    <n v="681000"/>
    <x v="0"/>
    <s v="Cunninghams"/>
    <s v="Auction"/>
    <n v="3012"/>
    <n v="3"/>
    <n v="1"/>
    <n v="2"/>
    <n v="523"/>
    <n v="1950"/>
    <s v="7 Churchill Av"/>
    <s v="Maidstone"/>
    <x v="4"/>
    <x v="0"/>
    <x v="5"/>
    <x v="1"/>
  </r>
  <r>
    <x v="496"/>
    <n v="982500"/>
    <x v="0"/>
    <s v="Jones and Jones"/>
    <s v="Sale"/>
    <n v="3013"/>
    <n v="3"/>
    <n v="2"/>
    <n v="2"/>
    <n v="444"/>
    <n v="1945"/>
    <s v="17 Adeney St"/>
    <s v="Yarraville"/>
    <x v="4"/>
    <x v="0"/>
    <x v="5"/>
    <x v="1"/>
  </r>
  <r>
    <x v="496"/>
    <n v="500000"/>
    <x v="0"/>
    <s v="SJ"/>
    <s v="Sale"/>
    <n v="3429"/>
    <n v="3"/>
    <n v="1"/>
    <n v="3"/>
    <n v="678"/>
    <n v="1975"/>
    <s v="315 Elizabeth Dr"/>
    <s v="Sunbury"/>
    <x v="18"/>
    <x v="0"/>
    <x v="5"/>
    <x v="1"/>
  </r>
  <r>
    <x v="496"/>
    <n v="515000"/>
    <x v="0"/>
    <s v="Maxwells"/>
    <s v="Auction"/>
    <n v="3048"/>
    <n v="4"/>
    <n v="3"/>
    <n v="0"/>
    <n v="653"/>
    <n v="1985"/>
    <s v="16 Papworth Pl"/>
    <s v="Meadow Heights"/>
    <x v="18"/>
    <x v="1"/>
    <x v="5"/>
    <x v="1"/>
  </r>
  <r>
    <x v="496"/>
    <n v="600000"/>
    <x v="1"/>
    <s v="Zimmerman"/>
    <s v="Sale"/>
    <n v="3015"/>
    <n v="2"/>
    <n v="1"/>
    <n v="1"/>
    <n v="163"/>
    <n v="1990"/>
    <s v="2/22 Thorpe St"/>
    <s v="Newport"/>
    <x v="11"/>
    <x v="0"/>
    <x v="5"/>
    <x v="1"/>
  </r>
  <r>
    <x v="496"/>
    <n v="830000"/>
    <x v="0"/>
    <s v="Zimmerman"/>
    <s v="Auction"/>
    <n v="3025"/>
    <n v="3"/>
    <n v="2"/>
    <n v="2"/>
    <n v="529"/>
    <n v="1965"/>
    <s v="12 Chambers Rd"/>
    <s v="Altona North"/>
    <x v="11"/>
    <x v="0"/>
    <x v="5"/>
    <x v="1"/>
  </r>
  <r>
    <x v="496"/>
    <n v="525000"/>
    <x v="2"/>
    <s v="Best Bricks"/>
    <s v="Sale"/>
    <n v="3020"/>
    <n v="3"/>
    <n v="2"/>
    <n v="1"/>
    <n v="177"/>
    <m/>
    <s v="2/17 Anderson Rd"/>
    <s v="Sunshine"/>
    <x v="0"/>
    <x v="0"/>
    <x v="5"/>
    <x v="1"/>
  </r>
  <r>
    <x v="496"/>
    <n v="395000"/>
    <x v="1"/>
    <s v="Flanders &amp; Fish"/>
    <s v="Sale"/>
    <n v="3122"/>
    <n v="1"/>
    <n v="1"/>
    <n v="1"/>
    <n v="910"/>
    <m/>
    <s v="7/28 Elm St"/>
    <s v="Hawthorn"/>
    <x v="14"/>
    <x v="2"/>
    <x v="5"/>
    <x v="1"/>
  </r>
  <r>
    <x v="496"/>
    <n v="415000"/>
    <x v="1"/>
    <s v="Cunninghams"/>
    <s v="Sale"/>
    <n v="3122"/>
    <n v="1"/>
    <n v="1"/>
    <n v="1"/>
    <n v="0"/>
    <m/>
    <s v="1/23 Hawthorn Gr"/>
    <s v="Hawthorn"/>
    <x v="14"/>
    <x v="2"/>
    <x v="5"/>
    <x v="1"/>
  </r>
  <r>
    <x v="496"/>
    <n v="2255000"/>
    <x v="0"/>
    <s v="Jones and Jones"/>
    <s v="Sale"/>
    <n v="3191"/>
    <n v="5"/>
    <n v="3"/>
    <n v="2"/>
    <n v="556"/>
    <n v="2012"/>
    <s v="76 Vincent St"/>
    <s v="Sandringham"/>
    <x v="15"/>
    <x v="2"/>
    <x v="5"/>
    <x v="1"/>
  </r>
  <r>
    <x v="496"/>
    <n v="1295000"/>
    <x v="0"/>
    <s v="Property Barons"/>
    <s v="Sale"/>
    <n v="3084"/>
    <n v="4"/>
    <n v="2"/>
    <n v="2"/>
    <n v="702"/>
    <m/>
    <s v="32 Sherlowe Cr"/>
    <s v="Viewbank"/>
    <x v="17"/>
    <x v="3"/>
    <x v="5"/>
    <x v="1"/>
  </r>
  <r>
    <x v="496"/>
    <n v="1440000"/>
    <x v="0"/>
    <s v="Property Barons"/>
    <s v="Sale"/>
    <n v="3084"/>
    <n v="3"/>
    <n v="1"/>
    <n v="2"/>
    <n v="598"/>
    <n v="1955"/>
    <s v="104 Studley Rd"/>
    <s v="Eaglemont"/>
    <x v="17"/>
    <x v="3"/>
    <x v="5"/>
    <x v="1"/>
  </r>
  <r>
    <x v="497"/>
    <n v="485000"/>
    <x v="0"/>
    <s v="Property Barons"/>
    <s v="Auction"/>
    <n v="3030"/>
    <n v="3"/>
    <n v="1"/>
    <n v="1"/>
    <n v="633"/>
    <n v="1960"/>
    <s v="6 Troup Ct"/>
    <s v="Werribee"/>
    <x v="28"/>
    <x v="0"/>
    <x v="5"/>
    <x v="1"/>
  </r>
  <r>
    <x v="497"/>
    <n v="510000"/>
    <x v="0"/>
    <s v="SJ"/>
    <s v="Auction"/>
    <n v="3030"/>
    <n v="4"/>
    <n v="2"/>
    <n v="1"/>
    <n v="531"/>
    <n v="2003"/>
    <s v="17 Xavier Ct"/>
    <s v="Werribee"/>
    <x v="28"/>
    <x v="0"/>
    <x v="5"/>
    <x v="1"/>
  </r>
  <r>
    <x v="497"/>
    <n v="600000"/>
    <x v="0"/>
    <s v="Cunninghams"/>
    <s v="Sale"/>
    <n v="3076"/>
    <n v="3"/>
    <n v="1"/>
    <n v="2"/>
    <n v="524"/>
    <n v="1970"/>
    <s v="1 Centurion Ct"/>
    <s v="Epping"/>
    <x v="19"/>
    <x v="1"/>
    <x v="5"/>
    <x v="1"/>
  </r>
  <r>
    <x v="497"/>
    <n v="945000"/>
    <x v="0"/>
    <s v="Cunninghams"/>
    <s v="Sale"/>
    <n v="3131"/>
    <n v="4"/>
    <n v="2"/>
    <n v="2"/>
    <n v="294"/>
    <n v="2010"/>
    <s v="35 Panorama Dr"/>
    <s v="Forest Hill"/>
    <x v="2"/>
    <x v="3"/>
    <x v="5"/>
    <x v="1"/>
  </r>
  <r>
    <x v="497"/>
    <n v="1045000"/>
    <x v="0"/>
    <s v="Property Barons"/>
    <s v="Sale"/>
    <n v="3132"/>
    <n v="3"/>
    <n v="2"/>
    <n v="2"/>
    <n v="401"/>
    <m/>
    <s v="21B Vernal Av"/>
    <s v="Mitcham"/>
    <x v="2"/>
    <x v="3"/>
    <x v="5"/>
    <x v="1"/>
  </r>
  <r>
    <x v="497"/>
    <n v="1150000"/>
    <x v="0"/>
    <s v="Cunninghams"/>
    <s v="Sale"/>
    <n v="3151"/>
    <n v="3"/>
    <n v="2"/>
    <n v="2"/>
    <n v="668"/>
    <n v="1965"/>
    <s v="389 Blackburn Rd"/>
    <s v="Burwood East"/>
    <x v="2"/>
    <x v="3"/>
    <x v="5"/>
    <x v="1"/>
  </r>
  <r>
    <x v="497"/>
    <n v="565000"/>
    <x v="1"/>
    <s v="Flanders &amp; Fish"/>
    <s v="Sale"/>
    <n v="3044"/>
    <n v="2"/>
    <n v="1"/>
    <n v="2"/>
    <n v="189"/>
    <n v="1980"/>
    <s v="1/36 Bolingbroke St"/>
    <s v="Pascoe Vale"/>
    <x v="3"/>
    <x v="1"/>
    <x v="5"/>
    <x v="1"/>
  </r>
  <r>
    <x v="497"/>
    <n v="1114000"/>
    <x v="0"/>
    <s v="Metro Ladder"/>
    <s v="Sale"/>
    <n v="3044"/>
    <n v="3"/>
    <n v="2"/>
    <n v="2"/>
    <n v="256"/>
    <n v="2017"/>
    <s v="17 Valerie St"/>
    <s v="Pascoe Vale"/>
    <x v="3"/>
    <x v="1"/>
    <x v="5"/>
    <x v="1"/>
  </r>
  <r>
    <x v="497"/>
    <n v="550000"/>
    <x v="1"/>
    <s v="Metro Ladder"/>
    <s v="Sale"/>
    <n v="3040"/>
    <n v="2"/>
    <n v="1"/>
    <n v="1"/>
    <n v="1032"/>
    <m/>
    <s v="1/46 Richardson St"/>
    <s v="Essendon"/>
    <x v="8"/>
    <x v="0"/>
    <x v="5"/>
    <x v="1"/>
  </r>
  <r>
    <x v="497"/>
    <n v="1006000"/>
    <x v="0"/>
    <s v="Metro Ladder"/>
    <s v="Sale"/>
    <n v="3042"/>
    <n v="4"/>
    <n v="2"/>
    <n v="1"/>
    <n v="270"/>
    <n v="2008"/>
    <s v="64 Muriel St"/>
    <s v="Niddrie"/>
    <x v="8"/>
    <x v="0"/>
    <x v="5"/>
    <x v="1"/>
  </r>
  <r>
    <x v="497"/>
    <n v="1325000"/>
    <x v="0"/>
    <s v="Melbourne Homes"/>
    <s v="Sale"/>
    <n v="3040"/>
    <n v="3"/>
    <n v="2"/>
    <n v="2"/>
    <n v="441"/>
    <m/>
    <s v="21 Butler St"/>
    <s v="Essendon"/>
    <x v="8"/>
    <x v="0"/>
    <x v="5"/>
    <x v="1"/>
  </r>
  <r>
    <x v="497"/>
    <n v="2000000"/>
    <x v="0"/>
    <s v="Flanders &amp; Fish"/>
    <s v="Auction"/>
    <n v="3149"/>
    <n v="3"/>
    <n v="1"/>
    <n v="2"/>
    <n v="1028"/>
    <n v="1965"/>
    <s v="24 Sunnyside Rd"/>
    <s v="Mount Waverley"/>
    <x v="6"/>
    <x v="3"/>
    <x v="5"/>
    <x v="1"/>
  </r>
  <r>
    <x v="497"/>
    <n v="710000"/>
    <x v="2"/>
    <s v="Maxwells"/>
    <s v="Auction"/>
    <n v="3012"/>
    <n v="3"/>
    <n v="2"/>
    <n v="2"/>
    <n v="186"/>
    <n v="2011"/>
    <s v="3/13 Winston St"/>
    <s v="Maidstone"/>
    <x v="4"/>
    <x v="0"/>
    <x v="5"/>
    <x v="1"/>
  </r>
  <r>
    <x v="497"/>
    <n v="778000"/>
    <x v="0"/>
    <s v="Jones and Jones"/>
    <s v="Sale"/>
    <n v="3152"/>
    <n v="3"/>
    <n v="2"/>
    <n v="2"/>
    <n v="306"/>
    <n v="2012"/>
    <s v="6/17 Pach Rd"/>
    <s v="Wantirna South"/>
    <x v="26"/>
    <x v="3"/>
    <x v="5"/>
    <x v="1"/>
  </r>
  <r>
    <x v="497"/>
    <n v="688000"/>
    <x v="2"/>
    <s v="Cunninghams"/>
    <s v="Sale"/>
    <n v="3173"/>
    <n v="2"/>
    <n v="2"/>
    <n v="1"/>
    <n v="240"/>
    <m/>
    <s v="3 Scotch Av"/>
    <s v="Keysborough"/>
    <x v="24"/>
    <x v="4"/>
    <x v="5"/>
    <x v="1"/>
  </r>
  <r>
    <x v="497"/>
    <n v="380000"/>
    <x v="1"/>
    <s v="Maxwells"/>
    <s v="Auction"/>
    <n v="3204"/>
    <n v="2"/>
    <n v="1"/>
    <n v="1"/>
    <n v="1"/>
    <n v="2011"/>
    <s v="4/463 South Rd"/>
    <s v="Bentleigh"/>
    <x v="9"/>
    <x v="2"/>
    <x v="5"/>
    <x v="1"/>
  </r>
  <r>
    <x v="497"/>
    <n v="860000"/>
    <x v="1"/>
    <s v="Metro Ladder"/>
    <s v="Sale"/>
    <n v="3165"/>
    <n v="2"/>
    <n v="1"/>
    <n v="1"/>
    <n v="230"/>
    <n v="1990"/>
    <s v="1a Benina St"/>
    <s v="Bentleigh East"/>
    <x v="9"/>
    <x v="2"/>
    <x v="5"/>
    <x v="1"/>
  </r>
  <r>
    <x v="497"/>
    <n v="1220000"/>
    <x v="0"/>
    <s v="Jones and Jones"/>
    <s v="Sale"/>
    <n v="3165"/>
    <n v="5"/>
    <n v="2"/>
    <n v="2"/>
    <n v="611"/>
    <n v="1950"/>
    <s v="1 Gladesville Dr"/>
    <s v="Bentleigh East"/>
    <x v="9"/>
    <x v="2"/>
    <x v="5"/>
    <x v="1"/>
  </r>
  <r>
    <x v="497"/>
    <n v="650000"/>
    <x v="0"/>
    <s v="Melbourne Homes"/>
    <s v="Auction"/>
    <n v="3805"/>
    <n v="3"/>
    <n v="1"/>
    <n v="4"/>
    <n v="1042"/>
    <m/>
    <s v="29 Bradley Tce"/>
    <s v="Narre Warren"/>
    <x v="25"/>
    <x v="4"/>
    <x v="5"/>
    <x v="1"/>
  </r>
  <r>
    <x v="497"/>
    <n v="630000"/>
    <x v="0"/>
    <s v="Property Barons"/>
    <s v="Sale"/>
    <n v="3038"/>
    <n v="3"/>
    <n v="2"/>
    <n v="1"/>
    <n v="655"/>
    <m/>
    <s v="7 Apollo Rd"/>
    <s v="Taylors Lakes"/>
    <x v="0"/>
    <x v="0"/>
    <x v="5"/>
    <x v="1"/>
  </r>
  <r>
    <x v="497"/>
    <n v="655000"/>
    <x v="0"/>
    <s v="Metro Ladder"/>
    <s v="Sale"/>
    <n v="3021"/>
    <n v="4"/>
    <n v="3"/>
    <n v="3"/>
    <n v="531"/>
    <m/>
    <s v="33 Robyn Av"/>
    <s v="Albanvale"/>
    <x v="0"/>
    <x v="0"/>
    <x v="5"/>
    <x v="1"/>
  </r>
  <r>
    <x v="497"/>
    <n v="700000"/>
    <x v="0"/>
    <s v="Cunninghams"/>
    <s v="Sale"/>
    <n v="3042"/>
    <n v="3"/>
    <n v="1"/>
    <n v="1"/>
    <n v="590"/>
    <n v="1970"/>
    <s v="39 Flinders St"/>
    <s v="Keilor Park"/>
    <x v="0"/>
    <x v="0"/>
    <x v="5"/>
    <x v="1"/>
  </r>
  <r>
    <x v="497"/>
    <n v="505000"/>
    <x v="1"/>
    <s v="Property Barons"/>
    <s v="Auction"/>
    <n v="3123"/>
    <n v="1"/>
    <n v="1"/>
    <n v="1"/>
    <n v="0"/>
    <n v="1960"/>
    <s v="2/23 Harold St"/>
    <s v="Hawthorn East"/>
    <x v="14"/>
    <x v="2"/>
    <x v="5"/>
    <x v="1"/>
  </r>
  <r>
    <x v="497"/>
    <n v="860000"/>
    <x v="1"/>
    <s v="Jones and Jones"/>
    <s v="Auction"/>
    <n v="3101"/>
    <n v="2"/>
    <n v="2"/>
    <n v="1"/>
    <n v="0"/>
    <n v="1950"/>
    <s v="3/32 Wimba Av"/>
    <s v="Kew"/>
    <x v="14"/>
    <x v="2"/>
    <x v="5"/>
    <x v="1"/>
  </r>
  <r>
    <x v="497"/>
    <n v="900000"/>
    <x v="2"/>
    <s v="Melbourne Homes"/>
    <s v="Auction"/>
    <n v="3193"/>
    <n v="3"/>
    <n v="2"/>
    <n v="2"/>
    <n v="243"/>
    <m/>
    <s v="2/37 Bonanza Rd"/>
    <s v="Beaumaris"/>
    <x v="15"/>
    <x v="2"/>
    <x v="5"/>
    <x v="1"/>
  </r>
  <r>
    <x v="497"/>
    <n v="1900000"/>
    <x v="0"/>
    <s v="Zimmerman"/>
    <s v="Auction"/>
    <n v="3186"/>
    <n v="3"/>
    <n v="2"/>
    <n v="1"/>
    <n v="35"/>
    <m/>
    <s v="76 Champion St"/>
    <s v="Brighton"/>
    <x v="15"/>
    <x v="2"/>
    <x v="5"/>
    <x v="1"/>
  </r>
  <r>
    <x v="498"/>
    <n v="1100000"/>
    <x v="0"/>
    <s v="Jones and Jones"/>
    <s v="Sale"/>
    <n v="3068"/>
    <n v="2"/>
    <n v="1"/>
    <n v="0"/>
    <n v="139"/>
    <m/>
    <s v="372 Rae St"/>
    <s v="Fitzroy North"/>
    <x v="1"/>
    <x v="1"/>
    <x v="5"/>
    <x v="1"/>
  </r>
  <r>
    <x v="498"/>
    <n v="400000"/>
    <x v="0"/>
    <s v="Melbourne Homes"/>
    <s v="Sale"/>
    <n v="3750"/>
    <n v="3"/>
    <n v="2"/>
    <n v="1"/>
    <n v="213"/>
    <n v="2015"/>
    <s v="34 Tindales Rd"/>
    <s v="Wollert"/>
    <x v="19"/>
    <x v="1"/>
    <x v="5"/>
    <x v="1"/>
  </r>
  <r>
    <x v="498"/>
    <n v="1525000"/>
    <x v="0"/>
    <s v="Maxwells"/>
    <s v="Auction"/>
    <n v="3128"/>
    <n v="3"/>
    <n v="1"/>
    <n v="1"/>
    <n v="904"/>
    <m/>
    <s v="13 Patricia St"/>
    <s v="Box Hill"/>
    <x v="2"/>
    <x v="3"/>
    <x v="5"/>
    <x v="1"/>
  </r>
  <r>
    <x v="498"/>
    <n v="920000"/>
    <x v="1"/>
    <s v="Metro Ladder"/>
    <s v="Sale"/>
    <n v="3142"/>
    <n v="2"/>
    <n v="2"/>
    <n v="1"/>
    <n v="0"/>
    <m/>
    <s v="6/2 Tintern Av"/>
    <s v="Toorak"/>
    <x v="12"/>
    <x v="2"/>
    <x v="5"/>
    <x v="1"/>
  </r>
  <r>
    <x v="498"/>
    <n v="675000"/>
    <x v="0"/>
    <s v="Cunninghams"/>
    <s v="Sale"/>
    <n v="3046"/>
    <n v="2"/>
    <n v="2"/>
    <n v="1"/>
    <n v="248"/>
    <n v="2011"/>
    <s v="270 West St"/>
    <s v="Glenroy"/>
    <x v="3"/>
    <x v="1"/>
    <x v="5"/>
    <x v="1"/>
  </r>
  <r>
    <x v="498"/>
    <n v="1501000"/>
    <x v="0"/>
    <s v="Jones and Jones"/>
    <s v="Sale"/>
    <n v="3044"/>
    <n v="5"/>
    <n v="3"/>
    <n v="3"/>
    <n v="681"/>
    <n v="1960"/>
    <s v="5 Fleming Gr"/>
    <s v="Pascoe Vale"/>
    <x v="3"/>
    <x v="1"/>
    <x v="5"/>
    <x v="1"/>
  </r>
  <r>
    <x v="498"/>
    <n v="310000"/>
    <x v="1"/>
    <s v="Sanders"/>
    <s v="Sale"/>
    <n v="3040"/>
    <n v="1"/>
    <n v="1"/>
    <n v="1"/>
    <n v="0"/>
    <m/>
    <s v="9/44 Fletcher St"/>
    <s v="Essendon"/>
    <x v="8"/>
    <x v="0"/>
    <x v="5"/>
    <x v="1"/>
  </r>
  <r>
    <x v="498"/>
    <n v="977500"/>
    <x v="2"/>
    <s v="Jones and Jones"/>
    <s v="Sale"/>
    <n v="3148"/>
    <n v="3"/>
    <n v="3"/>
    <n v="3"/>
    <n v="209"/>
    <n v="2012"/>
    <s v="3/22 Stapley Cr"/>
    <s v="Chadstone"/>
    <x v="6"/>
    <x v="2"/>
    <x v="5"/>
    <x v="1"/>
  </r>
  <r>
    <x v="498"/>
    <n v="1832000"/>
    <x v="0"/>
    <s v="Property Barons"/>
    <s v="Sale"/>
    <n v="3150"/>
    <n v="5"/>
    <n v="2"/>
    <n v="2"/>
    <n v="803"/>
    <m/>
    <s v="2 Wattletree Ct"/>
    <s v="Glen Waverley"/>
    <x v="6"/>
    <x v="3"/>
    <x v="5"/>
    <x v="1"/>
  </r>
  <r>
    <x v="498"/>
    <n v="1850000"/>
    <x v="0"/>
    <s v="Jones and Jones"/>
    <s v="Auction"/>
    <n v="3149"/>
    <n v="3"/>
    <n v="1"/>
    <n v="1"/>
    <n v="717"/>
    <n v="1960"/>
    <s v="15 Virginia St"/>
    <s v="Mount Waverley"/>
    <x v="6"/>
    <x v="3"/>
    <x v="5"/>
    <x v="1"/>
  </r>
  <r>
    <x v="498"/>
    <n v="615000"/>
    <x v="0"/>
    <s v="Best Bricks"/>
    <s v="Sale"/>
    <n v="3427"/>
    <n v="6"/>
    <n v="3"/>
    <n v="1"/>
    <n v="850"/>
    <n v="1980"/>
    <s v="6 Tame St"/>
    <s v="Diggers Rest"/>
    <x v="21"/>
    <x v="0"/>
    <x v="5"/>
    <x v="1"/>
  </r>
  <r>
    <x v="498"/>
    <n v="740000"/>
    <x v="0"/>
    <s v="Property Barons"/>
    <s v="Sale"/>
    <n v="3023"/>
    <n v="4"/>
    <n v="2"/>
    <n v="2"/>
    <n v="750"/>
    <n v="2008"/>
    <s v="20 Hawksbury Grn"/>
    <s v="Caroline Springs"/>
    <x v="21"/>
    <x v="0"/>
    <x v="5"/>
    <x v="1"/>
  </r>
  <r>
    <x v="498"/>
    <n v="1080000"/>
    <x v="0"/>
    <s v="Best Bricks"/>
    <s v="Sale"/>
    <n v="3136"/>
    <n v="2"/>
    <n v="1"/>
    <n v="1"/>
    <n v="1474"/>
    <m/>
    <s v="1 Monteith St"/>
    <s v="Croydon"/>
    <x v="22"/>
    <x v="3"/>
    <x v="5"/>
    <x v="1"/>
  </r>
  <r>
    <x v="498"/>
    <n v="2600000"/>
    <x v="0"/>
    <s v="Jones and Jones"/>
    <s v="Sale"/>
    <n v="3106"/>
    <n v="4"/>
    <n v="2"/>
    <n v="3"/>
    <n v="1330"/>
    <m/>
    <s v="7 Atkinson St"/>
    <s v="Templestowe"/>
    <x v="16"/>
    <x v="3"/>
    <x v="5"/>
    <x v="1"/>
  </r>
  <r>
    <x v="498"/>
    <n v="503750"/>
    <x v="2"/>
    <s v="Property Barons"/>
    <s v="Auction"/>
    <n v="3195"/>
    <n v="1"/>
    <n v="1"/>
    <n v="1"/>
    <n v="80"/>
    <n v="2007"/>
    <s v="4/25 White St"/>
    <s v="Parkdale"/>
    <x v="7"/>
    <x v="4"/>
    <x v="5"/>
    <x v="1"/>
  </r>
  <r>
    <x v="498"/>
    <n v="710000"/>
    <x v="0"/>
    <s v="Melbourne Homes"/>
    <s v="Sale"/>
    <n v="3015"/>
    <n v="2"/>
    <n v="1"/>
    <n v="2"/>
    <n v="120"/>
    <n v="2011"/>
    <s v="2A Gordon St"/>
    <s v="Newport"/>
    <x v="11"/>
    <x v="0"/>
    <x v="5"/>
    <x v="1"/>
  </r>
  <r>
    <x v="498"/>
    <n v="650000"/>
    <x v="0"/>
    <s v="Cunninghams"/>
    <s v="Auction"/>
    <n v="3174"/>
    <n v="3"/>
    <n v="1"/>
    <n v="1"/>
    <n v="603"/>
    <n v="1970"/>
    <s v="371 Princes Hwy"/>
    <s v="Noble Park"/>
    <x v="24"/>
    <x v="4"/>
    <x v="5"/>
    <x v="1"/>
  </r>
  <r>
    <x v="498"/>
    <n v="370000"/>
    <x v="1"/>
    <s v="Jones and Jones"/>
    <s v="Sale"/>
    <n v="3204"/>
    <n v="1"/>
    <n v="1"/>
    <n v="1"/>
    <n v="2029"/>
    <n v="2009"/>
    <s v="22/30 Lillimur Rd"/>
    <s v="Ormond"/>
    <x v="9"/>
    <x v="2"/>
    <x v="5"/>
    <x v="1"/>
  </r>
  <r>
    <x v="498"/>
    <n v="611000"/>
    <x v="0"/>
    <s v="Cunninghams"/>
    <s v="Sale"/>
    <n v="3200"/>
    <n v="3"/>
    <n v="2"/>
    <n v="1"/>
    <n v="691"/>
    <n v="1960"/>
    <s v="17 Windoo St"/>
    <s v="Frankston North"/>
    <x v="27"/>
    <x v="5"/>
    <x v="5"/>
    <x v="1"/>
  </r>
  <r>
    <x v="498"/>
    <n v="351000"/>
    <x v="0"/>
    <s v="Melbourne Homes"/>
    <s v="Auction"/>
    <n v="3073"/>
    <n v="1"/>
    <n v="1"/>
    <n v="1"/>
    <n v="168"/>
    <n v="1950"/>
    <s v="24 Daleglen St"/>
    <s v="Reservoir"/>
    <x v="10"/>
    <x v="1"/>
    <x v="5"/>
    <x v="1"/>
  </r>
  <r>
    <x v="498"/>
    <n v="1307500"/>
    <x v="0"/>
    <s v="Cunninghams"/>
    <s v="Sale"/>
    <n v="3070"/>
    <n v="3"/>
    <n v="2"/>
    <n v="0"/>
    <n v="258"/>
    <n v="1920"/>
    <s v="179 Arthurton Rd"/>
    <s v="Northcote"/>
    <x v="10"/>
    <x v="1"/>
    <x v="5"/>
    <x v="1"/>
  </r>
  <r>
    <x v="498"/>
    <n v="582000"/>
    <x v="0"/>
    <s v="SJ"/>
    <s v="Sale"/>
    <n v="3021"/>
    <n v="3"/>
    <n v="1"/>
    <n v="0"/>
    <n v="674"/>
    <n v="1960"/>
    <s v="21 Shirley St"/>
    <s v="St Albans"/>
    <x v="0"/>
    <x v="0"/>
    <x v="5"/>
    <x v="1"/>
  </r>
  <r>
    <x v="498"/>
    <n v="2500000"/>
    <x v="0"/>
    <s v="Flanders &amp; Fish"/>
    <s v="Auction"/>
    <n v="3124"/>
    <n v="4"/>
    <n v="2"/>
    <n v="3"/>
    <n v="947"/>
    <n v="1930"/>
    <s v="6 Regent St"/>
    <s v="Camberwell"/>
    <x v="14"/>
    <x v="2"/>
    <x v="5"/>
    <x v="1"/>
  </r>
  <r>
    <x v="498"/>
    <n v="655000"/>
    <x v="1"/>
    <s v="SJ"/>
    <s v="Sale"/>
    <n v="3087"/>
    <n v="2"/>
    <n v="1"/>
    <n v="1"/>
    <n v="298"/>
    <n v="1975"/>
    <s v="1/34 Longmuir Rd"/>
    <s v="Watsonia"/>
    <x v="17"/>
    <x v="1"/>
    <x v="5"/>
    <x v="1"/>
  </r>
  <r>
    <x v="498"/>
    <n v="2250000"/>
    <x v="0"/>
    <s v="Cunninghams"/>
    <s v="Auction"/>
    <n v="3079"/>
    <n v="4"/>
    <n v="2"/>
    <n v="2"/>
    <n v="1011"/>
    <m/>
    <s v="6 Carn Av"/>
    <s v="Ivanhoe"/>
    <x v="17"/>
    <x v="3"/>
    <x v="5"/>
    <x v="1"/>
  </r>
  <r>
    <x v="499"/>
    <n v="446000"/>
    <x v="0"/>
    <s v="Metro Ladder"/>
    <s v="Sale"/>
    <n v="3029"/>
    <n v="3"/>
    <n v="2"/>
    <n v="2"/>
    <n v="326"/>
    <n v="2012"/>
    <s v="7 Vive St"/>
    <s v="Tarneit"/>
    <x v="28"/>
    <x v="0"/>
    <x v="5"/>
    <x v="1"/>
  </r>
  <r>
    <x v="499"/>
    <n v="622000"/>
    <x v="0"/>
    <s v="Cunninghams"/>
    <s v="Sale"/>
    <n v="3075"/>
    <n v="3"/>
    <n v="1"/>
    <n v="2"/>
    <n v="575"/>
    <n v="1970"/>
    <s v="17 Menzies Pde"/>
    <s v="Lalor"/>
    <x v="19"/>
    <x v="1"/>
    <x v="5"/>
    <x v="1"/>
  </r>
  <r>
    <x v="499"/>
    <n v="5200000"/>
    <x v="0"/>
    <s v="Cunninghams"/>
    <s v="Auction"/>
    <n v="3143"/>
    <n v="5"/>
    <n v="3"/>
    <n v="3"/>
    <n v="761"/>
    <m/>
    <s v="52 Adelaide St"/>
    <s v="Armadale"/>
    <x v="12"/>
    <x v="2"/>
    <x v="5"/>
    <x v="1"/>
  </r>
  <r>
    <x v="499"/>
    <n v="1225000"/>
    <x v="2"/>
    <s v="Cunninghams"/>
    <s v="Auction"/>
    <n v="3184"/>
    <n v="3"/>
    <n v="2"/>
    <n v="2"/>
    <n v="0"/>
    <n v="2008"/>
    <s v="2/27 Foam St"/>
    <s v="Elwood"/>
    <x v="5"/>
    <x v="2"/>
    <x v="5"/>
    <x v="1"/>
  </r>
  <r>
    <x v="499"/>
    <n v="540000"/>
    <x v="1"/>
    <s v="Sanders"/>
    <s v="Auction"/>
    <n v="3095"/>
    <n v="2"/>
    <n v="1"/>
    <n v="1"/>
    <n v="132"/>
    <m/>
    <s v="1/44 Arthur St"/>
    <s v="Eltham"/>
    <x v="20"/>
    <x v="3"/>
    <x v="5"/>
    <x v="1"/>
  </r>
  <r>
    <x v="499"/>
    <n v="920000"/>
    <x v="0"/>
    <s v="Cunninghams"/>
    <s v="Auction"/>
    <n v="3033"/>
    <n v="3"/>
    <n v="2"/>
    <n v="1"/>
    <n v="313"/>
    <n v="1960"/>
    <s v="54 David Av"/>
    <s v="Keilor East"/>
    <x v="8"/>
    <x v="0"/>
    <x v="5"/>
    <x v="1"/>
  </r>
  <r>
    <x v="499"/>
    <n v="920000"/>
    <x v="0"/>
    <s v="Jones and Jones"/>
    <s v="Auction"/>
    <n v="3013"/>
    <n v="3"/>
    <n v="2"/>
    <n v="2"/>
    <n v="182"/>
    <m/>
    <s v="19/37 Stephen St"/>
    <s v="Yarraville"/>
    <x v="4"/>
    <x v="0"/>
    <x v="5"/>
    <x v="1"/>
  </r>
  <r>
    <x v="499"/>
    <n v="1870000"/>
    <x v="0"/>
    <s v="Maxwells"/>
    <s v="Sale"/>
    <n v="3011"/>
    <n v="4"/>
    <n v="2"/>
    <n v="2"/>
    <n v="457"/>
    <m/>
    <s v="124 Albert St"/>
    <s v="Seddon"/>
    <x v="4"/>
    <x v="0"/>
    <x v="5"/>
    <x v="1"/>
  </r>
  <r>
    <x v="499"/>
    <n v="1225000"/>
    <x v="0"/>
    <s v="Maxwells"/>
    <s v="Sale"/>
    <n v="3109"/>
    <n v="4"/>
    <n v="2"/>
    <n v="2"/>
    <n v="511"/>
    <n v="1988"/>
    <s v="10 Heysen Gr"/>
    <s v="Doncaster East"/>
    <x v="16"/>
    <x v="3"/>
    <x v="5"/>
    <x v="1"/>
  </r>
  <r>
    <x v="499"/>
    <n v="520000"/>
    <x v="1"/>
    <s v="Cunninghams"/>
    <s v="Sale"/>
    <n v="3153"/>
    <n v="2"/>
    <n v="1"/>
    <n v="1"/>
    <n v="158"/>
    <n v="1975"/>
    <s v="1/20 Kumala Rd"/>
    <s v="Bayswater"/>
    <x v="26"/>
    <x v="3"/>
    <x v="5"/>
    <x v="1"/>
  </r>
  <r>
    <x v="499"/>
    <n v="976000"/>
    <x v="0"/>
    <s v="Jones and Jones"/>
    <s v="Sale"/>
    <n v="3169"/>
    <n v="5"/>
    <n v="3"/>
    <n v="2"/>
    <n v="537"/>
    <m/>
    <s v="8 Elliminya Ct"/>
    <s v="Clarinda"/>
    <x v="7"/>
    <x v="4"/>
    <x v="5"/>
    <x v="1"/>
  </r>
  <r>
    <x v="499"/>
    <n v="1260000"/>
    <x v="0"/>
    <s v="Jones and Jones"/>
    <s v="Sale"/>
    <n v="3190"/>
    <n v="3"/>
    <n v="1"/>
    <n v="0"/>
    <n v="642"/>
    <m/>
    <s v="23 The Crescent"/>
    <s v="Highett"/>
    <x v="7"/>
    <x v="2"/>
    <x v="5"/>
    <x v="1"/>
  </r>
  <r>
    <x v="499"/>
    <n v="578000"/>
    <x v="0"/>
    <s v="Flanders &amp; Fish"/>
    <s v="Sale"/>
    <n v="3049"/>
    <n v="3"/>
    <n v="2"/>
    <n v="1"/>
    <n v="308"/>
    <m/>
    <s v="26 Coghill St"/>
    <s v="Westmeadows"/>
    <x v="18"/>
    <x v="1"/>
    <x v="5"/>
    <x v="1"/>
  </r>
  <r>
    <x v="499"/>
    <n v="620500"/>
    <x v="0"/>
    <s v="Maxwells"/>
    <s v="Sale"/>
    <n v="3047"/>
    <n v="3"/>
    <n v="1"/>
    <n v="4"/>
    <n v="764"/>
    <m/>
    <s v="29 Fox Ct"/>
    <s v="Jacana"/>
    <x v="18"/>
    <x v="1"/>
    <x v="5"/>
    <x v="1"/>
  </r>
  <r>
    <x v="499"/>
    <n v="445000"/>
    <x v="1"/>
    <s v="Cunninghams"/>
    <s v="Sale"/>
    <n v="3174"/>
    <n v="2"/>
    <n v="1"/>
    <n v="3"/>
    <n v="197"/>
    <n v="1998"/>
    <s v="2/21 Marna Ct"/>
    <s v="Noble Park"/>
    <x v="24"/>
    <x v="4"/>
    <x v="5"/>
    <x v="1"/>
  </r>
  <r>
    <x v="499"/>
    <n v="880000"/>
    <x v="0"/>
    <s v="Melbourne Homes"/>
    <s v="Sale"/>
    <n v="3198"/>
    <n v="4"/>
    <n v="2"/>
    <n v="2"/>
    <n v="535"/>
    <n v="1970"/>
    <s v="13 Hayman Av"/>
    <s v="Seaford"/>
    <x v="27"/>
    <x v="4"/>
    <x v="5"/>
    <x v="1"/>
  </r>
  <r>
    <x v="499"/>
    <n v="655000"/>
    <x v="0"/>
    <s v="Melbourne Homes"/>
    <s v="Sale"/>
    <n v="3805"/>
    <n v="4"/>
    <n v="2"/>
    <n v="2"/>
    <n v="638"/>
    <m/>
    <s v="6 Forsyth Ct"/>
    <s v="Narre Warren"/>
    <x v="25"/>
    <x v="4"/>
    <x v="5"/>
    <x v="1"/>
  </r>
  <r>
    <x v="499"/>
    <n v="427500"/>
    <x v="0"/>
    <s v="Cunninghams"/>
    <s v="Sale"/>
    <n v="3038"/>
    <n v="3"/>
    <n v="2"/>
    <n v="2"/>
    <n v="189"/>
    <m/>
    <s v="16 Shoppers La"/>
    <s v="Taylors Lakes"/>
    <x v="0"/>
    <x v="0"/>
    <x v="5"/>
    <x v="1"/>
  </r>
  <r>
    <x v="499"/>
    <n v="1200000"/>
    <x v="0"/>
    <s v="Property Barons"/>
    <s v="Auction"/>
    <n v="3192"/>
    <n v="4"/>
    <n v="2"/>
    <n v="4"/>
    <n v="679"/>
    <n v="1960"/>
    <s v="10 Jack Rd"/>
    <s v="Cheltenham"/>
    <x v="15"/>
    <x v="2"/>
    <x v="5"/>
    <x v="1"/>
  </r>
  <r>
    <x v="499"/>
    <n v="1730000"/>
    <x v="0"/>
    <s v="Metro Ladder"/>
    <s v="Sale"/>
    <n v="3193"/>
    <n v="4"/>
    <n v="2"/>
    <n v="2"/>
    <n v="675"/>
    <m/>
    <s v="3 Whitton Ct"/>
    <s v="Black Rock"/>
    <x v="15"/>
    <x v="2"/>
    <x v="5"/>
    <x v="1"/>
  </r>
  <r>
    <x v="499"/>
    <n v="585000"/>
    <x v="1"/>
    <s v="SJ"/>
    <s v="Sale"/>
    <n v="3088"/>
    <n v="2"/>
    <n v="1"/>
    <n v="1"/>
    <n v="240"/>
    <n v="1965"/>
    <s v="1/111 Nepean St"/>
    <s v="Greensborough"/>
    <x v="17"/>
    <x v="1"/>
    <x v="5"/>
    <x v="1"/>
  </r>
  <r>
    <x v="499"/>
    <n v="740000"/>
    <x v="0"/>
    <s v="Property Barons"/>
    <s v="Auction"/>
    <n v="3087"/>
    <n v="3"/>
    <n v="1"/>
    <n v="2"/>
    <n v="909"/>
    <m/>
    <s v="280 Grimshaw St"/>
    <s v="Watsonia North"/>
    <x v="17"/>
    <x v="1"/>
    <x v="5"/>
    <x v="1"/>
  </r>
  <r>
    <x v="500"/>
    <n v="685000"/>
    <x v="1"/>
    <s v="Melbourne Homes"/>
    <s v="Auction"/>
    <n v="3121"/>
    <n v="2"/>
    <n v="2"/>
    <n v="1"/>
    <n v="0"/>
    <n v="2011"/>
    <s v="306/45 York St"/>
    <s v="Richmond"/>
    <x v="1"/>
    <x v="1"/>
    <x v="5"/>
    <x v="1"/>
  </r>
  <r>
    <x v="500"/>
    <n v="645000"/>
    <x v="0"/>
    <s v="Metro Ladder"/>
    <s v="Auction"/>
    <n v="3030"/>
    <n v="4"/>
    <n v="2"/>
    <n v="2"/>
    <n v="555"/>
    <n v="2002"/>
    <s v="18 Conquest Dr"/>
    <s v="Werribee"/>
    <x v="28"/>
    <x v="0"/>
    <x v="5"/>
    <x v="1"/>
  </r>
  <r>
    <x v="500"/>
    <n v="980000"/>
    <x v="0"/>
    <s v="Metro Ladder"/>
    <s v="Sale"/>
    <n v="3133"/>
    <n v="4"/>
    <n v="2"/>
    <n v="0"/>
    <n v="539"/>
    <n v="1978"/>
    <s v="11 Manhattan Sq"/>
    <s v="Vermont"/>
    <x v="2"/>
    <x v="3"/>
    <x v="5"/>
    <x v="1"/>
  </r>
  <r>
    <x v="500"/>
    <n v="575000"/>
    <x v="1"/>
    <s v="Sanders"/>
    <s v="Auction"/>
    <n v="3144"/>
    <n v="2"/>
    <n v="1"/>
    <n v="1"/>
    <n v="0"/>
    <n v="1999"/>
    <s v="3/26 McArthur St"/>
    <s v="Malvern"/>
    <x v="12"/>
    <x v="2"/>
    <x v="5"/>
    <x v="1"/>
  </r>
  <r>
    <x v="500"/>
    <n v="700000"/>
    <x v="1"/>
    <s v="Cunninghams"/>
    <s v="Auction"/>
    <n v="3183"/>
    <n v="2"/>
    <n v="1"/>
    <n v="0"/>
    <n v="0"/>
    <m/>
    <s v="9/36 The Avenue"/>
    <s v="Balaclava"/>
    <x v="5"/>
    <x v="2"/>
    <x v="5"/>
    <x v="1"/>
  </r>
  <r>
    <x v="500"/>
    <n v="770000"/>
    <x v="0"/>
    <s v="Cunninghams"/>
    <s v="Sale"/>
    <n v="3058"/>
    <n v="3"/>
    <n v="1"/>
    <n v="1"/>
    <n v="520"/>
    <m/>
    <s v="39 Peterson Av"/>
    <s v="Coburg North"/>
    <x v="3"/>
    <x v="1"/>
    <x v="5"/>
    <x v="1"/>
  </r>
  <r>
    <x v="500"/>
    <n v="900000"/>
    <x v="0"/>
    <s v="Metro Ladder"/>
    <s v="Auction"/>
    <n v="3060"/>
    <n v="5"/>
    <n v="3"/>
    <n v="4"/>
    <n v="663"/>
    <m/>
    <s v="10 Baird St"/>
    <s v="Fawkner"/>
    <x v="3"/>
    <x v="1"/>
    <x v="5"/>
    <x v="1"/>
  </r>
  <r>
    <x v="500"/>
    <n v="1037000"/>
    <x v="0"/>
    <s v="Cunninghams"/>
    <s v="Sale"/>
    <n v="3056"/>
    <n v="3"/>
    <n v="1"/>
    <n v="1"/>
    <n v="210"/>
    <n v="1996"/>
    <s v="37 Fourth Av"/>
    <s v="Brunswick"/>
    <x v="3"/>
    <x v="1"/>
    <x v="5"/>
    <x v="1"/>
  </r>
  <r>
    <x v="500"/>
    <n v="670000"/>
    <x v="1"/>
    <s v="Cunninghams"/>
    <s v="Sale"/>
    <n v="3042"/>
    <n v="3"/>
    <n v="1"/>
    <n v="2"/>
    <n v="169"/>
    <n v="2000"/>
    <s v="3/26 Highridge Cr"/>
    <s v="Airport West"/>
    <x v="8"/>
    <x v="0"/>
    <x v="5"/>
    <x v="1"/>
  </r>
  <r>
    <x v="500"/>
    <n v="850000"/>
    <x v="0"/>
    <s v="Property Barons"/>
    <s v="Sale"/>
    <n v="3033"/>
    <n v="3"/>
    <n v="1"/>
    <n v="1"/>
    <n v="597"/>
    <m/>
    <s v="50 Milleara Rd"/>
    <s v="Keilor East"/>
    <x v="8"/>
    <x v="0"/>
    <x v="5"/>
    <x v="1"/>
  </r>
  <r>
    <x v="500"/>
    <n v="1140000"/>
    <x v="0"/>
    <s v="Cunninghams"/>
    <s v="Auction"/>
    <n v="3041"/>
    <n v="4"/>
    <n v="2"/>
    <n v="2"/>
    <n v="0"/>
    <n v="2005"/>
    <s v="32 Carnarvon Rd"/>
    <s v="Strathmore"/>
    <x v="8"/>
    <x v="0"/>
    <x v="5"/>
    <x v="1"/>
  </r>
  <r>
    <x v="500"/>
    <n v="696000"/>
    <x v="1"/>
    <s v="Melbourne Homes"/>
    <s v="Sale"/>
    <n v="3168"/>
    <n v="3"/>
    <n v="1"/>
    <n v="2"/>
    <n v="259"/>
    <m/>
    <s v="1/30 Morton St"/>
    <s v="Clayton"/>
    <x v="6"/>
    <x v="4"/>
    <x v="5"/>
    <x v="1"/>
  </r>
  <r>
    <x v="500"/>
    <n v="960000"/>
    <x v="1"/>
    <s v="Jones and Jones"/>
    <s v="Sale"/>
    <n v="3148"/>
    <n v="3"/>
    <n v="2"/>
    <n v="2"/>
    <n v="382"/>
    <n v="2000"/>
    <s v="1/3 Evans St"/>
    <s v="Chadstone"/>
    <x v="6"/>
    <x v="2"/>
    <x v="5"/>
    <x v="1"/>
  </r>
  <r>
    <x v="500"/>
    <n v="500000"/>
    <x v="2"/>
    <s v="Cunninghams"/>
    <s v="Auction"/>
    <n v="3031"/>
    <n v="1"/>
    <n v="1"/>
    <n v="0"/>
    <n v="142"/>
    <m/>
    <s v="3/58 Rankins Rd"/>
    <s v="Kensington"/>
    <x v="13"/>
    <x v="1"/>
    <x v="5"/>
    <x v="1"/>
  </r>
  <r>
    <x v="500"/>
    <n v="540000"/>
    <x v="1"/>
    <s v="Melbourne Homes"/>
    <s v="Auction"/>
    <n v="3000"/>
    <n v="2"/>
    <n v="1"/>
    <n v="0"/>
    <n v="0"/>
    <n v="1950"/>
    <s v="713/118 Russell St"/>
    <s v="Melbourne"/>
    <x v="13"/>
    <x v="1"/>
    <x v="5"/>
    <x v="1"/>
  </r>
  <r>
    <x v="500"/>
    <n v="420500"/>
    <x v="0"/>
    <s v="Zimmerman"/>
    <s v="Sale"/>
    <n v="3047"/>
    <n v="3"/>
    <n v="1"/>
    <n v="1"/>
    <n v="650"/>
    <m/>
    <s v="21 Pyalong Cr"/>
    <s v="Dallas"/>
    <x v="18"/>
    <x v="1"/>
    <x v="5"/>
    <x v="1"/>
  </r>
  <r>
    <x v="500"/>
    <n v="632000"/>
    <x v="0"/>
    <s v="Cunninghams"/>
    <s v="Sale"/>
    <n v="3047"/>
    <n v="3"/>
    <n v="1"/>
    <n v="4"/>
    <n v="697"/>
    <n v="1960"/>
    <s v="38 Stanhope St"/>
    <s v="Broadmeadows"/>
    <x v="18"/>
    <x v="1"/>
    <x v="5"/>
    <x v="1"/>
  </r>
  <r>
    <x v="500"/>
    <n v="1840000"/>
    <x v="0"/>
    <s v="Cunninghams"/>
    <s v="Sale"/>
    <n v="3163"/>
    <n v="3"/>
    <n v="2"/>
    <n v="1"/>
    <n v="483"/>
    <n v="1920"/>
    <s v="55 Tranmere Av"/>
    <s v="Carnegie"/>
    <x v="9"/>
    <x v="2"/>
    <x v="5"/>
    <x v="1"/>
  </r>
  <r>
    <x v="501"/>
    <n v="1525000"/>
    <x v="2"/>
    <s v="Jones and Jones"/>
    <s v="Sale"/>
    <n v="3067"/>
    <n v="4"/>
    <n v="2"/>
    <n v="2"/>
    <n v="102"/>
    <m/>
    <s v="1/50 Valiant St"/>
    <s v="Abbotsford"/>
    <x v="1"/>
    <x v="1"/>
    <x v="5"/>
    <x v="1"/>
  </r>
  <r>
    <x v="501"/>
    <n v="427000"/>
    <x v="0"/>
    <s v="Sanders"/>
    <s v="Sale"/>
    <n v="3030"/>
    <n v="3"/>
    <n v="1"/>
    <n v="2"/>
    <n v="637"/>
    <m/>
    <s v="1 Walwa Pl"/>
    <s v="Werribee"/>
    <x v="28"/>
    <x v="0"/>
    <x v="5"/>
    <x v="1"/>
  </r>
  <r>
    <x v="501"/>
    <n v="516000"/>
    <x v="0"/>
    <s v="Metro Ladder"/>
    <s v="Sale"/>
    <n v="3029"/>
    <n v="3"/>
    <n v="1"/>
    <n v="1"/>
    <n v="537"/>
    <m/>
    <s v="182 Morris Rd"/>
    <s v="Hoppers Crossing"/>
    <x v="28"/>
    <x v="0"/>
    <x v="5"/>
    <x v="1"/>
  </r>
  <r>
    <x v="501"/>
    <n v="874000"/>
    <x v="0"/>
    <s v="Flanders &amp; Fish"/>
    <s v="Sale"/>
    <n v="3130"/>
    <n v="3"/>
    <n v="2"/>
    <n v="1"/>
    <n v="232"/>
    <n v="2014"/>
    <s v="2A Stewart Av"/>
    <s v="Blackburn South"/>
    <x v="2"/>
    <x v="3"/>
    <x v="5"/>
    <x v="1"/>
  </r>
  <r>
    <x v="501"/>
    <n v="400000"/>
    <x v="1"/>
    <s v="Metro Ladder"/>
    <s v="Auction"/>
    <n v="3181"/>
    <n v="1"/>
    <n v="1"/>
    <n v="2"/>
    <n v="0"/>
    <n v="1960"/>
    <s v="4/24 Grandview Gr"/>
    <s v="Prahran"/>
    <x v="12"/>
    <x v="2"/>
    <x v="5"/>
    <x v="1"/>
  </r>
  <r>
    <x v="501"/>
    <n v="525000"/>
    <x v="0"/>
    <s v="SJ"/>
    <s v="Sale"/>
    <n v="3023"/>
    <n v="3"/>
    <n v="1"/>
    <n v="1"/>
    <n v="400"/>
    <m/>
    <s v="45 Abbington Cr"/>
    <s v="Caroline Springs"/>
    <x v="21"/>
    <x v="0"/>
    <x v="5"/>
    <x v="1"/>
  </r>
  <r>
    <x v="501"/>
    <n v="440000"/>
    <x v="1"/>
    <s v="Metro Ladder"/>
    <s v="Sale"/>
    <n v="3013"/>
    <n v="2"/>
    <n v="1"/>
    <n v="1"/>
    <n v="100"/>
    <m/>
    <s v="3/367 Williamstown Rd"/>
    <s v="Yarraville"/>
    <x v="4"/>
    <x v="0"/>
    <x v="5"/>
    <x v="1"/>
  </r>
  <r>
    <x v="501"/>
    <n v="1042000"/>
    <x v="0"/>
    <s v="Maxwells"/>
    <s v="Auction"/>
    <n v="3013"/>
    <n v="3"/>
    <n v="1"/>
    <n v="1"/>
    <n v="358"/>
    <m/>
    <s v="86 Francis St"/>
    <s v="Yarraville"/>
    <x v="4"/>
    <x v="0"/>
    <x v="5"/>
    <x v="1"/>
  </r>
  <r>
    <x v="501"/>
    <n v="760000"/>
    <x v="0"/>
    <s v="Melbourne Homes"/>
    <s v="Sale"/>
    <n v="3156"/>
    <n v="3"/>
    <n v="1"/>
    <n v="3"/>
    <n v="984"/>
    <m/>
    <s v="79 McIver St"/>
    <s v="Ferntree Gully"/>
    <x v="26"/>
    <x v="3"/>
    <x v="5"/>
    <x v="1"/>
  </r>
  <r>
    <x v="501"/>
    <n v="495000"/>
    <x v="2"/>
    <s v="Melbourne Homes"/>
    <s v="Sale"/>
    <n v="3197"/>
    <n v="2"/>
    <n v="1"/>
    <n v="1"/>
    <n v="198"/>
    <n v="1980"/>
    <s v="20 Parkside Bvd"/>
    <s v="Carrum"/>
    <x v="7"/>
    <x v="4"/>
    <x v="5"/>
    <x v="1"/>
  </r>
  <r>
    <x v="501"/>
    <n v="1175000"/>
    <x v="0"/>
    <s v="Jones and Jones"/>
    <s v="Auction"/>
    <n v="3189"/>
    <n v="3"/>
    <n v="2"/>
    <n v="6"/>
    <n v="650"/>
    <m/>
    <s v="3 Bruthen St"/>
    <s v="Moorabbin"/>
    <x v="7"/>
    <x v="2"/>
    <x v="5"/>
    <x v="1"/>
  </r>
  <r>
    <x v="501"/>
    <n v="2200000"/>
    <x v="0"/>
    <s v="Metro Ladder"/>
    <s v="Sale"/>
    <n v="3016"/>
    <n v="4"/>
    <n v="3"/>
    <n v="2"/>
    <n v="650"/>
    <m/>
    <s v="119 Hannan St"/>
    <s v="Williamstown"/>
    <x v="11"/>
    <x v="0"/>
    <x v="5"/>
    <x v="1"/>
  </r>
  <r>
    <x v="501"/>
    <n v="861000"/>
    <x v="0"/>
    <s v="Jones and Jones"/>
    <s v="Sale"/>
    <n v="3073"/>
    <n v="5"/>
    <n v="3"/>
    <n v="2"/>
    <n v="650"/>
    <m/>
    <s v="39 Gertz Av"/>
    <s v="Reservoir"/>
    <x v="10"/>
    <x v="1"/>
    <x v="5"/>
    <x v="1"/>
  </r>
  <r>
    <x v="501"/>
    <n v="980000"/>
    <x v="0"/>
    <s v="Cunninghams"/>
    <s v="Sale"/>
    <n v="3072"/>
    <n v="3"/>
    <n v="1"/>
    <n v="3"/>
    <n v="397"/>
    <n v="1925"/>
    <s v="27 Pender St"/>
    <s v="Preston"/>
    <x v="10"/>
    <x v="1"/>
    <x v="5"/>
    <x v="1"/>
  </r>
  <r>
    <x v="501"/>
    <n v="585000"/>
    <x v="0"/>
    <s v="Jones and Jones"/>
    <s v="Sale"/>
    <n v="3037"/>
    <n v="3"/>
    <n v="2"/>
    <n v="2"/>
    <n v="662"/>
    <n v="2004"/>
    <s v="23 Contursi Dr"/>
    <s v="Sydenham"/>
    <x v="0"/>
    <x v="0"/>
    <x v="5"/>
    <x v="1"/>
  </r>
  <r>
    <x v="501"/>
    <n v="610000"/>
    <x v="0"/>
    <s v="Maxwells"/>
    <s v="Auction"/>
    <n v="3021"/>
    <n v="2"/>
    <n v="1"/>
    <n v="2"/>
    <n v="419"/>
    <n v="1975"/>
    <s v="11 Craigielea Av"/>
    <s v="St Albans"/>
    <x v="0"/>
    <x v="0"/>
    <x v="5"/>
    <x v="1"/>
  </r>
  <r>
    <x v="501"/>
    <n v="702000"/>
    <x v="0"/>
    <s v="Metro Ladder"/>
    <s v="Auction"/>
    <n v="3021"/>
    <n v="3"/>
    <n v="1"/>
    <n v="0"/>
    <n v="600"/>
    <m/>
    <s v="148 Power St"/>
    <s v="St Albans"/>
    <x v="0"/>
    <x v="0"/>
    <x v="5"/>
    <x v="1"/>
  </r>
  <r>
    <x v="501"/>
    <n v="400000"/>
    <x v="1"/>
    <s v="Jones and Jones"/>
    <s v="Auction"/>
    <n v="3123"/>
    <n v="2"/>
    <n v="1"/>
    <n v="1"/>
    <n v="0"/>
    <n v="1955"/>
    <s v="6/712 Burwood Rd"/>
    <s v="Hawthorn East"/>
    <x v="14"/>
    <x v="2"/>
    <x v="5"/>
    <x v="1"/>
  </r>
  <r>
    <x v="501"/>
    <n v="614000"/>
    <x v="1"/>
    <s v="Property Barons"/>
    <s v="Sale"/>
    <n v="3103"/>
    <n v="2"/>
    <n v="1"/>
    <n v="1"/>
    <n v="0"/>
    <m/>
    <s v="4/8 Bevan St"/>
    <s v="Balwyn"/>
    <x v="14"/>
    <x v="2"/>
    <x v="5"/>
    <x v="1"/>
  </r>
  <r>
    <x v="501"/>
    <n v="1030000"/>
    <x v="2"/>
    <s v="Maxwells"/>
    <s v="Auction"/>
    <n v="3190"/>
    <n v="3"/>
    <n v="2"/>
    <n v="2"/>
    <n v="240"/>
    <n v="2006"/>
    <s v="1/1 Peterson St"/>
    <s v="Highett"/>
    <x v="15"/>
    <x v="2"/>
    <x v="5"/>
    <x v="1"/>
  </r>
  <r>
    <x v="502"/>
    <n v="1375000"/>
    <x v="0"/>
    <s v="Metro Ladder"/>
    <s v="Sale"/>
    <n v="3067"/>
    <n v="3"/>
    <n v="1"/>
    <n v="0"/>
    <n v="299"/>
    <m/>
    <s v="17 Valiant St"/>
    <s v="Abbotsford"/>
    <x v="1"/>
    <x v="1"/>
    <x v="5"/>
    <x v="1"/>
  </r>
  <r>
    <x v="502"/>
    <n v="1590000"/>
    <x v="0"/>
    <s v="Cunninghams"/>
    <s v="Sale"/>
    <n v="3121"/>
    <n v="3"/>
    <n v="2"/>
    <n v="1"/>
    <n v="83"/>
    <m/>
    <s v="17 Dickmann St"/>
    <s v="Richmond"/>
    <x v="1"/>
    <x v="1"/>
    <x v="5"/>
    <x v="1"/>
  </r>
  <r>
    <x v="502"/>
    <n v="556000"/>
    <x v="0"/>
    <s v="Metro Ladder"/>
    <s v="Sale"/>
    <n v="3076"/>
    <n v="3"/>
    <n v="1"/>
    <n v="1"/>
    <n v="525"/>
    <n v="1980"/>
    <s v="5 Combe Ct"/>
    <s v="Epping"/>
    <x v="19"/>
    <x v="1"/>
    <x v="5"/>
    <x v="1"/>
  </r>
  <r>
    <x v="502"/>
    <n v="580500"/>
    <x v="0"/>
    <s v="Cunninghams"/>
    <s v="Sale"/>
    <n v="3075"/>
    <n v="3"/>
    <n v="1"/>
    <n v="1"/>
    <n v="532"/>
    <n v="1980"/>
    <s v="52 Monash St"/>
    <s v="Lalor"/>
    <x v="19"/>
    <x v="1"/>
    <x v="5"/>
    <x v="1"/>
  </r>
  <r>
    <x v="502"/>
    <n v="420000"/>
    <x v="1"/>
    <s v="Metro Ladder"/>
    <s v="Sale"/>
    <n v="3141"/>
    <n v="1"/>
    <n v="1"/>
    <n v="1"/>
    <n v="0"/>
    <n v="1960"/>
    <s v="7/85 Caroline St"/>
    <s v="South Yarra"/>
    <x v="12"/>
    <x v="2"/>
    <x v="5"/>
    <x v="1"/>
  </r>
  <r>
    <x v="502"/>
    <n v="635000"/>
    <x v="1"/>
    <s v="Maxwells"/>
    <s v="Auction"/>
    <n v="3207"/>
    <n v="2"/>
    <n v="2"/>
    <n v="1"/>
    <n v="2166"/>
    <m/>
    <s v="120/99 Dow St"/>
    <s v="Port Melbourne"/>
    <x v="5"/>
    <x v="2"/>
    <x v="5"/>
    <x v="1"/>
  </r>
  <r>
    <x v="502"/>
    <n v="815000"/>
    <x v="0"/>
    <s v="Melbourne Homes"/>
    <s v="Sale"/>
    <n v="3089"/>
    <n v="3"/>
    <n v="2"/>
    <n v="3"/>
    <n v="790"/>
    <n v="1980"/>
    <s v="11 Wayland Ct"/>
    <s v="Diamond Creek"/>
    <x v="20"/>
    <x v="7"/>
    <x v="5"/>
    <x v="1"/>
  </r>
  <r>
    <x v="502"/>
    <n v="1040000"/>
    <x v="0"/>
    <s v="Maxwells"/>
    <s v="Sale"/>
    <n v="3135"/>
    <n v="3"/>
    <n v="1"/>
    <n v="1"/>
    <n v="756"/>
    <n v="1961"/>
    <s v="38 Daisy St"/>
    <s v="Heathmont"/>
    <x v="22"/>
    <x v="3"/>
    <x v="5"/>
    <x v="1"/>
  </r>
  <r>
    <x v="502"/>
    <n v="1120000"/>
    <x v="0"/>
    <s v="Property Barons"/>
    <s v="Sale"/>
    <n v="3179"/>
    <n v="4"/>
    <n v="2"/>
    <n v="2"/>
    <n v="960"/>
    <n v="1985"/>
    <s v="17 Walsh Av"/>
    <s v="Scoresby"/>
    <x v="26"/>
    <x v="3"/>
    <x v="5"/>
    <x v="1"/>
  </r>
  <r>
    <x v="502"/>
    <n v="1627000"/>
    <x v="2"/>
    <s v="Metro Ladder"/>
    <s v="Sale"/>
    <n v="3195"/>
    <n v="3"/>
    <n v="2"/>
    <n v="2"/>
    <n v="304"/>
    <n v="2007"/>
    <s v="9A Montgomery St"/>
    <s v="Mordialloc"/>
    <x v="7"/>
    <x v="4"/>
    <x v="5"/>
    <x v="1"/>
  </r>
  <r>
    <x v="502"/>
    <n v="610000"/>
    <x v="1"/>
    <s v="Sanders"/>
    <s v="Auction"/>
    <n v="3161"/>
    <n v="2"/>
    <n v="1"/>
    <n v="1"/>
    <n v="816"/>
    <n v="2007"/>
    <s v="6/374 Dandenong Rd"/>
    <s v="Caulfield North"/>
    <x v="9"/>
    <x v="2"/>
    <x v="5"/>
    <x v="1"/>
  </r>
  <r>
    <x v="502"/>
    <n v="640000"/>
    <x v="0"/>
    <s v="Property Barons"/>
    <s v="Auction"/>
    <n v="3038"/>
    <n v="4"/>
    <n v="2"/>
    <n v="1"/>
    <n v="729"/>
    <n v="1987"/>
    <s v="8 Turin Pl"/>
    <s v="Keilor Lodge"/>
    <x v="0"/>
    <x v="0"/>
    <x v="5"/>
    <x v="1"/>
  </r>
  <r>
    <x v="502"/>
    <n v="930000"/>
    <x v="0"/>
    <s v="Cunninghams"/>
    <s v="Sale"/>
    <n v="3036"/>
    <n v="3"/>
    <n v="2"/>
    <n v="2"/>
    <n v="847"/>
    <m/>
    <s v="15 Feathertop Dr"/>
    <s v="Keilor"/>
    <x v="0"/>
    <x v="0"/>
    <x v="5"/>
    <x v="1"/>
  </r>
  <r>
    <x v="502"/>
    <n v="1150000"/>
    <x v="1"/>
    <s v="Cunninghams"/>
    <s v="Sale"/>
    <n v="3122"/>
    <n v="3"/>
    <n v="2"/>
    <n v="1"/>
    <n v="5259"/>
    <n v="2000"/>
    <s v="15/1 Muir St"/>
    <s v="Hawthorn"/>
    <x v="14"/>
    <x v="2"/>
    <x v="5"/>
    <x v="1"/>
  </r>
  <r>
    <x v="502"/>
    <n v="1115000"/>
    <x v="0"/>
    <s v="Property Barons"/>
    <s v="Sale"/>
    <n v="3084"/>
    <n v="4"/>
    <n v="2"/>
    <n v="2"/>
    <n v="592"/>
    <m/>
    <s v="33 Eamon Dr"/>
    <s v="Viewbank"/>
    <x v="17"/>
    <x v="3"/>
    <x v="5"/>
    <x v="1"/>
  </r>
  <r>
    <x v="503"/>
    <n v="630000"/>
    <x v="1"/>
    <s v="Cunninghams"/>
    <s v="Auction"/>
    <n v="3121"/>
    <n v="2"/>
    <n v="1"/>
    <n v="1"/>
    <n v="0"/>
    <n v="1970"/>
    <s v="5/33 Goodwood St"/>
    <s v="Richmond"/>
    <x v="1"/>
    <x v="1"/>
    <x v="5"/>
    <x v="1"/>
  </r>
  <r>
    <x v="503"/>
    <n v="490000"/>
    <x v="0"/>
    <s v="Maxwells"/>
    <s v="Auction"/>
    <n v="3076"/>
    <n v="3"/>
    <n v="2"/>
    <n v="2"/>
    <n v="375"/>
    <n v="2012"/>
    <s v="8 Efficient St"/>
    <s v="Epping"/>
    <x v="19"/>
    <x v="1"/>
    <x v="5"/>
    <x v="1"/>
  </r>
  <r>
    <x v="503"/>
    <n v="520500"/>
    <x v="0"/>
    <s v="Maxwells"/>
    <s v="Sale"/>
    <n v="3754"/>
    <n v="4"/>
    <n v="2"/>
    <n v="2"/>
    <n v="482"/>
    <m/>
    <s v="6 Renaissance Bvd"/>
    <s v="Mernda"/>
    <x v="19"/>
    <x v="1"/>
    <x v="5"/>
    <x v="1"/>
  </r>
  <r>
    <x v="503"/>
    <n v="602000"/>
    <x v="0"/>
    <s v="Cunninghams"/>
    <s v="Sale"/>
    <n v="3082"/>
    <n v="3"/>
    <n v="1"/>
    <n v="1"/>
    <n v="546"/>
    <n v="1977"/>
    <s v="11 Woolnough Dr"/>
    <s v="Mill Park"/>
    <x v="19"/>
    <x v="1"/>
    <x v="5"/>
    <x v="1"/>
  </r>
  <r>
    <x v="503"/>
    <n v="485000"/>
    <x v="1"/>
    <s v="Property Barons"/>
    <s v="Sale"/>
    <n v="3130"/>
    <n v="2"/>
    <n v="1"/>
    <n v="1"/>
    <n v="0"/>
    <n v="1960"/>
    <s v="3/43 The Ridge"/>
    <s v="Blackburn"/>
    <x v="2"/>
    <x v="3"/>
    <x v="5"/>
    <x v="1"/>
  </r>
  <r>
    <x v="503"/>
    <n v="631500"/>
    <x v="1"/>
    <s v="Metro Ladder"/>
    <s v="Sale"/>
    <n v="3143"/>
    <n v="2"/>
    <n v="1"/>
    <n v="1"/>
    <n v="0"/>
    <m/>
    <s v="6/56 Sutherland Rd"/>
    <s v="Armadale"/>
    <x v="12"/>
    <x v="2"/>
    <x v="5"/>
    <x v="1"/>
  </r>
  <r>
    <x v="503"/>
    <n v="565000"/>
    <x v="1"/>
    <s v="Cunninghams"/>
    <s v="Auction"/>
    <n v="3046"/>
    <n v="2"/>
    <n v="1"/>
    <n v="2"/>
    <n v="193"/>
    <n v="1995"/>
    <s v="4/10 Gladstone Pde"/>
    <s v="Glenroy"/>
    <x v="3"/>
    <x v="1"/>
    <x v="5"/>
    <x v="1"/>
  </r>
  <r>
    <x v="503"/>
    <n v="1035000"/>
    <x v="0"/>
    <s v="Flanders &amp; Fish"/>
    <s v="Sale"/>
    <n v="3032"/>
    <n v="2"/>
    <n v="1"/>
    <n v="1"/>
    <n v="319"/>
    <n v="1900"/>
    <s v="67 The Parade"/>
    <s v="Ascot Vale"/>
    <x v="8"/>
    <x v="0"/>
    <x v="5"/>
    <x v="1"/>
  </r>
  <r>
    <x v="503"/>
    <n v="1742000"/>
    <x v="0"/>
    <s v="Property Barons"/>
    <s v="Sale"/>
    <n v="3041"/>
    <n v="3"/>
    <n v="2"/>
    <n v="3"/>
    <n v="697"/>
    <m/>
    <s v="38 Upland Rd"/>
    <s v="Strathmore"/>
    <x v="8"/>
    <x v="0"/>
    <x v="5"/>
    <x v="1"/>
  </r>
  <r>
    <x v="503"/>
    <n v="1060000"/>
    <x v="2"/>
    <s v="Jones and Jones"/>
    <s v="Sale"/>
    <n v="3147"/>
    <n v="3"/>
    <n v="2"/>
    <n v="2"/>
    <n v="343"/>
    <n v="2000"/>
    <s v="47B Vannam Dr"/>
    <s v="Ashwood"/>
    <x v="6"/>
    <x v="2"/>
    <x v="5"/>
    <x v="1"/>
  </r>
  <r>
    <x v="503"/>
    <n v="518000"/>
    <x v="0"/>
    <s v="Maxwells"/>
    <s v="Auction"/>
    <n v="3023"/>
    <n v="3"/>
    <n v="2"/>
    <n v="2"/>
    <n v="308"/>
    <m/>
    <s v="10 Risley Cl"/>
    <s v="Caroline Springs"/>
    <x v="21"/>
    <x v="0"/>
    <x v="5"/>
    <x v="1"/>
  </r>
  <r>
    <x v="503"/>
    <n v="510000"/>
    <x v="1"/>
    <s v="Best Bricks"/>
    <s v="Sale"/>
    <n v="3003"/>
    <n v="2"/>
    <n v="1"/>
    <n v="1"/>
    <n v="75"/>
    <n v="2007"/>
    <s v="207/493 Victoria St"/>
    <s v="West Melbourne"/>
    <x v="13"/>
    <x v="1"/>
    <x v="5"/>
    <x v="1"/>
  </r>
  <r>
    <x v="503"/>
    <n v="1300000"/>
    <x v="1"/>
    <s v="Jones and Jones"/>
    <s v="Auction"/>
    <n v="3002"/>
    <n v="2"/>
    <n v="2"/>
    <n v="1"/>
    <n v="997"/>
    <n v="2001"/>
    <s v="502/1 Powlett St"/>
    <s v="East Melbourne"/>
    <x v="13"/>
    <x v="1"/>
    <x v="5"/>
    <x v="1"/>
  </r>
  <r>
    <x v="503"/>
    <n v="1120000"/>
    <x v="0"/>
    <s v="Property Barons"/>
    <s v="Sale"/>
    <n v="3136"/>
    <n v="4"/>
    <n v="2"/>
    <n v="2"/>
    <n v="864"/>
    <n v="2008"/>
    <s v="21 Taylors Rd"/>
    <s v="Croydon"/>
    <x v="22"/>
    <x v="3"/>
    <x v="5"/>
    <x v="1"/>
  </r>
  <r>
    <x v="503"/>
    <n v="170000"/>
    <x v="1"/>
    <s v="Flanders &amp; Fish"/>
    <s v="Auction"/>
    <n v="3011"/>
    <n v="1"/>
    <n v="1"/>
    <n v="0"/>
    <n v="30"/>
    <n v="2013"/>
    <s v="10/30 Pickett St"/>
    <s v="Footscray"/>
    <x v="4"/>
    <x v="0"/>
    <x v="5"/>
    <x v="1"/>
  </r>
  <r>
    <x v="503"/>
    <n v="395000"/>
    <x v="1"/>
    <s v="Metro Ladder"/>
    <s v="Sale"/>
    <n v="3011"/>
    <n v="2"/>
    <n v="1"/>
    <n v="1"/>
    <n v="0"/>
    <n v="1970"/>
    <s v="5/248 Gordon St"/>
    <s v="Footscray"/>
    <x v="4"/>
    <x v="0"/>
    <x v="5"/>
    <x v="1"/>
  </r>
  <r>
    <x v="503"/>
    <n v="920000"/>
    <x v="2"/>
    <s v="Property Barons"/>
    <s v="Sale"/>
    <n v="3111"/>
    <n v="3"/>
    <n v="2"/>
    <n v="2"/>
    <n v="239"/>
    <n v="2007"/>
    <s v="6/22 Powers St"/>
    <s v="Donvale"/>
    <x v="16"/>
    <x v="3"/>
    <x v="5"/>
    <x v="1"/>
  </r>
  <r>
    <x v="503"/>
    <n v="1385000"/>
    <x v="0"/>
    <s v="Jones and Jones"/>
    <s v="Sale"/>
    <n v="3109"/>
    <n v="4"/>
    <n v="3"/>
    <n v="2"/>
    <n v="417"/>
    <n v="1980"/>
    <s v="45 Elizabeth St"/>
    <s v="Doncaster East"/>
    <x v="16"/>
    <x v="3"/>
    <x v="5"/>
    <x v="1"/>
  </r>
  <r>
    <x v="503"/>
    <n v="1663000"/>
    <x v="0"/>
    <s v="Maxwells"/>
    <s v="Sale"/>
    <n v="3108"/>
    <n v="4"/>
    <n v="3"/>
    <n v="2"/>
    <n v="674"/>
    <n v="1982"/>
    <s v="10 Margot Av"/>
    <s v="Doncaster"/>
    <x v="16"/>
    <x v="3"/>
    <x v="5"/>
    <x v="1"/>
  </r>
  <r>
    <x v="503"/>
    <n v="426000"/>
    <x v="0"/>
    <s v="Sanders"/>
    <s v="Sale"/>
    <n v="3437"/>
    <n v="3"/>
    <n v="1"/>
    <n v="1"/>
    <n v="412"/>
    <n v="1950"/>
    <s v="1/12 Rodney St"/>
    <s v="Gisborne"/>
    <x v="29"/>
    <x v="7"/>
    <x v="5"/>
    <x v="1"/>
  </r>
  <r>
    <x v="503"/>
    <n v="520000"/>
    <x v="0"/>
    <s v="Maxwells"/>
    <s v="Sale"/>
    <n v="3048"/>
    <n v="3"/>
    <n v="1"/>
    <n v="1"/>
    <n v="631"/>
    <n v="1960"/>
    <s v="13 Allendale Ct"/>
    <s v="Meadow Heights"/>
    <x v="18"/>
    <x v="1"/>
    <x v="5"/>
    <x v="1"/>
  </r>
  <r>
    <x v="503"/>
    <n v="760000"/>
    <x v="0"/>
    <s v="Melbourne Homes"/>
    <s v="Auction"/>
    <n v="3175"/>
    <n v="3"/>
    <n v="1"/>
    <n v="2"/>
    <n v="751"/>
    <m/>
    <s v="52 Simpson Dr"/>
    <s v="Dandenong North"/>
    <x v="24"/>
    <x v="4"/>
    <x v="5"/>
    <x v="1"/>
  </r>
  <r>
    <x v="503"/>
    <n v="565500"/>
    <x v="0"/>
    <s v="Melbourne Homes"/>
    <s v="Sale"/>
    <n v="3910"/>
    <n v="3"/>
    <n v="2"/>
    <n v="2"/>
    <n v="361"/>
    <m/>
    <s v="2 Gianna Wy"/>
    <s v="Langwarrin"/>
    <x v="27"/>
    <x v="5"/>
    <x v="5"/>
    <x v="1"/>
  </r>
  <r>
    <x v="503"/>
    <n v="880000"/>
    <x v="0"/>
    <s v="Cunninghams"/>
    <s v="Sale"/>
    <n v="3073"/>
    <n v="3"/>
    <n v="2"/>
    <n v="3"/>
    <n v="743"/>
    <m/>
    <s v="106 Miranda Rd"/>
    <s v="Reservoir"/>
    <x v="10"/>
    <x v="1"/>
    <x v="5"/>
    <x v="1"/>
  </r>
  <r>
    <x v="503"/>
    <n v="3015000"/>
    <x v="0"/>
    <s v="Jones and Jones"/>
    <s v="Sale"/>
    <n v="3101"/>
    <n v="4"/>
    <n v="2"/>
    <n v="2"/>
    <n v="813"/>
    <n v="1970"/>
    <s v="11 Raheen Dr"/>
    <s v="Kew"/>
    <x v="14"/>
    <x v="2"/>
    <x v="5"/>
    <x v="1"/>
  </r>
  <r>
    <x v="503"/>
    <n v="686000"/>
    <x v="1"/>
    <s v="SJ"/>
    <s v="Sale"/>
    <n v="3087"/>
    <n v="2"/>
    <n v="1"/>
    <n v="1"/>
    <n v="169"/>
    <n v="2007"/>
    <s v="2/10 Powley Pde"/>
    <s v="Watsonia"/>
    <x v="17"/>
    <x v="1"/>
    <x v="5"/>
    <x v="1"/>
  </r>
  <r>
    <x v="503"/>
    <n v="730000"/>
    <x v="0"/>
    <s v="Property Barons"/>
    <s v="Sale"/>
    <n v="3083"/>
    <n v="3"/>
    <n v="1"/>
    <n v="1"/>
    <n v="612"/>
    <n v="1960"/>
    <s v="12 Norwood Ct"/>
    <s v="Bundoora"/>
    <x v="17"/>
    <x v="1"/>
    <x v="5"/>
    <x v="1"/>
  </r>
  <r>
    <x v="503"/>
    <n v="1006000"/>
    <x v="0"/>
    <s v="Property Barons"/>
    <s v="Sale"/>
    <n v="3081"/>
    <n v="3"/>
    <n v="1"/>
    <n v="0"/>
    <n v="758"/>
    <m/>
    <s v="4 Erica Ct"/>
    <s v="Bellfield"/>
    <x v="17"/>
    <x v="3"/>
    <x v="5"/>
    <x v="1"/>
  </r>
  <r>
    <x v="504"/>
    <n v="432000"/>
    <x v="1"/>
    <s v="Cunninghams"/>
    <s v="Auction"/>
    <n v="3121"/>
    <n v="1"/>
    <n v="1"/>
    <n v="1"/>
    <n v="7455"/>
    <m/>
    <s v="107/61 Stawell St"/>
    <s v="Richmond"/>
    <x v="1"/>
    <x v="1"/>
    <x v="5"/>
    <x v="1"/>
  </r>
  <r>
    <x v="504"/>
    <n v="529000"/>
    <x v="0"/>
    <s v="SJ"/>
    <s v="Sale"/>
    <n v="3030"/>
    <n v="3"/>
    <n v="2"/>
    <n v="2"/>
    <n v="847"/>
    <n v="1980"/>
    <s v="9 Sherrin Ct"/>
    <s v="Werribee"/>
    <x v="28"/>
    <x v="0"/>
    <x v="5"/>
    <x v="1"/>
  </r>
  <r>
    <x v="504"/>
    <n v="570000"/>
    <x v="0"/>
    <s v="Maxwells"/>
    <s v="Sale"/>
    <n v="3030"/>
    <n v="3"/>
    <n v="1"/>
    <n v="3"/>
    <n v="909"/>
    <n v="1965"/>
    <s v="3 Gavan Ct"/>
    <s v="Werribee"/>
    <x v="28"/>
    <x v="0"/>
    <x v="5"/>
    <x v="1"/>
  </r>
  <r>
    <x v="504"/>
    <n v="444000"/>
    <x v="1"/>
    <s v="Jones and Jones"/>
    <s v="Sale"/>
    <n v="3075"/>
    <n v="2"/>
    <n v="1"/>
    <n v="1"/>
    <n v="277"/>
    <n v="1980"/>
    <s v="2/7 Cooma Ct"/>
    <s v="Lalor"/>
    <x v="19"/>
    <x v="1"/>
    <x v="5"/>
    <x v="1"/>
  </r>
  <r>
    <x v="504"/>
    <n v="577000"/>
    <x v="1"/>
    <s v="Metro Ladder"/>
    <s v="Sale"/>
    <n v="3142"/>
    <n v="1"/>
    <n v="1"/>
    <n v="1"/>
    <n v="0"/>
    <n v="1970"/>
    <s v="15/256 Williams Rd"/>
    <s v="Toorak"/>
    <x v="12"/>
    <x v="2"/>
    <x v="5"/>
    <x v="1"/>
  </r>
  <r>
    <x v="504"/>
    <n v="1240000"/>
    <x v="1"/>
    <s v="Cunninghams"/>
    <s v="Sale"/>
    <n v="3181"/>
    <n v="2"/>
    <n v="1"/>
    <n v="1"/>
    <n v="0"/>
    <m/>
    <s v="1/648 High St"/>
    <s v="Prahran"/>
    <x v="12"/>
    <x v="2"/>
    <x v="5"/>
    <x v="1"/>
  </r>
  <r>
    <x v="504"/>
    <n v="621000"/>
    <x v="0"/>
    <s v="Best Bricks"/>
    <s v="Sale"/>
    <n v="3089"/>
    <n v="2"/>
    <n v="1"/>
    <n v="0"/>
    <n v="610"/>
    <n v="1939"/>
    <s v="17 Norma St"/>
    <s v="Diamond Creek"/>
    <x v="20"/>
    <x v="7"/>
    <x v="5"/>
    <x v="1"/>
  </r>
  <r>
    <x v="504"/>
    <n v="515000"/>
    <x v="0"/>
    <s v="Metro Ladder"/>
    <s v="Sale"/>
    <n v="3060"/>
    <n v="1"/>
    <n v="1"/>
    <n v="0"/>
    <n v="173"/>
    <m/>
    <s v="50 Major Rd"/>
    <s v="Fawkner"/>
    <x v="3"/>
    <x v="1"/>
    <x v="5"/>
    <x v="1"/>
  </r>
  <r>
    <x v="504"/>
    <n v="425500"/>
    <x v="1"/>
    <s v="Metro Ladder"/>
    <s v="Sale"/>
    <n v="3032"/>
    <n v="2"/>
    <n v="1"/>
    <n v="1"/>
    <n v="1727"/>
    <n v="1960"/>
    <s v="2/25 Harold St"/>
    <s v="Ascot Vale"/>
    <x v="8"/>
    <x v="0"/>
    <x v="5"/>
    <x v="1"/>
  </r>
  <r>
    <x v="504"/>
    <n v="1425000"/>
    <x v="0"/>
    <s v="Jones and Jones"/>
    <s v="Sale"/>
    <n v="3039"/>
    <n v="4"/>
    <n v="2"/>
    <n v="2"/>
    <n v="388"/>
    <n v="1890"/>
    <s v="115 Eglinton St"/>
    <s v="Moonee Ponds"/>
    <x v="8"/>
    <x v="0"/>
    <x v="5"/>
    <x v="1"/>
  </r>
  <r>
    <x v="504"/>
    <n v="341000"/>
    <x v="0"/>
    <s v="SJ"/>
    <s v="Sale"/>
    <n v="3338"/>
    <n v="3"/>
    <n v="2"/>
    <n v="4"/>
    <n v="578"/>
    <m/>
    <s v="13 Bridge Rd"/>
    <s v="Melton South"/>
    <x v="21"/>
    <x v="6"/>
    <x v="5"/>
    <x v="1"/>
  </r>
  <r>
    <x v="504"/>
    <n v="962000"/>
    <x v="0"/>
    <s v="Flanders &amp; Fish"/>
    <s v="Sale"/>
    <n v="3051"/>
    <n v="2"/>
    <n v="1"/>
    <n v="0"/>
    <n v="91"/>
    <m/>
    <s v="187 Errol St"/>
    <s v="North Melbourne"/>
    <x v="13"/>
    <x v="1"/>
    <x v="5"/>
    <x v="1"/>
  </r>
  <r>
    <x v="504"/>
    <n v="1240000"/>
    <x v="0"/>
    <s v="Maxwells"/>
    <s v="Auction"/>
    <n v="3013"/>
    <n v="3"/>
    <n v="3"/>
    <n v="6"/>
    <n v="668"/>
    <n v="1990"/>
    <s v="72 Bishop St"/>
    <s v="Yarraville"/>
    <x v="4"/>
    <x v="0"/>
    <x v="5"/>
    <x v="1"/>
  </r>
  <r>
    <x v="504"/>
    <n v="1400000"/>
    <x v="0"/>
    <s v="Maxwells"/>
    <s v="Sale"/>
    <n v="3013"/>
    <n v="3"/>
    <n v="3"/>
    <n v="6"/>
    <n v="668"/>
    <n v="1990"/>
    <s v="72 Bishop St"/>
    <s v="Yarraville"/>
    <x v="4"/>
    <x v="0"/>
    <x v="5"/>
    <x v="1"/>
  </r>
  <r>
    <x v="504"/>
    <n v="731000"/>
    <x v="2"/>
    <s v="Jones and Jones"/>
    <s v="Sale"/>
    <n v="3107"/>
    <n v="2"/>
    <n v="1"/>
    <n v="1"/>
    <n v="217"/>
    <n v="2005"/>
    <s v="1/6 Union St"/>
    <s v="Templestowe Lower"/>
    <x v="16"/>
    <x v="3"/>
    <x v="5"/>
    <x v="1"/>
  </r>
  <r>
    <x v="504"/>
    <n v="559000"/>
    <x v="0"/>
    <s v="SJ"/>
    <s v="Sale"/>
    <n v="3047"/>
    <n v="3"/>
    <n v="1"/>
    <n v="2"/>
    <n v="604"/>
    <m/>
    <s v="13 Robinson St"/>
    <s v="Jacana"/>
    <x v="18"/>
    <x v="1"/>
    <x v="5"/>
    <x v="1"/>
  </r>
  <r>
    <x v="504"/>
    <n v="1045000"/>
    <x v="0"/>
    <s v="Metro Ladder"/>
    <s v="Auction"/>
    <n v="3204"/>
    <n v="3"/>
    <n v="1"/>
    <n v="1"/>
    <n v="401"/>
    <n v="1970"/>
    <s v="48 Tucker Rd"/>
    <s v="Bentleigh"/>
    <x v="9"/>
    <x v="2"/>
    <x v="5"/>
    <x v="1"/>
  </r>
  <r>
    <x v="504"/>
    <n v="617500"/>
    <x v="2"/>
    <s v="Maxwells"/>
    <s v="Auction"/>
    <n v="3073"/>
    <n v="2"/>
    <n v="2"/>
    <n v="1"/>
    <n v="0"/>
    <n v="2010"/>
    <s v="1/3 Drysdale St"/>
    <s v="Reservoir"/>
    <x v="10"/>
    <x v="1"/>
    <x v="5"/>
    <x v="1"/>
  </r>
  <r>
    <x v="504"/>
    <n v="950000"/>
    <x v="1"/>
    <s v="Flanders &amp; Fish"/>
    <s v="Sale"/>
    <n v="3104"/>
    <n v="2"/>
    <n v="1"/>
    <n v="1"/>
    <n v="327"/>
    <n v="1975"/>
    <s v="1/47 Kawarren St"/>
    <s v="Balwyn North"/>
    <x v="14"/>
    <x v="2"/>
    <x v="5"/>
    <x v="1"/>
  </r>
  <r>
    <x v="504"/>
    <n v="1007000"/>
    <x v="2"/>
    <s v="Cunninghams"/>
    <s v="Sale"/>
    <n v="3101"/>
    <n v="3"/>
    <n v="2"/>
    <n v="1"/>
    <n v="0"/>
    <n v="1977"/>
    <s v="3/33 Parkhill Rd"/>
    <s v="Kew"/>
    <x v="14"/>
    <x v="2"/>
    <x v="5"/>
    <x v="1"/>
  </r>
  <r>
    <x v="504"/>
    <n v="1410000"/>
    <x v="0"/>
    <s v="Property Barons"/>
    <s v="Auction"/>
    <n v="3101"/>
    <n v="3"/>
    <n v="1"/>
    <n v="1"/>
    <n v="404"/>
    <n v="1930"/>
    <s v="88 Gladstone St"/>
    <s v="Kew"/>
    <x v="14"/>
    <x v="2"/>
    <x v="5"/>
    <x v="1"/>
  </r>
  <r>
    <x v="504"/>
    <n v="850000"/>
    <x v="0"/>
    <s v="SJ"/>
    <s v="Sale"/>
    <n v="3087"/>
    <n v="3"/>
    <n v="1"/>
    <n v="2"/>
    <n v="766"/>
    <m/>
    <s v="59 Sellars St"/>
    <s v="Watsonia North"/>
    <x v="17"/>
    <x v="1"/>
    <x v="5"/>
    <x v="1"/>
  </r>
  <r>
    <x v="504"/>
    <n v="1300000"/>
    <x v="0"/>
    <s v="Cunninghams"/>
    <s v="Auction"/>
    <n v="3084"/>
    <n v="3"/>
    <n v="1"/>
    <n v="2"/>
    <n v="615"/>
    <n v="1950"/>
    <s v="129 Banksia St"/>
    <s v="Eaglemont"/>
    <x v="17"/>
    <x v="3"/>
    <x v="5"/>
    <x v="1"/>
  </r>
  <r>
    <x v="504"/>
    <n v="1601000"/>
    <x v="0"/>
    <s v="Best Bricks"/>
    <s v="Sale"/>
    <n v="3079"/>
    <n v="2"/>
    <n v="1"/>
    <n v="2"/>
    <n v="697"/>
    <m/>
    <s v="82 McArthur Rd"/>
    <s v="Ivanhoe East"/>
    <x v="17"/>
    <x v="3"/>
    <x v="5"/>
    <x v="1"/>
  </r>
  <r>
    <x v="505"/>
    <n v="666000"/>
    <x v="1"/>
    <s v="Metro Ladder"/>
    <s v="Sale"/>
    <n v="3121"/>
    <n v="2"/>
    <n v="1"/>
    <n v="1"/>
    <n v="0"/>
    <m/>
    <s v="16/297 Church St"/>
    <s v="Richmond"/>
    <x v="1"/>
    <x v="1"/>
    <x v="5"/>
    <x v="1"/>
  </r>
  <r>
    <x v="505"/>
    <n v="715000"/>
    <x v="1"/>
    <s v="Cunninghams"/>
    <s v="Sale"/>
    <n v="3121"/>
    <n v="2"/>
    <n v="1"/>
    <n v="2"/>
    <n v="2427"/>
    <m/>
    <s v="9/343 Church St"/>
    <s v="Richmond"/>
    <x v="1"/>
    <x v="1"/>
    <x v="5"/>
    <x v="1"/>
  </r>
  <r>
    <x v="505"/>
    <n v="665000"/>
    <x v="0"/>
    <s v="Metro Ladder"/>
    <s v="Sale"/>
    <n v="3030"/>
    <n v="4"/>
    <n v="2"/>
    <n v="2"/>
    <n v="520"/>
    <n v="2014"/>
    <s v="17 Timbarra Dr"/>
    <s v="Werribee"/>
    <x v="28"/>
    <x v="0"/>
    <x v="5"/>
    <x v="1"/>
  </r>
  <r>
    <x v="505"/>
    <n v="685000"/>
    <x v="0"/>
    <s v="Cunninghams"/>
    <s v="Sale"/>
    <n v="3083"/>
    <n v="3"/>
    <n v="1"/>
    <n v="2"/>
    <n v="557"/>
    <m/>
    <s v="10 Dorothea Ct"/>
    <s v="Bundoora"/>
    <x v="19"/>
    <x v="1"/>
    <x v="5"/>
    <x v="1"/>
  </r>
  <r>
    <x v="505"/>
    <n v="750000"/>
    <x v="0"/>
    <s v="Cunninghams"/>
    <s v="Sale"/>
    <n v="3075"/>
    <n v="4"/>
    <n v="2"/>
    <n v="4"/>
    <n v="544"/>
    <n v="2008"/>
    <s v="11 Benaroon Dr"/>
    <s v="Lalor"/>
    <x v="19"/>
    <x v="1"/>
    <x v="5"/>
    <x v="1"/>
  </r>
  <r>
    <x v="505"/>
    <n v="917000"/>
    <x v="2"/>
    <s v="Property Barons"/>
    <s v="Sale"/>
    <n v="3133"/>
    <n v="3"/>
    <n v="2"/>
    <n v="2"/>
    <n v="260"/>
    <n v="2004"/>
    <s v="2/36 Halls Pde"/>
    <s v="Vermont"/>
    <x v="2"/>
    <x v="3"/>
    <x v="5"/>
    <x v="1"/>
  </r>
  <r>
    <x v="505"/>
    <n v="1071000"/>
    <x v="0"/>
    <s v="Property Barons"/>
    <s v="Sale"/>
    <n v="3132"/>
    <n v="3"/>
    <n v="1"/>
    <n v="2"/>
    <n v="684"/>
    <m/>
    <s v="9 Davison St"/>
    <s v="Mitcham"/>
    <x v="2"/>
    <x v="3"/>
    <x v="5"/>
    <x v="1"/>
  </r>
  <r>
    <x v="505"/>
    <n v="760000"/>
    <x v="1"/>
    <s v="Jones and Jones"/>
    <s v="Sale"/>
    <n v="3207"/>
    <n v="2"/>
    <n v="2"/>
    <n v="1"/>
    <n v="0"/>
    <n v="2013"/>
    <s v="305/38 Nott St"/>
    <s v="Port Melbourne"/>
    <x v="5"/>
    <x v="2"/>
    <x v="5"/>
    <x v="1"/>
  </r>
  <r>
    <x v="505"/>
    <n v="1002000"/>
    <x v="2"/>
    <s v="Cunninghams"/>
    <s v="Sale"/>
    <n v="3040"/>
    <n v="3"/>
    <n v="2"/>
    <n v="2"/>
    <n v="292"/>
    <m/>
    <s v="129 Deakin St"/>
    <s v="Essendon"/>
    <x v="8"/>
    <x v="0"/>
    <x v="5"/>
    <x v="1"/>
  </r>
  <r>
    <x v="505"/>
    <n v="1310000"/>
    <x v="0"/>
    <s v="Metro Ladder"/>
    <s v="Sale"/>
    <n v="3032"/>
    <n v="3"/>
    <n v="1"/>
    <n v="2"/>
    <n v="523"/>
    <m/>
    <s v="85 The Parade"/>
    <s v="Ascot Vale"/>
    <x v="8"/>
    <x v="0"/>
    <x v="5"/>
    <x v="1"/>
  </r>
  <r>
    <x v="505"/>
    <n v="967000"/>
    <x v="2"/>
    <s v="Maxwells"/>
    <s v="Sale"/>
    <n v="3031"/>
    <n v="3"/>
    <n v="2"/>
    <n v="2"/>
    <n v="0"/>
    <n v="1999"/>
    <s v="17/120 Newman St"/>
    <s v="Kensington"/>
    <x v="13"/>
    <x v="1"/>
    <x v="5"/>
    <x v="1"/>
  </r>
  <r>
    <x v="505"/>
    <n v="570000"/>
    <x v="1"/>
    <s v="Maxwells"/>
    <s v="Auction"/>
    <n v="3012"/>
    <n v="3"/>
    <n v="1"/>
    <n v="1"/>
    <n v="118"/>
    <n v="1970"/>
    <s v="3/14 Edgar St"/>
    <s v="Kingsville"/>
    <x v="4"/>
    <x v="0"/>
    <x v="5"/>
    <x v="1"/>
  </r>
  <r>
    <x v="505"/>
    <n v="755000"/>
    <x v="0"/>
    <s v="Melbourne Homes"/>
    <s v="Sale"/>
    <n v="3178"/>
    <n v="3"/>
    <n v="2"/>
    <n v="2"/>
    <n v="551"/>
    <n v="2003"/>
    <s v="2 Wallingford Pl"/>
    <s v="Rowville"/>
    <x v="26"/>
    <x v="4"/>
    <x v="5"/>
    <x v="1"/>
  </r>
  <r>
    <x v="505"/>
    <n v="763000"/>
    <x v="0"/>
    <s v="Melbourne Homes"/>
    <s v="Sale"/>
    <n v="3198"/>
    <n v="4"/>
    <n v="2"/>
    <n v="4"/>
    <n v="611"/>
    <n v="1980"/>
    <s v="10 Maple St"/>
    <s v="Seaford"/>
    <x v="27"/>
    <x v="4"/>
    <x v="5"/>
    <x v="1"/>
  </r>
  <r>
    <x v="505"/>
    <n v="755000"/>
    <x v="1"/>
    <s v="Metro Ladder"/>
    <s v="Sale"/>
    <n v="3124"/>
    <n v="2"/>
    <n v="1"/>
    <n v="1"/>
    <n v="92"/>
    <n v="1960"/>
    <s v="5/26 Cornell St"/>
    <s v="Camberwell"/>
    <x v="14"/>
    <x v="2"/>
    <x v="5"/>
    <x v="1"/>
  </r>
  <r>
    <x v="505"/>
    <n v="1750000"/>
    <x v="0"/>
    <s v="Jones and Jones"/>
    <s v="Auction"/>
    <n v="3102"/>
    <n v="4"/>
    <n v="2"/>
    <n v="2"/>
    <n v="696"/>
    <m/>
    <s v="4 Meldrum St"/>
    <s v="Kew East"/>
    <x v="14"/>
    <x v="2"/>
    <x v="5"/>
    <x v="1"/>
  </r>
  <r>
    <x v="505"/>
    <n v="2150000"/>
    <x v="0"/>
    <s v="Jones and Jones"/>
    <s v="Sale"/>
    <n v="3187"/>
    <n v="3"/>
    <n v="1"/>
    <n v="2"/>
    <n v="696"/>
    <m/>
    <s v="18 Marriage Rd"/>
    <s v="Brighton East"/>
    <x v="15"/>
    <x v="2"/>
    <x v="5"/>
    <x v="1"/>
  </r>
  <r>
    <x v="506"/>
    <n v="455000"/>
    <x v="0"/>
    <s v="Cunninghams"/>
    <s v="Sale"/>
    <n v="3030"/>
    <n v="4"/>
    <n v="1"/>
    <n v="4"/>
    <n v="534"/>
    <n v="1983"/>
    <s v="3 Argyle Cr"/>
    <s v="Werribee"/>
    <x v="28"/>
    <x v="0"/>
    <x v="5"/>
    <x v="1"/>
  </r>
  <r>
    <x v="506"/>
    <n v="505000"/>
    <x v="0"/>
    <s v="Sanders"/>
    <s v="Auction"/>
    <n v="3030"/>
    <n v="3"/>
    <n v="2"/>
    <n v="4"/>
    <n v="557"/>
    <n v="1987"/>
    <s v="6 Cassowary Av"/>
    <s v="Werribee"/>
    <x v="28"/>
    <x v="0"/>
    <x v="5"/>
    <x v="1"/>
  </r>
  <r>
    <x v="506"/>
    <n v="1175000"/>
    <x v="2"/>
    <s v="Property Barons"/>
    <s v="Sale"/>
    <n v="3131"/>
    <n v="4"/>
    <n v="3"/>
    <n v="2"/>
    <n v="289"/>
    <n v="2011"/>
    <s v="1/44 Shady Gr"/>
    <s v="Nunawading"/>
    <x v="2"/>
    <x v="3"/>
    <x v="5"/>
    <x v="1"/>
  </r>
  <r>
    <x v="506"/>
    <n v="380000"/>
    <x v="1"/>
    <s v="Metro Ladder"/>
    <s v="Auction"/>
    <n v="3141"/>
    <n v="1"/>
    <n v="1"/>
    <n v="0"/>
    <n v="0"/>
    <m/>
    <s v="104/5 Wilson St"/>
    <s v="South Yarra"/>
    <x v="12"/>
    <x v="2"/>
    <x v="5"/>
    <x v="1"/>
  </r>
  <r>
    <x v="506"/>
    <n v="2165000"/>
    <x v="0"/>
    <s v="Cunninghams"/>
    <s v="Sale"/>
    <n v="3040"/>
    <n v="4"/>
    <n v="2"/>
    <n v="3"/>
    <n v="951"/>
    <n v="1930"/>
    <s v="11 Banchory St"/>
    <s v="Essendon"/>
    <x v="8"/>
    <x v="0"/>
    <x v="5"/>
    <x v="1"/>
  </r>
  <r>
    <x v="506"/>
    <n v="1310000"/>
    <x v="0"/>
    <s v="Best Bricks"/>
    <s v="Sale"/>
    <n v="3148"/>
    <n v="5"/>
    <n v="2"/>
    <n v="2"/>
    <n v="627"/>
    <n v="2000"/>
    <s v="16 Jacana Ct"/>
    <s v="Chadstone"/>
    <x v="6"/>
    <x v="2"/>
    <x v="5"/>
    <x v="1"/>
  </r>
  <r>
    <x v="506"/>
    <n v="1031000"/>
    <x v="0"/>
    <s v="Flanders &amp; Fish"/>
    <s v="Sale"/>
    <n v="3135"/>
    <n v="4"/>
    <n v="2"/>
    <n v="0"/>
    <n v="1060"/>
    <m/>
    <s v="11 Atunga Ct"/>
    <s v="Heathmont"/>
    <x v="22"/>
    <x v="3"/>
    <x v="5"/>
    <x v="1"/>
  </r>
  <r>
    <x v="506"/>
    <n v="515000"/>
    <x v="0"/>
    <s v="Cunninghams"/>
    <s v="Sale"/>
    <n v="3064"/>
    <n v="3"/>
    <n v="2"/>
    <n v="2"/>
    <n v="490"/>
    <m/>
    <s v="24 Paddington St"/>
    <s v="Craigieburn"/>
    <x v="18"/>
    <x v="1"/>
    <x v="5"/>
    <x v="1"/>
  </r>
  <r>
    <x v="506"/>
    <n v="706000"/>
    <x v="0"/>
    <s v="SJ"/>
    <s v="Sale"/>
    <n v="3047"/>
    <n v="4"/>
    <n v="1"/>
    <n v="4"/>
    <n v="752"/>
    <n v="1960"/>
    <s v="18 Katunga Cr"/>
    <s v="Broadmeadows"/>
    <x v="18"/>
    <x v="1"/>
    <x v="5"/>
    <x v="1"/>
  </r>
  <r>
    <x v="506"/>
    <n v="752500"/>
    <x v="0"/>
    <s v="Cunninghams"/>
    <s v="Sale"/>
    <n v="3171"/>
    <n v="3"/>
    <n v="1"/>
    <n v="2"/>
    <n v="623"/>
    <n v="1950"/>
    <s v="24 Garnsworthy St"/>
    <s v="Springvale"/>
    <x v="24"/>
    <x v="4"/>
    <x v="5"/>
    <x v="1"/>
  </r>
  <r>
    <x v="506"/>
    <n v="1485000"/>
    <x v="0"/>
    <s v="Best Bricks"/>
    <s v="Sale"/>
    <n v="3072"/>
    <n v="4"/>
    <n v="1"/>
    <n v="2"/>
    <n v="509"/>
    <n v="1920"/>
    <s v="20 Austral Av"/>
    <s v="Preston"/>
    <x v="10"/>
    <x v="1"/>
    <x v="5"/>
    <x v="1"/>
  </r>
  <r>
    <x v="506"/>
    <n v="860000"/>
    <x v="0"/>
    <s v="Maxwells"/>
    <s v="Auction"/>
    <n v="3020"/>
    <n v="3"/>
    <n v="1"/>
    <n v="3"/>
    <n v="446"/>
    <n v="1910"/>
    <s v="18 Benjamin St"/>
    <s v="Sunshine"/>
    <x v="0"/>
    <x v="0"/>
    <x v="5"/>
    <x v="1"/>
  </r>
  <r>
    <x v="506"/>
    <n v="1775000"/>
    <x v="0"/>
    <s v="Jones and Jones"/>
    <s v="Auction"/>
    <n v="3127"/>
    <n v="3"/>
    <n v="2"/>
    <n v="2"/>
    <n v="780"/>
    <m/>
    <s v="424 Whitehorse Rd"/>
    <s v="Surrey Hills"/>
    <x v="14"/>
    <x v="2"/>
    <x v="5"/>
    <x v="1"/>
  </r>
  <r>
    <x v="506"/>
    <n v="1908000"/>
    <x v="0"/>
    <s v="Maxwells"/>
    <s v="Auction"/>
    <n v="3146"/>
    <n v="4"/>
    <n v="1"/>
    <n v="1"/>
    <n v="702"/>
    <m/>
    <s v="23 Hillside Pde"/>
    <s v="Glen Iris"/>
    <x v="14"/>
    <x v="2"/>
    <x v="5"/>
    <x v="1"/>
  </r>
  <r>
    <x v="506"/>
    <n v="960000"/>
    <x v="0"/>
    <s v="Flanders &amp; Fish"/>
    <s v="Auction"/>
    <n v="3094"/>
    <n v="3"/>
    <n v="1"/>
    <n v="1"/>
    <n v="1285"/>
    <m/>
    <s v="207 Rattray Rd"/>
    <s v="Montmorency"/>
    <x v="17"/>
    <x v="3"/>
    <x v="5"/>
    <x v="1"/>
  </r>
  <r>
    <x v="507"/>
    <n v="500000"/>
    <x v="0"/>
    <s v="SJ"/>
    <s v="Auction"/>
    <n v="3024"/>
    <n v="4"/>
    <n v="2"/>
    <n v="1"/>
    <n v="512"/>
    <n v="2005"/>
    <s v="6 Melliodora Ct"/>
    <s v="Wyndham Vale"/>
    <x v="28"/>
    <x v="0"/>
    <x v="5"/>
    <x v="1"/>
  </r>
  <r>
    <x v="507"/>
    <n v="955000"/>
    <x v="0"/>
    <s v="Jones and Jones"/>
    <s v="Sale"/>
    <n v="3082"/>
    <n v="5"/>
    <n v="2"/>
    <n v="5"/>
    <n v="698"/>
    <n v="1995"/>
    <s v="117 Telopea Cr"/>
    <s v="Mill Park"/>
    <x v="19"/>
    <x v="1"/>
    <x v="5"/>
    <x v="1"/>
  </r>
  <r>
    <x v="507"/>
    <n v="950000"/>
    <x v="0"/>
    <s v="Flanders &amp; Fish"/>
    <s v="Auction"/>
    <n v="3133"/>
    <n v="4"/>
    <n v="2"/>
    <n v="2"/>
    <n v="660"/>
    <m/>
    <s v="9 Coltain St"/>
    <s v="Vermont South"/>
    <x v="2"/>
    <x v="3"/>
    <x v="5"/>
    <x v="1"/>
  </r>
  <r>
    <x v="507"/>
    <n v="666000"/>
    <x v="1"/>
    <s v="Metro Ladder"/>
    <s v="Sale"/>
    <n v="3141"/>
    <n v="2"/>
    <n v="1"/>
    <n v="1"/>
    <n v="0"/>
    <n v="2005"/>
    <s v="906/700 Chapel St"/>
    <s v="South Yarra"/>
    <x v="12"/>
    <x v="2"/>
    <x v="5"/>
    <x v="1"/>
  </r>
  <r>
    <x v="507"/>
    <n v="875000"/>
    <x v="0"/>
    <s v="Jones and Jones"/>
    <s v="Sale"/>
    <n v="3166"/>
    <n v="3"/>
    <n v="2"/>
    <n v="2"/>
    <n v="295"/>
    <n v="2006"/>
    <s v="1/22 Nonna St"/>
    <s v="Oakleigh East"/>
    <x v="6"/>
    <x v="2"/>
    <x v="5"/>
    <x v="1"/>
  </r>
  <r>
    <x v="507"/>
    <n v="390000"/>
    <x v="1"/>
    <s v="Maxwells"/>
    <s v="Auction"/>
    <n v="3031"/>
    <n v="1"/>
    <n v="1"/>
    <n v="1"/>
    <n v="0"/>
    <n v="2000"/>
    <s v="14/8 Mawbey St"/>
    <s v="Kensington"/>
    <x v="13"/>
    <x v="1"/>
    <x v="5"/>
    <x v="1"/>
  </r>
  <r>
    <x v="507"/>
    <n v="936000"/>
    <x v="2"/>
    <s v="Jones and Jones"/>
    <s v="Sale"/>
    <n v="3051"/>
    <n v="2"/>
    <n v="1"/>
    <n v="0"/>
    <n v="0"/>
    <m/>
    <s v="2E Princess St"/>
    <s v="North Melbourne"/>
    <x v="13"/>
    <x v="1"/>
    <x v="5"/>
    <x v="1"/>
  </r>
  <r>
    <x v="507"/>
    <n v="940000"/>
    <x v="1"/>
    <s v="Metro Ladder"/>
    <s v="Sale"/>
    <n v="3141"/>
    <n v="3"/>
    <n v="2"/>
    <n v="3"/>
    <n v="0"/>
    <m/>
    <s v="44/100 Commercial Rd"/>
    <s v="South Yarra"/>
    <x v="13"/>
    <x v="2"/>
    <x v="5"/>
    <x v="1"/>
  </r>
  <r>
    <x v="507"/>
    <n v="800000"/>
    <x v="0"/>
    <s v="Maxwells"/>
    <s v="Sale"/>
    <n v="3134"/>
    <n v="3"/>
    <n v="2"/>
    <n v="1"/>
    <n v="461"/>
    <n v="2005"/>
    <s v="6A Heather Gr"/>
    <s v="Ringwood"/>
    <x v="22"/>
    <x v="3"/>
    <x v="5"/>
    <x v="1"/>
  </r>
  <r>
    <x v="507"/>
    <n v="1655000"/>
    <x v="0"/>
    <s v="Property Barons"/>
    <s v="Sale"/>
    <n v="3109"/>
    <n v="6"/>
    <n v="3"/>
    <n v="2"/>
    <n v="692"/>
    <m/>
    <s v="27 Gaudion Rd"/>
    <s v="Doncaster East"/>
    <x v="16"/>
    <x v="3"/>
    <x v="5"/>
    <x v="1"/>
  </r>
  <r>
    <x v="507"/>
    <n v="607500"/>
    <x v="0"/>
    <s v="Metro Ladder"/>
    <s v="Sale"/>
    <n v="3064"/>
    <n v="3"/>
    <n v="2"/>
    <n v="2"/>
    <n v="654"/>
    <n v="1999"/>
    <s v="11 Heytesbury Cr"/>
    <s v="Craigieburn"/>
    <x v="18"/>
    <x v="1"/>
    <x v="5"/>
    <x v="1"/>
  </r>
  <r>
    <x v="507"/>
    <n v="615000"/>
    <x v="0"/>
    <s v="SJ"/>
    <s v="Sale"/>
    <n v="3064"/>
    <n v="4"/>
    <n v="2"/>
    <n v="2"/>
    <n v="756"/>
    <n v="2001"/>
    <s v="1 Consort Pl"/>
    <s v="Craigieburn"/>
    <x v="18"/>
    <x v="1"/>
    <x v="5"/>
    <x v="1"/>
  </r>
  <r>
    <x v="507"/>
    <n v="700000"/>
    <x v="0"/>
    <s v="Property Barons"/>
    <s v="Sale"/>
    <n v="3049"/>
    <n v="3"/>
    <n v="2"/>
    <n v="4"/>
    <n v="673"/>
    <n v="1980"/>
    <s v="63 Kenny St"/>
    <s v="Westmeadows"/>
    <x v="18"/>
    <x v="1"/>
    <x v="5"/>
    <x v="1"/>
  </r>
  <r>
    <x v="507"/>
    <n v="990000"/>
    <x v="0"/>
    <s v="Maxwells"/>
    <s v="Sale"/>
    <n v="3015"/>
    <n v="3"/>
    <n v="2"/>
    <n v="0"/>
    <n v="337"/>
    <m/>
    <s v="59 Ford St"/>
    <s v="Newport"/>
    <x v="11"/>
    <x v="0"/>
    <x v="5"/>
    <x v="1"/>
  </r>
  <r>
    <x v="507"/>
    <n v="1200000"/>
    <x v="0"/>
    <s v="Sanders"/>
    <s v="Auction"/>
    <n v="3016"/>
    <n v="3"/>
    <n v="2"/>
    <n v="0"/>
    <n v="159"/>
    <m/>
    <s v="7 Alfred Pl"/>
    <s v="Williamstown"/>
    <x v="11"/>
    <x v="0"/>
    <x v="5"/>
    <x v="1"/>
  </r>
  <r>
    <x v="507"/>
    <n v="760000"/>
    <x v="0"/>
    <s v="Best Bricks"/>
    <s v="Sale"/>
    <n v="3171"/>
    <n v="3"/>
    <n v="1"/>
    <n v="1"/>
    <n v="593"/>
    <m/>
    <s v="13 Kallista Rd"/>
    <s v="Springvale"/>
    <x v="24"/>
    <x v="4"/>
    <x v="5"/>
    <x v="1"/>
  </r>
  <r>
    <x v="507"/>
    <n v="1750000"/>
    <x v="2"/>
    <s v="Jones and Jones"/>
    <s v="Sale"/>
    <n v="3204"/>
    <n v="4"/>
    <n v="3"/>
    <n v="2"/>
    <n v="429"/>
    <n v="2013"/>
    <s v="15A Windsor Av"/>
    <s v="Bentleigh"/>
    <x v="9"/>
    <x v="2"/>
    <x v="5"/>
    <x v="1"/>
  </r>
  <r>
    <x v="507"/>
    <n v="1900000"/>
    <x v="0"/>
    <s v="Jones and Jones"/>
    <s v="Sale"/>
    <n v="3204"/>
    <n v="4"/>
    <n v="2"/>
    <n v="2"/>
    <n v="700"/>
    <n v="1920"/>
    <s v="300 Tucker Rd"/>
    <s v="Ormond"/>
    <x v="9"/>
    <x v="2"/>
    <x v="5"/>
    <x v="1"/>
  </r>
  <r>
    <x v="507"/>
    <n v="755000"/>
    <x v="0"/>
    <s v="Metro Ladder"/>
    <s v="Sale"/>
    <n v="3199"/>
    <n v="3"/>
    <n v="1"/>
    <n v="2"/>
    <n v="786"/>
    <n v="1960"/>
    <s v="14 Poinciana St"/>
    <s v="Frankston South"/>
    <x v="27"/>
    <x v="4"/>
    <x v="5"/>
    <x v="1"/>
  </r>
  <r>
    <x v="507"/>
    <n v="755000"/>
    <x v="0"/>
    <s v="Cunninghams"/>
    <s v="Auction"/>
    <n v="3073"/>
    <n v="4"/>
    <n v="2"/>
    <n v="2"/>
    <n v="479"/>
    <n v="1995"/>
    <s v="13 Nutwood St"/>
    <s v="Reservoir"/>
    <x v="10"/>
    <x v="1"/>
    <x v="5"/>
    <x v="1"/>
  </r>
  <r>
    <x v="507"/>
    <n v="1515000"/>
    <x v="0"/>
    <s v="Jones and Jones"/>
    <s v="Sale"/>
    <n v="3070"/>
    <n v="4"/>
    <n v="1"/>
    <n v="2"/>
    <n v="318"/>
    <n v="1920"/>
    <s v="30 Johnson St"/>
    <s v="Northcote"/>
    <x v="10"/>
    <x v="1"/>
    <x v="5"/>
    <x v="1"/>
  </r>
  <r>
    <x v="507"/>
    <n v="643500"/>
    <x v="0"/>
    <s v="Jones and Jones"/>
    <s v="Sale"/>
    <n v="3810"/>
    <n v="4"/>
    <n v="2"/>
    <n v="2"/>
    <n v="600"/>
    <n v="2010"/>
    <s v="1 Loxton Wy"/>
    <s v="Pakenham"/>
    <x v="30"/>
    <x v="5"/>
    <x v="5"/>
    <x v="1"/>
  </r>
  <r>
    <x v="507"/>
    <n v="1850000"/>
    <x v="0"/>
    <s v="Flanders &amp; Fish"/>
    <s v="Auction"/>
    <n v="3104"/>
    <n v="4"/>
    <n v="4"/>
    <n v="3"/>
    <n v="929"/>
    <n v="1960"/>
    <s v="67 Winfield Rd"/>
    <s v="Balwyn North"/>
    <x v="14"/>
    <x v="2"/>
    <x v="5"/>
    <x v="1"/>
  </r>
  <r>
    <x v="507"/>
    <n v="755000"/>
    <x v="0"/>
    <s v="Jones and Jones"/>
    <s v="Sale"/>
    <n v="3087"/>
    <n v="4"/>
    <n v="1"/>
    <n v="2"/>
    <n v="613"/>
    <m/>
    <s v="33 MacOrna St"/>
    <s v="Watsonia North"/>
    <x v="17"/>
    <x v="1"/>
    <x v="5"/>
    <x v="1"/>
  </r>
  <r>
    <x v="507"/>
    <n v="788800"/>
    <x v="0"/>
    <s v="Property Barons"/>
    <s v="Sale"/>
    <n v="3087"/>
    <n v="4"/>
    <n v="2"/>
    <n v="4"/>
    <n v="631"/>
    <m/>
    <s v="11 Eclipse Cr"/>
    <s v="Watsonia"/>
    <x v="17"/>
    <x v="1"/>
    <x v="5"/>
    <x v="1"/>
  </r>
  <r>
    <x v="507"/>
    <n v="800000"/>
    <x v="0"/>
    <s v="SJ"/>
    <s v="Sale"/>
    <n v="3088"/>
    <n v="4"/>
    <n v="2"/>
    <n v="2"/>
    <n v="626"/>
    <n v="1960"/>
    <s v="13 Stowe Av"/>
    <s v="Greensborough"/>
    <x v="17"/>
    <x v="1"/>
    <x v="5"/>
    <x v="1"/>
  </r>
  <r>
    <x v="508"/>
    <n v="560000"/>
    <x v="1"/>
    <s v="Jones and Jones"/>
    <s v="Sale"/>
    <n v="3066"/>
    <n v="2"/>
    <n v="1"/>
    <n v="1"/>
    <n v="0"/>
    <n v="1975"/>
    <s v="3/8 Forest St"/>
    <s v="Collingwood"/>
    <x v="1"/>
    <x v="1"/>
    <x v="6"/>
    <x v="1"/>
  </r>
  <r>
    <x v="508"/>
    <n v="592000"/>
    <x v="0"/>
    <s v="Melbourne Homes"/>
    <s v="Sale"/>
    <n v="3082"/>
    <n v="3"/>
    <n v="1"/>
    <n v="1"/>
    <n v="622"/>
    <n v="1992"/>
    <s v="15 Warburton Ct"/>
    <s v="Mill Park"/>
    <x v="19"/>
    <x v="1"/>
    <x v="6"/>
    <x v="1"/>
  </r>
  <r>
    <x v="508"/>
    <n v="631000"/>
    <x v="0"/>
    <s v="Metro Ladder"/>
    <s v="Auction"/>
    <n v="3750"/>
    <n v="4"/>
    <n v="2"/>
    <n v="2"/>
    <n v="400"/>
    <n v="2015"/>
    <s v="13 Strathalbyn Ch"/>
    <s v="Wollert"/>
    <x v="19"/>
    <x v="1"/>
    <x v="6"/>
    <x v="1"/>
  </r>
  <r>
    <x v="508"/>
    <n v="635000"/>
    <x v="0"/>
    <s v="Melbourne Homes"/>
    <s v="Sale"/>
    <n v="3075"/>
    <n v="3"/>
    <n v="1"/>
    <n v="4"/>
    <n v="536"/>
    <m/>
    <s v="226 Dalton Rd"/>
    <s v="Lalor"/>
    <x v="19"/>
    <x v="1"/>
    <x v="6"/>
    <x v="1"/>
  </r>
  <r>
    <x v="508"/>
    <n v="800000"/>
    <x v="0"/>
    <s v="Sanders"/>
    <s v="Sale"/>
    <n v="3088"/>
    <n v="3"/>
    <n v="3"/>
    <n v="2"/>
    <n v="668"/>
    <n v="1973"/>
    <s v="4 Nokuna Ct"/>
    <s v="Greensborough"/>
    <x v="20"/>
    <x v="1"/>
    <x v="6"/>
    <x v="1"/>
  </r>
  <r>
    <x v="508"/>
    <n v="951000"/>
    <x v="0"/>
    <s v="Cunninghams"/>
    <s v="Sale"/>
    <n v="3039"/>
    <n v="2"/>
    <n v="1"/>
    <n v="1"/>
    <n v="172"/>
    <n v="1900"/>
    <s v="53 Derby St"/>
    <s v="Moonee Ponds"/>
    <x v="8"/>
    <x v="0"/>
    <x v="6"/>
    <x v="1"/>
  </r>
  <r>
    <x v="508"/>
    <n v="1900000"/>
    <x v="0"/>
    <s v="Cunninghams"/>
    <s v="Auction"/>
    <n v="3003"/>
    <n v="4"/>
    <n v="1"/>
    <n v="2"/>
    <n v="168"/>
    <m/>
    <s v="74 Dudley St"/>
    <s v="West Melbourne"/>
    <x v="13"/>
    <x v="1"/>
    <x v="6"/>
    <x v="1"/>
  </r>
  <r>
    <x v="508"/>
    <n v="280000"/>
    <x v="0"/>
    <s v="Maxwells"/>
    <s v="Auction"/>
    <n v="3012"/>
    <n v="1"/>
    <n v="1"/>
    <n v="1"/>
    <n v="45"/>
    <n v="1970"/>
    <s v="3/30 Beaumont Pde"/>
    <s v="West Footscray"/>
    <x v="4"/>
    <x v="0"/>
    <x v="6"/>
    <x v="1"/>
  </r>
  <r>
    <x v="508"/>
    <n v="840000"/>
    <x v="2"/>
    <s v="Maxwells"/>
    <s v="Auction"/>
    <n v="3108"/>
    <n v="3"/>
    <n v="2"/>
    <n v="2"/>
    <n v="0"/>
    <m/>
    <s v="13 Carnarvon St"/>
    <s v="Doncaster"/>
    <x v="16"/>
    <x v="3"/>
    <x v="6"/>
    <x v="1"/>
  </r>
  <r>
    <x v="508"/>
    <n v="610000"/>
    <x v="0"/>
    <s v="Best Bricks"/>
    <s v="Sale"/>
    <n v="3154"/>
    <n v="3"/>
    <n v="1"/>
    <n v="0"/>
    <n v="1281"/>
    <m/>
    <s v="14 Bayview Cr"/>
    <s v="The Basin"/>
    <x v="26"/>
    <x v="3"/>
    <x v="6"/>
    <x v="1"/>
  </r>
  <r>
    <x v="508"/>
    <n v="687500"/>
    <x v="1"/>
    <s v="Jones and Jones"/>
    <s v="Sale"/>
    <n v="3197"/>
    <n v="3"/>
    <n v="2"/>
    <n v="2"/>
    <n v="216"/>
    <m/>
    <s v="2/10 Millicent Av"/>
    <s v="Carrum"/>
    <x v="7"/>
    <x v="4"/>
    <x v="6"/>
    <x v="1"/>
  </r>
  <r>
    <x v="508"/>
    <n v="616000"/>
    <x v="0"/>
    <s v="SJ"/>
    <s v="Sale"/>
    <n v="3047"/>
    <n v="3"/>
    <n v="1"/>
    <n v="1"/>
    <n v="695"/>
    <m/>
    <s v="45 Cuthbert St"/>
    <s v="Broadmeadows"/>
    <x v="18"/>
    <x v="1"/>
    <x v="6"/>
    <x v="1"/>
  </r>
  <r>
    <x v="508"/>
    <n v="956000"/>
    <x v="2"/>
    <s v="Jones and Jones"/>
    <s v="Sale"/>
    <n v="3163"/>
    <n v="3"/>
    <n v="2"/>
    <n v="1"/>
    <n v="137"/>
    <n v="1994"/>
    <s v="9/14 Wahroongaa Cr"/>
    <s v="Murrumbeena"/>
    <x v="9"/>
    <x v="2"/>
    <x v="6"/>
    <x v="1"/>
  </r>
  <r>
    <x v="508"/>
    <n v="600500"/>
    <x v="0"/>
    <s v="Cunninghams"/>
    <s v="Sale"/>
    <n v="3199"/>
    <n v="4"/>
    <n v="2"/>
    <n v="2"/>
    <n v="580"/>
    <m/>
    <s v="10 Yuluma Ct"/>
    <s v="Frankston"/>
    <x v="27"/>
    <x v="4"/>
    <x v="6"/>
    <x v="1"/>
  </r>
  <r>
    <x v="508"/>
    <n v="630000"/>
    <x v="1"/>
    <s v="Jones and Jones"/>
    <s v="Auction"/>
    <n v="3122"/>
    <n v="2"/>
    <n v="2"/>
    <n v="2"/>
    <n v="0"/>
    <m/>
    <s v="38/44 Burwood Rd"/>
    <s v="Hawthorn"/>
    <x v="14"/>
    <x v="2"/>
    <x v="6"/>
    <x v="1"/>
  </r>
  <r>
    <x v="508"/>
    <n v="2100000"/>
    <x v="0"/>
    <s v="Property Barons"/>
    <s v="Sale"/>
    <n v="3126"/>
    <n v="4"/>
    <n v="2"/>
    <n v="4"/>
    <n v="544"/>
    <m/>
    <s v="13 Golding St"/>
    <s v="Canterbury"/>
    <x v="14"/>
    <x v="2"/>
    <x v="6"/>
    <x v="1"/>
  </r>
  <r>
    <x v="508"/>
    <n v="3400000"/>
    <x v="0"/>
    <s v="Cunninghams"/>
    <s v="Sale"/>
    <n v="3146"/>
    <n v="5"/>
    <n v="3"/>
    <n v="2"/>
    <n v="720"/>
    <n v="1950"/>
    <s v="26 Audrey Cr"/>
    <s v="Glen Iris"/>
    <x v="14"/>
    <x v="2"/>
    <x v="6"/>
    <x v="1"/>
  </r>
  <r>
    <x v="509"/>
    <n v="453000"/>
    <x v="0"/>
    <s v="SJ"/>
    <s v="Sale"/>
    <n v="3030"/>
    <n v="3"/>
    <n v="1"/>
    <n v="3"/>
    <n v="575"/>
    <m/>
    <s v="9 Kestrel Pl"/>
    <s v="Werribee"/>
    <x v="28"/>
    <x v="0"/>
    <x v="6"/>
    <x v="1"/>
  </r>
  <r>
    <x v="509"/>
    <n v="514000"/>
    <x v="0"/>
    <s v="Metro Ladder"/>
    <s v="Sale"/>
    <n v="3030"/>
    <n v="4"/>
    <n v="2"/>
    <n v="2"/>
    <n v="639"/>
    <n v="2000"/>
    <s v="2 Brookville Av"/>
    <s v="Werribee"/>
    <x v="28"/>
    <x v="0"/>
    <x v="6"/>
    <x v="1"/>
  </r>
  <r>
    <x v="509"/>
    <n v="1385000"/>
    <x v="0"/>
    <s v="Flanders &amp; Fish"/>
    <s v="Sale"/>
    <n v="3127"/>
    <n v="3"/>
    <n v="2"/>
    <n v="1"/>
    <n v="385"/>
    <n v="1993"/>
    <s v="35A Russell St"/>
    <s v="Surrey Hills"/>
    <x v="2"/>
    <x v="2"/>
    <x v="6"/>
    <x v="1"/>
  </r>
  <r>
    <x v="509"/>
    <n v="410000"/>
    <x v="1"/>
    <s v="Jones and Jones"/>
    <s v="Sale"/>
    <n v="3181"/>
    <n v="1"/>
    <n v="1"/>
    <n v="1"/>
    <n v="0"/>
    <n v="1960"/>
    <s v="8/9 The Avenue"/>
    <s v="Windsor"/>
    <x v="12"/>
    <x v="2"/>
    <x v="6"/>
    <x v="1"/>
  </r>
  <r>
    <x v="509"/>
    <n v="980000"/>
    <x v="0"/>
    <s v="Cunninghams"/>
    <s v="Auction"/>
    <n v="3205"/>
    <n v="2"/>
    <n v="1"/>
    <n v="0"/>
    <n v="64"/>
    <n v="2000"/>
    <s v="372 Coventry St"/>
    <s v="South Melbourne"/>
    <x v="5"/>
    <x v="2"/>
    <x v="6"/>
    <x v="1"/>
  </r>
  <r>
    <x v="509"/>
    <n v="315000"/>
    <x v="1"/>
    <s v="Melbourne Homes"/>
    <s v="Auction"/>
    <n v="3056"/>
    <n v="1"/>
    <n v="1"/>
    <n v="1"/>
    <n v="0"/>
    <m/>
    <s v="23/1 Pottery Ct"/>
    <s v="Brunswick"/>
    <x v="3"/>
    <x v="1"/>
    <x v="6"/>
    <x v="1"/>
  </r>
  <r>
    <x v="509"/>
    <n v="539000"/>
    <x v="2"/>
    <s v="Property Barons"/>
    <s v="Sale"/>
    <n v="3046"/>
    <n v="2"/>
    <n v="2"/>
    <n v="2"/>
    <n v="160"/>
    <m/>
    <s v="28A North St"/>
    <s v="Hadfield"/>
    <x v="3"/>
    <x v="1"/>
    <x v="6"/>
    <x v="1"/>
  </r>
  <r>
    <x v="509"/>
    <n v="1120000"/>
    <x v="2"/>
    <s v="Property Barons"/>
    <s v="Auction"/>
    <n v="3109"/>
    <n v="3"/>
    <n v="2"/>
    <n v="2"/>
    <n v="253"/>
    <m/>
    <s v="14 Morello Cir"/>
    <s v="Doncaster East"/>
    <x v="16"/>
    <x v="3"/>
    <x v="6"/>
    <x v="1"/>
  </r>
  <r>
    <x v="509"/>
    <n v="309000"/>
    <x v="1"/>
    <s v="Property Barons"/>
    <s v="Sale"/>
    <n v="3195"/>
    <n v="1"/>
    <n v="1"/>
    <n v="1"/>
    <n v="57"/>
    <n v="1978"/>
    <s v="3/2 Woods Av"/>
    <s v="Mordialloc"/>
    <x v="7"/>
    <x v="4"/>
    <x v="6"/>
    <x v="1"/>
  </r>
  <r>
    <x v="509"/>
    <n v="510000"/>
    <x v="0"/>
    <s v="Cunninghams"/>
    <s v="Sale"/>
    <n v="3064"/>
    <n v="3"/>
    <n v="2"/>
    <n v="2"/>
    <n v="350"/>
    <n v="2014"/>
    <s v="70 Penhall Dr"/>
    <s v="Craigieburn"/>
    <x v="18"/>
    <x v="1"/>
    <x v="6"/>
    <x v="1"/>
  </r>
  <r>
    <x v="509"/>
    <n v="1000000"/>
    <x v="0"/>
    <s v="SJ"/>
    <s v="Sale"/>
    <n v="3064"/>
    <n v="6"/>
    <n v="3"/>
    <n v="2"/>
    <n v="752"/>
    <m/>
    <s v="42 Excelsior Hts"/>
    <s v="Craigieburn"/>
    <x v="18"/>
    <x v="1"/>
    <x v="6"/>
    <x v="1"/>
  </r>
  <r>
    <x v="509"/>
    <n v="627000"/>
    <x v="0"/>
    <s v="Property Barons"/>
    <s v="Sale"/>
    <n v="3175"/>
    <n v="3"/>
    <n v="1"/>
    <n v="1"/>
    <n v="610"/>
    <n v="1970"/>
    <s v="110 Gladstone Rd"/>
    <s v="Dandenong North"/>
    <x v="24"/>
    <x v="4"/>
    <x v="6"/>
    <x v="1"/>
  </r>
  <r>
    <x v="509"/>
    <n v="1225000"/>
    <x v="0"/>
    <s v="Jones and Jones"/>
    <s v="Sale"/>
    <n v="3070"/>
    <n v="3"/>
    <n v="1"/>
    <n v="2"/>
    <n v="260"/>
    <m/>
    <s v="41 Barry St"/>
    <s v="Northcote"/>
    <x v="10"/>
    <x v="1"/>
    <x v="6"/>
    <x v="1"/>
  </r>
  <r>
    <x v="509"/>
    <n v="605000"/>
    <x v="0"/>
    <s v="Sanders"/>
    <s v="Auction"/>
    <n v="3805"/>
    <n v="3"/>
    <n v="2"/>
    <n v="2"/>
    <n v="688"/>
    <n v="1990"/>
    <s v="2 Ireland Av"/>
    <s v="Narre Warren"/>
    <x v="25"/>
    <x v="4"/>
    <x v="6"/>
    <x v="1"/>
  </r>
  <r>
    <x v="509"/>
    <n v="850000"/>
    <x v="0"/>
    <s v="Best Bricks"/>
    <s v="Auction"/>
    <n v="3191"/>
    <n v="4"/>
    <n v="3"/>
    <n v="2"/>
    <n v="709"/>
    <n v="2017"/>
    <s v="154 Abbott St"/>
    <s v="Sandringham"/>
    <x v="15"/>
    <x v="2"/>
    <x v="6"/>
    <x v="1"/>
  </r>
  <r>
    <x v="509"/>
    <n v="1150000"/>
    <x v="0"/>
    <s v="Metro Ladder"/>
    <s v="Auction"/>
    <n v="3190"/>
    <n v="2"/>
    <n v="1"/>
    <n v="2"/>
    <n v="591"/>
    <n v="1950"/>
    <s v="46 Wilson St"/>
    <s v="Highett"/>
    <x v="15"/>
    <x v="2"/>
    <x v="6"/>
    <x v="1"/>
  </r>
  <r>
    <x v="510"/>
    <n v="597000"/>
    <x v="0"/>
    <s v="Cunninghams"/>
    <s v="Sale"/>
    <n v="3030"/>
    <n v="3"/>
    <n v="1"/>
    <n v="1"/>
    <n v="672"/>
    <m/>
    <s v="40 Tarneit Rd"/>
    <s v="Werribee"/>
    <x v="28"/>
    <x v="0"/>
    <x v="6"/>
    <x v="1"/>
  </r>
  <r>
    <x v="510"/>
    <n v="601000"/>
    <x v="0"/>
    <s v="Cunninghams"/>
    <s v="Sale"/>
    <n v="3757"/>
    <n v="3"/>
    <n v="2"/>
    <n v="1"/>
    <n v="972"/>
    <n v="1996"/>
    <s v="30 Sherwin St"/>
    <s v="Whittlesea"/>
    <x v="19"/>
    <x v="7"/>
    <x v="6"/>
    <x v="1"/>
  </r>
  <r>
    <x v="510"/>
    <n v="710000"/>
    <x v="0"/>
    <s v="Cunninghams"/>
    <s v="Sale"/>
    <n v="3082"/>
    <n v="4"/>
    <n v="1"/>
    <n v="2"/>
    <n v="666"/>
    <n v="1985"/>
    <s v="6 Whernside Ct"/>
    <s v="Mill Park"/>
    <x v="19"/>
    <x v="1"/>
    <x v="6"/>
    <x v="1"/>
  </r>
  <r>
    <x v="510"/>
    <n v="1020000"/>
    <x v="0"/>
    <s v="Jones and Jones"/>
    <s v="Auction"/>
    <n v="3130"/>
    <n v="3"/>
    <n v="1"/>
    <n v="4"/>
    <n v="624"/>
    <m/>
    <s v="488 Middleborough Rd"/>
    <s v="Blackburn"/>
    <x v="2"/>
    <x v="3"/>
    <x v="6"/>
    <x v="1"/>
  </r>
  <r>
    <x v="510"/>
    <n v="1100000"/>
    <x v="0"/>
    <s v="Flanders &amp; Fish"/>
    <s v="Sale"/>
    <n v="3131"/>
    <n v="4"/>
    <n v="2"/>
    <n v="3"/>
    <n v="596"/>
    <n v="1975"/>
    <s v="31 Olwen St"/>
    <s v="Nunawading"/>
    <x v="2"/>
    <x v="3"/>
    <x v="6"/>
    <x v="1"/>
  </r>
  <r>
    <x v="510"/>
    <n v="626000"/>
    <x v="1"/>
    <s v="Metro Ladder"/>
    <s v="Sale"/>
    <n v="3181"/>
    <n v="2"/>
    <n v="1"/>
    <n v="2"/>
    <n v="0"/>
    <n v="2000"/>
    <s v="20/20 St Edmonds Rd"/>
    <s v="Prahran"/>
    <x v="12"/>
    <x v="2"/>
    <x v="6"/>
    <x v="1"/>
  </r>
  <r>
    <x v="510"/>
    <n v="1800000"/>
    <x v="0"/>
    <s v="Sanders"/>
    <s v="Auction"/>
    <n v="3205"/>
    <n v="4"/>
    <n v="3"/>
    <n v="1"/>
    <n v="153"/>
    <n v="1900"/>
    <s v="426 Dorcas St"/>
    <s v="South Melbourne"/>
    <x v="5"/>
    <x v="2"/>
    <x v="6"/>
    <x v="1"/>
  </r>
  <r>
    <x v="510"/>
    <n v="550000"/>
    <x v="1"/>
    <s v="Flanders &amp; Fish"/>
    <s v="Auction"/>
    <n v="3044"/>
    <n v="2"/>
    <n v="1"/>
    <n v="1"/>
    <n v="164"/>
    <n v="2008"/>
    <s v="3/25 Devon Rd"/>
    <s v="Pascoe Vale"/>
    <x v="3"/>
    <x v="1"/>
    <x v="6"/>
    <x v="1"/>
  </r>
  <r>
    <x v="510"/>
    <n v="1615000"/>
    <x v="0"/>
    <s v="Cunninghams"/>
    <s v="Sale"/>
    <n v="3057"/>
    <n v="3"/>
    <n v="1"/>
    <n v="3"/>
    <n v="471"/>
    <m/>
    <s v="22 Lowan St"/>
    <s v="Brunswick East"/>
    <x v="3"/>
    <x v="1"/>
    <x v="6"/>
    <x v="1"/>
  </r>
  <r>
    <x v="510"/>
    <n v="1410000"/>
    <x v="0"/>
    <s v="Jones and Jones"/>
    <s v="Auction"/>
    <n v="3040"/>
    <n v="3"/>
    <n v="2"/>
    <n v="1"/>
    <n v="585"/>
    <n v="1950"/>
    <s v="384 Buckley St"/>
    <s v="Essendon West"/>
    <x v="8"/>
    <x v="0"/>
    <x v="6"/>
    <x v="1"/>
  </r>
  <r>
    <x v="510"/>
    <n v="1415000"/>
    <x v="0"/>
    <s v="Jones and Jones"/>
    <s v="Sale"/>
    <n v="3166"/>
    <n v="4"/>
    <n v="2"/>
    <n v="3"/>
    <n v="588"/>
    <n v="1970"/>
    <s v="6 Gillon Ct"/>
    <s v="Oakleigh"/>
    <x v="6"/>
    <x v="2"/>
    <x v="6"/>
    <x v="1"/>
  </r>
  <r>
    <x v="510"/>
    <n v="800000"/>
    <x v="2"/>
    <s v="Jones and Jones"/>
    <s v="Sale"/>
    <n v="3011"/>
    <n v="3"/>
    <n v="2"/>
    <n v="2"/>
    <n v="0"/>
    <m/>
    <s v="8/5 Saltriver Pl"/>
    <s v="Footscray"/>
    <x v="4"/>
    <x v="0"/>
    <x v="6"/>
    <x v="1"/>
  </r>
  <r>
    <x v="510"/>
    <n v="800000"/>
    <x v="0"/>
    <s v="Cunninghams"/>
    <s v="Sale"/>
    <n v="3019"/>
    <n v="3"/>
    <n v="1"/>
    <n v="2"/>
    <n v="591"/>
    <m/>
    <s v="35 Carlton St"/>
    <s v="Braybrook"/>
    <x v="4"/>
    <x v="0"/>
    <x v="6"/>
    <x v="1"/>
  </r>
  <r>
    <x v="510"/>
    <n v="1280000"/>
    <x v="0"/>
    <s v="Property Barons"/>
    <s v="Sale"/>
    <n v="3106"/>
    <n v="3"/>
    <n v="2"/>
    <n v="2"/>
    <n v="926"/>
    <m/>
    <s v="19 Athenry Tce"/>
    <s v="Templestowe"/>
    <x v="16"/>
    <x v="3"/>
    <x v="6"/>
    <x v="1"/>
  </r>
  <r>
    <x v="510"/>
    <n v="1735000"/>
    <x v="0"/>
    <s v="Jones and Jones"/>
    <s v="Sale"/>
    <n v="3109"/>
    <n v="3"/>
    <n v="1"/>
    <n v="2"/>
    <n v="725"/>
    <m/>
    <s v="26 Champion St"/>
    <s v="Doncaster East"/>
    <x v="16"/>
    <x v="3"/>
    <x v="6"/>
    <x v="1"/>
  </r>
  <r>
    <x v="510"/>
    <n v="551200"/>
    <x v="0"/>
    <s v="Best Bricks"/>
    <s v="Auction"/>
    <n v="3154"/>
    <n v="3"/>
    <n v="1"/>
    <n v="2"/>
    <n v="1007"/>
    <m/>
    <s v="65 Government Rd"/>
    <s v="The Basin"/>
    <x v="26"/>
    <x v="3"/>
    <x v="6"/>
    <x v="1"/>
  </r>
  <r>
    <x v="510"/>
    <n v="740000"/>
    <x v="2"/>
    <s v="Property Barons"/>
    <s v="Auction"/>
    <n v="3155"/>
    <n v="4"/>
    <n v="2"/>
    <n v="2"/>
    <n v="261"/>
    <m/>
    <s v="1/347 Boronia Rd"/>
    <s v="Boronia"/>
    <x v="26"/>
    <x v="3"/>
    <x v="6"/>
    <x v="1"/>
  </r>
  <r>
    <x v="510"/>
    <n v="820000"/>
    <x v="0"/>
    <s v="Maxwells"/>
    <s v="Sale"/>
    <n v="3155"/>
    <n v="4"/>
    <n v="2"/>
    <n v="4"/>
    <n v="719"/>
    <n v="1975"/>
    <s v="34 Russell Cr"/>
    <s v="Boronia"/>
    <x v="26"/>
    <x v="3"/>
    <x v="6"/>
    <x v="1"/>
  </r>
  <r>
    <x v="510"/>
    <n v="970000"/>
    <x v="0"/>
    <s v="Melbourne Homes"/>
    <s v="Sale"/>
    <n v="3178"/>
    <n v="5"/>
    <n v="3"/>
    <n v="2"/>
    <n v="725"/>
    <m/>
    <s v="38 Armstrong Dr"/>
    <s v="Rowville"/>
    <x v="26"/>
    <x v="4"/>
    <x v="6"/>
    <x v="1"/>
  </r>
  <r>
    <x v="510"/>
    <n v="752000"/>
    <x v="0"/>
    <s v="Jones and Jones"/>
    <s v="Sale"/>
    <n v="3174"/>
    <n v="3"/>
    <n v="2"/>
    <n v="2"/>
    <n v="667"/>
    <m/>
    <s v="14 Mons Pde"/>
    <s v="Noble Park"/>
    <x v="24"/>
    <x v="4"/>
    <x v="6"/>
    <x v="1"/>
  </r>
  <r>
    <x v="510"/>
    <n v="440000"/>
    <x v="1"/>
    <s v="Flanders &amp; Fish"/>
    <s v="Auction"/>
    <n v="3204"/>
    <n v="2"/>
    <n v="1"/>
    <n v="1"/>
    <n v="1100"/>
    <m/>
    <s v="12/26 Lillimur Rd"/>
    <s v="Ormond"/>
    <x v="9"/>
    <x v="2"/>
    <x v="6"/>
    <x v="1"/>
  </r>
  <r>
    <x v="510"/>
    <n v="1875000"/>
    <x v="0"/>
    <s v="Best Bricks"/>
    <s v="Sale"/>
    <n v="3070"/>
    <n v="3"/>
    <n v="1"/>
    <n v="2"/>
    <n v="771"/>
    <n v="1950"/>
    <s v="8 Swift St"/>
    <s v="Northcote"/>
    <x v="10"/>
    <x v="1"/>
    <x v="6"/>
    <x v="1"/>
  </r>
  <r>
    <x v="510"/>
    <n v="580000"/>
    <x v="0"/>
    <s v="Best Bricks"/>
    <s v="Auction"/>
    <n v="3020"/>
    <n v="4"/>
    <n v="2"/>
    <n v="4"/>
    <n v="270"/>
    <m/>
    <s v="27 Champa Rd"/>
    <s v="Sunshine West"/>
    <x v="0"/>
    <x v="0"/>
    <x v="6"/>
    <x v="1"/>
  </r>
  <r>
    <x v="510"/>
    <n v="853000"/>
    <x v="0"/>
    <s v="Property Barons"/>
    <s v="Sale"/>
    <n v="3038"/>
    <n v="4"/>
    <n v="3"/>
    <n v="2"/>
    <n v="724"/>
    <n v="1990"/>
    <s v="1 Cowes Pl"/>
    <s v="Taylors Lakes"/>
    <x v="0"/>
    <x v="0"/>
    <x v="6"/>
    <x v="1"/>
  </r>
  <r>
    <x v="510"/>
    <n v="862000"/>
    <x v="1"/>
    <s v="Jones and Jones"/>
    <s v="Sale"/>
    <n v="3102"/>
    <n v="2"/>
    <n v="1"/>
    <n v="1"/>
    <n v="1011"/>
    <n v="1970"/>
    <s v="2/13 Westbrook St"/>
    <s v="Kew East"/>
    <x v="14"/>
    <x v="2"/>
    <x v="6"/>
    <x v="1"/>
  </r>
  <r>
    <x v="510"/>
    <n v="1600000"/>
    <x v="1"/>
    <s v="Cunninghams"/>
    <s v="Sale"/>
    <n v="3104"/>
    <n v="3"/>
    <n v="2"/>
    <n v="2"/>
    <n v="314"/>
    <m/>
    <s v="1/6 Corhampton Rd"/>
    <s v="Balwyn North"/>
    <x v="14"/>
    <x v="2"/>
    <x v="6"/>
    <x v="1"/>
  </r>
  <r>
    <x v="510"/>
    <n v="890000"/>
    <x v="1"/>
    <s v="Maxwells"/>
    <s v="Sale"/>
    <n v="3187"/>
    <n v="2"/>
    <n v="1"/>
    <n v="2"/>
    <n v="275"/>
    <n v="1970"/>
    <s v="3/87 Thomas St"/>
    <s v="Brighton East"/>
    <x v="15"/>
    <x v="2"/>
    <x v="6"/>
    <x v="1"/>
  </r>
  <r>
    <x v="510"/>
    <n v="790000"/>
    <x v="0"/>
    <s v="Property Barons"/>
    <s v="Sale"/>
    <n v="3087"/>
    <n v="3"/>
    <n v="1"/>
    <n v="2"/>
    <n v="527"/>
    <m/>
    <s v="37 Huntley St"/>
    <s v="Watsonia North"/>
    <x v="17"/>
    <x v="1"/>
    <x v="6"/>
    <x v="1"/>
  </r>
  <r>
    <x v="511"/>
    <n v="483000"/>
    <x v="0"/>
    <s v="Cunninghams"/>
    <s v="Sale"/>
    <n v="3030"/>
    <n v="3"/>
    <n v="1"/>
    <n v="2"/>
    <n v="569"/>
    <m/>
    <s v="4 Gossamer St"/>
    <s v="Werribee"/>
    <x v="28"/>
    <x v="0"/>
    <x v="6"/>
    <x v="1"/>
  </r>
  <r>
    <x v="511"/>
    <n v="735000"/>
    <x v="1"/>
    <s v="Jones and Jones"/>
    <s v="Auction"/>
    <n v="3142"/>
    <n v="2"/>
    <n v="1"/>
    <n v="1"/>
    <n v="0"/>
    <n v="1935"/>
    <s v="8/161 Alexandra Av"/>
    <s v="Toorak"/>
    <x v="12"/>
    <x v="2"/>
    <x v="6"/>
    <x v="1"/>
  </r>
  <r>
    <x v="511"/>
    <n v="501000"/>
    <x v="0"/>
    <s v="Jones and Jones"/>
    <s v="Sale"/>
    <n v="3057"/>
    <n v="2"/>
    <n v="1"/>
    <n v="1"/>
    <n v="71"/>
    <n v="1970"/>
    <s v="2/38 Ethel St"/>
    <s v="Brunswick East"/>
    <x v="3"/>
    <x v="1"/>
    <x v="6"/>
    <x v="1"/>
  </r>
  <r>
    <x v="511"/>
    <n v="541000"/>
    <x v="1"/>
    <s v="Cunninghams"/>
    <s v="Sale"/>
    <n v="3044"/>
    <n v="2"/>
    <n v="1"/>
    <n v="1"/>
    <n v="133"/>
    <m/>
    <s v="16/43 Arndt Rd"/>
    <s v="Pascoe Vale"/>
    <x v="3"/>
    <x v="1"/>
    <x v="6"/>
    <x v="1"/>
  </r>
  <r>
    <x v="511"/>
    <n v="1790000"/>
    <x v="0"/>
    <s v="Cunninghams"/>
    <s v="Sale"/>
    <n v="3056"/>
    <n v="4"/>
    <n v="3"/>
    <n v="6"/>
    <n v="733"/>
    <n v="1950"/>
    <s v="24 Mitchell St"/>
    <s v="Brunswick"/>
    <x v="3"/>
    <x v="1"/>
    <x v="6"/>
    <x v="1"/>
  </r>
  <r>
    <x v="511"/>
    <n v="700000"/>
    <x v="1"/>
    <s v="Property Barons"/>
    <s v="Auction"/>
    <n v="3042"/>
    <n v="3"/>
    <n v="2"/>
    <n v="1"/>
    <n v="239"/>
    <m/>
    <s v="18a Creswell Av"/>
    <s v="Airport West"/>
    <x v="8"/>
    <x v="0"/>
    <x v="6"/>
    <x v="1"/>
  </r>
  <r>
    <x v="511"/>
    <n v="750000"/>
    <x v="0"/>
    <s v="Property Barons"/>
    <s v="Auction"/>
    <n v="3034"/>
    <n v="3"/>
    <n v="1"/>
    <n v="2"/>
    <n v="561"/>
    <n v="1990"/>
    <s v="49 Ridge Dr"/>
    <s v="Avondale Heights"/>
    <x v="8"/>
    <x v="0"/>
    <x v="6"/>
    <x v="1"/>
  </r>
  <r>
    <x v="511"/>
    <n v="600000"/>
    <x v="0"/>
    <s v="Property Barons"/>
    <s v="Auction"/>
    <n v="3037"/>
    <n v="4"/>
    <n v="2"/>
    <n v="3"/>
    <n v="715"/>
    <n v="1999"/>
    <s v="22 Santolin Dr"/>
    <s v="Hillside"/>
    <x v="21"/>
    <x v="0"/>
    <x v="6"/>
    <x v="1"/>
  </r>
  <r>
    <x v="511"/>
    <n v="970000"/>
    <x v="2"/>
    <s v="Cunninghams"/>
    <s v="Sale"/>
    <n v="3109"/>
    <n v="3"/>
    <n v="2"/>
    <n v="2"/>
    <n v="283"/>
    <m/>
    <s v="39A George St"/>
    <s v="Doncaster East"/>
    <x v="16"/>
    <x v="3"/>
    <x v="6"/>
    <x v="1"/>
  </r>
  <r>
    <x v="511"/>
    <n v="490000"/>
    <x v="0"/>
    <s v="Cunninghams"/>
    <s v="Sale"/>
    <n v="3064"/>
    <n v="3"/>
    <n v="2"/>
    <n v="2"/>
    <n v="400"/>
    <n v="1996"/>
    <s v="10 Sheridan Wy"/>
    <s v="Roxburgh Park"/>
    <x v="18"/>
    <x v="1"/>
    <x v="6"/>
    <x v="1"/>
  </r>
  <r>
    <x v="511"/>
    <n v="580010"/>
    <x v="1"/>
    <s v="Metro Ladder"/>
    <s v="Auction"/>
    <n v="3163"/>
    <n v="2"/>
    <n v="1"/>
    <n v="1"/>
    <n v="0"/>
    <n v="1970"/>
    <s v="7/177 Oakleigh Rd"/>
    <s v="Carnegie"/>
    <x v="9"/>
    <x v="2"/>
    <x v="6"/>
    <x v="1"/>
  </r>
  <r>
    <x v="511"/>
    <n v="900000"/>
    <x v="0"/>
    <s v="Jones and Jones"/>
    <s v="Sale"/>
    <n v="3910"/>
    <n v="4"/>
    <n v="2"/>
    <n v="6"/>
    <n v="2026"/>
    <m/>
    <s v="67 Union Rd"/>
    <s v="Langwarrin"/>
    <x v="27"/>
    <x v="5"/>
    <x v="6"/>
    <x v="1"/>
  </r>
  <r>
    <x v="511"/>
    <n v="636000"/>
    <x v="0"/>
    <s v="SJ"/>
    <s v="Sale"/>
    <n v="3023"/>
    <n v="3"/>
    <n v="2"/>
    <n v="2"/>
    <n v="585"/>
    <n v="2000"/>
    <s v="2 Gumleaf Ct"/>
    <s v="Cairnlea"/>
    <x v="0"/>
    <x v="0"/>
    <x v="6"/>
    <x v="1"/>
  </r>
  <r>
    <x v="511"/>
    <n v="595000"/>
    <x v="1"/>
    <s v="Jones and Jones"/>
    <s v="Sale"/>
    <n v="3123"/>
    <n v="2"/>
    <n v="1"/>
    <n v="1"/>
    <n v="0"/>
    <m/>
    <s v="1/50 Leura Gr"/>
    <s v="Hawthorn East"/>
    <x v="14"/>
    <x v="2"/>
    <x v="6"/>
    <x v="1"/>
  </r>
  <r>
    <x v="511"/>
    <n v="1823000"/>
    <x v="0"/>
    <s v="Maxwells"/>
    <s v="Sale"/>
    <n v="3193"/>
    <n v="4"/>
    <n v="2"/>
    <n v="3"/>
    <n v="728"/>
    <m/>
    <s v="3 Wells Rd"/>
    <s v="Beaumaris"/>
    <x v="15"/>
    <x v="2"/>
    <x v="6"/>
    <x v="1"/>
  </r>
  <r>
    <x v="511"/>
    <n v="1010000"/>
    <x v="0"/>
    <s v="Sanders"/>
    <s v="Sale"/>
    <n v="3088"/>
    <n v="3"/>
    <n v="2"/>
    <n v="2"/>
    <n v="582"/>
    <m/>
    <s v="18 Warruga Pl"/>
    <s v="Greensborough"/>
    <x v="17"/>
    <x v="1"/>
    <x v="6"/>
    <x v="1"/>
  </r>
  <r>
    <x v="512"/>
    <n v="898000"/>
    <x v="0"/>
    <s v="Best Bricks"/>
    <s v="Auction"/>
    <n v="3089"/>
    <n v="4"/>
    <n v="3"/>
    <n v="2"/>
    <n v="705"/>
    <n v="2012"/>
    <s v="14 Fuller St"/>
    <s v="Diamond Creek"/>
    <x v="20"/>
    <x v="7"/>
    <x v="6"/>
    <x v="1"/>
  </r>
  <r>
    <x v="512"/>
    <n v="595000"/>
    <x v="2"/>
    <s v="Cunninghams"/>
    <s v="Sale"/>
    <n v="3046"/>
    <n v="2"/>
    <n v="2"/>
    <n v="1"/>
    <n v="201"/>
    <n v="2005"/>
    <s v="3A Neil St"/>
    <s v="Hadfield"/>
    <x v="3"/>
    <x v="1"/>
    <x v="6"/>
    <x v="1"/>
  </r>
  <r>
    <x v="512"/>
    <n v="760000"/>
    <x v="0"/>
    <s v="Property Barons"/>
    <s v="Sale"/>
    <n v="3046"/>
    <n v="3"/>
    <n v="1"/>
    <n v="4"/>
    <n v="625"/>
    <m/>
    <s v="71 Augustine Tce"/>
    <s v="Glenroy"/>
    <x v="3"/>
    <x v="1"/>
    <x v="6"/>
    <x v="1"/>
  </r>
  <r>
    <x v="512"/>
    <n v="1210000"/>
    <x v="0"/>
    <s v="Cunninghams"/>
    <s v="Sale"/>
    <n v="3044"/>
    <n v="3"/>
    <n v="2"/>
    <n v="1"/>
    <n v="330"/>
    <n v="2012"/>
    <s v="8A Tangyes St"/>
    <s v="Pascoe Vale"/>
    <x v="3"/>
    <x v="1"/>
    <x v="6"/>
    <x v="1"/>
  </r>
  <r>
    <x v="512"/>
    <n v="1803000"/>
    <x v="0"/>
    <s v="Flanders &amp; Fish"/>
    <s v="Auction"/>
    <n v="3051"/>
    <n v="2"/>
    <n v="2"/>
    <n v="0"/>
    <n v="119"/>
    <m/>
    <s v="195 Peel St"/>
    <s v="North Melbourne"/>
    <x v="13"/>
    <x v="1"/>
    <x v="6"/>
    <x v="1"/>
  </r>
  <r>
    <x v="512"/>
    <n v="393200"/>
    <x v="0"/>
    <s v="Sanders"/>
    <s v="Sale"/>
    <n v="3064"/>
    <n v="3"/>
    <n v="1"/>
    <n v="1"/>
    <n v="400"/>
    <m/>
    <s v="24 Centaurus Av"/>
    <s v="Roxburgh Park"/>
    <x v="18"/>
    <x v="1"/>
    <x v="6"/>
    <x v="1"/>
  </r>
  <r>
    <x v="512"/>
    <n v="1100000"/>
    <x v="0"/>
    <s v="Flanders &amp; Fish"/>
    <s v="Auction"/>
    <n v="3047"/>
    <n v="1"/>
    <n v="1"/>
    <n v="1"/>
    <n v="1312"/>
    <m/>
    <s v="39 Blair St"/>
    <s v="Broadmeadows"/>
    <x v="18"/>
    <x v="1"/>
    <x v="6"/>
    <x v="1"/>
  </r>
  <r>
    <x v="512"/>
    <n v="555000"/>
    <x v="1"/>
    <s v="Property Barons"/>
    <s v="Sale"/>
    <n v="3012"/>
    <n v="2"/>
    <n v="2"/>
    <n v="1"/>
    <n v="207"/>
    <m/>
    <s v="77 Corrigan Av"/>
    <s v="Brooklyn"/>
    <x v="11"/>
    <x v="0"/>
    <x v="6"/>
    <x v="1"/>
  </r>
  <r>
    <x v="512"/>
    <n v="805000"/>
    <x v="0"/>
    <s v="Metro Ladder"/>
    <s v="Sale"/>
    <n v="3025"/>
    <n v="4"/>
    <n v="2"/>
    <n v="5"/>
    <n v="562"/>
    <n v="1950"/>
    <s v="313 Millers Rd"/>
    <s v="Altona North"/>
    <x v="11"/>
    <x v="0"/>
    <x v="6"/>
    <x v="1"/>
  </r>
  <r>
    <x v="512"/>
    <n v="1925000"/>
    <x v="0"/>
    <s v="Cunninghams"/>
    <s v="Auction"/>
    <n v="3161"/>
    <n v="4"/>
    <n v="2"/>
    <n v="2"/>
    <n v="494"/>
    <n v="1900"/>
    <s v="75 Normanby Rd"/>
    <s v="Caulfield North"/>
    <x v="9"/>
    <x v="2"/>
    <x v="6"/>
    <x v="1"/>
  </r>
  <r>
    <x v="512"/>
    <n v="2775000"/>
    <x v="0"/>
    <s v="Best Bricks"/>
    <s v="Sale"/>
    <n v="3070"/>
    <n v="3"/>
    <n v="1"/>
    <n v="2"/>
    <n v="901"/>
    <m/>
    <s v="21 Simpson St"/>
    <s v="Northcote"/>
    <x v="10"/>
    <x v="1"/>
    <x v="6"/>
    <x v="1"/>
  </r>
  <r>
    <x v="512"/>
    <n v="565000"/>
    <x v="0"/>
    <s v="Cunninghams"/>
    <s v="Sale"/>
    <n v="3021"/>
    <n v="3"/>
    <n v="2"/>
    <n v="3"/>
    <n v="543"/>
    <n v="1980"/>
    <s v="261 Taylors Rd"/>
    <s v="Kings Park"/>
    <x v="0"/>
    <x v="0"/>
    <x v="6"/>
    <x v="1"/>
  </r>
  <r>
    <x v="512"/>
    <n v="632500"/>
    <x v="0"/>
    <s v="SJ"/>
    <s v="Sale"/>
    <n v="3021"/>
    <n v="4"/>
    <n v="2"/>
    <n v="2"/>
    <n v="592"/>
    <m/>
    <s v="38 Charlbury Gr"/>
    <s v="St Albans"/>
    <x v="0"/>
    <x v="0"/>
    <x v="6"/>
    <x v="1"/>
  </r>
  <r>
    <x v="512"/>
    <n v="650000"/>
    <x v="0"/>
    <s v="Property Barons"/>
    <s v="Auction"/>
    <n v="3023"/>
    <n v="3"/>
    <n v="1"/>
    <n v="2"/>
    <n v="697"/>
    <n v="1955"/>
    <s v="13 Poole St"/>
    <s v="Deer Park"/>
    <x v="0"/>
    <x v="0"/>
    <x v="6"/>
    <x v="1"/>
  </r>
  <r>
    <x v="512"/>
    <n v="520000"/>
    <x v="1"/>
    <s v="Cunninghams"/>
    <s v="Sale"/>
    <n v="3101"/>
    <n v="1"/>
    <n v="1"/>
    <n v="1"/>
    <n v="0"/>
    <m/>
    <s v="9/78 Walpole St"/>
    <s v="Kew"/>
    <x v="14"/>
    <x v="2"/>
    <x v="6"/>
    <x v="1"/>
  </r>
  <r>
    <x v="512"/>
    <n v="1200000"/>
    <x v="2"/>
    <s v="Property Barons"/>
    <s v="Auction"/>
    <n v="3122"/>
    <n v="3"/>
    <n v="2"/>
    <n v="2"/>
    <n v="1089"/>
    <m/>
    <s v="1/164 Barkers Rd"/>
    <s v="Hawthorn"/>
    <x v="14"/>
    <x v="2"/>
    <x v="6"/>
    <x v="1"/>
  </r>
  <r>
    <x v="512"/>
    <n v="1275000"/>
    <x v="0"/>
    <s v="Flanders &amp; Fish"/>
    <s v="Auction"/>
    <n v="3104"/>
    <n v="3"/>
    <n v="2"/>
    <n v="2"/>
    <n v="226"/>
    <n v="1965"/>
    <s v="2/43 Sutton St"/>
    <s v="Balwyn North"/>
    <x v="14"/>
    <x v="2"/>
    <x v="6"/>
    <x v="1"/>
  </r>
  <r>
    <x v="512"/>
    <n v="697500"/>
    <x v="0"/>
    <s v="Cunninghams"/>
    <s v="Auction"/>
    <n v="3081"/>
    <n v="3"/>
    <n v="1"/>
    <n v="1"/>
    <n v="430"/>
    <m/>
    <s v="396 Waterdale Rd"/>
    <s v="Heidelberg Heights"/>
    <x v="17"/>
    <x v="3"/>
    <x v="6"/>
    <x v="1"/>
  </r>
  <r>
    <x v="512"/>
    <n v="820000"/>
    <x v="2"/>
    <s v="Sanders"/>
    <s v="Sale"/>
    <n v="3094"/>
    <n v="3"/>
    <n v="2"/>
    <n v="2"/>
    <n v="260"/>
    <n v="2010"/>
    <s v="2/22 Looker Rd"/>
    <s v="Montmorency"/>
    <x v="17"/>
    <x v="3"/>
    <x v="6"/>
    <x v="1"/>
  </r>
  <r>
    <x v="512"/>
    <n v="985000"/>
    <x v="2"/>
    <s v="Jones and Jones"/>
    <s v="Auction"/>
    <n v="3079"/>
    <n v="4"/>
    <n v="3"/>
    <n v="2"/>
    <n v="181"/>
    <n v="2016"/>
    <s v="6/36 Livingstone St"/>
    <s v="Ivanhoe"/>
    <x v="17"/>
    <x v="3"/>
    <x v="6"/>
    <x v="1"/>
  </r>
  <r>
    <x v="512"/>
    <n v="1129000"/>
    <x v="0"/>
    <s v="Flanders &amp; Fish"/>
    <s v="Sale"/>
    <n v="3093"/>
    <n v="4"/>
    <n v="2"/>
    <n v="2"/>
    <n v="792"/>
    <m/>
    <s v="54 Edwards St"/>
    <s v="Lower Plenty"/>
    <x v="17"/>
    <x v="3"/>
    <x v="6"/>
    <x v="1"/>
  </r>
  <r>
    <x v="513"/>
    <n v="850250"/>
    <x v="1"/>
    <s v="Jones and Jones"/>
    <s v="Sale"/>
    <n v="3068"/>
    <n v="3"/>
    <n v="2"/>
    <n v="1"/>
    <n v="6712"/>
    <m/>
    <s v="75/682 Nicholson St"/>
    <s v="Fitzroy North"/>
    <x v="1"/>
    <x v="1"/>
    <x v="6"/>
    <x v="1"/>
  </r>
  <r>
    <x v="513"/>
    <n v="1030000"/>
    <x v="1"/>
    <s v="Cunninghams"/>
    <s v="Sale"/>
    <n v="3068"/>
    <n v="3"/>
    <n v="2"/>
    <n v="2"/>
    <n v="538"/>
    <n v="1995"/>
    <s v="5/94 Roseneath St"/>
    <s v="Clifton Hill"/>
    <x v="1"/>
    <x v="1"/>
    <x v="6"/>
    <x v="1"/>
  </r>
  <r>
    <x v="513"/>
    <n v="605000"/>
    <x v="0"/>
    <s v="Cunninghams"/>
    <s v="Sale"/>
    <n v="3074"/>
    <n v="3"/>
    <n v="1"/>
    <n v="2"/>
    <n v="533"/>
    <n v="1975"/>
    <s v="18 Dakota Dr"/>
    <s v="Thomastown"/>
    <x v="19"/>
    <x v="1"/>
    <x v="6"/>
    <x v="1"/>
  </r>
  <r>
    <x v="513"/>
    <n v="700000"/>
    <x v="0"/>
    <s v="SJ"/>
    <s v="Auction"/>
    <n v="3075"/>
    <n v="3"/>
    <n v="1"/>
    <n v="2"/>
    <n v="625"/>
    <m/>
    <s v="105 William St"/>
    <s v="Lalor"/>
    <x v="19"/>
    <x v="1"/>
    <x v="6"/>
    <x v="1"/>
  </r>
  <r>
    <x v="513"/>
    <n v="730000"/>
    <x v="2"/>
    <s v="Best Bricks"/>
    <s v="Auction"/>
    <n v="3128"/>
    <n v="2"/>
    <n v="2"/>
    <n v="1"/>
    <n v="126"/>
    <n v="2012"/>
    <s v="2/1129 Whitehorse Rd"/>
    <s v="Box Hill"/>
    <x v="2"/>
    <x v="3"/>
    <x v="6"/>
    <x v="1"/>
  </r>
  <r>
    <x v="513"/>
    <n v="555000"/>
    <x v="1"/>
    <s v="Jones and Jones"/>
    <s v="Sale"/>
    <n v="3141"/>
    <n v="1"/>
    <n v="1"/>
    <n v="1"/>
    <n v="0"/>
    <m/>
    <s v="10/38 Kensington Rd"/>
    <s v="South Yarra"/>
    <x v="12"/>
    <x v="2"/>
    <x v="6"/>
    <x v="1"/>
  </r>
  <r>
    <x v="513"/>
    <n v="635000"/>
    <x v="1"/>
    <s v="Best Bricks"/>
    <s v="Sale"/>
    <n v="3184"/>
    <n v="2"/>
    <n v="1"/>
    <n v="1"/>
    <n v="371"/>
    <m/>
    <s v="1/3 Greig Ct"/>
    <s v="Elwood"/>
    <x v="5"/>
    <x v="2"/>
    <x v="6"/>
    <x v="1"/>
  </r>
  <r>
    <x v="513"/>
    <n v="1030000"/>
    <x v="0"/>
    <s v="Cunninghams"/>
    <s v="Sale"/>
    <n v="3170"/>
    <n v="4"/>
    <n v="2"/>
    <n v="2"/>
    <n v="492"/>
    <m/>
    <s v="7 Tottenham Gr"/>
    <s v="Mulgrave"/>
    <x v="6"/>
    <x v="4"/>
    <x v="6"/>
    <x v="1"/>
  </r>
  <r>
    <x v="513"/>
    <n v="816000"/>
    <x v="2"/>
    <s v="Property Barons"/>
    <s v="Sale"/>
    <n v="3109"/>
    <n v="3"/>
    <n v="1"/>
    <n v="2"/>
    <n v="0"/>
    <n v="2010"/>
    <s v="18B Churchill St"/>
    <s v="Doncaster East"/>
    <x v="16"/>
    <x v="3"/>
    <x v="6"/>
    <x v="1"/>
  </r>
  <r>
    <x v="513"/>
    <n v="908000"/>
    <x v="0"/>
    <s v="Cunninghams"/>
    <s v="Sale"/>
    <n v="3152"/>
    <n v="4"/>
    <n v="2"/>
    <n v="1"/>
    <n v="815"/>
    <m/>
    <s v="33 Dunbarton Dr"/>
    <s v="Wantirna"/>
    <x v="26"/>
    <x v="3"/>
    <x v="6"/>
    <x v="1"/>
  </r>
  <r>
    <x v="513"/>
    <n v="835500"/>
    <x v="0"/>
    <s v="Cunninghams"/>
    <s v="Sale"/>
    <n v="3196"/>
    <n v="5"/>
    <n v="5"/>
    <n v="4"/>
    <n v="570"/>
    <n v="1990"/>
    <s v="11 Rebecca Cl"/>
    <s v="Chelsea Heights"/>
    <x v="7"/>
    <x v="4"/>
    <x v="6"/>
    <x v="1"/>
  </r>
  <r>
    <x v="513"/>
    <n v="510000"/>
    <x v="0"/>
    <s v="Metro Ladder"/>
    <s v="Sale"/>
    <n v="3025"/>
    <n v="2"/>
    <n v="1"/>
    <n v="1"/>
    <n v="170"/>
    <n v="2001"/>
    <s v="2/16 Stapley Cr"/>
    <s v="Altona North"/>
    <x v="11"/>
    <x v="0"/>
    <x v="6"/>
    <x v="1"/>
  </r>
  <r>
    <x v="513"/>
    <n v="450000"/>
    <x v="1"/>
    <s v="Jones and Jones"/>
    <s v="Sale"/>
    <n v="3163"/>
    <n v="2"/>
    <n v="1"/>
    <n v="1"/>
    <n v="0"/>
    <n v="2010"/>
    <s v="1/1110 Glen Huntly Rd"/>
    <s v="Glen Huntly"/>
    <x v="9"/>
    <x v="2"/>
    <x v="6"/>
    <x v="1"/>
  </r>
  <r>
    <x v="513"/>
    <n v="1200000"/>
    <x v="0"/>
    <s v="Jones and Jones"/>
    <s v="Auction"/>
    <n v="3204"/>
    <n v="2"/>
    <n v="1"/>
    <n v="2"/>
    <n v="397"/>
    <n v="1940"/>
    <s v="41 McKinnon Rd"/>
    <s v="McKinnon"/>
    <x v="9"/>
    <x v="2"/>
    <x v="6"/>
    <x v="1"/>
  </r>
  <r>
    <x v="513"/>
    <n v="630000"/>
    <x v="0"/>
    <s v="SJ"/>
    <s v="Auction"/>
    <n v="3023"/>
    <n v="3"/>
    <n v="2"/>
    <n v="2"/>
    <n v="397"/>
    <n v="2007"/>
    <s v="16 Homebush Rd"/>
    <s v="Cairnlea"/>
    <x v="0"/>
    <x v="0"/>
    <x v="6"/>
    <x v="1"/>
  </r>
  <r>
    <x v="513"/>
    <n v="810000"/>
    <x v="0"/>
    <s v="Flanders &amp; Fish"/>
    <s v="Sale"/>
    <n v="3038"/>
    <n v="3"/>
    <n v="2"/>
    <n v="2"/>
    <n v="766"/>
    <m/>
    <s v="25 Marriot Rd"/>
    <s v="Keilor Downs"/>
    <x v="0"/>
    <x v="0"/>
    <x v="6"/>
    <x v="1"/>
  </r>
  <r>
    <x v="513"/>
    <n v="1500000"/>
    <x v="0"/>
    <s v="Jones and Jones"/>
    <s v="Auction"/>
    <n v="3122"/>
    <n v="3"/>
    <n v="3"/>
    <n v="2"/>
    <n v="255"/>
    <n v="1997"/>
    <s v="3/31 Robinson Rd"/>
    <s v="Hawthorn"/>
    <x v="14"/>
    <x v="2"/>
    <x v="6"/>
    <x v="1"/>
  </r>
  <r>
    <x v="513"/>
    <n v="726500"/>
    <x v="0"/>
    <s v="Melbourne Homes"/>
    <s v="Sale"/>
    <n v="3081"/>
    <n v="3"/>
    <n v="1"/>
    <n v="0"/>
    <n v="593"/>
    <n v="1950"/>
    <s v="1 Bardia St"/>
    <s v="Heidelberg West"/>
    <x v="17"/>
    <x v="3"/>
    <x v="6"/>
    <x v="1"/>
  </r>
  <r>
    <x v="514"/>
    <n v="2635000"/>
    <x v="0"/>
    <s v="Jones and Jones"/>
    <s v="Sale"/>
    <n v="3181"/>
    <n v="4"/>
    <n v="2"/>
    <n v="2"/>
    <n v="401"/>
    <n v="1910"/>
    <s v="19 Airlie Av"/>
    <s v="Prahran"/>
    <x v="12"/>
    <x v="2"/>
    <x v="6"/>
    <x v="1"/>
  </r>
  <r>
    <x v="514"/>
    <n v="692000"/>
    <x v="1"/>
    <s v="Jones and Jones"/>
    <s v="Sale"/>
    <n v="3056"/>
    <n v="2"/>
    <n v="1"/>
    <n v="1"/>
    <n v="0"/>
    <m/>
    <s v="11/757 Park St"/>
    <s v="Brunswick"/>
    <x v="3"/>
    <x v="1"/>
    <x v="6"/>
    <x v="1"/>
  </r>
  <r>
    <x v="514"/>
    <n v="840000"/>
    <x v="0"/>
    <s v="Cunninghams"/>
    <s v="Auction"/>
    <n v="3033"/>
    <n v="3"/>
    <n v="1"/>
    <n v="2"/>
    <n v="575"/>
    <n v="1970"/>
    <s v="14 Noga Av"/>
    <s v="Keilor East"/>
    <x v="8"/>
    <x v="0"/>
    <x v="6"/>
    <x v="1"/>
  </r>
  <r>
    <x v="514"/>
    <n v="1115000"/>
    <x v="0"/>
    <s v="Jones and Jones"/>
    <s v="Sale"/>
    <n v="3168"/>
    <n v="5"/>
    <n v="2"/>
    <n v="2"/>
    <n v="590"/>
    <m/>
    <s v="25 View St"/>
    <s v="Clayton"/>
    <x v="6"/>
    <x v="4"/>
    <x v="6"/>
    <x v="1"/>
  </r>
  <r>
    <x v="514"/>
    <n v="550000"/>
    <x v="1"/>
    <s v="Cunninghams"/>
    <s v="Sale"/>
    <n v="3051"/>
    <n v="2"/>
    <n v="1"/>
    <n v="0"/>
    <n v="4563"/>
    <m/>
    <s v="8/302 Abbotsford St"/>
    <s v="North Melbourne"/>
    <x v="13"/>
    <x v="1"/>
    <x v="6"/>
    <x v="1"/>
  </r>
  <r>
    <x v="514"/>
    <n v="650000"/>
    <x v="0"/>
    <s v="Flanders &amp; Fish"/>
    <s v="Auction"/>
    <n v="3153"/>
    <n v="3"/>
    <n v="1"/>
    <n v="2"/>
    <n v="787"/>
    <m/>
    <s v="20 Blandford Cr"/>
    <s v="Bayswater North"/>
    <x v="22"/>
    <x v="3"/>
    <x v="6"/>
    <x v="1"/>
  </r>
  <r>
    <x v="514"/>
    <n v="1635000"/>
    <x v="0"/>
    <s v="Property Barons"/>
    <s v="Sale"/>
    <n v="3106"/>
    <n v="4"/>
    <n v="3"/>
    <n v="2"/>
    <n v="896"/>
    <n v="1985"/>
    <s v="7 Clays Ct"/>
    <s v="Templestowe"/>
    <x v="16"/>
    <x v="3"/>
    <x v="6"/>
    <x v="1"/>
  </r>
  <r>
    <x v="514"/>
    <n v="1200000"/>
    <x v="0"/>
    <s v="Cunninghams"/>
    <s v="Sale"/>
    <n v="3152"/>
    <n v="4"/>
    <n v="2"/>
    <n v="3"/>
    <n v="741"/>
    <m/>
    <s v="16 Mariemont Av"/>
    <s v="Wantirna"/>
    <x v="26"/>
    <x v="3"/>
    <x v="6"/>
    <x v="1"/>
  </r>
  <r>
    <x v="514"/>
    <n v="625000"/>
    <x v="0"/>
    <s v="Jones and Jones"/>
    <s v="Auction"/>
    <n v="3197"/>
    <n v="3"/>
    <n v="2"/>
    <n v="1"/>
    <n v="379"/>
    <n v="1950"/>
    <s v="29 Whatley St"/>
    <s v="Carrum"/>
    <x v="7"/>
    <x v="4"/>
    <x v="6"/>
    <x v="1"/>
  </r>
  <r>
    <x v="514"/>
    <n v="360000"/>
    <x v="1"/>
    <s v="Metro Ladder"/>
    <s v="Auction"/>
    <n v="3429"/>
    <n v="2"/>
    <n v="1"/>
    <n v="1"/>
    <n v="143"/>
    <n v="1999"/>
    <s v="1/6 Anthony St"/>
    <s v="Sunbury"/>
    <x v="18"/>
    <x v="0"/>
    <x v="6"/>
    <x v="1"/>
  </r>
  <r>
    <x v="514"/>
    <n v="586000"/>
    <x v="0"/>
    <s v="Flanders &amp; Fish"/>
    <s v="Auction"/>
    <n v="3043"/>
    <n v="4"/>
    <n v="1"/>
    <n v="3"/>
    <n v="0"/>
    <n v="1975"/>
    <s v="1/119 Melrose Dr"/>
    <s v="Tullamarine"/>
    <x v="18"/>
    <x v="0"/>
    <x v="6"/>
    <x v="1"/>
  </r>
  <r>
    <x v="514"/>
    <n v="370000"/>
    <x v="1"/>
    <s v="Flanders &amp; Fish"/>
    <s v="Sale"/>
    <n v="3175"/>
    <n v="2"/>
    <n v="1"/>
    <n v="1"/>
    <n v="135"/>
    <n v="1990"/>
    <s v="3/111 Clow St"/>
    <s v="Dandenong"/>
    <x v="24"/>
    <x v="4"/>
    <x v="6"/>
    <x v="1"/>
  </r>
  <r>
    <x v="514"/>
    <n v="930000"/>
    <x v="0"/>
    <s v="Maxwells"/>
    <s v="Sale"/>
    <n v="3175"/>
    <n v="4"/>
    <n v="2"/>
    <n v="1"/>
    <n v="830"/>
    <n v="1980"/>
    <s v="64 Waranga St"/>
    <s v="Dandenong North"/>
    <x v="24"/>
    <x v="4"/>
    <x v="6"/>
    <x v="1"/>
  </r>
  <r>
    <x v="514"/>
    <n v="1091500"/>
    <x v="1"/>
    <s v="Metro Ladder"/>
    <s v="Sale"/>
    <n v="3162"/>
    <n v="2"/>
    <n v="2"/>
    <n v="1"/>
    <n v="225"/>
    <m/>
    <s v="3/29 Sussex Rd"/>
    <s v="Caulfield South"/>
    <x v="9"/>
    <x v="2"/>
    <x v="6"/>
    <x v="1"/>
  </r>
  <r>
    <x v="514"/>
    <n v="472500"/>
    <x v="0"/>
    <s v="Jones and Jones"/>
    <s v="Sale"/>
    <n v="3177"/>
    <n v="2"/>
    <n v="1"/>
    <n v="2"/>
    <n v="590"/>
    <n v="1960"/>
    <s v="33 Kanooka Gr"/>
    <s v="Doveton"/>
    <x v="25"/>
    <x v="4"/>
    <x v="6"/>
    <x v="1"/>
  </r>
  <r>
    <x v="514"/>
    <n v="760000"/>
    <x v="0"/>
    <s v="SJ"/>
    <s v="Auction"/>
    <n v="3038"/>
    <n v="3"/>
    <n v="3"/>
    <n v="2"/>
    <n v="654"/>
    <m/>
    <s v="4 Pacific Pl"/>
    <s v="Taylors Lakes"/>
    <x v="0"/>
    <x v="0"/>
    <x v="6"/>
    <x v="1"/>
  </r>
  <r>
    <x v="514"/>
    <n v="1780000"/>
    <x v="0"/>
    <s v="Metro Ladder"/>
    <s v="Sale"/>
    <n v="3193"/>
    <n v="5"/>
    <n v="3"/>
    <n v="2"/>
    <n v="613"/>
    <m/>
    <s v="14 Cavell Ct"/>
    <s v="Beaumaris"/>
    <x v="15"/>
    <x v="2"/>
    <x v="6"/>
    <x v="1"/>
  </r>
  <r>
    <x v="514"/>
    <n v="1320000"/>
    <x v="0"/>
    <s v="Property Barons"/>
    <s v="Sale"/>
    <n v="3079"/>
    <n v="2"/>
    <n v="1"/>
    <n v="0"/>
    <n v="620"/>
    <n v="1920"/>
    <s v="207 Waterdale Rd"/>
    <s v="Ivanhoe"/>
    <x v="17"/>
    <x v="3"/>
    <x v="6"/>
    <x v="1"/>
  </r>
  <r>
    <x v="515"/>
    <n v="330000"/>
    <x v="1"/>
    <s v="Cunninghams"/>
    <s v="Auction"/>
    <n v="3121"/>
    <n v="1"/>
    <n v="1"/>
    <n v="1"/>
    <n v="0"/>
    <n v="1970"/>
    <s v="5/33 Davison St"/>
    <s v="Richmond"/>
    <x v="1"/>
    <x v="1"/>
    <x v="6"/>
    <x v="1"/>
  </r>
  <r>
    <x v="515"/>
    <n v="480000"/>
    <x v="0"/>
    <s v="Metro Ladder"/>
    <s v="Sale"/>
    <n v="3024"/>
    <n v="3"/>
    <n v="1"/>
    <n v="2"/>
    <n v="743"/>
    <n v="1990"/>
    <s v="5 Dakara Ct"/>
    <s v="Wyndham Vale"/>
    <x v="28"/>
    <x v="0"/>
    <x v="6"/>
    <x v="1"/>
  </r>
  <r>
    <x v="515"/>
    <n v="1530000"/>
    <x v="0"/>
    <s v="Jones and Jones"/>
    <s v="Sale"/>
    <n v="3125"/>
    <n v="3"/>
    <n v="1"/>
    <n v="2"/>
    <n v="695"/>
    <m/>
    <s v="14 Cumming St"/>
    <s v="Burwood"/>
    <x v="2"/>
    <x v="2"/>
    <x v="6"/>
    <x v="1"/>
  </r>
  <r>
    <x v="515"/>
    <n v="955000"/>
    <x v="2"/>
    <s v="Jones and Jones"/>
    <s v="Sale"/>
    <n v="3146"/>
    <n v="2"/>
    <n v="1"/>
    <n v="1"/>
    <n v="197"/>
    <n v="1970"/>
    <s v="4/1508 Malvern Rd"/>
    <s v="Glen Iris"/>
    <x v="12"/>
    <x v="2"/>
    <x v="6"/>
    <x v="1"/>
  </r>
  <r>
    <x v="515"/>
    <n v="1480000"/>
    <x v="1"/>
    <s v="Maxwells"/>
    <s v="Sale"/>
    <n v="3207"/>
    <n v="2"/>
    <n v="2"/>
    <n v="2"/>
    <n v="0"/>
    <n v="2000"/>
    <s v="202/90 Beach St"/>
    <s v="Port Melbourne"/>
    <x v="5"/>
    <x v="2"/>
    <x v="6"/>
    <x v="1"/>
  </r>
  <r>
    <x v="515"/>
    <n v="545000"/>
    <x v="2"/>
    <s v="Maxwells"/>
    <s v="Auction"/>
    <n v="3046"/>
    <n v="2"/>
    <n v="1"/>
    <n v="1"/>
    <n v="0"/>
    <n v="2013"/>
    <s v="2/36 Curie Av"/>
    <s v="Oak Park"/>
    <x v="3"/>
    <x v="1"/>
    <x v="6"/>
    <x v="1"/>
  </r>
  <r>
    <x v="515"/>
    <n v="702500"/>
    <x v="2"/>
    <s v="Jones and Jones"/>
    <s v="Auction"/>
    <n v="3057"/>
    <n v="2"/>
    <n v="2"/>
    <n v="1"/>
    <n v="65"/>
    <n v="2013"/>
    <s v="2/111 Victoria St"/>
    <s v="Brunswick East"/>
    <x v="3"/>
    <x v="1"/>
    <x v="6"/>
    <x v="1"/>
  </r>
  <r>
    <x v="515"/>
    <n v="362000"/>
    <x v="1"/>
    <s v="Metro Ladder"/>
    <s v="Sale"/>
    <n v="3039"/>
    <n v="1"/>
    <n v="1"/>
    <n v="1"/>
    <n v="0"/>
    <n v="2015"/>
    <s v="16/122 Maribyrnong Rd"/>
    <s v="Moonee Ponds"/>
    <x v="8"/>
    <x v="0"/>
    <x v="6"/>
    <x v="1"/>
  </r>
  <r>
    <x v="515"/>
    <n v="1306000"/>
    <x v="0"/>
    <s v="Jones and Jones"/>
    <s v="Sale"/>
    <n v="3032"/>
    <n v="3"/>
    <n v="1"/>
    <n v="0"/>
    <n v="199"/>
    <n v="1900"/>
    <s v="37 Roxburgh St"/>
    <s v="Ascot Vale"/>
    <x v="8"/>
    <x v="0"/>
    <x v="6"/>
    <x v="1"/>
  </r>
  <r>
    <x v="515"/>
    <n v="992000"/>
    <x v="0"/>
    <s v="Melbourne Homes"/>
    <s v="Sale"/>
    <n v="3170"/>
    <n v="4"/>
    <n v="2"/>
    <n v="1"/>
    <n v="790"/>
    <m/>
    <s v="1 Sutherland Ct"/>
    <s v="Mulgrave"/>
    <x v="6"/>
    <x v="4"/>
    <x v="6"/>
    <x v="1"/>
  </r>
  <r>
    <x v="515"/>
    <n v="1406000"/>
    <x v="0"/>
    <s v="Cunninghams"/>
    <s v="Sale"/>
    <n v="3149"/>
    <n v="3"/>
    <n v="2"/>
    <n v="2"/>
    <n v="660"/>
    <n v="1960"/>
    <s v="16 Walker Rd"/>
    <s v="Mount Waverley"/>
    <x v="6"/>
    <x v="3"/>
    <x v="6"/>
    <x v="1"/>
  </r>
  <r>
    <x v="515"/>
    <n v="336000"/>
    <x v="0"/>
    <s v="Metro Ladder"/>
    <s v="Sale"/>
    <n v="3338"/>
    <n v="3"/>
    <n v="1"/>
    <n v="1"/>
    <n v="580"/>
    <n v="1975"/>
    <s v="15 Kurrajong Cr"/>
    <s v="Melton South"/>
    <x v="21"/>
    <x v="6"/>
    <x v="6"/>
    <x v="1"/>
  </r>
  <r>
    <x v="515"/>
    <n v="580000"/>
    <x v="0"/>
    <s v="SJ"/>
    <s v="Auction"/>
    <n v="3037"/>
    <n v="4"/>
    <n v="2"/>
    <n v="2"/>
    <n v="600"/>
    <n v="2002"/>
    <s v="96 Glenbruar Dr"/>
    <s v="Hillside"/>
    <x v="21"/>
    <x v="0"/>
    <x v="6"/>
    <x v="1"/>
  </r>
  <r>
    <x v="515"/>
    <n v="565000"/>
    <x v="1"/>
    <s v="Flanders &amp; Fish"/>
    <s v="Sale"/>
    <n v="3000"/>
    <n v="2"/>
    <n v="1"/>
    <n v="0"/>
    <n v="89"/>
    <n v="2003"/>
    <s v="709/87 Franklin St"/>
    <s v="Melbourne"/>
    <x v="13"/>
    <x v="1"/>
    <x v="6"/>
    <x v="1"/>
  </r>
  <r>
    <x v="515"/>
    <n v="882500"/>
    <x v="0"/>
    <s v="Metro Ladder"/>
    <s v="Sale"/>
    <n v="3134"/>
    <n v="3"/>
    <n v="2"/>
    <n v="2"/>
    <n v="918"/>
    <n v="1975"/>
    <s v="26 Major St"/>
    <s v="Ringwood"/>
    <x v="22"/>
    <x v="3"/>
    <x v="6"/>
    <x v="1"/>
  </r>
  <r>
    <x v="515"/>
    <n v="901000"/>
    <x v="0"/>
    <s v="Metro Ladder"/>
    <s v="Sale"/>
    <n v="3135"/>
    <n v="3"/>
    <n v="2"/>
    <n v="2"/>
    <n v="678"/>
    <n v="1975"/>
    <s v="22 Orchard Gr"/>
    <s v="Heathmont"/>
    <x v="22"/>
    <x v="3"/>
    <x v="6"/>
    <x v="1"/>
  </r>
  <r>
    <x v="515"/>
    <n v="806000"/>
    <x v="0"/>
    <s v="Jones and Jones"/>
    <s v="Sale"/>
    <n v="3172"/>
    <n v="3"/>
    <n v="2"/>
    <n v="1"/>
    <n v="539"/>
    <n v="1968"/>
    <s v="2 Cormorant Pl"/>
    <s v="Dingley Village"/>
    <x v="7"/>
    <x v="4"/>
    <x v="6"/>
    <x v="1"/>
  </r>
  <r>
    <x v="515"/>
    <n v="1000000"/>
    <x v="2"/>
    <s v="Flanders &amp; Fish"/>
    <s v="Sale"/>
    <n v="3195"/>
    <n v="3"/>
    <n v="2"/>
    <n v="2"/>
    <n v="298"/>
    <n v="1995"/>
    <s v="13B Elm Gr"/>
    <s v="Parkdale"/>
    <x v="7"/>
    <x v="4"/>
    <x v="6"/>
    <x v="1"/>
  </r>
  <r>
    <x v="515"/>
    <n v="1100000"/>
    <x v="0"/>
    <s v="Zimmerman"/>
    <s v="Auction"/>
    <n v="3173"/>
    <n v="5"/>
    <n v="3"/>
    <n v="2"/>
    <n v="522"/>
    <m/>
    <s v="19 Denmark Rd"/>
    <s v="Keysborough"/>
    <x v="24"/>
    <x v="4"/>
    <x v="6"/>
    <x v="1"/>
  </r>
  <r>
    <x v="515"/>
    <n v="1282500"/>
    <x v="0"/>
    <s v="Cunninghams"/>
    <s v="Auction"/>
    <n v="3073"/>
    <n v="5"/>
    <n v="2"/>
    <n v="2"/>
    <n v="499"/>
    <n v="2015"/>
    <s v="11 Knox St"/>
    <s v="Reservoir"/>
    <x v="10"/>
    <x v="1"/>
    <x v="6"/>
    <x v="1"/>
  </r>
  <r>
    <x v="515"/>
    <n v="670000"/>
    <x v="0"/>
    <s v="Cunninghams"/>
    <s v="Sale"/>
    <n v="3977"/>
    <n v="4"/>
    <n v="2"/>
    <n v="2"/>
    <n v="612"/>
    <m/>
    <s v="5 Aspera Pl"/>
    <s v="Cranbourne North"/>
    <x v="25"/>
    <x v="4"/>
    <x v="6"/>
    <x v="1"/>
  </r>
  <r>
    <x v="515"/>
    <n v="655000"/>
    <x v="0"/>
    <s v="Flanders &amp; Fish"/>
    <s v="Sale"/>
    <n v="3782"/>
    <n v="2"/>
    <n v="1"/>
    <n v="0"/>
    <n v="1000"/>
    <n v="1980"/>
    <s v="35 Kings Rd"/>
    <s v="Emerald"/>
    <x v="30"/>
    <x v="5"/>
    <x v="6"/>
    <x v="1"/>
  </r>
  <r>
    <x v="515"/>
    <n v="600000"/>
    <x v="0"/>
    <s v="Property Barons"/>
    <s v="Auction"/>
    <n v="3021"/>
    <n v="3"/>
    <n v="2"/>
    <n v="6"/>
    <n v="532"/>
    <m/>
    <s v="1 Aspen St"/>
    <s v="St Albans"/>
    <x v="0"/>
    <x v="0"/>
    <x v="6"/>
    <x v="1"/>
  </r>
  <r>
    <x v="515"/>
    <n v="1257000"/>
    <x v="0"/>
    <s v="Maxwells"/>
    <s v="Sale"/>
    <n v="3190"/>
    <n v="3"/>
    <n v="1"/>
    <n v="2"/>
    <n v="572"/>
    <m/>
    <s v="28 Graham Rd"/>
    <s v="Highett"/>
    <x v="15"/>
    <x v="2"/>
    <x v="6"/>
    <x v="1"/>
  </r>
  <r>
    <x v="515"/>
    <n v="3000000"/>
    <x v="0"/>
    <s v="Jones and Jones"/>
    <s v="Auction"/>
    <n v="3186"/>
    <n v="5"/>
    <n v="3"/>
    <n v="2"/>
    <n v="818"/>
    <m/>
    <s v="23 Arthur Av"/>
    <s v="Brighton"/>
    <x v="15"/>
    <x v="2"/>
    <x v="6"/>
    <x v="1"/>
  </r>
  <r>
    <x v="515"/>
    <n v="680000"/>
    <x v="0"/>
    <s v="Property Barons"/>
    <s v="Sale"/>
    <n v="3083"/>
    <n v="3"/>
    <n v="1"/>
    <n v="3"/>
    <n v="539"/>
    <m/>
    <s v="398 Grimshaw St"/>
    <s v="Bundoora"/>
    <x v="17"/>
    <x v="1"/>
    <x v="6"/>
    <x v="1"/>
  </r>
  <r>
    <x v="516"/>
    <n v="575500"/>
    <x v="1"/>
    <s v="Metro Ladder"/>
    <s v="Sale"/>
    <n v="3121"/>
    <n v="2"/>
    <n v="1"/>
    <n v="1"/>
    <n v="0"/>
    <m/>
    <s v="3/30 Tanner St"/>
    <s v="Richmond"/>
    <x v="1"/>
    <x v="1"/>
    <x v="6"/>
    <x v="1"/>
  </r>
  <r>
    <x v="516"/>
    <n v="417500"/>
    <x v="0"/>
    <s v="Melbourne Homes"/>
    <s v="Sale"/>
    <n v="3076"/>
    <n v="2"/>
    <n v="1"/>
    <n v="1"/>
    <n v="157"/>
    <n v="2000"/>
    <s v="2/8 Zurzolo Tce"/>
    <s v="Epping"/>
    <x v="19"/>
    <x v="1"/>
    <x v="6"/>
    <x v="1"/>
  </r>
  <r>
    <x v="516"/>
    <n v="660000"/>
    <x v="0"/>
    <s v="Melbourne Homes"/>
    <s v="Sale"/>
    <n v="3075"/>
    <n v="4"/>
    <n v="2"/>
    <n v="3"/>
    <n v="578"/>
    <m/>
    <s v="6 Willard Ct"/>
    <s v="Lalor"/>
    <x v="19"/>
    <x v="1"/>
    <x v="6"/>
    <x v="1"/>
  </r>
  <r>
    <x v="516"/>
    <n v="798000"/>
    <x v="0"/>
    <s v="Melbourne Homes"/>
    <s v="Auction"/>
    <n v="3075"/>
    <n v="3"/>
    <n v="1"/>
    <n v="2"/>
    <n v="806"/>
    <n v="1964"/>
    <s v="60 Dickens St"/>
    <s v="Lalor"/>
    <x v="19"/>
    <x v="1"/>
    <x v="6"/>
    <x v="1"/>
  </r>
  <r>
    <x v="516"/>
    <n v="865000"/>
    <x v="0"/>
    <s v="Maxwells"/>
    <s v="Auction"/>
    <n v="3133"/>
    <n v="3"/>
    <n v="1"/>
    <n v="2"/>
    <n v="603"/>
    <m/>
    <s v="25 Caldwell Rd"/>
    <s v="Vermont"/>
    <x v="2"/>
    <x v="3"/>
    <x v="6"/>
    <x v="1"/>
  </r>
  <r>
    <x v="516"/>
    <n v="360000"/>
    <x v="1"/>
    <s v="Metro Ladder"/>
    <s v="Sale"/>
    <n v="3182"/>
    <n v="1"/>
    <n v="1"/>
    <n v="1"/>
    <n v="0"/>
    <n v="1971"/>
    <s v="8/240 Barkly St"/>
    <s v="St Kilda"/>
    <x v="5"/>
    <x v="2"/>
    <x v="6"/>
    <x v="1"/>
  </r>
  <r>
    <x v="516"/>
    <n v="751000"/>
    <x v="2"/>
    <s v="Cunninghams"/>
    <s v="Auction"/>
    <n v="3095"/>
    <n v="3"/>
    <n v="2"/>
    <n v="2"/>
    <n v="247"/>
    <n v="2009"/>
    <s v="1/1326 Main Rd"/>
    <s v="Eltham"/>
    <x v="20"/>
    <x v="3"/>
    <x v="6"/>
    <x v="1"/>
  </r>
  <r>
    <x v="516"/>
    <n v="870000"/>
    <x v="0"/>
    <s v="Cunninghams"/>
    <s v="Auction"/>
    <n v="3044"/>
    <n v="3"/>
    <n v="1"/>
    <n v="2"/>
    <n v="654"/>
    <m/>
    <s v="123 Cumberland Rd"/>
    <s v="Pascoe Vale"/>
    <x v="3"/>
    <x v="1"/>
    <x v="6"/>
    <x v="1"/>
  </r>
  <r>
    <x v="516"/>
    <n v="950000"/>
    <x v="0"/>
    <s v="Cunninghams"/>
    <s v="Auction"/>
    <n v="3042"/>
    <n v="4"/>
    <n v="1"/>
    <n v="2"/>
    <n v="558"/>
    <n v="1970"/>
    <s v="42 Newman Cr"/>
    <s v="Niddrie"/>
    <x v="8"/>
    <x v="0"/>
    <x v="6"/>
    <x v="1"/>
  </r>
  <r>
    <x v="516"/>
    <n v="472000"/>
    <x v="1"/>
    <s v="SJ"/>
    <s v="Sale"/>
    <n v="3166"/>
    <n v="2"/>
    <n v="1"/>
    <n v="1"/>
    <n v="0"/>
    <n v="1970"/>
    <s v="3/9 Clapham Rd"/>
    <s v="Hughesdale"/>
    <x v="6"/>
    <x v="2"/>
    <x v="6"/>
    <x v="1"/>
  </r>
  <r>
    <x v="516"/>
    <n v="1200000"/>
    <x v="0"/>
    <s v="Melbourne Homes"/>
    <s v="Sale"/>
    <n v="3150"/>
    <n v="4"/>
    <n v="2"/>
    <n v="2"/>
    <n v="660"/>
    <m/>
    <s v="20 Cowrie St"/>
    <s v="Glen Waverley"/>
    <x v="6"/>
    <x v="3"/>
    <x v="6"/>
    <x v="1"/>
  </r>
  <r>
    <x v="516"/>
    <n v="1800000"/>
    <x v="0"/>
    <s v="Cunninghams"/>
    <s v="Sale"/>
    <n v="3150"/>
    <n v="3"/>
    <n v="1"/>
    <n v="1"/>
    <n v="729"/>
    <m/>
    <s v="25 Walter St"/>
    <s v="Glen Waverley"/>
    <x v="6"/>
    <x v="3"/>
    <x v="6"/>
    <x v="1"/>
  </r>
  <r>
    <x v="516"/>
    <n v="620000"/>
    <x v="1"/>
    <s v="Jones and Jones"/>
    <s v="Sale"/>
    <n v="3053"/>
    <n v="2"/>
    <n v="2"/>
    <n v="1"/>
    <n v="0"/>
    <n v="2013"/>
    <s v="106/37 Palmerston St"/>
    <s v="Carlton"/>
    <x v="13"/>
    <x v="1"/>
    <x v="6"/>
    <x v="1"/>
  </r>
  <r>
    <x v="516"/>
    <n v="1044000"/>
    <x v="0"/>
    <s v="Maxwells"/>
    <s v="Auction"/>
    <n v="3013"/>
    <n v="2"/>
    <n v="1"/>
    <n v="0"/>
    <n v="197"/>
    <m/>
    <s v="55 Simpson St"/>
    <s v="Yarraville"/>
    <x v="4"/>
    <x v="0"/>
    <x v="6"/>
    <x v="1"/>
  </r>
  <r>
    <x v="516"/>
    <n v="780000"/>
    <x v="1"/>
    <s v="Flanders &amp; Fish"/>
    <s v="Auction"/>
    <n v="3108"/>
    <n v="3"/>
    <n v="1"/>
    <n v="2"/>
    <n v="220"/>
    <m/>
    <s v="2/5 Kirton Ct"/>
    <s v="Doncaster"/>
    <x v="16"/>
    <x v="3"/>
    <x v="6"/>
    <x v="1"/>
  </r>
  <r>
    <x v="516"/>
    <n v="1051000"/>
    <x v="0"/>
    <s v="Cunninghams"/>
    <s v="Sale"/>
    <n v="3195"/>
    <n v="3"/>
    <n v="2"/>
    <n v="2"/>
    <n v="597"/>
    <m/>
    <s v="8 Hicks St"/>
    <s v="Parkdale"/>
    <x v="7"/>
    <x v="4"/>
    <x v="6"/>
    <x v="1"/>
  </r>
  <r>
    <x v="516"/>
    <n v="2185000"/>
    <x v="0"/>
    <s v="Cunninghams"/>
    <s v="Sale"/>
    <n v="3195"/>
    <n v="4"/>
    <n v="2"/>
    <n v="3"/>
    <n v="220"/>
    <n v="2010"/>
    <s v="1/168 Beach Rd"/>
    <s v="Parkdale"/>
    <x v="7"/>
    <x v="4"/>
    <x v="6"/>
    <x v="1"/>
  </r>
  <r>
    <x v="516"/>
    <n v="515000"/>
    <x v="0"/>
    <s v="Property Barons"/>
    <s v="Sale"/>
    <n v="3048"/>
    <n v="4"/>
    <n v="1"/>
    <n v="0"/>
    <n v="616"/>
    <m/>
    <s v="11 Nareen Av"/>
    <s v="Coolaroo"/>
    <x v="18"/>
    <x v="1"/>
    <x v="6"/>
    <x v="1"/>
  </r>
  <r>
    <x v="516"/>
    <n v="895000"/>
    <x v="0"/>
    <s v="Flanders &amp; Fish"/>
    <s v="Sale"/>
    <n v="3043"/>
    <n v="4"/>
    <n v="2"/>
    <n v="2"/>
    <n v="700"/>
    <n v="1999"/>
    <s v="19 Gordon St"/>
    <s v="Tullamarine"/>
    <x v="18"/>
    <x v="0"/>
    <x v="6"/>
    <x v="1"/>
  </r>
  <r>
    <x v="516"/>
    <n v="420000"/>
    <x v="1"/>
    <s v="Metro Ladder"/>
    <s v="Sale"/>
    <n v="3122"/>
    <n v="1"/>
    <n v="1"/>
    <n v="1"/>
    <n v="0"/>
    <n v="2004"/>
    <s v="9/454 Burwood Rd"/>
    <s v="Hawthorn"/>
    <x v="14"/>
    <x v="2"/>
    <x v="6"/>
    <x v="1"/>
  </r>
  <r>
    <x v="516"/>
    <n v="950000"/>
    <x v="2"/>
    <s v="Jones and Jones"/>
    <s v="Sale"/>
    <n v="3192"/>
    <n v="3"/>
    <n v="3"/>
    <n v="2"/>
    <n v="160"/>
    <n v="2013"/>
    <s v="2/14 Jack Rd"/>
    <s v="Cheltenham"/>
    <x v="15"/>
    <x v="2"/>
    <x v="6"/>
    <x v="1"/>
  </r>
  <r>
    <x v="516"/>
    <n v="710000"/>
    <x v="0"/>
    <s v="Melbourne Homes"/>
    <s v="Sale"/>
    <n v="3081"/>
    <n v="3"/>
    <n v="1"/>
    <n v="1"/>
    <n v="577"/>
    <m/>
    <s v="1 Ebony Pde"/>
    <s v="Heidelberg West"/>
    <x v="17"/>
    <x v="3"/>
    <x v="6"/>
    <x v="1"/>
  </r>
  <r>
    <x v="516"/>
    <n v="990000"/>
    <x v="0"/>
    <s v="SJ"/>
    <s v="Sale"/>
    <n v="3088"/>
    <n v="6"/>
    <n v="3"/>
    <n v="2"/>
    <n v="562"/>
    <m/>
    <s v="44 Manatunga Cct"/>
    <s v="Greensborough"/>
    <x v="17"/>
    <x v="1"/>
    <x v="6"/>
    <x v="1"/>
  </r>
  <r>
    <x v="517"/>
    <n v="650000"/>
    <x v="0"/>
    <s v="Best Bricks"/>
    <s v="Auction"/>
    <n v="3777"/>
    <n v="3"/>
    <n v="2"/>
    <n v="4"/>
    <n v="724"/>
    <n v="2009"/>
    <s v="15A Westmount Rd"/>
    <s v="Healesville"/>
    <x v="23"/>
    <x v="7"/>
    <x v="6"/>
    <x v="1"/>
  </r>
  <r>
    <x v="517"/>
    <n v="911000"/>
    <x v="0"/>
    <s v="Sanders"/>
    <s v="Sale"/>
    <n v="3067"/>
    <n v="2"/>
    <n v="1"/>
    <n v="0"/>
    <n v="141"/>
    <m/>
    <s v="101 Charles St"/>
    <s v="Abbotsford"/>
    <x v="1"/>
    <x v="1"/>
    <x v="6"/>
    <x v="1"/>
  </r>
  <r>
    <x v="517"/>
    <n v="1400000"/>
    <x v="0"/>
    <s v="Jones and Jones"/>
    <s v="Auction"/>
    <n v="3054"/>
    <n v="3"/>
    <n v="2"/>
    <n v="0"/>
    <n v="107"/>
    <m/>
    <s v="51 Davis St"/>
    <s v="Carlton North"/>
    <x v="1"/>
    <x v="1"/>
    <x v="6"/>
    <x v="1"/>
  </r>
  <r>
    <x v="517"/>
    <n v="1662500"/>
    <x v="0"/>
    <s v="Cunninghams"/>
    <s v="Sale"/>
    <n v="3068"/>
    <n v="4"/>
    <n v="2"/>
    <n v="0"/>
    <n v="191"/>
    <m/>
    <s v="117 Roseneath St"/>
    <s v="Clifton Hill"/>
    <x v="1"/>
    <x v="1"/>
    <x v="6"/>
    <x v="1"/>
  </r>
  <r>
    <x v="517"/>
    <n v="392250"/>
    <x v="1"/>
    <s v="Melbourne Homes"/>
    <s v="Sale"/>
    <n v="3076"/>
    <n v="3"/>
    <n v="1"/>
    <n v="1"/>
    <n v="227"/>
    <m/>
    <s v="6/7 Houston St"/>
    <s v="Epping"/>
    <x v="19"/>
    <x v="1"/>
    <x v="6"/>
    <x v="1"/>
  </r>
  <r>
    <x v="517"/>
    <n v="500000"/>
    <x v="0"/>
    <s v="SJ"/>
    <s v="Auction"/>
    <n v="3754"/>
    <n v="4"/>
    <n v="2"/>
    <n v="2"/>
    <n v="550"/>
    <m/>
    <s v="2 Hughes Rd"/>
    <s v="Doreen"/>
    <x v="19"/>
    <x v="7"/>
    <x v="6"/>
    <x v="1"/>
  </r>
  <r>
    <x v="517"/>
    <n v="701000"/>
    <x v="1"/>
    <s v="Best Bricks"/>
    <s v="Auction"/>
    <n v="3182"/>
    <n v="2"/>
    <n v="1"/>
    <n v="0"/>
    <n v="0"/>
    <n v="1950"/>
    <s v="12/14 Chapel St"/>
    <s v="St Kilda"/>
    <x v="5"/>
    <x v="2"/>
    <x v="6"/>
    <x v="1"/>
  </r>
  <r>
    <x v="517"/>
    <n v="3825000"/>
    <x v="0"/>
    <s v="Sanders"/>
    <s v="Sale"/>
    <n v="3205"/>
    <n v="4"/>
    <n v="3"/>
    <n v="0"/>
    <n v="280"/>
    <n v="1890"/>
    <s v="173 Nelson Rd"/>
    <s v="South Melbourne"/>
    <x v="5"/>
    <x v="2"/>
    <x v="6"/>
    <x v="1"/>
  </r>
  <r>
    <x v="517"/>
    <n v="741000"/>
    <x v="0"/>
    <s v="Cunninghams"/>
    <s v="Sale"/>
    <n v="3046"/>
    <n v="4"/>
    <n v="1"/>
    <n v="2"/>
    <n v="652"/>
    <n v="1960"/>
    <s v="146 East St"/>
    <s v="Hadfield"/>
    <x v="3"/>
    <x v="1"/>
    <x v="6"/>
    <x v="1"/>
  </r>
  <r>
    <x v="517"/>
    <n v="970000"/>
    <x v="0"/>
    <s v="Cunninghams"/>
    <s v="Sale"/>
    <n v="3046"/>
    <n v="3"/>
    <n v="2"/>
    <n v="2"/>
    <n v="701"/>
    <m/>
    <s v="21 Marie St"/>
    <s v="Oak Park"/>
    <x v="3"/>
    <x v="1"/>
    <x v="6"/>
    <x v="1"/>
  </r>
  <r>
    <x v="517"/>
    <n v="665000"/>
    <x v="0"/>
    <s v="Cunninghams"/>
    <s v="Auction"/>
    <n v="3034"/>
    <n v="4"/>
    <n v="1"/>
    <n v="1"/>
    <n v="538"/>
    <m/>
    <s v="26 Clarendon St"/>
    <s v="Avondale Heights"/>
    <x v="8"/>
    <x v="0"/>
    <x v="6"/>
    <x v="1"/>
  </r>
  <r>
    <x v="517"/>
    <n v="1250000"/>
    <x v="0"/>
    <s v="Jones and Jones"/>
    <s v="Auction"/>
    <n v="3032"/>
    <n v="3"/>
    <n v="1"/>
    <n v="1"/>
    <n v="327"/>
    <m/>
    <s v="29 Myrnong Cr"/>
    <s v="Ascot Vale"/>
    <x v="8"/>
    <x v="0"/>
    <x v="6"/>
    <x v="1"/>
  </r>
  <r>
    <x v="517"/>
    <n v="710000"/>
    <x v="1"/>
    <s v="Flanders &amp; Fish"/>
    <s v="Auction"/>
    <n v="3031"/>
    <n v="2"/>
    <n v="2"/>
    <n v="1"/>
    <n v="2135"/>
    <m/>
    <s v="101/18 Bent St"/>
    <s v="Kensington"/>
    <x v="13"/>
    <x v="1"/>
    <x v="6"/>
    <x v="1"/>
  </r>
  <r>
    <x v="517"/>
    <n v="730000"/>
    <x v="0"/>
    <s v="Flanders &amp; Fish"/>
    <s v="Auction"/>
    <n v="3136"/>
    <n v="3"/>
    <n v="2"/>
    <n v="2"/>
    <n v="269"/>
    <n v="2007"/>
    <s v="57A Binbrook Dr"/>
    <s v="Croydon"/>
    <x v="22"/>
    <x v="3"/>
    <x v="6"/>
    <x v="1"/>
  </r>
  <r>
    <x v="517"/>
    <n v="930000"/>
    <x v="0"/>
    <s v="Maxwells"/>
    <s v="Sale"/>
    <n v="3012"/>
    <n v="3"/>
    <n v="1"/>
    <n v="4"/>
    <n v="545"/>
    <n v="1940"/>
    <s v="20 Jackson St"/>
    <s v="Maidstone"/>
    <x v="4"/>
    <x v="0"/>
    <x v="6"/>
    <x v="1"/>
  </r>
  <r>
    <x v="517"/>
    <n v="957000"/>
    <x v="0"/>
    <s v="Maxwells"/>
    <s v="Sale"/>
    <n v="3011"/>
    <n v="2"/>
    <n v="1"/>
    <n v="0"/>
    <n v="148"/>
    <m/>
    <s v="18 White St"/>
    <s v="Footscray"/>
    <x v="4"/>
    <x v="0"/>
    <x v="6"/>
    <x v="1"/>
  </r>
  <r>
    <x v="517"/>
    <n v="826000"/>
    <x v="0"/>
    <s v="Melbourne Homes"/>
    <s v="Sale"/>
    <n v="3113"/>
    <n v="3"/>
    <n v="2"/>
    <n v="0"/>
    <n v="830"/>
    <n v="1975"/>
    <s v="24 Fossickers Wy"/>
    <s v="Warrandyte"/>
    <x v="16"/>
    <x v="3"/>
    <x v="6"/>
    <x v="1"/>
  </r>
  <r>
    <x v="517"/>
    <n v="614000"/>
    <x v="0"/>
    <s v="Zimmerman"/>
    <s v="Sale"/>
    <n v="3175"/>
    <n v="4"/>
    <n v="2"/>
    <n v="2"/>
    <n v="680"/>
    <m/>
    <s v="24 Crawford Av"/>
    <s v="Dandenong North"/>
    <x v="24"/>
    <x v="4"/>
    <x v="6"/>
    <x v="1"/>
  </r>
  <r>
    <x v="517"/>
    <n v="410000"/>
    <x v="1"/>
    <s v="Metro Ladder"/>
    <s v="Auction"/>
    <n v="3204"/>
    <n v="2"/>
    <n v="1"/>
    <n v="1"/>
    <n v="834"/>
    <n v="1967"/>
    <s v="2/21 Vickery St"/>
    <s v="Bentleigh"/>
    <x v="9"/>
    <x v="2"/>
    <x v="6"/>
    <x v="1"/>
  </r>
  <r>
    <x v="517"/>
    <n v="1435000"/>
    <x v="2"/>
    <s v="Metro Ladder"/>
    <s v="Sale"/>
    <n v="3204"/>
    <n v="3"/>
    <n v="3"/>
    <n v="2"/>
    <n v="307"/>
    <n v="2014"/>
    <s v="2 Osborne Av"/>
    <s v="Bentleigh"/>
    <x v="9"/>
    <x v="2"/>
    <x v="6"/>
    <x v="1"/>
  </r>
  <r>
    <x v="517"/>
    <n v="1550000"/>
    <x v="0"/>
    <s v="Cunninghams"/>
    <s v="Sale"/>
    <n v="3145"/>
    <n v="4"/>
    <n v="2"/>
    <n v="1"/>
    <n v="642"/>
    <m/>
    <s v="13 Lord St"/>
    <s v="Caulfield East"/>
    <x v="9"/>
    <x v="2"/>
    <x v="6"/>
    <x v="1"/>
  </r>
  <r>
    <x v="517"/>
    <n v="1175000"/>
    <x v="0"/>
    <s v="Property Barons"/>
    <s v="Sale"/>
    <n v="3073"/>
    <n v="3"/>
    <n v="1"/>
    <n v="4"/>
    <n v="545"/>
    <m/>
    <s v="57 Southernhay St"/>
    <s v="Reservoir"/>
    <x v="10"/>
    <x v="1"/>
    <x v="6"/>
    <x v="1"/>
  </r>
  <r>
    <x v="517"/>
    <n v="1800000"/>
    <x v="0"/>
    <s v="Best Bricks"/>
    <s v="Auction"/>
    <n v="3070"/>
    <n v="3"/>
    <n v="1"/>
    <n v="2"/>
    <n v="771"/>
    <n v="1950"/>
    <s v="8 Swift St"/>
    <s v="Northcote"/>
    <x v="10"/>
    <x v="1"/>
    <x v="6"/>
    <x v="1"/>
  </r>
  <r>
    <x v="517"/>
    <n v="1015000"/>
    <x v="0"/>
    <s v="Metro Ladder"/>
    <s v="Auction"/>
    <n v="3802"/>
    <n v="5"/>
    <n v="2"/>
    <n v="2"/>
    <n v="836"/>
    <n v="1992"/>
    <s v="3 Dunster Ct"/>
    <s v="Endeavour Hills"/>
    <x v="25"/>
    <x v="4"/>
    <x v="6"/>
    <x v="1"/>
  </r>
  <r>
    <x v="517"/>
    <n v="627000"/>
    <x v="0"/>
    <s v="Melbourne Homes"/>
    <s v="Auction"/>
    <n v="3021"/>
    <n v="3"/>
    <n v="1"/>
    <n v="3"/>
    <n v="581"/>
    <m/>
    <s v="76 East Esplanade"/>
    <s v="St Albans"/>
    <x v="0"/>
    <x v="0"/>
    <x v="6"/>
    <x v="1"/>
  </r>
  <r>
    <x v="517"/>
    <n v="580000"/>
    <x v="1"/>
    <s v="Sanders"/>
    <s v="Sale"/>
    <n v="3122"/>
    <n v="2"/>
    <n v="1"/>
    <n v="1"/>
    <n v="0"/>
    <m/>
    <s v="18/352 Auburn Rd"/>
    <s v="Hawthorn"/>
    <x v="14"/>
    <x v="2"/>
    <x v="6"/>
    <x v="1"/>
  </r>
  <r>
    <x v="517"/>
    <n v="1840000"/>
    <x v="0"/>
    <s v="Jones and Jones"/>
    <s v="Sale"/>
    <n v="3102"/>
    <n v="2"/>
    <n v="2"/>
    <n v="2"/>
    <n v="697"/>
    <m/>
    <s v="6 Hamilton St"/>
    <s v="Kew East"/>
    <x v="14"/>
    <x v="2"/>
    <x v="6"/>
    <x v="1"/>
  </r>
  <r>
    <x v="517"/>
    <n v="643500"/>
    <x v="1"/>
    <s v="Metro Ladder"/>
    <s v="Sale"/>
    <n v="3191"/>
    <n v="2"/>
    <n v="1"/>
    <n v="1"/>
    <n v="0"/>
    <n v="1970"/>
    <s v="6/76 Bay Rd"/>
    <s v="Sandringham"/>
    <x v="15"/>
    <x v="2"/>
    <x v="6"/>
    <x v="1"/>
  </r>
  <r>
    <x v="518"/>
    <n v="735000"/>
    <x v="0"/>
    <s v="Best Bricks"/>
    <s v="Sale"/>
    <n v="3765"/>
    <n v="4"/>
    <n v="2"/>
    <n v="2"/>
    <n v="846"/>
    <n v="1980"/>
    <s v="44 Richards Rd"/>
    <s v="Montrose"/>
    <x v="23"/>
    <x v="5"/>
    <x v="6"/>
    <x v="1"/>
  </r>
  <r>
    <x v="518"/>
    <n v="591000"/>
    <x v="1"/>
    <s v="Cunninghams"/>
    <s v="Sale"/>
    <n v="3068"/>
    <n v="2"/>
    <n v="1"/>
    <n v="1"/>
    <n v="0"/>
    <n v="1970"/>
    <s v="7/16 The Esplanade"/>
    <s v="Clifton Hill"/>
    <x v="1"/>
    <x v="1"/>
    <x v="6"/>
    <x v="1"/>
  </r>
  <r>
    <x v="518"/>
    <n v="471500"/>
    <x v="0"/>
    <s v="Metro Ladder"/>
    <s v="Sale"/>
    <n v="3030"/>
    <n v="3"/>
    <n v="1"/>
    <n v="2"/>
    <n v="530"/>
    <m/>
    <s v="34 Hooker Rd"/>
    <s v="Werribee"/>
    <x v="28"/>
    <x v="0"/>
    <x v="6"/>
    <x v="1"/>
  </r>
  <r>
    <x v="518"/>
    <n v="1090000"/>
    <x v="1"/>
    <s v="Metro Ladder"/>
    <s v="Sale"/>
    <n v="3141"/>
    <n v="2"/>
    <n v="2"/>
    <n v="2"/>
    <n v="17200"/>
    <n v="2000"/>
    <s v="1001/800 Chapel St"/>
    <s v="South Yarra"/>
    <x v="12"/>
    <x v="2"/>
    <x v="6"/>
    <x v="1"/>
  </r>
  <r>
    <x v="518"/>
    <n v="328500"/>
    <x v="1"/>
    <s v="Metro Ladder"/>
    <s v="Sale"/>
    <n v="3183"/>
    <n v="1"/>
    <n v="1"/>
    <n v="1"/>
    <n v="0"/>
    <m/>
    <s v="21/54 Balston St"/>
    <s v="Balaclava"/>
    <x v="5"/>
    <x v="2"/>
    <x v="6"/>
    <x v="1"/>
  </r>
  <r>
    <x v="518"/>
    <n v="525000"/>
    <x v="1"/>
    <s v="Metro Ladder"/>
    <s v="Sale"/>
    <n v="3182"/>
    <n v="2"/>
    <n v="1"/>
    <n v="1"/>
    <n v="0"/>
    <n v="1970"/>
    <s v="6/19 Herbert St"/>
    <s v="St Kilda"/>
    <x v="5"/>
    <x v="2"/>
    <x v="6"/>
    <x v="1"/>
  </r>
  <r>
    <x v="518"/>
    <n v="1285000"/>
    <x v="0"/>
    <s v="Cunninghams"/>
    <s v="Sale"/>
    <n v="3058"/>
    <n v="3"/>
    <n v="1"/>
    <n v="2"/>
    <n v="579"/>
    <n v="1930"/>
    <s v="35 Belgrave St"/>
    <s v="Coburg"/>
    <x v="3"/>
    <x v="1"/>
    <x v="6"/>
    <x v="1"/>
  </r>
  <r>
    <x v="518"/>
    <n v="918000"/>
    <x v="0"/>
    <s v="Cunninghams"/>
    <s v="Sale"/>
    <n v="3033"/>
    <n v="3"/>
    <n v="2"/>
    <n v="2"/>
    <n v="669"/>
    <n v="2000"/>
    <s v="3 Border Dr"/>
    <s v="Keilor East"/>
    <x v="8"/>
    <x v="0"/>
    <x v="6"/>
    <x v="1"/>
  </r>
  <r>
    <x v="518"/>
    <n v="1610000"/>
    <x v="0"/>
    <s v="Jones and Jones"/>
    <s v="Sale"/>
    <n v="3166"/>
    <n v="4"/>
    <n v="2"/>
    <n v="2"/>
    <n v="592"/>
    <n v="1950"/>
    <s v="42 Bishop St"/>
    <s v="Oakleigh"/>
    <x v="6"/>
    <x v="2"/>
    <x v="6"/>
    <x v="1"/>
  </r>
  <r>
    <x v="518"/>
    <n v="1090000"/>
    <x v="0"/>
    <s v="Maxwells"/>
    <s v="Sale"/>
    <n v="3135"/>
    <n v="4"/>
    <n v="1"/>
    <n v="2"/>
    <n v="894"/>
    <n v="1950"/>
    <s v="1 Tweed St"/>
    <s v="Ringwood East"/>
    <x v="22"/>
    <x v="3"/>
    <x v="6"/>
    <x v="1"/>
  </r>
  <r>
    <x v="518"/>
    <n v="606000"/>
    <x v="0"/>
    <s v="Best Bricks"/>
    <s v="Sale"/>
    <n v="3153"/>
    <n v="3"/>
    <n v="1"/>
    <n v="1"/>
    <n v="424"/>
    <n v="1970"/>
    <s v="592 Mountain Hwy"/>
    <s v="Bayswater"/>
    <x v="26"/>
    <x v="3"/>
    <x v="6"/>
    <x v="1"/>
  </r>
  <r>
    <x v="518"/>
    <n v="860000"/>
    <x v="0"/>
    <s v="Melbourne Homes"/>
    <s v="Sale"/>
    <n v="3178"/>
    <n v="3"/>
    <n v="2"/>
    <n v="2"/>
    <n v="537"/>
    <n v="2001"/>
    <s v="18 Yvette Dr"/>
    <s v="Rowville"/>
    <x v="26"/>
    <x v="4"/>
    <x v="6"/>
    <x v="1"/>
  </r>
  <r>
    <x v="518"/>
    <n v="372100"/>
    <x v="1"/>
    <s v="Metro Ladder"/>
    <s v="Auction"/>
    <n v="3012"/>
    <n v="2"/>
    <n v="1"/>
    <n v="1"/>
    <n v="0"/>
    <n v="2000"/>
    <s v="1/42 Nolan Av"/>
    <s v="Brooklyn"/>
    <x v="11"/>
    <x v="0"/>
    <x v="6"/>
    <x v="1"/>
  </r>
  <r>
    <x v="518"/>
    <n v="891000"/>
    <x v="0"/>
    <s v="Cunninghams"/>
    <s v="Sale"/>
    <n v="3071"/>
    <n v="3"/>
    <n v="2"/>
    <n v="2"/>
    <n v="199"/>
    <n v="1999"/>
    <s v="13 Rayment St"/>
    <s v="Thornbury"/>
    <x v="10"/>
    <x v="1"/>
    <x v="6"/>
    <x v="1"/>
  </r>
  <r>
    <x v="518"/>
    <n v="1236000"/>
    <x v="0"/>
    <s v="Metro Ladder"/>
    <s v="Sale"/>
    <n v="3071"/>
    <n v="3"/>
    <n v="1"/>
    <n v="1"/>
    <n v="508"/>
    <m/>
    <s v="54 Swift St"/>
    <s v="Thornbury"/>
    <x v="10"/>
    <x v="1"/>
    <x v="6"/>
    <x v="1"/>
  </r>
  <r>
    <x v="518"/>
    <n v="572000"/>
    <x v="0"/>
    <s v="Melbourne Homes"/>
    <s v="Sale"/>
    <n v="3977"/>
    <n v="5"/>
    <n v="2"/>
    <n v="1"/>
    <n v="581"/>
    <m/>
    <s v="26 Mundaring Dr"/>
    <s v="Cranbourne"/>
    <x v="25"/>
    <x v="4"/>
    <x v="6"/>
    <x v="1"/>
  </r>
  <r>
    <x v="518"/>
    <n v="920000"/>
    <x v="0"/>
    <s v="Cunninghams"/>
    <s v="Sale"/>
    <n v="3806"/>
    <n v="4"/>
    <n v="5"/>
    <n v="2"/>
    <n v="638"/>
    <n v="2014"/>
    <s v="9 Geranium Ct"/>
    <s v="Berwick"/>
    <x v="25"/>
    <x v="5"/>
    <x v="6"/>
    <x v="1"/>
  </r>
  <r>
    <x v="518"/>
    <n v="665000"/>
    <x v="0"/>
    <s v="Metro Ladder"/>
    <s v="Auction"/>
    <n v="3023"/>
    <n v="3"/>
    <n v="1"/>
    <n v="2"/>
    <n v="693"/>
    <m/>
    <s v="4 Vincent St"/>
    <s v="Deer Park"/>
    <x v="0"/>
    <x v="0"/>
    <x v="6"/>
    <x v="1"/>
  </r>
  <r>
    <x v="518"/>
    <n v="1320000"/>
    <x v="2"/>
    <s v="Sanders"/>
    <s v="Auction"/>
    <n v="3124"/>
    <n v="3"/>
    <n v="2"/>
    <n v="2"/>
    <n v="227"/>
    <n v="2006"/>
    <s v="4/924 Toorak Rd"/>
    <s v="Camberwell"/>
    <x v="14"/>
    <x v="2"/>
    <x v="6"/>
    <x v="1"/>
  </r>
  <r>
    <x v="519"/>
    <n v="490000"/>
    <x v="1"/>
    <s v="Metro Ladder"/>
    <s v="Sale"/>
    <n v="3065"/>
    <n v="1"/>
    <n v="1"/>
    <n v="1"/>
    <n v="0"/>
    <n v="2013"/>
    <s v="205/96 Charles St"/>
    <s v="Fitzroy"/>
    <x v="1"/>
    <x v="1"/>
    <x v="6"/>
    <x v="1"/>
  </r>
  <r>
    <x v="519"/>
    <n v="394000"/>
    <x v="1"/>
    <s v="Metro Ladder"/>
    <s v="Auction"/>
    <n v="3030"/>
    <n v="3"/>
    <n v="2"/>
    <n v="4"/>
    <n v="287"/>
    <n v="2013"/>
    <s v="13b Kingfisher Ct"/>
    <s v="Werribee"/>
    <x v="28"/>
    <x v="0"/>
    <x v="6"/>
    <x v="1"/>
  </r>
  <r>
    <x v="519"/>
    <n v="505000"/>
    <x v="0"/>
    <s v="Sanders"/>
    <s v="Auction"/>
    <n v="3029"/>
    <n v="4"/>
    <n v="2"/>
    <n v="2"/>
    <n v="498"/>
    <n v="2010"/>
    <s v="37 Tyler Cr"/>
    <s v="Tarneit"/>
    <x v="28"/>
    <x v="0"/>
    <x v="6"/>
    <x v="1"/>
  </r>
  <r>
    <x v="519"/>
    <n v="580000"/>
    <x v="0"/>
    <s v="Melbourne Homes"/>
    <s v="Sale"/>
    <n v="3074"/>
    <n v="3"/>
    <n v="1"/>
    <n v="2"/>
    <n v="538"/>
    <n v="1975"/>
    <s v="232 Main St"/>
    <s v="Thomastown"/>
    <x v="19"/>
    <x v="1"/>
    <x v="6"/>
    <x v="1"/>
  </r>
  <r>
    <x v="519"/>
    <n v="601000"/>
    <x v="0"/>
    <s v="Cunninghams"/>
    <s v="Sale"/>
    <n v="3752"/>
    <n v="3"/>
    <n v="2"/>
    <n v="2"/>
    <n v="454"/>
    <m/>
    <s v="15 Domain Tce"/>
    <s v="South Morang"/>
    <x v="19"/>
    <x v="1"/>
    <x v="6"/>
    <x v="1"/>
  </r>
  <r>
    <x v="519"/>
    <n v="781000"/>
    <x v="2"/>
    <s v="Sanders"/>
    <s v="Sale"/>
    <n v="3127"/>
    <n v="2"/>
    <n v="1"/>
    <n v="2"/>
    <n v="140"/>
    <m/>
    <s v="1/17 Albert Cr"/>
    <s v="Surrey Hills"/>
    <x v="2"/>
    <x v="2"/>
    <x v="6"/>
    <x v="1"/>
  </r>
  <r>
    <x v="519"/>
    <n v="350000"/>
    <x v="1"/>
    <s v="Cunninghams"/>
    <s v="Auction"/>
    <n v="3142"/>
    <n v="1"/>
    <n v="1"/>
    <n v="1"/>
    <n v="0"/>
    <n v="1970"/>
    <s v="10/270 Williams Rd"/>
    <s v="Toorak"/>
    <x v="12"/>
    <x v="2"/>
    <x v="6"/>
    <x v="1"/>
  </r>
  <r>
    <x v="519"/>
    <n v="1235000"/>
    <x v="1"/>
    <s v="Jones and Jones"/>
    <s v="Sale"/>
    <n v="3141"/>
    <n v="3"/>
    <n v="2"/>
    <n v="1"/>
    <n v="0"/>
    <m/>
    <s v="23/350 Toorak Rd"/>
    <s v="South Yarra"/>
    <x v="12"/>
    <x v="2"/>
    <x v="6"/>
    <x v="1"/>
  </r>
  <r>
    <x v="519"/>
    <n v="2730000"/>
    <x v="0"/>
    <s v="Jones and Jones"/>
    <s v="Sale"/>
    <n v="3207"/>
    <n v="3"/>
    <n v="1"/>
    <n v="1"/>
    <n v="324"/>
    <m/>
    <s v="178 Princes St"/>
    <s v="Port Melbourne"/>
    <x v="5"/>
    <x v="2"/>
    <x v="6"/>
    <x v="1"/>
  </r>
  <r>
    <x v="519"/>
    <n v="800000"/>
    <x v="0"/>
    <s v="Property Barons"/>
    <s v="Auction"/>
    <n v="3044"/>
    <n v="3"/>
    <n v="1"/>
    <n v="2"/>
    <n v="287"/>
    <m/>
    <s v="9 Dorset Rd"/>
    <s v="Pascoe Vale"/>
    <x v="3"/>
    <x v="1"/>
    <x v="6"/>
    <x v="1"/>
  </r>
  <r>
    <x v="519"/>
    <n v="680000"/>
    <x v="0"/>
    <s v="Zimmerman"/>
    <s v="Auction"/>
    <n v="3034"/>
    <n v="3"/>
    <n v="1"/>
    <n v="1"/>
    <n v="596"/>
    <m/>
    <s v="107 North Rd"/>
    <s v="Avondale Heights"/>
    <x v="8"/>
    <x v="0"/>
    <x v="6"/>
    <x v="1"/>
  </r>
  <r>
    <x v="519"/>
    <n v="1475000"/>
    <x v="0"/>
    <s v="Melbourne Homes"/>
    <s v="Auction"/>
    <n v="3033"/>
    <n v="4"/>
    <n v="2"/>
    <n v="2"/>
    <n v="988"/>
    <m/>
    <s v="9 Surrey Dr"/>
    <s v="Keilor East"/>
    <x v="8"/>
    <x v="0"/>
    <x v="6"/>
    <x v="1"/>
  </r>
  <r>
    <x v="519"/>
    <n v="656000"/>
    <x v="1"/>
    <s v="Melbourne Homes"/>
    <s v="Sale"/>
    <n v="3150"/>
    <n v="2"/>
    <n v="1"/>
    <n v="1"/>
    <n v="345"/>
    <n v="2012"/>
    <s v="2/51 Avonhurst Dr"/>
    <s v="Glen Waverley"/>
    <x v="6"/>
    <x v="3"/>
    <x v="6"/>
    <x v="1"/>
  </r>
  <r>
    <x v="519"/>
    <n v="410000"/>
    <x v="1"/>
    <s v="Sanders"/>
    <s v="Auction"/>
    <n v="3032"/>
    <n v="2"/>
    <n v="1"/>
    <n v="2"/>
    <n v="0"/>
    <m/>
    <s v="402/77 Village Wy"/>
    <s v="Maribyrnong"/>
    <x v="4"/>
    <x v="0"/>
    <x v="6"/>
    <x v="1"/>
  </r>
  <r>
    <x v="519"/>
    <n v="1020000"/>
    <x v="0"/>
    <s v="Jones and Jones"/>
    <s v="Sale"/>
    <n v="3012"/>
    <n v="3"/>
    <n v="1"/>
    <n v="0"/>
    <n v="281"/>
    <m/>
    <s v="48 Coronation St"/>
    <s v="Kingsville"/>
    <x v="4"/>
    <x v="0"/>
    <x v="6"/>
    <x v="1"/>
  </r>
  <r>
    <x v="519"/>
    <n v="570000"/>
    <x v="1"/>
    <s v="Cunninghams"/>
    <s v="Sale"/>
    <n v="3152"/>
    <n v="3"/>
    <n v="1"/>
    <n v="1"/>
    <n v="190"/>
    <n v="2000"/>
    <s v="10/1401 High Street Rd"/>
    <s v="Wantirna South"/>
    <x v="26"/>
    <x v="3"/>
    <x v="6"/>
    <x v="1"/>
  </r>
  <r>
    <x v="519"/>
    <n v="664000"/>
    <x v="2"/>
    <s v="Cunninghams"/>
    <s v="Sale"/>
    <n v="3156"/>
    <n v="3"/>
    <n v="2"/>
    <n v="1"/>
    <n v="219"/>
    <n v="2010"/>
    <s v="2 Clendon Rd"/>
    <s v="Ferntree Gully"/>
    <x v="26"/>
    <x v="3"/>
    <x v="6"/>
    <x v="1"/>
  </r>
  <r>
    <x v="519"/>
    <n v="735000"/>
    <x v="0"/>
    <s v="Property Barons"/>
    <s v="Sale"/>
    <n v="3178"/>
    <n v="3"/>
    <n v="2"/>
    <n v="1"/>
    <n v="721"/>
    <n v="1984"/>
    <s v="3 Barwon Ct"/>
    <s v="Rowville"/>
    <x v="26"/>
    <x v="4"/>
    <x v="6"/>
    <x v="1"/>
  </r>
  <r>
    <x v="519"/>
    <n v="1920000"/>
    <x v="0"/>
    <s v="Melbourne Homes"/>
    <s v="Auction"/>
    <n v="3016"/>
    <n v="4"/>
    <n v="2"/>
    <n v="0"/>
    <n v="388"/>
    <n v="1900"/>
    <s v="47 Pasco St"/>
    <s v="Williamstown"/>
    <x v="11"/>
    <x v="0"/>
    <x v="6"/>
    <x v="1"/>
  </r>
  <r>
    <x v="519"/>
    <n v="572000"/>
    <x v="1"/>
    <s v="Melbourne Homes"/>
    <s v="Sale"/>
    <n v="3198"/>
    <n v="3"/>
    <n v="2"/>
    <n v="2"/>
    <n v="264"/>
    <n v="2002"/>
    <s v="3/7 East Rd"/>
    <s v="Seaford"/>
    <x v="27"/>
    <x v="4"/>
    <x v="6"/>
    <x v="1"/>
  </r>
  <r>
    <x v="519"/>
    <n v="665000"/>
    <x v="0"/>
    <s v="Metro Ladder"/>
    <s v="Sale"/>
    <n v="3199"/>
    <n v="3"/>
    <n v="1"/>
    <n v="1"/>
    <n v="642"/>
    <m/>
    <s v="18 Blaxland Av"/>
    <s v="Frankston South"/>
    <x v="27"/>
    <x v="4"/>
    <x v="6"/>
    <x v="1"/>
  </r>
  <r>
    <x v="519"/>
    <n v="950000"/>
    <x v="0"/>
    <s v="Cunninghams"/>
    <s v="Auction"/>
    <n v="3070"/>
    <n v="2"/>
    <n v="1"/>
    <n v="0"/>
    <n v="114"/>
    <m/>
    <s v="4 Barry St"/>
    <s v="Northcote"/>
    <x v="10"/>
    <x v="1"/>
    <x v="6"/>
    <x v="1"/>
  </r>
  <r>
    <x v="519"/>
    <n v="750000"/>
    <x v="0"/>
    <s v="Cunninghams"/>
    <s v="Auction"/>
    <n v="3023"/>
    <n v="4"/>
    <n v="2"/>
    <n v="2"/>
    <n v="447"/>
    <m/>
    <s v="17 Blackwood Ct"/>
    <s v="Cairnlea"/>
    <x v="0"/>
    <x v="0"/>
    <x v="6"/>
    <x v="1"/>
  </r>
  <r>
    <x v="519"/>
    <n v="800000"/>
    <x v="1"/>
    <s v="Flanders &amp; Fish"/>
    <s v="Sale"/>
    <n v="3103"/>
    <n v="2"/>
    <n v="1"/>
    <n v="1"/>
    <n v="0"/>
    <n v="1960"/>
    <s v="9/3 Boston Rd"/>
    <s v="Balwyn"/>
    <x v="14"/>
    <x v="2"/>
    <x v="6"/>
    <x v="1"/>
  </r>
  <r>
    <x v="519"/>
    <n v="1360000"/>
    <x v="0"/>
    <s v="Flanders &amp; Fish"/>
    <s v="Sale"/>
    <n v="3104"/>
    <n v="3"/>
    <n v="2"/>
    <n v="2"/>
    <n v="424"/>
    <m/>
    <s v="1A Kawarren St"/>
    <s v="Balwyn North"/>
    <x v="14"/>
    <x v="2"/>
    <x v="6"/>
    <x v="1"/>
  </r>
  <r>
    <x v="519"/>
    <n v="1690000"/>
    <x v="0"/>
    <s v="Jones and Jones"/>
    <s v="Sale"/>
    <n v="3146"/>
    <n v="3"/>
    <n v="1"/>
    <n v="2"/>
    <n v="625"/>
    <m/>
    <s v="20 Madeline St"/>
    <s v="Glen Iris"/>
    <x v="14"/>
    <x v="2"/>
    <x v="6"/>
    <x v="1"/>
  </r>
  <r>
    <x v="519"/>
    <n v="820000"/>
    <x v="0"/>
    <s v="Property Barons"/>
    <s v="Auction"/>
    <n v="3081"/>
    <n v="2"/>
    <n v="1"/>
    <n v="1"/>
    <n v="721"/>
    <m/>
    <s v="2 Maple Ct"/>
    <s v="Heidelberg West"/>
    <x v="17"/>
    <x v="3"/>
    <x v="6"/>
    <x v="1"/>
  </r>
  <r>
    <x v="520"/>
    <n v="463500"/>
    <x v="0"/>
    <s v="Metro Ladder"/>
    <s v="Sale"/>
    <n v="3029"/>
    <n v="4"/>
    <n v="2"/>
    <n v="2"/>
    <n v="371"/>
    <n v="2006"/>
    <s v="26 Bradman Dr"/>
    <s v="Tarneit"/>
    <x v="28"/>
    <x v="0"/>
    <x v="6"/>
    <x v="1"/>
  </r>
  <r>
    <x v="520"/>
    <n v="590500"/>
    <x v="0"/>
    <s v="Jones and Jones"/>
    <s v="Sale"/>
    <n v="3074"/>
    <n v="3"/>
    <n v="1"/>
    <n v="1"/>
    <n v="585"/>
    <m/>
    <s v="13 Tanjil Ct"/>
    <s v="Thomastown"/>
    <x v="19"/>
    <x v="1"/>
    <x v="6"/>
    <x v="1"/>
  </r>
  <r>
    <x v="520"/>
    <n v="1246000"/>
    <x v="0"/>
    <s v="Flanders &amp; Fish"/>
    <s v="Auction"/>
    <n v="3130"/>
    <n v="3"/>
    <n v="1"/>
    <n v="2"/>
    <n v="702"/>
    <m/>
    <s v="17 Drummond St"/>
    <s v="Blackburn South"/>
    <x v="2"/>
    <x v="3"/>
    <x v="6"/>
    <x v="1"/>
  </r>
  <r>
    <x v="520"/>
    <n v="1310000"/>
    <x v="0"/>
    <s v="Metro Ladder"/>
    <s v="Sale"/>
    <n v="3181"/>
    <n v="2"/>
    <n v="2"/>
    <n v="1"/>
    <n v="78"/>
    <m/>
    <s v="11A Percy St"/>
    <s v="Prahran"/>
    <x v="12"/>
    <x v="2"/>
    <x v="6"/>
    <x v="1"/>
  </r>
  <r>
    <x v="520"/>
    <n v="1400000"/>
    <x v="1"/>
    <s v="Cunninghams"/>
    <s v="Auction"/>
    <n v="3142"/>
    <n v="3"/>
    <n v="2"/>
    <n v="2"/>
    <n v="0"/>
    <n v="1975"/>
    <s v="9/758 Orrong Rd"/>
    <s v="Toorak"/>
    <x v="12"/>
    <x v="2"/>
    <x v="6"/>
    <x v="1"/>
  </r>
  <r>
    <x v="520"/>
    <n v="435000"/>
    <x v="1"/>
    <s v="Cunninghams"/>
    <s v="Sale"/>
    <n v="3046"/>
    <n v="2"/>
    <n v="1"/>
    <n v="1"/>
    <n v="144"/>
    <n v="2010"/>
    <s v="3/42 Harold St"/>
    <s v="Glenroy"/>
    <x v="3"/>
    <x v="1"/>
    <x v="6"/>
    <x v="1"/>
  </r>
  <r>
    <x v="520"/>
    <n v="830000"/>
    <x v="2"/>
    <s v="Cunninghams"/>
    <s v="Sale"/>
    <n v="3058"/>
    <n v="3"/>
    <n v="2"/>
    <n v="2"/>
    <n v="275"/>
    <n v="2008"/>
    <s v="10 Shore Gr"/>
    <s v="Coburg North"/>
    <x v="3"/>
    <x v="1"/>
    <x v="6"/>
    <x v="1"/>
  </r>
  <r>
    <x v="520"/>
    <n v="934000"/>
    <x v="0"/>
    <s v="Flanders &amp; Fish"/>
    <s v="Sale"/>
    <n v="3034"/>
    <n v="4"/>
    <n v="2"/>
    <n v="1"/>
    <n v="581"/>
    <n v="1975"/>
    <s v="9 Thompson St"/>
    <s v="Avondale Heights"/>
    <x v="8"/>
    <x v="0"/>
    <x v="6"/>
    <x v="1"/>
  </r>
  <r>
    <x v="520"/>
    <n v="1875000"/>
    <x v="0"/>
    <s v="Jones and Jones"/>
    <s v="Auction"/>
    <n v="3040"/>
    <n v="3"/>
    <n v="1"/>
    <n v="2"/>
    <n v="828"/>
    <m/>
    <s v="61 William St"/>
    <s v="Essendon"/>
    <x v="8"/>
    <x v="0"/>
    <x v="6"/>
    <x v="1"/>
  </r>
  <r>
    <x v="520"/>
    <n v="320000"/>
    <x v="0"/>
    <s v="Sanders"/>
    <s v="Auction"/>
    <n v="3337"/>
    <n v="4"/>
    <n v="2"/>
    <n v="1"/>
    <n v="547"/>
    <n v="1986"/>
    <s v="38 Gretel Gr"/>
    <s v="Melton"/>
    <x v="21"/>
    <x v="6"/>
    <x v="6"/>
    <x v="1"/>
  </r>
  <r>
    <x v="520"/>
    <n v="501000"/>
    <x v="1"/>
    <s v="Jones and Jones"/>
    <s v="Auction"/>
    <n v="3031"/>
    <n v="2"/>
    <n v="1"/>
    <n v="1"/>
    <n v="3957"/>
    <n v="2008"/>
    <s v="509/72 Altona St"/>
    <s v="Kensington"/>
    <x v="13"/>
    <x v="1"/>
    <x v="6"/>
    <x v="1"/>
  </r>
  <r>
    <x v="520"/>
    <n v="1115000"/>
    <x v="0"/>
    <s v="Jones and Jones"/>
    <s v="Auction"/>
    <n v="3013"/>
    <n v="3"/>
    <n v="1"/>
    <n v="2"/>
    <n v="446"/>
    <m/>
    <s v="67 Hawkhurst St"/>
    <s v="Yarraville"/>
    <x v="4"/>
    <x v="0"/>
    <x v="6"/>
    <x v="1"/>
  </r>
  <r>
    <x v="520"/>
    <n v="1285000"/>
    <x v="0"/>
    <s v="Jones and Jones"/>
    <s v="Auction"/>
    <n v="3013"/>
    <n v="3"/>
    <n v="1"/>
    <n v="1"/>
    <n v="284"/>
    <n v="1900"/>
    <s v="62 Stephen St"/>
    <s v="Yarraville"/>
    <x v="4"/>
    <x v="0"/>
    <x v="6"/>
    <x v="1"/>
  </r>
  <r>
    <x v="520"/>
    <n v="1060000"/>
    <x v="0"/>
    <s v="Flanders &amp; Fish"/>
    <s v="Sale"/>
    <n v="3105"/>
    <n v="3"/>
    <n v="1"/>
    <n v="2"/>
    <n v="631"/>
    <m/>
    <s v="80 Thompsons Rd"/>
    <s v="Bulleen"/>
    <x v="16"/>
    <x v="3"/>
    <x v="6"/>
    <x v="1"/>
  </r>
  <r>
    <x v="520"/>
    <n v="635000"/>
    <x v="0"/>
    <s v="Property Barons"/>
    <s v="Sale"/>
    <n v="3049"/>
    <n v="3"/>
    <n v="2"/>
    <n v="1"/>
    <n v="691"/>
    <n v="1975"/>
    <s v="4 Pershore Ct"/>
    <s v="Westmeadows"/>
    <x v="18"/>
    <x v="1"/>
    <x v="6"/>
    <x v="1"/>
  </r>
  <r>
    <x v="520"/>
    <n v="590000"/>
    <x v="0"/>
    <s v="Flanders &amp; Fish"/>
    <s v="Sale"/>
    <n v="3028"/>
    <n v="4"/>
    <n v="2"/>
    <n v="2"/>
    <n v="531"/>
    <m/>
    <s v="5 Ann Pl"/>
    <s v="Seabrook"/>
    <x v="11"/>
    <x v="0"/>
    <x v="6"/>
    <x v="1"/>
  </r>
  <r>
    <x v="520"/>
    <n v="1200000"/>
    <x v="2"/>
    <s v="Cunninghams"/>
    <s v="Sale"/>
    <n v="3185"/>
    <n v="3"/>
    <n v="1"/>
    <n v="2"/>
    <n v="1405"/>
    <n v="1965"/>
    <s v="4/49 Seymour Rd"/>
    <s v="Elsternwick"/>
    <x v="9"/>
    <x v="2"/>
    <x v="6"/>
    <x v="1"/>
  </r>
  <r>
    <x v="520"/>
    <n v="250000"/>
    <x v="1"/>
    <s v="Metro Ladder"/>
    <s v="Auction"/>
    <n v="3072"/>
    <n v="1"/>
    <n v="1"/>
    <n v="1"/>
    <n v="631"/>
    <n v="1965"/>
    <s v="5/49 Austral Av"/>
    <s v="Preston"/>
    <x v="10"/>
    <x v="1"/>
    <x v="6"/>
    <x v="1"/>
  </r>
  <r>
    <x v="520"/>
    <n v="905000"/>
    <x v="0"/>
    <s v="Cunninghams"/>
    <s v="Sale"/>
    <n v="3071"/>
    <n v="2"/>
    <n v="1"/>
    <n v="0"/>
    <n v="225"/>
    <n v="1960"/>
    <s v="159A Smith St"/>
    <s v="Thornbury"/>
    <x v="10"/>
    <x v="1"/>
    <x v="6"/>
    <x v="1"/>
  </r>
  <r>
    <x v="520"/>
    <n v="1750000"/>
    <x v="0"/>
    <s v="Cunninghams"/>
    <s v="Auction"/>
    <n v="3103"/>
    <n v="3"/>
    <n v="3"/>
    <n v="1"/>
    <n v="790"/>
    <m/>
    <s v="260 Union Rd"/>
    <s v="Balwyn"/>
    <x v="14"/>
    <x v="2"/>
    <x v="6"/>
    <x v="1"/>
  </r>
  <r>
    <x v="520"/>
    <n v="2360000"/>
    <x v="0"/>
    <s v="Flanders &amp; Fish"/>
    <s v="Sale"/>
    <n v="3103"/>
    <n v="4"/>
    <n v="3"/>
    <n v="2"/>
    <n v="848"/>
    <n v="1926"/>
    <s v="54 Northcote Av"/>
    <s v="Balwyn"/>
    <x v="14"/>
    <x v="2"/>
    <x v="6"/>
    <x v="1"/>
  </r>
  <r>
    <x v="520"/>
    <n v="604000"/>
    <x v="1"/>
    <s v="Cunninghams"/>
    <s v="Sale"/>
    <n v="3087"/>
    <n v="2"/>
    <n v="1"/>
    <n v="1"/>
    <n v="151"/>
    <m/>
    <s v="2/63 Devonshire Rd"/>
    <s v="Watsonia"/>
    <x v="17"/>
    <x v="1"/>
    <x v="6"/>
    <x v="1"/>
  </r>
  <r>
    <x v="520"/>
    <n v="1510000"/>
    <x v="0"/>
    <s v="Cunninghams"/>
    <s v="Sale"/>
    <n v="3079"/>
    <n v="3"/>
    <n v="1"/>
    <n v="2"/>
    <n v="670"/>
    <m/>
    <s v="62 Hawker St"/>
    <s v="Ivanhoe"/>
    <x v="17"/>
    <x v="3"/>
    <x v="6"/>
    <x v="1"/>
  </r>
  <r>
    <x v="521"/>
    <n v="650000"/>
    <x v="0"/>
    <s v="Cunninghams"/>
    <s v="Auction"/>
    <n v="3082"/>
    <n v="3"/>
    <n v="2"/>
    <n v="1"/>
    <n v="661"/>
    <n v="1990"/>
    <s v="14 Medlar Ct"/>
    <s v="Mill Park"/>
    <x v="19"/>
    <x v="1"/>
    <x v="6"/>
    <x v="1"/>
  </r>
  <r>
    <x v="521"/>
    <n v="1300000"/>
    <x v="0"/>
    <s v="Property Barons"/>
    <s v="Sale"/>
    <n v="3083"/>
    <n v="4"/>
    <n v="2"/>
    <n v="2"/>
    <n v="637"/>
    <m/>
    <s v="84 Linacre Dr"/>
    <s v="Bundoora"/>
    <x v="19"/>
    <x v="1"/>
    <x v="6"/>
    <x v="1"/>
  </r>
  <r>
    <x v="521"/>
    <n v="260000"/>
    <x v="1"/>
    <s v="Jones and Jones"/>
    <s v="Auction"/>
    <n v="3146"/>
    <n v="1"/>
    <n v="1"/>
    <n v="1"/>
    <n v="0"/>
    <n v="1950"/>
    <s v="13/11 Belmont Av"/>
    <s v="Glen Iris"/>
    <x v="12"/>
    <x v="2"/>
    <x v="6"/>
    <x v="1"/>
  </r>
  <r>
    <x v="521"/>
    <n v="380000"/>
    <x v="1"/>
    <s v="Cunninghams"/>
    <s v="Sale"/>
    <n v="3143"/>
    <n v="1"/>
    <n v="1"/>
    <n v="1"/>
    <n v="0"/>
    <n v="1960"/>
    <s v="11/49 Kooyong Rd"/>
    <s v="Armadale"/>
    <x v="12"/>
    <x v="2"/>
    <x v="6"/>
    <x v="1"/>
  </r>
  <r>
    <x v="521"/>
    <n v="714000"/>
    <x v="0"/>
    <s v="Property Barons"/>
    <s v="Sale"/>
    <n v="3088"/>
    <n v="3"/>
    <n v="1"/>
    <n v="1"/>
    <n v="594"/>
    <n v="1993"/>
    <s v="55 Booyan Cr"/>
    <s v="Greensborough"/>
    <x v="20"/>
    <x v="1"/>
    <x v="6"/>
    <x v="1"/>
  </r>
  <r>
    <x v="521"/>
    <n v="650000"/>
    <x v="0"/>
    <s v="Jones and Jones"/>
    <s v="Sale"/>
    <n v="3056"/>
    <n v="2"/>
    <n v="1"/>
    <n v="1"/>
    <n v="108"/>
    <n v="1970"/>
    <s v="1/46 Davies St"/>
    <s v="Brunswick"/>
    <x v="3"/>
    <x v="1"/>
    <x v="6"/>
    <x v="1"/>
  </r>
  <r>
    <x v="521"/>
    <n v="661000"/>
    <x v="0"/>
    <s v="Sanders"/>
    <s v="Sale"/>
    <n v="3060"/>
    <n v="3"/>
    <n v="1"/>
    <n v="2"/>
    <n v="619"/>
    <m/>
    <s v="27 Vervale Av"/>
    <s v="Fawkner"/>
    <x v="3"/>
    <x v="1"/>
    <x v="6"/>
    <x v="1"/>
  </r>
  <r>
    <x v="521"/>
    <n v="750000"/>
    <x v="0"/>
    <s v="SJ"/>
    <s v="Sale"/>
    <n v="3060"/>
    <n v="3"/>
    <n v="1"/>
    <n v="1"/>
    <n v="724"/>
    <m/>
    <s v="9 James St"/>
    <s v="Fawkner"/>
    <x v="3"/>
    <x v="1"/>
    <x v="6"/>
    <x v="1"/>
  </r>
  <r>
    <x v="521"/>
    <n v="770000"/>
    <x v="0"/>
    <s v="Property Barons"/>
    <s v="Auction"/>
    <n v="3046"/>
    <n v="3"/>
    <n v="1"/>
    <n v="2"/>
    <n v="604"/>
    <n v="1960"/>
    <s v="111 Loongana Av"/>
    <s v="Glenroy"/>
    <x v="3"/>
    <x v="1"/>
    <x v="6"/>
    <x v="1"/>
  </r>
  <r>
    <x v="521"/>
    <n v="1080000"/>
    <x v="0"/>
    <s v="Cunninghams"/>
    <s v="Auction"/>
    <n v="3056"/>
    <n v="4"/>
    <n v="2"/>
    <n v="0"/>
    <n v="256"/>
    <m/>
    <s v="11 Marks St"/>
    <s v="Brunswick"/>
    <x v="3"/>
    <x v="1"/>
    <x v="6"/>
    <x v="1"/>
  </r>
  <r>
    <x v="521"/>
    <n v="1100000"/>
    <x v="0"/>
    <s v="Metro Ladder"/>
    <s v="Sale"/>
    <n v="3055"/>
    <n v="3"/>
    <n v="1"/>
    <n v="1"/>
    <n v="322"/>
    <m/>
    <s v="36 Newman St"/>
    <s v="Brunswick West"/>
    <x v="3"/>
    <x v="1"/>
    <x v="6"/>
    <x v="1"/>
  </r>
  <r>
    <x v="521"/>
    <n v="1320000"/>
    <x v="0"/>
    <s v="Melbourne Homes"/>
    <s v="Sale"/>
    <n v="3039"/>
    <n v="3"/>
    <n v="1"/>
    <n v="2"/>
    <n v="459"/>
    <m/>
    <s v="74 Vine St"/>
    <s v="Moonee Ponds"/>
    <x v="8"/>
    <x v="0"/>
    <x v="6"/>
    <x v="1"/>
  </r>
  <r>
    <x v="521"/>
    <n v="1500000"/>
    <x v="0"/>
    <s v="Cunninghams"/>
    <s v="Sale"/>
    <n v="3040"/>
    <n v="4"/>
    <n v="2"/>
    <n v="2"/>
    <n v="465"/>
    <n v="1940"/>
    <s v="32 Roberts St"/>
    <s v="Essendon"/>
    <x v="8"/>
    <x v="0"/>
    <x v="6"/>
    <x v="1"/>
  </r>
  <r>
    <x v="521"/>
    <n v="1680000"/>
    <x v="0"/>
    <s v="Sanders"/>
    <s v="Auction"/>
    <n v="3040"/>
    <n v="3"/>
    <n v="2"/>
    <n v="2"/>
    <n v="673"/>
    <n v="1965"/>
    <s v="5 Aroona Ct"/>
    <s v="Aberfeldie"/>
    <x v="8"/>
    <x v="0"/>
    <x v="6"/>
    <x v="1"/>
  </r>
  <r>
    <x v="521"/>
    <n v="375000"/>
    <x v="0"/>
    <s v="Metro Ladder"/>
    <s v="Auction"/>
    <n v="3337"/>
    <n v="3"/>
    <n v="2"/>
    <n v="1"/>
    <n v="637"/>
    <n v="1980"/>
    <s v="55 Dunvegan Dr"/>
    <s v="Kurunjang"/>
    <x v="21"/>
    <x v="7"/>
    <x v="6"/>
    <x v="1"/>
  </r>
  <r>
    <x v="521"/>
    <n v="1350000"/>
    <x v="1"/>
    <s v="Flanders &amp; Fish"/>
    <s v="Sale"/>
    <n v="3141"/>
    <n v="2"/>
    <n v="2"/>
    <n v="1"/>
    <n v="0"/>
    <n v="1930"/>
    <s v="2/1 Alexandra Av"/>
    <s v="South Yarra"/>
    <x v="13"/>
    <x v="2"/>
    <x v="6"/>
    <x v="1"/>
  </r>
  <r>
    <x v="521"/>
    <n v="1620000"/>
    <x v="0"/>
    <s v="Jones and Jones"/>
    <s v="Sale"/>
    <n v="3163"/>
    <n v="3"/>
    <n v="2"/>
    <n v="1"/>
    <n v="669"/>
    <m/>
    <s v="22 Reid St"/>
    <s v="Murrumbeena"/>
    <x v="9"/>
    <x v="2"/>
    <x v="6"/>
    <x v="1"/>
  </r>
  <r>
    <x v="521"/>
    <n v="2400000"/>
    <x v="0"/>
    <s v="Cunninghams"/>
    <s v="Auction"/>
    <n v="3124"/>
    <n v="5"/>
    <n v="2"/>
    <n v="0"/>
    <n v="633"/>
    <n v="1939"/>
    <s v="78 Fordham Av"/>
    <s v="Camberwell"/>
    <x v="14"/>
    <x v="2"/>
    <x v="6"/>
    <x v="1"/>
  </r>
  <r>
    <x v="522"/>
    <n v="463000"/>
    <x v="0"/>
    <s v="Metro Ladder"/>
    <s v="Sale"/>
    <n v="3030"/>
    <n v="4"/>
    <n v="2"/>
    <n v="2"/>
    <n v="358"/>
    <n v="2012"/>
    <s v="5 Flourish Wy"/>
    <s v="Werribee"/>
    <x v="28"/>
    <x v="0"/>
    <x v="6"/>
    <x v="1"/>
  </r>
  <r>
    <x v="522"/>
    <n v="540000"/>
    <x v="0"/>
    <s v="Cunninghams"/>
    <s v="Sale"/>
    <n v="3029"/>
    <n v="3"/>
    <n v="2"/>
    <n v="2"/>
    <n v="580"/>
    <n v="1990"/>
    <s v="7 Brooke Ct"/>
    <s v="Hoppers Crossing"/>
    <x v="28"/>
    <x v="0"/>
    <x v="6"/>
    <x v="1"/>
  </r>
  <r>
    <x v="522"/>
    <n v="330000"/>
    <x v="1"/>
    <s v="Melbourne Homes"/>
    <s v="Auction"/>
    <n v="3146"/>
    <n v="1"/>
    <n v="1"/>
    <n v="1"/>
    <n v="0"/>
    <n v="1960"/>
    <s v="1/15 Belmont Av"/>
    <s v="Glen Iris"/>
    <x v="12"/>
    <x v="2"/>
    <x v="6"/>
    <x v="1"/>
  </r>
  <r>
    <x v="522"/>
    <n v="857000"/>
    <x v="1"/>
    <s v="SJ"/>
    <s v="Sale"/>
    <n v="3141"/>
    <n v="2"/>
    <n v="2"/>
    <n v="2"/>
    <n v="0"/>
    <n v="2000"/>
    <s v="1109/800 Chapel St"/>
    <s v="South Yarra"/>
    <x v="12"/>
    <x v="2"/>
    <x v="6"/>
    <x v="1"/>
  </r>
  <r>
    <x v="522"/>
    <n v="341500"/>
    <x v="1"/>
    <s v="Best Bricks"/>
    <s v="Sale"/>
    <n v="3032"/>
    <n v="2"/>
    <n v="1"/>
    <n v="1"/>
    <n v="16000"/>
    <n v="2012"/>
    <s v="2115/18 Mt Alexander Rd"/>
    <s v="Travancore"/>
    <x v="8"/>
    <x v="0"/>
    <x v="6"/>
    <x v="1"/>
  </r>
  <r>
    <x v="522"/>
    <n v="750000"/>
    <x v="0"/>
    <s v="Metro Ladder"/>
    <s v="Auction"/>
    <n v="3040"/>
    <n v="3"/>
    <n v="1"/>
    <n v="1"/>
    <n v="236"/>
    <n v="2000"/>
    <s v="6 Bourke St"/>
    <s v="Essendon West"/>
    <x v="8"/>
    <x v="0"/>
    <x v="6"/>
    <x v="1"/>
  </r>
  <r>
    <x v="522"/>
    <n v="815500"/>
    <x v="0"/>
    <s v="Cunninghams"/>
    <s v="Sale"/>
    <n v="3170"/>
    <n v="3"/>
    <n v="2"/>
    <n v="2"/>
    <n v="434"/>
    <n v="1960"/>
    <s v="75 Wattle Gr"/>
    <s v="Mulgrave"/>
    <x v="6"/>
    <x v="4"/>
    <x v="6"/>
    <x v="1"/>
  </r>
  <r>
    <x v="522"/>
    <n v="535000"/>
    <x v="1"/>
    <s v="Maxwells"/>
    <s v="Auction"/>
    <n v="3031"/>
    <n v="2"/>
    <n v="1"/>
    <n v="1"/>
    <n v="0"/>
    <n v="2011"/>
    <s v="9/11 Smith St"/>
    <s v="Kensington"/>
    <x v="13"/>
    <x v="1"/>
    <x v="6"/>
    <x v="1"/>
  </r>
  <r>
    <x v="522"/>
    <n v="1100000"/>
    <x v="0"/>
    <s v="Metro Ladder"/>
    <s v="Auction"/>
    <n v="3013"/>
    <n v="3"/>
    <n v="1"/>
    <n v="6"/>
    <n v="732"/>
    <m/>
    <s v="39 Benbow St"/>
    <s v="Yarraville"/>
    <x v="4"/>
    <x v="0"/>
    <x v="6"/>
    <x v="1"/>
  </r>
  <r>
    <x v="522"/>
    <n v="510000"/>
    <x v="0"/>
    <s v="Flanders &amp; Fish"/>
    <s v="Auction"/>
    <n v="3064"/>
    <n v="4"/>
    <n v="2"/>
    <n v="1"/>
    <n v="336"/>
    <n v="2014"/>
    <s v="15 Champion Pde"/>
    <s v="Craigieburn"/>
    <x v="18"/>
    <x v="1"/>
    <x v="6"/>
    <x v="1"/>
  </r>
  <r>
    <x v="522"/>
    <n v="880000"/>
    <x v="0"/>
    <s v="Property Barons"/>
    <s v="Sale"/>
    <n v="3175"/>
    <n v="3"/>
    <n v="2"/>
    <n v="10"/>
    <n v="734"/>
    <m/>
    <s v="1462 Heatherton Rd"/>
    <s v="Dandenong"/>
    <x v="24"/>
    <x v="4"/>
    <x v="6"/>
    <x v="1"/>
  </r>
  <r>
    <x v="522"/>
    <n v="680000"/>
    <x v="0"/>
    <s v="Metro Ladder"/>
    <s v="Auction"/>
    <n v="3199"/>
    <n v="4"/>
    <n v="2"/>
    <n v="3"/>
    <n v="767"/>
    <n v="1980"/>
    <s v="55 Margate Av"/>
    <s v="Frankston"/>
    <x v="27"/>
    <x v="4"/>
    <x v="6"/>
    <x v="1"/>
  </r>
  <r>
    <x v="522"/>
    <n v="840000"/>
    <x v="0"/>
    <s v="Maxwells"/>
    <s v="Auction"/>
    <n v="3073"/>
    <n v="3"/>
    <n v="1"/>
    <n v="4"/>
    <n v="614"/>
    <n v="1960"/>
    <s v="111 Boldrewood Pde"/>
    <s v="Reservoir"/>
    <x v="10"/>
    <x v="1"/>
    <x v="6"/>
    <x v="1"/>
  </r>
  <r>
    <x v="522"/>
    <n v="572000"/>
    <x v="0"/>
    <s v="Metro Ladder"/>
    <s v="Sale"/>
    <n v="3023"/>
    <n v="3"/>
    <n v="3"/>
    <n v="6"/>
    <n v="585"/>
    <m/>
    <s v="15 Abercairn Ct"/>
    <s v="Deer Park"/>
    <x v="0"/>
    <x v="0"/>
    <x v="6"/>
    <x v="1"/>
  </r>
  <r>
    <x v="522"/>
    <n v="780000"/>
    <x v="0"/>
    <s v="Property Barons"/>
    <s v="Auction"/>
    <n v="3081"/>
    <n v="2"/>
    <n v="1"/>
    <n v="1"/>
    <n v="588"/>
    <m/>
    <s v="55 McEwan Rd"/>
    <s v="Heidelberg Heights"/>
    <x v="17"/>
    <x v="3"/>
    <x v="6"/>
    <x v="1"/>
  </r>
  <r>
    <x v="523"/>
    <n v="1170000"/>
    <x v="0"/>
    <s v="Best Bricks"/>
    <s v="Sale"/>
    <n v="3125"/>
    <n v="3"/>
    <n v="1"/>
    <n v="3"/>
    <n v="590"/>
    <m/>
    <s v="50 Finch St"/>
    <s v="Burwood"/>
    <x v="2"/>
    <x v="2"/>
    <x v="6"/>
    <x v="1"/>
  </r>
  <r>
    <x v="523"/>
    <n v="925000"/>
    <x v="0"/>
    <s v="Flanders &amp; Fish"/>
    <s v="Auction"/>
    <n v="3095"/>
    <n v="3"/>
    <n v="1"/>
    <n v="2"/>
    <n v="1027"/>
    <m/>
    <s v="44 Silver St"/>
    <s v="Eltham"/>
    <x v="20"/>
    <x v="3"/>
    <x v="6"/>
    <x v="1"/>
  </r>
  <r>
    <x v="523"/>
    <n v="257500"/>
    <x v="1"/>
    <s v="Metro Ladder"/>
    <s v="Sale"/>
    <n v="3044"/>
    <n v="1"/>
    <n v="1"/>
    <n v="1"/>
    <n v="995"/>
    <n v="1970"/>
    <s v="4/566 Pascoe Vale Rd"/>
    <s v="Pascoe Vale"/>
    <x v="3"/>
    <x v="1"/>
    <x v="6"/>
    <x v="1"/>
  </r>
  <r>
    <x v="523"/>
    <n v="944000"/>
    <x v="0"/>
    <s v="Jones and Jones"/>
    <s v="Sale"/>
    <n v="3149"/>
    <n v="3"/>
    <n v="1"/>
    <n v="1"/>
    <n v="446"/>
    <m/>
    <s v="11 Maureen St"/>
    <s v="Mount Waverley"/>
    <x v="6"/>
    <x v="3"/>
    <x v="6"/>
    <x v="1"/>
  </r>
  <r>
    <x v="523"/>
    <n v="1150000"/>
    <x v="0"/>
    <s v="Jones and Jones"/>
    <s v="Sale"/>
    <n v="3167"/>
    <n v="3"/>
    <n v="1"/>
    <n v="2"/>
    <n v="509"/>
    <m/>
    <s v="19 Murumba Dr"/>
    <s v="Oakleigh South"/>
    <x v="6"/>
    <x v="4"/>
    <x v="6"/>
    <x v="1"/>
  </r>
  <r>
    <x v="523"/>
    <n v="1400000"/>
    <x v="0"/>
    <s v="Property Barons"/>
    <s v="Auction"/>
    <n v="3108"/>
    <n v="3"/>
    <n v="3"/>
    <n v="2"/>
    <n v="621"/>
    <m/>
    <s v="15 Blossom Ct"/>
    <s v="Doncaster"/>
    <x v="16"/>
    <x v="3"/>
    <x v="6"/>
    <x v="1"/>
  </r>
  <r>
    <x v="523"/>
    <n v="521000"/>
    <x v="0"/>
    <s v="Sanders"/>
    <s v="Auction"/>
    <n v="3437"/>
    <n v="4"/>
    <n v="2"/>
    <n v="2"/>
    <n v="978"/>
    <n v="1980"/>
    <s v="3 Sansom St"/>
    <s v="Gisborne"/>
    <x v="29"/>
    <x v="7"/>
    <x v="6"/>
    <x v="1"/>
  </r>
  <r>
    <x v="523"/>
    <n v="930000"/>
    <x v="0"/>
    <s v="Property Barons"/>
    <s v="Sale"/>
    <n v="3152"/>
    <n v="4"/>
    <n v="2"/>
    <n v="2"/>
    <n v="639"/>
    <m/>
    <s v="41 Witken Av"/>
    <s v="Wantirna South"/>
    <x v="26"/>
    <x v="3"/>
    <x v="6"/>
    <x v="1"/>
  </r>
  <r>
    <x v="523"/>
    <n v="528000"/>
    <x v="0"/>
    <s v="Maxwells"/>
    <s v="Auction"/>
    <n v="3047"/>
    <n v="3"/>
    <n v="1"/>
    <n v="3"/>
    <n v="588"/>
    <n v="1960"/>
    <s v="12 Lorraine Cr"/>
    <s v="Jacana"/>
    <x v="18"/>
    <x v="1"/>
    <x v="6"/>
    <x v="1"/>
  </r>
  <r>
    <x v="523"/>
    <n v="615500"/>
    <x v="0"/>
    <s v="Metro Ladder"/>
    <s v="Sale"/>
    <n v="3043"/>
    <n v="3"/>
    <n v="2"/>
    <n v="1"/>
    <n v="238"/>
    <n v="2011"/>
    <s v="1/171 Melrose Dr"/>
    <s v="Tullamarine"/>
    <x v="18"/>
    <x v="0"/>
    <x v="6"/>
    <x v="1"/>
  </r>
  <r>
    <x v="523"/>
    <n v="935000"/>
    <x v="0"/>
    <s v="Property Barons"/>
    <s v="Auction"/>
    <n v="3018"/>
    <n v="4"/>
    <n v="2"/>
    <n v="2"/>
    <n v="629"/>
    <n v="1985"/>
    <s v="35 Lowe Av"/>
    <s v="Altona"/>
    <x v="11"/>
    <x v="0"/>
    <x v="6"/>
    <x v="1"/>
  </r>
  <r>
    <x v="523"/>
    <n v="1280000"/>
    <x v="2"/>
    <s v="Jones and Jones"/>
    <s v="Sale"/>
    <n v="3204"/>
    <n v="4"/>
    <n v="3"/>
    <n v="2"/>
    <n v="306"/>
    <n v="2014"/>
    <s v="60A Fromer St"/>
    <s v="Bentleigh"/>
    <x v="9"/>
    <x v="2"/>
    <x v="6"/>
    <x v="1"/>
  </r>
  <r>
    <x v="523"/>
    <n v="902000"/>
    <x v="0"/>
    <s v="Property Barons"/>
    <s v="Sale"/>
    <n v="3073"/>
    <n v="4"/>
    <n v="2"/>
    <n v="3"/>
    <n v="700"/>
    <m/>
    <s v="78 McMahon Rd"/>
    <s v="Reservoir"/>
    <x v="10"/>
    <x v="1"/>
    <x v="6"/>
    <x v="1"/>
  </r>
  <r>
    <x v="523"/>
    <n v="1800000"/>
    <x v="0"/>
    <s v="Jones and Jones"/>
    <s v="Auction"/>
    <n v="3078"/>
    <n v="3"/>
    <n v="1"/>
    <n v="2"/>
    <n v="697"/>
    <n v="1925"/>
    <s v="9 Rushall St"/>
    <s v="Fairfield"/>
    <x v="10"/>
    <x v="1"/>
    <x v="6"/>
    <x v="1"/>
  </r>
  <r>
    <x v="523"/>
    <n v="640000"/>
    <x v="0"/>
    <s v="Jones and Jones"/>
    <s v="Sale"/>
    <n v="3023"/>
    <n v="3"/>
    <n v="2"/>
    <n v="2"/>
    <n v="316"/>
    <n v="2008"/>
    <s v="16 Westbury St"/>
    <s v="Cairnlea"/>
    <x v="0"/>
    <x v="0"/>
    <x v="6"/>
    <x v="1"/>
  </r>
  <r>
    <x v="523"/>
    <n v="659500"/>
    <x v="0"/>
    <s v="Sanders"/>
    <s v="Sale"/>
    <n v="3037"/>
    <n v="3"/>
    <n v="2"/>
    <n v="4"/>
    <n v="665"/>
    <m/>
    <s v="8 Stockyard Cl"/>
    <s v="Sydenham"/>
    <x v="0"/>
    <x v="0"/>
    <x v="6"/>
    <x v="1"/>
  </r>
  <r>
    <x v="523"/>
    <n v="1485000"/>
    <x v="0"/>
    <s v="Cunninghams"/>
    <s v="Sale"/>
    <n v="3122"/>
    <n v="3"/>
    <n v="2"/>
    <n v="2"/>
    <n v="0"/>
    <n v="1975"/>
    <s v="3/20 Yarra Gr"/>
    <s v="Hawthorn"/>
    <x v="14"/>
    <x v="2"/>
    <x v="6"/>
    <x v="1"/>
  </r>
  <r>
    <x v="523"/>
    <n v="2299500"/>
    <x v="0"/>
    <s v="Jones and Jones"/>
    <s v="Sale"/>
    <n v="3147"/>
    <n v="3"/>
    <n v="2"/>
    <n v="3"/>
    <n v="634"/>
    <n v="1940"/>
    <s v="19 Ward St"/>
    <s v="Ashburton"/>
    <x v="14"/>
    <x v="2"/>
    <x v="6"/>
    <x v="1"/>
  </r>
  <r>
    <x v="523"/>
    <n v="425000"/>
    <x v="1"/>
    <s v="Sanders"/>
    <s v="Sale"/>
    <n v="3192"/>
    <n v="2"/>
    <n v="1"/>
    <n v="1"/>
    <n v="0"/>
    <m/>
    <s v="4/3 MacKenzie St"/>
    <s v="Cheltenham"/>
    <x v="15"/>
    <x v="2"/>
    <x v="6"/>
    <x v="1"/>
  </r>
  <r>
    <x v="523"/>
    <n v="1645000"/>
    <x v="0"/>
    <s v="Flanders &amp; Fish"/>
    <s v="Auction"/>
    <n v="3081"/>
    <n v="4"/>
    <n v="2"/>
    <n v="4"/>
    <n v="596"/>
    <n v="1930"/>
    <s v="97 Edwin St"/>
    <s v="Heidelberg Heights"/>
    <x v="17"/>
    <x v="3"/>
    <x v="6"/>
    <x v="1"/>
  </r>
  <r>
    <x v="524"/>
    <n v="451500"/>
    <x v="0"/>
    <s v="Property Barons"/>
    <s v="Sale"/>
    <n v="3029"/>
    <n v="3"/>
    <n v="1"/>
    <n v="1"/>
    <n v="346"/>
    <m/>
    <s v="3 Rosebud St"/>
    <s v="Tarneit"/>
    <x v="28"/>
    <x v="0"/>
    <x v="6"/>
    <x v="1"/>
  </r>
  <r>
    <x v="524"/>
    <n v="698000"/>
    <x v="0"/>
    <s v="Metro Ladder"/>
    <s v="Sale"/>
    <n v="3030"/>
    <n v="4"/>
    <n v="2"/>
    <n v="2"/>
    <n v="448"/>
    <n v="2012"/>
    <s v="15 Metcalf Wy"/>
    <s v="Point Cook"/>
    <x v="28"/>
    <x v="0"/>
    <x v="6"/>
    <x v="1"/>
  </r>
  <r>
    <x v="524"/>
    <n v="531000"/>
    <x v="0"/>
    <s v="Property Barons"/>
    <s v="Sale"/>
    <n v="3754"/>
    <n v="4"/>
    <n v="2"/>
    <n v="2"/>
    <n v="411"/>
    <m/>
    <s v="13 Sandover St"/>
    <s v="Doreen"/>
    <x v="19"/>
    <x v="7"/>
    <x v="6"/>
    <x v="1"/>
  </r>
  <r>
    <x v="524"/>
    <n v="670000"/>
    <x v="0"/>
    <s v="Melbourne Homes"/>
    <s v="Sale"/>
    <n v="3754"/>
    <n v="4"/>
    <n v="2"/>
    <n v="2"/>
    <n v="512"/>
    <n v="2012"/>
    <s v="26 Coppice St"/>
    <s v="Mernda"/>
    <x v="19"/>
    <x v="1"/>
    <x v="6"/>
    <x v="1"/>
  </r>
  <r>
    <x v="524"/>
    <n v="1095000"/>
    <x v="0"/>
    <s v="Best Bricks"/>
    <s v="Sale"/>
    <n v="3132"/>
    <n v="3"/>
    <n v="1"/>
    <n v="1"/>
    <n v="493"/>
    <m/>
    <s v="8 Peel St"/>
    <s v="Mitcham"/>
    <x v="2"/>
    <x v="3"/>
    <x v="6"/>
    <x v="1"/>
  </r>
  <r>
    <x v="524"/>
    <n v="1291000"/>
    <x v="0"/>
    <s v="Property Barons"/>
    <s v="Sale"/>
    <n v="3130"/>
    <n v="3"/>
    <n v="2"/>
    <n v="2"/>
    <n v="548"/>
    <n v="1970"/>
    <s v="24 Sylvia St"/>
    <s v="Blackburn South"/>
    <x v="2"/>
    <x v="3"/>
    <x v="6"/>
    <x v="1"/>
  </r>
  <r>
    <x v="524"/>
    <n v="570000"/>
    <x v="1"/>
    <s v="Cunninghams"/>
    <s v="Auction"/>
    <n v="3141"/>
    <n v="2"/>
    <n v="1"/>
    <n v="1"/>
    <n v="0"/>
    <n v="1965"/>
    <s v="9/17 Howitt St"/>
    <s v="South Yarra"/>
    <x v="12"/>
    <x v="2"/>
    <x v="6"/>
    <x v="1"/>
  </r>
  <r>
    <x v="524"/>
    <n v="762500"/>
    <x v="1"/>
    <s v="Metro Ladder"/>
    <s v="Sale"/>
    <n v="3141"/>
    <n v="2"/>
    <n v="1"/>
    <n v="1"/>
    <n v="17200"/>
    <n v="2003"/>
    <s v="308/800 Chapel St"/>
    <s v="South Yarra"/>
    <x v="12"/>
    <x v="2"/>
    <x v="6"/>
    <x v="1"/>
  </r>
  <r>
    <x v="524"/>
    <n v="1016000"/>
    <x v="0"/>
    <s v="Sanders"/>
    <s v="Sale"/>
    <n v="3041"/>
    <n v="3"/>
    <n v="2"/>
    <n v="1"/>
    <n v="304"/>
    <m/>
    <s v="47 York St"/>
    <s v="Strathmore"/>
    <x v="8"/>
    <x v="0"/>
    <x v="6"/>
    <x v="1"/>
  </r>
  <r>
    <x v="524"/>
    <n v="611000"/>
    <x v="1"/>
    <s v="Best Bricks"/>
    <s v="Sale"/>
    <n v="3149"/>
    <n v="2"/>
    <n v="1"/>
    <n v="1"/>
    <n v="161"/>
    <n v="1970"/>
    <s v="4/254 Waverley Rd"/>
    <s v="Mount Waverley"/>
    <x v="6"/>
    <x v="3"/>
    <x v="6"/>
    <x v="1"/>
  </r>
  <r>
    <x v="524"/>
    <n v="412250"/>
    <x v="0"/>
    <s v="Cunninghams"/>
    <s v="Sale"/>
    <n v="3338"/>
    <n v="3"/>
    <n v="1"/>
    <n v="2"/>
    <n v="592"/>
    <m/>
    <s v="39 First Av"/>
    <s v="Melton South"/>
    <x v="21"/>
    <x v="6"/>
    <x v="6"/>
    <x v="1"/>
  </r>
  <r>
    <x v="524"/>
    <n v="932000"/>
    <x v="0"/>
    <s v="Jones and Jones"/>
    <s v="Sale"/>
    <n v="3136"/>
    <n v="4"/>
    <n v="2"/>
    <n v="2"/>
    <n v="880"/>
    <n v="1970"/>
    <s v="8 Banool Ct"/>
    <s v="Croydon"/>
    <x v="22"/>
    <x v="3"/>
    <x v="6"/>
    <x v="1"/>
  </r>
  <r>
    <x v="524"/>
    <n v="1005000"/>
    <x v="0"/>
    <s v="Best Bricks"/>
    <s v="Sale"/>
    <n v="3136"/>
    <n v="3"/>
    <n v="1"/>
    <n v="1"/>
    <n v="1018"/>
    <m/>
    <s v="8 Railway Cr"/>
    <s v="Croydon"/>
    <x v="22"/>
    <x v="3"/>
    <x v="6"/>
    <x v="1"/>
  </r>
  <r>
    <x v="524"/>
    <n v="1200000"/>
    <x v="0"/>
    <s v="Cunninghams"/>
    <s v="Auction"/>
    <n v="3032"/>
    <n v="3"/>
    <n v="2"/>
    <n v="2"/>
    <n v="352"/>
    <n v="1997"/>
    <s v="13 Cedar Dr"/>
    <s v="Maribyrnong"/>
    <x v="4"/>
    <x v="0"/>
    <x v="6"/>
    <x v="1"/>
  </r>
  <r>
    <x v="524"/>
    <n v="1045000"/>
    <x v="0"/>
    <s v="Property Barons"/>
    <s v="Sale"/>
    <n v="3152"/>
    <n v="4"/>
    <n v="3"/>
    <n v="2"/>
    <n v="728"/>
    <n v="1990"/>
    <s v="42 Argyle Wy"/>
    <s v="Wantirna South"/>
    <x v="26"/>
    <x v="3"/>
    <x v="6"/>
    <x v="1"/>
  </r>
  <r>
    <x v="524"/>
    <n v="386000"/>
    <x v="0"/>
    <s v="Metro Ladder"/>
    <s v="Sale"/>
    <n v="3047"/>
    <n v="3"/>
    <n v="1"/>
    <n v="1"/>
    <n v="341"/>
    <n v="1965"/>
    <s v="48 Walsh St"/>
    <s v="Broadmeadows"/>
    <x v="18"/>
    <x v="1"/>
    <x v="6"/>
    <x v="1"/>
  </r>
  <r>
    <x v="524"/>
    <n v="550000"/>
    <x v="0"/>
    <s v="SJ"/>
    <s v="Sale"/>
    <n v="3047"/>
    <n v="3"/>
    <n v="2"/>
    <n v="1"/>
    <n v="602"/>
    <m/>
    <s v="54 Ophir St"/>
    <s v="Broadmeadows"/>
    <x v="18"/>
    <x v="1"/>
    <x v="6"/>
    <x v="1"/>
  </r>
  <r>
    <x v="524"/>
    <n v="1050000"/>
    <x v="2"/>
    <s v="Cunninghams"/>
    <s v="Auction"/>
    <n v="3104"/>
    <n v="3"/>
    <n v="3"/>
    <n v="2"/>
    <n v="200"/>
    <m/>
    <s v="2/18 Doncaster Rd"/>
    <s v="Balwyn North"/>
    <x v="14"/>
    <x v="2"/>
    <x v="6"/>
    <x v="1"/>
  </r>
  <r>
    <x v="524"/>
    <n v="650000"/>
    <x v="2"/>
    <s v="Property Barons"/>
    <s v="Sale"/>
    <n v="3081"/>
    <n v="2"/>
    <n v="1"/>
    <n v="1"/>
    <n v="140"/>
    <n v="2013"/>
    <s v="2/3 Mary Av"/>
    <s v="Heidelberg Heights"/>
    <x v="17"/>
    <x v="3"/>
    <x v="6"/>
    <x v="1"/>
  </r>
  <r>
    <x v="525"/>
    <n v="410000"/>
    <x v="0"/>
    <s v="Metro Ladder"/>
    <s v="Auction"/>
    <n v="3076"/>
    <n v="3"/>
    <n v="1"/>
    <n v="1"/>
    <n v="216"/>
    <m/>
    <s v="111 Duffy St"/>
    <s v="Epping"/>
    <x v="19"/>
    <x v="1"/>
    <x v="6"/>
    <x v="1"/>
  </r>
  <r>
    <x v="525"/>
    <n v="940000"/>
    <x v="0"/>
    <s v="Maxwells"/>
    <s v="Auction"/>
    <n v="3076"/>
    <n v="4"/>
    <n v="3"/>
    <n v="2"/>
    <n v="508"/>
    <n v="2012"/>
    <s v="59 Greenfields Dr"/>
    <s v="Epping"/>
    <x v="19"/>
    <x v="1"/>
    <x v="6"/>
    <x v="1"/>
  </r>
  <r>
    <x v="525"/>
    <n v="900000"/>
    <x v="0"/>
    <s v="Jones and Jones"/>
    <s v="Auction"/>
    <n v="3058"/>
    <n v="2"/>
    <n v="1"/>
    <n v="1"/>
    <n v="350"/>
    <n v="1920"/>
    <s v="126 Barrow St"/>
    <s v="Coburg"/>
    <x v="3"/>
    <x v="1"/>
    <x v="6"/>
    <x v="1"/>
  </r>
  <r>
    <x v="525"/>
    <n v="1157000"/>
    <x v="0"/>
    <s v="Property Barons"/>
    <s v="Auction"/>
    <n v="3150"/>
    <n v="4"/>
    <n v="2"/>
    <n v="2"/>
    <n v="752"/>
    <n v="1971"/>
    <s v="3 Jensen Ct"/>
    <s v="Wheelers Hill"/>
    <x v="6"/>
    <x v="4"/>
    <x v="6"/>
    <x v="1"/>
  </r>
  <r>
    <x v="525"/>
    <n v="1525000"/>
    <x v="0"/>
    <s v="Cunninghams"/>
    <s v="Sale"/>
    <n v="3166"/>
    <n v="5"/>
    <n v="3"/>
    <n v="6"/>
    <n v="774"/>
    <m/>
    <s v="1725 Dandenong Rd"/>
    <s v="Oakleigh East"/>
    <x v="6"/>
    <x v="2"/>
    <x v="6"/>
    <x v="1"/>
  </r>
  <r>
    <x v="525"/>
    <n v="570000"/>
    <x v="0"/>
    <s v="Best Bricks"/>
    <s v="Auction"/>
    <n v="3136"/>
    <n v="2"/>
    <n v="1"/>
    <n v="1"/>
    <n v="312"/>
    <n v="1994"/>
    <s v="15 Ronald Rd"/>
    <s v="Croydon"/>
    <x v="22"/>
    <x v="3"/>
    <x v="6"/>
    <x v="1"/>
  </r>
  <r>
    <x v="525"/>
    <n v="812000"/>
    <x v="0"/>
    <s v="Flanders &amp; Fish"/>
    <s v="Auction"/>
    <n v="3134"/>
    <n v="4"/>
    <n v="2"/>
    <n v="2"/>
    <n v="962"/>
    <m/>
    <s v="41 Felix Cr"/>
    <s v="Ringwood North"/>
    <x v="22"/>
    <x v="3"/>
    <x v="6"/>
    <x v="1"/>
  </r>
  <r>
    <x v="525"/>
    <n v="1856000"/>
    <x v="0"/>
    <s v="Property Barons"/>
    <s v="Auction"/>
    <n v="3109"/>
    <n v="6"/>
    <n v="3"/>
    <n v="3"/>
    <n v="1056"/>
    <n v="1970"/>
    <s v="66 Saxonwood Dr"/>
    <s v="Doncaster East"/>
    <x v="16"/>
    <x v="3"/>
    <x v="6"/>
    <x v="1"/>
  </r>
  <r>
    <x v="525"/>
    <n v="640000"/>
    <x v="2"/>
    <s v="Flanders &amp; Fish"/>
    <s v="Sale"/>
    <n v="3153"/>
    <n v="3"/>
    <n v="2"/>
    <n v="1"/>
    <n v="187"/>
    <n v="2010"/>
    <s v="18B Orchard Rd"/>
    <s v="Bayswater"/>
    <x v="26"/>
    <x v="3"/>
    <x v="6"/>
    <x v="1"/>
  </r>
  <r>
    <x v="525"/>
    <n v="790000"/>
    <x v="0"/>
    <s v="Cunninghams"/>
    <s v="Sale"/>
    <n v="3155"/>
    <n v="3"/>
    <n v="1"/>
    <n v="2"/>
    <n v="868"/>
    <m/>
    <s v="42 Matlock Rd"/>
    <s v="Boronia"/>
    <x v="26"/>
    <x v="3"/>
    <x v="6"/>
    <x v="1"/>
  </r>
  <r>
    <x v="525"/>
    <n v="855000"/>
    <x v="0"/>
    <s v="Cunninghams"/>
    <s v="Sale"/>
    <n v="3152"/>
    <n v="3"/>
    <n v="1"/>
    <n v="2"/>
    <n v="730"/>
    <m/>
    <s v="16 Allanfield Cr"/>
    <s v="Wantirna South"/>
    <x v="26"/>
    <x v="3"/>
    <x v="6"/>
    <x v="1"/>
  </r>
  <r>
    <x v="525"/>
    <n v="870000"/>
    <x v="0"/>
    <s v="Melbourne Homes"/>
    <s v="Sale"/>
    <n v="3178"/>
    <n v="5"/>
    <n v="2"/>
    <n v="2"/>
    <n v="733"/>
    <n v="1986"/>
    <s v="11 Jindalee Cl"/>
    <s v="Rowville"/>
    <x v="26"/>
    <x v="4"/>
    <x v="6"/>
    <x v="1"/>
  </r>
  <r>
    <x v="525"/>
    <n v="935000"/>
    <x v="2"/>
    <s v="Jones and Jones"/>
    <s v="Auction"/>
    <n v="3189"/>
    <n v="3"/>
    <n v="2"/>
    <n v="2"/>
    <n v="280"/>
    <n v="1985"/>
    <s v="10 Barilla Rd"/>
    <s v="Moorabbin"/>
    <x v="7"/>
    <x v="2"/>
    <x v="6"/>
    <x v="1"/>
  </r>
  <r>
    <x v="525"/>
    <n v="583000"/>
    <x v="0"/>
    <s v="Melbourne Homes"/>
    <s v="Auction"/>
    <n v="3175"/>
    <n v="4"/>
    <n v="1"/>
    <n v="2"/>
    <n v="757"/>
    <m/>
    <s v="28 Ray St"/>
    <s v="Dandenong"/>
    <x v="24"/>
    <x v="4"/>
    <x v="6"/>
    <x v="1"/>
  </r>
  <r>
    <x v="525"/>
    <n v="455000"/>
    <x v="1"/>
    <s v="Jones and Jones"/>
    <s v="Sale"/>
    <n v="3122"/>
    <n v="1"/>
    <n v="1"/>
    <n v="1"/>
    <n v="0"/>
    <n v="1960"/>
    <s v="5/29 Bell St"/>
    <s v="Hawthorn"/>
    <x v="14"/>
    <x v="2"/>
    <x v="6"/>
    <x v="1"/>
  </r>
  <r>
    <x v="526"/>
    <n v="500000"/>
    <x v="0"/>
    <s v="Melbourne Homes"/>
    <s v="Auction"/>
    <n v="3752"/>
    <n v="3"/>
    <n v="2"/>
    <n v="2"/>
    <n v="330"/>
    <n v="2008"/>
    <s v="102 Vincent Dr"/>
    <s v="South Morang"/>
    <x v="19"/>
    <x v="1"/>
    <x v="6"/>
    <x v="1"/>
  </r>
  <r>
    <x v="526"/>
    <n v="508000"/>
    <x v="0"/>
    <s v="Melbourne Homes"/>
    <s v="Sale"/>
    <n v="3074"/>
    <n v="3"/>
    <n v="2"/>
    <n v="1"/>
    <n v="189"/>
    <m/>
    <s v="52 Richardson St"/>
    <s v="Thomastown"/>
    <x v="19"/>
    <x v="1"/>
    <x v="6"/>
    <x v="1"/>
  </r>
  <r>
    <x v="526"/>
    <n v="520000"/>
    <x v="1"/>
    <s v="Metro Ladder"/>
    <s v="Auction"/>
    <n v="3181"/>
    <n v="2"/>
    <n v="2"/>
    <n v="1"/>
    <n v="1111"/>
    <n v="2012"/>
    <s v="504/7 King St"/>
    <s v="Prahran"/>
    <x v="12"/>
    <x v="2"/>
    <x v="6"/>
    <x v="1"/>
  </r>
  <r>
    <x v="526"/>
    <n v="470000"/>
    <x v="1"/>
    <s v="Best Bricks"/>
    <s v="Auction"/>
    <n v="3182"/>
    <n v="2"/>
    <n v="1"/>
    <n v="0"/>
    <n v="0"/>
    <n v="1950"/>
    <s v="8/289 Barkly St"/>
    <s v="St Kilda"/>
    <x v="5"/>
    <x v="2"/>
    <x v="6"/>
    <x v="1"/>
  </r>
  <r>
    <x v="526"/>
    <n v="1385000"/>
    <x v="0"/>
    <s v="Cunninghams"/>
    <s v="Sale"/>
    <n v="3149"/>
    <n v="3"/>
    <n v="1"/>
    <n v="2"/>
    <n v="807"/>
    <n v="1970"/>
    <s v="2 Merton Cl"/>
    <s v="Mount Waverley"/>
    <x v="6"/>
    <x v="3"/>
    <x v="6"/>
    <x v="1"/>
  </r>
  <r>
    <x v="526"/>
    <n v="480000"/>
    <x v="0"/>
    <s v="Jones and Jones"/>
    <s v="Auction"/>
    <n v="3337"/>
    <n v="3"/>
    <n v="1"/>
    <n v="2"/>
    <n v="900"/>
    <n v="1980"/>
    <s v="21 Sandra St"/>
    <s v="Melton"/>
    <x v="21"/>
    <x v="6"/>
    <x v="6"/>
    <x v="1"/>
  </r>
  <r>
    <x v="526"/>
    <n v="695000"/>
    <x v="0"/>
    <s v="Property Barons"/>
    <s v="Sale"/>
    <n v="3174"/>
    <n v="3"/>
    <n v="1"/>
    <n v="1"/>
    <n v="671"/>
    <n v="1950"/>
    <s v="38 Dunblane Rd"/>
    <s v="Noble Park"/>
    <x v="24"/>
    <x v="4"/>
    <x v="6"/>
    <x v="1"/>
  </r>
  <r>
    <x v="526"/>
    <n v="550000"/>
    <x v="0"/>
    <s v="Metro Ladder"/>
    <s v="Auction"/>
    <n v="3037"/>
    <n v="3"/>
    <n v="2"/>
    <n v="2"/>
    <n v="668"/>
    <m/>
    <s v="29 Kingsley Pl"/>
    <s v="Delahey"/>
    <x v="0"/>
    <x v="0"/>
    <x v="6"/>
    <x v="1"/>
  </r>
  <r>
    <x v="526"/>
    <n v="839000"/>
    <x v="1"/>
    <s v="Cunninghams"/>
    <s v="Sale"/>
    <n v="3146"/>
    <n v="2"/>
    <n v="1"/>
    <n v="1"/>
    <n v="97"/>
    <m/>
    <s v="13/4 Hillside Pde"/>
    <s v="Glen Iris"/>
    <x v="14"/>
    <x v="2"/>
    <x v="6"/>
    <x v="1"/>
  </r>
  <r>
    <x v="526"/>
    <n v="1425000"/>
    <x v="0"/>
    <s v="Jones and Jones"/>
    <s v="Auction"/>
    <n v="3122"/>
    <n v="3"/>
    <n v="1"/>
    <n v="1"/>
    <n v="333"/>
    <n v="1930"/>
    <s v="10 Through St"/>
    <s v="Hawthorn"/>
    <x v="14"/>
    <x v="2"/>
    <x v="6"/>
    <x v="1"/>
  </r>
  <r>
    <x v="526"/>
    <n v="2550000"/>
    <x v="0"/>
    <s v="Cunninghams"/>
    <s v="Sale"/>
    <n v="3101"/>
    <n v="4"/>
    <n v="2"/>
    <n v="3"/>
    <n v="776"/>
    <m/>
    <s v="2 Tregarron Av"/>
    <s v="Kew"/>
    <x v="14"/>
    <x v="2"/>
    <x v="6"/>
    <x v="1"/>
  </r>
  <r>
    <x v="526"/>
    <n v="1180000"/>
    <x v="1"/>
    <s v="Jones and Jones"/>
    <s v="Auction"/>
    <n v="3186"/>
    <n v="3"/>
    <n v="2"/>
    <n v="2"/>
    <n v="0"/>
    <n v="2011"/>
    <s v="10/32 Outer Cr"/>
    <s v="Brighton"/>
    <x v="15"/>
    <x v="2"/>
    <x v="6"/>
    <x v="1"/>
  </r>
  <r>
    <x v="527"/>
    <n v="930000"/>
    <x v="0"/>
    <s v="Flanders &amp; Fish"/>
    <s v="Sale"/>
    <n v="3138"/>
    <n v="3"/>
    <n v="1"/>
    <n v="4"/>
    <n v="905"/>
    <m/>
    <s v="39 Diane Cr"/>
    <s v="Mooroolbark"/>
    <x v="23"/>
    <x v="5"/>
    <x v="6"/>
    <x v="1"/>
  </r>
  <r>
    <x v="527"/>
    <n v="453350"/>
    <x v="1"/>
    <s v="Property Barons"/>
    <s v="Sale"/>
    <n v="3029"/>
    <n v="3"/>
    <n v="2"/>
    <n v="1"/>
    <n v="315"/>
    <m/>
    <s v="2/46 Westmeadows La"/>
    <s v="Truganina"/>
    <x v="28"/>
    <x v="0"/>
    <x v="6"/>
    <x v="1"/>
  </r>
  <r>
    <x v="527"/>
    <n v="401500"/>
    <x v="1"/>
    <s v="Metro Ladder"/>
    <s v="Sale"/>
    <n v="3141"/>
    <n v="1"/>
    <n v="1"/>
    <n v="1"/>
    <n v="10"/>
    <n v="1960"/>
    <s v="4/4 Powell St"/>
    <s v="South Yarra"/>
    <x v="12"/>
    <x v="2"/>
    <x v="6"/>
    <x v="1"/>
  </r>
  <r>
    <x v="527"/>
    <n v="4050000"/>
    <x v="0"/>
    <s v="Maxwells"/>
    <s v="Sale"/>
    <n v="3144"/>
    <n v="4"/>
    <n v="3"/>
    <n v="2"/>
    <n v="787"/>
    <n v="1915"/>
    <s v="20 Coonil Cr"/>
    <s v="Malvern"/>
    <x v="12"/>
    <x v="2"/>
    <x v="6"/>
    <x v="1"/>
  </r>
  <r>
    <x v="527"/>
    <n v="610000"/>
    <x v="2"/>
    <s v="Cunninghams"/>
    <s v="Sale"/>
    <n v="3046"/>
    <n v="2"/>
    <n v="1"/>
    <n v="1"/>
    <n v="182"/>
    <n v="2015"/>
    <s v="13 Kiama St"/>
    <s v="Oak Park"/>
    <x v="3"/>
    <x v="1"/>
    <x v="6"/>
    <x v="1"/>
  </r>
  <r>
    <x v="527"/>
    <n v="1330000"/>
    <x v="0"/>
    <s v="Jones and Jones"/>
    <s v="Auction"/>
    <n v="3057"/>
    <n v="3"/>
    <n v="2"/>
    <n v="1"/>
    <n v="161"/>
    <n v="1890"/>
    <s v="219 Glenlyon Rd"/>
    <s v="Brunswick East"/>
    <x v="3"/>
    <x v="1"/>
    <x v="6"/>
    <x v="1"/>
  </r>
  <r>
    <x v="527"/>
    <n v="326000"/>
    <x v="0"/>
    <s v="Metro Ladder"/>
    <s v="Sale"/>
    <n v="3338"/>
    <n v="3"/>
    <n v="1"/>
    <n v="1"/>
    <n v="611"/>
    <n v="1985"/>
    <s v="8 Charles Ct"/>
    <s v="Melton South"/>
    <x v="21"/>
    <x v="6"/>
    <x v="6"/>
    <x v="1"/>
  </r>
  <r>
    <x v="527"/>
    <n v="387000"/>
    <x v="1"/>
    <s v="Cunninghams"/>
    <s v="Sale"/>
    <n v="3000"/>
    <n v="2"/>
    <n v="1"/>
    <n v="0"/>
    <n v="0"/>
    <n v="2011"/>
    <s v="806/22 Coromandel Pl"/>
    <s v="Melbourne"/>
    <x v="13"/>
    <x v="1"/>
    <x v="6"/>
    <x v="1"/>
  </r>
  <r>
    <x v="527"/>
    <n v="633000"/>
    <x v="0"/>
    <s v="Sanders"/>
    <s v="Sale"/>
    <n v="3134"/>
    <n v="2"/>
    <n v="1"/>
    <n v="2"/>
    <n v="123"/>
    <n v="2005"/>
    <s v="1/13 Maidstone St"/>
    <s v="Ringwood"/>
    <x v="22"/>
    <x v="3"/>
    <x v="6"/>
    <x v="1"/>
  </r>
  <r>
    <x v="527"/>
    <n v="875000"/>
    <x v="0"/>
    <s v="Property Barons"/>
    <s v="Sale"/>
    <n v="3136"/>
    <n v="4"/>
    <n v="2"/>
    <n v="2"/>
    <n v="244"/>
    <m/>
    <s v="2/26 Vernon St"/>
    <s v="Croydon"/>
    <x v="22"/>
    <x v="3"/>
    <x v="6"/>
    <x v="1"/>
  </r>
  <r>
    <x v="527"/>
    <n v="1000000"/>
    <x v="0"/>
    <s v="Jones and Jones"/>
    <s v="Auction"/>
    <n v="3013"/>
    <n v="4"/>
    <n v="2"/>
    <n v="2"/>
    <n v="438"/>
    <m/>
    <s v="87 Ballard St"/>
    <s v="Yarraville"/>
    <x v="4"/>
    <x v="0"/>
    <x v="6"/>
    <x v="1"/>
  </r>
  <r>
    <x v="527"/>
    <n v="1095000"/>
    <x v="0"/>
    <s v="Property Barons"/>
    <s v="Sale"/>
    <n v="3192"/>
    <n v="3"/>
    <n v="2"/>
    <n v="1"/>
    <n v="637"/>
    <n v="1950"/>
    <s v="67 Oak Av"/>
    <s v="Cheltenham"/>
    <x v="7"/>
    <x v="2"/>
    <x v="6"/>
    <x v="1"/>
  </r>
  <r>
    <x v="527"/>
    <n v="360000"/>
    <x v="2"/>
    <s v="Maxwells"/>
    <s v="Auction"/>
    <n v="3048"/>
    <n v="3"/>
    <n v="1"/>
    <n v="1"/>
    <n v="154"/>
    <n v="2008"/>
    <s v="2/11 Dutton Ct"/>
    <s v="Meadow Heights"/>
    <x v="18"/>
    <x v="1"/>
    <x v="6"/>
    <x v="1"/>
  </r>
  <r>
    <x v="527"/>
    <n v="390000"/>
    <x v="2"/>
    <s v="SJ"/>
    <s v="Sale"/>
    <n v="3047"/>
    <n v="2"/>
    <n v="1"/>
    <n v="1"/>
    <n v="165"/>
    <n v="1995"/>
    <s v="12/1051 Pascoe Vale Rd"/>
    <s v="Jacana"/>
    <x v="18"/>
    <x v="1"/>
    <x v="6"/>
    <x v="1"/>
  </r>
  <r>
    <x v="527"/>
    <n v="650000"/>
    <x v="0"/>
    <s v="SJ"/>
    <s v="Auction"/>
    <n v="3047"/>
    <n v="4"/>
    <n v="1"/>
    <n v="1"/>
    <n v="692"/>
    <n v="1960"/>
    <s v="34 Bliburg St"/>
    <s v="Jacana"/>
    <x v="18"/>
    <x v="1"/>
    <x v="6"/>
    <x v="1"/>
  </r>
  <r>
    <x v="527"/>
    <n v="730000"/>
    <x v="2"/>
    <s v="Metro Ladder"/>
    <s v="Sale"/>
    <n v="3015"/>
    <n v="3"/>
    <n v="2"/>
    <n v="2"/>
    <n v="340"/>
    <n v="2000"/>
    <s v="89A New St"/>
    <s v="South Kingsville"/>
    <x v="11"/>
    <x v="0"/>
    <x v="6"/>
    <x v="1"/>
  </r>
  <r>
    <x v="527"/>
    <n v="618500"/>
    <x v="0"/>
    <s v="Cunninghams"/>
    <s v="Sale"/>
    <n v="3175"/>
    <n v="3"/>
    <n v="1"/>
    <n v="2"/>
    <n v="540"/>
    <m/>
    <s v="84 Loch Rd"/>
    <s v="Dandenong North"/>
    <x v="24"/>
    <x v="4"/>
    <x v="6"/>
    <x v="1"/>
  </r>
  <r>
    <x v="527"/>
    <n v="965000"/>
    <x v="0"/>
    <s v="Cunninghams"/>
    <s v="Sale"/>
    <n v="3173"/>
    <n v="4"/>
    <n v="2"/>
    <n v="2"/>
    <n v="576"/>
    <m/>
    <s v="15 Daylily Dr"/>
    <s v="Keysborough"/>
    <x v="24"/>
    <x v="4"/>
    <x v="6"/>
    <x v="1"/>
  </r>
  <r>
    <x v="527"/>
    <n v="750000"/>
    <x v="0"/>
    <s v="Best Bricks"/>
    <s v="Auction"/>
    <n v="3030"/>
    <n v="4"/>
    <n v="2"/>
    <n v="2"/>
    <n v="655"/>
    <m/>
    <s v="1 Belvoir Gdns"/>
    <s v="Derrimut"/>
    <x v="0"/>
    <x v="0"/>
    <x v="6"/>
    <x v="1"/>
  </r>
  <r>
    <x v="527"/>
    <n v="2825000"/>
    <x v="0"/>
    <s v="Jones and Jones"/>
    <s v="Auction"/>
    <n v="3123"/>
    <n v="3"/>
    <n v="1"/>
    <n v="3"/>
    <n v="860"/>
    <m/>
    <s v="211 Rathmines Rd"/>
    <s v="Hawthorn East"/>
    <x v="14"/>
    <x v="2"/>
    <x v="6"/>
    <x v="1"/>
  </r>
  <r>
    <x v="527"/>
    <n v="420000"/>
    <x v="1"/>
    <s v="Flanders &amp; Fish"/>
    <s v="Auction"/>
    <n v="3093"/>
    <n v="2"/>
    <n v="1"/>
    <n v="1"/>
    <n v="119"/>
    <m/>
    <s v="1/29 Main Rd"/>
    <s v="Lower Plenty"/>
    <x v="17"/>
    <x v="3"/>
    <x v="6"/>
    <x v="1"/>
  </r>
  <r>
    <x v="527"/>
    <n v="792000"/>
    <x v="0"/>
    <s v="Property Barons"/>
    <s v="Sale"/>
    <n v="3095"/>
    <n v="4"/>
    <n v="2"/>
    <n v="2"/>
    <n v="836"/>
    <m/>
    <s v="28 Weidlich Rd"/>
    <s v="Eltham North"/>
    <x v="17"/>
    <x v="3"/>
    <x v="6"/>
    <x v="1"/>
  </r>
  <r>
    <x v="528"/>
    <n v="550000"/>
    <x v="0"/>
    <s v="Cunninghams"/>
    <s v="Sale"/>
    <n v="3082"/>
    <n v="4"/>
    <n v="2"/>
    <n v="1"/>
    <n v="531"/>
    <n v="1970"/>
    <s v="49 Romano Av"/>
    <s v="Mill Park"/>
    <x v="19"/>
    <x v="1"/>
    <x v="6"/>
    <x v="1"/>
  </r>
  <r>
    <x v="528"/>
    <n v="658000"/>
    <x v="0"/>
    <s v="Metro Ladder"/>
    <s v="Auction"/>
    <n v="3076"/>
    <n v="4"/>
    <n v="2"/>
    <n v="2"/>
    <n v="571"/>
    <n v="1997"/>
    <s v="19 Lotus Ct"/>
    <s v="Epping"/>
    <x v="19"/>
    <x v="1"/>
    <x v="6"/>
    <x v="1"/>
  </r>
  <r>
    <x v="528"/>
    <n v="1111500"/>
    <x v="0"/>
    <s v="Maxwells"/>
    <s v="Sale"/>
    <n v="3133"/>
    <n v="3"/>
    <n v="1"/>
    <n v="0"/>
    <n v="722"/>
    <n v="1960"/>
    <s v="18 Barbara St"/>
    <s v="Vermont"/>
    <x v="2"/>
    <x v="3"/>
    <x v="6"/>
    <x v="1"/>
  </r>
  <r>
    <x v="528"/>
    <n v="1372000"/>
    <x v="0"/>
    <s v="Cunninghams"/>
    <s v="Sale"/>
    <n v="3131"/>
    <n v="4"/>
    <n v="1"/>
    <n v="2"/>
    <n v="866"/>
    <n v="1970"/>
    <s v="4 Sapphire St"/>
    <s v="Forest Hill"/>
    <x v="2"/>
    <x v="3"/>
    <x v="6"/>
    <x v="1"/>
  </r>
  <r>
    <x v="528"/>
    <n v="1471000"/>
    <x v="0"/>
    <s v="Metro Ladder"/>
    <s v="Sale"/>
    <n v="3125"/>
    <n v="4"/>
    <n v="2"/>
    <n v="2"/>
    <n v="797"/>
    <m/>
    <s v="19 Worrall St"/>
    <s v="Burwood"/>
    <x v="2"/>
    <x v="2"/>
    <x v="6"/>
    <x v="1"/>
  </r>
  <r>
    <x v="528"/>
    <n v="1350000"/>
    <x v="1"/>
    <s v="Melbourne Homes"/>
    <s v="Auction"/>
    <n v="3142"/>
    <n v="3"/>
    <n v="2"/>
    <n v="1"/>
    <n v="187"/>
    <n v="1940"/>
    <s v="6/14 Woorigoleen Rd"/>
    <s v="Toorak"/>
    <x v="12"/>
    <x v="2"/>
    <x v="6"/>
    <x v="1"/>
  </r>
  <r>
    <x v="528"/>
    <n v="573000"/>
    <x v="0"/>
    <s v="Jones and Jones"/>
    <s v="Sale"/>
    <n v="3055"/>
    <n v="2"/>
    <n v="1"/>
    <n v="1"/>
    <n v="0"/>
    <n v="1970"/>
    <s v="2/59 Smith St"/>
    <s v="Brunswick West"/>
    <x v="3"/>
    <x v="1"/>
    <x v="6"/>
    <x v="1"/>
  </r>
  <r>
    <x v="528"/>
    <n v="580000"/>
    <x v="1"/>
    <s v="Cunninghams"/>
    <s v="Sale"/>
    <n v="3044"/>
    <n v="2"/>
    <n v="1"/>
    <n v="1"/>
    <n v="103"/>
    <n v="2010"/>
    <s v="2/8 Stewart St"/>
    <s v="Pascoe Vale"/>
    <x v="3"/>
    <x v="1"/>
    <x v="6"/>
    <x v="1"/>
  </r>
  <r>
    <x v="528"/>
    <n v="373500"/>
    <x v="0"/>
    <s v="Jones and Jones"/>
    <s v="Sale"/>
    <n v="3337"/>
    <n v="3"/>
    <n v="2"/>
    <n v="2"/>
    <n v="586"/>
    <n v="1980"/>
    <s v="22 Bittern St"/>
    <s v="Melton"/>
    <x v="21"/>
    <x v="6"/>
    <x v="6"/>
    <x v="1"/>
  </r>
  <r>
    <x v="528"/>
    <n v="438000"/>
    <x v="1"/>
    <s v="Metro Ladder"/>
    <s v="Sale"/>
    <n v="3031"/>
    <n v="2"/>
    <n v="1"/>
    <n v="1"/>
    <n v="4267"/>
    <m/>
    <s v="112/86 Altona St"/>
    <s v="Kensington"/>
    <x v="13"/>
    <x v="1"/>
    <x v="6"/>
    <x v="1"/>
  </r>
  <r>
    <x v="528"/>
    <n v="445000"/>
    <x v="1"/>
    <s v="Cunninghams"/>
    <s v="Auction"/>
    <n v="3031"/>
    <n v="2"/>
    <n v="1"/>
    <n v="1"/>
    <n v="1775"/>
    <m/>
    <s v="401/40 Altona St"/>
    <s v="Kensington"/>
    <x v="13"/>
    <x v="1"/>
    <x v="6"/>
    <x v="1"/>
  </r>
  <r>
    <x v="528"/>
    <n v="710000"/>
    <x v="0"/>
    <s v="Property Barons"/>
    <s v="Sale"/>
    <n v="3135"/>
    <n v="3"/>
    <n v="1"/>
    <n v="2"/>
    <n v="314"/>
    <n v="1989"/>
    <s v="2/9 Green St"/>
    <s v="Ringwood East"/>
    <x v="22"/>
    <x v="3"/>
    <x v="6"/>
    <x v="1"/>
  </r>
  <r>
    <x v="528"/>
    <n v="745000"/>
    <x v="0"/>
    <s v="Property Barons"/>
    <s v="Sale"/>
    <n v="3136"/>
    <n v="3"/>
    <n v="2"/>
    <n v="2"/>
    <n v="297"/>
    <m/>
    <s v="1/6 Kitchener Rd"/>
    <s v="Croydon"/>
    <x v="22"/>
    <x v="3"/>
    <x v="6"/>
    <x v="1"/>
  </r>
  <r>
    <x v="528"/>
    <n v="1000000"/>
    <x v="0"/>
    <s v="Cunninghams"/>
    <s v="Auction"/>
    <n v="3011"/>
    <n v="4"/>
    <n v="2"/>
    <n v="1"/>
    <n v="180"/>
    <n v="1994"/>
    <s v="15 Greer St"/>
    <s v="Footscray"/>
    <x v="4"/>
    <x v="0"/>
    <x v="6"/>
    <x v="1"/>
  </r>
  <r>
    <x v="528"/>
    <n v="1310000"/>
    <x v="0"/>
    <s v="Melbourne Homes"/>
    <s v="Sale"/>
    <n v="3152"/>
    <n v="5"/>
    <n v="3"/>
    <n v="2"/>
    <n v="818"/>
    <n v="1985"/>
    <s v="11 Kirrum Cl"/>
    <s v="Wantirna South"/>
    <x v="26"/>
    <x v="3"/>
    <x v="6"/>
    <x v="1"/>
  </r>
  <r>
    <x v="528"/>
    <n v="420000"/>
    <x v="1"/>
    <s v="SJ"/>
    <s v="Sale"/>
    <n v="3048"/>
    <n v="3"/>
    <n v="1"/>
    <n v="1"/>
    <n v="658"/>
    <n v="1990"/>
    <s v="1/2 Dakara Cl"/>
    <s v="Meadow Heights"/>
    <x v="18"/>
    <x v="1"/>
    <x v="6"/>
    <x v="1"/>
  </r>
  <r>
    <x v="528"/>
    <n v="403500"/>
    <x v="0"/>
    <s v="Melbourne Homes"/>
    <s v="Sale"/>
    <n v="3201"/>
    <n v="2"/>
    <n v="2"/>
    <n v="3"/>
    <n v="339"/>
    <n v="2009"/>
    <s v="10A William Rd"/>
    <s v="Carrum Downs"/>
    <x v="27"/>
    <x v="4"/>
    <x v="6"/>
    <x v="1"/>
  </r>
  <r>
    <x v="528"/>
    <n v="610000"/>
    <x v="0"/>
    <s v="Melbourne Homes"/>
    <s v="Sale"/>
    <n v="3199"/>
    <n v="3"/>
    <n v="2"/>
    <n v="1"/>
    <n v="654"/>
    <m/>
    <s v="50 Brooklyn Av"/>
    <s v="Frankston"/>
    <x v="27"/>
    <x v="4"/>
    <x v="6"/>
    <x v="1"/>
  </r>
  <r>
    <x v="528"/>
    <n v="1110000"/>
    <x v="0"/>
    <s v="Best Bricks"/>
    <s v="Auction"/>
    <n v="3071"/>
    <n v="3"/>
    <n v="1"/>
    <n v="0"/>
    <n v="396"/>
    <n v="1930"/>
    <s v="105 Fyffe St"/>
    <s v="Thornbury"/>
    <x v="10"/>
    <x v="1"/>
    <x v="6"/>
    <x v="1"/>
  </r>
  <r>
    <x v="528"/>
    <n v="1550000"/>
    <x v="0"/>
    <s v="Jones and Jones"/>
    <s v="Sale"/>
    <n v="3078"/>
    <n v="3"/>
    <n v="2"/>
    <n v="0"/>
    <n v="478"/>
    <m/>
    <s v="60 Station St"/>
    <s v="Fairfield"/>
    <x v="10"/>
    <x v="1"/>
    <x v="6"/>
    <x v="1"/>
  </r>
  <r>
    <x v="528"/>
    <n v="1205000"/>
    <x v="2"/>
    <s v="SJ"/>
    <s v="Sale"/>
    <n v="3101"/>
    <n v="3"/>
    <n v="2"/>
    <n v="2"/>
    <n v="257"/>
    <m/>
    <s v="1/1203 Burke Rd"/>
    <s v="Kew"/>
    <x v="14"/>
    <x v="2"/>
    <x v="6"/>
    <x v="1"/>
  </r>
  <r>
    <x v="528"/>
    <n v="2000000"/>
    <x v="0"/>
    <s v="Melbourne Homes"/>
    <s v="Sale"/>
    <n v="3187"/>
    <n v="4"/>
    <n v="2"/>
    <n v="2"/>
    <n v="619"/>
    <m/>
    <s v="638 Hawthorn Rd"/>
    <s v="Brighton East"/>
    <x v="15"/>
    <x v="2"/>
    <x v="6"/>
    <x v="1"/>
  </r>
  <r>
    <x v="528"/>
    <n v="660000"/>
    <x v="0"/>
    <s v="Sanders"/>
    <s v="Sale"/>
    <n v="3083"/>
    <n v="3"/>
    <n v="1"/>
    <n v="2"/>
    <n v="582"/>
    <n v="1970"/>
    <s v="71 Wallara Cr"/>
    <s v="Bundoora"/>
    <x v="17"/>
    <x v="1"/>
    <x v="6"/>
    <x v="1"/>
  </r>
  <r>
    <x v="528"/>
    <n v="700000"/>
    <x v="0"/>
    <s v="Melbourne Homes"/>
    <s v="Sale"/>
    <n v="3087"/>
    <n v="3"/>
    <n v="1"/>
    <n v="1"/>
    <n v="530"/>
    <m/>
    <s v="61 Princes St"/>
    <s v="Watsonia"/>
    <x v="17"/>
    <x v="1"/>
    <x v="6"/>
    <x v="1"/>
  </r>
  <r>
    <x v="528"/>
    <n v="815000"/>
    <x v="0"/>
    <s v="Cunninghams"/>
    <s v="Sale"/>
    <n v="3088"/>
    <n v="3"/>
    <n v="2"/>
    <n v="2"/>
    <n v="609"/>
    <n v="1980"/>
    <s v="142 Elder St"/>
    <s v="Greensborough"/>
    <x v="17"/>
    <x v="1"/>
    <x v="6"/>
    <x v="1"/>
  </r>
  <r>
    <x v="529"/>
    <n v="710500"/>
    <x v="0"/>
    <s v="Property Barons"/>
    <s v="Sale"/>
    <n v="3075"/>
    <n v="3"/>
    <n v="2"/>
    <n v="1"/>
    <n v="655"/>
    <n v="1975"/>
    <s v="23 Cyprus St"/>
    <s v="Lalor"/>
    <x v="19"/>
    <x v="1"/>
    <x v="6"/>
    <x v="1"/>
  </r>
  <r>
    <x v="529"/>
    <n v="945000"/>
    <x v="0"/>
    <s v="Melbourne Homes"/>
    <s v="Auction"/>
    <n v="3752"/>
    <n v="5"/>
    <n v="3"/>
    <n v="4"/>
    <n v="700"/>
    <m/>
    <s v="22 Strathoon Cr"/>
    <s v="South Morang"/>
    <x v="19"/>
    <x v="1"/>
    <x v="6"/>
    <x v="1"/>
  </r>
  <r>
    <x v="529"/>
    <n v="2800000"/>
    <x v="0"/>
    <s v="Cunninghams"/>
    <s v="Sale"/>
    <n v="3142"/>
    <n v="6"/>
    <n v="2"/>
    <n v="2"/>
    <n v="581"/>
    <m/>
    <s v="113 Grange Rd"/>
    <s v="Toorak"/>
    <x v="12"/>
    <x v="2"/>
    <x v="6"/>
    <x v="1"/>
  </r>
  <r>
    <x v="529"/>
    <n v="585000"/>
    <x v="1"/>
    <s v="Cunninghams"/>
    <s v="Auction"/>
    <n v="3183"/>
    <n v="2"/>
    <n v="1"/>
    <n v="1"/>
    <n v="598"/>
    <m/>
    <s v="1/36 The Avenue"/>
    <s v="Balaclava"/>
    <x v="5"/>
    <x v="2"/>
    <x v="6"/>
    <x v="1"/>
  </r>
  <r>
    <x v="529"/>
    <n v="620000"/>
    <x v="0"/>
    <s v="Jones and Jones"/>
    <s v="Sale"/>
    <n v="3057"/>
    <n v="2"/>
    <n v="1"/>
    <n v="1"/>
    <n v="123"/>
    <n v="1960"/>
    <s v="1/51 Brunswick Rd"/>
    <s v="Brunswick East"/>
    <x v="3"/>
    <x v="1"/>
    <x v="6"/>
    <x v="1"/>
  </r>
  <r>
    <x v="529"/>
    <n v="876000"/>
    <x v="2"/>
    <s v="Jones and Jones"/>
    <s v="Sale"/>
    <n v="3058"/>
    <n v="2"/>
    <n v="2"/>
    <n v="1"/>
    <n v="134"/>
    <n v="2014"/>
    <s v="5A Hardwick St"/>
    <s v="Coburg"/>
    <x v="3"/>
    <x v="1"/>
    <x v="6"/>
    <x v="1"/>
  </r>
  <r>
    <x v="529"/>
    <n v="1120000"/>
    <x v="0"/>
    <s v="Sanders"/>
    <s v="Sale"/>
    <n v="3056"/>
    <n v="3"/>
    <n v="1"/>
    <n v="1"/>
    <n v="322"/>
    <n v="1920"/>
    <s v="148 Donald St"/>
    <s v="Brunswick"/>
    <x v="3"/>
    <x v="1"/>
    <x v="6"/>
    <x v="1"/>
  </r>
  <r>
    <x v="529"/>
    <n v="518500"/>
    <x v="2"/>
    <s v="Cunninghams"/>
    <s v="Auction"/>
    <n v="3033"/>
    <n v="3"/>
    <n v="1"/>
    <n v="1"/>
    <n v="165"/>
    <m/>
    <s v="1/74 Parkside Av"/>
    <s v="Keilor East"/>
    <x v="8"/>
    <x v="0"/>
    <x v="6"/>
    <x v="1"/>
  </r>
  <r>
    <x v="529"/>
    <n v="1472000"/>
    <x v="0"/>
    <s v="Flanders &amp; Fish"/>
    <s v="Sale"/>
    <n v="3040"/>
    <n v="5"/>
    <n v="3"/>
    <n v="2"/>
    <n v="486"/>
    <m/>
    <s v="18 Valencia St"/>
    <s v="Aberfeldie"/>
    <x v="8"/>
    <x v="0"/>
    <x v="6"/>
    <x v="1"/>
  </r>
  <r>
    <x v="529"/>
    <n v="535000"/>
    <x v="0"/>
    <s v="Property Barons"/>
    <s v="Sale"/>
    <n v="3023"/>
    <n v="3"/>
    <n v="2"/>
    <n v="2"/>
    <n v="472"/>
    <n v="2005"/>
    <s v="31 Batman St"/>
    <s v="Burnside Heights"/>
    <x v="21"/>
    <x v="0"/>
    <x v="6"/>
    <x v="1"/>
  </r>
  <r>
    <x v="529"/>
    <n v="600000"/>
    <x v="0"/>
    <s v="Metro Ladder"/>
    <s v="Sale"/>
    <n v="3337"/>
    <n v="4"/>
    <n v="2"/>
    <n v="2"/>
    <n v="935"/>
    <n v="2005"/>
    <s v="7 Haywood Gr"/>
    <s v="Melton West"/>
    <x v="21"/>
    <x v="7"/>
    <x v="6"/>
    <x v="1"/>
  </r>
  <r>
    <x v="529"/>
    <n v="450000"/>
    <x v="1"/>
    <s v="Jones and Jones"/>
    <s v="Auction"/>
    <n v="3051"/>
    <n v="2"/>
    <n v="1"/>
    <n v="1"/>
    <n v="0"/>
    <n v="1983"/>
    <s v="50/171 Flemington Rd"/>
    <s v="North Melbourne"/>
    <x v="13"/>
    <x v="1"/>
    <x v="6"/>
    <x v="1"/>
  </r>
  <r>
    <x v="529"/>
    <n v="800000"/>
    <x v="2"/>
    <s v="SJ"/>
    <s v="Auction"/>
    <n v="3052"/>
    <n v="2"/>
    <n v="1"/>
    <n v="1"/>
    <n v="145"/>
    <m/>
    <s v="22 Emu La"/>
    <s v="Parkville"/>
    <x v="13"/>
    <x v="1"/>
    <x v="6"/>
    <x v="1"/>
  </r>
  <r>
    <x v="529"/>
    <n v="920000"/>
    <x v="0"/>
    <s v="Cunninghams"/>
    <s v="Sale"/>
    <n v="3053"/>
    <n v="3"/>
    <n v="1"/>
    <n v="0"/>
    <n v="98"/>
    <m/>
    <s v="66 Palmerston St"/>
    <s v="Carlton"/>
    <x v="13"/>
    <x v="1"/>
    <x v="6"/>
    <x v="1"/>
  </r>
  <r>
    <x v="529"/>
    <n v="1060000"/>
    <x v="0"/>
    <s v="Cunninghams"/>
    <s v="Sale"/>
    <n v="3031"/>
    <n v="3"/>
    <n v="1"/>
    <n v="0"/>
    <n v="190"/>
    <m/>
    <s v="42 Gower St"/>
    <s v="Kensington"/>
    <x v="13"/>
    <x v="1"/>
    <x v="6"/>
    <x v="1"/>
  </r>
  <r>
    <x v="529"/>
    <n v="821000"/>
    <x v="2"/>
    <s v="Maxwells"/>
    <s v="Sale"/>
    <n v="3012"/>
    <n v="4"/>
    <n v="3"/>
    <n v="2"/>
    <n v="294"/>
    <n v="2014"/>
    <s v="2/166 Mitchell St"/>
    <s v="Maidstone"/>
    <x v="4"/>
    <x v="0"/>
    <x v="6"/>
    <x v="1"/>
  </r>
  <r>
    <x v="529"/>
    <n v="1116000"/>
    <x v="0"/>
    <s v="Cunninghams"/>
    <s v="Sale"/>
    <n v="3192"/>
    <n v="3"/>
    <n v="1"/>
    <n v="2"/>
    <n v="610"/>
    <m/>
    <s v="105 Wilson St"/>
    <s v="Cheltenham"/>
    <x v="7"/>
    <x v="2"/>
    <x v="6"/>
    <x v="1"/>
  </r>
  <r>
    <x v="529"/>
    <n v="470000"/>
    <x v="1"/>
    <s v="Property Barons"/>
    <s v="Auction"/>
    <n v="3043"/>
    <n v="2"/>
    <n v="1"/>
    <n v="1"/>
    <n v="161"/>
    <n v="1960"/>
    <s v="2/28 Broadmeadows Rd"/>
    <s v="Tullamarine"/>
    <x v="18"/>
    <x v="0"/>
    <x v="6"/>
    <x v="1"/>
  </r>
  <r>
    <x v="529"/>
    <n v="730000"/>
    <x v="2"/>
    <s v="Melbourne Homes"/>
    <s v="Sale"/>
    <n v="3015"/>
    <n v="3"/>
    <n v="2"/>
    <n v="2"/>
    <n v="200"/>
    <n v="2005"/>
    <s v="5/13 Liley St"/>
    <s v="Newport"/>
    <x v="11"/>
    <x v="0"/>
    <x v="6"/>
    <x v="1"/>
  </r>
  <r>
    <x v="529"/>
    <n v="900000"/>
    <x v="0"/>
    <s v="Flanders &amp; Fish"/>
    <s v="Auction"/>
    <n v="3073"/>
    <n v="4"/>
    <n v="1"/>
    <n v="2"/>
    <n v="836"/>
    <m/>
    <s v="7 Inverness St"/>
    <s v="Reservoir"/>
    <x v="10"/>
    <x v="1"/>
    <x v="6"/>
    <x v="1"/>
  </r>
  <r>
    <x v="529"/>
    <n v="1350000"/>
    <x v="0"/>
    <s v="Maxwells"/>
    <s v="Auction"/>
    <n v="3072"/>
    <n v="7"/>
    <n v="3"/>
    <n v="4"/>
    <n v="530"/>
    <m/>
    <s v="47 Cooper St"/>
    <s v="Preston"/>
    <x v="10"/>
    <x v="1"/>
    <x v="6"/>
    <x v="1"/>
  </r>
  <r>
    <x v="529"/>
    <n v="1550000"/>
    <x v="0"/>
    <s v="Cunninghams"/>
    <s v="Auction"/>
    <n v="3070"/>
    <n v="3"/>
    <n v="2"/>
    <n v="2"/>
    <n v="422"/>
    <m/>
    <s v="73 Westbourne Gr"/>
    <s v="Northcote"/>
    <x v="10"/>
    <x v="1"/>
    <x v="6"/>
    <x v="1"/>
  </r>
  <r>
    <x v="529"/>
    <n v="635000"/>
    <x v="0"/>
    <s v="Cunninghams"/>
    <s v="Sale"/>
    <n v="3036"/>
    <n v="4"/>
    <n v="2"/>
    <n v="2"/>
    <n v="531"/>
    <n v="1975"/>
    <s v="37 Parramatta Rd"/>
    <s v="Keilor"/>
    <x v="0"/>
    <x v="0"/>
    <x v="6"/>
    <x v="1"/>
  </r>
  <r>
    <x v="529"/>
    <n v="645000"/>
    <x v="0"/>
    <s v="Property Barons"/>
    <s v="Sale"/>
    <n v="3022"/>
    <n v="3"/>
    <n v="1"/>
    <n v="1"/>
    <n v="603"/>
    <m/>
    <s v="48 McLaughlin St"/>
    <s v="Ardeer"/>
    <x v="0"/>
    <x v="0"/>
    <x v="6"/>
    <x v="1"/>
  </r>
  <r>
    <x v="529"/>
    <n v="585000"/>
    <x v="1"/>
    <s v="Jones and Jones"/>
    <s v="Auction"/>
    <n v="3187"/>
    <n v="2"/>
    <n v="1"/>
    <n v="1"/>
    <n v="0"/>
    <n v="1950"/>
    <s v="1/3 Gleniffer Av"/>
    <s v="Brighton East"/>
    <x v="15"/>
    <x v="2"/>
    <x v="6"/>
    <x v="1"/>
  </r>
  <r>
    <x v="530"/>
    <n v="660000"/>
    <x v="1"/>
    <s v="Cunninghams"/>
    <s v="Auction"/>
    <n v="3121"/>
    <n v="2"/>
    <n v="1"/>
    <n v="1"/>
    <n v="4422"/>
    <m/>
    <s v="1/77 Abinger St"/>
    <s v="Richmond"/>
    <x v="1"/>
    <x v="1"/>
    <x v="6"/>
    <x v="1"/>
  </r>
  <r>
    <x v="530"/>
    <n v="510000"/>
    <x v="0"/>
    <s v="Cunninghams"/>
    <s v="Sale"/>
    <n v="3027"/>
    <n v="4"/>
    <n v="2"/>
    <n v="2"/>
    <n v="443"/>
    <m/>
    <s v="89 Sayers Rd"/>
    <s v="Williams Landing"/>
    <x v="28"/>
    <x v="0"/>
    <x v="6"/>
    <x v="1"/>
  </r>
  <r>
    <x v="530"/>
    <n v="650000"/>
    <x v="0"/>
    <s v="Maxwells"/>
    <s v="Auction"/>
    <n v="3029"/>
    <n v="4"/>
    <n v="2"/>
    <n v="2"/>
    <n v="680"/>
    <n v="1985"/>
    <s v="2 Burge Cr"/>
    <s v="Hoppers Crossing"/>
    <x v="28"/>
    <x v="0"/>
    <x v="6"/>
    <x v="1"/>
  </r>
  <r>
    <x v="530"/>
    <n v="1831000"/>
    <x v="0"/>
    <s v="Metro Ladder"/>
    <s v="Sale"/>
    <n v="3128"/>
    <n v="4"/>
    <n v="1"/>
    <n v="1"/>
    <n v="662"/>
    <m/>
    <s v="9 Bishop St"/>
    <s v="Box Hill"/>
    <x v="2"/>
    <x v="3"/>
    <x v="6"/>
    <x v="1"/>
  </r>
  <r>
    <x v="530"/>
    <n v="410000"/>
    <x v="1"/>
    <s v="Jones and Jones"/>
    <s v="Auction"/>
    <n v="3141"/>
    <n v="1"/>
    <n v="1"/>
    <n v="1"/>
    <n v="0"/>
    <n v="1960"/>
    <s v="10/20 Cromwell Rd"/>
    <s v="South Yarra"/>
    <x v="12"/>
    <x v="2"/>
    <x v="6"/>
    <x v="1"/>
  </r>
  <r>
    <x v="530"/>
    <n v="580000"/>
    <x v="1"/>
    <s v="Metro Ladder"/>
    <s v="Auction"/>
    <n v="3146"/>
    <n v="2"/>
    <n v="1"/>
    <n v="1"/>
    <n v="200"/>
    <n v="1970"/>
    <s v="2/10 Osborne Av"/>
    <s v="Glen Iris"/>
    <x v="12"/>
    <x v="2"/>
    <x v="6"/>
    <x v="1"/>
  </r>
  <r>
    <x v="530"/>
    <n v="2020000"/>
    <x v="0"/>
    <s v="Cunninghams"/>
    <s v="Auction"/>
    <n v="3144"/>
    <n v="3"/>
    <n v="2"/>
    <n v="2"/>
    <n v="400"/>
    <n v="2007"/>
    <s v="30 Warner St"/>
    <s v="Malvern"/>
    <x v="12"/>
    <x v="2"/>
    <x v="6"/>
    <x v="1"/>
  </r>
  <r>
    <x v="530"/>
    <n v="1000000"/>
    <x v="0"/>
    <s v="Flanders &amp; Fish"/>
    <s v="Sale"/>
    <n v="3182"/>
    <n v="3"/>
    <n v="1"/>
    <n v="1"/>
    <n v="198"/>
    <m/>
    <s v="46 Chapel St"/>
    <s v="St Kilda"/>
    <x v="5"/>
    <x v="2"/>
    <x v="6"/>
    <x v="1"/>
  </r>
  <r>
    <x v="530"/>
    <n v="525000"/>
    <x v="2"/>
    <s v="Jones and Jones"/>
    <s v="Sale"/>
    <n v="3046"/>
    <n v="3"/>
    <n v="1"/>
    <n v="1"/>
    <n v="194"/>
    <n v="2011"/>
    <s v="2/15 Ogden St"/>
    <s v="Glenroy"/>
    <x v="3"/>
    <x v="1"/>
    <x v="6"/>
    <x v="1"/>
  </r>
  <r>
    <x v="530"/>
    <n v="550000"/>
    <x v="0"/>
    <s v="Cunninghams"/>
    <s v="Sale"/>
    <n v="3046"/>
    <n v="3"/>
    <n v="1"/>
    <n v="2"/>
    <n v="325"/>
    <n v="1950"/>
    <s v="99 Hilton St"/>
    <s v="Hadfield"/>
    <x v="3"/>
    <x v="1"/>
    <x v="6"/>
    <x v="1"/>
  </r>
  <r>
    <x v="530"/>
    <n v="1407000"/>
    <x v="0"/>
    <s v="Jones and Jones"/>
    <s v="Sale"/>
    <n v="3013"/>
    <n v="4"/>
    <n v="2"/>
    <n v="2"/>
    <n v="446"/>
    <n v="1955"/>
    <s v="30 Freame St"/>
    <s v="Yarraville"/>
    <x v="4"/>
    <x v="0"/>
    <x v="6"/>
    <x v="1"/>
  </r>
  <r>
    <x v="530"/>
    <n v="736000"/>
    <x v="0"/>
    <s v="Jones and Jones"/>
    <s v="Sale"/>
    <n v="3172"/>
    <n v="3"/>
    <n v="1"/>
    <n v="1"/>
    <n v="545"/>
    <m/>
    <s v="56 Jacks Av"/>
    <s v="Dingley Village"/>
    <x v="7"/>
    <x v="4"/>
    <x v="6"/>
    <x v="1"/>
  </r>
  <r>
    <x v="530"/>
    <n v="2025000"/>
    <x v="0"/>
    <s v="Sanders"/>
    <s v="Sale"/>
    <n v="3194"/>
    <n v="4"/>
    <n v="2"/>
    <n v="2"/>
    <n v="408"/>
    <n v="2010"/>
    <s v="5 Napier St"/>
    <s v="Mentone"/>
    <x v="7"/>
    <x v="4"/>
    <x v="6"/>
    <x v="1"/>
  </r>
  <r>
    <x v="530"/>
    <n v="495000"/>
    <x v="0"/>
    <s v="Cunninghams"/>
    <s v="Sale"/>
    <n v="3429"/>
    <n v="3"/>
    <n v="2"/>
    <n v="2"/>
    <n v="563"/>
    <n v="1994"/>
    <s v="26 Xavier Ct"/>
    <s v="Sunbury"/>
    <x v="18"/>
    <x v="0"/>
    <x v="6"/>
    <x v="1"/>
  </r>
  <r>
    <x v="530"/>
    <n v="518500"/>
    <x v="0"/>
    <s v="SJ"/>
    <s v="Sale"/>
    <n v="3047"/>
    <n v="3"/>
    <n v="1"/>
    <n v="0"/>
    <n v="576"/>
    <n v="1999"/>
    <s v="21 Graham St"/>
    <s v="Broadmeadows"/>
    <x v="18"/>
    <x v="1"/>
    <x v="6"/>
    <x v="1"/>
  </r>
  <r>
    <x v="530"/>
    <n v="1000000"/>
    <x v="0"/>
    <s v="Best Bricks"/>
    <s v="Sale"/>
    <n v="3015"/>
    <n v="3"/>
    <n v="1"/>
    <n v="2"/>
    <n v="366"/>
    <m/>
    <s v="32 Collingwood Rd"/>
    <s v="Newport"/>
    <x v="11"/>
    <x v="0"/>
    <x v="6"/>
    <x v="1"/>
  </r>
  <r>
    <x v="530"/>
    <n v="570000"/>
    <x v="0"/>
    <s v="Jones and Jones"/>
    <s v="Auction"/>
    <n v="3200"/>
    <n v="3"/>
    <n v="1"/>
    <n v="4"/>
    <n v="632"/>
    <n v="1960"/>
    <s v="7 Wirilda Cr"/>
    <s v="Frankston North"/>
    <x v="27"/>
    <x v="5"/>
    <x v="6"/>
    <x v="1"/>
  </r>
  <r>
    <x v="530"/>
    <n v="775000"/>
    <x v="0"/>
    <s v="Melbourne Homes"/>
    <s v="Auction"/>
    <n v="3806"/>
    <n v="4"/>
    <n v="2"/>
    <n v="2"/>
    <n v="520"/>
    <m/>
    <s v="2 Northgate Dr"/>
    <s v="Berwick"/>
    <x v="25"/>
    <x v="5"/>
    <x v="6"/>
    <x v="1"/>
  </r>
  <r>
    <x v="530"/>
    <n v="520000"/>
    <x v="0"/>
    <s v="Property Barons"/>
    <s v="Auction"/>
    <n v="3021"/>
    <n v="4"/>
    <n v="2"/>
    <n v="1"/>
    <n v="699"/>
    <n v="1950"/>
    <s v="62 Lester Av"/>
    <s v="St Albans"/>
    <x v="0"/>
    <x v="0"/>
    <x v="6"/>
    <x v="1"/>
  </r>
  <r>
    <x v="530"/>
    <n v="840000"/>
    <x v="0"/>
    <s v="Property Barons"/>
    <s v="Sale"/>
    <n v="3088"/>
    <n v="3"/>
    <n v="1"/>
    <n v="2"/>
    <n v="509"/>
    <n v="2000"/>
    <s v="31A Beaconsfield Rd"/>
    <s v="Briar Hill"/>
    <x v="17"/>
    <x v="3"/>
    <x v="6"/>
    <x v="1"/>
  </r>
  <r>
    <x v="531"/>
    <n v="381000"/>
    <x v="1"/>
    <s v="Cunninghams"/>
    <s v="Auction"/>
    <n v="3068"/>
    <n v="1"/>
    <n v="1"/>
    <n v="1"/>
    <n v="454"/>
    <m/>
    <s v="4/199 Barkly St"/>
    <s v="Fitzroy North"/>
    <x v="1"/>
    <x v="1"/>
    <x v="6"/>
    <x v="1"/>
  </r>
  <r>
    <x v="531"/>
    <n v="1502000"/>
    <x v="0"/>
    <s v="Cunninghams"/>
    <s v="Sale"/>
    <n v="3068"/>
    <n v="3"/>
    <n v="1"/>
    <n v="0"/>
    <n v="179"/>
    <m/>
    <s v="37 Woodside St"/>
    <s v="Fitzroy North"/>
    <x v="1"/>
    <x v="1"/>
    <x v="6"/>
    <x v="1"/>
  </r>
  <r>
    <x v="531"/>
    <n v="2700000"/>
    <x v="0"/>
    <s v="Flanders &amp; Fish"/>
    <s v="Auction"/>
    <n v="3065"/>
    <n v="3"/>
    <n v="3"/>
    <n v="1"/>
    <n v="433014"/>
    <m/>
    <s v="389 Gore St"/>
    <s v="Fitzroy"/>
    <x v="1"/>
    <x v="1"/>
    <x v="6"/>
    <x v="1"/>
  </r>
  <r>
    <x v="531"/>
    <n v="557000"/>
    <x v="0"/>
    <s v="Sanders"/>
    <s v="Auction"/>
    <n v="3029"/>
    <n v="3"/>
    <n v="1"/>
    <n v="2"/>
    <n v="577"/>
    <n v="1975"/>
    <s v="62 Powell Dr"/>
    <s v="Hoppers Crossing"/>
    <x v="28"/>
    <x v="0"/>
    <x v="6"/>
    <x v="1"/>
  </r>
  <r>
    <x v="531"/>
    <n v="390000"/>
    <x v="1"/>
    <s v="Cunninghams"/>
    <s v="Sale"/>
    <n v="3750"/>
    <n v="2"/>
    <n v="1"/>
    <n v="1"/>
    <n v="197"/>
    <m/>
    <s v="6 Burley St"/>
    <s v="Wollert"/>
    <x v="19"/>
    <x v="1"/>
    <x v="6"/>
    <x v="1"/>
  </r>
  <r>
    <x v="531"/>
    <n v="775500"/>
    <x v="0"/>
    <s v="Melbourne Homes"/>
    <s v="Sale"/>
    <n v="3082"/>
    <n v="3"/>
    <n v="1"/>
    <n v="4"/>
    <n v="840"/>
    <n v="1980"/>
    <s v="46 Buckmaster Dr"/>
    <s v="Mill Park"/>
    <x v="19"/>
    <x v="1"/>
    <x v="6"/>
    <x v="1"/>
  </r>
  <r>
    <x v="531"/>
    <n v="500000"/>
    <x v="1"/>
    <s v="Metro Ladder"/>
    <s v="Auction"/>
    <n v="3181"/>
    <n v="2"/>
    <n v="1"/>
    <n v="1"/>
    <n v="0"/>
    <n v="1960"/>
    <s v="6/299 Dandenong Rd"/>
    <s v="Prahran"/>
    <x v="12"/>
    <x v="2"/>
    <x v="6"/>
    <x v="1"/>
  </r>
  <r>
    <x v="531"/>
    <n v="2500000"/>
    <x v="0"/>
    <s v="Jones and Jones"/>
    <s v="Auction"/>
    <n v="3145"/>
    <n v="3"/>
    <n v="3"/>
    <n v="3"/>
    <n v="1011"/>
    <n v="1925"/>
    <s v="431 Wattletree Rd"/>
    <s v="Malvern East"/>
    <x v="12"/>
    <x v="2"/>
    <x v="6"/>
    <x v="1"/>
  </r>
  <r>
    <x v="531"/>
    <n v="830000"/>
    <x v="0"/>
    <s v="Melbourne Homes"/>
    <s v="Auction"/>
    <n v="3095"/>
    <n v="3"/>
    <n v="2"/>
    <n v="1"/>
    <n v="817"/>
    <n v="1970"/>
    <s v="132 Franklin St"/>
    <s v="Eltham"/>
    <x v="20"/>
    <x v="3"/>
    <x v="6"/>
    <x v="1"/>
  </r>
  <r>
    <x v="531"/>
    <n v="500000"/>
    <x v="1"/>
    <s v="Melbourne Homes"/>
    <s v="Sale"/>
    <n v="3046"/>
    <n v="2"/>
    <n v="1"/>
    <n v="2"/>
    <n v="304"/>
    <m/>
    <s v="2a Geum St"/>
    <s v="Hadfield"/>
    <x v="3"/>
    <x v="1"/>
    <x v="6"/>
    <x v="1"/>
  </r>
  <r>
    <x v="531"/>
    <n v="867000"/>
    <x v="0"/>
    <s v="Sanders"/>
    <s v="Sale"/>
    <n v="3058"/>
    <n v="1"/>
    <n v="1"/>
    <n v="4"/>
    <n v="741"/>
    <m/>
    <s v="3 Alexander Av"/>
    <s v="Coburg North"/>
    <x v="3"/>
    <x v="1"/>
    <x v="6"/>
    <x v="1"/>
  </r>
  <r>
    <x v="531"/>
    <n v="900000"/>
    <x v="0"/>
    <s v="Cunninghams"/>
    <s v="Auction"/>
    <n v="3043"/>
    <n v="3"/>
    <n v="2"/>
    <n v="2"/>
    <n v="453"/>
    <m/>
    <s v="3 Bluebell Cr"/>
    <s v="Gowanbrae"/>
    <x v="3"/>
    <x v="0"/>
    <x v="6"/>
    <x v="1"/>
  </r>
  <r>
    <x v="531"/>
    <n v="900000"/>
    <x v="0"/>
    <s v="Maxwells"/>
    <s v="Auction"/>
    <n v="3012"/>
    <n v="3"/>
    <n v="1"/>
    <n v="1"/>
    <n v="275"/>
    <n v="1936"/>
    <s v="182 Williamstown Rd"/>
    <s v="Kingsville"/>
    <x v="4"/>
    <x v="0"/>
    <x v="6"/>
    <x v="1"/>
  </r>
  <r>
    <x v="531"/>
    <n v="815000"/>
    <x v="2"/>
    <s v="Metro Ladder"/>
    <s v="Sale"/>
    <n v="3018"/>
    <n v="3"/>
    <n v="2"/>
    <n v="2"/>
    <n v="159"/>
    <n v="2014"/>
    <s v="65 Sargood St"/>
    <s v="Altona"/>
    <x v="11"/>
    <x v="0"/>
    <x v="6"/>
    <x v="1"/>
  </r>
  <r>
    <x v="531"/>
    <n v="1050000"/>
    <x v="0"/>
    <s v="Flanders &amp; Fish"/>
    <s v="Auction"/>
    <n v="3015"/>
    <n v="2"/>
    <n v="1"/>
    <n v="0"/>
    <n v="571"/>
    <m/>
    <s v="77 Farm St"/>
    <s v="Newport"/>
    <x v="11"/>
    <x v="0"/>
    <x v="6"/>
    <x v="1"/>
  </r>
  <r>
    <x v="531"/>
    <n v="725000"/>
    <x v="0"/>
    <s v="Sanders"/>
    <s v="Sale"/>
    <n v="3173"/>
    <n v="3"/>
    <n v="2"/>
    <n v="4"/>
    <n v="553"/>
    <m/>
    <s v="5 Faoro Ct"/>
    <s v="Keysborough"/>
    <x v="24"/>
    <x v="4"/>
    <x v="6"/>
    <x v="1"/>
  </r>
  <r>
    <x v="531"/>
    <n v="495000"/>
    <x v="1"/>
    <s v="Cunninghams"/>
    <s v="Sale"/>
    <n v="3073"/>
    <n v="2"/>
    <n v="1"/>
    <n v="1"/>
    <n v="134"/>
    <n v="2013"/>
    <s v="4/26 Acheron Av"/>
    <s v="Reservoir"/>
    <x v="10"/>
    <x v="1"/>
    <x v="6"/>
    <x v="1"/>
  </r>
  <r>
    <x v="531"/>
    <n v="760000"/>
    <x v="0"/>
    <s v="Property Barons"/>
    <s v="Sale"/>
    <n v="3020"/>
    <n v="3"/>
    <n v="1"/>
    <n v="2"/>
    <n v="1143"/>
    <n v="1980"/>
    <s v="73 Hilma St"/>
    <s v="Sunshine West"/>
    <x v="0"/>
    <x v="0"/>
    <x v="6"/>
    <x v="1"/>
  </r>
  <r>
    <x v="531"/>
    <n v="710000"/>
    <x v="0"/>
    <s v="Cunninghams"/>
    <s v="Sale"/>
    <n v="3087"/>
    <n v="3"/>
    <n v="1"/>
    <n v="2"/>
    <n v="600"/>
    <n v="1974"/>
    <s v="27 Kurrajong Cr"/>
    <s v="Watsonia North"/>
    <x v="17"/>
    <x v="1"/>
    <x v="6"/>
    <x v="1"/>
  </r>
  <r>
    <x v="532"/>
    <n v="526000"/>
    <x v="0"/>
    <s v="Sanders"/>
    <s v="Sale"/>
    <n v="3029"/>
    <n v="3"/>
    <n v="2"/>
    <n v="2"/>
    <n v="407"/>
    <n v="2010"/>
    <s v="2 Skylark Ct"/>
    <s v="Tarneit"/>
    <x v="28"/>
    <x v="0"/>
    <x v="6"/>
    <x v="1"/>
  </r>
  <r>
    <x v="532"/>
    <n v="586000"/>
    <x v="0"/>
    <s v="Maxwells"/>
    <s v="Sale"/>
    <n v="3029"/>
    <n v="4"/>
    <n v="2"/>
    <n v="2"/>
    <n v="462"/>
    <n v="2012"/>
    <s v="28 Claire Wy"/>
    <s v="Tarneit"/>
    <x v="28"/>
    <x v="0"/>
    <x v="6"/>
    <x v="1"/>
  </r>
  <r>
    <x v="532"/>
    <n v="645000"/>
    <x v="0"/>
    <s v="SJ"/>
    <s v="Sale"/>
    <n v="3030"/>
    <n v="4"/>
    <n v="2"/>
    <n v="2"/>
    <n v="702"/>
    <m/>
    <s v="15 Retreat Pl"/>
    <s v="Werribee"/>
    <x v="28"/>
    <x v="0"/>
    <x v="6"/>
    <x v="1"/>
  </r>
  <r>
    <x v="532"/>
    <n v="600000"/>
    <x v="0"/>
    <s v="Flanders &amp; Fish"/>
    <s v="Sale"/>
    <n v="3076"/>
    <n v="4"/>
    <n v="2"/>
    <n v="2"/>
    <n v="500"/>
    <m/>
    <s v="13 Anglers Dr"/>
    <s v="Epping"/>
    <x v="19"/>
    <x v="1"/>
    <x v="6"/>
    <x v="1"/>
  </r>
  <r>
    <x v="532"/>
    <n v="940000"/>
    <x v="0"/>
    <s v="Flanders &amp; Fish"/>
    <s v="Auction"/>
    <n v="3046"/>
    <n v="3"/>
    <n v="2"/>
    <n v="5"/>
    <n v="627"/>
    <n v="1960"/>
    <s v="8 Granville St"/>
    <s v="Glenroy"/>
    <x v="3"/>
    <x v="1"/>
    <x v="6"/>
    <x v="1"/>
  </r>
  <r>
    <x v="532"/>
    <n v="1950000"/>
    <x v="0"/>
    <s v="Jones and Jones"/>
    <s v="Sale"/>
    <n v="3168"/>
    <n v="3"/>
    <n v="1"/>
    <n v="2"/>
    <n v="734"/>
    <m/>
    <s v="32 Wellington Rd"/>
    <s v="Clayton"/>
    <x v="6"/>
    <x v="4"/>
    <x v="6"/>
    <x v="1"/>
  </r>
  <r>
    <x v="532"/>
    <n v="375000"/>
    <x v="0"/>
    <s v="Sanders"/>
    <s v="Sale"/>
    <n v="3338"/>
    <n v="3"/>
    <n v="1"/>
    <n v="2"/>
    <n v="584"/>
    <n v="1983"/>
    <s v="30 Bennett St"/>
    <s v="Melton South"/>
    <x v="21"/>
    <x v="6"/>
    <x v="6"/>
    <x v="1"/>
  </r>
  <r>
    <x v="532"/>
    <n v="870000"/>
    <x v="0"/>
    <s v="Property Barons"/>
    <s v="Sale"/>
    <n v="3023"/>
    <n v="4"/>
    <n v="2"/>
    <n v="2"/>
    <n v="463"/>
    <n v="2012"/>
    <s v="25 Coppin La"/>
    <s v="Caroline Springs"/>
    <x v="21"/>
    <x v="0"/>
    <x v="6"/>
    <x v="1"/>
  </r>
  <r>
    <x v="532"/>
    <n v="662000"/>
    <x v="0"/>
    <s v="Metro Ladder"/>
    <s v="Sale"/>
    <n v="3136"/>
    <n v="3"/>
    <n v="1"/>
    <n v="1"/>
    <n v="396"/>
    <n v="1950"/>
    <s v="33 Jackson St"/>
    <s v="Croydon"/>
    <x v="22"/>
    <x v="3"/>
    <x v="6"/>
    <x v="1"/>
  </r>
  <r>
    <x v="532"/>
    <n v="900000"/>
    <x v="0"/>
    <s v="Maxwells"/>
    <s v="Auction"/>
    <n v="3111"/>
    <n v="3"/>
    <n v="1"/>
    <n v="2"/>
    <n v="726"/>
    <m/>
    <s v="66 Lisbeth Av"/>
    <s v="Donvale"/>
    <x v="16"/>
    <x v="3"/>
    <x v="6"/>
    <x v="1"/>
  </r>
  <r>
    <x v="532"/>
    <n v="1040000"/>
    <x v="0"/>
    <s v="Sanders"/>
    <s v="Sale"/>
    <n v="3179"/>
    <n v="4"/>
    <n v="2"/>
    <n v="2"/>
    <n v="1134"/>
    <n v="1970"/>
    <s v="72 Arnold Dr"/>
    <s v="Scoresby"/>
    <x v="26"/>
    <x v="3"/>
    <x v="6"/>
    <x v="1"/>
  </r>
  <r>
    <x v="532"/>
    <n v="951000"/>
    <x v="0"/>
    <s v="Cunninghams"/>
    <s v="Sale"/>
    <n v="3195"/>
    <n v="3"/>
    <n v="2"/>
    <n v="2"/>
    <n v="553"/>
    <m/>
    <s v="1 Wildoer Dr"/>
    <s v="Aspendale Gardens"/>
    <x v="7"/>
    <x v="4"/>
    <x v="6"/>
    <x v="1"/>
  </r>
  <r>
    <x v="532"/>
    <n v="710000"/>
    <x v="0"/>
    <s v="Metro Ladder"/>
    <s v="Auction"/>
    <n v="3020"/>
    <n v="3"/>
    <n v="1"/>
    <n v="2"/>
    <n v="697"/>
    <m/>
    <s v="19 Estelle St"/>
    <s v="Sunshine West"/>
    <x v="0"/>
    <x v="0"/>
    <x v="6"/>
    <x v="1"/>
  </r>
  <r>
    <x v="532"/>
    <n v="1755000"/>
    <x v="0"/>
    <s v="Jones and Jones"/>
    <s v="Sale"/>
    <n v="3104"/>
    <n v="4"/>
    <n v="2"/>
    <n v="2"/>
    <n v="605"/>
    <n v="1938"/>
    <s v="12 Maud St"/>
    <s v="Balwyn North"/>
    <x v="14"/>
    <x v="2"/>
    <x v="6"/>
    <x v="1"/>
  </r>
  <r>
    <x v="532"/>
    <n v="2200000"/>
    <x v="0"/>
    <s v="Cunninghams"/>
    <s v="Auction"/>
    <n v="3127"/>
    <n v="5"/>
    <n v="2"/>
    <n v="4"/>
    <n v="819"/>
    <m/>
    <s v="21 Barloa Rd"/>
    <s v="Mont Albert"/>
    <x v="14"/>
    <x v="3"/>
    <x v="6"/>
    <x v="1"/>
  </r>
  <r>
    <x v="532"/>
    <n v="580000"/>
    <x v="1"/>
    <s v="Maxwells"/>
    <s v="Auction"/>
    <n v="3188"/>
    <n v="1"/>
    <n v="2"/>
    <n v="1"/>
    <n v="486"/>
    <n v="2012"/>
    <s v="7/4 Small St"/>
    <s v="Hampton"/>
    <x v="15"/>
    <x v="2"/>
    <x v="6"/>
    <x v="1"/>
  </r>
  <r>
    <x v="532"/>
    <n v="1296000"/>
    <x v="1"/>
    <s v="Cunninghams"/>
    <s v="Sale"/>
    <n v="3186"/>
    <n v="3"/>
    <n v="1"/>
    <n v="2"/>
    <n v="0"/>
    <m/>
    <s v="4/170 Church St"/>
    <s v="Brighton"/>
    <x v="15"/>
    <x v="2"/>
    <x v="6"/>
    <x v="1"/>
  </r>
  <r>
    <x v="532"/>
    <n v="610000"/>
    <x v="1"/>
    <s v="SJ"/>
    <s v="Sale"/>
    <n v="3088"/>
    <n v="2"/>
    <n v="1"/>
    <n v="1"/>
    <n v="168"/>
    <n v="1985"/>
    <s v="1/39 Alexandra St"/>
    <s v="Greensborough"/>
    <x v="17"/>
    <x v="1"/>
    <x v="6"/>
    <x v="1"/>
  </r>
  <r>
    <x v="533"/>
    <n v="973000"/>
    <x v="0"/>
    <s v="Melbourne Homes"/>
    <s v="Sale"/>
    <n v="3068"/>
    <n v="2"/>
    <n v="1"/>
    <n v="0"/>
    <n v="163"/>
    <m/>
    <s v="20 Hilton St"/>
    <s v="Clifton Hill"/>
    <x v="1"/>
    <x v="1"/>
    <x v="6"/>
    <x v="1"/>
  </r>
  <r>
    <x v="533"/>
    <n v="441000"/>
    <x v="0"/>
    <s v="Jones and Jones"/>
    <s v="Sale"/>
    <n v="3076"/>
    <n v="3"/>
    <n v="2"/>
    <n v="1"/>
    <n v="210"/>
    <m/>
    <s v="14 Garth Pl"/>
    <s v="Epping"/>
    <x v="19"/>
    <x v="1"/>
    <x v="6"/>
    <x v="1"/>
  </r>
  <r>
    <x v="533"/>
    <n v="560000"/>
    <x v="0"/>
    <s v="Cunninghams"/>
    <s v="Sale"/>
    <n v="3075"/>
    <n v="3"/>
    <n v="1"/>
    <n v="2"/>
    <n v="535"/>
    <n v="1970"/>
    <s v="69 Monash St"/>
    <s v="Lalor"/>
    <x v="19"/>
    <x v="1"/>
    <x v="6"/>
    <x v="1"/>
  </r>
  <r>
    <x v="533"/>
    <n v="720000"/>
    <x v="1"/>
    <s v="Jones and Jones"/>
    <s v="Sale"/>
    <n v="3184"/>
    <n v="2"/>
    <n v="1"/>
    <n v="2"/>
    <n v="797"/>
    <n v="1920"/>
    <s v="1/121 Brighton Rd"/>
    <s v="Elwood"/>
    <x v="5"/>
    <x v="2"/>
    <x v="6"/>
    <x v="1"/>
  </r>
  <r>
    <x v="533"/>
    <n v="760000"/>
    <x v="0"/>
    <s v="Cunninghams"/>
    <s v="Sale"/>
    <n v="3019"/>
    <n v="5"/>
    <n v="2"/>
    <n v="2"/>
    <n v="622"/>
    <m/>
    <s v="10 Menzies St"/>
    <s v="Braybrook"/>
    <x v="4"/>
    <x v="0"/>
    <x v="6"/>
    <x v="1"/>
  </r>
  <r>
    <x v="533"/>
    <n v="1310000"/>
    <x v="0"/>
    <s v="Property Barons"/>
    <s v="Sale"/>
    <n v="3109"/>
    <n v="4"/>
    <n v="3"/>
    <n v="2"/>
    <n v="706"/>
    <n v="1970"/>
    <s v="20 Dianne St"/>
    <s v="Doncaster East"/>
    <x v="16"/>
    <x v="3"/>
    <x v="6"/>
    <x v="1"/>
  </r>
  <r>
    <x v="533"/>
    <n v="700000"/>
    <x v="1"/>
    <s v="Jones and Jones"/>
    <s v="Auction"/>
    <n v="3196"/>
    <n v="4"/>
    <n v="2"/>
    <n v="2"/>
    <n v="320"/>
    <m/>
    <s v="17 Tudor Ct"/>
    <s v="Edithvale"/>
    <x v="7"/>
    <x v="4"/>
    <x v="6"/>
    <x v="1"/>
  </r>
  <r>
    <x v="533"/>
    <n v="1330000"/>
    <x v="0"/>
    <s v="Zimmerman"/>
    <s v="Sale"/>
    <n v="3015"/>
    <n v="3"/>
    <n v="1"/>
    <n v="3"/>
    <n v="758"/>
    <m/>
    <s v="34 Thorpe St"/>
    <s v="Newport"/>
    <x v="11"/>
    <x v="0"/>
    <x v="6"/>
    <x v="1"/>
  </r>
  <r>
    <x v="533"/>
    <n v="505000"/>
    <x v="1"/>
    <s v="Jones and Jones"/>
    <s v="Auction"/>
    <n v="3072"/>
    <n v="1"/>
    <n v="1"/>
    <n v="1"/>
    <n v="102"/>
    <n v="2000"/>
    <s v="24 Dermot St"/>
    <s v="Preston"/>
    <x v="10"/>
    <x v="1"/>
    <x v="6"/>
    <x v="1"/>
  </r>
  <r>
    <x v="533"/>
    <n v="520000"/>
    <x v="0"/>
    <s v="Flanders &amp; Fish"/>
    <s v="Auction"/>
    <n v="3021"/>
    <n v="3"/>
    <n v="1"/>
    <n v="2"/>
    <n v="570"/>
    <m/>
    <s v="169 Gillespie Rd"/>
    <s v="Kings Park"/>
    <x v="0"/>
    <x v="0"/>
    <x v="6"/>
    <x v="1"/>
  </r>
  <r>
    <x v="533"/>
    <n v="758000"/>
    <x v="0"/>
    <s v="Jones and Jones"/>
    <s v="Sale"/>
    <n v="3101"/>
    <n v="2"/>
    <n v="1"/>
    <n v="2"/>
    <n v="901"/>
    <m/>
    <s v="1/177 Brougham St"/>
    <s v="Kew"/>
    <x v="14"/>
    <x v="2"/>
    <x v="6"/>
    <x v="1"/>
  </r>
  <r>
    <x v="534"/>
    <n v="540000"/>
    <x v="0"/>
    <s v="Property Barons"/>
    <s v="Sale"/>
    <n v="3029"/>
    <n v="4"/>
    <n v="2"/>
    <n v="2"/>
    <n v="650"/>
    <m/>
    <s v="7 Berberis Pl"/>
    <s v="Hoppers Crossing"/>
    <x v="28"/>
    <x v="0"/>
    <x v="6"/>
    <x v="1"/>
  </r>
  <r>
    <x v="534"/>
    <n v="525000"/>
    <x v="0"/>
    <s v="Melbourne Homes"/>
    <s v="Sale"/>
    <n v="3750"/>
    <n v="4"/>
    <n v="2"/>
    <n v="2"/>
    <n v="415"/>
    <m/>
    <s v="20 Vanin St"/>
    <s v="Wollert"/>
    <x v="19"/>
    <x v="1"/>
    <x v="6"/>
    <x v="1"/>
  </r>
  <r>
    <x v="534"/>
    <n v="690000"/>
    <x v="0"/>
    <s v="Jones and Jones"/>
    <s v="Sale"/>
    <n v="3752"/>
    <n v="3"/>
    <n v="2"/>
    <n v="4"/>
    <n v="806"/>
    <n v="1985"/>
    <s v="9 Ronald Av"/>
    <s v="South Morang"/>
    <x v="19"/>
    <x v="1"/>
    <x v="6"/>
    <x v="1"/>
  </r>
  <r>
    <x v="534"/>
    <n v="710000"/>
    <x v="0"/>
    <s v="Cunninghams"/>
    <s v="Sale"/>
    <n v="3075"/>
    <n v="4"/>
    <n v="1"/>
    <n v="1"/>
    <n v="627"/>
    <n v="1970"/>
    <s v="60 Robert St"/>
    <s v="Lalor"/>
    <x v="19"/>
    <x v="1"/>
    <x v="6"/>
    <x v="1"/>
  </r>
  <r>
    <x v="534"/>
    <n v="480000"/>
    <x v="0"/>
    <s v="Cunninghams"/>
    <s v="Sale"/>
    <n v="3132"/>
    <n v="2"/>
    <n v="1"/>
    <n v="1"/>
    <n v="72"/>
    <n v="2006"/>
    <s v="4/12 Victoria Av"/>
    <s v="Mitcham"/>
    <x v="2"/>
    <x v="3"/>
    <x v="6"/>
    <x v="1"/>
  </r>
  <r>
    <x v="534"/>
    <n v="1750500"/>
    <x v="0"/>
    <s v="Maxwells"/>
    <s v="Sale"/>
    <n v="3125"/>
    <n v="3"/>
    <n v="1"/>
    <n v="2"/>
    <n v="719"/>
    <m/>
    <s v="383 Burwood Hwy"/>
    <s v="Burwood"/>
    <x v="2"/>
    <x v="2"/>
    <x v="6"/>
    <x v="1"/>
  </r>
  <r>
    <x v="534"/>
    <n v="460000"/>
    <x v="1"/>
    <s v="SJ"/>
    <s v="Auction"/>
    <n v="3182"/>
    <n v="2"/>
    <n v="1"/>
    <n v="1"/>
    <n v="0"/>
    <m/>
    <s v="403/64 Wellington St"/>
    <s v="St Kilda"/>
    <x v="5"/>
    <x v="2"/>
    <x v="6"/>
    <x v="1"/>
  </r>
  <r>
    <x v="534"/>
    <n v="715000"/>
    <x v="1"/>
    <s v="Jones and Jones"/>
    <s v="Sale"/>
    <n v="3184"/>
    <n v="2"/>
    <n v="1"/>
    <n v="1"/>
    <n v="795"/>
    <n v="2005"/>
    <s v="3/521 St Kilda St"/>
    <s v="Elwood"/>
    <x v="5"/>
    <x v="2"/>
    <x v="6"/>
    <x v="1"/>
  </r>
  <r>
    <x v="534"/>
    <n v="805000"/>
    <x v="0"/>
    <s v="Property Barons"/>
    <s v="Sale"/>
    <n v="3095"/>
    <n v="3"/>
    <n v="2"/>
    <n v="0"/>
    <n v="848"/>
    <n v="1979"/>
    <s v="6 Orbel Ct"/>
    <s v="Eltham"/>
    <x v="20"/>
    <x v="3"/>
    <x v="6"/>
    <x v="1"/>
  </r>
  <r>
    <x v="534"/>
    <n v="1005000"/>
    <x v="0"/>
    <s v="Cunninghams"/>
    <s v="Auction"/>
    <n v="3033"/>
    <n v="5"/>
    <n v="3"/>
    <n v="2"/>
    <n v="596"/>
    <n v="1970"/>
    <s v="71 Nyah St"/>
    <s v="Keilor East"/>
    <x v="8"/>
    <x v="0"/>
    <x v="6"/>
    <x v="1"/>
  </r>
  <r>
    <x v="534"/>
    <n v="1225000"/>
    <x v="0"/>
    <s v="Jones and Jones"/>
    <s v="Auction"/>
    <n v="3039"/>
    <n v="3"/>
    <n v="2"/>
    <n v="2"/>
    <n v="674"/>
    <n v="1920"/>
    <s v="39 Taylor St"/>
    <s v="Moonee Ponds"/>
    <x v="8"/>
    <x v="0"/>
    <x v="6"/>
    <x v="1"/>
  </r>
  <r>
    <x v="534"/>
    <n v="430000"/>
    <x v="2"/>
    <s v="Melbourne Homes"/>
    <s v="Sale"/>
    <n v="3023"/>
    <n v="3"/>
    <n v="2"/>
    <n v="2"/>
    <n v="194"/>
    <n v="2010"/>
    <s v="2 Cranwell Sq"/>
    <s v="Caroline Springs"/>
    <x v="21"/>
    <x v="0"/>
    <x v="6"/>
    <x v="1"/>
  </r>
  <r>
    <x v="534"/>
    <n v="1760000"/>
    <x v="0"/>
    <s v="Cunninghams"/>
    <s v="Sale"/>
    <n v="3053"/>
    <n v="3"/>
    <n v="2"/>
    <n v="2"/>
    <n v="151"/>
    <m/>
    <s v="113 Station St"/>
    <s v="Carlton"/>
    <x v="13"/>
    <x v="1"/>
    <x v="6"/>
    <x v="1"/>
  </r>
  <r>
    <x v="534"/>
    <n v="702500"/>
    <x v="0"/>
    <s v="Melbourne Homes"/>
    <s v="Auction"/>
    <n v="3136"/>
    <n v="3"/>
    <n v="1"/>
    <n v="1"/>
    <n v="864"/>
    <m/>
    <s v="76 Plymouth Rd"/>
    <s v="Croydon"/>
    <x v="22"/>
    <x v="3"/>
    <x v="6"/>
    <x v="1"/>
  </r>
  <r>
    <x v="534"/>
    <n v="750000"/>
    <x v="0"/>
    <s v="Cunninghams"/>
    <s v="Auction"/>
    <n v="3196"/>
    <n v="3"/>
    <n v="1"/>
    <n v="2"/>
    <n v="463"/>
    <m/>
    <s v="364 Station St"/>
    <s v="Chelsea"/>
    <x v="7"/>
    <x v="4"/>
    <x v="6"/>
    <x v="1"/>
  </r>
  <r>
    <x v="534"/>
    <n v="512500"/>
    <x v="0"/>
    <s v="Sanders"/>
    <s v="Sale"/>
    <n v="3429"/>
    <n v="4"/>
    <n v="2"/>
    <n v="2"/>
    <n v="581"/>
    <n v="1960"/>
    <s v="17 Mudie Av"/>
    <s v="Sunbury"/>
    <x v="18"/>
    <x v="0"/>
    <x v="6"/>
    <x v="1"/>
  </r>
  <r>
    <x v="534"/>
    <n v="923000"/>
    <x v="0"/>
    <s v="Melbourne Homes"/>
    <s v="Sale"/>
    <n v="3015"/>
    <n v="4"/>
    <n v="2"/>
    <n v="2"/>
    <n v="224"/>
    <m/>
    <s v="46A Schutt St"/>
    <s v="Newport"/>
    <x v="11"/>
    <x v="0"/>
    <x v="6"/>
    <x v="1"/>
  </r>
  <r>
    <x v="534"/>
    <n v="465000"/>
    <x v="0"/>
    <s v="Metro Ladder"/>
    <s v="Sale"/>
    <n v="3175"/>
    <n v="3"/>
    <n v="1"/>
    <n v="1"/>
    <n v="375"/>
    <m/>
    <s v="2 Chifley Cr"/>
    <s v="Dandenong North"/>
    <x v="24"/>
    <x v="4"/>
    <x v="6"/>
    <x v="1"/>
  </r>
  <r>
    <x v="534"/>
    <n v="1820000"/>
    <x v="0"/>
    <s v="Jones and Jones"/>
    <s v="Sale"/>
    <n v="3163"/>
    <n v="4"/>
    <n v="2"/>
    <n v="1"/>
    <n v="632"/>
    <n v="1915"/>
    <s v="6 Gerald St"/>
    <s v="Murrumbeena"/>
    <x v="9"/>
    <x v="2"/>
    <x v="6"/>
    <x v="1"/>
  </r>
  <r>
    <x v="534"/>
    <n v="1610000"/>
    <x v="0"/>
    <s v="Cunninghams"/>
    <s v="Sale"/>
    <n v="3070"/>
    <n v="3"/>
    <n v="1"/>
    <n v="4"/>
    <n v="693"/>
    <m/>
    <s v="120 Darebin Rd"/>
    <s v="Northcote"/>
    <x v="10"/>
    <x v="1"/>
    <x v="6"/>
    <x v="1"/>
  </r>
  <r>
    <x v="534"/>
    <n v="551000"/>
    <x v="0"/>
    <s v="Property Barons"/>
    <s v="Sale"/>
    <n v="3020"/>
    <n v="3"/>
    <n v="1"/>
    <n v="2"/>
    <n v="613"/>
    <n v="1974"/>
    <s v="27 Buckingham Cr"/>
    <s v="Sunshine West"/>
    <x v="0"/>
    <x v="0"/>
    <x v="6"/>
    <x v="1"/>
  </r>
  <r>
    <x v="534"/>
    <n v="583500"/>
    <x v="0"/>
    <s v="Maxwells"/>
    <s v="Sale"/>
    <n v="3020"/>
    <n v="3"/>
    <n v="1"/>
    <n v="1"/>
    <n v="672"/>
    <n v="1970"/>
    <s v="18 Marchant Cr"/>
    <s v="Sunshine West"/>
    <x v="0"/>
    <x v="0"/>
    <x v="6"/>
    <x v="1"/>
  </r>
  <r>
    <x v="534"/>
    <n v="590000"/>
    <x v="0"/>
    <s v="Metro Ladder"/>
    <s v="Auction"/>
    <n v="3038"/>
    <n v="4"/>
    <n v="2"/>
    <n v="2"/>
    <n v="757"/>
    <n v="1980"/>
    <s v="4 Nandeen Ct"/>
    <s v="Keilor Downs"/>
    <x v="0"/>
    <x v="0"/>
    <x v="6"/>
    <x v="1"/>
  </r>
  <r>
    <x v="534"/>
    <n v="1000000"/>
    <x v="1"/>
    <s v="Jones and Jones"/>
    <s v="Sale"/>
    <n v="3122"/>
    <n v="3"/>
    <n v="1"/>
    <n v="1"/>
    <n v="1079"/>
    <n v="1940"/>
    <s v="1/514 Glenferrie Rd"/>
    <s v="Hawthorn"/>
    <x v="14"/>
    <x v="2"/>
    <x v="6"/>
    <x v="1"/>
  </r>
  <r>
    <x v="534"/>
    <n v="1739000"/>
    <x v="0"/>
    <s v="Cunninghams"/>
    <s v="Sale"/>
    <n v="3104"/>
    <n v="3"/>
    <n v="1"/>
    <n v="2"/>
    <n v="638"/>
    <m/>
    <s v="26 Maylands Av"/>
    <s v="Balwyn North"/>
    <x v="14"/>
    <x v="2"/>
    <x v="6"/>
    <x v="1"/>
  </r>
  <r>
    <x v="534"/>
    <n v="645000"/>
    <x v="1"/>
    <s v="Maxwells"/>
    <s v="Sale"/>
    <n v="3190"/>
    <n v="2"/>
    <n v="1"/>
    <n v="1"/>
    <n v="105"/>
    <n v="1970"/>
    <s v="2/25 Wilson St"/>
    <s v="Highett"/>
    <x v="15"/>
    <x v="2"/>
    <x v="6"/>
    <x v="1"/>
  </r>
  <r>
    <x v="534"/>
    <n v="4050000"/>
    <x v="0"/>
    <s v="Jones and Jones"/>
    <s v="Auction"/>
    <n v="3186"/>
    <n v="4"/>
    <n v="4"/>
    <n v="4"/>
    <n v="508"/>
    <n v="2011"/>
    <s v="2A Collins St"/>
    <s v="Brighton"/>
    <x v="15"/>
    <x v="2"/>
    <x v="6"/>
    <x v="1"/>
  </r>
  <r>
    <x v="534"/>
    <n v="710000"/>
    <x v="0"/>
    <s v="SJ"/>
    <s v="Sale"/>
    <n v="3083"/>
    <n v="3"/>
    <n v="1"/>
    <n v="1"/>
    <n v="540"/>
    <n v="1968"/>
    <s v="27 Norfolk Cr"/>
    <s v="Bundoora"/>
    <x v="17"/>
    <x v="1"/>
    <x v="6"/>
    <x v="1"/>
  </r>
  <r>
    <x v="535"/>
    <n v="510000"/>
    <x v="0"/>
    <s v="Cunninghams"/>
    <s v="Sale"/>
    <n v="3030"/>
    <n v="3"/>
    <n v="2"/>
    <n v="2"/>
    <n v="658"/>
    <n v="1984"/>
    <s v="22 Kramer St"/>
    <s v="Werribee"/>
    <x v="28"/>
    <x v="0"/>
    <x v="6"/>
    <x v="1"/>
  </r>
  <r>
    <x v="535"/>
    <n v="410000"/>
    <x v="1"/>
    <s v="Melbourne Homes"/>
    <s v="Sale"/>
    <n v="3075"/>
    <n v="2"/>
    <n v="1"/>
    <n v="1"/>
    <n v="143"/>
    <m/>
    <s v="2/70 David St"/>
    <s v="Lalor"/>
    <x v="19"/>
    <x v="1"/>
    <x v="6"/>
    <x v="1"/>
  </r>
  <r>
    <x v="535"/>
    <n v="600000"/>
    <x v="0"/>
    <s v="Melbourne Homes"/>
    <s v="Auction"/>
    <n v="3752"/>
    <n v="4"/>
    <n v="2"/>
    <n v="2"/>
    <n v="505"/>
    <n v="2009"/>
    <s v="15 Ferncroft Dr"/>
    <s v="South Morang"/>
    <x v="19"/>
    <x v="1"/>
    <x v="6"/>
    <x v="1"/>
  </r>
  <r>
    <x v="535"/>
    <n v="705000"/>
    <x v="0"/>
    <s v="Maxwells"/>
    <s v="Sale"/>
    <n v="3082"/>
    <n v="3"/>
    <n v="2"/>
    <n v="2"/>
    <n v="840"/>
    <n v="1970"/>
    <s v="23 Galilee Cr"/>
    <s v="Mill Park"/>
    <x v="19"/>
    <x v="1"/>
    <x v="6"/>
    <x v="1"/>
  </r>
  <r>
    <x v="535"/>
    <n v="900000"/>
    <x v="0"/>
    <s v="Flanders &amp; Fish"/>
    <s v="Sale"/>
    <n v="3095"/>
    <n v="3"/>
    <n v="2"/>
    <n v="2"/>
    <n v="812"/>
    <n v="1980"/>
    <s v="4 Colric Pl"/>
    <s v="Eltham North"/>
    <x v="20"/>
    <x v="3"/>
    <x v="6"/>
    <x v="1"/>
  </r>
  <r>
    <x v="535"/>
    <n v="720000"/>
    <x v="0"/>
    <s v="Property Barons"/>
    <s v="Sale"/>
    <n v="3060"/>
    <n v="3"/>
    <n v="1"/>
    <n v="2"/>
    <n v="603"/>
    <m/>
    <s v="75 Lowson St"/>
    <s v="Fawkner"/>
    <x v="3"/>
    <x v="1"/>
    <x v="6"/>
    <x v="1"/>
  </r>
  <r>
    <x v="535"/>
    <n v="921000"/>
    <x v="0"/>
    <s v="Jones and Jones"/>
    <s v="Sale"/>
    <n v="3046"/>
    <n v="4"/>
    <n v="1"/>
    <n v="4"/>
    <n v="550"/>
    <n v="1950"/>
    <s v="59 Winifred St"/>
    <s v="Oak Park"/>
    <x v="3"/>
    <x v="1"/>
    <x v="6"/>
    <x v="1"/>
  </r>
  <r>
    <x v="535"/>
    <n v="1305000"/>
    <x v="0"/>
    <s v="Jones and Jones"/>
    <s v="Sale"/>
    <n v="3057"/>
    <n v="2"/>
    <n v="1"/>
    <n v="0"/>
    <n v="315"/>
    <m/>
    <s v="36 Clarence St"/>
    <s v="Brunswick East"/>
    <x v="3"/>
    <x v="1"/>
    <x v="6"/>
    <x v="1"/>
  </r>
  <r>
    <x v="535"/>
    <n v="1610000"/>
    <x v="0"/>
    <s v="Sanders"/>
    <s v="Sale"/>
    <n v="3041"/>
    <n v="4"/>
    <n v="3"/>
    <n v="2"/>
    <n v="861"/>
    <n v="1955"/>
    <s v="5 Kilburn St"/>
    <s v="Strathmore"/>
    <x v="8"/>
    <x v="0"/>
    <x v="6"/>
    <x v="1"/>
  </r>
  <r>
    <x v="535"/>
    <n v="730000"/>
    <x v="1"/>
    <s v="Jones and Jones"/>
    <s v="Sale"/>
    <n v="3149"/>
    <n v="2"/>
    <n v="1"/>
    <n v="1"/>
    <n v="292"/>
    <m/>
    <s v="1/21 Herbert St"/>
    <s v="Mount Waverley"/>
    <x v="6"/>
    <x v="3"/>
    <x v="6"/>
    <x v="1"/>
  </r>
  <r>
    <x v="535"/>
    <n v="895000"/>
    <x v="1"/>
    <s v="Flanders &amp; Fish"/>
    <s v="Sale"/>
    <n v="3002"/>
    <n v="1"/>
    <n v="1"/>
    <n v="1"/>
    <n v="0"/>
    <n v="1990"/>
    <s v="205/30 St Andrews Pl"/>
    <s v="East Melbourne"/>
    <x v="13"/>
    <x v="1"/>
    <x v="6"/>
    <x v="1"/>
  </r>
  <r>
    <x v="535"/>
    <n v="780000"/>
    <x v="0"/>
    <s v="Metro Ladder"/>
    <s v="Sale"/>
    <n v="3013"/>
    <n v="2"/>
    <n v="1"/>
    <n v="1"/>
    <n v="178"/>
    <n v="2013"/>
    <s v="33A Severn St"/>
    <s v="Yarraville"/>
    <x v="4"/>
    <x v="0"/>
    <x v="6"/>
    <x v="1"/>
  </r>
  <r>
    <x v="535"/>
    <n v="850000"/>
    <x v="0"/>
    <s v="Sanders"/>
    <s v="Auction"/>
    <n v="3152"/>
    <n v="4"/>
    <n v="2"/>
    <n v="3"/>
    <n v="785"/>
    <m/>
    <s v="9 Eton Sq"/>
    <s v="Wantirna"/>
    <x v="26"/>
    <x v="3"/>
    <x v="6"/>
    <x v="1"/>
  </r>
  <r>
    <x v="535"/>
    <n v="840000"/>
    <x v="0"/>
    <s v="Property Barons"/>
    <s v="Auction"/>
    <n v="3195"/>
    <n v="4"/>
    <n v="2"/>
    <n v="2"/>
    <n v="383"/>
    <m/>
    <s v="12 Pacific Dr"/>
    <s v="Aspendale Gardens"/>
    <x v="7"/>
    <x v="4"/>
    <x v="6"/>
    <x v="1"/>
  </r>
  <r>
    <x v="535"/>
    <n v="749000"/>
    <x v="0"/>
    <s v="Property Barons"/>
    <s v="Auction"/>
    <n v="3043"/>
    <n v="4"/>
    <n v="2"/>
    <n v="2"/>
    <n v="561"/>
    <n v="1970"/>
    <s v="19 Osborne Av"/>
    <s v="Gladstone Park"/>
    <x v="18"/>
    <x v="0"/>
    <x v="6"/>
    <x v="1"/>
  </r>
  <r>
    <x v="535"/>
    <n v="1175000"/>
    <x v="0"/>
    <s v="Flanders &amp; Fish"/>
    <s v="Auction"/>
    <n v="3165"/>
    <n v="3"/>
    <n v="1"/>
    <n v="2"/>
    <n v="700"/>
    <m/>
    <s v="4 Carmel Ct"/>
    <s v="Bentleigh East"/>
    <x v="9"/>
    <x v="2"/>
    <x v="6"/>
    <x v="1"/>
  </r>
  <r>
    <x v="535"/>
    <n v="630000"/>
    <x v="0"/>
    <s v="Melbourne Homes"/>
    <s v="Auction"/>
    <n v="3802"/>
    <n v="3"/>
    <n v="2"/>
    <n v="2"/>
    <n v="581"/>
    <n v="1985"/>
    <s v="44 Denton Dr"/>
    <s v="Endeavour Hills"/>
    <x v="25"/>
    <x v="4"/>
    <x v="6"/>
    <x v="1"/>
  </r>
  <r>
    <x v="535"/>
    <n v="755000"/>
    <x v="0"/>
    <s v="Melbourne Homes"/>
    <s v="Sale"/>
    <n v="3806"/>
    <n v="3"/>
    <n v="2"/>
    <n v="2"/>
    <n v="840"/>
    <m/>
    <s v="5 Russel Av"/>
    <s v="Berwick"/>
    <x v="25"/>
    <x v="5"/>
    <x v="6"/>
    <x v="1"/>
  </r>
  <r>
    <x v="535"/>
    <n v="2900000"/>
    <x v="0"/>
    <s v="Jones and Jones"/>
    <s v="Sale"/>
    <n v="3122"/>
    <n v="4"/>
    <n v="1"/>
    <n v="3"/>
    <n v="636"/>
    <n v="1890"/>
    <s v="63 Liddiard St"/>
    <s v="Hawthorn"/>
    <x v="14"/>
    <x v="2"/>
    <x v="6"/>
    <x v="1"/>
  </r>
  <r>
    <x v="535"/>
    <n v="1250000"/>
    <x v="0"/>
    <s v="Property Barons"/>
    <s v="Sale"/>
    <n v="3084"/>
    <n v="3"/>
    <n v="1"/>
    <n v="0"/>
    <n v="668"/>
    <m/>
    <s v="32 Powlett St"/>
    <s v="Heidelberg"/>
    <x v="17"/>
    <x v="3"/>
    <x v="6"/>
    <x v="1"/>
  </r>
  <r>
    <x v="536"/>
    <n v="1667500"/>
    <x v="1"/>
    <s v="Jones and Jones"/>
    <s v="Sale"/>
    <n v="3121"/>
    <n v="2"/>
    <n v="2"/>
    <n v="2"/>
    <n v="92"/>
    <n v="1940"/>
    <s v="401/28 Tanner St"/>
    <s v="Richmond"/>
    <x v="1"/>
    <x v="1"/>
    <x v="6"/>
    <x v="1"/>
  </r>
  <r>
    <x v="536"/>
    <n v="620000"/>
    <x v="0"/>
    <s v="Metro Ladder"/>
    <s v="Sale"/>
    <n v="3030"/>
    <n v="4"/>
    <n v="2"/>
    <n v="2"/>
    <n v="448"/>
    <n v="2011"/>
    <s v="23 Boathaven Rd"/>
    <s v="Point Cook"/>
    <x v="28"/>
    <x v="0"/>
    <x v="6"/>
    <x v="1"/>
  </r>
  <r>
    <x v="536"/>
    <n v="1088000"/>
    <x v="0"/>
    <s v="Cunninghams"/>
    <s v="Auction"/>
    <n v="3151"/>
    <n v="4"/>
    <n v="1"/>
    <n v="1"/>
    <n v="536"/>
    <m/>
    <s v="2 Amaroo Ct"/>
    <s v="Burwood East"/>
    <x v="2"/>
    <x v="3"/>
    <x v="6"/>
    <x v="1"/>
  </r>
  <r>
    <x v="536"/>
    <n v="1310000"/>
    <x v="0"/>
    <s v="Flanders &amp; Fish"/>
    <s v="Sale"/>
    <n v="3131"/>
    <n v="3"/>
    <n v="1"/>
    <n v="2"/>
    <n v="717"/>
    <m/>
    <s v="23 High St"/>
    <s v="Nunawading"/>
    <x v="2"/>
    <x v="3"/>
    <x v="6"/>
    <x v="1"/>
  </r>
  <r>
    <x v="536"/>
    <n v="559000"/>
    <x v="1"/>
    <s v="Jones and Jones"/>
    <s v="Sale"/>
    <n v="3184"/>
    <n v="1"/>
    <n v="1"/>
    <n v="1"/>
    <n v="0"/>
    <m/>
    <s v="25/5 Dickens St"/>
    <s v="Elwood"/>
    <x v="5"/>
    <x v="2"/>
    <x v="6"/>
    <x v="1"/>
  </r>
  <r>
    <x v="536"/>
    <n v="1035000"/>
    <x v="2"/>
    <s v="Jones and Jones"/>
    <s v="Sale"/>
    <n v="3184"/>
    <n v="3"/>
    <n v="2"/>
    <n v="2"/>
    <n v="0"/>
    <n v="2010"/>
    <s v="4/19 Ruskin St"/>
    <s v="Elwood"/>
    <x v="5"/>
    <x v="2"/>
    <x v="6"/>
    <x v="1"/>
  </r>
  <r>
    <x v="536"/>
    <n v="541000"/>
    <x v="1"/>
    <s v="Cunninghams"/>
    <s v="Sale"/>
    <n v="3044"/>
    <n v="2"/>
    <n v="1"/>
    <n v="1"/>
    <n v="133"/>
    <m/>
    <s v="16/43 Arndt Rd"/>
    <s v="Pascoe Vale"/>
    <x v="3"/>
    <x v="1"/>
    <x v="6"/>
    <x v="1"/>
  </r>
  <r>
    <x v="536"/>
    <n v="1260000"/>
    <x v="0"/>
    <s v="Jones and Jones"/>
    <s v="Sale"/>
    <n v="3056"/>
    <n v="3"/>
    <n v="2"/>
    <n v="1"/>
    <n v="470"/>
    <m/>
    <s v="9 First Av"/>
    <s v="Brunswick"/>
    <x v="3"/>
    <x v="1"/>
    <x v="6"/>
    <x v="1"/>
  </r>
  <r>
    <x v="536"/>
    <n v="1900000"/>
    <x v="0"/>
    <s v="Cunninghams"/>
    <s v="Auction"/>
    <n v="3166"/>
    <n v="6"/>
    <n v="4"/>
    <n v="3"/>
    <n v="1063"/>
    <m/>
    <s v="82 Patrick St"/>
    <s v="Oakleigh East"/>
    <x v="6"/>
    <x v="2"/>
    <x v="6"/>
    <x v="1"/>
  </r>
  <r>
    <x v="536"/>
    <n v="330000"/>
    <x v="0"/>
    <s v="Jones and Jones"/>
    <s v="Auction"/>
    <n v="3337"/>
    <n v="3"/>
    <n v="1"/>
    <n v="1"/>
    <n v="654"/>
    <m/>
    <s v="44 Greenhills Dr"/>
    <s v="Kurunjang"/>
    <x v="21"/>
    <x v="7"/>
    <x v="6"/>
    <x v="1"/>
  </r>
  <r>
    <x v="536"/>
    <n v="625500"/>
    <x v="1"/>
    <s v="Jones and Jones"/>
    <s v="Sale"/>
    <n v="3136"/>
    <n v="3"/>
    <n v="1"/>
    <n v="2"/>
    <n v="397"/>
    <n v="1950"/>
    <s v="2/25 Ruskin Av"/>
    <s v="Croydon"/>
    <x v="22"/>
    <x v="3"/>
    <x v="6"/>
    <x v="1"/>
  </r>
  <r>
    <x v="536"/>
    <n v="1150000"/>
    <x v="0"/>
    <s v="Best Bricks"/>
    <s v="Auction"/>
    <n v="3136"/>
    <n v="2"/>
    <n v="1"/>
    <n v="2"/>
    <n v="1800"/>
    <m/>
    <s v="20 Glenora Av"/>
    <s v="Croydon"/>
    <x v="22"/>
    <x v="3"/>
    <x v="6"/>
    <x v="1"/>
  </r>
  <r>
    <x v="536"/>
    <n v="440000"/>
    <x v="1"/>
    <s v="Maxwells"/>
    <s v="Sale"/>
    <n v="3011"/>
    <n v="3"/>
    <n v="1"/>
    <n v="1"/>
    <n v="0"/>
    <m/>
    <s v="19/44 Everard St"/>
    <s v="Footscray"/>
    <x v="4"/>
    <x v="0"/>
    <x v="6"/>
    <x v="1"/>
  </r>
  <r>
    <x v="536"/>
    <n v="477000"/>
    <x v="0"/>
    <s v="Cunninghams"/>
    <s v="Sale"/>
    <n v="3154"/>
    <n v="3"/>
    <n v="1"/>
    <n v="1"/>
    <n v="518"/>
    <n v="1960"/>
    <s v="325 Forest Rd"/>
    <s v="The Basin"/>
    <x v="26"/>
    <x v="3"/>
    <x v="6"/>
    <x v="1"/>
  </r>
  <r>
    <x v="536"/>
    <n v="825000"/>
    <x v="0"/>
    <s v="Cunninghams"/>
    <s v="Sale"/>
    <n v="3197"/>
    <n v="3"/>
    <n v="2"/>
    <n v="1"/>
    <n v="355"/>
    <m/>
    <s v="15A Riversdale Av"/>
    <s v="Carrum"/>
    <x v="7"/>
    <x v="4"/>
    <x v="6"/>
    <x v="1"/>
  </r>
  <r>
    <x v="536"/>
    <n v="460000"/>
    <x v="0"/>
    <s v="SJ"/>
    <s v="Sale"/>
    <n v="3047"/>
    <n v="3"/>
    <n v="1"/>
    <n v="1"/>
    <n v="629"/>
    <m/>
    <s v="8 Katandra Cr"/>
    <s v="Broadmeadows"/>
    <x v="18"/>
    <x v="1"/>
    <x v="6"/>
    <x v="1"/>
  </r>
  <r>
    <x v="536"/>
    <n v="570500"/>
    <x v="0"/>
    <s v="SJ"/>
    <s v="Sale"/>
    <n v="3047"/>
    <n v="3"/>
    <n v="1"/>
    <n v="1"/>
    <n v="640"/>
    <n v="1965"/>
    <s v="37 Gosford Cr"/>
    <s v="Broadmeadows"/>
    <x v="18"/>
    <x v="1"/>
    <x v="6"/>
    <x v="1"/>
  </r>
  <r>
    <x v="536"/>
    <n v="765000"/>
    <x v="0"/>
    <s v="Melbourne Homes"/>
    <s v="Auction"/>
    <n v="3042"/>
    <n v="5"/>
    <n v="3"/>
    <n v="4"/>
    <n v="650"/>
    <n v="1970"/>
    <s v="26 Snow St"/>
    <s v="Keilor Park"/>
    <x v="0"/>
    <x v="0"/>
    <x v="6"/>
    <x v="1"/>
  </r>
  <r>
    <x v="536"/>
    <n v="881000"/>
    <x v="1"/>
    <s v="Cunninghams"/>
    <s v="Sale"/>
    <n v="3124"/>
    <n v="2"/>
    <n v="2"/>
    <n v="1"/>
    <n v="245"/>
    <m/>
    <s v="2/1 Halley Av"/>
    <s v="Camberwell"/>
    <x v="14"/>
    <x v="2"/>
    <x v="6"/>
    <x v="1"/>
  </r>
  <r>
    <x v="536"/>
    <n v="1520000"/>
    <x v="2"/>
    <s v="Jones and Jones"/>
    <s v="Sale"/>
    <n v="3147"/>
    <n v="4"/>
    <n v="3"/>
    <n v="2"/>
    <n v="267"/>
    <n v="2012"/>
    <s v="2/6 Ramu Gr"/>
    <s v="Ashburton"/>
    <x v="14"/>
    <x v="2"/>
    <x v="6"/>
    <x v="1"/>
  </r>
  <r>
    <x v="537"/>
    <n v="790000"/>
    <x v="1"/>
    <s v="Cunninghams"/>
    <s v="Sale"/>
    <n v="3065"/>
    <n v="2"/>
    <n v="1"/>
    <n v="2"/>
    <n v="6367"/>
    <n v="1930"/>
    <s v="502/416 Gore St"/>
    <s v="Fitzroy"/>
    <x v="1"/>
    <x v="1"/>
    <x v="6"/>
    <x v="1"/>
  </r>
  <r>
    <x v="537"/>
    <n v="437000"/>
    <x v="1"/>
    <s v="Metro Ladder"/>
    <s v="Sale"/>
    <n v="3076"/>
    <n v="2"/>
    <n v="1"/>
    <n v="2"/>
    <n v="351"/>
    <n v="2000"/>
    <s v="2/4 Grimwade Ct"/>
    <s v="Epping"/>
    <x v="19"/>
    <x v="1"/>
    <x v="6"/>
    <x v="1"/>
  </r>
  <r>
    <x v="537"/>
    <n v="1200000"/>
    <x v="0"/>
    <s v="Property Barons"/>
    <s v="Auction"/>
    <n v="3130"/>
    <n v="6"/>
    <n v="2"/>
    <n v="2"/>
    <n v="675"/>
    <m/>
    <s v="42 Junction Rd"/>
    <s v="Blackburn North"/>
    <x v="2"/>
    <x v="3"/>
    <x v="6"/>
    <x v="1"/>
  </r>
  <r>
    <x v="537"/>
    <n v="523000"/>
    <x v="1"/>
    <s v="Melbourne Homes"/>
    <s v="Sale"/>
    <n v="3146"/>
    <n v="2"/>
    <n v="1"/>
    <n v="1"/>
    <n v="0"/>
    <m/>
    <s v="6/35 Scott Gr"/>
    <s v="Glen Iris"/>
    <x v="12"/>
    <x v="2"/>
    <x v="6"/>
    <x v="1"/>
  </r>
  <r>
    <x v="537"/>
    <n v="1638000"/>
    <x v="0"/>
    <s v="Flanders &amp; Fish"/>
    <s v="Sale"/>
    <n v="3145"/>
    <n v="3"/>
    <n v="1"/>
    <n v="1"/>
    <n v="697"/>
    <m/>
    <s v="26 Millewa Av"/>
    <s v="Malvern East"/>
    <x v="12"/>
    <x v="2"/>
    <x v="6"/>
    <x v="1"/>
  </r>
  <r>
    <x v="537"/>
    <n v="1650000"/>
    <x v="0"/>
    <s v="Cunninghams"/>
    <s v="Sale"/>
    <n v="3144"/>
    <n v="3"/>
    <n v="1"/>
    <n v="2"/>
    <n v="354"/>
    <n v="1880"/>
    <s v="1219 Malvern Rd"/>
    <s v="Malvern"/>
    <x v="12"/>
    <x v="2"/>
    <x v="6"/>
    <x v="1"/>
  </r>
  <r>
    <x v="537"/>
    <n v="3175000"/>
    <x v="0"/>
    <s v="Cunninghams"/>
    <s v="Sale"/>
    <n v="3184"/>
    <n v="4"/>
    <n v="2"/>
    <n v="3"/>
    <n v="558"/>
    <n v="1900"/>
    <s v="4 Kendall St"/>
    <s v="Elwood"/>
    <x v="5"/>
    <x v="2"/>
    <x v="6"/>
    <x v="1"/>
  </r>
  <r>
    <x v="537"/>
    <n v="502500"/>
    <x v="1"/>
    <s v="Melbourne Homes"/>
    <s v="Auction"/>
    <n v="3040"/>
    <n v="2"/>
    <n v="1"/>
    <n v="1"/>
    <n v="0"/>
    <n v="1980"/>
    <s v="10/10 Ardoch St"/>
    <s v="Essendon"/>
    <x v="8"/>
    <x v="0"/>
    <x v="6"/>
    <x v="1"/>
  </r>
  <r>
    <x v="537"/>
    <n v="1100000"/>
    <x v="0"/>
    <s v="Property Barons"/>
    <s v="Sale"/>
    <n v="3150"/>
    <n v="5"/>
    <n v="2"/>
    <n v="2"/>
    <n v="672"/>
    <n v="1970"/>
    <s v="19 Kooringa Cr"/>
    <s v="Wheelers Hill"/>
    <x v="6"/>
    <x v="4"/>
    <x v="6"/>
    <x v="1"/>
  </r>
  <r>
    <x v="537"/>
    <n v="1211000"/>
    <x v="0"/>
    <s v="Cunninghams"/>
    <s v="Sale"/>
    <n v="3168"/>
    <n v="4"/>
    <n v="3"/>
    <n v="3"/>
    <n v="727"/>
    <n v="1970"/>
    <s v="3 Risdon Dr"/>
    <s v="Notting Hill"/>
    <x v="6"/>
    <x v="2"/>
    <x v="6"/>
    <x v="1"/>
  </r>
  <r>
    <x v="537"/>
    <n v="1591000"/>
    <x v="0"/>
    <s v="Property Barons"/>
    <s v="Sale"/>
    <n v="3150"/>
    <n v="5"/>
    <n v="3"/>
    <n v="3"/>
    <n v="923"/>
    <m/>
    <s v="11 Bluegum Av"/>
    <s v="Wheelers Hill"/>
    <x v="6"/>
    <x v="4"/>
    <x v="6"/>
    <x v="1"/>
  </r>
  <r>
    <x v="537"/>
    <n v="732000"/>
    <x v="1"/>
    <s v="Melbourne Homes"/>
    <s v="Sale"/>
    <n v="3006"/>
    <n v="2"/>
    <n v="1"/>
    <n v="0"/>
    <n v="3901"/>
    <n v="1996"/>
    <s v="101/8 Wells St"/>
    <s v="Southbank"/>
    <x v="13"/>
    <x v="2"/>
    <x v="6"/>
    <x v="1"/>
  </r>
  <r>
    <x v="537"/>
    <n v="811000"/>
    <x v="0"/>
    <s v="Property Barons"/>
    <s v="Auction"/>
    <n v="3137"/>
    <n v="3"/>
    <n v="1"/>
    <n v="3"/>
    <n v="992"/>
    <n v="1957"/>
    <s v="42 Byron Rd"/>
    <s v="Kilsyth"/>
    <x v="22"/>
    <x v="3"/>
    <x v="6"/>
    <x v="1"/>
  </r>
  <r>
    <x v="537"/>
    <n v="1400000"/>
    <x v="0"/>
    <s v="Jones and Jones"/>
    <s v="Sale"/>
    <n v="3135"/>
    <n v="3"/>
    <n v="2"/>
    <n v="4"/>
    <n v="941"/>
    <n v="1950"/>
    <s v="23 Rosedale Cr"/>
    <s v="Ringwood East"/>
    <x v="22"/>
    <x v="3"/>
    <x v="6"/>
    <x v="1"/>
  </r>
  <r>
    <x v="537"/>
    <n v="500000"/>
    <x v="1"/>
    <s v="Sanders"/>
    <s v="Auction"/>
    <n v="3013"/>
    <n v="2"/>
    <n v="1"/>
    <n v="1"/>
    <n v="0"/>
    <m/>
    <s v="8/232 Williamstown Rd"/>
    <s v="Yarraville"/>
    <x v="4"/>
    <x v="0"/>
    <x v="6"/>
    <x v="1"/>
  </r>
  <r>
    <x v="537"/>
    <n v="640000"/>
    <x v="2"/>
    <s v="Cunninghams"/>
    <s v="Sale"/>
    <n v="3032"/>
    <n v="3"/>
    <n v="2"/>
    <n v="2"/>
    <n v="91"/>
    <n v="2000"/>
    <s v="7 Cavalry Cct"/>
    <s v="Maribyrnong"/>
    <x v="4"/>
    <x v="0"/>
    <x v="6"/>
    <x v="1"/>
  </r>
  <r>
    <x v="537"/>
    <n v="720000"/>
    <x v="0"/>
    <s v="Maxwells"/>
    <s v="Sale"/>
    <n v="3153"/>
    <n v="3"/>
    <n v="2"/>
    <n v="2"/>
    <n v="255"/>
    <m/>
    <s v="4/22 Grandview Gr"/>
    <s v="Bayswater"/>
    <x v="26"/>
    <x v="3"/>
    <x v="6"/>
    <x v="1"/>
  </r>
  <r>
    <x v="537"/>
    <n v="800000"/>
    <x v="0"/>
    <s v="Flanders &amp; Fish"/>
    <s v="Auction"/>
    <n v="3059"/>
    <n v="5"/>
    <n v="3"/>
    <n v="2"/>
    <n v="544"/>
    <n v="2008"/>
    <s v="4 Lysterfield Dr"/>
    <s v="Greenvale"/>
    <x v="18"/>
    <x v="1"/>
    <x v="6"/>
    <x v="1"/>
  </r>
  <r>
    <x v="537"/>
    <n v="660000"/>
    <x v="1"/>
    <s v="Property Barons"/>
    <s v="Sale"/>
    <n v="3018"/>
    <n v="3"/>
    <n v="1"/>
    <n v="2"/>
    <n v="211"/>
    <m/>
    <s v="1/22 Harrington St"/>
    <s v="Altona"/>
    <x v="11"/>
    <x v="0"/>
    <x v="6"/>
    <x v="1"/>
  </r>
  <r>
    <x v="537"/>
    <n v="668500"/>
    <x v="2"/>
    <s v="Cunninghams"/>
    <s v="Sale"/>
    <n v="3073"/>
    <n v="2"/>
    <n v="2"/>
    <n v="1"/>
    <n v="138"/>
    <n v="2014"/>
    <s v="3/76 Southernhay St"/>
    <s v="Reservoir"/>
    <x v="10"/>
    <x v="1"/>
    <x v="6"/>
    <x v="1"/>
  </r>
  <r>
    <x v="537"/>
    <n v="732000"/>
    <x v="0"/>
    <s v="Flanders &amp; Fish"/>
    <s v="Sale"/>
    <n v="3073"/>
    <n v="3"/>
    <n v="1"/>
    <n v="2"/>
    <n v="952"/>
    <m/>
    <s v="1053 High St"/>
    <s v="Reservoir"/>
    <x v="10"/>
    <x v="1"/>
    <x v="6"/>
    <x v="1"/>
  </r>
  <r>
    <x v="537"/>
    <n v="900000"/>
    <x v="0"/>
    <s v="Cunninghams"/>
    <s v="Auction"/>
    <n v="3083"/>
    <n v="10"/>
    <n v="3"/>
    <n v="2"/>
    <n v="313"/>
    <n v="2006"/>
    <s v="5 Ball Ct"/>
    <s v="Bundoora"/>
    <x v="10"/>
    <x v="1"/>
    <x v="6"/>
    <x v="1"/>
  </r>
  <r>
    <x v="537"/>
    <n v="1335000"/>
    <x v="0"/>
    <s v="Cunninghams"/>
    <s v="Sale"/>
    <n v="3070"/>
    <n v="3"/>
    <n v="1"/>
    <n v="1"/>
    <n v="390"/>
    <n v="1920"/>
    <s v="31 Gladstone Av"/>
    <s v="Northcote"/>
    <x v="10"/>
    <x v="1"/>
    <x v="6"/>
    <x v="1"/>
  </r>
  <r>
    <x v="537"/>
    <n v="1930000"/>
    <x v="0"/>
    <s v="Jones and Jones"/>
    <s v="Sale"/>
    <n v="3188"/>
    <n v="3"/>
    <n v="2"/>
    <n v="2"/>
    <n v="720"/>
    <m/>
    <s v="15 David St"/>
    <s v="Hampton"/>
    <x v="15"/>
    <x v="2"/>
    <x v="6"/>
    <x v="1"/>
  </r>
  <r>
    <x v="538"/>
    <n v="637500"/>
    <x v="0"/>
    <s v="Metro Ladder"/>
    <s v="Auction"/>
    <n v="3138"/>
    <n v="3"/>
    <n v="1"/>
    <n v="1"/>
    <n v="609"/>
    <m/>
    <s v="36 Bellara Dr"/>
    <s v="Mooroolbark"/>
    <x v="23"/>
    <x v="5"/>
    <x v="6"/>
    <x v="1"/>
  </r>
  <r>
    <x v="538"/>
    <n v="544000"/>
    <x v="0"/>
    <s v="Flanders &amp; Fish"/>
    <s v="Sale"/>
    <n v="3075"/>
    <n v="3"/>
    <n v="1"/>
    <n v="2"/>
    <n v="534"/>
    <n v="1960"/>
    <s v="168 Darebin Dr"/>
    <s v="Lalor"/>
    <x v="19"/>
    <x v="1"/>
    <x v="6"/>
    <x v="1"/>
  </r>
  <r>
    <x v="538"/>
    <n v="561000"/>
    <x v="0"/>
    <s v="Metro Ladder"/>
    <s v="Sale"/>
    <n v="3076"/>
    <n v="3"/>
    <n v="1"/>
    <n v="0"/>
    <n v="518"/>
    <m/>
    <s v="8 Brownlow Cr"/>
    <s v="Epping"/>
    <x v="19"/>
    <x v="1"/>
    <x v="6"/>
    <x v="1"/>
  </r>
  <r>
    <x v="538"/>
    <n v="767500"/>
    <x v="0"/>
    <s v="Cunninghams"/>
    <s v="Sale"/>
    <n v="3082"/>
    <n v="3"/>
    <n v="2"/>
    <n v="2"/>
    <n v="649"/>
    <m/>
    <s v="26 Coventry Cr"/>
    <s v="Mill Park"/>
    <x v="19"/>
    <x v="1"/>
    <x v="6"/>
    <x v="1"/>
  </r>
  <r>
    <x v="538"/>
    <n v="742000"/>
    <x v="0"/>
    <s v="Metro Ladder"/>
    <s v="Sale"/>
    <n v="3131"/>
    <n v="3"/>
    <n v="1"/>
    <n v="1"/>
    <n v="404"/>
    <m/>
    <s v="2/66 Mahoneys Rd"/>
    <s v="Forest Hill"/>
    <x v="2"/>
    <x v="3"/>
    <x v="6"/>
    <x v="1"/>
  </r>
  <r>
    <x v="538"/>
    <n v="1340000"/>
    <x v="1"/>
    <s v="Cunninghams"/>
    <s v="Sale"/>
    <n v="3141"/>
    <n v="2"/>
    <n v="2"/>
    <n v="2"/>
    <n v="0"/>
    <n v="1995"/>
    <s v="10/391 Toorak Rd"/>
    <s v="South Yarra"/>
    <x v="12"/>
    <x v="2"/>
    <x v="6"/>
    <x v="1"/>
  </r>
  <r>
    <x v="538"/>
    <n v="721000"/>
    <x v="0"/>
    <s v="Property Barons"/>
    <s v="Sale"/>
    <n v="3046"/>
    <n v="3"/>
    <n v="1"/>
    <n v="1"/>
    <n v="600"/>
    <m/>
    <s v="155 Hilton St"/>
    <s v="Glenroy"/>
    <x v="3"/>
    <x v="1"/>
    <x v="6"/>
    <x v="1"/>
  </r>
  <r>
    <x v="538"/>
    <n v="820000"/>
    <x v="0"/>
    <s v="Flanders &amp; Fish"/>
    <s v="Sale"/>
    <n v="3046"/>
    <n v="3"/>
    <n v="1"/>
    <n v="4"/>
    <n v="650"/>
    <n v="1950"/>
    <s v="20A Apsley St"/>
    <s v="Glenroy"/>
    <x v="3"/>
    <x v="1"/>
    <x v="6"/>
    <x v="1"/>
  </r>
  <r>
    <x v="538"/>
    <n v="291000"/>
    <x v="1"/>
    <s v="Cunninghams"/>
    <s v="Sale"/>
    <n v="3040"/>
    <n v="1"/>
    <n v="1"/>
    <n v="1"/>
    <n v="0"/>
    <n v="1970"/>
    <s v="10/30 Richardson St"/>
    <s v="Essendon"/>
    <x v="8"/>
    <x v="0"/>
    <x v="6"/>
    <x v="1"/>
  </r>
  <r>
    <x v="538"/>
    <n v="1311000"/>
    <x v="0"/>
    <s v="Melbourne Homes"/>
    <s v="Sale"/>
    <n v="3150"/>
    <n v="3"/>
    <n v="2"/>
    <n v="1"/>
    <n v="853"/>
    <n v="1972"/>
    <s v="42 Caithness Cr"/>
    <s v="Glen Waverley"/>
    <x v="6"/>
    <x v="3"/>
    <x v="6"/>
    <x v="1"/>
  </r>
  <r>
    <x v="538"/>
    <n v="465000"/>
    <x v="1"/>
    <s v="Jones and Jones"/>
    <s v="Auction"/>
    <n v="3051"/>
    <n v="2"/>
    <n v="1"/>
    <n v="1"/>
    <n v="0"/>
    <n v="2010"/>
    <s v="306/64 MacAulay Rd"/>
    <s v="North Melbourne"/>
    <x v="13"/>
    <x v="1"/>
    <x v="6"/>
    <x v="1"/>
  </r>
  <r>
    <x v="538"/>
    <n v="1350000"/>
    <x v="0"/>
    <s v="Metro Ladder"/>
    <s v="Auction"/>
    <n v="3195"/>
    <n v="5"/>
    <n v="2"/>
    <n v="2"/>
    <n v="653"/>
    <m/>
    <s v="5 Morris St"/>
    <s v="Parkdale"/>
    <x v="7"/>
    <x v="4"/>
    <x v="6"/>
    <x v="1"/>
  </r>
  <r>
    <x v="538"/>
    <n v="560000"/>
    <x v="0"/>
    <s v="SJ"/>
    <s v="Sale"/>
    <n v="3047"/>
    <n v="3"/>
    <n v="1"/>
    <n v="1"/>
    <n v="639"/>
    <m/>
    <s v="4 Holberry St"/>
    <s v="Broadmeadows"/>
    <x v="18"/>
    <x v="1"/>
    <x v="6"/>
    <x v="1"/>
  </r>
  <r>
    <x v="538"/>
    <n v="440500"/>
    <x v="1"/>
    <s v="Sanders"/>
    <s v="Sale"/>
    <n v="3028"/>
    <n v="3"/>
    <n v="1"/>
    <n v="1"/>
    <n v="205"/>
    <n v="1990"/>
    <s v="2/6 Carling Ct"/>
    <s v="Altona Meadows"/>
    <x v="11"/>
    <x v="0"/>
    <x v="6"/>
    <x v="1"/>
  </r>
  <r>
    <x v="538"/>
    <n v="386000"/>
    <x v="2"/>
    <s v="Metro Ladder"/>
    <s v="Sale"/>
    <n v="3198"/>
    <n v="2"/>
    <n v="1"/>
    <n v="1"/>
    <n v="150"/>
    <n v="1970"/>
    <s v="14/10 Claude St"/>
    <s v="Seaford"/>
    <x v="27"/>
    <x v="4"/>
    <x v="6"/>
    <x v="1"/>
  </r>
  <r>
    <x v="538"/>
    <n v="550000"/>
    <x v="0"/>
    <s v="Cunninghams"/>
    <s v="Auction"/>
    <n v="3073"/>
    <n v="3"/>
    <n v="1"/>
    <n v="2"/>
    <n v="1723"/>
    <m/>
    <s v="11B Mahoneys Rd"/>
    <s v="Reservoir"/>
    <x v="10"/>
    <x v="1"/>
    <x v="6"/>
    <x v="1"/>
  </r>
  <r>
    <x v="538"/>
    <n v="953000"/>
    <x v="0"/>
    <s v="Cunninghams"/>
    <s v="Sale"/>
    <n v="3073"/>
    <n v="3"/>
    <n v="1"/>
    <n v="2"/>
    <n v="743"/>
    <n v="1970"/>
    <s v="66 Crookston Rd"/>
    <s v="Reservoir"/>
    <x v="10"/>
    <x v="1"/>
    <x v="6"/>
    <x v="1"/>
  </r>
  <r>
    <x v="538"/>
    <n v="670000"/>
    <x v="0"/>
    <s v="Melbourne Homes"/>
    <s v="Auction"/>
    <n v="3807"/>
    <n v="4"/>
    <n v="2"/>
    <n v="2"/>
    <n v="900"/>
    <n v="2005"/>
    <s v="12 Windsor Dr"/>
    <s v="Beaconsfield"/>
    <x v="30"/>
    <x v="5"/>
    <x v="6"/>
    <x v="1"/>
  </r>
  <r>
    <x v="538"/>
    <n v="682000"/>
    <x v="0"/>
    <s v="Cunninghams"/>
    <s v="Sale"/>
    <n v="3083"/>
    <n v="3"/>
    <n v="1"/>
    <n v="1"/>
    <n v="583"/>
    <m/>
    <s v="533 Grimshaw St"/>
    <s v="Bundoora"/>
    <x v="17"/>
    <x v="1"/>
    <x v="6"/>
    <x v="1"/>
  </r>
  <r>
    <x v="539"/>
    <n v="3200000"/>
    <x v="0"/>
    <s v="Cunninghams"/>
    <s v="Auction"/>
    <n v="3065"/>
    <n v="4"/>
    <n v="4"/>
    <n v="0"/>
    <n v="225"/>
    <n v="1862"/>
    <s v="122 Nicholson St"/>
    <s v="Fitzroy"/>
    <x v="1"/>
    <x v="1"/>
    <x v="7"/>
    <x v="1"/>
  </r>
  <r>
    <x v="539"/>
    <n v="451000"/>
    <x v="0"/>
    <s v="Cunninghams"/>
    <s v="Sale"/>
    <n v="3029"/>
    <n v="3"/>
    <n v="2"/>
    <n v="2"/>
    <n v="347"/>
    <n v="2010"/>
    <s v="4 Romek Wy"/>
    <s v="Truganina"/>
    <x v="28"/>
    <x v="0"/>
    <x v="7"/>
    <x v="1"/>
  </r>
  <r>
    <x v="539"/>
    <n v="338000"/>
    <x v="1"/>
    <s v="Metro Ladder"/>
    <s v="Auction"/>
    <n v="3144"/>
    <n v="1"/>
    <n v="1"/>
    <n v="1"/>
    <n v="0"/>
    <n v="1970"/>
    <s v="4/30 Finlayson St"/>
    <s v="Malvern"/>
    <x v="12"/>
    <x v="2"/>
    <x v="7"/>
    <x v="1"/>
  </r>
  <r>
    <x v="539"/>
    <n v="519500"/>
    <x v="1"/>
    <s v="Cunninghams"/>
    <s v="Sale"/>
    <n v="3146"/>
    <n v="2"/>
    <n v="1"/>
    <n v="1"/>
    <n v="1101"/>
    <n v="1970"/>
    <s v="8/12 Osborne Av"/>
    <s v="Glen Iris"/>
    <x v="12"/>
    <x v="2"/>
    <x v="7"/>
    <x v="1"/>
  </r>
  <r>
    <x v="539"/>
    <n v="1900000"/>
    <x v="0"/>
    <s v="Cunninghams"/>
    <s v="Auction"/>
    <n v="3207"/>
    <n v="3"/>
    <n v="2"/>
    <n v="3"/>
    <n v="337"/>
    <m/>
    <s v="25 Barak Rd"/>
    <s v="Port Melbourne"/>
    <x v="5"/>
    <x v="2"/>
    <x v="7"/>
    <x v="1"/>
  </r>
  <r>
    <x v="539"/>
    <n v="762000"/>
    <x v="0"/>
    <s v="Jones and Jones"/>
    <s v="Sale"/>
    <n v="3095"/>
    <n v="4"/>
    <n v="2"/>
    <n v="2"/>
    <n v="573"/>
    <n v="1980"/>
    <s v="17/1336 Main Rd"/>
    <s v="Eltham"/>
    <x v="20"/>
    <x v="3"/>
    <x v="7"/>
    <x v="1"/>
  </r>
  <r>
    <x v="539"/>
    <n v="881000"/>
    <x v="0"/>
    <s v="Metro Ladder"/>
    <s v="Sale"/>
    <n v="3044"/>
    <n v="3"/>
    <n v="1"/>
    <n v="1"/>
    <n v="480"/>
    <m/>
    <s v="17 Wicklow St"/>
    <s v="Pascoe Vale"/>
    <x v="3"/>
    <x v="1"/>
    <x v="7"/>
    <x v="1"/>
  </r>
  <r>
    <x v="539"/>
    <n v="1400000"/>
    <x v="0"/>
    <s v="Cunninghams"/>
    <s v="Sale"/>
    <n v="3058"/>
    <n v="4"/>
    <n v="2"/>
    <n v="2"/>
    <n v="426"/>
    <n v="1930"/>
    <s v="68 Marks St"/>
    <s v="Coburg"/>
    <x v="3"/>
    <x v="1"/>
    <x v="7"/>
    <x v="1"/>
  </r>
  <r>
    <x v="539"/>
    <n v="820000"/>
    <x v="0"/>
    <s v="Flanders &amp; Fish"/>
    <s v="Sale"/>
    <n v="3034"/>
    <n v="3"/>
    <n v="1"/>
    <n v="2"/>
    <n v="680"/>
    <m/>
    <s v="29 Brentwood Dr"/>
    <s v="Avondale Heights"/>
    <x v="8"/>
    <x v="0"/>
    <x v="7"/>
    <x v="1"/>
  </r>
  <r>
    <x v="539"/>
    <n v="864000"/>
    <x v="2"/>
    <s v="Metro Ladder"/>
    <s v="Sale"/>
    <n v="3040"/>
    <n v="3"/>
    <n v="1"/>
    <n v="2"/>
    <n v="177"/>
    <m/>
    <s v="1/8 Graves St"/>
    <s v="Essendon"/>
    <x v="8"/>
    <x v="0"/>
    <x v="7"/>
    <x v="1"/>
  </r>
  <r>
    <x v="539"/>
    <n v="1380000"/>
    <x v="0"/>
    <s v="Cunninghams"/>
    <s v="Auction"/>
    <n v="3040"/>
    <n v="4"/>
    <n v="2"/>
    <n v="2"/>
    <n v="766"/>
    <m/>
    <s v="241 Buckley St"/>
    <s v="Aberfeldie"/>
    <x v="8"/>
    <x v="0"/>
    <x v="7"/>
    <x v="1"/>
  </r>
  <r>
    <x v="539"/>
    <n v="1490000"/>
    <x v="0"/>
    <s v="Cunninghams"/>
    <s v="Sale"/>
    <n v="3150"/>
    <n v="5"/>
    <n v="3"/>
    <n v="4"/>
    <n v="677"/>
    <m/>
    <s v="6 Reynolds Av"/>
    <s v="Wheelers Hill"/>
    <x v="6"/>
    <x v="4"/>
    <x v="7"/>
    <x v="1"/>
  </r>
  <r>
    <x v="539"/>
    <n v="427500"/>
    <x v="0"/>
    <s v="Metro Ladder"/>
    <s v="Sale"/>
    <n v="3337"/>
    <n v="4"/>
    <n v="1"/>
    <n v="2"/>
    <n v="865"/>
    <n v="1980"/>
    <s v="20 Linlithgow Wy"/>
    <s v="Melton West"/>
    <x v="21"/>
    <x v="7"/>
    <x v="7"/>
    <x v="1"/>
  </r>
  <r>
    <x v="539"/>
    <n v="216000"/>
    <x v="1"/>
    <s v="Maxwells"/>
    <s v="Auction"/>
    <n v="3012"/>
    <n v="1"/>
    <n v="1"/>
    <n v="1"/>
    <n v="0"/>
    <m/>
    <s v="5/35 Kingsville St"/>
    <s v="Kingsville"/>
    <x v="4"/>
    <x v="0"/>
    <x v="7"/>
    <x v="1"/>
  </r>
  <r>
    <x v="539"/>
    <n v="675000"/>
    <x v="2"/>
    <s v="Cunninghams"/>
    <s v="Sale"/>
    <n v="3032"/>
    <n v="2"/>
    <n v="1"/>
    <n v="2"/>
    <n v="198"/>
    <n v="2009"/>
    <s v="1/59 Middle Rd"/>
    <s v="Maribyrnong"/>
    <x v="4"/>
    <x v="0"/>
    <x v="7"/>
    <x v="1"/>
  </r>
  <r>
    <x v="539"/>
    <n v="891000"/>
    <x v="0"/>
    <s v="Metro Ladder"/>
    <s v="Sale"/>
    <n v="3011"/>
    <n v="4"/>
    <n v="1"/>
    <n v="3"/>
    <n v="446"/>
    <n v="1920"/>
    <s v="12 Jerrold St"/>
    <s v="Footscray"/>
    <x v="4"/>
    <x v="0"/>
    <x v="7"/>
    <x v="1"/>
  </r>
  <r>
    <x v="539"/>
    <n v="1423000"/>
    <x v="0"/>
    <s v="Cunninghams"/>
    <s v="Sale"/>
    <n v="3109"/>
    <n v="3"/>
    <n v="2"/>
    <n v="2"/>
    <n v="643"/>
    <m/>
    <s v="8 Raven St"/>
    <s v="Doncaster East"/>
    <x v="16"/>
    <x v="3"/>
    <x v="7"/>
    <x v="1"/>
  </r>
  <r>
    <x v="539"/>
    <n v="800000"/>
    <x v="0"/>
    <s v="Cunninghams"/>
    <s v="Auction"/>
    <n v="3195"/>
    <n v="4"/>
    <n v="3"/>
    <n v="3"/>
    <n v="638"/>
    <m/>
    <s v="51B Bear St"/>
    <s v="Mordialloc"/>
    <x v="7"/>
    <x v="4"/>
    <x v="7"/>
    <x v="1"/>
  </r>
  <r>
    <x v="539"/>
    <n v="1800000"/>
    <x v="0"/>
    <s v="Jones and Jones"/>
    <s v="Auction"/>
    <n v="3195"/>
    <n v="4"/>
    <n v="2"/>
    <n v="2"/>
    <n v="656"/>
    <n v="1950"/>
    <s v="8 Ashmore Av"/>
    <s v="Mordialloc"/>
    <x v="7"/>
    <x v="4"/>
    <x v="7"/>
    <x v="1"/>
  </r>
  <r>
    <x v="539"/>
    <n v="438000"/>
    <x v="0"/>
    <s v="SJ"/>
    <s v="Sale"/>
    <n v="3429"/>
    <n v="3"/>
    <n v="1"/>
    <n v="4"/>
    <n v="606"/>
    <n v="1994"/>
    <s v="11 Gruner St"/>
    <s v="Sunbury"/>
    <x v="18"/>
    <x v="0"/>
    <x v="7"/>
    <x v="1"/>
  </r>
  <r>
    <x v="539"/>
    <n v="1630000"/>
    <x v="0"/>
    <s v="Jones and Jones"/>
    <s v="Sale"/>
    <n v="3163"/>
    <n v="2"/>
    <n v="1"/>
    <n v="1"/>
    <n v="618"/>
    <m/>
    <s v="9 Vine Gr"/>
    <s v="Carnegie"/>
    <x v="9"/>
    <x v="2"/>
    <x v="7"/>
    <x v="1"/>
  </r>
  <r>
    <x v="539"/>
    <n v="935000"/>
    <x v="0"/>
    <s v="Cunninghams"/>
    <s v="Sale"/>
    <n v="3073"/>
    <n v="3"/>
    <n v="1"/>
    <n v="2"/>
    <n v="529"/>
    <n v="1960"/>
    <s v="13 Clinnick St"/>
    <s v="Reservoir"/>
    <x v="10"/>
    <x v="1"/>
    <x v="7"/>
    <x v="1"/>
  </r>
  <r>
    <x v="539"/>
    <n v="1270000"/>
    <x v="0"/>
    <s v="Cunninghams"/>
    <s v="Sale"/>
    <n v="3072"/>
    <n v="3"/>
    <n v="2"/>
    <n v="2"/>
    <n v="585"/>
    <m/>
    <s v="19 Bruce St"/>
    <s v="Preston"/>
    <x v="10"/>
    <x v="1"/>
    <x v="7"/>
    <x v="1"/>
  </r>
  <r>
    <x v="539"/>
    <n v="662500"/>
    <x v="0"/>
    <s v="Melbourne Homes"/>
    <s v="Sale"/>
    <n v="3803"/>
    <n v="3"/>
    <n v="2"/>
    <n v="2"/>
    <n v="649"/>
    <m/>
    <s v="5 Katrina Cl"/>
    <s v="Hallam"/>
    <x v="25"/>
    <x v="4"/>
    <x v="7"/>
    <x v="1"/>
  </r>
  <r>
    <x v="539"/>
    <n v="2400000"/>
    <x v="0"/>
    <s v="Metro Ladder"/>
    <s v="Auction"/>
    <n v="3104"/>
    <n v="5"/>
    <n v="4"/>
    <n v="2"/>
    <n v="742"/>
    <n v="1980"/>
    <s v="7 Adeney St"/>
    <s v="Balwyn North"/>
    <x v="14"/>
    <x v="2"/>
    <x v="7"/>
    <x v="1"/>
  </r>
  <r>
    <x v="540"/>
    <n v="385000"/>
    <x v="2"/>
    <s v="Property Barons"/>
    <s v="Auction"/>
    <n v="3029"/>
    <n v="2"/>
    <n v="1"/>
    <n v="1"/>
    <n v="206"/>
    <m/>
    <s v="2/7 Cabarita St"/>
    <s v="Truganina"/>
    <x v="28"/>
    <x v="0"/>
    <x v="7"/>
    <x v="1"/>
  </r>
  <r>
    <x v="540"/>
    <n v="950000"/>
    <x v="0"/>
    <s v="Property Barons"/>
    <s v="Sale"/>
    <n v="3132"/>
    <n v="3"/>
    <n v="1"/>
    <n v="2"/>
    <n v="608"/>
    <n v="1975"/>
    <s v="29 Fuller St"/>
    <s v="Mitcham"/>
    <x v="2"/>
    <x v="3"/>
    <x v="7"/>
    <x v="1"/>
  </r>
  <r>
    <x v="540"/>
    <n v="320000"/>
    <x v="1"/>
    <s v="Jones and Jones"/>
    <s v="Auction"/>
    <n v="3146"/>
    <n v="1"/>
    <n v="1"/>
    <n v="0"/>
    <n v="0"/>
    <n v="1960"/>
    <s v="11/1419 High St"/>
    <s v="Glen Iris"/>
    <x v="12"/>
    <x v="2"/>
    <x v="7"/>
    <x v="1"/>
  </r>
  <r>
    <x v="540"/>
    <n v="460000"/>
    <x v="1"/>
    <s v="Flanders &amp; Fish"/>
    <s v="Auction"/>
    <n v="3141"/>
    <n v="2"/>
    <n v="2"/>
    <n v="0"/>
    <n v="0"/>
    <n v="2014"/>
    <s v="804/2 Claremont St"/>
    <s v="South Yarra"/>
    <x v="12"/>
    <x v="2"/>
    <x v="7"/>
    <x v="1"/>
  </r>
  <r>
    <x v="540"/>
    <n v="930000"/>
    <x v="1"/>
    <s v="Jones and Jones"/>
    <s v="Sale"/>
    <n v="3184"/>
    <n v="2"/>
    <n v="1"/>
    <n v="1"/>
    <n v="837"/>
    <n v="1930"/>
    <s v="3/28 Avoca Av"/>
    <s v="Elwood"/>
    <x v="5"/>
    <x v="2"/>
    <x v="7"/>
    <x v="1"/>
  </r>
  <r>
    <x v="540"/>
    <n v="887500"/>
    <x v="0"/>
    <s v="Metro Ladder"/>
    <s v="Sale"/>
    <n v="3088"/>
    <n v="4"/>
    <n v="2"/>
    <n v="2"/>
    <n v="737"/>
    <m/>
    <s v="14 Glenwood Dr"/>
    <s v="Greensborough"/>
    <x v="20"/>
    <x v="1"/>
    <x v="7"/>
    <x v="1"/>
  </r>
  <r>
    <x v="540"/>
    <n v="400000"/>
    <x v="2"/>
    <s v="Cunninghams"/>
    <s v="Auction"/>
    <n v="3046"/>
    <n v="2"/>
    <n v="1"/>
    <n v="1"/>
    <n v="102"/>
    <n v="2012"/>
    <s v="4/71 Station Rd"/>
    <s v="Glenroy"/>
    <x v="3"/>
    <x v="1"/>
    <x v="7"/>
    <x v="1"/>
  </r>
  <r>
    <x v="540"/>
    <n v="430000"/>
    <x v="1"/>
    <s v="Metro Ladder"/>
    <s v="Auction"/>
    <n v="3058"/>
    <n v="1"/>
    <n v="1"/>
    <n v="1"/>
    <n v="103"/>
    <m/>
    <s v="4/94 The Grove"/>
    <s v="Coburg"/>
    <x v="3"/>
    <x v="1"/>
    <x v="7"/>
    <x v="1"/>
  </r>
  <r>
    <x v="540"/>
    <n v="777000"/>
    <x v="2"/>
    <s v="Metro Ladder"/>
    <s v="Sale"/>
    <n v="3033"/>
    <n v="3"/>
    <n v="2"/>
    <n v="1"/>
    <n v="300"/>
    <n v="1950"/>
    <s v="28 Nyah St"/>
    <s v="Keilor East"/>
    <x v="8"/>
    <x v="0"/>
    <x v="7"/>
    <x v="1"/>
  </r>
  <r>
    <x v="540"/>
    <n v="880000"/>
    <x v="0"/>
    <s v="Property Barons"/>
    <s v="Sale"/>
    <n v="3033"/>
    <n v="4"/>
    <n v="1"/>
    <n v="1"/>
    <n v="534"/>
    <m/>
    <s v="23 Phillip Rd"/>
    <s v="Keilor East"/>
    <x v="8"/>
    <x v="0"/>
    <x v="7"/>
    <x v="1"/>
  </r>
  <r>
    <x v="540"/>
    <n v="755000"/>
    <x v="0"/>
    <s v="Cunninghams"/>
    <s v="Sale"/>
    <n v="3170"/>
    <n v="3"/>
    <n v="2"/>
    <n v="2"/>
    <n v="197"/>
    <n v="2005"/>
    <s v="2 Kinkora Ct"/>
    <s v="Mulgrave"/>
    <x v="6"/>
    <x v="4"/>
    <x v="7"/>
    <x v="1"/>
  </r>
  <r>
    <x v="540"/>
    <n v="1365000"/>
    <x v="0"/>
    <s v="Cunninghams"/>
    <s v="Sale"/>
    <n v="3166"/>
    <n v="3"/>
    <n v="2"/>
    <n v="2"/>
    <n v="655"/>
    <n v="1960"/>
    <s v="32 Stamford Rd"/>
    <s v="Oakleigh"/>
    <x v="6"/>
    <x v="2"/>
    <x v="7"/>
    <x v="1"/>
  </r>
  <r>
    <x v="540"/>
    <n v="468000"/>
    <x v="0"/>
    <s v="Flanders &amp; Fish"/>
    <s v="Sale"/>
    <n v="3012"/>
    <n v="2"/>
    <n v="1"/>
    <n v="2"/>
    <n v="312"/>
    <n v="1990"/>
    <s v="18 Pullar St"/>
    <s v="Maidstone"/>
    <x v="4"/>
    <x v="0"/>
    <x v="7"/>
    <x v="1"/>
  </r>
  <r>
    <x v="540"/>
    <n v="820000"/>
    <x v="0"/>
    <s v="Melbourne Homes"/>
    <s v="Sale"/>
    <n v="3195"/>
    <n v="3"/>
    <n v="2"/>
    <n v="2"/>
    <n v="445"/>
    <n v="1997"/>
    <s v="44 Melrose St"/>
    <s v="Parkdale"/>
    <x v="7"/>
    <x v="4"/>
    <x v="7"/>
    <x v="1"/>
  </r>
  <r>
    <x v="540"/>
    <n v="880000"/>
    <x v="0"/>
    <s v="Jones and Jones"/>
    <s v="Sale"/>
    <n v="3167"/>
    <n v="3"/>
    <n v="2"/>
    <n v="2"/>
    <n v="504"/>
    <m/>
    <s v="8 Cedar Ct"/>
    <s v="Oakleigh South"/>
    <x v="7"/>
    <x v="4"/>
    <x v="7"/>
    <x v="1"/>
  </r>
  <r>
    <x v="540"/>
    <n v="465000"/>
    <x v="2"/>
    <s v="Property Barons"/>
    <s v="Sale"/>
    <n v="3047"/>
    <n v="3"/>
    <n v="2"/>
    <n v="3"/>
    <n v="248"/>
    <n v="2010"/>
    <s v="1/124 Cuthbert St"/>
    <s v="Broadmeadows"/>
    <x v="18"/>
    <x v="1"/>
    <x v="7"/>
    <x v="1"/>
  </r>
  <r>
    <x v="540"/>
    <n v="650000"/>
    <x v="0"/>
    <s v="SJ"/>
    <s v="Sale"/>
    <n v="3429"/>
    <n v="3"/>
    <n v="3"/>
    <n v="1"/>
    <n v="852"/>
    <n v="1960"/>
    <s v="18 Timins St"/>
    <s v="Sunbury"/>
    <x v="18"/>
    <x v="0"/>
    <x v="7"/>
    <x v="1"/>
  </r>
  <r>
    <x v="540"/>
    <n v="895000"/>
    <x v="0"/>
    <s v="Property Barons"/>
    <s v="Sale"/>
    <n v="3175"/>
    <n v="5"/>
    <n v="2"/>
    <n v="4"/>
    <n v="779"/>
    <n v="1970"/>
    <s v="7 Buchan St"/>
    <s v="Dandenong North"/>
    <x v="24"/>
    <x v="4"/>
    <x v="7"/>
    <x v="1"/>
  </r>
  <r>
    <x v="540"/>
    <n v="796000"/>
    <x v="1"/>
    <s v="Melbourne Homes"/>
    <s v="Sale"/>
    <n v="3163"/>
    <n v="2"/>
    <n v="1"/>
    <n v="2"/>
    <n v="0"/>
    <n v="1975"/>
    <s v="5/9 Cosy Gum Rd"/>
    <s v="Carnegie"/>
    <x v="9"/>
    <x v="2"/>
    <x v="7"/>
    <x v="1"/>
  </r>
  <r>
    <x v="540"/>
    <n v="640000"/>
    <x v="0"/>
    <s v="Metro Ladder"/>
    <s v="Sale"/>
    <n v="3199"/>
    <n v="3"/>
    <n v="2"/>
    <n v="1"/>
    <n v="368"/>
    <m/>
    <s v="42 Kars St"/>
    <s v="Frankston"/>
    <x v="27"/>
    <x v="4"/>
    <x v="7"/>
    <x v="1"/>
  </r>
  <r>
    <x v="540"/>
    <n v="980000"/>
    <x v="0"/>
    <s v="Cunninghams"/>
    <s v="Sale"/>
    <n v="3072"/>
    <n v="3"/>
    <n v="1"/>
    <n v="5"/>
    <n v="581"/>
    <m/>
    <s v="210 Gower St"/>
    <s v="Preston"/>
    <x v="10"/>
    <x v="1"/>
    <x v="7"/>
    <x v="1"/>
  </r>
  <r>
    <x v="540"/>
    <n v="620000"/>
    <x v="0"/>
    <s v="Jones and Jones"/>
    <s v="Sale"/>
    <n v="3806"/>
    <n v="3"/>
    <n v="1"/>
    <n v="2"/>
    <n v="792"/>
    <n v="1970"/>
    <s v="33 Jane St"/>
    <s v="Berwick"/>
    <x v="25"/>
    <x v="5"/>
    <x v="7"/>
    <x v="1"/>
  </r>
  <r>
    <x v="540"/>
    <n v="435000"/>
    <x v="0"/>
    <s v="Jones and Jones"/>
    <s v="Sale"/>
    <n v="3810"/>
    <n v="4"/>
    <n v="2"/>
    <n v="2"/>
    <n v="553"/>
    <n v="2005"/>
    <s v="4 Toorang Ct"/>
    <s v="Pakenham"/>
    <x v="30"/>
    <x v="5"/>
    <x v="7"/>
    <x v="1"/>
  </r>
  <r>
    <x v="540"/>
    <n v="700000"/>
    <x v="0"/>
    <s v="Maxwells"/>
    <s v="Auction"/>
    <n v="3020"/>
    <n v="3"/>
    <n v="2"/>
    <n v="1"/>
    <n v="485"/>
    <n v="1950"/>
    <s v="75 Duke St"/>
    <s v="Sunshine"/>
    <x v="0"/>
    <x v="0"/>
    <x v="7"/>
    <x v="1"/>
  </r>
  <r>
    <x v="541"/>
    <n v="675000"/>
    <x v="0"/>
    <s v="Melbourne Homes"/>
    <s v="Auction"/>
    <n v="3075"/>
    <n v="5"/>
    <n v="2"/>
    <n v="2"/>
    <n v="750"/>
    <m/>
    <s v="15 Dennis St"/>
    <s v="Lalor"/>
    <x v="19"/>
    <x v="1"/>
    <x v="7"/>
    <x v="1"/>
  </r>
  <r>
    <x v="541"/>
    <n v="706000"/>
    <x v="1"/>
    <s v="Jones and Jones"/>
    <s v="Sale"/>
    <n v="3130"/>
    <n v="2"/>
    <n v="1"/>
    <n v="1"/>
    <n v="305"/>
    <n v="1940"/>
    <s v="1/108 Surrey Rd"/>
    <s v="Blackburn North"/>
    <x v="2"/>
    <x v="3"/>
    <x v="7"/>
    <x v="1"/>
  </r>
  <r>
    <x v="541"/>
    <n v="2500000"/>
    <x v="0"/>
    <s v="Zimmerman"/>
    <s v="Auction"/>
    <n v="3145"/>
    <n v="3"/>
    <n v="1"/>
    <n v="2"/>
    <n v="1128"/>
    <n v="1950"/>
    <s v="641 Waverley Rd"/>
    <s v="Malvern East"/>
    <x v="12"/>
    <x v="2"/>
    <x v="7"/>
    <x v="1"/>
  </r>
  <r>
    <x v="541"/>
    <n v="750000"/>
    <x v="1"/>
    <s v="Cunninghams"/>
    <s v="Auction"/>
    <n v="3041"/>
    <n v="3"/>
    <n v="2"/>
    <n v="2"/>
    <n v="288"/>
    <n v="1970"/>
    <s v="1/351 Napier St"/>
    <s v="Strathmore"/>
    <x v="8"/>
    <x v="0"/>
    <x v="7"/>
    <x v="1"/>
  </r>
  <r>
    <x v="541"/>
    <n v="1425500"/>
    <x v="0"/>
    <s v="Metro Ladder"/>
    <s v="Sale"/>
    <n v="3039"/>
    <n v="1"/>
    <n v="1"/>
    <n v="1"/>
    <n v="552"/>
    <m/>
    <s v="15 Grandison St"/>
    <s v="Moonee Ponds"/>
    <x v="8"/>
    <x v="0"/>
    <x v="7"/>
    <x v="1"/>
  </r>
  <r>
    <x v="541"/>
    <n v="1095000"/>
    <x v="0"/>
    <s v="Cunninghams"/>
    <s v="Sale"/>
    <n v="3150"/>
    <n v="5"/>
    <n v="2"/>
    <n v="2"/>
    <n v="629"/>
    <m/>
    <s v="7 Ondine Dr"/>
    <s v="Wheelers Hill"/>
    <x v="6"/>
    <x v="4"/>
    <x v="7"/>
    <x v="1"/>
  </r>
  <r>
    <x v="541"/>
    <n v="360000"/>
    <x v="2"/>
    <s v="Melbourne Homes"/>
    <s v="Auction"/>
    <n v="3023"/>
    <n v="3"/>
    <n v="1"/>
    <n v="1"/>
    <n v="0"/>
    <n v="2009"/>
    <s v="5/1 Dargi Grn"/>
    <s v="Caroline Springs"/>
    <x v="21"/>
    <x v="0"/>
    <x v="7"/>
    <x v="1"/>
  </r>
  <r>
    <x v="541"/>
    <n v="385000"/>
    <x v="0"/>
    <s v="SJ"/>
    <s v="Sale"/>
    <n v="3338"/>
    <n v="3"/>
    <n v="1"/>
    <n v="2"/>
    <n v="670"/>
    <n v="1975"/>
    <s v="48 Manson Dr"/>
    <s v="Melton South"/>
    <x v="21"/>
    <x v="6"/>
    <x v="7"/>
    <x v="1"/>
  </r>
  <r>
    <x v="541"/>
    <n v="660000"/>
    <x v="0"/>
    <s v="Property Barons"/>
    <s v="Sale"/>
    <n v="3037"/>
    <n v="4"/>
    <n v="2"/>
    <n v="2"/>
    <n v="724"/>
    <m/>
    <s v="19 Wolviston Av"/>
    <s v="Hillside"/>
    <x v="21"/>
    <x v="0"/>
    <x v="7"/>
    <x v="1"/>
  </r>
  <r>
    <x v="541"/>
    <n v="350000"/>
    <x v="1"/>
    <s v="Jones and Jones"/>
    <s v="Auction"/>
    <n v="3053"/>
    <n v="1"/>
    <n v="1"/>
    <n v="1"/>
    <n v="0"/>
    <n v="1970"/>
    <s v="5/50 Barkly St"/>
    <s v="Carlton"/>
    <x v="13"/>
    <x v="1"/>
    <x v="7"/>
    <x v="1"/>
  </r>
  <r>
    <x v="541"/>
    <n v="865000"/>
    <x v="0"/>
    <s v="Cunninghams"/>
    <s v="Auction"/>
    <n v="3136"/>
    <n v="5"/>
    <n v="2"/>
    <n v="2"/>
    <n v="974"/>
    <n v="1975"/>
    <s v="30 Allendale Rd"/>
    <s v="Croydon"/>
    <x v="22"/>
    <x v="3"/>
    <x v="7"/>
    <x v="1"/>
  </r>
  <r>
    <x v="541"/>
    <n v="1450000"/>
    <x v="0"/>
    <s v="Best Bricks"/>
    <s v="Auction"/>
    <n v="3134"/>
    <n v="3"/>
    <n v="2"/>
    <n v="2"/>
    <n v="1555"/>
    <m/>
    <s v="12 Gordon Ct"/>
    <s v="Ringwood"/>
    <x v="22"/>
    <x v="3"/>
    <x v="7"/>
    <x v="1"/>
  </r>
  <r>
    <x v="541"/>
    <n v="280000"/>
    <x v="1"/>
    <s v="Best Bricks"/>
    <s v="Auction"/>
    <n v="3012"/>
    <n v="1"/>
    <n v="1"/>
    <n v="1"/>
    <n v="3826"/>
    <n v="2009"/>
    <s v="14/4 Crefden St"/>
    <s v="Maidstone"/>
    <x v="4"/>
    <x v="0"/>
    <x v="7"/>
    <x v="1"/>
  </r>
  <r>
    <x v="541"/>
    <n v="797000"/>
    <x v="0"/>
    <s v="Best Bricks"/>
    <s v="Sale"/>
    <n v="3019"/>
    <n v="3"/>
    <n v="1"/>
    <n v="2"/>
    <n v="694"/>
    <n v="1960"/>
    <s v="14 Enderby Ct"/>
    <s v="Braybrook"/>
    <x v="4"/>
    <x v="0"/>
    <x v="7"/>
    <x v="1"/>
  </r>
  <r>
    <x v="541"/>
    <n v="876000"/>
    <x v="0"/>
    <s v="Cunninghams"/>
    <s v="Sale"/>
    <n v="3012"/>
    <n v="3"/>
    <n v="1"/>
    <n v="2"/>
    <n v="420"/>
    <m/>
    <s v="35 Lindenow St"/>
    <s v="Maidstone"/>
    <x v="4"/>
    <x v="0"/>
    <x v="7"/>
    <x v="1"/>
  </r>
  <r>
    <x v="541"/>
    <n v="1005000"/>
    <x v="0"/>
    <s v="Maxwells"/>
    <s v="Sale"/>
    <n v="3013"/>
    <n v="3"/>
    <n v="1"/>
    <n v="2"/>
    <n v="451"/>
    <m/>
    <s v="220 Roberts St"/>
    <s v="Yarraville"/>
    <x v="4"/>
    <x v="0"/>
    <x v="7"/>
    <x v="1"/>
  </r>
  <r>
    <x v="541"/>
    <n v="1142000"/>
    <x v="0"/>
    <s v="Cunninghams"/>
    <s v="Auction"/>
    <n v="3013"/>
    <n v="4"/>
    <n v="3"/>
    <n v="2"/>
    <n v="234"/>
    <n v="2012"/>
    <s v="1/23 Bena St"/>
    <s v="Yarraville"/>
    <x v="4"/>
    <x v="0"/>
    <x v="7"/>
    <x v="1"/>
  </r>
  <r>
    <x v="541"/>
    <n v="560000"/>
    <x v="1"/>
    <s v="Jones and Jones"/>
    <s v="Sale"/>
    <n v="3192"/>
    <n v="2"/>
    <n v="1"/>
    <n v="2"/>
    <n v="182"/>
    <m/>
    <s v="4/163 Centre Dandenong Rd"/>
    <s v="Cheltenham"/>
    <x v="7"/>
    <x v="2"/>
    <x v="7"/>
    <x v="1"/>
  </r>
  <r>
    <x v="541"/>
    <n v="586000"/>
    <x v="0"/>
    <s v="SJ"/>
    <s v="Sale"/>
    <n v="3047"/>
    <n v="3"/>
    <n v="1"/>
    <n v="1"/>
    <n v="677"/>
    <m/>
    <s v="5 Evans Ct"/>
    <s v="Broadmeadows"/>
    <x v="18"/>
    <x v="1"/>
    <x v="7"/>
    <x v="1"/>
  </r>
  <r>
    <x v="541"/>
    <n v="625000"/>
    <x v="0"/>
    <s v="SJ"/>
    <s v="Sale"/>
    <n v="3043"/>
    <n v="3"/>
    <n v="1"/>
    <n v="2"/>
    <n v="544"/>
    <m/>
    <s v="9 Dolphin Ct"/>
    <s v="Gladstone Park"/>
    <x v="18"/>
    <x v="0"/>
    <x v="7"/>
    <x v="1"/>
  </r>
  <r>
    <x v="541"/>
    <n v="627000"/>
    <x v="0"/>
    <s v="Property Barons"/>
    <s v="Auction"/>
    <n v="3043"/>
    <n v="3"/>
    <n v="1"/>
    <n v="2"/>
    <n v="573"/>
    <m/>
    <s v="11 Leura Ct"/>
    <s v="Gladstone Park"/>
    <x v="18"/>
    <x v="0"/>
    <x v="7"/>
    <x v="1"/>
  </r>
  <r>
    <x v="541"/>
    <n v="730000"/>
    <x v="0"/>
    <s v="Sanders"/>
    <s v="Sale"/>
    <n v="3025"/>
    <n v="3"/>
    <n v="1"/>
    <n v="1"/>
    <n v="276"/>
    <m/>
    <s v="131 Chambers Rd"/>
    <s v="Altona North"/>
    <x v="11"/>
    <x v="0"/>
    <x v="7"/>
    <x v="1"/>
  </r>
  <r>
    <x v="541"/>
    <n v="1360000"/>
    <x v="0"/>
    <s v="Sanders"/>
    <s v="Sale"/>
    <n v="3018"/>
    <n v="4"/>
    <n v="2"/>
    <n v="4"/>
    <n v="615"/>
    <m/>
    <s v="64 Queen St"/>
    <s v="Altona"/>
    <x v="11"/>
    <x v="0"/>
    <x v="7"/>
    <x v="1"/>
  </r>
  <r>
    <x v="541"/>
    <n v="650000"/>
    <x v="0"/>
    <s v="Jones and Jones"/>
    <s v="Sale"/>
    <n v="3174"/>
    <n v="4"/>
    <n v="1"/>
    <n v="2"/>
    <n v="660"/>
    <m/>
    <s v="46 Jacana St"/>
    <s v="Noble Park"/>
    <x v="24"/>
    <x v="4"/>
    <x v="7"/>
    <x v="1"/>
  </r>
  <r>
    <x v="541"/>
    <n v="430000"/>
    <x v="1"/>
    <s v="Cunninghams"/>
    <s v="Auction"/>
    <n v="3163"/>
    <n v="2"/>
    <n v="1"/>
    <n v="1"/>
    <n v="2048"/>
    <n v="1960"/>
    <s v="5/40 Woorayl St"/>
    <s v="Carnegie"/>
    <x v="9"/>
    <x v="2"/>
    <x v="7"/>
    <x v="1"/>
  </r>
  <r>
    <x v="541"/>
    <n v="625000"/>
    <x v="0"/>
    <s v="Melbourne Homes"/>
    <s v="Auction"/>
    <n v="3802"/>
    <n v="4"/>
    <n v="2"/>
    <n v="2"/>
    <n v="669"/>
    <n v="1980"/>
    <s v="18 Struan Av"/>
    <s v="Endeavour Hills"/>
    <x v="25"/>
    <x v="4"/>
    <x v="7"/>
    <x v="1"/>
  </r>
  <r>
    <x v="541"/>
    <n v="775000"/>
    <x v="0"/>
    <s v="Metro Ladder"/>
    <s v="Sale"/>
    <n v="3036"/>
    <n v="3"/>
    <n v="2"/>
    <n v="2"/>
    <n v="547"/>
    <m/>
    <s v="20 Hopkins Av"/>
    <s v="Keilor"/>
    <x v="0"/>
    <x v="0"/>
    <x v="7"/>
    <x v="1"/>
  </r>
  <r>
    <x v="541"/>
    <n v="500000"/>
    <x v="1"/>
    <s v="Flanders &amp; Fish"/>
    <s v="Auction"/>
    <n v="3122"/>
    <n v="2"/>
    <n v="1"/>
    <n v="1"/>
    <n v="2338"/>
    <m/>
    <s v="4/3 Kooyongkoot Rd"/>
    <s v="Hawthorn"/>
    <x v="14"/>
    <x v="2"/>
    <x v="7"/>
    <x v="1"/>
  </r>
  <r>
    <x v="541"/>
    <n v="2668000"/>
    <x v="0"/>
    <s v="Property Barons"/>
    <s v="Sale"/>
    <n v="3104"/>
    <n v="3"/>
    <n v="1"/>
    <n v="2"/>
    <n v="939"/>
    <m/>
    <s v="1120 Burke Rd"/>
    <s v="Balwyn North"/>
    <x v="14"/>
    <x v="2"/>
    <x v="7"/>
    <x v="1"/>
  </r>
  <r>
    <x v="542"/>
    <n v="383000"/>
    <x v="0"/>
    <s v="Sanders"/>
    <s v="Sale"/>
    <n v="3030"/>
    <n v="3"/>
    <n v="1"/>
    <n v="2"/>
    <n v="548"/>
    <n v="1960"/>
    <s v="8 Centenary Cr"/>
    <s v="Werribee"/>
    <x v="28"/>
    <x v="0"/>
    <x v="7"/>
    <x v="1"/>
  </r>
  <r>
    <x v="542"/>
    <n v="1390000"/>
    <x v="0"/>
    <s v="Flanders &amp; Fish"/>
    <s v="Auction"/>
    <n v="3125"/>
    <n v="4"/>
    <n v="2"/>
    <n v="1"/>
    <n v="627"/>
    <n v="1950"/>
    <s v="61 McCubbin St"/>
    <s v="Burwood"/>
    <x v="2"/>
    <x v="2"/>
    <x v="7"/>
    <x v="1"/>
  </r>
  <r>
    <x v="542"/>
    <n v="468000"/>
    <x v="1"/>
    <s v="Jones and Jones"/>
    <s v="Auction"/>
    <n v="3182"/>
    <n v="1"/>
    <n v="1"/>
    <n v="1"/>
    <n v="0"/>
    <n v="2000"/>
    <s v="22/220 Barkly St"/>
    <s v="St Kilda"/>
    <x v="5"/>
    <x v="2"/>
    <x v="7"/>
    <x v="1"/>
  </r>
  <r>
    <x v="542"/>
    <n v="481000"/>
    <x v="1"/>
    <s v="Metro Ladder"/>
    <s v="Sale"/>
    <n v="3182"/>
    <n v="1"/>
    <n v="1"/>
    <n v="1"/>
    <n v="0"/>
    <n v="1940"/>
    <s v="11/22 Charnwood Cr"/>
    <s v="St Kilda"/>
    <x v="5"/>
    <x v="2"/>
    <x v="7"/>
    <x v="1"/>
  </r>
  <r>
    <x v="542"/>
    <n v="780000"/>
    <x v="2"/>
    <s v="Metro Ladder"/>
    <s v="Sale"/>
    <n v="3042"/>
    <n v="3"/>
    <n v="2"/>
    <n v="1"/>
    <n v="195"/>
    <n v="2005"/>
    <s v="10A Coniston Av"/>
    <s v="Airport West"/>
    <x v="8"/>
    <x v="0"/>
    <x v="7"/>
    <x v="1"/>
  </r>
  <r>
    <x v="542"/>
    <n v="950000"/>
    <x v="2"/>
    <s v="Property Barons"/>
    <s v="Sale"/>
    <n v="3042"/>
    <n v="4"/>
    <n v="2"/>
    <n v="1"/>
    <n v="255"/>
    <m/>
    <s v="44 Moorna Dr"/>
    <s v="Airport West"/>
    <x v="8"/>
    <x v="0"/>
    <x v="7"/>
    <x v="1"/>
  </r>
  <r>
    <x v="542"/>
    <n v="1130000"/>
    <x v="0"/>
    <s v="Metro Ladder"/>
    <s v="Sale"/>
    <n v="3032"/>
    <n v="2"/>
    <n v="1"/>
    <n v="1"/>
    <n v="222"/>
    <m/>
    <s v="21 Walter St"/>
    <s v="Ascot Vale"/>
    <x v="8"/>
    <x v="0"/>
    <x v="7"/>
    <x v="1"/>
  </r>
  <r>
    <x v="542"/>
    <n v="1810000"/>
    <x v="0"/>
    <s v="Jones and Jones"/>
    <s v="Sale"/>
    <n v="3039"/>
    <n v="4"/>
    <n v="2"/>
    <n v="2"/>
    <n v="431"/>
    <n v="1894"/>
    <s v="6 Addison St"/>
    <s v="Moonee Ponds"/>
    <x v="8"/>
    <x v="0"/>
    <x v="7"/>
    <x v="1"/>
  </r>
  <r>
    <x v="542"/>
    <n v="2000000"/>
    <x v="0"/>
    <s v="Cunninghams"/>
    <s v="Auction"/>
    <n v="3041"/>
    <n v="7"/>
    <n v="3"/>
    <n v="4"/>
    <n v="608"/>
    <n v="1999"/>
    <s v="78 Bulla Rd"/>
    <s v="Strathmore"/>
    <x v="8"/>
    <x v="0"/>
    <x v="7"/>
    <x v="1"/>
  </r>
  <r>
    <x v="542"/>
    <n v="210000"/>
    <x v="1"/>
    <s v="Maxwells"/>
    <s v="Auction"/>
    <n v="3012"/>
    <n v="1"/>
    <n v="1"/>
    <n v="1"/>
    <n v="0"/>
    <m/>
    <s v="5/35 Kingsville St"/>
    <s v="Kingsville"/>
    <x v="4"/>
    <x v="0"/>
    <x v="7"/>
    <x v="1"/>
  </r>
  <r>
    <x v="542"/>
    <n v="702000"/>
    <x v="2"/>
    <s v="Maxwells"/>
    <s v="Sale"/>
    <n v="3012"/>
    <n v="3"/>
    <n v="2"/>
    <n v="2"/>
    <n v="189"/>
    <n v="2000"/>
    <s v="72B Richelieu St"/>
    <s v="Maidstone"/>
    <x v="4"/>
    <x v="0"/>
    <x v="7"/>
    <x v="1"/>
  </r>
  <r>
    <x v="542"/>
    <n v="750000"/>
    <x v="0"/>
    <s v="Maxwells"/>
    <s v="Sale"/>
    <n v="3011"/>
    <n v="2"/>
    <n v="1"/>
    <n v="1"/>
    <n v="104"/>
    <m/>
    <s v="2A Austin St"/>
    <s v="Seddon"/>
    <x v="4"/>
    <x v="0"/>
    <x v="7"/>
    <x v="1"/>
  </r>
  <r>
    <x v="542"/>
    <n v="1390000"/>
    <x v="0"/>
    <s v="Property Barons"/>
    <s v="Sale"/>
    <n v="3109"/>
    <n v="4"/>
    <n v="3"/>
    <n v="2"/>
    <n v="664"/>
    <m/>
    <s v="26 Octantis St"/>
    <s v="Doncaster East"/>
    <x v="16"/>
    <x v="3"/>
    <x v="7"/>
    <x v="1"/>
  </r>
  <r>
    <x v="542"/>
    <n v="1750000"/>
    <x v="0"/>
    <s v="Cunninghams"/>
    <s v="Auction"/>
    <n v="3106"/>
    <n v="5"/>
    <n v="3"/>
    <n v="2"/>
    <n v="787"/>
    <n v="1990"/>
    <s v="270 Serpells Rd"/>
    <s v="Templestowe"/>
    <x v="16"/>
    <x v="3"/>
    <x v="7"/>
    <x v="1"/>
  </r>
  <r>
    <x v="542"/>
    <n v="1751000"/>
    <x v="0"/>
    <s v="Jones and Jones"/>
    <s v="Sale"/>
    <n v="3105"/>
    <n v="4"/>
    <n v="3"/>
    <n v="4"/>
    <n v="646"/>
    <n v="1998"/>
    <s v="3 Coromandel Ct"/>
    <s v="Bulleen"/>
    <x v="16"/>
    <x v="3"/>
    <x v="7"/>
    <x v="1"/>
  </r>
  <r>
    <x v="542"/>
    <n v="1070000"/>
    <x v="0"/>
    <s v="Property Barons"/>
    <s v="Auction"/>
    <n v="3180"/>
    <n v="5"/>
    <n v="2"/>
    <n v="2"/>
    <n v="726"/>
    <m/>
    <s v="16 Mistletoe Cl"/>
    <s v="Knoxfield"/>
    <x v="26"/>
    <x v="3"/>
    <x v="7"/>
    <x v="1"/>
  </r>
  <r>
    <x v="542"/>
    <n v="641000"/>
    <x v="1"/>
    <s v="Melbourne Homes"/>
    <s v="Sale"/>
    <n v="3194"/>
    <n v="2"/>
    <n v="1"/>
    <n v="1"/>
    <n v="0"/>
    <m/>
    <s v="1/33 Riviera St"/>
    <s v="Mentone"/>
    <x v="7"/>
    <x v="4"/>
    <x v="7"/>
    <x v="1"/>
  </r>
  <r>
    <x v="542"/>
    <n v="1640000"/>
    <x v="0"/>
    <s v="Jones and Jones"/>
    <s v="Sale"/>
    <n v="3204"/>
    <n v="3"/>
    <n v="1"/>
    <n v="3"/>
    <n v="585"/>
    <m/>
    <s v="11 Buckingham Av"/>
    <s v="Bentleigh"/>
    <x v="9"/>
    <x v="2"/>
    <x v="7"/>
    <x v="1"/>
  </r>
  <r>
    <x v="542"/>
    <n v="415000"/>
    <x v="1"/>
    <s v="Melbourne Homes"/>
    <s v="Sale"/>
    <n v="3071"/>
    <n v="1"/>
    <n v="1"/>
    <n v="1"/>
    <n v="0"/>
    <n v="1970"/>
    <s v="1/54 Pender St"/>
    <s v="Thornbury"/>
    <x v="10"/>
    <x v="1"/>
    <x v="7"/>
    <x v="1"/>
  </r>
  <r>
    <x v="542"/>
    <n v="2070000"/>
    <x v="0"/>
    <s v="Jones and Jones"/>
    <s v="Auction"/>
    <n v="3071"/>
    <n v="4"/>
    <n v="3"/>
    <n v="2"/>
    <n v="530"/>
    <n v="2016"/>
    <s v="329 Gillies St"/>
    <s v="Thornbury"/>
    <x v="10"/>
    <x v="1"/>
    <x v="7"/>
    <x v="1"/>
  </r>
  <r>
    <x v="542"/>
    <n v="1857000"/>
    <x v="0"/>
    <s v="Jones and Jones"/>
    <s v="Sale"/>
    <n v="3122"/>
    <n v="2"/>
    <n v="1"/>
    <n v="1"/>
    <n v="230"/>
    <n v="1890"/>
    <s v="5 Connell St"/>
    <s v="Hawthorn"/>
    <x v="14"/>
    <x v="2"/>
    <x v="7"/>
    <x v="1"/>
  </r>
  <r>
    <x v="542"/>
    <n v="720000"/>
    <x v="1"/>
    <s v="Property Barons"/>
    <s v="Auction"/>
    <n v="3081"/>
    <n v="3"/>
    <n v="1"/>
    <n v="1"/>
    <n v="146"/>
    <m/>
    <s v="4/32 Montgomery St"/>
    <s v="Heidelberg Heights"/>
    <x v="17"/>
    <x v="3"/>
    <x v="7"/>
    <x v="1"/>
  </r>
  <r>
    <x v="542"/>
    <n v="1301000"/>
    <x v="0"/>
    <s v="Sanders"/>
    <s v="Auction"/>
    <n v="3094"/>
    <n v="3"/>
    <n v="2"/>
    <n v="2"/>
    <n v="636"/>
    <n v="1980"/>
    <s v="6 Wooded Wy"/>
    <s v="Montmorency"/>
    <x v="17"/>
    <x v="3"/>
    <x v="7"/>
    <x v="1"/>
  </r>
  <r>
    <x v="543"/>
    <n v="541000"/>
    <x v="0"/>
    <s v="Cunninghams"/>
    <s v="Sale"/>
    <n v="3029"/>
    <n v="3"/>
    <n v="1"/>
    <n v="2"/>
    <n v="623"/>
    <m/>
    <s v="53 Mossfiel Dr"/>
    <s v="Hoppers Crossing"/>
    <x v="28"/>
    <x v="0"/>
    <x v="7"/>
    <x v="1"/>
  </r>
  <r>
    <x v="543"/>
    <n v="725000"/>
    <x v="0"/>
    <s v="Cunninghams"/>
    <s v="Sale"/>
    <n v="3082"/>
    <n v="3"/>
    <n v="2"/>
    <n v="2"/>
    <n v="602"/>
    <n v="1980"/>
    <s v="4 Streeton Cct"/>
    <s v="Mill Park"/>
    <x v="19"/>
    <x v="1"/>
    <x v="7"/>
    <x v="1"/>
  </r>
  <r>
    <x v="543"/>
    <n v="746000"/>
    <x v="1"/>
    <s v="Jones and Jones"/>
    <s v="Auction"/>
    <n v="3151"/>
    <n v="2"/>
    <n v="1"/>
    <n v="2"/>
    <n v="239"/>
    <m/>
    <s v="2/7 Bellevue Av"/>
    <s v="Burwood East"/>
    <x v="2"/>
    <x v="3"/>
    <x v="7"/>
    <x v="1"/>
  </r>
  <r>
    <x v="543"/>
    <n v="1200000"/>
    <x v="0"/>
    <s v="Best Bricks"/>
    <s v="Auction"/>
    <n v="3130"/>
    <n v="3"/>
    <n v="2"/>
    <n v="2"/>
    <n v="567"/>
    <m/>
    <s v="74 Williams Rd"/>
    <s v="Blackburn"/>
    <x v="2"/>
    <x v="3"/>
    <x v="7"/>
    <x v="1"/>
  </r>
  <r>
    <x v="543"/>
    <n v="560000"/>
    <x v="1"/>
    <s v="Metro Ladder"/>
    <s v="Auction"/>
    <n v="3181"/>
    <n v="2"/>
    <n v="1"/>
    <n v="1"/>
    <n v="0"/>
    <n v="2012"/>
    <s v="201/152 Peel St"/>
    <s v="Windsor"/>
    <x v="12"/>
    <x v="2"/>
    <x v="7"/>
    <x v="1"/>
  </r>
  <r>
    <x v="543"/>
    <n v="570000"/>
    <x v="1"/>
    <s v="Jones and Jones"/>
    <s v="Auction"/>
    <n v="3181"/>
    <n v="2"/>
    <n v="2"/>
    <n v="1"/>
    <n v="0"/>
    <m/>
    <s v="306/323 Dandenong Rd"/>
    <s v="Prahran"/>
    <x v="12"/>
    <x v="2"/>
    <x v="7"/>
    <x v="1"/>
  </r>
  <r>
    <x v="543"/>
    <n v="910000"/>
    <x v="1"/>
    <s v="Cunninghams"/>
    <s v="Sale"/>
    <n v="3141"/>
    <n v="2"/>
    <n v="2"/>
    <n v="2"/>
    <n v="0"/>
    <m/>
    <s v="7/2 Cromwell Rd"/>
    <s v="South Yarra"/>
    <x v="12"/>
    <x v="2"/>
    <x v="7"/>
    <x v="1"/>
  </r>
  <r>
    <x v="543"/>
    <n v="435000"/>
    <x v="1"/>
    <s v="Melbourne Homes"/>
    <s v="Sale"/>
    <n v="3184"/>
    <n v="1"/>
    <n v="1"/>
    <n v="1"/>
    <n v="1192"/>
    <n v="2009"/>
    <s v="206/35 Ormond Rd"/>
    <s v="Elwood"/>
    <x v="5"/>
    <x v="2"/>
    <x v="7"/>
    <x v="1"/>
  </r>
  <r>
    <x v="543"/>
    <n v="1077000"/>
    <x v="0"/>
    <s v="Jones and Jones"/>
    <s v="Sale"/>
    <n v="3058"/>
    <n v="3"/>
    <n v="1"/>
    <n v="2"/>
    <n v="512"/>
    <m/>
    <s v="18 Shaftsbury St"/>
    <s v="Coburg"/>
    <x v="3"/>
    <x v="1"/>
    <x v="7"/>
    <x v="1"/>
  </r>
  <r>
    <x v="543"/>
    <n v="1205000"/>
    <x v="0"/>
    <s v="Best Bricks"/>
    <s v="Sale"/>
    <n v="3149"/>
    <n v="3"/>
    <n v="2"/>
    <n v="2"/>
    <n v="402"/>
    <n v="1960"/>
    <s v="12 Holskamp St"/>
    <s v="Mount Waverley"/>
    <x v="6"/>
    <x v="3"/>
    <x v="7"/>
    <x v="1"/>
  </r>
  <r>
    <x v="543"/>
    <n v="1570000"/>
    <x v="0"/>
    <s v="Property Barons"/>
    <s v="Auction"/>
    <n v="3166"/>
    <n v="4"/>
    <n v="2"/>
    <n v="1"/>
    <n v="455"/>
    <n v="1900"/>
    <s v="10 Bowen St"/>
    <s v="Hughesdale"/>
    <x v="6"/>
    <x v="2"/>
    <x v="7"/>
    <x v="1"/>
  </r>
  <r>
    <x v="543"/>
    <n v="530000"/>
    <x v="0"/>
    <s v="SJ"/>
    <s v="Auction"/>
    <n v="3037"/>
    <n v="3"/>
    <n v="2"/>
    <n v="1"/>
    <n v="343"/>
    <n v="2011"/>
    <s v="20 Hobart Wy"/>
    <s v="Taylors Hill"/>
    <x v="21"/>
    <x v="0"/>
    <x v="7"/>
    <x v="1"/>
  </r>
  <r>
    <x v="543"/>
    <n v="747500"/>
    <x v="1"/>
    <s v="Metro Ladder"/>
    <s v="Sale"/>
    <n v="3141"/>
    <n v="2"/>
    <n v="1"/>
    <n v="1"/>
    <n v="0"/>
    <m/>
    <s v="6/57 Adams St"/>
    <s v="South Yarra"/>
    <x v="13"/>
    <x v="2"/>
    <x v="7"/>
    <x v="1"/>
  </r>
  <r>
    <x v="543"/>
    <n v="1040000"/>
    <x v="0"/>
    <s v="Cunninghams"/>
    <s v="Sale"/>
    <n v="3180"/>
    <n v="4"/>
    <n v="2"/>
    <n v="2"/>
    <n v="633"/>
    <m/>
    <s v="22 Watersedge Cl"/>
    <s v="Knoxfield"/>
    <x v="26"/>
    <x v="3"/>
    <x v="7"/>
    <x v="1"/>
  </r>
  <r>
    <x v="543"/>
    <n v="1200000"/>
    <x v="2"/>
    <s v="Metro Ladder"/>
    <s v="Sale"/>
    <n v="3190"/>
    <n v="4"/>
    <n v="2"/>
    <n v="2"/>
    <n v="304"/>
    <n v="2007"/>
    <s v="31 The Crescent"/>
    <s v="Highett"/>
    <x v="7"/>
    <x v="2"/>
    <x v="7"/>
    <x v="1"/>
  </r>
  <r>
    <x v="543"/>
    <n v="1400000"/>
    <x v="0"/>
    <s v="Cunninghams"/>
    <s v="Auction"/>
    <n v="3195"/>
    <n v="4"/>
    <n v="2"/>
    <n v="2"/>
    <n v="530"/>
    <n v="2007"/>
    <s v="49 Jenkins St"/>
    <s v="Mordialloc"/>
    <x v="7"/>
    <x v="4"/>
    <x v="7"/>
    <x v="1"/>
  </r>
  <r>
    <x v="543"/>
    <n v="537000"/>
    <x v="0"/>
    <s v="Sanders"/>
    <s v="Sale"/>
    <n v="3064"/>
    <n v="3"/>
    <n v="2"/>
    <n v="2"/>
    <n v="640"/>
    <n v="1994"/>
    <s v="16 Reading Cl"/>
    <s v="Roxburgh Park"/>
    <x v="18"/>
    <x v="1"/>
    <x v="7"/>
    <x v="1"/>
  </r>
  <r>
    <x v="543"/>
    <n v="750000"/>
    <x v="1"/>
    <s v="Melbourne Homes"/>
    <s v="Sale"/>
    <n v="3163"/>
    <n v="2"/>
    <n v="1"/>
    <n v="2"/>
    <n v="0"/>
    <n v="1970"/>
    <s v="1/17 Cosy Gum Rd"/>
    <s v="Carnegie"/>
    <x v="9"/>
    <x v="2"/>
    <x v="7"/>
    <x v="1"/>
  </r>
  <r>
    <x v="543"/>
    <n v="1365000"/>
    <x v="0"/>
    <s v="Jones and Jones"/>
    <s v="Sale"/>
    <n v="3204"/>
    <n v="3"/>
    <n v="1"/>
    <n v="1"/>
    <n v="776"/>
    <m/>
    <s v="12 Auckland St"/>
    <s v="Bentleigh"/>
    <x v="9"/>
    <x v="2"/>
    <x v="7"/>
    <x v="1"/>
  </r>
  <r>
    <x v="543"/>
    <n v="1045000"/>
    <x v="0"/>
    <s v="Maxwells"/>
    <s v="Sale"/>
    <n v="3072"/>
    <n v="3"/>
    <n v="1"/>
    <n v="2"/>
    <n v="520"/>
    <m/>
    <s v="5 Toolangi Gr"/>
    <s v="Preston"/>
    <x v="10"/>
    <x v="1"/>
    <x v="7"/>
    <x v="1"/>
  </r>
  <r>
    <x v="543"/>
    <n v="627500"/>
    <x v="0"/>
    <s v="Jones and Jones"/>
    <s v="Auction"/>
    <n v="3806"/>
    <n v="4"/>
    <n v="2"/>
    <n v="2"/>
    <n v="687"/>
    <m/>
    <s v="96 Avebury Dr"/>
    <s v="Berwick"/>
    <x v="25"/>
    <x v="5"/>
    <x v="7"/>
    <x v="1"/>
  </r>
  <r>
    <x v="543"/>
    <n v="429000"/>
    <x v="1"/>
    <s v="Best Bricks"/>
    <s v="Sale"/>
    <n v="3020"/>
    <n v="2"/>
    <n v="1"/>
    <n v="1"/>
    <n v="150"/>
    <m/>
    <s v="2/51 Cary St"/>
    <s v="Sunshine North"/>
    <x v="0"/>
    <x v="0"/>
    <x v="7"/>
    <x v="1"/>
  </r>
  <r>
    <x v="543"/>
    <n v="693000"/>
    <x v="0"/>
    <s v="SJ"/>
    <s v="Sale"/>
    <n v="3038"/>
    <n v="3"/>
    <n v="2"/>
    <n v="3"/>
    <n v="723"/>
    <m/>
    <s v="64 Pindari Av"/>
    <s v="Taylors Lakes"/>
    <x v="0"/>
    <x v="0"/>
    <x v="7"/>
    <x v="1"/>
  </r>
  <r>
    <x v="543"/>
    <n v="1660000"/>
    <x v="2"/>
    <s v="Jones and Jones"/>
    <s v="Sale"/>
    <n v="3188"/>
    <n v="3"/>
    <n v="2"/>
    <n v="2"/>
    <n v="478"/>
    <m/>
    <s v="1/35 Holyrood St"/>
    <s v="Hampton"/>
    <x v="15"/>
    <x v="2"/>
    <x v="7"/>
    <x v="1"/>
  </r>
  <r>
    <x v="544"/>
    <n v="1060000"/>
    <x v="1"/>
    <s v="Jones and Jones"/>
    <s v="Auction"/>
    <n v="3065"/>
    <n v="3"/>
    <n v="2"/>
    <n v="2"/>
    <n v="6367"/>
    <m/>
    <s v="411/416 Gore St"/>
    <s v="Fitzroy"/>
    <x v="1"/>
    <x v="1"/>
    <x v="7"/>
    <x v="1"/>
  </r>
  <r>
    <x v="544"/>
    <n v="690000"/>
    <x v="0"/>
    <s v="Metro Ladder"/>
    <s v="Auction"/>
    <n v="3030"/>
    <n v="4"/>
    <n v="2"/>
    <n v="2"/>
    <n v="540"/>
    <n v="2012"/>
    <s v="84 Beachview Pde"/>
    <s v="Point Cook"/>
    <x v="28"/>
    <x v="0"/>
    <x v="7"/>
    <x v="1"/>
  </r>
  <r>
    <x v="544"/>
    <n v="630000"/>
    <x v="0"/>
    <s v="Cunninghams"/>
    <s v="Sale"/>
    <n v="3754"/>
    <n v="4"/>
    <n v="2"/>
    <n v="2"/>
    <n v="475"/>
    <n v="2012"/>
    <s v="4 Vasari Gdns"/>
    <s v="Mernda"/>
    <x v="19"/>
    <x v="1"/>
    <x v="7"/>
    <x v="1"/>
  </r>
  <r>
    <x v="544"/>
    <n v="660000"/>
    <x v="0"/>
    <s v="Metro Ladder"/>
    <s v="Sale"/>
    <n v="3076"/>
    <n v="5"/>
    <n v="3"/>
    <n v="2"/>
    <n v="708"/>
    <m/>
    <s v="1 Simon Ct"/>
    <s v="Epping"/>
    <x v="19"/>
    <x v="1"/>
    <x v="7"/>
    <x v="1"/>
  </r>
  <r>
    <x v="544"/>
    <n v="790000"/>
    <x v="0"/>
    <s v="Cunninghams"/>
    <s v="Sale"/>
    <n v="3082"/>
    <n v="4"/>
    <n v="2"/>
    <n v="2"/>
    <n v="530"/>
    <n v="1990"/>
    <s v="15 Heritage Dr"/>
    <s v="Mill Park"/>
    <x v="19"/>
    <x v="1"/>
    <x v="7"/>
    <x v="1"/>
  </r>
  <r>
    <x v="544"/>
    <n v="835000"/>
    <x v="1"/>
    <s v="Cunninghams"/>
    <s v="Sale"/>
    <n v="3151"/>
    <n v="3"/>
    <n v="2"/>
    <n v="2"/>
    <n v="347"/>
    <n v="2000"/>
    <s v="1/2 Ellesmere Rd"/>
    <s v="Burwood East"/>
    <x v="2"/>
    <x v="3"/>
    <x v="7"/>
    <x v="1"/>
  </r>
  <r>
    <x v="544"/>
    <n v="750000"/>
    <x v="0"/>
    <s v="Cunninghams"/>
    <s v="Sale"/>
    <n v="3166"/>
    <n v="3"/>
    <n v="2"/>
    <n v="2"/>
    <n v="321"/>
    <n v="2005"/>
    <s v="9/220 Huntingdale Rd"/>
    <s v="Huntingdale"/>
    <x v="6"/>
    <x v="2"/>
    <x v="7"/>
    <x v="1"/>
  </r>
  <r>
    <x v="544"/>
    <n v="1122000"/>
    <x v="0"/>
    <s v="Jones and Jones"/>
    <s v="Sale"/>
    <n v="3167"/>
    <n v="3"/>
    <n v="1"/>
    <n v="2"/>
    <n v="732"/>
    <m/>
    <s v="6 Sinclair St"/>
    <s v="Oakleigh South"/>
    <x v="6"/>
    <x v="4"/>
    <x v="7"/>
    <x v="1"/>
  </r>
  <r>
    <x v="544"/>
    <n v="545000"/>
    <x v="0"/>
    <s v="Jones and Jones"/>
    <s v="Auction"/>
    <n v="3023"/>
    <n v="3"/>
    <n v="2"/>
    <n v="2"/>
    <n v="301"/>
    <m/>
    <s v="16/7 Toolondo Cl"/>
    <s v="Caroline Springs"/>
    <x v="21"/>
    <x v="0"/>
    <x v="7"/>
    <x v="1"/>
  </r>
  <r>
    <x v="544"/>
    <n v="525000"/>
    <x v="1"/>
    <s v="Jones and Jones"/>
    <s v="Auction"/>
    <n v="3051"/>
    <n v="2"/>
    <n v="1"/>
    <n v="1"/>
    <n v="1618"/>
    <m/>
    <s v="19/49 Haines St"/>
    <s v="North Melbourne"/>
    <x v="13"/>
    <x v="1"/>
    <x v="7"/>
    <x v="1"/>
  </r>
  <r>
    <x v="544"/>
    <n v="510000"/>
    <x v="0"/>
    <s v="Flanders &amp; Fish"/>
    <s v="Sale"/>
    <n v="3064"/>
    <n v="3"/>
    <n v="2"/>
    <n v="2"/>
    <n v="523"/>
    <n v="2000"/>
    <s v="4 Almands Av"/>
    <s v="Roxburgh Park"/>
    <x v="18"/>
    <x v="1"/>
    <x v="7"/>
    <x v="1"/>
  </r>
  <r>
    <x v="544"/>
    <n v="875000"/>
    <x v="0"/>
    <s v="Metro Ladder"/>
    <s v="Sale"/>
    <n v="3073"/>
    <n v="2"/>
    <n v="1"/>
    <n v="2"/>
    <n v="519"/>
    <m/>
    <s v="14 Kinkora Rd"/>
    <s v="Reservoir"/>
    <x v="10"/>
    <x v="1"/>
    <x v="7"/>
    <x v="1"/>
  </r>
  <r>
    <x v="544"/>
    <n v="905000"/>
    <x v="0"/>
    <s v="Cunninghams"/>
    <s v="Auction"/>
    <n v="3072"/>
    <n v="3"/>
    <n v="1"/>
    <n v="1"/>
    <n v="473"/>
    <m/>
    <s v="483 Gilbert Rd"/>
    <s v="Preston"/>
    <x v="10"/>
    <x v="1"/>
    <x v="7"/>
    <x v="1"/>
  </r>
  <r>
    <x v="544"/>
    <n v="580000"/>
    <x v="2"/>
    <s v="Best Bricks"/>
    <s v="Auction"/>
    <n v="3020"/>
    <n v="3"/>
    <n v="2"/>
    <n v="2"/>
    <n v="175"/>
    <n v="2014"/>
    <s v="1/26 Talmage St"/>
    <s v="Albion"/>
    <x v="0"/>
    <x v="0"/>
    <x v="7"/>
    <x v="1"/>
  </r>
  <r>
    <x v="544"/>
    <n v="730000"/>
    <x v="0"/>
    <s v="Cunninghams"/>
    <s v="Sale"/>
    <n v="3021"/>
    <n v="3"/>
    <n v="1"/>
    <n v="6"/>
    <n v="609"/>
    <m/>
    <s v="35 Walter St"/>
    <s v="St Albans"/>
    <x v="0"/>
    <x v="0"/>
    <x v="7"/>
    <x v="1"/>
  </r>
  <r>
    <x v="544"/>
    <n v="740000"/>
    <x v="0"/>
    <s v="Sanders"/>
    <s v="Sale"/>
    <n v="3037"/>
    <n v="4"/>
    <n v="2"/>
    <n v="2"/>
    <n v="1017"/>
    <n v="2000"/>
    <s v="7 Argyll St"/>
    <s v="Sydenham"/>
    <x v="0"/>
    <x v="0"/>
    <x v="7"/>
    <x v="1"/>
  </r>
  <r>
    <x v="544"/>
    <n v="1460000"/>
    <x v="0"/>
    <s v="Cunninghams"/>
    <s v="Sale"/>
    <n v="3190"/>
    <n v="3"/>
    <n v="2"/>
    <n v="2"/>
    <n v="725"/>
    <m/>
    <s v="9 Barnet St"/>
    <s v="Highett"/>
    <x v="15"/>
    <x v="2"/>
    <x v="7"/>
    <x v="1"/>
  </r>
  <r>
    <x v="544"/>
    <n v="900000"/>
    <x v="0"/>
    <s v="Melbourne Homes"/>
    <s v="Sale"/>
    <n v="3088"/>
    <n v="4"/>
    <n v="3"/>
    <n v="1"/>
    <n v="807"/>
    <n v="1975"/>
    <s v="12 Yangoora Pl"/>
    <s v="Greensborough"/>
    <x v="17"/>
    <x v="1"/>
    <x v="7"/>
    <x v="1"/>
  </r>
  <r>
    <x v="545"/>
    <n v="335000"/>
    <x v="0"/>
    <s v="Sanders"/>
    <s v="Sale"/>
    <n v="3030"/>
    <n v="2"/>
    <n v="1"/>
    <n v="1"/>
    <n v="190"/>
    <n v="1980"/>
    <s v="2/50 Tower Rd"/>
    <s v="Werribee"/>
    <x v="28"/>
    <x v="0"/>
    <x v="7"/>
    <x v="1"/>
  </r>
  <r>
    <x v="545"/>
    <n v="501000"/>
    <x v="1"/>
    <s v="Jones and Jones"/>
    <s v="Sale"/>
    <n v="3146"/>
    <n v="2"/>
    <n v="1"/>
    <n v="1"/>
    <n v="2015"/>
    <n v="1960"/>
    <s v="11/62 Edgar St N"/>
    <s v="Glen Iris"/>
    <x v="12"/>
    <x v="2"/>
    <x v="7"/>
    <x v="1"/>
  </r>
  <r>
    <x v="545"/>
    <n v="520000"/>
    <x v="1"/>
    <s v="Cunninghams"/>
    <s v="Sale"/>
    <n v="3184"/>
    <n v="2"/>
    <n v="1"/>
    <n v="1"/>
    <n v="3256"/>
    <n v="1970"/>
    <s v="12/37 Tennyson St"/>
    <s v="Elwood"/>
    <x v="5"/>
    <x v="2"/>
    <x v="7"/>
    <x v="1"/>
  </r>
  <r>
    <x v="545"/>
    <n v="1054000"/>
    <x v="0"/>
    <s v="Property Barons"/>
    <s v="Sale"/>
    <n v="3095"/>
    <n v="4"/>
    <n v="3"/>
    <n v="2"/>
    <n v="791"/>
    <n v="1974"/>
    <s v="38 Meruka Dr"/>
    <s v="Eltham"/>
    <x v="20"/>
    <x v="3"/>
    <x v="7"/>
    <x v="1"/>
  </r>
  <r>
    <x v="545"/>
    <n v="1310000"/>
    <x v="0"/>
    <s v="Cunninghams"/>
    <s v="Sale"/>
    <n v="3056"/>
    <n v="3"/>
    <n v="1"/>
    <n v="1"/>
    <n v="302"/>
    <n v="1910"/>
    <s v="26 MacFarland St"/>
    <s v="Brunswick"/>
    <x v="3"/>
    <x v="1"/>
    <x v="7"/>
    <x v="1"/>
  </r>
  <r>
    <x v="545"/>
    <n v="900000"/>
    <x v="2"/>
    <s v="Flanders &amp; Fish"/>
    <s v="Auction"/>
    <n v="3149"/>
    <n v="3"/>
    <n v="2"/>
    <n v="2"/>
    <n v="344"/>
    <n v="2000"/>
    <s v="1/37 Bennett Av"/>
    <s v="Mount Waverley"/>
    <x v="6"/>
    <x v="3"/>
    <x v="7"/>
    <x v="1"/>
  </r>
  <r>
    <x v="545"/>
    <n v="1001000"/>
    <x v="0"/>
    <s v="Melbourne Homes"/>
    <s v="Sale"/>
    <n v="3170"/>
    <n v="3"/>
    <n v="1"/>
    <n v="2"/>
    <n v="727"/>
    <n v="1970"/>
    <s v="5 Grainger Ct"/>
    <s v="Mulgrave"/>
    <x v="6"/>
    <x v="4"/>
    <x v="7"/>
    <x v="1"/>
  </r>
  <r>
    <x v="545"/>
    <n v="1250000"/>
    <x v="0"/>
    <s v="Cunninghams"/>
    <s v="Auction"/>
    <n v="3168"/>
    <n v="4"/>
    <n v="1"/>
    <n v="1"/>
    <n v="711"/>
    <n v="1960"/>
    <s v="56 Eva St"/>
    <s v="Clayton"/>
    <x v="6"/>
    <x v="4"/>
    <x v="7"/>
    <x v="1"/>
  </r>
  <r>
    <x v="545"/>
    <n v="1300000"/>
    <x v="0"/>
    <s v="Maxwells"/>
    <s v="Auction"/>
    <n v="3012"/>
    <n v="4"/>
    <n v="2"/>
    <n v="2"/>
    <n v="588"/>
    <n v="1970"/>
    <s v="24 Elphinstone St"/>
    <s v="West Footscray"/>
    <x v="4"/>
    <x v="0"/>
    <x v="7"/>
    <x v="1"/>
  </r>
  <r>
    <x v="545"/>
    <n v="1138000"/>
    <x v="0"/>
    <s v="Property Barons"/>
    <s v="Sale"/>
    <n v="3107"/>
    <n v="3"/>
    <n v="2"/>
    <n v="2"/>
    <n v="706"/>
    <n v="1970"/>
    <s v="5 Sophora Ct"/>
    <s v="Templestowe Lower"/>
    <x v="16"/>
    <x v="3"/>
    <x v="7"/>
    <x v="1"/>
  </r>
  <r>
    <x v="545"/>
    <n v="2000000"/>
    <x v="0"/>
    <s v="Property Barons"/>
    <s v="Auction"/>
    <n v="3107"/>
    <n v="6"/>
    <n v="3"/>
    <n v="2"/>
    <n v="1054"/>
    <n v="1970"/>
    <s v="13 Melaleuca Av"/>
    <s v="Templestowe Lower"/>
    <x v="16"/>
    <x v="3"/>
    <x v="7"/>
    <x v="1"/>
  </r>
  <r>
    <x v="545"/>
    <n v="639000"/>
    <x v="1"/>
    <s v="Cunninghams"/>
    <s v="Sale"/>
    <n v="3196"/>
    <n v="2"/>
    <n v="1"/>
    <n v="2"/>
    <n v="278"/>
    <n v="1980"/>
    <s v="1/15 Cross Rd"/>
    <s v="Chelsea"/>
    <x v="7"/>
    <x v="4"/>
    <x v="7"/>
    <x v="1"/>
  </r>
  <r>
    <x v="545"/>
    <n v="476500"/>
    <x v="0"/>
    <s v="Metro Ladder"/>
    <s v="Auction"/>
    <n v="3059"/>
    <n v="3"/>
    <n v="1"/>
    <n v="1"/>
    <n v="321"/>
    <m/>
    <s v="41A Simmington Cct"/>
    <s v="Greenvale"/>
    <x v="18"/>
    <x v="1"/>
    <x v="7"/>
    <x v="1"/>
  </r>
  <r>
    <x v="545"/>
    <n v="1050000"/>
    <x v="0"/>
    <s v="Cunninghams"/>
    <s v="Auction"/>
    <n v="3163"/>
    <n v="3"/>
    <n v="1"/>
    <n v="2"/>
    <n v="184"/>
    <n v="1990"/>
    <s v="2A Walden Gr"/>
    <s v="Carnegie"/>
    <x v="9"/>
    <x v="2"/>
    <x v="7"/>
    <x v="1"/>
  </r>
  <r>
    <x v="545"/>
    <n v="502000"/>
    <x v="1"/>
    <s v="Property Barons"/>
    <s v="Auction"/>
    <n v="3073"/>
    <n v="2"/>
    <n v="1"/>
    <n v="2"/>
    <n v="230"/>
    <n v="2015"/>
    <s v="1/118 Rathcown Rd"/>
    <s v="Reservoir"/>
    <x v="10"/>
    <x v="1"/>
    <x v="7"/>
    <x v="1"/>
  </r>
  <r>
    <x v="545"/>
    <n v="820000"/>
    <x v="0"/>
    <s v="Best Bricks"/>
    <s v="Auction"/>
    <n v="3072"/>
    <n v="2"/>
    <n v="1"/>
    <n v="1"/>
    <n v="155"/>
    <m/>
    <s v="11 Milton Cr"/>
    <s v="Preston"/>
    <x v="10"/>
    <x v="1"/>
    <x v="7"/>
    <x v="1"/>
  </r>
  <r>
    <x v="545"/>
    <n v="400000"/>
    <x v="0"/>
    <s v="Flanders &amp; Fish"/>
    <s v="Auction"/>
    <n v="3976"/>
    <n v="3"/>
    <n v="1"/>
    <n v="1"/>
    <n v="301"/>
    <n v="1998"/>
    <s v="6 The Mews"/>
    <s v="Hampton Park"/>
    <x v="25"/>
    <x v="4"/>
    <x v="7"/>
    <x v="1"/>
  </r>
  <r>
    <x v="545"/>
    <n v="620000"/>
    <x v="0"/>
    <s v="Melbourne Homes"/>
    <s v="Sale"/>
    <n v="3805"/>
    <n v="3"/>
    <n v="2"/>
    <n v="2"/>
    <n v="668"/>
    <m/>
    <s v="25 Franleigh Dr"/>
    <s v="Narre Warren"/>
    <x v="25"/>
    <x v="4"/>
    <x v="7"/>
    <x v="1"/>
  </r>
  <r>
    <x v="545"/>
    <n v="475000"/>
    <x v="0"/>
    <s v="SJ"/>
    <s v="Sale"/>
    <n v="3037"/>
    <n v="3"/>
    <n v="2"/>
    <n v="2"/>
    <n v="358"/>
    <n v="1990"/>
    <s v="7 Alexander Cl"/>
    <s v="Delahey"/>
    <x v="0"/>
    <x v="0"/>
    <x v="7"/>
    <x v="1"/>
  </r>
  <r>
    <x v="545"/>
    <n v="800000"/>
    <x v="0"/>
    <s v="Property Barons"/>
    <s v="Auction"/>
    <n v="3038"/>
    <n v="4"/>
    <n v="3"/>
    <n v="6"/>
    <n v="876"/>
    <m/>
    <s v="4 Goulburn Wy"/>
    <s v="Taylors Lakes"/>
    <x v="0"/>
    <x v="0"/>
    <x v="7"/>
    <x v="1"/>
  </r>
  <r>
    <x v="545"/>
    <n v="695000"/>
    <x v="1"/>
    <s v="SJ"/>
    <s v="Sale"/>
    <n v="3088"/>
    <n v="2"/>
    <n v="2"/>
    <n v="1"/>
    <n v="208"/>
    <n v="2000"/>
    <s v="2/12 William St"/>
    <s v="Greensborough"/>
    <x v="17"/>
    <x v="1"/>
    <x v="7"/>
    <x v="1"/>
  </r>
  <r>
    <x v="545"/>
    <n v="866000"/>
    <x v="0"/>
    <s v="Metro Ladder"/>
    <s v="Sale"/>
    <n v="3088"/>
    <n v="3"/>
    <n v="2"/>
    <n v="2"/>
    <n v="743"/>
    <n v="1980"/>
    <s v="53 Narbethong Dr"/>
    <s v="Greensborough"/>
    <x v="17"/>
    <x v="1"/>
    <x v="7"/>
    <x v="1"/>
  </r>
  <r>
    <x v="546"/>
    <n v="650000"/>
    <x v="1"/>
    <s v="Cunninghams"/>
    <s v="Auction"/>
    <n v="3068"/>
    <n v="2"/>
    <n v="1"/>
    <n v="1"/>
    <n v="0"/>
    <m/>
    <s v="86/682 Nicholson St"/>
    <s v="Fitzroy North"/>
    <x v="1"/>
    <x v="1"/>
    <x v="7"/>
    <x v="1"/>
  </r>
  <r>
    <x v="546"/>
    <n v="1690000"/>
    <x v="0"/>
    <s v="Metro Ladder"/>
    <s v="Sale"/>
    <n v="3054"/>
    <n v="2"/>
    <n v="1"/>
    <n v="1"/>
    <n v="173"/>
    <m/>
    <s v="384 Canning St"/>
    <s v="Carlton North"/>
    <x v="1"/>
    <x v="1"/>
    <x v="7"/>
    <x v="1"/>
  </r>
  <r>
    <x v="546"/>
    <n v="485000"/>
    <x v="0"/>
    <s v="Cunninghams"/>
    <s v="Sale"/>
    <n v="3752"/>
    <n v="4"/>
    <n v="2"/>
    <n v="2"/>
    <n v="196"/>
    <n v="2008"/>
    <s v="15 Vincent Dr"/>
    <s v="South Morang"/>
    <x v="19"/>
    <x v="1"/>
    <x v="7"/>
    <x v="1"/>
  </r>
  <r>
    <x v="546"/>
    <n v="560000"/>
    <x v="0"/>
    <s v="Jones and Jones"/>
    <s v="Sale"/>
    <n v="3076"/>
    <n v="3"/>
    <n v="2"/>
    <n v="1"/>
    <n v="390"/>
    <n v="2007"/>
    <s v="8 Shields St"/>
    <s v="Epping"/>
    <x v="19"/>
    <x v="1"/>
    <x v="7"/>
    <x v="1"/>
  </r>
  <r>
    <x v="546"/>
    <n v="850000"/>
    <x v="0"/>
    <s v="Property Barons"/>
    <s v="Sale"/>
    <n v="3095"/>
    <n v="5"/>
    <n v="2"/>
    <n v="1"/>
    <n v="813"/>
    <m/>
    <s v="20 Ramptons Rd"/>
    <s v="Eltham North"/>
    <x v="20"/>
    <x v="3"/>
    <x v="7"/>
    <x v="1"/>
  </r>
  <r>
    <x v="546"/>
    <n v="920000"/>
    <x v="0"/>
    <s v="Sanders"/>
    <s v="Sale"/>
    <n v="3095"/>
    <n v="4"/>
    <n v="3"/>
    <n v="2"/>
    <n v="1503"/>
    <n v="1980"/>
    <s v="15 Highpoint Cr"/>
    <s v="Eltham North"/>
    <x v="20"/>
    <x v="3"/>
    <x v="7"/>
    <x v="1"/>
  </r>
  <r>
    <x v="546"/>
    <n v="735000"/>
    <x v="0"/>
    <s v="Cunninghams"/>
    <s v="Sale"/>
    <n v="3046"/>
    <n v="3"/>
    <n v="1"/>
    <n v="1"/>
    <n v="626"/>
    <n v="1950"/>
    <s v="9 Bond St"/>
    <s v="Hadfield"/>
    <x v="3"/>
    <x v="1"/>
    <x v="7"/>
    <x v="1"/>
  </r>
  <r>
    <x v="546"/>
    <n v="1100000"/>
    <x v="0"/>
    <s v="Cunninghams"/>
    <s v="Auction"/>
    <n v="3033"/>
    <n v="4"/>
    <n v="4"/>
    <n v="2"/>
    <n v="500"/>
    <n v="2011"/>
    <s v="44 Granite Wy"/>
    <s v="Keilor East"/>
    <x v="8"/>
    <x v="0"/>
    <x v="7"/>
    <x v="1"/>
  </r>
  <r>
    <x v="546"/>
    <n v="1116500"/>
    <x v="0"/>
    <s v="Melbourne Homes"/>
    <s v="Sale"/>
    <n v="3150"/>
    <n v="5"/>
    <n v="2"/>
    <n v="2"/>
    <n v="701"/>
    <n v="1960"/>
    <s v="707 Waverley Rd"/>
    <s v="Glen Waverley"/>
    <x v="6"/>
    <x v="3"/>
    <x v="7"/>
    <x v="1"/>
  </r>
  <r>
    <x v="546"/>
    <n v="520000"/>
    <x v="0"/>
    <s v="Property Barons"/>
    <s v="Sale"/>
    <n v="3037"/>
    <n v="3"/>
    <n v="2"/>
    <n v="2"/>
    <n v="389"/>
    <n v="2005"/>
    <s v="55 Bloomsbury Dr"/>
    <s v="Taylors Hill"/>
    <x v="21"/>
    <x v="0"/>
    <x v="7"/>
    <x v="1"/>
  </r>
  <r>
    <x v="546"/>
    <n v="840000"/>
    <x v="0"/>
    <s v="Sanders"/>
    <s v="Sale"/>
    <n v="3031"/>
    <n v="3"/>
    <n v="1"/>
    <n v="0"/>
    <n v="114"/>
    <m/>
    <s v="2 Collett St"/>
    <s v="Kensington"/>
    <x v="13"/>
    <x v="1"/>
    <x v="7"/>
    <x v="1"/>
  </r>
  <r>
    <x v="546"/>
    <n v="525000"/>
    <x v="1"/>
    <s v="Flanders &amp; Fish"/>
    <s v="Sale"/>
    <n v="3135"/>
    <n v="2"/>
    <n v="1"/>
    <n v="1"/>
    <n v="0"/>
    <n v="1980"/>
    <s v="1/34 Campbell St"/>
    <s v="Heathmont"/>
    <x v="22"/>
    <x v="3"/>
    <x v="7"/>
    <x v="1"/>
  </r>
  <r>
    <x v="546"/>
    <n v="845000"/>
    <x v="0"/>
    <s v="Maxwells"/>
    <s v="Auction"/>
    <n v="3012"/>
    <n v="3"/>
    <n v="1"/>
    <n v="2"/>
    <n v="422"/>
    <n v="1950"/>
    <s v="15 Alberta St"/>
    <s v="West Footscray"/>
    <x v="4"/>
    <x v="0"/>
    <x v="7"/>
    <x v="1"/>
  </r>
  <r>
    <x v="546"/>
    <n v="886000"/>
    <x v="1"/>
    <s v="Maxwells"/>
    <s v="Sale"/>
    <n v="3011"/>
    <n v="3"/>
    <n v="2"/>
    <n v="2"/>
    <n v="0"/>
    <n v="2005"/>
    <s v="1/22 Vigo St"/>
    <s v="Seddon"/>
    <x v="4"/>
    <x v="0"/>
    <x v="7"/>
    <x v="1"/>
  </r>
  <r>
    <x v="546"/>
    <n v="1000000"/>
    <x v="0"/>
    <s v="Cunninghams"/>
    <s v="Sale"/>
    <n v="3179"/>
    <n v="3"/>
    <n v="2"/>
    <n v="2"/>
    <n v="1088"/>
    <m/>
    <s v="17 Gilbert Ct"/>
    <s v="Scoresby"/>
    <x v="26"/>
    <x v="3"/>
    <x v="7"/>
    <x v="1"/>
  </r>
  <r>
    <x v="546"/>
    <n v="440000"/>
    <x v="0"/>
    <s v="SJ"/>
    <s v="Sale"/>
    <n v="3048"/>
    <n v="3"/>
    <n v="1"/>
    <n v="2"/>
    <n v="570"/>
    <n v="1992"/>
    <s v="23 Goodenia Cl"/>
    <s v="Meadow Heights"/>
    <x v="18"/>
    <x v="1"/>
    <x v="7"/>
    <x v="1"/>
  </r>
  <r>
    <x v="546"/>
    <n v="460000"/>
    <x v="0"/>
    <s v="SJ"/>
    <s v="Sale"/>
    <n v="3064"/>
    <n v="3"/>
    <n v="2"/>
    <n v="3"/>
    <n v="266"/>
    <n v="2000"/>
    <s v="13 McKinley Dr"/>
    <s v="Roxburgh Park"/>
    <x v="18"/>
    <x v="1"/>
    <x v="7"/>
    <x v="1"/>
  </r>
  <r>
    <x v="546"/>
    <n v="475000"/>
    <x v="0"/>
    <s v="Maxwells"/>
    <s v="Sale"/>
    <n v="3429"/>
    <n v="3"/>
    <n v="1"/>
    <n v="4"/>
    <n v="754"/>
    <n v="1985"/>
    <s v="19 Muirfield Dr"/>
    <s v="Sunbury"/>
    <x v="18"/>
    <x v="0"/>
    <x v="7"/>
    <x v="1"/>
  </r>
  <r>
    <x v="546"/>
    <n v="645000"/>
    <x v="0"/>
    <s v="Property Barons"/>
    <s v="Sale"/>
    <n v="3043"/>
    <n v="3"/>
    <n v="1"/>
    <n v="1"/>
    <n v="556"/>
    <m/>
    <s v="124 Carrick Dr"/>
    <s v="Gladstone Park"/>
    <x v="18"/>
    <x v="0"/>
    <x v="7"/>
    <x v="1"/>
  </r>
  <r>
    <x v="546"/>
    <n v="1030000"/>
    <x v="0"/>
    <s v="Metro Ladder"/>
    <s v="Auction"/>
    <n v="3025"/>
    <n v="4"/>
    <n v="3"/>
    <n v="2"/>
    <n v="533"/>
    <m/>
    <s v="22 Knapp St"/>
    <s v="Altona North"/>
    <x v="11"/>
    <x v="0"/>
    <x v="7"/>
    <x v="1"/>
  </r>
  <r>
    <x v="546"/>
    <n v="506000"/>
    <x v="0"/>
    <s v="Melbourne Homes"/>
    <s v="Sale"/>
    <n v="3199"/>
    <n v="3"/>
    <n v="1"/>
    <n v="4"/>
    <n v="578"/>
    <n v="1984"/>
    <s v="12 Tantani St"/>
    <s v="Frankston"/>
    <x v="27"/>
    <x v="4"/>
    <x v="7"/>
    <x v="1"/>
  </r>
  <r>
    <x v="546"/>
    <n v="690000"/>
    <x v="0"/>
    <s v="Cunninghams"/>
    <s v="Sale"/>
    <n v="3073"/>
    <n v="3"/>
    <n v="1"/>
    <n v="2"/>
    <n v="514"/>
    <n v="1960"/>
    <s v="82 Radford Rd"/>
    <s v="Reservoir"/>
    <x v="10"/>
    <x v="1"/>
    <x v="7"/>
    <x v="1"/>
  </r>
  <r>
    <x v="546"/>
    <n v="710000"/>
    <x v="2"/>
    <s v="Sanders"/>
    <s v="Sale"/>
    <n v="3073"/>
    <n v="2"/>
    <n v="2"/>
    <n v="1"/>
    <n v="126"/>
    <n v="2013"/>
    <s v="2/27 Horton St"/>
    <s v="Reservoir"/>
    <x v="10"/>
    <x v="1"/>
    <x v="7"/>
    <x v="1"/>
  </r>
  <r>
    <x v="546"/>
    <n v="340000"/>
    <x v="2"/>
    <s v="Flanders &amp; Fish"/>
    <s v="Sale"/>
    <n v="3020"/>
    <n v="2"/>
    <n v="1"/>
    <n v="1"/>
    <n v="100"/>
    <m/>
    <s v="2/20 Talmage St"/>
    <s v="Albion"/>
    <x v="0"/>
    <x v="0"/>
    <x v="7"/>
    <x v="1"/>
  </r>
  <r>
    <x v="546"/>
    <n v="450000"/>
    <x v="0"/>
    <s v="Best Bricks"/>
    <s v="Sale"/>
    <n v="3020"/>
    <n v="3"/>
    <n v="1"/>
    <n v="2"/>
    <n v="283"/>
    <n v="1970"/>
    <s v="1/52 Drinkwater Cr"/>
    <s v="Sunshine West"/>
    <x v="0"/>
    <x v="0"/>
    <x v="7"/>
    <x v="1"/>
  </r>
  <r>
    <x v="546"/>
    <n v="2330000"/>
    <x v="0"/>
    <s v="Jones and Jones"/>
    <s v="Sale"/>
    <n v="3103"/>
    <n v="3"/>
    <n v="2"/>
    <n v="4"/>
    <n v="656"/>
    <n v="1970"/>
    <s v="92 Winmalee Rd"/>
    <s v="Balwyn"/>
    <x v="14"/>
    <x v="2"/>
    <x v="7"/>
    <x v="1"/>
  </r>
  <r>
    <x v="546"/>
    <n v="1430000"/>
    <x v="0"/>
    <s v="Property Barons"/>
    <s v="Auction"/>
    <n v="3084"/>
    <n v="4"/>
    <n v="2"/>
    <n v="3"/>
    <n v="680"/>
    <m/>
    <s v="100 Buckingham Dr"/>
    <s v="Heidelberg"/>
    <x v="17"/>
    <x v="3"/>
    <x v="7"/>
    <x v="1"/>
  </r>
  <r>
    <x v="547"/>
    <n v="1297000"/>
    <x v="0"/>
    <s v="Maxwells"/>
    <s v="Sale"/>
    <n v="3066"/>
    <n v="3"/>
    <n v="2"/>
    <n v="0"/>
    <n v="186"/>
    <n v="1890"/>
    <s v="30 Alexander St"/>
    <s v="Collingwood"/>
    <x v="1"/>
    <x v="1"/>
    <x v="7"/>
    <x v="1"/>
  </r>
  <r>
    <x v="547"/>
    <n v="2285000"/>
    <x v="0"/>
    <s v="Cunninghams"/>
    <s v="Sale"/>
    <n v="3128"/>
    <n v="5"/>
    <n v="3"/>
    <n v="2"/>
    <n v="803"/>
    <m/>
    <s v="43 Rose St"/>
    <s v="Box Hill"/>
    <x v="2"/>
    <x v="3"/>
    <x v="7"/>
    <x v="1"/>
  </r>
  <r>
    <x v="547"/>
    <n v="1910000"/>
    <x v="0"/>
    <s v="Cunninghams"/>
    <s v="Sale"/>
    <n v="3146"/>
    <n v="3"/>
    <n v="2"/>
    <n v="1"/>
    <n v="348"/>
    <m/>
    <s v="11 Young St"/>
    <s v="Glen Iris"/>
    <x v="12"/>
    <x v="2"/>
    <x v="7"/>
    <x v="1"/>
  </r>
  <r>
    <x v="547"/>
    <n v="937000"/>
    <x v="2"/>
    <s v="Jones and Jones"/>
    <s v="Auction"/>
    <n v="3057"/>
    <n v="3"/>
    <n v="2"/>
    <n v="1"/>
    <n v="110"/>
    <n v="2000"/>
    <s v="63 Harrison St"/>
    <s v="Brunswick East"/>
    <x v="3"/>
    <x v="1"/>
    <x v="7"/>
    <x v="1"/>
  </r>
  <r>
    <x v="547"/>
    <n v="990000"/>
    <x v="0"/>
    <s v="Property Barons"/>
    <s v="Auction"/>
    <n v="3166"/>
    <n v="3"/>
    <n v="1"/>
    <n v="2"/>
    <n v="628"/>
    <n v="1965"/>
    <s v="39 Hargreaves St"/>
    <s v="Huntingdale"/>
    <x v="6"/>
    <x v="2"/>
    <x v="7"/>
    <x v="1"/>
  </r>
  <r>
    <x v="547"/>
    <n v="1150000"/>
    <x v="0"/>
    <s v="Cunninghams"/>
    <s v="Sale"/>
    <n v="3166"/>
    <n v="2"/>
    <n v="1"/>
    <n v="3"/>
    <n v="622"/>
    <n v="1970"/>
    <s v="3 McKenzie Ct"/>
    <s v="Oakleigh East"/>
    <x v="6"/>
    <x v="2"/>
    <x v="7"/>
    <x v="1"/>
  </r>
  <r>
    <x v="547"/>
    <n v="618350"/>
    <x v="0"/>
    <s v="SJ"/>
    <s v="Sale"/>
    <n v="3037"/>
    <n v="4"/>
    <n v="2"/>
    <n v="2"/>
    <n v="542"/>
    <n v="2009"/>
    <s v="20 Viridian Dr"/>
    <s v="Hillside"/>
    <x v="21"/>
    <x v="0"/>
    <x v="7"/>
    <x v="1"/>
  </r>
  <r>
    <x v="547"/>
    <n v="575000"/>
    <x v="2"/>
    <s v="Cunninghams"/>
    <s v="Auction"/>
    <n v="3011"/>
    <n v="2"/>
    <n v="2"/>
    <n v="1"/>
    <n v="88"/>
    <n v="2000"/>
    <s v="12/26 Park St"/>
    <s v="Footscray"/>
    <x v="4"/>
    <x v="0"/>
    <x v="7"/>
    <x v="1"/>
  </r>
  <r>
    <x v="547"/>
    <n v="650000"/>
    <x v="2"/>
    <s v="Maxwells"/>
    <s v="Sale"/>
    <n v="3012"/>
    <n v="2"/>
    <n v="2"/>
    <n v="1"/>
    <n v="279"/>
    <n v="2013"/>
    <s v="76A Norfolk St"/>
    <s v="Maidstone"/>
    <x v="4"/>
    <x v="0"/>
    <x v="7"/>
    <x v="1"/>
  </r>
  <r>
    <x v="547"/>
    <n v="520000"/>
    <x v="0"/>
    <s v="Flanders &amp; Fish"/>
    <s v="Sale"/>
    <n v="3048"/>
    <n v="3"/>
    <n v="1"/>
    <n v="2"/>
    <n v="798"/>
    <n v="1985"/>
    <s v="11 Hermitage Ct"/>
    <s v="Meadow Heights"/>
    <x v="18"/>
    <x v="1"/>
    <x v="7"/>
    <x v="1"/>
  </r>
  <r>
    <x v="547"/>
    <n v="610000"/>
    <x v="0"/>
    <s v="Cunninghams"/>
    <s v="Sale"/>
    <n v="3064"/>
    <n v="4"/>
    <n v="2"/>
    <n v="2"/>
    <n v="490"/>
    <n v="2015"/>
    <s v="17 Primavera Dr"/>
    <s v="Mickleham"/>
    <x v="18"/>
    <x v="1"/>
    <x v="7"/>
    <x v="1"/>
  </r>
  <r>
    <x v="547"/>
    <n v="312000"/>
    <x v="1"/>
    <s v="Zimmerman"/>
    <s v="Sale"/>
    <n v="3018"/>
    <n v="1"/>
    <n v="1"/>
    <n v="0"/>
    <n v="0"/>
    <m/>
    <s v="1/27 Noordenne Av"/>
    <s v="Seaholme"/>
    <x v="11"/>
    <x v="0"/>
    <x v="7"/>
    <x v="1"/>
  </r>
  <r>
    <x v="547"/>
    <n v="745000"/>
    <x v="0"/>
    <s v="Cunninghams"/>
    <s v="Auction"/>
    <n v="3173"/>
    <n v="3"/>
    <n v="1"/>
    <n v="4"/>
    <n v="540"/>
    <n v="1980"/>
    <s v="28 Eildon Dr"/>
    <s v="Keysborough"/>
    <x v="24"/>
    <x v="4"/>
    <x v="7"/>
    <x v="1"/>
  </r>
  <r>
    <x v="547"/>
    <n v="552500"/>
    <x v="0"/>
    <s v="Melbourne Homes"/>
    <s v="Sale"/>
    <n v="3201"/>
    <n v="3"/>
    <n v="2"/>
    <n v="2"/>
    <n v="779"/>
    <n v="1988"/>
    <s v="9 Talba Ct"/>
    <s v="Carrum Downs"/>
    <x v="27"/>
    <x v="4"/>
    <x v="7"/>
    <x v="1"/>
  </r>
  <r>
    <x v="547"/>
    <n v="672000"/>
    <x v="2"/>
    <s v="Metro Ladder"/>
    <s v="Sale"/>
    <n v="3073"/>
    <n v="2"/>
    <n v="1"/>
    <n v="1"/>
    <n v="243"/>
    <n v="2012"/>
    <s v="1/33 Oconnor St"/>
    <s v="Reservoir"/>
    <x v="10"/>
    <x v="1"/>
    <x v="7"/>
    <x v="1"/>
  </r>
  <r>
    <x v="547"/>
    <n v="508000"/>
    <x v="0"/>
    <s v="Jones and Jones"/>
    <s v="Sale"/>
    <n v="3177"/>
    <n v="3"/>
    <n v="1"/>
    <n v="2"/>
    <n v="680"/>
    <m/>
    <s v="35 Fugosia St"/>
    <s v="Doveton"/>
    <x v="25"/>
    <x v="4"/>
    <x v="7"/>
    <x v="1"/>
  </r>
  <r>
    <x v="547"/>
    <n v="555000"/>
    <x v="0"/>
    <s v="Cunninghams"/>
    <s v="Sale"/>
    <n v="3977"/>
    <n v="3"/>
    <n v="2"/>
    <n v="2"/>
    <n v="581"/>
    <m/>
    <s v="25 Springhill Dr"/>
    <s v="Cranbourne"/>
    <x v="25"/>
    <x v="4"/>
    <x v="7"/>
    <x v="1"/>
  </r>
  <r>
    <x v="547"/>
    <n v="2215000"/>
    <x v="0"/>
    <s v="Cunninghams"/>
    <s v="Sale"/>
    <n v="3146"/>
    <n v="5"/>
    <n v="2"/>
    <n v="2"/>
    <n v="847"/>
    <m/>
    <s v="5 Ventich St"/>
    <s v="Glen Iris"/>
    <x v="14"/>
    <x v="2"/>
    <x v="7"/>
    <x v="1"/>
  </r>
  <r>
    <x v="547"/>
    <n v="495000"/>
    <x v="1"/>
    <s v="Melbourne Homes"/>
    <s v="Sale"/>
    <n v="3186"/>
    <n v="1"/>
    <n v="1"/>
    <n v="1"/>
    <n v="0"/>
    <n v="1970"/>
    <s v="7/138 New St"/>
    <s v="Brighton"/>
    <x v="15"/>
    <x v="2"/>
    <x v="7"/>
    <x v="1"/>
  </r>
  <r>
    <x v="547"/>
    <n v="1240000"/>
    <x v="0"/>
    <s v="Metro Ladder"/>
    <s v="Auction"/>
    <n v="3186"/>
    <n v="3"/>
    <n v="2"/>
    <n v="2"/>
    <n v="206"/>
    <m/>
    <s v="1/141 South Rd"/>
    <s v="Brighton"/>
    <x v="15"/>
    <x v="2"/>
    <x v="7"/>
    <x v="1"/>
  </r>
  <r>
    <x v="547"/>
    <n v="1500000"/>
    <x v="0"/>
    <s v="Maxwells"/>
    <s v="Sale"/>
    <n v="3187"/>
    <n v="3"/>
    <n v="2"/>
    <n v="1"/>
    <n v="279"/>
    <n v="1990"/>
    <s v="10 Grant St"/>
    <s v="Brighton East"/>
    <x v="15"/>
    <x v="2"/>
    <x v="7"/>
    <x v="1"/>
  </r>
  <r>
    <x v="547"/>
    <n v="900000"/>
    <x v="0"/>
    <s v="Property Barons"/>
    <s v="Sale"/>
    <n v="3087"/>
    <n v="3"/>
    <n v="2"/>
    <n v="2"/>
    <n v="280"/>
    <m/>
    <s v="1B High St"/>
    <s v="Watsonia"/>
    <x v="17"/>
    <x v="1"/>
    <x v="7"/>
    <x v="1"/>
  </r>
  <r>
    <x v="548"/>
    <n v="484000"/>
    <x v="0"/>
    <s v="Metro Ladder"/>
    <s v="Sale"/>
    <n v="3030"/>
    <n v="3"/>
    <n v="1"/>
    <n v="0"/>
    <n v="531"/>
    <n v="1960"/>
    <s v="46 Vincent Cr"/>
    <s v="Werribee"/>
    <x v="28"/>
    <x v="0"/>
    <x v="7"/>
    <x v="1"/>
  </r>
  <r>
    <x v="548"/>
    <n v="678000"/>
    <x v="0"/>
    <s v="SJ"/>
    <s v="Sale"/>
    <n v="3030"/>
    <n v="2"/>
    <n v="1"/>
    <n v="1"/>
    <n v="487"/>
    <m/>
    <s v="12 Bridge St"/>
    <s v="Werribee"/>
    <x v="28"/>
    <x v="0"/>
    <x v="7"/>
    <x v="1"/>
  </r>
  <r>
    <x v="548"/>
    <n v="612000"/>
    <x v="0"/>
    <s v="Melbourne Homes"/>
    <s v="Sale"/>
    <n v="3752"/>
    <n v="4"/>
    <n v="2"/>
    <n v="2"/>
    <n v="617"/>
    <m/>
    <s v="3 Robin Pl"/>
    <s v="South Morang"/>
    <x v="19"/>
    <x v="1"/>
    <x v="7"/>
    <x v="1"/>
  </r>
  <r>
    <x v="548"/>
    <n v="995000"/>
    <x v="0"/>
    <s v="Jones and Jones"/>
    <s v="Sale"/>
    <n v="3148"/>
    <n v="4"/>
    <n v="2"/>
    <n v="1"/>
    <n v="402"/>
    <n v="1960"/>
    <s v="1/1 Dundee Av"/>
    <s v="Chadstone"/>
    <x v="6"/>
    <x v="2"/>
    <x v="7"/>
    <x v="1"/>
  </r>
  <r>
    <x v="548"/>
    <n v="400000"/>
    <x v="0"/>
    <s v="SJ"/>
    <s v="Auction"/>
    <n v="3338"/>
    <n v="3"/>
    <n v="2"/>
    <n v="2"/>
    <n v="800"/>
    <m/>
    <s v="6 Denny Pl"/>
    <s v="Melton South"/>
    <x v="21"/>
    <x v="6"/>
    <x v="7"/>
    <x v="1"/>
  </r>
  <r>
    <x v="548"/>
    <n v="1900000"/>
    <x v="2"/>
    <s v="Flanders &amp; Fish"/>
    <s v="Auction"/>
    <n v="3156"/>
    <n v="3"/>
    <n v="2"/>
    <n v="2"/>
    <n v="1869"/>
    <m/>
    <s v="2 Francis Cr"/>
    <s v="Ferntree Gully"/>
    <x v="26"/>
    <x v="3"/>
    <x v="7"/>
    <x v="1"/>
  </r>
  <r>
    <x v="548"/>
    <n v="970000"/>
    <x v="0"/>
    <s v="Metro Ladder"/>
    <s v="Auction"/>
    <n v="3195"/>
    <n v="3"/>
    <n v="2"/>
    <n v="2"/>
    <n v="612"/>
    <n v="1960"/>
    <s v="14 Ebb St"/>
    <s v="Aspendale"/>
    <x v="7"/>
    <x v="4"/>
    <x v="7"/>
    <x v="1"/>
  </r>
  <r>
    <x v="548"/>
    <n v="1384000"/>
    <x v="0"/>
    <s v="Flanders &amp; Fish"/>
    <s v="Sale"/>
    <n v="3165"/>
    <n v="4"/>
    <n v="3"/>
    <n v="2"/>
    <n v="631"/>
    <m/>
    <s v="1 Pell St"/>
    <s v="Bentleigh East"/>
    <x v="9"/>
    <x v="2"/>
    <x v="7"/>
    <x v="1"/>
  </r>
  <r>
    <x v="548"/>
    <n v="1530000"/>
    <x v="0"/>
    <s v="Jones and Jones"/>
    <s v="Auction"/>
    <n v="3163"/>
    <n v="3"/>
    <n v="1"/>
    <n v="1"/>
    <n v="684"/>
    <m/>
    <s v="11 Beena Av"/>
    <s v="Carnegie"/>
    <x v="9"/>
    <x v="2"/>
    <x v="7"/>
    <x v="1"/>
  </r>
  <r>
    <x v="548"/>
    <n v="480000"/>
    <x v="0"/>
    <s v="Melbourne Homes"/>
    <s v="Sale"/>
    <n v="3201"/>
    <n v="3"/>
    <n v="1"/>
    <n v="0"/>
    <n v="528"/>
    <n v="1981"/>
    <s v="9 Pinewood Dr"/>
    <s v="Carrum Downs"/>
    <x v="27"/>
    <x v="4"/>
    <x v="7"/>
    <x v="1"/>
  </r>
  <r>
    <x v="548"/>
    <n v="768000"/>
    <x v="0"/>
    <s v="Jones and Jones"/>
    <s v="Sale"/>
    <n v="3198"/>
    <n v="4"/>
    <n v="2"/>
    <n v="3"/>
    <n v="542"/>
    <n v="1970"/>
    <s v="210 Seaford Rd"/>
    <s v="Seaford"/>
    <x v="27"/>
    <x v="4"/>
    <x v="7"/>
    <x v="1"/>
  </r>
  <r>
    <x v="548"/>
    <n v="825000"/>
    <x v="0"/>
    <s v="Maxwells"/>
    <s v="Sale"/>
    <n v="3073"/>
    <n v="3"/>
    <n v="2"/>
    <n v="5"/>
    <n v="537"/>
    <m/>
    <s v="16 Muriel Ct"/>
    <s v="Reservoir"/>
    <x v="10"/>
    <x v="1"/>
    <x v="7"/>
    <x v="1"/>
  </r>
  <r>
    <x v="548"/>
    <n v="505000"/>
    <x v="0"/>
    <s v="SJ"/>
    <s v="Sale"/>
    <n v="3037"/>
    <n v="4"/>
    <n v="2"/>
    <n v="2"/>
    <n v="344"/>
    <n v="1995"/>
    <s v="11 Barley Ct"/>
    <s v="Delahey"/>
    <x v="0"/>
    <x v="0"/>
    <x v="7"/>
    <x v="1"/>
  </r>
  <r>
    <x v="548"/>
    <n v="688000"/>
    <x v="0"/>
    <s v="Melbourne Homes"/>
    <s v="Sale"/>
    <n v="3038"/>
    <n v="4"/>
    <n v="2"/>
    <n v="1"/>
    <n v="645"/>
    <m/>
    <s v="47 Apollo Rd"/>
    <s v="Taylors Lakes"/>
    <x v="0"/>
    <x v="0"/>
    <x v="7"/>
    <x v="1"/>
  </r>
  <r>
    <x v="548"/>
    <n v="695000"/>
    <x v="0"/>
    <s v="Property Barons"/>
    <s v="Sale"/>
    <n v="3020"/>
    <n v="3"/>
    <n v="1"/>
    <n v="0"/>
    <n v="694"/>
    <n v="1950"/>
    <s v="2 Day St"/>
    <s v="Sunshine West"/>
    <x v="0"/>
    <x v="0"/>
    <x v="7"/>
    <x v="1"/>
  </r>
  <r>
    <x v="548"/>
    <n v="1721000"/>
    <x v="2"/>
    <s v="Flanders &amp; Fish"/>
    <s v="Sale"/>
    <n v="3104"/>
    <n v="3"/>
    <n v="2"/>
    <n v="2"/>
    <n v="301"/>
    <n v="1995"/>
    <s v="1/54 Maud St"/>
    <s v="Balwyn North"/>
    <x v="14"/>
    <x v="2"/>
    <x v="7"/>
    <x v="1"/>
  </r>
  <r>
    <x v="548"/>
    <n v="677500"/>
    <x v="1"/>
    <s v="Maxwells"/>
    <s v="Sale"/>
    <n v="3190"/>
    <n v="2"/>
    <n v="1"/>
    <n v="1"/>
    <n v="130"/>
    <n v="1970"/>
    <s v="4/27 Wilson St"/>
    <s v="Highett"/>
    <x v="15"/>
    <x v="2"/>
    <x v="7"/>
    <x v="1"/>
  </r>
  <r>
    <x v="548"/>
    <n v="1680000"/>
    <x v="0"/>
    <s v="Jones and Jones"/>
    <s v="Auction"/>
    <n v="3187"/>
    <n v="3"/>
    <n v="1"/>
    <n v="2"/>
    <n v="605"/>
    <n v="1920"/>
    <s v="174 South Rd"/>
    <s v="Brighton East"/>
    <x v="15"/>
    <x v="2"/>
    <x v="7"/>
    <x v="1"/>
  </r>
  <r>
    <x v="548"/>
    <n v="2000000"/>
    <x v="0"/>
    <s v="Cunninghams"/>
    <s v="Sale"/>
    <n v="3193"/>
    <n v="6"/>
    <n v="3"/>
    <n v="4"/>
    <n v="836"/>
    <m/>
    <s v="11 White St"/>
    <s v="Beaumaris"/>
    <x v="15"/>
    <x v="2"/>
    <x v="7"/>
    <x v="1"/>
  </r>
  <r>
    <x v="548"/>
    <n v="735000"/>
    <x v="0"/>
    <s v="Melbourne Homes"/>
    <s v="Sale"/>
    <n v="3081"/>
    <n v="2"/>
    <n v="1"/>
    <n v="4"/>
    <n v="600"/>
    <m/>
    <s v="26 Bardia St"/>
    <s v="Heidelberg West"/>
    <x v="17"/>
    <x v="3"/>
    <x v="7"/>
    <x v="1"/>
  </r>
  <r>
    <x v="549"/>
    <n v="1080000"/>
    <x v="0"/>
    <s v="Cunninghams"/>
    <s v="Sale"/>
    <n v="3066"/>
    <n v="2"/>
    <n v="1"/>
    <n v="0"/>
    <n v="0"/>
    <n v="1890"/>
    <s v="53 Mater St"/>
    <s v="Collingwood"/>
    <x v="1"/>
    <x v="1"/>
    <x v="7"/>
    <x v="1"/>
  </r>
  <r>
    <x v="549"/>
    <n v="478000"/>
    <x v="0"/>
    <s v="Metro Ladder"/>
    <s v="Sale"/>
    <n v="3024"/>
    <n v="4"/>
    <n v="2"/>
    <n v="2"/>
    <n v="400"/>
    <n v="2008"/>
    <s v="112 Eureka Dr"/>
    <s v="Wyndham Vale"/>
    <x v="28"/>
    <x v="0"/>
    <x v="7"/>
    <x v="1"/>
  </r>
  <r>
    <x v="549"/>
    <n v="496000"/>
    <x v="0"/>
    <s v="Sanders"/>
    <s v="Sale"/>
    <n v="3029"/>
    <n v="4"/>
    <n v="2"/>
    <n v="2"/>
    <n v="448"/>
    <n v="2008"/>
    <s v="5 Echo Av"/>
    <s v="Tarneit"/>
    <x v="28"/>
    <x v="0"/>
    <x v="7"/>
    <x v="1"/>
  </r>
  <r>
    <x v="549"/>
    <n v="943000"/>
    <x v="2"/>
    <s v="Flanders &amp; Fish"/>
    <s v="Sale"/>
    <n v="3127"/>
    <n v="3"/>
    <n v="1"/>
    <n v="1"/>
    <n v="248"/>
    <n v="2000"/>
    <s v="1/381 Elgar Rd"/>
    <s v="Mont Albert"/>
    <x v="2"/>
    <x v="3"/>
    <x v="7"/>
    <x v="1"/>
  </r>
  <r>
    <x v="549"/>
    <n v="530000"/>
    <x v="1"/>
    <s v="Jones and Jones"/>
    <s v="Auction"/>
    <n v="3182"/>
    <n v="2"/>
    <n v="1"/>
    <n v="0"/>
    <n v="0"/>
    <m/>
    <s v="7/59 Carlisle St"/>
    <s v="St Kilda"/>
    <x v="5"/>
    <x v="2"/>
    <x v="7"/>
    <x v="1"/>
  </r>
  <r>
    <x v="549"/>
    <n v="559000"/>
    <x v="1"/>
    <s v="Metro Ladder"/>
    <s v="Sale"/>
    <n v="3207"/>
    <n v="2"/>
    <n v="1"/>
    <n v="1"/>
    <n v="712"/>
    <n v="1968"/>
    <s v="5/109 Ross St"/>
    <s v="Port Melbourne"/>
    <x v="5"/>
    <x v="2"/>
    <x v="7"/>
    <x v="1"/>
  </r>
  <r>
    <x v="549"/>
    <n v="3560000"/>
    <x v="0"/>
    <s v="Sanders"/>
    <s v="Sale"/>
    <n v="3206"/>
    <n v="4"/>
    <n v="1"/>
    <n v="1"/>
    <n v="327"/>
    <m/>
    <s v="16 Greig St"/>
    <s v="Albert Park"/>
    <x v="5"/>
    <x v="2"/>
    <x v="7"/>
    <x v="1"/>
  </r>
  <r>
    <x v="549"/>
    <n v="930000"/>
    <x v="2"/>
    <s v="Cunninghams"/>
    <s v="Sale"/>
    <n v="3148"/>
    <n v="3"/>
    <n v="2"/>
    <n v="1"/>
    <n v="0"/>
    <n v="2011"/>
    <s v="1/11 Hiscock St"/>
    <s v="Chadstone"/>
    <x v="6"/>
    <x v="2"/>
    <x v="7"/>
    <x v="1"/>
  </r>
  <r>
    <x v="549"/>
    <n v="456000"/>
    <x v="0"/>
    <s v="Property Barons"/>
    <s v="Sale"/>
    <n v="3338"/>
    <n v="4"/>
    <n v="2"/>
    <n v="2"/>
    <n v="576"/>
    <n v="2010"/>
    <s v="30 Pinrush Rd"/>
    <s v="Brookfield"/>
    <x v="21"/>
    <x v="6"/>
    <x v="7"/>
    <x v="1"/>
  </r>
  <r>
    <x v="549"/>
    <n v="650500"/>
    <x v="0"/>
    <s v="SJ"/>
    <s v="Auction"/>
    <n v="3037"/>
    <n v="5"/>
    <n v="2"/>
    <n v="2"/>
    <n v="615"/>
    <n v="2007"/>
    <s v="3 Sage Cl"/>
    <s v="Hillside"/>
    <x v="21"/>
    <x v="0"/>
    <x v="7"/>
    <x v="1"/>
  </r>
  <r>
    <x v="549"/>
    <n v="650000"/>
    <x v="0"/>
    <s v="Metro Ladder"/>
    <s v="Sale"/>
    <n v="3012"/>
    <n v="2"/>
    <n v="1"/>
    <n v="2"/>
    <n v="249"/>
    <m/>
    <s v="33 Richelieu St"/>
    <s v="Maidstone"/>
    <x v="4"/>
    <x v="0"/>
    <x v="7"/>
    <x v="1"/>
  </r>
  <r>
    <x v="549"/>
    <n v="700000"/>
    <x v="2"/>
    <s v="Maxwells"/>
    <s v="Sale"/>
    <n v="3012"/>
    <n v="3"/>
    <n v="2"/>
    <n v="2"/>
    <n v="125"/>
    <n v="2013"/>
    <s v="5/2 Ormond Rd"/>
    <s v="West Footscray"/>
    <x v="4"/>
    <x v="0"/>
    <x v="7"/>
    <x v="1"/>
  </r>
  <r>
    <x v="549"/>
    <n v="1328000"/>
    <x v="0"/>
    <s v="Jones and Jones"/>
    <s v="Sale"/>
    <n v="3111"/>
    <n v="5"/>
    <n v="3"/>
    <n v="3"/>
    <n v="785"/>
    <n v="1980"/>
    <s v="30 Leslie St"/>
    <s v="Donvale"/>
    <x v="16"/>
    <x v="3"/>
    <x v="7"/>
    <x v="1"/>
  </r>
  <r>
    <x v="549"/>
    <n v="1275000"/>
    <x v="0"/>
    <s v="Melbourne Homes"/>
    <s v="Sale"/>
    <n v="3192"/>
    <n v="3"/>
    <n v="2"/>
    <n v="2"/>
    <n v="656"/>
    <n v="1960"/>
    <s v="4 Brownfield St"/>
    <s v="Cheltenham"/>
    <x v="7"/>
    <x v="2"/>
    <x v="7"/>
    <x v="1"/>
  </r>
  <r>
    <x v="549"/>
    <n v="565000"/>
    <x v="0"/>
    <s v="Cunninghams"/>
    <s v="Sale"/>
    <n v="3064"/>
    <n v="4"/>
    <n v="2"/>
    <n v="2"/>
    <n v="482"/>
    <n v="2012"/>
    <s v="16 Bottlebrush Rd"/>
    <s v="Craigieburn"/>
    <x v="18"/>
    <x v="1"/>
    <x v="7"/>
    <x v="1"/>
  </r>
  <r>
    <x v="549"/>
    <n v="880000"/>
    <x v="1"/>
    <s v="Property Barons"/>
    <s v="Auction"/>
    <n v="3079"/>
    <n v="3"/>
    <n v="2"/>
    <n v="1"/>
    <n v="252"/>
    <m/>
    <s v="3/40 Magnolia Rd"/>
    <s v="Ivanhoe"/>
    <x v="17"/>
    <x v="3"/>
    <x v="7"/>
    <x v="1"/>
  </r>
  <r>
    <x v="550"/>
    <n v="922000"/>
    <x v="0"/>
    <s v="Cunninghams"/>
    <s v="Auction"/>
    <n v="3058"/>
    <n v="4"/>
    <n v="2"/>
    <n v="2"/>
    <n v="463"/>
    <n v="1960"/>
    <s v="12 Rasmussen Ct"/>
    <s v="Coburg"/>
    <x v="3"/>
    <x v="1"/>
    <x v="7"/>
    <x v="1"/>
  </r>
  <r>
    <x v="550"/>
    <n v="1300000"/>
    <x v="0"/>
    <s v="Jones and Jones"/>
    <s v="Sale"/>
    <n v="3056"/>
    <n v="5"/>
    <n v="2"/>
    <n v="0"/>
    <n v="479"/>
    <m/>
    <s v="44 Mitchell St"/>
    <s v="Brunswick"/>
    <x v="3"/>
    <x v="1"/>
    <x v="7"/>
    <x v="1"/>
  </r>
  <r>
    <x v="550"/>
    <n v="2248000"/>
    <x v="0"/>
    <s v="Jones and Jones"/>
    <s v="Sale"/>
    <n v="3149"/>
    <n v="5"/>
    <n v="5"/>
    <n v="2"/>
    <n v="729"/>
    <n v="2016"/>
    <s v="46 Sesame St"/>
    <s v="Mount Waverley"/>
    <x v="6"/>
    <x v="3"/>
    <x v="7"/>
    <x v="1"/>
  </r>
  <r>
    <x v="550"/>
    <n v="380000"/>
    <x v="1"/>
    <s v="Flanders &amp; Fish"/>
    <s v="Auction"/>
    <n v="3003"/>
    <n v="1"/>
    <n v="1"/>
    <n v="0"/>
    <n v="68"/>
    <m/>
    <s v="310/53 Batman St"/>
    <s v="West Melbourne"/>
    <x v="13"/>
    <x v="1"/>
    <x v="7"/>
    <x v="1"/>
  </r>
  <r>
    <x v="550"/>
    <n v="850000"/>
    <x v="0"/>
    <s v="Cunninghams"/>
    <s v="Auction"/>
    <n v="3031"/>
    <n v="2"/>
    <n v="1"/>
    <n v="0"/>
    <n v="133"/>
    <m/>
    <s v="10 Rankins Rd"/>
    <s v="Kensington"/>
    <x v="13"/>
    <x v="1"/>
    <x v="7"/>
    <x v="1"/>
  </r>
  <r>
    <x v="550"/>
    <n v="850000"/>
    <x v="0"/>
    <s v="Maxwells"/>
    <s v="Sale"/>
    <n v="3012"/>
    <n v="3"/>
    <n v="1"/>
    <n v="2"/>
    <n v="269"/>
    <n v="1910"/>
    <s v="16 Market St"/>
    <s v="West Footscray"/>
    <x v="4"/>
    <x v="0"/>
    <x v="7"/>
    <x v="1"/>
  </r>
  <r>
    <x v="550"/>
    <n v="1705000"/>
    <x v="0"/>
    <s v="Metro Ladder"/>
    <s v="Auction"/>
    <n v="3107"/>
    <n v="5"/>
    <n v="4"/>
    <n v="2"/>
    <n v="968"/>
    <n v="1970"/>
    <s v="30 John St"/>
    <s v="Templestowe Lower"/>
    <x v="16"/>
    <x v="3"/>
    <x v="7"/>
    <x v="1"/>
  </r>
  <r>
    <x v="550"/>
    <n v="807000"/>
    <x v="0"/>
    <s v="Sanders"/>
    <s v="Sale"/>
    <n v="3437"/>
    <n v="4"/>
    <n v="2"/>
    <n v="3"/>
    <n v="40468"/>
    <m/>
    <s v="21 Braeside Rd"/>
    <s v="Gisborne"/>
    <x v="29"/>
    <x v="7"/>
    <x v="7"/>
    <x v="1"/>
  </r>
  <r>
    <x v="550"/>
    <n v="1510000"/>
    <x v="0"/>
    <s v="Metro Ladder"/>
    <s v="Sale"/>
    <n v="3195"/>
    <n v="4"/>
    <n v="2"/>
    <n v="4"/>
    <n v="387"/>
    <m/>
    <s v="4 Roycroft Av"/>
    <s v="Aspendale"/>
    <x v="7"/>
    <x v="4"/>
    <x v="7"/>
    <x v="1"/>
  </r>
  <r>
    <x v="550"/>
    <n v="595000"/>
    <x v="0"/>
    <s v="Cunninghams"/>
    <s v="Sale"/>
    <n v="3064"/>
    <n v="4"/>
    <n v="2"/>
    <n v="2"/>
    <n v="420"/>
    <n v="2015"/>
    <s v="6 Virtue Wy"/>
    <s v="Craigieburn"/>
    <x v="18"/>
    <x v="1"/>
    <x v="7"/>
    <x v="1"/>
  </r>
  <r>
    <x v="550"/>
    <n v="650000"/>
    <x v="1"/>
    <s v="Sanders"/>
    <s v="Auction"/>
    <n v="3016"/>
    <n v="2"/>
    <n v="1"/>
    <n v="1"/>
    <n v="0"/>
    <m/>
    <s v="2/87 Railway Cr"/>
    <s v="Williamstown"/>
    <x v="11"/>
    <x v="0"/>
    <x v="7"/>
    <x v="1"/>
  </r>
  <r>
    <x v="550"/>
    <n v="1195000"/>
    <x v="0"/>
    <s v="Melbourne Homes"/>
    <s v="Auction"/>
    <n v="3015"/>
    <n v="3"/>
    <n v="2"/>
    <n v="2"/>
    <n v="358"/>
    <n v="2017"/>
    <s v="50 Peel St"/>
    <s v="Newport"/>
    <x v="11"/>
    <x v="0"/>
    <x v="7"/>
    <x v="1"/>
  </r>
  <r>
    <x v="550"/>
    <n v="500000"/>
    <x v="0"/>
    <s v="Zimmerman"/>
    <s v="Sale"/>
    <n v="3177"/>
    <n v="3"/>
    <n v="1"/>
    <n v="3"/>
    <n v="621"/>
    <n v="1955"/>
    <s v="5 Crimson Dr"/>
    <s v="Doveton"/>
    <x v="25"/>
    <x v="4"/>
    <x v="7"/>
    <x v="1"/>
  </r>
  <r>
    <x v="550"/>
    <n v="627000"/>
    <x v="0"/>
    <s v="Property Barons"/>
    <s v="Sale"/>
    <n v="3022"/>
    <n v="3"/>
    <n v="1"/>
    <n v="2"/>
    <n v="697"/>
    <n v="1960"/>
    <s v="1 Chelsey St"/>
    <s v="Ardeer"/>
    <x v="0"/>
    <x v="0"/>
    <x v="7"/>
    <x v="1"/>
  </r>
  <r>
    <x v="551"/>
    <n v="800000"/>
    <x v="1"/>
    <s v="Metro Ladder"/>
    <s v="Auction"/>
    <n v="3121"/>
    <n v="2"/>
    <n v="2"/>
    <n v="2"/>
    <n v="0"/>
    <n v="2008"/>
    <s v="201/65 Stawell St"/>
    <s v="Richmond"/>
    <x v="1"/>
    <x v="1"/>
    <x v="7"/>
    <x v="1"/>
  </r>
  <r>
    <x v="551"/>
    <n v="715000"/>
    <x v="0"/>
    <s v="Maxwells"/>
    <s v="Sale"/>
    <n v="3030"/>
    <n v="4"/>
    <n v="2"/>
    <n v="2"/>
    <n v="630"/>
    <n v="2006"/>
    <s v="133 Lennon Bvd"/>
    <s v="Point Cook"/>
    <x v="28"/>
    <x v="0"/>
    <x v="7"/>
    <x v="1"/>
  </r>
  <r>
    <x v="551"/>
    <n v="801000"/>
    <x v="0"/>
    <s v="SJ"/>
    <s v="Sale"/>
    <n v="3030"/>
    <n v="4"/>
    <n v="2"/>
    <n v="2"/>
    <n v="628"/>
    <m/>
    <s v="25 Yuruga Bvd"/>
    <s v="Point Cook"/>
    <x v="28"/>
    <x v="0"/>
    <x v="7"/>
    <x v="1"/>
  </r>
  <r>
    <x v="551"/>
    <n v="550000"/>
    <x v="0"/>
    <s v="Property Barons"/>
    <s v="Auction"/>
    <n v="3076"/>
    <n v="4"/>
    <n v="2"/>
    <n v="2"/>
    <n v="400"/>
    <n v="2011"/>
    <s v="17 Brigantia St"/>
    <s v="Epping"/>
    <x v="19"/>
    <x v="1"/>
    <x v="7"/>
    <x v="1"/>
  </r>
  <r>
    <x v="551"/>
    <n v="2100000"/>
    <x v="0"/>
    <s v="Jones and Jones"/>
    <s v="Auction"/>
    <n v="3127"/>
    <n v="3"/>
    <n v="1"/>
    <n v="9"/>
    <n v="841"/>
    <n v="1960"/>
    <s v="1093 Riversdale Rd"/>
    <s v="Surrey Hills"/>
    <x v="2"/>
    <x v="2"/>
    <x v="7"/>
    <x v="1"/>
  </r>
  <r>
    <x v="551"/>
    <n v="326000"/>
    <x v="1"/>
    <s v="Cunninghams"/>
    <s v="Sale"/>
    <n v="3040"/>
    <n v="1"/>
    <n v="1"/>
    <n v="1"/>
    <n v="0"/>
    <m/>
    <s v="6/10 Violet St"/>
    <s v="Essendon"/>
    <x v="8"/>
    <x v="0"/>
    <x v="7"/>
    <x v="1"/>
  </r>
  <r>
    <x v="551"/>
    <n v="566000"/>
    <x v="1"/>
    <s v="Cunninghams"/>
    <s v="Sale"/>
    <n v="3032"/>
    <n v="2"/>
    <n v="1"/>
    <n v="1"/>
    <n v="1017"/>
    <n v="1972"/>
    <s v="1/129 The Parade"/>
    <s v="Ascot Vale"/>
    <x v="8"/>
    <x v="0"/>
    <x v="7"/>
    <x v="1"/>
  </r>
  <r>
    <x v="551"/>
    <n v="1540000"/>
    <x v="0"/>
    <s v="Jones and Jones"/>
    <s v="Sale"/>
    <n v="3147"/>
    <n v="4"/>
    <n v="2"/>
    <n v="3"/>
    <n v="668"/>
    <n v="1970"/>
    <s v="7 Barrington Dr"/>
    <s v="Ashwood"/>
    <x v="6"/>
    <x v="2"/>
    <x v="7"/>
    <x v="1"/>
  </r>
  <r>
    <x v="551"/>
    <n v="1720000"/>
    <x v="0"/>
    <s v="Cunninghams"/>
    <s v="Sale"/>
    <n v="3149"/>
    <n v="4"/>
    <n v="2"/>
    <n v="3"/>
    <n v="741"/>
    <m/>
    <s v="3 Huxtable St"/>
    <s v="Mount Waverley"/>
    <x v="6"/>
    <x v="3"/>
    <x v="7"/>
    <x v="1"/>
  </r>
  <r>
    <x v="551"/>
    <n v="1475000"/>
    <x v="0"/>
    <s v="Jones and Jones"/>
    <s v="Sale"/>
    <n v="3051"/>
    <n v="4"/>
    <n v="2"/>
    <n v="1"/>
    <n v="137"/>
    <m/>
    <s v="60 Arden St"/>
    <s v="North Melbourne"/>
    <x v="13"/>
    <x v="1"/>
    <x v="7"/>
    <x v="1"/>
  </r>
  <r>
    <x v="551"/>
    <n v="1340000"/>
    <x v="0"/>
    <s v="Metro Ladder"/>
    <s v="Sale"/>
    <n v="3032"/>
    <n v="4"/>
    <n v="1"/>
    <n v="3"/>
    <n v="697"/>
    <n v="1920"/>
    <s v="8 Mitchell St"/>
    <s v="Maribyrnong"/>
    <x v="4"/>
    <x v="0"/>
    <x v="7"/>
    <x v="1"/>
  </r>
  <r>
    <x v="551"/>
    <n v="785000"/>
    <x v="0"/>
    <s v="Best Bricks"/>
    <s v="Sale"/>
    <n v="3155"/>
    <n v="3"/>
    <n v="2"/>
    <n v="2"/>
    <n v="723"/>
    <n v="1980"/>
    <s v="3 Devenish Rd"/>
    <s v="Boronia"/>
    <x v="26"/>
    <x v="3"/>
    <x v="7"/>
    <x v="1"/>
  </r>
  <r>
    <x v="551"/>
    <n v="904000"/>
    <x v="0"/>
    <s v="Flanders &amp; Fish"/>
    <s v="Auction"/>
    <n v="3156"/>
    <n v="3"/>
    <n v="1"/>
    <n v="3"/>
    <n v="1014"/>
    <m/>
    <s v="11 Aitken Ct"/>
    <s v="Ferntree Gully"/>
    <x v="26"/>
    <x v="3"/>
    <x v="7"/>
    <x v="1"/>
  </r>
  <r>
    <x v="551"/>
    <n v="1015000"/>
    <x v="0"/>
    <s v="Cunninghams"/>
    <s v="Auction"/>
    <n v="3152"/>
    <n v="3"/>
    <n v="2"/>
    <n v="2"/>
    <n v="550"/>
    <m/>
    <s v="53 Somes St"/>
    <s v="Wantirna South"/>
    <x v="26"/>
    <x v="3"/>
    <x v="7"/>
    <x v="1"/>
  </r>
  <r>
    <x v="551"/>
    <n v="751000"/>
    <x v="2"/>
    <s v="Jones and Jones"/>
    <s v="Sale"/>
    <n v="3192"/>
    <n v="2"/>
    <n v="1"/>
    <n v="1"/>
    <n v="171"/>
    <m/>
    <s v="3/33 Sunray Av"/>
    <s v="Cheltenham"/>
    <x v="7"/>
    <x v="2"/>
    <x v="7"/>
    <x v="1"/>
  </r>
  <r>
    <x v="551"/>
    <n v="892000"/>
    <x v="0"/>
    <s v="Jones and Jones"/>
    <s v="Sale"/>
    <n v="3172"/>
    <n v="3"/>
    <n v="1"/>
    <n v="3"/>
    <n v="564"/>
    <m/>
    <s v="4 Marjorie Av"/>
    <s v="Dingley Village"/>
    <x v="7"/>
    <x v="4"/>
    <x v="7"/>
    <x v="1"/>
  </r>
  <r>
    <x v="551"/>
    <n v="560000"/>
    <x v="0"/>
    <s v="Flanders &amp; Fish"/>
    <s v="Auction"/>
    <n v="3023"/>
    <n v="3"/>
    <n v="2"/>
    <n v="1"/>
    <n v="295"/>
    <m/>
    <s v="10 Japonica Ct"/>
    <s v="Cairnlea"/>
    <x v="0"/>
    <x v="0"/>
    <x v="7"/>
    <x v="1"/>
  </r>
  <r>
    <x v="551"/>
    <n v="615000"/>
    <x v="2"/>
    <s v="Property Barons"/>
    <s v="Auction"/>
    <n v="3020"/>
    <n v="3"/>
    <n v="2"/>
    <n v="1"/>
    <n v="358"/>
    <n v="1999"/>
    <s v="9 Noble Ct"/>
    <s v="Sunshine West"/>
    <x v="0"/>
    <x v="0"/>
    <x v="7"/>
    <x v="1"/>
  </r>
  <r>
    <x v="551"/>
    <n v="750000"/>
    <x v="0"/>
    <s v="Cunninghams"/>
    <s v="Sale"/>
    <n v="3042"/>
    <n v="3"/>
    <n v="2"/>
    <n v="2"/>
    <n v="761"/>
    <n v="1980"/>
    <s v="45 Collinson St"/>
    <s v="Keilor Park"/>
    <x v="0"/>
    <x v="0"/>
    <x v="7"/>
    <x v="1"/>
  </r>
  <r>
    <x v="551"/>
    <n v="560000"/>
    <x v="1"/>
    <s v="Jones and Jones"/>
    <s v="Auction"/>
    <n v="3123"/>
    <n v="1"/>
    <n v="1"/>
    <n v="1"/>
    <n v="803"/>
    <m/>
    <s v="4/61 Mayston St"/>
    <s v="Hawthorn East"/>
    <x v="14"/>
    <x v="2"/>
    <x v="7"/>
    <x v="1"/>
  </r>
  <r>
    <x v="551"/>
    <n v="1200000"/>
    <x v="2"/>
    <s v="Maxwells"/>
    <s v="Sale"/>
    <n v="3190"/>
    <n v="3"/>
    <n v="1"/>
    <n v="2"/>
    <n v="269"/>
    <n v="2000"/>
    <s v="1/12 Jillian Av"/>
    <s v="Highett"/>
    <x v="15"/>
    <x v="2"/>
    <x v="7"/>
    <x v="1"/>
  </r>
  <r>
    <x v="552"/>
    <n v="550000"/>
    <x v="1"/>
    <s v="Metro Ladder"/>
    <s v="Sale"/>
    <n v="3067"/>
    <n v="2"/>
    <n v="1"/>
    <n v="1"/>
    <n v="1521"/>
    <m/>
    <s v="21/659 Victoria St"/>
    <s v="Abbotsford"/>
    <x v="1"/>
    <x v="1"/>
    <x v="7"/>
    <x v="1"/>
  </r>
  <r>
    <x v="552"/>
    <n v="875000"/>
    <x v="0"/>
    <s v="Maxwells"/>
    <s v="Sale"/>
    <n v="3752"/>
    <n v="4"/>
    <n v="2"/>
    <n v="2"/>
    <n v="613"/>
    <n v="2004"/>
    <s v="28 Kestrel Rd"/>
    <s v="South Morang"/>
    <x v="19"/>
    <x v="1"/>
    <x v="7"/>
    <x v="1"/>
  </r>
  <r>
    <x v="552"/>
    <n v="1722500"/>
    <x v="0"/>
    <s v="Cunninghams"/>
    <s v="Sale"/>
    <n v="3207"/>
    <n v="2"/>
    <n v="1"/>
    <n v="0"/>
    <n v="101"/>
    <n v="1900"/>
    <s v="83 Evans St"/>
    <s v="Port Melbourne"/>
    <x v="5"/>
    <x v="2"/>
    <x v="7"/>
    <x v="1"/>
  </r>
  <r>
    <x v="552"/>
    <n v="840000"/>
    <x v="0"/>
    <s v="Metro Ladder"/>
    <s v="Auction"/>
    <n v="3044"/>
    <n v="3"/>
    <n v="1"/>
    <n v="1"/>
    <n v="438"/>
    <m/>
    <s v="215 Derby St"/>
    <s v="Pascoe Vale"/>
    <x v="3"/>
    <x v="1"/>
    <x v="7"/>
    <x v="1"/>
  </r>
  <r>
    <x v="552"/>
    <n v="1398000"/>
    <x v="0"/>
    <s v="Property Barons"/>
    <s v="Auction"/>
    <n v="3040"/>
    <n v="3"/>
    <n v="2"/>
    <n v="1"/>
    <n v="445"/>
    <n v="1960"/>
    <s v="13 Gordon St"/>
    <s v="Essendon"/>
    <x v="8"/>
    <x v="0"/>
    <x v="7"/>
    <x v="1"/>
  </r>
  <r>
    <x v="552"/>
    <n v="1700000"/>
    <x v="0"/>
    <s v="Best Bricks"/>
    <s v="Auction"/>
    <n v="3149"/>
    <n v="3"/>
    <n v="1"/>
    <n v="2"/>
    <n v="862"/>
    <m/>
    <s v="3 Kunzea Ct"/>
    <s v="Mount Waverley"/>
    <x v="6"/>
    <x v="3"/>
    <x v="7"/>
    <x v="1"/>
  </r>
  <r>
    <x v="552"/>
    <n v="535000"/>
    <x v="1"/>
    <s v="Maxwells"/>
    <s v="Auction"/>
    <n v="3031"/>
    <n v="2"/>
    <n v="2"/>
    <n v="1"/>
    <n v="0"/>
    <n v="1998"/>
    <s v="11/12 Mawbey St"/>
    <s v="Kensington"/>
    <x v="13"/>
    <x v="1"/>
    <x v="7"/>
    <x v="1"/>
  </r>
  <r>
    <x v="552"/>
    <n v="500000"/>
    <x v="1"/>
    <s v="Flanders &amp; Fish"/>
    <s v="Auction"/>
    <n v="3153"/>
    <n v="3"/>
    <n v="1"/>
    <n v="2"/>
    <n v="263"/>
    <n v="1970"/>
    <s v="1/19 Glen Park Rd"/>
    <s v="Bayswater North"/>
    <x v="22"/>
    <x v="3"/>
    <x v="7"/>
    <x v="1"/>
  </r>
  <r>
    <x v="552"/>
    <n v="725000"/>
    <x v="0"/>
    <s v="Flanders &amp; Fish"/>
    <s v="Sale"/>
    <n v="3136"/>
    <n v="3"/>
    <n v="1"/>
    <n v="2"/>
    <n v="802"/>
    <n v="1980"/>
    <s v="434 Dorset Rd"/>
    <s v="Croydon"/>
    <x v="22"/>
    <x v="3"/>
    <x v="7"/>
    <x v="1"/>
  </r>
  <r>
    <x v="552"/>
    <n v="370000"/>
    <x v="1"/>
    <s v="Maxwells"/>
    <s v="Auction"/>
    <n v="3011"/>
    <n v="2"/>
    <n v="1"/>
    <n v="1"/>
    <n v="0"/>
    <n v="1960"/>
    <s v="9/51 Napier St"/>
    <s v="Footscray"/>
    <x v="4"/>
    <x v="0"/>
    <x v="7"/>
    <x v="1"/>
  </r>
  <r>
    <x v="552"/>
    <n v="900000"/>
    <x v="0"/>
    <s v="Metro Ladder"/>
    <s v="Auction"/>
    <n v="3013"/>
    <n v="2"/>
    <n v="1"/>
    <n v="3"/>
    <n v="463"/>
    <n v="1940"/>
    <s v="61 Eirene St"/>
    <s v="Yarraville"/>
    <x v="4"/>
    <x v="0"/>
    <x v="7"/>
    <x v="1"/>
  </r>
  <r>
    <x v="552"/>
    <n v="1350000"/>
    <x v="0"/>
    <s v="Jones and Jones"/>
    <s v="Auction"/>
    <n v="3106"/>
    <n v="4"/>
    <n v="2"/>
    <n v="2"/>
    <n v="1025"/>
    <n v="1980"/>
    <s v="25 Templemore Dr"/>
    <s v="Templestowe"/>
    <x v="16"/>
    <x v="3"/>
    <x v="7"/>
    <x v="1"/>
  </r>
  <r>
    <x v="552"/>
    <n v="900000"/>
    <x v="0"/>
    <s v="Flanders &amp; Fish"/>
    <s v="Sale"/>
    <n v="3153"/>
    <n v="5"/>
    <n v="2"/>
    <n v="2"/>
    <n v="942"/>
    <m/>
    <s v="15 Edinburgh Rd"/>
    <s v="Bayswater"/>
    <x v="26"/>
    <x v="3"/>
    <x v="7"/>
    <x v="1"/>
  </r>
  <r>
    <x v="552"/>
    <n v="487000"/>
    <x v="0"/>
    <s v="Maxwells"/>
    <s v="Sale"/>
    <n v="3429"/>
    <n v="3"/>
    <n v="1"/>
    <n v="1"/>
    <n v="582"/>
    <m/>
    <s v="1 Hume St"/>
    <s v="Sunbury"/>
    <x v="18"/>
    <x v="0"/>
    <x v="7"/>
    <x v="1"/>
  </r>
  <r>
    <x v="552"/>
    <n v="592500"/>
    <x v="0"/>
    <s v="Cunninghams"/>
    <s v="Sale"/>
    <n v="3064"/>
    <n v="4"/>
    <n v="2"/>
    <n v="2"/>
    <n v="448"/>
    <n v="2011"/>
    <s v="36 Serenity Wy"/>
    <s v="Craigieburn"/>
    <x v="18"/>
    <x v="1"/>
    <x v="7"/>
    <x v="1"/>
  </r>
  <r>
    <x v="552"/>
    <n v="647000"/>
    <x v="0"/>
    <s v="Melbourne Homes"/>
    <s v="Sale"/>
    <n v="3201"/>
    <n v="4"/>
    <n v="2"/>
    <n v="4"/>
    <n v="688"/>
    <n v="2002"/>
    <s v="40 Whimbrel Cr"/>
    <s v="Carrum Downs"/>
    <x v="27"/>
    <x v="4"/>
    <x v="7"/>
    <x v="1"/>
  </r>
  <r>
    <x v="552"/>
    <n v="370000"/>
    <x v="1"/>
    <s v="Jones and Jones"/>
    <s v="Auction"/>
    <n v="3122"/>
    <n v="1"/>
    <n v="1"/>
    <n v="1"/>
    <n v="0"/>
    <m/>
    <s v="3/165 Power St"/>
    <s v="Hawthorn"/>
    <x v="14"/>
    <x v="2"/>
    <x v="7"/>
    <x v="1"/>
  </r>
  <r>
    <x v="552"/>
    <n v="615888"/>
    <x v="1"/>
    <s v="Cunninghams"/>
    <s v="Auction"/>
    <n v="3123"/>
    <n v="2"/>
    <n v="1"/>
    <n v="1"/>
    <n v="915"/>
    <n v="1970"/>
    <s v="1/1091 Burke Rd"/>
    <s v="Hawthorn East"/>
    <x v="14"/>
    <x v="2"/>
    <x v="7"/>
    <x v="1"/>
  </r>
  <r>
    <x v="552"/>
    <n v="760000"/>
    <x v="1"/>
    <s v="Cunninghams"/>
    <s v="Auction"/>
    <n v="3186"/>
    <n v="2"/>
    <n v="1"/>
    <n v="1"/>
    <n v="138"/>
    <n v="1980"/>
    <s v="6/30 Roslyn St"/>
    <s v="Brighton"/>
    <x v="15"/>
    <x v="2"/>
    <x v="7"/>
    <x v="1"/>
  </r>
  <r>
    <x v="552"/>
    <n v="463000"/>
    <x v="1"/>
    <s v="Metro Ladder"/>
    <s v="Sale"/>
    <n v="3081"/>
    <n v="2"/>
    <n v="1"/>
    <n v="1"/>
    <n v="90"/>
    <m/>
    <s v="7/459 Waterdale Rd"/>
    <s v="Heidelberg West"/>
    <x v="17"/>
    <x v="3"/>
    <x v="7"/>
    <x v="1"/>
  </r>
  <r>
    <x v="552"/>
    <n v="600000"/>
    <x v="0"/>
    <s v="Best Bricks"/>
    <s v="Auction"/>
    <n v="3081"/>
    <n v="3"/>
    <n v="1"/>
    <n v="2"/>
    <n v="481"/>
    <m/>
    <s v="37 Buna St"/>
    <s v="Heidelberg West"/>
    <x v="17"/>
    <x v="3"/>
    <x v="7"/>
    <x v="1"/>
  </r>
  <r>
    <x v="553"/>
    <n v="290000"/>
    <x v="1"/>
    <s v="Melbourne Homes"/>
    <s v="Auction"/>
    <n v="3057"/>
    <n v="1"/>
    <n v="1"/>
    <n v="0"/>
    <n v="197"/>
    <n v="2012"/>
    <s v="302/218 Lygon St"/>
    <s v="Brunswick East"/>
    <x v="3"/>
    <x v="1"/>
    <x v="7"/>
    <x v="1"/>
  </r>
  <r>
    <x v="553"/>
    <n v="1515000"/>
    <x v="0"/>
    <s v="Jones and Jones"/>
    <s v="Sale"/>
    <n v="3056"/>
    <n v="4"/>
    <n v="2"/>
    <n v="2"/>
    <n v="236"/>
    <n v="1890"/>
    <s v="9 Blyth St"/>
    <s v="Brunswick"/>
    <x v="3"/>
    <x v="1"/>
    <x v="7"/>
    <x v="1"/>
  </r>
  <r>
    <x v="553"/>
    <n v="640000"/>
    <x v="0"/>
    <s v="Cunninghams"/>
    <s v="Sale"/>
    <n v="3042"/>
    <n v="3"/>
    <n v="1"/>
    <n v="2"/>
    <n v="219"/>
    <n v="1960"/>
    <s v="118 Marshall Rd"/>
    <s v="Airport West"/>
    <x v="8"/>
    <x v="0"/>
    <x v="7"/>
    <x v="1"/>
  </r>
  <r>
    <x v="553"/>
    <n v="762000"/>
    <x v="2"/>
    <s v="Cunninghams"/>
    <s v="Sale"/>
    <n v="3032"/>
    <n v="3"/>
    <n v="1"/>
    <n v="1"/>
    <n v="0"/>
    <m/>
    <s v="8/39 Maribyrnong Rd"/>
    <s v="Ascot Vale"/>
    <x v="8"/>
    <x v="0"/>
    <x v="7"/>
    <x v="1"/>
  </r>
  <r>
    <x v="553"/>
    <n v="1475000"/>
    <x v="0"/>
    <s v="Jones and Jones"/>
    <s v="Sale"/>
    <n v="3166"/>
    <n v="5"/>
    <n v="2"/>
    <n v="3"/>
    <n v="548"/>
    <n v="1920"/>
    <s v="40 Canterbury St"/>
    <s v="Hughesdale"/>
    <x v="6"/>
    <x v="2"/>
    <x v="7"/>
    <x v="1"/>
  </r>
  <r>
    <x v="553"/>
    <n v="1500000"/>
    <x v="1"/>
    <s v="Property Barons"/>
    <s v="Auction"/>
    <n v="3150"/>
    <n v="4"/>
    <n v="2"/>
    <n v="2"/>
    <n v="248"/>
    <m/>
    <s v="2/40 The Outlook"/>
    <s v="Glen Waverley"/>
    <x v="6"/>
    <x v="3"/>
    <x v="7"/>
    <x v="1"/>
  </r>
  <r>
    <x v="553"/>
    <n v="700000"/>
    <x v="0"/>
    <s v="Property Barons"/>
    <s v="Auction"/>
    <n v="3037"/>
    <n v="4"/>
    <n v="2"/>
    <n v="4"/>
    <n v="788"/>
    <n v="1995"/>
    <s v="93 Saronvale Cr"/>
    <s v="Hillside"/>
    <x v="21"/>
    <x v="0"/>
    <x v="7"/>
    <x v="1"/>
  </r>
  <r>
    <x v="553"/>
    <n v="850000"/>
    <x v="0"/>
    <s v="Best Bricks"/>
    <s v="Auction"/>
    <n v="3134"/>
    <n v="5"/>
    <n v="3"/>
    <n v="2"/>
    <n v="651"/>
    <m/>
    <s v="2 Jenkins Cl"/>
    <s v="Ringwood North"/>
    <x v="22"/>
    <x v="3"/>
    <x v="7"/>
    <x v="1"/>
  </r>
  <r>
    <x v="553"/>
    <n v="455000"/>
    <x v="1"/>
    <s v="Maxwells"/>
    <s v="Auction"/>
    <n v="3011"/>
    <n v="2"/>
    <n v="1"/>
    <n v="1"/>
    <n v="0"/>
    <n v="2015"/>
    <s v="101/26 Beaurepaire Pde"/>
    <s v="Footscray"/>
    <x v="4"/>
    <x v="0"/>
    <x v="7"/>
    <x v="1"/>
  </r>
  <r>
    <x v="553"/>
    <n v="850000"/>
    <x v="0"/>
    <s v="Jones and Jones"/>
    <s v="Auction"/>
    <n v="3011"/>
    <n v="2"/>
    <n v="1"/>
    <n v="1"/>
    <n v="152"/>
    <n v="1910"/>
    <s v="57 Charles St"/>
    <s v="Seddon"/>
    <x v="4"/>
    <x v="0"/>
    <x v="7"/>
    <x v="1"/>
  </r>
  <r>
    <x v="553"/>
    <n v="550000"/>
    <x v="0"/>
    <s v="Melbourne Homes"/>
    <s v="Auction"/>
    <n v="3047"/>
    <n v="3"/>
    <n v="1"/>
    <n v="2"/>
    <n v="704"/>
    <n v="1950"/>
    <s v="47 Lorraine Cr"/>
    <s v="Jacana"/>
    <x v="18"/>
    <x v="1"/>
    <x v="7"/>
    <x v="1"/>
  </r>
  <r>
    <x v="553"/>
    <n v="565000"/>
    <x v="0"/>
    <s v="Melbourne Homes"/>
    <s v="Sale"/>
    <n v="3199"/>
    <n v="3"/>
    <n v="1"/>
    <n v="2"/>
    <n v="713"/>
    <n v="1980"/>
    <s v="87 Aquarius Dr"/>
    <s v="Frankston"/>
    <x v="27"/>
    <x v="4"/>
    <x v="7"/>
    <x v="1"/>
  </r>
  <r>
    <x v="553"/>
    <n v="631000"/>
    <x v="0"/>
    <s v="Property Barons"/>
    <s v="Sale"/>
    <n v="3021"/>
    <n v="4"/>
    <n v="1"/>
    <n v="3"/>
    <n v="559"/>
    <n v="1970"/>
    <s v="10 Leslie St"/>
    <s v="St Albans"/>
    <x v="0"/>
    <x v="0"/>
    <x v="7"/>
    <x v="1"/>
  </r>
  <r>
    <x v="553"/>
    <n v="780000"/>
    <x v="0"/>
    <s v="Zimmerman"/>
    <s v="Auction"/>
    <n v="3020"/>
    <n v="3"/>
    <n v="1"/>
    <n v="2"/>
    <n v="690"/>
    <m/>
    <s v="10 Edna St"/>
    <s v="Sunshine North"/>
    <x v="0"/>
    <x v="0"/>
    <x v="7"/>
    <x v="1"/>
  </r>
  <r>
    <x v="553"/>
    <n v="2225000"/>
    <x v="0"/>
    <s v="Flanders &amp; Fish"/>
    <s v="Auction"/>
    <n v="3127"/>
    <n v="3"/>
    <n v="1"/>
    <n v="2"/>
    <n v="829"/>
    <m/>
    <s v="23 Bristol St"/>
    <s v="Surrey Hills"/>
    <x v="14"/>
    <x v="2"/>
    <x v="7"/>
    <x v="1"/>
  </r>
  <r>
    <x v="553"/>
    <n v="950000"/>
    <x v="0"/>
    <s v="Cunninghams"/>
    <s v="Auction"/>
    <n v="3079"/>
    <n v="3"/>
    <n v="1"/>
    <n v="2"/>
    <n v="360"/>
    <m/>
    <s v="6 Edwin St"/>
    <s v="Ivanhoe"/>
    <x v="17"/>
    <x v="3"/>
    <x v="7"/>
    <x v="1"/>
  </r>
  <r>
    <x v="554"/>
    <n v="940000"/>
    <x v="0"/>
    <s v="Cunninghams"/>
    <s v="Sale"/>
    <n v="3067"/>
    <n v="2"/>
    <n v="1"/>
    <n v="0"/>
    <n v="424"/>
    <m/>
    <s v="10 James St"/>
    <s v="Abbotsford"/>
    <x v="1"/>
    <x v="1"/>
    <x v="7"/>
    <x v="1"/>
  </r>
  <r>
    <x v="554"/>
    <n v="530000"/>
    <x v="0"/>
    <s v="Metro Ladder"/>
    <s v="Sale"/>
    <n v="3029"/>
    <n v="3"/>
    <n v="2"/>
    <n v="2"/>
    <n v="400"/>
    <n v="2009"/>
    <s v="30 Cobram St"/>
    <s v="Tarneit"/>
    <x v="28"/>
    <x v="0"/>
    <x v="7"/>
    <x v="1"/>
  </r>
  <r>
    <x v="554"/>
    <n v="360000"/>
    <x v="0"/>
    <s v="Cunninghams"/>
    <s v="Auction"/>
    <n v="3131"/>
    <n v="1"/>
    <n v="1"/>
    <n v="1"/>
    <n v="76"/>
    <n v="1970"/>
    <s v="4/13 Glen Valley Rd"/>
    <s v="Forest Hill"/>
    <x v="2"/>
    <x v="3"/>
    <x v="7"/>
    <x v="1"/>
  </r>
  <r>
    <x v="554"/>
    <n v="926000"/>
    <x v="2"/>
    <s v="Cunninghams"/>
    <s v="Sale"/>
    <n v="3132"/>
    <n v="4"/>
    <n v="3"/>
    <n v="2"/>
    <n v="374"/>
    <n v="2000"/>
    <s v="1/17 Milne St"/>
    <s v="Mitcham"/>
    <x v="2"/>
    <x v="3"/>
    <x v="7"/>
    <x v="1"/>
  </r>
  <r>
    <x v="554"/>
    <n v="1101000"/>
    <x v="0"/>
    <s v="Cunninghams"/>
    <s v="Sale"/>
    <n v="3132"/>
    <n v="3"/>
    <n v="1"/>
    <n v="2"/>
    <n v="774"/>
    <n v="1950"/>
    <s v="11 Beaufort St"/>
    <s v="Mitcham"/>
    <x v="2"/>
    <x v="3"/>
    <x v="7"/>
    <x v="1"/>
  </r>
  <r>
    <x v="554"/>
    <n v="1180000"/>
    <x v="0"/>
    <s v="Sanders"/>
    <s v="Auction"/>
    <n v="3182"/>
    <n v="3"/>
    <n v="2"/>
    <n v="1"/>
    <n v="128"/>
    <m/>
    <s v="55 Havelock St"/>
    <s v="St Kilda"/>
    <x v="5"/>
    <x v="2"/>
    <x v="7"/>
    <x v="1"/>
  </r>
  <r>
    <x v="554"/>
    <n v="760000"/>
    <x v="0"/>
    <s v="Cunninghams"/>
    <s v="Sale"/>
    <n v="3058"/>
    <n v="2"/>
    <n v="1"/>
    <n v="2"/>
    <n v="378"/>
    <n v="1920"/>
    <s v="251 Bell St"/>
    <s v="Coburg"/>
    <x v="3"/>
    <x v="1"/>
    <x v="7"/>
    <x v="1"/>
  </r>
  <r>
    <x v="554"/>
    <n v="420000"/>
    <x v="1"/>
    <s v="Cunninghams"/>
    <s v="Sale"/>
    <n v="3040"/>
    <n v="2"/>
    <n v="1"/>
    <n v="1"/>
    <n v="0"/>
    <m/>
    <s v="3/15 Woodvale Cl"/>
    <s v="Essendon"/>
    <x v="8"/>
    <x v="0"/>
    <x v="7"/>
    <x v="1"/>
  </r>
  <r>
    <x v="554"/>
    <n v="1130000"/>
    <x v="0"/>
    <s v="Cunninghams"/>
    <s v="Auction"/>
    <n v="3042"/>
    <n v="4"/>
    <n v="2"/>
    <n v="2"/>
    <n v="650"/>
    <n v="1975"/>
    <s v="8 Goble St"/>
    <s v="Niddrie"/>
    <x v="8"/>
    <x v="0"/>
    <x v="7"/>
    <x v="1"/>
  </r>
  <r>
    <x v="554"/>
    <n v="1450000"/>
    <x v="0"/>
    <s v="Flanders &amp; Fish"/>
    <s v="Sale"/>
    <n v="3147"/>
    <n v="4"/>
    <n v="2"/>
    <n v="1"/>
    <n v="803"/>
    <n v="1965"/>
    <s v="5 Kiewa St"/>
    <s v="Ashwood"/>
    <x v="6"/>
    <x v="2"/>
    <x v="7"/>
    <x v="1"/>
  </r>
  <r>
    <x v="554"/>
    <n v="1640000"/>
    <x v="0"/>
    <s v="Property Barons"/>
    <s v="Sale"/>
    <n v="3149"/>
    <n v="4"/>
    <n v="2"/>
    <n v="2"/>
    <n v="811"/>
    <m/>
    <s v="3 Wortley Av"/>
    <s v="Mount Waverley"/>
    <x v="6"/>
    <x v="3"/>
    <x v="7"/>
    <x v="1"/>
  </r>
  <r>
    <x v="554"/>
    <n v="550000"/>
    <x v="0"/>
    <s v="Metro Ladder"/>
    <s v="Auction"/>
    <n v="3337"/>
    <n v="4"/>
    <n v="2"/>
    <n v="2"/>
    <n v="1241"/>
    <n v="1970"/>
    <s v="28 Atkin St"/>
    <s v="Melton"/>
    <x v="21"/>
    <x v="6"/>
    <x v="7"/>
    <x v="1"/>
  </r>
  <r>
    <x v="554"/>
    <n v="945000"/>
    <x v="0"/>
    <s v="Jones and Jones"/>
    <s v="Auction"/>
    <n v="3011"/>
    <n v="2"/>
    <n v="1"/>
    <n v="1"/>
    <n v="126"/>
    <n v="1890"/>
    <s v="2/70 Windsor St"/>
    <s v="Seddon"/>
    <x v="4"/>
    <x v="0"/>
    <x v="7"/>
    <x v="1"/>
  </r>
  <r>
    <x v="554"/>
    <n v="1230000"/>
    <x v="0"/>
    <s v="Maxwells"/>
    <s v="Sale"/>
    <n v="3013"/>
    <n v="3"/>
    <n v="1"/>
    <n v="2"/>
    <n v="433"/>
    <n v="1880"/>
    <s v="12 Montague St"/>
    <s v="Yarraville"/>
    <x v="4"/>
    <x v="0"/>
    <x v="7"/>
    <x v="1"/>
  </r>
  <r>
    <x v="554"/>
    <n v="748888"/>
    <x v="0"/>
    <s v="Cunninghams"/>
    <s v="Sale"/>
    <n v="3156"/>
    <n v="4"/>
    <n v="2"/>
    <n v="4"/>
    <n v="1014"/>
    <n v="1960"/>
    <s v="5 Bruce Cr"/>
    <s v="Ferntree Gully"/>
    <x v="26"/>
    <x v="3"/>
    <x v="7"/>
    <x v="1"/>
  </r>
  <r>
    <x v="554"/>
    <n v="640000"/>
    <x v="1"/>
    <s v="Jones and Jones"/>
    <s v="Sale"/>
    <n v="3194"/>
    <n v="2"/>
    <n v="1"/>
    <n v="1"/>
    <n v="128"/>
    <n v="1972"/>
    <s v="11/19 Brindisi St"/>
    <s v="Mentone"/>
    <x v="7"/>
    <x v="4"/>
    <x v="7"/>
    <x v="1"/>
  </r>
  <r>
    <x v="554"/>
    <n v="940000"/>
    <x v="2"/>
    <s v="Metro Ladder"/>
    <s v="Sale"/>
    <n v="3194"/>
    <n v="3"/>
    <n v="1"/>
    <n v="2"/>
    <n v="331"/>
    <n v="1989"/>
    <s v="1/1 Franklin St"/>
    <s v="Mentone"/>
    <x v="7"/>
    <x v="4"/>
    <x v="7"/>
    <x v="1"/>
  </r>
  <r>
    <x v="554"/>
    <n v="1740000"/>
    <x v="0"/>
    <s v="Melbourne Homes"/>
    <s v="Auction"/>
    <n v="3192"/>
    <n v="4"/>
    <n v="2"/>
    <n v="2"/>
    <n v="721"/>
    <n v="2010"/>
    <s v="22 Cavanagh St"/>
    <s v="Cheltenham"/>
    <x v="7"/>
    <x v="2"/>
    <x v="7"/>
    <x v="1"/>
  </r>
  <r>
    <x v="554"/>
    <n v="450000"/>
    <x v="0"/>
    <s v="SJ"/>
    <s v="Sale"/>
    <n v="3047"/>
    <n v="3"/>
    <n v="1"/>
    <n v="1"/>
    <n v="0"/>
    <n v="1960"/>
    <s v="82 Cuthbert St"/>
    <s v="Broadmeadows"/>
    <x v="18"/>
    <x v="1"/>
    <x v="7"/>
    <x v="1"/>
  </r>
  <r>
    <x v="554"/>
    <n v="783000"/>
    <x v="0"/>
    <s v="Property Barons"/>
    <s v="Sale"/>
    <n v="3059"/>
    <n v="4"/>
    <n v="2"/>
    <n v="2"/>
    <n v="750"/>
    <m/>
    <s v="23 Fraserburgh Cr"/>
    <s v="Greenvale"/>
    <x v="18"/>
    <x v="1"/>
    <x v="7"/>
    <x v="1"/>
  </r>
  <r>
    <x v="554"/>
    <n v="950000"/>
    <x v="0"/>
    <s v="Property Barons"/>
    <s v="Auction"/>
    <n v="3018"/>
    <n v="3"/>
    <n v="1"/>
    <n v="1"/>
    <n v="399"/>
    <m/>
    <s v="6 Rose St"/>
    <s v="Altona"/>
    <x v="11"/>
    <x v="0"/>
    <x v="7"/>
    <x v="1"/>
  </r>
  <r>
    <x v="554"/>
    <n v="590000"/>
    <x v="0"/>
    <s v="Cunninghams"/>
    <s v="Auction"/>
    <n v="3021"/>
    <n v="4"/>
    <n v="2"/>
    <n v="2"/>
    <n v="617"/>
    <m/>
    <s v="15 Bletchley Pl"/>
    <s v="Kealba"/>
    <x v="0"/>
    <x v="0"/>
    <x v="7"/>
    <x v="1"/>
  </r>
  <r>
    <x v="554"/>
    <n v="711100"/>
    <x v="0"/>
    <s v="Cunninghams"/>
    <s v="Sale"/>
    <n v="3021"/>
    <n v="3"/>
    <n v="1"/>
    <n v="2"/>
    <n v="743"/>
    <m/>
    <s v="76 Perrett Av"/>
    <s v="St Albans"/>
    <x v="0"/>
    <x v="0"/>
    <x v="7"/>
    <x v="1"/>
  </r>
  <r>
    <x v="554"/>
    <n v="1655000"/>
    <x v="0"/>
    <s v="Maxwells"/>
    <s v="Auction"/>
    <n v="3187"/>
    <n v="4"/>
    <n v="2"/>
    <n v="4"/>
    <n v="651"/>
    <m/>
    <s v="1 Bruce St"/>
    <s v="Brighton East"/>
    <x v="15"/>
    <x v="2"/>
    <x v="7"/>
    <x v="1"/>
  </r>
  <r>
    <x v="555"/>
    <n v="1350000"/>
    <x v="0"/>
    <s v="Cunninghams"/>
    <s v="Auction"/>
    <n v="3068"/>
    <n v="2"/>
    <n v="1"/>
    <n v="1"/>
    <n v="184"/>
    <n v="1900"/>
    <s v="108 Michael St"/>
    <s v="Fitzroy North"/>
    <x v="1"/>
    <x v="1"/>
    <x v="7"/>
    <x v="1"/>
  </r>
  <r>
    <x v="555"/>
    <n v="1705000"/>
    <x v="0"/>
    <s v="Cunninghams"/>
    <s v="Sale"/>
    <n v="3068"/>
    <n v="3"/>
    <n v="1"/>
    <n v="1"/>
    <n v="139"/>
    <n v="1900"/>
    <s v="40 Newry St"/>
    <s v="Fitzroy North"/>
    <x v="1"/>
    <x v="1"/>
    <x v="7"/>
    <x v="1"/>
  </r>
  <r>
    <x v="555"/>
    <n v="2345000"/>
    <x v="0"/>
    <s v="Jones and Jones"/>
    <s v="Sale"/>
    <n v="3078"/>
    <n v="4"/>
    <n v="2"/>
    <n v="2"/>
    <n v="803"/>
    <m/>
    <s v="6 Como St"/>
    <s v="Alphington"/>
    <x v="1"/>
    <x v="1"/>
    <x v="7"/>
    <x v="1"/>
  </r>
  <r>
    <x v="555"/>
    <n v="615000"/>
    <x v="1"/>
    <s v="Cunninghams"/>
    <s v="Sale"/>
    <n v="3130"/>
    <n v="2"/>
    <n v="1"/>
    <n v="1"/>
    <n v="3316"/>
    <n v="1970"/>
    <s v="12/5 Travellyn Ct"/>
    <s v="Blackburn South"/>
    <x v="2"/>
    <x v="3"/>
    <x v="7"/>
    <x v="1"/>
  </r>
  <r>
    <x v="555"/>
    <n v="725000"/>
    <x v="1"/>
    <s v="Flanders &amp; Fish"/>
    <s v="Sale"/>
    <n v="3131"/>
    <n v="2"/>
    <n v="1"/>
    <n v="2"/>
    <n v="848"/>
    <m/>
    <s v="3/61 Mount Pleasant Rd"/>
    <s v="Nunawading"/>
    <x v="2"/>
    <x v="3"/>
    <x v="7"/>
    <x v="1"/>
  </r>
  <r>
    <x v="555"/>
    <n v="2320000"/>
    <x v="0"/>
    <s v="Jones and Jones"/>
    <s v="Sale"/>
    <n v="3127"/>
    <n v="4"/>
    <n v="2"/>
    <n v="5"/>
    <n v="728"/>
    <m/>
    <s v="11 Inglisby Rd"/>
    <s v="Mont Albert"/>
    <x v="2"/>
    <x v="3"/>
    <x v="7"/>
    <x v="1"/>
  </r>
  <r>
    <x v="555"/>
    <n v="500000"/>
    <x v="1"/>
    <s v="Melbourne Homes"/>
    <s v="Auction"/>
    <n v="3146"/>
    <n v="2"/>
    <n v="1"/>
    <n v="1"/>
    <n v="0"/>
    <n v="1965"/>
    <s v="1/1484 Malvern Rd"/>
    <s v="Glen Iris"/>
    <x v="12"/>
    <x v="2"/>
    <x v="7"/>
    <x v="1"/>
  </r>
  <r>
    <x v="555"/>
    <n v="780000"/>
    <x v="0"/>
    <s v="Metro Ladder"/>
    <s v="Auction"/>
    <n v="3044"/>
    <n v="4"/>
    <n v="2"/>
    <n v="3"/>
    <n v="555"/>
    <n v="1950"/>
    <s v="1 Virginia St"/>
    <s v="Pascoe Vale"/>
    <x v="3"/>
    <x v="1"/>
    <x v="7"/>
    <x v="1"/>
  </r>
  <r>
    <x v="555"/>
    <n v="860000"/>
    <x v="0"/>
    <s v="Cunninghams"/>
    <s v="Sale"/>
    <n v="3033"/>
    <n v="3"/>
    <n v="1"/>
    <n v="1"/>
    <n v="568"/>
    <n v="1960"/>
    <s v="43 The Crossway"/>
    <s v="Keilor East"/>
    <x v="8"/>
    <x v="0"/>
    <x v="7"/>
    <x v="1"/>
  </r>
  <r>
    <x v="555"/>
    <n v="2070000"/>
    <x v="0"/>
    <s v="Cunninghams"/>
    <s v="Auction"/>
    <n v="3032"/>
    <n v="4"/>
    <n v="3"/>
    <n v="2"/>
    <n v="291"/>
    <m/>
    <s v="112 Baroda St"/>
    <s v="Travancore"/>
    <x v="8"/>
    <x v="0"/>
    <x v="7"/>
    <x v="1"/>
  </r>
  <r>
    <x v="555"/>
    <n v="362000"/>
    <x v="0"/>
    <s v="Metro Ladder"/>
    <s v="Auction"/>
    <n v="3337"/>
    <n v="4"/>
    <n v="2"/>
    <n v="2"/>
    <n v="685"/>
    <n v="1970"/>
    <s v="8 Carberry Dr"/>
    <s v="Kurunjang"/>
    <x v="21"/>
    <x v="7"/>
    <x v="7"/>
    <x v="1"/>
  </r>
  <r>
    <x v="555"/>
    <n v="371500"/>
    <x v="0"/>
    <s v="Sanders"/>
    <s v="Sale"/>
    <n v="3337"/>
    <n v="3"/>
    <n v="2"/>
    <n v="0"/>
    <n v="582"/>
    <m/>
    <s v="33 Westmelton Dr"/>
    <s v="Melton West"/>
    <x v="21"/>
    <x v="7"/>
    <x v="7"/>
    <x v="1"/>
  </r>
  <r>
    <x v="555"/>
    <n v="840000"/>
    <x v="0"/>
    <s v="Jones and Jones"/>
    <s v="Auction"/>
    <n v="3167"/>
    <n v="3"/>
    <n v="1"/>
    <n v="4"/>
    <n v="601"/>
    <m/>
    <s v="58 Sherbrooke Av"/>
    <s v="Oakleigh South"/>
    <x v="7"/>
    <x v="4"/>
    <x v="7"/>
    <x v="1"/>
  </r>
  <r>
    <x v="555"/>
    <n v="327000"/>
    <x v="1"/>
    <s v="Jones and Jones"/>
    <s v="Sale"/>
    <n v="3204"/>
    <n v="1"/>
    <n v="1"/>
    <n v="1"/>
    <n v="0"/>
    <n v="1960"/>
    <s v="2/50 Lillimur Rd"/>
    <s v="Ormond"/>
    <x v="9"/>
    <x v="2"/>
    <x v="7"/>
    <x v="1"/>
  </r>
  <r>
    <x v="555"/>
    <n v="900000"/>
    <x v="0"/>
    <s v="Flanders &amp; Fish"/>
    <s v="Sale"/>
    <n v="3165"/>
    <n v="3"/>
    <n v="2"/>
    <n v="2"/>
    <n v="264"/>
    <m/>
    <s v="2A Goodrich St"/>
    <s v="Bentleigh East"/>
    <x v="9"/>
    <x v="2"/>
    <x v="7"/>
    <x v="1"/>
  </r>
  <r>
    <x v="555"/>
    <n v="1250000"/>
    <x v="2"/>
    <s v="Metro Ladder"/>
    <s v="Sale"/>
    <n v="3163"/>
    <n v="4"/>
    <n v="3"/>
    <n v="2"/>
    <n v="326"/>
    <n v="2005"/>
    <s v="1/108 Truganini Rd"/>
    <s v="Carnegie"/>
    <x v="9"/>
    <x v="2"/>
    <x v="7"/>
    <x v="1"/>
  </r>
  <r>
    <x v="555"/>
    <n v="905000"/>
    <x v="0"/>
    <s v="Property Barons"/>
    <s v="Sale"/>
    <n v="3073"/>
    <n v="4"/>
    <n v="1"/>
    <n v="2"/>
    <n v="870"/>
    <m/>
    <s v="9 Darebin Bvd"/>
    <s v="Reservoir"/>
    <x v="10"/>
    <x v="1"/>
    <x v="7"/>
    <x v="1"/>
  </r>
  <r>
    <x v="555"/>
    <n v="1605000"/>
    <x v="0"/>
    <s v="Cunninghams"/>
    <s v="Sale"/>
    <n v="3070"/>
    <n v="3"/>
    <n v="1"/>
    <n v="0"/>
    <n v="507"/>
    <m/>
    <s v="14 Wardrop Gr"/>
    <s v="Northcote"/>
    <x v="10"/>
    <x v="1"/>
    <x v="7"/>
    <x v="1"/>
  </r>
  <r>
    <x v="555"/>
    <n v="559000"/>
    <x v="0"/>
    <s v="Cunninghams"/>
    <s v="Auction"/>
    <n v="3809"/>
    <n v="4"/>
    <n v="2"/>
    <n v="2"/>
    <n v="480"/>
    <n v="2015"/>
    <s v="24 Henrietta Av"/>
    <s v="Officer"/>
    <x v="30"/>
    <x v="5"/>
    <x v="7"/>
    <x v="1"/>
  </r>
  <r>
    <x v="555"/>
    <n v="530000"/>
    <x v="0"/>
    <s v="SJ"/>
    <s v="Auction"/>
    <n v="3021"/>
    <n v="3"/>
    <n v="1"/>
    <n v="1"/>
    <n v="532"/>
    <n v="1975"/>
    <s v="12 Tanglewood St"/>
    <s v="Kings Park"/>
    <x v="0"/>
    <x v="0"/>
    <x v="7"/>
    <x v="1"/>
  </r>
  <r>
    <x v="556"/>
    <n v="365000"/>
    <x v="1"/>
    <s v="Jones and Jones"/>
    <s v="Auction"/>
    <n v="3066"/>
    <n v="1"/>
    <n v="1"/>
    <n v="0"/>
    <n v="0"/>
    <n v="1960"/>
    <s v="6/13 Alexander St"/>
    <s v="Collingwood"/>
    <x v="1"/>
    <x v="1"/>
    <x v="7"/>
    <x v="1"/>
  </r>
  <r>
    <x v="556"/>
    <n v="530500"/>
    <x v="0"/>
    <s v="Sanders"/>
    <s v="Sale"/>
    <n v="3754"/>
    <n v="3"/>
    <n v="2"/>
    <n v="2"/>
    <n v="400"/>
    <n v="2012"/>
    <s v="33 Starboard Dr"/>
    <s v="Doreen"/>
    <x v="19"/>
    <x v="7"/>
    <x v="7"/>
    <x v="1"/>
  </r>
  <r>
    <x v="556"/>
    <n v="651000"/>
    <x v="0"/>
    <s v="Melbourne Homes"/>
    <s v="Auction"/>
    <n v="3074"/>
    <n v="3"/>
    <n v="1"/>
    <n v="2"/>
    <n v="526"/>
    <n v="1970"/>
    <s v="24 Banksia Av"/>
    <s v="Thomastown"/>
    <x v="19"/>
    <x v="1"/>
    <x v="7"/>
    <x v="1"/>
  </r>
  <r>
    <x v="556"/>
    <n v="670000"/>
    <x v="0"/>
    <s v="Jones and Jones"/>
    <s v="Sale"/>
    <n v="3074"/>
    <n v="3"/>
    <n v="2"/>
    <n v="2"/>
    <n v="541"/>
    <n v="1980"/>
    <s v="5 Natalie Ct"/>
    <s v="Thomastown"/>
    <x v="19"/>
    <x v="1"/>
    <x v="7"/>
    <x v="1"/>
  </r>
  <r>
    <x v="556"/>
    <n v="760000"/>
    <x v="0"/>
    <s v="Metro Ladder"/>
    <s v="Auction"/>
    <n v="3074"/>
    <n v="4"/>
    <n v="1"/>
    <n v="2"/>
    <n v="695"/>
    <m/>
    <s v="8 Barbara Ct"/>
    <s v="Thomastown"/>
    <x v="19"/>
    <x v="1"/>
    <x v="7"/>
    <x v="1"/>
  </r>
  <r>
    <x v="556"/>
    <n v="1050000"/>
    <x v="1"/>
    <s v="Metro Ladder"/>
    <s v="Auction"/>
    <n v="3127"/>
    <n v="3"/>
    <n v="2"/>
    <n v="2"/>
    <n v="0"/>
    <m/>
    <s v="6/91 Warrigal Rd"/>
    <s v="Surrey Hills"/>
    <x v="2"/>
    <x v="2"/>
    <x v="7"/>
    <x v="1"/>
  </r>
  <r>
    <x v="556"/>
    <n v="730000"/>
    <x v="1"/>
    <s v="Cunninghams"/>
    <s v="Sale"/>
    <n v="3184"/>
    <n v="2"/>
    <n v="2"/>
    <n v="1"/>
    <n v="0"/>
    <n v="2013"/>
    <s v="4/6 Pine Av"/>
    <s v="Elwood"/>
    <x v="5"/>
    <x v="2"/>
    <x v="7"/>
    <x v="1"/>
  </r>
  <r>
    <x v="556"/>
    <n v="725000"/>
    <x v="0"/>
    <s v="Sanders"/>
    <s v="Sale"/>
    <n v="3088"/>
    <n v="3"/>
    <n v="2"/>
    <n v="2"/>
    <n v="672"/>
    <m/>
    <s v="23 Bullanoo Ct"/>
    <s v="Greensborough"/>
    <x v="20"/>
    <x v="1"/>
    <x v="7"/>
    <x v="1"/>
  </r>
  <r>
    <x v="556"/>
    <n v="1220000"/>
    <x v="0"/>
    <s v="Cunninghams"/>
    <s v="Auction"/>
    <n v="3057"/>
    <n v="2"/>
    <n v="1"/>
    <n v="1"/>
    <n v="459"/>
    <m/>
    <s v="17 Roberts St"/>
    <s v="Brunswick East"/>
    <x v="3"/>
    <x v="1"/>
    <x v="7"/>
    <x v="1"/>
  </r>
  <r>
    <x v="556"/>
    <n v="1260000"/>
    <x v="0"/>
    <s v="Sanders"/>
    <s v="Sale"/>
    <n v="3046"/>
    <n v="4"/>
    <n v="2"/>
    <n v="2"/>
    <n v="656"/>
    <n v="1960"/>
    <s v="88 Vincent St"/>
    <s v="Oak Park"/>
    <x v="3"/>
    <x v="1"/>
    <x v="7"/>
    <x v="1"/>
  </r>
  <r>
    <x v="556"/>
    <n v="1855500"/>
    <x v="0"/>
    <s v="Sanders"/>
    <s v="Sale"/>
    <n v="3141"/>
    <n v="4"/>
    <n v="2"/>
    <n v="1"/>
    <n v="176"/>
    <n v="1880"/>
    <s v="639 Punt Rd"/>
    <s v="South Yarra"/>
    <x v="13"/>
    <x v="2"/>
    <x v="7"/>
    <x v="1"/>
  </r>
  <r>
    <x v="556"/>
    <n v="1005000"/>
    <x v="0"/>
    <s v="Jones and Jones"/>
    <s v="Sale"/>
    <n v="3134"/>
    <n v="4"/>
    <n v="2"/>
    <n v="2"/>
    <n v="785"/>
    <m/>
    <s v="81 Kubis Dr"/>
    <s v="Ringwood North"/>
    <x v="22"/>
    <x v="3"/>
    <x v="7"/>
    <x v="1"/>
  </r>
  <r>
    <x v="556"/>
    <n v="310000"/>
    <x v="2"/>
    <s v="Cunninghams"/>
    <s v="Auction"/>
    <n v="3064"/>
    <n v="2"/>
    <n v="1"/>
    <n v="1"/>
    <n v="38"/>
    <n v="2013"/>
    <s v="28/60 Cradle Mountain Dr"/>
    <s v="Craigieburn"/>
    <x v="18"/>
    <x v="1"/>
    <x v="7"/>
    <x v="1"/>
  </r>
  <r>
    <x v="556"/>
    <n v="515500"/>
    <x v="0"/>
    <s v="Metro Ladder"/>
    <s v="Sale"/>
    <n v="3064"/>
    <n v="3"/>
    <n v="1"/>
    <n v="4"/>
    <n v="651"/>
    <n v="1990"/>
    <s v="13 Brampton Cl"/>
    <s v="Craigieburn"/>
    <x v="18"/>
    <x v="1"/>
    <x v="7"/>
    <x v="1"/>
  </r>
  <r>
    <x v="556"/>
    <n v="1370000"/>
    <x v="0"/>
    <s v="Flanders &amp; Fish"/>
    <s v="Sale"/>
    <n v="3163"/>
    <n v="3"/>
    <n v="1"/>
    <n v="2"/>
    <n v="485"/>
    <m/>
    <s v="29 Holywood Gr"/>
    <s v="Carnegie"/>
    <x v="9"/>
    <x v="2"/>
    <x v="7"/>
    <x v="1"/>
  </r>
  <r>
    <x v="556"/>
    <n v="850000"/>
    <x v="0"/>
    <s v="Metro Ladder"/>
    <s v="Auction"/>
    <n v="3199"/>
    <n v="3"/>
    <n v="1"/>
    <n v="1"/>
    <n v="884"/>
    <n v="1968"/>
    <s v="5 Palmerston Cr"/>
    <s v="Frankston South"/>
    <x v="27"/>
    <x v="4"/>
    <x v="7"/>
    <x v="1"/>
  </r>
  <r>
    <x v="556"/>
    <n v="683000"/>
    <x v="0"/>
    <s v="Melbourne Homes"/>
    <s v="Sale"/>
    <n v="3806"/>
    <n v="4"/>
    <n v="2"/>
    <n v="2"/>
    <n v="670"/>
    <m/>
    <s v="3 Ellaswood Cl"/>
    <s v="Berwick"/>
    <x v="25"/>
    <x v="5"/>
    <x v="7"/>
    <x v="1"/>
  </r>
  <r>
    <x v="556"/>
    <n v="555000"/>
    <x v="0"/>
    <s v="Metro Ladder"/>
    <s v="Auction"/>
    <n v="3021"/>
    <n v="3"/>
    <n v="1"/>
    <n v="3"/>
    <n v="566"/>
    <n v="1980"/>
    <s v="10 Elinga Ct"/>
    <s v="Albanvale"/>
    <x v="0"/>
    <x v="0"/>
    <x v="7"/>
    <x v="1"/>
  </r>
  <r>
    <x v="556"/>
    <n v="600000"/>
    <x v="1"/>
    <s v="Flanders &amp; Fish"/>
    <s v="Auction"/>
    <n v="3122"/>
    <n v="2"/>
    <n v="1"/>
    <n v="1"/>
    <n v="0"/>
    <n v="2014"/>
    <s v="504/2 Golding St"/>
    <s v="Hawthorn"/>
    <x v="14"/>
    <x v="2"/>
    <x v="7"/>
    <x v="1"/>
  </r>
  <r>
    <x v="556"/>
    <n v="1500000"/>
    <x v="0"/>
    <s v="Flanders &amp; Fish"/>
    <s v="Sale"/>
    <n v="3102"/>
    <n v="3"/>
    <n v="2"/>
    <n v="2"/>
    <n v="446"/>
    <m/>
    <s v="7 Cadow St"/>
    <s v="Kew East"/>
    <x v="14"/>
    <x v="2"/>
    <x v="7"/>
    <x v="1"/>
  </r>
  <r>
    <x v="557"/>
    <n v="640000"/>
    <x v="0"/>
    <s v="Property Barons"/>
    <s v="Auction"/>
    <n v="3116"/>
    <n v="3"/>
    <n v="2"/>
    <n v="2"/>
    <n v="945"/>
    <m/>
    <s v="54 Meadowgate Dr"/>
    <s v="Chirnside Park"/>
    <x v="23"/>
    <x v="5"/>
    <x v="7"/>
    <x v="1"/>
  </r>
  <r>
    <x v="557"/>
    <n v="890500"/>
    <x v="1"/>
    <s v="Cunninghams"/>
    <s v="Auction"/>
    <n v="3121"/>
    <n v="2"/>
    <n v="2"/>
    <n v="2"/>
    <n v="180"/>
    <n v="1940"/>
    <s v="7/129 Hoddle St"/>
    <s v="Richmond"/>
    <x v="1"/>
    <x v="1"/>
    <x v="7"/>
    <x v="1"/>
  </r>
  <r>
    <x v="557"/>
    <n v="800000"/>
    <x v="0"/>
    <s v="Jones and Jones"/>
    <s v="Sale"/>
    <n v="3082"/>
    <n v="4"/>
    <n v="2"/>
    <n v="2"/>
    <n v="674"/>
    <m/>
    <s v="5 Peyton Dr"/>
    <s v="Mill Park"/>
    <x v="19"/>
    <x v="1"/>
    <x v="7"/>
    <x v="1"/>
  </r>
  <r>
    <x v="557"/>
    <n v="2400000"/>
    <x v="0"/>
    <s v="Flanders &amp; Fish"/>
    <s v="Auction"/>
    <n v="3127"/>
    <n v="5"/>
    <n v="3"/>
    <n v="2"/>
    <n v="593"/>
    <n v="2016"/>
    <s v="37 Newton St"/>
    <s v="Surrey Hills"/>
    <x v="2"/>
    <x v="2"/>
    <x v="7"/>
    <x v="1"/>
  </r>
  <r>
    <x v="557"/>
    <n v="821000"/>
    <x v="1"/>
    <s v="Metro Ladder"/>
    <s v="Sale"/>
    <n v="3143"/>
    <n v="2"/>
    <n v="2"/>
    <n v="1"/>
    <n v="3093"/>
    <n v="2006"/>
    <s v="21/62 Wattletree Rd"/>
    <s v="Armadale"/>
    <x v="12"/>
    <x v="2"/>
    <x v="7"/>
    <x v="1"/>
  </r>
  <r>
    <x v="557"/>
    <n v="710000"/>
    <x v="2"/>
    <s v="Best Bricks"/>
    <s v="Sale"/>
    <n v="3184"/>
    <n v="2"/>
    <n v="1"/>
    <n v="1"/>
    <n v="0"/>
    <n v="1980"/>
    <s v="4/505 St Kilda St"/>
    <s v="Elwood"/>
    <x v="5"/>
    <x v="2"/>
    <x v="7"/>
    <x v="1"/>
  </r>
  <r>
    <x v="557"/>
    <n v="650000"/>
    <x v="0"/>
    <s v="Jones and Jones"/>
    <s v="Auction"/>
    <n v="3058"/>
    <n v="2"/>
    <n v="1"/>
    <n v="1"/>
    <n v="149"/>
    <n v="1970"/>
    <s v="3/7 Dare St"/>
    <s v="Coburg"/>
    <x v="3"/>
    <x v="1"/>
    <x v="7"/>
    <x v="1"/>
  </r>
  <r>
    <x v="557"/>
    <n v="900000"/>
    <x v="0"/>
    <s v="Cunninghams"/>
    <s v="Sale"/>
    <n v="3058"/>
    <n v="3"/>
    <n v="1"/>
    <n v="0"/>
    <n v="227"/>
    <n v="1920"/>
    <s v="19 Hall St"/>
    <s v="Coburg"/>
    <x v="3"/>
    <x v="1"/>
    <x v="7"/>
    <x v="1"/>
  </r>
  <r>
    <x v="557"/>
    <n v="1315000"/>
    <x v="0"/>
    <s v="Property Barons"/>
    <s v="Sale"/>
    <n v="3040"/>
    <n v="3"/>
    <n v="3"/>
    <n v="1"/>
    <n v="226"/>
    <m/>
    <s v="27 McPhail St"/>
    <s v="Essendon"/>
    <x v="8"/>
    <x v="0"/>
    <x v="7"/>
    <x v="1"/>
  </r>
  <r>
    <x v="557"/>
    <n v="1016000"/>
    <x v="0"/>
    <s v="Cunninghams"/>
    <s v="Auction"/>
    <n v="3170"/>
    <n v="5"/>
    <n v="2"/>
    <n v="2"/>
    <n v="873"/>
    <m/>
    <s v="3 Catesby Cl"/>
    <s v="Mulgrave"/>
    <x v="6"/>
    <x v="4"/>
    <x v="7"/>
    <x v="1"/>
  </r>
  <r>
    <x v="557"/>
    <n v="410000"/>
    <x v="1"/>
    <s v="Flanders &amp; Fish"/>
    <s v="Auction"/>
    <n v="3031"/>
    <n v="1"/>
    <n v="1"/>
    <n v="1"/>
    <n v="1053"/>
    <m/>
    <s v="109/102 Rankins Rd"/>
    <s v="Kensington"/>
    <x v="13"/>
    <x v="1"/>
    <x v="7"/>
    <x v="1"/>
  </r>
  <r>
    <x v="557"/>
    <n v="1350000"/>
    <x v="0"/>
    <s v="Jones and Jones"/>
    <s v="Sale"/>
    <n v="3107"/>
    <n v="3"/>
    <n v="2"/>
    <n v="3"/>
    <n v="725"/>
    <m/>
    <s v="38 Caroline Dr"/>
    <s v="Templestowe Lower"/>
    <x v="16"/>
    <x v="3"/>
    <x v="7"/>
    <x v="1"/>
  </r>
  <r>
    <x v="557"/>
    <n v="740000"/>
    <x v="0"/>
    <s v="Flanders &amp; Fish"/>
    <s v="Auction"/>
    <n v="3156"/>
    <n v="3"/>
    <n v="1"/>
    <n v="2"/>
    <n v="968"/>
    <n v="1955"/>
    <s v="7 Austin St"/>
    <s v="Ferntree Gully"/>
    <x v="26"/>
    <x v="3"/>
    <x v="7"/>
    <x v="1"/>
  </r>
  <r>
    <x v="557"/>
    <n v="775000"/>
    <x v="0"/>
    <s v="Cunninghams"/>
    <s v="Sale"/>
    <n v="3155"/>
    <n v="3"/>
    <n v="1"/>
    <n v="2"/>
    <n v="720"/>
    <n v="1970"/>
    <s v="8 Darwin Rd"/>
    <s v="Boronia"/>
    <x v="26"/>
    <x v="3"/>
    <x v="7"/>
    <x v="1"/>
  </r>
  <r>
    <x v="557"/>
    <n v="1265000"/>
    <x v="0"/>
    <s v="Cunninghams"/>
    <s v="Sale"/>
    <n v="3195"/>
    <n v="4"/>
    <n v="2"/>
    <n v="2"/>
    <n v="604"/>
    <m/>
    <s v="7 Portland Pl"/>
    <s v="Waterways"/>
    <x v="7"/>
    <x v="4"/>
    <x v="7"/>
    <x v="1"/>
  </r>
  <r>
    <x v="557"/>
    <n v="300000"/>
    <x v="1"/>
    <s v="Flanders &amp; Fish"/>
    <s v="Auction"/>
    <n v="3043"/>
    <n v="2"/>
    <n v="1"/>
    <n v="1"/>
    <n v="0"/>
    <n v="1980"/>
    <s v="9/200 Melrose Dr"/>
    <s v="Tullamarine"/>
    <x v="18"/>
    <x v="0"/>
    <x v="7"/>
    <x v="1"/>
  </r>
  <r>
    <x v="557"/>
    <n v="459000"/>
    <x v="0"/>
    <s v="SJ"/>
    <s v="Sale"/>
    <n v="3047"/>
    <n v="3"/>
    <n v="1"/>
    <n v="0"/>
    <n v="583"/>
    <n v="1970"/>
    <s v="18 Berger St"/>
    <s v="Dallas"/>
    <x v="18"/>
    <x v="1"/>
    <x v="7"/>
    <x v="1"/>
  </r>
  <r>
    <x v="557"/>
    <n v="590000"/>
    <x v="0"/>
    <s v="SJ"/>
    <s v="Sale"/>
    <n v="3064"/>
    <n v="4"/>
    <n v="2"/>
    <n v="2"/>
    <n v="512"/>
    <n v="2007"/>
    <s v="10 Olympic Wy"/>
    <s v="Craigieburn"/>
    <x v="18"/>
    <x v="1"/>
    <x v="7"/>
    <x v="1"/>
  </r>
  <r>
    <x v="557"/>
    <n v="760000"/>
    <x v="0"/>
    <s v="Cunninghams"/>
    <s v="Sale"/>
    <n v="3073"/>
    <n v="3"/>
    <n v="1"/>
    <n v="1"/>
    <n v="606"/>
    <m/>
    <s v="2 Kerang Av"/>
    <s v="Reservoir"/>
    <x v="10"/>
    <x v="1"/>
    <x v="7"/>
    <x v="1"/>
  </r>
  <r>
    <x v="557"/>
    <n v="1200000"/>
    <x v="0"/>
    <s v="Cunninghams"/>
    <s v="Sale"/>
    <n v="3073"/>
    <n v="4"/>
    <n v="2"/>
    <n v="2"/>
    <n v="499"/>
    <n v="1940"/>
    <s v="52 Powell St"/>
    <s v="Reservoir"/>
    <x v="10"/>
    <x v="1"/>
    <x v="7"/>
    <x v="1"/>
  </r>
  <r>
    <x v="557"/>
    <n v="770000"/>
    <x v="0"/>
    <s v="SJ"/>
    <s v="Auction"/>
    <n v="3088"/>
    <n v="4"/>
    <n v="2"/>
    <n v="2"/>
    <n v="789"/>
    <n v="1975"/>
    <s v="50 Albion Cr"/>
    <s v="Greensborough"/>
    <x v="17"/>
    <x v="1"/>
    <x v="7"/>
    <x v="1"/>
  </r>
  <r>
    <x v="557"/>
    <n v="830000"/>
    <x v="0"/>
    <s v="Sanders"/>
    <s v="Sale"/>
    <n v="3088"/>
    <n v="3"/>
    <n v="1"/>
    <n v="2"/>
    <n v="905"/>
    <n v="1962"/>
    <s v="31 Boyce Av"/>
    <s v="Briar Hill"/>
    <x v="17"/>
    <x v="3"/>
    <x v="7"/>
    <x v="1"/>
  </r>
  <r>
    <x v="558"/>
    <n v="365000"/>
    <x v="1"/>
    <s v="Jones and Jones"/>
    <s v="Auction"/>
    <n v="3066"/>
    <n v="1"/>
    <n v="1"/>
    <n v="0"/>
    <n v="0"/>
    <n v="1960"/>
    <s v="6/13 Alexander St"/>
    <s v="Collingwood"/>
    <x v="1"/>
    <x v="1"/>
    <x v="7"/>
    <x v="1"/>
  </r>
  <r>
    <x v="558"/>
    <n v="257500"/>
    <x v="1"/>
    <s v="Metro Ladder"/>
    <s v="Sale"/>
    <n v="3044"/>
    <n v="1"/>
    <n v="1"/>
    <n v="1"/>
    <n v="0"/>
    <n v="1970"/>
    <s v="2/566 Pascoe Vale Rd"/>
    <s v="Pascoe Vale"/>
    <x v="3"/>
    <x v="1"/>
    <x v="7"/>
    <x v="1"/>
  </r>
  <r>
    <x v="558"/>
    <n v="825000"/>
    <x v="1"/>
    <s v="Melbourne Homes"/>
    <s v="Auction"/>
    <n v="3032"/>
    <n v="3"/>
    <n v="2"/>
    <n v="2"/>
    <n v="2905"/>
    <n v="2005"/>
    <s v="24/157 Epsom Rd"/>
    <s v="Ascot Vale"/>
    <x v="8"/>
    <x v="0"/>
    <x v="7"/>
    <x v="1"/>
  </r>
  <r>
    <x v="558"/>
    <n v="729500"/>
    <x v="0"/>
    <s v="Cunninghams"/>
    <s v="Sale"/>
    <n v="3168"/>
    <n v="3"/>
    <n v="1"/>
    <n v="1"/>
    <n v="270"/>
    <n v="1970"/>
    <s v="2/46 Jaguar Dr"/>
    <s v="Clayton"/>
    <x v="6"/>
    <x v="4"/>
    <x v="7"/>
    <x v="1"/>
  </r>
  <r>
    <x v="558"/>
    <n v="1225000"/>
    <x v="0"/>
    <s v="Metro Ladder"/>
    <s v="Sale"/>
    <n v="3147"/>
    <n v="3"/>
    <n v="1"/>
    <n v="2"/>
    <n v="770"/>
    <m/>
    <s v="4 Wippa Ct"/>
    <s v="Ashwood"/>
    <x v="6"/>
    <x v="2"/>
    <x v="7"/>
    <x v="1"/>
  </r>
  <r>
    <x v="558"/>
    <n v="915000"/>
    <x v="0"/>
    <s v="Maxwells"/>
    <s v="Sale"/>
    <n v="3012"/>
    <n v="3"/>
    <n v="1"/>
    <n v="2"/>
    <n v="447"/>
    <m/>
    <s v="27 Wellington St"/>
    <s v="West Footscray"/>
    <x v="4"/>
    <x v="0"/>
    <x v="7"/>
    <x v="1"/>
  </r>
  <r>
    <x v="558"/>
    <n v="904000"/>
    <x v="0"/>
    <s v="Flanders &amp; Fish"/>
    <s v="Sale"/>
    <n v="3111"/>
    <n v="3"/>
    <n v="1"/>
    <n v="2"/>
    <n v="720"/>
    <n v="1960"/>
    <s v="14 Sturdee Rd"/>
    <s v="Donvale"/>
    <x v="16"/>
    <x v="3"/>
    <x v="7"/>
    <x v="1"/>
  </r>
  <r>
    <x v="558"/>
    <n v="1205000"/>
    <x v="0"/>
    <s v="Property Barons"/>
    <s v="Sale"/>
    <n v="3106"/>
    <n v="4"/>
    <n v="2"/>
    <n v="2"/>
    <n v="646"/>
    <n v="1980"/>
    <s v="67 Hawtin St"/>
    <s v="Templestowe"/>
    <x v="16"/>
    <x v="3"/>
    <x v="7"/>
    <x v="1"/>
  </r>
  <r>
    <x v="558"/>
    <n v="420000"/>
    <x v="0"/>
    <s v="Sanders"/>
    <s v="Sale"/>
    <n v="3429"/>
    <n v="3"/>
    <n v="1"/>
    <n v="2"/>
    <n v="466"/>
    <n v="1985"/>
    <s v="60 Heysen Dr"/>
    <s v="Sunbury"/>
    <x v="18"/>
    <x v="0"/>
    <x v="7"/>
    <x v="1"/>
  </r>
  <r>
    <x v="558"/>
    <n v="575500"/>
    <x v="0"/>
    <s v="Maxwells"/>
    <s v="Sale"/>
    <n v="3047"/>
    <n v="2"/>
    <n v="1"/>
    <n v="1"/>
    <n v="662"/>
    <n v="1960"/>
    <s v="17 Fidge Ct"/>
    <s v="Jacana"/>
    <x v="18"/>
    <x v="1"/>
    <x v="7"/>
    <x v="1"/>
  </r>
  <r>
    <x v="558"/>
    <n v="740000"/>
    <x v="0"/>
    <s v="Sanders"/>
    <s v="Sale"/>
    <n v="3015"/>
    <n v="3"/>
    <n v="1"/>
    <n v="2"/>
    <n v="204"/>
    <m/>
    <s v="4/23 Carmen St"/>
    <s v="Newport"/>
    <x v="11"/>
    <x v="0"/>
    <x v="7"/>
    <x v="1"/>
  </r>
  <r>
    <x v="558"/>
    <n v="580000"/>
    <x v="1"/>
    <s v="Cunninghams"/>
    <s v="Sale"/>
    <n v="3171"/>
    <n v="2"/>
    <n v="2"/>
    <n v="2"/>
    <n v="155"/>
    <m/>
    <s v="1/2 Mary St"/>
    <s v="Springvale"/>
    <x v="24"/>
    <x v="4"/>
    <x v="7"/>
    <x v="1"/>
  </r>
  <r>
    <x v="558"/>
    <n v="727000"/>
    <x v="0"/>
    <s v="Jones and Jones"/>
    <s v="Sale"/>
    <n v="3175"/>
    <n v="3"/>
    <n v="1"/>
    <n v="1"/>
    <n v="763"/>
    <m/>
    <s v="3 Victor Av"/>
    <s v="Dandenong North"/>
    <x v="24"/>
    <x v="4"/>
    <x v="7"/>
    <x v="1"/>
  </r>
  <r>
    <x v="558"/>
    <n v="1070000"/>
    <x v="0"/>
    <s v="Flanders &amp; Fish"/>
    <s v="Sale"/>
    <n v="3162"/>
    <n v="2"/>
    <n v="1"/>
    <n v="0"/>
    <n v="261"/>
    <m/>
    <s v="22 Masters St"/>
    <s v="Caulfield"/>
    <x v="9"/>
    <x v="2"/>
    <x v="7"/>
    <x v="1"/>
  </r>
  <r>
    <x v="558"/>
    <n v="266000"/>
    <x v="1"/>
    <s v="Jones and Jones"/>
    <s v="Sale"/>
    <n v="3199"/>
    <n v="2"/>
    <n v="1"/>
    <n v="1"/>
    <n v="0"/>
    <n v="1968"/>
    <s v="4/93 Dandenong Rd E"/>
    <s v="Frankston"/>
    <x v="27"/>
    <x v="4"/>
    <x v="7"/>
    <x v="1"/>
  </r>
  <r>
    <x v="558"/>
    <n v="650000"/>
    <x v="0"/>
    <s v="Metro Ladder"/>
    <s v="Auction"/>
    <n v="3020"/>
    <n v="3"/>
    <n v="1"/>
    <n v="2"/>
    <n v="691"/>
    <m/>
    <s v="60 Murray St"/>
    <s v="Sunshine West"/>
    <x v="0"/>
    <x v="0"/>
    <x v="7"/>
    <x v="1"/>
  </r>
  <r>
    <x v="558"/>
    <n v="450000"/>
    <x v="1"/>
    <s v="Jones and Jones"/>
    <s v="Auction"/>
    <n v="3122"/>
    <n v="2"/>
    <n v="1"/>
    <n v="1"/>
    <n v="1540"/>
    <n v="1965"/>
    <s v="14/59 Riversdale Rd"/>
    <s v="Hawthorn"/>
    <x v="14"/>
    <x v="2"/>
    <x v="7"/>
    <x v="1"/>
  </r>
  <r>
    <x v="558"/>
    <n v="591000"/>
    <x v="1"/>
    <s v="Cunninghams"/>
    <s v="Sale"/>
    <n v="3101"/>
    <n v="2"/>
    <n v="1"/>
    <n v="2"/>
    <n v="0"/>
    <n v="1887"/>
    <s v="38 Wiltshire Dr"/>
    <s v="Kew"/>
    <x v="14"/>
    <x v="2"/>
    <x v="7"/>
    <x v="1"/>
  </r>
  <r>
    <x v="558"/>
    <n v="1475000"/>
    <x v="0"/>
    <s v="Jones and Jones"/>
    <s v="Auction"/>
    <n v="3103"/>
    <n v="4"/>
    <n v="3"/>
    <n v="5"/>
    <n v="380"/>
    <m/>
    <s v="38 Belmore Rd"/>
    <s v="Balwyn"/>
    <x v="14"/>
    <x v="2"/>
    <x v="7"/>
    <x v="1"/>
  </r>
  <r>
    <x v="558"/>
    <n v="650000"/>
    <x v="0"/>
    <s v="Property Barons"/>
    <s v="Auction"/>
    <n v="3081"/>
    <n v="2"/>
    <n v="1"/>
    <n v="0"/>
    <n v="683"/>
    <m/>
    <s v="21 Eden St"/>
    <s v="Heidelberg Heights"/>
    <x v="17"/>
    <x v="3"/>
    <x v="7"/>
    <x v="1"/>
  </r>
  <r>
    <x v="559"/>
    <n v="927000"/>
    <x v="1"/>
    <s v="Cunninghams"/>
    <s v="Sale"/>
    <n v="3121"/>
    <n v="2"/>
    <n v="1"/>
    <n v="2"/>
    <n v="0"/>
    <n v="2000"/>
    <s v="712/8 Howard St"/>
    <s v="Richmond"/>
    <x v="1"/>
    <x v="1"/>
    <x v="7"/>
    <x v="1"/>
  </r>
  <r>
    <x v="559"/>
    <n v="386000"/>
    <x v="1"/>
    <s v="Melbourne Homes"/>
    <s v="Sale"/>
    <n v="3752"/>
    <n v="3"/>
    <n v="1"/>
    <n v="1"/>
    <n v="216"/>
    <m/>
    <s v="7/7 Old Plenty Rd"/>
    <s v="South Morang"/>
    <x v="19"/>
    <x v="1"/>
    <x v="7"/>
    <x v="1"/>
  </r>
  <r>
    <x v="559"/>
    <n v="460000"/>
    <x v="1"/>
    <s v="Cunninghams"/>
    <s v="Sale"/>
    <n v="3082"/>
    <n v="2"/>
    <n v="1"/>
    <n v="1"/>
    <n v="241"/>
    <n v="2000"/>
    <s v="2/2 Comeram Ct"/>
    <s v="Mill Park"/>
    <x v="19"/>
    <x v="1"/>
    <x v="7"/>
    <x v="1"/>
  </r>
  <r>
    <x v="559"/>
    <n v="545000"/>
    <x v="0"/>
    <s v="Metro Ladder"/>
    <s v="Sale"/>
    <n v="3076"/>
    <n v="3"/>
    <n v="1"/>
    <n v="2"/>
    <n v="400"/>
    <m/>
    <s v="6 Shields St"/>
    <s v="Epping"/>
    <x v="19"/>
    <x v="1"/>
    <x v="7"/>
    <x v="1"/>
  </r>
  <r>
    <x v="559"/>
    <n v="565000"/>
    <x v="0"/>
    <s v="Cunninghams"/>
    <s v="Sale"/>
    <n v="3076"/>
    <n v="4"/>
    <n v="2"/>
    <n v="2"/>
    <n v="548"/>
    <n v="1985"/>
    <s v="1 Saddlers Ct"/>
    <s v="Epping"/>
    <x v="19"/>
    <x v="1"/>
    <x v="7"/>
    <x v="1"/>
  </r>
  <r>
    <x v="559"/>
    <n v="646000"/>
    <x v="0"/>
    <s v="Cunninghams"/>
    <s v="Sale"/>
    <n v="3041"/>
    <n v="2"/>
    <n v="1"/>
    <n v="1"/>
    <n v="184"/>
    <n v="1990"/>
    <s v="2/30 Bulla Rd"/>
    <s v="Strathmore"/>
    <x v="8"/>
    <x v="0"/>
    <x v="7"/>
    <x v="1"/>
  </r>
  <r>
    <x v="559"/>
    <n v="774000"/>
    <x v="1"/>
    <s v="Jones and Jones"/>
    <s v="Sale"/>
    <n v="3167"/>
    <n v="4"/>
    <n v="2"/>
    <n v="2"/>
    <n v="0"/>
    <n v="2000"/>
    <s v="4/1248 North Rd"/>
    <s v="Oakleigh South"/>
    <x v="6"/>
    <x v="4"/>
    <x v="7"/>
    <x v="1"/>
  </r>
  <r>
    <x v="559"/>
    <n v="960000"/>
    <x v="1"/>
    <s v="Cunninghams"/>
    <s v="Sale"/>
    <n v="3150"/>
    <n v="2"/>
    <n v="1"/>
    <n v="1"/>
    <n v="229"/>
    <n v="1990"/>
    <s v="2/25 Fernhill St"/>
    <s v="Glen Waverley"/>
    <x v="6"/>
    <x v="3"/>
    <x v="7"/>
    <x v="1"/>
  </r>
  <r>
    <x v="559"/>
    <n v="1908000"/>
    <x v="0"/>
    <s v="Property Barons"/>
    <s v="Sale"/>
    <n v="3150"/>
    <n v="3"/>
    <n v="1"/>
    <n v="2"/>
    <n v="778"/>
    <m/>
    <s v="15 Alimar Rd"/>
    <s v="Glen Waverley"/>
    <x v="6"/>
    <x v="3"/>
    <x v="7"/>
    <x v="1"/>
  </r>
  <r>
    <x v="559"/>
    <n v="681000"/>
    <x v="1"/>
    <s v="Maxwells"/>
    <s v="Sale"/>
    <n v="3051"/>
    <n v="3"/>
    <n v="1"/>
    <n v="1"/>
    <n v="1843"/>
    <n v="1960"/>
    <s v="18/375 Abbotsford St"/>
    <s v="North Melbourne"/>
    <x v="13"/>
    <x v="1"/>
    <x v="7"/>
    <x v="1"/>
  </r>
  <r>
    <x v="559"/>
    <n v="629000"/>
    <x v="0"/>
    <s v="Property Barons"/>
    <s v="Auction"/>
    <n v="3043"/>
    <n v="3"/>
    <n v="1"/>
    <n v="2"/>
    <n v="552"/>
    <n v="1980"/>
    <s v="245 Carrick Dr"/>
    <s v="Gladstone Park"/>
    <x v="18"/>
    <x v="0"/>
    <x v="7"/>
    <x v="1"/>
  </r>
  <r>
    <x v="559"/>
    <n v="660000"/>
    <x v="0"/>
    <s v="Flanders &amp; Fish"/>
    <s v="Sale"/>
    <n v="3064"/>
    <n v="3"/>
    <n v="2"/>
    <n v="3"/>
    <n v="618"/>
    <n v="2014"/>
    <s v="6 Vision Rd"/>
    <s v="Craigieburn"/>
    <x v="18"/>
    <x v="1"/>
    <x v="7"/>
    <x v="1"/>
  </r>
  <r>
    <x v="559"/>
    <n v="515000"/>
    <x v="1"/>
    <s v="Metro Ladder"/>
    <s v="Auction"/>
    <n v="3012"/>
    <n v="2"/>
    <n v="1"/>
    <n v="2"/>
    <n v="159"/>
    <n v="2012"/>
    <s v="3/49 Stenhouse Av"/>
    <s v="Brooklyn"/>
    <x v="11"/>
    <x v="0"/>
    <x v="7"/>
    <x v="1"/>
  </r>
  <r>
    <x v="559"/>
    <n v="1050000"/>
    <x v="0"/>
    <s v="Melbourne Homes"/>
    <s v="Auction"/>
    <n v="3016"/>
    <n v="3"/>
    <n v="1"/>
    <n v="0"/>
    <n v="179"/>
    <n v="1890"/>
    <s v="75 Cecil St"/>
    <s v="Williamstown"/>
    <x v="11"/>
    <x v="0"/>
    <x v="7"/>
    <x v="1"/>
  </r>
  <r>
    <x v="559"/>
    <n v="454000"/>
    <x v="1"/>
    <s v="Cunninghams"/>
    <s v="Sale"/>
    <n v="3204"/>
    <n v="1"/>
    <n v="1"/>
    <n v="1"/>
    <n v="1006"/>
    <n v="2010"/>
    <s v="2/21 Lillimur Rd"/>
    <s v="Ormond"/>
    <x v="9"/>
    <x v="2"/>
    <x v="7"/>
    <x v="1"/>
  </r>
  <r>
    <x v="559"/>
    <n v="1965000"/>
    <x v="0"/>
    <s v="Cunninghams"/>
    <s v="Sale"/>
    <n v="3163"/>
    <n v="3"/>
    <n v="2"/>
    <n v="3"/>
    <n v="926"/>
    <m/>
    <s v="33 Weeroona Rd"/>
    <s v="Murrumbeena"/>
    <x v="9"/>
    <x v="2"/>
    <x v="7"/>
    <x v="1"/>
  </r>
  <r>
    <x v="559"/>
    <n v="1150000"/>
    <x v="0"/>
    <s v="Best Bricks"/>
    <s v="Auction"/>
    <n v="3072"/>
    <n v="3"/>
    <n v="1"/>
    <n v="0"/>
    <n v="502"/>
    <m/>
    <s v="24 Mitchell St"/>
    <s v="Preston"/>
    <x v="10"/>
    <x v="1"/>
    <x v="7"/>
    <x v="1"/>
  </r>
  <r>
    <x v="559"/>
    <n v="3350000"/>
    <x v="0"/>
    <s v="Jones and Jones"/>
    <s v="Auction"/>
    <n v="3191"/>
    <n v="5"/>
    <n v="4"/>
    <n v="4"/>
    <n v="700"/>
    <m/>
    <s v="26 Kirkwood Av"/>
    <s v="Sandringham"/>
    <x v="15"/>
    <x v="2"/>
    <x v="7"/>
    <x v="1"/>
  </r>
  <r>
    <x v="559"/>
    <n v="1028000"/>
    <x v="0"/>
    <s v="Melbourne Homes"/>
    <s v="Sale"/>
    <n v="3088"/>
    <n v="4"/>
    <n v="3"/>
    <n v="4"/>
    <n v="925"/>
    <m/>
    <s v="14 Wolangi Ct"/>
    <s v="Greensborough"/>
    <x v="17"/>
    <x v="1"/>
    <x v="7"/>
    <x v="1"/>
  </r>
  <r>
    <x v="560"/>
    <n v="456000"/>
    <x v="1"/>
    <s v="Metro Ladder"/>
    <s v="Auction"/>
    <n v="3065"/>
    <n v="1"/>
    <n v="1"/>
    <n v="1"/>
    <n v="0"/>
    <n v="2011"/>
    <s v="307/185 Rose St"/>
    <s v="Fitzroy"/>
    <x v="1"/>
    <x v="1"/>
    <x v="7"/>
    <x v="1"/>
  </r>
  <r>
    <x v="560"/>
    <n v="345000"/>
    <x v="2"/>
    <s v="Melbourne Homes"/>
    <s v="Auction"/>
    <n v="3752"/>
    <n v="2"/>
    <n v="1"/>
    <n v="1"/>
    <n v="305"/>
    <n v="1999"/>
    <s v="16/74 Thomas St"/>
    <s v="South Morang"/>
    <x v="19"/>
    <x v="1"/>
    <x v="7"/>
    <x v="1"/>
  </r>
  <r>
    <x v="560"/>
    <n v="1390000"/>
    <x v="0"/>
    <s v="Jones and Jones"/>
    <s v="Sale"/>
    <n v="3167"/>
    <n v="4"/>
    <n v="2"/>
    <n v="2"/>
    <n v="558"/>
    <n v="2010"/>
    <s v="44 Golf Rd"/>
    <s v="Oakleigh South"/>
    <x v="6"/>
    <x v="4"/>
    <x v="7"/>
    <x v="1"/>
  </r>
  <r>
    <x v="560"/>
    <n v="605500"/>
    <x v="0"/>
    <s v="SJ"/>
    <s v="Sale"/>
    <n v="3037"/>
    <n v="4"/>
    <n v="2"/>
    <n v="2"/>
    <n v="724"/>
    <n v="2002"/>
    <s v="3 Highlander Ct"/>
    <s v="Taylors Hill"/>
    <x v="21"/>
    <x v="0"/>
    <x v="7"/>
    <x v="1"/>
  </r>
  <r>
    <x v="560"/>
    <n v="1270500"/>
    <x v="0"/>
    <s v="Maxwells"/>
    <s v="Sale"/>
    <n v="3135"/>
    <n v="4"/>
    <n v="2"/>
    <n v="3"/>
    <n v="801"/>
    <n v="1957"/>
    <s v="91 Campbell St"/>
    <s v="Heathmont"/>
    <x v="22"/>
    <x v="3"/>
    <x v="7"/>
    <x v="1"/>
  </r>
  <r>
    <x v="560"/>
    <n v="440000"/>
    <x v="1"/>
    <s v="Jones and Jones"/>
    <s v="Auction"/>
    <n v="3032"/>
    <n v="2"/>
    <n v="1"/>
    <n v="2"/>
    <n v="0"/>
    <n v="2003"/>
    <s v="403/77 Village Wy"/>
    <s v="Maribyrnong"/>
    <x v="4"/>
    <x v="0"/>
    <x v="7"/>
    <x v="1"/>
  </r>
  <r>
    <x v="560"/>
    <n v="612000"/>
    <x v="1"/>
    <s v="Jones and Jones"/>
    <s v="Sale"/>
    <n v="3172"/>
    <n v="2"/>
    <n v="1"/>
    <n v="1"/>
    <n v="197"/>
    <n v="1975"/>
    <s v="2/77 Centre Dandenong Rd"/>
    <s v="Dingley Village"/>
    <x v="7"/>
    <x v="4"/>
    <x v="7"/>
    <x v="1"/>
  </r>
  <r>
    <x v="560"/>
    <n v="1206000"/>
    <x v="2"/>
    <s v="Jones and Jones"/>
    <s v="Sale"/>
    <n v="3195"/>
    <n v="3"/>
    <n v="2"/>
    <n v="2"/>
    <n v="300"/>
    <m/>
    <s v="1/41 Seventh St"/>
    <s v="Parkdale"/>
    <x v="7"/>
    <x v="4"/>
    <x v="7"/>
    <x v="1"/>
  </r>
  <r>
    <x v="560"/>
    <n v="410000"/>
    <x v="0"/>
    <s v="Property Barons"/>
    <s v="Auction"/>
    <n v="3049"/>
    <n v="3"/>
    <n v="1"/>
    <n v="2"/>
    <n v="542"/>
    <n v="1970"/>
    <s v="14 Devenish Ct"/>
    <s v="Westmeadows"/>
    <x v="18"/>
    <x v="1"/>
    <x v="7"/>
    <x v="1"/>
  </r>
  <r>
    <x v="560"/>
    <n v="500000"/>
    <x v="0"/>
    <s v="Flanders &amp; Fish"/>
    <s v="Auction"/>
    <n v="3043"/>
    <n v="3"/>
    <n v="1"/>
    <n v="1"/>
    <n v="268"/>
    <m/>
    <s v="4/48 Banksia Gr"/>
    <s v="Tullamarine"/>
    <x v="18"/>
    <x v="0"/>
    <x v="7"/>
    <x v="1"/>
  </r>
  <r>
    <x v="560"/>
    <n v="631000"/>
    <x v="0"/>
    <s v="SJ"/>
    <s v="Sale"/>
    <n v="3047"/>
    <n v="4"/>
    <n v="2"/>
    <n v="2"/>
    <n v="696"/>
    <n v="1960"/>
    <s v="37 Stanhope St"/>
    <s v="Broadmeadows"/>
    <x v="18"/>
    <x v="1"/>
    <x v="7"/>
    <x v="1"/>
  </r>
  <r>
    <x v="560"/>
    <n v="1225000"/>
    <x v="0"/>
    <s v="Property Barons"/>
    <s v="Sale"/>
    <n v="3018"/>
    <n v="3"/>
    <n v="1"/>
    <n v="1"/>
    <n v="697"/>
    <n v="1970"/>
    <s v="232 Blyth St"/>
    <s v="Altona"/>
    <x v="11"/>
    <x v="0"/>
    <x v="7"/>
    <x v="1"/>
  </r>
  <r>
    <x v="560"/>
    <n v="617000"/>
    <x v="1"/>
    <s v="Jones and Jones"/>
    <s v="Sale"/>
    <n v="3175"/>
    <n v="4"/>
    <n v="3"/>
    <n v="2"/>
    <n v="279"/>
    <n v="2008"/>
    <s v="1/30 Boyd St"/>
    <s v="Dandenong North"/>
    <x v="24"/>
    <x v="4"/>
    <x v="7"/>
    <x v="1"/>
  </r>
  <r>
    <x v="560"/>
    <n v="361000"/>
    <x v="1"/>
    <s v="Metro Ladder"/>
    <s v="Sale"/>
    <n v="3161"/>
    <n v="1"/>
    <n v="1"/>
    <n v="1"/>
    <n v="60"/>
    <n v="1975"/>
    <s v="4/7 Hudson St"/>
    <s v="Caulfield North"/>
    <x v="9"/>
    <x v="2"/>
    <x v="7"/>
    <x v="1"/>
  </r>
  <r>
    <x v="560"/>
    <n v="1610000"/>
    <x v="0"/>
    <s v="Jones and Jones"/>
    <s v="Sale"/>
    <n v="3204"/>
    <n v="3"/>
    <n v="2"/>
    <n v="2"/>
    <n v="672"/>
    <m/>
    <s v="22 Mortimore St"/>
    <s v="Bentleigh"/>
    <x v="9"/>
    <x v="2"/>
    <x v="7"/>
    <x v="1"/>
  </r>
  <r>
    <x v="560"/>
    <n v="650000"/>
    <x v="0"/>
    <s v="Melbourne Homes"/>
    <s v="Auction"/>
    <n v="3910"/>
    <n v="3"/>
    <n v="3"/>
    <n v="2"/>
    <n v="1060"/>
    <m/>
    <s v="5 Athol Ct"/>
    <s v="Langwarrin"/>
    <x v="27"/>
    <x v="5"/>
    <x v="7"/>
    <x v="1"/>
  </r>
  <r>
    <x v="560"/>
    <n v="655000"/>
    <x v="0"/>
    <s v="Cunninghams"/>
    <s v="Auction"/>
    <n v="3199"/>
    <n v="3"/>
    <n v="2"/>
    <n v="1"/>
    <n v="680"/>
    <m/>
    <s v="35 McAlister St"/>
    <s v="Frankston"/>
    <x v="27"/>
    <x v="4"/>
    <x v="7"/>
    <x v="1"/>
  </r>
  <r>
    <x v="560"/>
    <n v="415000"/>
    <x v="1"/>
    <s v="Cunninghams"/>
    <s v="Auction"/>
    <n v="3021"/>
    <n v="2"/>
    <n v="1"/>
    <n v="1"/>
    <n v="218"/>
    <m/>
    <s v="51a President Rd"/>
    <s v="Albanvale"/>
    <x v="0"/>
    <x v="0"/>
    <x v="7"/>
    <x v="1"/>
  </r>
  <r>
    <x v="560"/>
    <n v="735000"/>
    <x v="0"/>
    <s v="Metro Ladder"/>
    <s v="Auction"/>
    <n v="3038"/>
    <n v="3"/>
    <n v="2"/>
    <n v="2"/>
    <n v="749"/>
    <n v="1979"/>
    <s v="3 Medina Rd"/>
    <s v="Keilor Downs"/>
    <x v="0"/>
    <x v="0"/>
    <x v="7"/>
    <x v="1"/>
  </r>
  <r>
    <x v="561"/>
    <n v="926000"/>
    <x v="0"/>
    <s v="Flanders &amp; Fish"/>
    <s v="Sale"/>
    <n v="3131"/>
    <n v="3"/>
    <n v="1"/>
    <n v="0"/>
    <n v="738"/>
    <n v="1954"/>
    <s v="90 Springvale Rd"/>
    <s v="Nunawading"/>
    <x v="2"/>
    <x v="3"/>
    <x v="7"/>
    <x v="1"/>
  </r>
  <r>
    <x v="561"/>
    <n v="725000"/>
    <x v="1"/>
    <s v="Cunninghams"/>
    <s v="Sale"/>
    <n v="3142"/>
    <n v="2"/>
    <n v="1"/>
    <n v="1"/>
    <n v="0"/>
    <m/>
    <s v="11/2 Theodore Ct"/>
    <s v="Toorak"/>
    <x v="12"/>
    <x v="2"/>
    <x v="7"/>
    <x v="1"/>
  </r>
  <r>
    <x v="561"/>
    <n v="1250000"/>
    <x v="0"/>
    <s v="Cunninghams"/>
    <s v="Sale"/>
    <n v="3181"/>
    <n v="2"/>
    <n v="1"/>
    <n v="0"/>
    <n v="192"/>
    <n v="1910"/>
    <s v="95 Chomley St"/>
    <s v="Prahran"/>
    <x v="12"/>
    <x v="2"/>
    <x v="7"/>
    <x v="1"/>
  </r>
  <r>
    <x v="561"/>
    <n v="1480000"/>
    <x v="0"/>
    <s v="Jones and Jones"/>
    <s v="Auction"/>
    <n v="3143"/>
    <n v="2"/>
    <n v="1"/>
    <n v="2"/>
    <n v="369"/>
    <n v="1925"/>
    <s v="9 Baldwin St"/>
    <s v="Armadale"/>
    <x v="12"/>
    <x v="2"/>
    <x v="7"/>
    <x v="1"/>
  </r>
  <r>
    <x v="561"/>
    <n v="600000"/>
    <x v="1"/>
    <s v="Metro Ladder"/>
    <s v="Auction"/>
    <n v="3182"/>
    <n v="2"/>
    <n v="1"/>
    <n v="1"/>
    <n v="0"/>
    <n v="1930"/>
    <s v="45/151 Fitzroy St"/>
    <s v="St Kilda"/>
    <x v="5"/>
    <x v="2"/>
    <x v="7"/>
    <x v="1"/>
  </r>
  <r>
    <x v="561"/>
    <n v="2450000"/>
    <x v="0"/>
    <s v="Flanders &amp; Fish"/>
    <s v="Auction"/>
    <n v="3207"/>
    <n v="4"/>
    <n v="3"/>
    <n v="2"/>
    <n v="210"/>
    <n v="2010"/>
    <s v="107 Stokes St"/>
    <s v="Port Melbourne"/>
    <x v="5"/>
    <x v="2"/>
    <x v="7"/>
    <x v="1"/>
  </r>
  <r>
    <x v="561"/>
    <n v="805000"/>
    <x v="0"/>
    <s v="Sanders"/>
    <s v="Sale"/>
    <n v="3046"/>
    <n v="3"/>
    <n v="1"/>
    <n v="2"/>
    <n v="676"/>
    <m/>
    <s v="34 Glenroy Rd"/>
    <s v="Glenroy"/>
    <x v="3"/>
    <x v="1"/>
    <x v="7"/>
    <x v="1"/>
  </r>
  <r>
    <x v="561"/>
    <n v="1011000"/>
    <x v="0"/>
    <s v="Cunninghams"/>
    <s v="Sale"/>
    <n v="3058"/>
    <n v="4"/>
    <n v="2"/>
    <n v="2"/>
    <n v="500"/>
    <n v="1930"/>
    <s v="17 Delta Av"/>
    <s v="Coburg North"/>
    <x v="3"/>
    <x v="1"/>
    <x v="7"/>
    <x v="1"/>
  </r>
  <r>
    <x v="561"/>
    <n v="1600000"/>
    <x v="0"/>
    <s v="Jones and Jones"/>
    <s v="Sale"/>
    <n v="3149"/>
    <n v="5"/>
    <n v="3"/>
    <n v="3"/>
    <n v="728"/>
    <m/>
    <s v="26 Malcolm Ct"/>
    <s v="Mount Waverley"/>
    <x v="6"/>
    <x v="3"/>
    <x v="7"/>
    <x v="1"/>
  </r>
  <r>
    <x v="561"/>
    <n v="760000"/>
    <x v="0"/>
    <s v="Property Barons"/>
    <s v="Auction"/>
    <n v="3136"/>
    <n v="4"/>
    <n v="2"/>
    <n v="2"/>
    <n v="815"/>
    <n v="1960"/>
    <s v="21 Dixon Av"/>
    <s v="Croydon"/>
    <x v="22"/>
    <x v="3"/>
    <x v="7"/>
    <x v="1"/>
  </r>
  <r>
    <x v="561"/>
    <n v="861000"/>
    <x v="0"/>
    <s v="Cunninghams"/>
    <s v="Sale"/>
    <n v="3156"/>
    <n v="3"/>
    <n v="2"/>
    <n v="1"/>
    <n v="720"/>
    <n v="1960"/>
    <s v="3 Hooker Rd"/>
    <s v="Ferntree Gully"/>
    <x v="26"/>
    <x v="3"/>
    <x v="7"/>
    <x v="1"/>
  </r>
  <r>
    <x v="561"/>
    <n v="802000"/>
    <x v="2"/>
    <s v="Jones and Jones"/>
    <s v="Sale"/>
    <n v="3172"/>
    <n v="3"/>
    <n v="2"/>
    <n v="2"/>
    <n v="251"/>
    <n v="1998"/>
    <s v="18 Albert Pl"/>
    <s v="Dingley Village"/>
    <x v="7"/>
    <x v="4"/>
    <x v="7"/>
    <x v="1"/>
  </r>
  <r>
    <x v="561"/>
    <n v="1242000"/>
    <x v="0"/>
    <s v="Sanders"/>
    <s v="Sale"/>
    <n v="3190"/>
    <n v="3"/>
    <n v="1"/>
    <n v="2"/>
    <n v="700"/>
    <m/>
    <s v="3 Port St"/>
    <s v="Highett"/>
    <x v="7"/>
    <x v="2"/>
    <x v="7"/>
    <x v="1"/>
  </r>
  <r>
    <x v="561"/>
    <n v="950000"/>
    <x v="2"/>
    <s v="Sanders"/>
    <s v="Auction"/>
    <n v="3015"/>
    <n v="3"/>
    <n v="2"/>
    <n v="2"/>
    <n v="211"/>
    <m/>
    <s v="41 Gordon St"/>
    <s v="Newport"/>
    <x v="11"/>
    <x v="0"/>
    <x v="7"/>
    <x v="1"/>
  </r>
  <r>
    <x v="561"/>
    <n v="540000"/>
    <x v="1"/>
    <s v="Flanders &amp; Fish"/>
    <s v="Auction"/>
    <n v="3163"/>
    <n v="2"/>
    <n v="1"/>
    <n v="1"/>
    <n v="80"/>
    <n v="1970"/>
    <s v="2/20 Gerald St"/>
    <s v="Murrumbeena"/>
    <x v="9"/>
    <x v="2"/>
    <x v="7"/>
    <x v="1"/>
  </r>
  <r>
    <x v="561"/>
    <n v="725000"/>
    <x v="0"/>
    <s v="Cunninghams"/>
    <s v="Sale"/>
    <n v="3198"/>
    <n v="3"/>
    <n v="1"/>
    <n v="1"/>
    <n v="769"/>
    <m/>
    <s v="54 Rosslyn Av"/>
    <s v="Seaford"/>
    <x v="27"/>
    <x v="4"/>
    <x v="7"/>
    <x v="1"/>
  </r>
  <r>
    <x v="561"/>
    <n v="1625000"/>
    <x v="0"/>
    <s v="Jones and Jones"/>
    <s v="Auction"/>
    <n v="3078"/>
    <n v="3"/>
    <n v="2"/>
    <n v="1"/>
    <n v="300"/>
    <m/>
    <s v="30 Kelvin Rd"/>
    <s v="Alphington"/>
    <x v="10"/>
    <x v="1"/>
    <x v="7"/>
    <x v="1"/>
  </r>
  <r>
    <x v="561"/>
    <n v="1680000"/>
    <x v="2"/>
    <s v="Flanders &amp; Fish"/>
    <s v="Sale"/>
    <n v="3103"/>
    <n v="4"/>
    <n v="2"/>
    <n v="1"/>
    <n v="254"/>
    <n v="1995"/>
    <s v="1/5 Leonard St"/>
    <s v="Deepdene"/>
    <x v="14"/>
    <x v="2"/>
    <x v="7"/>
    <x v="1"/>
  </r>
  <r>
    <x v="561"/>
    <n v="2160000"/>
    <x v="0"/>
    <s v="Property Barons"/>
    <s v="Sale"/>
    <n v="3104"/>
    <n v="5"/>
    <n v="1"/>
    <n v="2"/>
    <n v="860"/>
    <m/>
    <s v="50 Corhampton Rd"/>
    <s v="Balwyn North"/>
    <x v="14"/>
    <x v="2"/>
    <x v="7"/>
    <x v="1"/>
  </r>
  <r>
    <x v="561"/>
    <n v="1345000"/>
    <x v="0"/>
    <s v="Jones and Jones"/>
    <s v="Auction"/>
    <n v="3188"/>
    <n v="3"/>
    <n v="1"/>
    <n v="1"/>
    <n v="587"/>
    <n v="1950"/>
    <s v="68 Spring Rd"/>
    <s v="Hampton East"/>
    <x v="15"/>
    <x v="2"/>
    <x v="7"/>
    <x v="1"/>
  </r>
  <r>
    <x v="561"/>
    <n v="575500"/>
    <x v="0"/>
    <s v="Property Barons"/>
    <s v="Sale"/>
    <n v="3081"/>
    <n v="3"/>
    <n v="1"/>
    <n v="1"/>
    <n v="436"/>
    <m/>
    <s v="12 Achilles St"/>
    <s v="Heidelberg West"/>
    <x v="17"/>
    <x v="3"/>
    <x v="7"/>
    <x v="1"/>
  </r>
  <r>
    <x v="561"/>
    <n v="881100"/>
    <x v="0"/>
    <s v="Sanders"/>
    <s v="Auction"/>
    <n v="3094"/>
    <n v="3"/>
    <n v="2"/>
    <n v="4"/>
    <n v="786"/>
    <n v="1960"/>
    <s v="8 Grand Bvd"/>
    <s v="Montmorency"/>
    <x v="17"/>
    <x v="3"/>
    <x v="7"/>
    <x v="1"/>
  </r>
  <r>
    <x v="562"/>
    <n v="401500"/>
    <x v="2"/>
    <s v="Cunninghams"/>
    <s v="Sale"/>
    <n v="3076"/>
    <n v="2"/>
    <n v="2"/>
    <n v="1"/>
    <n v="149"/>
    <m/>
    <s v="9 Inverloch St"/>
    <s v="Epping"/>
    <x v="19"/>
    <x v="1"/>
    <x v="7"/>
    <x v="1"/>
  </r>
  <r>
    <x v="562"/>
    <n v="677500"/>
    <x v="0"/>
    <s v="Melbourne Homes"/>
    <s v="Sale"/>
    <n v="3752"/>
    <n v="4"/>
    <n v="2"/>
    <n v="2"/>
    <n v="609"/>
    <n v="2005"/>
    <s v="28 Rolain Av"/>
    <s v="South Morang"/>
    <x v="19"/>
    <x v="1"/>
    <x v="7"/>
    <x v="1"/>
  </r>
  <r>
    <x v="562"/>
    <n v="752000"/>
    <x v="0"/>
    <s v="Metro Ladder"/>
    <s v="Sale"/>
    <n v="3075"/>
    <n v="3"/>
    <n v="1"/>
    <n v="2"/>
    <n v="604"/>
    <n v="1950"/>
    <s v="18 Howell St"/>
    <s v="Lalor"/>
    <x v="19"/>
    <x v="1"/>
    <x v="7"/>
    <x v="1"/>
  </r>
  <r>
    <x v="562"/>
    <n v="615000"/>
    <x v="1"/>
    <s v="Metro Ladder"/>
    <s v="Auction"/>
    <n v="3057"/>
    <n v="2"/>
    <n v="1"/>
    <n v="1"/>
    <n v="0"/>
    <n v="2008"/>
    <s v="603/29 Nicholson St"/>
    <s v="Brunswick East"/>
    <x v="3"/>
    <x v="1"/>
    <x v="7"/>
    <x v="1"/>
  </r>
  <r>
    <x v="562"/>
    <n v="1220000"/>
    <x v="0"/>
    <s v="Flanders &amp; Fish"/>
    <s v="Sale"/>
    <n v="3046"/>
    <n v="2"/>
    <n v="1"/>
    <n v="2"/>
    <n v="829"/>
    <m/>
    <s v="45 Stanley St"/>
    <s v="Glenroy"/>
    <x v="3"/>
    <x v="1"/>
    <x v="7"/>
    <x v="1"/>
  </r>
  <r>
    <x v="562"/>
    <n v="1350000"/>
    <x v="0"/>
    <s v="Cunninghams"/>
    <s v="Auction"/>
    <n v="3056"/>
    <n v="4"/>
    <n v="2"/>
    <n v="1"/>
    <n v="372"/>
    <n v="1920"/>
    <s v="15 Hall St"/>
    <s v="Brunswick"/>
    <x v="3"/>
    <x v="1"/>
    <x v="7"/>
    <x v="1"/>
  </r>
  <r>
    <x v="562"/>
    <n v="1245000"/>
    <x v="0"/>
    <s v="Melbourne Homes"/>
    <s v="Sale"/>
    <n v="3039"/>
    <n v="3"/>
    <n v="1"/>
    <n v="0"/>
    <n v="234"/>
    <n v="1914"/>
    <s v="59 Margaret St"/>
    <s v="Moonee Ponds"/>
    <x v="8"/>
    <x v="0"/>
    <x v="7"/>
    <x v="1"/>
  </r>
  <r>
    <x v="562"/>
    <n v="1070000"/>
    <x v="0"/>
    <s v="Melbourne Homes"/>
    <s v="Sale"/>
    <n v="3150"/>
    <n v="3"/>
    <n v="2"/>
    <n v="1"/>
    <n v="839"/>
    <n v="1970"/>
    <s v="1 Dorset St"/>
    <s v="Glen Waverley"/>
    <x v="6"/>
    <x v="3"/>
    <x v="7"/>
    <x v="1"/>
  </r>
  <r>
    <x v="562"/>
    <n v="940000"/>
    <x v="2"/>
    <s v="Cunninghams"/>
    <s v="Sale"/>
    <n v="3032"/>
    <n v="3"/>
    <n v="2"/>
    <n v="2"/>
    <n v="366"/>
    <n v="2012"/>
    <s v="2/10 Pridham St"/>
    <s v="Maribyrnong"/>
    <x v="4"/>
    <x v="0"/>
    <x v="7"/>
    <x v="1"/>
  </r>
  <r>
    <x v="562"/>
    <n v="390000"/>
    <x v="0"/>
    <s v="Cunninghams"/>
    <s v="Sale"/>
    <n v="3064"/>
    <n v="3"/>
    <n v="1"/>
    <n v="1"/>
    <n v="301"/>
    <n v="2001"/>
    <s v="66 Willmott Dr"/>
    <s v="Craigieburn"/>
    <x v="18"/>
    <x v="1"/>
    <x v="7"/>
    <x v="1"/>
  </r>
  <r>
    <x v="562"/>
    <n v="665000"/>
    <x v="0"/>
    <s v="Metro Ladder"/>
    <s v="Auction"/>
    <n v="3064"/>
    <n v="4"/>
    <n v="2"/>
    <n v="2"/>
    <n v="756"/>
    <n v="2007"/>
    <s v="13 Aston St"/>
    <s v="Craigieburn"/>
    <x v="18"/>
    <x v="1"/>
    <x v="7"/>
    <x v="1"/>
  </r>
  <r>
    <x v="562"/>
    <n v="821000"/>
    <x v="0"/>
    <s v="SJ"/>
    <s v="Sale"/>
    <n v="3049"/>
    <n v="4"/>
    <n v="3"/>
    <n v="2"/>
    <n v="544"/>
    <n v="1997"/>
    <s v="43 Bamford Av"/>
    <s v="Westmeadows"/>
    <x v="18"/>
    <x v="1"/>
    <x v="7"/>
    <x v="1"/>
  </r>
  <r>
    <x v="562"/>
    <n v="451500"/>
    <x v="1"/>
    <s v="Property Barons"/>
    <s v="Auction"/>
    <n v="3025"/>
    <n v="3"/>
    <n v="1"/>
    <n v="1"/>
    <n v="180"/>
    <n v="1965"/>
    <s v="4/15 Stapley Cr"/>
    <s v="Altona North"/>
    <x v="11"/>
    <x v="0"/>
    <x v="7"/>
    <x v="1"/>
  </r>
  <r>
    <x v="562"/>
    <n v="595000"/>
    <x v="0"/>
    <s v="Flanders &amp; Fish"/>
    <s v="Auction"/>
    <n v="3020"/>
    <n v="3"/>
    <n v="1"/>
    <n v="0"/>
    <n v="557"/>
    <m/>
    <s v="46 Clayton St"/>
    <s v="Sunshine North"/>
    <x v="0"/>
    <x v="0"/>
    <x v="7"/>
    <x v="1"/>
  </r>
  <r>
    <x v="562"/>
    <n v="3812000"/>
    <x v="0"/>
    <s v="Maxwells"/>
    <s v="Sale"/>
    <n v="3103"/>
    <n v="5"/>
    <n v="4"/>
    <n v="2"/>
    <n v="729"/>
    <n v="2012"/>
    <s v="27 Burroughs Rd"/>
    <s v="Balwyn"/>
    <x v="14"/>
    <x v="2"/>
    <x v="7"/>
    <x v="1"/>
  </r>
  <r>
    <x v="562"/>
    <n v="3300000"/>
    <x v="0"/>
    <s v="Property Barons"/>
    <s v="Sale"/>
    <n v="3084"/>
    <n v="4"/>
    <n v="2"/>
    <n v="3"/>
    <n v="1783"/>
    <m/>
    <s v="18 Carlsberg Rd"/>
    <s v="Eaglemont"/>
    <x v="17"/>
    <x v="3"/>
    <x v="7"/>
    <x v="1"/>
  </r>
  <r>
    <x v="563"/>
    <n v="630000"/>
    <x v="0"/>
    <s v="Cunninghams"/>
    <s v="Sale"/>
    <n v="3076"/>
    <n v="3"/>
    <n v="2"/>
    <n v="2"/>
    <n v="388"/>
    <n v="2012"/>
    <s v="40 Lyndarum Dr"/>
    <s v="Epping"/>
    <x v="19"/>
    <x v="1"/>
    <x v="7"/>
    <x v="1"/>
  </r>
  <r>
    <x v="563"/>
    <n v="726000"/>
    <x v="0"/>
    <s v="Cunninghams"/>
    <s v="Sale"/>
    <n v="3082"/>
    <n v="3"/>
    <n v="2"/>
    <n v="2"/>
    <n v="615"/>
    <n v="1982"/>
    <s v="14 Malua Cr"/>
    <s v="Mill Park"/>
    <x v="19"/>
    <x v="1"/>
    <x v="7"/>
    <x v="1"/>
  </r>
  <r>
    <x v="563"/>
    <n v="940000"/>
    <x v="0"/>
    <s v="Metro Ladder"/>
    <s v="Auction"/>
    <n v="3044"/>
    <n v="3"/>
    <n v="1"/>
    <n v="1"/>
    <n v="559"/>
    <n v="1955"/>
    <s v="61 Pardy St"/>
    <s v="Pascoe Vale"/>
    <x v="3"/>
    <x v="1"/>
    <x v="7"/>
    <x v="1"/>
  </r>
  <r>
    <x v="563"/>
    <n v="601000"/>
    <x v="1"/>
    <s v="Cunninghams"/>
    <s v="Auction"/>
    <n v="3167"/>
    <n v="2"/>
    <n v="1"/>
    <n v="1"/>
    <n v="0"/>
    <n v="1980"/>
    <s v="3/6 Reid St"/>
    <s v="Oakleigh South"/>
    <x v="6"/>
    <x v="4"/>
    <x v="7"/>
    <x v="1"/>
  </r>
  <r>
    <x v="563"/>
    <n v="1050000"/>
    <x v="2"/>
    <s v="Jones and Jones"/>
    <s v="Sale"/>
    <n v="3148"/>
    <n v="5"/>
    <n v="2"/>
    <n v="2"/>
    <n v="276"/>
    <n v="2011"/>
    <s v="1/6 Crana Ct"/>
    <s v="Chadstone"/>
    <x v="6"/>
    <x v="2"/>
    <x v="7"/>
    <x v="1"/>
  </r>
  <r>
    <x v="563"/>
    <n v="620000"/>
    <x v="1"/>
    <s v="Jones and Jones"/>
    <s v="Auction"/>
    <n v="3051"/>
    <n v="2"/>
    <n v="1"/>
    <n v="1"/>
    <n v="0"/>
    <m/>
    <s v="306/68 Leveson St"/>
    <s v="North Melbourne"/>
    <x v="13"/>
    <x v="1"/>
    <x v="7"/>
    <x v="1"/>
  </r>
  <r>
    <x v="563"/>
    <n v="670000"/>
    <x v="1"/>
    <s v="Flanders &amp; Fish"/>
    <s v="Sale"/>
    <n v="3003"/>
    <n v="2"/>
    <n v="1"/>
    <n v="1"/>
    <n v="17"/>
    <n v="1996"/>
    <s v="125/33 Jeffcott St"/>
    <s v="West Melbourne"/>
    <x v="13"/>
    <x v="1"/>
    <x v="7"/>
    <x v="1"/>
  </r>
  <r>
    <x v="563"/>
    <n v="1725000"/>
    <x v="0"/>
    <s v="Jones and Jones"/>
    <s v="Sale"/>
    <n v="3134"/>
    <n v="4"/>
    <n v="2"/>
    <n v="2"/>
    <n v="1016"/>
    <n v="2002"/>
    <s v="5 Jacks Pl"/>
    <s v="Ringwood"/>
    <x v="22"/>
    <x v="3"/>
    <x v="7"/>
    <x v="1"/>
  </r>
  <r>
    <x v="563"/>
    <n v="1005000"/>
    <x v="0"/>
    <s v="Metro Ladder"/>
    <s v="Sale"/>
    <n v="3012"/>
    <n v="3"/>
    <n v="1"/>
    <n v="5"/>
    <n v="653"/>
    <n v="1930"/>
    <s v="12 Inkerman St"/>
    <s v="Maidstone"/>
    <x v="4"/>
    <x v="0"/>
    <x v="7"/>
    <x v="1"/>
  </r>
  <r>
    <x v="563"/>
    <n v="800000"/>
    <x v="0"/>
    <s v="Cunninghams"/>
    <s v="Sale"/>
    <n v="3172"/>
    <n v="3"/>
    <n v="2"/>
    <n v="4"/>
    <n v="801"/>
    <n v="1980"/>
    <s v="29 Elliott Cr"/>
    <s v="Dingley Village"/>
    <x v="7"/>
    <x v="4"/>
    <x v="7"/>
    <x v="1"/>
  </r>
  <r>
    <x v="563"/>
    <n v="1260000"/>
    <x v="0"/>
    <s v="Melbourne Homes"/>
    <s v="Auction"/>
    <n v="3196"/>
    <n v="5"/>
    <n v="6"/>
    <n v="3"/>
    <n v="900"/>
    <n v="1960"/>
    <s v="96 Berry Av"/>
    <s v="Edithvale"/>
    <x v="7"/>
    <x v="4"/>
    <x v="7"/>
    <x v="1"/>
  </r>
  <r>
    <x v="563"/>
    <n v="650000"/>
    <x v="0"/>
    <s v="Maxwells"/>
    <s v="Auction"/>
    <n v="3174"/>
    <n v="3"/>
    <n v="1"/>
    <n v="1"/>
    <n v="637"/>
    <m/>
    <s v="200 Railway Pde"/>
    <s v="Noble Park"/>
    <x v="24"/>
    <x v="4"/>
    <x v="7"/>
    <x v="1"/>
  </r>
  <r>
    <x v="563"/>
    <n v="550000"/>
    <x v="1"/>
    <s v="Flanders &amp; Fish"/>
    <s v="Auction"/>
    <n v="3163"/>
    <n v="2"/>
    <n v="2"/>
    <n v="1"/>
    <n v="1039"/>
    <m/>
    <s v="16/5 Murrumbeena Rd"/>
    <s v="Murrumbeena"/>
    <x v="9"/>
    <x v="2"/>
    <x v="7"/>
    <x v="1"/>
  </r>
  <r>
    <x v="563"/>
    <n v="320000"/>
    <x v="0"/>
    <s v="Cunninghams"/>
    <s v="Auction"/>
    <n v="3073"/>
    <n v="2"/>
    <n v="1"/>
    <n v="1"/>
    <n v="89"/>
    <n v="1965"/>
    <s v="9/23 Ashley St"/>
    <s v="Reservoir"/>
    <x v="10"/>
    <x v="1"/>
    <x v="7"/>
    <x v="1"/>
  </r>
  <r>
    <x v="563"/>
    <n v="505000"/>
    <x v="2"/>
    <s v="Property Barons"/>
    <s v="Sale"/>
    <n v="3083"/>
    <n v="2"/>
    <n v="1"/>
    <n v="2"/>
    <n v="90"/>
    <n v="1995"/>
    <s v="6/70 Grange Bvd"/>
    <s v="Bundoora"/>
    <x v="10"/>
    <x v="1"/>
    <x v="7"/>
    <x v="1"/>
  </r>
  <r>
    <x v="563"/>
    <n v="652000"/>
    <x v="1"/>
    <s v="Cunninghams"/>
    <s v="Sale"/>
    <n v="3073"/>
    <n v="2"/>
    <n v="1"/>
    <n v="1"/>
    <n v="260"/>
    <n v="1970"/>
    <s v="4/23 Compton St"/>
    <s v="Reservoir"/>
    <x v="10"/>
    <x v="1"/>
    <x v="7"/>
    <x v="1"/>
  </r>
  <r>
    <x v="563"/>
    <n v="535000"/>
    <x v="0"/>
    <s v="Flanders &amp; Fish"/>
    <s v="Sale"/>
    <n v="3023"/>
    <n v="3"/>
    <n v="1"/>
    <n v="0"/>
    <n v="675"/>
    <m/>
    <s v="26 Irvine St"/>
    <s v="Deer Park"/>
    <x v="0"/>
    <x v="0"/>
    <x v="7"/>
    <x v="1"/>
  </r>
  <r>
    <x v="563"/>
    <n v="565000"/>
    <x v="0"/>
    <s v="Flanders &amp; Fish"/>
    <s v="Sale"/>
    <n v="3021"/>
    <n v="3"/>
    <n v="1"/>
    <n v="2"/>
    <n v="614"/>
    <n v="1975"/>
    <s v="12 Altyre Ct"/>
    <s v="St Albans"/>
    <x v="0"/>
    <x v="0"/>
    <x v="7"/>
    <x v="1"/>
  </r>
  <r>
    <x v="563"/>
    <n v="675000"/>
    <x v="0"/>
    <s v="Cunninghams"/>
    <s v="Sale"/>
    <n v="3038"/>
    <n v="3"/>
    <n v="2"/>
    <n v="4"/>
    <n v="708"/>
    <m/>
    <s v="14 Carbine Wy"/>
    <s v="Keilor Downs"/>
    <x v="0"/>
    <x v="0"/>
    <x v="7"/>
    <x v="1"/>
  </r>
  <r>
    <x v="563"/>
    <n v="704000"/>
    <x v="0"/>
    <s v="Property Barons"/>
    <s v="Sale"/>
    <n v="3038"/>
    <n v="4"/>
    <n v="2"/>
    <n v="2"/>
    <n v="644"/>
    <m/>
    <s v="3 Mantaura Av"/>
    <s v="Taylors Lakes"/>
    <x v="0"/>
    <x v="0"/>
    <x v="7"/>
    <x v="1"/>
  </r>
  <r>
    <x v="563"/>
    <n v="705000"/>
    <x v="0"/>
    <s v="Metro Ladder"/>
    <s v="Auction"/>
    <n v="3038"/>
    <n v="4"/>
    <n v="2"/>
    <n v="3"/>
    <n v="815"/>
    <n v="2000"/>
    <s v="11 Cromer Pl"/>
    <s v="Keilor Downs"/>
    <x v="0"/>
    <x v="0"/>
    <x v="7"/>
    <x v="1"/>
  </r>
  <r>
    <x v="564"/>
    <n v="455000"/>
    <x v="0"/>
    <s v="SJ"/>
    <s v="Sale"/>
    <n v="3030"/>
    <n v="3"/>
    <n v="1"/>
    <n v="1"/>
    <n v="610"/>
    <n v="1980"/>
    <s v="24 Swallow St"/>
    <s v="Werribee"/>
    <x v="28"/>
    <x v="0"/>
    <x v="7"/>
    <x v="1"/>
  </r>
  <r>
    <x v="564"/>
    <n v="725000"/>
    <x v="0"/>
    <s v="Property Barons"/>
    <s v="Sale"/>
    <n v="3083"/>
    <n v="4"/>
    <n v="1"/>
    <n v="2"/>
    <n v="542"/>
    <n v="1980"/>
    <s v="22 Ebony Dr"/>
    <s v="Bundoora"/>
    <x v="19"/>
    <x v="1"/>
    <x v="7"/>
    <x v="1"/>
  </r>
  <r>
    <x v="564"/>
    <n v="970000"/>
    <x v="2"/>
    <s v="Property Barons"/>
    <s v="Auction"/>
    <n v="3132"/>
    <n v="3"/>
    <n v="2"/>
    <n v="1"/>
    <n v="263"/>
    <n v="2016"/>
    <s v="2/2 Walter St"/>
    <s v="Mitcham"/>
    <x v="2"/>
    <x v="3"/>
    <x v="7"/>
    <x v="1"/>
  </r>
  <r>
    <x v="564"/>
    <n v="1500000"/>
    <x v="0"/>
    <s v="Property Barons"/>
    <s v="Sale"/>
    <n v="3130"/>
    <n v="2"/>
    <n v="1"/>
    <n v="1"/>
    <n v="1021"/>
    <m/>
    <s v="18 Masons Rd"/>
    <s v="Blackburn"/>
    <x v="2"/>
    <x v="3"/>
    <x v="7"/>
    <x v="1"/>
  </r>
  <r>
    <x v="564"/>
    <n v="3000000"/>
    <x v="0"/>
    <s v="Cunninghams"/>
    <s v="Auction"/>
    <n v="3145"/>
    <n v="4"/>
    <n v="3"/>
    <n v="3"/>
    <n v="736"/>
    <m/>
    <s v="34 Kerferd St"/>
    <s v="Malvern East"/>
    <x v="12"/>
    <x v="2"/>
    <x v="7"/>
    <x v="1"/>
  </r>
  <r>
    <x v="564"/>
    <n v="350000"/>
    <x v="1"/>
    <s v="Jones and Jones"/>
    <s v="Auction"/>
    <n v="3184"/>
    <n v="1"/>
    <n v="1"/>
    <n v="0"/>
    <n v="0"/>
    <n v="1960"/>
    <s v="10/4 Poets Gr"/>
    <s v="Elwood"/>
    <x v="5"/>
    <x v="2"/>
    <x v="7"/>
    <x v="1"/>
  </r>
  <r>
    <x v="564"/>
    <n v="996000"/>
    <x v="0"/>
    <s v="Cunninghams"/>
    <s v="Sale"/>
    <n v="3058"/>
    <n v="2"/>
    <n v="1"/>
    <n v="1"/>
    <n v="476"/>
    <n v="1930"/>
    <s v="34 Soudan St"/>
    <s v="Coburg"/>
    <x v="3"/>
    <x v="1"/>
    <x v="7"/>
    <x v="1"/>
  </r>
  <r>
    <x v="564"/>
    <n v="785000"/>
    <x v="1"/>
    <s v="Cunninghams"/>
    <s v="Sale"/>
    <n v="3041"/>
    <n v="2"/>
    <n v="1"/>
    <n v="2"/>
    <n v="145"/>
    <m/>
    <s v="2/9 McCulloch St"/>
    <s v="Essendon North"/>
    <x v="8"/>
    <x v="0"/>
    <x v="7"/>
    <x v="1"/>
  </r>
  <r>
    <x v="564"/>
    <n v="850000"/>
    <x v="0"/>
    <s v="Jones and Jones"/>
    <s v="Auction"/>
    <n v="3149"/>
    <n v="3"/>
    <n v="1"/>
    <n v="2"/>
    <n v="288"/>
    <m/>
    <s v="45 Oakern St"/>
    <s v="Mount Waverley"/>
    <x v="6"/>
    <x v="3"/>
    <x v="7"/>
    <x v="1"/>
  </r>
  <r>
    <x v="564"/>
    <n v="1182000"/>
    <x v="0"/>
    <s v="Cunninghams"/>
    <s v="Sale"/>
    <n v="3150"/>
    <n v="5"/>
    <n v="2"/>
    <n v="3"/>
    <n v="650"/>
    <n v="1975"/>
    <s v="32 Maylands Cr"/>
    <s v="Glen Waverley"/>
    <x v="6"/>
    <x v="3"/>
    <x v="7"/>
    <x v="1"/>
  </r>
  <r>
    <x v="564"/>
    <n v="716000"/>
    <x v="0"/>
    <s v="Flanders &amp; Fish"/>
    <s v="Auction"/>
    <n v="3064"/>
    <n v="3"/>
    <n v="2"/>
    <n v="6"/>
    <n v="1005"/>
    <n v="1995"/>
    <s v="12 Surrey Ct"/>
    <s v="Craigieburn"/>
    <x v="18"/>
    <x v="1"/>
    <x v="7"/>
    <x v="1"/>
  </r>
  <r>
    <x v="564"/>
    <n v="640000"/>
    <x v="0"/>
    <s v="Flanders &amp; Fish"/>
    <s v="Sale"/>
    <n v="3028"/>
    <n v="3"/>
    <n v="2"/>
    <n v="2"/>
    <n v="531"/>
    <n v="1990"/>
    <s v="20 Hope Pl"/>
    <s v="Seabrook"/>
    <x v="11"/>
    <x v="0"/>
    <x v="7"/>
    <x v="1"/>
  </r>
  <r>
    <x v="564"/>
    <n v="1151000"/>
    <x v="1"/>
    <s v="Jones and Jones"/>
    <s v="Sale"/>
    <n v="3163"/>
    <n v="3"/>
    <n v="2"/>
    <n v="1"/>
    <n v="259"/>
    <n v="1995"/>
    <s v="1/80 Truganini Rd"/>
    <s v="Carnegie"/>
    <x v="9"/>
    <x v="2"/>
    <x v="7"/>
    <x v="1"/>
  </r>
  <r>
    <x v="564"/>
    <n v="765000"/>
    <x v="0"/>
    <s v="Best Bricks"/>
    <s v="Sale"/>
    <n v="3020"/>
    <n v="4"/>
    <n v="2"/>
    <n v="2"/>
    <n v="690"/>
    <m/>
    <s v="38 Collenso St"/>
    <s v="Sunshine West"/>
    <x v="0"/>
    <x v="0"/>
    <x v="7"/>
    <x v="1"/>
  </r>
  <r>
    <x v="564"/>
    <n v="290000"/>
    <x v="1"/>
    <s v="Sanders"/>
    <s v="Auction"/>
    <n v="3186"/>
    <n v="1"/>
    <n v="1"/>
    <n v="1"/>
    <n v="0"/>
    <n v="1960"/>
    <s v="37/18 Cochrane St"/>
    <s v="Brighton"/>
    <x v="15"/>
    <x v="2"/>
    <x v="7"/>
    <x v="1"/>
  </r>
  <r>
    <x v="564"/>
    <n v="620000"/>
    <x v="1"/>
    <s v="Jones and Jones"/>
    <s v="Sale"/>
    <n v="3187"/>
    <n v="2"/>
    <n v="1"/>
    <n v="1"/>
    <n v="972"/>
    <m/>
    <s v="4/3 Gleniffer Av"/>
    <s v="Brighton East"/>
    <x v="15"/>
    <x v="2"/>
    <x v="7"/>
    <x v="1"/>
  </r>
  <r>
    <x v="564"/>
    <n v="1820000"/>
    <x v="0"/>
    <s v="Metro Ladder"/>
    <s v="Sale"/>
    <n v="3190"/>
    <n v="4"/>
    <n v="2"/>
    <n v="2"/>
    <n v="680"/>
    <n v="2006"/>
    <s v="33 Haynes St"/>
    <s v="Highett"/>
    <x v="15"/>
    <x v="2"/>
    <x v="7"/>
    <x v="1"/>
  </r>
  <r>
    <x v="564"/>
    <n v="906000"/>
    <x v="0"/>
    <s v="Property Barons"/>
    <s v="Sale"/>
    <n v="3081"/>
    <n v="2"/>
    <n v="1"/>
    <n v="1"/>
    <n v="617"/>
    <n v="1960"/>
    <s v="9 Sullivan St"/>
    <s v="Bellfield"/>
    <x v="17"/>
    <x v="3"/>
    <x v="7"/>
    <x v="1"/>
  </r>
  <r>
    <x v="564"/>
    <n v="1515000"/>
    <x v="0"/>
    <s v="Property Barons"/>
    <s v="Auction"/>
    <n v="3084"/>
    <n v="3"/>
    <n v="1"/>
    <n v="3"/>
    <n v="827"/>
    <n v="1950"/>
    <s v="15 Adamson St"/>
    <s v="Heidelberg"/>
    <x v="17"/>
    <x v="3"/>
    <x v="7"/>
    <x v="1"/>
  </r>
  <r>
    <x v="565"/>
    <n v="704500"/>
    <x v="0"/>
    <s v="Cunninghams"/>
    <s v="Sale"/>
    <n v="3082"/>
    <n v="5"/>
    <n v="3"/>
    <n v="2"/>
    <n v="656"/>
    <n v="1970"/>
    <s v="15 Mockridge Dr"/>
    <s v="Mill Park"/>
    <x v="19"/>
    <x v="1"/>
    <x v="7"/>
    <x v="1"/>
  </r>
  <r>
    <x v="565"/>
    <n v="1320000"/>
    <x v="0"/>
    <s v="Best Bricks"/>
    <s v="Sale"/>
    <n v="3151"/>
    <n v="3"/>
    <n v="1"/>
    <n v="1"/>
    <n v="620"/>
    <m/>
    <s v="45 Lenna St"/>
    <s v="Burwood East"/>
    <x v="2"/>
    <x v="3"/>
    <x v="7"/>
    <x v="1"/>
  </r>
  <r>
    <x v="565"/>
    <n v="1820000"/>
    <x v="0"/>
    <s v="Jones and Jones"/>
    <s v="Sale"/>
    <n v="3184"/>
    <n v="3"/>
    <n v="2"/>
    <n v="3"/>
    <n v="144"/>
    <m/>
    <s v="34 Selwyn Av"/>
    <s v="Elwood"/>
    <x v="5"/>
    <x v="2"/>
    <x v="7"/>
    <x v="1"/>
  </r>
  <r>
    <x v="565"/>
    <n v="1150000"/>
    <x v="0"/>
    <s v="Jones and Jones"/>
    <s v="Sale"/>
    <n v="3055"/>
    <n v="2"/>
    <n v="1"/>
    <n v="1"/>
    <n v="539"/>
    <n v="1940"/>
    <s v="17 Cohuna St"/>
    <s v="Brunswick West"/>
    <x v="3"/>
    <x v="1"/>
    <x v="7"/>
    <x v="1"/>
  </r>
  <r>
    <x v="565"/>
    <n v="310000"/>
    <x v="1"/>
    <s v="Sanders"/>
    <s v="Auction"/>
    <n v="3040"/>
    <n v="1"/>
    <n v="1"/>
    <n v="1"/>
    <n v="0"/>
    <m/>
    <s v="9/44 Fletcher St"/>
    <s v="Essendon"/>
    <x v="8"/>
    <x v="0"/>
    <x v="7"/>
    <x v="1"/>
  </r>
  <r>
    <x v="565"/>
    <n v="920000"/>
    <x v="0"/>
    <s v="Cunninghams"/>
    <s v="Auction"/>
    <n v="3032"/>
    <n v="2"/>
    <n v="2"/>
    <n v="0"/>
    <n v="234"/>
    <n v="1910"/>
    <s v="20 Kent St"/>
    <s v="Ascot Vale"/>
    <x v="8"/>
    <x v="0"/>
    <x v="7"/>
    <x v="1"/>
  </r>
  <r>
    <x v="565"/>
    <n v="1130000"/>
    <x v="0"/>
    <s v="Melbourne Homes"/>
    <s v="Sale"/>
    <n v="3150"/>
    <n v="3"/>
    <n v="1"/>
    <n v="1"/>
    <n v="836"/>
    <m/>
    <s v="9 McKenna Rd"/>
    <s v="Glen Waverley"/>
    <x v="6"/>
    <x v="3"/>
    <x v="7"/>
    <x v="1"/>
  </r>
  <r>
    <x v="565"/>
    <n v="590000"/>
    <x v="0"/>
    <s v="Metro Ladder"/>
    <s v="Sale"/>
    <n v="3019"/>
    <n v="2"/>
    <n v="1"/>
    <n v="1"/>
    <n v="304"/>
    <n v="1950"/>
    <s v="1 Walker Pl"/>
    <s v="Braybrook"/>
    <x v="4"/>
    <x v="0"/>
    <x v="7"/>
    <x v="1"/>
  </r>
  <r>
    <x v="565"/>
    <n v="535000"/>
    <x v="0"/>
    <s v="Cunninghams"/>
    <s v="Sale"/>
    <n v="3437"/>
    <n v="3"/>
    <n v="1"/>
    <n v="0"/>
    <n v="4000"/>
    <m/>
    <s v="31 Carrolls La"/>
    <s v="Bullengarook"/>
    <x v="29"/>
    <x v="7"/>
    <x v="7"/>
    <x v="1"/>
  </r>
  <r>
    <x v="565"/>
    <n v="642000"/>
    <x v="0"/>
    <s v="Flanders &amp; Fish"/>
    <s v="Sale"/>
    <n v="3155"/>
    <n v="3"/>
    <n v="2"/>
    <n v="2"/>
    <n v="968"/>
    <m/>
    <s v="39 Lockwoods Rd"/>
    <s v="Boronia"/>
    <x v="26"/>
    <x v="3"/>
    <x v="7"/>
    <x v="1"/>
  </r>
  <r>
    <x v="565"/>
    <n v="1055000"/>
    <x v="0"/>
    <s v="Cunninghams"/>
    <s v="Sale"/>
    <n v="3152"/>
    <n v="4"/>
    <n v="2"/>
    <n v="2"/>
    <n v="652"/>
    <n v="1997"/>
    <s v="1 Riverpark Dr"/>
    <s v="Wantirna South"/>
    <x v="26"/>
    <x v="3"/>
    <x v="7"/>
    <x v="1"/>
  </r>
  <r>
    <x v="565"/>
    <n v="620000"/>
    <x v="0"/>
    <s v="Property Barons"/>
    <s v="Sale"/>
    <n v="3038"/>
    <n v="3"/>
    <n v="1"/>
    <n v="4"/>
    <n v="650"/>
    <n v="1985"/>
    <s v="131 Odessa Av"/>
    <s v="Keilor Downs"/>
    <x v="0"/>
    <x v="0"/>
    <x v="7"/>
    <x v="1"/>
  </r>
  <r>
    <x v="565"/>
    <n v="1450000"/>
    <x v="2"/>
    <s v="Property Barons"/>
    <s v="Auction"/>
    <n v="3103"/>
    <n v="4"/>
    <n v="3"/>
    <n v="2"/>
    <n v="232"/>
    <m/>
    <s v="4 Dee St"/>
    <s v="Balwyn"/>
    <x v="14"/>
    <x v="2"/>
    <x v="7"/>
    <x v="1"/>
  </r>
  <r>
    <x v="565"/>
    <n v="1660000"/>
    <x v="0"/>
    <s v="Metro Ladder"/>
    <s v="Sale"/>
    <n v="3191"/>
    <n v="4"/>
    <n v="2"/>
    <n v="2"/>
    <n v="390"/>
    <n v="2004"/>
    <s v="6 Duff St"/>
    <s v="Sandringham"/>
    <x v="15"/>
    <x v="2"/>
    <x v="7"/>
    <x v="1"/>
  </r>
  <r>
    <x v="566"/>
    <n v="552000"/>
    <x v="0"/>
    <s v="Cunninghams"/>
    <s v="Sale"/>
    <n v="3076"/>
    <n v="3"/>
    <n v="1"/>
    <n v="2"/>
    <n v="549"/>
    <m/>
    <s v="99 Peppercorn Pde"/>
    <s v="Epping"/>
    <x v="19"/>
    <x v="1"/>
    <x v="7"/>
    <x v="1"/>
  </r>
  <r>
    <x v="566"/>
    <n v="676000"/>
    <x v="0"/>
    <s v="Melbourne Homes"/>
    <s v="Sale"/>
    <n v="3082"/>
    <n v="4"/>
    <n v="2"/>
    <n v="2"/>
    <n v="537"/>
    <m/>
    <s v="7 Mew Ct"/>
    <s v="Mill Park"/>
    <x v="19"/>
    <x v="1"/>
    <x v="7"/>
    <x v="1"/>
  </r>
  <r>
    <x v="566"/>
    <n v="1140000"/>
    <x v="1"/>
    <s v="Cunninghams"/>
    <s v="Sale"/>
    <n v="3142"/>
    <n v="2"/>
    <n v="2"/>
    <n v="2"/>
    <n v="586"/>
    <n v="1990"/>
    <s v="2/619 Toorak Rd"/>
    <s v="Toorak"/>
    <x v="12"/>
    <x v="2"/>
    <x v="7"/>
    <x v="1"/>
  </r>
  <r>
    <x v="566"/>
    <n v="365000"/>
    <x v="1"/>
    <s v="Cunninghams"/>
    <s v="Auction"/>
    <n v="3182"/>
    <n v="2"/>
    <n v="1"/>
    <n v="1"/>
    <n v="881"/>
    <n v="1993"/>
    <s v="7/27 Robe St"/>
    <s v="St Kilda"/>
    <x v="5"/>
    <x v="2"/>
    <x v="7"/>
    <x v="1"/>
  </r>
  <r>
    <x v="566"/>
    <n v="2050000"/>
    <x v="0"/>
    <s v="Sanders"/>
    <s v="Auction"/>
    <n v="3040"/>
    <n v="5"/>
    <n v="3"/>
    <n v="3"/>
    <n v="663"/>
    <n v="1930"/>
    <s v="25 Hesleden St"/>
    <s v="Essendon"/>
    <x v="8"/>
    <x v="0"/>
    <x v="7"/>
    <x v="1"/>
  </r>
  <r>
    <x v="566"/>
    <n v="1184000"/>
    <x v="0"/>
    <s v="Jones and Jones"/>
    <s v="Sale"/>
    <n v="3150"/>
    <n v="4"/>
    <n v="2"/>
    <n v="2"/>
    <n v="700"/>
    <m/>
    <s v="18 Garnett Rd"/>
    <s v="Wheelers Hill"/>
    <x v="6"/>
    <x v="4"/>
    <x v="7"/>
    <x v="1"/>
  </r>
  <r>
    <x v="566"/>
    <n v="1260000"/>
    <x v="0"/>
    <s v="Jones and Jones"/>
    <s v="Auction"/>
    <n v="3149"/>
    <n v="3"/>
    <n v="1"/>
    <n v="2"/>
    <n v="743"/>
    <n v="1960"/>
    <s v="2 Viewbank Rd"/>
    <s v="Mount Waverley"/>
    <x v="6"/>
    <x v="3"/>
    <x v="7"/>
    <x v="1"/>
  </r>
  <r>
    <x v="566"/>
    <n v="751000"/>
    <x v="0"/>
    <s v="Cunninghams"/>
    <s v="Auction"/>
    <n v="3135"/>
    <n v="3"/>
    <n v="1"/>
    <n v="2"/>
    <n v="693"/>
    <n v="1950"/>
    <s v="61 Canterbury Rd"/>
    <s v="Heathmont"/>
    <x v="22"/>
    <x v="3"/>
    <x v="7"/>
    <x v="1"/>
  </r>
  <r>
    <x v="566"/>
    <n v="766000"/>
    <x v="0"/>
    <s v="Jones and Jones"/>
    <s v="Sale"/>
    <n v="3136"/>
    <n v="3"/>
    <n v="2"/>
    <n v="2"/>
    <n v="507"/>
    <n v="1960"/>
    <s v="45 Lyons Rd"/>
    <s v="Croydon North"/>
    <x v="22"/>
    <x v="3"/>
    <x v="7"/>
    <x v="1"/>
  </r>
  <r>
    <x v="566"/>
    <n v="878000"/>
    <x v="0"/>
    <s v="Maxwells"/>
    <s v="Auction"/>
    <n v="3011"/>
    <n v="3"/>
    <n v="2"/>
    <n v="2"/>
    <n v="163"/>
    <m/>
    <s v="60 Cross St"/>
    <s v="Footscray"/>
    <x v="4"/>
    <x v="0"/>
    <x v="7"/>
    <x v="1"/>
  </r>
  <r>
    <x v="566"/>
    <n v="1320000"/>
    <x v="0"/>
    <s v="Jones and Jones"/>
    <s v="Auction"/>
    <n v="3107"/>
    <n v="4"/>
    <n v="2"/>
    <n v="2"/>
    <n v="774"/>
    <m/>
    <s v="20 Oak Cr"/>
    <s v="Templestowe Lower"/>
    <x v="16"/>
    <x v="3"/>
    <x v="7"/>
    <x v="1"/>
  </r>
  <r>
    <x v="566"/>
    <n v="1410000"/>
    <x v="0"/>
    <s v="Property Barons"/>
    <s v="Auction"/>
    <n v="3107"/>
    <n v="5"/>
    <n v="2"/>
    <n v="2"/>
    <n v="648"/>
    <n v="1975"/>
    <s v="53 Fyfe Dr"/>
    <s v="Templestowe Lower"/>
    <x v="16"/>
    <x v="3"/>
    <x v="7"/>
    <x v="1"/>
  </r>
  <r>
    <x v="566"/>
    <n v="1580000"/>
    <x v="0"/>
    <s v="Property Barons"/>
    <s v="Sale"/>
    <n v="3105"/>
    <n v="4"/>
    <n v="2"/>
    <n v="2"/>
    <n v="773"/>
    <m/>
    <s v="18 Penderel Wy"/>
    <s v="Bulleen"/>
    <x v="16"/>
    <x v="3"/>
    <x v="7"/>
    <x v="1"/>
  </r>
  <r>
    <x v="566"/>
    <n v="2705000"/>
    <x v="0"/>
    <s v="Cunninghams"/>
    <s v="Sale"/>
    <n v="3111"/>
    <n v="7"/>
    <n v="2"/>
    <n v="4"/>
    <n v="5022"/>
    <n v="2004"/>
    <s v="1 Bernarra Ct"/>
    <s v="Donvale"/>
    <x v="16"/>
    <x v="3"/>
    <x v="7"/>
    <x v="1"/>
  </r>
  <r>
    <x v="566"/>
    <n v="410000"/>
    <x v="0"/>
    <s v="Metro Ladder"/>
    <s v="Auction"/>
    <n v="3429"/>
    <n v="4"/>
    <n v="2"/>
    <n v="2"/>
    <n v="587"/>
    <n v="1986"/>
    <s v="13 McComb St"/>
    <s v="Sunbury"/>
    <x v="18"/>
    <x v="0"/>
    <x v="7"/>
    <x v="1"/>
  </r>
  <r>
    <x v="566"/>
    <n v="767000"/>
    <x v="1"/>
    <s v="Property Barons"/>
    <s v="Auction"/>
    <n v="3018"/>
    <n v="3"/>
    <n v="2"/>
    <n v="1"/>
    <n v="305"/>
    <n v="2005"/>
    <s v="41 Maidstone St"/>
    <s v="Altona"/>
    <x v="11"/>
    <x v="0"/>
    <x v="7"/>
    <x v="1"/>
  </r>
  <r>
    <x v="566"/>
    <n v="295000"/>
    <x v="1"/>
    <s v="Melbourne Homes"/>
    <s v="Auction"/>
    <n v="3163"/>
    <n v="1"/>
    <n v="1"/>
    <n v="1"/>
    <n v="0"/>
    <n v="1970"/>
    <s v="8/25 Omama Rd"/>
    <s v="Murrumbeena"/>
    <x v="9"/>
    <x v="2"/>
    <x v="7"/>
    <x v="1"/>
  </r>
  <r>
    <x v="566"/>
    <n v="1500000"/>
    <x v="0"/>
    <s v="Metro Ladder"/>
    <s v="Auction"/>
    <n v="3204"/>
    <n v="5"/>
    <n v="2"/>
    <n v="2"/>
    <n v="591"/>
    <n v="1950"/>
    <s v="12 Wood St"/>
    <s v="Bentleigh"/>
    <x v="9"/>
    <x v="2"/>
    <x v="7"/>
    <x v="1"/>
  </r>
  <r>
    <x v="566"/>
    <n v="1955000"/>
    <x v="0"/>
    <s v="Best Bricks"/>
    <s v="Auction"/>
    <n v="3070"/>
    <n v="4"/>
    <n v="2"/>
    <n v="1"/>
    <n v="5"/>
    <m/>
    <s v="40 Gadd St"/>
    <s v="Northcote"/>
    <x v="10"/>
    <x v="1"/>
    <x v="7"/>
    <x v="1"/>
  </r>
  <r>
    <x v="566"/>
    <n v="910000"/>
    <x v="0"/>
    <s v="Maxwells"/>
    <s v="Auction"/>
    <n v="3020"/>
    <n v="3"/>
    <n v="1"/>
    <n v="3"/>
    <n v="703"/>
    <n v="1950"/>
    <s v="24 Matthews St"/>
    <s v="Sunshine"/>
    <x v="0"/>
    <x v="0"/>
    <x v="7"/>
    <x v="1"/>
  </r>
  <r>
    <x v="566"/>
    <n v="1575000"/>
    <x v="2"/>
    <s v="Flanders &amp; Fish"/>
    <s v="Auction"/>
    <n v="3104"/>
    <n v="4"/>
    <n v="2"/>
    <n v="2"/>
    <n v="392"/>
    <n v="2007"/>
    <s v="1/48 Kenny St"/>
    <s v="Balwyn North"/>
    <x v="14"/>
    <x v="2"/>
    <x v="7"/>
    <x v="1"/>
  </r>
  <r>
    <x v="566"/>
    <n v="655000"/>
    <x v="0"/>
    <s v="Cunninghams"/>
    <s v="Sale"/>
    <n v="3094"/>
    <n v="3"/>
    <n v="2"/>
    <n v="3"/>
    <n v="382"/>
    <n v="1970"/>
    <s v="349 Main Rd"/>
    <s v="Montmorency"/>
    <x v="17"/>
    <x v="3"/>
    <x v="7"/>
    <x v="1"/>
  </r>
  <r>
    <x v="566"/>
    <n v="805000"/>
    <x v="0"/>
    <s v="Property Barons"/>
    <s v="Sale"/>
    <n v="3083"/>
    <n v="3"/>
    <n v="1"/>
    <n v="2"/>
    <n v="669"/>
    <m/>
    <s v="28 Greenwood Dr"/>
    <s v="Bundoora"/>
    <x v="17"/>
    <x v="1"/>
    <x v="7"/>
    <x v="1"/>
  </r>
  <r>
    <x v="567"/>
    <n v="631000"/>
    <x v="0"/>
    <s v="Melbourne Homes"/>
    <s v="Sale"/>
    <n v="3074"/>
    <n v="3"/>
    <n v="1"/>
    <n v="2"/>
    <n v="584"/>
    <n v="1965"/>
    <s v="14 Marjory St"/>
    <s v="Thomastown"/>
    <x v="19"/>
    <x v="1"/>
    <x v="7"/>
    <x v="1"/>
  </r>
  <r>
    <x v="567"/>
    <n v="865000"/>
    <x v="0"/>
    <s v="Cunninghams"/>
    <s v="Auction"/>
    <n v="3181"/>
    <n v="2"/>
    <n v="2"/>
    <n v="0"/>
    <n v="70"/>
    <m/>
    <s v="27 Andrew St"/>
    <s v="Windsor"/>
    <x v="12"/>
    <x v="2"/>
    <x v="7"/>
    <x v="1"/>
  </r>
  <r>
    <x v="567"/>
    <n v="630000"/>
    <x v="1"/>
    <s v="Best Bricks"/>
    <s v="Sale"/>
    <n v="3184"/>
    <n v="2"/>
    <n v="1"/>
    <n v="1"/>
    <n v="637"/>
    <n v="1970"/>
    <s v="7/59 Ormond Rd"/>
    <s v="Elwood"/>
    <x v="5"/>
    <x v="2"/>
    <x v="7"/>
    <x v="1"/>
  </r>
  <r>
    <x v="567"/>
    <n v="1022000"/>
    <x v="2"/>
    <s v="Cunninghams"/>
    <s v="Sale"/>
    <n v="3033"/>
    <n v="4"/>
    <n v="2"/>
    <n v="2"/>
    <n v="284"/>
    <m/>
    <s v="20A Etka Av"/>
    <s v="Keilor East"/>
    <x v="8"/>
    <x v="0"/>
    <x v="7"/>
    <x v="1"/>
  </r>
  <r>
    <x v="567"/>
    <n v="1090000"/>
    <x v="0"/>
    <s v="Cunninghams"/>
    <s v="Sale"/>
    <n v="3150"/>
    <n v="5"/>
    <n v="2"/>
    <n v="2"/>
    <n v="698"/>
    <n v="1978"/>
    <s v="994 Waverley Rd"/>
    <s v="Wheelers Hill"/>
    <x v="6"/>
    <x v="4"/>
    <x v="7"/>
    <x v="1"/>
  </r>
  <r>
    <x v="567"/>
    <n v="1150000"/>
    <x v="0"/>
    <s v="Jones and Jones"/>
    <s v="Auction"/>
    <n v="3149"/>
    <n v="3"/>
    <n v="2"/>
    <n v="3"/>
    <n v="650"/>
    <m/>
    <s v="1 Kingswood Av"/>
    <s v="Mount Waverley"/>
    <x v="6"/>
    <x v="3"/>
    <x v="7"/>
    <x v="1"/>
  </r>
  <r>
    <x v="567"/>
    <n v="777000"/>
    <x v="0"/>
    <s v="Melbourne Homes"/>
    <s v="Sale"/>
    <n v="3135"/>
    <n v="3"/>
    <n v="2"/>
    <n v="2"/>
    <n v="502"/>
    <m/>
    <s v="3A Homebush Ct"/>
    <s v="Ringwood East"/>
    <x v="22"/>
    <x v="3"/>
    <x v="7"/>
    <x v="1"/>
  </r>
  <r>
    <x v="567"/>
    <n v="912000"/>
    <x v="0"/>
    <s v="Cunninghams"/>
    <s v="Sale"/>
    <n v="3135"/>
    <n v="3"/>
    <n v="2"/>
    <n v="2"/>
    <n v="471"/>
    <n v="1965"/>
    <s v="23 Viviani Cr"/>
    <s v="Heathmont"/>
    <x v="22"/>
    <x v="3"/>
    <x v="7"/>
    <x v="1"/>
  </r>
  <r>
    <x v="567"/>
    <n v="928000"/>
    <x v="0"/>
    <s v="Maxwells"/>
    <s v="Sale"/>
    <n v="3136"/>
    <n v="3"/>
    <n v="1"/>
    <n v="1"/>
    <n v="981"/>
    <m/>
    <s v="6 Powell St"/>
    <s v="Croydon"/>
    <x v="22"/>
    <x v="3"/>
    <x v="7"/>
    <x v="1"/>
  </r>
  <r>
    <x v="567"/>
    <n v="1530000"/>
    <x v="0"/>
    <s v="Property Barons"/>
    <s v="Sale"/>
    <n v="3108"/>
    <n v="5"/>
    <n v="3"/>
    <n v="2"/>
    <n v="851"/>
    <n v="1975"/>
    <s v="5 Alma Ct"/>
    <s v="Doncaster"/>
    <x v="16"/>
    <x v="3"/>
    <x v="7"/>
    <x v="1"/>
  </r>
  <r>
    <x v="567"/>
    <n v="770000"/>
    <x v="0"/>
    <s v="Property Barons"/>
    <s v="Auction"/>
    <n v="3155"/>
    <n v="4"/>
    <n v="2"/>
    <n v="2"/>
    <n v="723"/>
    <n v="1970"/>
    <s v="15 New St"/>
    <s v="Boronia"/>
    <x v="26"/>
    <x v="3"/>
    <x v="7"/>
    <x v="1"/>
  </r>
  <r>
    <x v="567"/>
    <n v="1138000"/>
    <x v="0"/>
    <s v="Jones and Jones"/>
    <s v="Sale"/>
    <n v="3192"/>
    <n v="4"/>
    <n v="2"/>
    <n v="1"/>
    <n v="536"/>
    <m/>
    <s v="10 Cronin Ct"/>
    <s v="Cheltenham"/>
    <x v="7"/>
    <x v="2"/>
    <x v="7"/>
    <x v="1"/>
  </r>
  <r>
    <x v="567"/>
    <n v="582000"/>
    <x v="1"/>
    <s v="Best Bricks"/>
    <s v="Auction"/>
    <n v="3015"/>
    <n v="2"/>
    <n v="1"/>
    <n v="1"/>
    <n v="963"/>
    <n v="2012"/>
    <s v="22/4 Mason St"/>
    <s v="Newport"/>
    <x v="11"/>
    <x v="0"/>
    <x v="7"/>
    <x v="1"/>
  </r>
  <r>
    <x v="567"/>
    <n v="834500"/>
    <x v="1"/>
    <s v="Cunninghams"/>
    <s v="Sale"/>
    <n v="3185"/>
    <n v="2"/>
    <n v="1"/>
    <n v="2"/>
    <n v="538"/>
    <n v="2005"/>
    <s v="3/14 Sinclair St"/>
    <s v="Elsternwick"/>
    <x v="9"/>
    <x v="2"/>
    <x v="7"/>
    <x v="1"/>
  </r>
  <r>
    <x v="567"/>
    <n v="510000"/>
    <x v="0"/>
    <s v="Flanders &amp; Fish"/>
    <s v="Sale"/>
    <n v="3073"/>
    <n v="3"/>
    <n v="2"/>
    <n v="2"/>
    <n v="292"/>
    <n v="1950"/>
    <s v="22 Dyson St"/>
    <s v="Reservoir"/>
    <x v="10"/>
    <x v="1"/>
    <x v="7"/>
    <x v="1"/>
  </r>
  <r>
    <x v="567"/>
    <n v="650000"/>
    <x v="2"/>
    <s v="Metro Ladder"/>
    <s v="Auction"/>
    <n v="3020"/>
    <n v="4"/>
    <n v="2"/>
    <n v="1"/>
    <n v="283"/>
    <n v="2005"/>
    <s v="95A Berkshire Rd"/>
    <s v="Sunshine North"/>
    <x v="0"/>
    <x v="0"/>
    <x v="7"/>
    <x v="1"/>
  </r>
  <r>
    <x v="567"/>
    <n v="701000"/>
    <x v="0"/>
    <s v="Jones and Jones"/>
    <s v="Sale"/>
    <n v="3038"/>
    <n v="4"/>
    <n v="2"/>
    <n v="2"/>
    <n v="651"/>
    <m/>
    <s v="21 Fastnet Dr"/>
    <s v="Taylors Lakes"/>
    <x v="0"/>
    <x v="0"/>
    <x v="7"/>
    <x v="1"/>
  </r>
  <r>
    <x v="567"/>
    <n v="1500000"/>
    <x v="0"/>
    <s v="Maxwells"/>
    <s v="Sale"/>
    <n v="3193"/>
    <n v="3"/>
    <n v="2"/>
    <n v="2"/>
    <n v="594"/>
    <m/>
    <s v="6 Monaco Cr"/>
    <s v="Beaumaris"/>
    <x v="15"/>
    <x v="2"/>
    <x v="7"/>
    <x v="1"/>
  </r>
  <r>
    <x v="568"/>
    <n v="650000"/>
    <x v="0"/>
    <s v="Best Bricks"/>
    <s v="Auction"/>
    <n v="3138"/>
    <n v="3"/>
    <n v="2"/>
    <n v="2"/>
    <n v="1103"/>
    <n v="1976"/>
    <s v="5 Byron Ct"/>
    <s v="Mooroolbark"/>
    <x v="23"/>
    <x v="5"/>
    <x v="7"/>
    <x v="1"/>
  </r>
  <r>
    <x v="568"/>
    <n v="1950000"/>
    <x v="0"/>
    <s v="Cunninghams"/>
    <s v="Auction"/>
    <n v="3127"/>
    <n v="2"/>
    <n v="1"/>
    <n v="1"/>
    <n v="858"/>
    <m/>
    <s v="15 Charles St"/>
    <s v="Surrey Hills"/>
    <x v="2"/>
    <x v="2"/>
    <x v="7"/>
    <x v="1"/>
  </r>
  <r>
    <x v="568"/>
    <n v="1003000"/>
    <x v="1"/>
    <s v="Metro Ladder"/>
    <s v="Sale"/>
    <n v="3181"/>
    <n v="2"/>
    <n v="2"/>
    <n v="1"/>
    <n v="0"/>
    <n v="2003"/>
    <s v="610/220 Commercial Rd"/>
    <s v="Prahran"/>
    <x v="12"/>
    <x v="2"/>
    <x v="7"/>
    <x v="1"/>
  </r>
  <r>
    <x v="568"/>
    <n v="680000"/>
    <x v="0"/>
    <s v="Zimmerman"/>
    <s v="Sale"/>
    <n v="3046"/>
    <n v="3"/>
    <n v="1"/>
    <n v="1"/>
    <n v="422"/>
    <n v="1960"/>
    <s v="69 Melbourne Av"/>
    <s v="Glenroy"/>
    <x v="3"/>
    <x v="1"/>
    <x v="7"/>
    <x v="1"/>
  </r>
  <r>
    <x v="568"/>
    <n v="710000"/>
    <x v="2"/>
    <s v="Property Barons"/>
    <s v="Sale"/>
    <n v="3033"/>
    <n v="4"/>
    <n v="2"/>
    <n v="1"/>
    <n v="330"/>
    <m/>
    <s v="3A Warren Ct"/>
    <s v="Keilor East"/>
    <x v="8"/>
    <x v="0"/>
    <x v="7"/>
    <x v="1"/>
  </r>
  <r>
    <x v="568"/>
    <n v="1001000"/>
    <x v="0"/>
    <s v="Property Barons"/>
    <s v="Auction"/>
    <n v="3170"/>
    <n v="4"/>
    <n v="2"/>
    <n v="7"/>
    <n v="771"/>
    <m/>
    <s v="95 Wanda St"/>
    <s v="Mulgrave"/>
    <x v="6"/>
    <x v="4"/>
    <x v="7"/>
    <x v="1"/>
  </r>
  <r>
    <x v="568"/>
    <n v="480000"/>
    <x v="2"/>
    <s v="Cunninghams"/>
    <s v="Sale"/>
    <n v="3136"/>
    <n v="2"/>
    <n v="1"/>
    <n v="1"/>
    <n v="2040"/>
    <m/>
    <s v="5/15 Leigh Rd"/>
    <s v="Croydon"/>
    <x v="22"/>
    <x v="3"/>
    <x v="7"/>
    <x v="1"/>
  </r>
  <r>
    <x v="568"/>
    <n v="430000"/>
    <x v="1"/>
    <s v="Best Bricks"/>
    <s v="Auction"/>
    <n v="3011"/>
    <n v="2"/>
    <n v="1"/>
    <n v="1"/>
    <n v="1909"/>
    <n v="2007"/>
    <s v="107/250 Barkly St"/>
    <s v="Footscray"/>
    <x v="4"/>
    <x v="0"/>
    <x v="7"/>
    <x v="1"/>
  </r>
  <r>
    <x v="568"/>
    <n v="642500"/>
    <x v="2"/>
    <s v="Cunninghams"/>
    <s v="Sale"/>
    <n v="3012"/>
    <n v="2"/>
    <n v="2"/>
    <n v="1"/>
    <n v="126"/>
    <n v="2015"/>
    <s v="3/25 Cathcart St"/>
    <s v="Maidstone"/>
    <x v="4"/>
    <x v="0"/>
    <x v="7"/>
    <x v="1"/>
  </r>
  <r>
    <x v="568"/>
    <n v="1204000"/>
    <x v="0"/>
    <s v="Cunninghams"/>
    <s v="Sale"/>
    <n v="3107"/>
    <n v="3"/>
    <n v="1"/>
    <n v="2"/>
    <n v="716"/>
    <m/>
    <s v="24 Marcus Rd"/>
    <s v="Templestowe Lower"/>
    <x v="16"/>
    <x v="3"/>
    <x v="7"/>
    <x v="1"/>
  </r>
  <r>
    <x v="568"/>
    <n v="1430000"/>
    <x v="0"/>
    <s v="Cunninghams"/>
    <s v="Sale"/>
    <n v="3108"/>
    <n v="4"/>
    <n v="2"/>
    <n v="2"/>
    <n v="736"/>
    <m/>
    <s v="103 High St"/>
    <s v="Doncaster"/>
    <x v="16"/>
    <x v="3"/>
    <x v="7"/>
    <x v="1"/>
  </r>
  <r>
    <x v="568"/>
    <n v="1460000"/>
    <x v="0"/>
    <s v="Cunninghams"/>
    <s v="Auction"/>
    <n v="3109"/>
    <n v="3"/>
    <n v="1"/>
    <n v="2"/>
    <n v="660"/>
    <n v="1965"/>
    <s v="21 Runnymede St"/>
    <s v="Doncaster East"/>
    <x v="16"/>
    <x v="3"/>
    <x v="7"/>
    <x v="1"/>
  </r>
  <r>
    <x v="568"/>
    <n v="850000"/>
    <x v="0"/>
    <s v="Property Barons"/>
    <s v="Sale"/>
    <n v="3156"/>
    <n v="4"/>
    <n v="2"/>
    <n v="1"/>
    <n v="738"/>
    <n v="1985"/>
    <s v="42 Bryden Dr"/>
    <s v="Ferntree Gully"/>
    <x v="26"/>
    <x v="3"/>
    <x v="7"/>
    <x v="1"/>
  </r>
  <r>
    <x v="568"/>
    <n v="854000"/>
    <x v="0"/>
    <s v="Cunninghams"/>
    <s v="Sale"/>
    <n v="3172"/>
    <n v="4"/>
    <n v="2"/>
    <n v="2"/>
    <n v="676"/>
    <n v="1975"/>
    <s v="5 Tarnook Ct"/>
    <s v="Dingley Village"/>
    <x v="7"/>
    <x v="4"/>
    <x v="7"/>
    <x v="1"/>
  </r>
  <r>
    <x v="568"/>
    <n v="1016000"/>
    <x v="0"/>
    <s v="Cunninghams"/>
    <s v="Sale"/>
    <n v="3171"/>
    <n v="3"/>
    <n v="1"/>
    <n v="2"/>
    <n v="572"/>
    <m/>
    <s v="13 Boonah St"/>
    <s v="Springvale"/>
    <x v="24"/>
    <x v="4"/>
    <x v="7"/>
    <x v="1"/>
  </r>
  <r>
    <x v="568"/>
    <n v="636500"/>
    <x v="1"/>
    <s v="Jones and Jones"/>
    <s v="Sale"/>
    <n v="3162"/>
    <n v="2"/>
    <n v="1"/>
    <n v="1"/>
    <n v="0"/>
    <n v="1970"/>
    <s v="3/180 Sycamore St"/>
    <s v="Caulfield South"/>
    <x v="9"/>
    <x v="2"/>
    <x v="7"/>
    <x v="1"/>
  </r>
  <r>
    <x v="568"/>
    <n v="1210000"/>
    <x v="0"/>
    <s v="Property Barons"/>
    <s v="Sale"/>
    <n v="3073"/>
    <n v="4"/>
    <n v="3"/>
    <n v="4"/>
    <n v="725"/>
    <m/>
    <s v="32A Broadhurst Av"/>
    <s v="Reservoir"/>
    <x v="10"/>
    <x v="1"/>
    <x v="7"/>
    <x v="1"/>
  </r>
  <r>
    <x v="568"/>
    <n v="950000"/>
    <x v="0"/>
    <s v="Cunninghams"/>
    <s v="Auction"/>
    <n v="3806"/>
    <n v="4"/>
    <n v="4"/>
    <n v="2"/>
    <n v="603"/>
    <n v="2007"/>
    <s v="9 Sunview Pl"/>
    <s v="Berwick"/>
    <x v="25"/>
    <x v="5"/>
    <x v="7"/>
    <x v="1"/>
  </r>
  <r>
    <x v="568"/>
    <n v="2660000"/>
    <x v="0"/>
    <s v="Cunninghams"/>
    <s v="Sale"/>
    <n v="3101"/>
    <n v="5"/>
    <n v="2"/>
    <n v="2"/>
    <n v="696"/>
    <m/>
    <s v="64 Adeney Av"/>
    <s v="Kew"/>
    <x v="14"/>
    <x v="2"/>
    <x v="7"/>
    <x v="1"/>
  </r>
  <r>
    <x v="568"/>
    <n v="1611000"/>
    <x v="0"/>
    <s v="Jones and Jones"/>
    <s v="Sale"/>
    <n v="3193"/>
    <n v="4"/>
    <n v="2"/>
    <n v="2"/>
    <n v="650"/>
    <m/>
    <s v="95 Pellatt St"/>
    <s v="Beaumaris"/>
    <x v="15"/>
    <x v="2"/>
    <x v="7"/>
    <x v="1"/>
  </r>
  <r>
    <x v="568"/>
    <n v="880000"/>
    <x v="0"/>
    <s v="Property Barons"/>
    <s v="Sale"/>
    <n v="3093"/>
    <n v="5"/>
    <n v="2"/>
    <n v="2"/>
    <n v="725"/>
    <m/>
    <s v="13 Anthony Cl"/>
    <s v="Lower Plenty"/>
    <x v="17"/>
    <x v="3"/>
    <x v="7"/>
    <x v="1"/>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2233">
  <r>
    <d v="2016-02-05T00:00:00"/>
    <n v="765000"/>
    <x v="0"/>
    <s v="Property Barons"/>
    <x v="0"/>
    <n v="3020"/>
    <n v="2"/>
    <n v="1"/>
    <n v="2"/>
    <n v="672"/>
    <n v="1958"/>
    <s v="7 Dalworth St"/>
    <s v="Albion"/>
    <s v="Brimbank"/>
    <s v="Western Metropolitan"/>
    <n v="2"/>
    <n v="2016"/>
  </r>
  <r>
    <d v="2016-02-06T00:00:00"/>
    <n v="1102000"/>
    <x v="0"/>
    <s v="Melbourne Homes"/>
    <x v="1"/>
    <n v="3121"/>
    <n v="3"/>
    <n v="2"/>
    <n v="0"/>
    <n v="194"/>
    <m/>
    <s v="234 Coppin St"/>
    <s v="Richmond"/>
    <s v="Yarra"/>
    <s v="Northern Metropolitan"/>
    <n v="2"/>
    <n v="2016"/>
  </r>
  <r>
    <d v="2016-02-06T00:00:00"/>
    <n v="813000"/>
    <x v="1"/>
    <s v="Flanders &amp; Fish"/>
    <x v="1"/>
    <n v="3127"/>
    <n v="2"/>
    <n v="1"/>
    <n v="2"/>
    <n v="108"/>
    <m/>
    <s v="1/10 Florence Rd"/>
    <s v="Surrey Hills"/>
    <s v="Whitehorse"/>
    <s v="Southern Metropolitan"/>
    <n v="2"/>
    <n v="2016"/>
  </r>
  <r>
    <d v="2016-02-08T00:00:00"/>
    <n v="645000"/>
    <x v="0"/>
    <s v="SJ"/>
    <x v="0"/>
    <n v="3060"/>
    <n v="3"/>
    <n v="1"/>
    <n v="4"/>
    <n v="661"/>
    <m/>
    <s v="220 McBryde St"/>
    <s v="Fawkner"/>
    <s v="Moreland"/>
    <s v="Northern Metropolitan"/>
    <n v="2"/>
    <n v="2016"/>
  </r>
  <r>
    <d v="2016-02-08T00:00:00"/>
    <n v="1200000"/>
    <x v="0"/>
    <s v="Cunninghams"/>
    <x v="0"/>
    <n v="3012"/>
    <n v="3"/>
    <n v="1"/>
    <n v="1"/>
    <n v="589"/>
    <m/>
    <s v="26 Inkerman St"/>
    <s v="Maidstone"/>
    <s v="Maribyrnong"/>
    <s v="Western Metropolitan"/>
    <n v="2"/>
    <n v="2016"/>
  </r>
  <r>
    <d v="2016-02-11T00:00:00"/>
    <n v="216000"/>
    <x v="1"/>
    <s v="Metro Ladder"/>
    <x v="1"/>
    <n v="3011"/>
    <n v="1"/>
    <n v="1"/>
    <n v="1"/>
    <n v="0"/>
    <n v="1970"/>
    <s v="2/3 Eldridge St"/>
    <s v="Footscray"/>
    <s v="Maribyrnong"/>
    <s v="Western Metropolitan"/>
    <n v="2"/>
    <n v="2016"/>
  </r>
  <r>
    <d v="2016-02-12T00:00:00"/>
    <n v="550000"/>
    <x v="1"/>
    <s v="Jones and Jones"/>
    <x v="1"/>
    <n v="3207"/>
    <n v="2"/>
    <n v="1"/>
    <n v="1"/>
    <n v="0"/>
    <n v="2012"/>
    <s v="404/101 Bay St"/>
    <s v="Port Melbourne"/>
    <s v="Port Phillip"/>
    <s v="Southern Metropolitan"/>
    <n v="2"/>
    <n v="2016"/>
  </r>
  <r>
    <d v="2016-02-13T00:00:00"/>
    <n v="1205000"/>
    <x v="0"/>
    <s v="Flanders &amp; Fish"/>
    <x v="1"/>
    <n v="3127"/>
    <n v="3"/>
    <n v="1"/>
    <n v="2"/>
    <n v="490"/>
    <m/>
    <s v="999A Riversdale Rd"/>
    <s v="Surrey Hills"/>
    <s v="Whitehorse"/>
    <s v="Southern Metropolitan"/>
    <n v="2"/>
    <n v="2016"/>
  </r>
  <r>
    <d v="2016-02-14T00:00:00"/>
    <n v="930000"/>
    <x v="1"/>
    <s v="Flanders &amp; Fish"/>
    <x v="1"/>
    <n v="3127"/>
    <n v="3"/>
    <n v="2"/>
    <n v="2"/>
    <n v="252"/>
    <n v="1992"/>
    <s v="2/247 Elgar Rd"/>
    <s v="Surrey Hills"/>
    <s v="Whitehorse"/>
    <s v="Southern Metropolitan"/>
    <n v="2"/>
    <n v="2016"/>
  </r>
  <r>
    <d v="2016-02-15T00:00:00"/>
    <n v="890000"/>
    <x v="0"/>
    <s v="Sanders"/>
    <x v="0"/>
    <n v="3148"/>
    <n v="4"/>
    <n v="3"/>
    <n v="2"/>
    <n v="288"/>
    <n v="2014"/>
    <s v="8B Moorong St"/>
    <s v="Chadstone"/>
    <s v="Monash"/>
    <s v="Southern Metropolitan"/>
    <n v="2"/>
    <n v="2016"/>
  </r>
  <r>
    <d v="2016-02-18T00:00:00"/>
    <n v="1151000"/>
    <x v="0"/>
    <s v="Jones and Jones"/>
    <x v="1"/>
    <n v="3125"/>
    <n v="3"/>
    <n v="1"/>
    <n v="1"/>
    <n v="695"/>
    <m/>
    <s v="163 Highbury Rd"/>
    <s v="Burwood"/>
    <s v="Whitehorse"/>
    <s v="Southern Metropolitan"/>
    <n v="2"/>
    <n v="2016"/>
  </r>
  <r>
    <d v="2016-02-19T00:00:00"/>
    <n v="750000"/>
    <x v="1"/>
    <s v="Maxwells"/>
    <x v="1"/>
    <n v="3127"/>
    <n v="2"/>
    <n v="2"/>
    <n v="2"/>
    <n v="0"/>
    <n v="2003"/>
    <s v="50/781 Whitehorse Rd"/>
    <s v="Mont Albert"/>
    <s v="Whitehorse"/>
    <s v="Eastern Metropolitan"/>
    <n v="2"/>
    <n v="2016"/>
  </r>
  <r>
    <d v="2016-02-19T00:00:00"/>
    <n v="927000"/>
    <x v="0"/>
    <s v="Sanders"/>
    <x v="1"/>
    <n v="3012"/>
    <n v="2"/>
    <n v="1"/>
    <n v="4"/>
    <n v="524"/>
    <m/>
    <s v="12 Lindenow St"/>
    <s v="Maidstone"/>
    <s v="Maribyrnong"/>
    <s v="Western Metropolitan"/>
    <n v="2"/>
    <n v="2016"/>
  </r>
  <r>
    <d v="2016-02-20T00:00:00"/>
    <n v="1035000"/>
    <x v="0"/>
    <s v="Cunninghams"/>
    <x v="1"/>
    <n v="3067"/>
    <n v="2"/>
    <n v="1"/>
    <n v="0"/>
    <n v="156"/>
    <n v="1900"/>
    <s v="25 Bloomburg St"/>
    <s v="Abbotsford"/>
    <s v="Yarra"/>
    <s v="Northern Metropolitan"/>
    <n v="2"/>
    <n v="2016"/>
  </r>
  <r>
    <d v="2016-02-20T00:00:00"/>
    <n v="1755000"/>
    <x v="0"/>
    <s v="Jones and Jones"/>
    <x v="1"/>
    <n v="3125"/>
    <n v="3"/>
    <n v="1"/>
    <n v="1"/>
    <n v="931"/>
    <n v="1970"/>
    <s v="30 Station St"/>
    <s v="Burwood"/>
    <s v="Whitehorse"/>
    <s v="Southern Metropolitan"/>
    <n v="2"/>
    <n v="2016"/>
  </r>
  <r>
    <d v="2016-02-23T00:00:00"/>
    <n v="675000"/>
    <x v="0"/>
    <s v="Melbourne Homes"/>
    <x v="0"/>
    <n v="3058"/>
    <n v="3"/>
    <n v="1"/>
    <n v="2"/>
    <n v="142"/>
    <n v="2005"/>
    <s v="8 Watchtower Rd"/>
    <s v="Coburg"/>
    <s v="Moreland"/>
    <s v="Northern Metropolitan"/>
    <n v="2"/>
    <n v="2016"/>
  </r>
  <r>
    <d v="2016-02-23T00:00:00"/>
    <n v="876000"/>
    <x v="0"/>
    <s v="Jones and Jones"/>
    <x v="1"/>
    <n v="3167"/>
    <n v="4"/>
    <n v="2"/>
    <n v="1"/>
    <n v="535"/>
    <m/>
    <s v="4 Montrose St"/>
    <s v="Oakleigh South"/>
    <s v="Kingston"/>
    <s v="South-Eastern Metropolitan"/>
    <n v="2"/>
    <n v="2016"/>
  </r>
  <r>
    <d v="2016-02-27T00:00:00"/>
    <n v="911000"/>
    <x v="0"/>
    <s v="Flanders &amp; Fish"/>
    <x v="1"/>
    <n v="3040"/>
    <n v="3"/>
    <n v="2"/>
    <n v="2"/>
    <n v="225"/>
    <n v="2008"/>
    <s v="2/96 Cooper St"/>
    <s v="Essendon"/>
    <s v="Moonee Valley"/>
    <s v="Western Metropolitan"/>
    <n v="2"/>
    <n v="2016"/>
  </r>
  <r>
    <d v="2016-03-02T00:00:00"/>
    <n v="560000"/>
    <x v="2"/>
    <s v="Cunninghams"/>
    <x v="0"/>
    <n v="3032"/>
    <n v="3"/>
    <n v="2"/>
    <n v="2"/>
    <n v="83"/>
    <n v="2000"/>
    <s v="53 Wests Rd"/>
    <s v="Maribyrnong"/>
    <s v="Maribyrnong"/>
    <s v="Western Metropolitan"/>
    <n v="3"/>
    <n v="2016"/>
  </r>
  <r>
    <d v="2016-03-04T00:00:00"/>
    <n v="560000"/>
    <x v="2"/>
    <s v="Cunninghams"/>
    <x v="0"/>
    <n v="3032"/>
    <n v="3"/>
    <n v="2"/>
    <n v="2"/>
    <n v="77"/>
    <n v="2004"/>
    <s v="6 Kynoch La"/>
    <s v="Maribyrnong"/>
    <s v="Maribyrnong"/>
    <s v="Western Metropolitan"/>
    <n v="3"/>
    <n v="2016"/>
  </r>
  <r>
    <d v="2016-03-12T00:00:00"/>
    <n v="1415000"/>
    <x v="0"/>
    <s v="Cunninghams"/>
    <x v="0"/>
    <n v="3012"/>
    <n v="3"/>
    <n v="1"/>
    <n v="6"/>
    <n v="970"/>
    <n v="1955"/>
    <s v="742 Barkly St"/>
    <s v="West Footscray"/>
    <s v="Maribyrnong"/>
    <s v="Western Metropolitan"/>
    <n v="3"/>
    <n v="2016"/>
  </r>
  <r>
    <d v="2016-03-14T00:00:00"/>
    <n v="1222500"/>
    <x v="0"/>
    <s v="Cunninghams"/>
    <x v="1"/>
    <n v="3204"/>
    <n v="3"/>
    <n v="2"/>
    <n v="2"/>
    <n v="299"/>
    <n v="2000"/>
    <s v="11A Mortimore St"/>
    <s v="Bentleigh"/>
    <s v="Glen Eira"/>
    <s v="Southern Metropolitan"/>
    <n v="3"/>
    <n v="2016"/>
  </r>
  <r>
    <d v="2016-03-17T00:00:00"/>
    <n v="1395000"/>
    <x v="2"/>
    <s v="Best Bricks"/>
    <x v="1"/>
    <n v="3184"/>
    <n v="3"/>
    <n v="2"/>
    <n v="1"/>
    <n v="400"/>
    <n v="1996"/>
    <s v="4 Wilton Gr"/>
    <s v="Elwood"/>
    <s v="Port Phillip"/>
    <s v="Southern Metropolitan"/>
    <n v="3"/>
    <n v="2016"/>
  </r>
  <r>
    <d v="2016-03-18T00:00:00"/>
    <n v="805000"/>
    <x v="2"/>
    <s v="Cunninghams"/>
    <x v="1"/>
    <n v="3071"/>
    <n v="2"/>
    <n v="1"/>
    <n v="2"/>
    <n v="164"/>
    <n v="2009"/>
    <s v="3/125 Fyffe St"/>
    <s v="Thornbury"/>
    <s v="Darebin"/>
    <s v="Northern Metropolitan"/>
    <n v="3"/>
    <n v="2016"/>
  </r>
  <r>
    <d v="2016-03-20T00:00:00"/>
    <n v="250000"/>
    <x v="1"/>
    <s v="Cunninghams"/>
    <x v="0"/>
    <n v="3204"/>
    <n v="1"/>
    <n v="1"/>
    <n v="1"/>
    <n v="0"/>
    <n v="1960"/>
    <s v="7/30 Walsh St"/>
    <s v="Ormond"/>
    <s v="Glen Eira"/>
    <s v="Southern Metropolitan"/>
    <n v="3"/>
    <n v="2016"/>
  </r>
  <r>
    <d v="2016-03-23T00:00:00"/>
    <n v="890000"/>
    <x v="0"/>
    <s v="Metro Ladder"/>
    <x v="1"/>
    <n v="3013"/>
    <n v="2"/>
    <n v="1"/>
    <n v="0"/>
    <n v="166"/>
    <n v="1920"/>
    <s v="29 Newcastle St"/>
    <s v="Yarraville"/>
    <s v="Maribyrnong"/>
    <s v="Western Metropolitan"/>
    <n v="3"/>
    <n v="2016"/>
  </r>
  <r>
    <d v="2016-03-27T00:00:00"/>
    <n v="720000"/>
    <x v="2"/>
    <s v="Metro Ladder"/>
    <x v="1"/>
    <n v="3018"/>
    <n v="2"/>
    <n v="1"/>
    <n v="2"/>
    <n v="292"/>
    <n v="2013"/>
    <s v="1/123 Blyth St"/>
    <s v="Altona"/>
    <s v="Hobsons Bay"/>
    <s v="Western Metropolitan"/>
    <n v="3"/>
    <n v="2016"/>
  </r>
  <r>
    <d v="2016-03-30T00:00:00"/>
    <n v="1417250"/>
    <x v="0"/>
    <s v="Jones and Jones"/>
    <x v="1"/>
    <n v="3189"/>
    <n v="3"/>
    <n v="2"/>
    <n v="2"/>
    <n v="653"/>
    <n v="1950"/>
    <s v="52 Bulli St"/>
    <s v="Moorabbin"/>
    <s v="Kingston"/>
    <s v="Southern Metropolitan"/>
    <n v="3"/>
    <n v="2016"/>
  </r>
  <r>
    <d v="2016-04-03T00:00:00"/>
    <n v="1785000"/>
    <x v="0"/>
    <s v="Cunninghams"/>
    <x v="1"/>
    <n v="3068"/>
    <n v="4"/>
    <n v="2"/>
    <n v="1"/>
    <n v="188"/>
    <n v="1900"/>
    <s v="70 Park St"/>
    <s v="Fitzroy North"/>
    <s v="Yarra"/>
    <s v="Northern Metropolitan"/>
    <n v="4"/>
    <n v="2016"/>
  </r>
  <r>
    <d v="2016-04-03T00:00:00"/>
    <n v="1150000"/>
    <x v="0"/>
    <s v="Jones and Jones"/>
    <x v="0"/>
    <n v="3145"/>
    <n v="2"/>
    <n v="1"/>
    <n v="2"/>
    <n v="604"/>
    <n v="1960"/>
    <s v="24 Prior Rd"/>
    <s v="Malvern East"/>
    <s v="Stonnington"/>
    <s v="Southern Metropolitan"/>
    <n v="4"/>
    <n v="2016"/>
  </r>
  <r>
    <d v="2016-04-03T00:00:00"/>
    <n v="400000"/>
    <x v="0"/>
    <s v="Sanders"/>
    <x v="1"/>
    <n v="3060"/>
    <n v="3"/>
    <n v="1"/>
    <n v="1"/>
    <n v="285"/>
    <m/>
    <s v="1/11 Brockley Rd"/>
    <s v="Fawkner"/>
    <s v="Moreland"/>
    <s v="Northern Metropolitan"/>
    <n v="4"/>
    <n v="2016"/>
  </r>
  <r>
    <d v="2016-04-03T00:00:00"/>
    <n v="501000"/>
    <x v="0"/>
    <s v="Sanders"/>
    <x v="0"/>
    <n v="3046"/>
    <n v="3"/>
    <n v="1"/>
    <n v="1"/>
    <n v="348"/>
    <m/>
    <s v="14 William St"/>
    <s v="Glenroy"/>
    <s v="Moreland"/>
    <s v="Northern Metropolitan"/>
    <n v="4"/>
    <n v="2016"/>
  </r>
  <r>
    <d v="2016-04-03T00:00:00"/>
    <n v="598000"/>
    <x v="2"/>
    <s v="Cunninghams"/>
    <x v="1"/>
    <n v="3055"/>
    <n v="2"/>
    <n v="1"/>
    <n v="1"/>
    <n v="69"/>
    <n v="2009"/>
    <s v="4/38 Melville Rd"/>
    <s v="Brunswick West"/>
    <s v="Moreland"/>
    <s v="Northern Metropolitan"/>
    <n v="4"/>
    <n v="2016"/>
  </r>
  <r>
    <d v="2016-04-03T00:00:00"/>
    <n v="815000"/>
    <x v="2"/>
    <s v="Cunninghams"/>
    <x v="1"/>
    <n v="3055"/>
    <n v="3"/>
    <n v="1"/>
    <n v="2"/>
    <n v="157"/>
    <n v="1999"/>
    <s v="2/494 Victoria St"/>
    <s v="Brunswick West"/>
    <s v="Moreland"/>
    <s v="Northern Metropolitan"/>
    <n v="4"/>
    <n v="2016"/>
  </r>
  <r>
    <d v="2016-04-03T00:00:00"/>
    <n v="1050000"/>
    <x v="0"/>
    <s v="Cunninghams"/>
    <x v="1"/>
    <n v="3057"/>
    <n v="3"/>
    <n v="1"/>
    <n v="1"/>
    <n v="279"/>
    <n v="1900"/>
    <s v="156 Glenlyon Rd"/>
    <s v="Brunswick East"/>
    <s v="Moreland"/>
    <s v="Northern Metropolitan"/>
    <n v="4"/>
    <n v="2016"/>
  </r>
  <r>
    <d v="2016-04-03T00:00:00"/>
    <n v="855000"/>
    <x v="0"/>
    <s v="Cunninghams"/>
    <x v="1"/>
    <n v="3040"/>
    <n v="3"/>
    <n v="1"/>
    <n v="2"/>
    <n v="396"/>
    <n v="1950"/>
    <s v="62 Mary St"/>
    <s v="Essendon"/>
    <s v="Moonee Valley"/>
    <s v="Western Metropolitan"/>
    <n v="4"/>
    <n v="2016"/>
  </r>
  <r>
    <d v="2016-04-03T00:00:00"/>
    <n v="1160000"/>
    <x v="0"/>
    <s v="Maxwells"/>
    <x v="0"/>
    <n v="3042"/>
    <n v="4"/>
    <n v="3"/>
    <n v="2"/>
    <n v="424"/>
    <m/>
    <s v="38 Garnet St"/>
    <s v="Niddrie"/>
    <s v="Moonee Valley"/>
    <s v="Western Metropolitan"/>
    <n v="4"/>
    <n v="2016"/>
  </r>
  <r>
    <d v="2016-04-03T00:00:00"/>
    <n v="436000"/>
    <x v="1"/>
    <s v="Zimmerman"/>
    <x v="1"/>
    <n v="3000"/>
    <n v="1"/>
    <n v="1"/>
    <n v="0"/>
    <n v="0"/>
    <m/>
    <s v="43/1 Exhibition St"/>
    <s v="Melbourne"/>
    <s v="Melbourne"/>
    <s v="Northern Metropolitan"/>
    <n v="4"/>
    <n v="2016"/>
  </r>
  <r>
    <d v="2016-04-03T00:00:00"/>
    <n v="420000"/>
    <x v="1"/>
    <s v="Cunninghams"/>
    <x v="0"/>
    <n v="3032"/>
    <n v="2"/>
    <n v="1"/>
    <n v="2"/>
    <n v="5661"/>
    <n v="1940"/>
    <s v="104 Gatehouse Pl"/>
    <s v="Maribyrnong"/>
    <s v="Maribyrnong"/>
    <s v="Western Metropolitan"/>
    <n v="4"/>
    <n v="2016"/>
  </r>
  <r>
    <d v="2016-04-03T00:00:00"/>
    <n v="693000"/>
    <x v="0"/>
    <s v="Flanders &amp; Fish"/>
    <x v="0"/>
    <n v="3025"/>
    <n v="4"/>
    <n v="2"/>
    <n v="4"/>
    <n v="315"/>
    <n v="2008"/>
    <s v="252 Millers Rd"/>
    <s v="Altona North"/>
    <s v="Hobsons Bay"/>
    <s v="Western Metropolitan"/>
    <n v="4"/>
    <n v="2016"/>
  </r>
  <r>
    <d v="2016-04-03T00:00:00"/>
    <n v="592500"/>
    <x v="0"/>
    <s v="Cunninghams"/>
    <x v="1"/>
    <n v="3073"/>
    <n v="3"/>
    <n v="2"/>
    <n v="1"/>
    <n v="215"/>
    <m/>
    <s v="28 Black St"/>
    <s v="Reservoir"/>
    <s v="Darebin"/>
    <s v="Northern Metropolitan"/>
    <n v="4"/>
    <n v="2016"/>
  </r>
  <r>
    <d v="2016-04-03T00:00:00"/>
    <n v="605000"/>
    <x v="1"/>
    <s v="Property Barons"/>
    <x v="1"/>
    <n v="3071"/>
    <n v="2"/>
    <n v="1"/>
    <n v="1"/>
    <n v="133"/>
    <m/>
    <s v="2/121 Darebin Rd"/>
    <s v="Thornbury"/>
    <s v="Darebin"/>
    <s v="Northern Metropolitan"/>
    <n v="4"/>
    <n v="2016"/>
  </r>
  <r>
    <d v="2016-04-03T00:00:00"/>
    <n v="682000"/>
    <x v="0"/>
    <s v="Property Barons"/>
    <x v="0"/>
    <n v="3073"/>
    <n v="3"/>
    <n v="1"/>
    <n v="1"/>
    <n v="750"/>
    <n v="1970"/>
    <s v="31 Rathcown Rd"/>
    <s v="Reservoir"/>
    <s v="Darebin"/>
    <s v="Northern Metropolitan"/>
    <n v="4"/>
    <n v="2016"/>
  </r>
  <r>
    <d v="2016-04-03T00:00:00"/>
    <n v="986000"/>
    <x v="0"/>
    <s v="Metro Ladder"/>
    <x v="1"/>
    <n v="3072"/>
    <n v="2"/>
    <n v="1"/>
    <n v="1"/>
    <n v="472"/>
    <n v="1940"/>
    <s v="92 Gilbert Rd"/>
    <s v="Preston"/>
    <s v="Darebin"/>
    <s v="Northern Metropolitan"/>
    <n v="4"/>
    <n v="2016"/>
  </r>
  <r>
    <d v="2016-04-03T00:00:00"/>
    <n v="1572000"/>
    <x v="0"/>
    <s v="Metro Ladder"/>
    <x v="1"/>
    <n v="3104"/>
    <n v="4"/>
    <n v="2"/>
    <n v="2"/>
    <n v="662"/>
    <n v="1965"/>
    <s v="30 Clifton St"/>
    <s v="Balwyn North"/>
    <s v="Boroondara"/>
    <s v="Southern Metropolitan"/>
    <n v="4"/>
    <n v="2016"/>
  </r>
  <r>
    <d v="2016-04-03T00:00:00"/>
    <n v="1665000"/>
    <x v="0"/>
    <s v="Metro Ladder"/>
    <x v="1"/>
    <n v="3146"/>
    <n v="3"/>
    <n v="1"/>
    <n v="2"/>
    <n v="685"/>
    <n v="1941"/>
    <s v="21 Beatrice St"/>
    <s v="Glen Iris"/>
    <s v="Boroondara"/>
    <s v="Southern Metropolitan"/>
    <n v="4"/>
    <n v="2016"/>
  </r>
  <r>
    <d v="2016-04-03T00:00:00"/>
    <n v="2200000"/>
    <x v="0"/>
    <s v="Property Barons"/>
    <x v="0"/>
    <n v="3104"/>
    <n v="5"/>
    <n v="3"/>
    <n v="2"/>
    <n v="900"/>
    <n v="1955"/>
    <s v="23a The Boulevard"/>
    <s v="Balwyn North"/>
    <s v="Boroondara"/>
    <s v="Southern Metropolitan"/>
    <n v="4"/>
    <n v="2016"/>
  </r>
  <r>
    <d v="2016-04-03T00:00:00"/>
    <n v="2750000"/>
    <x v="0"/>
    <s v="Melbourne Homes"/>
    <x v="1"/>
    <n v="3186"/>
    <n v="4"/>
    <n v="2"/>
    <n v="2"/>
    <n v="687"/>
    <m/>
    <s v="57 Bay St"/>
    <s v="Brighton"/>
    <s v="Bayside"/>
    <s v="Southern Metropolitan"/>
    <n v="4"/>
    <n v="2016"/>
  </r>
  <r>
    <d v="2016-04-04T00:00:00"/>
    <n v="990000"/>
    <x v="0"/>
    <s v="Cunninghams"/>
    <x v="1"/>
    <n v="3068"/>
    <n v="2"/>
    <n v="1"/>
    <n v="0"/>
    <n v="145"/>
    <m/>
    <s v="28 Percy St"/>
    <s v="Fitzroy North"/>
    <s v="Yarra"/>
    <s v="Northern Metropolitan"/>
    <n v="4"/>
    <n v="2016"/>
  </r>
  <r>
    <d v="2016-04-04T00:00:00"/>
    <n v="575000"/>
    <x v="1"/>
    <s v="Flanders &amp; Fish"/>
    <x v="1"/>
    <n v="3142"/>
    <n v="2"/>
    <n v="1"/>
    <n v="1"/>
    <n v="0"/>
    <n v="2008"/>
    <s v="3/765 Malvern Rd"/>
    <s v="Toorak"/>
    <s v="Stonnington"/>
    <s v="Southern Metropolitan"/>
    <n v="4"/>
    <n v="2016"/>
  </r>
  <r>
    <d v="2016-04-04T00:00:00"/>
    <n v="1200000"/>
    <x v="0"/>
    <s v="SJ"/>
    <x v="1"/>
    <n v="3141"/>
    <n v="2"/>
    <n v="1"/>
    <n v="1"/>
    <n v="163"/>
    <n v="1900"/>
    <s v="33 Tyrone St"/>
    <s v="South Yarra"/>
    <s v="Stonnington"/>
    <s v="Southern Metropolitan"/>
    <n v="4"/>
    <n v="2016"/>
  </r>
  <r>
    <d v="2016-04-04T00:00:00"/>
    <n v="2300000"/>
    <x v="0"/>
    <s v="Cunninghams"/>
    <x v="1"/>
    <n v="3206"/>
    <n v="4"/>
    <n v="2"/>
    <n v="1"/>
    <n v="153"/>
    <n v="1880"/>
    <s v="104 Richardson St"/>
    <s v="Albert Park"/>
    <s v="Port Phillip"/>
    <s v="Southern Metropolitan"/>
    <n v="4"/>
    <n v="2016"/>
  </r>
  <r>
    <d v="2016-04-04T00:00:00"/>
    <n v="600000"/>
    <x v="0"/>
    <s v="Metro Ladder"/>
    <x v="0"/>
    <n v="3044"/>
    <n v="3"/>
    <n v="1"/>
    <n v="4"/>
    <n v="557"/>
    <n v="1955"/>
    <s v="5 Virginia St"/>
    <s v="Pascoe Vale"/>
    <s v="Moreland"/>
    <s v="Northern Metropolitan"/>
    <n v="4"/>
    <n v="2016"/>
  </r>
  <r>
    <d v="2016-04-04T00:00:00"/>
    <n v="947000"/>
    <x v="0"/>
    <s v="Jones and Jones"/>
    <x v="1"/>
    <n v="3056"/>
    <n v="3"/>
    <n v="1"/>
    <n v="2"/>
    <n v="996"/>
    <m/>
    <s v="60 Rose St"/>
    <s v="Brunswick"/>
    <s v="Moreland"/>
    <s v="Northern Metropolitan"/>
    <n v="4"/>
    <n v="2016"/>
  </r>
  <r>
    <d v="2016-04-04T00:00:00"/>
    <n v="630000"/>
    <x v="0"/>
    <s v="Cunninghams"/>
    <x v="1"/>
    <n v="3033"/>
    <n v="3"/>
    <n v="2"/>
    <n v="1"/>
    <n v="221"/>
    <m/>
    <s v="564 Buckley St"/>
    <s v="Keilor East"/>
    <s v="Moonee Valley"/>
    <s v="Western Metropolitan"/>
    <n v="4"/>
    <n v="2016"/>
  </r>
  <r>
    <d v="2016-04-04T00:00:00"/>
    <n v="1080000"/>
    <x v="0"/>
    <s v="Sanders"/>
    <x v="1"/>
    <n v="3041"/>
    <n v="3"/>
    <n v="2"/>
    <n v="2"/>
    <n v="211"/>
    <n v="1980"/>
    <s v="9 Marks St"/>
    <s v="Strathmore"/>
    <s v="Moonee Valley"/>
    <s v="Western Metropolitan"/>
    <n v="4"/>
    <n v="2016"/>
  </r>
  <r>
    <d v="2016-04-04T00:00:00"/>
    <n v="1270000"/>
    <x v="2"/>
    <s v="Jones and Jones"/>
    <x v="1"/>
    <n v="3125"/>
    <n v="4"/>
    <n v="2"/>
    <n v="2"/>
    <n v="399"/>
    <n v="2005"/>
    <s v="8 Pescott Cl"/>
    <s v="Burwood"/>
    <s v="Monash"/>
    <s v="Southern Metropolitan"/>
    <n v="4"/>
    <n v="2016"/>
  </r>
  <r>
    <d v="2016-04-04T00:00:00"/>
    <n v="681000"/>
    <x v="0"/>
    <s v="Metro Ladder"/>
    <x v="1"/>
    <n v="3013"/>
    <n v="3"/>
    <n v="1"/>
    <n v="1"/>
    <n v="446"/>
    <m/>
    <s v="342 Francis St"/>
    <s v="Yarraville"/>
    <s v="Maribyrnong"/>
    <s v="Western Metropolitan"/>
    <n v="4"/>
    <n v="2016"/>
  </r>
  <r>
    <d v="2016-04-04T00:00:00"/>
    <n v="706000"/>
    <x v="0"/>
    <s v="Maxwells"/>
    <x v="1"/>
    <n v="3013"/>
    <n v="4"/>
    <n v="1"/>
    <n v="0"/>
    <n v="165"/>
    <n v="1900"/>
    <s v="25 Gray St"/>
    <s v="Yarraville"/>
    <s v="Maribyrnong"/>
    <s v="Western Metropolitan"/>
    <n v="4"/>
    <n v="2016"/>
  </r>
  <r>
    <d v="2016-04-04T00:00:00"/>
    <n v="878000"/>
    <x v="0"/>
    <s v="Property Barons"/>
    <x v="1"/>
    <n v="3108"/>
    <n v="3"/>
    <n v="2"/>
    <n v="2"/>
    <n v="0"/>
    <n v="2001"/>
    <s v="13b Outlook Dr"/>
    <s v="Doncaster"/>
    <s v="Manningham"/>
    <s v="Eastern Metropolitan"/>
    <n v="4"/>
    <n v="2016"/>
  </r>
  <r>
    <d v="2016-04-04T00:00:00"/>
    <n v="990000"/>
    <x v="0"/>
    <s v="Property Barons"/>
    <x v="1"/>
    <n v="3108"/>
    <n v="3"/>
    <n v="1"/>
    <n v="1"/>
    <n v="746"/>
    <m/>
    <s v="4 Bellara St"/>
    <s v="Doncaster"/>
    <s v="Manningham"/>
    <s v="Eastern Metropolitan"/>
    <n v="4"/>
    <n v="2016"/>
  </r>
  <r>
    <d v="2016-04-04T00:00:00"/>
    <n v="1190000"/>
    <x v="0"/>
    <s v="Cunninghams"/>
    <x v="1"/>
    <n v="3108"/>
    <n v="3"/>
    <n v="1"/>
    <n v="1"/>
    <n v="658"/>
    <n v="1960"/>
    <s v="22 Menarra St"/>
    <s v="Doncaster"/>
    <s v="Manningham"/>
    <s v="Eastern Metropolitan"/>
    <n v="4"/>
    <n v="2016"/>
  </r>
  <r>
    <d v="2016-04-04T00:00:00"/>
    <n v="927000"/>
    <x v="0"/>
    <s v="Melbourne Homes"/>
    <x v="1"/>
    <n v="3015"/>
    <n v="3"/>
    <n v="1"/>
    <n v="0"/>
    <n v="274"/>
    <n v="1910"/>
    <s v="24 Forrest St"/>
    <s v="Spotswood"/>
    <s v="Hobsons Bay"/>
    <s v="Western Metropolitan"/>
    <n v="4"/>
    <n v="2016"/>
  </r>
  <r>
    <d v="2016-04-04T00:00:00"/>
    <n v="940000"/>
    <x v="0"/>
    <s v="Melbourne Homes"/>
    <x v="0"/>
    <n v="3015"/>
    <n v="4"/>
    <n v="2"/>
    <n v="1"/>
    <n v="379"/>
    <n v="1930"/>
    <s v="46 River St"/>
    <s v="Newport"/>
    <s v="Hobsons Bay"/>
    <s v="Western Metropolitan"/>
    <n v="4"/>
    <n v="2016"/>
  </r>
  <r>
    <d v="2016-04-04T00:00:00"/>
    <n v="993000"/>
    <x v="0"/>
    <s v="Melbourne Homes"/>
    <x v="0"/>
    <n v="3015"/>
    <n v="3"/>
    <n v="2"/>
    <n v="2"/>
    <n v="348"/>
    <n v="1900"/>
    <s v="8 Agg St"/>
    <s v="Newport"/>
    <s v="Hobsons Bay"/>
    <s v="Western Metropolitan"/>
    <n v="4"/>
    <n v="2016"/>
  </r>
  <r>
    <d v="2016-04-04T00:00:00"/>
    <n v="410000"/>
    <x v="1"/>
    <s v="Flanders &amp; Fish"/>
    <x v="0"/>
    <n v="3185"/>
    <n v="2"/>
    <n v="1"/>
    <n v="0"/>
    <n v="0"/>
    <m/>
    <s v="5/29 Nepean Hwy"/>
    <s v="Elsternwick"/>
    <s v="Glen Eira"/>
    <s v="Southern Metropolitan"/>
    <n v="4"/>
    <n v="2016"/>
  </r>
  <r>
    <d v="2016-04-04T00:00:00"/>
    <n v="772500"/>
    <x v="1"/>
    <s v="Cunninghams"/>
    <x v="1"/>
    <n v="3165"/>
    <n v="2"/>
    <n v="1"/>
    <n v="2"/>
    <n v="318"/>
    <m/>
    <s v="30 Browns Rd"/>
    <s v="Bentleigh East"/>
    <s v="Glen Eira"/>
    <s v="Southern Metropolitan"/>
    <n v="4"/>
    <n v="2016"/>
  </r>
  <r>
    <d v="2016-04-04T00:00:00"/>
    <n v="260000"/>
    <x v="0"/>
    <s v="Metro Ladder"/>
    <x v="0"/>
    <n v="3073"/>
    <n v="1"/>
    <n v="1"/>
    <n v="1"/>
    <n v="141"/>
    <n v="2000"/>
    <s v="1/40 Godley St"/>
    <s v="Reservoir"/>
    <s v="Darebin"/>
    <s v="Northern Metropolitan"/>
    <n v="4"/>
    <n v="2016"/>
  </r>
  <r>
    <d v="2016-04-04T00:00:00"/>
    <n v="510000"/>
    <x v="2"/>
    <s v="Property Barons"/>
    <x v="0"/>
    <n v="3020"/>
    <n v="3"/>
    <n v="2"/>
    <n v="1"/>
    <n v="333"/>
    <n v="2012"/>
    <s v="2/42 Bardsley St"/>
    <s v="Sunshine West"/>
    <s v="Brimbank"/>
    <s v="Western Metropolitan"/>
    <n v="4"/>
    <n v="2016"/>
  </r>
  <r>
    <d v="2016-04-04T00:00:00"/>
    <n v="1000000"/>
    <x v="0"/>
    <s v="Best Bricks"/>
    <x v="1"/>
    <n v="3020"/>
    <n v="5"/>
    <n v="2"/>
    <n v="1"/>
    <n v="786"/>
    <n v="1999"/>
    <s v="17 Taniyha Pl"/>
    <s v="Sunshine North"/>
    <s v="Brimbank"/>
    <s v="Western Metropolitan"/>
    <n v="4"/>
    <n v="2016"/>
  </r>
  <r>
    <d v="2016-04-04T00:00:00"/>
    <n v="720000"/>
    <x v="1"/>
    <s v="Jones and Jones"/>
    <x v="1"/>
    <n v="3101"/>
    <n v="3"/>
    <n v="1"/>
    <n v="1"/>
    <n v="0"/>
    <m/>
    <s v="10/7 College Pde"/>
    <s v="Kew"/>
    <s v="Boroondara"/>
    <s v="Southern Metropolitan"/>
    <n v="4"/>
    <n v="2016"/>
  </r>
  <r>
    <d v="2016-04-04T00:00:00"/>
    <n v="2730000"/>
    <x v="0"/>
    <s v="Flanders &amp; Fish"/>
    <x v="1"/>
    <n v="3186"/>
    <n v="5"/>
    <n v="3"/>
    <n v="2"/>
    <n v="895"/>
    <n v="1938"/>
    <s v="97 Dendy St"/>
    <s v="Brighton"/>
    <s v="Bayside"/>
    <s v="Southern Metropolitan"/>
    <n v="4"/>
    <n v="2016"/>
  </r>
  <r>
    <d v="2016-04-04T00:00:00"/>
    <n v="1375000"/>
    <x v="0"/>
    <s v="Cunninghams"/>
    <x v="0"/>
    <n v="3081"/>
    <n v="3"/>
    <n v="1"/>
    <n v="1"/>
    <n v="368"/>
    <n v="1960"/>
    <s v="16 Achilles St"/>
    <s v="Heidelberg West"/>
    <s v="Banyule"/>
    <s v="Eastern Metropolitan"/>
    <n v="4"/>
    <n v="2016"/>
  </r>
  <r>
    <d v="2016-04-05T00:00:00"/>
    <n v="4000000"/>
    <x v="0"/>
    <s v="Cunninghams"/>
    <x v="0"/>
    <n v="3128"/>
    <n v="3"/>
    <n v="1"/>
    <n v="2"/>
    <n v="763"/>
    <n v="1945"/>
    <s v="6 Archibald St"/>
    <s v="Box Hill"/>
    <s v="Whitehorse"/>
    <s v="Eastern Metropolitan"/>
    <n v="4"/>
    <n v="2016"/>
  </r>
  <r>
    <d v="2016-04-05T00:00:00"/>
    <n v="480000"/>
    <x v="1"/>
    <s v="Cunninghams"/>
    <x v="1"/>
    <n v="3141"/>
    <n v="2"/>
    <n v="1"/>
    <n v="1"/>
    <n v="0"/>
    <n v="1965"/>
    <s v="13/4 Gordon Gr"/>
    <s v="South Yarra"/>
    <s v="Stonnington"/>
    <s v="Southern Metropolitan"/>
    <n v="4"/>
    <n v="2016"/>
  </r>
  <r>
    <d v="2016-04-05T00:00:00"/>
    <n v="327000"/>
    <x v="1"/>
    <s v="Jones and Jones"/>
    <x v="1"/>
    <n v="3185"/>
    <n v="1"/>
    <n v="1"/>
    <n v="1"/>
    <n v="486"/>
    <m/>
    <s v="7/1 Hotham Gr"/>
    <s v="Ripponlea"/>
    <s v="Port Phillip"/>
    <s v="Southern Metropolitan"/>
    <n v="4"/>
    <n v="2016"/>
  </r>
  <r>
    <d v="2016-04-05T00:00:00"/>
    <n v="561000"/>
    <x v="1"/>
    <s v="Metro Ladder"/>
    <x v="1"/>
    <n v="3182"/>
    <n v="2"/>
    <n v="1"/>
    <n v="1"/>
    <n v="0"/>
    <m/>
    <s v="201/8 Blanche St"/>
    <s v="St Kilda"/>
    <s v="Port Phillip"/>
    <s v="Southern Metropolitan"/>
    <n v="4"/>
    <n v="2016"/>
  </r>
  <r>
    <d v="2016-04-05T00:00:00"/>
    <n v="370000"/>
    <x v="1"/>
    <s v="Jones and Jones"/>
    <x v="0"/>
    <n v="3055"/>
    <n v="2"/>
    <n v="1"/>
    <n v="1"/>
    <n v="0"/>
    <n v="1970"/>
    <s v="7/5 Allard St"/>
    <s v="Brunswick West"/>
    <s v="Moreland"/>
    <s v="Northern Metropolitan"/>
    <n v="4"/>
    <n v="2016"/>
  </r>
  <r>
    <d v="2016-04-05T00:00:00"/>
    <n v="880000"/>
    <x v="0"/>
    <s v="Cunninghams"/>
    <x v="1"/>
    <n v="3044"/>
    <n v="3"/>
    <n v="2"/>
    <n v="2"/>
    <n v="588"/>
    <n v="1960"/>
    <s v="17 Prospect St"/>
    <s v="Pascoe Vale"/>
    <s v="Moreland"/>
    <s v="Northern Metropolitan"/>
    <n v="4"/>
    <n v="2016"/>
  </r>
  <r>
    <d v="2016-04-05T00:00:00"/>
    <n v="610000"/>
    <x v="1"/>
    <s v="Metro Ladder"/>
    <x v="0"/>
    <n v="3032"/>
    <n v="2"/>
    <n v="1"/>
    <n v="1"/>
    <n v="301"/>
    <n v="1995"/>
    <s v="2/127 Epsom Rd"/>
    <s v="Ascot Vale"/>
    <s v="Moonee Valley"/>
    <s v="Western Metropolitan"/>
    <n v="4"/>
    <n v="2016"/>
  </r>
  <r>
    <d v="2016-04-05T00:00:00"/>
    <n v="645000"/>
    <x v="1"/>
    <s v="Cunninghams"/>
    <x v="0"/>
    <n v="3040"/>
    <n v="2"/>
    <n v="1"/>
    <n v="1"/>
    <n v="170"/>
    <n v="1994"/>
    <s v="2/67 Nimmo St"/>
    <s v="Essendon"/>
    <s v="Moonee Valley"/>
    <s v="Western Metropolitan"/>
    <n v="4"/>
    <n v="2016"/>
  </r>
  <r>
    <d v="2016-04-05T00:00:00"/>
    <n v="1007000"/>
    <x v="0"/>
    <s v="Cunninghams"/>
    <x v="1"/>
    <n v="3042"/>
    <n v="2"/>
    <n v="1"/>
    <n v="1"/>
    <n v="646"/>
    <m/>
    <s v="4 Muriel St"/>
    <s v="Niddrie"/>
    <s v="Moonee Valley"/>
    <s v="Western Metropolitan"/>
    <n v="4"/>
    <n v="2016"/>
  </r>
  <r>
    <d v="2016-04-05T00:00:00"/>
    <n v="1260000"/>
    <x v="0"/>
    <s v="Cunninghams"/>
    <x v="0"/>
    <n v="3053"/>
    <n v="4"/>
    <n v="1"/>
    <n v="2"/>
    <n v="151"/>
    <m/>
    <s v="436 Lygon St"/>
    <s v="Carlton"/>
    <s v="Melbourne"/>
    <s v="Northern Metropolitan"/>
    <n v="4"/>
    <n v="2016"/>
  </r>
  <r>
    <d v="2016-04-05T00:00:00"/>
    <n v="1260000"/>
    <x v="0"/>
    <s v="Jones and Jones"/>
    <x v="0"/>
    <n v="3015"/>
    <n v="4"/>
    <n v="1"/>
    <n v="3"/>
    <n v="757"/>
    <n v="1960"/>
    <s v="53 River St"/>
    <s v="Newport"/>
    <s v="Hobsons Bay"/>
    <s v="Western Metropolitan"/>
    <n v="4"/>
    <n v="2016"/>
  </r>
  <r>
    <d v="2016-04-05T00:00:00"/>
    <n v="260000"/>
    <x v="1"/>
    <s v="Cunninghams"/>
    <x v="0"/>
    <n v="3204"/>
    <n v="1"/>
    <n v="1"/>
    <n v="1"/>
    <n v="0"/>
    <n v="1975"/>
    <s v="7/4 Holloway St"/>
    <s v="Ormond"/>
    <s v="Glen Eira"/>
    <s v="Southern Metropolitan"/>
    <n v="4"/>
    <n v="2016"/>
  </r>
  <r>
    <d v="2016-04-05T00:00:00"/>
    <n v="689000"/>
    <x v="0"/>
    <s v="Metro Ladder"/>
    <x v="1"/>
    <n v="3165"/>
    <n v="2"/>
    <n v="1"/>
    <n v="1"/>
    <n v="169"/>
    <m/>
    <s v="3/32 Elizabeth St"/>
    <s v="Bentleigh East"/>
    <s v="Glen Eira"/>
    <s v="Southern Metropolitan"/>
    <n v="4"/>
    <n v="2016"/>
  </r>
  <r>
    <d v="2016-04-05T00:00:00"/>
    <n v="800000"/>
    <x v="1"/>
    <s v="Jones and Jones"/>
    <x v="0"/>
    <n v="3165"/>
    <n v="3"/>
    <n v="2"/>
    <n v="2"/>
    <n v="252"/>
    <n v="1994"/>
    <s v="2/111 Marlborough St"/>
    <s v="Bentleigh East"/>
    <s v="Glen Eira"/>
    <s v="Southern Metropolitan"/>
    <n v="4"/>
    <n v="2016"/>
  </r>
  <r>
    <d v="2016-04-05T00:00:00"/>
    <n v="376000"/>
    <x v="1"/>
    <s v="Cunninghams"/>
    <x v="1"/>
    <n v="3073"/>
    <n v="2"/>
    <n v="1"/>
    <n v="1"/>
    <n v="104"/>
    <n v="1970"/>
    <s v="1/18 Duffy St"/>
    <s v="Reservoir"/>
    <s v="Darebin"/>
    <s v="Northern Metropolitan"/>
    <n v="4"/>
    <n v="2016"/>
  </r>
  <r>
    <d v="2016-04-05T00:00:00"/>
    <n v="750000"/>
    <x v="0"/>
    <s v="Cunninghams"/>
    <x v="0"/>
    <n v="3072"/>
    <n v="3"/>
    <n v="1"/>
    <n v="2"/>
    <n v="409"/>
    <m/>
    <s v="19 Railway Pl"/>
    <s v="Preston"/>
    <s v="Darebin"/>
    <s v="Northern Metropolitan"/>
    <n v="4"/>
    <n v="2016"/>
  </r>
  <r>
    <d v="2016-04-05T00:00:00"/>
    <n v="940000"/>
    <x v="0"/>
    <s v="Cunninghams"/>
    <x v="1"/>
    <n v="3071"/>
    <n v="2"/>
    <n v="1"/>
    <n v="1"/>
    <n v="372"/>
    <n v="1950"/>
    <s v="40 Wales St"/>
    <s v="Thornbury"/>
    <s v="Darebin"/>
    <s v="Northern Metropolitan"/>
    <n v="4"/>
    <n v="2016"/>
  </r>
  <r>
    <d v="2016-04-05T00:00:00"/>
    <n v="450000"/>
    <x v="0"/>
    <s v="Metro Ladder"/>
    <x v="0"/>
    <n v="3021"/>
    <n v="3"/>
    <n v="1"/>
    <n v="2"/>
    <n v="548"/>
    <m/>
    <s v="22 Valewood Dr"/>
    <s v="Kealba"/>
    <s v="Brimbank"/>
    <s v="Western Metropolitan"/>
    <n v="4"/>
    <n v="2016"/>
  </r>
  <r>
    <d v="2016-04-05T00:00:00"/>
    <n v="972500"/>
    <x v="0"/>
    <s v="Jones and Jones"/>
    <x v="1"/>
    <n v="3101"/>
    <n v="3"/>
    <n v="2"/>
    <n v="2"/>
    <n v="0"/>
    <n v="1970"/>
    <s v="2/147 Willsmere Rd"/>
    <s v="Kew"/>
    <s v="Boroondara"/>
    <s v="Southern Metropolitan"/>
    <n v="4"/>
    <n v="2016"/>
  </r>
  <r>
    <d v="2016-04-05T00:00:00"/>
    <n v="1610000"/>
    <x v="0"/>
    <s v="Melbourne Homes"/>
    <x v="1"/>
    <n v="3188"/>
    <n v="3"/>
    <n v="1"/>
    <n v="2"/>
    <n v="569"/>
    <m/>
    <s v="11 Kerferd St"/>
    <s v="Hampton"/>
    <s v="Bayside"/>
    <s v="Southern Metropolitan"/>
    <n v="4"/>
    <n v="2016"/>
  </r>
  <r>
    <d v="2016-04-05T00:00:00"/>
    <n v="2910000"/>
    <x v="0"/>
    <s v="Cunninghams"/>
    <x v="1"/>
    <n v="3186"/>
    <n v="4"/>
    <n v="1"/>
    <n v="2"/>
    <n v="732"/>
    <m/>
    <s v="23 Albert St"/>
    <s v="Brighton"/>
    <s v="Bayside"/>
    <s v="Southern Metropolitan"/>
    <n v="4"/>
    <n v="2016"/>
  </r>
  <r>
    <d v="2016-04-06T00:00:00"/>
    <n v="775000"/>
    <x v="2"/>
    <s v="Jones and Jones"/>
    <x v="1"/>
    <n v="3068"/>
    <n v="3"/>
    <n v="2"/>
    <n v="2"/>
    <n v="0"/>
    <m/>
    <s v="8/86 Queens Pde"/>
    <s v="Fitzroy North"/>
    <s v="Yarra"/>
    <s v="Northern Metropolitan"/>
    <n v="4"/>
    <n v="2016"/>
  </r>
  <r>
    <d v="2016-04-06T00:00:00"/>
    <n v="1012000"/>
    <x v="2"/>
    <s v="Jones and Jones"/>
    <x v="1"/>
    <n v="3121"/>
    <n v="3"/>
    <n v="2"/>
    <n v="1"/>
    <n v="80"/>
    <m/>
    <s v="23 Gardner St"/>
    <s v="Richmond"/>
    <s v="Yarra"/>
    <s v="Northern Metropolitan"/>
    <n v="4"/>
    <n v="2016"/>
  </r>
  <r>
    <d v="2016-04-06T00:00:00"/>
    <n v="1581000"/>
    <x v="0"/>
    <s v="Jones and Jones"/>
    <x v="1"/>
    <n v="3068"/>
    <n v="3"/>
    <n v="1"/>
    <n v="0"/>
    <n v="193"/>
    <n v="1910"/>
    <s v="168 Scotchmer St"/>
    <s v="Fitzroy North"/>
    <s v="Yarra"/>
    <s v="Northern Metropolitan"/>
    <n v="4"/>
    <n v="2016"/>
  </r>
  <r>
    <d v="2016-04-06T00:00:00"/>
    <n v="1600000"/>
    <x v="0"/>
    <s v="Cunninghams"/>
    <x v="0"/>
    <n v="3067"/>
    <n v="4"/>
    <n v="1"/>
    <n v="2"/>
    <n v="120"/>
    <n v="2014"/>
    <s v="55a Park St"/>
    <s v="Abbotsford"/>
    <s v="Yarra"/>
    <s v="Northern Metropolitan"/>
    <n v="4"/>
    <n v="2016"/>
  </r>
  <r>
    <d v="2016-04-06T00:00:00"/>
    <n v="390000"/>
    <x v="1"/>
    <s v="Metro Ladder"/>
    <x v="1"/>
    <n v="3146"/>
    <n v="2"/>
    <n v="1"/>
    <n v="1"/>
    <n v="0"/>
    <m/>
    <s v="4/68 Edgar St N"/>
    <s v="Glen Iris"/>
    <s v="Stonnington"/>
    <s v="Southern Metropolitan"/>
    <n v="4"/>
    <n v="2016"/>
  </r>
  <r>
    <d v="2016-04-06T00:00:00"/>
    <n v="655000"/>
    <x v="1"/>
    <s v="Cunninghams"/>
    <x v="0"/>
    <n v="3184"/>
    <n v="2"/>
    <n v="1"/>
    <n v="1"/>
    <n v="0"/>
    <n v="1965"/>
    <s v="7/435 St Kilda St"/>
    <s v="Elwood"/>
    <s v="Port Phillip"/>
    <s v="Southern Metropolitan"/>
    <n v="4"/>
    <n v="2016"/>
  </r>
  <r>
    <d v="2016-04-06T00:00:00"/>
    <n v="1825000"/>
    <x v="0"/>
    <s v="Cunninghams"/>
    <x v="1"/>
    <n v="3205"/>
    <n v="3"/>
    <n v="2"/>
    <n v="2"/>
    <n v="151"/>
    <n v="1900"/>
    <s v="296 Albert Rd"/>
    <s v="South Melbourne"/>
    <s v="Port Phillip"/>
    <s v="Southern Metropolitan"/>
    <n v="4"/>
    <n v="2016"/>
  </r>
  <r>
    <d v="2016-04-06T00:00:00"/>
    <n v="640000"/>
    <x v="2"/>
    <s v="Cunninghams"/>
    <x v="0"/>
    <n v="3044"/>
    <n v="4"/>
    <n v="2"/>
    <n v="2"/>
    <n v="353"/>
    <m/>
    <s v="68 Devon Rd"/>
    <s v="Pascoe Vale"/>
    <s v="Moreland"/>
    <s v="Northern Metropolitan"/>
    <n v="4"/>
    <n v="2016"/>
  </r>
  <r>
    <d v="2016-04-06T00:00:00"/>
    <n v="787500"/>
    <x v="0"/>
    <s v="Property Barons"/>
    <x v="1"/>
    <n v="3046"/>
    <n v="4"/>
    <n v="2"/>
    <n v="2"/>
    <n v="650"/>
    <m/>
    <s v="44 Everard St"/>
    <s v="Glenroy"/>
    <s v="Moreland"/>
    <s v="Northern Metropolitan"/>
    <n v="4"/>
    <n v="2016"/>
  </r>
  <r>
    <d v="2016-04-06T00:00:00"/>
    <n v="891000"/>
    <x v="0"/>
    <s v="Cunninghams"/>
    <x v="1"/>
    <n v="3033"/>
    <n v="3"/>
    <n v="3"/>
    <n v="1"/>
    <n v="292"/>
    <m/>
    <s v="37 Roberts St"/>
    <s v="Keilor East"/>
    <s v="Moonee Valley"/>
    <s v="Western Metropolitan"/>
    <n v="4"/>
    <n v="2016"/>
  </r>
  <r>
    <d v="2016-04-06T00:00:00"/>
    <n v="1350000"/>
    <x v="0"/>
    <s v="Cunninghams"/>
    <x v="1"/>
    <n v="3040"/>
    <n v="4"/>
    <n v="2"/>
    <n v="2"/>
    <n v="1076"/>
    <n v="1960"/>
    <s v="47 Clifton St"/>
    <s v="Aberfeldie"/>
    <s v="Moonee Valley"/>
    <s v="Western Metropolitan"/>
    <n v="4"/>
    <n v="2016"/>
  </r>
  <r>
    <d v="2016-04-06T00:00:00"/>
    <n v="400000"/>
    <x v="1"/>
    <s v="Sanders"/>
    <x v="0"/>
    <n v="3207"/>
    <n v="1"/>
    <n v="1"/>
    <n v="1"/>
    <n v="0"/>
    <n v="2000"/>
    <s v="14/200 Bay St"/>
    <s v="Port Melbourne"/>
    <s v="Melbourne"/>
    <s v="Southern Metropolitan"/>
    <n v="4"/>
    <n v="2016"/>
  </r>
  <r>
    <d v="2016-04-06T00:00:00"/>
    <n v="1050000"/>
    <x v="0"/>
    <s v="Metro Ladder"/>
    <x v="1"/>
    <n v="3013"/>
    <n v="3"/>
    <n v="2"/>
    <n v="1"/>
    <n v="462"/>
    <n v="1960"/>
    <s v="101 Roberts St"/>
    <s v="Yarraville"/>
    <s v="Maribyrnong"/>
    <s v="Western Metropolitan"/>
    <n v="4"/>
    <n v="2016"/>
  </r>
  <r>
    <d v="2016-04-06T00:00:00"/>
    <n v="538000"/>
    <x v="0"/>
    <s v="Cunninghams"/>
    <x v="1"/>
    <n v="3060"/>
    <n v="3"/>
    <n v="1"/>
    <n v="4"/>
    <n v="789"/>
    <m/>
    <s v="16 Janice Ct"/>
    <s v="Fawkner"/>
    <s v="Hume"/>
    <s v="Northern Metropolitan"/>
    <n v="4"/>
    <n v="2016"/>
  </r>
  <r>
    <d v="2016-04-06T00:00:00"/>
    <n v="310000"/>
    <x v="1"/>
    <s v="Metro Ladder"/>
    <x v="0"/>
    <n v="3016"/>
    <n v="1"/>
    <n v="1"/>
    <n v="1"/>
    <n v="0"/>
    <n v="1968"/>
    <s v="8/99 Verdon St"/>
    <s v="Williamstown"/>
    <s v="Hobsons Bay"/>
    <s v="Western Metropolitan"/>
    <n v="4"/>
    <n v="2016"/>
  </r>
  <r>
    <d v="2016-04-06T00:00:00"/>
    <n v="680000"/>
    <x v="0"/>
    <s v="Zimmerman"/>
    <x v="0"/>
    <n v="3015"/>
    <n v="2"/>
    <n v="1"/>
    <n v="1"/>
    <n v="229"/>
    <n v="2000"/>
    <s v="5/67 Oxford St"/>
    <s v="Newport"/>
    <s v="Hobsons Bay"/>
    <s v="Western Metropolitan"/>
    <n v="4"/>
    <n v="2016"/>
  </r>
  <r>
    <d v="2016-04-06T00:00:00"/>
    <n v="350000"/>
    <x v="1"/>
    <s v="Metro Ladder"/>
    <x v="0"/>
    <n v="3163"/>
    <n v="2"/>
    <n v="1"/>
    <n v="1"/>
    <n v="0"/>
    <n v="1960"/>
    <s v="6/99 Neerim Rd"/>
    <s v="Glen Huntly"/>
    <s v="Glen Eira"/>
    <s v="Southern Metropolitan"/>
    <n v="4"/>
    <n v="2016"/>
  </r>
  <r>
    <d v="2016-04-06T00:00:00"/>
    <n v="450000"/>
    <x v="1"/>
    <s v="Cunninghams"/>
    <x v="1"/>
    <n v="3163"/>
    <n v="2"/>
    <n v="1"/>
    <n v="1"/>
    <n v="0"/>
    <n v="1970"/>
    <s v="5/102 Oakleigh Rd"/>
    <s v="Carnegie"/>
    <s v="Glen Eira"/>
    <s v="Southern Metropolitan"/>
    <n v="4"/>
    <n v="2016"/>
  </r>
  <r>
    <d v="2016-04-06T00:00:00"/>
    <n v="1100000"/>
    <x v="0"/>
    <s v="Maxwells"/>
    <x v="1"/>
    <n v="3165"/>
    <n v="4"/>
    <n v="2"/>
    <n v="1"/>
    <n v="274"/>
    <n v="2004"/>
    <s v="23 Yarraburn Cl"/>
    <s v="Bentleigh East"/>
    <s v="Glen Eira"/>
    <s v="Southern Metropolitan"/>
    <n v="4"/>
    <n v="2016"/>
  </r>
  <r>
    <d v="2016-04-06T00:00:00"/>
    <n v="572000"/>
    <x v="0"/>
    <s v="Cunninghams"/>
    <x v="1"/>
    <n v="3073"/>
    <n v="3"/>
    <n v="1"/>
    <n v="2"/>
    <n v="41400"/>
    <m/>
    <s v="14 Beenak St"/>
    <s v="Reservoir"/>
    <s v="Darebin"/>
    <s v="Northern Metropolitan"/>
    <n v="4"/>
    <n v="2016"/>
  </r>
  <r>
    <d v="2016-04-06T00:00:00"/>
    <n v="600000"/>
    <x v="0"/>
    <s v="Property Barons"/>
    <x v="0"/>
    <n v="3020"/>
    <n v="2"/>
    <n v="1"/>
    <n v="1"/>
    <n v="534"/>
    <n v="1950"/>
    <s v="12 Coolamon St"/>
    <s v="Albion"/>
    <s v="Brimbank"/>
    <s v="Western Metropolitan"/>
    <n v="4"/>
    <n v="2016"/>
  </r>
  <r>
    <d v="2016-04-06T00:00:00"/>
    <n v="1500000"/>
    <x v="0"/>
    <s v="Metro Ladder"/>
    <x v="1"/>
    <n v="3147"/>
    <n v="3"/>
    <n v="1"/>
    <n v="2"/>
    <n v="545"/>
    <m/>
    <s v="4 Baker Pde"/>
    <s v="Ashburton"/>
    <s v="Boroondara"/>
    <s v="Southern Metropolitan"/>
    <n v="4"/>
    <n v="2016"/>
  </r>
  <r>
    <d v="2016-04-06T00:00:00"/>
    <n v="2000000"/>
    <x v="0"/>
    <s v="Jones and Jones"/>
    <x v="0"/>
    <n v="3146"/>
    <n v="3"/>
    <n v="1"/>
    <n v="2"/>
    <n v="821"/>
    <m/>
    <s v="14 Rosedale Rd"/>
    <s v="Glen Iris"/>
    <s v="Boroondara"/>
    <s v="Southern Metropolitan"/>
    <n v="4"/>
    <n v="2016"/>
  </r>
  <r>
    <d v="2016-04-06T00:00:00"/>
    <n v="2250000"/>
    <x v="0"/>
    <s v="Zimmerman"/>
    <x v="1"/>
    <n v="3124"/>
    <n v="3"/>
    <n v="2"/>
    <n v="2"/>
    <n v="656"/>
    <n v="2009"/>
    <s v="4 Ada St"/>
    <s v="Camberwell"/>
    <s v="Boroondara"/>
    <s v="Southern Metropolitan"/>
    <n v="4"/>
    <n v="2016"/>
  </r>
  <r>
    <d v="2016-04-06T00:00:00"/>
    <n v="475000"/>
    <x v="1"/>
    <s v="Flanders &amp; Fish"/>
    <x v="1"/>
    <n v="3084"/>
    <n v="2"/>
    <n v="1"/>
    <n v="2"/>
    <n v="247"/>
    <n v="1974"/>
    <s v="2/3 Andrews St"/>
    <s v="Heidelberg"/>
    <s v="Banyule"/>
    <s v="Eastern Metropolitan"/>
    <n v="4"/>
    <n v="2016"/>
  </r>
  <r>
    <d v="2016-04-06T00:00:00"/>
    <n v="1065000"/>
    <x v="0"/>
    <s v="Property Barons"/>
    <x v="1"/>
    <n v="3079"/>
    <n v="3"/>
    <n v="1"/>
    <n v="1"/>
    <n v="596"/>
    <m/>
    <s v="51 Jellicoe St"/>
    <s v="Ivanhoe"/>
    <s v="Banyule"/>
    <s v="Eastern Metropolitan"/>
    <n v="4"/>
    <n v="2016"/>
  </r>
  <r>
    <d v="2016-04-07T00:00:00"/>
    <n v="500000"/>
    <x v="1"/>
    <s v="Melbourne Homes"/>
    <x v="1"/>
    <n v="3067"/>
    <n v="2"/>
    <n v="1"/>
    <n v="1"/>
    <n v="0"/>
    <n v="1970"/>
    <s v="6/219 Nicholson St"/>
    <s v="Abbotsford"/>
    <s v="Yarra"/>
    <s v="Northern Metropolitan"/>
    <n v="4"/>
    <n v="2016"/>
  </r>
  <r>
    <d v="2016-04-07T00:00:00"/>
    <n v="887500"/>
    <x v="2"/>
    <s v="Flanders &amp; Fish"/>
    <x v="1"/>
    <n v="3066"/>
    <n v="3"/>
    <n v="2"/>
    <n v="1"/>
    <n v="81"/>
    <n v="2000"/>
    <s v="2/60 Budd St"/>
    <s v="Collingwood"/>
    <s v="Yarra"/>
    <s v="Northern Metropolitan"/>
    <n v="4"/>
    <n v="2016"/>
  </r>
  <r>
    <d v="2016-04-07T00:00:00"/>
    <n v="1030000"/>
    <x v="1"/>
    <s v="SJ"/>
    <x v="0"/>
    <n v="3141"/>
    <n v="2"/>
    <n v="2"/>
    <n v="1"/>
    <n v="0"/>
    <m/>
    <s v="91/390 Toorak Rd"/>
    <s v="South Yarra"/>
    <s v="Stonnington"/>
    <s v="Southern Metropolitan"/>
    <n v="4"/>
    <n v="2016"/>
  </r>
  <r>
    <d v="2016-04-07T00:00:00"/>
    <n v="480000"/>
    <x v="1"/>
    <s v="Metro Ladder"/>
    <x v="1"/>
    <n v="3205"/>
    <n v="1"/>
    <n v="1"/>
    <n v="1"/>
    <n v="0"/>
    <n v="2004"/>
    <s v="5/182 Albert Rd"/>
    <s v="South Melbourne"/>
    <s v="Port Phillip"/>
    <s v="Southern Metropolitan"/>
    <n v="4"/>
    <n v="2016"/>
  </r>
  <r>
    <d v="2016-04-07T00:00:00"/>
    <n v="690000"/>
    <x v="0"/>
    <s v="Metro Ladder"/>
    <x v="1"/>
    <n v="3044"/>
    <n v="3"/>
    <n v="1"/>
    <n v="1"/>
    <n v="507"/>
    <m/>
    <s v="2 Longview St"/>
    <s v="Pascoe Vale"/>
    <s v="Moreland"/>
    <s v="Northern Metropolitan"/>
    <n v="4"/>
    <n v="2016"/>
  </r>
  <r>
    <d v="2016-04-07T00:00:00"/>
    <n v="380000"/>
    <x v="0"/>
    <s v="Cunninghams"/>
    <x v="1"/>
    <n v="3033"/>
    <n v="2"/>
    <n v="1"/>
    <n v="1"/>
    <n v="116"/>
    <m/>
    <s v="1/36 Phillip Rd"/>
    <s v="Keilor East"/>
    <s v="Moonee Valley"/>
    <s v="Western Metropolitan"/>
    <n v="4"/>
    <n v="2016"/>
  </r>
  <r>
    <d v="2016-04-07T00:00:00"/>
    <n v="770000"/>
    <x v="2"/>
    <s v="Cunninghams"/>
    <x v="1"/>
    <n v="3042"/>
    <n v="3"/>
    <n v="2"/>
    <n v="1"/>
    <n v="313"/>
    <n v="2011"/>
    <s v="97 Haldane Rd"/>
    <s v="Niddrie"/>
    <s v="Moonee Valley"/>
    <s v="Western Metropolitan"/>
    <n v="4"/>
    <n v="2016"/>
  </r>
  <r>
    <d v="2016-04-07T00:00:00"/>
    <n v="800000"/>
    <x v="0"/>
    <s v="Jones and Jones"/>
    <x v="0"/>
    <n v="3167"/>
    <n v="4"/>
    <n v="2"/>
    <n v="2"/>
    <n v="558"/>
    <m/>
    <s v="9 Telopea Ct"/>
    <s v="Oakleigh South"/>
    <s v="Kingston"/>
    <s v="South-Eastern Metropolitan"/>
    <n v="4"/>
    <n v="2016"/>
  </r>
  <r>
    <d v="2016-04-07T00:00:00"/>
    <n v="930000"/>
    <x v="0"/>
    <s v="Jones and Jones"/>
    <x v="0"/>
    <n v="3165"/>
    <n v="3"/>
    <n v="1"/>
    <n v="2"/>
    <n v="588"/>
    <n v="1960"/>
    <s v="18 Normanby Rd"/>
    <s v="Bentleigh East"/>
    <s v="Glen Eira"/>
    <s v="Southern Metropolitan"/>
    <n v="4"/>
    <n v="2016"/>
  </r>
  <r>
    <d v="2016-04-07T00:00:00"/>
    <n v="1800000"/>
    <x v="0"/>
    <s v="Cunninghams"/>
    <x v="0"/>
    <n v="3163"/>
    <n v="4"/>
    <n v="2"/>
    <n v="2"/>
    <n v="990"/>
    <n v="2003"/>
    <s v="525a Neerim Rd"/>
    <s v="Murrumbeena"/>
    <s v="Glen Eira"/>
    <s v="Southern Metropolitan"/>
    <n v="4"/>
    <n v="2016"/>
  </r>
  <r>
    <d v="2016-04-07T00:00:00"/>
    <n v="771000"/>
    <x v="0"/>
    <s v="Metro Ladder"/>
    <x v="1"/>
    <n v="3072"/>
    <n v="2"/>
    <n v="1"/>
    <n v="1"/>
    <n v="484"/>
    <m/>
    <s v="26 Lovelace St"/>
    <s v="Preston"/>
    <s v="Darebin"/>
    <s v="Northern Metropolitan"/>
    <n v="4"/>
    <n v="2016"/>
  </r>
  <r>
    <d v="2016-04-07T00:00:00"/>
    <n v="850000"/>
    <x v="0"/>
    <s v="Property Barons"/>
    <x v="1"/>
    <n v="3072"/>
    <n v="2"/>
    <n v="1"/>
    <n v="1"/>
    <n v="356"/>
    <n v="1940"/>
    <s v="227 Murray Rd"/>
    <s v="Preston"/>
    <s v="Darebin"/>
    <s v="Northern Metropolitan"/>
    <n v="4"/>
    <n v="2016"/>
  </r>
  <r>
    <d v="2016-04-07T00:00:00"/>
    <n v="1251000"/>
    <x v="0"/>
    <s v="Jones and Jones"/>
    <x v="1"/>
    <n v="3127"/>
    <n v="3"/>
    <n v="2"/>
    <n v="1"/>
    <n v="536"/>
    <n v="1930"/>
    <s v="20 Anderson St"/>
    <s v="Surrey Hills"/>
    <s v="Boroondara"/>
    <s v="Southern Metropolitan"/>
    <n v="4"/>
    <n v="2016"/>
  </r>
  <r>
    <d v="2016-04-07T00:00:00"/>
    <n v="1890000"/>
    <x v="0"/>
    <s v="Cunninghams"/>
    <x v="0"/>
    <n v="3123"/>
    <n v="3"/>
    <n v="1"/>
    <n v="2"/>
    <n v="477"/>
    <n v="1880"/>
    <s v="18 Gillman St"/>
    <s v="Hawthorn East"/>
    <s v="Boroondara"/>
    <s v="Southern Metropolitan"/>
    <n v="4"/>
    <n v="2016"/>
  </r>
  <r>
    <d v="2016-04-07T00:00:00"/>
    <n v="2375000"/>
    <x v="0"/>
    <s v="Jones and Jones"/>
    <x v="1"/>
    <n v="3126"/>
    <n v="4"/>
    <n v="2"/>
    <n v="1"/>
    <n v="653"/>
    <n v="1910"/>
    <s v="2 McGregor St"/>
    <s v="Canterbury"/>
    <s v="Boroondara"/>
    <s v="Southern Metropolitan"/>
    <n v="4"/>
    <n v="2016"/>
  </r>
  <r>
    <d v="2016-04-07T00:00:00"/>
    <n v="2750000"/>
    <x v="0"/>
    <s v="Zimmerman"/>
    <x v="0"/>
    <n v="3124"/>
    <n v="4"/>
    <n v="3"/>
    <n v="1"/>
    <n v="0"/>
    <n v="1912"/>
    <s v="612 Riversdale Rd"/>
    <s v="Camberwell"/>
    <s v="Boroondara"/>
    <s v="Southern Metropolitan"/>
    <n v="4"/>
    <n v="2016"/>
  </r>
  <r>
    <d v="2016-04-07T00:00:00"/>
    <n v="430000"/>
    <x v="0"/>
    <s v="Metro Ladder"/>
    <x v="1"/>
    <n v="3084"/>
    <n v="2"/>
    <n v="1"/>
    <n v="1"/>
    <n v="164"/>
    <n v="1980"/>
    <s v="11/77 McCrae Rd"/>
    <s v="Rosanna"/>
    <s v="Banyule"/>
    <s v="Eastern Metropolitan"/>
    <n v="4"/>
    <n v="2016"/>
  </r>
  <r>
    <d v="2016-04-08T00:00:00"/>
    <n v="1350000"/>
    <x v="0"/>
    <s v="Flanders &amp; Fish"/>
    <x v="1"/>
    <n v="3127"/>
    <n v="5"/>
    <n v="2"/>
    <n v="2"/>
    <n v="677"/>
    <n v="1948"/>
    <s v="53 Broughton Rd"/>
    <s v="Surrey Hills"/>
    <s v="Whitehorse"/>
    <s v="Southern Metropolitan"/>
    <n v="4"/>
    <n v="2016"/>
  </r>
  <r>
    <d v="2016-04-08T00:00:00"/>
    <n v="511000"/>
    <x v="1"/>
    <s v="Metro Ladder"/>
    <x v="0"/>
    <n v="3142"/>
    <n v="2"/>
    <n v="1"/>
    <n v="2"/>
    <n v="0"/>
    <n v="1970"/>
    <s v="23/530 Toorak Rd"/>
    <s v="Toorak"/>
    <s v="Stonnington"/>
    <s v="Southern Metropolitan"/>
    <n v="4"/>
    <n v="2016"/>
  </r>
  <r>
    <d v="2016-04-08T00:00:00"/>
    <n v="520000"/>
    <x v="1"/>
    <s v="Metro Ladder"/>
    <x v="1"/>
    <n v="3185"/>
    <n v="2"/>
    <n v="1"/>
    <n v="1"/>
    <n v="0"/>
    <n v="1971"/>
    <s v="13/209 Hotham St"/>
    <s v="Ripponlea"/>
    <s v="Port Phillip"/>
    <s v="Southern Metropolitan"/>
    <n v="4"/>
    <n v="2016"/>
  </r>
  <r>
    <d v="2016-04-08T00:00:00"/>
    <n v="940000"/>
    <x v="2"/>
    <s v="Jones and Jones"/>
    <x v="1"/>
    <n v="3184"/>
    <n v="3"/>
    <n v="1"/>
    <n v="1"/>
    <n v="0"/>
    <m/>
    <s v="3/44 Scott St"/>
    <s v="Elwood"/>
    <s v="Port Phillip"/>
    <s v="Southern Metropolitan"/>
    <n v="4"/>
    <n v="2016"/>
  </r>
  <r>
    <d v="2016-04-08T00:00:00"/>
    <n v="470000"/>
    <x v="1"/>
    <s v="Metro Ladder"/>
    <x v="1"/>
    <n v="3040"/>
    <n v="2"/>
    <n v="1"/>
    <n v="1"/>
    <n v="976"/>
    <n v="2000"/>
    <s v="8/257 Buckley St"/>
    <s v="Aberfeldie"/>
    <s v="Moonee Valley"/>
    <s v="Western Metropolitan"/>
    <n v="4"/>
    <n v="2016"/>
  </r>
  <r>
    <d v="2016-04-08T00:00:00"/>
    <n v="1345000"/>
    <x v="0"/>
    <s v="Metro Ladder"/>
    <x v="0"/>
    <n v="3039"/>
    <n v="4"/>
    <n v="2"/>
    <n v="2"/>
    <n v="313"/>
    <n v="1910"/>
    <s v="31 Wordsworth St"/>
    <s v="Moonee Ponds"/>
    <s v="Moonee Valley"/>
    <s v="Western Metropolitan"/>
    <n v="4"/>
    <n v="2016"/>
  </r>
  <r>
    <d v="2016-04-08T00:00:00"/>
    <n v="580000"/>
    <x v="0"/>
    <s v="Jones and Jones"/>
    <x v="0"/>
    <n v="3167"/>
    <n v="2"/>
    <n v="1"/>
    <n v="2"/>
    <n v="428"/>
    <m/>
    <s v="10a Farm Rd"/>
    <s v="Oakleigh South"/>
    <s v="Monash"/>
    <s v="South-Eastern Metropolitan"/>
    <n v="4"/>
    <n v="2016"/>
  </r>
  <r>
    <d v="2016-04-08T00:00:00"/>
    <n v="700000"/>
    <x v="1"/>
    <s v="Sanders"/>
    <x v="1"/>
    <n v="3148"/>
    <n v="3"/>
    <n v="2"/>
    <n v="1"/>
    <n v="224"/>
    <n v="2006"/>
    <s v="2/44 Railway Pde S"/>
    <s v="Chadstone"/>
    <s v="Monash"/>
    <s v="Southern Metropolitan"/>
    <n v="4"/>
    <n v="2016"/>
  </r>
  <r>
    <d v="2016-04-08T00:00:00"/>
    <n v="1124000"/>
    <x v="0"/>
    <s v="Cunninghams"/>
    <x v="1"/>
    <n v="3166"/>
    <n v="3"/>
    <n v="1"/>
    <n v="1"/>
    <n v="685"/>
    <m/>
    <s v="9 Winifred St"/>
    <s v="Oakleigh"/>
    <s v="Monash"/>
    <s v="Southern Metropolitan"/>
    <n v="4"/>
    <n v="2016"/>
  </r>
  <r>
    <d v="2016-04-08T00:00:00"/>
    <n v="875000"/>
    <x v="0"/>
    <s v="Maxwells"/>
    <x v="1"/>
    <n v="3207"/>
    <n v="2"/>
    <n v="1"/>
    <n v="1"/>
    <n v="95"/>
    <m/>
    <s v="34 Bridge St"/>
    <s v="Port Melbourne"/>
    <s v="Melbourne"/>
    <s v="Southern Metropolitan"/>
    <n v="4"/>
    <n v="2016"/>
  </r>
  <r>
    <d v="2016-04-08T00:00:00"/>
    <n v="908000"/>
    <x v="0"/>
    <s v="Metro Ladder"/>
    <x v="1"/>
    <n v="3013"/>
    <n v="3"/>
    <n v="2"/>
    <n v="0"/>
    <n v="105"/>
    <n v="1900"/>
    <s v="46 Wilson St"/>
    <s v="Yarraville"/>
    <s v="Maribyrnong"/>
    <s v="Western Metropolitan"/>
    <n v="4"/>
    <n v="2016"/>
  </r>
  <r>
    <d v="2016-04-08T00:00:00"/>
    <n v="970000"/>
    <x v="0"/>
    <s v="Jones and Jones"/>
    <x v="0"/>
    <n v="3013"/>
    <n v="4"/>
    <n v="1"/>
    <n v="2"/>
    <n v="664"/>
    <n v="1960"/>
    <s v="75 Ballard St"/>
    <s v="Yarraville"/>
    <s v="Maribyrnong"/>
    <s v="Western Metropolitan"/>
    <n v="4"/>
    <n v="2016"/>
  </r>
  <r>
    <d v="2016-04-08T00:00:00"/>
    <n v="1510000"/>
    <x v="0"/>
    <s v="Property Barons"/>
    <x v="0"/>
    <n v="3108"/>
    <n v="5"/>
    <n v="2"/>
    <n v="2"/>
    <n v="659"/>
    <m/>
    <s v="6 Santiago St"/>
    <s v="Doncaster"/>
    <s v="Manningham"/>
    <s v="Eastern Metropolitan"/>
    <n v="4"/>
    <n v="2016"/>
  </r>
  <r>
    <d v="2016-04-08T00:00:00"/>
    <n v="1220000"/>
    <x v="0"/>
    <s v="Melbourne Homes"/>
    <x v="1"/>
    <n v="3163"/>
    <n v="3"/>
    <n v="1"/>
    <n v="2"/>
    <n v="735"/>
    <m/>
    <s v="26 Innellan Rd"/>
    <s v="Murrumbeena"/>
    <s v="Glen Eira"/>
    <s v="Southern Metropolitan"/>
    <n v="4"/>
    <n v="2016"/>
  </r>
  <r>
    <d v="2016-04-08T00:00:00"/>
    <n v="1220000"/>
    <x v="0"/>
    <s v="Maxwells"/>
    <x v="1"/>
    <n v="3165"/>
    <n v="4"/>
    <n v="2"/>
    <n v="2"/>
    <n v="585"/>
    <n v="1950"/>
    <s v="24 Brooks St"/>
    <s v="Bentleigh East"/>
    <s v="Glen Eira"/>
    <s v="Southern Metropolitan"/>
    <n v="4"/>
    <n v="2016"/>
  </r>
  <r>
    <d v="2016-04-08T00:00:00"/>
    <n v="145000"/>
    <x v="1"/>
    <s v="Cunninghams"/>
    <x v="0"/>
    <n v="3020"/>
    <n v="1"/>
    <n v="1"/>
    <n v="1"/>
    <n v="36"/>
    <m/>
    <s v="8/6 Ridley St"/>
    <s v="Albion"/>
    <s v="Brimbank"/>
    <s v="Western Metropolitan"/>
    <n v="4"/>
    <n v="2016"/>
  </r>
  <r>
    <d v="2016-04-08T00:00:00"/>
    <n v="800000"/>
    <x v="1"/>
    <s v="Metro Ladder"/>
    <x v="0"/>
    <n v="3186"/>
    <n v="2"/>
    <n v="1"/>
    <n v="1"/>
    <n v="131"/>
    <m/>
    <s v="2/61 Black St"/>
    <s v="Brighton"/>
    <s v="Bayside"/>
    <s v="Southern Metropolitan"/>
    <n v="4"/>
    <n v="2016"/>
  </r>
  <r>
    <d v="2016-04-08T00:00:00"/>
    <n v="1245000"/>
    <x v="0"/>
    <s v="Cunninghams"/>
    <x v="1"/>
    <n v="3084"/>
    <n v="6"/>
    <n v="3"/>
    <n v="4"/>
    <n v="911"/>
    <m/>
    <s v="180 Grandview Gr"/>
    <s v="Rosanna"/>
    <s v="Banyule"/>
    <s v="Eastern Metropolitan"/>
    <n v="4"/>
    <n v="2016"/>
  </r>
  <r>
    <d v="2016-04-08T00:00:00"/>
    <n v="2600000"/>
    <x v="0"/>
    <s v="Cunninghams"/>
    <x v="0"/>
    <n v="3084"/>
    <n v="4"/>
    <n v="2"/>
    <n v="3"/>
    <n v="871"/>
    <n v="1937"/>
    <s v="14 Cumberland St"/>
    <s v="Eaglemont"/>
    <s v="Banyule"/>
    <s v="Eastern Metropolitan"/>
    <n v="4"/>
    <n v="2016"/>
  </r>
  <r>
    <d v="2016-04-09T00:00:00"/>
    <n v="515000"/>
    <x v="0"/>
    <s v="Metro Ladder"/>
    <x v="0"/>
    <n v="3060"/>
    <n v="3"/>
    <n v="1"/>
    <n v="1"/>
    <n v="599"/>
    <n v="1960"/>
    <s v="94 Major Rd"/>
    <s v="Fawkner"/>
    <s v="Moreland"/>
    <s v="Northern Metropolitan"/>
    <n v="4"/>
    <n v="2016"/>
  </r>
  <r>
    <d v="2016-04-09T00:00:00"/>
    <n v="457000"/>
    <x v="1"/>
    <s v="Metro Ladder"/>
    <x v="1"/>
    <n v="3042"/>
    <n v="2"/>
    <n v="1"/>
    <n v="1"/>
    <n v="0"/>
    <n v="1975"/>
    <s v="4/67 Hoffmans Rd"/>
    <s v="Niddrie"/>
    <s v="Moonee Valley"/>
    <s v="Western Metropolitan"/>
    <n v="4"/>
    <n v="2016"/>
  </r>
  <r>
    <d v="2016-04-09T00:00:00"/>
    <n v="980000"/>
    <x v="0"/>
    <s v="Cunninghams"/>
    <x v="1"/>
    <n v="3040"/>
    <n v="3"/>
    <n v="1"/>
    <n v="1"/>
    <n v="464"/>
    <m/>
    <s v="38 Vanberg Rd"/>
    <s v="Essendon"/>
    <s v="Moonee Valley"/>
    <s v="Western Metropolitan"/>
    <n v="4"/>
    <n v="2016"/>
  </r>
  <r>
    <d v="2016-04-09T00:00:00"/>
    <n v="828000"/>
    <x v="2"/>
    <s v="Cunninghams"/>
    <x v="1"/>
    <n v="3166"/>
    <n v="3"/>
    <n v="2"/>
    <n v="1"/>
    <n v="206"/>
    <n v="2002"/>
    <s v="2/19 Swindon Rd"/>
    <s v="Hughesdale"/>
    <s v="Monash"/>
    <s v="Southern Metropolitan"/>
    <n v="4"/>
    <n v="2016"/>
  </r>
  <r>
    <d v="2016-04-09T00:00:00"/>
    <n v="750000"/>
    <x v="2"/>
    <s v="Flanders &amp; Fish"/>
    <x v="1"/>
    <n v="3031"/>
    <n v="2"/>
    <n v="1"/>
    <n v="1"/>
    <n v="325"/>
    <n v="2002"/>
    <s v="4/130 Kensington Rd"/>
    <s v="Kensington"/>
    <s v="Melbourne"/>
    <s v="Northern Metropolitan"/>
    <n v="4"/>
    <n v="2016"/>
  </r>
  <r>
    <d v="2016-04-09T00:00:00"/>
    <n v="456000"/>
    <x v="1"/>
    <s v="Metro Ladder"/>
    <x v="1"/>
    <n v="3012"/>
    <n v="2"/>
    <n v="1"/>
    <n v="1"/>
    <n v="0"/>
    <n v="1975"/>
    <s v="5/652 Barkly St"/>
    <s v="West Footscray"/>
    <s v="Maribyrnong"/>
    <s v="Western Metropolitan"/>
    <n v="4"/>
    <n v="2016"/>
  </r>
  <r>
    <d v="2016-04-09T00:00:00"/>
    <n v="1160000"/>
    <x v="0"/>
    <s v="Flanders &amp; Fish"/>
    <x v="1"/>
    <n v="3189"/>
    <n v="4"/>
    <n v="2"/>
    <n v="2"/>
    <n v="588"/>
    <n v="2011"/>
    <s v="17 Horsmunden Rd"/>
    <s v="Moorabbin"/>
    <s v="Kingston"/>
    <s v="Southern Metropolitan"/>
    <n v="4"/>
    <n v="2016"/>
  </r>
  <r>
    <d v="2016-04-09T00:00:00"/>
    <n v="577000"/>
    <x v="1"/>
    <s v="Melbourne Homes"/>
    <x v="1"/>
    <n v="3018"/>
    <n v="3"/>
    <n v="2"/>
    <n v="1"/>
    <n v="205"/>
    <n v="2007"/>
    <s v="3/20 Mulga St"/>
    <s v="Altona"/>
    <s v="Hobsons Bay"/>
    <s v="Western Metropolitan"/>
    <n v="4"/>
    <n v="2016"/>
  </r>
  <r>
    <d v="2016-04-09T00:00:00"/>
    <n v="831000"/>
    <x v="0"/>
    <s v="Cunninghams"/>
    <x v="1"/>
    <n v="3015"/>
    <n v="3"/>
    <n v="1"/>
    <n v="0"/>
    <n v="353"/>
    <n v="1890"/>
    <s v="13 Robb St"/>
    <s v="Spotswood"/>
    <s v="Hobsons Bay"/>
    <s v="Western Metropolitan"/>
    <n v="4"/>
    <n v="2016"/>
  </r>
  <r>
    <d v="2016-04-09T00:00:00"/>
    <n v="880000"/>
    <x v="0"/>
    <s v="Metro Ladder"/>
    <x v="1"/>
    <n v="3015"/>
    <n v="3"/>
    <n v="1"/>
    <n v="1"/>
    <n v="557"/>
    <n v="1950"/>
    <s v="82 Charlotte St"/>
    <s v="Newport"/>
    <s v="Hobsons Bay"/>
    <s v="Western Metropolitan"/>
    <n v="4"/>
    <n v="2016"/>
  </r>
  <r>
    <d v="2016-04-09T00:00:00"/>
    <n v="1050000"/>
    <x v="0"/>
    <s v="Property Barons"/>
    <x v="1"/>
    <n v="3070"/>
    <n v="2"/>
    <n v="1"/>
    <n v="2"/>
    <n v="301"/>
    <n v="1925"/>
    <s v="14 Northcote St"/>
    <s v="Northcote"/>
    <s v="Darebin"/>
    <s v="Northern Metropolitan"/>
    <n v="4"/>
    <n v="2016"/>
  </r>
  <r>
    <d v="2016-04-09T00:00:00"/>
    <n v="1600000"/>
    <x v="0"/>
    <s v="Flanders &amp; Fish"/>
    <x v="1"/>
    <n v="3147"/>
    <n v="3"/>
    <n v="1"/>
    <n v="2"/>
    <n v="637"/>
    <m/>
    <s v="9 Ward St"/>
    <s v="Ashburton"/>
    <s v="Boroondara"/>
    <s v="Southern Metropolitan"/>
    <n v="4"/>
    <n v="2016"/>
  </r>
  <r>
    <d v="2016-04-09T00:00:00"/>
    <n v="1860000"/>
    <x v="0"/>
    <s v="Cunninghams"/>
    <x v="1"/>
    <n v="3103"/>
    <n v="3"/>
    <n v="1"/>
    <n v="4"/>
    <n v="671"/>
    <m/>
    <s v="1 Weston St"/>
    <s v="Balwyn"/>
    <s v="Boroondara"/>
    <s v="Southern Metropolitan"/>
    <n v="4"/>
    <n v="2016"/>
  </r>
  <r>
    <d v="2016-04-09T00:00:00"/>
    <n v="1975000"/>
    <x v="0"/>
    <s v="Flanders &amp; Fish"/>
    <x v="1"/>
    <n v="3101"/>
    <n v="5"/>
    <n v="2"/>
    <n v="1"/>
    <n v="531"/>
    <n v="1890"/>
    <s v="24 Fitzwilliam St"/>
    <s v="Kew"/>
    <s v="Boroondara"/>
    <s v="Southern Metropolitan"/>
    <n v="4"/>
    <n v="2016"/>
  </r>
  <r>
    <d v="2016-04-09T00:00:00"/>
    <n v="2450000"/>
    <x v="0"/>
    <s v="Cunninghams"/>
    <x v="1"/>
    <n v="3127"/>
    <n v="5"/>
    <n v="4"/>
    <n v="2"/>
    <n v="1076"/>
    <m/>
    <s v="545 Whitehorse Rd"/>
    <s v="Surrey Hills"/>
    <s v="Boroondara"/>
    <s v="Southern Metropolitan"/>
    <n v="4"/>
    <n v="2016"/>
  </r>
  <r>
    <d v="2016-04-09T00:00:00"/>
    <n v="926000"/>
    <x v="0"/>
    <s v="Jones and Jones"/>
    <x v="1"/>
    <n v="3188"/>
    <n v="3"/>
    <n v="2"/>
    <n v="2"/>
    <n v="393"/>
    <n v="1950"/>
    <s v="1/23 Wickham Rd"/>
    <s v="Hampton East"/>
    <s v="Bayside"/>
    <s v="Southern Metropolitan"/>
    <n v="4"/>
    <n v="2016"/>
  </r>
  <r>
    <d v="2016-04-09T00:00:00"/>
    <n v="1910000"/>
    <x v="0"/>
    <s v="Maxwells"/>
    <x v="1"/>
    <n v="3186"/>
    <n v="2"/>
    <n v="2"/>
    <n v="4"/>
    <n v="696"/>
    <m/>
    <s v="2 View Ct"/>
    <s v="Brighton"/>
    <s v="Bayside"/>
    <s v="Southern Metropolitan"/>
    <n v="4"/>
    <n v="2016"/>
  </r>
  <r>
    <d v="2016-04-10T00:00:00"/>
    <n v="900000"/>
    <x v="2"/>
    <s v="Property Barons"/>
    <x v="0"/>
    <n v="3125"/>
    <n v="4"/>
    <n v="3"/>
    <n v="2"/>
    <n v="381"/>
    <n v="2013"/>
    <s v="55 Parer St"/>
    <s v="Burwood"/>
    <s v="Whitehorse"/>
    <s v="Southern Metropolitan"/>
    <n v="4"/>
    <n v="2016"/>
  </r>
  <r>
    <d v="2016-04-10T00:00:00"/>
    <n v="1056800"/>
    <x v="0"/>
    <s v="Jones and Jones"/>
    <x v="1"/>
    <n v="3141"/>
    <n v="3"/>
    <n v="2"/>
    <n v="1"/>
    <n v="90"/>
    <m/>
    <s v="2a Alexandra St"/>
    <s v="South Yarra"/>
    <s v="Stonnington"/>
    <s v="Southern Metropolitan"/>
    <n v="4"/>
    <n v="2016"/>
  </r>
  <r>
    <d v="2016-04-10T00:00:00"/>
    <n v="1900000"/>
    <x v="0"/>
    <s v="Cunninghams"/>
    <x v="1"/>
    <n v="3143"/>
    <n v="3"/>
    <n v="1"/>
    <n v="2"/>
    <n v="328"/>
    <n v="1900"/>
    <s v="63 Denbigh Rd"/>
    <s v="Armadale"/>
    <s v="Stonnington"/>
    <s v="Southern Metropolitan"/>
    <n v="4"/>
    <n v="2016"/>
  </r>
  <r>
    <d v="2016-04-10T00:00:00"/>
    <n v="610000"/>
    <x v="1"/>
    <s v="Cunninghams"/>
    <x v="1"/>
    <n v="3182"/>
    <n v="2"/>
    <n v="1"/>
    <n v="1"/>
    <n v="1211"/>
    <n v="1970"/>
    <s v="51/3 Alfred Sq"/>
    <s v="St Kilda"/>
    <s v="Port Phillip"/>
    <s v="Southern Metropolitan"/>
    <n v="4"/>
    <n v="2016"/>
  </r>
  <r>
    <d v="2016-04-10T00:00:00"/>
    <n v="1875000"/>
    <x v="0"/>
    <s v="Jones and Jones"/>
    <x v="0"/>
    <n v="3184"/>
    <n v="4"/>
    <n v="3"/>
    <n v="0"/>
    <n v="235"/>
    <n v="2005"/>
    <s v="53 Addison St"/>
    <s v="Elwood"/>
    <s v="Port Phillip"/>
    <s v="Southern Metropolitan"/>
    <n v="4"/>
    <n v="2016"/>
  </r>
  <r>
    <d v="2016-04-10T00:00:00"/>
    <n v="770000"/>
    <x v="0"/>
    <s v="Cunninghams"/>
    <x v="1"/>
    <n v="3033"/>
    <n v="4"/>
    <n v="2"/>
    <n v="2"/>
    <n v="546"/>
    <n v="1970"/>
    <s v="54 Norwood Dr"/>
    <s v="Keilor East"/>
    <s v="Moonee Valley"/>
    <s v="Western Metropolitan"/>
    <n v="4"/>
    <n v="2016"/>
  </r>
  <r>
    <d v="2016-04-10T00:00:00"/>
    <n v="1100000"/>
    <x v="0"/>
    <s v="Cunninghams"/>
    <x v="0"/>
    <n v="3031"/>
    <n v="3"/>
    <n v="2"/>
    <n v="0"/>
    <n v="179"/>
    <n v="1900"/>
    <s v="29 Finsbury St"/>
    <s v="Flemington"/>
    <s v="Moonee Valley"/>
    <s v="Northern Metropolitan"/>
    <n v="4"/>
    <n v="2016"/>
  </r>
  <r>
    <d v="2016-04-10T00:00:00"/>
    <n v="760000"/>
    <x v="1"/>
    <s v="Metro Ladder"/>
    <x v="1"/>
    <n v="3000"/>
    <n v="3"/>
    <n v="2"/>
    <n v="1"/>
    <n v="0"/>
    <n v="1997"/>
    <s v="1003/265 Exhibition St"/>
    <s v="Melbourne"/>
    <s v="Melbourne"/>
    <s v="Northern Metropolitan"/>
    <n v="4"/>
    <n v="2016"/>
  </r>
  <r>
    <d v="2016-04-10T00:00:00"/>
    <n v="796000"/>
    <x v="0"/>
    <s v="Sanders"/>
    <x v="1"/>
    <n v="3013"/>
    <n v="3"/>
    <n v="1"/>
    <n v="1"/>
    <n v="464"/>
    <n v="1960"/>
    <s v="9 Stanger St"/>
    <s v="Yarraville"/>
    <s v="Maribyrnong"/>
    <s v="Western Metropolitan"/>
    <n v="4"/>
    <n v="2016"/>
  </r>
  <r>
    <d v="2016-04-10T00:00:00"/>
    <n v="970000"/>
    <x v="2"/>
    <s v="Cunninghams"/>
    <x v="0"/>
    <n v="3163"/>
    <n v="3"/>
    <n v="2"/>
    <n v="2"/>
    <n v="325"/>
    <n v="2005"/>
    <s v="1/108 Truganini Rd"/>
    <s v="Carnegie"/>
    <s v="Glen Eira"/>
    <s v="Southern Metropolitan"/>
    <n v="4"/>
    <n v="2016"/>
  </r>
  <r>
    <d v="2016-04-10T00:00:00"/>
    <n v="581000"/>
    <x v="0"/>
    <s v="Maxwells"/>
    <x v="0"/>
    <n v="3020"/>
    <n v="3"/>
    <n v="1"/>
    <n v="4"/>
    <n v="656"/>
    <n v="1970"/>
    <s v="3 Iluka Ct"/>
    <s v="Sunshine West"/>
    <s v="Brimbank"/>
    <s v="Western Metropolitan"/>
    <n v="4"/>
    <n v="2016"/>
  </r>
  <r>
    <d v="2016-04-10T00:00:00"/>
    <n v="620000"/>
    <x v="1"/>
    <s v="Metro Ladder"/>
    <x v="0"/>
    <n v="3101"/>
    <n v="3"/>
    <n v="1"/>
    <n v="1"/>
    <n v="0"/>
    <n v="1970"/>
    <s v="6/108 Walpole St"/>
    <s v="Kew"/>
    <s v="Boroondara"/>
    <s v="Southern Metropolitan"/>
    <n v="4"/>
    <n v="2016"/>
  </r>
  <r>
    <d v="2016-04-10T00:00:00"/>
    <n v="1240000"/>
    <x v="2"/>
    <s v="Jones and Jones"/>
    <x v="1"/>
    <n v="3123"/>
    <n v="3"/>
    <n v="2"/>
    <n v="2"/>
    <n v="155"/>
    <m/>
    <s v="4/2 Myrniong Gr"/>
    <s v="Hawthorn East"/>
    <s v="Boroondara"/>
    <s v="Southern Metropolitan"/>
    <n v="4"/>
    <n v="2016"/>
  </r>
  <r>
    <d v="2016-04-10T00:00:00"/>
    <n v="1700000"/>
    <x v="0"/>
    <s v="Jones and Jones"/>
    <x v="1"/>
    <n v="3146"/>
    <n v="3"/>
    <n v="2"/>
    <n v="2"/>
    <n v="625"/>
    <n v="1951"/>
    <s v="73 Pascoe St"/>
    <s v="Glen Iris"/>
    <s v="Boroondara"/>
    <s v="Southern Metropolitan"/>
    <n v="4"/>
    <n v="2016"/>
  </r>
  <r>
    <d v="2016-04-10T00:00:00"/>
    <n v="2081000"/>
    <x v="0"/>
    <s v="Cunninghams"/>
    <x v="1"/>
    <n v="3102"/>
    <n v="4"/>
    <n v="4"/>
    <n v="3"/>
    <n v="948"/>
    <n v="1960"/>
    <s v="62 Munro St"/>
    <s v="Kew East"/>
    <s v="Boroondara"/>
    <s v="Southern Metropolitan"/>
    <n v="4"/>
    <n v="2016"/>
  </r>
  <r>
    <d v="2016-04-10T00:00:00"/>
    <n v="731000"/>
    <x v="0"/>
    <s v="Metro Ladder"/>
    <x v="1"/>
    <n v="3085"/>
    <n v="3"/>
    <n v="2"/>
    <n v="2"/>
    <n v="566"/>
    <n v="1991"/>
    <s v="4 Melliodora Pl"/>
    <s v="Yallambie"/>
    <s v="Banyule"/>
    <s v="Northern Metropolitan"/>
    <n v="4"/>
    <n v="2016"/>
  </r>
  <r>
    <d v="2016-04-11T00:00:00"/>
    <n v="1170000"/>
    <x v="0"/>
    <s v="Cunninghams"/>
    <x v="1"/>
    <n v="3128"/>
    <n v="3"/>
    <n v="1"/>
    <n v="1"/>
    <n v="755"/>
    <n v="1920"/>
    <s v="5 Patricia St"/>
    <s v="Box Hill"/>
    <s v="Whitehorse"/>
    <s v="Eastern Metropolitan"/>
    <n v="4"/>
    <n v="2016"/>
  </r>
  <r>
    <d v="2016-04-11T00:00:00"/>
    <n v="1255000"/>
    <x v="0"/>
    <s v="Cunninghams"/>
    <x v="1"/>
    <n v="3181"/>
    <n v="3"/>
    <n v="1"/>
    <n v="1"/>
    <n v="231"/>
    <n v="1910"/>
    <s v="117 Charles St"/>
    <s v="Prahran"/>
    <s v="Stonnington"/>
    <s v="Southern Metropolitan"/>
    <n v="4"/>
    <n v="2016"/>
  </r>
  <r>
    <d v="2016-04-11T00:00:00"/>
    <n v="700000"/>
    <x v="1"/>
    <s v="Cunninghams"/>
    <x v="1"/>
    <n v="3182"/>
    <n v="2"/>
    <n v="1"/>
    <n v="1"/>
    <n v="0"/>
    <m/>
    <s v="2/79 Barkly St"/>
    <s v="St Kilda"/>
    <s v="Port Phillip"/>
    <s v="Southern Metropolitan"/>
    <n v="4"/>
    <n v="2016"/>
  </r>
  <r>
    <d v="2016-04-11T00:00:00"/>
    <n v="2140000"/>
    <x v="0"/>
    <s v="Sanders"/>
    <x v="1"/>
    <n v="3206"/>
    <n v="4"/>
    <n v="2"/>
    <n v="1"/>
    <n v="183"/>
    <n v="1880"/>
    <s v="27 Barrett St"/>
    <s v="Albert Park"/>
    <s v="Port Phillip"/>
    <s v="Southern Metropolitan"/>
    <n v="4"/>
    <n v="2016"/>
  </r>
  <r>
    <d v="2016-04-11T00:00:00"/>
    <n v="630000"/>
    <x v="0"/>
    <s v="Flanders &amp; Fish"/>
    <x v="1"/>
    <n v="3046"/>
    <n v="4"/>
    <n v="1"/>
    <n v="2"/>
    <n v="630"/>
    <n v="1960"/>
    <s v="54 Cromwell St"/>
    <s v="Glenroy"/>
    <s v="Moreland"/>
    <s v="Northern Metropolitan"/>
    <n v="4"/>
    <n v="2016"/>
  </r>
  <r>
    <d v="2016-04-11T00:00:00"/>
    <n v="330000"/>
    <x v="1"/>
    <s v="Jones and Jones"/>
    <x v="0"/>
    <n v="3039"/>
    <n v="2"/>
    <n v="1"/>
    <n v="1"/>
    <n v="0"/>
    <n v="1970"/>
    <s v="2/118 Holmes Rd"/>
    <s v="Moonee Ponds"/>
    <s v="Moonee Valley"/>
    <s v="Western Metropolitan"/>
    <n v="4"/>
    <n v="2016"/>
  </r>
  <r>
    <d v="2016-04-11T00:00:00"/>
    <n v="773000"/>
    <x v="0"/>
    <s v="Cunninghams"/>
    <x v="1"/>
    <n v="3042"/>
    <n v="3"/>
    <n v="2"/>
    <n v="2"/>
    <n v="403"/>
    <m/>
    <s v="2 Hanson St"/>
    <s v="Niddrie"/>
    <s v="Moonee Valley"/>
    <s v="Western Metropolitan"/>
    <n v="4"/>
    <n v="2016"/>
  </r>
  <r>
    <d v="2016-04-11T00:00:00"/>
    <n v="711000"/>
    <x v="0"/>
    <s v="Maxwells"/>
    <x v="0"/>
    <n v="3011"/>
    <n v="2"/>
    <n v="1"/>
    <n v="2"/>
    <n v="253"/>
    <n v="1910"/>
    <s v="167 Gordon St"/>
    <s v="Footscray"/>
    <s v="Maribyrnong"/>
    <s v="Western Metropolitan"/>
    <n v="4"/>
    <n v="2016"/>
  </r>
  <r>
    <d v="2016-04-11T00:00:00"/>
    <n v="725000"/>
    <x v="0"/>
    <s v="Cunninghams"/>
    <x v="0"/>
    <n v="3189"/>
    <n v="3"/>
    <n v="2"/>
    <n v="1"/>
    <n v="374"/>
    <n v="1950"/>
    <s v="13 Franklin St"/>
    <s v="Moorabbin"/>
    <s v="Kingston"/>
    <s v="Southern Metropolitan"/>
    <n v="4"/>
    <n v="2016"/>
  </r>
  <r>
    <d v="2016-04-11T00:00:00"/>
    <n v="256500"/>
    <x v="1"/>
    <s v="Flanders &amp; Fish"/>
    <x v="1"/>
    <n v="3163"/>
    <n v="1"/>
    <n v="1"/>
    <n v="1"/>
    <n v="0"/>
    <n v="1966"/>
    <s v="14/24 Rosella St"/>
    <s v="Murrumbeena"/>
    <s v="Glen Eira"/>
    <s v="Southern Metropolitan"/>
    <n v="4"/>
    <n v="2016"/>
  </r>
  <r>
    <d v="2016-04-11T00:00:00"/>
    <n v="1170000"/>
    <x v="0"/>
    <s v="Metro Ladder"/>
    <x v="1"/>
    <n v="3163"/>
    <n v="3"/>
    <n v="1"/>
    <n v="2"/>
    <n v="461"/>
    <m/>
    <s v="63 Oakleigh Rd"/>
    <s v="Carnegie"/>
    <s v="Glen Eira"/>
    <s v="Southern Metropolitan"/>
    <n v="4"/>
    <n v="2016"/>
  </r>
  <r>
    <d v="2016-04-11T00:00:00"/>
    <n v="1920000"/>
    <x v="0"/>
    <s v="Jones and Jones"/>
    <x v="1"/>
    <n v="3204"/>
    <n v="4"/>
    <n v="1"/>
    <n v="1"/>
    <n v="805"/>
    <n v="1925"/>
    <s v="9 Queen St"/>
    <s v="Ormond"/>
    <s v="Glen Eira"/>
    <s v="Southern Metropolitan"/>
    <n v="4"/>
    <n v="2016"/>
  </r>
  <r>
    <d v="2016-04-11T00:00:00"/>
    <n v="490000"/>
    <x v="2"/>
    <s v="Metro Ladder"/>
    <x v="1"/>
    <n v="3073"/>
    <n v="2"/>
    <n v="1"/>
    <n v="1"/>
    <n v="126"/>
    <n v="2013"/>
    <s v="2/10 Odowd St"/>
    <s v="Reservoir"/>
    <s v="Darebin"/>
    <s v="Northern Metropolitan"/>
    <n v="4"/>
    <n v="2016"/>
  </r>
  <r>
    <d v="2016-04-11T00:00:00"/>
    <n v="560000"/>
    <x v="0"/>
    <s v="Property Barons"/>
    <x v="1"/>
    <n v="3072"/>
    <n v="3"/>
    <n v="1"/>
    <n v="2"/>
    <n v="591"/>
    <m/>
    <s v="32 Tyler St"/>
    <s v="Preston"/>
    <s v="Darebin"/>
    <s v="Northern Metropolitan"/>
    <n v="4"/>
    <n v="2016"/>
  </r>
  <r>
    <d v="2016-04-11T00:00:00"/>
    <n v="1515000"/>
    <x v="2"/>
    <s v="Metro Ladder"/>
    <x v="0"/>
    <n v="3124"/>
    <n v="3"/>
    <n v="2"/>
    <n v="2"/>
    <n v="318"/>
    <m/>
    <s v="16 Joffre St"/>
    <s v="Camberwell"/>
    <s v="Boroondara"/>
    <s v="Southern Metropolitan"/>
    <n v="4"/>
    <n v="2016"/>
  </r>
  <r>
    <d v="2016-04-11T00:00:00"/>
    <n v="2920000"/>
    <x v="0"/>
    <s v="Cunninghams"/>
    <x v="1"/>
    <n v="3123"/>
    <n v="4"/>
    <n v="3"/>
    <n v="3"/>
    <n v="726"/>
    <m/>
    <s v="5 Nicholson St"/>
    <s v="Hawthorn East"/>
    <s v="Boroondara"/>
    <s v="Southern Metropolitan"/>
    <n v="4"/>
    <n v="2016"/>
  </r>
  <r>
    <d v="2016-04-11T00:00:00"/>
    <n v="460000"/>
    <x v="1"/>
    <s v="Flanders &amp; Fish"/>
    <x v="0"/>
    <n v="3079"/>
    <n v="2"/>
    <n v="1"/>
    <n v="0"/>
    <n v="0"/>
    <m/>
    <s v="5/125 Locksley Rd"/>
    <s v="Ivanhoe"/>
    <s v="Banyule"/>
    <s v="Eastern Metropolitan"/>
    <n v="4"/>
    <n v="2016"/>
  </r>
  <r>
    <d v="2016-04-11T00:00:00"/>
    <n v="601000"/>
    <x v="1"/>
    <s v="Property Barons"/>
    <x v="1"/>
    <n v="3084"/>
    <n v="3"/>
    <n v="2"/>
    <n v="1"/>
    <n v="217"/>
    <n v="2006"/>
    <s v="2/237 Rosanna Rd"/>
    <s v="Rosanna"/>
    <s v="Banyule"/>
    <s v="Eastern Metropolitan"/>
    <n v="4"/>
    <n v="2016"/>
  </r>
  <r>
    <d v="2016-04-11T00:00:00"/>
    <n v="730000"/>
    <x v="0"/>
    <s v="Property Barons"/>
    <x v="0"/>
    <n v="3084"/>
    <n v="4"/>
    <n v="1"/>
    <n v="1"/>
    <n v="865"/>
    <n v="1960"/>
    <s v="14 Rosemary Ct"/>
    <s v="Viewbank"/>
    <s v="Banyule"/>
    <s v="Eastern Metropolitan"/>
    <n v="4"/>
    <n v="2016"/>
  </r>
  <r>
    <d v="2016-04-12T00:00:00"/>
    <n v="1220000"/>
    <x v="0"/>
    <s v="Jones and Jones"/>
    <x v="1"/>
    <n v="3121"/>
    <n v="2"/>
    <n v="1"/>
    <n v="2"/>
    <n v="198"/>
    <m/>
    <s v="1 Newry St"/>
    <s v="Richmond"/>
    <s v="Yarra"/>
    <s v="Northern Metropolitan"/>
    <n v="4"/>
    <n v="2016"/>
  </r>
  <r>
    <d v="2016-04-12T00:00:00"/>
    <n v="1360000"/>
    <x v="0"/>
    <s v="Cunninghams"/>
    <x v="1"/>
    <n v="3068"/>
    <n v="3"/>
    <n v="1"/>
    <n v="0"/>
    <n v="118"/>
    <n v="1880"/>
    <s v="3 Hodgkinson St"/>
    <s v="Clifton Hill"/>
    <s v="Yarra"/>
    <s v="Northern Metropolitan"/>
    <n v="4"/>
    <n v="2016"/>
  </r>
  <r>
    <d v="2016-04-12T00:00:00"/>
    <n v="400000"/>
    <x v="1"/>
    <s v="Metro Ladder"/>
    <x v="1"/>
    <n v="3141"/>
    <n v="1"/>
    <n v="1"/>
    <n v="1"/>
    <n v="0"/>
    <n v="1960"/>
    <s v="14/85 Caroline St"/>
    <s v="South Yarra"/>
    <s v="Stonnington"/>
    <s v="Southern Metropolitan"/>
    <n v="4"/>
    <n v="2016"/>
  </r>
  <r>
    <d v="2016-04-12T00:00:00"/>
    <n v="540000"/>
    <x v="1"/>
    <s v="Best Bricks"/>
    <x v="0"/>
    <n v="3183"/>
    <n v="2"/>
    <n v="1"/>
    <n v="1"/>
    <n v="483"/>
    <n v="1970"/>
    <s v="3/33 Gourlay St"/>
    <s v="Balaclava"/>
    <s v="Port Phillip"/>
    <s v="Southern Metropolitan"/>
    <n v="4"/>
    <n v="2016"/>
  </r>
  <r>
    <d v="2016-04-12T00:00:00"/>
    <n v="1100000"/>
    <x v="1"/>
    <s v="Sanders"/>
    <x v="1"/>
    <n v="3182"/>
    <n v="2"/>
    <n v="1"/>
    <n v="2"/>
    <n v="1458"/>
    <n v="1920"/>
    <s v="1/5 Marine Pde"/>
    <s v="St Kilda"/>
    <s v="Port Phillip"/>
    <s v="Southern Metropolitan"/>
    <n v="4"/>
    <n v="2016"/>
  </r>
  <r>
    <d v="2016-04-12T00:00:00"/>
    <n v="2000000"/>
    <x v="0"/>
    <s v="Sanders"/>
    <x v="0"/>
    <n v="3205"/>
    <n v="2"/>
    <n v="2"/>
    <n v="1"/>
    <n v="141"/>
    <n v="1900"/>
    <s v="50 Bridport St"/>
    <s v="South Melbourne"/>
    <s v="Port Phillip"/>
    <s v="Southern Metropolitan"/>
    <n v="4"/>
    <n v="2016"/>
  </r>
  <r>
    <d v="2016-04-12T00:00:00"/>
    <n v="685000"/>
    <x v="0"/>
    <s v="Property Barons"/>
    <x v="1"/>
    <n v="3042"/>
    <n v="3"/>
    <n v="1"/>
    <n v="1"/>
    <n v="579"/>
    <n v="1975"/>
    <s v="10 Hilbert Rd"/>
    <s v="Airport West"/>
    <s v="Moonee Valley"/>
    <s v="Western Metropolitan"/>
    <n v="4"/>
    <n v="2016"/>
  </r>
  <r>
    <d v="2016-04-12T00:00:00"/>
    <n v="1365000"/>
    <x v="0"/>
    <s v="Cunninghams"/>
    <x v="1"/>
    <n v="3040"/>
    <n v="3"/>
    <n v="1"/>
    <n v="1"/>
    <n v="754"/>
    <m/>
    <s v="17 Cooper St"/>
    <s v="Essendon"/>
    <s v="Moonee Valley"/>
    <s v="Western Metropolitan"/>
    <n v="4"/>
    <n v="2016"/>
  </r>
  <r>
    <d v="2016-04-12T00:00:00"/>
    <n v="510000"/>
    <x v="2"/>
    <s v="Cunninghams"/>
    <x v="0"/>
    <n v="3032"/>
    <n v="2"/>
    <n v="2"/>
    <n v="1"/>
    <n v="176"/>
    <n v="2010"/>
    <s v="4/105 Raleigh Rd"/>
    <s v="Maribyrnong"/>
    <s v="Maribyrnong"/>
    <s v="Western Metropolitan"/>
    <n v="4"/>
    <n v="2016"/>
  </r>
  <r>
    <d v="2016-04-12T00:00:00"/>
    <n v="570000"/>
    <x v="2"/>
    <s v="Maxwells"/>
    <x v="1"/>
    <n v="3032"/>
    <n v="2"/>
    <n v="1"/>
    <n v="2"/>
    <n v="98"/>
    <n v="2009"/>
    <s v="3/26 Middle Rd"/>
    <s v="Maribyrnong"/>
    <s v="Maribyrnong"/>
    <s v="Western Metropolitan"/>
    <n v="4"/>
    <n v="2016"/>
  </r>
  <r>
    <d v="2016-04-12T00:00:00"/>
    <n v="709000"/>
    <x v="0"/>
    <s v="Maxwells"/>
    <x v="1"/>
    <n v="3012"/>
    <n v="3"/>
    <n v="1"/>
    <n v="1"/>
    <n v="405"/>
    <m/>
    <s v="135 Suffolk St"/>
    <s v="West Footscray"/>
    <s v="Maribyrnong"/>
    <s v="Western Metropolitan"/>
    <n v="4"/>
    <n v="2016"/>
  </r>
  <r>
    <d v="2016-04-12T00:00:00"/>
    <n v="1155000"/>
    <x v="0"/>
    <s v="Maxwells"/>
    <x v="1"/>
    <n v="3012"/>
    <n v="3"/>
    <n v="2"/>
    <n v="2"/>
    <n v="269"/>
    <n v="1915"/>
    <s v="134 Chirnside St"/>
    <s v="Kingsville"/>
    <s v="Maribyrnong"/>
    <s v="Western Metropolitan"/>
    <n v="4"/>
    <n v="2016"/>
  </r>
  <r>
    <d v="2016-04-12T00:00:00"/>
    <n v="550000"/>
    <x v="1"/>
    <s v="Flanders &amp; Fish"/>
    <x v="0"/>
    <n v="3161"/>
    <n v="2"/>
    <n v="1"/>
    <n v="1"/>
    <n v="0"/>
    <n v="2011"/>
    <s v="3/388 Dandenong Rd"/>
    <s v="Caulfield North"/>
    <s v="Glen Eira"/>
    <s v="Southern Metropolitan"/>
    <n v="4"/>
    <n v="2016"/>
  </r>
  <r>
    <d v="2016-04-12T00:00:00"/>
    <n v="750000"/>
    <x v="0"/>
    <s v="Maxwells"/>
    <x v="0"/>
    <n v="3165"/>
    <n v="3"/>
    <n v="2"/>
    <n v="1"/>
    <n v="188"/>
    <m/>
    <s v="3/14 Malane St"/>
    <s v="Bentleigh East"/>
    <s v="Glen Eira"/>
    <s v="Southern Metropolitan"/>
    <n v="4"/>
    <n v="2016"/>
  </r>
  <r>
    <d v="2016-04-12T00:00:00"/>
    <n v="365000"/>
    <x v="0"/>
    <s v="Property Barons"/>
    <x v="0"/>
    <n v="3073"/>
    <n v="2"/>
    <n v="1"/>
    <n v="1"/>
    <n v="360"/>
    <n v="1960"/>
    <s v="197 Albert St"/>
    <s v="Reservoir"/>
    <s v="Darebin"/>
    <s v="Northern Metropolitan"/>
    <n v="4"/>
    <n v="2016"/>
  </r>
  <r>
    <d v="2016-04-12T00:00:00"/>
    <n v="460000"/>
    <x v="1"/>
    <s v="Cunninghams"/>
    <x v="0"/>
    <n v="3070"/>
    <n v="2"/>
    <n v="1"/>
    <n v="1"/>
    <n v="0"/>
    <n v="2009"/>
    <s v="1/5 Emmaline St"/>
    <s v="Northcote"/>
    <s v="Darebin"/>
    <s v="Northern Metropolitan"/>
    <n v="4"/>
    <n v="2016"/>
  </r>
  <r>
    <d v="2016-04-12T00:00:00"/>
    <n v="601000"/>
    <x v="1"/>
    <s v="Property Barons"/>
    <x v="1"/>
    <n v="3071"/>
    <n v="2"/>
    <n v="1"/>
    <n v="1"/>
    <n v="82"/>
    <m/>
    <s v="5/67 Flinders St"/>
    <s v="Thornbury"/>
    <s v="Darebin"/>
    <s v="Northern Metropolitan"/>
    <n v="4"/>
    <n v="2016"/>
  </r>
  <r>
    <d v="2016-04-12T00:00:00"/>
    <n v="2075000"/>
    <x v="0"/>
    <s v="Flanders &amp; Fish"/>
    <x v="1"/>
    <n v="3101"/>
    <n v="4"/>
    <n v="2"/>
    <n v="2"/>
    <n v="764"/>
    <m/>
    <s v="37 Heather Gr"/>
    <s v="Kew"/>
    <s v="Boroondara"/>
    <s v="Southern Metropolitan"/>
    <n v="4"/>
    <n v="2016"/>
  </r>
  <r>
    <d v="2016-04-12T00:00:00"/>
    <n v="2300000"/>
    <x v="0"/>
    <s v="Flanders &amp; Fish"/>
    <x v="1"/>
    <n v="3146"/>
    <n v="6"/>
    <n v="2"/>
    <n v="2"/>
    <n v="0"/>
    <m/>
    <s v="20 Charles St"/>
    <s v="Glen Iris"/>
    <s v="Boroondara"/>
    <s v="Southern Metropolitan"/>
    <n v="4"/>
    <n v="2016"/>
  </r>
  <r>
    <d v="2016-04-12T00:00:00"/>
    <n v="1620000"/>
    <x v="0"/>
    <s v="Cunninghams"/>
    <x v="1"/>
    <n v="3187"/>
    <n v="3"/>
    <n v="2"/>
    <n v="4"/>
    <n v="678"/>
    <m/>
    <s v="6 Balfour St"/>
    <s v="Brighton East"/>
    <s v="Bayside"/>
    <s v="Southern Metropolitan"/>
    <n v="4"/>
    <n v="2016"/>
  </r>
  <r>
    <d v="2016-04-12T00:00:00"/>
    <n v="2200000"/>
    <x v="0"/>
    <s v="Maxwells"/>
    <x v="0"/>
    <n v="3188"/>
    <n v="4"/>
    <n v="3"/>
    <n v="4"/>
    <n v="583"/>
    <n v="2000"/>
    <s v="50 Holyrood St"/>
    <s v="Hampton"/>
    <s v="Bayside"/>
    <s v="Southern Metropolitan"/>
    <n v="4"/>
    <n v="2016"/>
  </r>
  <r>
    <d v="2016-04-12T00:00:00"/>
    <n v="485000"/>
    <x v="2"/>
    <s v="Flanders &amp; Fish"/>
    <x v="1"/>
    <n v="3087"/>
    <n v="2"/>
    <n v="1"/>
    <n v="1"/>
    <n v="184"/>
    <m/>
    <s v="3/8 Herbert St"/>
    <s v="Watsonia"/>
    <s v="Banyule"/>
    <s v="Northern Metropolitan"/>
    <n v="4"/>
    <n v="2016"/>
  </r>
  <r>
    <d v="2016-04-13T00:00:00"/>
    <n v="905000"/>
    <x v="0"/>
    <s v="Cunninghams"/>
    <x v="1"/>
    <n v="3121"/>
    <n v="4"/>
    <n v="1"/>
    <n v="0"/>
    <n v="254"/>
    <n v="1890"/>
    <s v="249 Punt Rd"/>
    <s v="Richmond"/>
    <s v="Yarra"/>
    <s v="Northern Metropolitan"/>
    <n v="4"/>
    <n v="2016"/>
  </r>
  <r>
    <d v="2016-04-13T00:00:00"/>
    <n v="1400000"/>
    <x v="0"/>
    <s v="Jones and Jones"/>
    <x v="1"/>
    <n v="3145"/>
    <n v="2"/>
    <n v="1"/>
    <n v="1"/>
    <n v="312"/>
    <m/>
    <s v="22 Deakin St"/>
    <s v="Malvern East"/>
    <s v="Stonnington"/>
    <s v="Southern Metropolitan"/>
    <n v="4"/>
    <n v="2016"/>
  </r>
  <r>
    <d v="2016-04-13T00:00:00"/>
    <n v="420000"/>
    <x v="1"/>
    <s v="Maxwells"/>
    <x v="1"/>
    <n v="3182"/>
    <n v="1"/>
    <n v="1"/>
    <n v="1"/>
    <n v="0"/>
    <m/>
    <s v="13/60 Carlisle St"/>
    <s v="St Kilda"/>
    <s v="Port Phillip"/>
    <s v="Southern Metropolitan"/>
    <n v="4"/>
    <n v="2016"/>
  </r>
  <r>
    <d v="2016-04-13T00:00:00"/>
    <n v="825000"/>
    <x v="0"/>
    <s v="Cunninghams"/>
    <x v="1"/>
    <n v="3056"/>
    <n v="3"/>
    <n v="1"/>
    <n v="1"/>
    <n v="210"/>
    <n v="1900"/>
    <s v="311 Albion St"/>
    <s v="Brunswick"/>
    <s v="Moreland"/>
    <s v="Northern Metropolitan"/>
    <n v="4"/>
    <n v="2016"/>
  </r>
  <r>
    <d v="2016-04-13T00:00:00"/>
    <n v="900000"/>
    <x v="0"/>
    <s v="Cunninghams"/>
    <x v="0"/>
    <n v="3044"/>
    <n v="3"/>
    <n v="2"/>
    <n v="2"/>
    <n v="608"/>
    <n v="1940"/>
    <s v="199 Cumberland Rd"/>
    <s v="Pascoe Vale"/>
    <s v="Moreland"/>
    <s v="Northern Metropolitan"/>
    <n v="4"/>
    <n v="2016"/>
  </r>
  <r>
    <d v="2016-04-13T00:00:00"/>
    <n v="1010000"/>
    <x v="2"/>
    <s v="Cunninghams"/>
    <x v="1"/>
    <n v="3057"/>
    <n v="3"/>
    <n v="2"/>
    <n v="1"/>
    <n v="0"/>
    <n v="2014"/>
    <s v="1/10 Linden St"/>
    <s v="Brunswick East"/>
    <s v="Moreland"/>
    <s v="Northern Metropolitan"/>
    <n v="4"/>
    <n v="2016"/>
  </r>
  <r>
    <d v="2016-04-13T00:00:00"/>
    <n v="755000"/>
    <x v="0"/>
    <s v="Metro Ladder"/>
    <x v="0"/>
    <n v="3042"/>
    <n v="5"/>
    <n v="2"/>
    <n v="2"/>
    <n v="596"/>
    <m/>
    <s v="241 Parer Rd"/>
    <s v="Airport West"/>
    <s v="Moonee Valley"/>
    <s v="Western Metropolitan"/>
    <n v="4"/>
    <n v="2016"/>
  </r>
  <r>
    <d v="2016-04-13T00:00:00"/>
    <n v="845000"/>
    <x v="2"/>
    <s v="Jones and Jones"/>
    <x v="1"/>
    <n v="3148"/>
    <n v="3"/>
    <n v="2"/>
    <n v="1"/>
    <n v="177"/>
    <n v="2012"/>
    <s v="2/2 Robert St"/>
    <s v="Chadstone"/>
    <s v="Monash"/>
    <s v="Southern Metropolitan"/>
    <n v="4"/>
    <n v="2016"/>
  </r>
  <r>
    <d v="2016-04-13T00:00:00"/>
    <n v="490000"/>
    <x v="0"/>
    <s v="Maxwells"/>
    <x v="0"/>
    <n v="3012"/>
    <n v="3"/>
    <n v="1"/>
    <n v="2"/>
    <n v="306"/>
    <n v="1960"/>
    <s v="21 Pullar St"/>
    <s v="Maidstone"/>
    <s v="Maribyrnong"/>
    <s v="Western Metropolitan"/>
    <n v="4"/>
    <n v="2016"/>
  </r>
  <r>
    <d v="2016-04-13T00:00:00"/>
    <n v="1350000"/>
    <x v="0"/>
    <s v="Jones and Jones"/>
    <x v="1"/>
    <n v="3032"/>
    <n v="5"/>
    <n v="3"/>
    <n v="5"/>
    <n v="670"/>
    <m/>
    <s v="1 The Esplanade"/>
    <s v="Maribyrnong"/>
    <s v="Maribyrnong"/>
    <s v="Western Metropolitan"/>
    <n v="4"/>
    <n v="2016"/>
  </r>
  <r>
    <d v="2016-04-13T00:00:00"/>
    <n v="1482500"/>
    <x v="0"/>
    <s v="Metro Ladder"/>
    <x v="1"/>
    <n v="3016"/>
    <n v="3"/>
    <n v="2"/>
    <n v="1"/>
    <n v="506"/>
    <n v="1910"/>
    <s v="118 Hannan St"/>
    <s v="Williamstown"/>
    <s v="Hobsons Bay"/>
    <s v="Western Metropolitan"/>
    <n v="4"/>
    <n v="2016"/>
  </r>
  <r>
    <d v="2016-04-13T00:00:00"/>
    <n v="920000"/>
    <x v="2"/>
    <s v="Jones and Jones"/>
    <x v="1"/>
    <n v="3165"/>
    <n v="3"/>
    <n v="2"/>
    <n v="1"/>
    <n v="343"/>
    <m/>
    <s v="32a Argyle St"/>
    <s v="Bentleigh East"/>
    <s v="Glen Eira"/>
    <s v="Southern Metropolitan"/>
    <n v="4"/>
    <n v="2016"/>
  </r>
  <r>
    <d v="2016-04-13T00:00:00"/>
    <n v="1400000"/>
    <x v="0"/>
    <s v="Cunninghams"/>
    <x v="0"/>
    <n v="3185"/>
    <n v="4"/>
    <n v="1"/>
    <n v="1"/>
    <n v="489"/>
    <n v="1910"/>
    <s v="44 Hartington St"/>
    <s v="Elsternwick"/>
    <s v="Glen Eira"/>
    <s v="Southern Metropolitan"/>
    <n v="4"/>
    <n v="2016"/>
  </r>
  <r>
    <d v="2016-04-13T00:00:00"/>
    <n v="1600000"/>
    <x v="0"/>
    <s v="Flanders &amp; Fish"/>
    <x v="0"/>
    <n v="3204"/>
    <n v="5"/>
    <n v="3"/>
    <n v="2"/>
    <n v="772"/>
    <n v="1986"/>
    <s v="19 Godfrey St"/>
    <s v="Bentleigh"/>
    <s v="Glen Eira"/>
    <s v="Southern Metropolitan"/>
    <n v="4"/>
    <n v="2016"/>
  </r>
  <r>
    <d v="2016-04-13T00:00:00"/>
    <n v="1800000"/>
    <x v="0"/>
    <s v="Cunninghams"/>
    <x v="1"/>
    <n v="3185"/>
    <n v="3"/>
    <n v="2"/>
    <n v="2"/>
    <n v="492"/>
    <n v="1905"/>
    <s v="21 Liscard St"/>
    <s v="Elsternwick"/>
    <s v="Glen Eira"/>
    <s v="Southern Metropolitan"/>
    <n v="4"/>
    <n v="2016"/>
  </r>
  <r>
    <d v="2016-04-13T00:00:00"/>
    <n v="860000"/>
    <x v="0"/>
    <s v="Property Barons"/>
    <x v="1"/>
    <n v="3072"/>
    <n v="2"/>
    <n v="2"/>
    <n v="1"/>
    <n v="415"/>
    <n v="1925"/>
    <s v="2 Esther St"/>
    <s v="Preston"/>
    <s v="Darebin"/>
    <s v="Northern Metropolitan"/>
    <n v="4"/>
    <n v="2016"/>
  </r>
  <r>
    <d v="2016-04-13T00:00:00"/>
    <n v="365000"/>
    <x v="0"/>
    <s v="Metro Ladder"/>
    <x v="0"/>
    <n v="3021"/>
    <n v="3"/>
    <n v="1"/>
    <n v="0"/>
    <n v="543"/>
    <m/>
    <s v="3 McGrath Cl"/>
    <s v="Kealba"/>
    <s v="Brimbank"/>
    <s v="Western Metropolitan"/>
    <n v="4"/>
    <n v="2016"/>
  </r>
  <r>
    <d v="2016-04-13T00:00:00"/>
    <n v="450000"/>
    <x v="2"/>
    <s v="Best Bricks"/>
    <x v="0"/>
    <n v="3020"/>
    <n v="3"/>
    <n v="3"/>
    <n v="1"/>
    <n v="344"/>
    <n v="2004"/>
    <s v="87 Nicholson Pde"/>
    <s v="Sunshine West"/>
    <s v="Brimbank"/>
    <s v="Western Metropolitan"/>
    <n v="4"/>
    <n v="2016"/>
  </r>
  <r>
    <d v="2016-04-13T00:00:00"/>
    <n v="656000"/>
    <x v="1"/>
    <s v="Flanders &amp; Fish"/>
    <x v="1"/>
    <n v="3127"/>
    <n v="2"/>
    <n v="1"/>
    <n v="1"/>
    <n v="951"/>
    <n v="1970"/>
    <s v="4/5 Middlesex Rd"/>
    <s v="Surrey Hills"/>
    <s v="Boroondara"/>
    <s v="Southern Metropolitan"/>
    <n v="4"/>
    <n v="2016"/>
  </r>
  <r>
    <d v="2016-04-13T00:00:00"/>
    <n v="2775000"/>
    <x v="0"/>
    <s v="Cunninghams"/>
    <x v="0"/>
    <n v="3123"/>
    <n v="5"/>
    <n v="3"/>
    <n v="2"/>
    <n v="864"/>
    <m/>
    <s v="122 Victoria Rd"/>
    <s v="Hawthorn East"/>
    <s v="Boroondara"/>
    <s v="Southern Metropolitan"/>
    <n v="4"/>
    <n v="2016"/>
  </r>
  <r>
    <d v="2016-04-13T00:00:00"/>
    <n v="2800000"/>
    <x v="0"/>
    <s v="Cunninghams"/>
    <x v="0"/>
    <n v="3124"/>
    <n v="5"/>
    <n v="3"/>
    <n v="2"/>
    <n v="805"/>
    <m/>
    <s v="30 Smith Rd"/>
    <s v="Camberwell"/>
    <s v="Boroondara"/>
    <s v="Southern Metropolitan"/>
    <n v="4"/>
    <n v="2016"/>
  </r>
  <r>
    <d v="2016-04-13T00:00:00"/>
    <n v="1040000"/>
    <x v="0"/>
    <s v="Sanders"/>
    <x v="0"/>
    <n v="3087"/>
    <n v="3"/>
    <n v="2"/>
    <n v="1"/>
    <n v="903"/>
    <n v="1950"/>
    <s v="3 Tennyson St"/>
    <s v="Watsonia"/>
    <s v="Banyule"/>
    <s v="Northern Metropolitan"/>
    <n v="4"/>
    <n v="2016"/>
  </r>
  <r>
    <d v="2016-04-14T00:00:00"/>
    <n v="1102000"/>
    <x v="0"/>
    <s v="Cunninghams"/>
    <x v="1"/>
    <n v="3121"/>
    <n v="2"/>
    <n v="1"/>
    <n v="1"/>
    <n v="167"/>
    <m/>
    <s v="193 Mary St"/>
    <s v="Richmond"/>
    <s v="Yarra"/>
    <s v="Northern Metropolitan"/>
    <n v="4"/>
    <n v="2016"/>
  </r>
  <r>
    <d v="2016-04-14T00:00:00"/>
    <n v="525500"/>
    <x v="0"/>
    <s v="Sanders"/>
    <x v="1"/>
    <n v="3044"/>
    <n v="2"/>
    <n v="1"/>
    <n v="1"/>
    <n v="111"/>
    <n v="2000"/>
    <s v="2/153 Essex St"/>
    <s v="Pascoe Vale"/>
    <s v="Moreland"/>
    <s v="Northern Metropolitan"/>
    <n v="4"/>
    <n v="2016"/>
  </r>
  <r>
    <d v="2016-04-14T00:00:00"/>
    <n v="570000"/>
    <x v="1"/>
    <s v="Metro Ladder"/>
    <x v="1"/>
    <n v="3057"/>
    <n v="3"/>
    <n v="1"/>
    <n v="1"/>
    <n v="0"/>
    <m/>
    <s v="28/29 Nunan St"/>
    <s v="Brunswick East"/>
    <s v="Moreland"/>
    <s v="Northern Metropolitan"/>
    <n v="4"/>
    <n v="2016"/>
  </r>
  <r>
    <d v="2016-04-14T00:00:00"/>
    <n v="765500"/>
    <x v="0"/>
    <s v="Property Barons"/>
    <x v="1"/>
    <n v="3046"/>
    <n v="3"/>
    <n v="2"/>
    <n v="2"/>
    <n v="780"/>
    <n v="1970"/>
    <s v="139 John St"/>
    <s v="Glenroy"/>
    <s v="Moreland"/>
    <s v="Northern Metropolitan"/>
    <n v="4"/>
    <n v="2016"/>
  </r>
  <r>
    <d v="2016-04-14T00:00:00"/>
    <n v="390000"/>
    <x v="1"/>
    <s v="Cunninghams"/>
    <x v="0"/>
    <n v="3040"/>
    <n v="2"/>
    <n v="1"/>
    <n v="1"/>
    <n v="0"/>
    <n v="1970"/>
    <s v="3/7 Violet St"/>
    <s v="Essendon"/>
    <s v="Moonee Valley"/>
    <s v="Western Metropolitan"/>
    <n v="4"/>
    <n v="2016"/>
  </r>
  <r>
    <d v="2016-04-14T00:00:00"/>
    <n v="305000"/>
    <x v="0"/>
    <s v="Cunninghams"/>
    <x v="0"/>
    <n v="3166"/>
    <n v="2"/>
    <n v="1"/>
    <n v="1"/>
    <n v="0"/>
    <n v="1960"/>
    <s v="8/105 Atherton Rd"/>
    <s v="Oakleigh"/>
    <s v="Monash"/>
    <s v="Southern Metropolitan"/>
    <n v="4"/>
    <n v="2016"/>
  </r>
  <r>
    <d v="2016-04-14T00:00:00"/>
    <n v="1000000"/>
    <x v="0"/>
    <s v="Cunninghams"/>
    <x v="1"/>
    <n v="3207"/>
    <n v="2"/>
    <n v="2"/>
    <n v="0"/>
    <n v="96"/>
    <n v="1890"/>
    <s v="467 Bay St"/>
    <s v="Port Melbourne"/>
    <s v="Melbourne"/>
    <s v="Southern Metropolitan"/>
    <n v="4"/>
    <n v="2016"/>
  </r>
  <r>
    <d v="2016-04-14T00:00:00"/>
    <n v="1050000"/>
    <x v="0"/>
    <s v="Maxwells"/>
    <x v="1"/>
    <n v="3031"/>
    <n v="3"/>
    <n v="1"/>
    <n v="1"/>
    <n v="274"/>
    <n v="1900"/>
    <s v="56 Tennyson St"/>
    <s v="Kensington"/>
    <s v="Melbourne"/>
    <s v="Northern Metropolitan"/>
    <n v="4"/>
    <n v="2016"/>
  </r>
  <r>
    <d v="2016-04-14T00:00:00"/>
    <n v="683000"/>
    <x v="0"/>
    <s v="Zimmerman"/>
    <x v="1"/>
    <n v="3025"/>
    <n v="3"/>
    <n v="1"/>
    <n v="2"/>
    <n v="534"/>
    <n v="1967"/>
    <s v="33 Carthy St"/>
    <s v="Altona North"/>
    <s v="Hobsons Bay"/>
    <s v="Western Metropolitan"/>
    <n v="4"/>
    <n v="2016"/>
  </r>
  <r>
    <d v="2016-04-14T00:00:00"/>
    <n v="1300000"/>
    <x v="0"/>
    <s v="Metro Ladder"/>
    <x v="0"/>
    <n v="3016"/>
    <n v="4"/>
    <n v="2"/>
    <n v="2"/>
    <n v="369"/>
    <n v="1980"/>
    <s v="19 MacLean St"/>
    <s v="Williamstown"/>
    <s v="Hobsons Bay"/>
    <s v="Western Metropolitan"/>
    <n v="4"/>
    <n v="2016"/>
  </r>
  <r>
    <d v="2016-04-14T00:00:00"/>
    <n v="632500"/>
    <x v="1"/>
    <s v="Jones and Jones"/>
    <x v="1"/>
    <n v="3163"/>
    <n v="2"/>
    <n v="1"/>
    <n v="1"/>
    <n v="99"/>
    <n v="1965"/>
    <s v="5/33 Gnarwyn Rd"/>
    <s v="Carnegie"/>
    <s v="Glen Eira"/>
    <s v="Southern Metropolitan"/>
    <n v="4"/>
    <n v="2016"/>
  </r>
  <r>
    <d v="2016-04-14T00:00:00"/>
    <n v="787500"/>
    <x v="2"/>
    <s v="Maxwells"/>
    <x v="1"/>
    <n v="3165"/>
    <n v="3"/>
    <n v="2"/>
    <n v="1"/>
    <n v="300"/>
    <m/>
    <s v="1/4 Daphne St"/>
    <s v="Bentleigh East"/>
    <s v="Glen Eira"/>
    <s v="Southern Metropolitan"/>
    <n v="4"/>
    <n v="2016"/>
  </r>
  <r>
    <d v="2016-04-14T00:00:00"/>
    <n v="1140000"/>
    <x v="0"/>
    <s v="Cunninghams"/>
    <x v="1"/>
    <n v="3103"/>
    <n v="3"/>
    <n v="2"/>
    <n v="2"/>
    <n v="175"/>
    <n v="1976"/>
    <s v="9/5 Boston Rd"/>
    <s v="Balwyn"/>
    <s v="Boroondara"/>
    <s v="Southern Metropolitan"/>
    <n v="4"/>
    <n v="2016"/>
  </r>
  <r>
    <d v="2016-04-14T00:00:00"/>
    <n v="1662000"/>
    <x v="0"/>
    <s v="Jones and Jones"/>
    <x v="1"/>
    <n v="3147"/>
    <n v="3"/>
    <n v="2"/>
    <n v="2"/>
    <n v="351"/>
    <n v="2006"/>
    <s v="6a Glen Rd"/>
    <s v="Ashburton"/>
    <s v="Boroondara"/>
    <s v="Southern Metropolitan"/>
    <n v="4"/>
    <n v="2016"/>
  </r>
  <r>
    <d v="2016-04-15T00:00:00"/>
    <n v="550000"/>
    <x v="1"/>
    <s v="Metro Ladder"/>
    <x v="1"/>
    <n v="3141"/>
    <n v="2"/>
    <n v="1"/>
    <n v="1"/>
    <n v="0"/>
    <m/>
    <s v="16/384 Toorak Rd"/>
    <s v="South Yarra"/>
    <s v="Stonnington"/>
    <s v="Southern Metropolitan"/>
    <n v="4"/>
    <n v="2016"/>
  </r>
  <r>
    <d v="2016-04-15T00:00:00"/>
    <n v="2300000"/>
    <x v="0"/>
    <s v="Jones and Jones"/>
    <x v="1"/>
    <n v="3144"/>
    <n v="4"/>
    <n v="2"/>
    <n v="2"/>
    <n v="599"/>
    <n v="1977"/>
    <s v="12 Hornsby St"/>
    <s v="Malvern"/>
    <s v="Stonnington"/>
    <s v="Southern Metropolitan"/>
    <n v="4"/>
    <n v="2016"/>
  </r>
  <r>
    <d v="2016-04-15T00:00:00"/>
    <n v="1030000"/>
    <x v="0"/>
    <s v="Jones and Jones"/>
    <x v="1"/>
    <n v="3182"/>
    <n v="3"/>
    <n v="1"/>
    <n v="1"/>
    <n v="292"/>
    <m/>
    <s v="71 Carlisle St"/>
    <s v="St Kilda"/>
    <s v="Port Phillip"/>
    <s v="Southern Metropolitan"/>
    <n v="4"/>
    <n v="2016"/>
  </r>
  <r>
    <d v="2016-04-15T00:00:00"/>
    <n v="800000"/>
    <x v="0"/>
    <s v="SJ"/>
    <x v="0"/>
    <n v="3046"/>
    <n v="5"/>
    <n v="2"/>
    <n v="1"/>
    <n v="808"/>
    <m/>
    <s v="13 Gish Ct"/>
    <s v="Hadfield"/>
    <s v="Moreland"/>
    <s v="Northern Metropolitan"/>
    <n v="4"/>
    <n v="2016"/>
  </r>
  <r>
    <d v="2016-04-15T00:00:00"/>
    <n v="905000"/>
    <x v="0"/>
    <s v="SJ"/>
    <x v="1"/>
    <n v="3058"/>
    <n v="4"/>
    <n v="2"/>
    <n v="1"/>
    <n v="439"/>
    <m/>
    <s v="191 Ohea St"/>
    <s v="Coburg"/>
    <s v="Moreland"/>
    <s v="Northern Metropolitan"/>
    <n v="4"/>
    <n v="2016"/>
  </r>
  <r>
    <d v="2016-04-15T00:00:00"/>
    <n v="250000"/>
    <x v="1"/>
    <s v="Metro Ladder"/>
    <x v="0"/>
    <n v="3040"/>
    <n v="1"/>
    <n v="1"/>
    <n v="1"/>
    <n v="0"/>
    <n v="1970"/>
    <s v="8/15 Shaftesbury St"/>
    <s v="Essendon"/>
    <s v="Moonee Valley"/>
    <s v="Western Metropolitan"/>
    <n v="4"/>
    <n v="2016"/>
  </r>
  <r>
    <d v="2016-04-15T00:00:00"/>
    <n v="600000"/>
    <x v="1"/>
    <s v="Property Barons"/>
    <x v="0"/>
    <n v="3042"/>
    <n v="3"/>
    <n v="2"/>
    <n v="1"/>
    <n v="164"/>
    <m/>
    <s v="2/37 Garnet St"/>
    <s v="Niddrie"/>
    <s v="Moonee Valley"/>
    <s v="Western Metropolitan"/>
    <n v="4"/>
    <n v="2016"/>
  </r>
  <r>
    <d v="2016-04-15T00:00:00"/>
    <n v="1130000"/>
    <x v="0"/>
    <s v="Property Barons"/>
    <x v="0"/>
    <n v="3040"/>
    <n v="2"/>
    <n v="1"/>
    <n v="1"/>
    <n v="646"/>
    <n v="1950"/>
    <s v="45 Ogilvie St"/>
    <s v="Essendon"/>
    <s v="Moonee Valley"/>
    <s v="Western Metropolitan"/>
    <n v="4"/>
    <n v="2016"/>
  </r>
  <r>
    <d v="2016-04-15T00:00:00"/>
    <n v="813500"/>
    <x v="0"/>
    <s v="Cunninghams"/>
    <x v="0"/>
    <n v="3031"/>
    <n v="3"/>
    <n v="1"/>
    <n v="1"/>
    <n v="165"/>
    <m/>
    <s v="57 Eastwood St"/>
    <s v="Kensington"/>
    <s v="Melbourne"/>
    <s v="Northern Metropolitan"/>
    <n v="4"/>
    <n v="2016"/>
  </r>
  <r>
    <d v="2016-04-15T00:00:00"/>
    <n v="270000"/>
    <x v="1"/>
    <s v="Maxwells"/>
    <x v="0"/>
    <n v="3012"/>
    <n v="2"/>
    <n v="1"/>
    <n v="1"/>
    <n v="0"/>
    <m/>
    <s v="17/5 Lewis St"/>
    <s v="Kingsville"/>
    <s v="Maribyrnong"/>
    <s v="Western Metropolitan"/>
    <n v="4"/>
    <n v="2016"/>
  </r>
  <r>
    <d v="2016-04-15T00:00:00"/>
    <n v="1050000"/>
    <x v="0"/>
    <s v="Property Barons"/>
    <x v="0"/>
    <n v="3108"/>
    <n v="4"/>
    <n v="2"/>
    <n v="2"/>
    <n v="317"/>
    <n v="1995"/>
    <s v="22 Saxon St"/>
    <s v="Doncaster"/>
    <s v="Manningham"/>
    <s v="Eastern Metropolitan"/>
    <n v="4"/>
    <n v="2016"/>
  </r>
  <r>
    <d v="2016-04-15T00:00:00"/>
    <n v="3130000"/>
    <x v="0"/>
    <s v="Zimmerman"/>
    <x v="1"/>
    <n v="3016"/>
    <n v="4"/>
    <n v="2"/>
    <n v="2"/>
    <n v="897"/>
    <n v="1920"/>
    <s v="64 Twyford St"/>
    <s v="Williamstown"/>
    <s v="Hobsons Bay"/>
    <s v="Western Metropolitan"/>
    <n v="4"/>
    <n v="2016"/>
  </r>
  <r>
    <d v="2016-04-15T00:00:00"/>
    <n v="920000"/>
    <x v="1"/>
    <s v="Jones and Jones"/>
    <x v="0"/>
    <n v="3165"/>
    <n v="3"/>
    <n v="2"/>
    <n v="1"/>
    <n v="388"/>
    <n v="2007"/>
    <s v="2/14 Wamba Rd"/>
    <s v="Bentleigh East"/>
    <s v="Glen Eira"/>
    <s v="Southern Metropolitan"/>
    <n v="4"/>
    <n v="2016"/>
  </r>
  <r>
    <d v="2016-04-15T00:00:00"/>
    <n v="950000"/>
    <x v="0"/>
    <s v="Sanders"/>
    <x v="0"/>
    <n v="3165"/>
    <n v="3"/>
    <n v="1"/>
    <n v="1"/>
    <n v="598"/>
    <m/>
    <s v="24 Kurrajong St"/>
    <s v="Bentleigh East"/>
    <s v="Glen Eira"/>
    <s v="Southern Metropolitan"/>
    <n v="4"/>
    <n v="2016"/>
  </r>
  <r>
    <d v="2016-04-15T00:00:00"/>
    <n v="970000"/>
    <x v="2"/>
    <s v="Metro Ladder"/>
    <x v="0"/>
    <n v="3165"/>
    <n v="3"/>
    <n v="2"/>
    <n v="2"/>
    <n v="321"/>
    <m/>
    <s v="16a Daphne St"/>
    <s v="Bentleigh East"/>
    <s v="Glen Eira"/>
    <s v="Southern Metropolitan"/>
    <n v="4"/>
    <n v="2016"/>
  </r>
  <r>
    <d v="2016-04-15T00:00:00"/>
    <n v="1615000"/>
    <x v="0"/>
    <s v="Property Barons"/>
    <x v="1"/>
    <n v="3072"/>
    <n v="4"/>
    <n v="2"/>
    <n v="3"/>
    <n v="890"/>
    <m/>
    <s v="17 Tynan St"/>
    <s v="Preston"/>
    <s v="Darebin"/>
    <s v="Northern Metropolitan"/>
    <n v="4"/>
    <n v="2016"/>
  </r>
  <r>
    <d v="2016-04-15T00:00:00"/>
    <n v="547500"/>
    <x v="0"/>
    <s v="Best Bricks"/>
    <x v="1"/>
    <n v="3020"/>
    <n v="3"/>
    <n v="1"/>
    <n v="2"/>
    <n v="603"/>
    <n v="1950"/>
    <s v="23 Glengala Rd"/>
    <s v="Sunshine West"/>
    <s v="Brimbank"/>
    <s v="Western Metropolitan"/>
    <n v="4"/>
    <n v="2016"/>
  </r>
  <r>
    <d v="2016-04-15T00:00:00"/>
    <n v="525000"/>
    <x v="1"/>
    <s v="Flanders &amp; Fish"/>
    <x v="0"/>
    <n v="3101"/>
    <n v="2"/>
    <n v="1"/>
    <n v="1"/>
    <n v="0"/>
    <m/>
    <s v="4/24 Highbury Gr"/>
    <s v="Kew"/>
    <s v="Boroondara"/>
    <s v="Southern Metropolitan"/>
    <n v="4"/>
    <n v="2016"/>
  </r>
  <r>
    <d v="2016-04-15T00:00:00"/>
    <n v="2125000"/>
    <x v="0"/>
    <s v="Cunninghams"/>
    <x v="0"/>
    <n v="3124"/>
    <n v="5"/>
    <n v="3"/>
    <n v="2"/>
    <n v="603"/>
    <n v="1980"/>
    <s v="2 Hazel St"/>
    <s v="Camberwell"/>
    <s v="Boroondara"/>
    <s v="Southern Metropolitan"/>
    <n v="4"/>
    <n v="2016"/>
  </r>
  <r>
    <d v="2016-04-15T00:00:00"/>
    <n v="1450000"/>
    <x v="0"/>
    <s v="Jones and Jones"/>
    <x v="0"/>
    <n v="3187"/>
    <n v="5"/>
    <n v="3"/>
    <n v="2"/>
    <n v="527"/>
    <m/>
    <s v="6 Murray St"/>
    <s v="Brighton East"/>
    <s v="Bayside"/>
    <s v="Southern Metropolitan"/>
    <n v="4"/>
    <n v="2016"/>
  </r>
  <r>
    <d v="2016-04-15T00:00:00"/>
    <n v="1530000"/>
    <x v="0"/>
    <s v="Zimmerman"/>
    <x v="1"/>
    <n v="3187"/>
    <n v="4"/>
    <n v="2"/>
    <n v="1"/>
    <n v="603"/>
    <n v="1920"/>
    <s v="4a Marriage Rd"/>
    <s v="Brighton East"/>
    <s v="Bayside"/>
    <s v="Southern Metropolitan"/>
    <n v="4"/>
    <n v="2016"/>
  </r>
  <r>
    <d v="2016-04-15T00:00:00"/>
    <n v="1780000"/>
    <x v="0"/>
    <s v="Jones and Jones"/>
    <x v="0"/>
    <n v="3187"/>
    <n v="2"/>
    <n v="3"/>
    <n v="2"/>
    <n v="635"/>
    <n v="1935"/>
    <s v="5 Margaret St"/>
    <s v="Brighton East"/>
    <s v="Bayside"/>
    <s v="Southern Metropolitan"/>
    <n v="4"/>
    <n v="2016"/>
  </r>
  <r>
    <d v="2016-04-15T00:00:00"/>
    <n v="890000"/>
    <x v="2"/>
    <s v="Cunninghams"/>
    <x v="1"/>
    <n v="3079"/>
    <n v="3"/>
    <n v="2"/>
    <n v="2"/>
    <n v="249"/>
    <n v="2005"/>
    <s v="3/11 Oriel Rd"/>
    <s v="Ivanhoe"/>
    <s v="Banyule"/>
    <s v="Eastern Metropolitan"/>
    <n v="4"/>
    <n v="2016"/>
  </r>
  <r>
    <d v="2016-04-15T00:00:00"/>
    <n v="2600000"/>
    <x v="0"/>
    <s v="Property Barons"/>
    <x v="1"/>
    <n v="3079"/>
    <n v="5"/>
    <n v="3"/>
    <n v="1"/>
    <n v="1006"/>
    <n v="1920"/>
    <s v="6 Fairy St"/>
    <s v="Ivanhoe"/>
    <s v="Banyule"/>
    <s v="Eastern Metropolitan"/>
    <n v="4"/>
    <n v="2016"/>
  </r>
  <r>
    <d v="2016-04-16T00:00:00"/>
    <n v="1850000"/>
    <x v="0"/>
    <s v="Cunninghams"/>
    <x v="0"/>
    <n v="3127"/>
    <n v="4"/>
    <n v="2"/>
    <n v="2"/>
    <n v="612"/>
    <n v="1970"/>
    <s v="3 Olyve Ct"/>
    <s v="Surrey Hills"/>
    <s v="Whitehorse"/>
    <s v="Southern Metropolitan"/>
    <n v="4"/>
    <n v="2016"/>
  </r>
  <r>
    <d v="2016-04-16T00:00:00"/>
    <n v="1400000"/>
    <x v="1"/>
    <s v="Melbourne Homes"/>
    <x v="0"/>
    <n v="3142"/>
    <n v="2"/>
    <n v="2"/>
    <n v="2"/>
    <n v="2927"/>
    <m/>
    <s v="15/703 Orrong Rd"/>
    <s v="Toorak"/>
    <s v="Stonnington"/>
    <s v="Southern Metropolitan"/>
    <n v="4"/>
    <n v="2016"/>
  </r>
  <r>
    <d v="2016-04-16T00:00:00"/>
    <n v="810000"/>
    <x v="2"/>
    <s v="Cunninghams"/>
    <x v="1"/>
    <n v="3058"/>
    <n v="3"/>
    <n v="2"/>
    <n v="1"/>
    <n v="213"/>
    <n v="2010"/>
    <s v="2/44 Berry St"/>
    <s v="Coburg"/>
    <s v="Moreland"/>
    <s v="Northern Metropolitan"/>
    <n v="4"/>
    <n v="2016"/>
  </r>
  <r>
    <d v="2016-04-16T00:00:00"/>
    <n v="560000"/>
    <x v="1"/>
    <s v="Flanders &amp; Fish"/>
    <x v="1"/>
    <n v="3033"/>
    <n v="3"/>
    <n v="1"/>
    <n v="2"/>
    <n v="352"/>
    <n v="2000"/>
    <s v="2/49 Quinn Gr"/>
    <s v="Keilor East"/>
    <s v="Moonee Valley"/>
    <s v="Western Metropolitan"/>
    <n v="4"/>
    <n v="2016"/>
  </r>
  <r>
    <d v="2016-04-16T00:00:00"/>
    <n v="1110000"/>
    <x v="0"/>
    <s v="Property Barons"/>
    <x v="1"/>
    <n v="3040"/>
    <n v="3"/>
    <n v="2"/>
    <n v="2"/>
    <n v="470"/>
    <n v="1968"/>
    <s v="50 Ruby St"/>
    <s v="Essendon West"/>
    <s v="Moonee Valley"/>
    <s v="Western Metropolitan"/>
    <n v="4"/>
    <n v="2016"/>
  </r>
  <r>
    <d v="2016-04-16T00:00:00"/>
    <n v="1030000"/>
    <x v="0"/>
    <s v="Property Barons"/>
    <x v="0"/>
    <n v="3015"/>
    <n v="3"/>
    <n v="1"/>
    <n v="1"/>
    <n v="224"/>
    <m/>
    <s v="55 Saltley St"/>
    <s v="South Kingsville"/>
    <s v="Hobsons Bay"/>
    <s v="Western Metropolitan"/>
    <n v="4"/>
    <n v="2016"/>
  </r>
  <r>
    <d v="2016-04-16T00:00:00"/>
    <n v="900000"/>
    <x v="2"/>
    <s v="Metro Ladder"/>
    <x v="0"/>
    <n v="3204"/>
    <n v="3"/>
    <n v="2"/>
    <n v="1"/>
    <n v="418"/>
    <n v="1925"/>
    <s v="174 Jasper Rd"/>
    <s v="Bentleigh"/>
    <s v="Glen Eira"/>
    <s v="Southern Metropolitan"/>
    <n v="4"/>
    <n v="2016"/>
  </r>
  <r>
    <d v="2016-04-16T00:00:00"/>
    <n v="1041000"/>
    <x v="0"/>
    <s v="Jones and Jones"/>
    <x v="1"/>
    <n v="3204"/>
    <n v="4"/>
    <n v="2"/>
    <n v="1"/>
    <n v="292"/>
    <m/>
    <s v="3 Somers St"/>
    <s v="Bentleigh"/>
    <s v="Glen Eira"/>
    <s v="Southern Metropolitan"/>
    <n v="4"/>
    <n v="2016"/>
  </r>
  <r>
    <d v="2016-04-16T00:00:00"/>
    <n v="1125000"/>
    <x v="0"/>
    <s v="Cunninghams"/>
    <x v="0"/>
    <n v="3163"/>
    <n v="3"/>
    <n v="1"/>
    <n v="1"/>
    <n v="604"/>
    <n v="1925"/>
    <s v="76 Oakleigh Rd"/>
    <s v="Carnegie"/>
    <s v="Glen Eira"/>
    <s v="Southern Metropolitan"/>
    <n v="4"/>
    <n v="2016"/>
  </r>
  <r>
    <d v="2016-04-16T00:00:00"/>
    <n v="740000"/>
    <x v="0"/>
    <s v="Melbourne Homes"/>
    <x v="1"/>
    <n v="3071"/>
    <n v="2"/>
    <n v="1"/>
    <n v="2"/>
    <n v="467"/>
    <m/>
    <s v="296 Gooch St"/>
    <s v="Thornbury"/>
    <s v="Darebin"/>
    <s v="Northern Metropolitan"/>
    <n v="4"/>
    <n v="2016"/>
  </r>
  <r>
    <d v="2016-04-16T00:00:00"/>
    <n v="680000"/>
    <x v="0"/>
    <s v="Property Barons"/>
    <x v="1"/>
    <n v="3033"/>
    <n v="4"/>
    <n v="2"/>
    <n v="2"/>
    <n v="545"/>
    <m/>
    <s v="89 Sterling Dr"/>
    <s v="Keilor East"/>
    <s v="Brimbank"/>
    <s v="Western Metropolitan"/>
    <n v="4"/>
    <n v="2016"/>
  </r>
  <r>
    <d v="2016-04-16T00:00:00"/>
    <n v="1800000"/>
    <x v="0"/>
    <s v="Cunninghams"/>
    <x v="0"/>
    <n v="3124"/>
    <n v="3"/>
    <n v="2"/>
    <n v="0"/>
    <n v="584"/>
    <n v="1920"/>
    <s v="5 Cooloongatta Rd"/>
    <s v="Camberwell"/>
    <s v="Boroondara"/>
    <s v="Southern Metropolitan"/>
    <n v="4"/>
    <n v="2016"/>
  </r>
  <r>
    <d v="2016-04-17T00:00:00"/>
    <n v="630000"/>
    <x v="1"/>
    <s v="Metro Ladder"/>
    <x v="0"/>
    <n v="3065"/>
    <n v="2"/>
    <n v="1"/>
    <n v="1"/>
    <n v="0"/>
    <n v="2007"/>
    <s v="6/226 Moor St"/>
    <s v="Fitzroy"/>
    <s v="Yarra"/>
    <s v="Northern Metropolitan"/>
    <n v="4"/>
    <n v="2016"/>
  </r>
  <r>
    <d v="2016-04-17T00:00:00"/>
    <n v="1420000"/>
    <x v="0"/>
    <s v="Jones and Jones"/>
    <x v="1"/>
    <n v="3121"/>
    <n v="3"/>
    <n v="1"/>
    <n v="0"/>
    <n v="198"/>
    <n v="1890"/>
    <s v="8 Malleson St"/>
    <s v="Richmond"/>
    <s v="Yarra"/>
    <s v="Northern Metropolitan"/>
    <n v="4"/>
    <n v="2016"/>
  </r>
  <r>
    <d v="2016-04-17T00:00:00"/>
    <n v="1650000"/>
    <x v="0"/>
    <s v="Flanders &amp; Fish"/>
    <x v="1"/>
    <n v="3127"/>
    <n v="4"/>
    <n v="1"/>
    <n v="0"/>
    <n v="437"/>
    <n v="1890"/>
    <s v="16 Pembroke St"/>
    <s v="Surrey Hills"/>
    <s v="Whitehorse"/>
    <s v="Southern Metropolitan"/>
    <n v="4"/>
    <n v="2016"/>
  </r>
  <r>
    <d v="2016-04-17T00:00:00"/>
    <n v="580000"/>
    <x v="1"/>
    <s v="Cunninghams"/>
    <x v="1"/>
    <n v="3181"/>
    <n v="2"/>
    <n v="1"/>
    <n v="1"/>
    <n v="0"/>
    <n v="1970"/>
    <s v="8/15 Wrexham Rd"/>
    <s v="Windsor"/>
    <s v="Stonnington"/>
    <s v="Southern Metropolitan"/>
    <n v="4"/>
    <n v="2016"/>
  </r>
  <r>
    <d v="2016-04-17T00:00:00"/>
    <n v="320000"/>
    <x v="1"/>
    <s v="Jones and Jones"/>
    <x v="1"/>
    <n v="3055"/>
    <n v="1"/>
    <n v="1"/>
    <n v="1"/>
    <n v="0"/>
    <n v="1970"/>
    <s v="2/8 Walker St"/>
    <s v="Brunswick West"/>
    <s v="Moreland"/>
    <s v="Northern Metropolitan"/>
    <n v="4"/>
    <n v="2016"/>
  </r>
  <r>
    <d v="2016-04-17T00:00:00"/>
    <n v="623000"/>
    <x v="1"/>
    <s v="Maxwells"/>
    <x v="1"/>
    <n v="3006"/>
    <n v="2"/>
    <n v="1"/>
    <n v="1"/>
    <n v="0"/>
    <n v="1995"/>
    <s v="2/95 Dodds St"/>
    <s v="Southbank"/>
    <s v="Melbourne"/>
    <s v="Southern Metropolitan"/>
    <n v="4"/>
    <n v="2016"/>
  </r>
  <r>
    <d v="2016-04-17T00:00:00"/>
    <n v="495000"/>
    <x v="1"/>
    <s v="Flanders &amp; Fish"/>
    <x v="1"/>
    <n v="3019"/>
    <n v="3"/>
    <n v="2"/>
    <n v="1"/>
    <n v="327"/>
    <n v="2006"/>
    <s v="2/10 Skewes St"/>
    <s v="Braybrook"/>
    <s v="Maribyrnong"/>
    <s v="Western Metropolitan"/>
    <n v="4"/>
    <n v="2016"/>
  </r>
  <r>
    <d v="2016-04-17T00:00:00"/>
    <n v="941000"/>
    <x v="0"/>
    <s v="Maxwells"/>
    <x v="1"/>
    <n v="3015"/>
    <n v="3"/>
    <n v="2"/>
    <n v="3"/>
    <n v="669"/>
    <m/>
    <s v="40 Greene St"/>
    <s v="South Kingsville"/>
    <s v="Hobsons Bay"/>
    <s v="Western Metropolitan"/>
    <n v="4"/>
    <n v="2016"/>
  </r>
  <r>
    <d v="2016-04-17T00:00:00"/>
    <n v="700000"/>
    <x v="0"/>
    <s v="Melbourne Homes"/>
    <x v="1"/>
    <n v="3165"/>
    <n v="3"/>
    <n v="1"/>
    <n v="0"/>
    <n v="456"/>
    <m/>
    <s v="579 Warrigal Rd"/>
    <s v="Bentleigh East"/>
    <s v="Glen Eira"/>
    <s v="Southern Metropolitan"/>
    <n v="4"/>
    <n v="2016"/>
  </r>
  <r>
    <d v="2016-04-17T00:00:00"/>
    <n v="312000"/>
    <x v="1"/>
    <s v="Melbourne Homes"/>
    <x v="1"/>
    <n v="3070"/>
    <n v="1"/>
    <n v="1"/>
    <n v="1"/>
    <n v="0"/>
    <n v="1960"/>
    <s v="1/68 Bridge St"/>
    <s v="Northcote"/>
    <s v="Darebin"/>
    <s v="Northern Metropolitan"/>
    <n v="4"/>
    <n v="2016"/>
  </r>
  <r>
    <d v="2016-04-17T00:00:00"/>
    <n v="332000"/>
    <x v="1"/>
    <s v="Melbourne Homes"/>
    <x v="0"/>
    <n v="3071"/>
    <n v="1"/>
    <n v="1"/>
    <n v="1"/>
    <n v="612"/>
    <n v="1975"/>
    <s v="1/219 Raleigh St"/>
    <s v="Thornbury"/>
    <s v="Darebin"/>
    <s v="Northern Metropolitan"/>
    <n v="4"/>
    <n v="2016"/>
  </r>
  <r>
    <d v="2016-04-17T00:00:00"/>
    <n v="760000"/>
    <x v="0"/>
    <s v="Property Barons"/>
    <x v="0"/>
    <n v="3072"/>
    <n v="4"/>
    <n v="8"/>
    <n v="7"/>
    <n v="1254"/>
    <n v="1928"/>
    <s v="421 Murray Rd"/>
    <s v="Preston"/>
    <s v="Darebin"/>
    <s v="Northern Metropolitan"/>
    <n v="4"/>
    <n v="2016"/>
  </r>
  <r>
    <d v="2016-04-17T00:00:00"/>
    <n v="700000"/>
    <x v="0"/>
    <s v="Flanders &amp; Fish"/>
    <x v="0"/>
    <n v="3020"/>
    <n v="3"/>
    <n v="1"/>
    <n v="4"/>
    <n v="505"/>
    <n v="1960"/>
    <s v="18 Barnett St"/>
    <s v="Sunshine"/>
    <s v="Brimbank"/>
    <s v="Western Metropolitan"/>
    <n v="4"/>
    <n v="2016"/>
  </r>
  <r>
    <d v="2016-04-17T00:00:00"/>
    <n v="715000"/>
    <x v="0"/>
    <s v="SJ"/>
    <x v="1"/>
    <n v="3020"/>
    <n v="3"/>
    <n v="1"/>
    <n v="2"/>
    <n v="558"/>
    <n v="1925"/>
    <s v="3 Lynch St"/>
    <s v="Sunshine"/>
    <s v="Brimbank"/>
    <s v="Western Metropolitan"/>
    <n v="4"/>
    <n v="2016"/>
  </r>
  <r>
    <d v="2016-04-17T00:00:00"/>
    <n v="717000"/>
    <x v="1"/>
    <s v="Property Barons"/>
    <x v="0"/>
    <n v="3124"/>
    <n v="2"/>
    <n v="1"/>
    <n v="1"/>
    <n v="136"/>
    <n v="1960"/>
    <s v="3/926 Toorak Rd"/>
    <s v="Camberwell"/>
    <s v="Boroondara"/>
    <s v="Southern Metropolitan"/>
    <n v="4"/>
    <n v="2016"/>
  </r>
  <r>
    <d v="2016-04-17T00:00:00"/>
    <n v="1340000"/>
    <x v="0"/>
    <s v="Property Barons"/>
    <x v="1"/>
    <n v="3079"/>
    <n v="3"/>
    <n v="1"/>
    <n v="1"/>
    <n v="571"/>
    <m/>
    <s v="7 Robbins St"/>
    <s v="Ivanhoe"/>
    <s v="Banyule"/>
    <s v="Eastern Metropolitan"/>
    <n v="4"/>
    <n v="2016"/>
  </r>
  <r>
    <d v="2016-04-18T00:00:00"/>
    <n v="458000"/>
    <x v="1"/>
    <s v="Metro Ladder"/>
    <x v="1"/>
    <n v="3065"/>
    <n v="1"/>
    <n v="1"/>
    <n v="1"/>
    <n v="0"/>
    <m/>
    <s v="206/424 Gore St"/>
    <s v="Fitzroy"/>
    <s v="Yarra"/>
    <s v="Northern Metropolitan"/>
    <n v="4"/>
    <n v="2016"/>
  </r>
  <r>
    <d v="2016-04-18T00:00:00"/>
    <n v="1115000"/>
    <x v="0"/>
    <s v="Cunninghams"/>
    <x v="1"/>
    <n v="3121"/>
    <n v="3"/>
    <n v="2"/>
    <n v="2"/>
    <n v="129"/>
    <n v="1980"/>
    <s v="27 Glass St"/>
    <s v="Richmond"/>
    <s v="Yarra"/>
    <s v="Northern Metropolitan"/>
    <n v="4"/>
    <n v="2016"/>
  </r>
  <r>
    <d v="2016-04-18T00:00:00"/>
    <n v="1876000"/>
    <x v="0"/>
    <s v="Cunninghams"/>
    <x v="1"/>
    <n v="3067"/>
    <n v="3"/>
    <n v="2"/>
    <n v="0"/>
    <n v="245"/>
    <n v="1910"/>
    <s v="124 Yarra St"/>
    <s v="Abbotsford"/>
    <s v="Yarra"/>
    <s v="Northern Metropolitan"/>
    <n v="4"/>
    <n v="2016"/>
  </r>
  <r>
    <d v="2016-04-18T00:00:00"/>
    <n v="1000000"/>
    <x v="0"/>
    <s v="Property Barons"/>
    <x v="0"/>
    <n v="3125"/>
    <n v="3"/>
    <n v="1"/>
    <n v="1"/>
    <n v="589"/>
    <m/>
    <s v="10 Goold St"/>
    <s v="Burwood"/>
    <s v="Whitehorse"/>
    <s v="Southern Metropolitan"/>
    <n v="4"/>
    <n v="2016"/>
  </r>
  <r>
    <d v="2016-04-18T00:00:00"/>
    <n v="569000"/>
    <x v="1"/>
    <s v="Property Barons"/>
    <x v="1"/>
    <n v="3144"/>
    <n v="2"/>
    <n v="1"/>
    <n v="2"/>
    <n v="0"/>
    <n v="1970"/>
    <s v="3/58 Cawkwell St"/>
    <s v="Malvern"/>
    <s v="Stonnington"/>
    <s v="Southern Metropolitan"/>
    <n v="4"/>
    <n v="2016"/>
  </r>
  <r>
    <d v="2016-04-18T00:00:00"/>
    <n v="620000"/>
    <x v="0"/>
    <s v="Flanders &amp; Fish"/>
    <x v="1"/>
    <n v="3060"/>
    <n v="3"/>
    <n v="1"/>
    <n v="2"/>
    <n v="604"/>
    <n v="1970"/>
    <s v="106 William St"/>
    <s v="Fawkner"/>
    <s v="Moreland"/>
    <s v="Northern Metropolitan"/>
    <n v="4"/>
    <n v="2016"/>
  </r>
  <r>
    <d v="2016-04-18T00:00:00"/>
    <n v="705000"/>
    <x v="0"/>
    <s v="Cunninghams"/>
    <x v="0"/>
    <n v="3032"/>
    <n v="2"/>
    <n v="1"/>
    <n v="3"/>
    <n v="252"/>
    <n v="1910"/>
    <s v="17 Ascot St"/>
    <s v="Ascot Vale"/>
    <s v="Moonee Valley"/>
    <s v="Western Metropolitan"/>
    <n v="4"/>
    <n v="2016"/>
  </r>
  <r>
    <d v="2016-04-18T00:00:00"/>
    <n v="1400000"/>
    <x v="0"/>
    <s v="Metro Ladder"/>
    <x v="0"/>
    <n v="3039"/>
    <n v="3"/>
    <n v="2"/>
    <n v="2"/>
    <n v="394"/>
    <n v="1890"/>
    <s v="61 Athol St"/>
    <s v="Moonee Ponds"/>
    <s v="Moonee Valley"/>
    <s v="Western Metropolitan"/>
    <n v="4"/>
    <n v="2016"/>
  </r>
  <r>
    <d v="2016-04-18T00:00:00"/>
    <n v="980000"/>
    <x v="0"/>
    <s v="Maxwells"/>
    <x v="1"/>
    <n v="3013"/>
    <n v="3"/>
    <n v="1"/>
    <n v="2"/>
    <n v="463"/>
    <m/>
    <s v="4 Bena St"/>
    <s v="Yarraville"/>
    <s v="Maribyrnong"/>
    <s v="Western Metropolitan"/>
    <n v="4"/>
    <n v="2016"/>
  </r>
  <r>
    <d v="2016-04-18T00:00:00"/>
    <n v="506000"/>
    <x v="1"/>
    <s v="Metro Ladder"/>
    <x v="1"/>
    <n v="3015"/>
    <n v="2"/>
    <n v="1"/>
    <n v="1"/>
    <n v="126"/>
    <n v="1975"/>
    <s v="1/72 Paxton St"/>
    <s v="South Kingsville"/>
    <s v="Hobsons Bay"/>
    <s v="Western Metropolitan"/>
    <n v="4"/>
    <n v="2016"/>
  </r>
  <r>
    <d v="2016-04-18T00:00:00"/>
    <n v="620000"/>
    <x v="1"/>
    <s v="Metro Ladder"/>
    <x v="0"/>
    <n v="3018"/>
    <n v="2"/>
    <n v="1"/>
    <n v="1"/>
    <n v="168"/>
    <m/>
    <s v="3/25 Rayner St"/>
    <s v="Altona"/>
    <s v="Hobsons Bay"/>
    <s v="Western Metropolitan"/>
    <n v="4"/>
    <n v="2016"/>
  </r>
  <r>
    <d v="2016-04-18T00:00:00"/>
    <n v="772000"/>
    <x v="1"/>
    <s v="Metro Ladder"/>
    <x v="1"/>
    <n v="3163"/>
    <n v="2"/>
    <n v="1"/>
    <n v="2"/>
    <n v="0"/>
    <n v="1973"/>
    <s v="4/5 Anzac St"/>
    <s v="Carnegie"/>
    <s v="Glen Eira"/>
    <s v="Southern Metropolitan"/>
    <n v="4"/>
    <n v="2016"/>
  </r>
  <r>
    <d v="2016-04-18T00:00:00"/>
    <n v="885000"/>
    <x v="0"/>
    <s v="Cunninghams"/>
    <x v="1"/>
    <n v="3073"/>
    <n v="4"/>
    <n v="2"/>
    <n v="2"/>
    <n v="508"/>
    <n v="1950"/>
    <s v="39 Leamington St"/>
    <s v="Reservoir"/>
    <s v="Darebin"/>
    <s v="Northern Metropolitan"/>
    <n v="4"/>
    <n v="2016"/>
  </r>
  <r>
    <d v="2016-04-18T00:00:00"/>
    <n v="290000"/>
    <x v="1"/>
    <s v="Cunninghams"/>
    <x v="1"/>
    <n v="3122"/>
    <n v="1"/>
    <n v="1"/>
    <n v="1"/>
    <n v="1568"/>
    <m/>
    <s v="13/506 Glenferrie Rd"/>
    <s v="Hawthorn"/>
    <s v="Boroondara"/>
    <s v="Southern Metropolitan"/>
    <n v="4"/>
    <n v="2016"/>
  </r>
  <r>
    <d v="2016-04-18T00:00:00"/>
    <n v="520000"/>
    <x v="1"/>
    <s v="Jones and Jones"/>
    <x v="1"/>
    <n v="3127"/>
    <n v="2"/>
    <n v="1"/>
    <n v="1"/>
    <n v="0"/>
    <m/>
    <s v="6/402 Whitehorse Rd"/>
    <s v="Surrey Hills"/>
    <s v="Boroondara"/>
    <s v="Southern Metropolitan"/>
    <n v="4"/>
    <n v="2016"/>
  </r>
  <r>
    <d v="2016-04-18T00:00:00"/>
    <n v="968000"/>
    <x v="2"/>
    <s v="Jones and Jones"/>
    <x v="1"/>
    <n v="3147"/>
    <n v="3"/>
    <n v="1"/>
    <n v="1"/>
    <n v="227"/>
    <m/>
    <s v="3/75 Victory Bvd"/>
    <s v="Ashburton"/>
    <s v="Boroondara"/>
    <s v="Southern Metropolitan"/>
    <n v="4"/>
    <n v="2016"/>
  </r>
  <r>
    <d v="2016-04-18T00:00:00"/>
    <n v="2450000"/>
    <x v="0"/>
    <s v="Jones and Jones"/>
    <x v="0"/>
    <n v="3123"/>
    <n v="4"/>
    <n v="3"/>
    <n v="2"/>
    <n v="523"/>
    <n v="1955"/>
    <s v="13 Clive Rd"/>
    <s v="Hawthorn East"/>
    <s v="Boroondara"/>
    <s v="Southern Metropolitan"/>
    <n v="4"/>
    <n v="2016"/>
  </r>
  <r>
    <d v="2016-04-18T00:00:00"/>
    <n v="880000"/>
    <x v="1"/>
    <s v="Metro Ladder"/>
    <x v="1"/>
    <n v="3186"/>
    <n v="3"/>
    <n v="1"/>
    <n v="1"/>
    <n v="138"/>
    <n v="1965"/>
    <s v="3/61 Martin St"/>
    <s v="Brighton"/>
    <s v="Bayside"/>
    <s v="Southern Metropolitan"/>
    <n v="4"/>
    <n v="2016"/>
  </r>
  <r>
    <d v="2016-04-18T00:00:00"/>
    <n v="2000000"/>
    <x v="0"/>
    <s v="Jones and Jones"/>
    <x v="0"/>
    <n v="3187"/>
    <n v="4"/>
    <n v="2"/>
    <n v="2"/>
    <n v="687"/>
    <m/>
    <s v="16 Alford St"/>
    <s v="Brighton East"/>
    <s v="Bayside"/>
    <s v="Southern Metropolitan"/>
    <n v="4"/>
    <n v="2016"/>
  </r>
  <r>
    <d v="2016-04-18T00:00:00"/>
    <n v="700000"/>
    <x v="2"/>
    <s v="Property Barons"/>
    <x v="1"/>
    <n v="3079"/>
    <n v="3"/>
    <n v="2"/>
    <n v="1"/>
    <n v="189"/>
    <n v="1990"/>
    <s v="1/10 Oriel Rd"/>
    <s v="Ivanhoe"/>
    <s v="Banyule"/>
    <s v="Eastern Metropolitan"/>
    <n v="4"/>
    <n v="2016"/>
  </r>
  <r>
    <d v="2016-04-18T00:00:00"/>
    <n v="1102500"/>
    <x v="0"/>
    <s v="Property Barons"/>
    <x v="1"/>
    <n v="3084"/>
    <n v="4"/>
    <n v="2"/>
    <n v="1"/>
    <n v="659"/>
    <m/>
    <s v="26 Lyon Rd"/>
    <s v="Viewbank"/>
    <s v="Banyule"/>
    <s v="Eastern Metropolitan"/>
    <n v="4"/>
    <n v="2016"/>
  </r>
  <r>
    <d v="2016-04-19T00:00:00"/>
    <n v="831000"/>
    <x v="0"/>
    <s v="Metro Ladder"/>
    <x v="1"/>
    <n v="3121"/>
    <n v="2"/>
    <n v="1"/>
    <n v="0"/>
    <n v="128"/>
    <m/>
    <s v="84 Chestnut St"/>
    <s v="Cremorne"/>
    <s v="Yarra"/>
    <s v="Northern Metropolitan"/>
    <n v="4"/>
    <n v="2016"/>
  </r>
  <r>
    <d v="2016-04-19T00:00:00"/>
    <n v="366000"/>
    <x v="1"/>
    <s v="Jones and Jones"/>
    <x v="1"/>
    <n v="3142"/>
    <n v="1"/>
    <n v="1"/>
    <n v="1"/>
    <n v="0"/>
    <n v="1967"/>
    <s v="17/34 Mathoura Rd"/>
    <s v="Toorak"/>
    <s v="Stonnington"/>
    <s v="Southern Metropolitan"/>
    <n v="4"/>
    <n v="2016"/>
  </r>
  <r>
    <d v="2016-04-19T00:00:00"/>
    <n v="735000"/>
    <x v="1"/>
    <s v="Cunninghams"/>
    <x v="0"/>
    <n v="3143"/>
    <n v="3"/>
    <n v="2"/>
    <n v="1"/>
    <n v="2113"/>
    <n v="1970"/>
    <s v="9/19 Mercer Rd"/>
    <s v="Armadale"/>
    <s v="Stonnington"/>
    <s v="Southern Metropolitan"/>
    <n v="4"/>
    <n v="2016"/>
  </r>
  <r>
    <d v="2016-04-19T00:00:00"/>
    <n v="2005000"/>
    <x v="0"/>
    <s v="Zimmerman"/>
    <x v="1"/>
    <n v="3206"/>
    <n v="3"/>
    <n v="1"/>
    <n v="0"/>
    <n v="220"/>
    <m/>
    <s v="82 Harold St"/>
    <s v="Middle Park"/>
    <s v="Port Phillip"/>
    <s v="Southern Metropolitan"/>
    <n v="4"/>
    <n v="2016"/>
  </r>
  <r>
    <d v="2016-04-19T00:00:00"/>
    <n v="420000"/>
    <x v="2"/>
    <s v="Flanders &amp; Fish"/>
    <x v="0"/>
    <n v="3046"/>
    <n v="2"/>
    <n v="1"/>
    <n v="1"/>
    <n v="307"/>
    <m/>
    <s v="37 Farview St"/>
    <s v="Glenroy"/>
    <s v="Moreland"/>
    <s v="Northern Metropolitan"/>
    <n v="4"/>
    <n v="2016"/>
  </r>
  <r>
    <d v="2016-04-19T00:00:00"/>
    <n v="510000"/>
    <x v="2"/>
    <s v="Sanders"/>
    <x v="0"/>
    <n v="3046"/>
    <n v="3"/>
    <n v="2"/>
    <n v="2"/>
    <n v="234"/>
    <n v="2012"/>
    <s v="1/22 Volga St"/>
    <s v="Hadfield"/>
    <s v="Moreland"/>
    <s v="Northern Metropolitan"/>
    <n v="4"/>
    <n v="2016"/>
  </r>
  <r>
    <d v="2016-04-19T00:00:00"/>
    <n v="890000"/>
    <x v="0"/>
    <s v="Jones and Jones"/>
    <x v="1"/>
    <n v="3056"/>
    <n v="2"/>
    <n v="1"/>
    <n v="1"/>
    <n v="259"/>
    <m/>
    <s v="68 Henkel St"/>
    <s v="Brunswick"/>
    <s v="Moreland"/>
    <s v="Northern Metropolitan"/>
    <n v="4"/>
    <n v="2016"/>
  </r>
  <r>
    <d v="2016-04-19T00:00:00"/>
    <n v="1345000"/>
    <x v="2"/>
    <s v="Property Barons"/>
    <x v="0"/>
    <n v="3039"/>
    <n v="3"/>
    <n v="2"/>
    <n v="1"/>
    <n v="310"/>
    <n v="1930"/>
    <s v="36 Derby St"/>
    <s v="Moonee Ponds"/>
    <s v="Moonee Valley"/>
    <s v="Western Metropolitan"/>
    <n v="4"/>
    <n v="2016"/>
  </r>
  <r>
    <d v="2016-04-19T00:00:00"/>
    <n v="700000"/>
    <x v="0"/>
    <s v="Maxwells"/>
    <x v="0"/>
    <n v="3006"/>
    <n v="3"/>
    <n v="1"/>
    <n v="0"/>
    <n v="199"/>
    <n v="1947"/>
    <s v="85 Montague St"/>
    <s v="Southbank"/>
    <s v="Melbourne"/>
    <s v="Southern Metropolitan"/>
    <n v="4"/>
    <n v="2016"/>
  </r>
  <r>
    <d v="2016-04-19T00:00:00"/>
    <n v="823000"/>
    <x v="0"/>
    <s v="Maxwells"/>
    <x v="1"/>
    <n v="3011"/>
    <n v="2"/>
    <n v="1"/>
    <n v="0"/>
    <n v="238"/>
    <m/>
    <s v="6 White St"/>
    <s v="Footscray"/>
    <s v="Maribyrnong"/>
    <s v="Western Metropolitan"/>
    <n v="4"/>
    <n v="2016"/>
  </r>
  <r>
    <d v="2016-04-19T00:00:00"/>
    <n v="867000"/>
    <x v="0"/>
    <s v="Zimmerman"/>
    <x v="1"/>
    <n v="3013"/>
    <n v="3"/>
    <n v="1"/>
    <n v="1"/>
    <n v="195"/>
    <m/>
    <s v="51 Sussex St"/>
    <s v="Yarraville"/>
    <s v="Maribyrnong"/>
    <s v="Western Metropolitan"/>
    <n v="4"/>
    <n v="2016"/>
  </r>
  <r>
    <d v="2016-04-19T00:00:00"/>
    <n v="1780000"/>
    <x v="0"/>
    <s v="Sanders"/>
    <x v="0"/>
    <n v="3018"/>
    <n v="4"/>
    <n v="3"/>
    <n v="6"/>
    <n v="1057"/>
    <n v="1962"/>
    <s v="29 Rose St"/>
    <s v="Altona"/>
    <s v="Hobsons Bay"/>
    <s v="Western Metropolitan"/>
    <n v="4"/>
    <n v="2016"/>
  </r>
  <r>
    <d v="2016-04-19T00:00:00"/>
    <n v="950000"/>
    <x v="0"/>
    <s v="Flanders &amp; Fish"/>
    <x v="0"/>
    <n v="3163"/>
    <n v="3"/>
    <n v="1"/>
    <n v="1"/>
    <n v="586"/>
    <m/>
    <s v="215 Neerim Rd"/>
    <s v="Carnegie"/>
    <s v="Glen Eira"/>
    <s v="Southern Metropolitan"/>
    <n v="4"/>
    <n v="2016"/>
  </r>
  <r>
    <d v="2016-04-19T00:00:00"/>
    <n v="370000"/>
    <x v="1"/>
    <s v="Metro Ladder"/>
    <x v="0"/>
    <n v="3070"/>
    <n v="1"/>
    <n v="1"/>
    <n v="1"/>
    <n v="0"/>
    <m/>
    <s v="1/54 Emmaline St"/>
    <s v="Northcote"/>
    <s v="Darebin"/>
    <s v="Northern Metropolitan"/>
    <n v="4"/>
    <n v="2016"/>
  </r>
  <r>
    <d v="2016-04-19T00:00:00"/>
    <n v="600000"/>
    <x v="0"/>
    <s v="Cunninghams"/>
    <x v="0"/>
    <n v="3072"/>
    <n v="4"/>
    <n v="1"/>
    <n v="2"/>
    <n v="236"/>
    <m/>
    <s v="209 High St"/>
    <s v="Preston"/>
    <s v="Darebin"/>
    <s v="Northern Metropolitan"/>
    <n v="4"/>
    <n v="2016"/>
  </r>
  <r>
    <d v="2016-04-19T00:00:00"/>
    <n v="815000"/>
    <x v="1"/>
    <s v="Jones and Jones"/>
    <x v="0"/>
    <n v="3122"/>
    <n v="2"/>
    <n v="1"/>
    <n v="1"/>
    <n v="0"/>
    <n v="1940"/>
    <s v="3/35 Creswick St"/>
    <s v="Hawthorn"/>
    <s v="Boroondara"/>
    <s v="Southern Metropolitan"/>
    <n v="4"/>
    <n v="2016"/>
  </r>
  <r>
    <d v="2016-04-19T00:00:00"/>
    <n v="1600000"/>
    <x v="0"/>
    <s v="Property Barons"/>
    <x v="0"/>
    <n v="3146"/>
    <n v="2"/>
    <n v="2"/>
    <n v="2"/>
    <n v="718"/>
    <n v="1950"/>
    <s v="17 Rosedale Rd"/>
    <s v="Glen Iris"/>
    <s v="Boroondara"/>
    <s v="Southern Metropolitan"/>
    <n v="4"/>
    <n v="2016"/>
  </r>
  <r>
    <d v="2016-04-19T00:00:00"/>
    <n v="1425000"/>
    <x v="2"/>
    <s v="Maxwells"/>
    <x v="1"/>
    <n v="3186"/>
    <n v="3"/>
    <n v="2"/>
    <n v="2"/>
    <n v="495"/>
    <m/>
    <s v="3a Cowra St"/>
    <s v="Brighton"/>
    <s v="Bayside"/>
    <s v="Southern Metropolitan"/>
    <n v="4"/>
    <n v="2016"/>
  </r>
  <r>
    <d v="2016-04-19T00:00:00"/>
    <n v="330000"/>
    <x v="0"/>
    <s v="Property Barons"/>
    <x v="1"/>
    <n v="3081"/>
    <n v="3"/>
    <n v="1"/>
    <n v="1"/>
    <n v="468"/>
    <m/>
    <s v="62 Ramu Pde"/>
    <s v="Heidelberg West"/>
    <s v="Banyule"/>
    <s v="Eastern Metropolitan"/>
    <n v="4"/>
    <n v="2016"/>
  </r>
  <r>
    <d v="2016-04-19T00:00:00"/>
    <n v="560000"/>
    <x v="1"/>
    <s v="Property Barons"/>
    <x v="0"/>
    <n v="3084"/>
    <n v="3"/>
    <n v="1"/>
    <n v="1"/>
    <n v="213"/>
    <n v="2000"/>
    <s v="2/236 Lower Plenty Rd"/>
    <s v="Rosanna"/>
    <s v="Banyule"/>
    <s v="Eastern Metropolitan"/>
    <n v="4"/>
    <n v="2016"/>
  </r>
  <r>
    <d v="2016-04-19T00:00:00"/>
    <n v="775000"/>
    <x v="0"/>
    <s v="Property Barons"/>
    <x v="0"/>
    <n v="3084"/>
    <n v="3"/>
    <n v="3"/>
    <n v="2"/>
    <n v="586"/>
    <m/>
    <s v="15 Christine St"/>
    <s v="Viewbank"/>
    <s v="Banyule"/>
    <s v="Eastern Metropolitan"/>
    <n v="4"/>
    <n v="2016"/>
  </r>
  <r>
    <d v="2016-04-19T00:00:00"/>
    <n v="1050000"/>
    <x v="0"/>
    <s v="Property Barons"/>
    <x v="0"/>
    <n v="3084"/>
    <n v="3"/>
    <n v="1"/>
    <n v="2"/>
    <n v="1016"/>
    <n v="1950"/>
    <s v="21 Ruthven St"/>
    <s v="Rosanna"/>
    <s v="Banyule"/>
    <s v="Eastern Metropolitan"/>
    <n v="4"/>
    <n v="2016"/>
  </r>
  <r>
    <d v="2016-04-19T00:00:00"/>
    <n v="1610000"/>
    <x v="0"/>
    <s v="Sanders"/>
    <x v="1"/>
    <n v="3084"/>
    <n v="4"/>
    <n v="1"/>
    <n v="4"/>
    <n v="1613"/>
    <m/>
    <s v="206 Waiora Rd"/>
    <s v="Rosanna"/>
    <s v="Banyule"/>
    <s v="Eastern Metropolitan"/>
    <n v="4"/>
    <n v="2016"/>
  </r>
  <r>
    <d v="2016-04-20T00:00:00"/>
    <n v="370000"/>
    <x v="1"/>
    <s v="Cunninghams"/>
    <x v="0"/>
    <n v="3141"/>
    <n v="1"/>
    <n v="1"/>
    <n v="1"/>
    <n v="0"/>
    <m/>
    <s v="12 Stables La"/>
    <s v="South Yarra"/>
    <s v="Stonnington"/>
    <s v="Southern Metropolitan"/>
    <n v="4"/>
    <n v="2016"/>
  </r>
  <r>
    <d v="2016-04-20T00:00:00"/>
    <n v="3000000"/>
    <x v="0"/>
    <s v="Jones and Jones"/>
    <x v="0"/>
    <n v="3143"/>
    <n v="4"/>
    <n v="2"/>
    <n v="2"/>
    <n v="1581"/>
    <n v="1934"/>
    <s v="526 Orrong Rd"/>
    <s v="Armadale"/>
    <s v="Stonnington"/>
    <s v="Southern Metropolitan"/>
    <n v="4"/>
    <n v="2016"/>
  </r>
  <r>
    <d v="2016-04-20T00:00:00"/>
    <n v="1550000"/>
    <x v="1"/>
    <s v="Cunninghams"/>
    <x v="0"/>
    <n v="3205"/>
    <n v="3"/>
    <n v="4"/>
    <n v="2"/>
    <n v="0"/>
    <m/>
    <s v="301/142 Park St"/>
    <s v="South Melbourne"/>
    <s v="Port Phillip"/>
    <s v="Southern Metropolitan"/>
    <n v="4"/>
    <n v="2016"/>
  </r>
  <r>
    <d v="2016-04-20T00:00:00"/>
    <n v="763000"/>
    <x v="0"/>
    <s v="Jones and Jones"/>
    <x v="1"/>
    <n v="3058"/>
    <n v="3"/>
    <n v="2"/>
    <n v="1"/>
    <n v="107"/>
    <n v="1994"/>
    <s v="1e The Avenue"/>
    <s v="Coburg"/>
    <s v="Moreland"/>
    <s v="Northern Metropolitan"/>
    <n v="4"/>
    <n v="2016"/>
  </r>
  <r>
    <d v="2016-04-20T00:00:00"/>
    <n v="815000"/>
    <x v="0"/>
    <s v="Cunninghams"/>
    <x v="1"/>
    <n v="3058"/>
    <n v="3"/>
    <n v="2"/>
    <n v="2"/>
    <n v="376"/>
    <m/>
    <s v="3 Aperture St"/>
    <s v="Coburg North"/>
    <s v="Moreland"/>
    <s v="Northern Metropolitan"/>
    <n v="4"/>
    <n v="2016"/>
  </r>
  <r>
    <d v="2016-04-20T00:00:00"/>
    <n v="995000"/>
    <x v="0"/>
    <s v="Metro Ladder"/>
    <x v="1"/>
    <n v="3055"/>
    <n v="3"/>
    <n v="1"/>
    <n v="2"/>
    <n v="505"/>
    <m/>
    <s v="1 Culloden St"/>
    <s v="Brunswick West"/>
    <s v="Moreland"/>
    <s v="Northern Metropolitan"/>
    <n v="4"/>
    <n v="2016"/>
  </r>
  <r>
    <d v="2016-04-20T00:00:00"/>
    <n v="751000"/>
    <x v="0"/>
    <s v="Cunninghams"/>
    <x v="0"/>
    <n v="3032"/>
    <n v="2"/>
    <n v="1"/>
    <n v="1"/>
    <n v="118"/>
    <n v="1890"/>
    <s v="63 Kent St"/>
    <s v="Ascot Vale"/>
    <s v="Moonee Valley"/>
    <s v="Western Metropolitan"/>
    <n v="4"/>
    <n v="2016"/>
  </r>
  <r>
    <d v="2016-04-20T00:00:00"/>
    <n v="1025000"/>
    <x v="0"/>
    <s v="Sanders"/>
    <x v="1"/>
    <n v="3041"/>
    <n v="3"/>
    <n v="2"/>
    <n v="1"/>
    <n v="654"/>
    <n v="1950"/>
    <s v="56 Hillsyde Pde"/>
    <s v="Strathmore"/>
    <s v="Moonee Valley"/>
    <s v="Western Metropolitan"/>
    <n v="4"/>
    <n v="2016"/>
  </r>
  <r>
    <d v="2016-04-20T00:00:00"/>
    <n v="1100000"/>
    <x v="0"/>
    <s v="Cunninghams"/>
    <x v="0"/>
    <n v="3032"/>
    <n v="2"/>
    <n v="1"/>
    <n v="1"/>
    <n v="321"/>
    <m/>
    <s v="47 Mooltan St"/>
    <s v="Travancore"/>
    <s v="Moonee Valley"/>
    <s v="Western Metropolitan"/>
    <n v="4"/>
    <n v="2016"/>
  </r>
  <r>
    <d v="2016-04-20T00:00:00"/>
    <n v="345000"/>
    <x v="1"/>
    <s v="SJ"/>
    <x v="1"/>
    <n v="3013"/>
    <n v="1"/>
    <n v="1"/>
    <n v="1"/>
    <n v="0"/>
    <n v="1970"/>
    <s v="5/69 Hamilton St"/>
    <s v="Yarraville"/>
    <s v="Maribyrnong"/>
    <s v="Western Metropolitan"/>
    <n v="4"/>
    <n v="2016"/>
  </r>
  <r>
    <d v="2016-04-20T00:00:00"/>
    <n v="976000"/>
    <x v="0"/>
    <s v="Property Barons"/>
    <x v="1"/>
    <n v="3105"/>
    <n v="4"/>
    <n v="1"/>
    <n v="1"/>
    <n v="701"/>
    <m/>
    <s v="28 Kenneth St"/>
    <s v="Bulleen"/>
    <s v="Manningham"/>
    <s v="Eastern Metropolitan"/>
    <n v="4"/>
    <n v="2016"/>
  </r>
  <r>
    <d v="2016-04-20T00:00:00"/>
    <n v="722000"/>
    <x v="0"/>
    <s v="Jones and Jones"/>
    <x v="1"/>
    <n v="3165"/>
    <n v="2"/>
    <n v="2"/>
    <n v="1"/>
    <n v="201"/>
    <n v="2005"/>
    <s v="21 Highview Rd"/>
    <s v="Bentleigh East"/>
    <s v="Glen Eira"/>
    <s v="Southern Metropolitan"/>
    <n v="4"/>
    <n v="2016"/>
  </r>
  <r>
    <d v="2016-04-20T00:00:00"/>
    <n v="360000"/>
    <x v="1"/>
    <s v="Flanders &amp; Fish"/>
    <x v="1"/>
    <n v="3073"/>
    <n v="2"/>
    <n v="1"/>
    <n v="1"/>
    <n v="132"/>
    <n v="2010"/>
    <s v="3/94 Purinuan Rd"/>
    <s v="Reservoir"/>
    <s v="Darebin"/>
    <s v="Northern Metropolitan"/>
    <n v="4"/>
    <n v="2016"/>
  </r>
  <r>
    <d v="2016-04-20T00:00:00"/>
    <n v="1420000"/>
    <x v="0"/>
    <s v="Jones and Jones"/>
    <x v="1"/>
    <n v="3146"/>
    <n v="3"/>
    <n v="1"/>
    <n v="2"/>
    <n v="615"/>
    <n v="1940"/>
    <s v="60 Madeline St"/>
    <s v="Glen Iris"/>
    <s v="Boroondara"/>
    <s v="Southern Metropolitan"/>
    <n v="4"/>
    <n v="2016"/>
  </r>
  <r>
    <d v="2016-04-20T00:00:00"/>
    <n v="750000"/>
    <x v="1"/>
    <s v="Jones and Jones"/>
    <x v="1"/>
    <n v="3187"/>
    <n v="2"/>
    <n v="1"/>
    <n v="1"/>
    <n v="227"/>
    <n v="1980"/>
    <s v="3/44 Union St"/>
    <s v="Brighton East"/>
    <s v="Bayside"/>
    <s v="Southern Metropolitan"/>
    <n v="4"/>
    <n v="2016"/>
  </r>
  <r>
    <d v="2016-04-21T00:00:00"/>
    <n v="1214000"/>
    <x v="0"/>
    <s v="Cunninghams"/>
    <x v="1"/>
    <n v="3054"/>
    <n v="3"/>
    <n v="3"/>
    <n v="1"/>
    <n v="144"/>
    <m/>
    <s v="354 Station St"/>
    <s v="Carlton North"/>
    <s v="Yarra"/>
    <s v="Northern Metropolitan"/>
    <n v="4"/>
    <n v="2016"/>
  </r>
  <r>
    <d v="2016-04-21T00:00:00"/>
    <n v="685000"/>
    <x v="1"/>
    <s v="Metro Ladder"/>
    <x v="0"/>
    <n v="3181"/>
    <n v="3"/>
    <n v="2"/>
    <n v="1"/>
    <n v="0"/>
    <n v="1996"/>
    <s v="76/108 Greville St"/>
    <s v="Prahran"/>
    <s v="Stonnington"/>
    <s v="Southern Metropolitan"/>
    <n v="4"/>
    <n v="2016"/>
  </r>
  <r>
    <d v="2016-04-21T00:00:00"/>
    <n v="830000"/>
    <x v="1"/>
    <s v="Melbourne Homes"/>
    <x v="1"/>
    <n v="3181"/>
    <n v="2"/>
    <n v="1"/>
    <n v="1"/>
    <n v="727"/>
    <m/>
    <s v="4/2 Alfred St"/>
    <s v="Prahran"/>
    <s v="Stonnington"/>
    <s v="Southern Metropolitan"/>
    <n v="4"/>
    <n v="2016"/>
  </r>
  <r>
    <d v="2016-04-21T00:00:00"/>
    <n v="1300000"/>
    <x v="0"/>
    <s v="Cunninghams"/>
    <x v="0"/>
    <n v="3142"/>
    <n v="3"/>
    <n v="1"/>
    <n v="1"/>
    <n v="266"/>
    <m/>
    <s v="719a Malvern Rd"/>
    <s v="Toorak"/>
    <s v="Stonnington"/>
    <s v="Southern Metropolitan"/>
    <n v="4"/>
    <n v="2016"/>
  </r>
  <r>
    <d v="2016-04-21T00:00:00"/>
    <n v="1945000"/>
    <x v="0"/>
    <s v="Jones and Jones"/>
    <x v="1"/>
    <n v="3141"/>
    <n v="3"/>
    <n v="2"/>
    <n v="1"/>
    <n v="194"/>
    <n v="1890"/>
    <s v="62 Powell St"/>
    <s v="South Yarra"/>
    <s v="Stonnington"/>
    <s v="Southern Metropolitan"/>
    <n v="4"/>
    <n v="2016"/>
  </r>
  <r>
    <d v="2016-04-21T00:00:00"/>
    <n v="612000"/>
    <x v="1"/>
    <s v="Sanders"/>
    <x v="1"/>
    <n v="3205"/>
    <n v="2"/>
    <n v="1"/>
    <n v="1"/>
    <n v="0"/>
    <m/>
    <s v="54b Napier St"/>
    <s v="South Melbourne"/>
    <s v="Port Phillip"/>
    <s v="Southern Metropolitan"/>
    <n v="4"/>
    <n v="2016"/>
  </r>
  <r>
    <d v="2016-04-21T00:00:00"/>
    <n v="655000"/>
    <x v="1"/>
    <s v="Maxwells"/>
    <x v="1"/>
    <n v="3207"/>
    <n v="2"/>
    <n v="1"/>
    <n v="1"/>
    <n v="0"/>
    <n v="2006"/>
    <s v="309/166 Rouse St"/>
    <s v="Port Melbourne"/>
    <s v="Port Phillip"/>
    <s v="Southern Metropolitan"/>
    <n v="4"/>
    <n v="2016"/>
  </r>
  <r>
    <d v="2016-04-21T00:00:00"/>
    <n v="617000"/>
    <x v="0"/>
    <s v="Metro Ladder"/>
    <x v="0"/>
    <n v="3060"/>
    <n v="3"/>
    <n v="1"/>
    <n v="1"/>
    <n v="540"/>
    <n v="1960"/>
    <s v="10 Patricia Dr"/>
    <s v="Fawkner"/>
    <s v="Moreland"/>
    <s v="Northern Metropolitan"/>
    <n v="4"/>
    <n v="2016"/>
  </r>
  <r>
    <d v="2016-04-21T00:00:00"/>
    <n v="770000"/>
    <x v="0"/>
    <s v="Sanders"/>
    <x v="0"/>
    <n v="3058"/>
    <n v="3"/>
    <n v="1"/>
    <n v="2"/>
    <n v="408"/>
    <n v="1970"/>
    <s v="124 Ohea St"/>
    <s v="Coburg"/>
    <s v="Moreland"/>
    <s v="Northern Metropolitan"/>
    <n v="4"/>
    <n v="2016"/>
  </r>
  <r>
    <d v="2016-04-21T00:00:00"/>
    <n v="780000"/>
    <x v="0"/>
    <s v="Metro Ladder"/>
    <x v="1"/>
    <n v="3058"/>
    <n v="3"/>
    <n v="1"/>
    <n v="2"/>
    <n v="677"/>
    <m/>
    <s v="2 Headley St"/>
    <s v="Coburg North"/>
    <s v="Moreland"/>
    <s v="Northern Metropolitan"/>
    <n v="4"/>
    <n v="2016"/>
  </r>
  <r>
    <d v="2016-04-21T00:00:00"/>
    <n v="634000"/>
    <x v="0"/>
    <s v="Cunninghams"/>
    <x v="1"/>
    <n v="3034"/>
    <n v="3"/>
    <n v="2"/>
    <n v="1"/>
    <n v="582"/>
    <n v="1950"/>
    <s v="43 Skewes St"/>
    <s v="Avondale Heights"/>
    <s v="Moonee Valley"/>
    <s v="Western Metropolitan"/>
    <n v="4"/>
    <n v="2016"/>
  </r>
  <r>
    <d v="2016-04-21T00:00:00"/>
    <n v="875000"/>
    <x v="0"/>
    <s v="Property Barons"/>
    <x v="0"/>
    <n v="3042"/>
    <n v="4"/>
    <n v="3"/>
    <n v="1"/>
    <n v="321"/>
    <m/>
    <s v="17 George St"/>
    <s v="Niddrie"/>
    <s v="Moonee Valley"/>
    <s v="Western Metropolitan"/>
    <n v="4"/>
    <n v="2016"/>
  </r>
  <r>
    <d v="2016-04-21T00:00:00"/>
    <n v="1370000"/>
    <x v="0"/>
    <s v="Cunninghams"/>
    <x v="1"/>
    <n v="3041"/>
    <n v="4"/>
    <n v="2"/>
    <n v="2"/>
    <n v="908"/>
    <n v="1960"/>
    <s v="34 Glenview Rd"/>
    <s v="Strathmore"/>
    <s v="Moonee Valley"/>
    <s v="Western Metropolitan"/>
    <n v="4"/>
    <n v="2016"/>
  </r>
  <r>
    <d v="2016-04-21T00:00:00"/>
    <n v="1200000"/>
    <x v="0"/>
    <s v="Zimmerman"/>
    <x v="1"/>
    <n v="3016"/>
    <n v="3"/>
    <n v="2"/>
    <n v="2"/>
    <n v="315"/>
    <n v="1990"/>
    <s v="110 Bayview St"/>
    <s v="Williamstown"/>
    <s v="Hobsons Bay"/>
    <s v="Western Metropolitan"/>
    <n v="4"/>
    <n v="2016"/>
  </r>
  <r>
    <d v="2016-04-21T00:00:00"/>
    <n v="1050000"/>
    <x v="0"/>
    <s v="Jones and Jones"/>
    <x v="1"/>
    <n v="3165"/>
    <n v="3"/>
    <n v="2"/>
    <n v="2"/>
    <n v="627"/>
    <n v="1950"/>
    <s v="96 Brady Rd"/>
    <s v="Bentleigh East"/>
    <s v="Glen Eira"/>
    <s v="Southern Metropolitan"/>
    <n v="4"/>
    <n v="2016"/>
  </r>
  <r>
    <d v="2016-04-21T00:00:00"/>
    <n v="1338000"/>
    <x v="0"/>
    <s v="Jones and Jones"/>
    <x v="1"/>
    <n v="3165"/>
    <n v="3"/>
    <n v="2"/>
    <n v="2"/>
    <n v="610"/>
    <n v="1970"/>
    <s v="38 Northam Rd"/>
    <s v="Bentleigh East"/>
    <s v="Glen Eira"/>
    <s v="Southern Metropolitan"/>
    <n v="4"/>
    <n v="2016"/>
  </r>
  <r>
    <d v="2016-04-21T00:00:00"/>
    <n v="1560000"/>
    <x v="0"/>
    <s v="Jones and Jones"/>
    <x v="0"/>
    <n v="3204"/>
    <n v="4"/>
    <n v="3"/>
    <n v="1"/>
    <n v="695"/>
    <m/>
    <s v="43 Wavell St"/>
    <s v="Bentleigh"/>
    <s v="Glen Eira"/>
    <s v="Southern Metropolitan"/>
    <n v="4"/>
    <n v="2016"/>
  </r>
  <r>
    <d v="2016-04-21T00:00:00"/>
    <n v="1110000"/>
    <x v="0"/>
    <s v="Property Barons"/>
    <x v="0"/>
    <n v="3071"/>
    <n v="2"/>
    <n v="1"/>
    <n v="0"/>
    <n v="288"/>
    <n v="1925"/>
    <s v="46 Harold St"/>
    <s v="Thornbury"/>
    <s v="Darebin"/>
    <s v="Northern Metropolitan"/>
    <n v="4"/>
    <n v="2016"/>
  </r>
  <r>
    <d v="2016-04-21T00:00:00"/>
    <n v="1160000"/>
    <x v="0"/>
    <s v="Cunninghams"/>
    <x v="0"/>
    <n v="3078"/>
    <n v="4"/>
    <n v="2"/>
    <n v="1"/>
    <n v="381"/>
    <n v="1890"/>
    <s v="197 Station St"/>
    <s v="Fairfield"/>
    <s v="Darebin"/>
    <s v="Northern Metropolitan"/>
    <n v="4"/>
    <n v="2016"/>
  </r>
  <r>
    <d v="2016-04-21T00:00:00"/>
    <n v="410000"/>
    <x v="2"/>
    <s v="Property Barons"/>
    <x v="0"/>
    <n v="3020"/>
    <n v="2"/>
    <n v="2"/>
    <n v="2"/>
    <n v="204"/>
    <n v="2008"/>
    <s v="2/7 Mayo St"/>
    <s v="Sunshine"/>
    <s v="Brimbank"/>
    <s v="Western Metropolitan"/>
    <n v="4"/>
    <n v="2016"/>
  </r>
  <r>
    <d v="2016-04-21T00:00:00"/>
    <n v="541000"/>
    <x v="0"/>
    <s v="Property Barons"/>
    <x v="1"/>
    <n v="3020"/>
    <n v="2"/>
    <n v="1"/>
    <n v="1"/>
    <n v="497"/>
    <m/>
    <s v="28 Selwyn St"/>
    <s v="Albion"/>
    <s v="Brimbank"/>
    <s v="Western Metropolitan"/>
    <n v="4"/>
    <n v="2016"/>
  </r>
  <r>
    <d v="2016-04-21T00:00:00"/>
    <n v="1700000"/>
    <x v="0"/>
    <s v="Flanders &amp; Fish"/>
    <x v="0"/>
    <n v="3127"/>
    <n v="3"/>
    <n v="1"/>
    <n v="1"/>
    <n v="763"/>
    <n v="1930"/>
    <s v="480 Whitehorse Rd"/>
    <s v="Surrey Hills"/>
    <s v="Boroondara"/>
    <s v="Southern Metropolitan"/>
    <n v="4"/>
    <n v="2016"/>
  </r>
  <r>
    <d v="2016-04-21T00:00:00"/>
    <n v="2100000"/>
    <x v="0"/>
    <s v="Maxwells"/>
    <x v="0"/>
    <n v="3186"/>
    <n v="5"/>
    <n v="5"/>
    <n v="2"/>
    <n v="552"/>
    <n v="1920"/>
    <s v="31 Orchard St"/>
    <s v="Brighton"/>
    <s v="Bayside"/>
    <s v="Southern Metropolitan"/>
    <n v="4"/>
    <n v="2016"/>
  </r>
  <r>
    <d v="2016-04-21T00:00:00"/>
    <n v="800000"/>
    <x v="0"/>
    <s v="Metro Ladder"/>
    <x v="1"/>
    <n v="3087"/>
    <n v="3"/>
    <n v="2"/>
    <n v="2"/>
    <n v="595"/>
    <n v="2000"/>
    <s v="16 Castlereagh Pl"/>
    <s v="Watsonia"/>
    <s v="Banyule"/>
    <s v="Northern Metropolitan"/>
    <n v="4"/>
    <n v="2016"/>
  </r>
  <r>
    <d v="2016-04-22T00:00:00"/>
    <n v="732000"/>
    <x v="1"/>
    <s v="Flanders &amp; Fish"/>
    <x v="1"/>
    <n v="3143"/>
    <n v="3"/>
    <n v="2"/>
    <n v="2"/>
    <n v="0"/>
    <m/>
    <s v="7/501 Orrong Rd"/>
    <s v="Armadale"/>
    <s v="Stonnington"/>
    <s v="Southern Metropolitan"/>
    <n v="4"/>
    <n v="2016"/>
  </r>
  <r>
    <d v="2016-04-22T00:00:00"/>
    <n v="416000"/>
    <x v="1"/>
    <s v="Jones and Jones"/>
    <x v="1"/>
    <n v="3183"/>
    <n v="2"/>
    <n v="1"/>
    <n v="1"/>
    <n v="0"/>
    <n v="1960"/>
    <s v="3/20 Orange Gr"/>
    <s v="Balaclava"/>
    <s v="Port Phillip"/>
    <s v="Southern Metropolitan"/>
    <n v="4"/>
    <n v="2016"/>
  </r>
  <r>
    <d v="2016-04-22T00:00:00"/>
    <n v="430000"/>
    <x v="2"/>
    <s v="Cunninghams"/>
    <x v="0"/>
    <n v="3044"/>
    <n v="3"/>
    <n v="2"/>
    <n v="1"/>
    <n v="146"/>
    <n v="2006"/>
    <s v="8/16 Pascoe St"/>
    <s v="Pascoe Vale"/>
    <s v="Moreland"/>
    <s v="Northern Metropolitan"/>
    <n v="4"/>
    <n v="2016"/>
  </r>
  <r>
    <d v="2016-04-22T00:00:00"/>
    <n v="600000"/>
    <x v="0"/>
    <s v="Flanders &amp; Fish"/>
    <x v="0"/>
    <n v="3046"/>
    <n v="4"/>
    <n v="1"/>
    <n v="2"/>
    <n v="586"/>
    <n v="1968"/>
    <s v="46 Moonee Bvd"/>
    <s v="Glenroy"/>
    <s v="Moreland"/>
    <s v="Northern Metropolitan"/>
    <n v="4"/>
    <n v="2016"/>
  </r>
  <r>
    <d v="2016-04-22T00:00:00"/>
    <n v="612500"/>
    <x v="0"/>
    <s v="Metro Ladder"/>
    <x v="1"/>
    <n v="3044"/>
    <n v="3"/>
    <n v="1"/>
    <n v="1"/>
    <n v="522"/>
    <n v="1950"/>
    <s v="259 Sussex St"/>
    <s v="Pascoe Vale"/>
    <s v="Moreland"/>
    <s v="Northern Metropolitan"/>
    <n v="4"/>
    <n v="2016"/>
  </r>
  <r>
    <d v="2016-04-22T00:00:00"/>
    <n v="502000"/>
    <x v="1"/>
    <s v="Cunninghams"/>
    <x v="1"/>
    <n v="3033"/>
    <n v="2"/>
    <n v="1"/>
    <n v="2"/>
    <n v="0"/>
    <n v="1990"/>
    <s v="1/67 Milleara Rd"/>
    <s v="Keilor East"/>
    <s v="Moonee Valley"/>
    <s v="Western Metropolitan"/>
    <n v="4"/>
    <n v="2016"/>
  </r>
  <r>
    <d v="2016-04-22T00:00:00"/>
    <n v="610000"/>
    <x v="1"/>
    <s v="Metro Ladder"/>
    <x v="1"/>
    <n v="3000"/>
    <n v="3"/>
    <n v="2"/>
    <n v="0"/>
    <n v="0"/>
    <m/>
    <s v="304/8 Sutherland St"/>
    <s v="Melbourne"/>
    <s v="Melbourne"/>
    <s v="Northern Metropolitan"/>
    <n v="4"/>
    <n v="2016"/>
  </r>
  <r>
    <d v="2016-04-22T00:00:00"/>
    <n v="700000"/>
    <x v="1"/>
    <s v="Property Barons"/>
    <x v="0"/>
    <n v="3108"/>
    <n v="3"/>
    <n v="2"/>
    <n v="2"/>
    <n v="0"/>
    <n v="2007"/>
    <s v="8/3 Carnarvon St"/>
    <s v="Doncaster"/>
    <s v="Manningham"/>
    <s v="Eastern Metropolitan"/>
    <n v="4"/>
    <n v="2016"/>
  </r>
  <r>
    <d v="2016-04-22T00:00:00"/>
    <n v="1045000"/>
    <x v="2"/>
    <s v="Jones and Jones"/>
    <x v="1"/>
    <n v="3165"/>
    <n v="4"/>
    <n v="2"/>
    <n v="1"/>
    <n v="316"/>
    <n v="2010"/>
    <s v="1/38 Kennedy St"/>
    <s v="Bentleigh East"/>
    <s v="Glen Eira"/>
    <s v="Southern Metropolitan"/>
    <n v="4"/>
    <n v="2016"/>
  </r>
  <r>
    <d v="2016-04-22T00:00:00"/>
    <n v="730000"/>
    <x v="0"/>
    <s v="Cunninghams"/>
    <x v="1"/>
    <n v="3073"/>
    <n v="3"/>
    <n v="1"/>
    <n v="1"/>
    <n v="546"/>
    <m/>
    <s v="28 Gloucester St"/>
    <s v="Reservoir"/>
    <s v="Darebin"/>
    <s v="Northern Metropolitan"/>
    <n v="4"/>
    <n v="2016"/>
  </r>
  <r>
    <d v="2016-04-22T00:00:00"/>
    <n v="787000"/>
    <x v="0"/>
    <s v="Flanders &amp; Fish"/>
    <x v="1"/>
    <n v="3073"/>
    <n v="3"/>
    <n v="1"/>
    <n v="1"/>
    <n v="563"/>
    <n v="1940"/>
    <s v="13 Southernhay St"/>
    <s v="Reservoir"/>
    <s v="Darebin"/>
    <s v="Northern Metropolitan"/>
    <n v="4"/>
    <n v="2016"/>
  </r>
  <r>
    <d v="2016-04-23T00:00:00"/>
    <n v="810000"/>
    <x v="2"/>
    <s v="Metro Ladder"/>
    <x v="0"/>
    <n v="3121"/>
    <n v="2"/>
    <n v="1"/>
    <n v="1"/>
    <n v="94"/>
    <m/>
    <s v="27/16 Goodwood St"/>
    <s v="Richmond"/>
    <s v="Yarra"/>
    <s v="Northern Metropolitan"/>
    <n v="4"/>
    <n v="2016"/>
  </r>
  <r>
    <d v="2016-04-23T00:00:00"/>
    <n v="1090000"/>
    <x v="0"/>
    <s v="Cunninghams"/>
    <x v="1"/>
    <n v="3121"/>
    <n v="3"/>
    <n v="1"/>
    <n v="3"/>
    <n v="283"/>
    <m/>
    <s v="21 Leslie St"/>
    <s v="Richmond"/>
    <s v="Yarra"/>
    <s v="Northern Metropolitan"/>
    <n v="4"/>
    <n v="2016"/>
  </r>
  <r>
    <d v="2016-04-23T00:00:00"/>
    <n v="1182000"/>
    <x v="0"/>
    <s v="Cunninghams"/>
    <x v="1"/>
    <n v="3121"/>
    <n v="3"/>
    <n v="1"/>
    <n v="1"/>
    <n v="199"/>
    <n v="1920"/>
    <s v="77 Buckingham St"/>
    <s v="Richmond"/>
    <s v="Yarra"/>
    <s v="Northern Metropolitan"/>
    <n v="4"/>
    <n v="2016"/>
  </r>
  <r>
    <d v="2016-04-23T00:00:00"/>
    <n v="3500000"/>
    <x v="0"/>
    <s v="Flanders &amp; Fish"/>
    <x v="1"/>
    <n v="3146"/>
    <n v="4"/>
    <n v="2"/>
    <n v="2"/>
    <n v="859"/>
    <m/>
    <s v="16 Vincent St"/>
    <s v="Glen Iris"/>
    <s v="Stonnington"/>
    <s v="Southern Metropolitan"/>
    <n v="4"/>
    <n v="2016"/>
  </r>
  <r>
    <d v="2016-04-23T00:00:00"/>
    <n v="445000"/>
    <x v="1"/>
    <s v="Melbourne Homes"/>
    <x v="1"/>
    <n v="3056"/>
    <n v="2"/>
    <n v="1"/>
    <n v="1"/>
    <n v="0"/>
    <n v="1975"/>
    <s v="9/33 Staley St"/>
    <s v="Brunswick"/>
    <s v="Moreland"/>
    <s v="Northern Metropolitan"/>
    <n v="4"/>
    <n v="2016"/>
  </r>
  <r>
    <d v="2016-04-23T00:00:00"/>
    <n v="525000"/>
    <x v="0"/>
    <s v="Flanders &amp; Fish"/>
    <x v="0"/>
    <n v="3043"/>
    <n v="3"/>
    <n v="2"/>
    <n v="1"/>
    <n v="223"/>
    <m/>
    <s v="14 Birk Ct"/>
    <s v="Gowanbrae"/>
    <s v="Moreland"/>
    <s v="Western Metropolitan"/>
    <n v="4"/>
    <n v="2016"/>
  </r>
  <r>
    <d v="2016-04-23T00:00:00"/>
    <n v="615000"/>
    <x v="0"/>
    <s v="Cunninghams"/>
    <x v="1"/>
    <n v="3060"/>
    <n v="3"/>
    <n v="1"/>
    <n v="2"/>
    <n v="650"/>
    <n v="1950"/>
    <s v="46 Percy St"/>
    <s v="Fawkner"/>
    <s v="Moreland"/>
    <s v="Northern Metropolitan"/>
    <n v="4"/>
    <n v="2016"/>
  </r>
  <r>
    <d v="2016-04-23T00:00:00"/>
    <n v="700000"/>
    <x v="0"/>
    <s v="Cunninghams"/>
    <x v="0"/>
    <n v="3043"/>
    <n v="3"/>
    <n v="2"/>
    <n v="2"/>
    <n v="691"/>
    <m/>
    <s v="3 Gowanbrae Dr"/>
    <s v="Gowanbrae"/>
    <s v="Moreland"/>
    <s v="Western Metropolitan"/>
    <n v="4"/>
    <n v="2016"/>
  </r>
  <r>
    <d v="2016-04-23T00:00:00"/>
    <n v="740000"/>
    <x v="0"/>
    <s v="Cunninghams"/>
    <x v="0"/>
    <n v="3056"/>
    <n v="3"/>
    <n v="2"/>
    <n v="1"/>
    <n v="4676"/>
    <n v="2010"/>
    <s v="30 Lobb St"/>
    <s v="Brunswick"/>
    <s v="Moreland"/>
    <s v="Northern Metropolitan"/>
    <n v="4"/>
    <n v="2016"/>
  </r>
  <r>
    <d v="2016-04-23T00:00:00"/>
    <n v="695000"/>
    <x v="0"/>
    <s v="Jones and Jones"/>
    <x v="1"/>
    <n v="3034"/>
    <n v="3"/>
    <n v="1"/>
    <n v="2"/>
    <n v="588"/>
    <m/>
    <s v="8 Moffat St"/>
    <s v="Avondale Heights"/>
    <s v="Moonee Valley"/>
    <s v="Western Metropolitan"/>
    <n v="4"/>
    <n v="2016"/>
  </r>
  <r>
    <d v="2016-04-23T00:00:00"/>
    <n v="480000"/>
    <x v="1"/>
    <s v="Sanders"/>
    <x v="0"/>
    <n v="3006"/>
    <n v="1"/>
    <n v="1"/>
    <n v="1"/>
    <n v="3878"/>
    <n v="2012"/>
    <s v="406/152 Sturt St"/>
    <s v="Southbank"/>
    <s v="Melbourne"/>
    <s v="Southern Metropolitan"/>
    <n v="4"/>
    <n v="2016"/>
  </r>
  <r>
    <d v="2016-04-23T00:00:00"/>
    <n v="291000"/>
    <x v="1"/>
    <s v="Metro Ladder"/>
    <x v="0"/>
    <n v="3011"/>
    <n v="1"/>
    <n v="1"/>
    <n v="1"/>
    <n v="665"/>
    <n v="1970"/>
    <s v="6/114 Commercial Rd"/>
    <s v="Footscray"/>
    <s v="Maribyrnong"/>
    <s v="Western Metropolitan"/>
    <n v="4"/>
    <n v="2016"/>
  </r>
  <r>
    <d v="2016-04-23T00:00:00"/>
    <n v="1020000"/>
    <x v="0"/>
    <s v="Metro Ladder"/>
    <x v="0"/>
    <n v="3108"/>
    <n v="3"/>
    <n v="1"/>
    <n v="2"/>
    <n v="725"/>
    <m/>
    <s v="16 Katrina St"/>
    <s v="Doncaster"/>
    <s v="Manningham"/>
    <s v="Eastern Metropolitan"/>
    <n v="4"/>
    <n v="2016"/>
  </r>
  <r>
    <d v="2016-04-23T00:00:00"/>
    <n v="1868000"/>
    <x v="0"/>
    <s v="Metro Ladder"/>
    <x v="1"/>
    <n v="3108"/>
    <n v="4"/>
    <n v="2"/>
    <n v="2"/>
    <n v="925"/>
    <n v="1960"/>
    <s v="5 Arnold Gr"/>
    <s v="Doncaster"/>
    <s v="Manningham"/>
    <s v="Eastern Metropolitan"/>
    <n v="4"/>
    <n v="2016"/>
  </r>
  <r>
    <d v="2016-04-23T00:00:00"/>
    <n v="651000"/>
    <x v="0"/>
    <s v="Jones and Jones"/>
    <x v="0"/>
    <n v="3167"/>
    <n v="4"/>
    <n v="2"/>
    <n v="2"/>
    <n v="214"/>
    <n v="2010"/>
    <s v="2/1073 Centre Rd"/>
    <s v="Oakleigh South"/>
    <s v="Kingston"/>
    <s v="South-Eastern Metropolitan"/>
    <n v="4"/>
    <n v="2016"/>
  </r>
  <r>
    <d v="2016-04-23T00:00:00"/>
    <n v="716000"/>
    <x v="0"/>
    <s v="Melbourne Homes"/>
    <x v="1"/>
    <n v="3015"/>
    <n v="3"/>
    <n v="1"/>
    <n v="2"/>
    <n v="268"/>
    <m/>
    <s v="5 Croker St"/>
    <s v="Newport"/>
    <s v="Hobsons Bay"/>
    <s v="Western Metropolitan"/>
    <n v="4"/>
    <n v="2016"/>
  </r>
  <r>
    <d v="2016-04-23T00:00:00"/>
    <n v="1100000"/>
    <x v="0"/>
    <s v="Maxwells"/>
    <x v="1"/>
    <n v="3165"/>
    <n v="4"/>
    <n v="2"/>
    <n v="2"/>
    <n v="633"/>
    <n v="1975"/>
    <s v="1 Konrad St"/>
    <s v="Bentleigh East"/>
    <s v="Glen Eira"/>
    <s v="Southern Metropolitan"/>
    <n v="4"/>
    <n v="2016"/>
  </r>
  <r>
    <d v="2016-04-23T00:00:00"/>
    <n v="1774500"/>
    <x v="0"/>
    <s v="Metro Ladder"/>
    <x v="1"/>
    <n v="3162"/>
    <n v="4"/>
    <n v="2"/>
    <n v="2"/>
    <n v="575"/>
    <n v="2008"/>
    <s v="8 Lygon St"/>
    <s v="Caulfield South"/>
    <s v="Glen Eira"/>
    <s v="Southern Metropolitan"/>
    <n v="4"/>
    <n v="2016"/>
  </r>
  <r>
    <d v="2016-04-23T00:00:00"/>
    <n v="357500"/>
    <x v="1"/>
    <s v="Cunninghams"/>
    <x v="1"/>
    <n v="3073"/>
    <n v="2"/>
    <n v="1"/>
    <n v="1"/>
    <n v="129"/>
    <m/>
    <s v="4/134 McMahon Rd"/>
    <s v="Reservoir"/>
    <s v="Darebin"/>
    <s v="Northern Metropolitan"/>
    <n v="4"/>
    <n v="2016"/>
  </r>
  <r>
    <d v="2016-04-23T00:00:00"/>
    <n v="784000"/>
    <x v="0"/>
    <s v="Cunninghams"/>
    <x v="1"/>
    <n v="3073"/>
    <n v="3"/>
    <n v="1"/>
    <n v="2"/>
    <n v="602"/>
    <n v="1970"/>
    <s v="81 Barton St"/>
    <s v="Reservoir"/>
    <s v="Darebin"/>
    <s v="Northern Metropolitan"/>
    <n v="4"/>
    <n v="2016"/>
  </r>
  <r>
    <d v="2016-04-23T00:00:00"/>
    <n v="1260000"/>
    <x v="0"/>
    <s v="Cunninghams"/>
    <x v="0"/>
    <n v="3072"/>
    <n v="4"/>
    <n v="3"/>
    <n v="2"/>
    <n v="654"/>
    <n v="1950"/>
    <s v="23 Dean St"/>
    <s v="Preston"/>
    <s v="Darebin"/>
    <s v="Northern Metropolitan"/>
    <n v="4"/>
    <n v="2016"/>
  </r>
  <r>
    <d v="2016-04-23T00:00:00"/>
    <n v="1440000"/>
    <x v="0"/>
    <s v="Jones and Jones"/>
    <x v="0"/>
    <n v="3147"/>
    <n v="2"/>
    <n v="1"/>
    <n v="1"/>
    <n v="687"/>
    <n v="1940"/>
    <s v="5 Pitt St"/>
    <s v="Ashburton"/>
    <s v="Boroondara"/>
    <s v="Southern Metropolitan"/>
    <n v="4"/>
    <n v="2016"/>
  </r>
  <r>
    <d v="2016-04-23T00:00:00"/>
    <n v="2900000"/>
    <x v="0"/>
    <s v="Cunninghams"/>
    <x v="0"/>
    <n v="3103"/>
    <n v="4"/>
    <n v="3"/>
    <n v="2"/>
    <n v="596"/>
    <m/>
    <s v="1 Knutsford St"/>
    <s v="Balwyn"/>
    <s v="Boroondara"/>
    <s v="Southern Metropolitan"/>
    <n v="4"/>
    <n v="2016"/>
  </r>
  <r>
    <d v="2016-04-24T00:00:00"/>
    <n v="1000000"/>
    <x v="0"/>
    <s v="Metro Ladder"/>
    <x v="1"/>
    <n v="3121"/>
    <n v="2"/>
    <n v="1"/>
    <n v="2"/>
    <n v="176"/>
    <n v="1920"/>
    <s v="72 Cubitt St"/>
    <s v="Cremorne"/>
    <s v="Yarra"/>
    <s v="Northern Metropolitan"/>
    <n v="4"/>
    <n v="2016"/>
  </r>
  <r>
    <d v="2016-04-24T00:00:00"/>
    <n v="1010000"/>
    <x v="0"/>
    <s v="Jones and Jones"/>
    <x v="0"/>
    <n v="3121"/>
    <n v="3"/>
    <n v="1"/>
    <n v="1"/>
    <n v="199"/>
    <n v="1900"/>
    <s v="247 Church St"/>
    <s v="Richmond"/>
    <s v="Yarra"/>
    <s v="Northern Metropolitan"/>
    <n v="4"/>
    <n v="2016"/>
  </r>
  <r>
    <d v="2016-04-24T00:00:00"/>
    <n v="1351000"/>
    <x v="0"/>
    <s v="Jones and Jones"/>
    <x v="1"/>
    <n v="3128"/>
    <n v="3"/>
    <n v="1"/>
    <n v="2"/>
    <n v="662"/>
    <m/>
    <s v="47 Albion Rd"/>
    <s v="Box Hill"/>
    <s v="Whitehorse"/>
    <s v="Eastern Metropolitan"/>
    <n v="4"/>
    <n v="2016"/>
  </r>
  <r>
    <d v="2016-04-24T00:00:00"/>
    <n v="380000"/>
    <x v="1"/>
    <s v="Cunninghams"/>
    <x v="1"/>
    <n v="3182"/>
    <n v="1"/>
    <n v="1"/>
    <n v="1"/>
    <n v="2879"/>
    <n v="1967"/>
    <s v="32/10 Acland St"/>
    <s v="St Kilda"/>
    <s v="Port Phillip"/>
    <s v="Southern Metropolitan"/>
    <n v="4"/>
    <n v="2016"/>
  </r>
  <r>
    <d v="2016-04-24T00:00:00"/>
    <n v="535000"/>
    <x v="1"/>
    <s v="Metro Ladder"/>
    <x v="1"/>
    <n v="3206"/>
    <n v="2"/>
    <n v="1"/>
    <n v="1"/>
    <n v="760"/>
    <n v="1930"/>
    <s v="2/61 Canterbury Rd"/>
    <s v="Middle Park"/>
    <s v="Port Phillip"/>
    <s v="Southern Metropolitan"/>
    <n v="4"/>
    <n v="2016"/>
  </r>
  <r>
    <d v="2016-04-24T00:00:00"/>
    <n v="538000"/>
    <x v="2"/>
    <s v="Sanders"/>
    <x v="1"/>
    <n v="3060"/>
    <n v="3"/>
    <n v="2"/>
    <n v="2"/>
    <n v="217"/>
    <m/>
    <s v="102a Jukes Rd"/>
    <s v="Fawkner"/>
    <s v="Moreland"/>
    <s v="Northern Metropolitan"/>
    <n v="4"/>
    <n v="2016"/>
  </r>
  <r>
    <d v="2016-04-24T00:00:00"/>
    <n v="680000"/>
    <x v="0"/>
    <s v="Sanders"/>
    <x v="0"/>
    <n v="3058"/>
    <n v="3"/>
    <n v="1"/>
    <n v="2"/>
    <n v="462"/>
    <n v="1920"/>
    <s v="27 Bruce St"/>
    <s v="Coburg"/>
    <s v="Moreland"/>
    <s v="Northern Metropolitan"/>
    <n v="4"/>
    <n v="2016"/>
  </r>
  <r>
    <d v="2016-04-24T00:00:00"/>
    <n v="810000"/>
    <x v="0"/>
    <s v="Metro Ladder"/>
    <x v="1"/>
    <n v="3044"/>
    <n v="2"/>
    <n v="1"/>
    <n v="1"/>
    <n v="783"/>
    <n v="1950"/>
    <s v="6 Collings Ct"/>
    <s v="Pascoe Vale"/>
    <s v="Moreland"/>
    <s v="Northern Metropolitan"/>
    <n v="4"/>
    <n v="2016"/>
  </r>
  <r>
    <d v="2016-04-24T00:00:00"/>
    <n v="815000"/>
    <x v="2"/>
    <s v="Cunninghams"/>
    <x v="1"/>
    <n v="3056"/>
    <n v="3"/>
    <n v="2"/>
    <n v="1"/>
    <n v="99"/>
    <m/>
    <s v="77 Brickworks Dr"/>
    <s v="Brunswick"/>
    <s v="Moreland"/>
    <s v="Northern Metropolitan"/>
    <n v="4"/>
    <n v="2016"/>
  </r>
  <r>
    <d v="2016-04-24T00:00:00"/>
    <n v="760000"/>
    <x v="0"/>
    <s v="Cunninghams"/>
    <x v="0"/>
    <n v="3032"/>
    <n v="2"/>
    <n v="1"/>
    <n v="1"/>
    <n v="124"/>
    <n v="1900"/>
    <s v="73 Kent St"/>
    <s v="Ascot Vale"/>
    <s v="Moonee Valley"/>
    <s v="Western Metropolitan"/>
    <n v="4"/>
    <n v="2016"/>
  </r>
  <r>
    <d v="2016-04-24T00:00:00"/>
    <n v="838000"/>
    <x v="0"/>
    <s v="Property Barons"/>
    <x v="1"/>
    <n v="3107"/>
    <n v="3"/>
    <n v="2"/>
    <n v="1"/>
    <n v="467"/>
    <m/>
    <s v="22 Hazel Dr"/>
    <s v="Templestowe Lower"/>
    <s v="Manningham"/>
    <s v="Eastern Metropolitan"/>
    <n v="4"/>
    <n v="2016"/>
  </r>
  <r>
    <d v="2016-04-24T00:00:00"/>
    <n v="1118000"/>
    <x v="0"/>
    <s v="Maxwells"/>
    <x v="1"/>
    <n v="3107"/>
    <n v="4"/>
    <n v="2"/>
    <n v="2"/>
    <n v="705"/>
    <n v="1970"/>
    <s v="5 MacRobertson St"/>
    <s v="Templestowe Lower"/>
    <s v="Manningham"/>
    <s v="Eastern Metropolitan"/>
    <n v="4"/>
    <n v="2016"/>
  </r>
  <r>
    <d v="2016-04-24T00:00:00"/>
    <n v="1460000"/>
    <x v="0"/>
    <s v="Melbourne Homes"/>
    <x v="0"/>
    <n v="3108"/>
    <n v="4"/>
    <n v="2"/>
    <n v="2"/>
    <n v="840"/>
    <m/>
    <s v="42 Studley Ct"/>
    <s v="Doncaster"/>
    <s v="Manningham"/>
    <s v="Eastern Metropolitan"/>
    <n v="4"/>
    <n v="2016"/>
  </r>
  <r>
    <d v="2016-04-24T00:00:00"/>
    <n v="900000"/>
    <x v="0"/>
    <s v="Metro Ladder"/>
    <x v="1"/>
    <n v="3018"/>
    <n v="3"/>
    <n v="1"/>
    <n v="4"/>
    <n v="697"/>
    <m/>
    <s v="15 Kookaburra St"/>
    <s v="Altona"/>
    <s v="Hobsons Bay"/>
    <s v="Western Metropolitan"/>
    <n v="4"/>
    <n v="2016"/>
  </r>
  <r>
    <d v="2016-04-24T00:00:00"/>
    <n v="810000"/>
    <x v="1"/>
    <s v="Jones and Jones"/>
    <x v="1"/>
    <n v="3165"/>
    <n v="3"/>
    <n v="2"/>
    <n v="1"/>
    <n v="316"/>
    <n v="1950"/>
    <s v="1/26 Patricia St"/>
    <s v="Bentleigh East"/>
    <s v="Glen Eira"/>
    <s v="Southern Metropolitan"/>
    <n v="4"/>
    <n v="2016"/>
  </r>
  <r>
    <d v="2016-04-24T00:00:00"/>
    <n v="1327500"/>
    <x v="0"/>
    <s v="Metro Ladder"/>
    <x v="1"/>
    <n v="3204"/>
    <n v="3"/>
    <n v="1"/>
    <n v="2"/>
    <n v="700"/>
    <m/>
    <s v="4 Leckie St"/>
    <s v="Bentleigh"/>
    <s v="Glen Eira"/>
    <s v="Southern Metropolitan"/>
    <n v="4"/>
    <n v="2016"/>
  </r>
  <r>
    <d v="2016-04-24T00:00:00"/>
    <n v="1450000"/>
    <x v="0"/>
    <s v="Cunninghams"/>
    <x v="0"/>
    <n v="3163"/>
    <n v="4"/>
    <n v="2"/>
    <n v="2"/>
    <n v="557"/>
    <n v="1938"/>
    <s v="48 Lyons St"/>
    <s v="Carnegie"/>
    <s v="Glen Eira"/>
    <s v="Southern Metropolitan"/>
    <n v="4"/>
    <n v="2016"/>
  </r>
  <r>
    <d v="2016-04-24T00:00:00"/>
    <n v="550000"/>
    <x v="0"/>
    <s v="Property Barons"/>
    <x v="0"/>
    <n v="3073"/>
    <n v="3"/>
    <n v="2"/>
    <n v="2"/>
    <n v="260"/>
    <n v="2006"/>
    <s v="1/21 Crookston Rd"/>
    <s v="Reservoir"/>
    <s v="Darebin"/>
    <s v="Northern Metropolitan"/>
    <n v="4"/>
    <n v="2016"/>
  </r>
  <r>
    <d v="2016-04-24T00:00:00"/>
    <n v="470000"/>
    <x v="1"/>
    <s v="Metro Ladder"/>
    <x v="0"/>
    <n v="3122"/>
    <n v="2"/>
    <n v="1"/>
    <n v="1"/>
    <n v="0"/>
    <n v="1970"/>
    <s v="5/40 Barkers Rd"/>
    <s v="Hawthorn"/>
    <s v="Boroondara"/>
    <s v="Southern Metropolitan"/>
    <n v="4"/>
    <n v="2016"/>
  </r>
  <r>
    <d v="2016-04-24T00:00:00"/>
    <n v="882000"/>
    <x v="1"/>
    <s v="Cunninghams"/>
    <x v="1"/>
    <n v="3101"/>
    <n v="3"/>
    <n v="2"/>
    <n v="2"/>
    <n v="0"/>
    <n v="1950"/>
    <s v="4/76 Studley Park Rd"/>
    <s v="Kew"/>
    <s v="Boroondara"/>
    <s v="Southern Metropolitan"/>
    <n v="4"/>
    <n v="2016"/>
  </r>
  <r>
    <d v="2016-04-24T00:00:00"/>
    <n v="2405000"/>
    <x v="0"/>
    <s v="Zimmerman"/>
    <x v="1"/>
    <n v="3186"/>
    <n v="4"/>
    <n v="1"/>
    <n v="2"/>
    <n v="695"/>
    <n v="1970"/>
    <s v="21 Wolseley Gr"/>
    <s v="Brighton"/>
    <s v="Bayside"/>
    <s v="Southern Metropolitan"/>
    <n v="4"/>
    <n v="2016"/>
  </r>
  <r>
    <d v="2016-04-24T00:00:00"/>
    <n v="490000"/>
    <x v="1"/>
    <s v="Property Barons"/>
    <x v="1"/>
    <n v="3079"/>
    <n v="2"/>
    <n v="1"/>
    <n v="1"/>
    <n v="0"/>
    <n v="1960"/>
    <s v="6/105 Locksley Rd"/>
    <s v="Ivanhoe"/>
    <s v="Banyule"/>
    <s v="Eastern Metropolitan"/>
    <n v="4"/>
    <n v="2016"/>
  </r>
  <r>
    <d v="2016-04-25T00:00:00"/>
    <n v="1650000"/>
    <x v="0"/>
    <s v="Metro Ladder"/>
    <x v="1"/>
    <n v="3121"/>
    <n v="3"/>
    <n v="2"/>
    <n v="1"/>
    <n v="312"/>
    <n v="1920"/>
    <s v="57 Neptune St"/>
    <s v="Richmond"/>
    <s v="Yarra"/>
    <s v="Northern Metropolitan"/>
    <n v="4"/>
    <n v="2016"/>
  </r>
  <r>
    <d v="2016-04-25T00:00:00"/>
    <n v="1350000"/>
    <x v="0"/>
    <s v="Flanders &amp; Fish"/>
    <x v="1"/>
    <n v="3125"/>
    <n v="2"/>
    <n v="1"/>
    <n v="2"/>
    <n v="593"/>
    <n v="1950"/>
    <s v="29 Meldan St"/>
    <s v="Burwood"/>
    <s v="Whitehorse"/>
    <s v="Southern Metropolitan"/>
    <n v="4"/>
    <n v="2016"/>
  </r>
  <r>
    <d v="2016-04-25T00:00:00"/>
    <n v="600000"/>
    <x v="1"/>
    <s v="Metro Ladder"/>
    <x v="1"/>
    <n v="3146"/>
    <n v="2"/>
    <n v="1"/>
    <n v="1"/>
    <n v="0"/>
    <n v="1960"/>
    <s v="8/251 Burke Rd"/>
    <s v="Glen Iris"/>
    <s v="Stonnington"/>
    <s v="Southern Metropolitan"/>
    <n v="4"/>
    <n v="2016"/>
  </r>
  <r>
    <d v="2016-04-25T00:00:00"/>
    <n v="1540000"/>
    <x v="2"/>
    <s v="Jones and Jones"/>
    <x v="1"/>
    <n v="3181"/>
    <n v="2"/>
    <n v="2"/>
    <n v="1"/>
    <n v="113"/>
    <n v="1945"/>
    <s v="1/38 Donald St"/>
    <s v="Prahran"/>
    <s v="Stonnington"/>
    <s v="Southern Metropolitan"/>
    <n v="4"/>
    <n v="2016"/>
  </r>
  <r>
    <d v="2016-04-25T00:00:00"/>
    <n v="2355000"/>
    <x v="0"/>
    <s v="Cunninghams"/>
    <x v="1"/>
    <n v="3144"/>
    <n v="3"/>
    <n v="2"/>
    <n v="4"/>
    <n v="471"/>
    <n v="1985"/>
    <s v="10 Woodmason St"/>
    <s v="Malvern"/>
    <s v="Stonnington"/>
    <s v="Southern Metropolitan"/>
    <n v="4"/>
    <n v="2016"/>
  </r>
  <r>
    <d v="2016-04-25T00:00:00"/>
    <n v="600000"/>
    <x v="0"/>
    <s v="Flanders &amp; Fish"/>
    <x v="1"/>
    <n v="3046"/>
    <n v="3"/>
    <n v="1"/>
    <n v="4"/>
    <n v="541"/>
    <n v="1968"/>
    <s v="106 Outlook Dr"/>
    <s v="Glenroy"/>
    <s v="Moreland"/>
    <s v="Northern Metropolitan"/>
    <n v="4"/>
    <n v="2016"/>
  </r>
  <r>
    <d v="2016-04-25T00:00:00"/>
    <n v="446000"/>
    <x v="1"/>
    <s v="Cunninghams"/>
    <x v="1"/>
    <n v="3040"/>
    <n v="2"/>
    <n v="1"/>
    <n v="1"/>
    <n v="0"/>
    <m/>
    <s v="15/18 Raleigh St"/>
    <s v="Essendon"/>
    <s v="Moonee Valley"/>
    <s v="Western Metropolitan"/>
    <n v="4"/>
    <n v="2016"/>
  </r>
  <r>
    <d v="2016-04-25T00:00:00"/>
    <n v="1105000"/>
    <x v="0"/>
    <s v="Metro Ladder"/>
    <x v="1"/>
    <n v="3042"/>
    <n v="3"/>
    <n v="1"/>
    <n v="1"/>
    <n v="643"/>
    <n v="1950"/>
    <s v="14 Vaynor St"/>
    <s v="Niddrie"/>
    <s v="Moonee Valley"/>
    <s v="Western Metropolitan"/>
    <n v="4"/>
    <n v="2016"/>
  </r>
  <r>
    <d v="2016-04-25T00:00:00"/>
    <n v="1130000"/>
    <x v="0"/>
    <s v="Cunninghams"/>
    <x v="1"/>
    <n v="3032"/>
    <n v="3"/>
    <n v="2"/>
    <n v="1"/>
    <n v="272"/>
    <n v="1900"/>
    <s v="21 Middle St"/>
    <s v="Ascot Vale"/>
    <s v="Moonee Valley"/>
    <s v="Western Metropolitan"/>
    <n v="4"/>
    <n v="2016"/>
  </r>
  <r>
    <d v="2016-04-25T00:00:00"/>
    <n v="1265000"/>
    <x v="0"/>
    <s v="Metro Ladder"/>
    <x v="1"/>
    <n v="3041"/>
    <n v="4"/>
    <n v="1"/>
    <n v="1"/>
    <n v="649"/>
    <n v="1950"/>
    <s v="49 Glenview Rd"/>
    <s v="Strathmore"/>
    <s v="Moonee Valley"/>
    <s v="Western Metropolitan"/>
    <n v="4"/>
    <n v="2016"/>
  </r>
  <r>
    <d v="2016-04-25T00:00:00"/>
    <n v="1200000"/>
    <x v="0"/>
    <s v="Jones and Jones"/>
    <x v="0"/>
    <n v="3147"/>
    <n v="3"/>
    <n v="2"/>
    <n v="2"/>
    <n v="839"/>
    <n v="1970"/>
    <s v="4 Newbury Ct"/>
    <s v="Ashwood"/>
    <s v="Monash"/>
    <s v="Southern Metropolitan"/>
    <n v="4"/>
    <n v="2016"/>
  </r>
  <r>
    <d v="2016-04-25T00:00:00"/>
    <n v="610250"/>
    <x v="1"/>
    <s v="Cunninghams"/>
    <x v="1"/>
    <n v="3053"/>
    <n v="2"/>
    <n v="1"/>
    <n v="1"/>
    <n v="0"/>
    <n v="1994"/>
    <s v="111/101 Grattan St"/>
    <s v="Carlton"/>
    <s v="Melbourne"/>
    <s v="Northern Metropolitan"/>
    <n v="4"/>
    <n v="2016"/>
  </r>
  <r>
    <d v="2016-04-25T00:00:00"/>
    <n v="822000"/>
    <x v="0"/>
    <s v="Metro Ladder"/>
    <x v="1"/>
    <n v="3013"/>
    <n v="2"/>
    <n v="1"/>
    <n v="3"/>
    <n v="539"/>
    <m/>
    <s v="11 Sanderson St"/>
    <s v="Yarraville"/>
    <s v="Maribyrnong"/>
    <s v="Western Metropolitan"/>
    <n v="4"/>
    <n v="2016"/>
  </r>
  <r>
    <d v="2016-04-25T00:00:00"/>
    <n v="1000000"/>
    <x v="0"/>
    <s v="Metro Ladder"/>
    <x v="0"/>
    <n v="3105"/>
    <n v="4"/>
    <n v="2"/>
    <n v="3"/>
    <n v="672"/>
    <n v="1970"/>
    <s v="71 Summit Dr"/>
    <s v="Bulleen"/>
    <s v="Manningham"/>
    <s v="Eastern Metropolitan"/>
    <n v="4"/>
    <n v="2016"/>
  </r>
  <r>
    <d v="2016-04-25T00:00:00"/>
    <n v="1810000"/>
    <x v="0"/>
    <s v="Jones and Jones"/>
    <x v="1"/>
    <n v="3108"/>
    <n v="4"/>
    <n v="2"/>
    <n v="4"/>
    <n v="769"/>
    <n v="1970"/>
    <s v="7 Botanic Dr"/>
    <s v="Doncaster"/>
    <s v="Manningham"/>
    <s v="Eastern Metropolitan"/>
    <n v="4"/>
    <n v="2016"/>
  </r>
  <r>
    <d v="2016-04-25T00:00:00"/>
    <n v="415000"/>
    <x v="1"/>
    <s v="Metro Ladder"/>
    <x v="1"/>
    <n v="3163"/>
    <n v="2"/>
    <n v="1"/>
    <n v="1"/>
    <n v="0"/>
    <n v="1970"/>
    <s v="2/11 Maroona Rd"/>
    <s v="Carnegie"/>
    <s v="Glen Eira"/>
    <s v="Southern Metropolitan"/>
    <n v="4"/>
    <n v="2016"/>
  </r>
  <r>
    <d v="2016-04-25T00:00:00"/>
    <n v="860000"/>
    <x v="2"/>
    <s v="Jones and Jones"/>
    <x v="1"/>
    <n v="3163"/>
    <n v="3"/>
    <n v="1"/>
    <n v="2"/>
    <n v="277"/>
    <n v="1978"/>
    <s v="3/64 Woornack Rd"/>
    <s v="Carnegie"/>
    <s v="Glen Eira"/>
    <s v="Southern Metropolitan"/>
    <n v="4"/>
    <n v="2016"/>
  </r>
  <r>
    <d v="2016-04-25T00:00:00"/>
    <n v="791000"/>
    <x v="0"/>
    <s v="Cunninghams"/>
    <x v="1"/>
    <n v="3073"/>
    <n v="5"/>
    <n v="3"/>
    <n v="1"/>
    <n v="961"/>
    <m/>
    <s v="85 Radford Rd"/>
    <s v="Reservoir"/>
    <s v="Darebin"/>
    <s v="Northern Metropolitan"/>
    <n v="4"/>
    <n v="2016"/>
  </r>
  <r>
    <d v="2016-04-25T00:00:00"/>
    <n v="320000"/>
    <x v="0"/>
    <s v="Metro Ladder"/>
    <x v="0"/>
    <n v="3021"/>
    <n v="3"/>
    <n v="2"/>
    <n v="1"/>
    <n v="119"/>
    <m/>
    <s v="35 Georgia Pl"/>
    <s v="Kealba"/>
    <s v="Brimbank"/>
    <s v="Western Metropolitan"/>
    <n v="4"/>
    <n v="2016"/>
  </r>
  <r>
    <d v="2016-04-25T00:00:00"/>
    <n v="505000"/>
    <x v="1"/>
    <s v="Sanders"/>
    <x v="1"/>
    <n v="3123"/>
    <n v="2"/>
    <n v="1"/>
    <n v="1"/>
    <n v="0"/>
    <n v="1965"/>
    <s v="8/423 Tooronga Rd"/>
    <s v="Hawthorn East"/>
    <s v="Boroondara"/>
    <s v="Southern Metropolitan"/>
    <n v="4"/>
    <n v="2016"/>
  </r>
  <r>
    <d v="2016-04-25T00:00:00"/>
    <n v="2000000"/>
    <x v="0"/>
    <s v="Jones and Jones"/>
    <x v="1"/>
    <n v="3124"/>
    <n v="3"/>
    <n v="1"/>
    <n v="2"/>
    <n v="821"/>
    <n v="1925"/>
    <s v="4 Range St"/>
    <s v="Camberwell"/>
    <s v="Boroondara"/>
    <s v="Southern Metropolitan"/>
    <n v="4"/>
    <n v="2016"/>
  </r>
  <r>
    <d v="2016-04-26T00:00:00"/>
    <n v="604000"/>
    <x v="1"/>
    <s v="Cunninghams"/>
    <x v="0"/>
    <n v="3121"/>
    <n v="2"/>
    <n v="2"/>
    <n v="2"/>
    <n v="0"/>
    <n v="2009"/>
    <s v="140/73 River St"/>
    <s v="Richmond"/>
    <s v="Yarra"/>
    <s v="Northern Metropolitan"/>
    <n v="4"/>
    <n v="2016"/>
  </r>
  <r>
    <d v="2016-04-26T00:00:00"/>
    <n v="1286000"/>
    <x v="0"/>
    <s v="Cunninghams"/>
    <x v="1"/>
    <n v="3058"/>
    <n v="3"/>
    <n v="2"/>
    <n v="2"/>
    <n v="435"/>
    <m/>
    <s v="89 Gordon St"/>
    <s v="Coburg"/>
    <s v="Moreland"/>
    <s v="Northern Metropolitan"/>
    <n v="4"/>
    <n v="2016"/>
  </r>
  <r>
    <d v="2016-04-26T00:00:00"/>
    <n v="540000"/>
    <x v="2"/>
    <s v="Cunninghams"/>
    <x v="0"/>
    <n v="3042"/>
    <n v="3"/>
    <n v="2"/>
    <n v="1"/>
    <n v="161"/>
    <n v="2010"/>
    <s v="3/7 South Rd"/>
    <s v="Airport West"/>
    <s v="Moonee Valley"/>
    <s v="Western Metropolitan"/>
    <n v="4"/>
    <n v="2016"/>
  </r>
  <r>
    <d v="2016-04-26T00:00:00"/>
    <n v="705000"/>
    <x v="0"/>
    <s v="Cunninghams"/>
    <x v="1"/>
    <n v="3033"/>
    <n v="3"/>
    <n v="1"/>
    <n v="2"/>
    <n v="616"/>
    <n v="1970"/>
    <s v="26 Norwood Dr"/>
    <s v="Keilor East"/>
    <s v="Moonee Valley"/>
    <s v="Western Metropolitan"/>
    <n v="4"/>
    <n v="2016"/>
  </r>
  <r>
    <d v="2016-04-26T00:00:00"/>
    <n v="800000"/>
    <x v="0"/>
    <s v="Sanders"/>
    <x v="1"/>
    <n v="3041"/>
    <n v="4"/>
    <n v="2"/>
    <n v="4"/>
    <n v="556"/>
    <m/>
    <s v="347 Mascoma St"/>
    <s v="Strathmore Heights"/>
    <s v="Moonee Valley"/>
    <s v="Western Metropolitan"/>
    <n v="4"/>
    <n v="2016"/>
  </r>
  <r>
    <d v="2016-04-26T00:00:00"/>
    <n v="955000"/>
    <x v="0"/>
    <s v="Metro Ladder"/>
    <x v="1"/>
    <n v="3032"/>
    <n v="3"/>
    <n v="1"/>
    <n v="1"/>
    <n v="263"/>
    <n v="1910"/>
    <s v="70 Munro St"/>
    <s v="Ascot Vale"/>
    <s v="Moonee Valley"/>
    <s v="Western Metropolitan"/>
    <n v="4"/>
    <n v="2016"/>
  </r>
  <r>
    <d v="2016-04-26T00:00:00"/>
    <n v="535000"/>
    <x v="1"/>
    <s v="Jones and Jones"/>
    <x v="1"/>
    <n v="3147"/>
    <n v="2"/>
    <n v="1"/>
    <n v="1"/>
    <n v="72"/>
    <m/>
    <s v="4/24 Mulgrave St"/>
    <s v="Ashwood"/>
    <s v="Monash"/>
    <s v="Southern Metropolitan"/>
    <n v="4"/>
    <n v="2016"/>
  </r>
  <r>
    <d v="2016-04-26T00:00:00"/>
    <n v="1600000"/>
    <x v="0"/>
    <s v="Cunninghams"/>
    <x v="0"/>
    <n v="3166"/>
    <n v="5"/>
    <n v="3"/>
    <n v="2"/>
    <n v="695"/>
    <n v="2015"/>
    <s v="5 Grant St"/>
    <s v="Oakleigh"/>
    <s v="Monash"/>
    <s v="Southern Metropolitan"/>
    <n v="4"/>
    <n v="2016"/>
  </r>
  <r>
    <d v="2016-04-26T00:00:00"/>
    <n v="492500"/>
    <x v="1"/>
    <s v="Metro Ladder"/>
    <x v="1"/>
    <n v="3031"/>
    <n v="2"/>
    <n v="1"/>
    <n v="1"/>
    <n v="0"/>
    <n v="2008"/>
    <s v="403/72 Altona St"/>
    <s v="Kensington"/>
    <s v="Melbourne"/>
    <s v="Northern Metropolitan"/>
    <n v="4"/>
    <n v="2016"/>
  </r>
  <r>
    <d v="2016-04-26T00:00:00"/>
    <n v="806000"/>
    <x v="0"/>
    <s v="Flanders &amp; Fish"/>
    <x v="1"/>
    <n v="3031"/>
    <n v="2"/>
    <n v="1"/>
    <n v="1"/>
    <n v="173"/>
    <m/>
    <s v="64 Hardiman St"/>
    <s v="Kensington"/>
    <s v="Melbourne"/>
    <s v="Northern Metropolitan"/>
    <n v="4"/>
    <n v="2016"/>
  </r>
  <r>
    <d v="2016-04-26T00:00:00"/>
    <n v="1055000"/>
    <x v="0"/>
    <s v="Metro Ladder"/>
    <x v="1"/>
    <n v="3013"/>
    <n v="3"/>
    <n v="1"/>
    <n v="3"/>
    <n v="670"/>
    <n v="1940"/>
    <s v="64 Bishop St"/>
    <s v="Yarraville"/>
    <s v="Maribyrnong"/>
    <s v="Western Metropolitan"/>
    <n v="4"/>
    <n v="2016"/>
  </r>
  <r>
    <d v="2016-04-26T00:00:00"/>
    <n v="452000"/>
    <x v="1"/>
    <s v="Melbourne Homes"/>
    <x v="1"/>
    <n v="3108"/>
    <n v="2"/>
    <n v="1"/>
    <n v="1"/>
    <n v="67"/>
    <n v="1975"/>
    <s v="4/20 Wetherby Rd"/>
    <s v="Doncaster"/>
    <s v="Manningham"/>
    <s v="Eastern Metropolitan"/>
    <n v="4"/>
    <n v="2016"/>
  </r>
  <r>
    <d v="2016-04-26T00:00:00"/>
    <n v="950000"/>
    <x v="0"/>
    <s v="Jones and Jones"/>
    <x v="0"/>
    <n v="3189"/>
    <n v="2"/>
    <n v="1"/>
    <n v="3"/>
    <n v="649"/>
    <n v="1950"/>
    <s v="38 Grandview Gr"/>
    <s v="Moorabbin"/>
    <s v="Kingston"/>
    <s v="Southern Metropolitan"/>
    <n v="4"/>
    <n v="2016"/>
  </r>
  <r>
    <d v="2016-04-26T00:00:00"/>
    <n v="1400000"/>
    <x v="0"/>
    <s v="Sanders"/>
    <x v="0"/>
    <n v="3015"/>
    <n v="3"/>
    <n v="2"/>
    <n v="3"/>
    <n v="2522"/>
    <n v="2006"/>
    <s v="1/94 The Strand"/>
    <s v="Newport"/>
    <s v="Hobsons Bay"/>
    <s v="Western Metropolitan"/>
    <n v="4"/>
    <n v="2016"/>
  </r>
  <r>
    <d v="2016-04-26T00:00:00"/>
    <n v="817500"/>
    <x v="0"/>
    <s v="Jones and Jones"/>
    <x v="1"/>
    <n v="3163"/>
    <n v="2"/>
    <n v="1"/>
    <n v="1"/>
    <n v="211"/>
    <n v="2002"/>
    <s v="25 Arawatta St"/>
    <s v="Carnegie"/>
    <s v="Glen Eira"/>
    <s v="Southern Metropolitan"/>
    <n v="4"/>
    <n v="2016"/>
  </r>
  <r>
    <d v="2016-04-26T00:00:00"/>
    <n v="965000"/>
    <x v="0"/>
    <s v="Metro Ladder"/>
    <x v="1"/>
    <n v="3165"/>
    <n v="3"/>
    <n v="1"/>
    <n v="4"/>
    <n v="574"/>
    <m/>
    <s v="20 Normdale Rd"/>
    <s v="Bentleigh East"/>
    <s v="Glen Eira"/>
    <s v="Southern Metropolitan"/>
    <n v="4"/>
    <n v="2016"/>
  </r>
  <r>
    <d v="2016-04-26T00:00:00"/>
    <n v="980000"/>
    <x v="0"/>
    <s v="Flanders &amp; Fish"/>
    <x v="0"/>
    <n v="3104"/>
    <n v="3"/>
    <n v="1"/>
    <n v="1"/>
    <n v="542"/>
    <m/>
    <s v="151 Bulleen Rd"/>
    <s v="Balwyn North"/>
    <s v="Boroondara"/>
    <s v="Southern Metropolitan"/>
    <n v="4"/>
    <n v="2016"/>
  </r>
  <r>
    <d v="2016-04-26T00:00:00"/>
    <n v="1550000"/>
    <x v="0"/>
    <s v="Property Barons"/>
    <x v="1"/>
    <n v="3104"/>
    <n v="4"/>
    <n v="3"/>
    <n v="4"/>
    <n v="707"/>
    <m/>
    <s v="14 Hedderwick St"/>
    <s v="Balwyn North"/>
    <s v="Boroondara"/>
    <s v="Southern Metropolitan"/>
    <n v="4"/>
    <n v="2016"/>
  </r>
  <r>
    <d v="2016-04-26T00:00:00"/>
    <n v="2875000"/>
    <x v="0"/>
    <s v="Jones and Jones"/>
    <x v="1"/>
    <n v="3101"/>
    <n v="2"/>
    <n v="1"/>
    <n v="1"/>
    <n v="1065"/>
    <n v="1910"/>
    <s v="75 Earl St"/>
    <s v="Kew"/>
    <s v="Boroondara"/>
    <s v="Southern Metropolitan"/>
    <n v="4"/>
    <n v="2016"/>
  </r>
  <r>
    <d v="2016-04-26T00:00:00"/>
    <n v="3400000"/>
    <x v="0"/>
    <s v="Jones and Jones"/>
    <x v="0"/>
    <n v="3103"/>
    <n v="5"/>
    <n v="6"/>
    <n v="4"/>
    <n v="739"/>
    <m/>
    <s v="49 Metung St"/>
    <s v="Balwyn"/>
    <s v="Boroondara"/>
    <s v="Southern Metropolitan"/>
    <n v="4"/>
    <n v="2016"/>
  </r>
  <r>
    <d v="2016-04-26T00:00:00"/>
    <n v="1800000"/>
    <x v="0"/>
    <s v="Zimmerman"/>
    <x v="1"/>
    <n v="3188"/>
    <n v="4"/>
    <n v="2"/>
    <n v="1"/>
    <n v="667"/>
    <n v="1935"/>
    <s v="15 Avelin St"/>
    <s v="Hampton"/>
    <s v="Bayside"/>
    <s v="Southern Metropolitan"/>
    <n v="4"/>
    <n v="2016"/>
  </r>
  <r>
    <d v="2016-04-26T00:00:00"/>
    <n v="3751000"/>
    <x v="0"/>
    <s v="Cunninghams"/>
    <x v="1"/>
    <n v="3186"/>
    <n v="5"/>
    <n v="3"/>
    <n v="2"/>
    <n v="584"/>
    <m/>
    <s v="11 Butler St"/>
    <s v="Brighton"/>
    <s v="Bayside"/>
    <s v="Southern Metropolitan"/>
    <n v="4"/>
    <n v="2016"/>
  </r>
  <r>
    <d v="2016-04-27T00:00:00"/>
    <n v="410000"/>
    <x v="1"/>
    <s v="Metro Ladder"/>
    <x v="0"/>
    <n v="3121"/>
    <n v="1"/>
    <n v="1"/>
    <n v="1"/>
    <n v="0"/>
    <n v="2008"/>
    <s v="201/61 Stawell St"/>
    <s v="Richmond"/>
    <s v="Yarra"/>
    <s v="Northern Metropolitan"/>
    <n v="4"/>
    <n v="2016"/>
  </r>
  <r>
    <d v="2016-04-27T00:00:00"/>
    <n v="597000"/>
    <x v="1"/>
    <s v="Cunninghams"/>
    <x v="1"/>
    <n v="3065"/>
    <n v="1"/>
    <n v="1"/>
    <n v="1"/>
    <n v="0"/>
    <n v="2000"/>
    <s v="5/113 Cecil St"/>
    <s v="Fitzroy"/>
    <s v="Yarra"/>
    <s v="Northern Metropolitan"/>
    <n v="4"/>
    <n v="2016"/>
  </r>
  <r>
    <d v="2016-04-27T00:00:00"/>
    <n v="710000"/>
    <x v="2"/>
    <s v="Jones and Jones"/>
    <x v="1"/>
    <n v="3065"/>
    <n v="2"/>
    <n v="1"/>
    <n v="1"/>
    <n v="0"/>
    <n v="2002"/>
    <s v="9/56 Leicester St"/>
    <s v="Fitzroy"/>
    <s v="Yarra"/>
    <s v="Northern Metropolitan"/>
    <n v="4"/>
    <n v="2016"/>
  </r>
  <r>
    <d v="2016-04-27T00:00:00"/>
    <n v="480000"/>
    <x v="1"/>
    <s v="Jones and Jones"/>
    <x v="0"/>
    <n v="3146"/>
    <n v="2"/>
    <n v="1"/>
    <n v="1"/>
    <n v="0"/>
    <m/>
    <s v="2/14 Nash St"/>
    <s v="Glen Iris"/>
    <s v="Stonnington"/>
    <s v="Southern Metropolitan"/>
    <n v="4"/>
    <n v="2016"/>
  </r>
  <r>
    <d v="2016-04-27T00:00:00"/>
    <n v="1650000"/>
    <x v="0"/>
    <s v="Zimmerman"/>
    <x v="1"/>
    <n v="3145"/>
    <n v="3"/>
    <n v="1"/>
    <n v="2"/>
    <n v="764"/>
    <n v="1925"/>
    <s v="23 Darling Rd"/>
    <s v="Malvern East"/>
    <s v="Stonnington"/>
    <s v="Southern Metropolitan"/>
    <n v="4"/>
    <n v="2016"/>
  </r>
  <r>
    <d v="2016-04-27T00:00:00"/>
    <n v="520000"/>
    <x v="1"/>
    <s v="Metro Ladder"/>
    <x v="1"/>
    <n v="3207"/>
    <n v="2"/>
    <n v="1"/>
    <n v="1"/>
    <n v="0"/>
    <n v="2005"/>
    <s v="410/54 Nott St"/>
    <s v="Port Melbourne"/>
    <s v="Port Phillip"/>
    <s v="Southern Metropolitan"/>
    <n v="4"/>
    <n v="2016"/>
  </r>
  <r>
    <d v="2016-04-27T00:00:00"/>
    <n v="610000"/>
    <x v="1"/>
    <s v="Metro Ladder"/>
    <x v="1"/>
    <n v="3182"/>
    <n v="3"/>
    <n v="1"/>
    <n v="2"/>
    <n v="7170"/>
    <m/>
    <s v="18/41 Chapel St"/>
    <s v="St Kilda"/>
    <s v="Port Phillip"/>
    <s v="Southern Metropolitan"/>
    <n v="4"/>
    <n v="2016"/>
  </r>
  <r>
    <d v="2016-04-27T00:00:00"/>
    <n v="562000"/>
    <x v="0"/>
    <s v="Flanders &amp; Fish"/>
    <x v="1"/>
    <n v="3060"/>
    <n v="4"/>
    <n v="2"/>
    <n v="2"/>
    <n v="374"/>
    <n v="2005"/>
    <s v="2 Murray St"/>
    <s v="Fawkner"/>
    <s v="Moreland"/>
    <s v="Northern Metropolitan"/>
    <n v="4"/>
    <n v="2016"/>
  </r>
  <r>
    <d v="2016-04-27T00:00:00"/>
    <n v="591000"/>
    <x v="0"/>
    <s v="Metro Ladder"/>
    <x v="1"/>
    <n v="3046"/>
    <n v="3"/>
    <n v="1"/>
    <n v="1"/>
    <n v="557"/>
    <m/>
    <s v="35 Angus St"/>
    <s v="Hadfield"/>
    <s v="Moreland"/>
    <s v="Northern Metropolitan"/>
    <n v="4"/>
    <n v="2016"/>
  </r>
  <r>
    <d v="2016-04-27T00:00:00"/>
    <n v="615000"/>
    <x v="0"/>
    <s v="Flanders &amp; Fish"/>
    <x v="1"/>
    <n v="3060"/>
    <n v="4"/>
    <n v="2"/>
    <n v="3"/>
    <n v="476"/>
    <n v="1977"/>
    <s v="62 Dowding Cl"/>
    <s v="Fawkner"/>
    <s v="Moreland"/>
    <s v="Northern Metropolitan"/>
    <n v="4"/>
    <n v="2016"/>
  </r>
  <r>
    <d v="2016-04-27T00:00:00"/>
    <n v="1045000"/>
    <x v="0"/>
    <s v="Jones and Jones"/>
    <x v="1"/>
    <n v="3056"/>
    <n v="3"/>
    <n v="1"/>
    <n v="2"/>
    <n v="222"/>
    <n v="1890"/>
    <s v="84 Stewart St"/>
    <s v="Brunswick"/>
    <s v="Moreland"/>
    <s v="Northern Metropolitan"/>
    <n v="4"/>
    <n v="2016"/>
  </r>
  <r>
    <d v="2016-04-27T00:00:00"/>
    <n v="1400000"/>
    <x v="0"/>
    <s v="Metro Ladder"/>
    <x v="1"/>
    <n v="3058"/>
    <n v="4"/>
    <n v="1"/>
    <n v="1"/>
    <n v="856"/>
    <n v="1970"/>
    <s v="203 Munro St"/>
    <s v="Coburg"/>
    <s v="Moreland"/>
    <s v="Northern Metropolitan"/>
    <n v="4"/>
    <n v="2016"/>
  </r>
  <r>
    <d v="2016-04-27T00:00:00"/>
    <n v="292000"/>
    <x v="1"/>
    <s v="Property Barons"/>
    <x v="1"/>
    <n v="3039"/>
    <n v="1"/>
    <n v="1"/>
    <n v="1"/>
    <n v="0"/>
    <n v="1970"/>
    <s v="5/51 Buckley St"/>
    <s v="Moonee Ponds"/>
    <s v="Moonee Valley"/>
    <s v="Western Metropolitan"/>
    <n v="4"/>
    <n v="2016"/>
  </r>
  <r>
    <d v="2016-04-27T00:00:00"/>
    <n v="725000"/>
    <x v="0"/>
    <s v="Property Barons"/>
    <x v="0"/>
    <n v="3042"/>
    <n v="6"/>
    <n v="3"/>
    <n v="2"/>
    <n v="976"/>
    <n v="1980"/>
    <s v="11 Harrington Rd"/>
    <s v="Airport West"/>
    <s v="Moonee Valley"/>
    <s v="Western Metropolitan"/>
    <n v="4"/>
    <n v="2016"/>
  </r>
  <r>
    <d v="2016-04-27T00:00:00"/>
    <n v="770000"/>
    <x v="0"/>
    <s v="Metro Ladder"/>
    <x v="1"/>
    <n v="3040"/>
    <n v="3"/>
    <n v="1"/>
    <n v="0"/>
    <n v="438"/>
    <m/>
    <s v="11 Raleigh St"/>
    <s v="Essendon"/>
    <s v="Moonee Valley"/>
    <s v="Western Metropolitan"/>
    <n v="4"/>
    <n v="2016"/>
  </r>
  <r>
    <d v="2016-04-27T00:00:00"/>
    <n v="956000"/>
    <x v="0"/>
    <s v="Cunninghams"/>
    <x v="0"/>
    <n v="3039"/>
    <n v="2"/>
    <n v="1"/>
    <n v="2"/>
    <n v="435"/>
    <n v="1920"/>
    <s v="15 Orford St"/>
    <s v="Moonee Ponds"/>
    <s v="Moonee Valley"/>
    <s v="Western Metropolitan"/>
    <n v="4"/>
    <n v="2016"/>
  </r>
  <r>
    <d v="2016-04-27T00:00:00"/>
    <n v="1270000"/>
    <x v="0"/>
    <s v="Maxwells"/>
    <x v="1"/>
    <n v="3011"/>
    <n v="4"/>
    <n v="1"/>
    <n v="1"/>
    <n v="352"/>
    <n v="1890"/>
    <s v="18 William St"/>
    <s v="Seddon"/>
    <s v="Maribyrnong"/>
    <s v="Western Metropolitan"/>
    <n v="4"/>
    <n v="2016"/>
  </r>
  <r>
    <d v="2016-04-27T00:00:00"/>
    <n v="380000"/>
    <x v="1"/>
    <s v="Jones and Jones"/>
    <x v="0"/>
    <n v="3165"/>
    <n v="2"/>
    <n v="2"/>
    <n v="1"/>
    <n v="0"/>
    <n v="1970"/>
    <s v="9/7 Derry St"/>
    <s v="Bentleigh East"/>
    <s v="Glen Eira"/>
    <s v="Southern Metropolitan"/>
    <n v="4"/>
    <n v="2016"/>
  </r>
  <r>
    <d v="2016-04-27T00:00:00"/>
    <n v="650000"/>
    <x v="1"/>
    <s v="Metro Ladder"/>
    <x v="1"/>
    <n v="3163"/>
    <n v="2"/>
    <n v="1"/>
    <n v="1"/>
    <n v="174"/>
    <n v="1975"/>
    <s v="5/60 Woornack Rd"/>
    <s v="Carnegie"/>
    <s v="Glen Eira"/>
    <s v="Southern Metropolitan"/>
    <n v="4"/>
    <n v="2016"/>
  </r>
  <r>
    <d v="2016-04-27T00:00:00"/>
    <n v="1500000"/>
    <x v="0"/>
    <s v="Cunninghams"/>
    <x v="0"/>
    <n v="3204"/>
    <n v="4"/>
    <n v="2"/>
    <n v="2"/>
    <n v="862"/>
    <n v="1970"/>
    <s v="245 Grange Rd"/>
    <s v="Ormond"/>
    <s v="Glen Eira"/>
    <s v="Southern Metropolitan"/>
    <n v="4"/>
    <n v="2016"/>
  </r>
  <r>
    <d v="2016-04-27T00:00:00"/>
    <n v="571750"/>
    <x v="1"/>
    <s v="Metro Ladder"/>
    <x v="0"/>
    <n v="3071"/>
    <n v="2"/>
    <n v="1"/>
    <n v="1"/>
    <n v="0"/>
    <n v="2012"/>
    <s v="6/267 Rossmoyne St"/>
    <s v="Thornbury"/>
    <s v="Darebin"/>
    <s v="Northern Metropolitan"/>
    <n v="4"/>
    <n v="2016"/>
  </r>
  <r>
    <d v="2016-04-27T00:00:00"/>
    <n v="630000"/>
    <x v="0"/>
    <s v="Cunninghams"/>
    <x v="1"/>
    <n v="3072"/>
    <n v="2"/>
    <n v="1"/>
    <n v="1"/>
    <n v="372"/>
    <n v="1940"/>
    <s v="21 George St"/>
    <s v="Preston"/>
    <s v="Darebin"/>
    <s v="Northern Metropolitan"/>
    <n v="4"/>
    <n v="2016"/>
  </r>
  <r>
    <d v="2016-04-27T00:00:00"/>
    <n v="700000"/>
    <x v="0"/>
    <s v="Property Barons"/>
    <x v="0"/>
    <n v="3072"/>
    <n v="2"/>
    <n v="1"/>
    <n v="1"/>
    <n v="214"/>
    <n v="1910"/>
    <s v="13 Garnet St"/>
    <s v="Preston"/>
    <s v="Darebin"/>
    <s v="Northern Metropolitan"/>
    <n v="4"/>
    <n v="2016"/>
  </r>
  <r>
    <d v="2016-04-27T00:00:00"/>
    <n v="812000"/>
    <x v="0"/>
    <s v="Cunninghams"/>
    <x v="1"/>
    <n v="3073"/>
    <n v="3"/>
    <n v="1"/>
    <n v="2"/>
    <n v="696"/>
    <n v="1950"/>
    <s v="146 North Rd"/>
    <s v="Reservoir"/>
    <s v="Darebin"/>
    <s v="Northern Metropolitan"/>
    <n v="4"/>
    <n v="2016"/>
  </r>
  <r>
    <d v="2016-04-27T00:00:00"/>
    <n v="665000"/>
    <x v="1"/>
    <s v="Jones and Jones"/>
    <x v="1"/>
    <n v="3122"/>
    <n v="2"/>
    <n v="1"/>
    <n v="3"/>
    <n v="0"/>
    <n v="1965"/>
    <s v="1/4 Hill St"/>
    <s v="Hawthorn"/>
    <s v="Boroondara"/>
    <s v="Southern Metropolitan"/>
    <n v="4"/>
    <n v="2016"/>
  </r>
  <r>
    <d v="2016-04-27T00:00:00"/>
    <n v="1320000"/>
    <x v="0"/>
    <s v="Jones and Jones"/>
    <x v="0"/>
    <n v="3123"/>
    <n v="3"/>
    <n v="2"/>
    <n v="1"/>
    <n v="213"/>
    <n v="1890"/>
    <s v="11 Council St"/>
    <s v="Hawthorn East"/>
    <s v="Boroondara"/>
    <s v="Southern Metropolitan"/>
    <n v="4"/>
    <n v="2016"/>
  </r>
  <r>
    <d v="2016-04-27T00:00:00"/>
    <n v="2550000"/>
    <x v="0"/>
    <s v="Cunninghams"/>
    <x v="0"/>
    <n v="3101"/>
    <n v="5"/>
    <n v="4"/>
    <n v="2"/>
    <n v="597"/>
    <n v="2016"/>
    <s v="176 Peel St"/>
    <s v="Kew"/>
    <s v="Boroondara"/>
    <s v="Southern Metropolitan"/>
    <n v="4"/>
    <n v="2016"/>
  </r>
  <r>
    <d v="2016-04-27T00:00:00"/>
    <n v="1320000"/>
    <x v="0"/>
    <s v="Metro Ladder"/>
    <x v="1"/>
    <n v="3188"/>
    <n v="3"/>
    <n v="2"/>
    <n v="2"/>
    <n v="320"/>
    <m/>
    <s v="58 Teddington Rd"/>
    <s v="Hampton"/>
    <s v="Bayside"/>
    <s v="Southern Metropolitan"/>
    <n v="4"/>
    <n v="2016"/>
  </r>
  <r>
    <d v="2016-04-28T00:00:00"/>
    <n v="1100000"/>
    <x v="0"/>
    <s v="Metro Ladder"/>
    <x v="0"/>
    <n v="3181"/>
    <n v="3"/>
    <n v="1"/>
    <n v="1"/>
    <n v="111"/>
    <n v="2001"/>
    <s v="20a Park Rd"/>
    <s v="Prahran"/>
    <s v="Stonnington"/>
    <s v="Southern Metropolitan"/>
    <n v="4"/>
    <n v="2016"/>
  </r>
  <r>
    <d v="2016-04-28T00:00:00"/>
    <n v="2180000"/>
    <x v="0"/>
    <s v="Cunninghams"/>
    <x v="1"/>
    <n v="3181"/>
    <n v="3"/>
    <n v="2"/>
    <n v="2"/>
    <n v="238"/>
    <n v="1890"/>
    <s v="93 Charles St"/>
    <s v="Prahran"/>
    <s v="Stonnington"/>
    <s v="Southern Metropolitan"/>
    <n v="4"/>
    <n v="2016"/>
  </r>
  <r>
    <d v="2016-04-28T00:00:00"/>
    <n v="560000"/>
    <x v="1"/>
    <s v="Jones and Jones"/>
    <x v="0"/>
    <n v="3184"/>
    <n v="2"/>
    <n v="1"/>
    <n v="0"/>
    <n v="0"/>
    <n v="1930"/>
    <s v="2/21 Milton St"/>
    <s v="Elwood"/>
    <s v="Port Phillip"/>
    <s v="Southern Metropolitan"/>
    <n v="4"/>
    <n v="2016"/>
  </r>
  <r>
    <d v="2016-04-28T00:00:00"/>
    <n v="570000"/>
    <x v="1"/>
    <s v="Jones and Jones"/>
    <x v="0"/>
    <n v="3182"/>
    <n v="2"/>
    <n v="2"/>
    <n v="1"/>
    <n v="0"/>
    <n v="2000"/>
    <s v="20/220 Barkly St"/>
    <s v="St Kilda"/>
    <s v="Port Phillip"/>
    <s v="Southern Metropolitan"/>
    <n v="4"/>
    <n v="2016"/>
  </r>
  <r>
    <d v="2016-04-28T00:00:00"/>
    <n v="575000"/>
    <x v="1"/>
    <s v="Sanders"/>
    <x v="0"/>
    <n v="3205"/>
    <n v="2"/>
    <n v="2"/>
    <n v="1"/>
    <n v="0"/>
    <n v="2001"/>
    <s v="16/63 Dorcas St"/>
    <s v="South Melbourne"/>
    <s v="Port Phillip"/>
    <s v="Southern Metropolitan"/>
    <n v="4"/>
    <n v="2016"/>
  </r>
  <r>
    <d v="2016-04-28T00:00:00"/>
    <n v="1080000"/>
    <x v="0"/>
    <s v="Jones and Jones"/>
    <x v="1"/>
    <n v="3183"/>
    <n v="3"/>
    <n v="1"/>
    <n v="1"/>
    <n v="157"/>
    <n v="1928"/>
    <s v="41 Marlborough St"/>
    <s v="Balaclava"/>
    <s v="Port Phillip"/>
    <s v="Southern Metropolitan"/>
    <n v="4"/>
    <n v="2016"/>
  </r>
  <r>
    <d v="2016-04-28T00:00:00"/>
    <n v="452000"/>
    <x v="1"/>
    <s v="Metro Ladder"/>
    <x v="1"/>
    <n v="3044"/>
    <n v="2"/>
    <n v="1"/>
    <n v="1"/>
    <n v="159"/>
    <n v="1990"/>
    <s v="5/19 Raeburn St"/>
    <s v="Pascoe Vale"/>
    <s v="Moreland"/>
    <s v="Northern Metropolitan"/>
    <n v="4"/>
    <n v="2016"/>
  </r>
  <r>
    <d v="2016-04-28T00:00:00"/>
    <n v="830000"/>
    <x v="0"/>
    <s v="Metro Ladder"/>
    <x v="0"/>
    <n v="3046"/>
    <n v="4"/>
    <n v="2"/>
    <n v="2"/>
    <n v="616"/>
    <n v="1950"/>
    <s v="40 New Rd"/>
    <s v="Oak Park"/>
    <s v="Moreland"/>
    <s v="Northern Metropolitan"/>
    <n v="4"/>
    <n v="2016"/>
  </r>
  <r>
    <d v="2016-04-28T00:00:00"/>
    <n v="860000"/>
    <x v="0"/>
    <s v="Cunninghams"/>
    <x v="1"/>
    <n v="3056"/>
    <n v="2"/>
    <n v="1"/>
    <n v="1"/>
    <n v="181"/>
    <n v="1910"/>
    <s v="143 Gold St"/>
    <s v="Brunswick"/>
    <s v="Moreland"/>
    <s v="Northern Metropolitan"/>
    <n v="4"/>
    <n v="2016"/>
  </r>
  <r>
    <d v="2016-04-28T00:00:00"/>
    <n v="1370000"/>
    <x v="0"/>
    <s v="Cunninghams"/>
    <x v="1"/>
    <n v="3058"/>
    <n v="3"/>
    <n v="1"/>
    <n v="1"/>
    <n v="563"/>
    <n v="1930"/>
    <s v="9 Beckley St"/>
    <s v="Coburg"/>
    <s v="Moreland"/>
    <s v="Northern Metropolitan"/>
    <n v="4"/>
    <n v="2016"/>
  </r>
  <r>
    <d v="2016-04-28T00:00:00"/>
    <n v="592500"/>
    <x v="1"/>
    <s v="Cunninghams"/>
    <x v="1"/>
    <n v="3006"/>
    <n v="2"/>
    <n v="2"/>
    <n v="1"/>
    <n v="0"/>
    <n v="2000"/>
    <s v="1605/14 Kavanagh St"/>
    <s v="Southbank"/>
    <s v="Melbourne"/>
    <s v="Southern Metropolitan"/>
    <n v="4"/>
    <n v="2016"/>
  </r>
  <r>
    <d v="2016-04-28T00:00:00"/>
    <n v="1900000"/>
    <x v="0"/>
    <s v="Cunninghams"/>
    <x v="0"/>
    <n v="3031"/>
    <n v="5"/>
    <n v="2"/>
    <n v="2"/>
    <n v="566"/>
    <n v="1890"/>
    <s v="11 Nottingham St"/>
    <s v="Kensington"/>
    <s v="Melbourne"/>
    <s v="Northern Metropolitan"/>
    <n v="4"/>
    <n v="2016"/>
  </r>
  <r>
    <d v="2016-04-28T00:00:00"/>
    <n v="2370000"/>
    <x v="0"/>
    <s v="Flanders &amp; Fish"/>
    <x v="1"/>
    <n v="3003"/>
    <n v="3"/>
    <n v="3"/>
    <n v="2"/>
    <n v="265"/>
    <n v="1880"/>
    <s v="96 Roden St"/>
    <s v="West Melbourne"/>
    <s v="Melbourne"/>
    <s v="Northern Metropolitan"/>
    <n v="4"/>
    <n v="2016"/>
  </r>
  <r>
    <d v="2016-04-28T00:00:00"/>
    <n v="725000"/>
    <x v="1"/>
    <s v="Property Barons"/>
    <x v="1"/>
    <n v="3107"/>
    <n v="3"/>
    <n v="1"/>
    <n v="1"/>
    <n v="465"/>
    <n v="1975"/>
    <s v="2/27 Ruffey St"/>
    <s v="Templestowe Lower"/>
    <s v="Manningham"/>
    <s v="Eastern Metropolitan"/>
    <n v="4"/>
    <n v="2016"/>
  </r>
  <r>
    <d v="2016-04-28T00:00:00"/>
    <n v="1500000"/>
    <x v="0"/>
    <s v="Property Barons"/>
    <x v="1"/>
    <n v="3018"/>
    <n v="3"/>
    <n v="1"/>
    <n v="1"/>
    <n v="929"/>
    <m/>
    <s v="49 Bent St"/>
    <s v="Altona"/>
    <s v="Hobsons Bay"/>
    <s v="Western Metropolitan"/>
    <n v="4"/>
    <n v="2016"/>
  </r>
  <r>
    <d v="2016-04-28T00:00:00"/>
    <n v="895000"/>
    <x v="0"/>
    <s v="Best Bricks"/>
    <x v="1"/>
    <n v="3185"/>
    <n v="2"/>
    <n v="1"/>
    <n v="1"/>
    <n v="147"/>
    <n v="1915"/>
    <s v="22 Ross St"/>
    <s v="Elsternwick"/>
    <s v="Glen Eira"/>
    <s v="Southern Metropolitan"/>
    <n v="4"/>
    <n v="2016"/>
  </r>
  <r>
    <d v="2016-04-28T00:00:00"/>
    <n v="1690000"/>
    <x v="0"/>
    <s v="Jones and Jones"/>
    <x v="0"/>
    <n v="3204"/>
    <n v="3"/>
    <n v="2"/>
    <n v="2"/>
    <n v="692"/>
    <m/>
    <s v="41 Queen St"/>
    <s v="Ormond"/>
    <s v="Glen Eira"/>
    <s v="Southern Metropolitan"/>
    <n v="4"/>
    <n v="2016"/>
  </r>
  <r>
    <d v="2016-04-28T00:00:00"/>
    <n v="323000"/>
    <x v="1"/>
    <s v="Cunninghams"/>
    <x v="1"/>
    <n v="3073"/>
    <n v="2"/>
    <n v="1"/>
    <n v="1"/>
    <n v="0"/>
    <n v="1960"/>
    <s v="2/963 High St"/>
    <s v="Reservoir"/>
    <s v="Darebin"/>
    <s v="Northern Metropolitan"/>
    <n v="4"/>
    <n v="2016"/>
  </r>
  <r>
    <d v="2016-04-28T00:00:00"/>
    <n v="433000"/>
    <x v="1"/>
    <s v="Cunninghams"/>
    <x v="1"/>
    <n v="3073"/>
    <n v="2"/>
    <n v="1"/>
    <n v="1"/>
    <n v="236"/>
    <n v="2012"/>
    <s v="1/14 Ludeman Ct"/>
    <s v="Reservoir"/>
    <s v="Darebin"/>
    <s v="Northern Metropolitan"/>
    <n v="4"/>
    <n v="2016"/>
  </r>
  <r>
    <d v="2016-04-28T00:00:00"/>
    <n v="762500"/>
    <x v="0"/>
    <s v="Cunninghams"/>
    <x v="1"/>
    <n v="3073"/>
    <n v="5"/>
    <n v="2"/>
    <n v="2"/>
    <n v="548"/>
    <n v="1990"/>
    <s v="12 Nutwood St"/>
    <s v="Reservoir"/>
    <s v="Darebin"/>
    <s v="Northern Metropolitan"/>
    <n v="4"/>
    <n v="2016"/>
  </r>
  <r>
    <d v="2016-04-28T00:00:00"/>
    <n v="1310000"/>
    <x v="0"/>
    <s v="Cunninghams"/>
    <x v="1"/>
    <n v="3070"/>
    <n v="4"/>
    <n v="2"/>
    <n v="1"/>
    <n v="355"/>
    <m/>
    <s v="174 Beaconsfield Pde"/>
    <s v="Northcote"/>
    <s v="Darebin"/>
    <s v="Northern Metropolitan"/>
    <n v="4"/>
    <n v="2016"/>
  </r>
  <r>
    <d v="2016-04-28T00:00:00"/>
    <n v="1260000"/>
    <x v="0"/>
    <s v="Metro Ladder"/>
    <x v="0"/>
    <n v="3104"/>
    <n v="3"/>
    <n v="2"/>
    <n v="2"/>
    <n v="458"/>
    <n v="1997"/>
    <s v="61 Ray Dr"/>
    <s v="Balwyn North"/>
    <s v="Boroondara"/>
    <s v="Southern Metropolitan"/>
    <n v="4"/>
    <n v="2016"/>
  </r>
  <r>
    <d v="2016-04-28T00:00:00"/>
    <n v="1600000"/>
    <x v="0"/>
    <s v="Flanders &amp; Fish"/>
    <x v="0"/>
    <n v="3146"/>
    <n v="3"/>
    <n v="2"/>
    <n v="1"/>
    <n v="704"/>
    <n v="1940"/>
    <s v="6 Chester St"/>
    <s v="Glen Iris"/>
    <s v="Boroondara"/>
    <s v="Southern Metropolitan"/>
    <n v="4"/>
    <n v="2016"/>
  </r>
  <r>
    <d v="2016-04-28T00:00:00"/>
    <n v="1800000"/>
    <x v="0"/>
    <s v="Cunninghams"/>
    <x v="0"/>
    <n v="3124"/>
    <n v="2"/>
    <n v="1"/>
    <n v="4"/>
    <n v="368"/>
    <m/>
    <s v="9a Russell St"/>
    <s v="Camberwell"/>
    <s v="Boroondara"/>
    <s v="Southern Metropolitan"/>
    <n v="4"/>
    <n v="2016"/>
  </r>
  <r>
    <d v="2016-04-28T00:00:00"/>
    <n v="2145000"/>
    <x v="0"/>
    <s v="Jones and Jones"/>
    <x v="1"/>
    <n v="3186"/>
    <n v="4"/>
    <n v="2"/>
    <n v="1"/>
    <n v="550"/>
    <n v="1910"/>
    <s v="120 Cole St"/>
    <s v="Brighton"/>
    <s v="Bayside"/>
    <s v="Southern Metropolitan"/>
    <n v="4"/>
    <n v="2016"/>
  </r>
  <r>
    <d v="2016-04-28T00:00:00"/>
    <n v="1031000"/>
    <x v="0"/>
    <s v="Property Barons"/>
    <x v="1"/>
    <n v="3084"/>
    <n v="4"/>
    <n v="1"/>
    <n v="1"/>
    <n v="570"/>
    <m/>
    <s v="34 Martin St"/>
    <s v="Heidelberg"/>
    <s v="Banyule"/>
    <s v="Eastern Metropolitan"/>
    <n v="4"/>
    <n v="2016"/>
  </r>
  <r>
    <d v="2016-04-28T00:00:00"/>
    <n v="1270000"/>
    <x v="0"/>
    <s v="Flanders &amp; Fish"/>
    <x v="1"/>
    <n v="3084"/>
    <n v="4"/>
    <n v="2"/>
    <n v="4"/>
    <n v="604"/>
    <n v="1950"/>
    <s v="54 Grove Rd"/>
    <s v="Rosanna"/>
    <s v="Banyule"/>
    <s v="Eastern Metropolitan"/>
    <n v="4"/>
    <n v="2016"/>
  </r>
  <r>
    <d v="2016-04-29T00:00:00"/>
    <n v="1600000"/>
    <x v="0"/>
    <s v="Cunninghams"/>
    <x v="1"/>
    <n v="3065"/>
    <n v="3"/>
    <n v="2"/>
    <n v="1"/>
    <n v="261"/>
    <m/>
    <s v="47 Charles St"/>
    <s v="Fitzroy"/>
    <s v="Yarra"/>
    <s v="Northern Metropolitan"/>
    <n v="4"/>
    <n v="2016"/>
  </r>
  <r>
    <d v="2016-04-29T00:00:00"/>
    <n v="660000"/>
    <x v="2"/>
    <s v="Jones and Jones"/>
    <x v="0"/>
    <n v="3127"/>
    <n v="2"/>
    <n v="2"/>
    <n v="1"/>
    <n v="146"/>
    <m/>
    <s v="4/1 Nangnak La"/>
    <s v="Mont Albert"/>
    <s v="Whitehorse"/>
    <s v="Eastern Metropolitan"/>
    <n v="4"/>
    <n v="2016"/>
  </r>
  <r>
    <d v="2016-04-29T00:00:00"/>
    <n v="1950000"/>
    <x v="0"/>
    <s v="Jones and Jones"/>
    <x v="1"/>
    <n v="3144"/>
    <n v="3"/>
    <n v="1"/>
    <n v="1"/>
    <n v="325"/>
    <m/>
    <s v="19 Gordon Gr"/>
    <s v="Malvern"/>
    <s v="Stonnington"/>
    <s v="Southern Metropolitan"/>
    <n v="4"/>
    <n v="2016"/>
  </r>
  <r>
    <d v="2016-04-29T00:00:00"/>
    <n v="2260000"/>
    <x v="0"/>
    <s v="Cunninghams"/>
    <x v="0"/>
    <n v="3205"/>
    <n v="4"/>
    <n v="3"/>
    <n v="0"/>
    <n v="190"/>
    <n v="1856"/>
    <s v="352 Moray St"/>
    <s v="South Melbourne"/>
    <s v="Port Phillip"/>
    <s v="Southern Metropolitan"/>
    <n v="4"/>
    <n v="2016"/>
  </r>
  <r>
    <d v="2016-04-29T00:00:00"/>
    <n v="750000"/>
    <x v="0"/>
    <s v="Metro Ladder"/>
    <x v="1"/>
    <n v="3060"/>
    <n v="4"/>
    <n v="2"/>
    <n v="1"/>
    <n v="613"/>
    <n v="1970"/>
    <s v="21 Penn Ct"/>
    <s v="Fawkner"/>
    <s v="Moreland"/>
    <s v="Northern Metropolitan"/>
    <n v="4"/>
    <n v="2016"/>
  </r>
  <r>
    <d v="2016-04-29T00:00:00"/>
    <n v="771000"/>
    <x v="2"/>
    <s v="Cunninghams"/>
    <x v="0"/>
    <n v="3057"/>
    <n v="2"/>
    <n v="2"/>
    <n v="2"/>
    <n v="0"/>
    <m/>
    <s v="3/14 Oconnor St"/>
    <s v="Brunswick East"/>
    <s v="Moreland"/>
    <s v="Northern Metropolitan"/>
    <n v="4"/>
    <n v="2016"/>
  </r>
  <r>
    <d v="2016-04-29T00:00:00"/>
    <n v="860000"/>
    <x v="0"/>
    <s v="Cunninghams"/>
    <x v="1"/>
    <n v="3056"/>
    <n v="2"/>
    <n v="1"/>
    <n v="2"/>
    <n v="352"/>
    <n v="1900"/>
    <s v="46 Cassels Rd"/>
    <s v="Brunswick"/>
    <s v="Moreland"/>
    <s v="Northern Metropolitan"/>
    <n v="4"/>
    <n v="2016"/>
  </r>
  <r>
    <d v="2016-04-29T00:00:00"/>
    <n v="1317000"/>
    <x v="0"/>
    <s v="Cunninghams"/>
    <x v="1"/>
    <n v="3056"/>
    <n v="3"/>
    <n v="1"/>
    <n v="1"/>
    <n v="480"/>
    <m/>
    <s v="38 Stewart St"/>
    <s v="Brunswick"/>
    <s v="Moreland"/>
    <s v="Northern Metropolitan"/>
    <n v="4"/>
    <n v="2016"/>
  </r>
  <r>
    <d v="2016-04-29T00:00:00"/>
    <n v="1145000"/>
    <x v="0"/>
    <s v="Cunninghams"/>
    <x v="0"/>
    <n v="3039"/>
    <n v="3"/>
    <n v="2"/>
    <n v="2"/>
    <n v="478"/>
    <m/>
    <s v="59 Scott St"/>
    <s v="Moonee Ponds"/>
    <s v="Moonee Valley"/>
    <s v="Western Metropolitan"/>
    <n v="4"/>
    <n v="2016"/>
  </r>
  <r>
    <d v="2016-04-29T00:00:00"/>
    <n v="1200000"/>
    <x v="0"/>
    <s v="Cunninghams"/>
    <x v="1"/>
    <n v="3034"/>
    <n v="4"/>
    <n v="5"/>
    <n v="4"/>
    <n v="673"/>
    <m/>
    <s v="6 Lovett Dr"/>
    <s v="Avondale Heights"/>
    <s v="Moonee Valley"/>
    <s v="Western Metropolitan"/>
    <n v="4"/>
    <n v="2016"/>
  </r>
  <r>
    <d v="2016-04-29T00:00:00"/>
    <n v="1445000"/>
    <x v="0"/>
    <s v="Cunninghams"/>
    <x v="1"/>
    <n v="3039"/>
    <n v="4"/>
    <n v="3"/>
    <n v="2"/>
    <n v="384"/>
    <n v="1920"/>
    <s v="5 Bent St"/>
    <s v="Moonee Ponds"/>
    <s v="Moonee Valley"/>
    <s v="Western Metropolitan"/>
    <n v="4"/>
    <n v="2016"/>
  </r>
  <r>
    <d v="2016-04-29T00:00:00"/>
    <n v="1130000"/>
    <x v="0"/>
    <s v="Cunninghams"/>
    <x v="0"/>
    <n v="3207"/>
    <n v="2"/>
    <n v="1"/>
    <n v="1"/>
    <n v="159"/>
    <m/>
    <s v="206 Nott St"/>
    <s v="Port Melbourne"/>
    <s v="Melbourne"/>
    <s v="Southern Metropolitan"/>
    <n v="4"/>
    <n v="2016"/>
  </r>
  <r>
    <d v="2016-04-29T00:00:00"/>
    <n v="505000"/>
    <x v="2"/>
    <s v="Cunninghams"/>
    <x v="0"/>
    <n v="3019"/>
    <n v="3"/>
    <n v="2"/>
    <n v="2"/>
    <n v="4931"/>
    <m/>
    <s v="40 Errol St"/>
    <s v="Braybrook"/>
    <s v="Maribyrnong"/>
    <s v="Western Metropolitan"/>
    <n v="4"/>
    <n v="2016"/>
  </r>
  <r>
    <d v="2016-04-29T00:00:00"/>
    <n v="566000"/>
    <x v="1"/>
    <s v="Sanders"/>
    <x v="1"/>
    <n v="3032"/>
    <n v="2"/>
    <n v="2"/>
    <n v="1"/>
    <n v="3014"/>
    <n v="2012"/>
    <s v="705/60 Edgewater Bvd"/>
    <s v="Maribyrnong"/>
    <s v="Maribyrnong"/>
    <s v="Western Metropolitan"/>
    <n v="4"/>
    <n v="2016"/>
  </r>
  <r>
    <d v="2016-04-29T00:00:00"/>
    <n v="522500"/>
    <x v="1"/>
    <s v="Property Barons"/>
    <x v="1"/>
    <n v="3108"/>
    <n v="2"/>
    <n v="1"/>
    <n v="1"/>
    <n v="145"/>
    <m/>
    <s v="1/1 Paul St"/>
    <s v="Doncaster"/>
    <s v="Manningham"/>
    <s v="Eastern Metropolitan"/>
    <n v="4"/>
    <n v="2016"/>
  </r>
  <r>
    <d v="2016-04-29T00:00:00"/>
    <n v="930000"/>
    <x v="0"/>
    <s v="Metro Ladder"/>
    <x v="1"/>
    <n v="3015"/>
    <n v="4"/>
    <n v="1"/>
    <n v="3"/>
    <n v="669"/>
    <n v="1950"/>
    <s v="42 Watt St"/>
    <s v="South Kingsville"/>
    <s v="Hobsons Bay"/>
    <s v="Western Metropolitan"/>
    <n v="4"/>
    <n v="2016"/>
  </r>
  <r>
    <d v="2016-04-29T00:00:00"/>
    <n v="1315000"/>
    <x v="0"/>
    <s v="Metro Ladder"/>
    <x v="1"/>
    <n v="3015"/>
    <n v="4"/>
    <n v="2"/>
    <n v="3"/>
    <n v="830"/>
    <n v="1920"/>
    <s v="154 Hudsons Rd"/>
    <s v="Spotswood"/>
    <s v="Hobsons Bay"/>
    <s v="Western Metropolitan"/>
    <n v="4"/>
    <n v="2016"/>
  </r>
  <r>
    <d v="2016-04-29T00:00:00"/>
    <n v="921000"/>
    <x v="0"/>
    <s v="Jones and Jones"/>
    <x v="1"/>
    <n v="3165"/>
    <n v="3"/>
    <n v="2"/>
    <n v="1"/>
    <n v="291"/>
    <n v="2000"/>
    <s v="93 Tudor St"/>
    <s v="Bentleigh East"/>
    <s v="Glen Eira"/>
    <s v="Southern Metropolitan"/>
    <n v="4"/>
    <n v="2016"/>
  </r>
  <r>
    <d v="2016-04-29T00:00:00"/>
    <n v="1215000"/>
    <x v="0"/>
    <s v="Jones and Jones"/>
    <x v="1"/>
    <n v="3165"/>
    <n v="3"/>
    <n v="2"/>
    <n v="3"/>
    <n v="730"/>
    <n v="1970"/>
    <s v="24 Barrani St"/>
    <s v="Bentleigh East"/>
    <s v="Glen Eira"/>
    <s v="Southern Metropolitan"/>
    <n v="4"/>
    <n v="2016"/>
  </r>
  <r>
    <d v="2016-04-29T00:00:00"/>
    <n v="2345000"/>
    <x v="0"/>
    <s v="Cunninghams"/>
    <x v="1"/>
    <n v="3185"/>
    <n v="3"/>
    <n v="2"/>
    <n v="1"/>
    <n v="419"/>
    <n v="1908"/>
    <s v="2 Park St"/>
    <s v="Elsternwick"/>
    <s v="Glen Eira"/>
    <s v="Southern Metropolitan"/>
    <n v="4"/>
    <n v="2016"/>
  </r>
  <r>
    <d v="2016-04-29T00:00:00"/>
    <n v="715000"/>
    <x v="0"/>
    <s v="Property Barons"/>
    <x v="1"/>
    <n v="3072"/>
    <n v="3"/>
    <n v="1"/>
    <n v="1"/>
    <n v="467"/>
    <m/>
    <s v="25 Watson St"/>
    <s v="Preston"/>
    <s v="Darebin"/>
    <s v="Northern Metropolitan"/>
    <n v="4"/>
    <n v="2016"/>
  </r>
  <r>
    <d v="2016-04-29T00:00:00"/>
    <n v="970000"/>
    <x v="0"/>
    <s v="Property Barons"/>
    <x v="1"/>
    <n v="3071"/>
    <n v="2"/>
    <n v="1"/>
    <n v="3"/>
    <n v="491"/>
    <m/>
    <s v="92 Speight St"/>
    <s v="Thornbury"/>
    <s v="Darebin"/>
    <s v="Northern Metropolitan"/>
    <n v="4"/>
    <n v="2016"/>
  </r>
  <r>
    <d v="2016-04-29T00:00:00"/>
    <n v="1112000"/>
    <x v="0"/>
    <s v="Cunninghams"/>
    <x v="1"/>
    <n v="3070"/>
    <n v="2"/>
    <n v="1"/>
    <n v="2"/>
    <n v="238"/>
    <m/>
    <s v="14 Henry St"/>
    <s v="Northcote"/>
    <s v="Darebin"/>
    <s v="Northern Metropolitan"/>
    <n v="4"/>
    <n v="2016"/>
  </r>
  <r>
    <d v="2016-04-29T00:00:00"/>
    <n v="1125000"/>
    <x v="0"/>
    <s v="Jones and Jones"/>
    <x v="1"/>
    <n v="3078"/>
    <n v="3"/>
    <n v="1"/>
    <n v="2"/>
    <n v="530"/>
    <m/>
    <s v="197 Wingrove St"/>
    <s v="Fairfield"/>
    <s v="Darebin"/>
    <s v="Northern Metropolitan"/>
    <n v="4"/>
    <n v="2016"/>
  </r>
  <r>
    <d v="2016-04-29T00:00:00"/>
    <n v="695000"/>
    <x v="0"/>
    <s v="Property Barons"/>
    <x v="1"/>
    <n v="3033"/>
    <n v="3"/>
    <n v="1"/>
    <n v="3"/>
    <n v="0"/>
    <m/>
    <s v="171 Sterling Dr"/>
    <s v="Keilor East"/>
    <s v="Brimbank"/>
    <s v="Western Metropolitan"/>
    <n v="4"/>
    <n v="2016"/>
  </r>
  <r>
    <d v="2016-04-29T00:00:00"/>
    <n v="835000"/>
    <x v="0"/>
    <s v="Flanders &amp; Fish"/>
    <x v="1"/>
    <n v="3020"/>
    <n v="4"/>
    <n v="2"/>
    <n v="2"/>
    <n v="465"/>
    <n v="1980"/>
    <s v="6 Station Pl"/>
    <s v="Sunshine"/>
    <s v="Brimbank"/>
    <s v="Western Metropolitan"/>
    <n v="4"/>
    <n v="2016"/>
  </r>
  <r>
    <d v="2016-04-29T00:00:00"/>
    <n v="950000"/>
    <x v="0"/>
    <s v="Jones and Jones"/>
    <x v="0"/>
    <n v="3124"/>
    <n v="2"/>
    <n v="1"/>
    <n v="2"/>
    <n v="230"/>
    <n v="1994"/>
    <s v="1/569 Camberwell Rd"/>
    <s v="Camberwell"/>
    <s v="Boroondara"/>
    <s v="Southern Metropolitan"/>
    <n v="4"/>
    <n v="2016"/>
  </r>
  <r>
    <d v="2016-04-29T00:00:00"/>
    <n v="1500000"/>
    <x v="0"/>
    <s v="Metro Ladder"/>
    <x v="1"/>
    <n v="3104"/>
    <n v="5"/>
    <n v="1"/>
    <n v="1"/>
    <n v="800"/>
    <n v="1950"/>
    <s v="141 Greythorn Rd"/>
    <s v="Balwyn North"/>
    <s v="Boroondara"/>
    <s v="Southern Metropolitan"/>
    <n v="4"/>
    <n v="2016"/>
  </r>
  <r>
    <d v="2016-04-29T00:00:00"/>
    <n v="497500"/>
    <x v="0"/>
    <s v="Property Barons"/>
    <x v="0"/>
    <n v="3081"/>
    <n v="2"/>
    <n v="1"/>
    <n v="2"/>
    <n v="708"/>
    <m/>
    <s v="2 Pandanus Ct"/>
    <s v="Heidelberg West"/>
    <s v="Banyule"/>
    <s v="Eastern Metropolitan"/>
    <n v="4"/>
    <n v="2016"/>
  </r>
  <r>
    <d v="2016-04-29T00:00:00"/>
    <n v="981000"/>
    <x v="0"/>
    <s v="Cunninghams"/>
    <x v="1"/>
    <n v="3079"/>
    <n v="3"/>
    <n v="3"/>
    <n v="2"/>
    <n v="626"/>
    <n v="2016"/>
    <s v="9 Cook St"/>
    <s v="Ivanhoe"/>
    <s v="Banyule"/>
    <s v="Eastern Metropolitan"/>
    <n v="4"/>
    <n v="2016"/>
  </r>
  <r>
    <d v="2016-04-30T00:00:00"/>
    <n v="300000"/>
    <x v="1"/>
    <s v="Cunninghams"/>
    <x v="0"/>
    <n v="3145"/>
    <n v="1"/>
    <n v="1"/>
    <n v="1"/>
    <n v="0"/>
    <n v="2013"/>
    <s v="3/907 Dandenong Rd"/>
    <s v="Malvern East"/>
    <s v="Stonnington"/>
    <s v="Southern Metropolitan"/>
    <n v="4"/>
    <n v="2016"/>
  </r>
  <r>
    <d v="2016-04-30T00:00:00"/>
    <n v="701500"/>
    <x v="1"/>
    <s v="Flanders &amp; Fish"/>
    <x v="1"/>
    <n v="3142"/>
    <n v="2"/>
    <n v="1"/>
    <n v="1"/>
    <n v="0"/>
    <n v="1951"/>
    <s v="7/3 Tahara Rd"/>
    <s v="Toorak"/>
    <s v="Stonnington"/>
    <s v="Southern Metropolitan"/>
    <n v="4"/>
    <n v="2016"/>
  </r>
  <r>
    <d v="2016-04-30T00:00:00"/>
    <n v="1640000"/>
    <x v="0"/>
    <s v="Sanders"/>
    <x v="1"/>
    <n v="3032"/>
    <n v="4"/>
    <n v="3"/>
    <n v="2"/>
    <n v="562"/>
    <n v="1890"/>
    <s v="7 Angler Pde"/>
    <s v="Ascot Vale"/>
    <s v="Moonee Valley"/>
    <s v="Western Metropolitan"/>
    <n v="4"/>
    <n v="2016"/>
  </r>
  <r>
    <d v="2016-04-30T00:00:00"/>
    <n v="660000"/>
    <x v="0"/>
    <s v="Metro Ladder"/>
    <x v="1"/>
    <n v="3012"/>
    <n v="3"/>
    <n v="1"/>
    <n v="1"/>
    <n v="321"/>
    <m/>
    <s v="18 Molesworth Ct"/>
    <s v="West Footscray"/>
    <s v="Maribyrnong"/>
    <s v="Western Metropolitan"/>
    <n v="4"/>
    <n v="2016"/>
  </r>
  <r>
    <d v="2016-04-30T00:00:00"/>
    <n v="945000"/>
    <x v="0"/>
    <s v="Jones and Jones"/>
    <x v="0"/>
    <n v="3107"/>
    <n v="4"/>
    <n v="2"/>
    <n v="2"/>
    <n v="675"/>
    <n v="1985"/>
    <s v="133 MacEdon Rd"/>
    <s v="Templestowe Lower"/>
    <s v="Manningham"/>
    <s v="Eastern Metropolitan"/>
    <n v="4"/>
    <n v="2016"/>
  </r>
  <r>
    <d v="2016-04-30T00:00:00"/>
    <n v="741000"/>
    <x v="1"/>
    <s v="Cunninghams"/>
    <x v="1"/>
    <n v="3185"/>
    <n v="2"/>
    <n v="1"/>
    <n v="1"/>
    <n v="0"/>
    <n v="1966"/>
    <s v="5/16 St Georges Rd"/>
    <s v="Elsternwick"/>
    <s v="Glen Eira"/>
    <s v="Southern Metropolitan"/>
    <n v="4"/>
    <n v="2016"/>
  </r>
  <r>
    <d v="2016-04-30T00:00:00"/>
    <n v="1501000"/>
    <x v="0"/>
    <s v="Flanders &amp; Fish"/>
    <x v="1"/>
    <n v="3163"/>
    <n v="4"/>
    <n v="2"/>
    <n v="1"/>
    <n v="598"/>
    <n v="1970"/>
    <s v="6 Longstaff St"/>
    <s v="Carnegie"/>
    <s v="Glen Eira"/>
    <s v="Southern Metropolitan"/>
    <n v="4"/>
    <n v="2016"/>
  </r>
  <r>
    <d v="2016-04-30T00:00:00"/>
    <n v="1802100"/>
    <x v="0"/>
    <s v="Metro Ladder"/>
    <x v="1"/>
    <n v="3163"/>
    <n v="5"/>
    <n v="2"/>
    <n v="2"/>
    <n v="366"/>
    <m/>
    <s v="48 Blackwood St"/>
    <s v="Carnegie"/>
    <s v="Glen Eira"/>
    <s v="Southern Metropolitan"/>
    <n v="4"/>
    <n v="2016"/>
  </r>
  <r>
    <d v="2016-04-30T00:00:00"/>
    <n v="750000"/>
    <x v="0"/>
    <s v="Property Barons"/>
    <x v="0"/>
    <n v="3078"/>
    <n v="3"/>
    <n v="2"/>
    <n v="1"/>
    <n v="170"/>
    <m/>
    <s v="139 Christmas St"/>
    <s v="Fairfield"/>
    <s v="Darebin"/>
    <s v="Northern Metropolitan"/>
    <n v="4"/>
    <n v="2016"/>
  </r>
  <r>
    <d v="2016-04-30T00:00:00"/>
    <n v="750000"/>
    <x v="0"/>
    <s v="Cunninghams"/>
    <x v="1"/>
    <n v="3073"/>
    <n v="4"/>
    <n v="1"/>
    <n v="2"/>
    <n v="747"/>
    <m/>
    <s v="11 Elsey Rd"/>
    <s v="Reservoir"/>
    <s v="Darebin"/>
    <s v="Northern Metropolitan"/>
    <n v="4"/>
    <n v="2016"/>
  </r>
  <r>
    <d v="2016-04-30T00:00:00"/>
    <n v="503000"/>
    <x v="0"/>
    <s v="Best Bricks"/>
    <x v="1"/>
    <n v="3020"/>
    <n v="3"/>
    <n v="1"/>
    <n v="1"/>
    <n v="251"/>
    <n v="1945"/>
    <s v="114 Warwick Rd"/>
    <s v="Sunshine North"/>
    <s v="Brimbank"/>
    <s v="Western Metropolitan"/>
    <n v="4"/>
    <n v="2016"/>
  </r>
  <r>
    <d v="2016-04-30T00:00:00"/>
    <n v="560000"/>
    <x v="0"/>
    <s v="Property Barons"/>
    <x v="1"/>
    <n v="3020"/>
    <n v="2"/>
    <n v="1"/>
    <n v="1"/>
    <n v="615"/>
    <n v="1970"/>
    <s v="119 Warwick Rd"/>
    <s v="Sunshine North"/>
    <s v="Brimbank"/>
    <s v="Western Metropolitan"/>
    <n v="4"/>
    <n v="2016"/>
  </r>
  <r>
    <d v="2016-04-30T00:00:00"/>
    <n v="610000"/>
    <x v="0"/>
    <s v="Property Barons"/>
    <x v="1"/>
    <n v="3020"/>
    <n v="3"/>
    <n v="1"/>
    <n v="0"/>
    <n v="705"/>
    <n v="1965"/>
    <s v="1 Boreham St"/>
    <s v="Sunshine"/>
    <s v="Brimbank"/>
    <s v="Western Metropolitan"/>
    <n v="4"/>
    <n v="2016"/>
  </r>
  <r>
    <d v="2016-04-30T00:00:00"/>
    <n v="635000"/>
    <x v="0"/>
    <s v="Best Bricks"/>
    <x v="0"/>
    <n v="3020"/>
    <n v="3"/>
    <n v="1"/>
    <n v="1"/>
    <n v="631"/>
    <n v="1960"/>
    <s v="6 Taunton St"/>
    <s v="Sunshine"/>
    <s v="Brimbank"/>
    <s v="Western Metropolitan"/>
    <n v="4"/>
    <n v="2016"/>
  </r>
  <r>
    <d v="2016-04-30T00:00:00"/>
    <n v="1400000"/>
    <x v="2"/>
    <s v="Jones and Jones"/>
    <x v="1"/>
    <n v="3104"/>
    <n v="4"/>
    <n v="2"/>
    <n v="1"/>
    <n v="283"/>
    <m/>
    <s v="3/54 Severn St"/>
    <s v="Balwyn North"/>
    <s v="Boroondara"/>
    <s v="Southern Metropolitan"/>
    <n v="4"/>
    <n v="2016"/>
  </r>
  <r>
    <d v="2016-04-30T00:00:00"/>
    <n v="1900000"/>
    <x v="0"/>
    <s v="Metro Ladder"/>
    <x v="0"/>
    <n v="3104"/>
    <n v="6"/>
    <n v="1"/>
    <n v="6"/>
    <n v="691"/>
    <m/>
    <s v="1 Morris St"/>
    <s v="Balwyn North"/>
    <s v="Boroondara"/>
    <s v="Southern Metropolitan"/>
    <n v="4"/>
    <n v="2016"/>
  </r>
  <r>
    <d v="2016-04-30T00:00:00"/>
    <n v="650000"/>
    <x v="0"/>
    <s v="Property Barons"/>
    <x v="1"/>
    <n v="3081"/>
    <n v="3"/>
    <n v="1"/>
    <n v="2"/>
    <n v="582"/>
    <n v="1955"/>
    <s v="82 Southern Rd"/>
    <s v="Heidelberg Heights"/>
    <s v="Banyule"/>
    <s v="Eastern Metropolitan"/>
    <n v="4"/>
    <n v="2016"/>
  </r>
  <r>
    <d v="2016-05-01T00:00:00"/>
    <n v="2025000"/>
    <x v="0"/>
    <s v="Jones and Jones"/>
    <x v="0"/>
    <n v="3144"/>
    <n v="3"/>
    <n v="2"/>
    <n v="2"/>
    <n v="396"/>
    <n v="1910"/>
    <s v="11 Eva St"/>
    <s v="Malvern"/>
    <s v="Stonnington"/>
    <s v="Southern Metropolitan"/>
    <n v="5"/>
    <n v="2016"/>
  </r>
  <r>
    <d v="2016-05-01T00:00:00"/>
    <n v="4700000"/>
    <x v="0"/>
    <s v="Cunninghams"/>
    <x v="1"/>
    <n v="3144"/>
    <n v="4"/>
    <n v="3"/>
    <n v="2"/>
    <n v="879"/>
    <m/>
    <s v="312 Glenferrie Rd"/>
    <s v="Malvern"/>
    <s v="Stonnington"/>
    <s v="Southern Metropolitan"/>
    <n v="5"/>
    <n v="2016"/>
  </r>
  <r>
    <d v="2016-05-01T00:00:00"/>
    <n v="800000"/>
    <x v="1"/>
    <s v="Flanders &amp; Fish"/>
    <x v="1"/>
    <n v="3181"/>
    <n v="2"/>
    <n v="1"/>
    <n v="1"/>
    <n v="0"/>
    <n v="1930"/>
    <s v="4/12 Ellesmere Rd"/>
    <s v="Windsor"/>
    <s v="Port Phillip"/>
    <s v="Southern Metropolitan"/>
    <n v="5"/>
    <n v="2016"/>
  </r>
  <r>
    <d v="2016-05-01T00:00:00"/>
    <n v="400000"/>
    <x v="1"/>
    <s v="Cunninghams"/>
    <x v="1"/>
    <n v="3055"/>
    <n v="2"/>
    <n v="1"/>
    <n v="1"/>
    <n v="0"/>
    <m/>
    <s v="3/447 Brunswick Rd"/>
    <s v="Brunswick West"/>
    <s v="Moreland"/>
    <s v="Northern Metropolitan"/>
    <n v="5"/>
    <n v="2016"/>
  </r>
  <r>
    <d v="2016-05-01T00:00:00"/>
    <n v="403000"/>
    <x v="1"/>
    <s v="Metro Ladder"/>
    <x v="1"/>
    <n v="3055"/>
    <n v="2"/>
    <n v="1"/>
    <n v="2"/>
    <n v="0"/>
    <m/>
    <s v="5/22 Whitby St"/>
    <s v="Brunswick West"/>
    <s v="Moreland"/>
    <s v="Northern Metropolitan"/>
    <n v="5"/>
    <n v="2016"/>
  </r>
  <r>
    <d v="2016-05-01T00:00:00"/>
    <n v="901000"/>
    <x v="0"/>
    <s v="Flanders &amp; Fish"/>
    <x v="1"/>
    <n v="3055"/>
    <n v="3"/>
    <n v="1"/>
    <n v="4"/>
    <n v="357"/>
    <m/>
    <s v="117 Pearson St"/>
    <s v="Brunswick West"/>
    <s v="Moreland"/>
    <s v="Northern Metropolitan"/>
    <n v="5"/>
    <n v="2016"/>
  </r>
  <r>
    <d v="2016-05-01T00:00:00"/>
    <n v="1740000"/>
    <x v="0"/>
    <s v="Cunninghams"/>
    <x v="1"/>
    <n v="3040"/>
    <n v="5"/>
    <n v="3"/>
    <n v="2"/>
    <n v="839"/>
    <n v="1925"/>
    <s v="29 Beaver St"/>
    <s v="Aberfeldie"/>
    <s v="Moonee Valley"/>
    <s v="Western Metropolitan"/>
    <n v="5"/>
    <n v="2016"/>
  </r>
  <r>
    <d v="2016-05-01T00:00:00"/>
    <n v="670000"/>
    <x v="0"/>
    <s v="Jones and Jones"/>
    <x v="0"/>
    <n v="3013"/>
    <n v="3"/>
    <n v="1"/>
    <n v="1"/>
    <n v="477"/>
    <n v="1960"/>
    <s v="40 Freeman St"/>
    <s v="Yarraville"/>
    <s v="Maribyrnong"/>
    <s v="Western Metropolitan"/>
    <n v="5"/>
    <n v="2016"/>
  </r>
  <r>
    <d v="2016-05-01T00:00:00"/>
    <n v="705000"/>
    <x v="0"/>
    <s v="Maxwells"/>
    <x v="1"/>
    <n v="3012"/>
    <n v="2"/>
    <n v="1"/>
    <n v="1"/>
    <n v="308"/>
    <m/>
    <s v="2a Hope St"/>
    <s v="West Footscray"/>
    <s v="Maribyrnong"/>
    <s v="Western Metropolitan"/>
    <n v="5"/>
    <n v="2016"/>
  </r>
  <r>
    <d v="2016-05-01T00:00:00"/>
    <n v="982000"/>
    <x v="0"/>
    <s v="Property Barons"/>
    <x v="1"/>
    <n v="3107"/>
    <n v="3"/>
    <n v="2"/>
    <n v="2"/>
    <n v="652"/>
    <m/>
    <s v="42 Glenair St"/>
    <s v="Templestowe Lower"/>
    <s v="Manningham"/>
    <s v="Eastern Metropolitan"/>
    <n v="5"/>
    <n v="2016"/>
  </r>
  <r>
    <d v="2016-05-01T00:00:00"/>
    <n v="675000"/>
    <x v="0"/>
    <s v="Metro Ladder"/>
    <x v="1"/>
    <n v="3025"/>
    <n v="3"/>
    <n v="2"/>
    <n v="2"/>
    <n v="171"/>
    <n v="2012"/>
    <s v="2/36 May St"/>
    <s v="Altona North"/>
    <s v="Hobsons Bay"/>
    <s v="Western Metropolitan"/>
    <n v="5"/>
    <n v="2016"/>
  </r>
  <r>
    <d v="2016-05-01T00:00:00"/>
    <n v="450000"/>
    <x v="1"/>
    <s v="Metro Ladder"/>
    <x v="0"/>
    <n v="3073"/>
    <n v="3"/>
    <n v="1"/>
    <n v="2"/>
    <n v="179"/>
    <n v="2002"/>
    <s v="1/15 Chenies St"/>
    <s v="Reservoir"/>
    <s v="Darebin"/>
    <s v="Northern Metropolitan"/>
    <n v="5"/>
    <n v="2016"/>
  </r>
  <r>
    <d v="2016-05-01T00:00:00"/>
    <n v="875000"/>
    <x v="0"/>
    <s v="Cunninghams"/>
    <x v="1"/>
    <n v="3070"/>
    <n v="2"/>
    <n v="1"/>
    <n v="1"/>
    <n v="0"/>
    <m/>
    <s v="22 Ellesmere St"/>
    <s v="Northcote"/>
    <s v="Darebin"/>
    <s v="Northern Metropolitan"/>
    <n v="5"/>
    <n v="2016"/>
  </r>
  <r>
    <d v="2016-05-01T00:00:00"/>
    <n v="930000"/>
    <x v="0"/>
    <s v="Property Barons"/>
    <x v="1"/>
    <n v="3072"/>
    <n v="3"/>
    <n v="1"/>
    <n v="0"/>
    <n v="453"/>
    <m/>
    <s v="7 Hope St"/>
    <s v="Preston"/>
    <s v="Darebin"/>
    <s v="Northern Metropolitan"/>
    <n v="5"/>
    <n v="2016"/>
  </r>
  <r>
    <d v="2016-05-01T00:00:00"/>
    <n v="2840000"/>
    <x v="0"/>
    <s v="Cunninghams"/>
    <x v="1"/>
    <n v="3078"/>
    <n v="5"/>
    <n v="4"/>
    <n v="4"/>
    <n v="809"/>
    <n v="1910"/>
    <s v="83 Fulham Rd"/>
    <s v="Alphington"/>
    <s v="Darebin"/>
    <s v="Northern Metropolitan"/>
    <n v="5"/>
    <n v="2016"/>
  </r>
  <r>
    <d v="2016-05-01T00:00:00"/>
    <n v="615000"/>
    <x v="1"/>
    <s v="Property Barons"/>
    <x v="1"/>
    <n v="3124"/>
    <n v="2"/>
    <n v="1"/>
    <n v="1"/>
    <n v="1107"/>
    <n v="1960"/>
    <s v="9/43 Inglesby Rd"/>
    <s v="Camberwell"/>
    <s v="Boroondara"/>
    <s v="Southern Metropolitan"/>
    <n v="5"/>
    <n v="2016"/>
  </r>
  <r>
    <d v="2016-05-01T00:00:00"/>
    <n v="685000"/>
    <x v="0"/>
    <s v="Jones and Jones"/>
    <x v="0"/>
    <n v="3104"/>
    <n v="2"/>
    <n v="1"/>
    <n v="1"/>
    <n v="177"/>
    <n v="1975"/>
    <s v="3/1 Corhampton Rd"/>
    <s v="Balwyn North"/>
    <s v="Boroondara"/>
    <s v="Southern Metropolitan"/>
    <n v="5"/>
    <n v="2016"/>
  </r>
  <r>
    <d v="2016-05-01T00:00:00"/>
    <n v="3320000"/>
    <x v="0"/>
    <s v="Metro Ladder"/>
    <x v="0"/>
    <n v="3124"/>
    <n v="5"/>
    <n v="4"/>
    <n v="2"/>
    <n v="741"/>
    <n v="2009"/>
    <s v="44 Athelstan Rd"/>
    <s v="Camberwell"/>
    <s v="Boroondara"/>
    <s v="Southern Metropolitan"/>
    <n v="5"/>
    <n v="2016"/>
  </r>
  <r>
    <d v="2016-05-01T00:00:00"/>
    <n v="750000"/>
    <x v="2"/>
    <s v="Property Barons"/>
    <x v="1"/>
    <n v="3079"/>
    <n v="3"/>
    <n v="1"/>
    <n v="1"/>
    <n v="110"/>
    <n v="1990"/>
    <s v="3/24 Green St"/>
    <s v="Ivanhoe"/>
    <s v="Banyule"/>
    <s v="Eastern Metropolitan"/>
    <n v="5"/>
    <n v="2016"/>
  </r>
  <r>
    <d v="2016-05-01T00:00:00"/>
    <n v="895000"/>
    <x v="0"/>
    <s v="Property Barons"/>
    <x v="1"/>
    <n v="3084"/>
    <n v="5"/>
    <n v="3"/>
    <n v="2"/>
    <n v="648"/>
    <m/>
    <s v="3 Norma Ct"/>
    <s v="Viewbank"/>
    <s v="Banyule"/>
    <s v="Eastern Metropolitan"/>
    <n v="5"/>
    <n v="2016"/>
  </r>
  <r>
    <d v="2016-05-01T00:00:00"/>
    <n v="961000"/>
    <x v="0"/>
    <s v="Cunninghams"/>
    <x v="1"/>
    <n v="3081"/>
    <n v="3"/>
    <n v="1"/>
    <n v="2"/>
    <n v="1179"/>
    <m/>
    <s v="9 Ambon Ct"/>
    <s v="Heidelberg West"/>
    <s v="Banyule"/>
    <s v="Eastern Metropolitan"/>
    <n v="5"/>
    <n v="2016"/>
  </r>
  <r>
    <d v="2016-05-01T00:00:00"/>
    <n v="1275000"/>
    <x v="0"/>
    <s v="Cunninghams"/>
    <x v="0"/>
    <n v="3079"/>
    <n v="3"/>
    <n v="2"/>
    <n v="2"/>
    <n v="834"/>
    <n v="1950"/>
    <s v="13 Jellicoe St"/>
    <s v="Ivanhoe"/>
    <s v="Banyule"/>
    <s v="Eastern Metropolitan"/>
    <n v="5"/>
    <n v="2016"/>
  </r>
  <r>
    <d v="2016-05-02T00:00:00"/>
    <n v="1430000"/>
    <x v="0"/>
    <s v="Cunninghams"/>
    <x v="1"/>
    <n v="3121"/>
    <n v="2"/>
    <n v="1"/>
    <n v="2"/>
    <n v="292"/>
    <m/>
    <s v="20 Stillman St"/>
    <s v="Richmond"/>
    <s v="Yarra"/>
    <s v="Northern Metropolitan"/>
    <n v="5"/>
    <n v="2016"/>
  </r>
  <r>
    <d v="2016-05-02T00:00:00"/>
    <n v="660000"/>
    <x v="1"/>
    <s v="Metro Ladder"/>
    <x v="1"/>
    <n v="3141"/>
    <n v="2"/>
    <n v="1"/>
    <n v="1"/>
    <n v="0"/>
    <m/>
    <s v="1/271 Williams Rd"/>
    <s v="South Yarra"/>
    <s v="Stonnington"/>
    <s v="Southern Metropolitan"/>
    <n v="5"/>
    <n v="2016"/>
  </r>
  <r>
    <d v="2016-05-02T00:00:00"/>
    <n v="1650000"/>
    <x v="0"/>
    <s v="Property Barons"/>
    <x v="0"/>
    <n v="3146"/>
    <n v="5"/>
    <n v="2"/>
    <n v="2"/>
    <n v="400"/>
    <m/>
    <s v="2b York Rd"/>
    <s v="Glen Iris"/>
    <s v="Stonnington"/>
    <s v="Southern Metropolitan"/>
    <n v="5"/>
    <n v="2016"/>
  </r>
  <r>
    <d v="2016-05-02T00:00:00"/>
    <n v="755000"/>
    <x v="2"/>
    <s v="Jones and Jones"/>
    <x v="1"/>
    <n v="3185"/>
    <n v="2"/>
    <n v="2"/>
    <n v="1"/>
    <n v="66"/>
    <n v="2005"/>
    <s v="26 Bell St"/>
    <s v="Ripponlea"/>
    <s v="Port Phillip"/>
    <s v="Southern Metropolitan"/>
    <n v="5"/>
    <n v="2016"/>
  </r>
  <r>
    <d v="2016-05-02T00:00:00"/>
    <n v="955000"/>
    <x v="0"/>
    <s v="Jones and Jones"/>
    <x v="1"/>
    <n v="3013"/>
    <n v="3"/>
    <n v="1"/>
    <n v="1"/>
    <n v="202"/>
    <m/>
    <s v="9 Pearce St"/>
    <s v="Yarraville"/>
    <s v="Maribyrnong"/>
    <s v="Western Metropolitan"/>
    <n v="5"/>
    <n v="2016"/>
  </r>
  <r>
    <d v="2016-05-02T00:00:00"/>
    <n v="1140000"/>
    <x v="0"/>
    <s v="Property Barons"/>
    <x v="1"/>
    <n v="3108"/>
    <n v="2"/>
    <n v="1"/>
    <n v="1"/>
    <n v="679"/>
    <n v="1960"/>
    <s v="768 Elgar Rd"/>
    <s v="Doncaster"/>
    <s v="Manningham"/>
    <s v="Eastern Metropolitan"/>
    <n v="5"/>
    <n v="2016"/>
  </r>
  <r>
    <d v="2016-05-02T00:00:00"/>
    <n v="425000"/>
    <x v="0"/>
    <s v="Property Barons"/>
    <x v="1"/>
    <n v="3047"/>
    <n v="3"/>
    <n v="1"/>
    <n v="2"/>
    <n v="650"/>
    <n v="1975"/>
    <s v="108 Sunset Bvd"/>
    <s v="Jacana"/>
    <s v="Hume"/>
    <s v="Northern Metropolitan"/>
    <n v="5"/>
    <n v="2016"/>
  </r>
  <r>
    <d v="2016-05-02T00:00:00"/>
    <n v="590000"/>
    <x v="0"/>
    <s v="Jones and Jones"/>
    <x v="1"/>
    <n v="3025"/>
    <n v="3"/>
    <n v="1"/>
    <n v="2"/>
    <n v="561"/>
    <m/>
    <s v="122 McIntosh Rd"/>
    <s v="Altona North"/>
    <s v="Hobsons Bay"/>
    <s v="Western Metropolitan"/>
    <n v="5"/>
    <n v="2016"/>
  </r>
  <r>
    <d v="2016-05-02T00:00:00"/>
    <n v="635000"/>
    <x v="0"/>
    <s v="Metro Ladder"/>
    <x v="1"/>
    <n v="3018"/>
    <n v="3"/>
    <n v="1"/>
    <n v="4"/>
    <n v="625"/>
    <n v="1960"/>
    <s v="164 Maidstone St"/>
    <s v="Altona"/>
    <s v="Hobsons Bay"/>
    <s v="Western Metropolitan"/>
    <n v="5"/>
    <n v="2016"/>
  </r>
  <r>
    <d v="2016-05-02T00:00:00"/>
    <n v="570000"/>
    <x v="1"/>
    <s v="Flanders &amp; Fish"/>
    <x v="1"/>
    <n v="3161"/>
    <n v="2"/>
    <n v="1"/>
    <n v="2"/>
    <n v="0"/>
    <m/>
    <s v="1/355 Alma Rd"/>
    <s v="Caulfield North"/>
    <s v="Glen Eira"/>
    <s v="Southern Metropolitan"/>
    <n v="5"/>
    <n v="2016"/>
  </r>
  <r>
    <d v="2016-05-02T00:00:00"/>
    <n v="2050000"/>
    <x v="0"/>
    <s v="Cunninghams"/>
    <x v="0"/>
    <n v="3185"/>
    <n v="4"/>
    <n v="3"/>
    <n v="2"/>
    <n v="420"/>
    <n v="2016"/>
    <s v="22 Carlingford St"/>
    <s v="Elsternwick"/>
    <s v="Glen Eira"/>
    <s v="Southern Metropolitan"/>
    <n v="5"/>
    <n v="2016"/>
  </r>
  <r>
    <d v="2016-05-02T00:00:00"/>
    <n v="690500"/>
    <x v="1"/>
    <s v="Flanders &amp; Fish"/>
    <x v="0"/>
    <n v="3126"/>
    <n v="2"/>
    <n v="1"/>
    <n v="1"/>
    <n v="118"/>
    <m/>
    <s v="2/20 Margaret St"/>
    <s v="Canterbury"/>
    <s v="Boroondara"/>
    <s v="Southern Metropolitan"/>
    <n v="5"/>
    <n v="2016"/>
  </r>
  <r>
    <d v="2016-05-02T00:00:00"/>
    <n v="1800000"/>
    <x v="0"/>
    <s v="Metro Ladder"/>
    <x v="0"/>
    <n v="3104"/>
    <n v="3"/>
    <n v="1"/>
    <n v="1"/>
    <n v="809"/>
    <m/>
    <s v="49 Aylmer St"/>
    <s v="Balwyn North"/>
    <s v="Boroondara"/>
    <s v="Southern Metropolitan"/>
    <n v="5"/>
    <n v="2016"/>
  </r>
  <r>
    <d v="2016-05-02T00:00:00"/>
    <n v="800000"/>
    <x v="1"/>
    <s v="Maxwells"/>
    <x v="1"/>
    <n v="3186"/>
    <n v="2"/>
    <n v="1"/>
    <n v="1"/>
    <n v="90"/>
    <n v="1960"/>
    <s v="3/78 William St"/>
    <s v="Brighton"/>
    <s v="Bayside"/>
    <s v="Southern Metropolitan"/>
    <n v="5"/>
    <n v="2016"/>
  </r>
  <r>
    <d v="2016-05-03T00:00:00"/>
    <n v="692000"/>
    <x v="1"/>
    <s v="Cunninghams"/>
    <x v="1"/>
    <n v="3065"/>
    <n v="2"/>
    <n v="1"/>
    <n v="1"/>
    <n v="0"/>
    <m/>
    <s v="502/69 Victoria St"/>
    <s v="Fitzroy"/>
    <s v="Yarra"/>
    <s v="Northern Metropolitan"/>
    <n v="5"/>
    <n v="2016"/>
  </r>
  <r>
    <d v="2016-05-03T00:00:00"/>
    <n v="450000"/>
    <x v="1"/>
    <s v="Zimmerman"/>
    <x v="0"/>
    <n v="3141"/>
    <n v="1"/>
    <n v="1"/>
    <n v="1"/>
    <n v="0"/>
    <m/>
    <s v="1106/1 Clara St"/>
    <s v="South Yarra"/>
    <s v="Stonnington"/>
    <s v="Southern Metropolitan"/>
    <n v="5"/>
    <n v="2016"/>
  </r>
  <r>
    <d v="2016-05-03T00:00:00"/>
    <n v="650000"/>
    <x v="1"/>
    <s v="Flanders &amp; Fish"/>
    <x v="0"/>
    <n v="3144"/>
    <n v="2"/>
    <n v="2"/>
    <n v="1"/>
    <n v="0"/>
    <m/>
    <s v="109/14 Elizabeth St"/>
    <s v="Malvern"/>
    <s v="Stonnington"/>
    <s v="Southern Metropolitan"/>
    <n v="5"/>
    <n v="2016"/>
  </r>
  <r>
    <d v="2016-05-03T00:00:00"/>
    <n v="2160000"/>
    <x v="0"/>
    <s v="Maxwells"/>
    <x v="1"/>
    <n v="3207"/>
    <n v="4"/>
    <n v="3"/>
    <n v="2"/>
    <n v="232"/>
    <m/>
    <s v="111 Stokes St"/>
    <s v="Port Melbourne"/>
    <s v="Port Phillip"/>
    <s v="Southern Metropolitan"/>
    <n v="5"/>
    <n v="2016"/>
  </r>
  <r>
    <d v="2016-05-03T00:00:00"/>
    <n v="468000"/>
    <x v="2"/>
    <s v="Cunninghams"/>
    <x v="1"/>
    <n v="3043"/>
    <n v="3"/>
    <n v="2"/>
    <n v="2"/>
    <n v="178"/>
    <n v="2000"/>
    <s v="39 Balerno Cir"/>
    <s v="Gowanbrae"/>
    <s v="Moreland"/>
    <s v="Western Metropolitan"/>
    <n v="5"/>
    <n v="2016"/>
  </r>
  <r>
    <d v="2016-05-03T00:00:00"/>
    <n v="899000"/>
    <x v="2"/>
    <s v="Jones and Jones"/>
    <x v="0"/>
    <n v="3057"/>
    <n v="3"/>
    <n v="2"/>
    <n v="1"/>
    <n v="116"/>
    <n v="2007"/>
    <s v="21 Roberts St"/>
    <s v="Brunswick East"/>
    <s v="Moreland"/>
    <s v="Northern Metropolitan"/>
    <n v="5"/>
    <n v="2016"/>
  </r>
  <r>
    <d v="2016-05-03T00:00:00"/>
    <n v="760000"/>
    <x v="1"/>
    <s v="Property Barons"/>
    <x v="1"/>
    <n v="3042"/>
    <n v="3"/>
    <n v="2"/>
    <n v="1"/>
    <n v="198"/>
    <n v="2008"/>
    <s v="1/15 Ross St"/>
    <s v="Niddrie"/>
    <s v="Moonee Valley"/>
    <s v="Western Metropolitan"/>
    <n v="5"/>
    <n v="2016"/>
  </r>
  <r>
    <d v="2016-05-03T00:00:00"/>
    <n v="750000"/>
    <x v="0"/>
    <s v="Jones and Jones"/>
    <x v="0"/>
    <n v="3012"/>
    <n v="3"/>
    <n v="2"/>
    <n v="1"/>
    <n v="782"/>
    <m/>
    <s v="191 Ballarat Rd"/>
    <s v="Maidstone"/>
    <s v="Maribyrnong"/>
    <s v="Western Metropolitan"/>
    <n v="5"/>
    <n v="2016"/>
  </r>
  <r>
    <d v="2016-05-03T00:00:00"/>
    <n v="1101000"/>
    <x v="0"/>
    <s v="Property Barons"/>
    <x v="1"/>
    <n v="3107"/>
    <n v="3"/>
    <n v="2"/>
    <n v="2"/>
    <n v="643"/>
    <n v="1965"/>
    <s v="65 Glenair St"/>
    <s v="Templestowe Lower"/>
    <s v="Manningham"/>
    <s v="Eastern Metropolitan"/>
    <n v="5"/>
    <n v="2016"/>
  </r>
  <r>
    <d v="2016-05-03T00:00:00"/>
    <n v="1165000"/>
    <x v="0"/>
    <s v="Jones and Jones"/>
    <x v="0"/>
    <n v="3204"/>
    <n v="3"/>
    <n v="1"/>
    <n v="2"/>
    <n v="694"/>
    <n v="1950"/>
    <s v="5 Luckins Rd"/>
    <s v="Bentleigh"/>
    <s v="Glen Eira"/>
    <s v="Southern Metropolitan"/>
    <n v="5"/>
    <n v="2016"/>
  </r>
  <r>
    <d v="2016-05-03T00:00:00"/>
    <n v="600000"/>
    <x v="0"/>
    <s v="Metro Ladder"/>
    <x v="0"/>
    <n v="3072"/>
    <n v="3"/>
    <n v="1"/>
    <n v="3"/>
    <n v="503"/>
    <n v="1950"/>
    <s v="126 Albert St"/>
    <s v="Preston"/>
    <s v="Darebin"/>
    <s v="Northern Metropolitan"/>
    <n v="5"/>
    <n v="2016"/>
  </r>
  <r>
    <d v="2016-05-03T00:00:00"/>
    <n v="1225000"/>
    <x v="0"/>
    <s v="Property Barons"/>
    <x v="0"/>
    <n v="3070"/>
    <n v="3"/>
    <n v="1"/>
    <n v="2"/>
    <n v="307"/>
    <n v="1910"/>
    <s v="12 Stott St"/>
    <s v="Northcote"/>
    <s v="Darebin"/>
    <s v="Northern Metropolitan"/>
    <n v="5"/>
    <n v="2016"/>
  </r>
  <r>
    <d v="2016-05-03T00:00:00"/>
    <n v="593000"/>
    <x v="0"/>
    <s v="Metro Ladder"/>
    <x v="0"/>
    <n v="3020"/>
    <n v="3"/>
    <n v="2"/>
    <n v="2"/>
    <n v="605"/>
    <n v="1965"/>
    <s v="29 Norwood St"/>
    <s v="Albion"/>
    <s v="Brimbank"/>
    <s v="Western Metropolitan"/>
    <n v="5"/>
    <n v="2016"/>
  </r>
  <r>
    <d v="2016-05-03T00:00:00"/>
    <n v="1038000"/>
    <x v="0"/>
    <s v="Sanders"/>
    <x v="1"/>
    <n v="3104"/>
    <n v="3"/>
    <n v="2"/>
    <n v="1"/>
    <n v="207"/>
    <n v="2003"/>
    <s v="15 Ellendale St"/>
    <s v="Balwyn North"/>
    <s v="Boroondara"/>
    <s v="Southern Metropolitan"/>
    <n v="5"/>
    <n v="2016"/>
  </r>
  <r>
    <d v="2016-05-03T00:00:00"/>
    <n v="1302000"/>
    <x v="0"/>
    <s v="Flanders &amp; Fish"/>
    <x v="1"/>
    <n v="3124"/>
    <n v="3"/>
    <n v="1"/>
    <n v="1"/>
    <n v="427"/>
    <n v="1938"/>
    <s v="163 Through Rd"/>
    <s v="Camberwell"/>
    <s v="Boroondara"/>
    <s v="Southern Metropolitan"/>
    <n v="5"/>
    <n v="2016"/>
  </r>
  <r>
    <d v="2016-05-04T00:00:00"/>
    <n v="780000"/>
    <x v="0"/>
    <s v="Cunninghams"/>
    <x v="1"/>
    <n v="3068"/>
    <n v="2"/>
    <n v="1"/>
    <n v="1"/>
    <n v="155"/>
    <n v="1880"/>
    <s v="66 Noone St"/>
    <s v="Clifton Hill"/>
    <s v="Yarra"/>
    <s v="Northern Metropolitan"/>
    <n v="5"/>
    <n v="2016"/>
  </r>
  <r>
    <d v="2016-05-04T00:00:00"/>
    <n v="835000"/>
    <x v="1"/>
    <s v="Jones and Jones"/>
    <x v="1"/>
    <n v="3145"/>
    <n v="2"/>
    <n v="1"/>
    <n v="1"/>
    <n v="0"/>
    <n v="1930"/>
    <s v="5/417 Wattletree Rd"/>
    <s v="Malvern East"/>
    <s v="Stonnington"/>
    <s v="Southern Metropolitan"/>
    <n v="5"/>
    <n v="2016"/>
  </r>
  <r>
    <d v="2016-05-04T00:00:00"/>
    <n v="1700000"/>
    <x v="0"/>
    <s v="Flanders &amp; Fish"/>
    <x v="0"/>
    <n v="3145"/>
    <n v="4"/>
    <n v="3"/>
    <n v="2"/>
    <n v="365"/>
    <n v="1930"/>
    <s v="8 MacGregor St"/>
    <s v="Malvern East"/>
    <s v="Stonnington"/>
    <s v="Southern Metropolitan"/>
    <n v="5"/>
    <n v="2016"/>
  </r>
  <r>
    <d v="2016-05-04T00:00:00"/>
    <n v="650000"/>
    <x v="1"/>
    <s v="Maxwells"/>
    <x v="0"/>
    <n v="3182"/>
    <n v="2"/>
    <n v="1"/>
    <n v="0"/>
    <n v="822"/>
    <n v="1930"/>
    <s v="2/16 Charnwood Rd"/>
    <s v="St Kilda"/>
    <s v="Port Phillip"/>
    <s v="Southern Metropolitan"/>
    <n v="5"/>
    <n v="2016"/>
  </r>
  <r>
    <d v="2016-05-04T00:00:00"/>
    <n v="488500"/>
    <x v="2"/>
    <s v="Flanders &amp; Fish"/>
    <x v="1"/>
    <n v="3046"/>
    <n v="2"/>
    <n v="2"/>
    <n v="1"/>
    <n v="190"/>
    <m/>
    <s v="4/36 Acacia St"/>
    <s v="Glenroy"/>
    <s v="Moreland"/>
    <s v="Northern Metropolitan"/>
    <n v="5"/>
    <n v="2016"/>
  </r>
  <r>
    <d v="2016-05-04T00:00:00"/>
    <n v="515000"/>
    <x v="1"/>
    <s v="Cunninghams"/>
    <x v="1"/>
    <n v="3058"/>
    <n v="2"/>
    <n v="1"/>
    <n v="2"/>
    <n v="0"/>
    <n v="1970"/>
    <s v="3/19 Chandos St"/>
    <s v="Coburg"/>
    <s v="Moreland"/>
    <s v="Northern Metropolitan"/>
    <n v="5"/>
    <n v="2016"/>
  </r>
  <r>
    <d v="2016-05-04T00:00:00"/>
    <n v="641000"/>
    <x v="2"/>
    <s v="Maxwells"/>
    <x v="0"/>
    <n v="3056"/>
    <n v="3"/>
    <n v="2"/>
    <n v="1"/>
    <n v="0"/>
    <n v="1900"/>
    <s v="8/2 Pottery Ct"/>
    <s v="Brunswick"/>
    <s v="Moreland"/>
    <s v="Northern Metropolitan"/>
    <n v="5"/>
    <n v="2016"/>
  </r>
  <r>
    <d v="2016-05-04T00:00:00"/>
    <n v="601200"/>
    <x v="0"/>
    <s v="Cunninghams"/>
    <x v="1"/>
    <n v="3033"/>
    <n v="3"/>
    <n v="1"/>
    <n v="1"/>
    <n v="554"/>
    <n v="1960"/>
    <s v="40 Borva Dr"/>
    <s v="Keilor East"/>
    <s v="Moonee Valley"/>
    <s v="Western Metropolitan"/>
    <n v="5"/>
    <n v="2016"/>
  </r>
  <r>
    <d v="2016-05-04T00:00:00"/>
    <n v="1076000"/>
    <x v="0"/>
    <s v="Property Barons"/>
    <x v="1"/>
    <n v="3042"/>
    <n v="3"/>
    <n v="1"/>
    <n v="1"/>
    <n v="654"/>
    <m/>
    <s v="26 Nolan St"/>
    <s v="Niddrie"/>
    <s v="Moonee Valley"/>
    <s v="Western Metropolitan"/>
    <n v="5"/>
    <n v="2016"/>
  </r>
  <r>
    <d v="2016-05-04T00:00:00"/>
    <n v="1100000"/>
    <x v="0"/>
    <s v="Metro Ladder"/>
    <x v="0"/>
    <n v="3033"/>
    <n v="5"/>
    <n v="2"/>
    <n v="2"/>
    <n v="781"/>
    <m/>
    <s v="5 Clover Ct"/>
    <s v="Keilor East"/>
    <s v="Moonee Valley"/>
    <s v="Western Metropolitan"/>
    <n v="5"/>
    <n v="2016"/>
  </r>
  <r>
    <d v="2016-05-04T00:00:00"/>
    <n v="732000"/>
    <x v="0"/>
    <s v="Cunninghams"/>
    <x v="0"/>
    <n v="3031"/>
    <n v="2"/>
    <n v="2"/>
    <n v="1"/>
    <n v="94"/>
    <n v="2002"/>
    <s v="38 Rourke La"/>
    <s v="Kensington"/>
    <s v="Melbourne"/>
    <s v="Northern Metropolitan"/>
    <n v="5"/>
    <n v="2016"/>
  </r>
  <r>
    <d v="2016-05-04T00:00:00"/>
    <n v="920000"/>
    <x v="0"/>
    <s v="Maxwells"/>
    <x v="0"/>
    <n v="3011"/>
    <n v="3"/>
    <n v="2"/>
    <n v="2"/>
    <n v="0"/>
    <n v="2000"/>
    <s v="38 Alfred St"/>
    <s v="Seddon"/>
    <s v="Maribyrnong"/>
    <s v="Western Metropolitan"/>
    <n v="5"/>
    <n v="2016"/>
  </r>
  <r>
    <d v="2016-05-04T00:00:00"/>
    <n v="350000"/>
    <x v="1"/>
    <s v="Zimmerman"/>
    <x v="0"/>
    <n v="3071"/>
    <n v="2"/>
    <n v="1"/>
    <n v="1"/>
    <n v="0"/>
    <n v="1960"/>
    <s v="4/77 Pender St"/>
    <s v="Thornbury"/>
    <s v="Darebin"/>
    <s v="Northern Metropolitan"/>
    <n v="5"/>
    <n v="2016"/>
  </r>
  <r>
    <d v="2016-05-04T00:00:00"/>
    <n v="1850000"/>
    <x v="2"/>
    <s v="Jones and Jones"/>
    <x v="0"/>
    <n v="3186"/>
    <n v="3"/>
    <n v="2"/>
    <n v="2"/>
    <n v="0"/>
    <m/>
    <s v="36a Warleigh Gr"/>
    <s v="Brighton"/>
    <s v="Bayside"/>
    <s v="Southern Metropolitan"/>
    <n v="5"/>
    <n v="2016"/>
  </r>
  <r>
    <d v="2016-05-05T00:00:00"/>
    <n v="560000"/>
    <x v="1"/>
    <s v="Cunninghams"/>
    <x v="0"/>
    <n v="3121"/>
    <n v="2"/>
    <n v="2"/>
    <n v="1"/>
    <n v="0"/>
    <n v="2004"/>
    <s v="153/73 River St"/>
    <s v="Richmond"/>
    <s v="Yarra"/>
    <s v="Northern Metropolitan"/>
    <n v="5"/>
    <n v="2016"/>
  </r>
  <r>
    <d v="2016-05-05T00:00:00"/>
    <n v="897500"/>
    <x v="2"/>
    <s v="Jones and Jones"/>
    <x v="1"/>
    <n v="3066"/>
    <n v="3"/>
    <n v="2"/>
    <n v="1"/>
    <n v="82"/>
    <n v="1995"/>
    <s v="1/60 Budd St"/>
    <s v="Collingwood"/>
    <s v="Yarra"/>
    <s v="Northern Metropolitan"/>
    <n v="5"/>
    <n v="2016"/>
  </r>
  <r>
    <d v="2016-05-05T00:00:00"/>
    <n v="785000"/>
    <x v="1"/>
    <s v="Best Bricks"/>
    <x v="0"/>
    <n v="3182"/>
    <n v="2"/>
    <n v="2"/>
    <n v="2"/>
    <n v="0"/>
    <n v="2006"/>
    <s v="7/104 Barkly St"/>
    <s v="St Kilda"/>
    <s v="Port Phillip"/>
    <s v="Southern Metropolitan"/>
    <n v="5"/>
    <n v="2016"/>
  </r>
  <r>
    <d v="2016-05-05T00:00:00"/>
    <n v="1141000"/>
    <x v="0"/>
    <s v="Cunninghams"/>
    <x v="1"/>
    <n v="3068"/>
    <n v="3"/>
    <n v="1"/>
    <n v="1"/>
    <n v="378"/>
    <m/>
    <s v="282 Glenlyon Rd"/>
    <s v="Fitzroy North"/>
    <s v="Moreland"/>
    <s v="Northern Metropolitan"/>
    <n v="5"/>
    <n v="2016"/>
  </r>
  <r>
    <d v="2016-05-05T00:00:00"/>
    <n v="460000"/>
    <x v="1"/>
    <s v="Cunninghams"/>
    <x v="1"/>
    <n v="3040"/>
    <n v="2"/>
    <n v="1"/>
    <n v="1"/>
    <n v="0"/>
    <n v="1960"/>
    <s v="5/322 Buckley St"/>
    <s v="Essendon"/>
    <s v="Moonee Valley"/>
    <s v="Western Metropolitan"/>
    <n v="5"/>
    <n v="2016"/>
  </r>
  <r>
    <d v="2016-05-05T00:00:00"/>
    <n v="960000"/>
    <x v="0"/>
    <s v="Cunninghams"/>
    <x v="0"/>
    <n v="3041"/>
    <n v="5"/>
    <n v="3"/>
    <n v="2"/>
    <n v="387"/>
    <m/>
    <s v="7 Colclough Ct"/>
    <s v="Strathmore"/>
    <s v="Moonee Valley"/>
    <s v="Western Metropolitan"/>
    <n v="5"/>
    <n v="2016"/>
  </r>
  <r>
    <d v="2016-05-05T00:00:00"/>
    <n v="1683000"/>
    <x v="0"/>
    <s v="Flanders &amp; Fish"/>
    <x v="0"/>
    <n v="3039"/>
    <n v="3"/>
    <n v="2"/>
    <n v="2"/>
    <n v="222"/>
    <n v="1880"/>
    <s v="28 Vine St"/>
    <s v="Moonee Ponds"/>
    <s v="Moonee Valley"/>
    <s v="Western Metropolitan"/>
    <n v="5"/>
    <n v="2016"/>
  </r>
  <r>
    <d v="2016-05-05T00:00:00"/>
    <n v="1740000"/>
    <x v="0"/>
    <s v="Metro Ladder"/>
    <x v="1"/>
    <n v="3039"/>
    <n v="5"/>
    <n v="1"/>
    <n v="2"/>
    <n v="739"/>
    <n v="1930"/>
    <s v="2 Parry St"/>
    <s v="Moonee Ponds"/>
    <s v="Moonee Valley"/>
    <s v="Western Metropolitan"/>
    <n v="5"/>
    <n v="2016"/>
  </r>
  <r>
    <d v="2016-05-05T00:00:00"/>
    <n v="1415500"/>
    <x v="0"/>
    <s v="Metro Ladder"/>
    <x v="1"/>
    <n v="3148"/>
    <n v="4"/>
    <n v="2"/>
    <n v="1"/>
    <n v="1033"/>
    <n v="1950"/>
    <s v="2 Fitzroy Gr"/>
    <s v="Chadstone"/>
    <s v="Monash"/>
    <s v="Southern Metropolitan"/>
    <n v="5"/>
    <n v="2016"/>
  </r>
  <r>
    <d v="2016-05-05T00:00:00"/>
    <n v="420000"/>
    <x v="1"/>
    <s v="Flanders &amp; Fish"/>
    <x v="0"/>
    <n v="3031"/>
    <n v="2"/>
    <n v="1"/>
    <n v="1"/>
    <n v="0"/>
    <n v="1970"/>
    <s v="2/65 Bayswater Rd"/>
    <s v="Kensington"/>
    <s v="Melbourne"/>
    <s v="Northern Metropolitan"/>
    <n v="5"/>
    <n v="2016"/>
  </r>
  <r>
    <d v="2016-05-05T00:00:00"/>
    <n v="780000"/>
    <x v="0"/>
    <s v="Cunninghams"/>
    <x v="0"/>
    <n v="3032"/>
    <n v="3"/>
    <n v="3"/>
    <n v="2"/>
    <n v="173"/>
    <n v="2000"/>
    <s v="6/4 Belvedere Cl"/>
    <s v="Maribyrnong"/>
    <s v="Maribyrnong"/>
    <s v="Western Metropolitan"/>
    <n v="5"/>
    <n v="2016"/>
  </r>
  <r>
    <d v="2016-05-05T00:00:00"/>
    <n v="1155000"/>
    <x v="0"/>
    <s v="Property Barons"/>
    <x v="1"/>
    <n v="3107"/>
    <n v="3"/>
    <n v="1"/>
    <n v="1"/>
    <n v="770"/>
    <m/>
    <s v="5 Michael St"/>
    <s v="Templestowe Lower"/>
    <s v="Manningham"/>
    <s v="Eastern Metropolitan"/>
    <n v="5"/>
    <n v="2016"/>
  </r>
  <r>
    <d v="2016-05-05T00:00:00"/>
    <n v="1500000"/>
    <x v="0"/>
    <s v="Jones and Jones"/>
    <x v="0"/>
    <n v="3107"/>
    <n v="4"/>
    <n v="2"/>
    <n v="2"/>
    <n v="420"/>
    <n v="2013"/>
    <s v="271 High St"/>
    <s v="Templestowe Lower"/>
    <s v="Manningham"/>
    <s v="Eastern Metropolitan"/>
    <n v="5"/>
    <n v="2016"/>
  </r>
  <r>
    <d v="2016-05-05T00:00:00"/>
    <n v="2000000"/>
    <x v="0"/>
    <s v="Cunninghams"/>
    <x v="0"/>
    <n v="3070"/>
    <n v="6"/>
    <n v="2"/>
    <n v="2"/>
    <n v="772"/>
    <n v="1992"/>
    <s v="12 Simpson St"/>
    <s v="Northcote"/>
    <s v="Darebin"/>
    <s v="Northern Metropolitan"/>
    <n v="5"/>
    <n v="2016"/>
  </r>
  <r>
    <d v="2016-05-05T00:00:00"/>
    <n v="2700000"/>
    <x v="0"/>
    <s v="Metro Ladder"/>
    <x v="1"/>
    <n v="3070"/>
    <n v="5"/>
    <n v="3"/>
    <n v="3"/>
    <n v="490"/>
    <n v="1920"/>
    <s v="81 Mitchell St"/>
    <s v="Northcote"/>
    <s v="Darebin"/>
    <s v="Northern Metropolitan"/>
    <n v="5"/>
    <n v="2016"/>
  </r>
  <r>
    <d v="2016-05-05T00:00:00"/>
    <n v="472500"/>
    <x v="0"/>
    <s v="Cunninghams"/>
    <x v="0"/>
    <n v="3020"/>
    <n v="3"/>
    <n v="1"/>
    <n v="1"/>
    <n v="586"/>
    <m/>
    <s v="5 Empress Ct"/>
    <s v="Sunshine West"/>
    <s v="Brimbank"/>
    <s v="Western Metropolitan"/>
    <n v="5"/>
    <n v="2016"/>
  </r>
  <r>
    <d v="2016-05-05T00:00:00"/>
    <n v="735000"/>
    <x v="1"/>
    <s v="Sanders"/>
    <x v="1"/>
    <n v="3104"/>
    <n v="2"/>
    <n v="1"/>
    <n v="1"/>
    <n v="1075"/>
    <n v="1970"/>
    <s v="3/52 Maud St"/>
    <s v="Balwyn North"/>
    <s v="Boroondara"/>
    <s v="Southern Metropolitan"/>
    <n v="5"/>
    <n v="2016"/>
  </r>
  <r>
    <d v="2016-05-05T00:00:00"/>
    <n v="1880000"/>
    <x v="0"/>
    <s v="Zimmerman"/>
    <x v="1"/>
    <n v="3146"/>
    <n v="3"/>
    <n v="2"/>
    <n v="2"/>
    <n v="668"/>
    <n v="1920"/>
    <s v="20 Ruskin Rd"/>
    <s v="Glen Iris"/>
    <s v="Boroondara"/>
    <s v="Southern Metropolitan"/>
    <n v="5"/>
    <n v="2016"/>
  </r>
  <r>
    <d v="2016-05-05T00:00:00"/>
    <n v="1987000"/>
    <x v="0"/>
    <s v="Jones and Jones"/>
    <x v="1"/>
    <n v="3124"/>
    <n v="3"/>
    <n v="2"/>
    <n v="2"/>
    <n v="706"/>
    <n v="1960"/>
    <s v="89 Radnor St"/>
    <s v="Camberwell"/>
    <s v="Boroondara"/>
    <s v="Southern Metropolitan"/>
    <n v="5"/>
    <n v="2016"/>
  </r>
  <r>
    <d v="2016-05-05T00:00:00"/>
    <n v="3020000"/>
    <x v="0"/>
    <s v="Flanders &amp; Fish"/>
    <x v="1"/>
    <n v="3123"/>
    <n v="3"/>
    <n v="2"/>
    <n v="2"/>
    <n v="832"/>
    <m/>
    <s v="75 Leura Gr"/>
    <s v="Hawthorn East"/>
    <s v="Boroondara"/>
    <s v="Southern Metropolitan"/>
    <n v="5"/>
    <n v="2016"/>
  </r>
  <r>
    <d v="2016-05-05T00:00:00"/>
    <n v="1865000"/>
    <x v="0"/>
    <s v="Metro Ladder"/>
    <x v="0"/>
    <n v="3186"/>
    <n v="3"/>
    <n v="2"/>
    <n v="2"/>
    <n v="295"/>
    <m/>
    <s v="72 William St"/>
    <s v="Brighton"/>
    <s v="Bayside"/>
    <s v="Southern Metropolitan"/>
    <n v="5"/>
    <n v="2016"/>
  </r>
  <r>
    <d v="2016-05-05T00:00:00"/>
    <n v="420000"/>
    <x v="1"/>
    <s v="Property Barons"/>
    <x v="0"/>
    <n v="3079"/>
    <n v="1"/>
    <n v="1"/>
    <n v="1"/>
    <n v="55"/>
    <n v="1970"/>
    <s v="3/16 Elphin St"/>
    <s v="Ivanhoe"/>
    <s v="Banyule"/>
    <s v="Eastern Metropolitan"/>
    <n v="5"/>
    <n v="2016"/>
  </r>
  <r>
    <d v="2016-05-06T00:00:00"/>
    <n v="400000"/>
    <x v="1"/>
    <s v="Cunninghams"/>
    <x v="0"/>
    <n v="3128"/>
    <n v="2"/>
    <n v="1"/>
    <n v="1"/>
    <n v="0"/>
    <m/>
    <s v="3/5 Kent Rd"/>
    <s v="Box Hill"/>
    <s v="Whitehorse"/>
    <s v="Eastern Metropolitan"/>
    <n v="5"/>
    <n v="2016"/>
  </r>
  <r>
    <d v="2016-05-06T00:00:00"/>
    <n v="349000"/>
    <x v="1"/>
    <s v="Melbourne Homes"/>
    <x v="0"/>
    <n v="3142"/>
    <n v="1"/>
    <n v="1"/>
    <n v="1"/>
    <n v="0"/>
    <n v="1958"/>
    <s v="1/21 Bruce St"/>
    <s v="Toorak"/>
    <s v="Stonnington"/>
    <s v="Southern Metropolitan"/>
    <n v="5"/>
    <n v="2016"/>
  </r>
  <r>
    <d v="2016-05-06T00:00:00"/>
    <n v="370000"/>
    <x v="1"/>
    <s v="Metro Ladder"/>
    <x v="0"/>
    <n v="3145"/>
    <n v="2"/>
    <n v="1"/>
    <n v="1"/>
    <n v="0"/>
    <n v="1965"/>
    <s v="6/5 Peak St"/>
    <s v="Malvern East"/>
    <s v="Stonnington"/>
    <s v="Southern Metropolitan"/>
    <n v="5"/>
    <n v="2016"/>
  </r>
  <r>
    <d v="2016-05-06T00:00:00"/>
    <n v="1810000"/>
    <x v="0"/>
    <s v="Metro Ladder"/>
    <x v="1"/>
    <n v="3141"/>
    <n v="3"/>
    <n v="1"/>
    <n v="1"/>
    <n v="211"/>
    <n v="1906"/>
    <s v="37 Grosvenor St"/>
    <s v="South Yarra"/>
    <s v="Stonnington"/>
    <s v="Southern Metropolitan"/>
    <n v="5"/>
    <n v="2016"/>
  </r>
  <r>
    <d v="2016-05-06T00:00:00"/>
    <n v="600000"/>
    <x v="1"/>
    <s v="Cunninghams"/>
    <x v="1"/>
    <n v="3181"/>
    <n v="2"/>
    <n v="1"/>
    <n v="1"/>
    <n v="0"/>
    <n v="1970"/>
    <s v="10/27 Lewisham Rd"/>
    <s v="Windsor"/>
    <s v="Port Phillip"/>
    <s v="Southern Metropolitan"/>
    <n v="5"/>
    <n v="2016"/>
  </r>
  <r>
    <d v="2016-05-06T00:00:00"/>
    <n v="442000"/>
    <x v="1"/>
    <s v="Metro Ladder"/>
    <x v="1"/>
    <n v="3046"/>
    <n v="2"/>
    <n v="1"/>
    <n v="1"/>
    <n v="245"/>
    <m/>
    <s v="1/47 Lytton St"/>
    <s v="Glenroy"/>
    <s v="Moreland"/>
    <s v="Northern Metropolitan"/>
    <n v="5"/>
    <n v="2016"/>
  </r>
  <r>
    <d v="2016-05-06T00:00:00"/>
    <n v="525000"/>
    <x v="0"/>
    <s v="Metro Ladder"/>
    <x v="1"/>
    <n v="3046"/>
    <n v="3"/>
    <n v="1"/>
    <n v="1"/>
    <n v="665"/>
    <n v="1950"/>
    <s v="40 View St"/>
    <s v="Glenroy"/>
    <s v="Moreland"/>
    <s v="Northern Metropolitan"/>
    <n v="5"/>
    <n v="2016"/>
  </r>
  <r>
    <d v="2016-05-06T00:00:00"/>
    <n v="570000"/>
    <x v="1"/>
    <s v="Cunninghams"/>
    <x v="0"/>
    <n v="3032"/>
    <n v="2"/>
    <n v="1"/>
    <n v="1"/>
    <n v="0"/>
    <m/>
    <s v="6/17 Geddes St"/>
    <s v="Ascot Vale"/>
    <s v="Moonee Valley"/>
    <s v="Western Metropolitan"/>
    <n v="5"/>
    <n v="2016"/>
  </r>
  <r>
    <d v="2016-05-06T00:00:00"/>
    <n v="736000"/>
    <x v="1"/>
    <s v="Cunninghams"/>
    <x v="1"/>
    <n v="3040"/>
    <n v="2"/>
    <n v="1"/>
    <n v="1"/>
    <n v="0"/>
    <n v="1940"/>
    <s v="1/15 Gilbertson St"/>
    <s v="Essendon"/>
    <s v="Moonee Valley"/>
    <s v="Western Metropolitan"/>
    <n v="5"/>
    <n v="2016"/>
  </r>
  <r>
    <d v="2016-05-06T00:00:00"/>
    <n v="971000"/>
    <x v="0"/>
    <s v="Cunninghams"/>
    <x v="0"/>
    <n v="3032"/>
    <n v="3"/>
    <n v="2"/>
    <n v="2"/>
    <n v="285"/>
    <n v="1900"/>
    <s v="98 Epsom Rd"/>
    <s v="Ascot Vale"/>
    <s v="Moonee Valley"/>
    <s v="Western Metropolitan"/>
    <n v="5"/>
    <n v="2016"/>
  </r>
  <r>
    <d v="2016-05-06T00:00:00"/>
    <n v="1100000"/>
    <x v="0"/>
    <s v="Property Barons"/>
    <x v="1"/>
    <n v="3042"/>
    <n v="3"/>
    <n v="1"/>
    <n v="1"/>
    <n v="655"/>
    <m/>
    <s v="4 Ida St"/>
    <s v="Niddrie"/>
    <s v="Moonee Valley"/>
    <s v="Western Metropolitan"/>
    <n v="5"/>
    <n v="2016"/>
  </r>
  <r>
    <d v="2016-05-06T00:00:00"/>
    <n v="1000000"/>
    <x v="0"/>
    <s v="Cunninghams"/>
    <x v="0"/>
    <n v="3207"/>
    <n v="2"/>
    <n v="1"/>
    <n v="1"/>
    <n v="90"/>
    <n v="2007"/>
    <s v="106 Ross St"/>
    <s v="Port Melbourne"/>
    <s v="Melbourne"/>
    <s v="Southern Metropolitan"/>
    <n v="5"/>
    <n v="2016"/>
  </r>
  <r>
    <d v="2016-05-06T00:00:00"/>
    <n v="1010000"/>
    <x v="0"/>
    <s v="Maxwells"/>
    <x v="0"/>
    <n v="3031"/>
    <n v="3"/>
    <n v="1"/>
    <n v="0"/>
    <n v="234"/>
    <n v="1900"/>
    <s v="67 Collett St"/>
    <s v="Kensington"/>
    <s v="Melbourne"/>
    <s v="Northern Metropolitan"/>
    <n v="5"/>
    <n v="2016"/>
  </r>
  <r>
    <d v="2016-05-06T00:00:00"/>
    <n v="550000"/>
    <x v="2"/>
    <s v="Cunninghams"/>
    <x v="0"/>
    <n v="3032"/>
    <n v="3"/>
    <n v="2"/>
    <n v="2"/>
    <n v="77"/>
    <n v="2000"/>
    <s v="18 Blair St"/>
    <s v="Maribyrnong"/>
    <s v="Maribyrnong"/>
    <s v="Western Metropolitan"/>
    <n v="5"/>
    <n v="2016"/>
  </r>
  <r>
    <d v="2016-05-06T00:00:00"/>
    <n v="1060000"/>
    <x v="0"/>
    <s v="Metro Ladder"/>
    <x v="0"/>
    <n v="3163"/>
    <n v="3"/>
    <n v="1"/>
    <n v="2"/>
    <n v="595"/>
    <n v="1957"/>
    <s v="38 Dalny Rd"/>
    <s v="Murrumbeena"/>
    <s v="Glen Eira"/>
    <s v="Southern Metropolitan"/>
    <n v="5"/>
    <n v="2016"/>
  </r>
  <r>
    <d v="2016-05-06T00:00:00"/>
    <n v="613000"/>
    <x v="0"/>
    <s v="Cunninghams"/>
    <x v="1"/>
    <n v="3073"/>
    <n v="3"/>
    <n v="1"/>
    <n v="2"/>
    <n v="745"/>
    <n v="1985"/>
    <s v="25 Florence Cl"/>
    <s v="Reservoir"/>
    <s v="Darebin"/>
    <s v="Northern Metropolitan"/>
    <n v="5"/>
    <n v="2016"/>
  </r>
  <r>
    <d v="2016-05-06T00:00:00"/>
    <n v="760000"/>
    <x v="0"/>
    <s v="Cunninghams"/>
    <x v="1"/>
    <n v="3071"/>
    <n v="2"/>
    <n v="1"/>
    <n v="0"/>
    <n v="0"/>
    <n v="1900"/>
    <s v="84 Raleigh St"/>
    <s v="Thornbury"/>
    <s v="Darebin"/>
    <s v="Northern Metropolitan"/>
    <n v="5"/>
    <n v="2016"/>
  </r>
  <r>
    <d v="2016-05-06T00:00:00"/>
    <n v="500000"/>
    <x v="2"/>
    <s v="Best Bricks"/>
    <x v="0"/>
    <n v="3020"/>
    <n v="3"/>
    <n v="1"/>
    <n v="2"/>
    <n v="224"/>
    <n v="1985"/>
    <s v="3/2 Cooper St"/>
    <s v="Sunshine"/>
    <s v="Brimbank"/>
    <s v="Western Metropolitan"/>
    <n v="5"/>
    <n v="2016"/>
  </r>
  <r>
    <d v="2016-05-06T00:00:00"/>
    <n v="1155000"/>
    <x v="0"/>
    <s v="Jones and Jones"/>
    <x v="1"/>
    <n v="3122"/>
    <n v="2"/>
    <n v="1"/>
    <n v="2"/>
    <n v="235"/>
    <m/>
    <s v="23 Melville St"/>
    <s v="Hawthorn"/>
    <s v="Boroondara"/>
    <s v="Southern Metropolitan"/>
    <n v="5"/>
    <n v="2016"/>
  </r>
  <r>
    <d v="2016-05-06T00:00:00"/>
    <n v="1500000"/>
    <x v="0"/>
    <s v="Jones and Jones"/>
    <x v="0"/>
    <n v="3104"/>
    <n v="4"/>
    <n v="2"/>
    <n v="2"/>
    <n v="610"/>
    <m/>
    <s v="10 Seattle St"/>
    <s v="Balwyn North"/>
    <s v="Boroondara"/>
    <s v="Southern Metropolitan"/>
    <n v="5"/>
    <n v="2016"/>
  </r>
  <r>
    <d v="2016-05-06T00:00:00"/>
    <n v="2130000"/>
    <x v="0"/>
    <s v="Jones and Jones"/>
    <x v="0"/>
    <n v="3103"/>
    <n v="4"/>
    <n v="2"/>
    <n v="2"/>
    <n v="664"/>
    <m/>
    <s v="27 Nungerner St"/>
    <s v="Balwyn"/>
    <s v="Boroondara"/>
    <s v="Southern Metropolitan"/>
    <n v="5"/>
    <n v="2016"/>
  </r>
  <r>
    <d v="2016-05-07T00:00:00"/>
    <n v="1045000"/>
    <x v="0"/>
    <s v="Jones and Jones"/>
    <x v="1"/>
    <n v="3121"/>
    <n v="2"/>
    <n v="1"/>
    <n v="1"/>
    <n v="138"/>
    <n v="1890"/>
    <s v="45 Westbank Tce"/>
    <s v="Richmond"/>
    <s v="Yarra"/>
    <s v="Northern Metropolitan"/>
    <n v="5"/>
    <n v="2016"/>
  </r>
  <r>
    <d v="2016-05-07T00:00:00"/>
    <n v="367000"/>
    <x v="1"/>
    <s v="Metro Ladder"/>
    <x v="1"/>
    <n v="3141"/>
    <n v="1"/>
    <n v="1"/>
    <n v="0"/>
    <n v="0"/>
    <n v="1950"/>
    <s v="24/384 Toorak Rd"/>
    <s v="South Yarra"/>
    <s v="Stonnington"/>
    <s v="Southern Metropolitan"/>
    <n v="5"/>
    <n v="2016"/>
  </r>
  <r>
    <d v="2016-05-07T00:00:00"/>
    <n v="450000"/>
    <x v="1"/>
    <s v="Metro Ladder"/>
    <x v="0"/>
    <n v="3141"/>
    <n v="2"/>
    <n v="1"/>
    <n v="1"/>
    <n v="0"/>
    <m/>
    <s v="6/432 Punt Rd"/>
    <s v="South Yarra"/>
    <s v="Stonnington"/>
    <s v="Southern Metropolitan"/>
    <n v="5"/>
    <n v="2016"/>
  </r>
  <r>
    <d v="2016-05-07T00:00:00"/>
    <n v="650000"/>
    <x v="1"/>
    <s v="Zimmerman"/>
    <x v="0"/>
    <n v="3141"/>
    <n v="2"/>
    <n v="1"/>
    <n v="1"/>
    <n v="0"/>
    <n v="1986"/>
    <s v="13/55 Darling St"/>
    <s v="South Yarra"/>
    <s v="Stonnington"/>
    <s v="Southern Metropolitan"/>
    <n v="5"/>
    <n v="2016"/>
  </r>
  <r>
    <d v="2016-05-07T00:00:00"/>
    <n v="575000"/>
    <x v="1"/>
    <s v="Jones and Jones"/>
    <x v="1"/>
    <n v="3182"/>
    <n v="2"/>
    <n v="2"/>
    <n v="1"/>
    <n v="0"/>
    <n v="2013"/>
    <s v="104/13 Wellington St"/>
    <s v="St Kilda"/>
    <s v="Port Phillip"/>
    <s v="Southern Metropolitan"/>
    <n v="5"/>
    <n v="2016"/>
  </r>
  <r>
    <d v="2016-05-07T00:00:00"/>
    <n v="1020000"/>
    <x v="0"/>
    <s v="Maxwells"/>
    <x v="1"/>
    <n v="3206"/>
    <n v="2"/>
    <n v="1"/>
    <n v="1"/>
    <n v="107"/>
    <n v="1900"/>
    <s v="81 Carter St"/>
    <s v="Middle Park"/>
    <s v="Port Phillip"/>
    <s v="Southern Metropolitan"/>
    <n v="5"/>
    <n v="2016"/>
  </r>
  <r>
    <d v="2016-05-07T00:00:00"/>
    <n v="400000"/>
    <x v="1"/>
    <s v="Jones and Jones"/>
    <x v="0"/>
    <n v="3057"/>
    <n v="2"/>
    <n v="1"/>
    <n v="1"/>
    <n v="0"/>
    <m/>
    <s v="18/408 Lygon St"/>
    <s v="Brunswick East"/>
    <s v="Moreland"/>
    <s v="Northern Metropolitan"/>
    <n v="5"/>
    <n v="2016"/>
  </r>
  <r>
    <d v="2016-05-07T00:00:00"/>
    <n v="1010000"/>
    <x v="0"/>
    <s v="Property Barons"/>
    <x v="1"/>
    <n v="3033"/>
    <n v="4"/>
    <n v="2"/>
    <n v="2"/>
    <n v="776"/>
    <n v="1980"/>
    <s v="4 Trent Ct"/>
    <s v="Keilor East"/>
    <s v="Moonee Valley"/>
    <s v="Western Metropolitan"/>
    <n v="5"/>
    <n v="2016"/>
  </r>
  <r>
    <d v="2016-05-07T00:00:00"/>
    <n v="720000"/>
    <x v="1"/>
    <s v="Jones and Jones"/>
    <x v="1"/>
    <n v="3207"/>
    <n v="2"/>
    <n v="2"/>
    <n v="1"/>
    <n v="0"/>
    <n v="2012"/>
    <s v="202/115 Nott St"/>
    <s v="Port Melbourne"/>
    <s v="Melbourne"/>
    <s v="Southern Metropolitan"/>
    <n v="5"/>
    <n v="2016"/>
  </r>
  <r>
    <d v="2016-05-07T00:00:00"/>
    <n v="485000"/>
    <x v="1"/>
    <s v="Maxwells"/>
    <x v="1"/>
    <n v="3012"/>
    <n v="2"/>
    <n v="1"/>
    <n v="1"/>
    <n v="152"/>
    <m/>
    <s v="2/45 Cathcart St"/>
    <s v="Maidstone"/>
    <s v="Maribyrnong"/>
    <s v="Western Metropolitan"/>
    <n v="5"/>
    <n v="2016"/>
  </r>
  <r>
    <d v="2016-05-07T00:00:00"/>
    <n v="677500"/>
    <x v="0"/>
    <s v="Maxwells"/>
    <x v="1"/>
    <n v="3012"/>
    <n v="2"/>
    <n v="1"/>
    <n v="1"/>
    <n v="224"/>
    <n v="1915"/>
    <s v="104 Williamstown Rd"/>
    <s v="Kingsville"/>
    <s v="Maribyrnong"/>
    <s v="Western Metropolitan"/>
    <n v="5"/>
    <n v="2016"/>
  </r>
  <r>
    <d v="2016-05-07T00:00:00"/>
    <n v="1137500"/>
    <x v="0"/>
    <s v="Metro Ladder"/>
    <x v="1"/>
    <n v="3013"/>
    <n v="5"/>
    <n v="3"/>
    <n v="4"/>
    <n v="446"/>
    <n v="1950"/>
    <s v="129 Roberts St"/>
    <s v="Yarraville"/>
    <s v="Maribyrnong"/>
    <s v="Western Metropolitan"/>
    <n v="5"/>
    <n v="2016"/>
  </r>
  <r>
    <d v="2016-05-07T00:00:00"/>
    <n v="1540000"/>
    <x v="0"/>
    <s v="Cunninghams"/>
    <x v="1"/>
    <n v="3078"/>
    <n v="3"/>
    <n v="1"/>
    <n v="2"/>
    <n v="592"/>
    <m/>
    <s v="44 Naroon Rd"/>
    <s v="Alphington"/>
    <s v="Darebin"/>
    <s v="Northern Metropolitan"/>
    <n v="5"/>
    <n v="2016"/>
  </r>
  <r>
    <d v="2016-05-07T00:00:00"/>
    <n v="1700000"/>
    <x v="0"/>
    <s v="Metro Ladder"/>
    <x v="0"/>
    <n v="3070"/>
    <n v="4"/>
    <n v="2"/>
    <n v="1"/>
    <n v="415"/>
    <n v="1900"/>
    <s v="29 Westgarth St"/>
    <s v="Northcote"/>
    <s v="Darebin"/>
    <s v="Northern Metropolitan"/>
    <n v="5"/>
    <n v="2016"/>
  </r>
  <r>
    <d v="2016-05-07T00:00:00"/>
    <n v="500000"/>
    <x v="0"/>
    <s v="Property Barons"/>
    <x v="0"/>
    <n v="3020"/>
    <n v="3"/>
    <n v="1"/>
    <n v="1"/>
    <n v="541"/>
    <n v="1970"/>
    <s v="16 Mapledene Ct"/>
    <s v="Sunshine West"/>
    <s v="Brimbank"/>
    <s v="Western Metropolitan"/>
    <n v="5"/>
    <n v="2016"/>
  </r>
  <r>
    <d v="2016-05-07T00:00:00"/>
    <n v="830000"/>
    <x v="1"/>
    <s v="Property Barons"/>
    <x v="1"/>
    <n v="3126"/>
    <n v="2"/>
    <n v="1"/>
    <n v="1"/>
    <n v="110"/>
    <n v="1960"/>
    <s v="3/13 Wattle Valley Rd"/>
    <s v="Canterbury"/>
    <s v="Boroondara"/>
    <s v="Southern Metropolitan"/>
    <n v="5"/>
    <n v="2016"/>
  </r>
  <r>
    <d v="2016-05-07T00:00:00"/>
    <n v="2000000"/>
    <x v="0"/>
    <s v="Metro Ladder"/>
    <x v="0"/>
    <n v="3103"/>
    <n v="4"/>
    <n v="1"/>
    <n v="2"/>
    <n v="739"/>
    <n v="1930"/>
    <s v="26 Wills St"/>
    <s v="Balwyn"/>
    <s v="Boroondara"/>
    <s v="Southern Metropolitan"/>
    <n v="5"/>
    <n v="2016"/>
  </r>
  <r>
    <d v="2016-05-07T00:00:00"/>
    <n v="2050000"/>
    <x v="0"/>
    <s v="Jones and Jones"/>
    <x v="0"/>
    <n v="3127"/>
    <n v="4"/>
    <n v="2"/>
    <n v="2"/>
    <n v="949"/>
    <n v="1910"/>
    <s v="212 Union Rd"/>
    <s v="Surrey Hills"/>
    <s v="Boroondara"/>
    <s v="Southern Metropolitan"/>
    <n v="5"/>
    <n v="2016"/>
  </r>
  <r>
    <d v="2016-05-07T00:00:00"/>
    <n v="2950000"/>
    <x v="0"/>
    <s v="Flanders &amp; Fish"/>
    <x v="0"/>
    <n v="3124"/>
    <n v="4"/>
    <n v="2"/>
    <n v="4"/>
    <n v="661"/>
    <m/>
    <s v="68 Hunter Rd"/>
    <s v="Camberwell"/>
    <s v="Boroondara"/>
    <s v="Southern Metropolitan"/>
    <n v="5"/>
    <n v="2016"/>
  </r>
  <r>
    <d v="2016-05-07T00:00:00"/>
    <n v="820000"/>
    <x v="0"/>
    <s v="Melbourne Homes"/>
    <x v="1"/>
    <n v="3084"/>
    <n v="3"/>
    <n v="2"/>
    <n v="2"/>
    <n v="628"/>
    <n v="1960"/>
    <s v="40 Castleton Rd"/>
    <s v="Viewbank"/>
    <s v="Banyule"/>
    <s v="Eastern Metropolitan"/>
    <n v="5"/>
    <n v="2016"/>
  </r>
  <r>
    <d v="2016-05-08T00:00:00"/>
    <n v="1060000"/>
    <x v="0"/>
    <s v="Cunninghams"/>
    <x v="1"/>
    <n v="3125"/>
    <n v="5"/>
    <n v="3"/>
    <n v="2"/>
    <n v="326"/>
    <n v="2013"/>
    <s v="1/34 Cumming St"/>
    <s v="Burwood"/>
    <s v="Whitehorse"/>
    <s v="Southern Metropolitan"/>
    <n v="5"/>
    <n v="2016"/>
  </r>
  <r>
    <d v="2016-05-08T00:00:00"/>
    <n v="400000"/>
    <x v="1"/>
    <s v="SJ"/>
    <x v="1"/>
    <n v="3141"/>
    <n v="1"/>
    <n v="1"/>
    <n v="1"/>
    <n v="1424"/>
    <m/>
    <s v="17/393 Toorak Rd"/>
    <s v="South Yarra"/>
    <s v="Stonnington"/>
    <s v="Southern Metropolitan"/>
    <n v="5"/>
    <n v="2016"/>
  </r>
  <r>
    <d v="2016-05-08T00:00:00"/>
    <n v="385000"/>
    <x v="1"/>
    <s v="Cunninghams"/>
    <x v="0"/>
    <n v="3182"/>
    <n v="2"/>
    <n v="1"/>
    <n v="1"/>
    <n v="0"/>
    <n v="1970"/>
    <s v="4/27 Robe St"/>
    <s v="St Kilda"/>
    <s v="Port Phillip"/>
    <s v="Southern Metropolitan"/>
    <n v="5"/>
    <n v="2016"/>
  </r>
  <r>
    <d v="2016-05-08T00:00:00"/>
    <n v="720000"/>
    <x v="1"/>
    <s v="Jones and Jones"/>
    <x v="1"/>
    <n v="3207"/>
    <n v="2"/>
    <n v="1"/>
    <n v="1"/>
    <n v="0"/>
    <m/>
    <s v="7/55 Johnston St"/>
    <s v="Port Melbourne"/>
    <s v="Port Phillip"/>
    <s v="Southern Metropolitan"/>
    <n v="5"/>
    <n v="2016"/>
  </r>
  <r>
    <d v="2016-05-08T00:00:00"/>
    <n v="1500000"/>
    <x v="0"/>
    <s v="Maxwells"/>
    <x v="0"/>
    <n v="3206"/>
    <n v="3"/>
    <n v="2"/>
    <n v="1"/>
    <n v="151"/>
    <n v="1880"/>
    <s v="82 Hambleton St"/>
    <s v="Middle Park"/>
    <s v="Port Phillip"/>
    <s v="Southern Metropolitan"/>
    <n v="5"/>
    <n v="2016"/>
  </r>
  <r>
    <d v="2016-05-08T00:00:00"/>
    <n v="738000"/>
    <x v="0"/>
    <s v="Metro Ladder"/>
    <x v="0"/>
    <n v="3044"/>
    <n v="3"/>
    <n v="1"/>
    <n v="1"/>
    <n v="821"/>
    <n v="1974"/>
    <s v="2 Donnelly Ct"/>
    <s v="Pascoe Vale"/>
    <s v="Moreland"/>
    <s v="Northern Metropolitan"/>
    <n v="5"/>
    <n v="2016"/>
  </r>
  <r>
    <d v="2016-05-08T00:00:00"/>
    <n v="900000"/>
    <x v="0"/>
    <s v="Metro Ladder"/>
    <x v="0"/>
    <n v="3055"/>
    <n v="2"/>
    <n v="1"/>
    <n v="1"/>
    <n v="410"/>
    <m/>
    <s v="102 Melville Rd"/>
    <s v="Brunswick West"/>
    <s v="Moreland"/>
    <s v="Northern Metropolitan"/>
    <n v="5"/>
    <n v="2016"/>
  </r>
  <r>
    <d v="2016-05-08T00:00:00"/>
    <n v="936000"/>
    <x v="0"/>
    <s v="Cunninghams"/>
    <x v="1"/>
    <n v="3056"/>
    <n v="2"/>
    <n v="1"/>
    <n v="2"/>
    <n v="200"/>
    <m/>
    <s v="58 Donald St"/>
    <s v="Brunswick"/>
    <s v="Moreland"/>
    <s v="Northern Metropolitan"/>
    <n v="5"/>
    <n v="2016"/>
  </r>
  <r>
    <d v="2016-05-08T00:00:00"/>
    <n v="800000"/>
    <x v="2"/>
    <s v="Property Barons"/>
    <x v="0"/>
    <n v="3040"/>
    <n v="3"/>
    <n v="3"/>
    <n v="2"/>
    <n v="242"/>
    <n v="2013"/>
    <s v="1/410 Buckley St"/>
    <s v="Essendon West"/>
    <s v="Moonee Valley"/>
    <s v="Western Metropolitan"/>
    <n v="5"/>
    <n v="2016"/>
  </r>
  <r>
    <d v="2016-05-08T00:00:00"/>
    <n v="1160000"/>
    <x v="0"/>
    <s v="Flanders &amp; Fish"/>
    <x v="1"/>
    <n v="3034"/>
    <n v="4"/>
    <n v="3"/>
    <n v="2"/>
    <n v="789"/>
    <m/>
    <s v="14 Lovett Dr"/>
    <s v="Avondale Heights"/>
    <s v="Moonee Valley"/>
    <s v="Western Metropolitan"/>
    <n v="5"/>
    <n v="2016"/>
  </r>
  <r>
    <d v="2016-05-08T00:00:00"/>
    <n v="1310000"/>
    <x v="0"/>
    <s v="Jones and Jones"/>
    <x v="1"/>
    <n v="3039"/>
    <n v="4"/>
    <n v="3"/>
    <n v="2"/>
    <n v="475"/>
    <m/>
    <s v="22 McPherson St"/>
    <s v="Moonee Ponds"/>
    <s v="Moonee Valley"/>
    <s v="Western Metropolitan"/>
    <n v="5"/>
    <n v="2016"/>
  </r>
  <r>
    <d v="2016-05-08T00:00:00"/>
    <n v="675000"/>
    <x v="2"/>
    <s v="Flanders &amp; Fish"/>
    <x v="0"/>
    <n v="3032"/>
    <n v="3"/>
    <n v="2"/>
    <n v="2"/>
    <n v="210"/>
    <m/>
    <s v="31 Forge Cl"/>
    <s v="Maribyrnong"/>
    <s v="Maribyrnong"/>
    <s v="Western Metropolitan"/>
    <n v="5"/>
    <n v="2016"/>
  </r>
  <r>
    <d v="2016-05-08T00:00:00"/>
    <n v="910000"/>
    <x v="0"/>
    <s v="Jones and Jones"/>
    <x v="1"/>
    <n v="3013"/>
    <n v="3"/>
    <n v="3"/>
    <n v="2"/>
    <n v="197"/>
    <n v="2013"/>
    <s v="6 Clarendon St"/>
    <s v="Yarraville"/>
    <s v="Maribyrnong"/>
    <s v="Western Metropolitan"/>
    <n v="5"/>
    <n v="2016"/>
  </r>
  <r>
    <d v="2016-05-08T00:00:00"/>
    <n v="588000"/>
    <x v="0"/>
    <s v="Melbourne Homes"/>
    <x v="1"/>
    <n v="3025"/>
    <n v="3"/>
    <n v="1"/>
    <n v="1"/>
    <n v="328"/>
    <n v="1970"/>
    <s v="1/95 Mills St"/>
    <s v="Altona North"/>
    <s v="Hobsons Bay"/>
    <s v="Western Metropolitan"/>
    <n v="5"/>
    <n v="2016"/>
  </r>
  <r>
    <d v="2016-05-08T00:00:00"/>
    <n v="882000"/>
    <x v="2"/>
    <s v="Cunninghams"/>
    <x v="1"/>
    <n v="3165"/>
    <n v="3"/>
    <n v="2"/>
    <n v="2"/>
    <n v="208"/>
    <m/>
    <s v="2/5 Pell St"/>
    <s v="Bentleigh East"/>
    <s v="Glen Eira"/>
    <s v="Southern Metropolitan"/>
    <n v="5"/>
    <n v="2016"/>
  </r>
  <r>
    <d v="2016-05-08T00:00:00"/>
    <n v="886000"/>
    <x v="0"/>
    <s v="Cunninghams"/>
    <x v="1"/>
    <n v="3165"/>
    <n v="3"/>
    <n v="2"/>
    <n v="1"/>
    <n v="185"/>
    <n v="2012"/>
    <s v="3b Manuka St"/>
    <s v="Bentleigh East"/>
    <s v="Glen Eira"/>
    <s v="Southern Metropolitan"/>
    <n v="5"/>
    <n v="2016"/>
  </r>
  <r>
    <d v="2016-05-08T00:00:00"/>
    <n v="1100000"/>
    <x v="2"/>
    <s v="Metro Ladder"/>
    <x v="1"/>
    <n v="3163"/>
    <n v="4"/>
    <n v="3"/>
    <n v="2"/>
    <n v="305"/>
    <n v="1996"/>
    <s v="1/52 Neville St"/>
    <s v="Carnegie"/>
    <s v="Glen Eira"/>
    <s v="Southern Metropolitan"/>
    <n v="5"/>
    <n v="2016"/>
  </r>
  <r>
    <d v="2016-05-08T00:00:00"/>
    <n v="510000"/>
    <x v="1"/>
    <s v="Metro Ladder"/>
    <x v="0"/>
    <n v="3071"/>
    <n v="2"/>
    <n v="1"/>
    <n v="1"/>
    <n v="0"/>
    <m/>
    <s v="67/337 Station St"/>
    <s v="Thornbury"/>
    <s v="Darebin"/>
    <s v="Northern Metropolitan"/>
    <n v="5"/>
    <n v="2016"/>
  </r>
  <r>
    <d v="2016-05-08T00:00:00"/>
    <n v="655000"/>
    <x v="0"/>
    <s v="Cunninghams"/>
    <x v="0"/>
    <n v="3073"/>
    <n v="3"/>
    <n v="1"/>
    <n v="1"/>
    <n v="644"/>
    <m/>
    <s v="83 Royal Pde"/>
    <s v="Reservoir"/>
    <s v="Darebin"/>
    <s v="Northern Metropolitan"/>
    <n v="5"/>
    <n v="2016"/>
  </r>
  <r>
    <d v="2016-05-08T00:00:00"/>
    <n v="891000"/>
    <x v="1"/>
    <s v="Cunninghams"/>
    <x v="1"/>
    <n v="3122"/>
    <n v="2"/>
    <n v="1"/>
    <n v="1"/>
    <n v="1585"/>
    <n v="1970"/>
    <s v="16/5 Denham St"/>
    <s v="Hawthorn"/>
    <s v="Boroondara"/>
    <s v="Southern Metropolitan"/>
    <n v="5"/>
    <n v="2016"/>
  </r>
  <r>
    <d v="2016-05-08T00:00:00"/>
    <n v="1211000"/>
    <x v="0"/>
    <s v="Cunninghams"/>
    <x v="1"/>
    <n v="3101"/>
    <n v="3"/>
    <n v="1"/>
    <n v="1"/>
    <n v="633"/>
    <m/>
    <s v="43 Kellett Gr"/>
    <s v="Kew"/>
    <s v="Boroondara"/>
    <s v="Southern Metropolitan"/>
    <n v="5"/>
    <n v="2016"/>
  </r>
  <r>
    <d v="2016-05-08T00:00:00"/>
    <n v="1900000"/>
    <x v="0"/>
    <s v="Jones and Jones"/>
    <x v="0"/>
    <n v="3146"/>
    <n v="4"/>
    <n v="4"/>
    <n v="2"/>
    <n v="708"/>
    <n v="1985"/>
    <s v="3 Bridges St"/>
    <s v="Glen Iris"/>
    <s v="Boroondara"/>
    <s v="Southern Metropolitan"/>
    <n v="5"/>
    <n v="2016"/>
  </r>
  <r>
    <d v="2016-05-08T00:00:00"/>
    <n v="1912000"/>
    <x v="0"/>
    <s v="Flanders &amp; Fish"/>
    <x v="1"/>
    <n v="3103"/>
    <n v="3"/>
    <n v="1"/>
    <n v="2"/>
    <n v="844"/>
    <m/>
    <s v="23 Wills St"/>
    <s v="Balwyn"/>
    <s v="Boroondara"/>
    <s v="Southern Metropolitan"/>
    <n v="5"/>
    <n v="2016"/>
  </r>
  <r>
    <d v="2016-05-08T00:00:00"/>
    <n v="2040000"/>
    <x v="0"/>
    <s v="Cunninghams"/>
    <x v="1"/>
    <n v="3123"/>
    <n v="3"/>
    <n v="1"/>
    <n v="2"/>
    <n v="783"/>
    <m/>
    <s v="1 Avenue Victoria"/>
    <s v="Hawthorn East"/>
    <s v="Boroondara"/>
    <s v="Southern Metropolitan"/>
    <n v="5"/>
    <n v="2016"/>
  </r>
  <r>
    <d v="2016-05-08T00:00:00"/>
    <n v="2125000"/>
    <x v="0"/>
    <s v="Cunninghams"/>
    <x v="0"/>
    <n v="3127"/>
    <n v="4"/>
    <n v="2"/>
    <n v="2"/>
    <n v="702"/>
    <n v="1927"/>
    <s v="1 Marne St"/>
    <s v="Surrey Hills"/>
    <s v="Boroondara"/>
    <s v="Southern Metropolitan"/>
    <n v="5"/>
    <n v="2016"/>
  </r>
  <r>
    <d v="2016-05-08T00:00:00"/>
    <n v="549000"/>
    <x v="1"/>
    <s v="SJ"/>
    <x v="1"/>
    <n v="3087"/>
    <n v="3"/>
    <n v="1"/>
    <n v="1"/>
    <n v="0"/>
    <n v="1980"/>
    <s v="2/5 Marilyn Ct"/>
    <s v="Watsonia"/>
    <s v="Banyule"/>
    <s v="Northern Metropolitan"/>
    <n v="5"/>
    <n v="2016"/>
  </r>
  <r>
    <d v="2016-05-09T00:00:00"/>
    <n v="1600000"/>
    <x v="0"/>
    <s v="Flanders &amp; Fish"/>
    <x v="1"/>
    <n v="3128"/>
    <n v="4"/>
    <n v="2"/>
    <n v="1"/>
    <n v="692"/>
    <n v="1890"/>
    <s v="55 Albion Rd"/>
    <s v="Box Hill"/>
    <s v="Whitehorse"/>
    <s v="Eastern Metropolitan"/>
    <n v="5"/>
    <n v="2016"/>
  </r>
  <r>
    <d v="2016-05-09T00:00:00"/>
    <n v="686000"/>
    <x v="1"/>
    <s v="Metro Ladder"/>
    <x v="1"/>
    <n v="3184"/>
    <n v="2"/>
    <n v="1"/>
    <n v="1"/>
    <n v="1622"/>
    <n v="1970"/>
    <s v="5/15 Dickens St"/>
    <s v="Elwood"/>
    <s v="Port Phillip"/>
    <s v="Southern Metropolitan"/>
    <n v="5"/>
    <n v="2016"/>
  </r>
  <r>
    <d v="2016-05-09T00:00:00"/>
    <n v="687500"/>
    <x v="1"/>
    <s v="Cunninghams"/>
    <x v="1"/>
    <n v="3184"/>
    <n v="2"/>
    <n v="1"/>
    <n v="1"/>
    <n v="0"/>
    <n v="1930"/>
    <s v="1/127 Glen Huntly Rd"/>
    <s v="Elwood"/>
    <s v="Port Phillip"/>
    <s v="Southern Metropolitan"/>
    <n v="5"/>
    <n v="2016"/>
  </r>
  <r>
    <d v="2016-05-09T00:00:00"/>
    <n v="2100000"/>
    <x v="0"/>
    <s v="Cunninghams"/>
    <x v="0"/>
    <n v="3206"/>
    <n v="3"/>
    <n v="1"/>
    <n v="1"/>
    <n v="120"/>
    <n v="1900"/>
    <s v="55 Merton St"/>
    <s v="Albert Park"/>
    <s v="Port Phillip"/>
    <s v="Southern Metropolitan"/>
    <n v="5"/>
    <n v="2016"/>
  </r>
  <r>
    <d v="2016-05-09T00:00:00"/>
    <n v="485000"/>
    <x v="0"/>
    <s v="Cunninghams"/>
    <x v="1"/>
    <n v="3043"/>
    <n v="3"/>
    <n v="2"/>
    <n v="1"/>
    <n v="175"/>
    <n v="2004"/>
    <s v="42 Seggan Cir"/>
    <s v="Gowanbrae"/>
    <s v="Moreland"/>
    <s v="Western Metropolitan"/>
    <n v="5"/>
    <n v="2016"/>
  </r>
  <r>
    <d v="2016-05-09T00:00:00"/>
    <n v="642000"/>
    <x v="0"/>
    <s v="Cunninghams"/>
    <x v="1"/>
    <n v="3058"/>
    <n v="2"/>
    <n v="1"/>
    <n v="0"/>
    <n v="167"/>
    <m/>
    <s v="9 Sargood St"/>
    <s v="Coburg"/>
    <s v="Moreland"/>
    <s v="Northern Metropolitan"/>
    <n v="5"/>
    <n v="2016"/>
  </r>
  <r>
    <d v="2016-05-09T00:00:00"/>
    <n v="700000"/>
    <x v="0"/>
    <s v="Cunninghams"/>
    <x v="0"/>
    <n v="3058"/>
    <n v="2"/>
    <n v="1"/>
    <n v="2"/>
    <n v="381"/>
    <n v="1925"/>
    <s v="265 Bell St"/>
    <s v="Coburg"/>
    <s v="Moreland"/>
    <s v="Northern Metropolitan"/>
    <n v="5"/>
    <n v="2016"/>
  </r>
  <r>
    <d v="2016-05-09T00:00:00"/>
    <n v="442000"/>
    <x v="1"/>
    <s v="Flanders &amp; Fish"/>
    <x v="1"/>
    <n v="3032"/>
    <n v="2"/>
    <n v="1"/>
    <n v="1"/>
    <n v="0"/>
    <n v="1975"/>
    <s v="12/9 Milton St"/>
    <s v="Ascot Vale"/>
    <s v="Moonee Valley"/>
    <s v="Western Metropolitan"/>
    <n v="5"/>
    <n v="2016"/>
  </r>
  <r>
    <d v="2016-05-09T00:00:00"/>
    <n v="1715000"/>
    <x v="0"/>
    <s v="Maxwells"/>
    <x v="1"/>
    <n v="3041"/>
    <n v="4"/>
    <n v="3"/>
    <n v="2"/>
    <n v="650"/>
    <n v="2001"/>
    <s v="6 Prefect St"/>
    <s v="Strathmore"/>
    <s v="Moonee Valley"/>
    <s v="Western Metropolitan"/>
    <n v="5"/>
    <n v="2016"/>
  </r>
  <r>
    <d v="2016-05-09T00:00:00"/>
    <n v="440000"/>
    <x v="1"/>
    <s v="Metro Ladder"/>
    <x v="0"/>
    <n v="3051"/>
    <n v="2"/>
    <n v="1"/>
    <n v="1"/>
    <n v="0"/>
    <n v="1960"/>
    <s v="2/150 Arden St"/>
    <s v="North Melbourne"/>
    <s v="Melbourne"/>
    <s v="Northern Metropolitan"/>
    <n v="5"/>
    <n v="2016"/>
  </r>
  <r>
    <d v="2016-05-09T00:00:00"/>
    <n v="622500"/>
    <x v="1"/>
    <s v="Metro Ladder"/>
    <x v="1"/>
    <n v="3006"/>
    <n v="2"/>
    <n v="2"/>
    <n v="1"/>
    <n v="2955"/>
    <n v="2013"/>
    <s v="601/65 Coventry St"/>
    <s v="Southbank"/>
    <s v="Melbourne"/>
    <s v="Southern Metropolitan"/>
    <n v="5"/>
    <n v="2016"/>
  </r>
  <r>
    <d v="2016-05-09T00:00:00"/>
    <n v="800000"/>
    <x v="0"/>
    <s v="Cunninghams"/>
    <x v="0"/>
    <n v="3051"/>
    <n v="2"/>
    <n v="2"/>
    <n v="1"/>
    <n v="55"/>
    <n v="2011"/>
    <s v="20 Scotia St"/>
    <s v="North Melbourne"/>
    <s v="Melbourne"/>
    <s v="Northern Metropolitan"/>
    <n v="5"/>
    <n v="2016"/>
  </r>
  <r>
    <d v="2016-05-09T00:00:00"/>
    <n v="1590000"/>
    <x v="0"/>
    <s v="Jones and Jones"/>
    <x v="0"/>
    <n v="3053"/>
    <n v="3"/>
    <n v="2"/>
    <n v="2"/>
    <n v="100"/>
    <n v="1900"/>
    <s v="254 Faraday St"/>
    <s v="Carlton"/>
    <s v="Melbourne"/>
    <s v="Northern Metropolitan"/>
    <n v="5"/>
    <n v="2016"/>
  </r>
  <r>
    <d v="2016-05-09T00:00:00"/>
    <n v="470000"/>
    <x v="2"/>
    <s v="Cunninghams"/>
    <x v="1"/>
    <n v="3032"/>
    <n v="2"/>
    <n v="2"/>
    <n v="1"/>
    <n v="0"/>
    <m/>
    <s v="3/105 Raleigh Rd"/>
    <s v="Maribyrnong"/>
    <s v="Maribyrnong"/>
    <s v="Western Metropolitan"/>
    <n v="5"/>
    <n v="2016"/>
  </r>
  <r>
    <d v="2016-05-09T00:00:00"/>
    <n v="488000"/>
    <x v="1"/>
    <s v="Property Barons"/>
    <x v="1"/>
    <n v="3032"/>
    <n v="2"/>
    <n v="2"/>
    <n v="2"/>
    <n v="0"/>
    <m/>
    <s v="42/2 Horizon Dr"/>
    <s v="Maribyrnong"/>
    <s v="Maribyrnong"/>
    <s v="Western Metropolitan"/>
    <n v="5"/>
    <n v="2016"/>
  </r>
  <r>
    <d v="2016-05-09T00:00:00"/>
    <n v="1244000"/>
    <x v="0"/>
    <s v="Flanders &amp; Fish"/>
    <x v="0"/>
    <n v="3105"/>
    <n v="4"/>
    <n v="2"/>
    <n v="2"/>
    <n v="530"/>
    <m/>
    <s v="4 Graeme Ct"/>
    <s v="Bulleen"/>
    <s v="Manningham"/>
    <s v="Eastern Metropolitan"/>
    <n v="5"/>
    <n v="2016"/>
  </r>
  <r>
    <d v="2016-05-09T00:00:00"/>
    <n v="1340000"/>
    <x v="0"/>
    <s v="Property Barons"/>
    <x v="1"/>
    <n v="3105"/>
    <n v="3"/>
    <n v="1"/>
    <n v="2"/>
    <n v="775"/>
    <n v="1965"/>
    <s v="28 Dale St"/>
    <s v="Bulleen"/>
    <s v="Manningham"/>
    <s v="Eastern Metropolitan"/>
    <n v="5"/>
    <n v="2016"/>
  </r>
  <r>
    <d v="2016-05-09T00:00:00"/>
    <n v="906000"/>
    <x v="0"/>
    <s v="Cunninghams"/>
    <x v="0"/>
    <n v="3016"/>
    <n v="3"/>
    <n v="2"/>
    <n v="2"/>
    <n v="270"/>
    <m/>
    <s v="22 Burbidge Dr"/>
    <s v="Williamstown"/>
    <s v="Hobsons Bay"/>
    <s v="Western Metropolitan"/>
    <n v="5"/>
    <n v="2016"/>
  </r>
  <r>
    <d v="2016-05-09T00:00:00"/>
    <n v="915000"/>
    <x v="2"/>
    <s v="Metro Ladder"/>
    <x v="0"/>
    <n v="3015"/>
    <n v="4"/>
    <n v="3"/>
    <n v="1"/>
    <n v="662"/>
    <n v="2016"/>
    <s v="58 Kernot St"/>
    <s v="South Kingsville"/>
    <s v="Hobsons Bay"/>
    <s v="Western Metropolitan"/>
    <n v="5"/>
    <n v="2016"/>
  </r>
  <r>
    <d v="2016-05-09T00:00:00"/>
    <n v="970000"/>
    <x v="0"/>
    <s v="Sanders"/>
    <x v="1"/>
    <n v="3015"/>
    <n v="4"/>
    <n v="1"/>
    <n v="1"/>
    <n v="619"/>
    <n v="1915"/>
    <s v="91 High St"/>
    <s v="Newport"/>
    <s v="Hobsons Bay"/>
    <s v="Western Metropolitan"/>
    <n v="5"/>
    <n v="2016"/>
  </r>
  <r>
    <d v="2016-05-09T00:00:00"/>
    <n v="715000"/>
    <x v="1"/>
    <s v="Metro Ladder"/>
    <x v="1"/>
    <n v="3165"/>
    <n v="2"/>
    <n v="1"/>
    <n v="1"/>
    <n v="194"/>
    <n v="1995"/>
    <s v="3/2 Garden Rd"/>
    <s v="Bentleigh East"/>
    <s v="Glen Eira"/>
    <s v="Southern Metropolitan"/>
    <n v="5"/>
    <n v="2016"/>
  </r>
  <r>
    <d v="2016-05-09T00:00:00"/>
    <n v="990000"/>
    <x v="0"/>
    <s v="Cunninghams"/>
    <x v="1"/>
    <n v="3163"/>
    <n v="3"/>
    <n v="2"/>
    <n v="2"/>
    <n v="0"/>
    <m/>
    <s v="33b Emily St"/>
    <s v="Carnegie"/>
    <s v="Glen Eira"/>
    <s v="Southern Metropolitan"/>
    <n v="5"/>
    <n v="2016"/>
  </r>
  <r>
    <d v="2016-05-09T00:00:00"/>
    <n v="680000"/>
    <x v="0"/>
    <s v="Cunninghams"/>
    <x v="1"/>
    <n v="3073"/>
    <n v="3"/>
    <n v="1"/>
    <n v="4"/>
    <n v="527"/>
    <n v="1965"/>
    <s v="119 Hughes Pde"/>
    <s v="Reservoir"/>
    <s v="Darebin"/>
    <s v="Northern Metropolitan"/>
    <n v="5"/>
    <n v="2016"/>
  </r>
  <r>
    <d v="2016-05-09T00:00:00"/>
    <n v="1055000"/>
    <x v="0"/>
    <s v="Melbourne Homes"/>
    <x v="1"/>
    <n v="3078"/>
    <n v="3"/>
    <n v="1"/>
    <n v="2"/>
    <n v="382"/>
    <n v="1950"/>
    <s v="225 Gillies St"/>
    <s v="Fairfield"/>
    <s v="Darebin"/>
    <s v="Northern Metropolitan"/>
    <n v="5"/>
    <n v="2016"/>
  </r>
  <r>
    <d v="2016-05-09T00:00:00"/>
    <n v="1510000"/>
    <x v="0"/>
    <s v="Jones and Jones"/>
    <x v="1"/>
    <n v="3078"/>
    <n v="3"/>
    <n v="1"/>
    <n v="1"/>
    <n v="453"/>
    <m/>
    <s v="48 Gordon St"/>
    <s v="Fairfield"/>
    <s v="Darebin"/>
    <s v="Northern Metropolitan"/>
    <n v="5"/>
    <n v="2016"/>
  </r>
  <r>
    <d v="2016-05-09T00:00:00"/>
    <n v="2000000"/>
    <x v="0"/>
    <s v="Cunninghams"/>
    <x v="0"/>
    <n v="3124"/>
    <n v="5"/>
    <n v="3"/>
    <n v="2"/>
    <n v="801"/>
    <n v="1920"/>
    <s v="603 Burke Rd"/>
    <s v="Camberwell"/>
    <s v="Boroondara"/>
    <s v="Southern Metropolitan"/>
    <n v="5"/>
    <n v="2016"/>
  </r>
  <r>
    <d v="2016-05-09T00:00:00"/>
    <n v="2000000"/>
    <x v="0"/>
    <s v="Cunninghams"/>
    <x v="0"/>
    <n v="3146"/>
    <n v="5"/>
    <n v="3"/>
    <n v="1"/>
    <n v="696"/>
    <n v="1920"/>
    <s v="16 Flowerdale Rd"/>
    <s v="Glen Iris"/>
    <s v="Boroondara"/>
    <s v="Southern Metropolitan"/>
    <n v="5"/>
    <n v="2016"/>
  </r>
  <r>
    <d v="2016-05-09T00:00:00"/>
    <n v="805000"/>
    <x v="0"/>
    <s v="Maxwells"/>
    <x v="0"/>
    <n v="3187"/>
    <n v="2"/>
    <n v="1"/>
    <n v="2"/>
    <n v="347"/>
    <m/>
    <s v="609 Nepean Hwy"/>
    <s v="Brighton East"/>
    <s v="Bayside"/>
    <s v="Southern Metropolitan"/>
    <n v="5"/>
    <n v="2016"/>
  </r>
  <r>
    <d v="2016-05-09T00:00:00"/>
    <n v="1720000"/>
    <x v="0"/>
    <s v="Jones and Jones"/>
    <x v="1"/>
    <n v="3187"/>
    <n v="4"/>
    <n v="2"/>
    <n v="2"/>
    <n v="676"/>
    <m/>
    <s v="18 Curzon St"/>
    <s v="Brighton East"/>
    <s v="Bayside"/>
    <s v="Southern Metropolitan"/>
    <n v="5"/>
    <n v="2016"/>
  </r>
  <r>
    <d v="2016-05-09T00:00:00"/>
    <n v="1962000"/>
    <x v="2"/>
    <s v="Cunninghams"/>
    <x v="1"/>
    <n v="3186"/>
    <n v="3"/>
    <n v="2"/>
    <n v="2"/>
    <n v="323"/>
    <n v="1995"/>
    <s v="55 Whyte St"/>
    <s v="Brighton"/>
    <s v="Bayside"/>
    <s v="Southern Metropolitan"/>
    <n v="5"/>
    <n v="2016"/>
  </r>
  <r>
    <d v="2016-05-09T00:00:00"/>
    <n v="808000"/>
    <x v="2"/>
    <s v="Property Barons"/>
    <x v="1"/>
    <n v="3084"/>
    <n v="3"/>
    <n v="2"/>
    <n v="2"/>
    <n v="255"/>
    <m/>
    <s v="1/58 Darebin St"/>
    <s v="Heidelberg"/>
    <s v="Banyule"/>
    <s v="Eastern Metropolitan"/>
    <n v="5"/>
    <n v="2016"/>
  </r>
  <r>
    <d v="2016-05-10T00:00:00"/>
    <n v="1345000"/>
    <x v="0"/>
    <s v="Cunninghams"/>
    <x v="1"/>
    <n v="3121"/>
    <n v="3"/>
    <n v="1"/>
    <n v="1"/>
    <n v="209"/>
    <n v="1900"/>
    <s v="30 Rowena Pde"/>
    <s v="Richmond"/>
    <s v="Yarra"/>
    <s v="Northern Metropolitan"/>
    <n v="5"/>
    <n v="2016"/>
  </r>
  <r>
    <d v="2016-05-10T00:00:00"/>
    <n v="1645000"/>
    <x v="1"/>
    <s v="Cunninghams"/>
    <x v="1"/>
    <n v="3066"/>
    <n v="2"/>
    <n v="1"/>
    <n v="3"/>
    <n v="0"/>
    <n v="1890"/>
    <s v="12/120 Cambridge St"/>
    <s v="Collingwood"/>
    <s v="Yarra"/>
    <s v="Northern Metropolitan"/>
    <n v="5"/>
    <n v="2016"/>
  </r>
  <r>
    <d v="2016-05-10T00:00:00"/>
    <n v="1650000"/>
    <x v="0"/>
    <s v="Property Barons"/>
    <x v="0"/>
    <n v="3127"/>
    <n v="6"/>
    <n v="3"/>
    <n v="2"/>
    <n v="713"/>
    <n v="1928"/>
    <s v="5 Boronia St"/>
    <s v="Surrey Hills"/>
    <s v="Whitehorse"/>
    <s v="Southern Metropolitan"/>
    <n v="5"/>
    <n v="2016"/>
  </r>
  <r>
    <d v="2016-05-10T00:00:00"/>
    <n v="525000"/>
    <x v="1"/>
    <s v="Jones and Jones"/>
    <x v="1"/>
    <n v="3142"/>
    <n v="2"/>
    <n v="1"/>
    <n v="1"/>
    <n v="0"/>
    <n v="1950"/>
    <s v="10/530 Toorak Rd"/>
    <s v="Toorak"/>
    <s v="Stonnington"/>
    <s v="Southern Metropolitan"/>
    <n v="5"/>
    <n v="2016"/>
  </r>
  <r>
    <d v="2016-05-10T00:00:00"/>
    <n v="775000"/>
    <x v="1"/>
    <s v="Metro Ladder"/>
    <x v="0"/>
    <n v="3141"/>
    <n v="2"/>
    <n v="1"/>
    <n v="1"/>
    <n v="0"/>
    <n v="2000"/>
    <s v="10/34 MacFarlan St"/>
    <s v="South Yarra"/>
    <s v="Stonnington"/>
    <s v="Southern Metropolitan"/>
    <n v="5"/>
    <n v="2016"/>
  </r>
  <r>
    <d v="2016-05-10T00:00:00"/>
    <n v="1351000"/>
    <x v="0"/>
    <s v="Maxwells"/>
    <x v="1"/>
    <n v="3207"/>
    <n v="3"/>
    <n v="1"/>
    <n v="0"/>
    <n v="197"/>
    <m/>
    <s v="150 Clark St"/>
    <s v="Port Melbourne"/>
    <s v="Port Phillip"/>
    <s v="Southern Metropolitan"/>
    <n v="5"/>
    <n v="2016"/>
  </r>
  <r>
    <d v="2016-05-10T00:00:00"/>
    <n v="2260000"/>
    <x v="1"/>
    <s v="Cunninghams"/>
    <x v="1"/>
    <n v="3207"/>
    <n v="3"/>
    <n v="2"/>
    <n v="2"/>
    <n v="0"/>
    <m/>
    <s v="801/65 Beach St"/>
    <s v="Port Melbourne"/>
    <s v="Port Phillip"/>
    <s v="Southern Metropolitan"/>
    <n v="5"/>
    <n v="2016"/>
  </r>
  <r>
    <d v="2016-05-10T00:00:00"/>
    <n v="625000"/>
    <x v="2"/>
    <s v="Jones and Jones"/>
    <x v="0"/>
    <n v="3056"/>
    <n v="1"/>
    <n v="1"/>
    <n v="1"/>
    <n v="82"/>
    <n v="1930"/>
    <s v="3 Ballarat St"/>
    <s v="Brunswick"/>
    <s v="Moreland"/>
    <s v="Northern Metropolitan"/>
    <n v="5"/>
    <n v="2016"/>
  </r>
  <r>
    <d v="2016-05-10T00:00:00"/>
    <n v="905000"/>
    <x v="0"/>
    <s v="Cunninghams"/>
    <x v="1"/>
    <n v="3056"/>
    <n v="3"/>
    <n v="1"/>
    <n v="1"/>
    <n v="314"/>
    <m/>
    <s v="74 Davies St"/>
    <s v="Brunswick"/>
    <s v="Moreland"/>
    <s v="Northern Metropolitan"/>
    <n v="5"/>
    <n v="2016"/>
  </r>
  <r>
    <d v="2016-05-10T00:00:00"/>
    <n v="970000"/>
    <x v="0"/>
    <s v="Maxwells"/>
    <x v="0"/>
    <n v="3011"/>
    <n v="4"/>
    <n v="2"/>
    <n v="1"/>
    <n v="149"/>
    <n v="1920"/>
    <s v="32 Walter St"/>
    <s v="Seddon"/>
    <s v="Maribyrnong"/>
    <s v="Western Metropolitan"/>
    <n v="5"/>
    <n v="2016"/>
  </r>
  <r>
    <d v="2016-05-10T00:00:00"/>
    <n v="950000"/>
    <x v="0"/>
    <s v="Sanders"/>
    <x v="1"/>
    <n v="3015"/>
    <n v="3"/>
    <n v="2"/>
    <n v="2"/>
    <n v="281"/>
    <n v="1950"/>
    <s v="21 Tait St"/>
    <s v="Newport"/>
    <s v="Hobsons Bay"/>
    <s v="Western Metropolitan"/>
    <n v="5"/>
    <n v="2016"/>
  </r>
  <r>
    <d v="2016-05-10T00:00:00"/>
    <n v="656000"/>
    <x v="1"/>
    <s v="Metro Ladder"/>
    <x v="1"/>
    <n v="3163"/>
    <n v="2"/>
    <n v="1"/>
    <n v="1"/>
    <n v="103"/>
    <n v="1970"/>
    <s v="1/12 Kokaribb Rd"/>
    <s v="Carnegie"/>
    <s v="Glen Eira"/>
    <s v="Southern Metropolitan"/>
    <n v="5"/>
    <n v="2016"/>
  </r>
  <r>
    <d v="2016-05-10T00:00:00"/>
    <n v="675000"/>
    <x v="0"/>
    <s v="Flanders &amp; Fish"/>
    <x v="1"/>
    <n v="3163"/>
    <n v="2"/>
    <n v="1"/>
    <n v="1"/>
    <n v="0"/>
    <n v="1968"/>
    <s v="2/61 Moonya Rd"/>
    <s v="Carnegie"/>
    <s v="Glen Eira"/>
    <s v="Southern Metropolitan"/>
    <n v="5"/>
    <n v="2016"/>
  </r>
  <r>
    <d v="2016-05-10T00:00:00"/>
    <n v="855000"/>
    <x v="2"/>
    <s v="Flanders &amp; Fish"/>
    <x v="1"/>
    <n v="3163"/>
    <n v="2"/>
    <n v="1"/>
    <n v="1"/>
    <n v="158"/>
    <n v="1994"/>
    <s v="2/79 Mimosa Rd"/>
    <s v="Carnegie"/>
    <s v="Glen Eira"/>
    <s v="Southern Metropolitan"/>
    <n v="5"/>
    <n v="2016"/>
  </r>
  <r>
    <d v="2016-05-10T00:00:00"/>
    <n v="1430000"/>
    <x v="0"/>
    <s v="Cunninghams"/>
    <x v="1"/>
    <n v="3163"/>
    <n v="3"/>
    <n v="2"/>
    <n v="2"/>
    <n v="603"/>
    <n v="1945"/>
    <s v="39 Elimatta Rd"/>
    <s v="Carnegie"/>
    <s v="Glen Eira"/>
    <s v="Southern Metropolitan"/>
    <n v="5"/>
    <n v="2016"/>
  </r>
  <r>
    <d v="2016-05-10T00:00:00"/>
    <n v="844000"/>
    <x v="0"/>
    <s v="Property Barons"/>
    <x v="1"/>
    <n v="3070"/>
    <n v="2"/>
    <n v="1"/>
    <n v="1"/>
    <n v="174"/>
    <n v="1995"/>
    <s v="2/13 Spencer St"/>
    <s v="Northcote"/>
    <s v="Darebin"/>
    <s v="Northern Metropolitan"/>
    <n v="5"/>
    <n v="2016"/>
  </r>
  <r>
    <d v="2016-05-10T00:00:00"/>
    <n v="1900000"/>
    <x v="0"/>
    <s v="Metro Ladder"/>
    <x v="0"/>
    <n v="3070"/>
    <n v="3"/>
    <n v="1"/>
    <n v="1"/>
    <n v="522"/>
    <n v="1910"/>
    <s v="13 Andrew St"/>
    <s v="Northcote"/>
    <s v="Darebin"/>
    <s v="Northern Metropolitan"/>
    <n v="5"/>
    <n v="2016"/>
  </r>
  <r>
    <d v="2016-05-10T00:00:00"/>
    <n v="1420000"/>
    <x v="0"/>
    <s v="Cunninghams"/>
    <x v="1"/>
    <n v="3122"/>
    <n v="3"/>
    <n v="1"/>
    <n v="0"/>
    <n v="218"/>
    <n v="1890"/>
    <s v="14 Malmsbury St"/>
    <s v="Hawthorn"/>
    <s v="Boroondara"/>
    <s v="Southern Metropolitan"/>
    <n v="5"/>
    <n v="2016"/>
  </r>
  <r>
    <d v="2016-05-10T00:00:00"/>
    <n v="1538000"/>
    <x v="0"/>
    <s v="Jones and Jones"/>
    <x v="1"/>
    <n v="3123"/>
    <n v="3"/>
    <n v="1"/>
    <n v="2"/>
    <n v="287"/>
    <m/>
    <s v="38 Caroline St"/>
    <s v="Hawthorn East"/>
    <s v="Boroondara"/>
    <s v="Southern Metropolitan"/>
    <n v="5"/>
    <n v="2016"/>
  </r>
  <r>
    <d v="2016-05-10T00:00:00"/>
    <n v="2600000"/>
    <x v="0"/>
    <s v="Property Barons"/>
    <x v="0"/>
    <n v="3104"/>
    <n v="7"/>
    <n v="3"/>
    <n v="3"/>
    <n v="637"/>
    <n v="2008"/>
    <s v="2 Tudor Ct"/>
    <s v="Balwyn North"/>
    <s v="Boroondara"/>
    <s v="Southern Metropolitan"/>
    <n v="5"/>
    <n v="2016"/>
  </r>
  <r>
    <d v="2016-05-11T00:00:00"/>
    <n v="899000"/>
    <x v="0"/>
    <s v="Jones and Jones"/>
    <x v="1"/>
    <n v="3068"/>
    <n v="1"/>
    <n v="1"/>
    <n v="0"/>
    <n v="153"/>
    <m/>
    <s v="21 Reid St"/>
    <s v="Fitzroy North"/>
    <s v="Yarra"/>
    <s v="Northern Metropolitan"/>
    <n v="5"/>
    <n v="2016"/>
  </r>
  <r>
    <d v="2016-05-11T00:00:00"/>
    <n v="2200000"/>
    <x v="0"/>
    <s v="Cunninghams"/>
    <x v="0"/>
    <n v="3065"/>
    <n v="3"/>
    <n v="2"/>
    <n v="1"/>
    <n v="187"/>
    <m/>
    <s v="258 Napier St"/>
    <s v="Fitzroy"/>
    <s v="Yarra"/>
    <s v="Northern Metropolitan"/>
    <n v="5"/>
    <n v="2016"/>
  </r>
  <r>
    <d v="2016-05-11T00:00:00"/>
    <n v="822500"/>
    <x v="2"/>
    <s v="Property Barons"/>
    <x v="1"/>
    <n v="3128"/>
    <n v="3"/>
    <n v="2"/>
    <n v="1"/>
    <n v="238"/>
    <n v="2000"/>
    <s v="2/38 Margaret St"/>
    <s v="Box Hill"/>
    <s v="Whitehorse"/>
    <s v="Eastern Metropolitan"/>
    <n v="5"/>
    <n v="2016"/>
  </r>
  <r>
    <d v="2016-05-11T00:00:00"/>
    <n v="2500000"/>
    <x v="0"/>
    <s v="Jones and Jones"/>
    <x v="0"/>
    <n v="3145"/>
    <n v="5"/>
    <n v="3"/>
    <n v="2"/>
    <n v="488"/>
    <m/>
    <s v="44 Manning Rd"/>
    <s v="Malvern East"/>
    <s v="Stonnington"/>
    <s v="Southern Metropolitan"/>
    <n v="5"/>
    <n v="2016"/>
  </r>
  <r>
    <d v="2016-05-11T00:00:00"/>
    <n v="685000"/>
    <x v="1"/>
    <s v="Cunninghams"/>
    <x v="0"/>
    <n v="3184"/>
    <n v="2"/>
    <n v="1"/>
    <n v="1"/>
    <n v="0"/>
    <m/>
    <s v="103/115 Tennyson St"/>
    <s v="Elwood"/>
    <s v="Port Phillip"/>
    <s v="Southern Metropolitan"/>
    <n v="5"/>
    <n v="2016"/>
  </r>
  <r>
    <d v="2016-05-11T00:00:00"/>
    <n v="1370000"/>
    <x v="0"/>
    <s v="Sanders"/>
    <x v="1"/>
    <n v="3206"/>
    <n v="3"/>
    <n v="2"/>
    <n v="2"/>
    <n v="0"/>
    <n v="2000"/>
    <s v="4a Gatehouse La"/>
    <s v="Albert Park"/>
    <s v="Port Phillip"/>
    <s v="Southern Metropolitan"/>
    <n v="5"/>
    <n v="2016"/>
  </r>
  <r>
    <d v="2016-05-11T00:00:00"/>
    <n v="1670000"/>
    <x v="0"/>
    <s v="Sanders"/>
    <x v="1"/>
    <n v="3207"/>
    <n v="3"/>
    <n v="2"/>
    <n v="1"/>
    <n v="140"/>
    <n v="1880"/>
    <s v="59 Heath St"/>
    <s v="Port Melbourne"/>
    <s v="Port Phillip"/>
    <s v="Southern Metropolitan"/>
    <n v="5"/>
    <n v="2016"/>
  </r>
  <r>
    <d v="2016-05-11T00:00:00"/>
    <n v="470000"/>
    <x v="1"/>
    <s v="Sanders"/>
    <x v="0"/>
    <n v="3058"/>
    <n v="2"/>
    <n v="2"/>
    <n v="1"/>
    <n v="0"/>
    <m/>
    <s v="403/19 Pentridge Bvd"/>
    <s v="Coburg"/>
    <s v="Moreland"/>
    <s v="Northern Metropolitan"/>
    <n v="5"/>
    <n v="2016"/>
  </r>
  <r>
    <d v="2016-05-11T00:00:00"/>
    <n v="800000"/>
    <x v="0"/>
    <s v="Cunninghams"/>
    <x v="1"/>
    <n v="3056"/>
    <n v="2"/>
    <n v="1"/>
    <n v="0"/>
    <n v="137"/>
    <m/>
    <s v="94 Wilson St"/>
    <s v="Brunswick"/>
    <s v="Moreland"/>
    <s v="Northern Metropolitan"/>
    <n v="5"/>
    <n v="2016"/>
  </r>
  <r>
    <d v="2016-05-11T00:00:00"/>
    <n v="830000"/>
    <x v="0"/>
    <s v="Cunninghams"/>
    <x v="1"/>
    <n v="3056"/>
    <n v="2"/>
    <n v="1"/>
    <n v="1"/>
    <n v="319"/>
    <m/>
    <s v="50 Davies St"/>
    <s v="Brunswick"/>
    <s v="Moreland"/>
    <s v="Northern Metropolitan"/>
    <n v="5"/>
    <n v="2016"/>
  </r>
  <r>
    <d v="2016-05-11T00:00:00"/>
    <n v="864000"/>
    <x v="0"/>
    <s v="Cunninghams"/>
    <x v="1"/>
    <n v="3058"/>
    <n v="3"/>
    <n v="1"/>
    <n v="2"/>
    <n v="565"/>
    <n v="1950"/>
    <s v="27 McMahons Rd"/>
    <s v="Coburg North"/>
    <s v="Moreland"/>
    <s v="Northern Metropolitan"/>
    <n v="5"/>
    <n v="2016"/>
  </r>
  <r>
    <d v="2016-05-11T00:00:00"/>
    <n v="726000"/>
    <x v="2"/>
    <s v="Cunninghams"/>
    <x v="1"/>
    <n v="3039"/>
    <n v="4"/>
    <n v="2"/>
    <n v="1"/>
    <n v="67"/>
    <n v="2000"/>
    <s v="1/132 Pascoe Vale Rd"/>
    <s v="Moonee Ponds"/>
    <s v="Moonee Valley"/>
    <s v="Western Metropolitan"/>
    <n v="5"/>
    <n v="2016"/>
  </r>
  <r>
    <d v="2016-05-11T00:00:00"/>
    <n v="970000"/>
    <x v="0"/>
    <s v="Metro Ladder"/>
    <x v="1"/>
    <n v="3032"/>
    <n v="3"/>
    <n v="1"/>
    <n v="2"/>
    <n v="350"/>
    <n v="1904"/>
    <s v="120 Epsom Rd"/>
    <s v="Ascot Vale"/>
    <s v="Moonee Valley"/>
    <s v="Western Metropolitan"/>
    <n v="5"/>
    <n v="2016"/>
  </r>
  <r>
    <d v="2016-05-11T00:00:00"/>
    <n v="1155000"/>
    <x v="0"/>
    <s v="Cunninghams"/>
    <x v="1"/>
    <n v="3034"/>
    <n v="4"/>
    <n v="2"/>
    <n v="2"/>
    <n v="569"/>
    <n v="2008"/>
    <s v="2 Arbor Tce"/>
    <s v="Avondale Heights"/>
    <s v="Moonee Valley"/>
    <s v="Western Metropolitan"/>
    <n v="5"/>
    <n v="2016"/>
  </r>
  <r>
    <d v="2016-05-11T00:00:00"/>
    <n v="750000"/>
    <x v="0"/>
    <s v="Jones and Jones"/>
    <x v="0"/>
    <n v="3166"/>
    <n v="2"/>
    <n v="2"/>
    <n v="2"/>
    <n v="607"/>
    <n v="1950"/>
    <s v="1472 Dandenong Rd"/>
    <s v="Oakleigh"/>
    <s v="Monash"/>
    <s v="Southern Metropolitan"/>
    <n v="5"/>
    <n v="2016"/>
  </r>
  <r>
    <d v="2016-05-11T00:00:00"/>
    <n v="1385000"/>
    <x v="0"/>
    <s v="Flanders &amp; Fish"/>
    <x v="1"/>
    <n v="3189"/>
    <n v="4"/>
    <n v="2"/>
    <n v="2"/>
    <n v="807"/>
    <m/>
    <s v="5 Florida Ct"/>
    <s v="Moorabbin"/>
    <s v="Kingston"/>
    <s v="Southern Metropolitan"/>
    <n v="5"/>
    <n v="2016"/>
  </r>
  <r>
    <d v="2016-05-11T00:00:00"/>
    <n v="847500"/>
    <x v="2"/>
    <s v="Zimmerman"/>
    <x v="1"/>
    <n v="3025"/>
    <n v="4"/>
    <n v="3"/>
    <n v="1"/>
    <n v="252"/>
    <m/>
    <s v="268d Mason St"/>
    <s v="Altona North"/>
    <s v="Hobsons Bay"/>
    <s v="Western Metropolitan"/>
    <n v="5"/>
    <n v="2016"/>
  </r>
  <r>
    <d v="2016-05-11T00:00:00"/>
    <n v="812000"/>
    <x v="1"/>
    <s v="Jones and Jones"/>
    <x v="1"/>
    <n v="3163"/>
    <n v="2"/>
    <n v="1"/>
    <n v="1"/>
    <n v="0"/>
    <n v="1995"/>
    <s v="2/6 Culma St"/>
    <s v="Glen Huntly"/>
    <s v="Glen Eira"/>
    <s v="Southern Metropolitan"/>
    <n v="5"/>
    <n v="2016"/>
  </r>
  <r>
    <d v="2016-05-11T00:00:00"/>
    <n v="920000"/>
    <x v="0"/>
    <s v="Jones and Jones"/>
    <x v="0"/>
    <n v="3165"/>
    <n v="3"/>
    <n v="1"/>
    <n v="3"/>
    <n v="583"/>
    <n v="1955"/>
    <s v="12 Rudyard St"/>
    <s v="Bentleigh East"/>
    <s v="Glen Eira"/>
    <s v="Southern Metropolitan"/>
    <n v="5"/>
    <n v="2016"/>
  </r>
  <r>
    <d v="2016-05-11T00:00:00"/>
    <n v="1100000"/>
    <x v="0"/>
    <s v="Metro Ladder"/>
    <x v="0"/>
    <n v="3163"/>
    <n v="3"/>
    <n v="2"/>
    <n v="2"/>
    <n v="506"/>
    <n v="1950"/>
    <s v="49 Dalny Rd"/>
    <s v="Murrumbeena"/>
    <s v="Glen Eira"/>
    <s v="Southern Metropolitan"/>
    <n v="5"/>
    <n v="2016"/>
  </r>
  <r>
    <d v="2016-05-11T00:00:00"/>
    <n v="888000"/>
    <x v="0"/>
    <s v="Metro Ladder"/>
    <x v="0"/>
    <n v="3070"/>
    <n v="2"/>
    <n v="1"/>
    <n v="1"/>
    <n v="190"/>
    <n v="1985"/>
    <s v="121 Bent St"/>
    <s v="Northcote"/>
    <s v="Darebin"/>
    <s v="Northern Metropolitan"/>
    <n v="5"/>
    <n v="2016"/>
  </r>
  <r>
    <d v="2016-05-11T00:00:00"/>
    <n v="620500"/>
    <x v="0"/>
    <s v="Metro Ladder"/>
    <x v="1"/>
    <n v="3020"/>
    <n v="3"/>
    <n v="1"/>
    <n v="1"/>
    <n v="609"/>
    <m/>
    <s v="13 Wiltshire St"/>
    <s v="Sunshine North"/>
    <s v="Brimbank"/>
    <s v="Western Metropolitan"/>
    <n v="5"/>
    <n v="2016"/>
  </r>
  <r>
    <d v="2016-05-11T00:00:00"/>
    <n v="635800"/>
    <x v="0"/>
    <s v="Best Bricks"/>
    <x v="0"/>
    <n v="3020"/>
    <n v="3"/>
    <n v="1"/>
    <n v="1"/>
    <n v="602"/>
    <m/>
    <s v="20 Mills St"/>
    <s v="Sunshine North"/>
    <s v="Brimbank"/>
    <s v="Western Metropolitan"/>
    <n v="5"/>
    <n v="2016"/>
  </r>
  <r>
    <d v="2016-05-11T00:00:00"/>
    <n v="1185000"/>
    <x v="2"/>
    <s v="Zimmerman"/>
    <x v="1"/>
    <n v="3188"/>
    <n v="4"/>
    <n v="3"/>
    <n v="1"/>
    <n v="300"/>
    <m/>
    <s v="7 Seafoam St"/>
    <s v="Hampton East"/>
    <s v="Bayside"/>
    <s v="Southern Metropolitan"/>
    <n v="5"/>
    <n v="2016"/>
  </r>
  <r>
    <d v="2016-05-11T00:00:00"/>
    <n v="625000"/>
    <x v="0"/>
    <s v="Cunninghams"/>
    <x v="0"/>
    <n v="3081"/>
    <n v="3"/>
    <n v="1"/>
    <n v="2"/>
    <n v="609"/>
    <n v="1950"/>
    <s v="129 Liberty Pde"/>
    <s v="Bellfield"/>
    <s v="Banyule"/>
    <s v="Eastern Metropolitan"/>
    <n v="5"/>
    <n v="2016"/>
  </r>
  <r>
    <d v="2016-05-12T00:00:00"/>
    <n v="1950000"/>
    <x v="0"/>
    <s v="Cunninghams"/>
    <x v="1"/>
    <n v="3068"/>
    <n v="4"/>
    <n v="2"/>
    <n v="2"/>
    <n v="233"/>
    <n v="1890"/>
    <s v="74 Barkly St"/>
    <s v="Fitzroy North"/>
    <s v="Yarra"/>
    <s v="Northern Metropolitan"/>
    <n v="5"/>
    <n v="2016"/>
  </r>
  <r>
    <d v="2016-05-12T00:00:00"/>
    <n v="707500"/>
    <x v="1"/>
    <s v="Metro Ladder"/>
    <x v="1"/>
    <n v="3145"/>
    <n v="3"/>
    <n v="1"/>
    <n v="1"/>
    <n v="170"/>
    <n v="1975"/>
    <s v="3/2 Kardella St"/>
    <s v="Malvern East"/>
    <s v="Stonnington"/>
    <s v="Southern Metropolitan"/>
    <n v="5"/>
    <n v="2016"/>
  </r>
  <r>
    <d v="2016-05-12T00:00:00"/>
    <n v="3625000"/>
    <x v="1"/>
    <s v="Jones and Jones"/>
    <x v="1"/>
    <n v="3143"/>
    <n v="2"/>
    <n v="2"/>
    <n v="2"/>
    <n v="0"/>
    <n v="2006"/>
    <s v="11/17 Myamyn St"/>
    <s v="Armadale"/>
    <s v="Stonnington"/>
    <s v="Southern Metropolitan"/>
    <n v="5"/>
    <n v="2016"/>
  </r>
  <r>
    <d v="2016-05-12T00:00:00"/>
    <n v="275000"/>
    <x v="1"/>
    <s v="Flanders &amp; Fish"/>
    <x v="0"/>
    <n v="3181"/>
    <n v="1"/>
    <n v="1"/>
    <n v="1"/>
    <n v="0"/>
    <n v="1970"/>
    <s v="17/25 Williams Rd"/>
    <s v="Windsor"/>
    <s v="Port Phillip"/>
    <s v="Southern Metropolitan"/>
    <n v="5"/>
    <n v="2016"/>
  </r>
  <r>
    <d v="2016-05-12T00:00:00"/>
    <n v="400000"/>
    <x v="1"/>
    <s v="Cunninghams"/>
    <x v="0"/>
    <n v="3182"/>
    <n v="2"/>
    <n v="1"/>
    <n v="1"/>
    <n v="0"/>
    <n v="1970"/>
    <s v="4/25 Jackson St"/>
    <s v="St Kilda"/>
    <s v="Port Phillip"/>
    <s v="Southern Metropolitan"/>
    <n v="5"/>
    <n v="2016"/>
  </r>
  <r>
    <d v="2016-05-12T00:00:00"/>
    <n v="522500"/>
    <x v="0"/>
    <s v="Sanders"/>
    <x v="1"/>
    <n v="3044"/>
    <n v="3"/>
    <n v="1"/>
    <n v="1"/>
    <n v="192"/>
    <n v="2005"/>
    <s v="3/30 Snell Gr"/>
    <s v="Pascoe Vale"/>
    <s v="Moreland"/>
    <s v="Northern Metropolitan"/>
    <n v="5"/>
    <n v="2016"/>
  </r>
  <r>
    <d v="2016-05-12T00:00:00"/>
    <n v="1010000"/>
    <x v="0"/>
    <s v="Flanders &amp; Fish"/>
    <x v="1"/>
    <n v="3060"/>
    <n v="4"/>
    <n v="2"/>
    <n v="2"/>
    <n v="607"/>
    <n v="2015"/>
    <s v="13 Brockley Rd"/>
    <s v="Fawkner"/>
    <s v="Moreland"/>
    <s v="Northern Metropolitan"/>
    <n v="5"/>
    <n v="2016"/>
  </r>
  <r>
    <d v="2016-05-12T00:00:00"/>
    <n v="680000"/>
    <x v="0"/>
    <s v="Cunninghams"/>
    <x v="1"/>
    <n v="3033"/>
    <n v="3"/>
    <n v="1"/>
    <n v="2"/>
    <n v="558"/>
    <n v="1980"/>
    <s v="60 Wonganella Dr"/>
    <s v="Keilor East"/>
    <s v="Moonee Valley"/>
    <s v="Western Metropolitan"/>
    <n v="5"/>
    <n v="2016"/>
  </r>
  <r>
    <d v="2016-05-12T00:00:00"/>
    <n v="1015000"/>
    <x v="0"/>
    <s v="Cunninghams"/>
    <x v="1"/>
    <n v="3039"/>
    <n v="2"/>
    <n v="1"/>
    <n v="1"/>
    <n v="228"/>
    <n v="1910"/>
    <s v="29 Winchester St"/>
    <s v="Moonee Ponds"/>
    <s v="Moonee Valley"/>
    <s v="Western Metropolitan"/>
    <n v="5"/>
    <n v="2016"/>
  </r>
  <r>
    <d v="2016-05-12T00:00:00"/>
    <n v="1500000"/>
    <x v="0"/>
    <s v="Sanders"/>
    <x v="0"/>
    <n v="3040"/>
    <n v="3"/>
    <n v="2"/>
    <n v="3"/>
    <n v="440"/>
    <n v="1930"/>
    <s v="31 Elder Pde"/>
    <s v="Essendon"/>
    <s v="Moonee Valley"/>
    <s v="Western Metropolitan"/>
    <n v="5"/>
    <n v="2016"/>
  </r>
  <r>
    <d v="2016-05-12T00:00:00"/>
    <n v="1700000"/>
    <x v="0"/>
    <s v="Cunninghams"/>
    <x v="0"/>
    <n v="3031"/>
    <n v="4"/>
    <n v="1"/>
    <n v="1"/>
    <n v="616"/>
    <m/>
    <s v="111 Wellington St"/>
    <s v="Flemington"/>
    <s v="Moonee Valley"/>
    <s v="Northern Metropolitan"/>
    <n v="5"/>
    <n v="2016"/>
  </r>
  <r>
    <d v="2016-05-12T00:00:00"/>
    <n v="1833000"/>
    <x v="0"/>
    <s v="Jones and Jones"/>
    <x v="0"/>
    <n v="3039"/>
    <n v="4"/>
    <n v="1"/>
    <n v="1"/>
    <n v="583"/>
    <m/>
    <s v="4 Milverton St"/>
    <s v="Moonee Ponds"/>
    <s v="Moonee Valley"/>
    <s v="Western Metropolitan"/>
    <n v="5"/>
    <n v="2016"/>
  </r>
  <r>
    <d v="2016-05-12T00:00:00"/>
    <n v="868000"/>
    <x v="1"/>
    <s v="Sanders"/>
    <x v="0"/>
    <n v="3006"/>
    <n v="3"/>
    <n v="2"/>
    <n v="1"/>
    <n v="0"/>
    <n v="1995"/>
    <s v="9/81 Dodds St"/>
    <s v="Southbank"/>
    <s v="Melbourne"/>
    <s v="Southern Metropolitan"/>
    <n v="5"/>
    <n v="2016"/>
  </r>
  <r>
    <d v="2016-05-12T00:00:00"/>
    <n v="950000"/>
    <x v="1"/>
    <s v="Metro Ladder"/>
    <x v="1"/>
    <n v="3051"/>
    <n v="2"/>
    <n v="2"/>
    <n v="1"/>
    <n v="0"/>
    <m/>
    <s v="2/101 Leveson St"/>
    <s v="North Melbourne"/>
    <s v="Melbourne"/>
    <s v="Northern Metropolitan"/>
    <n v="5"/>
    <n v="2016"/>
  </r>
  <r>
    <d v="2016-05-12T00:00:00"/>
    <n v="450000"/>
    <x v="1"/>
    <s v="Melbourne Homes"/>
    <x v="1"/>
    <n v="3016"/>
    <n v="2"/>
    <n v="1"/>
    <n v="2"/>
    <n v="0"/>
    <m/>
    <s v="5/72 Dover Rd"/>
    <s v="Williamstown"/>
    <s v="Hobsons Bay"/>
    <s v="Western Metropolitan"/>
    <n v="5"/>
    <n v="2016"/>
  </r>
  <r>
    <d v="2016-05-12T00:00:00"/>
    <n v="735000"/>
    <x v="2"/>
    <s v="Melbourne Homes"/>
    <x v="1"/>
    <n v="3015"/>
    <n v="3"/>
    <n v="2"/>
    <n v="2"/>
    <n v="0"/>
    <n v="2007"/>
    <s v="2/29 Maddox Rd"/>
    <s v="Newport"/>
    <s v="Hobsons Bay"/>
    <s v="Western Metropolitan"/>
    <n v="5"/>
    <n v="2016"/>
  </r>
  <r>
    <d v="2016-05-12T00:00:00"/>
    <n v="1151000"/>
    <x v="0"/>
    <s v="Melbourne Homes"/>
    <x v="1"/>
    <n v="3015"/>
    <n v="3"/>
    <n v="1"/>
    <n v="5"/>
    <n v="571"/>
    <n v="1920"/>
    <s v="42 Farm St"/>
    <s v="Newport"/>
    <s v="Hobsons Bay"/>
    <s v="Western Metropolitan"/>
    <n v="5"/>
    <n v="2016"/>
  </r>
  <r>
    <d v="2016-05-12T00:00:00"/>
    <n v="577000"/>
    <x v="1"/>
    <s v="Maxwells"/>
    <x v="1"/>
    <n v="3185"/>
    <n v="2"/>
    <n v="1"/>
    <n v="0"/>
    <n v="0"/>
    <m/>
    <s v="8/66 Riddell Pde"/>
    <s v="Elsternwick"/>
    <s v="Glen Eira"/>
    <s v="Southern Metropolitan"/>
    <n v="5"/>
    <n v="2016"/>
  </r>
  <r>
    <d v="2016-05-12T00:00:00"/>
    <n v="898000"/>
    <x v="0"/>
    <s v="Metro Ladder"/>
    <x v="1"/>
    <n v="3071"/>
    <n v="3"/>
    <n v="2"/>
    <n v="2"/>
    <n v="210"/>
    <n v="2010"/>
    <s v="10 Ethel St"/>
    <s v="Thornbury"/>
    <s v="Darebin"/>
    <s v="Northern Metropolitan"/>
    <n v="5"/>
    <n v="2016"/>
  </r>
  <r>
    <d v="2016-05-12T00:00:00"/>
    <n v="1160000"/>
    <x v="0"/>
    <s v="Metro Ladder"/>
    <x v="1"/>
    <n v="3070"/>
    <n v="3"/>
    <n v="3"/>
    <n v="2"/>
    <n v="425"/>
    <m/>
    <s v="34 Oamaru St"/>
    <s v="Northcote"/>
    <s v="Darebin"/>
    <s v="Northern Metropolitan"/>
    <n v="5"/>
    <n v="2016"/>
  </r>
  <r>
    <d v="2016-05-12T00:00:00"/>
    <n v="850000"/>
    <x v="0"/>
    <s v="Best Bricks"/>
    <x v="1"/>
    <n v="3020"/>
    <n v="3"/>
    <n v="1"/>
    <n v="2"/>
    <n v="505"/>
    <n v="1970"/>
    <s v="17 Leonard St"/>
    <s v="Sunshine"/>
    <s v="Brimbank"/>
    <s v="Western Metropolitan"/>
    <n v="5"/>
    <n v="2016"/>
  </r>
  <r>
    <d v="2016-05-12T00:00:00"/>
    <n v="735000"/>
    <x v="1"/>
    <s v="Property Barons"/>
    <x v="1"/>
    <n v="3123"/>
    <n v="3"/>
    <n v="1"/>
    <n v="1"/>
    <n v="0"/>
    <n v="1970"/>
    <s v="16/36 Anderson Rd"/>
    <s v="Hawthorn East"/>
    <s v="Boroondara"/>
    <s v="Southern Metropolitan"/>
    <n v="5"/>
    <n v="2016"/>
  </r>
  <r>
    <d v="2016-05-12T00:00:00"/>
    <n v="2200000"/>
    <x v="0"/>
    <s v="Property Barons"/>
    <x v="0"/>
    <n v="3126"/>
    <n v="3"/>
    <n v="3"/>
    <n v="2"/>
    <n v="468"/>
    <n v="1890"/>
    <s v="42 Warburton Rd"/>
    <s v="Canterbury"/>
    <s v="Boroondara"/>
    <s v="Southern Metropolitan"/>
    <n v="5"/>
    <n v="2016"/>
  </r>
  <r>
    <d v="2016-05-12T00:00:00"/>
    <n v="3000000"/>
    <x v="0"/>
    <s v="Jones and Jones"/>
    <x v="0"/>
    <n v="3103"/>
    <n v="5"/>
    <n v="5"/>
    <n v="2"/>
    <n v="671"/>
    <m/>
    <s v="2 Birtles Ct"/>
    <s v="Balwyn"/>
    <s v="Boroondara"/>
    <s v="Southern Metropolitan"/>
    <n v="5"/>
    <n v="2016"/>
  </r>
  <r>
    <d v="2016-05-12T00:00:00"/>
    <n v="1797000"/>
    <x v="0"/>
    <s v="Metro Ladder"/>
    <x v="1"/>
    <n v="3079"/>
    <n v="5"/>
    <n v="3"/>
    <n v="3"/>
    <n v="826"/>
    <n v="1955"/>
    <s v="333 The Boulevard"/>
    <s v="Ivanhoe East"/>
    <s v="Banyule"/>
    <s v="Eastern Metropolitan"/>
    <n v="5"/>
    <n v="2016"/>
  </r>
  <r>
    <d v="2016-05-13T00:00:00"/>
    <n v="1710000"/>
    <x v="0"/>
    <s v="Jones and Jones"/>
    <x v="0"/>
    <n v="3121"/>
    <n v="3"/>
    <n v="2"/>
    <n v="2"/>
    <n v="202"/>
    <m/>
    <s v="292 Lennox St"/>
    <s v="Richmond"/>
    <s v="Yarra"/>
    <s v="Northern Metropolitan"/>
    <n v="5"/>
    <n v="2016"/>
  </r>
  <r>
    <d v="2016-05-13T00:00:00"/>
    <n v="510000"/>
    <x v="1"/>
    <s v="Metro Ladder"/>
    <x v="0"/>
    <n v="3181"/>
    <n v="2"/>
    <n v="1"/>
    <n v="1"/>
    <n v="0"/>
    <n v="1999"/>
    <s v="210/10 Hillingdon Pl"/>
    <s v="Prahran"/>
    <s v="Stonnington"/>
    <s v="Southern Metropolitan"/>
    <n v="5"/>
    <n v="2016"/>
  </r>
  <r>
    <d v="2016-05-13T00:00:00"/>
    <n v="1815000"/>
    <x v="0"/>
    <s v="Cunninghams"/>
    <x v="1"/>
    <n v="3056"/>
    <n v="3"/>
    <n v="1"/>
    <n v="3"/>
    <n v="612"/>
    <m/>
    <s v="144 Union St"/>
    <s v="Brunswick"/>
    <s v="Moreland"/>
    <s v="Northern Metropolitan"/>
    <n v="5"/>
    <n v="2016"/>
  </r>
  <r>
    <d v="2016-05-13T00:00:00"/>
    <n v="1370000"/>
    <x v="0"/>
    <s v="Cunninghams"/>
    <x v="1"/>
    <n v="3039"/>
    <n v="3"/>
    <n v="1"/>
    <n v="2"/>
    <n v="427"/>
    <m/>
    <s v="2 Addison St"/>
    <s v="Moonee Ponds"/>
    <s v="Moonee Valley"/>
    <s v="Western Metropolitan"/>
    <n v="5"/>
    <n v="2016"/>
  </r>
  <r>
    <d v="2016-05-13T00:00:00"/>
    <n v="1391000"/>
    <x v="0"/>
    <s v="Cunninghams"/>
    <x v="1"/>
    <n v="3108"/>
    <n v="3"/>
    <n v="1"/>
    <n v="1"/>
    <n v="764"/>
    <n v="1965"/>
    <s v="741 Elgar Rd"/>
    <s v="Doncaster"/>
    <s v="Manningham"/>
    <s v="Eastern Metropolitan"/>
    <n v="5"/>
    <n v="2016"/>
  </r>
  <r>
    <d v="2016-05-13T00:00:00"/>
    <n v="737000"/>
    <x v="1"/>
    <s v="Jones and Jones"/>
    <x v="1"/>
    <n v="3163"/>
    <n v="2"/>
    <n v="1"/>
    <n v="1"/>
    <n v="165"/>
    <n v="1990"/>
    <s v="2/94 Truganini Rd"/>
    <s v="Carnegie"/>
    <s v="Glen Eira"/>
    <s v="Southern Metropolitan"/>
    <n v="5"/>
    <n v="2016"/>
  </r>
  <r>
    <d v="2016-05-13T00:00:00"/>
    <n v="1005000"/>
    <x v="0"/>
    <s v="Cunninghams"/>
    <x v="1"/>
    <n v="3204"/>
    <n v="7"/>
    <n v="3"/>
    <n v="4"/>
    <n v="607"/>
    <n v="1950"/>
    <s v="143 Patterson Rd"/>
    <s v="Bentleigh"/>
    <s v="Glen Eira"/>
    <s v="Southern Metropolitan"/>
    <n v="5"/>
    <n v="2016"/>
  </r>
  <r>
    <d v="2016-05-13T00:00:00"/>
    <n v="900000"/>
    <x v="0"/>
    <s v="Cunninghams"/>
    <x v="0"/>
    <n v="3072"/>
    <n v="3"/>
    <n v="1"/>
    <n v="2"/>
    <n v="560"/>
    <n v="1950"/>
    <s v="329 Plenty Rd"/>
    <s v="Preston"/>
    <s v="Darebin"/>
    <s v="Northern Metropolitan"/>
    <n v="5"/>
    <n v="2016"/>
  </r>
  <r>
    <d v="2016-05-13T00:00:00"/>
    <n v="910000"/>
    <x v="0"/>
    <s v="Cunninghams"/>
    <x v="1"/>
    <n v="3072"/>
    <n v="3"/>
    <n v="1"/>
    <n v="1"/>
    <n v="486"/>
    <m/>
    <s v="60 Cramer St"/>
    <s v="Preston"/>
    <s v="Darebin"/>
    <s v="Northern Metropolitan"/>
    <n v="5"/>
    <n v="2016"/>
  </r>
  <r>
    <d v="2016-05-13T00:00:00"/>
    <n v="720000"/>
    <x v="0"/>
    <s v="Best Bricks"/>
    <x v="1"/>
    <n v="3020"/>
    <n v="2"/>
    <n v="1"/>
    <n v="2"/>
    <n v="465"/>
    <m/>
    <s v="88 Monash St"/>
    <s v="Sunshine"/>
    <s v="Brimbank"/>
    <s v="Western Metropolitan"/>
    <n v="5"/>
    <n v="2016"/>
  </r>
  <r>
    <d v="2016-05-13T00:00:00"/>
    <n v="1255000"/>
    <x v="0"/>
    <s v="Property Barons"/>
    <x v="0"/>
    <n v="3103"/>
    <n v="3"/>
    <n v="2"/>
    <n v="2"/>
    <n v="308"/>
    <m/>
    <s v="1/37 Yongala St"/>
    <s v="Balwyn"/>
    <s v="Boroondara"/>
    <s v="Southern Metropolitan"/>
    <n v="5"/>
    <n v="2016"/>
  </r>
  <r>
    <d v="2016-05-13T00:00:00"/>
    <n v="2020000"/>
    <x v="0"/>
    <s v="Cunninghams"/>
    <x v="1"/>
    <n v="3103"/>
    <n v="5"/>
    <n v="2"/>
    <n v="2"/>
    <n v="611"/>
    <m/>
    <s v="7 Power St"/>
    <s v="Balwyn"/>
    <s v="Boroondara"/>
    <s v="Southern Metropolitan"/>
    <n v="5"/>
    <n v="2016"/>
  </r>
  <r>
    <d v="2016-05-13T00:00:00"/>
    <n v="2300000"/>
    <x v="0"/>
    <s v="Flanders &amp; Fish"/>
    <x v="1"/>
    <n v="3127"/>
    <n v="3"/>
    <n v="2"/>
    <n v="1"/>
    <n v="735"/>
    <n v="1920"/>
    <s v="17 Weybridge St"/>
    <s v="Surrey Hills"/>
    <s v="Boroondara"/>
    <s v="Southern Metropolitan"/>
    <n v="5"/>
    <n v="2016"/>
  </r>
  <r>
    <d v="2016-05-13T00:00:00"/>
    <n v="890000"/>
    <x v="2"/>
    <s v="Maxwells"/>
    <x v="1"/>
    <n v="3188"/>
    <n v="2"/>
    <n v="2"/>
    <n v="2"/>
    <n v="181"/>
    <m/>
    <s v="72b David St"/>
    <s v="Hampton"/>
    <s v="Bayside"/>
    <s v="Southern Metropolitan"/>
    <n v="5"/>
    <n v="2016"/>
  </r>
  <r>
    <d v="2016-05-13T00:00:00"/>
    <n v="1400000"/>
    <x v="0"/>
    <s v="Cunninghams"/>
    <x v="0"/>
    <n v="3187"/>
    <n v="3"/>
    <n v="1"/>
    <n v="3"/>
    <n v="613"/>
    <n v="1950"/>
    <s v="11 Billson St"/>
    <s v="Brighton East"/>
    <s v="Bayside"/>
    <s v="Southern Metropolitan"/>
    <n v="5"/>
    <n v="2016"/>
  </r>
  <r>
    <d v="2016-05-13T00:00:00"/>
    <n v="520000"/>
    <x v="0"/>
    <s v="Cunninghams"/>
    <x v="0"/>
    <n v="3081"/>
    <n v="2"/>
    <n v="1"/>
    <n v="2"/>
    <n v="594"/>
    <m/>
    <s v="23 Morotai Pde"/>
    <s v="Heidelberg West"/>
    <s v="Banyule"/>
    <s v="Eastern Metropolitan"/>
    <n v="5"/>
    <n v="2016"/>
  </r>
  <r>
    <d v="2016-05-13T00:00:00"/>
    <n v="940000"/>
    <x v="0"/>
    <s v="Property Barons"/>
    <x v="0"/>
    <n v="3084"/>
    <n v="4"/>
    <n v="3"/>
    <n v="2"/>
    <n v="574"/>
    <m/>
    <s v="11 Grantham Rd"/>
    <s v="Viewbank"/>
    <s v="Banyule"/>
    <s v="Eastern Metropolitan"/>
    <n v="5"/>
    <n v="2016"/>
  </r>
  <r>
    <d v="2016-05-14T00:00:00"/>
    <n v="390000"/>
    <x v="1"/>
    <s v="SJ"/>
    <x v="1"/>
    <n v="3121"/>
    <n v="1"/>
    <n v="1"/>
    <n v="1"/>
    <n v="0"/>
    <n v="2011"/>
    <s v="603/120 Palmer St"/>
    <s v="Richmond"/>
    <s v="Yarra"/>
    <s v="Northern Metropolitan"/>
    <n v="5"/>
    <n v="2016"/>
  </r>
  <r>
    <d v="2016-05-14T00:00:00"/>
    <n v="1100000"/>
    <x v="0"/>
    <s v="Cunninghams"/>
    <x v="0"/>
    <n v="3121"/>
    <n v="3"/>
    <n v="2"/>
    <n v="1"/>
    <n v="66"/>
    <n v="2013"/>
    <s v="5 Koorang La"/>
    <s v="Richmond"/>
    <s v="Yarra"/>
    <s v="Northern Metropolitan"/>
    <n v="5"/>
    <n v="2016"/>
  </r>
  <r>
    <d v="2016-05-14T00:00:00"/>
    <n v="857000"/>
    <x v="0"/>
    <s v="Flanders &amp; Fish"/>
    <x v="1"/>
    <n v="3128"/>
    <n v="3"/>
    <n v="1"/>
    <n v="1"/>
    <n v="492"/>
    <n v="1930"/>
    <s v="837 Canterbury Rd"/>
    <s v="Box Hill"/>
    <s v="Whitehorse"/>
    <s v="Eastern Metropolitan"/>
    <n v="5"/>
    <n v="2016"/>
  </r>
  <r>
    <d v="2016-05-14T00:00:00"/>
    <n v="520000"/>
    <x v="1"/>
    <s v="Metro Ladder"/>
    <x v="1"/>
    <n v="3143"/>
    <n v="2"/>
    <n v="1"/>
    <n v="1"/>
    <n v="0"/>
    <n v="1970"/>
    <s v="1/403 Dandenong Rd"/>
    <s v="Armadale"/>
    <s v="Stonnington"/>
    <s v="Southern Metropolitan"/>
    <n v="5"/>
    <n v="2016"/>
  </r>
  <r>
    <d v="2016-05-14T00:00:00"/>
    <n v="1193000"/>
    <x v="0"/>
    <s v="Best Bricks"/>
    <x v="1"/>
    <n v="3183"/>
    <n v="3"/>
    <n v="1"/>
    <n v="1"/>
    <n v="178"/>
    <n v="1920"/>
    <s v="6 Blenheim St"/>
    <s v="Balaclava"/>
    <s v="Port Phillip"/>
    <s v="Southern Metropolitan"/>
    <n v="5"/>
    <n v="2016"/>
  </r>
  <r>
    <d v="2016-05-14T00:00:00"/>
    <n v="808000"/>
    <x v="0"/>
    <s v="Cunninghams"/>
    <x v="1"/>
    <n v="3033"/>
    <n v="5"/>
    <n v="2"/>
    <n v="2"/>
    <n v="561"/>
    <m/>
    <s v="67 Prospect Dr"/>
    <s v="Keilor East"/>
    <s v="Moonee Valley"/>
    <s v="Western Metropolitan"/>
    <n v="5"/>
    <n v="2016"/>
  </r>
  <r>
    <d v="2016-05-14T00:00:00"/>
    <n v="1320000"/>
    <x v="0"/>
    <s v="Metro Ladder"/>
    <x v="1"/>
    <n v="3041"/>
    <n v="3"/>
    <n v="1"/>
    <n v="1"/>
    <n v="766"/>
    <m/>
    <s v="11 Duffy St"/>
    <s v="Essendon North"/>
    <s v="Moonee Valley"/>
    <s v="Western Metropolitan"/>
    <n v="5"/>
    <n v="2016"/>
  </r>
  <r>
    <d v="2016-05-14T00:00:00"/>
    <n v="590000"/>
    <x v="1"/>
    <s v="Cunninghams"/>
    <x v="1"/>
    <n v="3006"/>
    <n v="2"/>
    <n v="1"/>
    <n v="1"/>
    <n v="0"/>
    <m/>
    <s v="4/55 Kavanagh St"/>
    <s v="Southbank"/>
    <s v="Melbourne"/>
    <s v="Southern Metropolitan"/>
    <n v="5"/>
    <n v="2016"/>
  </r>
  <r>
    <d v="2016-05-14T00:00:00"/>
    <n v="360000"/>
    <x v="1"/>
    <s v="Metro Ladder"/>
    <x v="0"/>
    <n v="3012"/>
    <n v="2"/>
    <n v="2"/>
    <n v="1"/>
    <n v="0"/>
    <m/>
    <s v="4/6 Crefden St"/>
    <s v="Maidstone"/>
    <s v="Maribyrnong"/>
    <s v="Western Metropolitan"/>
    <n v="5"/>
    <n v="2016"/>
  </r>
  <r>
    <d v="2016-05-14T00:00:00"/>
    <n v="420000"/>
    <x v="1"/>
    <s v="Jones and Jones"/>
    <x v="0"/>
    <n v="3011"/>
    <n v="2"/>
    <n v="1"/>
    <n v="1"/>
    <n v="0"/>
    <n v="2010"/>
    <s v="3/53 Whitehall St"/>
    <s v="Footscray"/>
    <s v="Maribyrnong"/>
    <s v="Western Metropolitan"/>
    <n v="5"/>
    <n v="2016"/>
  </r>
  <r>
    <d v="2016-05-14T00:00:00"/>
    <n v="1250000"/>
    <x v="0"/>
    <s v="Flanders &amp; Fish"/>
    <x v="0"/>
    <n v="3108"/>
    <n v="4"/>
    <n v="2"/>
    <n v="3"/>
    <n v="767"/>
    <n v="1963"/>
    <s v="170 Ayr St"/>
    <s v="Doncaster"/>
    <s v="Manningham"/>
    <s v="Eastern Metropolitan"/>
    <n v="5"/>
    <n v="2016"/>
  </r>
  <r>
    <d v="2016-05-14T00:00:00"/>
    <n v="810000"/>
    <x v="0"/>
    <s v="Property Barons"/>
    <x v="0"/>
    <n v="3072"/>
    <n v="3"/>
    <n v="1"/>
    <n v="1"/>
    <n v="421"/>
    <n v="1930"/>
    <s v="246 Murray Rd"/>
    <s v="Preston"/>
    <s v="Darebin"/>
    <s v="Northern Metropolitan"/>
    <n v="5"/>
    <n v="2016"/>
  </r>
  <r>
    <d v="2016-05-14T00:00:00"/>
    <n v="607500"/>
    <x v="0"/>
    <s v="Best Bricks"/>
    <x v="1"/>
    <n v="3020"/>
    <n v="3"/>
    <n v="1"/>
    <n v="2"/>
    <n v="487"/>
    <m/>
    <s v="8 High St"/>
    <s v="Sunshine"/>
    <s v="Brimbank"/>
    <s v="Western Metropolitan"/>
    <n v="5"/>
    <n v="2016"/>
  </r>
  <r>
    <d v="2016-05-14T00:00:00"/>
    <n v="1650000"/>
    <x v="0"/>
    <s v="Metro Ladder"/>
    <x v="0"/>
    <n v="3127"/>
    <n v="5"/>
    <n v="5"/>
    <n v="2"/>
    <n v="693"/>
    <n v="1930"/>
    <s v="14 Verdun St"/>
    <s v="Surrey Hills"/>
    <s v="Boroondara"/>
    <s v="Southern Metropolitan"/>
    <n v="5"/>
    <n v="2016"/>
  </r>
  <r>
    <d v="2016-05-14T00:00:00"/>
    <n v="1690000"/>
    <x v="0"/>
    <s v="Metro Ladder"/>
    <x v="0"/>
    <n v="3124"/>
    <n v="3"/>
    <n v="2"/>
    <n v="1"/>
    <n v="777"/>
    <n v="1950"/>
    <s v="2 Thomas St"/>
    <s v="Camberwell"/>
    <s v="Boroondara"/>
    <s v="Southern Metropolitan"/>
    <n v="5"/>
    <n v="2016"/>
  </r>
  <r>
    <d v="2016-05-14T00:00:00"/>
    <n v="1705000"/>
    <x v="0"/>
    <s v="Jones and Jones"/>
    <x v="0"/>
    <n v="3188"/>
    <n v="5"/>
    <n v="2"/>
    <n v="2"/>
    <n v="648"/>
    <n v="1950"/>
    <s v="70 Highett Rd"/>
    <s v="Hampton"/>
    <s v="Bayside"/>
    <s v="Southern Metropolitan"/>
    <n v="5"/>
    <n v="2016"/>
  </r>
  <r>
    <d v="2016-05-15T00:00:00"/>
    <n v="760000"/>
    <x v="1"/>
    <s v="Cunninghams"/>
    <x v="0"/>
    <n v="3121"/>
    <n v="3"/>
    <n v="2"/>
    <n v="1"/>
    <n v="0"/>
    <n v="2005"/>
    <s v="704/8 Howard St"/>
    <s v="Richmond"/>
    <s v="Yarra"/>
    <s v="Northern Metropolitan"/>
    <n v="5"/>
    <n v="2016"/>
  </r>
  <r>
    <d v="2016-05-15T00:00:00"/>
    <n v="850000"/>
    <x v="1"/>
    <s v="Cunninghams"/>
    <x v="0"/>
    <n v="3065"/>
    <n v="3"/>
    <n v="2"/>
    <n v="1"/>
    <n v="2782"/>
    <n v="2000"/>
    <s v="10/5 St David St"/>
    <s v="Fitzroy"/>
    <s v="Yarra"/>
    <s v="Northern Metropolitan"/>
    <n v="5"/>
    <n v="2016"/>
  </r>
  <r>
    <d v="2016-05-15T00:00:00"/>
    <n v="511000"/>
    <x v="1"/>
    <s v="Cunninghams"/>
    <x v="1"/>
    <n v="3146"/>
    <n v="2"/>
    <n v="1"/>
    <n v="1"/>
    <n v="0"/>
    <m/>
    <s v="5/138 Milton Pde"/>
    <s v="Glen Iris"/>
    <s v="Stonnington"/>
    <s v="Southern Metropolitan"/>
    <n v="5"/>
    <n v="2016"/>
  </r>
  <r>
    <d v="2016-05-15T00:00:00"/>
    <n v="700000"/>
    <x v="1"/>
    <s v="Jones and Jones"/>
    <x v="0"/>
    <n v="3143"/>
    <n v="2"/>
    <n v="1"/>
    <n v="2"/>
    <n v="0"/>
    <m/>
    <s v="8/71 Denbigh Rd"/>
    <s v="Armadale"/>
    <s v="Stonnington"/>
    <s v="Southern Metropolitan"/>
    <n v="5"/>
    <n v="2016"/>
  </r>
  <r>
    <d v="2016-05-15T00:00:00"/>
    <n v="825000"/>
    <x v="1"/>
    <s v="Jones and Jones"/>
    <x v="1"/>
    <n v="3143"/>
    <n v="2"/>
    <n v="1"/>
    <n v="1"/>
    <n v="0"/>
    <m/>
    <s v="6/26 Mercer Rd"/>
    <s v="Armadale"/>
    <s v="Stonnington"/>
    <s v="Southern Metropolitan"/>
    <n v="5"/>
    <n v="2016"/>
  </r>
  <r>
    <d v="2016-05-15T00:00:00"/>
    <n v="1100000"/>
    <x v="1"/>
    <s v="Maxwells"/>
    <x v="0"/>
    <n v="3207"/>
    <n v="2"/>
    <n v="2"/>
    <n v="1"/>
    <n v="0"/>
    <n v="2006"/>
    <s v="6/157 Beach St"/>
    <s v="Port Melbourne"/>
    <s v="Port Phillip"/>
    <s v="Southern Metropolitan"/>
    <n v="5"/>
    <n v="2016"/>
  </r>
  <r>
    <d v="2016-05-15T00:00:00"/>
    <n v="1390000"/>
    <x v="0"/>
    <s v="Sanders"/>
    <x v="0"/>
    <n v="3205"/>
    <n v="3"/>
    <n v="2"/>
    <n v="1"/>
    <n v="138"/>
    <n v="1998"/>
    <s v="46 Cobden St"/>
    <s v="South Melbourne"/>
    <s v="Port Phillip"/>
    <s v="Southern Metropolitan"/>
    <n v="5"/>
    <n v="2016"/>
  </r>
  <r>
    <d v="2016-05-15T00:00:00"/>
    <n v="930000"/>
    <x v="0"/>
    <s v="Cunninghams"/>
    <x v="1"/>
    <n v="3055"/>
    <n v="4"/>
    <n v="2"/>
    <n v="2"/>
    <n v="299"/>
    <m/>
    <s v="42 Whitby St"/>
    <s v="Brunswick West"/>
    <s v="Moreland"/>
    <s v="Northern Metropolitan"/>
    <n v="5"/>
    <n v="2016"/>
  </r>
  <r>
    <d v="2016-05-15T00:00:00"/>
    <n v="957000"/>
    <x v="0"/>
    <s v="Cunninghams"/>
    <x v="1"/>
    <n v="3057"/>
    <n v="2"/>
    <n v="1"/>
    <n v="1"/>
    <n v="148"/>
    <m/>
    <s v="15 Ethel St"/>
    <s v="Brunswick East"/>
    <s v="Moreland"/>
    <s v="Northern Metropolitan"/>
    <n v="5"/>
    <n v="2016"/>
  </r>
  <r>
    <d v="2016-05-15T00:00:00"/>
    <n v="1625000"/>
    <x v="0"/>
    <s v="Cunninghams"/>
    <x v="1"/>
    <n v="3057"/>
    <n v="4"/>
    <n v="2"/>
    <n v="2"/>
    <n v="822"/>
    <n v="1890"/>
    <s v="9 John St"/>
    <s v="Brunswick East"/>
    <s v="Moreland"/>
    <s v="Northern Metropolitan"/>
    <n v="5"/>
    <n v="2016"/>
  </r>
  <r>
    <d v="2016-05-15T00:00:00"/>
    <n v="1790000"/>
    <x v="0"/>
    <s v="Cunninghams"/>
    <x v="1"/>
    <n v="3056"/>
    <n v="4"/>
    <n v="1"/>
    <n v="1"/>
    <n v="416"/>
    <n v="1920"/>
    <s v="4 Bell St"/>
    <s v="Brunswick"/>
    <s v="Moreland"/>
    <s v="Northern Metropolitan"/>
    <n v="5"/>
    <n v="2016"/>
  </r>
  <r>
    <d v="2016-05-15T00:00:00"/>
    <n v="730000"/>
    <x v="2"/>
    <s v="Cunninghams"/>
    <x v="0"/>
    <n v="3040"/>
    <n v="3"/>
    <n v="2"/>
    <n v="2"/>
    <n v="0"/>
    <n v="2015"/>
    <s v="4/426 Buckley St"/>
    <s v="Essendon West"/>
    <s v="Moonee Valley"/>
    <s v="Western Metropolitan"/>
    <n v="5"/>
    <n v="2016"/>
  </r>
  <r>
    <d v="2016-05-15T00:00:00"/>
    <n v="830000"/>
    <x v="0"/>
    <s v="Property Barons"/>
    <x v="1"/>
    <n v="3042"/>
    <n v="3"/>
    <n v="1"/>
    <n v="2"/>
    <n v="971"/>
    <n v="1960"/>
    <s v="180 Parer Rd"/>
    <s v="Airport West"/>
    <s v="Moonee Valley"/>
    <s v="Western Metropolitan"/>
    <n v="5"/>
    <n v="2016"/>
  </r>
  <r>
    <d v="2016-05-15T00:00:00"/>
    <n v="310000"/>
    <x v="1"/>
    <s v="Metro Ladder"/>
    <x v="0"/>
    <n v="3141"/>
    <n v="1"/>
    <n v="1"/>
    <n v="1"/>
    <n v="0"/>
    <n v="1970"/>
    <s v="1/949 Punt Rd"/>
    <s v="South Yarra"/>
    <s v="Melbourne"/>
    <s v="Southern Metropolitan"/>
    <n v="5"/>
    <n v="2016"/>
  </r>
  <r>
    <d v="2016-05-15T00:00:00"/>
    <n v="1065000"/>
    <x v="2"/>
    <s v="Flanders &amp; Fish"/>
    <x v="1"/>
    <n v="3051"/>
    <n v="3"/>
    <n v="2"/>
    <n v="1"/>
    <n v="64"/>
    <n v="2008"/>
    <s v="15 Mary St"/>
    <s v="North Melbourne"/>
    <s v="Melbourne"/>
    <s v="Northern Metropolitan"/>
    <n v="5"/>
    <n v="2016"/>
  </r>
  <r>
    <d v="2016-05-15T00:00:00"/>
    <n v="570000"/>
    <x v="1"/>
    <s v="Metro Ladder"/>
    <x v="1"/>
    <n v="3165"/>
    <n v="2"/>
    <n v="1"/>
    <n v="1"/>
    <n v="145"/>
    <m/>
    <s v="8a Bray Ct"/>
    <s v="Bentleigh East"/>
    <s v="Glen Eira"/>
    <s v="Southern Metropolitan"/>
    <n v="5"/>
    <n v="2016"/>
  </r>
  <r>
    <d v="2016-05-15T00:00:00"/>
    <n v="680000"/>
    <x v="1"/>
    <s v="Jones and Jones"/>
    <x v="1"/>
    <n v="3163"/>
    <n v="2"/>
    <n v="1"/>
    <n v="2"/>
    <n v="275"/>
    <n v="1975"/>
    <s v="4/16 Rosella St"/>
    <s v="Murrumbeena"/>
    <s v="Glen Eira"/>
    <s v="Southern Metropolitan"/>
    <n v="5"/>
    <n v="2016"/>
  </r>
  <r>
    <d v="2016-05-15T00:00:00"/>
    <n v="820000"/>
    <x v="0"/>
    <s v="Jones and Jones"/>
    <x v="0"/>
    <n v="3163"/>
    <n v="3"/>
    <n v="1"/>
    <n v="1"/>
    <n v="274"/>
    <n v="1925"/>
    <s v="9 Stewart St"/>
    <s v="Murrumbeena"/>
    <s v="Glen Eira"/>
    <s v="Southern Metropolitan"/>
    <n v="5"/>
    <n v="2016"/>
  </r>
  <r>
    <d v="2016-05-15T00:00:00"/>
    <n v="1465000"/>
    <x v="2"/>
    <s v="Jones and Jones"/>
    <x v="1"/>
    <n v="3165"/>
    <n v="4"/>
    <n v="2"/>
    <n v="2"/>
    <n v="319"/>
    <n v="2015"/>
    <s v="31b Purtell St"/>
    <s v="Bentleigh East"/>
    <s v="Glen Eira"/>
    <s v="Southern Metropolitan"/>
    <n v="5"/>
    <n v="2016"/>
  </r>
  <r>
    <d v="2016-05-15T00:00:00"/>
    <n v="1950000"/>
    <x v="0"/>
    <s v="Metro Ladder"/>
    <x v="1"/>
    <n v="3070"/>
    <n v="4"/>
    <n v="2"/>
    <n v="1"/>
    <n v="489"/>
    <n v="1910"/>
    <s v="3 Brooke St"/>
    <s v="Northcote"/>
    <s v="Darebin"/>
    <s v="Northern Metropolitan"/>
    <n v="5"/>
    <n v="2016"/>
  </r>
  <r>
    <d v="2016-05-15T00:00:00"/>
    <n v="470000"/>
    <x v="0"/>
    <s v="Maxwells"/>
    <x v="1"/>
    <n v="3020"/>
    <n v="3"/>
    <n v="1"/>
    <n v="1"/>
    <n v="591"/>
    <n v="1971"/>
    <s v="14 Killeen St"/>
    <s v="Sunshine West"/>
    <s v="Brimbank"/>
    <s v="Western Metropolitan"/>
    <n v="5"/>
    <n v="2016"/>
  </r>
  <r>
    <d v="2016-05-15T00:00:00"/>
    <n v="600000"/>
    <x v="0"/>
    <s v="Metro Ladder"/>
    <x v="0"/>
    <n v="3020"/>
    <n v="3"/>
    <n v="1"/>
    <n v="1"/>
    <n v="697"/>
    <n v="1928"/>
    <s v="70 Forrest St"/>
    <s v="Albion"/>
    <s v="Brimbank"/>
    <s v="Western Metropolitan"/>
    <n v="5"/>
    <n v="2016"/>
  </r>
  <r>
    <d v="2016-05-15T00:00:00"/>
    <n v="1770000"/>
    <x v="0"/>
    <s v="Flanders &amp; Fish"/>
    <x v="1"/>
    <n v="3102"/>
    <n v="3"/>
    <n v="1"/>
    <n v="1"/>
    <n v="698"/>
    <m/>
    <s v="35 Frater St"/>
    <s v="Kew East"/>
    <s v="Boroondara"/>
    <s v="Southern Metropolitan"/>
    <n v="5"/>
    <n v="2016"/>
  </r>
  <r>
    <d v="2016-05-15T00:00:00"/>
    <n v="2100000"/>
    <x v="0"/>
    <s v="Cunninghams"/>
    <x v="0"/>
    <n v="3102"/>
    <n v="5"/>
    <n v="3"/>
    <n v="2"/>
    <n v="695"/>
    <n v="1950"/>
    <s v="17 Minogue St"/>
    <s v="Kew East"/>
    <s v="Boroondara"/>
    <s v="Southern Metropolitan"/>
    <n v="5"/>
    <n v="2016"/>
  </r>
  <r>
    <d v="2016-05-15T00:00:00"/>
    <n v="2950000"/>
    <x v="0"/>
    <s v="Jones and Jones"/>
    <x v="1"/>
    <n v="3103"/>
    <n v="3"/>
    <n v="2"/>
    <n v="2"/>
    <n v="650"/>
    <m/>
    <s v="2 Pembroke Rd"/>
    <s v="Balwyn"/>
    <s v="Boroondara"/>
    <s v="Southern Metropolitan"/>
    <n v="5"/>
    <n v="2016"/>
  </r>
  <r>
    <d v="2016-05-15T00:00:00"/>
    <n v="415000"/>
    <x v="0"/>
    <s v="Cunninghams"/>
    <x v="0"/>
    <n v="3081"/>
    <n v="2"/>
    <n v="1"/>
    <n v="1"/>
    <n v="422"/>
    <m/>
    <s v="18 Achilles St"/>
    <s v="Heidelberg West"/>
    <s v="Banyule"/>
    <s v="Eastern Metropolitan"/>
    <n v="5"/>
    <n v="2016"/>
  </r>
  <r>
    <d v="2016-05-15T00:00:00"/>
    <n v="584000"/>
    <x v="0"/>
    <s v="Cunninghams"/>
    <x v="1"/>
    <n v="3081"/>
    <n v="2"/>
    <n v="1"/>
    <n v="1"/>
    <n v="428"/>
    <n v="1950"/>
    <s v="18 Shelley St"/>
    <s v="Heidelberg Heights"/>
    <s v="Banyule"/>
    <s v="Eastern Metropolitan"/>
    <n v="5"/>
    <n v="2016"/>
  </r>
  <r>
    <d v="2016-05-15T00:00:00"/>
    <n v="655000"/>
    <x v="0"/>
    <s v="Metro Ladder"/>
    <x v="0"/>
    <n v="3084"/>
    <n v="3"/>
    <n v="2"/>
    <n v="2"/>
    <n v="175"/>
    <m/>
    <s v="2/172 Cape St"/>
    <s v="Heidelberg"/>
    <s v="Banyule"/>
    <s v="Eastern Metropolitan"/>
    <n v="5"/>
    <n v="2016"/>
  </r>
  <r>
    <d v="2016-05-16T00:00:00"/>
    <n v="865000"/>
    <x v="1"/>
    <s v="Cunninghams"/>
    <x v="0"/>
    <n v="3066"/>
    <n v="2"/>
    <n v="2"/>
    <n v="1"/>
    <n v="0"/>
    <m/>
    <s v="27/78 Oxford St"/>
    <s v="Collingwood"/>
    <s v="Yarra"/>
    <s v="Northern Metropolitan"/>
    <n v="5"/>
    <n v="2016"/>
  </r>
  <r>
    <d v="2016-05-16T00:00:00"/>
    <n v="3001000"/>
    <x v="0"/>
    <s v="Cunninghams"/>
    <x v="1"/>
    <n v="3121"/>
    <n v="4"/>
    <n v="3"/>
    <n v="1"/>
    <n v="544"/>
    <n v="1920"/>
    <s v="30 Highett St"/>
    <s v="Richmond"/>
    <s v="Yarra"/>
    <s v="Northern Metropolitan"/>
    <n v="5"/>
    <n v="2016"/>
  </r>
  <r>
    <d v="2016-05-16T00:00:00"/>
    <n v="431000"/>
    <x v="1"/>
    <s v="Best Bricks"/>
    <x v="1"/>
    <n v="3182"/>
    <n v="2"/>
    <n v="1"/>
    <n v="1"/>
    <n v="0"/>
    <n v="1940"/>
    <s v="5/46 Greeves St"/>
    <s v="St Kilda"/>
    <s v="Port Phillip"/>
    <s v="Southern Metropolitan"/>
    <n v="5"/>
    <n v="2016"/>
  </r>
  <r>
    <d v="2016-05-16T00:00:00"/>
    <n v="845000"/>
    <x v="1"/>
    <s v="Zimmerman"/>
    <x v="0"/>
    <n v="3207"/>
    <n v="2"/>
    <n v="2"/>
    <n v="2"/>
    <n v="2166"/>
    <m/>
    <s v="414/99 Dow St"/>
    <s v="Port Melbourne"/>
    <s v="Port Phillip"/>
    <s v="Southern Metropolitan"/>
    <n v="5"/>
    <n v="2016"/>
  </r>
  <r>
    <d v="2016-05-16T00:00:00"/>
    <n v="1234500"/>
    <x v="0"/>
    <s v="Metro Ladder"/>
    <x v="1"/>
    <n v="3207"/>
    <n v="2"/>
    <n v="1"/>
    <n v="0"/>
    <n v="183"/>
    <m/>
    <s v="175 Farrell St"/>
    <s v="Port Melbourne"/>
    <s v="Port Phillip"/>
    <s v="Southern Metropolitan"/>
    <n v="5"/>
    <n v="2016"/>
  </r>
  <r>
    <d v="2016-05-16T00:00:00"/>
    <n v="542000"/>
    <x v="0"/>
    <s v="Sanders"/>
    <x v="1"/>
    <n v="3056"/>
    <n v="2"/>
    <n v="1"/>
    <n v="1"/>
    <n v="0"/>
    <m/>
    <s v="1/21 Jones St"/>
    <s v="Brunswick"/>
    <s v="Moreland"/>
    <s v="Northern Metropolitan"/>
    <n v="5"/>
    <n v="2016"/>
  </r>
  <r>
    <d v="2016-05-16T00:00:00"/>
    <n v="550000"/>
    <x v="2"/>
    <s v="Zimmerman"/>
    <x v="0"/>
    <n v="3058"/>
    <n v="3"/>
    <n v="2"/>
    <n v="2"/>
    <n v="0"/>
    <m/>
    <s v="15/1 Manna Gum Ct"/>
    <s v="Coburg"/>
    <s v="Moreland"/>
    <s v="Northern Metropolitan"/>
    <n v="5"/>
    <n v="2016"/>
  </r>
  <r>
    <d v="2016-05-16T00:00:00"/>
    <n v="709000"/>
    <x v="0"/>
    <s v="Cunninghams"/>
    <x v="0"/>
    <n v="3043"/>
    <n v="4"/>
    <n v="2"/>
    <n v="2"/>
    <n v="453"/>
    <n v="2007"/>
    <s v="8 Perth Ct"/>
    <s v="Gowanbrae"/>
    <s v="Moreland"/>
    <s v="Western Metropolitan"/>
    <n v="5"/>
    <n v="2016"/>
  </r>
  <r>
    <d v="2016-05-16T00:00:00"/>
    <n v="785000"/>
    <x v="0"/>
    <s v="Property Barons"/>
    <x v="1"/>
    <n v="3033"/>
    <n v="3"/>
    <n v="1"/>
    <n v="2"/>
    <n v="606"/>
    <n v="1965"/>
    <s v="83 Wyong St"/>
    <s v="Keilor East"/>
    <s v="Moonee Valley"/>
    <s v="Western Metropolitan"/>
    <n v="5"/>
    <n v="2016"/>
  </r>
  <r>
    <d v="2016-05-16T00:00:00"/>
    <n v="920000"/>
    <x v="0"/>
    <s v="Metro Ladder"/>
    <x v="0"/>
    <n v="3041"/>
    <n v="4"/>
    <n v="1"/>
    <n v="1"/>
    <n v="390"/>
    <m/>
    <s v="9 Bruce St"/>
    <s v="Strathmore"/>
    <s v="Moonee Valley"/>
    <s v="Western Metropolitan"/>
    <n v="5"/>
    <n v="2016"/>
  </r>
  <r>
    <d v="2016-05-16T00:00:00"/>
    <n v="950000"/>
    <x v="0"/>
    <s v="Cunninghams"/>
    <x v="1"/>
    <n v="3041"/>
    <n v="4"/>
    <n v="3"/>
    <n v="2"/>
    <n v="541"/>
    <m/>
    <s v="5 Lockheed St"/>
    <s v="Strathmore Heights"/>
    <s v="Moonee Valley"/>
    <s v="Western Metropolitan"/>
    <n v="5"/>
    <n v="2016"/>
  </r>
  <r>
    <d v="2016-05-16T00:00:00"/>
    <n v="825000"/>
    <x v="0"/>
    <s v="Flanders &amp; Fish"/>
    <x v="1"/>
    <n v="3031"/>
    <n v="2"/>
    <n v="1"/>
    <n v="1"/>
    <n v="211"/>
    <n v="1915"/>
    <s v="32 Epsom Rd"/>
    <s v="Kensington"/>
    <s v="Melbourne"/>
    <s v="Northern Metropolitan"/>
    <n v="5"/>
    <n v="2016"/>
  </r>
  <r>
    <d v="2016-05-16T00:00:00"/>
    <n v="1600000"/>
    <x v="0"/>
    <s v="Metro Ladder"/>
    <x v="0"/>
    <n v="3053"/>
    <n v="4"/>
    <n v="2"/>
    <n v="1"/>
    <n v="635"/>
    <m/>
    <s v="136 Faraday St"/>
    <s v="Carlton"/>
    <s v="Melbourne"/>
    <s v="Northern Metropolitan"/>
    <n v="5"/>
    <n v="2016"/>
  </r>
  <r>
    <d v="2016-05-16T00:00:00"/>
    <n v="760000"/>
    <x v="0"/>
    <s v="Cunninghams"/>
    <x v="1"/>
    <n v="3011"/>
    <n v="3"/>
    <n v="1"/>
    <n v="1"/>
    <n v="265"/>
    <n v="1910"/>
    <s v="120 MacPherson St"/>
    <s v="Footscray"/>
    <s v="Maribyrnong"/>
    <s v="Western Metropolitan"/>
    <n v="5"/>
    <n v="2016"/>
  </r>
  <r>
    <d v="2016-05-16T00:00:00"/>
    <n v="950000"/>
    <x v="0"/>
    <s v="Jones and Jones"/>
    <x v="0"/>
    <n v="3013"/>
    <n v="3"/>
    <n v="1"/>
    <n v="2"/>
    <n v="240"/>
    <n v="1880"/>
    <s v="25 Norfolk St"/>
    <s v="Yarraville"/>
    <s v="Maribyrnong"/>
    <s v="Western Metropolitan"/>
    <n v="5"/>
    <n v="2016"/>
  </r>
  <r>
    <d v="2016-05-16T00:00:00"/>
    <n v="660000"/>
    <x v="0"/>
    <s v="Sanders"/>
    <x v="0"/>
    <n v="3018"/>
    <n v="3"/>
    <n v="1"/>
    <n v="1"/>
    <n v="602"/>
    <n v="1955"/>
    <s v="156 Maidstone St"/>
    <s v="Altona"/>
    <s v="Hobsons Bay"/>
    <s v="Western Metropolitan"/>
    <n v="5"/>
    <n v="2016"/>
  </r>
  <r>
    <d v="2016-05-16T00:00:00"/>
    <n v="820000"/>
    <x v="2"/>
    <s v="Metro Ladder"/>
    <x v="1"/>
    <n v="3015"/>
    <n v="4"/>
    <n v="2"/>
    <n v="2"/>
    <n v="753"/>
    <n v="2006"/>
    <s v="108 Mason St"/>
    <s v="Newport"/>
    <s v="Hobsons Bay"/>
    <s v="Western Metropolitan"/>
    <n v="5"/>
    <n v="2016"/>
  </r>
  <r>
    <d v="2016-05-16T00:00:00"/>
    <n v="1360000"/>
    <x v="0"/>
    <s v="Metro Ladder"/>
    <x v="1"/>
    <n v="3016"/>
    <n v="3"/>
    <n v="1"/>
    <n v="1"/>
    <n v="477"/>
    <n v="1930"/>
    <s v="175 Douglas Pde"/>
    <s v="Williamstown"/>
    <s v="Hobsons Bay"/>
    <s v="Western Metropolitan"/>
    <n v="5"/>
    <n v="2016"/>
  </r>
  <r>
    <d v="2016-05-16T00:00:00"/>
    <n v="1020000"/>
    <x v="0"/>
    <s v="Cunninghams"/>
    <x v="1"/>
    <n v="3070"/>
    <n v="2"/>
    <n v="1"/>
    <n v="1"/>
    <n v="354"/>
    <n v="1920"/>
    <s v="45 Emmaline St"/>
    <s v="Northcote"/>
    <s v="Darebin"/>
    <s v="Northern Metropolitan"/>
    <n v="5"/>
    <n v="2016"/>
  </r>
  <r>
    <d v="2016-05-16T00:00:00"/>
    <n v="722000"/>
    <x v="0"/>
    <s v="Metro Ladder"/>
    <x v="0"/>
    <n v="3042"/>
    <n v="3"/>
    <n v="1"/>
    <n v="1"/>
    <n v="695"/>
    <n v="1970"/>
    <s v="47 Victory St"/>
    <s v="Keilor Park"/>
    <s v="Brimbank"/>
    <s v="Western Metropolitan"/>
    <n v="5"/>
    <n v="2016"/>
  </r>
  <r>
    <d v="2016-05-16T00:00:00"/>
    <n v="551000"/>
    <x v="1"/>
    <s v="Jones and Jones"/>
    <x v="1"/>
    <n v="3101"/>
    <n v="2"/>
    <n v="1"/>
    <n v="2"/>
    <n v="0"/>
    <n v="1992"/>
    <s v="5/13 Hope Ct"/>
    <s v="Kew"/>
    <s v="Boroondara"/>
    <s v="Southern Metropolitan"/>
    <n v="5"/>
    <n v="2016"/>
  </r>
  <r>
    <d v="2016-05-16T00:00:00"/>
    <n v="1742000"/>
    <x v="2"/>
    <s v="Flanders &amp; Fish"/>
    <x v="1"/>
    <n v="3126"/>
    <n v="4"/>
    <n v="2"/>
    <n v="2"/>
    <n v="780"/>
    <m/>
    <s v="8 Avenue Athol"/>
    <s v="Canterbury"/>
    <s v="Boroondara"/>
    <s v="Southern Metropolitan"/>
    <n v="5"/>
    <n v="2016"/>
  </r>
  <r>
    <d v="2016-05-16T00:00:00"/>
    <n v="2900000"/>
    <x v="0"/>
    <s v="Jones and Jones"/>
    <x v="1"/>
    <n v="3104"/>
    <n v="3"/>
    <n v="2"/>
    <n v="2"/>
    <n v="917"/>
    <m/>
    <s v="31 Tuxen St"/>
    <s v="Balwyn North"/>
    <s v="Boroondara"/>
    <s v="Southern Metropolitan"/>
    <n v="5"/>
    <n v="2016"/>
  </r>
  <r>
    <d v="2016-05-16T00:00:00"/>
    <n v="922000"/>
    <x v="0"/>
    <s v="Property Barons"/>
    <x v="1"/>
    <n v="3087"/>
    <n v="3"/>
    <n v="1"/>
    <n v="2"/>
    <n v="798"/>
    <n v="1960"/>
    <s v="18 Papua St"/>
    <s v="Watsonia"/>
    <s v="Banyule"/>
    <s v="Northern Metropolitan"/>
    <n v="5"/>
    <n v="2016"/>
  </r>
  <r>
    <d v="2016-05-17T00:00:00"/>
    <n v="1900000"/>
    <x v="0"/>
    <s v="Jones and Jones"/>
    <x v="0"/>
    <n v="3121"/>
    <n v="3"/>
    <n v="2"/>
    <n v="2"/>
    <n v="263"/>
    <n v="2016"/>
    <s v="56 Wellington St"/>
    <s v="Cremorne"/>
    <s v="Yarra"/>
    <s v="Northern Metropolitan"/>
    <n v="5"/>
    <n v="2016"/>
  </r>
  <r>
    <d v="2016-05-17T00:00:00"/>
    <n v="1300000"/>
    <x v="0"/>
    <s v="Jones and Jones"/>
    <x v="1"/>
    <n v="3181"/>
    <n v="2"/>
    <n v="1"/>
    <n v="1"/>
    <n v="126"/>
    <m/>
    <s v="89 Pridham St"/>
    <s v="Prahran"/>
    <s v="Stonnington"/>
    <s v="Southern Metropolitan"/>
    <n v="5"/>
    <n v="2016"/>
  </r>
  <r>
    <d v="2016-05-17T00:00:00"/>
    <n v="326000"/>
    <x v="1"/>
    <s v="Metro Ladder"/>
    <x v="0"/>
    <n v="3184"/>
    <n v="1"/>
    <n v="1"/>
    <n v="1"/>
    <n v="0"/>
    <m/>
    <s v="11/16 Byron St"/>
    <s v="Elwood"/>
    <s v="Port Phillip"/>
    <s v="Southern Metropolitan"/>
    <n v="5"/>
    <n v="2016"/>
  </r>
  <r>
    <d v="2016-05-17T00:00:00"/>
    <n v="550500"/>
    <x v="2"/>
    <s v="Cunninghams"/>
    <x v="1"/>
    <n v="3044"/>
    <n v="2"/>
    <n v="1"/>
    <n v="2"/>
    <n v="135"/>
    <n v="2012"/>
    <s v="30 Downs St"/>
    <s v="Pascoe Vale"/>
    <s v="Moreland"/>
    <s v="Northern Metropolitan"/>
    <n v="5"/>
    <n v="2016"/>
  </r>
  <r>
    <d v="2016-05-17T00:00:00"/>
    <n v="845500"/>
    <x v="0"/>
    <s v="Cunninghams"/>
    <x v="1"/>
    <n v="3056"/>
    <n v="2"/>
    <n v="1"/>
    <n v="1"/>
    <n v="179"/>
    <n v="1890"/>
    <s v="141 Gold St"/>
    <s v="Brunswick"/>
    <s v="Moreland"/>
    <s v="Northern Metropolitan"/>
    <n v="5"/>
    <n v="2016"/>
  </r>
  <r>
    <d v="2016-05-17T00:00:00"/>
    <n v="1875000"/>
    <x v="0"/>
    <s v="Jones and Jones"/>
    <x v="1"/>
    <n v="3056"/>
    <n v="4"/>
    <n v="2"/>
    <n v="2"/>
    <n v="657"/>
    <n v="1958"/>
    <s v="36 Charles St"/>
    <s v="Brunswick"/>
    <s v="Moreland"/>
    <s v="Northern Metropolitan"/>
    <n v="5"/>
    <n v="2016"/>
  </r>
  <r>
    <d v="2016-05-17T00:00:00"/>
    <n v="636000"/>
    <x v="0"/>
    <s v="Cunninghams"/>
    <x v="1"/>
    <n v="3034"/>
    <n v="3"/>
    <n v="1"/>
    <n v="2"/>
    <n v="571"/>
    <m/>
    <s v="12 Skewes St"/>
    <s v="Avondale Heights"/>
    <s v="Moonee Valley"/>
    <s v="Western Metropolitan"/>
    <n v="5"/>
    <n v="2016"/>
  </r>
  <r>
    <d v="2016-05-17T00:00:00"/>
    <n v="700000"/>
    <x v="0"/>
    <s v="Cunninghams"/>
    <x v="0"/>
    <n v="3033"/>
    <n v="5"/>
    <n v="2"/>
    <n v="2"/>
    <n v="629"/>
    <m/>
    <s v="81 Quinn Gr"/>
    <s v="Keilor East"/>
    <s v="Moonee Valley"/>
    <s v="Western Metropolitan"/>
    <n v="5"/>
    <n v="2016"/>
  </r>
  <r>
    <d v="2016-05-17T00:00:00"/>
    <n v="961000"/>
    <x v="0"/>
    <s v="Jones and Jones"/>
    <x v="1"/>
    <n v="3031"/>
    <n v="3"/>
    <n v="1"/>
    <n v="1"/>
    <n v="235"/>
    <m/>
    <s v="47 Barnett St"/>
    <s v="Kensington"/>
    <s v="Melbourne"/>
    <s v="Northern Metropolitan"/>
    <n v="5"/>
    <n v="2016"/>
  </r>
  <r>
    <d v="2016-05-17T00:00:00"/>
    <n v="1300000"/>
    <x v="2"/>
    <s v="Cunninghams"/>
    <x v="0"/>
    <n v="3051"/>
    <n v="2"/>
    <n v="2"/>
    <n v="1"/>
    <n v="0"/>
    <m/>
    <s v="8/201 Abbotsford St"/>
    <s v="North Melbourne"/>
    <s v="Melbourne"/>
    <s v="Northern Metropolitan"/>
    <n v="5"/>
    <n v="2016"/>
  </r>
  <r>
    <d v="2016-05-17T00:00:00"/>
    <n v="561000"/>
    <x v="1"/>
    <s v="Cunninghams"/>
    <x v="0"/>
    <n v="3011"/>
    <n v="3"/>
    <n v="1"/>
    <n v="1"/>
    <n v="0"/>
    <m/>
    <s v="26/2 Ballarat Rd"/>
    <s v="Footscray"/>
    <s v="Maribyrnong"/>
    <s v="Western Metropolitan"/>
    <n v="5"/>
    <n v="2016"/>
  </r>
  <r>
    <d v="2016-05-17T00:00:00"/>
    <n v="881000"/>
    <x v="0"/>
    <s v="Maxwells"/>
    <x v="1"/>
    <n v="3011"/>
    <n v="3"/>
    <n v="1"/>
    <n v="2"/>
    <n v="217"/>
    <m/>
    <s v="20 Greig St"/>
    <s v="Seddon"/>
    <s v="Maribyrnong"/>
    <s v="Western Metropolitan"/>
    <n v="5"/>
    <n v="2016"/>
  </r>
  <r>
    <d v="2016-05-17T00:00:00"/>
    <n v="435000"/>
    <x v="1"/>
    <s v="Flanders &amp; Fish"/>
    <x v="1"/>
    <n v="3163"/>
    <n v="2"/>
    <n v="1"/>
    <n v="1"/>
    <n v="0"/>
    <n v="1980"/>
    <s v="6/7 Judd St"/>
    <s v="Carnegie"/>
    <s v="Glen Eira"/>
    <s v="Southern Metropolitan"/>
    <n v="5"/>
    <n v="2016"/>
  </r>
  <r>
    <d v="2016-05-17T00:00:00"/>
    <n v="636500"/>
    <x v="2"/>
    <s v="Flanders &amp; Fish"/>
    <x v="1"/>
    <n v="3163"/>
    <n v="2"/>
    <n v="1"/>
    <n v="1"/>
    <n v="0"/>
    <n v="1970"/>
    <s v="16/89 Neerim Rd"/>
    <s v="Glen Huntly"/>
    <s v="Glen Eira"/>
    <s v="Southern Metropolitan"/>
    <n v="5"/>
    <n v="2016"/>
  </r>
  <r>
    <d v="2016-05-17T00:00:00"/>
    <n v="830000"/>
    <x v="2"/>
    <s v="Jones and Jones"/>
    <x v="0"/>
    <n v="3165"/>
    <n v="3"/>
    <n v="2"/>
    <n v="2"/>
    <n v="292"/>
    <n v="2012"/>
    <s v="17a Edinburgh St"/>
    <s v="Bentleigh East"/>
    <s v="Glen Eira"/>
    <s v="Southern Metropolitan"/>
    <n v="5"/>
    <n v="2016"/>
  </r>
  <r>
    <d v="2016-05-17T00:00:00"/>
    <n v="950000"/>
    <x v="0"/>
    <s v="Cunninghams"/>
    <x v="0"/>
    <n v="3072"/>
    <n v="3"/>
    <n v="1"/>
    <n v="2"/>
    <n v="563"/>
    <n v="1918"/>
    <s v="191 Tyler St"/>
    <s v="Preston"/>
    <s v="Darebin"/>
    <s v="Northern Metropolitan"/>
    <n v="5"/>
    <n v="2016"/>
  </r>
  <r>
    <d v="2016-05-17T00:00:00"/>
    <n v="1385000"/>
    <x v="0"/>
    <s v="Jones and Jones"/>
    <x v="1"/>
    <n v="3126"/>
    <n v="3"/>
    <n v="1"/>
    <n v="1"/>
    <n v="444"/>
    <n v="1910"/>
    <s v="55 Warburton Rd"/>
    <s v="Canterbury"/>
    <s v="Boroondara"/>
    <s v="Southern Metropolitan"/>
    <n v="5"/>
    <n v="2016"/>
  </r>
  <r>
    <d v="2016-05-17T00:00:00"/>
    <n v="3750000"/>
    <x v="0"/>
    <s v="Cunninghams"/>
    <x v="0"/>
    <n v="3122"/>
    <n v="5"/>
    <n v="3"/>
    <n v="2"/>
    <n v="827"/>
    <n v="1920"/>
    <s v="9 Power St"/>
    <s v="Hawthorn"/>
    <s v="Boroondara"/>
    <s v="Southern Metropolitan"/>
    <n v="5"/>
    <n v="2016"/>
  </r>
  <r>
    <d v="2016-05-17T00:00:00"/>
    <n v="980000"/>
    <x v="0"/>
    <s v="Maxwells"/>
    <x v="1"/>
    <n v="3187"/>
    <n v="2"/>
    <n v="1"/>
    <n v="1"/>
    <n v="247"/>
    <m/>
    <s v="16a Billson St"/>
    <s v="Brighton East"/>
    <s v="Bayside"/>
    <s v="Southern Metropolitan"/>
    <n v="5"/>
    <n v="2016"/>
  </r>
  <r>
    <d v="2016-05-18T00:00:00"/>
    <n v="710000"/>
    <x v="1"/>
    <s v="Maxwells"/>
    <x v="1"/>
    <n v="3181"/>
    <n v="3"/>
    <n v="1"/>
    <n v="1"/>
    <n v="0"/>
    <n v="1900"/>
    <s v="203/11 Hillingdon Pl"/>
    <s v="Prahran"/>
    <s v="Stonnington"/>
    <s v="Southern Metropolitan"/>
    <n v="5"/>
    <n v="2016"/>
  </r>
  <r>
    <d v="2016-05-18T00:00:00"/>
    <n v="2200000"/>
    <x v="0"/>
    <s v="Melbourne Homes"/>
    <x v="0"/>
    <n v="3184"/>
    <n v="4"/>
    <n v="3"/>
    <n v="2"/>
    <n v="348"/>
    <n v="1900"/>
    <s v="78 Dickens St"/>
    <s v="Elwood"/>
    <s v="Port Phillip"/>
    <s v="Southern Metropolitan"/>
    <n v="5"/>
    <n v="2016"/>
  </r>
  <r>
    <d v="2016-05-18T00:00:00"/>
    <n v="484000"/>
    <x v="1"/>
    <s v="Jones and Jones"/>
    <x v="1"/>
    <n v="3055"/>
    <n v="2"/>
    <n v="1"/>
    <n v="1"/>
    <n v="0"/>
    <n v="1950"/>
    <s v="1/30 McLean St"/>
    <s v="Brunswick West"/>
    <s v="Moreland"/>
    <s v="Northern Metropolitan"/>
    <n v="5"/>
    <n v="2016"/>
  </r>
  <r>
    <d v="2016-05-18T00:00:00"/>
    <n v="1200000"/>
    <x v="0"/>
    <s v="Cunninghams"/>
    <x v="1"/>
    <n v="3055"/>
    <n v="3"/>
    <n v="1"/>
    <n v="1"/>
    <n v="600"/>
    <m/>
    <s v="5 Halpin St"/>
    <s v="Brunswick West"/>
    <s v="Moreland"/>
    <s v="Northern Metropolitan"/>
    <n v="5"/>
    <n v="2016"/>
  </r>
  <r>
    <d v="2016-05-18T00:00:00"/>
    <n v="760000"/>
    <x v="0"/>
    <s v="Flanders &amp; Fish"/>
    <x v="0"/>
    <n v="3011"/>
    <n v="2"/>
    <n v="1"/>
    <n v="0"/>
    <n v="130"/>
    <n v="1920"/>
    <s v="20 Ryan St"/>
    <s v="Footscray"/>
    <s v="Maribyrnong"/>
    <s v="Western Metropolitan"/>
    <n v="5"/>
    <n v="2016"/>
  </r>
  <r>
    <d v="2016-05-18T00:00:00"/>
    <n v="965000"/>
    <x v="0"/>
    <s v="Melbourne Homes"/>
    <x v="1"/>
    <n v="3011"/>
    <n v="3"/>
    <n v="1"/>
    <n v="1"/>
    <n v="283"/>
    <n v="1940"/>
    <s v="3 South St"/>
    <s v="Seddon"/>
    <s v="Maribyrnong"/>
    <s v="Western Metropolitan"/>
    <n v="5"/>
    <n v="2016"/>
  </r>
  <r>
    <d v="2016-05-18T00:00:00"/>
    <n v="880000"/>
    <x v="0"/>
    <s v="Property Barons"/>
    <x v="0"/>
    <n v="3105"/>
    <n v="3"/>
    <n v="2"/>
    <n v="2"/>
    <n v="514"/>
    <n v="1960"/>
    <s v="130 Manningham Rd"/>
    <s v="Bulleen"/>
    <s v="Manningham"/>
    <s v="Eastern Metropolitan"/>
    <n v="5"/>
    <n v="2016"/>
  </r>
  <r>
    <d v="2016-05-18T00:00:00"/>
    <n v="440000"/>
    <x v="1"/>
    <s v="Cunninghams"/>
    <x v="1"/>
    <n v="3185"/>
    <n v="2"/>
    <n v="1"/>
    <n v="1"/>
    <n v="0"/>
    <m/>
    <s v="7/32 Gardenia Rd"/>
    <s v="Gardenvale"/>
    <s v="Glen Eira"/>
    <s v="Southern Metropolitan"/>
    <n v="5"/>
    <n v="2016"/>
  </r>
  <r>
    <d v="2016-05-18T00:00:00"/>
    <n v="1100000"/>
    <x v="2"/>
    <s v="Metro Ladder"/>
    <x v="1"/>
    <n v="3163"/>
    <n v="3"/>
    <n v="2"/>
    <n v="2"/>
    <n v="242"/>
    <n v="2005"/>
    <s v="84 Dalny Rd"/>
    <s v="Murrumbeena"/>
    <s v="Glen Eira"/>
    <s v="Southern Metropolitan"/>
    <n v="5"/>
    <n v="2016"/>
  </r>
  <r>
    <d v="2016-05-18T00:00:00"/>
    <n v="1550000"/>
    <x v="0"/>
    <s v="Maxwells"/>
    <x v="1"/>
    <n v="3165"/>
    <n v="5"/>
    <n v="3"/>
    <n v="2"/>
    <n v="623"/>
    <n v="1950"/>
    <s v="3 Molden St"/>
    <s v="Bentleigh East"/>
    <s v="Glen Eira"/>
    <s v="Southern Metropolitan"/>
    <n v="5"/>
    <n v="2016"/>
  </r>
  <r>
    <d v="2016-05-18T00:00:00"/>
    <n v="1755000"/>
    <x v="0"/>
    <s v="Flanders &amp; Fish"/>
    <x v="1"/>
    <n v="3185"/>
    <n v="3"/>
    <n v="2"/>
    <n v="1"/>
    <n v="391"/>
    <n v="1905"/>
    <s v="4 Buxton St"/>
    <s v="Elsternwick"/>
    <s v="Glen Eira"/>
    <s v="Southern Metropolitan"/>
    <n v="5"/>
    <n v="2016"/>
  </r>
  <r>
    <d v="2016-05-18T00:00:00"/>
    <n v="424000"/>
    <x v="1"/>
    <s v="Property Barons"/>
    <x v="1"/>
    <n v="3073"/>
    <n v="2"/>
    <n v="1"/>
    <n v="1"/>
    <n v="141"/>
    <n v="1980"/>
    <s v="1/5 Daventry St"/>
    <s v="Reservoir"/>
    <s v="Darebin"/>
    <s v="Northern Metropolitan"/>
    <n v="5"/>
    <n v="2016"/>
  </r>
  <r>
    <d v="2016-05-18T00:00:00"/>
    <n v="475000"/>
    <x v="0"/>
    <s v="Cunninghams"/>
    <x v="1"/>
    <n v="3073"/>
    <n v="3"/>
    <n v="1"/>
    <n v="1"/>
    <n v="535"/>
    <n v="1970"/>
    <s v="3 Sheargold Ct"/>
    <s v="Reservoir"/>
    <s v="Darebin"/>
    <s v="Northern Metropolitan"/>
    <n v="5"/>
    <n v="2016"/>
  </r>
  <r>
    <d v="2016-05-18T00:00:00"/>
    <n v="650000"/>
    <x v="0"/>
    <s v="Cunninghams"/>
    <x v="0"/>
    <n v="3020"/>
    <n v="3"/>
    <n v="1"/>
    <n v="1"/>
    <n v="611"/>
    <m/>
    <s v="41 Northumberland Rd"/>
    <s v="Sunshine North"/>
    <s v="Brimbank"/>
    <s v="Western Metropolitan"/>
    <n v="5"/>
    <n v="2016"/>
  </r>
  <r>
    <d v="2016-05-18T00:00:00"/>
    <n v="517000"/>
    <x v="1"/>
    <s v="Jones and Jones"/>
    <x v="1"/>
    <n v="3122"/>
    <n v="2"/>
    <n v="1"/>
    <n v="1"/>
    <n v="0"/>
    <m/>
    <s v="4/178 Power St"/>
    <s v="Hawthorn"/>
    <s v="Boroondara"/>
    <s v="Southern Metropolitan"/>
    <n v="5"/>
    <n v="2016"/>
  </r>
  <r>
    <d v="2016-05-18T00:00:00"/>
    <n v="591000"/>
    <x v="1"/>
    <s v="Jones and Jones"/>
    <x v="0"/>
    <n v="3124"/>
    <n v="3"/>
    <n v="1"/>
    <n v="1"/>
    <n v="0"/>
    <n v="1960"/>
    <s v="3/5 Holly St"/>
    <s v="Camberwell"/>
    <s v="Boroondara"/>
    <s v="Southern Metropolitan"/>
    <n v="5"/>
    <n v="2016"/>
  </r>
  <r>
    <d v="2016-05-18T00:00:00"/>
    <n v="736000"/>
    <x v="1"/>
    <s v="Cunninghams"/>
    <x v="1"/>
    <n v="3126"/>
    <n v="2"/>
    <n v="1"/>
    <n v="2"/>
    <n v="132"/>
    <m/>
    <s v="6/124 Canterbury Rd"/>
    <s v="Canterbury"/>
    <s v="Boroondara"/>
    <s v="Southern Metropolitan"/>
    <n v="5"/>
    <n v="2016"/>
  </r>
  <r>
    <d v="2016-05-18T00:00:00"/>
    <n v="2325000"/>
    <x v="0"/>
    <s v="Cunninghams"/>
    <x v="0"/>
    <n v="3124"/>
    <n v="3"/>
    <n v="2"/>
    <n v="2"/>
    <n v="1133"/>
    <n v="1930"/>
    <s v="19 Thomas St"/>
    <s v="Camberwell"/>
    <s v="Boroondara"/>
    <s v="Southern Metropolitan"/>
    <n v="5"/>
    <n v="2016"/>
  </r>
  <r>
    <d v="2016-05-18T00:00:00"/>
    <n v="610000"/>
    <x v="1"/>
    <s v="Zimmerman"/>
    <x v="1"/>
    <n v="3186"/>
    <n v="2"/>
    <n v="1"/>
    <n v="1"/>
    <n v="0"/>
    <n v="2005"/>
    <s v="10/32 Loller St"/>
    <s v="Brighton"/>
    <s v="Bayside"/>
    <s v="Southern Metropolitan"/>
    <n v="5"/>
    <n v="2016"/>
  </r>
  <r>
    <d v="2016-05-18T00:00:00"/>
    <n v="685000"/>
    <x v="1"/>
    <s v="Zimmerman"/>
    <x v="0"/>
    <n v="3188"/>
    <n v="2"/>
    <n v="1"/>
    <n v="2"/>
    <n v="0"/>
    <m/>
    <s v="27/78 Holyrood St"/>
    <s v="Hampton"/>
    <s v="Bayside"/>
    <s v="Southern Metropolitan"/>
    <n v="5"/>
    <n v="2016"/>
  </r>
  <r>
    <d v="2016-05-18T00:00:00"/>
    <n v="392000"/>
    <x v="0"/>
    <s v="Property Barons"/>
    <x v="1"/>
    <n v="3081"/>
    <n v="3"/>
    <n v="1"/>
    <n v="2"/>
    <n v="372"/>
    <m/>
    <s v="37 Alamein Rd"/>
    <s v="Heidelberg West"/>
    <s v="Banyule"/>
    <s v="Eastern Metropolitan"/>
    <n v="5"/>
    <n v="2016"/>
  </r>
  <r>
    <d v="2016-05-18T00:00:00"/>
    <n v="537000"/>
    <x v="1"/>
    <s v="Property Barons"/>
    <x v="1"/>
    <n v="3087"/>
    <n v="3"/>
    <n v="1"/>
    <n v="2"/>
    <n v="327"/>
    <n v="1960"/>
    <s v="1/18 Leafield St"/>
    <s v="Watsonia"/>
    <s v="Banyule"/>
    <s v="Northern Metropolitan"/>
    <n v="5"/>
    <n v="2016"/>
  </r>
  <r>
    <d v="2016-05-19T00:00:00"/>
    <n v="880000"/>
    <x v="0"/>
    <s v="Cunninghams"/>
    <x v="1"/>
    <n v="3054"/>
    <n v="2"/>
    <n v="1"/>
    <n v="0"/>
    <n v="142"/>
    <m/>
    <s v="658 Lygon St"/>
    <s v="Carlton North"/>
    <s v="Yarra"/>
    <s v="Northern Metropolitan"/>
    <n v="5"/>
    <n v="2016"/>
  </r>
  <r>
    <d v="2016-05-19T00:00:00"/>
    <n v="780000"/>
    <x v="0"/>
    <s v="Jones and Jones"/>
    <x v="0"/>
    <n v="3144"/>
    <n v="2"/>
    <n v="1"/>
    <n v="0"/>
    <n v="0"/>
    <m/>
    <s v="42 Cressy St"/>
    <s v="Malvern"/>
    <s v="Stonnington"/>
    <s v="Southern Metropolitan"/>
    <n v="5"/>
    <n v="2016"/>
  </r>
  <r>
    <d v="2016-05-19T00:00:00"/>
    <n v="503500"/>
    <x v="1"/>
    <s v="Jones and Jones"/>
    <x v="1"/>
    <n v="3182"/>
    <n v="2"/>
    <n v="1"/>
    <n v="1"/>
    <n v="683"/>
    <n v="1940"/>
    <s v="3/38 Barkly St"/>
    <s v="St Kilda"/>
    <s v="Port Phillip"/>
    <s v="Southern Metropolitan"/>
    <n v="5"/>
    <n v="2016"/>
  </r>
  <r>
    <d v="2016-05-19T00:00:00"/>
    <n v="820000"/>
    <x v="1"/>
    <s v="Maxwells"/>
    <x v="0"/>
    <n v="3207"/>
    <n v="2"/>
    <n v="2"/>
    <n v="2"/>
    <n v="2166"/>
    <m/>
    <s v="516/99 Dow St"/>
    <s v="Port Melbourne"/>
    <s v="Port Phillip"/>
    <s v="Southern Metropolitan"/>
    <n v="5"/>
    <n v="2016"/>
  </r>
  <r>
    <d v="2016-05-19T00:00:00"/>
    <n v="1515000"/>
    <x v="0"/>
    <s v="Cunninghams"/>
    <x v="1"/>
    <n v="3206"/>
    <n v="2"/>
    <n v="1"/>
    <n v="0"/>
    <n v="98"/>
    <m/>
    <s v="50 Park Rd"/>
    <s v="Middle Park"/>
    <s v="Port Phillip"/>
    <s v="Southern Metropolitan"/>
    <n v="5"/>
    <n v="2016"/>
  </r>
  <r>
    <d v="2016-05-19T00:00:00"/>
    <n v="545000"/>
    <x v="0"/>
    <s v="Flanders &amp; Fish"/>
    <x v="0"/>
    <n v="3046"/>
    <n v="2"/>
    <n v="1"/>
    <n v="3"/>
    <n v="591"/>
    <n v="1960"/>
    <s v="23 Surrey St"/>
    <s v="Hadfield"/>
    <s v="Moreland"/>
    <s v="Northern Metropolitan"/>
    <n v="5"/>
    <n v="2016"/>
  </r>
  <r>
    <d v="2016-05-19T00:00:00"/>
    <n v="630000"/>
    <x v="0"/>
    <s v="SJ"/>
    <x v="1"/>
    <n v="3044"/>
    <n v="2"/>
    <n v="1"/>
    <n v="1"/>
    <n v="602"/>
    <m/>
    <s v="1 Dorset Rd"/>
    <s v="Pascoe Vale"/>
    <s v="Moreland"/>
    <s v="Northern Metropolitan"/>
    <n v="5"/>
    <n v="2016"/>
  </r>
  <r>
    <d v="2016-05-19T00:00:00"/>
    <n v="752500"/>
    <x v="0"/>
    <s v="Jones and Jones"/>
    <x v="0"/>
    <n v="3167"/>
    <n v="2"/>
    <n v="1"/>
    <n v="1"/>
    <n v="308"/>
    <n v="1950"/>
    <s v="1/19 Dermot St"/>
    <s v="Oakleigh South"/>
    <s v="Monash"/>
    <s v="South-Eastern Metropolitan"/>
    <n v="5"/>
    <n v="2016"/>
  </r>
  <r>
    <d v="2016-05-19T00:00:00"/>
    <n v="585000"/>
    <x v="0"/>
    <s v="Property Barons"/>
    <x v="1"/>
    <n v="3019"/>
    <n v="3"/>
    <n v="2"/>
    <n v="2"/>
    <n v="631"/>
    <m/>
    <s v="11 Howell Pl"/>
    <s v="Braybrook"/>
    <s v="Maribyrnong"/>
    <s v="Western Metropolitan"/>
    <n v="5"/>
    <n v="2016"/>
  </r>
  <r>
    <d v="2016-05-19T00:00:00"/>
    <n v="796000"/>
    <x v="0"/>
    <s v="Maxwells"/>
    <x v="0"/>
    <n v="3013"/>
    <n v="2"/>
    <n v="1"/>
    <n v="1"/>
    <n v="188"/>
    <m/>
    <s v="1a Court St"/>
    <s v="Yarraville"/>
    <s v="Maribyrnong"/>
    <s v="Western Metropolitan"/>
    <n v="5"/>
    <n v="2016"/>
  </r>
  <r>
    <d v="2016-05-19T00:00:00"/>
    <n v="965000"/>
    <x v="0"/>
    <s v="Maxwells"/>
    <x v="1"/>
    <n v="3011"/>
    <n v="3"/>
    <n v="1"/>
    <n v="0"/>
    <n v="217"/>
    <n v="1910"/>
    <s v="16 Margaret St"/>
    <s v="Seddon"/>
    <s v="Maribyrnong"/>
    <s v="Western Metropolitan"/>
    <n v="5"/>
    <n v="2016"/>
  </r>
  <r>
    <d v="2016-05-19T00:00:00"/>
    <n v="980000"/>
    <x v="0"/>
    <s v="Property Barons"/>
    <x v="1"/>
    <n v="3105"/>
    <n v="3"/>
    <n v="1"/>
    <n v="1"/>
    <n v="701"/>
    <m/>
    <s v="40 Riverview Tce"/>
    <s v="Bulleen"/>
    <s v="Manningham"/>
    <s v="Eastern Metropolitan"/>
    <n v="5"/>
    <n v="2016"/>
  </r>
  <r>
    <d v="2016-05-19T00:00:00"/>
    <n v="1010000"/>
    <x v="0"/>
    <s v="Property Barons"/>
    <x v="1"/>
    <n v="3107"/>
    <n v="3"/>
    <n v="2"/>
    <n v="2"/>
    <n v="751"/>
    <n v="1968"/>
    <s v="13 Tasker St"/>
    <s v="Templestowe Lower"/>
    <s v="Manningham"/>
    <s v="Eastern Metropolitan"/>
    <n v="5"/>
    <n v="2016"/>
  </r>
  <r>
    <d v="2016-05-19T00:00:00"/>
    <n v="810000"/>
    <x v="0"/>
    <s v="Cunninghams"/>
    <x v="1"/>
    <n v="3072"/>
    <n v="3"/>
    <n v="1"/>
    <n v="1"/>
    <n v="520"/>
    <m/>
    <s v="42 Kathleen St"/>
    <s v="Preston"/>
    <s v="Darebin"/>
    <s v="Northern Metropolitan"/>
    <n v="5"/>
    <n v="2016"/>
  </r>
  <r>
    <d v="2016-05-19T00:00:00"/>
    <n v="2350000"/>
    <x v="0"/>
    <s v="Melbourne Homes"/>
    <x v="0"/>
    <n v="3078"/>
    <n v="3"/>
    <n v="2"/>
    <n v="4"/>
    <n v="735"/>
    <n v="1950"/>
    <s v="45 McGregor St"/>
    <s v="Fairfield"/>
    <s v="Darebin"/>
    <s v="Northern Metropolitan"/>
    <n v="5"/>
    <n v="2016"/>
  </r>
  <r>
    <d v="2016-05-19T00:00:00"/>
    <n v="566000"/>
    <x v="0"/>
    <s v="Cunninghams"/>
    <x v="1"/>
    <n v="3042"/>
    <n v="3"/>
    <n v="2"/>
    <n v="2"/>
    <n v="554"/>
    <n v="1980"/>
    <s v="35 Spence St"/>
    <s v="Keilor Park"/>
    <s v="Brimbank"/>
    <s v="Western Metropolitan"/>
    <n v="5"/>
    <n v="2016"/>
  </r>
  <r>
    <d v="2016-05-19T00:00:00"/>
    <n v="571000"/>
    <x v="0"/>
    <s v="Property Barons"/>
    <x v="1"/>
    <n v="3020"/>
    <n v="3"/>
    <n v="1"/>
    <n v="2"/>
    <n v="589"/>
    <n v="1960"/>
    <s v="24 McIntosh St"/>
    <s v="Sunshine"/>
    <s v="Brimbank"/>
    <s v="Western Metropolitan"/>
    <n v="5"/>
    <n v="2016"/>
  </r>
  <r>
    <d v="2016-05-19T00:00:00"/>
    <n v="2100000"/>
    <x v="0"/>
    <s v="Cunninghams"/>
    <x v="0"/>
    <n v="3146"/>
    <n v="3"/>
    <n v="2"/>
    <n v="2"/>
    <n v="904"/>
    <m/>
    <s v="7 Flowerdale Rd"/>
    <s v="Glen Iris"/>
    <s v="Boroondara"/>
    <s v="Southern Metropolitan"/>
    <n v="5"/>
    <n v="2016"/>
  </r>
  <r>
    <d v="2016-05-19T00:00:00"/>
    <n v="826000"/>
    <x v="1"/>
    <s v="Cunninghams"/>
    <x v="1"/>
    <n v="3186"/>
    <n v="3"/>
    <n v="1"/>
    <n v="2"/>
    <n v="119"/>
    <m/>
    <s v="1/105 Cochrane St"/>
    <s v="Brighton"/>
    <s v="Bayside"/>
    <s v="Southern Metropolitan"/>
    <n v="5"/>
    <n v="2016"/>
  </r>
  <r>
    <d v="2016-05-19T00:00:00"/>
    <n v="1300000"/>
    <x v="0"/>
    <s v="Jones and Jones"/>
    <x v="1"/>
    <n v="3188"/>
    <n v="3"/>
    <n v="2"/>
    <n v="2"/>
    <n v="586"/>
    <n v="1950"/>
    <s v="29 Wickham Rd"/>
    <s v="Hampton East"/>
    <s v="Bayside"/>
    <s v="Southern Metropolitan"/>
    <n v="5"/>
    <n v="2016"/>
  </r>
  <r>
    <d v="2016-05-19T00:00:00"/>
    <n v="650000"/>
    <x v="0"/>
    <s v="Best Bricks"/>
    <x v="1"/>
    <n v="3081"/>
    <n v="2"/>
    <n v="1"/>
    <n v="3"/>
    <n v="620"/>
    <n v="1950"/>
    <s v="19 Collins St"/>
    <s v="Heidelberg Heights"/>
    <s v="Banyule"/>
    <s v="Eastern Metropolitan"/>
    <n v="5"/>
    <n v="2016"/>
  </r>
  <r>
    <d v="2016-05-19T00:00:00"/>
    <n v="1225000"/>
    <x v="0"/>
    <s v="Property Barons"/>
    <x v="0"/>
    <n v="3079"/>
    <n v="3"/>
    <n v="1"/>
    <n v="1"/>
    <n v="572"/>
    <n v="1930"/>
    <s v="103 Waterdale Rd"/>
    <s v="Ivanhoe"/>
    <s v="Banyule"/>
    <s v="Eastern Metropolitan"/>
    <n v="5"/>
    <n v="2016"/>
  </r>
  <r>
    <d v="2016-05-20T00:00:00"/>
    <n v="1908000"/>
    <x v="0"/>
    <s v="Cunninghams"/>
    <x v="1"/>
    <n v="3054"/>
    <n v="4"/>
    <n v="2"/>
    <n v="1"/>
    <n v="256"/>
    <n v="1890"/>
    <s v="77 McIlwraith St"/>
    <s v="Princes Hill"/>
    <s v="Yarra"/>
    <s v="Northern Metropolitan"/>
    <n v="5"/>
    <n v="2016"/>
  </r>
  <r>
    <d v="2016-05-20T00:00:00"/>
    <n v="288000"/>
    <x v="1"/>
    <s v="Metro Ladder"/>
    <x v="0"/>
    <n v="3128"/>
    <n v="1"/>
    <n v="1"/>
    <n v="1"/>
    <n v="774"/>
    <n v="1970"/>
    <s v="1/7 Glenmore St"/>
    <s v="Box Hill"/>
    <s v="Whitehorse"/>
    <s v="Eastern Metropolitan"/>
    <n v="5"/>
    <n v="2016"/>
  </r>
  <r>
    <d v="2016-05-20T00:00:00"/>
    <n v="2000000"/>
    <x v="0"/>
    <s v="Flanders &amp; Fish"/>
    <x v="1"/>
    <n v="3125"/>
    <n v="4"/>
    <n v="3"/>
    <n v="2"/>
    <n v="928"/>
    <n v="1996"/>
    <s v="7 Wattlebird Ct"/>
    <s v="Burwood"/>
    <s v="Whitehorse"/>
    <s v="Southern Metropolitan"/>
    <n v="5"/>
    <n v="2016"/>
  </r>
  <r>
    <d v="2016-05-20T00:00:00"/>
    <n v="390000"/>
    <x v="1"/>
    <s v="Jones and Jones"/>
    <x v="1"/>
    <n v="3143"/>
    <n v="1"/>
    <n v="1"/>
    <n v="0"/>
    <n v="881"/>
    <m/>
    <s v="7/53 Wattletree Rd"/>
    <s v="Armadale"/>
    <s v="Stonnington"/>
    <s v="Southern Metropolitan"/>
    <n v="5"/>
    <n v="2016"/>
  </r>
  <r>
    <d v="2016-05-20T00:00:00"/>
    <n v="1400000"/>
    <x v="1"/>
    <s v="Metro Ladder"/>
    <x v="1"/>
    <n v="3181"/>
    <n v="3"/>
    <n v="2"/>
    <n v="2"/>
    <n v="0"/>
    <n v="1920"/>
    <s v="506/220 Commercial Rd"/>
    <s v="Prahran"/>
    <s v="Stonnington"/>
    <s v="Southern Metropolitan"/>
    <n v="5"/>
    <n v="2016"/>
  </r>
  <r>
    <d v="2016-05-20T00:00:00"/>
    <n v="1651000"/>
    <x v="0"/>
    <s v="Cunninghams"/>
    <x v="1"/>
    <n v="3181"/>
    <n v="3"/>
    <n v="1"/>
    <n v="2"/>
    <n v="294"/>
    <m/>
    <s v="43 Highbury Gr"/>
    <s v="Prahran"/>
    <s v="Stonnington"/>
    <s v="Southern Metropolitan"/>
    <n v="5"/>
    <n v="2016"/>
  </r>
  <r>
    <d v="2016-05-20T00:00:00"/>
    <n v="4200000"/>
    <x v="0"/>
    <s v="Cunninghams"/>
    <x v="1"/>
    <n v="3142"/>
    <n v="3"/>
    <n v="4"/>
    <n v="2"/>
    <n v="565"/>
    <n v="2005"/>
    <s v="6 Leighton Ct"/>
    <s v="Toorak"/>
    <s v="Stonnington"/>
    <s v="Southern Metropolitan"/>
    <n v="5"/>
    <n v="2016"/>
  </r>
  <r>
    <d v="2016-05-20T00:00:00"/>
    <n v="1025000"/>
    <x v="0"/>
    <s v="Cunninghams"/>
    <x v="1"/>
    <n v="3206"/>
    <n v="2"/>
    <n v="1"/>
    <n v="0"/>
    <n v="123"/>
    <n v="1910"/>
    <s v="15 Fraser St"/>
    <s v="Middle Park"/>
    <s v="Port Phillip"/>
    <s v="Southern Metropolitan"/>
    <n v="5"/>
    <n v="2016"/>
  </r>
  <r>
    <d v="2016-05-20T00:00:00"/>
    <n v="1615000"/>
    <x v="0"/>
    <s v="Cunninghams"/>
    <x v="1"/>
    <n v="3205"/>
    <n v="4"/>
    <n v="3"/>
    <n v="2"/>
    <n v="577"/>
    <n v="2009"/>
    <s v="18a Iffla St"/>
    <s v="South Melbourne"/>
    <s v="Port Phillip"/>
    <s v="Southern Metropolitan"/>
    <n v="5"/>
    <n v="2016"/>
  </r>
  <r>
    <d v="2016-05-20T00:00:00"/>
    <n v="700000"/>
    <x v="0"/>
    <s v="Cunninghams"/>
    <x v="1"/>
    <n v="3058"/>
    <n v="3"/>
    <n v="1"/>
    <n v="2"/>
    <n v="626"/>
    <n v="1950"/>
    <s v="7 Manly Ct"/>
    <s v="Coburg North"/>
    <s v="Moreland"/>
    <s v="Northern Metropolitan"/>
    <n v="5"/>
    <n v="2016"/>
  </r>
  <r>
    <d v="2016-05-20T00:00:00"/>
    <n v="1550000"/>
    <x v="0"/>
    <s v="Jones and Jones"/>
    <x v="1"/>
    <n v="3057"/>
    <n v="4"/>
    <n v="2"/>
    <n v="2"/>
    <n v="470"/>
    <n v="1940"/>
    <s v="55 King St"/>
    <s v="Brunswick East"/>
    <s v="Moreland"/>
    <s v="Northern Metropolitan"/>
    <n v="5"/>
    <n v="2016"/>
  </r>
  <r>
    <d v="2016-05-20T00:00:00"/>
    <n v="800000"/>
    <x v="1"/>
    <s v="Maxwells"/>
    <x v="1"/>
    <n v="3040"/>
    <n v="2"/>
    <n v="1"/>
    <n v="2"/>
    <n v="502"/>
    <m/>
    <s v="9a Ballater St"/>
    <s v="Essendon"/>
    <s v="Moonee Valley"/>
    <s v="Western Metropolitan"/>
    <n v="5"/>
    <n v="2016"/>
  </r>
  <r>
    <d v="2016-05-20T00:00:00"/>
    <n v="1485000"/>
    <x v="0"/>
    <s v="Flanders &amp; Fish"/>
    <x v="1"/>
    <n v="3041"/>
    <n v="5"/>
    <n v="2"/>
    <n v="4"/>
    <n v="502"/>
    <n v="2012"/>
    <s v="44 Lind St"/>
    <s v="Strathmore"/>
    <s v="Moonee Valley"/>
    <s v="Western Metropolitan"/>
    <n v="5"/>
    <n v="2016"/>
  </r>
  <r>
    <d v="2016-05-20T00:00:00"/>
    <n v="1120000"/>
    <x v="0"/>
    <s v="Metro Ladder"/>
    <x v="1"/>
    <n v="3147"/>
    <n v="3"/>
    <n v="1"/>
    <n v="2"/>
    <n v="723"/>
    <m/>
    <s v="8 Rocklands Rd"/>
    <s v="Ashwood"/>
    <s v="Monash"/>
    <s v="Southern Metropolitan"/>
    <n v="5"/>
    <n v="2016"/>
  </r>
  <r>
    <d v="2016-05-20T00:00:00"/>
    <n v="750000"/>
    <x v="1"/>
    <s v="Jones and Jones"/>
    <x v="0"/>
    <n v="3002"/>
    <n v="1"/>
    <n v="1"/>
    <n v="0"/>
    <n v="0"/>
    <n v="1930"/>
    <s v="7/45 Gipps St"/>
    <s v="East Melbourne"/>
    <s v="Melbourne"/>
    <s v="Northern Metropolitan"/>
    <n v="5"/>
    <n v="2016"/>
  </r>
  <r>
    <d v="2016-05-20T00:00:00"/>
    <n v="395000"/>
    <x v="1"/>
    <s v="Sanders"/>
    <x v="0"/>
    <n v="3011"/>
    <n v="2"/>
    <n v="2"/>
    <n v="1"/>
    <n v="0"/>
    <n v="2009"/>
    <s v="116/55 Hopkins St"/>
    <s v="Footscray"/>
    <s v="Maribyrnong"/>
    <s v="Western Metropolitan"/>
    <n v="5"/>
    <n v="2016"/>
  </r>
  <r>
    <d v="2016-05-20T00:00:00"/>
    <n v="745000"/>
    <x v="0"/>
    <s v="Metro Ladder"/>
    <x v="1"/>
    <n v="3013"/>
    <n v="3"/>
    <n v="1"/>
    <n v="1"/>
    <n v="325"/>
    <m/>
    <s v="18 Frederick St"/>
    <s v="Yarraville"/>
    <s v="Maribyrnong"/>
    <s v="Western Metropolitan"/>
    <n v="5"/>
    <n v="2016"/>
  </r>
  <r>
    <d v="2016-05-20T00:00:00"/>
    <n v="780000"/>
    <x v="0"/>
    <s v="Sanders"/>
    <x v="1"/>
    <n v="3013"/>
    <n v="2"/>
    <n v="1"/>
    <n v="1"/>
    <n v="435"/>
    <n v="1950"/>
    <s v="38 Benbow St"/>
    <s v="Yarraville"/>
    <s v="Maribyrnong"/>
    <s v="Western Metropolitan"/>
    <n v="5"/>
    <n v="2016"/>
  </r>
  <r>
    <d v="2016-05-20T00:00:00"/>
    <n v="363000"/>
    <x v="1"/>
    <s v="Metro Ladder"/>
    <x v="1"/>
    <n v="3163"/>
    <n v="1"/>
    <n v="1"/>
    <n v="1"/>
    <n v="0"/>
    <m/>
    <s v="5/66 Woornack Rd"/>
    <s v="Carnegie"/>
    <s v="Glen Eira"/>
    <s v="Southern Metropolitan"/>
    <n v="5"/>
    <n v="2016"/>
  </r>
  <r>
    <d v="2016-05-20T00:00:00"/>
    <n v="655000"/>
    <x v="1"/>
    <s v="Metro Ladder"/>
    <x v="1"/>
    <n v="3165"/>
    <n v="2"/>
    <n v="1"/>
    <n v="1"/>
    <n v="154"/>
    <n v="2000"/>
    <s v="2/119 Marlborough St"/>
    <s v="Bentleigh East"/>
    <s v="Glen Eira"/>
    <s v="Southern Metropolitan"/>
    <n v="5"/>
    <n v="2016"/>
  </r>
  <r>
    <d v="2016-05-20T00:00:00"/>
    <n v="1910000"/>
    <x v="0"/>
    <s v="Metro Ladder"/>
    <x v="1"/>
    <n v="3204"/>
    <n v="4"/>
    <n v="2"/>
    <n v="4"/>
    <n v="736"/>
    <n v="1950"/>
    <s v="13 Wood St"/>
    <s v="Bentleigh"/>
    <s v="Glen Eira"/>
    <s v="Southern Metropolitan"/>
    <n v="5"/>
    <n v="2016"/>
  </r>
  <r>
    <d v="2016-05-20T00:00:00"/>
    <n v="665000"/>
    <x v="0"/>
    <s v="Property Barons"/>
    <x v="1"/>
    <n v="3073"/>
    <n v="3"/>
    <n v="1"/>
    <n v="1"/>
    <n v="467"/>
    <m/>
    <s v="11 Carrington Rd"/>
    <s v="Reservoir"/>
    <s v="Darebin"/>
    <s v="Northern Metropolitan"/>
    <n v="5"/>
    <n v="2016"/>
  </r>
  <r>
    <d v="2016-05-20T00:00:00"/>
    <n v="478000"/>
    <x v="1"/>
    <s v="Flanders &amp; Fish"/>
    <x v="1"/>
    <n v="3101"/>
    <n v="2"/>
    <n v="1"/>
    <n v="1"/>
    <n v="0"/>
    <n v="1970"/>
    <s v="2/120 Princess St"/>
    <s v="Kew"/>
    <s v="Boroondara"/>
    <s v="Southern Metropolitan"/>
    <n v="5"/>
    <n v="2016"/>
  </r>
  <r>
    <d v="2016-05-21T00:00:00"/>
    <n v="750000"/>
    <x v="1"/>
    <s v="Cunninghams"/>
    <x v="1"/>
    <n v="3121"/>
    <n v="2"/>
    <n v="2"/>
    <n v="1"/>
    <n v="0"/>
    <n v="2000"/>
    <s v="31/15 River Bvd"/>
    <s v="Richmond"/>
    <s v="Yarra"/>
    <s v="Northern Metropolitan"/>
    <n v="5"/>
    <n v="2016"/>
  </r>
  <r>
    <d v="2016-05-21T00:00:00"/>
    <n v="941000"/>
    <x v="0"/>
    <s v="Jones and Jones"/>
    <x v="1"/>
    <n v="3067"/>
    <n v="2"/>
    <n v="1"/>
    <n v="0"/>
    <n v="181"/>
    <m/>
    <s v="129 Charles St"/>
    <s v="Abbotsford"/>
    <s v="Yarra"/>
    <s v="Northern Metropolitan"/>
    <n v="5"/>
    <n v="2016"/>
  </r>
  <r>
    <d v="2016-05-21T00:00:00"/>
    <n v="250000"/>
    <x v="0"/>
    <s v="Cunninghams"/>
    <x v="0"/>
    <n v="3031"/>
    <n v="1"/>
    <n v="1"/>
    <n v="1"/>
    <n v="0"/>
    <m/>
    <s v="7/30 Bryant St"/>
    <s v="Flemington"/>
    <s v="Moonee Valley"/>
    <s v="Northern Metropolitan"/>
    <n v="5"/>
    <n v="2016"/>
  </r>
  <r>
    <d v="2016-05-21T00:00:00"/>
    <n v="1475000"/>
    <x v="0"/>
    <s v="Maxwells"/>
    <x v="0"/>
    <n v="3040"/>
    <n v="3"/>
    <n v="1"/>
    <n v="2"/>
    <n v="388"/>
    <n v="1910"/>
    <s v="59 Brewster St"/>
    <s v="Essendon"/>
    <s v="Moonee Valley"/>
    <s v="Western Metropolitan"/>
    <n v="5"/>
    <n v="2016"/>
  </r>
  <r>
    <d v="2016-05-21T00:00:00"/>
    <n v="2400000"/>
    <x v="0"/>
    <s v="Property Barons"/>
    <x v="1"/>
    <n v="3040"/>
    <n v="5"/>
    <n v="2"/>
    <n v="2"/>
    <n v="1315"/>
    <m/>
    <s v="13 Batman St"/>
    <s v="Aberfeldie"/>
    <s v="Moonee Valley"/>
    <s v="Western Metropolitan"/>
    <n v="5"/>
    <n v="2016"/>
  </r>
  <r>
    <d v="2016-05-21T00:00:00"/>
    <n v="940000"/>
    <x v="0"/>
    <s v="Maxwells"/>
    <x v="1"/>
    <n v="3032"/>
    <n v="3"/>
    <n v="1"/>
    <n v="1"/>
    <n v="695"/>
    <n v="1940"/>
    <s v="39 Kellaway St"/>
    <s v="Maribyrnong"/>
    <s v="Maribyrnong"/>
    <s v="Western Metropolitan"/>
    <n v="5"/>
    <n v="2016"/>
  </r>
  <r>
    <d v="2016-05-21T00:00:00"/>
    <n v="1070000"/>
    <x v="0"/>
    <s v="Jones and Jones"/>
    <x v="0"/>
    <n v="3107"/>
    <n v="4"/>
    <n v="2"/>
    <n v="2"/>
    <n v="637"/>
    <m/>
    <s v="31 Sassafras Dr"/>
    <s v="Templestowe Lower"/>
    <s v="Manningham"/>
    <s v="Eastern Metropolitan"/>
    <n v="5"/>
    <n v="2016"/>
  </r>
  <r>
    <d v="2016-05-21T00:00:00"/>
    <n v="1150000"/>
    <x v="0"/>
    <s v="Property Barons"/>
    <x v="0"/>
    <n v="3107"/>
    <n v="8"/>
    <n v="4"/>
    <n v="3"/>
    <n v="668"/>
    <m/>
    <s v="40 Ironbark Dr"/>
    <s v="Templestowe Lower"/>
    <s v="Manningham"/>
    <s v="Eastern Metropolitan"/>
    <n v="5"/>
    <n v="2016"/>
  </r>
  <r>
    <d v="2016-05-21T00:00:00"/>
    <n v="920000"/>
    <x v="0"/>
    <s v="Metro Ladder"/>
    <x v="0"/>
    <n v="3072"/>
    <n v="2"/>
    <n v="2"/>
    <n v="2"/>
    <n v="516"/>
    <n v="1935"/>
    <s v="178 Raglan St"/>
    <s v="Preston"/>
    <s v="Darebin"/>
    <s v="Northern Metropolitan"/>
    <n v="5"/>
    <n v="2016"/>
  </r>
  <r>
    <d v="2016-05-21T00:00:00"/>
    <n v="926000"/>
    <x v="0"/>
    <s v="Metro Ladder"/>
    <x v="1"/>
    <n v="3070"/>
    <n v="3"/>
    <n v="1"/>
    <n v="2"/>
    <n v="380"/>
    <m/>
    <s v="36 Tanner Gr"/>
    <s v="Northcote"/>
    <s v="Darebin"/>
    <s v="Northern Metropolitan"/>
    <n v="5"/>
    <n v="2016"/>
  </r>
  <r>
    <d v="2016-05-21T00:00:00"/>
    <n v="1101000"/>
    <x v="0"/>
    <s v="Jones and Jones"/>
    <x v="1"/>
    <n v="3070"/>
    <n v="2"/>
    <n v="1"/>
    <n v="0"/>
    <n v="229"/>
    <n v="1910"/>
    <s v="118 Roberts St"/>
    <s v="Northcote"/>
    <s v="Darebin"/>
    <s v="Northern Metropolitan"/>
    <n v="5"/>
    <n v="2016"/>
  </r>
  <r>
    <d v="2016-05-21T00:00:00"/>
    <n v="700000"/>
    <x v="0"/>
    <s v="Property Barons"/>
    <x v="1"/>
    <n v="3020"/>
    <n v="3"/>
    <n v="1"/>
    <n v="2"/>
    <n v="538"/>
    <n v="1975"/>
    <s v="5 Braim St"/>
    <s v="Sunshine North"/>
    <s v="Brimbank"/>
    <s v="Western Metropolitan"/>
    <n v="5"/>
    <n v="2016"/>
  </r>
  <r>
    <d v="2016-05-21T00:00:00"/>
    <n v="895000"/>
    <x v="0"/>
    <s v="Property Barons"/>
    <x v="0"/>
    <n v="3020"/>
    <n v="5"/>
    <n v="2"/>
    <n v="2"/>
    <n v="690"/>
    <m/>
    <s v="36 Matthews St"/>
    <s v="Sunshine"/>
    <s v="Brimbank"/>
    <s v="Western Metropolitan"/>
    <n v="5"/>
    <n v="2016"/>
  </r>
  <r>
    <d v="2016-05-21T00:00:00"/>
    <n v="1530000"/>
    <x v="0"/>
    <s v="Metro Ladder"/>
    <x v="0"/>
    <n v="3104"/>
    <n v="4"/>
    <n v="2"/>
    <n v="2"/>
    <n v="701"/>
    <n v="1960"/>
    <s v="43 Helston St"/>
    <s v="Balwyn North"/>
    <s v="Boroondara"/>
    <s v="Southern Metropolitan"/>
    <n v="5"/>
    <n v="2016"/>
  </r>
  <r>
    <d v="2016-05-21T00:00:00"/>
    <n v="2250000"/>
    <x v="0"/>
    <s v="Zimmerman"/>
    <x v="0"/>
    <n v="3123"/>
    <n v="5"/>
    <n v="2"/>
    <n v="2"/>
    <n v="452"/>
    <n v="1902"/>
    <s v="63 Victoria Rd"/>
    <s v="Hawthorn East"/>
    <s v="Boroondara"/>
    <s v="Southern Metropolitan"/>
    <n v="5"/>
    <n v="2016"/>
  </r>
  <r>
    <d v="2016-05-22T00:00:00"/>
    <n v="895000"/>
    <x v="2"/>
    <s v="Cunninghams"/>
    <x v="1"/>
    <n v="3121"/>
    <n v="2"/>
    <n v="1"/>
    <n v="1"/>
    <n v="0"/>
    <m/>
    <s v="7/1 Princess St"/>
    <s v="Richmond"/>
    <s v="Yarra"/>
    <s v="Northern Metropolitan"/>
    <n v="5"/>
    <n v="2016"/>
  </r>
  <r>
    <d v="2016-05-22T00:00:00"/>
    <n v="1470000"/>
    <x v="1"/>
    <s v="Cunninghams"/>
    <x v="1"/>
    <n v="3066"/>
    <n v="3"/>
    <n v="2"/>
    <n v="2"/>
    <n v="0"/>
    <m/>
    <s v="38/99 Oxford St"/>
    <s v="Collingwood"/>
    <s v="Yarra"/>
    <s v="Northern Metropolitan"/>
    <n v="5"/>
    <n v="2016"/>
  </r>
  <r>
    <d v="2016-05-22T00:00:00"/>
    <n v="2520000"/>
    <x v="0"/>
    <s v="Cunninghams"/>
    <x v="1"/>
    <n v="3054"/>
    <n v="4"/>
    <n v="2"/>
    <n v="2"/>
    <n v="504"/>
    <n v="1890"/>
    <s v="1018 Drummond St"/>
    <s v="Carlton North"/>
    <s v="Yarra"/>
    <s v="Northern Metropolitan"/>
    <n v="5"/>
    <n v="2016"/>
  </r>
  <r>
    <d v="2016-05-22T00:00:00"/>
    <n v="1305000"/>
    <x v="0"/>
    <s v="Cunninghams"/>
    <x v="1"/>
    <n v="3207"/>
    <n v="3"/>
    <n v="2"/>
    <n v="2"/>
    <n v="303"/>
    <m/>
    <s v="41 Dunstan Pde"/>
    <s v="Port Melbourne"/>
    <s v="Port Phillip"/>
    <s v="Southern Metropolitan"/>
    <n v="5"/>
    <n v="2016"/>
  </r>
  <r>
    <d v="2016-05-22T00:00:00"/>
    <n v="1500000"/>
    <x v="1"/>
    <s v="Sanders"/>
    <x v="0"/>
    <n v="3205"/>
    <n v="2"/>
    <n v="2"/>
    <n v="2"/>
    <n v="0"/>
    <n v="2004"/>
    <s v="14/182 Albert Rd"/>
    <s v="South Melbourne"/>
    <s v="Port Phillip"/>
    <s v="Southern Metropolitan"/>
    <n v="5"/>
    <n v="2016"/>
  </r>
  <r>
    <d v="2016-05-22T00:00:00"/>
    <n v="1830000"/>
    <x v="0"/>
    <s v="Jones and Jones"/>
    <x v="1"/>
    <n v="3184"/>
    <n v="3"/>
    <n v="2"/>
    <n v="2"/>
    <n v="374"/>
    <n v="1925"/>
    <s v="32 Milton St"/>
    <s v="Elwood"/>
    <s v="Port Phillip"/>
    <s v="Southern Metropolitan"/>
    <n v="5"/>
    <n v="2016"/>
  </r>
  <r>
    <d v="2016-05-22T00:00:00"/>
    <n v="350000"/>
    <x v="1"/>
    <s v="Metro Ladder"/>
    <x v="1"/>
    <n v="3056"/>
    <n v="2"/>
    <n v="1"/>
    <n v="1"/>
    <n v="0"/>
    <m/>
    <s v="15/11 Aberdeen St"/>
    <s v="Brunswick"/>
    <s v="Moreland"/>
    <s v="Northern Metropolitan"/>
    <n v="5"/>
    <n v="2016"/>
  </r>
  <r>
    <d v="2016-05-22T00:00:00"/>
    <n v="488000"/>
    <x v="1"/>
    <s v="Cunninghams"/>
    <x v="1"/>
    <n v="3044"/>
    <n v="2"/>
    <n v="1"/>
    <n v="2"/>
    <n v="219"/>
    <n v="2001"/>
    <s v="1/30 Archibald St"/>
    <s v="Pascoe Vale"/>
    <s v="Moreland"/>
    <s v="Northern Metropolitan"/>
    <n v="5"/>
    <n v="2016"/>
  </r>
  <r>
    <d v="2016-05-22T00:00:00"/>
    <n v="1151000"/>
    <x v="0"/>
    <s v="Cunninghams"/>
    <x v="1"/>
    <n v="3032"/>
    <n v="5"/>
    <n v="2"/>
    <n v="5"/>
    <n v="694"/>
    <n v="1950"/>
    <s v="7 Pridham St"/>
    <s v="Maribyrnong"/>
    <s v="Maribyrnong"/>
    <s v="Western Metropolitan"/>
    <n v="5"/>
    <n v="2016"/>
  </r>
  <r>
    <d v="2016-05-22T00:00:00"/>
    <n v="940000"/>
    <x v="1"/>
    <s v="Jones and Jones"/>
    <x v="0"/>
    <n v="3204"/>
    <n v="3"/>
    <n v="2"/>
    <n v="1"/>
    <n v="382"/>
    <n v="1998"/>
    <s v="2/26 Wicklow St"/>
    <s v="Ormond"/>
    <s v="Glen Eira"/>
    <s v="Southern Metropolitan"/>
    <n v="5"/>
    <n v="2016"/>
  </r>
  <r>
    <d v="2016-05-22T00:00:00"/>
    <n v="2005000"/>
    <x v="0"/>
    <s v="Jones and Jones"/>
    <x v="0"/>
    <n v="3161"/>
    <n v="3"/>
    <n v="2"/>
    <n v="3"/>
    <n v="361"/>
    <n v="2014"/>
    <s v="25 Malvern Gr"/>
    <s v="Caulfield North"/>
    <s v="Glen Eira"/>
    <s v="Southern Metropolitan"/>
    <n v="5"/>
    <n v="2016"/>
  </r>
  <r>
    <d v="2016-05-22T00:00:00"/>
    <n v="591000"/>
    <x v="0"/>
    <s v="Flanders &amp; Fish"/>
    <x v="1"/>
    <n v="3020"/>
    <n v="3"/>
    <n v="1"/>
    <n v="2"/>
    <n v="673"/>
    <n v="1970"/>
    <s v="35 Furlong Rd"/>
    <s v="Sunshine North"/>
    <s v="Brimbank"/>
    <s v="Western Metropolitan"/>
    <n v="5"/>
    <n v="2016"/>
  </r>
  <r>
    <d v="2016-05-22T00:00:00"/>
    <n v="2175000"/>
    <x v="0"/>
    <s v="Flanders &amp; Fish"/>
    <x v="1"/>
    <n v="3146"/>
    <n v="5"/>
    <n v="3"/>
    <n v="4"/>
    <n v="619"/>
    <n v="2003"/>
    <s v="56 Gardiner Pde"/>
    <s v="Glen Iris"/>
    <s v="Boroondara"/>
    <s v="Southern Metropolitan"/>
    <n v="5"/>
    <n v="2016"/>
  </r>
  <r>
    <d v="2016-05-22T00:00:00"/>
    <n v="600000"/>
    <x v="1"/>
    <s v="Property Barons"/>
    <x v="1"/>
    <n v="3084"/>
    <n v="3"/>
    <n v="2"/>
    <n v="2"/>
    <n v="169"/>
    <n v="2010"/>
    <s v="3/201 Rosanna Rd"/>
    <s v="Rosanna"/>
    <s v="Banyule"/>
    <s v="Eastern Metropolitan"/>
    <n v="5"/>
    <n v="2016"/>
  </r>
  <r>
    <d v="2016-05-22T00:00:00"/>
    <n v="725000"/>
    <x v="0"/>
    <s v="Sanders"/>
    <x v="1"/>
    <n v="3084"/>
    <n v="2"/>
    <n v="2"/>
    <n v="2"/>
    <n v="336"/>
    <n v="1945"/>
    <s v="1/241 Lower Plenty Rd"/>
    <s v="Rosanna"/>
    <s v="Banyule"/>
    <s v="Eastern Metropolitan"/>
    <n v="5"/>
    <n v="2016"/>
  </r>
  <r>
    <d v="2016-05-23T00:00:00"/>
    <n v="640000"/>
    <x v="1"/>
    <s v="Jones and Jones"/>
    <x v="0"/>
    <n v="3121"/>
    <n v="2"/>
    <n v="1"/>
    <n v="2"/>
    <n v="0"/>
    <n v="2000"/>
    <s v="10/8 Hull St"/>
    <s v="Richmond"/>
    <s v="Yarra"/>
    <s v="Northern Metropolitan"/>
    <n v="5"/>
    <n v="2016"/>
  </r>
  <r>
    <d v="2016-05-23T00:00:00"/>
    <n v="1165000"/>
    <x v="0"/>
    <s v="Property Barons"/>
    <x v="1"/>
    <n v="3078"/>
    <n v="3"/>
    <n v="1"/>
    <n v="2"/>
    <n v="979"/>
    <m/>
    <s v="22 Lowther St"/>
    <s v="Alphington"/>
    <s v="Yarra"/>
    <s v="Northern Metropolitan"/>
    <n v="5"/>
    <n v="2016"/>
  </r>
  <r>
    <d v="2016-05-23T00:00:00"/>
    <n v="1950000"/>
    <x v="0"/>
    <s v="Cunninghams"/>
    <x v="1"/>
    <n v="3065"/>
    <n v="4"/>
    <n v="1"/>
    <n v="0"/>
    <n v="177"/>
    <n v="1890"/>
    <s v="31 Bell St"/>
    <s v="Fitzroy"/>
    <s v="Yarra"/>
    <s v="Northern Metropolitan"/>
    <n v="5"/>
    <n v="2016"/>
  </r>
  <r>
    <d v="2016-05-23T00:00:00"/>
    <n v="430000"/>
    <x v="1"/>
    <s v="Maxwells"/>
    <x v="0"/>
    <n v="3142"/>
    <n v="1"/>
    <n v="1"/>
    <n v="1"/>
    <n v="0"/>
    <n v="1970"/>
    <s v="2/29 May Rd"/>
    <s v="Toorak"/>
    <s v="Stonnington"/>
    <s v="Southern Metropolitan"/>
    <n v="5"/>
    <n v="2016"/>
  </r>
  <r>
    <d v="2016-05-23T00:00:00"/>
    <n v="1565000"/>
    <x v="2"/>
    <s v="Maxwells"/>
    <x v="1"/>
    <n v="3207"/>
    <n v="3"/>
    <n v="1"/>
    <n v="2"/>
    <n v="188"/>
    <m/>
    <s v="139 Cruikshank St"/>
    <s v="Port Melbourne"/>
    <s v="Port Phillip"/>
    <s v="Southern Metropolitan"/>
    <n v="5"/>
    <n v="2016"/>
  </r>
  <r>
    <d v="2016-05-23T00:00:00"/>
    <n v="445000"/>
    <x v="1"/>
    <s v="Jones and Jones"/>
    <x v="1"/>
    <n v="3057"/>
    <n v="2"/>
    <n v="1"/>
    <n v="1"/>
    <n v="0"/>
    <m/>
    <s v="310/330 Lygon St"/>
    <s v="Brunswick East"/>
    <s v="Moreland"/>
    <s v="Northern Metropolitan"/>
    <n v="5"/>
    <n v="2016"/>
  </r>
  <r>
    <d v="2016-05-23T00:00:00"/>
    <n v="465000"/>
    <x v="1"/>
    <s v="Metro Ladder"/>
    <x v="0"/>
    <n v="3046"/>
    <n v="3"/>
    <n v="1"/>
    <n v="1"/>
    <n v="225"/>
    <n v="2005"/>
    <s v="21a Edgar St"/>
    <s v="Hadfield"/>
    <s v="Moreland"/>
    <s v="Northern Metropolitan"/>
    <n v="5"/>
    <n v="2016"/>
  </r>
  <r>
    <d v="2016-05-23T00:00:00"/>
    <n v="1158000"/>
    <x v="0"/>
    <s v="Maxwells"/>
    <x v="1"/>
    <n v="3013"/>
    <n v="4"/>
    <n v="1"/>
    <n v="3"/>
    <n v="411"/>
    <n v="1910"/>
    <s v="2 Hood St"/>
    <s v="Yarraville"/>
    <s v="Maribyrnong"/>
    <s v="Western Metropolitan"/>
    <n v="5"/>
    <n v="2016"/>
  </r>
  <r>
    <d v="2016-05-23T00:00:00"/>
    <n v="1460000"/>
    <x v="0"/>
    <s v="Jones and Jones"/>
    <x v="0"/>
    <n v="3013"/>
    <n v="3"/>
    <n v="1"/>
    <n v="2"/>
    <n v="463"/>
    <n v="1900"/>
    <s v="30 Simpson St"/>
    <s v="Yarraville"/>
    <s v="Maribyrnong"/>
    <s v="Western Metropolitan"/>
    <n v="5"/>
    <n v="2016"/>
  </r>
  <r>
    <d v="2016-05-23T00:00:00"/>
    <n v="1120000"/>
    <x v="0"/>
    <s v="Zimmerman"/>
    <x v="1"/>
    <n v="3015"/>
    <n v="2"/>
    <n v="1"/>
    <n v="3"/>
    <n v="574"/>
    <m/>
    <s v="1 River St"/>
    <s v="Newport"/>
    <s v="Hobsons Bay"/>
    <s v="Western Metropolitan"/>
    <n v="5"/>
    <n v="2016"/>
  </r>
  <r>
    <d v="2016-05-23T00:00:00"/>
    <n v="950000"/>
    <x v="0"/>
    <s v="Jones and Jones"/>
    <x v="0"/>
    <n v="3165"/>
    <n v="5"/>
    <n v="2"/>
    <n v="4"/>
    <n v="618"/>
    <n v="1950"/>
    <s v="25 Connie St"/>
    <s v="Bentleigh East"/>
    <s v="Glen Eira"/>
    <s v="Southern Metropolitan"/>
    <n v="5"/>
    <n v="2016"/>
  </r>
  <r>
    <d v="2016-05-23T00:00:00"/>
    <n v="1355000"/>
    <x v="0"/>
    <s v="Metro Ladder"/>
    <x v="1"/>
    <n v="3204"/>
    <n v="4"/>
    <n v="2"/>
    <n v="3"/>
    <n v="591"/>
    <m/>
    <s v="147 Tucker Rd"/>
    <s v="Bentleigh"/>
    <s v="Glen Eira"/>
    <s v="Southern Metropolitan"/>
    <n v="5"/>
    <n v="2016"/>
  </r>
  <r>
    <d v="2016-05-23T00:00:00"/>
    <n v="1916000"/>
    <x v="0"/>
    <s v="Cunninghams"/>
    <x v="1"/>
    <n v="3162"/>
    <n v="4"/>
    <n v="2"/>
    <n v="2"/>
    <n v="630"/>
    <n v="1910"/>
    <s v="364 Kooyong Rd"/>
    <s v="Caulfield South"/>
    <s v="Glen Eira"/>
    <s v="Southern Metropolitan"/>
    <n v="5"/>
    <n v="2016"/>
  </r>
  <r>
    <d v="2016-05-23T00:00:00"/>
    <n v="650000"/>
    <x v="0"/>
    <s v="Zimmerman"/>
    <x v="0"/>
    <n v="3072"/>
    <n v="2"/>
    <n v="1"/>
    <n v="1"/>
    <n v="360"/>
    <m/>
    <s v="94 High St"/>
    <s v="Preston"/>
    <s v="Darebin"/>
    <s v="Northern Metropolitan"/>
    <n v="5"/>
    <n v="2016"/>
  </r>
  <r>
    <d v="2016-05-23T00:00:00"/>
    <n v="480000"/>
    <x v="1"/>
    <s v="Zimmerman"/>
    <x v="0"/>
    <n v="3101"/>
    <n v="2"/>
    <n v="2"/>
    <n v="1"/>
    <n v="0"/>
    <n v="2005"/>
    <s v="3/100 Mount St"/>
    <s v="Kew"/>
    <s v="Boroondara"/>
    <s v="Southern Metropolitan"/>
    <n v="5"/>
    <n v="2016"/>
  </r>
  <r>
    <d v="2016-05-23T00:00:00"/>
    <n v="1230000"/>
    <x v="0"/>
    <s v="Property Barons"/>
    <x v="1"/>
    <n v="3104"/>
    <n v="3"/>
    <n v="3"/>
    <n v="1"/>
    <n v="310"/>
    <n v="2012"/>
    <s v="56a Clifton St"/>
    <s v="Balwyn North"/>
    <s v="Boroondara"/>
    <s v="Southern Metropolitan"/>
    <n v="5"/>
    <n v="2016"/>
  </r>
  <r>
    <d v="2016-05-23T00:00:00"/>
    <n v="3500000"/>
    <x v="0"/>
    <s v="Jones and Jones"/>
    <x v="0"/>
    <n v="3123"/>
    <n v="5"/>
    <n v="2"/>
    <n v="2"/>
    <n v="1250"/>
    <n v="2000"/>
    <s v="797 Burwood Rd"/>
    <s v="Hawthorn East"/>
    <s v="Boroondara"/>
    <s v="Southern Metropolitan"/>
    <n v="5"/>
    <n v="2016"/>
  </r>
  <r>
    <d v="2016-05-23T00:00:00"/>
    <n v="2310000"/>
    <x v="0"/>
    <s v="Jones and Jones"/>
    <x v="1"/>
    <n v="3187"/>
    <n v="4"/>
    <n v="2"/>
    <n v="2"/>
    <n v="757"/>
    <n v="1930"/>
    <s v="214 Were St"/>
    <s v="Brighton East"/>
    <s v="Bayside"/>
    <s v="Southern Metropolitan"/>
    <n v="5"/>
    <n v="2016"/>
  </r>
  <r>
    <d v="2016-05-23T00:00:00"/>
    <n v="765000"/>
    <x v="0"/>
    <s v="Cunninghams"/>
    <x v="1"/>
    <n v="3084"/>
    <n v="3"/>
    <n v="1"/>
    <n v="2"/>
    <n v="608"/>
    <n v="1975"/>
    <s v="17 Lena St"/>
    <s v="Viewbank"/>
    <s v="Banyule"/>
    <s v="Eastern Metropolitan"/>
    <n v="5"/>
    <n v="2016"/>
  </r>
  <r>
    <d v="2016-05-24T00:00:00"/>
    <n v="548000"/>
    <x v="1"/>
    <s v="Cunninghams"/>
    <x v="0"/>
    <n v="3078"/>
    <n v="2"/>
    <n v="1"/>
    <n v="1"/>
    <n v="0"/>
    <n v="2014"/>
    <s v="15/262 Heidelberg Rd"/>
    <s v="Fairfield"/>
    <s v="Yarra"/>
    <s v="Northern Metropolitan"/>
    <n v="5"/>
    <n v="2016"/>
  </r>
  <r>
    <d v="2016-05-24T00:00:00"/>
    <n v="928000"/>
    <x v="0"/>
    <s v="Cunninghams"/>
    <x v="1"/>
    <n v="3128"/>
    <n v="3"/>
    <n v="1"/>
    <n v="1"/>
    <n v="307"/>
    <n v="1890"/>
    <s v="19 Kent Rd"/>
    <s v="Box Hill"/>
    <s v="Whitehorse"/>
    <s v="Eastern Metropolitan"/>
    <n v="5"/>
    <n v="2016"/>
  </r>
  <r>
    <d v="2016-05-24T00:00:00"/>
    <n v="473000"/>
    <x v="1"/>
    <s v="Jones and Jones"/>
    <x v="1"/>
    <n v="3181"/>
    <n v="2"/>
    <n v="1"/>
    <n v="1"/>
    <n v="0"/>
    <m/>
    <s v="5/60 Chomley St"/>
    <s v="Prahran"/>
    <s v="Stonnington"/>
    <s v="Southern Metropolitan"/>
    <n v="5"/>
    <n v="2016"/>
  </r>
  <r>
    <d v="2016-05-24T00:00:00"/>
    <n v="2050000"/>
    <x v="0"/>
    <s v="Jones and Jones"/>
    <x v="1"/>
    <n v="3144"/>
    <n v="3"/>
    <n v="2"/>
    <n v="1"/>
    <n v="231"/>
    <n v="1890"/>
    <s v="35 Dixon St"/>
    <s v="Malvern"/>
    <s v="Stonnington"/>
    <s v="Southern Metropolitan"/>
    <n v="5"/>
    <n v="2016"/>
  </r>
  <r>
    <d v="2016-05-24T00:00:00"/>
    <n v="605000"/>
    <x v="2"/>
    <s v="Jones and Jones"/>
    <x v="0"/>
    <n v="3056"/>
    <n v="2"/>
    <n v="1"/>
    <n v="1"/>
    <n v="0"/>
    <n v="2009"/>
    <s v="3/4 Mitchell St"/>
    <s v="Brunswick"/>
    <s v="Moreland"/>
    <s v="Northern Metropolitan"/>
    <n v="5"/>
    <n v="2016"/>
  </r>
  <r>
    <d v="2016-05-24T00:00:00"/>
    <n v="860000"/>
    <x v="0"/>
    <s v="Cunninghams"/>
    <x v="1"/>
    <n v="3060"/>
    <n v="3"/>
    <n v="1"/>
    <n v="4"/>
    <n v="1075"/>
    <m/>
    <s v="82 Lorne St"/>
    <s v="Fawkner"/>
    <s v="Moreland"/>
    <s v="Northern Metropolitan"/>
    <n v="5"/>
    <n v="2016"/>
  </r>
  <r>
    <d v="2016-05-24T00:00:00"/>
    <n v="970000"/>
    <x v="0"/>
    <s v="Cunninghams"/>
    <x v="1"/>
    <n v="3044"/>
    <n v="4"/>
    <n v="2"/>
    <n v="1"/>
    <n v="535"/>
    <n v="1920"/>
    <s v="109 Derby St"/>
    <s v="Pascoe Vale"/>
    <s v="Moreland"/>
    <s v="Northern Metropolitan"/>
    <n v="5"/>
    <n v="2016"/>
  </r>
  <r>
    <d v="2016-05-24T00:00:00"/>
    <n v="450000"/>
    <x v="1"/>
    <s v="Property Barons"/>
    <x v="0"/>
    <n v="3041"/>
    <n v="2"/>
    <n v="1"/>
    <n v="1"/>
    <n v="88"/>
    <n v="1960"/>
    <s v="4/8 Keam St"/>
    <s v="Essendon North"/>
    <s v="Moonee Valley"/>
    <s v="Western Metropolitan"/>
    <n v="5"/>
    <n v="2016"/>
  </r>
  <r>
    <d v="2016-05-24T00:00:00"/>
    <n v="895500"/>
    <x v="0"/>
    <s v="Cunninghams"/>
    <x v="1"/>
    <n v="3042"/>
    <n v="3"/>
    <n v="2"/>
    <n v="2"/>
    <n v="347"/>
    <m/>
    <s v="45a Nolan St"/>
    <s v="Niddrie"/>
    <s v="Moonee Valley"/>
    <s v="Western Metropolitan"/>
    <n v="5"/>
    <n v="2016"/>
  </r>
  <r>
    <d v="2016-05-24T00:00:00"/>
    <n v="631090"/>
    <x v="1"/>
    <s v="Flanders &amp; Fish"/>
    <x v="1"/>
    <n v="3031"/>
    <n v="2"/>
    <n v="2"/>
    <n v="1"/>
    <n v="2136"/>
    <n v="2012"/>
    <s v="111/18 Bent St"/>
    <s v="Kensington"/>
    <s v="Melbourne"/>
    <s v="Northern Metropolitan"/>
    <n v="5"/>
    <n v="2016"/>
  </r>
  <r>
    <d v="2016-05-24T00:00:00"/>
    <n v="1384000"/>
    <x v="0"/>
    <s v="Cunninghams"/>
    <x v="1"/>
    <n v="3207"/>
    <n v="3"/>
    <n v="1"/>
    <n v="0"/>
    <n v="184"/>
    <n v="1905"/>
    <s v="230 Nott St"/>
    <s v="Port Melbourne"/>
    <s v="Melbourne"/>
    <s v="Southern Metropolitan"/>
    <n v="5"/>
    <n v="2016"/>
  </r>
  <r>
    <d v="2016-05-24T00:00:00"/>
    <n v="801000"/>
    <x v="0"/>
    <s v="Melbourne Homes"/>
    <x v="0"/>
    <n v="3015"/>
    <n v="2"/>
    <n v="1"/>
    <n v="1"/>
    <n v="343"/>
    <n v="1920"/>
    <s v="94 Mason St"/>
    <s v="Newport"/>
    <s v="Hobsons Bay"/>
    <s v="Western Metropolitan"/>
    <n v="5"/>
    <n v="2016"/>
  </r>
  <r>
    <d v="2016-05-24T00:00:00"/>
    <n v="885000"/>
    <x v="0"/>
    <s v="Jones and Jones"/>
    <x v="1"/>
    <n v="3165"/>
    <n v="3"/>
    <n v="1"/>
    <n v="2"/>
    <n v="565"/>
    <n v="1950"/>
    <s v="13 Claronga St"/>
    <s v="Bentleigh East"/>
    <s v="Glen Eira"/>
    <s v="Southern Metropolitan"/>
    <n v="5"/>
    <n v="2016"/>
  </r>
  <r>
    <d v="2016-05-24T00:00:00"/>
    <n v="670000"/>
    <x v="0"/>
    <s v="Cunninghams"/>
    <x v="0"/>
    <n v="3073"/>
    <n v="4"/>
    <n v="2"/>
    <n v="2"/>
    <n v="578"/>
    <m/>
    <s v="9 Ayr St"/>
    <s v="Reservoir"/>
    <s v="Darebin"/>
    <s v="Northern Metropolitan"/>
    <n v="5"/>
    <n v="2016"/>
  </r>
  <r>
    <d v="2016-05-24T00:00:00"/>
    <n v="690000"/>
    <x v="0"/>
    <s v="Property Barons"/>
    <x v="1"/>
    <n v="3072"/>
    <n v="3"/>
    <n v="1"/>
    <n v="1"/>
    <n v="594"/>
    <n v="1960"/>
    <s v="7 Tiernan St"/>
    <s v="Preston"/>
    <s v="Darebin"/>
    <s v="Northern Metropolitan"/>
    <n v="5"/>
    <n v="2016"/>
  </r>
  <r>
    <d v="2016-05-24T00:00:00"/>
    <n v="920000"/>
    <x v="0"/>
    <s v="Cunninghams"/>
    <x v="1"/>
    <n v="3073"/>
    <n v="3"/>
    <n v="2"/>
    <n v="2"/>
    <n v="623"/>
    <m/>
    <s v="3 Xavier Gr"/>
    <s v="Reservoir"/>
    <s v="Darebin"/>
    <s v="Northern Metropolitan"/>
    <n v="5"/>
    <n v="2016"/>
  </r>
  <r>
    <d v="2016-05-24T00:00:00"/>
    <n v="1760000"/>
    <x v="0"/>
    <s v="Cunninghams"/>
    <x v="1"/>
    <n v="3070"/>
    <n v="3"/>
    <n v="2"/>
    <n v="2"/>
    <n v="403"/>
    <n v="1920"/>
    <s v="42 Kellett St"/>
    <s v="Northcote"/>
    <s v="Darebin"/>
    <s v="Northern Metropolitan"/>
    <n v="5"/>
    <n v="2016"/>
  </r>
  <r>
    <d v="2016-05-24T00:00:00"/>
    <n v="586000"/>
    <x v="0"/>
    <s v="Property Barons"/>
    <x v="1"/>
    <n v="3020"/>
    <n v="3"/>
    <n v="1"/>
    <n v="1"/>
    <n v="701"/>
    <n v="1960"/>
    <s v="18 Norton St"/>
    <s v="Sunshine West"/>
    <s v="Brimbank"/>
    <s v="Western Metropolitan"/>
    <n v="5"/>
    <n v="2016"/>
  </r>
  <r>
    <d v="2016-05-24T00:00:00"/>
    <n v="1389000"/>
    <x v="0"/>
    <s v="Jones and Jones"/>
    <x v="1"/>
    <n v="3104"/>
    <n v="2"/>
    <n v="1"/>
    <n v="4"/>
    <n v="701"/>
    <m/>
    <s v="3 Capella St"/>
    <s v="Balwyn North"/>
    <s v="Boroondara"/>
    <s v="Southern Metropolitan"/>
    <n v="5"/>
    <n v="2016"/>
  </r>
  <r>
    <d v="2016-05-24T00:00:00"/>
    <n v="2115000"/>
    <x v="0"/>
    <s v="Jones and Jones"/>
    <x v="1"/>
    <n v="3146"/>
    <n v="3"/>
    <n v="2"/>
    <n v="2"/>
    <n v="745"/>
    <n v="1920"/>
    <s v="48 Martin Rd"/>
    <s v="Glen Iris"/>
    <s v="Boroondara"/>
    <s v="Southern Metropolitan"/>
    <n v="5"/>
    <n v="2016"/>
  </r>
  <r>
    <d v="2016-05-24T00:00:00"/>
    <n v="830000"/>
    <x v="0"/>
    <s v="Jones and Jones"/>
    <x v="0"/>
    <n v="3188"/>
    <n v="2"/>
    <n v="1"/>
    <n v="2"/>
    <n v="658"/>
    <m/>
    <s v="3 Besant St"/>
    <s v="Hampton East"/>
    <s v="Bayside"/>
    <s v="Southern Metropolitan"/>
    <n v="5"/>
    <n v="2016"/>
  </r>
  <r>
    <d v="2016-05-24T00:00:00"/>
    <n v="940000"/>
    <x v="2"/>
    <s v="Metro Ladder"/>
    <x v="1"/>
    <n v="3187"/>
    <n v="3"/>
    <n v="2"/>
    <n v="3"/>
    <n v="0"/>
    <n v="2004"/>
    <s v="2/111 Thomas St"/>
    <s v="Brighton East"/>
    <s v="Bayside"/>
    <s v="Southern Metropolitan"/>
    <n v="5"/>
    <n v="2016"/>
  </r>
  <r>
    <d v="2016-05-24T00:00:00"/>
    <n v="507000"/>
    <x v="0"/>
    <s v="Cunninghams"/>
    <x v="0"/>
    <n v="3081"/>
    <n v="3"/>
    <n v="1"/>
    <n v="1"/>
    <n v="536"/>
    <m/>
    <s v="257 Liberty Pde"/>
    <s v="Heidelberg West"/>
    <s v="Banyule"/>
    <s v="Eastern Metropolitan"/>
    <n v="5"/>
    <n v="2016"/>
  </r>
  <r>
    <d v="2016-05-25T00:00:00"/>
    <n v="910000"/>
    <x v="0"/>
    <s v="Cunninghams"/>
    <x v="1"/>
    <n v="3054"/>
    <n v="2"/>
    <n v="1"/>
    <n v="1"/>
    <n v="100"/>
    <m/>
    <s v="16 Fenwick St"/>
    <s v="Carlton North"/>
    <s v="Yarra"/>
    <s v="Northern Metropolitan"/>
    <n v="5"/>
    <n v="2016"/>
  </r>
  <r>
    <d v="2016-05-25T00:00:00"/>
    <n v="875000"/>
    <x v="0"/>
    <s v="Metro Ladder"/>
    <x v="1"/>
    <n v="3182"/>
    <n v="2"/>
    <n v="1"/>
    <n v="1"/>
    <n v="123"/>
    <n v="1900"/>
    <s v="27 Bath St"/>
    <s v="St Kilda"/>
    <s v="Port Phillip"/>
    <s v="Southern Metropolitan"/>
    <n v="5"/>
    <n v="2016"/>
  </r>
  <r>
    <d v="2016-05-25T00:00:00"/>
    <n v="1405000"/>
    <x v="0"/>
    <s v="Sanders"/>
    <x v="0"/>
    <n v="3205"/>
    <n v="3"/>
    <n v="1"/>
    <n v="1"/>
    <n v="181"/>
    <n v="1880"/>
    <s v="144 Cobden St"/>
    <s v="South Melbourne"/>
    <s v="Port Phillip"/>
    <s v="Southern Metropolitan"/>
    <n v="5"/>
    <n v="2016"/>
  </r>
  <r>
    <d v="2016-05-25T00:00:00"/>
    <n v="1700000"/>
    <x v="0"/>
    <s v="Jones and Jones"/>
    <x v="1"/>
    <n v="3184"/>
    <n v="3"/>
    <n v="2"/>
    <n v="2"/>
    <n v="316"/>
    <n v="1910"/>
    <s v="17 Addison St"/>
    <s v="Elwood"/>
    <s v="Port Phillip"/>
    <s v="Southern Metropolitan"/>
    <n v="5"/>
    <n v="2016"/>
  </r>
  <r>
    <d v="2016-05-25T00:00:00"/>
    <n v="272500"/>
    <x v="1"/>
    <s v="Melbourne Homes"/>
    <x v="0"/>
    <n v="3056"/>
    <n v="1"/>
    <n v="1"/>
    <n v="1"/>
    <n v="0"/>
    <n v="1970"/>
    <s v="9/15 De Carle St"/>
    <s v="Brunswick"/>
    <s v="Moreland"/>
    <s v="Northern Metropolitan"/>
    <n v="5"/>
    <n v="2016"/>
  </r>
  <r>
    <d v="2016-05-25T00:00:00"/>
    <n v="585000"/>
    <x v="0"/>
    <s v="SJ"/>
    <x v="1"/>
    <n v="3046"/>
    <n v="5"/>
    <n v="2"/>
    <n v="1"/>
    <n v="590"/>
    <m/>
    <s v="16 Bedford St"/>
    <s v="Hadfield"/>
    <s v="Moreland"/>
    <s v="Northern Metropolitan"/>
    <n v="5"/>
    <n v="2016"/>
  </r>
  <r>
    <d v="2016-05-25T00:00:00"/>
    <n v="670000"/>
    <x v="0"/>
    <s v="Cunninghams"/>
    <x v="0"/>
    <n v="3034"/>
    <n v="3"/>
    <n v="2"/>
    <n v="2"/>
    <n v="671"/>
    <m/>
    <s v="3 Karen Ct"/>
    <s v="Avondale Heights"/>
    <s v="Moonee Valley"/>
    <s v="Western Metropolitan"/>
    <n v="5"/>
    <n v="2016"/>
  </r>
  <r>
    <d v="2016-05-25T00:00:00"/>
    <n v="835000"/>
    <x v="0"/>
    <s v="Cunninghams"/>
    <x v="1"/>
    <n v="3033"/>
    <n v="4"/>
    <n v="2"/>
    <n v="3"/>
    <n v="708"/>
    <n v="1990"/>
    <s v="13 Pennington St"/>
    <s v="Keilor East"/>
    <s v="Moonee Valley"/>
    <s v="Western Metropolitan"/>
    <n v="5"/>
    <n v="2016"/>
  </r>
  <r>
    <d v="2016-05-25T00:00:00"/>
    <n v="871000"/>
    <x v="0"/>
    <s v="Cunninghams"/>
    <x v="1"/>
    <n v="3033"/>
    <n v="4"/>
    <n v="2"/>
    <n v="2"/>
    <n v="570"/>
    <m/>
    <s v="16 Bernard Ct"/>
    <s v="Keilor East"/>
    <s v="Moonee Valley"/>
    <s v="Western Metropolitan"/>
    <n v="5"/>
    <n v="2016"/>
  </r>
  <r>
    <d v="2016-05-25T00:00:00"/>
    <n v="1467000"/>
    <x v="0"/>
    <s v="Metro Ladder"/>
    <x v="1"/>
    <n v="3040"/>
    <n v="4"/>
    <n v="2"/>
    <n v="1"/>
    <n v="683"/>
    <n v="1920"/>
    <s v="211 Napier St"/>
    <s v="Essendon"/>
    <s v="Moonee Valley"/>
    <s v="Western Metropolitan"/>
    <n v="5"/>
    <n v="2016"/>
  </r>
  <r>
    <d v="2016-05-25T00:00:00"/>
    <n v="620000"/>
    <x v="1"/>
    <s v="Jones and Jones"/>
    <x v="1"/>
    <n v="3003"/>
    <n v="2"/>
    <n v="1"/>
    <n v="1"/>
    <n v="0"/>
    <n v="2002"/>
    <s v="5/467 King St"/>
    <s v="West Melbourne"/>
    <s v="Melbourne"/>
    <s v="Northern Metropolitan"/>
    <n v="5"/>
    <n v="2016"/>
  </r>
  <r>
    <d v="2016-05-25T00:00:00"/>
    <n v="720000"/>
    <x v="0"/>
    <s v="Metro Ladder"/>
    <x v="0"/>
    <n v="3053"/>
    <n v="2"/>
    <n v="1"/>
    <n v="1"/>
    <n v="117"/>
    <n v="1890"/>
    <s v="83 Princes St"/>
    <s v="Carlton"/>
    <s v="Melbourne"/>
    <s v="Northern Metropolitan"/>
    <n v="5"/>
    <n v="2016"/>
  </r>
  <r>
    <d v="2016-05-25T00:00:00"/>
    <n v="370000"/>
    <x v="1"/>
    <s v="Metro Ladder"/>
    <x v="0"/>
    <n v="3011"/>
    <n v="2"/>
    <n v="1"/>
    <n v="1"/>
    <n v="0"/>
    <n v="2007"/>
    <s v="405/250 Barkly St"/>
    <s v="Footscray"/>
    <s v="Maribyrnong"/>
    <s v="Western Metropolitan"/>
    <n v="5"/>
    <n v="2016"/>
  </r>
  <r>
    <d v="2016-05-25T00:00:00"/>
    <n v="870000"/>
    <x v="0"/>
    <s v="Property Barons"/>
    <x v="0"/>
    <n v="3107"/>
    <n v="4"/>
    <n v="1"/>
    <n v="2"/>
    <n v="826"/>
    <n v="1960"/>
    <s v="49 Howitt Dr"/>
    <s v="Templestowe Lower"/>
    <s v="Manningham"/>
    <s v="Eastern Metropolitan"/>
    <n v="5"/>
    <n v="2016"/>
  </r>
  <r>
    <d v="2016-05-25T00:00:00"/>
    <n v="975000"/>
    <x v="2"/>
    <s v="Flanders &amp; Fish"/>
    <x v="0"/>
    <n v="3105"/>
    <n v="3"/>
    <n v="2"/>
    <n v="2"/>
    <n v="632"/>
    <n v="2013"/>
    <s v="6a Tobruk St"/>
    <s v="Bulleen"/>
    <s v="Manningham"/>
    <s v="Eastern Metropolitan"/>
    <n v="5"/>
    <n v="2016"/>
  </r>
  <r>
    <d v="2016-05-25T00:00:00"/>
    <n v="785000"/>
    <x v="2"/>
    <s v="Cunninghams"/>
    <x v="1"/>
    <n v="3189"/>
    <n v="3"/>
    <n v="2"/>
    <n v="2"/>
    <n v="169"/>
    <m/>
    <s v="2/1 Perry St"/>
    <s v="Moorabbin"/>
    <s v="Kingston"/>
    <s v="Southern Metropolitan"/>
    <n v="5"/>
    <n v="2016"/>
  </r>
  <r>
    <d v="2016-05-25T00:00:00"/>
    <n v="985000"/>
    <x v="0"/>
    <s v="Melbourne Homes"/>
    <x v="1"/>
    <n v="3015"/>
    <n v="3"/>
    <n v="1"/>
    <n v="5"/>
    <n v="669"/>
    <n v="1950"/>
    <s v="69 Watt St"/>
    <s v="South Kingsville"/>
    <s v="Hobsons Bay"/>
    <s v="Western Metropolitan"/>
    <n v="5"/>
    <n v="2016"/>
  </r>
  <r>
    <d v="2016-05-25T00:00:00"/>
    <n v="1725000"/>
    <x v="0"/>
    <s v="Jones and Jones"/>
    <x v="1"/>
    <n v="3101"/>
    <n v="4"/>
    <n v="2"/>
    <n v="3"/>
    <n v="709"/>
    <m/>
    <s v="21 Princess St"/>
    <s v="Kew"/>
    <s v="Boroondara"/>
    <s v="Southern Metropolitan"/>
    <n v="5"/>
    <n v="2016"/>
  </r>
  <r>
    <d v="2016-05-25T00:00:00"/>
    <n v="1843000"/>
    <x v="2"/>
    <s v="Jones and Jones"/>
    <x v="1"/>
    <n v="3126"/>
    <n v="3"/>
    <n v="2"/>
    <n v="2"/>
    <n v="0"/>
    <m/>
    <s v="3/34 Faversham Rd"/>
    <s v="Canterbury"/>
    <s v="Boroondara"/>
    <s v="Southern Metropolitan"/>
    <n v="5"/>
    <n v="2016"/>
  </r>
  <r>
    <d v="2016-05-25T00:00:00"/>
    <n v="2325000"/>
    <x v="0"/>
    <s v="Cunninghams"/>
    <x v="0"/>
    <n v="3146"/>
    <n v="4"/>
    <n v="3"/>
    <n v="2"/>
    <n v="638"/>
    <n v="1930"/>
    <s v="22 Renwick St"/>
    <s v="Glen Iris"/>
    <s v="Boroondara"/>
    <s v="Southern Metropolitan"/>
    <n v="5"/>
    <n v="2016"/>
  </r>
  <r>
    <d v="2016-05-26T00:00:00"/>
    <n v="1100000"/>
    <x v="0"/>
    <s v="Cunninghams"/>
    <x v="0"/>
    <n v="3067"/>
    <n v="2"/>
    <n v="2"/>
    <n v="1"/>
    <n v="124"/>
    <n v="2013"/>
    <s v="52a William St"/>
    <s v="Abbotsford"/>
    <s v="Yarra"/>
    <s v="Northern Metropolitan"/>
    <n v="5"/>
    <n v="2016"/>
  </r>
  <r>
    <d v="2016-05-26T00:00:00"/>
    <n v="1456000"/>
    <x v="0"/>
    <s v="Jones and Jones"/>
    <x v="1"/>
    <n v="3121"/>
    <n v="3"/>
    <n v="2"/>
    <n v="1"/>
    <n v="157"/>
    <n v="1900"/>
    <s v="134 Coppin St"/>
    <s v="Richmond"/>
    <s v="Yarra"/>
    <s v="Northern Metropolitan"/>
    <n v="5"/>
    <n v="2016"/>
  </r>
  <r>
    <d v="2016-05-26T00:00:00"/>
    <n v="2700000"/>
    <x v="2"/>
    <s v="Flanders &amp; Fish"/>
    <x v="0"/>
    <n v="3142"/>
    <n v="3"/>
    <n v="2"/>
    <n v="2"/>
    <n v="294"/>
    <n v="2010"/>
    <s v="11 Church St"/>
    <s v="Toorak"/>
    <s v="Stonnington"/>
    <s v="Southern Metropolitan"/>
    <n v="5"/>
    <n v="2016"/>
  </r>
  <r>
    <d v="2016-05-26T00:00:00"/>
    <n v="474000"/>
    <x v="1"/>
    <s v="Metro Ladder"/>
    <x v="1"/>
    <n v="3183"/>
    <n v="2"/>
    <n v="1"/>
    <n v="1"/>
    <n v="0"/>
    <n v="1970"/>
    <s v="2/19 Camden St"/>
    <s v="Balaclava"/>
    <s v="Port Phillip"/>
    <s v="Southern Metropolitan"/>
    <n v="5"/>
    <n v="2016"/>
  </r>
  <r>
    <d v="2016-05-26T00:00:00"/>
    <n v="1130000"/>
    <x v="0"/>
    <s v="Sanders"/>
    <x v="1"/>
    <n v="3207"/>
    <n v="2"/>
    <n v="1"/>
    <n v="0"/>
    <n v="112"/>
    <m/>
    <s v="153 Dow St"/>
    <s v="Port Melbourne"/>
    <s v="Port Phillip"/>
    <s v="Southern Metropolitan"/>
    <n v="5"/>
    <n v="2016"/>
  </r>
  <r>
    <d v="2016-05-26T00:00:00"/>
    <n v="550000"/>
    <x v="0"/>
    <s v="Metro Ladder"/>
    <x v="0"/>
    <n v="3046"/>
    <n v="3"/>
    <n v="1"/>
    <n v="3"/>
    <n v="610"/>
    <n v="1960"/>
    <s v="19 Barbara St"/>
    <s v="Hadfield"/>
    <s v="Moreland"/>
    <s v="Northern Metropolitan"/>
    <n v="5"/>
    <n v="2016"/>
  </r>
  <r>
    <d v="2016-05-26T00:00:00"/>
    <n v="680000"/>
    <x v="0"/>
    <s v="Cunninghams"/>
    <x v="0"/>
    <n v="3056"/>
    <n v="3"/>
    <n v="3"/>
    <n v="1"/>
    <n v="81"/>
    <n v="2016"/>
    <s v="2/3 Donald St"/>
    <s v="Brunswick"/>
    <s v="Moreland"/>
    <s v="Northern Metropolitan"/>
    <n v="5"/>
    <n v="2016"/>
  </r>
  <r>
    <d v="2016-05-26T00:00:00"/>
    <n v="825000"/>
    <x v="0"/>
    <s v="Cunninghams"/>
    <x v="0"/>
    <n v="3057"/>
    <n v="3"/>
    <n v="1"/>
    <n v="1"/>
    <n v="213"/>
    <n v="1920"/>
    <s v="160 Glenlyon Rd"/>
    <s v="Brunswick East"/>
    <s v="Moreland"/>
    <s v="Northern Metropolitan"/>
    <n v="5"/>
    <n v="2016"/>
  </r>
  <r>
    <d v="2016-05-26T00:00:00"/>
    <n v="1740000"/>
    <x v="0"/>
    <s v="Cunninghams"/>
    <x v="0"/>
    <n v="3032"/>
    <n v="4"/>
    <n v="3"/>
    <n v="2"/>
    <n v="650"/>
    <n v="1925"/>
    <s v="53 Mangalore St"/>
    <s v="Travancore"/>
    <s v="Moonee Valley"/>
    <s v="Western Metropolitan"/>
    <n v="5"/>
    <n v="2016"/>
  </r>
  <r>
    <d v="2016-05-26T00:00:00"/>
    <n v="1075000"/>
    <x v="0"/>
    <s v="Jones and Jones"/>
    <x v="0"/>
    <n v="3147"/>
    <n v="2"/>
    <n v="1"/>
    <n v="2"/>
    <n v="695"/>
    <n v="1950"/>
    <s v="18 Montrose St"/>
    <s v="Ashwood"/>
    <s v="Monash"/>
    <s v="Southern Metropolitan"/>
    <n v="5"/>
    <n v="2016"/>
  </r>
  <r>
    <d v="2016-05-26T00:00:00"/>
    <n v="1030000"/>
    <x v="0"/>
    <s v="Maxwells"/>
    <x v="1"/>
    <n v="3032"/>
    <n v="4"/>
    <n v="2"/>
    <n v="1"/>
    <n v="573"/>
    <n v="1925"/>
    <s v="31 Monash St"/>
    <s v="Maribyrnong"/>
    <s v="Maribyrnong"/>
    <s v="Western Metropolitan"/>
    <n v="5"/>
    <n v="2016"/>
  </r>
  <r>
    <d v="2016-05-26T00:00:00"/>
    <n v="1105000"/>
    <x v="0"/>
    <s v="Cunninghams"/>
    <x v="1"/>
    <n v="3032"/>
    <n v="3"/>
    <n v="1"/>
    <n v="4"/>
    <n v="762"/>
    <n v="1950"/>
    <s v="19 Warrs Rd"/>
    <s v="Maribyrnong"/>
    <s v="Maribyrnong"/>
    <s v="Western Metropolitan"/>
    <n v="5"/>
    <n v="2016"/>
  </r>
  <r>
    <d v="2016-05-26T00:00:00"/>
    <n v="1325000"/>
    <x v="0"/>
    <s v="Maxwells"/>
    <x v="0"/>
    <n v="3011"/>
    <n v="3"/>
    <n v="3"/>
    <n v="2"/>
    <n v="227"/>
    <n v="2015"/>
    <s v="38 Lily St"/>
    <s v="Seddon"/>
    <s v="Maribyrnong"/>
    <s v="Western Metropolitan"/>
    <n v="5"/>
    <n v="2016"/>
  </r>
  <r>
    <d v="2016-05-26T00:00:00"/>
    <n v="260000"/>
    <x v="1"/>
    <s v="Flanders &amp; Fish"/>
    <x v="0"/>
    <n v="3163"/>
    <n v="1"/>
    <n v="1"/>
    <n v="1"/>
    <n v="0"/>
    <n v="1968"/>
    <s v="10/68 Woornack Rd"/>
    <s v="Carnegie"/>
    <s v="Glen Eira"/>
    <s v="Southern Metropolitan"/>
    <n v="5"/>
    <n v="2016"/>
  </r>
  <r>
    <d v="2016-05-26T00:00:00"/>
    <n v="835000"/>
    <x v="0"/>
    <s v="Jones and Jones"/>
    <x v="1"/>
    <n v="3165"/>
    <n v="3"/>
    <n v="1"/>
    <n v="1"/>
    <n v="250"/>
    <n v="1980"/>
    <s v="2/53 Moylan St"/>
    <s v="Bentleigh East"/>
    <s v="Glen Eira"/>
    <s v="Southern Metropolitan"/>
    <n v="5"/>
    <n v="2016"/>
  </r>
  <r>
    <d v="2016-05-26T00:00:00"/>
    <n v="405000"/>
    <x v="1"/>
    <s v="Property Barons"/>
    <x v="1"/>
    <n v="3073"/>
    <n v="2"/>
    <n v="1"/>
    <n v="1"/>
    <n v="171"/>
    <n v="2009"/>
    <s v="3/38 Barton St"/>
    <s v="Reservoir"/>
    <s v="Darebin"/>
    <s v="Northern Metropolitan"/>
    <n v="5"/>
    <n v="2016"/>
  </r>
  <r>
    <d v="2016-05-26T00:00:00"/>
    <n v="431000"/>
    <x v="1"/>
    <s v="Property Barons"/>
    <x v="1"/>
    <n v="3073"/>
    <n v="2"/>
    <n v="1"/>
    <n v="1"/>
    <n v="139"/>
    <n v="1975"/>
    <s v="1/23 George St"/>
    <s v="Reservoir"/>
    <s v="Darebin"/>
    <s v="Northern Metropolitan"/>
    <n v="5"/>
    <n v="2016"/>
  </r>
  <r>
    <d v="2016-05-26T00:00:00"/>
    <n v="607000"/>
    <x v="0"/>
    <s v="Best Bricks"/>
    <x v="1"/>
    <n v="3020"/>
    <n v="3"/>
    <n v="1"/>
    <n v="2"/>
    <n v="575"/>
    <m/>
    <s v="7 Charles St"/>
    <s v="Sunshine North"/>
    <s v="Brimbank"/>
    <s v="Western Metropolitan"/>
    <n v="5"/>
    <n v="2016"/>
  </r>
  <r>
    <d v="2016-05-26T00:00:00"/>
    <n v="605000"/>
    <x v="1"/>
    <s v="Cunninghams"/>
    <x v="1"/>
    <n v="3103"/>
    <n v="2"/>
    <n v="1"/>
    <n v="1"/>
    <n v="0"/>
    <m/>
    <s v="4/30 Weir St"/>
    <s v="Balwyn"/>
    <s v="Boroondara"/>
    <s v="Southern Metropolitan"/>
    <n v="5"/>
    <n v="2016"/>
  </r>
  <r>
    <d v="2016-05-26T00:00:00"/>
    <n v="2175000"/>
    <x v="0"/>
    <s v="Jones and Jones"/>
    <x v="0"/>
    <n v="3102"/>
    <n v="4"/>
    <n v="2"/>
    <n v="2"/>
    <n v="691"/>
    <n v="1940"/>
    <s v="174 Kilby Rd"/>
    <s v="Kew East"/>
    <s v="Boroondara"/>
    <s v="Southern Metropolitan"/>
    <n v="5"/>
    <n v="2016"/>
  </r>
  <r>
    <d v="2016-05-26T00:00:00"/>
    <n v="2800000"/>
    <x v="0"/>
    <s v="Flanders &amp; Fish"/>
    <x v="0"/>
    <n v="3101"/>
    <n v="4"/>
    <n v="1"/>
    <n v="0"/>
    <n v="919"/>
    <m/>
    <s v="91 Princess St"/>
    <s v="Kew"/>
    <s v="Boroondara"/>
    <s v="Southern Metropolitan"/>
    <n v="5"/>
    <n v="2016"/>
  </r>
  <r>
    <d v="2016-05-26T00:00:00"/>
    <n v="3900000"/>
    <x v="0"/>
    <s v="Melbourne Homes"/>
    <x v="1"/>
    <n v="3186"/>
    <n v="4"/>
    <n v="2"/>
    <n v="2"/>
    <n v="842"/>
    <n v="1990"/>
    <s v="66 Champion St"/>
    <s v="Brighton"/>
    <s v="Bayside"/>
    <s v="Southern Metropolitan"/>
    <n v="5"/>
    <n v="2016"/>
  </r>
  <r>
    <d v="2016-05-26T00:00:00"/>
    <n v="740600"/>
    <x v="0"/>
    <s v="Cunninghams"/>
    <x v="1"/>
    <n v="3081"/>
    <n v="3"/>
    <n v="2"/>
    <n v="2"/>
    <n v="337"/>
    <m/>
    <s v="2/96 Porter Rd"/>
    <s v="Heidelberg Heights"/>
    <s v="Banyule"/>
    <s v="Eastern Metropolitan"/>
    <n v="5"/>
    <n v="2016"/>
  </r>
  <r>
    <d v="2016-05-26T00:00:00"/>
    <n v="770000"/>
    <x v="0"/>
    <s v="Property Barons"/>
    <x v="1"/>
    <n v="3084"/>
    <n v="3"/>
    <n v="2"/>
    <n v="2"/>
    <n v="577"/>
    <n v="1970"/>
    <s v="37 Eamon Dr"/>
    <s v="Viewbank"/>
    <s v="Banyule"/>
    <s v="Eastern Metropolitan"/>
    <n v="5"/>
    <n v="2016"/>
  </r>
  <r>
    <d v="2016-05-27T00:00:00"/>
    <n v="800000"/>
    <x v="1"/>
    <s v="Cunninghams"/>
    <x v="0"/>
    <n v="3125"/>
    <n v="4"/>
    <n v="2"/>
    <n v="1"/>
    <n v="0"/>
    <n v="1950"/>
    <s v="1/54 McIntyre St"/>
    <s v="Burwood"/>
    <s v="Whitehorse"/>
    <s v="Southern Metropolitan"/>
    <n v="5"/>
    <n v="2016"/>
  </r>
  <r>
    <d v="2016-05-27T00:00:00"/>
    <n v="530000"/>
    <x v="1"/>
    <s v="Jones and Jones"/>
    <x v="0"/>
    <n v="3181"/>
    <n v="2"/>
    <n v="1"/>
    <n v="1"/>
    <n v="0"/>
    <n v="1888"/>
    <s v="12/67 High St"/>
    <s v="Prahran"/>
    <s v="Stonnington"/>
    <s v="Southern Metropolitan"/>
    <n v="5"/>
    <n v="2016"/>
  </r>
  <r>
    <d v="2016-05-27T00:00:00"/>
    <n v="605000"/>
    <x v="1"/>
    <s v="Flanders &amp; Fish"/>
    <x v="1"/>
    <n v="3185"/>
    <n v="2"/>
    <n v="1"/>
    <n v="1"/>
    <n v="722"/>
    <n v="1970"/>
    <s v="2/120 Brighton Rd"/>
    <s v="Ripponlea"/>
    <s v="Port Phillip"/>
    <s v="Southern Metropolitan"/>
    <n v="5"/>
    <n v="2016"/>
  </r>
  <r>
    <d v="2016-05-27T00:00:00"/>
    <n v="825000"/>
    <x v="0"/>
    <s v="Jones and Jones"/>
    <x v="1"/>
    <n v="3207"/>
    <n v="2"/>
    <n v="1"/>
    <n v="0"/>
    <n v="111"/>
    <m/>
    <s v="29 Alfred St"/>
    <s v="Port Melbourne"/>
    <s v="Port Phillip"/>
    <s v="Southern Metropolitan"/>
    <n v="5"/>
    <n v="2016"/>
  </r>
  <r>
    <d v="2016-05-27T00:00:00"/>
    <n v="485000"/>
    <x v="1"/>
    <s v="Cunninghams"/>
    <x v="0"/>
    <n v="3058"/>
    <n v="2"/>
    <n v="2"/>
    <n v="1"/>
    <n v="0"/>
    <n v="1880"/>
    <s v="11/5 Industry La"/>
    <s v="Coburg"/>
    <s v="Moreland"/>
    <s v="Northern Metropolitan"/>
    <n v="5"/>
    <n v="2016"/>
  </r>
  <r>
    <d v="2016-05-27T00:00:00"/>
    <n v="527000"/>
    <x v="0"/>
    <s v="SJ"/>
    <x v="1"/>
    <n v="3060"/>
    <n v="3"/>
    <n v="1"/>
    <n v="1"/>
    <n v="609"/>
    <n v="1960"/>
    <s v="17 Edward St"/>
    <s v="Fawkner"/>
    <s v="Moreland"/>
    <s v="Northern Metropolitan"/>
    <n v="5"/>
    <n v="2016"/>
  </r>
  <r>
    <d v="2016-05-27T00:00:00"/>
    <n v="725000"/>
    <x v="0"/>
    <s v="Metro Ladder"/>
    <x v="1"/>
    <n v="3058"/>
    <n v="3"/>
    <n v="1"/>
    <n v="0"/>
    <n v="238"/>
    <n v="1900"/>
    <s v="11 Station St"/>
    <s v="Coburg"/>
    <s v="Moreland"/>
    <s v="Northern Metropolitan"/>
    <n v="5"/>
    <n v="2016"/>
  </r>
  <r>
    <d v="2016-05-27T00:00:00"/>
    <n v="985000"/>
    <x v="0"/>
    <s v="Jones and Jones"/>
    <x v="1"/>
    <n v="3056"/>
    <n v="3"/>
    <n v="1"/>
    <n v="2"/>
    <n v="384"/>
    <n v="1940"/>
    <s v="5 Hanover St"/>
    <s v="Brunswick"/>
    <s v="Moreland"/>
    <s v="Northern Metropolitan"/>
    <n v="5"/>
    <n v="2016"/>
  </r>
  <r>
    <d v="2016-05-27T00:00:00"/>
    <n v="850000"/>
    <x v="0"/>
    <s v="Property Barons"/>
    <x v="1"/>
    <n v="3042"/>
    <n v="4"/>
    <n v="3"/>
    <n v="2"/>
    <n v="641"/>
    <m/>
    <s v="11 Spring St"/>
    <s v="Niddrie"/>
    <s v="Moonee Valley"/>
    <s v="Western Metropolitan"/>
    <n v="5"/>
    <n v="2016"/>
  </r>
  <r>
    <d v="2016-05-27T00:00:00"/>
    <n v="1775000"/>
    <x v="0"/>
    <s v="Cunninghams"/>
    <x v="1"/>
    <n v="3040"/>
    <n v="4"/>
    <n v="2"/>
    <n v="2"/>
    <n v="725"/>
    <m/>
    <s v="1 McCarron Pde"/>
    <s v="Essendon"/>
    <s v="Moonee Valley"/>
    <s v="Western Metropolitan"/>
    <n v="5"/>
    <n v="2016"/>
  </r>
  <r>
    <d v="2016-05-27T00:00:00"/>
    <n v="872000"/>
    <x v="1"/>
    <s v="Melbourne Homes"/>
    <x v="1"/>
    <n v="3002"/>
    <n v="2"/>
    <n v="1"/>
    <n v="0"/>
    <n v="0"/>
    <m/>
    <s v="9/35 Powlett St"/>
    <s v="East Melbourne"/>
    <s v="Melbourne"/>
    <s v="Northern Metropolitan"/>
    <n v="5"/>
    <n v="2016"/>
  </r>
  <r>
    <d v="2016-05-27T00:00:00"/>
    <n v="408000"/>
    <x v="2"/>
    <s v="Cunninghams"/>
    <x v="1"/>
    <n v="3032"/>
    <n v="2"/>
    <n v="1"/>
    <n v="1"/>
    <n v="85"/>
    <n v="1980"/>
    <s v="19/9 Fabian Ct"/>
    <s v="Maribyrnong"/>
    <s v="Maribyrnong"/>
    <s v="Western Metropolitan"/>
    <n v="5"/>
    <n v="2016"/>
  </r>
  <r>
    <d v="2016-05-27T00:00:00"/>
    <n v="865000"/>
    <x v="2"/>
    <s v="Zimmerman"/>
    <x v="0"/>
    <n v="3032"/>
    <n v="3"/>
    <n v="2"/>
    <n v="2"/>
    <n v="151"/>
    <n v="2010"/>
    <s v="112 Edgewater Bvd"/>
    <s v="Maribyrnong"/>
    <s v="Maribyrnong"/>
    <s v="Western Metropolitan"/>
    <n v="5"/>
    <n v="2016"/>
  </r>
  <r>
    <d v="2016-05-27T00:00:00"/>
    <n v="920000"/>
    <x v="0"/>
    <s v="Metro Ladder"/>
    <x v="1"/>
    <n v="3189"/>
    <n v="3"/>
    <n v="1"/>
    <n v="1"/>
    <n v="653"/>
    <m/>
    <s v="77 Chapel Rd"/>
    <s v="Moorabbin"/>
    <s v="Kingston"/>
    <s v="Southern Metropolitan"/>
    <n v="5"/>
    <n v="2016"/>
  </r>
  <r>
    <d v="2016-05-27T00:00:00"/>
    <n v="625000"/>
    <x v="0"/>
    <s v="Sanders"/>
    <x v="0"/>
    <n v="3025"/>
    <n v="3"/>
    <n v="1"/>
    <n v="1"/>
    <n v="536"/>
    <m/>
    <s v="10 Knapp St"/>
    <s v="Altona North"/>
    <s v="Hobsons Bay"/>
    <s v="Western Metropolitan"/>
    <n v="5"/>
    <n v="2016"/>
  </r>
  <r>
    <d v="2016-05-27T00:00:00"/>
    <n v="710000"/>
    <x v="0"/>
    <s v="Sanders"/>
    <x v="1"/>
    <n v="3015"/>
    <n v="4"/>
    <n v="1"/>
    <n v="2"/>
    <n v="329"/>
    <n v="1955"/>
    <s v="70 Market St"/>
    <s v="Newport"/>
    <s v="Hobsons Bay"/>
    <s v="Western Metropolitan"/>
    <n v="5"/>
    <n v="2016"/>
  </r>
  <r>
    <d v="2016-05-27T00:00:00"/>
    <n v="923000"/>
    <x v="0"/>
    <s v="Sanders"/>
    <x v="1"/>
    <n v="3025"/>
    <n v="3"/>
    <n v="1"/>
    <n v="2"/>
    <n v="740"/>
    <m/>
    <s v="31 Duosa Rd"/>
    <s v="Altona North"/>
    <s v="Hobsons Bay"/>
    <s v="Western Metropolitan"/>
    <n v="5"/>
    <n v="2016"/>
  </r>
  <r>
    <d v="2016-05-27T00:00:00"/>
    <n v="935000"/>
    <x v="2"/>
    <s v="Metro Ladder"/>
    <x v="0"/>
    <n v="3016"/>
    <n v="3"/>
    <n v="2"/>
    <n v="1"/>
    <n v="233"/>
    <n v="2002"/>
    <s v="21a Station Rd"/>
    <s v="Williamstown"/>
    <s v="Hobsons Bay"/>
    <s v="Western Metropolitan"/>
    <n v="5"/>
    <n v="2016"/>
  </r>
  <r>
    <d v="2016-05-27T00:00:00"/>
    <n v="1186000"/>
    <x v="0"/>
    <s v="Cunninghams"/>
    <x v="0"/>
    <n v="3072"/>
    <n v="3"/>
    <n v="1"/>
    <n v="1"/>
    <n v="713"/>
    <n v="1960"/>
    <s v="31 Belgrove St"/>
    <s v="Preston"/>
    <s v="Darebin"/>
    <s v="Northern Metropolitan"/>
    <n v="5"/>
    <n v="2016"/>
  </r>
  <r>
    <d v="2016-05-27T00:00:00"/>
    <n v="444000"/>
    <x v="1"/>
    <s v="SJ"/>
    <x v="1"/>
    <n v="3123"/>
    <n v="2"/>
    <n v="1"/>
    <n v="1"/>
    <n v="0"/>
    <n v="1970"/>
    <s v="16/799 Burwood Rd"/>
    <s v="Hawthorn East"/>
    <s v="Boroondara"/>
    <s v="Southern Metropolitan"/>
    <n v="5"/>
    <n v="2016"/>
  </r>
  <r>
    <d v="2016-05-27T00:00:00"/>
    <n v="700000"/>
    <x v="0"/>
    <s v="Cunninghams"/>
    <x v="0"/>
    <n v="3103"/>
    <n v="3"/>
    <n v="1"/>
    <n v="1"/>
    <n v="188"/>
    <n v="1970"/>
    <s v="4/3 King St"/>
    <s v="Balwyn"/>
    <s v="Boroondara"/>
    <s v="Southern Metropolitan"/>
    <n v="5"/>
    <n v="2016"/>
  </r>
  <r>
    <d v="2016-05-27T00:00:00"/>
    <n v="1600000"/>
    <x v="0"/>
    <s v="Zimmerman"/>
    <x v="0"/>
    <n v="3187"/>
    <n v="5"/>
    <n v="2"/>
    <n v="2"/>
    <n v="616"/>
    <n v="1945"/>
    <s v="15 Hodder St"/>
    <s v="Brighton East"/>
    <s v="Bayside"/>
    <s v="Southern Metropolitan"/>
    <n v="5"/>
    <n v="2016"/>
  </r>
  <r>
    <d v="2016-05-27T00:00:00"/>
    <n v="600000"/>
    <x v="2"/>
    <s v="Property Barons"/>
    <x v="1"/>
    <n v="3084"/>
    <n v="2"/>
    <n v="1"/>
    <n v="2"/>
    <n v="145"/>
    <n v="1970"/>
    <s v="7/106 Brown St"/>
    <s v="Heidelberg"/>
    <s v="Banyule"/>
    <s v="Eastern Metropolitan"/>
    <n v="5"/>
    <n v="2016"/>
  </r>
  <r>
    <d v="2016-05-28T00:00:00"/>
    <n v="1200000"/>
    <x v="2"/>
    <s v="Jones and Jones"/>
    <x v="1"/>
    <n v="3127"/>
    <n v="3"/>
    <n v="2"/>
    <n v="2"/>
    <n v="255"/>
    <n v="2000"/>
    <s v="26 Serpentine St"/>
    <s v="Mont Albert"/>
    <s v="Whitehorse"/>
    <s v="Eastern Metropolitan"/>
    <n v="5"/>
    <n v="2016"/>
  </r>
  <r>
    <d v="2016-05-28T00:00:00"/>
    <n v="820000"/>
    <x v="1"/>
    <s v="Flanders &amp; Fish"/>
    <x v="1"/>
    <n v="3145"/>
    <n v="2"/>
    <n v="2"/>
    <n v="1"/>
    <n v="0"/>
    <n v="2013"/>
    <s v="4/24 Hyslop Pde"/>
    <s v="Malvern East"/>
    <s v="Stonnington"/>
    <s v="Southern Metropolitan"/>
    <n v="5"/>
    <n v="2016"/>
  </r>
  <r>
    <d v="2016-05-28T00:00:00"/>
    <n v="1390000"/>
    <x v="2"/>
    <s v="Cunninghams"/>
    <x v="0"/>
    <n v="3144"/>
    <n v="3"/>
    <n v="2"/>
    <n v="1"/>
    <n v="227"/>
    <n v="1995"/>
    <s v="3/2 Cawkwell St"/>
    <s v="Malvern"/>
    <s v="Stonnington"/>
    <s v="Southern Metropolitan"/>
    <n v="5"/>
    <n v="2016"/>
  </r>
  <r>
    <d v="2016-05-28T00:00:00"/>
    <n v="1470000"/>
    <x v="0"/>
    <s v="Cunninghams"/>
    <x v="1"/>
    <n v="3207"/>
    <n v="3"/>
    <n v="1"/>
    <n v="0"/>
    <n v="153"/>
    <n v="1880"/>
    <s v="89 Cruikshank St"/>
    <s v="Port Melbourne"/>
    <s v="Port Phillip"/>
    <s v="Southern Metropolitan"/>
    <n v="5"/>
    <n v="2016"/>
  </r>
  <r>
    <d v="2016-05-28T00:00:00"/>
    <n v="1678000"/>
    <x v="0"/>
    <s v="Best Bricks"/>
    <x v="1"/>
    <n v="3182"/>
    <n v="3"/>
    <n v="2"/>
    <n v="2"/>
    <n v="361"/>
    <n v="2016"/>
    <s v="35 Pakington St"/>
    <s v="St Kilda"/>
    <s v="Port Phillip"/>
    <s v="Southern Metropolitan"/>
    <n v="5"/>
    <n v="2016"/>
  </r>
  <r>
    <d v="2016-05-28T00:00:00"/>
    <n v="410000"/>
    <x v="1"/>
    <s v="Cunninghams"/>
    <x v="1"/>
    <n v="3056"/>
    <n v="2"/>
    <n v="1"/>
    <n v="1"/>
    <n v="0"/>
    <n v="2000"/>
    <s v="11/97 Brickworks Dr"/>
    <s v="Brunswick"/>
    <s v="Moreland"/>
    <s v="Northern Metropolitan"/>
    <n v="5"/>
    <n v="2016"/>
  </r>
  <r>
    <d v="2016-05-28T00:00:00"/>
    <n v="711000"/>
    <x v="0"/>
    <s v="Cunninghams"/>
    <x v="1"/>
    <n v="3055"/>
    <n v="2"/>
    <n v="1"/>
    <n v="1"/>
    <n v="177"/>
    <n v="1910"/>
    <s v="201 Hope St"/>
    <s v="Brunswick West"/>
    <s v="Moreland"/>
    <s v="Northern Metropolitan"/>
    <n v="5"/>
    <n v="2016"/>
  </r>
  <r>
    <d v="2016-05-28T00:00:00"/>
    <n v="1050000"/>
    <x v="0"/>
    <s v="Metro Ladder"/>
    <x v="0"/>
    <n v="3056"/>
    <n v="3"/>
    <n v="1"/>
    <n v="2"/>
    <n v="264"/>
    <m/>
    <s v="1/182 Albion St"/>
    <s v="Brunswick"/>
    <s v="Moreland"/>
    <s v="Northern Metropolitan"/>
    <n v="5"/>
    <n v="2016"/>
  </r>
  <r>
    <d v="2016-05-28T00:00:00"/>
    <n v="1250000"/>
    <x v="0"/>
    <s v="Cunninghams"/>
    <x v="0"/>
    <n v="3058"/>
    <n v="4"/>
    <n v="3"/>
    <n v="1"/>
    <n v="515"/>
    <n v="1900"/>
    <s v="144 The Avenue"/>
    <s v="Coburg"/>
    <s v="Moreland"/>
    <s v="Northern Metropolitan"/>
    <n v="5"/>
    <n v="2016"/>
  </r>
  <r>
    <d v="2016-05-28T00:00:00"/>
    <n v="705000"/>
    <x v="2"/>
    <s v="Property Barons"/>
    <x v="1"/>
    <n v="3033"/>
    <n v="3"/>
    <n v="2"/>
    <n v="1"/>
    <n v="440"/>
    <n v="1995"/>
    <s v="1/31 Surrey Dr"/>
    <s v="Keilor East"/>
    <s v="Moonee Valley"/>
    <s v="Western Metropolitan"/>
    <n v="5"/>
    <n v="2016"/>
  </r>
  <r>
    <d v="2016-05-28T00:00:00"/>
    <n v="710000"/>
    <x v="0"/>
    <s v="Cunninghams"/>
    <x v="0"/>
    <n v="3032"/>
    <n v="2"/>
    <n v="1"/>
    <n v="1"/>
    <n v="214"/>
    <n v="1890"/>
    <s v="8 Geddes St"/>
    <s v="Ascot Vale"/>
    <s v="Moonee Valley"/>
    <s v="Western Metropolitan"/>
    <n v="5"/>
    <n v="2016"/>
  </r>
  <r>
    <d v="2016-05-28T00:00:00"/>
    <n v="915000"/>
    <x v="0"/>
    <s v="Metro Ladder"/>
    <x v="1"/>
    <n v="3041"/>
    <n v="5"/>
    <n v="3"/>
    <n v="4"/>
    <n v="754"/>
    <m/>
    <s v="10 Roslyn St"/>
    <s v="Strathmore"/>
    <s v="Moonee Valley"/>
    <s v="Western Metropolitan"/>
    <n v="5"/>
    <n v="2016"/>
  </r>
  <r>
    <d v="2016-05-28T00:00:00"/>
    <n v="1430000"/>
    <x v="0"/>
    <s v="Cunninghams"/>
    <x v="1"/>
    <n v="3041"/>
    <n v="4"/>
    <n v="2"/>
    <n v="1"/>
    <n v="607"/>
    <n v="1990"/>
    <s v="43 Henshall Rd"/>
    <s v="Strathmore"/>
    <s v="Moonee Valley"/>
    <s v="Western Metropolitan"/>
    <n v="5"/>
    <n v="2016"/>
  </r>
  <r>
    <d v="2016-05-28T00:00:00"/>
    <n v="572000"/>
    <x v="1"/>
    <s v="Metro Ladder"/>
    <x v="0"/>
    <n v="3141"/>
    <n v="2"/>
    <n v="1"/>
    <n v="1"/>
    <n v="0"/>
    <n v="1960"/>
    <s v="20/30 Mona Pl"/>
    <s v="South Yarra"/>
    <s v="Melbourne"/>
    <s v="Southern Metropolitan"/>
    <n v="5"/>
    <n v="2016"/>
  </r>
  <r>
    <d v="2016-05-28T00:00:00"/>
    <n v="1271000"/>
    <x v="0"/>
    <s v="Maxwells"/>
    <x v="1"/>
    <n v="3031"/>
    <n v="3"/>
    <n v="1"/>
    <n v="1"/>
    <n v="284"/>
    <n v="1900"/>
    <s v="72 Bayswater Rd"/>
    <s v="Kensington"/>
    <s v="Melbourne"/>
    <s v="Northern Metropolitan"/>
    <n v="5"/>
    <n v="2016"/>
  </r>
  <r>
    <d v="2016-05-28T00:00:00"/>
    <n v="215000"/>
    <x v="1"/>
    <s v="Sanders"/>
    <x v="0"/>
    <n v="3011"/>
    <n v="1"/>
    <n v="1"/>
    <n v="1"/>
    <n v="0"/>
    <m/>
    <s v="8/294 Nicholson St"/>
    <s v="Seddon"/>
    <s v="Maribyrnong"/>
    <s v="Western Metropolitan"/>
    <n v="5"/>
    <n v="2016"/>
  </r>
  <r>
    <d v="2016-05-28T00:00:00"/>
    <n v="752000"/>
    <x v="0"/>
    <s v="Maxwells"/>
    <x v="0"/>
    <n v="3011"/>
    <n v="2"/>
    <n v="1"/>
    <n v="0"/>
    <n v="215"/>
    <n v="1910"/>
    <s v="8 Jerrold St"/>
    <s v="Footscray"/>
    <s v="Maribyrnong"/>
    <s v="Western Metropolitan"/>
    <n v="5"/>
    <n v="2016"/>
  </r>
  <r>
    <d v="2016-05-28T00:00:00"/>
    <n v="650000"/>
    <x v="0"/>
    <s v="Zimmerman"/>
    <x v="0"/>
    <n v="3107"/>
    <n v="3"/>
    <n v="1"/>
    <n v="2"/>
    <n v="327"/>
    <n v="1975"/>
    <s v="23 Hotham St"/>
    <s v="Templestowe Lower"/>
    <s v="Manningham"/>
    <s v="Eastern Metropolitan"/>
    <n v="5"/>
    <n v="2016"/>
  </r>
  <r>
    <d v="2016-05-28T00:00:00"/>
    <n v="1007000"/>
    <x v="0"/>
    <s v="Best Bricks"/>
    <x v="1"/>
    <n v="3185"/>
    <n v="4"/>
    <n v="2"/>
    <n v="2"/>
    <n v="125"/>
    <n v="2000"/>
    <s v="5/39 Horne St"/>
    <s v="Elsternwick"/>
    <s v="Glen Eira"/>
    <s v="Southern Metropolitan"/>
    <n v="5"/>
    <n v="2016"/>
  </r>
  <r>
    <d v="2016-05-28T00:00:00"/>
    <n v="1115000"/>
    <x v="0"/>
    <s v="Metro Ladder"/>
    <x v="0"/>
    <n v="3165"/>
    <n v="3"/>
    <n v="2"/>
    <n v="2"/>
    <n v="1080"/>
    <m/>
    <s v="40 Chesterville Dr"/>
    <s v="Bentleigh East"/>
    <s v="Glen Eira"/>
    <s v="Southern Metropolitan"/>
    <n v="5"/>
    <n v="2016"/>
  </r>
  <r>
    <d v="2016-05-28T00:00:00"/>
    <n v="692500"/>
    <x v="0"/>
    <s v="Cunninghams"/>
    <x v="1"/>
    <n v="3073"/>
    <n v="3"/>
    <n v="2"/>
    <n v="2"/>
    <n v="803"/>
    <m/>
    <s v="17 Ramleh Rd"/>
    <s v="Reservoir"/>
    <s v="Darebin"/>
    <s v="Northern Metropolitan"/>
    <n v="5"/>
    <n v="2016"/>
  </r>
  <r>
    <d v="2016-05-28T00:00:00"/>
    <n v="737000"/>
    <x v="0"/>
    <s v="Property Barons"/>
    <x v="1"/>
    <n v="3073"/>
    <n v="3"/>
    <n v="3"/>
    <n v="6"/>
    <n v="957"/>
    <m/>
    <s v="20 Rodman St"/>
    <s v="Reservoir"/>
    <s v="Darebin"/>
    <s v="Northern Metropolitan"/>
    <n v="5"/>
    <n v="2016"/>
  </r>
  <r>
    <d v="2016-05-28T00:00:00"/>
    <n v="1170000"/>
    <x v="0"/>
    <s v="Property Barons"/>
    <x v="1"/>
    <n v="3070"/>
    <n v="2"/>
    <n v="1"/>
    <n v="3"/>
    <n v="453"/>
    <n v="1920"/>
    <s v="79 Christmas St"/>
    <s v="Northcote"/>
    <s v="Darebin"/>
    <s v="Northern Metropolitan"/>
    <n v="5"/>
    <n v="2016"/>
  </r>
  <r>
    <d v="2016-05-28T00:00:00"/>
    <n v="1300000"/>
    <x v="0"/>
    <s v="Property Barons"/>
    <x v="0"/>
    <n v="3102"/>
    <n v="6"/>
    <n v="3"/>
    <n v="2"/>
    <n v="730"/>
    <n v="1968"/>
    <s v="89 Kilby Rd"/>
    <s v="Kew East"/>
    <s v="Boroondara"/>
    <s v="Southern Metropolitan"/>
    <n v="5"/>
    <n v="2016"/>
  </r>
  <r>
    <d v="2016-05-29T00:00:00"/>
    <n v="777500"/>
    <x v="0"/>
    <s v="Metro Ladder"/>
    <x v="0"/>
    <n v="3121"/>
    <n v="2"/>
    <n v="1"/>
    <n v="1"/>
    <n v="151"/>
    <n v="1900"/>
    <s v="143 Burnley St"/>
    <s v="Richmond"/>
    <s v="Yarra"/>
    <s v="Northern Metropolitan"/>
    <n v="5"/>
    <n v="2016"/>
  </r>
  <r>
    <d v="2016-05-29T00:00:00"/>
    <n v="881000"/>
    <x v="0"/>
    <s v="Jones and Jones"/>
    <x v="0"/>
    <n v="3121"/>
    <n v="2"/>
    <n v="1"/>
    <n v="1"/>
    <n v="172"/>
    <n v="1900"/>
    <s v="92 Madden Gr"/>
    <s v="Burnley"/>
    <s v="Yarra"/>
    <s v="Northern Metropolitan"/>
    <n v="5"/>
    <n v="2016"/>
  </r>
  <r>
    <d v="2016-05-29T00:00:00"/>
    <n v="1180000"/>
    <x v="0"/>
    <s v="Jones and Jones"/>
    <x v="1"/>
    <n v="3181"/>
    <n v="2"/>
    <n v="1"/>
    <n v="0"/>
    <n v="214"/>
    <n v="1900"/>
    <s v="35 Chomley St"/>
    <s v="Prahran"/>
    <s v="Stonnington"/>
    <s v="Southern Metropolitan"/>
    <n v="5"/>
    <n v="2016"/>
  </r>
  <r>
    <d v="2016-05-29T00:00:00"/>
    <n v="1720000"/>
    <x v="0"/>
    <s v="Jones and Jones"/>
    <x v="1"/>
    <n v="3181"/>
    <n v="3"/>
    <n v="2"/>
    <n v="1"/>
    <n v="272"/>
    <n v="1900"/>
    <s v="26 Willis St"/>
    <s v="Prahran"/>
    <s v="Stonnington"/>
    <s v="Southern Metropolitan"/>
    <n v="5"/>
    <n v="2016"/>
  </r>
  <r>
    <d v="2016-05-29T00:00:00"/>
    <n v="1185000"/>
    <x v="2"/>
    <s v="Property Barons"/>
    <x v="1"/>
    <n v="3205"/>
    <n v="3"/>
    <n v="2"/>
    <n v="1"/>
    <n v="111"/>
    <m/>
    <s v="10 Coote St"/>
    <s v="South Melbourne"/>
    <s v="Port Phillip"/>
    <s v="Southern Metropolitan"/>
    <n v="5"/>
    <n v="2016"/>
  </r>
  <r>
    <d v="2016-05-29T00:00:00"/>
    <n v="532000"/>
    <x v="0"/>
    <s v="Cunninghams"/>
    <x v="1"/>
    <n v="3060"/>
    <n v="3"/>
    <n v="1"/>
    <n v="1"/>
    <n v="614"/>
    <m/>
    <s v="12 Brockley Rd"/>
    <s v="Fawkner"/>
    <s v="Moreland"/>
    <s v="Northern Metropolitan"/>
    <n v="5"/>
    <n v="2016"/>
  </r>
  <r>
    <d v="2016-05-29T00:00:00"/>
    <n v="976000"/>
    <x v="0"/>
    <s v="Jones and Jones"/>
    <x v="1"/>
    <n v="3056"/>
    <n v="3"/>
    <n v="2"/>
    <n v="1"/>
    <n v="240"/>
    <n v="2005"/>
    <s v="14 Murdock St"/>
    <s v="Brunswick"/>
    <s v="Moreland"/>
    <s v="Northern Metropolitan"/>
    <n v="5"/>
    <n v="2016"/>
  </r>
  <r>
    <d v="2016-05-29T00:00:00"/>
    <n v="1250000"/>
    <x v="0"/>
    <s v="Cunninghams"/>
    <x v="1"/>
    <n v="3056"/>
    <n v="3"/>
    <n v="1"/>
    <n v="1"/>
    <n v="483"/>
    <n v="1890"/>
    <s v="64 Hanover St"/>
    <s v="Brunswick"/>
    <s v="Moreland"/>
    <s v="Northern Metropolitan"/>
    <n v="5"/>
    <n v="2016"/>
  </r>
  <r>
    <d v="2016-05-29T00:00:00"/>
    <n v="795000"/>
    <x v="0"/>
    <s v="Property Barons"/>
    <x v="1"/>
    <n v="3034"/>
    <n v="3"/>
    <n v="1"/>
    <n v="1"/>
    <n v="549"/>
    <m/>
    <s v="49 Rogerson St"/>
    <s v="Avondale Heights"/>
    <s v="Moonee Valley"/>
    <s v="Western Metropolitan"/>
    <n v="5"/>
    <n v="2016"/>
  </r>
  <r>
    <d v="2016-05-29T00:00:00"/>
    <n v="395000"/>
    <x v="1"/>
    <s v="Cunninghams"/>
    <x v="0"/>
    <n v="3031"/>
    <n v="2"/>
    <n v="1"/>
    <n v="1"/>
    <n v="0"/>
    <n v="2002"/>
    <s v="1/16 Mawbey St"/>
    <s v="Kensington"/>
    <s v="Melbourne"/>
    <s v="Northern Metropolitan"/>
    <n v="5"/>
    <n v="2016"/>
  </r>
  <r>
    <d v="2016-05-29T00:00:00"/>
    <n v="606000"/>
    <x v="1"/>
    <s v="Cunninghams"/>
    <x v="1"/>
    <n v="3051"/>
    <n v="2"/>
    <n v="1"/>
    <n v="2"/>
    <n v="0"/>
    <n v="2000"/>
    <s v="12/700 Queensberry St"/>
    <s v="North Melbourne"/>
    <s v="Melbourne"/>
    <s v="Northern Metropolitan"/>
    <n v="5"/>
    <n v="2016"/>
  </r>
  <r>
    <d v="2016-05-29T00:00:00"/>
    <n v="695000"/>
    <x v="1"/>
    <s v="Jones and Jones"/>
    <x v="1"/>
    <n v="3163"/>
    <n v="2"/>
    <n v="2"/>
    <n v="1"/>
    <n v="0"/>
    <m/>
    <s v="7/15 Manchester Gr"/>
    <s v="Glen Huntly"/>
    <s v="Glen Eira"/>
    <s v="Southern Metropolitan"/>
    <n v="5"/>
    <n v="2016"/>
  </r>
  <r>
    <d v="2016-05-29T00:00:00"/>
    <n v="703000"/>
    <x v="0"/>
    <s v="Cunninghams"/>
    <x v="1"/>
    <n v="3073"/>
    <n v="3"/>
    <n v="2"/>
    <n v="1"/>
    <n v="597"/>
    <n v="1960"/>
    <s v="12 Borrie St"/>
    <s v="Reservoir"/>
    <s v="Darebin"/>
    <s v="Northern Metropolitan"/>
    <n v="5"/>
    <n v="2016"/>
  </r>
  <r>
    <d v="2016-05-29T00:00:00"/>
    <n v="600000"/>
    <x v="0"/>
    <s v="Jones and Jones"/>
    <x v="0"/>
    <n v="3127"/>
    <n v="2"/>
    <n v="1"/>
    <n v="1"/>
    <n v="163"/>
    <m/>
    <s v="5/35 Durham Rd"/>
    <s v="Surrey Hills"/>
    <s v="Boroondara"/>
    <s v="Southern Metropolitan"/>
    <n v="5"/>
    <n v="2016"/>
  </r>
  <r>
    <d v="2016-05-29T00:00:00"/>
    <n v="1445000"/>
    <x v="0"/>
    <s v="Jones and Jones"/>
    <x v="1"/>
    <n v="3147"/>
    <n v="2"/>
    <n v="1"/>
    <n v="2"/>
    <n v="704"/>
    <m/>
    <s v="95 Nicholas St"/>
    <s v="Ashburton"/>
    <s v="Boroondara"/>
    <s v="Southern Metropolitan"/>
    <n v="5"/>
    <n v="2016"/>
  </r>
  <r>
    <d v="2016-05-29T00:00:00"/>
    <n v="1660000"/>
    <x v="0"/>
    <s v="Metro Ladder"/>
    <x v="0"/>
    <n v="3104"/>
    <n v="5"/>
    <n v="3"/>
    <n v="2"/>
    <n v="737"/>
    <n v="1950"/>
    <s v="15 Maughan Pde"/>
    <s v="Balwyn North"/>
    <s v="Boroondara"/>
    <s v="Southern Metropolitan"/>
    <n v="5"/>
    <n v="2016"/>
  </r>
  <r>
    <d v="2016-05-29T00:00:00"/>
    <n v="1950000"/>
    <x v="0"/>
    <s v="Flanders &amp; Fish"/>
    <x v="1"/>
    <n v="3104"/>
    <n v="4"/>
    <n v="3"/>
    <n v="2"/>
    <n v="665"/>
    <n v="1970"/>
    <s v="28 Walnut Rd"/>
    <s v="Balwyn North"/>
    <s v="Boroondara"/>
    <s v="Southern Metropolitan"/>
    <n v="5"/>
    <n v="2016"/>
  </r>
  <r>
    <d v="2016-05-29T00:00:00"/>
    <n v="1950000"/>
    <x v="0"/>
    <s v="Metro Ladder"/>
    <x v="1"/>
    <n v="3147"/>
    <n v="4"/>
    <n v="2"/>
    <n v="2"/>
    <n v="844"/>
    <n v="1940"/>
    <s v="9 Pitt St"/>
    <s v="Ashburton"/>
    <s v="Boroondara"/>
    <s v="Southern Metropolitan"/>
    <n v="5"/>
    <n v="2016"/>
  </r>
  <r>
    <d v="2016-05-30T00:00:00"/>
    <n v="409000"/>
    <x v="1"/>
    <s v="Melbourne Homes"/>
    <x v="1"/>
    <n v="3141"/>
    <n v="1"/>
    <n v="1"/>
    <n v="1"/>
    <n v="0"/>
    <n v="1970"/>
    <s v="8/99 Osborne St"/>
    <s v="South Yarra"/>
    <s v="Stonnington"/>
    <s v="Southern Metropolitan"/>
    <n v="5"/>
    <n v="2016"/>
  </r>
  <r>
    <d v="2016-05-30T00:00:00"/>
    <n v="645000"/>
    <x v="1"/>
    <s v="Cunninghams"/>
    <x v="0"/>
    <n v="3142"/>
    <n v="2"/>
    <n v="1"/>
    <n v="1"/>
    <n v="0"/>
    <m/>
    <s v="1/558 Toorak Rd"/>
    <s v="Toorak"/>
    <s v="Stonnington"/>
    <s v="Southern Metropolitan"/>
    <n v="5"/>
    <n v="2016"/>
  </r>
  <r>
    <d v="2016-05-30T00:00:00"/>
    <n v="472000"/>
    <x v="0"/>
    <s v="Cunninghams"/>
    <x v="1"/>
    <n v="3058"/>
    <n v="2"/>
    <n v="1"/>
    <n v="1"/>
    <n v="500"/>
    <n v="1975"/>
    <s v="5/228 Reynard St"/>
    <s v="Coburg"/>
    <s v="Moreland"/>
    <s v="Northern Metropolitan"/>
    <n v="5"/>
    <n v="2016"/>
  </r>
  <r>
    <d v="2016-05-30T00:00:00"/>
    <n v="955000"/>
    <x v="0"/>
    <s v="Metro Ladder"/>
    <x v="1"/>
    <n v="3055"/>
    <n v="3"/>
    <n v="1"/>
    <n v="0"/>
    <n v="220"/>
    <n v="1930"/>
    <s v="64 Pearson St"/>
    <s v="Brunswick West"/>
    <s v="Moreland"/>
    <s v="Northern Metropolitan"/>
    <n v="5"/>
    <n v="2016"/>
  </r>
  <r>
    <d v="2016-05-30T00:00:00"/>
    <n v="1340000"/>
    <x v="0"/>
    <s v="Cunninghams"/>
    <x v="1"/>
    <n v="3032"/>
    <n v="4"/>
    <n v="2"/>
    <n v="2"/>
    <n v="683"/>
    <n v="1978"/>
    <s v="58 Fenton St"/>
    <s v="Ascot Vale"/>
    <s v="Moonee Valley"/>
    <s v="Western Metropolitan"/>
    <n v="5"/>
    <n v="2016"/>
  </r>
  <r>
    <d v="2016-05-30T00:00:00"/>
    <n v="640000"/>
    <x v="1"/>
    <s v="Property Barons"/>
    <x v="0"/>
    <n v="3125"/>
    <n v="3"/>
    <n v="1"/>
    <n v="1"/>
    <n v="217"/>
    <m/>
    <s v="2/17 Montpellier Rd"/>
    <s v="Burwood"/>
    <s v="Monash"/>
    <s v="Southern Metropolitan"/>
    <n v="5"/>
    <n v="2016"/>
  </r>
  <r>
    <d v="2016-05-30T00:00:00"/>
    <n v="535000"/>
    <x v="1"/>
    <s v="Jones and Jones"/>
    <x v="1"/>
    <n v="3000"/>
    <n v="2"/>
    <n v="1"/>
    <n v="1"/>
    <n v="0"/>
    <n v="2001"/>
    <s v="1501/87 Franklin St"/>
    <s v="Melbourne"/>
    <s v="Melbourne"/>
    <s v="Northern Metropolitan"/>
    <n v="5"/>
    <n v="2016"/>
  </r>
  <r>
    <d v="2016-05-30T00:00:00"/>
    <n v="2100000"/>
    <x v="0"/>
    <s v="Metro Ladder"/>
    <x v="1"/>
    <n v="3003"/>
    <n v="4"/>
    <n v="1"/>
    <n v="0"/>
    <n v="440"/>
    <m/>
    <s v="44 Miller St"/>
    <s v="West Melbourne"/>
    <s v="Melbourne"/>
    <s v="Northern Metropolitan"/>
    <n v="5"/>
    <n v="2016"/>
  </r>
  <r>
    <d v="2016-05-30T00:00:00"/>
    <n v="1650000"/>
    <x v="0"/>
    <s v="Jones and Jones"/>
    <x v="0"/>
    <n v="3108"/>
    <n v="5"/>
    <n v="4"/>
    <n v="2"/>
    <n v="500"/>
    <n v="2007"/>
    <s v="5 Iskandar Pl"/>
    <s v="Doncaster"/>
    <s v="Manningham"/>
    <s v="Eastern Metropolitan"/>
    <n v="5"/>
    <n v="2016"/>
  </r>
  <r>
    <d v="2016-05-30T00:00:00"/>
    <n v="479500"/>
    <x v="1"/>
    <s v="Cunninghams"/>
    <x v="1"/>
    <n v="3204"/>
    <n v="2"/>
    <n v="1"/>
    <n v="1"/>
    <n v="0"/>
    <m/>
    <s v="1/24 Lillimur Rd"/>
    <s v="Ormond"/>
    <s v="Glen Eira"/>
    <s v="Southern Metropolitan"/>
    <n v="5"/>
    <n v="2016"/>
  </r>
  <r>
    <d v="2016-05-30T00:00:00"/>
    <n v="1200000"/>
    <x v="0"/>
    <s v="Metro Ladder"/>
    <x v="1"/>
    <n v="3165"/>
    <n v="4"/>
    <n v="2"/>
    <n v="2"/>
    <n v="619"/>
    <n v="1960"/>
    <s v="71 Bignell Rd"/>
    <s v="Bentleigh East"/>
    <s v="Glen Eira"/>
    <s v="Southern Metropolitan"/>
    <n v="5"/>
    <n v="2016"/>
  </r>
  <r>
    <d v="2016-05-30T00:00:00"/>
    <n v="1470000"/>
    <x v="0"/>
    <s v="Flanders &amp; Fish"/>
    <x v="1"/>
    <n v="3162"/>
    <n v="3"/>
    <n v="2"/>
    <n v="2"/>
    <n v="296"/>
    <n v="1910"/>
    <s v="9 Filbert St"/>
    <s v="Caulfield South"/>
    <s v="Glen Eira"/>
    <s v="Southern Metropolitan"/>
    <n v="5"/>
    <n v="2016"/>
  </r>
  <r>
    <d v="2016-05-30T00:00:00"/>
    <n v="1200000"/>
    <x v="0"/>
    <s v="Cunninghams"/>
    <x v="0"/>
    <n v="3071"/>
    <n v="3"/>
    <n v="2"/>
    <n v="2"/>
    <n v="349"/>
    <m/>
    <s v="172 Rossmoyne St"/>
    <s v="Thornbury"/>
    <s v="Darebin"/>
    <s v="Northern Metropolitan"/>
    <n v="5"/>
    <n v="2016"/>
  </r>
  <r>
    <d v="2016-05-30T00:00:00"/>
    <n v="590000"/>
    <x v="0"/>
    <s v="Metro Ladder"/>
    <x v="1"/>
    <n v="3020"/>
    <n v="3"/>
    <n v="2"/>
    <n v="4"/>
    <n v="697"/>
    <m/>
    <s v="43 Joan St"/>
    <s v="Sunshine West"/>
    <s v="Brimbank"/>
    <s v="Western Metropolitan"/>
    <n v="5"/>
    <n v="2016"/>
  </r>
  <r>
    <d v="2016-05-30T00:00:00"/>
    <n v="600000"/>
    <x v="0"/>
    <s v="Best Bricks"/>
    <x v="1"/>
    <n v="3020"/>
    <n v="3"/>
    <n v="1"/>
    <n v="3"/>
    <n v="634"/>
    <m/>
    <s v="97 Cumberland St"/>
    <s v="Sunshine North"/>
    <s v="Brimbank"/>
    <s v="Western Metropolitan"/>
    <n v="5"/>
    <n v="2016"/>
  </r>
  <r>
    <d v="2016-05-30T00:00:00"/>
    <n v="895000"/>
    <x v="0"/>
    <s v="Zimmerman"/>
    <x v="0"/>
    <n v="3124"/>
    <n v="2"/>
    <n v="1"/>
    <n v="1"/>
    <n v="424"/>
    <n v="1930"/>
    <s v="591 Camberwell Rd"/>
    <s v="Camberwell"/>
    <s v="Boroondara"/>
    <s v="Southern Metropolitan"/>
    <n v="5"/>
    <n v="2016"/>
  </r>
  <r>
    <d v="2016-05-31T00:00:00"/>
    <n v="1275000"/>
    <x v="0"/>
    <s v="Cunninghams"/>
    <x v="0"/>
    <n v="3068"/>
    <n v="3"/>
    <n v="2"/>
    <n v="1"/>
    <n v="104"/>
    <n v="1890"/>
    <s v="111 Best St"/>
    <s v="Fitzroy North"/>
    <s v="Yarra"/>
    <s v="Northern Metropolitan"/>
    <n v="5"/>
    <n v="2016"/>
  </r>
  <r>
    <d v="2016-05-31T00:00:00"/>
    <n v="2950000"/>
    <x v="0"/>
    <s v="Flanders &amp; Fish"/>
    <x v="0"/>
    <n v="3054"/>
    <n v="3"/>
    <n v="1"/>
    <n v="2"/>
    <n v="499"/>
    <n v="1910"/>
    <s v="989 Drummond St"/>
    <s v="Carlton North"/>
    <s v="Yarra"/>
    <s v="Northern Metropolitan"/>
    <n v="5"/>
    <n v="2016"/>
  </r>
  <r>
    <d v="2016-05-31T00:00:00"/>
    <n v="324000"/>
    <x v="1"/>
    <s v="Jones and Jones"/>
    <x v="1"/>
    <n v="3143"/>
    <n v="1"/>
    <n v="1"/>
    <n v="1"/>
    <n v="0"/>
    <m/>
    <s v="8/569 Orrong Rd"/>
    <s v="Armadale"/>
    <s v="Stonnington"/>
    <s v="Southern Metropolitan"/>
    <n v="5"/>
    <n v="2016"/>
  </r>
  <r>
    <d v="2016-05-31T00:00:00"/>
    <n v="803000"/>
    <x v="1"/>
    <s v="Metro Ladder"/>
    <x v="1"/>
    <n v="3141"/>
    <n v="2"/>
    <n v="1"/>
    <n v="1"/>
    <n v="0"/>
    <m/>
    <s v="21/33 Murphy St"/>
    <s v="South Yarra"/>
    <s v="Stonnington"/>
    <s v="Southern Metropolitan"/>
    <n v="5"/>
    <n v="2016"/>
  </r>
  <r>
    <d v="2016-05-31T00:00:00"/>
    <n v="906000"/>
    <x v="0"/>
    <s v="Jones and Jones"/>
    <x v="1"/>
    <n v="3141"/>
    <n v="3"/>
    <n v="1"/>
    <n v="0"/>
    <n v="154"/>
    <n v="1920"/>
    <s v="21 Ralston St"/>
    <s v="South Yarra"/>
    <s v="Stonnington"/>
    <s v="Southern Metropolitan"/>
    <n v="5"/>
    <n v="2016"/>
  </r>
  <r>
    <d v="2016-05-31T00:00:00"/>
    <n v="1586000"/>
    <x v="2"/>
    <s v="Zimmerman"/>
    <x v="1"/>
    <n v="3143"/>
    <n v="3"/>
    <n v="2"/>
    <n v="2"/>
    <n v="246"/>
    <m/>
    <s v="538a Orrong Rd"/>
    <s v="Armadale"/>
    <s v="Stonnington"/>
    <s v="Southern Metropolitan"/>
    <n v="5"/>
    <n v="2016"/>
  </r>
  <r>
    <d v="2016-05-31T00:00:00"/>
    <n v="980000"/>
    <x v="0"/>
    <s v="Sanders"/>
    <x v="1"/>
    <n v="3206"/>
    <n v="2"/>
    <n v="1"/>
    <n v="0"/>
    <n v="79"/>
    <n v="1890"/>
    <s v="6 Brooke St"/>
    <s v="Albert Park"/>
    <s v="Port Phillip"/>
    <s v="Southern Metropolitan"/>
    <n v="5"/>
    <n v="2016"/>
  </r>
  <r>
    <d v="2016-05-31T00:00:00"/>
    <n v="480000"/>
    <x v="1"/>
    <s v="Jones and Jones"/>
    <x v="0"/>
    <n v="3057"/>
    <n v="2"/>
    <n v="2"/>
    <n v="1"/>
    <n v="0"/>
    <m/>
    <s v="106/360 Lygon St"/>
    <s v="Brunswick East"/>
    <s v="Moreland"/>
    <s v="Northern Metropolitan"/>
    <n v="5"/>
    <n v="2016"/>
  </r>
  <r>
    <d v="2016-05-31T00:00:00"/>
    <n v="871000"/>
    <x v="0"/>
    <s v="Jones and Jones"/>
    <x v="1"/>
    <n v="3056"/>
    <n v="2"/>
    <n v="1"/>
    <n v="1"/>
    <n v="215"/>
    <n v="1880"/>
    <s v="35 Charles St"/>
    <s v="Brunswick"/>
    <s v="Moreland"/>
    <s v="Northern Metropolitan"/>
    <n v="5"/>
    <n v="2016"/>
  </r>
  <r>
    <d v="2016-05-31T00:00:00"/>
    <n v="1100000"/>
    <x v="0"/>
    <s v="Cunninghams"/>
    <x v="0"/>
    <n v="3058"/>
    <n v="3"/>
    <n v="1"/>
    <n v="1"/>
    <n v="576"/>
    <m/>
    <s v="56 Rose St"/>
    <s v="Coburg"/>
    <s v="Moreland"/>
    <s v="Northern Metropolitan"/>
    <n v="5"/>
    <n v="2016"/>
  </r>
  <r>
    <d v="2016-05-31T00:00:00"/>
    <n v="1100000"/>
    <x v="0"/>
    <s v="Metro Ladder"/>
    <x v="0"/>
    <n v="3034"/>
    <n v="4"/>
    <n v="3"/>
    <n v="2"/>
    <n v="873"/>
    <n v="1992"/>
    <s v="2 Hillman Ct"/>
    <s v="Avondale Heights"/>
    <s v="Moonee Valley"/>
    <s v="Western Metropolitan"/>
    <n v="5"/>
    <n v="2016"/>
  </r>
  <r>
    <d v="2016-05-31T00:00:00"/>
    <n v="480000"/>
    <x v="1"/>
    <s v="Jones and Jones"/>
    <x v="0"/>
    <n v="3053"/>
    <n v="2"/>
    <n v="1"/>
    <n v="1"/>
    <n v="0"/>
    <n v="2012"/>
    <s v="102/479 Cardigan St"/>
    <s v="Carlton"/>
    <s v="Melbourne"/>
    <s v="Northern Metropolitan"/>
    <n v="5"/>
    <n v="2016"/>
  </r>
  <r>
    <d v="2016-05-31T00:00:00"/>
    <n v="660000"/>
    <x v="1"/>
    <s v="Metro Ladder"/>
    <x v="0"/>
    <n v="3003"/>
    <n v="3"/>
    <n v="2"/>
    <n v="1"/>
    <n v="0"/>
    <n v="1998"/>
    <s v="108/33 Jeffcott St"/>
    <s v="West Melbourne"/>
    <s v="Melbourne"/>
    <s v="Northern Metropolitan"/>
    <n v="5"/>
    <n v="2016"/>
  </r>
  <r>
    <d v="2016-05-31T00:00:00"/>
    <n v="1662000"/>
    <x v="0"/>
    <s v="Cunninghams"/>
    <x v="1"/>
    <n v="3053"/>
    <n v="3"/>
    <n v="1"/>
    <n v="0"/>
    <n v="118"/>
    <m/>
    <s v="40 Carlton St"/>
    <s v="Carlton"/>
    <s v="Melbourne"/>
    <s v="Northern Metropolitan"/>
    <n v="5"/>
    <n v="2016"/>
  </r>
  <r>
    <d v="2016-05-31T00:00:00"/>
    <n v="981000"/>
    <x v="0"/>
    <s v="Jones and Jones"/>
    <x v="1"/>
    <n v="3189"/>
    <n v="3"/>
    <n v="1"/>
    <n v="2"/>
    <n v="601"/>
    <m/>
    <s v="5 Margaret St"/>
    <s v="Moorabbin"/>
    <s v="Kingston"/>
    <s v="Southern Metropolitan"/>
    <n v="5"/>
    <n v="2016"/>
  </r>
  <r>
    <d v="2016-05-31T00:00:00"/>
    <n v="625000"/>
    <x v="0"/>
    <s v="Property Barons"/>
    <x v="0"/>
    <n v="3073"/>
    <n v="3"/>
    <n v="2"/>
    <n v="1"/>
    <n v="267"/>
    <n v="2003"/>
    <s v="1/1 Leamington St"/>
    <s v="Reservoir"/>
    <s v="Darebin"/>
    <s v="Northern Metropolitan"/>
    <n v="5"/>
    <n v="2016"/>
  </r>
  <r>
    <d v="2016-05-31T00:00:00"/>
    <n v="920000"/>
    <x v="0"/>
    <s v="Cunninghams"/>
    <x v="0"/>
    <n v="3072"/>
    <n v="4"/>
    <n v="1"/>
    <n v="1"/>
    <n v="396"/>
    <n v="1920"/>
    <s v="38 Wilcox St"/>
    <s v="Preston"/>
    <s v="Darebin"/>
    <s v="Northern Metropolitan"/>
    <n v="5"/>
    <n v="2016"/>
  </r>
  <r>
    <d v="2016-05-31T00:00:00"/>
    <n v="445000"/>
    <x v="1"/>
    <s v="Jones and Jones"/>
    <x v="0"/>
    <n v="3122"/>
    <n v="2"/>
    <n v="1"/>
    <n v="1"/>
    <n v="0"/>
    <n v="1960"/>
    <s v="5/155 Power St"/>
    <s v="Hawthorn"/>
    <s v="Boroondara"/>
    <s v="Southern Metropolitan"/>
    <n v="5"/>
    <n v="2016"/>
  </r>
  <r>
    <d v="2016-05-31T00:00:00"/>
    <n v="1815000"/>
    <x v="0"/>
    <s v="Metro Ladder"/>
    <x v="1"/>
    <n v="3187"/>
    <n v="4"/>
    <n v="2"/>
    <n v="2"/>
    <n v="732"/>
    <m/>
    <s v="1 Marriage Rd"/>
    <s v="Brighton East"/>
    <s v="Bayside"/>
    <s v="Southern Metropolitan"/>
    <n v="5"/>
    <n v="2016"/>
  </r>
  <r>
    <d v="2016-05-31T00:00:00"/>
    <n v="2150000"/>
    <x v="0"/>
    <s v="Property Barons"/>
    <x v="1"/>
    <n v="3079"/>
    <n v="3"/>
    <n v="2"/>
    <n v="2"/>
    <n v="1232"/>
    <m/>
    <s v="11 Warncliffe Rd"/>
    <s v="Ivanhoe East"/>
    <s v="Banyule"/>
    <s v="Eastern Metropolitan"/>
    <n v="5"/>
    <n v="2016"/>
  </r>
  <r>
    <d v="2016-06-01T00:00:00"/>
    <n v="827500"/>
    <x v="0"/>
    <s v="Cunninghams"/>
    <x v="1"/>
    <n v="3121"/>
    <n v="2"/>
    <n v="1"/>
    <n v="0"/>
    <n v="127"/>
    <n v="1900"/>
    <s v="50 Canterbury St"/>
    <s v="Richmond"/>
    <s v="Yarra"/>
    <s v="Northern Metropolitan"/>
    <n v="6"/>
    <n v="2016"/>
  </r>
  <r>
    <d v="2016-06-01T00:00:00"/>
    <n v="875000"/>
    <x v="0"/>
    <s v="Jones and Jones"/>
    <x v="1"/>
    <n v="3068"/>
    <n v="2"/>
    <n v="1"/>
    <n v="0"/>
    <n v="106"/>
    <m/>
    <s v="30 Eastham St"/>
    <s v="Fitzroy North"/>
    <s v="Yarra"/>
    <s v="Northern Metropolitan"/>
    <n v="6"/>
    <n v="2016"/>
  </r>
  <r>
    <d v="2016-06-01T00:00:00"/>
    <n v="1300000"/>
    <x v="0"/>
    <s v="Cunninghams"/>
    <x v="1"/>
    <n v="3121"/>
    <n v="3"/>
    <n v="2"/>
    <n v="2"/>
    <n v="138"/>
    <n v="2001"/>
    <s v="12 Melrose St"/>
    <s v="Cremorne"/>
    <s v="Yarra"/>
    <s v="Northern Metropolitan"/>
    <n v="6"/>
    <n v="2016"/>
  </r>
  <r>
    <d v="2016-06-01T00:00:00"/>
    <n v="1506000"/>
    <x v="0"/>
    <s v="Cunninghams"/>
    <x v="1"/>
    <n v="3121"/>
    <n v="2"/>
    <n v="2"/>
    <n v="1"/>
    <n v="220"/>
    <n v="1920"/>
    <s v="52 Brighton St"/>
    <s v="Richmond"/>
    <s v="Yarra"/>
    <s v="Northern Metropolitan"/>
    <n v="6"/>
    <n v="2016"/>
  </r>
  <r>
    <d v="2016-06-01T00:00:00"/>
    <n v="3400000"/>
    <x v="0"/>
    <s v="Cunninghams"/>
    <x v="1"/>
    <n v="3068"/>
    <n v="4"/>
    <n v="2"/>
    <n v="1"/>
    <n v="445"/>
    <n v="1890"/>
    <s v="79 Delbridge St"/>
    <s v="Fitzroy North"/>
    <s v="Yarra"/>
    <s v="Northern Metropolitan"/>
    <n v="6"/>
    <n v="2016"/>
  </r>
  <r>
    <d v="2016-06-01T00:00:00"/>
    <n v="612000"/>
    <x v="1"/>
    <s v="Metro Ladder"/>
    <x v="1"/>
    <n v="3141"/>
    <n v="1"/>
    <n v="1"/>
    <n v="1"/>
    <n v="607"/>
    <m/>
    <s v="8/28 The Righi"/>
    <s v="South Yarra"/>
    <s v="Stonnington"/>
    <s v="Southern Metropolitan"/>
    <n v="6"/>
    <n v="2016"/>
  </r>
  <r>
    <d v="2016-06-01T00:00:00"/>
    <n v="615000"/>
    <x v="1"/>
    <s v="Cunninghams"/>
    <x v="0"/>
    <n v="3181"/>
    <n v="2"/>
    <n v="1"/>
    <n v="1"/>
    <n v="0"/>
    <m/>
    <s v="6/20 Wynnstay Rd"/>
    <s v="Prahran"/>
    <s v="Stonnington"/>
    <s v="Southern Metropolitan"/>
    <n v="6"/>
    <n v="2016"/>
  </r>
  <r>
    <d v="2016-06-01T00:00:00"/>
    <n v="535000"/>
    <x v="1"/>
    <s v="Sanders"/>
    <x v="1"/>
    <n v="3182"/>
    <n v="2"/>
    <n v="1"/>
    <n v="1"/>
    <n v="0"/>
    <n v="1930"/>
    <s v="5/42 Grey St"/>
    <s v="St Kilda"/>
    <s v="Port Phillip"/>
    <s v="Southern Metropolitan"/>
    <n v="6"/>
    <n v="2016"/>
  </r>
  <r>
    <d v="2016-06-01T00:00:00"/>
    <n v="1160000"/>
    <x v="0"/>
    <s v="Jones and Jones"/>
    <x v="0"/>
    <n v="3058"/>
    <n v="4"/>
    <n v="2"/>
    <n v="5"/>
    <n v="371"/>
    <n v="1888"/>
    <s v="13 Hudson St"/>
    <s v="Coburg"/>
    <s v="Moreland"/>
    <s v="Northern Metropolitan"/>
    <n v="6"/>
    <n v="2016"/>
  </r>
  <r>
    <d v="2016-06-01T00:00:00"/>
    <n v="450000"/>
    <x v="2"/>
    <s v="Property Barons"/>
    <x v="1"/>
    <n v="3042"/>
    <n v="2"/>
    <n v="1"/>
    <n v="1"/>
    <n v="110"/>
    <n v="2015"/>
    <s v="2/252 Parer Rd"/>
    <s v="Airport West"/>
    <s v="Moonee Valley"/>
    <s v="Western Metropolitan"/>
    <n v="6"/>
    <n v="2016"/>
  </r>
  <r>
    <d v="2016-06-01T00:00:00"/>
    <n v="520000"/>
    <x v="1"/>
    <s v="Cunninghams"/>
    <x v="0"/>
    <n v="3040"/>
    <n v="2"/>
    <n v="1"/>
    <n v="2"/>
    <n v="196"/>
    <n v="1998"/>
    <s v="2/44 Emerald St"/>
    <s v="Essendon West"/>
    <s v="Moonee Valley"/>
    <s v="Western Metropolitan"/>
    <n v="6"/>
    <n v="2016"/>
  </r>
  <r>
    <d v="2016-06-01T00:00:00"/>
    <n v="1425000"/>
    <x v="0"/>
    <s v="Metro Ladder"/>
    <x v="0"/>
    <n v="3039"/>
    <n v="3"/>
    <n v="1"/>
    <n v="1"/>
    <n v="526"/>
    <n v="1900"/>
    <s v="35 Athol St"/>
    <s v="Moonee Ponds"/>
    <s v="Moonee Valley"/>
    <s v="Western Metropolitan"/>
    <n v="6"/>
    <n v="2016"/>
  </r>
  <r>
    <d v="2016-06-01T00:00:00"/>
    <n v="633500"/>
    <x v="1"/>
    <s v="Jones and Jones"/>
    <x v="1"/>
    <n v="3166"/>
    <n v="3"/>
    <n v="2"/>
    <n v="2"/>
    <n v="279"/>
    <n v="1930"/>
    <s v="1/157 Atherton Rd"/>
    <s v="Oakleigh"/>
    <s v="Monash"/>
    <s v="Southern Metropolitan"/>
    <n v="6"/>
    <n v="2016"/>
  </r>
  <r>
    <d v="2016-06-01T00:00:00"/>
    <n v="460000"/>
    <x v="1"/>
    <s v="Flanders &amp; Fish"/>
    <x v="0"/>
    <n v="3031"/>
    <n v="2"/>
    <n v="1"/>
    <n v="1"/>
    <n v="0"/>
    <n v="2010"/>
    <s v="208/465 MacAulay Rd"/>
    <s v="Kensington"/>
    <s v="Melbourne"/>
    <s v="Northern Metropolitan"/>
    <n v="6"/>
    <n v="2016"/>
  </r>
  <r>
    <d v="2016-06-01T00:00:00"/>
    <n v="550000"/>
    <x v="1"/>
    <s v="Cunninghams"/>
    <x v="1"/>
    <n v="3003"/>
    <n v="1"/>
    <n v="1"/>
    <n v="1"/>
    <n v="0"/>
    <n v="1930"/>
    <s v="9/24 Ireland St"/>
    <s v="West Melbourne"/>
    <s v="Melbourne"/>
    <s v="Northern Metropolitan"/>
    <n v="6"/>
    <n v="2016"/>
  </r>
  <r>
    <d v="2016-06-01T00:00:00"/>
    <n v="2236000"/>
    <x v="0"/>
    <s v="Melbourne Homes"/>
    <x v="1"/>
    <n v="3052"/>
    <n v="3"/>
    <n v="2"/>
    <n v="1"/>
    <n v="154"/>
    <n v="1890"/>
    <s v="187 Park Dr"/>
    <s v="Parkville"/>
    <s v="Melbourne"/>
    <s v="Northern Metropolitan"/>
    <n v="6"/>
    <n v="2016"/>
  </r>
  <r>
    <d v="2016-06-01T00:00:00"/>
    <n v="1320000"/>
    <x v="0"/>
    <s v="Jones and Jones"/>
    <x v="0"/>
    <n v="3105"/>
    <n v="4"/>
    <n v="3"/>
    <n v="2"/>
    <n v="411"/>
    <n v="1970"/>
    <s v="38 Rocklea Rd"/>
    <s v="Bulleen"/>
    <s v="Manningham"/>
    <s v="Eastern Metropolitan"/>
    <n v="6"/>
    <n v="2016"/>
  </r>
  <r>
    <d v="2016-06-01T00:00:00"/>
    <n v="1265000"/>
    <x v="0"/>
    <s v="Zimmerman"/>
    <x v="1"/>
    <n v="3015"/>
    <n v="4"/>
    <n v="2"/>
    <n v="2"/>
    <n v="774"/>
    <n v="1950"/>
    <s v="106 Johnston St"/>
    <s v="Newport"/>
    <s v="Hobsons Bay"/>
    <s v="Western Metropolitan"/>
    <n v="6"/>
    <n v="2016"/>
  </r>
  <r>
    <d v="2016-06-01T00:00:00"/>
    <n v="720000"/>
    <x v="2"/>
    <s v="Metro Ladder"/>
    <x v="1"/>
    <n v="3163"/>
    <n v="2"/>
    <n v="2"/>
    <n v="2"/>
    <n v="1318"/>
    <n v="2008"/>
    <s v="1/178 Murrumbeena Rd"/>
    <s v="Murrumbeena"/>
    <s v="Glen Eira"/>
    <s v="Southern Metropolitan"/>
    <n v="6"/>
    <n v="2016"/>
  </r>
  <r>
    <d v="2016-06-01T00:00:00"/>
    <n v="801000"/>
    <x v="0"/>
    <s v="Jones and Jones"/>
    <x v="1"/>
    <n v="3165"/>
    <n v="3"/>
    <n v="1"/>
    <n v="1"/>
    <n v="0"/>
    <m/>
    <s v="6 Gray St"/>
    <s v="Bentleigh East"/>
    <s v="Glen Eira"/>
    <s v="Southern Metropolitan"/>
    <n v="6"/>
    <n v="2016"/>
  </r>
  <r>
    <d v="2016-06-01T00:00:00"/>
    <n v="820000"/>
    <x v="1"/>
    <s v="Jones and Jones"/>
    <x v="0"/>
    <n v="3204"/>
    <n v="3"/>
    <n v="2"/>
    <n v="1"/>
    <n v="238"/>
    <n v="1998"/>
    <s v="1/25 Murray Rd"/>
    <s v="Ormond"/>
    <s v="Glen Eira"/>
    <s v="Southern Metropolitan"/>
    <n v="6"/>
    <n v="2016"/>
  </r>
  <r>
    <d v="2016-06-01T00:00:00"/>
    <n v="930000"/>
    <x v="1"/>
    <s v="Metro Ladder"/>
    <x v="1"/>
    <n v="3185"/>
    <n v="2"/>
    <n v="1"/>
    <n v="1"/>
    <n v="295"/>
    <m/>
    <s v="52a Trevelyan St"/>
    <s v="Elsternwick"/>
    <s v="Glen Eira"/>
    <s v="Southern Metropolitan"/>
    <n v="6"/>
    <n v="2016"/>
  </r>
  <r>
    <d v="2016-06-01T00:00:00"/>
    <n v="432500"/>
    <x v="1"/>
    <s v="Property Barons"/>
    <x v="1"/>
    <n v="3071"/>
    <n v="2"/>
    <n v="1"/>
    <n v="1"/>
    <n v="748"/>
    <n v="1965"/>
    <s v="5/82 Gooch St"/>
    <s v="Thornbury"/>
    <s v="Darebin"/>
    <s v="Northern Metropolitan"/>
    <n v="6"/>
    <n v="2016"/>
  </r>
  <r>
    <d v="2016-06-01T00:00:00"/>
    <n v="635000"/>
    <x v="2"/>
    <s v="Cunninghams"/>
    <x v="1"/>
    <n v="3072"/>
    <n v="2"/>
    <n v="1"/>
    <n v="1"/>
    <n v="79"/>
    <m/>
    <s v="30 Flett St"/>
    <s v="Preston"/>
    <s v="Darebin"/>
    <s v="Northern Metropolitan"/>
    <n v="6"/>
    <n v="2016"/>
  </r>
  <r>
    <d v="2016-06-01T00:00:00"/>
    <n v="1127000"/>
    <x v="0"/>
    <s v="Metro Ladder"/>
    <x v="1"/>
    <n v="3072"/>
    <n v="3"/>
    <n v="2"/>
    <n v="2"/>
    <n v="590"/>
    <n v="1940"/>
    <s v="26 Paywit St"/>
    <s v="Preston"/>
    <s v="Darebin"/>
    <s v="Northern Metropolitan"/>
    <n v="6"/>
    <n v="2016"/>
  </r>
  <r>
    <d v="2016-06-01T00:00:00"/>
    <n v="657500"/>
    <x v="0"/>
    <s v="Property Barons"/>
    <x v="1"/>
    <n v="3020"/>
    <n v="3"/>
    <n v="1"/>
    <n v="1"/>
    <n v="513"/>
    <n v="1955"/>
    <s v="17 Snowden St"/>
    <s v="Sunshine"/>
    <s v="Brimbank"/>
    <s v="Western Metropolitan"/>
    <n v="6"/>
    <n v="2016"/>
  </r>
  <r>
    <d v="2016-06-01T00:00:00"/>
    <n v="2600000"/>
    <x v="0"/>
    <s v="Jones and Jones"/>
    <x v="0"/>
    <n v="3124"/>
    <n v="4"/>
    <n v="2"/>
    <n v="2"/>
    <n v="600"/>
    <n v="1897"/>
    <s v="18 Russell St"/>
    <s v="Camberwell"/>
    <s v="Boroondara"/>
    <s v="Southern Metropolitan"/>
    <n v="6"/>
    <n v="2016"/>
  </r>
  <r>
    <d v="2016-06-01T00:00:00"/>
    <n v="3020000"/>
    <x v="0"/>
    <s v="Jones and Jones"/>
    <x v="0"/>
    <n v="3103"/>
    <n v="5"/>
    <n v="3"/>
    <n v="2"/>
    <n v="715"/>
    <n v="2009"/>
    <s v="112 Belmore Rd"/>
    <s v="Balwyn"/>
    <s v="Boroondara"/>
    <s v="Southern Metropolitan"/>
    <n v="6"/>
    <n v="2016"/>
  </r>
  <r>
    <d v="2016-06-01T00:00:00"/>
    <n v="1460000"/>
    <x v="0"/>
    <s v="Jones and Jones"/>
    <x v="1"/>
    <n v="3188"/>
    <n v="4"/>
    <n v="3"/>
    <n v="2"/>
    <n v="562"/>
    <n v="1950"/>
    <s v="64 Earlsfield Rd"/>
    <s v="Hampton"/>
    <s v="Bayside"/>
    <s v="Southern Metropolitan"/>
    <n v="6"/>
    <n v="2016"/>
  </r>
  <r>
    <d v="2016-06-01T00:00:00"/>
    <n v="2700000"/>
    <x v="0"/>
    <s v="Flanders &amp; Fish"/>
    <x v="1"/>
    <n v="3186"/>
    <n v="6"/>
    <n v="3"/>
    <n v="3"/>
    <n v="0"/>
    <m/>
    <s v="111 Carpenter St"/>
    <s v="Brighton"/>
    <s v="Bayside"/>
    <s v="Southern Metropolitan"/>
    <n v="6"/>
    <n v="2016"/>
  </r>
  <r>
    <d v="2016-06-01T00:00:00"/>
    <n v="450000"/>
    <x v="1"/>
    <s v="Property Barons"/>
    <x v="0"/>
    <n v="3081"/>
    <n v="2"/>
    <n v="1"/>
    <n v="1"/>
    <n v="0"/>
    <m/>
    <s v="1/97 Bamfield Rd"/>
    <s v="Heidelberg Heights"/>
    <s v="Banyule"/>
    <s v="Eastern Metropolitan"/>
    <n v="6"/>
    <n v="2016"/>
  </r>
  <r>
    <d v="2016-06-01T00:00:00"/>
    <n v="460000"/>
    <x v="0"/>
    <s v="Cunninghams"/>
    <x v="0"/>
    <n v="3081"/>
    <n v="2"/>
    <n v="1"/>
    <n v="2"/>
    <n v="508"/>
    <n v="1955"/>
    <s v="26 Southern Rd"/>
    <s v="Heidelberg Heights"/>
    <s v="Banyule"/>
    <s v="Eastern Metropolitan"/>
    <n v="6"/>
    <n v="2016"/>
  </r>
  <r>
    <d v="2016-06-02T00:00:00"/>
    <n v="730000"/>
    <x v="0"/>
    <s v="Cunninghams"/>
    <x v="1"/>
    <n v="3068"/>
    <n v="2"/>
    <n v="1"/>
    <n v="1"/>
    <n v="103"/>
    <m/>
    <s v="1 John St"/>
    <s v="Clifton Hill"/>
    <s v="Yarra"/>
    <s v="Northern Metropolitan"/>
    <n v="6"/>
    <n v="2016"/>
  </r>
  <r>
    <d v="2016-06-02T00:00:00"/>
    <n v="1970000"/>
    <x v="0"/>
    <s v="Cunninghams"/>
    <x v="1"/>
    <n v="3144"/>
    <n v="3"/>
    <n v="2"/>
    <n v="1"/>
    <n v="246"/>
    <n v="1910"/>
    <s v="5a Ewart St"/>
    <s v="Malvern"/>
    <s v="Stonnington"/>
    <s v="Southern Metropolitan"/>
    <n v="6"/>
    <n v="2016"/>
  </r>
  <r>
    <d v="2016-06-02T00:00:00"/>
    <n v="2400000"/>
    <x v="0"/>
    <s v="Cunninghams"/>
    <x v="0"/>
    <n v="3184"/>
    <n v="4"/>
    <n v="2"/>
    <n v="2"/>
    <n v="560"/>
    <n v="1920"/>
    <s v="6 Daley St"/>
    <s v="Elwood"/>
    <s v="Port Phillip"/>
    <s v="Southern Metropolitan"/>
    <n v="6"/>
    <n v="2016"/>
  </r>
  <r>
    <d v="2016-06-02T00:00:00"/>
    <n v="570000"/>
    <x v="0"/>
    <s v="Jones and Jones"/>
    <x v="0"/>
    <n v="3033"/>
    <n v="3"/>
    <n v="1"/>
    <n v="2"/>
    <n v="542"/>
    <n v="1970"/>
    <s v="94 Sterling Dr"/>
    <s v="Keilor East"/>
    <s v="Moonee Valley"/>
    <s v="Western Metropolitan"/>
    <n v="6"/>
    <n v="2016"/>
  </r>
  <r>
    <d v="2016-06-02T00:00:00"/>
    <n v="870000"/>
    <x v="2"/>
    <s v="Cunninghams"/>
    <x v="1"/>
    <n v="3039"/>
    <n v="3"/>
    <n v="2"/>
    <n v="2"/>
    <n v="156"/>
    <n v="2000"/>
    <s v="2/102 Bent St"/>
    <s v="Moonee Ponds"/>
    <s v="Moonee Valley"/>
    <s v="Western Metropolitan"/>
    <n v="6"/>
    <n v="2016"/>
  </r>
  <r>
    <d v="2016-06-02T00:00:00"/>
    <n v="890000"/>
    <x v="0"/>
    <s v="Cunninghams"/>
    <x v="0"/>
    <n v="3040"/>
    <n v="2"/>
    <n v="1"/>
    <n v="1"/>
    <n v="649"/>
    <n v="1950"/>
    <s v="20 Warner St"/>
    <s v="Essendon"/>
    <s v="Moonee Valley"/>
    <s v="Western Metropolitan"/>
    <n v="6"/>
    <n v="2016"/>
  </r>
  <r>
    <d v="2016-06-02T00:00:00"/>
    <n v="1580000"/>
    <x v="0"/>
    <s v="Property Barons"/>
    <x v="1"/>
    <n v="3041"/>
    <n v="3"/>
    <n v="2"/>
    <n v="2"/>
    <n v="758"/>
    <m/>
    <s v="3 Oshannassy St"/>
    <s v="Essendon North"/>
    <s v="Moonee Valley"/>
    <s v="Western Metropolitan"/>
    <n v="6"/>
    <n v="2016"/>
  </r>
  <r>
    <d v="2016-06-02T00:00:00"/>
    <n v="600000"/>
    <x v="0"/>
    <s v="Cunninghams"/>
    <x v="1"/>
    <n v="3073"/>
    <n v="3"/>
    <n v="2"/>
    <n v="2"/>
    <n v="0"/>
    <m/>
    <s v="1/15 Delaware St"/>
    <s v="Reservoir"/>
    <s v="Darebin"/>
    <s v="Northern Metropolitan"/>
    <n v="6"/>
    <n v="2016"/>
  </r>
  <r>
    <d v="2016-06-02T00:00:00"/>
    <n v="718500"/>
    <x v="0"/>
    <s v="Cunninghams"/>
    <x v="1"/>
    <n v="3073"/>
    <n v="3"/>
    <n v="1"/>
    <n v="6"/>
    <n v="807"/>
    <n v="1975"/>
    <s v="6 MacKenzie St"/>
    <s v="Reservoir"/>
    <s v="Darebin"/>
    <s v="Northern Metropolitan"/>
    <n v="6"/>
    <n v="2016"/>
  </r>
  <r>
    <d v="2016-06-02T00:00:00"/>
    <n v="746000"/>
    <x v="2"/>
    <s v="Property Barons"/>
    <x v="1"/>
    <n v="3042"/>
    <n v="4"/>
    <n v="3"/>
    <n v="1"/>
    <n v="308"/>
    <n v="1970"/>
    <s v="44 Erebus St"/>
    <s v="Keilor Park"/>
    <s v="Brimbank"/>
    <s v="Western Metropolitan"/>
    <n v="6"/>
    <n v="2016"/>
  </r>
  <r>
    <d v="2016-06-02T00:00:00"/>
    <n v="655250"/>
    <x v="1"/>
    <s v="Cunninghams"/>
    <x v="0"/>
    <n v="3123"/>
    <n v="2"/>
    <n v="1"/>
    <n v="1"/>
    <n v="1153"/>
    <n v="1970"/>
    <s v="5/107 Victoria Rd"/>
    <s v="Hawthorn East"/>
    <s v="Boroondara"/>
    <s v="Southern Metropolitan"/>
    <n v="6"/>
    <n v="2016"/>
  </r>
  <r>
    <d v="2016-06-02T00:00:00"/>
    <n v="1200000"/>
    <x v="0"/>
    <s v="Metro Ladder"/>
    <x v="0"/>
    <n v="3187"/>
    <n v="5"/>
    <n v="2"/>
    <n v="5"/>
    <n v="775"/>
    <n v="1920"/>
    <s v="375 South Rd"/>
    <s v="Brighton East"/>
    <s v="Bayside"/>
    <s v="Southern Metropolitan"/>
    <n v="6"/>
    <n v="2016"/>
  </r>
  <r>
    <d v="2016-06-02T00:00:00"/>
    <n v="2750000"/>
    <x v="0"/>
    <s v="Jones and Jones"/>
    <x v="0"/>
    <n v="3186"/>
    <n v="5"/>
    <n v="3"/>
    <n v="1"/>
    <n v="509"/>
    <n v="2005"/>
    <s v="74 Carpenter St"/>
    <s v="Brighton"/>
    <s v="Bayside"/>
    <s v="Southern Metropolitan"/>
    <n v="6"/>
    <n v="2016"/>
  </r>
  <r>
    <d v="2016-06-02T00:00:00"/>
    <n v="3700000"/>
    <x v="0"/>
    <s v="Flanders &amp; Fish"/>
    <x v="0"/>
    <n v="3186"/>
    <n v="5"/>
    <n v="3"/>
    <n v="4"/>
    <n v="1572"/>
    <n v="1890"/>
    <s v="82 New St"/>
    <s v="Brighton"/>
    <s v="Bayside"/>
    <s v="Southern Metropolitan"/>
    <n v="6"/>
    <n v="2016"/>
  </r>
  <r>
    <d v="2016-06-02T00:00:00"/>
    <n v="645000"/>
    <x v="0"/>
    <s v="Cunninghams"/>
    <x v="0"/>
    <n v="3081"/>
    <n v="3"/>
    <n v="1"/>
    <n v="2"/>
    <n v="631"/>
    <n v="1950"/>
    <s v="305 Bell St"/>
    <s v="Bellfield"/>
    <s v="Banyule"/>
    <s v="Eastern Metropolitan"/>
    <n v="6"/>
    <n v="2016"/>
  </r>
  <r>
    <d v="2016-06-02T00:00:00"/>
    <n v="2595000"/>
    <x v="0"/>
    <s v="Property Barons"/>
    <x v="1"/>
    <n v="3079"/>
    <n v="4"/>
    <n v="3"/>
    <n v="3"/>
    <n v="719"/>
    <n v="2007"/>
    <s v="4 Waterdale Rd"/>
    <s v="Ivanhoe"/>
    <s v="Banyule"/>
    <s v="Eastern Metropolitan"/>
    <n v="6"/>
    <n v="2016"/>
  </r>
  <r>
    <d v="2016-06-03T00:00:00"/>
    <n v="725000"/>
    <x v="0"/>
    <s v="Jones and Jones"/>
    <x v="1"/>
    <n v="3121"/>
    <n v="2"/>
    <n v="1"/>
    <n v="1"/>
    <n v="115"/>
    <m/>
    <s v="5 Gough Pl"/>
    <s v="Cremorne"/>
    <s v="Yarra"/>
    <s v="Northern Metropolitan"/>
    <n v="6"/>
    <n v="2016"/>
  </r>
  <r>
    <d v="2016-06-03T00:00:00"/>
    <n v="800000"/>
    <x v="0"/>
    <s v="Cunninghams"/>
    <x v="0"/>
    <n v="3065"/>
    <n v="2"/>
    <n v="2"/>
    <n v="1"/>
    <n v="64"/>
    <n v="1995"/>
    <s v="116 Leicester St"/>
    <s v="Fitzroy"/>
    <s v="Yarra"/>
    <s v="Northern Metropolitan"/>
    <n v="6"/>
    <n v="2016"/>
  </r>
  <r>
    <d v="2016-06-03T00:00:00"/>
    <n v="550000"/>
    <x v="1"/>
    <s v="Jones and Jones"/>
    <x v="0"/>
    <n v="3127"/>
    <n v="2"/>
    <n v="1"/>
    <n v="1"/>
    <n v="174"/>
    <m/>
    <s v="5/26 Florence Rd"/>
    <s v="Surrey Hills"/>
    <s v="Whitehorse"/>
    <s v="Southern Metropolitan"/>
    <n v="6"/>
    <n v="2016"/>
  </r>
  <r>
    <d v="2016-06-03T00:00:00"/>
    <n v="927000"/>
    <x v="1"/>
    <s v="Jones and Jones"/>
    <x v="1"/>
    <n v="3144"/>
    <n v="3"/>
    <n v="1"/>
    <n v="1"/>
    <n v="0"/>
    <m/>
    <s v="3/298 Glenferrie Rd"/>
    <s v="Malvern"/>
    <s v="Stonnington"/>
    <s v="Southern Metropolitan"/>
    <n v="6"/>
    <n v="2016"/>
  </r>
  <r>
    <d v="2016-06-03T00:00:00"/>
    <n v="1200000"/>
    <x v="0"/>
    <s v="Jones and Jones"/>
    <x v="0"/>
    <n v="3141"/>
    <n v="2"/>
    <n v="1"/>
    <n v="0"/>
    <n v="176"/>
    <n v="1940"/>
    <s v="6 Cliff St"/>
    <s v="South Yarra"/>
    <s v="Stonnington"/>
    <s v="Southern Metropolitan"/>
    <n v="6"/>
    <n v="2016"/>
  </r>
  <r>
    <d v="2016-06-03T00:00:00"/>
    <n v="765000"/>
    <x v="1"/>
    <s v="Cunninghams"/>
    <x v="1"/>
    <n v="3184"/>
    <n v="2"/>
    <n v="1"/>
    <n v="0"/>
    <n v="0"/>
    <n v="1940"/>
    <s v="4/41 Shelley St"/>
    <s v="Elwood"/>
    <s v="Port Phillip"/>
    <s v="Southern Metropolitan"/>
    <n v="6"/>
    <n v="2016"/>
  </r>
  <r>
    <d v="2016-06-03T00:00:00"/>
    <n v="790000"/>
    <x v="1"/>
    <s v="Cunninghams"/>
    <x v="1"/>
    <n v="3184"/>
    <n v="2"/>
    <n v="1"/>
    <n v="2"/>
    <n v="0"/>
    <n v="1940"/>
    <s v="8/203 Brighton Rd"/>
    <s v="Elwood"/>
    <s v="Port Phillip"/>
    <s v="Southern Metropolitan"/>
    <n v="6"/>
    <n v="2016"/>
  </r>
  <r>
    <d v="2016-06-03T00:00:00"/>
    <n v="1342000"/>
    <x v="0"/>
    <s v="Jones and Jones"/>
    <x v="1"/>
    <n v="3207"/>
    <n v="3"/>
    <n v="2"/>
    <n v="2"/>
    <n v="173"/>
    <n v="1900"/>
    <s v="164 Liardet St"/>
    <s v="Port Melbourne"/>
    <s v="Port Phillip"/>
    <s v="Southern Metropolitan"/>
    <n v="6"/>
    <n v="2016"/>
  </r>
  <r>
    <d v="2016-06-03T00:00:00"/>
    <n v="1310000"/>
    <x v="0"/>
    <s v="Cunninghams"/>
    <x v="0"/>
    <n v="3056"/>
    <n v="3"/>
    <n v="2"/>
    <n v="2"/>
    <n v="426"/>
    <n v="1880"/>
    <s v="314 Barkly St"/>
    <s v="Brunswick"/>
    <s v="Moreland"/>
    <s v="Northern Metropolitan"/>
    <n v="6"/>
    <n v="2016"/>
  </r>
  <r>
    <d v="2016-06-03T00:00:00"/>
    <n v="345000"/>
    <x v="1"/>
    <s v="Cunninghams"/>
    <x v="0"/>
    <n v="3031"/>
    <n v="1"/>
    <n v="1"/>
    <n v="1"/>
    <n v="0"/>
    <n v="1970"/>
    <s v="5/60 Farnham St"/>
    <s v="Flemington"/>
    <s v="Moonee Valley"/>
    <s v="Northern Metropolitan"/>
    <n v="6"/>
    <n v="2016"/>
  </r>
  <r>
    <d v="2016-06-03T00:00:00"/>
    <n v="420500"/>
    <x v="1"/>
    <s v="Jones and Jones"/>
    <x v="1"/>
    <n v="3031"/>
    <n v="2"/>
    <n v="1"/>
    <n v="1"/>
    <n v="0"/>
    <n v="1970"/>
    <s v="5/121 Wellington St"/>
    <s v="Flemington"/>
    <s v="Moonee Valley"/>
    <s v="Northern Metropolitan"/>
    <n v="6"/>
    <n v="2016"/>
  </r>
  <r>
    <d v="2016-06-03T00:00:00"/>
    <n v="1430000"/>
    <x v="0"/>
    <s v="Cunninghams"/>
    <x v="1"/>
    <n v="3032"/>
    <n v="6"/>
    <n v="2"/>
    <n v="1"/>
    <n v="461"/>
    <n v="1900"/>
    <s v="26 Ayr St"/>
    <s v="Ascot Vale"/>
    <s v="Moonee Valley"/>
    <s v="Western Metropolitan"/>
    <n v="6"/>
    <n v="2016"/>
  </r>
  <r>
    <d v="2016-06-03T00:00:00"/>
    <n v="530000"/>
    <x v="1"/>
    <s v="Sanders"/>
    <x v="0"/>
    <n v="3006"/>
    <n v="2"/>
    <n v="1"/>
    <n v="1"/>
    <n v="0"/>
    <n v="2003"/>
    <s v="293/88 Kavanagh St"/>
    <s v="Southbank"/>
    <s v="Melbourne"/>
    <s v="Southern Metropolitan"/>
    <n v="6"/>
    <n v="2016"/>
  </r>
  <r>
    <d v="2016-06-03T00:00:00"/>
    <n v="1275000"/>
    <x v="0"/>
    <s v="Cunninghams"/>
    <x v="1"/>
    <n v="3207"/>
    <n v="2"/>
    <n v="2"/>
    <n v="1"/>
    <n v="115"/>
    <n v="2015"/>
    <s v="218 Nott St"/>
    <s v="Port Melbourne"/>
    <s v="Melbourne"/>
    <s v="Southern Metropolitan"/>
    <n v="6"/>
    <n v="2016"/>
  </r>
  <r>
    <d v="2016-06-03T00:00:00"/>
    <n v="805000"/>
    <x v="0"/>
    <s v="Maxwells"/>
    <x v="1"/>
    <n v="3012"/>
    <n v="3"/>
    <n v="1"/>
    <n v="3"/>
    <n v="372"/>
    <n v="1920"/>
    <s v="55 Elphinstone St"/>
    <s v="West Footscray"/>
    <s v="Maribyrnong"/>
    <s v="Western Metropolitan"/>
    <n v="6"/>
    <n v="2016"/>
  </r>
  <r>
    <d v="2016-06-03T00:00:00"/>
    <n v="1040000"/>
    <x v="0"/>
    <s v="Cunninghams"/>
    <x v="1"/>
    <n v="3032"/>
    <n v="4"/>
    <n v="3"/>
    <n v="2"/>
    <n v="298"/>
    <m/>
    <s v="37 Skyline Dr"/>
    <s v="Maribyrnong"/>
    <s v="Maribyrnong"/>
    <s v="Western Metropolitan"/>
    <n v="6"/>
    <n v="2016"/>
  </r>
  <r>
    <d v="2016-06-03T00:00:00"/>
    <n v="1351000"/>
    <x v="0"/>
    <s v="Jones and Jones"/>
    <x v="1"/>
    <n v="3105"/>
    <n v="4"/>
    <n v="2"/>
    <n v="2"/>
    <n v="740"/>
    <m/>
    <s v="1 Fuller St"/>
    <s v="Bulleen"/>
    <s v="Manningham"/>
    <s v="Eastern Metropolitan"/>
    <n v="6"/>
    <n v="2016"/>
  </r>
  <r>
    <d v="2016-06-03T00:00:00"/>
    <n v="623000"/>
    <x v="0"/>
    <s v="Metro Ladder"/>
    <x v="1"/>
    <n v="3025"/>
    <n v="3"/>
    <n v="1"/>
    <n v="3"/>
    <n v="540"/>
    <m/>
    <s v="16 Harris St"/>
    <s v="Altona North"/>
    <s v="Hobsons Bay"/>
    <s v="Western Metropolitan"/>
    <n v="6"/>
    <n v="2016"/>
  </r>
  <r>
    <d v="2016-06-03T00:00:00"/>
    <n v="650000"/>
    <x v="0"/>
    <s v="Melbourne Homes"/>
    <x v="0"/>
    <n v="3025"/>
    <n v="4"/>
    <n v="1"/>
    <n v="4"/>
    <n v="558"/>
    <m/>
    <s v="21 Allan St"/>
    <s v="Altona North"/>
    <s v="Hobsons Bay"/>
    <s v="Western Metropolitan"/>
    <n v="6"/>
    <n v="2016"/>
  </r>
  <r>
    <d v="2016-06-03T00:00:00"/>
    <n v="807500"/>
    <x v="0"/>
    <s v="Metro Ladder"/>
    <x v="1"/>
    <n v="3015"/>
    <n v="3"/>
    <n v="1"/>
    <n v="3"/>
    <n v="647"/>
    <m/>
    <s v="10 Port St"/>
    <s v="Newport"/>
    <s v="Hobsons Bay"/>
    <s v="Western Metropolitan"/>
    <n v="6"/>
    <n v="2016"/>
  </r>
  <r>
    <d v="2016-06-03T00:00:00"/>
    <n v="525000"/>
    <x v="1"/>
    <s v="Metro Ladder"/>
    <x v="0"/>
    <n v="3163"/>
    <n v="2"/>
    <n v="1"/>
    <n v="2"/>
    <n v="0"/>
    <n v="2009"/>
    <s v="4/314 Neerim Rd"/>
    <s v="Carnegie"/>
    <s v="Glen Eira"/>
    <s v="Southern Metropolitan"/>
    <n v="6"/>
    <n v="2016"/>
  </r>
  <r>
    <d v="2016-06-03T00:00:00"/>
    <n v="800000"/>
    <x v="0"/>
    <s v="Maxwells"/>
    <x v="0"/>
    <n v="3165"/>
    <n v="4"/>
    <n v="2"/>
    <n v="2"/>
    <n v="601"/>
    <m/>
    <s v="25 Glover St"/>
    <s v="Bentleigh East"/>
    <s v="Glen Eira"/>
    <s v="Southern Metropolitan"/>
    <n v="6"/>
    <n v="2016"/>
  </r>
  <r>
    <d v="2016-06-03T00:00:00"/>
    <n v="975000"/>
    <x v="1"/>
    <s v="Jones and Jones"/>
    <x v="1"/>
    <n v="3163"/>
    <n v="3"/>
    <n v="2"/>
    <n v="1"/>
    <n v="277"/>
    <n v="1975"/>
    <s v="1d Bute St"/>
    <s v="Murrumbeena"/>
    <s v="Glen Eira"/>
    <s v="Southern Metropolitan"/>
    <n v="6"/>
    <n v="2016"/>
  </r>
  <r>
    <d v="2016-06-03T00:00:00"/>
    <n v="520000"/>
    <x v="0"/>
    <s v="Property Barons"/>
    <x v="1"/>
    <n v="3020"/>
    <n v="3"/>
    <n v="1"/>
    <n v="2"/>
    <n v="691"/>
    <n v="1960"/>
    <s v="4 Day St"/>
    <s v="Sunshine West"/>
    <s v="Brimbank"/>
    <s v="Western Metropolitan"/>
    <n v="6"/>
    <n v="2016"/>
  </r>
  <r>
    <d v="2016-06-03T00:00:00"/>
    <n v="665000"/>
    <x v="0"/>
    <s v="Flanders &amp; Fish"/>
    <x v="1"/>
    <n v="3020"/>
    <n v="3"/>
    <n v="1"/>
    <n v="2"/>
    <n v="707"/>
    <n v="1940"/>
    <s v="6 Rosewall St"/>
    <s v="Sunshine North"/>
    <s v="Brimbank"/>
    <s v="Western Metropolitan"/>
    <n v="6"/>
    <n v="2016"/>
  </r>
  <r>
    <d v="2016-06-04T00:00:00"/>
    <n v="1410000"/>
    <x v="0"/>
    <s v="Jones and Jones"/>
    <x v="1"/>
    <n v="3125"/>
    <n v="4"/>
    <n v="2"/>
    <n v="3"/>
    <n v="739"/>
    <n v="1970"/>
    <s v="6 Alimar Ct"/>
    <s v="Burwood"/>
    <s v="Whitehorse"/>
    <s v="Southern Metropolitan"/>
    <n v="6"/>
    <n v="2016"/>
  </r>
  <r>
    <d v="2016-06-04T00:00:00"/>
    <n v="410000"/>
    <x v="1"/>
    <s v="Cunninghams"/>
    <x v="1"/>
    <n v="3141"/>
    <n v="1"/>
    <n v="1"/>
    <n v="1"/>
    <n v="0"/>
    <m/>
    <s v="3/4 Gordon Gr"/>
    <s v="South Yarra"/>
    <s v="Stonnington"/>
    <s v="Southern Metropolitan"/>
    <n v="6"/>
    <n v="2016"/>
  </r>
  <r>
    <d v="2016-06-04T00:00:00"/>
    <n v="510000"/>
    <x v="1"/>
    <s v="Metro Ladder"/>
    <x v="0"/>
    <n v="3141"/>
    <n v="1"/>
    <n v="1"/>
    <n v="1"/>
    <n v="0"/>
    <n v="2000"/>
    <s v="702/700 Chapel St"/>
    <s v="South Yarra"/>
    <s v="Stonnington"/>
    <s v="Southern Metropolitan"/>
    <n v="6"/>
    <n v="2016"/>
  </r>
  <r>
    <d v="2016-06-04T00:00:00"/>
    <n v="550000"/>
    <x v="1"/>
    <s v="Jones and Jones"/>
    <x v="0"/>
    <n v="3146"/>
    <n v="2"/>
    <n v="1"/>
    <n v="1"/>
    <n v="0"/>
    <n v="1968"/>
    <s v="1/23 Aintree Rd"/>
    <s v="Glen Iris"/>
    <s v="Stonnington"/>
    <s v="Southern Metropolitan"/>
    <n v="6"/>
    <n v="2016"/>
  </r>
  <r>
    <d v="2016-06-04T00:00:00"/>
    <n v="1437000"/>
    <x v="0"/>
    <s v="Metro Ladder"/>
    <x v="1"/>
    <n v="3144"/>
    <n v="3"/>
    <n v="1"/>
    <n v="1"/>
    <n v="313"/>
    <n v="1910"/>
    <s v="14 Woodmason St"/>
    <s v="Malvern"/>
    <s v="Stonnington"/>
    <s v="Southern Metropolitan"/>
    <n v="6"/>
    <n v="2016"/>
  </r>
  <r>
    <d v="2016-06-04T00:00:00"/>
    <n v="430000"/>
    <x v="1"/>
    <s v="Maxwells"/>
    <x v="0"/>
    <n v="3182"/>
    <n v="2"/>
    <n v="1"/>
    <n v="1"/>
    <n v="0"/>
    <n v="2008"/>
    <s v="48/352 Canterbury Rd"/>
    <s v="St Kilda"/>
    <s v="Port Phillip"/>
    <s v="Southern Metropolitan"/>
    <n v="6"/>
    <n v="2016"/>
  </r>
  <r>
    <d v="2016-06-04T00:00:00"/>
    <n v="900000"/>
    <x v="0"/>
    <s v="Maxwells"/>
    <x v="0"/>
    <n v="3207"/>
    <n v="2"/>
    <n v="1"/>
    <n v="0"/>
    <n v="124"/>
    <n v="1900"/>
    <s v="39 Heath St"/>
    <s v="Port Melbourne"/>
    <s v="Port Phillip"/>
    <s v="Southern Metropolitan"/>
    <n v="6"/>
    <n v="2016"/>
  </r>
  <r>
    <d v="2016-06-04T00:00:00"/>
    <n v="330000"/>
    <x v="1"/>
    <s v="SJ"/>
    <x v="1"/>
    <n v="3055"/>
    <n v="1"/>
    <n v="1"/>
    <n v="1"/>
    <n v="0"/>
    <n v="1970"/>
    <s v="9/39 Heller St"/>
    <s v="Brunswick West"/>
    <s v="Moreland"/>
    <s v="Northern Metropolitan"/>
    <n v="6"/>
    <n v="2016"/>
  </r>
  <r>
    <d v="2016-06-04T00:00:00"/>
    <n v="800000"/>
    <x v="2"/>
    <s v="Cunninghams"/>
    <x v="0"/>
    <n v="3057"/>
    <n v="3"/>
    <n v="3"/>
    <n v="2"/>
    <n v="0"/>
    <m/>
    <s v="2 Barkly St"/>
    <s v="Brunswick East"/>
    <s v="Moreland"/>
    <s v="Northern Metropolitan"/>
    <n v="6"/>
    <n v="2016"/>
  </r>
  <r>
    <d v="2016-06-04T00:00:00"/>
    <n v="648000"/>
    <x v="1"/>
    <s v="Cunninghams"/>
    <x v="1"/>
    <n v="3166"/>
    <n v="2"/>
    <n v="1"/>
    <n v="1"/>
    <n v="0"/>
    <m/>
    <s v="2/3 Bowen St"/>
    <s v="Hughesdale"/>
    <s v="Monash"/>
    <s v="Southern Metropolitan"/>
    <n v="6"/>
    <n v="2016"/>
  </r>
  <r>
    <d v="2016-06-04T00:00:00"/>
    <n v="691000"/>
    <x v="0"/>
    <s v="Cunninghams"/>
    <x v="0"/>
    <n v="3012"/>
    <n v="5"/>
    <n v="1"/>
    <n v="1"/>
    <n v="466"/>
    <m/>
    <s v="6 Fontein St"/>
    <s v="West Footscray"/>
    <s v="Maribyrnong"/>
    <s v="Western Metropolitan"/>
    <n v="6"/>
    <n v="2016"/>
  </r>
  <r>
    <d v="2016-06-04T00:00:00"/>
    <n v="800000"/>
    <x v="2"/>
    <s v="Maxwells"/>
    <x v="0"/>
    <n v="3013"/>
    <n v="3"/>
    <n v="2"/>
    <n v="1"/>
    <n v="169"/>
    <n v="2007"/>
    <s v="16/11 Berry St"/>
    <s v="Yarraville"/>
    <s v="Maribyrnong"/>
    <s v="Western Metropolitan"/>
    <n v="6"/>
    <n v="2016"/>
  </r>
  <r>
    <d v="2016-06-04T00:00:00"/>
    <n v="820000"/>
    <x v="0"/>
    <s v="Cunninghams"/>
    <x v="0"/>
    <n v="3032"/>
    <n v="3"/>
    <n v="2"/>
    <n v="2"/>
    <n v="203"/>
    <n v="2006"/>
    <s v="75 Edgewater Bvd"/>
    <s v="Maribyrnong"/>
    <s v="Maribyrnong"/>
    <s v="Western Metropolitan"/>
    <n v="6"/>
    <n v="2016"/>
  </r>
  <r>
    <d v="2016-06-04T00:00:00"/>
    <n v="845000"/>
    <x v="0"/>
    <s v="Maxwells"/>
    <x v="1"/>
    <n v="3012"/>
    <n v="3"/>
    <n v="1"/>
    <n v="4"/>
    <n v="596"/>
    <m/>
    <s v="49 Napoleon St"/>
    <s v="West Footscray"/>
    <s v="Maribyrnong"/>
    <s v="Western Metropolitan"/>
    <n v="6"/>
    <n v="2016"/>
  </r>
  <r>
    <d v="2016-06-04T00:00:00"/>
    <n v="1509000"/>
    <x v="0"/>
    <s v="Property Barons"/>
    <x v="1"/>
    <n v="3107"/>
    <n v="3"/>
    <n v="2"/>
    <n v="2"/>
    <n v="812"/>
    <n v="1960"/>
    <s v="16 Rosa St"/>
    <s v="Templestowe Lower"/>
    <s v="Manningham"/>
    <s v="Eastern Metropolitan"/>
    <n v="6"/>
    <n v="2016"/>
  </r>
  <r>
    <d v="2016-06-04T00:00:00"/>
    <n v="825000"/>
    <x v="0"/>
    <s v="Jones and Jones"/>
    <x v="0"/>
    <n v="3189"/>
    <n v="3"/>
    <n v="1"/>
    <n v="2"/>
    <n v="538"/>
    <m/>
    <s v="6 Wimmera St"/>
    <s v="Moorabbin"/>
    <s v="Kingston"/>
    <s v="Southern Metropolitan"/>
    <n v="6"/>
    <n v="2016"/>
  </r>
  <r>
    <d v="2016-06-04T00:00:00"/>
    <n v="1012000"/>
    <x v="0"/>
    <s v="Flanders &amp; Fish"/>
    <x v="1"/>
    <n v="3162"/>
    <n v="2"/>
    <n v="1"/>
    <n v="1"/>
    <n v="0"/>
    <m/>
    <s v="1 Rotorua St"/>
    <s v="Caulfield South"/>
    <s v="Glen Eira"/>
    <s v="Southern Metropolitan"/>
    <n v="6"/>
    <n v="2016"/>
  </r>
  <r>
    <d v="2016-06-04T00:00:00"/>
    <n v="1560000"/>
    <x v="0"/>
    <s v="Jones and Jones"/>
    <x v="1"/>
    <n v="3165"/>
    <n v="3"/>
    <n v="1"/>
    <n v="2"/>
    <n v="841"/>
    <m/>
    <s v="45 Browns Rd"/>
    <s v="Bentleigh East"/>
    <s v="Glen Eira"/>
    <s v="Southern Metropolitan"/>
    <n v="6"/>
    <n v="2016"/>
  </r>
  <r>
    <d v="2016-06-04T00:00:00"/>
    <n v="714000"/>
    <x v="2"/>
    <s v="Cunninghams"/>
    <x v="1"/>
    <n v="3072"/>
    <n v="3"/>
    <n v="2"/>
    <n v="2"/>
    <n v="185"/>
    <n v="2005"/>
    <s v="4/1 Furzer St"/>
    <s v="Preston"/>
    <s v="Darebin"/>
    <s v="Northern Metropolitan"/>
    <n v="6"/>
    <n v="2016"/>
  </r>
  <r>
    <d v="2016-06-04T00:00:00"/>
    <n v="830000"/>
    <x v="0"/>
    <s v="Cunninghams"/>
    <x v="1"/>
    <n v="3073"/>
    <n v="3"/>
    <n v="1"/>
    <n v="1"/>
    <n v="509"/>
    <n v="1928"/>
    <s v="60 Powell St"/>
    <s v="Reservoir"/>
    <s v="Darebin"/>
    <s v="Northern Metropolitan"/>
    <n v="6"/>
    <n v="2016"/>
  </r>
  <r>
    <d v="2016-06-04T00:00:00"/>
    <n v="480000"/>
    <x v="0"/>
    <s v="Property Barons"/>
    <x v="0"/>
    <n v="3020"/>
    <n v="3"/>
    <n v="1"/>
    <n v="2"/>
    <n v="696"/>
    <n v="1960"/>
    <s v="17 Fern St"/>
    <s v="Sunshine West"/>
    <s v="Brimbank"/>
    <s v="Western Metropolitan"/>
    <n v="6"/>
    <n v="2016"/>
  </r>
  <r>
    <d v="2016-06-04T00:00:00"/>
    <n v="535000"/>
    <x v="1"/>
    <s v="Jones and Jones"/>
    <x v="1"/>
    <n v="3122"/>
    <n v="2"/>
    <n v="1"/>
    <n v="1"/>
    <n v="1228"/>
    <n v="1970"/>
    <s v="8/22 Connell St"/>
    <s v="Hawthorn"/>
    <s v="Boroondara"/>
    <s v="Southern Metropolitan"/>
    <n v="6"/>
    <n v="2016"/>
  </r>
  <r>
    <d v="2016-06-04T00:00:00"/>
    <n v="1100000"/>
    <x v="2"/>
    <s v="Metro Ladder"/>
    <x v="1"/>
    <n v="3103"/>
    <n v="3"/>
    <n v="2"/>
    <n v="1"/>
    <n v="259"/>
    <n v="1940"/>
    <s v="1/74 Balwyn Rd"/>
    <s v="Balwyn"/>
    <s v="Boroondara"/>
    <s v="Southern Metropolitan"/>
    <n v="6"/>
    <n v="2016"/>
  </r>
  <r>
    <d v="2016-06-04T00:00:00"/>
    <n v="1260000"/>
    <x v="2"/>
    <s v="Cunninghams"/>
    <x v="1"/>
    <n v="3102"/>
    <n v="3"/>
    <n v="2"/>
    <n v="2"/>
    <n v="284"/>
    <n v="1990"/>
    <s v="1/2 Kitchener St"/>
    <s v="Kew East"/>
    <s v="Boroondara"/>
    <s v="Southern Metropolitan"/>
    <n v="6"/>
    <n v="2016"/>
  </r>
  <r>
    <d v="2016-06-04T00:00:00"/>
    <n v="1550000"/>
    <x v="0"/>
    <s v="Flanders &amp; Fish"/>
    <x v="0"/>
    <n v="3104"/>
    <n v="5"/>
    <n v="2"/>
    <n v="0"/>
    <n v="942"/>
    <m/>
    <s v="30 Abbott St"/>
    <s v="Balwyn North"/>
    <s v="Boroondara"/>
    <s v="Southern Metropolitan"/>
    <n v="6"/>
    <n v="2016"/>
  </r>
  <r>
    <d v="2016-06-04T00:00:00"/>
    <n v="4005000"/>
    <x v="0"/>
    <s v="Cunninghams"/>
    <x v="0"/>
    <n v="3101"/>
    <n v="4"/>
    <n v="3"/>
    <n v="3"/>
    <n v="800"/>
    <n v="2009"/>
    <s v="62 Campbell St"/>
    <s v="Kew"/>
    <s v="Boroondara"/>
    <s v="Southern Metropolitan"/>
    <n v="6"/>
    <n v="2016"/>
  </r>
  <r>
    <d v="2016-06-04T00:00:00"/>
    <n v="1389000"/>
    <x v="0"/>
    <s v="Jones and Jones"/>
    <x v="1"/>
    <n v="3187"/>
    <n v="4"/>
    <n v="1"/>
    <n v="2"/>
    <n v="656"/>
    <n v="1930"/>
    <s v="4 Bruce St"/>
    <s v="Brighton East"/>
    <s v="Bayside"/>
    <s v="Southern Metropolitan"/>
    <n v="6"/>
    <n v="2016"/>
  </r>
  <r>
    <d v="2016-06-05T00:00:00"/>
    <n v="570000"/>
    <x v="1"/>
    <s v="Metro Ladder"/>
    <x v="1"/>
    <n v="3054"/>
    <n v="2"/>
    <n v="1"/>
    <n v="1"/>
    <n v="0"/>
    <n v="1975"/>
    <s v="24/635 Drummond St"/>
    <s v="Carlton North"/>
    <s v="Yarra"/>
    <s v="Northern Metropolitan"/>
    <n v="6"/>
    <n v="2016"/>
  </r>
  <r>
    <d v="2016-06-05T00:00:00"/>
    <n v="1540000"/>
    <x v="0"/>
    <s v="Cunninghams"/>
    <x v="1"/>
    <n v="3141"/>
    <n v="3"/>
    <n v="2"/>
    <n v="1"/>
    <n v="149"/>
    <n v="2003"/>
    <s v="36 Tyrone St"/>
    <s v="South Yarra"/>
    <s v="Stonnington"/>
    <s v="Southern Metropolitan"/>
    <n v="6"/>
    <n v="2016"/>
  </r>
  <r>
    <d v="2016-06-05T00:00:00"/>
    <n v="705000"/>
    <x v="2"/>
    <s v="Cunninghams"/>
    <x v="0"/>
    <n v="3056"/>
    <n v="3"/>
    <n v="1"/>
    <n v="1"/>
    <n v="55"/>
    <n v="2012"/>
    <s v="11 William St"/>
    <s v="Brunswick"/>
    <s v="Moreland"/>
    <s v="Northern Metropolitan"/>
    <n v="6"/>
    <n v="2016"/>
  </r>
  <r>
    <d v="2016-06-05T00:00:00"/>
    <n v="470000"/>
    <x v="1"/>
    <s v="Metro Ladder"/>
    <x v="0"/>
    <n v="3033"/>
    <n v="3"/>
    <n v="1"/>
    <n v="1"/>
    <n v="254"/>
    <m/>
    <s v="2/222 Milleara Rd"/>
    <s v="Keilor East"/>
    <s v="Moonee Valley"/>
    <s v="Western Metropolitan"/>
    <n v="6"/>
    <n v="2016"/>
  </r>
  <r>
    <d v="2016-06-05T00:00:00"/>
    <n v="700000"/>
    <x v="1"/>
    <s v="Cunninghams"/>
    <x v="1"/>
    <n v="3042"/>
    <n v="3"/>
    <n v="1"/>
    <n v="1"/>
    <n v="202"/>
    <m/>
    <s v="2/50 Jackson St"/>
    <s v="Niddrie"/>
    <s v="Moonee Valley"/>
    <s v="Western Metropolitan"/>
    <n v="6"/>
    <n v="2016"/>
  </r>
  <r>
    <d v="2016-06-05T00:00:00"/>
    <n v="831000"/>
    <x v="0"/>
    <s v="Property Barons"/>
    <x v="1"/>
    <n v="3039"/>
    <n v="2"/>
    <n v="1"/>
    <n v="1"/>
    <n v="0"/>
    <m/>
    <s v="21 Winchester St"/>
    <s v="Moonee Ponds"/>
    <s v="Moonee Valley"/>
    <s v="Western Metropolitan"/>
    <n v="6"/>
    <n v="2016"/>
  </r>
  <r>
    <d v="2016-06-05T00:00:00"/>
    <n v="425000"/>
    <x v="1"/>
    <s v="Sanders"/>
    <x v="0"/>
    <n v="3006"/>
    <n v="1"/>
    <n v="1"/>
    <n v="1"/>
    <n v="0"/>
    <n v="2004"/>
    <s v="125/173 City Rd"/>
    <s v="Southbank"/>
    <s v="Melbourne"/>
    <s v="Southern Metropolitan"/>
    <n v="6"/>
    <n v="2016"/>
  </r>
  <r>
    <d v="2016-06-05T00:00:00"/>
    <n v="1675000"/>
    <x v="0"/>
    <s v="Flanders &amp; Fish"/>
    <x v="1"/>
    <n v="3031"/>
    <n v="4"/>
    <n v="2"/>
    <n v="2"/>
    <n v="279"/>
    <m/>
    <s v="15 Ormond St"/>
    <s v="Kensington"/>
    <s v="Melbourne"/>
    <s v="Northern Metropolitan"/>
    <n v="6"/>
    <n v="2016"/>
  </r>
  <r>
    <d v="2016-06-05T00:00:00"/>
    <n v="375000"/>
    <x v="1"/>
    <s v="Cunninghams"/>
    <x v="1"/>
    <n v="3011"/>
    <n v="1"/>
    <n v="1"/>
    <n v="1"/>
    <n v="0"/>
    <n v="1920"/>
    <s v="105/72 Cross St"/>
    <s v="Footscray"/>
    <s v="Maribyrnong"/>
    <s v="Western Metropolitan"/>
    <n v="6"/>
    <n v="2016"/>
  </r>
  <r>
    <d v="2016-06-05T00:00:00"/>
    <n v="665000"/>
    <x v="1"/>
    <s v="Sanders"/>
    <x v="1"/>
    <n v="3011"/>
    <n v="3"/>
    <n v="2"/>
    <n v="1"/>
    <n v="0"/>
    <m/>
    <s v="4/2 Saltriver Pl"/>
    <s v="Footscray"/>
    <s v="Maribyrnong"/>
    <s v="Western Metropolitan"/>
    <n v="6"/>
    <n v="2016"/>
  </r>
  <r>
    <d v="2016-06-05T00:00:00"/>
    <n v="2050000"/>
    <x v="0"/>
    <s v="Metro Ladder"/>
    <x v="1"/>
    <n v="3016"/>
    <n v="4"/>
    <n v="2"/>
    <n v="2"/>
    <n v="648"/>
    <n v="2011"/>
    <s v="104 Hannan St"/>
    <s v="Williamstown"/>
    <s v="Hobsons Bay"/>
    <s v="Western Metropolitan"/>
    <n v="6"/>
    <n v="2016"/>
  </r>
  <r>
    <d v="2016-06-05T00:00:00"/>
    <n v="975000"/>
    <x v="0"/>
    <s v="Property Barons"/>
    <x v="1"/>
    <n v="3070"/>
    <n v="3"/>
    <n v="1"/>
    <n v="2"/>
    <n v="274"/>
    <n v="2006"/>
    <s v="19a Victoria Rd"/>
    <s v="Northcote"/>
    <s v="Darebin"/>
    <s v="Northern Metropolitan"/>
    <n v="6"/>
    <n v="2016"/>
  </r>
  <r>
    <d v="2016-06-05T00:00:00"/>
    <n v="667000"/>
    <x v="1"/>
    <s v="Jones and Jones"/>
    <x v="1"/>
    <n v="3124"/>
    <n v="2"/>
    <n v="1"/>
    <n v="1"/>
    <n v="83"/>
    <n v="1960"/>
    <s v="1/3 Crescent Rd"/>
    <s v="Camberwell"/>
    <s v="Boroondara"/>
    <s v="Southern Metropolitan"/>
    <n v="6"/>
    <n v="2016"/>
  </r>
  <r>
    <d v="2016-06-05T00:00:00"/>
    <n v="2030000"/>
    <x v="0"/>
    <s v="Jones and Jones"/>
    <x v="1"/>
    <n v="3124"/>
    <n v="4"/>
    <n v="2"/>
    <n v="2"/>
    <n v="686"/>
    <n v="1960"/>
    <s v="91 Radnor St"/>
    <s v="Camberwell"/>
    <s v="Boroondara"/>
    <s v="Southern Metropolitan"/>
    <n v="6"/>
    <n v="2016"/>
  </r>
  <r>
    <d v="2016-06-05T00:00:00"/>
    <n v="900000"/>
    <x v="1"/>
    <s v="Melbourne Homes"/>
    <x v="1"/>
    <n v="3186"/>
    <n v="2"/>
    <n v="2"/>
    <n v="1"/>
    <n v="118"/>
    <n v="1970"/>
    <s v="1/191 New St"/>
    <s v="Brighton"/>
    <s v="Bayside"/>
    <s v="Southern Metropolitan"/>
    <n v="6"/>
    <n v="2016"/>
  </r>
  <r>
    <d v="2016-06-05T00:00:00"/>
    <n v="1020000"/>
    <x v="2"/>
    <s v="Jones and Jones"/>
    <x v="1"/>
    <n v="3188"/>
    <n v="3"/>
    <n v="2"/>
    <n v="2"/>
    <n v="221"/>
    <m/>
    <s v="10a Roydon St"/>
    <s v="Hampton East"/>
    <s v="Bayside"/>
    <s v="Southern Metropolitan"/>
    <n v="6"/>
    <n v="2016"/>
  </r>
  <r>
    <d v="2016-06-05T00:00:00"/>
    <n v="770000"/>
    <x v="0"/>
    <s v="Best Bricks"/>
    <x v="1"/>
    <n v="3081"/>
    <n v="3"/>
    <n v="1"/>
    <n v="4"/>
    <n v="762"/>
    <n v="1960"/>
    <s v="8 Erica Ct"/>
    <s v="Bellfield"/>
    <s v="Banyule"/>
    <s v="Eastern Metropolitan"/>
    <n v="6"/>
    <n v="2016"/>
  </r>
  <r>
    <d v="2016-06-06T00:00:00"/>
    <n v="2400000"/>
    <x v="0"/>
    <s v="Melbourne Homes"/>
    <x v="0"/>
    <n v="3141"/>
    <n v="3"/>
    <n v="2"/>
    <n v="1"/>
    <n v="350"/>
    <m/>
    <s v="40 Fawkner St"/>
    <s v="South Yarra"/>
    <s v="Stonnington"/>
    <s v="Southern Metropolitan"/>
    <n v="6"/>
    <n v="2016"/>
  </r>
  <r>
    <d v="2016-06-06T00:00:00"/>
    <n v="616000"/>
    <x v="1"/>
    <s v="Best Bricks"/>
    <x v="1"/>
    <n v="3182"/>
    <n v="3"/>
    <n v="2"/>
    <n v="2"/>
    <n v="0"/>
    <n v="1995"/>
    <s v="7/1 St Kilda Rd"/>
    <s v="St Kilda"/>
    <s v="Port Phillip"/>
    <s v="Southern Metropolitan"/>
    <n v="6"/>
    <n v="2016"/>
  </r>
  <r>
    <d v="2016-06-06T00:00:00"/>
    <n v="765000"/>
    <x v="0"/>
    <s v="Cunninghams"/>
    <x v="1"/>
    <n v="3056"/>
    <n v="2"/>
    <n v="1"/>
    <n v="1"/>
    <n v="199"/>
    <n v="1880"/>
    <s v="46 Tinning St"/>
    <s v="Brunswick"/>
    <s v="Moreland"/>
    <s v="Northern Metropolitan"/>
    <n v="6"/>
    <n v="2016"/>
  </r>
  <r>
    <d v="2016-06-06T00:00:00"/>
    <n v="835000"/>
    <x v="0"/>
    <s v="Jones and Jones"/>
    <x v="0"/>
    <n v="3056"/>
    <n v="3"/>
    <n v="1"/>
    <n v="0"/>
    <n v="302"/>
    <m/>
    <s v="4 McPherson St"/>
    <s v="Brunswick"/>
    <s v="Moreland"/>
    <s v="Northern Metropolitan"/>
    <n v="6"/>
    <n v="2016"/>
  </r>
  <r>
    <d v="2016-06-06T00:00:00"/>
    <n v="705000"/>
    <x v="0"/>
    <s v="Cunninghams"/>
    <x v="1"/>
    <n v="3034"/>
    <n v="3"/>
    <n v="1"/>
    <n v="1"/>
    <n v="581"/>
    <n v="1960"/>
    <s v="8 Herbert St"/>
    <s v="Avondale Heights"/>
    <s v="Moonee Valley"/>
    <s v="Western Metropolitan"/>
    <n v="6"/>
    <n v="2016"/>
  </r>
  <r>
    <d v="2016-06-06T00:00:00"/>
    <n v="1430000"/>
    <x v="0"/>
    <s v="Maxwells"/>
    <x v="1"/>
    <n v="3041"/>
    <n v="3"/>
    <n v="1"/>
    <n v="1"/>
    <n v="694"/>
    <n v="1950"/>
    <s v="8 Upland Rd"/>
    <s v="Strathmore"/>
    <s v="Moonee Valley"/>
    <s v="Western Metropolitan"/>
    <n v="6"/>
    <n v="2016"/>
  </r>
  <r>
    <d v="2016-06-06T00:00:00"/>
    <n v="1440000"/>
    <x v="0"/>
    <s v="Property Barons"/>
    <x v="1"/>
    <n v="3041"/>
    <n v="5"/>
    <n v="3"/>
    <n v="2"/>
    <n v="617"/>
    <n v="1990"/>
    <s v="25 Hayes Rd"/>
    <s v="Strathmore"/>
    <s v="Moonee Valley"/>
    <s v="Western Metropolitan"/>
    <n v="6"/>
    <n v="2016"/>
  </r>
  <r>
    <d v="2016-06-06T00:00:00"/>
    <n v="479000"/>
    <x v="2"/>
    <s v="Flanders &amp; Fish"/>
    <x v="1"/>
    <n v="3032"/>
    <n v="2"/>
    <n v="2"/>
    <n v="1"/>
    <n v="0"/>
    <m/>
    <s v="2/105 Raleigh Rd"/>
    <s v="Maribyrnong"/>
    <s v="Maribyrnong"/>
    <s v="Western Metropolitan"/>
    <n v="6"/>
    <n v="2016"/>
  </r>
  <r>
    <d v="2016-06-06T00:00:00"/>
    <n v="850000"/>
    <x v="0"/>
    <s v="Metro Ladder"/>
    <x v="1"/>
    <n v="3012"/>
    <n v="2"/>
    <n v="1"/>
    <n v="2"/>
    <n v="462"/>
    <n v="1960"/>
    <s v="23 Fontein St"/>
    <s v="West Footscray"/>
    <s v="Maribyrnong"/>
    <s v="Western Metropolitan"/>
    <n v="6"/>
    <n v="2016"/>
  </r>
  <r>
    <d v="2016-06-06T00:00:00"/>
    <n v="920000"/>
    <x v="0"/>
    <s v="Cunninghams"/>
    <x v="0"/>
    <n v="3011"/>
    <n v="4"/>
    <n v="1"/>
    <n v="0"/>
    <n v="274"/>
    <m/>
    <s v="6 Staff St"/>
    <s v="Seddon"/>
    <s v="Maribyrnong"/>
    <s v="Western Metropolitan"/>
    <n v="6"/>
    <n v="2016"/>
  </r>
  <r>
    <d v="2016-06-06T00:00:00"/>
    <n v="975000"/>
    <x v="0"/>
    <s v="Metro Ladder"/>
    <x v="0"/>
    <n v="3016"/>
    <n v="3"/>
    <n v="2"/>
    <n v="2"/>
    <n v="289"/>
    <m/>
    <s v="116a Hannan St"/>
    <s v="Williamstown"/>
    <s v="Hobsons Bay"/>
    <s v="Western Metropolitan"/>
    <n v="6"/>
    <n v="2016"/>
  </r>
  <r>
    <d v="2016-06-06T00:00:00"/>
    <n v="460000"/>
    <x v="1"/>
    <s v="Cunninghams"/>
    <x v="0"/>
    <n v="3163"/>
    <n v="2"/>
    <n v="1"/>
    <n v="1"/>
    <n v="0"/>
    <m/>
    <s v="19/225 Koornang Rd"/>
    <s v="Carnegie"/>
    <s v="Glen Eira"/>
    <s v="Southern Metropolitan"/>
    <n v="6"/>
    <n v="2016"/>
  </r>
  <r>
    <d v="2016-06-06T00:00:00"/>
    <n v="651000"/>
    <x v="1"/>
    <s v="Flanders &amp; Fish"/>
    <x v="1"/>
    <n v="3165"/>
    <n v="2"/>
    <n v="1"/>
    <n v="1"/>
    <n v="265"/>
    <n v="1960"/>
    <s v="1/6 Richard St"/>
    <s v="Bentleigh East"/>
    <s v="Glen Eira"/>
    <s v="Southern Metropolitan"/>
    <n v="6"/>
    <n v="2016"/>
  </r>
  <r>
    <d v="2016-06-06T00:00:00"/>
    <n v="477000"/>
    <x v="1"/>
    <s v="Cunninghams"/>
    <x v="1"/>
    <n v="3073"/>
    <n v="2"/>
    <n v="1"/>
    <n v="2"/>
    <n v="115"/>
    <m/>
    <s v="1/173 Edwardes St"/>
    <s v="Reservoir"/>
    <s v="Darebin"/>
    <s v="Northern Metropolitan"/>
    <n v="6"/>
    <n v="2016"/>
  </r>
  <r>
    <d v="2016-06-06T00:00:00"/>
    <n v="535000"/>
    <x v="0"/>
    <s v="Cunninghams"/>
    <x v="1"/>
    <n v="3073"/>
    <n v="2"/>
    <n v="1"/>
    <n v="1"/>
    <n v="234"/>
    <n v="2014"/>
    <s v="17 Odowd St"/>
    <s v="Reservoir"/>
    <s v="Darebin"/>
    <s v="Northern Metropolitan"/>
    <n v="6"/>
    <n v="2016"/>
  </r>
  <r>
    <d v="2016-06-06T00:00:00"/>
    <n v="555000"/>
    <x v="0"/>
    <s v="Best Bricks"/>
    <x v="0"/>
    <n v="3020"/>
    <n v="3"/>
    <n v="1"/>
    <n v="1"/>
    <n v="565"/>
    <m/>
    <s v="19 Balcombe St"/>
    <s v="Sunshine North"/>
    <s v="Brimbank"/>
    <s v="Western Metropolitan"/>
    <n v="6"/>
    <n v="2016"/>
  </r>
  <r>
    <d v="2016-06-06T00:00:00"/>
    <n v="600000"/>
    <x v="0"/>
    <s v="Metro Ladder"/>
    <x v="1"/>
    <n v="3020"/>
    <n v="3"/>
    <n v="1"/>
    <n v="1"/>
    <n v="0"/>
    <n v="1950"/>
    <s v="14 Staughton St"/>
    <s v="Sunshine"/>
    <s v="Brimbank"/>
    <s v="Western Metropolitan"/>
    <n v="6"/>
    <n v="2016"/>
  </r>
  <r>
    <d v="2016-06-06T00:00:00"/>
    <n v="588000"/>
    <x v="1"/>
    <s v="Jones and Jones"/>
    <x v="1"/>
    <n v="3101"/>
    <n v="2"/>
    <n v="1"/>
    <n v="1"/>
    <n v="0"/>
    <n v="1982"/>
    <s v="14/25 Derby St"/>
    <s v="Kew"/>
    <s v="Boroondara"/>
    <s v="Southern Metropolitan"/>
    <n v="6"/>
    <n v="2016"/>
  </r>
  <r>
    <d v="2016-06-06T00:00:00"/>
    <n v="2100000"/>
    <x v="0"/>
    <s v="Jones and Jones"/>
    <x v="1"/>
    <n v="3186"/>
    <n v="3"/>
    <n v="2"/>
    <n v="2"/>
    <n v="463"/>
    <n v="1970"/>
    <s v="30 Barkly St"/>
    <s v="Brighton"/>
    <s v="Bayside"/>
    <s v="Southern Metropolitan"/>
    <n v="6"/>
    <n v="2016"/>
  </r>
  <r>
    <d v="2016-06-06T00:00:00"/>
    <n v="739000"/>
    <x v="1"/>
    <s v="Property Barons"/>
    <x v="1"/>
    <n v="3079"/>
    <n v="2"/>
    <n v="1"/>
    <n v="1"/>
    <n v="648"/>
    <n v="1965"/>
    <s v="5/52 Locksley Rd"/>
    <s v="Ivanhoe"/>
    <s v="Banyule"/>
    <s v="Eastern Metropolitan"/>
    <n v="6"/>
    <n v="2016"/>
  </r>
  <r>
    <d v="2016-06-07T00:00:00"/>
    <n v="1160000"/>
    <x v="0"/>
    <s v="Sanders"/>
    <x v="1"/>
    <n v="3125"/>
    <n v="3"/>
    <n v="1"/>
    <n v="1"/>
    <n v="786"/>
    <n v="1950"/>
    <s v="48 Station St"/>
    <s v="Burwood"/>
    <s v="Whitehorse"/>
    <s v="Southern Metropolitan"/>
    <n v="6"/>
    <n v="2016"/>
  </r>
  <r>
    <d v="2016-06-07T00:00:00"/>
    <n v="405000"/>
    <x v="1"/>
    <s v="Jones and Jones"/>
    <x v="0"/>
    <n v="3142"/>
    <n v="1"/>
    <n v="1"/>
    <n v="1"/>
    <n v="0"/>
    <m/>
    <s v="8/5 Gordon St"/>
    <s v="Toorak"/>
    <s v="Stonnington"/>
    <s v="Southern Metropolitan"/>
    <n v="6"/>
    <n v="2016"/>
  </r>
  <r>
    <d v="2016-06-07T00:00:00"/>
    <n v="1690000"/>
    <x v="0"/>
    <s v="Cunninghams"/>
    <x v="1"/>
    <n v="3145"/>
    <n v="4"/>
    <n v="2"/>
    <n v="2"/>
    <n v="334"/>
    <n v="1920"/>
    <s v="102 Manning Rd"/>
    <s v="Malvern East"/>
    <s v="Stonnington"/>
    <s v="Southern Metropolitan"/>
    <n v="6"/>
    <n v="2016"/>
  </r>
  <r>
    <d v="2016-06-07T00:00:00"/>
    <n v="1595000"/>
    <x v="0"/>
    <s v="Cunninghams"/>
    <x v="0"/>
    <n v="3205"/>
    <n v="3"/>
    <n v="2"/>
    <n v="0"/>
    <n v="171"/>
    <n v="1890"/>
    <s v="72 Smith St"/>
    <s v="South Melbourne"/>
    <s v="Port Phillip"/>
    <s v="Southern Metropolitan"/>
    <n v="6"/>
    <n v="2016"/>
  </r>
  <r>
    <d v="2016-06-07T00:00:00"/>
    <n v="480000"/>
    <x v="0"/>
    <s v="Cunninghams"/>
    <x v="1"/>
    <n v="3060"/>
    <n v="3"/>
    <n v="2"/>
    <n v="2"/>
    <n v="305"/>
    <m/>
    <s v="15 Dowding Cl"/>
    <s v="Fawkner"/>
    <s v="Moreland"/>
    <s v="Northern Metropolitan"/>
    <n v="6"/>
    <n v="2016"/>
  </r>
  <r>
    <d v="2016-06-07T00:00:00"/>
    <n v="637000"/>
    <x v="0"/>
    <s v="Metro Ladder"/>
    <x v="1"/>
    <n v="3058"/>
    <n v="3"/>
    <n v="1"/>
    <n v="4"/>
    <n v="498"/>
    <n v="1950"/>
    <s v="127 Elizabeth St"/>
    <s v="Coburg North"/>
    <s v="Moreland"/>
    <s v="Northern Metropolitan"/>
    <n v="6"/>
    <n v="2016"/>
  </r>
  <r>
    <d v="2016-06-07T00:00:00"/>
    <n v="740000"/>
    <x v="0"/>
    <s v="Cunninghams"/>
    <x v="0"/>
    <n v="3043"/>
    <n v="4"/>
    <n v="2"/>
    <n v="2"/>
    <n v="453"/>
    <n v="2007"/>
    <s v="8 Perth Ct"/>
    <s v="Gowanbrae"/>
    <s v="Moreland"/>
    <s v="Western Metropolitan"/>
    <n v="6"/>
    <n v="2016"/>
  </r>
  <r>
    <d v="2016-06-07T00:00:00"/>
    <n v="772500"/>
    <x v="0"/>
    <s v="Flanders &amp; Fish"/>
    <x v="1"/>
    <n v="3046"/>
    <n v="4"/>
    <n v="2"/>
    <n v="2"/>
    <n v="595"/>
    <n v="1983"/>
    <s v="41 Davies St"/>
    <s v="Hadfield"/>
    <s v="Moreland"/>
    <s v="Northern Metropolitan"/>
    <n v="6"/>
    <n v="2016"/>
  </r>
  <r>
    <d v="2016-06-07T00:00:00"/>
    <n v="660000"/>
    <x v="1"/>
    <s v="Property Barons"/>
    <x v="1"/>
    <n v="3042"/>
    <n v="2"/>
    <n v="2"/>
    <n v="1"/>
    <n v="217"/>
    <n v="2006"/>
    <s v="3/42 Sapphire St"/>
    <s v="Niddrie"/>
    <s v="Moonee Valley"/>
    <s v="Western Metropolitan"/>
    <n v="6"/>
    <n v="2016"/>
  </r>
  <r>
    <d v="2016-06-07T00:00:00"/>
    <n v="845000"/>
    <x v="0"/>
    <s v="Metro Ladder"/>
    <x v="1"/>
    <n v="3033"/>
    <n v="4"/>
    <n v="1"/>
    <n v="1"/>
    <n v="622"/>
    <n v="1965"/>
    <s v="74 Lincoln Dr"/>
    <s v="Keilor East"/>
    <s v="Moonee Valley"/>
    <s v="Western Metropolitan"/>
    <n v="6"/>
    <n v="2016"/>
  </r>
  <r>
    <d v="2016-06-07T00:00:00"/>
    <n v="460000"/>
    <x v="1"/>
    <s v="Cunninghams"/>
    <x v="0"/>
    <n v="3003"/>
    <n v="1"/>
    <n v="1"/>
    <n v="1"/>
    <n v="0"/>
    <n v="2000"/>
    <s v="10/18 Ireland St"/>
    <s v="West Melbourne"/>
    <s v="Melbourne"/>
    <s v="Northern Metropolitan"/>
    <n v="6"/>
    <n v="2016"/>
  </r>
  <r>
    <d v="2016-06-07T00:00:00"/>
    <n v="540000"/>
    <x v="1"/>
    <s v="Metro Ladder"/>
    <x v="1"/>
    <n v="3141"/>
    <n v="1"/>
    <n v="1"/>
    <n v="1"/>
    <n v="480"/>
    <n v="1930"/>
    <s v="3/38 Arnold St"/>
    <s v="South Yarra"/>
    <s v="Melbourne"/>
    <s v="Southern Metropolitan"/>
    <n v="6"/>
    <n v="2016"/>
  </r>
  <r>
    <d v="2016-06-07T00:00:00"/>
    <n v="615000"/>
    <x v="1"/>
    <s v="Metro Ladder"/>
    <x v="1"/>
    <n v="3011"/>
    <n v="2"/>
    <n v="1"/>
    <n v="3"/>
    <n v="207"/>
    <n v="1960"/>
    <s v="6/63 Everard St"/>
    <s v="Footscray"/>
    <s v="Maribyrnong"/>
    <s v="Western Metropolitan"/>
    <n v="6"/>
    <n v="2016"/>
  </r>
  <r>
    <d v="2016-06-07T00:00:00"/>
    <n v="670000"/>
    <x v="0"/>
    <s v="Cunninghams"/>
    <x v="0"/>
    <n v="3013"/>
    <n v="3"/>
    <n v="1"/>
    <n v="1"/>
    <n v="463"/>
    <n v="1950"/>
    <s v="76 Kidman St"/>
    <s v="Yarraville"/>
    <s v="Maribyrnong"/>
    <s v="Western Metropolitan"/>
    <n v="6"/>
    <n v="2016"/>
  </r>
  <r>
    <d v="2016-06-07T00:00:00"/>
    <n v="1650000"/>
    <x v="0"/>
    <s v="Cunninghams"/>
    <x v="0"/>
    <n v="3185"/>
    <n v="4"/>
    <n v="3"/>
    <n v="2"/>
    <n v="386"/>
    <n v="1913"/>
    <s v="9 Ripon Gr"/>
    <s v="Elsternwick"/>
    <s v="Glen Eira"/>
    <s v="Southern Metropolitan"/>
    <n v="6"/>
    <n v="2016"/>
  </r>
  <r>
    <d v="2016-06-07T00:00:00"/>
    <n v="1500000"/>
    <x v="0"/>
    <s v="Metro Ladder"/>
    <x v="0"/>
    <n v="3104"/>
    <n v="5"/>
    <n v="2"/>
    <n v="2"/>
    <n v="605"/>
    <m/>
    <s v="11 Highview Rd"/>
    <s v="Balwyn North"/>
    <s v="Boroondara"/>
    <s v="Southern Metropolitan"/>
    <n v="6"/>
    <n v="2016"/>
  </r>
  <r>
    <d v="2016-06-07T00:00:00"/>
    <n v="3171000"/>
    <x v="0"/>
    <s v="Cunninghams"/>
    <x v="1"/>
    <n v="3186"/>
    <n v="5"/>
    <n v="2"/>
    <n v="2"/>
    <n v="710"/>
    <n v="2000"/>
    <s v="15 Hanby St"/>
    <s v="Brighton"/>
    <s v="Bayside"/>
    <s v="Southern Metropolitan"/>
    <n v="6"/>
    <n v="2016"/>
  </r>
  <r>
    <d v="2016-06-07T00:00:00"/>
    <n v="2400000"/>
    <x v="0"/>
    <s v="Jones and Jones"/>
    <x v="1"/>
    <n v="3079"/>
    <n v="4"/>
    <n v="2"/>
    <n v="2"/>
    <n v="1252"/>
    <n v="1920"/>
    <s v="20 Locksley Rd"/>
    <s v="Ivanhoe"/>
    <s v="Banyule"/>
    <s v="Eastern Metropolitan"/>
    <n v="6"/>
    <n v="2016"/>
  </r>
  <r>
    <d v="2016-06-08T00:00:00"/>
    <n v="1000000"/>
    <x v="1"/>
    <s v="Jones and Jones"/>
    <x v="0"/>
    <n v="3144"/>
    <n v="3"/>
    <n v="2"/>
    <n v="1"/>
    <n v="176"/>
    <m/>
    <s v="4/8 Park St"/>
    <s v="Malvern"/>
    <s v="Stonnington"/>
    <s v="Southern Metropolitan"/>
    <n v="6"/>
    <n v="2016"/>
  </r>
  <r>
    <d v="2016-06-08T00:00:00"/>
    <n v="1405000"/>
    <x v="1"/>
    <s v="Cunninghams"/>
    <x v="1"/>
    <n v="3207"/>
    <n v="2"/>
    <n v="2"/>
    <n v="1"/>
    <n v="0"/>
    <m/>
    <s v="103/2 Pier St"/>
    <s v="Port Melbourne"/>
    <s v="Port Phillip"/>
    <s v="Southern Metropolitan"/>
    <n v="6"/>
    <n v="2016"/>
  </r>
  <r>
    <d v="2016-06-08T00:00:00"/>
    <n v="265000"/>
    <x v="1"/>
    <s v="Melbourne Homes"/>
    <x v="0"/>
    <n v="3055"/>
    <n v="1"/>
    <n v="1"/>
    <n v="1"/>
    <n v="0"/>
    <n v="2000"/>
    <s v="1/455 Albion St"/>
    <s v="Brunswick West"/>
    <s v="Moreland"/>
    <s v="Northern Metropolitan"/>
    <n v="6"/>
    <n v="2016"/>
  </r>
  <r>
    <d v="2016-06-08T00:00:00"/>
    <n v="435000"/>
    <x v="1"/>
    <s v="Jones and Jones"/>
    <x v="0"/>
    <n v="3056"/>
    <n v="2"/>
    <n v="1"/>
    <n v="1"/>
    <n v="0"/>
    <n v="1973"/>
    <s v="11/68 De Carle St"/>
    <s v="Brunswick"/>
    <s v="Moreland"/>
    <s v="Northern Metropolitan"/>
    <n v="6"/>
    <n v="2016"/>
  </r>
  <r>
    <d v="2016-06-08T00:00:00"/>
    <n v="1261000"/>
    <x v="0"/>
    <s v="Cunninghams"/>
    <x v="1"/>
    <n v="3056"/>
    <n v="3"/>
    <n v="1"/>
    <n v="1"/>
    <n v="216"/>
    <n v="1910"/>
    <s v="175 Edward St"/>
    <s v="Brunswick"/>
    <s v="Moreland"/>
    <s v="Northern Metropolitan"/>
    <n v="6"/>
    <n v="2016"/>
  </r>
  <r>
    <d v="2016-06-08T00:00:00"/>
    <n v="1550000"/>
    <x v="0"/>
    <s v="Cunninghams"/>
    <x v="1"/>
    <n v="3056"/>
    <n v="3"/>
    <n v="1"/>
    <n v="1"/>
    <n v="346"/>
    <n v="1900"/>
    <s v="19 Horne St"/>
    <s v="Brunswick"/>
    <s v="Moreland"/>
    <s v="Northern Metropolitan"/>
    <n v="6"/>
    <n v="2016"/>
  </r>
  <r>
    <d v="2016-06-08T00:00:00"/>
    <n v="829000"/>
    <x v="0"/>
    <s v="Cunninghams"/>
    <x v="1"/>
    <n v="3031"/>
    <n v="3"/>
    <n v="2"/>
    <n v="2"/>
    <n v="84"/>
    <m/>
    <s v="61 Willis St"/>
    <s v="Kensington"/>
    <s v="Melbourne"/>
    <s v="Northern Metropolitan"/>
    <n v="6"/>
    <n v="2016"/>
  </r>
  <r>
    <d v="2016-06-08T00:00:00"/>
    <n v="1170000"/>
    <x v="0"/>
    <s v="Cunninghams"/>
    <x v="1"/>
    <n v="3053"/>
    <n v="2"/>
    <n v="1"/>
    <n v="1"/>
    <n v="144"/>
    <n v="1890"/>
    <s v="34 Barkly St"/>
    <s v="Carlton"/>
    <s v="Melbourne"/>
    <s v="Northern Metropolitan"/>
    <n v="6"/>
    <n v="2016"/>
  </r>
  <r>
    <d v="2016-06-08T00:00:00"/>
    <n v="2033000"/>
    <x v="0"/>
    <s v="Cunninghams"/>
    <x v="1"/>
    <n v="3053"/>
    <n v="4"/>
    <n v="2"/>
    <n v="2"/>
    <n v="123"/>
    <m/>
    <s v="32 Dorrit St"/>
    <s v="Carlton"/>
    <s v="Melbourne"/>
    <s v="Northern Metropolitan"/>
    <n v="6"/>
    <n v="2016"/>
  </r>
  <r>
    <d v="2016-06-08T00:00:00"/>
    <n v="765000"/>
    <x v="0"/>
    <s v="Cunninghams"/>
    <x v="1"/>
    <n v="3204"/>
    <n v="2"/>
    <n v="1"/>
    <n v="2"/>
    <n v="300"/>
    <m/>
    <s v="616 North Rd"/>
    <s v="Ormond"/>
    <s v="Glen Eira"/>
    <s v="Southern Metropolitan"/>
    <n v="6"/>
    <n v="2016"/>
  </r>
  <r>
    <d v="2016-06-08T00:00:00"/>
    <n v="1262000"/>
    <x v="0"/>
    <s v="Metro Ladder"/>
    <x v="1"/>
    <n v="3162"/>
    <n v="2"/>
    <n v="2"/>
    <n v="2"/>
    <n v="464"/>
    <n v="2016"/>
    <s v="136 Sycamore St"/>
    <s v="Caulfield South"/>
    <s v="Glen Eira"/>
    <s v="Southern Metropolitan"/>
    <n v="6"/>
    <n v="2016"/>
  </r>
  <r>
    <d v="2016-06-08T00:00:00"/>
    <n v="245000"/>
    <x v="1"/>
    <s v="Cunninghams"/>
    <x v="0"/>
    <n v="3071"/>
    <n v="1"/>
    <n v="1"/>
    <n v="1"/>
    <n v="0"/>
    <m/>
    <s v="8/89 Ballantyne St"/>
    <s v="Thornbury"/>
    <s v="Darebin"/>
    <s v="Northern Metropolitan"/>
    <n v="6"/>
    <n v="2016"/>
  </r>
  <r>
    <d v="2016-06-08T00:00:00"/>
    <n v="425000"/>
    <x v="0"/>
    <s v="Property Barons"/>
    <x v="1"/>
    <n v="3020"/>
    <n v="2"/>
    <n v="1"/>
    <n v="1"/>
    <n v="225"/>
    <n v="2000"/>
    <s v="4/162 Cornwall Rd"/>
    <s v="Sunshine"/>
    <s v="Brimbank"/>
    <s v="Western Metropolitan"/>
    <n v="6"/>
    <n v="2016"/>
  </r>
  <r>
    <d v="2016-06-08T00:00:00"/>
    <n v="1400000"/>
    <x v="0"/>
    <s v="Jones and Jones"/>
    <x v="0"/>
    <n v="3124"/>
    <n v="4"/>
    <n v="1"/>
    <n v="0"/>
    <n v="693"/>
    <n v="1935"/>
    <s v="5 Nicholsdale Rd"/>
    <s v="Camberwell"/>
    <s v="Boroondara"/>
    <s v="Southern Metropolitan"/>
    <n v="6"/>
    <n v="2016"/>
  </r>
  <r>
    <d v="2016-06-08T00:00:00"/>
    <n v="1875000"/>
    <x v="0"/>
    <s v="Flanders &amp; Fish"/>
    <x v="0"/>
    <n v="3104"/>
    <n v="5"/>
    <n v="3"/>
    <n v="2"/>
    <n v="842"/>
    <n v="1961"/>
    <s v="430 Balwyn Rd"/>
    <s v="Balwyn North"/>
    <s v="Boroondara"/>
    <s v="Southern Metropolitan"/>
    <n v="6"/>
    <n v="2016"/>
  </r>
  <r>
    <d v="2016-06-08T00:00:00"/>
    <n v="2065000"/>
    <x v="0"/>
    <s v="Jones and Jones"/>
    <x v="1"/>
    <n v="3122"/>
    <n v="3"/>
    <n v="1"/>
    <n v="1"/>
    <n v="351"/>
    <n v="1910"/>
    <s v="3 Randolph St"/>
    <s v="Hawthorn"/>
    <s v="Boroondara"/>
    <s v="Southern Metropolitan"/>
    <n v="6"/>
    <n v="2016"/>
  </r>
  <r>
    <d v="2016-06-08T00:00:00"/>
    <n v="2170000"/>
    <x v="0"/>
    <s v="Flanders &amp; Fish"/>
    <x v="0"/>
    <n v="3104"/>
    <n v="4"/>
    <n v="2"/>
    <n v="2"/>
    <n v="1040"/>
    <m/>
    <s v="3 Alpha St"/>
    <s v="Balwyn North"/>
    <s v="Boroondara"/>
    <s v="Southern Metropolitan"/>
    <n v="6"/>
    <n v="2016"/>
  </r>
  <r>
    <d v="2016-06-08T00:00:00"/>
    <n v="360000"/>
    <x v="1"/>
    <s v="Property Barons"/>
    <x v="0"/>
    <n v="3081"/>
    <n v="2"/>
    <n v="1"/>
    <n v="1"/>
    <n v="89"/>
    <n v="1970"/>
    <s v="15/459 Waterdale Rd"/>
    <s v="Heidelberg West"/>
    <s v="Banyule"/>
    <s v="Eastern Metropolitan"/>
    <n v="6"/>
    <n v="2016"/>
  </r>
  <r>
    <d v="2016-06-08T00:00:00"/>
    <n v="646250"/>
    <x v="0"/>
    <s v="Cunninghams"/>
    <x v="1"/>
    <n v="3081"/>
    <n v="3"/>
    <n v="1"/>
    <n v="2"/>
    <n v="616"/>
    <n v="1965"/>
    <s v="5 Mulberry Pde"/>
    <s v="Heidelberg West"/>
    <s v="Banyule"/>
    <s v="Eastern Metropolitan"/>
    <n v="6"/>
    <n v="2016"/>
  </r>
  <r>
    <d v="2016-06-08T00:00:00"/>
    <n v="1100000"/>
    <x v="0"/>
    <s v="Metro Ladder"/>
    <x v="0"/>
    <n v="3084"/>
    <n v="3"/>
    <n v="2"/>
    <n v="1"/>
    <n v="555"/>
    <n v="1988"/>
    <s v="107 Banksia St"/>
    <s v="Eaglemont"/>
    <s v="Banyule"/>
    <s v="Eastern Metropolitan"/>
    <n v="6"/>
    <n v="2016"/>
  </r>
  <r>
    <d v="2016-06-09T00:00:00"/>
    <n v="623500"/>
    <x v="1"/>
    <s v="Metro Ladder"/>
    <x v="0"/>
    <n v="3141"/>
    <n v="2"/>
    <n v="1"/>
    <n v="1"/>
    <n v="0"/>
    <n v="1970"/>
    <s v="8/24 Fitzgerald St"/>
    <s v="South Yarra"/>
    <s v="Stonnington"/>
    <s v="Southern Metropolitan"/>
    <n v="6"/>
    <n v="2016"/>
  </r>
  <r>
    <d v="2016-06-09T00:00:00"/>
    <n v="470000"/>
    <x v="1"/>
    <s v="Cunninghams"/>
    <x v="0"/>
    <n v="3207"/>
    <n v="1"/>
    <n v="1"/>
    <n v="1"/>
    <n v="0"/>
    <m/>
    <s v="202/52 Dow St"/>
    <s v="Port Melbourne"/>
    <s v="Port Phillip"/>
    <s v="Southern Metropolitan"/>
    <n v="6"/>
    <n v="2016"/>
  </r>
  <r>
    <d v="2016-06-09T00:00:00"/>
    <n v="500000"/>
    <x v="1"/>
    <s v="Melbourne Homes"/>
    <x v="0"/>
    <n v="3184"/>
    <n v="2"/>
    <n v="1"/>
    <n v="1"/>
    <n v="0"/>
    <n v="1970"/>
    <s v="6/26 Ruskin St"/>
    <s v="Elwood"/>
    <s v="Port Phillip"/>
    <s v="Southern Metropolitan"/>
    <n v="6"/>
    <n v="2016"/>
  </r>
  <r>
    <d v="2016-06-09T00:00:00"/>
    <n v="700000"/>
    <x v="1"/>
    <s v="Sanders"/>
    <x v="0"/>
    <n v="3206"/>
    <n v="2"/>
    <n v="1"/>
    <n v="1"/>
    <n v="0"/>
    <n v="1970"/>
    <s v="6/82 Patterson St"/>
    <s v="Middle Park"/>
    <s v="Port Phillip"/>
    <s v="Southern Metropolitan"/>
    <n v="6"/>
    <n v="2016"/>
  </r>
  <r>
    <d v="2016-06-09T00:00:00"/>
    <n v="1320000"/>
    <x v="0"/>
    <s v="Jones and Jones"/>
    <x v="1"/>
    <n v="3181"/>
    <n v="3"/>
    <n v="1"/>
    <n v="0"/>
    <n v="365"/>
    <m/>
    <s v="19 Newry St"/>
    <s v="Windsor"/>
    <s v="Port Phillip"/>
    <s v="Southern Metropolitan"/>
    <n v="6"/>
    <n v="2016"/>
  </r>
  <r>
    <d v="2016-06-09T00:00:00"/>
    <n v="1250000"/>
    <x v="0"/>
    <s v="Sanders"/>
    <x v="1"/>
    <n v="3039"/>
    <n v="3"/>
    <n v="2"/>
    <n v="1"/>
    <n v="283"/>
    <n v="2002"/>
    <s v="1a Ardmillan Rd"/>
    <s v="Moonee Ponds"/>
    <s v="Moonee Valley"/>
    <s v="Western Metropolitan"/>
    <n v="6"/>
    <n v="2016"/>
  </r>
  <r>
    <d v="2016-06-09T00:00:00"/>
    <n v="500000"/>
    <x v="1"/>
    <s v="Cunninghams"/>
    <x v="1"/>
    <n v="3053"/>
    <n v="2"/>
    <n v="2"/>
    <n v="1"/>
    <n v="0"/>
    <n v="2010"/>
    <s v="403/20 Reeves St"/>
    <s v="Carlton"/>
    <s v="Melbourne"/>
    <s v="Northern Metropolitan"/>
    <n v="6"/>
    <n v="2016"/>
  </r>
  <r>
    <d v="2016-06-09T00:00:00"/>
    <n v="940000"/>
    <x v="0"/>
    <s v="Cunninghams"/>
    <x v="0"/>
    <n v="3032"/>
    <n v="4"/>
    <n v="2"/>
    <n v="1"/>
    <n v="516"/>
    <m/>
    <s v="3 Valnere St"/>
    <s v="Maribyrnong"/>
    <s v="Maribyrnong"/>
    <s v="Western Metropolitan"/>
    <n v="6"/>
    <n v="2016"/>
  </r>
  <r>
    <d v="2016-06-09T00:00:00"/>
    <n v="331000"/>
    <x v="1"/>
    <s v="Melbourne Homes"/>
    <x v="1"/>
    <n v="3016"/>
    <n v="1"/>
    <n v="1"/>
    <n v="1"/>
    <n v="0"/>
    <m/>
    <s v="2/125 Ferguson St"/>
    <s v="Williamstown"/>
    <s v="Hobsons Bay"/>
    <s v="Western Metropolitan"/>
    <n v="6"/>
    <n v="2016"/>
  </r>
  <r>
    <d v="2016-06-09T00:00:00"/>
    <n v="380000"/>
    <x v="1"/>
    <s v="Sanders"/>
    <x v="0"/>
    <n v="3016"/>
    <n v="2"/>
    <n v="1"/>
    <n v="1"/>
    <n v="0"/>
    <n v="1960"/>
    <s v="12/29 Champion Rd"/>
    <s v="Williamstown North"/>
    <s v="Hobsons Bay"/>
    <s v="Western Metropolitan"/>
    <n v="6"/>
    <n v="2016"/>
  </r>
  <r>
    <d v="2016-06-09T00:00:00"/>
    <n v="753000"/>
    <x v="0"/>
    <s v="Property Barons"/>
    <x v="1"/>
    <n v="3018"/>
    <n v="3"/>
    <n v="2"/>
    <n v="2"/>
    <n v="529"/>
    <m/>
    <s v="24 McIntyre Dr"/>
    <s v="Altona"/>
    <s v="Hobsons Bay"/>
    <s v="Western Metropolitan"/>
    <n v="6"/>
    <n v="2016"/>
  </r>
  <r>
    <d v="2016-06-09T00:00:00"/>
    <n v="1050000"/>
    <x v="0"/>
    <s v="Jones and Jones"/>
    <x v="1"/>
    <n v="3165"/>
    <n v="3"/>
    <n v="1"/>
    <n v="4"/>
    <n v="726"/>
    <n v="1950"/>
    <s v="12 Barrani St"/>
    <s v="Bentleigh East"/>
    <s v="Glen Eira"/>
    <s v="Southern Metropolitan"/>
    <n v="6"/>
    <n v="2016"/>
  </r>
  <r>
    <d v="2016-06-09T00:00:00"/>
    <n v="1075000"/>
    <x v="0"/>
    <s v="Metro Ladder"/>
    <x v="0"/>
    <n v="3187"/>
    <n v="3"/>
    <n v="2"/>
    <n v="2"/>
    <n v="312"/>
    <n v="1990"/>
    <s v="12 Thomas St"/>
    <s v="Brighton East"/>
    <s v="Glen Eira"/>
    <s v="Southern Metropolitan"/>
    <n v="6"/>
    <n v="2016"/>
  </r>
  <r>
    <d v="2016-06-09T00:00:00"/>
    <n v="1197000"/>
    <x v="0"/>
    <s v="Jones and Jones"/>
    <x v="1"/>
    <n v="3165"/>
    <n v="3"/>
    <n v="1"/>
    <n v="2"/>
    <n v="692"/>
    <n v="1949"/>
    <s v="54 Elizabeth St"/>
    <s v="Bentleigh East"/>
    <s v="Glen Eira"/>
    <s v="Southern Metropolitan"/>
    <n v="6"/>
    <n v="2016"/>
  </r>
  <r>
    <d v="2016-06-09T00:00:00"/>
    <n v="1600000"/>
    <x v="0"/>
    <s v="Jones and Jones"/>
    <x v="1"/>
    <n v="3163"/>
    <n v="3"/>
    <n v="2"/>
    <n v="2"/>
    <n v="751"/>
    <n v="1923"/>
    <s v="1 Frogmore Rd"/>
    <s v="Carnegie"/>
    <s v="Glen Eira"/>
    <s v="Southern Metropolitan"/>
    <n v="6"/>
    <n v="2016"/>
  </r>
  <r>
    <d v="2016-06-09T00:00:00"/>
    <n v="660000"/>
    <x v="0"/>
    <s v="Property Barons"/>
    <x v="0"/>
    <n v="3072"/>
    <n v="4"/>
    <n v="2"/>
    <n v="1"/>
    <n v="0"/>
    <m/>
    <s v="33 George St"/>
    <s v="Preston"/>
    <s v="Darebin"/>
    <s v="Northern Metropolitan"/>
    <n v="6"/>
    <n v="2016"/>
  </r>
  <r>
    <d v="2016-06-09T00:00:00"/>
    <n v="860000"/>
    <x v="0"/>
    <s v="Cunninghams"/>
    <x v="0"/>
    <n v="3070"/>
    <n v="3"/>
    <n v="1"/>
    <n v="1"/>
    <n v="213"/>
    <m/>
    <s v="77 Dennis St"/>
    <s v="Northcote"/>
    <s v="Darebin"/>
    <s v="Northern Metropolitan"/>
    <n v="6"/>
    <n v="2016"/>
  </r>
  <r>
    <d v="2016-06-09T00:00:00"/>
    <n v="1186000"/>
    <x v="0"/>
    <s v="Cunninghams"/>
    <x v="0"/>
    <n v="3073"/>
    <n v="4"/>
    <n v="1"/>
    <n v="2"/>
    <n v="895"/>
    <n v="1940"/>
    <s v="16 Birdwood St"/>
    <s v="Reservoir"/>
    <s v="Darebin"/>
    <s v="Northern Metropolitan"/>
    <n v="6"/>
    <n v="2016"/>
  </r>
  <r>
    <d v="2016-06-09T00:00:00"/>
    <n v="1900000"/>
    <x v="0"/>
    <s v="Metro Ladder"/>
    <x v="0"/>
    <n v="3070"/>
    <n v="4"/>
    <n v="2"/>
    <n v="1"/>
    <n v="537"/>
    <m/>
    <s v="27 Vauxhall Rd"/>
    <s v="Northcote"/>
    <s v="Darebin"/>
    <s v="Northern Metropolitan"/>
    <n v="6"/>
    <n v="2016"/>
  </r>
  <r>
    <d v="2016-06-09T00:00:00"/>
    <n v="1390000"/>
    <x v="0"/>
    <s v="Property Barons"/>
    <x v="1"/>
    <n v="3146"/>
    <n v="4"/>
    <n v="2"/>
    <n v="3"/>
    <n v="397"/>
    <m/>
    <s v="1 Rosedale Rd"/>
    <s v="Glen Iris"/>
    <s v="Boroondara"/>
    <s v="Southern Metropolitan"/>
    <n v="6"/>
    <n v="2016"/>
  </r>
  <r>
    <d v="2016-06-09T00:00:00"/>
    <n v="2125000"/>
    <x v="0"/>
    <s v="Jones and Jones"/>
    <x v="0"/>
    <n v="3103"/>
    <n v="3"/>
    <n v="2"/>
    <n v="2"/>
    <n v="699"/>
    <n v="1985"/>
    <s v="3 Westminster St"/>
    <s v="Balwyn"/>
    <s v="Boroondara"/>
    <s v="Southern Metropolitan"/>
    <n v="6"/>
    <n v="2016"/>
  </r>
  <r>
    <d v="2016-06-09T00:00:00"/>
    <n v="633000"/>
    <x v="1"/>
    <s v="Property Barons"/>
    <x v="1"/>
    <n v="3084"/>
    <n v="2"/>
    <n v="1"/>
    <n v="1"/>
    <n v="210"/>
    <m/>
    <s v="5/37 Grandview Gr"/>
    <s v="Rosanna"/>
    <s v="Banyule"/>
    <s v="Eastern Metropolitan"/>
    <n v="6"/>
    <n v="2016"/>
  </r>
  <r>
    <d v="2016-06-10T00:00:00"/>
    <n v="770000"/>
    <x v="0"/>
    <s v="Jones and Jones"/>
    <x v="0"/>
    <n v="3068"/>
    <n v="2"/>
    <n v="2"/>
    <n v="1"/>
    <n v="134"/>
    <n v="1905"/>
    <s v="51 Rae St"/>
    <s v="Fitzroy North"/>
    <s v="Yarra"/>
    <s v="Northern Metropolitan"/>
    <n v="6"/>
    <n v="2016"/>
  </r>
  <r>
    <d v="2016-06-10T00:00:00"/>
    <n v="1025000"/>
    <x v="0"/>
    <s v="Jones and Jones"/>
    <x v="1"/>
    <n v="3121"/>
    <n v="2"/>
    <n v="1"/>
    <n v="1"/>
    <n v="169"/>
    <n v="1900"/>
    <s v="32 Duke St"/>
    <s v="Richmond"/>
    <s v="Yarra"/>
    <s v="Northern Metropolitan"/>
    <n v="6"/>
    <n v="2016"/>
  </r>
  <r>
    <d v="2016-06-10T00:00:00"/>
    <n v="625000"/>
    <x v="1"/>
    <s v="Zimmerman"/>
    <x v="0"/>
    <n v="3207"/>
    <n v="2"/>
    <n v="2"/>
    <n v="1"/>
    <n v="2166"/>
    <m/>
    <s v="220/99 Dow St"/>
    <s v="Port Melbourne"/>
    <s v="Port Phillip"/>
    <s v="Southern Metropolitan"/>
    <n v="6"/>
    <n v="2016"/>
  </r>
  <r>
    <d v="2016-06-10T00:00:00"/>
    <n v="731000"/>
    <x v="0"/>
    <s v="Metro Ladder"/>
    <x v="1"/>
    <n v="3044"/>
    <n v="3"/>
    <n v="1"/>
    <n v="2"/>
    <n v="568"/>
    <n v="1960"/>
    <s v="24 Alexandra St"/>
    <s v="Pascoe Vale"/>
    <s v="Moreland"/>
    <s v="Northern Metropolitan"/>
    <n v="6"/>
    <n v="2016"/>
  </r>
  <r>
    <d v="2016-06-10T00:00:00"/>
    <n v="807000"/>
    <x v="2"/>
    <s v="Metro Ladder"/>
    <x v="1"/>
    <n v="3033"/>
    <n v="4"/>
    <n v="2"/>
    <n v="2"/>
    <n v="319"/>
    <m/>
    <s v="21 Henry St"/>
    <s v="Keilor East"/>
    <s v="Moonee Valley"/>
    <s v="Western Metropolitan"/>
    <n v="6"/>
    <n v="2016"/>
  </r>
  <r>
    <d v="2016-06-10T00:00:00"/>
    <n v="991000"/>
    <x v="0"/>
    <s v="Flanders &amp; Fish"/>
    <x v="1"/>
    <n v="3031"/>
    <n v="3"/>
    <n v="1"/>
    <n v="4"/>
    <n v="402"/>
    <n v="1915"/>
    <s v="20 Glance St"/>
    <s v="Flemington"/>
    <s v="Moonee Valley"/>
    <s v="Northern Metropolitan"/>
    <n v="6"/>
    <n v="2016"/>
  </r>
  <r>
    <d v="2016-06-10T00:00:00"/>
    <n v="990000"/>
    <x v="1"/>
    <s v="Cunninghams"/>
    <x v="1"/>
    <n v="3006"/>
    <n v="4"/>
    <n v="3"/>
    <n v="1"/>
    <n v="0"/>
    <n v="1995"/>
    <s v="6/77 Dodds St"/>
    <s v="Southbank"/>
    <s v="Melbourne"/>
    <s v="Southern Metropolitan"/>
    <n v="6"/>
    <n v="2016"/>
  </r>
  <r>
    <d v="2016-06-10T00:00:00"/>
    <n v="1260000"/>
    <x v="0"/>
    <s v="Flanders &amp; Fish"/>
    <x v="1"/>
    <n v="3003"/>
    <n v="3"/>
    <n v="3"/>
    <n v="2"/>
    <n v="506"/>
    <n v="2000"/>
    <s v="115 Abbotsford St"/>
    <s v="West Melbourne"/>
    <s v="Melbourne"/>
    <s v="Northern Metropolitan"/>
    <n v="6"/>
    <n v="2016"/>
  </r>
  <r>
    <d v="2016-06-10T00:00:00"/>
    <n v="1630100"/>
    <x v="0"/>
    <s v="Sanders"/>
    <x v="1"/>
    <n v="3053"/>
    <n v="4"/>
    <n v="2"/>
    <n v="0"/>
    <n v="132"/>
    <n v="1890"/>
    <s v="176 Cardigan St"/>
    <s v="Carlton"/>
    <s v="Melbourne"/>
    <s v="Northern Metropolitan"/>
    <n v="6"/>
    <n v="2016"/>
  </r>
  <r>
    <d v="2016-06-10T00:00:00"/>
    <n v="375000"/>
    <x v="0"/>
    <s v="Metro Ladder"/>
    <x v="1"/>
    <n v="3011"/>
    <n v="2"/>
    <n v="1"/>
    <n v="1"/>
    <n v="0"/>
    <n v="1968"/>
    <s v="3/8 Eleanor St"/>
    <s v="Footscray"/>
    <s v="Maribyrnong"/>
    <s v="Western Metropolitan"/>
    <n v="6"/>
    <n v="2016"/>
  </r>
  <r>
    <d v="2016-06-10T00:00:00"/>
    <n v="673000"/>
    <x v="0"/>
    <s v="Cunninghams"/>
    <x v="0"/>
    <n v="3012"/>
    <n v="3"/>
    <n v="1"/>
    <n v="2"/>
    <n v="285"/>
    <n v="1910"/>
    <s v="1/166 Mitchell St"/>
    <s v="Maidstone"/>
    <s v="Maribyrnong"/>
    <s v="Western Metropolitan"/>
    <n v="6"/>
    <n v="2016"/>
  </r>
  <r>
    <d v="2016-06-10T00:00:00"/>
    <n v="1100000"/>
    <x v="0"/>
    <s v="Cunninghams"/>
    <x v="0"/>
    <n v="3032"/>
    <n v="4"/>
    <n v="2"/>
    <n v="2"/>
    <n v="586"/>
    <m/>
    <s v="9 Dale St"/>
    <s v="Maribyrnong"/>
    <s v="Maribyrnong"/>
    <s v="Western Metropolitan"/>
    <n v="6"/>
    <n v="2016"/>
  </r>
  <r>
    <d v="2016-06-10T00:00:00"/>
    <n v="1395000"/>
    <x v="0"/>
    <s v="Maxwells"/>
    <x v="0"/>
    <n v="3011"/>
    <n v="3"/>
    <n v="1"/>
    <n v="2"/>
    <n v="467"/>
    <n v="1946"/>
    <s v="11 Hotham St"/>
    <s v="Seddon"/>
    <s v="Maribyrnong"/>
    <s v="Western Metropolitan"/>
    <n v="6"/>
    <n v="2016"/>
  </r>
  <r>
    <d v="2016-06-10T00:00:00"/>
    <n v="513500"/>
    <x v="1"/>
    <s v="Zimmerman"/>
    <x v="1"/>
    <n v="3016"/>
    <n v="2"/>
    <n v="1"/>
    <n v="1"/>
    <n v="0"/>
    <n v="1980"/>
    <s v="5/77 Dover Rd"/>
    <s v="Williamstown"/>
    <s v="Hobsons Bay"/>
    <s v="Western Metropolitan"/>
    <n v="6"/>
    <n v="2016"/>
  </r>
  <r>
    <d v="2016-06-10T00:00:00"/>
    <n v="1460000"/>
    <x v="0"/>
    <s v="Sanders"/>
    <x v="1"/>
    <n v="3016"/>
    <n v="3"/>
    <n v="1"/>
    <n v="2"/>
    <n v="373"/>
    <n v="1970"/>
    <s v="98 Osborne St"/>
    <s v="Williamstown"/>
    <s v="Hobsons Bay"/>
    <s v="Western Metropolitan"/>
    <n v="6"/>
    <n v="2016"/>
  </r>
  <r>
    <d v="2016-06-10T00:00:00"/>
    <n v="930000"/>
    <x v="0"/>
    <s v="Metro Ladder"/>
    <x v="1"/>
    <n v="3163"/>
    <n v="2"/>
    <n v="1"/>
    <n v="1"/>
    <n v="264"/>
    <n v="1930"/>
    <s v="2 Kokaribb Rd"/>
    <s v="Carnegie"/>
    <s v="Glen Eira"/>
    <s v="Southern Metropolitan"/>
    <n v="6"/>
    <n v="2016"/>
  </r>
  <r>
    <d v="2016-06-10T00:00:00"/>
    <n v="1160000"/>
    <x v="2"/>
    <s v="Metro Ladder"/>
    <x v="1"/>
    <n v="3163"/>
    <n v="3"/>
    <n v="2"/>
    <n v="2"/>
    <n v="302"/>
    <n v="2000"/>
    <s v="3 Churchill Cl"/>
    <s v="Murrumbeena"/>
    <s v="Glen Eira"/>
    <s v="Southern Metropolitan"/>
    <n v="6"/>
    <n v="2016"/>
  </r>
  <r>
    <d v="2016-06-10T00:00:00"/>
    <n v="1506000"/>
    <x v="0"/>
    <s v="Jones and Jones"/>
    <x v="1"/>
    <n v="3163"/>
    <n v="4"/>
    <n v="2"/>
    <n v="2"/>
    <n v="561"/>
    <n v="1925"/>
    <s v="42 Margaret St"/>
    <s v="Carnegie"/>
    <s v="Glen Eira"/>
    <s v="Southern Metropolitan"/>
    <n v="6"/>
    <n v="2016"/>
  </r>
  <r>
    <d v="2016-06-10T00:00:00"/>
    <n v="390000"/>
    <x v="1"/>
    <s v="Cunninghams"/>
    <x v="0"/>
    <n v="3073"/>
    <n v="2"/>
    <n v="1"/>
    <n v="1"/>
    <n v="122"/>
    <n v="1980"/>
    <s v="4/7 Pershing St"/>
    <s v="Reservoir"/>
    <s v="Darebin"/>
    <s v="Northern Metropolitan"/>
    <n v="6"/>
    <n v="2016"/>
  </r>
  <r>
    <d v="2016-06-10T00:00:00"/>
    <n v="923000"/>
    <x v="0"/>
    <s v="Cunninghams"/>
    <x v="1"/>
    <n v="3072"/>
    <n v="3"/>
    <n v="1"/>
    <n v="0"/>
    <n v="333"/>
    <n v="1920"/>
    <s v="27 South St"/>
    <s v="Preston"/>
    <s v="Darebin"/>
    <s v="Northern Metropolitan"/>
    <n v="6"/>
    <n v="2016"/>
  </r>
  <r>
    <d v="2016-06-10T00:00:00"/>
    <n v="1590000"/>
    <x v="0"/>
    <s v="Jones and Jones"/>
    <x v="0"/>
    <n v="3070"/>
    <n v="4"/>
    <n v="1"/>
    <n v="1"/>
    <n v="484"/>
    <n v="1925"/>
    <s v="51 Kellett St"/>
    <s v="Northcote"/>
    <s v="Darebin"/>
    <s v="Northern Metropolitan"/>
    <n v="6"/>
    <n v="2016"/>
  </r>
  <r>
    <d v="2016-06-10T00:00:00"/>
    <n v="1860000"/>
    <x v="0"/>
    <s v="Cunninghams"/>
    <x v="1"/>
    <n v="3070"/>
    <n v="3"/>
    <n v="3"/>
    <n v="1"/>
    <n v="448"/>
    <m/>
    <s v="64 Union St"/>
    <s v="Northcote"/>
    <s v="Darebin"/>
    <s v="Northern Metropolitan"/>
    <n v="6"/>
    <n v="2016"/>
  </r>
  <r>
    <d v="2016-06-10T00:00:00"/>
    <n v="1600000"/>
    <x v="0"/>
    <s v="Cunninghams"/>
    <x v="0"/>
    <n v="3123"/>
    <n v="3"/>
    <n v="2"/>
    <n v="2"/>
    <n v="200"/>
    <m/>
    <s v="2/2 Myrniong Gr"/>
    <s v="Hawthorn East"/>
    <s v="Boroondara"/>
    <s v="Southern Metropolitan"/>
    <n v="6"/>
    <n v="2016"/>
  </r>
  <r>
    <d v="2016-06-10T00:00:00"/>
    <n v="1615000"/>
    <x v="0"/>
    <s v="Jones and Jones"/>
    <x v="1"/>
    <n v="3123"/>
    <n v="3"/>
    <n v="3"/>
    <n v="4"/>
    <n v="459"/>
    <m/>
    <s v="1051 Burke Rd"/>
    <s v="Hawthorn East"/>
    <s v="Boroondara"/>
    <s v="Southern Metropolitan"/>
    <n v="6"/>
    <n v="2016"/>
  </r>
  <r>
    <d v="2016-06-11T00:00:00"/>
    <n v="638000"/>
    <x v="1"/>
    <s v="Cunninghams"/>
    <x v="1"/>
    <n v="3121"/>
    <n v="2"/>
    <n v="2"/>
    <n v="1"/>
    <n v="0"/>
    <n v="2008"/>
    <s v="9/63 Stawell St"/>
    <s v="Richmond"/>
    <s v="Yarra"/>
    <s v="Northern Metropolitan"/>
    <n v="6"/>
    <n v="2016"/>
  </r>
  <r>
    <d v="2016-06-11T00:00:00"/>
    <n v="736000"/>
    <x v="1"/>
    <s v="Property Barons"/>
    <x v="1"/>
    <n v="3127"/>
    <n v="3"/>
    <n v="1"/>
    <n v="2"/>
    <n v="195"/>
    <m/>
    <s v="18/20 Florence Rd"/>
    <s v="Surrey Hills"/>
    <s v="Whitehorse"/>
    <s v="Southern Metropolitan"/>
    <n v="6"/>
    <n v="2016"/>
  </r>
  <r>
    <d v="2016-06-11T00:00:00"/>
    <n v="1200000"/>
    <x v="0"/>
    <s v="Cunninghams"/>
    <x v="1"/>
    <n v="3181"/>
    <n v="3"/>
    <n v="1"/>
    <n v="1"/>
    <n v="116"/>
    <m/>
    <s v="1/24 Green St"/>
    <s v="Windsor"/>
    <s v="Stonnington"/>
    <s v="Southern Metropolitan"/>
    <n v="6"/>
    <n v="2016"/>
  </r>
  <r>
    <d v="2016-06-11T00:00:00"/>
    <n v="601500"/>
    <x v="0"/>
    <s v="Metro Ladder"/>
    <x v="1"/>
    <n v="3044"/>
    <n v="2"/>
    <n v="1"/>
    <n v="1"/>
    <n v="253"/>
    <n v="2000"/>
    <s v="1/23 Stewart St"/>
    <s v="Pascoe Vale"/>
    <s v="Moreland"/>
    <s v="Northern Metropolitan"/>
    <n v="6"/>
    <n v="2016"/>
  </r>
  <r>
    <d v="2016-06-11T00:00:00"/>
    <n v="680000"/>
    <x v="0"/>
    <s v="Metro Ladder"/>
    <x v="0"/>
    <n v="3044"/>
    <n v="2"/>
    <n v="1"/>
    <n v="2"/>
    <n v="590"/>
    <n v="1940"/>
    <s v="6 Merbein St"/>
    <s v="Pascoe Vale"/>
    <s v="Moreland"/>
    <s v="Northern Metropolitan"/>
    <n v="6"/>
    <n v="2016"/>
  </r>
  <r>
    <d v="2016-06-11T00:00:00"/>
    <n v="847000"/>
    <x v="0"/>
    <s v="Metro Ladder"/>
    <x v="1"/>
    <n v="3033"/>
    <n v="4"/>
    <n v="3"/>
    <n v="2"/>
    <n v="579"/>
    <m/>
    <s v="38 Clarks Rd"/>
    <s v="Keilor East"/>
    <s v="Moonee Valley"/>
    <s v="Western Metropolitan"/>
    <n v="6"/>
    <n v="2016"/>
  </r>
  <r>
    <d v="2016-06-11T00:00:00"/>
    <n v="1800000"/>
    <x v="0"/>
    <s v="Cunninghams"/>
    <x v="1"/>
    <n v="3040"/>
    <n v="4"/>
    <n v="2"/>
    <n v="2"/>
    <n v="648"/>
    <n v="1910"/>
    <s v="55 Richardson St"/>
    <s v="Essendon"/>
    <s v="Moonee Valley"/>
    <s v="Western Metropolitan"/>
    <n v="6"/>
    <n v="2016"/>
  </r>
  <r>
    <d v="2016-06-11T00:00:00"/>
    <n v="400000"/>
    <x v="1"/>
    <s v="Jones and Jones"/>
    <x v="0"/>
    <n v="3166"/>
    <n v="2"/>
    <n v="1"/>
    <n v="1"/>
    <n v="0"/>
    <n v="2004"/>
    <s v="11/79 Atherton Rd"/>
    <s v="Oakleigh"/>
    <s v="Monash"/>
    <s v="Southern Metropolitan"/>
    <n v="6"/>
    <n v="2016"/>
  </r>
  <r>
    <d v="2016-06-11T00:00:00"/>
    <n v="589000"/>
    <x v="1"/>
    <s v="Cunninghams"/>
    <x v="1"/>
    <n v="3053"/>
    <n v="2"/>
    <n v="1"/>
    <n v="1"/>
    <n v="0"/>
    <n v="1999"/>
    <s v="30/188 Faraday St"/>
    <s v="Carlton"/>
    <s v="Melbourne"/>
    <s v="Northern Metropolitan"/>
    <n v="6"/>
    <n v="2016"/>
  </r>
  <r>
    <d v="2016-06-11T00:00:00"/>
    <n v="1460000"/>
    <x v="2"/>
    <s v="Metro Ladder"/>
    <x v="0"/>
    <n v="3141"/>
    <n v="3"/>
    <n v="2"/>
    <n v="1"/>
    <n v="181"/>
    <n v="1990"/>
    <s v="12 Witchwood Cl"/>
    <s v="South Yarra"/>
    <s v="Melbourne"/>
    <s v="Southern Metropolitan"/>
    <n v="6"/>
    <n v="2016"/>
  </r>
  <r>
    <d v="2016-06-11T00:00:00"/>
    <n v="675000"/>
    <x v="0"/>
    <s v="Metro Ladder"/>
    <x v="1"/>
    <n v="3012"/>
    <n v="4"/>
    <n v="1"/>
    <n v="1"/>
    <n v="595"/>
    <n v="1950"/>
    <s v="171 Mitchell St"/>
    <s v="Maidstone"/>
    <s v="Maribyrnong"/>
    <s v="Western Metropolitan"/>
    <n v="6"/>
    <n v="2016"/>
  </r>
  <r>
    <d v="2016-06-11T00:00:00"/>
    <n v="720000"/>
    <x v="2"/>
    <s v="Sanders"/>
    <x v="0"/>
    <n v="3011"/>
    <n v="2"/>
    <n v="1"/>
    <n v="1"/>
    <n v="126"/>
    <n v="2011"/>
    <s v="1/26 emma St"/>
    <s v="Seddon"/>
    <s v="Maribyrnong"/>
    <s v="Western Metropolitan"/>
    <n v="6"/>
    <n v="2016"/>
  </r>
  <r>
    <d v="2016-06-11T00:00:00"/>
    <n v="903000"/>
    <x v="0"/>
    <s v="Property Barons"/>
    <x v="1"/>
    <n v="3107"/>
    <n v="4"/>
    <n v="1"/>
    <n v="2"/>
    <n v="618"/>
    <n v="1960"/>
    <s v="208 Templestowe Rd"/>
    <s v="Templestowe Lower"/>
    <s v="Manningham"/>
    <s v="Eastern Metropolitan"/>
    <n v="6"/>
    <n v="2016"/>
  </r>
  <r>
    <d v="2016-06-11T00:00:00"/>
    <n v="958000"/>
    <x v="0"/>
    <s v="Melbourne Homes"/>
    <x v="1"/>
    <n v="3108"/>
    <n v="3"/>
    <n v="2"/>
    <n v="2"/>
    <n v="0"/>
    <m/>
    <s v="30 Winbrook Ct"/>
    <s v="Doncaster"/>
    <s v="Manningham"/>
    <s v="Eastern Metropolitan"/>
    <n v="6"/>
    <n v="2016"/>
  </r>
  <r>
    <d v="2016-06-11T00:00:00"/>
    <n v="937500"/>
    <x v="0"/>
    <s v="Sanders"/>
    <x v="0"/>
    <n v="3167"/>
    <n v="4"/>
    <n v="2"/>
    <n v="2"/>
    <n v="539"/>
    <n v="1993"/>
    <s v="20 Vanessa Ct"/>
    <s v="Oakleigh South"/>
    <s v="Kingston"/>
    <s v="South-Eastern Metropolitan"/>
    <n v="6"/>
    <n v="2016"/>
  </r>
  <r>
    <d v="2016-06-11T00:00:00"/>
    <n v="861000"/>
    <x v="0"/>
    <s v="Flanders &amp; Fish"/>
    <x v="1"/>
    <n v="3204"/>
    <n v="2"/>
    <n v="1"/>
    <n v="1"/>
    <n v="0"/>
    <n v="2002"/>
    <s v="3a Fraser St"/>
    <s v="Ormond"/>
    <s v="Glen Eira"/>
    <s v="Southern Metropolitan"/>
    <n v="6"/>
    <n v="2016"/>
  </r>
  <r>
    <d v="2016-06-11T00:00:00"/>
    <n v="330000"/>
    <x v="1"/>
    <s v="Property Barons"/>
    <x v="0"/>
    <n v="3071"/>
    <n v="1"/>
    <n v="1"/>
    <n v="1"/>
    <n v="0"/>
    <n v="1970"/>
    <s v="2/54 Pender St"/>
    <s v="Thornbury"/>
    <s v="Darebin"/>
    <s v="Northern Metropolitan"/>
    <n v="6"/>
    <n v="2016"/>
  </r>
  <r>
    <d v="2016-06-11T00:00:00"/>
    <n v="779000"/>
    <x v="0"/>
    <s v="Property Barons"/>
    <x v="1"/>
    <n v="3073"/>
    <n v="3"/>
    <n v="1"/>
    <n v="2"/>
    <n v="945"/>
    <m/>
    <s v="6 McShane St"/>
    <s v="Reservoir"/>
    <s v="Darebin"/>
    <s v="Northern Metropolitan"/>
    <n v="6"/>
    <n v="2016"/>
  </r>
  <r>
    <d v="2016-06-11T00:00:00"/>
    <n v="1710000"/>
    <x v="0"/>
    <s v="Melbourne Homes"/>
    <x v="0"/>
    <n v="3070"/>
    <n v="3"/>
    <n v="1"/>
    <n v="1"/>
    <n v="247"/>
    <n v="1890"/>
    <s v="39 Barry St"/>
    <s v="Northcote"/>
    <s v="Darebin"/>
    <s v="Northern Metropolitan"/>
    <n v="6"/>
    <n v="2016"/>
  </r>
  <r>
    <d v="2016-06-11T00:00:00"/>
    <n v="1802000"/>
    <x v="0"/>
    <s v="Maxwells"/>
    <x v="1"/>
    <n v="3146"/>
    <n v="4"/>
    <n v="3"/>
    <n v="2"/>
    <n v="394"/>
    <n v="1980"/>
    <s v="59 Staughton Rd"/>
    <s v="Glen Iris"/>
    <s v="Boroondara"/>
    <s v="Southern Metropolitan"/>
    <n v="6"/>
    <n v="2016"/>
  </r>
  <r>
    <d v="2016-06-11T00:00:00"/>
    <n v="450000"/>
    <x v="0"/>
    <s v="Best Bricks"/>
    <x v="1"/>
    <n v="3081"/>
    <n v="2"/>
    <n v="1"/>
    <n v="2"/>
    <n v="418"/>
    <n v="1960"/>
    <s v="12 Corvette St"/>
    <s v="Heidelberg West"/>
    <s v="Banyule"/>
    <s v="Eastern Metropolitan"/>
    <n v="6"/>
    <n v="2016"/>
  </r>
  <r>
    <d v="2016-06-11T00:00:00"/>
    <n v="662500"/>
    <x v="0"/>
    <s v="Melbourne Homes"/>
    <x v="1"/>
    <n v="3081"/>
    <n v="3"/>
    <n v="1"/>
    <n v="4"/>
    <n v="552"/>
    <m/>
    <s v="50 Swanston St"/>
    <s v="Heidelberg Heights"/>
    <s v="Banyule"/>
    <s v="Eastern Metropolitan"/>
    <n v="6"/>
    <n v="2016"/>
  </r>
  <r>
    <d v="2016-06-11T00:00:00"/>
    <n v="920000"/>
    <x v="0"/>
    <s v="Property Barons"/>
    <x v="1"/>
    <n v="3084"/>
    <n v="3"/>
    <n v="2"/>
    <n v="2"/>
    <n v="834"/>
    <n v="1975"/>
    <s v="19 Lena St"/>
    <s v="Viewbank"/>
    <s v="Banyule"/>
    <s v="Eastern Metropolitan"/>
    <n v="6"/>
    <n v="2016"/>
  </r>
  <r>
    <d v="2016-06-11T00:00:00"/>
    <n v="1875000"/>
    <x v="0"/>
    <s v="Cunninghams"/>
    <x v="0"/>
    <n v="3079"/>
    <n v="4"/>
    <n v="3"/>
    <n v="2"/>
    <n v="583"/>
    <n v="1975"/>
    <s v="10 Carmichael St"/>
    <s v="Ivanhoe East"/>
    <s v="Banyule"/>
    <s v="Eastern Metropolitan"/>
    <n v="6"/>
    <n v="2016"/>
  </r>
  <r>
    <d v="2016-06-12T00:00:00"/>
    <n v="3020000"/>
    <x v="0"/>
    <s v="Jones and Jones"/>
    <x v="1"/>
    <n v="3121"/>
    <n v="3"/>
    <n v="2"/>
    <n v="2"/>
    <n v="389"/>
    <m/>
    <s v="3 Portland St"/>
    <s v="Richmond"/>
    <s v="Yarra"/>
    <s v="Northern Metropolitan"/>
    <n v="6"/>
    <n v="2016"/>
  </r>
  <r>
    <d v="2016-06-12T00:00:00"/>
    <n v="500000"/>
    <x v="1"/>
    <s v="Sanders"/>
    <x v="1"/>
    <n v="3207"/>
    <n v="1"/>
    <n v="1"/>
    <n v="1"/>
    <n v="0"/>
    <n v="2006"/>
    <s v="510/166 Rouse St"/>
    <s v="Port Melbourne"/>
    <s v="Port Phillip"/>
    <s v="Southern Metropolitan"/>
    <n v="6"/>
    <n v="2016"/>
  </r>
  <r>
    <d v="2016-06-12T00:00:00"/>
    <n v="580000"/>
    <x v="1"/>
    <s v="Best Bricks"/>
    <x v="0"/>
    <n v="3182"/>
    <n v="2"/>
    <n v="1"/>
    <n v="0"/>
    <n v="0"/>
    <n v="1930"/>
    <s v="4/58 Grey St"/>
    <s v="St Kilda"/>
    <s v="Port Phillip"/>
    <s v="Southern Metropolitan"/>
    <n v="6"/>
    <n v="2016"/>
  </r>
  <r>
    <d v="2016-06-12T00:00:00"/>
    <n v="855000"/>
    <x v="0"/>
    <s v="Jones and Jones"/>
    <x v="0"/>
    <n v="3166"/>
    <n v="4"/>
    <n v="2"/>
    <n v="1"/>
    <n v="728"/>
    <m/>
    <s v="1474 Dandenong Rd"/>
    <s v="Oakleigh"/>
    <s v="Monash"/>
    <s v="Southern Metropolitan"/>
    <n v="6"/>
    <n v="2016"/>
  </r>
  <r>
    <d v="2016-06-12T00:00:00"/>
    <n v="660000"/>
    <x v="0"/>
    <s v="Metro Ladder"/>
    <x v="0"/>
    <n v="3013"/>
    <n v="4"/>
    <n v="1"/>
    <n v="2"/>
    <n v="360"/>
    <n v="1910"/>
    <s v="117 Francis St"/>
    <s v="Yarraville"/>
    <s v="Maribyrnong"/>
    <s v="Western Metropolitan"/>
    <n v="6"/>
    <n v="2016"/>
  </r>
  <r>
    <d v="2016-06-12T00:00:00"/>
    <n v="650000"/>
    <x v="0"/>
    <s v="Flanders &amp; Fish"/>
    <x v="0"/>
    <n v="3015"/>
    <n v="2"/>
    <n v="1"/>
    <n v="1"/>
    <n v="149"/>
    <n v="1890"/>
    <s v="8 Crawford St"/>
    <s v="Newport"/>
    <s v="Hobsons Bay"/>
    <s v="Western Metropolitan"/>
    <n v="6"/>
    <n v="2016"/>
  </r>
  <r>
    <d v="2016-06-12T00:00:00"/>
    <n v="418000"/>
    <x v="1"/>
    <s v="Metro Ladder"/>
    <x v="0"/>
    <n v="3070"/>
    <n v="2"/>
    <n v="1"/>
    <n v="1"/>
    <n v="1882"/>
    <m/>
    <s v="16/116 Arthurton Rd"/>
    <s v="Northcote"/>
    <s v="Darebin"/>
    <s v="Northern Metropolitan"/>
    <n v="6"/>
    <n v="2016"/>
  </r>
  <r>
    <d v="2016-06-12T00:00:00"/>
    <n v="910500"/>
    <x v="2"/>
    <s v="Metro Ladder"/>
    <x v="0"/>
    <n v="3071"/>
    <n v="3"/>
    <n v="2"/>
    <n v="2"/>
    <n v="157"/>
    <n v="2010"/>
    <s v="52a Leinster Gr"/>
    <s v="Thornbury"/>
    <s v="Darebin"/>
    <s v="Northern Metropolitan"/>
    <n v="6"/>
    <n v="2016"/>
  </r>
  <r>
    <d v="2016-06-12T00:00:00"/>
    <n v="683000"/>
    <x v="1"/>
    <s v="Zimmerman"/>
    <x v="1"/>
    <n v="3124"/>
    <n v="2"/>
    <n v="1"/>
    <n v="1"/>
    <n v="146"/>
    <n v="1970"/>
    <s v="3/28 Stodart St"/>
    <s v="Camberwell"/>
    <s v="Boroondara"/>
    <s v="Southern Metropolitan"/>
    <n v="6"/>
    <n v="2016"/>
  </r>
  <r>
    <d v="2016-06-12T00:00:00"/>
    <n v="2600000"/>
    <x v="0"/>
    <s v="Maxwells"/>
    <x v="1"/>
    <n v="3188"/>
    <n v="4"/>
    <n v="1"/>
    <n v="2"/>
    <n v="1504"/>
    <n v="1900"/>
    <s v="310 Hampton St"/>
    <s v="Hampton"/>
    <s v="Bayside"/>
    <s v="Southern Metropolitan"/>
    <n v="6"/>
    <n v="2016"/>
  </r>
  <r>
    <d v="2016-06-12T00:00:00"/>
    <n v="1102000"/>
    <x v="0"/>
    <s v="Cunninghams"/>
    <x v="1"/>
    <n v="3079"/>
    <n v="3"/>
    <n v="1"/>
    <n v="1"/>
    <n v="597"/>
    <n v="1950"/>
    <s v="113 Green St"/>
    <s v="Ivanhoe"/>
    <s v="Banyule"/>
    <s v="Eastern Metropolitan"/>
    <n v="6"/>
    <n v="2016"/>
  </r>
  <r>
    <d v="2016-06-13T00:00:00"/>
    <n v="885500"/>
    <x v="1"/>
    <s v="Melbourne Homes"/>
    <x v="1"/>
    <n v="3068"/>
    <n v="2"/>
    <n v="2"/>
    <n v="2"/>
    <n v="0"/>
    <n v="2005"/>
    <s v="7/37 Groom St"/>
    <s v="Clifton Hill"/>
    <s v="Yarra"/>
    <s v="Northern Metropolitan"/>
    <n v="6"/>
    <n v="2016"/>
  </r>
  <r>
    <d v="2016-06-13T00:00:00"/>
    <n v="1525000"/>
    <x v="0"/>
    <s v="Jones and Jones"/>
    <x v="0"/>
    <n v="3143"/>
    <n v="5"/>
    <n v="2"/>
    <n v="2"/>
    <n v="693"/>
    <m/>
    <s v="553 Dandenong Rd"/>
    <s v="Armadale"/>
    <s v="Stonnington"/>
    <s v="Southern Metropolitan"/>
    <n v="6"/>
    <n v="2016"/>
  </r>
  <r>
    <d v="2016-06-13T00:00:00"/>
    <n v="1410000"/>
    <x v="0"/>
    <s v="Jones and Jones"/>
    <x v="0"/>
    <n v="3056"/>
    <n v="4"/>
    <n v="2"/>
    <n v="1"/>
    <n v="460"/>
    <n v="1916"/>
    <s v="11 Denman St"/>
    <s v="Brunswick"/>
    <s v="Moreland"/>
    <s v="Northern Metropolitan"/>
    <n v="6"/>
    <n v="2016"/>
  </r>
  <r>
    <d v="2016-06-13T00:00:00"/>
    <n v="330000"/>
    <x v="1"/>
    <s v="Metro Ladder"/>
    <x v="0"/>
    <n v="3039"/>
    <n v="2"/>
    <n v="1"/>
    <n v="1"/>
    <n v="0"/>
    <n v="2014"/>
    <s v="13/110 Maribyrnong Rd"/>
    <s v="Moonee Ponds"/>
    <s v="Moonee Valley"/>
    <s v="Western Metropolitan"/>
    <n v="6"/>
    <n v="2016"/>
  </r>
  <r>
    <d v="2016-06-13T00:00:00"/>
    <n v="801000"/>
    <x v="0"/>
    <s v="Metro Ladder"/>
    <x v="1"/>
    <n v="3039"/>
    <n v="2"/>
    <n v="1"/>
    <n v="0"/>
    <n v="133"/>
    <m/>
    <s v="9 Newton Pde"/>
    <s v="Moonee Ponds"/>
    <s v="Moonee Valley"/>
    <s v="Western Metropolitan"/>
    <n v="6"/>
    <n v="2016"/>
  </r>
  <r>
    <d v="2016-06-13T00:00:00"/>
    <n v="825000"/>
    <x v="0"/>
    <s v="Cunninghams"/>
    <x v="1"/>
    <n v="3033"/>
    <n v="3"/>
    <n v="2"/>
    <n v="1"/>
    <n v="630"/>
    <n v="2017"/>
    <s v="20 Keith Gr"/>
    <s v="Keilor East"/>
    <s v="Moonee Valley"/>
    <s v="Western Metropolitan"/>
    <n v="6"/>
    <n v="2016"/>
  </r>
  <r>
    <d v="2016-06-13T00:00:00"/>
    <n v="1045000"/>
    <x v="0"/>
    <s v="Cunninghams"/>
    <x v="1"/>
    <n v="3040"/>
    <n v="3"/>
    <n v="1"/>
    <n v="1"/>
    <n v="429"/>
    <m/>
    <s v="15 Wright St"/>
    <s v="Essendon"/>
    <s v="Moonee Valley"/>
    <s v="Western Metropolitan"/>
    <n v="6"/>
    <n v="2016"/>
  </r>
  <r>
    <d v="2016-06-13T00:00:00"/>
    <n v="812000"/>
    <x v="2"/>
    <s v="Flanders &amp; Fish"/>
    <x v="0"/>
    <n v="3031"/>
    <n v="2"/>
    <n v="1"/>
    <n v="0"/>
    <n v="132"/>
    <n v="1887"/>
    <s v="14 Altona St"/>
    <s v="Kensington"/>
    <s v="Melbourne"/>
    <s v="Northern Metropolitan"/>
    <n v="6"/>
    <n v="2016"/>
  </r>
  <r>
    <d v="2016-06-13T00:00:00"/>
    <n v="781500"/>
    <x v="0"/>
    <s v="Maxwells"/>
    <x v="1"/>
    <n v="3013"/>
    <n v="3"/>
    <n v="1"/>
    <n v="2"/>
    <n v="341"/>
    <n v="1950"/>
    <s v="347 Williamstown Rd"/>
    <s v="Yarraville"/>
    <s v="Maribyrnong"/>
    <s v="Western Metropolitan"/>
    <n v="6"/>
    <n v="2016"/>
  </r>
  <r>
    <d v="2016-06-13T00:00:00"/>
    <n v="641000"/>
    <x v="1"/>
    <s v="Jones and Jones"/>
    <x v="1"/>
    <n v="3107"/>
    <n v="3"/>
    <n v="1"/>
    <n v="2"/>
    <n v="349"/>
    <m/>
    <s v="2/28 Hazel Dr"/>
    <s v="Templestowe Lower"/>
    <s v="Manningham"/>
    <s v="Eastern Metropolitan"/>
    <n v="6"/>
    <n v="2016"/>
  </r>
  <r>
    <d v="2016-06-13T00:00:00"/>
    <n v="920000"/>
    <x v="0"/>
    <s v="Cunninghams"/>
    <x v="0"/>
    <n v="3108"/>
    <n v="3"/>
    <n v="3"/>
    <n v="3"/>
    <n v="655"/>
    <m/>
    <s v="72 Board St"/>
    <s v="Doncaster"/>
    <s v="Manningham"/>
    <s v="Eastern Metropolitan"/>
    <n v="6"/>
    <n v="2016"/>
  </r>
  <r>
    <d v="2016-06-13T00:00:00"/>
    <n v="405000"/>
    <x v="1"/>
    <s v="Property Barons"/>
    <x v="1"/>
    <n v="3073"/>
    <n v="2"/>
    <n v="1"/>
    <n v="1"/>
    <n v="121"/>
    <n v="1965"/>
    <s v="1/9 Daventry St"/>
    <s v="Reservoir"/>
    <s v="Darebin"/>
    <s v="Northern Metropolitan"/>
    <n v="6"/>
    <n v="2016"/>
  </r>
  <r>
    <d v="2016-06-13T00:00:00"/>
    <n v="1565000"/>
    <x v="0"/>
    <s v="Jones and Jones"/>
    <x v="1"/>
    <n v="3101"/>
    <n v="3"/>
    <n v="1"/>
    <n v="1"/>
    <n v="535"/>
    <n v="1947"/>
    <s v="7 Gladstone St"/>
    <s v="Kew"/>
    <s v="Boroondara"/>
    <s v="Southern Metropolitan"/>
    <n v="6"/>
    <n v="2016"/>
  </r>
  <r>
    <d v="2016-06-13T00:00:00"/>
    <n v="1725000"/>
    <x v="0"/>
    <s v="Jones and Jones"/>
    <x v="1"/>
    <n v="3127"/>
    <n v="4"/>
    <n v="2"/>
    <n v="2"/>
    <n v="798"/>
    <m/>
    <s v="42a Essex Rd"/>
    <s v="Surrey Hills"/>
    <s v="Boroondara"/>
    <s v="Southern Metropolitan"/>
    <n v="6"/>
    <n v="2016"/>
  </r>
  <r>
    <d v="2016-06-13T00:00:00"/>
    <n v="2330000"/>
    <x v="0"/>
    <s v="Cunninghams"/>
    <x v="1"/>
    <n v="3103"/>
    <n v="3"/>
    <n v="2"/>
    <n v="1"/>
    <n v="853"/>
    <m/>
    <s v="17 Gordon St"/>
    <s v="Balwyn"/>
    <s v="Boroondara"/>
    <s v="Southern Metropolitan"/>
    <n v="6"/>
    <n v="2016"/>
  </r>
  <r>
    <d v="2016-06-13T00:00:00"/>
    <n v="1650000"/>
    <x v="0"/>
    <s v="Maxwells"/>
    <x v="0"/>
    <n v="3187"/>
    <n v="4"/>
    <n v="2"/>
    <n v="4"/>
    <n v="506"/>
    <n v="1997"/>
    <s v="25 Agnew St"/>
    <s v="Brighton East"/>
    <s v="Bayside"/>
    <s v="Southern Metropolitan"/>
    <n v="6"/>
    <n v="2016"/>
  </r>
  <r>
    <d v="2016-06-13T00:00:00"/>
    <n v="580000"/>
    <x v="0"/>
    <s v="Property Barons"/>
    <x v="0"/>
    <n v="3081"/>
    <n v="3"/>
    <n v="1"/>
    <n v="1"/>
    <n v="577"/>
    <m/>
    <s v="59 Southern Rd"/>
    <s v="Heidelberg Heights"/>
    <s v="Banyule"/>
    <s v="Eastern Metropolitan"/>
    <n v="6"/>
    <n v="2016"/>
  </r>
  <r>
    <d v="2016-06-14T00:00:00"/>
    <n v="1088000"/>
    <x v="0"/>
    <s v="Jones and Jones"/>
    <x v="1"/>
    <n v="3121"/>
    <n v="3"/>
    <n v="3"/>
    <n v="2"/>
    <n v="168"/>
    <n v="1915"/>
    <s v="29 Bennett St"/>
    <s v="Richmond"/>
    <s v="Yarra"/>
    <s v="Northern Metropolitan"/>
    <n v="6"/>
    <n v="2016"/>
  </r>
  <r>
    <d v="2016-06-14T00:00:00"/>
    <n v="2010000"/>
    <x v="2"/>
    <s v="Flanders &amp; Fish"/>
    <x v="0"/>
    <n v="3141"/>
    <n v="3"/>
    <n v="2"/>
    <n v="1"/>
    <n v="163"/>
    <n v="2016"/>
    <s v="29 Nicholson St"/>
    <s v="South Yarra"/>
    <s v="Stonnington"/>
    <s v="Southern Metropolitan"/>
    <n v="6"/>
    <n v="2016"/>
  </r>
  <r>
    <d v="2016-06-14T00:00:00"/>
    <n v="2250000"/>
    <x v="0"/>
    <s v="Melbourne Homes"/>
    <x v="0"/>
    <n v="3142"/>
    <n v="3"/>
    <n v="3"/>
    <n v="2"/>
    <n v="575"/>
    <n v="1930"/>
    <s v="28 Bruce St"/>
    <s v="Toorak"/>
    <s v="Stonnington"/>
    <s v="Southern Metropolitan"/>
    <n v="6"/>
    <n v="2016"/>
  </r>
  <r>
    <d v="2016-06-14T00:00:00"/>
    <n v="1421000"/>
    <x v="0"/>
    <s v="Cunninghams"/>
    <x v="1"/>
    <n v="3207"/>
    <n v="3"/>
    <n v="2"/>
    <n v="1"/>
    <n v="215"/>
    <n v="1990"/>
    <s v="13 Canberra Pde"/>
    <s v="Port Melbourne"/>
    <s v="Port Phillip"/>
    <s v="Southern Metropolitan"/>
    <n v="6"/>
    <n v="2016"/>
  </r>
  <r>
    <d v="2016-06-14T00:00:00"/>
    <n v="410000"/>
    <x v="2"/>
    <s v="Metro Ladder"/>
    <x v="0"/>
    <n v="3044"/>
    <n v="2"/>
    <n v="1"/>
    <n v="1"/>
    <n v="105"/>
    <n v="2014"/>
    <s v="3/191 Sussex St"/>
    <s v="Pascoe Vale"/>
    <s v="Moreland"/>
    <s v="Northern Metropolitan"/>
    <n v="6"/>
    <n v="2016"/>
  </r>
  <r>
    <d v="2016-06-14T00:00:00"/>
    <n v="840000"/>
    <x v="0"/>
    <s v="Cunninghams"/>
    <x v="0"/>
    <n v="3046"/>
    <n v="4"/>
    <n v="1"/>
    <n v="2"/>
    <n v="704"/>
    <n v="1960"/>
    <s v="40 Devereaux St"/>
    <s v="Oak Park"/>
    <s v="Moreland"/>
    <s v="Northern Metropolitan"/>
    <n v="6"/>
    <n v="2016"/>
  </r>
  <r>
    <d v="2016-06-14T00:00:00"/>
    <n v="1700000"/>
    <x v="0"/>
    <s v="Melbourne Homes"/>
    <x v="1"/>
    <n v="3056"/>
    <n v="3"/>
    <n v="2"/>
    <n v="1"/>
    <n v="0"/>
    <n v="1945"/>
    <s v="5 Black St"/>
    <s v="Brunswick"/>
    <s v="Moreland"/>
    <s v="Northern Metropolitan"/>
    <n v="6"/>
    <n v="2016"/>
  </r>
  <r>
    <d v="2016-06-14T00:00:00"/>
    <n v="487500"/>
    <x v="1"/>
    <s v="Maxwells"/>
    <x v="1"/>
    <n v="3032"/>
    <n v="3"/>
    <n v="1"/>
    <n v="3"/>
    <n v="0"/>
    <n v="1972"/>
    <s v="9/129 The Parade"/>
    <s v="Ascot Vale"/>
    <s v="Moonee Valley"/>
    <s v="Western Metropolitan"/>
    <n v="6"/>
    <n v="2016"/>
  </r>
  <r>
    <d v="2016-06-14T00:00:00"/>
    <n v="730000"/>
    <x v="1"/>
    <s v="Jones and Jones"/>
    <x v="0"/>
    <n v="3039"/>
    <n v="2"/>
    <n v="1"/>
    <n v="2"/>
    <n v="217"/>
    <m/>
    <s v="1/16 Capulet St"/>
    <s v="Moonee Ponds"/>
    <s v="Moonee Valley"/>
    <s v="Western Metropolitan"/>
    <n v="6"/>
    <n v="2016"/>
  </r>
  <r>
    <d v="2016-06-14T00:00:00"/>
    <n v="650000"/>
    <x v="2"/>
    <s v="Cunninghams"/>
    <x v="1"/>
    <n v="3031"/>
    <n v="2"/>
    <n v="1"/>
    <n v="1"/>
    <n v="79"/>
    <m/>
    <s v="1 Scarborough Pl"/>
    <s v="Kensington"/>
    <s v="Melbourne"/>
    <s v="Northern Metropolitan"/>
    <n v="6"/>
    <n v="2016"/>
  </r>
  <r>
    <d v="2016-06-14T00:00:00"/>
    <n v="860000"/>
    <x v="1"/>
    <s v="Jones and Jones"/>
    <x v="0"/>
    <n v="3053"/>
    <n v="3"/>
    <n v="2"/>
    <n v="1"/>
    <n v="0"/>
    <n v="1994"/>
    <s v="8/31 Bouverie St"/>
    <s v="Carlton"/>
    <s v="Melbourne"/>
    <s v="Northern Metropolitan"/>
    <n v="6"/>
    <n v="2016"/>
  </r>
  <r>
    <d v="2016-06-14T00:00:00"/>
    <n v="957000"/>
    <x v="0"/>
    <s v="Cunninghams"/>
    <x v="0"/>
    <n v="3031"/>
    <n v="2"/>
    <n v="1"/>
    <n v="0"/>
    <n v="165"/>
    <m/>
    <s v="114 Shields St"/>
    <s v="Flemington"/>
    <s v="Melbourne"/>
    <s v="Northern Metropolitan"/>
    <n v="6"/>
    <n v="2016"/>
  </r>
  <r>
    <d v="2016-06-14T00:00:00"/>
    <n v="1475000"/>
    <x v="0"/>
    <s v="Cunninghams"/>
    <x v="1"/>
    <n v="3002"/>
    <n v="4"/>
    <n v="1"/>
    <n v="1"/>
    <n v="179"/>
    <m/>
    <s v="496 Victoria Pde"/>
    <s v="East Melbourne"/>
    <s v="Melbourne"/>
    <s v="Northern Metropolitan"/>
    <n v="6"/>
    <n v="2016"/>
  </r>
  <r>
    <d v="2016-06-14T00:00:00"/>
    <n v="858000"/>
    <x v="0"/>
    <s v="Maxwells"/>
    <x v="0"/>
    <n v="3011"/>
    <n v="2"/>
    <n v="1"/>
    <n v="1"/>
    <n v="313"/>
    <n v="1915"/>
    <s v="51 Lynch St"/>
    <s v="Footscray"/>
    <s v="Maribyrnong"/>
    <s v="Western Metropolitan"/>
    <n v="6"/>
    <n v="2016"/>
  </r>
  <r>
    <d v="2016-06-14T00:00:00"/>
    <n v="1126000"/>
    <x v="0"/>
    <s v="Flanders &amp; Fish"/>
    <x v="0"/>
    <n v="3016"/>
    <n v="4"/>
    <n v="1"/>
    <n v="1"/>
    <n v="307"/>
    <n v="1900"/>
    <s v="16 Princes St"/>
    <s v="Williamstown"/>
    <s v="Hobsons Bay"/>
    <s v="Western Metropolitan"/>
    <n v="6"/>
    <n v="2016"/>
  </r>
  <r>
    <d v="2016-06-14T00:00:00"/>
    <n v="825000"/>
    <x v="0"/>
    <s v="Flanders &amp; Fish"/>
    <x v="1"/>
    <n v="3162"/>
    <n v="2"/>
    <n v="1"/>
    <n v="1"/>
    <n v="367"/>
    <n v="1930"/>
    <s v="23 Lygon St"/>
    <s v="Caulfield South"/>
    <s v="Glen Eira"/>
    <s v="Southern Metropolitan"/>
    <n v="6"/>
    <n v="2016"/>
  </r>
  <r>
    <d v="2016-06-14T00:00:00"/>
    <n v="320000"/>
    <x v="1"/>
    <s v="Property Barons"/>
    <x v="0"/>
    <n v="3070"/>
    <n v="1"/>
    <n v="1"/>
    <n v="0"/>
    <n v="0"/>
    <m/>
    <s v="8/62 Cunningham St"/>
    <s v="Northcote"/>
    <s v="Darebin"/>
    <s v="Northern Metropolitan"/>
    <n v="6"/>
    <n v="2016"/>
  </r>
  <r>
    <d v="2016-06-14T00:00:00"/>
    <n v="770000"/>
    <x v="0"/>
    <s v="Jones and Jones"/>
    <x v="1"/>
    <n v="3072"/>
    <n v="2"/>
    <n v="2"/>
    <n v="1"/>
    <n v="76"/>
    <n v="2013"/>
    <s v="1c Mary St"/>
    <s v="Preston"/>
    <s v="Darebin"/>
    <s v="Northern Metropolitan"/>
    <n v="6"/>
    <n v="2016"/>
  </r>
  <r>
    <d v="2016-06-14T00:00:00"/>
    <n v="555000"/>
    <x v="0"/>
    <s v="Property Barons"/>
    <x v="1"/>
    <n v="3020"/>
    <n v="2"/>
    <n v="1"/>
    <n v="1"/>
    <n v="254"/>
    <m/>
    <s v="7 Whitty St"/>
    <s v="Sunshine"/>
    <s v="Brimbank"/>
    <s v="Western Metropolitan"/>
    <n v="6"/>
    <n v="2016"/>
  </r>
  <r>
    <d v="2016-06-14T00:00:00"/>
    <n v="382000"/>
    <x v="1"/>
    <s v="Flanders &amp; Fish"/>
    <x v="0"/>
    <n v="3122"/>
    <n v="1"/>
    <n v="1"/>
    <n v="1"/>
    <n v="0"/>
    <m/>
    <s v="2/472 Glenferrie Rd"/>
    <s v="Hawthorn"/>
    <s v="Boroondara"/>
    <s v="Southern Metropolitan"/>
    <n v="6"/>
    <n v="2016"/>
  </r>
  <r>
    <d v="2016-06-14T00:00:00"/>
    <n v="499000"/>
    <x v="1"/>
    <s v="Flanders &amp; Fish"/>
    <x v="1"/>
    <n v="3122"/>
    <n v="1"/>
    <n v="1"/>
    <n v="1"/>
    <n v="0"/>
    <n v="1960"/>
    <s v="10/60 Hawthorn Gr"/>
    <s v="Hawthorn"/>
    <s v="Boroondara"/>
    <s v="Southern Metropolitan"/>
    <n v="6"/>
    <n v="2016"/>
  </r>
  <r>
    <d v="2016-06-14T00:00:00"/>
    <n v="2160000"/>
    <x v="0"/>
    <s v="Metro Ladder"/>
    <x v="1"/>
    <n v="3188"/>
    <n v="4"/>
    <n v="2"/>
    <n v="1"/>
    <n v="577"/>
    <n v="1940"/>
    <s v="41 Orlando St"/>
    <s v="Hampton"/>
    <s v="Bayside"/>
    <s v="Southern Metropolitan"/>
    <n v="6"/>
    <n v="2016"/>
  </r>
  <r>
    <d v="2016-06-15T00:00:00"/>
    <n v="1800000"/>
    <x v="0"/>
    <s v="Jones and Jones"/>
    <x v="0"/>
    <n v="3125"/>
    <n v="4"/>
    <n v="2"/>
    <n v="2"/>
    <n v="1393"/>
    <n v="1963"/>
    <s v="18 Murray Dr"/>
    <s v="Burwood"/>
    <s v="Whitehorse"/>
    <s v="Southern Metropolitan"/>
    <n v="6"/>
    <n v="2016"/>
  </r>
  <r>
    <d v="2016-06-15T00:00:00"/>
    <n v="820000"/>
    <x v="0"/>
    <s v="Cunninghams"/>
    <x v="0"/>
    <n v="3056"/>
    <n v="4"/>
    <n v="1"/>
    <n v="0"/>
    <n v="416"/>
    <m/>
    <s v="4 Bryant St"/>
    <s v="Brunswick"/>
    <s v="Moreland"/>
    <s v="Northern Metropolitan"/>
    <n v="6"/>
    <n v="2016"/>
  </r>
  <r>
    <d v="2016-06-15T00:00:00"/>
    <n v="1150000"/>
    <x v="0"/>
    <s v="Cunninghams"/>
    <x v="0"/>
    <n v="3055"/>
    <n v="4"/>
    <n v="1"/>
    <n v="2"/>
    <n v="519"/>
    <n v="1910"/>
    <s v="53 Heller St"/>
    <s v="Brunswick West"/>
    <s v="Moreland"/>
    <s v="Northern Metropolitan"/>
    <n v="6"/>
    <n v="2016"/>
  </r>
  <r>
    <d v="2016-06-15T00:00:00"/>
    <n v="892500"/>
    <x v="0"/>
    <s v="Cunninghams"/>
    <x v="1"/>
    <n v="3034"/>
    <n v="3"/>
    <n v="1"/>
    <n v="1"/>
    <n v="586"/>
    <n v="1965"/>
    <s v="20 Westminster Dr"/>
    <s v="Avondale Heights"/>
    <s v="Moonee Valley"/>
    <s v="Western Metropolitan"/>
    <n v="6"/>
    <n v="2016"/>
  </r>
  <r>
    <d v="2016-06-15T00:00:00"/>
    <n v="932500"/>
    <x v="0"/>
    <s v="Cunninghams"/>
    <x v="1"/>
    <n v="3032"/>
    <n v="3"/>
    <n v="2"/>
    <n v="1"/>
    <n v="254"/>
    <m/>
    <s v="26 Milton St"/>
    <s v="Ascot Vale"/>
    <s v="Moonee Valley"/>
    <s v="Western Metropolitan"/>
    <n v="6"/>
    <n v="2016"/>
  </r>
  <r>
    <d v="2016-06-15T00:00:00"/>
    <n v="690000"/>
    <x v="1"/>
    <s v="Cunninghams"/>
    <x v="1"/>
    <n v="3147"/>
    <n v="2"/>
    <n v="1"/>
    <n v="1"/>
    <n v="216"/>
    <n v="2003"/>
    <s v="1/7 Murra Ct"/>
    <s v="Ashwood"/>
    <s v="Monash"/>
    <s v="Southern Metropolitan"/>
    <n v="6"/>
    <n v="2016"/>
  </r>
  <r>
    <d v="2016-06-15T00:00:00"/>
    <n v="750000"/>
    <x v="2"/>
    <s v="Jones and Jones"/>
    <x v="0"/>
    <n v="3189"/>
    <n v="3"/>
    <n v="2"/>
    <n v="1"/>
    <n v="164"/>
    <n v="2010"/>
    <s v="1/1017 Nepean Hwy"/>
    <s v="Moorabbin"/>
    <s v="Kingston"/>
    <s v="Southern Metropolitan"/>
    <n v="6"/>
    <n v="2016"/>
  </r>
  <r>
    <d v="2016-06-15T00:00:00"/>
    <n v="1035000"/>
    <x v="0"/>
    <s v="Jones and Jones"/>
    <x v="1"/>
    <n v="3189"/>
    <n v="4"/>
    <n v="1"/>
    <n v="2"/>
    <n v="688"/>
    <n v="1950"/>
    <s v="8 Barilla Rd"/>
    <s v="Moorabbin"/>
    <s v="Kingston"/>
    <s v="Southern Metropolitan"/>
    <n v="6"/>
    <n v="2016"/>
  </r>
  <r>
    <d v="2016-06-15T00:00:00"/>
    <n v="740000"/>
    <x v="0"/>
    <s v="Zimmerman"/>
    <x v="1"/>
    <n v="3015"/>
    <n v="2"/>
    <n v="2"/>
    <n v="1"/>
    <n v="213"/>
    <n v="2006"/>
    <s v="1 Durkin St"/>
    <s v="Newport"/>
    <s v="Hobsons Bay"/>
    <s v="Western Metropolitan"/>
    <n v="6"/>
    <n v="2016"/>
  </r>
  <r>
    <d v="2016-06-15T00:00:00"/>
    <n v="760000"/>
    <x v="0"/>
    <s v="Sanders"/>
    <x v="1"/>
    <n v="3025"/>
    <n v="4"/>
    <n v="1"/>
    <n v="3"/>
    <n v="668"/>
    <m/>
    <s v="155 Chambers Rd"/>
    <s v="Altona North"/>
    <s v="Hobsons Bay"/>
    <s v="Western Metropolitan"/>
    <n v="6"/>
    <n v="2016"/>
  </r>
  <r>
    <d v="2016-06-15T00:00:00"/>
    <n v="1176000"/>
    <x v="0"/>
    <s v="Metro Ladder"/>
    <x v="1"/>
    <n v="3015"/>
    <n v="3"/>
    <n v="1"/>
    <n v="2"/>
    <n v="767"/>
    <n v="1960"/>
    <s v="16 Blenheim Rd"/>
    <s v="Newport"/>
    <s v="Hobsons Bay"/>
    <s v="Western Metropolitan"/>
    <n v="6"/>
    <n v="2016"/>
  </r>
  <r>
    <d v="2016-06-15T00:00:00"/>
    <n v="1197000"/>
    <x v="2"/>
    <s v="Flanders &amp; Fish"/>
    <x v="1"/>
    <n v="3204"/>
    <n v="4"/>
    <n v="2"/>
    <n v="2"/>
    <n v="144"/>
    <n v="2006"/>
    <s v="5/254 Booran Rd"/>
    <s v="Ormond"/>
    <s v="Glen Eira"/>
    <s v="Southern Metropolitan"/>
    <n v="6"/>
    <n v="2016"/>
  </r>
  <r>
    <d v="2016-06-15T00:00:00"/>
    <n v="1200000"/>
    <x v="0"/>
    <s v="Jones and Jones"/>
    <x v="1"/>
    <n v="3163"/>
    <n v="3"/>
    <n v="2"/>
    <n v="1"/>
    <n v="588"/>
    <m/>
    <s v="52 Emily St"/>
    <s v="Carnegie"/>
    <s v="Glen Eira"/>
    <s v="Southern Metropolitan"/>
    <n v="6"/>
    <n v="2016"/>
  </r>
  <r>
    <d v="2016-06-15T00:00:00"/>
    <n v="1518000"/>
    <x v="0"/>
    <s v="Metro Ladder"/>
    <x v="1"/>
    <n v="3163"/>
    <n v="4"/>
    <n v="3"/>
    <n v="2"/>
    <n v="454"/>
    <n v="2000"/>
    <s v="44 Blackwood St"/>
    <s v="Carnegie"/>
    <s v="Glen Eira"/>
    <s v="Southern Metropolitan"/>
    <n v="6"/>
    <n v="2016"/>
  </r>
  <r>
    <d v="2016-06-15T00:00:00"/>
    <n v="672000"/>
    <x v="1"/>
    <s v="Melbourne Homes"/>
    <x v="1"/>
    <n v="3073"/>
    <n v="3"/>
    <n v="1"/>
    <n v="2"/>
    <n v="855"/>
    <m/>
    <s v="6 Mattea Ct"/>
    <s v="Reservoir"/>
    <s v="Darebin"/>
    <s v="Northern Metropolitan"/>
    <n v="6"/>
    <n v="2016"/>
  </r>
  <r>
    <d v="2016-06-15T00:00:00"/>
    <n v="890000"/>
    <x v="0"/>
    <s v="Metro Ladder"/>
    <x v="1"/>
    <n v="3070"/>
    <n v="2"/>
    <n v="1"/>
    <n v="1"/>
    <n v="225"/>
    <n v="1910"/>
    <s v="19 Hunter St"/>
    <s v="Northcote"/>
    <s v="Darebin"/>
    <s v="Northern Metropolitan"/>
    <n v="6"/>
    <n v="2016"/>
  </r>
  <r>
    <d v="2016-06-15T00:00:00"/>
    <n v="1420000"/>
    <x v="0"/>
    <s v="Metro Ladder"/>
    <x v="1"/>
    <n v="3070"/>
    <n v="4"/>
    <n v="1"/>
    <n v="1"/>
    <n v="465"/>
    <n v="1890"/>
    <s v="160 Bent St"/>
    <s v="Northcote"/>
    <s v="Darebin"/>
    <s v="Northern Metropolitan"/>
    <n v="6"/>
    <n v="2016"/>
  </r>
  <r>
    <d v="2016-06-15T00:00:00"/>
    <n v="1120000"/>
    <x v="0"/>
    <s v="Metro Ladder"/>
    <x v="1"/>
    <n v="3188"/>
    <n v="3"/>
    <n v="2"/>
    <n v="3"/>
    <n v="373"/>
    <n v="1984"/>
    <s v="66a Thomas St"/>
    <s v="Hampton"/>
    <s v="Bayside"/>
    <s v="Southern Metropolitan"/>
    <n v="6"/>
    <n v="2016"/>
  </r>
  <r>
    <d v="2016-06-15T00:00:00"/>
    <n v="600000"/>
    <x v="0"/>
    <s v="Property Barons"/>
    <x v="0"/>
    <n v="3087"/>
    <n v="3"/>
    <n v="1"/>
    <n v="1"/>
    <n v="605"/>
    <n v="1970"/>
    <s v="5 Sarong St"/>
    <s v="Watsonia"/>
    <s v="Banyule"/>
    <s v="Northern Metropolitan"/>
    <n v="6"/>
    <n v="2016"/>
  </r>
  <r>
    <d v="2016-06-15T00:00:00"/>
    <n v="890000"/>
    <x v="0"/>
    <s v="Property Barons"/>
    <x v="0"/>
    <n v="3084"/>
    <n v="4"/>
    <n v="3"/>
    <n v="2"/>
    <n v="583"/>
    <n v="1970"/>
    <s v="27 Thomson Dr"/>
    <s v="Rosanna"/>
    <s v="Banyule"/>
    <s v="Eastern Metropolitan"/>
    <n v="6"/>
    <n v="2016"/>
  </r>
  <r>
    <d v="2016-06-15T00:00:00"/>
    <n v="1115000"/>
    <x v="0"/>
    <s v="Property Barons"/>
    <x v="1"/>
    <n v="3084"/>
    <n v="4"/>
    <n v="4"/>
    <n v="2"/>
    <n v="642"/>
    <n v="1950"/>
    <s v="50 Manton St"/>
    <s v="Heidelberg"/>
    <s v="Banyule"/>
    <s v="Eastern Metropolitan"/>
    <n v="6"/>
    <n v="2016"/>
  </r>
  <r>
    <d v="2016-06-16T00:00:00"/>
    <n v="1145000"/>
    <x v="0"/>
    <s v="Cunninghams"/>
    <x v="1"/>
    <n v="3121"/>
    <n v="2"/>
    <n v="1"/>
    <n v="0"/>
    <n v="170"/>
    <n v="1910"/>
    <s v="28 Corsair St"/>
    <s v="Richmond"/>
    <s v="Yarra"/>
    <s v="Northern Metropolitan"/>
    <n v="6"/>
    <n v="2016"/>
  </r>
  <r>
    <d v="2016-06-16T00:00:00"/>
    <n v="1500000"/>
    <x v="0"/>
    <s v="Cunninghams"/>
    <x v="0"/>
    <n v="3121"/>
    <n v="4"/>
    <n v="2"/>
    <n v="1"/>
    <n v="162"/>
    <m/>
    <s v="183 Mary St"/>
    <s v="Richmond"/>
    <s v="Yarra"/>
    <s v="Northern Metropolitan"/>
    <n v="6"/>
    <n v="2016"/>
  </r>
  <r>
    <d v="2016-06-16T00:00:00"/>
    <n v="2175000"/>
    <x v="0"/>
    <s v="Jones and Jones"/>
    <x v="1"/>
    <n v="3054"/>
    <n v="4"/>
    <n v="1"/>
    <n v="0"/>
    <n v="418"/>
    <n v="1920"/>
    <s v="700 Rathdowne St"/>
    <s v="Carlton North"/>
    <s v="Yarra"/>
    <s v="Northern Metropolitan"/>
    <n v="6"/>
    <n v="2016"/>
  </r>
  <r>
    <d v="2016-06-16T00:00:00"/>
    <n v="540000"/>
    <x v="1"/>
    <s v="Maxwells"/>
    <x v="0"/>
    <n v="3142"/>
    <n v="2"/>
    <n v="1"/>
    <n v="1"/>
    <n v="0"/>
    <m/>
    <s v="8/17 Myoora Rd"/>
    <s v="Toorak"/>
    <s v="Stonnington"/>
    <s v="Southern Metropolitan"/>
    <n v="6"/>
    <n v="2016"/>
  </r>
  <r>
    <d v="2016-06-16T00:00:00"/>
    <n v="571000"/>
    <x v="1"/>
    <s v="Cunninghams"/>
    <x v="1"/>
    <n v="3182"/>
    <n v="2"/>
    <n v="1"/>
    <n v="1"/>
    <n v="7458"/>
    <m/>
    <s v="37/151 Fitzroy St"/>
    <s v="St Kilda"/>
    <s v="Port Phillip"/>
    <s v="Southern Metropolitan"/>
    <n v="6"/>
    <n v="2016"/>
  </r>
  <r>
    <d v="2016-06-16T00:00:00"/>
    <n v="723000"/>
    <x v="0"/>
    <s v="Flanders &amp; Fish"/>
    <x v="1"/>
    <n v="3044"/>
    <n v="4"/>
    <n v="1"/>
    <n v="2"/>
    <n v="485"/>
    <n v="1960"/>
    <s v="173 Cumberland Rd"/>
    <s v="Pascoe Vale"/>
    <s v="Moreland"/>
    <s v="Northern Metropolitan"/>
    <n v="6"/>
    <n v="2016"/>
  </r>
  <r>
    <d v="2016-06-16T00:00:00"/>
    <n v="340000"/>
    <x v="1"/>
    <s v="Cunninghams"/>
    <x v="0"/>
    <n v="3041"/>
    <n v="2"/>
    <n v="1"/>
    <n v="1"/>
    <n v="0"/>
    <n v="1960"/>
    <s v="1/48 Keilor Rd"/>
    <s v="Essendon North"/>
    <s v="Moonee Valley"/>
    <s v="Western Metropolitan"/>
    <n v="6"/>
    <n v="2016"/>
  </r>
  <r>
    <d v="2016-06-16T00:00:00"/>
    <n v="535000"/>
    <x v="0"/>
    <s v="Sanders"/>
    <x v="1"/>
    <n v="3041"/>
    <n v="2"/>
    <n v="1"/>
    <n v="1"/>
    <n v="151"/>
    <m/>
    <s v="11/2 Mascoma St"/>
    <s v="Strathmore"/>
    <s v="Moonee Valley"/>
    <s v="Western Metropolitan"/>
    <n v="6"/>
    <n v="2016"/>
  </r>
  <r>
    <d v="2016-06-16T00:00:00"/>
    <n v="560500"/>
    <x v="0"/>
    <s v="Cunninghams"/>
    <x v="1"/>
    <n v="3034"/>
    <n v="3"/>
    <n v="1"/>
    <n v="1"/>
    <n v="177"/>
    <m/>
    <s v="40a Herbert St"/>
    <s v="Avondale Heights"/>
    <s v="Moonee Valley"/>
    <s v="Western Metropolitan"/>
    <n v="6"/>
    <n v="2016"/>
  </r>
  <r>
    <d v="2016-06-16T00:00:00"/>
    <n v="1575000"/>
    <x v="0"/>
    <s v="Metro Ladder"/>
    <x v="0"/>
    <n v="3040"/>
    <n v="5"/>
    <n v="3"/>
    <n v="2"/>
    <n v="700"/>
    <n v="1988"/>
    <s v="2 Cooke St"/>
    <s v="Essendon"/>
    <s v="Moonee Valley"/>
    <s v="Western Metropolitan"/>
    <n v="6"/>
    <n v="2016"/>
  </r>
  <r>
    <d v="2016-06-16T00:00:00"/>
    <n v="310000"/>
    <x v="1"/>
    <s v="Metro Ladder"/>
    <x v="0"/>
    <n v="3053"/>
    <n v="1"/>
    <n v="1"/>
    <n v="1"/>
    <n v="0"/>
    <m/>
    <s v="309/20 Reeves St"/>
    <s v="Carlton"/>
    <s v="Melbourne"/>
    <s v="Northern Metropolitan"/>
    <n v="6"/>
    <n v="2016"/>
  </r>
  <r>
    <d v="2016-06-16T00:00:00"/>
    <n v="370000"/>
    <x v="1"/>
    <s v="Maxwells"/>
    <x v="0"/>
    <n v="3031"/>
    <n v="1"/>
    <n v="1"/>
    <n v="1"/>
    <n v="0"/>
    <n v="2012"/>
    <s v="119/71 Henry St"/>
    <s v="Kensington"/>
    <s v="Melbourne"/>
    <s v="Northern Metropolitan"/>
    <n v="6"/>
    <n v="2016"/>
  </r>
  <r>
    <d v="2016-06-16T00:00:00"/>
    <n v="690000"/>
    <x v="1"/>
    <s v="Sanders"/>
    <x v="1"/>
    <n v="3006"/>
    <n v="2"/>
    <n v="3"/>
    <n v="1"/>
    <n v="0"/>
    <n v="2013"/>
    <s v="2005/39 Coventry St"/>
    <s v="Southbank"/>
    <s v="Melbourne"/>
    <s v="Southern Metropolitan"/>
    <n v="6"/>
    <n v="2016"/>
  </r>
  <r>
    <d v="2016-06-16T00:00:00"/>
    <n v="1130000"/>
    <x v="2"/>
    <s v="Jones and Jones"/>
    <x v="0"/>
    <n v="3003"/>
    <n v="3"/>
    <n v="2"/>
    <n v="2"/>
    <n v="116"/>
    <n v="2002"/>
    <s v="6/40 Batman St"/>
    <s v="West Melbourne"/>
    <s v="Melbourne"/>
    <s v="Northern Metropolitan"/>
    <n v="6"/>
    <n v="2016"/>
  </r>
  <r>
    <d v="2016-06-16T00:00:00"/>
    <n v="355000"/>
    <x v="2"/>
    <s v="Cunninghams"/>
    <x v="0"/>
    <n v="3032"/>
    <n v="2"/>
    <n v="1"/>
    <n v="1"/>
    <n v="0"/>
    <n v="2004"/>
    <s v="8/42 Wests Rd"/>
    <s v="Maribyrnong"/>
    <s v="Maribyrnong"/>
    <s v="Western Metropolitan"/>
    <n v="6"/>
    <n v="2016"/>
  </r>
  <r>
    <d v="2016-06-16T00:00:00"/>
    <n v="940000"/>
    <x v="0"/>
    <s v="Flanders &amp; Fish"/>
    <x v="1"/>
    <n v="3032"/>
    <n v="4"/>
    <n v="2"/>
    <n v="1"/>
    <n v="325"/>
    <n v="2004"/>
    <s v="5 Lyric St"/>
    <s v="Maribyrnong"/>
    <s v="Maribyrnong"/>
    <s v="Western Metropolitan"/>
    <n v="6"/>
    <n v="2016"/>
  </r>
  <r>
    <d v="2016-06-16T00:00:00"/>
    <n v="1485000"/>
    <x v="0"/>
    <s v="Property Barons"/>
    <x v="1"/>
    <n v="3108"/>
    <n v="3"/>
    <n v="2"/>
    <n v="2"/>
    <n v="731"/>
    <n v="1960"/>
    <s v="19 Gilmore Rd"/>
    <s v="Doncaster"/>
    <s v="Manningham"/>
    <s v="Eastern Metropolitan"/>
    <n v="6"/>
    <n v="2016"/>
  </r>
  <r>
    <d v="2016-06-16T00:00:00"/>
    <n v="678000"/>
    <x v="0"/>
    <s v="Metro Ladder"/>
    <x v="1"/>
    <n v="3018"/>
    <n v="3"/>
    <n v="1"/>
    <n v="2"/>
    <n v="606"/>
    <n v="1950"/>
    <s v="22 Fenfield St"/>
    <s v="Altona"/>
    <s v="Hobsons Bay"/>
    <s v="Western Metropolitan"/>
    <n v="6"/>
    <n v="2016"/>
  </r>
  <r>
    <d v="2016-06-16T00:00:00"/>
    <n v="920000"/>
    <x v="0"/>
    <s v="Melbourne Homes"/>
    <x v="0"/>
    <n v="3015"/>
    <n v="3"/>
    <n v="2"/>
    <n v="2"/>
    <n v="296"/>
    <n v="1910"/>
    <s v="473 Melbourne Rd"/>
    <s v="Newport"/>
    <s v="Hobsons Bay"/>
    <s v="Western Metropolitan"/>
    <n v="6"/>
    <n v="2016"/>
  </r>
  <r>
    <d v="2016-06-16T00:00:00"/>
    <n v="485000"/>
    <x v="1"/>
    <s v="Jones and Jones"/>
    <x v="0"/>
    <n v="3165"/>
    <n v="2"/>
    <n v="2"/>
    <n v="2"/>
    <n v="0"/>
    <n v="2011"/>
    <s v="2/10 Matthews Rd"/>
    <s v="Bentleigh East"/>
    <s v="Glen Eira"/>
    <s v="Southern Metropolitan"/>
    <n v="6"/>
    <n v="2016"/>
  </r>
  <r>
    <d v="2016-06-16T00:00:00"/>
    <n v="790000"/>
    <x v="0"/>
    <s v="Cunninghams"/>
    <x v="1"/>
    <n v="3073"/>
    <n v="4"/>
    <n v="2"/>
    <n v="2"/>
    <n v="1090"/>
    <m/>
    <s v="163 Spring St"/>
    <s v="Reservoir"/>
    <s v="Darebin"/>
    <s v="Northern Metropolitan"/>
    <n v="6"/>
    <n v="2016"/>
  </r>
  <r>
    <d v="2016-06-16T00:00:00"/>
    <n v="995000"/>
    <x v="0"/>
    <s v="Jones and Jones"/>
    <x v="1"/>
    <n v="3071"/>
    <n v="3"/>
    <n v="1"/>
    <n v="1"/>
    <n v="327"/>
    <n v="1920"/>
    <s v="37 Lewis St"/>
    <s v="Thornbury"/>
    <s v="Darebin"/>
    <s v="Northern Metropolitan"/>
    <n v="6"/>
    <n v="2016"/>
  </r>
  <r>
    <d v="2016-06-16T00:00:00"/>
    <n v="371000"/>
    <x v="1"/>
    <s v="Zimmerman"/>
    <x v="0"/>
    <n v="3123"/>
    <n v="1"/>
    <n v="1"/>
    <n v="0"/>
    <n v="917"/>
    <n v="1970"/>
    <s v="5/80 Campbell Rd"/>
    <s v="Hawthorn East"/>
    <s v="Boroondara"/>
    <s v="Southern Metropolitan"/>
    <n v="6"/>
    <n v="2016"/>
  </r>
  <r>
    <d v="2016-06-16T00:00:00"/>
    <n v="1555000"/>
    <x v="0"/>
    <s v="Jones and Jones"/>
    <x v="1"/>
    <n v="3147"/>
    <n v="3"/>
    <n v="2"/>
    <n v="2"/>
    <n v="731"/>
    <n v="1935"/>
    <s v="3 Dunlop St"/>
    <s v="Ashburton"/>
    <s v="Boroondara"/>
    <s v="Southern Metropolitan"/>
    <n v="6"/>
    <n v="2016"/>
  </r>
  <r>
    <d v="2016-06-16T00:00:00"/>
    <n v="1570000"/>
    <x v="0"/>
    <s v="Jones and Jones"/>
    <x v="0"/>
    <n v="3104"/>
    <n v="4"/>
    <n v="2"/>
    <n v="1"/>
    <n v="546"/>
    <m/>
    <s v="38 Nevada St"/>
    <s v="Balwyn North"/>
    <s v="Boroondara"/>
    <s v="Southern Metropolitan"/>
    <n v="6"/>
    <n v="2016"/>
  </r>
  <r>
    <d v="2016-06-16T00:00:00"/>
    <n v="1900000"/>
    <x v="0"/>
    <s v="Flanders &amp; Fish"/>
    <x v="0"/>
    <n v="3123"/>
    <n v="5"/>
    <n v="3"/>
    <n v="3"/>
    <n v="0"/>
    <m/>
    <s v="103 Pleasant Rd"/>
    <s v="Hawthorn East"/>
    <s v="Boroondara"/>
    <s v="Southern Metropolitan"/>
    <n v="6"/>
    <n v="2016"/>
  </r>
  <r>
    <d v="2016-06-16T00:00:00"/>
    <n v="2525000"/>
    <x v="0"/>
    <s v="Jones and Jones"/>
    <x v="0"/>
    <n v="3104"/>
    <n v="4"/>
    <n v="2"/>
    <n v="2"/>
    <n v="1235"/>
    <n v="1960"/>
    <s v="48 Hosken St"/>
    <s v="Balwyn North"/>
    <s v="Boroondara"/>
    <s v="Southern Metropolitan"/>
    <n v="6"/>
    <n v="2016"/>
  </r>
  <r>
    <d v="2016-06-16T00:00:00"/>
    <n v="742000"/>
    <x v="1"/>
    <s v="Metro Ladder"/>
    <x v="1"/>
    <n v="3188"/>
    <n v="2"/>
    <n v="3"/>
    <n v="2"/>
    <n v="245"/>
    <m/>
    <s v="3/308 Hampton St"/>
    <s v="Hampton"/>
    <s v="Bayside"/>
    <s v="Southern Metropolitan"/>
    <n v="6"/>
    <n v="2016"/>
  </r>
  <r>
    <d v="2016-06-17T00:00:00"/>
    <n v="380000"/>
    <x v="1"/>
    <s v="Melbourne Homes"/>
    <x v="0"/>
    <n v="3121"/>
    <n v="1"/>
    <n v="1"/>
    <n v="1"/>
    <n v="0"/>
    <m/>
    <s v="103/8 Howard St"/>
    <s v="Richmond"/>
    <s v="Yarra"/>
    <s v="Northern Metropolitan"/>
    <n v="6"/>
    <n v="2016"/>
  </r>
  <r>
    <d v="2016-06-17T00:00:00"/>
    <n v="650000"/>
    <x v="1"/>
    <s v="Cunninghams"/>
    <x v="1"/>
    <n v="3065"/>
    <n v="2"/>
    <n v="1"/>
    <n v="1"/>
    <n v="0"/>
    <m/>
    <s v="24/26 Victoria St"/>
    <s v="Fitzroy"/>
    <s v="Yarra"/>
    <s v="Northern Metropolitan"/>
    <n v="6"/>
    <n v="2016"/>
  </r>
  <r>
    <d v="2016-06-17T00:00:00"/>
    <n v="330000"/>
    <x v="0"/>
    <s v="Flanders &amp; Fish"/>
    <x v="0"/>
    <n v="3046"/>
    <n v="2"/>
    <n v="1"/>
    <n v="1"/>
    <n v="249"/>
    <n v="1970"/>
    <s v="100 South St"/>
    <s v="Hadfield"/>
    <s v="Moreland"/>
    <s v="Northern Metropolitan"/>
    <n v="6"/>
    <n v="2016"/>
  </r>
  <r>
    <d v="2016-06-17T00:00:00"/>
    <n v="575000"/>
    <x v="0"/>
    <s v="Flanders &amp; Fish"/>
    <x v="1"/>
    <n v="3060"/>
    <n v="2"/>
    <n v="1"/>
    <n v="2"/>
    <n v="621"/>
    <n v="1960"/>
    <s v="6 Brockley Rd"/>
    <s v="Fawkner"/>
    <s v="Moreland"/>
    <s v="Northern Metropolitan"/>
    <n v="6"/>
    <n v="2016"/>
  </r>
  <r>
    <d v="2016-06-17T00:00:00"/>
    <n v="620000"/>
    <x v="2"/>
    <s v="Cunninghams"/>
    <x v="0"/>
    <n v="3013"/>
    <n v="3"/>
    <n v="3"/>
    <n v="1"/>
    <n v="0"/>
    <n v="2014"/>
    <s v="4/16 Dean St"/>
    <s v="Yarraville"/>
    <s v="Maribyrnong"/>
    <s v="Western Metropolitan"/>
    <n v="6"/>
    <n v="2016"/>
  </r>
  <r>
    <d v="2016-06-17T00:00:00"/>
    <n v="1320000"/>
    <x v="0"/>
    <s v="Jones and Jones"/>
    <x v="0"/>
    <n v="3013"/>
    <n v="4"/>
    <n v="2"/>
    <n v="1"/>
    <n v="319"/>
    <n v="1915"/>
    <s v="31 Frederick St"/>
    <s v="Yarraville"/>
    <s v="Maribyrnong"/>
    <s v="Western Metropolitan"/>
    <n v="6"/>
    <n v="2016"/>
  </r>
  <r>
    <d v="2016-06-17T00:00:00"/>
    <n v="960000"/>
    <x v="0"/>
    <s v="Best Bricks"/>
    <x v="0"/>
    <n v="3016"/>
    <n v="3"/>
    <n v="2"/>
    <n v="1"/>
    <n v="189"/>
    <n v="1977"/>
    <s v="166 Cecil St"/>
    <s v="Williamstown"/>
    <s v="Hobsons Bay"/>
    <s v="Western Metropolitan"/>
    <n v="6"/>
    <n v="2016"/>
  </r>
  <r>
    <d v="2016-06-17T00:00:00"/>
    <n v="690000"/>
    <x v="2"/>
    <s v="Metro Ladder"/>
    <x v="1"/>
    <n v="3163"/>
    <n v="2"/>
    <n v="1"/>
    <n v="1"/>
    <n v="129"/>
    <m/>
    <s v="5/13 Toward St"/>
    <s v="Murrumbeena"/>
    <s v="Glen Eira"/>
    <s v="Southern Metropolitan"/>
    <n v="6"/>
    <n v="2016"/>
  </r>
  <r>
    <d v="2016-06-17T00:00:00"/>
    <n v="910000"/>
    <x v="0"/>
    <s v="Jones and Jones"/>
    <x v="1"/>
    <n v="3165"/>
    <n v="3"/>
    <n v="1"/>
    <n v="1"/>
    <n v="587"/>
    <n v="1950"/>
    <s v="24 Veronica St"/>
    <s v="Bentleigh East"/>
    <s v="Glen Eira"/>
    <s v="Southern Metropolitan"/>
    <n v="6"/>
    <n v="2016"/>
  </r>
  <r>
    <d v="2016-06-17T00:00:00"/>
    <n v="305000"/>
    <x v="0"/>
    <s v="Jones and Jones"/>
    <x v="0"/>
    <n v="3020"/>
    <n v="3"/>
    <n v="1"/>
    <n v="2"/>
    <n v="367"/>
    <n v="1970"/>
    <s v="1/40 Warmington Rd"/>
    <s v="Sunshine West"/>
    <s v="Brimbank"/>
    <s v="Western Metropolitan"/>
    <n v="6"/>
    <n v="2016"/>
  </r>
  <r>
    <d v="2016-06-17T00:00:00"/>
    <n v="500000"/>
    <x v="0"/>
    <s v="Cunninghams"/>
    <x v="1"/>
    <n v="3103"/>
    <n v="2"/>
    <n v="1"/>
    <n v="1"/>
    <n v="0"/>
    <n v="1960"/>
    <s v="3/18 Weir St"/>
    <s v="Balwyn"/>
    <s v="Boroondara"/>
    <s v="Southern Metropolitan"/>
    <n v="6"/>
    <n v="2016"/>
  </r>
  <r>
    <d v="2016-06-17T00:00:00"/>
    <n v="1790000"/>
    <x v="0"/>
    <s v="Metro Ladder"/>
    <x v="0"/>
    <n v="3147"/>
    <n v="4"/>
    <n v="2"/>
    <n v="2"/>
    <n v="514"/>
    <n v="1935"/>
    <s v="33 Highgate Gr"/>
    <s v="Ashburton"/>
    <s v="Boroondara"/>
    <s v="Southern Metropolitan"/>
    <n v="6"/>
    <n v="2016"/>
  </r>
  <r>
    <d v="2016-06-17T00:00:00"/>
    <n v="1300000"/>
    <x v="0"/>
    <s v="Cunninghams"/>
    <x v="0"/>
    <n v="3187"/>
    <n v="3"/>
    <n v="2"/>
    <n v="3"/>
    <n v="619"/>
    <m/>
    <s v="60 Cummins Rd"/>
    <s v="Brighton East"/>
    <s v="Bayside"/>
    <s v="Southern Metropolitan"/>
    <n v="6"/>
    <n v="2016"/>
  </r>
  <r>
    <d v="2016-06-17T00:00:00"/>
    <n v="465000"/>
    <x v="1"/>
    <s v="Property Barons"/>
    <x v="1"/>
    <n v="3079"/>
    <n v="2"/>
    <n v="1"/>
    <n v="1"/>
    <n v="795"/>
    <n v="1970"/>
    <s v="6/11 Rose St"/>
    <s v="Ivanhoe"/>
    <s v="Banyule"/>
    <s v="Eastern Metropolitan"/>
    <n v="6"/>
    <n v="2016"/>
  </r>
  <r>
    <d v="2016-06-18T00:00:00"/>
    <n v="363000"/>
    <x v="1"/>
    <s v="Metro Ladder"/>
    <x v="1"/>
    <n v="3068"/>
    <n v="1"/>
    <n v="1"/>
    <n v="1"/>
    <n v="0"/>
    <m/>
    <s v="3/268 Alexandra Pde E"/>
    <s v="Clifton Hill"/>
    <s v="Yarra"/>
    <s v="Northern Metropolitan"/>
    <n v="6"/>
    <n v="2016"/>
  </r>
  <r>
    <d v="2016-06-18T00:00:00"/>
    <n v="761000"/>
    <x v="1"/>
    <s v="Cunninghams"/>
    <x v="1"/>
    <n v="3128"/>
    <n v="2"/>
    <n v="2"/>
    <n v="1"/>
    <n v="176"/>
    <n v="2000"/>
    <s v="2/20 Simpsons Rd"/>
    <s v="Box Hill"/>
    <s v="Whitehorse"/>
    <s v="Eastern Metropolitan"/>
    <n v="6"/>
    <n v="2016"/>
  </r>
  <r>
    <d v="2016-06-18T00:00:00"/>
    <n v="1300000"/>
    <x v="0"/>
    <s v="Cunninghams"/>
    <x v="1"/>
    <n v="3125"/>
    <n v="3"/>
    <n v="1"/>
    <n v="1"/>
    <n v="667"/>
    <n v="1950"/>
    <s v="2 Elgar Rd"/>
    <s v="Burwood"/>
    <s v="Whitehorse"/>
    <s v="Southern Metropolitan"/>
    <n v="6"/>
    <n v="2016"/>
  </r>
  <r>
    <d v="2016-06-18T00:00:00"/>
    <n v="145000"/>
    <x v="0"/>
    <s v="Jones and Jones"/>
    <x v="0"/>
    <n v="3058"/>
    <n v="4"/>
    <n v="1"/>
    <n v="1"/>
    <n v="536"/>
    <n v="1910"/>
    <s v="171 Moreland Rd"/>
    <s v="Coburg"/>
    <s v="Moreland"/>
    <s v="Northern Metropolitan"/>
    <n v="6"/>
    <n v="2016"/>
  </r>
  <r>
    <d v="2016-06-18T00:00:00"/>
    <n v="435000"/>
    <x v="1"/>
    <s v="Cunninghams"/>
    <x v="1"/>
    <n v="3055"/>
    <n v="2"/>
    <n v="1"/>
    <n v="1"/>
    <n v="0"/>
    <n v="2002"/>
    <s v="18/180 Union St"/>
    <s v="Brunswick West"/>
    <s v="Moreland"/>
    <s v="Northern Metropolitan"/>
    <n v="6"/>
    <n v="2016"/>
  </r>
  <r>
    <d v="2016-06-18T00:00:00"/>
    <n v="510000"/>
    <x v="1"/>
    <s v="Cunninghams"/>
    <x v="1"/>
    <n v="3057"/>
    <n v="2"/>
    <n v="1"/>
    <n v="1"/>
    <n v="0"/>
    <m/>
    <s v="2/146 Blyth St"/>
    <s v="Brunswick East"/>
    <s v="Moreland"/>
    <s v="Northern Metropolitan"/>
    <n v="6"/>
    <n v="2016"/>
  </r>
  <r>
    <d v="2016-06-18T00:00:00"/>
    <n v="605000"/>
    <x v="0"/>
    <s v="Jones and Jones"/>
    <x v="1"/>
    <n v="3058"/>
    <n v="2"/>
    <n v="1"/>
    <n v="1"/>
    <n v="0"/>
    <n v="1969"/>
    <s v="1/51 The Grove"/>
    <s v="Coburg"/>
    <s v="Moreland"/>
    <s v="Northern Metropolitan"/>
    <n v="6"/>
    <n v="2016"/>
  </r>
  <r>
    <d v="2016-06-18T00:00:00"/>
    <n v="640000"/>
    <x v="2"/>
    <s v="Melbourne Homes"/>
    <x v="0"/>
    <n v="3056"/>
    <n v="3"/>
    <n v="2"/>
    <n v="1"/>
    <n v="110"/>
    <n v="2000"/>
    <s v="2/123 Brunswick Rd"/>
    <s v="Brunswick"/>
    <s v="Moreland"/>
    <s v="Northern Metropolitan"/>
    <n v="6"/>
    <n v="2016"/>
  </r>
  <r>
    <d v="2016-06-18T00:00:00"/>
    <n v="750000"/>
    <x v="2"/>
    <s v="Flanders &amp; Fish"/>
    <x v="1"/>
    <n v="3046"/>
    <n v="3"/>
    <n v="2"/>
    <n v="2"/>
    <n v="301"/>
    <n v="2011"/>
    <s v="24 South St"/>
    <s v="Hadfield"/>
    <s v="Moreland"/>
    <s v="Northern Metropolitan"/>
    <n v="6"/>
    <n v="2016"/>
  </r>
  <r>
    <d v="2016-06-18T00:00:00"/>
    <n v="810000"/>
    <x v="0"/>
    <s v="Cunninghams"/>
    <x v="1"/>
    <n v="3058"/>
    <n v="2"/>
    <n v="1"/>
    <n v="1"/>
    <n v="370"/>
    <m/>
    <s v="2 McPherson St"/>
    <s v="Coburg"/>
    <s v="Moreland"/>
    <s v="Northern Metropolitan"/>
    <n v="6"/>
    <n v="2016"/>
  </r>
  <r>
    <d v="2016-06-18T00:00:00"/>
    <n v="1395000"/>
    <x v="0"/>
    <s v="Cunninghams"/>
    <x v="1"/>
    <n v="3056"/>
    <n v="5"/>
    <n v="2"/>
    <n v="2"/>
    <n v="391"/>
    <m/>
    <s v="131 Tinning St"/>
    <s v="Brunswick"/>
    <s v="Moreland"/>
    <s v="Northern Metropolitan"/>
    <n v="6"/>
    <n v="2016"/>
  </r>
  <r>
    <d v="2016-06-18T00:00:00"/>
    <n v="842500"/>
    <x v="2"/>
    <s v="Jones and Jones"/>
    <x v="1"/>
    <n v="3039"/>
    <n v="3"/>
    <n v="2"/>
    <n v="1"/>
    <n v="216"/>
    <n v="1995"/>
    <s v="54b Salisbury St"/>
    <s v="Moonee Ponds"/>
    <s v="Moonee Valley"/>
    <s v="Western Metropolitan"/>
    <n v="6"/>
    <n v="2016"/>
  </r>
  <r>
    <d v="2016-06-18T00:00:00"/>
    <n v="2425000"/>
    <x v="0"/>
    <s v="Metro Ladder"/>
    <x v="0"/>
    <n v="3032"/>
    <n v="6"/>
    <n v="3"/>
    <n v="2"/>
    <n v="1014"/>
    <n v="1887"/>
    <s v="75 Maribyrnong Rd"/>
    <s v="Ascot Vale"/>
    <s v="Moonee Valley"/>
    <s v="Western Metropolitan"/>
    <n v="6"/>
    <n v="2016"/>
  </r>
  <r>
    <d v="2016-06-18T00:00:00"/>
    <n v="495000"/>
    <x v="0"/>
    <s v="Flanders &amp; Fish"/>
    <x v="1"/>
    <n v="3019"/>
    <n v="3"/>
    <n v="1"/>
    <n v="1"/>
    <n v="158"/>
    <n v="2005"/>
    <s v="11/27 Marnoo St"/>
    <s v="Braybrook"/>
    <s v="Maribyrnong"/>
    <s v="Western Metropolitan"/>
    <n v="6"/>
    <n v="2016"/>
  </r>
  <r>
    <d v="2016-06-18T00:00:00"/>
    <n v="605100"/>
    <x v="2"/>
    <s v="Metro Ladder"/>
    <x v="1"/>
    <n v="3018"/>
    <n v="3"/>
    <n v="2"/>
    <n v="0"/>
    <n v="265"/>
    <m/>
    <s v="12 Spear Ct"/>
    <s v="Altona"/>
    <s v="Hobsons Bay"/>
    <s v="Western Metropolitan"/>
    <n v="6"/>
    <n v="2016"/>
  </r>
  <r>
    <d v="2016-06-18T00:00:00"/>
    <n v="260000"/>
    <x v="1"/>
    <s v="Melbourne Homes"/>
    <x v="0"/>
    <n v="3204"/>
    <n v="1"/>
    <n v="1"/>
    <n v="1"/>
    <n v="0"/>
    <n v="1970"/>
    <s v="4/4 Ormond Rd"/>
    <s v="Ormond"/>
    <s v="Glen Eira"/>
    <s v="Southern Metropolitan"/>
    <n v="6"/>
    <n v="2016"/>
  </r>
  <r>
    <d v="2016-06-18T00:00:00"/>
    <n v="880000"/>
    <x v="0"/>
    <s v="Metro Ladder"/>
    <x v="0"/>
    <n v="3165"/>
    <n v="3"/>
    <n v="1"/>
    <n v="3"/>
    <n v="660"/>
    <m/>
    <s v="47 MacKie Rd"/>
    <s v="Bentleigh East"/>
    <s v="Glen Eira"/>
    <s v="Southern Metropolitan"/>
    <n v="6"/>
    <n v="2016"/>
  </r>
  <r>
    <d v="2016-06-18T00:00:00"/>
    <n v="1180000"/>
    <x v="0"/>
    <s v="Jones and Jones"/>
    <x v="1"/>
    <n v="3165"/>
    <n v="2"/>
    <n v="1"/>
    <n v="1"/>
    <n v="687"/>
    <m/>
    <s v="41 Wards Gr"/>
    <s v="Bentleigh East"/>
    <s v="Glen Eira"/>
    <s v="Southern Metropolitan"/>
    <n v="6"/>
    <n v="2016"/>
  </r>
  <r>
    <d v="2016-06-18T00:00:00"/>
    <n v="650000"/>
    <x v="0"/>
    <s v="Metro Ladder"/>
    <x v="1"/>
    <n v="3073"/>
    <n v="3"/>
    <n v="1"/>
    <n v="2"/>
    <n v="468"/>
    <n v="1960"/>
    <s v="8 Willoughby St"/>
    <s v="Reservoir"/>
    <s v="Darebin"/>
    <s v="Northern Metropolitan"/>
    <n v="6"/>
    <n v="2016"/>
  </r>
  <r>
    <d v="2016-06-18T00:00:00"/>
    <n v="1310000"/>
    <x v="0"/>
    <s v="Cunninghams"/>
    <x v="0"/>
    <n v="3070"/>
    <n v="4"/>
    <n v="2"/>
    <n v="2"/>
    <n v="282"/>
    <m/>
    <s v="68b Derby St"/>
    <s v="Northcote"/>
    <s v="Darebin"/>
    <s v="Northern Metropolitan"/>
    <n v="6"/>
    <n v="2016"/>
  </r>
  <r>
    <d v="2016-06-18T00:00:00"/>
    <n v="1700000"/>
    <x v="0"/>
    <s v="Cunninghams"/>
    <x v="1"/>
    <n v="3070"/>
    <n v="5"/>
    <n v="3"/>
    <n v="1"/>
    <n v="450"/>
    <n v="1930"/>
    <s v="29 Traill St"/>
    <s v="Northcote"/>
    <s v="Darebin"/>
    <s v="Northern Metropolitan"/>
    <n v="6"/>
    <n v="2016"/>
  </r>
  <r>
    <d v="2016-06-18T00:00:00"/>
    <n v="455000"/>
    <x v="1"/>
    <s v="Cunninghams"/>
    <x v="1"/>
    <n v="3042"/>
    <n v="3"/>
    <n v="1"/>
    <n v="1"/>
    <n v="166"/>
    <n v="1999"/>
    <s v="2/125 Fosters Rd"/>
    <s v="Keilor Park"/>
    <s v="Brimbank"/>
    <s v="Western Metropolitan"/>
    <n v="6"/>
    <n v="2016"/>
  </r>
  <r>
    <d v="2016-06-18T00:00:00"/>
    <n v="605000"/>
    <x v="1"/>
    <s v="Cunninghams"/>
    <x v="1"/>
    <n v="3102"/>
    <n v="2"/>
    <n v="1"/>
    <n v="1"/>
    <n v="0"/>
    <n v="1960"/>
    <s v="2/37 Strathalbyn St"/>
    <s v="Kew East"/>
    <s v="Boroondara"/>
    <s v="Southern Metropolitan"/>
    <n v="6"/>
    <n v="2016"/>
  </r>
  <r>
    <d v="2016-06-18T00:00:00"/>
    <n v="1415000"/>
    <x v="0"/>
    <s v="Jones and Jones"/>
    <x v="1"/>
    <n v="3147"/>
    <n v="3"/>
    <n v="1"/>
    <n v="1"/>
    <n v="605"/>
    <n v="1950"/>
    <s v="14 Lucerne St"/>
    <s v="Ashburton"/>
    <s v="Boroondara"/>
    <s v="Southern Metropolitan"/>
    <n v="6"/>
    <n v="2016"/>
  </r>
  <r>
    <d v="2016-06-18T00:00:00"/>
    <n v="1625000"/>
    <x v="0"/>
    <s v="Cunninghams"/>
    <x v="0"/>
    <n v="3123"/>
    <n v="3"/>
    <n v="2"/>
    <n v="1"/>
    <n v="255"/>
    <n v="1890"/>
    <s v="61 Roseberry St"/>
    <s v="Hawthorn East"/>
    <s v="Boroondara"/>
    <s v="Southern Metropolitan"/>
    <n v="6"/>
    <n v="2016"/>
  </r>
  <r>
    <d v="2016-06-18T00:00:00"/>
    <n v="1850000"/>
    <x v="0"/>
    <s v="Cunninghams"/>
    <x v="1"/>
    <n v="3127"/>
    <n v="4"/>
    <n v="2"/>
    <n v="2"/>
    <n v="632"/>
    <m/>
    <s v="34 Barton St"/>
    <s v="Surrey Hills"/>
    <s v="Boroondara"/>
    <s v="Southern Metropolitan"/>
    <n v="6"/>
    <n v="2016"/>
  </r>
  <r>
    <d v="2016-06-18T00:00:00"/>
    <n v="3290000"/>
    <x v="0"/>
    <s v="Jones and Jones"/>
    <x v="1"/>
    <n v="3103"/>
    <n v="4"/>
    <n v="3"/>
    <n v="2"/>
    <n v="1007"/>
    <n v="1910"/>
    <s v="262 Union Rd"/>
    <s v="Balwyn"/>
    <s v="Boroondara"/>
    <s v="Southern Metropolitan"/>
    <n v="6"/>
    <n v="2016"/>
  </r>
  <r>
    <d v="2016-06-18T00:00:00"/>
    <n v="737000"/>
    <x v="1"/>
    <s v="Melbourne Homes"/>
    <x v="1"/>
    <n v="3186"/>
    <n v="2"/>
    <n v="1"/>
    <n v="1"/>
    <n v="106"/>
    <n v="1975"/>
    <s v="5/22 Well St"/>
    <s v="Brighton"/>
    <s v="Bayside"/>
    <s v="Southern Metropolitan"/>
    <n v="6"/>
    <n v="2016"/>
  </r>
  <r>
    <d v="2016-06-19T00:00:00"/>
    <n v="490000"/>
    <x v="1"/>
    <s v="Cunninghams"/>
    <x v="0"/>
    <n v="3143"/>
    <n v="2"/>
    <n v="1"/>
    <n v="1"/>
    <n v="0"/>
    <n v="1966"/>
    <s v="7/579 Dandenong Rd"/>
    <s v="Armadale"/>
    <s v="Stonnington"/>
    <s v="Southern Metropolitan"/>
    <n v="6"/>
    <n v="2016"/>
  </r>
  <r>
    <d v="2016-06-19T00:00:00"/>
    <n v="1625000"/>
    <x v="0"/>
    <s v="Jones and Jones"/>
    <x v="1"/>
    <n v="3146"/>
    <n v="3"/>
    <n v="2"/>
    <n v="4"/>
    <n v="1005"/>
    <n v="1980"/>
    <s v="11 Kenilworth Gr"/>
    <s v="Glen Iris"/>
    <s v="Stonnington"/>
    <s v="Southern Metropolitan"/>
    <n v="6"/>
    <n v="2016"/>
  </r>
  <r>
    <d v="2016-06-19T00:00:00"/>
    <n v="760500"/>
    <x v="1"/>
    <s v="Cunninghams"/>
    <x v="1"/>
    <n v="3205"/>
    <n v="1"/>
    <n v="1"/>
    <n v="0"/>
    <n v="438"/>
    <m/>
    <s v="3 Park Pl"/>
    <s v="South Melbourne"/>
    <s v="Port Phillip"/>
    <s v="Southern Metropolitan"/>
    <n v="6"/>
    <n v="2016"/>
  </r>
  <r>
    <d v="2016-06-19T00:00:00"/>
    <n v="641000"/>
    <x v="2"/>
    <s v="Maxwells"/>
    <x v="0"/>
    <n v="3056"/>
    <n v="3"/>
    <n v="2"/>
    <n v="1"/>
    <n v="0"/>
    <n v="1900"/>
    <s v="8/2 Pottery Ct"/>
    <s v="Brunswick"/>
    <s v="Moreland"/>
    <s v="Northern Metropolitan"/>
    <n v="6"/>
    <n v="2016"/>
  </r>
  <r>
    <d v="2016-06-19T00:00:00"/>
    <n v="825000"/>
    <x v="0"/>
    <s v="Cunninghams"/>
    <x v="1"/>
    <n v="3058"/>
    <n v="3"/>
    <n v="1"/>
    <n v="2"/>
    <n v="577"/>
    <n v="1920"/>
    <s v="155 Nicholson St"/>
    <s v="Coburg"/>
    <s v="Moreland"/>
    <s v="Northern Metropolitan"/>
    <n v="6"/>
    <n v="2016"/>
  </r>
  <r>
    <d v="2016-06-19T00:00:00"/>
    <n v="838000"/>
    <x v="0"/>
    <s v="Jones and Jones"/>
    <x v="1"/>
    <n v="3058"/>
    <n v="4"/>
    <n v="1"/>
    <n v="1"/>
    <n v="576"/>
    <n v="1960"/>
    <s v="13 Kaye Ct"/>
    <s v="Coburg"/>
    <s v="Moreland"/>
    <s v="Northern Metropolitan"/>
    <n v="6"/>
    <n v="2016"/>
  </r>
  <r>
    <d v="2016-06-19T00:00:00"/>
    <n v="910000"/>
    <x v="0"/>
    <s v="Sanders"/>
    <x v="1"/>
    <n v="3055"/>
    <n v="2"/>
    <n v="1"/>
    <n v="4"/>
    <n v="576"/>
    <m/>
    <s v="7 Zeal St"/>
    <s v="Brunswick West"/>
    <s v="Moreland"/>
    <s v="Northern Metropolitan"/>
    <n v="6"/>
    <n v="2016"/>
  </r>
  <r>
    <d v="2016-06-19T00:00:00"/>
    <n v="950000"/>
    <x v="0"/>
    <s v="Sanders"/>
    <x v="0"/>
    <n v="3032"/>
    <n v="2"/>
    <n v="1"/>
    <n v="1"/>
    <n v="173"/>
    <n v="1900"/>
    <s v="4 The Parade"/>
    <s v="Ascot Vale"/>
    <s v="Moonee Valley"/>
    <s v="Western Metropolitan"/>
    <n v="6"/>
    <n v="2016"/>
  </r>
  <r>
    <d v="2016-06-19T00:00:00"/>
    <n v="1160000"/>
    <x v="0"/>
    <s v="Property Barons"/>
    <x v="1"/>
    <n v="3041"/>
    <n v="3"/>
    <n v="1"/>
    <n v="1"/>
    <n v="651"/>
    <m/>
    <s v="220 Napier St"/>
    <s v="Strathmore"/>
    <s v="Moonee Valley"/>
    <s v="Western Metropolitan"/>
    <n v="6"/>
    <n v="2016"/>
  </r>
  <r>
    <d v="2016-06-19T00:00:00"/>
    <n v="1422000"/>
    <x v="0"/>
    <s v="Cunninghams"/>
    <x v="1"/>
    <n v="3040"/>
    <n v="4"/>
    <n v="2"/>
    <n v="2"/>
    <n v="505"/>
    <n v="2013"/>
    <s v="17 Hoffmans Rd"/>
    <s v="Essendon West"/>
    <s v="Moonee Valley"/>
    <s v="Western Metropolitan"/>
    <n v="6"/>
    <n v="2016"/>
  </r>
  <r>
    <d v="2016-06-19T00:00:00"/>
    <n v="780000"/>
    <x v="1"/>
    <s v="Cunninghams"/>
    <x v="0"/>
    <n v="3000"/>
    <n v="2"/>
    <n v="2"/>
    <n v="1"/>
    <n v="0"/>
    <n v="1997"/>
    <s v="2306/265 Exhibition St"/>
    <s v="Melbourne"/>
    <s v="Melbourne"/>
    <s v="Northern Metropolitan"/>
    <n v="6"/>
    <n v="2016"/>
  </r>
  <r>
    <d v="2016-06-19T00:00:00"/>
    <n v="520000"/>
    <x v="1"/>
    <s v="Metro Ladder"/>
    <x v="0"/>
    <n v="3012"/>
    <n v="6"/>
    <n v="2"/>
    <n v="1"/>
    <n v="0"/>
    <n v="1970"/>
    <s v="1/12 Hatfield Ct"/>
    <s v="West Footscray"/>
    <s v="Maribyrnong"/>
    <s v="Western Metropolitan"/>
    <n v="6"/>
    <n v="2016"/>
  </r>
  <r>
    <d v="2016-06-19T00:00:00"/>
    <n v="905000"/>
    <x v="0"/>
    <s v="Cunninghams"/>
    <x v="1"/>
    <n v="3032"/>
    <n v="3"/>
    <n v="1"/>
    <n v="2"/>
    <n v="696"/>
    <m/>
    <s v="34 Mitchell St"/>
    <s v="Maribyrnong"/>
    <s v="Maribyrnong"/>
    <s v="Western Metropolitan"/>
    <n v="6"/>
    <n v="2016"/>
  </r>
  <r>
    <d v="2016-06-19T00:00:00"/>
    <n v="280000"/>
    <x v="1"/>
    <s v="Sanders"/>
    <x v="0"/>
    <n v="3047"/>
    <n v="2"/>
    <n v="1"/>
    <n v="1"/>
    <n v="197"/>
    <m/>
    <s v="11/1051 Pascoe Vale Rd"/>
    <s v="Jacana"/>
    <s v="Hume"/>
    <s v="Northern Metropolitan"/>
    <n v="6"/>
    <n v="2016"/>
  </r>
  <r>
    <d v="2016-06-19T00:00:00"/>
    <n v="730000"/>
    <x v="1"/>
    <s v="Property Barons"/>
    <x v="0"/>
    <n v="3018"/>
    <n v="3"/>
    <n v="2"/>
    <n v="1"/>
    <n v="70"/>
    <m/>
    <s v="1/57 Blyth St"/>
    <s v="Altona"/>
    <s v="Hobsons Bay"/>
    <s v="Western Metropolitan"/>
    <n v="6"/>
    <n v="2016"/>
  </r>
  <r>
    <d v="2016-06-19T00:00:00"/>
    <n v="1137500"/>
    <x v="0"/>
    <s v="Jones and Jones"/>
    <x v="1"/>
    <n v="3165"/>
    <n v="4"/>
    <n v="1"/>
    <n v="2"/>
    <n v="696"/>
    <m/>
    <s v="49 Gowrie St"/>
    <s v="Bentleigh East"/>
    <s v="Glen Eira"/>
    <s v="Southern Metropolitan"/>
    <n v="6"/>
    <n v="2016"/>
  </r>
  <r>
    <d v="2016-06-19T00:00:00"/>
    <n v="425000"/>
    <x v="2"/>
    <s v="Flanders &amp; Fish"/>
    <x v="1"/>
    <n v="3073"/>
    <n v="2"/>
    <n v="1"/>
    <n v="1"/>
    <n v="145"/>
    <m/>
    <s v="1 Nisbett St"/>
    <s v="Reservoir"/>
    <s v="Darebin"/>
    <s v="Northern Metropolitan"/>
    <n v="6"/>
    <n v="2016"/>
  </r>
  <r>
    <d v="2016-06-19T00:00:00"/>
    <n v="565000"/>
    <x v="0"/>
    <s v="Metro Ladder"/>
    <x v="1"/>
    <n v="3072"/>
    <n v="2"/>
    <n v="1"/>
    <n v="2"/>
    <n v="349"/>
    <n v="1950"/>
    <s v="9 Ambon St"/>
    <s v="Preston"/>
    <s v="Darebin"/>
    <s v="Northern Metropolitan"/>
    <n v="6"/>
    <n v="2016"/>
  </r>
  <r>
    <d v="2016-06-19T00:00:00"/>
    <n v="865000"/>
    <x v="0"/>
    <s v="Metro Ladder"/>
    <x v="0"/>
    <n v="3078"/>
    <n v="3"/>
    <n v="1"/>
    <n v="1"/>
    <n v="180"/>
    <n v="2010"/>
    <s v="2c Hamilton St"/>
    <s v="Alphington"/>
    <s v="Darebin"/>
    <s v="Northern Metropolitan"/>
    <n v="6"/>
    <n v="2016"/>
  </r>
  <r>
    <d v="2016-06-19T00:00:00"/>
    <n v="590000"/>
    <x v="0"/>
    <s v="Property Barons"/>
    <x v="1"/>
    <n v="3020"/>
    <n v="4"/>
    <n v="1"/>
    <n v="1"/>
    <n v="490"/>
    <m/>
    <s v="7 Union St"/>
    <s v="Sunshine"/>
    <s v="Brimbank"/>
    <s v="Western Metropolitan"/>
    <n v="6"/>
    <n v="2016"/>
  </r>
  <r>
    <d v="2016-06-19T00:00:00"/>
    <n v="460000"/>
    <x v="1"/>
    <s v="Jones and Jones"/>
    <x v="0"/>
    <n v="3103"/>
    <n v="2"/>
    <n v="1"/>
    <n v="1"/>
    <n v="0"/>
    <n v="1950"/>
    <s v="6/29 Weir St"/>
    <s v="Balwyn"/>
    <s v="Boroondara"/>
    <s v="Southern Metropolitan"/>
    <n v="6"/>
    <n v="2016"/>
  </r>
  <r>
    <d v="2016-06-19T00:00:00"/>
    <n v="1360000"/>
    <x v="0"/>
    <s v="Flanders &amp; Fish"/>
    <x v="0"/>
    <n v="3146"/>
    <n v="3"/>
    <n v="2"/>
    <n v="1"/>
    <n v="704"/>
    <n v="1940"/>
    <s v="6 Chester St"/>
    <s v="Glen Iris"/>
    <s v="Boroondara"/>
    <s v="Southern Metropolitan"/>
    <n v="6"/>
    <n v="2016"/>
  </r>
  <r>
    <d v="2016-06-19T00:00:00"/>
    <n v="1505000"/>
    <x v="0"/>
    <s v="Metro Ladder"/>
    <x v="1"/>
    <n v="3104"/>
    <n v="6"/>
    <n v="2"/>
    <n v="2"/>
    <n v="724"/>
    <m/>
    <s v="6 Abassia St"/>
    <s v="Balwyn North"/>
    <s v="Boroondara"/>
    <s v="Southern Metropolitan"/>
    <n v="6"/>
    <n v="2016"/>
  </r>
  <r>
    <d v="2016-06-19T00:00:00"/>
    <n v="2200000"/>
    <x v="0"/>
    <s v="Jones and Jones"/>
    <x v="1"/>
    <n v="3127"/>
    <n v="4"/>
    <n v="2"/>
    <n v="2"/>
    <n v="734"/>
    <n v="1920"/>
    <s v="22b Essex Rd"/>
    <s v="Surrey Hills"/>
    <s v="Boroondara"/>
    <s v="Southern Metropolitan"/>
    <n v="6"/>
    <n v="2016"/>
  </r>
  <r>
    <d v="2016-06-19T00:00:00"/>
    <n v="3360000"/>
    <x v="0"/>
    <s v="Metro Ladder"/>
    <x v="1"/>
    <n v="3104"/>
    <n v="4"/>
    <n v="3"/>
    <n v="1"/>
    <n v="904"/>
    <n v="2003"/>
    <s v="17 Stephens St"/>
    <s v="Balwyn North"/>
    <s v="Boroondara"/>
    <s v="Southern Metropolitan"/>
    <n v="6"/>
    <n v="2016"/>
  </r>
  <r>
    <d v="2016-06-19T00:00:00"/>
    <n v="1825000"/>
    <x v="0"/>
    <s v="Jones and Jones"/>
    <x v="0"/>
    <n v="3187"/>
    <n v="4"/>
    <n v="3"/>
    <n v="2"/>
    <n v="594"/>
    <n v="1973"/>
    <s v="12 Meyer Ct"/>
    <s v="Brighton East"/>
    <s v="Bayside"/>
    <s v="Southern Metropolitan"/>
    <n v="6"/>
    <n v="2016"/>
  </r>
  <r>
    <d v="2016-06-19T00:00:00"/>
    <n v="601000"/>
    <x v="0"/>
    <s v="SJ"/>
    <x v="1"/>
    <n v="3087"/>
    <n v="3"/>
    <n v="1"/>
    <n v="1"/>
    <n v="653"/>
    <m/>
    <s v="14 Illoura St"/>
    <s v="Watsonia"/>
    <s v="Banyule"/>
    <s v="Northern Metropolitan"/>
    <n v="6"/>
    <n v="2016"/>
  </r>
  <r>
    <d v="2016-06-19T00:00:00"/>
    <n v="895000"/>
    <x v="0"/>
    <s v="Property Barons"/>
    <x v="1"/>
    <n v="3084"/>
    <n v="4"/>
    <n v="2"/>
    <n v="2"/>
    <n v="700"/>
    <n v="1980"/>
    <s v="44 Martins La"/>
    <s v="Viewbank"/>
    <s v="Banyule"/>
    <s v="Eastern Metropolitan"/>
    <n v="6"/>
    <n v="2016"/>
  </r>
  <r>
    <d v="2016-06-20T00:00:00"/>
    <n v="937500"/>
    <x v="0"/>
    <s v="Jones and Jones"/>
    <x v="1"/>
    <n v="3068"/>
    <n v="2"/>
    <n v="1"/>
    <n v="0"/>
    <n v="100"/>
    <n v="1890"/>
    <s v="181 Rae St"/>
    <s v="Fitzroy North"/>
    <s v="Yarra"/>
    <s v="Northern Metropolitan"/>
    <n v="6"/>
    <n v="2016"/>
  </r>
  <r>
    <d v="2016-06-20T00:00:00"/>
    <n v="1346000"/>
    <x v="0"/>
    <s v="Metro Ladder"/>
    <x v="1"/>
    <n v="3121"/>
    <n v="3"/>
    <n v="1"/>
    <n v="1"/>
    <n v="207"/>
    <m/>
    <s v="31 Westbank Tce"/>
    <s v="Richmond"/>
    <s v="Yarra"/>
    <s v="Northern Metropolitan"/>
    <n v="6"/>
    <n v="2016"/>
  </r>
  <r>
    <d v="2016-06-20T00:00:00"/>
    <n v="3365000"/>
    <x v="0"/>
    <s v="Zimmerman"/>
    <x v="1"/>
    <n v="3146"/>
    <n v="5"/>
    <n v="2"/>
    <n v="2"/>
    <n v="1339"/>
    <n v="1925"/>
    <s v="3 Fairview Gr"/>
    <s v="Glen Iris"/>
    <s v="Stonnington"/>
    <s v="Southern Metropolitan"/>
    <n v="6"/>
    <n v="2016"/>
  </r>
  <r>
    <d v="2016-06-20T00:00:00"/>
    <n v="1150000"/>
    <x v="0"/>
    <s v="Sanders"/>
    <x v="1"/>
    <n v="3205"/>
    <n v="2"/>
    <n v="1"/>
    <n v="0"/>
    <n v="113"/>
    <m/>
    <s v="33 Mountain St"/>
    <s v="South Melbourne"/>
    <s v="Port Phillip"/>
    <s v="Southern Metropolitan"/>
    <n v="6"/>
    <n v="2016"/>
  </r>
  <r>
    <d v="2016-06-20T00:00:00"/>
    <n v="1220000"/>
    <x v="0"/>
    <s v="Jones and Jones"/>
    <x v="1"/>
    <n v="3182"/>
    <n v="2"/>
    <n v="1"/>
    <n v="1"/>
    <n v="208"/>
    <m/>
    <s v="54 Pakington St"/>
    <s v="St Kilda"/>
    <s v="Port Phillip"/>
    <s v="Southern Metropolitan"/>
    <n v="6"/>
    <n v="2016"/>
  </r>
  <r>
    <d v="2016-06-20T00:00:00"/>
    <n v="1360000"/>
    <x v="1"/>
    <s v="Maxwells"/>
    <x v="1"/>
    <n v="3205"/>
    <n v="2"/>
    <n v="1"/>
    <n v="2"/>
    <n v="0"/>
    <m/>
    <s v="1/295 Clarendon St"/>
    <s v="South Melbourne"/>
    <s v="Port Phillip"/>
    <s v="Southern Metropolitan"/>
    <n v="6"/>
    <n v="2016"/>
  </r>
  <r>
    <d v="2016-06-20T00:00:00"/>
    <n v="1550000"/>
    <x v="0"/>
    <s v="SJ"/>
    <x v="1"/>
    <n v="3206"/>
    <n v="2"/>
    <n v="1"/>
    <n v="1"/>
    <n v="167"/>
    <m/>
    <s v="54 Brooke St"/>
    <s v="Albert Park"/>
    <s v="Port Phillip"/>
    <s v="Southern Metropolitan"/>
    <n v="6"/>
    <n v="2016"/>
  </r>
  <r>
    <d v="2016-06-20T00:00:00"/>
    <n v="473000"/>
    <x v="1"/>
    <s v="Cunninghams"/>
    <x v="1"/>
    <n v="3055"/>
    <n v="2"/>
    <n v="1"/>
    <n v="2"/>
    <n v="568"/>
    <m/>
    <s v="4/1 Allard St"/>
    <s v="Brunswick West"/>
    <s v="Moreland"/>
    <s v="Northern Metropolitan"/>
    <n v="6"/>
    <n v="2016"/>
  </r>
  <r>
    <d v="2016-06-20T00:00:00"/>
    <n v="497000"/>
    <x v="1"/>
    <s v="Maxwells"/>
    <x v="1"/>
    <n v="3055"/>
    <n v="2"/>
    <n v="1"/>
    <n v="1"/>
    <n v="0"/>
    <n v="1977"/>
    <s v="2/530 Victoria St"/>
    <s v="Brunswick West"/>
    <s v="Moreland"/>
    <s v="Northern Metropolitan"/>
    <n v="6"/>
    <n v="2016"/>
  </r>
  <r>
    <d v="2016-06-20T00:00:00"/>
    <n v="570000"/>
    <x v="2"/>
    <s v="Cunninghams"/>
    <x v="1"/>
    <n v="3058"/>
    <n v="2"/>
    <n v="2"/>
    <n v="2"/>
    <n v="186"/>
    <m/>
    <s v="203b Elizabeth St"/>
    <s v="Coburg North"/>
    <s v="Moreland"/>
    <s v="Northern Metropolitan"/>
    <n v="6"/>
    <n v="2016"/>
  </r>
  <r>
    <d v="2016-06-20T00:00:00"/>
    <n v="683500"/>
    <x v="0"/>
    <s v="Metro Ladder"/>
    <x v="1"/>
    <n v="3044"/>
    <n v="3"/>
    <n v="1"/>
    <n v="2"/>
    <n v="590"/>
    <m/>
    <s v="8 Merbein St"/>
    <s v="Pascoe Vale"/>
    <s v="Moreland"/>
    <s v="Northern Metropolitan"/>
    <n v="6"/>
    <n v="2016"/>
  </r>
  <r>
    <d v="2016-06-20T00:00:00"/>
    <n v="860000"/>
    <x v="2"/>
    <s v="Cunninghams"/>
    <x v="0"/>
    <n v="3056"/>
    <n v="4"/>
    <n v="2"/>
    <n v="1"/>
    <n v="95"/>
    <m/>
    <s v="5/185 Brunswick Rd"/>
    <s v="Brunswick"/>
    <s v="Moreland"/>
    <s v="Northern Metropolitan"/>
    <n v="6"/>
    <n v="2016"/>
  </r>
  <r>
    <d v="2016-06-20T00:00:00"/>
    <n v="1053000"/>
    <x v="0"/>
    <s v="Cunninghams"/>
    <x v="1"/>
    <n v="3056"/>
    <n v="3"/>
    <n v="1"/>
    <n v="1"/>
    <n v="343"/>
    <n v="1925"/>
    <s v="7 Garnet St"/>
    <s v="Brunswick"/>
    <s v="Moreland"/>
    <s v="Northern Metropolitan"/>
    <n v="6"/>
    <n v="2016"/>
  </r>
  <r>
    <d v="2016-06-20T00:00:00"/>
    <n v="442000"/>
    <x v="1"/>
    <s v="Cunninghams"/>
    <x v="1"/>
    <n v="3040"/>
    <n v="2"/>
    <n v="1"/>
    <n v="1"/>
    <n v="0"/>
    <m/>
    <s v="6/8 Arthur St"/>
    <s v="Aberfeldie"/>
    <s v="Moonee Valley"/>
    <s v="Western Metropolitan"/>
    <n v="6"/>
    <n v="2016"/>
  </r>
  <r>
    <d v="2016-06-20T00:00:00"/>
    <n v="725000"/>
    <x v="0"/>
    <s v="Cunninghams"/>
    <x v="1"/>
    <n v="3033"/>
    <n v="3"/>
    <n v="1"/>
    <n v="1"/>
    <n v="657"/>
    <n v="1965"/>
    <s v="154 Milleara Rd"/>
    <s v="Keilor East"/>
    <s v="Moonee Valley"/>
    <s v="Western Metropolitan"/>
    <n v="6"/>
    <n v="2016"/>
  </r>
  <r>
    <d v="2016-06-20T00:00:00"/>
    <n v="600000"/>
    <x v="0"/>
    <s v="Property Barons"/>
    <x v="0"/>
    <n v="3166"/>
    <n v="2"/>
    <n v="1"/>
    <n v="1"/>
    <n v="211"/>
    <n v="1975"/>
    <s v="5/1 Parer St"/>
    <s v="Oakleigh"/>
    <s v="Monash"/>
    <s v="Southern Metropolitan"/>
    <n v="6"/>
    <n v="2016"/>
  </r>
  <r>
    <d v="2016-06-20T00:00:00"/>
    <n v="410000"/>
    <x v="1"/>
    <s v="Flanders &amp; Fish"/>
    <x v="0"/>
    <n v="3031"/>
    <n v="2"/>
    <n v="1"/>
    <n v="1"/>
    <n v="0"/>
    <n v="2000"/>
    <s v="10/2 Howlett St"/>
    <s v="Kensington"/>
    <s v="Melbourne"/>
    <s v="Northern Metropolitan"/>
    <n v="6"/>
    <n v="2016"/>
  </r>
  <r>
    <d v="2016-06-20T00:00:00"/>
    <n v="528500"/>
    <x v="1"/>
    <s v="Jones and Jones"/>
    <x v="0"/>
    <n v="3051"/>
    <n v="2"/>
    <n v="1"/>
    <n v="1"/>
    <n v="0"/>
    <n v="1960"/>
    <s v="6/49 Haines St"/>
    <s v="North Melbourne"/>
    <s v="Melbourne"/>
    <s v="Northern Metropolitan"/>
    <n v="6"/>
    <n v="2016"/>
  </r>
  <r>
    <d v="2016-06-20T00:00:00"/>
    <n v="585000"/>
    <x v="1"/>
    <s v="Maxwells"/>
    <x v="0"/>
    <n v="3051"/>
    <n v="2"/>
    <n v="1"/>
    <n v="1"/>
    <n v="0"/>
    <m/>
    <s v="24/101 Leveson St"/>
    <s v="North Melbourne"/>
    <s v="Melbourne"/>
    <s v="Northern Metropolitan"/>
    <n v="6"/>
    <n v="2016"/>
  </r>
  <r>
    <d v="2016-06-20T00:00:00"/>
    <n v="690000"/>
    <x v="0"/>
    <s v="Metro Ladder"/>
    <x v="0"/>
    <n v="3012"/>
    <n v="4"/>
    <n v="2"/>
    <n v="1"/>
    <n v="270"/>
    <m/>
    <s v="47 Radio St"/>
    <s v="Maidstone"/>
    <s v="Maribyrnong"/>
    <s v="Western Metropolitan"/>
    <n v="6"/>
    <n v="2016"/>
  </r>
  <r>
    <d v="2016-06-20T00:00:00"/>
    <n v="780000"/>
    <x v="0"/>
    <s v="Metro Ladder"/>
    <x v="0"/>
    <n v="3018"/>
    <n v="4"/>
    <n v="1"/>
    <n v="4"/>
    <n v="655"/>
    <m/>
    <s v="20 Linnet St"/>
    <s v="Altona"/>
    <s v="Hobsons Bay"/>
    <s v="Western Metropolitan"/>
    <n v="6"/>
    <n v="2016"/>
  </r>
  <r>
    <d v="2016-06-20T00:00:00"/>
    <n v="780000"/>
    <x v="0"/>
    <s v="Metro Ladder"/>
    <x v="0"/>
    <n v="3165"/>
    <n v="3"/>
    <n v="1"/>
    <n v="1"/>
    <n v="710"/>
    <n v="1966"/>
    <s v="4 Adrian St"/>
    <s v="Bentleigh East"/>
    <s v="Glen Eira"/>
    <s v="Southern Metropolitan"/>
    <n v="6"/>
    <n v="2016"/>
  </r>
  <r>
    <d v="2016-06-20T00:00:00"/>
    <n v="1001000"/>
    <x v="0"/>
    <s v="Flanders &amp; Fish"/>
    <x v="1"/>
    <n v="3165"/>
    <n v="3"/>
    <n v="1"/>
    <n v="1"/>
    <n v="598"/>
    <m/>
    <s v="15 Cormick St"/>
    <s v="Bentleigh East"/>
    <s v="Glen Eira"/>
    <s v="Southern Metropolitan"/>
    <n v="6"/>
    <n v="2016"/>
  </r>
  <r>
    <d v="2016-06-20T00:00:00"/>
    <n v="1210000"/>
    <x v="0"/>
    <s v="Cunninghams"/>
    <x v="0"/>
    <n v="3071"/>
    <n v="3"/>
    <n v="2"/>
    <n v="2"/>
    <n v="398"/>
    <m/>
    <s v="327 Gillies St"/>
    <s v="Thornbury"/>
    <s v="Darebin"/>
    <s v="Northern Metropolitan"/>
    <n v="6"/>
    <n v="2016"/>
  </r>
  <r>
    <d v="2016-06-20T00:00:00"/>
    <n v="526000"/>
    <x v="0"/>
    <s v="Property Barons"/>
    <x v="1"/>
    <n v="3081"/>
    <n v="2"/>
    <n v="1"/>
    <n v="1"/>
    <n v="310"/>
    <n v="1994"/>
    <s v="522 Waterdale Rd"/>
    <s v="Heidelberg Heights"/>
    <s v="Banyule"/>
    <s v="Eastern Metropolitan"/>
    <n v="6"/>
    <n v="2016"/>
  </r>
  <r>
    <d v="2016-06-20T00:00:00"/>
    <n v="750000"/>
    <x v="0"/>
    <s v="Cunninghams"/>
    <x v="0"/>
    <n v="3084"/>
    <n v="3"/>
    <n v="1"/>
    <n v="2"/>
    <n v="577"/>
    <n v="1955"/>
    <s v="13 Edgar St"/>
    <s v="Heidelberg"/>
    <s v="Banyule"/>
    <s v="Eastern Metropolitan"/>
    <n v="6"/>
    <n v="2016"/>
  </r>
  <r>
    <d v="2016-06-21T00:00:00"/>
    <n v="911000"/>
    <x v="2"/>
    <s v="Cunninghams"/>
    <x v="1"/>
    <n v="3121"/>
    <n v="3"/>
    <n v="2"/>
    <n v="1"/>
    <n v="0"/>
    <n v="2000"/>
    <s v="2/310 Burnley St"/>
    <s v="Richmond"/>
    <s v="Yarra"/>
    <s v="Northern Metropolitan"/>
    <n v="6"/>
    <n v="2016"/>
  </r>
  <r>
    <d v="2016-06-21T00:00:00"/>
    <n v="1350000"/>
    <x v="0"/>
    <s v="Flanders &amp; Fish"/>
    <x v="0"/>
    <n v="3121"/>
    <n v="3"/>
    <n v="1"/>
    <n v="2"/>
    <n v="332"/>
    <n v="1940"/>
    <s v="31 Johnson St"/>
    <s v="Richmond"/>
    <s v="Yarra"/>
    <s v="Northern Metropolitan"/>
    <n v="6"/>
    <n v="2016"/>
  </r>
  <r>
    <d v="2016-06-21T00:00:00"/>
    <n v="2100000"/>
    <x v="0"/>
    <s v="Metro Ladder"/>
    <x v="1"/>
    <n v="3127"/>
    <n v="3"/>
    <n v="2"/>
    <n v="2"/>
    <n v="1255"/>
    <m/>
    <s v="6 Shepherd St"/>
    <s v="Surrey Hills"/>
    <s v="Whitehorse"/>
    <s v="Southern Metropolitan"/>
    <n v="6"/>
    <n v="2016"/>
  </r>
  <r>
    <d v="2016-06-21T00:00:00"/>
    <n v="1253000"/>
    <x v="2"/>
    <s v="Jones and Jones"/>
    <x v="1"/>
    <n v="3145"/>
    <n v="3"/>
    <n v="2"/>
    <n v="1"/>
    <n v="216"/>
    <n v="1994"/>
    <s v="3/406 Wattletree Rd"/>
    <s v="Malvern East"/>
    <s v="Stonnington"/>
    <s v="Southern Metropolitan"/>
    <n v="6"/>
    <n v="2016"/>
  </r>
  <r>
    <d v="2016-06-21T00:00:00"/>
    <n v="1300000"/>
    <x v="0"/>
    <s v="Jones and Jones"/>
    <x v="0"/>
    <n v="3143"/>
    <n v="3"/>
    <n v="1"/>
    <n v="2"/>
    <n v="212"/>
    <n v="1900"/>
    <s v="14 New St"/>
    <s v="Armadale"/>
    <s v="Stonnington"/>
    <s v="Southern Metropolitan"/>
    <n v="6"/>
    <n v="2016"/>
  </r>
  <r>
    <d v="2016-06-21T00:00:00"/>
    <n v="1915000"/>
    <x v="0"/>
    <s v="Jones and Jones"/>
    <x v="0"/>
    <n v="3145"/>
    <n v="3"/>
    <n v="2"/>
    <n v="2"/>
    <n v="700"/>
    <n v="1920"/>
    <s v="29 MacGregor St"/>
    <s v="Malvern East"/>
    <s v="Stonnington"/>
    <s v="Southern Metropolitan"/>
    <n v="6"/>
    <n v="2016"/>
  </r>
  <r>
    <d v="2016-06-21T00:00:00"/>
    <n v="450000"/>
    <x v="1"/>
    <s v="Best Bricks"/>
    <x v="0"/>
    <n v="3182"/>
    <n v="1"/>
    <n v="1"/>
    <n v="1"/>
    <n v="0"/>
    <m/>
    <s v="20/62 Wellington St"/>
    <s v="St Kilda"/>
    <s v="Port Phillip"/>
    <s v="Southern Metropolitan"/>
    <n v="6"/>
    <n v="2016"/>
  </r>
  <r>
    <d v="2016-06-21T00:00:00"/>
    <n v="378000"/>
    <x v="0"/>
    <s v="Metro Ladder"/>
    <x v="1"/>
    <n v="3060"/>
    <n v="2"/>
    <n v="1"/>
    <n v="1"/>
    <n v="215"/>
    <n v="1990"/>
    <s v="1b McDougall St"/>
    <s v="Fawkner"/>
    <s v="Moreland"/>
    <s v="Northern Metropolitan"/>
    <n v="6"/>
    <n v="2016"/>
  </r>
  <r>
    <d v="2016-06-21T00:00:00"/>
    <n v="440000"/>
    <x v="2"/>
    <s v="Cunninghams"/>
    <x v="0"/>
    <n v="3046"/>
    <n v="3"/>
    <n v="2"/>
    <n v="1"/>
    <n v="215"/>
    <n v="2010"/>
    <s v="3/132 Widford St"/>
    <s v="Glenroy"/>
    <s v="Moreland"/>
    <s v="Northern Metropolitan"/>
    <n v="6"/>
    <n v="2016"/>
  </r>
  <r>
    <d v="2016-06-21T00:00:00"/>
    <n v="445000"/>
    <x v="1"/>
    <s v="Sanders"/>
    <x v="0"/>
    <n v="3058"/>
    <n v="2"/>
    <n v="1"/>
    <n v="1"/>
    <n v="0"/>
    <n v="2007"/>
    <s v="3/87 Gaffney St"/>
    <s v="Coburg"/>
    <s v="Moreland"/>
    <s v="Northern Metropolitan"/>
    <n v="6"/>
    <n v="2016"/>
  </r>
  <r>
    <d v="2016-06-21T00:00:00"/>
    <n v="1055000"/>
    <x v="0"/>
    <s v="Cunninghams"/>
    <x v="1"/>
    <n v="3056"/>
    <n v="3"/>
    <n v="1"/>
    <n v="1"/>
    <n v="324"/>
    <n v="1930"/>
    <s v="13 Percy St"/>
    <s v="Brunswick"/>
    <s v="Moreland"/>
    <s v="Northern Metropolitan"/>
    <n v="6"/>
    <n v="2016"/>
  </r>
  <r>
    <d v="2016-06-21T00:00:00"/>
    <n v="1245000"/>
    <x v="0"/>
    <s v="Property Barons"/>
    <x v="1"/>
    <n v="3055"/>
    <n v="3"/>
    <n v="1"/>
    <n v="1"/>
    <n v="412"/>
    <n v="1934"/>
    <s v="24 Burnell St"/>
    <s v="Brunswick West"/>
    <s v="Moreland"/>
    <s v="Northern Metropolitan"/>
    <n v="6"/>
    <n v="2016"/>
  </r>
  <r>
    <d v="2016-06-21T00:00:00"/>
    <n v="1574000"/>
    <x v="0"/>
    <s v="Jones and Jones"/>
    <x v="1"/>
    <n v="3057"/>
    <n v="3"/>
    <n v="3"/>
    <n v="2"/>
    <n v="336"/>
    <n v="2007"/>
    <s v="89a Hickford St"/>
    <s v="Brunswick East"/>
    <s v="Moreland"/>
    <s v="Northern Metropolitan"/>
    <n v="6"/>
    <n v="2016"/>
  </r>
  <r>
    <d v="2016-06-21T00:00:00"/>
    <n v="650000"/>
    <x v="0"/>
    <s v="Cunninghams"/>
    <x v="0"/>
    <n v="3033"/>
    <n v="3"/>
    <n v="2"/>
    <n v="2"/>
    <n v="3977"/>
    <n v="2013"/>
    <s v="9a The Crossway"/>
    <s v="Keilor East"/>
    <s v="Moonee Valley"/>
    <s v="Western Metropolitan"/>
    <n v="6"/>
    <n v="2016"/>
  </r>
  <r>
    <d v="2016-06-21T00:00:00"/>
    <n v="785000"/>
    <x v="0"/>
    <s v="Property Barons"/>
    <x v="1"/>
    <n v="3042"/>
    <n v="3"/>
    <n v="1"/>
    <n v="2"/>
    <n v="620"/>
    <m/>
    <s v="98 Haldane Rd"/>
    <s v="Niddrie"/>
    <s v="Moonee Valley"/>
    <s v="Western Metropolitan"/>
    <n v="6"/>
    <n v="2016"/>
  </r>
  <r>
    <d v="2016-06-21T00:00:00"/>
    <n v="1180000"/>
    <x v="0"/>
    <s v="Jones and Jones"/>
    <x v="1"/>
    <n v="3166"/>
    <n v="4"/>
    <n v="1"/>
    <n v="2"/>
    <n v="604"/>
    <n v="1965"/>
    <s v="62 Eastgate St"/>
    <s v="Oakleigh"/>
    <s v="Monash"/>
    <s v="Southern Metropolitan"/>
    <n v="6"/>
    <n v="2016"/>
  </r>
  <r>
    <d v="2016-06-21T00:00:00"/>
    <n v="600000"/>
    <x v="1"/>
    <s v="Sanders"/>
    <x v="0"/>
    <n v="3207"/>
    <n v="2"/>
    <n v="1"/>
    <n v="1"/>
    <n v="0"/>
    <n v="2005"/>
    <s v="2/2 Graham St"/>
    <s v="Port Melbourne"/>
    <s v="Melbourne"/>
    <s v="Southern Metropolitan"/>
    <n v="6"/>
    <n v="2016"/>
  </r>
  <r>
    <d v="2016-06-21T00:00:00"/>
    <n v="316000"/>
    <x v="1"/>
    <s v="Flanders &amp; Fish"/>
    <x v="1"/>
    <n v="3011"/>
    <n v="2"/>
    <n v="1"/>
    <n v="1"/>
    <n v="0"/>
    <n v="1960"/>
    <s v="10/24 Eldridge St"/>
    <s v="Footscray"/>
    <s v="Maribyrnong"/>
    <s v="Western Metropolitan"/>
    <n v="6"/>
    <n v="2016"/>
  </r>
  <r>
    <d v="2016-06-21T00:00:00"/>
    <n v="472500"/>
    <x v="0"/>
    <s v="SJ"/>
    <x v="1"/>
    <n v="3047"/>
    <n v="2"/>
    <n v="1"/>
    <n v="2"/>
    <n v="729"/>
    <n v="1960"/>
    <s v="17 Sunset Bvd"/>
    <s v="Jacana"/>
    <s v="Hume"/>
    <s v="Northern Metropolitan"/>
    <n v="6"/>
    <n v="2016"/>
  </r>
  <r>
    <d v="2016-06-21T00:00:00"/>
    <n v="800000"/>
    <x v="2"/>
    <s v="Jones and Jones"/>
    <x v="1"/>
    <n v="3165"/>
    <n v="3"/>
    <n v="2"/>
    <n v="1"/>
    <n v="353"/>
    <m/>
    <s v="48a Purtell St"/>
    <s v="Bentleigh East"/>
    <s v="Glen Eira"/>
    <s v="Southern Metropolitan"/>
    <n v="6"/>
    <n v="2016"/>
  </r>
  <r>
    <d v="2016-06-21T00:00:00"/>
    <n v="1317500"/>
    <x v="0"/>
    <s v="Jones and Jones"/>
    <x v="1"/>
    <n v="3204"/>
    <n v="3"/>
    <n v="1"/>
    <n v="1"/>
    <n v="576"/>
    <n v="1945"/>
    <s v="13 Somers St"/>
    <s v="Bentleigh"/>
    <s v="Glen Eira"/>
    <s v="Southern Metropolitan"/>
    <n v="6"/>
    <n v="2016"/>
  </r>
  <r>
    <d v="2016-06-21T00:00:00"/>
    <n v="1390000"/>
    <x v="0"/>
    <s v="Jones and Jones"/>
    <x v="1"/>
    <n v="3165"/>
    <n v="3"/>
    <n v="2"/>
    <n v="2"/>
    <n v="590"/>
    <n v="1960"/>
    <s v="3 Veronica St"/>
    <s v="Bentleigh East"/>
    <s v="Glen Eira"/>
    <s v="Southern Metropolitan"/>
    <n v="6"/>
    <n v="2016"/>
  </r>
  <r>
    <d v="2016-06-21T00:00:00"/>
    <n v="450000"/>
    <x v="0"/>
    <s v="Cunninghams"/>
    <x v="0"/>
    <n v="3073"/>
    <n v="3"/>
    <n v="2"/>
    <n v="2"/>
    <n v="185"/>
    <m/>
    <s v="2/15 Delaware St"/>
    <s v="Reservoir"/>
    <s v="Darebin"/>
    <s v="Northern Metropolitan"/>
    <n v="6"/>
    <n v="2016"/>
  </r>
  <r>
    <d v="2016-06-21T00:00:00"/>
    <n v="540000"/>
    <x v="0"/>
    <s v="Cunninghams"/>
    <x v="1"/>
    <n v="3073"/>
    <n v="3"/>
    <n v="1"/>
    <n v="2"/>
    <n v="496"/>
    <m/>
    <s v="5 Zinnia St"/>
    <s v="Reservoir"/>
    <s v="Darebin"/>
    <s v="Northern Metropolitan"/>
    <n v="6"/>
    <n v="2016"/>
  </r>
  <r>
    <d v="2016-06-21T00:00:00"/>
    <n v="680000"/>
    <x v="0"/>
    <s v="Metro Ladder"/>
    <x v="1"/>
    <n v="3073"/>
    <n v="2"/>
    <n v="1"/>
    <n v="1"/>
    <n v="750"/>
    <n v="1960"/>
    <s v="124 Rathcown Rd"/>
    <s v="Reservoir"/>
    <s v="Darebin"/>
    <s v="Northern Metropolitan"/>
    <n v="6"/>
    <n v="2016"/>
  </r>
  <r>
    <d v="2016-06-21T00:00:00"/>
    <n v="786000"/>
    <x v="0"/>
    <s v="Cunninghams"/>
    <x v="1"/>
    <n v="3073"/>
    <n v="4"/>
    <n v="3"/>
    <n v="1"/>
    <n v="595"/>
    <n v="2013"/>
    <s v="39 Mason St"/>
    <s v="Reservoir"/>
    <s v="Darebin"/>
    <s v="Northern Metropolitan"/>
    <n v="6"/>
    <n v="2016"/>
  </r>
  <r>
    <d v="2016-06-21T00:00:00"/>
    <n v="590000"/>
    <x v="0"/>
    <s v="Flanders &amp; Fish"/>
    <x v="1"/>
    <n v="3020"/>
    <n v="3"/>
    <n v="2"/>
    <n v="1"/>
    <n v="286"/>
    <m/>
    <s v="6 robinson St"/>
    <s v="Sunshine"/>
    <s v="Brimbank"/>
    <s v="Western Metropolitan"/>
    <n v="6"/>
    <n v="2016"/>
  </r>
  <r>
    <d v="2016-06-21T00:00:00"/>
    <n v="2200000"/>
    <x v="0"/>
    <s v="Cunninghams"/>
    <x v="1"/>
    <n v="3101"/>
    <n v="4"/>
    <n v="1"/>
    <n v="2"/>
    <n v="735"/>
    <m/>
    <s v="71 Cecil St"/>
    <s v="Kew"/>
    <s v="Boroondara"/>
    <s v="Southern Metropolitan"/>
    <n v="6"/>
    <n v="2016"/>
  </r>
  <r>
    <d v="2016-06-21T00:00:00"/>
    <n v="2800000"/>
    <x v="0"/>
    <s v="Cunninghams"/>
    <x v="0"/>
    <n v="3103"/>
    <n v="5"/>
    <n v="3"/>
    <n v="2"/>
    <n v="678"/>
    <n v="2001"/>
    <s v="40 Metung St"/>
    <s v="Balwyn"/>
    <s v="Boroondara"/>
    <s v="Southern Metropolitan"/>
    <n v="6"/>
    <n v="2016"/>
  </r>
  <r>
    <d v="2016-06-21T00:00:00"/>
    <n v="1700000"/>
    <x v="0"/>
    <s v="Cunninghams"/>
    <x v="0"/>
    <n v="3187"/>
    <n v="5"/>
    <n v="2"/>
    <n v="1"/>
    <n v="994"/>
    <n v="1935"/>
    <s v="13 Robinson St"/>
    <s v="Brighton East"/>
    <s v="Bayside"/>
    <s v="Southern Metropolitan"/>
    <n v="6"/>
    <n v="2016"/>
  </r>
  <r>
    <d v="2016-06-22T00:00:00"/>
    <n v="405000"/>
    <x v="1"/>
    <s v="Best Bricks"/>
    <x v="0"/>
    <n v="3121"/>
    <n v="1"/>
    <n v="1"/>
    <n v="1"/>
    <n v="7455"/>
    <n v="2005"/>
    <s v="110/61 Stawell St"/>
    <s v="Richmond"/>
    <s v="Yarra"/>
    <s v="Northern Metropolitan"/>
    <n v="6"/>
    <n v="2016"/>
  </r>
  <r>
    <d v="2016-06-22T00:00:00"/>
    <n v="450000"/>
    <x v="1"/>
    <s v="Cunninghams"/>
    <x v="1"/>
    <n v="3066"/>
    <n v="2"/>
    <n v="1"/>
    <n v="1"/>
    <n v="0"/>
    <n v="1970"/>
    <s v="8/122 Sackville St"/>
    <s v="Collingwood"/>
    <s v="Yarra"/>
    <s v="Northern Metropolitan"/>
    <n v="6"/>
    <n v="2016"/>
  </r>
  <r>
    <d v="2016-06-22T00:00:00"/>
    <n v="660000"/>
    <x v="1"/>
    <s v="Metro Ladder"/>
    <x v="0"/>
    <n v="3065"/>
    <n v="2"/>
    <n v="2"/>
    <n v="0"/>
    <n v="0"/>
    <m/>
    <s v="306/96 charles St"/>
    <s v="Fitzroy"/>
    <s v="Yarra"/>
    <s v="Northern Metropolitan"/>
    <n v="6"/>
    <n v="2016"/>
  </r>
  <r>
    <d v="2016-06-22T00:00:00"/>
    <n v="1950000"/>
    <x v="0"/>
    <s v="Cunninghams"/>
    <x v="1"/>
    <n v="3054"/>
    <n v="4"/>
    <n v="2"/>
    <n v="2"/>
    <n v="207"/>
    <n v="1900"/>
    <s v="292 Amess St"/>
    <s v="Carlton North"/>
    <s v="Yarra"/>
    <s v="Northern Metropolitan"/>
    <n v="6"/>
    <n v="2016"/>
  </r>
  <r>
    <d v="2016-06-22T00:00:00"/>
    <n v="3400000"/>
    <x v="0"/>
    <s v="Jones and Jones"/>
    <x v="0"/>
    <n v="3144"/>
    <n v="5"/>
    <n v="3"/>
    <n v="4"/>
    <n v="807"/>
    <n v="1920"/>
    <s v="34 Johnstone St"/>
    <s v="Malvern"/>
    <s v="Stonnington"/>
    <s v="Southern Metropolitan"/>
    <n v="6"/>
    <n v="2016"/>
  </r>
  <r>
    <d v="2016-06-22T00:00:00"/>
    <n v="650000"/>
    <x v="0"/>
    <s v="Zimmerman"/>
    <x v="0"/>
    <n v="3058"/>
    <n v="4"/>
    <n v="2"/>
    <n v="2"/>
    <n v="312"/>
    <m/>
    <s v="6 Farm Rd"/>
    <s v="Coburg"/>
    <s v="Moreland"/>
    <s v="Northern Metropolitan"/>
    <n v="6"/>
    <n v="2016"/>
  </r>
  <r>
    <d v="2016-06-22T00:00:00"/>
    <n v="750000"/>
    <x v="0"/>
    <s v="Jones and Jones"/>
    <x v="0"/>
    <n v="3032"/>
    <n v="2"/>
    <n v="1"/>
    <n v="1"/>
    <n v="226"/>
    <n v="1920"/>
    <s v="119 Roseberry St"/>
    <s v="Ascot Vale"/>
    <s v="Moonee Valley"/>
    <s v="Western Metropolitan"/>
    <n v="6"/>
    <n v="2016"/>
  </r>
  <r>
    <d v="2016-06-22T00:00:00"/>
    <n v="1048700"/>
    <x v="0"/>
    <s v="Metro Ladder"/>
    <x v="0"/>
    <n v="3032"/>
    <n v="4"/>
    <n v="2"/>
    <n v="2"/>
    <n v="452"/>
    <n v="1999"/>
    <s v="2 Murnong St"/>
    <s v="Maribyrnong"/>
    <s v="Maribyrnong"/>
    <s v="Western Metropolitan"/>
    <n v="6"/>
    <n v="2016"/>
  </r>
  <r>
    <d v="2016-06-22T00:00:00"/>
    <n v="895000"/>
    <x v="0"/>
    <s v="Jones and Jones"/>
    <x v="1"/>
    <n v="3204"/>
    <n v="3"/>
    <n v="1"/>
    <n v="2"/>
    <n v="0"/>
    <m/>
    <s v="2 Marquis Rd"/>
    <s v="Bentleigh"/>
    <s v="Glen Eira"/>
    <s v="Southern Metropolitan"/>
    <n v="6"/>
    <n v="2016"/>
  </r>
  <r>
    <d v="2016-06-22T00:00:00"/>
    <n v="1530000"/>
    <x v="0"/>
    <s v="Jones and Jones"/>
    <x v="1"/>
    <n v="3146"/>
    <n v="3"/>
    <n v="1"/>
    <n v="1"/>
    <n v="753"/>
    <n v="1940"/>
    <s v="48 Alfred Rd"/>
    <s v="Glen Iris"/>
    <s v="Boroondara"/>
    <s v="Southern Metropolitan"/>
    <n v="6"/>
    <n v="2016"/>
  </r>
  <r>
    <d v="2016-06-22T00:00:00"/>
    <n v="1625000"/>
    <x v="0"/>
    <s v="Jones and Jones"/>
    <x v="1"/>
    <n v="3123"/>
    <n v="3"/>
    <n v="1"/>
    <n v="3"/>
    <n v="372"/>
    <m/>
    <s v="43 Mayston St"/>
    <s v="Hawthorn East"/>
    <s v="Boroondara"/>
    <s v="Southern Metropolitan"/>
    <n v="6"/>
    <n v="2016"/>
  </r>
  <r>
    <d v="2016-06-22T00:00:00"/>
    <n v="701000"/>
    <x v="0"/>
    <s v="Property Barons"/>
    <x v="1"/>
    <n v="3087"/>
    <n v="2"/>
    <n v="1"/>
    <n v="2"/>
    <n v="762"/>
    <n v="1970"/>
    <s v="28 Papua St"/>
    <s v="Watsonia"/>
    <s v="Banyule"/>
    <s v="Northern Metropolitan"/>
    <n v="6"/>
    <n v="2016"/>
  </r>
  <r>
    <d v="2016-06-22T00:00:00"/>
    <n v="890000"/>
    <x v="0"/>
    <s v="Metro Ladder"/>
    <x v="1"/>
    <n v="3081"/>
    <n v="5"/>
    <n v="2"/>
    <n v="2"/>
    <n v="596"/>
    <n v="1972"/>
    <s v="8 Leonard St"/>
    <s v="Heidelberg Heights"/>
    <s v="Banyule"/>
    <s v="Eastern Metropolitan"/>
    <n v="6"/>
    <n v="2016"/>
  </r>
  <r>
    <d v="2016-06-22T00:00:00"/>
    <n v="915000"/>
    <x v="0"/>
    <s v="Cunninghams"/>
    <x v="0"/>
    <n v="3084"/>
    <n v="4"/>
    <n v="3"/>
    <n v="2"/>
    <n v="0"/>
    <n v="2008"/>
    <s v="3/9 Mountain View Pde"/>
    <s v="Rosanna"/>
    <s v="Banyule"/>
    <s v="Eastern Metropolitan"/>
    <n v="6"/>
    <n v="2016"/>
  </r>
  <r>
    <d v="2016-06-23T00:00:00"/>
    <n v="330000"/>
    <x v="1"/>
    <s v="Jones and Jones"/>
    <x v="0"/>
    <n v="3141"/>
    <n v="1"/>
    <n v="1"/>
    <n v="1"/>
    <n v="0"/>
    <n v="1970"/>
    <s v="3/49 Osborne St"/>
    <s v="South Yarra"/>
    <s v="Stonnington"/>
    <s v="Southern Metropolitan"/>
    <n v="6"/>
    <n v="2016"/>
  </r>
  <r>
    <d v="2016-06-23T00:00:00"/>
    <n v="717000"/>
    <x v="1"/>
    <s v="Cunninghams"/>
    <x v="1"/>
    <n v="3184"/>
    <n v="2"/>
    <n v="1"/>
    <n v="1"/>
    <n v="0"/>
    <n v="1950"/>
    <s v="4/5 Southey Ct"/>
    <s v="Elwood"/>
    <s v="Port Phillip"/>
    <s v="Southern Metropolitan"/>
    <n v="6"/>
    <n v="2016"/>
  </r>
  <r>
    <d v="2016-06-23T00:00:00"/>
    <n v="540000"/>
    <x v="0"/>
    <s v="Cunninghams"/>
    <x v="0"/>
    <n v="3046"/>
    <n v="2"/>
    <n v="1"/>
    <n v="1"/>
    <n v="164"/>
    <n v="2010"/>
    <s v="1c Barwon St"/>
    <s v="Glenroy"/>
    <s v="Moreland"/>
    <s v="Northern Metropolitan"/>
    <n v="6"/>
    <n v="2016"/>
  </r>
  <r>
    <d v="2016-06-23T00:00:00"/>
    <n v="705000"/>
    <x v="0"/>
    <s v="Flanders &amp; Fish"/>
    <x v="1"/>
    <n v="3056"/>
    <n v="2"/>
    <n v="1"/>
    <n v="1"/>
    <n v="161"/>
    <n v="1910"/>
    <s v="35 Percy St"/>
    <s v="Brunswick"/>
    <s v="Moreland"/>
    <s v="Northern Metropolitan"/>
    <n v="6"/>
    <n v="2016"/>
  </r>
  <r>
    <d v="2016-06-23T00:00:00"/>
    <n v="860000"/>
    <x v="0"/>
    <s v="Flanders &amp; Fish"/>
    <x v="1"/>
    <n v="3058"/>
    <n v="3"/>
    <n v="1"/>
    <n v="1"/>
    <n v="283"/>
    <n v="1915"/>
    <s v="33 Wellington St"/>
    <s v="Coburg"/>
    <s v="Moreland"/>
    <s v="Northern Metropolitan"/>
    <n v="6"/>
    <n v="2016"/>
  </r>
  <r>
    <d v="2016-06-23T00:00:00"/>
    <n v="865000"/>
    <x v="0"/>
    <s v="Metro Ladder"/>
    <x v="1"/>
    <n v="3058"/>
    <n v="4"/>
    <n v="1"/>
    <n v="1"/>
    <n v="452"/>
    <n v="1925"/>
    <s v="12 Gordon St"/>
    <s v="Coburg"/>
    <s v="Moreland"/>
    <s v="Northern Metropolitan"/>
    <n v="6"/>
    <n v="2016"/>
  </r>
  <r>
    <d v="2016-06-23T00:00:00"/>
    <n v="280000"/>
    <x v="1"/>
    <s v="Metro Ladder"/>
    <x v="0"/>
    <n v="3040"/>
    <n v="1"/>
    <n v="1"/>
    <n v="1"/>
    <n v="0"/>
    <n v="1960"/>
    <s v="9/160 Napier St"/>
    <s v="Essendon"/>
    <s v="Moonee Valley"/>
    <s v="Western Metropolitan"/>
    <n v="6"/>
    <n v="2016"/>
  </r>
  <r>
    <d v="2016-06-23T00:00:00"/>
    <n v="662000"/>
    <x v="0"/>
    <s v="Metro Ladder"/>
    <x v="1"/>
    <n v="3042"/>
    <n v="3"/>
    <n v="1"/>
    <n v="2"/>
    <n v="612"/>
    <m/>
    <s v="117 Marshall Rd"/>
    <s v="Airport West"/>
    <s v="Moonee Valley"/>
    <s v="Western Metropolitan"/>
    <n v="6"/>
    <n v="2016"/>
  </r>
  <r>
    <d v="2016-06-23T00:00:00"/>
    <n v="772000"/>
    <x v="0"/>
    <s v="Cunninghams"/>
    <x v="1"/>
    <n v="3033"/>
    <n v="3"/>
    <n v="2"/>
    <n v="3"/>
    <n v="672"/>
    <n v="1980"/>
    <s v="27 Judith St"/>
    <s v="Keilor East"/>
    <s v="Moonee Valley"/>
    <s v="Western Metropolitan"/>
    <n v="6"/>
    <n v="2016"/>
  </r>
  <r>
    <d v="2016-06-23T00:00:00"/>
    <n v="1000000"/>
    <x v="2"/>
    <s v="Metro Ladder"/>
    <x v="0"/>
    <n v="3040"/>
    <n v="3"/>
    <n v="2"/>
    <n v="1"/>
    <n v="291"/>
    <n v="2013"/>
    <s v="54 Ogilvie St"/>
    <s v="Essendon"/>
    <s v="Moonee Valley"/>
    <s v="Western Metropolitan"/>
    <n v="6"/>
    <n v="2016"/>
  </r>
  <r>
    <d v="2016-06-23T00:00:00"/>
    <n v="1008000"/>
    <x v="0"/>
    <s v="Best Bricks"/>
    <x v="1"/>
    <n v="3189"/>
    <n v="3"/>
    <n v="2"/>
    <n v="1"/>
    <n v="1660"/>
    <n v="1960"/>
    <s v="51 Clay St"/>
    <s v="Moorabbin"/>
    <s v="Kingston"/>
    <s v="Southern Metropolitan"/>
    <n v="6"/>
    <n v="2016"/>
  </r>
  <r>
    <d v="2016-06-23T00:00:00"/>
    <n v="901000"/>
    <x v="0"/>
    <s v="Cunninghams"/>
    <x v="0"/>
    <n v="3015"/>
    <n v="3"/>
    <n v="1"/>
    <n v="1"/>
    <n v="557"/>
    <m/>
    <s v="29 Charlotte St"/>
    <s v="Newport"/>
    <s v="Hobsons Bay"/>
    <s v="Western Metropolitan"/>
    <n v="6"/>
    <n v="2016"/>
  </r>
  <r>
    <d v="2016-06-23T00:00:00"/>
    <n v="617500"/>
    <x v="1"/>
    <s v="Cunninghams"/>
    <x v="1"/>
    <n v="3204"/>
    <n v="2"/>
    <n v="1"/>
    <n v="1"/>
    <n v="94"/>
    <n v="1970"/>
    <s v="2/35 Leila Rd"/>
    <s v="Ormond"/>
    <s v="Glen Eira"/>
    <s v="Southern Metropolitan"/>
    <n v="6"/>
    <n v="2016"/>
  </r>
  <r>
    <d v="2016-06-23T00:00:00"/>
    <n v="675000"/>
    <x v="2"/>
    <s v="Flanders &amp; Fish"/>
    <x v="0"/>
    <n v="3163"/>
    <n v="3"/>
    <n v="2"/>
    <n v="1"/>
    <n v="0"/>
    <n v="1990"/>
    <s v="5/78 Moonya Rd"/>
    <s v="Carnegie"/>
    <s v="Glen Eira"/>
    <s v="Southern Metropolitan"/>
    <n v="6"/>
    <n v="2016"/>
  </r>
  <r>
    <d v="2016-06-23T00:00:00"/>
    <n v="1120000"/>
    <x v="0"/>
    <s v="Metro Ladder"/>
    <x v="1"/>
    <n v="3165"/>
    <n v="2"/>
    <n v="1"/>
    <n v="2"/>
    <n v="678"/>
    <m/>
    <s v="18 Paloma St"/>
    <s v="Bentleigh East"/>
    <s v="Glen Eira"/>
    <s v="Southern Metropolitan"/>
    <n v="6"/>
    <n v="2016"/>
  </r>
  <r>
    <d v="2016-06-23T00:00:00"/>
    <n v="505000"/>
    <x v="1"/>
    <s v="Jones and Jones"/>
    <x v="1"/>
    <n v="3071"/>
    <n v="2"/>
    <n v="1"/>
    <n v="0"/>
    <n v="0"/>
    <n v="1980"/>
    <s v="4/305 Rossmoyne St"/>
    <s v="Thornbury"/>
    <s v="Darebin"/>
    <s v="Northern Metropolitan"/>
    <n v="6"/>
    <n v="2016"/>
  </r>
  <r>
    <d v="2016-06-23T00:00:00"/>
    <n v="1035000"/>
    <x v="0"/>
    <s v="Metro Ladder"/>
    <x v="1"/>
    <n v="3070"/>
    <n v="2"/>
    <n v="1"/>
    <n v="2"/>
    <n v="243"/>
    <n v="1890"/>
    <s v="6 Dally St"/>
    <s v="Northcote"/>
    <s v="Darebin"/>
    <s v="Northern Metropolitan"/>
    <n v="6"/>
    <n v="2016"/>
  </r>
  <r>
    <d v="2016-06-23T00:00:00"/>
    <n v="590000"/>
    <x v="0"/>
    <s v="Cunninghams"/>
    <x v="1"/>
    <n v="3081"/>
    <n v="2"/>
    <n v="1"/>
    <n v="2"/>
    <n v="586"/>
    <m/>
    <s v="116 Southern Rd"/>
    <s v="Heidelberg West"/>
    <s v="Banyule"/>
    <s v="Eastern Metropolitan"/>
    <n v="6"/>
    <n v="2016"/>
  </r>
  <r>
    <d v="2016-06-23T00:00:00"/>
    <n v="971000"/>
    <x v="0"/>
    <s v="Property Barons"/>
    <x v="1"/>
    <n v="3084"/>
    <n v="2"/>
    <n v="1"/>
    <n v="1"/>
    <n v="608"/>
    <m/>
    <s v="21 Darvall St"/>
    <s v="Rosanna"/>
    <s v="Banyule"/>
    <s v="Eastern Metropolitan"/>
    <n v="6"/>
    <n v="2016"/>
  </r>
  <r>
    <d v="2016-06-23T00:00:00"/>
    <n v="1075000"/>
    <x v="0"/>
    <s v="Property Barons"/>
    <x v="1"/>
    <n v="3079"/>
    <n v="3"/>
    <n v="1"/>
    <n v="2"/>
    <n v="677"/>
    <n v="1950"/>
    <s v="114 Bond St"/>
    <s v="Ivanhoe"/>
    <s v="Banyule"/>
    <s v="Eastern Metropolitan"/>
    <n v="6"/>
    <n v="2016"/>
  </r>
  <r>
    <d v="2016-06-24T00:00:00"/>
    <n v="441000"/>
    <x v="1"/>
    <s v="Sanders"/>
    <x v="0"/>
    <n v="3067"/>
    <n v="1"/>
    <n v="1"/>
    <n v="1"/>
    <n v="0"/>
    <m/>
    <s v="7/20 Abbotsford St"/>
    <s v="Abbotsford"/>
    <s v="Yarra"/>
    <s v="Northern Metropolitan"/>
    <n v="6"/>
    <n v="2016"/>
  </r>
  <r>
    <d v="2016-06-24T00:00:00"/>
    <n v="2000000"/>
    <x v="0"/>
    <s v="Cunninghams"/>
    <x v="0"/>
    <n v="3143"/>
    <n v="4"/>
    <n v="3"/>
    <n v="4"/>
    <n v="544"/>
    <m/>
    <s v="17 Kooyong Rd"/>
    <s v="Armadale"/>
    <s v="Stonnington"/>
    <s v="Southern Metropolitan"/>
    <n v="6"/>
    <n v="2016"/>
  </r>
  <r>
    <d v="2016-06-24T00:00:00"/>
    <n v="482500"/>
    <x v="0"/>
    <s v="Sanders"/>
    <x v="1"/>
    <n v="3058"/>
    <n v="1"/>
    <n v="1"/>
    <n v="1"/>
    <n v="108"/>
    <m/>
    <s v="185 Moreland Rd"/>
    <s v="Coburg"/>
    <s v="Moreland"/>
    <s v="Northern Metropolitan"/>
    <n v="6"/>
    <n v="2016"/>
  </r>
  <r>
    <d v="2016-06-24T00:00:00"/>
    <n v="631500"/>
    <x v="0"/>
    <s v="Flanders &amp; Fish"/>
    <x v="1"/>
    <n v="3046"/>
    <n v="3"/>
    <n v="1"/>
    <n v="3"/>
    <n v="593"/>
    <n v="1965"/>
    <s v="24 Talbot St"/>
    <s v="Hadfield"/>
    <s v="Moreland"/>
    <s v="Northern Metropolitan"/>
    <n v="6"/>
    <n v="2016"/>
  </r>
  <r>
    <d v="2016-06-24T00:00:00"/>
    <n v="885000"/>
    <x v="0"/>
    <s v="Cunninghams"/>
    <x v="1"/>
    <n v="3058"/>
    <n v="3"/>
    <n v="1"/>
    <n v="2"/>
    <n v="255"/>
    <n v="1920"/>
    <s v="31 Hardwick St"/>
    <s v="Coburg"/>
    <s v="Moreland"/>
    <s v="Northern Metropolitan"/>
    <n v="6"/>
    <n v="2016"/>
  </r>
  <r>
    <d v="2016-06-24T00:00:00"/>
    <n v="931000"/>
    <x v="0"/>
    <s v="Metro Ladder"/>
    <x v="0"/>
    <n v="3058"/>
    <n v="4"/>
    <n v="1"/>
    <n v="1"/>
    <n v="412"/>
    <n v="1920"/>
    <s v="6 Younger St"/>
    <s v="Coburg"/>
    <s v="Moreland"/>
    <s v="Northern Metropolitan"/>
    <n v="6"/>
    <n v="2016"/>
  </r>
  <r>
    <d v="2016-06-24T00:00:00"/>
    <n v="1290000"/>
    <x v="0"/>
    <s v="Cunninghams"/>
    <x v="1"/>
    <n v="3040"/>
    <n v="3"/>
    <n v="1"/>
    <n v="2"/>
    <n v="605"/>
    <m/>
    <s v="5 Raleigh St"/>
    <s v="Essendon"/>
    <s v="Moonee Valley"/>
    <s v="Western Metropolitan"/>
    <n v="6"/>
    <n v="2016"/>
  </r>
  <r>
    <d v="2016-06-24T00:00:00"/>
    <n v="1063000"/>
    <x v="0"/>
    <s v="Jones and Jones"/>
    <x v="1"/>
    <n v="3105"/>
    <n v="3"/>
    <n v="1"/>
    <n v="2"/>
    <n v="602"/>
    <m/>
    <s v="17 Kathleen Gr"/>
    <s v="Bulleen"/>
    <s v="Manningham"/>
    <s v="Eastern Metropolitan"/>
    <n v="6"/>
    <n v="2016"/>
  </r>
  <r>
    <d v="2016-06-24T00:00:00"/>
    <n v="650000"/>
    <x v="2"/>
    <s v="Cunninghams"/>
    <x v="0"/>
    <n v="3070"/>
    <n v="2"/>
    <n v="2"/>
    <n v="2"/>
    <n v="55"/>
    <n v="2013"/>
    <s v="4/75 Gadd St"/>
    <s v="Northcote"/>
    <s v="Darebin"/>
    <s v="Northern Metropolitan"/>
    <n v="6"/>
    <n v="2016"/>
  </r>
  <r>
    <d v="2016-06-24T00:00:00"/>
    <n v="1220000"/>
    <x v="0"/>
    <s v="Jones and Jones"/>
    <x v="1"/>
    <n v="3078"/>
    <n v="2"/>
    <n v="1"/>
    <n v="2"/>
    <n v="537"/>
    <n v="1950"/>
    <s v="229 Rathmines St"/>
    <s v="Fairfield"/>
    <s v="Darebin"/>
    <s v="Northern Metropolitan"/>
    <n v="6"/>
    <n v="2016"/>
  </r>
  <r>
    <d v="2016-06-24T00:00:00"/>
    <n v="701000"/>
    <x v="1"/>
    <s v="Jones and Jones"/>
    <x v="1"/>
    <n v="3123"/>
    <n v="2"/>
    <n v="1"/>
    <n v="3"/>
    <n v="166"/>
    <n v="1970"/>
    <s v="3/842 Toorak Rd"/>
    <s v="Hawthorn East"/>
    <s v="Boroondara"/>
    <s v="Southern Metropolitan"/>
    <n v="6"/>
    <n v="2016"/>
  </r>
  <r>
    <d v="2016-06-24T00:00:00"/>
    <n v="1500000"/>
    <x v="0"/>
    <s v="Cunninghams"/>
    <x v="1"/>
    <n v="3146"/>
    <n v="2"/>
    <n v="1"/>
    <n v="2"/>
    <n v="660"/>
    <m/>
    <s v="45 Charles St"/>
    <s v="Glen Iris"/>
    <s v="Boroondara"/>
    <s v="Southern Metropolitan"/>
    <n v="6"/>
    <n v="2016"/>
  </r>
  <r>
    <d v="2016-06-24T00:00:00"/>
    <n v="1700000"/>
    <x v="0"/>
    <s v="Jones and Jones"/>
    <x v="0"/>
    <n v="3104"/>
    <n v="4"/>
    <n v="2"/>
    <n v="5"/>
    <n v="754"/>
    <n v="1960"/>
    <s v="16 Nevada St"/>
    <s v="Balwyn North"/>
    <s v="Boroondara"/>
    <s v="Southern Metropolitan"/>
    <n v="6"/>
    <n v="2016"/>
  </r>
  <r>
    <d v="2016-06-24T00:00:00"/>
    <n v="1750000"/>
    <x v="0"/>
    <s v="Jones and Jones"/>
    <x v="1"/>
    <n v="3146"/>
    <n v="3"/>
    <n v="2"/>
    <n v="2"/>
    <n v="652"/>
    <m/>
    <s v="12 Walerna Rd"/>
    <s v="Glen Iris"/>
    <s v="Boroondara"/>
    <s v="Southern Metropolitan"/>
    <n v="6"/>
    <n v="2016"/>
  </r>
  <r>
    <d v="2016-06-24T00:00:00"/>
    <n v="892500"/>
    <x v="1"/>
    <s v="Melbourne Homes"/>
    <x v="1"/>
    <n v="3186"/>
    <n v="2"/>
    <n v="1"/>
    <n v="2"/>
    <n v="232"/>
    <n v="1970"/>
    <s v="4/149 Church St"/>
    <s v="Brighton"/>
    <s v="Bayside"/>
    <s v="Southern Metropolitan"/>
    <n v="6"/>
    <n v="2016"/>
  </r>
  <r>
    <d v="2016-06-25T00:00:00"/>
    <n v="1075000"/>
    <x v="0"/>
    <s v="Metro Ladder"/>
    <x v="1"/>
    <n v="3066"/>
    <n v="3"/>
    <n v="1"/>
    <n v="0"/>
    <n v="183"/>
    <n v="1880"/>
    <s v="84 Budd St"/>
    <s v="Collingwood"/>
    <s v="Yarra"/>
    <s v="Northern Metropolitan"/>
    <n v="6"/>
    <n v="2016"/>
  </r>
  <r>
    <d v="2016-06-25T00:00:00"/>
    <n v="2210000"/>
    <x v="0"/>
    <s v="Cunninghams"/>
    <x v="1"/>
    <n v="3054"/>
    <n v="3"/>
    <n v="2"/>
    <n v="1"/>
    <n v="190"/>
    <m/>
    <s v="122 Amess St"/>
    <s v="Carlton North"/>
    <s v="Yarra"/>
    <s v="Northern Metropolitan"/>
    <n v="6"/>
    <n v="2016"/>
  </r>
  <r>
    <d v="2016-06-25T00:00:00"/>
    <n v="2368000"/>
    <x v="0"/>
    <s v="Cunninghams"/>
    <x v="1"/>
    <n v="3181"/>
    <n v="3"/>
    <n v="2"/>
    <n v="1"/>
    <n v="322"/>
    <n v="1970"/>
    <s v="50 Lewisham Rd"/>
    <s v="Windsor"/>
    <s v="Stonnington"/>
    <s v="Southern Metropolitan"/>
    <n v="6"/>
    <n v="2016"/>
  </r>
  <r>
    <d v="2016-06-25T00:00:00"/>
    <n v="1200000"/>
    <x v="0"/>
    <s v="Sanders"/>
    <x v="0"/>
    <n v="3205"/>
    <n v="2"/>
    <n v="2"/>
    <n v="1"/>
    <n v="131"/>
    <n v="1890"/>
    <s v="48 Glover St"/>
    <s v="South Melbourne"/>
    <s v="Port Phillip"/>
    <s v="Southern Metropolitan"/>
    <n v="6"/>
    <n v="2016"/>
  </r>
  <r>
    <d v="2016-06-25T00:00:00"/>
    <n v="495000"/>
    <x v="1"/>
    <s v="Metro Ladder"/>
    <x v="0"/>
    <n v="3044"/>
    <n v="2"/>
    <n v="1"/>
    <n v="2"/>
    <n v="205"/>
    <m/>
    <s v="2/2 Bellevue Tce"/>
    <s v="Pascoe Vale"/>
    <s v="Moreland"/>
    <s v="Northern Metropolitan"/>
    <n v="6"/>
    <n v="2016"/>
  </r>
  <r>
    <d v="2016-06-25T00:00:00"/>
    <n v="700000"/>
    <x v="0"/>
    <s v="Cunninghams"/>
    <x v="1"/>
    <n v="3044"/>
    <n v="3"/>
    <n v="1"/>
    <n v="2"/>
    <n v="449"/>
    <n v="1950"/>
    <s v="4 Raeburn St"/>
    <s v="Pascoe Vale"/>
    <s v="Moreland"/>
    <s v="Northern Metropolitan"/>
    <n v="6"/>
    <n v="2016"/>
  </r>
  <r>
    <d v="2016-06-25T00:00:00"/>
    <n v="970000"/>
    <x v="0"/>
    <s v="Cunninghams"/>
    <x v="1"/>
    <n v="3057"/>
    <n v="2"/>
    <n v="1"/>
    <n v="1"/>
    <n v="213"/>
    <m/>
    <s v="54 Victoria St"/>
    <s v="Brunswick East"/>
    <s v="Moreland"/>
    <s v="Northern Metropolitan"/>
    <n v="6"/>
    <n v="2016"/>
  </r>
  <r>
    <d v="2016-06-25T00:00:00"/>
    <n v="360000"/>
    <x v="1"/>
    <s v="Cunninghams"/>
    <x v="0"/>
    <n v="3040"/>
    <n v="2"/>
    <n v="1"/>
    <n v="1"/>
    <n v="0"/>
    <n v="1970"/>
    <s v="8/30 Nicholson St"/>
    <s v="Essendon"/>
    <s v="Moonee Valley"/>
    <s v="Western Metropolitan"/>
    <n v="6"/>
    <n v="2016"/>
  </r>
  <r>
    <d v="2016-06-25T00:00:00"/>
    <n v="630000"/>
    <x v="0"/>
    <s v="Property Barons"/>
    <x v="1"/>
    <n v="3041"/>
    <n v="2"/>
    <n v="2"/>
    <n v="1"/>
    <n v="378"/>
    <n v="2000"/>
    <s v="138a Lebanon St"/>
    <s v="Strathmore"/>
    <s v="Moonee Valley"/>
    <s v="Western Metropolitan"/>
    <n v="6"/>
    <n v="2016"/>
  </r>
  <r>
    <d v="2016-06-25T00:00:00"/>
    <n v="1205000"/>
    <x v="0"/>
    <s v="Cunninghams"/>
    <x v="0"/>
    <n v="3041"/>
    <n v="3"/>
    <n v="1"/>
    <n v="2"/>
    <n v="650"/>
    <m/>
    <s v="59 Glenview Rd"/>
    <s v="Strathmore"/>
    <s v="Moonee Valley"/>
    <s v="Western Metropolitan"/>
    <n v="6"/>
    <n v="2016"/>
  </r>
  <r>
    <d v="2016-06-25T00:00:00"/>
    <n v="1072000"/>
    <x v="0"/>
    <s v="Cunninghams"/>
    <x v="1"/>
    <n v="3032"/>
    <n v="3"/>
    <n v="2"/>
    <n v="2"/>
    <n v="1396"/>
    <n v="1955"/>
    <s v="26 Mitchell St"/>
    <s v="Maribyrnong"/>
    <s v="Maribyrnong"/>
    <s v="Western Metropolitan"/>
    <n v="6"/>
    <n v="2016"/>
  </r>
  <r>
    <d v="2016-06-25T00:00:00"/>
    <n v="782000"/>
    <x v="1"/>
    <s v="Flanders &amp; Fish"/>
    <x v="1"/>
    <n v="3185"/>
    <n v="3"/>
    <n v="1"/>
    <n v="1"/>
    <n v="0"/>
    <n v="1970"/>
    <s v="1/28 Clarence St"/>
    <s v="Elsternwick"/>
    <s v="Glen Eira"/>
    <s v="Southern Metropolitan"/>
    <n v="6"/>
    <n v="2016"/>
  </r>
  <r>
    <d v="2016-06-25T00:00:00"/>
    <n v="1960000"/>
    <x v="0"/>
    <s v="Metro Ladder"/>
    <x v="0"/>
    <n v="3162"/>
    <n v="4"/>
    <n v="3"/>
    <n v="4"/>
    <n v="708"/>
    <m/>
    <s v="28 Ellington St"/>
    <s v="Caulfield South"/>
    <s v="Glen Eira"/>
    <s v="Southern Metropolitan"/>
    <n v="6"/>
    <n v="2016"/>
  </r>
  <r>
    <d v="2016-06-25T00:00:00"/>
    <n v="550000"/>
    <x v="0"/>
    <s v="Cunninghams"/>
    <x v="0"/>
    <n v="3072"/>
    <n v="3"/>
    <n v="1"/>
    <n v="1"/>
    <n v="405"/>
    <m/>
    <s v="97 Murray Rd"/>
    <s v="Preston"/>
    <s v="Darebin"/>
    <s v="Northern Metropolitan"/>
    <n v="6"/>
    <n v="2016"/>
  </r>
  <r>
    <d v="2016-06-25T00:00:00"/>
    <n v="735000"/>
    <x v="0"/>
    <s v="Best Bricks"/>
    <x v="1"/>
    <n v="3020"/>
    <n v="4"/>
    <n v="2"/>
    <n v="5"/>
    <n v="635"/>
    <n v="1975"/>
    <s v="6 Gresford St"/>
    <s v="Sunshine North"/>
    <s v="Brimbank"/>
    <s v="Western Metropolitan"/>
    <n v="6"/>
    <n v="2016"/>
  </r>
  <r>
    <d v="2016-06-25T00:00:00"/>
    <n v="2800000"/>
    <x v="0"/>
    <s v="Zimmerman"/>
    <x v="0"/>
    <n v="3188"/>
    <n v="4"/>
    <n v="3"/>
    <n v="2"/>
    <n v="1093"/>
    <m/>
    <s v="10 Talbot St"/>
    <s v="Hampton"/>
    <s v="Bayside"/>
    <s v="Southern Metropolitan"/>
    <n v="6"/>
    <n v="2016"/>
  </r>
  <r>
    <d v="2016-06-26T00:00:00"/>
    <n v="480000"/>
    <x v="1"/>
    <s v="Metro Ladder"/>
    <x v="1"/>
    <n v="3145"/>
    <n v="2"/>
    <n v="1"/>
    <n v="1"/>
    <n v="0"/>
    <n v="1970"/>
    <s v="4/16 Repton Rd"/>
    <s v="Malvern East"/>
    <s v="Stonnington"/>
    <s v="Southern Metropolitan"/>
    <n v="6"/>
    <n v="2016"/>
  </r>
  <r>
    <d v="2016-06-26T00:00:00"/>
    <n v="510000"/>
    <x v="1"/>
    <s v="Sanders"/>
    <x v="1"/>
    <n v="3141"/>
    <n v="1"/>
    <n v="1"/>
    <n v="1"/>
    <n v="0"/>
    <n v="2000"/>
    <s v="507/99 River St"/>
    <s v="South Yarra"/>
    <s v="Stonnington"/>
    <s v="Southern Metropolitan"/>
    <n v="6"/>
    <n v="2016"/>
  </r>
  <r>
    <d v="2016-06-26T00:00:00"/>
    <n v="515000"/>
    <x v="1"/>
    <s v="Cunninghams"/>
    <x v="0"/>
    <n v="3141"/>
    <n v="2"/>
    <n v="1"/>
    <n v="1"/>
    <n v="734"/>
    <n v="2013"/>
    <s v="608/20 Garden St"/>
    <s v="South Yarra"/>
    <s v="Stonnington"/>
    <s v="Southern Metropolitan"/>
    <n v="6"/>
    <n v="2016"/>
  </r>
  <r>
    <d v="2016-06-26T00:00:00"/>
    <n v="1303000"/>
    <x v="0"/>
    <s v="Sanders"/>
    <x v="1"/>
    <n v="3181"/>
    <n v="2"/>
    <n v="1"/>
    <n v="0"/>
    <n v="288"/>
    <n v="1900"/>
    <s v="48 Wrights Tce"/>
    <s v="Prahran"/>
    <s v="Stonnington"/>
    <s v="Southern Metropolitan"/>
    <n v="6"/>
    <n v="2016"/>
  </r>
  <r>
    <d v="2016-06-26T00:00:00"/>
    <n v="400000"/>
    <x v="1"/>
    <s v="Flanders &amp; Fish"/>
    <x v="0"/>
    <n v="3182"/>
    <n v="1"/>
    <n v="1"/>
    <n v="1"/>
    <n v="0"/>
    <n v="1998"/>
    <s v="14/89 Fitzroy St"/>
    <s v="St Kilda"/>
    <s v="Port Phillip"/>
    <s v="Southern Metropolitan"/>
    <n v="6"/>
    <n v="2016"/>
  </r>
  <r>
    <d v="2016-06-26T00:00:00"/>
    <n v="900000"/>
    <x v="1"/>
    <s v="Cunninghams"/>
    <x v="1"/>
    <n v="3207"/>
    <n v="2"/>
    <n v="1"/>
    <n v="2"/>
    <n v="0"/>
    <n v="1997"/>
    <s v="56/15 Beach St"/>
    <s v="Port Melbourne"/>
    <s v="Port Phillip"/>
    <s v="Southern Metropolitan"/>
    <n v="6"/>
    <n v="2016"/>
  </r>
  <r>
    <d v="2016-06-26T00:00:00"/>
    <n v="1250000"/>
    <x v="1"/>
    <s v="Sanders"/>
    <x v="0"/>
    <n v="3207"/>
    <n v="2"/>
    <n v="2"/>
    <n v="2"/>
    <n v="0"/>
    <n v="2003"/>
    <s v="141/95 Rouse St"/>
    <s v="Port Melbourne"/>
    <s v="Port Phillip"/>
    <s v="Southern Metropolitan"/>
    <n v="6"/>
    <n v="2016"/>
  </r>
  <r>
    <d v="2016-06-26T00:00:00"/>
    <n v="2360000"/>
    <x v="0"/>
    <s v="Maxwells"/>
    <x v="1"/>
    <n v="3206"/>
    <n v="3"/>
    <n v="1"/>
    <n v="1"/>
    <n v="288"/>
    <n v="1900"/>
    <s v="76 Harold St"/>
    <s v="Middle Park"/>
    <s v="Port Phillip"/>
    <s v="Southern Metropolitan"/>
    <n v="6"/>
    <n v="2016"/>
  </r>
  <r>
    <d v="2016-06-26T00:00:00"/>
    <n v="386000"/>
    <x v="0"/>
    <s v="Maxwells"/>
    <x v="1"/>
    <n v="3044"/>
    <n v="2"/>
    <n v="1"/>
    <n v="1"/>
    <n v="111"/>
    <n v="1987"/>
    <s v="9/12 Pascoe St"/>
    <s v="Pascoe Vale"/>
    <s v="Moreland"/>
    <s v="Northern Metropolitan"/>
    <n v="6"/>
    <n v="2016"/>
  </r>
  <r>
    <d v="2016-06-26T00:00:00"/>
    <n v="767500"/>
    <x v="0"/>
    <s v="Metro Ladder"/>
    <x v="1"/>
    <n v="3011"/>
    <n v="3"/>
    <n v="2"/>
    <n v="0"/>
    <n v="458"/>
    <n v="1930"/>
    <s v="8 Dudley St"/>
    <s v="Footscray"/>
    <s v="Maribyrnong"/>
    <s v="Western Metropolitan"/>
    <n v="6"/>
    <n v="2016"/>
  </r>
  <r>
    <d v="2016-06-26T00:00:00"/>
    <n v="1805000"/>
    <x v="0"/>
    <s v="Sanders"/>
    <x v="1"/>
    <n v="3016"/>
    <n v="4"/>
    <n v="2"/>
    <n v="2"/>
    <n v="466"/>
    <n v="1930"/>
    <s v="71 Hannan St"/>
    <s v="Williamstown"/>
    <s v="Hobsons Bay"/>
    <s v="Western Metropolitan"/>
    <n v="6"/>
    <n v="2016"/>
  </r>
  <r>
    <d v="2016-06-26T00:00:00"/>
    <n v="805000"/>
    <x v="2"/>
    <s v="Metro Ladder"/>
    <x v="1"/>
    <n v="3165"/>
    <n v="3"/>
    <n v="2"/>
    <n v="1"/>
    <n v="268"/>
    <n v="2000"/>
    <s v="2/15 Liverpool St"/>
    <s v="Bentleigh East"/>
    <s v="Glen Eira"/>
    <s v="Southern Metropolitan"/>
    <n v="6"/>
    <n v="2016"/>
  </r>
  <r>
    <d v="2016-06-26T00:00:00"/>
    <n v="1120000"/>
    <x v="2"/>
    <s v="Jones and Jones"/>
    <x v="0"/>
    <n v="3165"/>
    <n v="4"/>
    <n v="2"/>
    <n v="2"/>
    <n v="209"/>
    <m/>
    <s v="2/34 Browns Rd"/>
    <s v="Bentleigh East"/>
    <s v="Glen Eira"/>
    <s v="Southern Metropolitan"/>
    <n v="6"/>
    <n v="2016"/>
  </r>
  <r>
    <d v="2016-06-26T00:00:00"/>
    <n v="620500"/>
    <x v="2"/>
    <s v="Cunninghams"/>
    <x v="1"/>
    <n v="3073"/>
    <n v="3"/>
    <n v="2"/>
    <n v="1"/>
    <n v="158"/>
    <n v="2011"/>
    <s v="40b Drysdale St"/>
    <s v="Reservoir"/>
    <s v="Darebin"/>
    <s v="Northern Metropolitan"/>
    <n v="6"/>
    <n v="2016"/>
  </r>
  <r>
    <d v="2016-06-26T00:00:00"/>
    <n v="800000"/>
    <x v="0"/>
    <s v="Metro Ladder"/>
    <x v="0"/>
    <n v="3072"/>
    <n v="3"/>
    <n v="1"/>
    <n v="2"/>
    <n v="207"/>
    <n v="1910"/>
    <s v="91 Plenty Rd"/>
    <s v="Preston"/>
    <s v="Darebin"/>
    <s v="Northern Metropolitan"/>
    <n v="6"/>
    <n v="2016"/>
  </r>
  <r>
    <d v="2016-06-26T00:00:00"/>
    <n v="921500"/>
    <x v="0"/>
    <s v="Cunninghams"/>
    <x v="1"/>
    <n v="3073"/>
    <n v="3"/>
    <n v="2"/>
    <n v="1"/>
    <n v="527"/>
    <n v="1950"/>
    <s v="10 Gilbank St"/>
    <s v="Reservoir"/>
    <s v="Darebin"/>
    <s v="Northern Metropolitan"/>
    <n v="6"/>
    <n v="2016"/>
  </r>
  <r>
    <d v="2016-06-26T00:00:00"/>
    <n v="2000000"/>
    <x v="0"/>
    <s v="Cunninghams"/>
    <x v="0"/>
    <n v="3078"/>
    <n v="4"/>
    <n v="3"/>
    <n v="2"/>
    <n v="575"/>
    <n v="2015"/>
    <s v="254 Rathmines St"/>
    <s v="Fairfield"/>
    <s v="Darebin"/>
    <s v="Northern Metropolitan"/>
    <n v="6"/>
    <n v="2016"/>
  </r>
  <r>
    <d v="2016-06-26T00:00:00"/>
    <n v="605000"/>
    <x v="0"/>
    <s v="Best Bricks"/>
    <x v="0"/>
    <n v="3081"/>
    <n v="3"/>
    <n v="2"/>
    <n v="4"/>
    <n v="0"/>
    <m/>
    <s v="5 Pacific Dr"/>
    <s v="Heidelberg West"/>
    <s v="Banyule"/>
    <s v="Eastern Metropolitan"/>
    <n v="6"/>
    <n v="2016"/>
  </r>
  <r>
    <d v="2016-06-26T00:00:00"/>
    <n v="711000"/>
    <x v="0"/>
    <s v="Property Barons"/>
    <x v="1"/>
    <n v="3087"/>
    <n v="3"/>
    <n v="1"/>
    <n v="2"/>
    <n v="658"/>
    <m/>
    <s v="4 Ananda Ct"/>
    <s v="Watsonia"/>
    <s v="Banyule"/>
    <s v="Northern Metropolitan"/>
    <n v="6"/>
    <n v="2016"/>
  </r>
  <r>
    <d v="2016-06-27T00:00:00"/>
    <n v="340000"/>
    <x v="1"/>
    <s v="Jones and Jones"/>
    <x v="0"/>
    <n v="3184"/>
    <n v="1"/>
    <n v="1"/>
    <n v="1"/>
    <n v="0"/>
    <n v="1970"/>
    <s v="3/58 Byron St"/>
    <s v="Elwood"/>
    <s v="Port Phillip"/>
    <s v="Southern Metropolitan"/>
    <n v="6"/>
    <n v="2016"/>
  </r>
  <r>
    <d v="2016-06-27T00:00:00"/>
    <n v="450000"/>
    <x v="1"/>
    <s v="Jones and Jones"/>
    <x v="0"/>
    <n v="3182"/>
    <n v="1"/>
    <n v="1"/>
    <n v="1"/>
    <n v="0"/>
    <n v="2009"/>
    <s v="6/285 Barkly St"/>
    <s v="St Kilda"/>
    <s v="Port Phillip"/>
    <s v="Southern Metropolitan"/>
    <n v="6"/>
    <n v="2016"/>
  </r>
  <r>
    <d v="2016-06-27T00:00:00"/>
    <n v="725000"/>
    <x v="1"/>
    <s v="Maxwells"/>
    <x v="0"/>
    <n v="3207"/>
    <n v="2"/>
    <n v="2"/>
    <n v="2"/>
    <n v="0"/>
    <n v="2010"/>
    <s v="212/50 Dow St"/>
    <s v="Port Melbourne"/>
    <s v="Port Phillip"/>
    <s v="Southern Metropolitan"/>
    <n v="6"/>
    <n v="2016"/>
  </r>
  <r>
    <d v="2016-06-27T00:00:00"/>
    <n v="1380000"/>
    <x v="0"/>
    <s v="Cunninghams"/>
    <x v="1"/>
    <n v="3207"/>
    <n v="3"/>
    <n v="1"/>
    <n v="0"/>
    <n v="0"/>
    <n v="1890"/>
    <s v="213 Stokes St"/>
    <s v="Port Melbourne"/>
    <s v="Port Phillip"/>
    <s v="Southern Metropolitan"/>
    <n v="6"/>
    <n v="2016"/>
  </r>
  <r>
    <d v="2016-06-27T00:00:00"/>
    <n v="1305000"/>
    <x v="0"/>
    <s v="Property Barons"/>
    <x v="1"/>
    <n v="3032"/>
    <n v="3"/>
    <n v="1"/>
    <n v="1"/>
    <n v="278"/>
    <n v="1900"/>
    <s v="1 Bloomfield Rd"/>
    <s v="Ascot Vale"/>
    <s v="Moonee Valley"/>
    <s v="Western Metropolitan"/>
    <n v="6"/>
    <n v="2016"/>
  </r>
  <r>
    <d v="2016-06-27T00:00:00"/>
    <n v="349000"/>
    <x v="1"/>
    <s v="Metro Ladder"/>
    <x v="0"/>
    <n v="3012"/>
    <n v="2"/>
    <n v="1"/>
    <n v="1"/>
    <n v="0"/>
    <n v="2011"/>
    <s v="48/48 Eucalyptus Dr"/>
    <s v="Maidstone"/>
    <s v="Maribyrnong"/>
    <s v="Western Metropolitan"/>
    <n v="6"/>
    <n v="2016"/>
  </r>
  <r>
    <d v="2016-06-27T00:00:00"/>
    <n v="399000"/>
    <x v="0"/>
    <s v="Sanders"/>
    <x v="1"/>
    <n v="3032"/>
    <n v="2"/>
    <n v="1"/>
    <n v="1"/>
    <n v="904"/>
    <n v="1985"/>
    <s v="8/10 Middle Rd"/>
    <s v="Maribyrnong"/>
    <s v="Maribyrnong"/>
    <s v="Western Metropolitan"/>
    <n v="6"/>
    <n v="2016"/>
  </r>
  <r>
    <d v="2016-06-27T00:00:00"/>
    <n v="850000"/>
    <x v="0"/>
    <s v="Metro Ladder"/>
    <x v="1"/>
    <n v="3012"/>
    <n v="4"/>
    <n v="2"/>
    <n v="2"/>
    <n v="497"/>
    <n v="1980"/>
    <s v="86 Ashley St"/>
    <s v="West Footscray"/>
    <s v="Maribyrnong"/>
    <s v="Western Metropolitan"/>
    <n v="6"/>
    <n v="2016"/>
  </r>
  <r>
    <d v="2016-06-27T00:00:00"/>
    <n v="600000"/>
    <x v="0"/>
    <s v="Jones and Jones"/>
    <x v="1"/>
    <n v="3047"/>
    <n v="3"/>
    <n v="1"/>
    <n v="2"/>
    <n v="647"/>
    <n v="1960"/>
    <s v="3 Fidge Ct"/>
    <s v="Jacana"/>
    <s v="Hume"/>
    <s v="Northern Metropolitan"/>
    <n v="6"/>
    <n v="2016"/>
  </r>
  <r>
    <d v="2016-06-27T00:00:00"/>
    <n v="805000"/>
    <x v="0"/>
    <s v="Zimmerman"/>
    <x v="1"/>
    <n v="3015"/>
    <n v="3"/>
    <n v="1"/>
    <n v="2"/>
    <n v="322"/>
    <n v="1930"/>
    <s v="63 Mason St"/>
    <s v="Newport"/>
    <s v="Hobsons Bay"/>
    <s v="Western Metropolitan"/>
    <n v="6"/>
    <n v="2016"/>
  </r>
  <r>
    <d v="2016-06-27T00:00:00"/>
    <n v="945000"/>
    <x v="0"/>
    <s v="Maxwells"/>
    <x v="1"/>
    <n v="3015"/>
    <n v="3"/>
    <n v="2"/>
    <n v="1"/>
    <n v="487"/>
    <n v="2017"/>
    <s v="7 Durkin St"/>
    <s v="Newport"/>
    <s v="Hobsons Bay"/>
    <s v="Western Metropolitan"/>
    <n v="6"/>
    <n v="2016"/>
  </r>
  <r>
    <d v="2016-06-27T00:00:00"/>
    <n v="1140000"/>
    <x v="0"/>
    <s v="Metro Ladder"/>
    <x v="1"/>
    <n v="3165"/>
    <n v="3"/>
    <n v="1"/>
    <n v="3"/>
    <n v="701"/>
    <m/>
    <s v="75 Orange St"/>
    <s v="Bentleigh East"/>
    <s v="Glen Eira"/>
    <s v="Southern Metropolitan"/>
    <n v="6"/>
    <n v="2016"/>
  </r>
  <r>
    <d v="2016-06-27T00:00:00"/>
    <n v="1400000"/>
    <x v="0"/>
    <s v="Metro Ladder"/>
    <x v="0"/>
    <n v="3165"/>
    <n v="3"/>
    <n v="2"/>
    <n v="2"/>
    <n v="653"/>
    <m/>
    <s v="33 Molden St"/>
    <s v="Bentleigh East"/>
    <s v="Glen Eira"/>
    <s v="Southern Metropolitan"/>
    <n v="6"/>
    <n v="2016"/>
  </r>
  <r>
    <d v="2016-06-27T00:00:00"/>
    <n v="485000"/>
    <x v="1"/>
    <s v="Cunninghams"/>
    <x v="1"/>
    <n v="3072"/>
    <n v="2"/>
    <n v="1"/>
    <n v="1"/>
    <n v="117"/>
    <n v="1965"/>
    <s v="4/22 Newcastle St"/>
    <s v="Preston"/>
    <s v="Darebin"/>
    <s v="Northern Metropolitan"/>
    <n v="6"/>
    <n v="2016"/>
  </r>
  <r>
    <d v="2016-06-27T00:00:00"/>
    <n v="1065000"/>
    <x v="0"/>
    <s v="Cunninghams"/>
    <x v="1"/>
    <n v="3078"/>
    <n v="3"/>
    <n v="1"/>
    <n v="2"/>
    <n v="630"/>
    <n v="1930"/>
    <s v="231 Station St"/>
    <s v="Fairfield"/>
    <s v="Darebin"/>
    <s v="Northern Metropolitan"/>
    <n v="6"/>
    <n v="2016"/>
  </r>
  <r>
    <d v="2016-06-27T00:00:00"/>
    <n v="1335000"/>
    <x v="0"/>
    <s v="Flanders &amp; Fish"/>
    <x v="1"/>
    <n v="3104"/>
    <n v="3"/>
    <n v="2"/>
    <n v="2"/>
    <n v="368"/>
    <n v="2009"/>
    <s v="85a Woodville St"/>
    <s v="Balwyn North"/>
    <s v="Boroondara"/>
    <s v="Southern Metropolitan"/>
    <n v="6"/>
    <n v="2016"/>
  </r>
  <r>
    <d v="2016-06-27T00:00:00"/>
    <n v="1450000"/>
    <x v="0"/>
    <s v="Metro Ladder"/>
    <x v="0"/>
    <n v="3123"/>
    <n v="3"/>
    <n v="2"/>
    <n v="2"/>
    <n v="466"/>
    <n v="1915"/>
    <s v="310 Riversdale Rd"/>
    <s v="Hawthorn East"/>
    <s v="Boroondara"/>
    <s v="Southern Metropolitan"/>
    <n v="6"/>
    <n v="2016"/>
  </r>
  <r>
    <d v="2016-06-27T00:00:00"/>
    <n v="1550000"/>
    <x v="0"/>
    <s v="Jones and Jones"/>
    <x v="0"/>
    <n v="3146"/>
    <n v="4"/>
    <n v="1"/>
    <n v="0"/>
    <n v="769"/>
    <m/>
    <s v="130 High St"/>
    <s v="Glen Iris"/>
    <s v="Boroondara"/>
    <s v="Southern Metropolitan"/>
    <n v="6"/>
    <n v="2016"/>
  </r>
  <r>
    <d v="2016-06-27T00:00:00"/>
    <n v="1835000"/>
    <x v="0"/>
    <s v="Jones and Jones"/>
    <x v="0"/>
    <n v="3127"/>
    <n v="4"/>
    <n v="2"/>
    <n v="2"/>
    <n v="619"/>
    <n v="1930"/>
    <s v="33 Ross St"/>
    <s v="Surrey Hills"/>
    <s v="Boroondara"/>
    <s v="Southern Metropolitan"/>
    <n v="6"/>
    <n v="2016"/>
  </r>
  <r>
    <d v="2016-06-27T00:00:00"/>
    <n v="1230000"/>
    <x v="2"/>
    <s v="Metro Ladder"/>
    <x v="1"/>
    <n v="3187"/>
    <n v="3"/>
    <n v="2"/>
    <n v="2"/>
    <n v="297"/>
    <n v="1980"/>
    <s v="5 Arnot St"/>
    <s v="Brighton East"/>
    <s v="Bayside"/>
    <s v="Southern Metropolitan"/>
    <n v="6"/>
    <n v="2016"/>
  </r>
  <r>
    <d v="2016-06-27T00:00:00"/>
    <n v="2200000"/>
    <x v="0"/>
    <s v="Jones and Jones"/>
    <x v="0"/>
    <n v="3187"/>
    <n v="4"/>
    <n v="2"/>
    <n v="2"/>
    <n v="654"/>
    <n v="2000"/>
    <s v="27 Arnold Rd"/>
    <s v="Brighton East"/>
    <s v="Bayside"/>
    <s v="Southern Metropolitan"/>
    <n v="6"/>
    <n v="2016"/>
  </r>
  <r>
    <d v="2016-06-27T00:00:00"/>
    <n v="1020000"/>
    <x v="0"/>
    <s v="Flanders &amp; Fish"/>
    <x v="0"/>
    <n v="3084"/>
    <n v="4"/>
    <n v="2"/>
    <n v="2"/>
    <n v="843"/>
    <n v="1940"/>
    <s v="101 Ellesmere Pde"/>
    <s v="Rosanna"/>
    <s v="Banyule"/>
    <s v="Eastern Metropolitan"/>
    <n v="6"/>
    <n v="2016"/>
  </r>
  <r>
    <d v="2016-06-28T00:00:00"/>
    <n v="1518000"/>
    <x v="0"/>
    <s v="Flanders &amp; Fish"/>
    <x v="1"/>
    <n v="3127"/>
    <n v="5"/>
    <n v="2"/>
    <n v="1"/>
    <n v="632"/>
    <n v="1950"/>
    <s v="29 Boisdale St"/>
    <s v="Surrey Hills"/>
    <s v="Whitehorse"/>
    <s v="Southern Metropolitan"/>
    <n v="6"/>
    <n v="2016"/>
  </r>
  <r>
    <d v="2016-06-28T00:00:00"/>
    <n v="1182500"/>
    <x v="0"/>
    <s v="Cunninghams"/>
    <x v="1"/>
    <n v="3181"/>
    <n v="2"/>
    <n v="1"/>
    <n v="0"/>
    <n v="141"/>
    <n v="1900"/>
    <s v="76 Pridham St"/>
    <s v="Prahran"/>
    <s v="Stonnington"/>
    <s v="Southern Metropolitan"/>
    <n v="6"/>
    <n v="2016"/>
  </r>
  <r>
    <d v="2016-06-28T00:00:00"/>
    <n v="2365000"/>
    <x v="0"/>
    <s v="Cunninghams"/>
    <x v="1"/>
    <n v="3143"/>
    <n v="3"/>
    <n v="2"/>
    <n v="1"/>
    <n v="316"/>
    <m/>
    <s v="19 Glassford St"/>
    <s v="Armadale"/>
    <s v="Stonnington"/>
    <s v="Southern Metropolitan"/>
    <n v="6"/>
    <n v="2016"/>
  </r>
  <r>
    <d v="2016-06-28T00:00:00"/>
    <n v="357000"/>
    <x v="1"/>
    <s v="Jones and Jones"/>
    <x v="1"/>
    <n v="3184"/>
    <n v="1"/>
    <n v="1"/>
    <n v="1"/>
    <n v="0"/>
    <n v="1965"/>
    <s v="7/8 John St"/>
    <s v="Elwood"/>
    <s v="Port Phillip"/>
    <s v="Southern Metropolitan"/>
    <n v="6"/>
    <n v="2016"/>
  </r>
  <r>
    <d v="2016-06-28T00:00:00"/>
    <n v="515000"/>
    <x v="1"/>
    <s v="Metro Ladder"/>
    <x v="0"/>
    <n v="3044"/>
    <n v="3"/>
    <n v="1"/>
    <n v="2"/>
    <n v="0"/>
    <m/>
    <s v="2/7 Hazel Gr"/>
    <s v="Pascoe Vale"/>
    <s v="Moreland"/>
    <s v="Northern Metropolitan"/>
    <n v="6"/>
    <n v="2016"/>
  </r>
  <r>
    <d v="2016-06-28T00:00:00"/>
    <n v="1150000"/>
    <x v="0"/>
    <s v="Cunninghams"/>
    <x v="0"/>
    <n v="3058"/>
    <n v="4"/>
    <n v="1"/>
    <n v="2"/>
    <n v="633"/>
    <n v="1990"/>
    <s v="5 Saunders St"/>
    <s v="Coburg"/>
    <s v="Moreland"/>
    <s v="Northern Metropolitan"/>
    <n v="6"/>
    <n v="2016"/>
  </r>
  <r>
    <d v="2016-06-28T00:00:00"/>
    <n v="735000"/>
    <x v="2"/>
    <s v="Maxwells"/>
    <x v="1"/>
    <n v="3011"/>
    <n v="3"/>
    <n v="2"/>
    <n v="2"/>
    <n v="112"/>
    <n v="2010"/>
    <s v="39 Warleigh Rd"/>
    <s v="Footscray"/>
    <s v="Maribyrnong"/>
    <s v="Western Metropolitan"/>
    <n v="6"/>
    <n v="2016"/>
  </r>
  <r>
    <d v="2016-06-28T00:00:00"/>
    <n v="780000"/>
    <x v="0"/>
    <s v="Maxwells"/>
    <x v="1"/>
    <n v="3011"/>
    <n v="3"/>
    <n v="1"/>
    <n v="2"/>
    <n v="323"/>
    <n v="1900"/>
    <s v="95 Gordon St"/>
    <s v="Footscray"/>
    <s v="Maribyrnong"/>
    <s v="Western Metropolitan"/>
    <n v="6"/>
    <n v="2016"/>
  </r>
  <r>
    <d v="2016-06-28T00:00:00"/>
    <n v="1225000"/>
    <x v="0"/>
    <s v="Cunninghams"/>
    <x v="1"/>
    <n v="3105"/>
    <n v="4"/>
    <n v="2"/>
    <n v="2"/>
    <n v="723"/>
    <n v="1970"/>
    <s v="206 Manningham Rd"/>
    <s v="Bulleen"/>
    <s v="Manningham"/>
    <s v="Eastern Metropolitan"/>
    <n v="6"/>
    <n v="2016"/>
  </r>
  <r>
    <d v="2016-06-28T00:00:00"/>
    <n v="832500"/>
    <x v="0"/>
    <s v="Maxwells"/>
    <x v="1"/>
    <n v="3015"/>
    <n v="2"/>
    <n v="1"/>
    <n v="2"/>
    <n v="562"/>
    <n v="1950"/>
    <s v="6 McNeilage St"/>
    <s v="Spotswood"/>
    <s v="Hobsons Bay"/>
    <s v="Western Metropolitan"/>
    <n v="6"/>
    <n v="2016"/>
  </r>
  <r>
    <d v="2016-06-28T00:00:00"/>
    <n v="530000"/>
    <x v="2"/>
    <s v="Cunninghams"/>
    <x v="1"/>
    <n v="3073"/>
    <n v="2"/>
    <n v="1"/>
    <n v="1"/>
    <n v="0"/>
    <n v="2007"/>
    <s v="2/27 Kenilworth St"/>
    <s v="Reservoir"/>
    <s v="Darebin"/>
    <s v="Northern Metropolitan"/>
    <n v="6"/>
    <n v="2016"/>
  </r>
  <r>
    <d v="2016-06-28T00:00:00"/>
    <n v="875000"/>
    <x v="0"/>
    <s v="Metro Ladder"/>
    <x v="1"/>
    <n v="3072"/>
    <n v="4"/>
    <n v="1"/>
    <n v="2"/>
    <n v="400"/>
    <n v="1940"/>
    <s v="10 Pender St"/>
    <s v="Preston"/>
    <s v="Darebin"/>
    <s v="Northern Metropolitan"/>
    <n v="6"/>
    <n v="2016"/>
  </r>
  <r>
    <d v="2016-06-28T00:00:00"/>
    <n v="944000"/>
    <x v="0"/>
    <s v="Property Barons"/>
    <x v="0"/>
    <n v="3071"/>
    <n v="2"/>
    <n v="1"/>
    <n v="1"/>
    <n v="185"/>
    <n v="1900"/>
    <s v="4 Kelvin Gr"/>
    <s v="Thornbury"/>
    <s v="Darebin"/>
    <s v="Northern Metropolitan"/>
    <n v="6"/>
    <n v="2016"/>
  </r>
  <r>
    <d v="2016-06-28T00:00:00"/>
    <n v="665000"/>
    <x v="0"/>
    <s v="Flanders &amp; Fish"/>
    <x v="1"/>
    <n v="3020"/>
    <n v="3"/>
    <n v="3"/>
    <n v="2"/>
    <n v="699"/>
    <m/>
    <s v="273 Glengala Rd"/>
    <s v="Sunshine West"/>
    <s v="Brimbank"/>
    <s v="Western Metropolitan"/>
    <n v="6"/>
    <n v="2016"/>
  </r>
  <r>
    <d v="2016-06-28T00:00:00"/>
    <n v="500000"/>
    <x v="1"/>
    <s v="Maxwells"/>
    <x v="0"/>
    <n v="3188"/>
    <n v="2"/>
    <n v="1"/>
    <n v="1"/>
    <n v="0"/>
    <n v="1970"/>
    <s v="3/8 Alicia St"/>
    <s v="Hampton"/>
    <s v="Bayside"/>
    <s v="Southern Metropolitan"/>
    <n v="6"/>
    <n v="2016"/>
  </r>
  <r>
    <d v="2016-06-28T00:00:00"/>
    <n v="370000"/>
    <x v="2"/>
    <s v="Property Barons"/>
    <x v="0"/>
    <n v="3081"/>
    <n v="2"/>
    <n v="1"/>
    <n v="1"/>
    <n v="100"/>
    <n v="2013"/>
    <s v="2/287 Liberty Pde"/>
    <s v="Heidelberg West"/>
    <s v="Banyule"/>
    <s v="Eastern Metropolitan"/>
    <n v="6"/>
    <n v="2016"/>
  </r>
  <r>
    <d v="2016-06-29T00:00:00"/>
    <n v="405000"/>
    <x v="1"/>
    <s v="Cunninghams"/>
    <x v="1"/>
    <n v="3144"/>
    <n v="1"/>
    <n v="1"/>
    <n v="1"/>
    <n v="0"/>
    <m/>
    <s v="8/236 Wattletree Rd"/>
    <s v="Malvern"/>
    <s v="Stonnington"/>
    <s v="Southern Metropolitan"/>
    <n v="6"/>
    <n v="2016"/>
  </r>
  <r>
    <d v="2016-06-29T00:00:00"/>
    <n v="1185000"/>
    <x v="0"/>
    <s v="Cunninghams"/>
    <x v="1"/>
    <n v="3145"/>
    <n v="4"/>
    <n v="2"/>
    <n v="2"/>
    <n v="797"/>
    <n v="1950"/>
    <s v="5 Anfield Ct"/>
    <s v="Malvern East"/>
    <s v="Stonnington"/>
    <s v="Southern Metropolitan"/>
    <n v="6"/>
    <n v="2016"/>
  </r>
  <r>
    <d v="2016-06-29T00:00:00"/>
    <n v="3460000"/>
    <x v="0"/>
    <s v="Jones and Jones"/>
    <x v="1"/>
    <n v="3144"/>
    <n v="4"/>
    <n v="2"/>
    <n v="2"/>
    <n v="502"/>
    <n v="2016"/>
    <s v="3 Plant St"/>
    <s v="Malvern"/>
    <s v="Stonnington"/>
    <s v="Southern Metropolitan"/>
    <n v="6"/>
    <n v="2016"/>
  </r>
  <r>
    <d v="2016-06-29T00:00:00"/>
    <n v="465000"/>
    <x v="1"/>
    <s v="Cunninghams"/>
    <x v="1"/>
    <n v="3182"/>
    <n v="2"/>
    <n v="1"/>
    <n v="1"/>
    <n v="0"/>
    <n v="1960"/>
    <s v="2/63 Carlisle St"/>
    <s v="St Kilda"/>
    <s v="Port Phillip"/>
    <s v="Southern Metropolitan"/>
    <n v="6"/>
    <n v="2016"/>
  </r>
  <r>
    <d v="2016-06-29T00:00:00"/>
    <n v="592500"/>
    <x v="1"/>
    <s v="Cunninghams"/>
    <x v="1"/>
    <n v="3056"/>
    <n v="2"/>
    <n v="1"/>
    <n v="2"/>
    <n v="0"/>
    <n v="2002"/>
    <s v="2/22 Saxon St"/>
    <s v="Brunswick"/>
    <s v="Moreland"/>
    <s v="Northern Metropolitan"/>
    <n v="6"/>
    <n v="2016"/>
  </r>
  <r>
    <d v="2016-06-29T00:00:00"/>
    <n v="665000"/>
    <x v="1"/>
    <s v="Metro Ladder"/>
    <x v="1"/>
    <n v="3034"/>
    <n v="3"/>
    <n v="2"/>
    <n v="1"/>
    <n v="289"/>
    <m/>
    <s v="16a Arbor Tce"/>
    <s v="Avondale Heights"/>
    <s v="Moonee Valley"/>
    <s v="Western Metropolitan"/>
    <n v="6"/>
    <n v="2016"/>
  </r>
  <r>
    <d v="2016-06-29T00:00:00"/>
    <n v="705000"/>
    <x v="2"/>
    <s v="Metro Ladder"/>
    <x v="1"/>
    <n v="3032"/>
    <n v="2"/>
    <n v="2"/>
    <n v="1"/>
    <n v="113"/>
    <n v="1998"/>
    <s v="2/225 Maribyrnong Rd"/>
    <s v="Ascot Vale"/>
    <s v="Moonee Valley"/>
    <s v="Western Metropolitan"/>
    <n v="6"/>
    <n v="2016"/>
  </r>
  <r>
    <d v="2016-06-29T00:00:00"/>
    <n v="1990000"/>
    <x v="0"/>
    <s v="Property Barons"/>
    <x v="1"/>
    <n v="3040"/>
    <n v="3"/>
    <n v="2"/>
    <n v="2"/>
    <n v="1021"/>
    <m/>
    <s v="141 Cooper St"/>
    <s v="Essendon"/>
    <s v="Moonee Valley"/>
    <s v="Western Metropolitan"/>
    <n v="6"/>
    <n v="2016"/>
  </r>
  <r>
    <d v="2016-06-29T00:00:00"/>
    <n v="770000"/>
    <x v="2"/>
    <s v="Flanders &amp; Fish"/>
    <x v="1"/>
    <n v="3031"/>
    <n v="2"/>
    <n v="2"/>
    <n v="1"/>
    <n v="0"/>
    <m/>
    <s v="33 Rourke La"/>
    <s v="Kensington"/>
    <s v="Melbourne"/>
    <s v="Northern Metropolitan"/>
    <n v="6"/>
    <n v="2016"/>
  </r>
  <r>
    <d v="2016-06-29T00:00:00"/>
    <n v="1050000"/>
    <x v="0"/>
    <s v="Maxwells"/>
    <x v="0"/>
    <n v="3107"/>
    <n v="3"/>
    <n v="1"/>
    <n v="2"/>
    <n v="727"/>
    <n v="1960"/>
    <s v="30 Jeffrey St"/>
    <s v="Templestowe Lower"/>
    <s v="Manningham"/>
    <s v="Eastern Metropolitan"/>
    <n v="6"/>
    <n v="2016"/>
  </r>
  <r>
    <d v="2016-06-29T00:00:00"/>
    <n v="690000"/>
    <x v="0"/>
    <s v="Cunninghams"/>
    <x v="1"/>
    <n v="3015"/>
    <n v="3"/>
    <n v="1"/>
    <n v="2"/>
    <n v="532"/>
    <n v="1965"/>
    <s v="4 Steel St"/>
    <s v="Spotswood"/>
    <s v="Hobsons Bay"/>
    <s v="Western Metropolitan"/>
    <n v="6"/>
    <n v="2016"/>
  </r>
  <r>
    <d v="2016-06-29T00:00:00"/>
    <n v="1000000"/>
    <x v="0"/>
    <s v="Cunninghams"/>
    <x v="0"/>
    <n v="3163"/>
    <n v="3"/>
    <n v="2"/>
    <n v="1"/>
    <n v="390"/>
    <m/>
    <s v="51 Mimosa Rd"/>
    <s v="Carnegie"/>
    <s v="Glen Eira"/>
    <s v="Southern Metropolitan"/>
    <n v="6"/>
    <n v="2016"/>
  </r>
  <r>
    <d v="2016-06-29T00:00:00"/>
    <n v="795000"/>
    <x v="0"/>
    <s v="Cunninghams"/>
    <x v="1"/>
    <n v="3071"/>
    <n v="4"/>
    <n v="2"/>
    <n v="1"/>
    <n v="402"/>
    <m/>
    <s v="269 Mansfield St"/>
    <s v="Thornbury"/>
    <s v="Darebin"/>
    <s v="Northern Metropolitan"/>
    <n v="6"/>
    <n v="2016"/>
  </r>
  <r>
    <d v="2016-06-29T00:00:00"/>
    <n v="1820000"/>
    <x v="0"/>
    <s v="Metro Ladder"/>
    <x v="0"/>
    <n v="3070"/>
    <n v="5"/>
    <n v="3"/>
    <n v="2"/>
    <n v="344"/>
    <n v="1939"/>
    <s v="4 Clifton St"/>
    <s v="Northcote"/>
    <s v="Darebin"/>
    <s v="Northern Metropolitan"/>
    <n v="6"/>
    <n v="2016"/>
  </r>
  <r>
    <d v="2016-06-29T00:00:00"/>
    <n v="490000"/>
    <x v="0"/>
    <s v="Best Bricks"/>
    <x v="0"/>
    <n v="3020"/>
    <n v="3"/>
    <n v="1"/>
    <n v="2"/>
    <n v="541"/>
    <m/>
    <s v="100 McIntyre Rd"/>
    <s v="Sunshine North"/>
    <s v="Brimbank"/>
    <s v="Western Metropolitan"/>
    <n v="6"/>
    <n v="2016"/>
  </r>
  <r>
    <d v="2016-06-29T00:00:00"/>
    <n v="753000"/>
    <x v="1"/>
    <s v="Cunninghams"/>
    <x v="1"/>
    <n v="3122"/>
    <n v="2"/>
    <n v="1"/>
    <n v="2"/>
    <n v="0"/>
    <n v="1960"/>
    <s v="13/5 Denham St"/>
    <s v="Hawthorn"/>
    <s v="Boroondara"/>
    <s v="Southern Metropolitan"/>
    <n v="6"/>
    <n v="2016"/>
  </r>
  <r>
    <d v="2016-06-29T00:00:00"/>
    <n v="778500"/>
    <x v="1"/>
    <s v="Property Barons"/>
    <x v="1"/>
    <n v="3127"/>
    <n v="2"/>
    <n v="1"/>
    <n v="1"/>
    <n v="170"/>
    <n v="1960"/>
    <s v="3/4 Wells St"/>
    <s v="Surrey Hills"/>
    <s v="Boroondara"/>
    <s v="Southern Metropolitan"/>
    <n v="6"/>
    <n v="2016"/>
  </r>
  <r>
    <d v="2016-06-29T00:00:00"/>
    <n v="1450000"/>
    <x v="0"/>
    <s v="Jones and Jones"/>
    <x v="0"/>
    <n v="3101"/>
    <n v="3"/>
    <n v="2"/>
    <n v="2"/>
    <n v="247"/>
    <n v="1998"/>
    <s v="7a Peel St"/>
    <s v="Kew"/>
    <s v="Boroondara"/>
    <s v="Southern Metropolitan"/>
    <n v="6"/>
    <n v="2016"/>
  </r>
  <r>
    <d v="2016-06-29T00:00:00"/>
    <n v="3950000"/>
    <x v="0"/>
    <s v="Jones and Jones"/>
    <x v="1"/>
    <n v="3122"/>
    <n v="5"/>
    <n v="2"/>
    <n v="3"/>
    <n v="1236"/>
    <n v="1890"/>
    <s v="4 Ardene Ct"/>
    <s v="Hawthorn"/>
    <s v="Boroondara"/>
    <s v="Southern Metropolitan"/>
    <n v="6"/>
    <n v="2016"/>
  </r>
  <r>
    <d v="2016-06-29T00:00:00"/>
    <n v="1400000"/>
    <x v="0"/>
    <s v="Jones and Jones"/>
    <x v="0"/>
    <n v="3187"/>
    <n v="5"/>
    <n v="3"/>
    <n v="4"/>
    <n v="824"/>
    <n v="1930"/>
    <s v="109 Thomas St"/>
    <s v="Brighton East"/>
    <s v="Bayside"/>
    <s v="Southern Metropolitan"/>
    <n v="6"/>
    <n v="2016"/>
  </r>
  <r>
    <d v="2016-06-30T00:00:00"/>
    <n v="930000"/>
    <x v="2"/>
    <s v="Jones and Jones"/>
    <x v="1"/>
    <n v="3121"/>
    <n v="2"/>
    <n v="1"/>
    <n v="1"/>
    <n v="97"/>
    <n v="2004"/>
    <s v="38a Buckingham St"/>
    <s v="Richmond"/>
    <s v="Yarra"/>
    <s v="Northern Metropolitan"/>
    <n v="6"/>
    <n v="2016"/>
  </r>
  <r>
    <d v="2016-06-30T00:00:00"/>
    <n v="1012500"/>
    <x v="0"/>
    <s v="Cunninghams"/>
    <x v="1"/>
    <n v="3067"/>
    <n v="2"/>
    <n v="1"/>
    <n v="0"/>
    <n v="182"/>
    <n v="1900"/>
    <s v="200 Nicholson St"/>
    <s v="Abbotsford"/>
    <s v="Yarra"/>
    <s v="Northern Metropolitan"/>
    <n v="6"/>
    <n v="2016"/>
  </r>
  <r>
    <d v="2016-06-30T00:00:00"/>
    <n v="1265000"/>
    <x v="0"/>
    <s v="Jones and Jones"/>
    <x v="1"/>
    <n v="3066"/>
    <n v="2"/>
    <n v="1"/>
    <n v="1"/>
    <n v="282"/>
    <n v="1920"/>
    <s v="82 Sackville St"/>
    <s v="Collingwood"/>
    <s v="Yarra"/>
    <s v="Northern Metropolitan"/>
    <n v="6"/>
    <n v="2016"/>
  </r>
  <r>
    <d v="2016-06-30T00:00:00"/>
    <n v="345000"/>
    <x v="2"/>
    <s v="Jones and Jones"/>
    <x v="0"/>
    <n v="3146"/>
    <n v="1"/>
    <n v="1"/>
    <n v="1"/>
    <n v="745"/>
    <n v="1970"/>
    <s v="11/63 Edgar St N"/>
    <s v="Glen Iris"/>
    <s v="Stonnington"/>
    <s v="Southern Metropolitan"/>
    <n v="6"/>
    <n v="2016"/>
  </r>
  <r>
    <d v="2016-06-30T00:00:00"/>
    <n v="1500000"/>
    <x v="0"/>
    <s v="Melbourne Homes"/>
    <x v="1"/>
    <n v="3141"/>
    <n v="2"/>
    <n v="1"/>
    <n v="2"/>
    <n v="141"/>
    <m/>
    <s v="33a Clara St"/>
    <s v="South Yarra"/>
    <s v="Stonnington"/>
    <s v="Southern Metropolitan"/>
    <n v="6"/>
    <n v="2016"/>
  </r>
  <r>
    <d v="2016-06-30T00:00:00"/>
    <n v="998000"/>
    <x v="0"/>
    <s v="Cunninghams"/>
    <x v="1"/>
    <n v="3057"/>
    <n v="3"/>
    <n v="1"/>
    <n v="2"/>
    <n v="104"/>
    <n v="2000"/>
    <s v="14 Hutchinson St"/>
    <s v="Brunswick East"/>
    <s v="Moreland"/>
    <s v="Northern Metropolitan"/>
    <n v="6"/>
    <n v="2016"/>
  </r>
  <r>
    <d v="2016-06-30T00:00:00"/>
    <n v="1430000"/>
    <x v="0"/>
    <s v="Cunninghams"/>
    <x v="1"/>
    <n v="3032"/>
    <n v="4"/>
    <n v="2"/>
    <n v="0"/>
    <n v="418"/>
    <n v="1900"/>
    <s v="43 Bloomfield Rd"/>
    <s v="Ascot Vale"/>
    <s v="Moonee Valley"/>
    <s v="Western Metropolitan"/>
    <n v="6"/>
    <n v="2016"/>
  </r>
  <r>
    <d v="2016-06-30T00:00:00"/>
    <n v="260800"/>
    <x v="1"/>
    <s v="Melbourne Homes"/>
    <x v="1"/>
    <n v="3141"/>
    <n v="1"/>
    <n v="1"/>
    <n v="0"/>
    <n v="0"/>
    <n v="1960"/>
    <s v="9/501 Punt Rd"/>
    <s v="South Yarra"/>
    <s v="Melbourne"/>
    <s v="Southern Metropolitan"/>
    <n v="6"/>
    <n v="2016"/>
  </r>
  <r>
    <d v="2016-06-30T00:00:00"/>
    <n v="600000"/>
    <x v="1"/>
    <s v="Jones and Jones"/>
    <x v="0"/>
    <n v="3053"/>
    <n v="2"/>
    <n v="2"/>
    <n v="1"/>
    <n v="0"/>
    <n v="2013"/>
    <s v="205/37 Palmerston St"/>
    <s v="Carlton"/>
    <s v="Melbourne"/>
    <s v="Northern Metropolitan"/>
    <n v="6"/>
    <n v="2016"/>
  </r>
  <r>
    <d v="2016-06-30T00:00:00"/>
    <n v="800000"/>
    <x v="1"/>
    <s v="Zimmerman"/>
    <x v="0"/>
    <n v="3008"/>
    <n v="2"/>
    <n v="2"/>
    <n v="2"/>
    <n v="0"/>
    <m/>
    <s v="1508/50 Lorimer St"/>
    <s v="Docklands"/>
    <s v="Melbourne"/>
    <s v="Southern Metropolitan"/>
    <n v="6"/>
    <n v="2016"/>
  </r>
  <r>
    <d v="2016-06-30T00:00:00"/>
    <n v="600000"/>
    <x v="0"/>
    <s v="Metro Ladder"/>
    <x v="1"/>
    <n v="3012"/>
    <n v="2"/>
    <n v="1"/>
    <n v="1"/>
    <n v="194"/>
    <m/>
    <s v="21 Montgomery St"/>
    <s v="Maidstone"/>
    <s v="Maribyrnong"/>
    <s v="Western Metropolitan"/>
    <n v="6"/>
    <n v="2016"/>
  </r>
  <r>
    <d v="2016-06-30T00:00:00"/>
    <n v="815000"/>
    <x v="0"/>
    <s v="Cunninghams"/>
    <x v="0"/>
    <n v="3011"/>
    <n v="4"/>
    <n v="2"/>
    <n v="1"/>
    <n v="369"/>
    <n v="1910"/>
    <s v="12 Tait St"/>
    <s v="Footscray"/>
    <s v="Maribyrnong"/>
    <s v="Western Metropolitan"/>
    <n v="6"/>
    <n v="2016"/>
  </r>
  <r>
    <d v="2016-06-30T00:00:00"/>
    <n v="865000"/>
    <x v="0"/>
    <s v="Maxwells"/>
    <x v="0"/>
    <n v="3013"/>
    <n v="3"/>
    <n v="1"/>
    <n v="1"/>
    <n v="189"/>
    <n v="1930"/>
    <s v="52 Severn St"/>
    <s v="Yarraville"/>
    <s v="Maribyrnong"/>
    <s v="Western Metropolitan"/>
    <n v="6"/>
    <n v="2016"/>
  </r>
  <r>
    <d v="2016-06-30T00:00:00"/>
    <n v="980000"/>
    <x v="0"/>
    <s v="Flanders &amp; Fish"/>
    <x v="1"/>
    <n v="3105"/>
    <n v="2"/>
    <n v="1"/>
    <n v="1"/>
    <n v="551"/>
    <m/>
    <s v="15 Riverview Tce"/>
    <s v="Bulleen"/>
    <s v="Manningham"/>
    <s v="Eastern Metropolitan"/>
    <n v="6"/>
    <n v="2016"/>
  </r>
  <r>
    <d v="2016-06-30T00:00:00"/>
    <n v="1620000"/>
    <x v="0"/>
    <s v="Melbourne Homes"/>
    <x v="1"/>
    <n v="3015"/>
    <n v="4"/>
    <n v="3"/>
    <n v="1"/>
    <n v="425"/>
    <n v="2015"/>
    <s v="75 Woods St"/>
    <s v="Newport"/>
    <s v="Hobsons Bay"/>
    <s v="Western Metropolitan"/>
    <n v="6"/>
    <n v="2016"/>
  </r>
  <r>
    <d v="2016-06-30T00:00:00"/>
    <n v="585000"/>
    <x v="1"/>
    <s v="Zimmerman"/>
    <x v="1"/>
    <n v="3163"/>
    <n v="2"/>
    <n v="1"/>
    <n v="1"/>
    <n v="108"/>
    <n v="1970"/>
    <s v="5/35 Moonya Rd"/>
    <s v="Carnegie"/>
    <s v="Glen Eira"/>
    <s v="Southern Metropolitan"/>
    <n v="6"/>
    <n v="2016"/>
  </r>
  <r>
    <d v="2016-06-30T00:00:00"/>
    <n v="1100000"/>
    <x v="0"/>
    <s v="Jones and Jones"/>
    <x v="0"/>
    <n v="3204"/>
    <n v="3"/>
    <n v="2"/>
    <n v="2"/>
    <n v="0"/>
    <m/>
    <s v="15 Miles St"/>
    <s v="Bentleigh"/>
    <s v="Glen Eira"/>
    <s v="Southern Metropolitan"/>
    <n v="6"/>
    <n v="2016"/>
  </r>
  <r>
    <d v="2016-06-30T00:00:00"/>
    <n v="1303500"/>
    <x v="0"/>
    <s v="Metro Ladder"/>
    <x v="1"/>
    <n v="3162"/>
    <n v="3"/>
    <n v="1"/>
    <n v="2"/>
    <n v="699"/>
    <m/>
    <s v="147 Booran Rd"/>
    <s v="Caulfield South"/>
    <s v="Glen Eira"/>
    <s v="Southern Metropolitan"/>
    <n v="6"/>
    <n v="2016"/>
  </r>
  <r>
    <d v="2016-06-30T00:00:00"/>
    <n v="1570000"/>
    <x v="0"/>
    <s v="Metro Ladder"/>
    <x v="1"/>
    <n v="3162"/>
    <n v="4"/>
    <n v="2"/>
    <n v="2"/>
    <n v="641"/>
    <n v="1970"/>
    <s v="245 Booran Rd"/>
    <s v="Caulfield South"/>
    <s v="Glen Eira"/>
    <s v="Southern Metropolitan"/>
    <n v="6"/>
    <n v="2016"/>
  </r>
  <r>
    <d v="2016-06-30T00:00:00"/>
    <n v="2700000"/>
    <x v="0"/>
    <s v="Metro Ladder"/>
    <x v="1"/>
    <n v="3204"/>
    <n v="4"/>
    <n v="3"/>
    <n v="2"/>
    <n v="628"/>
    <m/>
    <s v="37 Godfrey St"/>
    <s v="Bentleigh"/>
    <s v="Glen Eira"/>
    <s v="Southern Metropolitan"/>
    <n v="6"/>
    <n v="2016"/>
  </r>
  <r>
    <d v="2016-06-30T00:00:00"/>
    <n v="525000"/>
    <x v="1"/>
    <s v="Melbourne Homes"/>
    <x v="1"/>
    <n v="3073"/>
    <n v="2"/>
    <n v="1"/>
    <n v="2"/>
    <n v="284"/>
    <n v="2014"/>
    <s v="2/2 Elsey Rd"/>
    <s v="Reservoir"/>
    <s v="Darebin"/>
    <s v="Northern Metropolitan"/>
    <n v="6"/>
    <n v="2016"/>
  </r>
  <r>
    <d v="2016-06-30T00:00:00"/>
    <n v="1030000"/>
    <x v="0"/>
    <s v="Cunninghams"/>
    <x v="1"/>
    <n v="3072"/>
    <n v="3"/>
    <n v="2"/>
    <n v="3"/>
    <n v="427"/>
    <m/>
    <s v="252 Raglan St"/>
    <s v="Preston"/>
    <s v="Darebin"/>
    <s v="Northern Metropolitan"/>
    <n v="6"/>
    <n v="2016"/>
  </r>
  <r>
    <d v="2016-06-30T00:00:00"/>
    <n v="1235000"/>
    <x v="0"/>
    <s v="Jones and Jones"/>
    <x v="1"/>
    <n v="3071"/>
    <n v="3"/>
    <n v="3"/>
    <n v="1"/>
    <n v="288"/>
    <n v="1920"/>
    <s v="22 Gooch St"/>
    <s v="Thornbury"/>
    <s v="Darebin"/>
    <s v="Northern Metropolitan"/>
    <n v="6"/>
    <n v="2016"/>
  </r>
  <r>
    <d v="2016-06-30T00:00:00"/>
    <n v="750000"/>
    <x v="1"/>
    <s v="Metro Ladder"/>
    <x v="0"/>
    <n v="3188"/>
    <n v="2"/>
    <n v="1"/>
    <n v="2"/>
    <n v="153"/>
    <n v="1970"/>
    <s v="4/32 Linacre Rd"/>
    <s v="Hampton"/>
    <s v="Bayside"/>
    <s v="Southern Metropolitan"/>
    <n v="6"/>
    <n v="2016"/>
  </r>
  <r>
    <d v="2016-06-30T00:00:00"/>
    <n v="1245000"/>
    <x v="1"/>
    <s v="Jones and Jones"/>
    <x v="1"/>
    <n v="3187"/>
    <n v="3"/>
    <n v="2"/>
    <n v="1"/>
    <n v="227"/>
    <n v="1998"/>
    <s v="3/23 Walstab St"/>
    <s v="Brighton East"/>
    <s v="Bayside"/>
    <s v="Southern Metropolitan"/>
    <n v="6"/>
    <n v="2016"/>
  </r>
  <r>
    <d v="2016-06-30T00:00:00"/>
    <n v="1495000"/>
    <x v="0"/>
    <s v="Melbourne Homes"/>
    <x v="1"/>
    <n v="3187"/>
    <n v="4"/>
    <n v="2"/>
    <n v="2"/>
    <n v="597"/>
    <m/>
    <s v="5 Florence St"/>
    <s v="Brighton East"/>
    <s v="Bayside"/>
    <s v="Southern Metropolitan"/>
    <n v="6"/>
    <n v="2016"/>
  </r>
  <r>
    <d v="2016-06-30T00:00:00"/>
    <n v="480000"/>
    <x v="0"/>
    <s v="Cunninghams"/>
    <x v="0"/>
    <n v="3081"/>
    <n v="3"/>
    <n v="1"/>
    <n v="1"/>
    <n v="338"/>
    <n v="1980"/>
    <s v="523 Waterdale Rd"/>
    <s v="Heidelberg West"/>
    <s v="Banyule"/>
    <s v="Eastern Metropolitan"/>
    <n v="6"/>
    <n v="2016"/>
  </r>
  <r>
    <d v="2016-06-30T00:00:00"/>
    <n v="600000"/>
    <x v="1"/>
    <s v="Property Barons"/>
    <x v="0"/>
    <n v="3084"/>
    <n v="2"/>
    <n v="1"/>
    <n v="1"/>
    <n v="112"/>
    <n v="1970"/>
    <s v="2/12 Ashby Gr"/>
    <s v="Eaglemont"/>
    <s v="Banyule"/>
    <s v="Eastern Metropolitan"/>
    <n v="6"/>
    <n v="2016"/>
  </r>
  <r>
    <d v="2016-07-01T00:00:00"/>
    <n v="690000"/>
    <x v="1"/>
    <s v="Metro Ladder"/>
    <x v="0"/>
    <n v="3182"/>
    <n v="2"/>
    <n v="1"/>
    <n v="0"/>
    <n v="0"/>
    <m/>
    <s v="5/171 Fitzroy St"/>
    <s v="St Kilda"/>
    <s v="Port Phillip"/>
    <s v="Southern Metropolitan"/>
    <n v="7"/>
    <n v="2016"/>
  </r>
  <r>
    <d v="2016-07-01T00:00:00"/>
    <n v="2000000"/>
    <x v="0"/>
    <s v="Zimmerman"/>
    <x v="0"/>
    <n v="3206"/>
    <n v="3"/>
    <n v="2"/>
    <n v="1"/>
    <n v="211"/>
    <n v="1900"/>
    <s v="86 Mills St"/>
    <s v="Albert Park"/>
    <s v="Port Phillip"/>
    <s v="Southern Metropolitan"/>
    <n v="7"/>
    <n v="2016"/>
  </r>
  <r>
    <d v="2016-07-01T00:00:00"/>
    <n v="482500"/>
    <x v="1"/>
    <s v="Metro Ladder"/>
    <x v="0"/>
    <n v="3046"/>
    <n v="3"/>
    <n v="1"/>
    <n v="1"/>
    <n v="265"/>
    <n v="1995"/>
    <s v="1/2 Prospect St"/>
    <s v="Glenroy"/>
    <s v="Moreland"/>
    <s v="Northern Metropolitan"/>
    <n v="7"/>
    <n v="2016"/>
  </r>
  <r>
    <d v="2016-07-01T00:00:00"/>
    <n v="901000"/>
    <x v="0"/>
    <s v="Flanders &amp; Fish"/>
    <x v="1"/>
    <n v="3058"/>
    <n v="2"/>
    <n v="1"/>
    <n v="1"/>
    <n v="545"/>
    <n v="1940"/>
    <s v="32 Rose St"/>
    <s v="Coburg"/>
    <s v="Moreland"/>
    <s v="Northern Metropolitan"/>
    <n v="7"/>
    <n v="2016"/>
  </r>
  <r>
    <d v="2016-07-01T00:00:00"/>
    <n v="940000"/>
    <x v="0"/>
    <s v="Cunninghams"/>
    <x v="1"/>
    <n v="3032"/>
    <n v="2"/>
    <n v="1"/>
    <n v="1"/>
    <n v="330"/>
    <m/>
    <s v="47 Hurtle St"/>
    <s v="Ascot Vale"/>
    <s v="Moonee Valley"/>
    <s v="Western Metropolitan"/>
    <n v="7"/>
    <n v="2016"/>
  </r>
  <r>
    <d v="2016-07-01T00:00:00"/>
    <n v="455000"/>
    <x v="1"/>
    <s v="Flanders &amp; Fish"/>
    <x v="1"/>
    <n v="3166"/>
    <n v="2"/>
    <n v="1"/>
    <n v="2"/>
    <n v="0"/>
    <n v="1960"/>
    <s v="3/14 Rugby Rd"/>
    <s v="Hughesdale"/>
    <s v="Monash"/>
    <s v="Southern Metropolitan"/>
    <n v="7"/>
    <n v="2016"/>
  </r>
  <r>
    <d v="2016-07-01T00:00:00"/>
    <n v="1060000"/>
    <x v="0"/>
    <s v="Jones and Jones"/>
    <x v="1"/>
    <n v="3105"/>
    <n v="2"/>
    <n v="1"/>
    <n v="2"/>
    <n v="609"/>
    <m/>
    <s v="13 Hillside Rd"/>
    <s v="Bulleen"/>
    <s v="Manningham"/>
    <s v="Eastern Metropolitan"/>
    <n v="7"/>
    <n v="2016"/>
  </r>
  <r>
    <d v="2016-07-01T00:00:00"/>
    <n v="335000"/>
    <x v="1"/>
    <s v="Melbourne Homes"/>
    <x v="1"/>
    <n v="3015"/>
    <n v="1"/>
    <n v="1"/>
    <n v="1"/>
    <n v="0"/>
    <n v="2005"/>
    <s v="37/114 Mason St"/>
    <s v="Newport"/>
    <s v="Hobsons Bay"/>
    <s v="Western Metropolitan"/>
    <n v="7"/>
    <n v="2016"/>
  </r>
  <r>
    <d v="2016-07-01T00:00:00"/>
    <n v="290000"/>
    <x v="1"/>
    <s v="Cunninghams"/>
    <x v="1"/>
    <n v="3163"/>
    <n v="1"/>
    <n v="1"/>
    <n v="1"/>
    <n v="0"/>
    <n v="1960"/>
    <s v="3/9 Poplar Gr"/>
    <s v="Carnegie"/>
    <s v="Glen Eira"/>
    <s v="Southern Metropolitan"/>
    <n v="7"/>
    <n v="2016"/>
  </r>
  <r>
    <d v="2016-07-01T00:00:00"/>
    <n v="800000"/>
    <x v="1"/>
    <s v="Jones and Jones"/>
    <x v="1"/>
    <n v="3165"/>
    <n v="3"/>
    <n v="2"/>
    <n v="2"/>
    <n v="261"/>
    <m/>
    <s v="2/25 Brooks St"/>
    <s v="Bentleigh East"/>
    <s v="Glen Eira"/>
    <s v="Southern Metropolitan"/>
    <n v="7"/>
    <n v="2016"/>
  </r>
  <r>
    <d v="2016-07-01T00:00:00"/>
    <n v="330000"/>
    <x v="1"/>
    <s v="Zimmerman"/>
    <x v="0"/>
    <n v="3122"/>
    <n v="1"/>
    <n v="1"/>
    <n v="1"/>
    <n v="0"/>
    <n v="1970"/>
    <s v="7/21 Elphin Gr"/>
    <s v="Hawthorn"/>
    <s v="Boroondara"/>
    <s v="Southern Metropolitan"/>
    <n v="7"/>
    <n v="2016"/>
  </r>
  <r>
    <d v="2016-07-01T00:00:00"/>
    <n v="1950000"/>
    <x v="0"/>
    <s v="Metro Ladder"/>
    <x v="0"/>
    <n v="3102"/>
    <n v="5"/>
    <n v="2"/>
    <n v="3"/>
    <n v="711"/>
    <n v="1940"/>
    <s v="106 Kilby Rd"/>
    <s v="Kew East"/>
    <s v="Boroondara"/>
    <s v="Southern Metropolitan"/>
    <n v="7"/>
    <n v="2016"/>
  </r>
  <r>
    <d v="2016-07-01T00:00:00"/>
    <n v="525000"/>
    <x v="1"/>
    <s v="Property Barons"/>
    <x v="1"/>
    <n v="3084"/>
    <n v="2"/>
    <n v="1"/>
    <n v="1"/>
    <n v="79"/>
    <n v="1970"/>
    <s v="1/16 Cape St"/>
    <s v="Eaglemont"/>
    <s v="Banyule"/>
    <s v="Eastern Metropolitan"/>
    <n v="7"/>
    <n v="2016"/>
  </r>
  <r>
    <d v="2016-07-02T00:00:00"/>
    <n v="633000"/>
    <x v="0"/>
    <s v="Property Barons"/>
    <x v="1"/>
    <n v="3125"/>
    <n v="2"/>
    <n v="1"/>
    <n v="1"/>
    <n v="276"/>
    <n v="1965"/>
    <s v="2a Iris St"/>
    <s v="Burwood"/>
    <s v="Whitehorse"/>
    <s v="Southern Metropolitan"/>
    <n v="7"/>
    <n v="2016"/>
  </r>
  <r>
    <d v="2016-07-02T00:00:00"/>
    <n v="712500"/>
    <x v="1"/>
    <s v="Flanders &amp; Fish"/>
    <x v="0"/>
    <n v="3181"/>
    <n v="2"/>
    <n v="2"/>
    <n v="1"/>
    <n v="0"/>
    <m/>
    <s v="403/120 Greville St"/>
    <s v="Prahran"/>
    <s v="Stonnington"/>
    <s v="Southern Metropolitan"/>
    <n v="7"/>
    <n v="2016"/>
  </r>
  <r>
    <d v="2016-07-02T00:00:00"/>
    <n v="400000"/>
    <x v="1"/>
    <s v="Metro Ladder"/>
    <x v="0"/>
    <n v="3181"/>
    <n v="1"/>
    <n v="1"/>
    <n v="1"/>
    <n v="706"/>
    <m/>
    <s v="6/23 The Avenue"/>
    <s v="Windsor"/>
    <s v="Port Phillip"/>
    <s v="Southern Metropolitan"/>
    <n v="7"/>
    <n v="2016"/>
  </r>
  <r>
    <d v="2016-07-02T00:00:00"/>
    <n v="702000"/>
    <x v="1"/>
    <s v="Cunninghams"/>
    <x v="0"/>
    <n v="3206"/>
    <n v="2"/>
    <n v="1"/>
    <n v="1"/>
    <n v="0"/>
    <n v="1970"/>
    <s v="8/49 Patterson St"/>
    <s v="Middle Park"/>
    <s v="Port Phillip"/>
    <s v="Southern Metropolitan"/>
    <n v="7"/>
    <n v="2016"/>
  </r>
  <r>
    <d v="2016-07-02T00:00:00"/>
    <n v="390000"/>
    <x v="0"/>
    <s v="Cunninghams"/>
    <x v="0"/>
    <n v="3043"/>
    <n v="3"/>
    <n v="2"/>
    <n v="1"/>
    <n v="158"/>
    <n v="2005"/>
    <s v="24 Balerno Cir"/>
    <s v="Gowanbrae"/>
    <s v="Moreland"/>
    <s v="Western Metropolitan"/>
    <n v="7"/>
    <n v="2016"/>
  </r>
  <r>
    <d v="2016-07-02T00:00:00"/>
    <n v="662000"/>
    <x v="0"/>
    <s v="Flanders &amp; Fish"/>
    <x v="0"/>
    <n v="3060"/>
    <n v="3"/>
    <n v="2"/>
    <n v="2"/>
    <n v="620"/>
    <m/>
    <s v="20 Penn Ct"/>
    <s v="Fawkner"/>
    <s v="Moreland"/>
    <s v="Northern Metropolitan"/>
    <n v="7"/>
    <n v="2016"/>
  </r>
  <r>
    <d v="2016-07-02T00:00:00"/>
    <n v="750000"/>
    <x v="2"/>
    <s v="Metro Ladder"/>
    <x v="0"/>
    <n v="3040"/>
    <n v="3"/>
    <n v="1"/>
    <n v="1"/>
    <n v="253"/>
    <n v="1997"/>
    <s v="1/247 Keilor Rd"/>
    <s v="Essendon"/>
    <s v="Moonee Valley"/>
    <s v="Western Metropolitan"/>
    <n v="7"/>
    <n v="2016"/>
  </r>
  <r>
    <d v="2016-07-02T00:00:00"/>
    <n v="1291000"/>
    <x v="0"/>
    <s v="Metro Ladder"/>
    <x v="1"/>
    <n v="3032"/>
    <n v="3"/>
    <n v="1"/>
    <n v="2"/>
    <n v="414"/>
    <m/>
    <s v="45 Bloomfield Rd"/>
    <s v="Ascot Vale"/>
    <s v="Moonee Valley"/>
    <s v="Western Metropolitan"/>
    <n v="7"/>
    <n v="2016"/>
  </r>
  <r>
    <d v="2016-07-02T00:00:00"/>
    <n v="1322000"/>
    <x v="0"/>
    <s v="Cunninghams"/>
    <x v="1"/>
    <n v="3039"/>
    <n v="4"/>
    <n v="1"/>
    <n v="1"/>
    <n v="549"/>
    <n v="1930"/>
    <s v="24 Steele St"/>
    <s v="Moonee Ponds"/>
    <s v="Moonee Valley"/>
    <s v="Western Metropolitan"/>
    <n v="7"/>
    <n v="2016"/>
  </r>
  <r>
    <d v="2016-07-02T00:00:00"/>
    <n v="1070500"/>
    <x v="0"/>
    <s v="Jones and Jones"/>
    <x v="0"/>
    <n v="3125"/>
    <n v="3"/>
    <n v="1"/>
    <n v="2"/>
    <n v="776"/>
    <m/>
    <s v="5 Keogh St"/>
    <s v="Burwood"/>
    <s v="Monash"/>
    <s v="Southern Metropolitan"/>
    <n v="7"/>
    <n v="2016"/>
  </r>
  <r>
    <d v="2016-07-02T00:00:00"/>
    <n v="1140000"/>
    <x v="0"/>
    <s v="Jones and Jones"/>
    <x v="0"/>
    <n v="3189"/>
    <n v="4"/>
    <n v="2"/>
    <n v="1"/>
    <n v="318"/>
    <n v="2015"/>
    <s v="8b William St"/>
    <s v="Moorabbin"/>
    <s v="Kingston"/>
    <s v="Southern Metropolitan"/>
    <n v="7"/>
    <n v="2016"/>
  </r>
  <r>
    <d v="2016-07-02T00:00:00"/>
    <n v="393000"/>
    <x v="1"/>
    <s v="Cunninghams"/>
    <x v="0"/>
    <n v="3185"/>
    <n v="2"/>
    <n v="1"/>
    <n v="1"/>
    <n v="0"/>
    <n v="1970"/>
    <s v="2/32 Gardenia Rd"/>
    <s v="Gardenvale"/>
    <s v="Glen Eira"/>
    <s v="Southern Metropolitan"/>
    <n v="7"/>
    <n v="2016"/>
  </r>
  <r>
    <d v="2016-07-02T00:00:00"/>
    <n v="495000"/>
    <x v="1"/>
    <s v="Jones and Jones"/>
    <x v="1"/>
    <n v="3165"/>
    <n v="2"/>
    <n v="1"/>
    <n v="1"/>
    <n v="76"/>
    <n v="1980"/>
    <s v="2/25 Birdwood St"/>
    <s v="Bentleigh East"/>
    <s v="Glen Eira"/>
    <s v="Southern Metropolitan"/>
    <n v="7"/>
    <n v="2016"/>
  </r>
  <r>
    <d v="2016-07-02T00:00:00"/>
    <n v="1071000"/>
    <x v="2"/>
    <s v="Cunninghams"/>
    <x v="1"/>
    <n v="3185"/>
    <n v="3"/>
    <n v="2"/>
    <n v="2"/>
    <n v="179"/>
    <n v="2000"/>
    <s v="3/477 Kooyong Rd"/>
    <s v="Elsternwick"/>
    <s v="Glen Eira"/>
    <s v="Southern Metropolitan"/>
    <n v="7"/>
    <n v="2016"/>
  </r>
  <r>
    <d v="2016-07-02T00:00:00"/>
    <n v="1500000"/>
    <x v="0"/>
    <s v="Metro Ladder"/>
    <x v="0"/>
    <n v="3204"/>
    <n v="3"/>
    <n v="2"/>
    <n v="1"/>
    <n v="565"/>
    <n v="1940"/>
    <s v="23 Yawla St"/>
    <s v="Bentleigh"/>
    <s v="Glen Eira"/>
    <s v="Southern Metropolitan"/>
    <n v="7"/>
    <n v="2016"/>
  </r>
  <r>
    <d v="2016-07-02T00:00:00"/>
    <n v="390000"/>
    <x v="1"/>
    <s v="Cunninghams"/>
    <x v="0"/>
    <n v="3078"/>
    <n v="2"/>
    <n v="1"/>
    <n v="1"/>
    <n v="0"/>
    <n v="1960"/>
    <s v="5/5 Yarana Rd"/>
    <s v="Alphington"/>
    <s v="Darebin"/>
    <s v="Northern Metropolitan"/>
    <n v="7"/>
    <n v="2016"/>
  </r>
  <r>
    <d v="2016-07-02T00:00:00"/>
    <n v="430000"/>
    <x v="1"/>
    <s v="Jones and Jones"/>
    <x v="0"/>
    <n v="3124"/>
    <n v="2"/>
    <n v="1"/>
    <n v="1"/>
    <n v="0"/>
    <n v="2011"/>
    <s v="19/1295 Toorak Rd"/>
    <s v="Camberwell"/>
    <s v="Boroondara"/>
    <s v="Southern Metropolitan"/>
    <n v="7"/>
    <n v="2016"/>
  </r>
  <r>
    <d v="2016-07-02T00:00:00"/>
    <n v="821000"/>
    <x v="0"/>
    <s v="Cunninghams"/>
    <x v="0"/>
    <n v="3084"/>
    <n v="4"/>
    <n v="1"/>
    <n v="2"/>
    <n v="403"/>
    <n v="1950"/>
    <s v="1/73 Lower Plenty Rd"/>
    <s v="Rosanna"/>
    <s v="Banyule"/>
    <s v="Eastern Metropolitan"/>
    <n v="7"/>
    <n v="2016"/>
  </r>
  <r>
    <d v="2016-07-02T00:00:00"/>
    <n v="920000"/>
    <x v="0"/>
    <s v="Property Barons"/>
    <x v="1"/>
    <n v="3081"/>
    <n v="2"/>
    <n v="1"/>
    <n v="3"/>
    <n v="932"/>
    <n v="1950"/>
    <s v="146 Porter Rd"/>
    <s v="Heidelberg Heights"/>
    <s v="Banyule"/>
    <s v="Eastern Metropolitan"/>
    <n v="7"/>
    <n v="2016"/>
  </r>
  <r>
    <d v="2016-07-03T00:00:00"/>
    <n v="520000"/>
    <x v="1"/>
    <s v="Metro Ladder"/>
    <x v="0"/>
    <n v="3127"/>
    <n v="2"/>
    <n v="1"/>
    <n v="1"/>
    <n v="0"/>
    <n v="2005"/>
    <s v="11/781 Whitehorse Rd"/>
    <s v="Mont Albert"/>
    <s v="Whitehorse"/>
    <s v="Eastern Metropolitan"/>
    <n v="7"/>
    <n v="2016"/>
  </r>
  <r>
    <d v="2016-07-03T00:00:00"/>
    <n v="1100000"/>
    <x v="0"/>
    <s v="Jones and Jones"/>
    <x v="1"/>
    <n v="3125"/>
    <n v="5"/>
    <n v="2"/>
    <n v="1"/>
    <n v="544"/>
    <m/>
    <s v="1/26 Peacock St"/>
    <s v="Burwood"/>
    <s v="Whitehorse"/>
    <s v="Southern Metropolitan"/>
    <n v="7"/>
    <n v="2016"/>
  </r>
  <r>
    <d v="2016-07-03T00:00:00"/>
    <n v="850000"/>
    <x v="0"/>
    <s v="Flanders &amp; Fish"/>
    <x v="0"/>
    <n v="3034"/>
    <n v="5"/>
    <n v="2"/>
    <n v="4"/>
    <n v="574"/>
    <m/>
    <s v="8 Westminster Dr"/>
    <s v="Avondale Heights"/>
    <s v="Moonee Valley"/>
    <s v="Western Metropolitan"/>
    <n v="7"/>
    <n v="2016"/>
  </r>
  <r>
    <d v="2016-07-03T00:00:00"/>
    <n v="940000"/>
    <x v="0"/>
    <s v="Cunninghams"/>
    <x v="1"/>
    <n v="3032"/>
    <n v="3"/>
    <n v="3"/>
    <n v="1"/>
    <n v="491"/>
    <n v="1950"/>
    <s v="57 The Parade"/>
    <s v="Ascot Vale"/>
    <s v="Moonee Valley"/>
    <s v="Western Metropolitan"/>
    <n v="7"/>
    <n v="2016"/>
  </r>
  <r>
    <d v="2016-07-03T00:00:00"/>
    <n v="1100000"/>
    <x v="0"/>
    <s v="Cunninghams"/>
    <x v="0"/>
    <n v="3040"/>
    <n v="3"/>
    <n v="2"/>
    <n v="1"/>
    <n v="789"/>
    <n v="1890"/>
    <s v="242 Buckley St"/>
    <s v="Essendon"/>
    <s v="Moonee Valley"/>
    <s v="Western Metropolitan"/>
    <n v="7"/>
    <n v="2016"/>
  </r>
  <r>
    <d v="2016-07-03T00:00:00"/>
    <n v="645000"/>
    <x v="1"/>
    <s v="Cunninghams"/>
    <x v="1"/>
    <n v="3051"/>
    <n v="2"/>
    <n v="1"/>
    <n v="1"/>
    <n v="0"/>
    <m/>
    <s v="319/350 Victoria St"/>
    <s v="North Melbourne"/>
    <s v="Melbourne"/>
    <s v="Northern Metropolitan"/>
    <n v="7"/>
    <n v="2016"/>
  </r>
  <r>
    <d v="2016-07-03T00:00:00"/>
    <n v="940000"/>
    <x v="0"/>
    <s v="Jones and Jones"/>
    <x v="1"/>
    <n v="3107"/>
    <n v="3"/>
    <n v="1"/>
    <n v="1"/>
    <n v="661"/>
    <m/>
    <s v="30 Waratah Dr"/>
    <s v="Templestowe Lower"/>
    <s v="Manningham"/>
    <s v="Eastern Metropolitan"/>
    <n v="7"/>
    <n v="2016"/>
  </r>
  <r>
    <d v="2016-07-03T00:00:00"/>
    <n v="291000"/>
    <x v="1"/>
    <s v="Jones and Jones"/>
    <x v="1"/>
    <n v="3163"/>
    <n v="1"/>
    <n v="1"/>
    <n v="1"/>
    <n v="0"/>
    <m/>
    <s v="2/190 Murrumbeena Rd"/>
    <s v="Murrumbeena"/>
    <s v="Glen Eira"/>
    <s v="Southern Metropolitan"/>
    <n v="7"/>
    <n v="2016"/>
  </r>
  <r>
    <d v="2016-07-03T00:00:00"/>
    <n v="665000"/>
    <x v="0"/>
    <s v="Cunninghams"/>
    <x v="1"/>
    <n v="3073"/>
    <n v="3"/>
    <n v="1"/>
    <n v="4"/>
    <n v="503"/>
    <m/>
    <s v="16 Kinsale St"/>
    <s v="Reservoir"/>
    <s v="Darebin"/>
    <s v="Northern Metropolitan"/>
    <n v="7"/>
    <n v="2016"/>
  </r>
  <r>
    <d v="2016-07-03T00:00:00"/>
    <n v="1030000"/>
    <x v="0"/>
    <s v="Metro Ladder"/>
    <x v="1"/>
    <n v="3020"/>
    <n v="4"/>
    <n v="2"/>
    <n v="2"/>
    <n v="803"/>
    <n v="2002"/>
    <s v="1 Walter St"/>
    <s v="Sunshine"/>
    <s v="Brimbank"/>
    <s v="Western Metropolitan"/>
    <n v="7"/>
    <n v="2016"/>
  </r>
  <r>
    <d v="2016-07-03T00:00:00"/>
    <n v="495000"/>
    <x v="1"/>
    <s v="Flanders &amp; Fish"/>
    <x v="1"/>
    <n v="3122"/>
    <n v="2"/>
    <n v="1"/>
    <n v="1"/>
    <n v="0"/>
    <n v="1970"/>
    <s v="3/32 Power St"/>
    <s v="Hawthorn"/>
    <s v="Boroondara"/>
    <s v="Southern Metropolitan"/>
    <n v="7"/>
    <n v="2016"/>
  </r>
  <r>
    <d v="2016-07-04T00:00:00"/>
    <n v="696000"/>
    <x v="1"/>
    <s v="Jones and Jones"/>
    <x v="1"/>
    <n v="3121"/>
    <n v="2"/>
    <n v="2"/>
    <n v="1"/>
    <n v="0"/>
    <n v="2008"/>
    <s v="3/61 Stawell St"/>
    <s v="Richmond"/>
    <s v="Yarra"/>
    <s v="Northern Metropolitan"/>
    <n v="7"/>
    <n v="2016"/>
  </r>
  <r>
    <d v="2016-07-04T00:00:00"/>
    <n v="1285000"/>
    <x v="0"/>
    <s v="Flanders &amp; Fish"/>
    <x v="1"/>
    <n v="3121"/>
    <n v="3"/>
    <n v="2"/>
    <n v="1"/>
    <n v="123"/>
    <m/>
    <s v="2 Kimber St"/>
    <s v="Richmond"/>
    <s v="Yarra"/>
    <s v="Northern Metropolitan"/>
    <n v="7"/>
    <n v="2016"/>
  </r>
  <r>
    <d v="2016-07-04T00:00:00"/>
    <n v="1620000"/>
    <x v="0"/>
    <s v="Cunninghams"/>
    <x v="1"/>
    <n v="3065"/>
    <n v="4"/>
    <n v="2"/>
    <n v="1"/>
    <n v="132"/>
    <n v="1880"/>
    <s v="60 Bell St"/>
    <s v="Fitzroy"/>
    <s v="Yarra"/>
    <s v="Northern Metropolitan"/>
    <n v="7"/>
    <n v="2016"/>
  </r>
  <r>
    <d v="2016-07-04T00:00:00"/>
    <n v="2300000"/>
    <x v="0"/>
    <s v="Cunninghams"/>
    <x v="1"/>
    <n v="3068"/>
    <n v="3"/>
    <n v="1"/>
    <n v="2"/>
    <n v="475"/>
    <m/>
    <s v="179 Barkly St"/>
    <s v="Fitzroy North"/>
    <s v="Yarra"/>
    <s v="Northern Metropolitan"/>
    <n v="7"/>
    <n v="2016"/>
  </r>
  <r>
    <d v="2016-07-04T00:00:00"/>
    <n v="869000"/>
    <x v="1"/>
    <s v="Jones and Jones"/>
    <x v="1"/>
    <n v="3143"/>
    <n v="3"/>
    <n v="1"/>
    <n v="1"/>
    <n v="0"/>
    <n v="1940"/>
    <s v="1/31 Mercer Rd"/>
    <s v="Armadale"/>
    <s v="Stonnington"/>
    <s v="Southern Metropolitan"/>
    <n v="7"/>
    <n v="2016"/>
  </r>
  <r>
    <d v="2016-07-04T00:00:00"/>
    <n v="1555000"/>
    <x v="0"/>
    <s v="Flanders &amp; Fish"/>
    <x v="1"/>
    <n v="3145"/>
    <n v="3"/>
    <n v="2"/>
    <n v="2"/>
    <n v="691"/>
    <n v="1950"/>
    <s v="50 The Boulevard"/>
    <s v="Malvern East"/>
    <s v="Stonnington"/>
    <s v="Southern Metropolitan"/>
    <n v="7"/>
    <n v="2016"/>
  </r>
  <r>
    <d v="2016-07-04T00:00:00"/>
    <n v="2620000"/>
    <x v="0"/>
    <s v="Jones and Jones"/>
    <x v="1"/>
    <n v="3142"/>
    <n v="4"/>
    <n v="2"/>
    <n v="2"/>
    <n v="516"/>
    <n v="1925"/>
    <s v="28 Warra St"/>
    <s v="Toorak"/>
    <s v="Stonnington"/>
    <s v="Southern Metropolitan"/>
    <n v="7"/>
    <n v="2016"/>
  </r>
  <r>
    <d v="2016-07-04T00:00:00"/>
    <n v="280000"/>
    <x v="1"/>
    <s v="Metro Ladder"/>
    <x v="0"/>
    <n v="3183"/>
    <n v="1"/>
    <n v="1"/>
    <n v="1"/>
    <n v="0"/>
    <m/>
    <s v="3/88 Grosvenor St"/>
    <s v="Balaclava"/>
    <s v="Port Phillip"/>
    <s v="Southern Metropolitan"/>
    <n v="7"/>
    <n v="2016"/>
  </r>
  <r>
    <d v="2016-07-04T00:00:00"/>
    <n v="2800000"/>
    <x v="0"/>
    <s v="Maxwells"/>
    <x v="0"/>
    <n v="3206"/>
    <n v="4"/>
    <n v="3"/>
    <n v="1"/>
    <n v="327"/>
    <n v="1910"/>
    <s v="55 Withers St"/>
    <s v="Albert Park"/>
    <s v="Port Phillip"/>
    <s v="Southern Metropolitan"/>
    <n v="7"/>
    <n v="2016"/>
  </r>
  <r>
    <d v="2016-07-04T00:00:00"/>
    <n v="470000"/>
    <x v="1"/>
    <s v="Property Barons"/>
    <x v="0"/>
    <n v="3046"/>
    <n v="3"/>
    <n v="1"/>
    <n v="2"/>
    <n v="187"/>
    <n v="2014"/>
    <s v="2/709 Pascoe Vale Rd"/>
    <s v="Glenroy"/>
    <s v="Moreland"/>
    <s v="Northern Metropolitan"/>
    <n v="7"/>
    <n v="2016"/>
  </r>
  <r>
    <d v="2016-07-04T00:00:00"/>
    <n v="950000"/>
    <x v="0"/>
    <s v="Metro Ladder"/>
    <x v="1"/>
    <n v="3058"/>
    <n v="4"/>
    <n v="2"/>
    <n v="2"/>
    <n v="298"/>
    <n v="2013"/>
    <s v="143 Elizabeth St"/>
    <s v="Coburg North"/>
    <s v="Moreland"/>
    <s v="Northern Metropolitan"/>
    <n v="7"/>
    <n v="2016"/>
  </r>
  <r>
    <d v="2016-07-04T00:00:00"/>
    <n v="315000"/>
    <x v="1"/>
    <s v="Cunninghams"/>
    <x v="0"/>
    <n v="3032"/>
    <n v="2"/>
    <n v="1"/>
    <n v="1"/>
    <n v="0"/>
    <n v="2012"/>
    <s v="145/38 Mt Alexander Rd"/>
    <s v="Travancore"/>
    <s v="Moonee Valley"/>
    <s v="Western Metropolitan"/>
    <n v="7"/>
    <n v="2016"/>
  </r>
  <r>
    <d v="2016-07-04T00:00:00"/>
    <n v="690000"/>
    <x v="1"/>
    <s v="Metro Ladder"/>
    <x v="1"/>
    <n v="3032"/>
    <n v="2"/>
    <n v="1"/>
    <n v="1"/>
    <n v="0"/>
    <m/>
    <s v="1/60 The Parade"/>
    <s v="Ascot Vale"/>
    <s v="Moonee Valley"/>
    <s v="Western Metropolitan"/>
    <n v="7"/>
    <n v="2016"/>
  </r>
  <r>
    <d v="2016-07-04T00:00:00"/>
    <n v="1085000"/>
    <x v="0"/>
    <s v="Property Barons"/>
    <x v="1"/>
    <n v="3040"/>
    <n v="3"/>
    <n v="1"/>
    <n v="1"/>
    <n v="325"/>
    <m/>
    <s v="47 Hoddle St"/>
    <s v="Essendon"/>
    <s v="Moonee Valley"/>
    <s v="Western Metropolitan"/>
    <n v="7"/>
    <n v="2016"/>
  </r>
  <r>
    <d v="2016-07-04T00:00:00"/>
    <n v="1245000"/>
    <x v="0"/>
    <s v="Metro Ladder"/>
    <x v="1"/>
    <n v="3040"/>
    <n v="3"/>
    <n v="1"/>
    <n v="1"/>
    <n v="64"/>
    <m/>
    <s v="10 Beryl St"/>
    <s v="Essendon West"/>
    <s v="Moonee Valley"/>
    <s v="Western Metropolitan"/>
    <n v="7"/>
    <n v="2016"/>
  </r>
  <r>
    <d v="2016-07-04T00:00:00"/>
    <n v="1800000"/>
    <x v="0"/>
    <s v="Property Barons"/>
    <x v="0"/>
    <n v="3040"/>
    <n v="6"/>
    <n v="2"/>
    <n v="2"/>
    <n v="870"/>
    <m/>
    <s v="9 Mountain St"/>
    <s v="Essendon"/>
    <s v="Moonee Valley"/>
    <s v="Western Metropolitan"/>
    <n v="7"/>
    <n v="2016"/>
  </r>
  <r>
    <d v="2016-07-04T00:00:00"/>
    <n v="856000"/>
    <x v="0"/>
    <s v="Sanders"/>
    <x v="1"/>
    <n v="3013"/>
    <n v="2"/>
    <n v="1"/>
    <n v="1"/>
    <n v="261"/>
    <n v="1880"/>
    <s v="3 Cuming St"/>
    <s v="Yarraville"/>
    <s v="Maribyrnong"/>
    <s v="Western Metropolitan"/>
    <n v="7"/>
    <n v="2016"/>
  </r>
  <r>
    <d v="2016-07-04T00:00:00"/>
    <n v="1462500"/>
    <x v="0"/>
    <s v="Maxwells"/>
    <x v="1"/>
    <n v="3108"/>
    <n v="4"/>
    <n v="3"/>
    <n v="2"/>
    <n v="654"/>
    <n v="1969"/>
    <s v="46 Winston Dr"/>
    <s v="Doncaster"/>
    <s v="Manningham"/>
    <s v="Eastern Metropolitan"/>
    <n v="7"/>
    <n v="2016"/>
  </r>
  <r>
    <d v="2016-07-04T00:00:00"/>
    <n v="769000"/>
    <x v="0"/>
    <s v="Zimmerman"/>
    <x v="1"/>
    <n v="3016"/>
    <n v="2"/>
    <n v="1"/>
    <n v="1"/>
    <n v="265"/>
    <m/>
    <s v="45 Albert St"/>
    <s v="Williamstown"/>
    <s v="Hobsons Bay"/>
    <s v="Western Metropolitan"/>
    <n v="7"/>
    <n v="2016"/>
  </r>
  <r>
    <d v="2016-07-04T00:00:00"/>
    <n v="860000"/>
    <x v="2"/>
    <s v="Jones and Jones"/>
    <x v="0"/>
    <n v="3163"/>
    <n v="3"/>
    <n v="2"/>
    <n v="2"/>
    <n v="0"/>
    <n v="2013"/>
    <s v="4/19 Rosella St"/>
    <s v="Murrumbeena"/>
    <s v="Glen Eira"/>
    <s v="Southern Metropolitan"/>
    <n v="7"/>
    <n v="2016"/>
  </r>
  <r>
    <d v="2016-07-04T00:00:00"/>
    <n v="544500"/>
    <x v="0"/>
    <s v="Cunninghams"/>
    <x v="1"/>
    <n v="3020"/>
    <n v="3"/>
    <n v="2"/>
    <n v="2"/>
    <n v="696"/>
    <m/>
    <s v="20 Norton St"/>
    <s v="Sunshine West"/>
    <s v="Brimbank"/>
    <s v="Western Metropolitan"/>
    <n v="7"/>
    <n v="2016"/>
  </r>
  <r>
    <d v="2016-07-04T00:00:00"/>
    <n v="485000"/>
    <x v="1"/>
    <s v="SJ"/>
    <x v="0"/>
    <n v="3122"/>
    <n v="2"/>
    <n v="1"/>
    <n v="1"/>
    <n v="0"/>
    <n v="2005"/>
    <s v="710/377 Burwood Rd"/>
    <s v="Hawthorn"/>
    <s v="Boroondara"/>
    <s v="Southern Metropolitan"/>
    <n v="7"/>
    <n v="2016"/>
  </r>
  <r>
    <d v="2016-07-04T00:00:00"/>
    <n v="530000"/>
    <x v="1"/>
    <s v="Flanders &amp; Fish"/>
    <x v="0"/>
    <n v="3124"/>
    <n v="2"/>
    <n v="1"/>
    <n v="1"/>
    <n v="0"/>
    <m/>
    <s v="6/11 Seymour Gr"/>
    <s v="Camberwell"/>
    <s v="Boroondara"/>
    <s v="Southern Metropolitan"/>
    <n v="7"/>
    <n v="2016"/>
  </r>
  <r>
    <d v="2016-07-04T00:00:00"/>
    <n v="806000"/>
    <x v="1"/>
    <s v="Property Barons"/>
    <x v="1"/>
    <n v="3122"/>
    <n v="2"/>
    <n v="1"/>
    <n v="1"/>
    <n v="0"/>
    <n v="1930"/>
    <s v="2/5 Finchley Ct"/>
    <s v="Hawthorn"/>
    <s v="Boroondara"/>
    <s v="Southern Metropolitan"/>
    <n v="7"/>
    <n v="2016"/>
  </r>
  <r>
    <d v="2016-07-04T00:00:00"/>
    <n v="891000"/>
    <x v="1"/>
    <s v="Jones and Jones"/>
    <x v="1"/>
    <n v="3101"/>
    <n v="2"/>
    <n v="1"/>
    <n v="1"/>
    <n v="121"/>
    <m/>
    <s v="3/40 Rowland St"/>
    <s v="Kew"/>
    <s v="Boroondara"/>
    <s v="Southern Metropolitan"/>
    <n v="7"/>
    <n v="2016"/>
  </r>
  <r>
    <d v="2016-07-04T00:00:00"/>
    <n v="1905000"/>
    <x v="0"/>
    <s v="Jones and Jones"/>
    <x v="1"/>
    <n v="3101"/>
    <n v="3"/>
    <n v="2"/>
    <n v="2"/>
    <n v="591"/>
    <n v="1910"/>
    <s v="3 Oshaughnessy St"/>
    <s v="Kew"/>
    <s v="Boroondara"/>
    <s v="Southern Metropolitan"/>
    <n v="7"/>
    <n v="2016"/>
  </r>
  <r>
    <d v="2016-07-04T00:00:00"/>
    <n v="2450000"/>
    <x v="0"/>
    <s v="Cunninghams"/>
    <x v="1"/>
    <n v="3103"/>
    <n v="5"/>
    <n v="2"/>
    <n v="2"/>
    <n v="981"/>
    <n v="1960"/>
    <s v="12 Wills St"/>
    <s v="Balwyn"/>
    <s v="Boroondara"/>
    <s v="Southern Metropolitan"/>
    <n v="7"/>
    <n v="2016"/>
  </r>
  <r>
    <d v="2016-07-04T00:00:00"/>
    <n v="1750000"/>
    <x v="2"/>
    <s v="Jones and Jones"/>
    <x v="1"/>
    <n v="3186"/>
    <n v="3"/>
    <n v="2"/>
    <n v="2"/>
    <n v="352"/>
    <m/>
    <s v="1/97 Wilson St"/>
    <s v="Brighton"/>
    <s v="Bayside"/>
    <s v="Southern Metropolitan"/>
    <n v="7"/>
    <n v="2016"/>
  </r>
  <r>
    <d v="2016-07-04T00:00:00"/>
    <n v="620000"/>
    <x v="0"/>
    <s v="Cunninghams"/>
    <x v="0"/>
    <n v="3081"/>
    <n v="2"/>
    <n v="1"/>
    <n v="2"/>
    <n v="668"/>
    <n v="1950"/>
    <s v="23 Catalina St"/>
    <s v="Heidelberg West"/>
    <s v="Banyule"/>
    <s v="Eastern Metropolitan"/>
    <n v="7"/>
    <n v="2016"/>
  </r>
  <r>
    <d v="2016-07-05T00:00:00"/>
    <n v="1570000"/>
    <x v="0"/>
    <s v="Jones and Jones"/>
    <x v="1"/>
    <n v="3121"/>
    <n v="3"/>
    <n v="1"/>
    <n v="2"/>
    <n v="248"/>
    <m/>
    <s v="239 Punt Rd"/>
    <s v="Richmond"/>
    <s v="Yarra"/>
    <s v="Northern Metropolitan"/>
    <n v="7"/>
    <n v="2016"/>
  </r>
  <r>
    <d v="2016-07-05T00:00:00"/>
    <n v="2000000"/>
    <x v="0"/>
    <s v="Flanders &amp; Fish"/>
    <x v="1"/>
    <n v="3127"/>
    <n v="4"/>
    <n v="2"/>
    <n v="1"/>
    <n v="626"/>
    <n v="1929"/>
    <s v="55 View St"/>
    <s v="Mont Albert"/>
    <s v="Whitehorse"/>
    <s v="Eastern Metropolitan"/>
    <n v="7"/>
    <n v="2016"/>
  </r>
  <r>
    <d v="2016-07-05T00:00:00"/>
    <n v="400000"/>
    <x v="1"/>
    <s v="Best Bricks"/>
    <x v="0"/>
    <n v="3182"/>
    <n v="2"/>
    <n v="1"/>
    <n v="1"/>
    <n v="797"/>
    <n v="1970"/>
    <s v="1/45 Robe St"/>
    <s v="St Kilda"/>
    <s v="Port Phillip"/>
    <s v="Southern Metropolitan"/>
    <n v="7"/>
    <n v="2016"/>
  </r>
  <r>
    <d v="2016-07-05T00:00:00"/>
    <n v="647000"/>
    <x v="1"/>
    <s v="Sanders"/>
    <x v="1"/>
    <n v="3206"/>
    <n v="2"/>
    <n v="1"/>
    <n v="1"/>
    <n v="0"/>
    <m/>
    <s v="10/140 Kerferd Rd"/>
    <s v="Albert Park"/>
    <s v="Port Phillip"/>
    <s v="Southern Metropolitan"/>
    <n v="7"/>
    <n v="2016"/>
  </r>
  <r>
    <d v="2016-07-05T00:00:00"/>
    <n v="650000"/>
    <x v="1"/>
    <s v="Best Bricks"/>
    <x v="0"/>
    <n v="3181"/>
    <n v="2"/>
    <n v="1"/>
    <n v="1"/>
    <n v="0"/>
    <n v="2014"/>
    <s v="22/17 Ellesmere Rd"/>
    <s v="Windsor"/>
    <s v="Port Phillip"/>
    <s v="Southern Metropolitan"/>
    <n v="7"/>
    <n v="2016"/>
  </r>
  <r>
    <d v="2016-07-05T00:00:00"/>
    <n v="370000"/>
    <x v="1"/>
    <s v="Cunninghams"/>
    <x v="1"/>
    <n v="3056"/>
    <n v="1"/>
    <n v="1"/>
    <n v="1"/>
    <n v="0"/>
    <n v="1965"/>
    <s v="11/6 Sydney Rd"/>
    <s v="Brunswick"/>
    <s v="Moreland"/>
    <s v="Northern Metropolitan"/>
    <n v="7"/>
    <n v="2016"/>
  </r>
  <r>
    <d v="2016-07-05T00:00:00"/>
    <n v="470000"/>
    <x v="1"/>
    <s v="Property Barons"/>
    <x v="0"/>
    <n v="3046"/>
    <n v="2"/>
    <n v="1"/>
    <n v="1"/>
    <n v="138"/>
    <n v="2009"/>
    <s v="2/16 Winifred St"/>
    <s v="Oak Park"/>
    <s v="Moreland"/>
    <s v="Northern Metropolitan"/>
    <n v="7"/>
    <n v="2016"/>
  </r>
  <r>
    <d v="2016-07-05T00:00:00"/>
    <n v="750000"/>
    <x v="1"/>
    <s v="Cunninghams"/>
    <x v="1"/>
    <n v="3141"/>
    <n v="3"/>
    <n v="2"/>
    <n v="2"/>
    <n v="0"/>
    <m/>
    <s v="29/100 Commercial Rd"/>
    <s v="South Yarra"/>
    <s v="Melbourne"/>
    <s v="Southern Metropolitan"/>
    <n v="7"/>
    <n v="2016"/>
  </r>
  <r>
    <d v="2016-07-05T00:00:00"/>
    <n v="3520000"/>
    <x v="0"/>
    <s v="Jones and Jones"/>
    <x v="1"/>
    <n v="3002"/>
    <n v="3"/>
    <n v="2"/>
    <n v="3"/>
    <n v="364"/>
    <m/>
    <s v="124 Powlett St"/>
    <s v="East Melbourne"/>
    <s v="Melbourne"/>
    <s v="Northern Metropolitan"/>
    <n v="7"/>
    <n v="2016"/>
  </r>
  <r>
    <d v="2016-07-05T00:00:00"/>
    <n v="800000"/>
    <x v="0"/>
    <s v="Jones and Jones"/>
    <x v="1"/>
    <n v="3011"/>
    <n v="2"/>
    <n v="1"/>
    <n v="2"/>
    <n v="260"/>
    <n v="1940"/>
    <s v="23 Moore St"/>
    <s v="Footscray"/>
    <s v="Maribyrnong"/>
    <s v="Western Metropolitan"/>
    <n v="7"/>
    <n v="2016"/>
  </r>
  <r>
    <d v="2016-07-05T00:00:00"/>
    <n v="350000"/>
    <x v="0"/>
    <s v="Property Barons"/>
    <x v="0"/>
    <n v="3047"/>
    <n v="3"/>
    <n v="1"/>
    <n v="2"/>
    <n v="600"/>
    <n v="1950"/>
    <s v="147 Sunset Bvd"/>
    <s v="Jacana"/>
    <s v="Hume"/>
    <s v="Northern Metropolitan"/>
    <n v="7"/>
    <n v="2016"/>
  </r>
  <r>
    <d v="2016-07-05T00:00:00"/>
    <n v="730000"/>
    <x v="1"/>
    <s v="Property Barons"/>
    <x v="0"/>
    <n v="3018"/>
    <n v="3"/>
    <n v="2"/>
    <n v="1"/>
    <n v="70"/>
    <n v="2014"/>
    <s v="5/57 Blyth St"/>
    <s v="Altona"/>
    <s v="Hobsons Bay"/>
    <s v="Western Metropolitan"/>
    <n v="7"/>
    <n v="2016"/>
  </r>
  <r>
    <d v="2016-07-05T00:00:00"/>
    <n v="1002500"/>
    <x v="0"/>
    <s v="Maxwells"/>
    <x v="1"/>
    <n v="3015"/>
    <n v="3"/>
    <n v="1"/>
    <n v="2"/>
    <n v="501"/>
    <m/>
    <s v="87 Elizabeth St"/>
    <s v="Newport"/>
    <s v="Hobsons Bay"/>
    <s v="Western Metropolitan"/>
    <n v="7"/>
    <n v="2016"/>
  </r>
  <r>
    <d v="2016-07-05T00:00:00"/>
    <n v="1035000"/>
    <x v="0"/>
    <s v="Flanders &amp; Fish"/>
    <x v="0"/>
    <n v="3165"/>
    <n v="4"/>
    <n v="1"/>
    <n v="2"/>
    <n v="610"/>
    <n v="1950"/>
    <s v="23 York St"/>
    <s v="Bentleigh East"/>
    <s v="Glen Eira"/>
    <s v="Southern Metropolitan"/>
    <n v="7"/>
    <n v="2016"/>
  </r>
  <r>
    <d v="2016-07-05T00:00:00"/>
    <n v="1365000"/>
    <x v="0"/>
    <s v="Cunninghams"/>
    <x v="0"/>
    <n v="3165"/>
    <n v="4"/>
    <n v="1"/>
    <n v="1"/>
    <n v="582"/>
    <n v="1960"/>
    <s v="39 Shrewsbury St"/>
    <s v="Bentleigh East"/>
    <s v="Glen Eira"/>
    <s v="Southern Metropolitan"/>
    <n v="7"/>
    <n v="2016"/>
  </r>
  <r>
    <d v="2016-07-05T00:00:00"/>
    <n v="1226000"/>
    <x v="0"/>
    <s v="Metro Ladder"/>
    <x v="1"/>
    <n v="3072"/>
    <n v="3"/>
    <n v="1"/>
    <n v="4"/>
    <n v="707"/>
    <m/>
    <s v="26 Mount St"/>
    <s v="Preston"/>
    <s v="Darebin"/>
    <s v="Northern Metropolitan"/>
    <n v="7"/>
    <n v="2016"/>
  </r>
  <r>
    <d v="2016-07-05T00:00:00"/>
    <n v="1290000"/>
    <x v="0"/>
    <s v="Property Barons"/>
    <x v="0"/>
    <n v="3071"/>
    <n v="3"/>
    <n v="1"/>
    <n v="2"/>
    <n v="435"/>
    <n v="1920"/>
    <s v="144 Clarendon St"/>
    <s v="Thornbury"/>
    <s v="Darebin"/>
    <s v="Northern Metropolitan"/>
    <n v="7"/>
    <n v="2016"/>
  </r>
  <r>
    <d v="2016-07-05T00:00:00"/>
    <n v="1975000"/>
    <x v="1"/>
    <s v="Metro Ladder"/>
    <x v="0"/>
    <n v="3122"/>
    <n v="3"/>
    <n v="2"/>
    <n v="1"/>
    <n v="0"/>
    <n v="2010"/>
    <s v="6/28 Manningtree Rd"/>
    <s v="Hawthorn"/>
    <s v="Boroondara"/>
    <s v="Southern Metropolitan"/>
    <n v="7"/>
    <n v="2016"/>
  </r>
  <r>
    <d v="2016-07-05T00:00:00"/>
    <n v="2900000"/>
    <x v="0"/>
    <s v="Jones and Jones"/>
    <x v="0"/>
    <n v="3126"/>
    <n v="5"/>
    <n v="2"/>
    <n v="2"/>
    <n v="795"/>
    <n v="1910"/>
    <s v="31 Rubens Gr"/>
    <s v="Canterbury"/>
    <s v="Boroondara"/>
    <s v="Southern Metropolitan"/>
    <n v="7"/>
    <n v="2016"/>
  </r>
  <r>
    <d v="2016-07-05T00:00:00"/>
    <n v="4000000"/>
    <x v="0"/>
    <s v="Cunninghams"/>
    <x v="0"/>
    <n v="3104"/>
    <n v="5"/>
    <n v="5"/>
    <n v="4"/>
    <n v="1364"/>
    <n v="2013"/>
    <s v="9 Stephens St"/>
    <s v="Balwyn North"/>
    <s v="Boroondara"/>
    <s v="Southern Metropolitan"/>
    <n v="7"/>
    <n v="2016"/>
  </r>
  <r>
    <d v="2016-07-05T00:00:00"/>
    <n v="1067000"/>
    <x v="2"/>
    <s v="Flanders &amp; Fish"/>
    <x v="1"/>
    <n v="3186"/>
    <n v="3"/>
    <n v="1"/>
    <n v="1"/>
    <n v="0"/>
    <m/>
    <s v="1/5 Webb St"/>
    <s v="Brighton"/>
    <s v="Bayside"/>
    <s v="Southern Metropolitan"/>
    <n v="7"/>
    <n v="2016"/>
  </r>
  <r>
    <d v="2016-07-05T00:00:00"/>
    <n v="590000"/>
    <x v="0"/>
    <s v="Property Barons"/>
    <x v="1"/>
    <n v="3081"/>
    <n v="2"/>
    <n v="1"/>
    <n v="2"/>
    <n v="586"/>
    <n v="1955"/>
    <s v="96 Lloyd St"/>
    <s v="Heidelberg Heights"/>
    <s v="Banyule"/>
    <s v="Eastern Metropolitan"/>
    <n v="7"/>
    <n v="2016"/>
  </r>
  <r>
    <d v="2016-07-06T00:00:00"/>
    <n v="570000"/>
    <x v="0"/>
    <s v="Cunninghams"/>
    <x v="1"/>
    <n v="3125"/>
    <n v="3"/>
    <n v="1"/>
    <n v="1"/>
    <n v="384"/>
    <n v="1950"/>
    <s v="1/46 Gillard St"/>
    <s v="Burwood"/>
    <s v="Whitehorse"/>
    <s v="Southern Metropolitan"/>
    <n v="7"/>
    <n v="2016"/>
  </r>
  <r>
    <d v="2016-07-06T00:00:00"/>
    <n v="410000"/>
    <x v="1"/>
    <s v="Metro Ladder"/>
    <x v="1"/>
    <n v="3141"/>
    <n v="1"/>
    <n v="1"/>
    <n v="0"/>
    <n v="0"/>
    <n v="1960"/>
    <s v="7/48 Cromwell Rd"/>
    <s v="South Yarra"/>
    <s v="Stonnington"/>
    <s v="Southern Metropolitan"/>
    <n v="7"/>
    <n v="2016"/>
  </r>
  <r>
    <d v="2016-07-06T00:00:00"/>
    <n v="450000"/>
    <x v="1"/>
    <s v="Metro Ladder"/>
    <x v="0"/>
    <n v="3143"/>
    <n v="1"/>
    <n v="1"/>
    <n v="1"/>
    <n v="0"/>
    <m/>
    <s v="7/22 Derby St"/>
    <s v="Armadale"/>
    <s v="Stonnington"/>
    <s v="Southern Metropolitan"/>
    <n v="7"/>
    <n v="2016"/>
  </r>
  <r>
    <d v="2016-07-06T00:00:00"/>
    <n v="465000"/>
    <x v="1"/>
    <s v="Cunninghams"/>
    <x v="1"/>
    <n v="3141"/>
    <n v="1"/>
    <n v="1"/>
    <n v="1"/>
    <n v="0"/>
    <n v="1970"/>
    <s v="2/13 Motherwell St"/>
    <s v="South Yarra"/>
    <s v="Stonnington"/>
    <s v="Southern Metropolitan"/>
    <n v="7"/>
    <n v="2016"/>
  </r>
  <r>
    <d v="2016-07-06T00:00:00"/>
    <n v="1220000"/>
    <x v="0"/>
    <s v="Metro Ladder"/>
    <x v="1"/>
    <n v="3181"/>
    <n v="3"/>
    <n v="2"/>
    <n v="1"/>
    <n v="112"/>
    <n v="1900"/>
    <s v="75 Pridham St"/>
    <s v="Prahran"/>
    <s v="Stonnington"/>
    <s v="Southern Metropolitan"/>
    <n v="7"/>
    <n v="2016"/>
  </r>
  <r>
    <d v="2016-07-06T00:00:00"/>
    <n v="1250000"/>
    <x v="0"/>
    <s v="Cunninghams"/>
    <x v="1"/>
    <n v="3182"/>
    <n v="2"/>
    <n v="1"/>
    <n v="4"/>
    <n v="147"/>
    <m/>
    <s v="50 Fawkner St"/>
    <s v="St Kilda"/>
    <s v="Port Phillip"/>
    <s v="Southern Metropolitan"/>
    <n v="7"/>
    <n v="2016"/>
  </r>
  <r>
    <d v="2016-07-06T00:00:00"/>
    <n v="725000"/>
    <x v="0"/>
    <s v="Metro Ladder"/>
    <x v="1"/>
    <n v="3046"/>
    <n v="3"/>
    <n v="2"/>
    <n v="4"/>
    <n v="560"/>
    <m/>
    <s v="42 West St"/>
    <s v="Hadfield"/>
    <s v="Moreland"/>
    <s v="Northern Metropolitan"/>
    <n v="7"/>
    <n v="2016"/>
  </r>
  <r>
    <d v="2016-07-06T00:00:00"/>
    <n v="1815000"/>
    <x v="0"/>
    <s v="Cunninghams"/>
    <x v="1"/>
    <n v="3057"/>
    <n v="4"/>
    <n v="1"/>
    <n v="1"/>
    <n v="233"/>
    <n v="1890"/>
    <s v="94 Barkly St"/>
    <s v="Brunswick East"/>
    <s v="Moreland"/>
    <s v="Northern Metropolitan"/>
    <n v="7"/>
    <n v="2016"/>
  </r>
  <r>
    <d v="2016-07-06T00:00:00"/>
    <n v="752000"/>
    <x v="2"/>
    <s v="Jones and Jones"/>
    <x v="1"/>
    <n v="3148"/>
    <n v="3"/>
    <n v="2"/>
    <n v="1"/>
    <n v="182"/>
    <m/>
    <s v="3/10 Euroka St"/>
    <s v="Chadstone"/>
    <s v="Monash"/>
    <s v="Southern Metropolitan"/>
    <n v="7"/>
    <n v="2016"/>
  </r>
  <r>
    <d v="2016-07-06T00:00:00"/>
    <n v="360000"/>
    <x v="1"/>
    <s v="Melbourne Homes"/>
    <x v="0"/>
    <n v="3000"/>
    <n v="2"/>
    <n v="1"/>
    <n v="1"/>
    <n v="1136"/>
    <n v="2009"/>
    <s v="103/565 Flinders St"/>
    <s v="Melbourne"/>
    <s v="Melbourne"/>
    <s v="Northern Metropolitan"/>
    <n v="7"/>
    <n v="2016"/>
  </r>
  <r>
    <d v="2016-07-06T00:00:00"/>
    <n v="565000"/>
    <x v="1"/>
    <s v="Jones and Jones"/>
    <x v="0"/>
    <n v="3002"/>
    <n v="1"/>
    <n v="1"/>
    <n v="0"/>
    <n v="0"/>
    <m/>
    <s v="6/108 George St"/>
    <s v="East Melbourne"/>
    <s v="Melbourne"/>
    <s v="Northern Metropolitan"/>
    <n v="7"/>
    <n v="2016"/>
  </r>
  <r>
    <d v="2016-07-06T00:00:00"/>
    <n v="1325000"/>
    <x v="0"/>
    <s v="Flanders &amp; Fish"/>
    <x v="1"/>
    <n v="3107"/>
    <n v="4"/>
    <n v="3"/>
    <n v="2"/>
    <n v="740"/>
    <m/>
    <s v="64 Magnolia Ct"/>
    <s v="Templestowe Lower"/>
    <s v="Manningham"/>
    <s v="Eastern Metropolitan"/>
    <n v="7"/>
    <n v="2016"/>
  </r>
  <r>
    <d v="2016-07-06T00:00:00"/>
    <n v="292000"/>
    <x v="1"/>
    <s v="Maxwells"/>
    <x v="1"/>
    <n v="3025"/>
    <n v="2"/>
    <n v="1"/>
    <n v="1"/>
    <n v="153"/>
    <n v="1970"/>
    <s v="4/221 Blackshaws Rd"/>
    <s v="Altona North"/>
    <s v="Hobsons Bay"/>
    <s v="Western Metropolitan"/>
    <n v="7"/>
    <n v="2016"/>
  </r>
  <r>
    <d v="2016-07-06T00:00:00"/>
    <n v="610000"/>
    <x v="0"/>
    <s v="Zimmerman"/>
    <x v="1"/>
    <n v="3025"/>
    <n v="2"/>
    <n v="1"/>
    <n v="2"/>
    <n v="691"/>
    <m/>
    <s v="35 May St"/>
    <s v="Altona North"/>
    <s v="Hobsons Bay"/>
    <s v="Western Metropolitan"/>
    <n v="7"/>
    <n v="2016"/>
  </r>
  <r>
    <d v="2016-07-06T00:00:00"/>
    <n v="650000"/>
    <x v="2"/>
    <s v="Sanders"/>
    <x v="0"/>
    <n v="3015"/>
    <n v="2"/>
    <n v="2"/>
    <n v="1"/>
    <n v="151"/>
    <n v="2011"/>
    <s v="1/39 New St"/>
    <s v="South Kingsville"/>
    <s v="Hobsons Bay"/>
    <s v="Western Metropolitan"/>
    <n v="7"/>
    <n v="2016"/>
  </r>
  <r>
    <d v="2016-07-06T00:00:00"/>
    <n v="1490000"/>
    <x v="0"/>
    <s v="Flanders &amp; Fish"/>
    <x v="1"/>
    <n v="3163"/>
    <n v="3"/>
    <n v="2"/>
    <n v="1"/>
    <n v="371"/>
    <n v="1915"/>
    <s v="21 Edgewood St"/>
    <s v="Carnegie"/>
    <s v="Glen Eira"/>
    <s v="Southern Metropolitan"/>
    <n v="7"/>
    <n v="2016"/>
  </r>
  <r>
    <d v="2016-07-06T00:00:00"/>
    <n v="555000"/>
    <x v="0"/>
    <s v="Property Barons"/>
    <x v="1"/>
    <n v="3020"/>
    <n v="3"/>
    <n v="1"/>
    <n v="1"/>
    <n v="836"/>
    <n v="1975"/>
    <s v="1 Emslie St"/>
    <s v="Sunshine West"/>
    <s v="Brimbank"/>
    <s v="Western Metropolitan"/>
    <n v="7"/>
    <n v="2016"/>
  </r>
  <r>
    <d v="2016-07-06T00:00:00"/>
    <n v="627500"/>
    <x v="1"/>
    <s v="Jones and Jones"/>
    <x v="1"/>
    <n v="3122"/>
    <n v="2"/>
    <n v="2"/>
    <n v="2"/>
    <n v="0"/>
    <n v="2000"/>
    <s v="13/44 Burwood Rd"/>
    <s v="Hawthorn"/>
    <s v="Boroondara"/>
    <s v="Southern Metropolitan"/>
    <n v="7"/>
    <n v="2016"/>
  </r>
  <r>
    <d v="2016-07-06T00:00:00"/>
    <n v="680000"/>
    <x v="1"/>
    <s v="Metro Ladder"/>
    <x v="0"/>
    <n v="3123"/>
    <n v="2"/>
    <n v="1"/>
    <n v="1"/>
    <n v="0"/>
    <n v="1945"/>
    <s v="4/161 Victoria Rd"/>
    <s v="Hawthorn East"/>
    <s v="Boroondara"/>
    <s v="Southern Metropolitan"/>
    <n v="7"/>
    <n v="2016"/>
  </r>
  <r>
    <d v="2016-07-06T00:00:00"/>
    <n v="1310000"/>
    <x v="0"/>
    <s v="Cunninghams"/>
    <x v="1"/>
    <n v="3146"/>
    <n v="3"/>
    <n v="1"/>
    <n v="2"/>
    <n v="464"/>
    <m/>
    <s v="2 Bell St"/>
    <s v="Glen Iris"/>
    <s v="Boroondara"/>
    <s v="Southern Metropolitan"/>
    <n v="7"/>
    <n v="2016"/>
  </r>
  <r>
    <d v="2016-07-06T00:00:00"/>
    <n v="1615000"/>
    <x v="0"/>
    <s v="Cunninghams"/>
    <x v="1"/>
    <n v="3102"/>
    <n v="3"/>
    <n v="1"/>
    <n v="1"/>
    <n v="702"/>
    <n v="1933"/>
    <s v="96 Kilby Rd"/>
    <s v="Kew East"/>
    <s v="Boroondara"/>
    <s v="Southern Metropolitan"/>
    <n v="7"/>
    <n v="2016"/>
  </r>
  <r>
    <d v="2016-07-06T00:00:00"/>
    <n v="2350000"/>
    <x v="0"/>
    <s v="Jones and Jones"/>
    <x v="0"/>
    <n v="3101"/>
    <n v="4"/>
    <n v="2"/>
    <n v="2"/>
    <n v="861"/>
    <n v="1983"/>
    <s v="56 Cecil St"/>
    <s v="Kew"/>
    <s v="Boroondara"/>
    <s v="Southern Metropolitan"/>
    <n v="7"/>
    <n v="2016"/>
  </r>
  <r>
    <d v="2016-07-06T00:00:00"/>
    <n v="595000"/>
    <x v="2"/>
    <s v="Property Barons"/>
    <x v="0"/>
    <n v="3084"/>
    <n v="2"/>
    <n v="1"/>
    <n v="1"/>
    <n v="88"/>
    <m/>
    <s v="2/56 Banksia St"/>
    <s v="Heidelberg"/>
    <s v="Banyule"/>
    <s v="Eastern Metropolitan"/>
    <n v="7"/>
    <n v="2016"/>
  </r>
  <r>
    <d v="2016-07-06T00:00:00"/>
    <n v="676000"/>
    <x v="1"/>
    <s v="Property Barons"/>
    <x v="1"/>
    <n v="3081"/>
    <n v="3"/>
    <n v="1"/>
    <n v="0"/>
    <n v="605"/>
    <m/>
    <s v="373 Waterdale Rd"/>
    <s v="Bellfield"/>
    <s v="Banyule"/>
    <s v="Eastern Metropolitan"/>
    <n v="7"/>
    <n v="2016"/>
  </r>
  <r>
    <d v="2016-07-06T00:00:00"/>
    <n v="710000"/>
    <x v="2"/>
    <s v="Sanders"/>
    <x v="1"/>
    <n v="3084"/>
    <n v="3"/>
    <n v="1"/>
    <n v="1"/>
    <n v="174"/>
    <m/>
    <s v="3/25 Ellesmere Pde"/>
    <s v="Rosanna"/>
    <s v="Banyule"/>
    <s v="Eastern Metropolitan"/>
    <n v="7"/>
    <n v="2016"/>
  </r>
  <r>
    <d v="2016-07-07T00:00:00"/>
    <n v="1202500"/>
    <x v="0"/>
    <s v="Jones and Jones"/>
    <x v="1"/>
    <n v="3121"/>
    <n v="2"/>
    <n v="1"/>
    <n v="1"/>
    <n v="149"/>
    <n v="1900"/>
    <s v="148 Stawell St"/>
    <s v="Burnley"/>
    <s v="Yarra"/>
    <s v="Northern Metropolitan"/>
    <n v="7"/>
    <n v="2016"/>
  </r>
  <r>
    <d v="2016-07-07T00:00:00"/>
    <n v="1280000"/>
    <x v="0"/>
    <s v="Cunninghams"/>
    <x v="0"/>
    <n v="3054"/>
    <n v="3"/>
    <n v="1"/>
    <n v="0"/>
    <n v="203"/>
    <m/>
    <s v="632 Rathdowne St"/>
    <s v="Carlton North"/>
    <s v="Yarra"/>
    <s v="Northern Metropolitan"/>
    <n v="7"/>
    <n v="2016"/>
  </r>
  <r>
    <d v="2016-07-07T00:00:00"/>
    <n v="1150000"/>
    <x v="0"/>
    <s v="Cunninghams"/>
    <x v="1"/>
    <n v="3127"/>
    <n v="3"/>
    <n v="2"/>
    <n v="1"/>
    <n v="247"/>
    <n v="2005"/>
    <s v="6 Alandale St"/>
    <s v="Surrey Hills"/>
    <s v="Whitehorse"/>
    <s v="Southern Metropolitan"/>
    <n v="7"/>
    <n v="2016"/>
  </r>
  <r>
    <d v="2016-07-07T00:00:00"/>
    <n v="1661000"/>
    <x v="0"/>
    <s v="Property Barons"/>
    <x v="1"/>
    <n v="3128"/>
    <n v="4"/>
    <n v="2"/>
    <n v="2"/>
    <n v="729"/>
    <m/>
    <s v="54 Watts St"/>
    <s v="Box Hill"/>
    <s v="Whitehorse"/>
    <s v="Eastern Metropolitan"/>
    <n v="7"/>
    <n v="2016"/>
  </r>
  <r>
    <d v="2016-07-07T00:00:00"/>
    <n v="1200000"/>
    <x v="0"/>
    <s v="Sanders"/>
    <x v="0"/>
    <n v="3205"/>
    <n v="3"/>
    <n v="2"/>
    <n v="0"/>
    <n v="113"/>
    <n v="1910"/>
    <s v="25 Cobden St"/>
    <s v="South Melbourne"/>
    <s v="Port Phillip"/>
    <s v="Southern Metropolitan"/>
    <n v="7"/>
    <n v="2016"/>
  </r>
  <r>
    <d v="2016-07-07T00:00:00"/>
    <n v="1819000"/>
    <x v="0"/>
    <s v="Flanders &amp; Fish"/>
    <x v="1"/>
    <n v="3183"/>
    <n v="4"/>
    <n v="2"/>
    <n v="1"/>
    <n v="244"/>
    <n v="1900"/>
    <s v="18 Linton St"/>
    <s v="Balaclava"/>
    <s v="Port Phillip"/>
    <s v="Southern Metropolitan"/>
    <n v="7"/>
    <n v="2016"/>
  </r>
  <r>
    <d v="2016-07-07T00:00:00"/>
    <n v="545000"/>
    <x v="2"/>
    <s v="Property Barons"/>
    <x v="1"/>
    <n v="3046"/>
    <n v="3"/>
    <n v="2"/>
    <n v="1"/>
    <n v="136"/>
    <n v="2014"/>
    <s v="3/28 Stanley St"/>
    <s v="Glenroy"/>
    <s v="Moreland"/>
    <s v="Northern Metropolitan"/>
    <n v="7"/>
    <n v="2016"/>
  </r>
  <r>
    <d v="2016-07-07T00:00:00"/>
    <n v="775000"/>
    <x v="0"/>
    <s v="Metro Ladder"/>
    <x v="1"/>
    <n v="3044"/>
    <n v="3"/>
    <n v="1"/>
    <n v="1"/>
    <n v="406"/>
    <n v="1960"/>
    <s v="34 Essex St"/>
    <s v="Pascoe Vale"/>
    <s v="Moreland"/>
    <s v="Northern Metropolitan"/>
    <n v="7"/>
    <n v="2016"/>
  </r>
  <r>
    <d v="2016-07-07T00:00:00"/>
    <n v="1100000"/>
    <x v="0"/>
    <s v="Cunninghams"/>
    <x v="1"/>
    <n v="3056"/>
    <n v="2"/>
    <n v="1"/>
    <n v="0"/>
    <n v="153"/>
    <n v="1900"/>
    <s v="28 Blair St"/>
    <s v="Brunswick"/>
    <s v="Moreland"/>
    <s v="Northern Metropolitan"/>
    <n v="7"/>
    <n v="2016"/>
  </r>
  <r>
    <d v="2016-07-07T00:00:00"/>
    <n v="1315000"/>
    <x v="0"/>
    <s v="Cunninghams"/>
    <x v="1"/>
    <n v="3055"/>
    <n v="2"/>
    <n v="1"/>
    <n v="2"/>
    <n v="554"/>
    <n v="1930"/>
    <s v="1 Jordan St"/>
    <s v="Brunswick West"/>
    <s v="Moreland"/>
    <s v="Northern Metropolitan"/>
    <n v="7"/>
    <n v="2016"/>
  </r>
  <r>
    <d v="2016-07-07T00:00:00"/>
    <n v="1012000"/>
    <x v="0"/>
    <s v="Zimmerman"/>
    <x v="1"/>
    <n v="3031"/>
    <n v="3"/>
    <n v="1"/>
    <n v="1"/>
    <n v="212"/>
    <n v="1930"/>
    <s v="61 Canterbury St"/>
    <s v="Flemington"/>
    <s v="Moonee Valley"/>
    <s v="Northern Metropolitan"/>
    <n v="7"/>
    <n v="2016"/>
  </r>
  <r>
    <d v="2016-07-07T00:00:00"/>
    <n v="1060000"/>
    <x v="0"/>
    <s v="Melbourne Homes"/>
    <x v="1"/>
    <n v="3147"/>
    <n v="3"/>
    <n v="1"/>
    <n v="2"/>
    <n v="772"/>
    <m/>
    <s v="9 Katta Ct"/>
    <s v="Ashwood"/>
    <s v="Monash"/>
    <s v="Southern Metropolitan"/>
    <n v="7"/>
    <n v="2016"/>
  </r>
  <r>
    <d v="2016-07-07T00:00:00"/>
    <n v="890000"/>
    <x v="0"/>
    <s v="Jones and Jones"/>
    <x v="0"/>
    <n v="3189"/>
    <n v="3"/>
    <n v="1"/>
    <n v="1"/>
    <n v="698"/>
    <n v="1960"/>
    <s v="52 Royena Rd"/>
    <s v="Moorabbin"/>
    <s v="Kingston"/>
    <s v="Southern Metropolitan"/>
    <n v="7"/>
    <n v="2016"/>
  </r>
  <r>
    <d v="2016-07-07T00:00:00"/>
    <n v="937000"/>
    <x v="0"/>
    <s v="Maxwells"/>
    <x v="1"/>
    <n v="3189"/>
    <n v="3"/>
    <n v="2"/>
    <n v="1"/>
    <n v="534"/>
    <n v="1960"/>
    <s v="15 Genoa St"/>
    <s v="Moorabbin"/>
    <s v="Kingston"/>
    <s v="Southern Metropolitan"/>
    <n v="7"/>
    <n v="2016"/>
  </r>
  <r>
    <d v="2016-07-07T00:00:00"/>
    <n v="740000"/>
    <x v="1"/>
    <s v="Jones and Jones"/>
    <x v="1"/>
    <n v="3163"/>
    <n v="2"/>
    <n v="1"/>
    <n v="1"/>
    <n v="161"/>
    <n v="1980"/>
    <s v="2/11 Howe St"/>
    <s v="Murrumbeena"/>
    <s v="Glen Eira"/>
    <s v="Southern Metropolitan"/>
    <n v="7"/>
    <n v="2016"/>
  </r>
  <r>
    <d v="2016-07-07T00:00:00"/>
    <n v="1076000"/>
    <x v="0"/>
    <s v="Jones and Jones"/>
    <x v="1"/>
    <n v="3163"/>
    <n v="3"/>
    <n v="1"/>
    <n v="1"/>
    <n v="554"/>
    <m/>
    <s v="226 Murrumbeena Rd"/>
    <s v="Murrumbeena"/>
    <s v="Glen Eira"/>
    <s v="Southern Metropolitan"/>
    <n v="7"/>
    <n v="2016"/>
  </r>
  <r>
    <d v="2016-07-07T00:00:00"/>
    <n v="2435000"/>
    <x v="0"/>
    <s v="Jones and Jones"/>
    <x v="1"/>
    <n v="3204"/>
    <n v="4"/>
    <n v="2"/>
    <n v="2"/>
    <n v="795"/>
    <n v="1928"/>
    <s v="8 Rose St"/>
    <s v="Bentleigh"/>
    <s v="Glen Eira"/>
    <s v="Southern Metropolitan"/>
    <n v="7"/>
    <n v="2016"/>
  </r>
  <r>
    <d v="2016-07-07T00:00:00"/>
    <n v="600000"/>
    <x v="1"/>
    <s v="Jones and Jones"/>
    <x v="1"/>
    <n v="3070"/>
    <n v="2"/>
    <n v="1"/>
    <n v="1"/>
    <n v="671"/>
    <m/>
    <s v="5/216 Westgarth St"/>
    <s v="Northcote"/>
    <s v="Darebin"/>
    <s v="Northern Metropolitan"/>
    <n v="7"/>
    <n v="2016"/>
  </r>
  <r>
    <d v="2016-07-07T00:00:00"/>
    <n v="705000"/>
    <x v="0"/>
    <s v="Cunninghams"/>
    <x v="1"/>
    <n v="3073"/>
    <n v="3"/>
    <n v="1"/>
    <n v="3"/>
    <n v="513"/>
    <m/>
    <s v="46 Bourke St"/>
    <s v="Reservoir"/>
    <s v="Darebin"/>
    <s v="Northern Metropolitan"/>
    <n v="7"/>
    <n v="2016"/>
  </r>
  <r>
    <d v="2016-07-07T00:00:00"/>
    <n v="800000"/>
    <x v="0"/>
    <s v="Property Barons"/>
    <x v="1"/>
    <n v="3073"/>
    <n v="3"/>
    <n v="1"/>
    <n v="5"/>
    <n v="4679"/>
    <n v="1975"/>
    <s v="57 Barry St"/>
    <s v="Reservoir"/>
    <s v="Darebin"/>
    <s v="Northern Metropolitan"/>
    <n v="7"/>
    <n v="2016"/>
  </r>
  <r>
    <d v="2016-07-07T00:00:00"/>
    <n v="496000"/>
    <x v="0"/>
    <s v="Property Barons"/>
    <x v="1"/>
    <n v="3020"/>
    <n v="3"/>
    <n v="1"/>
    <n v="2"/>
    <n v="780"/>
    <m/>
    <s v="73 Talintyre Rd"/>
    <s v="Sunshine West"/>
    <s v="Brimbank"/>
    <s v="Western Metropolitan"/>
    <n v="7"/>
    <n v="2016"/>
  </r>
  <r>
    <d v="2016-07-07T00:00:00"/>
    <n v="1315000"/>
    <x v="2"/>
    <s v="Metro Ladder"/>
    <x v="1"/>
    <n v="3104"/>
    <n v="3"/>
    <n v="2"/>
    <n v="2"/>
    <n v="260"/>
    <n v="2000"/>
    <s v="3/41 Clifton St"/>
    <s v="Balwyn North"/>
    <s v="Boroondara"/>
    <s v="Southern Metropolitan"/>
    <n v="7"/>
    <n v="2016"/>
  </r>
  <r>
    <d v="2016-07-07T00:00:00"/>
    <n v="2538000"/>
    <x v="0"/>
    <s v="Cunninghams"/>
    <x v="1"/>
    <n v="3146"/>
    <n v="4"/>
    <n v="2"/>
    <n v="3"/>
    <n v="630"/>
    <n v="2000"/>
    <s v="10 Hazeldine Rd"/>
    <s v="Glen Iris"/>
    <s v="Boroondara"/>
    <s v="Southern Metropolitan"/>
    <n v="7"/>
    <n v="2016"/>
  </r>
  <r>
    <d v="2016-07-07T00:00:00"/>
    <n v="1465000"/>
    <x v="0"/>
    <s v="Melbourne Homes"/>
    <x v="1"/>
    <n v="3079"/>
    <n v="3"/>
    <n v="1"/>
    <n v="2"/>
    <n v="630"/>
    <n v="1960"/>
    <s v="5 Stanley St"/>
    <s v="Ivanhoe"/>
    <s v="Banyule"/>
    <s v="Eastern Metropolitan"/>
    <n v="7"/>
    <n v="2016"/>
  </r>
  <r>
    <d v="2016-07-08T00:00:00"/>
    <n v="439000"/>
    <x v="1"/>
    <s v="Cunninghams"/>
    <x v="0"/>
    <n v="3121"/>
    <n v="1"/>
    <n v="1"/>
    <n v="1"/>
    <n v="3516"/>
    <n v="2011"/>
    <s v="229/253 Bridge Rd"/>
    <s v="Richmond"/>
    <s v="Yarra"/>
    <s v="Northern Metropolitan"/>
    <n v="7"/>
    <n v="2016"/>
  </r>
  <r>
    <d v="2016-07-08T00:00:00"/>
    <n v="1024000"/>
    <x v="0"/>
    <s v="Cunninghams"/>
    <x v="1"/>
    <n v="3057"/>
    <n v="2"/>
    <n v="1"/>
    <n v="1"/>
    <n v="148"/>
    <m/>
    <s v="10 Jarvie St"/>
    <s v="Brunswick East"/>
    <s v="Moreland"/>
    <s v="Northern Metropolitan"/>
    <n v="7"/>
    <n v="2016"/>
  </r>
  <r>
    <d v="2016-07-08T00:00:00"/>
    <n v="1705000"/>
    <x v="0"/>
    <s v="Jones and Jones"/>
    <x v="1"/>
    <n v="3032"/>
    <n v="4"/>
    <n v="2"/>
    <n v="4"/>
    <n v="598"/>
    <n v="2012"/>
    <s v="5 Doncaster St"/>
    <s v="Ascot Vale"/>
    <s v="Moonee Valley"/>
    <s v="Western Metropolitan"/>
    <n v="7"/>
    <n v="2016"/>
  </r>
  <r>
    <d v="2016-07-08T00:00:00"/>
    <n v="790000"/>
    <x v="0"/>
    <s v="Jones and Jones"/>
    <x v="1"/>
    <n v="3012"/>
    <n v="2"/>
    <n v="1"/>
    <n v="1"/>
    <n v="259"/>
    <m/>
    <s v="35 Exhibition St"/>
    <s v="West Footscray"/>
    <s v="Maribyrnong"/>
    <s v="Western Metropolitan"/>
    <n v="7"/>
    <n v="2016"/>
  </r>
  <r>
    <d v="2016-07-08T00:00:00"/>
    <n v="1220000"/>
    <x v="0"/>
    <s v="Melbourne Homes"/>
    <x v="1"/>
    <n v="3015"/>
    <n v="5"/>
    <n v="3"/>
    <n v="2"/>
    <n v="681"/>
    <m/>
    <s v="83 Challis St"/>
    <s v="Newport"/>
    <s v="Hobsons Bay"/>
    <s v="Western Metropolitan"/>
    <n v="7"/>
    <n v="2016"/>
  </r>
  <r>
    <d v="2016-07-08T00:00:00"/>
    <n v="623500"/>
    <x v="0"/>
    <s v="Cunninghams"/>
    <x v="1"/>
    <n v="3073"/>
    <n v="2"/>
    <n v="1"/>
    <n v="0"/>
    <n v="452"/>
    <m/>
    <s v="129 Spring St"/>
    <s v="Reservoir"/>
    <s v="Darebin"/>
    <s v="Northern Metropolitan"/>
    <n v="7"/>
    <n v="2016"/>
  </r>
  <r>
    <d v="2016-07-08T00:00:00"/>
    <n v="750000"/>
    <x v="0"/>
    <s v="Property Barons"/>
    <x v="0"/>
    <n v="3072"/>
    <n v="4"/>
    <n v="2"/>
    <n v="2"/>
    <n v="500"/>
    <n v="1950"/>
    <s v="171 Tyler St"/>
    <s v="Preston"/>
    <s v="Darebin"/>
    <s v="Northern Metropolitan"/>
    <n v="7"/>
    <n v="2016"/>
  </r>
  <r>
    <d v="2016-07-08T00:00:00"/>
    <n v="1950000"/>
    <x v="0"/>
    <s v="Jones and Jones"/>
    <x v="1"/>
    <n v="3078"/>
    <n v="4"/>
    <n v="2"/>
    <n v="3"/>
    <n v="589"/>
    <n v="1920"/>
    <s v="42 Shiers St"/>
    <s v="Alphington"/>
    <s v="Darebin"/>
    <s v="Northern Metropolitan"/>
    <n v="7"/>
    <n v="2016"/>
  </r>
  <r>
    <d v="2016-07-08T00:00:00"/>
    <n v="1518000"/>
    <x v="0"/>
    <s v="Jones and Jones"/>
    <x v="1"/>
    <n v="3147"/>
    <n v="3"/>
    <n v="2"/>
    <n v="2"/>
    <n v="516"/>
    <n v="1920"/>
    <s v="1/1 Nairn St"/>
    <s v="Ashburton"/>
    <s v="Boroondara"/>
    <s v="Southern Metropolitan"/>
    <n v="7"/>
    <n v="2016"/>
  </r>
  <r>
    <d v="2016-07-08T00:00:00"/>
    <n v="2200000"/>
    <x v="0"/>
    <s v="Metro Ladder"/>
    <x v="0"/>
    <n v="3123"/>
    <n v="4"/>
    <n v="2"/>
    <n v="1"/>
    <n v="588"/>
    <m/>
    <s v="90 Harcourt St"/>
    <s v="Hawthorn East"/>
    <s v="Boroondara"/>
    <s v="Southern Metropolitan"/>
    <n v="7"/>
    <n v="2016"/>
  </r>
  <r>
    <d v="2016-07-08T00:00:00"/>
    <n v="563000"/>
    <x v="1"/>
    <s v="Metro Ladder"/>
    <x v="1"/>
    <n v="3187"/>
    <n v="2"/>
    <n v="1"/>
    <n v="1"/>
    <n v="1233"/>
    <n v="1960"/>
    <s v="4/141 Centre Rd"/>
    <s v="Brighton East"/>
    <s v="Bayside"/>
    <s v="Southern Metropolitan"/>
    <n v="7"/>
    <n v="2016"/>
  </r>
  <r>
    <d v="2016-07-08T00:00:00"/>
    <n v="2130000"/>
    <x v="0"/>
    <s v="Metro Ladder"/>
    <x v="1"/>
    <n v="3188"/>
    <n v="4"/>
    <n v="2"/>
    <n v="2"/>
    <n v="714"/>
    <n v="1925"/>
    <s v="18 Kanowna St"/>
    <s v="Hampton"/>
    <s v="Bayside"/>
    <s v="Southern Metropolitan"/>
    <n v="7"/>
    <n v="2016"/>
  </r>
  <r>
    <d v="2016-07-08T00:00:00"/>
    <n v="690500"/>
    <x v="0"/>
    <s v="Cunninghams"/>
    <x v="1"/>
    <n v="3081"/>
    <n v="3"/>
    <n v="1"/>
    <n v="2"/>
    <n v="605"/>
    <m/>
    <s v="138 Outhwaite Rd"/>
    <s v="Heidelberg West"/>
    <s v="Banyule"/>
    <s v="Eastern Metropolitan"/>
    <n v="7"/>
    <n v="2016"/>
  </r>
  <r>
    <d v="2016-07-08T00:00:00"/>
    <n v="740000"/>
    <x v="0"/>
    <s v="Sanders"/>
    <x v="1"/>
    <n v="3087"/>
    <n v="3"/>
    <n v="1"/>
    <n v="1"/>
    <n v="591"/>
    <n v="1960"/>
    <s v="7 French Ct"/>
    <s v="Watsonia"/>
    <s v="Banyule"/>
    <s v="Northern Metropolitan"/>
    <n v="7"/>
    <n v="2016"/>
  </r>
  <r>
    <d v="2016-07-08T00:00:00"/>
    <n v="790000"/>
    <x v="0"/>
    <s v="Best Bricks"/>
    <x v="1"/>
    <n v="3079"/>
    <n v="2"/>
    <n v="1"/>
    <n v="1"/>
    <n v="221"/>
    <m/>
    <s v="5/22 Oriel Rd"/>
    <s v="Ivanhoe"/>
    <s v="Banyule"/>
    <s v="Eastern Metropolitan"/>
    <n v="7"/>
    <n v="2016"/>
  </r>
  <r>
    <d v="2016-07-08T00:00:00"/>
    <n v="1155000"/>
    <x v="0"/>
    <s v="Property Barons"/>
    <x v="1"/>
    <n v="3084"/>
    <n v="3"/>
    <n v="2"/>
    <n v="1"/>
    <n v="608"/>
    <m/>
    <s v="48 Grove Rd"/>
    <s v="Rosanna"/>
    <s v="Banyule"/>
    <s v="Eastern Metropolitan"/>
    <n v="7"/>
    <n v="2016"/>
  </r>
  <r>
    <d v="2016-07-08T00:00:00"/>
    <n v="1650000"/>
    <x v="0"/>
    <s v="Property Barons"/>
    <x v="0"/>
    <n v="3084"/>
    <n v="4"/>
    <n v="3"/>
    <n v="2"/>
    <n v="724"/>
    <n v="1940"/>
    <s v="76 Castle St"/>
    <s v="Eaglemont"/>
    <s v="Banyule"/>
    <s v="Eastern Metropolitan"/>
    <n v="7"/>
    <n v="2016"/>
  </r>
  <r>
    <d v="2016-07-09T00:00:00"/>
    <n v="470000"/>
    <x v="1"/>
    <s v="Cunninghams"/>
    <x v="1"/>
    <n v="3067"/>
    <n v="1"/>
    <n v="1"/>
    <n v="1"/>
    <n v="0"/>
    <n v="2013"/>
    <s v="11/205 Gipps St"/>
    <s v="Abbotsford"/>
    <s v="Yarra"/>
    <s v="Northern Metropolitan"/>
    <n v="7"/>
    <n v="2016"/>
  </r>
  <r>
    <d v="2016-07-09T00:00:00"/>
    <n v="1560000"/>
    <x v="0"/>
    <s v="Sanders"/>
    <x v="1"/>
    <n v="3207"/>
    <n v="3"/>
    <n v="2"/>
    <n v="2"/>
    <n v="241"/>
    <n v="1900"/>
    <s v="95 Heath St"/>
    <s v="Port Melbourne"/>
    <s v="Port Phillip"/>
    <s v="Southern Metropolitan"/>
    <n v="7"/>
    <n v="2016"/>
  </r>
  <r>
    <d v="2016-07-09T00:00:00"/>
    <n v="430000"/>
    <x v="1"/>
    <s v="Flanders &amp; Fish"/>
    <x v="0"/>
    <n v="3046"/>
    <n v="2"/>
    <n v="1"/>
    <n v="1"/>
    <n v="164"/>
    <n v="2010"/>
    <s v="3/27 Harold St"/>
    <s v="Glenroy"/>
    <s v="Moreland"/>
    <s v="Northern Metropolitan"/>
    <n v="7"/>
    <n v="2016"/>
  </r>
  <r>
    <d v="2016-07-09T00:00:00"/>
    <n v="590000"/>
    <x v="2"/>
    <s v="Zimmerman"/>
    <x v="0"/>
    <n v="3058"/>
    <n v="3"/>
    <n v="2"/>
    <n v="2"/>
    <n v="0"/>
    <m/>
    <s v="15/1 Manna Gum Ct"/>
    <s v="Coburg"/>
    <s v="Moreland"/>
    <s v="Northern Metropolitan"/>
    <n v="7"/>
    <n v="2016"/>
  </r>
  <r>
    <d v="2016-07-09T00:00:00"/>
    <n v="860000"/>
    <x v="0"/>
    <s v="Cunninghams"/>
    <x v="1"/>
    <n v="3058"/>
    <n v="2"/>
    <n v="1"/>
    <n v="1"/>
    <n v="483"/>
    <m/>
    <s v="50a Rennie St"/>
    <s v="Coburg"/>
    <s v="Moreland"/>
    <s v="Northern Metropolitan"/>
    <n v="7"/>
    <n v="2016"/>
  </r>
  <r>
    <d v="2016-07-09T00:00:00"/>
    <n v="892000"/>
    <x v="0"/>
    <s v="Cunninghams"/>
    <x v="1"/>
    <n v="3046"/>
    <n v="3"/>
    <n v="1"/>
    <n v="3"/>
    <n v="757"/>
    <m/>
    <s v="14 Marie St"/>
    <s v="Oak Park"/>
    <s v="Moreland"/>
    <s v="Northern Metropolitan"/>
    <n v="7"/>
    <n v="2016"/>
  </r>
  <r>
    <d v="2016-07-09T00:00:00"/>
    <n v="1085000"/>
    <x v="0"/>
    <s v="Cunninghams"/>
    <x v="1"/>
    <n v="3044"/>
    <n v="2"/>
    <n v="1"/>
    <n v="2"/>
    <n v="847"/>
    <n v="1960"/>
    <s v="18 Kitchener Rd"/>
    <s v="Pascoe Vale"/>
    <s v="Moreland"/>
    <s v="Northern Metropolitan"/>
    <n v="7"/>
    <n v="2016"/>
  </r>
  <r>
    <d v="2016-07-09T00:00:00"/>
    <n v="420000"/>
    <x v="1"/>
    <s v="Cunninghams"/>
    <x v="0"/>
    <n v="3039"/>
    <n v="2"/>
    <n v="1"/>
    <n v="1"/>
    <n v="0"/>
    <n v="1950"/>
    <s v="5/3 Lennox St"/>
    <s v="Moonee Ponds"/>
    <s v="Moonee Valley"/>
    <s v="Western Metropolitan"/>
    <n v="7"/>
    <n v="2016"/>
  </r>
  <r>
    <d v="2016-07-09T00:00:00"/>
    <n v="730000"/>
    <x v="0"/>
    <s v="Cunninghams"/>
    <x v="0"/>
    <n v="3031"/>
    <n v="2"/>
    <n v="1"/>
    <n v="1"/>
    <n v="140"/>
    <n v="1890"/>
    <s v="59 Victoria St"/>
    <s v="Flemington"/>
    <s v="Moonee Valley"/>
    <s v="Northern Metropolitan"/>
    <n v="7"/>
    <n v="2016"/>
  </r>
  <r>
    <d v="2016-07-09T00:00:00"/>
    <n v="623000"/>
    <x v="1"/>
    <s v="Cunninghams"/>
    <x v="1"/>
    <n v="3166"/>
    <n v="2"/>
    <n v="1"/>
    <n v="1"/>
    <n v="101"/>
    <n v="1970"/>
    <s v="4/89 Kangaroo Rd"/>
    <s v="Hughesdale"/>
    <s v="Monash"/>
    <s v="Southern Metropolitan"/>
    <n v="7"/>
    <n v="2016"/>
  </r>
  <r>
    <d v="2016-07-09T00:00:00"/>
    <n v="1550000"/>
    <x v="0"/>
    <s v="Jones and Jones"/>
    <x v="1"/>
    <n v="3166"/>
    <n v="2"/>
    <n v="1"/>
    <n v="1"/>
    <n v="732"/>
    <n v="1950"/>
    <s v="18 Paget St"/>
    <s v="Hughesdale"/>
    <s v="Monash"/>
    <s v="Southern Metropolitan"/>
    <n v="7"/>
    <n v="2016"/>
  </r>
  <r>
    <d v="2016-07-09T00:00:00"/>
    <n v="420000"/>
    <x v="1"/>
    <s v="Cunninghams"/>
    <x v="0"/>
    <n v="3031"/>
    <n v="2"/>
    <n v="1"/>
    <n v="1"/>
    <n v="0"/>
    <n v="2002"/>
    <s v="1/16 Mawbey St"/>
    <s v="Kensington"/>
    <s v="Melbourne"/>
    <s v="Northern Metropolitan"/>
    <n v="7"/>
    <n v="2016"/>
  </r>
  <r>
    <d v="2016-07-09T00:00:00"/>
    <n v="600000"/>
    <x v="1"/>
    <s v="Cunninghams"/>
    <x v="0"/>
    <n v="3053"/>
    <n v="2"/>
    <n v="1"/>
    <n v="1"/>
    <n v="0"/>
    <m/>
    <s v="12/209 Cardigan St"/>
    <s v="Carlton"/>
    <s v="Melbourne"/>
    <s v="Northern Metropolitan"/>
    <n v="7"/>
    <n v="2016"/>
  </r>
  <r>
    <d v="2016-07-09T00:00:00"/>
    <n v="860500"/>
    <x v="0"/>
    <s v="Flanders &amp; Fish"/>
    <x v="1"/>
    <n v="3011"/>
    <n v="3"/>
    <n v="2"/>
    <n v="2"/>
    <n v="322"/>
    <n v="1980"/>
    <s v="31 Southampton St"/>
    <s v="Footscray"/>
    <s v="Maribyrnong"/>
    <s v="Western Metropolitan"/>
    <n v="7"/>
    <n v="2016"/>
  </r>
  <r>
    <d v="2016-07-09T00:00:00"/>
    <n v="1165000"/>
    <x v="0"/>
    <s v="Jones and Jones"/>
    <x v="1"/>
    <n v="3013"/>
    <n v="3"/>
    <n v="1"/>
    <n v="0"/>
    <n v="191"/>
    <n v="1910"/>
    <s v="83 Tarrengower St"/>
    <s v="Yarraville"/>
    <s v="Maribyrnong"/>
    <s v="Western Metropolitan"/>
    <n v="7"/>
    <n v="2016"/>
  </r>
  <r>
    <d v="2016-07-09T00:00:00"/>
    <n v="1110000"/>
    <x v="0"/>
    <s v="Jones and Jones"/>
    <x v="1"/>
    <n v="3204"/>
    <n v="3"/>
    <n v="1"/>
    <n v="2"/>
    <n v="692"/>
    <n v="1940"/>
    <s v="156 Patterson Rd"/>
    <s v="Bentleigh"/>
    <s v="Glen Eira"/>
    <s v="Southern Metropolitan"/>
    <n v="7"/>
    <n v="2016"/>
  </r>
  <r>
    <d v="2016-07-09T00:00:00"/>
    <n v="1415000"/>
    <x v="0"/>
    <s v="Jones and Jones"/>
    <x v="1"/>
    <n v="3165"/>
    <n v="4"/>
    <n v="2"/>
    <n v="2"/>
    <n v="604"/>
    <n v="1970"/>
    <s v="87 Parkmore Rd"/>
    <s v="Bentleigh East"/>
    <s v="Glen Eira"/>
    <s v="Southern Metropolitan"/>
    <n v="7"/>
    <n v="2016"/>
  </r>
  <r>
    <d v="2016-07-09T00:00:00"/>
    <n v="800000"/>
    <x v="0"/>
    <s v="Metro Ladder"/>
    <x v="1"/>
    <n v="3072"/>
    <n v="3"/>
    <n v="3"/>
    <n v="2"/>
    <n v="421"/>
    <m/>
    <s v="70 Bruce St"/>
    <s v="Preston"/>
    <s v="Darebin"/>
    <s v="Northern Metropolitan"/>
    <n v="7"/>
    <n v="2016"/>
  </r>
  <r>
    <d v="2016-07-09T00:00:00"/>
    <n v="1250000"/>
    <x v="0"/>
    <s v="Cunninghams"/>
    <x v="0"/>
    <n v="3071"/>
    <n v="3"/>
    <n v="2"/>
    <n v="3"/>
    <n v="297"/>
    <n v="2013"/>
    <s v="50b Clyde St"/>
    <s v="Thornbury"/>
    <s v="Darebin"/>
    <s v="Northern Metropolitan"/>
    <n v="7"/>
    <n v="2016"/>
  </r>
  <r>
    <d v="2016-07-09T00:00:00"/>
    <n v="350000"/>
    <x v="1"/>
    <s v="Flanders &amp; Fish"/>
    <x v="1"/>
    <n v="3020"/>
    <n v="2"/>
    <n v="1"/>
    <n v="1"/>
    <n v="235"/>
    <n v="1990"/>
    <s v="3/14 Smart St"/>
    <s v="Sunshine West"/>
    <s v="Brimbank"/>
    <s v="Western Metropolitan"/>
    <n v="7"/>
    <n v="2016"/>
  </r>
  <r>
    <d v="2016-07-09T00:00:00"/>
    <n v="545000"/>
    <x v="0"/>
    <s v="Metro Ladder"/>
    <x v="0"/>
    <n v="3021"/>
    <n v="3"/>
    <n v="2"/>
    <n v="2"/>
    <n v="570"/>
    <n v="1980"/>
    <s v="6 McGrath Cl"/>
    <s v="Kealba"/>
    <s v="Brimbank"/>
    <s v="Western Metropolitan"/>
    <n v="7"/>
    <n v="2016"/>
  </r>
  <r>
    <d v="2016-07-09T00:00:00"/>
    <n v="887000"/>
    <x v="1"/>
    <s v="Cunninghams"/>
    <x v="1"/>
    <n v="3123"/>
    <n v="2"/>
    <n v="2"/>
    <n v="2"/>
    <n v="0"/>
    <n v="2001"/>
    <s v="3/39 Mayston St"/>
    <s v="Hawthorn East"/>
    <s v="Boroondara"/>
    <s v="Southern Metropolitan"/>
    <n v="7"/>
    <n v="2016"/>
  </r>
  <r>
    <d v="2016-07-09T00:00:00"/>
    <n v="1315000"/>
    <x v="0"/>
    <s v="Cunninghams"/>
    <x v="0"/>
    <n v="3102"/>
    <n v="4"/>
    <n v="2"/>
    <n v="2"/>
    <n v="458"/>
    <n v="1930"/>
    <s v="36 Belford Rd"/>
    <s v="Kew East"/>
    <s v="Boroondara"/>
    <s v="Southern Metropolitan"/>
    <n v="7"/>
    <n v="2016"/>
  </r>
  <r>
    <d v="2016-07-09T00:00:00"/>
    <n v="2009000"/>
    <x v="0"/>
    <s v="Property Barons"/>
    <x v="1"/>
    <n v="3127"/>
    <n v="3"/>
    <n v="1"/>
    <n v="2"/>
    <n v="843"/>
    <m/>
    <s v="28 Guildford Rd"/>
    <s v="Surrey Hills"/>
    <s v="Boroondara"/>
    <s v="Southern Metropolitan"/>
    <n v="7"/>
    <n v="2016"/>
  </r>
  <r>
    <d v="2016-07-09T00:00:00"/>
    <n v="2460000"/>
    <x v="0"/>
    <s v="Cunninghams"/>
    <x v="1"/>
    <n v="3101"/>
    <n v="4"/>
    <n v="4"/>
    <n v="2"/>
    <n v="737"/>
    <n v="1910"/>
    <s v="51 Princess St"/>
    <s v="Kew"/>
    <s v="Boroondara"/>
    <s v="Southern Metropolitan"/>
    <n v="7"/>
    <n v="2016"/>
  </r>
  <r>
    <d v="2016-07-09T00:00:00"/>
    <n v="895000"/>
    <x v="1"/>
    <s v="Metro Ladder"/>
    <x v="1"/>
    <n v="3188"/>
    <n v="2"/>
    <n v="1"/>
    <n v="1"/>
    <n v="228"/>
    <n v="1975"/>
    <s v="1/30 Grenville St"/>
    <s v="Hampton"/>
    <s v="Bayside"/>
    <s v="Southern Metropolitan"/>
    <n v="7"/>
    <n v="2016"/>
  </r>
  <r>
    <d v="2016-07-09T00:00:00"/>
    <n v="1601000"/>
    <x v="0"/>
    <s v="Zimmerman"/>
    <x v="1"/>
    <n v="3186"/>
    <n v="2"/>
    <n v="1"/>
    <n v="1"/>
    <n v="380"/>
    <n v="1958"/>
    <s v="160 New St"/>
    <s v="Brighton"/>
    <s v="Bayside"/>
    <s v="Southern Metropolitan"/>
    <n v="7"/>
    <n v="2016"/>
  </r>
  <r>
    <d v="2016-07-09T00:00:00"/>
    <n v="1650000"/>
    <x v="0"/>
    <s v="Melbourne Homes"/>
    <x v="1"/>
    <n v="3186"/>
    <n v="3"/>
    <n v="2"/>
    <n v="2"/>
    <n v="0"/>
    <n v="1980"/>
    <s v="1/10 Manor St"/>
    <s v="Brighton"/>
    <s v="Bayside"/>
    <s v="Southern Metropolitan"/>
    <n v="7"/>
    <n v="2016"/>
  </r>
  <r>
    <d v="2016-07-09T00:00:00"/>
    <n v="2250000"/>
    <x v="0"/>
    <s v="Jones and Jones"/>
    <x v="1"/>
    <n v="3188"/>
    <n v="4"/>
    <n v="2"/>
    <n v="2"/>
    <n v="647"/>
    <n v="1925"/>
    <s v="52 Service St"/>
    <s v="Hampton"/>
    <s v="Bayside"/>
    <s v="Southern Metropolitan"/>
    <n v="7"/>
    <n v="2016"/>
  </r>
  <r>
    <d v="2016-07-09T00:00:00"/>
    <n v="908000"/>
    <x v="0"/>
    <s v="Property Barons"/>
    <x v="1"/>
    <n v="3084"/>
    <n v="3"/>
    <n v="1"/>
    <n v="2"/>
    <n v="692"/>
    <n v="1950"/>
    <s v="23 Silk St"/>
    <s v="Rosanna"/>
    <s v="Banyule"/>
    <s v="Eastern Metropolitan"/>
    <n v="7"/>
    <n v="2016"/>
  </r>
  <r>
    <d v="2016-07-09T00:00:00"/>
    <n v="1605000"/>
    <x v="0"/>
    <s v="Property Barons"/>
    <x v="1"/>
    <n v="3079"/>
    <n v="3"/>
    <n v="1"/>
    <n v="1"/>
    <n v="624"/>
    <n v="1950"/>
    <s v="24 Flora Gr"/>
    <s v="Ivanhoe East"/>
    <s v="Banyule"/>
    <s v="Eastern Metropolitan"/>
    <n v="7"/>
    <n v="2016"/>
  </r>
  <r>
    <d v="2016-07-10T00:00:00"/>
    <n v="1765000"/>
    <x v="0"/>
    <s v="Metro Ladder"/>
    <x v="1"/>
    <n v="3121"/>
    <n v="3"/>
    <n v="1"/>
    <n v="2"/>
    <n v="332"/>
    <m/>
    <s v="110 Mary St"/>
    <s v="Richmond"/>
    <s v="Yarra"/>
    <s v="Northern Metropolitan"/>
    <n v="7"/>
    <n v="2016"/>
  </r>
  <r>
    <d v="2016-07-10T00:00:00"/>
    <n v="1326000"/>
    <x v="0"/>
    <s v="Maxwells"/>
    <x v="1"/>
    <n v="3144"/>
    <n v="2"/>
    <n v="1"/>
    <n v="0"/>
    <n v="254"/>
    <n v="1900"/>
    <s v="7 Hunter St"/>
    <s v="Malvern"/>
    <s v="Stonnington"/>
    <s v="Southern Metropolitan"/>
    <n v="7"/>
    <n v="2016"/>
  </r>
  <r>
    <d v="2016-07-10T00:00:00"/>
    <n v="2305000"/>
    <x v="0"/>
    <s v="Cunninghams"/>
    <x v="1"/>
    <n v="3145"/>
    <n v="3"/>
    <n v="2"/>
    <n v="2"/>
    <n v="543"/>
    <m/>
    <s v="43 Kerferd St"/>
    <s v="Malvern East"/>
    <s v="Stonnington"/>
    <s v="Southern Metropolitan"/>
    <n v="7"/>
    <n v="2016"/>
  </r>
  <r>
    <d v="2016-07-10T00:00:00"/>
    <n v="599000"/>
    <x v="2"/>
    <s v="Cunninghams"/>
    <x v="1"/>
    <n v="3058"/>
    <n v="2"/>
    <n v="2"/>
    <n v="1"/>
    <n v="76"/>
    <m/>
    <s v="3/20 Loch St"/>
    <s v="Coburg"/>
    <s v="Moreland"/>
    <s v="Northern Metropolitan"/>
    <n v="7"/>
    <n v="2016"/>
  </r>
  <r>
    <d v="2016-07-10T00:00:00"/>
    <n v="825000"/>
    <x v="0"/>
    <s v="Flanders &amp; Fish"/>
    <x v="1"/>
    <n v="3046"/>
    <n v="4"/>
    <n v="2"/>
    <n v="4"/>
    <n v="768"/>
    <n v="1970"/>
    <s v="44 Morley St"/>
    <s v="Glenroy"/>
    <s v="Moreland"/>
    <s v="Northern Metropolitan"/>
    <n v="7"/>
    <n v="2016"/>
  </r>
  <r>
    <d v="2016-07-10T00:00:00"/>
    <n v="860000"/>
    <x v="0"/>
    <s v="Cunninghams"/>
    <x v="1"/>
    <n v="3056"/>
    <n v="3"/>
    <n v="1"/>
    <n v="1"/>
    <n v="184"/>
    <n v="1890"/>
    <s v="58 Cassels Rd"/>
    <s v="Brunswick"/>
    <s v="Moreland"/>
    <s v="Northern Metropolitan"/>
    <n v="7"/>
    <n v="2016"/>
  </r>
  <r>
    <d v="2016-07-10T00:00:00"/>
    <n v="715000"/>
    <x v="0"/>
    <s v="Flanders &amp; Fish"/>
    <x v="0"/>
    <n v="3033"/>
    <n v="3"/>
    <n v="2"/>
    <n v="4"/>
    <n v="598"/>
    <n v="1970"/>
    <s v="8 Alwyn Ct"/>
    <s v="Keilor East"/>
    <s v="Moonee Valley"/>
    <s v="Western Metropolitan"/>
    <n v="7"/>
    <n v="2016"/>
  </r>
  <r>
    <d v="2016-07-10T00:00:00"/>
    <n v="1100000"/>
    <x v="0"/>
    <s v="Sanders"/>
    <x v="0"/>
    <n v="3040"/>
    <n v="3"/>
    <n v="1"/>
    <n v="2"/>
    <n v="0"/>
    <n v="1915"/>
    <s v="118 Buckley St"/>
    <s v="Essendon"/>
    <s v="Moonee Valley"/>
    <s v="Western Metropolitan"/>
    <n v="7"/>
    <n v="2016"/>
  </r>
  <r>
    <d v="2016-07-10T00:00:00"/>
    <n v="1257000"/>
    <x v="0"/>
    <s v="Jones and Jones"/>
    <x v="1"/>
    <n v="3032"/>
    <n v="3"/>
    <n v="2"/>
    <n v="1"/>
    <n v="337"/>
    <n v="1930"/>
    <s v="61 Mooltan St"/>
    <s v="Travancore"/>
    <s v="Moonee Valley"/>
    <s v="Western Metropolitan"/>
    <n v="7"/>
    <n v="2016"/>
  </r>
  <r>
    <d v="2016-07-10T00:00:00"/>
    <n v="1756000"/>
    <x v="0"/>
    <s v="Cunninghams"/>
    <x v="1"/>
    <n v="3040"/>
    <n v="5"/>
    <n v="2"/>
    <n v="5"/>
    <n v="963"/>
    <m/>
    <s v="5 Ballater St"/>
    <s v="Essendon"/>
    <s v="Moonee Valley"/>
    <s v="Western Metropolitan"/>
    <n v="7"/>
    <n v="2016"/>
  </r>
  <r>
    <d v="2016-07-10T00:00:00"/>
    <n v="1235000"/>
    <x v="0"/>
    <s v="Jones and Jones"/>
    <x v="1"/>
    <n v="3105"/>
    <n v="4"/>
    <n v="2"/>
    <n v="2"/>
    <n v="556"/>
    <n v="1957"/>
    <s v="25 William St"/>
    <s v="Bulleen"/>
    <s v="Manningham"/>
    <s v="Eastern Metropolitan"/>
    <n v="7"/>
    <n v="2016"/>
  </r>
  <r>
    <d v="2016-07-10T00:00:00"/>
    <n v="826000"/>
    <x v="0"/>
    <s v="Jones and Jones"/>
    <x v="1"/>
    <n v="3015"/>
    <n v="3"/>
    <n v="1"/>
    <n v="2"/>
    <n v="281"/>
    <n v="1957"/>
    <s v="1/26 Thorpe St"/>
    <s v="Newport"/>
    <s v="Hobsons Bay"/>
    <s v="Western Metropolitan"/>
    <n v="7"/>
    <n v="2016"/>
  </r>
  <r>
    <d v="2016-07-10T00:00:00"/>
    <n v="496000"/>
    <x v="1"/>
    <s v="Metro Ladder"/>
    <x v="1"/>
    <n v="3072"/>
    <n v="3"/>
    <n v="1"/>
    <n v="1"/>
    <n v="266"/>
    <n v="1990"/>
    <s v="2/3 Burkitt Ct"/>
    <s v="Preston"/>
    <s v="Darebin"/>
    <s v="Northern Metropolitan"/>
    <n v="7"/>
    <n v="2016"/>
  </r>
  <r>
    <d v="2016-07-10T00:00:00"/>
    <n v="890000"/>
    <x v="0"/>
    <s v="Property Barons"/>
    <x v="1"/>
    <n v="3073"/>
    <n v="3"/>
    <n v="2"/>
    <n v="2"/>
    <n v="634"/>
    <m/>
    <s v="43 Gloucester St"/>
    <s v="Reservoir"/>
    <s v="Darebin"/>
    <s v="Northern Metropolitan"/>
    <n v="7"/>
    <n v="2016"/>
  </r>
  <r>
    <d v="2016-07-10T00:00:00"/>
    <n v="1700000"/>
    <x v="0"/>
    <s v="Property Barons"/>
    <x v="1"/>
    <n v="3073"/>
    <n v="4"/>
    <n v="2"/>
    <n v="4"/>
    <n v="601"/>
    <m/>
    <s v="249 Spring St"/>
    <s v="Reservoir"/>
    <s v="Darebin"/>
    <s v="Northern Metropolitan"/>
    <n v="7"/>
    <n v="2016"/>
  </r>
  <r>
    <d v="2016-07-10T00:00:00"/>
    <n v="1500000"/>
    <x v="0"/>
    <s v="Jones and Jones"/>
    <x v="0"/>
    <n v="3147"/>
    <n v="3"/>
    <n v="2"/>
    <n v="2"/>
    <n v="710"/>
    <n v="1945"/>
    <s v="3 Mustang Ct"/>
    <s v="Ashburton"/>
    <s v="Boroondara"/>
    <s v="Southern Metropolitan"/>
    <n v="7"/>
    <n v="2016"/>
  </r>
  <r>
    <d v="2016-07-11T00:00:00"/>
    <n v="1370000"/>
    <x v="0"/>
    <s v="Melbourne Homes"/>
    <x v="1"/>
    <n v="3068"/>
    <n v="3"/>
    <n v="2"/>
    <n v="1"/>
    <n v="176"/>
    <n v="1890"/>
    <s v="11 Page St"/>
    <s v="Clifton Hill"/>
    <s v="Yarra"/>
    <s v="Northern Metropolitan"/>
    <n v="7"/>
    <n v="2016"/>
  </r>
  <r>
    <d v="2016-07-11T00:00:00"/>
    <n v="565000"/>
    <x v="1"/>
    <s v="Cunninghams"/>
    <x v="1"/>
    <n v="3143"/>
    <n v="2"/>
    <n v="1"/>
    <n v="1"/>
    <n v="0"/>
    <m/>
    <s v="2/532 Orrong Rd"/>
    <s v="Armadale"/>
    <s v="Stonnington"/>
    <s v="Southern Metropolitan"/>
    <n v="7"/>
    <n v="2016"/>
  </r>
  <r>
    <d v="2016-07-11T00:00:00"/>
    <n v="560000"/>
    <x v="1"/>
    <s v="Jones and Jones"/>
    <x v="0"/>
    <n v="3205"/>
    <n v="2"/>
    <n v="2"/>
    <n v="1"/>
    <n v="0"/>
    <m/>
    <s v="116/88 Park St"/>
    <s v="South Melbourne"/>
    <s v="Port Phillip"/>
    <s v="Southern Metropolitan"/>
    <n v="7"/>
    <n v="2016"/>
  </r>
  <r>
    <d v="2016-07-11T00:00:00"/>
    <n v="862000"/>
    <x v="1"/>
    <s v="Sanders"/>
    <x v="1"/>
    <n v="3205"/>
    <n v="3"/>
    <n v="2"/>
    <n v="2"/>
    <n v="0"/>
    <n v="2001"/>
    <s v="126/69 Dorcas St"/>
    <s v="South Melbourne"/>
    <s v="Port Phillip"/>
    <s v="Southern Metropolitan"/>
    <n v="7"/>
    <n v="2016"/>
  </r>
  <r>
    <d v="2016-07-11T00:00:00"/>
    <n v="643000"/>
    <x v="0"/>
    <s v="Cunninghams"/>
    <x v="1"/>
    <n v="3060"/>
    <n v="3"/>
    <n v="1"/>
    <n v="2"/>
    <n v="701"/>
    <m/>
    <s v="41 Murray St"/>
    <s v="Fawkner"/>
    <s v="Moreland"/>
    <s v="Northern Metropolitan"/>
    <n v="7"/>
    <n v="2016"/>
  </r>
  <r>
    <d v="2016-07-11T00:00:00"/>
    <n v="910000"/>
    <x v="0"/>
    <s v="Jones and Jones"/>
    <x v="1"/>
    <n v="3057"/>
    <n v="3"/>
    <n v="1"/>
    <n v="1"/>
    <n v="231"/>
    <n v="1900"/>
    <s v="5 John St"/>
    <s v="Brunswick East"/>
    <s v="Moreland"/>
    <s v="Northern Metropolitan"/>
    <n v="7"/>
    <n v="2016"/>
  </r>
  <r>
    <d v="2016-07-11T00:00:00"/>
    <n v="953000"/>
    <x v="0"/>
    <s v="Jones and Jones"/>
    <x v="1"/>
    <n v="3058"/>
    <n v="2"/>
    <n v="1"/>
    <n v="1"/>
    <n v="170"/>
    <n v="1890"/>
    <s v="16 Linda St"/>
    <s v="Coburg"/>
    <s v="Moreland"/>
    <s v="Northern Metropolitan"/>
    <n v="7"/>
    <n v="2016"/>
  </r>
  <r>
    <d v="2016-07-11T00:00:00"/>
    <n v="1210000"/>
    <x v="0"/>
    <s v="Cunninghams"/>
    <x v="1"/>
    <n v="3058"/>
    <n v="3"/>
    <n v="1"/>
    <n v="1"/>
    <n v="379"/>
    <n v="1925"/>
    <s v="60 Glengyle St"/>
    <s v="Coburg"/>
    <s v="Moreland"/>
    <s v="Northern Metropolitan"/>
    <n v="7"/>
    <n v="2016"/>
  </r>
  <r>
    <d v="2016-07-11T00:00:00"/>
    <n v="550000"/>
    <x v="2"/>
    <s v="Flanders &amp; Fish"/>
    <x v="0"/>
    <n v="3034"/>
    <n v="2"/>
    <n v="1"/>
    <n v="2"/>
    <n v="158"/>
    <n v="1993"/>
    <s v="1/4 Weyburn Pl"/>
    <s v="Avondale Heights"/>
    <s v="Moonee Valley"/>
    <s v="Western Metropolitan"/>
    <n v="7"/>
    <n v="2016"/>
  </r>
  <r>
    <d v="2016-07-11T00:00:00"/>
    <n v="970000"/>
    <x v="2"/>
    <s v="Property Barons"/>
    <x v="0"/>
    <n v="3040"/>
    <n v="3"/>
    <n v="2"/>
    <n v="2"/>
    <n v="356"/>
    <n v="2011"/>
    <s v="2/45 Hoffmans Rd"/>
    <s v="Essendon West"/>
    <s v="Moonee Valley"/>
    <s v="Western Metropolitan"/>
    <n v="7"/>
    <n v="2016"/>
  </r>
  <r>
    <d v="2016-07-11T00:00:00"/>
    <n v="1529500"/>
    <x v="0"/>
    <s v="Jones and Jones"/>
    <x v="1"/>
    <n v="3147"/>
    <n v="5"/>
    <n v="3"/>
    <n v="2"/>
    <n v="585"/>
    <n v="2000"/>
    <s v="16 Scenic Dr"/>
    <s v="Ashwood"/>
    <s v="Monash"/>
    <s v="Southern Metropolitan"/>
    <n v="7"/>
    <n v="2016"/>
  </r>
  <r>
    <d v="2016-07-11T00:00:00"/>
    <n v="591500"/>
    <x v="1"/>
    <s v="Jones and Jones"/>
    <x v="1"/>
    <n v="3051"/>
    <n v="2"/>
    <n v="1"/>
    <n v="1"/>
    <n v="0"/>
    <m/>
    <s v="5/97 Oshanassy St"/>
    <s v="North Melbourne"/>
    <s v="Melbourne"/>
    <s v="Northern Metropolitan"/>
    <n v="7"/>
    <n v="2016"/>
  </r>
  <r>
    <d v="2016-07-11T00:00:00"/>
    <n v="495000"/>
    <x v="0"/>
    <s v="Flanders &amp; Fish"/>
    <x v="1"/>
    <n v="3012"/>
    <n v="2"/>
    <n v="1"/>
    <n v="2"/>
    <n v="161"/>
    <n v="1977"/>
    <s v="77 Suffolk St"/>
    <s v="West Footscray"/>
    <s v="Maribyrnong"/>
    <s v="Western Metropolitan"/>
    <n v="7"/>
    <n v="2016"/>
  </r>
  <r>
    <d v="2016-07-11T00:00:00"/>
    <n v="716000"/>
    <x v="0"/>
    <s v="Cunninghams"/>
    <x v="1"/>
    <n v="3011"/>
    <n v="2"/>
    <n v="1"/>
    <n v="2"/>
    <n v="274"/>
    <n v="2000"/>
    <s v="1a Leander St"/>
    <s v="Footscray"/>
    <s v="Maribyrnong"/>
    <s v="Western Metropolitan"/>
    <n v="7"/>
    <n v="2016"/>
  </r>
  <r>
    <d v="2016-07-11T00:00:00"/>
    <n v="920000"/>
    <x v="0"/>
    <s v="Property Barons"/>
    <x v="0"/>
    <n v="3107"/>
    <n v="4"/>
    <n v="2"/>
    <n v="2"/>
    <n v="678"/>
    <n v="1980"/>
    <s v="3 Astley St"/>
    <s v="Templestowe Lower"/>
    <s v="Manningham"/>
    <s v="Eastern Metropolitan"/>
    <n v="7"/>
    <n v="2016"/>
  </r>
  <r>
    <d v="2016-07-11T00:00:00"/>
    <n v="1030000"/>
    <x v="0"/>
    <s v="Cunninghams"/>
    <x v="1"/>
    <n v="3108"/>
    <n v="3"/>
    <n v="1"/>
    <n v="1"/>
    <n v="827"/>
    <n v="1960"/>
    <s v="2 Louise Ct"/>
    <s v="Doncaster"/>
    <s v="Manningham"/>
    <s v="Eastern Metropolitan"/>
    <n v="7"/>
    <n v="2016"/>
  </r>
  <r>
    <d v="2016-07-11T00:00:00"/>
    <n v="1000000"/>
    <x v="0"/>
    <s v="Cunninghams"/>
    <x v="0"/>
    <n v="3187"/>
    <n v="2"/>
    <n v="1"/>
    <n v="2"/>
    <n v="564"/>
    <n v="1948"/>
    <s v="48 Thomas St"/>
    <s v="Brighton East"/>
    <s v="Glen Eira"/>
    <s v="Southern Metropolitan"/>
    <n v="7"/>
    <n v="2016"/>
  </r>
  <r>
    <d v="2016-07-11T00:00:00"/>
    <n v="1670000"/>
    <x v="0"/>
    <s v="Jones and Jones"/>
    <x v="1"/>
    <n v="3163"/>
    <n v="4"/>
    <n v="2"/>
    <n v="1"/>
    <n v="690"/>
    <m/>
    <s v="19 Wahroongaa Rd"/>
    <s v="Murrumbeena"/>
    <s v="Glen Eira"/>
    <s v="Southern Metropolitan"/>
    <n v="7"/>
    <n v="2016"/>
  </r>
  <r>
    <d v="2016-07-11T00:00:00"/>
    <n v="930000"/>
    <x v="0"/>
    <s v="Cunninghams"/>
    <x v="0"/>
    <n v="3072"/>
    <n v="3"/>
    <n v="1"/>
    <n v="2"/>
    <n v="679"/>
    <n v="1950"/>
    <s v="140 Murray Rd"/>
    <s v="Preston"/>
    <s v="Darebin"/>
    <s v="Northern Metropolitan"/>
    <n v="7"/>
    <n v="2016"/>
  </r>
  <r>
    <d v="2016-07-11T00:00:00"/>
    <n v="1004000"/>
    <x v="0"/>
    <s v="Cunninghams"/>
    <x v="1"/>
    <n v="3072"/>
    <n v="4"/>
    <n v="1"/>
    <n v="0"/>
    <n v="650"/>
    <m/>
    <s v="19 Malpas St"/>
    <s v="Preston"/>
    <s v="Darebin"/>
    <s v="Northern Metropolitan"/>
    <n v="7"/>
    <n v="2016"/>
  </r>
  <r>
    <d v="2016-07-11T00:00:00"/>
    <n v="1410000"/>
    <x v="0"/>
    <s v="Cunninghams"/>
    <x v="1"/>
    <n v="3101"/>
    <n v="3"/>
    <n v="2"/>
    <n v="1"/>
    <n v="442"/>
    <m/>
    <s v="53 Mary St"/>
    <s v="Kew"/>
    <s v="Boroondara"/>
    <s v="Southern Metropolitan"/>
    <n v="7"/>
    <n v="2016"/>
  </r>
  <r>
    <d v="2016-07-11T00:00:00"/>
    <n v="1699000"/>
    <x v="0"/>
    <s v="Jones and Jones"/>
    <x v="1"/>
    <n v="3146"/>
    <n v="2"/>
    <n v="1"/>
    <n v="2"/>
    <n v="653"/>
    <m/>
    <s v="57 Brandon St"/>
    <s v="Glen Iris"/>
    <s v="Boroondara"/>
    <s v="Southern Metropolitan"/>
    <n v="7"/>
    <n v="2016"/>
  </r>
  <r>
    <d v="2016-07-11T00:00:00"/>
    <n v="1250000"/>
    <x v="1"/>
    <s v="Cunninghams"/>
    <x v="1"/>
    <n v="3186"/>
    <n v="3"/>
    <n v="2"/>
    <n v="0"/>
    <n v="0"/>
    <m/>
    <s v="48 Were St"/>
    <s v="Brighton"/>
    <s v="Bayside"/>
    <s v="Southern Metropolitan"/>
    <n v="7"/>
    <n v="2016"/>
  </r>
  <r>
    <d v="2016-07-11T00:00:00"/>
    <n v="2020000"/>
    <x v="0"/>
    <s v="Melbourne Homes"/>
    <x v="1"/>
    <n v="3186"/>
    <n v="3"/>
    <n v="6"/>
    <n v="2"/>
    <n v="685"/>
    <m/>
    <s v="89 South Rd"/>
    <s v="Brighton"/>
    <s v="Bayside"/>
    <s v="Southern Metropolitan"/>
    <n v="7"/>
    <n v="2016"/>
  </r>
  <r>
    <d v="2016-07-11T00:00:00"/>
    <n v="691000"/>
    <x v="0"/>
    <s v="Best Bricks"/>
    <x v="1"/>
    <n v="3081"/>
    <n v="3"/>
    <n v="1"/>
    <n v="2"/>
    <n v="624"/>
    <n v="1965"/>
    <s v="23 Redwood St"/>
    <s v="Heidelberg West"/>
    <s v="Banyule"/>
    <s v="Eastern Metropolitan"/>
    <n v="7"/>
    <n v="2016"/>
  </r>
  <r>
    <d v="2016-07-11T00:00:00"/>
    <n v="1025000"/>
    <x v="0"/>
    <s v="Cunninghams"/>
    <x v="1"/>
    <n v="3084"/>
    <n v="5"/>
    <n v="3"/>
    <n v="2"/>
    <n v="531"/>
    <n v="1978"/>
    <s v="24 Northwood Dr"/>
    <s v="Viewbank"/>
    <s v="Banyule"/>
    <s v="Eastern Metropolitan"/>
    <n v="7"/>
    <n v="2016"/>
  </r>
  <r>
    <d v="2016-07-12T00:00:00"/>
    <n v="2055000"/>
    <x v="0"/>
    <s v="Jones and Jones"/>
    <x v="0"/>
    <n v="3121"/>
    <n v="3"/>
    <n v="1"/>
    <n v="1"/>
    <n v="331"/>
    <n v="1960"/>
    <s v="28 Farmer St"/>
    <s v="Richmond"/>
    <s v="Yarra"/>
    <s v="Northern Metropolitan"/>
    <n v="7"/>
    <n v="2016"/>
  </r>
  <r>
    <d v="2016-07-12T00:00:00"/>
    <n v="1460000"/>
    <x v="0"/>
    <s v="Cunninghams"/>
    <x v="1"/>
    <n v="3125"/>
    <n v="3"/>
    <n v="1"/>
    <n v="2"/>
    <n v="742"/>
    <m/>
    <s v="10 Hastings St"/>
    <s v="Burwood"/>
    <s v="Whitehorse"/>
    <s v="Southern Metropolitan"/>
    <n v="7"/>
    <n v="2016"/>
  </r>
  <r>
    <d v="2016-07-12T00:00:00"/>
    <n v="2850000"/>
    <x v="0"/>
    <s v="Jones and Jones"/>
    <x v="1"/>
    <n v="3127"/>
    <n v="4"/>
    <n v="2"/>
    <n v="2"/>
    <n v="1388"/>
    <m/>
    <s v="17 Rowland St"/>
    <s v="Mont Albert"/>
    <s v="Whitehorse"/>
    <s v="Eastern Metropolitan"/>
    <n v="7"/>
    <n v="2016"/>
  </r>
  <r>
    <d v="2016-07-12T00:00:00"/>
    <n v="315000"/>
    <x v="1"/>
    <s v="Flanders &amp; Fish"/>
    <x v="0"/>
    <n v="3143"/>
    <n v="1"/>
    <n v="1"/>
    <n v="1"/>
    <n v="0"/>
    <m/>
    <s v="13/56 Sutherland Rd"/>
    <s v="Armadale"/>
    <s v="Stonnington"/>
    <s v="Southern Metropolitan"/>
    <n v="7"/>
    <n v="2016"/>
  </r>
  <r>
    <d v="2016-07-12T00:00:00"/>
    <n v="670000"/>
    <x v="1"/>
    <s v="Jones and Jones"/>
    <x v="1"/>
    <n v="3184"/>
    <n v="2"/>
    <n v="2"/>
    <n v="1"/>
    <n v="0"/>
    <n v="1970"/>
    <s v="3/145 Glen Huntly Rd"/>
    <s v="Elwood"/>
    <s v="Port Phillip"/>
    <s v="Southern Metropolitan"/>
    <n v="7"/>
    <n v="2016"/>
  </r>
  <r>
    <d v="2016-07-12T00:00:00"/>
    <n v="1070000"/>
    <x v="1"/>
    <s v="Zimmerman"/>
    <x v="1"/>
    <n v="3207"/>
    <n v="2"/>
    <n v="2"/>
    <n v="1"/>
    <n v="0"/>
    <n v="2003"/>
    <s v="133/95 Rouse St"/>
    <s v="Port Melbourne"/>
    <s v="Port Phillip"/>
    <s v="Southern Metropolitan"/>
    <n v="7"/>
    <n v="2016"/>
  </r>
  <r>
    <d v="2016-07-12T00:00:00"/>
    <n v="521500"/>
    <x v="1"/>
    <s v="Flanders &amp; Fish"/>
    <x v="1"/>
    <n v="3055"/>
    <n v="2"/>
    <n v="1"/>
    <n v="1"/>
    <n v="0"/>
    <n v="1960"/>
    <s v="8/7 Passfield St"/>
    <s v="Brunswick West"/>
    <s v="Moreland"/>
    <s v="Northern Metropolitan"/>
    <n v="7"/>
    <n v="2016"/>
  </r>
  <r>
    <d v="2016-07-12T00:00:00"/>
    <n v="722000"/>
    <x v="0"/>
    <s v="Flanders &amp; Fish"/>
    <x v="1"/>
    <n v="3046"/>
    <n v="2"/>
    <n v="3"/>
    <n v="1"/>
    <n v="580"/>
    <n v="1950"/>
    <s v="101 Middle St"/>
    <s v="Hadfield"/>
    <s v="Moreland"/>
    <s v="Northern Metropolitan"/>
    <n v="7"/>
    <n v="2016"/>
  </r>
  <r>
    <d v="2016-07-12T00:00:00"/>
    <n v="1425000"/>
    <x v="0"/>
    <s v="Jones and Jones"/>
    <x v="0"/>
    <n v="3032"/>
    <n v="3"/>
    <n v="2"/>
    <n v="2"/>
    <n v="495"/>
    <n v="1920"/>
    <s v="52 Monash St"/>
    <s v="Ascot Vale"/>
    <s v="Moonee Valley"/>
    <s v="Western Metropolitan"/>
    <n v="7"/>
    <n v="2016"/>
  </r>
  <r>
    <d v="2016-07-12T00:00:00"/>
    <n v="900000"/>
    <x v="2"/>
    <s v="Jones and Jones"/>
    <x v="1"/>
    <n v="3166"/>
    <n v="3"/>
    <n v="2"/>
    <n v="1"/>
    <n v="360"/>
    <n v="1975"/>
    <s v="1/3 Euston Rd"/>
    <s v="Hughesdale"/>
    <s v="Monash"/>
    <s v="Southern Metropolitan"/>
    <n v="7"/>
    <n v="2016"/>
  </r>
  <r>
    <d v="2016-07-12T00:00:00"/>
    <n v="526000"/>
    <x v="1"/>
    <s v="Cunninghams"/>
    <x v="1"/>
    <n v="3031"/>
    <n v="2"/>
    <n v="1"/>
    <n v="0"/>
    <n v="0"/>
    <m/>
    <s v="7/51 Epsom Rd"/>
    <s v="Kensington"/>
    <s v="Melbourne"/>
    <s v="Northern Metropolitan"/>
    <n v="7"/>
    <n v="2016"/>
  </r>
  <r>
    <d v="2016-07-12T00:00:00"/>
    <n v="750000"/>
    <x v="1"/>
    <s v="Jones and Jones"/>
    <x v="0"/>
    <n v="3052"/>
    <n v="2"/>
    <n v="1"/>
    <n v="1"/>
    <n v="2193"/>
    <m/>
    <s v="17/248 The Avenue"/>
    <s v="Parkville"/>
    <s v="Melbourne"/>
    <s v="Northern Metropolitan"/>
    <n v="7"/>
    <n v="2016"/>
  </r>
  <r>
    <d v="2016-07-12T00:00:00"/>
    <n v="840000"/>
    <x v="0"/>
    <s v="Jones and Jones"/>
    <x v="1"/>
    <n v="3013"/>
    <n v="3"/>
    <n v="1"/>
    <n v="1"/>
    <n v="470"/>
    <n v="1970"/>
    <s v="7 Hughes St"/>
    <s v="Yarraville"/>
    <s v="Maribyrnong"/>
    <s v="Western Metropolitan"/>
    <n v="7"/>
    <n v="2016"/>
  </r>
  <r>
    <d v="2016-07-12T00:00:00"/>
    <n v="750000"/>
    <x v="0"/>
    <s v="Jones and Jones"/>
    <x v="0"/>
    <n v="3165"/>
    <n v="3"/>
    <n v="2"/>
    <n v="1"/>
    <n v="337"/>
    <m/>
    <s v="30 Chauvel St"/>
    <s v="Bentleigh East"/>
    <s v="Glen Eira"/>
    <s v="Southern Metropolitan"/>
    <n v="7"/>
    <n v="2016"/>
  </r>
  <r>
    <d v="2016-07-12T00:00:00"/>
    <n v="1335000"/>
    <x v="0"/>
    <s v="Flanders &amp; Fish"/>
    <x v="1"/>
    <n v="3145"/>
    <n v="5"/>
    <n v="2"/>
    <n v="1"/>
    <n v="521"/>
    <n v="1915"/>
    <s v="75 Grange Rd"/>
    <s v="Caulfield East"/>
    <s v="Glen Eira"/>
    <s v="Southern Metropolitan"/>
    <n v="7"/>
    <n v="2016"/>
  </r>
  <r>
    <d v="2016-07-12T00:00:00"/>
    <n v="460000"/>
    <x v="0"/>
    <s v="Property Barons"/>
    <x v="1"/>
    <n v="3020"/>
    <n v="2"/>
    <n v="1"/>
    <n v="2"/>
    <n v="463"/>
    <m/>
    <s v="3 Barclay St"/>
    <s v="Albion"/>
    <s v="Brimbank"/>
    <s v="Western Metropolitan"/>
    <n v="7"/>
    <n v="2016"/>
  </r>
  <r>
    <d v="2016-07-12T00:00:00"/>
    <n v="560000"/>
    <x v="0"/>
    <s v="Metro Ladder"/>
    <x v="0"/>
    <n v="3021"/>
    <n v="4"/>
    <n v="2"/>
    <n v="2"/>
    <n v="612"/>
    <n v="1980"/>
    <s v="4 Woolstone Cl"/>
    <s v="Kealba"/>
    <s v="Brimbank"/>
    <s v="Western Metropolitan"/>
    <n v="7"/>
    <n v="2016"/>
  </r>
  <r>
    <d v="2016-07-12T00:00:00"/>
    <n v="750500"/>
    <x v="0"/>
    <s v="Maxwells"/>
    <x v="1"/>
    <n v="3020"/>
    <n v="3"/>
    <n v="2"/>
    <n v="6"/>
    <n v="805"/>
    <n v="1995"/>
    <s v="25 The Avenue"/>
    <s v="Sunshine West"/>
    <s v="Brimbank"/>
    <s v="Western Metropolitan"/>
    <n v="7"/>
    <n v="2016"/>
  </r>
  <r>
    <d v="2016-07-12T00:00:00"/>
    <n v="1500000"/>
    <x v="0"/>
    <s v="Melbourne Homes"/>
    <x v="1"/>
    <n v="3187"/>
    <n v="3"/>
    <n v="2"/>
    <n v="2"/>
    <n v="315"/>
    <n v="2000"/>
    <s v="80 Marriage Rd"/>
    <s v="Brighton East"/>
    <s v="Bayside"/>
    <s v="Southern Metropolitan"/>
    <n v="7"/>
    <n v="2016"/>
  </r>
  <r>
    <d v="2016-07-12T00:00:00"/>
    <n v="2600000"/>
    <x v="0"/>
    <s v="Jones and Jones"/>
    <x v="1"/>
    <n v="3186"/>
    <n v="3"/>
    <n v="2"/>
    <n v="3"/>
    <n v="588"/>
    <m/>
    <s v="1a Mair St"/>
    <s v="Brighton"/>
    <s v="Bayside"/>
    <s v="Southern Metropolitan"/>
    <n v="7"/>
    <n v="2016"/>
  </r>
  <r>
    <d v="2016-07-13T00:00:00"/>
    <n v="425000"/>
    <x v="1"/>
    <s v="Metro Ladder"/>
    <x v="0"/>
    <n v="3121"/>
    <n v="1"/>
    <n v="1"/>
    <n v="1"/>
    <n v="0"/>
    <n v="2007"/>
    <s v="301/163 Cremorne St"/>
    <s v="Cremorne"/>
    <s v="Yarra"/>
    <s v="Northern Metropolitan"/>
    <n v="7"/>
    <n v="2016"/>
  </r>
  <r>
    <d v="2016-07-13T00:00:00"/>
    <n v="1612000"/>
    <x v="0"/>
    <s v="Jones and Jones"/>
    <x v="1"/>
    <n v="3181"/>
    <n v="3"/>
    <n v="2"/>
    <n v="0"/>
    <n v="146"/>
    <n v="1900"/>
    <s v="62 Pridham St"/>
    <s v="Prahran"/>
    <s v="Stonnington"/>
    <s v="Southern Metropolitan"/>
    <n v="7"/>
    <n v="2016"/>
  </r>
  <r>
    <d v="2016-07-13T00:00:00"/>
    <n v="2650000"/>
    <x v="2"/>
    <s v="Jones and Jones"/>
    <x v="0"/>
    <n v="3142"/>
    <n v="3"/>
    <n v="3"/>
    <n v="2"/>
    <n v="0"/>
    <n v="2000"/>
    <s v="7a Woorigoleen Rd"/>
    <s v="Toorak"/>
    <s v="Stonnington"/>
    <s v="Southern Metropolitan"/>
    <n v="7"/>
    <n v="2016"/>
  </r>
  <r>
    <d v="2016-07-13T00:00:00"/>
    <n v="248500"/>
    <x v="1"/>
    <s v="Metro Ladder"/>
    <x v="1"/>
    <n v="3044"/>
    <n v="1"/>
    <n v="1"/>
    <n v="1"/>
    <n v="49"/>
    <n v="1970"/>
    <s v="4/305 Cumberland Rd"/>
    <s v="Pascoe Vale"/>
    <s v="Moreland"/>
    <s v="Northern Metropolitan"/>
    <n v="7"/>
    <n v="2016"/>
  </r>
  <r>
    <d v="2016-07-13T00:00:00"/>
    <n v="600000"/>
    <x v="0"/>
    <s v="Property Barons"/>
    <x v="0"/>
    <n v="3046"/>
    <n v="3"/>
    <n v="1"/>
    <n v="2"/>
    <n v="599"/>
    <n v="1960"/>
    <s v="135 Hilton St"/>
    <s v="Glenroy"/>
    <s v="Moreland"/>
    <s v="Northern Metropolitan"/>
    <n v="7"/>
    <n v="2016"/>
  </r>
  <r>
    <d v="2016-07-13T00:00:00"/>
    <n v="950000"/>
    <x v="0"/>
    <s v="Cunninghams"/>
    <x v="0"/>
    <n v="3032"/>
    <n v="4"/>
    <n v="2"/>
    <n v="1"/>
    <n v="298"/>
    <n v="1920"/>
    <s v="25 Geddes St"/>
    <s v="Ascot Vale"/>
    <s v="Moonee Valley"/>
    <s v="Western Metropolitan"/>
    <n v="7"/>
    <n v="2016"/>
  </r>
  <r>
    <d v="2016-07-13T00:00:00"/>
    <n v="1113000"/>
    <x v="0"/>
    <s v="Metro Ladder"/>
    <x v="1"/>
    <n v="3040"/>
    <n v="4"/>
    <n v="1"/>
    <n v="2"/>
    <n v="533"/>
    <n v="1950"/>
    <s v="33 Ogilvie St"/>
    <s v="Essendon"/>
    <s v="Moonee Valley"/>
    <s v="Western Metropolitan"/>
    <n v="7"/>
    <n v="2016"/>
  </r>
  <r>
    <d v="2016-07-13T00:00:00"/>
    <n v="990000"/>
    <x v="0"/>
    <s v="Property Barons"/>
    <x v="0"/>
    <n v="3105"/>
    <n v="3"/>
    <n v="2"/>
    <n v="1"/>
    <n v="585"/>
    <n v="1950"/>
    <s v="13 Montgomery Pl"/>
    <s v="Bulleen"/>
    <s v="Manningham"/>
    <s v="Eastern Metropolitan"/>
    <n v="7"/>
    <n v="2016"/>
  </r>
  <r>
    <d v="2016-07-13T00:00:00"/>
    <n v="728500"/>
    <x v="0"/>
    <s v="Maxwells"/>
    <x v="1"/>
    <n v="3025"/>
    <n v="3"/>
    <n v="1"/>
    <n v="1"/>
    <n v="531"/>
    <n v="1960"/>
    <s v="2 Gadsden St"/>
    <s v="Altona North"/>
    <s v="Hobsons Bay"/>
    <s v="Western Metropolitan"/>
    <n v="7"/>
    <n v="2016"/>
  </r>
  <r>
    <d v="2016-07-13T00:00:00"/>
    <n v="1690000"/>
    <x v="0"/>
    <s v="Flanders &amp; Fish"/>
    <x v="1"/>
    <n v="3165"/>
    <n v="4"/>
    <n v="2"/>
    <n v="2"/>
    <n v="700"/>
    <n v="1950"/>
    <s v="11 Moylan St"/>
    <s v="Bentleigh East"/>
    <s v="Glen Eira"/>
    <s v="Southern Metropolitan"/>
    <n v="7"/>
    <n v="2016"/>
  </r>
  <r>
    <d v="2016-07-13T00:00:00"/>
    <n v="416000"/>
    <x v="2"/>
    <s v="Cunninghams"/>
    <x v="1"/>
    <n v="3073"/>
    <n v="2"/>
    <n v="1"/>
    <n v="1"/>
    <n v="159"/>
    <n v="2000"/>
    <s v="6/13 Fyfe St"/>
    <s v="Reservoir"/>
    <s v="Darebin"/>
    <s v="Northern Metropolitan"/>
    <n v="7"/>
    <n v="2016"/>
  </r>
  <r>
    <d v="2016-07-13T00:00:00"/>
    <n v="886000"/>
    <x v="0"/>
    <s v="Cunninghams"/>
    <x v="1"/>
    <n v="3072"/>
    <n v="2"/>
    <n v="1"/>
    <n v="2"/>
    <n v="467"/>
    <n v="1950"/>
    <s v="3 Leopold St"/>
    <s v="Preston"/>
    <s v="Darebin"/>
    <s v="Northern Metropolitan"/>
    <n v="7"/>
    <n v="2016"/>
  </r>
  <r>
    <d v="2016-07-13T00:00:00"/>
    <n v="1485000"/>
    <x v="0"/>
    <s v="Best Bricks"/>
    <x v="0"/>
    <n v="3078"/>
    <n v="3"/>
    <n v="1"/>
    <n v="0"/>
    <n v="597"/>
    <m/>
    <s v="6 Naroon Rd"/>
    <s v="Alphington"/>
    <s v="Darebin"/>
    <s v="Northern Metropolitan"/>
    <n v="7"/>
    <n v="2016"/>
  </r>
  <r>
    <d v="2016-07-13T00:00:00"/>
    <n v="590000"/>
    <x v="0"/>
    <s v="Best Bricks"/>
    <x v="1"/>
    <n v="3020"/>
    <n v="3"/>
    <n v="1"/>
    <n v="1"/>
    <n v="438"/>
    <m/>
    <s v="146 Cornwall Rd"/>
    <s v="Sunshine"/>
    <s v="Brimbank"/>
    <s v="Western Metropolitan"/>
    <n v="7"/>
    <n v="2016"/>
  </r>
  <r>
    <d v="2016-07-13T00:00:00"/>
    <n v="400000"/>
    <x v="1"/>
    <s v="Property Barons"/>
    <x v="0"/>
    <n v="3123"/>
    <n v="2"/>
    <n v="1"/>
    <n v="1"/>
    <n v="0"/>
    <n v="1965"/>
    <s v="12/82 Campbell Rd"/>
    <s v="Hawthorn East"/>
    <s v="Boroondara"/>
    <s v="Southern Metropolitan"/>
    <n v="7"/>
    <n v="2016"/>
  </r>
  <r>
    <d v="2016-07-13T00:00:00"/>
    <n v="1850000"/>
    <x v="0"/>
    <s v="Flanders &amp; Fish"/>
    <x v="1"/>
    <n v="3103"/>
    <n v="3"/>
    <n v="1"/>
    <n v="1"/>
    <n v="607"/>
    <n v="1950"/>
    <s v="46 Yongala St"/>
    <s v="Balwyn"/>
    <s v="Boroondara"/>
    <s v="Southern Metropolitan"/>
    <n v="7"/>
    <n v="2016"/>
  </r>
  <r>
    <d v="2016-07-13T00:00:00"/>
    <n v="2117000"/>
    <x v="0"/>
    <s v="Flanders &amp; Fish"/>
    <x v="1"/>
    <n v="3101"/>
    <n v="4"/>
    <n v="1"/>
    <n v="2"/>
    <n v="520"/>
    <m/>
    <s v="23 Gellibrand St"/>
    <s v="Kew"/>
    <s v="Boroondara"/>
    <s v="Southern Metropolitan"/>
    <n v="7"/>
    <n v="2016"/>
  </r>
  <r>
    <d v="2016-07-13T00:00:00"/>
    <n v="1500000"/>
    <x v="0"/>
    <s v="Melbourne Homes"/>
    <x v="1"/>
    <n v="3186"/>
    <n v="3"/>
    <n v="2"/>
    <n v="1"/>
    <n v="442"/>
    <m/>
    <s v="45 Black St"/>
    <s v="Brighton"/>
    <s v="Bayside"/>
    <s v="Southern Metropolitan"/>
    <n v="7"/>
    <n v="2016"/>
  </r>
  <r>
    <d v="2016-07-13T00:00:00"/>
    <n v="1761000"/>
    <x v="0"/>
    <s v="Flanders &amp; Fish"/>
    <x v="1"/>
    <n v="3186"/>
    <n v="4"/>
    <n v="2"/>
    <n v="3"/>
    <n v="615"/>
    <n v="1920"/>
    <s v="124 Cole St"/>
    <s v="Brighton"/>
    <s v="Bayside"/>
    <s v="Southern Metropolitan"/>
    <n v="7"/>
    <n v="2016"/>
  </r>
  <r>
    <d v="2016-07-13T00:00:00"/>
    <n v="485000"/>
    <x v="1"/>
    <s v="Property Barons"/>
    <x v="1"/>
    <n v="3079"/>
    <n v="2"/>
    <n v="1"/>
    <n v="1"/>
    <n v="0"/>
    <m/>
    <s v="11/33 Carmichael St"/>
    <s v="Ivanhoe East"/>
    <s v="Banyule"/>
    <s v="Eastern Metropolitan"/>
    <n v="7"/>
    <n v="2016"/>
  </r>
  <r>
    <d v="2016-07-14T00:00:00"/>
    <n v="915000"/>
    <x v="0"/>
    <s v="Metro Ladder"/>
    <x v="1"/>
    <n v="3121"/>
    <n v="3"/>
    <n v="3"/>
    <n v="1"/>
    <n v="140"/>
    <m/>
    <s v="3 Jika Pl"/>
    <s v="Richmond"/>
    <s v="Yarra"/>
    <s v="Northern Metropolitan"/>
    <n v="7"/>
    <n v="2016"/>
  </r>
  <r>
    <d v="2016-07-14T00:00:00"/>
    <n v="1200000"/>
    <x v="0"/>
    <s v="Jones and Jones"/>
    <x v="1"/>
    <n v="3067"/>
    <n v="3"/>
    <n v="2"/>
    <n v="1"/>
    <n v="113"/>
    <n v="1880"/>
    <s v="42 Henry St"/>
    <s v="Abbotsford"/>
    <s v="Yarra"/>
    <s v="Northern Metropolitan"/>
    <n v="7"/>
    <n v="2016"/>
  </r>
  <r>
    <d v="2016-07-14T00:00:00"/>
    <n v="613000"/>
    <x v="1"/>
    <s v="Metro Ladder"/>
    <x v="1"/>
    <n v="3141"/>
    <n v="2"/>
    <n v="1"/>
    <n v="1"/>
    <n v="0"/>
    <m/>
    <s v="8/27 Kensington Rd"/>
    <s v="South Yarra"/>
    <s v="Stonnington"/>
    <s v="Southern Metropolitan"/>
    <n v="7"/>
    <n v="2016"/>
  </r>
  <r>
    <d v="2016-07-14T00:00:00"/>
    <n v="1570000"/>
    <x v="0"/>
    <s v="Cunninghams"/>
    <x v="1"/>
    <n v="3207"/>
    <n v="3"/>
    <n v="2"/>
    <n v="1"/>
    <n v="210"/>
    <n v="1999"/>
    <s v="9 The Cove"/>
    <s v="Port Melbourne"/>
    <s v="Port Phillip"/>
    <s v="Southern Metropolitan"/>
    <n v="7"/>
    <n v="2016"/>
  </r>
  <r>
    <d v="2016-07-14T00:00:00"/>
    <n v="1000000"/>
    <x v="0"/>
    <s v="Cunninghams"/>
    <x v="1"/>
    <n v="3056"/>
    <n v="3"/>
    <n v="1"/>
    <n v="1"/>
    <n v="370"/>
    <m/>
    <s v="1 Davison St"/>
    <s v="Brunswick"/>
    <s v="Moreland"/>
    <s v="Northern Metropolitan"/>
    <n v="7"/>
    <n v="2016"/>
  </r>
  <r>
    <d v="2016-07-14T00:00:00"/>
    <n v="1080000"/>
    <x v="0"/>
    <s v="Sanders"/>
    <x v="1"/>
    <n v="3057"/>
    <n v="2"/>
    <n v="1"/>
    <n v="0"/>
    <n v="193"/>
    <n v="1890"/>
    <s v="178 Weston St"/>
    <s v="Brunswick East"/>
    <s v="Moreland"/>
    <s v="Northern Metropolitan"/>
    <n v="7"/>
    <n v="2016"/>
  </r>
  <r>
    <d v="2016-07-14T00:00:00"/>
    <n v="1335000"/>
    <x v="0"/>
    <s v="Jones and Jones"/>
    <x v="1"/>
    <n v="3057"/>
    <n v="3"/>
    <n v="1"/>
    <n v="2"/>
    <n v="308"/>
    <n v="1930"/>
    <s v="22 Lord St"/>
    <s v="Brunswick East"/>
    <s v="Moreland"/>
    <s v="Northern Metropolitan"/>
    <n v="7"/>
    <n v="2016"/>
  </r>
  <r>
    <d v="2016-07-14T00:00:00"/>
    <n v="320500"/>
    <x v="1"/>
    <s v="Cunninghams"/>
    <x v="1"/>
    <n v="3040"/>
    <n v="1"/>
    <n v="1"/>
    <n v="1"/>
    <n v="0"/>
    <n v="1970"/>
    <s v="3/23 Daisy St"/>
    <s v="Essendon"/>
    <s v="Moonee Valley"/>
    <s v="Western Metropolitan"/>
    <n v="7"/>
    <n v="2016"/>
  </r>
  <r>
    <d v="2016-07-14T00:00:00"/>
    <n v="462500"/>
    <x v="1"/>
    <s v="Property Barons"/>
    <x v="1"/>
    <n v="3042"/>
    <n v="2"/>
    <n v="1"/>
    <n v="1"/>
    <n v="164"/>
    <n v="2003"/>
    <s v="4/54 Hawker St"/>
    <s v="Airport West"/>
    <s v="Moonee Valley"/>
    <s v="Western Metropolitan"/>
    <n v="7"/>
    <n v="2016"/>
  </r>
  <r>
    <d v="2016-07-14T00:00:00"/>
    <n v="800000"/>
    <x v="2"/>
    <s v="Cunninghams"/>
    <x v="1"/>
    <n v="3039"/>
    <n v="2"/>
    <n v="2"/>
    <n v="2"/>
    <n v="239"/>
    <n v="1970"/>
    <s v="4/208 Maribyrnong Rd"/>
    <s v="Moonee Ponds"/>
    <s v="Moonee Valley"/>
    <s v="Western Metropolitan"/>
    <n v="7"/>
    <n v="2016"/>
  </r>
  <r>
    <d v="2016-07-14T00:00:00"/>
    <n v="995000"/>
    <x v="0"/>
    <s v="Metro Ladder"/>
    <x v="1"/>
    <n v="3147"/>
    <n v="2"/>
    <n v="1"/>
    <n v="1"/>
    <n v="583"/>
    <n v="1950"/>
    <s v="18 Teck St"/>
    <s v="Ashwood"/>
    <s v="Monash"/>
    <s v="Southern Metropolitan"/>
    <n v="7"/>
    <n v="2016"/>
  </r>
  <r>
    <d v="2016-07-14T00:00:00"/>
    <n v="650000"/>
    <x v="0"/>
    <s v="Cunninghams"/>
    <x v="0"/>
    <n v="3073"/>
    <n v="3"/>
    <n v="1"/>
    <n v="1"/>
    <n v="700"/>
    <n v="1950"/>
    <s v="96 Whitelaw St"/>
    <s v="Reservoir"/>
    <s v="Darebin"/>
    <s v="Northern Metropolitan"/>
    <n v="7"/>
    <n v="2016"/>
  </r>
  <r>
    <d v="2016-07-14T00:00:00"/>
    <n v="767500"/>
    <x v="0"/>
    <s v="Property Barons"/>
    <x v="1"/>
    <n v="3073"/>
    <n v="4"/>
    <n v="2"/>
    <n v="2"/>
    <n v="834"/>
    <n v="2017"/>
    <s v="89 Darebin Bvd"/>
    <s v="Reservoir"/>
    <s v="Darebin"/>
    <s v="Northern Metropolitan"/>
    <n v="7"/>
    <n v="2016"/>
  </r>
  <r>
    <d v="2016-07-14T00:00:00"/>
    <n v="510000"/>
    <x v="0"/>
    <s v="Property Barons"/>
    <x v="0"/>
    <n v="3020"/>
    <n v="4"/>
    <n v="1"/>
    <n v="1"/>
    <n v="672"/>
    <n v="1970"/>
    <s v="64 Links St"/>
    <s v="Sunshine West"/>
    <s v="Brimbank"/>
    <s v="Western Metropolitan"/>
    <n v="7"/>
    <n v="2016"/>
  </r>
  <r>
    <d v="2016-07-14T00:00:00"/>
    <n v="1825000"/>
    <x v="0"/>
    <s v="Flanders &amp; Fish"/>
    <x v="1"/>
    <n v="3146"/>
    <n v="3"/>
    <n v="1"/>
    <n v="2"/>
    <n v="652"/>
    <m/>
    <s v="27 Celia St"/>
    <s v="Glen Iris"/>
    <s v="Boroondara"/>
    <s v="Southern Metropolitan"/>
    <n v="7"/>
    <n v="2016"/>
  </r>
  <r>
    <d v="2016-07-14T00:00:00"/>
    <n v="1830000"/>
    <x v="0"/>
    <s v="Flanders &amp; Fish"/>
    <x v="1"/>
    <n v="3104"/>
    <n v="3"/>
    <n v="2"/>
    <n v="2"/>
    <n v="493"/>
    <m/>
    <s v="4a Corhampton Rd"/>
    <s v="Balwyn North"/>
    <s v="Boroondara"/>
    <s v="Southern Metropolitan"/>
    <n v="7"/>
    <n v="2016"/>
  </r>
  <r>
    <d v="2016-07-14T00:00:00"/>
    <n v="835000"/>
    <x v="1"/>
    <s v="Cunninghams"/>
    <x v="0"/>
    <n v="3186"/>
    <n v="3"/>
    <n v="2"/>
    <n v="1"/>
    <n v="0"/>
    <m/>
    <s v="3/18 William St"/>
    <s v="Brighton"/>
    <s v="Bayside"/>
    <s v="Southern Metropolitan"/>
    <n v="7"/>
    <n v="2016"/>
  </r>
  <r>
    <d v="2016-07-14T00:00:00"/>
    <n v="1100000"/>
    <x v="2"/>
    <s v="Flanders &amp; Fish"/>
    <x v="0"/>
    <n v="3187"/>
    <n v="4"/>
    <n v="3"/>
    <n v="2"/>
    <n v="302"/>
    <m/>
    <s v="3 Raymond Ct"/>
    <s v="Brighton East"/>
    <s v="Bayside"/>
    <s v="Southern Metropolitan"/>
    <n v="7"/>
    <n v="2016"/>
  </r>
  <r>
    <d v="2016-07-14T00:00:00"/>
    <n v="2400000"/>
    <x v="0"/>
    <s v="Cunninghams"/>
    <x v="1"/>
    <n v="3186"/>
    <n v="3"/>
    <n v="2"/>
    <n v="2"/>
    <n v="835"/>
    <n v="1910"/>
    <s v="15 Gould St"/>
    <s v="Brighton"/>
    <s v="Bayside"/>
    <s v="Southern Metropolitan"/>
    <n v="7"/>
    <n v="2016"/>
  </r>
  <r>
    <d v="2016-07-15T00:00:00"/>
    <n v="1450000"/>
    <x v="0"/>
    <s v="Cunninghams"/>
    <x v="0"/>
    <n v="3068"/>
    <n v="4"/>
    <n v="2"/>
    <n v="1"/>
    <n v="266"/>
    <n v="1950"/>
    <s v="2 Pilkington St"/>
    <s v="Fitzroy North"/>
    <s v="Yarra"/>
    <s v="Northern Metropolitan"/>
    <n v="7"/>
    <n v="2016"/>
  </r>
  <r>
    <d v="2016-07-15T00:00:00"/>
    <n v="3010000"/>
    <x v="0"/>
    <s v="Melbourne Homes"/>
    <x v="1"/>
    <n v="3068"/>
    <n v="4"/>
    <n v="3"/>
    <n v="2"/>
    <n v="382"/>
    <n v="1903"/>
    <s v="32 Caroline St"/>
    <s v="Clifton Hill"/>
    <s v="Yarra"/>
    <s v="Northern Metropolitan"/>
    <n v="7"/>
    <n v="2016"/>
  </r>
  <r>
    <d v="2016-07-15T00:00:00"/>
    <n v="990000"/>
    <x v="0"/>
    <s v="Flanders &amp; Fish"/>
    <x v="0"/>
    <n v="3125"/>
    <n v="3"/>
    <n v="2"/>
    <n v="2"/>
    <n v="263"/>
    <m/>
    <s v="23 Monica St"/>
    <s v="Burwood"/>
    <s v="Whitehorse"/>
    <s v="Southern Metropolitan"/>
    <n v="7"/>
    <n v="2016"/>
  </r>
  <r>
    <d v="2016-07-15T00:00:00"/>
    <n v="1300000"/>
    <x v="0"/>
    <s v="Maxwells"/>
    <x v="1"/>
    <n v="3145"/>
    <n v="4"/>
    <n v="2"/>
    <n v="2"/>
    <n v="644"/>
    <m/>
    <s v="44 Thurso St"/>
    <s v="Malvern East"/>
    <s v="Stonnington"/>
    <s v="Southern Metropolitan"/>
    <n v="7"/>
    <n v="2016"/>
  </r>
  <r>
    <d v="2016-07-15T00:00:00"/>
    <n v="481000"/>
    <x v="1"/>
    <s v="Flanders &amp; Fish"/>
    <x v="1"/>
    <n v="3182"/>
    <n v="2"/>
    <n v="1"/>
    <n v="1"/>
    <n v="0"/>
    <n v="1966"/>
    <s v="2/6 Redan St"/>
    <s v="St Kilda"/>
    <s v="Port Phillip"/>
    <s v="Southern Metropolitan"/>
    <n v="7"/>
    <n v="2016"/>
  </r>
  <r>
    <d v="2016-07-15T00:00:00"/>
    <n v="1026000"/>
    <x v="0"/>
    <s v="Cunninghams"/>
    <x v="1"/>
    <n v="3056"/>
    <n v="2"/>
    <n v="1"/>
    <n v="0"/>
    <n v="225"/>
    <n v="1905"/>
    <s v="234 Victoria St"/>
    <s v="Brunswick"/>
    <s v="Moreland"/>
    <s v="Northern Metropolitan"/>
    <n v="7"/>
    <n v="2016"/>
  </r>
  <r>
    <d v="2016-07-15T00:00:00"/>
    <n v="786000"/>
    <x v="0"/>
    <s v="Metro Ladder"/>
    <x v="1"/>
    <n v="3032"/>
    <n v="3"/>
    <n v="2"/>
    <n v="1"/>
    <n v="576"/>
    <n v="1940"/>
    <s v="6 Waller Ct"/>
    <s v="Ascot Vale"/>
    <s v="Moonee Valley"/>
    <s v="Western Metropolitan"/>
    <n v="7"/>
    <n v="2016"/>
  </r>
  <r>
    <d v="2016-07-15T00:00:00"/>
    <n v="1400000"/>
    <x v="0"/>
    <s v="Cunninghams"/>
    <x v="1"/>
    <n v="3041"/>
    <n v="3"/>
    <n v="1"/>
    <n v="2"/>
    <n v="656"/>
    <m/>
    <s v="2 Head St"/>
    <s v="Strathmore"/>
    <s v="Moonee Valley"/>
    <s v="Western Metropolitan"/>
    <n v="7"/>
    <n v="2016"/>
  </r>
  <r>
    <d v="2016-07-15T00:00:00"/>
    <n v="800000"/>
    <x v="2"/>
    <s v="Jones and Jones"/>
    <x v="1"/>
    <n v="3167"/>
    <n v="3"/>
    <n v="1"/>
    <n v="2"/>
    <n v="252"/>
    <m/>
    <s v="41 Bossington St"/>
    <s v="Oakleigh South"/>
    <s v="Monash"/>
    <s v="South-Eastern Metropolitan"/>
    <n v="7"/>
    <n v="2016"/>
  </r>
  <r>
    <d v="2016-07-15T00:00:00"/>
    <n v="820000"/>
    <x v="0"/>
    <s v="Cunninghams"/>
    <x v="0"/>
    <n v="3032"/>
    <n v="3"/>
    <n v="1"/>
    <n v="4"/>
    <n v="539"/>
    <m/>
    <s v="19 Mitchell St"/>
    <s v="Maribyrnong"/>
    <s v="Maribyrnong"/>
    <s v="Western Metropolitan"/>
    <n v="7"/>
    <n v="2016"/>
  </r>
  <r>
    <d v="2016-07-15T00:00:00"/>
    <n v="1201000"/>
    <x v="0"/>
    <s v="SJ"/>
    <x v="0"/>
    <n v="3107"/>
    <n v="4"/>
    <n v="2"/>
    <n v="2"/>
    <n v="657"/>
    <n v="1978"/>
    <s v="3 Waratah Dr"/>
    <s v="Templestowe Lower"/>
    <s v="Manningham"/>
    <s v="Eastern Metropolitan"/>
    <n v="7"/>
    <n v="2016"/>
  </r>
  <r>
    <d v="2016-07-15T00:00:00"/>
    <n v="1250000"/>
    <x v="0"/>
    <s v="Jones and Jones"/>
    <x v="0"/>
    <n v="3108"/>
    <n v="3"/>
    <n v="2"/>
    <n v="1"/>
    <n v="728"/>
    <n v="1965"/>
    <s v="4 Benton Ct"/>
    <s v="Doncaster"/>
    <s v="Manningham"/>
    <s v="Eastern Metropolitan"/>
    <n v="7"/>
    <n v="2016"/>
  </r>
  <r>
    <d v="2016-07-15T00:00:00"/>
    <n v="535600"/>
    <x v="0"/>
    <s v="Cunninghams"/>
    <x v="0"/>
    <n v="3018"/>
    <n v="2"/>
    <n v="1"/>
    <n v="1"/>
    <n v="154"/>
    <n v="1996"/>
    <s v="2/60 David St"/>
    <s v="Altona"/>
    <s v="Hobsons Bay"/>
    <s v="Western Metropolitan"/>
    <n v="7"/>
    <n v="2016"/>
  </r>
  <r>
    <d v="2016-07-15T00:00:00"/>
    <n v="410000"/>
    <x v="1"/>
    <s v="Flanders &amp; Fish"/>
    <x v="0"/>
    <n v="3204"/>
    <n v="2"/>
    <n v="1"/>
    <n v="1"/>
    <n v="0"/>
    <n v="1970"/>
    <s v="3/11 Ormond Rd"/>
    <s v="Ormond"/>
    <s v="Glen Eira"/>
    <s v="Southern Metropolitan"/>
    <n v="7"/>
    <n v="2016"/>
  </r>
  <r>
    <d v="2016-07-15T00:00:00"/>
    <n v="900000"/>
    <x v="0"/>
    <s v="Sanders"/>
    <x v="0"/>
    <n v="3165"/>
    <n v="3"/>
    <n v="1"/>
    <n v="3"/>
    <n v="780"/>
    <n v="1940"/>
    <s v="601 South Rd"/>
    <s v="Bentleigh East"/>
    <s v="Glen Eira"/>
    <s v="Southern Metropolitan"/>
    <n v="7"/>
    <n v="2016"/>
  </r>
  <r>
    <d v="2016-07-15T00:00:00"/>
    <n v="1015000"/>
    <x v="0"/>
    <s v="Jones and Jones"/>
    <x v="1"/>
    <n v="3165"/>
    <n v="4"/>
    <n v="2"/>
    <n v="3"/>
    <n v="625"/>
    <n v="1997"/>
    <s v="3 Belinda Ct"/>
    <s v="Bentleigh East"/>
    <s v="Glen Eira"/>
    <s v="Southern Metropolitan"/>
    <n v="7"/>
    <n v="2016"/>
  </r>
  <r>
    <d v="2016-07-15T00:00:00"/>
    <n v="2600000"/>
    <x v="0"/>
    <s v="Cunninghams"/>
    <x v="1"/>
    <n v="3185"/>
    <n v="4"/>
    <n v="2"/>
    <n v="2"/>
    <n v="527"/>
    <n v="1880"/>
    <s v="17 Staniland Gr"/>
    <s v="Elsternwick"/>
    <s v="Glen Eira"/>
    <s v="Southern Metropolitan"/>
    <n v="7"/>
    <n v="2016"/>
  </r>
  <r>
    <d v="2016-07-15T00:00:00"/>
    <n v="415000"/>
    <x v="1"/>
    <s v="Cunninghams"/>
    <x v="0"/>
    <n v="3073"/>
    <n v="2"/>
    <n v="1"/>
    <n v="1"/>
    <n v="189"/>
    <n v="2012"/>
    <s v="1/147 Purinuan Rd"/>
    <s v="Reservoir"/>
    <s v="Darebin"/>
    <s v="Northern Metropolitan"/>
    <n v="7"/>
    <n v="2016"/>
  </r>
  <r>
    <d v="2016-07-15T00:00:00"/>
    <n v="930000"/>
    <x v="0"/>
    <s v="Property Barons"/>
    <x v="0"/>
    <n v="3072"/>
    <n v="3"/>
    <n v="1"/>
    <n v="2"/>
    <n v="518"/>
    <m/>
    <s v="376 Plenty Rd"/>
    <s v="Preston"/>
    <s v="Darebin"/>
    <s v="Northern Metropolitan"/>
    <n v="7"/>
    <n v="2016"/>
  </r>
  <r>
    <d v="2016-07-15T00:00:00"/>
    <n v="1340000"/>
    <x v="0"/>
    <s v="Best Bricks"/>
    <x v="1"/>
    <n v="3070"/>
    <n v="2"/>
    <n v="1"/>
    <n v="1"/>
    <n v="297"/>
    <n v="1910"/>
    <s v="41 Johnson St"/>
    <s v="Northcote"/>
    <s v="Darebin"/>
    <s v="Northern Metropolitan"/>
    <n v="7"/>
    <n v="2016"/>
  </r>
  <r>
    <d v="2016-07-15T00:00:00"/>
    <n v="2004000"/>
    <x v="0"/>
    <s v="Jones and Jones"/>
    <x v="1"/>
    <n v="3070"/>
    <n v="4"/>
    <n v="2"/>
    <n v="1"/>
    <n v="569"/>
    <m/>
    <s v="43 Andrew St"/>
    <s v="Northcote"/>
    <s v="Darebin"/>
    <s v="Northern Metropolitan"/>
    <n v="7"/>
    <n v="2016"/>
  </r>
  <r>
    <d v="2016-07-15T00:00:00"/>
    <n v="2650000"/>
    <x v="0"/>
    <s v="Jones and Jones"/>
    <x v="1"/>
    <n v="3124"/>
    <n v="4"/>
    <n v="2"/>
    <n v="1"/>
    <n v="652"/>
    <n v="1890"/>
    <s v="28 Brinsley Rd"/>
    <s v="Camberwell"/>
    <s v="Boroondara"/>
    <s v="Southern Metropolitan"/>
    <n v="7"/>
    <n v="2016"/>
  </r>
  <r>
    <d v="2016-07-15T00:00:00"/>
    <n v="2000000"/>
    <x v="0"/>
    <s v="Metro Ladder"/>
    <x v="0"/>
    <n v="3188"/>
    <n v="4"/>
    <n v="3"/>
    <n v="4"/>
    <n v="615"/>
    <n v="1925"/>
    <s v="54 Linacre Rd"/>
    <s v="Hampton"/>
    <s v="Bayside"/>
    <s v="Southern Metropolitan"/>
    <n v="7"/>
    <n v="2016"/>
  </r>
  <r>
    <d v="2016-07-15T00:00:00"/>
    <n v="720000"/>
    <x v="0"/>
    <s v="Sanders"/>
    <x v="1"/>
    <n v="3085"/>
    <n v="3"/>
    <n v="2"/>
    <n v="4"/>
    <n v="535"/>
    <m/>
    <s v="252 Yallambie Rd"/>
    <s v="Yallambie"/>
    <s v="Banyule"/>
    <s v="Northern Metropolitan"/>
    <n v="7"/>
    <n v="2016"/>
  </r>
  <r>
    <d v="2016-07-16T00:00:00"/>
    <n v="870000"/>
    <x v="0"/>
    <s v="Cunninghams"/>
    <x v="0"/>
    <n v="3121"/>
    <n v="2"/>
    <n v="1"/>
    <n v="1"/>
    <n v="100"/>
    <m/>
    <s v="2 Peers St"/>
    <s v="Richmond"/>
    <s v="Yarra"/>
    <s v="Northern Metropolitan"/>
    <n v="7"/>
    <n v="2016"/>
  </r>
  <r>
    <d v="2016-07-16T00:00:00"/>
    <n v="975000"/>
    <x v="2"/>
    <s v="Jones and Jones"/>
    <x v="0"/>
    <n v="3121"/>
    <n v="3"/>
    <n v="1"/>
    <n v="1"/>
    <n v="383"/>
    <n v="1993"/>
    <s v="23a Dickmann St"/>
    <s v="Richmond"/>
    <s v="Yarra"/>
    <s v="Northern Metropolitan"/>
    <n v="7"/>
    <n v="2016"/>
  </r>
  <r>
    <d v="2016-07-16T00:00:00"/>
    <n v="1032000"/>
    <x v="0"/>
    <s v="Cunninghams"/>
    <x v="1"/>
    <n v="3121"/>
    <n v="3"/>
    <n v="1"/>
    <n v="0"/>
    <n v="128"/>
    <m/>
    <s v="2 Francis St"/>
    <s v="Richmond"/>
    <s v="Yarra"/>
    <s v="Northern Metropolitan"/>
    <n v="7"/>
    <n v="2016"/>
  </r>
  <r>
    <d v="2016-07-16T00:00:00"/>
    <n v="616000"/>
    <x v="1"/>
    <s v="Maxwells"/>
    <x v="1"/>
    <n v="3128"/>
    <n v="2"/>
    <n v="1"/>
    <n v="1"/>
    <n v="155"/>
    <m/>
    <s v="126 Carrington Rd"/>
    <s v="Box Hill"/>
    <s v="Whitehorse"/>
    <s v="Eastern Metropolitan"/>
    <n v="7"/>
    <n v="2016"/>
  </r>
  <r>
    <d v="2016-07-16T00:00:00"/>
    <n v="1021000"/>
    <x v="0"/>
    <s v="Flanders &amp; Fish"/>
    <x v="1"/>
    <n v="3181"/>
    <n v="2"/>
    <n v="1"/>
    <n v="1"/>
    <n v="175"/>
    <m/>
    <s v="38a Chomley St"/>
    <s v="Prahran"/>
    <s v="Stonnington"/>
    <s v="Southern Metropolitan"/>
    <n v="7"/>
    <n v="2016"/>
  </r>
  <r>
    <d v="2016-07-16T00:00:00"/>
    <n v="1365000"/>
    <x v="0"/>
    <s v="Cunninghams"/>
    <x v="1"/>
    <n v="3182"/>
    <n v="2"/>
    <n v="1"/>
    <n v="1"/>
    <n v="361"/>
    <n v="1910"/>
    <s v="66 Clyde St"/>
    <s v="St Kilda"/>
    <s v="Port Phillip"/>
    <s v="Southern Metropolitan"/>
    <n v="7"/>
    <n v="2016"/>
  </r>
  <r>
    <d v="2016-07-16T00:00:00"/>
    <n v="370000"/>
    <x v="1"/>
    <s v="Jones and Jones"/>
    <x v="1"/>
    <n v="3056"/>
    <n v="1"/>
    <n v="1"/>
    <n v="1"/>
    <n v="540"/>
    <n v="1970"/>
    <s v="10/285 Brunswick Rd"/>
    <s v="Brunswick"/>
    <s v="Moreland"/>
    <s v="Northern Metropolitan"/>
    <n v="7"/>
    <n v="2016"/>
  </r>
  <r>
    <d v="2016-07-16T00:00:00"/>
    <n v="585000"/>
    <x v="0"/>
    <s v="Metro Ladder"/>
    <x v="1"/>
    <n v="3060"/>
    <n v="3"/>
    <n v="1"/>
    <n v="1"/>
    <n v="605"/>
    <n v="1960"/>
    <s v="4 Lord St"/>
    <s v="Fawkner"/>
    <s v="Moreland"/>
    <s v="Northern Metropolitan"/>
    <n v="7"/>
    <n v="2016"/>
  </r>
  <r>
    <d v="2016-07-16T00:00:00"/>
    <n v="620000"/>
    <x v="1"/>
    <s v="Metro Ladder"/>
    <x v="1"/>
    <n v="3056"/>
    <n v="2"/>
    <n v="1"/>
    <n v="1"/>
    <n v="135"/>
    <n v="1975"/>
    <s v="2/1 Sturrock St"/>
    <s v="Brunswick"/>
    <s v="Moreland"/>
    <s v="Northern Metropolitan"/>
    <n v="7"/>
    <n v="2016"/>
  </r>
  <r>
    <d v="2016-07-16T00:00:00"/>
    <n v="751000"/>
    <x v="0"/>
    <s v="Flanders &amp; Fish"/>
    <x v="1"/>
    <n v="3060"/>
    <n v="3"/>
    <n v="6"/>
    <n v="2"/>
    <n v="592"/>
    <n v="1960"/>
    <s v="39 Lynch Rd"/>
    <s v="Fawkner"/>
    <s v="Moreland"/>
    <s v="Northern Metropolitan"/>
    <n v="7"/>
    <n v="2016"/>
  </r>
  <r>
    <d v="2016-07-16T00:00:00"/>
    <n v="500000"/>
    <x v="1"/>
    <s v="Cunninghams"/>
    <x v="1"/>
    <n v="3034"/>
    <n v="3"/>
    <n v="1"/>
    <n v="1"/>
    <n v="260"/>
    <n v="1990"/>
    <s v="1/5 South Tce"/>
    <s v="Avondale Heights"/>
    <s v="Moonee Valley"/>
    <s v="Western Metropolitan"/>
    <n v="7"/>
    <n v="2016"/>
  </r>
  <r>
    <d v="2016-07-16T00:00:00"/>
    <n v="590000"/>
    <x v="2"/>
    <s v="Metro Ladder"/>
    <x v="1"/>
    <n v="3040"/>
    <n v="2"/>
    <n v="1"/>
    <n v="1"/>
    <n v="0"/>
    <n v="1970"/>
    <s v="6/7 Schofield St"/>
    <s v="Essendon"/>
    <s v="Moonee Valley"/>
    <s v="Western Metropolitan"/>
    <n v="7"/>
    <n v="2016"/>
  </r>
  <r>
    <d v="2016-07-16T00:00:00"/>
    <n v="712000"/>
    <x v="1"/>
    <s v="Cunninghams"/>
    <x v="1"/>
    <n v="3041"/>
    <n v="3"/>
    <n v="2"/>
    <n v="2"/>
    <n v="189"/>
    <n v="2009"/>
    <s v="2/26 Renown St"/>
    <s v="Essendon North"/>
    <s v="Moonee Valley"/>
    <s v="Western Metropolitan"/>
    <n v="7"/>
    <n v="2016"/>
  </r>
  <r>
    <d v="2016-07-16T00:00:00"/>
    <n v="970000"/>
    <x v="0"/>
    <s v="Cunninghams"/>
    <x v="1"/>
    <n v="3032"/>
    <n v="3"/>
    <n v="1"/>
    <n v="1"/>
    <n v="194"/>
    <m/>
    <s v="6 McCully St"/>
    <s v="Ascot Vale"/>
    <s v="Moonee Valley"/>
    <s v="Western Metropolitan"/>
    <n v="7"/>
    <n v="2016"/>
  </r>
  <r>
    <d v="2016-07-16T00:00:00"/>
    <n v="2120000"/>
    <x v="0"/>
    <s v="Jones and Jones"/>
    <x v="1"/>
    <n v="3166"/>
    <n v="4"/>
    <n v="2"/>
    <n v="2"/>
    <n v="847"/>
    <n v="1925"/>
    <s v="3 Paget St"/>
    <s v="Hughesdale"/>
    <s v="Monash"/>
    <s v="Southern Metropolitan"/>
    <n v="7"/>
    <n v="2016"/>
  </r>
  <r>
    <d v="2016-07-16T00:00:00"/>
    <n v="910000"/>
    <x v="1"/>
    <s v="Melbourne Homes"/>
    <x v="1"/>
    <n v="3141"/>
    <n v="2"/>
    <n v="1"/>
    <n v="0"/>
    <n v="0"/>
    <m/>
    <s v="2/28 Tivoli Pl"/>
    <s v="South Yarra"/>
    <s v="Melbourne"/>
    <s v="Southern Metropolitan"/>
    <n v="7"/>
    <n v="2016"/>
  </r>
  <r>
    <d v="2016-07-16T00:00:00"/>
    <n v="917000"/>
    <x v="2"/>
    <s v="Cunninghams"/>
    <x v="1"/>
    <n v="3189"/>
    <n v="3"/>
    <n v="2"/>
    <n v="2"/>
    <n v="472"/>
    <n v="2001"/>
    <s v="6a Clay St"/>
    <s v="Moorabbin"/>
    <s v="Kingston"/>
    <s v="Southern Metropolitan"/>
    <n v="7"/>
    <n v="2016"/>
  </r>
  <r>
    <d v="2016-07-16T00:00:00"/>
    <n v="450000"/>
    <x v="1"/>
    <s v="Cunninghams"/>
    <x v="0"/>
    <n v="3204"/>
    <n v="2"/>
    <n v="1"/>
    <n v="1"/>
    <n v="0"/>
    <n v="2005"/>
    <s v="5/30 Lillimur Rd"/>
    <s v="Ormond"/>
    <s v="Glen Eira"/>
    <s v="Southern Metropolitan"/>
    <n v="7"/>
    <n v="2016"/>
  </r>
  <r>
    <d v="2016-07-16T00:00:00"/>
    <n v="520500"/>
    <x v="1"/>
    <s v="Flanders &amp; Fish"/>
    <x v="1"/>
    <n v="3161"/>
    <n v="2"/>
    <n v="1"/>
    <n v="1"/>
    <n v="0"/>
    <m/>
    <s v="7/19 Hawthorn Rd"/>
    <s v="Caulfield North"/>
    <s v="Glen Eira"/>
    <s v="Southern Metropolitan"/>
    <n v="7"/>
    <n v="2016"/>
  </r>
  <r>
    <d v="2016-07-16T00:00:00"/>
    <n v="920000"/>
    <x v="1"/>
    <s v="Jones and Jones"/>
    <x v="0"/>
    <n v="3163"/>
    <n v="3"/>
    <n v="2"/>
    <n v="1"/>
    <n v="283"/>
    <n v="2005"/>
    <s v="2/59 Moonya Rd"/>
    <s v="Carnegie"/>
    <s v="Glen Eira"/>
    <s v="Southern Metropolitan"/>
    <n v="7"/>
    <n v="2016"/>
  </r>
  <r>
    <d v="2016-07-16T00:00:00"/>
    <n v="940000"/>
    <x v="0"/>
    <s v="Jones and Jones"/>
    <x v="0"/>
    <n v="3204"/>
    <n v="3"/>
    <n v="1"/>
    <n v="1"/>
    <n v="397"/>
    <n v="1940"/>
    <s v="2 Stewart St"/>
    <s v="Ormond"/>
    <s v="Glen Eira"/>
    <s v="Southern Metropolitan"/>
    <n v="7"/>
    <n v="2016"/>
  </r>
  <r>
    <d v="2016-07-16T00:00:00"/>
    <n v="1340000"/>
    <x v="0"/>
    <s v="Jones and Jones"/>
    <x v="1"/>
    <n v="3162"/>
    <n v="2"/>
    <n v="1"/>
    <n v="1"/>
    <n v="505"/>
    <n v="1940"/>
    <s v="89 Clarence St"/>
    <s v="Caulfield South"/>
    <s v="Glen Eira"/>
    <s v="Southern Metropolitan"/>
    <n v="7"/>
    <n v="2016"/>
  </r>
  <r>
    <d v="2016-07-16T00:00:00"/>
    <n v="335000"/>
    <x v="1"/>
    <s v="Cunninghams"/>
    <x v="1"/>
    <n v="3073"/>
    <n v="2"/>
    <n v="1"/>
    <n v="1"/>
    <n v="0"/>
    <n v="2012"/>
    <s v="9/99 Barton St"/>
    <s v="Reservoir"/>
    <s v="Darebin"/>
    <s v="Northern Metropolitan"/>
    <n v="7"/>
    <n v="2016"/>
  </r>
  <r>
    <d v="2016-07-16T00:00:00"/>
    <n v="430000"/>
    <x v="1"/>
    <s v="Property Barons"/>
    <x v="1"/>
    <n v="3073"/>
    <n v="2"/>
    <n v="1"/>
    <n v="1"/>
    <n v="152"/>
    <m/>
    <s v="4/77 Pine St"/>
    <s v="Reservoir"/>
    <s v="Darebin"/>
    <s v="Northern Metropolitan"/>
    <n v="7"/>
    <n v="2016"/>
  </r>
  <r>
    <d v="2016-07-16T00:00:00"/>
    <n v="805000"/>
    <x v="0"/>
    <s v="Jones and Jones"/>
    <x v="1"/>
    <n v="3072"/>
    <n v="3"/>
    <n v="1"/>
    <n v="2"/>
    <n v="468"/>
    <m/>
    <s v="4 Stott St"/>
    <s v="Preston"/>
    <s v="Darebin"/>
    <s v="Northern Metropolitan"/>
    <n v="7"/>
    <n v="2016"/>
  </r>
  <r>
    <d v="2016-07-16T00:00:00"/>
    <n v="810000"/>
    <x v="1"/>
    <s v="Jones and Jones"/>
    <x v="0"/>
    <n v="3070"/>
    <n v="3"/>
    <n v="1"/>
    <n v="2"/>
    <n v="150"/>
    <n v="2000"/>
    <s v="4/140 Darebin Rd"/>
    <s v="Northcote"/>
    <s v="Darebin"/>
    <s v="Northern Metropolitan"/>
    <n v="7"/>
    <n v="2016"/>
  </r>
  <r>
    <d v="2016-07-16T00:00:00"/>
    <n v="870000"/>
    <x v="2"/>
    <s v="Metro Ladder"/>
    <x v="1"/>
    <n v="3187"/>
    <n v="3"/>
    <n v="2"/>
    <n v="2"/>
    <n v="158"/>
    <m/>
    <s v="2/10 Vincent St"/>
    <s v="Brighton East"/>
    <s v="Bayside"/>
    <s v="Southern Metropolitan"/>
    <n v="7"/>
    <n v="2016"/>
  </r>
  <r>
    <d v="2016-07-16T00:00:00"/>
    <n v="1150000"/>
    <x v="2"/>
    <s v="Best Bricks"/>
    <x v="1"/>
    <n v="3188"/>
    <n v="3"/>
    <n v="2"/>
    <n v="1"/>
    <n v="0"/>
    <n v="2005"/>
    <s v="28 Roydon St"/>
    <s v="Hampton East"/>
    <s v="Bayside"/>
    <s v="Southern Metropolitan"/>
    <n v="7"/>
    <n v="2016"/>
  </r>
  <r>
    <d v="2016-07-16T00:00:00"/>
    <n v="2030000"/>
    <x v="0"/>
    <s v="Melbourne Homes"/>
    <x v="1"/>
    <n v="3186"/>
    <n v="3"/>
    <n v="2"/>
    <n v="2"/>
    <n v="366"/>
    <m/>
    <s v="8 Dendy St"/>
    <s v="Brighton"/>
    <s v="Bayside"/>
    <s v="Southern Metropolitan"/>
    <n v="7"/>
    <n v="2016"/>
  </r>
  <r>
    <d v="2016-07-16T00:00:00"/>
    <n v="636000"/>
    <x v="0"/>
    <s v="Property Barons"/>
    <x v="1"/>
    <n v="3081"/>
    <n v="1"/>
    <n v="1"/>
    <n v="1"/>
    <n v="588"/>
    <m/>
    <s v="22 Redwood St"/>
    <s v="Heidelberg West"/>
    <s v="Banyule"/>
    <s v="Eastern Metropolitan"/>
    <n v="7"/>
    <n v="2016"/>
  </r>
  <r>
    <d v="2016-07-17T00:00:00"/>
    <n v="890000"/>
    <x v="0"/>
    <s v="SJ"/>
    <x v="1"/>
    <n v="3066"/>
    <n v="2"/>
    <n v="1"/>
    <n v="1"/>
    <n v="178"/>
    <n v="1900"/>
    <s v="130 Keele St"/>
    <s v="Collingwood"/>
    <s v="Yarra"/>
    <s v="Northern Metropolitan"/>
    <n v="7"/>
    <n v="2016"/>
  </r>
  <r>
    <d v="2016-07-17T00:00:00"/>
    <n v="1152500"/>
    <x v="0"/>
    <s v="Cunninghams"/>
    <x v="1"/>
    <n v="3121"/>
    <n v="3"/>
    <n v="2"/>
    <n v="1"/>
    <n v="78"/>
    <m/>
    <s v="21 Gardner St"/>
    <s v="Richmond"/>
    <s v="Yarra"/>
    <s v="Northern Metropolitan"/>
    <n v="7"/>
    <n v="2016"/>
  </r>
  <r>
    <d v="2016-07-17T00:00:00"/>
    <n v="460000"/>
    <x v="1"/>
    <s v="Metro Ladder"/>
    <x v="0"/>
    <n v="3142"/>
    <n v="1"/>
    <n v="1"/>
    <n v="1"/>
    <n v="0"/>
    <m/>
    <s v="16/36 Grange Rd"/>
    <s v="Toorak"/>
    <s v="Stonnington"/>
    <s v="Southern Metropolitan"/>
    <n v="7"/>
    <n v="2016"/>
  </r>
  <r>
    <d v="2016-07-17T00:00:00"/>
    <n v="1370000"/>
    <x v="2"/>
    <s v="Jones and Jones"/>
    <x v="1"/>
    <n v="3145"/>
    <n v="3"/>
    <n v="2"/>
    <n v="2"/>
    <n v="323"/>
    <m/>
    <s v="2/16 Beaver St"/>
    <s v="Malvern East"/>
    <s v="Stonnington"/>
    <s v="Southern Metropolitan"/>
    <n v="7"/>
    <n v="2016"/>
  </r>
  <r>
    <d v="2016-07-17T00:00:00"/>
    <n v="670000"/>
    <x v="1"/>
    <s v="Cunninghams"/>
    <x v="1"/>
    <n v="3207"/>
    <n v="2"/>
    <n v="1"/>
    <n v="1"/>
    <n v="0"/>
    <n v="2006"/>
    <s v="1/3 Liardet St"/>
    <s v="Port Melbourne"/>
    <s v="Port Phillip"/>
    <s v="Southern Metropolitan"/>
    <n v="7"/>
    <n v="2016"/>
  </r>
  <r>
    <d v="2016-07-17T00:00:00"/>
    <n v="2720000"/>
    <x v="0"/>
    <s v="Cunninghams"/>
    <x v="1"/>
    <n v="3182"/>
    <n v="3"/>
    <n v="2"/>
    <n v="0"/>
    <n v="367"/>
    <n v="1868"/>
    <s v="7 Robe St"/>
    <s v="St Kilda"/>
    <s v="Port Phillip"/>
    <s v="Southern Metropolitan"/>
    <n v="7"/>
    <n v="2016"/>
  </r>
  <r>
    <d v="2016-07-17T00:00:00"/>
    <n v="422500"/>
    <x v="1"/>
    <s v="Cunninghams"/>
    <x v="1"/>
    <n v="3060"/>
    <n v="3"/>
    <n v="2"/>
    <n v="1"/>
    <n v="195"/>
    <n v="2000"/>
    <s v="2/11 Dowling St"/>
    <s v="Fawkner"/>
    <s v="Moreland"/>
    <s v="Northern Metropolitan"/>
    <n v="7"/>
    <n v="2016"/>
  </r>
  <r>
    <d v="2016-07-17T00:00:00"/>
    <n v="428000"/>
    <x v="1"/>
    <s v="Metro Ladder"/>
    <x v="1"/>
    <n v="3056"/>
    <n v="2"/>
    <n v="1"/>
    <n v="2"/>
    <n v="0"/>
    <n v="1970"/>
    <s v="8/55 De Carle St"/>
    <s v="Brunswick"/>
    <s v="Moreland"/>
    <s v="Northern Metropolitan"/>
    <n v="7"/>
    <n v="2016"/>
  </r>
  <r>
    <d v="2016-07-17T00:00:00"/>
    <n v="777000"/>
    <x v="0"/>
    <s v="Cunninghams"/>
    <x v="1"/>
    <n v="3046"/>
    <n v="4"/>
    <n v="1"/>
    <n v="2"/>
    <n v="700"/>
    <n v="1960"/>
    <s v="1 Barunah St"/>
    <s v="Hadfield"/>
    <s v="Moreland"/>
    <s v="Northern Metropolitan"/>
    <n v="7"/>
    <n v="2016"/>
  </r>
  <r>
    <d v="2016-07-17T00:00:00"/>
    <n v="1170000"/>
    <x v="0"/>
    <s v="Cunninghams"/>
    <x v="1"/>
    <n v="3056"/>
    <n v="3"/>
    <n v="1"/>
    <n v="0"/>
    <n v="285"/>
    <n v="1890"/>
    <s v="4 Frederick St"/>
    <s v="Brunswick"/>
    <s v="Moreland"/>
    <s v="Northern Metropolitan"/>
    <n v="7"/>
    <n v="2016"/>
  </r>
  <r>
    <d v="2016-07-17T00:00:00"/>
    <n v="905000"/>
    <x v="0"/>
    <s v="Sanders"/>
    <x v="1"/>
    <n v="3041"/>
    <n v="3"/>
    <n v="2"/>
    <n v="2"/>
    <n v="662"/>
    <m/>
    <s v="78 Hillsyde Pde"/>
    <s v="Strathmore"/>
    <s v="Moonee Valley"/>
    <s v="Western Metropolitan"/>
    <n v="7"/>
    <n v="2016"/>
  </r>
  <r>
    <d v="2016-07-17T00:00:00"/>
    <n v="1052000"/>
    <x v="0"/>
    <s v="Sanders"/>
    <x v="1"/>
    <n v="3041"/>
    <n v="4"/>
    <n v="2"/>
    <n v="2"/>
    <n v="699"/>
    <m/>
    <s v="27 Woolart St"/>
    <s v="Strathmore"/>
    <s v="Moonee Valley"/>
    <s v="Western Metropolitan"/>
    <n v="7"/>
    <n v="2016"/>
  </r>
  <r>
    <d v="2016-07-17T00:00:00"/>
    <n v="1180000"/>
    <x v="0"/>
    <s v="Metro Ladder"/>
    <x v="0"/>
    <n v="3032"/>
    <n v="3"/>
    <n v="2"/>
    <n v="2"/>
    <n v="617"/>
    <n v="1930"/>
    <s v="67 Hurtle St"/>
    <s v="Ascot Vale"/>
    <s v="Moonee Valley"/>
    <s v="Western Metropolitan"/>
    <n v="7"/>
    <n v="2016"/>
  </r>
  <r>
    <d v="2016-07-17T00:00:00"/>
    <n v="1215000"/>
    <x v="0"/>
    <s v="Flanders &amp; Fish"/>
    <x v="1"/>
    <n v="3032"/>
    <n v="3"/>
    <n v="1"/>
    <n v="1"/>
    <n v="452"/>
    <n v="1960"/>
    <s v="58 Bloomfield Rd"/>
    <s v="Ascot Vale"/>
    <s v="Moonee Valley"/>
    <s v="Western Metropolitan"/>
    <n v="7"/>
    <n v="2016"/>
  </r>
  <r>
    <d v="2016-07-17T00:00:00"/>
    <n v="1425000"/>
    <x v="0"/>
    <s v="Jones and Jones"/>
    <x v="1"/>
    <n v="3040"/>
    <n v="3"/>
    <n v="2"/>
    <n v="2"/>
    <n v="684"/>
    <n v="1950"/>
    <s v="6 Buckley St"/>
    <s v="Essendon"/>
    <s v="Moonee Valley"/>
    <s v="Western Metropolitan"/>
    <n v="7"/>
    <n v="2016"/>
  </r>
  <r>
    <d v="2016-07-17T00:00:00"/>
    <n v="1605000"/>
    <x v="0"/>
    <s v="Property Barons"/>
    <x v="1"/>
    <n v="3041"/>
    <n v="4"/>
    <n v="2"/>
    <n v="2"/>
    <n v="607"/>
    <n v="1940"/>
    <s v="21 Greville St"/>
    <s v="Essendon North"/>
    <s v="Moonee Valley"/>
    <s v="Western Metropolitan"/>
    <n v="7"/>
    <n v="2016"/>
  </r>
  <r>
    <d v="2016-07-17T00:00:00"/>
    <n v="675000"/>
    <x v="1"/>
    <s v="Flanders &amp; Fish"/>
    <x v="0"/>
    <n v="3000"/>
    <n v="2"/>
    <n v="2"/>
    <n v="1"/>
    <n v="0"/>
    <n v="2014"/>
    <s v="702/108 Flinders St"/>
    <s v="Melbourne"/>
    <s v="Melbourne"/>
    <s v="Northern Metropolitan"/>
    <n v="7"/>
    <n v="2016"/>
  </r>
  <r>
    <d v="2016-07-17T00:00:00"/>
    <n v="815000"/>
    <x v="0"/>
    <s v="Maxwells"/>
    <x v="0"/>
    <n v="3006"/>
    <n v="2"/>
    <n v="1"/>
    <n v="0"/>
    <n v="0"/>
    <m/>
    <s v="114 Gladstone St"/>
    <s v="Southbank"/>
    <s v="Melbourne"/>
    <s v="Southern Metropolitan"/>
    <n v="7"/>
    <n v="2016"/>
  </r>
  <r>
    <d v="2016-07-17T00:00:00"/>
    <n v="725500"/>
    <x v="0"/>
    <s v="Cunninghams"/>
    <x v="0"/>
    <n v="3012"/>
    <n v="3"/>
    <n v="2"/>
    <n v="2"/>
    <n v="214"/>
    <m/>
    <s v="3 Ringtail Cct"/>
    <s v="Maidstone"/>
    <s v="Maribyrnong"/>
    <s v="Western Metropolitan"/>
    <n v="7"/>
    <n v="2016"/>
  </r>
  <r>
    <d v="2016-07-17T00:00:00"/>
    <n v="817000"/>
    <x v="0"/>
    <s v="Jones and Jones"/>
    <x v="1"/>
    <n v="3012"/>
    <n v="3"/>
    <n v="1"/>
    <n v="1"/>
    <n v="259"/>
    <n v="1940"/>
    <s v="4 Chirnside St"/>
    <s v="Kingsville"/>
    <s v="Maribyrnong"/>
    <s v="Western Metropolitan"/>
    <n v="7"/>
    <n v="2016"/>
  </r>
  <r>
    <d v="2016-07-17T00:00:00"/>
    <n v="925000"/>
    <x v="0"/>
    <s v="Metro Ladder"/>
    <x v="1"/>
    <n v="3013"/>
    <n v="4"/>
    <n v="1"/>
    <n v="1"/>
    <n v="288"/>
    <m/>
    <s v="198 Francis St"/>
    <s v="Yarraville"/>
    <s v="Maribyrnong"/>
    <s v="Western Metropolitan"/>
    <n v="7"/>
    <n v="2016"/>
  </r>
  <r>
    <d v="2016-07-17T00:00:00"/>
    <n v="1310000"/>
    <x v="0"/>
    <s v="Cunninghams"/>
    <x v="1"/>
    <n v="3011"/>
    <n v="3"/>
    <n v="2"/>
    <n v="1"/>
    <n v="229"/>
    <m/>
    <s v="28 Lily St"/>
    <s v="Seddon"/>
    <s v="Maribyrnong"/>
    <s v="Western Metropolitan"/>
    <n v="7"/>
    <n v="2016"/>
  </r>
  <r>
    <d v="2016-07-17T00:00:00"/>
    <n v="1040000"/>
    <x v="0"/>
    <s v="Sanders"/>
    <x v="1"/>
    <n v="3015"/>
    <n v="4"/>
    <n v="2"/>
    <n v="2"/>
    <n v="299"/>
    <n v="2004"/>
    <s v="15 Jubilee St"/>
    <s v="Newport"/>
    <s v="Hobsons Bay"/>
    <s v="Western Metropolitan"/>
    <n v="7"/>
    <n v="2016"/>
  </r>
  <r>
    <d v="2016-07-17T00:00:00"/>
    <n v="1155000"/>
    <x v="2"/>
    <s v="Jones and Jones"/>
    <x v="1"/>
    <n v="3204"/>
    <n v="4"/>
    <n v="3"/>
    <n v="2"/>
    <n v="271"/>
    <n v="2010"/>
    <s v="58 London St"/>
    <s v="Bentleigh"/>
    <s v="Glen Eira"/>
    <s v="Southern Metropolitan"/>
    <n v="7"/>
    <n v="2016"/>
  </r>
  <r>
    <d v="2016-07-17T00:00:00"/>
    <n v="710000"/>
    <x v="0"/>
    <s v="Flanders &amp; Fish"/>
    <x v="1"/>
    <n v="3020"/>
    <n v="3"/>
    <n v="1"/>
    <n v="1"/>
    <n v="610"/>
    <m/>
    <s v="49 Northumberland Rd"/>
    <s v="Sunshine North"/>
    <s v="Brimbank"/>
    <s v="Western Metropolitan"/>
    <n v="7"/>
    <n v="2016"/>
  </r>
  <r>
    <d v="2016-07-17T00:00:00"/>
    <n v="2000000"/>
    <x v="0"/>
    <s v="Cunninghams"/>
    <x v="1"/>
    <n v="3122"/>
    <n v="3"/>
    <n v="2"/>
    <n v="1"/>
    <n v="460"/>
    <n v="1940"/>
    <s v="7 Brook St"/>
    <s v="Hawthorn"/>
    <s v="Boroondara"/>
    <s v="Southern Metropolitan"/>
    <n v="7"/>
    <n v="2016"/>
  </r>
  <r>
    <d v="2016-07-18T00:00:00"/>
    <n v="681000"/>
    <x v="1"/>
    <s v="Metro Ladder"/>
    <x v="1"/>
    <n v="3121"/>
    <n v="1"/>
    <n v="1"/>
    <n v="1"/>
    <n v="0"/>
    <n v="2004"/>
    <s v="508/18 Tanner St"/>
    <s v="Richmond"/>
    <s v="Yarra"/>
    <s v="Northern Metropolitan"/>
    <n v="7"/>
    <n v="2016"/>
  </r>
  <r>
    <d v="2016-07-18T00:00:00"/>
    <n v="1250000"/>
    <x v="0"/>
    <s v="Cunninghams"/>
    <x v="1"/>
    <n v="3146"/>
    <n v="2"/>
    <n v="1"/>
    <n v="2"/>
    <n v="438"/>
    <n v="1910"/>
    <s v="318 Tooronga Rd"/>
    <s v="Glen Iris"/>
    <s v="Stonnington"/>
    <s v="Southern Metropolitan"/>
    <n v="7"/>
    <n v="2016"/>
  </r>
  <r>
    <d v="2016-07-18T00:00:00"/>
    <n v="504000"/>
    <x v="0"/>
    <s v="Cunninghams"/>
    <x v="1"/>
    <n v="3043"/>
    <n v="3"/>
    <n v="2"/>
    <n v="1"/>
    <n v="215"/>
    <n v="2004"/>
    <s v="41 Balerno Cir"/>
    <s v="Gowanbrae"/>
    <s v="Moreland"/>
    <s v="Western Metropolitan"/>
    <n v="7"/>
    <n v="2016"/>
  </r>
  <r>
    <d v="2016-07-18T00:00:00"/>
    <n v="735000"/>
    <x v="0"/>
    <s v="Cunninghams"/>
    <x v="0"/>
    <n v="3058"/>
    <n v="2"/>
    <n v="1"/>
    <n v="1"/>
    <n v="280"/>
    <n v="1900"/>
    <s v="6 Shackell St"/>
    <s v="Coburg"/>
    <s v="Moreland"/>
    <s v="Northern Metropolitan"/>
    <n v="7"/>
    <n v="2016"/>
  </r>
  <r>
    <d v="2016-07-18T00:00:00"/>
    <n v="1130000"/>
    <x v="0"/>
    <s v="Metro Ladder"/>
    <x v="1"/>
    <n v="3058"/>
    <n v="2"/>
    <n v="1"/>
    <n v="2"/>
    <n v="520"/>
    <m/>
    <s v="59 Moore St"/>
    <s v="Coburg"/>
    <s v="Moreland"/>
    <s v="Northern Metropolitan"/>
    <n v="7"/>
    <n v="2016"/>
  </r>
  <r>
    <d v="2016-07-18T00:00:00"/>
    <n v="875000"/>
    <x v="0"/>
    <s v="Property Barons"/>
    <x v="0"/>
    <n v="3033"/>
    <n v="3"/>
    <n v="2"/>
    <n v="2"/>
    <n v="928"/>
    <n v="1970"/>
    <s v="83 Milleara Rd"/>
    <s v="Keilor East"/>
    <s v="Moonee Valley"/>
    <s v="Western Metropolitan"/>
    <n v="7"/>
    <n v="2016"/>
  </r>
  <r>
    <d v="2016-07-18T00:00:00"/>
    <n v="1377000"/>
    <x v="0"/>
    <s v="Cunninghams"/>
    <x v="1"/>
    <n v="3032"/>
    <n v="3"/>
    <n v="1"/>
    <n v="1"/>
    <n v="417"/>
    <n v="1900"/>
    <s v="10 McCully St"/>
    <s v="Ascot Vale"/>
    <s v="Moonee Valley"/>
    <s v="Western Metropolitan"/>
    <n v="7"/>
    <n v="2016"/>
  </r>
  <r>
    <d v="2016-07-18T00:00:00"/>
    <n v="1230000"/>
    <x v="0"/>
    <s v="Cunninghams"/>
    <x v="0"/>
    <n v="3032"/>
    <n v="4"/>
    <n v="3"/>
    <n v="2"/>
    <n v="270"/>
    <n v="2009"/>
    <s v="6 Ibis Pl"/>
    <s v="Maribyrnong"/>
    <s v="Maribyrnong"/>
    <s v="Western Metropolitan"/>
    <n v="7"/>
    <n v="2016"/>
  </r>
  <r>
    <d v="2016-07-18T00:00:00"/>
    <n v="2168000"/>
    <x v="0"/>
    <s v="Property Barons"/>
    <x v="1"/>
    <n v="3108"/>
    <n v="5"/>
    <n v="5"/>
    <n v="2"/>
    <n v="669"/>
    <n v="2016"/>
    <s v="49 Burgundy Dr"/>
    <s v="Doncaster"/>
    <s v="Manningham"/>
    <s v="Eastern Metropolitan"/>
    <n v="7"/>
    <n v="2016"/>
  </r>
  <r>
    <d v="2016-07-18T00:00:00"/>
    <n v="1189000"/>
    <x v="0"/>
    <s v="Metro Ladder"/>
    <x v="1"/>
    <n v="3165"/>
    <n v="3"/>
    <n v="2"/>
    <n v="2"/>
    <n v="337"/>
    <n v="2010"/>
    <s v="1/51 Valkstone St"/>
    <s v="Bentleigh East"/>
    <s v="Glen Eira"/>
    <s v="Southern Metropolitan"/>
    <n v="7"/>
    <n v="2016"/>
  </r>
  <r>
    <d v="2016-07-18T00:00:00"/>
    <n v="300000"/>
    <x v="1"/>
    <s v="Cunninghams"/>
    <x v="0"/>
    <n v="3073"/>
    <n v="2"/>
    <n v="1"/>
    <n v="1"/>
    <n v="0"/>
    <n v="2014"/>
    <s v="8/99 Barton St"/>
    <s v="Reservoir"/>
    <s v="Darebin"/>
    <s v="Northern Metropolitan"/>
    <n v="7"/>
    <n v="2016"/>
  </r>
  <r>
    <d v="2016-07-18T00:00:00"/>
    <n v="925000"/>
    <x v="0"/>
    <s v="Cunninghams"/>
    <x v="1"/>
    <n v="3073"/>
    <n v="5"/>
    <n v="3"/>
    <n v="4"/>
    <n v="922"/>
    <m/>
    <s v="30 Davidson St"/>
    <s v="Reservoir"/>
    <s v="Darebin"/>
    <s v="Northern Metropolitan"/>
    <n v="7"/>
    <n v="2016"/>
  </r>
  <r>
    <d v="2016-07-18T00:00:00"/>
    <n v="700000"/>
    <x v="0"/>
    <s v="Best Bricks"/>
    <x v="0"/>
    <n v="3020"/>
    <n v="4"/>
    <n v="2"/>
    <n v="1"/>
    <n v="807"/>
    <m/>
    <s v="51 Ardoyne St"/>
    <s v="Sunshine"/>
    <s v="Brimbank"/>
    <s v="Western Metropolitan"/>
    <n v="7"/>
    <n v="2016"/>
  </r>
  <r>
    <d v="2016-07-18T00:00:00"/>
    <n v="715000"/>
    <x v="0"/>
    <s v="Best Bricks"/>
    <x v="1"/>
    <n v="3020"/>
    <n v="5"/>
    <n v="2"/>
    <n v="2"/>
    <n v="654"/>
    <m/>
    <s v="41 Armstrong St"/>
    <s v="Sunshine West"/>
    <s v="Brimbank"/>
    <s v="Western Metropolitan"/>
    <n v="7"/>
    <n v="2016"/>
  </r>
  <r>
    <d v="2016-07-18T00:00:00"/>
    <n v="770500"/>
    <x v="2"/>
    <s v="Jones and Jones"/>
    <x v="1"/>
    <n v="3127"/>
    <n v="2"/>
    <n v="2"/>
    <n v="1"/>
    <n v="88"/>
    <n v="1997"/>
    <s v="2/215 Mont Albert Rd"/>
    <s v="Surrey Hills"/>
    <s v="Boroondara"/>
    <s v="Southern Metropolitan"/>
    <n v="7"/>
    <n v="2016"/>
  </r>
  <r>
    <d v="2016-07-18T00:00:00"/>
    <n v="1660000"/>
    <x v="0"/>
    <s v="Sanders"/>
    <x v="1"/>
    <n v="3146"/>
    <n v="3"/>
    <n v="1"/>
    <n v="2"/>
    <n v="297"/>
    <n v="1930"/>
    <s v="423 Burke Rd"/>
    <s v="Glen Iris"/>
    <s v="Boroondara"/>
    <s v="Southern Metropolitan"/>
    <n v="7"/>
    <n v="2016"/>
  </r>
  <r>
    <d v="2016-07-18T00:00:00"/>
    <n v="1790000"/>
    <x v="2"/>
    <s v="Jones and Jones"/>
    <x v="1"/>
    <n v="3123"/>
    <n v="3"/>
    <n v="2"/>
    <n v="2"/>
    <n v="0"/>
    <m/>
    <s v="5a Garden St"/>
    <s v="Hawthorn East"/>
    <s v="Boroondara"/>
    <s v="Southern Metropolitan"/>
    <n v="7"/>
    <n v="2016"/>
  </r>
  <r>
    <d v="2016-07-18T00:00:00"/>
    <n v="1900000"/>
    <x v="0"/>
    <s v="Cunninghams"/>
    <x v="0"/>
    <n v="3104"/>
    <n v="4"/>
    <n v="2"/>
    <n v="4"/>
    <n v="587"/>
    <n v="1960"/>
    <s v="41 Helston St"/>
    <s v="Balwyn North"/>
    <s v="Boroondara"/>
    <s v="Southern Metropolitan"/>
    <n v="7"/>
    <n v="2016"/>
  </r>
  <r>
    <d v="2016-07-18T00:00:00"/>
    <n v="3065000"/>
    <x v="0"/>
    <s v="Flanders &amp; Fish"/>
    <x v="1"/>
    <n v="3101"/>
    <n v="3"/>
    <n v="2"/>
    <n v="3"/>
    <n v="773"/>
    <m/>
    <s v="34 Alfred St"/>
    <s v="Kew"/>
    <s v="Boroondara"/>
    <s v="Southern Metropolitan"/>
    <n v="7"/>
    <n v="2016"/>
  </r>
  <r>
    <d v="2016-07-18T00:00:00"/>
    <n v="1800000"/>
    <x v="0"/>
    <s v="Jones and Jones"/>
    <x v="1"/>
    <n v="3188"/>
    <n v="3"/>
    <n v="2"/>
    <n v="2"/>
    <n v="920"/>
    <m/>
    <s v="6 Highett Rd"/>
    <s v="Hampton"/>
    <s v="Bayside"/>
    <s v="Southern Metropolitan"/>
    <n v="7"/>
    <n v="2016"/>
  </r>
  <r>
    <d v="2016-07-18T00:00:00"/>
    <n v="2375000"/>
    <x v="0"/>
    <s v="Jones and Jones"/>
    <x v="1"/>
    <n v="3186"/>
    <n v="3"/>
    <n v="2"/>
    <n v="2"/>
    <n v="547"/>
    <n v="2000"/>
    <s v="22 Champion St"/>
    <s v="Brighton"/>
    <s v="Bayside"/>
    <s v="Southern Metropolitan"/>
    <n v="7"/>
    <n v="2016"/>
  </r>
  <r>
    <d v="2016-07-19T00:00:00"/>
    <n v="457000"/>
    <x v="1"/>
    <s v="Jones and Jones"/>
    <x v="1"/>
    <n v="3067"/>
    <n v="1"/>
    <n v="1"/>
    <n v="1"/>
    <n v="0"/>
    <m/>
    <s v="116/56 Nicholson St"/>
    <s v="Abbotsford"/>
    <s v="Yarra"/>
    <s v="Northern Metropolitan"/>
    <n v="7"/>
    <n v="2016"/>
  </r>
  <r>
    <d v="2016-07-19T00:00:00"/>
    <n v="1461400"/>
    <x v="0"/>
    <s v="Metro Ladder"/>
    <x v="1"/>
    <n v="3128"/>
    <n v="4"/>
    <n v="2"/>
    <n v="2"/>
    <n v="780"/>
    <n v="1927"/>
    <s v="12 Barcelona St"/>
    <s v="Box Hill"/>
    <s v="Whitehorse"/>
    <s v="Eastern Metropolitan"/>
    <n v="7"/>
    <n v="2016"/>
  </r>
  <r>
    <d v="2016-07-19T00:00:00"/>
    <n v="540000"/>
    <x v="1"/>
    <s v="Best Bricks"/>
    <x v="0"/>
    <n v="3182"/>
    <n v="2"/>
    <n v="1"/>
    <n v="1"/>
    <n v="0"/>
    <n v="2003"/>
    <s v="301/8 Blanche St"/>
    <s v="St Kilda"/>
    <s v="Port Phillip"/>
    <s v="Southern Metropolitan"/>
    <n v="7"/>
    <n v="2016"/>
  </r>
  <r>
    <d v="2016-07-19T00:00:00"/>
    <n v="2000000"/>
    <x v="0"/>
    <s v="Cunninghams"/>
    <x v="1"/>
    <n v="3058"/>
    <n v="3"/>
    <n v="1"/>
    <n v="1"/>
    <n v="973"/>
    <m/>
    <s v="146 Elizabeth St"/>
    <s v="Coburg North"/>
    <s v="Moreland"/>
    <s v="Northern Metropolitan"/>
    <n v="7"/>
    <n v="2016"/>
  </r>
  <r>
    <d v="2016-07-19T00:00:00"/>
    <n v="450000"/>
    <x v="1"/>
    <s v="Metro Ladder"/>
    <x v="0"/>
    <n v="3040"/>
    <n v="2"/>
    <n v="1"/>
    <n v="1"/>
    <n v="0"/>
    <n v="1970"/>
    <s v="5/12 Schofield St"/>
    <s v="Essendon"/>
    <s v="Moonee Valley"/>
    <s v="Western Metropolitan"/>
    <n v="7"/>
    <n v="2016"/>
  </r>
  <r>
    <d v="2016-07-19T00:00:00"/>
    <n v="805000"/>
    <x v="0"/>
    <s v="Property Barons"/>
    <x v="1"/>
    <n v="3042"/>
    <n v="3"/>
    <n v="1"/>
    <n v="1"/>
    <n v="623"/>
    <m/>
    <s v="110 Halsey Rd"/>
    <s v="Airport West"/>
    <s v="Moonee Valley"/>
    <s v="Western Metropolitan"/>
    <n v="7"/>
    <n v="2016"/>
  </r>
  <r>
    <d v="2016-07-19T00:00:00"/>
    <n v="930000"/>
    <x v="0"/>
    <s v="Cunninghams"/>
    <x v="1"/>
    <n v="3039"/>
    <n v="3"/>
    <n v="3"/>
    <n v="1"/>
    <n v="325"/>
    <n v="1910"/>
    <s v="11 Bowen St"/>
    <s v="Moonee Ponds"/>
    <s v="Moonee Valley"/>
    <s v="Western Metropolitan"/>
    <n v="7"/>
    <n v="2016"/>
  </r>
  <r>
    <d v="2016-07-19T00:00:00"/>
    <n v="1015000"/>
    <x v="0"/>
    <s v="Property Barons"/>
    <x v="1"/>
    <n v="3042"/>
    <n v="3"/>
    <n v="1"/>
    <n v="1"/>
    <n v="643"/>
    <n v="1950"/>
    <s v="50 Hotham Rd"/>
    <s v="Niddrie"/>
    <s v="Moonee Valley"/>
    <s v="Western Metropolitan"/>
    <n v="7"/>
    <n v="2016"/>
  </r>
  <r>
    <d v="2016-07-19T00:00:00"/>
    <n v="1530000"/>
    <x v="0"/>
    <s v="Jones and Jones"/>
    <x v="1"/>
    <n v="3039"/>
    <n v="4"/>
    <n v="2"/>
    <n v="1"/>
    <n v="431"/>
    <n v="1906"/>
    <s v="4 Addison St"/>
    <s v="Moonee Ponds"/>
    <s v="Moonee Valley"/>
    <s v="Western Metropolitan"/>
    <n v="7"/>
    <n v="2016"/>
  </r>
  <r>
    <d v="2016-07-19T00:00:00"/>
    <n v="1260500"/>
    <x v="0"/>
    <s v="Jones and Jones"/>
    <x v="1"/>
    <n v="3167"/>
    <n v="3"/>
    <n v="1"/>
    <n v="1"/>
    <n v="774"/>
    <n v="1950"/>
    <s v="28 Devoy St"/>
    <s v="Oakleigh South"/>
    <s v="Monash"/>
    <s v="South-Eastern Metropolitan"/>
    <n v="7"/>
    <n v="2016"/>
  </r>
  <r>
    <d v="2016-07-19T00:00:00"/>
    <n v="485000"/>
    <x v="1"/>
    <s v="Melbourne Homes"/>
    <x v="0"/>
    <n v="3006"/>
    <n v="2"/>
    <n v="1"/>
    <n v="1"/>
    <n v="2121"/>
    <n v="2013"/>
    <s v="1712/39 Coventry St"/>
    <s v="Southbank"/>
    <s v="Melbourne"/>
    <s v="Southern Metropolitan"/>
    <n v="7"/>
    <n v="2016"/>
  </r>
  <r>
    <d v="2016-07-19T00:00:00"/>
    <n v="1470000"/>
    <x v="0"/>
    <s v="Jones and Jones"/>
    <x v="1"/>
    <n v="3051"/>
    <n v="3"/>
    <n v="1"/>
    <n v="0"/>
    <n v="232"/>
    <n v="1930"/>
    <s v="3 Murphy St"/>
    <s v="North Melbourne"/>
    <s v="Melbourne"/>
    <s v="Northern Metropolitan"/>
    <n v="7"/>
    <n v="2016"/>
  </r>
  <r>
    <d v="2016-07-19T00:00:00"/>
    <n v="1700000"/>
    <x v="0"/>
    <s v="Cunninghams"/>
    <x v="0"/>
    <n v="3141"/>
    <n v="3"/>
    <n v="2"/>
    <n v="1"/>
    <n v="181"/>
    <n v="1990"/>
    <s v="12 Witchwood Cl"/>
    <s v="South Yarra"/>
    <s v="Melbourne"/>
    <s v="Southern Metropolitan"/>
    <n v="7"/>
    <n v="2016"/>
  </r>
  <r>
    <d v="2016-07-19T00:00:00"/>
    <n v="1851000"/>
    <x v="0"/>
    <s v="Cunninghams"/>
    <x v="1"/>
    <n v="3052"/>
    <n v="2"/>
    <n v="1"/>
    <n v="1"/>
    <n v="172"/>
    <n v="1900"/>
    <s v="66 Fitzgibbon St"/>
    <s v="Parkville"/>
    <s v="Melbourne"/>
    <s v="Northern Metropolitan"/>
    <n v="7"/>
    <n v="2016"/>
  </r>
  <r>
    <d v="2016-07-19T00:00:00"/>
    <n v="900000"/>
    <x v="0"/>
    <s v="Property Barons"/>
    <x v="1"/>
    <n v="3108"/>
    <n v="3"/>
    <n v="3"/>
    <n v="2"/>
    <n v="385"/>
    <m/>
    <s v="1 Crawford Rd"/>
    <s v="Doncaster"/>
    <s v="Manningham"/>
    <s v="Eastern Metropolitan"/>
    <n v="7"/>
    <n v="2016"/>
  </r>
  <r>
    <d v="2016-07-19T00:00:00"/>
    <n v="1520000"/>
    <x v="0"/>
    <s v="Property Barons"/>
    <x v="1"/>
    <n v="3108"/>
    <n v="4"/>
    <n v="3"/>
    <n v="2"/>
    <n v="657"/>
    <n v="2010"/>
    <s v="12 Norfolk Cct"/>
    <s v="Doncaster"/>
    <s v="Manningham"/>
    <s v="Eastern Metropolitan"/>
    <n v="7"/>
    <n v="2016"/>
  </r>
  <r>
    <d v="2016-07-19T00:00:00"/>
    <n v="1185000"/>
    <x v="0"/>
    <s v="Metro Ladder"/>
    <x v="1"/>
    <n v="3165"/>
    <n v="3"/>
    <n v="1"/>
    <n v="2"/>
    <n v="618"/>
    <m/>
    <s v="20 Elizabeth St"/>
    <s v="Bentleigh East"/>
    <s v="Glen Eira"/>
    <s v="Southern Metropolitan"/>
    <n v="7"/>
    <n v="2016"/>
  </r>
  <r>
    <d v="2016-07-19T00:00:00"/>
    <n v="1275000"/>
    <x v="2"/>
    <s v="Metro Ladder"/>
    <x v="1"/>
    <n v="3204"/>
    <n v="3"/>
    <n v="2"/>
    <n v="2"/>
    <n v="309"/>
    <m/>
    <s v="59b Fromer St"/>
    <s v="Bentleigh"/>
    <s v="Glen Eira"/>
    <s v="Southern Metropolitan"/>
    <n v="7"/>
    <n v="2016"/>
  </r>
  <r>
    <d v="2016-07-19T00:00:00"/>
    <n v="830000"/>
    <x v="0"/>
    <s v="Flanders &amp; Fish"/>
    <x v="1"/>
    <n v="3073"/>
    <n v="3"/>
    <n v="1"/>
    <n v="2"/>
    <n v="671"/>
    <m/>
    <s v="4 Dennis St"/>
    <s v="Reservoir"/>
    <s v="Darebin"/>
    <s v="Northern Metropolitan"/>
    <n v="7"/>
    <n v="2016"/>
  </r>
  <r>
    <d v="2016-07-19T00:00:00"/>
    <n v="1570000"/>
    <x v="0"/>
    <s v="Best Bricks"/>
    <x v="0"/>
    <n v="3071"/>
    <n v="3"/>
    <n v="2"/>
    <n v="1"/>
    <n v="377"/>
    <n v="1920"/>
    <s v="109 Rossmoyne St"/>
    <s v="Thornbury"/>
    <s v="Darebin"/>
    <s v="Northern Metropolitan"/>
    <n v="7"/>
    <n v="2016"/>
  </r>
  <r>
    <d v="2016-07-19T00:00:00"/>
    <n v="451000"/>
    <x v="0"/>
    <s v="Best Bricks"/>
    <x v="1"/>
    <n v="3020"/>
    <n v="3"/>
    <n v="1"/>
    <n v="6"/>
    <n v="655"/>
    <n v="1978"/>
    <s v="49 Warmington Rd"/>
    <s v="Sunshine West"/>
    <s v="Brimbank"/>
    <s v="Western Metropolitan"/>
    <n v="7"/>
    <n v="2016"/>
  </r>
  <r>
    <d v="2016-07-19T00:00:00"/>
    <n v="1150000"/>
    <x v="2"/>
    <s v="Sanders"/>
    <x v="1"/>
    <n v="3104"/>
    <n v="3"/>
    <n v="2"/>
    <n v="1"/>
    <n v="207"/>
    <n v="2003"/>
    <s v="15 Ellendale St"/>
    <s v="Balwyn North"/>
    <s v="Boroondara"/>
    <s v="Southern Metropolitan"/>
    <n v="7"/>
    <n v="2016"/>
  </r>
  <r>
    <d v="2016-07-19T00:00:00"/>
    <n v="2160000"/>
    <x v="0"/>
    <s v="Property Barons"/>
    <x v="1"/>
    <n v="3122"/>
    <n v="3"/>
    <n v="2"/>
    <n v="2"/>
    <n v="387"/>
    <n v="1910"/>
    <s v="27 Falmouth St"/>
    <s v="Hawthorn"/>
    <s v="Boroondara"/>
    <s v="Southern Metropolitan"/>
    <n v="7"/>
    <n v="2016"/>
  </r>
  <r>
    <d v="2016-07-19T00:00:00"/>
    <n v="2350000"/>
    <x v="0"/>
    <s v="Cunninghams"/>
    <x v="1"/>
    <n v="3123"/>
    <n v="4"/>
    <n v="2"/>
    <n v="2"/>
    <n v="556"/>
    <n v="1900"/>
    <s v="91 Rathmines Rd"/>
    <s v="Hawthorn East"/>
    <s v="Boroondara"/>
    <s v="Southern Metropolitan"/>
    <n v="7"/>
    <n v="2016"/>
  </r>
  <r>
    <d v="2016-07-19T00:00:00"/>
    <n v="590000"/>
    <x v="1"/>
    <s v="Maxwells"/>
    <x v="1"/>
    <n v="3186"/>
    <n v="2"/>
    <n v="1"/>
    <n v="1"/>
    <n v="0"/>
    <n v="1950"/>
    <s v="2/42 Grosvenor St"/>
    <s v="Brighton"/>
    <s v="Bayside"/>
    <s v="Southern Metropolitan"/>
    <n v="7"/>
    <n v="2016"/>
  </r>
  <r>
    <d v="2016-07-19T00:00:00"/>
    <n v="602500"/>
    <x v="0"/>
    <s v="Cunninghams"/>
    <x v="1"/>
    <n v="3085"/>
    <n v="3"/>
    <n v="2"/>
    <n v="2"/>
    <n v="586"/>
    <n v="1970"/>
    <s v="340 Yallambie Rd"/>
    <s v="Yallambie"/>
    <s v="Banyule"/>
    <s v="Northern Metropolitan"/>
    <n v="7"/>
    <n v="2016"/>
  </r>
  <r>
    <d v="2016-07-20T00:00:00"/>
    <n v="791500"/>
    <x v="1"/>
    <s v="Cunninghams"/>
    <x v="1"/>
    <n v="3121"/>
    <n v="3"/>
    <n v="2"/>
    <n v="2"/>
    <n v="0"/>
    <n v="2005"/>
    <s v="3/77 River St"/>
    <s v="Richmond"/>
    <s v="Yarra"/>
    <s v="Northern Metropolitan"/>
    <n v="7"/>
    <n v="2016"/>
  </r>
  <r>
    <d v="2016-07-20T00:00:00"/>
    <n v="1035000"/>
    <x v="0"/>
    <s v="Jones and Jones"/>
    <x v="1"/>
    <n v="3121"/>
    <n v="2"/>
    <n v="1"/>
    <n v="0"/>
    <n v="108"/>
    <n v="1900"/>
    <s v="41 Clifton St"/>
    <s v="Richmond"/>
    <s v="Yarra"/>
    <s v="Northern Metropolitan"/>
    <n v="7"/>
    <n v="2016"/>
  </r>
  <r>
    <d v="2016-07-20T00:00:00"/>
    <n v="920000"/>
    <x v="1"/>
    <s v="Zimmerman"/>
    <x v="1"/>
    <n v="3142"/>
    <n v="2"/>
    <n v="1"/>
    <n v="1"/>
    <n v="0"/>
    <n v="1930"/>
    <s v="3/625 Toorak Rd"/>
    <s v="Toorak"/>
    <s v="Stonnington"/>
    <s v="Southern Metropolitan"/>
    <n v="7"/>
    <n v="2016"/>
  </r>
  <r>
    <d v="2016-07-20T00:00:00"/>
    <n v="550000"/>
    <x v="1"/>
    <s v="Cunninghams"/>
    <x v="0"/>
    <n v="3182"/>
    <n v="2"/>
    <n v="1"/>
    <n v="1"/>
    <n v="1357"/>
    <m/>
    <s v="7/19 Redan St"/>
    <s v="St Kilda"/>
    <s v="Port Phillip"/>
    <s v="Southern Metropolitan"/>
    <n v="7"/>
    <n v="2016"/>
  </r>
  <r>
    <d v="2016-07-20T00:00:00"/>
    <n v="1025000"/>
    <x v="0"/>
    <s v="Flanders &amp; Fish"/>
    <x v="1"/>
    <n v="3046"/>
    <n v="4"/>
    <n v="2"/>
    <n v="4"/>
    <n v="1011"/>
    <m/>
    <s v="46 Stanley St"/>
    <s v="Glenroy"/>
    <s v="Moreland"/>
    <s v="Northern Metropolitan"/>
    <n v="7"/>
    <n v="2016"/>
  </r>
  <r>
    <d v="2016-07-20T00:00:00"/>
    <n v="1044000"/>
    <x v="1"/>
    <s v="Jones and Jones"/>
    <x v="1"/>
    <n v="3056"/>
    <n v="3"/>
    <n v="1"/>
    <n v="1"/>
    <n v="0"/>
    <n v="2000"/>
    <s v="215/1 Dods St"/>
    <s v="Brunswick"/>
    <s v="Moreland"/>
    <s v="Northern Metropolitan"/>
    <n v="7"/>
    <n v="2016"/>
  </r>
  <r>
    <d v="2016-07-20T00:00:00"/>
    <n v="655000"/>
    <x v="1"/>
    <s v="Cunninghams"/>
    <x v="1"/>
    <n v="3207"/>
    <n v="2"/>
    <n v="2"/>
    <n v="1"/>
    <n v="0"/>
    <n v="2000"/>
    <s v="4/200 Bay St"/>
    <s v="Port Melbourne"/>
    <s v="Melbourne"/>
    <s v="Southern Metropolitan"/>
    <n v="7"/>
    <n v="2016"/>
  </r>
  <r>
    <d v="2016-07-20T00:00:00"/>
    <n v="305000"/>
    <x v="1"/>
    <s v="Flanders &amp; Fish"/>
    <x v="1"/>
    <n v="3011"/>
    <n v="1"/>
    <n v="1"/>
    <n v="1"/>
    <n v="59"/>
    <n v="1965"/>
    <s v="8/33 Gordon St"/>
    <s v="Footscray"/>
    <s v="Maribyrnong"/>
    <s v="Western Metropolitan"/>
    <n v="7"/>
    <n v="2016"/>
  </r>
  <r>
    <d v="2016-07-20T00:00:00"/>
    <n v="1275000"/>
    <x v="0"/>
    <s v="Maxwells"/>
    <x v="0"/>
    <n v="3012"/>
    <n v="4"/>
    <n v="2"/>
    <n v="1"/>
    <n v="274"/>
    <n v="1910"/>
    <s v="72 Chirnside St"/>
    <s v="Kingsville"/>
    <s v="Maribyrnong"/>
    <s v="Western Metropolitan"/>
    <n v="7"/>
    <n v="2016"/>
  </r>
  <r>
    <d v="2016-07-20T00:00:00"/>
    <n v="835000"/>
    <x v="1"/>
    <s v="Jones and Jones"/>
    <x v="0"/>
    <n v="3163"/>
    <n v="3"/>
    <n v="1"/>
    <n v="1"/>
    <n v="181"/>
    <n v="1975"/>
    <s v="3/19 Howe St"/>
    <s v="Murrumbeena"/>
    <s v="Glen Eira"/>
    <s v="Southern Metropolitan"/>
    <n v="7"/>
    <n v="2016"/>
  </r>
  <r>
    <d v="2016-07-20T00:00:00"/>
    <n v="900000"/>
    <x v="1"/>
    <s v="Metro Ladder"/>
    <x v="1"/>
    <n v="3204"/>
    <n v="3"/>
    <n v="1"/>
    <n v="1"/>
    <n v="265"/>
    <n v="1990"/>
    <s v="2/27 Wheeler St"/>
    <s v="Ormond"/>
    <s v="Glen Eira"/>
    <s v="Southern Metropolitan"/>
    <n v="7"/>
    <n v="2016"/>
  </r>
  <r>
    <d v="2016-07-20T00:00:00"/>
    <n v="560000"/>
    <x v="1"/>
    <s v="Cunninghams"/>
    <x v="1"/>
    <n v="3071"/>
    <n v="2"/>
    <n v="1"/>
    <n v="2"/>
    <n v="0"/>
    <m/>
    <s v="1/295 Rossmoyne St"/>
    <s v="Thornbury"/>
    <s v="Darebin"/>
    <s v="Northern Metropolitan"/>
    <n v="7"/>
    <n v="2016"/>
  </r>
  <r>
    <d v="2016-07-20T00:00:00"/>
    <n v="650000"/>
    <x v="0"/>
    <s v="Cunninghams"/>
    <x v="0"/>
    <n v="3073"/>
    <n v="3"/>
    <n v="1"/>
    <n v="3"/>
    <n v="620"/>
    <n v="1960"/>
    <s v="3 Colthur St"/>
    <s v="Reservoir"/>
    <s v="Darebin"/>
    <s v="Northern Metropolitan"/>
    <n v="7"/>
    <n v="2016"/>
  </r>
  <r>
    <d v="2016-07-20T00:00:00"/>
    <n v="805000"/>
    <x v="1"/>
    <s v="Metro Ladder"/>
    <x v="1"/>
    <n v="3127"/>
    <n v="2"/>
    <n v="1"/>
    <n v="2"/>
    <n v="297"/>
    <m/>
    <s v="1/308 Canterbury Rd"/>
    <s v="Surrey Hills"/>
    <s v="Boroondara"/>
    <s v="Southern Metropolitan"/>
    <n v="7"/>
    <n v="2016"/>
  </r>
  <r>
    <d v="2016-07-20T00:00:00"/>
    <n v="2800000"/>
    <x v="0"/>
    <s v="Melbourne Homes"/>
    <x v="1"/>
    <n v="3188"/>
    <n v="4"/>
    <n v="3"/>
    <n v="2"/>
    <n v="701"/>
    <n v="2015"/>
    <s v="38 Myrtle Rd"/>
    <s v="Hampton"/>
    <s v="Bayside"/>
    <s v="Southern Metropolitan"/>
    <n v="7"/>
    <n v="2016"/>
  </r>
  <r>
    <d v="2016-07-20T00:00:00"/>
    <n v="470000"/>
    <x v="1"/>
    <s v="Cunninghams"/>
    <x v="0"/>
    <n v="3079"/>
    <n v="2"/>
    <n v="1"/>
    <n v="1"/>
    <n v="1473"/>
    <n v="1960"/>
    <s v="5/3 Rotherwood Rd"/>
    <s v="Ivanhoe East"/>
    <s v="Banyule"/>
    <s v="Eastern Metropolitan"/>
    <n v="7"/>
    <n v="2016"/>
  </r>
  <r>
    <d v="2016-07-20T00:00:00"/>
    <n v="2530000"/>
    <x v="0"/>
    <s v="Property Barons"/>
    <x v="1"/>
    <n v="3084"/>
    <n v="5"/>
    <n v="3"/>
    <n v="1"/>
    <n v="1850"/>
    <n v="1910"/>
    <s v="1 Hillside Rd"/>
    <s v="Rosanna"/>
    <s v="Banyule"/>
    <s v="Eastern Metropolitan"/>
    <n v="7"/>
    <n v="2016"/>
  </r>
  <r>
    <d v="2016-07-21T00:00:00"/>
    <n v="965000"/>
    <x v="0"/>
    <s v="Cunninghams"/>
    <x v="1"/>
    <n v="3121"/>
    <n v="2"/>
    <n v="1"/>
    <n v="0"/>
    <n v="158"/>
    <n v="1900"/>
    <s v="8 Neptune St"/>
    <s v="Richmond"/>
    <s v="Yarra"/>
    <s v="Northern Metropolitan"/>
    <n v="7"/>
    <n v="2016"/>
  </r>
  <r>
    <d v="2016-07-21T00:00:00"/>
    <n v="1250000"/>
    <x v="0"/>
    <s v="Cunninghams"/>
    <x v="0"/>
    <n v="3065"/>
    <n v="3"/>
    <n v="1"/>
    <n v="1"/>
    <n v="113"/>
    <n v="1890"/>
    <s v="431 George St"/>
    <s v="Fitzroy"/>
    <s v="Yarra"/>
    <s v="Northern Metropolitan"/>
    <n v="7"/>
    <n v="2016"/>
  </r>
  <r>
    <d v="2016-07-21T00:00:00"/>
    <n v="1365000"/>
    <x v="0"/>
    <s v="Cunninghams"/>
    <x v="1"/>
    <n v="3121"/>
    <n v="3"/>
    <n v="1"/>
    <n v="1"/>
    <n v="301"/>
    <n v="1935"/>
    <s v="6 Kennedy St"/>
    <s v="Richmond"/>
    <s v="Yarra"/>
    <s v="Northern Metropolitan"/>
    <n v="7"/>
    <n v="2016"/>
  </r>
  <r>
    <d v="2016-07-21T00:00:00"/>
    <n v="420000"/>
    <x v="1"/>
    <s v="Jones and Jones"/>
    <x v="0"/>
    <n v="3128"/>
    <n v="2"/>
    <n v="1"/>
    <n v="1"/>
    <n v="0"/>
    <n v="1970"/>
    <s v="1/14 Alexander St"/>
    <s v="Box Hill"/>
    <s v="Whitehorse"/>
    <s v="Eastern Metropolitan"/>
    <n v="7"/>
    <n v="2016"/>
  </r>
  <r>
    <d v="2016-07-21T00:00:00"/>
    <n v="925000"/>
    <x v="1"/>
    <s v="Zimmerman"/>
    <x v="1"/>
    <n v="3142"/>
    <n v="2"/>
    <n v="2"/>
    <n v="2"/>
    <n v="0"/>
    <n v="1970"/>
    <s v="4/8 Bruce St"/>
    <s v="Toorak"/>
    <s v="Stonnington"/>
    <s v="Southern Metropolitan"/>
    <n v="7"/>
    <n v="2016"/>
  </r>
  <r>
    <d v="2016-07-21T00:00:00"/>
    <n v="2170000"/>
    <x v="0"/>
    <s v="Jones and Jones"/>
    <x v="1"/>
    <n v="3142"/>
    <n v="5"/>
    <n v="1"/>
    <n v="0"/>
    <n v="333"/>
    <m/>
    <s v="3 Mell St"/>
    <s v="Toorak"/>
    <s v="Stonnington"/>
    <s v="Southern Metropolitan"/>
    <n v="7"/>
    <n v="2016"/>
  </r>
  <r>
    <d v="2016-07-21T00:00:00"/>
    <n v="4000000"/>
    <x v="0"/>
    <s v="Flanders &amp; Fish"/>
    <x v="0"/>
    <n v="3142"/>
    <n v="4"/>
    <n v="4"/>
    <n v="4"/>
    <n v="324"/>
    <m/>
    <s v="1 Ross St"/>
    <s v="Toorak"/>
    <s v="Stonnington"/>
    <s v="Southern Metropolitan"/>
    <n v="7"/>
    <n v="2016"/>
  </r>
  <r>
    <d v="2016-07-21T00:00:00"/>
    <n v="1600000"/>
    <x v="0"/>
    <s v="Cunninghams"/>
    <x v="0"/>
    <n v="3205"/>
    <n v="3"/>
    <n v="2"/>
    <n v="1"/>
    <n v="88"/>
    <n v="1890"/>
    <s v="157 Napier St"/>
    <s v="South Melbourne"/>
    <s v="Port Phillip"/>
    <s v="Southern Metropolitan"/>
    <n v="7"/>
    <n v="2016"/>
  </r>
  <r>
    <d v="2016-07-21T00:00:00"/>
    <n v="870000"/>
    <x v="0"/>
    <s v="Cunninghams"/>
    <x v="1"/>
    <n v="3058"/>
    <n v="3"/>
    <n v="1"/>
    <n v="1"/>
    <n v="371"/>
    <n v="1980"/>
    <s v="24 Webb St"/>
    <s v="Coburg"/>
    <s v="Moreland"/>
    <s v="Northern Metropolitan"/>
    <n v="7"/>
    <n v="2016"/>
  </r>
  <r>
    <d v="2016-07-21T00:00:00"/>
    <n v="642000"/>
    <x v="0"/>
    <s v="Flanders &amp; Fish"/>
    <x v="0"/>
    <n v="3034"/>
    <n v="3"/>
    <n v="1"/>
    <n v="1"/>
    <n v="590"/>
    <n v="1960"/>
    <s v="63 Doyle St"/>
    <s v="Avondale Heights"/>
    <s v="Moonee Valley"/>
    <s v="Western Metropolitan"/>
    <n v="7"/>
    <n v="2016"/>
  </r>
  <r>
    <d v="2016-07-21T00:00:00"/>
    <n v="1045000"/>
    <x v="0"/>
    <s v="Cunninghams"/>
    <x v="1"/>
    <n v="3166"/>
    <n v="3"/>
    <n v="1"/>
    <n v="2"/>
    <n v="643"/>
    <m/>
    <s v="56 Burlington St"/>
    <s v="Oakleigh"/>
    <s v="Monash"/>
    <s v="Southern Metropolitan"/>
    <n v="7"/>
    <n v="2016"/>
  </r>
  <r>
    <d v="2016-07-21T00:00:00"/>
    <n v="455500"/>
    <x v="1"/>
    <s v="Metro Ladder"/>
    <x v="1"/>
    <n v="3207"/>
    <n v="1"/>
    <n v="1"/>
    <n v="1"/>
    <n v="0"/>
    <n v="2002"/>
    <s v="403/99 Nott St"/>
    <s v="Port Melbourne"/>
    <s v="Melbourne"/>
    <s v="Southern Metropolitan"/>
    <n v="7"/>
    <n v="2016"/>
  </r>
  <r>
    <d v="2016-07-21T00:00:00"/>
    <n v="755000"/>
    <x v="2"/>
    <s v="Jones and Jones"/>
    <x v="0"/>
    <n v="3011"/>
    <n v="2"/>
    <n v="2"/>
    <n v="1"/>
    <n v="97"/>
    <m/>
    <s v="2 Skipper La"/>
    <s v="Seddon"/>
    <s v="Maribyrnong"/>
    <s v="Western Metropolitan"/>
    <n v="7"/>
    <n v="2016"/>
  </r>
  <r>
    <d v="2016-07-21T00:00:00"/>
    <n v="900000"/>
    <x v="0"/>
    <s v="Cunninghams"/>
    <x v="0"/>
    <n v="3108"/>
    <n v="3"/>
    <n v="2"/>
    <n v="2"/>
    <n v="366"/>
    <n v="2013"/>
    <s v="31 Massey St"/>
    <s v="Doncaster"/>
    <s v="Manningham"/>
    <s v="Eastern Metropolitan"/>
    <n v="7"/>
    <n v="2016"/>
  </r>
  <r>
    <d v="2016-07-21T00:00:00"/>
    <n v="990000"/>
    <x v="0"/>
    <s v="Property Barons"/>
    <x v="0"/>
    <n v="3107"/>
    <n v="4"/>
    <n v="2"/>
    <n v="2"/>
    <n v="652"/>
    <n v="1973"/>
    <s v="157 Swanston St"/>
    <s v="Templestowe Lower"/>
    <s v="Manningham"/>
    <s v="Eastern Metropolitan"/>
    <n v="7"/>
    <n v="2016"/>
  </r>
  <r>
    <d v="2016-07-21T00:00:00"/>
    <n v="392250"/>
    <x v="0"/>
    <s v="Best Bricks"/>
    <x v="0"/>
    <n v="3015"/>
    <n v="2"/>
    <n v="1"/>
    <n v="2"/>
    <n v="462"/>
    <n v="1970"/>
    <s v="2/77 Vernon St"/>
    <s v="South Kingsville"/>
    <s v="Hobsons Bay"/>
    <s v="Western Metropolitan"/>
    <n v="7"/>
    <n v="2016"/>
  </r>
  <r>
    <d v="2016-07-21T00:00:00"/>
    <n v="491500"/>
    <x v="1"/>
    <s v="Zimmerman"/>
    <x v="1"/>
    <n v="3016"/>
    <n v="2"/>
    <n v="1"/>
    <n v="1"/>
    <n v="0"/>
    <n v="1970"/>
    <s v="6/13 Dover Rd"/>
    <s v="Williamstown"/>
    <s v="Hobsons Bay"/>
    <s v="Western Metropolitan"/>
    <n v="7"/>
    <n v="2016"/>
  </r>
  <r>
    <d v="2016-07-21T00:00:00"/>
    <n v="835000"/>
    <x v="0"/>
    <s v="Melbourne Homes"/>
    <x v="1"/>
    <n v="3015"/>
    <n v="3"/>
    <n v="1"/>
    <n v="3"/>
    <n v="459"/>
    <m/>
    <s v="13 Abbott St"/>
    <s v="Spotswood"/>
    <s v="Hobsons Bay"/>
    <s v="Western Metropolitan"/>
    <n v="7"/>
    <n v="2016"/>
  </r>
  <r>
    <d v="2016-07-21T00:00:00"/>
    <n v="330000"/>
    <x v="1"/>
    <s v="Metro Ladder"/>
    <x v="1"/>
    <n v="3163"/>
    <n v="1"/>
    <n v="1"/>
    <n v="1"/>
    <n v="0"/>
    <n v="1970"/>
    <s v="1/78 Railway Rd"/>
    <s v="Carnegie"/>
    <s v="Glen Eira"/>
    <s v="Southern Metropolitan"/>
    <n v="7"/>
    <n v="2016"/>
  </r>
  <r>
    <d v="2016-07-21T00:00:00"/>
    <n v="725000"/>
    <x v="1"/>
    <s v="Metro Ladder"/>
    <x v="1"/>
    <n v="3204"/>
    <n v="2"/>
    <n v="1"/>
    <n v="1"/>
    <n v="227"/>
    <n v="1990"/>
    <s v="2/15 Jasper Rd"/>
    <s v="Bentleigh"/>
    <s v="Glen Eira"/>
    <s v="Southern Metropolitan"/>
    <n v="7"/>
    <n v="2016"/>
  </r>
  <r>
    <d v="2016-07-21T00:00:00"/>
    <n v="1110000"/>
    <x v="1"/>
    <s v="Metro Ladder"/>
    <x v="1"/>
    <n v="3162"/>
    <n v="3"/>
    <n v="2"/>
    <n v="1"/>
    <n v="299"/>
    <m/>
    <s v="5 Field St"/>
    <s v="Caulfield South"/>
    <s v="Glen Eira"/>
    <s v="Southern Metropolitan"/>
    <n v="7"/>
    <n v="2016"/>
  </r>
  <r>
    <d v="2016-07-21T00:00:00"/>
    <n v="1162500"/>
    <x v="0"/>
    <s v="Cunninghams"/>
    <x v="1"/>
    <n v="3072"/>
    <n v="3"/>
    <n v="2"/>
    <n v="2"/>
    <n v="463"/>
    <n v="1920"/>
    <s v="21 Gillingham St"/>
    <s v="Preston"/>
    <s v="Darebin"/>
    <s v="Northern Metropolitan"/>
    <n v="7"/>
    <n v="2016"/>
  </r>
  <r>
    <d v="2016-07-21T00:00:00"/>
    <n v="1286000"/>
    <x v="0"/>
    <s v="Best Bricks"/>
    <x v="1"/>
    <n v="3070"/>
    <n v="2"/>
    <n v="1"/>
    <n v="1"/>
    <n v="245"/>
    <n v="1890"/>
    <s v="43 Christmas St"/>
    <s v="Northcote"/>
    <s v="Darebin"/>
    <s v="Northern Metropolitan"/>
    <n v="7"/>
    <n v="2016"/>
  </r>
  <r>
    <d v="2016-07-21T00:00:00"/>
    <n v="1400000"/>
    <x v="0"/>
    <s v="Melbourne Homes"/>
    <x v="1"/>
    <n v="3070"/>
    <n v="3"/>
    <n v="1"/>
    <n v="1"/>
    <n v="335"/>
    <m/>
    <s v="23 Howitt St"/>
    <s v="Northcote"/>
    <s v="Darebin"/>
    <s v="Northern Metropolitan"/>
    <n v="7"/>
    <n v="2016"/>
  </r>
  <r>
    <d v="2016-07-21T00:00:00"/>
    <n v="672000"/>
    <x v="2"/>
    <s v="Cunninghams"/>
    <x v="1"/>
    <n v="3101"/>
    <n v="2"/>
    <n v="1"/>
    <n v="1"/>
    <n v="0"/>
    <n v="1980"/>
    <s v="3/37 Atkins St"/>
    <s v="Kew"/>
    <s v="Boroondara"/>
    <s v="Southern Metropolitan"/>
    <n v="7"/>
    <n v="2016"/>
  </r>
  <r>
    <d v="2016-07-21T00:00:00"/>
    <n v="900000"/>
    <x v="1"/>
    <s v="Jones and Jones"/>
    <x v="1"/>
    <n v="3124"/>
    <n v="2"/>
    <n v="1"/>
    <n v="1"/>
    <n v="150"/>
    <n v="1970"/>
    <s v="2/25 Hazel St"/>
    <s v="Camberwell"/>
    <s v="Boroondara"/>
    <s v="Southern Metropolitan"/>
    <n v="7"/>
    <n v="2016"/>
  </r>
  <r>
    <d v="2016-07-21T00:00:00"/>
    <n v="1580000"/>
    <x v="0"/>
    <s v="Cunninghams"/>
    <x v="1"/>
    <n v="3187"/>
    <n v="3"/>
    <n v="2"/>
    <n v="2"/>
    <n v="597"/>
    <m/>
    <s v="10 MacKie Gr"/>
    <s v="Brighton East"/>
    <s v="Bayside"/>
    <s v="Southern Metropolitan"/>
    <n v="7"/>
    <n v="2016"/>
  </r>
  <r>
    <d v="2016-07-21T00:00:00"/>
    <n v="840000"/>
    <x v="0"/>
    <s v="Property Barons"/>
    <x v="1"/>
    <n v="3085"/>
    <n v="4"/>
    <n v="2"/>
    <n v="2"/>
    <n v="761"/>
    <n v="1970"/>
    <s v="5 Kurdian Ct"/>
    <s v="Yallambie"/>
    <s v="Banyule"/>
    <s v="Northern Metropolitan"/>
    <n v="7"/>
    <n v="2016"/>
  </r>
  <r>
    <d v="2016-07-22T00:00:00"/>
    <n v="370000"/>
    <x v="1"/>
    <s v="Maxwells"/>
    <x v="0"/>
    <n v="3184"/>
    <n v="1"/>
    <n v="1"/>
    <n v="1"/>
    <n v="0"/>
    <n v="1960"/>
    <s v="7/76 Mitford St"/>
    <s v="Elwood"/>
    <s v="Port Phillip"/>
    <s v="Southern Metropolitan"/>
    <n v="7"/>
    <n v="2016"/>
  </r>
  <r>
    <d v="2016-07-22T00:00:00"/>
    <n v="875000"/>
    <x v="0"/>
    <s v="Property Barons"/>
    <x v="1"/>
    <n v="3182"/>
    <n v="2"/>
    <n v="1"/>
    <n v="0"/>
    <n v="94"/>
    <m/>
    <s v="74 Chapel St"/>
    <s v="St Kilda"/>
    <s v="Port Phillip"/>
    <s v="Southern Metropolitan"/>
    <n v="7"/>
    <n v="2016"/>
  </r>
  <r>
    <d v="2016-07-22T00:00:00"/>
    <n v="1250000"/>
    <x v="0"/>
    <s v="Sanders"/>
    <x v="0"/>
    <n v="3205"/>
    <n v="3"/>
    <n v="2"/>
    <n v="1"/>
    <n v="108"/>
    <n v="1890"/>
    <s v="24 Lyell St"/>
    <s v="South Melbourne"/>
    <s v="Port Phillip"/>
    <s v="Southern Metropolitan"/>
    <n v="7"/>
    <n v="2016"/>
  </r>
  <r>
    <d v="2016-07-22T00:00:00"/>
    <n v="1950000"/>
    <x v="0"/>
    <s v="Metro Ladder"/>
    <x v="1"/>
    <n v="3182"/>
    <n v="4"/>
    <n v="2"/>
    <n v="2"/>
    <n v="436"/>
    <n v="1880"/>
    <s v="30 Odessa St"/>
    <s v="St Kilda"/>
    <s v="Port Phillip"/>
    <s v="Southern Metropolitan"/>
    <n v="7"/>
    <n v="2016"/>
  </r>
  <r>
    <d v="2016-07-22T00:00:00"/>
    <n v="370000"/>
    <x v="1"/>
    <s v="Cunninghams"/>
    <x v="0"/>
    <n v="3055"/>
    <n v="2"/>
    <n v="1"/>
    <n v="1"/>
    <n v="0"/>
    <n v="1970"/>
    <s v="8/109 Melville Rd"/>
    <s v="Brunswick West"/>
    <s v="Moreland"/>
    <s v="Northern Metropolitan"/>
    <n v="7"/>
    <n v="2016"/>
  </r>
  <r>
    <d v="2016-07-22T00:00:00"/>
    <n v="480000"/>
    <x v="0"/>
    <s v="Metro Ladder"/>
    <x v="1"/>
    <n v="3046"/>
    <n v="2"/>
    <n v="1"/>
    <n v="2"/>
    <n v="0"/>
    <m/>
    <s v="8a Pines Gr"/>
    <s v="Oak Park"/>
    <s v="Moreland"/>
    <s v="Northern Metropolitan"/>
    <n v="7"/>
    <n v="2016"/>
  </r>
  <r>
    <d v="2016-07-22T00:00:00"/>
    <n v="800000"/>
    <x v="0"/>
    <s v="Cunninghams"/>
    <x v="1"/>
    <n v="3043"/>
    <n v="4"/>
    <n v="2"/>
    <n v="2"/>
    <n v="719"/>
    <n v="2000"/>
    <s v="18 Primula Bvd"/>
    <s v="Gowanbrae"/>
    <s v="Moreland"/>
    <s v="Western Metropolitan"/>
    <n v="7"/>
    <n v="2016"/>
  </r>
  <r>
    <d v="2016-07-22T00:00:00"/>
    <n v="960000"/>
    <x v="0"/>
    <s v="Metro Ladder"/>
    <x v="1"/>
    <n v="3044"/>
    <n v="3"/>
    <n v="2"/>
    <n v="2"/>
    <n v="501"/>
    <n v="1960"/>
    <s v="130 Essex St"/>
    <s v="Pascoe Vale"/>
    <s v="Moreland"/>
    <s v="Northern Metropolitan"/>
    <n v="7"/>
    <n v="2016"/>
  </r>
  <r>
    <d v="2016-07-22T00:00:00"/>
    <n v="457000"/>
    <x v="1"/>
    <s v="Property Barons"/>
    <x v="1"/>
    <n v="3040"/>
    <n v="2"/>
    <n v="1"/>
    <n v="1"/>
    <n v="0"/>
    <m/>
    <s v="7/18 Raleigh St"/>
    <s v="Essendon"/>
    <s v="Moonee Valley"/>
    <s v="Western Metropolitan"/>
    <n v="7"/>
    <n v="2016"/>
  </r>
  <r>
    <d v="2016-07-22T00:00:00"/>
    <n v="890000"/>
    <x v="0"/>
    <s v="Metro Ladder"/>
    <x v="0"/>
    <n v="3032"/>
    <n v="3"/>
    <n v="1"/>
    <n v="1"/>
    <n v="242"/>
    <n v="1920"/>
    <s v="62 Mirams St"/>
    <s v="Ascot Vale"/>
    <s v="Moonee Valley"/>
    <s v="Western Metropolitan"/>
    <n v="7"/>
    <n v="2016"/>
  </r>
  <r>
    <d v="2016-07-22T00:00:00"/>
    <n v="1365000"/>
    <x v="0"/>
    <s v="Maxwells"/>
    <x v="1"/>
    <n v="3031"/>
    <n v="4"/>
    <n v="2"/>
    <n v="1"/>
    <n v="242"/>
    <m/>
    <s v="42 McCracken St"/>
    <s v="Kensington"/>
    <s v="Moonee Valley"/>
    <s v="Northern Metropolitan"/>
    <n v="7"/>
    <n v="2016"/>
  </r>
  <r>
    <d v="2016-07-22T00:00:00"/>
    <n v="1016500"/>
    <x v="0"/>
    <s v="Metro Ladder"/>
    <x v="1"/>
    <n v="3207"/>
    <n v="2"/>
    <n v="1"/>
    <n v="1"/>
    <n v="131"/>
    <m/>
    <s v="404 Bay St"/>
    <s v="Port Melbourne"/>
    <s v="Melbourne"/>
    <s v="Southern Metropolitan"/>
    <n v="7"/>
    <n v="2016"/>
  </r>
  <r>
    <d v="2016-07-22T00:00:00"/>
    <n v="701000"/>
    <x v="0"/>
    <s v="Jones and Jones"/>
    <x v="0"/>
    <n v="3011"/>
    <n v="2"/>
    <n v="1"/>
    <n v="0"/>
    <n v="164"/>
    <n v="1910"/>
    <s v="278 Nicholson St"/>
    <s v="Seddon"/>
    <s v="Maribyrnong"/>
    <s v="Western Metropolitan"/>
    <n v="7"/>
    <n v="2016"/>
  </r>
  <r>
    <d v="2016-07-22T00:00:00"/>
    <n v="884500"/>
    <x v="0"/>
    <s v="Jones and Jones"/>
    <x v="1"/>
    <n v="3032"/>
    <n v="3"/>
    <n v="2"/>
    <n v="2"/>
    <n v="211"/>
    <n v="2005"/>
    <s v="12 Ibis Pl"/>
    <s v="Maribyrnong"/>
    <s v="Maribyrnong"/>
    <s v="Western Metropolitan"/>
    <n v="7"/>
    <n v="2016"/>
  </r>
  <r>
    <d v="2016-07-22T00:00:00"/>
    <n v="930000"/>
    <x v="0"/>
    <s v="Cunninghams"/>
    <x v="0"/>
    <n v="3032"/>
    <n v="5"/>
    <n v="2"/>
    <n v="2"/>
    <n v="330"/>
    <m/>
    <s v="4 Kallara Gr"/>
    <s v="Maribyrnong"/>
    <s v="Maribyrnong"/>
    <s v="Western Metropolitan"/>
    <n v="7"/>
    <n v="2016"/>
  </r>
  <r>
    <d v="2016-07-22T00:00:00"/>
    <n v="800000"/>
    <x v="1"/>
    <s v="Property Barons"/>
    <x v="0"/>
    <n v="3108"/>
    <n v="3"/>
    <n v="2"/>
    <n v="2"/>
    <n v="267"/>
    <n v="1991"/>
    <s v="3/6 Hepburn Rd"/>
    <s v="Doncaster"/>
    <s v="Manningham"/>
    <s v="Eastern Metropolitan"/>
    <n v="7"/>
    <n v="2016"/>
  </r>
  <r>
    <d v="2016-07-22T00:00:00"/>
    <n v="1830000"/>
    <x v="0"/>
    <s v="Flanders &amp; Fish"/>
    <x v="1"/>
    <n v="3163"/>
    <n v="4"/>
    <n v="2"/>
    <n v="2"/>
    <n v="687"/>
    <n v="1983"/>
    <s v="4 Vine Gr"/>
    <s v="Carnegie"/>
    <s v="Glen Eira"/>
    <s v="Southern Metropolitan"/>
    <n v="7"/>
    <n v="2016"/>
  </r>
  <r>
    <d v="2016-07-22T00:00:00"/>
    <n v="390000"/>
    <x v="1"/>
    <s v="Cunninghams"/>
    <x v="0"/>
    <n v="3073"/>
    <n v="2"/>
    <n v="1"/>
    <n v="1"/>
    <n v="133"/>
    <n v="2012"/>
    <s v="2/14 Ludeman Ct"/>
    <s v="Reservoir"/>
    <s v="Darebin"/>
    <s v="Northern Metropolitan"/>
    <n v="7"/>
    <n v="2016"/>
  </r>
  <r>
    <d v="2016-07-22T00:00:00"/>
    <n v="605000"/>
    <x v="1"/>
    <s v="Cunninghams"/>
    <x v="1"/>
    <n v="3072"/>
    <n v="3"/>
    <n v="1"/>
    <n v="2"/>
    <n v="192"/>
    <m/>
    <s v="3/18 Furzer St"/>
    <s v="Preston"/>
    <s v="Darebin"/>
    <s v="Northern Metropolitan"/>
    <n v="7"/>
    <n v="2016"/>
  </r>
  <r>
    <d v="2016-07-22T00:00:00"/>
    <n v="900000"/>
    <x v="0"/>
    <s v="Cunninghams"/>
    <x v="1"/>
    <n v="3071"/>
    <n v="2"/>
    <n v="1"/>
    <n v="1"/>
    <n v="497"/>
    <m/>
    <s v="279 Mansfield St"/>
    <s v="Thornbury"/>
    <s v="Darebin"/>
    <s v="Northern Metropolitan"/>
    <n v="7"/>
    <n v="2016"/>
  </r>
  <r>
    <d v="2016-07-22T00:00:00"/>
    <n v="591500"/>
    <x v="0"/>
    <s v="Property Barons"/>
    <x v="1"/>
    <n v="3020"/>
    <n v="3"/>
    <n v="1"/>
    <n v="2"/>
    <n v="427"/>
    <m/>
    <s v="165 Morris St"/>
    <s v="Sunshine"/>
    <s v="Brimbank"/>
    <s v="Western Metropolitan"/>
    <n v="7"/>
    <n v="2016"/>
  </r>
  <r>
    <d v="2016-07-22T00:00:00"/>
    <n v="685000"/>
    <x v="0"/>
    <s v="Cunninghams"/>
    <x v="1"/>
    <n v="3042"/>
    <n v="3"/>
    <n v="2"/>
    <n v="2"/>
    <n v="260"/>
    <m/>
    <s v="2a Flinders St"/>
    <s v="Keilor Park"/>
    <s v="Brimbank"/>
    <s v="Western Metropolitan"/>
    <n v="7"/>
    <n v="2016"/>
  </r>
  <r>
    <d v="2016-07-22T00:00:00"/>
    <n v="370000"/>
    <x v="1"/>
    <s v="Sanders"/>
    <x v="0"/>
    <n v="3122"/>
    <n v="1"/>
    <n v="1"/>
    <n v="1"/>
    <n v="0"/>
    <n v="2014"/>
    <s v="109/311 Burwood Rd"/>
    <s v="Hawthorn"/>
    <s v="Boroondara"/>
    <s v="Southern Metropolitan"/>
    <n v="7"/>
    <n v="2016"/>
  </r>
  <r>
    <d v="2016-07-22T00:00:00"/>
    <n v="732000"/>
    <x v="2"/>
    <s v="Cunninghams"/>
    <x v="1"/>
    <n v="3101"/>
    <n v="3"/>
    <n v="1"/>
    <n v="1"/>
    <n v="904"/>
    <n v="1980"/>
    <s v="5/93 Princess St"/>
    <s v="Kew"/>
    <s v="Boroondara"/>
    <s v="Southern Metropolitan"/>
    <n v="7"/>
    <n v="2016"/>
  </r>
  <r>
    <d v="2016-07-22T00:00:00"/>
    <n v="1010000"/>
    <x v="0"/>
    <s v="Cunninghams"/>
    <x v="0"/>
    <n v="3103"/>
    <n v="2"/>
    <n v="1"/>
    <n v="0"/>
    <n v="1611"/>
    <m/>
    <s v="5 Shrimpton Ct"/>
    <s v="Balwyn"/>
    <s v="Boroondara"/>
    <s v="Southern Metropolitan"/>
    <n v="7"/>
    <n v="2016"/>
  </r>
  <r>
    <d v="2016-07-22T00:00:00"/>
    <n v="1700000"/>
    <x v="0"/>
    <s v="Cunninghams"/>
    <x v="1"/>
    <n v="3123"/>
    <n v="5"/>
    <n v="3"/>
    <n v="2"/>
    <n v="431"/>
    <n v="1920"/>
    <s v="748 Burwood Rd"/>
    <s v="Hawthorn East"/>
    <s v="Boroondara"/>
    <s v="Southern Metropolitan"/>
    <n v="7"/>
    <n v="2016"/>
  </r>
  <r>
    <d v="2016-07-22T00:00:00"/>
    <n v="1750000"/>
    <x v="0"/>
    <s v="Jones and Jones"/>
    <x v="1"/>
    <n v="3102"/>
    <n v="3"/>
    <n v="2"/>
    <n v="4"/>
    <n v="611"/>
    <n v="1930"/>
    <s v="2 Violet Gr"/>
    <s v="Kew East"/>
    <s v="Boroondara"/>
    <s v="Southern Metropolitan"/>
    <n v="7"/>
    <n v="2016"/>
  </r>
  <r>
    <d v="2016-07-22T00:00:00"/>
    <n v="1751000"/>
    <x v="0"/>
    <s v="Jones and Jones"/>
    <x v="1"/>
    <n v="3127"/>
    <n v="4"/>
    <n v="1"/>
    <n v="3"/>
    <n v="627"/>
    <m/>
    <s v="40 Grovedale Rd"/>
    <s v="Surrey Hills"/>
    <s v="Boroondara"/>
    <s v="Southern Metropolitan"/>
    <n v="7"/>
    <n v="2016"/>
  </r>
  <r>
    <d v="2016-07-22T00:00:00"/>
    <n v="2752000"/>
    <x v="0"/>
    <s v="Jones and Jones"/>
    <x v="1"/>
    <n v="3147"/>
    <n v="5"/>
    <n v="4"/>
    <n v="2"/>
    <n v="1075"/>
    <n v="2010"/>
    <s v="15 Comas Gr"/>
    <s v="Ashburton"/>
    <s v="Boroondara"/>
    <s v="Southern Metropolitan"/>
    <n v="7"/>
    <n v="2016"/>
  </r>
  <r>
    <d v="2016-07-22T00:00:00"/>
    <n v="1875000"/>
    <x v="0"/>
    <s v="Maxwells"/>
    <x v="1"/>
    <n v="3186"/>
    <n v="3"/>
    <n v="2"/>
    <n v="2"/>
    <n v="275"/>
    <n v="1991"/>
    <s v="7 Chavasse St"/>
    <s v="Brighton"/>
    <s v="Bayside"/>
    <s v="Southern Metropolitan"/>
    <n v="7"/>
    <n v="2016"/>
  </r>
  <r>
    <d v="2016-07-22T00:00:00"/>
    <n v="480000"/>
    <x v="1"/>
    <s v="Property Barons"/>
    <x v="0"/>
    <n v="3079"/>
    <n v="2"/>
    <n v="1"/>
    <n v="1"/>
    <n v="0"/>
    <m/>
    <s v="9/88 Marshall St"/>
    <s v="Ivanhoe"/>
    <s v="Banyule"/>
    <s v="Eastern Metropolitan"/>
    <n v="7"/>
    <n v="2016"/>
  </r>
  <r>
    <d v="2016-07-23T00:00:00"/>
    <n v="1200000"/>
    <x v="2"/>
    <s v="Zimmerman"/>
    <x v="0"/>
    <n v="3146"/>
    <n v="3"/>
    <n v="2"/>
    <n v="2"/>
    <n v="541"/>
    <m/>
    <s v="7 Hope St"/>
    <s v="Glen Iris"/>
    <s v="Stonnington"/>
    <s v="Southern Metropolitan"/>
    <n v="7"/>
    <n v="2016"/>
  </r>
  <r>
    <d v="2016-07-23T00:00:00"/>
    <n v="670000"/>
    <x v="0"/>
    <s v="Flanders &amp; Fish"/>
    <x v="1"/>
    <n v="3046"/>
    <n v="3"/>
    <n v="1"/>
    <n v="1"/>
    <n v="652"/>
    <m/>
    <s v="123 Glenroy Rd"/>
    <s v="Glenroy"/>
    <s v="Moreland"/>
    <s v="Northern Metropolitan"/>
    <n v="7"/>
    <n v="2016"/>
  </r>
  <r>
    <d v="2016-07-23T00:00:00"/>
    <n v="772000"/>
    <x v="0"/>
    <s v="Melbourne Homes"/>
    <x v="0"/>
    <n v="3056"/>
    <n v="1"/>
    <n v="1"/>
    <n v="1"/>
    <n v="147"/>
    <n v="1890"/>
    <s v="10 Cliff St"/>
    <s v="Brunswick"/>
    <s v="Moreland"/>
    <s v="Northern Metropolitan"/>
    <n v="7"/>
    <n v="2016"/>
  </r>
  <r>
    <d v="2016-07-23T00:00:00"/>
    <n v="790000"/>
    <x v="1"/>
    <s v="Maxwells"/>
    <x v="0"/>
    <n v="3032"/>
    <n v="3"/>
    <n v="2"/>
    <n v="1"/>
    <n v="0"/>
    <m/>
    <s v="106/246 Union Rd"/>
    <s v="Ascot Vale"/>
    <s v="Moonee Valley"/>
    <s v="Western Metropolitan"/>
    <n v="7"/>
    <n v="2016"/>
  </r>
  <r>
    <d v="2016-07-23T00:00:00"/>
    <n v="910000"/>
    <x v="0"/>
    <s v="Melbourne Homes"/>
    <x v="1"/>
    <n v="3042"/>
    <n v="3"/>
    <n v="1"/>
    <n v="1"/>
    <n v="775"/>
    <m/>
    <s v="75 King St"/>
    <s v="Airport West"/>
    <s v="Moonee Valley"/>
    <s v="Western Metropolitan"/>
    <n v="7"/>
    <n v="2016"/>
  </r>
  <r>
    <d v="2016-07-23T00:00:00"/>
    <n v="625000"/>
    <x v="1"/>
    <s v="Jones and Jones"/>
    <x v="0"/>
    <n v="3125"/>
    <n v="3"/>
    <n v="2"/>
    <n v="1"/>
    <n v="0"/>
    <n v="2002"/>
    <s v="14/1 Conservatory Dr"/>
    <s v="Burwood"/>
    <s v="Monash"/>
    <s v="Southern Metropolitan"/>
    <n v="7"/>
    <n v="2016"/>
  </r>
  <r>
    <d v="2016-07-23T00:00:00"/>
    <n v="1291000"/>
    <x v="0"/>
    <s v="Maxwells"/>
    <x v="0"/>
    <n v="3031"/>
    <n v="3"/>
    <n v="1"/>
    <n v="1"/>
    <n v="416"/>
    <m/>
    <s v="61 Bangalore St"/>
    <s v="Kensington"/>
    <s v="Melbourne"/>
    <s v="Northern Metropolitan"/>
    <n v="7"/>
    <n v="2016"/>
  </r>
  <r>
    <d v="2016-07-23T00:00:00"/>
    <n v="1320000"/>
    <x v="0"/>
    <s v="Cunninghams"/>
    <x v="1"/>
    <n v="3032"/>
    <n v="3"/>
    <n v="2"/>
    <n v="2"/>
    <n v="645"/>
    <n v="1900"/>
    <s v="33 Newstead St"/>
    <s v="Maribyrnong"/>
    <s v="Maribyrnong"/>
    <s v="Western Metropolitan"/>
    <n v="7"/>
    <n v="2016"/>
  </r>
  <r>
    <d v="2016-07-23T00:00:00"/>
    <n v="1200000"/>
    <x v="0"/>
    <s v="Jones and Jones"/>
    <x v="1"/>
    <n v="3188"/>
    <n v="4"/>
    <n v="2"/>
    <n v="2"/>
    <n v="0"/>
    <n v="2002"/>
    <s v="4 Dane Rd"/>
    <s v="Hampton East"/>
    <s v="Kingston"/>
    <s v="Southern Metropolitan"/>
    <n v="7"/>
    <n v="2016"/>
  </r>
  <r>
    <d v="2016-07-23T00:00:00"/>
    <n v="1250000"/>
    <x v="2"/>
    <s v="Metro Ladder"/>
    <x v="1"/>
    <n v="3204"/>
    <n v="3"/>
    <n v="2"/>
    <n v="2"/>
    <n v="326"/>
    <n v="2000"/>
    <s v="44 Thompson St"/>
    <s v="Ormond"/>
    <s v="Glen Eira"/>
    <s v="Southern Metropolitan"/>
    <n v="7"/>
    <n v="2016"/>
  </r>
  <r>
    <d v="2016-07-23T00:00:00"/>
    <n v="1260000"/>
    <x v="0"/>
    <s v="Melbourne Homes"/>
    <x v="1"/>
    <n v="3163"/>
    <n v="3"/>
    <n v="1"/>
    <n v="1"/>
    <n v="345"/>
    <n v="1940"/>
    <s v="3 Short St"/>
    <s v="Murrumbeena"/>
    <s v="Glen Eira"/>
    <s v="Southern Metropolitan"/>
    <n v="7"/>
    <n v="2016"/>
  </r>
  <r>
    <d v="2016-07-23T00:00:00"/>
    <n v="2600000"/>
    <x v="0"/>
    <s v="Cunninghams"/>
    <x v="0"/>
    <n v="3185"/>
    <n v="4"/>
    <n v="3"/>
    <n v="2"/>
    <n v="701"/>
    <n v="1885"/>
    <s v="53 Shoobra Rd"/>
    <s v="Elsternwick"/>
    <s v="Glen Eira"/>
    <s v="Southern Metropolitan"/>
    <n v="7"/>
    <n v="2016"/>
  </r>
  <r>
    <d v="2016-07-23T00:00:00"/>
    <n v="587000"/>
    <x v="0"/>
    <s v="Property Barons"/>
    <x v="1"/>
    <n v="3020"/>
    <n v="3"/>
    <n v="1"/>
    <n v="1"/>
    <n v="694"/>
    <m/>
    <s v="122 Glengala Rd"/>
    <s v="Sunshine West"/>
    <s v="Brimbank"/>
    <s v="Western Metropolitan"/>
    <n v="7"/>
    <n v="2016"/>
  </r>
  <r>
    <d v="2016-07-23T00:00:00"/>
    <n v="621000"/>
    <x v="0"/>
    <s v="Property Barons"/>
    <x v="1"/>
    <n v="3020"/>
    <n v="4"/>
    <n v="1"/>
    <n v="1"/>
    <n v="700"/>
    <n v="1950"/>
    <s v="18 Raymond St"/>
    <s v="Sunshine West"/>
    <s v="Brimbank"/>
    <s v="Western Metropolitan"/>
    <n v="7"/>
    <n v="2016"/>
  </r>
  <r>
    <d v="2016-07-23T00:00:00"/>
    <n v="2275000"/>
    <x v="0"/>
    <s v="Cunninghams"/>
    <x v="1"/>
    <n v="3186"/>
    <n v="3"/>
    <n v="2"/>
    <n v="1"/>
    <n v="359"/>
    <m/>
    <s v="6 Hamilton St"/>
    <s v="Brighton"/>
    <s v="Bayside"/>
    <s v="Southern Metropolitan"/>
    <n v="7"/>
    <n v="2016"/>
  </r>
  <r>
    <d v="2016-07-23T00:00:00"/>
    <n v="405000"/>
    <x v="1"/>
    <s v="Property Barons"/>
    <x v="1"/>
    <n v="3079"/>
    <n v="1"/>
    <n v="1"/>
    <n v="1"/>
    <n v="0"/>
    <n v="1960"/>
    <s v="3/204 The Boulevard"/>
    <s v="Ivanhoe East"/>
    <s v="Banyule"/>
    <s v="Eastern Metropolitan"/>
    <n v="7"/>
    <n v="2016"/>
  </r>
  <r>
    <d v="2016-07-24T00:00:00"/>
    <n v="945000"/>
    <x v="1"/>
    <s v="Cunninghams"/>
    <x v="1"/>
    <n v="3121"/>
    <n v="3"/>
    <n v="2"/>
    <n v="1"/>
    <n v="0"/>
    <n v="1999"/>
    <s v="301/633 Church St"/>
    <s v="Richmond"/>
    <s v="Yarra"/>
    <s v="Northern Metropolitan"/>
    <n v="7"/>
    <n v="2016"/>
  </r>
  <r>
    <d v="2016-07-24T00:00:00"/>
    <n v="608000"/>
    <x v="2"/>
    <s v="Sanders"/>
    <x v="1"/>
    <n v="3046"/>
    <n v="4"/>
    <n v="2"/>
    <n v="1"/>
    <n v="252"/>
    <n v="2014"/>
    <s v="1/112 Cardinal Rd"/>
    <s v="Glenroy"/>
    <s v="Moreland"/>
    <s v="Northern Metropolitan"/>
    <n v="7"/>
    <n v="2016"/>
  </r>
  <r>
    <d v="2016-07-24T00:00:00"/>
    <n v="631000"/>
    <x v="0"/>
    <s v="Cunninghams"/>
    <x v="1"/>
    <n v="3043"/>
    <n v="3"/>
    <n v="2"/>
    <n v="2"/>
    <n v="608"/>
    <n v="2001"/>
    <s v="1 Gowanbrae Dr"/>
    <s v="Gowanbrae"/>
    <s v="Moreland"/>
    <s v="Western Metropolitan"/>
    <n v="7"/>
    <n v="2016"/>
  </r>
  <r>
    <d v="2016-07-24T00:00:00"/>
    <n v="657000"/>
    <x v="2"/>
    <s v="Cunninghams"/>
    <x v="0"/>
    <n v="3058"/>
    <n v="2"/>
    <n v="1"/>
    <n v="2"/>
    <n v="138"/>
    <m/>
    <s v="38 Budds St"/>
    <s v="Coburg"/>
    <s v="Moreland"/>
    <s v="Northern Metropolitan"/>
    <n v="7"/>
    <n v="2016"/>
  </r>
  <r>
    <d v="2016-07-24T00:00:00"/>
    <n v="700500"/>
    <x v="0"/>
    <s v="Flanders &amp; Fish"/>
    <x v="1"/>
    <n v="3060"/>
    <n v="4"/>
    <n v="2"/>
    <n v="2"/>
    <n v="467"/>
    <n v="1997"/>
    <s v="19 Stanford Cl"/>
    <s v="Fawkner"/>
    <s v="Moreland"/>
    <s v="Northern Metropolitan"/>
    <n v="7"/>
    <n v="2016"/>
  </r>
  <r>
    <d v="2016-07-24T00:00:00"/>
    <n v="792000"/>
    <x v="0"/>
    <s v="Cunninghams"/>
    <x v="1"/>
    <n v="3044"/>
    <n v="3"/>
    <n v="1"/>
    <n v="2"/>
    <n v="582"/>
    <m/>
    <s v="7 Longview St"/>
    <s v="Pascoe Vale"/>
    <s v="Moreland"/>
    <s v="Northern Metropolitan"/>
    <n v="7"/>
    <n v="2016"/>
  </r>
  <r>
    <d v="2016-07-24T00:00:00"/>
    <n v="892000"/>
    <x v="2"/>
    <s v="Metro Ladder"/>
    <x v="1"/>
    <n v="3057"/>
    <n v="3"/>
    <n v="2"/>
    <n v="1"/>
    <n v="0"/>
    <n v="1995"/>
    <s v="217 Stewart St"/>
    <s v="Brunswick East"/>
    <s v="Moreland"/>
    <s v="Northern Metropolitan"/>
    <n v="7"/>
    <n v="2016"/>
  </r>
  <r>
    <d v="2016-07-24T00:00:00"/>
    <n v="940000"/>
    <x v="0"/>
    <s v="Cunninghams"/>
    <x v="1"/>
    <n v="3044"/>
    <n v="3"/>
    <n v="1"/>
    <n v="1"/>
    <n v="589"/>
    <n v="1970"/>
    <s v="3 Fawkner Rd"/>
    <s v="Pascoe Vale"/>
    <s v="Moreland"/>
    <s v="Northern Metropolitan"/>
    <n v="7"/>
    <n v="2016"/>
  </r>
  <r>
    <d v="2016-07-24T00:00:00"/>
    <n v="810000"/>
    <x v="0"/>
    <s v="Maxwells"/>
    <x v="0"/>
    <n v="3040"/>
    <n v="3"/>
    <n v="1"/>
    <n v="2"/>
    <n v="368"/>
    <m/>
    <s v="27 Ruby St"/>
    <s v="Essendon West"/>
    <s v="Moonee Valley"/>
    <s v="Western Metropolitan"/>
    <n v="7"/>
    <n v="2016"/>
  </r>
  <r>
    <d v="2016-07-24T00:00:00"/>
    <n v="1505000"/>
    <x v="0"/>
    <s v="Jones and Jones"/>
    <x v="1"/>
    <n v="3040"/>
    <n v="3"/>
    <n v="2"/>
    <n v="2"/>
    <n v="625"/>
    <m/>
    <s v="1 Braemar St"/>
    <s v="Essendon"/>
    <s v="Moonee Valley"/>
    <s v="Western Metropolitan"/>
    <n v="7"/>
    <n v="2016"/>
  </r>
  <r>
    <d v="2016-07-24T00:00:00"/>
    <n v="400000"/>
    <x v="1"/>
    <s v="Sanders"/>
    <x v="0"/>
    <n v="3000"/>
    <n v="1"/>
    <n v="1"/>
    <n v="1"/>
    <n v="0"/>
    <n v="2005"/>
    <s v="816/300 Swanston St"/>
    <s v="Melbourne"/>
    <s v="Melbourne"/>
    <s v="Northern Metropolitan"/>
    <n v="7"/>
    <n v="2016"/>
  </r>
  <r>
    <d v="2016-07-24T00:00:00"/>
    <n v="773000"/>
    <x v="0"/>
    <s v="Cunninghams"/>
    <x v="1"/>
    <n v="3012"/>
    <n v="4"/>
    <n v="1"/>
    <n v="2"/>
    <n v="333"/>
    <n v="1970"/>
    <s v="14 Howard St"/>
    <s v="Maidstone"/>
    <s v="Maribyrnong"/>
    <s v="Western Metropolitan"/>
    <n v="7"/>
    <n v="2016"/>
  </r>
  <r>
    <d v="2016-07-24T00:00:00"/>
    <n v="930000"/>
    <x v="0"/>
    <s v="Melbourne Homes"/>
    <x v="0"/>
    <n v="3015"/>
    <n v="3"/>
    <n v="1"/>
    <n v="1"/>
    <n v="307"/>
    <m/>
    <s v="39 Elizabeth St"/>
    <s v="Newport"/>
    <s v="Hobsons Bay"/>
    <s v="Western Metropolitan"/>
    <n v="7"/>
    <n v="2016"/>
  </r>
  <r>
    <d v="2016-07-24T00:00:00"/>
    <n v="1390000"/>
    <x v="0"/>
    <s v="Cunninghams"/>
    <x v="0"/>
    <n v="3204"/>
    <n v="4"/>
    <n v="2"/>
    <n v="2"/>
    <n v="666"/>
    <n v="1937"/>
    <s v="13 Parker St"/>
    <s v="Ormond"/>
    <s v="Glen Eira"/>
    <s v="Southern Metropolitan"/>
    <n v="7"/>
    <n v="2016"/>
  </r>
  <r>
    <d v="2016-07-24T00:00:00"/>
    <n v="650000"/>
    <x v="0"/>
    <s v="Cunninghams"/>
    <x v="0"/>
    <n v="3073"/>
    <n v="4"/>
    <n v="1"/>
    <n v="2"/>
    <n v="650"/>
    <n v="1965"/>
    <s v="104 Royal Pde"/>
    <s v="Reservoir"/>
    <s v="Darebin"/>
    <s v="Northern Metropolitan"/>
    <n v="7"/>
    <n v="2016"/>
  </r>
  <r>
    <d v="2016-07-24T00:00:00"/>
    <n v="840000"/>
    <x v="0"/>
    <s v="Cunninghams"/>
    <x v="0"/>
    <n v="3073"/>
    <n v="2"/>
    <n v="1"/>
    <n v="1"/>
    <n v="714"/>
    <m/>
    <s v="16 Cool St"/>
    <s v="Reservoir"/>
    <s v="Darebin"/>
    <s v="Northern Metropolitan"/>
    <n v="7"/>
    <n v="2016"/>
  </r>
  <r>
    <d v="2016-07-24T00:00:00"/>
    <n v="701000"/>
    <x v="0"/>
    <s v="Property Barons"/>
    <x v="1"/>
    <n v="3020"/>
    <n v="3"/>
    <n v="1"/>
    <n v="1"/>
    <n v="550"/>
    <m/>
    <s v="15 Hampshire Rd"/>
    <s v="Sunshine"/>
    <s v="Brimbank"/>
    <s v="Western Metropolitan"/>
    <n v="7"/>
    <n v="2016"/>
  </r>
  <r>
    <d v="2016-07-24T00:00:00"/>
    <n v="1825000"/>
    <x v="0"/>
    <s v="Zimmerman"/>
    <x v="1"/>
    <n v="3146"/>
    <n v="4"/>
    <n v="3"/>
    <n v="2"/>
    <n v="366"/>
    <n v="1999"/>
    <s v="27 Sunhill Rd"/>
    <s v="Glen Iris"/>
    <s v="Boroondara"/>
    <s v="Southern Metropolitan"/>
    <n v="7"/>
    <n v="2016"/>
  </r>
  <r>
    <d v="2016-07-24T00:00:00"/>
    <n v="1000000"/>
    <x v="0"/>
    <s v="Property Barons"/>
    <x v="1"/>
    <n v="3084"/>
    <n v="3"/>
    <n v="2"/>
    <n v="1"/>
    <n v="422"/>
    <m/>
    <s v="35 Beverley Rd"/>
    <s v="Heidelberg"/>
    <s v="Banyule"/>
    <s v="Eastern Metropolitan"/>
    <n v="7"/>
    <n v="2016"/>
  </r>
  <r>
    <d v="2016-07-24T00:00:00"/>
    <n v="1030000"/>
    <x v="0"/>
    <s v="Property Barons"/>
    <x v="1"/>
    <n v="3084"/>
    <n v="3"/>
    <n v="3"/>
    <n v="2"/>
    <n v="649"/>
    <n v="2017"/>
    <s v="36 Buckingham Dr"/>
    <s v="Heidelberg"/>
    <s v="Banyule"/>
    <s v="Eastern Metropolitan"/>
    <n v="7"/>
    <n v="2016"/>
  </r>
  <r>
    <d v="2016-07-24T00:00:00"/>
    <n v="1615000"/>
    <x v="0"/>
    <s v="Property Barons"/>
    <x v="1"/>
    <n v="3079"/>
    <n v="4"/>
    <n v="2"/>
    <n v="3"/>
    <n v="758"/>
    <m/>
    <s v="7 Dudley St"/>
    <s v="Ivanhoe"/>
    <s v="Banyule"/>
    <s v="Eastern Metropolitan"/>
    <n v="7"/>
    <n v="2016"/>
  </r>
  <r>
    <d v="2016-07-25T00:00:00"/>
    <n v="910000"/>
    <x v="2"/>
    <s v="Jones and Jones"/>
    <x v="1"/>
    <n v="3066"/>
    <n v="3"/>
    <n v="1"/>
    <n v="1"/>
    <n v="171"/>
    <m/>
    <s v="130 Perry St"/>
    <s v="Collingwood"/>
    <s v="Yarra"/>
    <s v="Northern Metropolitan"/>
    <n v="7"/>
    <n v="2016"/>
  </r>
  <r>
    <d v="2016-07-25T00:00:00"/>
    <n v="1075000"/>
    <x v="0"/>
    <s v="Jones and Jones"/>
    <x v="1"/>
    <n v="3121"/>
    <n v="3"/>
    <n v="1"/>
    <n v="0"/>
    <n v="148"/>
    <m/>
    <s v="3 Mary St"/>
    <s v="Richmond"/>
    <s v="Yarra"/>
    <s v="Northern Metropolitan"/>
    <n v="7"/>
    <n v="2016"/>
  </r>
  <r>
    <d v="2016-07-25T00:00:00"/>
    <n v="545000"/>
    <x v="1"/>
    <s v="Flanders &amp; Fish"/>
    <x v="1"/>
    <n v="3146"/>
    <n v="2"/>
    <n v="1"/>
    <n v="0"/>
    <n v="0"/>
    <m/>
    <s v="1/64 Edgar St N"/>
    <s v="Glen Iris"/>
    <s v="Stonnington"/>
    <s v="Southern Metropolitan"/>
    <n v="7"/>
    <n v="2016"/>
  </r>
  <r>
    <d v="2016-07-25T00:00:00"/>
    <n v="600000"/>
    <x v="1"/>
    <s v="Metro Ladder"/>
    <x v="1"/>
    <n v="3181"/>
    <n v="2"/>
    <n v="1"/>
    <n v="1"/>
    <n v="1043"/>
    <m/>
    <s v="6/213 Dandenong Rd"/>
    <s v="Windsor"/>
    <s v="Stonnington"/>
    <s v="Southern Metropolitan"/>
    <n v="7"/>
    <n v="2016"/>
  </r>
  <r>
    <d v="2016-07-25T00:00:00"/>
    <n v="2623000"/>
    <x v="0"/>
    <s v="Sanders"/>
    <x v="1"/>
    <n v="3206"/>
    <n v="3"/>
    <n v="2"/>
    <n v="2"/>
    <n v="181"/>
    <n v="2010"/>
    <s v="171 Ashworth St"/>
    <s v="Middle Park"/>
    <s v="Port Phillip"/>
    <s v="Southern Metropolitan"/>
    <n v="7"/>
    <n v="2016"/>
  </r>
  <r>
    <d v="2016-07-25T00:00:00"/>
    <n v="600000"/>
    <x v="1"/>
    <s v="Jones and Jones"/>
    <x v="1"/>
    <n v="3039"/>
    <n v="2"/>
    <n v="1"/>
    <n v="1"/>
    <n v="166"/>
    <n v="1965"/>
    <s v="4/6 Turner St"/>
    <s v="Moonee Ponds"/>
    <s v="Moonee Valley"/>
    <s v="Western Metropolitan"/>
    <n v="7"/>
    <n v="2016"/>
  </r>
  <r>
    <d v="2016-07-25T00:00:00"/>
    <n v="650000"/>
    <x v="0"/>
    <s v="Property Barons"/>
    <x v="0"/>
    <n v="3033"/>
    <n v="3"/>
    <n v="1"/>
    <n v="1"/>
    <n v="538"/>
    <n v="1970"/>
    <s v="121 Sterling Dr"/>
    <s v="Keilor East"/>
    <s v="Moonee Valley"/>
    <s v="Western Metropolitan"/>
    <n v="7"/>
    <n v="2016"/>
  </r>
  <r>
    <d v="2016-07-25T00:00:00"/>
    <n v="680000"/>
    <x v="2"/>
    <s v="Flanders &amp; Fish"/>
    <x v="1"/>
    <n v="3167"/>
    <n v="3"/>
    <n v="2"/>
    <n v="1"/>
    <n v="189"/>
    <m/>
    <s v="2/232 Warrigal Rd"/>
    <s v="Oakleigh South"/>
    <s v="Monash"/>
    <s v="South-Eastern Metropolitan"/>
    <n v="7"/>
    <n v="2016"/>
  </r>
  <r>
    <d v="2016-07-25T00:00:00"/>
    <n v="1635000"/>
    <x v="0"/>
    <s v="Cunninghams"/>
    <x v="1"/>
    <n v="3051"/>
    <n v="3"/>
    <n v="1"/>
    <n v="0"/>
    <n v="517"/>
    <m/>
    <s v="90 Molesworth St"/>
    <s v="North Melbourne"/>
    <s v="Melbourne"/>
    <s v="Northern Metropolitan"/>
    <n v="7"/>
    <n v="2016"/>
  </r>
  <r>
    <d v="2016-07-25T00:00:00"/>
    <n v="450000"/>
    <x v="1"/>
    <s v="Jones and Jones"/>
    <x v="1"/>
    <n v="3011"/>
    <n v="2"/>
    <n v="1"/>
    <n v="2"/>
    <n v="0"/>
    <n v="1970"/>
    <s v="24/294 Nicholson St"/>
    <s v="Seddon"/>
    <s v="Maribyrnong"/>
    <s v="Western Metropolitan"/>
    <n v="7"/>
    <n v="2016"/>
  </r>
  <r>
    <d v="2016-07-25T00:00:00"/>
    <n v="826000"/>
    <x v="0"/>
    <s v="Metro Ladder"/>
    <x v="1"/>
    <n v="3019"/>
    <n v="2"/>
    <n v="1"/>
    <n v="2"/>
    <n v="667"/>
    <n v="1950"/>
    <s v="160 Duke St"/>
    <s v="Braybrook"/>
    <s v="Maribyrnong"/>
    <s v="Western Metropolitan"/>
    <n v="7"/>
    <n v="2016"/>
  </r>
  <r>
    <d v="2016-07-25T00:00:00"/>
    <n v="851000"/>
    <x v="1"/>
    <s v="Jones and Jones"/>
    <x v="1"/>
    <n v="3105"/>
    <n v="3"/>
    <n v="1"/>
    <n v="2"/>
    <n v="385"/>
    <n v="2000"/>
    <s v="19a Elizabeth St"/>
    <s v="Bulleen"/>
    <s v="Manningham"/>
    <s v="Eastern Metropolitan"/>
    <n v="7"/>
    <n v="2016"/>
  </r>
  <r>
    <d v="2016-07-25T00:00:00"/>
    <n v="1020000"/>
    <x v="0"/>
    <s v="Jones and Jones"/>
    <x v="1"/>
    <n v="3189"/>
    <n v="3"/>
    <n v="1"/>
    <n v="3"/>
    <n v="771"/>
    <m/>
    <s v="23 Fiddes St"/>
    <s v="Moorabbin"/>
    <s v="Kingston"/>
    <s v="Southern Metropolitan"/>
    <n v="7"/>
    <n v="2016"/>
  </r>
  <r>
    <d v="2016-07-25T00:00:00"/>
    <n v="965000"/>
    <x v="2"/>
    <s v="Jones and Jones"/>
    <x v="1"/>
    <n v="3165"/>
    <n v="3"/>
    <n v="2"/>
    <n v="1"/>
    <n v="283"/>
    <n v="2010"/>
    <s v="5a Cavalier St"/>
    <s v="Bentleigh East"/>
    <s v="Glen Eira"/>
    <s v="Southern Metropolitan"/>
    <n v="7"/>
    <n v="2016"/>
  </r>
  <r>
    <d v="2016-07-25T00:00:00"/>
    <n v="1040000"/>
    <x v="0"/>
    <s v="Metro Ladder"/>
    <x v="0"/>
    <n v="3165"/>
    <n v="3"/>
    <n v="2"/>
    <n v="2"/>
    <n v="598"/>
    <n v="1970"/>
    <s v="19 Kurrajong St"/>
    <s v="Bentleigh East"/>
    <s v="Glen Eira"/>
    <s v="Southern Metropolitan"/>
    <n v="7"/>
    <n v="2016"/>
  </r>
  <r>
    <d v="2016-07-25T00:00:00"/>
    <n v="1420000"/>
    <x v="0"/>
    <s v="Jones and Jones"/>
    <x v="1"/>
    <n v="3163"/>
    <n v="3"/>
    <n v="1"/>
    <n v="1"/>
    <n v="700"/>
    <m/>
    <s v="12 Wahroongaa Rd"/>
    <s v="Murrumbeena"/>
    <s v="Glen Eira"/>
    <s v="Southern Metropolitan"/>
    <n v="7"/>
    <n v="2016"/>
  </r>
  <r>
    <d v="2016-07-25T00:00:00"/>
    <n v="260000"/>
    <x v="1"/>
    <s v="Flanders &amp; Fish"/>
    <x v="0"/>
    <n v="3071"/>
    <n v="1"/>
    <n v="1"/>
    <n v="1"/>
    <n v="0"/>
    <n v="1970"/>
    <s v="6/112 Ballantyne St"/>
    <s v="Thornbury"/>
    <s v="Darebin"/>
    <s v="Northern Metropolitan"/>
    <n v="7"/>
    <n v="2016"/>
  </r>
  <r>
    <d v="2016-07-25T00:00:00"/>
    <n v="1250000"/>
    <x v="0"/>
    <s v="Melbourne Homes"/>
    <x v="1"/>
    <n v="3072"/>
    <n v="3"/>
    <n v="1"/>
    <n v="2"/>
    <n v="644"/>
    <n v="1980"/>
    <s v="6 Dalgety St"/>
    <s v="Preston"/>
    <s v="Darebin"/>
    <s v="Northern Metropolitan"/>
    <n v="7"/>
    <n v="2016"/>
  </r>
  <r>
    <d v="2016-07-25T00:00:00"/>
    <n v="335000"/>
    <x v="1"/>
    <s v="Jones and Jones"/>
    <x v="0"/>
    <n v="3122"/>
    <n v="1"/>
    <n v="1"/>
    <n v="1"/>
    <n v="3132"/>
    <m/>
    <s v="16/557 Glenferrie Rd"/>
    <s v="Hawthorn"/>
    <s v="Boroondara"/>
    <s v="Southern Metropolitan"/>
    <n v="7"/>
    <n v="2016"/>
  </r>
  <r>
    <d v="2016-07-25T00:00:00"/>
    <n v="1700000"/>
    <x v="0"/>
    <s v="Flanders &amp; Fish"/>
    <x v="0"/>
    <n v="3104"/>
    <n v="3"/>
    <n v="2"/>
    <n v="3"/>
    <n v="763"/>
    <n v="1960"/>
    <s v="1 Bolinda Rd"/>
    <s v="Balwyn North"/>
    <s v="Boroondara"/>
    <s v="Southern Metropolitan"/>
    <n v="7"/>
    <n v="2016"/>
  </r>
  <r>
    <d v="2016-07-25T00:00:00"/>
    <n v="1878000"/>
    <x v="0"/>
    <s v="Jones and Jones"/>
    <x v="0"/>
    <n v="3101"/>
    <n v="3"/>
    <n v="2"/>
    <n v="1"/>
    <n v="392"/>
    <n v="2015"/>
    <s v="8 Merrion Pl"/>
    <s v="Kew"/>
    <s v="Boroondara"/>
    <s v="Southern Metropolitan"/>
    <n v="7"/>
    <n v="2016"/>
  </r>
  <r>
    <d v="2016-07-25T00:00:00"/>
    <n v="675000"/>
    <x v="0"/>
    <s v="Cunninghams"/>
    <x v="0"/>
    <n v="3081"/>
    <n v="3"/>
    <n v="1"/>
    <n v="2"/>
    <n v="665"/>
    <m/>
    <s v="131 Outhwaite Rd"/>
    <s v="Heidelberg West"/>
    <s v="Banyule"/>
    <s v="Eastern Metropolitan"/>
    <n v="7"/>
    <n v="2016"/>
  </r>
  <r>
    <d v="2016-07-26T00:00:00"/>
    <n v="600000"/>
    <x v="1"/>
    <s v="Jones and Jones"/>
    <x v="1"/>
    <n v="3141"/>
    <n v="2"/>
    <n v="1"/>
    <n v="2"/>
    <n v="0"/>
    <n v="1970"/>
    <s v="15/2 Gordon Gr"/>
    <s v="South Yarra"/>
    <s v="Stonnington"/>
    <s v="Southern Metropolitan"/>
    <n v="7"/>
    <n v="2016"/>
  </r>
  <r>
    <d v="2016-07-26T00:00:00"/>
    <n v="600000"/>
    <x v="1"/>
    <s v="Jones and Jones"/>
    <x v="1"/>
    <n v="3056"/>
    <n v="2"/>
    <n v="1"/>
    <n v="1"/>
    <n v="768"/>
    <n v="1970"/>
    <s v="6/837 Park St"/>
    <s v="Brunswick"/>
    <s v="Moreland"/>
    <s v="Northern Metropolitan"/>
    <n v="7"/>
    <n v="2016"/>
  </r>
  <r>
    <d v="2016-07-26T00:00:00"/>
    <n v="1008000"/>
    <x v="0"/>
    <s v="Jones and Jones"/>
    <x v="1"/>
    <n v="3058"/>
    <n v="2"/>
    <n v="1"/>
    <n v="3"/>
    <n v="457"/>
    <n v="1940"/>
    <s v="2 Franklin St"/>
    <s v="Coburg"/>
    <s v="Moreland"/>
    <s v="Northern Metropolitan"/>
    <n v="7"/>
    <n v="2016"/>
  </r>
  <r>
    <d v="2016-07-26T00:00:00"/>
    <n v="410000"/>
    <x v="1"/>
    <s v="Metro Ladder"/>
    <x v="1"/>
    <n v="3039"/>
    <n v="2"/>
    <n v="1"/>
    <n v="1"/>
    <n v="0"/>
    <n v="1970"/>
    <s v="6/9 St James St"/>
    <s v="Moonee Ponds"/>
    <s v="Moonee Valley"/>
    <s v="Western Metropolitan"/>
    <n v="7"/>
    <n v="2016"/>
  </r>
  <r>
    <d v="2016-07-26T00:00:00"/>
    <n v="1500000"/>
    <x v="0"/>
    <s v="Flanders &amp; Fish"/>
    <x v="1"/>
    <n v="3147"/>
    <n v="4"/>
    <n v="2"/>
    <n v="2"/>
    <n v="621"/>
    <n v="2000"/>
    <s v="4 Scenic Dr"/>
    <s v="Ashwood"/>
    <s v="Monash"/>
    <s v="Southern Metropolitan"/>
    <n v="7"/>
    <n v="2016"/>
  </r>
  <r>
    <d v="2016-07-26T00:00:00"/>
    <n v="420000"/>
    <x v="1"/>
    <s v="Sanders"/>
    <x v="0"/>
    <n v="3012"/>
    <n v="2"/>
    <n v="1"/>
    <n v="1"/>
    <n v="781"/>
    <n v="2013"/>
    <s v="4/17 Beaumont Pde"/>
    <s v="West Footscray"/>
    <s v="Maribyrnong"/>
    <s v="Western Metropolitan"/>
    <n v="7"/>
    <n v="2016"/>
  </r>
  <r>
    <d v="2016-07-26T00:00:00"/>
    <n v="699000"/>
    <x v="2"/>
    <s v="Sanders"/>
    <x v="0"/>
    <n v="3011"/>
    <n v="4"/>
    <n v="2"/>
    <n v="2"/>
    <n v="0"/>
    <n v="2015"/>
    <s v="216a Ballarat Rd"/>
    <s v="Footscray"/>
    <s v="Maribyrnong"/>
    <s v="Western Metropolitan"/>
    <n v="7"/>
    <n v="2016"/>
  </r>
  <r>
    <d v="2016-07-26T00:00:00"/>
    <n v="888000"/>
    <x v="2"/>
    <s v="Jones and Jones"/>
    <x v="1"/>
    <n v="3108"/>
    <n v="3"/>
    <n v="2"/>
    <n v="1"/>
    <n v="192"/>
    <m/>
    <s v="2 Eildon St"/>
    <s v="Doncaster"/>
    <s v="Manningham"/>
    <s v="Eastern Metropolitan"/>
    <n v="7"/>
    <n v="2016"/>
  </r>
  <r>
    <d v="2016-07-26T00:00:00"/>
    <n v="840000"/>
    <x v="2"/>
    <s v="Maxwells"/>
    <x v="1"/>
    <n v="3015"/>
    <n v="4"/>
    <n v="3"/>
    <n v="2"/>
    <n v="278"/>
    <n v="2015"/>
    <s v="118 The Avenue"/>
    <s v="Spotswood"/>
    <s v="Hobsons Bay"/>
    <s v="Western Metropolitan"/>
    <n v="7"/>
    <n v="2016"/>
  </r>
  <r>
    <d v="2016-07-26T00:00:00"/>
    <n v="695000"/>
    <x v="1"/>
    <s v="Metro Ladder"/>
    <x v="1"/>
    <n v="3163"/>
    <n v="2"/>
    <n v="1"/>
    <n v="1"/>
    <n v="1035"/>
    <n v="1963"/>
    <s v="2/143 Grange Rd"/>
    <s v="Glen Huntly"/>
    <s v="Glen Eira"/>
    <s v="Southern Metropolitan"/>
    <n v="7"/>
    <n v="2016"/>
  </r>
  <r>
    <d v="2016-07-26T00:00:00"/>
    <n v="1143000"/>
    <x v="0"/>
    <s v="Cunninghams"/>
    <x v="1"/>
    <n v="3071"/>
    <n v="2"/>
    <n v="1"/>
    <n v="2"/>
    <n v="431"/>
    <m/>
    <s v="138 Raleigh St"/>
    <s v="Thornbury"/>
    <s v="Darebin"/>
    <s v="Northern Metropolitan"/>
    <n v="7"/>
    <n v="2016"/>
  </r>
  <r>
    <d v="2016-07-26T00:00:00"/>
    <n v="630000"/>
    <x v="1"/>
    <s v="Jones and Jones"/>
    <x v="1"/>
    <n v="3122"/>
    <n v="2"/>
    <n v="1"/>
    <n v="1"/>
    <n v="71"/>
    <m/>
    <s v="9/4 Lisson Gr"/>
    <s v="Hawthorn"/>
    <s v="Boroondara"/>
    <s v="Southern Metropolitan"/>
    <n v="7"/>
    <n v="2016"/>
  </r>
  <r>
    <d v="2016-07-26T00:00:00"/>
    <n v="1650000"/>
    <x v="0"/>
    <s v="Zimmerman"/>
    <x v="0"/>
    <n v="3123"/>
    <n v="3"/>
    <n v="2"/>
    <n v="2"/>
    <n v="302"/>
    <m/>
    <s v="22 Miami St"/>
    <s v="Hawthorn East"/>
    <s v="Boroondara"/>
    <s v="Southern Metropolitan"/>
    <n v="7"/>
    <n v="2016"/>
  </r>
  <r>
    <d v="2016-07-26T00:00:00"/>
    <n v="1931000"/>
    <x v="0"/>
    <s v="Jones and Jones"/>
    <x v="1"/>
    <n v="3146"/>
    <n v="3"/>
    <n v="2"/>
    <n v="2"/>
    <n v="648"/>
    <n v="1975"/>
    <s v="24 Brandon St"/>
    <s v="Glen Iris"/>
    <s v="Boroondara"/>
    <s v="Southern Metropolitan"/>
    <n v="7"/>
    <n v="2016"/>
  </r>
  <r>
    <d v="2016-07-26T00:00:00"/>
    <n v="1250000"/>
    <x v="0"/>
    <s v="Maxwells"/>
    <x v="0"/>
    <n v="3188"/>
    <n v="4"/>
    <n v="3"/>
    <n v="2"/>
    <n v="398"/>
    <n v="2014"/>
    <s v="43 Fewster Rd"/>
    <s v="Hampton"/>
    <s v="Bayside"/>
    <s v="Southern Metropolitan"/>
    <n v="7"/>
    <n v="2016"/>
  </r>
  <r>
    <d v="2016-07-26T00:00:00"/>
    <n v="1352500"/>
    <x v="1"/>
    <s v="Metro Ladder"/>
    <x v="1"/>
    <n v="3186"/>
    <n v="3"/>
    <n v="2"/>
    <n v="1"/>
    <n v="280"/>
    <n v="1993"/>
    <s v="23a Chelsea St"/>
    <s v="Brighton"/>
    <s v="Bayside"/>
    <s v="Southern Metropolitan"/>
    <n v="7"/>
    <n v="2016"/>
  </r>
  <r>
    <d v="2016-07-26T00:00:00"/>
    <n v="1650000"/>
    <x v="0"/>
    <s v="Metro Ladder"/>
    <x v="0"/>
    <n v="3187"/>
    <n v="4"/>
    <n v="3"/>
    <n v="2"/>
    <n v="598"/>
    <n v="1948"/>
    <s v="139 Thomas St"/>
    <s v="Brighton East"/>
    <s v="Bayside"/>
    <s v="Southern Metropolitan"/>
    <n v="7"/>
    <n v="2016"/>
  </r>
  <r>
    <d v="2016-07-26T00:00:00"/>
    <n v="1915000"/>
    <x v="0"/>
    <s v="Jones and Jones"/>
    <x v="1"/>
    <n v="3187"/>
    <n v="5"/>
    <n v="2"/>
    <n v="0"/>
    <n v="645"/>
    <n v="1970"/>
    <s v="3 Carrington Gr"/>
    <s v="Brighton East"/>
    <s v="Bayside"/>
    <s v="Southern Metropolitan"/>
    <n v="7"/>
    <n v="2016"/>
  </r>
  <r>
    <d v="2016-07-27T00:00:00"/>
    <n v="546000"/>
    <x v="1"/>
    <s v="Metro Ladder"/>
    <x v="0"/>
    <n v="3143"/>
    <n v="2"/>
    <n v="1"/>
    <n v="0"/>
    <n v="0"/>
    <m/>
    <s v="3/50 Denbigh Rd"/>
    <s v="Armadale"/>
    <s v="Stonnington"/>
    <s v="Southern Metropolitan"/>
    <n v="7"/>
    <n v="2016"/>
  </r>
  <r>
    <d v="2016-07-27T00:00:00"/>
    <n v="1225000"/>
    <x v="0"/>
    <s v="Best Bricks"/>
    <x v="1"/>
    <n v="3182"/>
    <n v="3"/>
    <n v="1"/>
    <n v="1"/>
    <n v="248"/>
    <n v="2000"/>
    <s v="247 Barkly St"/>
    <s v="St Kilda"/>
    <s v="Port Phillip"/>
    <s v="Southern Metropolitan"/>
    <n v="7"/>
    <n v="2016"/>
  </r>
  <r>
    <d v="2016-07-27T00:00:00"/>
    <n v="492000"/>
    <x v="2"/>
    <s v="Cunninghams"/>
    <x v="1"/>
    <n v="3060"/>
    <n v="3"/>
    <n v="1"/>
    <n v="1"/>
    <n v="208"/>
    <n v="2011"/>
    <s v="1/26 Tucker St"/>
    <s v="Fawkner"/>
    <s v="Moreland"/>
    <s v="Northern Metropolitan"/>
    <n v="7"/>
    <n v="2016"/>
  </r>
  <r>
    <d v="2016-07-27T00:00:00"/>
    <n v="600000"/>
    <x v="2"/>
    <s v="Cunninghams"/>
    <x v="1"/>
    <n v="3044"/>
    <n v="3"/>
    <n v="3"/>
    <n v="1"/>
    <n v="205"/>
    <n v="1940"/>
    <s v="101 Northumberland Rd"/>
    <s v="Pascoe Vale"/>
    <s v="Moreland"/>
    <s v="Northern Metropolitan"/>
    <n v="7"/>
    <n v="2016"/>
  </r>
  <r>
    <d v="2016-07-27T00:00:00"/>
    <n v="733000"/>
    <x v="1"/>
    <s v="Flanders &amp; Fish"/>
    <x v="1"/>
    <n v="3000"/>
    <n v="2"/>
    <n v="2"/>
    <n v="1"/>
    <n v="0"/>
    <n v="1965"/>
    <s v="507/325 Collins St"/>
    <s v="Melbourne"/>
    <s v="Melbourne"/>
    <s v="Northern Metropolitan"/>
    <n v="7"/>
    <n v="2016"/>
  </r>
  <r>
    <d v="2016-07-27T00:00:00"/>
    <n v="699000"/>
    <x v="2"/>
    <s v="Maxwells"/>
    <x v="1"/>
    <n v="3011"/>
    <n v="3"/>
    <n v="1"/>
    <n v="1"/>
    <n v="125"/>
    <n v="2000"/>
    <s v="2/25 Stanlake St"/>
    <s v="Footscray"/>
    <s v="Maribyrnong"/>
    <s v="Western Metropolitan"/>
    <n v="7"/>
    <n v="2016"/>
  </r>
  <r>
    <d v="2016-07-27T00:00:00"/>
    <n v="793000"/>
    <x v="0"/>
    <s v="Best Bricks"/>
    <x v="1"/>
    <n v="3015"/>
    <n v="2"/>
    <n v="1"/>
    <n v="1"/>
    <n v="144"/>
    <n v="1995"/>
    <s v="16 Davies St"/>
    <s v="Newport"/>
    <s v="Hobsons Bay"/>
    <s v="Western Metropolitan"/>
    <n v="7"/>
    <n v="2016"/>
  </r>
  <r>
    <d v="2016-07-27T00:00:00"/>
    <n v="827500"/>
    <x v="2"/>
    <s v="Sanders"/>
    <x v="1"/>
    <n v="3015"/>
    <n v="4"/>
    <n v="3"/>
    <n v="2"/>
    <n v="221"/>
    <m/>
    <s v="1/27 Clyde St"/>
    <s v="Newport"/>
    <s v="Hobsons Bay"/>
    <s v="Western Metropolitan"/>
    <n v="7"/>
    <n v="2016"/>
  </r>
  <r>
    <d v="2016-07-27T00:00:00"/>
    <n v="2415000"/>
    <x v="0"/>
    <s v="Melbourne Homes"/>
    <x v="1"/>
    <n v="3015"/>
    <n v="5"/>
    <n v="3"/>
    <n v="2"/>
    <n v="803"/>
    <m/>
    <s v="4 Peel St"/>
    <s v="Newport"/>
    <s v="Hobsons Bay"/>
    <s v="Western Metropolitan"/>
    <n v="7"/>
    <n v="2016"/>
  </r>
  <r>
    <d v="2016-07-27T00:00:00"/>
    <n v="362000"/>
    <x v="1"/>
    <s v="Metro Ladder"/>
    <x v="0"/>
    <n v="3204"/>
    <n v="1"/>
    <n v="1"/>
    <n v="1"/>
    <n v="0"/>
    <n v="2010"/>
    <s v="10/21 Lillimur Rd"/>
    <s v="Ormond"/>
    <s v="Glen Eira"/>
    <s v="Southern Metropolitan"/>
    <n v="7"/>
    <n v="2016"/>
  </r>
  <r>
    <d v="2016-07-27T00:00:00"/>
    <n v="340000"/>
    <x v="1"/>
    <s v="Cunninghams"/>
    <x v="0"/>
    <n v="3073"/>
    <n v="2"/>
    <n v="1"/>
    <n v="1"/>
    <n v="151"/>
    <n v="1975"/>
    <s v="6/5 Seaver Gr"/>
    <s v="Reservoir"/>
    <s v="Darebin"/>
    <s v="Northern Metropolitan"/>
    <n v="7"/>
    <n v="2016"/>
  </r>
  <r>
    <d v="2016-07-27T00:00:00"/>
    <n v="475000"/>
    <x v="1"/>
    <s v="Property Barons"/>
    <x v="0"/>
    <n v="3073"/>
    <n v="3"/>
    <n v="1"/>
    <n v="2"/>
    <n v="521"/>
    <n v="2010"/>
    <s v="2/7 Colthur St"/>
    <s v="Reservoir"/>
    <s v="Darebin"/>
    <s v="Northern Metropolitan"/>
    <n v="7"/>
    <n v="2016"/>
  </r>
  <r>
    <d v="2016-07-27T00:00:00"/>
    <n v="630000"/>
    <x v="1"/>
    <s v="Best Bricks"/>
    <x v="1"/>
    <n v="3070"/>
    <n v="2"/>
    <n v="2"/>
    <n v="1"/>
    <n v="0"/>
    <m/>
    <s v="3/412 High St"/>
    <s v="Northcote"/>
    <s v="Darebin"/>
    <s v="Northern Metropolitan"/>
    <n v="7"/>
    <n v="2016"/>
  </r>
  <r>
    <d v="2016-07-27T00:00:00"/>
    <n v="972000"/>
    <x v="0"/>
    <s v="Jones and Jones"/>
    <x v="1"/>
    <n v="3071"/>
    <n v="2"/>
    <n v="1"/>
    <n v="0"/>
    <n v="229"/>
    <m/>
    <s v="6 Martin St"/>
    <s v="Thornbury"/>
    <s v="Darebin"/>
    <s v="Northern Metropolitan"/>
    <n v="7"/>
    <n v="2016"/>
  </r>
  <r>
    <d v="2016-07-27T00:00:00"/>
    <n v="2513000"/>
    <x v="0"/>
    <s v="Cunninghams"/>
    <x v="1"/>
    <n v="3101"/>
    <n v="4"/>
    <n v="1"/>
    <n v="2"/>
    <n v="832"/>
    <m/>
    <s v="83 Normanby Rd"/>
    <s v="Kew"/>
    <s v="Boroondara"/>
    <s v="Southern Metropolitan"/>
    <n v="7"/>
    <n v="2016"/>
  </r>
  <r>
    <d v="2016-07-28T00:00:00"/>
    <n v="1045000"/>
    <x v="0"/>
    <s v="Cunninghams"/>
    <x v="1"/>
    <n v="3121"/>
    <n v="2"/>
    <n v="1"/>
    <n v="2"/>
    <n v="200"/>
    <n v="1900"/>
    <s v="58 Rooney St"/>
    <s v="Richmond"/>
    <s v="Yarra"/>
    <s v="Northern Metropolitan"/>
    <n v="7"/>
    <n v="2016"/>
  </r>
  <r>
    <d v="2016-07-28T00:00:00"/>
    <n v="1435000"/>
    <x v="0"/>
    <s v="Cunninghams"/>
    <x v="1"/>
    <n v="3068"/>
    <n v="2"/>
    <n v="1"/>
    <n v="2"/>
    <n v="239"/>
    <n v="1900"/>
    <s v="17 Myrtle St"/>
    <s v="Clifton Hill"/>
    <s v="Yarra"/>
    <s v="Northern Metropolitan"/>
    <n v="7"/>
    <n v="2016"/>
  </r>
  <r>
    <d v="2016-07-28T00:00:00"/>
    <n v="1200500"/>
    <x v="0"/>
    <s v="Metro Ladder"/>
    <x v="1"/>
    <n v="3182"/>
    <n v="2"/>
    <n v="1"/>
    <n v="0"/>
    <n v="201"/>
    <n v="1915"/>
    <s v="64 Havelock St"/>
    <s v="St Kilda"/>
    <s v="Port Phillip"/>
    <s v="Southern Metropolitan"/>
    <n v="7"/>
    <n v="2016"/>
  </r>
  <r>
    <d v="2016-07-28T00:00:00"/>
    <n v="1075000"/>
    <x v="0"/>
    <s v="Jones and Jones"/>
    <x v="0"/>
    <n v="3056"/>
    <n v="2"/>
    <n v="1"/>
    <n v="0"/>
    <n v="311"/>
    <n v="1930"/>
    <s v="54 Davies St"/>
    <s v="Brunswick"/>
    <s v="Moreland"/>
    <s v="Northern Metropolitan"/>
    <n v="7"/>
    <n v="2016"/>
  </r>
  <r>
    <d v="2016-07-28T00:00:00"/>
    <n v="850000"/>
    <x v="0"/>
    <s v="Jones and Jones"/>
    <x v="0"/>
    <n v="3031"/>
    <n v="3"/>
    <n v="2"/>
    <n v="0"/>
    <n v="162"/>
    <n v="1905"/>
    <s v="65 Victoria St"/>
    <s v="Flemington"/>
    <s v="Moonee Valley"/>
    <s v="Northern Metropolitan"/>
    <n v="7"/>
    <n v="2016"/>
  </r>
  <r>
    <d v="2016-07-28T00:00:00"/>
    <n v="1480000"/>
    <x v="0"/>
    <s v="Sanders"/>
    <x v="1"/>
    <n v="3032"/>
    <n v="4"/>
    <n v="2"/>
    <n v="2"/>
    <n v="597"/>
    <n v="1939"/>
    <s v="95 Walter St"/>
    <s v="Ascot Vale"/>
    <s v="Moonee Valley"/>
    <s v="Western Metropolitan"/>
    <n v="7"/>
    <n v="2016"/>
  </r>
  <r>
    <d v="2016-07-28T00:00:00"/>
    <n v="1117000"/>
    <x v="0"/>
    <s v="Jones and Jones"/>
    <x v="1"/>
    <n v="3053"/>
    <n v="2"/>
    <n v="1"/>
    <n v="0"/>
    <n v="128"/>
    <n v="1890"/>
    <s v="27 Faraday St"/>
    <s v="Carlton"/>
    <s v="Melbourne"/>
    <s v="Northern Metropolitan"/>
    <n v="7"/>
    <n v="2016"/>
  </r>
  <r>
    <d v="2016-07-28T00:00:00"/>
    <n v="555000"/>
    <x v="2"/>
    <s v="Cunninghams"/>
    <x v="0"/>
    <n v="3012"/>
    <n v="3"/>
    <n v="1"/>
    <n v="2"/>
    <n v="210"/>
    <n v="2012"/>
    <s v="2/32 Burns St"/>
    <s v="Maidstone"/>
    <s v="Maribyrnong"/>
    <s v="Western Metropolitan"/>
    <n v="7"/>
    <n v="2016"/>
  </r>
  <r>
    <d v="2016-07-28T00:00:00"/>
    <n v="661000"/>
    <x v="0"/>
    <s v="Metro Ladder"/>
    <x v="1"/>
    <n v="3011"/>
    <n v="2"/>
    <n v="1"/>
    <n v="1"/>
    <n v="132"/>
    <n v="1970"/>
    <s v="49 MacPherson St"/>
    <s v="Footscray"/>
    <s v="Maribyrnong"/>
    <s v="Western Metropolitan"/>
    <n v="7"/>
    <n v="2016"/>
  </r>
  <r>
    <d v="2016-07-28T00:00:00"/>
    <n v="881500"/>
    <x v="0"/>
    <s v="Cunninghams"/>
    <x v="1"/>
    <n v="3167"/>
    <n v="4"/>
    <n v="2"/>
    <n v="2"/>
    <n v="581"/>
    <m/>
    <s v="9 Wicks Ct"/>
    <s v="Oakleigh South"/>
    <s v="Kingston"/>
    <s v="South-Eastern Metropolitan"/>
    <n v="7"/>
    <n v="2016"/>
  </r>
  <r>
    <d v="2016-07-28T00:00:00"/>
    <n v="975000"/>
    <x v="0"/>
    <s v="Jones and Jones"/>
    <x v="0"/>
    <n v="3189"/>
    <n v="3"/>
    <n v="1"/>
    <n v="2"/>
    <n v="650"/>
    <m/>
    <s v="5 Bruthen St"/>
    <s v="Moorabbin"/>
    <s v="Kingston"/>
    <s v="Southern Metropolitan"/>
    <n v="7"/>
    <n v="2016"/>
  </r>
  <r>
    <d v="2016-07-28T00:00:00"/>
    <n v="1082000"/>
    <x v="0"/>
    <s v="Jones and Jones"/>
    <x v="1"/>
    <n v="3015"/>
    <n v="4"/>
    <n v="3"/>
    <n v="2"/>
    <n v="233"/>
    <n v="2011"/>
    <s v="51 Home Rd"/>
    <s v="Newport"/>
    <s v="Hobsons Bay"/>
    <s v="Western Metropolitan"/>
    <n v="7"/>
    <n v="2016"/>
  </r>
  <r>
    <d v="2016-07-28T00:00:00"/>
    <n v="1096000"/>
    <x v="1"/>
    <s v="Jones and Jones"/>
    <x v="1"/>
    <n v="3204"/>
    <n v="3"/>
    <n v="2"/>
    <n v="2"/>
    <n v="292"/>
    <m/>
    <s v="15a Dickens St"/>
    <s v="Bentleigh"/>
    <s v="Glen Eira"/>
    <s v="Southern Metropolitan"/>
    <n v="7"/>
    <n v="2016"/>
  </r>
  <r>
    <d v="2016-07-28T00:00:00"/>
    <n v="450000"/>
    <x v="1"/>
    <s v="Cunninghams"/>
    <x v="0"/>
    <n v="3071"/>
    <n v="2"/>
    <n v="1"/>
    <n v="1"/>
    <n v="335"/>
    <n v="1960"/>
    <s v="2/104 Keon St"/>
    <s v="Thornbury"/>
    <s v="Darebin"/>
    <s v="Northern Metropolitan"/>
    <n v="7"/>
    <n v="2016"/>
  </r>
  <r>
    <d v="2016-07-28T00:00:00"/>
    <n v="601000"/>
    <x v="1"/>
    <s v="Cunninghams"/>
    <x v="1"/>
    <n v="3070"/>
    <n v="2"/>
    <n v="1"/>
    <n v="1"/>
    <n v="0"/>
    <m/>
    <s v="9/162 Clarke St"/>
    <s v="Northcote"/>
    <s v="Darebin"/>
    <s v="Northern Metropolitan"/>
    <n v="7"/>
    <n v="2016"/>
  </r>
  <r>
    <d v="2016-07-28T00:00:00"/>
    <n v="1315000"/>
    <x v="0"/>
    <s v="Cunninghams"/>
    <x v="0"/>
    <n v="3102"/>
    <n v="4"/>
    <n v="2"/>
    <n v="2"/>
    <n v="458"/>
    <n v="1930"/>
    <s v="36 Belford Rd"/>
    <s v="Kew East"/>
    <s v="Boroondara"/>
    <s v="Southern Metropolitan"/>
    <n v="7"/>
    <n v="2016"/>
  </r>
  <r>
    <d v="2016-07-28T00:00:00"/>
    <n v="1320000"/>
    <x v="0"/>
    <s v="Cunninghams"/>
    <x v="0"/>
    <n v="3147"/>
    <n v="3"/>
    <n v="1"/>
    <n v="2"/>
    <n v="1063"/>
    <m/>
    <s v="159 Ashburn Gr"/>
    <s v="Ashburton"/>
    <s v="Boroondara"/>
    <s v="Southern Metropolitan"/>
    <n v="7"/>
    <n v="2016"/>
  </r>
  <r>
    <d v="2016-07-28T00:00:00"/>
    <n v="1800000"/>
    <x v="0"/>
    <s v="Property Barons"/>
    <x v="0"/>
    <n v="3122"/>
    <n v="4"/>
    <n v="2"/>
    <n v="4"/>
    <n v="601"/>
    <n v="1940"/>
    <s v="466 Auburn Rd"/>
    <s v="Hawthorn"/>
    <s v="Boroondara"/>
    <s v="Southern Metropolitan"/>
    <n v="7"/>
    <n v="2016"/>
  </r>
  <r>
    <d v="2016-07-28T00:00:00"/>
    <n v="3105000"/>
    <x v="0"/>
    <s v="Cunninghams"/>
    <x v="1"/>
    <n v="3186"/>
    <n v="5"/>
    <n v="2"/>
    <n v="2"/>
    <n v="1045"/>
    <n v="1930"/>
    <s v="86 Dendy St"/>
    <s v="Brighton"/>
    <s v="Bayside"/>
    <s v="Southern Metropolitan"/>
    <n v="7"/>
    <n v="2016"/>
  </r>
  <r>
    <d v="2016-07-28T00:00:00"/>
    <n v="808000"/>
    <x v="0"/>
    <s v="SJ"/>
    <x v="1"/>
    <n v="3087"/>
    <n v="3"/>
    <n v="2"/>
    <n v="2"/>
    <n v="265"/>
    <m/>
    <s v="45 Grace St"/>
    <s v="Watsonia"/>
    <s v="Banyule"/>
    <s v="Northern Metropolitan"/>
    <n v="7"/>
    <n v="2016"/>
  </r>
  <r>
    <d v="2016-07-29T00:00:00"/>
    <n v="825000"/>
    <x v="2"/>
    <s v="Jones and Jones"/>
    <x v="0"/>
    <n v="3068"/>
    <n v="3"/>
    <n v="3"/>
    <n v="1"/>
    <n v="67"/>
    <n v="2010"/>
    <s v="18 Barries Pl"/>
    <s v="Clifton Hill"/>
    <s v="Yarra"/>
    <s v="Northern Metropolitan"/>
    <n v="7"/>
    <n v="2016"/>
  </r>
  <r>
    <d v="2016-07-29T00:00:00"/>
    <n v="471500"/>
    <x v="1"/>
    <s v="Cunninghams"/>
    <x v="1"/>
    <n v="3143"/>
    <n v="2"/>
    <n v="1"/>
    <n v="1"/>
    <n v="0"/>
    <n v="1980"/>
    <s v="7/844 Malvern Rd"/>
    <s v="Armadale"/>
    <s v="Stonnington"/>
    <s v="Southern Metropolitan"/>
    <n v="7"/>
    <n v="2016"/>
  </r>
  <r>
    <d v="2016-07-29T00:00:00"/>
    <n v="687000"/>
    <x v="1"/>
    <s v="Flanders &amp; Fish"/>
    <x v="1"/>
    <n v="3141"/>
    <n v="1"/>
    <n v="1"/>
    <n v="2"/>
    <n v="0"/>
    <m/>
    <s v="11/56 Darling St"/>
    <s v="South Yarra"/>
    <s v="Stonnington"/>
    <s v="Southern Metropolitan"/>
    <n v="7"/>
    <n v="2016"/>
  </r>
  <r>
    <d v="2016-07-29T00:00:00"/>
    <n v="1072000"/>
    <x v="1"/>
    <s v="Flanders &amp; Fish"/>
    <x v="1"/>
    <n v="3141"/>
    <n v="3"/>
    <n v="1"/>
    <n v="0"/>
    <n v="0"/>
    <m/>
    <s v="82/390 Toorak Rd"/>
    <s v="South Yarra"/>
    <s v="Stonnington"/>
    <s v="Southern Metropolitan"/>
    <n v="7"/>
    <n v="2016"/>
  </r>
  <r>
    <d v="2016-07-29T00:00:00"/>
    <n v="690000"/>
    <x v="1"/>
    <s v="Maxwells"/>
    <x v="0"/>
    <n v="3205"/>
    <n v="2"/>
    <n v="2"/>
    <n v="2"/>
    <n v="0"/>
    <m/>
    <s v="72/1 Sandilands St"/>
    <s v="South Melbourne"/>
    <s v="Port Phillip"/>
    <s v="Southern Metropolitan"/>
    <n v="7"/>
    <n v="2016"/>
  </r>
  <r>
    <d v="2016-07-29T00:00:00"/>
    <n v="1100000"/>
    <x v="1"/>
    <s v="Cunninghams"/>
    <x v="1"/>
    <n v="3207"/>
    <n v="2"/>
    <n v="2"/>
    <n v="1"/>
    <n v="0"/>
    <m/>
    <s v="903/107 Beach St"/>
    <s v="Port Melbourne"/>
    <s v="Port Phillip"/>
    <s v="Southern Metropolitan"/>
    <n v="7"/>
    <n v="2016"/>
  </r>
  <r>
    <d v="2016-07-29T00:00:00"/>
    <n v="650000"/>
    <x v="0"/>
    <s v="Property Barons"/>
    <x v="1"/>
    <n v="3046"/>
    <n v="4"/>
    <n v="1"/>
    <n v="4"/>
    <n v="588"/>
    <m/>
    <s v="119 Middle St"/>
    <s v="Hadfield"/>
    <s v="Moreland"/>
    <s v="Northern Metropolitan"/>
    <n v="7"/>
    <n v="2016"/>
  </r>
  <r>
    <d v="2016-07-29T00:00:00"/>
    <n v="660000"/>
    <x v="0"/>
    <s v="Property Barons"/>
    <x v="1"/>
    <n v="3046"/>
    <n v="3"/>
    <n v="1"/>
    <n v="2"/>
    <n v="657"/>
    <n v="1950"/>
    <s v="23 Cromwell St"/>
    <s v="Glenroy"/>
    <s v="Moreland"/>
    <s v="Northern Metropolitan"/>
    <n v="7"/>
    <n v="2016"/>
  </r>
  <r>
    <d v="2016-07-29T00:00:00"/>
    <n v="587134"/>
    <x v="1"/>
    <s v="Jones and Jones"/>
    <x v="0"/>
    <n v="3051"/>
    <n v="2"/>
    <n v="1"/>
    <n v="1"/>
    <n v="0"/>
    <n v="1970"/>
    <s v="11/19 Wood St"/>
    <s v="North Melbourne"/>
    <s v="Melbourne"/>
    <s v="Northern Metropolitan"/>
    <n v="7"/>
    <n v="2016"/>
  </r>
  <r>
    <d v="2016-07-29T00:00:00"/>
    <n v="813000"/>
    <x v="0"/>
    <s v="Jones and Jones"/>
    <x v="1"/>
    <n v="3165"/>
    <n v="2"/>
    <n v="1"/>
    <n v="1"/>
    <n v="306"/>
    <m/>
    <s v="1/93 Tambet St"/>
    <s v="Bentleigh East"/>
    <s v="Glen Eira"/>
    <s v="Southern Metropolitan"/>
    <n v="7"/>
    <n v="2016"/>
  </r>
  <r>
    <d v="2016-07-29T00:00:00"/>
    <n v="600000"/>
    <x v="1"/>
    <s v="Property Barons"/>
    <x v="0"/>
    <n v="3127"/>
    <n v="2"/>
    <n v="1"/>
    <n v="1"/>
    <n v="101"/>
    <n v="1975"/>
    <s v="7/92 Union Rd"/>
    <s v="Surrey Hills"/>
    <s v="Boroondara"/>
    <s v="Southern Metropolitan"/>
    <n v="7"/>
    <n v="2016"/>
  </r>
  <r>
    <d v="2016-07-29T00:00:00"/>
    <n v="1312000"/>
    <x v="0"/>
    <s v="Zimmerman"/>
    <x v="0"/>
    <n v="3101"/>
    <n v="4"/>
    <n v="2"/>
    <n v="1"/>
    <n v="687"/>
    <n v="1955"/>
    <s v="302 Cotham Rd"/>
    <s v="Kew"/>
    <s v="Boroondara"/>
    <s v="Southern Metropolitan"/>
    <n v="7"/>
    <n v="2016"/>
  </r>
  <r>
    <d v="2016-07-29T00:00:00"/>
    <n v="1735000"/>
    <x v="0"/>
    <s v="Metro Ladder"/>
    <x v="1"/>
    <n v="3146"/>
    <n v="3"/>
    <n v="2"/>
    <n v="3"/>
    <n v="680"/>
    <n v="1935"/>
    <s v="6 Beatrice St"/>
    <s v="Glen Iris"/>
    <s v="Boroondara"/>
    <s v="Southern Metropolitan"/>
    <n v="7"/>
    <n v="2016"/>
  </r>
  <r>
    <d v="2016-07-29T00:00:00"/>
    <n v="1920000"/>
    <x v="0"/>
    <s v="Jones and Jones"/>
    <x v="0"/>
    <n v="3123"/>
    <n v="4"/>
    <n v="2"/>
    <n v="2"/>
    <n v="749"/>
    <m/>
    <s v="3 Avenue Victoria"/>
    <s v="Hawthorn East"/>
    <s v="Boroondara"/>
    <s v="Southern Metropolitan"/>
    <n v="7"/>
    <n v="2016"/>
  </r>
  <r>
    <d v="2016-07-29T00:00:00"/>
    <n v="2490000"/>
    <x v="0"/>
    <s v="Cunninghams"/>
    <x v="1"/>
    <n v="3102"/>
    <n v="4"/>
    <n v="2"/>
    <n v="2"/>
    <n v="712"/>
    <m/>
    <s v="43 Oswin St"/>
    <s v="Kew East"/>
    <s v="Boroondara"/>
    <s v="Southern Metropolitan"/>
    <n v="7"/>
    <n v="2016"/>
  </r>
  <r>
    <d v="2016-07-29T00:00:00"/>
    <n v="1600000"/>
    <x v="0"/>
    <s v="Zimmerman"/>
    <x v="0"/>
    <n v="3186"/>
    <n v="3"/>
    <n v="2"/>
    <n v="2"/>
    <n v="266"/>
    <n v="2000"/>
    <s v="46 Roslyn St"/>
    <s v="Brighton"/>
    <s v="Bayside"/>
    <s v="Southern Metropolitan"/>
    <n v="7"/>
    <n v="2016"/>
  </r>
  <r>
    <d v="2016-07-29T00:00:00"/>
    <n v="1635000"/>
    <x v="0"/>
    <s v="Jones and Jones"/>
    <x v="1"/>
    <n v="3186"/>
    <n v="3"/>
    <n v="1"/>
    <n v="2"/>
    <n v="366"/>
    <n v="1920"/>
    <s v="18 Rooding St"/>
    <s v="Brighton"/>
    <s v="Bayside"/>
    <s v="Southern Metropolitan"/>
    <n v="7"/>
    <n v="2016"/>
  </r>
  <r>
    <d v="2016-07-29T00:00:00"/>
    <n v="758000"/>
    <x v="0"/>
    <s v="Property Barons"/>
    <x v="1"/>
    <n v="3081"/>
    <n v="4"/>
    <n v="1"/>
    <n v="1"/>
    <n v="632"/>
    <n v="1955"/>
    <s v="29 Morotai Pde"/>
    <s v="Heidelberg West"/>
    <s v="Banyule"/>
    <s v="Eastern Metropolitan"/>
    <n v="7"/>
    <n v="2016"/>
  </r>
  <r>
    <d v="2016-07-29T00:00:00"/>
    <n v="1101500"/>
    <x v="0"/>
    <s v="Cunninghams"/>
    <x v="1"/>
    <n v="3084"/>
    <n v="5"/>
    <n v="2"/>
    <n v="1"/>
    <n v="629"/>
    <n v="1960"/>
    <s v="20 Rowell St"/>
    <s v="Rosanna"/>
    <s v="Banyule"/>
    <s v="Eastern Metropolitan"/>
    <n v="7"/>
    <n v="2016"/>
  </r>
  <r>
    <d v="2016-07-30T00:00:00"/>
    <n v="640000"/>
    <x v="2"/>
    <s v="Property Barons"/>
    <x v="0"/>
    <n v="3068"/>
    <n v="2"/>
    <n v="1"/>
    <n v="1"/>
    <n v="0"/>
    <m/>
    <s v="53 John St"/>
    <s v="Clifton Hill"/>
    <s v="Yarra"/>
    <s v="Northern Metropolitan"/>
    <n v="7"/>
    <n v="2016"/>
  </r>
  <r>
    <d v="2016-07-30T00:00:00"/>
    <n v="330000"/>
    <x v="1"/>
    <s v="Melbourne Homes"/>
    <x v="0"/>
    <n v="3141"/>
    <n v="1"/>
    <n v="1"/>
    <n v="1"/>
    <n v="0"/>
    <n v="2011"/>
    <s v="303/3 Clara St"/>
    <s v="South Yarra"/>
    <s v="Stonnington"/>
    <s v="Southern Metropolitan"/>
    <n v="7"/>
    <n v="2016"/>
  </r>
  <r>
    <d v="2016-07-30T00:00:00"/>
    <n v="2050000"/>
    <x v="2"/>
    <s v="Cunninghams"/>
    <x v="1"/>
    <n v="3142"/>
    <n v="3"/>
    <n v="2"/>
    <n v="2"/>
    <n v="339"/>
    <m/>
    <s v="5 Kyeamba Gr"/>
    <s v="Toorak"/>
    <s v="Stonnington"/>
    <s v="Southern Metropolitan"/>
    <n v="7"/>
    <n v="2016"/>
  </r>
  <r>
    <d v="2016-07-30T00:00:00"/>
    <n v="4000000"/>
    <x v="0"/>
    <s v="Jones and Jones"/>
    <x v="0"/>
    <n v="3142"/>
    <n v="4"/>
    <n v="2"/>
    <n v="2"/>
    <n v="632"/>
    <m/>
    <s v="5 Berenice Tce"/>
    <s v="Toorak"/>
    <s v="Stonnington"/>
    <s v="Southern Metropolitan"/>
    <n v="7"/>
    <n v="2016"/>
  </r>
  <r>
    <d v="2016-07-30T00:00:00"/>
    <n v="572500"/>
    <x v="1"/>
    <s v="Flanders &amp; Fish"/>
    <x v="0"/>
    <n v="3184"/>
    <n v="2"/>
    <n v="2"/>
    <n v="1"/>
    <n v="1307"/>
    <n v="1960"/>
    <s v="5/61 Ormond Rd"/>
    <s v="Elwood"/>
    <s v="Port Phillip"/>
    <s v="Southern Metropolitan"/>
    <n v="7"/>
    <n v="2016"/>
  </r>
  <r>
    <d v="2016-07-30T00:00:00"/>
    <n v="623000"/>
    <x v="1"/>
    <s v="Sanders"/>
    <x v="1"/>
    <n v="3181"/>
    <n v="2"/>
    <n v="1"/>
    <n v="1"/>
    <n v="0"/>
    <n v="1963"/>
    <s v="11/5 The Avenue"/>
    <s v="Windsor"/>
    <s v="Port Phillip"/>
    <s v="Southern Metropolitan"/>
    <n v="7"/>
    <n v="2016"/>
  </r>
  <r>
    <d v="2016-07-30T00:00:00"/>
    <n v="875000"/>
    <x v="1"/>
    <s v="Jones and Jones"/>
    <x v="0"/>
    <n v="3184"/>
    <n v="2"/>
    <n v="1"/>
    <n v="1"/>
    <n v="0"/>
    <n v="1930"/>
    <s v="3/1 Garden Ct"/>
    <s v="Elwood"/>
    <s v="Port Phillip"/>
    <s v="Southern Metropolitan"/>
    <n v="7"/>
    <n v="2016"/>
  </r>
  <r>
    <d v="2016-07-30T00:00:00"/>
    <n v="916000"/>
    <x v="0"/>
    <s v="Cunninghams"/>
    <x v="1"/>
    <n v="3056"/>
    <n v="2"/>
    <n v="1"/>
    <n v="0"/>
    <n v="1328"/>
    <n v="1890"/>
    <s v="17 Goodman St"/>
    <s v="Brunswick"/>
    <s v="Moreland"/>
    <s v="Northern Metropolitan"/>
    <n v="7"/>
    <n v="2016"/>
  </r>
  <r>
    <d v="2016-07-30T00:00:00"/>
    <n v="1290000"/>
    <x v="0"/>
    <s v="Cunninghams"/>
    <x v="1"/>
    <n v="3040"/>
    <n v="3"/>
    <n v="1"/>
    <n v="1"/>
    <n v="618"/>
    <n v="1960"/>
    <s v="38 Alfred Rd"/>
    <s v="Essendon"/>
    <s v="Moonee Valley"/>
    <s v="Western Metropolitan"/>
    <n v="7"/>
    <n v="2016"/>
  </r>
  <r>
    <d v="2016-07-30T00:00:00"/>
    <n v="1330000"/>
    <x v="0"/>
    <s v="Melbourne Homes"/>
    <x v="1"/>
    <n v="3051"/>
    <n v="4"/>
    <n v="2"/>
    <n v="1"/>
    <n v="246"/>
    <m/>
    <s v="331 Flemington Rd"/>
    <s v="North Melbourne"/>
    <s v="Melbourne"/>
    <s v="Northern Metropolitan"/>
    <n v="7"/>
    <n v="2016"/>
  </r>
  <r>
    <d v="2016-07-30T00:00:00"/>
    <n v="600000"/>
    <x v="2"/>
    <s v="Maxwells"/>
    <x v="1"/>
    <n v="3012"/>
    <n v="2"/>
    <n v="2"/>
    <n v="1"/>
    <n v="145"/>
    <n v="2012"/>
    <s v="2/13 Radio St"/>
    <s v="Maidstone"/>
    <s v="Maribyrnong"/>
    <s v="Western Metropolitan"/>
    <n v="7"/>
    <n v="2016"/>
  </r>
  <r>
    <d v="2016-07-30T00:00:00"/>
    <n v="435000"/>
    <x v="1"/>
    <s v="Jones and Jones"/>
    <x v="0"/>
    <n v="3163"/>
    <n v="2"/>
    <n v="1"/>
    <n v="1"/>
    <n v="0"/>
    <n v="1970"/>
    <s v="8/145 Murrumbeena Rd"/>
    <s v="Murrumbeena"/>
    <s v="Glen Eira"/>
    <s v="Southern Metropolitan"/>
    <n v="7"/>
    <n v="2016"/>
  </r>
  <r>
    <d v="2016-07-30T00:00:00"/>
    <n v="895000"/>
    <x v="2"/>
    <s v="Cunninghams"/>
    <x v="0"/>
    <n v="3204"/>
    <n v="3"/>
    <n v="2"/>
    <n v="2"/>
    <n v="362"/>
    <n v="1997"/>
    <s v="2/531 South Rd"/>
    <s v="Bentleigh"/>
    <s v="Glen Eira"/>
    <s v="Southern Metropolitan"/>
    <n v="7"/>
    <n v="2016"/>
  </r>
  <r>
    <d v="2016-07-30T00:00:00"/>
    <n v="928500"/>
    <x v="0"/>
    <s v="Property Barons"/>
    <x v="1"/>
    <n v="3071"/>
    <n v="4"/>
    <n v="2"/>
    <n v="2"/>
    <n v="538"/>
    <n v="1960"/>
    <s v="337 Rossmoyne St"/>
    <s v="Thornbury"/>
    <s v="Darebin"/>
    <s v="Northern Metropolitan"/>
    <n v="7"/>
    <n v="2016"/>
  </r>
  <r>
    <d v="2016-07-30T00:00:00"/>
    <n v="1375000"/>
    <x v="0"/>
    <s v="Best Bricks"/>
    <x v="1"/>
    <n v="3078"/>
    <n v="3"/>
    <n v="1"/>
    <n v="1"/>
    <n v="496"/>
    <n v="1910"/>
    <s v="147 Gillies St"/>
    <s v="Fairfield"/>
    <s v="Darebin"/>
    <s v="Northern Metropolitan"/>
    <n v="7"/>
    <n v="2016"/>
  </r>
  <r>
    <d v="2016-07-30T00:00:00"/>
    <n v="622500"/>
    <x v="0"/>
    <s v="Best Bricks"/>
    <x v="1"/>
    <n v="3020"/>
    <n v="3"/>
    <n v="1"/>
    <n v="1"/>
    <n v="534"/>
    <n v="1970"/>
    <s v="8a Glengala Rd"/>
    <s v="Sunshine West"/>
    <s v="Brimbank"/>
    <s v="Western Metropolitan"/>
    <n v="7"/>
    <n v="2016"/>
  </r>
  <r>
    <d v="2016-07-30T00:00:00"/>
    <n v="1560000"/>
    <x v="0"/>
    <s v="Metro Ladder"/>
    <x v="1"/>
    <n v="3127"/>
    <n v="3"/>
    <n v="2"/>
    <n v="1"/>
    <n v="335"/>
    <n v="2013"/>
    <s v="14 Scheele St"/>
    <s v="Surrey Hills"/>
    <s v="Boroondara"/>
    <s v="Southern Metropolitan"/>
    <n v="7"/>
    <n v="2016"/>
  </r>
  <r>
    <d v="2016-07-30T00:00:00"/>
    <n v="1770000"/>
    <x v="0"/>
    <s v="Flanders &amp; Fish"/>
    <x v="0"/>
    <n v="3104"/>
    <n v="3"/>
    <n v="2"/>
    <n v="1"/>
    <n v="720"/>
    <n v="1955"/>
    <s v="24 Willis St"/>
    <s v="Balwyn North"/>
    <s v="Boroondara"/>
    <s v="Southern Metropolitan"/>
    <n v="7"/>
    <n v="2016"/>
  </r>
  <r>
    <d v="2016-07-30T00:00:00"/>
    <n v="1800000"/>
    <x v="0"/>
    <s v="Flanders &amp; Fish"/>
    <x v="0"/>
    <n v="3101"/>
    <n v="4"/>
    <n v="2"/>
    <n v="2"/>
    <n v="586"/>
    <n v="1940"/>
    <s v="21 Grandview Tce"/>
    <s v="Kew"/>
    <s v="Boroondara"/>
    <s v="Southern Metropolitan"/>
    <n v="7"/>
    <n v="2016"/>
  </r>
  <r>
    <d v="2016-07-30T00:00:00"/>
    <n v="856000"/>
    <x v="0"/>
    <s v="Property Barons"/>
    <x v="1"/>
    <n v="3081"/>
    <n v="4"/>
    <n v="1"/>
    <n v="2"/>
    <n v="722"/>
    <n v="1975"/>
    <s v="13 Altona St"/>
    <s v="Heidelberg Heights"/>
    <s v="Banyule"/>
    <s v="Eastern Metropolitan"/>
    <n v="7"/>
    <n v="2016"/>
  </r>
  <r>
    <d v="2016-07-31T00:00:00"/>
    <n v="366000"/>
    <x v="1"/>
    <s v="Jones and Jones"/>
    <x v="1"/>
    <n v="3066"/>
    <n v="1"/>
    <n v="1"/>
    <n v="1"/>
    <n v="0"/>
    <n v="1970"/>
    <s v="2/13 Alexander St"/>
    <s v="Collingwood"/>
    <s v="Yarra"/>
    <s v="Northern Metropolitan"/>
    <n v="7"/>
    <n v="2016"/>
  </r>
  <r>
    <d v="2016-07-31T00:00:00"/>
    <n v="1008000"/>
    <x v="0"/>
    <s v="SJ"/>
    <x v="1"/>
    <n v="3068"/>
    <n v="2"/>
    <n v="1"/>
    <n v="1"/>
    <n v="150"/>
    <n v="1890"/>
    <s v="92 Scotchmer St"/>
    <s v="Fitzroy North"/>
    <s v="Yarra"/>
    <s v="Northern Metropolitan"/>
    <n v="7"/>
    <n v="2016"/>
  </r>
  <r>
    <d v="2016-07-31T00:00:00"/>
    <n v="1172500"/>
    <x v="0"/>
    <s v="Cunninghams"/>
    <x v="1"/>
    <n v="3067"/>
    <n v="2"/>
    <n v="1"/>
    <n v="1"/>
    <n v="195"/>
    <m/>
    <s v="45 William St"/>
    <s v="Abbotsford"/>
    <s v="Yarra"/>
    <s v="Northern Metropolitan"/>
    <n v="7"/>
    <n v="2016"/>
  </r>
  <r>
    <d v="2016-07-31T00:00:00"/>
    <n v="2200000"/>
    <x v="0"/>
    <s v="Jones and Jones"/>
    <x v="1"/>
    <n v="3127"/>
    <n v="4"/>
    <n v="2"/>
    <n v="2"/>
    <n v="931"/>
    <n v="1930"/>
    <s v="42 View St"/>
    <s v="Mont Albert"/>
    <s v="Whitehorse"/>
    <s v="Eastern Metropolitan"/>
    <n v="7"/>
    <n v="2016"/>
  </r>
  <r>
    <d v="2016-07-31T00:00:00"/>
    <n v="1015000"/>
    <x v="2"/>
    <s v="Sanders"/>
    <x v="1"/>
    <n v="3181"/>
    <n v="3"/>
    <n v="3"/>
    <n v="1"/>
    <n v="0"/>
    <m/>
    <s v="1/11 Mount St"/>
    <s v="Prahran"/>
    <s v="Stonnington"/>
    <s v="Southern Metropolitan"/>
    <n v="7"/>
    <n v="2016"/>
  </r>
  <r>
    <d v="2016-07-31T00:00:00"/>
    <n v="320000"/>
    <x v="1"/>
    <s v="SJ"/>
    <x v="0"/>
    <n v="3182"/>
    <n v="1"/>
    <n v="2"/>
    <n v="1"/>
    <n v="0"/>
    <n v="2013"/>
    <s v="416/163 Fitzroy St"/>
    <s v="St Kilda"/>
    <s v="Port Phillip"/>
    <s v="Southern Metropolitan"/>
    <n v="7"/>
    <n v="2016"/>
  </r>
  <r>
    <d v="2016-07-31T00:00:00"/>
    <n v="950000"/>
    <x v="0"/>
    <s v="Jones and Jones"/>
    <x v="0"/>
    <n v="3056"/>
    <n v="3"/>
    <n v="1"/>
    <n v="0"/>
    <n v="170"/>
    <n v="1910"/>
    <s v="77 Blyth St"/>
    <s v="Brunswick"/>
    <s v="Moreland"/>
    <s v="Northern Metropolitan"/>
    <n v="7"/>
    <n v="2016"/>
  </r>
  <r>
    <d v="2016-07-31T00:00:00"/>
    <n v="1056000"/>
    <x v="0"/>
    <s v="Cunninghams"/>
    <x v="1"/>
    <n v="3056"/>
    <n v="2"/>
    <n v="1"/>
    <n v="1"/>
    <n v="315"/>
    <n v="1910"/>
    <s v="73 Davies St"/>
    <s v="Brunswick"/>
    <s v="Moreland"/>
    <s v="Northern Metropolitan"/>
    <n v="7"/>
    <n v="2016"/>
  </r>
  <r>
    <d v="2016-07-31T00:00:00"/>
    <n v="1073000"/>
    <x v="0"/>
    <s v="Jones and Jones"/>
    <x v="1"/>
    <n v="3056"/>
    <n v="2"/>
    <n v="1"/>
    <n v="1"/>
    <n v="182"/>
    <m/>
    <s v="30 Mountfield St"/>
    <s v="Brunswick"/>
    <s v="Moreland"/>
    <s v="Northern Metropolitan"/>
    <n v="7"/>
    <n v="2016"/>
  </r>
  <r>
    <d v="2016-07-31T00:00:00"/>
    <n v="556000"/>
    <x v="1"/>
    <s v="Jones and Jones"/>
    <x v="1"/>
    <n v="3031"/>
    <n v="2"/>
    <n v="2"/>
    <n v="1"/>
    <n v="0"/>
    <n v="2009"/>
    <s v="12/132 Princes St"/>
    <s v="Flemington"/>
    <s v="Moonee Valley"/>
    <s v="Northern Metropolitan"/>
    <n v="7"/>
    <n v="2016"/>
  </r>
  <r>
    <d v="2016-07-31T00:00:00"/>
    <n v="840000"/>
    <x v="2"/>
    <s v="Cunninghams"/>
    <x v="0"/>
    <n v="3042"/>
    <n v="3"/>
    <n v="2"/>
    <n v="1"/>
    <n v="303"/>
    <n v="2016"/>
    <s v="154 Halsey Rd"/>
    <s v="Airport West"/>
    <s v="Moonee Valley"/>
    <s v="Western Metropolitan"/>
    <n v="7"/>
    <n v="2016"/>
  </r>
  <r>
    <d v="2016-07-31T00:00:00"/>
    <n v="1625000"/>
    <x v="0"/>
    <s v="Cunninghams"/>
    <x v="1"/>
    <n v="3040"/>
    <n v="3"/>
    <n v="2"/>
    <n v="1"/>
    <n v="858"/>
    <n v="1938"/>
    <s v="31 Graves St"/>
    <s v="Essendon"/>
    <s v="Moonee Valley"/>
    <s v="Western Metropolitan"/>
    <n v="7"/>
    <n v="2016"/>
  </r>
  <r>
    <d v="2016-07-31T00:00:00"/>
    <n v="526000"/>
    <x v="1"/>
    <s v="Jones and Jones"/>
    <x v="1"/>
    <n v="3052"/>
    <n v="1"/>
    <n v="1"/>
    <n v="1"/>
    <n v="0"/>
    <n v="1995"/>
    <s v="9/196 The Avenue"/>
    <s v="Parkville"/>
    <s v="Melbourne"/>
    <s v="Northern Metropolitan"/>
    <n v="7"/>
    <n v="2016"/>
  </r>
  <r>
    <d v="2016-07-31T00:00:00"/>
    <n v="275000"/>
    <x v="1"/>
    <s v="Metro Ladder"/>
    <x v="0"/>
    <n v="3011"/>
    <n v="1"/>
    <n v="1"/>
    <n v="1"/>
    <n v="0"/>
    <n v="1970"/>
    <s v="4/97 Cowper St"/>
    <s v="Footscray"/>
    <s v="Maribyrnong"/>
    <s v="Western Metropolitan"/>
    <n v="7"/>
    <n v="2016"/>
  </r>
  <r>
    <d v="2016-07-31T00:00:00"/>
    <n v="920000"/>
    <x v="0"/>
    <s v="Cunninghams"/>
    <x v="0"/>
    <n v="3032"/>
    <n v="3"/>
    <n v="1"/>
    <n v="2"/>
    <n v="689"/>
    <n v="1920"/>
    <s v="28 Kellaway St"/>
    <s v="Maribyrnong"/>
    <s v="Maribyrnong"/>
    <s v="Western Metropolitan"/>
    <n v="7"/>
    <n v="2016"/>
  </r>
  <r>
    <d v="2016-07-31T00:00:00"/>
    <n v="1291000"/>
    <x v="0"/>
    <s v="Metro Ladder"/>
    <x v="1"/>
    <n v="3165"/>
    <n v="3"/>
    <n v="1"/>
    <n v="2"/>
    <n v="635"/>
    <m/>
    <s v="41 Mawby Rd"/>
    <s v="Bentleigh East"/>
    <s v="Glen Eira"/>
    <s v="Southern Metropolitan"/>
    <n v="7"/>
    <n v="2016"/>
  </r>
  <r>
    <d v="2016-07-31T00:00:00"/>
    <n v="625000"/>
    <x v="1"/>
    <s v="Jones and Jones"/>
    <x v="0"/>
    <n v="3103"/>
    <n v="2"/>
    <n v="1"/>
    <n v="1"/>
    <n v="115"/>
    <n v="1960"/>
    <s v="6/10 Brenbeal St"/>
    <s v="Balwyn"/>
    <s v="Boroondara"/>
    <s v="Southern Metropolitan"/>
    <n v="7"/>
    <n v="2016"/>
  </r>
  <r>
    <d v="2016-07-31T00:00:00"/>
    <n v="691500"/>
    <x v="1"/>
    <s v="Flanders &amp; Fish"/>
    <x v="1"/>
    <n v="3104"/>
    <n v="2"/>
    <n v="1"/>
    <n v="1"/>
    <n v="0"/>
    <n v="1968"/>
    <s v="2/3 Hatfield St"/>
    <s v="Balwyn North"/>
    <s v="Boroondara"/>
    <s v="Southern Metropolitan"/>
    <n v="7"/>
    <n v="2016"/>
  </r>
  <r>
    <d v="2016-07-31T00:00:00"/>
    <n v="805000"/>
    <x v="1"/>
    <s v="Flanders &amp; Fish"/>
    <x v="1"/>
    <n v="3122"/>
    <n v="2"/>
    <n v="1"/>
    <n v="1"/>
    <n v="0"/>
    <n v="1970"/>
    <s v="10/32 Manningtree Rd"/>
    <s v="Hawthorn"/>
    <s v="Boroondara"/>
    <s v="Southern Metropolitan"/>
    <n v="7"/>
    <n v="2016"/>
  </r>
  <r>
    <d v="2016-07-31T00:00:00"/>
    <n v="928000"/>
    <x v="0"/>
    <s v="Flanders &amp; Fish"/>
    <x v="1"/>
    <n v="3126"/>
    <n v="3"/>
    <n v="2"/>
    <n v="1"/>
    <n v="145"/>
    <n v="1998"/>
    <s v="1b Daphne St"/>
    <s v="Canterbury"/>
    <s v="Boroondara"/>
    <s v="Southern Metropolitan"/>
    <n v="7"/>
    <n v="2016"/>
  </r>
  <r>
    <d v="2016-07-31T00:00:00"/>
    <n v="3230000"/>
    <x v="0"/>
    <s v="Jones and Jones"/>
    <x v="1"/>
    <n v="3104"/>
    <n v="4"/>
    <n v="4"/>
    <n v="3"/>
    <n v="1135"/>
    <n v="1960"/>
    <s v="19 Jacka St"/>
    <s v="Balwyn North"/>
    <s v="Boroondara"/>
    <s v="Southern Metropolitan"/>
    <n v="7"/>
    <n v="2016"/>
  </r>
  <r>
    <d v="2016-07-31T00:00:00"/>
    <n v="1762000"/>
    <x v="2"/>
    <s v="Jones and Jones"/>
    <x v="1"/>
    <n v="3186"/>
    <n v="3"/>
    <n v="2"/>
    <n v="2"/>
    <n v="483"/>
    <m/>
    <s v="8 Southey St"/>
    <s v="Brighton"/>
    <s v="Bayside"/>
    <s v="Southern Metropolitan"/>
    <n v="7"/>
    <n v="2016"/>
  </r>
  <r>
    <d v="2016-08-01T00:00:00"/>
    <n v="437000"/>
    <x v="1"/>
    <s v="Cunninghams"/>
    <x v="1"/>
    <n v="3054"/>
    <n v="1"/>
    <n v="1"/>
    <n v="1"/>
    <n v="0"/>
    <n v="1970"/>
    <s v="14/1102 Lygon St"/>
    <s v="Carlton North"/>
    <s v="Yarra"/>
    <s v="Northern Metropolitan"/>
    <n v="8"/>
    <n v="2016"/>
  </r>
  <r>
    <d v="2016-08-01T00:00:00"/>
    <n v="495000"/>
    <x v="1"/>
    <s v="Best Bricks"/>
    <x v="1"/>
    <n v="3068"/>
    <n v="2"/>
    <n v="1"/>
    <n v="1"/>
    <n v="515"/>
    <n v="1970"/>
    <s v="3/30 Edmund St"/>
    <s v="Clifton Hill"/>
    <s v="Yarra"/>
    <s v="Northern Metropolitan"/>
    <n v="8"/>
    <n v="2016"/>
  </r>
  <r>
    <d v="2016-08-01T00:00:00"/>
    <n v="695000"/>
    <x v="1"/>
    <s v="Jones and Jones"/>
    <x v="1"/>
    <n v="3121"/>
    <n v="2"/>
    <n v="1"/>
    <n v="2"/>
    <n v="0"/>
    <n v="1997"/>
    <s v="12/200 Brighton St"/>
    <s v="Richmond"/>
    <s v="Yarra"/>
    <s v="Northern Metropolitan"/>
    <n v="8"/>
    <n v="2016"/>
  </r>
  <r>
    <d v="2016-08-01T00:00:00"/>
    <n v="600000"/>
    <x v="1"/>
    <s v="Metro Ladder"/>
    <x v="0"/>
    <n v="3181"/>
    <n v="2"/>
    <n v="1"/>
    <n v="1"/>
    <n v="1452"/>
    <n v="1970"/>
    <s v="3/45 Williams Rd"/>
    <s v="Windsor"/>
    <s v="Stonnington"/>
    <s v="Southern Metropolitan"/>
    <n v="8"/>
    <n v="2016"/>
  </r>
  <r>
    <d v="2016-08-01T00:00:00"/>
    <n v="1155000"/>
    <x v="1"/>
    <s v="Cunninghams"/>
    <x v="1"/>
    <n v="3144"/>
    <n v="2"/>
    <n v="2"/>
    <n v="2"/>
    <n v="0"/>
    <n v="2002"/>
    <s v="304/361 Glenferrie Rd"/>
    <s v="Malvern"/>
    <s v="Stonnington"/>
    <s v="Southern Metropolitan"/>
    <n v="8"/>
    <n v="2016"/>
  </r>
  <r>
    <d v="2016-08-01T00:00:00"/>
    <n v="2490000"/>
    <x v="0"/>
    <s v="Cunninghams"/>
    <x v="1"/>
    <n v="3145"/>
    <n v="4"/>
    <n v="2"/>
    <n v="2"/>
    <n v="640"/>
    <m/>
    <s v="13 Clarence St"/>
    <s v="Malvern East"/>
    <s v="Stonnington"/>
    <s v="Southern Metropolitan"/>
    <n v="8"/>
    <n v="2016"/>
  </r>
  <r>
    <d v="2016-08-01T00:00:00"/>
    <n v="476000"/>
    <x v="1"/>
    <s v="Metro Ladder"/>
    <x v="1"/>
    <n v="3046"/>
    <n v="2"/>
    <n v="1"/>
    <n v="1"/>
    <n v="189"/>
    <n v="1995"/>
    <s v="1/9 Cartwright St"/>
    <s v="Oak Park"/>
    <s v="Moreland"/>
    <s v="Northern Metropolitan"/>
    <n v="8"/>
    <n v="2016"/>
  </r>
  <r>
    <d v="2016-08-01T00:00:00"/>
    <n v="910000"/>
    <x v="0"/>
    <s v="Metro Ladder"/>
    <x v="1"/>
    <n v="3055"/>
    <n v="3"/>
    <n v="1"/>
    <n v="2"/>
    <n v="717"/>
    <n v="1950"/>
    <s v="7 Morrow St"/>
    <s v="Brunswick West"/>
    <s v="Moreland"/>
    <s v="Northern Metropolitan"/>
    <n v="8"/>
    <n v="2016"/>
  </r>
  <r>
    <d v="2016-08-01T00:00:00"/>
    <n v="1120000"/>
    <x v="0"/>
    <s v="Sanders"/>
    <x v="1"/>
    <n v="3058"/>
    <n v="3"/>
    <n v="2"/>
    <n v="1"/>
    <n v="293"/>
    <n v="2006"/>
    <s v="2 Walsh St"/>
    <s v="Coburg"/>
    <s v="Moreland"/>
    <s v="Northern Metropolitan"/>
    <n v="8"/>
    <n v="2016"/>
  </r>
  <r>
    <d v="2016-08-01T00:00:00"/>
    <n v="710000"/>
    <x v="2"/>
    <s v="Cunninghams"/>
    <x v="0"/>
    <n v="3033"/>
    <n v="3"/>
    <n v="2"/>
    <n v="1"/>
    <n v="320"/>
    <n v="2013"/>
    <s v="2/6 Shelley St"/>
    <s v="Keilor East"/>
    <s v="Moonee Valley"/>
    <s v="Western Metropolitan"/>
    <n v="8"/>
    <n v="2016"/>
  </r>
  <r>
    <d v="2016-08-01T00:00:00"/>
    <n v="630000"/>
    <x v="1"/>
    <s v="Flanders &amp; Fish"/>
    <x v="0"/>
    <n v="3051"/>
    <n v="2"/>
    <n v="1"/>
    <n v="1"/>
    <n v="0"/>
    <n v="2002"/>
    <s v="306/350 Victoria St"/>
    <s v="North Melbourne"/>
    <s v="Melbourne"/>
    <s v="Northern Metropolitan"/>
    <n v="8"/>
    <n v="2016"/>
  </r>
  <r>
    <d v="2016-08-01T00:00:00"/>
    <n v="381000"/>
    <x v="1"/>
    <s v="Metro Ladder"/>
    <x v="1"/>
    <n v="3013"/>
    <n v="1"/>
    <n v="1"/>
    <n v="1"/>
    <n v="0"/>
    <m/>
    <s v="103/58 Ballarat St"/>
    <s v="Yarraville"/>
    <s v="Maribyrnong"/>
    <s v="Western Metropolitan"/>
    <n v="8"/>
    <n v="2016"/>
  </r>
  <r>
    <d v="2016-08-01T00:00:00"/>
    <n v="1245000"/>
    <x v="2"/>
    <s v="Jones and Jones"/>
    <x v="1"/>
    <n v="3204"/>
    <n v="4"/>
    <n v="2"/>
    <n v="2"/>
    <n v="345"/>
    <m/>
    <s v="63 Tucker Rd"/>
    <s v="Bentleigh"/>
    <s v="Glen Eira"/>
    <s v="Southern Metropolitan"/>
    <n v="8"/>
    <n v="2016"/>
  </r>
  <r>
    <d v="2016-08-01T00:00:00"/>
    <n v="1450000"/>
    <x v="0"/>
    <s v="Zimmerman"/>
    <x v="1"/>
    <n v="3162"/>
    <n v="3"/>
    <n v="2"/>
    <n v="1"/>
    <n v="478"/>
    <n v="1925"/>
    <s v="22 Sycamore St"/>
    <s v="Caulfield South"/>
    <s v="Glen Eira"/>
    <s v="Southern Metropolitan"/>
    <n v="8"/>
    <n v="2016"/>
  </r>
  <r>
    <d v="2016-08-01T00:00:00"/>
    <n v="220000"/>
    <x v="1"/>
    <s v="Metro Ladder"/>
    <x v="1"/>
    <n v="3073"/>
    <n v="1"/>
    <n v="1"/>
    <n v="1"/>
    <n v="0"/>
    <n v="1970"/>
    <s v="2/164 Leamington St"/>
    <s v="Reservoir"/>
    <s v="Darebin"/>
    <s v="Northern Metropolitan"/>
    <n v="8"/>
    <n v="2016"/>
  </r>
  <r>
    <d v="2016-08-01T00:00:00"/>
    <n v="770000"/>
    <x v="1"/>
    <s v="Cunninghams"/>
    <x v="1"/>
    <n v="3070"/>
    <n v="2"/>
    <n v="1"/>
    <n v="1"/>
    <n v="129"/>
    <n v="1975"/>
    <s v="1/13 Kellett St"/>
    <s v="Northcote"/>
    <s v="Darebin"/>
    <s v="Northern Metropolitan"/>
    <n v="8"/>
    <n v="2016"/>
  </r>
  <r>
    <d v="2016-08-01T00:00:00"/>
    <n v="885000"/>
    <x v="0"/>
    <s v="Metro Ladder"/>
    <x v="1"/>
    <n v="3073"/>
    <n v="4"/>
    <n v="2"/>
    <n v="3"/>
    <n v="936"/>
    <n v="1985"/>
    <s v="1 Harmer St"/>
    <s v="Reservoir"/>
    <s v="Darebin"/>
    <s v="Northern Metropolitan"/>
    <n v="8"/>
    <n v="2016"/>
  </r>
  <r>
    <d v="2016-08-01T00:00:00"/>
    <n v="1085000"/>
    <x v="0"/>
    <s v="Zimmerman"/>
    <x v="1"/>
    <n v="3070"/>
    <n v="3"/>
    <n v="1"/>
    <n v="2"/>
    <n v="610"/>
    <m/>
    <s v="154 Separation St"/>
    <s v="Northcote"/>
    <s v="Darebin"/>
    <s v="Northern Metropolitan"/>
    <n v="8"/>
    <n v="2016"/>
  </r>
  <r>
    <d v="2016-08-01T00:00:00"/>
    <n v="2100000"/>
    <x v="0"/>
    <s v="Cunninghams"/>
    <x v="0"/>
    <n v="3127"/>
    <n v="5"/>
    <n v="4"/>
    <n v="3"/>
    <n v="827"/>
    <m/>
    <s v="61 Durham Rd"/>
    <s v="Surrey Hills"/>
    <s v="Boroondara"/>
    <s v="Southern Metropolitan"/>
    <n v="8"/>
    <n v="2016"/>
  </r>
  <r>
    <d v="2016-08-01T00:00:00"/>
    <n v="2800000"/>
    <x v="0"/>
    <s v="Cunninghams"/>
    <x v="0"/>
    <n v="3101"/>
    <n v="5"/>
    <n v="2"/>
    <n v="3"/>
    <n v="920"/>
    <n v="1900"/>
    <s v="17 Hartington St"/>
    <s v="Kew"/>
    <s v="Boroondara"/>
    <s v="Southern Metropolitan"/>
    <n v="8"/>
    <n v="2016"/>
  </r>
  <r>
    <d v="2016-08-01T00:00:00"/>
    <n v="1800000"/>
    <x v="0"/>
    <s v="Jones and Jones"/>
    <x v="1"/>
    <n v="3187"/>
    <n v="3"/>
    <n v="1"/>
    <n v="1"/>
    <n v="703"/>
    <m/>
    <s v="36 Billson St"/>
    <s v="Brighton East"/>
    <s v="Bayside"/>
    <s v="Southern Metropolitan"/>
    <n v="8"/>
    <n v="2016"/>
  </r>
  <r>
    <d v="2016-08-02T00:00:00"/>
    <n v="450000"/>
    <x v="1"/>
    <s v="Zimmerman"/>
    <x v="0"/>
    <n v="3121"/>
    <n v="1"/>
    <n v="1"/>
    <n v="1"/>
    <n v="0"/>
    <m/>
    <s v="211/18 Tanner St"/>
    <s v="Richmond"/>
    <s v="Yarra"/>
    <s v="Northern Metropolitan"/>
    <n v="8"/>
    <n v="2016"/>
  </r>
  <r>
    <d v="2016-08-02T00:00:00"/>
    <n v="683000"/>
    <x v="1"/>
    <s v="Cunninghams"/>
    <x v="1"/>
    <n v="3066"/>
    <n v="2"/>
    <n v="1"/>
    <n v="1"/>
    <n v="0"/>
    <n v="1900"/>
    <s v="10/76 Oxford St"/>
    <s v="Collingwood"/>
    <s v="Yarra"/>
    <s v="Northern Metropolitan"/>
    <n v="8"/>
    <n v="2016"/>
  </r>
  <r>
    <d v="2016-08-02T00:00:00"/>
    <n v="1520000"/>
    <x v="0"/>
    <s v="Cunninghams"/>
    <x v="1"/>
    <n v="3121"/>
    <n v="3"/>
    <n v="1"/>
    <n v="2"/>
    <n v="248"/>
    <n v="1900"/>
    <s v="5 Union St"/>
    <s v="Richmond"/>
    <s v="Yarra"/>
    <s v="Northern Metropolitan"/>
    <n v="8"/>
    <n v="2016"/>
  </r>
  <r>
    <d v="2016-08-02T00:00:00"/>
    <n v="240000"/>
    <x v="1"/>
    <s v="Jones and Jones"/>
    <x v="0"/>
    <n v="3181"/>
    <n v="1"/>
    <n v="1"/>
    <n v="1"/>
    <n v="0"/>
    <m/>
    <s v="49/6 Williams Rd"/>
    <s v="Prahran"/>
    <s v="Stonnington"/>
    <s v="Southern Metropolitan"/>
    <n v="8"/>
    <n v="2016"/>
  </r>
  <r>
    <d v="2016-08-02T00:00:00"/>
    <n v="555000"/>
    <x v="1"/>
    <s v="Flanders &amp; Fish"/>
    <x v="0"/>
    <n v="3181"/>
    <n v="2"/>
    <n v="1"/>
    <n v="1"/>
    <n v="0"/>
    <n v="1990"/>
    <s v="5/243 Dandenong Rd"/>
    <s v="Windsor"/>
    <s v="Port Phillip"/>
    <s v="Southern Metropolitan"/>
    <n v="8"/>
    <n v="2016"/>
  </r>
  <r>
    <d v="2016-08-02T00:00:00"/>
    <n v="590000"/>
    <x v="1"/>
    <s v="Jones and Jones"/>
    <x v="1"/>
    <n v="3056"/>
    <n v="2"/>
    <n v="1"/>
    <n v="1"/>
    <n v="0"/>
    <n v="2004"/>
    <s v="5/6 Pottery Ct"/>
    <s v="Brunswick"/>
    <s v="Moreland"/>
    <s v="Northern Metropolitan"/>
    <n v="8"/>
    <n v="2016"/>
  </r>
  <r>
    <d v="2016-08-02T00:00:00"/>
    <n v="685000"/>
    <x v="2"/>
    <s v="Jones and Jones"/>
    <x v="0"/>
    <n v="3056"/>
    <n v="2"/>
    <n v="2"/>
    <n v="1"/>
    <n v="0"/>
    <n v="2002"/>
    <s v="2/12 Jones St"/>
    <s v="Brunswick"/>
    <s v="Moreland"/>
    <s v="Northern Metropolitan"/>
    <n v="8"/>
    <n v="2016"/>
  </r>
  <r>
    <d v="2016-08-02T00:00:00"/>
    <n v="1000000"/>
    <x v="0"/>
    <s v="Cunninghams"/>
    <x v="1"/>
    <n v="3055"/>
    <n v="4"/>
    <n v="1"/>
    <n v="1"/>
    <n v="589"/>
    <n v="1935"/>
    <s v="15 Wallace St"/>
    <s v="Brunswick West"/>
    <s v="Moreland"/>
    <s v="Northern Metropolitan"/>
    <n v="8"/>
    <n v="2016"/>
  </r>
  <r>
    <d v="2016-08-02T00:00:00"/>
    <n v="720000"/>
    <x v="0"/>
    <s v="Metro Ladder"/>
    <x v="0"/>
    <n v="3033"/>
    <n v="3"/>
    <n v="1"/>
    <n v="2"/>
    <n v="639"/>
    <m/>
    <s v="13 Wonganella Dr"/>
    <s v="Keilor East"/>
    <s v="Moonee Valley"/>
    <s v="Western Metropolitan"/>
    <n v="8"/>
    <n v="2016"/>
  </r>
  <r>
    <d v="2016-08-02T00:00:00"/>
    <n v="785000"/>
    <x v="0"/>
    <s v="Sanders"/>
    <x v="1"/>
    <n v="3042"/>
    <n v="4"/>
    <n v="1"/>
    <n v="2"/>
    <n v="597"/>
    <m/>
    <s v="36 Roberts Rd"/>
    <s v="Airport West"/>
    <s v="Moonee Valley"/>
    <s v="Western Metropolitan"/>
    <n v="8"/>
    <n v="2016"/>
  </r>
  <r>
    <d v="2016-08-02T00:00:00"/>
    <n v="1315000"/>
    <x v="0"/>
    <s v="Cunninghams"/>
    <x v="1"/>
    <n v="3031"/>
    <n v="3"/>
    <n v="1"/>
    <n v="1"/>
    <n v="313"/>
    <m/>
    <s v="90 Edinburgh St"/>
    <s v="Flemington"/>
    <s v="Moonee Valley"/>
    <s v="Northern Metropolitan"/>
    <n v="8"/>
    <n v="2016"/>
  </r>
  <r>
    <d v="2016-08-02T00:00:00"/>
    <n v="600000"/>
    <x v="1"/>
    <s v="Zimmerman"/>
    <x v="0"/>
    <n v="3207"/>
    <n v="2"/>
    <n v="1"/>
    <n v="1"/>
    <n v="0"/>
    <n v="1996"/>
    <s v="4/190 Graham St"/>
    <s v="Port Melbourne"/>
    <s v="Melbourne"/>
    <s v="Southern Metropolitan"/>
    <n v="8"/>
    <n v="2016"/>
  </r>
  <r>
    <d v="2016-08-02T00:00:00"/>
    <n v="645000"/>
    <x v="0"/>
    <s v="Property Barons"/>
    <x v="1"/>
    <n v="3019"/>
    <n v="2"/>
    <n v="1"/>
    <n v="1"/>
    <n v="566"/>
    <n v="1950"/>
    <s v="25 Lily St"/>
    <s v="Braybrook"/>
    <s v="Maribyrnong"/>
    <s v="Western Metropolitan"/>
    <n v="8"/>
    <n v="2016"/>
  </r>
  <r>
    <d v="2016-08-02T00:00:00"/>
    <n v="657000"/>
    <x v="2"/>
    <s v="Cunninghams"/>
    <x v="1"/>
    <n v="3012"/>
    <n v="3"/>
    <n v="2"/>
    <n v="2"/>
    <n v="159"/>
    <m/>
    <s v="11d Rooney St"/>
    <s v="Maidstone"/>
    <s v="Maribyrnong"/>
    <s v="Western Metropolitan"/>
    <n v="8"/>
    <n v="2016"/>
  </r>
  <r>
    <d v="2016-08-02T00:00:00"/>
    <n v="878000"/>
    <x v="0"/>
    <s v="Jones and Jones"/>
    <x v="1"/>
    <n v="3012"/>
    <n v="3"/>
    <n v="1"/>
    <n v="1"/>
    <n v="397"/>
    <n v="1960"/>
    <s v="121 Suffolk St"/>
    <s v="West Footscray"/>
    <s v="Maribyrnong"/>
    <s v="Western Metropolitan"/>
    <n v="8"/>
    <n v="2016"/>
  </r>
  <r>
    <d v="2016-08-02T00:00:00"/>
    <n v="670000"/>
    <x v="2"/>
    <s v="Jones and Jones"/>
    <x v="0"/>
    <n v="3204"/>
    <n v="2"/>
    <n v="2"/>
    <n v="1"/>
    <n v="123"/>
    <n v="2007"/>
    <s v="1a Werona St"/>
    <s v="Bentleigh"/>
    <s v="Glen Eira"/>
    <s v="Southern Metropolitan"/>
    <n v="8"/>
    <n v="2016"/>
  </r>
  <r>
    <d v="2016-08-02T00:00:00"/>
    <n v="820000"/>
    <x v="1"/>
    <s v="Cunninghams"/>
    <x v="1"/>
    <n v="3163"/>
    <n v="3"/>
    <n v="1"/>
    <n v="2"/>
    <n v="0"/>
    <n v="1989"/>
    <s v="1/60 Moonya Rd"/>
    <s v="Carnegie"/>
    <s v="Glen Eira"/>
    <s v="Southern Metropolitan"/>
    <n v="8"/>
    <n v="2016"/>
  </r>
  <r>
    <d v="2016-08-02T00:00:00"/>
    <n v="1750000"/>
    <x v="0"/>
    <s v="Cunninghams"/>
    <x v="1"/>
    <n v="3161"/>
    <n v="3"/>
    <n v="2"/>
    <n v="2"/>
    <n v="692"/>
    <n v="1955"/>
    <s v="452 Dandenong Rd"/>
    <s v="Caulfield North"/>
    <s v="Glen Eira"/>
    <s v="Southern Metropolitan"/>
    <n v="8"/>
    <n v="2016"/>
  </r>
  <r>
    <d v="2016-08-02T00:00:00"/>
    <n v="670500"/>
    <x v="0"/>
    <s v="Cunninghams"/>
    <x v="1"/>
    <n v="3073"/>
    <n v="3"/>
    <n v="1"/>
    <n v="2"/>
    <n v="654"/>
    <m/>
    <s v="30 Boldrewood Pde"/>
    <s v="Reservoir"/>
    <s v="Darebin"/>
    <s v="Northern Metropolitan"/>
    <n v="8"/>
    <n v="2016"/>
  </r>
  <r>
    <d v="2016-08-02T00:00:00"/>
    <n v="1700000"/>
    <x v="0"/>
    <s v="Jones and Jones"/>
    <x v="0"/>
    <n v="3123"/>
    <n v="3"/>
    <n v="2"/>
    <n v="1"/>
    <n v="646"/>
    <n v="1980"/>
    <s v="503 Tooronga Rd"/>
    <s v="Hawthorn East"/>
    <s v="Boroondara"/>
    <s v="Southern Metropolitan"/>
    <n v="8"/>
    <n v="2016"/>
  </r>
  <r>
    <d v="2016-08-02T00:00:00"/>
    <n v="1910000"/>
    <x v="0"/>
    <s v="Jones and Jones"/>
    <x v="1"/>
    <n v="3103"/>
    <n v="3"/>
    <n v="1"/>
    <n v="2"/>
    <n v="697"/>
    <m/>
    <s v="87 Yerrin St"/>
    <s v="Balwyn"/>
    <s v="Boroondara"/>
    <s v="Southern Metropolitan"/>
    <n v="8"/>
    <n v="2016"/>
  </r>
  <r>
    <d v="2016-08-02T00:00:00"/>
    <n v="2200000"/>
    <x v="0"/>
    <s v="Zimmerman"/>
    <x v="0"/>
    <n v="3127"/>
    <n v="5"/>
    <n v="3"/>
    <n v="2"/>
    <n v="735"/>
    <n v="1920"/>
    <s v="226 Union Rd"/>
    <s v="Surrey Hills"/>
    <s v="Boroondara"/>
    <s v="Southern Metropolitan"/>
    <n v="8"/>
    <n v="2016"/>
  </r>
  <r>
    <d v="2016-08-02T00:00:00"/>
    <n v="1420000"/>
    <x v="2"/>
    <s v="Metro Ladder"/>
    <x v="1"/>
    <n v="3187"/>
    <n v="3"/>
    <n v="2"/>
    <n v="2"/>
    <n v="247"/>
    <m/>
    <s v="54 Regent St"/>
    <s v="Brighton East"/>
    <s v="Bayside"/>
    <s v="Southern Metropolitan"/>
    <n v="8"/>
    <n v="2016"/>
  </r>
  <r>
    <d v="2016-08-02T00:00:00"/>
    <n v="1710000"/>
    <x v="0"/>
    <s v="Metro Ladder"/>
    <x v="1"/>
    <n v="3187"/>
    <n v="3"/>
    <n v="3"/>
    <n v="2"/>
    <n v="435"/>
    <n v="1915"/>
    <s v="38 Agnew St"/>
    <s v="Brighton East"/>
    <s v="Bayside"/>
    <s v="Southern Metropolitan"/>
    <n v="8"/>
    <n v="2016"/>
  </r>
  <r>
    <d v="2016-08-02T00:00:00"/>
    <n v="1860000"/>
    <x v="0"/>
    <s v="Cunninghams"/>
    <x v="1"/>
    <n v="3187"/>
    <n v="3"/>
    <n v="2"/>
    <n v="2"/>
    <n v="686"/>
    <n v="1948"/>
    <s v="60 Baird St"/>
    <s v="Brighton East"/>
    <s v="Bayside"/>
    <s v="Southern Metropolitan"/>
    <n v="8"/>
    <n v="2016"/>
  </r>
  <r>
    <d v="2016-08-02T00:00:00"/>
    <n v="721000"/>
    <x v="0"/>
    <s v="Property Barons"/>
    <x v="1"/>
    <n v="3085"/>
    <n v="3"/>
    <n v="1"/>
    <n v="1"/>
    <n v="687"/>
    <n v="1978"/>
    <s v="5 Amanda Ct"/>
    <s v="Yallambie"/>
    <s v="Banyule"/>
    <s v="Northern Metropolitan"/>
    <n v="8"/>
    <n v="2016"/>
  </r>
  <r>
    <d v="2016-08-02T00:00:00"/>
    <n v="1085000"/>
    <x v="0"/>
    <s v="Property Barons"/>
    <x v="1"/>
    <n v="3084"/>
    <n v="4"/>
    <n v="3"/>
    <n v="2"/>
    <n v="599"/>
    <m/>
    <s v="111 Rutherford Rd"/>
    <s v="Viewbank"/>
    <s v="Banyule"/>
    <s v="Eastern Metropolitan"/>
    <n v="8"/>
    <n v="2016"/>
  </r>
  <r>
    <d v="2016-08-03T00:00:00"/>
    <n v="1030000"/>
    <x v="0"/>
    <s v="Cunninghams"/>
    <x v="1"/>
    <n v="3067"/>
    <n v="2"/>
    <n v="1"/>
    <n v="1"/>
    <n v="172"/>
    <n v="1930"/>
    <s v="27 Charles St"/>
    <s v="Abbotsford"/>
    <s v="Yarra"/>
    <s v="Northern Metropolitan"/>
    <n v="8"/>
    <n v="2016"/>
  </r>
  <r>
    <d v="2016-08-03T00:00:00"/>
    <n v="781000"/>
    <x v="1"/>
    <s v="Melbourne Homes"/>
    <x v="1"/>
    <n v="3181"/>
    <n v="2"/>
    <n v="1"/>
    <n v="1"/>
    <n v="0"/>
    <n v="1930"/>
    <s v="3/122 Williams Rd"/>
    <s v="Prahran"/>
    <s v="Stonnington"/>
    <s v="Southern Metropolitan"/>
    <n v="8"/>
    <n v="2016"/>
  </r>
  <r>
    <d v="2016-08-03T00:00:00"/>
    <n v="1680000"/>
    <x v="0"/>
    <s v="Metro Ladder"/>
    <x v="1"/>
    <n v="3145"/>
    <n v="3"/>
    <n v="2"/>
    <n v="2"/>
    <n v="234"/>
    <n v="1998"/>
    <s v="2b Brunel St"/>
    <s v="Malvern East"/>
    <s v="Stonnington"/>
    <s v="Southern Metropolitan"/>
    <n v="8"/>
    <n v="2016"/>
  </r>
  <r>
    <d v="2016-08-03T00:00:00"/>
    <n v="5525000"/>
    <x v="0"/>
    <s v="Cunninghams"/>
    <x v="1"/>
    <n v="3143"/>
    <n v="6"/>
    <n v="3"/>
    <n v="4"/>
    <n v="1491"/>
    <n v="1935"/>
    <s v="367 Dandenong Rd"/>
    <s v="Armadale"/>
    <s v="Stonnington"/>
    <s v="Southern Metropolitan"/>
    <n v="8"/>
    <n v="2016"/>
  </r>
  <r>
    <d v="2016-08-03T00:00:00"/>
    <n v="542500"/>
    <x v="1"/>
    <s v="Best Bricks"/>
    <x v="0"/>
    <n v="3182"/>
    <n v="2"/>
    <n v="1"/>
    <n v="1"/>
    <n v="0"/>
    <m/>
    <s v="25/69 Wellington St"/>
    <s v="St Kilda"/>
    <s v="Port Phillip"/>
    <s v="Southern Metropolitan"/>
    <n v="8"/>
    <n v="2016"/>
  </r>
  <r>
    <d v="2016-08-03T00:00:00"/>
    <n v="650000"/>
    <x v="1"/>
    <s v="Melbourne Homes"/>
    <x v="1"/>
    <n v="3181"/>
    <n v="2"/>
    <n v="2"/>
    <n v="1"/>
    <n v="0"/>
    <m/>
    <s v="6/28 The Avenue"/>
    <s v="Windsor"/>
    <s v="Port Phillip"/>
    <s v="Southern Metropolitan"/>
    <n v="8"/>
    <n v="2016"/>
  </r>
  <r>
    <d v="2016-08-03T00:00:00"/>
    <n v="2600000"/>
    <x v="0"/>
    <s v="Maxwells"/>
    <x v="0"/>
    <n v="3206"/>
    <n v="3"/>
    <n v="1"/>
    <n v="1"/>
    <n v="279"/>
    <n v="1900"/>
    <s v="277 Danks St"/>
    <s v="Middle Park"/>
    <s v="Port Phillip"/>
    <s v="Southern Metropolitan"/>
    <n v="8"/>
    <n v="2016"/>
  </r>
  <r>
    <d v="2016-08-03T00:00:00"/>
    <n v="631000"/>
    <x v="0"/>
    <s v="Metro Ladder"/>
    <x v="1"/>
    <n v="3060"/>
    <n v="3"/>
    <n v="2"/>
    <n v="2"/>
    <n v="297"/>
    <n v="2012"/>
    <s v="34a Preston St"/>
    <s v="Fawkner"/>
    <s v="Moreland"/>
    <s v="Northern Metropolitan"/>
    <n v="8"/>
    <n v="2016"/>
  </r>
  <r>
    <d v="2016-08-03T00:00:00"/>
    <n v="1186000"/>
    <x v="0"/>
    <s v="Cunninghams"/>
    <x v="1"/>
    <n v="3055"/>
    <n v="3"/>
    <n v="1"/>
    <n v="3"/>
    <n v="608"/>
    <m/>
    <s v="194 Dawson St"/>
    <s v="Brunswick West"/>
    <s v="Moreland"/>
    <s v="Northern Metropolitan"/>
    <n v="8"/>
    <n v="2016"/>
  </r>
  <r>
    <d v="2016-08-03T00:00:00"/>
    <n v="1278000"/>
    <x v="0"/>
    <s v="Flanders &amp; Fish"/>
    <x v="1"/>
    <n v="3058"/>
    <n v="3"/>
    <n v="2"/>
    <n v="3"/>
    <n v="405"/>
    <n v="1930"/>
    <s v="23 Berry St"/>
    <s v="Coburg"/>
    <s v="Moreland"/>
    <s v="Northern Metropolitan"/>
    <n v="8"/>
    <n v="2016"/>
  </r>
  <r>
    <d v="2016-08-03T00:00:00"/>
    <n v="670000"/>
    <x v="0"/>
    <s v="Property Barons"/>
    <x v="0"/>
    <n v="3042"/>
    <n v="3"/>
    <n v="2"/>
    <n v="2"/>
    <n v="657"/>
    <m/>
    <s v="43 Hillside Gr"/>
    <s v="Airport West"/>
    <s v="Moonee Valley"/>
    <s v="Western Metropolitan"/>
    <n v="8"/>
    <n v="2016"/>
  </r>
  <r>
    <d v="2016-08-03T00:00:00"/>
    <n v="700000"/>
    <x v="1"/>
    <s v="Metro Ladder"/>
    <x v="1"/>
    <n v="3147"/>
    <n v="2"/>
    <n v="1"/>
    <n v="2"/>
    <n v="192"/>
    <n v="2007"/>
    <s v="2/6 Murra Ct"/>
    <s v="Ashwood"/>
    <s v="Monash"/>
    <s v="Southern Metropolitan"/>
    <n v="8"/>
    <n v="2016"/>
  </r>
  <r>
    <d v="2016-08-03T00:00:00"/>
    <n v="987000"/>
    <x v="0"/>
    <s v="Jones and Jones"/>
    <x v="1"/>
    <n v="3189"/>
    <n v="3"/>
    <n v="1"/>
    <n v="1"/>
    <n v="603"/>
    <n v="1960"/>
    <s v="14 Avon St"/>
    <s v="Moorabbin"/>
    <s v="Kingston"/>
    <s v="Southern Metropolitan"/>
    <n v="8"/>
    <n v="2016"/>
  </r>
  <r>
    <d v="2016-08-03T00:00:00"/>
    <n v="367500"/>
    <x v="1"/>
    <s v="Metro Ladder"/>
    <x v="1"/>
    <n v="3016"/>
    <n v="2"/>
    <n v="1"/>
    <n v="1"/>
    <n v="0"/>
    <n v="1970"/>
    <s v="13/68 Kororoit Creek Rd"/>
    <s v="Williamstown North"/>
    <s v="Hobsons Bay"/>
    <s v="Western Metropolitan"/>
    <n v="8"/>
    <n v="2016"/>
  </r>
  <r>
    <d v="2016-08-03T00:00:00"/>
    <n v="881000"/>
    <x v="0"/>
    <s v="Maxwells"/>
    <x v="1"/>
    <n v="3015"/>
    <n v="8"/>
    <n v="2"/>
    <n v="4"/>
    <n v="663"/>
    <n v="1920"/>
    <s v="487 Melbourne Rd"/>
    <s v="Newport"/>
    <s v="Hobsons Bay"/>
    <s v="Western Metropolitan"/>
    <n v="8"/>
    <n v="2016"/>
  </r>
  <r>
    <d v="2016-08-03T00:00:00"/>
    <n v="1255000"/>
    <x v="0"/>
    <s v="Jones and Jones"/>
    <x v="1"/>
    <n v="3165"/>
    <n v="4"/>
    <n v="2"/>
    <n v="2"/>
    <n v="610"/>
    <n v="1950"/>
    <s v="27 Connie St"/>
    <s v="Bentleigh East"/>
    <s v="Glen Eira"/>
    <s v="Southern Metropolitan"/>
    <n v="8"/>
    <n v="2016"/>
  </r>
  <r>
    <d v="2016-08-03T00:00:00"/>
    <n v="931000"/>
    <x v="0"/>
    <s v="Cunninghams"/>
    <x v="1"/>
    <n v="3072"/>
    <n v="4"/>
    <n v="1"/>
    <n v="1"/>
    <n v="499"/>
    <m/>
    <s v="10 May St"/>
    <s v="Preston"/>
    <s v="Darebin"/>
    <s v="Northern Metropolitan"/>
    <n v="8"/>
    <n v="2016"/>
  </r>
  <r>
    <d v="2016-08-03T00:00:00"/>
    <n v="1050000"/>
    <x v="0"/>
    <s v="Cunninghams"/>
    <x v="1"/>
    <n v="3073"/>
    <n v="5"/>
    <n v="2"/>
    <n v="1"/>
    <n v="578"/>
    <m/>
    <s v="89 Cheddar Rd"/>
    <s v="Reservoir"/>
    <s v="Darebin"/>
    <s v="Northern Metropolitan"/>
    <n v="8"/>
    <n v="2016"/>
  </r>
  <r>
    <d v="2016-08-03T00:00:00"/>
    <n v="1300000"/>
    <x v="0"/>
    <s v="Cunninghams"/>
    <x v="1"/>
    <n v="3070"/>
    <n v="3"/>
    <n v="1"/>
    <n v="1"/>
    <n v="328"/>
    <n v="1920"/>
    <s v="83 Bastings St"/>
    <s v="Northcote"/>
    <s v="Darebin"/>
    <s v="Northern Metropolitan"/>
    <n v="8"/>
    <n v="2016"/>
  </r>
  <r>
    <d v="2016-08-03T00:00:00"/>
    <n v="1510000"/>
    <x v="0"/>
    <s v="Jones and Jones"/>
    <x v="0"/>
    <n v="3070"/>
    <n v="3"/>
    <n v="1"/>
    <n v="3"/>
    <n v="327"/>
    <n v="1900"/>
    <s v="155 Westbourne Gr"/>
    <s v="Northcote"/>
    <s v="Darebin"/>
    <s v="Northern Metropolitan"/>
    <n v="8"/>
    <n v="2016"/>
  </r>
  <r>
    <d v="2016-08-03T00:00:00"/>
    <n v="682000"/>
    <x v="0"/>
    <s v="Property Barons"/>
    <x v="1"/>
    <n v="3020"/>
    <n v="3"/>
    <n v="1"/>
    <n v="1"/>
    <n v="694"/>
    <n v="1960"/>
    <s v="34 Joan St"/>
    <s v="Sunshine West"/>
    <s v="Brimbank"/>
    <s v="Western Metropolitan"/>
    <n v="8"/>
    <n v="2016"/>
  </r>
  <r>
    <d v="2016-08-03T00:00:00"/>
    <n v="691000"/>
    <x v="0"/>
    <s v="Flanders &amp; Fish"/>
    <x v="1"/>
    <n v="3020"/>
    <n v="4"/>
    <n v="1"/>
    <n v="1"/>
    <n v="521"/>
    <m/>
    <s v="8 Couch St"/>
    <s v="Sunshine"/>
    <s v="Brimbank"/>
    <s v="Western Metropolitan"/>
    <n v="8"/>
    <n v="2016"/>
  </r>
  <r>
    <d v="2016-08-03T00:00:00"/>
    <n v="415000"/>
    <x v="1"/>
    <s v="Jones and Jones"/>
    <x v="1"/>
    <n v="3122"/>
    <n v="1"/>
    <n v="1"/>
    <n v="1"/>
    <n v="0"/>
    <m/>
    <s v="8/67 Denham St"/>
    <s v="Hawthorn"/>
    <s v="Boroondara"/>
    <s v="Southern Metropolitan"/>
    <n v="8"/>
    <n v="2016"/>
  </r>
  <r>
    <d v="2016-08-03T00:00:00"/>
    <n v="500000"/>
    <x v="1"/>
    <s v="Cunninghams"/>
    <x v="0"/>
    <n v="3122"/>
    <n v="2"/>
    <n v="1"/>
    <n v="1"/>
    <n v="0"/>
    <n v="2007"/>
    <s v="6/107 Riversdale Rd"/>
    <s v="Hawthorn"/>
    <s v="Boroondara"/>
    <s v="Southern Metropolitan"/>
    <n v="8"/>
    <n v="2016"/>
  </r>
  <r>
    <d v="2016-08-03T00:00:00"/>
    <n v="2600000"/>
    <x v="0"/>
    <s v="Flanders &amp; Fish"/>
    <x v="0"/>
    <n v="3101"/>
    <n v="4"/>
    <n v="3"/>
    <n v="2"/>
    <n v="700"/>
    <n v="1992"/>
    <s v="31 Argyle Rd"/>
    <s v="Kew"/>
    <s v="Boroondara"/>
    <s v="Southern Metropolitan"/>
    <n v="8"/>
    <n v="2016"/>
  </r>
  <r>
    <d v="2016-08-03T00:00:00"/>
    <n v="710000"/>
    <x v="2"/>
    <s v="Cunninghams"/>
    <x v="0"/>
    <n v="3079"/>
    <n v="2"/>
    <n v="1"/>
    <n v="1"/>
    <n v="134"/>
    <n v="2012"/>
    <s v="2/92 Beatty St"/>
    <s v="Ivanhoe"/>
    <s v="Banyule"/>
    <s v="Eastern Metropolitan"/>
    <n v="8"/>
    <n v="2016"/>
  </r>
  <r>
    <d v="2016-08-04T00:00:00"/>
    <n v="780000"/>
    <x v="2"/>
    <s v="Jones and Jones"/>
    <x v="0"/>
    <n v="3125"/>
    <n v="3"/>
    <n v="2"/>
    <n v="2"/>
    <n v="160"/>
    <m/>
    <s v="2/22 Scott Gr"/>
    <s v="Burwood"/>
    <s v="Whitehorse"/>
    <s v="Southern Metropolitan"/>
    <n v="8"/>
    <n v="2016"/>
  </r>
  <r>
    <d v="2016-08-04T00:00:00"/>
    <n v="467500"/>
    <x v="1"/>
    <s v="Best Bricks"/>
    <x v="0"/>
    <n v="3141"/>
    <n v="1"/>
    <n v="1"/>
    <n v="1"/>
    <n v="0"/>
    <m/>
    <s v="18/34 Rockley Rd"/>
    <s v="South Yarra"/>
    <s v="Stonnington"/>
    <s v="Southern Metropolitan"/>
    <n v="8"/>
    <n v="2016"/>
  </r>
  <r>
    <d v="2016-08-04T00:00:00"/>
    <n v="442000"/>
    <x v="1"/>
    <s v="Jones and Jones"/>
    <x v="0"/>
    <n v="3183"/>
    <n v="2"/>
    <n v="1"/>
    <n v="1"/>
    <n v="0"/>
    <n v="1960"/>
    <s v="6/23 Gourlay St"/>
    <s v="Balaclava"/>
    <s v="Port Phillip"/>
    <s v="Southern Metropolitan"/>
    <n v="8"/>
    <n v="2016"/>
  </r>
  <r>
    <d v="2016-08-04T00:00:00"/>
    <n v="605000"/>
    <x v="0"/>
    <s v="Metro Ladder"/>
    <x v="1"/>
    <n v="3060"/>
    <n v="3"/>
    <n v="1"/>
    <n v="2"/>
    <n v="531"/>
    <m/>
    <s v="3 Penn Ct"/>
    <s v="Fawkner"/>
    <s v="Moreland"/>
    <s v="Northern Metropolitan"/>
    <n v="8"/>
    <n v="2016"/>
  </r>
  <r>
    <d v="2016-08-04T00:00:00"/>
    <n v="405000"/>
    <x v="1"/>
    <s v="Cunninghams"/>
    <x v="1"/>
    <n v="3040"/>
    <n v="2"/>
    <n v="1"/>
    <n v="1"/>
    <n v="121"/>
    <n v="1970"/>
    <s v="3/136 Hoffmans Rd"/>
    <s v="Essendon"/>
    <s v="Moonee Valley"/>
    <s v="Western Metropolitan"/>
    <n v="8"/>
    <n v="2016"/>
  </r>
  <r>
    <d v="2016-08-04T00:00:00"/>
    <n v="895000"/>
    <x v="0"/>
    <s v="Flanders &amp; Fish"/>
    <x v="0"/>
    <n v="3042"/>
    <n v="3"/>
    <n v="1"/>
    <n v="6"/>
    <n v="1063"/>
    <n v="1975"/>
    <s v="3 Deidre Ct"/>
    <s v="Airport West"/>
    <s v="Moonee Valley"/>
    <s v="Western Metropolitan"/>
    <n v="8"/>
    <n v="2016"/>
  </r>
  <r>
    <d v="2016-08-04T00:00:00"/>
    <n v="370000"/>
    <x v="1"/>
    <s v="Cunninghams"/>
    <x v="0"/>
    <n v="3031"/>
    <n v="1"/>
    <n v="1"/>
    <n v="2"/>
    <n v="0"/>
    <m/>
    <s v="8/33 Rankins Rd"/>
    <s v="Kensington"/>
    <s v="Melbourne"/>
    <s v="Northern Metropolitan"/>
    <n v="8"/>
    <n v="2016"/>
  </r>
  <r>
    <d v="2016-08-04T00:00:00"/>
    <n v="805000"/>
    <x v="1"/>
    <s v="Flanders &amp; Fish"/>
    <x v="1"/>
    <n v="3141"/>
    <n v="3"/>
    <n v="2"/>
    <n v="3"/>
    <n v="6111"/>
    <m/>
    <s v="2/100 Commercial Rd"/>
    <s v="South Yarra"/>
    <s v="Melbourne"/>
    <s v="Southern Metropolitan"/>
    <n v="8"/>
    <n v="2016"/>
  </r>
  <r>
    <d v="2016-08-04T00:00:00"/>
    <n v="1234500"/>
    <x v="0"/>
    <s v="Cunninghams"/>
    <x v="0"/>
    <n v="3031"/>
    <n v="2"/>
    <n v="2"/>
    <n v="2"/>
    <n v="169"/>
    <n v="2008"/>
    <s v="109 Rankins Rd"/>
    <s v="Kensington"/>
    <s v="Melbourne"/>
    <s v="Northern Metropolitan"/>
    <n v="8"/>
    <n v="2016"/>
  </r>
  <r>
    <d v="2016-08-04T00:00:00"/>
    <n v="1385000"/>
    <x v="0"/>
    <s v="Cunninghams"/>
    <x v="1"/>
    <n v="3051"/>
    <n v="3"/>
    <n v="2"/>
    <n v="0"/>
    <n v="118"/>
    <n v="1890"/>
    <s v="6 Shiel St"/>
    <s v="North Melbourne"/>
    <s v="Melbourne"/>
    <s v="Northern Metropolitan"/>
    <n v="8"/>
    <n v="2016"/>
  </r>
  <r>
    <d v="2016-08-04T00:00:00"/>
    <n v="646000"/>
    <x v="0"/>
    <s v="Maxwells"/>
    <x v="0"/>
    <n v="3012"/>
    <n v="2"/>
    <n v="1"/>
    <n v="2"/>
    <n v="270"/>
    <n v="1900"/>
    <s v="67 Ballarat Rd"/>
    <s v="Maidstone"/>
    <s v="Maribyrnong"/>
    <s v="Western Metropolitan"/>
    <n v="8"/>
    <n v="2016"/>
  </r>
  <r>
    <d v="2016-08-04T00:00:00"/>
    <n v="1160000"/>
    <x v="0"/>
    <s v="Jones and Jones"/>
    <x v="1"/>
    <n v="3165"/>
    <n v="2"/>
    <n v="1"/>
    <n v="2"/>
    <n v="750"/>
    <m/>
    <s v="115 Bignell Rd"/>
    <s v="Bentleigh East"/>
    <s v="Glen Eira"/>
    <s v="Southern Metropolitan"/>
    <n v="8"/>
    <n v="2016"/>
  </r>
  <r>
    <d v="2016-08-04T00:00:00"/>
    <n v="360000"/>
    <x v="1"/>
    <s v="Property Barons"/>
    <x v="0"/>
    <n v="3073"/>
    <n v="2"/>
    <n v="1"/>
    <n v="1"/>
    <n v="139"/>
    <m/>
    <s v="2/7 Mattea Ct"/>
    <s v="Reservoir"/>
    <s v="Darebin"/>
    <s v="Northern Metropolitan"/>
    <n v="8"/>
    <n v="2016"/>
  </r>
  <r>
    <d v="2016-08-04T00:00:00"/>
    <n v="705500"/>
    <x v="0"/>
    <s v="Metro Ladder"/>
    <x v="1"/>
    <n v="3083"/>
    <n v="2"/>
    <n v="1"/>
    <n v="1"/>
    <n v="770"/>
    <n v="1950"/>
    <s v="33 Clunes St"/>
    <s v="Kingsbury"/>
    <s v="Darebin"/>
    <s v="Northern Metropolitan"/>
    <n v="8"/>
    <n v="2016"/>
  </r>
  <r>
    <d v="2016-08-04T00:00:00"/>
    <n v="930000"/>
    <x v="0"/>
    <s v="Cunninghams"/>
    <x v="1"/>
    <n v="3072"/>
    <n v="4"/>
    <n v="2"/>
    <n v="2"/>
    <n v="604"/>
    <n v="1920"/>
    <s v="370 Gilbert Rd"/>
    <s v="Preston"/>
    <s v="Darebin"/>
    <s v="Northern Metropolitan"/>
    <n v="8"/>
    <n v="2016"/>
  </r>
  <r>
    <d v="2016-08-04T00:00:00"/>
    <n v="1110000"/>
    <x v="0"/>
    <s v="Cunninghams"/>
    <x v="1"/>
    <n v="3071"/>
    <n v="3"/>
    <n v="1"/>
    <n v="1"/>
    <n v="562"/>
    <n v="1950"/>
    <s v="50 Leinster Gr"/>
    <s v="Thornbury"/>
    <s v="Darebin"/>
    <s v="Northern Metropolitan"/>
    <n v="8"/>
    <n v="2016"/>
  </r>
  <r>
    <d v="2016-08-04T00:00:00"/>
    <n v="435000"/>
    <x v="0"/>
    <s v="Best Bricks"/>
    <x v="0"/>
    <n v="3020"/>
    <n v="2"/>
    <n v="1"/>
    <n v="1"/>
    <n v="155"/>
    <n v="1940"/>
    <s v="2/6 Farnsworth St"/>
    <s v="Sunshine"/>
    <s v="Brimbank"/>
    <s v="Western Metropolitan"/>
    <n v="8"/>
    <n v="2016"/>
  </r>
  <r>
    <d v="2016-08-04T00:00:00"/>
    <n v="1650000"/>
    <x v="0"/>
    <s v="Jones and Jones"/>
    <x v="0"/>
    <n v="3122"/>
    <n v="4"/>
    <n v="2"/>
    <n v="2"/>
    <n v="317"/>
    <n v="2005"/>
    <s v="6a Scott St"/>
    <s v="Hawthorn"/>
    <s v="Boroondara"/>
    <s v="Southern Metropolitan"/>
    <n v="8"/>
    <n v="2016"/>
  </r>
  <r>
    <d v="2016-08-04T00:00:00"/>
    <n v="2610000"/>
    <x v="0"/>
    <s v="Cunninghams"/>
    <x v="1"/>
    <n v="3122"/>
    <n v="4"/>
    <n v="2"/>
    <n v="7"/>
    <n v="0"/>
    <m/>
    <s v="69 Power St"/>
    <s v="Hawthorn"/>
    <s v="Boroondara"/>
    <s v="Southern Metropolitan"/>
    <n v="8"/>
    <n v="2016"/>
  </r>
  <r>
    <d v="2016-08-04T00:00:00"/>
    <n v="910000"/>
    <x v="0"/>
    <s v="Property Barons"/>
    <x v="1"/>
    <n v="3084"/>
    <n v="4"/>
    <n v="2"/>
    <n v="2"/>
    <n v="626"/>
    <m/>
    <s v="52 Rosemar Cct"/>
    <s v="Viewbank"/>
    <s v="Banyule"/>
    <s v="Eastern Metropolitan"/>
    <n v="8"/>
    <n v="2016"/>
  </r>
  <r>
    <d v="2016-08-05T00:00:00"/>
    <n v="402000"/>
    <x v="1"/>
    <s v="Metro Ladder"/>
    <x v="1"/>
    <n v="3121"/>
    <n v="1"/>
    <n v="1"/>
    <n v="1"/>
    <n v="0"/>
    <m/>
    <s v="305/45 York St"/>
    <s v="Richmond"/>
    <s v="Yarra"/>
    <s v="Northern Metropolitan"/>
    <n v="8"/>
    <n v="2016"/>
  </r>
  <r>
    <d v="2016-08-05T00:00:00"/>
    <n v="900000"/>
    <x v="0"/>
    <s v="Cunninghams"/>
    <x v="1"/>
    <n v="3121"/>
    <n v="3"/>
    <n v="3"/>
    <n v="1"/>
    <n v="58"/>
    <n v="2009"/>
    <s v="18 Buckingham St"/>
    <s v="Richmond"/>
    <s v="Yarra"/>
    <s v="Northern Metropolitan"/>
    <n v="8"/>
    <n v="2016"/>
  </r>
  <r>
    <d v="2016-08-05T00:00:00"/>
    <n v="373000"/>
    <x v="1"/>
    <s v="Metro Ladder"/>
    <x v="0"/>
    <n v="3145"/>
    <n v="1"/>
    <n v="1"/>
    <n v="1"/>
    <n v="0"/>
    <n v="1965"/>
    <s v="5/25 Clarence St"/>
    <s v="Malvern East"/>
    <s v="Stonnington"/>
    <s v="Southern Metropolitan"/>
    <n v="8"/>
    <n v="2016"/>
  </r>
  <r>
    <d v="2016-08-05T00:00:00"/>
    <n v="567000"/>
    <x v="1"/>
    <s v="Metro Ladder"/>
    <x v="1"/>
    <n v="3143"/>
    <n v="1"/>
    <n v="1"/>
    <n v="1"/>
    <n v="0"/>
    <n v="2013"/>
    <s v="5/555 Orrong Rd"/>
    <s v="Armadale"/>
    <s v="Stonnington"/>
    <s v="Southern Metropolitan"/>
    <n v="8"/>
    <n v="2016"/>
  </r>
  <r>
    <d v="2016-08-05T00:00:00"/>
    <n v="1810000"/>
    <x v="0"/>
    <s v="Zimmerman"/>
    <x v="0"/>
    <n v="3145"/>
    <n v="5"/>
    <n v="3"/>
    <n v="2"/>
    <n v="751"/>
    <n v="1934"/>
    <s v="349 Waverley Rd"/>
    <s v="Malvern East"/>
    <s v="Stonnington"/>
    <s v="Southern Metropolitan"/>
    <n v="8"/>
    <n v="2016"/>
  </r>
  <r>
    <d v="2016-08-05T00:00:00"/>
    <n v="1295000"/>
    <x v="2"/>
    <s v="Cunninghams"/>
    <x v="1"/>
    <n v="3182"/>
    <n v="3"/>
    <n v="2"/>
    <n v="2"/>
    <n v="0"/>
    <n v="2000"/>
    <s v="52/167 Fitzroy St"/>
    <s v="St Kilda"/>
    <s v="Port Phillip"/>
    <s v="Southern Metropolitan"/>
    <n v="8"/>
    <n v="2016"/>
  </r>
  <r>
    <d v="2016-08-05T00:00:00"/>
    <n v="1080000"/>
    <x v="0"/>
    <s v="Cunninghams"/>
    <x v="1"/>
    <n v="3056"/>
    <n v="3"/>
    <n v="2"/>
    <n v="1"/>
    <n v="316"/>
    <m/>
    <s v="109 Stewart St"/>
    <s v="Brunswick"/>
    <s v="Moreland"/>
    <s v="Northern Metropolitan"/>
    <n v="8"/>
    <n v="2016"/>
  </r>
  <r>
    <d v="2016-08-05T00:00:00"/>
    <n v="1755000"/>
    <x v="0"/>
    <s v="Jones and Jones"/>
    <x v="1"/>
    <n v="3056"/>
    <n v="4"/>
    <n v="2"/>
    <n v="1"/>
    <n v="354"/>
    <n v="1910"/>
    <s v="25 Gray St"/>
    <s v="Brunswick"/>
    <s v="Moreland"/>
    <s v="Northern Metropolitan"/>
    <n v="8"/>
    <n v="2016"/>
  </r>
  <r>
    <d v="2016-08-05T00:00:00"/>
    <n v="670000"/>
    <x v="1"/>
    <s v="Cunninghams"/>
    <x v="1"/>
    <n v="3039"/>
    <n v="3"/>
    <n v="2"/>
    <n v="2"/>
    <n v="0"/>
    <n v="2000"/>
    <s v="504/26 Shuter St"/>
    <s v="Moonee Ponds"/>
    <s v="Moonee Valley"/>
    <s v="Western Metropolitan"/>
    <n v="8"/>
    <n v="2016"/>
  </r>
  <r>
    <d v="2016-08-05T00:00:00"/>
    <n v="680000"/>
    <x v="0"/>
    <s v="Cunninghams"/>
    <x v="1"/>
    <n v="3034"/>
    <n v="3"/>
    <n v="1"/>
    <n v="2"/>
    <n v="570"/>
    <n v="1970"/>
    <s v="68 Thompson St"/>
    <s v="Avondale Heights"/>
    <s v="Moonee Valley"/>
    <s v="Western Metropolitan"/>
    <n v="8"/>
    <n v="2016"/>
  </r>
  <r>
    <d v="2016-08-05T00:00:00"/>
    <n v="740000"/>
    <x v="1"/>
    <s v="Cunninghams"/>
    <x v="1"/>
    <n v="3040"/>
    <n v="2"/>
    <n v="1"/>
    <n v="1"/>
    <n v="250"/>
    <n v="1988"/>
    <s v="1/35 William St"/>
    <s v="Essendon"/>
    <s v="Moonee Valley"/>
    <s v="Western Metropolitan"/>
    <n v="8"/>
    <n v="2016"/>
  </r>
  <r>
    <d v="2016-08-05T00:00:00"/>
    <n v="770000"/>
    <x v="0"/>
    <s v="Cunninghams"/>
    <x v="0"/>
    <n v="3032"/>
    <n v="2"/>
    <n v="1"/>
    <n v="1"/>
    <n v="226"/>
    <n v="1900"/>
    <s v="51 Francis St"/>
    <s v="Ascot Vale"/>
    <s v="Moonee Valley"/>
    <s v="Western Metropolitan"/>
    <n v="8"/>
    <n v="2016"/>
  </r>
  <r>
    <d v="2016-08-05T00:00:00"/>
    <n v="940000"/>
    <x v="0"/>
    <s v="Jones and Jones"/>
    <x v="1"/>
    <n v="3032"/>
    <n v="3"/>
    <n v="2"/>
    <n v="2"/>
    <n v="285"/>
    <n v="2011"/>
    <s v="25 Dalgety Dr"/>
    <s v="Ascot Vale"/>
    <s v="Moonee Valley"/>
    <s v="Western Metropolitan"/>
    <n v="8"/>
    <n v="2016"/>
  </r>
  <r>
    <d v="2016-08-05T00:00:00"/>
    <n v="540000"/>
    <x v="1"/>
    <s v="Flanders &amp; Fish"/>
    <x v="1"/>
    <n v="3051"/>
    <n v="2"/>
    <n v="1"/>
    <n v="1"/>
    <n v="0"/>
    <n v="1970"/>
    <s v="3/369 Abbotsford St"/>
    <s v="North Melbourne"/>
    <s v="Melbourne"/>
    <s v="Northern Metropolitan"/>
    <n v="8"/>
    <n v="2016"/>
  </r>
  <r>
    <d v="2016-08-05T00:00:00"/>
    <n v="533000"/>
    <x v="1"/>
    <s v="Maxwells"/>
    <x v="1"/>
    <n v="3011"/>
    <n v="2"/>
    <n v="1"/>
    <n v="1"/>
    <n v="0"/>
    <n v="2012"/>
    <s v="204/2 Alexander St"/>
    <s v="Seddon"/>
    <s v="Maribyrnong"/>
    <s v="Western Metropolitan"/>
    <n v="8"/>
    <n v="2016"/>
  </r>
  <r>
    <d v="2016-08-05T00:00:00"/>
    <n v="485000"/>
    <x v="1"/>
    <s v="Melbourne Homes"/>
    <x v="0"/>
    <n v="3015"/>
    <n v="2"/>
    <n v="1"/>
    <n v="1"/>
    <n v="0"/>
    <n v="2006"/>
    <s v="39/114 Mason St"/>
    <s v="Newport"/>
    <s v="Hobsons Bay"/>
    <s v="Western Metropolitan"/>
    <n v="8"/>
    <n v="2016"/>
  </r>
  <r>
    <d v="2016-08-05T00:00:00"/>
    <n v="1415000"/>
    <x v="0"/>
    <s v="Sanders"/>
    <x v="1"/>
    <n v="3018"/>
    <n v="5"/>
    <n v="3"/>
    <n v="6"/>
    <n v="705"/>
    <n v="2005"/>
    <s v="13 Sussex St"/>
    <s v="Seaholme"/>
    <s v="Hobsons Bay"/>
    <s v="Western Metropolitan"/>
    <n v="8"/>
    <n v="2016"/>
  </r>
  <r>
    <d v="2016-08-05T00:00:00"/>
    <n v="860000"/>
    <x v="2"/>
    <s v="Metro Ladder"/>
    <x v="0"/>
    <n v="3165"/>
    <n v="3"/>
    <n v="2"/>
    <n v="1"/>
    <n v="210"/>
    <n v="2005"/>
    <s v="61 Molden St"/>
    <s v="Bentleigh East"/>
    <s v="Glen Eira"/>
    <s v="Southern Metropolitan"/>
    <n v="8"/>
    <n v="2016"/>
  </r>
  <r>
    <d v="2016-08-05T00:00:00"/>
    <n v="1210000"/>
    <x v="2"/>
    <s v="Metro Ladder"/>
    <x v="1"/>
    <n v="3165"/>
    <n v="4"/>
    <n v="3"/>
    <n v="2"/>
    <n v="291"/>
    <n v="2014"/>
    <s v="34b Lesden St"/>
    <s v="Bentleigh East"/>
    <s v="Glen Eira"/>
    <s v="Southern Metropolitan"/>
    <n v="8"/>
    <n v="2016"/>
  </r>
  <r>
    <d v="2016-08-05T00:00:00"/>
    <n v="851500"/>
    <x v="0"/>
    <s v="Cunninghams"/>
    <x v="1"/>
    <n v="3073"/>
    <n v="3"/>
    <n v="1"/>
    <n v="1"/>
    <n v="0"/>
    <n v="1930"/>
    <s v="30 Kinsale St"/>
    <s v="Reservoir"/>
    <s v="Darebin"/>
    <s v="Northern Metropolitan"/>
    <n v="8"/>
    <n v="2016"/>
  </r>
  <r>
    <d v="2016-08-05T00:00:00"/>
    <n v="875000"/>
    <x v="0"/>
    <s v="Cunninghams"/>
    <x v="1"/>
    <n v="3072"/>
    <n v="3"/>
    <n v="2"/>
    <n v="1"/>
    <n v="650"/>
    <n v="1950"/>
    <s v="67 Regent St"/>
    <s v="Preston"/>
    <s v="Darebin"/>
    <s v="Northern Metropolitan"/>
    <n v="8"/>
    <n v="2016"/>
  </r>
  <r>
    <d v="2016-08-05T00:00:00"/>
    <n v="4300000"/>
    <x v="0"/>
    <s v="Best Bricks"/>
    <x v="0"/>
    <n v="3070"/>
    <n v="5"/>
    <n v="4"/>
    <n v="3"/>
    <n v="569"/>
    <n v="1910"/>
    <s v="167 Clarke St"/>
    <s v="Northcote"/>
    <s v="Darebin"/>
    <s v="Northern Metropolitan"/>
    <n v="8"/>
    <n v="2016"/>
  </r>
  <r>
    <d v="2016-08-05T00:00:00"/>
    <n v="1650000"/>
    <x v="0"/>
    <s v="Cunninghams"/>
    <x v="1"/>
    <n v="3147"/>
    <n v="3"/>
    <n v="1"/>
    <n v="1"/>
    <n v="697"/>
    <n v="1947"/>
    <s v="19 Poulter St"/>
    <s v="Ashburton"/>
    <s v="Boroondara"/>
    <s v="Southern Metropolitan"/>
    <n v="8"/>
    <n v="2016"/>
  </r>
  <r>
    <d v="2016-08-05T00:00:00"/>
    <n v="4250000"/>
    <x v="0"/>
    <s v="Cunninghams"/>
    <x v="0"/>
    <n v="3122"/>
    <n v="5"/>
    <n v="4"/>
    <n v="3"/>
    <n v="1275"/>
    <n v="1930"/>
    <s v="2 Fordholm Rd"/>
    <s v="Hawthorn"/>
    <s v="Boroondara"/>
    <s v="Southern Metropolitan"/>
    <n v="8"/>
    <n v="2016"/>
  </r>
  <r>
    <d v="2016-08-06T00:00:00"/>
    <n v="500000"/>
    <x v="1"/>
    <s v="Jones and Jones"/>
    <x v="0"/>
    <n v="3121"/>
    <n v="1"/>
    <n v="1"/>
    <n v="1"/>
    <n v="0"/>
    <m/>
    <s v="2/65 Westbank Tce"/>
    <s v="Richmond"/>
    <s v="Yarra"/>
    <s v="Northern Metropolitan"/>
    <n v="8"/>
    <n v="2016"/>
  </r>
  <r>
    <d v="2016-08-06T00:00:00"/>
    <n v="420000"/>
    <x v="1"/>
    <s v="Metro Ladder"/>
    <x v="0"/>
    <n v="3144"/>
    <n v="1"/>
    <n v="1"/>
    <n v="3"/>
    <n v="0"/>
    <m/>
    <s v="13/200 Wattletree Rd"/>
    <s v="Malvern"/>
    <s v="Stonnington"/>
    <s v="Southern Metropolitan"/>
    <n v="8"/>
    <n v="2016"/>
  </r>
  <r>
    <d v="2016-08-06T00:00:00"/>
    <n v="845000"/>
    <x v="0"/>
    <s v="Property Barons"/>
    <x v="1"/>
    <n v="3146"/>
    <n v="2"/>
    <n v="1"/>
    <n v="0"/>
    <n v="207"/>
    <m/>
    <s v="25 Hope St"/>
    <s v="Glen Iris"/>
    <s v="Stonnington"/>
    <s v="Southern Metropolitan"/>
    <n v="8"/>
    <n v="2016"/>
  </r>
  <r>
    <d v="2016-08-06T00:00:00"/>
    <n v="1617000"/>
    <x v="0"/>
    <s v="Zimmerman"/>
    <x v="1"/>
    <n v="3144"/>
    <n v="4"/>
    <n v="1"/>
    <n v="0"/>
    <n v="337"/>
    <m/>
    <s v="2 McArthur St"/>
    <s v="Malvern"/>
    <s v="Stonnington"/>
    <s v="Southern Metropolitan"/>
    <n v="8"/>
    <n v="2016"/>
  </r>
  <r>
    <d v="2016-08-06T00:00:00"/>
    <n v="470000"/>
    <x v="1"/>
    <s v="SJ"/>
    <x v="0"/>
    <n v="3207"/>
    <n v="1"/>
    <n v="1"/>
    <n v="1"/>
    <n v="0"/>
    <n v="2000"/>
    <s v="405/1 Danks St W"/>
    <s v="Port Melbourne"/>
    <s v="Port Phillip"/>
    <s v="Southern Metropolitan"/>
    <n v="8"/>
    <n v="2016"/>
  </r>
  <r>
    <d v="2016-08-06T00:00:00"/>
    <n v="570000"/>
    <x v="0"/>
    <s v="Property Barons"/>
    <x v="0"/>
    <n v="3046"/>
    <n v="3"/>
    <n v="2"/>
    <n v="2"/>
    <n v="585"/>
    <n v="1975"/>
    <s v="29 Moonee Bvd"/>
    <s v="Glenroy"/>
    <s v="Moreland"/>
    <s v="Northern Metropolitan"/>
    <n v="8"/>
    <n v="2016"/>
  </r>
  <r>
    <d v="2016-08-06T00:00:00"/>
    <n v="610000"/>
    <x v="0"/>
    <s v="Cunninghams"/>
    <x v="1"/>
    <n v="3046"/>
    <n v="3"/>
    <n v="1"/>
    <n v="2"/>
    <n v="696"/>
    <n v="1960"/>
    <s v="89 John St"/>
    <s v="Glenroy"/>
    <s v="Moreland"/>
    <s v="Northern Metropolitan"/>
    <n v="8"/>
    <n v="2016"/>
  </r>
  <r>
    <d v="2016-08-06T00:00:00"/>
    <n v="655000"/>
    <x v="0"/>
    <s v="Flanders &amp; Fish"/>
    <x v="0"/>
    <n v="3046"/>
    <n v="4"/>
    <n v="1"/>
    <n v="2"/>
    <n v="695"/>
    <m/>
    <s v="46 Sadie St"/>
    <s v="Glenroy"/>
    <s v="Moreland"/>
    <s v="Northern Metropolitan"/>
    <n v="8"/>
    <n v="2016"/>
  </r>
  <r>
    <d v="2016-08-06T00:00:00"/>
    <n v="855333"/>
    <x v="0"/>
    <s v="Cunninghams"/>
    <x v="1"/>
    <n v="3046"/>
    <n v="4"/>
    <n v="1"/>
    <n v="2"/>
    <n v="694"/>
    <n v="1974"/>
    <s v="68 Vincent St"/>
    <s v="Oak Park"/>
    <s v="Moreland"/>
    <s v="Northern Metropolitan"/>
    <n v="8"/>
    <n v="2016"/>
  </r>
  <r>
    <d v="2016-08-06T00:00:00"/>
    <n v="1150000"/>
    <x v="0"/>
    <s v="Flanders &amp; Fish"/>
    <x v="0"/>
    <n v="3058"/>
    <n v="4"/>
    <n v="2"/>
    <n v="2"/>
    <n v="43"/>
    <n v="1930"/>
    <s v="14 Rose St"/>
    <s v="Coburg"/>
    <s v="Moreland"/>
    <s v="Northern Metropolitan"/>
    <n v="8"/>
    <n v="2016"/>
  </r>
  <r>
    <d v="2016-08-06T00:00:00"/>
    <n v="670000"/>
    <x v="0"/>
    <s v="Metro Ladder"/>
    <x v="1"/>
    <n v="3012"/>
    <n v="3"/>
    <n v="1"/>
    <n v="3"/>
    <n v="564"/>
    <m/>
    <s v="12 Bosquet St"/>
    <s v="Maidstone"/>
    <s v="Maribyrnong"/>
    <s v="Western Metropolitan"/>
    <n v="8"/>
    <n v="2016"/>
  </r>
  <r>
    <d v="2016-08-06T00:00:00"/>
    <n v="910000"/>
    <x v="0"/>
    <s v="Jones and Jones"/>
    <x v="1"/>
    <n v="3011"/>
    <n v="3"/>
    <n v="1"/>
    <n v="1"/>
    <n v="361"/>
    <n v="1940"/>
    <s v="8 McCubbin St"/>
    <s v="Footscray"/>
    <s v="Maribyrnong"/>
    <s v="Western Metropolitan"/>
    <n v="8"/>
    <n v="2016"/>
  </r>
  <r>
    <d v="2016-08-06T00:00:00"/>
    <n v="611000"/>
    <x v="2"/>
    <s v="Melbourne Homes"/>
    <x v="0"/>
    <n v="3015"/>
    <n v="2"/>
    <n v="1"/>
    <n v="1"/>
    <n v="228"/>
    <n v="2000"/>
    <s v="56b Vernon St"/>
    <s v="South Kingsville"/>
    <s v="Hobsons Bay"/>
    <s v="Western Metropolitan"/>
    <n v="8"/>
    <n v="2016"/>
  </r>
  <r>
    <d v="2016-08-06T00:00:00"/>
    <n v="636000"/>
    <x v="1"/>
    <s v="Metro Ladder"/>
    <x v="1"/>
    <n v="3204"/>
    <n v="2"/>
    <n v="1"/>
    <n v="2"/>
    <n v="202"/>
    <n v="1974"/>
    <s v="5/205 Centre Rd"/>
    <s v="Bentleigh"/>
    <s v="Glen Eira"/>
    <s v="Southern Metropolitan"/>
    <n v="8"/>
    <n v="2016"/>
  </r>
  <r>
    <d v="2016-08-06T00:00:00"/>
    <n v="780000"/>
    <x v="0"/>
    <s v="Metro Ladder"/>
    <x v="0"/>
    <n v="3073"/>
    <n v="3"/>
    <n v="1"/>
    <n v="2"/>
    <n v="464"/>
    <n v="1920"/>
    <s v="15 Down St"/>
    <s v="Reservoir"/>
    <s v="Darebin"/>
    <s v="Northern Metropolitan"/>
    <n v="8"/>
    <n v="2016"/>
  </r>
  <r>
    <d v="2016-08-06T00:00:00"/>
    <n v="2000000"/>
    <x v="0"/>
    <s v="Zimmerman"/>
    <x v="1"/>
    <n v="3078"/>
    <n v="4"/>
    <n v="2"/>
    <n v="4"/>
    <n v="853"/>
    <n v="1930"/>
    <s v="6 Smith St"/>
    <s v="Alphington"/>
    <s v="Darebin"/>
    <s v="Northern Metropolitan"/>
    <n v="8"/>
    <n v="2016"/>
  </r>
  <r>
    <d v="2016-08-06T00:00:00"/>
    <n v="582000"/>
    <x v="0"/>
    <s v="Metro Ladder"/>
    <x v="0"/>
    <n v="3021"/>
    <n v="3"/>
    <n v="2"/>
    <n v="4"/>
    <n v="530"/>
    <n v="1980"/>
    <s v="128 Driscolls Rd"/>
    <s v="Kealba"/>
    <s v="Brimbank"/>
    <s v="Western Metropolitan"/>
    <n v="8"/>
    <n v="2016"/>
  </r>
  <r>
    <d v="2016-08-07T00:00:00"/>
    <n v="390000"/>
    <x v="1"/>
    <s v="Sanders"/>
    <x v="1"/>
    <n v="3054"/>
    <n v="1"/>
    <n v="1"/>
    <n v="1"/>
    <n v="0"/>
    <n v="1970"/>
    <s v="26/174 Lee St"/>
    <s v="Carlton North"/>
    <s v="Yarra"/>
    <s v="Northern Metropolitan"/>
    <n v="8"/>
    <n v="2016"/>
  </r>
  <r>
    <d v="2016-08-07T00:00:00"/>
    <n v="712000"/>
    <x v="1"/>
    <s v="Jones and Jones"/>
    <x v="1"/>
    <n v="3121"/>
    <n v="2"/>
    <n v="1"/>
    <n v="1"/>
    <n v="0"/>
    <n v="2012"/>
    <s v="302/366 Church St"/>
    <s v="Richmond"/>
    <s v="Yarra"/>
    <s v="Northern Metropolitan"/>
    <n v="8"/>
    <n v="2016"/>
  </r>
  <r>
    <d v="2016-08-07T00:00:00"/>
    <n v="1100000"/>
    <x v="0"/>
    <s v="Metro Ladder"/>
    <x v="1"/>
    <n v="3121"/>
    <n v="3"/>
    <n v="2"/>
    <n v="1"/>
    <n v="126"/>
    <m/>
    <s v="4/1 Princess St"/>
    <s v="Richmond"/>
    <s v="Yarra"/>
    <s v="Northern Metropolitan"/>
    <n v="8"/>
    <n v="2016"/>
  </r>
  <r>
    <d v="2016-08-07T00:00:00"/>
    <n v="950000"/>
    <x v="0"/>
    <s v="Jones and Jones"/>
    <x v="0"/>
    <n v="3145"/>
    <n v="3"/>
    <n v="1"/>
    <n v="1"/>
    <n v="288"/>
    <n v="1999"/>
    <s v="20a Thurso St"/>
    <s v="Malvern East"/>
    <s v="Stonnington"/>
    <s v="Southern Metropolitan"/>
    <n v="8"/>
    <n v="2016"/>
  </r>
  <r>
    <d v="2016-08-07T00:00:00"/>
    <n v="750000"/>
    <x v="2"/>
    <s v="Cunninghams"/>
    <x v="0"/>
    <n v="3056"/>
    <n v="2"/>
    <n v="2"/>
    <n v="1"/>
    <n v="118"/>
    <n v="2013"/>
    <s v="3/38 Charles St"/>
    <s v="Brunswick"/>
    <s v="Moreland"/>
    <s v="Northern Metropolitan"/>
    <n v="8"/>
    <n v="2016"/>
  </r>
  <r>
    <d v="2016-08-07T00:00:00"/>
    <n v="945000"/>
    <x v="0"/>
    <s v="Jones and Jones"/>
    <x v="1"/>
    <n v="3056"/>
    <n v="2"/>
    <n v="1"/>
    <n v="2"/>
    <n v="246"/>
    <n v="1910"/>
    <s v="411 Barkly St"/>
    <s v="Brunswick"/>
    <s v="Moreland"/>
    <s v="Northern Metropolitan"/>
    <n v="8"/>
    <n v="2016"/>
  </r>
  <r>
    <d v="2016-08-07T00:00:00"/>
    <n v="1194500"/>
    <x v="0"/>
    <s v="Metro Ladder"/>
    <x v="1"/>
    <n v="3058"/>
    <n v="3"/>
    <n v="1"/>
    <n v="2"/>
    <n v="537"/>
    <m/>
    <s v="136 Gordon St"/>
    <s v="Coburg"/>
    <s v="Moreland"/>
    <s v="Northern Metropolitan"/>
    <n v="8"/>
    <n v="2016"/>
  </r>
  <r>
    <d v="2016-08-07T00:00:00"/>
    <n v="900000"/>
    <x v="0"/>
    <s v="Cunninghams"/>
    <x v="1"/>
    <n v="3039"/>
    <n v="2"/>
    <n v="1"/>
    <n v="1"/>
    <n v="339"/>
    <m/>
    <s v="3 Norfolk St"/>
    <s v="Moonee Ponds"/>
    <s v="Moonee Valley"/>
    <s v="Western Metropolitan"/>
    <n v="8"/>
    <n v="2016"/>
  </r>
  <r>
    <d v="2016-08-07T00:00:00"/>
    <n v="700000"/>
    <x v="1"/>
    <s v="Melbourne Homes"/>
    <x v="0"/>
    <n v="3002"/>
    <n v="2"/>
    <n v="2"/>
    <n v="1"/>
    <n v="0"/>
    <n v="1970"/>
    <s v="1/187 George St"/>
    <s v="East Melbourne"/>
    <s v="Melbourne"/>
    <s v="Northern Metropolitan"/>
    <n v="8"/>
    <n v="2016"/>
  </r>
  <r>
    <d v="2016-08-07T00:00:00"/>
    <n v="903000"/>
    <x v="0"/>
    <s v="Property Barons"/>
    <x v="1"/>
    <n v="3105"/>
    <n v="2"/>
    <n v="1"/>
    <n v="1"/>
    <n v="591"/>
    <n v="1965"/>
    <s v="28 Flinders St"/>
    <s v="Bulleen"/>
    <s v="Manningham"/>
    <s v="Eastern Metropolitan"/>
    <n v="8"/>
    <n v="2016"/>
  </r>
  <r>
    <d v="2016-08-07T00:00:00"/>
    <n v="1152000"/>
    <x v="0"/>
    <s v="Jones and Jones"/>
    <x v="1"/>
    <n v="3108"/>
    <n v="4"/>
    <n v="2"/>
    <n v="2"/>
    <n v="336"/>
    <n v="2007"/>
    <s v="1a Morris St"/>
    <s v="Doncaster"/>
    <s v="Manningham"/>
    <s v="Eastern Metropolitan"/>
    <n v="8"/>
    <n v="2016"/>
  </r>
  <r>
    <d v="2016-08-07T00:00:00"/>
    <n v="516000"/>
    <x v="1"/>
    <s v="Metro Ladder"/>
    <x v="1"/>
    <n v="3163"/>
    <n v="2"/>
    <n v="1"/>
    <n v="1"/>
    <n v="0"/>
    <m/>
    <s v="4/76 Railway Rd"/>
    <s v="Carnegie"/>
    <s v="Glen Eira"/>
    <s v="Southern Metropolitan"/>
    <n v="8"/>
    <n v="2016"/>
  </r>
  <r>
    <d v="2016-08-07T00:00:00"/>
    <n v="626000"/>
    <x v="1"/>
    <s v="Flanders &amp; Fish"/>
    <x v="1"/>
    <n v="3185"/>
    <n v="2"/>
    <n v="1"/>
    <n v="1"/>
    <n v="1764"/>
    <n v="1930"/>
    <s v="12/66 Riddell Pde"/>
    <s v="Elsternwick"/>
    <s v="Glen Eira"/>
    <s v="Southern Metropolitan"/>
    <n v="8"/>
    <n v="2016"/>
  </r>
  <r>
    <d v="2016-08-07T00:00:00"/>
    <n v="1310000"/>
    <x v="0"/>
    <s v="Jones and Jones"/>
    <x v="1"/>
    <n v="3187"/>
    <n v="2"/>
    <n v="3"/>
    <n v="2"/>
    <n v="302"/>
    <n v="2018"/>
    <s v="8 Thomas St"/>
    <s v="Brighton East"/>
    <s v="Glen Eira"/>
    <s v="Southern Metropolitan"/>
    <n v="8"/>
    <n v="2016"/>
  </r>
  <r>
    <d v="2016-08-07T00:00:00"/>
    <n v="1650000"/>
    <x v="0"/>
    <s v="Maxwells"/>
    <x v="1"/>
    <n v="3204"/>
    <n v="4"/>
    <n v="2"/>
    <n v="2"/>
    <n v="570"/>
    <n v="1930"/>
    <s v="48 Vickery St"/>
    <s v="Bentleigh"/>
    <s v="Glen Eira"/>
    <s v="Southern Metropolitan"/>
    <n v="8"/>
    <n v="2016"/>
  </r>
  <r>
    <d v="2016-08-07T00:00:00"/>
    <n v="1650000"/>
    <x v="0"/>
    <s v="Jones and Jones"/>
    <x v="0"/>
    <n v="3145"/>
    <n v="3"/>
    <n v="1"/>
    <n v="2"/>
    <n v="875"/>
    <m/>
    <s v="5 Grange Rd"/>
    <s v="Caulfield East"/>
    <s v="Glen Eira"/>
    <s v="Southern Metropolitan"/>
    <n v="8"/>
    <n v="2016"/>
  </r>
  <r>
    <d v="2016-08-07T00:00:00"/>
    <n v="1698888"/>
    <x v="0"/>
    <s v="Metro Ladder"/>
    <x v="1"/>
    <n v="3165"/>
    <n v="4"/>
    <n v="2"/>
    <n v="2"/>
    <n v="598"/>
    <n v="2006"/>
    <s v="10 Boronia St"/>
    <s v="Bentleigh East"/>
    <s v="Glen Eira"/>
    <s v="Southern Metropolitan"/>
    <n v="8"/>
    <n v="2016"/>
  </r>
  <r>
    <d v="2016-08-07T00:00:00"/>
    <n v="610000"/>
    <x v="0"/>
    <s v="Property Barons"/>
    <x v="0"/>
    <n v="3073"/>
    <n v="3"/>
    <n v="1"/>
    <n v="2"/>
    <n v="492"/>
    <m/>
    <s v="15 Glenvale Rd"/>
    <s v="Reservoir"/>
    <s v="Darebin"/>
    <s v="Northern Metropolitan"/>
    <n v="8"/>
    <n v="2016"/>
  </r>
  <r>
    <d v="2016-08-07T00:00:00"/>
    <n v="890000"/>
    <x v="0"/>
    <s v="Cunninghams"/>
    <x v="1"/>
    <n v="3072"/>
    <n v="3"/>
    <n v="1"/>
    <n v="2"/>
    <n v="454"/>
    <m/>
    <s v="9 Graham Ct"/>
    <s v="Preston"/>
    <s v="Darebin"/>
    <s v="Northern Metropolitan"/>
    <n v="8"/>
    <n v="2016"/>
  </r>
  <r>
    <d v="2016-08-07T00:00:00"/>
    <n v="650000"/>
    <x v="1"/>
    <s v="Property Barons"/>
    <x v="0"/>
    <n v="3079"/>
    <n v="3"/>
    <n v="2"/>
    <n v="2"/>
    <n v="0"/>
    <n v="2000"/>
    <s v="7/3 Kenilworth Pde"/>
    <s v="Ivanhoe"/>
    <s v="Banyule"/>
    <s v="Eastern Metropolitan"/>
    <n v="8"/>
    <n v="2016"/>
  </r>
  <r>
    <d v="2016-08-08T00:00:00"/>
    <n v="650000"/>
    <x v="2"/>
    <s v="Zimmerman"/>
    <x v="0"/>
    <n v="3078"/>
    <n v="2"/>
    <n v="1"/>
    <n v="0"/>
    <n v="0"/>
    <m/>
    <s v="7/7 Chandler Hwy"/>
    <s v="Alphington"/>
    <s v="Yarra"/>
    <s v="Northern Metropolitan"/>
    <n v="8"/>
    <n v="2016"/>
  </r>
  <r>
    <d v="2016-08-08T00:00:00"/>
    <n v="860000"/>
    <x v="1"/>
    <s v="Jones and Jones"/>
    <x v="0"/>
    <n v="3066"/>
    <n v="2"/>
    <n v="2"/>
    <n v="1"/>
    <n v="0"/>
    <n v="1920"/>
    <s v="29/78 Oxford St"/>
    <s v="Collingwood"/>
    <s v="Yarra"/>
    <s v="Northern Metropolitan"/>
    <n v="8"/>
    <n v="2016"/>
  </r>
  <r>
    <d v="2016-08-08T00:00:00"/>
    <n v="1176500"/>
    <x v="0"/>
    <s v="SJ"/>
    <x v="1"/>
    <n v="3067"/>
    <n v="3"/>
    <n v="1"/>
    <n v="1"/>
    <n v="138"/>
    <n v="1890"/>
    <s v="78 Yarra St"/>
    <s v="Abbotsford"/>
    <s v="Yarra"/>
    <s v="Northern Metropolitan"/>
    <n v="8"/>
    <n v="2016"/>
  </r>
  <r>
    <d v="2016-08-08T00:00:00"/>
    <n v="425000"/>
    <x v="1"/>
    <s v="Cunninghams"/>
    <x v="0"/>
    <n v="3141"/>
    <n v="1"/>
    <n v="1"/>
    <n v="1"/>
    <n v="0"/>
    <n v="2007"/>
    <s v="1107/12 Yarra St"/>
    <s v="South Yarra"/>
    <s v="Stonnington"/>
    <s v="Southern Metropolitan"/>
    <n v="8"/>
    <n v="2016"/>
  </r>
  <r>
    <d v="2016-08-08T00:00:00"/>
    <n v="500000"/>
    <x v="2"/>
    <s v="Melbourne Homes"/>
    <x v="1"/>
    <n v="3144"/>
    <n v="2"/>
    <n v="1"/>
    <n v="1"/>
    <n v="0"/>
    <n v="1970"/>
    <s v="6/20 Johnstone St"/>
    <s v="Malvern"/>
    <s v="Stonnington"/>
    <s v="Southern Metropolitan"/>
    <n v="8"/>
    <n v="2016"/>
  </r>
  <r>
    <d v="2016-08-08T00:00:00"/>
    <n v="582500"/>
    <x v="1"/>
    <s v="Jones and Jones"/>
    <x v="0"/>
    <n v="3184"/>
    <n v="2"/>
    <n v="1"/>
    <n v="1"/>
    <n v="0"/>
    <n v="1970"/>
    <s v="7/25 Kingsley St"/>
    <s v="Elwood"/>
    <s v="Port Phillip"/>
    <s v="Southern Metropolitan"/>
    <n v="8"/>
    <n v="2016"/>
  </r>
  <r>
    <d v="2016-08-08T00:00:00"/>
    <n v="570000"/>
    <x v="2"/>
    <s v="Flanders &amp; Fish"/>
    <x v="1"/>
    <n v="3058"/>
    <n v="2"/>
    <n v="1"/>
    <n v="1"/>
    <n v="0"/>
    <n v="1900"/>
    <s v="18 Industry La"/>
    <s v="Coburg"/>
    <s v="Moreland"/>
    <s v="Northern Metropolitan"/>
    <n v="8"/>
    <n v="2016"/>
  </r>
  <r>
    <d v="2016-08-08T00:00:00"/>
    <n v="1331000"/>
    <x v="0"/>
    <s v="Jones and Jones"/>
    <x v="1"/>
    <n v="3058"/>
    <n v="4"/>
    <n v="2"/>
    <n v="2"/>
    <n v="394"/>
    <m/>
    <s v="35 Campbell St"/>
    <s v="Coburg"/>
    <s v="Moreland"/>
    <s v="Northern Metropolitan"/>
    <n v="8"/>
    <n v="2016"/>
  </r>
  <r>
    <d v="2016-08-08T00:00:00"/>
    <n v="865500"/>
    <x v="0"/>
    <s v="Cunninghams"/>
    <x v="1"/>
    <n v="3031"/>
    <n v="2"/>
    <n v="1"/>
    <n v="1"/>
    <n v="168"/>
    <m/>
    <s v="96 Bryant St"/>
    <s v="Flemington"/>
    <s v="Moonee Valley"/>
    <s v="Northern Metropolitan"/>
    <n v="8"/>
    <n v="2016"/>
  </r>
  <r>
    <d v="2016-08-08T00:00:00"/>
    <n v="1111000"/>
    <x v="0"/>
    <s v="Cunninghams"/>
    <x v="1"/>
    <n v="3039"/>
    <n v="3"/>
    <n v="1"/>
    <n v="2"/>
    <n v="502"/>
    <m/>
    <s v="54 Ngarveno St"/>
    <s v="Moonee Ponds"/>
    <s v="Moonee Valley"/>
    <s v="Western Metropolitan"/>
    <n v="8"/>
    <n v="2016"/>
  </r>
  <r>
    <d v="2016-08-08T00:00:00"/>
    <n v="1330000"/>
    <x v="0"/>
    <s v="Sanders"/>
    <x v="1"/>
    <n v="3041"/>
    <n v="3"/>
    <n v="2"/>
    <n v="1"/>
    <n v="606"/>
    <n v="1950"/>
    <s v="27 Henshall Rd"/>
    <s v="Strathmore"/>
    <s v="Moonee Valley"/>
    <s v="Western Metropolitan"/>
    <n v="8"/>
    <n v="2016"/>
  </r>
  <r>
    <d v="2016-08-08T00:00:00"/>
    <n v="650000"/>
    <x v="1"/>
    <s v="Cunninghams"/>
    <x v="0"/>
    <n v="3006"/>
    <n v="2"/>
    <n v="2"/>
    <n v="1"/>
    <n v="0"/>
    <n v="2000"/>
    <s v="92/99 Whiteman St"/>
    <s v="Southbank"/>
    <s v="Melbourne"/>
    <s v="Southern Metropolitan"/>
    <n v="8"/>
    <n v="2016"/>
  </r>
  <r>
    <d v="2016-08-08T00:00:00"/>
    <n v="815000"/>
    <x v="0"/>
    <s v="Jones and Jones"/>
    <x v="1"/>
    <n v="3011"/>
    <n v="2"/>
    <n v="1"/>
    <n v="0"/>
    <n v="172"/>
    <n v="1900"/>
    <s v="80 Gamon St"/>
    <s v="Seddon"/>
    <s v="Maribyrnong"/>
    <s v="Western Metropolitan"/>
    <n v="8"/>
    <n v="2016"/>
  </r>
  <r>
    <d v="2016-08-08T00:00:00"/>
    <n v="1100000"/>
    <x v="0"/>
    <s v="Cunninghams"/>
    <x v="0"/>
    <n v="3011"/>
    <n v="4"/>
    <n v="1"/>
    <n v="2"/>
    <n v="633"/>
    <m/>
    <s v="6 John St"/>
    <s v="Footscray"/>
    <s v="Maribyrnong"/>
    <s v="Western Metropolitan"/>
    <n v="8"/>
    <n v="2016"/>
  </r>
  <r>
    <d v="2016-08-08T00:00:00"/>
    <n v="1140000"/>
    <x v="0"/>
    <s v="Metro Ladder"/>
    <x v="1"/>
    <n v="3105"/>
    <n v="4"/>
    <n v="2"/>
    <n v="3"/>
    <n v="554"/>
    <m/>
    <s v="42 Gisborne St"/>
    <s v="Bulleen"/>
    <s v="Manningham"/>
    <s v="Eastern Metropolitan"/>
    <n v="8"/>
    <n v="2016"/>
  </r>
  <r>
    <d v="2016-08-08T00:00:00"/>
    <n v="988000"/>
    <x v="0"/>
    <s v="Metro Ladder"/>
    <x v="1"/>
    <n v="3025"/>
    <n v="3"/>
    <n v="1"/>
    <n v="4"/>
    <n v="715"/>
    <n v="2008"/>
    <s v="4 Prismall St"/>
    <s v="Altona North"/>
    <s v="Hobsons Bay"/>
    <s v="Western Metropolitan"/>
    <n v="8"/>
    <n v="2016"/>
  </r>
  <r>
    <d v="2016-08-08T00:00:00"/>
    <n v="722500"/>
    <x v="1"/>
    <s v="Flanders &amp; Fish"/>
    <x v="1"/>
    <n v="3162"/>
    <n v="2"/>
    <n v="1"/>
    <n v="1"/>
    <n v="0"/>
    <n v="1960"/>
    <s v="6/5 Freeman St"/>
    <s v="Caulfield"/>
    <s v="Glen Eira"/>
    <s v="Southern Metropolitan"/>
    <n v="8"/>
    <n v="2016"/>
  </r>
  <r>
    <d v="2016-08-08T00:00:00"/>
    <n v="840000"/>
    <x v="0"/>
    <s v="Metro Ladder"/>
    <x v="0"/>
    <n v="3072"/>
    <n v="4"/>
    <n v="1"/>
    <n v="2"/>
    <n v="390"/>
    <n v="1950"/>
    <s v="4 Raymond St"/>
    <s v="Preston"/>
    <s v="Darebin"/>
    <s v="Northern Metropolitan"/>
    <n v="8"/>
    <n v="2016"/>
  </r>
  <r>
    <d v="2016-08-08T00:00:00"/>
    <n v="711000"/>
    <x v="0"/>
    <s v="Best Bricks"/>
    <x v="1"/>
    <n v="3020"/>
    <n v="3"/>
    <n v="1"/>
    <n v="2"/>
    <n v="494"/>
    <m/>
    <s v="22 Lynch St"/>
    <s v="Sunshine"/>
    <s v="Brimbank"/>
    <s v="Western Metropolitan"/>
    <n v="8"/>
    <n v="2016"/>
  </r>
  <r>
    <d v="2016-08-08T00:00:00"/>
    <n v="1936000"/>
    <x v="0"/>
    <s v="Flanders &amp; Fish"/>
    <x v="1"/>
    <n v="3122"/>
    <n v="4"/>
    <n v="2"/>
    <n v="1"/>
    <n v="218"/>
    <n v="1890"/>
    <s v="23 Edgerton St"/>
    <s v="Hawthorn"/>
    <s v="Boroondara"/>
    <s v="Southern Metropolitan"/>
    <n v="8"/>
    <n v="2016"/>
  </r>
  <r>
    <d v="2016-08-08T00:00:00"/>
    <n v="2250000"/>
    <x v="0"/>
    <s v="Cunninghams"/>
    <x v="0"/>
    <n v="3124"/>
    <n v="5"/>
    <n v="5"/>
    <n v="1"/>
    <n v="639"/>
    <n v="2010"/>
    <s v="9 Derby St"/>
    <s v="Camberwell"/>
    <s v="Boroondara"/>
    <s v="Southern Metropolitan"/>
    <n v="8"/>
    <n v="2016"/>
  </r>
  <r>
    <d v="2016-08-08T00:00:00"/>
    <n v="2440000"/>
    <x v="0"/>
    <s v="Cunninghams"/>
    <x v="1"/>
    <n v="3127"/>
    <n v="4"/>
    <n v="3"/>
    <n v="2"/>
    <n v="596"/>
    <n v="1930"/>
    <s v="36 Banool Rd"/>
    <s v="Surrey Hills"/>
    <s v="Boroondara"/>
    <s v="Southern Metropolitan"/>
    <n v="8"/>
    <n v="2016"/>
  </r>
  <r>
    <d v="2016-08-08T00:00:00"/>
    <n v="1940000"/>
    <x v="0"/>
    <s v="Metro Ladder"/>
    <x v="1"/>
    <n v="3187"/>
    <n v="4"/>
    <n v="2"/>
    <n v="2"/>
    <n v="682"/>
    <n v="1960"/>
    <s v="7 Balfour St"/>
    <s v="Brighton East"/>
    <s v="Bayside"/>
    <s v="Southern Metropolitan"/>
    <n v="8"/>
    <n v="2016"/>
  </r>
  <r>
    <d v="2016-08-09T00:00:00"/>
    <n v="1100000"/>
    <x v="0"/>
    <s v="Melbourne Homes"/>
    <x v="0"/>
    <n v="3145"/>
    <n v="3"/>
    <n v="1"/>
    <n v="2"/>
    <n v="645"/>
    <n v="1960"/>
    <s v="66 Argyll St"/>
    <s v="Malvern East"/>
    <s v="Stonnington"/>
    <s v="Southern Metropolitan"/>
    <n v="8"/>
    <n v="2016"/>
  </r>
  <r>
    <d v="2016-08-09T00:00:00"/>
    <n v="450000"/>
    <x v="1"/>
    <s v="Metro Ladder"/>
    <x v="0"/>
    <n v="3182"/>
    <n v="2"/>
    <n v="1"/>
    <n v="1"/>
    <n v="841"/>
    <n v="2006"/>
    <s v="5/170 St Kilda Rd"/>
    <s v="St Kilda"/>
    <s v="Port Phillip"/>
    <s v="Southern Metropolitan"/>
    <n v="8"/>
    <n v="2016"/>
  </r>
  <r>
    <d v="2016-08-09T00:00:00"/>
    <n v="592000"/>
    <x v="0"/>
    <s v="Property Barons"/>
    <x v="1"/>
    <n v="3046"/>
    <n v="2"/>
    <n v="1"/>
    <n v="2"/>
    <n v="577"/>
    <m/>
    <s v="1 Victoria St"/>
    <s v="Oak Park"/>
    <s v="Moreland"/>
    <s v="Northern Metropolitan"/>
    <n v="8"/>
    <n v="2016"/>
  </r>
  <r>
    <d v="2016-08-09T00:00:00"/>
    <n v="722000"/>
    <x v="0"/>
    <s v="Flanders &amp; Fish"/>
    <x v="1"/>
    <n v="3046"/>
    <n v="3"/>
    <n v="1"/>
    <n v="3"/>
    <n v="781"/>
    <m/>
    <s v="16 York St"/>
    <s v="Glenroy"/>
    <s v="Moreland"/>
    <s v="Northern Metropolitan"/>
    <n v="8"/>
    <n v="2016"/>
  </r>
  <r>
    <d v="2016-08-09T00:00:00"/>
    <n v="900000"/>
    <x v="0"/>
    <s v="Cunninghams"/>
    <x v="1"/>
    <n v="3166"/>
    <n v="4"/>
    <n v="1"/>
    <n v="1"/>
    <n v="369"/>
    <m/>
    <s v="159 Warrigal Rd"/>
    <s v="Hughesdale"/>
    <s v="Monash"/>
    <s v="Southern Metropolitan"/>
    <n v="8"/>
    <n v="2016"/>
  </r>
  <r>
    <d v="2016-08-09T00:00:00"/>
    <n v="1630000"/>
    <x v="1"/>
    <s v="Jones and Jones"/>
    <x v="0"/>
    <n v="3141"/>
    <n v="3"/>
    <n v="1"/>
    <n v="1"/>
    <n v="0"/>
    <m/>
    <s v="1/35 Marne St"/>
    <s v="South Yarra"/>
    <s v="Melbourne"/>
    <s v="Southern Metropolitan"/>
    <n v="8"/>
    <n v="2016"/>
  </r>
  <r>
    <d v="2016-08-09T00:00:00"/>
    <n v="510000"/>
    <x v="0"/>
    <s v="Metro Ladder"/>
    <x v="0"/>
    <n v="3019"/>
    <n v="3"/>
    <n v="1"/>
    <n v="2"/>
    <n v="587"/>
    <m/>
    <s v="6 Dedrick Gr"/>
    <s v="Braybrook"/>
    <s v="Maribyrnong"/>
    <s v="Western Metropolitan"/>
    <n v="8"/>
    <n v="2016"/>
  </r>
  <r>
    <d v="2016-08-09T00:00:00"/>
    <n v="955000"/>
    <x v="0"/>
    <s v="Jones and Jones"/>
    <x v="1"/>
    <n v="3013"/>
    <n v="3"/>
    <n v="2"/>
    <n v="2"/>
    <n v="206"/>
    <n v="2006"/>
    <s v="9/11 Berry St"/>
    <s v="Yarraville"/>
    <s v="Maribyrnong"/>
    <s v="Western Metropolitan"/>
    <n v="8"/>
    <n v="2016"/>
  </r>
  <r>
    <d v="2016-08-09T00:00:00"/>
    <n v="603000"/>
    <x v="1"/>
    <s v="Cunninghams"/>
    <x v="1"/>
    <n v="3163"/>
    <n v="2"/>
    <n v="1"/>
    <n v="1"/>
    <n v="102"/>
    <n v="1960"/>
    <s v="2/15 Melbourne St"/>
    <s v="Murrumbeena"/>
    <s v="Glen Eira"/>
    <s v="Southern Metropolitan"/>
    <n v="8"/>
    <n v="2016"/>
  </r>
  <r>
    <d v="2016-08-09T00:00:00"/>
    <n v="795000"/>
    <x v="2"/>
    <s v="Flanders &amp; Fish"/>
    <x v="1"/>
    <n v="3163"/>
    <n v="2"/>
    <n v="2"/>
    <n v="1"/>
    <n v="133"/>
    <n v="2009"/>
    <s v="1/70 Truganini Rd"/>
    <s v="Carnegie"/>
    <s v="Glen Eira"/>
    <s v="Southern Metropolitan"/>
    <n v="8"/>
    <n v="2016"/>
  </r>
  <r>
    <d v="2016-08-09T00:00:00"/>
    <n v="896000"/>
    <x v="0"/>
    <s v="Jones and Jones"/>
    <x v="1"/>
    <n v="3163"/>
    <n v="2"/>
    <n v="1"/>
    <n v="2"/>
    <n v="543"/>
    <m/>
    <s v="86 Neville St"/>
    <s v="Carnegie"/>
    <s v="Glen Eira"/>
    <s v="Southern Metropolitan"/>
    <n v="8"/>
    <n v="2016"/>
  </r>
  <r>
    <d v="2016-08-09T00:00:00"/>
    <n v="1472500"/>
    <x v="0"/>
    <s v="Metro Ladder"/>
    <x v="1"/>
    <n v="3165"/>
    <n v="4"/>
    <n v="2"/>
    <n v="2"/>
    <n v="592"/>
    <n v="2013"/>
    <s v="4 Wingate St"/>
    <s v="Bentleigh East"/>
    <s v="Glen Eira"/>
    <s v="Southern Metropolitan"/>
    <n v="8"/>
    <n v="2016"/>
  </r>
  <r>
    <d v="2016-08-09T00:00:00"/>
    <n v="1918000"/>
    <x v="0"/>
    <s v="Jones and Jones"/>
    <x v="1"/>
    <n v="3204"/>
    <n v="4"/>
    <n v="2"/>
    <n v="1"/>
    <n v="678"/>
    <n v="1920"/>
    <s v="15 Tyrone St"/>
    <s v="Ormond"/>
    <s v="Glen Eira"/>
    <s v="Southern Metropolitan"/>
    <n v="8"/>
    <n v="2016"/>
  </r>
  <r>
    <d v="2016-08-09T00:00:00"/>
    <n v="330000"/>
    <x v="1"/>
    <s v="Cunninghams"/>
    <x v="0"/>
    <n v="3073"/>
    <n v="2"/>
    <n v="1"/>
    <n v="1"/>
    <n v="90"/>
    <n v="1970"/>
    <s v="2/14 Drysdale St"/>
    <s v="Reservoir"/>
    <s v="Darebin"/>
    <s v="Northern Metropolitan"/>
    <n v="8"/>
    <n v="2016"/>
  </r>
  <r>
    <d v="2016-08-09T00:00:00"/>
    <n v="452000"/>
    <x v="1"/>
    <s v="Cunninghams"/>
    <x v="1"/>
    <n v="3073"/>
    <n v="2"/>
    <n v="1"/>
    <n v="1"/>
    <n v="0"/>
    <m/>
    <s v="3/14 Aberdeen St"/>
    <s v="Reservoir"/>
    <s v="Darebin"/>
    <s v="Northern Metropolitan"/>
    <n v="8"/>
    <n v="2016"/>
  </r>
  <r>
    <d v="2016-08-09T00:00:00"/>
    <n v="539000"/>
    <x v="0"/>
    <s v="Cunninghams"/>
    <x v="1"/>
    <n v="3073"/>
    <n v="3"/>
    <n v="1"/>
    <n v="1"/>
    <n v="474"/>
    <n v="1960"/>
    <s v="12 Ida Ct"/>
    <s v="Reservoir"/>
    <s v="Darebin"/>
    <s v="Northern Metropolitan"/>
    <n v="8"/>
    <n v="2016"/>
  </r>
  <r>
    <d v="2016-08-09T00:00:00"/>
    <n v="900000"/>
    <x v="2"/>
    <s v="Cunninghams"/>
    <x v="1"/>
    <n v="3070"/>
    <n v="3"/>
    <n v="2"/>
    <n v="2"/>
    <n v="608"/>
    <n v="2012"/>
    <s v="10 Campbell Gr"/>
    <s v="Northcote"/>
    <s v="Darebin"/>
    <s v="Northern Metropolitan"/>
    <n v="8"/>
    <n v="2016"/>
  </r>
  <r>
    <d v="2016-08-09T00:00:00"/>
    <n v="816000"/>
    <x v="0"/>
    <s v="Flanders &amp; Fish"/>
    <x v="1"/>
    <n v="3020"/>
    <n v="4"/>
    <n v="1"/>
    <n v="2"/>
    <n v="837"/>
    <n v="1930"/>
    <s v="25 Sydney St"/>
    <s v="Albion"/>
    <s v="Brimbank"/>
    <s v="Western Metropolitan"/>
    <n v="8"/>
    <n v="2016"/>
  </r>
  <r>
    <d v="2016-08-09T00:00:00"/>
    <n v="693000"/>
    <x v="1"/>
    <s v="Sanders"/>
    <x v="1"/>
    <n v="3124"/>
    <n v="2"/>
    <n v="1"/>
    <n v="1"/>
    <n v="84"/>
    <m/>
    <s v="2/564 Riversdale Rd"/>
    <s v="Camberwell"/>
    <s v="Boroondara"/>
    <s v="Southern Metropolitan"/>
    <n v="8"/>
    <n v="2016"/>
  </r>
  <r>
    <d v="2016-08-09T00:00:00"/>
    <n v="452000"/>
    <x v="1"/>
    <s v="Cunninghams"/>
    <x v="1"/>
    <n v="3084"/>
    <n v="2"/>
    <n v="1"/>
    <n v="1"/>
    <n v="0"/>
    <n v="1965"/>
    <s v="6/3 Prospect Rd"/>
    <s v="Rosanna"/>
    <s v="Banyule"/>
    <s v="Eastern Metropolitan"/>
    <n v="8"/>
    <n v="2016"/>
  </r>
  <r>
    <d v="2016-08-09T00:00:00"/>
    <n v="1021000"/>
    <x v="0"/>
    <s v="Cunninghams"/>
    <x v="1"/>
    <n v="3084"/>
    <n v="4"/>
    <n v="2"/>
    <n v="2"/>
    <n v="782"/>
    <n v="1950"/>
    <s v="7 Douglas St"/>
    <s v="Rosanna"/>
    <s v="Banyule"/>
    <s v="Eastern Metropolitan"/>
    <n v="8"/>
    <n v="2016"/>
  </r>
  <r>
    <d v="2016-08-10T00:00:00"/>
    <n v="1088000"/>
    <x v="0"/>
    <s v="Cunninghams"/>
    <x v="1"/>
    <n v="3121"/>
    <n v="2"/>
    <n v="1"/>
    <n v="0"/>
    <n v="158"/>
    <m/>
    <s v="117 Lord St"/>
    <s v="Richmond"/>
    <s v="Yarra"/>
    <s v="Northern Metropolitan"/>
    <n v="8"/>
    <n v="2016"/>
  </r>
  <r>
    <d v="2016-08-10T00:00:00"/>
    <n v="1590000"/>
    <x v="0"/>
    <s v="Jones and Jones"/>
    <x v="1"/>
    <n v="3125"/>
    <n v="5"/>
    <n v="3"/>
    <n v="2"/>
    <n v="661"/>
    <n v="1940"/>
    <s v="15 Loudon Rd"/>
    <s v="Burwood"/>
    <s v="Whitehorse"/>
    <s v="Southern Metropolitan"/>
    <n v="8"/>
    <n v="2016"/>
  </r>
  <r>
    <d v="2016-08-10T00:00:00"/>
    <n v="342000"/>
    <x v="1"/>
    <s v="Metro Ladder"/>
    <x v="1"/>
    <n v="3181"/>
    <n v="1"/>
    <n v="1"/>
    <n v="1"/>
    <n v="0"/>
    <n v="1960"/>
    <s v="13/37 Greville St"/>
    <s v="Prahran"/>
    <s v="Stonnington"/>
    <s v="Southern Metropolitan"/>
    <n v="8"/>
    <n v="2016"/>
  </r>
  <r>
    <d v="2016-08-10T00:00:00"/>
    <n v="1245000"/>
    <x v="2"/>
    <s v="Cunninghams"/>
    <x v="0"/>
    <n v="3181"/>
    <n v="3"/>
    <n v="2"/>
    <n v="1"/>
    <n v="128"/>
    <n v="2000"/>
    <s v="16 Park Rd"/>
    <s v="Prahran"/>
    <s v="Stonnington"/>
    <s v="Southern Metropolitan"/>
    <n v="8"/>
    <n v="2016"/>
  </r>
  <r>
    <d v="2016-08-10T00:00:00"/>
    <n v="985000"/>
    <x v="0"/>
    <s v="Cunninghams"/>
    <x v="1"/>
    <n v="3206"/>
    <n v="1"/>
    <n v="1"/>
    <n v="0"/>
    <n v="81"/>
    <n v="1900"/>
    <s v="9 Durham St"/>
    <s v="Albert Park"/>
    <s v="Port Phillip"/>
    <s v="Southern Metropolitan"/>
    <n v="8"/>
    <n v="2016"/>
  </r>
  <r>
    <d v="2016-08-10T00:00:00"/>
    <n v="792000"/>
    <x v="0"/>
    <s v="Jones and Jones"/>
    <x v="0"/>
    <n v="3058"/>
    <n v="4"/>
    <n v="2"/>
    <n v="1"/>
    <n v="320"/>
    <n v="1950"/>
    <s v="24 Norris St"/>
    <s v="Coburg North"/>
    <s v="Moreland"/>
    <s v="Northern Metropolitan"/>
    <n v="8"/>
    <n v="2016"/>
  </r>
  <r>
    <d v="2016-08-10T00:00:00"/>
    <n v="396000"/>
    <x v="1"/>
    <s v="Property Barons"/>
    <x v="1"/>
    <n v="3041"/>
    <n v="2"/>
    <n v="1"/>
    <n v="1"/>
    <n v="0"/>
    <n v="1975"/>
    <s v="2/17 Bulla Rd"/>
    <s v="Essendon North"/>
    <s v="Moonee Valley"/>
    <s v="Western Metropolitan"/>
    <n v="8"/>
    <n v="2016"/>
  </r>
  <r>
    <d v="2016-08-10T00:00:00"/>
    <n v="891500"/>
    <x v="0"/>
    <s v="Metro Ladder"/>
    <x v="0"/>
    <n v="3015"/>
    <n v="3"/>
    <n v="1"/>
    <n v="0"/>
    <n v="344"/>
    <n v="1920"/>
    <s v="60 Speight St"/>
    <s v="Newport"/>
    <s v="Hobsons Bay"/>
    <s v="Western Metropolitan"/>
    <n v="8"/>
    <n v="2016"/>
  </r>
  <r>
    <d v="2016-08-10T00:00:00"/>
    <n v="988000"/>
    <x v="0"/>
    <s v="Maxwells"/>
    <x v="0"/>
    <n v="3015"/>
    <n v="3"/>
    <n v="1"/>
    <n v="1"/>
    <n v="450"/>
    <m/>
    <s v="71 Hobson St"/>
    <s v="Newport"/>
    <s v="Hobsons Bay"/>
    <s v="Western Metropolitan"/>
    <n v="8"/>
    <n v="2016"/>
  </r>
  <r>
    <d v="2016-08-10T00:00:00"/>
    <n v="500000"/>
    <x v="1"/>
    <s v="Cunninghams"/>
    <x v="0"/>
    <n v="3162"/>
    <n v="2"/>
    <n v="1"/>
    <n v="1"/>
    <n v="90"/>
    <m/>
    <s v="3/21 Gardenvale Rd"/>
    <s v="Caulfield South"/>
    <s v="Glen Eira"/>
    <s v="Southern Metropolitan"/>
    <n v="8"/>
    <n v="2016"/>
  </r>
  <r>
    <d v="2016-08-10T00:00:00"/>
    <n v="1535000"/>
    <x v="0"/>
    <s v="Jones and Jones"/>
    <x v="1"/>
    <n v="3204"/>
    <n v="3"/>
    <n v="2"/>
    <n v="2"/>
    <n v="572"/>
    <n v="1930"/>
    <s v="21 Bruce St"/>
    <s v="Bentleigh"/>
    <s v="Glen Eira"/>
    <s v="Southern Metropolitan"/>
    <n v="8"/>
    <n v="2016"/>
  </r>
  <r>
    <d v="2016-08-10T00:00:00"/>
    <n v="651000"/>
    <x v="0"/>
    <s v="Cunninghams"/>
    <x v="0"/>
    <n v="3073"/>
    <n v="3"/>
    <n v="2"/>
    <n v="3"/>
    <n v="649"/>
    <n v="1950"/>
    <s v="86 Hickford St"/>
    <s v="Reservoir"/>
    <s v="Darebin"/>
    <s v="Northern Metropolitan"/>
    <n v="8"/>
    <n v="2016"/>
  </r>
  <r>
    <d v="2016-08-10T00:00:00"/>
    <n v="1080000"/>
    <x v="0"/>
    <s v="Melbourne Homes"/>
    <x v="0"/>
    <n v="3072"/>
    <n v="3"/>
    <n v="1"/>
    <n v="1"/>
    <n v="487"/>
    <n v="1925"/>
    <s v="78 Miller St"/>
    <s v="Preston"/>
    <s v="Darebin"/>
    <s v="Northern Metropolitan"/>
    <n v="8"/>
    <n v="2016"/>
  </r>
  <r>
    <d v="2016-08-10T00:00:00"/>
    <n v="707500"/>
    <x v="2"/>
    <s v="Jones and Jones"/>
    <x v="1"/>
    <n v="3101"/>
    <n v="2"/>
    <n v="1"/>
    <n v="1"/>
    <n v="124"/>
    <n v="1992"/>
    <s v="3/99 Earl St"/>
    <s v="Kew"/>
    <s v="Boroondara"/>
    <s v="Southern Metropolitan"/>
    <n v="8"/>
    <n v="2016"/>
  </r>
  <r>
    <d v="2016-08-10T00:00:00"/>
    <n v="730000"/>
    <x v="1"/>
    <s v="Metro Ladder"/>
    <x v="1"/>
    <n v="3103"/>
    <n v="2"/>
    <n v="1"/>
    <n v="1"/>
    <n v="130"/>
    <n v="1960"/>
    <s v="3/12 Brenbeal St"/>
    <s v="Balwyn"/>
    <s v="Boroondara"/>
    <s v="Southern Metropolitan"/>
    <n v="8"/>
    <n v="2016"/>
  </r>
  <r>
    <d v="2016-08-10T00:00:00"/>
    <n v="1910000"/>
    <x v="0"/>
    <s v="Cunninghams"/>
    <x v="1"/>
    <n v="3127"/>
    <n v="3"/>
    <n v="2"/>
    <n v="1"/>
    <n v="404"/>
    <m/>
    <s v="7 Empress Rd"/>
    <s v="Surrey Hills"/>
    <s v="Boroondara"/>
    <s v="Southern Metropolitan"/>
    <n v="8"/>
    <n v="2016"/>
  </r>
  <r>
    <d v="2016-08-10T00:00:00"/>
    <n v="1223500"/>
    <x v="0"/>
    <s v="Cunninghams"/>
    <x v="1"/>
    <n v="3079"/>
    <n v="3"/>
    <n v="2"/>
    <n v="2"/>
    <n v="721"/>
    <n v="1980"/>
    <s v="15 Kwinana Ct"/>
    <s v="Ivanhoe"/>
    <s v="Banyule"/>
    <s v="Eastern Metropolitan"/>
    <n v="8"/>
    <n v="2016"/>
  </r>
  <r>
    <d v="2016-08-11T00:00:00"/>
    <n v="752000"/>
    <x v="2"/>
    <s v="Metro Ladder"/>
    <x v="1"/>
    <n v="3125"/>
    <n v="3"/>
    <n v="2"/>
    <n v="2"/>
    <n v="217"/>
    <n v="1993"/>
    <s v="1/392 Burwood Hwy"/>
    <s v="Burwood"/>
    <s v="Whitehorse"/>
    <s v="Southern Metropolitan"/>
    <n v="8"/>
    <n v="2016"/>
  </r>
  <r>
    <d v="2016-08-11T00:00:00"/>
    <n v="1560000"/>
    <x v="0"/>
    <s v="Jones and Jones"/>
    <x v="0"/>
    <n v="3128"/>
    <n v="4"/>
    <n v="2"/>
    <n v="3"/>
    <n v="729"/>
    <n v="1905"/>
    <s v="18 Glenmore St"/>
    <s v="Box Hill"/>
    <s v="Whitehorse"/>
    <s v="Eastern Metropolitan"/>
    <n v="8"/>
    <n v="2016"/>
  </r>
  <r>
    <d v="2016-08-11T00:00:00"/>
    <n v="380000"/>
    <x v="1"/>
    <s v="Metro Ladder"/>
    <x v="0"/>
    <n v="3181"/>
    <n v="2"/>
    <n v="1"/>
    <n v="1"/>
    <n v="0"/>
    <n v="1970"/>
    <s v="1/43 Williams Rd"/>
    <s v="Windsor"/>
    <s v="Port Phillip"/>
    <s v="Southern Metropolitan"/>
    <n v="8"/>
    <n v="2016"/>
  </r>
  <r>
    <d v="2016-08-11T00:00:00"/>
    <n v="460000"/>
    <x v="1"/>
    <s v="Property Barons"/>
    <x v="1"/>
    <n v="3046"/>
    <n v="3"/>
    <n v="2"/>
    <n v="1"/>
    <n v="190"/>
    <m/>
    <s v="2/27 Morley St"/>
    <s v="Glenroy"/>
    <s v="Moreland"/>
    <s v="Northern Metropolitan"/>
    <n v="8"/>
    <n v="2016"/>
  </r>
  <r>
    <d v="2016-08-11T00:00:00"/>
    <n v="770000"/>
    <x v="2"/>
    <s v="Cunninghams"/>
    <x v="0"/>
    <n v="3046"/>
    <n v="3"/>
    <n v="2"/>
    <n v="2"/>
    <n v="264"/>
    <m/>
    <s v="1/29 Margaret St"/>
    <s v="Oak Park"/>
    <s v="Moreland"/>
    <s v="Northern Metropolitan"/>
    <n v="8"/>
    <n v="2016"/>
  </r>
  <r>
    <d v="2016-08-11T00:00:00"/>
    <n v="1200000"/>
    <x v="0"/>
    <s v="Jones and Jones"/>
    <x v="0"/>
    <n v="3055"/>
    <n v="5"/>
    <n v="2"/>
    <n v="3"/>
    <n v="553"/>
    <n v="1920"/>
    <s v="542 Albion St"/>
    <s v="Brunswick West"/>
    <s v="Moreland"/>
    <s v="Northern Metropolitan"/>
    <n v="8"/>
    <n v="2016"/>
  </r>
  <r>
    <d v="2016-08-11T00:00:00"/>
    <n v="930000"/>
    <x v="0"/>
    <s v="Metro Ladder"/>
    <x v="1"/>
    <n v="3039"/>
    <n v="3"/>
    <n v="1"/>
    <n v="1"/>
    <n v="305"/>
    <n v="1900"/>
    <s v="172 Maribyrnong Rd"/>
    <s v="Moonee Ponds"/>
    <s v="Moonee Valley"/>
    <s v="Western Metropolitan"/>
    <n v="8"/>
    <n v="2016"/>
  </r>
  <r>
    <d v="2016-08-11T00:00:00"/>
    <n v="1230000"/>
    <x v="0"/>
    <s v="Cunninghams"/>
    <x v="1"/>
    <n v="3031"/>
    <n v="3"/>
    <n v="1"/>
    <n v="1"/>
    <n v="312"/>
    <n v="1915"/>
    <s v="49 Robertson St"/>
    <s v="Kensington"/>
    <s v="Melbourne"/>
    <s v="Northern Metropolitan"/>
    <n v="8"/>
    <n v="2016"/>
  </r>
  <r>
    <d v="2016-08-11T00:00:00"/>
    <n v="610000"/>
    <x v="0"/>
    <s v="Cunninghams"/>
    <x v="0"/>
    <n v="3019"/>
    <n v="4"/>
    <n v="2"/>
    <n v="1"/>
    <n v="283"/>
    <n v="1990"/>
    <s v="80 South Rd"/>
    <s v="Braybrook"/>
    <s v="Maribyrnong"/>
    <s v="Western Metropolitan"/>
    <n v="8"/>
    <n v="2016"/>
  </r>
  <r>
    <d v="2016-08-11T00:00:00"/>
    <n v="760000"/>
    <x v="0"/>
    <s v="Maxwells"/>
    <x v="0"/>
    <n v="3013"/>
    <n v="2"/>
    <n v="1"/>
    <n v="1"/>
    <n v="134"/>
    <m/>
    <s v="40 Tarrengower St"/>
    <s v="Yarraville"/>
    <s v="Maribyrnong"/>
    <s v="Western Metropolitan"/>
    <n v="8"/>
    <n v="2016"/>
  </r>
  <r>
    <d v="2016-08-11T00:00:00"/>
    <n v="1426000"/>
    <x v="0"/>
    <s v="Best Bricks"/>
    <x v="1"/>
    <n v="3189"/>
    <n v="4"/>
    <n v="2"/>
    <n v="1"/>
    <n v="720"/>
    <n v="1950"/>
    <s v="5 Schofield St"/>
    <s v="Moorabbin"/>
    <s v="Kingston"/>
    <s v="Southern Metropolitan"/>
    <n v="8"/>
    <n v="2016"/>
  </r>
  <r>
    <d v="2016-08-11T00:00:00"/>
    <n v="460000"/>
    <x v="0"/>
    <s v="Cunninghams"/>
    <x v="0"/>
    <n v="3047"/>
    <n v="3"/>
    <n v="1"/>
    <n v="1"/>
    <n v="601"/>
    <n v="1960"/>
    <s v="15 Bliburg St"/>
    <s v="Jacana"/>
    <s v="Hume"/>
    <s v="Northern Metropolitan"/>
    <n v="8"/>
    <n v="2016"/>
  </r>
  <r>
    <d v="2016-08-11T00:00:00"/>
    <n v="1577500"/>
    <x v="0"/>
    <s v="Metro Ladder"/>
    <x v="1"/>
    <n v="3162"/>
    <n v="3"/>
    <n v="2"/>
    <n v="2"/>
    <n v="357"/>
    <n v="1935"/>
    <s v="26 Flowers St"/>
    <s v="Caulfield South"/>
    <s v="Glen Eira"/>
    <s v="Southern Metropolitan"/>
    <n v="8"/>
    <n v="2016"/>
  </r>
  <r>
    <d v="2016-08-11T00:00:00"/>
    <n v="510000"/>
    <x v="0"/>
    <s v="Property Barons"/>
    <x v="0"/>
    <n v="3073"/>
    <n v="3"/>
    <n v="1"/>
    <n v="2"/>
    <n v="543"/>
    <n v="1965"/>
    <s v="29 Dredge St"/>
    <s v="Reservoir"/>
    <s v="Darebin"/>
    <s v="Northern Metropolitan"/>
    <n v="8"/>
    <n v="2016"/>
  </r>
  <r>
    <d v="2016-08-11T00:00:00"/>
    <n v="855000"/>
    <x v="0"/>
    <s v="Cunninghams"/>
    <x v="0"/>
    <n v="3072"/>
    <n v="3"/>
    <n v="1"/>
    <n v="2"/>
    <n v="584"/>
    <m/>
    <s v="2 Eggleton Ct"/>
    <s v="Preston"/>
    <s v="Darebin"/>
    <s v="Northern Metropolitan"/>
    <n v="8"/>
    <n v="2016"/>
  </r>
  <r>
    <d v="2016-08-11T00:00:00"/>
    <n v="1095000"/>
    <x v="0"/>
    <s v="Cunninghams"/>
    <x v="1"/>
    <n v="3070"/>
    <n v="2"/>
    <n v="1"/>
    <n v="2"/>
    <n v="306"/>
    <n v="1910"/>
    <s v="8 Reid St"/>
    <s v="Northcote"/>
    <s v="Darebin"/>
    <s v="Northern Metropolitan"/>
    <n v="8"/>
    <n v="2016"/>
  </r>
  <r>
    <d v="2016-08-11T00:00:00"/>
    <n v="1634000"/>
    <x v="0"/>
    <s v="Cunninghams"/>
    <x v="0"/>
    <n v="3070"/>
    <n v="2"/>
    <n v="1"/>
    <n v="2"/>
    <n v="376"/>
    <n v="1920"/>
    <s v="77 Union St"/>
    <s v="Northcote"/>
    <s v="Darebin"/>
    <s v="Northern Metropolitan"/>
    <n v="8"/>
    <n v="2016"/>
  </r>
  <r>
    <d v="2016-08-11T00:00:00"/>
    <n v="655000"/>
    <x v="0"/>
    <s v="Flanders &amp; Fish"/>
    <x v="1"/>
    <n v="3020"/>
    <n v="3"/>
    <n v="1"/>
    <n v="1"/>
    <n v="497"/>
    <m/>
    <s v="127 Duke St"/>
    <s v="Sunshine"/>
    <s v="Brimbank"/>
    <s v="Western Metropolitan"/>
    <n v="8"/>
    <n v="2016"/>
  </r>
  <r>
    <d v="2016-08-11T00:00:00"/>
    <n v="706000"/>
    <x v="0"/>
    <s v="Flanders &amp; Fish"/>
    <x v="1"/>
    <n v="3124"/>
    <n v="2"/>
    <n v="1"/>
    <n v="1"/>
    <n v="95"/>
    <n v="1960"/>
    <s v="4/26 Cornell St"/>
    <s v="Camberwell"/>
    <s v="Boroondara"/>
    <s v="Southern Metropolitan"/>
    <n v="8"/>
    <n v="2016"/>
  </r>
  <r>
    <d v="2016-08-11T00:00:00"/>
    <n v="820000"/>
    <x v="1"/>
    <s v="Cunninghams"/>
    <x v="1"/>
    <n v="3101"/>
    <n v="2"/>
    <n v="1"/>
    <n v="2"/>
    <n v="0"/>
    <m/>
    <s v="13/54 Studley Park Rd"/>
    <s v="Kew"/>
    <s v="Boroondara"/>
    <s v="Southern Metropolitan"/>
    <n v="8"/>
    <n v="2016"/>
  </r>
  <r>
    <d v="2016-08-11T00:00:00"/>
    <n v="1430000"/>
    <x v="0"/>
    <s v="Cunninghams"/>
    <x v="1"/>
    <n v="3146"/>
    <n v="3"/>
    <n v="3"/>
    <n v="2"/>
    <n v="385"/>
    <m/>
    <s v="294 Tooronga Rd"/>
    <s v="Glen Iris"/>
    <s v="Boroondara"/>
    <s v="Southern Metropolitan"/>
    <n v="8"/>
    <n v="2016"/>
  </r>
  <r>
    <d v="2016-08-11T00:00:00"/>
    <n v="1562500"/>
    <x v="0"/>
    <s v="Jones and Jones"/>
    <x v="0"/>
    <n v="3186"/>
    <n v="5"/>
    <n v="2"/>
    <n v="2"/>
    <n v="655"/>
    <n v="1925"/>
    <s v="176 Were St"/>
    <s v="Brighton"/>
    <s v="Bayside"/>
    <s v="Southern Metropolitan"/>
    <n v="8"/>
    <n v="2016"/>
  </r>
  <r>
    <d v="2016-08-11T00:00:00"/>
    <n v="2640000"/>
    <x v="0"/>
    <s v="Maxwells"/>
    <x v="1"/>
    <n v="3186"/>
    <n v="4"/>
    <n v="2"/>
    <n v="2"/>
    <n v="848"/>
    <n v="1975"/>
    <s v="58 Champion St"/>
    <s v="Brighton"/>
    <s v="Bayside"/>
    <s v="Southern Metropolitan"/>
    <n v="8"/>
    <n v="2016"/>
  </r>
  <r>
    <d v="2016-08-11T00:00:00"/>
    <n v="1171000"/>
    <x v="0"/>
    <s v="Sanders"/>
    <x v="1"/>
    <n v="3087"/>
    <n v="4"/>
    <n v="3"/>
    <n v="2"/>
    <n v="670"/>
    <n v="2010"/>
    <s v="11 Leafield St"/>
    <s v="Watsonia"/>
    <s v="Banyule"/>
    <s v="Northern Metropolitan"/>
    <n v="8"/>
    <n v="2016"/>
  </r>
  <r>
    <d v="2016-08-12T00:00:00"/>
    <n v="795250"/>
    <x v="1"/>
    <s v="Metro Ladder"/>
    <x v="1"/>
    <n v="3121"/>
    <n v="2"/>
    <n v="1"/>
    <n v="2"/>
    <n v="0"/>
    <n v="1997"/>
    <s v="6/25 River St"/>
    <s v="Richmond"/>
    <s v="Yarra"/>
    <s v="Northern Metropolitan"/>
    <n v="8"/>
    <n v="2016"/>
  </r>
  <r>
    <d v="2016-08-12T00:00:00"/>
    <n v="1220000"/>
    <x v="0"/>
    <s v="Jones and Jones"/>
    <x v="1"/>
    <n v="3121"/>
    <n v="2"/>
    <n v="1"/>
    <n v="1"/>
    <n v="219"/>
    <m/>
    <s v="3 Type St"/>
    <s v="Richmond"/>
    <s v="Yarra"/>
    <s v="Northern Metropolitan"/>
    <n v="8"/>
    <n v="2016"/>
  </r>
  <r>
    <d v="2016-08-12T00:00:00"/>
    <n v="1320000"/>
    <x v="0"/>
    <s v="Zimmerman"/>
    <x v="1"/>
    <n v="3121"/>
    <n v="3"/>
    <n v="2"/>
    <n v="2"/>
    <n v="171"/>
    <n v="1890"/>
    <s v="41 Cameron St"/>
    <s v="Richmond"/>
    <s v="Yarra"/>
    <s v="Northern Metropolitan"/>
    <n v="8"/>
    <n v="2016"/>
  </r>
  <r>
    <d v="2016-08-12T00:00:00"/>
    <n v="775000"/>
    <x v="1"/>
    <s v="Flanders &amp; Fish"/>
    <x v="1"/>
    <n v="3128"/>
    <n v="3"/>
    <n v="1"/>
    <n v="1"/>
    <n v="211"/>
    <n v="1980"/>
    <s v="2/4 Collins St"/>
    <s v="Box Hill"/>
    <s v="Whitehorse"/>
    <s v="Eastern Metropolitan"/>
    <n v="8"/>
    <n v="2016"/>
  </r>
  <r>
    <d v="2016-08-12T00:00:00"/>
    <n v="1090000"/>
    <x v="0"/>
    <s v="Metro Ladder"/>
    <x v="0"/>
    <n v="3181"/>
    <n v="2"/>
    <n v="1"/>
    <n v="1"/>
    <n v="158"/>
    <m/>
    <s v="1 Chatsworth Rd"/>
    <s v="Prahran"/>
    <s v="Stonnington"/>
    <s v="Southern Metropolitan"/>
    <n v="8"/>
    <n v="2016"/>
  </r>
  <r>
    <d v="2016-08-12T00:00:00"/>
    <n v="1122000"/>
    <x v="1"/>
    <s v="Cunninghams"/>
    <x v="0"/>
    <n v="3184"/>
    <n v="2"/>
    <n v="2"/>
    <n v="1"/>
    <n v="0"/>
    <n v="1923"/>
    <s v="13/9 Milton St"/>
    <s v="Elwood"/>
    <s v="Port Phillip"/>
    <s v="Southern Metropolitan"/>
    <n v="8"/>
    <n v="2016"/>
  </r>
  <r>
    <d v="2016-08-12T00:00:00"/>
    <n v="735000"/>
    <x v="2"/>
    <s v="Jones and Jones"/>
    <x v="1"/>
    <n v="3055"/>
    <n v="2"/>
    <n v="1"/>
    <n v="2"/>
    <n v="120"/>
    <n v="2004"/>
    <s v="1/464 Victoria St"/>
    <s v="Brunswick West"/>
    <s v="Moreland"/>
    <s v="Northern Metropolitan"/>
    <n v="8"/>
    <n v="2016"/>
  </r>
  <r>
    <d v="2016-08-12T00:00:00"/>
    <n v="880000"/>
    <x v="0"/>
    <s v="Cunninghams"/>
    <x v="1"/>
    <n v="3056"/>
    <n v="3"/>
    <n v="1"/>
    <n v="1"/>
    <n v="264"/>
    <n v="1915"/>
    <s v="270 Albion St"/>
    <s v="Brunswick"/>
    <s v="Moreland"/>
    <s v="Northern Metropolitan"/>
    <n v="8"/>
    <n v="2016"/>
  </r>
  <r>
    <d v="2016-08-12T00:00:00"/>
    <n v="1350000"/>
    <x v="0"/>
    <s v="Metro Ladder"/>
    <x v="0"/>
    <n v="3039"/>
    <n v="4"/>
    <n v="2"/>
    <n v="2"/>
    <n v="447"/>
    <n v="1880"/>
    <s v="1 Athol St"/>
    <s v="Moonee Ponds"/>
    <s v="Moonee Valley"/>
    <s v="Western Metropolitan"/>
    <n v="8"/>
    <n v="2016"/>
  </r>
  <r>
    <d v="2016-08-12T00:00:00"/>
    <n v="1405000"/>
    <x v="0"/>
    <s v="Jones and Jones"/>
    <x v="0"/>
    <n v="3207"/>
    <n v="3"/>
    <n v="2"/>
    <n v="1"/>
    <n v="158"/>
    <m/>
    <s v="224 Nott St"/>
    <s v="Port Melbourne"/>
    <s v="Melbourne"/>
    <s v="Southern Metropolitan"/>
    <n v="8"/>
    <n v="2016"/>
  </r>
  <r>
    <d v="2016-08-12T00:00:00"/>
    <n v="685000"/>
    <x v="0"/>
    <s v="Jones and Jones"/>
    <x v="0"/>
    <n v="3012"/>
    <n v="2"/>
    <n v="1"/>
    <n v="1"/>
    <n v="220"/>
    <n v="1890"/>
    <s v="309 Geelong Rd"/>
    <s v="Kingsville"/>
    <s v="Maribyrnong"/>
    <s v="Western Metropolitan"/>
    <n v="8"/>
    <n v="2016"/>
  </r>
  <r>
    <d v="2016-08-12T00:00:00"/>
    <n v="770000"/>
    <x v="0"/>
    <s v="Maxwells"/>
    <x v="0"/>
    <n v="3032"/>
    <n v="4"/>
    <n v="2"/>
    <n v="2"/>
    <n v="215"/>
    <n v="2000"/>
    <s v="329 Gordon St"/>
    <s v="Maribyrnong"/>
    <s v="Maribyrnong"/>
    <s v="Western Metropolitan"/>
    <n v="8"/>
    <n v="2016"/>
  </r>
  <r>
    <d v="2016-08-12T00:00:00"/>
    <n v="826000"/>
    <x v="0"/>
    <s v="Metro Ladder"/>
    <x v="1"/>
    <n v="3108"/>
    <n v="3"/>
    <n v="1"/>
    <n v="4"/>
    <n v="192"/>
    <m/>
    <s v="34 Ayr St"/>
    <s v="Doncaster"/>
    <s v="Manningham"/>
    <s v="Eastern Metropolitan"/>
    <n v="8"/>
    <n v="2016"/>
  </r>
  <r>
    <d v="2016-08-12T00:00:00"/>
    <n v="1150000"/>
    <x v="0"/>
    <s v="Cunninghams"/>
    <x v="1"/>
    <n v="3107"/>
    <n v="3"/>
    <n v="2"/>
    <n v="2"/>
    <n v="649"/>
    <m/>
    <s v="25 Clauscen St"/>
    <s v="Templestowe Lower"/>
    <s v="Manningham"/>
    <s v="Eastern Metropolitan"/>
    <n v="8"/>
    <n v="2016"/>
  </r>
  <r>
    <d v="2016-08-12T00:00:00"/>
    <n v="1358500"/>
    <x v="0"/>
    <s v="Property Barons"/>
    <x v="1"/>
    <n v="3107"/>
    <n v="4"/>
    <n v="2"/>
    <n v="2"/>
    <n v="742"/>
    <m/>
    <s v="64 MacEdon Rd"/>
    <s v="Templestowe Lower"/>
    <s v="Manningham"/>
    <s v="Eastern Metropolitan"/>
    <n v="8"/>
    <n v="2016"/>
  </r>
  <r>
    <d v="2016-08-12T00:00:00"/>
    <n v="630000"/>
    <x v="1"/>
    <s v="Property Barons"/>
    <x v="1"/>
    <n v="3018"/>
    <n v="3"/>
    <n v="1"/>
    <n v="2"/>
    <n v="311"/>
    <n v="1955"/>
    <s v="1/170 Blyth St"/>
    <s v="Altona"/>
    <s v="Hobsons Bay"/>
    <s v="Western Metropolitan"/>
    <n v="8"/>
    <n v="2016"/>
  </r>
  <r>
    <d v="2016-08-12T00:00:00"/>
    <n v="655800"/>
    <x v="0"/>
    <s v="Sanders"/>
    <x v="1"/>
    <n v="3015"/>
    <n v="3"/>
    <n v="2"/>
    <n v="1"/>
    <n v="178"/>
    <n v="2009"/>
    <s v="4/31 Clyde St"/>
    <s v="Newport"/>
    <s v="Hobsons Bay"/>
    <s v="Western Metropolitan"/>
    <n v="8"/>
    <n v="2016"/>
  </r>
  <r>
    <d v="2016-08-12T00:00:00"/>
    <n v="405000"/>
    <x v="1"/>
    <s v="Flanders &amp; Fish"/>
    <x v="1"/>
    <n v="3204"/>
    <n v="2"/>
    <n v="1"/>
    <n v="1"/>
    <n v="0"/>
    <n v="1968"/>
    <s v="6/25 Vickery St"/>
    <s v="Bentleigh"/>
    <s v="Glen Eira"/>
    <s v="Southern Metropolitan"/>
    <n v="8"/>
    <n v="2016"/>
  </r>
  <r>
    <d v="2016-08-12T00:00:00"/>
    <n v="1115000"/>
    <x v="0"/>
    <s v="Flanders &amp; Fish"/>
    <x v="1"/>
    <n v="3162"/>
    <n v="2"/>
    <n v="1"/>
    <n v="1"/>
    <n v="402"/>
    <m/>
    <s v="18b Marara Rd"/>
    <s v="Caulfield South"/>
    <s v="Glen Eira"/>
    <s v="Southern Metropolitan"/>
    <n v="8"/>
    <n v="2016"/>
  </r>
  <r>
    <d v="2016-08-12T00:00:00"/>
    <n v="1064000"/>
    <x v="0"/>
    <s v="Jones and Jones"/>
    <x v="1"/>
    <n v="3078"/>
    <n v="3"/>
    <n v="1"/>
    <n v="1"/>
    <n v="235"/>
    <n v="1900"/>
    <s v="192 Gillies St"/>
    <s v="Fairfield"/>
    <s v="Darebin"/>
    <s v="Northern Metropolitan"/>
    <n v="8"/>
    <n v="2016"/>
  </r>
  <r>
    <d v="2016-08-12T00:00:00"/>
    <n v="1255000"/>
    <x v="0"/>
    <s v="Cunninghams"/>
    <x v="1"/>
    <n v="3070"/>
    <n v="3"/>
    <n v="2"/>
    <n v="1"/>
    <n v="259"/>
    <n v="1910"/>
    <s v="91 Arthurton Rd"/>
    <s v="Northcote"/>
    <s v="Darebin"/>
    <s v="Northern Metropolitan"/>
    <n v="8"/>
    <n v="2016"/>
  </r>
  <r>
    <d v="2016-08-12T00:00:00"/>
    <n v="319000"/>
    <x v="2"/>
    <s v="Property Barons"/>
    <x v="0"/>
    <n v="3020"/>
    <n v="2"/>
    <n v="1"/>
    <n v="1"/>
    <n v="0"/>
    <n v="1970"/>
    <s v="16/20 Talmage St"/>
    <s v="Albion"/>
    <s v="Brimbank"/>
    <s v="Western Metropolitan"/>
    <n v="8"/>
    <n v="2016"/>
  </r>
  <r>
    <d v="2016-08-12T00:00:00"/>
    <n v="575000"/>
    <x v="0"/>
    <s v="Best Bricks"/>
    <x v="1"/>
    <n v="3020"/>
    <n v="3"/>
    <n v="1"/>
    <n v="2"/>
    <n v="686"/>
    <m/>
    <s v="1 Joan St"/>
    <s v="Sunshine West"/>
    <s v="Brimbank"/>
    <s v="Western Metropolitan"/>
    <n v="8"/>
    <n v="2016"/>
  </r>
  <r>
    <d v="2016-08-12T00:00:00"/>
    <n v="650000"/>
    <x v="1"/>
    <s v="Jones and Jones"/>
    <x v="1"/>
    <n v="3103"/>
    <n v="2"/>
    <n v="1"/>
    <n v="1"/>
    <n v="0"/>
    <n v="1960"/>
    <s v="4/35 Weir St"/>
    <s v="Balwyn"/>
    <s v="Boroondara"/>
    <s v="Southern Metropolitan"/>
    <n v="8"/>
    <n v="2016"/>
  </r>
  <r>
    <d v="2016-08-12T00:00:00"/>
    <n v="1410000"/>
    <x v="0"/>
    <s v="Flanders &amp; Fish"/>
    <x v="0"/>
    <n v="3101"/>
    <n v="3"/>
    <n v="1"/>
    <n v="1"/>
    <n v="519"/>
    <m/>
    <s v="27 Earl St"/>
    <s v="Kew"/>
    <s v="Boroondara"/>
    <s v="Southern Metropolitan"/>
    <n v="8"/>
    <n v="2016"/>
  </r>
  <r>
    <d v="2016-08-12T00:00:00"/>
    <n v="1723000"/>
    <x v="0"/>
    <s v="Jones and Jones"/>
    <x v="1"/>
    <n v="3146"/>
    <n v="2"/>
    <n v="1"/>
    <n v="1"/>
    <n v="553"/>
    <m/>
    <s v="8 Hadley Ct"/>
    <s v="Glen Iris"/>
    <s v="Boroondara"/>
    <s v="Southern Metropolitan"/>
    <n v="8"/>
    <n v="2016"/>
  </r>
  <r>
    <d v="2016-08-12T00:00:00"/>
    <n v="1850000"/>
    <x v="0"/>
    <s v="Flanders &amp; Fish"/>
    <x v="0"/>
    <n v="3103"/>
    <n v="2"/>
    <n v="1"/>
    <n v="1"/>
    <n v="1015"/>
    <n v="1930"/>
    <s v="142 Balwyn Rd"/>
    <s v="Balwyn"/>
    <s v="Boroondara"/>
    <s v="Southern Metropolitan"/>
    <n v="8"/>
    <n v="2016"/>
  </r>
  <r>
    <d v="2016-08-12T00:00:00"/>
    <n v="1903000"/>
    <x v="0"/>
    <s v="Property Barons"/>
    <x v="1"/>
    <n v="3104"/>
    <n v="3"/>
    <n v="1"/>
    <n v="2"/>
    <n v="713"/>
    <n v="1950"/>
    <s v="15 Illawarra Rd"/>
    <s v="Balwyn North"/>
    <s v="Boroondara"/>
    <s v="Southern Metropolitan"/>
    <n v="8"/>
    <n v="2016"/>
  </r>
  <r>
    <d v="2016-08-12T00:00:00"/>
    <n v="1400000"/>
    <x v="2"/>
    <s v="Zimmerman"/>
    <x v="1"/>
    <n v="3186"/>
    <n v="2"/>
    <n v="2"/>
    <n v="1"/>
    <n v="267"/>
    <m/>
    <s v="2 Gatehouse Pl"/>
    <s v="Brighton"/>
    <s v="Bayside"/>
    <s v="Southern Metropolitan"/>
    <n v="8"/>
    <n v="2016"/>
  </r>
  <r>
    <d v="2016-08-12T00:00:00"/>
    <n v="1900000"/>
    <x v="0"/>
    <s v="Cunninghams"/>
    <x v="1"/>
    <n v="3186"/>
    <n v="3"/>
    <n v="1"/>
    <n v="0"/>
    <n v="0"/>
    <m/>
    <s v="17 New St"/>
    <s v="Brighton"/>
    <s v="Bayside"/>
    <s v="Southern Metropolitan"/>
    <n v="8"/>
    <n v="2016"/>
  </r>
  <r>
    <d v="2016-08-12T00:00:00"/>
    <n v="1076000"/>
    <x v="0"/>
    <s v="Property Barons"/>
    <x v="1"/>
    <n v="3084"/>
    <n v="3"/>
    <n v="1"/>
    <n v="2"/>
    <n v="674"/>
    <m/>
    <s v="55 Hodgson St"/>
    <s v="Heidelberg"/>
    <s v="Banyule"/>
    <s v="Eastern Metropolitan"/>
    <n v="8"/>
    <n v="2016"/>
  </r>
  <r>
    <d v="2016-08-13T00:00:00"/>
    <n v="325000"/>
    <x v="1"/>
    <s v="Melbourne Homes"/>
    <x v="0"/>
    <n v="3068"/>
    <n v="1"/>
    <n v="1"/>
    <n v="1"/>
    <n v="0"/>
    <m/>
    <s v="4/56 John St"/>
    <s v="Clifton Hill"/>
    <s v="Yarra"/>
    <s v="Northern Metropolitan"/>
    <n v="8"/>
    <n v="2016"/>
  </r>
  <r>
    <d v="2016-08-13T00:00:00"/>
    <n v="530000"/>
    <x v="1"/>
    <s v="Cunninghams"/>
    <x v="1"/>
    <n v="3121"/>
    <n v="2"/>
    <n v="1"/>
    <n v="1"/>
    <n v="0"/>
    <n v="1965"/>
    <s v="9/13 Manton St"/>
    <s v="Richmond"/>
    <s v="Yarra"/>
    <s v="Northern Metropolitan"/>
    <n v="8"/>
    <n v="2016"/>
  </r>
  <r>
    <d v="2016-08-13T00:00:00"/>
    <n v="1135000"/>
    <x v="2"/>
    <s v="Jones and Jones"/>
    <x v="1"/>
    <n v="3145"/>
    <n v="3"/>
    <n v="3"/>
    <n v="2"/>
    <n v="0"/>
    <n v="1988"/>
    <s v="2/25 Fisher St"/>
    <s v="Malvern East"/>
    <s v="Stonnington"/>
    <s v="Southern Metropolitan"/>
    <n v="8"/>
    <n v="2016"/>
  </r>
  <r>
    <d v="2016-08-13T00:00:00"/>
    <n v="1100000"/>
    <x v="0"/>
    <s v="Cunninghams"/>
    <x v="1"/>
    <n v="3207"/>
    <n v="3"/>
    <n v="1"/>
    <n v="0"/>
    <n v="103"/>
    <m/>
    <s v="86 Raglan St"/>
    <s v="Port Melbourne"/>
    <s v="Port Phillip"/>
    <s v="Southern Metropolitan"/>
    <n v="8"/>
    <n v="2016"/>
  </r>
  <r>
    <d v="2016-08-13T00:00:00"/>
    <n v="420000"/>
    <x v="1"/>
    <s v="Jones and Jones"/>
    <x v="0"/>
    <n v="3057"/>
    <n v="2"/>
    <n v="1"/>
    <n v="1"/>
    <n v="0"/>
    <m/>
    <s v="7/162 Lygon St"/>
    <s v="Brunswick East"/>
    <s v="Moreland"/>
    <s v="Northern Metropolitan"/>
    <n v="8"/>
    <n v="2016"/>
  </r>
  <r>
    <d v="2016-08-13T00:00:00"/>
    <n v="651000"/>
    <x v="1"/>
    <s v="Cunninghams"/>
    <x v="1"/>
    <n v="3046"/>
    <n v="3"/>
    <n v="2"/>
    <n v="2"/>
    <n v="198"/>
    <n v="2009"/>
    <s v="5/25 Ethel St"/>
    <s v="Oak Park"/>
    <s v="Moreland"/>
    <s v="Northern Metropolitan"/>
    <n v="8"/>
    <n v="2016"/>
  </r>
  <r>
    <d v="2016-08-13T00:00:00"/>
    <n v="852500"/>
    <x v="0"/>
    <s v="Property Barons"/>
    <x v="1"/>
    <n v="3046"/>
    <n v="2"/>
    <n v="1"/>
    <n v="2"/>
    <n v="832"/>
    <m/>
    <s v="45 Stanley St"/>
    <s v="Glenroy"/>
    <s v="Moreland"/>
    <s v="Northern Metropolitan"/>
    <n v="8"/>
    <n v="2016"/>
  </r>
  <r>
    <d v="2016-08-13T00:00:00"/>
    <n v="1007000"/>
    <x v="0"/>
    <s v="Metro Ladder"/>
    <x v="0"/>
    <n v="3058"/>
    <n v="1"/>
    <n v="2"/>
    <n v="0"/>
    <n v="807"/>
    <m/>
    <s v="40 Elizabeth St"/>
    <s v="Coburg"/>
    <s v="Moreland"/>
    <s v="Northern Metropolitan"/>
    <n v="8"/>
    <n v="2016"/>
  </r>
  <r>
    <d v="2016-08-13T00:00:00"/>
    <n v="591000"/>
    <x v="1"/>
    <s v="Metro Ladder"/>
    <x v="1"/>
    <n v="3042"/>
    <n v="2"/>
    <n v="1"/>
    <n v="1"/>
    <n v="269"/>
    <m/>
    <s v="1/49 Hamilton St"/>
    <s v="Niddrie"/>
    <s v="Moonee Valley"/>
    <s v="Western Metropolitan"/>
    <n v="8"/>
    <n v="2016"/>
  </r>
  <r>
    <d v="2016-08-13T00:00:00"/>
    <n v="450000"/>
    <x v="1"/>
    <s v="Jones and Jones"/>
    <x v="0"/>
    <n v="3051"/>
    <n v="1"/>
    <n v="1"/>
    <n v="1"/>
    <n v="0"/>
    <n v="2012"/>
    <s v="103/25 Byron St"/>
    <s v="North Melbourne"/>
    <s v="Melbourne"/>
    <s v="Northern Metropolitan"/>
    <n v="8"/>
    <n v="2016"/>
  </r>
  <r>
    <d v="2016-08-13T00:00:00"/>
    <n v="1010000"/>
    <x v="2"/>
    <s v="Jones and Jones"/>
    <x v="1"/>
    <n v="3003"/>
    <n v="3"/>
    <n v="3"/>
    <n v="2"/>
    <n v="0"/>
    <n v="1940"/>
    <s v="44 Anderson St"/>
    <s v="West Melbourne"/>
    <s v="Melbourne"/>
    <s v="Northern Metropolitan"/>
    <n v="8"/>
    <n v="2016"/>
  </r>
  <r>
    <d v="2016-08-13T00:00:00"/>
    <n v="2345000"/>
    <x v="0"/>
    <s v="Jones and Jones"/>
    <x v="1"/>
    <n v="3053"/>
    <n v="4"/>
    <n v="1"/>
    <n v="1"/>
    <n v="284"/>
    <m/>
    <s v="425 Cardigan St"/>
    <s v="Carlton"/>
    <s v="Melbourne"/>
    <s v="Northern Metropolitan"/>
    <n v="8"/>
    <n v="2016"/>
  </r>
  <r>
    <d v="2016-08-13T00:00:00"/>
    <n v="440000"/>
    <x v="2"/>
    <s v="Flanders &amp; Fish"/>
    <x v="0"/>
    <n v="3032"/>
    <n v="2"/>
    <n v="1"/>
    <n v="2"/>
    <n v="54"/>
    <n v="2000"/>
    <s v="28 Blair St"/>
    <s v="Maribyrnong"/>
    <s v="Maribyrnong"/>
    <s v="Western Metropolitan"/>
    <n v="8"/>
    <n v="2016"/>
  </r>
  <r>
    <d v="2016-08-13T00:00:00"/>
    <n v="870000"/>
    <x v="0"/>
    <s v="Property Barons"/>
    <x v="1"/>
    <n v="3019"/>
    <n v="3"/>
    <n v="2"/>
    <n v="4"/>
    <n v="700"/>
    <m/>
    <s v="132 Duke St"/>
    <s v="Braybrook"/>
    <s v="Maribyrnong"/>
    <s v="Western Metropolitan"/>
    <n v="8"/>
    <n v="2016"/>
  </r>
  <r>
    <d v="2016-08-13T00:00:00"/>
    <n v="905000"/>
    <x v="0"/>
    <s v="Metro Ladder"/>
    <x v="1"/>
    <n v="3012"/>
    <n v="3"/>
    <n v="1"/>
    <n v="1"/>
    <n v="686"/>
    <m/>
    <s v="9 Verdun St"/>
    <s v="Maidstone"/>
    <s v="Maribyrnong"/>
    <s v="Western Metropolitan"/>
    <n v="8"/>
    <n v="2016"/>
  </r>
  <r>
    <d v="2016-08-13T00:00:00"/>
    <n v="1200000"/>
    <x v="0"/>
    <s v="Flanders &amp; Fish"/>
    <x v="1"/>
    <n v="3011"/>
    <n v="3"/>
    <n v="1"/>
    <n v="1"/>
    <n v="374"/>
    <m/>
    <s v="23 Henry St"/>
    <s v="Seddon"/>
    <s v="Maribyrnong"/>
    <s v="Western Metropolitan"/>
    <n v="8"/>
    <n v="2016"/>
  </r>
  <r>
    <d v="2016-08-13T00:00:00"/>
    <n v="1475000"/>
    <x v="0"/>
    <s v="Property Barons"/>
    <x v="0"/>
    <n v="3105"/>
    <n v="4"/>
    <n v="2"/>
    <n v="2"/>
    <n v="617"/>
    <n v="1998"/>
    <s v="13 Birrarrung Ct"/>
    <s v="Bulleen"/>
    <s v="Manningham"/>
    <s v="Eastern Metropolitan"/>
    <n v="8"/>
    <n v="2016"/>
  </r>
  <r>
    <d v="2016-08-13T00:00:00"/>
    <n v="922000"/>
    <x v="0"/>
    <s v="Melbourne Homes"/>
    <x v="1"/>
    <n v="3015"/>
    <n v="2"/>
    <n v="1"/>
    <n v="0"/>
    <n v="301"/>
    <m/>
    <s v="75 Oakbank St"/>
    <s v="Newport"/>
    <s v="Hobsons Bay"/>
    <s v="Western Metropolitan"/>
    <n v="8"/>
    <n v="2016"/>
  </r>
  <r>
    <d v="2016-08-13T00:00:00"/>
    <n v="700000"/>
    <x v="2"/>
    <s v="Metro Ladder"/>
    <x v="0"/>
    <n v="3165"/>
    <n v="3"/>
    <n v="2"/>
    <n v="2"/>
    <n v="194"/>
    <n v="2008"/>
    <s v="2/8 Rudyard St"/>
    <s v="Bentleigh East"/>
    <s v="Glen Eira"/>
    <s v="Southern Metropolitan"/>
    <n v="8"/>
    <n v="2016"/>
  </r>
  <r>
    <d v="2016-08-13T00:00:00"/>
    <n v="870000"/>
    <x v="0"/>
    <s v="Flanders &amp; Fish"/>
    <x v="1"/>
    <n v="3165"/>
    <n v="3"/>
    <n v="2"/>
    <n v="1"/>
    <n v="326"/>
    <n v="1950"/>
    <s v="1/39 Neville St"/>
    <s v="Bentleigh East"/>
    <s v="Glen Eira"/>
    <s v="Southern Metropolitan"/>
    <n v="8"/>
    <n v="2016"/>
  </r>
  <r>
    <d v="2016-08-13T00:00:00"/>
    <n v="1307000"/>
    <x v="0"/>
    <s v="Jones and Jones"/>
    <x v="1"/>
    <n v="3165"/>
    <n v="3"/>
    <n v="2"/>
    <n v="4"/>
    <n v="684"/>
    <m/>
    <s v="53 Purtell St"/>
    <s v="Bentleigh East"/>
    <s v="Glen Eira"/>
    <s v="Southern Metropolitan"/>
    <n v="8"/>
    <n v="2016"/>
  </r>
  <r>
    <d v="2016-08-13T00:00:00"/>
    <n v="890000"/>
    <x v="1"/>
    <s v="Jones and Jones"/>
    <x v="1"/>
    <n v="3101"/>
    <n v="2"/>
    <n v="2"/>
    <n v="1"/>
    <n v="89"/>
    <n v="1965"/>
    <s v="4/34 Dean St"/>
    <s v="Kew"/>
    <s v="Boroondara"/>
    <s v="Southern Metropolitan"/>
    <n v="8"/>
    <n v="2016"/>
  </r>
  <r>
    <d v="2016-08-13T00:00:00"/>
    <n v="905500"/>
    <x v="1"/>
    <s v="Jones and Jones"/>
    <x v="1"/>
    <n v="3186"/>
    <n v="2"/>
    <n v="1"/>
    <n v="1"/>
    <n v="122"/>
    <m/>
    <s v="1/12 Burrows St"/>
    <s v="Brighton"/>
    <s v="Bayside"/>
    <s v="Southern Metropolitan"/>
    <n v="8"/>
    <n v="2016"/>
  </r>
  <r>
    <d v="2016-08-14T00:00:00"/>
    <n v="650000"/>
    <x v="0"/>
    <s v="Cunninghams"/>
    <x v="0"/>
    <n v="3068"/>
    <n v="2"/>
    <n v="1"/>
    <n v="1"/>
    <n v="0"/>
    <n v="1980"/>
    <s v="5/118 Miller St"/>
    <s v="Fitzroy North"/>
    <s v="Yarra"/>
    <s v="Northern Metropolitan"/>
    <n v="8"/>
    <n v="2016"/>
  </r>
  <r>
    <d v="2016-08-14T00:00:00"/>
    <n v="1015000"/>
    <x v="0"/>
    <s v="Cunninghams"/>
    <x v="1"/>
    <n v="3121"/>
    <n v="2"/>
    <n v="1"/>
    <n v="1"/>
    <n v="131"/>
    <n v="1890"/>
    <s v="18 Chapel St"/>
    <s v="Cremorne"/>
    <s v="Yarra"/>
    <s v="Northern Metropolitan"/>
    <n v="8"/>
    <n v="2016"/>
  </r>
  <r>
    <d v="2016-08-14T00:00:00"/>
    <n v="1325000"/>
    <x v="0"/>
    <s v="Melbourne Homes"/>
    <x v="1"/>
    <n v="3068"/>
    <n v="2"/>
    <n v="1"/>
    <n v="0"/>
    <n v="160"/>
    <m/>
    <s v="29 Tait St"/>
    <s v="Fitzroy North"/>
    <s v="Yarra"/>
    <s v="Northern Metropolitan"/>
    <n v="8"/>
    <n v="2016"/>
  </r>
  <r>
    <d v="2016-08-14T00:00:00"/>
    <n v="722000"/>
    <x v="1"/>
    <s v="Jones and Jones"/>
    <x v="0"/>
    <n v="3141"/>
    <n v="2"/>
    <n v="1"/>
    <n v="1"/>
    <n v="0"/>
    <n v="2003"/>
    <s v="5/38 MacFarlan St"/>
    <s v="South Yarra"/>
    <s v="Stonnington"/>
    <s v="Southern Metropolitan"/>
    <n v="8"/>
    <n v="2016"/>
  </r>
  <r>
    <d v="2016-08-14T00:00:00"/>
    <n v="1442000"/>
    <x v="0"/>
    <s v="Jones and Jones"/>
    <x v="1"/>
    <n v="3181"/>
    <n v="3"/>
    <n v="1"/>
    <n v="2"/>
    <n v="199"/>
    <m/>
    <s v="27 Westbourne St"/>
    <s v="Prahran"/>
    <s v="Stonnington"/>
    <s v="Southern Metropolitan"/>
    <n v="8"/>
    <n v="2016"/>
  </r>
  <r>
    <d v="2016-08-14T00:00:00"/>
    <n v="400000"/>
    <x v="1"/>
    <s v="Jones and Jones"/>
    <x v="1"/>
    <n v="3056"/>
    <n v="2"/>
    <n v="1"/>
    <n v="1"/>
    <n v="0"/>
    <n v="1970"/>
    <s v="3/9 Austin Tce"/>
    <s v="Brunswick"/>
    <s v="Moreland"/>
    <s v="Northern Metropolitan"/>
    <n v="8"/>
    <n v="2016"/>
  </r>
  <r>
    <d v="2016-08-14T00:00:00"/>
    <n v="730000"/>
    <x v="0"/>
    <s v="Metro Ladder"/>
    <x v="0"/>
    <n v="3044"/>
    <n v="4"/>
    <n v="1"/>
    <n v="3"/>
    <n v="683"/>
    <m/>
    <s v="157 Cumberland Rd"/>
    <s v="Pascoe Vale"/>
    <s v="Moreland"/>
    <s v="Northern Metropolitan"/>
    <n v="8"/>
    <n v="2016"/>
  </r>
  <r>
    <d v="2016-08-14T00:00:00"/>
    <n v="370000"/>
    <x v="1"/>
    <s v="Property Barons"/>
    <x v="0"/>
    <n v="3040"/>
    <n v="2"/>
    <n v="1"/>
    <n v="1"/>
    <n v="0"/>
    <n v="1960"/>
    <s v="4/11 Spencer St"/>
    <s v="Essendon"/>
    <s v="Moonee Valley"/>
    <s v="Western Metropolitan"/>
    <n v="8"/>
    <n v="2016"/>
  </r>
  <r>
    <d v="2016-08-14T00:00:00"/>
    <n v="726000"/>
    <x v="1"/>
    <s v="Property Barons"/>
    <x v="1"/>
    <n v="3040"/>
    <n v="3"/>
    <n v="1"/>
    <n v="1"/>
    <n v="229"/>
    <n v="1996"/>
    <s v="1 Chisholm St"/>
    <s v="Aberfeldie"/>
    <s v="Moonee Valley"/>
    <s v="Western Metropolitan"/>
    <n v="8"/>
    <n v="2016"/>
  </r>
  <r>
    <d v="2016-08-14T00:00:00"/>
    <n v="1050000"/>
    <x v="0"/>
    <s v="Cunninghams"/>
    <x v="0"/>
    <n v="3032"/>
    <n v="3"/>
    <n v="1"/>
    <n v="3"/>
    <n v="536"/>
    <m/>
    <s v="37 Epsom Rd"/>
    <s v="Ascot Vale"/>
    <s v="Moonee Valley"/>
    <s v="Western Metropolitan"/>
    <n v="8"/>
    <n v="2016"/>
  </r>
  <r>
    <d v="2016-08-14T00:00:00"/>
    <n v="1250000"/>
    <x v="2"/>
    <s v="Cunninghams"/>
    <x v="0"/>
    <n v="3040"/>
    <n v="4"/>
    <n v="3"/>
    <n v="2"/>
    <n v="374"/>
    <n v="2015"/>
    <s v="33 Deakin St"/>
    <s v="Essendon"/>
    <s v="Moonee Valley"/>
    <s v="Western Metropolitan"/>
    <n v="8"/>
    <n v="2016"/>
  </r>
  <r>
    <d v="2016-08-14T00:00:00"/>
    <n v="482000"/>
    <x v="1"/>
    <s v="Cunninghams"/>
    <x v="0"/>
    <n v="3003"/>
    <n v="1"/>
    <n v="1"/>
    <n v="1"/>
    <n v="0"/>
    <n v="1930"/>
    <s v="11/24 Ireland St"/>
    <s v="West Melbourne"/>
    <s v="Melbourne"/>
    <s v="Northern Metropolitan"/>
    <n v="8"/>
    <n v="2016"/>
  </r>
  <r>
    <d v="2016-08-14T00:00:00"/>
    <n v="852000"/>
    <x v="0"/>
    <s v="Cunninghams"/>
    <x v="1"/>
    <n v="3031"/>
    <n v="3"/>
    <n v="1"/>
    <n v="1"/>
    <n v="166"/>
    <n v="2000"/>
    <s v="65 Gatehouse Dr"/>
    <s v="Kensington"/>
    <s v="Melbourne"/>
    <s v="Northern Metropolitan"/>
    <n v="8"/>
    <n v="2016"/>
  </r>
  <r>
    <d v="2016-08-14T00:00:00"/>
    <n v="670000"/>
    <x v="0"/>
    <s v="Best Bricks"/>
    <x v="1"/>
    <n v="3019"/>
    <n v="2"/>
    <n v="1"/>
    <n v="2"/>
    <n v="551"/>
    <m/>
    <s v="1 Menzies St"/>
    <s v="Braybrook"/>
    <s v="Maribyrnong"/>
    <s v="Western Metropolitan"/>
    <n v="8"/>
    <n v="2016"/>
  </r>
  <r>
    <d v="2016-08-14T00:00:00"/>
    <n v="746000"/>
    <x v="0"/>
    <s v="Jones and Jones"/>
    <x v="1"/>
    <n v="3012"/>
    <n v="3"/>
    <n v="1"/>
    <n v="1"/>
    <n v="314"/>
    <n v="1950"/>
    <s v="18 Wallace St"/>
    <s v="Maidstone"/>
    <s v="Maribyrnong"/>
    <s v="Western Metropolitan"/>
    <n v="8"/>
    <n v="2016"/>
  </r>
  <r>
    <d v="2016-08-14T00:00:00"/>
    <n v="762000"/>
    <x v="0"/>
    <s v="Melbourne Homes"/>
    <x v="1"/>
    <n v="3015"/>
    <n v="2"/>
    <n v="1"/>
    <n v="2"/>
    <n v="451"/>
    <m/>
    <s v="20 Bruce St"/>
    <s v="Newport"/>
    <s v="Hobsons Bay"/>
    <s v="Western Metropolitan"/>
    <n v="8"/>
    <n v="2016"/>
  </r>
  <r>
    <d v="2016-08-14T00:00:00"/>
    <n v="1160000"/>
    <x v="2"/>
    <s v="Metro Ladder"/>
    <x v="1"/>
    <n v="3165"/>
    <n v="4"/>
    <n v="2"/>
    <n v="2"/>
    <n v="321"/>
    <n v="2006"/>
    <s v="59 Tambet St"/>
    <s v="Bentleigh East"/>
    <s v="Glen Eira"/>
    <s v="Southern Metropolitan"/>
    <n v="8"/>
    <n v="2016"/>
  </r>
  <r>
    <d v="2016-08-14T00:00:00"/>
    <n v="1320000"/>
    <x v="0"/>
    <s v="Jones and Jones"/>
    <x v="1"/>
    <n v="3165"/>
    <n v="3"/>
    <n v="1"/>
    <n v="1"/>
    <n v="593"/>
    <n v="1950"/>
    <s v="8 Marlborough St"/>
    <s v="Bentleigh East"/>
    <s v="Glen Eira"/>
    <s v="Southern Metropolitan"/>
    <n v="8"/>
    <n v="2016"/>
  </r>
  <r>
    <d v="2016-08-14T00:00:00"/>
    <n v="1350000"/>
    <x v="0"/>
    <s v="Jones and Jones"/>
    <x v="1"/>
    <n v="3204"/>
    <n v="3"/>
    <n v="1"/>
    <n v="1"/>
    <n v="617"/>
    <m/>
    <s v="68 Mortimore St"/>
    <s v="Bentleigh"/>
    <s v="Glen Eira"/>
    <s v="Southern Metropolitan"/>
    <n v="8"/>
    <n v="2016"/>
  </r>
  <r>
    <d v="2016-08-14T00:00:00"/>
    <n v="1435000"/>
    <x v="2"/>
    <s v="Metro Ladder"/>
    <x v="1"/>
    <n v="3204"/>
    <n v="4"/>
    <n v="3"/>
    <n v="2"/>
    <n v="291"/>
    <n v="2012"/>
    <s v="12b Coates St"/>
    <s v="Bentleigh"/>
    <s v="Glen Eira"/>
    <s v="Southern Metropolitan"/>
    <n v="8"/>
    <n v="2016"/>
  </r>
  <r>
    <d v="2016-08-14T00:00:00"/>
    <n v="1215000"/>
    <x v="0"/>
    <s v="Cunninghams"/>
    <x v="1"/>
    <n v="3073"/>
    <n v="4"/>
    <n v="2"/>
    <n v="4"/>
    <n v="748"/>
    <m/>
    <s v="53 Northernhay St"/>
    <s v="Reservoir"/>
    <s v="Darebin"/>
    <s v="Northern Metropolitan"/>
    <n v="8"/>
    <n v="2016"/>
  </r>
  <r>
    <d v="2016-08-14T00:00:00"/>
    <n v="570000"/>
    <x v="0"/>
    <s v="SJ"/>
    <x v="1"/>
    <n v="3021"/>
    <n v="4"/>
    <n v="2"/>
    <n v="2"/>
    <n v="558"/>
    <m/>
    <s v="18 Longford Ct"/>
    <s v="Kealba"/>
    <s v="Brimbank"/>
    <s v="Western Metropolitan"/>
    <n v="8"/>
    <n v="2016"/>
  </r>
  <r>
    <d v="2016-08-14T00:00:00"/>
    <n v="773000"/>
    <x v="0"/>
    <s v="Cunninghams"/>
    <x v="1"/>
    <n v="3081"/>
    <n v="3"/>
    <n v="1"/>
    <n v="2"/>
    <n v="626"/>
    <n v="1955"/>
    <s v="20 Davidson St"/>
    <s v="Bellfield"/>
    <s v="Banyule"/>
    <s v="Eastern Metropolitan"/>
    <n v="8"/>
    <n v="2016"/>
  </r>
  <r>
    <d v="2016-08-15T00:00:00"/>
    <n v="700000"/>
    <x v="1"/>
    <s v="Jones and Jones"/>
    <x v="0"/>
    <n v="3068"/>
    <n v="2"/>
    <n v="2"/>
    <n v="1"/>
    <n v="4332"/>
    <n v="2010"/>
    <s v="233/4 Bik La"/>
    <s v="Fitzroy North"/>
    <s v="Yarra"/>
    <s v="Northern Metropolitan"/>
    <n v="8"/>
    <n v="2016"/>
  </r>
  <r>
    <d v="2016-08-15T00:00:00"/>
    <n v="1116000"/>
    <x v="0"/>
    <s v="Cunninghams"/>
    <x v="1"/>
    <n v="3068"/>
    <n v="2"/>
    <n v="1"/>
    <n v="0"/>
    <n v="152"/>
    <m/>
    <s v="76 Newry St"/>
    <s v="Fitzroy North"/>
    <s v="Yarra"/>
    <s v="Northern Metropolitan"/>
    <n v="8"/>
    <n v="2016"/>
  </r>
  <r>
    <d v="2016-08-15T00:00:00"/>
    <n v="1260000"/>
    <x v="0"/>
    <s v="Cunninghams"/>
    <x v="1"/>
    <n v="3121"/>
    <n v="3"/>
    <n v="1"/>
    <n v="0"/>
    <n v="203"/>
    <n v="1900"/>
    <s v="81 Erin St"/>
    <s v="Richmond"/>
    <s v="Yarra"/>
    <s v="Northern Metropolitan"/>
    <n v="8"/>
    <n v="2016"/>
  </r>
  <r>
    <d v="2016-08-15T00:00:00"/>
    <n v="1035000"/>
    <x v="1"/>
    <s v="Zimmerman"/>
    <x v="0"/>
    <n v="3207"/>
    <n v="2"/>
    <n v="2"/>
    <n v="1"/>
    <n v="0"/>
    <n v="2003"/>
    <s v="37/85 Rouse St"/>
    <s v="Port Melbourne"/>
    <s v="Port Phillip"/>
    <s v="Southern Metropolitan"/>
    <n v="8"/>
    <n v="2016"/>
  </r>
  <r>
    <d v="2016-08-15T00:00:00"/>
    <n v="1000000"/>
    <x v="0"/>
    <s v="Metro Ladder"/>
    <x v="0"/>
    <n v="3044"/>
    <n v="3"/>
    <n v="1"/>
    <n v="2"/>
    <n v="858"/>
    <m/>
    <s v="11 Farringdon St"/>
    <s v="Pascoe Vale"/>
    <s v="Moreland"/>
    <s v="Northern Metropolitan"/>
    <n v="8"/>
    <n v="2016"/>
  </r>
  <r>
    <d v="2016-08-15T00:00:00"/>
    <n v="615000"/>
    <x v="0"/>
    <s v="Flanders &amp; Fish"/>
    <x v="0"/>
    <n v="3034"/>
    <n v="3"/>
    <n v="1"/>
    <n v="2"/>
    <n v="649"/>
    <m/>
    <s v="185 Military Rd"/>
    <s v="Avondale Heights"/>
    <s v="Moonee Valley"/>
    <s v="Western Metropolitan"/>
    <n v="8"/>
    <n v="2016"/>
  </r>
  <r>
    <d v="2016-08-15T00:00:00"/>
    <n v="635000"/>
    <x v="0"/>
    <s v="Flanders &amp; Fish"/>
    <x v="0"/>
    <n v="3034"/>
    <n v="3"/>
    <n v="1"/>
    <n v="1"/>
    <n v="597"/>
    <m/>
    <s v="61 Doyle St"/>
    <s v="Avondale Heights"/>
    <s v="Moonee Valley"/>
    <s v="Western Metropolitan"/>
    <n v="8"/>
    <n v="2016"/>
  </r>
  <r>
    <d v="2016-08-15T00:00:00"/>
    <n v="660000"/>
    <x v="1"/>
    <s v="Property Barons"/>
    <x v="1"/>
    <n v="3040"/>
    <n v="2"/>
    <n v="1"/>
    <n v="1"/>
    <n v="263"/>
    <n v="1980"/>
    <s v="1/28 Gilbertson St"/>
    <s v="Essendon"/>
    <s v="Moonee Valley"/>
    <s v="Western Metropolitan"/>
    <n v="8"/>
    <n v="2016"/>
  </r>
  <r>
    <d v="2016-08-15T00:00:00"/>
    <n v="1190000"/>
    <x v="0"/>
    <s v="Property Barons"/>
    <x v="1"/>
    <n v="3040"/>
    <n v="3"/>
    <n v="1"/>
    <n v="1"/>
    <n v="465"/>
    <n v="1950"/>
    <s v="4 Brunel Ct"/>
    <s v="Aberfeldie"/>
    <s v="Moonee Valley"/>
    <s v="Western Metropolitan"/>
    <n v="8"/>
    <n v="2016"/>
  </r>
  <r>
    <d v="2016-08-15T00:00:00"/>
    <n v="510000"/>
    <x v="2"/>
    <s v="Metro Ladder"/>
    <x v="0"/>
    <n v="3012"/>
    <n v="2"/>
    <n v="1"/>
    <n v="2"/>
    <n v="118"/>
    <n v="2014"/>
    <s v="32c Burns St"/>
    <s v="Maidstone"/>
    <s v="Maribyrnong"/>
    <s v="Western Metropolitan"/>
    <n v="8"/>
    <n v="2016"/>
  </r>
  <r>
    <d v="2016-08-15T00:00:00"/>
    <n v="1260000"/>
    <x v="0"/>
    <s v="Property Barons"/>
    <x v="1"/>
    <n v="3105"/>
    <n v="4"/>
    <n v="2"/>
    <n v="2"/>
    <n v="730"/>
    <n v="1971"/>
    <s v="47 Sheahans Rd"/>
    <s v="Bulleen"/>
    <s v="Manningham"/>
    <s v="Eastern Metropolitan"/>
    <n v="8"/>
    <n v="2016"/>
  </r>
  <r>
    <d v="2016-08-15T00:00:00"/>
    <n v="730000"/>
    <x v="1"/>
    <s v="Property Barons"/>
    <x v="0"/>
    <n v="3018"/>
    <n v="3"/>
    <n v="2"/>
    <n v="1"/>
    <n v="69"/>
    <n v="2014"/>
    <s v="4/57 Blyth St"/>
    <s v="Altona"/>
    <s v="Hobsons Bay"/>
    <s v="Western Metropolitan"/>
    <n v="8"/>
    <n v="2016"/>
  </r>
  <r>
    <d v="2016-08-15T00:00:00"/>
    <n v="420000"/>
    <x v="1"/>
    <s v="Flanders &amp; Fish"/>
    <x v="0"/>
    <n v="3161"/>
    <n v="2"/>
    <n v="1"/>
    <n v="1"/>
    <n v="0"/>
    <n v="2012"/>
    <s v="9/400 Dandenong Rd"/>
    <s v="Caulfield North"/>
    <s v="Glen Eira"/>
    <s v="Southern Metropolitan"/>
    <n v="8"/>
    <n v="2016"/>
  </r>
  <r>
    <d v="2016-08-15T00:00:00"/>
    <n v="1300000"/>
    <x v="0"/>
    <s v="Jones and Jones"/>
    <x v="0"/>
    <n v="3163"/>
    <n v="5"/>
    <n v="2"/>
    <n v="2"/>
    <n v="683"/>
    <n v="1960"/>
    <s v="22 Brett St"/>
    <s v="Murrumbeena"/>
    <s v="Glen Eira"/>
    <s v="Southern Metropolitan"/>
    <n v="8"/>
    <n v="2016"/>
  </r>
  <r>
    <d v="2016-08-15T00:00:00"/>
    <n v="1328000"/>
    <x v="0"/>
    <s v="Metro Ladder"/>
    <x v="1"/>
    <n v="3204"/>
    <n v="4"/>
    <n v="2"/>
    <n v="2"/>
    <n v="610"/>
    <n v="1940"/>
    <s v="74 Fromer St"/>
    <s v="Bentleigh"/>
    <s v="Glen Eira"/>
    <s v="Southern Metropolitan"/>
    <n v="8"/>
    <n v="2016"/>
  </r>
  <r>
    <d v="2016-08-15T00:00:00"/>
    <n v="2520000"/>
    <x v="0"/>
    <s v="Jones and Jones"/>
    <x v="0"/>
    <n v="3204"/>
    <n v="4"/>
    <n v="4"/>
    <n v="2"/>
    <n v="579"/>
    <n v="2012"/>
    <s v="11 Wilson St"/>
    <s v="Bentleigh"/>
    <s v="Glen Eira"/>
    <s v="Southern Metropolitan"/>
    <n v="8"/>
    <n v="2016"/>
  </r>
  <r>
    <d v="2016-08-15T00:00:00"/>
    <n v="815000"/>
    <x v="0"/>
    <s v="Cunninghams"/>
    <x v="1"/>
    <n v="3073"/>
    <n v="3"/>
    <n v="1"/>
    <n v="2"/>
    <n v="550"/>
    <n v="1965"/>
    <s v="42 Kingsley Rd"/>
    <s v="Reservoir"/>
    <s v="Darebin"/>
    <s v="Northern Metropolitan"/>
    <n v="8"/>
    <n v="2016"/>
  </r>
  <r>
    <d v="2016-08-15T00:00:00"/>
    <n v="1250000"/>
    <x v="0"/>
    <s v="Jones and Jones"/>
    <x v="0"/>
    <n v="3078"/>
    <n v="3"/>
    <n v="2"/>
    <n v="0"/>
    <n v="327"/>
    <n v="1910"/>
    <s v="150 Gillies St"/>
    <s v="Fairfield"/>
    <s v="Darebin"/>
    <s v="Northern Metropolitan"/>
    <n v="8"/>
    <n v="2016"/>
  </r>
  <r>
    <d v="2016-08-15T00:00:00"/>
    <n v="1331000"/>
    <x v="0"/>
    <s v="Cunninghams"/>
    <x v="1"/>
    <n v="3101"/>
    <n v="2"/>
    <n v="1"/>
    <n v="1"/>
    <n v="424"/>
    <n v="1940"/>
    <s v="74 Gladstone St"/>
    <s v="Kew"/>
    <s v="Boroondara"/>
    <s v="Southern Metropolitan"/>
    <n v="8"/>
    <n v="2016"/>
  </r>
  <r>
    <d v="2016-08-15T00:00:00"/>
    <n v="786000"/>
    <x v="1"/>
    <s v="Jones and Jones"/>
    <x v="1"/>
    <n v="3188"/>
    <n v="2"/>
    <n v="1"/>
    <n v="1"/>
    <n v="162"/>
    <n v="1970"/>
    <s v="3/13 Foam St"/>
    <s v="Hampton"/>
    <s v="Bayside"/>
    <s v="Southern Metropolitan"/>
    <n v="8"/>
    <n v="2016"/>
  </r>
  <r>
    <d v="2016-08-15T00:00:00"/>
    <n v="1266000"/>
    <x v="1"/>
    <s v="Maxwells"/>
    <x v="1"/>
    <n v="3186"/>
    <n v="3"/>
    <n v="1"/>
    <n v="2"/>
    <n v="277"/>
    <n v="1950"/>
    <s v="4/23 South Rd"/>
    <s v="Brighton"/>
    <s v="Bayside"/>
    <s v="Southern Metropolitan"/>
    <n v="8"/>
    <n v="2016"/>
  </r>
  <r>
    <d v="2016-08-15T00:00:00"/>
    <n v="421000"/>
    <x v="1"/>
    <s v="Cunninghams"/>
    <x v="0"/>
    <n v="3079"/>
    <n v="1"/>
    <n v="1"/>
    <n v="1"/>
    <n v="0"/>
    <n v="1992"/>
    <s v="3/14 Merton St"/>
    <s v="Ivanhoe"/>
    <s v="Banyule"/>
    <s v="Eastern Metropolitan"/>
    <n v="8"/>
    <n v="2016"/>
  </r>
  <r>
    <d v="2016-08-15T00:00:00"/>
    <n v="515000"/>
    <x v="0"/>
    <s v="Cunninghams"/>
    <x v="1"/>
    <n v="3084"/>
    <n v="3"/>
    <n v="2"/>
    <n v="1"/>
    <n v="606"/>
    <n v="1955"/>
    <s v="9 Greensborough Rd"/>
    <s v="Rosanna"/>
    <s v="Banyule"/>
    <s v="Eastern Metropolitan"/>
    <n v="8"/>
    <n v="2016"/>
  </r>
  <r>
    <d v="2016-08-15T00:00:00"/>
    <n v="1012000"/>
    <x v="0"/>
    <s v="Flanders &amp; Fish"/>
    <x v="1"/>
    <n v="3084"/>
    <n v="3"/>
    <n v="2"/>
    <n v="1"/>
    <n v="323"/>
    <n v="2015"/>
    <s v="51 Davies St"/>
    <s v="Rosanna"/>
    <s v="Banyule"/>
    <s v="Eastern Metropolitan"/>
    <n v="8"/>
    <n v="2016"/>
  </r>
  <r>
    <d v="2016-08-16T00:00:00"/>
    <n v="672000"/>
    <x v="1"/>
    <s v="Jones and Jones"/>
    <x v="1"/>
    <n v="3066"/>
    <n v="2"/>
    <n v="1"/>
    <n v="1"/>
    <n v="0"/>
    <n v="2002"/>
    <s v="5/61 Little Oxford St"/>
    <s v="Collingwood"/>
    <s v="Yarra"/>
    <s v="Northern Metropolitan"/>
    <n v="8"/>
    <n v="2016"/>
  </r>
  <r>
    <d v="2016-08-16T00:00:00"/>
    <n v="1236000"/>
    <x v="2"/>
    <s v="Jones and Jones"/>
    <x v="1"/>
    <n v="3121"/>
    <n v="3"/>
    <n v="2"/>
    <n v="1"/>
    <n v="675"/>
    <m/>
    <s v="52 Lyndhurst St"/>
    <s v="Richmond"/>
    <s v="Yarra"/>
    <s v="Northern Metropolitan"/>
    <n v="8"/>
    <n v="2016"/>
  </r>
  <r>
    <d v="2016-08-16T00:00:00"/>
    <n v="866000"/>
    <x v="1"/>
    <s v="Cunninghams"/>
    <x v="1"/>
    <n v="3142"/>
    <n v="2"/>
    <n v="1"/>
    <n v="0"/>
    <n v="0"/>
    <m/>
    <s v="6/183 Kooyong Rd"/>
    <s v="Toorak"/>
    <s v="Stonnington"/>
    <s v="Southern Metropolitan"/>
    <n v="8"/>
    <n v="2016"/>
  </r>
  <r>
    <d v="2016-08-16T00:00:00"/>
    <n v="1358000"/>
    <x v="0"/>
    <s v="Jones and Jones"/>
    <x v="1"/>
    <n v="3181"/>
    <n v="3"/>
    <n v="1"/>
    <n v="1"/>
    <n v="189"/>
    <m/>
    <s v="79 Chomley St"/>
    <s v="Prahran"/>
    <s v="Stonnington"/>
    <s v="Southern Metropolitan"/>
    <n v="8"/>
    <n v="2016"/>
  </r>
  <r>
    <d v="2016-08-16T00:00:00"/>
    <n v="2400000"/>
    <x v="2"/>
    <s v="Melbourne Homes"/>
    <x v="1"/>
    <n v="3142"/>
    <n v="3"/>
    <n v="3"/>
    <n v="2"/>
    <n v="425"/>
    <n v="1998"/>
    <s v="5/755 Malvern Rd"/>
    <s v="Toorak"/>
    <s v="Stonnington"/>
    <s v="Southern Metropolitan"/>
    <n v="8"/>
    <n v="2016"/>
  </r>
  <r>
    <d v="2016-08-16T00:00:00"/>
    <n v="2000000"/>
    <x v="0"/>
    <s v="Cunninghams"/>
    <x v="0"/>
    <n v="3206"/>
    <n v="3"/>
    <n v="1"/>
    <n v="1"/>
    <n v="238"/>
    <n v="1890"/>
    <s v="49 Page St"/>
    <s v="Albert Park"/>
    <s v="Port Phillip"/>
    <s v="Southern Metropolitan"/>
    <n v="8"/>
    <n v="2016"/>
  </r>
  <r>
    <d v="2016-08-16T00:00:00"/>
    <n v="455000"/>
    <x v="1"/>
    <s v="Cunninghams"/>
    <x v="1"/>
    <n v="3032"/>
    <n v="2"/>
    <n v="1"/>
    <n v="2"/>
    <n v="0"/>
    <m/>
    <s v="2/43 Roxburgh St"/>
    <s v="Ascot Vale"/>
    <s v="Moonee Valley"/>
    <s v="Western Metropolitan"/>
    <n v="8"/>
    <n v="2016"/>
  </r>
  <r>
    <d v="2016-08-16T00:00:00"/>
    <n v="950000"/>
    <x v="0"/>
    <s v="Cunninghams"/>
    <x v="0"/>
    <n v="3031"/>
    <n v="2"/>
    <n v="1"/>
    <n v="1"/>
    <n v="193"/>
    <m/>
    <s v="40 Coronet St"/>
    <s v="Flemington"/>
    <s v="Moonee Valley"/>
    <s v="Northern Metropolitan"/>
    <n v="8"/>
    <n v="2016"/>
  </r>
  <r>
    <d v="2016-08-16T00:00:00"/>
    <n v="400000"/>
    <x v="2"/>
    <s v="Flanders &amp; Fish"/>
    <x v="0"/>
    <n v="3032"/>
    <n v="2"/>
    <n v="1"/>
    <n v="2"/>
    <n v="54"/>
    <n v="2000"/>
    <s v="28 Blair St"/>
    <s v="Maribyrnong"/>
    <s v="Maribyrnong"/>
    <s v="Western Metropolitan"/>
    <n v="8"/>
    <n v="2016"/>
  </r>
  <r>
    <d v="2016-08-16T00:00:00"/>
    <n v="760000"/>
    <x v="0"/>
    <s v="Maxwells"/>
    <x v="1"/>
    <n v="3013"/>
    <n v="2"/>
    <n v="1"/>
    <n v="1"/>
    <n v="472"/>
    <m/>
    <s v="71 Bena St"/>
    <s v="Yarraville"/>
    <s v="Maribyrnong"/>
    <s v="Western Metropolitan"/>
    <n v="8"/>
    <n v="2016"/>
  </r>
  <r>
    <d v="2016-08-16T00:00:00"/>
    <n v="950000"/>
    <x v="0"/>
    <s v="Property Barons"/>
    <x v="0"/>
    <n v="3107"/>
    <n v="5"/>
    <n v="3"/>
    <n v="2"/>
    <n v="700"/>
    <n v="1973"/>
    <s v="40 Dellfield Dr"/>
    <s v="Templestowe Lower"/>
    <s v="Manningham"/>
    <s v="Eastern Metropolitan"/>
    <n v="8"/>
    <n v="2016"/>
  </r>
  <r>
    <d v="2016-08-16T00:00:00"/>
    <n v="1280000"/>
    <x v="0"/>
    <s v="Sanders"/>
    <x v="1"/>
    <n v="3015"/>
    <n v="4"/>
    <n v="2"/>
    <n v="1"/>
    <n v="458"/>
    <n v="1930"/>
    <s v="6 Speight St"/>
    <s v="Newport"/>
    <s v="Hobsons Bay"/>
    <s v="Western Metropolitan"/>
    <n v="8"/>
    <n v="2016"/>
  </r>
  <r>
    <d v="2016-08-16T00:00:00"/>
    <n v="1400000"/>
    <x v="0"/>
    <s v="Best Bricks"/>
    <x v="1"/>
    <n v="3016"/>
    <n v="4"/>
    <n v="2"/>
    <n v="1"/>
    <n v="320"/>
    <n v="1950"/>
    <s v="46 Pasco St"/>
    <s v="Williamstown"/>
    <s v="Hobsons Bay"/>
    <s v="Western Metropolitan"/>
    <n v="8"/>
    <n v="2016"/>
  </r>
  <r>
    <d v="2016-08-16T00:00:00"/>
    <n v="502500"/>
    <x v="0"/>
    <s v="Cunninghams"/>
    <x v="1"/>
    <n v="3073"/>
    <n v="3"/>
    <n v="1"/>
    <n v="2"/>
    <n v="491"/>
    <m/>
    <s v="10 Zinnia St"/>
    <s v="Reservoir"/>
    <s v="Darebin"/>
    <s v="Northern Metropolitan"/>
    <n v="8"/>
    <n v="2016"/>
  </r>
  <r>
    <d v="2016-08-16T00:00:00"/>
    <n v="1272000"/>
    <x v="0"/>
    <s v="Jones and Jones"/>
    <x v="1"/>
    <n v="3071"/>
    <n v="3"/>
    <n v="1"/>
    <n v="0"/>
    <n v="297"/>
    <n v="1920"/>
    <s v="11 Martin St"/>
    <s v="Thornbury"/>
    <s v="Darebin"/>
    <s v="Northern Metropolitan"/>
    <n v="8"/>
    <n v="2016"/>
  </r>
  <r>
    <d v="2016-08-16T00:00:00"/>
    <n v="1016000"/>
    <x v="1"/>
    <s v="Flanders &amp; Fish"/>
    <x v="1"/>
    <n v="3126"/>
    <n v="2"/>
    <n v="1"/>
    <n v="2"/>
    <n v="0"/>
    <m/>
    <s v="2/46 Wattle Valley Rd"/>
    <s v="Canterbury"/>
    <s v="Boroondara"/>
    <s v="Southern Metropolitan"/>
    <n v="8"/>
    <n v="2016"/>
  </r>
  <r>
    <d v="2016-08-16T00:00:00"/>
    <n v="1864000"/>
    <x v="0"/>
    <s v="Jones and Jones"/>
    <x v="1"/>
    <n v="3127"/>
    <n v="3"/>
    <n v="2"/>
    <n v="1"/>
    <n v="405"/>
    <m/>
    <s v="9 Empress Rd"/>
    <s v="Surrey Hills"/>
    <s v="Boroondara"/>
    <s v="Southern Metropolitan"/>
    <n v="8"/>
    <n v="2016"/>
  </r>
  <r>
    <d v="2016-08-16T00:00:00"/>
    <n v="1416000"/>
    <x v="0"/>
    <s v="Jones and Jones"/>
    <x v="1"/>
    <n v="3188"/>
    <n v="4"/>
    <n v="2"/>
    <n v="2"/>
    <n v="575"/>
    <m/>
    <s v="18 Charming St"/>
    <s v="Hampton East"/>
    <s v="Bayside"/>
    <s v="Southern Metropolitan"/>
    <n v="8"/>
    <n v="2016"/>
  </r>
  <r>
    <d v="2016-08-16T00:00:00"/>
    <n v="2520000"/>
    <x v="0"/>
    <s v="Jones and Jones"/>
    <x v="1"/>
    <n v="3188"/>
    <n v="5"/>
    <n v="4"/>
    <n v="2"/>
    <n v="661"/>
    <n v="1960"/>
    <s v="139 Linacre Rd"/>
    <s v="Hampton"/>
    <s v="Bayside"/>
    <s v="Southern Metropolitan"/>
    <n v="8"/>
    <n v="2016"/>
  </r>
  <r>
    <d v="2016-08-16T00:00:00"/>
    <n v="2880000"/>
    <x v="0"/>
    <s v="Cunninghams"/>
    <x v="1"/>
    <n v="3188"/>
    <n v="4"/>
    <n v="3"/>
    <n v="2"/>
    <n v="687"/>
    <m/>
    <s v="22 Margarita St"/>
    <s v="Hampton"/>
    <s v="Bayside"/>
    <s v="Southern Metropolitan"/>
    <n v="8"/>
    <n v="2016"/>
  </r>
  <r>
    <d v="2016-08-16T00:00:00"/>
    <n v="1651000"/>
    <x v="0"/>
    <s v="Property Barons"/>
    <x v="1"/>
    <n v="3079"/>
    <n v="3"/>
    <n v="1"/>
    <n v="1"/>
    <n v="1073"/>
    <n v="1947"/>
    <s v="21 Wilfred Rd"/>
    <s v="Ivanhoe East"/>
    <s v="Banyule"/>
    <s v="Eastern Metropolitan"/>
    <n v="8"/>
    <n v="2016"/>
  </r>
  <r>
    <d v="2016-08-17T00:00:00"/>
    <n v="1800000"/>
    <x v="0"/>
    <s v="Cunninghams"/>
    <x v="0"/>
    <n v="3121"/>
    <n v="4"/>
    <n v="2"/>
    <n v="0"/>
    <n v="288"/>
    <n v="1900"/>
    <s v="46 Park Gr"/>
    <s v="Richmond"/>
    <s v="Yarra"/>
    <s v="Northern Metropolitan"/>
    <n v="8"/>
    <n v="2016"/>
  </r>
  <r>
    <d v="2016-08-17T00:00:00"/>
    <n v="1210000"/>
    <x v="0"/>
    <s v="Cunninghams"/>
    <x v="1"/>
    <n v="3145"/>
    <n v="3"/>
    <n v="2"/>
    <n v="1"/>
    <n v="337"/>
    <n v="1993"/>
    <s v="1/13 Goode St"/>
    <s v="Malvern East"/>
    <s v="Stonnington"/>
    <s v="Southern Metropolitan"/>
    <n v="8"/>
    <n v="2016"/>
  </r>
  <r>
    <d v="2016-08-17T00:00:00"/>
    <n v="1635000"/>
    <x v="1"/>
    <s v="SJ"/>
    <x v="1"/>
    <n v="3142"/>
    <n v="3"/>
    <n v="1"/>
    <n v="0"/>
    <n v="1099"/>
    <m/>
    <s v="1 Grosvenor Ct"/>
    <s v="Toorak"/>
    <s v="Stonnington"/>
    <s v="Southern Metropolitan"/>
    <n v="8"/>
    <n v="2016"/>
  </r>
  <r>
    <d v="2016-08-17T00:00:00"/>
    <n v="1910000"/>
    <x v="0"/>
    <s v="Sanders"/>
    <x v="0"/>
    <n v="3206"/>
    <n v="3"/>
    <n v="1"/>
    <n v="3"/>
    <n v="217"/>
    <n v="1900"/>
    <s v="141 Richardson St"/>
    <s v="Middle Park"/>
    <s v="Port Phillip"/>
    <s v="Southern Metropolitan"/>
    <n v="8"/>
    <n v="2016"/>
  </r>
  <r>
    <d v="2016-08-17T00:00:00"/>
    <n v="3755000"/>
    <x v="0"/>
    <s v="Sanders"/>
    <x v="1"/>
    <n v="3206"/>
    <n v="3"/>
    <n v="2"/>
    <n v="2"/>
    <n v="325"/>
    <m/>
    <s v="22 Greig St"/>
    <s v="Albert Park"/>
    <s v="Port Phillip"/>
    <s v="Southern Metropolitan"/>
    <n v="8"/>
    <n v="2016"/>
  </r>
  <r>
    <d v="2016-08-17T00:00:00"/>
    <n v="485000"/>
    <x v="1"/>
    <s v="Metro Ladder"/>
    <x v="1"/>
    <n v="3044"/>
    <n v="2"/>
    <n v="1"/>
    <n v="1"/>
    <n v="139"/>
    <n v="1975"/>
    <s v="2/60 Bolingbroke St"/>
    <s v="Pascoe Vale"/>
    <s v="Moreland"/>
    <s v="Northern Metropolitan"/>
    <n v="8"/>
    <n v="2016"/>
  </r>
  <r>
    <d v="2016-08-17T00:00:00"/>
    <n v="605000"/>
    <x v="2"/>
    <s v="Metro Ladder"/>
    <x v="0"/>
    <n v="3044"/>
    <n v="4"/>
    <n v="2"/>
    <n v="1"/>
    <n v="215"/>
    <n v="1990"/>
    <s v="1/94 Railway Pde"/>
    <s v="Pascoe Vale"/>
    <s v="Moreland"/>
    <s v="Northern Metropolitan"/>
    <n v="8"/>
    <n v="2016"/>
  </r>
  <r>
    <d v="2016-08-17T00:00:00"/>
    <n v="550000"/>
    <x v="1"/>
    <s v="Jones and Jones"/>
    <x v="0"/>
    <n v="3039"/>
    <n v="2"/>
    <n v="1"/>
    <n v="1"/>
    <n v="0"/>
    <n v="1990"/>
    <s v="3/16 Turner St"/>
    <s v="Moonee Ponds"/>
    <s v="Moonee Valley"/>
    <s v="Western Metropolitan"/>
    <n v="8"/>
    <n v="2016"/>
  </r>
  <r>
    <d v="2016-08-17T00:00:00"/>
    <n v="840000"/>
    <x v="0"/>
    <s v="Metro Ladder"/>
    <x v="1"/>
    <n v="3042"/>
    <n v="3"/>
    <n v="1"/>
    <n v="2"/>
    <n v="603"/>
    <m/>
    <s v="21 Diamond St"/>
    <s v="Niddrie"/>
    <s v="Moonee Valley"/>
    <s v="Western Metropolitan"/>
    <n v="8"/>
    <n v="2016"/>
  </r>
  <r>
    <d v="2016-08-17T00:00:00"/>
    <n v="735000"/>
    <x v="1"/>
    <s v="Cunninghams"/>
    <x v="1"/>
    <n v="3108"/>
    <n v="3"/>
    <n v="1"/>
    <n v="1"/>
    <n v="302"/>
    <m/>
    <s v="1/21 Nola St"/>
    <s v="Doncaster"/>
    <s v="Manningham"/>
    <s v="Eastern Metropolitan"/>
    <n v="8"/>
    <n v="2016"/>
  </r>
  <r>
    <d v="2016-08-17T00:00:00"/>
    <n v="1209000"/>
    <x v="0"/>
    <s v="Property Barons"/>
    <x v="1"/>
    <n v="3107"/>
    <n v="4"/>
    <n v="2"/>
    <n v="2"/>
    <n v="770"/>
    <n v="1965"/>
    <s v="20 Astley St"/>
    <s v="Templestowe Lower"/>
    <s v="Manningham"/>
    <s v="Eastern Metropolitan"/>
    <n v="8"/>
    <n v="2016"/>
  </r>
  <r>
    <d v="2016-08-17T00:00:00"/>
    <n v="375000"/>
    <x v="1"/>
    <s v="Melbourne Homes"/>
    <x v="0"/>
    <n v="3016"/>
    <n v="2"/>
    <n v="1"/>
    <n v="1"/>
    <n v="0"/>
    <n v="1970"/>
    <s v="4/54 Yarra St"/>
    <s v="Williamstown"/>
    <s v="Hobsons Bay"/>
    <s v="Western Metropolitan"/>
    <n v="8"/>
    <n v="2016"/>
  </r>
  <r>
    <d v="2016-08-17T00:00:00"/>
    <n v="547500"/>
    <x v="1"/>
    <s v="Sanders"/>
    <x v="0"/>
    <n v="3016"/>
    <n v="2"/>
    <n v="1"/>
    <n v="1"/>
    <n v="0"/>
    <n v="1980"/>
    <s v="2/4 Lyons St"/>
    <s v="Williamstown"/>
    <s v="Hobsons Bay"/>
    <s v="Western Metropolitan"/>
    <n v="8"/>
    <n v="2016"/>
  </r>
  <r>
    <d v="2016-08-17T00:00:00"/>
    <n v="445000"/>
    <x v="1"/>
    <s v="Jones and Jones"/>
    <x v="1"/>
    <n v="3163"/>
    <n v="2"/>
    <n v="1"/>
    <n v="1"/>
    <n v="0"/>
    <m/>
    <s v="201/1177 Glen Huntly Rd"/>
    <s v="Glen Huntly"/>
    <s v="Glen Eira"/>
    <s v="Southern Metropolitan"/>
    <n v="8"/>
    <n v="2016"/>
  </r>
  <r>
    <d v="2016-08-17T00:00:00"/>
    <n v="760000"/>
    <x v="1"/>
    <s v="Jones and Jones"/>
    <x v="1"/>
    <n v="3204"/>
    <n v="2"/>
    <n v="1"/>
    <n v="1"/>
    <n v="192"/>
    <m/>
    <s v="2/1 Marion St"/>
    <s v="Bentleigh"/>
    <s v="Glen Eira"/>
    <s v="Southern Metropolitan"/>
    <n v="8"/>
    <n v="2016"/>
  </r>
  <r>
    <d v="2016-08-17T00:00:00"/>
    <n v="1300000"/>
    <x v="0"/>
    <s v="Jones and Jones"/>
    <x v="1"/>
    <n v="3165"/>
    <n v="3"/>
    <n v="1"/>
    <n v="4"/>
    <n v="746"/>
    <m/>
    <s v="36 Kennedy St"/>
    <s v="Bentleigh East"/>
    <s v="Glen Eira"/>
    <s v="Southern Metropolitan"/>
    <n v="8"/>
    <n v="2016"/>
  </r>
  <r>
    <d v="2016-08-17T00:00:00"/>
    <n v="475000"/>
    <x v="1"/>
    <s v="Cunninghams"/>
    <x v="1"/>
    <n v="3073"/>
    <n v="3"/>
    <n v="1"/>
    <n v="1"/>
    <n v="191"/>
    <n v="1990"/>
    <s v="1/21 Dumbarton St"/>
    <s v="Reservoir"/>
    <s v="Darebin"/>
    <s v="Northern Metropolitan"/>
    <n v="8"/>
    <n v="2016"/>
  </r>
  <r>
    <d v="2016-08-17T00:00:00"/>
    <n v="801000"/>
    <x v="0"/>
    <s v="Cunninghams"/>
    <x v="1"/>
    <n v="3073"/>
    <n v="4"/>
    <n v="1"/>
    <n v="2"/>
    <n v="771"/>
    <n v="1965"/>
    <s v="5 Jess St"/>
    <s v="Reservoir"/>
    <s v="Darebin"/>
    <s v="Northern Metropolitan"/>
    <n v="8"/>
    <n v="2016"/>
  </r>
  <r>
    <d v="2016-08-17T00:00:00"/>
    <n v="831000"/>
    <x v="1"/>
    <s v="Property Barons"/>
    <x v="1"/>
    <n v="3101"/>
    <n v="2"/>
    <n v="1"/>
    <n v="1"/>
    <n v="0"/>
    <n v="1970"/>
    <s v="4/11 Bowen St"/>
    <s v="Kew"/>
    <s v="Boroondara"/>
    <s v="Southern Metropolitan"/>
    <n v="8"/>
    <n v="2016"/>
  </r>
  <r>
    <d v="2016-08-17T00:00:00"/>
    <n v="1420000"/>
    <x v="2"/>
    <s v="Zimmerman"/>
    <x v="1"/>
    <n v="3126"/>
    <n v="4"/>
    <n v="2"/>
    <n v="2"/>
    <n v="278"/>
    <m/>
    <s v="1/27 Maling Rd"/>
    <s v="Canterbury"/>
    <s v="Boroondara"/>
    <s v="Southern Metropolitan"/>
    <n v="8"/>
    <n v="2016"/>
  </r>
  <r>
    <d v="2016-08-17T00:00:00"/>
    <n v="1750000"/>
    <x v="0"/>
    <s v="Cunninghams"/>
    <x v="0"/>
    <n v="3104"/>
    <n v="4"/>
    <n v="3"/>
    <n v="3"/>
    <n v="667"/>
    <m/>
    <s v="45 Cityview Rd"/>
    <s v="Balwyn North"/>
    <s v="Boroondara"/>
    <s v="Southern Metropolitan"/>
    <n v="8"/>
    <n v="2016"/>
  </r>
  <r>
    <d v="2016-08-17T00:00:00"/>
    <n v="2130000"/>
    <x v="0"/>
    <s v="Jones and Jones"/>
    <x v="1"/>
    <n v="3101"/>
    <n v="4"/>
    <n v="2"/>
    <n v="2"/>
    <n v="649"/>
    <n v="1985"/>
    <s v="57 Cobden St"/>
    <s v="Kew"/>
    <s v="Boroondara"/>
    <s v="Southern Metropolitan"/>
    <n v="8"/>
    <n v="2016"/>
  </r>
  <r>
    <d v="2016-08-17T00:00:00"/>
    <n v="2575000"/>
    <x v="0"/>
    <s v="Jones and Jones"/>
    <x v="0"/>
    <n v="3104"/>
    <n v="4"/>
    <n v="3"/>
    <n v="2"/>
    <n v="657"/>
    <n v="2006"/>
    <s v="7 Grieve St"/>
    <s v="Balwyn North"/>
    <s v="Boroondara"/>
    <s v="Southern Metropolitan"/>
    <n v="8"/>
    <n v="2016"/>
  </r>
  <r>
    <d v="2016-08-17T00:00:00"/>
    <n v="3250000"/>
    <x v="0"/>
    <s v="Metro Ladder"/>
    <x v="1"/>
    <n v="3188"/>
    <n v="4"/>
    <n v="3"/>
    <n v="2"/>
    <n v="928"/>
    <n v="1904"/>
    <s v="36 Thomas St"/>
    <s v="Hampton"/>
    <s v="Bayside"/>
    <s v="Southern Metropolitan"/>
    <n v="8"/>
    <n v="2016"/>
  </r>
  <r>
    <d v="2016-08-17T00:00:00"/>
    <n v="1901000"/>
    <x v="0"/>
    <s v="Cunninghams"/>
    <x v="1"/>
    <n v="3084"/>
    <n v="5"/>
    <n v="2"/>
    <n v="2"/>
    <n v="963"/>
    <n v="1925"/>
    <s v="6 Ashby Gr"/>
    <s v="Eaglemont"/>
    <s v="Banyule"/>
    <s v="Eastern Metropolitan"/>
    <n v="8"/>
    <n v="2016"/>
  </r>
  <r>
    <d v="2016-08-18T00:00:00"/>
    <n v="500000"/>
    <x v="2"/>
    <s v="Metro Ladder"/>
    <x v="0"/>
    <n v="3145"/>
    <n v="2"/>
    <n v="1"/>
    <n v="1"/>
    <n v="50"/>
    <m/>
    <s v="3/915 Dandenong Rd"/>
    <s v="Malvern East"/>
    <s v="Stonnington"/>
    <s v="Southern Metropolitan"/>
    <n v="8"/>
    <n v="2016"/>
  </r>
  <r>
    <d v="2016-08-18T00:00:00"/>
    <n v="660000"/>
    <x v="1"/>
    <s v="Melbourne Homes"/>
    <x v="1"/>
    <n v="3144"/>
    <n v="2"/>
    <n v="1"/>
    <n v="1"/>
    <n v="0"/>
    <m/>
    <s v="24/1231 Malvern Rd"/>
    <s v="Malvern"/>
    <s v="Stonnington"/>
    <s v="Southern Metropolitan"/>
    <n v="8"/>
    <n v="2016"/>
  </r>
  <r>
    <d v="2016-08-18T00:00:00"/>
    <n v="470000"/>
    <x v="1"/>
    <s v="Maxwells"/>
    <x v="0"/>
    <n v="3182"/>
    <n v="2"/>
    <n v="1"/>
    <n v="1"/>
    <n v="0"/>
    <m/>
    <s v="311/13 Wellington St"/>
    <s v="St Kilda"/>
    <s v="Port Phillip"/>
    <s v="Southern Metropolitan"/>
    <n v="8"/>
    <n v="2016"/>
  </r>
  <r>
    <d v="2016-08-18T00:00:00"/>
    <n v="720000"/>
    <x v="0"/>
    <s v="Cunninghams"/>
    <x v="1"/>
    <n v="3058"/>
    <n v="3"/>
    <n v="1"/>
    <n v="2"/>
    <n v="499"/>
    <n v="1970"/>
    <s v="45 Shorts Rd"/>
    <s v="Coburg North"/>
    <s v="Moreland"/>
    <s v="Northern Metropolitan"/>
    <n v="8"/>
    <n v="2016"/>
  </r>
  <r>
    <d v="2016-08-18T00:00:00"/>
    <n v="1900000"/>
    <x v="0"/>
    <s v="Jones and Jones"/>
    <x v="1"/>
    <n v="3057"/>
    <n v="4"/>
    <n v="2"/>
    <n v="1"/>
    <n v="227"/>
    <m/>
    <s v="98 Barkly St"/>
    <s v="Brunswick East"/>
    <s v="Moreland"/>
    <s v="Northern Metropolitan"/>
    <n v="8"/>
    <n v="2016"/>
  </r>
  <r>
    <d v="2016-08-18T00:00:00"/>
    <n v="617500"/>
    <x v="2"/>
    <s v="Melbourne Homes"/>
    <x v="1"/>
    <n v="3042"/>
    <n v="2"/>
    <n v="1"/>
    <n v="1"/>
    <n v="237"/>
    <m/>
    <s v="2/49 Hamilton St"/>
    <s v="Niddrie"/>
    <s v="Moonee Valley"/>
    <s v="Western Metropolitan"/>
    <n v="8"/>
    <n v="2016"/>
  </r>
  <r>
    <d v="2016-08-18T00:00:00"/>
    <n v="885000"/>
    <x v="0"/>
    <s v="Cunninghams"/>
    <x v="1"/>
    <n v="3031"/>
    <n v="3"/>
    <n v="1"/>
    <n v="0"/>
    <n v="162"/>
    <m/>
    <s v="15 Clarence St"/>
    <s v="Flemington"/>
    <s v="Moonee Valley"/>
    <s v="Northern Metropolitan"/>
    <n v="8"/>
    <n v="2016"/>
  </r>
  <r>
    <d v="2016-08-18T00:00:00"/>
    <n v="1160000"/>
    <x v="0"/>
    <s v="Cunninghams"/>
    <x v="1"/>
    <n v="3040"/>
    <n v="4"/>
    <n v="3"/>
    <n v="2"/>
    <n v="256"/>
    <n v="2015"/>
    <s v="22 Nimmo St"/>
    <s v="Essendon"/>
    <s v="Moonee Valley"/>
    <s v="Western Metropolitan"/>
    <n v="8"/>
    <n v="2016"/>
  </r>
  <r>
    <d v="2016-08-18T00:00:00"/>
    <n v="2920000"/>
    <x v="0"/>
    <s v="Cunninghams"/>
    <x v="1"/>
    <n v="3051"/>
    <n v="4"/>
    <n v="3"/>
    <n v="4"/>
    <n v="310"/>
    <n v="1880"/>
    <s v="10 Canning St"/>
    <s v="North Melbourne"/>
    <s v="Melbourne"/>
    <s v="Northern Metropolitan"/>
    <n v="8"/>
    <n v="2016"/>
  </r>
  <r>
    <d v="2016-08-18T00:00:00"/>
    <n v="355000"/>
    <x v="1"/>
    <s v="Metro Ladder"/>
    <x v="1"/>
    <n v="3011"/>
    <n v="2"/>
    <n v="1"/>
    <n v="1"/>
    <n v="0"/>
    <n v="1975"/>
    <s v="10/117 Albert St"/>
    <s v="Seddon"/>
    <s v="Maribyrnong"/>
    <s v="Western Metropolitan"/>
    <n v="8"/>
    <n v="2016"/>
  </r>
  <r>
    <d v="2016-08-18T00:00:00"/>
    <n v="410000"/>
    <x v="1"/>
    <s v="Metro Ladder"/>
    <x v="0"/>
    <n v="3013"/>
    <n v="2"/>
    <n v="1"/>
    <n v="0"/>
    <n v="0"/>
    <m/>
    <s v="1/53 Stephen St"/>
    <s v="Yarraville"/>
    <s v="Maribyrnong"/>
    <s v="Western Metropolitan"/>
    <n v="8"/>
    <n v="2016"/>
  </r>
  <r>
    <d v="2016-08-18T00:00:00"/>
    <n v="1030000"/>
    <x v="0"/>
    <s v="Jones and Jones"/>
    <x v="1"/>
    <n v="3012"/>
    <n v="5"/>
    <n v="2"/>
    <n v="2"/>
    <n v="352"/>
    <m/>
    <s v="32 Richelieu St"/>
    <s v="West Footscray"/>
    <s v="Maribyrnong"/>
    <s v="Western Metropolitan"/>
    <n v="8"/>
    <n v="2016"/>
  </r>
  <r>
    <d v="2016-08-18T00:00:00"/>
    <n v="240000"/>
    <x v="1"/>
    <s v="Flanders &amp; Fish"/>
    <x v="0"/>
    <n v="3073"/>
    <n v="2"/>
    <n v="1"/>
    <n v="1"/>
    <n v="82"/>
    <n v="1970"/>
    <s v="4/1067 High St"/>
    <s v="Reservoir"/>
    <s v="Darebin"/>
    <s v="Northern Metropolitan"/>
    <n v="8"/>
    <n v="2016"/>
  </r>
  <r>
    <d v="2016-08-18T00:00:00"/>
    <n v="785000"/>
    <x v="0"/>
    <s v="Cunninghams"/>
    <x v="1"/>
    <n v="3073"/>
    <n v="3"/>
    <n v="1"/>
    <n v="1"/>
    <n v="719"/>
    <m/>
    <s v="70 Barry St"/>
    <s v="Reservoir"/>
    <s v="Darebin"/>
    <s v="Northern Metropolitan"/>
    <n v="8"/>
    <n v="2016"/>
  </r>
  <r>
    <d v="2016-08-18T00:00:00"/>
    <n v="310000"/>
    <x v="1"/>
    <s v="Jones and Jones"/>
    <x v="0"/>
    <n v="3122"/>
    <n v="1"/>
    <n v="1"/>
    <n v="1"/>
    <n v="0"/>
    <m/>
    <s v="301/25 Lynch St"/>
    <s v="Hawthorn"/>
    <s v="Boroondara"/>
    <s v="Southern Metropolitan"/>
    <n v="8"/>
    <n v="2016"/>
  </r>
  <r>
    <d v="2016-08-18T00:00:00"/>
    <n v="1666000"/>
    <x v="0"/>
    <s v="Property Barons"/>
    <x v="1"/>
    <n v="3123"/>
    <n v="6"/>
    <n v="2"/>
    <n v="0"/>
    <n v="350"/>
    <n v="1900"/>
    <s v="4 Temple St"/>
    <s v="Hawthorn East"/>
    <s v="Boroondara"/>
    <s v="Southern Metropolitan"/>
    <n v="8"/>
    <n v="2016"/>
  </r>
  <r>
    <d v="2016-08-18T00:00:00"/>
    <n v="1836000"/>
    <x v="0"/>
    <s v="Jones and Jones"/>
    <x v="1"/>
    <n v="3104"/>
    <n v="5"/>
    <n v="2"/>
    <n v="2"/>
    <n v="939"/>
    <n v="1957"/>
    <s v="1 Tovey St"/>
    <s v="Balwyn North"/>
    <s v="Boroondara"/>
    <s v="Southern Metropolitan"/>
    <n v="8"/>
    <n v="2016"/>
  </r>
  <r>
    <d v="2016-08-18T00:00:00"/>
    <n v="2120000"/>
    <x v="0"/>
    <s v="Jones and Jones"/>
    <x v="1"/>
    <n v="3103"/>
    <n v="3"/>
    <n v="1"/>
    <n v="2"/>
    <n v="651"/>
    <m/>
    <s v="53 Metung St"/>
    <s v="Balwyn"/>
    <s v="Boroondara"/>
    <s v="Southern Metropolitan"/>
    <n v="8"/>
    <n v="2016"/>
  </r>
  <r>
    <d v="2016-08-18T00:00:00"/>
    <n v="1385000"/>
    <x v="0"/>
    <s v="Jones and Jones"/>
    <x v="1"/>
    <n v="3186"/>
    <n v="3"/>
    <n v="1"/>
    <n v="2"/>
    <n v="426"/>
    <n v="1935"/>
    <s v="679 Hampton St"/>
    <s v="Brighton"/>
    <s v="Bayside"/>
    <s v="Southern Metropolitan"/>
    <n v="8"/>
    <n v="2016"/>
  </r>
  <r>
    <d v="2016-08-18T00:00:00"/>
    <n v="662000"/>
    <x v="0"/>
    <s v="Sanders"/>
    <x v="1"/>
    <n v="3087"/>
    <n v="2"/>
    <n v="1"/>
    <n v="2"/>
    <n v="605"/>
    <n v="1960"/>
    <s v="1 Papua St"/>
    <s v="Watsonia"/>
    <s v="Banyule"/>
    <s v="Northern Metropolitan"/>
    <n v="8"/>
    <n v="2016"/>
  </r>
  <r>
    <d v="2016-08-18T00:00:00"/>
    <n v="690000"/>
    <x v="0"/>
    <s v="Sanders"/>
    <x v="1"/>
    <n v="3087"/>
    <n v="3"/>
    <n v="2"/>
    <n v="1"/>
    <n v="308"/>
    <n v="2015"/>
    <s v="2/21 High St"/>
    <s v="Watsonia"/>
    <s v="Banyule"/>
    <s v="Northern Metropolitan"/>
    <n v="8"/>
    <n v="2016"/>
  </r>
  <r>
    <d v="2016-08-19T00:00:00"/>
    <n v="1447500"/>
    <x v="0"/>
    <s v="Cunninghams"/>
    <x v="0"/>
    <n v="3067"/>
    <n v="3"/>
    <n v="3"/>
    <n v="1"/>
    <n v="166"/>
    <n v="2012"/>
    <s v="48 Abbotsford St"/>
    <s v="Abbotsford"/>
    <s v="Yarra"/>
    <s v="Northern Metropolitan"/>
    <n v="8"/>
    <n v="2016"/>
  </r>
  <r>
    <d v="2016-08-19T00:00:00"/>
    <n v="1975000"/>
    <x v="0"/>
    <s v="Cunninghams"/>
    <x v="0"/>
    <n v="3127"/>
    <n v="5"/>
    <n v="2"/>
    <n v="2"/>
    <n v="641"/>
    <n v="2001"/>
    <s v="5 Glendale St"/>
    <s v="Surrey Hills"/>
    <s v="Whitehorse"/>
    <s v="Southern Metropolitan"/>
    <n v="8"/>
    <n v="2016"/>
  </r>
  <r>
    <d v="2016-08-19T00:00:00"/>
    <n v="330000"/>
    <x v="1"/>
    <s v="Metro Ladder"/>
    <x v="0"/>
    <n v="3181"/>
    <n v="1"/>
    <n v="1"/>
    <n v="1"/>
    <n v="0"/>
    <n v="1970"/>
    <s v="4/313 Dandenong Rd"/>
    <s v="Prahran"/>
    <s v="Stonnington"/>
    <s v="Southern Metropolitan"/>
    <n v="8"/>
    <n v="2016"/>
  </r>
  <r>
    <d v="2016-08-19T00:00:00"/>
    <n v="2115000"/>
    <x v="0"/>
    <s v="Cunninghams"/>
    <x v="1"/>
    <n v="3141"/>
    <n v="1"/>
    <n v="1"/>
    <n v="1"/>
    <n v="569"/>
    <m/>
    <s v="76 Osborne St"/>
    <s v="South Yarra"/>
    <s v="Stonnington"/>
    <s v="Southern Metropolitan"/>
    <n v="8"/>
    <n v="2016"/>
  </r>
  <r>
    <d v="2016-08-19T00:00:00"/>
    <n v="1010000"/>
    <x v="0"/>
    <s v="Jones and Jones"/>
    <x v="1"/>
    <n v="3207"/>
    <n v="2"/>
    <n v="1"/>
    <n v="1"/>
    <n v="139"/>
    <n v="1960"/>
    <s v="116 Farrell St"/>
    <s v="Port Melbourne"/>
    <s v="Port Phillip"/>
    <s v="Southern Metropolitan"/>
    <n v="8"/>
    <n v="2016"/>
  </r>
  <r>
    <d v="2016-08-19T00:00:00"/>
    <n v="285000"/>
    <x v="1"/>
    <s v="Melbourne Homes"/>
    <x v="0"/>
    <n v="3055"/>
    <n v="1"/>
    <n v="1"/>
    <n v="1"/>
    <n v="0"/>
    <n v="1970"/>
    <s v="8/48 Passfield St"/>
    <s v="Brunswick West"/>
    <s v="Moreland"/>
    <s v="Northern Metropolitan"/>
    <n v="8"/>
    <n v="2016"/>
  </r>
  <r>
    <d v="2016-08-19T00:00:00"/>
    <n v="575000"/>
    <x v="1"/>
    <s v="Cunninghams"/>
    <x v="1"/>
    <n v="3056"/>
    <n v="2"/>
    <n v="1"/>
    <n v="1"/>
    <n v="0"/>
    <n v="1950"/>
    <s v="2/6 Sydney Rd"/>
    <s v="Brunswick"/>
    <s v="Moreland"/>
    <s v="Northern Metropolitan"/>
    <n v="8"/>
    <n v="2016"/>
  </r>
  <r>
    <d v="2016-08-19T00:00:00"/>
    <n v="530000"/>
    <x v="1"/>
    <s v="Cunninghams"/>
    <x v="1"/>
    <n v="3042"/>
    <n v="2"/>
    <n v="1"/>
    <n v="1"/>
    <n v="120"/>
    <n v="2012"/>
    <s v="2/62 Clydesdale Rd"/>
    <s v="Airport West"/>
    <s v="Moonee Valley"/>
    <s v="Western Metropolitan"/>
    <n v="8"/>
    <n v="2016"/>
  </r>
  <r>
    <d v="2016-08-19T00:00:00"/>
    <n v="600000"/>
    <x v="2"/>
    <s v="Cunninghams"/>
    <x v="0"/>
    <n v="3041"/>
    <n v="3"/>
    <n v="3"/>
    <n v="2"/>
    <n v="717"/>
    <m/>
    <s v="164 Lebanon St"/>
    <s v="Strathmore"/>
    <s v="Moonee Valley"/>
    <s v="Western Metropolitan"/>
    <n v="8"/>
    <n v="2016"/>
  </r>
  <r>
    <d v="2016-08-19T00:00:00"/>
    <n v="732000"/>
    <x v="0"/>
    <s v="Cunninghams"/>
    <x v="1"/>
    <n v="3033"/>
    <n v="4"/>
    <n v="2"/>
    <n v="2"/>
    <n v="544"/>
    <n v="1980"/>
    <s v="23 Viewbank Dr"/>
    <s v="Keilor East"/>
    <s v="Moonee Valley"/>
    <s v="Western Metropolitan"/>
    <n v="8"/>
    <n v="2016"/>
  </r>
  <r>
    <d v="2016-08-19T00:00:00"/>
    <n v="1042000"/>
    <x v="0"/>
    <s v="Cunninghams"/>
    <x v="1"/>
    <n v="3042"/>
    <n v="3"/>
    <n v="2"/>
    <n v="5"/>
    <n v="612"/>
    <n v="1950"/>
    <s v="138 Victory Rd"/>
    <s v="Airport West"/>
    <s v="Moonee Valley"/>
    <s v="Western Metropolitan"/>
    <n v="8"/>
    <n v="2016"/>
  </r>
  <r>
    <d v="2016-08-19T00:00:00"/>
    <n v="1480000"/>
    <x v="0"/>
    <s v="Flanders &amp; Fish"/>
    <x v="1"/>
    <n v="3039"/>
    <n v="3"/>
    <n v="1"/>
    <n v="2"/>
    <n v="436"/>
    <n v="1910"/>
    <s v="38 Addison St"/>
    <s v="Moonee Ponds"/>
    <s v="Moonee Valley"/>
    <s v="Western Metropolitan"/>
    <n v="8"/>
    <n v="2016"/>
  </r>
  <r>
    <d v="2016-08-19T00:00:00"/>
    <n v="705000"/>
    <x v="0"/>
    <s v="Jones and Jones"/>
    <x v="1"/>
    <n v="3148"/>
    <n v="2"/>
    <n v="1"/>
    <n v="1"/>
    <n v="842"/>
    <n v="1972"/>
    <s v="1/32 Kelly St"/>
    <s v="Chadstone"/>
    <s v="Monash"/>
    <s v="Southern Metropolitan"/>
    <n v="8"/>
    <n v="2016"/>
  </r>
  <r>
    <d v="2016-08-19T00:00:00"/>
    <n v="390000"/>
    <x v="1"/>
    <s v="Melbourne Homes"/>
    <x v="0"/>
    <n v="3000"/>
    <n v="2"/>
    <n v="1"/>
    <n v="1"/>
    <n v="1751"/>
    <n v="2012"/>
    <s v="509/33 MacKenzie St"/>
    <s v="Melbourne"/>
    <s v="Melbourne"/>
    <s v="Northern Metropolitan"/>
    <n v="8"/>
    <n v="2016"/>
  </r>
  <r>
    <d v="2016-08-19T00:00:00"/>
    <n v="1935000"/>
    <x v="1"/>
    <s v="Cunninghams"/>
    <x v="0"/>
    <n v="3002"/>
    <n v="2"/>
    <n v="2"/>
    <n v="2"/>
    <n v="0"/>
    <n v="2010"/>
    <s v="203/140 Gipps St"/>
    <s v="East Melbourne"/>
    <s v="Melbourne"/>
    <s v="Northern Metropolitan"/>
    <n v="8"/>
    <n v="2016"/>
  </r>
  <r>
    <d v="2016-08-19T00:00:00"/>
    <n v="1151500"/>
    <x v="0"/>
    <s v="Metro Ladder"/>
    <x v="0"/>
    <n v="3012"/>
    <n v="3"/>
    <n v="1"/>
    <n v="2"/>
    <n v="536"/>
    <n v="1925"/>
    <s v="44 Clive St"/>
    <s v="West Footscray"/>
    <s v="Maribyrnong"/>
    <s v="Western Metropolitan"/>
    <n v="8"/>
    <n v="2016"/>
  </r>
  <r>
    <d v="2016-08-19T00:00:00"/>
    <n v="1200000"/>
    <x v="0"/>
    <s v="Jones and Jones"/>
    <x v="1"/>
    <n v="3013"/>
    <n v="4"/>
    <n v="2"/>
    <n v="2"/>
    <n v="417"/>
    <n v="1900"/>
    <s v="29 Frederick St"/>
    <s v="Yarraville"/>
    <s v="Maribyrnong"/>
    <s v="Western Metropolitan"/>
    <n v="8"/>
    <n v="2016"/>
  </r>
  <r>
    <d v="2016-08-19T00:00:00"/>
    <n v="430000"/>
    <x v="2"/>
    <s v="Maxwells"/>
    <x v="0"/>
    <n v="3012"/>
    <n v="3"/>
    <n v="1"/>
    <n v="1"/>
    <n v="131"/>
    <m/>
    <s v="3/673 Geelong Rd"/>
    <s v="Brooklyn"/>
    <s v="Hobsons Bay"/>
    <s v="Western Metropolitan"/>
    <n v="8"/>
    <n v="2016"/>
  </r>
  <r>
    <d v="2016-08-19T00:00:00"/>
    <n v="340000"/>
    <x v="1"/>
    <s v="Flanders &amp; Fish"/>
    <x v="0"/>
    <n v="3165"/>
    <n v="2"/>
    <n v="1"/>
    <n v="1"/>
    <n v="0"/>
    <n v="2012"/>
    <s v="6/1126 North Rd"/>
    <s v="Bentleigh East"/>
    <s v="Glen Eira"/>
    <s v="Southern Metropolitan"/>
    <n v="8"/>
    <n v="2016"/>
  </r>
  <r>
    <d v="2016-08-19T00:00:00"/>
    <n v="797500"/>
    <x v="1"/>
    <s v="Cunninghams"/>
    <x v="1"/>
    <n v="3204"/>
    <n v="2"/>
    <n v="1"/>
    <n v="2"/>
    <n v="321"/>
    <m/>
    <s v="1/96 Tucker Rd"/>
    <s v="Bentleigh"/>
    <s v="Glen Eira"/>
    <s v="Southern Metropolitan"/>
    <n v="8"/>
    <n v="2016"/>
  </r>
  <r>
    <d v="2016-08-19T00:00:00"/>
    <n v="400000"/>
    <x v="1"/>
    <s v="Cunninghams"/>
    <x v="0"/>
    <n v="3073"/>
    <n v="3"/>
    <n v="1"/>
    <n v="1"/>
    <n v="172"/>
    <n v="1970"/>
    <s v="1/73 Purinuan Rd"/>
    <s v="Reservoir"/>
    <s v="Darebin"/>
    <s v="Northern Metropolitan"/>
    <n v="8"/>
    <n v="2016"/>
  </r>
  <r>
    <d v="2016-08-19T00:00:00"/>
    <n v="1225000"/>
    <x v="0"/>
    <s v="Flanders &amp; Fish"/>
    <x v="0"/>
    <n v="3104"/>
    <n v="3"/>
    <n v="2"/>
    <n v="2"/>
    <n v="282"/>
    <m/>
    <s v="3/8 Severn St"/>
    <s v="Balwyn North"/>
    <s v="Boroondara"/>
    <s v="Southern Metropolitan"/>
    <n v="8"/>
    <n v="2016"/>
  </r>
  <r>
    <d v="2016-08-19T00:00:00"/>
    <n v="2420000"/>
    <x v="0"/>
    <s v="Zimmerman"/>
    <x v="1"/>
    <n v="3188"/>
    <n v="4"/>
    <n v="3"/>
    <n v="2"/>
    <n v="560"/>
    <m/>
    <s v="30 Holyrood St"/>
    <s v="Hampton"/>
    <s v="Bayside"/>
    <s v="Southern Metropolitan"/>
    <n v="8"/>
    <n v="2016"/>
  </r>
  <r>
    <d v="2016-08-20T00:00:00"/>
    <n v="855000"/>
    <x v="2"/>
    <s v="Jones and Jones"/>
    <x v="1"/>
    <n v="3121"/>
    <n v="2"/>
    <n v="1"/>
    <n v="1"/>
    <n v="92"/>
    <n v="1970"/>
    <s v="2/175 Kent St"/>
    <s v="Richmond"/>
    <s v="Yarra"/>
    <s v="Northern Metropolitan"/>
    <n v="8"/>
    <n v="2016"/>
  </r>
  <r>
    <d v="2016-08-20T00:00:00"/>
    <n v="1405000"/>
    <x v="0"/>
    <s v="Cunninghams"/>
    <x v="1"/>
    <n v="3068"/>
    <n v="2"/>
    <n v="1"/>
    <n v="0"/>
    <n v="219"/>
    <m/>
    <s v="40 Spensley St"/>
    <s v="Clifton Hill"/>
    <s v="Yarra"/>
    <s v="Northern Metropolitan"/>
    <n v="8"/>
    <n v="2016"/>
  </r>
  <r>
    <d v="2016-08-20T00:00:00"/>
    <n v="770000"/>
    <x v="0"/>
    <s v="Cunninghams"/>
    <x v="1"/>
    <n v="3044"/>
    <n v="3"/>
    <n v="1"/>
    <n v="4"/>
    <n v="560"/>
    <n v="1960"/>
    <s v="7 Virginia St"/>
    <s v="Pascoe Vale"/>
    <s v="Moreland"/>
    <s v="Northern Metropolitan"/>
    <n v="8"/>
    <n v="2016"/>
  </r>
  <r>
    <d v="2016-08-20T00:00:00"/>
    <n v="1000000"/>
    <x v="0"/>
    <s v="Flanders &amp; Fish"/>
    <x v="0"/>
    <n v="3058"/>
    <n v="4"/>
    <n v="2"/>
    <n v="1"/>
    <n v="381"/>
    <n v="1938"/>
    <s v="45 Kerferd St"/>
    <s v="Coburg"/>
    <s v="Moreland"/>
    <s v="Northern Metropolitan"/>
    <n v="8"/>
    <n v="2016"/>
  </r>
  <r>
    <d v="2016-08-20T00:00:00"/>
    <n v="522500"/>
    <x v="1"/>
    <s v="Cunninghams"/>
    <x v="0"/>
    <n v="3042"/>
    <n v="2"/>
    <n v="1"/>
    <n v="1"/>
    <n v="167"/>
    <m/>
    <s v="142 Hotham Rd"/>
    <s v="Niddrie"/>
    <s v="Moonee Valley"/>
    <s v="Western Metropolitan"/>
    <n v="8"/>
    <n v="2016"/>
  </r>
  <r>
    <d v="2016-08-20T00:00:00"/>
    <n v="612000"/>
    <x v="0"/>
    <s v="Cunninghams"/>
    <x v="1"/>
    <n v="3042"/>
    <n v="3"/>
    <n v="2"/>
    <n v="1"/>
    <n v="212"/>
    <m/>
    <s v="105a Victory Rd"/>
    <s v="Airport West"/>
    <s v="Moonee Valley"/>
    <s v="Western Metropolitan"/>
    <n v="8"/>
    <n v="2016"/>
  </r>
  <r>
    <d v="2016-08-20T00:00:00"/>
    <n v="750000"/>
    <x v="0"/>
    <s v="Flanders &amp; Fish"/>
    <x v="0"/>
    <n v="3034"/>
    <n v="3"/>
    <n v="1"/>
    <n v="1"/>
    <n v="0"/>
    <n v="1980"/>
    <s v="9 Rogerson St"/>
    <s v="Avondale Heights"/>
    <s v="Moonee Valley"/>
    <s v="Western Metropolitan"/>
    <n v="8"/>
    <n v="2016"/>
  </r>
  <r>
    <d v="2016-08-20T00:00:00"/>
    <n v="659000"/>
    <x v="1"/>
    <s v="Melbourne Homes"/>
    <x v="1"/>
    <n v="3000"/>
    <n v="1"/>
    <n v="1"/>
    <n v="1"/>
    <n v="0"/>
    <n v="2006"/>
    <s v="49/2 Exhibition St"/>
    <s v="Melbourne"/>
    <s v="Melbourne"/>
    <s v="Northern Metropolitan"/>
    <n v="8"/>
    <n v="2016"/>
  </r>
  <r>
    <d v="2016-08-20T00:00:00"/>
    <n v="1230000"/>
    <x v="0"/>
    <s v="Cunninghams"/>
    <x v="1"/>
    <n v="3052"/>
    <n v="4"/>
    <n v="2"/>
    <n v="2"/>
    <n v="357"/>
    <n v="2009"/>
    <s v="50 Strickland Rd"/>
    <s v="Parkville"/>
    <s v="Melbourne"/>
    <s v="Northern Metropolitan"/>
    <n v="8"/>
    <n v="2016"/>
  </r>
  <r>
    <d v="2016-08-20T00:00:00"/>
    <n v="1045000"/>
    <x v="0"/>
    <s v="Metro Ladder"/>
    <x v="1"/>
    <n v="3011"/>
    <n v="3"/>
    <n v="2"/>
    <n v="2"/>
    <n v="384"/>
    <m/>
    <s v="45 Droop St"/>
    <s v="Footscray"/>
    <s v="Maribyrnong"/>
    <s v="Western Metropolitan"/>
    <n v="8"/>
    <n v="2016"/>
  </r>
  <r>
    <d v="2016-08-20T00:00:00"/>
    <n v="500000"/>
    <x v="1"/>
    <s v="Flanders &amp; Fish"/>
    <x v="1"/>
    <n v="3185"/>
    <n v="2"/>
    <n v="1"/>
    <n v="1"/>
    <n v="0"/>
    <n v="2006"/>
    <s v="37/2 Gordon St"/>
    <s v="Elsternwick"/>
    <s v="Glen Eira"/>
    <s v="Southern Metropolitan"/>
    <n v="8"/>
    <n v="2016"/>
  </r>
  <r>
    <d v="2016-08-20T00:00:00"/>
    <n v="751000"/>
    <x v="2"/>
    <s v="Best Bricks"/>
    <x v="1"/>
    <n v="3185"/>
    <n v="2"/>
    <n v="2"/>
    <n v="1"/>
    <n v="0"/>
    <m/>
    <s v="5/33 Nepean Hwy"/>
    <s v="Elsternwick"/>
    <s v="Glen Eira"/>
    <s v="Southern Metropolitan"/>
    <n v="8"/>
    <n v="2016"/>
  </r>
  <r>
    <d v="2016-08-20T00:00:00"/>
    <n v="605000"/>
    <x v="1"/>
    <s v="Cunninghams"/>
    <x v="1"/>
    <n v="3070"/>
    <n v="2"/>
    <n v="1"/>
    <n v="2"/>
    <n v="0"/>
    <n v="2000"/>
    <s v="3/162 Westgarth St"/>
    <s v="Northcote"/>
    <s v="Darebin"/>
    <s v="Northern Metropolitan"/>
    <n v="8"/>
    <n v="2016"/>
  </r>
  <r>
    <d v="2016-08-20T00:00:00"/>
    <n v="1000000"/>
    <x v="0"/>
    <s v="Property Barons"/>
    <x v="1"/>
    <n v="3072"/>
    <n v="3"/>
    <n v="1"/>
    <n v="2"/>
    <n v="621"/>
    <m/>
    <s v="16 Swallow St"/>
    <s v="Preston"/>
    <s v="Darebin"/>
    <s v="Northern Metropolitan"/>
    <n v="8"/>
    <n v="2016"/>
  </r>
  <r>
    <d v="2016-08-20T00:00:00"/>
    <n v="480000"/>
    <x v="0"/>
    <s v="Best Bricks"/>
    <x v="0"/>
    <n v="3020"/>
    <n v="3"/>
    <n v="1"/>
    <n v="2"/>
    <n v="546"/>
    <n v="1978"/>
    <s v="13 Surman Ct"/>
    <s v="Sunshine North"/>
    <s v="Brimbank"/>
    <s v="Western Metropolitan"/>
    <n v="8"/>
    <n v="2016"/>
  </r>
  <r>
    <d v="2016-08-20T00:00:00"/>
    <n v="871000"/>
    <x v="0"/>
    <s v="Best Bricks"/>
    <x v="1"/>
    <n v="3020"/>
    <n v="3"/>
    <n v="1"/>
    <n v="2"/>
    <n v="694"/>
    <m/>
    <s v="26 Westmoreland Rd"/>
    <s v="Sunshine North"/>
    <s v="Brimbank"/>
    <s v="Western Metropolitan"/>
    <n v="8"/>
    <n v="2016"/>
  </r>
  <r>
    <d v="2016-08-20T00:00:00"/>
    <n v="1420000"/>
    <x v="0"/>
    <s v="Cunninghams"/>
    <x v="1"/>
    <n v="3101"/>
    <n v="3"/>
    <n v="2"/>
    <n v="2"/>
    <n v="275"/>
    <n v="1999"/>
    <s v="82 Parkhill Rd"/>
    <s v="Kew"/>
    <s v="Boroondara"/>
    <s v="Southern Metropolitan"/>
    <n v="8"/>
    <n v="2016"/>
  </r>
  <r>
    <d v="2016-08-20T00:00:00"/>
    <n v="2250000"/>
    <x v="0"/>
    <s v="Flanders &amp; Fish"/>
    <x v="0"/>
    <n v="3146"/>
    <n v="6"/>
    <n v="3"/>
    <n v="2"/>
    <n v="650"/>
    <n v="1940"/>
    <s v="2 Celia St"/>
    <s v="Glen Iris"/>
    <s v="Boroondara"/>
    <s v="Southern Metropolitan"/>
    <n v="8"/>
    <n v="2016"/>
  </r>
  <r>
    <d v="2016-08-20T00:00:00"/>
    <n v="850000"/>
    <x v="0"/>
    <s v="Flanders &amp; Fish"/>
    <x v="0"/>
    <n v="3084"/>
    <n v="3"/>
    <n v="2"/>
    <n v="2"/>
    <n v="285"/>
    <n v="2010"/>
    <s v="1/14 Edgar St"/>
    <s v="Heidelberg"/>
    <s v="Banyule"/>
    <s v="Eastern Metropolitan"/>
    <n v="8"/>
    <n v="2016"/>
  </r>
  <r>
    <d v="2016-08-21T00:00:00"/>
    <n v="391000"/>
    <x v="1"/>
    <s v="Jones and Jones"/>
    <x v="0"/>
    <n v="3121"/>
    <n v="2"/>
    <n v="1"/>
    <n v="1"/>
    <n v="0"/>
    <n v="1965"/>
    <s v="7/42 Baker St"/>
    <s v="Richmond"/>
    <s v="Yarra"/>
    <s v="Northern Metropolitan"/>
    <n v="8"/>
    <n v="2016"/>
  </r>
  <r>
    <d v="2016-08-21T00:00:00"/>
    <n v="790000"/>
    <x v="1"/>
    <s v="Cunninghams"/>
    <x v="1"/>
    <n v="3065"/>
    <n v="2"/>
    <n v="1"/>
    <n v="1"/>
    <n v="0"/>
    <m/>
    <s v="309/416 Gore St"/>
    <s v="Fitzroy"/>
    <s v="Yarra"/>
    <s v="Northern Metropolitan"/>
    <n v="8"/>
    <n v="2016"/>
  </r>
  <r>
    <d v="2016-08-21T00:00:00"/>
    <n v="1285000"/>
    <x v="0"/>
    <s v="Metro Ladder"/>
    <x v="1"/>
    <n v="3121"/>
    <n v="3"/>
    <n v="2"/>
    <n v="1"/>
    <n v="133"/>
    <m/>
    <s v="158 Mary St"/>
    <s v="Richmond"/>
    <s v="Yarra"/>
    <s v="Northern Metropolitan"/>
    <n v="8"/>
    <n v="2016"/>
  </r>
  <r>
    <d v="2016-08-21T00:00:00"/>
    <n v="1300000"/>
    <x v="0"/>
    <s v="Cunninghams"/>
    <x v="1"/>
    <n v="3065"/>
    <n v="2"/>
    <n v="1"/>
    <n v="1"/>
    <n v="157"/>
    <n v="1900"/>
    <s v="107 Cecil St"/>
    <s v="Fitzroy"/>
    <s v="Yarra"/>
    <s v="Northern Metropolitan"/>
    <n v="8"/>
    <n v="2016"/>
  </r>
  <r>
    <d v="2016-08-21T00:00:00"/>
    <n v="1420000"/>
    <x v="0"/>
    <s v="Cunninghams"/>
    <x v="1"/>
    <n v="3145"/>
    <n v="2"/>
    <n v="1"/>
    <n v="1"/>
    <n v="348"/>
    <m/>
    <s v="8a Anderson St"/>
    <s v="Malvern East"/>
    <s v="Stonnington"/>
    <s v="Southern Metropolitan"/>
    <n v="8"/>
    <n v="2016"/>
  </r>
  <r>
    <d v="2016-08-21T00:00:00"/>
    <n v="1490000"/>
    <x v="0"/>
    <s v="Cunninghams"/>
    <x v="1"/>
    <n v="3145"/>
    <n v="3"/>
    <n v="1"/>
    <n v="1"/>
    <n v="322"/>
    <n v="1910"/>
    <s v="9 Chanak St"/>
    <s v="Malvern East"/>
    <s v="Stonnington"/>
    <s v="Southern Metropolitan"/>
    <n v="8"/>
    <n v="2016"/>
  </r>
  <r>
    <d v="2016-08-21T00:00:00"/>
    <n v="4525000"/>
    <x v="0"/>
    <s v="Cunninghams"/>
    <x v="0"/>
    <n v="3144"/>
    <n v="4"/>
    <n v="4"/>
    <n v="2"/>
    <n v="716"/>
    <n v="1925"/>
    <s v="3 Mary St"/>
    <s v="Malvern"/>
    <s v="Stonnington"/>
    <s v="Southern Metropolitan"/>
    <n v="8"/>
    <n v="2016"/>
  </r>
  <r>
    <d v="2016-08-21T00:00:00"/>
    <n v="750000"/>
    <x v="1"/>
    <s v="Cunninghams"/>
    <x v="0"/>
    <n v="3182"/>
    <n v="2"/>
    <n v="2"/>
    <n v="1"/>
    <n v="0"/>
    <n v="2009"/>
    <s v="301/182 Barkly St"/>
    <s v="St Kilda"/>
    <s v="Port Phillip"/>
    <s v="Southern Metropolitan"/>
    <n v="8"/>
    <n v="2016"/>
  </r>
  <r>
    <d v="2016-08-21T00:00:00"/>
    <n v="810000"/>
    <x v="0"/>
    <s v="Metro Ladder"/>
    <x v="0"/>
    <n v="3046"/>
    <n v="3"/>
    <n v="1"/>
    <n v="3"/>
    <n v="763"/>
    <n v="1960"/>
    <s v="100 Winifred St"/>
    <s v="Oak Park"/>
    <s v="Moreland"/>
    <s v="Northern Metropolitan"/>
    <n v="8"/>
    <n v="2016"/>
  </r>
  <r>
    <d v="2016-08-21T00:00:00"/>
    <n v="1358000"/>
    <x v="0"/>
    <s v="Cunninghams"/>
    <x v="1"/>
    <n v="3056"/>
    <n v="4"/>
    <n v="1"/>
    <n v="1"/>
    <n v="416"/>
    <m/>
    <s v="190 Barkly St"/>
    <s v="Brunswick"/>
    <s v="Moreland"/>
    <s v="Northern Metropolitan"/>
    <n v="8"/>
    <n v="2016"/>
  </r>
  <r>
    <d v="2016-08-21T00:00:00"/>
    <n v="1400000"/>
    <x v="0"/>
    <s v="Cunninghams"/>
    <x v="0"/>
    <n v="3042"/>
    <n v="5"/>
    <n v="2"/>
    <n v="2"/>
    <n v="650"/>
    <n v="2005"/>
    <s v="44 Jackson St"/>
    <s v="Niddrie"/>
    <s v="Moonee Valley"/>
    <s v="Western Metropolitan"/>
    <n v="8"/>
    <n v="2016"/>
  </r>
  <r>
    <d v="2016-08-21T00:00:00"/>
    <n v="601000"/>
    <x v="1"/>
    <s v="Flanders &amp; Fish"/>
    <x v="1"/>
    <n v="3003"/>
    <n v="3"/>
    <n v="1"/>
    <n v="1"/>
    <n v="0"/>
    <n v="1996"/>
    <s v="19/33 Jeffcott St"/>
    <s v="West Melbourne"/>
    <s v="Melbourne"/>
    <s v="Northern Metropolitan"/>
    <n v="8"/>
    <n v="2016"/>
  </r>
  <r>
    <d v="2016-08-21T00:00:00"/>
    <n v="800000"/>
    <x v="2"/>
    <s v="Cunninghams"/>
    <x v="0"/>
    <n v="3003"/>
    <n v="2"/>
    <n v="2"/>
    <n v="2"/>
    <n v="54"/>
    <n v="2006"/>
    <s v="8/115 Stanley St"/>
    <s v="West Melbourne"/>
    <s v="Melbourne"/>
    <s v="Northern Metropolitan"/>
    <n v="8"/>
    <n v="2016"/>
  </r>
  <r>
    <d v="2016-08-21T00:00:00"/>
    <n v="1200000"/>
    <x v="0"/>
    <s v="Jones and Jones"/>
    <x v="0"/>
    <n v="3051"/>
    <n v="2"/>
    <n v="2"/>
    <n v="1"/>
    <n v="146"/>
    <m/>
    <s v="443 Abbotsford St"/>
    <s v="North Melbourne"/>
    <s v="Melbourne"/>
    <s v="Northern Metropolitan"/>
    <n v="8"/>
    <n v="2016"/>
  </r>
  <r>
    <d v="2016-08-21T00:00:00"/>
    <n v="415000"/>
    <x v="0"/>
    <s v="Metro Ladder"/>
    <x v="1"/>
    <n v="3012"/>
    <n v="2"/>
    <n v="1"/>
    <n v="1"/>
    <n v="80"/>
    <n v="1980"/>
    <s v="5/28 Hampton Pde"/>
    <s v="West Footscray"/>
    <s v="Maribyrnong"/>
    <s v="Western Metropolitan"/>
    <n v="8"/>
    <n v="2016"/>
  </r>
  <r>
    <d v="2016-08-21T00:00:00"/>
    <n v="747000"/>
    <x v="0"/>
    <s v="Maxwells"/>
    <x v="1"/>
    <n v="3011"/>
    <n v="3"/>
    <n v="1"/>
    <n v="1"/>
    <n v="246"/>
    <n v="1940"/>
    <s v="2 Buckingham St"/>
    <s v="Footscray"/>
    <s v="Maribyrnong"/>
    <s v="Western Metropolitan"/>
    <n v="8"/>
    <n v="2016"/>
  </r>
  <r>
    <d v="2016-08-21T00:00:00"/>
    <n v="2080000"/>
    <x v="0"/>
    <s v="Property Barons"/>
    <x v="1"/>
    <n v="3107"/>
    <n v="5"/>
    <n v="4"/>
    <n v="2"/>
    <n v="646"/>
    <n v="2016"/>
    <s v="62 Hodgson St"/>
    <s v="Templestowe Lower"/>
    <s v="Manningham"/>
    <s v="Eastern Metropolitan"/>
    <n v="8"/>
    <n v="2016"/>
  </r>
  <r>
    <d v="2016-08-21T00:00:00"/>
    <n v="712000"/>
    <x v="0"/>
    <s v="Metro Ladder"/>
    <x v="1"/>
    <n v="3018"/>
    <n v="3"/>
    <n v="1"/>
    <n v="2"/>
    <n v="363"/>
    <m/>
    <s v="1/28 Seves St"/>
    <s v="Altona"/>
    <s v="Hobsons Bay"/>
    <s v="Western Metropolitan"/>
    <n v="8"/>
    <n v="2016"/>
  </r>
  <r>
    <d v="2016-08-21T00:00:00"/>
    <n v="720000"/>
    <x v="0"/>
    <s v="Sanders"/>
    <x v="0"/>
    <n v="3025"/>
    <n v="3"/>
    <n v="2"/>
    <n v="1"/>
    <n v="0"/>
    <n v="2012"/>
    <s v="1/5 Little St"/>
    <s v="Altona North"/>
    <s v="Hobsons Bay"/>
    <s v="Western Metropolitan"/>
    <n v="8"/>
    <n v="2016"/>
  </r>
  <r>
    <d v="2016-08-21T00:00:00"/>
    <n v="880000"/>
    <x v="0"/>
    <s v="Property Barons"/>
    <x v="0"/>
    <n v="3018"/>
    <n v="3"/>
    <n v="3"/>
    <n v="1"/>
    <n v="577"/>
    <m/>
    <s v="185 Queen St"/>
    <s v="Altona"/>
    <s v="Hobsons Bay"/>
    <s v="Western Metropolitan"/>
    <n v="8"/>
    <n v="2016"/>
  </r>
  <r>
    <d v="2016-08-21T00:00:00"/>
    <n v="500000"/>
    <x v="1"/>
    <s v="Sanders"/>
    <x v="0"/>
    <n v="3163"/>
    <n v="2"/>
    <n v="2"/>
    <n v="1"/>
    <n v="5289"/>
    <n v="2013"/>
    <s v="116/41 Murrumbeena Rd"/>
    <s v="Murrumbeena"/>
    <s v="Glen Eira"/>
    <s v="Southern Metropolitan"/>
    <n v="8"/>
    <n v="2016"/>
  </r>
  <r>
    <d v="2016-08-21T00:00:00"/>
    <n v="2170000"/>
    <x v="0"/>
    <s v="Flanders &amp; Fish"/>
    <x v="1"/>
    <n v="3161"/>
    <n v="4"/>
    <n v="2"/>
    <n v="1"/>
    <n v="810"/>
    <n v="1915"/>
    <s v="123 Normanby Rd"/>
    <s v="Caulfield North"/>
    <s v="Glen Eira"/>
    <s v="Southern Metropolitan"/>
    <n v="8"/>
    <n v="2016"/>
  </r>
  <r>
    <d v="2016-08-21T00:00:00"/>
    <n v="480000"/>
    <x v="1"/>
    <s v="Jones and Jones"/>
    <x v="0"/>
    <n v="3122"/>
    <n v="1"/>
    <n v="1"/>
    <n v="1"/>
    <n v="0"/>
    <n v="1940"/>
    <s v="3/1 Elm St"/>
    <s v="Hawthorn"/>
    <s v="Boroondara"/>
    <s v="Southern Metropolitan"/>
    <n v="8"/>
    <n v="2016"/>
  </r>
  <r>
    <d v="2016-08-21T00:00:00"/>
    <n v="485000"/>
    <x v="1"/>
    <s v="Cunninghams"/>
    <x v="1"/>
    <n v="3122"/>
    <n v="1"/>
    <n v="1"/>
    <n v="1"/>
    <n v="0"/>
    <m/>
    <s v="318/6 Lisson Gr"/>
    <s v="Hawthorn"/>
    <s v="Boroondara"/>
    <s v="Southern Metropolitan"/>
    <n v="8"/>
    <n v="2016"/>
  </r>
  <r>
    <d v="2016-08-21T00:00:00"/>
    <n v="487500"/>
    <x v="1"/>
    <s v="Flanders &amp; Fish"/>
    <x v="1"/>
    <n v="3122"/>
    <n v="2"/>
    <n v="1"/>
    <n v="1"/>
    <n v="0"/>
    <m/>
    <s v="7/12 Pine St"/>
    <s v="Hawthorn"/>
    <s v="Boroondara"/>
    <s v="Southern Metropolitan"/>
    <n v="8"/>
    <n v="2016"/>
  </r>
  <r>
    <d v="2016-08-21T00:00:00"/>
    <n v="743000"/>
    <x v="1"/>
    <s v="Jones and Jones"/>
    <x v="1"/>
    <n v="3122"/>
    <n v="2"/>
    <n v="1"/>
    <n v="2"/>
    <n v="0"/>
    <m/>
    <s v="12/48 Oxley Rd"/>
    <s v="Hawthorn"/>
    <s v="Boroondara"/>
    <s v="Southern Metropolitan"/>
    <n v="8"/>
    <n v="2016"/>
  </r>
  <r>
    <d v="2016-08-21T00:00:00"/>
    <n v="1801000"/>
    <x v="0"/>
    <s v="Property Barons"/>
    <x v="1"/>
    <n v="3103"/>
    <n v="4"/>
    <n v="2"/>
    <n v="2"/>
    <n v="583"/>
    <m/>
    <s v="7 Naroo St"/>
    <s v="Balwyn"/>
    <s v="Boroondara"/>
    <s v="Southern Metropolitan"/>
    <n v="8"/>
    <n v="2016"/>
  </r>
  <r>
    <d v="2016-08-21T00:00:00"/>
    <n v="3225000"/>
    <x v="0"/>
    <s v="Jones and Jones"/>
    <x v="1"/>
    <n v="3122"/>
    <n v="4"/>
    <n v="2"/>
    <n v="2"/>
    <n v="665"/>
    <n v="1890"/>
    <s v="10 Oak St"/>
    <s v="Hawthorn"/>
    <s v="Boroondara"/>
    <s v="Southern Metropolitan"/>
    <n v="8"/>
    <n v="2016"/>
  </r>
  <r>
    <d v="2016-08-21T00:00:00"/>
    <n v="400000"/>
    <x v="1"/>
    <s v="Metro Ladder"/>
    <x v="0"/>
    <n v="3081"/>
    <n v="2"/>
    <n v="1"/>
    <n v="1"/>
    <n v="127"/>
    <n v="1970"/>
    <s v="2/601 Upper Heidelberg Rd"/>
    <s v="Heidelberg Heights"/>
    <s v="Banyule"/>
    <s v="Eastern Metropolitan"/>
    <n v="8"/>
    <n v="2016"/>
  </r>
  <r>
    <d v="2016-08-21T00:00:00"/>
    <n v="659500"/>
    <x v="0"/>
    <s v="Property Barons"/>
    <x v="0"/>
    <n v="3081"/>
    <n v="3"/>
    <n v="1"/>
    <n v="1"/>
    <n v="608"/>
    <m/>
    <s v="12 Burns Ct"/>
    <s v="Heidelberg Heights"/>
    <s v="Banyule"/>
    <s v="Eastern Metropolitan"/>
    <n v="8"/>
    <n v="2016"/>
  </r>
  <r>
    <d v="2016-08-22T00:00:00"/>
    <n v="550000"/>
    <x v="1"/>
    <s v="Jones and Jones"/>
    <x v="0"/>
    <n v="3121"/>
    <n v="2"/>
    <n v="1"/>
    <n v="2"/>
    <n v="0"/>
    <n v="2000"/>
    <s v="36/86 Burnley St"/>
    <s v="Richmond"/>
    <s v="Yarra"/>
    <s v="Northern Metropolitan"/>
    <n v="8"/>
    <n v="2016"/>
  </r>
  <r>
    <d v="2016-08-22T00:00:00"/>
    <n v="620000"/>
    <x v="1"/>
    <s v="SJ"/>
    <x v="0"/>
    <n v="3121"/>
    <n v="2"/>
    <n v="2"/>
    <n v="1"/>
    <n v="650"/>
    <n v="2011"/>
    <s v="606/120 Palmer St"/>
    <s v="Richmond"/>
    <s v="Yarra"/>
    <s v="Northern Metropolitan"/>
    <n v="8"/>
    <n v="2016"/>
  </r>
  <r>
    <d v="2016-08-22T00:00:00"/>
    <n v="1054000"/>
    <x v="2"/>
    <s v="Flanders &amp; Fish"/>
    <x v="1"/>
    <n v="3068"/>
    <n v="2"/>
    <n v="2"/>
    <n v="1"/>
    <n v="0"/>
    <m/>
    <s v="1/180 Queens Pde"/>
    <s v="Fitzroy North"/>
    <s v="Yarra"/>
    <s v="Northern Metropolitan"/>
    <n v="8"/>
    <n v="2016"/>
  </r>
  <r>
    <d v="2016-08-22T00:00:00"/>
    <n v="1036500"/>
    <x v="0"/>
    <s v="Metro Ladder"/>
    <x v="1"/>
    <n v="3141"/>
    <n v="2"/>
    <n v="1"/>
    <n v="0"/>
    <n v="105"/>
    <m/>
    <s v="15 Powell St"/>
    <s v="South Yarra"/>
    <s v="Stonnington"/>
    <s v="Southern Metropolitan"/>
    <n v="8"/>
    <n v="2016"/>
  </r>
  <r>
    <d v="2016-08-22T00:00:00"/>
    <n v="820000"/>
    <x v="0"/>
    <s v="Jones and Jones"/>
    <x v="1"/>
    <n v="3055"/>
    <n v="2"/>
    <n v="1"/>
    <n v="1"/>
    <n v="206"/>
    <n v="1900"/>
    <s v="12 Hamilton St"/>
    <s v="Brunswick West"/>
    <s v="Moreland"/>
    <s v="Northern Metropolitan"/>
    <n v="8"/>
    <n v="2016"/>
  </r>
  <r>
    <d v="2016-08-22T00:00:00"/>
    <n v="1415000"/>
    <x v="0"/>
    <s v="Jones and Jones"/>
    <x v="1"/>
    <n v="3147"/>
    <n v="4"/>
    <n v="3"/>
    <n v="2"/>
    <n v="724"/>
    <m/>
    <s v="8 Maroondah Rd"/>
    <s v="Ashwood"/>
    <s v="Monash"/>
    <s v="Southern Metropolitan"/>
    <n v="8"/>
    <n v="2016"/>
  </r>
  <r>
    <d v="2016-08-22T00:00:00"/>
    <n v="1081000"/>
    <x v="0"/>
    <s v="Jones and Jones"/>
    <x v="0"/>
    <n v="3013"/>
    <n v="3"/>
    <n v="1"/>
    <n v="1"/>
    <n v="448"/>
    <n v="1940"/>
    <s v="3 Freame St"/>
    <s v="Yarraville"/>
    <s v="Maribyrnong"/>
    <s v="Western Metropolitan"/>
    <n v="8"/>
    <n v="2016"/>
  </r>
  <r>
    <d v="2016-08-22T00:00:00"/>
    <n v="805000"/>
    <x v="2"/>
    <s v="Best Bricks"/>
    <x v="1"/>
    <n v="3078"/>
    <n v="2"/>
    <n v="1"/>
    <n v="1"/>
    <n v="140"/>
    <n v="2008"/>
    <s v="4/224 Arthur St"/>
    <s v="Fairfield"/>
    <s v="Darebin"/>
    <s v="Northern Metropolitan"/>
    <n v="8"/>
    <n v="2016"/>
  </r>
  <r>
    <d v="2016-08-22T00:00:00"/>
    <n v="930000"/>
    <x v="0"/>
    <s v="Cunninghams"/>
    <x v="0"/>
    <n v="3072"/>
    <n v="4"/>
    <n v="2"/>
    <n v="2"/>
    <n v="544"/>
    <m/>
    <s v="16 Ellison St"/>
    <s v="Preston"/>
    <s v="Darebin"/>
    <s v="Northern Metropolitan"/>
    <n v="8"/>
    <n v="2016"/>
  </r>
  <r>
    <d v="2016-08-22T00:00:00"/>
    <n v="1123000"/>
    <x v="0"/>
    <s v="Metro Ladder"/>
    <x v="1"/>
    <n v="3072"/>
    <n v="3"/>
    <n v="1"/>
    <n v="2"/>
    <n v="504"/>
    <n v="1950"/>
    <s v="5 Ventnor St"/>
    <s v="Preston"/>
    <s v="Darebin"/>
    <s v="Northern Metropolitan"/>
    <n v="8"/>
    <n v="2016"/>
  </r>
  <r>
    <d v="2016-08-22T00:00:00"/>
    <n v="694000"/>
    <x v="1"/>
    <s v="Property Barons"/>
    <x v="1"/>
    <n v="3127"/>
    <n v="2"/>
    <n v="1"/>
    <n v="1"/>
    <n v="0"/>
    <m/>
    <s v="2/59 Weybridge St"/>
    <s v="Surrey Hills"/>
    <s v="Boroondara"/>
    <s v="Southern Metropolitan"/>
    <n v="8"/>
    <n v="2016"/>
  </r>
  <r>
    <d v="2016-08-22T00:00:00"/>
    <n v="1302500"/>
    <x v="0"/>
    <s v="Melbourne Homes"/>
    <x v="1"/>
    <n v="3186"/>
    <n v="3"/>
    <n v="2"/>
    <n v="2"/>
    <n v="0"/>
    <n v="1993"/>
    <s v="24b Munro St"/>
    <s v="Brighton"/>
    <s v="Bayside"/>
    <s v="Southern Metropolitan"/>
    <n v="8"/>
    <n v="2016"/>
  </r>
  <r>
    <d v="2016-08-22T00:00:00"/>
    <n v="1532000"/>
    <x v="0"/>
    <s v="Maxwells"/>
    <x v="1"/>
    <n v="3186"/>
    <n v="2"/>
    <n v="1"/>
    <n v="2"/>
    <n v="411"/>
    <n v="1910"/>
    <s v="33a Durrant St"/>
    <s v="Brighton"/>
    <s v="Bayside"/>
    <s v="Southern Metropolitan"/>
    <n v="8"/>
    <n v="2016"/>
  </r>
  <r>
    <d v="2016-08-22T00:00:00"/>
    <n v="810000"/>
    <x v="0"/>
    <s v="Cunninghams"/>
    <x v="1"/>
    <n v="3072"/>
    <n v="4"/>
    <n v="2"/>
    <n v="2"/>
    <n v="1034"/>
    <n v="1950"/>
    <s v="35 James St"/>
    <s v="Preston"/>
    <s v="Banyule"/>
    <s v="Northern Metropolitan"/>
    <n v="8"/>
    <n v="2016"/>
  </r>
  <r>
    <d v="2016-08-22T00:00:00"/>
    <n v="830000"/>
    <x v="1"/>
    <s v="Property Barons"/>
    <x v="1"/>
    <n v="3084"/>
    <n v="4"/>
    <n v="2"/>
    <n v="2"/>
    <n v="1180"/>
    <m/>
    <s v="4/97 Hawdon St"/>
    <s v="Heidelberg"/>
    <s v="Banyule"/>
    <s v="Eastern Metropolitan"/>
    <n v="8"/>
    <n v="2016"/>
  </r>
  <r>
    <d v="2016-08-22T00:00:00"/>
    <n v="936000"/>
    <x v="0"/>
    <s v="Sanders"/>
    <x v="1"/>
    <n v="3085"/>
    <n v="3"/>
    <n v="2"/>
    <n v="2"/>
    <n v="587"/>
    <n v="1994"/>
    <s v="27 Ovata Cl"/>
    <s v="Yallambie"/>
    <s v="Banyule"/>
    <s v="Northern Metropolitan"/>
    <n v="8"/>
    <n v="2016"/>
  </r>
  <r>
    <d v="2016-08-22T00:00:00"/>
    <n v="945000"/>
    <x v="0"/>
    <s v="Property Barons"/>
    <x v="1"/>
    <n v="3084"/>
    <n v="3"/>
    <n v="1"/>
    <n v="1"/>
    <n v="625"/>
    <n v="1960"/>
    <s v="14 Invermay Gr"/>
    <s v="Rosanna"/>
    <s v="Banyule"/>
    <s v="Eastern Metropolitan"/>
    <n v="8"/>
    <n v="2016"/>
  </r>
  <r>
    <d v="2016-08-22T00:00:00"/>
    <n v="1042500"/>
    <x v="0"/>
    <s v="Property Barons"/>
    <x v="1"/>
    <n v="3084"/>
    <n v="4"/>
    <n v="2"/>
    <n v="2"/>
    <n v="648"/>
    <m/>
    <s v="42 Lyon Rd"/>
    <s v="Viewbank"/>
    <s v="Banyule"/>
    <s v="Eastern Metropolitan"/>
    <n v="8"/>
    <n v="2016"/>
  </r>
  <r>
    <d v="2016-08-23T00:00:00"/>
    <n v="1122000"/>
    <x v="0"/>
    <s v="Cunninghams"/>
    <x v="1"/>
    <n v="3065"/>
    <n v="2"/>
    <n v="1"/>
    <n v="0"/>
    <n v="106"/>
    <n v="1890"/>
    <s v="84 Kerr St"/>
    <s v="Fitzroy"/>
    <s v="Yarra"/>
    <s v="Northern Metropolitan"/>
    <n v="8"/>
    <n v="2016"/>
  </r>
  <r>
    <d v="2016-08-23T00:00:00"/>
    <n v="1320000"/>
    <x v="0"/>
    <s v="Cunninghams"/>
    <x v="0"/>
    <n v="3127"/>
    <n v="2"/>
    <n v="1"/>
    <n v="1"/>
    <n v="613"/>
    <n v="1950"/>
    <s v="371 Elgar Rd"/>
    <s v="Mont Albert"/>
    <s v="Whitehorse"/>
    <s v="Eastern Metropolitan"/>
    <n v="8"/>
    <n v="2016"/>
  </r>
  <r>
    <d v="2016-08-23T00:00:00"/>
    <n v="382000"/>
    <x v="1"/>
    <s v="Metro Ladder"/>
    <x v="0"/>
    <n v="3146"/>
    <n v="2"/>
    <n v="1"/>
    <n v="1"/>
    <n v="1069"/>
    <n v="1960"/>
    <s v="1/38 Edgar St"/>
    <s v="Glen Iris"/>
    <s v="Stonnington"/>
    <s v="Southern Metropolitan"/>
    <n v="8"/>
    <n v="2016"/>
  </r>
  <r>
    <d v="2016-08-23T00:00:00"/>
    <n v="1105000"/>
    <x v="0"/>
    <s v="Jones and Jones"/>
    <x v="1"/>
    <n v="3145"/>
    <n v="3"/>
    <n v="2"/>
    <n v="2"/>
    <n v="331"/>
    <m/>
    <s v="2083 Malvern Rd"/>
    <s v="Malvern East"/>
    <s v="Stonnington"/>
    <s v="Southern Metropolitan"/>
    <n v="8"/>
    <n v="2016"/>
  </r>
  <r>
    <d v="2016-08-23T00:00:00"/>
    <n v="1740000"/>
    <x v="0"/>
    <s v="Cunninghams"/>
    <x v="0"/>
    <n v="3206"/>
    <n v="3"/>
    <n v="2"/>
    <n v="2"/>
    <n v="147"/>
    <n v="1890"/>
    <s v="17 Reed St"/>
    <s v="Albert Park"/>
    <s v="Port Phillip"/>
    <s v="Southern Metropolitan"/>
    <n v="8"/>
    <n v="2016"/>
  </r>
  <r>
    <d v="2016-08-23T00:00:00"/>
    <n v="241000"/>
    <x v="1"/>
    <s v="Cunninghams"/>
    <x v="1"/>
    <n v="3058"/>
    <n v="1"/>
    <n v="1"/>
    <n v="1"/>
    <n v="0"/>
    <n v="1976"/>
    <s v="10/23 Baxter St"/>
    <s v="Coburg"/>
    <s v="Moreland"/>
    <s v="Northern Metropolitan"/>
    <n v="8"/>
    <n v="2016"/>
  </r>
  <r>
    <d v="2016-08-23T00:00:00"/>
    <n v="754000"/>
    <x v="2"/>
    <s v="Cunninghams"/>
    <x v="1"/>
    <n v="3056"/>
    <n v="2"/>
    <n v="2"/>
    <n v="1"/>
    <n v="177"/>
    <n v="2000"/>
    <s v="2/18 De Carle St"/>
    <s v="Brunswick"/>
    <s v="Moreland"/>
    <s v="Northern Metropolitan"/>
    <n v="8"/>
    <n v="2016"/>
  </r>
  <r>
    <d v="2016-08-23T00:00:00"/>
    <n v="780000"/>
    <x v="0"/>
    <s v="Melbourne Homes"/>
    <x v="0"/>
    <n v="3042"/>
    <n v="3"/>
    <n v="2"/>
    <n v="2"/>
    <n v="274"/>
    <m/>
    <s v="3a Irving St"/>
    <s v="Niddrie"/>
    <s v="Moonee Valley"/>
    <s v="Western Metropolitan"/>
    <n v="8"/>
    <n v="2016"/>
  </r>
  <r>
    <d v="2016-08-23T00:00:00"/>
    <n v="920000"/>
    <x v="0"/>
    <s v="Flanders &amp; Fish"/>
    <x v="1"/>
    <n v="3033"/>
    <n v="4"/>
    <n v="2"/>
    <n v="2"/>
    <n v="603"/>
    <n v="1975"/>
    <s v="45 Nyah St"/>
    <s v="Keilor East"/>
    <s v="Moonee Valley"/>
    <s v="Western Metropolitan"/>
    <n v="8"/>
    <n v="2016"/>
  </r>
  <r>
    <d v="2016-08-23T00:00:00"/>
    <n v="1080000"/>
    <x v="0"/>
    <s v="Cunninghams"/>
    <x v="1"/>
    <n v="3042"/>
    <n v="4"/>
    <n v="3"/>
    <n v="2"/>
    <n v="539"/>
    <n v="1976"/>
    <s v="2 Kelvin Cl"/>
    <s v="Niddrie"/>
    <s v="Moonee Valley"/>
    <s v="Western Metropolitan"/>
    <n v="8"/>
    <n v="2016"/>
  </r>
  <r>
    <d v="2016-08-23T00:00:00"/>
    <n v="1002000"/>
    <x v="0"/>
    <s v="Cunninghams"/>
    <x v="1"/>
    <n v="3148"/>
    <n v="2"/>
    <n v="1"/>
    <n v="1"/>
    <n v="585"/>
    <n v="1950"/>
    <s v="5 Bullarto St"/>
    <s v="Chadstone"/>
    <s v="Monash"/>
    <s v="Southern Metropolitan"/>
    <n v="8"/>
    <n v="2016"/>
  </r>
  <r>
    <d v="2016-08-23T00:00:00"/>
    <n v="1167500"/>
    <x v="0"/>
    <s v="Jones and Jones"/>
    <x v="1"/>
    <n v="3166"/>
    <n v="4"/>
    <n v="2"/>
    <n v="1"/>
    <n v="678"/>
    <n v="1950"/>
    <s v="3 Dalston Rd"/>
    <s v="Hughesdale"/>
    <s v="Monash"/>
    <s v="Southern Metropolitan"/>
    <n v="8"/>
    <n v="2016"/>
  </r>
  <r>
    <d v="2016-08-23T00:00:00"/>
    <n v="757500"/>
    <x v="0"/>
    <s v="Metro Ladder"/>
    <x v="1"/>
    <n v="3011"/>
    <n v="2"/>
    <n v="1"/>
    <n v="0"/>
    <n v="258"/>
    <n v="1900"/>
    <s v="69 MacPherson St"/>
    <s v="Footscray"/>
    <s v="Maribyrnong"/>
    <s v="Western Metropolitan"/>
    <n v="8"/>
    <n v="2016"/>
  </r>
  <r>
    <d v="2016-08-23T00:00:00"/>
    <n v="1000000"/>
    <x v="0"/>
    <s v="Maxwells"/>
    <x v="1"/>
    <n v="3013"/>
    <n v="3"/>
    <n v="2"/>
    <n v="1"/>
    <n v="448"/>
    <n v="1940"/>
    <s v="13 Benbow St"/>
    <s v="Yarraville"/>
    <s v="Maribyrnong"/>
    <s v="Western Metropolitan"/>
    <n v="8"/>
    <n v="2016"/>
  </r>
  <r>
    <d v="2016-08-23T00:00:00"/>
    <n v="1450000"/>
    <x v="0"/>
    <s v="Jones and Jones"/>
    <x v="0"/>
    <n v="3011"/>
    <n v="4"/>
    <n v="1"/>
    <n v="1"/>
    <n v="799"/>
    <n v="1910"/>
    <s v="20 Nicholson St"/>
    <s v="Footscray"/>
    <s v="Maribyrnong"/>
    <s v="Western Metropolitan"/>
    <n v="8"/>
    <n v="2016"/>
  </r>
  <r>
    <d v="2016-08-23T00:00:00"/>
    <n v="975000"/>
    <x v="0"/>
    <s v="Jones and Jones"/>
    <x v="1"/>
    <n v="3189"/>
    <n v="3"/>
    <n v="1"/>
    <n v="2"/>
    <n v="576"/>
    <n v="1940"/>
    <s v="1 Otford Cl"/>
    <s v="Moorabbin"/>
    <s v="Kingston"/>
    <s v="Southern Metropolitan"/>
    <n v="8"/>
    <n v="2016"/>
  </r>
  <r>
    <d v="2016-08-23T00:00:00"/>
    <n v="1450000"/>
    <x v="0"/>
    <s v="Cunninghams"/>
    <x v="0"/>
    <n v="3185"/>
    <n v="4"/>
    <n v="2"/>
    <n v="2"/>
    <n v="376"/>
    <n v="1917"/>
    <s v="3 Clarence St"/>
    <s v="Elsternwick"/>
    <s v="Glen Eira"/>
    <s v="Southern Metropolitan"/>
    <n v="8"/>
    <n v="2016"/>
  </r>
  <r>
    <d v="2016-08-23T00:00:00"/>
    <n v="702000"/>
    <x v="0"/>
    <s v="Best Bricks"/>
    <x v="1"/>
    <n v="3020"/>
    <n v="3"/>
    <n v="1"/>
    <n v="1"/>
    <n v="542"/>
    <n v="1950"/>
    <s v="17 Hampshire Rd"/>
    <s v="Sunshine"/>
    <s v="Brimbank"/>
    <s v="Western Metropolitan"/>
    <n v="8"/>
    <n v="2016"/>
  </r>
  <r>
    <d v="2016-08-23T00:00:00"/>
    <n v="805000"/>
    <x v="1"/>
    <s v="Property Barons"/>
    <x v="1"/>
    <n v="3103"/>
    <n v="2"/>
    <n v="1"/>
    <n v="1"/>
    <n v="209"/>
    <n v="1975"/>
    <s v="9/11 Parring Rd"/>
    <s v="Balwyn"/>
    <s v="Boroondara"/>
    <s v="Southern Metropolitan"/>
    <n v="8"/>
    <n v="2016"/>
  </r>
  <r>
    <d v="2016-08-23T00:00:00"/>
    <n v="2325000"/>
    <x v="0"/>
    <s v="Jones and Jones"/>
    <x v="1"/>
    <n v="3122"/>
    <n v="3"/>
    <n v="2"/>
    <n v="1"/>
    <n v="373"/>
    <m/>
    <s v="18 Violet Gr"/>
    <s v="Hawthorn"/>
    <s v="Boroondara"/>
    <s v="Southern Metropolitan"/>
    <n v="8"/>
    <n v="2016"/>
  </r>
  <r>
    <d v="2016-08-24T00:00:00"/>
    <n v="912000"/>
    <x v="0"/>
    <s v="Melbourne Homes"/>
    <x v="1"/>
    <n v="3121"/>
    <n v="2"/>
    <n v="1"/>
    <n v="2"/>
    <n v="204"/>
    <m/>
    <s v="215 Burnley St"/>
    <s v="Richmond"/>
    <s v="Yarra"/>
    <s v="Northern Metropolitan"/>
    <n v="8"/>
    <n v="2016"/>
  </r>
  <r>
    <d v="2016-08-24T00:00:00"/>
    <n v="1125000"/>
    <x v="0"/>
    <s v="Zimmerman"/>
    <x v="1"/>
    <n v="3143"/>
    <n v="2"/>
    <n v="1"/>
    <n v="2"/>
    <n v="169"/>
    <m/>
    <s v="34a Rose St"/>
    <s v="Armadale"/>
    <s v="Stonnington"/>
    <s v="Southern Metropolitan"/>
    <n v="8"/>
    <n v="2016"/>
  </r>
  <r>
    <d v="2016-08-24T00:00:00"/>
    <n v="1275000"/>
    <x v="0"/>
    <s v="Metro Ladder"/>
    <x v="1"/>
    <n v="3206"/>
    <n v="2"/>
    <n v="1"/>
    <n v="0"/>
    <n v="120"/>
    <n v="1900"/>
    <s v="105 Kerferd Rd"/>
    <s v="Albert Park"/>
    <s v="Port Phillip"/>
    <s v="Southern Metropolitan"/>
    <n v="8"/>
    <n v="2016"/>
  </r>
  <r>
    <d v="2016-08-24T00:00:00"/>
    <n v="1800000"/>
    <x v="0"/>
    <s v="Cunninghams"/>
    <x v="1"/>
    <n v="3206"/>
    <n v="3"/>
    <n v="2"/>
    <n v="1"/>
    <n v="90"/>
    <n v="1900"/>
    <s v="24 Kerferd Pl"/>
    <s v="Albert Park"/>
    <s v="Port Phillip"/>
    <s v="Southern Metropolitan"/>
    <n v="8"/>
    <n v="2016"/>
  </r>
  <r>
    <d v="2016-08-24T00:00:00"/>
    <n v="2120000"/>
    <x v="0"/>
    <s v="Sanders"/>
    <x v="1"/>
    <n v="3206"/>
    <n v="2"/>
    <n v="1"/>
    <n v="1"/>
    <n v="199"/>
    <n v="1900"/>
    <s v="29 Faussett St"/>
    <s v="Albert Park"/>
    <s v="Port Phillip"/>
    <s v="Southern Metropolitan"/>
    <n v="8"/>
    <n v="2016"/>
  </r>
  <r>
    <d v="2016-08-24T00:00:00"/>
    <n v="510000"/>
    <x v="1"/>
    <s v="Cunninghams"/>
    <x v="1"/>
    <n v="3042"/>
    <n v="2"/>
    <n v="1"/>
    <n v="1"/>
    <n v="141"/>
    <m/>
    <s v="2/13 North St"/>
    <s v="Airport West"/>
    <s v="Moonee Valley"/>
    <s v="Western Metropolitan"/>
    <n v="8"/>
    <n v="2016"/>
  </r>
  <r>
    <d v="2016-08-24T00:00:00"/>
    <n v="975000"/>
    <x v="0"/>
    <s v="Property Barons"/>
    <x v="1"/>
    <n v="3042"/>
    <n v="3"/>
    <n v="1"/>
    <n v="1"/>
    <n v="822"/>
    <m/>
    <s v="21 Hamilton St"/>
    <s v="Niddrie"/>
    <s v="Moonee Valley"/>
    <s v="Western Metropolitan"/>
    <n v="8"/>
    <n v="2016"/>
  </r>
  <r>
    <d v="2016-08-24T00:00:00"/>
    <n v="1266000"/>
    <x v="0"/>
    <s v="Metro Ladder"/>
    <x v="1"/>
    <n v="3040"/>
    <n v="3"/>
    <n v="1"/>
    <n v="2"/>
    <n v="635"/>
    <m/>
    <s v="151 Ogilvie St"/>
    <s v="Essendon"/>
    <s v="Moonee Valley"/>
    <s v="Western Metropolitan"/>
    <n v="8"/>
    <n v="2016"/>
  </r>
  <r>
    <d v="2016-08-24T00:00:00"/>
    <n v="500000"/>
    <x v="2"/>
    <s v="Jones and Jones"/>
    <x v="0"/>
    <n v="3016"/>
    <n v="2"/>
    <n v="1"/>
    <n v="1"/>
    <n v="53"/>
    <m/>
    <s v="4/4 Florence St"/>
    <s v="Williamstown North"/>
    <s v="Hobsons Bay"/>
    <s v="Western Metropolitan"/>
    <n v="8"/>
    <n v="2016"/>
  </r>
  <r>
    <d v="2016-08-24T00:00:00"/>
    <n v="580000"/>
    <x v="1"/>
    <s v="Cunninghams"/>
    <x v="0"/>
    <n v="3018"/>
    <n v="2"/>
    <n v="2"/>
    <n v="1"/>
    <n v="175"/>
    <n v="2013"/>
    <s v="5/8 David St"/>
    <s v="Altona"/>
    <s v="Hobsons Bay"/>
    <s v="Western Metropolitan"/>
    <n v="8"/>
    <n v="2016"/>
  </r>
  <r>
    <d v="2016-08-24T00:00:00"/>
    <n v="785000"/>
    <x v="2"/>
    <s v="Jones and Jones"/>
    <x v="1"/>
    <n v="3163"/>
    <n v="3"/>
    <n v="2"/>
    <n v="2"/>
    <n v="0"/>
    <n v="2009"/>
    <s v="4/178 Murrumbeena Rd"/>
    <s v="Murrumbeena"/>
    <s v="Glen Eira"/>
    <s v="Southern Metropolitan"/>
    <n v="8"/>
    <n v="2016"/>
  </r>
  <r>
    <d v="2016-08-24T00:00:00"/>
    <n v="1121000"/>
    <x v="0"/>
    <s v="Cunninghams"/>
    <x v="1"/>
    <n v="3070"/>
    <n v="3"/>
    <n v="1"/>
    <n v="0"/>
    <n v="0"/>
    <m/>
    <s v="60 Ross St"/>
    <s v="Northcote"/>
    <s v="Darebin"/>
    <s v="Northern Metropolitan"/>
    <n v="8"/>
    <n v="2016"/>
  </r>
  <r>
    <d v="2016-08-24T00:00:00"/>
    <n v="1200000"/>
    <x v="0"/>
    <s v="Cunninghams"/>
    <x v="1"/>
    <n v="3070"/>
    <n v="3"/>
    <n v="1"/>
    <n v="1"/>
    <n v="215"/>
    <n v="1920"/>
    <s v="30 Clarke St"/>
    <s v="Northcote"/>
    <s v="Darebin"/>
    <s v="Northern Metropolitan"/>
    <n v="8"/>
    <n v="2016"/>
  </r>
  <r>
    <d v="2016-08-24T00:00:00"/>
    <n v="599000"/>
    <x v="1"/>
    <s v="Sanders"/>
    <x v="1"/>
    <n v="3101"/>
    <n v="2"/>
    <n v="1"/>
    <n v="1"/>
    <n v="0"/>
    <m/>
    <s v="2/380 High St"/>
    <s v="Kew"/>
    <s v="Boroondara"/>
    <s v="Southern Metropolitan"/>
    <n v="8"/>
    <n v="2016"/>
  </r>
  <r>
    <d v="2016-08-24T00:00:00"/>
    <n v="1615000"/>
    <x v="2"/>
    <s v="Cunninghams"/>
    <x v="1"/>
    <n v="3124"/>
    <n v="3"/>
    <n v="1"/>
    <n v="2"/>
    <n v="389"/>
    <m/>
    <s v="2/1 Glen Iris Rd"/>
    <s v="Camberwell"/>
    <s v="Boroondara"/>
    <s v="Southern Metropolitan"/>
    <n v="8"/>
    <n v="2016"/>
  </r>
  <r>
    <d v="2016-08-24T00:00:00"/>
    <n v="1140000"/>
    <x v="2"/>
    <s v="Metro Ladder"/>
    <x v="1"/>
    <n v="3188"/>
    <n v="3"/>
    <n v="2"/>
    <n v="2"/>
    <n v="224"/>
    <n v="1999"/>
    <s v="3/22 Holyrood St"/>
    <s v="Hampton"/>
    <s v="Bayside"/>
    <s v="Southern Metropolitan"/>
    <n v="8"/>
    <n v="2016"/>
  </r>
  <r>
    <d v="2016-08-24T00:00:00"/>
    <n v="385000"/>
    <x v="1"/>
    <s v="Metro Ladder"/>
    <x v="0"/>
    <n v="3079"/>
    <n v="1"/>
    <n v="1"/>
    <n v="1"/>
    <n v="0"/>
    <n v="1970"/>
    <s v="2/29 St Elmo Rd"/>
    <s v="Ivanhoe"/>
    <s v="Banyule"/>
    <s v="Eastern Metropolitan"/>
    <n v="8"/>
    <n v="2016"/>
  </r>
  <r>
    <d v="2016-08-25T00:00:00"/>
    <n v="1010000"/>
    <x v="2"/>
    <s v="Metro Ladder"/>
    <x v="1"/>
    <n v="3121"/>
    <n v="2"/>
    <n v="1"/>
    <n v="1"/>
    <n v="151"/>
    <n v="1998"/>
    <s v="175 Dover St"/>
    <s v="Cremorne"/>
    <s v="Yarra"/>
    <s v="Northern Metropolitan"/>
    <n v="8"/>
    <n v="2016"/>
  </r>
  <r>
    <d v="2016-08-25T00:00:00"/>
    <n v="630000"/>
    <x v="1"/>
    <s v="Melbourne Homes"/>
    <x v="1"/>
    <n v="3141"/>
    <n v="2"/>
    <n v="1"/>
    <n v="1"/>
    <n v="0"/>
    <m/>
    <s v="7/44 Darling St"/>
    <s v="South Yarra"/>
    <s v="Stonnington"/>
    <s v="Southern Metropolitan"/>
    <n v="8"/>
    <n v="2016"/>
  </r>
  <r>
    <d v="2016-08-25T00:00:00"/>
    <n v="354000"/>
    <x v="1"/>
    <s v="Best Bricks"/>
    <x v="1"/>
    <n v="3182"/>
    <n v="1"/>
    <n v="1"/>
    <n v="1"/>
    <n v="1659"/>
    <n v="1960"/>
    <s v="26/11 Marine Pde"/>
    <s v="St Kilda"/>
    <s v="Port Phillip"/>
    <s v="Southern Metropolitan"/>
    <n v="8"/>
    <n v="2016"/>
  </r>
  <r>
    <d v="2016-08-25T00:00:00"/>
    <n v="600000"/>
    <x v="1"/>
    <s v="Metro Ladder"/>
    <x v="1"/>
    <n v="3184"/>
    <n v="2"/>
    <n v="1"/>
    <n v="1"/>
    <n v="0"/>
    <n v="1960"/>
    <s v="5/9 Dickens St"/>
    <s v="Elwood"/>
    <s v="Port Phillip"/>
    <s v="Southern Metropolitan"/>
    <n v="8"/>
    <n v="2016"/>
  </r>
  <r>
    <d v="2016-08-25T00:00:00"/>
    <n v="537000"/>
    <x v="1"/>
    <s v="Jones and Jones"/>
    <x v="0"/>
    <n v="3055"/>
    <n v="2"/>
    <n v="1"/>
    <n v="1"/>
    <n v="501"/>
    <n v="1960"/>
    <s v="6/86 Heller St"/>
    <s v="Brunswick West"/>
    <s v="Moreland"/>
    <s v="Northern Metropolitan"/>
    <n v="8"/>
    <n v="2016"/>
  </r>
  <r>
    <d v="2016-08-25T00:00:00"/>
    <n v="545000"/>
    <x v="1"/>
    <s v="Cunninghams"/>
    <x v="1"/>
    <n v="3032"/>
    <n v="2"/>
    <n v="1"/>
    <n v="2"/>
    <n v="194"/>
    <n v="1900"/>
    <s v="1/91 Epsom Rd"/>
    <s v="Ascot Vale"/>
    <s v="Moonee Valley"/>
    <s v="Western Metropolitan"/>
    <n v="8"/>
    <n v="2016"/>
  </r>
  <r>
    <d v="2016-08-25T00:00:00"/>
    <n v="820000"/>
    <x v="0"/>
    <s v="Cunninghams"/>
    <x v="0"/>
    <n v="3040"/>
    <n v="3"/>
    <n v="1"/>
    <n v="2"/>
    <n v="473"/>
    <m/>
    <s v="57 Hampton Rd"/>
    <s v="Essendon West"/>
    <s v="Moonee Valley"/>
    <s v="Western Metropolitan"/>
    <n v="8"/>
    <n v="2016"/>
  </r>
  <r>
    <d v="2016-08-25T00:00:00"/>
    <n v="822500"/>
    <x v="0"/>
    <s v="Cunninghams"/>
    <x v="1"/>
    <n v="3039"/>
    <n v="2"/>
    <n v="1"/>
    <n v="1"/>
    <n v="219"/>
    <n v="1900"/>
    <s v="3 Victoria St"/>
    <s v="Moonee Ponds"/>
    <s v="Moonee Valley"/>
    <s v="Western Metropolitan"/>
    <n v="8"/>
    <n v="2016"/>
  </r>
  <r>
    <d v="2016-08-25T00:00:00"/>
    <n v="826000"/>
    <x v="1"/>
    <s v="Jones and Jones"/>
    <x v="1"/>
    <n v="3141"/>
    <n v="2"/>
    <n v="1"/>
    <n v="1"/>
    <n v="0"/>
    <n v="1970"/>
    <s v="9/210 Domain Rd"/>
    <s v="South Yarra"/>
    <s v="Melbourne"/>
    <s v="Southern Metropolitan"/>
    <n v="8"/>
    <n v="2016"/>
  </r>
  <r>
    <d v="2016-08-25T00:00:00"/>
    <n v="1241000"/>
    <x v="0"/>
    <s v="Maxwells"/>
    <x v="1"/>
    <n v="3165"/>
    <n v="3"/>
    <n v="1"/>
    <n v="1"/>
    <n v="643"/>
    <m/>
    <s v="9 Colin St"/>
    <s v="Bentleigh East"/>
    <s v="Glen Eira"/>
    <s v="Southern Metropolitan"/>
    <n v="8"/>
    <n v="2016"/>
  </r>
  <r>
    <d v="2016-08-25T00:00:00"/>
    <n v="1314000"/>
    <x v="0"/>
    <s v="Flanders &amp; Fish"/>
    <x v="1"/>
    <n v="3162"/>
    <n v="3"/>
    <n v="1"/>
    <n v="2"/>
    <n v="339"/>
    <m/>
    <s v="5 Filbert St"/>
    <s v="Caulfield South"/>
    <s v="Glen Eira"/>
    <s v="Southern Metropolitan"/>
    <n v="8"/>
    <n v="2016"/>
  </r>
  <r>
    <d v="2016-08-25T00:00:00"/>
    <n v="301000"/>
    <x v="1"/>
    <s v="Property Barons"/>
    <x v="0"/>
    <n v="3073"/>
    <n v="3"/>
    <n v="1"/>
    <n v="1"/>
    <n v="0"/>
    <n v="1970"/>
    <s v="6/833 High St"/>
    <s v="Reservoir"/>
    <s v="Darebin"/>
    <s v="Northern Metropolitan"/>
    <n v="8"/>
    <n v="2016"/>
  </r>
  <r>
    <d v="2016-08-25T00:00:00"/>
    <n v="438000"/>
    <x v="1"/>
    <s v="Cunninghams"/>
    <x v="0"/>
    <n v="3071"/>
    <n v="2"/>
    <n v="1"/>
    <n v="1"/>
    <n v="0"/>
    <n v="1970"/>
    <s v="7/67 Pender St"/>
    <s v="Thornbury"/>
    <s v="Darebin"/>
    <s v="Northern Metropolitan"/>
    <n v="8"/>
    <n v="2016"/>
  </r>
  <r>
    <d v="2016-08-25T00:00:00"/>
    <n v="842000"/>
    <x v="0"/>
    <s v="Property Barons"/>
    <x v="1"/>
    <n v="3072"/>
    <n v="3"/>
    <n v="1"/>
    <n v="1"/>
    <n v="398"/>
    <m/>
    <s v="25 Pender St"/>
    <s v="Preston"/>
    <s v="Darebin"/>
    <s v="Northern Metropolitan"/>
    <n v="8"/>
    <n v="2016"/>
  </r>
  <r>
    <d v="2016-08-25T00:00:00"/>
    <n v="1388800"/>
    <x v="0"/>
    <s v="Jones and Jones"/>
    <x v="1"/>
    <n v="3104"/>
    <n v="4"/>
    <n v="2"/>
    <n v="1"/>
    <n v="517"/>
    <n v="1970"/>
    <s v="39 Kawarren St"/>
    <s v="Balwyn North"/>
    <s v="Boroondara"/>
    <s v="Southern Metropolitan"/>
    <n v="8"/>
    <n v="2016"/>
  </r>
  <r>
    <d v="2016-08-25T00:00:00"/>
    <n v="1740000"/>
    <x v="0"/>
    <s v="Jones and Jones"/>
    <x v="0"/>
    <n v="3104"/>
    <n v="4"/>
    <n v="2"/>
    <n v="2"/>
    <n v="610"/>
    <n v="1993"/>
    <s v="8 Cash St"/>
    <s v="Balwyn North"/>
    <s v="Boroondara"/>
    <s v="Southern Metropolitan"/>
    <n v="8"/>
    <n v="2016"/>
  </r>
  <r>
    <d v="2016-08-25T00:00:00"/>
    <n v="2155000"/>
    <x v="0"/>
    <s v="Jones and Jones"/>
    <x v="1"/>
    <n v="3104"/>
    <n v="4"/>
    <n v="2"/>
    <n v="3"/>
    <n v="620"/>
    <m/>
    <s v="10 Hood St"/>
    <s v="Balwyn North"/>
    <s v="Boroondara"/>
    <s v="Southern Metropolitan"/>
    <n v="8"/>
    <n v="2016"/>
  </r>
  <r>
    <d v="2016-08-25T00:00:00"/>
    <n v="2155000"/>
    <x v="0"/>
    <s v="Property Barons"/>
    <x v="1"/>
    <n v="3124"/>
    <n v="3"/>
    <n v="1"/>
    <n v="1"/>
    <n v="891"/>
    <m/>
    <s v="14 Hollsmoor Rd"/>
    <s v="Camberwell"/>
    <s v="Boroondara"/>
    <s v="Southern Metropolitan"/>
    <n v="8"/>
    <n v="2016"/>
  </r>
  <r>
    <d v="2016-08-25T00:00:00"/>
    <n v="2215000"/>
    <x v="0"/>
    <s v="Cunninghams"/>
    <x v="0"/>
    <n v="3147"/>
    <n v="4"/>
    <n v="2"/>
    <n v="1"/>
    <n v="681"/>
    <n v="1940"/>
    <s v="33 Eleanor St"/>
    <s v="Ashburton"/>
    <s v="Boroondara"/>
    <s v="Southern Metropolitan"/>
    <n v="8"/>
    <n v="2016"/>
  </r>
  <r>
    <d v="2016-08-25T00:00:00"/>
    <n v="865000"/>
    <x v="1"/>
    <s v="Metro Ladder"/>
    <x v="1"/>
    <n v="3188"/>
    <n v="3"/>
    <n v="2"/>
    <n v="2"/>
    <n v="317"/>
    <m/>
    <s v="1/4 Flowerdale Rd"/>
    <s v="Hampton East"/>
    <s v="Bayside"/>
    <s v="Southern Metropolitan"/>
    <n v="8"/>
    <n v="2016"/>
  </r>
  <r>
    <d v="2016-08-25T00:00:00"/>
    <n v="1455000"/>
    <x v="0"/>
    <s v="Property Barons"/>
    <x v="0"/>
    <n v="3084"/>
    <n v="3"/>
    <n v="1"/>
    <n v="4"/>
    <n v="836"/>
    <n v="1905"/>
    <s v="175 Cape St"/>
    <s v="Heidelberg"/>
    <s v="Banyule"/>
    <s v="Eastern Metropolitan"/>
    <n v="8"/>
    <n v="2016"/>
  </r>
  <r>
    <d v="2016-08-26T00:00:00"/>
    <n v="582000"/>
    <x v="1"/>
    <s v="Cunninghams"/>
    <x v="1"/>
    <n v="3121"/>
    <n v="2"/>
    <n v="1"/>
    <n v="1"/>
    <n v="0"/>
    <n v="2001"/>
    <s v="29/9 Tennyson St"/>
    <s v="Richmond"/>
    <s v="Yarra"/>
    <s v="Northern Metropolitan"/>
    <n v="8"/>
    <n v="2016"/>
  </r>
  <r>
    <d v="2016-08-26T00:00:00"/>
    <n v="2000000"/>
    <x v="0"/>
    <s v="Jones and Jones"/>
    <x v="0"/>
    <n v="3127"/>
    <n v="6"/>
    <n v="3"/>
    <n v="4"/>
    <n v="650"/>
    <n v="1997"/>
    <s v="19 Sydenham La"/>
    <s v="Surrey Hills"/>
    <s v="Whitehorse"/>
    <s v="Southern Metropolitan"/>
    <n v="8"/>
    <n v="2016"/>
  </r>
  <r>
    <d v="2016-08-26T00:00:00"/>
    <n v="523000"/>
    <x v="1"/>
    <s v="Metro Ladder"/>
    <x v="1"/>
    <n v="3141"/>
    <n v="1"/>
    <n v="1"/>
    <n v="0"/>
    <n v="0"/>
    <n v="1940"/>
    <s v="5/205 Williams Rd"/>
    <s v="South Yarra"/>
    <s v="Stonnington"/>
    <s v="Southern Metropolitan"/>
    <n v="8"/>
    <n v="2016"/>
  </r>
  <r>
    <d v="2016-08-26T00:00:00"/>
    <n v="1430000"/>
    <x v="0"/>
    <s v="Cunninghams"/>
    <x v="1"/>
    <n v="3181"/>
    <n v="3"/>
    <n v="1"/>
    <n v="0"/>
    <n v="135"/>
    <n v="1900"/>
    <s v="14 Doon St"/>
    <s v="Prahran"/>
    <s v="Stonnington"/>
    <s v="Southern Metropolitan"/>
    <n v="8"/>
    <n v="2016"/>
  </r>
  <r>
    <d v="2016-08-26T00:00:00"/>
    <n v="565000"/>
    <x v="1"/>
    <s v="Cunninghams"/>
    <x v="0"/>
    <n v="3182"/>
    <n v="2"/>
    <n v="2"/>
    <n v="1"/>
    <n v="0"/>
    <n v="2013"/>
    <s v="602/13 Wellington St"/>
    <s v="St Kilda"/>
    <s v="Port Phillip"/>
    <s v="Southern Metropolitan"/>
    <n v="8"/>
    <n v="2016"/>
  </r>
  <r>
    <d v="2016-08-26T00:00:00"/>
    <n v="740000"/>
    <x v="1"/>
    <s v="Sanders"/>
    <x v="0"/>
    <n v="3006"/>
    <n v="3"/>
    <n v="2"/>
    <n v="1"/>
    <n v="0"/>
    <n v="1994"/>
    <s v="7/100 Wells St"/>
    <s v="Southbank"/>
    <s v="Port Phillip"/>
    <s v="Southern Metropolitan"/>
    <n v="8"/>
    <n v="2016"/>
  </r>
  <r>
    <d v="2016-08-26T00:00:00"/>
    <n v="440000"/>
    <x v="1"/>
    <s v="Cunninghams"/>
    <x v="1"/>
    <n v="3056"/>
    <n v="1"/>
    <n v="1"/>
    <n v="1"/>
    <n v="0"/>
    <m/>
    <s v="2/825 Park St"/>
    <s v="Brunswick"/>
    <s v="Moreland"/>
    <s v="Northern Metropolitan"/>
    <n v="8"/>
    <n v="2016"/>
  </r>
  <r>
    <d v="2016-08-26T00:00:00"/>
    <n v="625000"/>
    <x v="0"/>
    <s v="Cunninghams"/>
    <x v="1"/>
    <n v="3058"/>
    <n v="3"/>
    <n v="1"/>
    <n v="2"/>
    <n v="104"/>
    <n v="2014"/>
    <s v="13 Pixel Cct"/>
    <s v="Coburg North"/>
    <s v="Moreland"/>
    <s v="Northern Metropolitan"/>
    <n v="8"/>
    <n v="2016"/>
  </r>
  <r>
    <d v="2016-08-26T00:00:00"/>
    <n v="690000"/>
    <x v="0"/>
    <s v="Metro Ladder"/>
    <x v="1"/>
    <n v="3046"/>
    <n v="4"/>
    <n v="1"/>
    <n v="1"/>
    <n v="553"/>
    <n v="1960"/>
    <s v="7 Pines Gr"/>
    <s v="Oak Park"/>
    <s v="Moreland"/>
    <s v="Northern Metropolitan"/>
    <n v="8"/>
    <n v="2016"/>
  </r>
  <r>
    <d v="2016-08-26T00:00:00"/>
    <n v="1211000"/>
    <x v="0"/>
    <s v="Cunninghams"/>
    <x v="1"/>
    <n v="3039"/>
    <n v="4"/>
    <n v="1"/>
    <n v="3"/>
    <n v="477"/>
    <n v="1910"/>
    <s v="50 Wilson St"/>
    <s v="Moonee Ponds"/>
    <s v="Moonee Valley"/>
    <s v="Western Metropolitan"/>
    <n v="8"/>
    <n v="2016"/>
  </r>
  <r>
    <d v="2016-08-26T00:00:00"/>
    <n v="1285000"/>
    <x v="0"/>
    <s v="Cunninghams"/>
    <x v="1"/>
    <n v="3041"/>
    <n v="3"/>
    <n v="2"/>
    <n v="2"/>
    <n v="616"/>
    <m/>
    <s v="42 Henshall Rd"/>
    <s v="Strathmore"/>
    <s v="Moonee Valley"/>
    <s v="Western Metropolitan"/>
    <n v="8"/>
    <n v="2016"/>
  </r>
  <r>
    <d v="2016-08-26T00:00:00"/>
    <n v="702000"/>
    <x v="2"/>
    <s v="Property Barons"/>
    <x v="1"/>
    <n v="3125"/>
    <n v="3"/>
    <n v="2"/>
    <n v="1"/>
    <n v="170"/>
    <n v="2001"/>
    <s v="3/124 Highbury Rd"/>
    <s v="Burwood"/>
    <s v="Monash"/>
    <s v="Southern Metropolitan"/>
    <n v="8"/>
    <n v="2016"/>
  </r>
  <r>
    <d v="2016-08-26T00:00:00"/>
    <n v="720000"/>
    <x v="1"/>
    <s v="Maxwells"/>
    <x v="1"/>
    <n v="3006"/>
    <n v="3"/>
    <n v="1"/>
    <n v="1"/>
    <n v="0"/>
    <n v="1993"/>
    <s v="41/106 Southbank Bvd"/>
    <s v="Southbank"/>
    <s v="Melbourne"/>
    <s v="Southern Metropolitan"/>
    <n v="8"/>
    <n v="2016"/>
  </r>
  <r>
    <d v="2016-08-26T00:00:00"/>
    <n v="725000"/>
    <x v="0"/>
    <s v="Metro Ladder"/>
    <x v="1"/>
    <n v="3013"/>
    <n v="3"/>
    <n v="1"/>
    <n v="5"/>
    <n v="558"/>
    <n v="1940"/>
    <s v="443 Geelong Rd"/>
    <s v="Yarraville"/>
    <s v="Maribyrnong"/>
    <s v="Western Metropolitan"/>
    <n v="8"/>
    <n v="2016"/>
  </r>
  <r>
    <d v="2016-08-26T00:00:00"/>
    <n v="830000"/>
    <x v="0"/>
    <s v="Metro Ladder"/>
    <x v="1"/>
    <n v="3012"/>
    <n v="4"/>
    <n v="1"/>
    <n v="2"/>
    <n v="426"/>
    <n v="1930"/>
    <s v="28 Khartoum St"/>
    <s v="West Footscray"/>
    <s v="Maribyrnong"/>
    <s v="Western Metropolitan"/>
    <n v="8"/>
    <n v="2016"/>
  </r>
  <r>
    <d v="2016-08-26T00:00:00"/>
    <n v="1100000"/>
    <x v="0"/>
    <s v="Property Barons"/>
    <x v="0"/>
    <n v="3105"/>
    <n v="4"/>
    <n v="2"/>
    <n v="2"/>
    <n v="693"/>
    <n v="1975"/>
    <s v="19 Barak St"/>
    <s v="Bulleen"/>
    <s v="Manningham"/>
    <s v="Eastern Metropolitan"/>
    <n v="8"/>
    <n v="2016"/>
  </r>
  <r>
    <d v="2016-08-26T00:00:00"/>
    <n v="1126000"/>
    <x v="0"/>
    <s v="Jones and Jones"/>
    <x v="1"/>
    <n v="3167"/>
    <n v="4"/>
    <n v="2"/>
    <n v="2"/>
    <n v="530"/>
    <n v="1980"/>
    <s v="15 Yarra Ct"/>
    <s v="Oakleigh South"/>
    <s v="Kingston"/>
    <s v="South-Eastern Metropolitan"/>
    <n v="8"/>
    <n v="2016"/>
  </r>
  <r>
    <d v="2016-08-26T00:00:00"/>
    <n v="503000"/>
    <x v="1"/>
    <s v="Jones and Jones"/>
    <x v="1"/>
    <n v="3204"/>
    <n v="2"/>
    <n v="1"/>
    <n v="1"/>
    <n v="0"/>
    <n v="1960"/>
    <s v="5/9 Whitmuir Rd"/>
    <s v="Bentleigh"/>
    <s v="Glen Eira"/>
    <s v="Southern Metropolitan"/>
    <n v="8"/>
    <n v="2016"/>
  </r>
  <r>
    <d v="2016-08-26T00:00:00"/>
    <n v="1281000"/>
    <x v="0"/>
    <s v="Metro Ladder"/>
    <x v="1"/>
    <n v="3204"/>
    <n v="4"/>
    <n v="1"/>
    <n v="5"/>
    <n v="594"/>
    <n v="1940"/>
    <s v="72 Daley St"/>
    <s v="Bentleigh"/>
    <s v="Glen Eira"/>
    <s v="Southern Metropolitan"/>
    <n v="8"/>
    <n v="2016"/>
  </r>
  <r>
    <d v="2016-08-26T00:00:00"/>
    <n v="1350000"/>
    <x v="0"/>
    <s v="Flanders &amp; Fish"/>
    <x v="0"/>
    <n v="3163"/>
    <n v="2"/>
    <n v="2"/>
    <n v="2"/>
    <n v="265"/>
    <n v="1920"/>
    <s v="254 Neerim Rd"/>
    <s v="Carnegie"/>
    <s v="Glen Eira"/>
    <s v="Southern Metropolitan"/>
    <n v="8"/>
    <n v="2016"/>
  </r>
  <r>
    <d v="2016-08-26T00:00:00"/>
    <n v="432000"/>
    <x v="1"/>
    <s v="Cunninghams"/>
    <x v="1"/>
    <n v="3073"/>
    <n v="2"/>
    <n v="1"/>
    <n v="1"/>
    <n v="137"/>
    <m/>
    <s v="7/47 Storey Rd"/>
    <s v="Reservoir"/>
    <s v="Darebin"/>
    <s v="Northern Metropolitan"/>
    <n v="8"/>
    <n v="2016"/>
  </r>
  <r>
    <d v="2016-08-26T00:00:00"/>
    <n v="790000"/>
    <x v="0"/>
    <s v="Cunninghams"/>
    <x v="1"/>
    <n v="3072"/>
    <n v="2"/>
    <n v="1"/>
    <n v="1"/>
    <n v="266"/>
    <n v="1925"/>
    <s v="13 Patterson St"/>
    <s v="Preston"/>
    <s v="Darebin"/>
    <s v="Northern Metropolitan"/>
    <n v="8"/>
    <n v="2016"/>
  </r>
  <r>
    <d v="2016-08-26T00:00:00"/>
    <n v="620000"/>
    <x v="0"/>
    <s v="Best Bricks"/>
    <x v="0"/>
    <n v="3020"/>
    <n v="3"/>
    <n v="3"/>
    <n v="2"/>
    <n v="221"/>
    <n v="2011"/>
    <s v="4a Downing St"/>
    <s v="Sunshine North"/>
    <s v="Brimbank"/>
    <s v="Western Metropolitan"/>
    <n v="8"/>
    <n v="2016"/>
  </r>
  <r>
    <d v="2016-08-26T00:00:00"/>
    <n v="395000"/>
    <x v="1"/>
    <s v="Jones and Jones"/>
    <x v="0"/>
    <n v="3101"/>
    <n v="1"/>
    <n v="1"/>
    <n v="1"/>
    <n v="0"/>
    <n v="2005"/>
    <s v="28/60 Harp Rd"/>
    <s v="Kew"/>
    <s v="Boroondara"/>
    <s v="Southern Metropolitan"/>
    <n v="8"/>
    <n v="2016"/>
  </r>
  <r>
    <d v="2016-08-26T00:00:00"/>
    <n v="450000"/>
    <x v="1"/>
    <s v="Jones and Jones"/>
    <x v="0"/>
    <n v="3122"/>
    <n v="2"/>
    <n v="1"/>
    <n v="1"/>
    <n v="0"/>
    <n v="1970"/>
    <s v="3/33 Elphin Gr"/>
    <s v="Hawthorn"/>
    <s v="Boroondara"/>
    <s v="Southern Metropolitan"/>
    <n v="8"/>
    <n v="2016"/>
  </r>
  <r>
    <d v="2016-08-26T00:00:00"/>
    <n v="785000"/>
    <x v="1"/>
    <s v="Jones and Jones"/>
    <x v="1"/>
    <n v="3146"/>
    <n v="2"/>
    <n v="1"/>
    <n v="1"/>
    <n v="0"/>
    <m/>
    <s v="3/32 Iris Rd"/>
    <s v="Glen Iris"/>
    <s v="Boroondara"/>
    <s v="Southern Metropolitan"/>
    <n v="8"/>
    <n v="2016"/>
  </r>
  <r>
    <d v="2016-08-26T00:00:00"/>
    <n v="900400"/>
    <x v="2"/>
    <s v="Property Barons"/>
    <x v="1"/>
    <n v="3124"/>
    <n v="2"/>
    <n v="1"/>
    <n v="1"/>
    <n v="93"/>
    <m/>
    <s v="3/573 Riversdale Rd"/>
    <s v="Camberwell"/>
    <s v="Boroondara"/>
    <s v="Southern Metropolitan"/>
    <n v="8"/>
    <n v="2016"/>
  </r>
  <r>
    <d v="2016-08-26T00:00:00"/>
    <n v="1400000"/>
    <x v="0"/>
    <s v="Jones and Jones"/>
    <x v="0"/>
    <n v="3122"/>
    <n v="3"/>
    <n v="2"/>
    <n v="1"/>
    <n v="164"/>
    <n v="1890"/>
    <s v="37 Brook St"/>
    <s v="Hawthorn"/>
    <s v="Boroondara"/>
    <s v="Southern Metropolitan"/>
    <n v="8"/>
    <n v="2016"/>
  </r>
  <r>
    <d v="2016-08-26T00:00:00"/>
    <n v="1420000"/>
    <x v="0"/>
    <s v="Cunninghams"/>
    <x v="0"/>
    <n v="3123"/>
    <n v="3"/>
    <n v="1"/>
    <n v="2"/>
    <n v="362"/>
    <n v="1910"/>
    <s v="40 Campbell Gr"/>
    <s v="Hawthorn East"/>
    <s v="Boroondara"/>
    <s v="Southern Metropolitan"/>
    <n v="8"/>
    <n v="2016"/>
  </r>
  <r>
    <d v="2016-08-26T00:00:00"/>
    <n v="1875000"/>
    <x v="0"/>
    <s v="Cunninghams"/>
    <x v="1"/>
    <n v="3146"/>
    <n v="3"/>
    <n v="2"/>
    <n v="3"/>
    <n v="607"/>
    <m/>
    <s v="20 Howie St"/>
    <s v="Glen Iris"/>
    <s v="Boroondara"/>
    <s v="Southern Metropolitan"/>
    <n v="8"/>
    <n v="2016"/>
  </r>
  <r>
    <d v="2016-08-26T00:00:00"/>
    <n v="587000"/>
    <x v="1"/>
    <s v="Cunninghams"/>
    <x v="1"/>
    <n v="3188"/>
    <n v="2"/>
    <n v="1"/>
    <n v="1"/>
    <n v="0"/>
    <n v="1975"/>
    <s v="6/334 Hampton St"/>
    <s v="Hampton"/>
    <s v="Bayside"/>
    <s v="Southern Metropolitan"/>
    <n v="8"/>
    <n v="2016"/>
  </r>
  <r>
    <d v="2016-08-26T00:00:00"/>
    <n v="1680000"/>
    <x v="0"/>
    <s v="Metro Ladder"/>
    <x v="1"/>
    <n v="3188"/>
    <n v="4"/>
    <n v="1"/>
    <n v="1"/>
    <n v="723"/>
    <n v="1955"/>
    <s v="131 Linacre Rd"/>
    <s v="Hampton"/>
    <s v="Bayside"/>
    <s v="Southern Metropolitan"/>
    <n v="8"/>
    <n v="2016"/>
  </r>
  <r>
    <d v="2016-08-26T00:00:00"/>
    <n v="2320000"/>
    <x v="0"/>
    <s v="Melbourne Homes"/>
    <x v="1"/>
    <n v="3186"/>
    <n v="3"/>
    <n v="2"/>
    <n v="2"/>
    <n v="589"/>
    <m/>
    <s v="35 Champion St"/>
    <s v="Brighton"/>
    <s v="Bayside"/>
    <s v="Southern Metropolitan"/>
    <n v="8"/>
    <n v="2016"/>
  </r>
  <r>
    <d v="2016-08-26T00:00:00"/>
    <n v="815000"/>
    <x v="0"/>
    <s v="Flanders &amp; Fish"/>
    <x v="0"/>
    <n v="3081"/>
    <n v="2"/>
    <n v="1"/>
    <n v="2"/>
    <n v="589"/>
    <n v="1930"/>
    <s v="97 Edwin St"/>
    <s v="Heidelberg Heights"/>
    <s v="Banyule"/>
    <s v="Eastern Metropolitan"/>
    <n v="8"/>
    <n v="2016"/>
  </r>
  <r>
    <d v="2016-08-27T00:00:00"/>
    <n v="533000"/>
    <x v="1"/>
    <s v="Jones and Jones"/>
    <x v="0"/>
    <n v="3068"/>
    <n v="2"/>
    <n v="1"/>
    <n v="1"/>
    <n v="0"/>
    <n v="1970"/>
    <s v="1/493 Hoddle St"/>
    <s v="Clifton Hill"/>
    <s v="Yarra"/>
    <s v="Northern Metropolitan"/>
    <n v="8"/>
    <n v="2016"/>
  </r>
  <r>
    <d v="2016-08-27T00:00:00"/>
    <n v="860000"/>
    <x v="0"/>
    <s v="Jones and Jones"/>
    <x v="1"/>
    <n v="3068"/>
    <n v="2"/>
    <n v="1"/>
    <n v="0"/>
    <n v="104"/>
    <n v="1880"/>
    <s v="470 Brunswick St"/>
    <s v="Fitzroy North"/>
    <s v="Yarra"/>
    <s v="Northern Metropolitan"/>
    <n v="8"/>
    <n v="2016"/>
  </r>
  <r>
    <d v="2016-08-27T00:00:00"/>
    <n v="1283000"/>
    <x v="0"/>
    <s v="Cunninghams"/>
    <x v="1"/>
    <n v="3068"/>
    <n v="2"/>
    <n v="1"/>
    <n v="2"/>
    <n v="204"/>
    <m/>
    <s v="421 Rae St"/>
    <s v="Fitzroy North"/>
    <s v="Yarra"/>
    <s v="Northern Metropolitan"/>
    <n v="8"/>
    <n v="2016"/>
  </r>
  <r>
    <d v="2016-08-27T00:00:00"/>
    <n v="1500000"/>
    <x v="1"/>
    <s v="Jones and Jones"/>
    <x v="1"/>
    <n v="3066"/>
    <n v="3"/>
    <n v="2"/>
    <n v="2"/>
    <n v="0"/>
    <n v="1920"/>
    <s v="8/79 Oxford St"/>
    <s v="Collingwood"/>
    <s v="Yarra"/>
    <s v="Northern Metropolitan"/>
    <n v="8"/>
    <n v="2016"/>
  </r>
  <r>
    <d v="2016-08-27T00:00:00"/>
    <n v="465000"/>
    <x v="1"/>
    <s v="Cunninghams"/>
    <x v="1"/>
    <n v="3128"/>
    <n v="2"/>
    <n v="2"/>
    <n v="1"/>
    <n v="0"/>
    <n v="2010"/>
    <s v="31/41 Harrow St"/>
    <s v="Box Hill"/>
    <s v="Whitehorse"/>
    <s v="Eastern Metropolitan"/>
    <n v="8"/>
    <n v="2016"/>
  </r>
  <r>
    <d v="2016-08-27T00:00:00"/>
    <n v="2100000"/>
    <x v="0"/>
    <s v="Cunninghams"/>
    <x v="0"/>
    <n v="3127"/>
    <n v="5"/>
    <n v="2"/>
    <n v="2"/>
    <n v="1025"/>
    <n v="1915"/>
    <s v="7 Newton St"/>
    <s v="Surrey Hills"/>
    <s v="Whitehorse"/>
    <s v="Southern Metropolitan"/>
    <n v="8"/>
    <n v="2016"/>
  </r>
  <r>
    <d v="2016-08-27T00:00:00"/>
    <n v="505000"/>
    <x v="1"/>
    <s v="SJ"/>
    <x v="1"/>
    <n v="3141"/>
    <n v="2"/>
    <n v="1"/>
    <n v="1"/>
    <n v="0"/>
    <n v="1969"/>
    <s v="8/3 Barnsbury Rd"/>
    <s v="South Yarra"/>
    <s v="Stonnington"/>
    <s v="Southern Metropolitan"/>
    <n v="8"/>
    <n v="2016"/>
  </r>
  <r>
    <d v="2016-08-27T00:00:00"/>
    <n v="650000"/>
    <x v="2"/>
    <s v="Jones and Jones"/>
    <x v="1"/>
    <n v="3145"/>
    <n v="2"/>
    <n v="2"/>
    <n v="1"/>
    <n v="0"/>
    <n v="2015"/>
    <s v="1c Wilmot St"/>
    <s v="Malvern East"/>
    <s v="Stonnington"/>
    <s v="Southern Metropolitan"/>
    <n v="8"/>
    <n v="2016"/>
  </r>
  <r>
    <d v="2016-08-27T00:00:00"/>
    <n v="560000"/>
    <x v="1"/>
    <s v="Cunninghams"/>
    <x v="1"/>
    <n v="3182"/>
    <n v="2"/>
    <n v="1"/>
    <n v="2"/>
    <n v="1676"/>
    <m/>
    <s v="9/12 Charnwood Rd"/>
    <s v="St Kilda"/>
    <s v="Port Phillip"/>
    <s v="Southern Metropolitan"/>
    <n v="8"/>
    <n v="2016"/>
  </r>
  <r>
    <d v="2016-08-27T00:00:00"/>
    <n v="703000"/>
    <x v="0"/>
    <s v="Cunninghams"/>
    <x v="1"/>
    <n v="3046"/>
    <n v="3"/>
    <n v="1"/>
    <n v="4"/>
    <n v="704"/>
    <n v="1960"/>
    <s v="10 Anselm Gr"/>
    <s v="Glenroy"/>
    <s v="Moreland"/>
    <s v="Northern Metropolitan"/>
    <n v="8"/>
    <n v="2016"/>
  </r>
  <r>
    <d v="2016-08-27T00:00:00"/>
    <n v="921500"/>
    <x v="0"/>
    <s v="Cunninghams"/>
    <x v="1"/>
    <n v="3055"/>
    <n v="4"/>
    <n v="1"/>
    <n v="1"/>
    <n v="575"/>
    <n v="1930"/>
    <s v="9 Peacock St"/>
    <s v="Brunswick West"/>
    <s v="Moreland"/>
    <s v="Northern Metropolitan"/>
    <n v="8"/>
    <n v="2016"/>
  </r>
  <r>
    <d v="2016-08-27T00:00:00"/>
    <n v="393000"/>
    <x v="1"/>
    <s v="Metro Ladder"/>
    <x v="1"/>
    <n v="3041"/>
    <n v="2"/>
    <n v="1"/>
    <n v="1"/>
    <n v="999"/>
    <n v="1970"/>
    <s v="2/10 Oshannassy St"/>
    <s v="Essendon North"/>
    <s v="Moonee Valley"/>
    <s v="Western Metropolitan"/>
    <n v="8"/>
    <n v="2016"/>
  </r>
  <r>
    <d v="2016-08-27T00:00:00"/>
    <n v="415000"/>
    <x v="1"/>
    <s v="Maxwells"/>
    <x v="1"/>
    <n v="3039"/>
    <n v="1"/>
    <n v="1"/>
    <n v="1"/>
    <n v="0"/>
    <m/>
    <s v="1/5 Park St"/>
    <s v="Moonee Ponds"/>
    <s v="Moonee Valley"/>
    <s v="Western Metropolitan"/>
    <n v="8"/>
    <n v="2016"/>
  </r>
  <r>
    <d v="2016-08-27T00:00:00"/>
    <n v="820000"/>
    <x v="1"/>
    <s v="Cunninghams"/>
    <x v="1"/>
    <n v="3040"/>
    <n v="3"/>
    <n v="1"/>
    <n v="1"/>
    <n v="0"/>
    <m/>
    <s v="1/52 Elder Pde"/>
    <s v="Essendon"/>
    <s v="Moonee Valley"/>
    <s v="Western Metropolitan"/>
    <n v="8"/>
    <n v="2016"/>
  </r>
  <r>
    <d v="2016-08-27T00:00:00"/>
    <n v="965000"/>
    <x v="0"/>
    <s v="Flanders &amp; Fish"/>
    <x v="1"/>
    <n v="3032"/>
    <n v="3"/>
    <n v="1"/>
    <n v="0"/>
    <n v="216"/>
    <m/>
    <s v="10 Ayr St"/>
    <s v="Ascot Vale"/>
    <s v="Moonee Valley"/>
    <s v="Western Metropolitan"/>
    <n v="8"/>
    <n v="2016"/>
  </r>
  <r>
    <d v="2016-08-27T00:00:00"/>
    <n v="330000"/>
    <x v="1"/>
    <s v="Maxwells"/>
    <x v="0"/>
    <n v="3013"/>
    <n v="2"/>
    <n v="1"/>
    <n v="1"/>
    <n v="0"/>
    <n v="1970"/>
    <s v="3/107 Somerville Rd"/>
    <s v="Yarraville"/>
    <s v="Maribyrnong"/>
    <s v="Western Metropolitan"/>
    <n v="8"/>
    <n v="2016"/>
  </r>
  <r>
    <d v="2016-08-27T00:00:00"/>
    <n v="1401000"/>
    <x v="0"/>
    <s v="Cunninghams"/>
    <x v="1"/>
    <n v="3105"/>
    <n v="4"/>
    <n v="2"/>
    <n v="2"/>
    <n v="617"/>
    <m/>
    <s v="10 Tanami Ct"/>
    <s v="Bulleen"/>
    <s v="Manningham"/>
    <s v="Eastern Metropolitan"/>
    <n v="8"/>
    <n v="2016"/>
  </r>
  <r>
    <d v="2016-08-27T00:00:00"/>
    <n v="800000"/>
    <x v="0"/>
    <s v="Metro Ladder"/>
    <x v="0"/>
    <n v="3189"/>
    <n v="3"/>
    <n v="2"/>
    <n v="2"/>
    <n v="261"/>
    <n v="1990"/>
    <s v="10 Beilby St"/>
    <s v="Moorabbin"/>
    <s v="Kingston"/>
    <s v="Southern Metropolitan"/>
    <n v="8"/>
    <n v="2016"/>
  </r>
  <r>
    <d v="2016-08-27T00:00:00"/>
    <n v="380000"/>
    <x v="1"/>
    <s v="Zimmerman"/>
    <x v="0"/>
    <n v="3015"/>
    <n v="2"/>
    <n v="1"/>
    <n v="1"/>
    <n v="78"/>
    <n v="1960"/>
    <s v="2/108 Blackshaws Rd"/>
    <s v="South Kingsville"/>
    <s v="Hobsons Bay"/>
    <s v="Western Metropolitan"/>
    <n v="8"/>
    <n v="2016"/>
  </r>
  <r>
    <d v="2016-08-27T00:00:00"/>
    <n v="760000"/>
    <x v="2"/>
    <s v="Metro Ladder"/>
    <x v="0"/>
    <n v="3165"/>
    <n v="3"/>
    <n v="1"/>
    <n v="2"/>
    <n v="287"/>
    <m/>
    <s v="1/69 Purtell St"/>
    <s v="Bentleigh East"/>
    <s v="Glen Eira"/>
    <s v="Southern Metropolitan"/>
    <n v="8"/>
    <n v="2016"/>
  </r>
  <r>
    <d v="2016-08-27T00:00:00"/>
    <n v="890000"/>
    <x v="0"/>
    <s v="Cunninghams"/>
    <x v="1"/>
    <n v="3072"/>
    <n v="3"/>
    <n v="1"/>
    <n v="2"/>
    <n v="495"/>
    <n v="1950"/>
    <s v="12 Newcastle St"/>
    <s v="Preston"/>
    <s v="Darebin"/>
    <s v="Northern Metropolitan"/>
    <n v="8"/>
    <n v="2016"/>
  </r>
  <r>
    <d v="2016-08-27T00:00:00"/>
    <n v="1600000"/>
    <x v="0"/>
    <s v="Jones and Jones"/>
    <x v="0"/>
    <n v="3070"/>
    <n v="4"/>
    <n v="2"/>
    <n v="1"/>
    <n v="464"/>
    <n v="1910"/>
    <s v="24 Jessie St"/>
    <s v="Northcote"/>
    <s v="Darebin"/>
    <s v="Northern Metropolitan"/>
    <n v="8"/>
    <n v="2016"/>
  </r>
  <r>
    <d v="2016-08-27T00:00:00"/>
    <n v="3850000"/>
    <x v="0"/>
    <s v="Jones and Jones"/>
    <x v="0"/>
    <n v="3070"/>
    <n v="4"/>
    <n v="4"/>
    <n v="8"/>
    <n v="1390"/>
    <n v="1912"/>
    <s v="215 Clarke St"/>
    <s v="Northcote"/>
    <s v="Darebin"/>
    <s v="Northern Metropolitan"/>
    <n v="8"/>
    <n v="2016"/>
  </r>
  <r>
    <d v="2016-08-27T00:00:00"/>
    <n v="435000"/>
    <x v="0"/>
    <s v="Best Bricks"/>
    <x v="1"/>
    <n v="3020"/>
    <n v="2"/>
    <n v="1"/>
    <n v="4"/>
    <n v="343"/>
    <n v="1960"/>
    <s v="38 Warwick Rd"/>
    <s v="Sunshine North"/>
    <s v="Brimbank"/>
    <s v="Western Metropolitan"/>
    <n v="8"/>
    <n v="2016"/>
  </r>
  <r>
    <d v="2016-08-27T00:00:00"/>
    <n v="595999"/>
    <x v="0"/>
    <s v="Metro Ladder"/>
    <x v="0"/>
    <n v="3020"/>
    <n v="3"/>
    <n v="1"/>
    <n v="1"/>
    <n v="750"/>
    <m/>
    <s v="72 Anderson Rd"/>
    <s v="Sunshine"/>
    <s v="Brimbank"/>
    <s v="Western Metropolitan"/>
    <n v="8"/>
    <n v="2016"/>
  </r>
  <r>
    <d v="2016-08-27T00:00:00"/>
    <n v="679500"/>
    <x v="0"/>
    <s v="Metro Ladder"/>
    <x v="1"/>
    <n v="3020"/>
    <n v="3"/>
    <n v="1"/>
    <n v="1"/>
    <n v="351"/>
    <n v="2002"/>
    <s v="11 Brislington St"/>
    <s v="Sunshine"/>
    <s v="Brimbank"/>
    <s v="Western Metropolitan"/>
    <n v="8"/>
    <n v="2016"/>
  </r>
  <r>
    <d v="2016-08-27T00:00:00"/>
    <n v="1000000"/>
    <x v="1"/>
    <s v="Flanders &amp; Fish"/>
    <x v="0"/>
    <n v="3122"/>
    <n v="3"/>
    <n v="3"/>
    <n v="2"/>
    <n v="0"/>
    <n v="1999"/>
    <s v="8/1 Muir St"/>
    <s v="Hawthorn"/>
    <s v="Boroondara"/>
    <s v="Southern Metropolitan"/>
    <n v="8"/>
    <n v="2016"/>
  </r>
  <r>
    <d v="2016-08-27T00:00:00"/>
    <n v="1255000"/>
    <x v="2"/>
    <s v="Property Barons"/>
    <x v="1"/>
    <n v="3103"/>
    <n v="2"/>
    <n v="1"/>
    <n v="1"/>
    <n v="208"/>
    <n v="2000"/>
    <s v="2/16 Westminster St"/>
    <s v="Balwyn"/>
    <s v="Boroondara"/>
    <s v="Southern Metropolitan"/>
    <n v="8"/>
    <n v="2016"/>
  </r>
  <r>
    <d v="2016-08-27T00:00:00"/>
    <n v="2500000"/>
    <x v="0"/>
    <s v="Zimmerman"/>
    <x v="0"/>
    <n v="3123"/>
    <n v="5"/>
    <n v="3"/>
    <n v="3"/>
    <n v="757"/>
    <n v="1925"/>
    <s v="3 Jaques St"/>
    <s v="Hawthorn East"/>
    <s v="Boroondara"/>
    <s v="Southern Metropolitan"/>
    <n v="8"/>
    <n v="2016"/>
  </r>
  <r>
    <d v="2016-08-27T00:00:00"/>
    <n v="465000"/>
    <x v="0"/>
    <s v="Cunninghams"/>
    <x v="1"/>
    <n v="3081"/>
    <n v="3"/>
    <n v="1"/>
    <n v="1"/>
    <n v="413"/>
    <n v="1960"/>
    <s v="262 Liberty Pde"/>
    <s v="Heidelberg West"/>
    <s v="Banyule"/>
    <s v="Eastern Metropolitan"/>
    <n v="8"/>
    <n v="2016"/>
  </r>
  <r>
    <d v="2016-08-27T00:00:00"/>
    <n v="2309000"/>
    <x v="0"/>
    <s v="Cunninghams"/>
    <x v="1"/>
    <n v="3084"/>
    <n v="4"/>
    <n v="3"/>
    <n v="2"/>
    <n v="1177"/>
    <n v="1960"/>
    <s v="20 Glenard Dr"/>
    <s v="Eaglemont"/>
    <s v="Banyule"/>
    <s v="Eastern Metropolitan"/>
    <n v="8"/>
    <n v="2016"/>
  </r>
  <r>
    <d v="2016-08-28T00:00:00"/>
    <n v="475000"/>
    <x v="1"/>
    <s v="Jones and Jones"/>
    <x v="0"/>
    <n v="3141"/>
    <n v="2"/>
    <n v="1"/>
    <n v="0"/>
    <n v="0"/>
    <m/>
    <s v="9/10 Tivoli Rd"/>
    <s v="South Yarra"/>
    <s v="Stonnington"/>
    <s v="Southern Metropolitan"/>
    <n v="8"/>
    <n v="2016"/>
  </r>
  <r>
    <d v="2016-08-28T00:00:00"/>
    <n v="650000"/>
    <x v="1"/>
    <s v="Maxwells"/>
    <x v="0"/>
    <n v="3181"/>
    <n v="2"/>
    <n v="1"/>
    <n v="1"/>
    <n v="0"/>
    <m/>
    <s v="7/36 Grandview Gr"/>
    <s v="Prahran"/>
    <s v="Stonnington"/>
    <s v="Southern Metropolitan"/>
    <n v="8"/>
    <n v="2016"/>
  </r>
  <r>
    <d v="2016-08-28T00:00:00"/>
    <n v="580000"/>
    <x v="1"/>
    <s v="Jones and Jones"/>
    <x v="0"/>
    <n v="3181"/>
    <n v="2"/>
    <n v="2"/>
    <n v="1"/>
    <n v="0"/>
    <n v="2012"/>
    <s v="207/152 Peel St"/>
    <s v="Windsor"/>
    <s v="Port Phillip"/>
    <s v="Southern Metropolitan"/>
    <n v="8"/>
    <n v="2016"/>
  </r>
  <r>
    <d v="2016-08-28T00:00:00"/>
    <n v="593000"/>
    <x v="1"/>
    <s v="Melbourne Homes"/>
    <x v="1"/>
    <n v="3205"/>
    <n v="2"/>
    <n v="2"/>
    <n v="1"/>
    <n v="0"/>
    <n v="2012"/>
    <s v="806/50 Albert Rd"/>
    <s v="South Melbourne"/>
    <s v="Port Phillip"/>
    <s v="Southern Metropolitan"/>
    <n v="8"/>
    <n v="2016"/>
  </r>
  <r>
    <d v="2016-08-28T00:00:00"/>
    <n v="1100000"/>
    <x v="0"/>
    <s v="Sanders"/>
    <x v="0"/>
    <n v="3205"/>
    <n v="2"/>
    <n v="1"/>
    <n v="2"/>
    <n v="185"/>
    <m/>
    <s v="481 City Rd"/>
    <s v="South Melbourne"/>
    <s v="Port Phillip"/>
    <s v="Southern Metropolitan"/>
    <n v="8"/>
    <n v="2016"/>
  </r>
  <r>
    <d v="2016-08-28T00:00:00"/>
    <n v="1625000"/>
    <x v="0"/>
    <s v="Best Bricks"/>
    <x v="1"/>
    <n v="3184"/>
    <n v="3"/>
    <n v="2"/>
    <n v="1"/>
    <n v="246"/>
    <n v="1950"/>
    <s v="2 Docker St"/>
    <s v="Elwood"/>
    <s v="Port Phillip"/>
    <s v="Southern Metropolitan"/>
    <n v="8"/>
    <n v="2016"/>
  </r>
  <r>
    <d v="2016-08-28T00:00:00"/>
    <n v="468000"/>
    <x v="2"/>
    <s v="Cunninghams"/>
    <x v="1"/>
    <n v="3046"/>
    <n v="2"/>
    <n v="1"/>
    <n v="1"/>
    <n v="137"/>
    <n v="2012"/>
    <s v="2/22 Volga St"/>
    <s v="Hadfield"/>
    <s v="Moreland"/>
    <s v="Northern Metropolitan"/>
    <n v="8"/>
    <n v="2016"/>
  </r>
  <r>
    <d v="2016-08-28T00:00:00"/>
    <n v="500000"/>
    <x v="2"/>
    <s v="Metro Ladder"/>
    <x v="0"/>
    <n v="3044"/>
    <n v="2"/>
    <n v="1"/>
    <n v="1"/>
    <n v="147"/>
    <n v="2012"/>
    <s v="4/37 Arndt Rd"/>
    <s v="Pascoe Vale"/>
    <s v="Moreland"/>
    <s v="Northern Metropolitan"/>
    <n v="8"/>
    <n v="2016"/>
  </r>
  <r>
    <d v="2016-08-28T00:00:00"/>
    <n v="530000"/>
    <x v="0"/>
    <s v="Sanders"/>
    <x v="1"/>
    <n v="3058"/>
    <n v="2"/>
    <n v="1"/>
    <n v="1"/>
    <n v="332"/>
    <m/>
    <s v="67 Boundary Rd"/>
    <s v="Coburg North"/>
    <s v="Moreland"/>
    <s v="Northern Metropolitan"/>
    <n v="8"/>
    <n v="2016"/>
  </r>
  <r>
    <d v="2016-08-28T00:00:00"/>
    <n v="540000"/>
    <x v="1"/>
    <s v="Metro Ladder"/>
    <x v="1"/>
    <n v="3060"/>
    <n v="4"/>
    <n v="2"/>
    <n v="3"/>
    <n v="209"/>
    <n v="1960"/>
    <s v="1/80 Argyle St"/>
    <s v="Fawkner"/>
    <s v="Moreland"/>
    <s v="Northern Metropolitan"/>
    <n v="8"/>
    <n v="2016"/>
  </r>
  <r>
    <d v="2016-08-28T00:00:00"/>
    <n v="1322000"/>
    <x v="0"/>
    <s v="Jones and Jones"/>
    <x v="1"/>
    <n v="3166"/>
    <n v="4"/>
    <n v="2"/>
    <n v="4"/>
    <n v="738"/>
    <m/>
    <s v="172 Poath Rd"/>
    <s v="Hughesdale"/>
    <s v="Monash"/>
    <s v="Southern Metropolitan"/>
    <n v="8"/>
    <n v="2016"/>
  </r>
  <r>
    <d v="2016-08-28T00:00:00"/>
    <n v="790000"/>
    <x v="0"/>
    <s v="Cunninghams"/>
    <x v="0"/>
    <n v="3207"/>
    <n v="2"/>
    <n v="1"/>
    <n v="1"/>
    <n v="108"/>
    <m/>
    <s v="110 Ingles St"/>
    <s v="Port Melbourne"/>
    <s v="Melbourne"/>
    <s v="Southern Metropolitan"/>
    <n v="8"/>
    <n v="2016"/>
  </r>
  <r>
    <d v="2016-08-28T00:00:00"/>
    <n v="795000"/>
    <x v="1"/>
    <s v="Maxwells"/>
    <x v="1"/>
    <n v="3207"/>
    <n v="2"/>
    <n v="2"/>
    <n v="1"/>
    <n v="579"/>
    <n v="2013"/>
    <s v="304/38 Nott St"/>
    <s v="Port Melbourne"/>
    <s v="Melbourne"/>
    <s v="Southern Metropolitan"/>
    <n v="8"/>
    <n v="2016"/>
  </r>
  <r>
    <d v="2016-08-28T00:00:00"/>
    <n v="932000"/>
    <x v="0"/>
    <s v="Maxwells"/>
    <x v="1"/>
    <n v="3011"/>
    <n v="3"/>
    <n v="1"/>
    <n v="1"/>
    <n v="451"/>
    <n v="1910"/>
    <s v="36 Windsor St"/>
    <s v="Footscray"/>
    <s v="Maribyrnong"/>
    <s v="Western Metropolitan"/>
    <n v="8"/>
    <n v="2016"/>
  </r>
  <r>
    <d v="2016-08-28T00:00:00"/>
    <n v="910000"/>
    <x v="0"/>
    <s v="Sanders"/>
    <x v="1"/>
    <n v="3015"/>
    <n v="3"/>
    <n v="1"/>
    <n v="2"/>
    <n v="531"/>
    <m/>
    <s v="193 Mason St"/>
    <s v="Newport"/>
    <s v="Hobsons Bay"/>
    <s v="Western Metropolitan"/>
    <n v="8"/>
    <n v="2016"/>
  </r>
  <r>
    <d v="2016-08-28T00:00:00"/>
    <n v="930000"/>
    <x v="2"/>
    <s v="Sanders"/>
    <x v="0"/>
    <n v="3015"/>
    <n v="4"/>
    <n v="3"/>
    <n v="3"/>
    <n v="278"/>
    <n v="2009"/>
    <s v="26 Croker St"/>
    <s v="Newport"/>
    <s v="Hobsons Bay"/>
    <s v="Western Metropolitan"/>
    <n v="8"/>
    <n v="2016"/>
  </r>
  <r>
    <d v="2016-08-28T00:00:00"/>
    <n v="720000"/>
    <x v="1"/>
    <s v="Flanders &amp; Fish"/>
    <x v="0"/>
    <n v="3165"/>
    <n v="3"/>
    <n v="2"/>
    <n v="1"/>
    <n v="228"/>
    <n v="1996"/>
    <s v="2/34 Adrian St"/>
    <s v="Bentleigh East"/>
    <s v="Glen Eira"/>
    <s v="Southern Metropolitan"/>
    <n v="8"/>
    <n v="2016"/>
  </r>
  <r>
    <d v="2016-08-28T00:00:00"/>
    <n v="900000"/>
    <x v="0"/>
    <s v="Flanders &amp; Fish"/>
    <x v="0"/>
    <n v="3165"/>
    <n v="4"/>
    <n v="1"/>
    <n v="2"/>
    <n v="741"/>
    <m/>
    <s v="45 Chesterville Dr"/>
    <s v="Bentleigh East"/>
    <s v="Glen Eira"/>
    <s v="Southern Metropolitan"/>
    <n v="8"/>
    <n v="2016"/>
  </r>
  <r>
    <d v="2016-08-28T00:00:00"/>
    <n v="1365000"/>
    <x v="0"/>
    <s v="Best Bricks"/>
    <x v="1"/>
    <n v="3161"/>
    <n v="3"/>
    <n v="1"/>
    <n v="0"/>
    <n v="513"/>
    <m/>
    <s v="14 Arthur St"/>
    <s v="Caulfield North"/>
    <s v="Glen Eira"/>
    <s v="Southern Metropolitan"/>
    <n v="8"/>
    <n v="2016"/>
  </r>
  <r>
    <d v="2016-08-28T00:00:00"/>
    <n v="440000"/>
    <x v="1"/>
    <s v="Property Barons"/>
    <x v="0"/>
    <n v="3073"/>
    <n v="2"/>
    <n v="1"/>
    <n v="1"/>
    <n v="153"/>
    <n v="2007"/>
    <s v="4/32 Crookston Rd"/>
    <s v="Reservoir"/>
    <s v="Darebin"/>
    <s v="Northern Metropolitan"/>
    <n v="8"/>
    <n v="2016"/>
  </r>
  <r>
    <d v="2016-08-28T00:00:00"/>
    <n v="750000"/>
    <x v="0"/>
    <s v="Metro Ladder"/>
    <x v="0"/>
    <n v="3072"/>
    <n v="3"/>
    <n v="3"/>
    <n v="2"/>
    <n v="0"/>
    <n v="2005"/>
    <s v="13 The Mews"/>
    <s v="Preston"/>
    <s v="Darebin"/>
    <s v="Northern Metropolitan"/>
    <n v="8"/>
    <n v="2016"/>
  </r>
  <r>
    <d v="2016-08-28T00:00:00"/>
    <n v="1600000"/>
    <x v="0"/>
    <s v="Cunninghams"/>
    <x v="0"/>
    <n v="3104"/>
    <n v="3"/>
    <n v="2"/>
    <n v="2"/>
    <n v="760"/>
    <m/>
    <s v="13 Bernard St"/>
    <s v="Balwyn North"/>
    <s v="Boroondara"/>
    <s v="Southern Metropolitan"/>
    <n v="8"/>
    <n v="2016"/>
  </r>
  <r>
    <d v="2016-08-28T00:00:00"/>
    <n v="1850000"/>
    <x v="0"/>
    <s v="Cunninghams"/>
    <x v="0"/>
    <n v="3126"/>
    <n v="3"/>
    <n v="2"/>
    <n v="2"/>
    <n v="361"/>
    <n v="1995"/>
    <s v="12a View St"/>
    <s v="Canterbury"/>
    <s v="Boroondara"/>
    <s v="Southern Metropolitan"/>
    <n v="8"/>
    <n v="2016"/>
  </r>
  <r>
    <d v="2016-08-28T00:00:00"/>
    <n v="1855000"/>
    <x v="0"/>
    <s v="Cunninghams"/>
    <x v="1"/>
    <n v="3122"/>
    <n v="3"/>
    <n v="1"/>
    <n v="1"/>
    <n v="304"/>
    <n v="1900"/>
    <s v="5 Wattle Gr"/>
    <s v="Hawthorn"/>
    <s v="Boroondara"/>
    <s v="Southern Metropolitan"/>
    <n v="8"/>
    <n v="2016"/>
  </r>
  <r>
    <d v="2016-08-28T00:00:00"/>
    <n v="2250000"/>
    <x v="0"/>
    <s v="Cunninghams"/>
    <x v="1"/>
    <n v="3101"/>
    <n v="4"/>
    <n v="3"/>
    <n v="2"/>
    <n v="741"/>
    <n v="1890"/>
    <s v="49 Princess St"/>
    <s v="Kew"/>
    <s v="Boroondara"/>
    <s v="Southern Metropolitan"/>
    <n v="8"/>
    <n v="2016"/>
  </r>
  <r>
    <d v="2016-08-28T00:00:00"/>
    <n v="3900000"/>
    <x v="0"/>
    <s v="Jones and Jones"/>
    <x v="0"/>
    <n v="3103"/>
    <n v="5"/>
    <n v="7"/>
    <n v="6"/>
    <n v="0"/>
    <m/>
    <s v="29 Sevenoaks St"/>
    <s v="Balwyn"/>
    <s v="Boroondara"/>
    <s v="Southern Metropolitan"/>
    <n v="8"/>
    <n v="2016"/>
  </r>
  <r>
    <d v="2016-08-28T00:00:00"/>
    <n v="1100000"/>
    <x v="2"/>
    <s v="Maxwells"/>
    <x v="1"/>
    <n v="3188"/>
    <n v="3"/>
    <n v="2"/>
    <n v="1"/>
    <n v="355"/>
    <n v="1987"/>
    <s v="2/95 Thomas St"/>
    <s v="Hampton"/>
    <s v="Bayside"/>
    <s v="Southern Metropolitan"/>
    <n v="8"/>
    <n v="2016"/>
  </r>
  <r>
    <d v="2016-08-28T00:00:00"/>
    <n v="630000"/>
    <x v="1"/>
    <s v="Zimmerman"/>
    <x v="1"/>
    <n v="3079"/>
    <n v="2"/>
    <n v="1"/>
    <n v="1"/>
    <n v="199"/>
    <m/>
    <s v="3/67 Livingstone St"/>
    <s v="Ivanhoe"/>
    <s v="Banyule"/>
    <s v="Eastern Metropolitan"/>
    <n v="8"/>
    <n v="2016"/>
  </r>
  <r>
    <d v="2016-08-28T00:00:00"/>
    <n v="1362000"/>
    <x v="0"/>
    <s v="Property Barons"/>
    <x v="1"/>
    <n v="3084"/>
    <n v="4"/>
    <n v="2"/>
    <n v="2"/>
    <n v="635"/>
    <m/>
    <s v="14 Scarborough Dr"/>
    <s v="Heidelberg"/>
    <s v="Banyule"/>
    <s v="Eastern Metropolitan"/>
    <n v="8"/>
    <n v="2016"/>
  </r>
  <r>
    <d v="2016-08-29T00:00:00"/>
    <n v="930000"/>
    <x v="0"/>
    <s v="Metro Ladder"/>
    <x v="1"/>
    <n v="3121"/>
    <n v="2"/>
    <n v="1"/>
    <n v="1"/>
    <n v="125"/>
    <n v="1900"/>
    <s v="14 Dover St"/>
    <s v="Cremorne"/>
    <s v="Yarra"/>
    <s v="Northern Metropolitan"/>
    <n v="8"/>
    <n v="2016"/>
  </r>
  <r>
    <d v="2016-08-29T00:00:00"/>
    <n v="1475000"/>
    <x v="0"/>
    <s v="Cunninghams"/>
    <x v="0"/>
    <n v="3121"/>
    <n v="3"/>
    <n v="2"/>
    <n v="2"/>
    <n v="324"/>
    <n v="1880"/>
    <s v="443 Punt Rd"/>
    <s v="Cremorne"/>
    <s v="Yarra"/>
    <s v="Northern Metropolitan"/>
    <n v="8"/>
    <n v="2016"/>
  </r>
  <r>
    <d v="2016-08-29T00:00:00"/>
    <n v="529500"/>
    <x v="1"/>
    <s v="Metro Ladder"/>
    <x v="1"/>
    <n v="3146"/>
    <n v="2"/>
    <n v="1"/>
    <n v="1"/>
    <n v="0"/>
    <m/>
    <s v="2/7 Maitland St"/>
    <s v="Glen Iris"/>
    <s v="Stonnington"/>
    <s v="Southern Metropolitan"/>
    <n v="8"/>
    <n v="2016"/>
  </r>
  <r>
    <d v="2016-08-29T00:00:00"/>
    <n v="1837000"/>
    <x v="0"/>
    <s v="Cunninghams"/>
    <x v="1"/>
    <n v="3145"/>
    <n v="3"/>
    <n v="2"/>
    <n v="1"/>
    <n v="769"/>
    <n v="1920"/>
    <s v="38 MacGregor St"/>
    <s v="Malvern East"/>
    <s v="Stonnington"/>
    <s v="Southern Metropolitan"/>
    <n v="8"/>
    <n v="2016"/>
  </r>
  <r>
    <d v="2016-08-29T00:00:00"/>
    <n v="2300000"/>
    <x v="0"/>
    <s v="Jones and Jones"/>
    <x v="1"/>
    <n v="3144"/>
    <n v="3"/>
    <n v="2"/>
    <n v="2"/>
    <n v="313"/>
    <n v="1920"/>
    <s v="31a Winter St"/>
    <s v="Malvern"/>
    <s v="Stonnington"/>
    <s v="Southern Metropolitan"/>
    <n v="8"/>
    <n v="2016"/>
  </r>
  <r>
    <d v="2016-08-29T00:00:00"/>
    <n v="609000"/>
    <x v="0"/>
    <s v="Cunninghams"/>
    <x v="1"/>
    <n v="3060"/>
    <n v="3"/>
    <n v="1"/>
    <n v="4"/>
    <n v="528"/>
    <n v="1965"/>
    <s v="250 McBryde St"/>
    <s v="Fawkner"/>
    <s v="Moreland"/>
    <s v="Northern Metropolitan"/>
    <n v="8"/>
    <n v="2016"/>
  </r>
  <r>
    <d v="2016-08-29T00:00:00"/>
    <n v="953000"/>
    <x v="0"/>
    <s v="Cunninghams"/>
    <x v="1"/>
    <n v="3040"/>
    <n v="2"/>
    <n v="1"/>
    <n v="1"/>
    <n v="414"/>
    <m/>
    <s v="95 Bradshaw St"/>
    <s v="Essendon"/>
    <s v="Moonee Valley"/>
    <s v="Western Metropolitan"/>
    <n v="8"/>
    <n v="2016"/>
  </r>
  <r>
    <d v="2016-08-29T00:00:00"/>
    <n v="1725000"/>
    <x v="0"/>
    <s v="Cunninghams"/>
    <x v="0"/>
    <n v="3039"/>
    <n v="3"/>
    <n v="2"/>
    <n v="3"/>
    <n v="596"/>
    <n v="1950"/>
    <s v="36 Aberfeldie St"/>
    <s v="Moonee Ponds"/>
    <s v="Moonee Valley"/>
    <s v="Western Metropolitan"/>
    <n v="8"/>
    <n v="2016"/>
  </r>
  <r>
    <d v="2016-08-29T00:00:00"/>
    <n v="501344"/>
    <x v="1"/>
    <s v="Metro Ladder"/>
    <x v="0"/>
    <n v="3013"/>
    <n v="2"/>
    <n v="1"/>
    <n v="1"/>
    <n v="0"/>
    <n v="1950"/>
    <s v="7/13 Stephen St"/>
    <s v="Yarraville"/>
    <s v="Maribyrnong"/>
    <s v="Western Metropolitan"/>
    <n v="8"/>
    <n v="2016"/>
  </r>
  <r>
    <d v="2016-08-29T00:00:00"/>
    <n v="745000"/>
    <x v="0"/>
    <s v="Jones and Jones"/>
    <x v="1"/>
    <n v="3011"/>
    <n v="2"/>
    <n v="1"/>
    <n v="1"/>
    <n v="355"/>
    <n v="1890"/>
    <s v="119 Droop St"/>
    <s v="Footscray"/>
    <s v="Maribyrnong"/>
    <s v="Western Metropolitan"/>
    <n v="8"/>
    <n v="2016"/>
  </r>
  <r>
    <d v="2016-08-29T00:00:00"/>
    <n v="1127000"/>
    <x v="0"/>
    <s v="Jones and Jones"/>
    <x v="1"/>
    <n v="3105"/>
    <n v="3"/>
    <n v="1"/>
    <n v="2"/>
    <n v="631"/>
    <m/>
    <s v="5 Fuller St"/>
    <s v="Bulleen"/>
    <s v="Manningham"/>
    <s v="Eastern Metropolitan"/>
    <n v="8"/>
    <n v="2016"/>
  </r>
  <r>
    <d v="2016-08-29T00:00:00"/>
    <n v="1080000"/>
    <x v="0"/>
    <s v="Maxwells"/>
    <x v="1"/>
    <n v="3015"/>
    <n v="3"/>
    <n v="1"/>
    <n v="2"/>
    <n v="472"/>
    <n v="1950"/>
    <s v="47 Hudsons Rd"/>
    <s v="Spotswood"/>
    <s v="Hobsons Bay"/>
    <s v="Western Metropolitan"/>
    <n v="8"/>
    <n v="2016"/>
  </r>
  <r>
    <d v="2016-08-29T00:00:00"/>
    <n v="468250"/>
    <x v="1"/>
    <s v="Cunninghams"/>
    <x v="1"/>
    <n v="3163"/>
    <n v="2"/>
    <n v="1"/>
    <n v="1"/>
    <n v="912"/>
    <n v="2008"/>
    <s v="15/225 Koornang Rd"/>
    <s v="Carnegie"/>
    <s v="Glen Eira"/>
    <s v="Southern Metropolitan"/>
    <n v="8"/>
    <n v="2016"/>
  </r>
  <r>
    <d v="2016-08-29T00:00:00"/>
    <n v="791000"/>
    <x v="1"/>
    <s v="Jones and Jones"/>
    <x v="1"/>
    <n v="3165"/>
    <n v="3"/>
    <n v="3"/>
    <n v="1"/>
    <n v="391"/>
    <n v="1950"/>
    <s v="42 Paloma St"/>
    <s v="Bentleigh East"/>
    <s v="Glen Eira"/>
    <s v="Southern Metropolitan"/>
    <n v="8"/>
    <n v="2016"/>
  </r>
  <r>
    <d v="2016-08-29T00:00:00"/>
    <n v="1010000"/>
    <x v="0"/>
    <s v="Metro Ladder"/>
    <x v="1"/>
    <n v="3165"/>
    <n v="2"/>
    <n v="1"/>
    <n v="1"/>
    <n v="597"/>
    <m/>
    <s v="26 Boronia St"/>
    <s v="Bentleigh East"/>
    <s v="Glen Eira"/>
    <s v="Southern Metropolitan"/>
    <n v="8"/>
    <n v="2016"/>
  </r>
  <r>
    <d v="2016-08-29T00:00:00"/>
    <n v="730000"/>
    <x v="0"/>
    <s v="Cunninghams"/>
    <x v="0"/>
    <n v="3073"/>
    <n v="2"/>
    <n v="1"/>
    <n v="2"/>
    <n v="637"/>
    <m/>
    <s v="39 Shand Rd"/>
    <s v="Reservoir"/>
    <s v="Darebin"/>
    <s v="Northern Metropolitan"/>
    <n v="8"/>
    <n v="2016"/>
  </r>
  <r>
    <d v="2016-08-29T00:00:00"/>
    <n v="810000"/>
    <x v="0"/>
    <s v="Cunninghams"/>
    <x v="1"/>
    <n v="3073"/>
    <n v="3"/>
    <n v="2"/>
    <n v="2"/>
    <n v="279"/>
    <m/>
    <s v="56 Gloucester St"/>
    <s v="Reservoir"/>
    <s v="Darebin"/>
    <s v="Northern Metropolitan"/>
    <n v="8"/>
    <n v="2016"/>
  </r>
  <r>
    <d v="2016-08-29T00:00:00"/>
    <n v="1963000"/>
    <x v="2"/>
    <s v="Property Barons"/>
    <x v="1"/>
    <n v="3102"/>
    <n v="3"/>
    <n v="2"/>
    <n v="2"/>
    <n v="426"/>
    <n v="2010"/>
    <s v="9a Arden Ct"/>
    <s v="Kew East"/>
    <s v="Boroondara"/>
    <s v="Southern Metropolitan"/>
    <n v="8"/>
    <n v="2016"/>
  </r>
  <r>
    <d v="2016-08-29T00:00:00"/>
    <n v="2665000"/>
    <x v="0"/>
    <s v="Jones and Jones"/>
    <x v="1"/>
    <n v="3103"/>
    <n v="5"/>
    <n v="3"/>
    <n v="2"/>
    <n v="674"/>
    <m/>
    <s v="25 Kalimna St"/>
    <s v="Balwyn"/>
    <s v="Boroondara"/>
    <s v="Southern Metropolitan"/>
    <n v="8"/>
    <n v="2016"/>
  </r>
  <r>
    <d v="2016-08-30T00:00:00"/>
    <n v="565000"/>
    <x v="1"/>
    <s v="Metro Ladder"/>
    <x v="1"/>
    <n v="3121"/>
    <n v="2"/>
    <n v="1"/>
    <n v="1"/>
    <n v="0"/>
    <n v="2007"/>
    <s v="308/163 Cremorne St"/>
    <s v="Cremorne"/>
    <s v="Yarra"/>
    <s v="Northern Metropolitan"/>
    <n v="8"/>
    <n v="2016"/>
  </r>
  <r>
    <d v="2016-08-30T00:00:00"/>
    <n v="1620000"/>
    <x v="0"/>
    <s v="Metro Ladder"/>
    <x v="1"/>
    <n v="3128"/>
    <n v="4"/>
    <n v="2"/>
    <n v="2"/>
    <n v="697"/>
    <n v="1940"/>
    <s v="32 Margaret St"/>
    <s v="Box Hill"/>
    <s v="Whitehorse"/>
    <s v="Eastern Metropolitan"/>
    <n v="8"/>
    <n v="2016"/>
  </r>
  <r>
    <d v="2016-08-30T00:00:00"/>
    <n v="627500"/>
    <x v="1"/>
    <s v="Metro Ladder"/>
    <x v="1"/>
    <n v="3141"/>
    <n v="2"/>
    <n v="1"/>
    <n v="1"/>
    <n v="0"/>
    <n v="1970"/>
    <s v="25/388 Toorak Rd"/>
    <s v="South Yarra"/>
    <s v="Stonnington"/>
    <s v="Southern Metropolitan"/>
    <n v="8"/>
    <n v="2016"/>
  </r>
  <r>
    <d v="2016-08-30T00:00:00"/>
    <n v="570000"/>
    <x v="1"/>
    <s v="Best Bricks"/>
    <x v="1"/>
    <n v="3184"/>
    <n v="2"/>
    <n v="1"/>
    <n v="1"/>
    <n v="0"/>
    <n v="1940"/>
    <s v="2/99 Spray St"/>
    <s v="Elwood"/>
    <s v="Port Phillip"/>
    <s v="Southern Metropolitan"/>
    <n v="8"/>
    <n v="2016"/>
  </r>
  <r>
    <d v="2016-08-30T00:00:00"/>
    <n v="1014000"/>
    <x v="0"/>
    <s v="Jones and Jones"/>
    <x v="1"/>
    <n v="3207"/>
    <n v="1"/>
    <n v="1"/>
    <n v="0"/>
    <n v="151"/>
    <m/>
    <s v="73 Heath St"/>
    <s v="Port Melbourne"/>
    <s v="Port Phillip"/>
    <s v="Southern Metropolitan"/>
    <n v="8"/>
    <n v="2016"/>
  </r>
  <r>
    <d v="2016-08-30T00:00:00"/>
    <n v="2030000"/>
    <x v="0"/>
    <s v="Metro Ladder"/>
    <x v="1"/>
    <n v="3206"/>
    <n v="3"/>
    <n v="2"/>
    <n v="0"/>
    <n v="152"/>
    <m/>
    <s v="227a Danks St"/>
    <s v="Albert Park"/>
    <s v="Port Phillip"/>
    <s v="Southern Metropolitan"/>
    <n v="8"/>
    <n v="2016"/>
  </r>
  <r>
    <d v="2016-08-30T00:00:00"/>
    <n v="784000"/>
    <x v="0"/>
    <s v="Cunninghams"/>
    <x v="1"/>
    <n v="3058"/>
    <n v="3"/>
    <n v="1"/>
    <n v="1"/>
    <n v="286"/>
    <n v="1890"/>
    <s v="10 Shackell St"/>
    <s v="Coburg"/>
    <s v="Moreland"/>
    <s v="Northern Metropolitan"/>
    <n v="8"/>
    <n v="2016"/>
  </r>
  <r>
    <d v="2016-08-30T00:00:00"/>
    <n v="260000"/>
    <x v="1"/>
    <s v="Metro Ladder"/>
    <x v="1"/>
    <n v="3041"/>
    <n v="1"/>
    <n v="1"/>
    <n v="1"/>
    <n v="0"/>
    <m/>
    <s v="4/17 Bulla Rd"/>
    <s v="Essendon North"/>
    <s v="Moonee Valley"/>
    <s v="Western Metropolitan"/>
    <n v="8"/>
    <n v="2016"/>
  </r>
  <r>
    <d v="2016-08-30T00:00:00"/>
    <n v="210000"/>
    <x v="1"/>
    <s v="Sanders"/>
    <x v="0"/>
    <n v="3000"/>
    <n v="1"/>
    <n v="1"/>
    <n v="0"/>
    <n v="0"/>
    <m/>
    <s v="928/43 Therry St"/>
    <s v="Melbourne"/>
    <s v="Melbourne"/>
    <s v="Northern Metropolitan"/>
    <n v="8"/>
    <n v="2016"/>
  </r>
  <r>
    <d v="2016-08-30T00:00:00"/>
    <n v="200000"/>
    <x v="1"/>
    <s v="Sanders"/>
    <x v="0"/>
    <n v="3012"/>
    <n v="1"/>
    <n v="1"/>
    <n v="1"/>
    <n v="0"/>
    <n v="1960"/>
    <s v="2/35 Kingsville St"/>
    <s v="Kingsville"/>
    <s v="Maribyrnong"/>
    <s v="Western Metropolitan"/>
    <n v="8"/>
    <n v="2016"/>
  </r>
  <r>
    <d v="2016-08-30T00:00:00"/>
    <n v="310000"/>
    <x v="1"/>
    <s v="Metro Ladder"/>
    <x v="0"/>
    <n v="3011"/>
    <n v="2"/>
    <n v="1"/>
    <n v="1"/>
    <n v="0"/>
    <m/>
    <s v="2/36 Empire St"/>
    <s v="Footscray"/>
    <s v="Maribyrnong"/>
    <s v="Western Metropolitan"/>
    <n v="8"/>
    <n v="2016"/>
  </r>
  <r>
    <d v="2016-08-30T00:00:00"/>
    <n v="490000"/>
    <x v="0"/>
    <s v="Cunninghams"/>
    <x v="0"/>
    <n v="3012"/>
    <n v="3"/>
    <n v="1"/>
    <n v="2"/>
    <n v="269"/>
    <n v="1960"/>
    <s v="1/12 Clarendon St"/>
    <s v="Maidstone"/>
    <s v="Maribyrnong"/>
    <s v="Western Metropolitan"/>
    <n v="8"/>
    <n v="2016"/>
  </r>
  <r>
    <d v="2016-08-30T00:00:00"/>
    <n v="602500"/>
    <x v="1"/>
    <s v="Melbourne Homes"/>
    <x v="1"/>
    <n v="3163"/>
    <n v="3"/>
    <n v="1"/>
    <n v="2"/>
    <n v="0"/>
    <m/>
    <s v="9/314 Neerim Rd"/>
    <s v="Carnegie"/>
    <s v="Glen Eira"/>
    <s v="Southern Metropolitan"/>
    <n v="8"/>
    <n v="2016"/>
  </r>
  <r>
    <d v="2016-08-30T00:00:00"/>
    <n v="1010000"/>
    <x v="0"/>
    <s v="Cunninghams"/>
    <x v="1"/>
    <n v="3165"/>
    <n v="4"/>
    <n v="1"/>
    <n v="2"/>
    <n v="658"/>
    <m/>
    <s v="33 Schulz St"/>
    <s v="Bentleigh East"/>
    <s v="Glen Eira"/>
    <s v="Southern Metropolitan"/>
    <n v="8"/>
    <n v="2016"/>
  </r>
  <r>
    <d v="2016-08-30T00:00:00"/>
    <n v="2200000"/>
    <x v="0"/>
    <s v="Metro Ladder"/>
    <x v="1"/>
    <n v="3185"/>
    <n v="4"/>
    <n v="3"/>
    <n v="3"/>
    <n v="474"/>
    <n v="2010"/>
    <s v="25 Magnolia Rd"/>
    <s v="Gardenvale"/>
    <s v="Glen Eira"/>
    <s v="Southern Metropolitan"/>
    <n v="8"/>
    <n v="2016"/>
  </r>
  <r>
    <d v="2016-08-30T00:00:00"/>
    <n v="866000"/>
    <x v="0"/>
    <s v="Cunninghams"/>
    <x v="1"/>
    <n v="3073"/>
    <n v="3"/>
    <n v="1"/>
    <n v="2"/>
    <n v="569"/>
    <m/>
    <s v="57 Newton St"/>
    <s v="Reservoir"/>
    <s v="Darebin"/>
    <s v="Northern Metropolitan"/>
    <n v="8"/>
    <n v="2016"/>
  </r>
  <r>
    <d v="2016-08-30T00:00:00"/>
    <n v="1200000"/>
    <x v="0"/>
    <s v="Cunninghams"/>
    <x v="1"/>
    <n v="3071"/>
    <n v="3"/>
    <n v="2"/>
    <n v="2"/>
    <n v="430"/>
    <m/>
    <s v="55 Comas Gr"/>
    <s v="Thornbury"/>
    <s v="Darebin"/>
    <s v="Northern Metropolitan"/>
    <n v="8"/>
    <n v="2016"/>
  </r>
  <r>
    <d v="2016-08-30T00:00:00"/>
    <n v="3225000"/>
    <x v="0"/>
    <s v="Zimmerman"/>
    <x v="0"/>
    <n v="3124"/>
    <n v="4"/>
    <n v="3"/>
    <n v="2"/>
    <n v="934"/>
    <m/>
    <s v="1288 Toorak Rd"/>
    <s v="Camberwell"/>
    <s v="Boroondara"/>
    <s v="Southern Metropolitan"/>
    <n v="8"/>
    <n v="2016"/>
  </r>
  <r>
    <d v="2016-08-31T00:00:00"/>
    <n v="1150000"/>
    <x v="0"/>
    <s v="Cunninghams"/>
    <x v="0"/>
    <n v="3054"/>
    <n v="2"/>
    <n v="1"/>
    <n v="2"/>
    <n v="373"/>
    <m/>
    <s v="984 Lygon St"/>
    <s v="Carlton North"/>
    <s v="Yarra"/>
    <s v="Northern Metropolitan"/>
    <n v="8"/>
    <n v="2016"/>
  </r>
  <r>
    <d v="2016-08-31T00:00:00"/>
    <n v="380000"/>
    <x v="1"/>
    <s v="Best Bricks"/>
    <x v="0"/>
    <n v="3182"/>
    <n v="1"/>
    <n v="1"/>
    <n v="1"/>
    <n v="0"/>
    <n v="1960"/>
    <s v="31/12 Clyde St"/>
    <s v="St Kilda"/>
    <s v="Port Phillip"/>
    <s v="Southern Metropolitan"/>
    <n v="8"/>
    <n v="2016"/>
  </r>
  <r>
    <d v="2016-08-31T00:00:00"/>
    <n v="400000"/>
    <x v="1"/>
    <s v="Best Bricks"/>
    <x v="1"/>
    <n v="3182"/>
    <n v="1"/>
    <n v="1"/>
    <n v="1"/>
    <n v="0"/>
    <m/>
    <s v="77/151 Fitzroy St"/>
    <s v="St Kilda"/>
    <s v="Port Phillip"/>
    <s v="Southern Metropolitan"/>
    <n v="8"/>
    <n v="2016"/>
  </r>
  <r>
    <d v="2016-08-31T00:00:00"/>
    <n v="775000"/>
    <x v="0"/>
    <s v="Cunninghams"/>
    <x v="1"/>
    <n v="3044"/>
    <n v="2"/>
    <n v="1"/>
    <n v="2"/>
    <n v="527"/>
    <n v="1950"/>
    <s v="9 Somerset St"/>
    <s v="Pascoe Vale"/>
    <s v="Moreland"/>
    <s v="Northern Metropolitan"/>
    <n v="8"/>
    <n v="2016"/>
  </r>
  <r>
    <d v="2016-08-31T00:00:00"/>
    <n v="1210000"/>
    <x v="0"/>
    <s v="Cunninghams"/>
    <x v="1"/>
    <n v="3056"/>
    <n v="3"/>
    <n v="2"/>
    <n v="1"/>
    <n v="280"/>
    <n v="1890"/>
    <s v="69 Glenlyon Rd"/>
    <s v="Brunswick"/>
    <s v="Moreland"/>
    <s v="Northern Metropolitan"/>
    <n v="8"/>
    <n v="2016"/>
  </r>
  <r>
    <d v="2016-08-31T00:00:00"/>
    <n v="925000"/>
    <x v="0"/>
    <s v="Property Barons"/>
    <x v="1"/>
    <n v="3032"/>
    <n v="2"/>
    <n v="1"/>
    <n v="1"/>
    <n v="407"/>
    <m/>
    <s v="75 Munro St"/>
    <s v="Ascot Vale"/>
    <s v="Moonee Valley"/>
    <s v="Western Metropolitan"/>
    <n v="8"/>
    <n v="2016"/>
  </r>
  <r>
    <d v="2016-08-31T00:00:00"/>
    <n v="935000"/>
    <x v="2"/>
    <s v="Cunninghams"/>
    <x v="0"/>
    <n v="3040"/>
    <n v="3"/>
    <n v="2"/>
    <n v="2"/>
    <n v="217"/>
    <n v="2005"/>
    <s v="2/30 Caroline St"/>
    <s v="Aberfeldie"/>
    <s v="Moonee Valley"/>
    <s v="Western Metropolitan"/>
    <n v="8"/>
    <n v="2016"/>
  </r>
  <r>
    <d v="2016-08-31T00:00:00"/>
    <n v="520000"/>
    <x v="2"/>
    <s v="Metro Ladder"/>
    <x v="1"/>
    <n v="3012"/>
    <n v="2"/>
    <n v="1"/>
    <n v="1"/>
    <n v="148"/>
    <m/>
    <s v="2/746 Barkly St"/>
    <s v="West Footscray"/>
    <s v="Maribyrnong"/>
    <s v="Western Metropolitan"/>
    <n v="8"/>
    <n v="2016"/>
  </r>
  <r>
    <d v="2016-08-31T00:00:00"/>
    <n v="940000"/>
    <x v="0"/>
    <s v="Jones and Jones"/>
    <x v="1"/>
    <n v="3013"/>
    <n v="3"/>
    <n v="2"/>
    <n v="2"/>
    <n v="171"/>
    <n v="2007"/>
    <s v="6/37 Stephen St"/>
    <s v="Yarraville"/>
    <s v="Maribyrnong"/>
    <s v="Western Metropolitan"/>
    <n v="8"/>
    <n v="2016"/>
  </r>
  <r>
    <d v="2016-08-31T00:00:00"/>
    <n v="1322000"/>
    <x v="0"/>
    <s v="Jones and Jones"/>
    <x v="1"/>
    <n v="3108"/>
    <n v="5"/>
    <n v="1"/>
    <n v="0"/>
    <n v="729"/>
    <m/>
    <s v="5 Warren St"/>
    <s v="Doncaster"/>
    <s v="Manningham"/>
    <s v="Eastern Metropolitan"/>
    <n v="8"/>
    <n v="2016"/>
  </r>
  <r>
    <d v="2016-08-31T00:00:00"/>
    <n v="520000"/>
    <x v="0"/>
    <s v="Sanders"/>
    <x v="0"/>
    <n v="3018"/>
    <n v="3"/>
    <n v="2"/>
    <n v="1"/>
    <n v="352"/>
    <n v="2015"/>
    <s v="158 Queen St"/>
    <s v="Altona"/>
    <s v="Hobsons Bay"/>
    <s v="Western Metropolitan"/>
    <n v="8"/>
    <n v="2016"/>
  </r>
  <r>
    <d v="2016-08-31T00:00:00"/>
    <n v="900000"/>
    <x v="0"/>
    <s v="Sanders"/>
    <x v="0"/>
    <n v="3015"/>
    <n v="3"/>
    <n v="2"/>
    <n v="2"/>
    <n v="360"/>
    <n v="2013"/>
    <s v="87 Schutt St"/>
    <s v="Newport"/>
    <s v="Hobsons Bay"/>
    <s v="Western Metropolitan"/>
    <n v="8"/>
    <n v="2016"/>
  </r>
  <r>
    <d v="2016-08-31T00:00:00"/>
    <n v="270000"/>
    <x v="1"/>
    <s v="Metro Ladder"/>
    <x v="1"/>
    <n v="3163"/>
    <n v="1"/>
    <n v="1"/>
    <n v="1"/>
    <n v="0"/>
    <n v="1968"/>
    <s v="10/8 Anzac St"/>
    <s v="Carnegie"/>
    <s v="Glen Eira"/>
    <s v="Southern Metropolitan"/>
    <n v="8"/>
    <n v="2016"/>
  </r>
  <r>
    <d v="2016-08-31T00:00:00"/>
    <n v="2575000"/>
    <x v="0"/>
    <s v="Flanders &amp; Fish"/>
    <x v="1"/>
    <n v="3163"/>
    <n v="5"/>
    <n v="3"/>
    <n v="2"/>
    <n v="688"/>
    <n v="1910"/>
    <s v="27 Augusta St"/>
    <s v="Glen Huntly"/>
    <s v="Glen Eira"/>
    <s v="Southern Metropolitan"/>
    <n v="8"/>
    <n v="2016"/>
  </r>
  <r>
    <d v="2016-08-31T00:00:00"/>
    <n v="865000"/>
    <x v="0"/>
    <s v="Cunninghams"/>
    <x v="1"/>
    <n v="3073"/>
    <n v="3"/>
    <n v="1"/>
    <n v="3"/>
    <n v="560"/>
    <n v="1950"/>
    <s v="43 Kingsley Rd"/>
    <s v="Reservoir"/>
    <s v="Darebin"/>
    <s v="Northern Metropolitan"/>
    <n v="8"/>
    <n v="2016"/>
  </r>
  <r>
    <d v="2016-08-31T00:00:00"/>
    <n v="2450000"/>
    <x v="0"/>
    <s v="Jones and Jones"/>
    <x v="0"/>
    <n v="3101"/>
    <n v="4"/>
    <n v="2"/>
    <n v="2"/>
    <n v="1012"/>
    <n v="1900"/>
    <s v="2 Fernhurst Gr"/>
    <s v="Kew"/>
    <s v="Boroondara"/>
    <s v="Southern Metropolitan"/>
    <n v="8"/>
    <n v="2016"/>
  </r>
  <r>
    <d v="2016-08-31T00:00:00"/>
    <n v="2500000"/>
    <x v="0"/>
    <s v="Jones and Jones"/>
    <x v="0"/>
    <n v="3127"/>
    <n v="4"/>
    <n v="2"/>
    <n v="2"/>
    <n v="783"/>
    <n v="1920"/>
    <s v="18 Benson St"/>
    <s v="Surrey Hills"/>
    <s v="Boroondara"/>
    <s v="Southern Metropolitan"/>
    <n v="8"/>
    <n v="2016"/>
  </r>
  <r>
    <d v="2016-08-31T00:00:00"/>
    <n v="4800000"/>
    <x v="0"/>
    <s v="Jones and Jones"/>
    <x v="1"/>
    <n v="3101"/>
    <n v="2"/>
    <n v="2"/>
    <n v="1"/>
    <n v="697"/>
    <m/>
    <s v="51 Rowland St"/>
    <s v="Kew"/>
    <s v="Boroondara"/>
    <s v="Southern Metropolitan"/>
    <n v="8"/>
    <n v="2016"/>
  </r>
  <r>
    <d v="2016-08-31T00:00:00"/>
    <n v="1805000"/>
    <x v="0"/>
    <s v="Jones and Jones"/>
    <x v="1"/>
    <n v="3188"/>
    <n v="5"/>
    <n v="2"/>
    <n v="2"/>
    <n v="700"/>
    <n v="1950"/>
    <s v="42 Myrtle Rd"/>
    <s v="Hampton"/>
    <s v="Bayside"/>
    <s v="Southern Metropolitan"/>
    <n v="8"/>
    <n v="2016"/>
  </r>
  <r>
    <d v="2016-08-31T00:00:00"/>
    <n v="531000"/>
    <x v="2"/>
    <s v="Cunninghams"/>
    <x v="1"/>
    <n v="3084"/>
    <n v="2"/>
    <n v="1"/>
    <n v="1"/>
    <n v="83"/>
    <n v="1990"/>
    <s v="16/77 St James Rd"/>
    <s v="Rosanna"/>
    <s v="Banyule"/>
    <s v="Eastern Metropolitan"/>
    <n v="8"/>
    <n v="2016"/>
  </r>
  <r>
    <d v="2016-08-31T00:00:00"/>
    <n v="1195000"/>
    <x v="0"/>
    <s v="Property Barons"/>
    <x v="1"/>
    <n v="3084"/>
    <n v="3"/>
    <n v="1"/>
    <n v="1"/>
    <n v="662"/>
    <n v="1950"/>
    <s v="10 Cleve Gr"/>
    <s v="Heidelberg"/>
    <s v="Banyule"/>
    <s v="Eastern Metropolitan"/>
    <n v="8"/>
    <n v="2016"/>
  </r>
  <r>
    <d v="2016-08-31T00:00:00"/>
    <n v="1730000"/>
    <x v="0"/>
    <s v="Cunninghams"/>
    <x v="1"/>
    <n v="3079"/>
    <n v="5"/>
    <n v="2"/>
    <n v="2"/>
    <n v="689"/>
    <n v="2007"/>
    <s v="44 Beatty St"/>
    <s v="Ivanhoe"/>
    <s v="Banyule"/>
    <s v="Eastern Metropolitan"/>
    <n v="8"/>
    <n v="2016"/>
  </r>
  <r>
    <d v="2016-09-01T00:00:00"/>
    <n v="306000"/>
    <x v="1"/>
    <s v="Jones and Jones"/>
    <x v="1"/>
    <n v="3121"/>
    <n v="1"/>
    <n v="1"/>
    <n v="1"/>
    <n v="0"/>
    <n v="1965"/>
    <s v="7/182 Coppin St"/>
    <s v="Richmond"/>
    <s v="Yarra"/>
    <s v="Northern Metropolitan"/>
    <n v="9"/>
    <n v="2016"/>
  </r>
  <r>
    <d v="2016-09-01T00:00:00"/>
    <n v="1591000"/>
    <x v="0"/>
    <s v="Melbourne Homes"/>
    <x v="1"/>
    <n v="3121"/>
    <n v="4"/>
    <n v="2"/>
    <n v="1"/>
    <n v="263"/>
    <n v="1900"/>
    <s v="8 Survey St"/>
    <s v="Richmond"/>
    <s v="Yarra"/>
    <s v="Northern Metropolitan"/>
    <n v="9"/>
    <n v="2016"/>
  </r>
  <r>
    <d v="2016-09-01T00:00:00"/>
    <n v="746000"/>
    <x v="1"/>
    <s v="Jones and Jones"/>
    <x v="1"/>
    <n v="3125"/>
    <n v="3"/>
    <n v="1"/>
    <n v="2"/>
    <n v="308"/>
    <n v="1995"/>
    <s v="8/33 McIntyre St"/>
    <s v="Burwood"/>
    <s v="Whitehorse"/>
    <s v="Southern Metropolitan"/>
    <n v="9"/>
    <n v="2016"/>
  </r>
  <r>
    <d v="2016-09-01T00:00:00"/>
    <n v="450000"/>
    <x v="1"/>
    <s v="Metro Ladder"/>
    <x v="0"/>
    <n v="3181"/>
    <n v="2"/>
    <n v="1"/>
    <n v="1"/>
    <n v="1057"/>
    <m/>
    <s v="13/14 Newry St"/>
    <s v="Windsor"/>
    <s v="Stonnington"/>
    <s v="Southern Metropolitan"/>
    <n v="9"/>
    <n v="2016"/>
  </r>
  <r>
    <d v="2016-09-01T00:00:00"/>
    <n v="680000"/>
    <x v="1"/>
    <s v="Jones and Jones"/>
    <x v="0"/>
    <n v="3184"/>
    <n v="2"/>
    <n v="1"/>
    <n v="1"/>
    <n v="0"/>
    <n v="1930"/>
    <s v="5/106 Addison St"/>
    <s v="Elwood"/>
    <s v="Port Phillip"/>
    <s v="Southern Metropolitan"/>
    <n v="9"/>
    <n v="2016"/>
  </r>
  <r>
    <d v="2016-09-01T00:00:00"/>
    <n v="1015000"/>
    <x v="1"/>
    <s v="Best Bricks"/>
    <x v="1"/>
    <n v="3184"/>
    <n v="2"/>
    <n v="1"/>
    <n v="2"/>
    <n v="0"/>
    <n v="2003"/>
    <s v="1/48 Ormond Rd"/>
    <s v="Elwood"/>
    <s v="Port Phillip"/>
    <s v="Southern Metropolitan"/>
    <n v="9"/>
    <n v="2016"/>
  </r>
  <r>
    <d v="2016-09-01T00:00:00"/>
    <n v="320500"/>
    <x v="1"/>
    <s v="Cunninghams"/>
    <x v="1"/>
    <n v="3046"/>
    <n v="2"/>
    <n v="1"/>
    <n v="1"/>
    <n v="3056"/>
    <m/>
    <s v="6/2 Murrell St"/>
    <s v="Glenroy"/>
    <s v="Moreland"/>
    <s v="Northern Metropolitan"/>
    <n v="9"/>
    <n v="2016"/>
  </r>
  <r>
    <d v="2016-09-01T00:00:00"/>
    <n v="451000"/>
    <x v="1"/>
    <s v="Zimmerman"/>
    <x v="1"/>
    <n v="3058"/>
    <n v="2"/>
    <n v="1"/>
    <n v="1"/>
    <n v="0"/>
    <n v="1970"/>
    <s v="3/30 Shaftsbury St"/>
    <s v="Coburg"/>
    <s v="Moreland"/>
    <s v="Northern Metropolitan"/>
    <n v="9"/>
    <n v="2016"/>
  </r>
  <r>
    <d v="2016-09-01T00:00:00"/>
    <n v="500000"/>
    <x v="0"/>
    <s v="Cunninghams"/>
    <x v="1"/>
    <n v="3058"/>
    <n v="2"/>
    <n v="1"/>
    <n v="1"/>
    <n v="113"/>
    <n v="1970"/>
    <s v="1/38 Victoria St"/>
    <s v="Coburg"/>
    <s v="Moreland"/>
    <s v="Northern Metropolitan"/>
    <n v="9"/>
    <n v="2016"/>
  </r>
  <r>
    <d v="2016-09-01T00:00:00"/>
    <n v="805000"/>
    <x v="2"/>
    <s v="Jones and Jones"/>
    <x v="1"/>
    <n v="3057"/>
    <n v="3"/>
    <n v="1"/>
    <n v="1"/>
    <n v="0"/>
    <n v="2003"/>
    <s v="3/10 Rathdowne St"/>
    <s v="Brunswick East"/>
    <s v="Moreland"/>
    <s v="Northern Metropolitan"/>
    <n v="9"/>
    <n v="2016"/>
  </r>
  <r>
    <d v="2016-09-01T00:00:00"/>
    <n v="521000"/>
    <x v="1"/>
    <s v="Cunninghams"/>
    <x v="1"/>
    <n v="3040"/>
    <n v="2"/>
    <n v="1"/>
    <n v="1"/>
    <n v="0"/>
    <n v="1970"/>
    <s v="6/4 Ballater St"/>
    <s v="Essendon"/>
    <s v="Moonee Valley"/>
    <s v="Western Metropolitan"/>
    <n v="9"/>
    <n v="2016"/>
  </r>
  <r>
    <d v="2016-09-01T00:00:00"/>
    <n v="600000"/>
    <x v="0"/>
    <s v="Flanders &amp; Fish"/>
    <x v="1"/>
    <n v="3033"/>
    <n v="3"/>
    <n v="1"/>
    <n v="1"/>
    <n v="565"/>
    <n v="1970"/>
    <s v="23 Prospect Dr"/>
    <s v="Keilor East"/>
    <s v="Moonee Valley"/>
    <s v="Western Metropolitan"/>
    <n v="9"/>
    <n v="2016"/>
  </r>
  <r>
    <d v="2016-09-01T00:00:00"/>
    <n v="432000"/>
    <x v="1"/>
    <s v="SJ"/>
    <x v="1"/>
    <n v="3000"/>
    <n v="1"/>
    <n v="1"/>
    <n v="1"/>
    <n v="0"/>
    <n v="2005"/>
    <s v="308/16 Liverpool St"/>
    <s v="Melbourne"/>
    <s v="Melbourne"/>
    <s v="Northern Metropolitan"/>
    <n v="9"/>
    <n v="2016"/>
  </r>
  <r>
    <d v="2016-09-01T00:00:00"/>
    <n v="1110000"/>
    <x v="1"/>
    <s v="Cunninghams"/>
    <x v="1"/>
    <n v="3053"/>
    <n v="3"/>
    <n v="2"/>
    <n v="1"/>
    <n v="0"/>
    <m/>
    <s v="2/105 Neill St"/>
    <s v="Carlton"/>
    <s v="Melbourne"/>
    <s v="Northern Metropolitan"/>
    <n v="9"/>
    <n v="2016"/>
  </r>
  <r>
    <d v="2016-09-01T00:00:00"/>
    <n v="1105000"/>
    <x v="2"/>
    <s v="Maxwells"/>
    <x v="1"/>
    <n v="3189"/>
    <n v="4"/>
    <n v="2"/>
    <n v="2"/>
    <n v="220"/>
    <n v="2015"/>
    <s v="1/1 Perry St"/>
    <s v="Moorabbin"/>
    <s v="Kingston"/>
    <s v="Southern Metropolitan"/>
    <n v="9"/>
    <n v="2016"/>
  </r>
  <r>
    <d v="2016-09-01T00:00:00"/>
    <n v="1000000"/>
    <x v="0"/>
    <s v="Cunninghams"/>
    <x v="0"/>
    <n v="3070"/>
    <n v="3"/>
    <n v="1"/>
    <n v="1"/>
    <n v="440"/>
    <n v="1930"/>
    <s v="239 Victoria Rd"/>
    <s v="Northcote"/>
    <s v="Darebin"/>
    <s v="Northern Metropolitan"/>
    <n v="9"/>
    <n v="2016"/>
  </r>
  <r>
    <d v="2016-09-01T00:00:00"/>
    <n v="1088000"/>
    <x v="0"/>
    <s v="Property Barons"/>
    <x v="1"/>
    <n v="3072"/>
    <n v="2"/>
    <n v="1"/>
    <n v="2"/>
    <n v="712"/>
    <m/>
    <s v="16 Josephine Gr"/>
    <s v="Preston"/>
    <s v="Darebin"/>
    <s v="Northern Metropolitan"/>
    <n v="9"/>
    <n v="2016"/>
  </r>
  <r>
    <d v="2016-09-01T00:00:00"/>
    <n v="1350000"/>
    <x v="0"/>
    <s v="Cunninghams"/>
    <x v="0"/>
    <n v="3102"/>
    <n v="3"/>
    <n v="2"/>
    <n v="2"/>
    <n v="414"/>
    <n v="2005"/>
    <s v="1/50 Hartwood St"/>
    <s v="Kew East"/>
    <s v="Boroondara"/>
    <s v="Southern Metropolitan"/>
    <n v="9"/>
    <n v="2016"/>
  </r>
  <r>
    <d v="2016-09-01T00:00:00"/>
    <n v="1255000"/>
    <x v="0"/>
    <s v="Maxwells"/>
    <x v="1"/>
    <n v="3188"/>
    <n v="3"/>
    <n v="2"/>
    <n v="2"/>
    <n v="614"/>
    <m/>
    <s v="27 Charming St"/>
    <s v="Hampton East"/>
    <s v="Bayside"/>
    <s v="Southern Metropolitan"/>
    <n v="9"/>
    <n v="2016"/>
  </r>
  <r>
    <d v="2016-09-01T00:00:00"/>
    <n v="1706000"/>
    <x v="0"/>
    <s v="Jones and Jones"/>
    <x v="1"/>
    <n v="3187"/>
    <n v="4"/>
    <n v="3"/>
    <n v="2"/>
    <n v="538"/>
    <m/>
    <s v="29 Cluden St"/>
    <s v="Brighton East"/>
    <s v="Bayside"/>
    <s v="Southern Metropolitan"/>
    <n v="9"/>
    <n v="2016"/>
  </r>
  <r>
    <d v="2016-09-01T00:00:00"/>
    <n v="1460000"/>
    <x v="0"/>
    <s v="Property Barons"/>
    <x v="1"/>
    <n v="3079"/>
    <n v="4"/>
    <n v="1"/>
    <n v="2"/>
    <n v="605"/>
    <n v="1940"/>
    <s v="79 Marshall St"/>
    <s v="Ivanhoe"/>
    <s v="Banyule"/>
    <s v="Eastern Metropolitan"/>
    <n v="9"/>
    <n v="2016"/>
  </r>
  <r>
    <d v="2016-09-02T00:00:00"/>
    <n v="512000"/>
    <x v="1"/>
    <s v="Cunninghams"/>
    <x v="1"/>
    <n v="3121"/>
    <n v="2"/>
    <n v="1"/>
    <n v="1"/>
    <n v="0"/>
    <n v="1970"/>
    <s v="6/33 Goodwood St"/>
    <s v="Richmond"/>
    <s v="Yarra"/>
    <s v="Northern Metropolitan"/>
    <n v="9"/>
    <n v="2016"/>
  </r>
  <r>
    <d v="2016-09-02T00:00:00"/>
    <n v="1125000"/>
    <x v="0"/>
    <s v="Metro Ladder"/>
    <x v="1"/>
    <n v="3121"/>
    <n v="2"/>
    <n v="1"/>
    <n v="0"/>
    <n v="103"/>
    <n v="1900"/>
    <s v="24 The Crofts"/>
    <s v="Richmond"/>
    <s v="Yarra"/>
    <s v="Northern Metropolitan"/>
    <n v="9"/>
    <n v="2016"/>
  </r>
  <r>
    <d v="2016-09-02T00:00:00"/>
    <n v="358500"/>
    <x v="1"/>
    <s v="Flanders &amp; Fish"/>
    <x v="1"/>
    <n v="3046"/>
    <n v="3"/>
    <n v="1"/>
    <n v="1"/>
    <n v="0"/>
    <m/>
    <s v="5/4 Ethel St"/>
    <s v="Oak Park"/>
    <s v="Moreland"/>
    <s v="Northern Metropolitan"/>
    <n v="9"/>
    <n v="2016"/>
  </r>
  <r>
    <d v="2016-09-02T00:00:00"/>
    <n v="860000"/>
    <x v="0"/>
    <s v="Jones and Jones"/>
    <x v="0"/>
    <n v="3056"/>
    <n v="2"/>
    <n v="1"/>
    <n v="0"/>
    <n v="153"/>
    <m/>
    <s v="26 Talbot St"/>
    <s v="Brunswick"/>
    <s v="Moreland"/>
    <s v="Northern Metropolitan"/>
    <n v="9"/>
    <n v="2016"/>
  </r>
  <r>
    <d v="2016-09-02T00:00:00"/>
    <n v="1120000"/>
    <x v="0"/>
    <s v="Metro Ladder"/>
    <x v="1"/>
    <n v="3044"/>
    <n v="3"/>
    <n v="1"/>
    <n v="2"/>
    <n v="50"/>
    <n v="1950"/>
    <s v="9 Irvine St"/>
    <s v="Pascoe Vale"/>
    <s v="Moreland"/>
    <s v="Northern Metropolitan"/>
    <n v="9"/>
    <n v="2016"/>
  </r>
  <r>
    <d v="2016-09-02T00:00:00"/>
    <n v="282000"/>
    <x v="1"/>
    <s v="Metro Ladder"/>
    <x v="0"/>
    <n v="3011"/>
    <n v="1"/>
    <n v="1"/>
    <n v="1"/>
    <n v="1783"/>
    <n v="1975"/>
    <s v="4/11 Nicholson St"/>
    <s v="Footscray"/>
    <s v="Maribyrnong"/>
    <s v="Western Metropolitan"/>
    <n v="9"/>
    <n v="2016"/>
  </r>
  <r>
    <d v="2016-09-02T00:00:00"/>
    <n v="460000"/>
    <x v="0"/>
    <s v="Cunninghams"/>
    <x v="0"/>
    <n v="3032"/>
    <n v="3"/>
    <n v="2"/>
    <n v="1"/>
    <n v="95"/>
    <n v="2001"/>
    <s v="90 Blair St"/>
    <s v="Maribyrnong"/>
    <s v="Maribyrnong"/>
    <s v="Western Metropolitan"/>
    <n v="9"/>
    <n v="2016"/>
  </r>
  <r>
    <d v="2016-09-02T00:00:00"/>
    <n v="822500"/>
    <x v="0"/>
    <s v="Cunninghams"/>
    <x v="0"/>
    <n v="3011"/>
    <n v="2"/>
    <n v="2"/>
    <n v="1"/>
    <n v="228"/>
    <n v="1930"/>
    <s v="5 Williamstown Rd"/>
    <s v="Seddon"/>
    <s v="Maribyrnong"/>
    <s v="Western Metropolitan"/>
    <n v="9"/>
    <n v="2016"/>
  </r>
  <r>
    <d v="2016-09-02T00:00:00"/>
    <n v="1215000"/>
    <x v="0"/>
    <s v="Sanders"/>
    <x v="1"/>
    <n v="3032"/>
    <n v="4"/>
    <n v="3"/>
    <n v="4"/>
    <n v="613"/>
    <n v="1950"/>
    <s v="33 River St"/>
    <s v="Maribyrnong"/>
    <s v="Maribyrnong"/>
    <s v="Western Metropolitan"/>
    <n v="9"/>
    <n v="2016"/>
  </r>
  <r>
    <d v="2016-09-02T00:00:00"/>
    <n v="380500"/>
    <x v="1"/>
    <s v="Cunninghams"/>
    <x v="1"/>
    <n v="3189"/>
    <n v="1"/>
    <n v="1"/>
    <n v="1"/>
    <n v="106"/>
    <n v="1990"/>
    <s v="6/1015 Nepean Hwy"/>
    <s v="Moorabbin"/>
    <s v="Kingston"/>
    <s v="Southern Metropolitan"/>
    <n v="9"/>
    <n v="2016"/>
  </r>
  <r>
    <d v="2016-09-02T00:00:00"/>
    <n v="285000"/>
    <x v="1"/>
    <s v="Melbourne Homes"/>
    <x v="1"/>
    <n v="3016"/>
    <n v="1"/>
    <n v="1"/>
    <n v="1"/>
    <n v="0"/>
    <m/>
    <s v="10/68 Kororoit Creek Rd"/>
    <s v="Williamstown North"/>
    <s v="Hobsons Bay"/>
    <s v="Western Metropolitan"/>
    <n v="9"/>
    <n v="2016"/>
  </r>
  <r>
    <d v="2016-09-02T00:00:00"/>
    <n v="406000"/>
    <x v="1"/>
    <s v="Metro Ladder"/>
    <x v="0"/>
    <n v="3018"/>
    <n v="2"/>
    <n v="1"/>
    <n v="1"/>
    <n v="65"/>
    <m/>
    <s v="5/35 Grieve Pde"/>
    <s v="Altona"/>
    <s v="Hobsons Bay"/>
    <s v="Western Metropolitan"/>
    <n v="9"/>
    <n v="2016"/>
  </r>
  <r>
    <d v="2016-09-02T00:00:00"/>
    <n v="920000"/>
    <x v="0"/>
    <s v="Maxwells"/>
    <x v="1"/>
    <n v="3016"/>
    <n v="2"/>
    <n v="1"/>
    <n v="1"/>
    <n v="307"/>
    <m/>
    <s v="24 John St"/>
    <s v="Williamstown"/>
    <s v="Hobsons Bay"/>
    <s v="Western Metropolitan"/>
    <n v="9"/>
    <n v="2016"/>
  </r>
  <r>
    <d v="2016-09-02T00:00:00"/>
    <n v="1340000"/>
    <x v="0"/>
    <s v="Metro Ladder"/>
    <x v="1"/>
    <n v="3204"/>
    <n v="3"/>
    <n v="2"/>
    <n v="1"/>
    <n v="526"/>
    <n v="1910"/>
    <s v="4 Gordon St"/>
    <s v="Bentleigh"/>
    <s v="Glen Eira"/>
    <s v="Southern Metropolitan"/>
    <n v="9"/>
    <n v="2016"/>
  </r>
  <r>
    <d v="2016-09-02T00:00:00"/>
    <n v="1420000"/>
    <x v="0"/>
    <s v="Metro Ladder"/>
    <x v="1"/>
    <n v="3163"/>
    <n v="3"/>
    <n v="2"/>
    <n v="2"/>
    <n v="554"/>
    <m/>
    <s v="33 McLaurin Rd"/>
    <s v="Carnegie"/>
    <s v="Glen Eira"/>
    <s v="Southern Metropolitan"/>
    <n v="9"/>
    <n v="2016"/>
  </r>
  <r>
    <d v="2016-09-02T00:00:00"/>
    <n v="400000"/>
    <x v="1"/>
    <s v="Cunninghams"/>
    <x v="0"/>
    <n v="3078"/>
    <n v="2"/>
    <n v="1"/>
    <n v="1"/>
    <n v="0"/>
    <n v="1970"/>
    <s v="7/223 Station St"/>
    <s v="Fairfield"/>
    <s v="Darebin"/>
    <s v="Northern Metropolitan"/>
    <n v="9"/>
    <n v="2016"/>
  </r>
  <r>
    <d v="2016-09-02T00:00:00"/>
    <n v="607500"/>
    <x v="0"/>
    <s v="Property Barons"/>
    <x v="1"/>
    <n v="3083"/>
    <n v="3"/>
    <n v="2"/>
    <n v="1"/>
    <n v="468"/>
    <n v="1970"/>
    <s v="93 The Fairway"/>
    <s v="Kingsbury"/>
    <s v="Darebin"/>
    <s v="Northern Metropolitan"/>
    <n v="9"/>
    <n v="2016"/>
  </r>
  <r>
    <d v="2016-09-02T00:00:00"/>
    <n v="668000"/>
    <x v="0"/>
    <s v="Property Barons"/>
    <x v="1"/>
    <n v="3073"/>
    <n v="3"/>
    <n v="2"/>
    <n v="1"/>
    <n v="618"/>
    <n v="1965"/>
    <s v="18 Elizabeth Ct"/>
    <s v="Reservoir"/>
    <s v="Darebin"/>
    <s v="Northern Metropolitan"/>
    <n v="9"/>
    <n v="2016"/>
  </r>
  <r>
    <d v="2016-09-02T00:00:00"/>
    <n v="2825000"/>
    <x v="0"/>
    <s v="Jones and Jones"/>
    <x v="0"/>
    <n v="3146"/>
    <n v="5"/>
    <n v="4"/>
    <n v="4"/>
    <n v="802"/>
    <n v="2013"/>
    <s v="116 High St"/>
    <s v="Glen Iris"/>
    <s v="Boroondara"/>
    <s v="Southern Metropolitan"/>
    <n v="9"/>
    <n v="2016"/>
  </r>
  <r>
    <d v="2016-09-02T00:00:00"/>
    <n v="705000"/>
    <x v="2"/>
    <s v="Property Barons"/>
    <x v="1"/>
    <n v="3084"/>
    <n v="2"/>
    <n v="1"/>
    <n v="1"/>
    <n v="182"/>
    <n v="1973"/>
    <s v="4/51 Yarra St"/>
    <s v="Heidelberg"/>
    <s v="Banyule"/>
    <s v="Eastern Metropolitan"/>
    <n v="9"/>
    <n v="2016"/>
  </r>
  <r>
    <d v="2016-09-02T00:00:00"/>
    <n v="838000"/>
    <x v="0"/>
    <s v="Property Barons"/>
    <x v="1"/>
    <n v="3087"/>
    <n v="3"/>
    <n v="1"/>
    <n v="2"/>
    <n v="828"/>
    <m/>
    <s v="36 Powley Pde"/>
    <s v="Watsonia"/>
    <s v="Banyule"/>
    <s v="Northern Metropolitan"/>
    <n v="9"/>
    <n v="2016"/>
  </r>
  <r>
    <d v="2016-09-03T00:00:00"/>
    <n v="461000"/>
    <x v="1"/>
    <s v="Jones and Jones"/>
    <x v="0"/>
    <n v="3066"/>
    <n v="1"/>
    <n v="1"/>
    <n v="1"/>
    <n v="0"/>
    <m/>
    <s v="15/78 Oxford St"/>
    <s v="Collingwood"/>
    <s v="Yarra"/>
    <s v="Northern Metropolitan"/>
    <n v="9"/>
    <n v="2016"/>
  </r>
  <r>
    <d v="2016-09-03T00:00:00"/>
    <n v="827000"/>
    <x v="1"/>
    <s v="Metro Ladder"/>
    <x v="1"/>
    <n v="3141"/>
    <n v="2"/>
    <n v="2"/>
    <n v="2"/>
    <n v="17200"/>
    <n v="2000"/>
    <s v="504/79 River St"/>
    <s v="South Yarra"/>
    <s v="Stonnington"/>
    <s v="Southern Metropolitan"/>
    <n v="9"/>
    <n v="2016"/>
  </r>
  <r>
    <d v="2016-09-03T00:00:00"/>
    <n v="2250000"/>
    <x v="0"/>
    <s v="Cunninghams"/>
    <x v="1"/>
    <n v="3143"/>
    <n v="3"/>
    <n v="3"/>
    <n v="1"/>
    <n v="301"/>
    <m/>
    <s v="42 Rose St"/>
    <s v="Armadale"/>
    <s v="Stonnington"/>
    <s v="Southern Metropolitan"/>
    <n v="9"/>
    <n v="2016"/>
  </r>
  <r>
    <d v="2016-09-03T00:00:00"/>
    <n v="2960000"/>
    <x v="0"/>
    <s v="Cunninghams"/>
    <x v="1"/>
    <n v="3145"/>
    <n v="4"/>
    <n v="2"/>
    <n v="4"/>
    <n v="798"/>
    <m/>
    <s v="18 Grant St"/>
    <s v="Malvern East"/>
    <s v="Stonnington"/>
    <s v="Southern Metropolitan"/>
    <n v="9"/>
    <n v="2016"/>
  </r>
  <r>
    <d v="2016-09-03T00:00:00"/>
    <n v="1690000"/>
    <x v="0"/>
    <s v="Jones and Jones"/>
    <x v="0"/>
    <n v="3206"/>
    <n v="2"/>
    <n v="1"/>
    <n v="1"/>
    <n v="145"/>
    <m/>
    <s v="15 McGregor St"/>
    <s v="Middle Park"/>
    <s v="Port Phillip"/>
    <s v="Southern Metropolitan"/>
    <n v="9"/>
    <n v="2016"/>
  </r>
  <r>
    <d v="2016-09-03T00:00:00"/>
    <n v="650000"/>
    <x v="1"/>
    <s v="Metro Ladder"/>
    <x v="0"/>
    <n v="3039"/>
    <n v="3"/>
    <n v="1"/>
    <n v="1"/>
    <n v="0"/>
    <m/>
    <s v="13/9 The Strand"/>
    <s v="Moonee Ponds"/>
    <s v="Moonee Valley"/>
    <s v="Western Metropolitan"/>
    <n v="9"/>
    <n v="2016"/>
  </r>
  <r>
    <d v="2016-09-03T00:00:00"/>
    <n v="667000"/>
    <x v="1"/>
    <s v="Cunninghams"/>
    <x v="1"/>
    <n v="3040"/>
    <n v="2"/>
    <n v="1"/>
    <n v="1"/>
    <n v="206"/>
    <m/>
    <s v="1/139 Roberts St"/>
    <s v="Essendon"/>
    <s v="Moonee Valley"/>
    <s v="Western Metropolitan"/>
    <n v="9"/>
    <n v="2016"/>
  </r>
  <r>
    <d v="2016-09-03T00:00:00"/>
    <n v="491000"/>
    <x v="1"/>
    <s v="Cunninghams"/>
    <x v="0"/>
    <n v="3051"/>
    <n v="1"/>
    <n v="1"/>
    <n v="1"/>
    <n v="0"/>
    <m/>
    <s v="208/150 Peel St"/>
    <s v="North Melbourne"/>
    <s v="Melbourne"/>
    <s v="Northern Metropolitan"/>
    <n v="9"/>
    <n v="2016"/>
  </r>
  <r>
    <d v="2016-09-03T00:00:00"/>
    <n v="1010000"/>
    <x v="0"/>
    <s v="Cunninghams"/>
    <x v="1"/>
    <n v="3032"/>
    <n v="3"/>
    <n v="1"/>
    <n v="1"/>
    <n v="594"/>
    <n v="1940"/>
    <s v="34 MacEdon St"/>
    <s v="Maribyrnong"/>
    <s v="Maribyrnong"/>
    <s v="Western Metropolitan"/>
    <n v="9"/>
    <n v="2016"/>
  </r>
  <r>
    <d v="2016-09-03T00:00:00"/>
    <n v="1150000"/>
    <x v="0"/>
    <s v="Cunninghams"/>
    <x v="0"/>
    <n v="3032"/>
    <n v="5"/>
    <n v="3"/>
    <n v="2"/>
    <n v="446"/>
    <n v="2002"/>
    <s v="4 Platypus Ct"/>
    <s v="Maribyrnong"/>
    <s v="Maribyrnong"/>
    <s v="Western Metropolitan"/>
    <n v="9"/>
    <n v="2016"/>
  </r>
  <r>
    <d v="2016-09-03T00:00:00"/>
    <n v="1150000"/>
    <x v="0"/>
    <s v="Metro Ladder"/>
    <x v="1"/>
    <n v="3013"/>
    <n v="4"/>
    <n v="2"/>
    <n v="2"/>
    <n v="482"/>
    <m/>
    <s v="136 Hyde St"/>
    <s v="Yarraville"/>
    <s v="Maribyrnong"/>
    <s v="Western Metropolitan"/>
    <n v="9"/>
    <n v="2016"/>
  </r>
  <r>
    <d v="2016-09-03T00:00:00"/>
    <n v="1200000"/>
    <x v="0"/>
    <s v="Jones and Jones"/>
    <x v="1"/>
    <n v="3107"/>
    <n v="3"/>
    <n v="1"/>
    <n v="2"/>
    <n v="730"/>
    <n v="1960"/>
    <s v="8 Corroboree Pl"/>
    <s v="Templestowe Lower"/>
    <s v="Manningham"/>
    <s v="Eastern Metropolitan"/>
    <n v="9"/>
    <n v="2016"/>
  </r>
  <r>
    <d v="2016-09-03T00:00:00"/>
    <n v="640000"/>
    <x v="1"/>
    <s v="Flanders &amp; Fish"/>
    <x v="1"/>
    <n v="3163"/>
    <n v="2"/>
    <n v="1"/>
    <n v="1"/>
    <n v="1784"/>
    <n v="1970"/>
    <s v="1/205 Grange Rd"/>
    <s v="Glen Huntly"/>
    <s v="Glen Eira"/>
    <s v="Southern Metropolitan"/>
    <n v="9"/>
    <n v="2016"/>
  </r>
  <r>
    <d v="2016-09-03T00:00:00"/>
    <n v="216000"/>
    <x v="1"/>
    <s v="Metro Ladder"/>
    <x v="1"/>
    <n v="3073"/>
    <n v="1"/>
    <n v="1"/>
    <n v="1"/>
    <n v="0"/>
    <n v="1970"/>
    <s v="1/164 Leamington St"/>
    <s v="Reservoir"/>
    <s v="Darebin"/>
    <s v="Northern Metropolitan"/>
    <n v="9"/>
    <n v="2016"/>
  </r>
  <r>
    <d v="2016-09-03T00:00:00"/>
    <n v="486000"/>
    <x v="1"/>
    <s v="Cunninghams"/>
    <x v="1"/>
    <n v="3071"/>
    <n v="2"/>
    <n v="1"/>
    <n v="1"/>
    <n v="0"/>
    <n v="1960"/>
    <s v="4/85 St David St"/>
    <s v="Thornbury"/>
    <s v="Darebin"/>
    <s v="Northern Metropolitan"/>
    <n v="9"/>
    <n v="2016"/>
  </r>
  <r>
    <d v="2016-09-03T00:00:00"/>
    <n v="751000"/>
    <x v="1"/>
    <s v="Zimmerman"/>
    <x v="1"/>
    <n v="3122"/>
    <n v="2"/>
    <n v="1"/>
    <n v="1"/>
    <n v="711"/>
    <m/>
    <s v="1/3 Clovelly Ct"/>
    <s v="Hawthorn"/>
    <s v="Boroondara"/>
    <s v="Southern Metropolitan"/>
    <n v="9"/>
    <n v="2016"/>
  </r>
  <r>
    <d v="2016-09-03T00:00:00"/>
    <n v="1472000"/>
    <x v="2"/>
    <s v="Property Barons"/>
    <x v="1"/>
    <n v="3103"/>
    <n v="3"/>
    <n v="2"/>
    <n v="2"/>
    <n v="306"/>
    <n v="1995"/>
    <s v="1/32 Yerrin St"/>
    <s v="Balwyn"/>
    <s v="Boroondara"/>
    <s v="Southern Metropolitan"/>
    <n v="9"/>
    <n v="2016"/>
  </r>
  <r>
    <d v="2016-09-03T00:00:00"/>
    <n v="2770000"/>
    <x v="0"/>
    <s v="Cunninghams"/>
    <x v="1"/>
    <n v="3101"/>
    <n v="3"/>
    <n v="3"/>
    <n v="4"/>
    <n v="1197"/>
    <n v="1927"/>
    <s v="419 Barkers Rd"/>
    <s v="Kew"/>
    <s v="Boroondara"/>
    <s v="Southern Metropolitan"/>
    <n v="9"/>
    <n v="2016"/>
  </r>
  <r>
    <d v="2016-09-03T00:00:00"/>
    <n v="692000"/>
    <x v="1"/>
    <s v="Jones and Jones"/>
    <x v="1"/>
    <n v="3187"/>
    <n v="2"/>
    <n v="1"/>
    <n v="1"/>
    <n v="74"/>
    <n v="1960"/>
    <s v="3/127 Dendy St"/>
    <s v="Brighton East"/>
    <s v="Bayside"/>
    <s v="Southern Metropolitan"/>
    <n v="9"/>
    <n v="2016"/>
  </r>
  <r>
    <d v="2016-09-03T00:00:00"/>
    <n v="3200000"/>
    <x v="0"/>
    <s v="Maxwells"/>
    <x v="0"/>
    <n v="3188"/>
    <n v="4"/>
    <n v="3"/>
    <n v="3"/>
    <n v="760"/>
    <n v="1920"/>
    <s v="4 Bendigo St"/>
    <s v="Hampton"/>
    <s v="Bayside"/>
    <s v="Southern Metropolitan"/>
    <n v="9"/>
    <n v="2016"/>
  </r>
  <r>
    <d v="2016-09-03T00:00:00"/>
    <n v="860000"/>
    <x v="0"/>
    <s v="Property Barons"/>
    <x v="1"/>
    <n v="3084"/>
    <n v="3"/>
    <n v="1"/>
    <n v="2"/>
    <n v="583"/>
    <m/>
    <s v="68 Finlayson St"/>
    <s v="Rosanna"/>
    <s v="Banyule"/>
    <s v="Eastern Metropolitan"/>
    <n v="9"/>
    <n v="2016"/>
  </r>
  <r>
    <d v="2016-09-03T00:00:00"/>
    <n v="1020000"/>
    <x v="0"/>
    <s v="Property Barons"/>
    <x v="0"/>
    <n v="3084"/>
    <n v="3"/>
    <n v="1"/>
    <n v="2"/>
    <n v="927"/>
    <n v="1960"/>
    <s v="109 Ellesmere Pde"/>
    <s v="Rosanna"/>
    <s v="Banyule"/>
    <s v="Eastern Metropolitan"/>
    <n v="9"/>
    <n v="2016"/>
  </r>
  <r>
    <d v="2016-09-04T00:00:00"/>
    <n v="342000"/>
    <x v="1"/>
    <s v="Jones and Jones"/>
    <x v="1"/>
    <n v="3121"/>
    <n v="1"/>
    <n v="1"/>
    <n v="1"/>
    <n v="0"/>
    <n v="1970"/>
    <s v="5/285 Punt Rd"/>
    <s v="Richmond"/>
    <s v="Yarra"/>
    <s v="Northern Metropolitan"/>
    <n v="9"/>
    <n v="2016"/>
  </r>
  <r>
    <d v="2016-09-04T00:00:00"/>
    <n v="937000"/>
    <x v="0"/>
    <s v="Cunninghams"/>
    <x v="1"/>
    <n v="3121"/>
    <n v="2"/>
    <n v="1"/>
    <n v="1"/>
    <n v="125"/>
    <n v="1950"/>
    <s v="24 Butler St"/>
    <s v="Richmond"/>
    <s v="Yarra"/>
    <s v="Northern Metropolitan"/>
    <n v="9"/>
    <n v="2016"/>
  </r>
  <r>
    <d v="2016-09-04T00:00:00"/>
    <n v="1040000"/>
    <x v="1"/>
    <s v="Jones and Jones"/>
    <x v="1"/>
    <n v="3121"/>
    <n v="2"/>
    <n v="2"/>
    <n v="2"/>
    <n v="0"/>
    <n v="2013"/>
    <s v="503/6 Lord St"/>
    <s v="Richmond"/>
    <s v="Yarra"/>
    <s v="Northern Metropolitan"/>
    <n v="9"/>
    <n v="2016"/>
  </r>
  <r>
    <d v="2016-09-04T00:00:00"/>
    <n v="520000"/>
    <x v="1"/>
    <s v="Cunninghams"/>
    <x v="0"/>
    <n v="3182"/>
    <n v="2"/>
    <n v="1"/>
    <n v="1"/>
    <n v="1034"/>
    <n v="1950"/>
    <s v="3/19 Herbert St"/>
    <s v="St Kilda"/>
    <s v="Port Phillip"/>
    <s v="Southern Metropolitan"/>
    <n v="9"/>
    <n v="2016"/>
  </r>
  <r>
    <d v="2016-09-04T00:00:00"/>
    <n v="434000"/>
    <x v="1"/>
    <s v="Cunninghams"/>
    <x v="1"/>
    <n v="3058"/>
    <n v="2"/>
    <n v="1"/>
    <n v="1"/>
    <n v="0"/>
    <n v="1965"/>
    <s v="8/6 McKay St"/>
    <s v="Coburg"/>
    <s v="Moreland"/>
    <s v="Northern Metropolitan"/>
    <n v="9"/>
    <n v="2016"/>
  </r>
  <r>
    <d v="2016-09-04T00:00:00"/>
    <n v="685500"/>
    <x v="0"/>
    <s v="Metro Ladder"/>
    <x v="0"/>
    <n v="3046"/>
    <n v="3"/>
    <n v="1"/>
    <n v="2"/>
    <n v="724"/>
    <n v="1970"/>
    <s v="29 Sutherland St"/>
    <s v="Hadfield"/>
    <s v="Moreland"/>
    <s v="Northern Metropolitan"/>
    <n v="9"/>
    <n v="2016"/>
  </r>
  <r>
    <d v="2016-09-04T00:00:00"/>
    <n v="1030000"/>
    <x v="0"/>
    <s v="Sanders"/>
    <x v="1"/>
    <n v="3058"/>
    <n v="3"/>
    <n v="1"/>
    <n v="1"/>
    <n v="404"/>
    <m/>
    <s v="3 Phillips St"/>
    <s v="Coburg"/>
    <s v="Moreland"/>
    <s v="Northern Metropolitan"/>
    <n v="9"/>
    <n v="2016"/>
  </r>
  <r>
    <d v="2016-09-04T00:00:00"/>
    <n v="978000"/>
    <x v="0"/>
    <s v="Cunninghams"/>
    <x v="1"/>
    <n v="3042"/>
    <n v="4"/>
    <n v="3"/>
    <n v="2"/>
    <n v="532"/>
    <m/>
    <s v="34 Moorna Dr"/>
    <s v="Airport West"/>
    <s v="Moonee Valley"/>
    <s v="Western Metropolitan"/>
    <n v="9"/>
    <n v="2016"/>
  </r>
  <r>
    <d v="2016-09-04T00:00:00"/>
    <n v="820000"/>
    <x v="0"/>
    <s v="Metro Ladder"/>
    <x v="1"/>
    <n v="3012"/>
    <n v="3"/>
    <n v="2"/>
    <n v="2"/>
    <n v="335"/>
    <m/>
    <s v="116 Essex St"/>
    <s v="West Footscray"/>
    <s v="Maribyrnong"/>
    <s v="Western Metropolitan"/>
    <n v="9"/>
    <n v="2016"/>
  </r>
  <r>
    <d v="2016-09-04T00:00:00"/>
    <n v="1300000"/>
    <x v="0"/>
    <s v="Jones and Jones"/>
    <x v="1"/>
    <n v="3189"/>
    <n v="4"/>
    <n v="3"/>
    <n v="2"/>
    <n v="743"/>
    <n v="1973"/>
    <s v="2 Margaret St"/>
    <s v="Moorabbin"/>
    <s v="Kingston"/>
    <s v="Southern Metropolitan"/>
    <n v="9"/>
    <n v="2016"/>
  </r>
  <r>
    <d v="2016-09-04T00:00:00"/>
    <n v="895000"/>
    <x v="0"/>
    <s v="Sanders"/>
    <x v="0"/>
    <n v="3016"/>
    <n v="2"/>
    <n v="2"/>
    <n v="1"/>
    <n v="193"/>
    <m/>
    <s v="18 James St"/>
    <s v="Williamstown"/>
    <s v="Hobsons Bay"/>
    <s v="Western Metropolitan"/>
    <n v="9"/>
    <n v="2016"/>
  </r>
  <r>
    <d v="2016-09-04T00:00:00"/>
    <n v="1836000"/>
    <x v="0"/>
    <s v="Metro Ladder"/>
    <x v="1"/>
    <n v="3204"/>
    <n v="5"/>
    <n v="3"/>
    <n v="4"/>
    <n v="464"/>
    <m/>
    <s v="9 Ruby St"/>
    <s v="Ormond"/>
    <s v="Glen Eira"/>
    <s v="Southern Metropolitan"/>
    <n v="9"/>
    <n v="2016"/>
  </r>
  <r>
    <d v="2016-09-04T00:00:00"/>
    <n v="910000"/>
    <x v="0"/>
    <s v="Jones and Jones"/>
    <x v="1"/>
    <n v="3070"/>
    <n v="2"/>
    <n v="1"/>
    <n v="1"/>
    <n v="150"/>
    <n v="1995"/>
    <s v="51 Beavers Rd"/>
    <s v="Northcote"/>
    <s v="Darebin"/>
    <s v="Northern Metropolitan"/>
    <n v="9"/>
    <n v="2016"/>
  </r>
  <r>
    <d v="2016-09-04T00:00:00"/>
    <n v="1080000"/>
    <x v="0"/>
    <s v="Cunninghams"/>
    <x v="1"/>
    <n v="3070"/>
    <n v="3"/>
    <n v="1"/>
    <n v="1"/>
    <n v="348"/>
    <n v="1910"/>
    <s v="3 Atkinson St"/>
    <s v="Northcote"/>
    <s v="Darebin"/>
    <s v="Northern Metropolitan"/>
    <n v="9"/>
    <n v="2016"/>
  </r>
  <r>
    <d v="2016-09-04T00:00:00"/>
    <n v="580000"/>
    <x v="0"/>
    <s v="Flanders &amp; Fish"/>
    <x v="1"/>
    <n v="3020"/>
    <n v="3"/>
    <n v="1"/>
    <n v="1"/>
    <n v="469"/>
    <m/>
    <s v="158 Morris St"/>
    <s v="Sunshine"/>
    <s v="Brimbank"/>
    <s v="Western Metropolitan"/>
    <n v="9"/>
    <n v="2016"/>
  </r>
  <r>
    <d v="2016-09-04T00:00:00"/>
    <n v="1001000"/>
    <x v="0"/>
    <s v="Maxwells"/>
    <x v="1"/>
    <n v="3020"/>
    <n v="4"/>
    <n v="2"/>
    <n v="2"/>
    <n v="581"/>
    <m/>
    <s v="5 Jessie St"/>
    <s v="Sunshine"/>
    <s v="Brimbank"/>
    <s v="Western Metropolitan"/>
    <n v="9"/>
    <n v="2016"/>
  </r>
  <r>
    <d v="2016-09-04T00:00:00"/>
    <n v="2410000"/>
    <x v="0"/>
    <s v="Flanders &amp; Fish"/>
    <x v="1"/>
    <n v="3103"/>
    <n v="4"/>
    <n v="2"/>
    <n v="1"/>
    <n v="685"/>
    <n v="1940"/>
    <s v="27 Metung St"/>
    <s v="Balwyn"/>
    <s v="Boroondara"/>
    <s v="Southern Metropolitan"/>
    <n v="9"/>
    <n v="2016"/>
  </r>
  <r>
    <d v="2016-09-04T00:00:00"/>
    <n v="1720000"/>
    <x v="0"/>
    <s v="Property Barons"/>
    <x v="1"/>
    <n v="3079"/>
    <n v="4"/>
    <n v="2"/>
    <n v="3"/>
    <n v="631"/>
    <n v="1935"/>
    <s v="3 Scotts Pde"/>
    <s v="Ivanhoe"/>
    <s v="Banyule"/>
    <s v="Eastern Metropolitan"/>
    <n v="9"/>
    <n v="2016"/>
  </r>
  <r>
    <d v="2016-09-05T00:00:00"/>
    <n v="1300000"/>
    <x v="0"/>
    <s v="Cunninghams"/>
    <x v="0"/>
    <n v="3068"/>
    <n v="3"/>
    <n v="1"/>
    <n v="1"/>
    <n v="203"/>
    <n v="1890"/>
    <s v="191 Scotchmer St"/>
    <s v="Fitzroy North"/>
    <s v="Yarra"/>
    <s v="Northern Metropolitan"/>
    <n v="9"/>
    <n v="2016"/>
  </r>
  <r>
    <d v="2016-09-05T00:00:00"/>
    <n v="280000"/>
    <x v="1"/>
    <s v="Metro Ladder"/>
    <x v="0"/>
    <n v="3143"/>
    <n v="1"/>
    <n v="1"/>
    <n v="1"/>
    <n v="0"/>
    <n v="1975"/>
    <s v="15/405 Dandenong Rd"/>
    <s v="Armadale"/>
    <s v="Stonnington"/>
    <s v="Southern Metropolitan"/>
    <n v="9"/>
    <n v="2016"/>
  </r>
  <r>
    <d v="2016-09-05T00:00:00"/>
    <n v="1675000"/>
    <x v="0"/>
    <s v="Melbourne Homes"/>
    <x v="0"/>
    <n v="3145"/>
    <n v="4"/>
    <n v="2"/>
    <n v="4"/>
    <n v="727"/>
    <m/>
    <s v="375 Waverley Rd"/>
    <s v="Malvern East"/>
    <s v="Stonnington"/>
    <s v="Southern Metropolitan"/>
    <n v="9"/>
    <n v="2016"/>
  </r>
  <r>
    <d v="2016-09-05T00:00:00"/>
    <n v="360000"/>
    <x v="1"/>
    <s v="Property Barons"/>
    <x v="0"/>
    <n v="3044"/>
    <n v="2"/>
    <n v="1"/>
    <n v="1"/>
    <n v="119"/>
    <m/>
    <s v="1/12 Pascoe St"/>
    <s v="Pascoe Vale"/>
    <s v="Moreland"/>
    <s v="Northern Metropolitan"/>
    <n v="9"/>
    <n v="2016"/>
  </r>
  <r>
    <d v="2016-09-05T00:00:00"/>
    <n v="622500"/>
    <x v="0"/>
    <s v="Property Barons"/>
    <x v="1"/>
    <n v="3041"/>
    <n v="3"/>
    <n v="2"/>
    <n v="2"/>
    <n v="254"/>
    <n v="2004"/>
    <s v="2/13 Fenacre St"/>
    <s v="Strathmore"/>
    <s v="Moonee Valley"/>
    <s v="Western Metropolitan"/>
    <n v="9"/>
    <n v="2016"/>
  </r>
  <r>
    <d v="2016-09-05T00:00:00"/>
    <n v="830000"/>
    <x v="0"/>
    <s v="Flanders &amp; Fish"/>
    <x v="1"/>
    <n v="3033"/>
    <n v="4"/>
    <n v="2"/>
    <n v="2"/>
    <n v="686"/>
    <n v="1995"/>
    <s v="23 Chappell Pl"/>
    <s v="Keilor East"/>
    <s v="Moonee Valley"/>
    <s v="Western Metropolitan"/>
    <n v="9"/>
    <n v="2016"/>
  </r>
  <r>
    <d v="2016-09-05T00:00:00"/>
    <n v="832000"/>
    <x v="0"/>
    <s v="Jones and Jones"/>
    <x v="1"/>
    <n v="3039"/>
    <n v="3"/>
    <n v="2"/>
    <n v="2"/>
    <n v="214"/>
    <n v="1997"/>
    <s v="1/31 Holberg St"/>
    <s v="Moonee Ponds"/>
    <s v="Moonee Valley"/>
    <s v="Western Metropolitan"/>
    <n v="9"/>
    <n v="2016"/>
  </r>
  <r>
    <d v="2016-09-05T00:00:00"/>
    <n v="1115000"/>
    <x v="0"/>
    <s v="Property Barons"/>
    <x v="1"/>
    <n v="3040"/>
    <n v="3"/>
    <n v="1"/>
    <n v="1"/>
    <n v="688"/>
    <n v="1950"/>
    <s v="53 Clydebank Rd"/>
    <s v="Essendon West"/>
    <s v="Moonee Valley"/>
    <s v="Western Metropolitan"/>
    <n v="9"/>
    <n v="2016"/>
  </r>
  <r>
    <d v="2016-09-05T00:00:00"/>
    <n v="680000"/>
    <x v="1"/>
    <s v="Flanders &amp; Fish"/>
    <x v="1"/>
    <n v="3000"/>
    <n v="1"/>
    <n v="1"/>
    <n v="2"/>
    <n v="0"/>
    <n v="1965"/>
    <s v="33/300 King St"/>
    <s v="Melbourne"/>
    <s v="Melbourne"/>
    <s v="Northern Metropolitan"/>
    <n v="9"/>
    <n v="2016"/>
  </r>
  <r>
    <d v="2016-09-05T00:00:00"/>
    <n v="890000"/>
    <x v="0"/>
    <s v="Jones and Jones"/>
    <x v="0"/>
    <n v="3013"/>
    <n v="2"/>
    <n v="1"/>
    <n v="2"/>
    <n v="471"/>
    <n v="1950"/>
    <s v="6 Sanderson St"/>
    <s v="Yarraville"/>
    <s v="Maribyrnong"/>
    <s v="Western Metropolitan"/>
    <n v="9"/>
    <n v="2016"/>
  </r>
  <r>
    <d v="2016-09-05T00:00:00"/>
    <n v="1005000"/>
    <x v="2"/>
    <s v="Jones and Jones"/>
    <x v="0"/>
    <n v="3165"/>
    <n v="4"/>
    <n v="2"/>
    <n v="2"/>
    <n v="296"/>
    <n v="2006"/>
    <s v="11b Lilac St"/>
    <s v="Bentleigh East"/>
    <s v="Glen Eira"/>
    <s v="Southern Metropolitan"/>
    <n v="9"/>
    <n v="2016"/>
  </r>
  <r>
    <d v="2016-09-05T00:00:00"/>
    <n v="1170000"/>
    <x v="1"/>
    <s v="Jones and Jones"/>
    <x v="1"/>
    <n v="3163"/>
    <n v="3"/>
    <n v="1"/>
    <n v="2"/>
    <n v="0"/>
    <n v="1925"/>
    <s v="1/38 Neville St"/>
    <s v="Carnegie"/>
    <s v="Glen Eira"/>
    <s v="Southern Metropolitan"/>
    <n v="9"/>
    <n v="2016"/>
  </r>
  <r>
    <d v="2016-09-05T00:00:00"/>
    <n v="1405000"/>
    <x v="0"/>
    <s v="Jones and Jones"/>
    <x v="1"/>
    <n v="3165"/>
    <n v="3"/>
    <n v="1"/>
    <n v="1"/>
    <n v="764"/>
    <m/>
    <s v="23 Gardeners Rd"/>
    <s v="Bentleigh East"/>
    <s v="Glen Eira"/>
    <s v="Southern Metropolitan"/>
    <n v="9"/>
    <n v="2016"/>
  </r>
  <r>
    <d v="2016-09-05T00:00:00"/>
    <n v="380000"/>
    <x v="1"/>
    <s v="Property Barons"/>
    <x v="0"/>
    <n v="3073"/>
    <n v="2"/>
    <n v="1"/>
    <n v="1"/>
    <n v="220"/>
    <n v="2011"/>
    <s v="3/7 Mattea Ct"/>
    <s v="Reservoir"/>
    <s v="Darebin"/>
    <s v="Northern Metropolitan"/>
    <n v="9"/>
    <n v="2016"/>
  </r>
  <r>
    <d v="2016-09-05T00:00:00"/>
    <n v="1050000"/>
    <x v="0"/>
    <s v="Cunninghams"/>
    <x v="1"/>
    <n v="3072"/>
    <n v="3"/>
    <n v="2"/>
    <n v="1"/>
    <n v="453"/>
    <n v="1948"/>
    <s v="29 Hope St"/>
    <s v="Preston"/>
    <s v="Darebin"/>
    <s v="Northern Metropolitan"/>
    <n v="9"/>
    <n v="2016"/>
  </r>
  <r>
    <d v="2016-09-05T00:00:00"/>
    <n v="500000"/>
    <x v="0"/>
    <s v="Metro Ladder"/>
    <x v="0"/>
    <n v="3021"/>
    <n v="4"/>
    <n v="1"/>
    <n v="2"/>
    <n v="574"/>
    <n v="1985"/>
    <s v="26 Calverton Rd"/>
    <s v="Kealba"/>
    <s v="Brimbank"/>
    <s v="Western Metropolitan"/>
    <n v="9"/>
    <n v="2016"/>
  </r>
  <r>
    <d v="2016-09-05T00:00:00"/>
    <n v="526000"/>
    <x v="1"/>
    <s v="Metro Ladder"/>
    <x v="1"/>
    <n v="3103"/>
    <n v="2"/>
    <n v="1"/>
    <n v="1"/>
    <n v="0"/>
    <n v="1960"/>
    <s v="1/252 Union Rd"/>
    <s v="Balwyn"/>
    <s v="Boroondara"/>
    <s v="Southern Metropolitan"/>
    <n v="9"/>
    <n v="2016"/>
  </r>
  <r>
    <d v="2016-09-05T00:00:00"/>
    <n v="1741000"/>
    <x v="0"/>
    <s v="Cunninghams"/>
    <x v="1"/>
    <n v="3122"/>
    <n v="3"/>
    <n v="1"/>
    <n v="1"/>
    <n v="383"/>
    <n v="1910"/>
    <s v="6 Salisbury Gr"/>
    <s v="Hawthorn"/>
    <s v="Boroondara"/>
    <s v="Southern Metropolitan"/>
    <n v="9"/>
    <n v="2016"/>
  </r>
  <r>
    <d v="2016-09-05T00:00:00"/>
    <n v="2000000"/>
    <x v="0"/>
    <s v="Property Barons"/>
    <x v="0"/>
    <n v="3124"/>
    <n v="4"/>
    <n v="3"/>
    <n v="4"/>
    <n v="697"/>
    <n v="1980"/>
    <s v="532 Burke Rd"/>
    <s v="Camberwell"/>
    <s v="Boroondara"/>
    <s v="Southern Metropolitan"/>
    <n v="9"/>
    <n v="2016"/>
  </r>
  <r>
    <d v="2016-09-06T00:00:00"/>
    <n v="1300000"/>
    <x v="0"/>
    <s v="Flanders &amp; Fish"/>
    <x v="0"/>
    <n v="3127"/>
    <n v="4"/>
    <n v="2"/>
    <n v="2"/>
    <n v="809"/>
    <n v="1950"/>
    <s v="255 Elgar Rd"/>
    <s v="Surrey Hills"/>
    <s v="Whitehorse"/>
    <s v="Southern Metropolitan"/>
    <n v="9"/>
    <n v="2016"/>
  </r>
  <r>
    <d v="2016-09-06T00:00:00"/>
    <n v="1670000"/>
    <x v="0"/>
    <s v="Property Barons"/>
    <x v="1"/>
    <n v="3128"/>
    <n v="4"/>
    <n v="4"/>
    <n v="4"/>
    <n v="707"/>
    <n v="1926"/>
    <s v="33 Pendle St"/>
    <s v="Box Hill"/>
    <s v="Whitehorse"/>
    <s v="Eastern Metropolitan"/>
    <n v="9"/>
    <n v="2016"/>
  </r>
  <r>
    <d v="2016-09-06T00:00:00"/>
    <n v="1300000"/>
    <x v="0"/>
    <s v="Cunninghams"/>
    <x v="1"/>
    <n v="3145"/>
    <n v="3"/>
    <n v="2"/>
    <n v="2"/>
    <n v="323"/>
    <m/>
    <s v="61a Paxton St"/>
    <s v="Malvern East"/>
    <s v="Stonnington"/>
    <s v="Southern Metropolitan"/>
    <n v="9"/>
    <n v="2016"/>
  </r>
  <r>
    <d v="2016-09-06T00:00:00"/>
    <n v="1550000"/>
    <x v="0"/>
    <s v="Jones and Jones"/>
    <x v="0"/>
    <n v="3145"/>
    <n v="4"/>
    <n v="2"/>
    <n v="4"/>
    <n v="848"/>
    <n v="1970"/>
    <s v="15 Alma St"/>
    <s v="Malvern East"/>
    <s v="Stonnington"/>
    <s v="Southern Metropolitan"/>
    <n v="9"/>
    <n v="2016"/>
  </r>
  <r>
    <d v="2016-09-06T00:00:00"/>
    <n v="2110000"/>
    <x v="0"/>
    <s v="Metro Ladder"/>
    <x v="0"/>
    <n v="3145"/>
    <n v="4"/>
    <n v="2"/>
    <n v="2"/>
    <n v="645"/>
    <m/>
    <s v="11 Hillard St"/>
    <s v="Malvern East"/>
    <s v="Stonnington"/>
    <s v="Southern Metropolitan"/>
    <n v="9"/>
    <n v="2016"/>
  </r>
  <r>
    <d v="2016-09-06T00:00:00"/>
    <n v="1800000"/>
    <x v="0"/>
    <s v="Maxwells"/>
    <x v="0"/>
    <n v="3206"/>
    <n v="3"/>
    <n v="1"/>
    <n v="1"/>
    <n v="253"/>
    <m/>
    <s v="3 Herbert St"/>
    <s v="Albert Park"/>
    <s v="Port Phillip"/>
    <s v="Southern Metropolitan"/>
    <n v="9"/>
    <n v="2016"/>
  </r>
  <r>
    <d v="2016-09-06T00:00:00"/>
    <n v="532000"/>
    <x v="2"/>
    <s v="Cunninghams"/>
    <x v="1"/>
    <n v="3043"/>
    <n v="3"/>
    <n v="2"/>
    <n v="1"/>
    <n v="149"/>
    <n v="2005"/>
    <s v="31 Seggan Cir"/>
    <s v="Gowanbrae"/>
    <s v="Moreland"/>
    <s v="Western Metropolitan"/>
    <n v="9"/>
    <n v="2016"/>
  </r>
  <r>
    <d v="2016-09-06T00:00:00"/>
    <n v="599000"/>
    <x v="0"/>
    <s v="Cunninghams"/>
    <x v="0"/>
    <n v="3044"/>
    <n v="3"/>
    <n v="1"/>
    <n v="1"/>
    <n v="534"/>
    <n v="1950"/>
    <s v="217 Sussex St"/>
    <s v="Pascoe Vale"/>
    <s v="Moreland"/>
    <s v="Northern Metropolitan"/>
    <n v="9"/>
    <n v="2016"/>
  </r>
  <r>
    <d v="2016-09-06T00:00:00"/>
    <n v="700000"/>
    <x v="0"/>
    <s v="Property Barons"/>
    <x v="1"/>
    <n v="3046"/>
    <n v="4"/>
    <n v="2"/>
    <n v="2"/>
    <n v="700"/>
    <n v="1950"/>
    <s v="115 West St"/>
    <s v="Hadfield"/>
    <s v="Moreland"/>
    <s v="Northern Metropolitan"/>
    <n v="9"/>
    <n v="2016"/>
  </r>
  <r>
    <d v="2016-09-06T00:00:00"/>
    <n v="981000"/>
    <x v="0"/>
    <s v="Cunninghams"/>
    <x v="1"/>
    <n v="3058"/>
    <n v="2"/>
    <n v="1"/>
    <n v="1"/>
    <n v="263"/>
    <n v="1910"/>
    <s v="29 Hardwick St"/>
    <s v="Coburg"/>
    <s v="Moreland"/>
    <s v="Northern Metropolitan"/>
    <n v="9"/>
    <n v="2016"/>
  </r>
  <r>
    <d v="2016-09-06T00:00:00"/>
    <n v="1100000"/>
    <x v="0"/>
    <s v="Metro Ladder"/>
    <x v="0"/>
    <n v="3039"/>
    <n v="3"/>
    <n v="1"/>
    <n v="2"/>
    <n v="572"/>
    <m/>
    <s v="112 Dean St"/>
    <s v="Moonee Ponds"/>
    <s v="Moonee Valley"/>
    <s v="Western Metropolitan"/>
    <n v="9"/>
    <n v="2016"/>
  </r>
  <r>
    <d v="2016-09-06T00:00:00"/>
    <n v="920000"/>
    <x v="0"/>
    <s v="SJ"/>
    <x v="0"/>
    <n v="3148"/>
    <n v="3"/>
    <n v="2"/>
    <n v="2"/>
    <n v="515"/>
    <m/>
    <s v="3 Yambie La"/>
    <s v="Chadstone"/>
    <s v="Monash"/>
    <s v="Southern Metropolitan"/>
    <n v="9"/>
    <n v="2016"/>
  </r>
  <r>
    <d v="2016-09-06T00:00:00"/>
    <n v="885000"/>
    <x v="0"/>
    <s v="Jones and Jones"/>
    <x v="1"/>
    <n v="3051"/>
    <n v="2"/>
    <n v="1"/>
    <n v="1"/>
    <n v="111"/>
    <n v="1880"/>
    <s v="12 Curzon St"/>
    <s v="North Melbourne"/>
    <s v="Melbourne"/>
    <s v="Northern Metropolitan"/>
    <n v="9"/>
    <n v="2016"/>
  </r>
  <r>
    <d v="2016-09-06T00:00:00"/>
    <n v="1165000"/>
    <x v="0"/>
    <s v="Cunninghams"/>
    <x v="1"/>
    <n v="3031"/>
    <n v="3"/>
    <n v="1"/>
    <n v="0"/>
    <n v="239"/>
    <n v="1910"/>
    <s v="41 Barnett St"/>
    <s v="Kensington"/>
    <s v="Melbourne"/>
    <s v="Northern Metropolitan"/>
    <n v="9"/>
    <n v="2016"/>
  </r>
  <r>
    <d v="2016-09-06T00:00:00"/>
    <n v="1550000"/>
    <x v="0"/>
    <s v="Cunninghams"/>
    <x v="0"/>
    <n v="3053"/>
    <n v="3"/>
    <n v="3"/>
    <n v="1"/>
    <n v="0"/>
    <m/>
    <s v="99 Neill St"/>
    <s v="Carlton"/>
    <s v="Melbourne"/>
    <s v="Northern Metropolitan"/>
    <n v="9"/>
    <n v="2016"/>
  </r>
  <r>
    <d v="2016-09-06T00:00:00"/>
    <n v="680000"/>
    <x v="0"/>
    <s v="Cunninghams"/>
    <x v="0"/>
    <n v="3032"/>
    <n v="3"/>
    <n v="2"/>
    <n v="2"/>
    <n v="225"/>
    <m/>
    <s v="9 Rylie La"/>
    <s v="Maribyrnong"/>
    <s v="Maribyrnong"/>
    <s v="Western Metropolitan"/>
    <n v="9"/>
    <n v="2016"/>
  </r>
  <r>
    <d v="2016-09-06T00:00:00"/>
    <n v="1145000"/>
    <x v="0"/>
    <s v="Flanders &amp; Fish"/>
    <x v="1"/>
    <n v="3011"/>
    <n v="3"/>
    <n v="1"/>
    <n v="1"/>
    <n v="350"/>
    <n v="1890"/>
    <s v="56 Hamilton St"/>
    <s v="Seddon"/>
    <s v="Maribyrnong"/>
    <s v="Western Metropolitan"/>
    <n v="9"/>
    <n v="2016"/>
  </r>
  <r>
    <d v="2016-09-06T00:00:00"/>
    <n v="875000"/>
    <x v="1"/>
    <s v="Metro Ladder"/>
    <x v="1"/>
    <n v="3204"/>
    <n v="3"/>
    <n v="1"/>
    <n v="2"/>
    <n v="348"/>
    <n v="1950"/>
    <s v="1/236 Patterson Rd"/>
    <s v="Bentleigh"/>
    <s v="Glen Eira"/>
    <s v="Southern Metropolitan"/>
    <n v="9"/>
    <n v="2016"/>
  </r>
  <r>
    <d v="2016-09-06T00:00:00"/>
    <n v="1110000"/>
    <x v="0"/>
    <s v="Jones and Jones"/>
    <x v="1"/>
    <n v="3165"/>
    <n v="4"/>
    <n v="2"/>
    <n v="2"/>
    <n v="583"/>
    <n v="1960"/>
    <s v="8 Leo St"/>
    <s v="Bentleigh East"/>
    <s v="Glen Eira"/>
    <s v="Southern Metropolitan"/>
    <n v="9"/>
    <n v="2016"/>
  </r>
  <r>
    <d v="2016-09-06T00:00:00"/>
    <n v="1668000"/>
    <x v="0"/>
    <s v="Jones and Jones"/>
    <x v="1"/>
    <n v="3204"/>
    <n v="2"/>
    <n v="1"/>
    <n v="2"/>
    <n v="595"/>
    <m/>
    <s v="1 Blackshaw St"/>
    <s v="Ormond"/>
    <s v="Glen Eira"/>
    <s v="Southern Metropolitan"/>
    <n v="9"/>
    <n v="2016"/>
  </r>
  <r>
    <d v="2016-09-06T00:00:00"/>
    <n v="583000"/>
    <x v="1"/>
    <s v="Cunninghams"/>
    <x v="0"/>
    <n v="3070"/>
    <n v="2"/>
    <n v="2"/>
    <n v="1"/>
    <n v="0"/>
    <n v="2011"/>
    <s v="11/94 Union St"/>
    <s v="Northcote"/>
    <s v="Darebin"/>
    <s v="Northern Metropolitan"/>
    <n v="9"/>
    <n v="2016"/>
  </r>
  <r>
    <d v="2016-09-06T00:00:00"/>
    <n v="610000"/>
    <x v="0"/>
    <s v="Cunninghams"/>
    <x v="1"/>
    <n v="3073"/>
    <n v="2"/>
    <n v="1"/>
    <n v="2"/>
    <n v="383"/>
    <n v="1970"/>
    <s v="42 Oconnor St"/>
    <s v="Reservoir"/>
    <s v="Darebin"/>
    <s v="Northern Metropolitan"/>
    <n v="9"/>
    <n v="2016"/>
  </r>
  <r>
    <d v="2016-09-06T00:00:00"/>
    <n v="1380000"/>
    <x v="0"/>
    <s v="Jones and Jones"/>
    <x v="0"/>
    <n v="3071"/>
    <n v="3"/>
    <n v="2"/>
    <n v="1"/>
    <n v="359"/>
    <n v="1920"/>
    <s v="126 Smith St"/>
    <s v="Thornbury"/>
    <s v="Darebin"/>
    <s v="Northern Metropolitan"/>
    <n v="9"/>
    <n v="2016"/>
  </r>
  <r>
    <d v="2016-09-06T00:00:00"/>
    <n v="690000"/>
    <x v="1"/>
    <s v="Zimmerman"/>
    <x v="1"/>
    <n v="3146"/>
    <n v="2"/>
    <n v="1"/>
    <n v="2"/>
    <n v="166"/>
    <m/>
    <s v="2/13 Estella St"/>
    <s v="Glen Iris"/>
    <s v="Boroondara"/>
    <s v="Southern Metropolitan"/>
    <n v="9"/>
    <n v="2016"/>
  </r>
  <r>
    <d v="2016-09-06T00:00:00"/>
    <n v="1053000"/>
    <x v="1"/>
    <s v="Flanders &amp; Fish"/>
    <x v="1"/>
    <n v="3103"/>
    <n v="2"/>
    <n v="1"/>
    <n v="2"/>
    <n v="231"/>
    <n v="1985"/>
    <s v="3/94 Balwyn Rd"/>
    <s v="Balwyn"/>
    <s v="Boroondara"/>
    <s v="Southern Metropolitan"/>
    <n v="9"/>
    <n v="2016"/>
  </r>
  <r>
    <d v="2016-09-06T00:00:00"/>
    <n v="1500000"/>
    <x v="0"/>
    <s v="Jones and Jones"/>
    <x v="0"/>
    <n v="3104"/>
    <n v="3"/>
    <n v="2"/>
    <n v="1"/>
    <n v="778"/>
    <n v="1950"/>
    <s v="153 Doncaster Rd"/>
    <s v="Balwyn North"/>
    <s v="Boroondara"/>
    <s v="Southern Metropolitan"/>
    <n v="9"/>
    <n v="2016"/>
  </r>
  <r>
    <d v="2016-09-06T00:00:00"/>
    <n v="1171000"/>
    <x v="0"/>
    <s v="Melbourne Homes"/>
    <x v="1"/>
    <n v="3186"/>
    <n v="3"/>
    <n v="2"/>
    <n v="2"/>
    <n v="279"/>
    <n v="1970"/>
    <s v="4/34 Elwood St"/>
    <s v="Brighton"/>
    <s v="Bayside"/>
    <s v="Southern Metropolitan"/>
    <n v="9"/>
    <n v="2016"/>
  </r>
  <r>
    <d v="2016-09-06T00:00:00"/>
    <n v="550000"/>
    <x v="2"/>
    <s v="Metro Ladder"/>
    <x v="0"/>
    <n v="3084"/>
    <n v="3"/>
    <n v="1"/>
    <n v="2"/>
    <n v="235"/>
    <n v="1990"/>
    <s v="4/71 Rosanna Rd"/>
    <s v="Heidelberg"/>
    <s v="Banyule"/>
    <s v="Eastern Metropolitan"/>
    <n v="9"/>
    <n v="2016"/>
  </r>
  <r>
    <d v="2016-09-07T00:00:00"/>
    <n v="790000"/>
    <x v="1"/>
    <s v="Metro Ladder"/>
    <x v="0"/>
    <n v="3121"/>
    <n v="2"/>
    <n v="2"/>
    <n v="1"/>
    <n v="0"/>
    <n v="2013"/>
    <s v="219/6 Lord St"/>
    <s v="Richmond"/>
    <s v="Yarra"/>
    <s v="Northern Metropolitan"/>
    <n v="9"/>
    <n v="2016"/>
  </r>
  <r>
    <d v="2016-09-07T00:00:00"/>
    <n v="1422000"/>
    <x v="0"/>
    <s v="Metro Ladder"/>
    <x v="1"/>
    <n v="3121"/>
    <n v="3"/>
    <n v="1"/>
    <n v="0"/>
    <n v="339"/>
    <m/>
    <s v="28 Stawell St"/>
    <s v="Richmond"/>
    <s v="Yarra"/>
    <s v="Northern Metropolitan"/>
    <n v="9"/>
    <n v="2016"/>
  </r>
  <r>
    <d v="2016-09-07T00:00:00"/>
    <n v="1110000"/>
    <x v="2"/>
    <s v="Flanders &amp; Fish"/>
    <x v="1"/>
    <n v="3127"/>
    <n v="3"/>
    <n v="2"/>
    <n v="2"/>
    <n v="401"/>
    <n v="1970"/>
    <s v="2/33 Chestnut St"/>
    <s v="Surrey Hills"/>
    <s v="Whitehorse"/>
    <s v="Southern Metropolitan"/>
    <n v="9"/>
    <n v="2016"/>
  </r>
  <r>
    <d v="2016-09-07T00:00:00"/>
    <n v="435000"/>
    <x v="1"/>
    <s v="Jones and Jones"/>
    <x v="0"/>
    <n v="3182"/>
    <n v="1"/>
    <n v="1"/>
    <n v="1"/>
    <n v="0"/>
    <n v="1995"/>
    <s v="10/1 St Kilda Rd"/>
    <s v="St Kilda"/>
    <s v="Port Phillip"/>
    <s v="Southern Metropolitan"/>
    <n v="9"/>
    <n v="2016"/>
  </r>
  <r>
    <d v="2016-09-07T00:00:00"/>
    <n v="559000"/>
    <x v="1"/>
    <s v="Jones and Jones"/>
    <x v="0"/>
    <n v="3184"/>
    <n v="2"/>
    <n v="1"/>
    <n v="1"/>
    <n v="1307"/>
    <n v="1960"/>
    <s v="3/61 Ormond Rd"/>
    <s v="Elwood"/>
    <s v="Port Phillip"/>
    <s v="Southern Metropolitan"/>
    <n v="9"/>
    <n v="2016"/>
  </r>
  <r>
    <d v="2016-09-07T00:00:00"/>
    <n v="2300000"/>
    <x v="0"/>
    <s v="Zimmerman"/>
    <x v="1"/>
    <n v="3205"/>
    <n v="3"/>
    <n v="2"/>
    <n v="2"/>
    <n v="0"/>
    <n v="1877"/>
    <s v="372 Dorcas St"/>
    <s v="South Melbourne"/>
    <s v="Port Phillip"/>
    <s v="Southern Metropolitan"/>
    <n v="9"/>
    <n v="2016"/>
  </r>
  <r>
    <d v="2016-09-07T00:00:00"/>
    <n v="425000"/>
    <x v="1"/>
    <s v="Cunninghams"/>
    <x v="1"/>
    <n v="3058"/>
    <n v="2"/>
    <n v="2"/>
    <n v="1"/>
    <n v="0"/>
    <m/>
    <s v="44 Quarry Cct"/>
    <s v="Coburg"/>
    <s v="Moreland"/>
    <s v="Northern Metropolitan"/>
    <n v="9"/>
    <n v="2016"/>
  </r>
  <r>
    <d v="2016-09-07T00:00:00"/>
    <n v="590000"/>
    <x v="2"/>
    <s v="Cunninghams"/>
    <x v="0"/>
    <n v="3058"/>
    <n v="3"/>
    <n v="2"/>
    <n v="2"/>
    <n v="0"/>
    <n v="2013"/>
    <s v="4/93 Harding St"/>
    <s v="Coburg"/>
    <s v="Moreland"/>
    <s v="Northern Metropolitan"/>
    <n v="9"/>
    <n v="2016"/>
  </r>
  <r>
    <d v="2016-09-07T00:00:00"/>
    <n v="840000"/>
    <x v="0"/>
    <s v="Metro Ladder"/>
    <x v="0"/>
    <n v="3056"/>
    <n v="3"/>
    <n v="1"/>
    <n v="0"/>
    <n v="209"/>
    <m/>
    <s v="7 Barrow St"/>
    <s v="Brunswick"/>
    <s v="Moreland"/>
    <s v="Northern Metropolitan"/>
    <n v="9"/>
    <n v="2016"/>
  </r>
  <r>
    <d v="2016-09-07T00:00:00"/>
    <n v="1585000"/>
    <x v="0"/>
    <s v="Best Bricks"/>
    <x v="0"/>
    <n v="3055"/>
    <n v="4"/>
    <n v="1"/>
    <n v="2"/>
    <n v="562"/>
    <n v="1920"/>
    <s v="481 Albion St"/>
    <s v="Brunswick West"/>
    <s v="Moreland"/>
    <s v="Northern Metropolitan"/>
    <n v="9"/>
    <n v="2016"/>
  </r>
  <r>
    <d v="2016-09-07T00:00:00"/>
    <n v="650000"/>
    <x v="2"/>
    <s v="Property Barons"/>
    <x v="1"/>
    <n v="3040"/>
    <n v="3"/>
    <n v="2"/>
    <n v="1"/>
    <n v="160"/>
    <n v="1985"/>
    <s v="159 Cooper St"/>
    <s v="Essendon"/>
    <s v="Moonee Valley"/>
    <s v="Western Metropolitan"/>
    <n v="9"/>
    <n v="2016"/>
  </r>
  <r>
    <d v="2016-09-07T00:00:00"/>
    <n v="815000"/>
    <x v="1"/>
    <s v="Property Barons"/>
    <x v="1"/>
    <n v="3042"/>
    <n v="3"/>
    <n v="2"/>
    <n v="2"/>
    <n v="203"/>
    <m/>
    <s v="2/42 Sapphire St"/>
    <s v="Niddrie"/>
    <s v="Moonee Valley"/>
    <s v="Western Metropolitan"/>
    <n v="9"/>
    <n v="2016"/>
  </r>
  <r>
    <d v="2016-09-07T00:00:00"/>
    <n v="1270000"/>
    <x v="0"/>
    <s v="Cunninghams"/>
    <x v="0"/>
    <n v="3040"/>
    <n v="4"/>
    <n v="2"/>
    <n v="2"/>
    <n v="411"/>
    <n v="1996"/>
    <s v="5 Loeman St"/>
    <s v="Essendon"/>
    <s v="Moonee Valley"/>
    <s v="Western Metropolitan"/>
    <n v="9"/>
    <n v="2016"/>
  </r>
  <r>
    <d v="2016-09-07T00:00:00"/>
    <n v="785000"/>
    <x v="0"/>
    <s v="Cunninghams"/>
    <x v="1"/>
    <n v="3031"/>
    <n v="3"/>
    <n v="1"/>
    <n v="1"/>
    <n v="258"/>
    <m/>
    <s v="4 Coopers La"/>
    <s v="Kensington"/>
    <s v="Melbourne"/>
    <s v="Northern Metropolitan"/>
    <n v="9"/>
    <n v="2016"/>
  </r>
  <r>
    <d v="2016-09-07T00:00:00"/>
    <n v="330000"/>
    <x v="1"/>
    <s v="Jones and Jones"/>
    <x v="1"/>
    <n v="3032"/>
    <n v="2"/>
    <n v="1"/>
    <n v="1"/>
    <n v="0"/>
    <n v="1970"/>
    <s v="3/4 Navigator St"/>
    <s v="Maribyrnong"/>
    <s v="Maribyrnong"/>
    <s v="Western Metropolitan"/>
    <n v="9"/>
    <n v="2016"/>
  </r>
  <r>
    <d v="2016-09-07T00:00:00"/>
    <n v="892000"/>
    <x v="0"/>
    <s v="Metro Ladder"/>
    <x v="1"/>
    <n v="3012"/>
    <n v="3"/>
    <n v="1"/>
    <n v="2"/>
    <n v="715"/>
    <m/>
    <s v="11 Houston Ct"/>
    <s v="Brooklyn"/>
    <s v="Hobsons Bay"/>
    <s v="Western Metropolitan"/>
    <n v="9"/>
    <n v="2016"/>
  </r>
  <r>
    <d v="2016-09-07T00:00:00"/>
    <n v="1370000"/>
    <x v="0"/>
    <s v="Metro Ladder"/>
    <x v="1"/>
    <n v="3204"/>
    <n v="3"/>
    <n v="1"/>
    <n v="2"/>
    <n v="624"/>
    <n v="1950"/>
    <s v="4 Daley St"/>
    <s v="Bentleigh"/>
    <s v="Glen Eira"/>
    <s v="Southern Metropolitan"/>
    <n v="9"/>
    <n v="2016"/>
  </r>
  <r>
    <d v="2016-09-07T00:00:00"/>
    <n v="585000"/>
    <x v="0"/>
    <s v="Property Barons"/>
    <x v="1"/>
    <n v="3073"/>
    <n v="3"/>
    <n v="1"/>
    <n v="3"/>
    <n v="620"/>
    <m/>
    <s v="7 Caddy Ct"/>
    <s v="Reservoir"/>
    <s v="Darebin"/>
    <s v="Northern Metropolitan"/>
    <n v="9"/>
    <n v="2016"/>
  </r>
  <r>
    <d v="2016-09-07T00:00:00"/>
    <n v="610000"/>
    <x v="1"/>
    <s v="Melbourne Homes"/>
    <x v="1"/>
    <n v="3072"/>
    <n v="2"/>
    <n v="1"/>
    <n v="1"/>
    <n v="126"/>
    <n v="1970"/>
    <s v="1/28 Carlisle St"/>
    <s v="Preston"/>
    <s v="Darebin"/>
    <s v="Northern Metropolitan"/>
    <n v="9"/>
    <n v="2016"/>
  </r>
  <r>
    <d v="2016-09-07T00:00:00"/>
    <n v="1070000"/>
    <x v="2"/>
    <s v="Jones and Jones"/>
    <x v="1"/>
    <n v="3071"/>
    <n v="3"/>
    <n v="2"/>
    <n v="2"/>
    <n v="158"/>
    <n v="2007"/>
    <s v="56a Leinster Gr"/>
    <s v="Thornbury"/>
    <s v="Darebin"/>
    <s v="Northern Metropolitan"/>
    <n v="9"/>
    <n v="2016"/>
  </r>
  <r>
    <d v="2016-09-07T00:00:00"/>
    <n v="185000"/>
    <x v="1"/>
    <s v="Metro Ladder"/>
    <x v="1"/>
    <n v="3020"/>
    <n v="1"/>
    <n v="1"/>
    <n v="1"/>
    <n v="2347"/>
    <n v="1975"/>
    <s v="10/117 Anderson Rd"/>
    <s v="Albion"/>
    <s v="Brimbank"/>
    <s v="Western Metropolitan"/>
    <n v="9"/>
    <n v="2016"/>
  </r>
  <r>
    <d v="2016-09-07T00:00:00"/>
    <n v="390000"/>
    <x v="0"/>
    <s v="Jones and Jones"/>
    <x v="0"/>
    <n v="3103"/>
    <n v="1"/>
    <n v="1"/>
    <n v="1"/>
    <n v="740"/>
    <m/>
    <s v="9/204 Whitehorse Rd"/>
    <s v="Balwyn"/>
    <s v="Boroondara"/>
    <s v="Southern Metropolitan"/>
    <n v="9"/>
    <n v="2016"/>
  </r>
  <r>
    <d v="2016-09-07T00:00:00"/>
    <n v="1185000"/>
    <x v="0"/>
    <s v="Flanders &amp; Fish"/>
    <x v="1"/>
    <n v="3124"/>
    <n v="2"/>
    <n v="2"/>
    <n v="2"/>
    <n v="259"/>
    <m/>
    <s v="2/13 Glyndon Rd"/>
    <s v="Camberwell"/>
    <s v="Boroondara"/>
    <s v="Southern Metropolitan"/>
    <n v="9"/>
    <n v="2016"/>
  </r>
  <r>
    <d v="2016-09-07T00:00:00"/>
    <n v="1635000"/>
    <x v="0"/>
    <s v="Jones and Jones"/>
    <x v="1"/>
    <n v="3101"/>
    <n v="3"/>
    <n v="1"/>
    <n v="2"/>
    <n v="396"/>
    <n v="1990"/>
    <s v="13 Annadale St"/>
    <s v="Kew"/>
    <s v="Boroondara"/>
    <s v="Southern Metropolitan"/>
    <n v="9"/>
    <n v="2016"/>
  </r>
  <r>
    <d v="2016-09-07T00:00:00"/>
    <n v="3120000"/>
    <x v="0"/>
    <s v="Jones and Jones"/>
    <x v="1"/>
    <n v="3122"/>
    <n v="3"/>
    <n v="1"/>
    <n v="4"/>
    <n v="677"/>
    <m/>
    <s v="17 Morang Rd"/>
    <s v="Hawthorn"/>
    <s v="Boroondara"/>
    <s v="Southern Metropolitan"/>
    <n v="9"/>
    <n v="2016"/>
  </r>
  <r>
    <d v="2016-09-07T00:00:00"/>
    <n v="738000"/>
    <x v="1"/>
    <s v="Jones and Jones"/>
    <x v="1"/>
    <n v="3188"/>
    <n v="2"/>
    <n v="1"/>
    <n v="2"/>
    <n v="3414"/>
    <m/>
    <s v="3/56 Beach Rd"/>
    <s v="Hampton"/>
    <s v="Bayside"/>
    <s v="Southern Metropolitan"/>
    <n v="9"/>
    <n v="2016"/>
  </r>
  <r>
    <d v="2016-09-07T00:00:00"/>
    <n v="2400000"/>
    <x v="0"/>
    <s v="Maxwells"/>
    <x v="1"/>
    <n v="3186"/>
    <n v="4"/>
    <n v="2"/>
    <n v="2"/>
    <n v="640"/>
    <m/>
    <s v="46 Head St"/>
    <s v="Brighton"/>
    <s v="Bayside"/>
    <s v="Southern Metropolitan"/>
    <n v="9"/>
    <n v="2016"/>
  </r>
  <r>
    <d v="2016-09-08T00:00:00"/>
    <n v="880000"/>
    <x v="2"/>
    <s v="Cunninghams"/>
    <x v="1"/>
    <n v="3065"/>
    <n v="2"/>
    <n v="2"/>
    <n v="2"/>
    <n v="0"/>
    <n v="2000"/>
    <s v="7/56 Leicester St"/>
    <s v="Fitzroy"/>
    <s v="Yarra"/>
    <s v="Northern Metropolitan"/>
    <n v="9"/>
    <n v="2016"/>
  </r>
  <r>
    <d v="2016-09-08T00:00:00"/>
    <n v="900000"/>
    <x v="0"/>
    <s v="Jones and Jones"/>
    <x v="1"/>
    <n v="3125"/>
    <n v="4"/>
    <n v="1"/>
    <n v="4"/>
    <n v="586"/>
    <n v="1955"/>
    <s v="229 Highbury Rd"/>
    <s v="Burwood"/>
    <s v="Whitehorse"/>
    <s v="Southern Metropolitan"/>
    <n v="9"/>
    <n v="2016"/>
  </r>
  <r>
    <d v="2016-09-08T00:00:00"/>
    <n v="1506000"/>
    <x v="0"/>
    <s v="Metro Ladder"/>
    <x v="1"/>
    <n v="3128"/>
    <n v="4"/>
    <n v="2"/>
    <n v="3"/>
    <n v="669"/>
    <m/>
    <s v="12 Pendle St"/>
    <s v="Box Hill"/>
    <s v="Whitehorse"/>
    <s v="Eastern Metropolitan"/>
    <n v="9"/>
    <n v="2016"/>
  </r>
  <r>
    <d v="2016-09-08T00:00:00"/>
    <n v="2400000"/>
    <x v="0"/>
    <s v="Cunninghams"/>
    <x v="0"/>
    <n v="3144"/>
    <n v="4"/>
    <n v="2"/>
    <n v="2"/>
    <n v="586"/>
    <n v="1890"/>
    <s v="67 Wheatland Rd"/>
    <s v="Malvern"/>
    <s v="Stonnington"/>
    <s v="Southern Metropolitan"/>
    <n v="9"/>
    <n v="2016"/>
  </r>
  <r>
    <d v="2016-09-08T00:00:00"/>
    <n v="360000"/>
    <x v="1"/>
    <s v="Flanders &amp; Fish"/>
    <x v="1"/>
    <n v="3182"/>
    <n v="1"/>
    <n v="1"/>
    <n v="1"/>
    <n v="400"/>
    <m/>
    <s v="1/155 Fitzroy St"/>
    <s v="St Kilda"/>
    <s v="Port Phillip"/>
    <s v="Southern Metropolitan"/>
    <n v="9"/>
    <n v="2016"/>
  </r>
  <r>
    <d v="2016-09-08T00:00:00"/>
    <n v="474000"/>
    <x v="1"/>
    <s v="Sanders"/>
    <x v="1"/>
    <n v="3181"/>
    <n v="2"/>
    <n v="1"/>
    <n v="1"/>
    <n v="0"/>
    <n v="1985"/>
    <s v="8/14 Newry St"/>
    <s v="Windsor"/>
    <s v="Port Phillip"/>
    <s v="Southern Metropolitan"/>
    <n v="9"/>
    <n v="2016"/>
  </r>
  <r>
    <d v="2016-09-08T00:00:00"/>
    <n v="612000"/>
    <x v="1"/>
    <s v="Jones and Jones"/>
    <x v="1"/>
    <n v="3184"/>
    <n v="2"/>
    <n v="1"/>
    <n v="1"/>
    <n v="0"/>
    <m/>
    <s v="6/10 Vautier St"/>
    <s v="Elwood"/>
    <s v="Port Phillip"/>
    <s v="Southern Metropolitan"/>
    <n v="9"/>
    <n v="2016"/>
  </r>
  <r>
    <d v="2016-09-08T00:00:00"/>
    <n v="645000"/>
    <x v="1"/>
    <s v="Property Barons"/>
    <x v="1"/>
    <n v="3040"/>
    <n v="2"/>
    <n v="1"/>
    <n v="1"/>
    <n v="228"/>
    <m/>
    <s v="1/14 Forrester St"/>
    <s v="Essendon"/>
    <s v="Moonee Valley"/>
    <s v="Western Metropolitan"/>
    <n v="9"/>
    <n v="2016"/>
  </r>
  <r>
    <d v="2016-09-08T00:00:00"/>
    <n v="672000"/>
    <x v="1"/>
    <s v="Cunninghams"/>
    <x v="0"/>
    <n v="3039"/>
    <n v="2"/>
    <n v="1"/>
    <n v="2"/>
    <n v="230"/>
    <n v="1989"/>
    <s v="1/19 Montague St"/>
    <s v="Moonee Ponds"/>
    <s v="Moonee Valley"/>
    <s v="Western Metropolitan"/>
    <n v="9"/>
    <n v="2016"/>
  </r>
  <r>
    <d v="2016-09-08T00:00:00"/>
    <n v="875000"/>
    <x v="0"/>
    <s v="Cunninghams"/>
    <x v="0"/>
    <n v="3042"/>
    <n v="3"/>
    <n v="1"/>
    <n v="0"/>
    <n v="656"/>
    <n v="1950"/>
    <s v="33 Newman St"/>
    <s v="Niddrie"/>
    <s v="Moonee Valley"/>
    <s v="Western Metropolitan"/>
    <n v="9"/>
    <n v="2016"/>
  </r>
  <r>
    <d v="2016-09-08T00:00:00"/>
    <n v="2400000"/>
    <x v="0"/>
    <s v="Flanders &amp; Fish"/>
    <x v="1"/>
    <n v="3039"/>
    <n v="4"/>
    <n v="4"/>
    <n v="2"/>
    <n v="636"/>
    <n v="1900"/>
    <s v="25 Mantell St"/>
    <s v="Moonee Ponds"/>
    <s v="Moonee Valley"/>
    <s v="Western Metropolitan"/>
    <n v="9"/>
    <n v="2016"/>
  </r>
  <r>
    <d v="2016-09-08T00:00:00"/>
    <n v="1035000"/>
    <x v="0"/>
    <s v="Jones and Jones"/>
    <x v="0"/>
    <n v="3012"/>
    <n v="3"/>
    <n v="2"/>
    <n v="2"/>
    <n v="275"/>
    <n v="1920"/>
    <s v="132 Coronation St"/>
    <s v="Kingsville"/>
    <s v="Maribyrnong"/>
    <s v="Western Metropolitan"/>
    <n v="9"/>
    <n v="2016"/>
  </r>
  <r>
    <d v="2016-09-08T00:00:00"/>
    <n v="1000000"/>
    <x v="0"/>
    <s v="Metro Ladder"/>
    <x v="0"/>
    <n v="3107"/>
    <n v="4"/>
    <n v="3"/>
    <n v="2"/>
    <n v="728"/>
    <n v="1970"/>
    <s v="253 Thompsons Rd"/>
    <s v="Templestowe Lower"/>
    <s v="Manningham"/>
    <s v="Eastern Metropolitan"/>
    <n v="9"/>
    <n v="2016"/>
  </r>
  <r>
    <d v="2016-09-08T00:00:00"/>
    <n v="740000"/>
    <x v="0"/>
    <s v="Sanders"/>
    <x v="1"/>
    <n v="3018"/>
    <n v="3"/>
    <n v="1"/>
    <n v="2"/>
    <n v="604"/>
    <m/>
    <s v="219 Civic Pde"/>
    <s v="Altona"/>
    <s v="Hobsons Bay"/>
    <s v="Western Metropolitan"/>
    <n v="9"/>
    <n v="2016"/>
  </r>
  <r>
    <d v="2016-09-08T00:00:00"/>
    <n v="2230000"/>
    <x v="0"/>
    <s v="Sanders"/>
    <x v="1"/>
    <n v="3016"/>
    <n v="4"/>
    <n v="2"/>
    <n v="2"/>
    <n v="782"/>
    <n v="1900"/>
    <s v="33 Hannan St"/>
    <s v="Williamstown"/>
    <s v="Hobsons Bay"/>
    <s v="Western Metropolitan"/>
    <n v="9"/>
    <n v="2016"/>
  </r>
  <r>
    <d v="2016-09-08T00:00:00"/>
    <n v="702000"/>
    <x v="0"/>
    <s v="Jones and Jones"/>
    <x v="0"/>
    <n v="3165"/>
    <n v="2"/>
    <n v="1"/>
    <n v="1"/>
    <n v="591"/>
    <n v="1960"/>
    <s v="12 Tambet St"/>
    <s v="Bentleigh East"/>
    <s v="Glen Eira"/>
    <s v="Southern Metropolitan"/>
    <n v="9"/>
    <n v="2016"/>
  </r>
  <r>
    <d v="2016-09-08T00:00:00"/>
    <n v="870000"/>
    <x v="1"/>
    <s v="Jones and Jones"/>
    <x v="1"/>
    <n v="3165"/>
    <n v="3"/>
    <n v="2"/>
    <n v="2"/>
    <n v="365"/>
    <n v="2011"/>
    <s v="2/5 Connie St"/>
    <s v="Bentleigh East"/>
    <s v="Glen Eira"/>
    <s v="Southern Metropolitan"/>
    <n v="9"/>
    <n v="2016"/>
  </r>
  <r>
    <d v="2016-09-08T00:00:00"/>
    <n v="1161000"/>
    <x v="0"/>
    <s v="Metro Ladder"/>
    <x v="1"/>
    <n v="3165"/>
    <n v="3"/>
    <n v="2"/>
    <n v="3"/>
    <n v="629"/>
    <n v="1950"/>
    <s v="123 MacKie Rd"/>
    <s v="Bentleigh East"/>
    <s v="Glen Eira"/>
    <s v="Southern Metropolitan"/>
    <n v="9"/>
    <n v="2016"/>
  </r>
  <r>
    <d v="2016-09-08T00:00:00"/>
    <n v="925000"/>
    <x v="0"/>
    <s v="Metro Ladder"/>
    <x v="1"/>
    <n v="3071"/>
    <n v="2"/>
    <n v="1"/>
    <n v="1"/>
    <n v="258"/>
    <m/>
    <s v="43 Ballantyne St"/>
    <s v="Thornbury"/>
    <s v="Darebin"/>
    <s v="Northern Metropolitan"/>
    <n v="9"/>
    <n v="2016"/>
  </r>
  <r>
    <d v="2016-09-08T00:00:00"/>
    <n v="942000"/>
    <x v="0"/>
    <s v="Cunninghams"/>
    <x v="1"/>
    <n v="3072"/>
    <n v="2"/>
    <n v="2"/>
    <n v="0"/>
    <n v="3037"/>
    <m/>
    <s v="5 Newman St"/>
    <s v="Preston"/>
    <s v="Darebin"/>
    <s v="Northern Metropolitan"/>
    <n v="9"/>
    <n v="2016"/>
  </r>
  <r>
    <d v="2016-09-08T00:00:00"/>
    <n v="1142500"/>
    <x v="0"/>
    <s v="Metro Ladder"/>
    <x v="1"/>
    <n v="3072"/>
    <n v="4"/>
    <n v="1"/>
    <n v="2"/>
    <n v="560"/>
    <n v="1970"/>
    <s v="62 Leicester St"/>
    <s v="Preston"/>
    <s v="Darebin"/>
    <s v="Northern Metropolitan"/>
    <n v="9"/>
    <n v="2016"/>
  </r>
  <r>
    <d v="2016-09-08T00:00:00"/>
    <n v="1145000"/>
    <x v="0"/>
    <s v="Best Bricks"/>
    <x v="1"/>
    <n v="3078"/>
    <n v="3"/>
    <n v="1"/>
    <n v="3"/>
    <n v="590"/>
    <m/>
    <s v="250 Arthur St"/>
    <s v="Fairfield"/>
    <s v="Darebin"/>
    <s v="Northern Metropolitan"/>
    <n v="9"/>
    <n v="2016"/>
  </r>
  <r>
    <d v="2016-09-08T00:00:00"/>
    <n v="573000"/>
    <x v="1"/>
    <s v="Flanders &amp; Fish"/>
    <x v="1"/>
    <n v="3123"/>
    <n v="2"/>
    <n v="1"/>
    <n v="1"/>
    <n v="0"/>
    <n v="1970"/>
    <s v="1/17 Auburn Gr"/>
    <s v="Hawthorn East"/>
    <s v="Boroondara"/>
    <s v="Southern Metropolitan"/>
    <n v="9"/>
    <n v="2016"/>
  </r>
  <r>
    <d v="2016-09-08T00:00:00"/>
    <n v="702000"/>
    <x v="0"/>
    <s v="Sanders"/>
    <x v="1"/>
    <n v="3087"/>
    <n v="3"/>
    <n v="1"/>
    <n v="1"/>
    <n v="604"/>
    <n v="1970"/>
    <s v="4 Papua St"/>
    <s v="Watsonia"/>
    <s v="Banyule"/>
    <s v="Northern Metropolitan"/>
    <n v="9"/>
    <n v="2016"/>
  </r>
  <r>
    <d v="2016-09-08T00:00:00"/>
    <n v="990000"/>
    <x v="2"/>
    <s v="Property Barons"/>
    <x v="1"/>
    <n v="3084"/>
    <n v="3"/>
    <n v="2"/>
    <n v="2"/>
    <n v="276"/>
    <m/>
    <s v="3/165 Mountain View Pde"/>
    <s v="Rosanna"/>
    <s v="Banyule"/>
    <s v="Eastern Metropolitan"/>
    <n v="9"/>
    <n v="2016"/>
  </r>
  <r>
    <d v="2016-09-09T00:00:00"/>
    <n v="855000"/>
    <x v="1"/>
    <s v="Cunninghams"/>
    <x v="1"/>
    <n v="3066"/>
    <n v="2"/>
    <n v="1"/>
    <n v="1"/>
    <n v="2886"/>
    <n v="1830"/>
    <s v="2/79 Oxford St"/>
    <s v="Collingwood"/>
    <s v="Yarra"/>
    <s v="Northern Metropolitan"/>
    <n v="9"/>
    <n v="2016"/>
  </r>
  <r>
    <d v="2016-09-09T00:00:00"/>
    <n v="1215000"/>
    <x v="1"/>
    <s v="Jones and Jones"/>
    <x v="1"/>
    <n v="3066"/>
    <n v="2"/>
    <n v="2"/>
    <n v="1"/>
    <n v="0"/>
    <n v="1895"/>
    <s v="31/78 Oxford St"/>
    <s v="Collingwood"/>
    <s v="Yarra"/>
    <s v="Northern Metropolitan"/>
    <n v="9"/>
    <n v="2016"/>
  </r>
  <r>
    <d v="2016-09-09T00:00:00"/>
    <n v="1270000"/>
    <x v="0"/>
    <s v="Cunninghams"/>
    <x v="1"/>
    <n v="3068"/>
    <n v="3"/>
    <n v="2"/>
    <n v="0"/>
    <n v="187"/>
    <m/>
    <s v="60a Hodgkinson St"/>
    <s v="Clifton Hill"/>
    <s v="Yarra"/>
    <s v="Northern Metropolitan"/>
    <n v="9"/>
    <n v="2016"/>
  </r>
  <r>
    <d v="2016-09-09T00:00:00"/>
    <n v="1330000"/>
    <x v="0"/>
    <s v="Cunninghams"/>
    <x v="0"/>
    <n v="3054"/>
    <n v="3"/>
    <n v="1"/>
    <n v="1"/>
    <n v="314"/>
    <n v="1900"/>
    <s v="527 Nicholson St"/>
    <s v="Carlton North"/>
    <s v="Yarra"/>
    <s v="Northern Metropolitan"/>
    <n v="9"/>
    <n v="2016"/>
  </r>
  <r>
    <d v="2016-09-09T00:00:00"/>
    <n v="380000"/>
    <x v="1"/>
    <s v="Metro Ladder"/>
    <x v="0"/>
    <n v="3055"/>
    <n v="2"/>
    <n v="1"/>
    <n v="1"/>
    <n v="0"/>
    <n v="1970"/>
    <s v="4/22 Murray St"/>
    <s v="Brunswick West"/>
    <s v="Moreland"/>
    <s v="Northern Metropolitan"/>
    <n v="9"/>
    <n v="2016"/>
  </r>
  <r>
    <d v="2016-09-09T00:00:00"/>
    <n v="665000"/>
    <x v="2"/>
    <s v="Flanders &amp; Fish"/>
    <x v="0"/>
    <n v="3044"/>
    <n v="4"/>
    <n v="2"/>
    <n v="2"/>
    <n v="148"/>
    <n v="2001"/>
    <s v="4/47 Surrey St"/>
    <s v="Pascoe Vale"/>
    <s v="Moreland"/>
    <s v="Northern Metropolitan"/>
    <n v="9"/>
    <n v="2016"/>
  </r>
  <r>
    <d v="2016-09-09T00:00:00"/>
    <n v="850000"/>
    <x v="0"/>
    <s v="Metro Ladder"/>
    <x v="0"/>
    <n v="3058"/>
    <n v="2"/>
    <n v="1"/>
    <n v="1"/>
    <n v="371"/>
    <n v="1930"/>
    <s v="29 Molesworth St"/>
    <s v="Coburg"/>
    <s v="Moreland"/>
    <s v="Northern Metropolitan"/>
    <n v="9"/>
    <n v="2016"/>
  </r>
  <r>
    <d v="2016-09-09T00:00:00"/>
    <n v="850000"/>
    <x v="0"/>
    <s v="Flanders &amp; Fish"/>
    <x v="1"/>
    <n v="3034"/>
    <n v="3"/>
    <n v="1"/>
    <n v="1"/>
    <n v="593"/>
    <n v="1970"/>
    <s v="8 Norma Ct"/>
    <s v="Avondale Heights"/>
    <s v="Moonee Valley"/>
    <s v="Western Metropolitan"/>
    <n v="9"/>
    <n v="2016"/>
  </r>
  <r>
    <d v="2016-09-09T00:00:00"/>
    <n v="615000"/>
    <x v="2"/>
    <s v="Maxwells"/>
    <x v="1"/>
    <n v="3012"/>
    <n v="3"/>
    <n v="2"/>
    <n v="2"/>
    <n v="165"/>
    <n v="2007"/>
    <s v="3 Crefden St"/>
    <s v="Maidstone"/>
    <s v="Maribyrnong"/>
    <s v="Western Metropolitan"/>
    <n v="9"/>
    <n v="2016"/>
  </r>
  <r>
    <d v="2016-09-09T00:00:00"/>
    <n v="757000"/>
    <x v="2"/>
    <s v="Maxwells"/>
    <x v="1"/>
    <n v="3011"/>
    <n v="3"/>
    <n v="2"/>
    <n v="2"/>
    <n v="102"/>
    <n v="2011"/>
    <s v="20 McDougall Dr"/>
    <s v="Footscray"/>
    <s v="Maribyrnong"/>
    <s v="Western Metropolitan"/>
    <n v="9"/>
    <n v="2016"/>
  </r>
  <r>
    <d v="2016-09-09T00:00:00"/>
    <n v="1606000"/>
    <x v="0"/>
    <s v="Maxwells"/>
    <x v="0"/>
    <n v="3013"/>
    <n v="4"/>
    <n v="2"/>
    <n v="3"/>
    <n v="455"/>
    <n v="1890"/>
    <s v="122 Blackwood St"/>
    <s v="Yarraville"/>
    <s v="Maribyrnong"/>
    <s v="Western Metropolitan"/>
    <n v="9"/>
    <n v="2016"/>
  </r>
  <r>
    <d v="2016-09-09T00:00:00"/>
    <n v="1421000"/>
    <x v="0"/>
    <s v="Property Barons"/>
    <x v="1"/>
    <n v="3107"/>
    <n v="4"/>
    <n v="2"/>
    <n v="2"/>
    <n v="650"/>
    <n v="1980"/>
    <s v="65 Fyfe Dr"/>
    <s v="Templestowe Lower"/>
    <s v="Manningham"/>
    <s v="Eastern Metropolitan"/>
    <n v="9"/>
    <n v="2016"/>
  </r>
  <r>
    <d v="2016-09-09T00:00:00"/>
    <n v="781000"/>
    <x v="0"/>
    <s v="Maxwells"/>
    <x v="1"/>
    <n v="3025"/>
    <n v="3"/>
    <n v="1"/>
    <n v="2"/>
    <n v="533"/>
    <n v="1970"/>
    <s v="4 Knapp St"/>
    <s v="Altona North"/>
    <s v="Hobsons Bay"/>
    <s v="Western Metropolitan"/>
    <n v="9"/>
    <n v="2016"/>
  </r>
  <r>
    <d v="2016-09-09T00:00:00"/>
    <n v="860000"/>
    <x v="0"/>
    <s v="Zimmerman"/>
    <x v="0"/>
    <n v="3018"/>
    <n v="3"/>
    <n v="2"/>
    <n v="2"/>
    <n v="537"/>
    <m/>
    <s v="41 Simmons Dr"/>
    <s v="Seaholme"/>
    <s v="Hobsons Bay"/>
    <s v="Western Metropolitan"/>
    <n v="9"/>
    <n v="2016"/>
  </r>
  <r>
    <d v="2016-09-09T00:00:00"/>
    <n v="900000"/>
    <x v="0"/>
    <s v="Flanders &amp; Fish"/>
    <x v="0"/>
    <n v="3185"/>
    <n v="2"/>
    <n v="1"/>
    <n v="2"/>
    <n v="239"/>
    <n v="1940"/>
    <s v="30 Ross St"/>
    <s v="Elsternwick"/>
    <s v="Glen Eira"/>
    <s v="Southern Metropolitan"/>
    <n v="9"/>
    <n v="2016"/>
  </r>
  <r>
    <d v="2016-09-09T00:00:00"/>
    <n v="1200000"/>
    <x v="0"/>
    <s v="Metro Ladder"/>
    <x v="1"/>
    <n v="3165"/>
    <n v="3"/>
    <n v="1"/>
    <n v="1"/>
    <n v="721"/>
    <n v="1970"/>
    <s v="26 Almurta Rd"/>
    <s v="Bentleigh East"/>
    <s v="Glen Eira"/>
    <s v="Southern Metropolitan"/>
    <n v="9"/>
    <n v="2016"/>
  </r>
  <r>
    <d v="2016-09-09T00:00:00"/>
    <n v="1641000"/>
    <x v="0"/>
    <s v="Jones and Jones"/>
    <x v="1"/>
    <n v="3163"/>
    <n v="4"/>
    <n v="1"/>
    <n v="1"/>
    <n v="560"/>
    <m/>
    <s v="12 Omama Rd"/>
    <s v="Murrumbeena"/>
    <s v="Glen Eira"/>
    <s v="Southern Metropolitan"/>
    <n v="9"/>
    <n v="2016"/>
  </r>
  <r>
    <d v="2016-09-09T00:00:00"/>
    <n v="685000"/>
    <x v="0"/>
    <s v="Cunninghams"/>
    <x v="1"/>
    <n v="3073"/>
    <n v="3"/>
    <n v="1"/>
    <n v="1"/>
    <n v="497"/>
    <m/>
    <s v="43 Barry St"/>
    <s v="Reservoir"/>
    <s v="Darebin"/>
    <s v="Northern Metropolitan"/>
    <n v="9"/>
    <n v="2016"/>
  </r>
  <r>
    <d v="2016-09-09T00:00:00"/>
    <n v="2100000"/>
    <x v="0"/>
    <s v="Cunninghams"/>
    <x v="1"/>
    <n v="3103"/>
    <n v="2"/>
    <n v="1"/>
    <n v="1"/>
    <n v="659"/>
    <n v="1920"/>
    <s v="166 Gordon St"/>
    <s v="Balwyn"/>
    <s v="Boroondara"/>
    <s v="Southern Metropolitan"/>
    <n v="9"/>
    <n v="2016"/>
  </r>
  <r>
    <d v="2016-09-10T00:00:00"/>
    <n v="405000"/>
    <x v="1"/>
    <s v="Melbourne Homes"/>
    <x v="0"/>
    <n v="3121"/>
    <n v="1"/>
    <n v="1"/>
    <n v="1"/>
    <n v="0"/>
    <n v="2007"/>
    <s v="204/8 Balmain St"/>
    <s v="Cremorne"/>
    <s v="Yarra"/>
    <s v="Northern Metropolitan"/>
    <n v="9"/>
    <n v="2016"/>
  </r>
  <r>
    <d v="2016-09-10T00:00:00"/>
    <n v="426000"/>
    <x v="1"/>
    <s v="Sanders"/>
    <x v="0"/>
    <n v="3067"/>
    <n v="1"/>
    <n v="1"/>
    <n v="1"/>
    <n v="0"/>
    <m/>
    <s v="5/20 Abbotsford St"/>
    <s v="Abbotsford"/>
    <s v="Yarra"/>
    <s v="Northern Metropolitan"/>
    <n v="9"/>
    <n v="2016"/>
  </r>
  <r>
    <d v="2016-09-10T00:00:00"/>
    <n v="1955000"/>
    <x v="0"/>
    <s v="Cunninghams"/>
    <x v="1"/>
    <n v="3054"/>
    <n v="3"/>
    <n v="2"/>
    <n v="1"/>
    <n v="163"/>
    <m/>
    <s v="462 Canning St"/>
    <s v="Carlton North"/>
    <s v="Yarra"/>
    <s v="Northern Metropolitan"/>
    <n v="9"/>
    <n v="2016"/>
  </r>
  <r>
    <d v="2016-09-10T00:00:00"/>
    <n v="801000"/>
    <x v="1"/>
    <s v="Cunninghams"/>
    <x v="1"/>
    <n v="3141"/>
    <n v="2"/>
    <n v="2"/>
    <n v="1"/>
    <n v="0"/>
    <n v="2000"/>
    <s v="402/89 River St"/>
    <s v="South Yarra"/>
    <s v="Stonnington"/>
    <s v="Southern Metropolitan"/>
    <n v="9"/>
    <n v="2016"/>
  </r>
  <r>
    <d v="2016-09-10T00:00:00"/>
    <n v="487000"/>
    <x v="1"/>
    <s v="Flanders &amp; Fish"/>
    <x v="0"/>
    <n v="3046"/>
    <n v="2"/>
    <n v="1"/>
    <n v="2"/>
    <n v="198"/>
    <n v="2010"/>
    <s v="2/3 Surrey St"/>
    <s v="Hadfield"/>
    <s v="Moreland"/>
    <s v="Northern Metropolitan"/>
    <n v="9"/>
    <n v="2016"/>
  </r>
  <r>
    <d v="2016-09-10T00:00:00"/>
    <n v="691500"/>
    <x v="0"/>
    <s v="Metro Ladder"/>
    <x v="1"/>
    <n v="3060"/>
    <n v="3"/>
    <n v="1"/>
    <n v="1"/>
    <n v="646"/>
    <m/>
    <s v="37 Pitt St"/>
    <s v="Fawkner"/>
    <s v="Moreland"/>
    <s v="Northern Metropolitan"/>
    <n v="9"/>
    <n v="2016"/>
  </r>
  <r>
    <d v="2016-09-10T00:00:00"/>
    <n v="960000"/>
    <x v="0"/>
    <s v="Property Barons"/>
    <x v="0"/>
    <n v="3042"/>
    <n v="3"/>
    <n v="1"/>
    <n v="1"/>
    <n v="645"/>
    <m/>
    <s v="8 Rutland St"/>
    <s v="Niddrie"/>
    <s v="Moonee Valley"/>
    <s v="Western Metropolitan"/>
    <n v="9"/>
    <n v="2016"/>
  </r>
  <r>
    <d v="2016-09-10T00:00:00"/>
    <n v="677500"/>
    <x v="0"/>
    <s v="Metro Ladder"/>
    <x v="0"/>
    <n v="3166"/>
    <n v="2"/>
    <n v="1"/>
    <n v="4"/>
    <n v="575"/>
    <n v="1950"/>
    <s v="1051 North Rd"/>
    <s v="Hughesdale"/>
    <s v="Monash"/>
    <s v="Southern Metropolitan"/>
    <n v="9"/>
    <n v="2016"/>
  </r>
  <r>
    <d v="2016-09-10T00:00:00"/>
    <n v="778000"/>
    <x v="0"/>
    <s v="Cunninghams"/>
    <x v="1"/>
    <n v="3167"/>
    <n v="2"/>
    <n v="1"/>
    <n v="1"/>
    <n v="806"/>
    <n v="1965"/>
    <s v="19 Reid St"/>
    <s v="Oakleigh South"/>
    <s v="Monash"/>
    <s v="South-Eastern Metropolitan"/>
    <n v="9"/>
    <n v="2016"/>
  </r>
  <r>
    <d v="2016-09-10T00:00:00"/>
    <n v="1005000"/>
    <x v="0"/>
    <s v="Metro Ladder"/>
    <x v="1"/>
    <n v="3013"/>
    <n v="3"/>
    <n v="1"/>
    <n v="1"/>
    <n v="438"/>
    <n v="1960"/>
    <s v="59 Gent St"/>
    <s v="Yarraville"/>
    <s v="Maribyrnong"/>
    <s v="Western Metropolitan"/>
    <n v="9"/>
    <n v="2016"/>
  </r>
  <r>
    <d v="2016-09-10T00:00:00"/>
    <n v="801347"/>
    <x v="0"/>
    <s v="Jones and Jones"/>
    <x v="0"/>
    <n v="3167"/>
    <n v="4"/>
    <n v="2"/>
    <n v="1"/>
    <n v="567"/>
    <n v="1970"/>
    <s v="7 Robyn Ct"/>
    <s v="Oakleigh South"/>
    <s v="Kingston"/>
    <s v="South-Eastern Metropolitan"/>
    <n v="9"/>
    <n v="2016"/>
  </r>
  <r>
    <d v="2016-09-10T00:00:00"/>
    <n v="1040000"/>
    <x v="0"/>
    <s v="Metro Ladder"/>
    <x v="1"/>
    <n v="3015"/>
    <n v="3"/>
    <n v="1"/>
    <n v="3"/>
    <n v="690"/>
    <n v="1950"/>
    <s v="73 The Avenue"/>
    <s v="Spotswood"/>
    <s v="Hobsons Bay"/>
    <s v="Western Metropolitan"/>
    <n v="9"/>
    <n v="2016"/>
  </r>
  <r>
    <d v="2016-09-10T00:00:00"/>
    <n v="420000"/>
    <x v="2"/>
    <s v="Cunninghams"/>
    <x v="0"/>
    <n v="3073"/>
    <n v="2"/>
    <n v="1"/>
    <n v="2"/>
    <n v="153"/>
    <n v="2003"/>
    <s v="4/18 Gourock St"/>
    <s v="Reservoir"/>
    <s v="Darebin"/>
    <s v="Northern Metropolitan"/>
    <n v="9"/>
    <n v="2016"/>
  </r>
  <r>
    <d v="2016-09-10T00:00:00"/>
    <n v="980000"/>
    <x v="0"/>
    <s v="Melbourne Homes"/>
    <x v="1"/>
    <n v="3072"/>
    <n v="3"/>
    <n v="2"/>
    <n v="1"/>
    <n v="479"/>
    <n v="1930"/>
    <s v="3 Avondale Rd"/>
    <s v="Preston"/>
    <s v="Darebin"/>
    <s v="Northern Metropolitan"/>
    <n v="9"/>
    <n v="2016"/>
  </r>
  <r>
    <d v="2016-09-10T00:00:00"/>
    <n v="621000"/>
    <x v="0"/>
    <s v="Best Bricks"/>
    <x v="1"/>
    <n v="3020"/>
    <n v="3"/>
    <n v="1"/>
    <n v="1"/>
    <n v="619"/>
    <m/>
    <s v="46 Ferndale Rd"/>
    <s v="Sunshine North"/>
    <s v="Brimbank"/>
    <s v="Western Metropolitan"/>
    <n v="9"/>
    <n v="2016"/>
  </r>
  <r>
    <d v="2016-09-10T00:00:00"/>
    <n v="2700000"/>
    <x v="0"/>
    <s v="Jones and Jones"/>
    <x v="0"/>
    <n v="3124"/>
    <n v="5"/>
    <n v="3"/>
    <n v="2"/>
    <n v="802"/>
    <n v="1994"/>
    <s v="18 Middle Rd"/>
    <s v="Camberwell"/>
    <s v="Boroondara"/>
    <s v="Southern Metropolitan"/>
    <n v="9"/>
    <n v="2016"/>
  </r>
  <r>
    <d v="2016-09-10T00:00:00"/>
    <n v="860500"/>
    <x v="0"/>
    <s v="Property Barons"/>
    <x v="1"/>
    <n v="3087"/>
    <n v="3"/>
    <n v="2"/>
    <n v="0"/>
    <n v="767"/>
    <n v="1960"/>
    <s v="295 Greenwood Dr"/>
    <s v="Watsonia"/>
    <s v="Banyule"/>
    <s v="Northern Metropolitan"/>
    <n v="9"/>
    <n v="2016"/>
  </r>
  <r>
    <d v="2016-09-11T00:00:00"/>
    <n v="600500"/>
    <x v="0"/>
    <s v="SJ"/>
    <x v="1"/>
    <n v="3046"/>
    <n v="4"/>
    <n v="2"/>
    <n v="1"/>
    <n v="462"/>
    <n v="1970"/>
    <s v="148 West St"/>
    <s v="Hadfield"/>
    <s v="Moreland"/>
    <s v="Northern Metropolitan"/>
    <n v="9"/>
    <n v="2016"/>
  </r>
  <r>
    <d v="2016-09-11T00:00:00"/>
    <n v="653000"/>
    <x v="1"/>
    <s v="Flanders &amp; Fish"/>
    <x v="0"/>
    <n v="3058"/>
    <n v="2"/>
    <n v="1"/>
    <n v="1"/>
    <n v="129"/>
    <n v="2012"/>
    <s v="4/44 Victoria St"/>
    <s v="Coburg"/>
    <s v="Moreland"/>
    <s v="Northern Metropolitan"/>
    <n v="9"/>
    <n v="2016"/>
  </r>
  <r>
    <d v="2016-09-11T00:00:00"/>
    <n v="336000"/>
    <x v="1"/>
    <s v="Metro Ladder"/>
    <x v="1"/>
    <n v="3039"/>
    <n v="1"/>
    <n v="1"/>
    <n v="1"/>
    <n v="0"/>
    <n v="1980"/>
    <s v="4/7 York St"/>
    <s v="Moonee Ponds"/>
    <s v="Moonee Valley"/>
    <s v="Western Metropolitan"/>
    <n v="9"/>
    <n v="2016"/>
  </r>
  <r>
    <d v="2016-09-11T00:00:00"/>
    <n v="918000"/>
    <x v="0"/>
    <s v="Cunninghams"/>
    <x v="1"/>
    <n v="3031"/>
    <n v="2"/>
    <n v="1"/>
    <n v="0"/>
    <n v="136"/>
    <n v="1900"/>
    <s v="107 Shields St"/>
    <s v="Flemington"/>
    <s v="Moonee Valley"/>
    <s v="Northern Metropolitan"/>
    <n v="9"/>
    <n v="2016"/>
  </r>
  <r>
    <d v="2016-09-11T00:00:00"/>
    <n v="1135000"/>
    <x v="0"/>
    <s v="Metro Ladder"/>
    <x v="1"/>
    <n v="3032"/>
    <n v="3"/>
    <n v="1"/>
    <n v="1"/>
    <n v="296"/>
    <n v="1910"/>
    <s v="78 Francis St"/>
    <s v="Ascot Vale"/>
    <s v="Moonee Valley"/>
    <s v="Western Metropolitan"/>
    <n v="9"/>
    <n v="2016"/>
  </r>
  <r>
    <d v="2016-09-11T00:00:00"/>
    <n v="1350000"/>
    <x v="0"/>
    <s v="Jones and Jones"/>
    <x v="1"/>
    <n v="3147"/>
    <n v="4"/>
    <n v="2"/>
    <n v="1"/>
    <n v="727"/>
    <m/>
    <s v="12 Leonard St"/>
    <s v="Ashwood"/>
    <s v="Monash"/>
    <s v="Southern Metropolitan"/>
    <n v="9"/>
    <n v="2016"/>
  </r>
  <r>
    <d v="2016-09-11T00:00:00"/>
    <n v="1001000"/>
    <x v="0"/>
    <s v="Flanders &amp; Fish"/>
    <x v="1"/>
    <n v="3031"/>
    <n v="5"/>
    <n v="1"/>
    <n v="0"/>
    <n v="301"/>
    <m/>
    <s v="28 Pridham St"/>
    <s v="Kensington"/>
    <s v="Melbourne"/>
    <s v="Northern Metropolitan"/>
    <n v="9"/>
    <n v="2016"/>
  </r>
  <r>
    <d v="2016-09-11T00:00:00"/>
    <n v="530000"/>
    <x v="1"/>
    <s v="Metro Ladder"/>
    <x v="0"/>
    <n v="3012"/>
    <n v="4"/>
    <n v="2"/>
    <n v="1"/>
    <n v="0"/>
    <n v="1970"/>
    <s v="1/12 Hatfield Ct"/>
    <s v="West Footscray"/>
    <s v="Maribyrnong"/>
    <s v="Western Metropolitan"/>
    <n v="9"/>
    <n v="2016"/>
  </r>
  <r>
    <d v="2016-09-11T00:00:00"/>
    <n v="550000"/>
    <x v="0"/>
    <s v="Property Barons"/>
    <x v="1"/>
    <n v="3019"/>
    <n v="4"/>
    <n v="2"/>
    <n v="1"/>
    <n v="288"/>
    <n v="2000"/>
    <s v="25 Errol St"/>
    <s v="Braybrook"/>
    <s v="Maribyrnong"/>
    <s v="Western Metropolitan"/>
    <n v="9"/>
    <n v="2016"/>
  </r>
  <r>
    <d v="2016-09-11T00:00:00"/>
    <n v="360000"/>
    <x v="1"/>
    <s v="Jones and Jones"/>
    <x v="0"/>
    <n v="3204"/>
    <n v="2"/>
    <n v="1"/>
    <n v="1"/>
    <n v="0"/>
    <n v="1965"/>
    <s v="8/11 Brentwood St"/>
    <s v="Bentleigh"/>
    <s v="Glen Eira"/>
    <s v="Southern Metropolitan"/>
    <n v="9"/>
    <n v="2016"/>
  </r>
  <r>
    <d v="2016-09-11T00:00:00"/>
    <n v="825000"/>
    <x v="2"/>
    <s v="Metro Ladder"/>
    <x v="1"/>
    <n v="3165"/>
    <n v="3"/>
    <n v="1"/>
    <n v="1"/>
    <n v="642"/>
    <m/>
    <s v="75 Victor Rd"/>
    <s v="Bentleigh East"/>
    <s v="Glen Eira"/>
    <s v="Southern Metropolitan"/>
    <n v="9"/>
    <n v="2016"/>
  </r>
  <r>
    <d v="2016-09-11T00:00:00"/>
    <n v="600000"/>
    <x v="0"/>
    <s v="Cunninghams"/>
    <x v="1"/>
    <n v="3072"/>
    <n v="2"/>
    <n v="1"/>
    <n v="2"/>
    <n v="220"/>
    <n v="2005"/>
    <s v="16 Opal St"/>
    <s v="Preston"/>
    <s v="Darebin"/>
    <s v="Northern Metropolitan"/>
    <n v="9"/>
    <n v="2016"/>
  </r>
  <r>
    <d v="2016-09-11T00:00:00"/>
    <n v="440000"/>
    <x v="1"/>
    <s v="Jones and Jones"/>
    <x v="0"/>
    <n v="3122"/>
    <n v="2"/>
    <n v="1"/>
    <n v="1"/>
    <n v="0"/>
    <n v="1970"/>
    <s v="8/32 Liddiard St"/>
    <s v="Hawthorn"/>
    <s v="Boroondara"/>
    <s v="Southern Metropolitan"/>
    <n v="9"/>
    <n v="2016"/>
  </r>
  <r>
    <d v="2016-09-11T00:00:00"/>
    <n v="530000"/>
    <x v="1"/>
    <s v="Property Barons"/>
    <x v="0"/>
    <n v="3124"/>
    <n v="2"/>
    <n v="1"/>
    <n v="1"/>
    <n v="0"/>
    <n v="1960"/>
    <s v="8/1277 Toorak Rd"/>
    <s v="Camberwell"/>
    <s v="Boroondara"/>
    <s v="Southern Metropolitan"/>
    <n v="9"/>
    <n v="2016"/>
  </r>
  <r>
    <d v="2016-09-11T00:00:00"/>
    <n v="580000"/>
    <x v="1"/>
    <s v="Cunninghams"/>
    <x v="0"/>
    <n v="3101"/>
    <n v="2"/>
    <n v="1"/>
    <n v="1"/>
    <n v="0"/>
    <n v="1970"/>
    <s v="4/35 Studley Park Rd"/>
    <s v="Kew"/>
    <s v="Boroondara"/>
    <s v="Southern Metropolitan"/>
    <n v="9"/>
    <n v="2016"/>
  </r>
  <r>
    <d v="2016-09-11T00:00:00"/>
    <n v="695000"/>
    <x v="1"/>
    <s v="Jones and Jones"/>
    <x v="1"/>
    <n v="3122"/>
    <n v="2"/>
    <n v="1"/>
    <n v="1"/>
    <n v="3194"/>
    <m/>
    <s v="18/508 Glenferrie Rd"/>
    <s v="Hawthorn"/>
    <s v="Boroondara"/>
    <s v="Southern Metropolitan"/>
    <n v="9"/>
    <n v="2016"/>
  </r>
  <r>
    <d v="2016-09-11T00:00:00"/>
    <n v="1551000"/>
    <x v="0"/>
    <s v="Jones and Jones"/>
    <x v="1"/>
    <n v="3122"/>
    <n v="3"/>
    <n v="1"/>
    <n v="1"/>
    <n v="199"/>
    <n v="1890"/>
    <s v="24 College St"/>
    <s v="Hawthorn"/>
    <s v="Boroondara"/>
    <s v="Southern Metropolitan"/>
    <n v="9"/>
    <n v="2016"/>
  </r>
  <r>
    <d v="2016-09-11T00:00:00"/>
    <n v="1680000"/>
    <x v="0"/>
    <s v="Flanders &amp; Fish"/>
    <x v="1"/>
    <n v="3126"/>
    <n v="3"/>
    <n v="2"/>
    <n v="1"/>
    <n v="325"/>
    <n v="1910"/>
    <s v="47 Warburton Rd"/>
    <s v="Canterbury"/>
    <s v="Boroondara"/>
    <s v="Southern Metropolitan"/>
    <n v="9"/>
    <n v="2016"/>
  </r>
  <r>
    <d v="2016-09-12T00:00:00"/>
    <n v="870000"/>
    <x v="0"/>
    <s v="Cunninghams"/>
    <x v="1"/>
    <n v="3068"/>
    <n v="2"/>
    <n v="1"/>
    <n v="0"/>
    <n v="107"/>
    <n v="1910"/>
    <s v="50 Freeman St"/>
    <s v="Fitzroy North"/>
    <s v="Yarra"/>
    <s v="Northern Metropolitan"/>
    <n v="9"/>
    <n v="2016"/>
  </r>
  <r>
    <d v="2016-09-12T00:00:00"/>
    <n v="1165000"/>
    <x v="0"/>
    <s v="Cunninghams"/>
    <x v="1"/>
    <n v="3121"/>
    <n v="3"/>
    <n v="1"/>
    <n v="1"/>
    <n v="167"/>
    <m/>
    <s v="21 Crown St"/>
    <s v="Richmond"/>
    <s v="Yarra"/>
    <s v="Northern Metropolitan"/>
    <n v="9"/>
    <n v="2016"/>
  </r>
  <r>
    <d v="2016-09-12T00:00:00"/>
    <n v="1185000"/>
    <x v="0"/>
    <s v="Metro Ladder"/>
    <x v="1"/>
    <n v="3121"/>
    <n v="3"/>
    <n v="2"/>
    <n v="1"/>
    <n v="135"/>
    <m/>
    <s v="29a Abinger St"/>
    <s v="Richmond"/>
    <s v="Yarra"/>
    <s v="Northern Metropolitan"/>
    <n v="9"/>
    <n v="2016"/>
  </r>
  <r>
    <d v="2016-09-12T00:00:00"/>
    <n v="1375000"/>
    <x v="0"/>
    <s v="Metro Ladder"/>
    <x v="1"/>
    <n v="3121"/>
    <n v="4"/>
    <n v="2"/>
    <n v="2"/>
    <n v="58"/>
    <n v="2007"/>
    <s v="33a River St"/>
    <s v="Richmond"/>
    <s v="Yarra"/>
    <s v="Northern Metropolitan"/>
    <n v="9"/>
    <n v="2016"/>
  </r>
  <r>
    <d v="2016-09-12T00:00:00"/>
    <n v="1645000"/>
    <x v="0"/>
    <s v="Cunninghams"/>
    <x v="1"/>
    <n v="3121"/>
    <n v="4"/>
    <n v="2"/>
    <n v="1"/>
    <n v="249"/>
    <n v="1970"/>
    <s v="176 Buckingham St"/>
    <s v="Richmond"/>
    <s v="Yarra"/>
    <s v="Northern Metropolitan"/>
    <n v="9"/>
    <n v="2016"/>
  </r>
  <r>
    <d v="2016-09-12T00:00:00"/>
    <n v="600000"/>
    <x v="2"/>
    <s v="Flanders &amp; Fish"/>
    <x v="0"/>
    <n v="3146"/>
    <n v="2"/>
    <n v="1"/>
    <n v="1"/>
    <n v="0"/>
    <m/>
    <s v="1/58 Edgar St N"/>
    <s v="Glen Iris"/>
    <s v="Stonnington"/>
    <s v="Southern Metropolitan"/>
    <n v="9"/>
    <n v="2016"/>
  </r>
  <r>
    <d v="2016-09-12T00:00:00"/>
    <n v="335000"/>
    <x v="1"/>
    <s v="Melbourne Homes"/>
    <x v="0"/>
    <n v="3182"/>
    <n v="1"/>
    <n v="1"/>
    <n v="0"/>
    <n v="0"/>
    <n v="2013"/>
    <s v="307/2 Chaucer St"/>
    <s v="St Kilda"/>
    <s v="Port Phillip"/>
    <s v="Southern Metropolitan"/>
    <n v="9"/>
    <n v="2016"/>
  </r>
  <r>
    <d v="2016-09-12T00:00:00"/>
    <n v="509000"/>
    <x v="1"/>
    <s v="Metro Ladder"/>
    <x v="1"/>
    <n v="3182"/>
    <n v="2"/>
    <n v="1"/>
    <n v="1"/>
    <n v="0"/>
    <m/>
    <s v="1/170 Barkly St"/>
    <s v="St Kilda"/>
    <s v="Port Phillip"/>
    <s v="Southern Metropolitan"/>
    <n v="9"/>
    <n v="2016"/>
  </r>
  <r>
    <d v="2016-09-12T00:00:00"/>
    <n v="780000"/>
    <x v="0"/>
    <s v="Metro Ladder"/>
    <x v="0"/>
    <n v="3041"/>
    <n v="4"/>
    <n v="2"/>
    <n v="2"/>
    <n v="539"/>
    <m/>
    <s v="14 Elysee Ct"/>
    <s v="Strathmore Heights"/>
    <s v="Moonee Valley"/>
    <s v="Western Metropolitan"/>
    <n v="9"/>
    <n v="2016"/>
  </r>
  <r>
    <d v="2016-09-12T00:00:00"/>
    <n v="880000"/>
    <x v="0"/>
    <s v="Cunninghams"/>
    <x v="0"/>
    <n v="3041"/>
    <n v="5"/>
    <n v="3"/>
    <n v="2"/>
    <n v="387"/>
    <m/>
    <s v="7 Colclough Ct"/>
    <s v="Strathmore"/>
    <s v="Moonee Valley"/>
    <s v="Western Metropolitan"/>
    <n v="9"/>
    <n v="2016"/>
  </r>
  <r>
    <d v="2016-09-12T00:00:00"/>
    <n v="1400000"/>
    <x v="0"/>
    <s v="Jones and Jones"/>
    <x v="1"/>
    <n v="3039"/>
    <n v="4"/>
    <n v="2"/>
    <n v="2"/>
    <n v="595"/>
    <m/>
    <s v="33 Walker St"/>
    <s v="Moonee Ponds"/>
    <s v="Moonee Valley"/>
    <s v="Western Metropolitan"/>
    <n v="9"/>
    <n v="2016"/>
  </r>
  <r>
    <d v="2016-09-12T00:00:00"/>
    <n v="440000"/>
    <x v="1"/>
    <s v="Melbourne Homes"/>
    <x v="1"/>
    <n v="3000"/>
    <n v="1"/>
    <n v="1"/>
    <n v="1"/>
    <n v="0"/>
    <n v="1920"/>
    <s v="303/166 Flinders St"/>
    <s v="Melbourne"/>
    <s v="Melbourne"/>
    <s v="Northern Metropolitan"/>
    <n v="9"/>
    <n v="2016"/>
  </r>
  <r>
    <d v="2016-09-12T00:00:00"/>
    <n v="540000"/>
    <x v="1"/>
    <s v="Melbourne Homes"/>
    <x v="1"/>
    <n v="3006"/>
    <n v="2"/>
    <n v="2"/>
    <n v="1"/>
    <n v="0"/>
    <n v="1994"/>
    <s v="73/1 Riverside Qy"/>
    <s v="Southbank"/>
    <s v="Melbourne"/>
    <s v="Southern Metropolitan"/>
    <n v="9"/>
    <n v="2016"/>
  </r>
  <r>
    <d v="2016-09-12T00:00:00"/>
    <n v="786000"/>
    <x v="0"/>
    <s v="Cunninghams"/>
    <x v="1"/>
    <n v="3031"/>
    <n v="2"/>
    <n v="1"/>
    <n v="0"/>
    <n v="149"/>
    <m/>
    <s v="10 Mulgrave St"/>
    <s v="Kensington"/>
    <s v="Melbourne"/>
    <s v="Northern Metropolitan"/>
    <n v="9"/>
    <n v="2016"/>
  </r>
  <r>
    <d v="2016-09-12T00:00:00"/>
    <n v="723000"/>
    <x v="0"/>
    <s v="Jones and Jones"/>
    <x v="1"/>
    <n v="3012"/>
    <n v="3"/>
    <n v="1"/>
    <n v="2"/>
    <n v="302"/>
    <n v="1938"/>
    <s v="1/37 Hampton Pde"/>
    <s v="West Footscray"/>
    <s v="Maribyrnong"/>
    <s v="Western Metropolitan"/>
    <n v="9"/>
    <n v="2016"/>
  </r>
  <r>
    <d v="2016-09-12T00:00:00"/>
    <n v="1060000"/>
    <x v="0"/>
    <s v="Cunninghams"/>
    <x v="1"/>
    <n v="3012"/>
    <n v="4"/>
    <n v="2"/>
    <n v="2"/>
    <n v="660"/>
    <m/>
    <s v="62 Suffolk St"/>
    <s v="Maidstone"/>
    <s v="Maribyrnong"/>
    <s v="Western Metropolitan"/>
    <n v="9"/>
    <n v="2016"/>
  </r>
  <r>
    <d v="2016-09-12T00:00:00"/>
    <n v="1300000"/>
    <x v="0"/>
    <s v="Jones and Jones"/>
    <x v="1"/>
    <n v="3105"/>
    <n v="4"/>
    <n v="1"/>
    <n v="2"/>
    <n v="717"/>
    <n v="1960"/>
    <s v="42 Robert St"/>
    <s v="Bulleen"/>
    <s v="Manningham"/>
    <s v="Eastern Metropolitan"/>
    <n v="9"/>
    <n v="2016"/>
  </r>
  <r>
    <d v="2016-09-12T00:00:00"/>
    <n v="588000"/>
    <x v="1"/>
    <s v="Jones and Jones"/>
    <x v="0"/>
    <n v="3163"/>
    <n v="2"/>
    <n v="1"/>
    <n v="1"/>
    <n v="133"/>
    <n v="2011"/>
    <s v="4/39 Kokaribb Rd"/>
    <s v="Carnegie"/>
    <s v="Glen Eira"/>
    <s v="Southern Metropolitan"/>
    <n v="9"/>
    <n v="2016"/>
  </r>
  <r>
    <d v="2016-09-12T00:00:00"/>
    <n v="780000"/>
    <x v="2"/>
    <s v="Jones and Jones"/>
    <x v="0"/>
    <n v="3165"/>
    <n v="3"/>
    <n v="2"/>
    <n v="1"/>
    <n v="209"/>
    <m/>
    <s v="36a Barrington St"/>
    <s v="Bentleigh East"/>
    <s v="Glen Eira"/>
    <s v="Southern Metropolitan"/>
    <n v="9"/>
    <n v="2016"/>
  </r>
  <r>
    <d v="2016-09-12T00:00:00"/>
    <n v="1385000"/>
    <x v="0"/>
    <s v="Jones and Jones"/>
    <x v="1"/>
    <n v="3204"/>
    <n v="5"/>
    <n v="2"/>
    <n v="2"/>
    <n v="664"/>
    <n v="1950"/>
    <s v="22 Hutchinson St"/>
    <s v="Bentleigh"/>
    <s v="Glen Eira"/>
    <s v="Southern Metropolitan"/>
    <n v="9"/>
    <n v="2016"/>
  </r>
  <r>
    <d v="2016-09-12T00:00:00"/>
    <n v="1716000"/>
    <x v="0"/>
    <s v="Jones and Jones"/>
    <x v="1"/>
    <n v="3163"/>
    <n v="3"/>
    <n v="2"/>
    <n v="1"/>
    <n v="817"/>
    <n v="1925"/>
    <s v="26 Leila Rd"/>
    <s v="Carnegie"/>
    <s v="Glen Eira"/>
    <s v="Southern Metropolitan"/>
    <n v="9"/>
    <n v="2016"/>
  </r>
  <r>
    <d v="2016-09-12T00:00:00"/>
    <n v="840000"/>
    <x v="0"/>
    <s v="Property Barons"/>
    <x v="1"/>
    <n v="3072"/>
    <n v="3"/>
    <n v="1"/>
    <n v="2"/>
    <n v="647"/>
    <m/>
    <s v="24 Benambra St"/>
    <s v="Preston"/>
    <s v="Darebin"/>
    <s v="Northern Metropolitan"/>
    <n v="9"/>
    <n v="2016"/>
  </r>
  <r>
    <d v="2016-09-12T00:00:00"/>
    <n v="1430000"/>
    <x v="0"/>
    <s v="Cunninghams"/>
    <x v="1"/>
    <n v="3071"/>
    <n v="3"/>
    <n v="2"/>
    <n v="2"/>
    <n v="365"/>
    <m/>
    <s v="46 Rennie St"/>
    <s v="Thornbury"/>
    <s v="Darebin"/>
    <s v="Northern Metropolitan"/>
    <n v="9"/>
    <n v="2016"/>
  </r>
  <r>
    <d v="2016-09-12T00:00:00"/>
    <n v="432500"/>
    <x v="0"/>
    <s v="Flanders &amp; Fish"/>
    <x v="1"/>
    <n v="3020"/>
    <n v="3"/>
    <n v="1"/>
    <n v="1"/>
    <n v="581"/>
    <m/>
    <s v="171 McIntyre Rd"/>
    <s v="Sunshine North"/>
    <s v="Brimbank"/>
    <s v="Western Metropolitan"/>
    <n v="9"/>
    <n v="2016"/>
  </r>
  <r>
    <d v="2016-09-12T00:00:00"/>
    <n v="1080000"/>
    <x v="0"/>
    <s v="Jones and Jones"/>
    <x v="1"/>
    <n v="3104"/>
    <n v="2"/>
    <n v="1"/>
    <n v="1"/>
    <n v="253"/>
    <m/>
    <s v="32 Jaserfold St"/>
    <s v="Balwyn North"/>
    <s v="Boroondara"/>
    <s v="Southern Metropolitan"/>
    <n v="9"/>
    <n v="2016"/>
  </r>
  <r>
    <d v="2016-09-12T00:00:00"/>
    <n v="1100000"/>
    <x v="0"/>
    <s v="Jones and Jones"/>
    <x v="1"/>
    <n v="3123"/>
    <n v="2"/>
    <n v="1"/>
    <n v="2"/>
    <n v="206"/>
    <m/>
    <s v="26 Roseberry St"/>
    <s v="Hawthorn East"/>
    <s v="Boroondara"/>
    <s v="Southern Metropolitan"/>
    <n v="9"/>
    <n v="2016"/>
  </r>
  <r>
    <d v="2016-09-12T00:00:00"/>
    <n v="2100000"/>
    <x v="0"/>
    <s v="Cunninghams"/>
    <x v="0"/>
    <n v="3123"/>
    <n v="3"/>
    <n v="1"/>
    <n v="2"/>
    <n v="664"/>
    <n v="1930"/>
    <s v="10 Miami St"/>
    <s v="Hawthorn East"/>
    <s v="Boroondara"/>
    <s v="Southern Metropolitan"/>
    <n v="9"/>
    <n v="2016"/>
  </r>
  <r>
    <d v="2016-09-12T00:00:00"/>
    <n v="627500"/>
    <x v="0"/>
    <s v="Property Barons"/>
    <x v="1"/>
    <n v="3087"/>
    <n v="3"/>
    <n v="1"/>
    <n v="1"/>
    <n v="319"/>
    <n v="2000"/>
    <s v="49 Wattle Dr"/>
    <s v="Watsonia"/>
    <s v="Banyule"/>
    <s v="Northern Metropolitan"/>
    <n v="9"/>
    <n v="2016"/>
  </r>
  <r>
    <d v="2016-09-13T00:00:00"/>
    <n v="1180000"/>
    <x v="0"/>
    <s v="Cunninghams"/>
    <x v="0"/>
    <n v="3068"/>
    <n v="3"/>
    <n v="3"/>
    <n v="1"/>
    <n v="142"/>
    <n v="1995"/>
    <s v="69 Field St"/>
    <s v="Clifton Hill"/>
    <s v="Yarra"/>
    <s v="Northern Metropolitan"/>
    <n v="9"/>
    <n v="2016"/>
  </r>
  <r>
    <d v="2016-09-13T00:00:00"/>
    <n v="450000"/>
    <x v="1"/>
    <s v="Cunninghams"/>
    <x v="0"/>
    <n v="3142"/>
    <n v="2"/>
    <n v="1"/>
    <n v="1"/>
    <n v="0"/>
    <n v="1970"/>
    <s v="10/1 Ruabon Rd"/>
    <s v="Toorak"/>
    <s v="Stonnington"/>
    <s v="Southern Metropolitan"/>
    <n v="9"/>
    <n v="2016"/>
  </r>
  <r>
    <d v="2016-09-13T00:00:00"/>
    <n v="1500000"/>
    <x v="0"/>
    <s v="Sanders"/>
    <x v="0"/>
    <n v="3181"/>
    <n v="2"/>
    <n v="1"/>
    <n v="2"/>
    <n v="222"/>
    <n v="1930"/>
    <s v="29 Murray St"/>
    <s v="Prahran"/>
    <s v="Stonnington"/>
    <s v="Southern Metropolitan"/>
    <n v="9"/>
    <n v="2016"/>
  </r>
  <r>
    <d v="2016-09-13T00:00:00"/>
    <n v="475000"/>
    <x v="1"/>
    <s v="Best Bricks"/>
    <x v="0"/>
    <n v="3182"/>
    <n v="2"/>
    <n v="1"/>
    <n v="1"/>
    <n v="0"/>
    <n v="1970"/>
    <s v="14/31 Burnett St"/>
    <s v="St Kilda"/>
    <s v="Port Phillip"/>
    <s v="Southern Metropolitan"/>
    <n v="9"/>
    <n v="2016"/>
  </r>
  <r>
    <d v="2016-09-13T00:00:00"/>
    <n v="440000"/>
    <x v="1"/>
    <s v="Property Barons"/>
    <x v="1"/>
    <n v="3042"/>
    <n v="2"/>
    <n v="1"/>
    <n v="1"/>
    <n v="192"/>
    <m/>
    <s v="145a Victory Rd"/>
    <s v="Airport West"/>
    <s v="Moonee Valley"/>
    <s v="Western Metropolitan"/>
    <n v="9"/>
    <n v="2016"/>
  </r>
  <r>
    <d v="2016-09-13T00:00:00"/>
    <n v="720000"/>
    <x v="0"/>
    <s v="Property Barons"/>
    <x v="1"/>
    <n v="3042"/>
    <n v="3"/>
    <n v="1"/>
    <n v="1"/>
    <n v="620"/>
    <m/>
    <s v="54 Marshall Rd"/>
    <s v="Airport West"/>
    <s v="Moonee Valley"/>
    <s v="Western Metropolitan"/>
    <n v="9"/>
    <n v="2016"/>
  </r>
  <r>
    <d v="2016-09-13T00:00:00"/>
    <n v="870000"/>
    <x v="0"/>
    <s v="Cunninghams"/>
    <x v="0"/>
    <n v="3040"/>
    <n v="2"/>
    <n v="1"/>
    <n v="2"/>
    <n v="319"/>
    <n v="1920"/>
    <s v="11 McPhail St"/>
    <s v="Essendon"/>
    <s v="Moonee Valley"/>
    <s v="Western Metropolitan"/>
    <n v="9"/>
    <n v="2016"/>
  </r>
  <r>
    <d v="2016-09-13T00:00:00"/>
    <n v="925000"/>
    <x v="0"/>
    <s v="Metro Ladder"/>
    <x v="1"/>
    <n v="3040"/>
    <n v="3"/>
    <n v="2"/>
    <n v="2"/>
    <n v="544"/>
    <m/>
    <s v="51 Clydebank Rd"/>
    <s v="Essendon West"/>
    <s v="Moonee Valley"/>
    <s v="Western Metropolitan"/>
    <n v="9"/>
    <n v="2016"/>
  </r>
  <r>
    <d v="2016-09-13T00:00:00"/>
    <n v="665000"/>
    <x v="1"/>
    <s v="Melbourne Homes"/>
    <x v="1"/>
    <n v="3166"/>
    <n v="3"/>
    <n v="1"/>
    <n v="1"/>
    <n v="112"/>
    <m/>
    <s v="9/126 Atherton Rd"/>
    <s v="Oakleigh"/>
    <s v="Monash"/>
    <s v="Southern Metropolitan"/>
    <n v="9"/>
    <n v="2016"/>
  </r>
  <r>
    <d v="2016-09-13T00:00:00"/>
    <n v="720000"/>
    <x v="1"/>
    <s v="Maxwells"/>
    <x v="0"/>
    <n v="3006"/>
    <n v="3"/>
    <n v="2"/>
    <n v="1"/>
    <n v="0"/>
    <m/>
    <s v="61/88 Wells St"/>
    <s v="Southbank"/>
    <s v="Melbourne"/>
    <s v="Southern Metropolitan"/>
    <n v="9"/>
    <n v="2016"/>
  </r>
  <r>
    <d v="2016-09-13T00:00:00"/>
    <n v="357000"/>
    <x v="1"/>
    <s v="Jones and Jones"/>
    <x v="1"/>
    <n v="3011"/>
    <n v="1"/>
    <n v="1"/>
    <n v="0"/>
    <n v="0"/>
    <n v="1980"/>
    <s v="1/38 Lynch St"/>
    <s v="Footscray"/>
    <s v="Maribyrnong"/>
    <s v="Western Metropolitan"/>
    <n v="9"/>
    <n v="2016"/>
  </r>
  <r>
    <d v="2016-09-13T00:00:00"/>
    <n v="585000"/>
    <x v="2"/>
    <s v="Cunninghams"/>
    <x v="1"/>
    <n v="3011"/>
    <n v="3"/>
    <n v="1"/>
    <n v="1"/>
    <n v="259"/>
    <m/>
    <s v="4/33 Ballarat Rd"/>
    <s v="Footscray"/>
    <s v="Maribyrnong"/>
    <s v="Western Metropolitan"/>
    <n v="9"/>
    <n v="2016"/>
  </r>
  <r>
    <d v="2016-09-13T00:00:00"/>
    <n v="875000"/>
    <x v="0"/>
    <s v="Maxwells"/>
    <x v="1"/>
    <n v="3011"/>
    <n v="3"/>
    <n v="2"/>
    <n v="2"/>
    <n v="193"/>
    <n v="2000"/>
    <s v="70 Station Rd"/>
    <s v="Seddon"/>
    <s v="Maribyrnong"/>
    <s v="Western Metropolitan"/>
    <n v="9"/>
    <n v="2016"/>
  </r>
  <r>
    <d v="2016-09-13T00:00:00"/>
    <n v="915000"/>
    <x v="0"/>
    <s v="Metro Ladder"/>
    <x v="1"/>
    <n v="3012"/>
    <n v="3"/>
    <n v="1"/>
    <n v="2"/>
    <n v="434"/>
    <m/>
    <s v="7 Church St"/>
    <s v="West Footscray"/>
    <s v="Maribyrnong"/>
    <s v="Western Metropolitan"/>
    <n v="9"/>
    <n v="2016"/>
  </r>
  <r>
    <d v="2016-09-13T00:00:00"/>
    <n v="855000"/>
    <x v="0"/>
    <s v="Zimmerman"/>
    <x v="1"/>
    <n v="3015"/>
    <n v="3"/>
    <n v="1"/>
    <n v="1"/>
    <n v="326"/>
    <n v="1991"/>
    <s v="10 Raleigh St"/>
    <s v="Spotswood"/>
    <s v="Hobsons Bay"/>
    <s v="Western Metropolitan"/>
    <n v="9"/>
    <n v="2016"/>
  </r>
  <r>
    <d v="2016-09-13T00:00:00"/>
    <n v="830000"/>
    <x v="1"/>
    <s v="Jones and Jones"/>
    <x v="1"/>
    <n v="3165"/>
    <n v="3"/>
    <n v="2"/>
    <n v="2"/>
    <n v="395"/>
    <n v="2001"/>
    <s v="1/3 Brady Rd"/>
    <s v="Bentleigh East"/>
    <s v="Glen Eira"/>
    <s v="Southern Metropolitan"/>
    <n v="9"/>
    <n v="2016"/>
  </r>
  <r>
    <d v="2016-09-13T00:00:00"/>
    <n v="1090000"/>
    <x v="0"/>
    <s v="Flanders &amp; Fish"/>
    <x v="1"/>
    <n v="3162"/>
    <n v="3"/>
    <n v="1"/>
    <n v="2"/>
    <n v="275"/>
    <m/>
    <s v="3/97 Murray St"/>
    <s v="Caulfield"/>
    <s v="Glen Eira"/>
    <s v="Southern Metropolitan"/>
    <n v="9"/>
    <n v="2016"/>
  </r>
  <r>
    <d v="2016-09-13T00:00:00"/>
    <n v="1330000"/>
    <x v="0"/>
    <s v="Jones and Jones"/>
    <x v="1"/>
    <n v="3163"/>
    <n v="3"/>
    <n v="2"/>
    <n v="1"/>
    <n v="295"/>
    <n v="1930"/>
    <s v="8 Augusta St"/>
    <s v="Glen Huntly"/>
    <s v="Glen Eira"/>
    <s v="Southern Metropolitan"/>
    <n v="9"/>
    <n v="2016"/>
  </r>
  <r>
    <d v="2016-09-13T00:00:00"/>
    <n v="300000"/>
    <x v="1"/>
    <s v="Cunninghams"/>
    <x v="0"/>
    <n v="3072"/>
    <n v="1"/>
    <n v="1"/>
    <n v="1"/>
    <n v="0"/>
    <n v="2005"/>
    <s v="22/2 Arthur St"/>
    <s v="Preston"/>
    <s v="Darebin"/>
    <s v="Northern Metropolitan"/>
    <n v="9"/>
    <n v="2016"/>
  </r>
  <r>
    <d v="2016-09-13T00:00:00"/>
    <n v="705000"/>
    <x v="0"/>
    <s v="Property Barons"/>
    <x v="1"/>
    <n v="3073"/>
    <n v="3"/>
    <n v="1"/>
    <n v="1"/>
    <n v="437"/>
    <n v="1930"/>
    <s v="27 Ashton St"/>
    <s v="Reservoir"/>
    <s v="Darebin"/>
    <s v="Northern Metropolitan"/>
    <n v="9"/>
    <n v="2016"/>
  </r>
  <r>
    <d v="2016-09-13T00:00:00"/>
    <n v="830000"/>
    <x v="0"/>
    <s v="Property Barons"/>
    <x v="0"/>
    <n v="3072"/>
    <n v="1"/>
    <n v="1"/>
    <n v="0"/>
    <n v="397"/>
    <n v="1930"/>
    <s v="7 Wilcox St"/>
    <s v="Preston"/>
    <s v="Darebin"/>
    <s v="Northern Metropolitan"/>
    <n v="9"/>
    <n v="2016"/>
  </r>
  <r>
    <d v="2016-09-13T00:00:00"/>
    <n v="1040000"/>
    <x v="0"/>
    <s v="Jones and Jones"/>
    <x v="0"/>
    <n v="3072"/>
    <n v="3"/>
    <n v="2"/>
    <n v="1"/>
    <n v="313"/>
    <m/>
    <s v="99 Dundas St"/>
    <s v="Preston"/>
    <s v="Darebin"/>
    <s v="Northern Metropolitan"/>
    <n v="9"/>
    <n v="2016"/>
  </r>
  <r>
    <d v="2016-09-13T00:00:00"/>
    <n v="611000"/>
    <x v="0"/>
    <s v="Flanders &amp; Fish"/>
    <x v="1"/>
    <n v="3020"/>
    <n v="2"/>
    <n v="1"/>
    <n v="2"/>
    <n v="204"/>
    <n v="1925"/>
    <s v="29 Benjamin St"/>
    <s v="Sunshine"/>
    <s v="Brimbank"/>
    <s v="Western Metropolitan"/>
    <n v="9"/>
    <n v="2016"/>
  </r>
  <r>
    <d v="2016-09-13T00:00:00"/>
    <n v="587500"/>
    <x v="1"/>
    <s v="Jones and Jones"/>
    <x v="1"/>
    <n v="3122"/>
    <n v="2"/>
    <n v="1"/>
    <n v="1"/>
    <n v="1099"/>
    <n v="1965"/>
    <s v="3/566 Glenferrie Rd"/>
    <s v="Hawthorn"/>
    <s v="Boroondara"/>
    <s v="Southern Metropolitan"/>
    <n v="9"/>
    <n v="2016"/>
  </r>
  <r>
    <d v="2016-09-13T00:00:00"/>
    <n v="650000"/>
    <x v="1"/>
    <s v="Flanders &amp; Fish"/>
    <x v="0"/>
    <n v="3101"/>
    <n v="2"/>
    <n v="1"/>
    <n v="1"/>
    <n v="0"/>
    <m/>
    <s v="11/912 Glenferrie Rd"/>
    <s v="Kew"/>
    <s v="Boroondara"/>
    <s v="Southern Metropolitan"/>
    <n v="9"/>
    <n v="2016"/>
  </r>
  <r>
    <d v="2016-09-13T00:00:00"/>
    <n v="2200000"/>
    <x v="0"/>
    <s v="Flanders &amp; Fish"/>
    <x v="0"/>
    <n v="3127"/>
    <n v="3"/>
    <n v="2"/>
    <n v="4"/>
    <n v="816"/>
    <m/>
    <s v="47 Suffolk Rd"/>
    <s v="Surrey Hills"/>
    <s v="Boroondara"/>
    <s v="Southern Metropolitan"/>
    <n v="9"/>
    <n v="2016"/>
  </r>
  <r>
    <d v="2016-09-13T00:00:00"/>
    <n v="1500000"/>
    <x v="0"/>
    <s v="Maxwells"/>
    <x v="0"/>
    <n v="3186"/>
    <n v="4"/>
    <n v="2"/>
    <n v="1"/>
    <n v="549"/>
    <n v="1990"/>
    <s v="17 Rusden St"/>
    <s v="Brighton"/>
    <s v="Bayside"/>
    <s v="Southern Metropolitan"/>
    <n v="9"/>
    <n v="2016"/>
  </r>
  <r>
    <d v="2016-09-13T00:00:00"/>
    <n v="845000"/>
    <x v="1"/>
    <s v="Property Barons"/>
    <x v="1"/>
    <n v="3079"/>
    <n v="2"/>
    <n v="2"/>
    <n v="2"/>
    <n v="147"/>
    <n v="1980"/>
    <s v="2/53 Norman St"/>
    <s v="Ivanhoe"/>
    <s v="Banyule"/>
    <s v="Eastern Metropolitan"/>
    <n v="9"/>
    <n v="2016"/>
  </r>
  <r>
    <d v="2016-09-14T00:00:00"/>
    <n v="457000"/>
    <x v="1"/>
    <s v="Jones and Jones"/>
    <x v="1"/>
    <n v="3066"/>
    <n v="1"/>
    <n v="1"/>
    <n v="1"/>
    <n v="406"/>
    <n v="1970"/>
    <s v="4/13 Alexander St"/>
    <s v="Collingwood"/>
    <s v="Yarra"/>
    <s v="Northern Metropolitan"/>
    <n v="9"/>
    <n v="2016"/>
  </r>
  <r>
    <d v="2016-09-14T00:00:00"/>
    <n v="540000"/>
    <x v="1"/>
    <s v="SJ"/>
    <x v="0"/>
    <n v="3121"/>
    <n v="2"/>
    <n v="2"/>
    <n v="1"/>
    <n v="656"/>
    <m/>
    <s v="409/120 Palmer St"/>
    <s v="Richmond"/>
    <s v="Yarra"/>
    <s v="Northern Metropolitan"/>
    <n v="9"/>
    <n v="2016"/>
  </r>
  <r>
    <d v="2016-09-14T00:00:00"/>
    <n v="1542000"/>
    <x v="0"/>
    <s v="Melbourne Homes"/>
    <x v="1"/>
    <n v="3067"/>
    <n v="4"/>
    <n v="3"/>
    <n v="1"/>
    <n v="0"/>
    <m/>
    <s v="31 Turner St"/>
    <s v="Abbotsford"/>
    <s v="Yarra"/>
    <s v="Northern Metropolitan"/>
    <n v="9"/>
    <n v="2016"/>
  </r>
  <r>
    <d v="2016-09-14T00:00:00"/>
    <n v="1782500"/>
    <x v="0"/>
    <s v="Cunninghams"/>
    <x v="1"/>
    <n v="3145"/>
    <n v="3"/>
    <n v="1"/>
    <n v="2"/>
    <n v="615"/>
    <n v="1950"/>
    <s v="21 Virginia Gr"/>
    <s v="Malvern East"/>
    <s v="Stonnington"/>
    <s v="Southern Metropolitan"/>
    <n v="9"/>
    <n v="2016"/>
  </r>
  <r>
    <d v="2016-09-14T00:00:00"/>
    <n v="3800000"/>
    <x v="0"/>
    <s v="Flanders &amp; Fish"/>
    <x v="1"/>
    <n v="3144"/>
    <n v="4"/>
    <n v="3"/>
    <n v="2"/>
    <n v="587"/>
    <n v="2016"/>
    <s v="41 Horace St"/>
    <s v="Malvern"/>
    <s v="Stonnington"/>
    <s v="Southern Metropolitan"/>
    <n v="9"/>
    <n v="2016"/>
  </r>
  <r>
    <d v="2016-09-14T00:00:00"/>
    <n v="590000"/>
    <x v="1"/>
    <s v="SJ"/>
    <x v="0"/>
    <n v="3057"/>
    <n v="2"/>
    <n v="2"/>
    <n v="1"/>
    <n v="0"/>
    <n v="2014"/>
    <s v="6212/172 Edward St"/>
    <s v="Brunswick East"/>
    <s v="Moreland"/>
    <s v="Northern Metropolitan"/>
    <n v="9"/>
    <n v="2016"/>
  </r>
  <r>
    <d v="2016-09-14T00:00:00"/>
    <n v="770000"/>
    <x v="0"/>
    <s v="Flanders &amp; Fish"/>
    <x v="1"/>
    <n v="3046"/>
    <n v="3"/>
    <n v="2"/>
    <n v="2"/>
    <n v="382"/>
    <n v="1960"/>
    <s v="1 Jacaranda St"/>
    <s v="Oak Park"/>
    <s v="Moreland"/>
    <s v="Northern Metropolitan"/>
    <n v="9"/>
    <n v="2016"/>
  </r>
  <r>
    <d v="2016-09-14T00:00:00"/>
    <n v="1460000"/>
    <x v="0"/>
    <s v="Maxwells"/>
    <x v="1"/>
    <n v="3040"/>
    <n v="3"/>
    <n v="2"/>
    <n v="1"/>
    <n v="605"/>
    <n v="1920"/>
    <s v="22 Tweedside St"/>
    <s v="Essendon"/>
    <s v="Moonee Valley"/>
    <s v="Western Metropolitan"/>
    <n v="9"/>
    <n v="2016"/>
  </r>
  <r>
    <d v="2016-09-14T00:00:00"/>
    <n v="600000"/>
    <x v="0"/>
    <s v="Metro Ladder"/>
    <x v="0"/>
    <n v="3013"/>
    <n v="3"/>
    <n v="1"/>
    <n v="1"/>
    <n v="0"/>
    <m/>
    <s v="282 Hyde St"/>
    <s v="Yarraville"/>
    <s v="Maribyrnong"/>
    <s v="Western Metropolitan"/>
    <n v="9"/>
    <n v="2016"/>
  </r>
  <r>
    <d v="2016-09-14T00:00:00"/>
    <n v="865000"/>
    <x v="0"/>
    <s v="Maxwells"/>
    <x v="0"/>
    <n v="3012"/>
    <n v="3"/>
    <n v="1"/>
    <n v="3"/>
    <n v="381"/>
    <n v="1940"/>
    <s v="13 Burns St"/>
    <s v="Maidstone"/>
    <s v="Maribyrnong"/>
    <s v="Western Metropolitan"/>
    <n v="9"/>
    <n v="2016"/>
  </r>
  <r>
    <d v="2016-09-14T00:00:00"/>
    <n v="340000"/>
    <x v="1"/>
    <s v="Metro Ladder"/>
    <x v="1"/>
    <n v="3163"/>
    <n v="1"/>
    <n v="1"/>
    <n v="1"/>
    <n v="0"/>
    <m/>
    <s v="3/12 St Huberts Rd"/>
    <s v="Carnegie"/>
    <s v="Glen Eira"/>
    <s v="Southern Metropolitan"/>
    <n v="9"/>
    <n v="2016"/>
  </r>
  <r>
    <d v="2016-09-14T00:00:00"/>
    <n v="761000"/>
    <x v="1"/>
    <s v="Cunninghams"/>
    <x v="1"/>
    <n v="3165"/>
    <n v="2"/>
    <n v="1"/>
    <n v="2"/>
    <n v="282"/>
    <m/>
    <s v="53 Molden St"/>
    <s v="Bentleigh East"/>
    <s v="Glen Eira"/>
    <s v="Southern Metropolitan"/>
    <n v="9"/>
    <n v="2016"/>
  </r>
  <r>
    <d v="2016-09-14T00:00:00"/>
    <n v="780000"/>
    <x v="0"/>
    <s v="Jones and Jones"/>
    <x v="0"/>
    <n v="3165"/>
    <n v="3"/>
    <n v="2"/>
    <n v="2"/>
    <n v="421"/>
    <n v="1950"/>
    <s v="1/57 Brooks St"/>
    <s v="Bentleigh East"/>
    <s v="Glen Eira"/>
    <s v="Southern Metropolitan"/>
    <n v="9"/>
    <n v="2016"/>
  </r>
  <r>
    <d v="2016-09-14T00:00:00"/>
    <n v="300000"/>
    <x v="1"/>
    <s v="Cunninghams"/>
    <x v="1"/>
    <n v="3073"/>
    <n v="2"/>
    <n v="1"/>
    <n v="1"/>
    <n v="87"/>
    <n v="1970"/>
    <s v="5/25 Ashley St"/>
    <s v="Reservoir"/>
    <s v="Darebin"/>
    <s v="Northern Metropolitan"/>
    <n v="9"/>
    <n v="2016"/>
  </r>
  <r>
    <d v="2016-09-14T00:00:00"/>
    <n v="1800000"/>
    <x v="0"/>
    <s v="Cunninghams"/>
    <x v="0"/>
    <n v="3103"/>
    <n v="4"/>
    <n v="2"/>
    <n v="2"/>
    <n v="715"/>
    <n v="1985"/>
    <s v="36 Narrak Rd"/>
    <s v="Balwyn"/>
    <s v="Boroondara"/>
    <s v="Southern Metropolitan"/>
    <n v="9"/>
    <n v="2016"/>
  </r>
  <r>
    <d v="2016-09-14T00:00:00"/>
    <n v="1420000"/>
    <x v="0"/>
    <s v="Metro Ladder"/>
    <x v="1"/>
    <n v="3188"/>
    <n v="3"/>
    <n v="2"/>
    <n v="2"/>
    <n v="277"/>
    <n v="2012"/>
    <s v="2b Carolyn St"/>
    <s v="Hampton"/>
    <s v="Bayside"/>
    <s v="Southern Metropolitan"/>
    <n v="9"/>
    <n v="2016"/>
  </r>
  <r>
    <d v="2016-09-15T00:00:00"/>
    <n v="415000"/>
    <x v="1"/>
    <s v="Jones and Jones"/>
    <x v="1"/>
    <n v="3121"/>
    <n v="1"/>
    <n v="1"/>
    <n v="1"/>
    <n v="0"/>
    <m/>
    <s v="6/361 Church St"/>
    <s v="Richmond"/>
    <s v="Yarra"/>
    <s v="Northern Metropolitan"/>
    <n v="9"/>
    <n v="2016"/>
  </r>
  <r>
    <d v="2016-09-15T00:00:00"/>
    <n v="1212500"/>
    <x v="0"/>
    <s v="Flanders &amp; Fish"/>
    <x v="1"/>
    <n v="3121"/>
    <n v="4"/>
    <n v="3"/>
    <n v="2"/>
    <n v="108"/>
    <n v="2010"/>
    <s v="20 Lincoln St"/>
    <s v="Richmond"/>
    <s v="Yarra"/>
    <s v="Northern Metropolitan"/>
    <n v="9"/>
    <n v="2016"/>
  </r>
  <r>
    <d v="2016-09-15T00:00:00"/>
    <n v="1695000"/>
    <x v="0"/>
    <s v="Cunninghams"/>
    <x v="1"/>
    <n v="3121"/>
    <n v="3"/>
    <n v="1"/>
    <n v="3"/>
    <n v="210"/>
    <n v="1900"/>
    <s v="36 Elm Gr"/>
    <s v="Richmond"/>
    <s v="Yarra"/>
    <s v="Northern Metropolitan"/>
    <n v="9"/>
    <n v="2016"/>
  </r>
  <r>
    <d v="2016-09-15T00:00:00"/>
    <n v="745000"/>
    <x v="2"/>
    <s v="Property Barons"/>
    <x v="1"/>
    <n v="3125"/>
    <n v="3"/>
    <n v="1"/>
    <n v="2"/>
    <n v="228"/>
    <n v="1998"/>
    <s v="2/3 Havelock St"/>
    <s v="Burwood"/>
    <s v="Whitehorse"/>
    <s v="Southern Metropolitan"/>
    <n v="9"/>
    <n v="2016"/>
  </r>
  <r>
    <d v="2016-09-15T00:00:00"/>
    <n v="1455000"/>
    <x v="0"/>
    <s v="Melbourne Homes"/>
    <x v="1"/>
    <n v="3206"/>
    <n v="2"/>
    <n v="1"/>
    <n v="0"/>
    <n v="159"/>
    <m/>
    <s v="85 Richardson St"/>
    <s v="Albert Park"/>
    <s v="Port Phillip"/>
    <s v="Southern Metropolitan"/>
    <n v="9"/>
    <n v="2016"/>
  </r>
  <r>
    <d v="2016-09-15T00:00:00"/>
    <n v="1650000"/>
    <x v="0"/>
    <s v="Cunninghams"/>
    <x v="0"/>
    <n v="3205"/>
    <n v="3"/>
    <n v="2"/>
    <n v="0"/>
    <n v="204"/>
    <n v="1890"/>
    <s v="248 Montague St"/>
    <s v="South Melbourne"/>
    <s v="Port Phillip"/>
    <s v="Southern Metropolitan"/>
    <n v="9"/>
    <n v="2016"/>
  </r>
  <r>
    <d v="2016-09-15T00:00:00"/>
    <n v="705000"/>
    <x v="0"/>
    <s v="Property Barons"/>
    <x v="0"/>
    <n v="3046"/>
    <n v="5"/>
    <n v="3"/>
    <n v="2"/>
    <n v="612"/>
    <n v="1970"/>
    <s v="55 Fran St"/>
    <s v="Glenroy"/>
    <s v="Moreland"/>
    <s v="Northern Metropolitan"/>
    <n v="9"/>
    <n v="2016"/>
  </r>
  <r>
    <d v="2016-09-15T00:00:00"/>
    <n v="830000"/>
    <x v="0"/>
    <s v="Cunninghams"/>
    <x v="0"/>
    <n v="3058"/>
    <n v="3"/>
    <n v="2"/>
    <n v="0"/>
    <n v="559"/>
    <m/>
    <s v="12 Geake St"/>
    <s v="Coburg"/>
    <s v="Moreland"/>
    <s v="Northern Metropolitan"/>
    <n v="9"/>
    <n v="2016"/>
  </r>
  <r>
    <d v="2016-09-15T00:00:00"/>
    <n v="800000"/>
    <x v="0"/>
    <s v="Cunninghams"/>
    <x v="0"/>
    <n v="3039"/>
    <n v="3"/>
    <n v="1"/>
    <n v="1"/>
    <n v="207"/>
    <m/>
    <s v="27 Moore St"/>
    <s v="Moonee Ponds"/>
    <s v="Moonee Valley"/>
    <s v="Western Metropolitan"/>
    <n v="9"/>
    <n v="2016"/>
  </r>
  <r>
    <d v="2016-09-15T00:00:00"/>
    <n v="830000"/>
    <x v="2"/>
    <s v="Property Barons"/>
    <x v="1"/>
    <n v="3147"/>
    <n v="3"/>
    <n v="1"/>
    <n v="2"/>
    <n v="212"/>
    <n v="2012"/>
    <s v="2/53 Salisbury Rd"/>
    <s v="Ashwood"/>
    <s v="Monash"/>
    <s v="Southern Metropolitan"/>
    <n v="9"/>
    <n v="2016"/>
  </r>
  <r>
    <d v="2016-09-15T00:00:00"/>
    <n v="765000"/>
    <x v="1"/>
    <s v="Jones and Jones"/>
    <x v="0"/>
    <n v="3002"/>
    <n v="2"/>
    <n v="1"/>
    <n v="1"/>
    <n v="0"/>
    <m/>
    <s v="38/22 Agnes St"/>
    <s v="East Melbourne"/>
    <s v="Melbourne"/>
    <s v="Northern Metropolitan"/>
    <n v="9"/>
    <n v="2016"/>
  </r>
  <r>
    <d v="2016-09-15T00:00:00"/>
    <n v="85000"/>
    <x v="1"/>
    <s v="Flanders &amp; Fish"/>
    <x v="0"/>
    <n v="3011"/>
    <n v="1"/>
    <n v="1"/>
    <n v="0"/>
    <n v="0"/>
    <n v="2007"/>
    <s v="202/51 Gordon St"/>
    <s v="Footscray"/>
    <s v="Maribyrnong"/>
    <s v="Western Metropolitan"/>
    <n v="9"/>
    <n v="2016"/>
  </r>
  <r>
    <d v="2016-09-15T00:00:00"/>
    <n v="697500"/>
    <x v="0"/>
    <s v="Metro Ladder"/>
    <x v="1"/>
    <n v="3019"/>
    <n v="3"/>
    <n v="2"/>
    <n v="1"/>
    <n v="531"/>
    <m/>
    <s v="14 Kenross Ct"/>
    <s v="Braybrook"/>
    <s v="Maribyrnong"/>
    <s v="Western Metropolitan"/>
    <n v="9"/>
    <n v="2016"/>
  </r>
  <r>
    <d v="2016-09-15T00:00:00"/>
    <n v="1002000"/>
    <x v="0"/>
    <s v="Property Barons"/>
    <x v="1"/>
    <n v="3107"/>
    <n v="3"/>
    <n v="1"/>
    <n v="2"/>
    <n v="799"/>
    <n v="1960"/>
    <s v="15 Killarney Rd"/>
    <s v="Templestowe Lower"/>
    <s v="Manningham"/>
    <s v="Eastern Metropolitan"/>
    <n v="9"/>
    <n v="2016"/>
  </r>
  <r>
    <d v="2016-09-15T00:00:00"/>
    <n v="950000"/>
    <x v="0"/>
    <s v="Maxwells"/>
    <x v="1"/>
    <n v="3015"/>
    <n v="3"/>
    <n v="1"/>
    <n v="2"/>
    <n v="453"/>
    <n v="1950"/>
    <s v="153 Mason St"/>
    <s v="Newport"/>
    <s v="Hobsons Bay"/>
    <s v="Western Metropolitan"/>
    <n v="9"/>
    <n v="2016"/>
  </r>
  <r>
    <d v="2016-09-15T00:00:00"/>
    <n v="1310000"/>
    <x v="0"/>
    <s v="Metro Ladder"/>
    <x v="1"/>
    <n v="3016"/>
    <n v="3"/>
    <n v="2"/>
    <n v="1"/>
    <n v="185"/>
    <n v="1900"/>
    <s v="33 Cecil St"/>
    <s v="Williamstown"/>
    <s v="Hobsons Bay"/>
    <s v="Western Metropolitan"/>
    <n v="9"/>
    <n v="2016"/>
  </r>
  <r>
    <d v="2016-09-15T00:00:00"/>
    <n v="745500"/>
    <x v="2"/>
    <s v="Jones and Jones"/>
    <x v="1"/>
    <n v="3163"/>
    <n v="2"/>
    <n v="1"/>
    <n v="1"/>
    <n v="186"/>
    <n v="1980"/>
    <s v="4/1 Howe St"/>
    <s v="Murrumbeena"/>
    <s v="Glen Eira"/>
    <s v="Southern Metropolitan"/>
    <n v="9"/>
    <n v="2016"/>
  </r>
  <r>
    <d v="2016-09-15T00:00:00"/>
    <n v="825000"/>
    <x v="0"/>
    <s v="Jones and Jones"/>
    <x v="1"/>
    <n v="3165"/>
    <n v="2"/>
    <n v="2"/>
    <n v="1"/>
    <n v="176"/>
    <n v="2008"/>
    <s v="30 Veronica St"/>
    <s v="Bentleigh East"/>
    <s v="Glen Eira"/>
    <s v="Southern Metropolitan"/>
    <n v="9"/>
    <n v="2016"/>
  </r>
  <r>
    <d v="2016-09-15T00:00:00"/>
    <n v="861500"/>
    <x v="0"/>
    <s v="Metro Ladder"/>
    <x v="1"/>
    <n v="3163"/>
    <n v="2"/>
    <n v="2"/>
    <n v="1"/>
    <n v="293"/>
    <n v="2004"/>
    <s v="32 Leura St"/>
    <s v="Murrumbeena"/>
    <s v="Glen Eira"/>
    <s v="Southern Metropolitan"/>
    <n v="9"/>
    <n v="2016"/>
  </r>
  <r>
    <d v="2016-09-15T00:00:00"/>
    <n v="335000"/>
    <x v="1"/>
    <s v="Cunninghams"/>
    <x v="0"/>
    <n v="3073"/>
    <n v="2"/>
    <n v="1"/>
    <n v="1"/>
    <n v="0"/>
    <n v="2012"/>
    <s v="9/99 Barton St"/>
    <s v="Reservoir"/>
    <s v="Darebin"/>
    <s v="Northern Metropolitan"/>
    <n v="9"/>
    <n v="2016"/>
  </r>
  <r>
    <d v="2016-09-15T00:00:00"/>
    <n v="1200000"/>
    <x v="0"/>
    <s v="Jones and Jones"/>
    <x v="0"/>
    <n v="3071"/>
    <n v="3"/>
    <n v="2"/>
    <n v="1"/>
    <n v="332"/>
    <m/>
    <s v="31 Newman St"/>
    <s v="Thornbury"/>
    <s v="Darebin"/>
    <s v="Northern Metropolitan"/>
    <n v="9"/>
    <n v="2016"/>
  </r>
  <r>
    <d v="2016-09-15T00:00:00"/>
    <n v="650000"/>
    <x v="0"/>
    <s v="Flanders &amp; Fish"/>
    <x v="0"/>
    <n v="3020"/>
    <n v="3"/>
    <n v="1"/>
    <n v="1"/>
    <n v="556"/>
    <m/>
    <s v="94 Northumberland Rd"/>
    <s v="Sunshine North"/>
    <s v="Brimbank"/>
    <s v="Western Metropolitan"/>
    <n v="9"/>
    <n v="2016"/>
  </r>
  <r>
    <d v="2016-09-15T00:00:00"/>
    <n v="930000"/>
    <x v="0"/>
    <s v="Cunninghams"/>
    <x v="0"/>
    <n v="3187"/>
    <n v="3"/>
    <n v="1"/>
    <n v="1"/>
    <n v="329"/>
    <n v="1930"/>
    <s v="244a South Rd"/>
    <s v="Brighton East"/>
    <s v="Bayside"/>
    <s v="Southern Metropolitan"/>
    <n v="9"/>
    <n v="2016"/>
  </r>
  <r>
    <d v="2016-09-16T00:00:00"/>
    <n v="981000"/>
    <x v="0"/>
    <s v="Jones and Jones"/>
    <x v="1"/>
    <n v="3066"/>
    <n v="2"/>
    <n v="1"/>
    <n v="0"/>
    <n v="188"/>
    <n v="1900"/>
    <s v="6 Forest St"/>
    <s v="Collingwood"/>
    <s v="Yarra"/>
    <s v="Northern Metropolitan"/>
    <n v="9"/>
    <n v="2016"/>
  </r>
  <r>
    <d v="2016-09-16T00:00:00"/>
    <n v="2150000"/>
    <x v="0"/>
    <s v="Maxwells"/>
    <x v="1"/>
    <n v="3125"/>
    <n v="5"/>
    <n v="4"/>
    <n v="2"/>
    <n v="643"/>
    <n v="2014"/>
    <s v="4 Iris St"/>
    <s v="Burwood"/>
    <s v="Whitehorse"/>
    <s v="Southern Metropolitan"/>
    <n v="9"/>
    <n v="2016"/>
  </r>
  <r>
    <d v="2016-09-16T00:00:00"/>
    <n v="1811000"/>
    <x v="0"/>
    <s v="Cunninghams"/>
    <x v="1"/>
    <n v="3181"/>
    <n v="3"/>
    <n v="2"/>
    <n v="1"/>
    <n v="273"/>
    <n v="1890"/>
    <s v="3 Arkle St"/>
    <s v="Prahran"/>
    <s v="Stonnington"/>
    <s v="Southern Metropolitan"/>
    <n v="9"/>
    <n v="2016"/>
  </r>
  <r>
    <d v="2016-09-16T00:00:00"/>
    <n v="1350000"/>
    <x v="0"/>
    <s v="Jones and Jones"/>
    <x v="1"/>
    <n v="3181"/>
    <n v="2"/>
    <n v="1"/>
    <n v="1"/>
    <n v="157"/>
    <n v="1900"/>
    <s v="31 Raleigh St"/>
    <s v="Windsor"/>
    <s v="Port Phillip"/>
    <s v="Southern Metropolitan"/>
    <n v="9"/>
    <n v="2016"/>
  </r>
  <r>
    <d v="2016-09-16T00:00:00"/>
    <n v="855000"/>
    <x v="0"/>
    <s v="Metro Ladder"/>
    <x v="1"/>
    <n v="3039"/>
    <n v="3"/>
    <n v="1"/>
    <n v="1"/>
    <n v="274"/>
    <m/>
    <s v="49 Derby St"/>
    <s v="Moonee Ponds"/>
    <s v="Moonee Valley"/>
    <s v="Western Metropolitan"/>
    <n v="9"/>
    <n v="2016"/>
  </r>
  <r>
    <d v="2016-09-16T00:00:00"/>
    <n v="1260000"/>
    <x v="0"/>
    <s v="Cunninghams"/>
    <x v="1"/>
    <n v="3041"/>
    <n v="4"/>
    <n v="2"/>
    <n v="2"/>
    <n v="697"/>
    <n v="2012"/>
    <s v="4 Boeing Rd"/>
    <s v="Strathmore Heights"/>
    <s v="Moonee Valley"/>
    <s v="Western Metropolitan"/>
    <n v="9"/>
    <n v="2016"/>
  </r>
  <r>
    <d v="2016-09-16T00:00:00"/>
    <n v="1640000"/>
    <x v="0"/>
    <s v="Metro Ladder"/>
    <x v="1"/>
    <n v="3039"/>
    <n v="4"/>
    <n v="2"/>
    <n v="1"/>
    <n v="435"/>
    <n v="1920"/>
    <s v="6 Robinson St"/>
    <s v="Moonee Ponds"/>
    <s v="Moonee Valley"/>
    <s v="Western Metropolitan"/>
    <n v="9"/>
    <n v="2016"/>
  </r>
  <r>
    <d v="2016-09-16T00:00:00"/>
    <n v="779000"/>
    <x v="2"/>
    <s v="Cunninghams"/>
    <x v="1"/>
    <n v="3207"/>
    <n v="2"/>
    <n v="1"/>
    <n v="1"/>
    <n v="0"/>
    <m/>
    <s v="11/201 Graham St"/>
    <s v="Port Melbourne"/>
    <s v="Melbourne"/>
    <s v="Southern Metropolitan"/>
    <n v="9"/>
    <n v="2016"/>
  </r>
  <r>
    <d v="2016-09-16T00:00:00"/>
    <n v="1370000"/>
    <x v="2"/>
    <s v="Sanders"/>
    <x v="1"/>
    <n v="3008"/>
    <n v="4"/>
    <n v="2"/>
    <n v="2"/>
    <n v="0"/>
    <m/>
    <s v="202/440 Docklands Dr"/>
    <s v="Docklands"/>
    <s v="Melbourne"/>
    <s v="Southern Metropolitan"/>
    <n v="9"/>
    <n v="2016"/>
  </r>
  <r>
    <d v="2016-09-16T00:00:00"/>
    <n v="480000"/>
    <x v="2"/>
    <s v="Maxwells"/>
    <x v="0"/>
    <n v="3011"/>
    <n v="2"/>
    <n v="1"/>
    <n v="1"/>
    <n v="556"/>
    <n v="2010"/>
    <s v="5/28 Eleanor St"/>
    <s v="Footscray"/>
    <s v="Maribyrnong"/>
    <s v="Western Metropolitan"/>
    <n v="9"/>
    <n v="2016"/>
  </r>
  <r>
    <d v="2016-09-16T00:00:00"/>
    <n v="756000"/>
    <x v="0"/>
    <s v="Metro Ladder"/>
    <x v="1"/>
    <n v="3012"/>
    <n v="3"/>
    <n v="1"/>
    <n v="1"/>
    <n v="353"/>
    <n v="1925"/>
    <s v="12 Stanley St"/>
    <s v="West Footscray"/>
    <s v="Maribyrnong"/>
    <s v="Western Metropolitan"/>
    <n v="9"/>
    <n v="2016"/>
  </r>
  <r>
    <d v="2016-09-16T00:00:00"/>
    <n v="1924500"/>
    <x v="0"/>
    <s v="Property Barons"/>
    <x v="1"/>
    <n v="3108"/>
    <n v="4"/>
    <n v="4"/>
    <n v="2"/>
    <n v="1157"/>
    <m/>
    <s v="329 George St"/>
    <s v="Doncaster"/>
    <s v="Manningham"/>
    <s v="Eastern Metropolitan"/>
    <n v="9"/>
    <n v="2016"/>
  </r>
  <r>
    <d v="2016-09-16T00:00:00"/>
    <n v="1325000"/>
    <x v="0"/>
    <s v="Metro Ladder"/>
    <x v="1"/>
    <n v="3016"/>
    <n v="4"/>
    <n v="2"/>
    <n v="1"/>
    <n v="452"/>
    <m/>
    <s v="4 Freyer St"/>
    <s v="Williamstown"/>
    <s v="Hobsons Bay"/>
    <s v="Western Metropolitan"/>
    <n v="9"/>
    <n v="2016"/>
  </r>
  <r>
    <d v="2016-09-16T00:00:00"/>
    <n v="510000"/>
    <x v="1"/>
    <s v="Jones and Jones"/>
    <x v="0"/>
    <n v="3071"/>
    <n v="3"/>
    <n v="1"/>
    <n v="1"/>
    <n v="0"/>
    <m/>
    <s v="2/305 Rossmoyne St"/>
    <s v="Thornbury"/>
    <s v="Darebin"/>
    <s v="Northern Metropolitan"/>
    <n v="9"/>
    <n v="2016"/>
  </r>
  <r>
    <d v="2016-09-16T00:00:00"/>
    <n v="500000"/>
    <x v="1"/>
    <s v="Cunninghams"/>
    <x v="0"/>
    <n v="3188"/>
    <n v="1"/>
    <n v="1"/>
    <n v="1"/>
    <n v="0"/>
    <m/>
    <s v="1/237 Hampton St"/>
    <s v="Hampton"/>
    <s v="Bayside"/>
    <s v="Southern Metropolitan"/>
    <n v="9"/>
    <n v="2016"/>
  </r>
  <r>
    <d v="2016-09-16T00:00:00"/>
    <n v="760000"/>
    <x v="1"/>
    <s v="Metro Ladder"/>
    <x v="1"/>
    <n v="3188"/>
    <n v="2"/>
    <n v="1"/>
    <n v="1"/>
    <n v="90"/>
    <n v="1985"/>
    <s v="3/46 Fewster Rd"/>
    <s v="Hampton"/>
    <s v="Bayside"/>
    <s v="Southern Metropolitan"/>
    <n v="9"/>
    <n v="2016"/>
  </r>
  <r>
    <d v="2016-09-16T00:00:00"/>
    <n v="1014000"/>
    <x v="2"/>
    <s v="Jones and Jones"/>
    <x v="1"/>
    <n v="3187"/>
    <n v="2"/>
    <n v="1"/>
    <n v="1"/>
    <n v="267"/>
    <n v="1990"/>
    <s v="2a Hurlstone St"/>
    <s v="Brighton East"/>
    <s v="Bayside"/>
    <s v="Southern Metropolitan"/>
    <n v="9"/>
    <n v="2016"/>
  </r>
  <r>
    <d v="2016-09-16T00:00:00"/>
    <n v="779000"/>
    <x v="2"/>
    <s v="Property Barons"/>
    <x v="1"/>
    <n v="3079"/>
    <n v="2"/>
    <n v="1"/>
    <n v="2"/>
    <n v="152"/>
    <n v="1970"/>
    <s v="4/24 St Elmo Rd"/>
    <s v="Ivanhoe"/>
    <s v="Banyule"/>
    <s v="Eastern Metropolitan"/>
    <n v="9"/>
    <n v="2016"/>
  </r>
  <r>
    <d v="2016-09-16T00:00:00"/>
    <n v="820000"/>
    <x v="0"/>
    <s v="Cunninghams"/>
    <x v="1"/>
    <n v="3084"/>
    <n v="3"/>
    <n v="2"/>
    <n v="2"/>
    <n v="555"/>
    <m/>
    <s v="24 Martins La"/>
    <s v="Viewbank"/>
    <s v="Banyule"/>
    <s v="Eastern Metropolitan"/>
    <n v="9"/>
    <n v="2016"/>
  </r>
  <r>
    <d v="2016-09-17T00:00:00"/>
    <n v="1105000"/>
    <x v="0"/>
    <s v="Cunninghams"/>
    <x v="1"/>
    <n v="3121"/>
    <n v="2"/>
    <n v="2"/>
    <n v="1"/>
    <n v="55"/>
    <m/>
    <s v="1 Griffiths St"/>
    <s v="Richmond"/>
    <s v="Yarra"/>
    <s v="Northern Metropolitan"/>
    <n v="9"/>
    <n v="2016"/>
  </r>
  <r>
    <d v="2016-09-17T00:00:00"/>
    <n v="3310000"/>
    <x v="0"/>
    <s v="Jones and Jones"/>
    <x v="1"/>
    <n v="3065"/>
    <n v="4"/>
    <n v="4"/>
    <n v="2"/>
    <n v="337"/>
    <n v="1854"/>
    <s v="52 Nicholson St"/>
    <s v="Fitzroy"/>
    <s v="Yarra"/>
    <s v="Northern Metropolitan"/>
    <n v="9"/>
    <n v="2016"/>
  </r>
  <r>
    <d v="2016-09-17T00:00:00"/>
    <n v="3730000"/>
    <x v="0"/>
    <s v="Jones and Jones"/>
    <x v="0"/>
    <n v="3146"/>
    <n v="5"/>
    <n v="3"/>
    <n v="2"/>
    <n v="919"/>
    <n v="1925"/>
    <s v="2 Vincent St"/>
    <s v="Glen Iris"/>
    <s v="Stonnington"/>
    <s v="Southern Metropolitan"/>
    <n v="9"/>
    <n v="2016"/>
  </r>
  <r>
    <d v="2016-09-17T00:00:00"/>
    <n v="727500"/>
    <x v="0"/>
    <s v="Metro Ladder"/>
    <x v="1"/>
    <n v="3046"/>
    <n v="3"/>
    <n v="1"/>
    <n v="2"/>
    <n v="719"/>
    <m/>
    <s v="19 Valdoone Ct"/>
    <s v="Oak Park"/>
    <s v="Moreland"/>
    <s v="Northern Metropolitan"/>
    <n v="9"/>
    <n v="2016"/>
  </r>
  <r>
    <d v="2016-09-17T00:00:00"/>
    <n v="1500000"/>
    <x v="0"/>
    <s v="Cunninghams"/>
    <x v="1"/>
    <n v="3040"/>
    <n v="4"/>
    <n v="2"/>
    <n v="2"/>
    <n v="858"/>
    <m/>
    <s v="105 Ogilvie St"/>
    <s v="Essendon"/>
    <s v="Moonee Valley"/>
    <s v="Western Metropolitan"/>
    <n v="9"/>
    <n v="2016"/>
  </r>
  <r>
    <d v="2016-09-17T00:00:00"/>
    <n v="800000"/>
    <x v="1"/>
    <s v="Cunninghams"/>
    <x v="0"/>
    <n v="3006"/>
    <n v="2"/>
    <n v="2"/>
    <n v="2"/>
    <n v="0"/>
    <n v="2014"/>
    <s v="3303/9 Power St"/>
    <s v="Southbank"/>
    <s v="Melbourne"/>
    <s v="Southern Metropolitan"/>
    <n v="9"/>
    <n v="2016"/>
  </r>
  <r>
    <d v="2016-09-17T00:00:00"/>
    <n v="960000"/>
    <x v="0"/>
    <s v="Metro Ladder"/>
    <x v="1"/>
    <n v="3031"/>
    <n v="2"/>
    <n v="1"/>
    <n v="0"/>
    <n v="179"/>
    <n v="1900"/>
    <s v="25 Chelmsford St"/>
    <s v="Kensington"/>
    <s v="Melbourne"/>
    <s v="Northern Metropolitan"/>
    <n v="9"/>
    <n v="2016"/>
  </r>
  <r>
    <d v="2016-09-17T00:00:00"/>
    <n v="887000"/>
    <x v="0"/>
    <s v="Maxwells"/>
    <x v="1"/>
    <n v="3011"/>
    <n v="2"/>
    <n v="1"/>
    <n v="1"/>
    <n v="170"/>
    <m/>
    <s v="8 Perry St"/>
    <s v="Seddon"/>
    <s v="Maribyrnong"/>
    <s v="Western Metropolitan"/>
    <n v="9"/>
    <n v="2016"/>
  </r>
  <r>
    <d v="2016-09-17T00:00:00"/>
    <n v="1310000"/>
    <x v="0"/>
    <s v="SJ"/>
    <x v="1"/>
    <n v="3108"/>
    <n v="3"/>
    <n v="1"/>
    <n v="2"/>
    <n v="1157"/>
    <m/>
    <s v="41 Highview Dr"/>
    <s v="Doncaster"/>
    <s v="Manningham"/>
    <s v="Eastern Metropolitan"/>
    <n v="9"/>
    <n v="2016"/>
  </r>
  <r>
    <d v="2016-09-17T00:00:00"/>
    <n v="1010000"/>
    <x v="0"/>
    <s v="Sanders"/>
    <x v="1"/>
    <n v="3016"/>
    <n v="3"/>
    <n v="2"/>
    <n v="2"/>
    <n v="418"/>
    <n v="1995"/>
    <s v="20 Proctor St"/>
    <s v="Williamstown"/>
    <s v="Hobsons Bay"/>
    <s v="Western Metropolitan"/>
    <n v="9"/>
    <n v="2016"/>
  </r>
  <r>
    <d v="2016-09-17T00:00:00"/>
    <n v="340000"/>
    <x v="1"/>
    <s v="Cunninghams"/>
    <x v="0"/>
    <n v="3070"/>
    <n v="1"/>
    <n v="1"/>
    <n v="1"/>
    <n v="0"/>
    <m/>
    <s v="9/28 Ross St"/>
    <s v="Northcote"/>
    <s v="Darebin"/>
    <s v="Northern Metropolitan"/>
    <n v="9"/>
    <n v="2016"/>
  </r>
  <r>
    <d v="2016-09-17T00:00:00"/>
    <n v="1040000"/>
    <x v="0"/>
    <s v="Cunninghams"/>
    <x v="1"/>
    <n v="3072"/>
    <n v="3"/>
    <n v="1"/>
    <n v="2"/>
    <n v="555"/>
    <m/>
    <s v="5 Ryde St"/>
    <s v="Preston"/>
    <s v="Darebin"/>
    <s v="Northern Metropolitan"/>
    <n v="9"/>
    <n v="2016"/>
  </r>
  <r>
    <d v="2016-09-17T00:00:00"/>
    <n v="2175000"/>
    <x v="0"/>
    <s v="Cunninghams"/>
    <x v="1"/>
    <n v="3070"/>
    <n v="4"/>
    <n v="2"/>
    <n v="1"/>
    <n v="573"/>
    <n v="1890"/>
    <s v="13 Hawthorn Rd"/>
    <s v="Northcote"/>
    <s v="Darebin"/>
    <s v="Northern Metropolitan"/>
    <n v="9"/>
    <n v="2016"/>
  </r>
  <r>
    <d v="2016-09-17T00:00:00"/>
    <n v="260000"/>
    <x v="1"/>
    <s v="Best Bricks"/>
    <x v="0"/>
    <n v="3020"/>
    <n v="2"/>
    <n v="1"/>
    <n v="1"/>
    <n v="79"/>
    <m/>
    <s v="1/136 Wright St"/>
    <s v="Sunshine"/>
    <s v="Brimbank"/>
    <s v="Western Metropolitan"/>
    <n v="9"/>
    <n v="2016"/>
  </r>
  <r>
    <d v="2016-09-17T00:00:00"/>
    <n v="688000"/>
    <x v="0"/>
    <s v="Best Bricks"/>
    <x v="1"/>
    <n v="3020"/>
    <n v="2"/>
    <n v="1"/>
    <n v="1"/>
    <n v="611"/>
    <m/>
    <s v="82 Hertford Rd"/>
    <s v="Sunshine"/>
    <s v="Brimbank"/>
    <s v="Western Metropolitan"/>
    <n v="9"/>
    <n v="2016"/>
  </r>
  <r>
    <d v="2016-09-17T00:00:00"/>
    <n v="620000"/>
    <x v="1"/>
    <s v="Cunninghams"/>
    <x v="1"/>
    <n v="3102"/>
    <n v="2"/>
    <n v="1"/>
    <n v="1"/>
    <n v="0"/>
    <n v="1970"/>
    <s v="4/34 Strathalbyn St"/>
    <s v="Kew East"/>
    <s v="Boroondara"/>
    <s v="Southern Metropolitan"/>
    <n v="9"/>
    <n v="2016"/>
  </r>
  <r>
    <d v="2016-09-17T00:00:00"/>
    <n v="1712000"/>
    <x v="0"/>
    <s v="Flanders &amp; Fish"/>
    <x v="1"/>
    <n v="3104"/>
    <n v="4"/>
    <n v="2"/>
    <n v="2"/>
    <n v="639"/>
    <m/>
    <s v="45 Woodville St"/>
    <s v="Balwyn North"/>
    <s v="Boroondara"/>
    <s v="Southern Metropolitan"/>
    <n v="9"/>
    <n v="2016"/>
  </r>
  <r>
    <d v="2016-09-17T00:00:00"/>
    <n v="3250000"/>
    <x v="0"/>
    <s v="Jones and Jones"/>
    <x v="0"/>
    <n v="3104"/>
    <n v="5"/>
    <n v="4"/>
    <n v="2"/>
    <n v="886"/>
    <n v="2013"/>
    <s v="325 Belmore Rd"/>
    <s v="Balwyn North"/>
    <s v="Boroondara"/>
    <s v="Southern Metropolitan"/>
    <n v="9"/>
    <n v="2016"/>
  </r>
  <r>
    <d v="2016-09-18T00:00:00"/>
    <n v="560000"/>
    <x v="1"/>
    <s v="Flanders &amp; Fish"/>
    <x v="1"/>
    <n v="3128"/>
    <n v="2"/>
    <n v="1"/>
    <n v="1"/>
    <n v="153"/>
    <n v="1970"/>
    <s v="2/30 Barkly St"/>
    <s v="Box Hill"/>
    <s v="Whitehorse"/>
    <s v="Eastern Metropolitan"/>
    <n v="9"/>
    <n v="2016"/>
  </r>
  <r>
    <d v="2016-09-18T00:00:00"/>
    <n v="930000"/>
    <x v="1"/>
    <s v="Metro Ladder"/>
    <x v="1"/>
    <n v="3141"/>
    <n v="2"/>
    <n v="2"/>
    <n v="2"/>
    <n v="0"/>
    <n v="2000"/>
    <s v="301/89 River St"/>
    <s v="South Yarra"/>
    <s v="Stonnington"/>
    <s v="Southern Metropolitan"/>
    <n v="9"/>
    <n v="2016"/>
  </r>
  <r>
    <d v="2016-09-18T00:00:00"/>
    <n v="475000"/>
    <x v="1"/>
    <s v="Flanders &amp; Fish"/>
    <x v="1"/>
    <n v="3182"/>
    <n v="1"/>
    <n v="1"/>
    <n v="1"/>
    <n v="0"/>
    <m/>
    <s v="4/91 Wellington St"/>
    <s v="St Kilda"/>
    <s v="Port Phillip"/>
    <s v="Southern Metropolitan"/>
    <n v="9"/>
    <n v="2016"/>
  </r>
  <r>
    <d v="2016-09-18T00:00:00"/>
    <n v="598000"/>
    <x v="2"/>
    <s v="Cunninghams"/>
    <x v="1"/>
    <n v="3058"/>
    <n v="2"/>
    <n v="1"/>
    <n v="1"/>
    <n v="108"/>
    <n v="2007"/>
    <s v="5/39 Service St"/>
    <s v="Coburg"/>
    <s v="Moreland"/>
    <s v="Northern Metropolitan"/>
    <n v="9"/>
    <n v="2016"/>
  </r>
  <r>
    <d v="2016-09-18T00:00:00"/>
    <n v="845000"/>
    <x v="0"/>
    <s v="Cunninghams"/>
    <x v="1"/>
    <n v="3034"/>
    <n v="3"/>
    <n v="1"/>
    <n v="3"/>
    <n v="704"/>
    <m/>
    <s v="33 Wood St"/>
    <s v="Avondale Heights"/>
    <s v="Moonee Valley"/>
    <s v="Western Metropolitan"/>
    <n v="9"/>
    <n v="2016"/>
  </r>
  <r>
    <d v="2016-09-18T00:00:00"/>
    <n v="1330000"/>
    <x v="0"/>
    <s v="Property Barons"/>
    <x v="1"/>
    <n v="3040"/>
    <n v="3"/>
    <n v="1"/>
    <n v="4"/>
    <n v="687"/>
    <m/>
    <s v="8 Buckley St"/>
    <s v="Essendon"/>
    <s v="Moonee Valley"/>
    <s v="Western Metropolitan"/>
    <n v="9"/>
    <n v="2016"/>
  </r>
  <r>
    <d v="2016-09-18T00:00:00"/>
    <n v="865000"/>
    <x v="0"/>
    <s v="Jones and Jones"/>
    <x v="0"/>
    <n v="3166"/>
    <n v="3"/>
    <n v="1"/>
    <n v="2"/>
    <n v="691"/>
    <n v="1950"/>
    <s v="1249 North Rd"/>
    <s v="Oakleigh"/>
    <s v="Monash"/>
    <s v="Southern Metropolitan"/>
    <n v="9"/>
    <n v="2016"/>
  </r>
  <r>
    <d v="2016-09-18T00:00:00"/>
    <n v="1365000"/>
    <x v="0"/>
    <s v="Flanders &amp; Fish"/>
    <x v="1"/>
    <n v="3147"/>
    <n v="3"/>
    <n v="1"/>
    <n v="1"/>
    <n v="792"/>
    <n v="1950"/>
    <s v="35 Douglas St"/>
    <s v="Ashwood"/>
    <s v="Monash"/>
    <s v="Southern Metropolitan"/>
    <n v="9"/>
    <n v="2016"/>
  </r>
  <r>
    <d v="2016-09-18T00:00:00"/>
    <n v="1710000"/>
    <x v="0"/>
    <s v="Cunninghams"/>
    <x v="0"/>
    <n v="3031"/>
    <n v="5"/>
    <n v="2"/>
    <n v="2"/>
    <n v="566"/>
    <n v="1890"/>
    <s v="11 Nottingham St"/>
    <s v="Kensington"/>
    <s v="Melbourne"/>
    <s v="Northern Metropolitan"/>
    <n v="9"/>
    <n v="2016"/>
  </r>
  <r>
    <d v="2016-09-18T00:00:00"/>
    <n v="753000"/>
    <x v="1"/>
    <s v="Property Barons"/>
    <x v="1"/>
    <n v="3108"/>
    <n v="4"/>
    <n v="1"/>
    <n v="1"/>
    <n v="241"/>
    <n v="1970"/>
    <s v="1/10 Madeleine St"/>
    <s v="Doncaster"/>
    <s v="Manningham"/>
    <s v="Eastern Metropolitan"/>
    <n v="9"/>
    <n v="2016"/>
  </r>
  <r>
    <d v="2016-09-18T00:00:00"/>
    <n v="871500"/>
    <x v="0"/>
    <s v="Maxwells"/>
    <x v="0"/>
    <n v="3015"/>
    <n v="4"/>
    <n v="2"/>
    <n v="0"/>
    <n v="389"/>
    <n v="1990"/>
    <s v="59 Hope St"/>
    <s v="Spotswood"/>
    <s v="Hobsons Bay"/>
    <s v="Western Metropolitan"/>
    <n v="9"/>
    <n v="2016"/>
  </r>
  <r>
    <d v="2016-09-18T00:00:00"/>
    <n v="896000"/>
    <x v="0"/>
    <s v="Zimmerman"/>
    <x v="1"/>
    <n v="3015"/>
    <n v="2"/>
    <n v="1"/>
    <n v="0"/>
    <n v="297"/>
    <n v="1900"/>
    <s v="14 Oakbank St"/>
    <s v="Newport"/>
    <s v="Hobsons Bay"/>
    <s v="Western Metropolitan"/>
    <n v="9"/>
    <n v="2016"/>
  </r>
  <r>
    <d v="2016-09-18T00:00:00"/>
    <n v="3420000"/>
    <x v="0"/>
    <s v="Zimmerman"/>
    <x v="0"/>
    <n v="3015"/>
    <n v="4"/>
    <n v="2"/>
    <n v="2"/>
    <n v="757"/>
    <n v="1886"/>
    <s v="75 The Strand"/>
    <s v="Newport"/>
    <s v="Hobsons Bay"/>
    <s v="Western Metropolitan"/>
    <n v="9"/>
    <n v="2016"/>
  </r>
  <r>
    <d v="2016-09-18T00:00:00"/>
    <n v="1100000"/>
    <x v="0"/>
    <s v="Jones and Jones"/>
    <x v="1"/>
    <n v="3204"/>
    <n v="3"/>
    <n v="1"/>
    <n v="2"/>
    <n v="632"/>
    <m/>
    <s v="145a Jasper Rd"/>
    <s v="Bentleigh"/>
    <s v="Glen Eira"/>
    <s v="Southern Metropolitan"/>
    <n v="9"/>
    <n v="2016"/>
  </r>
  <r>
    <d v="2016-09-18T00:00:00"/>
    <n v="1256000"/>
    <x v="0"/>
    <s v="Metro Ladder"/>
    <x v="1"/>
    <n v="3204"/>
    <n v="3"/>
    <n v="2"/>
    <n v="2"/>
    <n v="378"/>
    <n v="1924"/>
    <s v="1 Bethell St"/>
    <s v="Ormond"/>
    <s v="Glen Eira"/>
    <s v="Southern Metropolitan"/>
    <n v="9"/>
    <n v="2016"/>
  </r>
  <r>
    <d v="2016-09-18T00:00:00"/>
    <n v="1306000"/>
    <x v="0"/>
    <s v="Jones and Jones"/>
    <x v="1"/>
    <n v="3165"/>
    <n v="4"/>
    <n v="2"/>
    <n v="1"/>
    <n v="651"/>
    <m/>
    <s v="12 John St"/>
    <s v="Bentleigh East"/>
    <s v="Glen Eira"/>
    <s v="Southern Metropolitan"/>
    <n v="9"/>
    <n v="2016"/>
  </r>
  <r>
    <d v="2016-09-18T00:00:00"/>
    <n v="371000"/>
    <x v="1"/>
    <s v="Zimmerman"/>
    <x v="1"/>
    <n v="3071"/>
    <n v="2"/>
    <n v="1"/>
    <n v="1"/>
    <n v="0"/>
    <n v="1960"/>
    <s v="4/77 Pender St"/>
    <s v="Thornbury"/>
    <s v="Darebin"/>
    <s v="Northern Metropolitan"/>
    <n v="9"/>
    <n v="2016"/>
  </r>
  <r>
    <d v="2016-09-18T00:00:00"/>
    <n v="622500"/>
    <x v="0"/>
    <s v="Cunninghams"/>
    <x v="1"/>
    <n v="3073"/>
    <n v="3"/>
    <n v="1"/>
    <n v="1"/>
    <n v="456"/>
    <n v="1960"/>
    <s v="79 Darebin Bvd"/>
    <s v="Reservoir"/>
    <s v="Darebin"/>
    <s v="Northern Metropolitan"/>
    <n v="9"/>
    <n v="2016"/>
  </r>
  <r>
    <d v="2016-09-18T00:00:00"/>
    <n v="700000"/>
    <x v="2"/>
    <s v="Property Barons"/>
    <x v="0"/>
    <n v="3103"/>
    <n v="2"/>
    <n v="1"/>
    <n v="1"/>
    <n v="104"/>
    <m/>
    <s v="4/4 Raynes St"/>
    <s v="Balwyn"/>
    <s v="Boroondara"/>
    <s v="Southern Metropolitan"/>
    <n v="9"/>
    <n v="2016"/>
  </r>
  <r>
    <d v="2016-09-18T00:00:00"/>
    <n v="1385000"/>
    <x v="0"/>
    <s v="Cunninghams"/>
    <x v="1"/>
    <n v="3123"/>
    <n v="2"/>
    <n v="1"/>
    <n v="2"/>
    <n v="326"/>
    <n v="1940"/>
    <s v="24 Wiseman St"/>
    <s v="Hawthorn East"/>
    <s v="Boroondara"/>
    <s v="Southern Metropolitan"/>
    <n v="9"/>
    <n v="2016"/>
  </r>
  <r>
    <d v="2016-09-18T00:00:00"/>
    <n v="3500000"/>
    <x v="0"/>
    <s v="Cunninghams"/>
    <x v="0"/>
    <n v="3122"/>
    <n v="5"/>
    <n v="1"/>
    <n v="3"/>
    <n v="740"/>
    <m/>
    <s v="3 Glen St"/>
    <s v="Hawthorn"/>
    <s v="Boroondara"/>
    <s v="Southern Metropolitan"/>
    <n v="9"/>
    <n v="2016"/>
  </r>
  <r>
    <d v="2016-09-18T00:00:00"/>
    <n v="1511000"/>
    <x v="2"/>
    <s v="Zimmerman"/>
    <x v="1"/>
    <n v="3187"/>
    <n v="3"/>
    <n v="2"/>
    <n v="2"/>
    <n v="496"/>
    <m/>
    <s v="16b Regent St"/>
    <s v="Brighton East"/>
    <s v="Bayside"/>
    <s v="Southern Metropolitan"/>
    <n v="9"/>
    <n v="2016"/>
  </r>
  <r>
    <d v="2016-09-18T00:00:00"/>
    <n v="405000"/>
    <x v="0"/>
    <s v="Cunninghams"/>
    <x v="1"/>
    <n v="3081"/>
    <n v="1"/>
    <n v="1"/>
    <n v="2"/>
    <n v="374"/>
    <m/>
    <s v="335 Liberty Pde"/>
    <s v="Heidelberg West"/>
    <s v="Banyule"/>
    <s v="Eastern Metropolitan"/>
    <n v="9"/>
    <n v="2016"/>
  </r>
  <r>
    <d v="2016-09-18T00:00:00"/>
    <n v="440500"/>
    <x v="0"/>
    <s v="Metro Ladder"/>
    <x v="1"/>
    <n v="3081"/>
    <n v="2"/>
    <n v="1"/>
    <n v="1"/>
    <n v="368"/>
    <n v="1955"/>
    <s v="163 Dougharty Rd"/>
    <s v="Heidelberg West"/>
    <s v="Banyule"/>
    <s v="Eastern Metropolitan"/>
    <n v="9"/>
    <n v="2016"/>
  </r>
  <r>
    <d v="2016-09-18T00:00:00"/>
    <n v="758500"/>
    <x v="0"/>
    <s v="Metro Ladder"/>
    <x v="1"/>
    <n v="3081"/>
    <n v="4"/>
    <n v="2"/>
    <n v="3"/>
    <n v="510"/>
    <m/>
    <s v="36 Southern Rd"/>
    <s v="Heidelberg Heights"/>
    <s v="Banyule"/>
    <s v="Eastern Metropolitan"/>
    <n v="9"/>
    <n v="2016"/>
  </r>
  <r>
    <d v="2016-09-18T00:00:00"/>
    <n v="1705000"/>
    <x v="0"/>
    <s v="Property Barons"/>
    <x v="1"/>
    <n v="3084"/>
    <n v="3"/>
    <n v="1"/>
    <n v="2"/>
    <n v="1547"/>
    <m/>
    <s v="95 Rosanna Rd"/>
    <s v="Heidelberg"/>
    <s v="Banyule"/>
    <s v="Eastern Metropolitan"/>
    <n v="9"/>
    <n v="2016"/>
  </r>
  <r>
    <d v="2016-09-19T00:00:00"/>
    <n v="810000"/>
    <x v="1"/>
    <s v="Jones and Jones"/>
    <x v="1"/>
    <n v="3065"/>
    <n v="2"/>
    <n v="1"/>
    <n v="2"/>
    <n v="0"/>
    <n v="1965"/>
    <s v="4/113 Cecil St"/>
    <s v="Fitzroy"/>
    <s v="Yarra"/>
    <s v="Northern Metropolitan"/>
    <n v="9"/>
    <n v="2016"/>
  </r>
  <r>
    <d v="2016-09-19T00:00:00"/>
    <n v="890000"/>
    <x v="0"/>
    <s v="Cunninghams"/>
    <x v="1"/>
    <n v="3067"/>
    <n v="2"/>
    <n v="1"/>
    <n v="1"/>
    <n v="150"/>
    <n v="1985"/>
    <s v="42 Valiant St"/>
    <s v="Abbotsford"/>
    <s v="Yarra"/>
    <s v="Northern Metropolitan"/>
    <n v="9"/>
    <n v="2016"/>
  </r>
  <r>
    <d v="2016-09-19T00:00:00"/>
    <n v="1481000"/>
    <x v="0"/>
    <s v="Jones and Jones"/>
    <x v="1"/>
    <n v="3065"/>
    <n v="3"/>
    <n v="2"/>
    <n v="1"/>
    <n v="138"/>
    <n v="1900"/>
    <s v="124 Westgarth St"/>
    <s v="Fitzroy"/>
    <s v="Yarra"/>
    <s v="Northern Metropolitan"/>
    <n v="9"/>
    <n v="2016"/>
  </r>
  <r>
    <d v="2016-09-19T00:00:00"/>
    <n v="922000"/>
    <x v="2"/>
    <s v="Jones and Jones"/>
    <x v="1"/>
    <n v="3145"/>
    <n v="3"/>
    <n v="2"/>
    <n v="2"/>
    <n v="0"/>
    <n v="2000"/>
    <s v="14/410 Waverley Rd"/>
    <s v="Malvern East"/>
    <s v="Stonnington"/>
    <s v="Southern Metropolitan"/>
    <n v="9"/>
    <n v="2016"/>
  </r>
  <r>
    <d v="2016-09-19T00:00:00"/>
    <n v="950000"/>
    <x v="0"/>
    <s v="Metro Ladder"/>
    <x v="0"/>
    <n v="3181"/>
    <n v="2"/>
    <n v="1"/>
    <n v="1"/>
    <n v="88"/>
    <n v="2000"/>
    <s v="20a Percy St"/>
    <s v="Prahran"/>
    <s v="Stonnington"/>
    <s v="Southern Metropolitan"/>
    <n v="9"/>
    <n v="2016"/>
  </r>
  <r>
    <d v="2016-09-19T00:00:00"/>
    <n v="1500000"/>
    <x v="0"/>
    <s v="Jones and Jones"/>
    <x v="1"/>
    <n v="3181"/>
    <n v="2"/>
    <n v="1"/>
    <n v="2"/>
    <n v="236"/>
    <m/>
    <s v="83 Charles St"/>
    <s v="Prahran"/>
    <s v="Stonnington"/>
    <s v="Southern Metropolitan"/>
    <n v="9"/>
    <n v="2016"/>
  </r>
  <r>
    <d v="2016-09-19T00:00:00"/>
    <n v="3400000"/>
    <x v="0"/>
    <s v="Flanders &amp; Fish"/>
    <x v="0"/>
    <n v="3146"/>
    <n v="4"/>
    <n v="3"/>
    <n v="2"/>
    <n v="856"/>
    <n v="1920"/>
    <s v="11 Vincent St"/>
    <s v="Glen Iris"/>
    <s v="Stonnington"/>
    <s v="Southern Metropolitan"/>
    <n v="9"/>
    <n v="2016"/>
  </r>
  <r>
    <d v="2016-09-19T00:00:00"/>
    <n v="500000"/>
    <x v="0"/>
    <s v="Metro Ladder"/>
    <x v="0"/>
    <n v="3044"/>
    <n v="3"/>
    <n v="1"/>
    <n v="2"/>
    <n v="191"/>
    <n v="2013"/>
    <s v="4/1 Rhodes Pde"/>
    <s v="Pascoe Vale"/>
    <s v="Moreland"/>
    <s v="Northern Metropolitan"/>
    <n v="9"/>
    <n v="2016"/>
  </r>
  <r>
    <d v="2016-09-19T00:00:00"/>
    <n v="691000"/>
    <x v="0"/>
    <s v="Flanders &amp; Fish"/>
    <x v="1"/>
    <n v="3046"/>
    <n v="3"/>
    <n v="1"/>
    <n v="2"/>
    <n v="753"/>
    <m/>
    <s v="6 Cosmos St"/>
    <s v="Glenroy"/>
    <s v="Moreland"/>
    <s v="Northern Metropolitan"/>
    <n v="9"/>
    <n v="2016"/>
  </r>
  <r>
    <d v="2016-09-19T00:00:00"/>
    <n v="585000"/>
    <x v="0"/>
    <s v="Property Barons"/>
    <x v="0"/>
    <n v="3034"/>
    <n v="3"/>
    <n v="1"/>
    <n v="2"/>
    <n v="322"/>
    <m/>
    <s v="14 Herbert St"/>
    <s v="Avondale Heights"/>
    <s v="Moonee Valley"/>
    <s v="Western Metropolitan"/>
    <n v="9"/>
    <n v="2016"/>
  </r>
  <r>
    <d v="2016-09-19T00:00:00"/>
    <n v="335000"/>
    <x v="0"/>
    <s v="Metro Ladder"/>
    <x v="1"/>
    <n v="3032"/>
    <n v="2"/>
    <n v="1"/>
    <n v="1"/>
    <n v="0"/>
    <m/>
    <s v="7/13 Navigator St"/>
    <s v="Maribyrnong"/>
    <s v="Maribyrnong"/>
    <s v="Western Metropolitan"/>
    <n v="9"/>
    <n v="2016"/>
  </r>
  <r>
    <d v="2016-09-19T00:00:00"/>
    <n v="1110000"/>
    <x v="0"/>
    <s v="Property Barons"/>
    <x v="0"/>
    <n v="3105"/>
    <n v="4"/>
    <n v="2"/>
    <n v="2"/>
    <n v="562"/>
    <m/>
    <s v="92 Swanston St"/>
    <s v="Bulleen"/>
    <s v="Manningham"/>
    <s v="Eastern Metropolitan"/>
    <n v="9"/>
    <n v="2016"/>
  </r>
  <r>
    <d v="2016-09-19T00:00:00"/>
    <n v="931000"/>
    <x v="0"/>
    <s v="Metro Ladder"/>
    <x v="1"/>
    <n v="3025"/>
    <n v="3"/>
    <n v="2"/>
    <n v="1"/>
    <n v="590"/>
    <n v="1950"/>
    <s v="24 Hansen St"/>
    <s v="Altona North"/>
    <s v="Hobsons Bay"/>
    <s v="Western Metropolitan"/>
    <n v="9"/>
    <n v="2016"/>
  </r>
  <r>
    <d v="2016-09-19T00:00:00"/>
    <n v="360000"/>
    <x v="1"/>
    <s v="Flanders &amp; Fish"/>
    <x v="0"/>
    <n v="3163"/>
    <n v="2"/>
    <n v="1"/>
    <n v="1"/>
    <n v="0"/>
    <n v="1970"/>
    <s v="4/12 Judith St"/>
    <s v="Carnegie"/>
    <s v="Glen Eira"/>
    <s v="Southern Metropolitan"/>
    <n v="9"/>
    <n v="2016"/>
  </r>
  <r>
    <d v="2016-09-19T00:00:00"/>
    <n v="1275000"/>
    <x v="0"/>
    <s v="Jones and Jones"/>
    <x v="1"/>
    <n v="3204"/>
    <n v="3"/>
    <n v="1"/>
    <n v="4"/>
    <n v="758"/>
    <n v="1960"/>
    <s v="182 Patterson Rd"/>
    <s v="Bentleigh"/>
    <s v="Glen Eira"/>
    <s v="Southern Metropolitan"/>
    <n v="9"/>
    <n v="2016"/>
  </r>
  <r>
    <d v="2016-09-19T00:00:00"/>
    <n v="1430000"/>
    <x v="0"/>
    <s v="Metro Ladder"/>
    <x v="1"/>
    <n v="3204"/>
    <n v="4"/>
    <n v="2"/>
    <n v="2"/>
    <n v="611"/>
    <n v="1970"/>
    <s v="81 Fromer St"/>
    <s v="Bentleigh"/>
    <s v="Glen Eira"/>
    <s v="Southern Metropolitan"/>
    <n v="9"/>
    <n v="2016"/>
  </r>
  <r>
    <d v="2016-09-19T00:00:00"/>
    <n v="570000"/>
    <x v="1"/>
    <s v="Jones and Jones"/>
    <x v="0"/>
    <n v="3070"/>
    <n v="2"/>
    <n v="1"/>
    <n v="1"/>
    <n v="0"/>
    <n v="1970"/>
    <s v="17/203 Clarke St"/>
    <s v="Northcote"/>
    <s v="Darebin"/>
    <s v="Northern Metropolitan"/>
    <n v="9"/>
    <n v="2016"/>
  </r>
  <r>
    <d v="2016-09-19T00:00:00"/>
    <n v="680000"/>
    <x v="0"/>
    <s v="Cunninghams"/>
    <x v="1"/>
    <n v="3073"/>
    <n v="4"/>
    <n v="1"/>
    <n v="2"/>
    <n v="561"/>
    <n v="1960"/>
    <s v="183 Wilson Bvd"/>
    <s v="Reservoir"/>
    <s v="Darebin"/>
    <s v="Northern Metropolitan"/>
    <n v="9"/>
    <n v="2016"/>
  </r>
  <r>
    <d v="2016-09-19T00:00:00"/>
    <n v="1620000"/>
    <x v="0"/>
    <s v="Cunninghams"/>
    <x v="1"/>
    <n v="3071"/>
    <n v="3"/>
    <n v="2"/>
    <n v="2"/>
    <n v="477"/>
    <m/>
    <s v="51 Martin St"/>
    <s v="Thornbury"/>
    <s v="Darebin"/>
    <s v="Northern Metropolitan"/>
    <n v="9"/>
    <n v="2016"/>
  </r>
  <r>
    <d v="2016-09-19T00:00:00"/>
    <n v="675000"/>
    <x v="0"/>
    <s v="Flanders &amp; Fish"/>
    <x v="1"/>
    <n v="3020"/>
    <n v="3"/>
    <n v="1"/>
    <n v="1"/>
    <n v="500"/>
    <m/>
    <s v="7 Barnett St"/>
    <s v="Sunshine"/>
    <s v="Brimbank"/>
    <s v="Western Metropolitan"/>
    <n v="9"/>
    <n v="2016"/>
  </r>
  <r>
    <d v="2016-09-19T00:00:00"/>
    <n v="520000"/>
    <x v="1"/>
    <s v="Melbourne Homes"/>
    <x v="0"/>
    <n v="3122"/>
    <n v="2"/>
    <n v="1"/>
    <n v="1"/>
    <n v="0"/>
    <m/>
    <s v="3/18 Connell St"/>
    <s v="Hawthorn"/>
    <s v="Boroondara"/>
    <s v="Southern Metropolitan"/>
    <n v="9"/>
    <n v="2016"/>
  </r>
  <r>
    <d v="2016-09-19T00:00:00"/>
    <n v="558000"/>
    <x v="1"/>
    <s v="Jones and Jones"/>
    <x v="1"/>
    <n v="3124"/>
    <n v="2"/>
    <n v="1"/>
    <n v="1"/>
    <n v="0"/>
    <m/>
    <s v="6/68 Brinsley Rd"/>
    <s v="Camberwell"/>
    <s v="Boroondara"/>
    <s v="Southern Metropolitan"/>
    <n v="9"/>
    <n v="2016"/>
  </r>
  <r>
    <d v="2016-09-19T00:00:00"/>
    <n v="710000"/>
    <x v="1"/>
    <s v="Jones and Jones"/>
    <x v="1"/>
    <n v="3122"/>
    <n v="2"/>
    <n v="2"/>
    <n v="1"/>
    <n v="0"/>
    <m/>
    <s v="216/6 Lisson Gr"/>
    <s v="Hawthorn"/>
    <s v="Boroondara"/>
    <s v="Southern Metropolitan"/>
    <n v="9"/>
    <n v="2016"/>
  </r>
  <r>
    <d v="2016-09-19T00:00:00"/>
    <n v="720000"/>
    <x v="0"/>
    <s v="Metro Ladder"/>
    <x v="0"/>
    <n v="3084"/>
    <n v="3"/>
    <n v="1"/>
    <n v="2"/>
    <n v="604"/>
    <m/>
    <s v="1/249 Lower Plenty Rd"/>
    <s v="Rosanna"/>
    <s v="Banyule"/>
    <s v="Eastern Metropolitan"/>
    <n v="9"/>
    <n v="2016"/>
  </r>
  <r>
    <d v="2016-09-19T00:00:00"/>
    <n v="1125000"/>
    <x v="0"/>
    <s v="Cunninghams"/>
    <x v="0"/>
    <n v="3084"/>
    <n v="3"/>
    <n v="1"/>
    <n v="2"/>
    <n v="0"/>
    <n v="1950"/>
    <s v="34 Quinn St"/>
    <s v="Heidelberg"/>
    <s v="Banyule"/>
    <s v="Eastern Metropolitan"/>
    <n v="9"/>
    <n v="2016"/>
  </r>
  <r>
    <d v="2016-09-20T00:00:00"/>
    <n v="536000"/>
    <x v="1"/>
    <s v="Flanders &amp; Fish"/>
    <x v="1"/>
    <n v="3145"/>
    <n v="2"/>
    <n v="1"/>
    <n v="1"/>
    <n v="0"/>
    <n v="1960"/>
    <s v="1/3 Steele St"/>
    <s v="Malvern East"/>
    <s v="Stonnington"/>
    <s v="Southern Metropolitan"/>
    <n v="9"/>
    <n v="2016"/>
  </r>
  <r>
    <d v="2016-09-20T00:00:00"/>
    <n v="584000"/>
    <x v="1"/>
    <s v="Flanders &amp; Fish"/>
    <x v="1"/>
    <n v="3144"/>
    <n v="2"/>
    <n v="1"/>
    <n v="1"/>
    <n v="0"/>
    <n v="1971"/>
    <s v="1/58 Cawkwell St"/>
    <s v="Malvern"/>
    <s v="Stonnington"/>
    <s v="Southern Metropolitan"/>
    <n v="9"/>
    <n v="2016"/>
  </r>
  <r>
    <d v="2016-09-20T00:00:00"/>
    <n v="555000"/>
    <x v="0"/>
    <s v="Metro Ladder"/>
    <x v="1"/>
    <n v="3044"/>
    <n v="2"/>
    <n v="1"/>
    <n v="2"/>
    <n v="336"/>
    <m/>
    <s v="16 Burgundy St"/>
    <s v="Pascoe Vale"/>
    <s v="Moreland"/>
    <s v="Northern Metropolitan"/>
    <n v="9"/>
    <n v="2016"/>
  </r>
  <r>
    <d v="2016-09-20T00:00:00"/>
    <n v="900000"/>
    <x v="0"/>
    <s v="Metro Ladder"/>
    <x v="0"/>
    <n v="3046"/>
    <n v="5"/>
    <n v="2"/>
    <n v="2"/>
    <n v="568"/>
    <n v="1995"/>
    <s v="11 Hillcrest Rd"/>
    <s v="Oak Park"/>
    <s v="Moreland"/>
    <s v="Northern Metropolitan"/>
    <n v="9"/>
    <n v="2016"/>
  </r>
  <r>
    <d v="2016-09-20T00:00:00"/>
    <n v="937000"/>
    <x v="0"/>
    <s v="Cunninghams"/>
    <x v="1"/>
    <n v="3044"/>
    <n v="4"/>
    <n v="2"/>
    <n v="2"/>
    <n v="708"/>
    <m/>
    <s v="9 Ormond St"/>
    <s v="Pascoe Vale"/>
    <s v="Moreland"/>
    <s v="Northern Metropolitan"/>
    <n v="9"/>
    <n v="2016"/>
  </r>
  <r>
    <d v="2016-09-20T00:00:00"/>
    <n v="970000"/>
    <x v="0"/>
    <s v="Cunninghams"/>
    <x v="0"/>
    <n v="3055"/>
    <n v="4"/>
    <n v="3"/>
    <n v="2"/>
    <n v="499"/>
    <n v="1925"/>
    <s v="16 Bakers Pde"/>
    <s v="Brunswick West"/>
    <s v="Moreland"/>
    <s v="Northern Metropolitan"/>
    <n v="9"/>
    <n v="2016"/>
  </r>
  <r>
    <d v="2016-09-20T00:00:00"/>
    <n v="590000"/>
    <x v="1"/>
    <s v="Cunninghams"/>
    <x v="0"/>
    <n v="3207"/>
    <n v="2"/>
    <n v="2"/>
    <n v="1"/>
    <n v="0"/>
    <n v="2012"/>
    <s v="130/70 Nott St"/>
    <s v="Port Melbourne"/>
    <s v="Melbourne"/>
    <s v="Southern Metropolitan"/>
    <n v="9"/>
    <n v="2016"/>
  </r>
  <r>
    <d v="2016-09-20T00:00:00"/>
    <n v="957000"/>
    <x v="0"/>
    <s v="Jones and Jones"/>
    <x v="1"/>
    <n v="3053"/>
    <n v="2"/>
    <n v="1"/>
    <n v="1"/>
    <n v="122"/>
    <m/>
    <s v="24 Pitt St"/>
    <s v="Carlton"/>
    <s v="Melbourne"/>
    <s v="Northern Metropolitan"/>
    <n v="9"/>
    <n v="2016"/>
  </r>
  <r>
    <d v="2016-09-20T00:00:00"/>
    <n v="1037000"/>
    <x v="0"/>
    <s v="Flanders &amp; Fish"/>
    <x v="1"/>
    <n v="3031"/>
    <n v="3"/>
    <n v="1"/>
    <n v="1"/>
    <n v="188"/>
    <n v="1910"/>
    <s v="35 Henry St"/>
    <s v="Kensington"/>
    <s v="Melbourne"/>
    <s v="Northern Metropolitan"/>
    <n v="9"/>
    <n v="2016"/>
  </r>
  <r>
    <d v="2016-09-20T00:00:00"/>
    <n v="1928000"/>
    <x v="0"/>
    <s v="Jones and Jones"/>
    <x v="1"/>
    <n v="3052"/>
    <n v="4"/>
    <n v="1"/>
    <n v="0"/>
    <n v="194"/>
    <n v="1890"/>
    <s v="110 Gatehouse St"/>
    <s v="Parkville"/>
    <s v="Melbourne"/>
    <s v="Northern Metropolitan"/>
    <n v="9"/>
    <n v="2016"/>
  </r>
  <r>
    <d v="2016-09-20T00:00:00"/>
    <n v="715000"/>
    <x v="0"/>
    <s v="Flanders &amp; Fish"/>
    <x v="1"/>
    <n v="3012"/>
    <n v="3"/>
    <n v="1"/>
    <n v="1"/>
    <n v="576"/>
    <n v="1970"/>
    <s v="27 Dunedin St"/>
    <s v="Maidstone"/>
    <s v="Maribyrnong"/>
    <s v="Western Metropolitan"/>
    <n v="9"/>
    <n v="2016"/>
  </r>
  <r>
    <d v="2016-09-20T00:00:00"/>
    <n v="1025000"/>
    <x v="0"/>
    <s v="Metro Ladder"/>
    <x v="0"/>
    <n v="3015"/>
    <n v="3"/>
    <n v="2"/>
    <n v="2"/>
    <n v="301"/>
    <m/>
    <s v="23a Farm St"/>
    <s v="Newport"/>
    <s v="Hobsons Bay"/>
    <s v="Western Metropolitan"/>
    <n v="9"/>
    <n v="2016"/>
  </r>
  <r>
    <d v="2016-09-20T00:00:00"/>
    <n v="405000"/>
    <x v="1"/>
    <s v="Flanders &amp; Fish"/>
    <x v="0"/>
    <n v="3204"/>
    <n v="2"/>
    <n v="1"/>
    <n v="1"/>
    <n v="0"/>
    <n v="1970"/>
    <s v="3/302 Grange Rd"/>
    <s v="Ormond"/>
    <s v="Glen Eira"/>
    <s v="Southern Metropolitan"/>
    <n v="9"/>
    <n v="2016"/>
  </r>
  <r>
    <d v="2016-09-20T00:00:00"/>
    <n v="635000"/>
    <x v="1"/>
    <s v="Metro Ladder"/>
    <x v="1"/>
    <n v="3204"/>
    <n v="2"/>
    <n v="1"/>
    <n v="2"/>
    <n v="118"/>
    <m/>
    <s v="11/27 Patterson Rd"/>
    <s v="Bentleigh"/>
    <s v="Glen Eira"/>
    <s v="Southern Metropolitan"/>
    <n v="9"/>
    <n v="2016"/>
  </r>
  <r>
    <d v="2016-09-20T00:00:00"/>
    <n v="436000"/>
    <x v="1"/>
    <s v="Property Barons"/>
    <x v="1"/>
    <n v="3073"/>
    <n v="2"/>
    <n v="1"/>
    <n v="1"/>
    <n v="140"/>
    <n v="2011"/>
    <s v="3/16 McComas St"/>
    <s v="Reservoir"/>
    <s v="Darebin"/>
    <s v="Northern Metropolitan"/>
    <n v="9"/>
    <n v="2016"/>
  </r>
  <r>
    <d v="2016-09-20T00:00:00"/>
    <n v="890000"/>
    <x v="0"/>
    <s v="Cunninghams"/>
    <x v="1"/>
    <n v="3072"/>
    <n v="2"/>
    <n v="1"/>
    <n v="3"/>
    <n v="493"/>
    <n v="1950"/>
    <s v="34 Booth St"/>
    <s v="Preston"/>
    <s v="Darebin"/>
    <s v="Northern Metropolitan"/>
    <n v="9"/>
    <n v="2016"/>
  </r>
  <r>
    <d v="2016-09-20T00:00:00"/>
    <n v="990000"/>
    <x v="0"/>
    <s v="Property Barons"/>
    <x v="1"/>
    <n v="3070"/>
    <n v="3"/>
    <n v="1"/>
    <n v="2"/>
    <n v="497"/>
    <m/>
    <s v="124a Victoria Rd"/>
    <s v="Northcote"/>
    <s v="Darebin"/>
    <s v="Northern Metropolitan"/>
    <n v="9"/>
    <n v="2016"/>
  </r>
  <r>
    <d v="2016-09-20T00:00:00"/>
    <n v="1090000"/>
    <x v="0"/>
    <s v="Property Barons"/>
    <x v="0"/>
    <n v="3070"/>
    <n v="3"/>
    <n v="1"/>
    <n v="2"/>
    <n v="318"/>
    <m/>
    <s v="130 Mitchell St"/>
    <s v="Northcote"/>
    <s v="Darebin"/>
    <s v="Northern Metropolitan"/>
    <n v="9"/>
    <n v="2016"/>
  </r>
  <r>
    <d v="2016-09-20T00:00:00"/>
    <n v="1400000"/>
    <x v="0"/>
    <s v="Jones and Jones"/>
    <x v="0"/>
    <n v="3071"/>
    <n v="3"/>
    <n v="2"/>
    <n v="1"/>
    <n v="417"/>
    <n v="1920"/>
    <s v="11 Clarendon St"/>
    <s v="Thornbury"/>
    <s v="Darebin"/>
    <s v="Northern Metropolitan"/>
    <n v="9"/>
    <n v="2016"/>
  </r>
  <r>
    <d v="2016-09-20T00:00:00"/>
    <n v="591000"/>
    <x v="0"/>
    <s v="Flanders &amp; Fish"/>
    <x v="1"/>
    <n v="3020"/>
    <n v="2"/>
    <n v="1"/>
    <n v="0"/>
    <n v="210"/>
    <m/>
    <s v="25 Benjamin St"/>
    <s v="Sunshine"/>
    <s v="Brimbank"/>
    <s v="Western Metropolitan"/>
    <n v="9"/>
    <n v="2016"/>
  </r>
  <r>
    <d v="2016-09-20T00:00:00"/>
    <n v="1335000"/>
    <x v="0"/>
    <s v="Flanders &amp; Fish"/>
    <x v="1"/>
    <n v="3123"/>
    <n v="2"/>
    <n v="1"/>
    <n v="0"/>
    <n v="229"/>
    <n v="1900"/>
    <s v="45 Roseberry St"/>
    <s v="Hawthorn East"/>
    <s v="Boroondara"/>
    <s v="Southern Metropolitan"/>
    <n v="9"/>
    <n v="2016"/>
  </r>
  <r>
    <d v="2016-09-20T00:00:00"/>
    <n v="2950000"/>
    <x v="0"/>
    <s v="Metro Ladder"/>
    <x v="1"/>
    <n v="3147"/>
    <n v="8"/>
    <n v="7"/>
    <n v="4"/>
    <n v="1472"/>
    <n v="2009"/>
    <s v="115 Ashburn Gr"/>
    <s v="Ashburton"/>
    <s v="Boroondara"/>
    <s v="Southern Metropolitan"/>
    <n v="9"/>
    <n v="2016"/>
  </r>
  <r>
    <d v="2016-09-20T00:00:00"/>
    <n v="1367000"/>
    <x v="2"/>
    <s v="Best Bricks"/>
    <x v="1"/>
    <n v="3187"/>
    <n v="4"/>
    <n v="2"/>
    <n v="2"/>
    <n v="315"/>
    <n v="2000"/>
    <s v="2/21 Hodder St"/>
    <s v="Brighton East"/>
    <s v="Bayside"/>
    <s v="Southern Metropolitan"/>
    <n v="9"/>
    <n v="2016"/>
  </r>
  <r>
    <d v="2016-09-20T00:00:00"/>
    <n v="585000"/>
    <x v="1"/>
    <s v="Property Barons"/>
    <x v="0"/>
    <n v="3084"/>
    <n v="2"/>
    <n v="2"/>
    <n v="1"/>
    <n v="0"/>
    <n v="2012"/>
    <s v="6/542 Upper Heidelberg Rd"/>
    <s v="Heidelberg"/>
    <s v="Banyule"/>
    <s v="Eastern Metropolitan"/>
    <n v="9"/>
    <n v="2016"/>
  </r>
  <r>
    <d v="2016-09-20T00:00:00"/>
    <n v="1000500"/>
    <x v="0"/>
    <s v="Property Barons"/>
    <x v="1"/>
    <n v="3081"/>
    <n v="4"/>
    <n v="2"/>
    <n v="1"/>
    <n v="592"/>
    <n v="1950"/>
    <s v="11 Sackville St"/>
    <s v="Heidelberg Heights"/>
    <s v="Banyule"/>
    <s v="Eastern Metropolitan"/>
    <n v="9"/>
    <n v="2016"/>
  </r>
  <r>
    <d v="2016-09-21T00:00:00"/>
    <n v="1135000"/>
    <x v="0"/>
    <s v="Cunninghams"/>
    <x v="1"/>
    <n v="3067"/>
    <n v="2"/>
    <n v="2"/>
    <n v="2"/>
    <n v="98"/>
    <n v="1920"/>
    <s v="159 Park St"/>
    <s v="Abbotsford"/>
    <s v="Yarra"/>
    <s v="Northern Metropolitan"/>
    <n v="9"/>
    <n v="2016"/>
  </r>
  <r>
    <d v="2016-09-21T00:00:00"/>
    <n v="3270000"/>
    <x v="0"/>
    <s v="Cunninghams"/>
    <x v="1"/>
    <n v="3142"/>
    <n v="3"/>
    <n v="2"/>
    <n v="1"/>
    <n v="363"/>
    <n v="1935"/>
    <s v="16 Cole Ct"/>
    <s v="Toorak"/>
    <s v="Stonnington"/>
    <s v="Southern Metropolitan"/>
    <n v="9"/>
    <n v="2016"/>
  </r>
  <r>
    <d v="2016-09-21T00:00:00"/>
    <n v="520000"/>
    <x v="1"/>
    <s v="Jones and Jones"/>
    <x v="1"/>
    <n v="3184"/>
    <n v="1"/>
    <n v="1"/>
    <n v="1"/>
    <n v="0"/>
    <n v="1930"/>
    <s v="8/44 Southey St"/>
    <s v="Elwood"/>
    <s v="Port Phillip"/>
    <s v="Southern Metropolitan"/>
    <n v="9"/>
    <n v="2016"/>
  </r>
  <r>
    <d v="2016-09-21T00:00:00"/>
    <n v="648000"/>
    <x v="1"/>
    <s v="Property Barons"/>
    <x v="1"/>
    <n v="3182"/>
    <n v="2"/>
    <n v="1"/>
    <n v="1"/>
    <n v="1208"/>
    <m/>
    <s v="10/66 Alma Rd"/>
    <s v="St Kilda"/>
    <s v="Port Phillip"/>
    <s v="Southern Metropolitan"/>
    <n v="9"/>
    <n v="2016"/>
  </r>
  <r>
    <d v="2016-09-21T00:00:00"/>
    <n v="270000"/>
    <x v="0"/>
    <s v="Cunninghams"/>
    <x v="0"/>
    <n v="3046"/>
    <n v="2"/>
    <n v="1"/>
    <n v="1"/>
    <n v="155"/>
    <n v="2000"/>
    <s v="2/4 Ash Ct"/>
    <s v="Glenroy"/>
    <s v="Moreland"/>
    <s v="Northern Metropolitan"/>
    <n v="9"/>
    <n v="2016"/>
  </r>
  <r>
    <d v="2016-09-21T00:00:00"/>
    <n v="707000"/>
    <x v="0"/>
    <s v="Metro Ladder"/>
    <x v="1"/>
    <n v="3058"/>
    <n v="3"/>
    <n v="2"/>
    <n v="3"/>
    <n v="556"/>
    <n v="1950"/>
    <s v="25 Williams Rd"/>
    <s v="Coburg North"/>
    <s v="Moreland"/>
    <s v="Northern Metropolitan"/>
    <n v="9"/>
    <n v="2016"/>
  </r>
  <r>
    <d v="2016-09-21T00:00:00"/>
    <n v="773000"/>
    <x v="1"/>
    <s v="Property Barons"/>
    <x v="1"/>
    <n v="3042"/>
    <n v="3"/>
    <n v="1"/>
    <n v="1"/>
    <n v="275"/>
    <m/>
    <s v="2/26 Grandview Rd"/>
    <s v="Niddrie"/>
    <s v="Moonee Valley"/>
    <s v="Western Metropolitan"/>
    <n v="9"/>
    <n v="2016"/>
  </r>
  <r>
    <d v="2016-09-21T00:00:00"/>
    <n v="1053000"/>
    <x v="0"/>
    <s v="Cunninghams"/>
    <x v="1"/>
    <n v="3032"/>
    <n v="2"/>
    <n v="1"/>
    <n v="1"/>
    <n v="269"/>
    <n v="1900"/>
    <s v="10 Fenton St"/>
    <s v="Ascot Vale"/>
    <s v="Moonee Valley"/>
    <s v="Western Metropolitan"/>
    <n v="9"/>
    <n v="2016"/>
  </r>
  <r>
    <d v="2016-09-21T00:00:00"/>
    <n v="1445000"/>
    <x v="0"/>
    <s v="Cunninghams"/>
    <x v="1"/>
    <n v="3040"/>
    <n v="3"/>
    <n v="2"/>
    <n v="1"/>
    <n v="400"/>
    <n v="1910"/>
    <s v="21 Miller St"/>
    <s v="Essendon"/>
    <s v="Moonee Valley"/>
    <s v="Western Metropolitan"/>
    <n v="9"/>
    <n v="2016"/>
  </r>
  <r>
    <d v="2016-09-21T00:00:00"/>
    <n v="1500000"/>
    <x v="0"/>
    <s v="Melbourne Homes"/>
    <x v="0"/>
    <n v="3041"/>
    <n v="3"/>
    <n v="2"/>
    <n v="4"/>
    <n v="722"/>
    <n v="1950"/>
    <s v="124 Woodland St"/>
    <s v="Strathmore"/>
    <s v="Moonee Valley"/>
    <s v="Western Metropolitan"/>
    <n v="9"/>
    <n v="2016"/>
  </r>
  <r>
    <d v="2016-09-21T00:00:00"/>
    <n v="1210000"/>
    <x v="0"/>
    <s v="Cunninghams"/>
    <x v="1"/>
    <n v="3166"/>
    <n v="3"/>
    <n v="1"/>
    <n v="2"/>
    <n v="730"/>
    <n v="1940"/>
    <s v="37 Darling St"/>
    <s v="Hughesdale"/>
    <s v="Monash"/>
    <s v="Southern Metropolitan"/>
    <n v="9"/>
    <n v="2016"/>
  </r>
  <r>
    <d v="2016-09-21T00:00:00"/>
    <n v="1250000"/>
    <x v="0"/>
    <s v="Property Barons"/>
    <x v="0"/>
    <n v="3125"/>
    <n v="4"/>
    <n v="2"/>
    <n v="2"/>
    <n v="499"/>
    <n v="2005"/>
    <s v="18 Brockhoff Dr"/>
    <s v="Burwood"/>
    <s v="Monash"/>
    <s v="Southern Metropolitan"/>
    <n v="9"/>
    <n v="2016"/>
  </r>
  <r>
    <d v="2016-09-21T00:00:00"/>
    <n v="1350000"/>
    <x v="0"/>
    <s v="Zimmerman"/>
    <x v="1"/>
    <n v="3207"/>
    <n v="2"/>
    <n v="1"/>
    <n v="1"/>
    <n v="195"/>
    <n v="1900"/>
    <s v="44 Cruikshank St"/>
    <s v="Port Melbourne"/>
    <s v="Melbourne"/>
    <s v="Southern Metropolitan"/>
    <n v="9"/>
    <n v="2016"/>
  </r>
  <r>
    <d v="2016-09-21T00:00:00"/>
    <n v="820000"/>
    <x v="0"/>
    <s v="Cunninghams"/>
    <x v="0"/>
    <n v="3032"/>
    <n v="3"/>
    <n v="1"/>
    <n v="4"/>
    <n v="578"/>
    <n v="2006"/>
    <s v="21 Mitchell St"/>
    <s v="Maribyrnong"/>
    <s v="Maribyrnong"/>
    <s v="Western Metropolitan"/>
    <n v="9"/>
    <n v="2016"/>
  </r>
  <r>
    <d v="2016-09-21T00:00:00"/>
    <n v="920000"/>
    <x v="0"/>
    <s v="Maxwells"/>
    <x v="0"/>
    <n v="3011"/>
    <n v="3"/>
    <n v="2"/>
    <n v="1"/>
    <n v="309"/>
    <n v="1910"/>
    <s v="258 Nicholson St"/>
    <s v="Seddon"/>
    <s v="Maribyrnong"/>
    <s v="Western Metropolitan"/>
    <n v="9"/>
    <n v="2016"/>
  </r>
  <r>
    <d v="2016-09-21T00:00:00"/>
    <n v="1900000"/>
    <x v="0"/>
    <s v="Cunninghams"/>
    <x v="0"/>
    <n v="3032"/>
    <n v="4"/>
    <n v="3"/>
    <n v="8"/>
    <n v="865"/>
    <n v="2013"/>
    <s v="12 Newstead St"/>
    <s v="Maribyrnong"/>
    <s v="Maribyrnong"/>
    <s v="Western Metropolitan"/>
    <n v="9"/>
    <n v="2016"/>
  </r>
  <r>
    <d v="2016-09-21T00:00:00"/>
    <n v="990000"/>
    <x v="0"/>
    <s v="Property Barons"/>
    <x v="0"/>
    <n v="3105"/>
    <n v="3"/>
    <n v="1"/>
    <n v="2"/>
    <n v="602"/>
    <n v="1975"/>
    <s v="14 Collins St"/>
    <s v="Bulleen"/>
    <s v="Manningham"/>
    <s v="Eastern Metropolitan"/>
    <n v="9"/>
    <n v="2016"/>
  </r>
  <r>
    <d v="2016-09-21T00:00:00"/>
    <n v="901000"/>
    <x v="0"/>
    <s v="Melbourne Homes"/>
    <x v="1"/>
    <n v="3189"/>
    <n v="3"/>
    <n v="2"/>
    <n v="3"/>
    <n v="558"/>
    <n v="1955"/>
    <s v="118 Rowans Rd"/>
    <s v="Moorabbin"/>
    <s v="Kingston"/>
    <s v="Southern Metropolitan"/>
    <n v="9"/>
    <n v="2016"/>
  </r>
  <r>
    <d v="2016-09-21T00:00:00"/>
    <n v="1000000"/>
    <x v="0"/>
    <s v="Melbourne Homes"/>
    <x v="1"/>
    <n v="3189"/>
    <n v="3"/>
    <n v="2"/>
    <n v="2"/>
    <n v="573"/>
    <n v="1970"/>
    <s v="19 Hamer St"/>
    <s v="Moorabbin"/>
    <s v="Kingston"/>
    <s v="Southern Metropolitan"/>
    <n v="9"/>
    <n v="2016"/>
  </r>
  <r>
    <d v="2016-09-21T00:00:00"/>
    <n v="455000"/>
    <x v="1"/>
    <s v="Jones and Jones"/>
    <x v="1"/>
    <n v="3163"/>
    <n v="2"/>
    <n v="1"/>
    <n v="1"/>
    <n v="0"/>
    <n v="1970"/>
    <s v="1/60 Mimosa Rd"/>
    <s v="Carnegie"/>
    <s v="Glen Eira"/>
    <s v="Southern Metropolitan"/>
    <n v="9"/>
    <n v="2016"/>
  </r>
  <r>
    <d v="2016-09-21T00:00:00"/>
    <n v="707000"/>
    <x v="2"/>
    <s v="Cunninghams"/>
    <x v="0"/>
    <n v="3163"/>
    <n v="2"/>
    <n v="1"/>
    <n v="1"/>
    <n v="144"/>
    <n v="2000"/>
    <s v="2/25 El Nido Gr"/>
    <s v="Carnegie"/>
    <s v="Glen Eira"/>
    <s v="Southern Metropolitan"/>
    <n v="9"/>
    <n v="2016"/>
  </r>
  <r>
    <d v="2016-09-21T00:00:00"/>
    <n v="410000"/>
    <x v="1"/>
    <s v="Cunninghams"/>
    <x v="1"/>
    <n v="3070"/>
    <n v="1"/>
    <n v="1"/>
    <n v="0"/>
    <n v="0"/>
    <m/>
    <s v="1/94 Union St"/>
    <s v="Northcote"/>
    <s v="Darebin"/>
    <s v="Northern Metropolitan"/>
    <n v="9"/>
    <n v="2016"/>
  </r>
  <r>
    <d v="2016-09-21T00:00:00"/>
    <n v="505000"/>
    <x v="1"/>
    <s v="Best Bricks"/>
    <x v="0"/>
    <n v="3071"/>
    <n v="2"/>
    <n v="1"/>
    <n v="1"/>
    <n v="0"/>
    <m/>
    <s v="5/1 Clyde St"/>
    <s v="Thornbury"/>
    <s v="Darebin"/>
    <s v="Northern Metropolitan"/>
    <n v="9"/>
    <n v="2016"/>
  </r>
  <r>
    <d v="2016-09-21T00:00:00"/>
    <n v="800000"/>
    <x v="0"/>
    <s v="Flanders &amp; Fish"/>
    <x v="0"/>
    <n v="3073"/>
    <n v="3"/>
    <n v="2"/>
    <n v="3"/>
    <n v="574"/>
    <n v="1955"/>
    <s v="2 Carrington Rd"/>
    <s v="Reservoir"/>
    <s v="Darebin"/>
    <s v="Northern Metropolitan"/>
    <n v="9"/>
    <n v="2016"/>
  </r>
  <r>
    <d v="2016-09-21T00:00:00"/>
    <n v="843000"/>
    <x v="0"/>
    <s v="Cunninghams"/>
    <x v="0"/>
    <n v="3072"/>
    <n v="3"/>
    <n v="1"/>
    <n v="1"/>
    <n v="537"/>
    <m/>
    <s v="41 Kathleen St"/>
    <s v="Preston"/>
    <s v="Darebin"/>
    <s v="Northern Metropolitan"/>
    <n v="9"/>
    <n v="2016"/>
  </r>
  <r>
    <d v="2016-09-21T00:00:00"/>
    <n v="1500000"/>
    <x v="0"/>
    <s v="Jones and Jones"/>
    <x v="0"/>
    <n v="3070"/>
    <n v="3"/>
    <n v="1"/>
    <n v="8"/>
    <n v="727"/>
    <n v="1900"/>
    <s v="118 Westgarth St"/>
    <s v="Northcote"/>
    <s v="Darebin"/>
    <s v="Northern Metropolitan"/>
    <n v="9"/>
    <n v="2016"/>
  </r>
  <r>
    <d v="2016-09-21T00:00:00"/>
    <n v="2850000"/>
    <x v="0"/>
    <s v="Zimmerman"/>
    <x v="1"/>
    <n v="3101"/>
    <n v="5"/>
    <n v="2"/>
    <n v="2"/>
    <n v="815"/>
    <m/>
    <s v="16 Charles St"/>
    <s v="Kew"/>
    <s v="Boroondara"/>
    <s v="Southern Metropolitan"/>
    <n v="9"/>
    <n v="2016"/>
  </r>
  <r>
    <d v="2016-09-21T00:00:00"/>
    <n v="1796000"/>
    <x v="0"/>
    <s v="Property Barons"/>
    <x v="1"/>
    <n v="3079"/>
    <n v="3"/>
    <n v="1"/>
    <n v="1"/>
    <n v="614"/>
    <m/>
    <s v="15 Fairy St"/>
    <s v="Ivanhoe"/>
    <s v="Banyule"/>
    <s v="Eastern Metropolitan"/>
    <n v="9"/>
    <n v="2016"/>
  </r>
  <r>
    <d v="2016-09-22T00:00:00"/>
    <n v="930000"/>
    <x v="2"/>
    <s v="Cunninghams"/>
    <x v="1"/>
    <n v="3068"/>
    <n v="2"/>
    <n v="3"/>
    <n v="0"/>
    <n v="2778"/>
    <m/>
    <s v="186 Queens Pde"/>
    <s v="Fitzroy North"/>
    <s v="Yarra"/>
    <s v="Northern Metropolitan"/>
    <n v="9"/>
    <n v="2016"/>
  </r>
  <r>
    <d v="2016-09-22T00:00:00"/>
    <n v="1150000"/>
    <x v="0"/>
    <s v="Cunninghams"/>
    <x v="0"/>
    <n v="3068"/>
    <n v="3"/>
    <n v="1"/>
    <n v="1"/>
    <n v="169"/>
    <m/>
    <s v="48 Council St"/>
    <s v="Clifton Hill"/>
    <s v="Yarra"/>
    <s v="Northern Metropolitan"/>
    <n v="9"/>
    <n v="2016"/>
  </r>
  <r>
    <d v="2016-09-22T00:00:00"/>
    <n v="1260000"/>
    <x v="1"/>
    <s v="Jones and Jones"/>
    <x v="1"/>
    <n v="3066"/>
    <n v="2"/>
    <n v="1"/>
    <n v="1"/>
    <n v="0"/>
    <n v="1900"/>
    <s v="10/79 Oxford St"/>
    <s v="Collingwood"/>
    <s v="Yarra"/>
    <s v="Northern Metropolitan"/>
    <n v="9"/>
    <n v="2016"/>
  </r>
  <r>
    <d v="2016-09-22T00:00:00"/>
    <n v="500000"/>
    <x v="1"/>
    <s v="Jones and Jones"/>
    <x v="0"/>
    <n v="3141"/>
    <n v="2"/>
    <n v="1"/>
    <n v="1"/>
    <n v="0"/>
    <n v="1980"/>
    <s v="19/47 Rockley Rd"/>
    <s v="South Yarra"/>
    <s v="Stonnington"/>
    <s v="Southern Metropolitan"/>
    <n v="9"/>
    <n v="2016"/>
  </r>
  <r>
    <d v="2016-09-22T00:00:00"/>
    <n v="516000"/>
    <x v="1"/>
    <s v="Cunninghams"/>
    <x v="1"/>
    <n v="3166"/>
    <n v="2"/>
    <n v="1"/>
    <n v="1"/>
    <n v="0"/>
    <n v="1970"/>
    <s v="1/13 Swindon Rd"/>
    <s v="Hughesdale"/>
    <s v="Monash"/>
    <s v="Southern Metropolitan"/>
    <n v="9"/>
    <n v="2016"/>
  </r>
  <r>
    <d v="2016-09-22T00:00:00"/>
    <n v="370000"/>
    <x v="1"/>
    <s v="Melbourne Homes"/>
    <x v="0"/>
    <n v="3006"/>
    <n v="1"/>
    <n v="1"/>
    <n v="1"/>
    <n v="546"/>
    <n v="2000"/>
    <s v="75/285 City Rd"/>
    <s v="Southbank"/>
    <s v="Melbourne"/>
    <s v="Southern Metropolitan"/>
    <n v="9"/>
    <n v="2016"/>
  </r>
  <r>
    <d v="2016-09-22T00:00:00"/>
    <n v="850000"/>
    <x v="0"/>
    <s v="Maxwells"/>
    <x v="1"/>
    <n v="3013"/>
    <n v="3"/>
    <n v="1"/>
    <n v="1"/>
    <n v="444"/>
    <m/>
    <s v="280 Francis St"/>
    <s v="Yarraville"/>
    <s v="Maribyrnong"/>
    <s v="Western Metropolitan"/>
    <n v="9"/>
    <n v="2016"/>
  </r>
  <r>
    <d v="2016-09-22T00:00:00"/>
    <n v="240000"/>
    <x v="1"/>
    <s v="Cunninghams"/>
    <x v="0"/>
    <n v="3189"/>
    <n v="1"/>
    <n v="1"/>
    <n v="1"/>
    <n v="0"/>
    <n v="1970"/>
    <s v="1/23 Genoa St"/>
    <s v="Moorabbin"/>
    <s v="Kingston"/>
    <s v="Southern Metropolitan"/>
    <n v="9"/>
    <n v="2016"/>
  </r>
  <r>
    <d v="2016-09-22T00:00:00"/>
    <n v="931000"/>
    <x v="0"/>
    <s v="Metro Ladder"/>
    <x v="1"/>
    <n v="3018"/>
    <n v="4"/>
    <n v="2"/>
    <n v="3"/>
    <n v="532"/>
    <n v="1970"/>
    <s v="3 Curtin Ct"/>
    <s v="Altona"/>
    <s v="Hobsons Bay"/>
    <s v="Western Metropolitan"/>
    <n v="9"/>
    <n v="2016"/>
  </r>
  <r>
    <d v="2016-09-22T00:00:00"/>
    <n v="296000"/>
    <x v="1"/>
    <s v="Melbourne Homes"/>
    <x v="0"/>
    <n v="3204"/>
    <n v="1"/>
    <n v="1"/>
    <n v="1"/>
    <n v="0"/>
    <n v="1970"/>
    <s v="6/13 Ulupna Rd"/>
    <s v="Ormond"/>
    <s v="Glen Eira"/>
    <s v="Southern Metropolitan"/>
    <n v="9"/>
    <n v="2016"/>
  </r>
  <r>
    <d v="2016-09-22T00:00:00"/>
    <n v="1150000"/>
    <x v="0"/>
    <s v="Jones and Jones"/>
    <x v="1"/>
    <n v="3165"/>
    <n v="4"/>
    <n v="2"/>
    <n v="2"/>
    <n v="639"/>
    <m/>
    <s v="20 McGuinness Rd"/>
    <s v="Bentleigh East"/>
    <s v="Glen Eira"/>
    <s v="Southern Metropolitan"/>
    <n v="9"/>
    <n v="2016"/>
  </r>
  <r>
    <d v="2016-09-22T00:00:00"/>
    <n v="2050000"/>
    <x v="0"/>
    <s v="Property Barons"/>
    <x v="1"/>
    <n v="3204"/>
    <n v="4"/>
    <n v="2"/>
    <n v="2"/>
    <n v="647"/>
    <m/>
    <s v="19 Anthony St"/>
    <s v="Ormond"/>
    <s v="Glen Eira"/>
    <s v="Southern Metropolitan"/>
    <n v="9"/>
    <n v="2016"/>
  </r>
  <r>
    <d v="2016-09-22T00:00:00"/>
    <n v="546000"/>
    <x v="0"/>
    <s v="Property Barons"/>
    <x v="1"/>
    <n v="3073"/>
    <n v="3"/>
    <n v="1"/>
    <n v="2"/>
    <n v="592"/>
    <n v="1960"/>
    <s v="12 Nisbett St"/>
    <s v="Reservoir"/>
    <s v="Darebin"/>
    <s v="Northern Metropolitan"/>
    <n v="9"/>
    <n v="2016"/>
  </r>
  <r>
    <d v="2016-09-22T00:00:00"/>
    <n v="700000"/>
    <x v="0"/>
    <s v="Best Bricks"/>
    <x v="0"/>
    <n v="3020"/>
    <n v="4"/>
    <n v="1"/>
    <n v="5"/>
    <n v="650"/>
    <m/>
    <s v="14 Baker St"/>
    <s v="Sunshine"/>
    <s v="Brimbank"/>
    <s v="Western Metropolitan"/>
    <n v="9"/>
    <n v="2016"/>
  </r>
  <r>
    <d v="2016-09-22T00:00:00"/>
    <n v="1825000"/>
    <x v="0"/>
    <s v="Jones and Jones"/>
    <x v="1"/>
    <n v="3123"/>
    <n v="3"/>
    <n v="2"/>
    <n v="2"/>
    <n v="431"/>
    <n v="1950"/>
    <s v="66 Roseberry St"/>
    <s v="Hawthorn East"/>
    <s v="Boroondara"/>
    <s v="Southern Metropolitan"/>
    <n v="9"/>
    <n v="2016"/>
  </r>
  <r>
    <d v="2016-09-22T00:00:00"/>
    <n v="2400000"/>
    <x v="0"/>
    <s v="Jones and Jones"/>
    <x v="0"/>
    <n v="3146"/>
    <n v="5"/>
    <n v="3"/>
    <n v="2"/>
    <n v="709"/>
    <n v="1930"/>
    <s v="35 Adrian St"/>
    <s v="Glen Iris"/>
    <s v="Boroondara"/>
    <s v="Southern Metropolitan"/>
    <n v="9"/>
    <n v="2016"/>
  </r>
  <r>
    <d v="2016-09-22T00:00:00"/>
    <n v="765000"/>
    <x v="0"/>
    <s v="Cunninghams"/>
    <x v="1"/>
    <n v="3081"/>
    <n v="5"/>
    <n v="2"/>
    <n v="2"/>
    <n v="415"/>
    <m/>
    <s v="3a Katoomba Ct"/>
    <s v="Heidelberg West"/>
    <s v="Banyule"/>
    <s v="Eastern Metropolitan"/>
    <n v="9"/>
    <n v="2016"/>
  </r>
  <r>
    <d v="2016-09-22T00:00:00"/>
    <n v="1050000"/>
    <x v="2"/>
    <s v="Cunninghams"/>
    <x v="0"/>
    <n v="3079"/>
    <n v="3"/>
    <n v="2"/>
    <n v="1"/>
    <n v="180"/>
    <n v="2012"/>
    <s v="1/169 Lower Heidelberg Rd"/>
    <s v="Ivanhoe East"/>
    <s v="Banyule"/>
    <s v="Eastern Metropolitan"/>
    <n v="9"/>
    <n v="2016"/>
  </r>
  <r>
    <d v="2016-09-23T00:00:00"/>
    <n v="1110000"/>
    <x v="0"/>
    <s v="Cunninghams"/>
    <x v="1"/>
    <n v="3121"/>
    <n v="2"/>
    <n v="1"/>
    <n v="1"/>
    <n v="144"/>
    <m/>
    <s v="54 Balmain St"/>
    <s v="Cremorne"/>
    <s v="Yarra"/>
    <s v="Northern Metropolitan"/>
    <n v="9"/>
    <n v="2016"/>
  </r>
  <r>
    <d v="2016-09-23T00:00:00"/>
    <n v="1850000"/>
    <x v="0"/>
    <s v="Metro Ladder"/>
    <x v="1"/>
    <n v="3121"/>
    <n v="3"/>
    <n v="2"/>
    <n v="1"/>
    <n v="203"/>
    <n v="1900"/>
    <s v="29 Westbank Tce"/>
    <s v="Richmond"/>
    <s v="Yarra"/>
    <s v="Northern Metropolitan"/>
    <n v="9"/>
    <n v="2016"/>
  </r>
  <r>
    <d v="2016-09-23T00:00:00"/>
    <n v="590000"/>
    <x v="1"/>
    <s v="Best Bricks"/>
    <x v="0"/>
    <n v="3184"/>
    <n v="2"/>
    <n v="1"/>
    <n v="1"/>
    <n v="0"/>
    <n v="1970"/>
    <s v="6/43 Milton St"/>
    <s v="Elwood"/>
    <s v="Port Phillip"/>
    <s v="Southern Metropolitan"/>
    <n v="9"/>
    <n v="2016"/>
  </r>
  <r>
    <d v="2016-09-23T00:00:00"/>
    <n v="1134000"/>
    <x v="0"/>
    <s v="Property Barons"/>
    <x v="1"/>
    <n v="3040"/>
    <n v="3"/>
    <n v="1"/>
    <n v="1"/>
    <n v="551"/>
    <n v="1950"/>
    <s v="49 Albion St"/>
    <s v="Essendon"/>
    <s v="Moonee Valley"/>
    <s v="Western Metropolitan"/>
    <n v="9"/>
    <n v="2016"/>
  </r>
  <r>
    <d v="2016-09-23T00:00:00"/>
    <n v="637000"/>
    <x v="1"/>
    <s v="Cunninghams"/>
    <x v="1"/>
    <n v="3166"/>
    <n v="3"/>
    <n v="1"/>
    <n v="2"/>
    <n v="119"/>
    <n v="1970"/>
    <s v="1/233 Huntingdale Rd"/>
    <s v="Oakleigh"/>
    <s v="Monash"/>
    <s v="Southern Metropolitan"/>
    <n v="9"/>
    <n v="2016"/>
  </r>
  <r>
    <d v="2016-09-23T00:00:00"/>
    <n v="386000"/>
    <x v="1"/>
    <s v="Melbourne Homes"/>
    <x v="1"/>
    <n v="3000"/>
    <n v="1"/>
    <n v="1"/>
    <n v="0"/>
    <n v="0"/>
    <n v="1976"/>
    <s v="1615/250 Elizabeth St"/>
    <s v="Melbourne"/>
    <s v="Melbourne"/>
    <s v="Northern Metropolitan"/>
    <n v="9"/>
    <n v="2016"/>
  </r>
  <r>
    <d v="2016-09-23T00:00:00"/>
    <n v="435000"/>
    <x v="1"/>
    <s v="Jones and Jones"/>
    <x v="1"/>
    <n v="3053"/>
    <n v="1"/>
    <n v="1"/>
    <n v="1"/>
    <n v="0"/>
    <m/>
    <s v="268 Faraday St"/>
    <s v="Carlton"/>
    <s v="Melbourne"/>
    <s v="Northern Metropolitan"/>
    <n v="9"/>
    <n v="2016"/>
  </r>
  <r>
    <d v="2016-09-23T00:00:00"/>
    <n v="443000"/>
    <x v="1"/>
    <s v="Cunninghams"/>
    <x v="1"/>
    <n v="3003"/>
    <n v="1"/>
    <n v="1"/>
    <n v="1"/>
    <n v="547"/>
    <n v="1900"/>
    <s v="209/5 Stawell St"/>
    <s v="West Melbourne"/>
    <s v="Melbourne"/>
    <s v="Northern Metropolitan"/>
    <n v="9"/>
    <n v="2016"/>
  </r>
  <r>
    <d v="2016-09-23T00:00:00"/>
    <n v="666000"/>
    <x v="1"/>
    <s v="Cunninghams"/>
    <x v="1"/>
    <n v="3031"/>
    <n v="2"/>
    <n v="1"/>
    <n v="2"/>
    <n v="1111"/>
    <n v="1998"/>
    <s v="11/33 Rankins Rd"/>
    <s v="Kensington"/>
    <s v="Melbourne"/>
    <s v="Northern Metropolitan"/>
    <n v="9"/>
    <n v="2016"/>
  </r>
  <r>
    <d v="2016-09-23T00:00:00"/>
    <n v="1040000"/>
    <x v="1"/>
    <s v="Cunninghams"/>
    <x v="1"/>
    <n v="3052"/>
    <n v="3"/>
    <n v="2"/>
    <n v="1"/>
    <n v="0"/>
    <m/>
    <s v="10/238 The Avenue"/>
    <s v="Parkville"/>
    <s v="Melbourne"/>
    <s v="Northern Metropolitan"/>
    <n v="9"/>
    <n v="2016"/>
  </r>
  <r>
    <d v="2016-09-23T00:00:00"/>
    <n v="620000"/>
    <x v="2"/>
    <s v="Jones and Jones"/>
    <x v="1"/>
    <n v="3012"/>
    <n v="2"/>
    <n v="1"/>
    <n v="1"/>
    <n v="144"/>
    <m/>
    <s v="18/24 Dongola Rd"/>
    <s v="West Footscray"/>
    <s v="Maribyrnong"/>
    <s v="Western Metropolitan"/>
    <n v="9"/>
    <n v="2016"/>
  </r>
  <r>
    <d v="2016-09-23T00:00:00"/>
    <n v="775000"/>
    <x v="0"/>
    <s v="Metro Ladder"/>
    <x v="0"/>
    <n v="3011"/>
    <n v="3"/>
    <n v="1"/>
    <n v="1"/>
    <n v="242"/>
    <n v="1920"/>
    <s v="88 Eleanor St"/>
    <s v="Footscray"/>
    <s v="Maribyrnong"/>
    <s v="Western Metropolitan"/>
    <n v="9"/>
    <n v="2016"/>
  </r>
  <r>
    <d v="2016-09-23T00:00:00"/>
    <n v="815000"/>
    <x v="0"/>
    <s v="Metro Ladder"/>
    <x v="1"/>
    <n v="3012"/>
    <n v="3"/>
    <n v="1"/>
    <n v="2"/>
    <n v="0"/>
    <m/>
    <s v="29 Marsh St"/>
    <s v="Maidstone"/>
    <s v="Maribyrnong"/>
    <s v="Western Metropolitan"/>
    <n v="9"/>
    <n v="2016"/>
  </r>
  <r>
    <d v="2016-09-23T00:00:00"/>
    <n v="845000"/>
    <x v="0"/>
    <s v="Metro Ladder"/>
    <x v="0"/>
    <n v="3015"/>
    <n v="3"/>
    <n v="2"/>
    <n v="2"/>
    <n v="738"/>
    <m/>
    <s v="88 Blackshaws Rd"/>
    <s v="South Kingsville"/>
    <s v="Hobsons Bay"/>
    <s v="Western Metropolitan"/>
    <n v="9"/>
    <n v="2016"/>
  </r>
  <r>
    <d v="2016-09-23T00:00:00"/>
    <n v="640000"/>
    <x v="0"/>
    <s v="Metro Ladder"/>
    <x v="0"/>
    <n v="3165"/>
    <n v="2"/>
    <n v="2"/>
    <n v="2"/>
    <n v="298"/>
    <n v="2005"/>
    <s v="25 Anarth St"/>
    <s v="Bentleigh East"/>
    <s v="Glen Eira"/>
    <s v="Southern Metropolitan"/>
    <n v="9"/>
    <n v="2016"/>
  </r>
  <r>
    <d v="2016-09-23T00:00:00"/>
    <n v="835000"/>
    <x v="1"/>
    <s v="Jones and Jones"/>
    <x v="1"/>
    <n v="3165"/>
    <n v="2"/>
    <n v="2"/>
    <n v="1"/>
    <n v="362"/>
    <m/>
    <s v="42 Marlborough St"/>
    <s v="Bentleigh East"/>
    <s v="Glen Eira"/>
    <s v="Southern Metropolitan"/>
    <n v="9"/>
    <n v="2016"/>
  </r>
  <r>
    <d v="2016-09-23T00:00:00"/>
    <n v="899000"/>
    <x v="0"/>
    <s v="Jones and Jones"/>
    <x v="1"/>
    <n v="3165"/>
    <n v="3"/>
    <n v="1"/>
    <n v="1"/>
    <n v="583"/>
    <m/>
    <s v="16 Leigh St"/>
    <s v="Bentleigh East"/>
    <s v="Glen Eira"/>
    <s v="Southern Metropolitan"/>
    <n v="9"/>
    <n v="2016"/>
  </r>
  <r>
    <d v="2016-09-23T00:00:00"/>
    <n v="1330000"/>
    <x v="0"/>
    <s v="Flanders &amp; Fish"/>
    <x v="1"/>
    <n v="3162"/>
    <n v="3"/>
    <n v="1"/>
    <n v="1"/>
    <n v="312"/>
    <n v="1926"/>
    <s v="42 Poplar St"/>
    <s v="Caulfield South"/>
    <s v="Glen Eira"/>
    <s v="Southern Metropolitan"/>
    <n v="9"/>
    <n v="2016"/>
  </r>
  <r>
    <d v="2016-09-23T00:00:00"/>
    <n v="545000"/>
    <x v="1"/>
    <s v="Best Bricks"/>
    <x v="0"/>
    <n v="3078"/>
    <n v="2"/>
    <n v="1"/>
    <n v="1"/>
    <n v="0"/>
    <n v="2002"/>
    <s v="1/240 Arthur St"/>
    <s v="Fairfield"/>
    <s v="Darebin"/>
    <s v="Northern Metropolitan"/>
    <n v="9"/>
    <n v="2016"/>
  </r>
  <r>
    <d v="2016-09-23T00:00:00"/>
    <n v="930000"/>
    <x v="0"/>
    <s v="Cunninghams"/>
    <x v="1"/>
    <n v="3072"/>
    <n v="3"/>
    <n v="1"/>
    <n v="2"/>
    <n v="468"/>
    <m/>
    <s v="37 Kendall St"/>
    <s v="Preston"/>
    <s v="Darebin"/>
    <s v="Northern Metropolitan"/>
    <n v="9"/>
    <n v="2016"/>
  </r>
  <r>
    <d v="2016-09-23T00:00:00"/>
    <n v="1450000"/>
    <x v="0"/>
    <s v="Best Bricks"/>
    <x v="0"/>
    <n v="3070"/>
    <n v="3"/>
    <n v="1"/>
    <n v="1"/>
    <n v="489"/>
    <n v="1900"/>
    <s v="70 James St"/>
    <s v="Northcote"/>
    <s v="Darebin"/>
    <s v="Northern Metropolitan"/>
    <n v="9"/>
    <n v="2016"/>
  </r>
  <r>
    <d v="2016-09-23T00:00:00"/>
    <n v="823000"/>
    <x v="1"/>
    <s v="Flanders &amp; Fish"/>
    <x v="1"/>
    <n v="3127"/>
    <n v="2"/>
    <n v="1"/>
    <n v="2"/>
    <n v="165"/>
    <n v="1970"/>
    <s v="2/11 Blackburn St"/>
    <s v="Surrey Hills"/>
    <s v="Boroondara"/>
    <s v="Southern Metropolitan"/>
    <n v="9"/>
    <n v="2016"/>
  </r>
  <r>
    <d v="2016-09-23T00:00:00"/>
    <n v="1875000"/>
    <x v="0"/>
    <s v="Property Barons"/>
    <x v="1"/>
    <n v="3101"/>
    <n v="3"/>
    <n v="2"/>
    <n v="2"/>
    <n v="426"/>
    <m/>
    <s v="23 Campbell St"/>
    <s v="Kew"/>
    <s v="Boroondara"/>
    <s v="Southern Metropolitan"/>
    <n v="9"/>
    <n v="2016"/>
  </r>
  <r>
    <d v="2016-09-23T00:00:00"/>
    <n v="2550000"/>
    <x v="0"/>
    <s v="Jones and Jones"/>
    <x v="1"/>
    <n v="3101"/>
    <n v="4"/>
    <n v="2"/>
    <n v="2"/>
    <n v="603"/>
    <n v="1930"/>
    <s v="4 Franks Gr"/>
    <s v="Kew"/>
    <s v="Boroondara"/>
    <s v="Southern Metropolitan"/>
    <n v="9"/>
    <n v="2016"/>
  </r>
  <r>
    <d v="2016-09-23T00:00:00"/>
    <n v="2740000"/>
    <x v="0"/>
    <s v="Flanders &amp; Fish"/>
    <x v="1"/>
    <n v="3124"/>
    <n v="5"/>
    <n v="2"/>
    <n v="2"/>
    <n v="643"/>
    <n v="2005"/>
    <s v="20 Kirkwood Dr"/>
    <s v="Camberwell"/>
    <s v="Boroondara"/>
    <s v="Southern Metropolitan"/>
    <n v="9"/>
    <n v="2016"/>
  </r>
  <r>
    <d v="2016-09-23T00:00:00"/>
    <n v="631000"/>
    <x v="0"/>
    <s v="Property Barons"/>
    <x v="1"/>
    <n v="3081"/>
    <n v="3"/>
    <n v="1"/>
    <n v="1"/>
    <n v="596"/>
    <n v="1960"/>
    <s v="470 Waterdale Rd"/>
    <s v="Heidelberg Heights"/>
    <s v="Banyule"/>
    <s v="Eastern Metropolitan"/>
    <n v="9"/>
    <n v="2016"/>
  </r>
  <r>
    <d v="2016-09-24T00:00:00"/>
    <n v="520000"/>
    <x v="1"/>
    <s v="Cunninghams"/>
    <x v="0"/>
    <n v="3054"/>
    <n v="2"/>
    <n v="1"/>
    <n v="1"/>
    <n v="0"/>
    <n v="1940"/>
    <s v="4 Mary St"/>
    <s v="Carlton North"/>
    <s v="Yarra"/>
    <s v="Northern Metropolitan"/>
    <n v="9"/>
    <n v="2016"/>
  </r>
  <r>
    <d v="2016-09-24T00:00:00"/>
    <n v="1371000"/>
    <x v="0"/>
    <s v="Cunninghams"/>
    <x v="1"/>
    <n v="3068"/>
    <n v="3"/>
    <n v="1"/>
    <n v="1"/>
    <n v="197"/>
    <n v="1900"/>
    <s v="780 Brunswick St"/>
    <s v="Fitzroy North"/>
    <s v="Yarra"/>
    <s v="Northern Metropolitan"/>
    <n v="9"/>
    <n v="2016"/>
  </r>
  <r>
    <d v="2016-09-24T00:00:00"/>
    <n v="430000"/>
    <x v="1"/>
    <s v="Metro Ladder"/>
    <x v="1"/>
    <n v="3141"/>
    <n v="1"/>
    <n v="1"/>
    <n v="1"/>
    <n v="0"/>
    <n v="1970"/>
    <s v="11/276 Domain Rd"/>
    <s v="South Yarra"/>
    <s v="Stonnington"/>
    <s v="Southern Metropolitan"/>
    <n v="9"/>
    <n v="2016"/>
  </r>
  <r>
    <d v="2016-09-24T00:00:00"/>
    <n v="1910000"/>
    <x v="0"/>
    <s v="Cunninghams"/>
    <x v="1"/>
    <n v="3181"/>
    <n v="3"/>
    <n v="3"/>
    <n v="1"/>
    <n v="143"/>
    <n v="1890"/>
    <s v="77 Raleigh St"/>
    <s v="Windsor"/>
    <s v="Stonnington"/>
    <s v="Southern Metropolitan"/>
    <n v="9"/>
    <n v="2016"/>
  </r>
  <r>
    <d v="2016-09-24T00:00:00"/>
    <n v="1080000"/>
    <x v="0"/>
    <s v="Cunninghams"/>
    <x v="1"/>
    <n v="3207"/>
    <n v="3"/>
    <n v="1"/>
    <n v="2"/>
    <n v="116"/>
    <n v="1910"/>
    <s v="176 Dow St"/>
    <s v="Port Melbourne"/>
    <s v="Port Phillip"/>
    <s v="Southern Metropolitan"/>
    <n v="9"/>
    <n v="2016"/>
  </r>
  <r>
    <d v="2016-09-24T00:00:00"/>
    <n v="350000"/>
    <x v="1"/>
    <s v="Jones and Jones"/>
    <x v="0"/>
    <n v="3031"/>
    <n v="2"/>
    <n v="1"/>
    <n v="1"/>
    <n v="0"/>
    <n v="1970"/>
    <s v="5/69 Edinburgh St"/>
    <s v="Flemington"/>
    <s v="Moonee Valley"/>
    <s v="Northern Metropolitan"/>
    <n v="9"/>
    <n v="2016"/>
  </r>
  <r>
    <d v="2016-09-24T00:00:00"/>
    <n v="1110000"/>
    <x v="0"/>
    <s v="Flanders &amp; Fish"/>
    <x v="1"/>
    <n v="3147"/>
    <n v="2"/>
    <n v="1"/>
    <n v="1"/>
    <n v="586"/>
    <n v="1950"/>
    <s v="4 Teck St"/>
    <s v="Ashwood"/>
    <s v="Monash"/>
    <s v="Southern Metropolitan"/>
    <n v="9"/>
    <n v="2016"/>
  </r>
  <r>
    <d v="2016-09-24T00:00:00"/>
    <n v="800000"/>
    <x v="2"/>
    <s v="Jones and Jones"/>
    <x v="1"/>
    <n v="3189"/>
    <n v="3"/>
    <n v="2"/>
    <n v="1"/>
    <n v="0"/>
    <n v="1999"/>
    <s v="24a Franklin St"/>
    <s v="Moorabbin"/>
    <s v="Kingston"/>
    <s v="Southern Metropolitan"/>
    <n v="9"/>
    <n v="2016"/>
  </r>
  <r>
    <d v="2016-09-24T00:00:00"/>
    <n v="1070000"/>
    <x v="0"/>
    <s v="Property Barons"/>
    <x v="1"/>
    <n v="3018"/>
    <n v="4"/>
    <n v="2"/>
    <n v="2"/>
    <n v="695"/>
    <m/>
    <s v="261 Queen St"/>
    <s v="Altona"/>
    <s v="Hobsons Bay"/>
    <s v="Western Metropolitan"/>
    <n v="9"/>
    <n v="2016"/>
  </r>
  <r>
    <d v="2016-09-24T00:00:00"/>
    <n v="701000"/>
    <x v="2"/>
    <s v="Cunninghams"/>
    <x v="0"/>
    <n v="3070"/>
    <n v="2"/>
    <n v="1"/>
    <n v="1"/>
    <n v="0"/>
    <n v="2000"/>
    <s v="338 Separation St"/>
    <s v="Northcote"/>
    <s v="Darebin"/>
    <s v="Northern Metropolitan"/>
    <n v="9"/>
    <n v="2016"/>
  </r>
  <r>
    <d v="2016-09-24T00:00:00"/>
    <n v="1162000"/>
    <x v="1"/>
    <s v="Jones and Jones"/>
    <x v="1"/>
    <n v="3146"/>
    <n v="3"/>
    <n v="2"/>
    <n v="2"/>
    <n v="281"/>
    <m/>
    <s v="2/25 Cloverdale Rd"/>
    <s v="Glen Iris"/>
    <s v="Boroondara"/>
    <s v="Southern Metropolitan"/>
    <n v="9"/>
    <n v="2016"/>
  </r>
  <r>
    <d v="2016-09-24T00:00:00"/>
    <n v="2000000"/>
    <x v="0"/>
    <s v="Zimmerman"/>
    <x v="0"/>
    <n v="3146"/>
    <n v="4"/>
    <n v="2"/>
    <n v="4"/>
    <n v="401"/>
    <m/>
    <s v="45 Rosedale Rd"/>
    <s v="Glen Iris"/>
    <s v="Boroondara"/>
    <s v="Southern Metropolitan"/>
    <n v="9"/>
    <n v="2016"/>
  </r>
  <r>
    <d v="2016-09-24T00:00:00"/>
    <n v="2020000"/>
    <x v="0"/>
    <s v="Cunninghams"/>
    <x v="0"/>
    <n v="3146"/>
    <n v="4"/>
    <n v="2"/>
    <n v="2"/>
    <n v="630"/>
    <n v="2009"/>
    <s v="51 Dent St"/>
    <s v="Glen Iris"/>
    <s v="Boroondara"/>
    <s v="Southern Metropolitan"/>
    <n v="9"/>
    <n v="2016"/>
  </r>
  <r>
    <d v="2016-09-24T00:00:00"/>
    <n v="2128000"/>
    <x v="0"/>
    <s v="Flanders &amp; Fish"/>
    <x v="1"/>
    <n v="3127"/>
    <n v="4"/>
    <n v="3"/>
    <n v="2"/>
    <n v="771"/>
    <n v="2000"/>
    <s v="112 Croydon Rd"/>
    <s v="Surrey Hills"/>
    <s v="Boroondara"/>
    <s v="Southern Metropolitan"/>
    <n v="9"/>
    <n v="2016"/>
  </r>
  <r>
    <d v="2016-09-24T00:00:00"/>
    <n v="681000"/>
    <x v="2"/>
    <s v="Jones and Jones"/>
    <x v="0"/>
    <n v="3187"/>
    <n v="1"/>
    <n v="1"/>
    <n v="1"/>
    <n v="166"/>
    <n v="2012"/>
    <s v="4/2 Hornby St"/>
    <s v="Brighton East"/>
    <s v="Bayside"/>
    <s v="Southern Metropolitan"/>
    <n v="9"/>
    <n v="2016"/>
  </r>
  <r>
    <d v="2016-09-25T00:00:00"/>
    <n v="1170000"/>
    <x v="0"/>
    <s v="Flanders &amp; Fish"/>
    <x v="1"/>
    <n v="3142"/>
    <n v="3"/>
    <n v="1"/>
    <n v="1"/>
    <n v="405"/>
    <m/>
    <s v="3 Ruabon Rd"/>
    <s v="Toorak"/>
    <s v="Stonnington"/>
    <s v="Southern Metropolitan"/>
    <n v="9"/>
    <n v="2016"/>
  </r>
  <r>
    <d v="2016-09-25T00:00:00"/>
    <n v="1750000"/>
    <x v="0"/>
    <s v="Cunninghams"/>
    <x v="1"/>
    <n v="3145"/>
    <n v="3"/>
    <n v="1"/>
    <n v="2"/>
    <n v="562"/>
    <m/>
    <s v="398 Wattletree Rd"/>
    <s v="Malvern East"/>
    <s v="Stonnington"/>
    <s v="Southern Metropolitan"/>
    <n v="9"/>
    <n v="2016"/>
  </r>
  <r>
    <d v="2016-09-25T00:00:00"/>
    <n v="518000"/>
    <x v="1"/>
    <s v="Metro Ladder"/>
    <x v="1"/>
    <n v="3181"/>
    <n v="2"/>
    <n v="1"/>
    <n v="1"/>
    <n v="0"/>
    <m/>
    <s v="12/29 Upton Rd"/>
    <s v="Windsor"/>
    <s v="Port Phillip"/>
    <s v="Southern Metropolitan"/>
    <n v="9"/>
    <n v="2016"/>
  </r>
  <r>
    <d v="2016-09-25T00:00:00"/>
    <n v="1050000"/>
    <x v="1"/>
    <s v="Cunninghams"/>
    <x v="0"/>
    <n v="3205"/>
    <n v="2"/>
    <n v="2"/>
    <n v="2"/>
    <n v="0"/>
    <n v="2001"/>
    <s v="203/196 Albert Rd"/>
    <s v="South Melbourne"/>
    <s v="Port Phillip"/>
    <s v="Southern Metropolitan"/>
    <n v="9"/>
    <n v="2016"/>
  </r>
  <r>
    <d v="2016-09-25T00:00:00"/>
    <n v="2800000"/>
    <x v="0"/>
    <s v="Jones and Jones"/>
    <x v="0"/>
    <n v="3206"/>
    <n v="3"/>
    <n v="3"/>
    <n v="1"/>
    <n v="0"/>
    <m/>
    <s v="74 Bridport St"/>
    <s v="Albert Park"/>
    <s v="Port Phillip"/>
    <s v="Southern Metropolitan"/>
    <n v="9"/>
    <n v="2016"/>
  </r>
  <r>
    <d v="2016-09-25T00:00:00"/>
    <n v="440000"/>
    <x v="0"/>
    <s v="Jones and Jones"/>
    <x v="0"/>
    <n v="3055"/>
    <n v="2"/>
    <n v="1"/>
    <n v="1"/>
    <n v="0"/>
    <n v="1960"/>
    <s v="1/536 Albion St"/>
    <s v="Brunswick West"/>
    <s v="Moreland"/>
    <s v="Northern Metropolitan"/>
    <n v="9"/>
    <n v="2016"/>
  </r>
  <r>
    <d v="2016-09-25T00:00:00"/>
    <n v="605000"/>
    <x v="0"/>
    <s v="Metro Ladder"/>
    <x v="0"/>
    <n v="3046"/>
    <n v="3"/>
    <n v="1"/>
    <n v="2"/>
    <n v="597"/>
    <n v="1960"/>
    <s v="20 Bedford St"/>
    <s v="Hadfield"/>
    <s v="Moreland"/>
    <s v="Northern Metropolitan"/>
    <n v="9"/>
    <n v="2016"/>
  </r>
  <r>
    <d v="2016-09-25T00:00:00"/>
    <n v="1691500"/>
    <x v="0"/>
    <s v="Cunninghams"/>
    <x v="1"/>
    <n v="3056"/>
    <n v="3"/>
    <n v="2"/>
    <n v="3"/>
    <n v="470"/>
    <n v="1920"/>
    <s v="2 Chambers St"/>
    <s v="Brunswick"/>
    <s v="Moreland"/>
    <s v="Northern Metropolitan"/>
    <n v="9"/>
    <n v="2016"/>
  </r>
  <r>
    <d v="2016-09-25T00:00:00"/>
    <n v="583000"/>
    <x v="0"/>
    <s v="Flanders &amp; Fish"/>
    <x v="1"/>
    <n v="3033"/>
    <n v="3"/>
    <n v="1"/>
    <n v="1"/>
    <n v="412"/>
    <n v="2003"/>
    <s v="4a Cohen St"/>
    <s v="Keilor East"/>
    <s v="Moonee Valley"/>
    <s v="Western Metropolitan"/>
    <n v="9"/>
    <n v="2016"/>
  </r>
  <r>
    <d v="2016-09-25T00:00:00"/>
    <n v="850000"/>
    <x v="0"/>
    <s v="Cunninghams"/>
    <x v="1"/>
    <n v="3039"/>
    <n v="3"/>
    <n v="2"/>
    <n v="1"/>
    <n v="271"/>
    <n v="1915"/>
    <s v="36 Scotia St"/>
    <s v="Moonee Ponds"/>
    <s v="Moonee Valley"/>
    <s v="Western Metropolitan"/>
    <n v="9"/>
    <n v="2016"/>
  </r>
  <r>
    <d v="2016-09-25T00:00:00"/>
    <n v="863000"/>
    <x v="0"/>
    <s v="Property Barons"/>
    <x v="1"/>
    <n v="3034"/>
    <n v="3"/>
    <n v="2"/>
    <n v="3"/>
    <n v="638"/>
    <m/>
    <s v="235 Military Rd"/>
    <s v="Avondale Heights"/>
    <s v="Moonee Valley"/>
    <s v="Western Metropolitan"/>
    <n v="9"/>
    <n v="2016"/>
  </r>
  <r>
    <d v="2016-09-25T00:00:00"/>
    <n v="1015000"/>
    <x v="0"/>
    <s v="Sanders"/>
    <x v="1"/>
    <n v="3041"/>
    <n v="4"/>
    <n v="2"/>
    <n v="1"/>
    <n v="794"/>
    <n v="1970"/>
    <s v="43 Woolart St"/>
    <s v="Strathmore"/>
    <s v="Moonee Valley"/>
    <s v="Western Metropolitan"/>
    <n v="9"/>
    <n v="2016"/>
  </r>
  <r>
    <d v="2016-09-25T00:00:00"/>
    <n v="1300000"/>
    <x v="0"/>
    <s v="Cunninghams"/>
    <x v="1"/>
    <n v="3040"/>
    <n v="5"/>
    <n v="2"/>
    <n v="2"/>
    <n v="616"/>
    <n v="1950"/>
    <s v="25 Garnet St"/>
    <s v="Essendon West"/>
    <s v="Moonee Valley"/>
    <s v="Western Metropolitan"/>
    <n v="9"/>
    <n v="2016"/>
  </r>
  <r>
    <d v="2016-09-25T00:00:00"/>
    <n v="1000000"/>
    <x v="0"/>
    <s v="Jones and Jones"/>
    <x v="1"/>
    <n v="3148"/>
    <n v="3"/>
    <n v="1"/>
    <n v="2"/>
    <n v="606"/>
    <m/>
    <s v="23 Thurloo St"/>
    <s v="Chadstone"/>
    <s v="Monash"/>
    <s v="Southern Metropolitan"/>
    <n v="9"/>
    <n v="2016"/>
  </r>
  <r>
    <d v="2016-09-25T00:00:00"/>
    <n v="765000"/>
    <x v="0"/>
    <s v="Cunninghams"/>
    <x v="0"/>
    <n v="3012"/>
    <n v="4"/>
    <n v="1"/>
    <n v="2"/>
    <n v="672"/>
    <n v="1955"/>
    <s v="2 Omar St"/>
    <s v="Maidstone"/>
    <s v="Maribyrnong"/>
    <s v="Western Metropolitan"/>
    <n v="9"/>
    <n v="2016"/>
  </r>
  <r>
    <d v="2016-09-25T00:00:00"/>
    <n v="1224000"/>
    <x v="0"/>
    <s v="Jones and Jones"/>
    <x v="1"/>
    <n v="3189"/>
    <n v="3"/>
    <n v="1"/>
    <n v="3"/>
    <n v="834"/>
    <n v="1960"/>
    <s v="21 Fiddes St"/>
    <s v="Moorabbin"/>
    <s v="Kingston"/>
    <s v="Southern Metropolitan"/>
    <n v="9"/>
    <n v="2016"/>
  </r>
  <r>
    <d v="2016-09-25T00:00:00"/>
    <n v="420000"/>
    <x v="0"/>
    <s v="Maxwells"/>
    <x v="0"/>
    <n v="3015"/>
    <n v="2"/>
    <n v="1"/>
    <n v="1"/>
    <n v="78"/>
    <n v="1980"/>
    <s v="2/3 New St"/>
    <s v="South Kingsville"/>
    <s v="Hobsons Bay"/>
    <s v="Western Metropolitan"/>
    <n v="9"/>
    <n v="2016"/>
  </r>
  <r>
    <d v="2016-09-25T00:00:00"/>
    <n v="967500"/>
    <x v="0"/>
    <s v="Metro Ladder"/>
    <x v="1"/>
    <n v="3163"/>
    <n v="2"/>
    <n v="1"/>
    <n v="2"/>
    <n v="299"/>
    <n v="1930"/>
    <s v="68 Miller St"/>
    <s v="Carnegie"/>
    <s v="Glen Eira"/>
    <s v="Southern Metropolitan"/>
    <n v="9"/>
    <n v="2016"/>
  </r>
  <r>
    <d v="2016-09-25T00:00:00"/>
    <n v="1001000"/>
    <x v="0"/>
    <s v="Cunninghams"/>
    <x v="1"/>
    <n v="3162"/>
    <n v="2"/>
    <n v="2"/>
    <n v="1"/>
    <n v="255"/>
    <n v="1890"/>
    <s v="30 Cedar St"/>
    <s v="Caulfield South"/>
    <s v="Glen Eira"/>
    <s v="Southern Metropolitan"/>
    <n v="9"/>
    <n v="2016"/>
  </r>
  <r>
    <d v="2016-09-25T00:00:00"/>
    <n v="793000"/>
    <x v="0"/>
    <s v="Property Barons"/>
    <x v="1"/>
    <n v="3073"/>
    <n v="3"/>
    <n v="1"/>
    <n v="2"/>
    <n v="589"/>
    <n v="1950"/>
    <s v="54 Pine St"/>
    <s v="Reservoir"/>
    <s v="Darebin"/>
    <s v="Northern Metropolitan"/>
    <n v="9"/>
    <n v="2016"/>
  </r>
  <r>
    <d v="2016-09-25T00:00:00"/>
    <n v="625000"/>
    <x v="0"/>
    <s v="Best Bricks"/>
    <x v="1"/>
    <n v="3020"/>
    <n v="3"/>
    <n v="1"/>
    <n v="1"/>
    <n v="459"/>
    <n v="1955"/>
    <s v="5 Lorenz St"/>
    <s v="Sunshine"/>
    <s v="Brimbank"/>
    <s v="Western Metropolitan"/>
    <n v="9"/>
    <n v="2016"/>
  </r>
  <r>
    <d v="2016-09-25T00:00:00"/>
    <n v="2300000"/>
    <x v="0"/>
    <s v="Jones and Jones"/>
    <x v="0"/>
    <n v="3146"/>
    <n v="4"/>
    <n v="3"/>
    <n v="4"/>
    <n v="1258"/>
    <n v="1941"/>
    <s v="1 Montana St"/>
    <s v="Glen Iris"/>
    <s v="Boroondara"/>
    <s v="Southern Metropolitan"/>
    <n v="9"/>
    <n v="2016"/>
  </r>
  <r>
    <d v="2016-09-25T00:00:00"/>
    <n v="3100000"/>
    <x v="0"/>
    <s v="Flanders &amp; Fish"/>
    <x v="1"/>
    <n v="3123"/>
    <n v="4"/>
    <n v="2"/>
    <n v="2"/>
    <n v="640"/>
    <n v="1907"/>
    <s v="58 Auburn Gr"/>
    <s v="Hawthorn East"/>
    <s v="Boroondara"/>
    <s v="Southern Metropolitan"/>
    <n v="9"/>
    <n v="2016"/>
  </r>
  <r>
    <d v="2016-09-25T00:00:00"/>
    <n v="2840000"/>
    <x v="0"/>
    <s v="Maxwells"/>
    <x v="1"/>
    <n v="3187"/>
    <n v="4"/>
    <n v="2"/>
    <n v="2"/>
    <n v="999"/>
    <n v="1972"/>
    <s v="13 Hornby St"/>
    <s v="Brighton East"/>
    <s v="Bayside"/>
    <s v="Southern Metropolitan"/>
    <n v="9"/>
    <n v="2016"/>
  </r>
  <r>
    <d v="2016-09-26T00:00:00"/>
    <n v="1600000"/>
    <x v="0"/>
    <s v="Cunninghams"/>
    <x v="1"/>
    <n v="3121"/>
    <n v="3"/>
    <n v="2"/>
    <n v="2"/>
    <n v="80"/>
    <n v="1850"/>
    <s v="22a Stanley St"/>
    <s v="Richmond"/>
    <s v="Yarra"/>
    <s v="Northern Metropolitan"/>
    <n v="9"/>
    <n v="2016"/>
  </r>
  <r>
    <d v="2016-09-26T00:00:00"/>
    <n v="1018000"/>
    <x v="0"/>
    <s v="Zimmerman"/>
    <x v="1"/>
    <n v="3127"/>
    <n v="2"/>
    <n v="1"/>
    <n v="2"/>
    <n v="391"/>
    <m/>
    <s v="16 Park Rd"/>
    <s v="Surrey Hills"/>
    <s v="Whitehorse"/>
    <s v="Southern Metropolitan"/>
    <n v="9"/>
    <n v="2016"/>
  </r>
  <r>
    <d v="2016-09-26T00:00:00"/>
    <n v="599000"/>
    <x v="1"/>
    <s v="Jones and Jones"/>
    <x v="1"/>
    <n v="3143"/>
    <n v="2"/>
    <n v="1"/>
    <n v="1"/>
    <n v="0"/>
    <n v="1964"/>
    <s v="8/19 Mercer Rd"/>
    <s v="Armadale"/>
    <s v="Stonnington"/>
    <s v="Southern Metropolitan"/>
    <n v="9"/>
    <n v="2016"/>
  </r>
  <r>
    <d v="2016-09-26T00:00:00"/>
    <n v="1100000"/>
    <x v="0"/>
    <s v="Flanders &amp; Fish"/>
    <x v="0"/>
    <n v="3141"/>
    <n v="2"/>
    <n v="1"/>
    <n v="0"/>
    <n v="176"/>
    <n v="1930"/>
    <s v="8 Cliff St"/>
    <s v="South Yarra"/>
    <s v="Stonnington"/>
    <s v="Southern Metropolitan"/>
    <n v="9"/>
    <n v="2016"/>
  </r>
  <r>
    <d v="2016-09-26T00:00:00"/>
    <n v="470000"/>
    <x v="1"/>
    <s v="Metro Ladder"/>
    <x v="0"/>
    <n v="3060"/>
    <n v="3"/>
    <n v="1"/>
    <n v="0"/>
    <n v="261"/>
    <m/>
    <s v="1/66 Lorne St"/>
    <s v="Fawkner"/>
    <s v="Moreland"/>
    <s v="Northern Metropolitan"/>
    <n v="9"/>
    <n v="2016"/>
  </r>
  <r>
    <d v="2016-09-26T00:00:00"/>
    <n v="585000"/>
    <x v="1"/>
    <s v="Jones and Jones"/>
    <x v="1"/>
    <n v="3044"/>
    <n v="3"/>
    <n v="1"/>
    <n v="1"/>
    <n v="180"/>
    <n v="2009"/>
    <s v="2/22 Joffre Rd"/>
    <s v="Pascoe Vale"/>
    <s v="Moreland"/>
    <s v="Northern Metropolitan"/>
    <n v="9"/>
    <n v="2016"/>
  </r>
  <r>
    <d v="2016-09-26T00:00:00"/>
    <n v="645000"/>
    <x v="0"/>
    <s v="Jones and Jones"/>
    <x v="0"/>
    <n v="3058"/>
    <n v="2"/>
    <n v="1"/>
    <n v="1"/>
    <n v="702"/>
    <m/>
    <s v="133 Rennie St"/>
    <s v="Coburg"/>
    <s v="Moreland"/>
    <s v="Northern Metropolitan"/>
    <n v="9"/>
    <n v="2016"/>
  </r>
  <r>
    <d v="2016-09-26T00:00:00"/>
    <n v="1075000"/>
    <x v="0"/>
    <s v="Cunninghams"/>
    <x v="1"/>
    <n v="3041"/>
    <n v="3"/>
    <n v="2"/>
    <n v="1"/>
    <n v="752"/>
    <m/>
    <s v="16 Wendora St"/>
    <s v="Strathmore"/>
    <s v="Moonee Valley"/>
    <s v="Western Metropolitan"/>
    <n v="9"/>
    <n v="2016"/>
  </r>
  <r>
    <d v="2016-09-26T00:00:00"/>
    <n v="700000"/>
    <x v="2"/>
    <s v="Cunninghams"/>
    <x v="0"/>
    <n v="3031"/>
    <n v="2"/>
    <n v="2"/>
    <n v="1"/>
    <n v="324"/>
    <n v="2009"/>
    <s v="66 Parsons St"/>
    <s v="Kensington"/>
    <s v="Melbourne"/>
    <s v="Northern Metropolitan"/>
    <n v="9"/>
    <n v="2016"/>
  </r>
  <r>
    <d v="2016-09-26T00:00:00"/>
    <n v="773000"/>
    <x v="2"/>
    <s v="Flanders &amp; Fish"/>
    <x v="1"/>
    <n v="3031"/>
    <n v="2"/>
    <n v="1"/>
    <n v="1"/>
    <n v="0"/>
    <n v="1970"/>
    <s v="1/5 Wight St"/>
    <s v="Kensington"/>
    <s v="Melbourne"/>
    <s v="Northern Metropolitan"/>
    <n v="9"/>
    <n v="2016"/>
  </r>
  <r>
    <d v="2016-09-26T00:00:00"/>
    <n v="980000"/>
    <x v="0"/>
    <s v="Flanders &amp; Fish"/>
    <x v="1"/>
    <n v="3011"/>
    <n v="3"/>
    <n v="2"/>
    <n v="2"/>
    <n v="196"/>
    <n v="2006"/>
    <s v="62 Moore St"/>
    <s v="Footscray"/>
    <s v="Maribyrnong"/>
    <s v="Western Metropolitan"/>
    <n v="9"/>
    <n v="2016"/>
  </r>
  <r>
    <d v="2016-09-26T00:00:00"/>
    <n v="747000"/>
    <x v="2"/>
    <s v="Maxwells"/>
    <x v="1"/>
    <n v="3015"/>
    <n v="3"/>
    <n v="2"/>
    <n v="2"/>
    <n v="753"/>
    <n v="2005"/>
    <s v="112 Mason St"/>
    <s v="Newport"/>
    <s v="Hobsons Bay"/>
    <s v="Western Metropolitan"/>
    <n v="9"/>
    <n v="2016"/>
  </r>
  <r>
    <d v="2016-09-26T00:00:00"/>
    <n v="722000"/>
    <x v="0"/>
    <s v="Cunninghams"/>
    <x v="1"/>
    <n v="3072"/>
    <n v="2"/>
    <n v="1"/>
    <n v="1"/>
    <n v="400"/>
    <n v="1955"/>
    <s v="13 George St"/>
    <s v="Preston"/>
    <s v="Darebin"/>
    <s v="Northern Metropolitan"/>
    <n v="9"/>
    <n v="2016"/>
  </r>
  <r>
    <d v="2016-09-26T00:00:00"/>
    <n v="850000"/>
    <x v="0"/>
    <s v="Property Barons"/>
    <x v="1"/>
    <n v="3072"/>
    <n v="3"/>
    <n v="2"/>
    <n v="1"/>
    <n v="0"/>
    <m/>
    <s v="187 Gilbert Rd"/>
    <s v="Preston"/>
    <s v="Darebin"/>
    <s v="Northern Metropolitan"/>
    <n v="9"/>
    <n v="2016"/>
  </r>
  <r>
    <d v="2016-09-26T00:00:00"/>
    <n v="2315000"/>
    <x v="0"/>
    <s v="Jones and Jones"/>
    <x v="1"/>
    <n v="3070"/>
    <n v="4"/>
    <n v="2"/>
    <n v="4"/>
    <n v="750"/>
    <m/>
    <s v="120 Westgarth St"/>
    <s v="Northcote"/>
    <s v="Darebin"/>
    <s v="Northern Metropolitan"/>
    <n v="9"/>
    <n v="2016"/>
  </r>
  <r>
    <d v="2016-09-26T00:00:00"/>
    <n v="1350000"/>
    <x v="2"/>
    <s v="Jones and Jones"/>
    <x v="0"/>
    <n v="3146"/>
    <n v="4"/>
    <n v="2"/>
    <n v="2"/>
    <n v="342"/>
    <m/>
    <s v="1/8 Estella St"/>
    <s v="Glen Iris"/>
    <s v="Boroondara"/>
    <s v="Southern Metropolitan"/>
    <n v="9"/>
    <n v="2016"/>
  </r>
  <r>
    <d v="2016-09-26T00:00:00"/>
    <n v="2250000"/>
    <x v="0"/>
    <s v="Jones and Jones"/>
    <x v="0"/>
    <n v="3103"/>
    <n v="4"/>
    <n v="1"/>
    <n v="2"/>
    <n v="832"/>
    <m/>
    <s v="150 Balwyn Rd"/>
    <s v="Balwyn"/>
    <s v="Boroondara"/>
    <s v="Southern Metropolitan"/>
    <n v="9"/>
    <n v="2016"/>
  </r>
  <r>
    <d v="2016-09-26T00:00:00"/>
    <n v="616000"/>
    <x v="1"/>
    <s v="Zimmerman"/>
    <x v="0"/>
    <n v="3188"/>
    <n v="2"/>
    <n v="1"/>
    <n v="1"/>
    <n v="0"/>
    <n v="2005"/>
    <s v="5/440 Hampton St"/>
    <s v="Hampton"/>
    <s v="Bayside"/>
    <s v="Southern Metropolitan"/>
    <n v="9"/>
    <n v="2016"/>
  </r>
  <r>
    <d v="2016-09-26T00:00:00"/>
    <n v="828000"/>
    <x v="1"/>
    <s v="Property Barons"/>
    <x v="1"/>
    <n v="3081"/>
    <n v="3"/>
    <n v="1"/>
    <n v="0"/>
    <n v="641"/>
    <m/>
    <s v="371 Waterdale Rd"/>
    <s v="Bellfield"/>
    <s v="Banyule"/>
    <s v="Eastern Metropolitan"/>
    <n v="9"/>
    <n v="2016"/>
  </r>
  <r>
    <d v="2016-09-27T00:00:00"/>
    <n v="602000"/>
    <x v="1"/>
    <s v="Cunninghams"/>
    <x v="1"/>
    <n v="3068"/>
    <n v="2"/>
    <n v="1"/>
    <n v="1"/>
    <n v="0"/>
    <n v="1980"/>
    <s v="12/262 Barkly St"/>
    <s v="Fitzroy North"/>
    <s v="Yarra"/>
    <s v="Northern Metropolitan"/>
    <n v="9"/>
    <n v="2016"/>
  </r>
  <r>
    <d v="2016-09-27T00:00:00"/>
    <n v="1000000"/>
    <x v="0"/>
    <s v="Cunninghams"/>
    <x v="1"/>
    <n v="3065"/>
    <n v="2"/>
    <n v="1"/>
    <n v="0"/>
    <n v="128"/>
    <m/>
    <s v="111 Cecil St"/>
    <s v="Fitzroy"/>
    <s v="Yarra"/>
    <s v="Northern Metropolitan"/>
    <n v="9"/>
    <n v="2016"/>
  </r>
  <r>
    <d v="2016-09-27T00:00:00"/>
    <n v="345000"/>
    <x v="1"/>
    <s v="Jones and Jones"/>
    <x v="1"/>
    <n v="3142"/>
    <n v="1"/>
    <n v="1"/>
    <n v="1"/>
    <n v="0"/>
    <m/>
    <s v="11/789 Malvern Rd"/>
    <s v="Toorak"/>
    <s v="Stonnington"/>
    <s v="Southern Metropolitan"/>
    <n v="9"/>
    <n v="2016"/>
  </r>
  <r>
    <d v="2016-09-27T00:00:00"/>
    <n v="2825000"/>
    <x v="0"/>
    <s v="Jones and Jones"/>
    <x v="1"/>
    <n v="3146"/>
    <n v="3"/>
    <n v="2"/>
    <n v="4"/>
    <n v="885"/>
    <n v="1910"/>
    <s v="1 Maitland St"/>
    <s v="Glen Iris"/>
    <s v="Stonnington"/>
    <s v="Southern Metropolitan"/>
    <n v="9"/>
    <n v="2016"/>
  </r>
  <r>
    <d v="2016-09-27T00:00:00"/>
    <n v="360000"/>
    <x v="1"/>
    <s v="Best Bricks"/>
    <x v="1"/>
    <n v="3182"/>
    <n v="1"/>
    <n v="1"/>
    <n v="1"/>
    <n v="0"/>
    <m/>
    <s v="17/51 Chapel St"/>
    <s v="St Kilda"/>
    <s v="Port Phillip"/>
    <s v="Southern Metropolitan"/>
    <n v="9"/>
    <n v="2016"/>
  </r>
  <r>
    <d v="2016-09-27T00:00:00"/>
    <n v="1110000"/>
    <x v="0"/>
    <s v="Cunninghams"/>
    <x v="1"/>
    <n v="3206"/>
    <n v="2"/>
    <n v="1"/>
    <n v="0"/>
    <n v="147"/>
    <n v="1900"/>
    <s v="75 Graham St"/>
    <s v="Albert Park"/>
    <s v="Port Phillip"/>
    <s v="Southern Metropolitan"/>
    <n v="9"/>
    <n v="2016"/>
  </r>
  <r>
    <d v="2016-09-27T00:00:00"/>
    <n v="650000"/>
    <x v="0"/>
    <s v="Cunninghams"/>
    <x v="0"/>
    <n v="3044"/>
    <n v="3"/>
    <n v="2"/>
    <n v="1"/>
    <n v="266"/>
    <m/>
    <s v="4a Surrey St"/>
    <s v="Pascoe Vale"/>
    <s v="Moreland"/>
    <s v="Northern Metropolitan"/>
    <n v="9"/>
    <n v="2016"/>
  </r>
  <r>
    <d v="2016-09-27T00:00:00"/>
    <n v="815500"/>
    <x v="0"/>
    <s v="Metro Ladder"/>
    <x v="1"/>
    <n v="3046"/>
    <n v="3"/>
    <n v="2"/>
    <n v="2"/>
    <n v="790"/>
    <n v="1940"/>
    <s v="96 Winifred St"/>
    <s v="Oak Park"/>
    <s v="Moreland"/>
    <s v="Northern Metropolitan"/>
    <n v="9"/>
    <n v="2016"/>
  </r>
  <r>
    <d v="2016-09-27T00:00:00"/>
    <n v="1050000"/>
    <x v="0"/>
    <s v="Cunninghams"/>
    <x v="0"/>
    <n v="3056"/>
    <n v="3"/>
    <n v="1"/>
    <n v="1"/>
    <n v="239"/>
    <n v="1910"/>
    <s v="154 Brunswick Rd"/>
    <s v="Brunswick"/>
    <s v="Moreland"/>
    <s v="Northern Metropolitan"/>
    <n v="9"/>
    <n v="2016"/>
  </r>
  <r>
    <d v="2016-09-27T00:00:00"/>
    <n v="1715000"/>
    <x v="2"/>
    <s v="Melbourne Homes"/>
    <x v="1"/>
    <n v="3141"/>
    <n v="3"/>
    <n v="2"/>
    <n v="2"/>
    <n v="0"/>
    <m/>
    <s v="2/28 Walsh St"/>
    <s v="South Yarra"/>
    <s v="Melbourne"/>
    <s v="Southern Metropolitan"/>
    <n v="9"/>
    <n v="2016"/>
  </r>
  <r>
    <d v="2016-09-27T00:00:00"/>
    <n v="826000"/>
    <x v="0"/>
    <s v="Flanders &amp; Fish"/>
    <x v="1"/>
    <n v="3012"/>
    <n v="4"/>
    <n v="2"/>
    <n v="2"/>
    <n v="308"/>
    <n v="2012"/>
    <s v="32 Ringtail Cct"/>
    <s v="Maidstone"/>
    <s v="Maribyrnong"/>
    <s v="Western Metropolitan"/>
    <n v="9"/>
    <n v="2016"/>
  </r>
  <r>
    <d v="2016-09-27T00:00:00"/>
    <n v="915000"/>
    <x v="0"/>
    <s v="Metro Ladder"/>
    <x v="1"/>
    <n v="3012"/>
    <n v="3"/>
    <n v="1"/>
    <n v="3"/>
    <n v="667"/>
    <m/>
    <s v="43 Omar St"/>
    <s v="Maidstone"/>
    <s v="Maribyrnong"/>
    <s v="Western Metropolitan"/>
    <n v="9"/>
    <n v="2016"/>
  </r>
  <r>
    <d v="2016-09-27T00:00:00"/>
    <n v="921000"/>
    <x v="0"/>
    <s v="Jones and Jones"/>
    <x v="1"/>
    <n v="3189"/>
    <n v="4"/>
    <n v="1"/>
    <n v="2"/>
    <n v="592"/>
    <m/>
    <s v="56 Chapel Rd"/>
    <s v="Moorabbin"/>
    <s v="Kingston"/>
    <s v="Southern Metropolitan"/>
    <n v="9"/>
    <n v="2016"/>
  </r>
  <r>
    <d v="2016-09-27T00:00:00"/>
    <n v="510000"/>
    <x v="1"/>
    <s v="Jones and Jones"/>
    <x v="1"/>
    <n v="3018"/>
    <n v="2"/>
    <n v="1"/>
    <n v="1"/>
    <n v="127"/>
    <n v="1990"/>
    <s v="3/26 Grieve Pde"/>
    <s v="Altona"/>
    <s v="Hobsons Bay"/>
    <s v="Western Metropolitan"/>
    <n v="9"/>
    <n v="2016"/>
  </r>
  <r>
    <d v="2016-09-27T00:00:00"/>
    <n v="620000"/>
    <x v="0"/>
    <s v="Sanders"/>
    <x v="0"/>
    <n v="3025"/>
    <n v="3"/>
    <n v="2"/>
    <n v="2"/>
    <n v="276"/>
    <n v="2010"/>
    <s v="1/156 Chambers Rd"/>
    <s v="Altona North"/>
    <s v="Hobsons Bay"/>
    <s v="Western Metropolitan"/>
    <n v="9"/>
    <n v="2016"/>
  </r>
  <r>
    <d v="2016-09-27T00:00:00"/>
    <n v="881000"/>
    <x v="0"/>
    <s v="Metro Ladder"/>
    <x v="0"/>
    <n v="3016"/>
    <n v="4"/>
    <n v="1"/>
    <n v="3"/>
    <n v="468"/>
    <m/>
    <s v="3 Myrtle St"/>
    <s v="Williamstown North"/>
    <s v="Hobsons Bay"/>
    <s v="Western Metropolitan"/>
    <n v="9"/>
    <n v="2016"/>
  </r>
  <r>
    <d v="2016-09-27T00:00:00"/>
    <n v="1016000"/>
    <x v="0"/>
    <s v="Maxwells"/>
    <x v="0"/>
    <n v="3015"/>
    <n v="3"/>
    <n v="1"/>
    <n v="1"/>
    <n v="320"/>
    <n v="1940"/>
    <s v="27 The Avenue"/>
    <s v="Spotswood"/>
    <s v="Hobsons Bay"/>
    <s v="Western Metropolitan"/>
    <n v="9"/>
    <n v="2016"/>
  </r>
  <r>
    <d v="2016-09-27T00:00:00"/>
    <n v="1010000"/>
    <x v="0"/>
    <s v="Cunninghams"/>
    <x v="1"/>
    <n v="3078"/>
    <n v="2"/>
    <n v="1"/>
    <n v="1"/>
    <n v="285"/>
    <m/>
    <s v="100 Perry St"/>
    <s v="Fairfield"/>
    <s v="Darebin"/>
    <s v="Northern Metropolitan"/>
    <n v="9"/>
    <n v="2016"/>
  </r>
  <r>
    <d v="2016-09-27T00:00:00"/>
    <n v="1830000"/>
    <x v="0"/>
    <s v="Best Bricks"/>
    <x v="1"/>
    <n v="3070"/>
    <n v="4"/>
    <n v="1"/>
    <n v="1"/>
    <n v="654"/>
    <m/>
    <s v="33 Oxford St"/>
    <s v="Northcote"/>
    <s v="Darebin"/>
    <s v="Northern Metropolitan"/>
    <n v="9"/>
    <n v="2016"/>
  </r>
  <r>
    <d v="2016-09-27T00:00:00"/>
    <n v="380000"/>
    <x v="2"/>
    <s v="Cunninghams"/>
    <x v="1"/>
    <n v="3042"/>
    <n v="2"/>
    <n v="1"/>
    <n v="1"/>
    <n v="161"/>
    <n v="2010"/>
    <s v="5/8 Swan St"/>
    <s v="Keilor Park"/>
    <s v="Brimbank"/>
    <s v="Western Metropolitan"/>
    <n v="9"/>
    <n v="2016"/>
  </r>
  <r>
    <d v="2016-09-27T00:00:00"/>
    <n v="695000"/>
    <x v="0"/>
    <s v="Metro Ladder"/>
    <x v="1"/>
    <n v="3020"/>
    <n v="3"/>
    <n v="1"/>
    <n v="1"/>
    <n v="616"/>
    <n v="1930"/>
    <s v="9 Una St"/>
    <s v="Sunshine"/>
    <s v="Brimbank"/>
    <s v="Western Metropolitan"/>
    <n v="9"/>
    <n v="2016"/>
  </r>
  <r>
    <d v="2016-09-27T00:00:00"/>
    <n v="716000"/>
    <x v="0"/>
    <s v="Property Barons"/>
    <x v="1"/>
    <n v="3020"/>
    <n v="4"/>
    <n v="1"/>
    <n v="1"/>
    <n v="683"/>
    <m/>
    <s v="23 Compton Pde"/>
    <s v="Sunshine North"/>
    <s v="Brimbank"/>
    <s v="Western Metropolitan"/>
    <n v="9"/>
    <n v="2016"/>
  </r>
  <r>
    <d v="2016-09-27T00:00:00"/>
    <n v="1500000"/>
    <x v="0"/>
    <s v="Property Barons"/>
    <x v="0"/>
    <n v="3103"/>
    <n v="3"/>
    <n v="2"/>
    <n v="2"/>
    <n v="404"/>
    <n v="2011"/>
    <s v="321a Union Rd"/>
    <s v="Balwyn"/>
    <s v="Boroondara"/>
    <s v="Southern Metropolitan"/>
    <n v="9"/>
    <n v="2016"/>
  </r>
  <r>
    <d v="2016-09-27T00:00:00"/>
    <n v="1575000"/>
    <x v="0"/>
    <s v="Property Barons"/>
    <x v="0"/>
    <n v="3104"/>
    <n v="3"/>
    <n v="2"/>
    <n v="2"/>
    <n v="645"/>
    <n v="1953"/>
    <s v="85 Tannock St"/>
    <s v="Balwyn North"/>
    <s v="Boroondara"/>
    <s v="Southern Metropolitan"/>
    <n v="9"/>
    <n v="2016"/>
  </r>
  <r>
    <d v="2016-09-27T00:00:00"/>
    <n v="2650000"/>
    <x v="0"/>
    <s v="Cunninghams"/>
    <x v="1"/>
    <n v="3147"/>
    <n v="4"/>
    <n v="3"/>
    <n v="2"/>
    <n v="753"/>
    <n v="2015"/>
    <s v="61 Dent St"/>
    <s v="Ashburton"/>
    <s v="Boroondara"/>
    <s v="Southern Metropolitan"/>
    <n v="9"/>
    <n v="2016"/>
  </r>
  <r>
    <d v="2016-09-27T00:00:00"/>
    <n v="3650000"/>
    <x v="0"/>
    <s v="Jones and Jones"/>
    <x v="0"/>
    <n v="3101"/>
    <n v="3"/>
    <n v="2"/>
    <n v="3"/>
    <n v="1353"/>
    <n v="1960"/>
    <s v="61 Molesworth St"/>
    <s v="Kew"/>
    <s v="Boroondara"/>
    <s v="Southern Metropolitan"/>
    <n v="9"/>
    <n v="2016"/>
  </r>
  <r>
    <d v="2016-09-27T00:00:00"/>
    <n v="600000"/>
    <x v="0"/>
    <s v="Flanders &amp; Fish"/>
    <x v="0"/>
    <n v="3081"/>
    <n v="3"/>
    <n v="2"/>
    <n v="2"/>
    <n v="251"/>
    <n v="2012"/>
    <s v="3/17 Burns Ct"/>
    <s v="Heidelberg Heights"/>
    <s v="Banyule"/>
    <s v="Eastern Metropolitan"/>
    <n v="9"/>
    <n v="2016"/>
  </r>
  <r>
    <d v="2016-09-27T00:00:00"/>
    <n v="645000"/>
    <x v="0"/>
    <s v="Cunninghams"/>
    <x v="1"/>
    <n v="3087"/>
    <n v="3"/>
    <n v="1"/>
    <n v="1"/>
    <n v="355"/>
    <n v="1966"/>
    <s v="5 Princes St"/>
    <s v="Watsonia"/>
    <s v="Banyule"/>
    <s v="Northern Metropolitan"/>
    <n v="9"/>
    <n v="2016"/>
  </r>
  <r>
    <d v="2016-09-27T00:00:00"/>
    <n v="1220000"/>
    <x v="0"/>
    <s v="Property Barons"/>
    <x v="1"/>
    <n v="3084"/>
    <n v="3"/>
    <n v="1"/>
    <n v="1"/>
    <n v="858"/>
    <n v="1960"/>
    <s v="22 Almay Gr"/>
    <s v="Heidelberg"/>
    <s v="Banyule"/>
    <s v="Eastern Metropolitan"/>
    <n v="9"/>
    <n v="2016"/>
  </r>
  <r>
    <d v="2016-09-28T00:00:00"/>
    <n v="585000"/>
    <x v="1"/>
    <s v="Cunninghams"/>
    <x v="0"/>
    <n v="3181"/>
    <n v="2"/>
    <n v="1"/>
    <n v="1"/>
    <n v="0"/>
    <n v="1960"/>
    <s v="4/10 Williams Rd"/>
    <s v="Prahran"/>
    <s v="Stonnington"/>
    <s v="Southern Metropolitan"/>
    <n v="9"/>
    <n v="2016"/>
  </r>
  <r>
    <d v="2016-09-28T00:00:00"/>
    <n v="1402000"/>
    <x v="0"/>
    <s v="Zimmerman"/>
    <x v="1"/>
    <n v="3207"/>
    <n v="3"/>
    <n v="1"/>
    <n v="0"/>
    <n v="108"/>
    <n v="1900"/>
    <s v="180 Station St"/>
    <s v="Port Melbourne"/>
    <s v="Port Phillip"/>
    <s v="Southern Metropolitan"/>
    <n v="9"/>
    <n v="2016"/>
  </r>
  <r>
    <d v="2016-09-28T00:00:00"/>
    <n v="550000"/>
    <x v="0"/>
    <s v="Metro Ladder"/>
    <x v="1"/>
    <n v="3060"/>
    <n v="3"/>
    <n v="1"/>
    <n v="1"/>
    <n v="583"/>
    <m/>
    <s v="162 Anderson Rd"/>
    <s v="Fawkner"/>
    <s v="Moreland"/>
    <s v="Northern Metropolitan"/>
    <n v="9"/>
    <n v="2016"/>
  </r>
  <r>
    <d v="2016-09-28T00:00:00"/>
    <n v="610000"/>
    <x v="2"/>
    <s v="Cunninghams"/>
    <x v="1"/>
    <n v="3044"/>
    <n v="2"/>
    <n v="1"/>
    <n v="1"/>
    <n v="169"/>
    <n v="1995"/>
    <s v="1/10 Callander Rd"/>
    <s v="Pascoe Vale"/>
    <s v="Moreland"/>
    <s v="Northern Metropolitan"/>
    <n v="9"/>
    <n v="2016"/>
  </r>
  <r>
    <d v="2016-09-28T00:00:00"/>
    <n v="665000"/>
    <x v="1"/>
    <s v="Melbourne Homes"/>
    <x v="1"/>
    <n v="3057"/>
    <n v="2"/>
    <n v="1"/>
    <n v="1"/>
    <n v="0"/>
    <n v="1940"/>
    <s v="3/37 Brunswick Rd"/>
    <s v="Brunswick East"/>
    <s v="Moreland"/>
    <s v="Northern Metropolitan"/>
    <n v="9"/>
    <n v="2016"/>
  </r>
  <r>
    <d v="2016-09-28T00:00:00"/>
    <n v="675000"/>
    <x v="0"/>
    <s v="Property Barons"/>
    <x v="1"/>
    <n v="3042"/>
    <n v="2"/>
    <n v="1"/>
    <n v="1"/>
    <n v="612"/>
    <n v="1975"/>
    <s v="174 Parer Rd"/>
    <s v="Airport West"/>
    <s v="Moonee Valley"/>
    <s v="Western Metropolitan"/>
    <n v="9"/>
    <n v="2016"/>
  </r>
  <r>
    <d v="2016-09-28T00:00:00"/>
    <n v="734600"/>
    <x v="1"/>
    <s v="Jones and Jones"/>
    <x v="0"/>
    <n v="3052"/>
    <n v="2"/>
    <n v="2"/>
    <n v="1"/>
    <n v="2427"/>
    <n v="1990"/>
    <s v="11/2 MacArthur Rd"/>
    <s v="Parkville"/>
    <s v="Melbourne"/>
    <s v="Northern Metropolitan"/>
    <n v="9"/>
    <n v="2016"/>
  </r>
  <r>
    <d v="2016-09-28T00:00:00"/>
    <n v="965000"/>
    <x v="0"/>
    <s v="Jones and Jones"/>
    <x v="0"/>
    <n v="3052"/>
    <n v="3"/>
    <n v="2"/>
    <n v="2"/>
    <n v="173"/>
    <m/>
    <s v="14 Carrangall Pl"/>
    <s v="Parkville"/>
    <s v="Melbourne"/>
    <s v="Northern Metropolitan"/>
    <n v="9"/>
    <n v="2016"/>
  </r>
  <r>
    <d v="2016-09-28T00:00:00"/>
    <n v="410000"/>
    <x v="2"/>
    <s v="Cunninghams"/>
    <x v="1"/>
    <n v="3032"/>
    <n v="2"/>
    <n v="1"/>
    <n v="2"/>
    <n v="53"/>
    <n v="2000"/>
    <s v="44 Blair St"/>
    <s v="Maribyrnong"/>
    <s v="Maribyrnong"/>
    <s v="Western Metropolitan"/>
    <n v="9"/>
    <n v="2016"/>
  </r>
  <r>
    <d v="2016-09-28T00:00:00"/>
    <n v="1048000"/>
    <x v="0"/>
    <s v="Flanders &amp; Fish"/>
    <x v="1"/>
    <n v="3012"/>
    <n v="4"/>
    <n v="2"/>
    <n v="1"/>
    <n v="647"/>
    <n v="1920"/>
    <s v="11 Madden St"/>
    <s v="Maidstone"/>
    <s v="Maribyrnong"/>
    <s v="Western Metropolitan"/>
    <n v="9"/>
    <n v="2016"/>
  </r>
  <r>
    <d v="2016-09-28T00:00:00"/>
    <n v="1210000"/>
    <x v="0"/>
    <s v="Melbourne Homes"/>
    <x v="0"/>
    <n v="3015"/>
    <n v="3"/>
    <n v="1"/>
    <n v="1"/>
    <n v="546"/>
    <n v="1920"/>
    <s v="3 River St"/>
    <s v="Newport"/>
    <s v="Hobsons Bay"/>
    <s v="Western Metropolitan"/>
    <n v="9"/>
    <n v="2016"/>
  </r>
  <r>
    <d v="2016-09-28T00:00:00"/>
    <n v="1250000"/>
    <x v="2"/>
    <s v="Jones and Jones"/>
    <x v="0"/>
    <n v="3165"/>
    <n v="4"/>
    <n v="2"/>
    <n v="2"/>
    <n v="314"/>
    <n v="2010"/>
    <s v="48a Celia St"/>
    <s v="Bentleigh East"/>
    <s v="Glen Eira"/>
    <s v="Southern Metropolitan"/>
    <n v="9"/>
    <n v="2016"/>
  </r>
  <r>
    <d v="2016-09-28T00:00:00"/>
    <n v="700000"/>
    <x v="0"/>
    <s v="Cunninghams"/>
    <x v="1"/>
    <n v="3073"/>
    <n v="3"/>
    <n v="1"/>
    <n v="1"/>
    <n v="621"/>
    <n v="1950"/>
    <s v="906 High St"/>
    <s v="Reservoir"/>
    <s v="Darebin"/>
    <s v="Northern Metropolitan"/>
    <n v="9"/>
    <n v="2016"/>
  </r>
  <r>
    <d v="2016-09-28T00:00:00"/>
    <n v="900000"/>
    <x v="0"/>
    <s v="Cunninghams"/>
    <x v="1"/>
    <n v="3072"/>
    <n v="4"/>
    <n v="2"/>
    <n v="1"/>
    <n v="530"/>
    <n v="1940"/>
    <s v="164 Gower St"/>
    <s v="Preston"/>
    <s v="Darebin"/>
    <s v="Northern Metropolitan"/>
    <n v="9"/>
    <n v="2016"/>
  </r>
  <r>
    <d v="2016-09-28T00:00:00"/>
    <n v="1300000"/>
    <x v="0"/>
    <s v="Jones and Jones"/>
    <x v="0"/>
    <n v="3070"/>
    <n v="4"/>
    <n v="3"/>
    <n v="2"/>
    <n v="187"/>
    <n v="1970"/>
    <s v="43 Salisbury Gr"/>
    <s v="Northcote"/>
    <s v="Darebin"/>
    <s v="Northern Metropolitan"/>
    <n v="9"/>
    <n v="2016"/>
  </r>
  <r>
    <d v="2016-09-28T00:00:00"/>
    <n v="463000"/>
    <x v="1"/>
    <s v="Property Barons"/>
    <x v="1"/>
    <n v="3020"/>
    <n v="2"/>
    <n v="1"/>
    <n v="1"/>
    <n v="199"/>
    <m/>
    <s v="25 Brisbane St"/>
    <s v="Albion"/>
    <s v="Brimbank"/>
    <s v="Western Metropolitan"/>
    <n v="9"/>
    <n v="2016"/>
  </r>
  <r>
    <d v="2016-09-28T00:00:00"/>
    <n v="1800000"/>
    <x v="0"/>
    <s v="Jones and Jones"/>
    <x v="0"/>
    <n v="3101"/>
    <n v="3"/>
    <n v="2"/>
    <n v="1"/>
    <n v="336"/>
    <n v="1910"/>
    <s v="26 Queen St"/>
    <s v="Kew"/>
    <s v="Boroondara"/>
    <s v="Southern Metropolitan"/>
    <n v="9"/>
    <n v="2016"/>
  </r>
  <r>
    <d v="2016-09-28T00:00:00"/>
    <n v="6500000"/>
    <x v="0"/>
    <s v="Jones and Jones"/>
    <x v="1"/>
    <n v="3101"/>
    <n v="6"/>
    <n v="6"/>
    <n v="3"/>
    <n v="1334"/>
    <n v="1890"/>
    <s v="15 Barry St"/>
    <s v="Kew"/>
    <s v="Boroondara"/>
    <s v="Southern Metropolitan"/>
    <n v="9"/>
    <n v="2016"/>
  </r>
  <r>
    <d v="2016-09-28T00:00:00"/>
    <n v="852000"/>
    <x v="0"/>
    <s v="Cunninghams"/>
    <x v="1"/>
    <n v="3084"/>
    <n v="3"/>
    <n v="1"/>
    <n v="1"/>
    <n v="776"/>
    <n v="1946"/>
    <s v="20 Finlayson St"/>
    <s v="Rosanna"/>
    <s v="Banyule"/>
    <s v="Eastern Metropolitan"/>
    <n v="9"/>
    <n v="2016"/>
  </r>
  <r>
    <d v="2016-09-29T00:00:00"/>
    <n v="1130000"/>
    <x v="0"/>
    <s v="Metro Ladder"/>
    <x v="1"/>
    <n v="3141"/>
    <n v="2"/>
    <n v="1"/>
    <n v="1"/>
    <n v="132"/>
    <n v="1900"/>
    <s v="39 Hardy St"/>
    <s v="South Yarra"/>
    <s v="Stonnington"/>
    <s v="Southern Metropolitan"/>
    <n v="9"/>
    <n v="2016"/>
  </r>
  <r>
    <d v="2016-09-29T00:00:00"/>
    <n v="1780000"/>
    <x v="0"/>
    <s v="Jones and Jones"/>
    <x v="0"/>
    <n v="3141"/>
    <n v="3"/>
    <n v="2"/>
    <n v="1"/>
    <n v="198"/>
    <m/>
    <s v="48 Howitt St"/>
    <s v="South Yarra"/>
    <s v="Stonnington"/>
    <s v="Southern Metropolitan"/>
    <n v="9"/>
    <n v="2016"/>
  </r>
  <r>
    <d v="2016-09-29T00:00:00"/>
    <n v="2810000"/>
    <x v="0"/>
    <s v="Cunninghams"/>
    <x v="1"/>
    <n v="3143"/>
    <n v="5"/>
    <n v="2"/>
    <n v="2"/>
    <n v="617"/>
    <m/>
    <s v="16 Llaneast St"/>
    <s v="Armadale"/>
    <s v="Stonnington"/>
    <s v="Southern Metropolitan"/>
    <n v="9"/>
    <n v="2016"/>
  </r>
  <r>
    <d v="2016-09-29T00:00:00"/>
    <n v="650000"/>
    <x v="0"/>
    <s v="Cunninghams"/>
    <x v="0"/>
    <n v="3044"/>
    <n v="4"/>
    <n v="1"/>
    <n v="2"/>
    <n v="410"/>
    <n v="1940"/>
    <s v="12 Derby St"/>
    <s v="Pascoe Vale"/>
    <s v="Moreland"/>
    <s v="Northern Metropolitan"/>
    <n v="9"/>
    <n v="2016"/>
  </r>
  <r>
    <d v="2016-09-29T00:00:00"/>
    <n v="855000"/>
    <x v="0"/>
    <s v="Metro Ladder"/>
    <x v="1"/>
    <n v="3044"/>
    <n v="2"/>
    <n v="1"/>
    <n v="2"/>
    <n v="659"/>
    <m/>
    <s v="26 Northumberland Rd"/>
    <s v="Pascoe Vale"/>
    <s v="Moreland"/>
    <s v="Northern Metropolitan"/>
    <n v="9"/>
    <n v="2016"/>
  </r>
  <r>
    <d v="2016-09-29T00:00:00"/>
    <n v="650000"/>
    <x v="1"/>
    <s v="Cunninghams"/>
    <x v="1"/>
    <n v="3040"/>
    <n v="2"/>
    <n v="1"/>
    <n v="1"/>
    <n v="156"/>
    <n v="1994"/>
    <s v="3/82 Glass St"/>
    <s v="Essendon"/>
    <s v="Moonee Valley"/>
    <s v="Western Metropolitan"/>
    <n v="9"/>
    <n v="2016"/>
  </r>
  <r>
    <d v="2016-09-29T00:00:00"/>
    <n v="860000"/>
    <x v="0"/>
    <s v="Cunninghams"/>
    <x v="1"/>
    <n v="3012"/>
    <n v="3"/>
    <n v="1"/>
    <n v="2"/>
    <n v="501"/>
    <n v="1960"/>
    <s v="31 Napoleon St"/>
    <s v="West Footscray"/>
    <s v="Maribyrnong"/>
    <s v="Western Metropolitan"/>
    <n v="9"/>
    <n v="2016"/>
  </r>
  <r>
    <d v="2016-09-29T00:00:00"/>
    <n v="1001000"/>
    <x v="0"/>
    <s v="Maxwells"/>
    <x v="1"/>
    <n v="3011"/>
    <n v="3"/>
    <n v="1"/>
    <n v="1"/>
    <n v="256"/>
    <m/>
    <s v="24 Perry St"/>
    <s v="Seddon"/>
    <s v="Maribyrnong"/>
    <s v="Western Metropolitan"/>
    <n v="9"/>
    <n v="2016"/>
  </r>
  <r>
    <d v="2016-09-29T00:00:00"/>
    <n v="1474000"/>
    <x v="0"/>
    <s v="Property Barons"/>
    <x v="1"/>
    <n v="3108"/>
    <n v="3"/>
    <n v="2"/>
    <n v="2"/>
    <n v="753"/>
    <m/>
    <s v="9 Ernst St"/>
    <s v="Doncaster"/>
    <s v="Manningham"/>
    <s v="Eastern Metropolitan"/>
    <n v="9"/>
    <n v="2016"/>
  </r>
  <r>
    <d v="2016-09-29T00:00:00"/>
    <n v="425000"/>
    <x v="1"/>
    <s v="Metro Ladder"/>
    <x v="1"/>
    <n v="3018"/>
    <n v="2"/>
    <n v="1"/>
    <n v="2"/>
    <n v="115"/>
    <n v="1980"/>
    <s v="4/5 Rose St"/>
    <s v="Altona"/>
    <s v="Hobsons Bay"/>
    <s v="Western Metropolitan"/>
    <n v="9"/>
    <n v="2016"/>
  </r>
  <r>
    <d v="2016-09-29T00:00:00"/>
    <n v="435000"/>
    <x v="1"/>
    <s v="Zimmerman"/>
    <x v="1"/>
    <n v="3204"/>
    <n v="2"/>
    <n v="1"/>
    <n v="1"/>
    <n v="0"/>
    <m/>
    <s v="14/21 Lillimur Rd"/>
    <s v="Ormond"/>
    <s v="Glen Eira"/>
    <s v="Southern Metropolitan"/>
    <n v="9"/>
    <n v="2016"/>
  </r>
  <r>
    <d v="2016-09-29T00:00:00"/>
    <n v="662000"/>
    <x v="1"/>
    <s v="Cunninghams"/>
    <x v="1"/>
    <n v="3163"/>
    <n v="2"/>
    <n v="2"/>
    <n v="1"/>
    <n v="0"/>
    <m/>
    <s v="10/81 Koornang Rd"/>
    <s v="Carnegie"/>
    <s v="Glen Eira"/>
    <s v="Southern Metropolitan"/>
    <n v="9"/>
    <n v="2016"/>
  </r>
  <r>
    <d v="2016-09-29T00:00:00"/>
    <n v="804000"/>
    <x v="1"/>
    <s v="Metro Ladder"/>
    <x v="1"/>
    <n v="3163"/>
    <n v="2"/>
    <n v="2"/>
    <n v="1"/>
    <n v="0"/>
    <n v="1993"/>
    <s v="4/299 Koornang Rd"/>
    <s v="Carnegie"/>
    <s v="Glen Eira"/>
    <s v="Southern Metropolitan"/>
    <n v="9"/>
    <n v="2016"/>
  </r>
  <r>
    <d v="2016-09-29T00:00:00"/>
    <n v="983500"/>
    <x v="1"/>
    <s v="Melbourne Homes"/>
    <x v="1"/>
    <n v="3163"/>
    <n v="2"/>
    <n v="1"/>
    <n v="1"/>
    <n v="333"/>
    <m/>
    <s v="16a Blackwood St"/>
    <s v="Carnegie"/>
    <s v="Glen Eira"/>
    <s v="Southern Metropolitan"/>
    <n v="9"/>
    <n v="2016"/>
  </r>
  <r>
    <d v="2016-09-29T00:00:00"/>
    <n v="920000"/>
    <x v="0"/>
    <s v="Cunninghams"/>
    <x v="1"/>
    <n v="3071"/>
    <n v="3"/>
    <n v="1"/>
    <n v="2"/>
    <n v="410"/>
    <m/>
    <s v="48 Leinster Gr"/>
    <s v="Thornbury"/>
    <s v="Darebin"/>
    <s v="Northern Metropolitan"/>
    <n v="9"/>
    <n v="2016"/>
  </r>
  <r>
    <d v="2016-09-29T00:00:00"/>
    <n v="1020000"/>
    <x v="0"/>
    <s v="Cunninghams"/>
    <x v="1"/>
    <n v="3070"/>
    <n v="2"/>
    <n v="1"/>
    <n v="2"/>
    <n v="347"/>
    <n v="1935"/>
    <s v="122 Emmaline St"/>
    <s v="Northcote"/>
    <s v="Darebin"/>
    <s v="Northern Metropolitan"/>
    <n v="9"/>
    <n v="2016"/>
  </r>
  <r>
    <d v="2016-09-29T00:00:00"/>
    <n v="545000"/>
    <x v="0"/>
    <s v="Property Barons"/>
    <x v="1"/>
    <n v="3020"/>
    <n v="3"/>
    <n v="1"/>
    <n v="2"/>
    <n v="512"/>
    <m/>
    <s v="38a Mailey St"/>
    <s v="Sunshine West"/>
    <s v="Brimbank"/>
    <s v="Western Metropolitan"/>
    <n v="9"/>
    <n v="2016"/>
  </r>
  <r>
    <d v="2016-09-29T00:00:00"/>
    <n v="560000"/>
    <x v="1"/>
    <s v="Metro Ladder"/>
    <x v="1"/>
    <n v="3122"/>
    <n v="2"/>
    <n v="1"/>
    <n v="1"/>
    <n v="0"/>
    <n v="2013"/>
    <s v="107/567 Glenferrie Rd"/>
    <s v="Hawthorn"/>
    <s v="Boroondara"/>
    <s v="Southern Metropolitan"/>
    <n v="9"/>
    <n v="2016"/>
  </r>
  <r>
    <d v="2016-09-29T00:00:00"/>
    <n v="620000"/>
    <x v="0"/>
    <s v="Jones and Jones"/>
    <x v="0"/>
    <n v="3124"/>
    <n v="2"/>
    <n v="1"/>
    <n v="1"/>
    <n v="122"/>
    <n v="1960"/>
    <s v="2/3 Tyrone St"/>
    <s v="Camberwell"/>
    <s v="Boroondara"/>
    <s v="Southern Metropolitan"/>
    <n v="9"/>
    <n v="2016"/>
  </r>
  <r>
    <d v="2016-09-29T00:00:00"/>
    <n v="650000"/>
    <x v="0"/>
    <s v="Metro Ladder"/>
    <x v="1"/>
    <n v="3085"/>
    <n v="3"/>
    <n v="1"/>
    <n v="1"/>
    <n v="706"/>
    <n v="1970"/>
    <s v="2 Debra Ct"/>
    <s v="Yallambie"/>
    <s v="Banyule"/>
    <s v="Northern Metropolitan"/>
    <n v="9"/>
    <n v="2016"/>
  </r>
  <r>
    <d v="2016-09-29T00:00:00"/>
    <n v="700000"/>
    <x v="0"/>
    <s v="Property Barons"/>
    <x v="1"/>
    <n v="3085"/>
    <n v="4"/>
    <n v="1"/>
    <n v="1"/>
    <n v="530"/>
    <m/>
    <s v="11 Tarcoola Dr"/>
    <s v="Yallambie"/>
    <s v="Banyule"/>
    <s v="Northern Metropolitan"/>
    <n v="9"/>
    <n v="2016"/>
  </r>
  <r>
    <d v="2016-09-29T00:00:00"/>
    <n v="870000"/>
    <x v="0"/>
    <s v="Cunninghams"/>
    <x v="0"/>
    <n v="3084"/>
    <n v="3"/>
    <n v="1"/>
    <n v="2"/>
    <n v="698"/>
    <n v="1960"/>
    <s v="159 Graham Rd"/>
    <s v="Viewbank"/>
    <s v="Banyule"/>
    <s v="Eastern Metropolitan"/>
    <n v="9"/>
    <n v="2016"/>
  </r>
  <r>
    <d v="2016-09-30T00:00:00"/>
    <n v="1280000"/>
    <x v="0"/>
    <s v="Cunninghams"/>
    <x v="1"/>
    <n v="3054"/>
    <n v="3"/>
    <n v="1"/>
    <n v="1"/>
    <n v="131"/>
    <m/>
    <s v="167 Richardson St"/>
    <s v="Carlton North"/>
    <s v="Yarra"/>
    <s v="Northern Metropolitan"/>
    <n v="9"/>
    <n v="2016"/>
  </r>
  <r>
    <d v="2016-09-30T00:00:00"/>
    <n v="497500"/>
    <x v="1"/>
    <s v="Metro Ladder"/>
    <x v="0"/>
    <n v="3183"/>
    <n v="2"/>
    <n v="1"/>
    <n v="0"/>
    <n v="0"/>
    <m/>
    <s v="5/11 Albion St"/>
    <s v="Balaclava"/>
    <s v="Port Phillip"/>
    <s v="Southern Metropolitan"/>
    <n v="9"/>
    <n v="2016"/>
  </r>
  <r>
    <d v="2016-09-30T00:00:00"/>
    <n v="550000"/>
    <x v="1"/>
    <s v="Flanders &amp; Fish"/>
    <x v="1"/>
    <n v="3184"/>
    <n v="2"/>
    <n v="1"/>
    <n v="1"/>
    <n v="0"/>
    <n v="1960"/>
    <s v="9/63 Ormond Rd"/>
    <s v="Elwood"/>
    <s v="Port Phillip"/>
    <s v="Southern Metropolitan"/>
    <n v="9"/>
    <n v="2016"/>
  </r>
  <r>
    <d v="2016-09-30T00:00:00"/>
    <n v="1350000"/>
    <x v="2"/>
    <s v="Metro Ladder"/>
    <x v="1"/>
    <n v="3184"/>
    <n v="3"/>
    <n v="2"/>
    <n v="2"/>
    <n v="1170"/>
    <m/>
    <s v="1/10 Wilton Gr"/>
    <s v="Elwood"/>
    <s v="Port Phillip"/>
    <s v="Southern Metropolitan"/>
    <n v="9"/>
    <n v="2016"/>
  </r>
  <r>
    <d v="2016-09-30T00:00:00"/>
    <n v="542500"/>
    <x v="0"/>
    <s v="Cunninghams"/>
    <x v="1"/>
    <n v="3046"/>
    <n v="2"/>
    <n v="1"/>
    <n v="1"/>
    <n v="359"/>
    <n v="1960"/>
    <s v="11 Dickinson St"/>
    <s v="Hadfield"/>
    <s v="Moreland"/>
    <s v="Northern Metropolitan"/>
    <n v="9"/>
    <n v="2016"/>
  </r>
  <r>
    <d v="2016-09-30T00:00:00"/>
    <n v="900000"/>
    <x v="0"/>
    <s v="Cunninghams"/>
    <x v="0"/>
    <n v="3046"/>
    <n v="3"/>
    <n v="1"/>
    <n v="1"/>
    <n v="705"/>
    <m/>
    <s v="63 Vincent St"/>
    <s v="Oak Park"/>
    <s v="Moreland"/>
    <s v="Northern Metropolitan"/>
    <n v="9"/>
    <n v="2016"/>
  </r>
  <r>
    <d v="2016-09-30T00:00:00"/>
    <n v="522500"/>
    <x v="0"/>
    <s v="Cunninghams"/>
    <x v="1"/>
    <n v="3034"/>
    <n v="2"/>
    <n v="1"/>
    <n v="1"/>
    <n v="220"/>
    <n v="1995"/>
    <s v="1/24 Bordeaux St"/>
    <s v="Avondale Heights"/>
    <s v="Moonee Valley"/>
    <s v="Western Metropolitan"/>
    <n v="9"/>
    <n v="2016"/>
  </r>
  <r>
    <d v="2016-09-30T00:00:00"/>
    <n v="773000"/>
    <x v="0"/>
    <s v="Metro Ladder"/>
    <x v="1"/>
    <n v="3042"/>
    <n v="4"/>
    <n v="3"/>
    <n v="4"/>
    <n v="531"/>
    <n v="1980"/>
    <s v="6 Kittyhawk St"/>
    <s v="Airport West"/>
    <s v="Moonee Valley"/>
    <s v="Western Metropolitan"/>
    <n v="9"/>
    <n v="2016"/>
  </r>
  <r>
    <d v="2016-09-30T00:00:00"/>
    <n v="421000"/>
    <x v="0"/>
    <s v="Property Barons"/>
    <x v="1"/>
    <n v="3047"/>
    <n v="3"/>
    <n v="1"/>
    <n v="1"/>
    <n v="607"/>
    <m/>
    <s v="58 Bliburg St"/>
    <s v="Jacana"/>
    <s v="Hume"/>
    <s v="Northern Metropolitan"/>
    <n v="9"/>
    <n v="2016"/>
  </r>
  <r>
    <d v="2016-09-30T00:00:00"/>
    <n v="643700"/>
    <x v="0"/>
    <s v="Sanders"/>
    <x v="0"/>
    <n v="3015"/>
    <n v="1"/>
    <n v="1"/>
    <n v="0"/>
    <n v="129"/>
    <n v="1900"/>
    <s v="10 Crawford St"/>
    <s v="Newport"/>
    <s v="Hobsons Bay"/>
    <s v="Western Metropolitan"/>
    <n v="9"/>
    <n v="2016"/>
  </r>
  <r>
    <d v="2016-09-30T00:00:00"/>
    <n v="1535000"/>
    <x v="0"/>
    <s v="Sanders"/>
    <x v="1"/>
    <n v="3016"/>
    <n v="3"/>
    <n v="1"/>
    <n v="1"/>
    <n v="507"/>
    <n v="1910"/>
    <s v="54 Twyford St"/>
    <s v="Williamstown"/>
    <s v="Hobsons Bay"/>
    <s v="Western Metropolitan"/>
    <n v="9"/>
    <n v="2016"/>
  </r>
  <r>
    <d v="2016-09-30T00:00:00"/>
    <n v="1095000"/>
    <x v="0"/>
    <s v="Jones and Jones"/>
    <x v="1"/>
    <n v="3204"/>
    <n v="3"/>
    <n v="2"/>
    <n v="1"/>
    <n v="581"/>
    <n v="1965"/>
    <s v="64 Tucker Rd"/>
    <s v="Bentleigh"/>
    <s v="Glen Eira"/>
    <s v="Southern Metropolitan"/>
    <n v="9"/>
    <n v="2016"/>
  </r>
  <r>
    <d v="2016-09-30T00:00:00"/>
    <n v="1770000"/>
    <x v="0"/>
    <s v="Metro Ladder"/>
    <x v="1"/>
    <n v="3204"/>
    <n v="3"/>
    <n v="2"/>
    <n v="2"/>
    <n v="667"/>
    <n v="1950"/>
    <s v="37 Lewis St"/>
    <s v="Ormond"/>
    <s v="Glen Eira"/>
    <s v="Southern Metropolitan"/>
    <n v="9"/>
    <n v="2016"/>
  </r>
  <r>
    <d v="2016-09-30T00:00:00"/>
    <n v="790000"/>
    <x v="0"/>
    <s v="Best Bricks"/>
    <x v="0"/>
    <n v="3070"/>
    <n v="2"/>
    <n v="1"/>
    <n v="1"/>
    <n v="136"/>
    <n v="2000"/>
    <s v="20 Salisbury Gr"/>
    <s v="Northcote"/>
    <s v="Darebin"/>
    <s v="Northern Metropolitan"/>
    <n v="9"/>
    <n v="2016"/>
  </r>
  <r>
    <d v="2016-09-30T00:00:00"/>
    <n v="557000"/>
    <x v="1"/>
    <s v="Cunninghams"/>
    <x v="1"/>
    <n v="3101"/>
    <n v="2"/>
    <n v="1"/>
    <n v="1"/>
    <n v="0"/>
    <m/>
    <s v="9/25 Derby St"/>
    <s v="Kew"/>
    <s v="Boroondara"/>
    <s v="Southern Metropolitan"/>
    <n v="9"/>
    <n v="2016"/>
  </r>
  <r>
    <d v="2016-09-30T00:00:00"/>
    <n v="1620000"/>
    <x v="0"/>
    <s v="Jones and Jones"/>
    <x v="1"/>
    <n v="3104"/>
    <n v="4"/>
    <n v="2"/>
    <n v="1"/>
    <n v="654"/>
    <n v="1960"/>
    <s v="20 Ajax St"/>
    <s v="Balwyn North"/>
    <s v="Boroondara"/>
    <s v="Southern Metropolitan"/>
    <n v="9"/>
    <n v="2016"/>
  </r>
  <r>
    <d v="2016-09-30T00:00:00"/>
    <n v="1750000"/>
    <x v="0"/>
    <s v="Property Barons"/>
    <x v="0"/>
    <n v="3104"/>
    <n v="3"/>
    <n v="1"/>
    <n v="2"/>
    <n v="854"/>
    <n v="1948"/>
    <s v="35 Corhampton Rd"/>
    <s v="Balwyn North"/>
    <s v="Boroondara"/>
    <s v="Southern Metropolitan"/>
    <n v="9"/>
    <n v="2016"/>
  </r>
  <r>
    <d v="2016-09-30T00:00:00"/>
    <n v="720000"/>
    <x v="1"/>
    <s v="Jones and Jones"/>
    <x v="1"/>
    <n v="3188"/>
    <n v="2"/>
    <n v="1"/>
    <n v="1"/>
    <n v="832"/>
    <m/>
    <s v="3/31 Thomas St"/>
    <s v="Hampton"/>
    <s v="Bayside"/>
    <s v="Southern Metropolitan"/>
    <n v="9"/>
    <n v="2016"/>
  </r>
  <r>
    <d v="2016-10-01T00:00:00"/>
    <n v="1450000"/>
    <x v="0"/>
    <s v="Cunninghams"/>
    <x v="1"/>
    <n v="3068"/>
    <n v="3"/>
    <n v="2"/>
    <n v="1"/>
    <n v="118"/>
    <n v="1905"/>
    <s v="55 Seacombe St"/>
    <s v="Fitzroy North"/>
    <s v="Yarra"/>
    <s v="Northern Metropolitan"/>
    <n v="10"/>
    <n v="2016"/>
  </r>
  <r>
    <d v="2016-10-01T00:00:00"/>
    <n v="1125000"/>
    <x v="0"/>
    <s v="Melbourne Homes"/>
    <x v="0"/>
    <n v="3141"/>
    <n v="3"/>
    <n v="1"/>
    <n v="0"/>
    <n v="146"/>
    <n v="1910"/>
    <s v="9 Moore St"/>
    <s v="South Yarra"/>
    <s v="Stonnington"/>
    <s v="Southern Metropolitan"/>
    <n v="10"/>
    <n v="2016"/>
  </r>
  <r>
    <d v="2016-10-01T00:00:00"/>
    <n v="395000"/>
    <x v="1"/>
    <s v="Jones and Jones"/>
    <x v="0"/>
    <n v="3182"/>
    <n v="1"/>
    <n v="1"/>
    <n v="1"/>
    <n v="1286"/>
    <n v="1975"/>
    <s v="5/72 Barkly St"/>
    <s v="St Kilda"/>
    <s v="Port Phillip"/>
    <s v="Southern Metropolitan"/>
    <n v="10"/>
    <n v="2016"/>
  </r>
  <r>
    <d v="2016-10-01T00:00:00"/>
    <n v="500000"/>
    <x v="0"/>
    <s v="Cunninghams"/>
    <x v="1"/>
    <n v="3046"/>
    <n v="3"/>
    <n v="1"/>
    <n v="1"/>
    <n v="589"/>
    <m/>
    <s v="62 Everard St"/>
    <s v="Glenroy"/>
    <s v="Moreland"/>
    <s v="Northern Metropolitan"/>
    <n v="10"/>
    <n v="2016"/>
  </r>
  <r>
    <d v="2016-10-01T00:00:00"/>
    <n v="510000"/>
    <x v="2"/>
    <s v="Maxwells"/>
    <x v="1"/>
    <n v="3044"/>
    <n v="2"/>
    <n v="1"/>
    <n v="1"/>
    <n v="110"/>
    <n v="2013"/>
    <s v="2/42 Railway Pde"/>
    <s v="Pascoe Vale"/>
    <s v="Moreland"/>
    <s v="Northern Metropolitan"/>
    <n v="10"/>
    <n v="2016"/>
  </r>
  <r>
    <d v="2016-10-01T00:00:00"/>
    <n v="619000"/>
    <x v="0"/>
    <s v="Cunninghams"/>
    <x v="1"/>
    <n v="3060"/>
    <n v="2"/>
    <n v="1"/>
    <n v="2"/>
    <n v="640"/>
    <n v="1970"/>
    <s v="13 McDougall St"/>
    <s v="Fawkner"/>
    <s v="Moreland"/>
    <s v="Northern Metropolitan"/>
    <n v="10"/>
    <n v="2016"/>
  </r>
  <r>
    <d v="2016-10-01T00:00:00"/>
    <n v="565000"/>
    <x v="1"/>
    <s v="Jones and Jones"/>
    <x v="1"/>
    <n v="3039"/>
    <n v="3"/>
    <n v="2"/>
    <n v="1"/>
    <n v="0"/>
    <n v="2001"/>
    <s v="106/26 Shuter St"/>
    <s v="Moonee Ponds"/>
    <s v="Moonee Valley"/>
    <s v="Western Metropolitan"/>
    <n v="10"/>
    <n v="2016"/>
  </r>
  <r>
    <d v="2016-10-01T00:00:00"/>
    <n v="703000"/>
    <x v="0"/>
    <s v="Cunninghams"/>
    <x v="1"/>
    <n v="3033"/>
    <n v="3"/>
    <n v="2"/>
    <n v="2"/>
    <n v="683"/>
    <n v="1995"/>
    <s v="16 Border Dr"/>
    <s v="Keilor East"/>
    <s v="Moonee Valley"/>
    <s v="Western Metropolitan"/>
    <n v="10"/>
    <n v="2016"/>
  </r>
  <r>
    <d v="2016-10-01T00:00:00"/>
    <n v="762000"/>
    <x v="0"/>
    <s v="Cunninghams"/>
    <x v="1"/>
    <n v="3034"/>
    <n v="4"/>
    <n v="2"/>
    <n v="2"/>
    <n v="589"/>
    <n v="1961"/>
    <s v="109 North Rd"/>
    <s v="Avondale Heights"/>
    <s v="Moonee Valley"/>
    <s v="Western Metropolitan"/>
    <n v="10"/>
    <n v="2016"/>
  </r>
  <r>
    <d v="2016-10-01T00:00:00"/>
    <n v="400000"/>
    <x v="1"/>
    <s v="Cunninghams"/>
    <x v="0"/>
    <n v="3166"/>
    <n v="2"/>
    <n v="1"/>
    <n v="1"/>
    <n v="100"/>
    <n v="1975"/>
    <s v="5/7 Warrigal Rd"/>
    <s v="Hughesdale"/>
    <s v="Monash"/>
    <s v="Southern Metropolitan"/>
    <n v="10"/>
    <n v="2016"/>
  </r>
  <r>
    <d v="2016-10-01T00:00:00"/>
    <n v="571000"/>
    <x v="1"/>
    <s v="Metro Ladder"/>
    <x v="1"/>
    <n v="3011"/>
    <n v="2"/>
    <n v="2"/>
    <n v="1"/>
    <n v="0"/>
    <n v="2013"/>
    <s v="13/41 Moreland St"/>
    <s v="Footscray"/>
    <s v="Maribyrnong"/>
    <s v="Western Metropolitan"/>
    <n v="10"/>
    <n v="2016"/>
  </r>
  <r>
    <d v="2016-10-01T00:00:00"/>
    <n v="517500"/>
    <x v="1"/>
    <s v="Jones and Jones"/>
    <x v="1"/>
    <n v="3204"/>
    <n v="3"/>
    <n v="1"/>
    <n v="1"/>
    <n v="0"/>
    <n v="1970"/>
    <s v="8/187 Tucker Rd"/>
    <s v="Bentleigh"/>
    <s v="Glen Eira"/>
    <s v="Southern Metropolitan"/>
    <n v="10"/>
    <n v="2016"/>
  </r>
  <r>
    <d v="2016-10-01T00:00:00"/>
    <n v="1385000"/>
    <x v="0"/>
    <s v="Metro Ladder"/>
    <x v="1"/>
    <n v="3204"/>
    <n v="4"/>
    <n v="2"/>
    <n v="1"/>
    <n v="576"/>
    <n v="1920"/>
    <s v="15 Wilson St"/>
    <s v="Bentleigh"/>
    <s v="Glen Eira"/>
    <s v="Southern Metropolitan"/>
    <n v="10"/>
    <n v="2016"/>
  </r>
  <r>
    <d v="2016-10-01T00:00:00"/>
    <n v="1410000"/>
    <x v="0"/>
    <s v="Metro Ladder"/>
    <x v="1"/>
    <n v="3165"/>
    <n v="2"/>
    <n v="1"/>
    <n v="2"/>
    <n v="768"/>
    <m/>
    <s v="18 Mervin St"/>
    <s v="Bentleigh East"/>
    <s v="Glen Eira"/>
    <s v="Southern Metropolitan"/>
    <n v="10"/>
    <n v="2016"/>
  </r>
  <r>
    <d v="2016-10-01T00:00:00"/>
    <n v="1475000"/>
    <x v="0"/>
    <s v="Jones and Jones"/>
    <x v="1"/>
    <n v="3165"/>
    <n v="5"/>
    <n v="2"/>
    <n v="2"/>
    <n v="729"/>
    <m/>
    <s v="5 Kennedy St"/>
    <s v="Bentleigh East"/>
    <s v="Glen Eira"/>
    <s v="Southern Metropolitan"/>
    <n v="10"/>
    <n v="2016"/>
  </r>
  <r>
    <d v="2016-10-01T00:00:00"/>
    <n v="1880000"/>
    <x v="0"/>
    <s v="SJ"/>
    <x v="1"/>
    <n v="3163"/>
    <n v="4"/>
    <n v="2"/>
    <n v="3"/>
    <n v="932"/>
    <n v="1970"/>
    <s v="22 Neville St"/>
    <s v="Carnegie"/>
    <s v="Glen Eira"/>
    <s v="Southern Metropolitan"/>
    <n v="10"/>
    <n v="2016"/>
  </r>
  <r>
    <d v="2016-10-01T00:00:00"/>
    <n v="701000"/>
    <x v="0"/>
    <s v="Flanders &amp; Fish"/>
    <x v="1"/>
    <n v="3071"/>
    <n v="3"/>
    <n v="3"/>
    <n v="2"/>
    <n v="273"/>
    <n v="1958"/>
    <s v="220a Mansfield St"/>
    <s v="Thornbury"/>
    <s v="Darebin"/>
    <s v="Northern Metropolitan"/>
    <n v="10"/>
    <n v="2016"/>
  </r>
  <r>
    <d v="2016-10-01T00:00:00"/>
    <n v="1211000"/>
    <x v="0"/>
    <s v="Jones and Jones"/>
    <x v="1"/>
    <n v="3070"/>
    <n v="2"/>
    <n v="1"/>
    <n v="1"/>
    <n v="178"/>
    <n v="1900"/>
    <s v="52 Charles St"/>
    <s v="Northcote"/>
    <s v="Darebin"/>
    <s v="Northern Metropolitan"/>
    <n v="10"/>
    <n v="2016"/>
  </r>
  <r>
    <d v="2016-10-01T00:00:00"/>
    <n v="1300000"/>
    <x v="2"/>
    <s v="Jones and Jones"/>
    <x v="0"/>
    <n v="3187"/>
    <n v="3"/>
    <n v="2"/>
    <n v="2"/>
    <n v="337"/>
    <n v="2000"/>
    <s v="1/2 Robinson St"/>
    <s v="Brighton East"/>
    <s v="Bayside"/>
    <s v="Southern Metropolitan"/>
    <n v="10"/>
    <n v="2016"/>
  </r>
  <r>
    <d v="2016-10-01T00:00:00"/>
    <n v="1850000"/>
    <x v="0"/>
    <s v="Melbourne Homes"/>
    <x v="1"/>
    <n v="3187"/>
    <n v="4"/>
    <n v="2"/>
    <n v="2"/>
    <n v="617"/>
    <n v="1940"/>
    <s v="4 Marriage Rd"/>
    <s v="Brighton East"/>
    <s v="Bayside"/>
    <s v="Southern Metropolitan"/>
    <n v="10"/>
    <n v="2016"/>
  </r>
  <r>
    <d v="2016-10-01T00:00:00"/>
    <n v="2439500"/>
    <x v="0"/>
    <s v="Maxwells"/>
    <x v="1"/>
    <n v="3188"/>
    <n v="3"/>
    <n v="2"/>
    <n v="2"/>
    <n v="662"/>
    <n v="1880"/>
    <s v="38 Orlando St"/>
    <s v="Hampton"/>
    <s v="Bayside"/>
    <s v="Southern Metropolitan"/>
    <n v="10"/>
    <n v="2016"/>
  </r>
  <r>
    <d v="2016-10-01T00:00:00"/>
    <n v="565000"/>
    <x v="2"/>
    <s v="Property Barons"/>
    <x v="1"/>
    <n v="3081"/>
    <n v="2"/>
    <n v="2"/>
    <n v="1"/>
    <n v="201"/>
    <n v="2007"/>
    <s v="16 Bamfield Rd"/>
    <s v="Heidelberg Heights"/>
    <s v="Banyule"/>
    <s v="Eastern Metropolitan"/>
    <n v="10"/>
    <n v="2016"/>
  </r>
  <r>
    <d v="2016-10-02T00:00:00"/>
    <n v="750000"/>
    <x v="2"/>
    <s v="Jones and Jones"/>
    <x v="1"/>
    <n v="3066"/>
    <n v="2"/>
    <n v="1"/>
    <n v="1"/>
    <n v="115"/>
    <m/>
    <s v="69 Hotham St"/>
    <s v="Collingwood"/>
    <s v="Yarra"/>
    <s v="Northern Metropolitan"/>
    <n v="10"/>
    <n v="2016"/>
  </r>
  <r>
    <d v="2016-10-02T00:00:00"/>
    <n v="951000"/>
    <x v="0"/>
    <s v="Metro Ladder"/>
    <x v="1"/>
    <n v="3121"/>
    <n v="2"/>
    <n v="1"/>
    <n v="0"/>
    <n v="108"/>
    <n v="1905"/>
    <s v="80 Bunting St"/>
    <s v="Richmond"/>
    <s v="Yarra"/>
    <s v="Northern Metropolitan"/>
    <n v="10"/>
    <n v="2016"/>
  </r>
  <r>
    <d v="2016-10-02T00:00:00"/>
    <n v="955000"/>
    <x v="0"/>
    <s v="Melbourne Homes"/>
    <x v="1"/>
    <n v="3067"/>
    <n v="3"/>
    <n v="1"/>
    <n v="0"/>
    <n v="183"/>
    <m/>
    <s v="196 Nicholson St"/>
    <s v="Abbotsford"/>
    <s v="Yarra"/>
    <s v="Northern Metropolitan"/>
    <n v="10"/>
    <n v="2016"/>
  </r>
  <r>
    <d v="2016-10-02T00:00:00"/>
    <n v="1710000"/>
    <x v="0"/>
    <s v="Melbourne Homes"/>
    <x v="1"/>
    <n v="3068"/>
    <n v="3"/>
    <n v="2"/>
    <n v="0"/>
    <n v="357"/>
    <n v="1880"/>
    <s v="86 Clauscen St"/>
    <s v="Fitzroy North"/>
    <s v="Yarra"/>
    <s v="Northern Metropolitan"/>
    <n v="10"/>
    <n v="2016"/>
  </r>
  <r>
    <d v="2016-10-02T00:00:00"/>
    <n v="501000"/>
    <x v="1"/>
    <s v="Property Barons"/>
    <x v="0"/>
    <n v="3181"/>
    <n v="1"/>
    <n v="1"/>
    <n v="1"/>
    <n v="0"/>
    <n v="2005"/>
    <s v="7/8 The Avenue"/>
    <s v="Windsor"/>
    <s v="Port Phillip"/>
    <s v="Southern Metropolitan"/>
    <n v="10"/>
    <n v="2016"/>
  </r>
  <r>
    <d v="2016-10-02T00:00:00"/>
    <n v="1370000"/>
    <x v="0"/>
    <s v="Maxwells"/>
    <x v="1"/>
    <n v="3181"/>
    <n v="3"/>
    <n v="1"/>
    <n v="2"/>
    <n v="317"/>
    <n v="1900"/>
    <s v="115 Albert St"/>
    <s v="Windsor"/>
    <s v="Port Phillip"/>
    <s v="Southern Metropolitan"/>
    <n v="10"/>
    <n v="2016"/>
  </r>
  <r>
    <d v="2016-10-02T00:00:00"/>
    <n v="616000"/>
    <x v="0"/>
    <s v="Cunninghams"/>
    <x v="1"/>
    <n v="3044"/>
    <n v="3"/>
    <n v="1"/>
    <n v="1"/>
    <n v="190"/>
    <n v="1970"/>
    <s v="2a Kent Rd"/>
    <s v="Pascoe Vale"/>
    <s v="Moreland"/>
    <s v="Northern Metropolitan"/>
    <n v="10"/>
    <n v="2016"/>
  </r>
  <r>
    <d v="2016-10-02T00:00:00"/>
    <n v="1150000"/>
    <x v="0"/>
    <s v="Maxwells"/>
    <x v="1"/>
    <n v="3040"/>
    <n v="3"/>
    <n v="1"/>
    <n v="0"/>
    <n v="300"/>
    <n v="1900"/>
    <s v="7 Hilda St"/>
    <s v="Essendon"/>
    <s v="Moonee Valley"/>
    <s v="Western Metropolitan"/>
    <n v="10"/>
    <n v="2016"/>
  </r>
  <r>
    <d v="2016-10-02T00:00:00"/>
    <n v="965000"/>
    <x v="2"/>
    <s v="Jones and Jones"/>
    <x v="0"/>
    <n v="3148"/>
    <n v="4"/>
    <n v="3"/>
    <n v="2"/>
    <n v="273"/>
    <n v="2012"/>
    <s v="1/19 Warrina St"/>
    <s v="Chadstone"/>
    <s v="Monash"/>
    <s v="Southern Metropolitan"/>
    <n v="10"/>
    <n v="2016"/>
  </r>
  <r>
    <d v="2016-10-02T00:00:00"/>
    <n v="900000"/>
    <x v="0"/>
    <s v="Maxwells"/>
    <x v="1"/>
    <n v="3012"/>
    <n v="3"/>
    <n v="2"/>
    <n v="3"/>
    <n v="446"/>
    <n v="2006"/>
    <s v="9/24 Dongola Rd"/>
    <s v="West Footscray"/>
    <s v="Maribyrnong"/>
    <s v="Western Metropolitan"/>
    <n v="10"/>
    <n v="2016"/>
  </r>
  <r>
    <d v="2016-10-02T00:00:00"/>
    <n v="860000"/>
    <x v="0"/>
    <s v="Metro Ladder"/>
    <x v="0"/>
    <n v="3015"/>
    <n v="4"/>
    <n v="3"/>
    <n v="2"/>
    <n v="217"/>
    <m/>
    <s v="79 Blackshaws Rd"/>
    <s v="Newport"/>
    <s v="Hobsons Bay"/>
    <s v="Western Metropolitan"/>
    <n v="10"/>
    <n v="2016"/>
  </r>
  <r>
    <d v="2016-10-02T00:00:00"/>
    <n v="1085000"/>
    <x v="0"/>
    <s v="Zimmerman"/>
    <x v="1"/>
    <n v="3025"/>
    <n v="5"/>
    <n v="3"/>
    <n v="6"/>
    <n v="592"/>
    <n v="1965"/>
    <s v="45 Hearn St"/>
    <s v="Altona North"/>
    <s v="Hobsons Bay"/>
    <s v="Western Metropolitan"/>
    <n v="10"/>
    <n v="2016"/>
  </r>
  <r>
    <d v="2016-10-02T00:00:00"/>
    <n v="1266000"/>
    <x v="0"/>
    <s v="Metro Ladder"/>
    <x v="1"/>
    <n v="3165"/>
    <n v="3"/>
    <n v="1"/>
    <n v="3"/>
    <n v="676"/>
    <n v="1970"/>
    <s v="11 Melball St"/>
    <s v="Bentleigh East"/>
    <s v="Glen Eira"/>
    <s v="Southern Metropolitan"/>
    <n v="10"/>
    <n v="2016"/>
  </r>
  <r>
    <d v="2016-10-02T00:00:00"/>
    <n v="882500"/>
    <x v="0"/>
    <s v="Property Barons"/>
    <x v="1"/>
    <n v="3073"/>
    <n v="3"/>
    <n v="2"/>
    <n v="2"/>
    <n v="681"/>
    <n v="1940"/>
    <s v="28 Mendip Rd"/>
    <s v="Reservoir"/>
    <s v="Darebin"/>
    <s v="Northern Metropolitan"/>
    <n v="10"/>
    <n v="2016"/>
  </r>
  <r>
    <d v="2016-10-02T00:00:00"/>
    <n v="1130000"/>
    <x v="2"/>
    <s v="Cunninghams"/>
    <x v="1"/>
    <n v="3070"/>
    <n v="3"/>
    <n v="2"/>
    <n v="1"/>
    <n v="229"/>
    <m/>
    <s v="106 Christmas St"/>
    <s v="Northcote"/>
    <s v="Darebin"/>
    <s v="Northern Metropolitan"/>
    <n v="10"/>
    <n v="2016"/>
  </r>
  <r>
    <d v="2016-10-02T00:00:00"/>
    <n v="1400000"/>
    <x v="0"/>
    <s v="Best Bricks"/>
    <x v="1"/>
    <n v="3070"/>
    <n v="3"/>
    <n v="1"/>
    <n v="2"/>
    <n v="582"/>
    <n v="1932"/>
    <s v="14 Jenkins St"/>
    <s v="Northcote"/>
    <s v="Darebin"/>
    <s v="Northern Metropolitan"/>
    <n v="10"/>
    <n v="2016"/>
  </r>
  <r>
    <d v="2016-10-02T00:00:00"/>
    <n v="1676000"/>
    <x v="0"/>
    <s v="Jones and Jones"/>
    <x v="1"/>
    <n v="3070"/>
    <n v="3"/>
    <n v="1"/>
    <n v="2"/>
    <n v="401"/>
    <m/>
    <s v="48 Barry St"/>
    <s v="Northcote"/>
    <s v="Darebin"/>
    <s v="Northern Metropolitan"/>
    <n v="10"/>
    <n v="2016"/>
  </r>
  <r>
    <d v="2016-10-02T00:00:00"/>
    <n v="2000000"/>
    <x v="0"/>
    <s v="Flanders &amp; Fish"/>
    <x v="0"/>
    <n v="3104"/>
    <n v="3"/>
    <n v="1"/>
    <n v="2"/>
    <n v="75100"/>
    <m/>
    <s v="9 Gildan St"/>
    <s v="Balwyn North"/>
    <s v="Boroondara"/>
    <s v="Southern Metropolitan"/>
    <n v="10"/>
    <n v="2016"/>
  </r>
  <r>
    <d v="2016-10-02T00:00:00"/>
    <n v="3075000"/>
    <x v="0"/>
    <s v="Cunninghams"/>
    <x v="1"/>
    <n v="3188"/>
    <n v="5"/>
    <n v="2"/>
    <n v="2"/>
    <n v="830"/>
    <n v="1901"/>
    <s v="29 Thomas St"/>
    <s v="Hampton"/>
    <s v="Bayside"/>
    <s v="Southern Metropolitan"/>
    <n v="10"/>
    <n v="2016"/>
  </r>
  <r>
    <d v="2016-10-03T00:00:00"/>
    <n v="325000"/>
    <x v="1"/>
    <s v="Cunninghams"/>
    <x v="0"/>
    <n v="3181"/>
    <n v="1"/>
    <n v="1"/>
    <n v="1"/>
    <n v="0"/>
    <m/>
    <s v="10/37 Greville St"/>
    <s v="Prahran"/>
    <s v="Stonnington"/>
    <s v="Southern Metropolitan"/>
    <n v="10"/>
    <n v="2016"/>
  </r>
  <r>
    <d v="2016-10-03T00:00:00"/>
    <n v="460000"/>
    <x v="1"/>
    <s v="Metro Ladder"/>
    <x v="0"/>
    <n v="3146"/>
    <n v="2"/>
    <n v="1"/>
    <n v="1"/>
    <n v="0"/>
    <m/>
    <s v="8/13 Glenvale Rd"/>
    <s v="Glen Iris"/>
    <s v="Stonnington"/>
    <s v="Southern Metropolitan"/>
    <n v="10"/>
    <n v="2016"/>
  </r>
  <r>
    <d v="2016-10-03T00:00:00"/>
    <n v="857000"/>
    <x v="1"/>
    <s v="Cunninghams"/>
    <x v="1"/>
    <n v="3142"/>
    <n v="2"/>
    <n v="1"/>
    <n v="0"/>
    <n v="0"/>
    <m/>
    <s v="1/183 Kooyong Rd"/>
    <s v="Toorak"/>
    <s v="Stonnington"/>
    <s v="Southern Metropolitan"/>
    <n v="10"/>
    <n v="2016"/>
  </r>
  <r>
    <d v="2016-10-03T00:00:00"/>
    <n v="2800000"/>
    <x v="0"/>
    <s v="Sanders"/>
    <x v="1"/>
    <n v="3146"/>
    <n v="3"/>
    <n v="1"/>
    <n v="2"/>
    <n v="762"/>
    <n v="1930"/>
    <s v="1687 Malvern Rd"/>
    <s v="Glen Iris"/>
    <s v="Stonnington"/>
    <s v="Southern Metropolitan"/>
    <n v="10"/>
    <n v="2016"/>
  </r>
  <r>
    <d v="2016-10-03T00:00:00"/>
    <n v="1532000"/>
    <x v="0"/>
    <s v="Jones and Jones"/>
    <x v="1"/>
    <n v="3206"/>
    <n v="3"/>
    <n v="3"/>
    <n v="1"/>
    <n v="0"/>
    <m/>
    <s v="2b Dundas Pl"/>
    <s v="Albert Park"/>
    <s v="Port Phillip"/>
    <s v="Southern Metropolitan"/>
    <n v="10"/>
    <n v="2016"/>
  </r>
  <r>
    <d v="2016-10-03T00:00:00"/>
    <n v="480000"/>
    <x v="2"/>
    <s v="Cunninghams"/>
    <x v="0"/>
    <n v="3044"/>
    <n v="2"/>
    <n v="1"/>
    <n v="1"/>
    <n v="113"/>
    <n v="1988"/>
    <s v="2/58 Railway Pde"/>
    <s v="Pascoe Vale"/>
    <s v="Moreland"/>
    <s v="Northern Metropolitan"/>
    <n v="10"/>
    <n v="2016"/>
  </r>
  <r>
    <d v="2016-10-03T00:00:00"/>
    <n v="533000"/>
    <x v="1"/>
    <s v="Metro Ladder"/>
    <x v="0"/>
    <n v="3044"/>
    <n v="3"/>
    <n v="2"/>
    <n v="2"/>
    <n v="197"/>
    <n v="2007"/>
    <s v="4/143 Sussex St"/>
    <s v="Pascoe Vale"/>
    <s v="Moreland"/>
    <s v="Northern Metropolitan"/>
    <n v="10"/>
    <n v="2016"/>
  </r>
  <r>
    <d v="2016-10-03T00:00:00"/>
    <n v="470000"/>
    <x v="1"/>
    <s v="Cunninghams"/>
    <x v="0"/>
    <n v="3033"/>
    <n v="2"/>
    <n v="1"/>
    <n v="1"/>
    <n v="218"/>
    <m/>
    <s v="18a Berembong Dr"/>
    <s v="Keilor East"/>
    <s v="Moonee Valley"/>
    <s v="Western Metropolitan"/>
    <n v="10"/>
    <n v="2016"/>
  </r>
  <r>
    <d v="2016-10-03T00:00:00"/>
    <n v="740000"/>
    <x v="0"/>
    <s v="Flanders &amp; Fish"/>
    <x v="0"/>
    <n v="3034"/>
    <n v="3"/>
    <n v="1"/>
    <n v="2"/>
    <n v="607"/>
    <m/>
    <s v="57 North Rd"/>
    <s v="Avondale Heights"/>
    <s v="Moonee Valley"/>
    <s v="Western Metropolitan"/>
    <n v="10"/>
    <n v="2016"/>
  </r>
  <r>
    <d v="2016-10-03T00:00:00"/>
    <n v="881000"/>
    <x v="2"/>
    <s v="Cunninghams"/>
    <x v="1"/>
    <n v="3148"/>
    <n v="4"/>
    <n v="2"/>
    <n v="1"/>
    <n v="188"/>
    <n v="2014"/>
    <s v="2/19 Thurloo St"/>
    <s v="Chadstone"/>
    <s v="Monash"/>
    <s v="Southern Metropolitan"/>
    <n v="10"/>
    <n v="2016"/>
  </r>
  <r>
    <d v="2016-10-03T00:00:00"/>
    <n v="370000"/>
    <x v="1"/>
    <s v="Melbourne Homes"/>
    <x v="0"/>
    <n v="3163"/>
    <n v="2"/>
    <n v="1"/>
    <n v="1"/>
    <n v="0"/>
    <n v="1950"/>
    <s v="14/82 Coorigil Rd"/>
    <s v="Carnegie"/>
    <s v="Glen Eira"/>
    <s v="Southern Metropolitan"/>
    <n v="10"/>
    <n v="2016"/>
  </r>
  <r>
    <d v="2016-10-03T00:00:00"/>
    <n v="1000000"/>
    <x v="0"/>
    <s v="Jones and Jones"/>
    <x v="1"/>
    <n v="3165"/>
    <n v="3"/>
    <n v="1"/>
    <n v="2"/>
    <n v="576"/>
    <m/>
    <s v="76 Bignell Rd"/>
    <s v="Bentleigh East"/>
    <s v="Glen Eira"/>
    <s v="Southern Metropolitan"/>
    <n v="10"/>
    <n v="2016"/>
  </r>
  <r>
    <d v="2016-10-03T00:00:00"/>
    <n v="2620000"/>
    <x v="0"/>
    <s v="Jones and Jones"/>
    <x v="1"/>
    <n v="3204"/>
    <n v="4"/>
    <n v="4"/>
    <n v="2"/>
    <n v="579"/>
    <n v="2012"/>
    <s v="11 Wilson St"/>
    <s v="Bentleigh"/>
    <s v="Glen Eira"/>
    <s v="Southern Metropolitan"/>
    <n v="10"/>
    <n v="2016"/>
  </r>
  <r>
    <d v="2016-10-03T00:00:00"/>
    <n v="435000"/>
    <x v="1"/>
    <s v="Cunninghams"/>
    <x v="1"/>
    <n v="3070"/>
    <n v="1"/>
    <n v="1"/>
    <n v="2"/>
    <n v="0"/>
    <n v="1970"/>
    <s v="12/20 Ross St"/>
    <s v="Northcote"/>
    <s v="Darebin"/>
    <s v="Northern Metropolitan"/>
    <n v="10"/>
    <n v="2016"/>
  </r>
  <r>
    <d v="2016-10-03T00:00:00"/>
    <n v="1200000"/>
    <x v="0"/>
    <s v="Cunninghams"/>
    <x v="0"/>
    <n v="3071"/>
    <n v="3"/>
    <n v="2"/>
    <n v="1"/>
    <n v="345"/>
    <n v="1905"/>
    <s v="146 Rossmoyne St"/>
    <s v="Thornbury"/>
    <s v="Darebin"/>
    <s v="Northern Metropolitan"/>
    <n v="10"/>
    <n v="2016"/>
  </r>
  <r>
    <d v="2016-10-03T00:00:00"/>
    <n v="2340000"/>
    <x v="0"/>
    <s v="Best Bricks"/>
    <x v="1"/>
    <n v="3070"/>
    <n v="4"/>
    <n v="2"/>
    <n v="3"/>
    <n v="824"/>
    <n v="1920"/>
    <s v="25 Simpson St"/>
    <s v="Northcote"/>
    <s v="Darebin"/>
    <s v="Northern Metropolitan"/>
    <n v="10"/>
    <n v="2016"/>
  </r>
  <r>
    <d v="2016-10-03T00:00:00"/>
    <n v="706000"/>
    <x v="1"/>
    <s v="Metro Ladder"/>
    <x v="1"/>
    <n v="3123"/>
    <n v="2"/>
    <n v="1"/>
    <n v="1"/>
    <n v="172"/>
    <n v="1960"/>
    <s v="4/43 Clifton Rd"/>
    <s v="Hawthorn East"/>
    <s v="Boroondara"/>
    <s v="Southern Metropolitan"/>
    <n v="10"/>
    <n v="2016"/>
  </r>
  <r>
    <d v="2016-10-03T00:00:00"/>
    <n v="2950000"/>
    <x v="0"/>
    <s v="Cunninghams"/>
    <x v="1"/>
    <n v="3126"/>
    <n v="4"/>
    <n v="2"/>
    <n v="2"/>
    <n v="687"/>
    <n v="1935"/>
    <s v="18 Irilbarra Rd"/>
    <s v="Canterbury"/>
    <s v="Boroondara"/>
    <s v="Southern Metropolitan"/>
    <n v="10"/>
    <n v="2016"/>
  </r>
  <r>
    <d v="2016-10-03T00:00:00"/>
    <n v="1550000"/>
    <x v="0"/>
    <s v="Jones and Jones"/>
    <x v="0"/>
    <n v="3186"/>
    <n v="3"/>
    <n v="2"/>
    <n v="2"/>
    <n v="663"/>
    <n v="1940"/>
    <s v="802 Hampton St"/>
    <s v="Brighton"/>
    <s v="Bayside"/>
    <s v="Southern Metropolitan"/>
    <n v="10"/>
    <n v="2016"/>
  </r>
  <r>
    <d v="2016-10-04T00:00:00"/>
    <n v="1110000"/>
    <x v="0"/>
    <s v="Jones and Jones"/>
    <x v="1"/>
    <n v="3078"/>
    <n v="3"/>
    <n v="2"/>
    <n v="2"/>
    <n v="208"/>
    <n v="2013"/>
    <s v="5/6 Yarralea St"/>
    <s v="Alphington"/>
    <s v="Yarra"/>
    <s v="Northern Metropolitan"/>
    <n v="10"/>
    <n v="2016"/>
  </r>
  <r>
    <d v="2016-10-04T00:00:00"/>
    <n v="1270000"/>
    <x v="0"/>
    <s v="Jones and Jones"/>
    <x v="1"/>
    <n v="3121"/>
    <n v="3"/>
    <n v="1"/>
    <n v="1"/>
    <n v="181"/>
    <n v="1900"/>
    <s v="19 Dickens St"/>
    <s v="Richmond"/>
    <s v="Yarra"/>
    <s v="Northern Metropolitan"/>
    <n v="10"/>
    <n v="2016"/>
  </r>
  <r>
    <d v="2016-10-04T00:00:00"/>
    <n v="1651000"/>
    <x v="0"/>
    <s v="Jones and Jones"/>
    <x v="1"/>
    <n v="3121"/>
    <n v="3"/>
    <n v="2"/>
    <n v="1"/>
    <n v="192"/>
    <n v="1900"/>
    <s v="320 Church St"/>
    <s v="Richmond"/>
    <s v="Yarra"/>
    <s v="Northern Metropolitan"/>
    <n v="10"/>
    <n v="2016"/>
  </r>
  <r>
    <d v="2016-10-04T00:00:00"/>
    <n v="1280000"/>
    <x v="0"/>
    <s v="Property Barons"/>
    <x v="1"/>
    <n v="3146"/>
    <n v="2"/>
    <n v="1"/>
    <n v="1"/>
    <n v="412"/>
    <n v="1950"/>
    <s v="1597 Malvern Rd"/>
    <s v="Glen Iris"/>
    <s v="Stonnington"/>
    <s v="Southern Metropolitan"/>
    <n v="10"/>
    <n v="2016"/>
  </r>
  <r>
    <d v="2016-10-04T00:00:00"/>
    <n v="1217500"/>
    <x v="0"/>
    <s v="Property Barons"/>
    <x v="1"/>
    <n v="3046"/>
    <n v="4"/>
    <n v="3"/>
    <n v="2"/>
    <n v="693"/>
    <n v="2014"/>
    <s v="47 Cardinal Rd"/>
    <s v="Glenroy"/>
    <s v="Moreland"/>
    <s v="Northern Metropolitan"/>
    <n v="10"/>
    <n v="2016"/>
  </r>
  <r>
    <d v="2016-10-04T00:00:00"/>
    <n v="1610000"/>
    <x v="0"/>
    <s v="Maxwells"/>
    <x v="1"/>
    <n v="3040"/>
    <n v="4"/>
    <n v="2"/>
    <n v="2"/>
    <n v="601"/>
    <n v="2010"/>
    <s v="37 Woodland St"/>
    <s v="Essendon"/>
    <s v="Moonee Valley"/>
    <s v="Western Metropolitan"/>
    <n v="10"/>
    <n v="2016"/>
  </r>
  <r>
    <d v="2016-10-04T00:00:00"/>
    <n v="520000"/>
    <x v="1"/>
    <s v="Metro Ladder"/>
    <x v="0"/>
    <n v="3141"/>
    <n v="2"/>
    <n v="1"/>
    <n v="1"/>
    <n v="0"/>
    <n v="1890"/>
    <s v="4/943 Punt Rd"/>
    <s v="South Yarra"/>
    <s v="Melbourne"/>
    <s v="Southern Metropolitan"/>
    <n v="10"/>
    <n v="2016"/>
  </r>
  <r>
    <d v="2016-10-04T00:00:00"/>
    <n v="1785000"/>
    <x v="0"/>
    <s v="Jones and Jones"/>
    <x v="1"/>
    <n v="3013"/>
    <n v="4"/>
    <n v="2"/>
    <n v="2"/>
    <n v="640"/>
    <m/>
    <s v="60 Hamilton St"/>
    <s v="Yarraville"/>
    <s v="Maribyrnong"/>
    <s v="Western Metropolitan"/>
    <n v="10"/>
    <n v="2016"/>
  </r>
  <r>
    <d v="2016-10-04T00:00:00"/>
    <n v="250000"/>
    <x v="1"/>
    <s v="Metro Ladder"/>
    <x v="0"/>
    <n v="3163"/>
    <n v="1"/>
    <n v="1"/>
    <n v="1"/>
    <n v="0"/>
    <n v="1960"/>
    <s v="12/66 Woornack Rd"/>
    <s v="Carnegie"/>
    <s v="Glen Eira"/>
    <s v="Southern Metropolitan"/>
    <n v="10"/>
    <n v="2016"/>
  </r>
  <r>
    <d v="2016-10-04T00:00:00"/>
    <n v="545000"/>
    <x v="1"/>
    <s v="Cunninghams"/>
    <x v="0"/>
    <n v="3163"/>
    <n v="2"/>
    <n v="1"/>
    <n v="1"/>
    <n v="109"/>
    <m/>
    <s v="3/35 Moonya Rd"/>
    <s v="Carnegie"/>
    <s v="Glen Eira"/>
    <s v="Southern Metropolitan"/>
    <n v="10"/>
    <n v="2016"/>
  </r>
  <r>
    <d v="2016-10-04T00:00:00"/>
    <n v="830000"/>
    <x v="0"/>
    <s v="Cunninghams"/>
    <x v="0"/>
    <n v="3073"/>
    <n v="4"/>
    <n v="1"/>
    <n v="4"/>
    <n v="791"/>
    <m/>
    <s v="52 Wilson Bvd"/>
    <s v="Reservoir"/>
    <s v="Darebin"/>
    <s v="Northern Metropolitan"/>
    <n v="10"/>
    <n v="2016"/>
  </r>
  <r>
    <d v="2016-10-04T00:00:00"/>
    <n v="190000"/>
    <x v="1"/>
    <s v="Flanders &amp; Fish"/>
    <x v="0"/>
    <n v="3020"/>
    <n v="2"/>
    <n v="1"/>
    <n v="1"/>
    <n v="0"/>
    <m/>
    <s v="5/25 Ridley St"/>
    <s v="Albion"/>
    <s v="Brimbank"/>
    <s v="Western Metropolitan"/>
    <n v="10"/>
    <n v="2016"/>
  </r>
  <r>
    <d v="2016-10-04T00:00:00"/>
    <n v="600000"/>
    <x v="0"/>
    <s v="Flanders &amp; Fish"/>
    <x v="0"/>
    <n v="3020"/>
    <n v="3"/>
    <n v="2"/>
    <n v="2"/>
    <n v="579"/>
    <n v="1999"/>
    <s v="7 Salvatore Ct"/>
    <s v="Sunshine West"/>
    <s v="Brimbank"/>
    <s v="Western Metropolitan"/>
    <n v="10"/>
    <n v="2016"/>
  </r>
  <r>
    <d v="2016-10-04T00:00:00"/>
    <n v="555000"/>
    <x v="1"/>
    <s v="Property Barons"/>
    <x v="0"/>
    <n v="3123"/>
    <n v="2"/>
    <n v="1"/>
    <n v="1"/>
    <n v="0"/>
    <n v="1970"/>
    <s v="7/11 Harts Pde"/>
    <s v="Hawthorn East"/>
    <s v="Boroondara"/>
    <s v="Southern Metropolitan"/>
    <n v="10"/>
    <n v="2016"/>
  </r>
  <r>
    <d v="2016-10-04T00:00:00"/>
    <n v="975000"/>
    <x v="0"/>
    <s v="Flanders &amp; Fish"/>
    <x v="0"/>
    <n v="3123"/>
    <n v="3"/>
    <n v="1"/>
    <n v="1"/>
    <n v="211"/>
    <n v="1990"/>
    <s v="2/60 Rathmines Rd"/>
    <s v="Hawthorn East"/>
    <s v="Boroondara"/>
    <s v="Southern Metropolitan"/>
    <n v="10"/>
    <n v="2016"/>
  </r>
  <r>
    <d v="2016-10-04T00:00:00"/>
    <n v="1050000"/>
    <x v="0"/>
    <s v="Cunninghams"/>
    <x v="0"/>
    <n v="3084"/>
    <n v="4"/>
    <n v="2"/>
    <n v="2"/>
    <n v="660"/>
    <n v="1977"/>
    <s v="3 The Nook"/>
    <s v="Viewbank"/>
    <s v="Banyule"/>
    <s v="Eastern Metropolitan"/>
    <n v="10"/>
    <n v="2016"/>
  </r>
  <r>
    <d v="2016-10-05T00:00:00"/>
    <n v="1252000"/>
    <x v="0"/>
    <s v="Cunninghams"/>
    <x v="1"/>
    <n v="3065"/>
    <n v="3"/>
    <n v="2"/>
    <n v="2"/>
    <n v="0"/>
    <n v="2004"/>
    <s v="3/18 Hanover St"/>
    <s v="Fitzroy"/>
    <s v="Yarra"/>
    <s v="Northern Metropolitan"/>
    <n v="10"/>
    <n v="2016"/>
  </r>
  <r>
    <d v="2016-10-05T00:00:00"/>
    <n v="1502000"/>
    <x v="0"/>
    <s v="Jones and Jones"/>
    <x v="1"/>
    <n v="3207"/>
    <n v="4"/>
    <n v="1"/>
    <n v="2"/>
    <n v="146"/>
    <n v="1880"/>
    <s v="89 Raglan St"/>
    <s v="Port Melbourne"/>
    <s v="Port Phillip"/>
    <s v="Southern Metropolitan"/>
    <n v="10"/>
    <n v="2016"/>
  </r>
  <r>
    <d v="2016-10-05T00:00:00"/>
    <n v="755000"/>
    <x v="0"/>
    <s v="Cunninghams"/>
    <x v="1"/>
    <n v="3056"/>
    <n v="2"/>
    <n v="1"/>
    <n v="1"/>
    <n v="159"/>
    <n v="1930"/>
    <s v="52 Talbot St"/>
    <s v="Brunswick"/>
    <s v="Moreland"/>
    <s v="Northern Metropolitan"/>
    <n v="10"/>
    <n v="2016"/>
  </r>
  <r>
    <d v="2016-10-05T00:00:00"/>
    <n v="990000"/>
    <x v="0"/>
    <s v="Metro Ladder"/>
    <x v="0"/>
    <n v="3058"/>
    <n v="4"/>
    <n v="1"/>
    <n v="1"/>
    <n v="488"/>
    <n v="1930"/>
    <s v="1 Shaftsbury St"/>
    <s v="Coburg"/>
    <s v="Moreland"/>
    <s v="Northern Metropolitan"/>
    <n v="10"/>
    <n v="2016"/>
  </r>
  <r>
    <d v="2016-10-05T00:00:00"/>
    <n v="830000"/>
    <x v="2"/>
    <s v="Property Barons"/>
    <x v="1"/>
    <n v="3042"/>
    <n v="3"/>
    <n v="3"/>
    <n v="2"/>
    <n v="303"/>
    <n v="2013"/>
    <s v="28 Coghlan St"/>
    <s v="Niddrie"/>
    <s v="Moonee Valley"/>
    <s v="Western Metropolitan"/>
    <n v="10"/>
    <n v="2016"/>
  </r>
  <r>
    <d v="2016-10-05T00:00:00"/>
    <n v="995000"/>
    <x v="0"/>
    <s v="Cunninghams"/>
    <x v="1"/>
    <n v="3032"/>
    <n v="3"/>
    <n v="2"/>
    <n v="1"/>
    <n v="314"/>
    <n v="2010"/>
    <s v="7 Dalgety Dr"/>
    <s v="Ascot Vale"/>
    <s v="Moonee Valley"/>
    <s v="Western Metropolitan"/>
    <n v="10"/>
    <n v="2016"/>
  </r>
  <r>
    <d v="2016-10-05T00:00:00"/>
    <n v="1316000"/>
    <x v="0"/>
    <s v="Cunninghams"/>
    <x v="1"/>
    <n v="3166"/>
    <n v="3"/>
    <n v="1"/>
    <n v="2"/>
    <n v="715"/>
    <n v="1949"/>
    <s v="30 Kinrade St"/>
    <s v="Hughesdale"/>
    <s v="Monash"/>
    <s v="Southern Metropolitan"/>
    <n v="10"/>
    <n v="2016"/>
  </r>
  <r>
    <d v="2016-10-05T00:00:00"/>
    <n v="458000"/>
    <x v="1"/>
    <s v="Flanders &amp; Fish"/>
    <x v="1"/>
    <n v="3031"/>
    <n v="2"/>
    <n v="1"/>
    <n v="1"/>
    <n v="0"/>
    <m/>
    <s v="208/86 Altona St"/>
    <s v="Kensington"/>
    <s v="Melbourne"/>
    <s v="Northern Metropolitan"/>
    <n v="10"/>
    <n v="2016"/>
  </r>
  <r>
    <d v="2016-10-05T00:00:00"/>
    <n v="850000"/>
    <x v="0"/>
    <s v="Cunninghams"/>
    <x v="0"/>
    <n v="3031"/>
    <n v="2"/>
    <n v="1"/>
    <n v="1"/>
    <n v="169"/>
    <n v="1900"/>
    <s v="123 Rankins Rd"/>
    <s v="Kensington"/>
    <s v="Melbourne"/>
    <s v="Northern Metropolitan"/>
    <n v="10"/>
    <n v="2016"/>
  </r>
  <r>
    <d v="2016-10-05T00:00:00"/>
    <n v="1600000"/>
    <x v="0"/>
    <s v="Cunninghams"/>
    <x v="0"/>
    <n v="3053"/>
    <n v="3"/>
    <n v="3"/>
    <n v="1"/>
    <n v="0"/>
    <m/>
    <s v="99 Neill St"/>
    <s v="Carlton"/>
    <s v="Melbourne"/>
    <s v="Northern Metropolitan"/>
    <n v="10"/>
    <n v="2016"/>
  </r>
  <r>
    <d v="2016-10-05T00:00:00"/>
    <n v="900500"/>
    <x v="0"/>
    <s v="Jones and Jones"/>
    <x v="1"/>
    <n v="3013"/>
    <n v="3"/>
    <n v="1"/>
    <n v="1"/>
    <n v="208"/>
    <n v="1970"/>
    <s v="46 Kingston St"/>
    <s v="Yarraville"/>
    <s v="Maribyrnong"/>
    <s v="Western Metropolitan"/>
    <n v="10"/>
    <n v="2016"/>
  </r>
  <r>
    <d v="2016-10-05T00:00:00"/>
    <n v="1336000"/>
    <x v="0"/>
    <s v="Maxwells"/>
    <x v="1"/>
    <n v="3012"/>
    <n v="4"/>
    <n v="2"/>
    <n v="1"/>
    <n v="343"/>
    <n v="1920"/>
    <s v="22 Coronation St"/>
    <s v="Kingsville"/>
    <s v="Maribyrnong"/>
    <s v="Western Metropolitan"/>
    <n v="10"/>
    <n v="2016"/>
  </r>
  <r>
    <d v="2016-10-05T00:00:00"/>
    <n v="492500"/>
    <x v="1"/>
    <s v="Property Barons"/>
    <x v="1"/>
    <n v="3108"/>
    <n v="2"/>
    <n v="1"/>
    <n v="1"/>
    <n v="65"/>
    <n v="1975"/>
    <s v="2/20 Wetherby Rd"/>
    <s v="Doncaster"/>
    <s v="Manningham"/>
    <s v="Eastern Metropolitan"/>
    <n v="10"/>
    <n v="2016"/>
  </r>
  <r>
    <d v="2016-10-05T00:00:00"/>
    <n v="722000"/>
    <x v="1"/>
    <s v="Melbourne Homes"/>
    <x v="0"/>
    <n v="3161"/>
    <n v="2"/>
    <n v="2"/>
    <n v="2"/>
    <n v="0"/>
    <n v="2011"/>
    <s v="13/378 Dandenong Rd"/>
    <s v="Caulfield North"/>
    <s v="Glen Eira"/>
    <s v="Southern Metropolitan"/>
    <n v="10"/>
    <n v="2016"/>
  </r>
  <r>
    <d v="2016-10-05T00:00:00"/>
    <n v="910000"/>
    <x v="0"/>
    <s v="Jones and Jones"/>
    <x v="1"/>
    <n v="3204"/>
    <n v="2"/>
    <n v="1"/>
    <n v="2"/>
    <n v="274"/>
    <n v="1970"/>
    <s v="13 Horsley St"/>
    <s v="Bentleigh"/>
    <s v="Glen Eira"/>
    <s v="Southern Metropolitan"/>
    <n v="10"/>
    <n v="2016"/>
  </r>
  <r>
    <d v="2016-10-05T00:00:00"/>
    <n v="1275000"/>
    <x v="0"/>
    <s v="Jones and Jones"/>
    <x v="1"/>
    <n v="3204"/>
    <n v="2"/>
    <n v="1"/>
    <n v="2"/>
    <n v="599"/>
    <m/>
    <s v="22 Hobart St"/>
    <s v="Bentleigh"/>
    <s v="Glen Eira"/>
    <s v="Southern Metropolitan"/>
    <n v="10"/>
    <n v="2016"/>
  </r>
  <r>
    <d v="2016-10-05T00:00:00"/>
    <n v="1352000"/>
    <x v="0"/>
    <s v="Metro Ladder"/>
    <x v="1"/>
    <n v="3165"/>
    <n v="4"/>
    <n v="2"/>
    <n v="2"/>
    <n v="618"/>
    <n v="1950"/>
    <s v="7 England St"/>
    <s v="Bentleigh East"/>
    <s v="Glen Eira"/>
    <s v="Southern Metropolitan"/>
    <n v="10"/>
    <n v="2016"/>
  </r>
  <r>
    <d v="2016-10-05T00:00:00"/>
    <n v="1650000"/>
    <x v="0"/>
    <s v="Cunninghams"/>
    <x v="1"/>
    <n v="3070"/>
    <n v="4"/>
    <n v="1"/>
    <n v="1"/>
    <n v="382"/>
    <n v="1970"/>
    <s v="78 Bridge St"/>
    <s v="Northcote"/>
    <s v="Darebin"/>
    <s v="Northern Metropolitan"/>
    <n v="10"/>
    <n v="2016"/>
  </r>
  <r>
    <d v="2016-10-05T00:00:00"/>
    <n v="1377000"/>
    <x v="0"/>
    <s v="Jones and Jones"/>
    <x v="1"/>
    <n v="3122"/>
    <n v="3"/>
    <n v="1"/>
    <n v="2"/>
    <n v="314"/>
    <n v="1890"/>
    <s v="23 William St"/>
    <s v="Hawthorn"/>
    <s v="Boroondara"/>
    <s v="Southern Metropolitan"/>
    <n v="10"/>
    <n v="2016"/>
  </r>
  <r>
    <d v="2016-10-05T00:00:00"/>
    <n v="1700000"/>
    <x v="0"/>
    <s v="Cunninghams"/>
    <x v="0"/>
    <n v="3103"/>
    <n v="4"/>
    <n v="1"/>
    <n v="1"/>
    <n v="672"/>
    <n v="1935"/>
    <s v="33 Power St"/>
    <s v="Balwyn"/>
    <s v="Boroondara"/>
    <s v="Southern Metropolitan"/>
    <n v="10"/>
    <n v="2016"/>
  </r>
  <r>
    <d v="2016-10-05T00:00:00"/>
    <n v="2177000"/>
    <x v="0"/>
    <s v="Flanders &amp; Fish"/>
    <x v="1"/>
    <n v="3124"/>
    <n v="3"/>
    <n v="1"/>
    <n v="2"/>
    <n v="635"/>
    <n v="1920"/>
    <s v="13 Smith Rd"/>
    <s v="Camberwell"/>
    <s v="Boroondara"/>
    <s v="Southern Metropolitan"/>
    <n v="10"/>
    <n v="2016"/>
  </r>
  <r>
    <d v="2016-10-05T00:00:00"/>
    <n v="3010000"/>
    <x v="0"/>
    <s v="Flanders &amp; Fish"/>
    <x v="1"/>
    <n v="3146"/>
    <n v="4"/>
    <n v="3"/>
    <n v="2"/>
    <n v="677"/>
    <n v="1910"/>
    <s v="15 Howitt St"/>
    <s v="Glen Iris"/>
    <s v="Boroondara"/>
    <s v="Southern Metropolitan"/>
    <n v="10"/>
    <n v="2016"/>
  </r>
  <r>
    <d v="2016-10-05T00:00:00"/>
    <n v="440000"/>
    <x v="1"/>
    <s v="Property Barons"/>
    <x v="0"/>
    <n v="3084"/>
    <n v="3"/>
    <n v="1"/>
    <n v="1"/>
    <n v="416"/>
    <m/>
    <s v="5/367 Lower Plenty Rd"/>
    <s v="Viewbank"/>
    <s v="Banyule"/>
    <s v="Eastern Metropolitan"/>
    <n v="10"/>
    <n v="2016"/>
  </r>
  <r>
    <d v="2016-10-05T00:00:00"/>
    <n v="960000"/>
    <x v="0"/>
    <s v="Property Barons"/>
    <x v="1"/>
    <n v="3084"/>
    <n v="3"/>
    <n v="2"/>
    <n v="2"/>
    <n v="656"/>
    <n v="1990"/>
    <s v="4 The Glade"/>
    <s v="Viewbank"/>
    <s v="Banyule"/>
    <s v="Eastern Metropolitan"/>
    <n v="10"/>
    <n v="2016"/>
  </r>
  <r>
    <d v="2016-10-06T00:00:00"/>
    <n v="713500"/>
    <x v="1"/>
    <s v="Jones and Jones"/>
    <x v="1"/>
    <n v="3066"/>
    <n v="2"/>
    <n v="2"/>
    <n v="1"/>
    <n v="1060"/>
    <n v="2010"/>
    <s v="10/30 Mater St"/>
    <s v="Collingwood"/>
    <s v="Yarra"/>
    <s v="Northern Metropolitan"/>
    <n v="10"/>
    <n v="2016"/>
  </r>
  <r>
    <d v="2016-10-06T00:00:00"/>
    <n v="715000"/>
    <x v="1"/>
    <s v="Cunninghams"/>
    <x v="1"/>
    <n v="3065"/>
    <n v="2"/>
    <n v="1"/>
    <n v="1"/>
    <n v="0"/>
    <n v="1900"/>
    <s v="101/416 Gore St"/>
    <s v="Fitzroy"/>
    <s v="Yarra"/>
    <s v="Northern Metropolitan"/>
    <n v="10"/>
    <n v="2016"/>
  </r>
  <r>
    <d v="2016-10-06T00:00:00"/>
    <n v="1440000"/>
    <x v="0"/>
    <s v="Cunninghams"/>
    <x v="1"/>
    <n v="3065"/>
    <n v="2"/>
    <n v="1"/>
    <n v="0"/>
    <n v="95"/>
    <m/>
    <s v="190 Gore St"/>
    <s v="Fitzroy"/>
    <s v="Yarra"/>
    <s v="Northern Metropolitan"/>
    <n v="10"/>
    <n v="2016"/>
  </r>
  <r>
    <d v="2016-10-06T00:00:00"/>
    <n v="1540000"/>
    <x v="0"/>
    <s v="Jones and Jones"/>
    <x v="1"/>
    <n v="3125"/>
    <n v="3"/>
    <n v="2"/>
    <n v="2"/>
    <n v="653"/>
    <n v="1950"/>
    <s v="19 Puerta St"/>
    <s v="Burwood"/>
    <s v="Whitehorse"/>
    <s v="Southern Metropolitan"/>
    <n v="10"/>
    <n v="2016"/>
  </r>
  <r>
    <d v="2016-10-06T00:00:00"/>
    <n v="1252000"/>
    <x v="1"/>
    <s v="Maxwells"/>
    <x v="0"/>
    <n v="3207"/>
    <n v="2"/>
    <n v="1"/>
    <n v="2"/>
    <n v="0"/>
    <m/>
    <s v="702/127 Beach St"/>
    <s v="Port Melbourne"/>
    <s v="Port Phillip"/>
    <s v="Southern Metropolitan"/>
    <n v="10"/>
    <n v="2016"/>
  </r>
  <r>
    <d v="2016-10-06T00:00:00"/>
    <n v="1925000"/>
    <x v="0"/>
    <s v="Jones and Jones"/>
    <x v="0"/>
    <n v="3184"/>
    <n v="3"/>
    <n v="1"/>
    <n v="1"/>
    <n v="393"/>
    <n v="1923"/>
    <s v="40 Wave St"/>
    <s v="Elwood"/>
    <s v="Port Phillip"/>
    <s v="Southern Metropolitan"/>
    <n v="10"/>
    <n v="2016"/>
  </r>
  <r>
    <d v="2016-10-06T00:00:00"/>
    <n v="500000"/>
    <x v="1"/>
    <s v="Metro Ladder"/>
    <x v="1"/>
    <n v="3055"/>
    <n v="2"/>
    <n v="1"/>
    <n v="1"/>
    <n v="0"/>
    <n v="1970"/>
    <s v="5/8 Murray St"/>
    <s v="Brunswick West"/>
    <s v="Moreland"/>
    <s v="Northern Metropolitan"/>
    <n v="10"/>
    <n v="2016"/>
  </r>
  <r>
    <d v="2016-10-06T00:00:00"/>
    <n v="550000"/>
    <x v="2"/>
    <s v="Flanders &amp; Fish"/>
    <x v="0"/>
    <n v="3046"/>
    <n v="3"/>
    <n v="2"/>
    <n v="2"/>
    <n v="212"/>
    <n v="2010"/>
    <s v="1/7 Harold St"/>
    <s v="Glenroy"/>
    <s v="Moreland"/>
    <s v="Northern Metropolitan"/>
    <n v="10"/>
    <n v="2016"/>
  </r>
  <r>
    <d v="2016-10-06T00:00:00"/>
    <n v="816000"/>
    <x v="0"/>
    <s v="Cunninghams"/>
    <x v="1"/>
    <n v="3055"/>
    <n v="2"/>
    <n v="2"/>
    <n v="1"/>
    <n v="343"/>
    <n v="1930"/>
    <s v="196 Melville Rd"/>
    <s v="Brunswick West"/>
    <s v="Moreland"/>
    <s v="Northern Metropolitan"/>
    <n v="10"/>
    <n v="2016"/>
  </r>
  <r>
    <d v="2016-10-06T00:00:00"/>
    <n v="1005000"/>
    <x v="0"/>
    <s v="Cunninghams"/>
    <x v="1"/>
    <n v="3055"/>
    <n v="2"/>
    <n v="1"/>
    <n v="1"/>
    <n v="284"/>
    <n v="1926"/>
    <s v="33 Whitby St"/>
    <s v="Brunswick West"/>
    <s v="Moreland"/>
    <s v="Northern Metropolitan"/>
    <n v="10"/>
    <n v="2016"/>
  </r>
  <r>
    <d v="2016-10-06T00:00:00"/>
    <n v="735000"/>
    <x v="0"/>
    <s v="Cunninghams"/>
    <x v="0"/>
    <n v="3033"/>
    <n v="4"/>
    <n v="2"/>
    <n v="2"/>
    <n v="547"/>
    <n v="2000"/>
    <s v="24 Yallop Ct"/>
    <s v="Keilor East"/>
    <s v="Moonee Valley"/>
    <s v="Western Metropolitan"/>
    <n v="10"/>
    <n v="2016"/>
  </r>
  <r>
    <d v="2016-10-06T00:00:00"/>
    <n v="1065000"/>
    <x v="0"/>
    <s v="Cunninghams"/>
    <x v="0"/>
    <n v="3040"/>
    <n v="2"/>
    <n v="1"/>
    <n v="2"/>
    <n v="477"/>
    <n v="1960"/>
    <s v="2 McHale Ct"/>
    <s v="Essendon"/>
    <s v="Moonee Valley"/>
    <s v="Western Metropolitan"/>
    <n v="10"/>
    <n v="2016"/>
  </r>
  <r>
    <d v="2016-10-06T00:00:00"/>
    <n v="1200000"/>
    <x v="0"/>
    <s v="Sanders"/>
    <x v="1"/>
    <n v="3041"/>
    <n v="3"/>
    <n v="2"/>
    <n v="2"/>
    <n v="1781"/>
    <m/>
    <s v="8 Woodland St"/>
    <s v="Strathmore"/>
    <s v="Moonee Valley"/>
    <s v="Western Metropolitan"/>
    <n v="10"/>
    <n v="2016"/>
  </r>
  <r>
    <d v="2016-10-06T00:00:00"/>
    <n v="790000"/>
    <x v="2"/>
    <s v="Maxwells"/>
    <x v="0"/>
    <n v="3031"/>
    <n v="3"/>
    <n v="2"/>
    <n v="2"/>
    <n v="1181"/>
    <n v="2003"/>
    <s v="148b Kensington Rd"/>
    <s v="Kensington"/>
    <s v="Melbourne"/>
    <s v="Northern Metropolitan"/>
    <n v="10"/>
    <n v="2016"/>
  </r>
  <r>
    <d v="2016-10-06T00:00:00"/>
    <n v="835000"/>
    <x v="0"/>
    <s v="Maxwells"/>
    <x v="0"/>
    <n v="3011"/>
    <n v="2"/>
    <n v="1"/>
    <n v="1"/>
    <n v="222"/>
    <n v="1920"/>
    <s v="35 Leander St"/>
    <s v="Footscray"/>
    <s v="Maribyrnong"/>
    <s v="Western Metropolitan"/>
    <n v="10"/>
    <n v="2016"/>
  </r>
  <r>
    <d v="2016-10-06T00:00:00"/>
    <n v="1053000"/>
    <x v="0"/>
    <s v="Cunninghams"/>
    <x v="1"/>
    <n v="3107"/>
    <n v="3"/>
    <n v="1"/>
    <n v="1"/>
    <n v="726"/>
    <n v="1960"/>
    <s v="9 Esther St"/>
    <s v="Templestowe Lower"/>
    <s v="Manningham"/>
    <s v="Eastern Metropolitan"/>
    <n v="10"/>
    <n v="2016"/>
  </r>
  <r>
    <d v="2016-10-06T00:00:00"/>
    <n v="760000"/>
    <x v="0"/>
    <s v="Melbourne Homes"/>
    <x v="1"/>
    <n v="3015"/>
    <n v="2"/>
    <n v="1"/>
    <n v="2"/>
    <n v="255"/>
    <n v="1930"/>
    <s v="16 Milford St"/>
    <s v="Newport"/>
    <s v="Hobsons Bay"/>
    <s v="Western Metropolitan"/>
    <n v="10"/>
    <n v="2016"/>
  </r>
  <r>
    <d v="2016-10-06T00:00:00"/>
    <n v="572000"/>
    <x v="1"/>
    <s v="Cunninghams"/>
    <x v="1"/>
    <n v="3163"/>
    <n v="2"/>
    <n v="2"/>
    <n v="1"/>
    <n v="0"/>
    <n v="2014"/>
    <s v="9/81 Koornang Rd"/>
    <s v="Carnegie"/>
    <s v="Glen Eira"/>
    <s v="Southern Metropolitan"/>
    <n v="10"/>
    <n v="2016"/>
  </r>
  <r>
    <d v="2016-10-06T00:00:00"/>
    <n v="1600000"/>
    <x v="0"/>
    <s v="Jones and Jones"/>
    <x v="1"/>
    <n v="3165"/>
    <n v="5"/>
    <n v="2"/>
    <n v="2"/>
    <n v="659"/>
    <n v="1930"/>
    <s v="790 North Rd"/>
    <s v="Bentleigh East"/>
    <s v="Glen Eira"/>
    <s v="Southern Metropolitan"/>
    <n v="10"/>
    <n v="2016"/>
  </r>
  <r>
    <d v="2016-10-06T00:00:00"/>
    <n v="1382500"/>
    <x v="0"/>
    <s v="Cunninghams"/>
    <x v="0"/>
    <n v="3070"/>
    <n v="3"/>
    <n v="2"/>
    <n v="2"/>
    <n v="286"/>
    <n v="2007"/>
    <s v="57A Derby St"/>
    <s v="Northcote"/>
    <s v="Darebin"/>
    <s v="Northern Metropolitan"/>
    <n v="10"/>
    <n v="2016"/>
  </r>
  <r>
    <d v="2016-10-06T00:00:00"/>
    <n v="500000"/>
    <x v="0"/>
    <s v="Metro Ladder"/>
    <x v="1"/>
    <n v="3021"/>
    <n v="4"/>
    <n v="2"/>
    <n v="2"/>
    <n v="579"/>
    <m/>
    <s v="13 Woburn Cl"/>
    <s v="Kealba"/>
    <s v="Brimbank"/>
    <s v="Western Metropolitan"/>
    <n v="10"/>
    <n v="2016"/>
  </r>
  <r>
    <d v="2016-10-06T00:00:00"/>
    <n v="1000000"/>
    <x v="2"/>
    <s v="Flanders &amp; Fish"/>
    <x v="0"/>
    <n v="3101"/>
    <n v="4"/>
    <n v="3"/>
    <n v="2"/>
    <n v="317"/>
    <m/>
    <s v="4/97 Earl St"/>
    <s v="Kew"/>
    <s v="Boroondara"/>
    <s v="Southern Metropolitan"/>
    <n v="10"/>
    <n v="2016"/>
  </r>
  <r>
    <d v="2016-10-06T00:00:00"/>
    <n v="1040000"/>
    <x v="1"/>
    <s v="Flanders &amp; Fish"/>
    <x v="1"/>
    <n v="3104"/>
    <n v="2"/>
    <n v="1"/>
    <n v="1"/>
    <n v="250"/>
    <n v="1995"/>
    <s v="3/48 Alpha St"/>
    <s v="Balwyn North"/>
    <s v="Boroondara"/>
    <s v="Southern Metropolitan"/>
    <n v="10"/>
    <n v="2016"/>
  </r>
  <r>
    <d v="2016-10-06T00:00:00"/>
    <n v="1300000"/>
    <x v="2"/>
    <s v="Flanders &amp; Fish"/>
    <x v="1"/>
    <n v="3124"/>
    <n v="3"/>
    <n v="2"/>
    <n v="2"/>
    <n v="342"/>
    <m/>
    <s v="1/1 Glen Iris Rd"/>
    <s v="Camberwell"/>
    <s v="Boroondara"/>
    <s v="Southern Metropolitan"/>
    <n v="10"/>
    <n v="2016"/>
  </r>
  <r>
    <d v="2016-10-06T00:00:00"/>
    <n v="1510000"/>
    <x v="0"/>
    <s v="Metro Ladder"/>
    <x v="0"/>
    <n v="3146"/>
    <n v="3"/>
    <n v="2"/>
    <n v="2"/>
    <n v="370"/>
    <m/>
    <s v="27 Pascoe St"/>
    <s v="Glen Iris"/>
    <s v="Boroondara"/>
    <s v="Southern Metropolitan"/>
    <n v="10"/>
    <n v="2016"/>
  </r>
  <r>
    <d v="2016-10-06T00:00:00"/>
    <n v="1800000"/>
    <x v="0"/>
    <s v="Cunninghams"/>
    <x v="0"/>
    <n v="3103"/>
    <n v="3"/>
    <n v="2"/>
    <n v="2"/>
    <n v="380"/>
    <n v="1980"/>
    <s v="1/7 Boston Rd"/>
    <s v="Balwyn"/>
    <s v="Boroondara"/>
    <s v="Southern Metropolitan"/>
    <n v="10"/>
    <n v="2016"/>
  </r>
  <r>
    <d v="2016-10-06T00:00:00"/>
    <n v="2150000"/>
    <x v="0"/>
    <s v="Property Barons"/>
    <x v="0"/>
    <n v="3104"/>
    <n v="4"/>
    <n v="2"/>
    <n v="2"/>
    <n v="730"/>
    <n v="1960"/>
    <s v="40 Stephens St"/>
    <s v="Balwyn North"/>
    <s v="Boroondara"/>
    <s v="Southern Metropolitan"/>
    <n v="10"/>
    <n v="2016"/>
  </r>
  <r>
    <d v="2016-10-06T00:00:00"/>
    <n v="1020000"/>
    <x v="0"/>
    <s v="Sanders"/>
    <x v="1"/>
    <n v="3079"/>
    <n v="2"/>
    <n v="1"/>
    <n v="1"/>
    <n v="557"/>
    <n v="1955"/>
    <s v="24 Dalveen Rd"/>
    <s v="Ivanhoe"/>
    <s v="Banyule"/>
    <s v="Eastern Metropolitan"/>
    <n v="10"/>
    <n v="2016"/>
  </r>
  <r>
    <d v="2016-10-06T00:00:00"/>
    <n v="1587500"/>
    <x v="0"/>
    <s v="Property Barons"/>
    <x v="1"/>
    <n v="3081"/>
    <n v="5"/>
    <n v="5"/>
    <n v="2"/>
    <n v="599"/>
    <n v="2013"/>
    <s v="78 Edwin St"/>
    <s v="Heidelberg Heights"/>
    <s v="Banyule"/>
    <s v="Eastern Metropolitan"/>
    <n v="10"/>
    <n v="2016"/>
  </r>
  <r>
    <d v="2016-10-06T00:00:00"/>
    <n v="1601000"/>
    <x v="0"/>
    <s v="Property Barons"/>
    <x v="1"/>
    <n v="3084"/>
    <n v="3"/>
    <n v="1"/>
    <n v="1"/>
    <n v="872"/>
    <n v="1960"/>
    <s v="34 Durham St"/>
    <s v="Eaglemont"/>
    <s v="Banyule"/>
    <s v="Eastern Metropolitan"/>
    <n v="10"/>
    <n v="2016"/>
  </r>
  <r>
    <d v="2016-10-07T00:00:00"/>
    <n v="666000"/>
    <x v="0"/>
    <s v="Cunninghams"/>
    <x v="1"/>
    <n v="3127"/>
    <n v="2"/>
    <n v="1"/>
    <n v="1"/>
    <n v="0"/>
    <m/>
    <s v="2/3 Inglisby Rd"/>
    <s v="Mont Albert"/>
    <s v="Whitehorse"/>
    <s v="Eastern Metropolitan"/>
    <n v="10"/>
    <n v="2016"/>
  </r>
  <r>
    <d v="2016-10-07T00:00:00"/>
    <n v="1250000"/>
    <x v="0"/>
    <s v="Jones and Jones"/>
    <x v="0"/>
    <n v="3127"/>
    <n v="4"/>
    <n v="2"/>
    <n v="2"/>
    <n v="457"/>
    <n v="1930"/>
    <s v="38 Park Rd"/>
    <s v="Surrey Hills"/>
    <s v="Whitehorse"/>
    <s v="Southern Metropolitan"/>
    <n v="10"/>
    <n v="2016"/>
  </r>
  <r>
    <d v="2016-10-07T00:00:00"/>
    <n v="1230000"/>
    <x v="0"/>
    <s v="Jones and Jones"/>
    <x v="1"/>
    <n v="3145"/>
    <n v="3"/>
    <n v="2"/>
    <n v="2"/>
    <n v="822"/>
    <m/>
    <s v="2a Ivanhoe Gr"/>
    <s v="Malvern East"/>
    <s v="Stonnington"/>
    <s v="Southern Metropolitan"/>
    <n v="10"/>
    <n v="2016"/>
  </r>
  <r>
    <d v="2016-10-07T00:00:00"/>
    <n v="638000"/>
    <x v="0"/>
    <s v="Property Barons"/>
    <x v="1"/>
    <n v="3046"/>
    <n v="4"/>
    <n v="2"/>
    <n v="1"/>
    <n v="624"/>
    <n v="2005"/>
    <s v="33 View St"/>
    <s v="Glenroy"/>
    <s v="Moreland"/>
    <s v="Northern Metropolitan"/>
    <n v="10"/>
    <n v="2016"/>
  </r>
  <r>
    <d v="2016-10-07T00:00:00"/>
    <n v="550000"/>
    <x v="1"/>
    <s v="Cunninghams"/>
    <x v="0"/>
    <n v="3040"/>
    <n v="2"/>
    <n v="1"/>
    <n v="1"/>
    <n v="0"/>
    <n v="1980"/>
    <s v="3/85 Tennyson St"/>
    <s v="Essendon"/>
    <s v="Moonee Valley"/>
    <s v="Western Metropolitan"/>
    <n v="10"/>
    <n v="2016"/>
  </r>
  <r>
    <d v="2016-10-07T00:00:00"/>
    <n v="680000"/>
    <x v="0"/>
    <s v="Cunninghams"/>
    <x v="0"/>
    <n v="3034"/>
    <n v="4"/>
    <n v="2"/>
    <n v="2"/>
    <n v="554"/>
    <n v="1960"/>
    <s v="72 Military Rd"/>
    <s v="Avondale Heights"/>
    <s v="Moonee Valley"/>
    <s v="Western Metropolitan"/>
    <n v="10"/>
    <n v="2016"/>
  </r>
  <r>
    <d v="2016-10-07T00:00:00"/>
    <n v="770000"/>
    <x v="0"/>
    <s v="Jones and Jones"/>
    <x v="1"/>
    <n v="3012"/>
    <n v="2"/>
    <n v="1"/>
    <n v="1"/>
    <n v="267"/>
    <n v="1940"/>
    <s v="50 Hex St"/>
    <s v="West Footscray"/>
    <s v="Maribyrnong"/>
    <s v="Western Metropolitan"/>
    <n v="10"/>
    <n v="2016"/>
  </r>
  <r>
    <d v="2016-10-07T00:00:00"/>
    <n v="850000"/>
    <x v="0"/>
    <s v="Jones and Jones"/>
    <x v="1"/>
    <n v="3013"/>
    <n v="2"/>
    <n v="1"/>
    <n v="1"/>
    <n v="201"/>
    <m/>
    <s v="14 Pearce St"/>
    <s v="Yarraville"/>
    <s v="Maribyrnong"/>
    <s v="Western Metropolitan"/>
    <n v="10"/>
    <n v="2016"/>
  </r>
  <r>
    <d v="2016-10-07T00:00:00"/>
    <n v="925000"/>
    <x v="0"/>
    <s v="Jones and Jones"/>
    <x v="0"/>
    <n v="3012"/>
    <n v="3"/>
    <n v="1"/>
    <n v="1"/>
    <n v="275"/>
    <n v="1920"/>
    <s v="57 Wales St"/>
    <s v="Kingsville"/>
    <s v="Maribyrnong"/>
    <s v="Western Metropolitan"/>
    <n v="10"/>
    <n v="2016"/>
  </r>
  <r>
    <d v="2016-10-07T00:00:00"/>
    <n v="830000"/>
    <x v="2"/>
    <s v="Best Bricks"/>
    <x v="0"/>
    <n v="3016"/>
    <n v="4"/>
    <n v="1"/>
    <n v="2"/>
    <n v="0"/>
    <m/>
    <s v="105 Dover Rd"/>
    <s v="Williamstown"/>
    <s v="Hobsons Bay"/>
    <s v="Western Metropolitan"/>
    <n v="10"/>
    <n v="2016"/>
  </r>
  <r>
    <d v="2016-10-07T00:00:00"/>
    <n v="365000"/>
    <x v="1"/>
    <s v="Metro Ladder"/>
    <x v="1"/>
    <n v="3163"/>
    <n v="1"/>
    <n v="1"/>
    <n v="1"/>
    <n v="0"/>
    <n v="1960"/>
    <s v="3/9 Maroona Rd"/>
    <s v="Carnegie"/>
    <s v="Glen Eira"/>
    <s v="Southern Metropolitan"/>
    <n v="10"/>
    <n v="2016"/>
  </r>
  <r>
    <d v="2016-10-07T00:00:00"/>
    <n v="568000"/>
    <x v="1"/>
    <s v="Jones and Jones"/>
    <x v="1"/>
    <n v="3123"/>
    <n v="2"/>
    <n v="1"/>
    <n v="1"/>
    <n v="0"/>
    <n v="1960"/>
    <s v="3/23 Auburn Gr"/>
    <s v="Hawthorn East"/>
    <s v="Boroondara"/>
    <s v="Southern Metropolitan"/>
    <n v="10"/>
    <n v="2016"/>
  </r>
  <r>
    <d v="2016-10-07T00:00:00"/>
    <n v="2400000"/>
    <x v="0"/>
    <s v="Cunninghams"/>
    <x v="1"/>
    <n v="3188"/>
    <n v="4"/>
    <n v="2"/>
    <n v="4"/>
    <n v="802"/>
    <n v="1935"/>
    <s v="12 Foam St"/>
    <s v="Hampton"/>
    <s v="Bayside"/>
    <s v="Southern Metropolitan"/>
    <n v="10"/>
    <n v="2016"/>
  </r>
  <r>
    <d v="2016-10-07T00:00:00"/>
    <n v="785000"/>
    <x v="2"/>
    <s v="Jones and Jones"/>
    <x v="1"/>
    <n v="3079"/>
    <n v="2"/>
    <n v="2"/>
    <n v="1"/>
    <n v="124"/>
    <n v="2010"/>
    <s v="5/139 Bond St"/>
    <s v="Ivanhoe"/>
    <s v="Banyule"/>
    <s v="Eastern Metropolitan"/>
    <n v="10"/>
    <n v="2016"/>
  </r>
  <r>
    <d v="2016-10-08T00:00:00"/>
    <n v="546000"/>
    <x v="1"/>
    <s v="Cunninghams"/>
    <x v="1"/>
    <n v="3121"/>
    <n v="2"/>
    <n v="1"/>
    <n v="1"/>
    <n v="0"/>
    <n v="1980"/>
    <s v="7/18 Kelso St"/>
    <s v="Cremorne"/>
    <s v="Yarra"/>
    <s v="Northern Metropolitan"/>
    <n v="10"/>
    <n v="2016"/>
  </r>
  <r>
    <d v="2016-10-08T00:00:00"/>
    <n v="1260000"/>
    <x v="0"/>
    <s v="Jones and Jones"/>
    <x v="1"/>
    <n v="3066"/>
    <n v="3"/>
    <n v="1"/>
    <n v="0"/>
    <n v="167"/>
    <n v="1900"/>
    <s v="20 Hotham St"/>
    <s v="Collingwood"/>
    <s v="Yarra"/>
    <s v="Northern Metropolitan"/>
    <n v="10"/>
    <n v="2016"/>
  </r>
  <r>
    <d v="2016-10-08T00:00:00"/>
    <n v="621500"/>
    <x v="1"/>
    <s v="Metro Ladder"/>
    <x v="1"/>
    <n v="3141"/>
    <n v="2"/>
    <n v="1"/>
    <n v="1"/>
    <n v="0"/>
    <m/>
    <s v="11/274 Domain Rd"/>
    <s v="South Yarra"/>
    <s v="Stonnington"/>
    <s v="Southern Metropolitan"/>
    <n v="10"/>
    <n v="2016"/>
  </r>
  <r>
    <d v="2016-10-08T00:00:00"/>
    <n v="1800000"/>
    <x v="0"/>
    <s v="Zimmerman"/>
    <x v="0"/>
    <n v="3143"/>
    <n v="3"/>
    <n v="2"/>
    <n v="2"/>
    <n v="405"/>
    <n v="1910"/>
    <s v="791 High St"/>
    <s v="Armadale"/>
    <s v="Stonnington"/>
    <s v="Southern Metropolitan"/>
    <n v="10"/>
    <n v="2016"/>
  </r>
  <r>
    <d v="2016-10-08T00:00:00"/>
    <n v="2820000"/>
    <x v="0"/>
    <s v="Flanders &amp; Fish"/>
    <x v="0"/>
    <n v="3142"/>
    <n v="3"/>
    <n v="2"/>
    <n v="2"/>
    <n v="600"/>
    <n v="1967"/>
    <s v="4 Matthews Ct"/>
    <s v="Toorak"/>
    <s v="Stonnington"/>
    <s v="Southern Metropolitan"/>
    <n v="10"/>
    <n v="2016"/>
  </r>
  <r>
    <d v="2016-10-08T00:00:00"/>
    <n v="455000"/>
    <x v="1"/>
    <s v="Jones and Jones"/>
    <x v="1"/>
    <n v="3182"/>
    <n v="2"/>
    <n v="1"/>
    <n v="1"/>
    <n v="0"/>
    <m/>
    <s v="6/4 Gurner St"/>
    <s v="St Kilda"/>
    <s v="Port Phillip"/>
    <s v="Southern Metropolitan"/>
    <n v="10"/>
    <n v="2016"/>
  </r>
  <r>
    <d v="2016-10-08T00:00:00"/>
    <n v="1210000"/>
    <x v="0"/>
    <s v="Best Bricks"/>
    <x v="1"/>
    <n v="3184"/>
    <n v="2"/>
    <n v="1"/>
    <n v="0"/>
    <n v="163"/>
    <n v="1890"/>
    <s v="7 Moore St"/>
    <s v="Elwood"/>
    <s v="Port Phillip"/>
    <s v="Southern Metropolitan"/>
    <n v="10"/>
    <n v="2016"/>
  </r>
  <r>
    <d v="2016-10-08T00:00:00"/>
    <n v="680000"/>
    <x v="2"/>
    <s v="Cunninghams"/>
    <x v="0"/>
    <n v="3055"/>
    <n v="2"/>
    <n v="1"/>
    <n v="1"/>
    <n v="0"/>
    <n v="1970"/>
    <s v="2/243 Union St"/>
    <s v="Brunswick West"/>
    <s v="Moreland"/>
    <s v="Northern Metropolitan"/>
    <n v="10"/>
    <n v="2016"/>
  </r>
  <r>
    <d v="2016-10-08T00:00:00"/>
    <n v="895000"/>
    <x v="0"/>
    <s v="Cunninghams"/>
    <x v="1"/>
    <n v="3058"/>
    <n v="4"/>
    <n v="2"/>
    <n v="2"/>
    <n v="661"/>
    <m/>
    <s v="38B Livingstone St"/>
    <s v="Coburg North"/>
    <s v="Moreland"/>
    <s v="Northern Metropolitan"/>
    <n v="10"/>
    <n v="2016"/>
  </r>
  <r>
    <d v="2016-10-08T00:00:00"/>
    <n v="940000"/>
    <x v="2"/>
    <s v="Cunninghams"/>
    <x v="1"/>
    <n v="3056"/>
    <n v="3"/>
    <n v="2"/>
    <n v="1"/>
    <n v="186"/>
    <n v="2016"/>
    <s v="16 Thistle St"/>
    <s v="Brunswick"/>
    <s v="Moreland"/>
    <s v="Northern Metropolitan"/>
    <n v="10"/>
    <n v="2016"/>
  </r>
  <r>
    <d v="2016-10-08T00:00:00"/>
    <n v="955000"/>
    <x v="0"/>
    <s v="Cunninghams"/>
    <x v="1"/>
    <n v="3058"/>
    <n v="4"/>
    <n v="2"/>
    <n v="1"/>
    <n v="295"/>
    <m/>
    <s v="43 Ohea St"/>
    <s v="Coburg"/>
    <s v="Moreland"/>
    <s v="Northern Metropolitan"/>
    <n v="10"/>
    <n v="2016"/>
  </r>
  <r>
    <d v="2016-10-08T00:00:00"/>
    <n v="970000"/>
    <x v="0"/>
    <s v="Jones and Jones"/>
    <x v="1"/>
    <n v="3058"/>
    <n v="3"/>
    <n v="1"/>
    <n v="2"/>
    <n v="575"/>
    <n v="1960"/>
    <s v="2 Carr St"/>
    <s v="Coburg North"/>
    <s v="Moreland"/>
    <s v="Northern Metropolitan"/>
    <n v="10"/>
    <n v="2016"/>
  </r>
  <r>
    <d v="2016-10-08T00:00:00"/>
    <n v="1126000"/>
    <x v="0"/>
    <s v="Metro Ladder"/>
    <x v="0"/>
    <n v="3042"/>
    <n v="4"/>
    <n v="2"/>
    <n v="2"/>
    <n v="650"/>
    <n v="1960"/>
    <s v="38 Muriel St"/>
    <s v="Niddrie"/>
    <s v="Moonee Valley"/>
    <s v="Western Metropolitan"/>
    <n v="10"/>
    <n v="2016"/>
  </r>
  <r>
    <d v="2016-10-08T00:00:00"/>
    <n v="1507000"/>
    <x v="0"/>
    <s v="Jones and Jones"/>
    <x v="1"/>
    <n v="3148"/>
    <n v="4"/>
    <n v="2"/>
    <n v="2"/>
    <n v="600"/>
    <m/>
    <s v="16 Moroney Dr"/>
    <s v="Chadstone"/>
    <s v="Monash"/>
    <s v="Southern Metropolitan"/>
    <n v="10"/>
    <n v="2016"/>
  </r>
  <r>
    <d v="2016-10-08T00:00:00"/>
    <n v="1200000"/>
    <x v="0"/>
    <s v="Metro Ladder"/>
    <x v="1"/>
    <n v="3108"/>
    <n v="4"/>
    <n v="1"/>
    <n v="2"/>
    <n v="657"/>
    <m/>
    <s v="2 Ibis St"/>
    <s v="Doncaster"/>
    <s v="Manningham"/>
    <s v="Eastern Metropolitan"/>
    <n v="10"/>
    <n v="2016"/>
  </r>
  <r>
    <d v="2016-10-08T00:00:00"/>
    <n v="1350000"/>
    <x v="2"/>
    <s v="Property Barons"/>
    <x v="0"/>
    <n v="3108"/>
    <n v="4"/>
    <n v="3"/>
    <n v="2"/>
    <n v="711"/>
    <n v="1960"/>
    <s v="33 Finlayson St"/>
    <s v="Doncaster"/>
    <s v="Manningham"/>
    <s v="Eastern Metropolitan"/>
    <n v="10"/>
    <n v="2016"/>
  </r>
  <r>
    <d v="2016-10-08T00:00:00"/>
    <n v="930000"/>
    <x v="0"/>
    <s v="Best Bricks"/>
    <x v="0"/>
    <n v="3189"/>
    <n v="4"/>
    <n v="3"/>
    <n v="2"/>
    <n v="443"/>
    <m/>
    <s v="11A Barbara St"/>
    <s v="Moorabbin"/>
    <s v="Kingston"/>
    <s v="Southern Metropolitan"/>
    <n v="10"/>
    <n v="2016"/>
  </r>
  <r>
    <d v="2016-10-08T00:00:00"/>
    <n v="315000"/>
    <x v="1"/>
    <s v="Melbourne Homes"/>
    <x v="1"/>
    <n v="3071"/>
    <n v="1"/>
    <n v="1"/>
    <n v="1"/>
    <n v="0"/>
    <n v="1970"/>
    <s v="2/143 Smith St"/>
    <s v="Thornbury"/>
    <s v="Darebin"/>
    <s v="Northern Metropolitan"/>
    <n v="10"/>
    <n v="2016"/>
  </r>
  <r>
    <d v="2016-10-08T00:00:00"/>
    <n v="520000"/>
    <x v="1"/>
    <s v="Jones and Jones"/>
    <x v="0"/>
    <n v="3101"/>
    <n v="2"/>
    <n v="1"/>
    <n v="1"/>
    <n v="0"/>
    <m/>
    <s v="30/20 Pakington St"/>
    <s v="Kew"/>
    <s v="Boroondara"/>
    <s v="Southern Metropolitan"/>
    <n v="10"/>
    <n v="2016"/>
  </r>
  <r>
    <d v="2016-10-08T00:00:00"/>
    <n v="1110000"/>
    <x v="1"/>
    <s v="Flanders &amp; Fish"/>
    <x v="1"/>
    <n v="3102"/>
    <n v="2"/>
    <n v="1"/>
    <n v="1"/>
    <n v="0"/>
    <m/>
    <s v="1/173 Kilby Rd"/>
    <s v="Kew East"/>
    <s v="Boroondara"/>
    <s v="Southern Metropolitan"/>
    <n v="10"/>
    <n v="2016"/>
  </r>
  <r>
    <d v="2016-10-08T00:00:00"/>
    <n v="1510000"/>
    <x v="0"/>
    <s v="Cunninghams"/>
    <x v="1"/>
    <n v="3122"/>
    <n v="3"/>
    <n v="2"/>
    <n v="2"/>
    <n v="264"/>
    <n v="1970"/>
    <s v="1/9 Kinkora Rd"/>
    <s v="Hawthorn"/>
    <s v="Boroondara"/>
    <s v="Southern Metropolitan"/>
    <n v="10"/>
    <n v="2016"/>
  </r>
  <r>
    <d v="2016-10-08T00:00:00"/>
    <n v="1712000"/>
    <x v="0"/>
    <s v="Cunninghams"/>
    <x v="1"/>
    <n v="3122"/>
    <n v="3"/>
    <n v="1"/>
    <n v="1"/>
    <n v="342"/>
    <n v="1900"/>
    <s v="16 Pine St"/>
    <s v="Hawthorn"/>
    <s v="Boroondara"/>
    <s v="Southern Metropolitan"/>
    <n v="10"/>
    <n v="2016"/>
  </r>
  <r>
    <d v="2016-10-08T00:00:00"/>
    <n v="742000"/>
    <x v="0"/>
    <s v="Property Barons"/>
    <x v="1"/>
    <n v="3085"/>
    <n v="3"/>
    <n v="1"/>
    <n v="1"/>
    <n v="614"/>
    <n v="1978"/>
    <s v="4 Coleen St"/>
    <s v="Yallambie"/>
    <s v="Banyule"/>
    <s v="Northern Metropolitan"/>
    <n v="10"/>
    <n v="2016"/>
  </r>
  <r>
    <d v="2016-10-09T00:00:00"/>
    <n v="765000"/>
    <x v="2"/>
    <s v="Cunninghams"/>
    <x v="1"/>
    <n v="3054"/>
    <n v="2"/>
    <n v="1"/>
    <n v="1"/>
    <n v="1031"/>
    <n v="1970"/>
    <s v="2/872 Drummond St"/>
    <s v="Carlton North"/>
    <s v="Yarra"/>
    <s v="Northern Metropolitan"/>
    <n v="10"/>
    <n v="2016"/>
  </r>
  <r>
    <d v="2016-10-09T00:00:00"/>
    <n v="810000"/>
    <x v="1"/>
    <s v="Jones and Jones"/>
    <x v="0"/>
    <n v="3142"/>
    <n v="2"/>
    <n v="2"/>
    <n v="2"/>
    <n v="0"/>
    <n v="1980"/>
    <s v="4/264 Williams Rd"/>
    <s v="Toorak"/>
    <s v="Stonnington"/>
    <s v="Southern Metropolitan"/>
    <n v="10"/>
    <n v="2016"/>
  </r>
  <r>
    <d v="2016-10-09T00:00:00"/>
    <n v="980000"/>
    <x v="1"/>
    <s v="Property Barons"/>
    <x v="1"/>
    <n v="3145"/>
    <n v="3"/>
    <n v="1"/>
    <n v="2"/>
    <n v="317"/>
    <n v="1940"/>
    <s v="1/52 Bowen St"/>
    <s v="Malvern East"/>
    <s v="Stonnington"/>
    <s v="Southern Metropolitan"/>
    <n v="10"/>
    <n v="2016"/>
  </r>
  <r>
    <d v="2016-10-09T00:00:00"/>
    <n v="2870000"/>
    <x v="0"/>
    <s v="Cunninghams"/>
    <x v="1"/>
    <n v="3141"/>
    <n v="3"/>
    <n v="2"/>
    <n v="2"/>
    <n v="350"/>
    <n v="1880"/>
    <s v="10 Luxton Rd"/>
    <s v="South Yarra"/>
    <s v="Stonnington"/>
    <s v="Southern Metropolitan"/>
    <n v="10"/>
    <n v="2016"/>
  </r>
  <r>
    <d v="2016-10-09T00:00:00"/>
    <n v="590000"/>
    <x v="2"/>
    <s v="Cunninghams"/>
    <x v="0"/>
    <n v="3044"/>
    <n v="3"/>
    <n v="2"/>
    <n v="2"/>
    <n v="191"/>
    <n v="2000"/>
    <s v="2/6 Devon Rd"/>
    <s v="Pascoe Vale"/>
    <s v="Moreland"/>
    <s v="Northern Metropolitan"/>
    <n v="10"/>
    <n v="2016"/>
  </r>
  <r>
    <d v="2016-10-09T00:00:00"/>
    <n v="620250"/>
    <x v="1"/>
    <s v="Flanders &amp; Fish"/>
    <x v="1"/>
    <n v="3046"/>
    <n v="2"/>
    <n v="1"/>
    <n v="2"/>
    <n v="253"/>
    <n v="2012"/>
    <s v="1/38 Stanley St"/>
    <s v="Glenroy"/>
    <s v="Moreland"/>
    <s v="Northern Metropolitan"/>
    <n v="10"/>
    <n v="2016"/>
  </r>
  <r>
    <d v="2016-10-09T00:00:00"/>
    <n v="841000"/>
    <x v="0"/>
    <s v="Metro Ladder"/>
    <x v="1"/>
    <n v="3058"/>
    <n v="3"/>
    <n v="1"/>
    <n v="3"/>
    <n v="385"/>
    <n v="1920"/>
    <s v="52 Stawell St"/>
    <s v="Coburg"/>
    <s v="Moreland"/>
    <s v="Northern Metropolitan"/>
    <n v="10"/>
    <n v="2016"/>
  </r>
  <r>
    <d v="2016-10-09T00:00:00"/>
    <n v="1222500"/>
    <x v="0"/>
    <s v="Flanders &amp; Fish"/>
    <x v="1"/>
    <n v="3068"/>
    <n v="2"/>
    <n v="1"/>
    <n v="2"/>
    <n v="487"/>
    <n v="1940"/>
    <s v="273 Glenlyon Rd"/>
    <s v="Fitzroy North"/>
    <s v="Moreland"/>
    <s v="Northern Metropolitan"/>
    <n v="10"/>
    <n v="2016"/>
  </r>
  <r>
    <d v="2016-10-09T00:00:00"/>
    <n v="1295000"/>
    <x v="0"/>
    <s v="Cunninghams"/>
    <x v="1"/>
    <n v="3040"/>
    <n v="4"/>
    <n v="2"/>
    <n v="2"/>
    <n v="696"/>
    <m/>
    <s v="90 Cooper St"/>
    <s v="Essendon"/>
    <s v="Moonee Valley"/>
    <s v="Western Metropolitan"/>
    <n v="10"/>
    <n v="2016"/>
  </r>
  <r>
    <d v="2016-10-09T00:00:00"/>
    <n v="1400000"/>
    <x v="0"/>
    <s v="Cunninghams"/>
    <x v="1"/>
    <n v="3039"/>
    <n v="3"/>
    <n v="2"/>
    <n v="2"/>
    <n v="597"/>
    <m/>
    <s v="22 Tennyson St"/>
    <s v="Moonee Ponds"/>
    <s v="Moonee Valley"/>
    <s v="Western Metropolitan"/>
    <n v="10"/>
    <n v="2016"/>
  </r>
  <r>
    <d v="2016-10-09T00:00:00"/>
    <n v="1460000"/>
    <x v="0"/>
    <s v="Jones and Jones"/>
    <x v="1"/>
    <n v="3148"/>
    <n v="3"/>
    <n v="1"/>
    <n v="1"/>
    <n v="705"/>
    <m/>
    <s v="15 Grandview Rd"/>
    <s v="Chadstone"/>
    <s v="Monash"/>
    <s v="Southern Metropolitan"/>
    <n v="10"/>
    <n v="2016"/>
  </r>
  <r>
    <d v="2016-10-09T00:00:00"/>
    <n v="937500"/>
    <x v="0"/>
    <s v="Jones and Jones"/>
    <x v="1"/>
    <n v="3011"/>
    <n v="3"/>
    <n v="2"/>
    <n v="2"/>
    <n v="409"/>
    <m/>
    <s v="50 Hyde St"/>
    <s v="Seddon"/>
    <s v="Maribyrnong"/>
    <s v="Western Metropolitan"/>
    <n v="10"/>
    <n v="2016"/>
  </r>
  <r>
    <d v="2016-10-09T00:00:00"/>
    <n v="1270000"/>
    <x v="0"/>
    <s v="Melbourne Homes"/>
    <x v="1"/>
    <n v="3016"/>
    <n v="3"/>
    <n v="1"/>
    <n v="2"/>
    <n v="470"/>
    <m/>
    <s v="26 Collins St"/>
    <s v="Williamstown"/>
    <s v="Hobsons Bay"/>
    <s v="Western Metropolitan"/>
    <n v="10"/>
    <n v="2016"/>
  </r>
  <r>
    <d v="2016-10-09T00:00:00"/>
    <n v="1525000"/>
    <x v="0"/>
    <s v="Sanders"/>
    <x v="1"/>
    <n v="3018"/>
    <n v="5"/>
    <n v="3"/>
    <n v="3"/>
    <n v="729"/>
    <n v="2005"/>
    <s v="59 Bracken Gr"/>
    <s v="Altona"/>
    <s v="Hobsons Bay"/>
    <s v="Western Metropolitan"/>
    <n v="10"/>
    <n v="2016"/>
  </r>
  <r>
    <d v="2016-10-09T00:00:00"/>
    <n v="1815000"/>
    <x v="0"/>
    <s v="Metro Ladder"/>
    <x v="0"/>
    <n v="3016"/>
    <n v="4"/>
    <n v="3"/>
    <n v="2"/>
    <n v="321"/>
    <m/>
    <s v="73 Victoria St"/>
    <s v="Williamstown"/>
    <s v="Hobsons Bay"/>
    <s v="Western Metropolitan"/>
    <n v="10"/>
    <n v="2016"/>
  </r>
  <r>
    <d v="2016-10-09T00:00:00"/>
    <n v="1100000"/>
    <x v="0"/>
    <s v="Metro Ladder"/>
    <x v="0"/>
    <n v="3185"/>
    <n v="4"/>
    <n v="2"/>
    <n v="0"/>
    <n v="147"/>
    <n v="1910"/>
    <s v="8 Ross St"/>
    <s v="Elsternwick"/>
    <s v="Glen Eira"/>
    <s v="Southern Metropolitan"/>
    <n v="10"/>
    <n v="2016"/>
  </r>
  <r>
    <d v="2016-10-09T00:00:00"/>
    <n v="1420000"/>
    <x v="0"/>
    <s v="Jones and Jones"/>
    <x v="1"/>
    <n v="3204"/>
    <n v="4"/>
    <n v="1"/>
    <n v="4"/>
    <n v="786"/>
    <m/>
    <s v="7 Marquis Rd"/>
    <s v="Bentleigh"/>
    <s v="Glen Eira"/>
    <s v="Southern Metropolitan"/>
    <n v="10"/>
    <n v="2016"/>
  </r>
  <r>
    <d v="2016-10-09T00:00:00"/>
    <n v="620000"/>
    <x v="2"/>
    <s v="Maxwells"/>
    <x v="1"/>
    <n v="3073"/>
    <n v="3"/>
    <n v="2"/>
    <n v="2"/>
    <n v="207"/>
    <n v="2006"/>
    <s v="1/72 Purinuan Rd"/>
    <s v="Reservoir"/>
    <s v="Darebin"/>
    <s v="Northern Metropolitan"/>
    <n v="10"/>
    <n v="2016"/>
  </r>
  <r>
    <d v="2016-10-09T00:00:00"/>
    <n v="914000"/>
    <x v="0"/>
    <s v="Cunninghams"/>
    <x v="1"/>
    <n v="3072"/>
    <n v="4"/>
    <n v="1"/>
    <n v="1"/>
    <n v="339"/>
    <m/>
    <s v="33 Showers St"/>
    <s v="Preston"/>
    <s v="Darebin"/>
    <s v="Northern Metropolitan"/>
    <n v="10"/>
    <n v="2016"/>
  </r>
  <r>
    <d v="2016-10-09T00:00:00"/>
    <n v="1730000"/>
    <x v="0"/>
    <s v="Jones and Jones"/>
    <x v="1"/>
    <n v="3078"/>
    <n v="4"/>
    <n v="2"/>
    <n v="2"/>
    <n v="490"/>
    <n v="2007"/>
    <s v="88 Perry St"/>
    <s v="Fairfield"/>
    <s v="Darebin"/>
    <s v="Northern Metropolitan"/>
    <n v="10"/>
    <n v="2016"/>
  </r>
  <r>
    <d v="2016-10-09T00:00:00"/>
    <n v="720000"/>
    <x v="0"/>
    <s v="Metro Ladder"/>
    <x v="1"/>
    <n v="3020"/>
    <n v="3"/>
    <n v="1"/>
    <n v="1"/>
    <n v="706"/>
    <m/>
    <s v="60 Sydney St"/>
    <s v="Albion"/>
    <s v="Brimbank"/>
    <s v="Western Metropolitan"/>
    <n v="10"/>
    <n v="2016"/>
  </r>
  <r>
    <d v="2016-10-09T00:00:00"/>
    <n v="1017000"/>
    <x v="1"/>
    <s v="Jones and Jones"/>
    <x v="1"/>
    <n v="3124"/>
    <n v="2"/>
    <n v="1"/>
    <n v="2"/>
    <n v="0"/>
    <n v="1940"/>
    <s v="1/806 Burke Rd"/>
    <s v="Camberwell"/>
    <s v="Boroondara"/>
    <s v="Southern Metropolitan"/>
    <n v="10"/>
    <n v="2016"/>
  </r>
  <r>
    <d v="2016-10-09T00:00:00"/>
    <n v="1500000"/>
    <x v="0"/>
    <s v="Cunninghams"/>
    <x v="0"/>
    <n v="3101"/>
    <n v="3"/>
    <n v="1"/>
    <n v="2"/>
    <n v="857"/>
    <n v="1941"/>
    <s v="60 Childers St"/>
    <s v="Kew"/>
    <s v="Boroondara"/>
    <s v="Southern Metropolitan"/>
    <n v="10"/>
    <n v="2016"/>
  </r>
  <r>
    <d v="2016-10-09T00:00:00"/>
    <n v="3401000"/>
    <x v="0"/>
    <s v="Jones and Jones"/>
    <x v="1"/>
    <n v="3103"/>
    <n v="3"/>
    <n v="2"/>
    <n v="1"/>
    <n v="706"/>
    <n v="1930"/>
    <s v="17 Knutsford St"/>
    <s v="Balwyn"/>
    <s v="Boroondara"/>
    <s v="Southern Metropolitan"/>
    <n v="10"/>
    <n v="2016"/>
  </r>
  <r>
    <d v="2016-10-09T00:00:00"/>
    <n v="1700000"/>
    <x v="0"/>
    <s v="Jones and Jones"/>
    <x v="0"/>
    <n v="3187"/>
    <n v="4"/>
    <n v="3"/>
    <n v="4"/>
    <n v="708"/>
    <n v="1950"/>
    <s v="14 Holmhurst Ct"/>
    <s v="Brighton East"/>
    <s v="Bayside"/>
    <s v="Southern Metropolitan"/>
    <n v="10"/>
    <n v="2016"/>
  </r>
  <r>
    <d v="2016-10-09T00:00:00"/>
    <n v="2500000"/>
    <x v="0"/>
    <s v="Maxwells"/>
    <x v="0"/>
    <n v="3187"/>
    <n v="5"/>
    <n v="3"/>
    <n v="2"/>
    <n v="634"/>
    <n v="2005"/>
    <s v="1 Arnot St"/>
    <s v="Brighton East"/>
    <s v="Bayside"/>
    <s v="Southern Metropolitan"/>
    <n v="10"/>
    <n v="2016"/>
  </r>
  <r>
    <d v="2016-10-09T00:00:00"/>
    <n v="2700000"/>
    <x v="0"/>
    <s v="Melbourne Homes"/>
    <x v="0"/>
    <n v="3186"/>
    <n v="4"/>
    <n v="2"/>
    <n v="2"/>
    <n v="732"/>
    <n v="1925"/>
    <s v="64 North Rd"/>
    <s v="Brighton"/>
    <s v="Bayside"/>
    <s v="Southern Metropolitan"/>
    <n v="10"/>
    <n v="2016"/>
  </r>
  <r>
    <d v="2016-10-09T00:00:00"/>
    <n v="950000"/>
    <x v="0"/>
    <s v="Property Barons"/>
    <x v="0"/>
    <n v="3079"/>
    <n v="3"/>
    <n v="3"/>
    <n v="2"/>
    <n v="290"/>
    <m/>
    <s v="16 Ayton St"/>
    <s v="Ivanhoe"/>
    <s v="Banyule"/>
    <s v="Eastern Metropolitan"/>
    <n v="10"/>
    <n v="2016"/>
  </r>
  <r>
    <d v="2016-10-09T00:00:00"/>
    <n v="1010000"/>
    <x v="2"/>
    <s v="Property Barons"/>
    <x v="1"/>
    <n v="3079"/>
    <n v="3"/>
    <n v="2"/>
    <n v="2"/>
    <n v="314"/>
    <n v="2003"/>
    <s v="1/37 Myrtle St"/>
    <s v="Ivanhoe"/>
    <s v="Banyule"/>
    <s v="Eastern Metropolitan"/>
    <n v="10"/>
    <n v="2016"/>
  </r>
  <r>
    <d v="2016-10-10T00:00:00"/>
    <n v="1330000"/>
    <x v="0"/>
    <s v="Cunninghams"/>
    <x v="1"/>
    <n v="3054"/>
    <n v="2"/>
    <n v="1"/>
    <n v="0"/>
    <n v="116"/>
    <m/>
    <s v="40 Ogrady St"/>
    <s v="Carlton North"/>
    <s v="Yarra"/>
    <s v="Northern Metropolitan"/>
    <n v="10"/>
    <n v="2016"/>
  </r>
  <r>
    <d v="2016-10-10T00:00:00"/>
    <n v="1540000"/>
    <x v="0"/>
    <s v="Cunninghams"/>
    <x v="1"/>
    <n v="3181"/>
    <n v="3"/>
    <n v="2"/>
    <n v="1"/>
    <n v="138"/>
    <n v="2000"/>
    <s v="7b Nathan Pl"/>
    <s v="Windsor"/>
    <s v="Stonnington"/>
    <s v="Southern Metropolitan"/>
    <n v="10"/>
    <n v="2016"/>
  </r>
  <r>
    <d v="2016-10-10T00:00:00"/>
    <n v="3512500"/>
    <x v="0"/>
    <s v="Cunninghams"/>
    <x v="1"/>
    <n v="3143"/>
    <n v="3"/>
    <n v="2"/>
    <n v="2"/>
    <n v="617"/>
    <n v="1998"/>
    <s v="4 Mercer Rd"/>
    <s v="Armadale"/>
    <s v="Stonnington"/>
    <s v="Southern Metropolitan"/>
    <n v="10"/>
    <n v="2016"/>
  </r>
  <r>
    <d v="2016-10-10T00:00:00"/>
    <n v="265000"/>
    <x v="1"/>
    <s v="Metro Ladder"/>
    <x v="0"/>
    <n v="3039"/>
    <n v="1"/>
    <n v="1"/>
    <n v="1"/>
    <n v="0"/>
    <n v="1970"/>
    <s v="16/51 Buckley St"/>
    <s v="Moonee Ponds"/>
    <s v="Moonee Valley"/>
    <s v="Western Metropolitan"/>
    <n v="10"/>
    <n v="2016"/>
  </r>
  <r>
    <d v="2016-10-10T00:00:00"/>
    <n v="453000"/>
    <x v="1"/>
    <s v="Cunninghams"/>
    <x v="1"/>
    <n v="3040"/>
    <n v="2"/>
    <n v="1"/>
    <n v="1"/>
    <n v="0"/>
    <m/>
    <s v="4/10 Ardoch St"/>
    <s v="Essendon"/>
    <s v="Moonee Valley"/>
    <s v="Western Metropolitan"/>
    <n v="10"/>
    <n v="2016"/>
  </r>
  <r>
    <d v="2016-10-10T00:00:00"/>
    <n v="1430000"/>
    <x v="0"/>
    <s v="Property Barons"/>
    <x v="1"/>
    <n v="3040"/>
    <n v="2"/>
    <n v="1"/>
    <n v="1"/>
    <n v="711"/>
    <m/>
    <s v="12 Prospect St"/>
    <s v="Essendon West"/>
    <s v="Moonee Valley"/>
    <s v="Western Metropolitan"/>
    <n v="10"/>
    <n v="2016"/>
  </r>
  <r>
    <d v="2016-10-10T00:00:00"/>
    <n v="4525000"/>
    <x v="0"/>
    <s v="Jones and Jones"/>
    <x v="1"/>
    <n v="3002"/>
    <n v="2"/>
    <n v="2"/>
    <n v="1"/>
    <n v="220"/>
    <m/>
    <s v="110 Vale St"/>
    <s v="East Melbourne"/>
    <s v="Melbourne"/>
    <s v="Northern Metropolitan"/>
    <n v="10"/>
    <n v="2016"/>
  </r>
  <r>
    <d v="2016-10-10T00:00:00"/>
    <n v="760000"/>
    <x v="0"/>
    <s v="Flanders &amp; Fish"/>
    <x v="0"/>
    <n v="3012"/>
    <n v="3"/>
    <n v="1"/>
    <n v="1"/>
    <n v="350"/>
    <n v="1950"/>
    <s v="200 Somerville Rd"/>
    <s v="Kingsville"/>
    <s v="Maribyrnong"/>
    <s v="Western Metropolitan"/>
    <n v="10"/>
    <n v="2016"/>
  </r>
  <r>
    <d v="2016-10-10T00:00:00"/>
    <n v="742500"/>
    <x v="0"/>
    <s v="Maxwells"/>
    <x v="1"/>
    <n v="3107"/>
    <n v="3"/>
    <n v="1"/>
    <n v="2"/>
    <n v="313"/>
    <n v="1980"/>
    <s v="120 Templestowe Rd"/>
    <s v="Templestowe Lower"/>
    <s v="Manningham"/>
    <s v="Eastern Metropolitan"/>
    <n v="10"/>
    <n v="2016"/>
  </r>
  <r>
    <d v="2016-10-10T00:00:00"/>
    <n v="1200000"/>
    <x v="0"/>
    <s v="Melbourne Homes"/>
    <x v="1"/>
    <n v="3016"/>
    <n v="3"/>
    <n v="2"/>
    <n v="2"/>
    <n v="348"/>
    <n v="1997"/>
    <s v="20 Bates Dr"/>
    <s v="Williamstown"/>
    <s v="Hobsons Bay"/>
    <s v="Western Metropolitan"/>
    <n v="10"/>
    <n v="2016"/>
  </r>
  <r>
    <d v="2016-10-10T00:00:00"/>
    <n v="1085000"/>
    <x v="0"/>
    <s v="Jones and Jones"/>
    <x v="1"/>
    <n v="3165"/>
    <n v="3"/>
    <n v="2"/>
    <n v="4"/>
    <n v="710"/>
    <m/>
    <s v="14 Vasey St"/>
    <s v="Bentleigh East"/>
    <s v="Glen Eira"/>
    <s v="Southern Metropolitan"/>
    <n v="10"/>
    <n v="2016"/>
  </r>
  <r>
    <d v="2016-10-10T00:00:00"/>
    <n v="1320000"/>
    <x v="2"/>
    <s v="Jones and Jones"/>
    <x v="1"/>
    <n v="3204"/>
    <n v="4"/>
    <n v="3"/>
    <n v="3"/>
    <n v="346"/>
    <n v="2010"/>
    <s v="8B McKittrick Rd"/>
    <s v="Bentleigh"/>
    <s v="Glen Eira"/>
    <s v="Southern Metropolitan"/>
    <n v="10"/>
    <n v="2016"/>
  </r>
  <r>
    <d v="2016-10-10T00:00:00"/>
    <n v="1845000"/>
    <x v="0"/>
    <s v="Jones and Jones"/>
    <x v="1"/>
    <n v="3204"/>
    <n v="4"/>
    <n v="3"/>
    <n v="1"/>
    <n v="718"/>
    <n v="1939"/>
    <s v="58 Draper St"/>
    <s v="Ormond"/>
    <s v="Glen Eira"/>
    <s v="Southern Metropolitan"/>
    <n v="10"/>
    <n v="2016"/>
  </r>
  <r>
    <d v="2016-10-10T00:00:00"/>
    <n v="295000"/>
    <x v="1"/>
    <s v="SJ"/>
    <x v="1"/>
    <n v="3071"/>
    <n v="1"/>
    <n v="1"/>
    <n v="1"/>
    <n v="0"/>
    <m/>
    <s v="8/14 Hutton St"/>
    <s v="Thornbury"/>
    <s v="Darebin"/>
    <s v="Northern Metropolitan"/>
    <n v="10"/>
    <n v="2016"/>
  </r>
  <r>
    <d v="2016-10-10T00:00:00"/>
    <n v="800000"/>
    <x v="0"/>
    <s v="Property Barons"/>
    <x v="1"/>
    <n v="3073"/>
    <n v="3"/>
    <n v="1"/>
    <n v="2"/>
    <n v="570"/>
    <n v="1950"/>
    <s v="15 George St"/>
    <s v="Reservoir"/>
    <s v="Darebin"/>
    <s v="Northern Metropolitan"/>
    <n v="10"/>
    <n v="2016"/>
  </r>
  <r>
    <d v="2016-10-10T00:00:00"/>
    <n v="980000"/>
    <x v="0"/>
    <s v="Property Barons"/>
    <x v="1"/>
    <n v="3072"/>
    <n v="3"/>
    <n v="1"/>
    <n v="1"/>
    <n v="485"/>
    <m/>
    <s v="6 Carlisle St"/>
    <s v="Preston"/>
    <s v="Darebin"/>
    <s v="Northern Metropolitan"/>
    <n v="10"/>
    <n v="2016"/>
  </r>
  <r>
    <d v="2016-10-10T00:00:00"/>
    <n v="1162000"/>
    <x v="0"/>
    <s v="Property Barons"/>
    <x v="1"/>
    <n v="3073"/>
    <n v="4"/>
    <n v="3"/>
    <n v="4"/>
    <n v="695"/>
    <m/>
    <s v="24 Home St"/>
    <s v="Reservoir"/>
    <s v="Darebin"/>
    <s v="Northern Metropolitan"/>
    <n v="10"/>
    <n v="2016"/>
  </r>
  <r>
    <d v="2016-10-10T00:00:00"/>
    <n v="2000000"/>
    <x v="0"/>
    <s v="Metro Ladder"/>
    <x v="0"/>
    <n v="3078"/>
    <n v="3"/>
    <n v="3"/>
    <n v="2"/>
    <n v="686"/>
    <m/>
    <s v="815 Heidelberg Rd"/>
    <s v="Alphington"/>
    <s v="Darebin"/>
    <s v="Northern Metropolitan"/>
    <n v="10"/>
    <n v="2016"/>
  </r>
  <r>
    <d v="2016-10-10T00:00:00"/>
    <n v="670000"/>
    <x v="0"/>
    <s v="Property Barons"/>
    <x v="1"/>
    <n v="3020"/>
    <n v="2"/>
    <n v="1"/>
    <n v="2"/>
    <n v="697"/>
    <n v="1950"/>
    <s v="27 Burnewang St"/>
    <s v="Albion"/>
    <s v="Brimbank"/>
    <s v="Western Metropolitan"/>
    <n v="10"/>
    <n v="2016"/>
  </r>
  <r>
    <d v="2016-10-10T00:00:00"/>
    <n v="460000"/>
    <x v="1"/>
    <s v="Flanders &amp; Fish"/>
    <x v="0"/>
    <n v="3123"/>
    <n v="2"/>
    <n v="1"/>
    <n v="1"/>
    <n v="0"/>
    <n v="1967"/>
    <s v="5/75 Harold St"/>
    <s v="Hawthorn East"/>
    <s v="Boroondara"/>
    <s v="Southern Metropolitan"/>
    <n v="10"/>
    <n v="2016"/>
  </r>
  <r>
    <d v="2016-10-10T00:00:00"/>
    <n v="1622000"/>
    <x v="0"/>
    <s v="Property Barons"/>
    <x v="0"/>
    <n v="3124"/>
    <n v="3"/>
    <n v="1"/>
    <n v="1"/>
    <n v="544"/>
    <n v="1930"/>
    <s v="13 Grace St"/>
    <s v="Camberwell"/>
    <s v="Boroondara"/>
    <s v="Southern Metropolitan"/>
    <n v="10"/>
    <n v="2016"/>
  </r>
  <r>
    <d v="2016-10-10T00:00:00"/>
    <n v="3300000"/>
    <x v="0"/>
    <s v="Metro Ladder"/>
    <x v="0"/>
    <n v="3104"/>
    <n v="5"/>
    <n v="4"/>
    <n v="2"/>
    <n v="760"/>
    <n v="2015"/>
    <s v="3 Dumblane St"/>
    <s v="Balwyn North"/>
    <s v="Boroondara"/>
    <s v="Southern Metropolitan"/>
    <n v="10"/>
    <n v="2016"/>
  </r>
  <r>
    <d v="2016-10-10T00:00:00"/>
    <n v="1410000"/>
    <x v="0"/>
    <s v="Jones and Jones"/>
    <x v="1"/>
    <n v="3186"/>
    <n v="3"/>
    <n v="1"/>
    <n v="1"/>
    <n v="375"/>
    <n v="1930"/>
    <s v="33 Burrows St"/>
    <s v="Brighton"/>
    <s v="Bayside"/>
    <s v="Southern Metropolitan"/>
    <n v="10"/>
    <n v="2016"/>
  </r>
  <r>
    <d v="2016-10-10T00:00:00"/>
    <n v="1590000"/>
    <x v="0"/>
    <s v="Cunninghams"/>
    <x v="1"/>
    <n v="3187"/>
    <n v="3"/>
    <n v="3"/>
    <n v="2"/>
    <n v="481"/>
    <n v="2012"/>
    <s v="299 South Rd"/>
    <s v="Brighton East"/>
    <s v="Bayside"/>
    <s v="Southern Metropolitan"/>
    <n v="10"/>
    <n v="2016"/>
  </r>
  <r>
    <d v="2016-10-10T00:00:00"/>
    <n v="2475000"/>
    <x v="0"/>
    <s v="Cunninghams"/>
    <x v="0"/>
    <n v="3186"/>
    <n v="4"/>
    <n v="2"/>
    <n v="2"/>
    <n v="605"/>
    <n v="1920"/>
    <s v="823 Hampton St"/>
    <s v="Brighton"/>
    <s v="Bayside"/>
    <s v="Southern Metropolitan"/>
    <n v="10"/>
    <n v="2016"/>
  </r>
  <r>
    <d v="2016-10-11T00:00:00"/>
    <n v="1301000"/>
    <x v="0"/>
    <s v="Cunninghams"/>
    <x v="1"/>
    <n v="3054"/>
    <n v="2"/>
    <n v="1"/>
    <n v="0"/>
    <n v="133"/>
    <m/>
    <s v="173 MacPherson St"/>
    <s v="Carlton North"/>
    <s v="Yarra"/>
    <s v="Northern Metropolitan"/>
    <n v="10"/>
    <n v="2016"/>
  </r>
  <r>
    <d v="2016-10-11T00:00:00"/>
    <n v="1325000"/>
    <x v="0"/>
    <s v="Cunninghams"/>
    <x v="1"/>
    <n v="3128"/>
    <n v="3"/>
    <n v="1"/>
    <n v="1"/>
    <n v="702"/>
    <n v="1950"/>
    <s v="23 Bass St"/>
    <s v="Box Hill"/>
    <s v="Whitehorse"/>
    <s v="Eastern Metropolitan"/>
    <n v="10"/>
    <n v="2016"/>
  </r>
  <r>
    <d v="2016-10-11T00:00:00"/>
    <n v="1400000"/>
    <x v="0"/>
    <s v="Cunninghams"/>
    <x v="0"/>
    <n v="3127"/>
    <n v="5"/>
    <n v="4"/>
    <n v="2"/>
    <n v="355"/>
    <n v="1979"/>
    <s v="4/30 Kenmare St"/>
    <s v="Mont Albert"/>
    <s v="Whitehorse"/>
    <s v="Eastern Metropolitan"/>
    <n v="10"/>
    <n v="2016"/>
  </r>
  <r>
    <d v="2016-10-11T00:00:00"/>
    <n v="2770000"/>
    <x v="0"/>
    <s v="Cunninghams"/>
    <x v="1"/>
    <n v="3128"/>
    <n v="4"/>
    <n v="1"/>
    <n v="2"/>
    <n v="715"/>
    <n v="1950"/>
    <s v="89 Thames St"/>
    <s v="Box Hill"/>
    <s v="Whitehorse"/>
    <s v="Eastern Metropolitan"/>
    <n v="10"/>
    <n v="2016"/>
  </r>
  <r>
    <d v="2016-10-11T00:00:00"/>
    <n v="370000"/>
    <x v="1"/>
    <s v="Maxwells"/>
    <x v="0"/>
    <n v="3141"/>
    <n v="2"/>
    <n v="1"/>
    <n v="1"/>
    <n v="0"/>
    <n v="1970"/>
    <s v="10/432 Punt Rd"/>
    <s v="South Yarra"/>
    <s v="Stonnington"/>
    <s v="Southern Metropolitan"/>
    <n v="10"/>
    <n v="2016"/>
  </r>
  <r>
    <d v="2016-10-11T00:00:00"/>
    <n v="602000"/>
    <x v="1"/>
    <s v="Melbourne Homes"/>
    <x v="1"/>
    <n v="3182"/>
    <n v="2"/>
    <n v="1"/>
    <n v="0"/>
    <n v="0"/>
    <n v="1930"/>
    <s v="5/18 Marine Pde"/>
    <s v="St Kilda"/>
    <s v="Port Phillip"/>
    <s v="Southern Metropolitan"/>
    <n v="10"/>
    <n v="2016"/>
  </r>
  <r>
    <d v="2016-10-11T00:00:00"/>
    <n v="540000"/>
    <x v="0"/>
    <s v="Metro Ladder"/>
    <x v="0"/>
    <n v="3043"/>
    <n v="3"/>
    <n v="2"/>
    <n v="1"/>
    <n v="367"/>
    <n v="2008"/>
    <s v="6 Birk Ct"/>
    <s v="Gowanbrae"/>
    <s v="Moreland"/>
    <s v="Western Metropolitan"/>
    <n v="10"/>
    <n v="2016"/>
  </r>
  <r>
    <d v="2016-10-11T00:00:00"/>
    <n v="610000"/>
    <x v="0"/>
    <s v="Cunninghams"/>
    <x v="1"/>
    <n v="3046"/>
    <n v="2"/>
    <n v="1"/>
    <n v="1"/>
    <n v="394"/>
    <n v="1950"/>
    <s v="2 Knole St"/>
    <s v="Hadfield"/>
    <s v="Moreland"/>
    <s v="Northern Metropolitan"/>
    <n v="10"/>
    <n v="2016"/>
  </r>
  <r>
    <d v="2016-10-11T00:00:00"/>
    <n v="740000"/>
    <x v="0"/>
    <s v="Property Barons"/>
    <x v="1"/>
    <n v="3046"/>
    <n v="3"/>
    <n v="1"/>
    <n v="1"/>
    <n v="568"/>
    <n v="1960"/>
    <s v="40 Angus St"/>
    <s v="Hadfield"/>
    <s v="Moreland"/>
    <s v="Northern Metropolitan"/>
    <n v="10"/>
    <n v="2016"/>
  </r>
  <r>
    <d v="2016-10-11T00:00:00"/>
    <n v="1250000"/>
    <x v="0"/>
    <s v="Jones and Jones"/>
    <x v="1"/>
    <n v="3058"/>
    <n v="4"/>
    <n v="1"/>
    <n v="2"/>
    <n v="613"/>
    <m/>
    <s v="7 Gladstone St"/>
    <s v="Coburg"/>
    <s v="Moreland"/>
    <s v="Northern Metropolitan"/>
    <n v="10"/>
    <n v="2016"/>
  </r>
  <r>
    <d v="2016-10-11T00:00:00"/>
    <n v="390000"/>
    <x v="1"/>
    <s v="Flanders &amp; Fish"/>
    <x v="1"/>
    <n v="3032"/>
    <n v="1"/>
    <n v="1"/>
    <n v="1"/>
    <n v="0"/>
    <n v="1972"/>
    <s v="8/129 The Parade"/>
    <s v="Ascot Vale"/>
    <s v="Moonee Valley"/>
    <s v="Western Metropolitan"/>
    <n v="10"/>
    <n v="2016"/>
  </r>
  <r>
    <d v="2016-10-11T00:00:00"/>
    <n v="435000"/>
    <x v="1"/>
    <s v="Cunninghams"/>
    <x v="1"/>
    <n v="3040"/>
    <n v="2"/>
    <n v="1"/>
    <n v="1"/>
    <n v="0"/>
    <n v="1970"/>
    <s v="4/20 William St"/>
    <s v="Essendon"/>
    <s v="Moonee Valley"/>
    <s v="Western Metropolitan"/>
    <n v="10"/>
    <n v="2016"/>
  </r>
  <r>
    <d v="2016-10-11T00:00:00"/>
    <n v="540000"/>
    <x v="1"/>
    <s v="Jones and Jones"/>
    <x v="1"/>
    <n v="3032"/>
    <n v="2"/>
    <n v="2"/>
    <n v="1"/>
    <n v="0"/>
    <m/>
    <s v="107/8 Burrowes St"/>
    <s v="Ascot Vale"/>
    <s v="Moonee Valley"/>
    <s v="Western Metropolitan"/>
    <n v="10"/>
    <n v="2016"/>
  </r>
  <r>
    <d v="2016-10-11T00:00:00"/>
    <n v="590000"/>
    <x v="0"/>
    <s v="Cunninghams"/>
    <x v="1"/>
    <n v="3033"/>
    <n v="3"/>
    <n v="1"/>
    <n v="2"/>
    <n v="610"/>
    <n v="1974"/>
    <s v="14 Hawthorn Ct"/>
    <s v="Keilor East"/>
    <s v="Moonee Valley"/>
    <s v="Western Metropolitan"/>
    <n v="10"/>
    <n v="2016"/>
  </r>
  <r>
    <d v="2016-10-11T00:00:00"/>
    <n v="900000"/>
    <x v="0"/>
    <s v="Cunninghams"/>
    <x v="1"/>
    <n v="3033"/>
    <n v="4"/>
    <n v="2"/>
    <n v="1"/>
    <n v="289"/>
    <n v="2011"/>
    <s v="16 Roberts St"/>
    <s v="Keilor East"/>
    <s v="Moonee Valley"/>
    <s v="Western Metropolitan"/>
    <n v="10"/>
    <n v="2016"/>
  </r>
  <r>
    <d v="2016-10-11T00:00:00"/>
    <n v="1225000"/>
    <x v="0"/>
    <s v="Jones and Jones"/>
    <x v="1"/>
    <n v="3166"/>
    <n v="3"/>
    <n v="1"/>
    <n v="2"/>
    <n v="528"/>
    <n v="1930"/>
    <s v="36 Hatter St"/>
    <s v="Oakleigh"/>
    <s v="Monash"/>
    <s v="Southern Metropolitan"/>
    <n v="10"/>
    <n v="2016"/>
  </r>
  <r>
    <d v="2016-10-11T00:00:00"/>
    <n v="1250000"/>
    <x v="1"/>
    <s v="Flanders &amp; Fish"/>
    <x v="1"/>
    <n v="3006"/>
    <n v="4"/>
    <n v="3"/>
    <n v="1"/>
    <n v="0"/>
    <n v="2000"/>
    <s v="6/85 Dodds St"/>
    <s v="Southbank"/>
    <s v="Melbourne"/>
    <s v="Southern Metropolitan"/>
    <n v="10"/>
    <n v="2016"/>
  </r>
  <r>
    <d v="2016-10-11T00:00:00"/>
    <n v="640000"/>
    <x v="2"/>
    <s v="Cunninghams"/>
    <x v="0"/>
    <n v="3012"/>
    <n v="3"/>
    <n v="2"/>
    <n v="2"/>
    <n v="214"/>
    <m/>
    <s v="5/16 Omar St"/>
    <s v="Maidstone"/>
    <s v="Maribyrnong"/>
    <s v="Western Metropolitan"/>
    <n v="10"/>
    <n v="2016"/>
  </r>
  <r>
    <d v="2016-10-11T00:00:00"/>
    <n v="1075000"/>
    <x v="0"/>
    <s v="Maxwells"/>
    <x v="0"/>
    <n v="3011"/>
    <n v="3"/>
    <n v="2"/>
    <n v="1"/>
    <n v="306"/>
    <n v="1900"/>
    <s v="44 Alexander St"/>
    <s v="Seddon"/>
    <s v="Maribyrnong"/>
    <s v="Western Metropolitan"/>
    <n v="10"/>
    <n v="2016"/>
  </r>
  <r>
    <d v="2016-10-11T00:00:00"/>
    <n v="860000"/>
    <x v="2"/>
    <s v="Jones and Jones"/>
    <x v="0"/>
    <n v="3165"/>
    <n v="3"/>
    <n v="2"/>
    <n v="1"/>
    <n v="254"/>
    <n v="1995"/>
    <s v="2/41 Elizabeth St"/>
    <s v="Bentleigh East"/>
    <s v="Glen Eira"/>
    <s v="Southern Metropolitan"/>
    <n v="10"/>
    <n v="2016"/>
  </r>
  <r>
    <d v="2016-10-11T00:00:00"/>
    <n v="1550000"/>
    <x v="0"/>
    <s v="Metro Ladder"/>
    <x v="0"/>
    <n v="3163"/>
    <n v="4"/>
    <n v="2"/>
    <n v="2"/>
    <n v="757"/>
    <n v="1930"/>
    <s v="90 Truganini Rd"/>
    <s v="Carnegie"/>
    <s v="Glen Eira"/>
    <s v="Southern Metropolitan"/>
    <n v="10"/>
    <n v="2016"/>
  </r>
  <r>
    <d v="2016-10-11T00:00:00"/>
    <n v="687000"/>
    <x v="0"/>
    <s v="Metro Ladder"/>
    <x v="1"/>
    <n v="3020"/>
    <n v="3"/>
    <n v="1"/>
    <n v="1"/>
    <n v="695"/>
    <n v="1950"/>
    <s v="27 Davey St"/>
    <s v="Sunshine West"/>
    <s v="Brimbank"/>
    <s v="Western Metropolitan"/>
    <n v="10"/>
    <n v="2016"/>
  </r>
  <r>
    <d v="2016-10-11T00:00:00"/>
    <n v="1215000"/>
    <x v="0"/>
    <s v="Jones and Jones"/>
    <x v="1"/>
    <n v="3103"/>
    <n v="2"/>
    <n v="2"/>
    <n v="2"/>
    <n v="0"/>
    <m/>
    <s v="3/10 Westminster St"/>
    <s v="Balwyn"/>
    <s v="Boroondara"/>
    <s v="Southern Metropolitan"/>
    <n v="10"/>
    <n v="2016"/>
  </r>
  <r>
    <d v="2016-10-11T00:00:00"/>
    <n v="1710000"/>
    <x v="0"/>
    <s v="Metro Ladder"/>
    <x v="1"/>
    <n v="3147"/>
    <n v="3"/>
    <n v="1"/>
    <n v="2"/>
    <n v="806"/>
    <n v="1950"/>
    <s v="9 Gona Ct"/>
    <s v="Ashburton"/>
    <s v="Boroondara"/>
    <s v="Southern Metropolitan"/>
    <n v="10"/>
    <n v="2016"/>
  </r>
  <r>
    <d v="2016-10-11T00:00:00"/>
    <n v="550000"/>
    <x v="2"/>
    <s v="Property Barons"/>
    <x v="0"/>
    <n v="3079"/>
    <n v="3"/>
    <n v="1"/>
    <n v="1"/>
    <n v="139"/>
    <n v="1970"/>
    <s v="2/94 Oriel Rd"/>
    <s v="Ivanhoe"/>
    <s v="Banyule"/>
    <s v="Eastern Metropolitan"/>
    <n v="10"/>
    <n v="2016"/>
  </r>
  <r>
    <d v="2016-10-11T00:00:00"/>
    <n v="1010000"/>
    <x v="0"/>
    <s v="Property Barons"/>
    <x v="1"/>
    <n v="3084"/>
    <n v="4"/>
    <n v="3"/>
    <n v="2"/>
    <n v="669"/>
    <n v="1960"/>
    <s v="42 Graham Rd"/>
    <s v="Viewbank"/>
    <s v="Banyule"/>
    <s v="Eastern Metropolitan"/>
    <n v="10"/>
    <n v="2016"/>
  </r>
  <r>
    <d v="2016-10-12T00:00:00"/>
    <n v="1851000"/>
    <x v="0"/>
    <s v="Cunninghams"/>
    <x v="1"/>
    <n v="3068"/>
    <n v="3"/>
    <n v="1"/>
    <n v="1"/>
    <n v="225"/>
    <m/>
    <s v="14 Falconer St"/>
    <s v="Fitzroy North"/>
    <s v="Yarra"/>
    <s v="Northern Metropolitan"/>
    <n v="10"/>
    <n v="2016"/>
  </r>
  <r>
    <d v="2016-10-12T00:00:00"/>
    <n v="865000"/>
    <x v="1"/>
    <s v="Melbourne Homes"/>
    <x v="1"/>
    <n v="3141"/>
    <n v="2"/>
    <n v="2"/>
    <n v="1"/>
    <n v="0"/>
    <n v="2000"/>
    <s v="403/700 Chapel St"/>
    <s v="South Yarra"/>
    <s v="Stonnington"/>
    <s v="Southern Metropolitan"/>
    <n v="10"/>
    <n v="2016"/>
  </r>
  <r>
    <d v="2016-10-12T00:00:00"/>
    <n v="1106000"/>
    <x v="0"/>
    <s v="Cunninghams"/>
    <x v="1"/>
    <n v="3181"/>
    <n v="2"/>
    <n v="1"/>
    <n v="1"/>
    <n v="0"/>
    <n v="2005"/>
    <s v="14 Aberdeen Rd"/>
    <s v="Prahran"/>
    <s v="Stonnington"/>
    <s v="Southern Metropolitan"/>
    <n v="10"/>
    <n v="2016"/>
  </r>
  <r>
    <d v="2016-10-12T00:00:00"/>
    <n v="1350000"/>
    <x v="0"/>
    <s v="Flanders &amp; Fish"/>
    <x v="1"/>
    <n v="3181"/>
    <n v="2"/>
    <n v="1"/>
    <n v="2"/>
    <n v="181"/>
    <m/>
    <s v="4 Erica St"/>
    <s v="Windsor"/>
    <s v="Stonnington"/>
    <s v="Southern Metropolitan"/>
    <n v="10"/>
    <n v="2016"/>
  </r>
  <r>
    <d v="2016-10-12T00:00:00"/>
    <n v="3625000"/>
    <x v="0"/>
    <s v="Jones and Jones"/>
    <x v="1"/>
    <n v="3143"/>
    <n v="4"/>
    <n v="1"/>
    <n v="2"/>
    <n v="709"/>
    <n v="1900"/>
    <s v="44 Denbigh Rd"/>
    <s v="Armadale"/>
    <s v="Stonnington"/>
    <s v="Southern Metropolitan"/>
    <n v="10"/>
    <n v="2016"/>
  </r>
  <r>
    <d v="2016-10-12T00:00:00"/>
    <n v="516000"/>
    <x v="1"/>
    <s v="Maxwells"/>
    <x v="0"/>
    <n v="3207"/>
    <n v="2"/>
    <n v="1"/>
    <n v="1"/>
    <n v="0"/>
    <n v="2004"/>
    <s v="413/54 Nott St"/>
    <s v="Port Melbourne"/>
    <s v="Port Phillip"/>
    <s v="Southern Metropolitan"/>
    <n v="10"/>
    <n v="2016"/>
  </r>
  <r>
    <d v="2016-10-12T00:00:00"/>
    <n v="515000"/>
    <x v="0"/>
    <s v="Maxwells"/>
    <x v="1"/>
    <n v="3046"/>
    <n v="2"/>
    <n v="1"/>
    <n v="2"/>
    <n v="345"/>
    <n v="1990"/>
    <s v="25 East St"/>
    <s v="Hadfield"/>
    <s v="Moreland"/>
    <s v="Northern Metropolitan"/>
    <n v="10"/>
    <n v="2016"/>
  </r>
  <r>
    <d v="2016-10-12T00:00:00"/>
    <n v="646000"/>
    <x v="0"/>
    <s v="SJ"/>
    <x v="1"/>
    <n v="3046"/>
    <n v="3"/>
    <n v="1"/>
    <n v="2"/>
    <n v="574"/>
    <n v="1970"/>
    <s v="9 South St"/>
    <s v="Hadfield"/>
    <s v="Moreland"/>
    <s v="Northern Metropolitan"/>
    <n v="10"/>
    <n v="2016"/>
  </r>
  <r>
    <d v="2016-10-12T00:00:00"/>
    <n v="802500"/>
    <x v="0"/>
    <s v="Cunninghams"/>
    <x v="1"/>
    <n v="3043"/>
    <n v="4"/>
    <n v="2"/>
    <n v="2"/>
    <n v="0"/>
    <n v="2005"/>
    <s v="2 Mirrim Pl"/>
    <s v="Gowanbrae"/>
    <s v="Moreland"/>
    <s v="Western Metropolitan"/>
    <n v="10"/>
    <n v="2016"/>
  </r>
  <r>
    <d v="2016-10-12T00:00:00"/>
    <n v="820000"/>
    <x v="0"/>
    <s v="Cunninghams"/>
    <x v="0"/>
    <n v="3058"/>
    <n v="2"/>
    <n v="1"/>
    <n v="4"/>
    <n v="629"/>
    <n v="1960"/>
    <s v="1 McDonnell Rd"/>
    <s v="Coburg North"/>
    <s v="Moreland"/>
    <s v="Northern Metropolitan"/>
    <n v="10"/>
    <n v="2016"/>
  </r>
  <r>
    <d v="2016-10-12T00:00:00"/>
    <n v="1060000"/>
    <x v="0"/>
    <s v="Cunninghams"/>
    <x v="1"/>
    <n v="3056"/>
    <n v="3"/>
    <n v="1"/>
    <n v="0"/>
    <n v="257"/>
    <n v="1935"/>
    <s v="98 Evans St"/>
    <s v="Brunswick"/>
    <s v="Moreland"/>
    <s v="Northern Metropolitan"/>
    <n v="10"/>
    <n v="2016"/>
  </r>
  <r>
    <d v="2016-10-12T00:00:00"/>
    <n v="1050000"/>
    <x v="2"/>
    <s v="Jones and Jones"/>
    <x v="1"/>
    <n v="3032"/>
    <n v="3"/>
    <n v="2"/>
    <n v="2"/>
    <n v="318"/>
    <n v="2013"/>
    <s v="1/20 Newsom St"/>
    <s v="Ascot Vale"/>
    <s v="Moonee Valley"/>
    <s v="Western Metropolitan"/>
    <n v="10"/>
    <n v="2016"/>
  </r>
  <r>
    <d v="2016-10-12T00:00:00"/>
    <n v="620000"/>
    <x v="2"/>
    <s v="Cunninghams"/>
    <x v="1"/>
    <n v="3012"/>
    <n v="3"/>
    <n v="1"/>
    <n v="2"/>
    <n v="255"/>
    <n v="2001"/>
    <s v="1/9 Indwe St"/>
    <s v="West Footscray"/>
    <s v="Maribyrnong"/>
    <s v="Western Metropolitan"/>
    <n v="10"/>
    <n v="2016"/>
  </r>
  <r>
    <d v="2016-10-12T00:00:00"/>
    <n v="676500"/>
    <x v="0"/>
    <s v="Cunninghams"/>
    <x v="1"/>
    <n v="3012"/>
    <n v="3"/>
    <n v="2"/>
    <n v="1"/>
    <n v="250"/>
    <m/>
    <s v="25 Carlyle St"/>
    <s v="Maidstone"/>
    <s v="Maribyrnong"/>
    <s v="Western Metropolitan"/>
    <n v="10"/>
    <n v="2016"/>
  </r>
  <r>
    <d v="2016-10-12T00:00:00"/>
    <n v="695000"/>
    <x v="0"/>
    <s v="Flanders &amp; Fish"/>
    <x v="1"/>
    <n v="3012"/>
    <n v="3"/>
    <n v="1"/>
    <n v="2"/>
    <n v="214"/>
    <n v="2007"/>
    <s v="45 Radio St"/>
    <s v="Maidstone"/>
    <s v="Maribyrnong"/>
    <s v="Western Metropolitan"/>
    <n v="10"/>
    <n v="2016"/>
  </r>
  <r>
    <d v="2016-10-12T00:00:00"/>
    <n v="893000"/>
    <x v="0"/>
    <s v="Metro Ladder"/>
    <x v="1"/>
    <n v="3012"/>
    <n v="3"/>
    <n v="1"/>
    <n v="3"/>
    <n v="528"/>
    <m/>
    <s v="16 Lindenow St"/>
    <s v="Maidstone"/>
    <s v="Maribyrnong"/>
    <s v="Western Metropolitan"/>
    <n v="10"/>
    <n v="2016"/>
  </r>
  <r>
    <d v="2016-10-12T00:00:00"/>
    <n v="1120000"/>
    <x v="0"/>
    <s v="Property Barons"/>
    <x v="0"/>
    <n v="3107"/>
    <n v="4"/>
    <n v="2"/>
    <n v="2"/>
    <n v="636"/>
    <m/>
    <s v="240 Manningham Rd"/>
    <s v="Templestowe Lower"/>
    <s v="Manningham"/>
    <s v="Eastern Metropolitan"/>
    <n v="10"/>
    <n v="2016"/>
  </r>
  <r>
    <d v="2016-10-12T00:00:00"/>
    <n v="655000"/>
    <x v="1"/>
    <s v="Jones and Jones"/>
    <x v="1"/>
    <n v="3189"/>
    <n v="2"/>
    <n v="1"/>
    <n v="1"/>
    <n v="1202"/>
    <m/>
    <s v="2/17 Barilla Rd"/>
    <s v="Moorabbin"/>
    <s v="Kingston"/>
    <s v="Southern Metropolitan"/>
    <n v="10"/>
    <n v="2016"/>
  </r>
  <r>
    <d v="2016-10-12T00:00:00"/>
    <n v="923000"/>
    <x v="0"/>
    <s v="Jones and Jones"/>
    <x v="1"/>
    <n v="3015"/>
    <n v="3"/>
    <n v="1"/>
    <n v="0"/>
    <n v="221"/>
    <n v="1900"/>
    <s v="73 Farm St"/>
    <s v="Newport"/>
    <s v="Hobsons Bay"/>
    <s v="Western Metropolitan"/>
    <n v="10"/>
    <n v="2016"/>
  </r>
  <r>
    <d v="2016-10-12T00:00:00"/>
    <n v="742500"/>
    <x v="0"/>
    <s v="Jones and Jones"/>
    <x v="1"/>
    <n v="3165"/>
    <n v="2"/>
    <n v="1"/>
    <n v="1"/>
    <n v="300"/>
    <n v="1960"/>
    <s v="1/112 Tambet St"/>
    <s v="Bentleigh East"/>
    <s v="Glen Eira"/>
    <s v="Southern Metropolitan"/>
    <n v="10"/>
    <n v="2016"/>
  </r>
  <r>
    <d v="2016-10-12T00:00:00"/>
    <n v="1030000"/>
    <x v="2"/>
    <s v="Flanders &amp; Fish"/>
    <x v="0"/>
    <n v="3162"/>
    <n v="4"/>
    <n v="2"/>
    <n v="2"/>
    <n v="216"/>
    <n v="1995"/>
    <s v="1/2 Griffiths St"/>
    <s v="Caulfield South"/>
    <s v="Glen Eira"/>
    <s v="Southern Metropolitan"/>
    <n v="10"/>
    <n v="2016"/>
  </r>
  <r>
    <d v="2016-10-12T00:00:00"/>
    <n v="1625000"/>
    <x v="0"/>
    <s v="Cunninghams"/>
    <x v="1"/>
    <n v="3185"/>
    <n v="3"/>
    <n v="2"/>
    <n v="2"/>
    <n v="447"/>
    <n v="1920"/>
    <s v="393 Kooyong Rd"/>
    <s v="Elsternwick"/>
    <s v="Glen Eira"/>
    <s v="Southern Metropolitan"/>
    <n v="10"/>
    <n v="2016"/>
  </r>
  <r>
    <d v="2016-10-12T00:00:00"/>
    <n v="1085000"/>
    <x v="0"/>
    <s v="Cunninghams"/>
    <x v="1"/>
    <n v="3071"/>
    <n v="2"/>
    <n v="1"/>
    <n v="2"/>
    <n v="303"/>
    <n v="1930"/>
    <s v="111 Smith St"/>
    <s v="Thornbury"/>
    <s v="Darebin"/>
    <s v="Northern Metropolitan"/>
    <n v="10"/>
    <n v="2016"/>
  </r>
  <r>
    <d v="2016-10-12T00:00:00"/>
    <n v="1980000"/>
    <x v="0"/>
    <s v="Jones and Jones"/>
    <x v="1"/>
    <n v="3122"/>
    <n v="3"/>
    <n v="2"/>
    <n v="1"/>
    <n v="151"/>
    <m/>
    <s v="12 Morang Rd"/>
    <s v="Hawthorn"/>
    <s v="Boroondara"/>
    <s v="Southern Metropolitan"/>
    <n v="10"/>
    <n v="2016"/>
  </r>
  <r>
    <d v="2016-10-12T00:00:00"/>
    <n v="2760000"/>
    <x v="0"/>
    <s v="Cunninghams"/>
    <x v="1"/>
    <n v="3127"/>
    <n v="4"/>
    <n v="2"/>
    <n v="4"/>
    <n v="924"/>
    <n v="1920"/>
    <s v="39 York St"/>
    <s v="Surrey Hills"/>
    <s v="Boroondara"/>
    <s v="Southern Metropolitan"/>
    <n v="10"/>
    <n v="2016"/>
  </r>
  <r>
    <d v="2016-10-12T00:00:00"/>
    <n v="2920000"/>
    <x v="0"/>
    <s v="Jones and Jones"/>
    <x v="1"/>
    <n v="3122"/>
    <n v="2"/>
    <n v="1"/>
    <n v="3"/>
    <n v="791"/>
    <n v="1928"/>
    <s v="3 Camden Rd"/>
    <s v="Hawthorn"/>
    <s v="Boroondara"/>
    <s v="Southern Metropolitan"/>
    <n v="10"/>
    <n v="2016"/>
  </r>
  <r>
    <d v="2016-10-12T00:00:00"/>
    <n v="5050000"/>
    <x v="0"/>
    <s v="Flanders &amp; Fish"/>
    <x v="0"/>
    <n v="3122"/>
    <n v="4"/>
    <n v="4"/>
    <n v="2"/>
    <n v="905"/>
    <n v="1913"/>
    <s v="50 Kinkora Rd"/>
    <s v="Hawthorn"/>
    <s v="Boroondara"/>
    <s v="Southern Metropolitan"/>
    <n v="10"/>
    <n v="2016"/>
  </r>
  <r>
    <d v="2016-10-12T00:00:00"/>
    <n v="903000"/>
    <x v="1"/>
    <s v="Maxwells"/>
    <x v="1"/>
    <n v="3187"/>
    <n v="2"/>
    <n v="1"/>
    <n v="1"/>
    <n v="171"/>
    <n v="1970"/>
    <s v="2/33 Cluden St"/>
    <s v="Brighton East"/>
    <s v="Bayside"/>
    <s v="Southern Metropolitan"/>
    <n v="10"/>
    <n v="2016"/>
  </r>
  <r>
    <d v="2016-10-12T00:00:00"/>
    <n v="1005000"/>
    <x v="0"/>
    <s v="SJ"/>
    <x v="1"/>
    <n v="3084"/>
    <n v="4"/>
    <n v="2"/>
    <n v="1"/>
    <n v="696"/>
    <n v="1950"/>
    <s v="20 Robern Pde"/>
    <s v="Viewbank"/>
    <s v="Banyule"/>
    <s v="Eastern Metropolitan"/>
    <n v="10"/>
    <n v="2016"/>
  </r>
  <r>
    <d v="2016-10-13T00:00:00"/>
    <n v="1412000"/>
    <x v="0"/>
    <s v="Property Barons"/>
    <x v="1"/>
    <n v="3128"/>
    <n v="3"/>
    <n v="1"/>
    <n v="1"/>
    <n v="590"/>
    <m/>
    <s v="19 Wavell St"/>
    <s v="Box Hill"/>
    <s v="Whitehorse"/>
    <s v="Eastern Metropolitan"/>
    <n v="10"/>
    <n v="2016"/>
  </r>
  <r>
    <d v="2016-10-13T00:00:00"/>
    <n v="601000"/>
    <x v="1"/>
    <s v="Cunninghams"/>
    <x v="1"/>
    <n v="3141"/>
    <n v="2"/>
    <n v="1"/>
    <n v="1"/>
    <n v="0"/>
    <n v="1970"/>
    <s v="22/382 Toorak Rd"/>
    <s v="South Yarra"/>
    <s v="Stonnington"/>
    <s v="Southern Metropolitan"/>
    <n v="10"/>
    <n v="2016"/>
  </r>
  <r>
    <d v="2016-10-13T00:00:00"/>
    <n v="640000"/>
    <x v="1"/>
    <s v="Cunninghams"/>
    <x v="0"/>
    <n v="3144"/>
    <n v="2"/>
    <n v="2"/>
    <n v="1"/>
    <n v="0"/>
    <m/>
    <s v="122/14 Elizabeth St"/>
    <s v="Malvern"/>
    <s v="Stonnington"/>
    <s v="Southern Metropolitan"/>
    <n v="10"/>
    <n v="2016"/>
  </r>
  <r>
    <d v="2016-10-13T00:00:00"/>
    <n v="1510000"/>
    <x v="0"/>
    <s v="Flanders &amp; Fish"/>
    <x v="1"/>
    <n v="3141"/>
    <n v="3"/>
    <n v="5"/>
    <n v="0"/>
    <n v="241"/>
    <m/>
    <s v="16 Oxford St"/>
    <s v="South Yarra"/>
    <s v="Stonnington"/>
    <s v="Southern Metropolitan"/>
    <n v="10"/>
    <n v="2016"/>
  </r>
  <r>
    <d v="2016-10-13T00:00:00"/>
    <n v="2667000"/>
    <x v="0"/>
    <s v="Flanders &amp; Fish"/>
    <x v="1"/>
    <n v="3141"/>
    <n v="4"/>
    <n v="3"/>
    <n v="2"/>
    <n v="446"/>
    <n v="1900"/>
    <s v="7 Motherwell St"/>
    <s v="South Yarra"/>
    <s v="Stonnington"/>
    <s v="Southern Metropolitan"/>
    <n v="10"/>
    <n v="2016"/>
  </r>
  <r>
    <d v="2016-10-13T00:00:00"/>
    <n v="750000"/>
    <x v="1"/>
    <s v="Flanders &amp; Fish"/>
    <x v="1"/>
    <n v="3184"/>
    <n v="2"/>
    <n v="1"/>
    <n v="1"/>
    <n v="0"/>
    <n v="1930"/>
    <s v="4/6 May St"/>
    <s v="Elwood"/>
    <s v="Port Phillip"/>
    <s v="Southern Metropolitan"/>
    <n v="10"/>
    <n v="2016"/>
  </r>
  <r>
    <d v="2016-10-13T00:00:00"/>
    <n v="721000"/>
    <x v="0"/>
    <s v="Metro Ladder"/>
    <x v="1"/>
    <n v="3046"/>
    <n v="3"/>
    <n v="1"/>
    <n v="3"/>
    <n v="539"/>
    <n v="1960"/>
    <s v="72 Middle St"/>
    <s v="Hadfield"/>
    <s v="Moreland"/>
    <s v="Northern Metropolitan"/>
    <n v="10"/>
    <n v="2016"/>
  </r>
  <r>
    <d v="2016-10-13T00:00:00"/>
    <n v="950000"/>
    <x v="0"/>
    <s v="Cunninghams"/>
    <x v="0"/>
    <n v="3044"/>
    <n v="5"/>
    <n v="2"/>
    <n v="2"/>
    <n v="705"/>
    <n v="1950"/>
    <s v="16 Hayes Pde"/>
    <s v="Pascoe Vale"/>
    <s v="Moreland"/>
    <s v="Northern Metropolitan"/>
    <n v="10"/>
    <n v="2016"/>
  </r>
  <r>
    <d v="2016-10-13T00:00:00"/>
    <n v="1102000"/>
    <x v="0"/>
    <s v="Flanders &amp; Fish"/>
    <x v="1"/>
    <n v="3046"/>
    <n v="3"/>
    <n v="1"/>
    <n v="2"/>
    <n v="1020"/>
    <m/>
    <s v="3 Charles St"/>
    <s v="Hadfield"/>
    <s v="Moreland"/>
    <s v="Northern Metropolitan"/>
    <n v="10"/>
    <n v="2016"/>
  </r>
  <r>
    <d v="2016-10-13T00:00:00"/>
    <n v="1300000"/>
    <x v="0"/>
    <s v="Jones and Jones"/>
    <x v="0"/>
    <n v="3055"/>
    <n v="3"/>
    <n v="1"/>
    <n v="2"/>
    <n v="364"/>
    <n v="1900"/>
    <s v="121 Pearson St"/>
    <s v="Brunswick West"/>
    <s v="Moreland"/>
    <s v="Northern Metropolitan"/>
    <n v="10"/>
    <n v="2016"/>
  </r>
  <r>
    <d v="2016-10-13T00:00:00"/>
    <n v="1255000"/>
    <x v="0"/>
    <s v="Cunninghams"/>
    <x v="1"/>
    <n v="3032"/>
    <n v="3"/>
    <n v="2"/>
    <n v="2"/>
    <n v="308"/>
    <m/>
    <s v="33 Hockey La"/>
    <s v="Ascot Vale"/>
    <s v="Moonee Valley"/>
    <s v="Western Metropolitan"/>
    <n v="10"/>
    <n v="2016"/>
  </r>
  <r>
    <d v="2016-10-13T00:00:00"/>
    <n v="1315000"/>
    <x v="0"/>
    <s v="Property Barons"/>
    <x v="1"/>
    <n v="3040"/>
    <n v="2"/>
    <n v="1"/>
    <n v="0"/>
    <n v="634"/>
    <m/>
    <s v="143 Ogilvie St"/>
    <s v="Essendon"/>
    <s v="Moonee Valley"/>
    <s v="Western Metropolitan"/>
    <n v="10"/>
    <n v="2016"/>
  </r>
  <r>
    <d v="2016-10-13T00:00:00"/>
    <n v="1420000"/>
    <x v="0"/>
    <s v="Property Barons"/>
    <x v="1"/>
    <n v="3033"/>
    <n v="4"/>
    <n v="2"/>
    <n v="2"/>
    <n v="613"/>
    <n v="2011"/>
    <s v="61 Rachelle Rd"/>
    <s v="Keilor East"/>
    <s v="Moonee Valley"/>
    <s v="Western Metropolitan"/>
    <n v="10"/>
    <n v="2016"/>
  </r>
  <r>
    <d v="2016-10-13T00:00:00"/>
    <n v="882000"/>
    <x v="0"/>
    <s v="Jones and Jones"/>
    <x v="1"/>
    <n v="3019"/>
    <n v="4"/>
    <n v="2"/>
    <n v="2"/>
    <n v="393"/>
    <n v="2008"/>
    <s v="19 Kannan Bvd"/>
    <s v="Braybrook"/>
    <s v="Maribyrnong"/>
    <s v="Western Metropolitan"/>
    <n v="10"/>
    <n v="2016"/>
  </r>
  <r>
    <d v="2016-10-13T00:00:00"/>
    <n v="1550000"/>
    <x v="0"/>
    <s v="Jones and Jones"/>
    <x v="1"/>
    <n v="3013"/>
    <n v="4"/>
    <n v="2"/>
    <n v="2"/>
    <n v="427"/>
    <n v="2010"/>
    <s v="4 Finlay St"/>
    <s v="Yarraville"/>
    <s v="Maribyrnong"/>
    <s v="Western Metropolitan"/>
    <n v="10"/>
    <n v="2016"/>
  </r>
  <r>
    <d v="2016-10-13T00:00:00"/>
    <n v="1403000"/>
    <x v="0"/>
    <s v="Property Barons"/>
    <x v="1"/>
    <n v="3108"/>
    <n v="3"/>
    <n v="1"/>
    <n v="4"/>
    <n v="727"/>
    <n v="1970"/>
    <s v="5 Boyd St"/>
    <s v="Doncaster"/>
    <s v="Manningham"/>
    <s v="Eastern Metropolitan"/>
    <n v="10"/>
    <n v="2016"/>
  </r>
  <r>
    <d v="2016-10-13T00:00:00"/>
    <n v="1165000"/>
    <x v="0"/>
    <s v="Jones and Jones"/>
    <x v="1"/>
    <n v="3165"/>
    <n v="3"/>
    <n v="1"/>
    <n v="1"/>
    <n v="732"/>
    <m/>
    <s v="13 Norville St"/>
    <s v="Bentleigh East"/>
    <s v="Glen Eira"/>
    <s v="Southern Metropolitan"/>
    <n v="10"/>
    <n v="2016"/>
  </r>
  <r>
    <d v="2016-10-13T00:00:00"/>
    <n v="1206000"/>
    <x v="0"/>
    <s v="Maxwells"/>
    <x v="1"/>
    <n v="3165"/>
    <n v="4"/>
    <n v="1"/>
    <n v="1"/>
    <n v="636"/>
    <n v="1940"/>
    <s v="21 Wards Gr"/>
    <s v="Bentleigh East"/>
    <s v="Glen Eira"/>
    <s v="Southern Metropolitan"/>
    <n v="10"/>
    <n v="2016"/>
  </r>
  <r>
    <d v="2016-10-13T00:00:00"/>
    <n v="871000"/>
    <x v="0"/>
    <s v="Cunninghams"/>
    <x v="1"/>
    <n v="3072"/>
    <n v="4"/>
    <n v="2"/>
    <n v="1"/>
    <n v="561"/>
    <n v="1950"/>
    <s v="33 Gordon Gr"/>
    <s v="Preston"/>
    <s v="Darebin"/>
    <s v="Northern Metropolitan"/>
    <n v="10"/>
    <n v="2016"/>
  </r>
  <r>
    <d v="2016-10-13T00:00:00"/>
    <n v="445000"/>
    <x v="1"/>
    <s v="Cunninghams"/>
    <x v="1"/>
    <n v="3122"/>
    <n v="1"/>
    <n v="1"/>
    <n v="1"/>
    <n v="0"/>
    <n v="1970"/>
    <s v="22/9 Lisson Gr"/>
    <s v="Hawthorn"/>
    <s v="Boroondara"/>
    <s v="Southern Metropolitan"/>
    <n v="10"/>
    <n v="2016"/>
  </r>
  <r>
    <d v="2016-10-13T00:00:00"/>
    <n v="2050000"/>
    <x v="2"/>
    <s v="Flanders &amp; Fish"/>
    <x v="1"/>
    <n v="3147"/>
    <n v="3"/>
    <n v="3"/>
    <n v="4"/>
    <n v="310"/>
    <n v="2014"/>
    <s v="3/39 Solway St"/>
    <s v="Ashburton"/>
    <s v="Boroondara"/>
    <s v="Southern Metropolitan"/>
    <n v="10"/>
    <n v="2016"/>
  </r>
  <r>
    <d v="2016-10-13T00:00:00"/>
    <n v="2100000"/>
    <x v="0"/>
    <s v="Cunninghams"/>
    <x v="0"/>
    <n v="3146"/>
    <n v="4"/>
    <n v="2"/>
    <n v="2"/>
    <n v="645"/>
    <n v="1930"/>
    <s v="30 Valley Pde"/>
    <s v="Glen Iris"/>
    <s v="Boroondara"/>
    <s v="Southern Metropolitan"/>
    <n v="10"/>
    <n v="2016"/>
  </r>
  <r>
    <d v="2016-10-13T00:00:00"/>
    <n v="2550000"/>
    <x v="0"/>
    <s v="Cunninghams"/>
    <x v="1"/>
    <n v="3103"/>
    <n v="5"/>
    <n v="3"/>
    <n v="2"/>
    <n v="642"/>
    <n v="1930"/>
    <s v="25 Percy St"/>
    <s v="Balwyn"/>
    <s v="Boroondara"/>
    <s v="Southern Metropolitan"/>
    <n v="10"/>
    <n v="2016"/>
  </r>
  <r>
    <d v="2016-10-13T00:00:00"/>
    <n v="500000"/>
    <x v="1"/>
    <s v="Cunninghams"/>
    <x v="0"/>
    <n v="3079"/>
    <n v="2"/>
    <n v="1"/>
    <n v="1"/>
    <n v="71"/>
    <n v="1960"/>
    <s v="5/14 Athelstane Gr"/>
    <s v="Ivanhoe"/>
    <s v="Banyule"/>
    <s v="Eastern Metropolitan"/>
    <n v="10"/>
    <n v="2016"/>
  </r>
  <r>
    <d v="2016-10-13T00:00:00"/>
    <n v="706000"/>
    <x v="0"/>
    <s v="Cunninghams"/>
    <x v="1"/>
    <n v="3087"/>
    <n v="4"/>
    <n v="1"/>
    <n v="2"/>
    <n v="581"/>
    <m/>
    <s v="18 Temby St"/>
    <s v="Watsonia"/>
    <s v="Banyule"/>
    <s v="Northern Metropolitan"/>
    <n v="10"/>
    <n v="2016"/>
  </r>
  <r>
    <d v="2016-10-13T00:00:00"/>
    <n v="1260000"/>
    <x v="1"/>
    <s v="Property Barons"/>
    <x v="1"/>
    <n v="3079"/>
    <n v="3"/>
    <n v="2"/>
    <n v="2"/>
    <n v="356"/>
    <n v="1998"/>
    <s v="3/36 Wilfred Rd"/>
    <s v="Ivanhoe East"/>
    <s v="Banyule"/>
    <s v="Eastern Metropolitan"/>
    <n v="10"/>
    <n v="2016"/>
  </r>
  <r>
    <d v="2016-10-14T00:00:00"/>
    <n v="385000"/>
    <x v="1"/>
    <s v="Zimmerman"/>
    <x v="0"/>
    <n v="3121"/>
    <n v="1"/>
    <n v="1"/>
    <n v="1"/>
    <n v="0"/>
    <n v="2005"/>
    <s v="104/8 Howard St"/>
    <s v="Richmond"/>
    <s v="Yarra"/>
    <s v="Northern Metropolitan"/>
    <n v="10"/>
    <n v="2016"/>
  </r>
  <r>
    <d v="2016-10-14T00:00:00"/>
    <n v="1055000"/>
    <x v="0"/>
    <s v="Cunninghams"/>
    <x v="1"/>
    <n v="3068"/>
    <n v="2"/>
    <n v="1"/>
    <n v="0"/>
    <n v="122"/>
    <m/>
    <s v="24 Apperley St"/>
    <s v="Fitzroy North"/>
    <s v="Yarra"/>
    <s v="Northern Metropolitan"/>
    <n v="10"/>
    <n v="2016"/>
  </r>
  <r>
    <d v="2016-10-14T00:00:00"/>
    <n v="1036000"/>
    <x v="0"/>
    <s v="Cunninghams"/>
    <x v="1"/>
    <n v="3145"/>
    <n v="2"/>
    <n v="1"/>
    <n v="1"/>
    <n v="310"/>
    <n v="1910"/>
    <s v="11 Findon St"/>
    <s v="Malvern East"/>
    <s v="Stonnington"/>
    <s v="Southern Metropolitan"/>
    <n v="10"/>
    <n v="2016"/>
  </r>
  <r>
    <d v="2016-10-14T00:00:00"/>
    <n v="1505000"/>
    <x v="0"/>
    <s v="Jones and Jones"/>
    <x v="0"/>
    <n v="3145"/>
    <n v="3"/>
    <n v="2"/>
    <n v="1"/>
    <n v="647"/>
    <m/>
    <s v="19 Belgrave Rd"/>
    <s v="Malvern East"/>
    <s v="Stonnington"/>
    <s v="Southern Metropolitan"/>
    <n v="10"/>
    <n v="2016"/>
  </r>
  <r>
    <d v="2016-10-14T00:00:00"/>
    <n v="300000"/>
    <x v="1"/>
    <s v="Metro Ladder"/>
    <x v="1"/>
    <n v="3184"/>
    <n v="1"/>
    <n v="1"/>
    <n v="0"/>
    <n v="0"/>
    <n v="1930"/>
    <s v="14/9 Southey St"/>
    <s v="Elwood"/>
    <s v="Port Phillip"/>
    <s v="Southern Metropolitan"/>
    <n v="10"/>
    <n v="2016"/>
  </r>
  <r>
    <d v="2016-10-14T00:00:00"/>
    <n v="985000"/>
    <x v="0"/>
    <s v="Cunninghams"/>
    <x v="1"/>
    <n v="3207"/>
    <n v="3"/>
    <n v="1"/>
    <n v="0"/>
    <n v="171"/>
    <n v="1890"/>
    <s v="130 Nott St"/>
    <s v="Port Melbourne"/>
    <s v="Port Phillip"/>
    <s v="Southern Metropolitan"/>
    <n v="10"/>
    <n v="2016"/>
  </r>
  <r>
    <d v="2016-10-14T00:00:00"/>
    <n v="1000000"/>
    <x v="0"/>
    <s v="Maxwells"/>
    <x v="1"/>
    <n v="3206"/>
    <n v="2"/>
    <n v="1"/>
    <n v="0"/>
    <n v="288"/>
    <m/>
    <s v="60 Brooke St"/>
    <s v="Albert Park"/>
    <s v="Port Phillip"/>
    <s v="Southern Metropolitan"/>
    <n v="10"/>
    <n v="2016"/>
  </r>
  <r>
    <d v="2016-10-14T00:00:00"/>
    <n v="1355000"/>
    <x v="0"/>
    <s v="Cunninghams"/>
    <x v="1"/>
    <n v="3205"/>
    <n v="2"/>
    <n v="1"/>
    <n v="0"/>
    <n v="101"/>
    <m/>
    <s v="294 Moray St"/>
    <s v="South Melbourne"/>
    <s v="Port Phillip"/>
    <s v="Southern Metropolitan"/>
    <n v="10"/>
    <n v="2016"/>
  </r>
  <r>
    <d v="2016-10-14T00:00:00"/>
    <n v="1000000"/>
    <x v="0"/>
    <s v="Property Barons"/>
    <x v="0"/>
    <n v="3046"/>
    <n v="4"/>
    <n v="2"/>
    <n v="8"/>
    <n v="977"/>
    <n v="1935"/>
    <s v="107 Glenroy Rd"/>
    <s v="Glenroy"/>
    <s v="Moreland"/>
    <s v="Northern Metropolitan"/>
    <n v="10"/>
    <n v="2016"/>
  </r>
  <r>
    <d v="2016-10-14T00:00:00"/>
    <n v="1535000"/>
    <x v="0"/>
    <s v="Cunninghams"/>
    <x v="0"/>
    <n v="3040"/>
    <n v="4"/>
    <n v="1"/>
    <n v="2"/>
    <n v="638"/>
    <n v="1900"/>
    <s v="33 McCarron Pde"/>
    <s v="Essendon"/>
    <s v="Moonee Valley"/>
    <s v="Western Metropolitan"/>
    <n v="10"/>
    <n v="2016"/>
  </r>
  <r>
    <d v="2016-10-14T00:00:00"/>
    <n v="1800000"/>
    <x v="0"/>
    <s v="Jones and Jones"/>
    <x v="0"/>
    <n v="3040"/>
    <n v="5"/>
    <n v="2"/>
    <n v="2"/>
    <n v="611"/>
    <m/>
    <s v="40 Hoddle St"/>
    <s v="Essendon"/>
    <s v="Moonee Valley"/>
    <s v="Western Metropolitan"/>
    <n v="10"/>
    <n v="2016"/>
  </r>
  <r>
    <d v="2016-10-14T00:00:00"/>
    <n v="728000"/>
    <x v="2"/>
    <s v="Metro Ladder"/>
    <x v="1"/>
    <n v="3012"/>
    <n v="3"/>
    <n v="2"/>
    <n v="2"/>
    <n v="218"/>
    <m/>
    <s v="1/27 Baird St"/>
    <s v="Maidstone"/>
    <s v="Maribyrnong"/>
    <s v="Western Metropolitan"/>
    <n v="10"/>
    <n v="2016"/>
  </r>
  <r>
    <d v="2016-10-14T00:00:00"/>
    <n v="743000"/>
    <x v="2"/>
    <s v="Best Bricks"/>
    <x v="0"/>
    <n v="3018"/>
    <n v="3"/>
    <n v="2"/>
    <n v="2"/>
    <n v="211"/>
    <m/>
    <s v="1/152 Blyth St"/>
    <s v="Altona"/>
    <s v="Hobsons Bay"/>
    <s v="Western Metropolitan"/>
    <n v="10"/>
    <n v="2016"/>
  </r>
  <r>
    <d v="2016-10-14T00:00:00"/>
    <n v="830000"/>
    <x v="2"/>
    <s v="Sanders"/>
    <x v="0"/>
    <n v="3016"/>
    <n v="2"/>
    <n v="1"/>
    <n v="0"/>
    <n v="56"/>
    <m/>
    <s v="19/8 The Strand"/>
    <s v="Williamstown"/>
    <s v="Hobsons Bay"/>
    <s v="Western Metropolitan"/>
    <n v="10"/>
    <n v="2016"/>
  </r>
  <r>
    <d v="2016-10-14T00:00:00"/>
    <n v="1170000"/>
    <x v="0"/>
    <s v="Cunninghams"/>
    <x v="1"/>
    <n v="3162"/>
    <n v="3"/>
    <n v="1"/>
    <n v="1"/>
    <n v="359"/>
    <m/>
    <s v="80 Sycamore St"/>
    <s v="Caulfield South"/>
    <s v="Glen Eira"/>
    <s v="Southern Metropolitan"/>
    <n v="10"/>
    <n v="2016"/>
  </r>
  <r>
    <d v="2016-10-14T00:00:00"/>
    <n v="1875000"/>
    <x v="0"/>
    <s v="Metro Ladder"/>
    <x v="1"/>
    <n v="3204"/>
    <n v="4"/>
    <n v="2"/>
    <n v="2"/>
    <n v="702"/>
    <n v="1929"/>
    <s v="27 Bewdley St"/>
    <s v="Ormond"/>
    <s v="Glen Eira"/>
    <s v="Southern Metropolitan"/>
    <n v="10"/>
    <n v="2016"/>
  </r>
  <r>
    <d v="2016-10-14T00:00:00"/>
    <n v="905000"/>
    <x v="0"/>
    <s v="Property Barons"/>
    <x v="1"/>
    <n v="3073"/>
    <n v="3"/>
    <n v="1"/>
    <n v="2"/>
    <n v="950"/>
    <n v="1960"/>
    <s v="6 Rodman St"/>
    <s v="Reservoir"/>
    <s v="Darebin"/>
    <s v="Northern Metropolitan"/>
    <n v="10"/>
    <n v="2016"/>
  </r>
  <r>
    <d v="2016-10-14T00:00:00"/>
    <n v="490000"/>
    <x v="1"/>
    <s v="Cunninghams"/>
    <x v="1"/>
    <n v="3123"/>
    <n v="2"/>
    <n v="1"/>
    <n v="1"/>
    <n v="0"/>
    <m/>
    <s v="5/305 Riversdale Rd"/>
    <s v="Hawthorn East"/>
    <s v="Boroondara"/>
    <s v="Southern Metropolitan"/>
    <n v="10"/>
    <n v="2016"/>
  </r>
  <r>
    <d v="2016-10-14T00:00:00"/>
    <n v="1750000"/>
    <x v="0"/>
    <s v="Sanders"/>
    <x v="0"/>
    <n v="3103"/>
    <n v="4"/>
    <n v="3"/>
    <n v="2"/>
    <n v="453"/>
    <n v="2016"/>
    <s v="316 Belmore Rd"/>
    <s v="Balwyn"/>
    <s v="Boroondara"/>
    <s v="Southern Metropolitan"/>
    <n v="10"/>
    <n v="2016"/>
  </r>
  <r>
    <d v="2016-10-14T00:00:00"/>
    <n v="2625000"/>
    <x v="0"/>
    <s v="Cunninghams"/>
    <x v="0"/>
    <n v="3146"/>
    <n v="4"/>
    <n v="3"/>
    <n v="2"/>
    <n v="840"/>
    <n v="1930"/>
    <s v="31 Gardiner Pde"/>
    <s v="Glen Iris"/>
    <s v="Boroondara"/>
    <s v="Southern Metropolitan"/>
    <n v="10"/>
    <n v="2016"/>
  </r>
  <r>
    <d v="2016-10-14T00:00:00"/>
    <n v="1570000"/>
    <x v="0"/>
    <s v="Jones and Jones"/>
    <x v="1"/>
    <n v="3186"/>
    <n v="2"/>
    <n v="1"/>
    <n v="0"/>
    <n v="352"/>
    <n v="1920"/>
    <s v="28 Loller St"/>
    <s v="Brighton"/>
    <s v="Bayside"/>
    <s v="Southern Metropolitan"/>
    <n v="10"/>
    <n v="2016"/>
  </r>
  <r>
    <d v="2016-10-14T00:00:00"/>
    <n v="1655000"/>
    <x v="0"/>
    <s v="Jones and Jones"/>
    <x v="1"/>
    <n v="3187"/>
    <n v="5"/>
    <n v="2"/>
    <n v="2"/>
    <n v="679"/>
    <n v="1950"/>
    <s v="5 Tuxen Ct"/>
    <s v="Brighton East"/>
    <s v="Bayside"/>
    <s v="Southern Metropolitan"/>
    <n v="10"/>
    <n v="2016"/>
  </r>
  <r>
    <d v="2016-10-15T00:00:00"/>
    <n v="2000000"/>
    <x v="0"/>
    <s v="Cunninghams"/>
    <x v="1"/>
    <n v="3121"/>
    <n v="3"/>
    <n v="2"/>
    <n v="1"/>
    <n v="217"/>
    <n v="1910"/>
    <s v="7 Bowen St"/>
    <s v="Richmond"/>
    <s v="Yarra"/>
    <s v="Northern Metropolitan"/>
    <n v="10"/>
    <n v="2016"/>
  </r>
  <r>
    <d v="2016-10-15T00:00:00"/>
    <n v="1430000"/>
    <x v="0"/>
    <s v="Property Barons"/>
    <x v="1"/>
    <n v="3128"/>
    <n v="4"/>
    <n v="2"/>
    <n v="0"/>
    <n v="585"/>
    <m/>
    <s v="10 Cunningham St"/>
    <s v="Box Hill"/>
    <s v="Whitehorse"/>
    <s v="Eastern Metropolitan"/>
    <n v="10"/>
    <n v="2016"/>
  </r>
  <r>
    <d v="2016-10-15T00:00:00"/>
    <n v="550000"/>
    <x v="1"/>
    <s v="Property Barons"/>
    <x v="0"/>
    <n v="3143"/>
    <n v="2"/>
    <n v="1"/>
    <n v="0"/>
    <n v="861"/>
    <m/>
    <s v="1/42 Adelaide St"/>
    <s v="Armadale"/>
    <s v="Stonnington"/>
    <s v="Southern Metropolitan"/>
    <n v="10"/>
    <n v="2016"/>
  </r>
  <r>
    <d v="2016-10-15T00:00:00"/>
    <n v="780000"/>
    <x v="1"/>
    <s v="Jones and Jones"/>
    <x v="1"/>
    <n v="3184"/>
    <n v="3"/>
    <n v="1"/>
    <n v="1"/>
    <n v="0"/>
    <n v="1960"/>
    <s v="22/29 Dickens St"/>
    <s v="Elwood"/>
    <s v="Port Phillip"/>
    <s v="Southern Metropolitan"/>
    <n v="10"/>
    <n v="2016"/>
  </r>
  <r>
    <d v="2016-10-15T00:00:00"/>
    <n v="340000"/>
    <x v="1"/>
    <s v="Cunninghams"/>
    <x v="1"/>
    <n v="3046"/>
    <n v="2"/>
    <n v="1"/>
    <n v="1"/>
    <n v="0"/>
    <n v="1970"/>
    <s v="7/89 Station Rd"/>
    <s v="Glenroy"/>
    <s v="Moreland"/>
    <s v="Northern Metropolitan"/>
    <n v="10"/>
    <n v="2016"/>
  </r>
  <r>
    <d v="2016-10-15T00:00:00"/>
    <n v="780000"/>
    <x v="0"/>
    <s v="Metro Ladder"/>
    <x v="0"/>
    <n v="3044"/>
    <n v="4"/>
    <n v="1"/>
    <n v="1"/>
    <n v="556"/>
    <m/>
    <s v="6 Olive Gr"/>
    <s v="Pascoe Vale"/>
    <s v="Moreland"/>
    <s v="Northern Metropolitan"/>
    <n v="10"/>
    <n v="2016"/>
  </r>
  <r>
    <d v="2016-10-15T00:00:00"/>
    <n v="825000"/>
    <x v="0"/>
    <s v="Cunninghams"/>
    <x v="1"/>
    <n v="3033"/>
    <n v="3"/>
    <n v="3"/>
    <n v="1"/>
    <n v="318"/>
    <m/>
    <s v="32 Wyong St"/>
    <s v="Keilor East"/>
    <s v="Moonee Valley"/>
    <s v="Western Metropolitan"/>
    <n v="10"/>
    <n v="2016"/>
  </r>
  <r>
    <d v="2016-10-15T00:00:00"/>
    <n v="1295000"/>
    <x v="0"/>
    <s v="Cunninghams"/>
    <x v="0"/>
    <n v="3040"/>
    <n v="3"/>
    <n v="1"/>
    <n v="3"/>
    <n v="688"/>
    <n v="1930"/>
    <s v="16 Kendall St"/>
    <s v="Essendon"/>
    <s v="Moonee Valley"/>
    <s v="Western Metropolitan"/>
    <n v="10"/>
    <n v="2016"/>
  </r>
  <r>
    <d v="2016-10-15T00:00:00"/>
    <n v="1300000"/>
    <x v="0"/>
    <s v="Jones and Jones"/>
    <x v="0"/>
    <n v="3032"/>
    <n v="4"/>
    <n v="1"/>
    <n v="4"/>
    <n v="664"/>
    <m/>
    <s v="30 Mirams St"/>
    <s v="Ascot Vale"/>
    <s v="Moonee Valley"/>
    <s v="Western Metropolitan"/>
    <n v="10"/>
    <n v="2016"/>
  </r>
  <r>
    <d v="2016-10-15T00:00:00"/>
    <n v="747000"/>
    <x v="0"/>
    <s v="Metro Ladder"/>
    <x v="1"/>
    <n v="3011"/>
    <n v="2"/>
    <n v="1"/>
    <n v="1"/>
    <n v="320"/>
    <n v="1900"/>
    <s v="7 Essex St"/>
    <s v="Footscray"/>
    <s v="Maribyrnong"/>
    <s v="Western Metropolitan"/>
    <n v="10"/>
    <n v="2016"/>
  </r>
  <r>
    <d v="2016-10-15T00:00:00"/>
    <n v="1202000"/>
    <x v="0"/>
    <s v="Property Barons"/>
    <x v="1"/>
    <n v="3108"/>
    <n v="3"/>
    <n v="2"/>
    <n v="2"/>
    <n v="649"/>
    <n v="1965"/>
    <s v="394 Manningham Rd"/>
    <s v="Doncaster"/>
    <s v="Manningham"/>
    <s v="Eastern Metropolitan"/>
    <n v="10"/>
    <n v="2016"/>
  </r>
  <r>
    <d v="2016-10-15T00:00:00"/>
    <n v="965000"/>
    <x v="0"/>
    <s v="Best Bricks"/>
    <x v="0"/>
    <n v="3025"/>
    <n v="4"/>
    <n v="1"/>
    <n v="4"/>
    <n v="851"/>
    <m/>
    <s v="10 Murphy St"/>
    <s v="Altona North"/>
    <s v="Hobsons Bay"/>
    <s v="Western Metropolitan"/>
    <n v="10"/>
    <n v="2016"/>
  </r>
  <r>
    <d v="2016-10-15T00:00:00"/>
    <n v="475000"/>
    <x v="1"/>
    <s v="Flanders &amp; Fish"/>
    <x v="1"/>
    <n v="3204"/>
    <n v="2"/>
    <n v="1"/>
    <n v="1"/>
    <n v="0"/>
    <n v="2011"/>
    <s v="1/75 Lillimur Rd"/>
    <s v="Ormond"/>
    <s v="Glen Eira"/>
    <s v="Southern Metropolitan"/>
    <n v="10"/>
    <n v="2016"/>
  </r>
  <r>
    <d v="2016-10-15T00:00:00"/>
    <n v="1550000"/>
    <x v="0"/>
    <s v="Jones and Jones"/>
    <x v="1"/>
    <n v="3204"/>
    <n v="2"/>
    <n v="1"/>
    <n v="4"/>
    <n v="730"/>
    <m/>
    <s v="32 Leckie St"/>
    <s v="Bentleigh"/>
    <s v="Glen Eira"/>
    <s v="Southern Metropolitan"/>
    <n v="10"/>
    <n v="2016"/>
  </r>
  <r>
    <d v="2016-10-15T00:00:00"/>
    <n v="540000"/>
    <x v="0"/>
    <s v="Metro Ladder"/>
    <x v="0"/>
    <n v="3072"/>
    <n v="2"/>
    <n v="1"/>
    <n v="2"/>
    <n v="250"/>
    <n v="2005"/>
    <s v="131b Albert St"/>
    <s v="Preston"/>
    <s v="Darebin"/>
    <s v="Northern Metropolitan"/>
    <n v="10"/>
    <n v="2016"/>
  </r>
  <r>
    <d v="2016-10-15T00:00:00"/>
    <n v="600000"/>
    <x v="0"/>
    <s v="Cunninghams"/>
    <x v="1"/>
    <n v="3073"/>
    <n v="3"/>
    <n v="1"/>
    <n v="1"/>
    <n v="370"/>
    <m/>
    <s v="91 Henty St"/>
    <s v="Reservoir"/>
    <s v="Darebin"/>
    <s v="Northern Metropolitan"/>
    <n v="10"/>
    <n v="2016"/>
  </r>
  <r>
    <d v="2016-10-15T00:00:00"/>
    <n v="910000"/>
    <x v="0"/>
    <s v="Cunninghams"/>
    <x v="1"/>
    <n v="3070"/>
    <n v="2"/>
    <n v="1"/>
    <n v="2"/>
    <n v="229"/>
    <n v="1900"/>
    <s v="141 Arthurton Rd"/>
    <s v="Northcote"/>
    <s v="Darebin"/>
    <s v="Northern Metropolitan"/>
    <n v="10"/>
    <n v="2016"/>
  </r>
  <r>
    <d v="2016-10-15T00:00:00"/>
    <n v="620000"/>
    <x v="0"/>
    <s v="Flanders &amp; Fish"/>
    <x v="1"/>
    <n v="3020"/>
    <n v="3"/>
    <n v="1"/>
    <n v="4"/>
    <n v="699"/>
    <n v="1960"/>
    <s v="30 Hall St"/>
    <s v="Sunshine West"/>
    <s v="Brimbank"/>
    <s v="Western Metropolitan"/>
    <n v="10"/>
    <n v="2016"/>
  </r>
  <r>
    <d v="2016-10-15T00:00:00"/>
    <n v="751000"/>
    <x v="0"/>
    <s v="Melbourne Homes"/>
    <x v="1"/>
    <n v="3021"/>
    <n v="4"/>
    <n v="2"/>
    <n v="2"/>
    <n v="649"/>
    <n v="2000"/>
    <s v="44 Stenson Rd"/>
    <s v="Kealba"/>
    <s v="Brimbank"/>
    <s v="Western Metropolitan"/>
    <n v="10"/>
    <n v="2016"/>
  </r>
  <r>
    <d v="2016-10-15T00:00:00"/>
    <n v="1326000"/>
    <x v="0"/>
    <s v="Cunninghams"/>
    <x v="1"/>
    <n v="3101"/>
    <n v="2"/>
    <n v="1"/>
    <n v="2"/>
    <n v="405"/>
    <n v="1890"/>
    <s v="73 Cobden St"/>
    <s v="Kew"/>
    <s v="Boroondara"/>
    <s v="Southern Metropolitan"/>
    <n v="10"/>
    <n v="2016"/>
  </r>
  <r>
    <d v="2016-10-15T00:00:00"/>
    <n v="2730000"/>
    <x v="0"/>
    <s v="Zimmerman"/>
    <x v="1"/>
    <n v="3103"/>
    <n v="4"/>
    <n v="3"/>
    <n v="2"/>
    <n v="674"/>
    <n v="1997"/>
    <s v="38 Frederick St"/>
    <s v="Balwyn"/>
    <s v="Boroondara"/>
    <s v="Southern Metropolitan"/>
    <n v="10"/>
    <n v="2016"/>
  </r>
  <r>
    <d v="2016-10-15T00:00:00"/>
    <n v="504000"/>
    <x v="1"/>
    <s v="Property Barons"/>
    <x v="1"/>
    <n v="3079"/>
    <n v="2"/>
    <n v="1"/>
    <n v="1"/>
    <n v="0"/>
    <m/>
    <s v="4/6 Linton St"/>
    <s v="Ivanhoe"/>
    <s v="Banyule"/>
    <s v="Eastern Metropolitan"/>
    <n v="10"/>
    <n v="2016"/>
  </r>
  <r>
    <d v="2016-10-15T00:00:00"/>
    <n v="1086000"/>
    <x v="0"/>
    <s v="Property Barons"/>
    <x v="1"/>
    <n v="3081"/>
    <n v="4"/>
    <n v="2"/>
    <n v="2"/>
    <n v="724"/>
    <n v="1960"/>
    <s v="15 Outhwaite Rd"/>
    <s v="Heidelberg Heights"/>
    <s v="Banyule"/>
    <s v="Eastern Metropolitan"/>
    <n v="10"/>
    <n v="2016"/>
  </r>
  <r>
    <d v="2016-10-16T00:00:00"/>
    <n v="1189000"/>
    <x v="0"/>
    <s v="Cunninghams"/>
    <x v="1"/>
    <n v="3121"/>
    <n v="2"/>
    <n v="1"/>
    <n v="0"/>
    <n v="158"/>
    <n v="1900"/>
    <s v="8 George St"/>
    <s v="Richmond"/>
    <s v="Yarra"/>
    <s v="Northern Metropolitan"/>
    <n v="10"/>
    <n v="2016"/>
  </r>
  <r>
    <d v="2016-10-16T00:00:00"/>
    <n v="1780000"/>
    <x v="0"/>
    <s v="Flanders &amp; Fish"/>
    <x v="1"/>
    <n v="3065"/>
    <n v="4"/>
    <n v="1"/>
    <n v="1"/>
    <n v="186"/>
    <n v="1902"/>
    <s v="127 George St"/>
    <s v="Fitzroy"/>
    <s v="Yarra"/>
    <s v="Northern Metropolitan"/>
    <n v="10"/>
    <n v="2016"/>
  </r>
  <r>
    <d v="2016-10-16T00:00:00"/>
    <n v="470000"/>
    <x v="1"/>
    <s v="Jones and Jones"/>
    <x v="0"/>
    <n v="3141"/>
    <n v="2"/>
    <n v="1"/>
    <n v="1"/>
    <n v="0"/>
    <n v="1970"/>
    <s v="6/16 Cromwell Rd"/>
    <s v="South Yarra"/>
    <s v="Stonnington"/>
    <s v="Southern Metropolitan"/>
    <n v="10"/>
    <n v="2016"/>
  </r>
  <r>
    <d v="2016-10-16T00:00:00"/>
    <n v="515501"/>
    <x v="1"/>
    <s v="Metro Ladder"/>
    <x v="0"/>
    <n v="3142"/>
    <n v="1"/>
    <n v="1"/>
    <n v="1"/>
    <n v="0"/>
    <n v="1970"/>
    <s v="19/36 Grange Rd"/>
    <s v="Toorak"/>
    <s v="Stonnington"/>
    <s v="Southern Metropolitan"/>
    <n v="10"/>
    <n v="2016"/>
  </r>
  <r>
    <d v="2016-10-16T00:00:00"/>
    <n v="1240000"/>
    <x v="1"/>
    <s v="Zimmerman"/>
    <x v="1"/>
    <n v="3141"/>
    <n v="2"/>
    <n v="2"/>
    <n v="2"/>
    <n v="0"/>
    <m/>
    <s v="8/101 Caroline St"/>
    <s v="South Yarra"/>
    <s v="Stonnington"/>
    <s v="Southern Metropolitan"/>
    <n v="10"/>
    <n v="2016"/>
  </r>
  <r>
    <d v="2016-10-16T00:00:00"/>
    <n v="1870000"/>
    <x v="0"/>
    <s v="Jones and Jones"/>
    <x v="1"/>
    <n v="3145"/>
    <n v="3"/>
    <n v="2"/>
    <n v="1"/>
    <n v="400"/>
    <n v="1930"/>
    <s v="17A Findon St"/>
    <s v="Malvern East"/>
    <s v="Stonnington"/>
    <s v="Southern Metropolitan"/>
    <n v="10"/>
    <n v="2016"/>
  </r>
  <r>
    <d v="2016-10-16T00:00:00"/>
    <n v="420000"/>
    <x v="1"/>
    <s v="Melbourne Homes"/>
    <x v="0"/>
    <n v="3182"/>
    <n v="1"/>
    <n v="1"/>
    <n v="0"/>
    <n v="954"/>
    <n v="1945"/>
    <s v="3/11 Burnett St"/>
    <s v="St Kilda"/>
    <s v="Port Phillip"/>
    <s v="Southern Metropolitan"/>
    <n v="10"/>
    <n v="2016"/>
  </r>
  <r>
    <d v="2016-10-16T00:00:00"/>
    <n v="660000"/>
    <x v="0"/>
    <s v="Flanders &amp; Fish"/>
    <x v="1"/>
    <n v="3060"/>
    <n v="3"/>
    <n v="1"/>
    <n v="2"/>
    <n v="622"/>
    <n v="1970"/>
    <s v="87 McBryde St"/>
    <s v="Fawkner"/>
    <s v="Moreland"/>
    <s v="Northern Metropolitan"/>
    <n v="10"/>
    <n v="2016"/>
  </r>
  <r>
    <d v="2016-10-16T00:00:00"/>
    <n v="865000"/>
    <x v="0"/>
    <s v="Metro Ladder"/>
    <x v="1"/>
    <n v="3046"/>
    <n v="4"/>
    <n v="1"/>
    <n v="2"/>
    <n v="696"/>
    <n v="1955"/>
    <s v="40 Winifred St"/>
    <s v="Oak Park"/>
    <s v="Moreland"/>
    <s v="Northern Metropolitan"/>
    <n v="10"/>
    <n v="2016"/>
  </r>
  <r>
    <d v="2016-10-16T00:00:00"/>
    <n v="890000"/>
    <x v="0"/>
    <s v="Jones and Jones"/>
    <x v="1"/>
    <n v="3056"/>
    <n v="2"/>
    <n v="1"/>
    <n v="1"/>
    <n v="199"/>
    <n v="1900"/>
    <s v="246 Victoria St"/>
    <s v="Brunswick"/>
    <s v="Moreland"/>
    <s v="Northern Metropolitan"/>
    <n v="10"/>
    <n v="2016"/>
  </r>
  <r>
    <d v="2016-10-16T00:00:00"/>
    <n v="935000"/>
    <x v="0"/>
    <s v="Flanders &amp; Fish"/>
    <x v="1"/>
    <n v="3058"/>
    <n v="2"/>
    <n v="1"/>
    <n v="2"/>
    <n v="833"/>
    <n v="1960"/>
    <s v="17 Convent Ct"/>
    <s v="Coburg North"/>
    <s v="Moreland"/>
    <s v="Northern Metropolitan"/>
    <n v="10"/>
    <n v="2016"/>
  </r>
  <r>
    <d v="2016-10-16T00:00:00"/>
    <n v="1005000"/>
    <x v="0"/>
    <s v="Flanders &amp; Fish"/>
    <x v="1"/>
    <n v="3046"/>
    <n v="4"/>
    <n v="1"/>
    <n v="1"/>
    <n v="780"/>
    <m/>
    <s v="20 Lex Gr"/>
    <s v="Oak Park"/>
    <s v="Moreland"/>
    <s v="Northern Metropolitan"/>
    <n v="10"/>
    <n v="2016"/>
  </r>
  <r>
    <d v="2016-10-16T00:00:00"/>
    <n v="931999"/>
    <x v="0"/>
    <s v="Cunninghams"/>
    <x v="1"/>
    <n v="3041"/>
    <n v="4"/>
    <n v="3"/>
    <n v="2"/>
    <n v="528"/>
    <n v="1966"/>
    <s v="12 Boeing Rd"/>
    <s v="Strathmore Heights"/>
    <s v="Moonee Valley"/>
    <s v="Western Metropolitan"/>
    <n v="10"/>
    <n v="2016"/>
  </r>
  <r>
    <d v="2016-10-16T00:00:00"/>
    <n v="1467000"/>
    <x v="0"/>
    <s v="Sanders"/>
    <x v="1"/>
    <n v="3040"/>
    <n v="3"/>
    <n v="2"/>
    <n v="2"/>
    <n v="188"/>
    <n v="1900"/>
    <s v="65 Napier St"/>
    <s v="Essendon"/>
    <s v="Moonee Valley"/>
    <s v="Western Metropolitan"/>
    <n v="10"/>
    <n v="2016"/>
  </r>
  <r>
    <d v="2016-10-16T00:00:00"/>
    <n v="1630000"/>
    <x v="0"/>
    <s v="Property Barons"/>
    <x v="1"/>
    <n v="3039"/>
    <n v="3"/>
    <n v="2"/>
    <n v="0"/>
    <n v="408"/>
    <n v="1900"/>
    <s v="24 Hotham St"/>
    <s v="Moonee Ponds"/>
    <s v="Moonee Valley"/>
    <s v="Western Metropolitan"/>
    <n v="10"/>
    <n v="2016"/>
  </r>
  <r>
    <d v="2016-10-16T00:00:00"/>
    <n v="1715000"/>
    <x v="0"/>
    <s v="Cunninghams"/>
    <x v="1"/>
    <n v="3039"/>
    <n v="4"/>
    <n v="2"/>
    <n v="3"/>
    <n v="668"/>
    <m/>
    <s v="90 Clarinda Rd"/>
    <s v="Moonee Ponds"/>
    <s v="Moonee Valley"/>
    <s v="Western Metropolitan"/>
    <n v="10"/>
    <n v="2016"/>
  </r>
  <r>
    <d v="2016-10-16T00:00:00"/>
    <n v="433000"/>
    <x v="1"/>
    <s v="Maxwells"/>
    <x v="0"/>
    <n v="3011"/>
    <n v="2"/>
    <n v="1"/>
    <n v="1"/>
    <n v="0"/>
    <n v="2012"/>
    <s v="3/23 Pickett St"/>
    <s v="Footscray"/>
    <s v="Maribyrnong"/>
    <s v="Western Metropolitan"/>
    <n v="10"/>
    <n v="2016"/>
  </r>
  <r>
    <d v="2016-10-16T00:00:00"/>
    <n v="575000"/>
    <x v="0"/>
    <s v="Flanders &amp; Fish"/>
    <x v="1"/>
    <n v="3011"/>
    <n v="2"/>
    <n v="1"/>
    <n v="1"/>
    <n v="162"/>
    <n v="2000"/>
    <s v="2/15 Geelong Rd"/>
    <s v="Footscray"/>
    <s v="Maribyrnong"/>
    <s v="Western Metropolitan"/>
    <n v="10"/>
    <n v="2016"/>
  </r>
  <r>
    <d v="2016-10-16T00:00:00"/>
    <n v="1001000"/>
    <x v="0"/>
    <s v="Flanders &amp; Fish"/>
    <x v="1"/>
    <n v="3012"/>
    <n v="2"/>
    <n v="1"/>
    <n v="4"/>
    <n v="596"/>
    <m/>
    <s v="21 Napoleon St"/>
    <s v="West Footscray"/>
    <s v="Maribyrnong"/>
    <s v="Western Metropolitan"/>
    <n v="10"/>
    <n v="2016"/>
  </r>
  <r>
    <d v="2016-10-16T00:00:00"/>
    <n v="1185000"/>
    <x v="2"/>
    <s v="Metro Ladder"/>
    <x v="1"/>
    <n v="3165"/>
    <n v="4"/>
    <n v="2"/>
    <n v="2"/>
    <n v="305"/>
    <n v="2012"/>
    <s v="1A Brian St"/>
    <s v="Bentleigh East"/>
    <s v="Glen Eira"/>
    <s v="Southern Metropolitan"/>
    <n v="10"/>
    <n v="2016"/>
  </r>
  <r>
    <d v="2016-10-16T00:00:00"/>
    <n v="610000"/>
    <x v="0"/>
    <s v="Jones and Jones"/>
    <x v="1"/>
    <n v="3078"/>
    <n v="2"/>
    <n v="1"/>
    <n v="1"/>
    <n v="66"/>
    <m/>
    <s v="2/152 Gillies St"/>
    <s v="Fairfield"/>
    <s v="Darebin"/>
    <s v="Northern Metropolitan"/>
    <n v="10"/>
    <n v="2016"/>
  </r>
  <r>
    <d v="2016-10-16T00:00:00"/>
    <n v="910000"/>
    <x v="0"/>
    <s v="Cunninghams"/>
    <x v="0"/>
    <n v="3072"/>
    <n v="4"/>
    <n v="1"/>
    <n v="3"/>
    <n v="577"/>
    <m/>
    <s v="13 Grampian St"/>
    <s v="Preston"/>
    <s v="Darebin"/>
    <s v="Northern Metropolitan"/>
    <n v="10"/>
    <n v="2016"/>
  </r>
  <r>
    <d v="2016-10-16T00:00:00"/>
    <n v="550000"/>
    <x v="1"/>
    <s v="Maxwells"/>
    <x v="0"/>
    <n v="3020"/>
    <n v="2"/>
    <n v="1"/>
    <n v="1"/>
    <n v="0"/>
    <m/>
    <s v="166a Morris St"/>
    <s v="Sunshine"/>
    <s v="Brimbank"/>
    <s v="Western Metropolitan"/>
    <n v="10"/>
    <n v="2016"/>
  </r>
  <r>
    <d v="2016-10-16T00:00:00"/>
    <n v="2570000"/>
    <x v="0"/>
    <s v="Zimmerman"/>
    <x v="0"/>
    <n v="3103"/>
    <n v="5"/>
    <n v="3"/>
    <n v="2"/>
    <n v="715"/>
    <n v="2009"/>
    <s v="112 Belmore Rd"/>
    <s v="Balwyn"/>
    <s v="Boroondara"/>
    <s v="Southern Metropolitan"/>
    <n v="10"/>
    <n v="2016"/>
  </r>
  <r>
    <d v="2016-10-16T00:00:00"/>
    <n v="735000"/>
    <x v="0"/>
    <s v="Property Barons"/>
    <x v="0"/>
    <n v="3081"/>
    <n v="2"/>
    <n v="1"/>
    <n v="3"/>
    <n v="602"/>
    <m/>
    <s v="11 Wewak Pde"/>
    <s v="Heidelberg West"/>
    <s v="Banyule"/>
    <s v="Eastern Metropolitan"/>
    <n v="10"/>
    <n v="2016"/>
  </r>
  <r>
    <d v="2016-10-17T00:00:00"/>
    <n v="1315000"/>
    <x v="0"/>
    <s v="Cunninghams"/>
    <x v="1"/>
    <n v="3067"/>
    <n v="2"/>
    <n v="1"/>
    <n v="0"/>
    <n v="147"/>
    <n v="1900"/>
    <s v="49 Park St"/>
    <s v="Abbotsford"/>
    <s v="Yarra"/>
    <s v="Northern Metropolitan"/>
    <n v="10"/>
    <n v="2016"/>
  </r>
  <r>
    <d v="2016-10-17T00:00:00"/>
    <n v="1420000"/>
    <x v="0"/>
    <s v="Melbourne Homes"/>
    <x v="1"/>
    <n v="3068"/>
    <n v="2"/>
    <n v="1"/>
    <n v="0"/>
    <n v="180"/>
    <m/>
    <s v="86 Hodgkinson St"/>
    <s v="Clifton Hill"/>
    <s v="Yarra"/>
    <s v="Northern Metropolitan"/>
    <n v="10"/>
    <n v="2016"/>
  </r>
  <r>
    <d v="2016-10-17T00:00:00"/>
    <n v="1655000"/>
    <x v="0"/>
    <s v="Cunninghams"/>
    <x v="1"/>
    <n v="3068"/>
    <n v="3"/>
    <n v="1"/>
    <n v="0"/>
    <n v="176"/>
    <n v="1900"/>
    <s v="11 Freeman St"/>
    <s v="Fitzroy North"/>
    <s v="Yarra"/>
    <s v="Northern Metropolitan"/>
    <n v="10"/>
    <n v="2016"/>
  </r>
  <r>
    <d v="2016-10-17T00:00:00"/>
    <n v="380000"/>
    <x v="1"/>
    <s v="Metro Ladder"/>
    <x v="1"/>
    <n v="3141"/>
    <n v="1"/>
    <n v="1"/>
    <n v="1"/>
    <n v="0"/>
    <n v="1980"/>
    <s v="6/97 Osborne St"/>
    <s v="South Yarra"/>
    <s v="Stonnington"/>
    <s v="Southern Metropolitan"/>
    <n v="10"/>
    <n v="2016"/>
  </r>
  <r>
    <d v="2016-10-17T00:00:00"/>
    <n v="462800"/>
    <x v="1"/>
    <s v="Metro Ladder"/>
    <x v="0"/>
    <n v="3142"/>
    <n v="1"/>
    <n v="1"/>
    <n v="1"/>
    <n v="0"/>
    <n v="1970"/>
    <s v="8/2 Douglas St"/>
    <s v="Toorak"/>
    <s v="Stonnington"/>
    <s v="Southern Metropolitan"/>
    <n v="10"/>
    <n v="2016"/>
  </r>
  <r>
    <d v="2016-10-17T00:00:00"/>
    <n v="575000"/>
    <x v="1"/>
    <s v="Metro Ladder"/>
    <x v="0"/>
    <n v="3182"/>
    <n v="2"/>
    <n v="1"/>
    <n v="1"/>
    <n v="0"/>
    <n v="1970"/>
    <s v="33/1 St Kilda Rd"/>
    <s v="St Kilda"/>
    <s v="Port Phillip"/>
    <s v="Southern Metropolitan"/>
    <n v="10"/>
    <n v="2016"/>
  </r>
  <r>
    <d v="2016-10-17T00:00:00"/>
    <n v="640000"/>
    <x v="1"/>
    <s v="Metro Ladder"/>
    <x v="1"/>
    <n v="3182"/>
    <n v="2"/>
    <n v="1"/>
    <n v="1"/>
    <n v="1055"/>
    <m/>
    <s v="8/15 Herbert St"/>
    <s v="St Kilda"/>
    <s v="Port Phillip"/>
    <s v="Southern Metropolitan"/>
    <n v="10"/>
    <n v="2016"/>
  </r>
  <r>
    <d v="2016-10-17T00:00:00"/>
    <n v="760000"/>
    <x v="1"/>
    <s v="Jones and Jones"/>
    <x v="1"/>
    <n v="3182"/>
    <n v="2"/>
    <n v="1"/>
    <n v="0"/>
    <n v="0"/>
    <n v="1930"/>
    <s v="4/51 Spenser St"/>
    <s v="St Kilda"/>
    <s v="Port Phillip"/>
    <s v="Southern Metropolitan"/>
    <n v="10"/>
    <n v="2016"/>
  </r>
  <r>
    <d v="2016-10-17T00:00:00"/>
    <n v="420000"/>
    <x v="0"/>
    <s v="Sanders"/>
    <x v="0"/>
    <n v="3046"/>
    <n v="3"/>
    <n v="1"/>
    <n v="2"/>
    <n v="0"/>
    <n v="1960"/>
    <s v="1/25 Morell St"/>
    <s v="Glenroy"/>
    <s v="Moreland"/>
    <s v="Northern Metropolitan"/>
    <n v="10"/>
    <n v="2016"/>
  </r>
  <r>
    <d v="2016-10-17T00:00:00"/>
    <n v="860000"/>
    <x v="0"/>
    <s v="Cunninghams"/>
    <x v="1"/>
    <n v="3058"/>
    <n v="3"/>
    <n v="1"/>
    <n v="3"/>
    <n v="586"/>
    <n v="1950"/>
    <s v="17 Mathieson St"/>
    <s v="Coburg North"/>
    <s v="Moreland"/>
    <s v="Northern Metropolitan"/>
    <n v="10"/>
    <n v="2016"/>
  </r>
  <r>
    <d v="2016-10-17T00:00:00"/>
    <n v="432000"/>
    <x v="1"/>
    <s v="Cunninghams"/>
    <x v="1"/>
    <n v="3032"/>
    <n v="2"/>
    <n v="1"/>
    <n v="1"/>
    <n v="0"/>
    <n v="1978"/>
    <s v="3/28 Ormond Rd"/>
    <s v="Ascot Vale"/>
    <s v="Moonee Valley"/>
    <s v="Western Metropolitan"/>
    <n v="10"/>
    <n v="2016"/>
  </r>
  <r>
    <d v="2016-10-17T00:00:00"/>
    <n v="765000"/>
    <x v="1"/>
    <s v="Cunninghams"/>
    <x v="1"/>
    <n v="3041"/>
    <n v="3"/>
    <n v="2"/>
    <n v="1"/>
    <n v="0"/>
    <n v="2002"/>
    <s v="2/31 Greville St"/>
    <s v="Essendon North"/>
    <s v="Moonee Valley"/>
    <s v="Western Metropolitan"/>
    <n v="10"/>
    <n v="2016"/>
  </r>
  <r>
    <d v="2016-10-17T00:00:00"/>
    <n v="970000"/>
    <x v="0"/>
    <s v="Cunninghams"/>
    <x v="1"/>
    <n v="3033"/>
    <n v="4"/>
    <n v="2"/>
    <n v="4"/>
    <n v="659"/>
    <m/>
    <s v="7 Neville St"/>
    <s v="Keilor East"/>
    <s v="Moonee Valley"/>
    <s v="Western Metropolitan"/>
    <n v="10"/>
    <n v="2016"/>
  </r>
  <r>
    <d v="2016-10-17T00:00:00"/>
    <n v="1717500"/>
    <x v="0"/>
    <s v="Melbourne Homes"/>
    <x v="1"/>
    <n v="3052"/>
    <n v="4"/>
    <n v="2"/>
    <n v="1"/>
    <n v="165"/>
    <m/>
    <s v="168 Gatehouse St"/>
    <s v="Parkville"/>
    <s v="Melbourne"/>
    <s v="Northern Metropolitan"/>
    <n v="10"/>
    <n v="2016"/>
  </r>
  <r>
    <d v="2016-10-17T00:00:00"/>
    <n v="1419000"/>
    <x v="0"/>
    <s v="Maxwells"/>
    <x v="0"/>
    <n v="3013"/>
    <n v="3"/>
    <n v="1"/>
    <n v="2"/>
    <n v="270"/>
    <n v="1920"/>
    <s v="52 Goulburn St"/>
    <s v="Yarraville"/>
    <s v="Maribyrnong"/>
    <s v="Western Metropolitan"/>
    <n v="10"/>
    <n v="2016"/>
  </r>
  <r>
    <d v="2016-10-17T00:00:00"/>
    <n v="605000"/>
    <x v="1"/>
    <s v="Maxwells"/>
    <x v="1"/>
    <n v="3018"/>
    <n v="3"/>
    <n v="2"/>
    <n v="2"/>
    <n v="230"/>
    <m/>
    <s v="1/60 David St"/>
    <s v="Altona"/>
    <s v="Hobsons Bay"/>
    <s v="Western Metropolitan"/>
    <n v="10"/>
    <n v="2016"/>
  </r>
  <r>
    <d v="2016-10-17T00:00:00"/>
    <n v="680000"/>
    <x v="2"/>
    <s v="Sanders"/>
    <x v="0"/>
    <n v="3204"/>
    <n v="2"/>
    <n v="1"/>
    <n v="1"/>
    <n v="83"/>
    <n v="1998"/>
    <s v="40 Coates St"/>
    <s v="Bentleigh"/>
    <s v="Glen Eira"/>
    <s v="Southern Metropolitan"/>
    <n v="10"/>
    <n v="2016"/>
  </r>
  <r>
    <d v="2016-10-17T00:00:00"/>
    <n v="1090000"/>
    <x v="0"/>
    <s v="Flanders &amp; Fish"/>
    <x v="1"/>
    <n v="3163"/>
    <n v="3"/>
    <n v="2"/>
    <n v="2"/>
    <n v="553"/>
    <n v="1960"/>
    <s v="22 Victory St"/>
    <s v="Murrumbeena"/>
    <s v="Glen Eira"/>
    <s v="Southern Metropolitan"/>
    <n v="10"/>
    <n v="2016"/>
  </r>
  <r>
    <d v="2016-10-17T00:00:00"/>
    <n v="1322000"/>
    <x v="0"/>
    <s v="Metro Ladder"/>
    <x v="1"/>
    <n v="3204"/>
    <n v="3"/>
    <n v="1"/>
    <n v="1"/>
    <n v="551"/>
    <n v="1940"/>
    <s v="16 Wallen Rd"/>
    <s v="Ormond"/>
    <s v="Glen Eira"/>
    <s v="Southern Metropolitan"/>
    <n v="10"/>
    <n v="2016"/>
  </r>
  <r>
    <d v="2016-10-17T00:00:00"/>
    <n v="336000"/>
    <x v="1"/>
    <s v="Flanders &amp; Fish"/>
    <x v="1"/>
    <n v="3073"/>
    <n v="2"/>
    <n v="1"/>
    <n v="1"/>
    <n v="99"/>
    <n v="1970"/>
    <s v="8/211 Edwardes St"/>
    <s v="Reservoir"/>
    <s v="Darebin"/>
    <s v="Northern Metropolitan"/>
    <n v="10"/>
    <n v="2016"/>
  </r>
  <r>
    <d v="2016-10-17T00:00:00"/>
    <n v="470000"/>
    <x v="1"/>
    <s v="Property Barons"/>
    <x v="1"/>
    <n v="3020"/>
    <n v="2"/>
    <n v="1"/>
    <n v="1"/>
    <n v="234"/>
    <m/>
    <s v="69a Monash St"/>
    <s v="Sunshine"/>
    <s v="Brimbank"/>
    <s v="Western Metropolitan"/>
    <n v="10"/>
    <n v="2016"/>
  </r>
  <r>
    <d v="2016-10-17T00:00:00"/>
    <n v="515000"/>
    <x v="0"/>
    <s v="Metro Ladder"/>
    <x v="1"/>
    <n v="3021"/>
    <n v="3"/>
    <n v="1"/>
    <n v="4"/>
    <n v="597"/>
    <n v="1975"/>
    <s v="3 Stenson Rd"/>
    <s v="Kealba"/>
    <s v="Brimbank"/>
    <s v="Western Metropolitan"/>
    <n v="10"/>
    <n v="2016"/>
  </r>
  <r>
    <d v="2016-10-17T00:00:00"/>
    <n v="952000"/>
    <x v="0"/>
    <s v="Maxwells"/>
    <x v="1"/>
    <n v="3188"/>
    <n v="3"/>
    <n v="2"/>
    <n v="2"/>
    <n v="246"/>
    <m/>
    <s v="17 Wishart St"/>
    <s v="Hampton East"/>
    <s v="Bayside"/>
    <s v="Southern Metropolitan"/>
    <n v="10"/>
    <n v="2016"/>
  </r>
  <r>
    <d v="2016-10-17T00:00:00"/>
    <n v="550000"/>
    <x v="0"/>
    <s v="Sanders"/>
    <x v="0"/>
    <n v="3081"/>
    <n v="3"/>
    <n v="1"/>
    <n v="1"/>
    <n v="420"/>
    <n v="1960"/>
    <s v="13 Glover St"/>
    <s v="Heidelberg Heights"/>
    <s v="Banyule"/>
    <s v="Eastern Metropolitan"/>
    <n v="10"/>
    <n v="2016"/>
  </r>
  <r>
    <d v="2016-10-18T00:00:00"/>
    <n v="1097000"/>
    <x v="0"/>
    <s v="Cunninghams"/>
    <x v="1"/>
    <n v="3067"/>
    <n v="2"/>
    <n v="1"/>
    <n v="2"/>
    <n v="220"/>
    <n v="1900"/>
    <s v="10 Valiant St"/>
    <s v="Abbotsford"/>
    <s v="Yarra"/>
    <s v="Northern Metropolitan"/>
    <n v="10"/>
    <n v="2016"/>
  </r>
  <r>
    <d v="2016-10-18T00:00:00"/>
    <n v="495000"/>
    <x v="1"/>
    <s v="Metro Ladder"/>
    <x v="1"/>
    <n v="3044"/>
    <n v="2"/>
    <n v="1"/>
    <n v="1"/>
    <n v="207"/>
    <n v="1975"/>
    <s v="4/36 Sylvan Gr"/>
    <s v="Pascoe Vale"/>
    <s v="Moreland"/>
    <s v="Northern Metropolitan"/>
    <n v="10"/>
    <n v="2016"/>
  </r>
  <r>
    <d v="2016-10-18T00:00:00"/>
    <n v="627000"/>
    <x v="1"/>
    <s v="Cunninghams"/>
    <x v="1"/>
    <n v="3056"/>
    <n v="3"/>
    <n v="2"/>
    <n v="2"/>
    <n v="0"/>
    <m/>
    <s v="21/10 Breese St"/>
    <s v="Brunswick"/>
    <s v="Moreland"/>
    <s v="Northern Metropolitan"/>
    <n v="10"/>
    <n v="2016"/>
  </r>
  <r>
    <d v="2016-10-18T00:00:00"/>
    <n v="910000"/>
    <x v="0"/>
    <s v="Jones and Jones"/>
    <x v="1"/>
    <n v="3056"/>
    <n v="3"/>
    <n v="1"/>
    <n v="1"/>
    <n v="215"/>
    <m/>
    <s v="78 Stewart St"/>
    <s v="Brunswick"/>
    <s v="Moreland"/>
    <s v="Northern Metropolitan"/>
    <n v="10"/>
    <n v="2016"/>
  </r>
  <r>
    <d v="2016-10-18T00:00:00"/>
    <n v="480000"/>
    <x v="2"/>
    <s v="Cunninghams"/>
    <x v="1"/>
    <n v="3033"/>
    <n v="3"/>
    <n v="2"/>
    <n v="1"/>
    <n v="184"/>
    <n v="2012"/>
    <s v="2/64 Dinah Pde"/>
    <s v="Keilor East"/>
    <s v="Moonee Valley"/>
    <s v="Western Metropolitan"/>
    <n v="10"/>
    <n v="2016"/>
  </r>
  <r>
    <d v="2016-10-18T00:00:00"/>
    <n v="515000"/>
    <x v="2"/>
    <s v="Maxwells"/>
    <x v="0"/>
    <n v="3039"/>
    <n v="2"/>
    <n v="1"/>
    <n v="1"/>
    <n v="1981"/>
    <n v="2006"/>
    <s v="10/40 Young St"/>
    <s v="Moonee Ponds"/>
    <s v="Moonee Valley"/>
    <s v="Western Metropolitan"/>
    <n v="10"/>
    <n v="2016"/>
  </r>
  <r>
    <d v="2016-10-18T00:00:00"/>
    <n v="1001000"/>
    <x v="0"/>
    <s v="Jones and Jones"/>
    <x v="1"/>
    <n v="3040"/>
    <n v="2"/>
    <n v="1"/>
    <n v="2"/>
    <n v="244"/>
    <n v="1915"/>
    <s v="130 Tennyson St"/>
    <s v="Essendon"/>
    <s v="Moonee Valley"/>
    <s v="Western Metropolitan"/>
    <n v="10"/>
    <n v="2016"/>
  </r>
  <r>
    <d v="2016-10-18T00:00:00"/>
    <n v="1300000"/>
    <x v="0"/>
    <s v="Flanders &amp; Fish"/>
    <x v="1"/>
    <n v="3040"/>
    <n v="2"/>
    <n v="1"/>
    <n v="5"/>
    <n v="528"/>
    <m/>
    <s v="25 Valencia St"/>
    <s v="Aberfeldie"/>
    <s v="Moonee Valley"/>
    <s v="Western Metropolitan"/>
    <n v="10"/>
    <n v="2016"/>
  </r>
  <r>
    <d v="2016-10-18T00:00:00"/>
    <n v="905000"/>
    <x v="0"/>
    <s v="Maxwells"/>
    <x v="1"/>
    <n v="3031"/>
    <n v="2"/>
    <n v="2"/>
    <n v="1"/>
    <n v="138"/>
    <n v="1999"/>
    <s v="10 Altona St"/>
    <s v="Kensington"/>
    <s v="Melbourne"/>
    <s v="Northern Metropolitan"/>
    <n v="10"/>
    <n v="2016"/>
  </r>
  <r>
    <d v="2016-10-18T00:00:00"/>
    <n v="1350000"/>
    <x v="0"/>
    <s v="Cunninghams"/>
    <x v="1"/>
    <n v="3012"/>
    <n v="5"/>
    <n v="3"/>
    <n v="2"/>
    <n v="527"/>
    <n v="2009"/>
    <s v="4 Maple St"/>
    <s v="Maidstone"/>
    <s v="Maribyrnong"/>
    <s v="Western Metropolitan"/>
    <n v="10"/>
    <n v="2016"/>
  </r>
  <r>
    <d v="2016-10-18T00:00:00"/>
    <n v="1870000"/>
    <x v="0"/>
    <s v="Metro Ladder"/>
    <x v="1"/>
    <n v="3013"/>
    <n v="4"/>
    <n v="1"/>
    <n v="3"/>
    <n v="766"/>
    <n v="1968"/>
    <s v="50 Tongue St"/>
    <s v="Yarraville"/>
    <s v="Maribyrnong"/>
    <s v="Western Metropolitan"/>
    <n v="10"/>
    <n v="2016"/>
  </r>
  <r>
    <d v="2016-10-18T00:00:00"/>
    <n v="931000"/>
    <x v="1"/>
    <s v="Metro Ladder"/>
    <x v="1"/>
    <n v="3189"/>
    <n v="3"/>
    <n v="1"/>
    <n v="2"/>
    <n v="313"/>
    <m/>
    <s v="1/4 Grandview Gr"/>
    <s v="Moorabbin"/>
    <s v="Kingston"/>
    <s v="Southern Metropolitan"/>
    <n v="10"/>
    <n v="2016"/>
  </r>
  <r>
    <d v="2016-10-18T00:00:00"/>
    <n v="1305000"/>
    <x v="0"/>
    <s v="Sanders"/>
    <x v="1"/>
    <n v="3015"/>
    <n v="3"/>
    <n v="1"/>
    <n v="0"/>
    <n v="357"/>
    <n v="1900"/>
    <s v="7 Effingham Rd"/>
    <s v="Newport"/>
    <s v="Hobsons Bay"/>
    <s v="Western Metropolitan"/>
    <n v="10"/>
    <n v="2016"/>
  </r>
  <r>
    <d v="2016-10-18T00:00:00"/>
    <n v="1380000"/>
    <x v="0"/>
    <s v="Melbourne Homes"/>
    <x v="1"/>
    <n v="3015"/>
    <n v="4"/>
    <n v="1"/>
    <n v="4"/>
    <n v="766"/>
    <m/>
    <s v="33 Oxford St"/>
    <s v="Newport"/>
    <s v="Hobsons Bay"/>
    <s v="Western Metropolitan"/>
    <n v="10"/>
    <n v="2016"/>
  </r>
  <r>
    <d v="2016-10-18T00:00:00"/>
    <n v="537000"/>
    <x v="1"/>
    <s v="Cunninghams"/>
    <x v="1"/>
    <n v="3185"/>
    <n v="2"/>
    <n v="1"/>
    <n v="1"/>
    <n v="0"/>
    <n v="1970"/>
    <s v="14/18 King St"/>
    <s v="Elsternwick"/>
    <s v="Glen Eira"/>
    <s v="Southern Metropolitan"/>
    <n v="10"/>
    <n v="2016"/>
  </r>
  <r>
    <d v="2016-10-18T00:00:00"/>
    <n v="1365000"/>
    <x v="0"/>
    <s v="Flanders &amp; Fish"/>
    <x v="1"/>
    <n v="3163"/>
    <n v="3"/>
    <n v="2"/>
    <n v="2"/>
    <n v="627"/>
    <m/>
    <s v="22 Lydson St"/>
    <s v="Murrumbeena"/>
    <s v="Glen Eira"/>
    <s v="Southern Metropolitan"/>
    <n v="10"/>
    <n v="2016"/>
  </r>
  <r>
    <d v="2016-10-18T00:00:00"/>
    <n v="615000"/>
    <x v="0"/>
    <s v="Metro Ladder"/>
    <x v="1"/>
    <n v="3072"/>
    <n v="3"/>
    <n v="1"/>
    <n v="2"/>
    <n v="493"/>
    <n v="1950"/>
    <s v="65 Albert St"/>
    <s v="Preston"/>
    <s v="Darebin"/>
    <s v="Northern Metropolitan"/>
    <n v="10"/>
    <n v="2016"/>
  </r>
  <r>
    <d v="2016-10-18T00:00:00"/>
    <n v="660000"/>
    <x v="0"/>
    <s v="Property Barons"/>
    <x v="0"/>
    <n v="3073"/>
    <n v="3"/>
    <n v="1"/>
    <n v="1"/>
    <n v="754"/>
    <m/>
    <s v="23 Tovey St"/>
    <s v="Reservoir"/>
    <s v="Darebin"/>
    <s v="Northern Metropolitan"/>
    <n v="10"/>
    <n v="2016"/>
  </r>
  <r>
    <d v="2016-10-18T00:00:00"/>
    <n v="825000"/>
    <x v="0"/>
    <s v="Property Barons"/>
    <x v="1"/>
    <n v="3020"/>
    <n v="3"/>
    <n v="1"/>
    <n v="0"/>
    <n v="792"/>
    <m/>
    <s v="54 Hilma St"/>
    <s v="Sunshine West"/>
    <s v="Brimbank"/>
    <s v="Western Metropolitan"/>
    <n v="10"/>
    <n v="2016"/>
  </r>
  <r>
    <d v="2016-10-18T00:00:00"/>
    <n v="910000"/>
    <x v="0"/>
    <s v="Cunninghams"/>
    <x v="1"/>
    <n v="3020"/>
    <n v="3"/>
    <n v="1"/>
    <n v="1"/>
    <n v="725"/>
    <m/>
    <s v="27 Parsons St"/>
    <s v="Sunshine"/>
    <s v="Brimbank"/>
    <s v="Western Metropolitan"/>
    <n v="10"/>
    <n v="2016"/>
  </r>
  <r>
    <d v="2016-10-18T00:00:00"/>
    <n v="440000"/>
    <x v="1"/>
    <s v="Property Barons"/>
    <x v="0"/>
    <n v="3081"/>
    <n v="2"/>
    <n v="1"/>
    <n v="2"/>
    <n v="281"/>
    <n v="1970"/>
    <s v="2/71 Southern Rd"/>
    <s v="Heidelberg Heights"/>
    <s v="Banyule"/>
    <s v="Eastern Metropolitan"/>
    <n v="10"/>
    <n v="2016"/>
  </r>
  <r>
    <d v="2016-10-18T00:00:00"/>
    <n v="680000"/>
    <x v="0"/>
    <s v="Flanders &amp; Fish"/>
    <x v="1"/>
    <n v="3081"/>
    <n v="2"/>
    <n v="1"/>
    <n v="1"/>
    <n v="605"/>
    <n v="1950"/>
    <s v="33 Shakespeare Gr"/>
    <s v="Heidelberg Heights"/>
    <s v="Banyule"/>
    <s v="Eastern Metropolitan"/>
    <n v="10"/>
    <n v="2016"/>
  </r>
  <r>
    <d v="2016-10-19T00:00:00"/>
    <n v="646000"/>
    <x v="1"/>
    <s v="Jones and Jones"/>
    <x v="1"/>
    <n v="3121"/>
    <n v="2"/>
    <n v="1"/>
    <n v="1"/>
    <n v="0"/>
    <n v="1993"/>
    <s v="10/200 Brighton St"/>
    <s v="Richmond"/>
    <s v="Yarra"/>
    <s v="Northern Metropolitan"/>
    <n v="10"/>
    <n v="2016"/>
  </r>
  <r>
    <d v="2016-10-19T00:00:00"/>
    <n v="930000"/>
    <x v="2"/>
    <s v="Melbourne Homes"/>
    <x v="1"/>
    <n v="3068"/>
    <n v="3"/>
    <n v="2"/>
    <n v="1"/>
    <n v="124"/>
    <n v="2000"/>
    <s v="3/68 Noone St"/>
    <s v="Clifton Hill"/>
    <s v="Yarra"/>
    <s v="Northern Metropolitan"/>
    <n v="10"/>
    <n v="2016"/>
  </r>
  <r>
    <d v="2016-10-19T00:00:00"/>
    <n v="1890000"/>
    <x v="0"/>
    <s v="Cunninghams"/>
    <x v="1"/>
    <n v="3125"/>
    <n v="4"/>
    <n v="2"/>
    <n v="2"/>
    <n v="1145"/>
    <n v="1960"/>
    <s v="35 McCubbin St"/>
    <s v="Burwood"/>
    <s v="Whitehorse"/>
    <s v="Southern Metropolitan"/>
    <n v="10"/>
    <n v="2016"/>
  </r>
  <r>
    <d v="2016-10-19T00:00:00"/>
    <n v="480000"/>
    <x v="1"/>
    <s v="Metro Ladder"/>
    <x v="1"/>
    <n v="3141"/>
    <n v="1"/>
    <n v="1"/>
    <n v="1"/>
    <n v="0"/>
    <n v="2000"/>
    <s v="308/700 Chapel St"/>
    <s v="South Yarra"/>
    <s v="Stonnington"/>
    <s v="Southern Metropolitan"/>
    <n v="10"/>
    <n v="2016"/>
  </r>
  <r>
    <d v="2016-10-19T00:00:00"/>
    <n v="461000"/>
    <x v="1"/>
    <s v="Best Bricks"/>
    <x v="0"/>
    <n v="3182"/>
    <n v="1"/>
    <n v="1"/>
    <n v="1"/>
    <n v="0"/>
    <m/>
    <s v="13/62 Wellington St"/>
    <s v="St Kilda"/>
    <s v="Port Phillip"/>
    <s v="Southern Metropolitan"/>
    <n v="10"/>
    <n v="2016"/>
  </r>
  <r>
    <d v="2016-10-19T00:00:00"/>
    <n v="1753000"/>
    <x v="0"/>
    <s v="Cunninghams"/>
    <x v="1"/>
    <n v="3207"/>
    <n v="3"/>
    <n v="2"/>
    <n v="1"/>
    <n v="225"/>
    <n v="1910"/>
    <s v="75 Swallow St"/>
    <s v="Port Melbourne"/>
    <s v="Port Phillip"/>
    <s v="Southern Metropolitan"/>
    <n v="10"/>
    <n v="2016"/>
  </r>
  <r>
    <d v="2016-10-19T00:00:00"/>
    <n v="793000"/>
    <x v="0"/>
    <s v="Cunninghams"/>
    <x v="1"/>
    <n v="3046"/>
    <n v="3"/>
    <n v="1"/>
    <n v="2"/>
    <n v="780"/>
    <n v="1960"/>
    <s v="24 Sadie St"/>
    <s v="Glenroy"/>
    <s v="Moreland"/>
    <s v="Northern Metropolitan"/>
    <n v="10"/>
    <n v="2016"/>
  </r>
  <r>
    <d v="2016-10-19T00:00:00"/>
    <n v="1000000"/>
    <x v="0"/>
    <s v="Cunninghams"/>
    <x v="1"/>
    <n v="3058"/>
    <n v="3"/>
    <n v="1"/>
    <n v="1"/>
    <n v="431"/>
    <n v="1970"/>
    <s v="4 Miller St"/>
    <s v="Coburg"/>
    <s v="Moreland"/>
    <s v="Northern Metropolitan"/>
    <n v="10"/>
    <n v="2016"/>
  </r>
  <r>
    <d v="2016-10-19T00:00:00"/>
    <n v="490000"/>
    <x v="1"/>
    <s v="Metro Ladder"/>
    <x v="1"/>
    <n v="3042"/>
    <n v="2"/>
    <n v="1"/>
    <n v="1"/>
    <n v="142"/>
    <m/>
    <s v="7/93 Hoffmans Rd"/>
    <s v="Niddrie"/>
    <s v="Moonee Valley"/>
    <s v="Western Metropolitan"/>
    <n v="10"/>
    <n v="2016"/>
  </r>
  <r>
    <d v="2016-10-19T00:00:00"/>
    <n v="660000"/>
    <x v="2"/>
    <s v="Property Barons"/>
    <x v="0"/>
    <n v="3033"/>
    <n v="3"/>
    <n v="2"/>
    <n v="1"/>
    <n v="265"/>
    <m/>
    <s v="92A Brees Rd"/>
    <s v="Keilor East"/>
    <s v="Moonee Valley"/>
    <s v="Western Metropolitan"/>
    <n v="10"/>
    <n v="2016"/>
  </r>
  <r>
    <d v="2016-10-19T00:00:00"/>
    <n v="420000"/>
    <x v="1"/>
    <s v="Jones and Jones"/>
    <x v="0"/>
    <n v="3166"/>
    <n v="2"/>
    <n v="1"/>
    <n v="1"/>
    <n v="0"/>
    <n v="2010"/>
    <s v="105/175 Kangaroo Rd"/>
    <s v="Hughesdale"/>
    <s v="Monash"/>
    <s v="Southern Metropolitan"/>
    <n v="10"/>
    <n v="2016"/>
  </r>
  <r>
    <d v="2016-10-19T00:00:00"/>
    <n v="1350000"/>
    <x v="0"/>
    <s v="Metro Ladder"/>
    <x v="1"/>
    <n v="3207"/>
    <n v="3"/>
    <n v="1"/>
    <n v="1"/>
    <n v="114"/>
    <n v="1990"/>
    <s v="215 Princes St"/>
    <s v="Port Melbourne"/>
    <s v="Melbourne"/>
    <s v="Southern Metropolitan"/>
    <n v="10"/>
    <n v="2016"/>
  </r>
  <r>
    <d v="2016-10-19T00:00:00"/>
    <n v="2200000"/>
    <x v="0"/>
    <s v="Melbourne Homes"/>
    <x v="1"/>
    <n v="3052"/>
    <n v="2"/>
    <n v="2"/>
    <n v="1"/>
    <n v="190"/>
    <n v="1875"/>
    <s v="152 Park Dr"/>
    <s v="Parkville"/>
    <s v="Melbourne"/>
    <s v="Northern Metropolitan"/>
    <n v="10"/>
    <n v="2016"/>
  </r>
  <r>
    <d v="2016-10-19T00:00:00"/>
    <n v="1400000"/>
    <x v="0"/>
    <s v="Property Barons"/>
    <x v="1"/>
    <n v="3105"/>
    <n v="3"/>
    <n v="1"/>
    <n v="3"/>
    <n v="770"/>
    <m/>
    <s v="11 Carrathool St"/>
    <s v="Bulleen"/>
    <s v="Manningham"/>
    <s v="Eastern Metropolitan"/>
    <n v="10"/>
    <n v="2016"/>
  </r>
  <r>
    <d v="2016-10-19T00:00:00"/>
    <n v="1410000"/>
    <x v="0"/>
    <s v="Metro Ladder"/>
    <x v="0"/>
    <n v="3016"/>
    <n v="5"/>
    <n v="2"/>
    <n v="2"/>
    <n v="195"/>
    <m/>
    <s v="164 Coogee La"/>
    <s v="Williamstown"/>
    <s v="Hobsons Bay"/>
    <s v="Western Metropolitan"/>
    <n v="10"/>
    <n v="2016"/>
  </r>
  <r>
    <d v="2016-10-19T00:00:00"/>
    <n v="1450000"/>
    <x v="0"/>
    <s v="Cunninghams"/>
    <x v="1"/>
    <n v="3185"/>
    <n v="3"/>
    <n v="1"/>
    <n v="2"/>
    <n v="351"/>
    <n v="1915"/>
    <s v="31 Prentice St"/>
    <s v="Elsternwick"/>
    <s v="Glen Eira"/>
    <s v="Southern Metropolitan"/>
    <n v="10"/>
    <n v="2016"/>
  </r>
  <r>
    <d v="2016-10-19T00:00:00"/>
    <n v="1651000"/>
    <x v="0"/>
    <s v="Cunninghams"/>
    <x v="1"/>
    <n v="3104"/>
    <n v="3"/>
    <n v="1"/>
    <n v="2"/>
    <n v="657"/>
    <n v="1960"/>
    <s v="11 Milfay Ct"/>
    <s v="Balwyn North"/>
    <s v="Boroondara"/>
    <s v="Southern Metropolitan"/>
    <n v="10"/>
    <n v="2016"/>
  </r>
  <r>
    <d v="2016-10-19T00:00:00"/>
    <n v="3180000"/>
    <x v="0"/>
    <s v="Flanders &amp; Fish"/>
    <x v="1"/>
    <n v="3103"/>
    <n v="4"/>
    <n v="3"/>
    <n v="4"/>
    <n v="1148"/>
    <m/>
    <s v="18 Fitzgerald St"/>
    <s v="Balwyn"/>
    <s v="Boroondara"/>
    <s v="Southern Metropolitan"/>
    <n v="10"/>
    <n v="2016"/>
  </r>
  <r>
    <d v="2016-10-20T00:00:00"/>
    <n v="1260000"/>
    <x v="0"/>
    <s v="Flanders &amp; Fish"/>
    <x v="1"/>
    <n v="3066"/>
    <n v="2"/>
    <n v="1"/>
    <n v="2"/>
    <n v="116"/>
    <m/>
    <s v="18 Derby St"/>
    <s v="Collingwood"/>
    <s v="Yarra"/>
    <s v="Northern Metropolitan"/>
    <n v="10"/>
    <n v="2016"/>
  </r>
  <r>
    <d v="2016-10-20T00:00:00"/>
    <n v="1820000"/>
    <x v="0"/>
    <s v="Jones and Jones"/>
    <x v="1"/>
    <n v="3121"/>
    <n v="3"/>
    <n v="1"/>
    <n v="1"/>
    <n v="410"/>
    <n v="1900"/>
    <s v="48 Rooney St"/>
    <s v="Richmond"/>
    <s v="Yarra"/>
    <s v="Northern Metropolitan"/>
    <n v="10"/>
    <n v="2016"/>
  </r>
  <r>
    <d v="2016-10-20T00:00:00"/>
    <n v="540000"/>
    <x v="1"/>
    <s v="Metro Ladder"/>
    <x v="1"/>
    <n v="3127"/>
    <n v="2"/>
    <n v="1"/>
    <n v="1"/>
    <n v="0"/>
    <n v="1960"/>
    <s v="6/41 Zetland Rd"/>
    <s v="Mont Albert"/>
    <s v="Whitehorse"/>
    <s v="Eastern Metropolitan"/>
    <n v="10"/>
    <n v="2016"/>
  </r>
  <r>
    <d v="2016-10-20T00:00:00"/>
    <n v="400000"/>
    <x v="1"/>
    <s v="Metro Ladder"/>
    <x v="0"/>
    <n v="3143"/>
    <n v="1"/>
    <n v="1"/>
    <n v="1"/>
    <n v="0"/>
    <m/>
    <s v="1/2 Armadale St"/>
    <s v="Armadale"/>
    <s v="Stonnington"/>
    <s v="Southern Metropolitan"/>
    <n v="10"/>
    <n v="2016"/>
  </r>
  <r>
    <d v="2016-10-20T00:00:00"/>
    <n v="1205000"/>
    <x v="2"/>
    <s v="Jones and Jones"/>
    <x v="1"/>
    <n v="3143"/>
    <n v="3"/>
    <n v="2"/>
    <n v="2"/>
    <n v="101"/>
    <n v="2000"/>
    <s v="4/769 High St"/>
    <s v="Armadale"/>
    <s v="Stonnington"/>
    <s v="Southern Metropolitan"/>
    <n v="10"/>
    <n v="2016"/>
  </r>
  <r>
    <d v="2016-10-20T00:00:00"/>
    <n v="525000"/>
    <x v="1"/>
    <s v="Melbourne Homes"/>
    <x v="1"/>
    <n v="3184"/>
    <n v="2"/>
    <n v="1"/>
    <n v="1"/>
    <n v="553"/>
    <n v="1960"/>
    <s v="6/217 Brighton Rd"/>
    <s v="Elwood"/>
    <s v="Port Phillip"/>
    <s v="Southern Metropolitan"/>
    <n v="10"/>
    <n v="2016"/>
  </r>
  <r>
    <d v="2016-10-20T00:00:00"/>
    <n v="730000"/>
    <x v="1"/>
    <s v="Flanders &amp; Fish"/>
    <x v="0"/>
    <n v="3207"/>
    <n v="2"/>
    <n v="1"/>
    <n v="1"/>
    <n v="0"/>
    <m/>
    <s v="205/50 Dow St"/>
    <s v="Port Melbourne"/>
    <s v="Port Phillip"/>
    <s v="Southern Metropolitan"/>
    <n v="10"/>
    <n v="2016"/>
  </r>
  <r>
    <d v="2016-10-20T00:00:00"/>
    <n v="2575000"/>
    <x v="0"/>
    <s v="Sanders"/>
    <x v="1"/>
    <n v="3206"/>
    <n v="3"/>
    <n v="2"/>
    <n v="1"/>
    <n v="228"/>
    <m/>
    <s v="70 Barrett St"/>
    <s v="Albert Park"/>
    <s v="Port Phillip"/>
    <s v="Southern Metropolitan"/>
    <n v="10"/>
    <n v="2016"/>
  </r>
  <r>
    <d v="2016-10-20T00:00:00"/>
    <n v="1050000"/>
    <x v="0"/>
    <s v="Jones and Jones"/>
    <x v="0"/>
    <n v="3058"/>
    <n v="4"/>
    <n v="3"/>
    <n v="2"/>
    <n v="501"/>
    <n v="2016"/>
    <s v="19A Tilley St"/>
    <s v="Coburg North"/>
    <s v="Moreland"/>
    <s v="Northern Metropolitan"/>
    <n v="10"/>
    <n v="2016"/>
  </r>
  <r>
    <d v="2016-10-20T00:00:00"/>
    <n v="325000"/>
    <x v="1"/>
    <s v="Metro Ladder"/>
    <x v="1"/>
    <n v="3040"/>
    <n v="1"/>
    <n v="1"/>
    <n v="1"/>
    <n v="0"/>
    <n v="1975"/>
    <s v="3/25 Wright St"/>
    <s v="Essendon"/>
    <s v="Moonee Valley"/>
    <s v="Western Metropolitan"/>
    <n v="10"/>
    <n v="2016"/>
  </r>
  <r>
    <d v="2016-10-20T00:00:00"/>
    <n v="348000"/>
    <x v="1"/>
    <s v="Cunninghams"/>
    <x v="1"/>
    <n v="3039"/>
    <n v="2"/>
    <n v="1"/>
    <n v="1"/>
    <n v="0"/>
    <n v="2007"/>
    <s v="5/40 Young St"/>
    <s v="Moonee Ponds"/>
    <s v="Moonee Valley"/>
    <s v="Western Metropolitan"/>
    <n v="10"/>
    <n v="2016"/>
  </r>
  <r>
    <d v="2016-10-20T00:00:00"/>
    <n v="1500000"/>
    <x v="0"/>
    <s v="Jones and Jones"/>
    <x v="1"/>
    <n v="3147"/>
    <n v="4"/>
    <n v="2"/>
    <n v="1"/>
    <n v="593"/>
    <n v="1930"/>
    <s v="3 Harold St"/>
    <s v="Ashwood"/>
    <s v="Monash"/>
    <s v="Southern Metropolitan"/>
    <n v="10"/>
    <n v="2016"/>
  </r>
  <r>
    <d v="2016-10-20T00:00:00"/>
    <n v="1101000"/>
    <x v="0"/>
    <s v="Maxwells"/>
    <x v="1"/>
    <n v="3207"/>
    <n v="2"/>
    <n v="1"/>
    <n v="0"/>
    <n v="152"/>
    <n v="1910"/>
    <s v="243 Graham St"/>
    <s v="Port Melbourne"/>
    <s v="Melbourne"/>
    <s v="Southern Metropolitan"/>
    <n v="10"/>
    <n v="2016"/>
  </r>
  <r>
    <d v="2016-10-20T00:00:00"/>
    <n v="1403000"/>
    <x v="1"/>
    <s v="Cunninghams"/>
    <x v="1"/>
    <n v="3052"/>
    <n v="3"/>
    <n v="2"/>
    <n v="2"/>
    <n v="2401"/>
    <n v="1980"/>
    <s v="28/238 The Avenue"/>
    <s v="Parkville"/>
    <s v="Melbourne"/>
    <s v="Northern Metropolitan"/>
    <n v="10"/>
    <n v="2016"/>
  </r>
  <r>
    <d v="2016-10-20T00:00:00"/>
    <n v="750000"/>
    <x v="0"/>
    <s v="Jones and Jones"/>
    <x v="0"/>
    <n v="3012"/>
    <n v="1"/>
    <n v="1"/>
    <n v="0"/>
    <n v="272"/>
    <m/>
    <s v="88 Chirnside St"/>
    <s v="Kingsville"/>
    <s v="Maribyrnong"/>
    <s v="Western Metropolitan"/>
    <n v="10"/>
    <n v="2016"/>
  </r>
  <r>
    <d v="2016-10-20T00:00:00"/>
    <n v="1815000"/>
    <x v="0"/>
    <s v="Jones and Jones"/>
    <x v="1"/>
    <n v="3013"/>
    <n v="5"/>
    <n v="2"/>
    <n v="2"/>
    <n v="644"/>
    <n v="1890"/>
    <s v="47 Bayview Rd"/>
    <s v="Yarraville"/>
    <s v="Maribyrnong"/>
    <s v="Western Metropolitan"/>
    <n v="10"/>
    <n v="2016"/>
  </r>
  <r>
    <d v="2016-10-20T00:00:00"/>
    <n v="1390000"/>
    <x v="0"/>
    <s v="Cunninghams"/>
    <x v="0"/>
    <n v="3185"/>
    <n v="3"/>
    <n v="1"/>
    <n v="2"/>
    <n v="463"/>
    <m/>
    <s v="5 Baxter St"/>
    <s v="Elsternwick"/>
    <s v="Glen Eira"/>
    <s v="Southern Metropolitan"/>
    <n v="10"/>
    <n v="2016"/>
  </r>
  <r>
    <d v="2016-10-20T00:00:00"/>
    <n v="765000"/>
    <x v="0"/>
    <s v="Cunninghams"/>
    <x v="1"/>
    <n v="3073"/>
    <n v="3"/>
    <n v="1"/>
    <n v="2"/>
    <n v="551"/>
    <m/>
    <s v="16 North Rd"/>
    <s v="Reservoir"/>
    <s v="Darebin"/>
    <s v="Northern Metropolitan"/>
    <n v="10"/>
    <n v="2016"/>
  </r>
  <r>
    <d v="2016-10-20T00:00:00"/>
    <n v="760000"/>
    <x v="1"/>
    <s v="Property Barons"/>
    <x v="1"/>
    <n v="3127"/>
    <n v="2"/>
    <n v="1"/>
    <n v="1"/>
    <n v="681"/>
    <n v="1968"/>
    <s v="1/21 Wharton St"/>
    <s v="Surrey Hills"/>
    <s v="Boroondara"/>
    <s v="Southern Metropolitan"/>
    <n v="10"/>
    <n v="2016"/>
  </r>
  <r>
    <d v="2016-10-20T00:00:00"/>
    <n v="1830000"/>
    <x v="0"/>
    <s v="Cunninghams"/>
    <x v="0"/>
    <n v="3102"/>
    <n v="4"/>
    <n v="2"/>
    <n v="3"/>
    <n v="596"/>
    <n v="1930"/>
    <s v="7 Violet Gr"/>
    <s v="Kew East"/>
    <s v="Boroondara"/>
    <s v="Southern Metropolitan"/>
    <n v="10"/>
    <n v="2016"/>
  </r>
  <r>
    <d v="2016-10-20T00:00:00"/>
    <n v="582000"/>
    <x v="0"/>
    <s v="Maxwells"/>
    <x v="1"/>
    <n v="3087"/>
    <n v="3"/>
    <n v="1"/>
    <n v="0"/>
    <n v="302"/>
    <n v="1950"/>
    <s v="1/42 Wattle Dr"/>
    <s v="Watsonia"/>
    <s v="Banyule"/>
    <s v="Northern Metropolitan"/>
    <n v="10"/>
    <n v="2016"/>
  </r>
  <r>
    <d v="2016-10-21T00:00:00"/>
    <n v="500000"/>
    <x v="1"/>
    <s v="Jones and Jones"/>
    <x v="0"/>
    <n v="3121"/>
    <n v="1"/>
    <n v="1"/>
    <n v="1"/>
    <n v="0"/>
    <n v="2013"/>
    <s v="315/6 Lord St"/>
    <s v="Richmond"/>
    <s v="Yarra"/>
    <s v="Northern Metropolitan"/>
    <n v="10"/>
    <n v="2016"/>
  </r>
  <r>
    <d v="2016-10-21T00:00:00"/>
    <n v="700000"/>
    <x v="1"/>
    <s v="Jones and Jones"/>
    <x v="0"/>
    <n v="3067"/>
    <n v="2"/>
    <n v="2"/>
    <n v="1"/>
    <n v="0"/>
    <m/>
    <s v="411/8 Grosvenor St"/>
    <s v="Abbotsford"/>
    <s v="Yarra"/>
    <s v="Northern Metropolitan"/>
    <n v="10"/>
    <n v="2016"/>
  </r>
  <r>
    <d v="2016-10-21T00:00:00"/>
    <n v="1521000"/>
    <x v="0"/>
    <s v="Cunninghams"/>
    <x v="1"/>
    <n v="3125"/>
    <n v="3"/>
    <n v="2"/>
    <n v="2"/>
    <n v="660"/>
    <m/>
    <s v="24 Wallace Rd"/>
    <s v="Burwood"/>
    <s v="Whitehorse"/>
    <s v="Southern Metropolitan"/>
    <n v="10"/>
    <n v="2016"/>
  </r>
  <r>
    <d v="2016-10-21T00:00:00"/>
    <n v="700000"/>
    <x v="1"/>
    <s v="Melbourne Homes"/>
    <x v="0"/>
    <n v="3144"/>
    <n v="2"/>
    <n v="1"/>
    <n v="2"/>
    <n v="0"/>
    <n v="1998"/>
    <s v="3/3 Irving St"/>
    <s v="Malvern"/>
    <s v="Stonnington"/>
    <s v="Southern Metropolitan"/>
    <n v="10"/>
    <n v="2016"/>
  </r>
  <r>
    <d v="2016-10-21T00:00:00"/>
    <n v="434500"/>
    <x v="2"/>
    <s v="Cunninghams"/>
    <x v="1"/>
    <n v="3046"/>
    <n v="2"/>
    <n v="1"/>
    <n v="1"/>
    <n v="125"/>
    <n v="1975"/>
    <s v="3/4 Murrell St"/>
    <s v="Glenroy"/>
    <s v="Moreland"/>
    <s v="Northern Metropolitan"/>
    <n v="10"/>
    <n v="2016"/>
  </r>
  <r>
    <d v="2016-10-21T00:00:00"/>
    <n v="580000"/>
    <x v="0"/>
    <s v="Property Barons"/>
    <x v="1"/>
    <n v="3046"/>
    <n v="3"/>
    <n v="1"/>
    <n v="2"/>
    <n v="650"/>
    <n v="1960"/>
    <s v="48 Everard St"/>
    <s v="Glenroy"/>
    <s v="Moreland"/>
    <s v="Northern Metropolitan"/>
    <n v="10"/>
    <n v="2016"/>
  </r>
  <r>
    <d v="2016-10-21T00:00:00"/>
    <n v="726335"/>
    <x v="0"/>
    <s v="Cunninghams"/>
    <x v="1"/>
    <n v="3046"/>
    <n v="2"/>
    <n v="1"/>
    <n v="2"/>
    <n v="590"/>
    <m/>
    <s v="4 Glenroy Rd"/>
    <s v="Glenroy"/>
    <s v="Moreland"/>
    <s v="Northern Metropolitan"/>
    <n v="10"/>
    <n v="2016"/>
  </r>
  <r>
    <d v="2016-10-21T00:00:00"/>
    <n v="580000"/>
    <x v="1"/>
    <s v="Flanders &amp; Fish"/>
    <x v="1"/>
    <n v="3033"/>
    <n v="3"/>
    <n v="2"/>
    <n v="2"/>
    <n v="112"/>
    <n v="2013"/>
    <s v="17/24 Craig St"/>
    <s v="Keilor East"/>
    <s v="Moonee Valley"/>
    <s v="Western Metropolitan"/>
    <n v="10"/>
    <n v="2016"/>
  </r>
  <r>
    <d v="2016-10-21T00:00:00"/>
    <n v="375500"/>
    <x v="1"/>
    <s v="Flanders &amp; Fish"/>
    <x v="1"/>
    <n v="3166"/>
    <n v="2"/>
    <n v="1"/>
    <n v="1"/>
    <n v="0"/>
    <n v="1970"/>
    <s v="6/2 Paddington Rd"/>
    <s v="Hughesdale"/>
    <s v="Monash"/>
    <s v="Southern Metropolitan"/>
    <n v="10"/>
    <n v="2016"/>
  </r>
  <r>
    <d v="2016-10-21T00:00:00"/>
    <n v="1240000"/>
    <x v="0"/>
    <s v="Metro Ladder"/>
    <x v="1"/>
    <n v="3147"/>
    <n v="4"/>
    <n v="2"/>
    <n v="2"/>
    <n v="766"/>
    <n v="1950"/>
    <s v="17 Parkhill Dr"/>
    <s v="Ashwood"/>
    <s v="Monash"/>
    <s v="Southern Metropolitan"/>
    <n v="10"/>
    <n v="2016"/>
  </r>
  <r>
    <d v="2016-10-21T00:00:00"/>
    <n v="630000"/>
    <x v="0"/>
    <s v="Maxwells"/>
    <x v="0"/>
    <n v="3013"/>
    <n v="2"/>
    <n v="1"/>
    <n v="1"/>
    <n v="148"/>
    <n v="2003"/>
    <s v="2/8 Hughes St"/>
    <s v="Yarraville"/>
    <s v="Maribyrnong"/>
    <s v="Western Metropolitan"/>
    <n v="10"/>
    <n v="2016"/>
  </r>
  <r>
    <d v="2016-10-21T00:00:00"/>
    <n v="990000"/>
    <x v="0"/>
    <s v="Cunninghams"/>
    <x v="1"/>
    <n v="3032"/>
    <n v="5"/>
    <n v="2"/>
    <n v="2"/>
    <n v="433"/>
    <m/>
    <s v="11 Cedar Dr"/>
    <s v="Maribyrnong"/>
    <s v="Maribyrnong"/>
    <s v="Western Metropolitan"/>
    <n v="10"/>
    <n v="2016"/>
  </r>
  <r>
    <d v="2016-10-21T00:00:00"/>
    <n v="1155000"/>
    <x v="0"/>
    <s v="Flanders &amp; Fish"/>
    <x v="1"/>
    <n v="3011"/>
    <n v="3"/>
    <n v="1"/>
    <n v="3"/>
    <n v="585"/>
    <n v="1950"/>
    <s v="32 Commercial Rd"/>
    <s v="Footscray"/>
    <s v="Maribyrnong"/>
    <s v="Western Metropolitan"/>
    <n v="10"/>
    <n v="2016"/>
  </r>
  <r>
    <d v="2016-10-21T00:00:00"/>
    <n v="1287000"/>
    <x v="0"/>
    <s v="Metro Ladder"/>
    <x v="1"/>
    <n v="3013"/>
    <n v="5"/>
    <n v="2"/>
    <n v="2"/>
    <n v="488"/>
    <n v="1930"/>
    <s v="10 Tuppen St"/>
    <s v="Yarraville"/>
    <s v="Maribyrnong"/>
    <s v="Western Metropolitan"/>
    <n v="10"/>
    <n v="2016"/>
  </r>
  <r>
    <d v="2016-10-21T00:00:00"/>
    <n v="1250000"/>
    <x v="0"/>
    <s v="Property Barons"/>
    <x v="0"/>
    <n v="3108"/>
    <n v="4"/>
    <n v="2"/>
    <n v="2"/>
    <n v="780"/>
    <m/>
    <s v="4 Colston Cl"/>
    <s v="Doncaster"/>
    <s v="Manningham"/>
    <s v="Eastern Metropolitan"/>
    <n v="10"/>
    <n v="2016"/>
  </r>
  <r>
    <d v="2016-10-21T00:00:00"/>
    <n v="850000"/>
    <x v="0"/>
    <s v="Zimmerman"/>
    <x v="0"/>
    <n v="3015"/>
    <n v="4"/>
    <n v="2"/>
    <n v="0"/>
    <n v="389"/>
    <n v="1990"/>
    <s v="59 Hope St"/>
    <s v="Spotswood"/>
    <s v="Hobsons Bay"/>
    <s v="Western Metropolitan"/>
    <n v="10"/>
    <n v="2016"/>
  </r>
  <r>
    <d v="2016-10-21T00:00:00"/>
    <n v="820000"/>
    <x v="2"/>
    <s v="Best Bricks"/>
    <x v="0"/>
    <n v="3185"/>
    <n v="3"/>
    <n v="2"/>
    <n v="2"/>
    <n v="108"/>
    <n v="2002"/>
    <s v="11/39 Horne St"/>
    <s v="Elsternwick"/>
    <s v="Glen Eira"/>
    <s v="Southern Metropolitan"/>
    <n v="10"/>
    <n v="2016"/>
  </r>
  <r>
    <d v="2016-10-21T00:00:00"/>
    <n v="900000"/>
    <x v="0"/>
    <s v="Metro Ladder"/>
    <x v="1"/>
    <n v="3070"/>
    <n v="2"/>
    <n v="1"/>
    <n v="0"/>
    <n v="367"/>
    <m/>
    <s v="156 Separation St"/>
    <s v="Northcote"/>
    <s v="Darebin"/>
    <s v="Northern Metropolitan"/>
    <n v="10"/>
    <n v="2016"/>
  </r>
  <r>
    <d v="2016-10-21T00:00:00"/>
    <n v="545000"/>
    <x v="1"/>
    <s v="Property Barons"/>
    <x v="1"/>
    <n v="3020"/>
    <n v="3"/>
    <n v="2"/>
    <n v="1"/>
    <n v="240"/>
    <n v="2011"/>
    <s v="2/10 Carter St"/>
    <s v="Sunshine West"/>
    <s v="Brimbank"/>
    <s v="Western Metropolitan"/>
    <n v="10"/>
    <n v="2016"/>
  </r>
  <r>
    <d v="2016-10-21T00:00:00"/>
    <n v="560000"/>
    <x v="0"/>
    <s v="Property Barons"/>
    <x v="1"/>
    <n v="3020"/>
    <n v="3"/>
    <n v="1"/>
    <n v="3"/>
    <n v="582"/>
    <n v="1970"/>
    <s v="147 Hilma St"/>
    <s v="Sunshine West"/>
    <s v="Brimbank"/>
    <s v="Western Metropolitan"/>
    <n v="10"/>
    <n v="2016"/>
  </r>
  <r>
    <d v="2016-10-21T00:00:00"/>
    <n v="435000"/>
    <x v="1"/>
    <s v="SJ"/>
    <x v="0"/>
    <n v="3124"/>
    <n v="2"/>
    <n v="1"/>
    <n v="1"/>
    <n v="896"/>
    <n v="1960"/>
    <s v="3/220 Warrigal Rd"/>
    <s v="Camberwell"/>
    <s v="Boroondara"/>
    <s v="Southern Metropolitan"/>
    <n v="10"/>
    <n v="2016"/>
  </r>
  <r>
    <d v="2016-10-21T00:00:00"/>
    <n v="1275000"/>
    <x v="0"/>
    <s v="Jones and Jones"/>
    <x v="1"/>
    <n v="3101"/>
    <n v="2"/>
    <n v="1"/>
    <n v="0"/>
    <n v="381"/>
    <m/>
    <s v="34 Cobden St"/>
    <s v="Kew"/>
    <s v="Boroondara"/>
    <s v="Southern Metropolitan"/>
    <n v="10"/>
    <n v="2016"/>
  </r>
  <r>
    <d v="2016-10-21T00:00:00"/>
    <n v="1750000"/>
    <x v="0"/>
    <s v="Jones and Jones"/>
    <x v="0"/>
    <n v="3104"/>
    <n v="5"/>
    <n v="3"/>
    <n v="2"/>
    <n v="705"/>
    <n v="2013"/>
    <s v="108 Bulleen Rd"/>
    <s v="Balwyn North"/>
    <s v="Boroondara"/>
    <s v="Southern Metropolitan"/>
    <n v="10"/>
    <n v="2016"/>
  </r>
  <r>
    <d v="2016-10-21T00:00:00"/>
    <n v="1818000"/>
    <x v="0"/>
    <s v="Flanders &amp; Fish"/>
    <x v="1"/>
    <n v="3104"/>
    <n v="3"/>
    <n v="1"/>
    <n v="1"/>
    <n v="722"/>
    <n v="1930"/>
    <s v="54 Sutton St"/>
    <s v="Balwyn North"/>
    <s v="Boroondara"/>
    <s v="Southern Metropolitan"/>
    <n v="10"/>
    <n v="2016"/>
  </r>
  <r>
    <d v="2016-10-21T00:00:00"/>
    <n v="2352500"/>
    <x v="0"/>
    <s v="Cunninghams"/>
    <x v="0"/>
    <n v="3146"/>
    <n v="5"/>
    <n v="3"/>
    <n v="2"/>
    <n v="642"/>
    <n v="1930"/>
    <s v="3 Florence St"/>
    <s v="Glen Iris"/>
    <s v="Boroondara"/>
    <s v="Southern Metropolitan"/>
    <n v="10"/>
    <n v="2016"/>
  </r>
  <r>
    <d v="2016-10-21T00:00:00"/>
    <n v="2800000"/>
    <x v="0"/>
    <s v="Zimmerman"/>
    <x v="0"/>
    <n v="3186"/>
    <n v="4"/>
    <n v="3"/>
    <n v="3"/>
    <n v="596"/>
    <m/>
    <s v="297 New St"/>
    <s v="Brighton"/>
    <s v="Bayside"/>
    <s v="Southern Metropolitan"/>
    <n v="10"/>
    <n v="2016"/>
  </r>
  <r>
    <d v="2016-10-21T00:00:00"/>
    <n v="2980000"/>
    <x v="0"/>
    <s v="Metro Ladder"/>
    <x v="1"/>
    <n v="3188"/>
    <n v="5"/>
    <n v="3"/>
    <n v="2"/>
    <n v="694"/>
    <n v="2011"/>
    <s v="107 Willis St"/>
    <s v="Hampton"/>
    <s v="Bayside"/>
    <s v="Southern Metropolitan"/>
    <n v="10"/>
    <n v="2016"/>
  </r>
  <r>
    <d v="2016-10-22T00:00:00"/>
    <n v="1400000"/>
    <x v="0"/>
    <s v="Metro Ladder"/>
    <x v="0"/>
    <n v="3121"/>
    <n v="3"/>
    <n v="1"/>
    <n v="2"/>
    <n v="0"/>
    <m/>
    <s v="3 Longfield St"/>
    <s v="Richmond"/>
    <s v="Yarra"/>
    <s v="Northern Metropolitan"/>
    <n v="10"/>
    <n v="2016"/>
  </r>
  <r>
    <d v="2016-10-22T00:00:00"/>
    <n v="2180000"/>
    <x v="0"/>
    <s v="Flanders &amp; Fish"/>
    <x v="0"/>
    <n v="3121"/>
    <n v="3"/>
    <n v="2"/>
    <n v="2"/>
    <n v="345"/>
    <m/>
    <s v="29 Bowen St"/>
    <s v="Richmond"/>
    <s v="Yarra"/>
    <s v="Northern Metropolitan"/>
    <n v="10"/>
    <n v="2016"/>
  </r>
  <r>
    <d v="2016-10-22T00:00:00"/>
    <n v="411000"/>
    <x v="1"/>
    <s v="Metro Ladder"/>
    <x v="1"/>
    <n v="3141"/>
    <n v="1"/>
    <n v="1"/>
    <n v="1"/>
    <n v="1369"/>
    <m/>
    <s v="9/372 Toorak Rd"/>
    <s v="South Yarra"/>
    <s v="Stonnington"/>
    <s v="Southern Metropolitan"/>
    <n v="10"/>
    <n v="2016"/>
  </r>
  <r>
    <d v="2016-10-22T00:00:00"/>
    <n v="955000"/>
    <x v="1"/>
    <s v="Melbourne Homes"/>
    <x v="0"/>
    <n v="3141"/>
    <n v="1"/>
    <n v="1"/>
    <n v="1"/>
    <n v="0"/>
    <m/>
    <s v="8/44 Murphy St"/>
    <s v="South Yarra"/>
    <s v="Stonnington"/>
    <s v="Southern Metropolitan"/>
    <n v="10"/>
    <n v="2016"/>
  </r>
  <r>
    <d v="2016-10-22T00:00:00"/>
    <n v="1101000"/>
    <x v="2"/>
    <s v="Jones and Jones"/>
    <x v="1"/>
    <n v="3143"/>
    <n v="3"/>
    <n v="1"/>
    <n v="2"/>
    <n v="103"/>
    <n v="2000"/>
    <s v="3/769 High St"/>
    <s v="Armadale"/>
    <s v="Stonnington"/>
    <s v="Southern Metropolitan"/>
    <n v="10"/>
    <n v="2016"/>
  </r>
  <r>
    <d v="2016-10-22T00:00:00"/>
    <n v="706000"/>
    <x v="0"/>
    <s v="Cunninghams"/>
    <x v="0"/>
    <n v="3046"/>
    <n v="3"/>
    <n v="1"/>
    <n v="0"/>
    <n v="715"/>
    <n v="1960"/>
    <s v="44 Devereaux St"/>
    <s v="Oak Park"/>
    <s v="Moreland"/>
    <s v="Northern Metropolitan"/>
    <n v="10"/>
    <n v="2016"/>
  </r>
  <r>
    <d v="2016-10-22T00:00:00"/>
    <n v="770000"/>
    <x v="0"/>
    <s v="Cunninghams"/>
    <x v="1"/>
    <n v="3056"/>
    <n v="2"/>
    <n v="1"/>
    <n v="0"/>
    <n v="152"/>
    <n v="1910"/>
    <s v="157 Albion St"/>
    <s v="Brunswick"/>
    <s v="Moreland"/>
    <s v="Northern Metropolitan"/>
    <n v="10"/>
    <n v="2016"/>
  </r>
  <r>
    <d v="2016-10-22T00:00:00"/>
    <n v="860000"/>
    <x v="0"/>
    <s v="Jones and Jones"/>
    <x v="0"/>
    <n v="3056"/>
    <n v="2"/>
    <n v="1"/>
    <n v="1"/>
    <n v="298"/>
    <n v="1910"/>
    <s v="105 Dawson St"/>
    <s v="Brunswick"/>
    <s v="Moreland"/>
    <s v="Northern Metropolitan"/>
    <n v="10"/>
    <n v="2016"/>
  </r>
  <r>
    <d v="2016-10-22T00:00:00"/>
    <n v="365000"/>
    <x v="1"/>
    <s v="Flanders &amp; Fish"/>
    <x v="0"/>
    <n v="3031"/>
    <n v="2"/>
    <n v="1"/>
    <n v="1"/>
    <n v="0"/>
    <n v="1970"/>
    <s v="3/39 Dover St"/>
    <s v="Flemington"/>
    <s v="Moonee Valley"/>
    <s v="Northern Metropolitan"/>
    <n v="10"/>
    <n v="2016"/>
  </r>
  <r>
    <d v="2016-10-22T00:00:00"/>
    <n v="1300000"/>
    <x v="0"/>
    <s v="Cunninghams"/>
    <x v="0"/>
    <n v="3040"/>
    <n v="7"/>
    <n v="2"/>
    <n v="2"/>
    <n v="614"/>
    <n v="1970"/>
    <s v="6 Sapphire St"/>
    <s v="Essendon West"/>
    <s v="Moonee Valley"/>
    <s v="Western Metropolitan"/>
    <n v="10"/>
    <n v="2016"/>
  </r>
  <r>
    <d v="2016-10-22T00:00:00"/>
    <n v="1255000"/>
    <x v="0"/>
    <s v="Jones and Jones"/>
    <x v="1"/>
    <n v="3125"/>
    <n v="4"/>
    <n v="2"/>
    <n v="2"/>
    <n v="438"/>
    <n v="2005"/>
    <s v="33 Brockhoff Dr"/>
    <s v="Burwood"/>
    <s v="Monash"/>
    <s v="Southern Metropolitan"/>
    <n v="10"/>
    <n v="2016"/>
  </r>
  <r>
    <d v="2016-10-22T00:00:00"/>
    <n v="832000"/>
    <x v="1"/>
    <s v="Melbourne Homes"/>
    <x v="1"/>
    <n v="3141"/>
    <n v="2"/>
    <n v="1"/>
    <n v="1"/>
    <n v="0"/>
    <n v="1960"/>
    <s v="6/210 Domain Rd"/>
    <s v="South Yarra"/>
    <s v="Melbourne"/>
    <s v="Southern Metropolitan"/>
    <n v="10"/>
    <n v="2016"/>
  </r>
  <r>
    <d v="2016-10-22T00:00:00"/>
    <n v="1266000"/>
    <x v="0"/>
    <s v="Jones and Jones"/>
    <x v="1"/>
    <n v="3051"/>
    <n v="2"/>
    <n v="1"/>
    <n v="0"/>
    <n v="161"/>
    <n v="1960"/>
    <s v="674 Victoria St"/>
    <s v="North Melbourne"/>
    <s v="Melbourne"/>
    <s v="Northern Metropolitan"/>
    <n v="10"/>
    <n v="2016"/>
  </r>
  <r>
    <d v="2016-10-22T00:00:00"/>
    <n v="1520000"/>
    <x v="0"/>
    <s v="Maxwells"/>
    <x v="0"/>
    <n v="3013"/>
    <n v="4"/>
    <n v="2"/>
    <n v="0"/>
    <n v="261"/>
    <n v="1910"/>
    <s v="4 Regent St"/>
    <s v="Yarraville"/>
    <s v="Maribyrnong"/>
    <s v="Western Metropolitan"/>
    <n v="10"/>
    <n v="2016"/>
  </r>
  <r>
    <d v="2016-10-22T00:00:00"/>
    <n v="1220000"/>
    <x v="0"/>
    <s v="Jones and Jones"/>
    <x v="0"/>
    <n v="3107"/>
    <n v="3"/>
    <n v="1"/>
    <n v="2"/>
    <n v="720"/>
    <n v="1960"/>
    <s v="4 Caroline Dr"/>
    <s v="Templestowe Lower"/>
    <s v="Manningham"/>
    <s v="Eastern Metropolitan"/>
    <n v="10"/>
    <n v="2016"/>
  </r>
  <r>
    <d v="2016-10-22T00:00:00"/>
    <n v="1130000"/>
    <x v="0"/>
    <s v="Jones and Jones"/>
    <x v="1"/>
    <n v="3189"/>
    <n v="4"/>
    <n v="1"/>
    <n v="2"/>
    <n v="638"/>
    <n v="1972"/>
    <s v="15 Faye St"/>
    <s v="Moorabbin"/>
    <s v="Kingston"/>
    <s v="Southern Metropolitan"/>
    <n v="10"/>
    <n v="2016"/>
  </r>
  <r>
    <d v="2016-10-22T00:00:00"/>
    <n v="1220000"/>
    <x v="0"/>
    <s v="Melbourne Homes"/>
    <x v="1"/>
    <n v="3015"/>
    <n v="3"/>
    <n v="2"/>
    <n v="0"/>
    <n v="311"/>
    <n v="1920"/>
    <s v="23 Alma Tce"/>
    <s v="Newport"/>
    <s v="Hobsons Bay"/>
    <s v="Western Metropolitan"/>
    <n v="10"/>
    <n v="2016"/>
  </r>
  <r>
    <d v="2016-10-22T00:00:00"/>
    <n v="630000"/>
    <x v="0"/>
    <s v="Flanders &amp; Fish"/>
    <x v="1"/>
    <n v="3163"/>
    <n v="2"/>
    <n v="1"/>
    <n v="1"/>
    <n v="100"/>
    <m/>
    <s v="6/135 Grange Rd"/>
    <s v="Glen Huntly"/>
    <s v="Glen Eira"/>
    <s v="Southern Metropolitan"/>
    <n v="10"/>
    <n v="2016"/>
  </r>
  <r>
    <d v="2016-10-22T00:00:00"/>
    <n v="977000"/>
    <x v="0"/>
    <s v="Jones and Jones"/>
    <x v="1"/>
    <n v="3165"/>
    <n v="3"/>
    <n v="1"/>
    <n v="2"/>
    <n v="543"/>
    <n v="1970"/>
    <s v="14 Florence St"/>
    <s v="Bentleigh East"/>
    <s v="Glen Eira"/>
    <s v="Southern Metropolitan"/>
    <n v="10"/>
    <n v="2016"/>
  </r>
  <r>
    <d v="2016-10-22T00:00:00"/>
    <n v="1400000"/>
    <x v="0"/>
    <s v="Jones and Jones"/>
    <x v="0"/>
    <n v="3204"/>
    <n v="3"/>
    <n v="2"/>
    <n v="1"/>
    <n v="699"/>
    <m/>
    <s v="15 Luckins Rd"/>
    <s v="Bentleigh"/>
    <s v="Glen Eira"/>
    <s v="Southern Metropolitan"/>
    <n v="10"/>
    <n v="2016"/>
  </r>
  <r>
    <d v="2016-10-22T00:00:00"/>
    <n v="1460000"/>
    <x v="0"/>
    <s v="Metro Ladder"/>
    <x v="1"/>
    <n v="3162"/>
    <n v="3"/>
    <n v="1"/>
    <n v="2"/>
    <n v="451"/>
    <n v="1960"/>
    <s v="5 Alder St"/>
    <s v="Caulfield South"/>
    <s v="Glen Eira"/>
    <s v="Southern Metropolitan"/>
    <n v="10"/>
    <n v="2016"/>
  </r>
  <r>
    <d v="2016-10-22T00:00:00"/>
    <n v="270000"/>
    <x v="1"/>
    <s v="Metro Ladder"/>
    <x v="0"/>
    <n v="3073"/>
    <n v="2"/>
    <n v="1"/>
    <n v="1"/>
    <n v="0"/>
    <m/>
    <s v="14/696 Plenty Rd"/>
    <s v="Reservoir"/>
    <s v="Darebin"/>
    <s v="Northern Metropolitan"/>
    <n v="10"/>
    <n v="2016"/>
  </r>
  <r>
    <d v="2016-10-22T00:00:00"/>
    <n v="270000"/>
    <x v="1"/>
    <s v="Cunninghams"/>
    <x v="0"/>
    <n v="3071"/>
    <n v="1"/>
    <n v="1"/>
    <n v="1"/>
    <n v="0"/>
    <n v="1970"/>
    <s v="6/89 Ballantyne St"/>
    <s v="Thornbury"/>
    <s v="Darebin"/>
    <s v="Northern Metropolitan"/>
    <n v="10"/>
    <n v="2016"/>
  </r>
  <r>
    <d v="2016-10-22T00:00:00"/>
    <n v="401000"/>
    <x v="1"/>
    <s v="SJ"/>
    <x v="1"/>
    <n v="3073"/>
    <n v="2"/>
    <n v="1"/>
    <n v="1"/>
    <n v="184"/>
    <n v="1965"/>
    <s v="3/66 Darebin Bvd"/>
    <s v="Reservoir"/>
    <s v="Darebin"/>
    <s v="Northern Metropolitan"/>
    <n v="10"/>
    <n v="2016"/>
  </r>
  <r>
    <d v="2016-10-22T00:00:00"/>
    <n v="500000"/>
    <x v="1"/>
    <s v="Cunninghams"/>
    <x v="1"/>
    <n v="3073"/>
    <n v="3"/>
    <n v="1"/>
    <n v="1"/>
    <n v="359"/>
    <n v="1960"/>
    <s v="1/65 Keon Pde"/>
    <s v="Reservoir"/>
    <s v="Darebin"/>
    <s v="Northern Metropolitan"/>
    <n v="10"/>
    <n v="2016"/>
  </r>
  <r>
    <d v="2016-10-22T00:00:00"/>
    <n v="755000"/>
    <x v="0"/>
    <s v="Cunninghams"/>
    <x v="1"/>
    <n v="3073"/>
    <n v="2"/>
    <n v="1"/>
    <n v="2"/>
    <n v="0"/>
    <m/>
    <s v="97 North Rd"/>
    <s v="Reservoir"/>
    <s v="Darebin"/>
    <s v="Northern Metropolitan"/>
    <n v="10"/>
    <n v="2016"/>
  </r>
  <r>
    <d v="2016-10-22T00:00:00"/>
    <n v="500000"/>
    <x v="0"/>
    <s v="Property Barons"/>
    <x v="0"/>
    <n v="3020"/>
    <n v="3"/>
    <n v="1"/>
    <n v="2"/>
    <n v="627"/>
    <n v="1970"/>
    <s v="57 Warmington Rd"/>
    <s v="Sunshine West"/>
    <s v="Brimbank"/>
    <s v="Western Metropolitan"/>
    <n v="10"/>
    <n v="2016"/>
  </r>
  <r>
    <d v="2016-10-22T00:00:00"/>
    <n v="672000"/>
    <x v="1"/>
    <s v="Zimmerman"/>
    <x v="1"/>
    <n v="3101"/>
    <n v="2"/>
    <n v="1"/>
    <n v="1"/>
    <n v="0"/>
    <n v="1966"/>
    <s v="3/75 Alfred St"/>
    <s v="Kew"/>
    <s v="Boroondara"/>
    <s v="Southern Metropolitan"/>
    <n v="10"/>
    <n v="2016"/>
  </r>
  <r>
    <d v="2016-10-22T00:00:00"/>
    <n v="750000"/>
    <x v="1"/>
    <s v="Jones and Jones"/>
    <x v="0"/>
    <n v="3122"/>
    <n v="2"/>
    <n v="1"/>
    <n v="1"/>
    <n v="747"/>
    <n v="2007"/>
    <s v="14/107 Riversdale Rd"/>
    <s v="Hawthorn"/>
    <s v="Boroondara"/>
    <s v="Southern Metropolitan"/>
    <n v="10"/>
    <n v="2016"/>
  </r>
  <r>
    <d v="2016-10-22T00:00:00"/>
    <n v="1305000"/>
    <x v="0"/>
    <s v="Jones and Jones"/>
    <x v="1"/>
    <n v="3126"/>
    <n v="2"/>
    <n v="1"/>
    <n v="1"/>
    <n v="342"/>
    <n v="1945"/>
    <s v="5 Dorothea St"/>
    <s v="Canterbury"/>
    <s v="Boroondara"/>
    <s v="Southern Metropolitan"/>
    <n v="10"/>
    <n v="2016"/>
  </r>
  <r>
    <d v="2016-10-22T00:00:00"/>
    <n v="1550000"/>
    <x v="0"/>
    <s v="Jones and Jones"/>
    <x v="1"/>
    <n v="3146"/>
    <n v="3"/>
    <n v="2"/>
    <n v="2"/>
    <n v="307"/>
    <m/>
    <s v="44A Beryl St"/>
    <s v="Glen Iris"/>
    <s v="Boroondara"/>
    <s v="Southern Metropolitan"/>
    <n v="10"/>
    <n v="2016"/>
  </r>
  <r>
    <d v="2016-10-22T00:00:00"/>
    <n v="3600000"/>
    <x v="0"/>
    <s v="Cunninghams"/>
    <x v="0"/>
    <n v="3103"/>
    <n v="5"/>
    <n v="3"/>
    <n v="2"/>
    <n v="678"/>
    <m/>
    <s v="18 Metung St"/>
    <s v="Balwyn"/>
    <s v="Boroondara"/>
    <s v="Southern Metropolitan"/>
    <n v="10"/>
    <n v="2016"/>
  </r>
  <r>
    <d v="2016-10-22T00:00:00"/>
    <n v="1411000"/>
    <x v="2"/>
    <s v="Jones and Jones"/>
    <x v="1"/>
    <n v="3186"/>
    <n v="3"/>
    <n v="2"/>
    <n v="2"/>
    <n v="0"/>
    <n v="2011"/>
    <s v="2/5 Loller St"/>
    <s v="Brighton"/>
    <s v="Bayside"/>
    <s v="Southern Metropolitan"/>
    <n v="10"/>
    <n v="2016"/>
  </r>
  <r>
    <d v="2016-10-22T00:00:00"/>
    <n v="555000"/>
    <x v="1"/>
    <s v="Property Barons"/>
    <x v="0"/>
    <n v="3084"/>
    <n v="2"/>
    <n v="1"/>
    <n v="2"/>
    <n v="197"/>
    <n v="1980"/>
    <s v="16/86 Graham Rd"/>
    <s v="Viewbank"/>
    <s v="Banyule"/>
    <s v="Eastern Metropolitan"/>
    <n v="10"/>
    <n v="2016"/>
  </r>
  <r>
    <d v="2016-10-23T00:00:00"/>
    <n v="330000"/>
    <x v="1"/>
    <s v="Jones and Jones"/>
    <x v="0"/>
    <n v="3068"/>
    <n v="1"/>
    <n v="1"/>
    <n v="1"/>
    <n v="0"/>
    <n v="1970"/>
    <s v="8/54 Kneen St"/>
    <s v="Fitzroy North"/>
    <s v="Yarra"/>
    <s v="Northern Metropolitan"/>
    <n v="10"/>
    <n v="2016"/>
  </r>
  <r>
    <d v="2016-10-23T00:00:00"/>
    <n v="1680000"/>
    <x v="0"/>
    <s v="Cunninghams"/>
    <x v="1"/>
    <n v="3068"/>
    <n v="3"/>
    <n v="2"/>
    <n v="1"/>
    <n v="201"/>
    <m/>
    <s v="49 Fenwick St"/>
    <s v="Clifton Hill"/>
    <s v="Yarra"/>
    <s v="Northern Metropolitan"/>
    <n v="10"/>
    <n v="2016"/>
  </r>
  <r>
    <d v="2016-10-23T00:00:00"/>
    <n v="1939000"/>
    <x v="0"/>
    <s v="Jones and Jones"/>
    <x v="1"/>
    <n v="3143"/>
    <n v="3"/>
    <n v="2"/>
    <n v="2"/>
    <n v="296"/>
    <n v="1889"/>
    <s v="7 Llaneast St"/>
    <s v="Armadale"/>
    <s v="Stonnington"/>
    <s v="Southern Metropolitan"/>
    <n v="10"/>
    <n v="2016"/>
  </r>
  <r>
    <d v="2016-10-23T00:00:00"/>
    <n v="490000"/>
    <x v="1"/>
    <s v="Melbourne Homes"/>
    <x v="1"/>
    <n v="3205"/>
    <n v="2"/>
    <n v="1"/>
    <n v="1"/>
    <n v="0"/>
    <n v="2013"/>
    <s v="1901/50 Albert Rd"/>
    <s v="South Melbourne"/>
    <s v="Port Phillip"/>
    <s v="Southern Metropolitan"/>
    <n v="10"/>
    <n v="2016"/>
  </r>
  <r>
    <d v="2016-10-23T00:00:00"/>
    <n v="1630000"/>
    <x v="0"/>
    <s v="Cunninghams"/>
    <x v="0"/>
    <n v="3206"/>
    <n v="2"/>
    <n v="1"/>
    <n v="0"/>
    <n v="152"/>
    <n v="1915"/>
    <s v="98 Harold St"/>
    <s v="Middle Park"/>
    <s v="Port Phillip"/>
    <s v="Southern Metropolitan"/>
    <n v="10"/>
    <n v="2016"/>
  </r>
  <r>
    <d v="2016-10-23T00:00:00"/>
    <n v="526000"/>
    <x v="0"/>
    <s v="Melbourne Homes"/>
    <x v="1"/>
    <n v="3060"/>
    <n v="3"/>
    <n v="1"/>
    <n v="1"/>
    <n v="404"/>
    <n v="1960"/>
    <s v="73 Major Rd"/>
    <s v="Fawkner"/>
    <s v="Moreland"/>
    <s v="Northern Metropolitan"/>
    <n v="10"/>
    <n v="2016"/>
  </r>
  <r>
    <d v="2016-10-23T00:00:00"/>
    <n v="655000"/>
    <x v="0"/>
    <s v="Metro Ladder"/>
    <x v="0"/>
    <n v="3058"/>
    <n v="3"/>
    <n v="1"/>
    <n v="0"/>
    <n v="404"/>
    <n v="1950"/>
    <s v="15 Ronald St"/>
    <s v="Coburg North"/>
    <s v="Moreland"/>
    <s v="Northern Metropolitan"/>
    <n v="10"/>
    <n v="2016"/>
  </r>
  <r>
    <d v="2016-10-23T00:00:00"/>
    <n v="740000"/>
    <x v="2"/>
    <s v="Cunninghams"/>
    <x v="0"/>
    <n v="3058"/>
    <n v="3"/>
    <n v="2"/>
    <n v="1"/>
    <n v="255"/>
    <n v="2014"/>
    <s v="3/58 Moore St"/>
    <s v="Coburg"/>
    <s v="Moreland"/>
    <s v="Northern Metropolitan"/>
    <n v="10"/>
    <n v="2016"/>
  </r>
  <r>
    <d v="2016-10-23T00:00:00"/>
    <n v="1320000"/>
    <x v="0"/>
    <s v="Cunninghams"/>
    <x v="1"/>
    <n v="3056"/>
    <n v="4"/>
    <n v="2"/>
    <n v="1"/>
    <n v="281"/>
    <n v="1920"/>
    <s v="113 Glenlyon Rd"/>
    <s v="Brunswick"/>
    <s v="Moreland"/>
    <s v="Northern Metropolitan"/>
    <n v="10"/>
    <n v="2016"/>
  </r>
  <r>
    <d v="2016-10-23T00:00:00"/>
    <n v="1335000"/>
    <x v="0"/>
    <s v="Cunninghams"/>
    <x v="1"/>
    <n v="3058"/>
    <n v="5"/>
    <n v="3"/>
    <n v="2"/>
    <n v="390"/>
    <m/>
    <s v="21 Governors Rd"/>
    <s v="Coburg"/>
    <s v="Moreland"/>
    <s v="Northern Metropolitan"/>
    <n v="10"/>
    <n v="2016"/>
  </r>
  <r>
    <d v="2016-10-23T00:00:00"/>
    <n v="1100000"/>
    <x v="0"/>
    <s v="Cunninghams"/>
    <x v="0"/>
    <n v="3032"/>
    <n v="4"/>
    <n v="2"/>
    <n v="5"/>
    <n v="559"/>
    <n v="1920"/>
    <s v="125 Epsom Rd"/>
    <s v="Ascot Vale"/>
    <s v="Moonee Valley"/>
    <s v="Western Metropolitan"/>
    <n v="10"/>
    <n v="2016"/>
  </r>
  <r>
    <d v="2016-10-23T00:00:00"/>
    <n v="1395000"/>
    <x v="0"/>
    <s v="Metro Ladder"/>
    <x v="0"/>
    <n v="3039"/>
    <n v="4"/>
    <n v="1"/>
    <n v="2"/>
    <n v="603"/>
    <m/>
    <s v="35 Eglinton St"/>
    <s v="Moonee Ponds"/>
    <s v="Moonee Valley"/>
    <s v="Western Metropolitan"/>
    <n v="10"/>
    <n v="2016"/>
  </r>
  <r>
    <d v="2016-10-23T00:00:00"/>
    <n v="347000"/>
    <x v="1"/>
    <s v="Maxwells"/>
    <x v="0"/>
    <n v="3012"/>
    <n v="3"/>
    <n v="1"/>
    <n v="1"/>
    <n v="0"/>
    <n v="1965"/>
    <s v="2/705 Barkly St"/>
    <s v="West Footscray"/>
    <s v="Maribyrnong"/>
    <s v="Western Metropolitan"/>
    <n v="10"/>
    <n v="2016"/>
  </r>
  <r>
    <d v="2016-10-23T00:00:00"/>
    <n v="1172000"/>
    <x v="0"/>
    <s v="Jones and Jones"/>
    <x v="1"/>
    <n v="3016"/>
    <n v="4"/>
    <n v="2"/>
    <n v="2"/>
    <n v="344"/>
    <m/>
    <s v="24 Merrett Dr"/>
    <s v="Williamstown"/>
    <s v="Hobsons Bay"/>
    <s v="Western Metropolitan"/>
    <n v="10"/>
    <n v="2016"/>
  </r>
  <r>
    <d v="2016-10-23T00:00:00"/>
    <n v="1200000"/>
    <x v="2"/>
    <s v="Jones and Jones"/>
    <x v="0"/>
    <n v="3163"/>
    <n v="4"/>
    <n v="3"/>
    <n v="2"/>
    <n v="297"/>
    <m/>
    <s v="47A Rosella St"/>
    <s v="Murrumbeena"/>
    <s v="Glen Eira"/>
    <s v="Southern Metropolitan"/>
    <n v="10"/>
    <n v="2016"/>
  </r>
  <r>
    <d v="2016-10-23T00:00:00"/>
    <n v="1535000"/>
    <x v="0"/>
    <s v="Cunninghams"/>
    <x v="1"/>
    <n v="3204"/>
    <n v="3"/>
    <n v="1"/>
    <n v="2"/>
    <n v="578"/>
    <n v="1935"/>
    <s v="16 Sherwood St"/>
    <s v="Ormond"/>
    <s v="Glen Eira"/>
    <s v="Southern Metropolitan"/>
    <n v="10"/>
    <n v="2016"/>
  </r>
  <r>
    <d v="2016-10-23T00:00:00"/>
    <n v="1474000"/>
    <x v="0"/>
    <s v="Jones and Jones"/>
    <x v="1"/>
    <n v="3070"/>
    <n v="3"/>
    <n v="1"/>
    <n v="0"/>
    <n v="304"/>
    <n v="1910"/>
    <s v="26 Hayes St"/>
    <s v="Northcote"/>
    <s v="Darebin"/>
    <s v="Northern Metropolitan"/>
    <n v="10"/>
    <n v="2016"/>
  </r>
  <r>
    <d v="2016-10-23T00:00:00"/>
    <n v="502000"/>
    <x v="1"/>
    <s v="Zimmerman"/>
    <x v="0"/>
    <n v="3124"/>
    <n v="2"/>
    <n v="1"/>
    <n v="1"/>
    <n v="0"/>
    <n v="1965"/>
    <s v="7/5 Holly St"/>
    <s v="Camberwell"/>
    <s v="Boroondara"/>
    <s v="Southern Metropolitan"/>
    <n v="10"/>
    <n v="2016"/>
  </r>
  <r>
    <d v="2016-10-23T00:00:00"/>
    <n v="1300000"/>
    <x v="0"/>
    <s v="Cunninghams"/>
    <x v="1"/>
    <n v="3102"/>
    <n v="3"/>
    <n v="1"/>
    <n v="2"/>
    <n v="378"/>
    <m/>
    <s v="33a Westbrook St"/>
    <s v="Kew East"/>
    <s v="Boroondara"/>
    <s v="Southern Metropolitan"/>
    <n v="10"/>
    <n v="2016"/>
  </r>
  <r>
    <d v="2016-10-23T00:00:00"/>
    <n v="2251000"/>
    <x v="0"/>
    <s v="Cunninghams"/>
    <x v="1"/>
    <n v="3104"/>
    <n v="3"/>
    <n v="1"/>
    <n v="2"/>
    <n v="888"/>
    <n v="1950"/>
    <s v="36 Kenny St"/>
    <s v="Balwyn North"/>
    <s v="Boroondara"/>
    <s v="Southern Metropolitan"/>
    <n v="10"/>
    <n v="2016"/>
  </r>
  <r>
    <d v="2016-10-23T00:00:00"/>
    <n v="5100000"/>
    <x v="0"/>
    <s v="Jones and Jones"/>
    <x v="1"/>
    <n v="3122"/>
    <n v="3"/>
    <n v="2"/>
    <n v="3"/>
    <n v="1038"/>
    <m/>
    <s v="49 Berkeley St"/>
    <s v="Hawthorn"/>
    <s v="Boroondara"/>
    <s v="Southern Metropolitan"/>
    <n v="10"/>
    <n v="2016"/>
  </r>
  <r>
    <d v="2016-10-23T00:00:00"/>
    <n v="1500000"/>
    <x v="2"/>
    <s v="Jones and Jones"/>
    <x v="0"/>
    <n v="3188"/>
    <n v="4"/>
    <n v="1"/>
    <n v="1"/>
    <n v="692"/>
    <m/>
    <s v="25 Thomas St"/>
    <s v="Hampton"/>
    <s v="Bayside"/>
    <s v="Southern Metropolitan"/>
    <n v="10"/>
    <n v="2016"/>
  </r>
  <r>
    <d v="2016-10-23T00:00:00"/>
    <n v="3320000"/>
    <x v="0"/>
    <s v="Jones and Jones"/>
    <x v="1"/>
    <n v="3186"/>
    <n v="4"/>
    <n v="3"/>
    <n v="2"/>
    <n v="644"/>
    <n v="2000"/>
    <s v="73 Martin St"/>
    <s v="Brighton"/>
    <s v="Bayside"/>
    <s v="Southern Metropolitan"/>
    <n v="10"/>
    <n v="2016"/>
  </r>
  <r>
    <d v="2016-10-23T00:00:00"/>
    <n v="1300000"/>
    <x v="0"/>
    <s v="Cunninghams"/>
    <x v="1"/>
    <n v="3079"/>
    <n v="4"/>
    <n v="1"/>
    <n v="1"/>
    <n v="586"/>
    <m/>
    <s v="1 Rocke St"/>
    <s v="Ivanhoe"/>
    <s v="Banyule"/>
    <s v="Eastern Metropolitan"/>
    <n v="10"/>
    <n v="2016"/>
  </r>
  <r>
    <d v="2016-10-23T00:00:00"/>
    <n v="1930000"/>
    <x v="0"/>
    <s v="Property Barons"/>
    <x v="1"/>
    <n v="3084"/>
    <n v="5"/>
    <n v="2"/>
    <n v="1"/>
    <n v="939"/>
    <n v="1930"/>
    <s v="47 Ormond Rd"/>
    <s v="Eaglemont"/>
    <s v="Banyule"/>
    <s v="Eastern Metropolitan"/>
    <n v="10"/>
    <n v="2016"/>
  </r>
  <r>
    <d v="2016-10-24T00:00:00"/>
    <n v="1900000"/>
    <x v="0"/>
    <s v="Best Bricks"/>
    <x v="0"/>
    <n v="3078"/>
    <n v="4"/>
    <n v="2"/>
    <n v="2"/>
    <n v="556"/>
    <n v="1930"/>
    <s v="11 Margaret Gr"/>
    <s v="Alphington"/>
    <s v="Yarra"/>
    <s v="Northern Metropolitan"/>
    <n v="10"/>
    <n v="2016"/>
  </r>
  <r>
    <d v="2016-10-24T00:00:00"/>
    <n v="5700000"/>
    <x v="0"/>
    <s v="Melbourne Homes"/>
    <x v="1"/>
    <n v="3141"/>
    <n v="4"/>
    <n v="2"/>
    <n v="0"/>
    <n v="292"/>
    <n v="1880"/>
    <s v="18 Avoca St"/>
    <s v="South Yarra"/>
    <s v="Stonnington"/>
    <s v="Southern Metropolitan"/>
    <n v="10"/>
    <n v="2016"/>
  </r>
  <r>
    <d v="2016-10-24T00:00:00"/>
    <n v="526000"/>
    <x v="1"/>
    <s v="Jones and Jones"/>
    <x v="1"/>
    <n v="3184"/>
    <n v="2"/>
    <n v="1"/>
    <n v="0"/>
    <n v="0"/>
    <n v="1930"/>
    <s v="10/229 Brighton Rd"/>
    <s v="Elwood"/>
    <s v="Port Phillip"/>
    <s v="Southern Metropolitan"/>
    <n v="10"/>
    <n v="2016"/>
  </r>
  <r>
    <d v="2016-10-24T00:00:00"/>
    <n v="625000"/>
    <x v="0"/>
    <s v="Metro Ladder"/>
    <x v="1"/>
    <n v="3060"/>
    <n v="3"/>
    <n v="1"/>
    <n v="2"/>
    <n v="585"/>
    <n v="1960"/>
    <s v="3 Brian St"/>
    <s v="Fawkner"/>
    <s v="Moreland"/>
    <s v="Northern Metropolitan"/>
    <n v="10"/>
    <n v="2016"/>
  </r>
  <r>
    <d v="2016-10-24T00:00:00"/>
    <n v="630000"/>
    <x v="0"/>
    <s v="Flanders &amp; Fish"/>
    <x v="1"/>
    <n v="3046"/>
    <n v="4"/>
    <n v="2"/>
    <n v="2"/>
    <n v="602"/>
    <n v="1950"/>
    <s v="165 Hilton St"/>
    <s v="Glenroy"/>
    <s v="Moreland"/>
    <s v="Northern Metropolitan"/>
    <n v="10"/>
    <n v="2016"/>
  </r>
  <r>
    <d v="2016-10-24T00:00:00"/>
    <n v="930000"/>
    <x v="0"/>
    <s v="Metro Ladder"/>
    <x v="0"/>
    <n v="3044"/>
    <n v="4"/>
    <n v="1"/>
    <n v="3"/>
    <n v="746"/>
    <m/>
    <s v="17 Rhodes Pde"/>
    <s v="Pascoe Vale"/>
    <s v="Moreland"/>
    <s v="Northern Metropolitan"/>
    <n v="10"/>
    <n v="2016"/>
  </r>
  <r>
    <d v="2016-10-24T00:00:00"/>
    <n v="1150000"/>
    <x v="0"/>
    <s v="Cunninghams"/>
    <x v="0"/>
    <n v="3041"/>
    <n v="3"/>
    <n v="2"/>
    <n v="3"/>
    <n v="696"/>
    <n v="1950"/>
    <s v="61 Mascoma St"/>
    <s v="Strathmore"/>
    <s v="Moonee Valley"/>
    <s v="Western Metropolitan"/>
    <n v="10"/>
    <n v="2016"/>
  </r>
  <r>
    <d v="2016-10-24T00:00:00"/>
    <n v="1330000"/>
    <x v="0"/>
    <s v="Metro Ladder"/>
    <x v="1"/>
    <n v="3042"/>
    <n v="1"/>
    <n v="1"/>
    <n v="1"/>
    <n v="846"/>
    <m/>
    <s v="51 Garnet St"/>
    <s v="Niddrie"/>
    <s v="Moonee Valley"/>
    <s v="Western Metropolitan"/>
    <n v="10"/>
    <n v="2016"/>
  </r>
  <r>
    <d v="2016-10-24T00:00:00"/>
    <n v="650000"/>
    <x v="0"/>
    <s v="Metro Ladder"/>
    <x v="0"/>
    <n v="3148"/>
    <n v="3"/>
    <n v="2"/>
    <n v="2"/>
    <n v="160"/>
    <n v="2000"/>
    <s v="4/5 Rae St"/>
    <s v="Chadstone"/>
    <s v="Monash"/>
    <s v="Southern Metropolitan"/>
    <n v="10"/>
    <n v="2016"/>
  </r>
  <r>
    <d v="2016-10-24T00:00:00"/>
    <n v="550055"/>
    <x v="1"/>
    <s v="Jones and Jones"/>
    <x v="0"/>
    <n v="3051"/>
    <n v="2"/>
    <n v="1"/>
    <n v="2"/>
    <n v="1004"/>
    <n v="1971"/>
    <s v="14/7 Curran St"/>
    <s v="North Melbourne"/>
    <s v="Melbourne"/>
    <s v="Northern Metropolitan"/>
    <n v="10"/>
    <n v="2016"/>
  </r>
  <r>
    <d v="2016-10-24T00:00:00"/>
    <n v="868000"/>
    <x v="0"/>
    <s v="Flanders &amp; Fish"/>
    <x v="1"/>
    <n v="3019"/>
    <n v="2"/>
    <n v="1"/>
    <n v="4"/>
    <n v="749"/>
    <n v="1950"/>
    <s v="144 Duke St"/>
    <s v="Braybrook"/>
    <s v="Maribyrnong"/>
    <s v="Western Metropolitan"/>
    <n v="10"/>
    <n v="2016"/>
  </r>
  <r>
    <d v="2016-10-24T00:00:00"/>
    <n v="836000"/>
    <x v="0"/>
    <s v="Jones and Jones"/>
    <x v="1"/>
    <n v="3189"/>
    <n v="3"/>
    <n v="1"/>
    <n v="4"/>
    <n v="695"/>
    <n v="1970"/>
    <s v="163 Rowans Rd"/>
    <s v="Moorabbin"/>
    <s v="Kingston"/>
    <s v="Southern Metropolitan"/>
    <n v="10"/>
    <n v="2016"/>
  </r>
  <r>
    <d v="2016-10-24T00:00:00"/>
    <n v="1080000"/>
    <x v="0"/>
    <s v="Jones and Jones"/>
    <x v="1"/>
    <n v="3167"/>
    <n v="3"/>
    <n v="2"/>
    <n v="2"/>
    <n v="716"/>
    <m/>
    <s v="25 Luntar Rd"/>
    <s v="Oakleigh South"/>
    <s v="Kingston"/>
    <s v="South-Eastern Metropolitan"/>
    <n v="10"/>
    <n v="2016"/>
  </r>
  <r>
    <d v="2016-10-24T00:00:00"/>
    <n v="1185000"/>
    <x v="0"/>
    <s v="Zimmerman"/>
    <x v="1"/>
    <n v="3015"/>
    <n v="3"/>
    <n v="1"/>
    <n v="2"/>
    <n v="771"/>
    <m/>
    <s v="15 Bradley St"/>
    <s v="Newport"/>
    <s v="Hobsons Bay"/>
    <s v="Western Metropolitan"/>
    <n v="10"/>
    <n v="2016"/>
  </r>
  <r>
    <d v="2016-10-24T00:00:00"/>
    <n v="765000"/>
    <x v="1"/>
    <s v="Jones and Jones"/>
    <x v="1"/>
    <n v="3163"/>
    <n v="2"/>
    <n v="1"/>
    <n v="1"/>
    <n v="134"/>
    <n v="1965"/>
    <s v="2/300 Koornang Rd"/>
    <s v="Carnegie"/>
    <s v="Glen Eira"/>
    <s v="Southern Metropolitan"/>
    <n v="10"/>
    <n v="2016"/>
  </r>
  <r>
    <d v="2016-10-24T00:00:00"/>
    <n v="303500"/>
    <x v="1"/>
    <s v="Jones and Jones"/>
    <x v="0"/>
    <n v="3071"/>
    <n v="1"/>
    <n v="1"/>
    <n v="1"/>
    <n v="0"/>
    <n v="1970"/>
    <s v="8/77 Pender St"/>
    <s v="Thornbury"/>
    <s v="Darebin"/>
    <s v="Northern Metropolitan"/>
    <n v="10"/>
    <n v="2016"/>
  </r>
  <r>
    <d v="2016-10-24T00:00:00"/>
    <n v="495000"/>
    <x v="2"/>
    <s v="Cunninghams"/>
    <x v="1"/>
    <n v="3073"/>
    <n v="2"/>
    <n v="1"/>
    <n v="1"/>
    <n v="96"/>
    <n v="2013"/>
    <s v="3/41 Fordham Rd"/>
    <s v="Reservoir"/>
    <s v="Darebin"/>
    <s v="Northern Metropolitan"/>
    <n v="10"/>
    <n v="2016"/>
  </r>
  <r>
    <d v="2016-10-24T00:00:00"/>
    <n v="568000"/>
    <x v="2"/>
    <s v="Cunninghams"/>
    <x v="1"/>
    <n v="3073"/>
    <n v="2"/>
    <n v="1"/>
    <n v="1"/>
    <n v="120"/>
    <m/>
    <s v="3/68 Northernhay St"/>
    <s v="Reservoir"/>
    <s v="Darebin"/>
    <s v="Northern Metropolitan"/>
    <n v="10"/>
    <n v="2016"/>
  </r>
  <r>
    <d v="2016-10-24T00:00:00"/>
    <n v="910000"/>
    <x v="2"/>
    <s v="Cunninghams"/>
    <x v="1"/>
    <n v="3071"/>
    <n v="3"/>
    <n v="2"/>
    <n v="1"/>
    <n v="0"/>
    <m/>
    <s v="4b Newcastle St"/>
    <s v="Thornbury"/>
    <s v="Darebin"/>
    <s v="Northern Metropolitan"/>
    <n v="10"/>
    <n v="2016"/>
  </r>
  <r>
    <d v="2016-10-24T00:00:00"/>
    <n v="760000"/>
    <x v="0"/>
    <s v="Jones and Jones"/>
    <x v="1"/>
    <n v="3020"/>
    <n v="3"/>
    <n v="1"/>
    <n v="2"/>
    <n v="534"/>
    <m/>
    <s v="13 Gunnedah St"/>
    <s v="Albion"/>
    <s v="Brimbank"/>
    <s v="Western Metropolitan"/>
    <n v="10"/>
    <n v="2016"/>
  </r>
  <r>
    <d v="2016-10-24T00:00:00"/>
    <n v="890000"/>
    <x v="0"/>
    <s v="Metro Ladder"/>
    <x v="1"/>
    <n v="3020"/>
    <n v="4"/>
    <n v="1"/>
    <n v="2"/>
    <n v="668"/>
    <n v="1930"/>
    <s v="34 Ernest St"/>
    <s v="Sunshine"/>
    <s v="Brimbank"/>
    <s v="Western Metropolitan"/>
    <n v="10"/>
    <n v="2016"/>
  </r>
  <r>
    <d v="2016-10-24T00:00:00"/>
    <n v="770000"/>
    <x v="1"/>
    <s v="Flanders &amp; Fish"/>
    <x v="1"/>
    <n v="3127"/>
    <n v="2"/>
    <n v="1"/>
    <n v="1"/>
    <n v="156"/>
    <n v="1960"/>
    <s v="3/18 Essex Rd"/>
    <s v="Surrey Hills"/>
    <s v="Boroondara"/>
    <s v="Southern Metropolitan"/>
    <n v="10"/>
    <n v="2016"/>
  </r>
  <r>
    <d v="2016-10-24T00:00:00"/>
    <n v="1300000"/>
    <x v="0"/>
    <s v="Cunninghams"/>
    <x v="1"/>
    <n v="3122"/>
    <n v="3"/>
    <n v="2"/>
    <n v="1"/>
    <n v="341"/>
    <n v="1938"/>
    <s v="530 Burwood Rd"/>
    <s v="Hawthorn"/>
    <s v="Boroondara"/>
    <s v="Southern Metropolitan"/>
    <n v="10"/>
    <n v="2016"/>
  </r>
  <r>
    <d v="2016-10-25T00:00:00"/>
    <n v="1600000"/>
    <x v="0"/>
    <s v="Metro Ladder"/>
    <x v="1"/>
    <n v="3121"/>
    <n v="3"/>
    <n v="2"/>
    <n v="1"/>
    <n v="115"/>
    <m/>
    <s v="7 Bank St"/>
    <s v="Richmond"/>
    <s v="Yarra"/>
    <s v="Northern Metropolitan"/>
    <n v="10"/>
    <n v="2016"/>
  </r>
  <r>
    <d v="2016-10-25T00:00:00"/>
    <n v="1900000"/>
    <x v="0"/>
    <s v="Best Bricks"/>
    <x v="1"/>
    <n v="3182"/>
    <n v="3"/>
    <n v="2"/>
    <n v="2"/>
    <n v="289"/>
    <n v="1979"/>
    <s v="77 Spenser St"/>
    <s v="St Kilda"/>
    <s v="Port Phillip"/>
    <s v="Southern Metropolitan"/>
    <n v="10"/>
    <n v="2016"/>
  </r>
  <r>
    <d v="2016-10-25T00:00:00"/>
    <n v="770000"/>
    <x v="0"/>
    <s v="Metro Ladder"/>
    <x v="1"/>
    <n v="3044"/>
    <n v="3"/>
    <n v="1"/>
    <n v="0"/>
    <n v="464"/>
    <m/>
    <s v="30 Stennis St"/>
    <s v="Pascoe Vale"/>
    <s v="Moreland"/>
    <s v="Northern Metropolitan"/>
    <n v="10"/>
    <n v="2016"/>
  </r>
  <r>
    <d v="2016-10-25T00:00:00"/>
    <n v="771000"/>
    <x v="0"/>
    <s v="Metro Ladder"/>
    <x v="1"/>
    <n v="3060"/>
    <n v="4"/>
    <n v="2"/>
    <n v="2"/>
    <n v="647"/>
    <m/>
    <s v="30 Tucker St"/>
    <s v="Fawkner"/>
    <s v="Moreland"/>
    <s v="Northern Metropolitan"/>
    <n v="10"/>
    <n v="2016"/>
  </r>
  <r>
    <d v="2016-10-25T00:00:00"/>
    <n v="825000"/>
    <x v="0"/>
    <s v="Jones and Jones"/>
    <x v="1"/>
    <n v="3058"/>
    <n v="3"/>
    <n v="1"/>
    <n v="1"/>
    <n v="374"/>
    <n v="1910"/>
    <s v="109 Moreland Rd"/>
    <s v="Coburg"/>
    <s v="Moreland"/>
    <s v="Northern Metropolitan"/>
    <n v="10"/>
    <n v="2016"/>
  </r>
  <r>
    <d v="2016-10-25T00:00:00"/>
    <n v="1330000"/>
    <x v="0"/>
    <s v="Cunninghams"/>
    <x v="1"/>
    <n v="3055"/>
    <n v="3"/>
    <n v="1"/>
    <n v="2"/>
    <n v="353"/>
    <n v="1930"/>
    <s v="81 Whitby St"/>
    <s v="Brunswick West"/>
    <s v="Moreland"/>
    <s v="Northern Metropolitan"/>
    <n v="10"/>
    <n v="2016"/>
  </r>
  <r>
    <d v="2016-10-25T00:00:00"/>
    <n v="652000"/>
    <x v="0"/>
    <s v="Property Barons"/>
    <x v="1"/>
    <n v="3019"/>
    <n v="3"/>
    <n v="2"/>
    <n v="1"/>
    <n v="216"/>
    <n v="2010"/>
    <s v="3 Cross St"/>
    <s v="Braybrook"/>
    <s v="Maribyrnong"/>
    <s v="Western Metropolitan"/>
    <n v="10"/>
    <n v="2016"/>
  </r>
  <r>
    <d v="2016-10-25T00:00:00"/>
    <n v="955000"/>
    <x v="0"/>
    <s v="Maxwells"/>
    <x v="0"/>
    <n v="3011"/>
    <n v="2"/>
    <n v="1"/>
    <n v="0"/>
    <n v="148"/>
    <n v="1912"/>
    <s v="27 thomson St"/>
    <s v="Seddon"/>
    <s v="Maribyrnong"/>
    <s v="Western Metropolitan"/>
    <n v="10"/>
    <n v="2016"/>
  </r>
  <r>
    <d v="2016-10-25T00:00:00"/>
    <n v="1460000"/>
    <x v="0"/>
    <s v="Jones and Jones"/>
    <x v="1"/>
    <n v="3032"/>
    <n v="3"/>
    <n v="1"/>
    <n v="2"/>
    <n v="926"/>
    <m/>
    <s v="101 Raleigh Rd"/>
    <s v="Maribyrnong"/>
    <s v="Maribyrnong"/>
    <s v="Western Metropolitan"/>
    <n v="10"/>
    <n v="2016"/>
  </r>
  <r>
    <d v="2016-10-25T00:00:00"/>
    <n v="1100000"/>
    <x v="0"/>
    <s v="Cunninghams"/>
    <x v="0"/>
    <n v="3108"/>
    <n v="3"/>
    <n v="2"/>
    <n v="2"/>
    <n v="771"/>
    <n v="1960"/>
    <s v="8 Howard Ct"/>
    <s v="Doncaster"/>
    <s v="Manningham"/>
    <s v="Eastern Metropolitan"/>
    <n v="10"/>
    <n v="2016"/>
  </r>
  <r>
    <d v="2016-10-25T00:00:00"/>
    <n v="700000"/>
    <x v="2"/>
    <s v="Flanders &amp; Fish"/>
    <x v="0"/>
    <n v="3163"/>
    <n v="2"/>
    <n v="2"/>
    <n v="1"/>
    <n v="106"/>
    <m/>
    <s v="12/250 Neerim Rd"/>
    <s v="Carnegie"/>
    <s v="Glen Eira"/>
    <s v="Southern Metropolitan"/>
    <n v="10"/>
    <n v="2016"/>
  </r>
  <r>
    <d v="2016-10-25T00:00:00"/>
    <n v="825000"/>
    <x v="1"/>
    <s v="Jones and Jones"/>
    <x v="1"/>
    <n v="3163"/>
    <n v="2"/>
    <n v="1"/>
    <n v="1"/>
    <n v="0"/>
    <m/>
    <s v="2/43 Kangaroo Rd"/>
    <s v="Murrumbeena"/>
    <s v="Glen Eira"/>
    <s v="Southern Metropolitan"/>
    <n v="10"/>
    <n v="2016"/>
  </r>
  <r>
    <d v="2016-10-25T00:00:00"/>
    <n v="1100000"/>
    <x v="2"/>
    <s v="Jones and Jones"/>
    <x v="0"/>
    <n v="3204"/>
    <n v="3"/>
    <n v="2"/>
    <n v="2"/>
    <n v="333"/>
    <m/>
    <s v="1/26 Harding St"/>
    <s v="Bentleigh"/>
    <s v="Glen Eira"/>
    <s v="Southern Metropolitan"/>
    <n v="10"/>
    <n v="2016"/>
  </r>
  <r>
    <d v="2016-10-25T00:00:00"/>
    <n v="780000"/>
    <x v="0"/>
    <s v="Cunninghams"/>
    <x v="0"/>
    <n v="3072"/>
    <n v="2"/>
    <n v="1"/>
    <n v="3"/>
    <n v="475"/>
    <m/>
    <s v="12 Youngman St"/>
    <s v="Preston"/>
    <s v="Darebin"/>
    <s v="Northern Metropolitan"/>
    <n v="10"/>
    <n v="2016"/>
  </r>
  <r>
    <d v="2016-10-25T00:00:00"/>
    <n v="571500"/>
    <x v="0"/>
    <s v="Property Barons"/>
    <x v="1"/>
    <n v="3020"/>
    <n v="3"/>
    <n v="2"/>
    <n v="2"/>
    <n v="528"/>
    <n v="1990"/>
    <s v="61 Meadowbank Dr"/>
    <s v="Sunshine North"/>
    <s v="Brimbank"/>
    <s v="Western Metropolitan"/>
    <n v="10"/>
    <n v="2016"/>
  </r>
  <r>
    <d v="2016-10-25T00:00:00"/>
    <n v="950000"/>
    <x v="0"/>
    <s v="Flanders &amp; Fish"/>
    <x v="1"/>
    <n v="3020"/>
    <n v="3"/>
    <n v="1"/>
    <n v="1"/>
    <n v="700"/>
    <n v="1960"/>
    <s v="32 Matthews St"/>
    <s v="Sunshine"/>
    <s v="Brimbank"/>
    <s v="Western Metropolitan"/>
    <n v="10"/>
    <n v="2016"/>
  </r>
  <r>
    <d v="2016-10-25T00:00:00"/>
    <n v="1095000"/>
    <x v="0"/>
    <s v="Metro Ladder"/>
    <x v="1"/>
    <n v="3021"/>
    <n v="4"/>
    <n v="3"/>
    <n v="5"/>
    <n v="654"/>
    <m/>
    <s v="29 Orbital Dr"/>
    <s v="Kealba"/>
    <s v="Brimbank"/>
    <s v="Western Metropolitan"/>
    <n v="10"/>
    <n v="2016"/>
  </r>
  <r>
    <d v="2016-10-25T00:00:00"/>
    <n v="967500"/>
    <x v="0"/>
    <s v="Cunninghams"/>
    <x v="1"/>
    <n v="3146"/>
    <n v="3"/>
    <n v="2"/>
    <n v="1"/>
    <n v="233"/>
    <m/>
    <s v="1/9 Myrniong St"/>
    <s v="Glen Iris"/>
    <s v="Boroondara"/>
    <s v="Southern Metropolitan"/>
    <n v="10"/>
    <n v="2016"/>
  </r>
  <r>
    <d v="2016-10-25T00:00:00"/>
    <n v="1400000"/>
    <x v="0"/>
    <s v="Metro Ladder"/>
    <x v="0"/>
    <n v="3104"/>
    <n v="4"/>
    <n v="2"/>
    <n v="2"/>
    <n v="714"/>
    <m/>
    <s v="7 Clifton St"/>
    <s v="Balwyn North"/>
    <s v="Boroondara"/>
    <s v="Southern Metropolitan"/>
    <n v="10"/>
    <n v="2016"/>
  </r>
  <r>
    <d v="2016-10-25T00:00:00"/>
    <n v="1700000"/>
    <x v="0"/>
    <s v="Best Bricks"/>
    <x v="1"/>
    <n v="3124"/>
    <n v="3"/>
    <n v="1"/>
    <n v="1"/>
    <n v="970"/>
    <m/>
    <s v="808 Riversdale Rd"/>
    <s v="Camberwell"/>
    <s v="Boroondara"/>
    <s v="Southern Metropolitan"/>
    <n v="10"/>
    <n v="2016"/>
  </r>
  <r>
    <d v="2016-10-25T00:00:00"/>
    <n v="2608000"/>
    <x v="0"/>
    <s v="Cunninghams"/>
    <x v="1"/>
    <n v="3124"/>
    <n v="5"/>
    <n v="2"/>
    <n v="4"/>
    <n v="730"/>
    <n v="1920"/>
    <s v="46 Athelstan Rd"/>
    <s v="Camberwell"/>
    <s v="Boroondara"/>
    <s v="Southern Metropolitan"/>
    <n v="10"/>
    <n v="2016"/>
  </r>
  <r>
    <d v="2016-10-25T00:00:00"/>
    <n v="502000"/>
    <x v="0"/>
    <s v="Maxwells"/>
    <x v="1"/>
    <n v="3186"/>
    <n v="2"/>
    <n v="2"/>
    <n v="0"/>
    <n v="116"/>
    <m/>
    <s v="5 Davie La"/>
    <s v="Brighton"/>
    <s v="Bayside"/>
    <s v="Southern Metropolitan"/>
    <n v="10"/>
    <n v="2016"/>
  </r>
  <r>
    <d v="2016-10-25T00:00:00"/>
    <n v="802000"/>
    <x v="1"/>
    <s v="Jones and Jones"/>
    <x v="0"/>
    <n v="3188"/>
    <n v="2"/>
    <n v="1"/>
    <n v="1"/>
    <n v="0"/>
    <n v="1965"/>
    <s v="8/121 Thomas St"/>
    <s v="Hampton"/>
    <s v="Bayside"/>
    <s v="Southern Metropolitan"/>
    <n v="10"/>
    <n v="2016"/>
  </r>
  <r>
    <d v="2016-10-25T00:00:00"/>
    <n v="909000"/>
    <x v="0"/>
    <s v="Melbourne Homes"/>
    <x v="1"/>
    <n v="3081"/>
    <n v="3"/>
    <n v="2"/>
    <n v="2"/>
    <n v="585"/>
    <n v="1960"/>
    <s v="5 Burns Ct"/>
    <s v="Heidelberg Heights"/>
    <s v="Banyule"/>
    <s v="Eastern Metropolitan"/>
    <n v="10"/>
    <n v="2016"/>
  </r>
  <r>
    <d v="2016-10-26T00:00:00"/>
    <n v="1350000"/>
    <x v="0"/>
    <s v="Jones and Jones"/>
    <x v="0"/>
    <n v="3121"/>
    <n v="3"/>
    <n v="2"/>
    <n v="2"/>
    <n v="133"/>
    <n v="2000"/>
    <s v="5 Birch Sq"/>
    <s v="Richmond"/>
    <s v="Yarra"/>
    <s v="Northern Metropolitan"/>
    <n v="10"/>
    <n v="2016"/>
  </r>
  <r>
    <d v="2016-10-26T00:00:00"/>
    <n v="1297000"/>
    <x v="0"/>
    <s v="Cunninghams"/>
    <x v="1"/>
    <n v="3145"/>
    <n v="3"/>
    <n v="1"/>
    <n v="1"/>
    <n v="333"/>
    <n v="1948"/>
    <s v="22 Ellison St"/>
    <s v="Malvern East"/>
    <s v="Stonnington"/>
    <s v="Southern Metropolitan"/>
    <n v="10"/>
    <n v="2016"/>
  </r>
  <r>
    <d v="2016-10-26T00:00:00"/>
    <n v="570000"/>
    <x v="1"/>
    <s v="Best Bricks"/>
    <x v="1"/>
    <n v="3182"/>
    <n v="2"/>
    <n v="1"/>
    <n v="1"/>
    <n v="628"/>
    <n v="1960"/>
    <s v="3/15 Mitchell St"/>
    <s v="St Kilda"/>
    <s v="Port Phillip"/>
    <s v="Southern Metropolitan"/>
    <n v="10"/>
    <n v="2016"/>
  </r>
  <r>
    <d v="2016-10-26T00:00:00"/>
    <n v="1350000"/>
    <x v="0"/>
    <s v="Cunninghams"/>
    <x v="1"/>
    <n v="3056"/>
    <n v="4"/>
    <n v="1"/>
    <n v="1"/>
    <n v="370"/>
    <n v="1940"/>
    <s v="30 Charles St"/>
    <s v="Brunswick"/>
    <s v="Moreland"/>
    <s v="Northern Metropolitan"/>
    <n v="10"/>
    <n v="2016"/>
  </r>
  <r>
    <d v="2016-10-26T00:00:00"/>
    <n v="440000"/>
    <x v="1"/>
    <s v="Melbourne Homes"/>
    <x v="1"/>
    <n v="3032"/>
    <n v="2"/>
    <n v="1"/>
    <n v="1"/>
    <n v="0"/>
    <n v="1970"/>
    <s v="4/27 Roseberry St"/>
    <s v="Ascot Vale"/>
    <s v="Moonee Valley"/>
    <s v="Western Metropolitan"/>
    <n v="10"/>
    <n v="2016"/>
  </r>
  <r>
    <d v="2016-10-26T00:00:00"/>
    <n v="880000"/>
    <x v="2"/>
    <s v="Flanders &amp; Fish"/>
    <x v="1"/>
    <n v="3034"/>
    <n v="3"/>
    <n v="2"/>
    <n v="2"/>
    <n v="339"/>
    <m/>
    <s v="21 River Dr"/>
    <s v="Avondale Heights"/>
    <s v="Moonee Valley"/>
    <s v="Western Metropolitan"/>
    <n v="10"/>
    <n v="2016"/>
  </r>
  <r>
    <d v="2016-10-26T00:00:00"/>
    <n v="1162000"/>
    <x v="0"/>
    <s v="Jones and Jones"/>
    <x v="1"/>
    <n v="3053"/>
    <n v="4"/>
    <n v="1"/>
    <n v="0"/>
    <n v="121"/>
    <m/>
    <s v="73 Palmerston St"/>
    <s v="Carlton"/>
    <s v="Melbourne"/>
    <s v="Northern Metropolitan"/>
    <n v="10"/>
    <n v="2016"/>
  </r>
  <r>
    <d v="2016-10-26T00:00:00"/>
    <n v="660000"/>
    <x v="0"/>
    <s v="Property Barons"/>
    <x v="1"/>
    <n v="3019"/>
    <n v="2"/>
    <n v="1"/>
    <n v="1"/>
    <n v="599"/>
    <n v="1960"/>
    <s v="1 Arthur St"/>
    <s v="Braybrook"/>
    <s v="Maribyrnong"/>
    <s v="Western Metropolitan"/>
    <n v="10"/>
    <n v="2016"/>
  </r>
  <r>
    <d v="2016-10-26T00:00:00"/>
    <n v="670000"/>
    <x v="1"/>
    <s v="Sanders"/>
    <x v="0"/>
    <n v="3015"/>
    <n v="2"/>
    <n v="1"/>
    <n v="1"/>
    <n v="190"/>
    <m/>
    <s v="4/71 Challis St"/>
    <s v="Newport"/>
    <s v="Hobsons Bay"/>
    <s v="Western Metropolitan"/>
    <n v="10"/>
    <n v="2016"/>
  </r>
  <r>
    <d v="2016-10-26T00:00:00"/>
    <n v="345000"/>
    <x v="1"/>
    <s v="Melbourne Homes"/>
    <x v="1"/>
    <n v="3163"/>
    <n v="1"/>
    <n v="1"/>
    <n v="1"/>
    <n v="0"/>
    <m/>
    <s v="8/48 Moonya Rd"/>
    <s v="Carnegie"/>
    <s v="Glen Eira"/>
    <s v="Southern Metropolitan"/>
    <n v="10"/>
    <n v="2016"/>
  </r>
  <r>
    <d v="2016-10-26T00:00:00"/>
    <n v="1401000"/>
    <x v="0"/>
    <s v="Property Barons"/>
    <x v="0"/>
    <n v="3204"/>
    <n v="3"/>
    <n v="2"/>
    <n v="2"/>
    <n v="650"/>
    <n v="1950"/>
    <s v="208 Booran Rd"/>
    <s v="Ormond"/>
    <s v="Glen Eira"/>
    <s v="Southern Metropolitan"/>
    <n v="10"/>
    <n v="2016"/>
  </r>
  <r>
    <d v="2016-10-26T00:00:00"/>
    <n v="905000"/>
    <x v="0"/>
    <s v="Flanders &amp; Fish"/>
    <x v="1"/>
    <n v="3103"/>
    <n v="3"/>
    <n v="1"/>
    <n v="2"/>
    <n v="281"/>
    <n v="1995"/>
    <s v="1/18 Belmore Rd"/>
    <s v="Balwyn"/>
    <s v="Boroondara"/>
    <s v="Southern Metropolitan"/>
    <n v="10"/>
    <n v="2016"/>
  </r>
  <r>
    <d v="2016-10-26T00:00:00"/>
    <n v="1920000"/>
    <x v="0"/>
    <s v="Cunninghams"/>
    <x v="1"/>
    <n v="3104"/>
    <n v="5"/>
    <n v="3"/>
    <n v="2"/>
    <n v="900"/>
    <n v="1955"/>
    <s v="23A The Boulevard"/>
    <s v="Balwyn North"/>
    <s v="Boroondara"/>
    <s v="Southern Metropolitan"/>
    <n v="10"/>
    <n v="2016"/>
  </r>
  <r>
    <d v="2016-10-26T00:00:00"/>
    <n v="2350000"/>
    <x v="0"/>
    <s v="Jones and Jones"/>
    <x v="0"/>
    <n v="3126"/>
    <n v="5"/>
    <n v="2"/>
    <n v="4"/>
    <n v="838"/>
    <n v="1910"/>
    <s v="8 Dudley Pde"/>
    <s v="Canterbury"/>
    <s v="Boroondara"/>
    <s v="Southern Metropolitan"/>
    <n v="10"/>
    <n v="2016"/>
  </r>
  <r>
    <d v="2016-10-26T00:00:00"/>
    <n v="2450000"/>
    <x v="0"/>
    <s v="Cunninghams"/>
    <x v="1"/>
    <n v="3123"/>
    <n v="4"/>
    <n v="2"/>
    <n v="1"/>
    <n v="697"/>
    <n v="1905"/>
    <s v="336 Riversdale Rd"/>
    <s v="Hawthorn East"/>
    <s v="Boroondara"/>
    <s v="Southern Metropolitan"/>
    <n v="10"/>
    <n v="2016"/>
  </r>
  <r>
    <d v="2016-10-26T00:00:00"/>
    <n v="1355000"/>
    <x v="0"/>
    <s v="Jones and Jones"/>
    <x v="1"/>
    <n v="3187"/>
    <n v="3"/>
    <n v="1"/>
    <n v="2"/>
    <n v="759"/>
    <n v="1930"/>
    <s v="9a Elizabeth St"/>
    <s v="Brighton East"/>
    <s v="Bayside"/>
    <s v="Southern Metropolitan"/>
    <n v="10"/>
    <n v="2016"/>
  </r>
  <r>
    <d v="2016-10-26T00:00:00"/>
    <n v="2820000"/>
    <x v="0"/>
    <s v="Jones and Jones"/>
    <x v="1"/>
    <n v="3187"/>
    <n v="4"/>
    <n v="4"/>
    <n v="4"/>
    <n v="509"/>
    <n v="1960"/>
    <s v="9 Montgomery St"/>
    <s v="Brighton East"/>
    <s v="Bayside"/>
    <s v="Southern Metropolitan"/>
    <n v="10"/>
    <n v="2016"/>
  </r>
  <r>
    <d v="2016-10-27T00:00:00"/>
    <n v="680000"/>
    <x v="1"/>
    <s v="Metro Ladder"/>
    <x v="1"/>
    <n v="3146"/>
    <n v="2"/>
    <n v="1"/>
    <n v="1"/>
    <n v="0"/>
    <m/>
    <s v="8/18 Edgar St"/>
    <s v="Glen Iris"/>
    <s v="Stonnington"/>
    <s v="Southern Metropolitan"/>
    <n v="10"/>
    <n v="2016"/>
  </r>
  <r>
    <d v="2016-10-27T00:00:00"/>
    <n v="830000"/>
    <x v="1"/>
    <s v="Metro Ladder"/>
    <x v="1"/>
    <n v="3181"/>
    <n v="3"/>
    <n v="2"/>
    <n v="2"/>
    <n v="0"/>
    <n v="2000"/>
    <s v="1/300 High St"/>
    <s v="Windsor"/>
    <s v="Stonnington"/>
    <s v="Southern Metropolitan"/>
    <n v="10"/>
    <n v="2016"/>
  </r>
  <r>
    <d v="2016-10-27T00:00:00"/>
    <n v="910000"/>
    <x v="2"/>
    <s v="Cunninghams"/>
    <x v="0"/>
    <n v="3142"/>
    <n v="3"/>
    <n v="2"/>
    <n v="2"/>
    <n v="0"/>
    <n v="1980"/>
    <s v="10/264 Williams Rd"/>
    <s v="Toorak"/>
    <s v="Stonnington"/>
    <s v="Southern Metropolitan"/>
    <n v="10"/>
    <n v="2016"/>
  </r>
  <r>
    <d v="2016-10-27T00:00:00"/>
    <n v="1220000"/>
    <x v="2"/>
    <s v="Jones and Jones"/>
    <x v="1"/>
    <n v="3146"/>
    <n v="3"/>
    <n v="2"/>
    <n v="2"/>
    <n v="278"/>
    <n v="1999"/>
    <s v="1/15 Scott Gr"/>
    <s v="Glen Iris"/>
    <s v="Stonnington"/>
    <s v="Southern Metropolitan"/>
    <n v="10"/>
    <n v="2016"/>
  </r>
  <r>
    <d v="2016-10-27T00:00:00"/>
    <n v="1900000"/>
    <x v="0"/>
    <s v="Melbourne Homes"/>
    <x v="0"/>
    <n v="3182"/>
    <n v="4"/>
    <n v="2"/>
    <n v="2"/>
    <n v="507"/>
    <n v="1890"/>
    <s v="12 Gurner St"/>
    <s v="St Kilda"/>
    <s v="Port Phillip"/>
    <s v="Southern Metropolitan"/>
    <n v="10"/>
    <n v="2016"/>
  </r>
  <r>
    <d v="2016-10-27T00:00:00"/>
    <n v="240000"/>
    <x v="1"/>
    <s v="Maxwells"/>
    <x v="0"/>
    <n v="3056"/>
    <n v="1"/>
    <n v="1"/>
    <n v="1"/>
    <n v="0"/>
    <m/>
    <s v="10/150 Brunswick Rd"/>
    <s v="Brunswick"/>
    <s v="Moreland"/>
    <s v="Northern Metropolitan"/>
    <n v="10"/>
    <n v="2016"/>
  </r>
  <r>
    <d v="2016-10-27T00:00:00"/>
    <n v="870000"/>
    <x v="0"/>
    <s v="Property Barons"/>
    <x v="1"/>
    <n v="3046"/>
    <n v="4"/>
    <n v="3"/>
    <n v="5"/>
    <n v="591"/>
    <n v="2010"/>
    <s v="4 Surrey St"/>
    <s v="Hadfield"/>
    <s v="Moreland"/>
    <s v="Northern Metropolitan"/>
    <n v="10"/>
    <n v="2016"/>
  </r>
  <r>
    <d v="2016-10-27T00:00:00"/>
    <n v="1500000"/>
    <x v="0"/>
    <s v="Cunninghams"/>
    <x v="0"/>
    <n v="3056"/>
    <n v="4"/>
    <n v="3"/>
    <n v="1"/>
    <n v="365"/>
    <n v="1890"/>
    <s v="25 Hardy St"/>
    <s v="Brunswick"/>
    <s v="Moreland"/>
    <s v="Northern Metropolitan"/>
    <n v="10"/>
    <n v="2016"/>
  </r>
  <r>
    <d v="2016-10-27T00:00:00"/>
    <n v="1679000"/>
    <x v="0"/>
    <s v="Cunninghams"/>
    <x v="1"/>
    <n v="3057"/>
    <n v="3"/>
    <n v="2"/>
    <n v="0"/>
    <n v="326"/>
    <n v="1920"/>
    <s v="41 Barkly St"/>
    <s v="Brunswick East"/>
    <s v="Moreland"/>
    <s v="Northern Metropolitan"/>
    <n v="10"/>
    <n v="2016"/>
  </r>
  <r>
    <d v="2016-10-27T00:00:00"/>
    <n v="787500"/>
    <x v="0"/>
    <s v="Cunninghams"/>
    <x v="1"/>
    <n v="3040"/>
    <n v="3"/>
    <n v="1"/>
    <n v="1"/>
    <n v="556"/>
    <n v="1940"/>
    <s v="461 Buckley St"/>
    <s v="Essendon West"/>
    <s v="Moonee Valley"/>
    <s v="Western Metropolitan"/>
    <n v="10"/>
    <n v="2016"/>
  </r>
  <r>
    <d v="2016-10-27T00:00:00"/>
    <n v="2800000"/>
    <x v="0"/>
    <s v="Cunninghams"/>
    <x v="0"/>
    <n v="3040"/>
    <n v="5"/>
    <n v="4"/>
    <n v="6"/>
    <n v="877"/>
    <n v="2005"/>
    <s v="59 Hedderwick St"/>
    <s v="Essendon"/>
    <s v="Moonee Valley"/>
    <s v="Western Metropolitan"/>
    <n v="10"/>
    <n v="2016"/>
  </r>
  <r>
    <d v="2016-10-27T00:00:00"/>
    <n v="1700000"/>
    <x v="0"/>
    <s v="Cunninghams"/>
    <x v="1"/>
    <n v="3166"/>
    <n v="4"/>
    <n v="2"/>
    <n v="2"/>
    <n v="545"/>
    <n v="1940"/>
    <s v="14 Bowmore St"/>
    <s v="Hughesdale"/>
    <s v="Monash"/>
    <s v="Southern Metropolitan"/>
    <n v="10"/>
    <n v="2016"/>
  </r>
  <r>
    <d v="2016-10-27T00:00:00"/>
    <n v="360000"/>
    <x v="1"/>
    <s v="SJ"/>
    <x v="0"/>
    <n v="3000"/>
    <n v="2"/>
    <n v="1"/>
    <n v="0"/>
    <n v="0"/>
    <n v="1974"/>
    <s v="405/270 King St"/>
    <s v="Melbourne"/>
    <s v="Melbourne"/>
    <s v="Northern Metropolitan"/>
    <n v="10"/>
    <n v="2016"/>
  </r>
  <r>
    <d v="2016-10-27T00:00:00"/>
    <n v="565000"/>
    <x v="0"/>
    <s v="Cunninghams"/>
    <x v="1"/>
    <n v="3019"/>
    <n v="3"/>
    <n v="2"/>
    <n v="1"/>
    <n v="566"/>
    <n v="1970"/>
    <s v="14 Rose St"/>
    <s v="Braybrook"/>
    <s v="Maribyrnong"/>
    <s v="Western Metropolitan"/>
    <n v="10"/>
    <n v="2016"/>
  </r>
  <r>
    <d v="2016-10-27T00:00:00"/>
    <n v="986500"/>
    <x v="0"/>
    <s v="Cunninghams"/>
    <x v="1"/>
    <n v="3032"/>
    <n v="3"/>
    <n v="1"/>
    <n v="1"/>
    <n v="629"/>
    <m/>
    <s v="41 River St"/>
    <s v="Maribyrnong"/>
    <s v="Maribyrnong"/>
    <s v="Western Metropolitan"/>
    <n v="10"/>
    <n v="2016"/>
  </r>
  <r>
    <d v="2016-10-27T00:00:00"/>
    <n v="1302000"/>
    <x v="0"/>
    <s v="Property Barons"/>
    <x v="0"/>
    <n v="3105"/>
    <n v="4"/>
    <n v="2"/>
    <n v="2"/>
    <n v="475"/>
    <n v="1996"/>
    <s v="23 Bourke St"/>
    <s v="Bulleen"/>
    <s v="Manningham"/>
    <s v="Eastern Metropolitan"/>
    <n v="10"/>
    <n v="2016"/>
  </r>
  <r>
    <d v="2016-10-27T00:00:00"/>
    <n v="1610000"/>
    <x v="0"/>
    <s v="Cunninghams"/>
    <x v="1"/>
    <n v="3163"/>
    <n v="4"/>
    <n v="2"/>
    <n v="2"/>
    <n v="660"/>
    <n v="1920"/>
    <s v="21 Ardyne St"/>
    <s v="Murrumbeena"/>
    <s v="Glen Eira"/>
    <s v="Southern Metropolitan"/>
    <n v="10"/>
    <n v="2016"/>
  </r>
  <r>
    <d v="2016-10-27T00:00:00"/>
    <n v="380000"/>
    <x v="2"/>
    <s v="Property Barons"/>
    <x v="0"/>
    <n v="3073"/>
    <n v="2"/>
    <n v="1"/>
    <n v="1"/>
    <n v="83"/>
    <n v="2010"/>
    <s v="2/33 Ashley St"/>
    <s v="Reservoir"/>
    <s v="Darebin"/>
    <s v="Northern Metropolitan"/>
    <n v="10"/>
    <n v="2016"/>
  </r>
  <r>
    <d v="2016-10-27T00:00:00"/>
    <n v="656000"/>
    <x v="1"/>
    <s v="Property Barons"/>
    <x v="1"/>
    <n v="3072"/>
    <n v="2"/>
    <n v="1"/>
    <n v="1"/>
    <n v="205"/>
    <n v="1975"/>
    <s v="3/27 Jessie St"/>
    <s v="Preston"/>
    <s v="Darebin"/>
    <s v="Northern Metropolitan"/>
    <n v="10"/>
    <n v="2016"/>
  </r>
  <r>
    <d v="2016-10-27T00:00:00"/>
    <n v="780000"/>
    <x v="0"/>
    <s v="Cunninghams"/>
    <x v="1"/>
    <n v="3072"/>
    <n v="2"/>
    <n v="1"/>
    <n v="1"/>
    <n v="310"/>
    <n v="1950"/>
    <s v="44 Stokes St"/>
    <s v="Preston"/>
    <s v="Darebin"/>
    <s v="Northern Metropolitan"/>
    <n v="10"/>
    <n v="2016"/>
  </r>
  <r>
    <d v="2016-10-27T00:00:00"/>
    <n v="530000"/>
    <x v="0"/>
    <s v="Property Barons"/>
    <x v="1"/>
    <n v="3020"/>
    <n v="3"/>
    <n v="1"/>
    <n v="1"/>
    <n v="623"/>
    <m/>
    <s v="43 Talintyre Rd"/>
    <s v="Sunshine West"/>
    <s v="Brimbank"/>
    <s v="Western Metropolitan"/>
    <n v="10"/>
    <n v="2016"/>
  </r>
  <r>
    <d v="2016-10-27T00:00:00"/>
    <n v="1330000"/>
    <x v="2"/>
    <s v="Jones and Jones"/>
    <x v="0"/>
    <n v="3101"/>
    <n v="3"/>
    <n v="2"/>
    <n v="2"/>
    <n v="205"/>
    <n v="1995"/>
    <s v="2/37 Wills St"/>
    <s v="Kew"/>
    <s v="Boroondara"/>
    <s v="Southern Metropolitan"/>
    <n v="10"/>
    <n v="2016"/>
  </r>
  <r>
    <d v="2016-10-27T00:00:00"/>
    <n v="1550000"/>
    <x v="0"/>
    <s v="Property Barons"/>
    <x v="1"/>
    <n v="3123"/>
    <n v="2"/>
    <n v="1"/>
    <n v="2"/>
    <n v="432"/>
    <m/>
    <s v="742 Burwood Rd"/>
    <s v="Hawthorn East"/>
    <s v="Boroondara"/>
    <s v="Southern Metropolitan"/>
    <n v="10"/>
    <n v="2016"/>
  </r>
  <r>
    <d v="2016-10-27T00:00:00"/>
    <n v="2050000"/>
    <x v="0"/>
    <s v="Property Barons"/>
    <x v="1"/>
    <n v="3084"/>
    <n v="4"/>
    <n v="3"/>
    <n v="2"/>
    <n v="723"/>
    <n v="1950"/>
    <s v="61 Glenard Dr"/>
    <s v="Eaglemont"/>
    <s v="Banyule"/>
    <s v="Eastern Metropolitan"/>
    <n v="10"/>
    <n v="2016"/>
  </r>
  <r>
    <d v="2016-10-28T00:00:00"/>
    <n v="1015000"/>
    <x v="0"/>
    <s v="Cunninghams"/>
    <x v="1"/>
    <n v="3066"/>
    <n v="2"/>
    <n v="1"/>
    <n v="0"/>
    <n v="117"/>
    <m/>
    <s v="20 Emma St"/>
    <s v="Collingwood"/>
    <s v="Yarra"/>
    <s v="Northern Metropolitan"/>
    <n v="10"/>
    <n v="2016"/>
  </r>
  <r>
    <d v="2016-10-28T00:00:00"/>
    <n v="1205000"/>
    <x v="0"/>
    <s v="Cunninghams"/>
    <x v="1"/>
    <n v="3121"/>
    <n v="3"/>
    <n v="1"/>
    <n v="0"/>
    <n v="164"/>
    <m/>
    <s v="8 Hodgson Tce"/>
    <s v="Richmond"/>
    <s v="Yarra"/>
    <s v="Northern Metropolitan"/>
    <n v="10"/>
    <n v="2016"/>
  </r>
  <r>
    <d v="2016-10-28T00:00:00"/>
    <n v="1775000"/>
    <x v="0"/>
    <s v="Cunninghams"/>
    <x v="1"/>
    <n v="3121"/>
    <n v="4"/>
    <n v="1"/>
    <n v="0"/>
    <n v="434"/>
    <n v="1900"/>
    <s v="25 Palmer St"/>
    <s v="Richmond"/>
    <s v="Yarra"/>
    <s v="Northern Metropolitan"/>
    <n v="10"/>
    <n v="2016"/>
  </r>
  <r>
    <d v="2016-10-28T00:00:00"/>
    <n v="1955000"/>
    <x v="0"/>
    <s v="Metro Ladder"/>
    <x v="0"/>
    <n v="3127"/>
    <n v="5"/>
    <n v="3"/>
    <n v="2"/>
    <n v="424"/>
    <m/>
    <s v="3 Gilbert St"/>
    <s v="Mont Albert"/>
    <s v="Whitehorse"/>
    <s v="Eastern Metropolitan"/>
    <n v="10"/>
    <n v="2016"/>
  </r>
  <r>
    <d v="2016-10-28T00:00:00"/>
    <n v="1780000"/>
    <x v="0"/>
    <s v="Cunninghams"/>
    <x v="1"/>
    <n v="3143"/>
    <n v="2"/>
    <n v="2"/>
    <n v="2"/>
    <n v="0"/>
    <m/>
    <s v="4/20 Mercer Rd"/>
    <s v="Armadale"/>
    <s v="Stonnington"/>
    <s v="Southern Metropolitan"/>
    <n v="10"/>
    <n v="2016"/>
  </r>
  <r>
    <d v="2016-10-28T00:00:00"/>
    <n v="520000"/>
    <x v="1"/>
    <s v="Flanders &amp; Fish"/>
    <x v="1"/>
    <n v="3183"/>
    <n v="2"/>
    <n v="1"/>
    <n v="0"/>
    <n v="0"/>
    <n v="1970"/>
    <s v="1/22 Sycamore Gr"/>
    <s v="Balaclava"/>
    <s v="Port Phillip"/>
    <s v="Southern Metropolitan"/>
    <n v="10"/>
    <n v="2016"/>
  </r>
  <r>
    <d v="2016-10-28T00:00:00"/>
    <n v="1180000"/>
    <x v="0"/>
    <s v="Sanders"/>
    <x v="1"/>
    <n v="3207"/>
    <n v="2"/>
    <n v="1"/>
    <n v="1"/>
    <n v="347"/>
    <m/>
    <s v="334 Howe Pde"/>
    <s v="Port Melbourne"/>
    <s v="Port Phillip"/>
    <s v="Southern Metropolitan"/>
    <n v="10"/>
    <n v="2016"/>
  </r>
  <r>
    <d v="2016-10-28T00:00:00"/>
    <n v="1750000"/>
    <x v="0"/>
    <s v="Cunninghams"/>
    <x v="1"/>
    <n v="3206"/>
    <n v="2"/>
    <n v="1"/>
    <n v="1"/>
    <n v="162"/>
    <m/>
    <s v="44 Greig St"/>
    <s v="Albert Park"/>
    <s v="Port Phillip"/>
    <s v="Southern Metropolitan"/>
    <n v="10"/>
    <n v="2016"/>
  </r>
  <r>
    <d v="2016-10-28T00:00:00"/>
    <n v="3572000"/>
    <x v="0"/>
    <s v="Cunninghams"/>
    <x v="1"/>
    <n v="3184"/>
    <n v="3"/>
    <n v="2"/>
    <n v="6"/>
    <n v="737"/>
    <n v="1915"/>
    <s v="5 Tiuna Gr"/>
    <s v="Elwood"/>
    <s v="Port Phillip"/>
    <s v="Southern Metropolitan"/>
    <n v="10"/>
    <n v="2016"/>
  </r>
  <r>
    <d v="2016-10-28T00:00:00"/>
    <n v="320000"/>
    <x v="1"/>
    <s v="Cunninghams"/>
    <x v="0"/>
    <n v="3055"/>
    <n v="2"/>
    <n v="1"/>
    <n v="1"/>
    <n v="0"/>
    <n v="1980"/>
    <s v="9/610 Moreland Rd"/>
    <s v="Brunswick West"/>
    <s v="Moreland"/>
    <s v="Northern Metropolitan"/>
    <n v="10"/>
    <n v="2016"/>
  </r>
  <r>
    <d v="2016-10-28T00:00:00"/>
    <n v="925000"/>
    <x v="0"/>
    <s v="Metro Ladder"/>
    <x v="1"/>
    <n v="3046"/>
    <n v="3"/>
    <n v="1"/>
    <n v="4"/>
    <n v="815"/>
    <n v="1997"/>
    <s v="3 Flannery Ct"/>
    <s v="Oak Park"/>
    <s v="Moreland"/>
    <s v="Northern Metropolitan"/>
    <n v="10"/>
    <n v="2016"/>
  </r>
  <r>
    <d v="2016-10-28T00:00:00"/>
    <n v="411000"/>
    <x v="1"/>
    <s v="Cunninghams"/>
    <x v="1"/>
    <n v="3040"/>
    <n v="2"/>
    <n v="1"/>
    <n v="1"/>
    <n v="0"/>
    <m/>
    <s v="5/23 Daisy St"/>
    <s v="Essendon"/>
    <s v="Moonee Valley"/>
    <s v="Western Metropolitan"/>
    <n v="10"/>
    <n v="2016"/>
  </r>
  <r>
    <d v="2016-10-28T00:00:00"/>
    <n v="823000"/>
    <x v="0"/>
    <s v="Cunninghams"/>
    <x v="1"/>
    <n v="3033"/>
    <n v="3"/>
    <n v="1"/>
    <n v="2"/>
    <n v="538"/>
    <m/>
    <s v="5 Viewbank Dr"/>
    <s v="Keilor East"/>
    <s v="Moonee Valley"/>
    <s v="Western Metropolitan"/>
    <n v="10"/>
    <n v="2016"/>
  </r>
  <r>
    <d v="2016-10-28T00:00:00"/>
    <n v="746000"/>
    <x v="2"/>
    <s v="Metro Ladder"/>
    <x v="1"/>
    <n v="3108"/>
    <n v="3"/>
    <n v="2"/>
    <n v="2"/>
    <n v="118"/>
    <n v="2013"/>
    <s v="18c High St"/>
    <s v="Doncaster"/>
    <s v="Manningham"/>
    <s v="Eastern Metropolitan"/>
    <n v="10"/>
    <n v="2016"/>
  </r>
  <r>
    <d v="2016-10-28T00:00:00"/>
    <n v="1430000"/>
    <x v="0"/>
    <s v="Property Barons"/>
    <x v="1"/>
    <n v="3108"/>
    <n v="3"/>
    <n v="1"/>
    <n v="2"/>
    <n v="811"/>
    <n v="1970"/>
    <s v="35 Bellara St"/>
    <s v="Doncaster"/>
    <s v="Manningham"/>
    <s v="Eastern Metropolitan"/>
    <n v="10"/>
    <n v="2016"/>
  </r>
  <r>
    <d v="2016-10-28T00:00:00"/>
    <n v="680000"/>
    <x v="0"/>
    <s v="Metro Ladder"/>
    <x v="1"/>
    <n v="3025"/>
    <n v="3"/>
    <n v="1"/>
    <n v="3"/>
    <n v="551"/>
    <m/>
    <s v="16 Beevers St"/>
    <s v="Altona North"/>
    <s v="Hobsons Bay"/>
    <s v="Western Metropolitan"/>
    <n v="10"/>
    <n v="2016"/>
  </r>
  <r>
    <d v="2016-10-28T00:00:00"/>
    <n v="810000"/>
    <x v="0"/>
    <s v="Melbourne Homes"/>
    <x v="1"/>
    <n v="3015"/>
    <n v="3"/>
    <n v="1"/>
    <n v="1"/>
    <n v="390"/>
    <n v="1970"/>
    <s v="21 Croker St"/>
    <s v="Newport"/>
    <s v="Hobsons Bay"/>
    <s v="Western Metropolitan"/>
    <n v="10"/>
    <n v="2016"/>
  </r>
  <r>
    <d v="2016-10-28T00:00:00"/>
    <n v="1085000"/>
    <x v="0"/>
    <s v="Sanders"/>
    <x v="1"/>
    <n v="3016"/>
    <n v="4"/>
    <n v="1"/>
    <n v="2"/>
    <n v="458"/>
    <m/>
    <s v="17 Station Rd"/>
    <s v="Williamstown"/>
    <s v="Hobsons Bay"/>
    <s v="Western Metropolitan"/>
    <n v="10"/>
    <n v="2016"/>
  </r>
  <r>
    <d v="2016-10-28T00:00:00"/>
    <n v="710000"/>
    <x v="0"/>
    <s v="Jones and Jones"/>
    <x v="1"/>
    <n v="3165"/>
    <n v="2"/>
    <n v="1"/>
    <n v="1"/>
    <n v="0"/>
    <n v="1950"/>
    <s v="1/811 Centre Rd"/>
    <s v="Bentleigh East"/>
    <s v="Glen Eira"/>
    <s v="Southern Metropolitan"/>
    <n v="10"/>
    <n v="2016"/>
  </r>
  <r>
    <d v="2016-10-28T00:00:00"/>
    <n v="380000"/>
    <x v="1"/>
    <s v="Cunninghams"/>
    <x v="1"/>
    <n v="3073"/>
    <n v="2"/>
    <n v="1"/>
    <n v="1"/>
    <n v="149"/>
    <n v="1980"/>
    <s v="4/60 Henty St"/>
    <s v="Reservoir"/>
    <s v="Darebin"/>
    <s v="Northern Metropolitan"/>
    <n v="10"/>
    <n v="2016"/>
  </r>
  <r>
    <d v="2016-10-28T00:00:00"/>
    <n v="791000"/>
    <x v="0"/>
    <s v="Property Barons"/>
    <x v="1"/>
    <n v="3073"/>
    <n v="2"/>
    <n v="1"/>
    <n v="3"/>
    <n v="720"/>
    <m/>
    <s v="140 Purinuan Rd"/>
    <s v="Reservoir"/>
    <s v="Darebin"/>
    <s v="Northern Metropolitan"/>
    <n v="10"/>
    <n v="2016"/>
  </r>
  <r>
    <d v="2016-10-28T00:00:00"/>
    <n v="1715000"/>
    <x v="0"/>
    <s v="Cunninghams"/>
    <x v="1"/>
    <n v="3070"/>
    <n v="3"/>
    <n v="1"/>
    <n v="1"/>
    <n v="407"/>
    <n v="1900"/>
    <s v="24 Barry St"/>
    <s v="Northcote"/>
    <s v="Darebin"/>
    <s v="Northern Metropolitan"/>
    <n v="10"/>
    <n v="2016"/>
  </r>
  <r>
    <d v="2016-10-28T00:00:00"/>
    <n v="2155000"/>
    <x v="0"/>
    <s v="Jones and Jones"/>
    <x v="1"/>
    <n v="3070"/>
    <n v="5"/>
    <n v="2"/>
    <n v="2"/>
    <n v="692"/>
    <n v="1920"/>
    <s v="2 Jamieson St"/>
    <s v="Northcote"/>
    <s v="Darebin"/>
    <s v="Northern Metropolitan"/>
    <n v="10"/>
    <n v="2016"/>
  </r>
  <r>
    <d v="2016-10-28T00:00:00"/>
    <n v="562500"/>
    <x v="1"/>
    <s v="Jones and Jones"/>
    <x v="1"/>
    <n v="3127"/>
    <n v="2"/>
    <n v="1"/>
    <n v="0"/>
    <n v="0"/>
    <n v="1950"/>
    <s v="5/402 Whitehorse Rd"/>
    <s v="Surrey Hills"/>
    <s v="Boroondara"/>
    <s v="Southern Metropolitan"/>
    <n v="10"/>
    <n v="2016"/>
  </r>
  <r>
    <d v="2016-10-28T00:00:00"/>
    <n v="1900000"/>
    <x v="0"/>
    <s v="Cunninghams"/>
    <x v="1"/>
    <n v="3103"/>
    <n v="4"/>
    <n v="2"/>
    <n v="1"/>
    <n v="665"/>
    <n v="1940"/>
    <s v="165 Balwyn Rd"/>
    <s v="Balwyn"/>
    <s v="Boroondara"/>
    <s v="Southern Metropolitan"/>
    <n v="10"/>
    <n v="2016"/>
  </r>
  <r>
    <d v="2016-10-28T00:00:00"/>
    <n v="750000"/>
    <x v="1"/>
    <s v="Jones and Jones"/>
    <x v="0"/>
    <n v="3187"/>
    <n v="2"/>
    <n v="1"/>
    <n v="3"/>
    <n v="305"/>
    <n v="1970"/>
    <s v="1/383 South Rd"/>
    <s v="Brighton East"/>
    <s v="Bayside"/>
    <s v="Southern Metropolitan"/>
    <n v="10"/>
    <n v="2016"/>
  </r>
  <r>
    <d v="2016-10-29T00:00:00"/>
    <n v="270000"/>
    <x v="0"/>
    <s v="Melbourne Homes"/>
    <x v="0"/>
    <n v="3121"/>
    <n v="2"/>
    <n v="1"/>
    <n v="1"/>
    <n v="0"/>
    <n v="2004"/>
    <s v="303/18 Tanner St"/>
    <s v="Richmond"/>
    <s v="Yarra"/>
    <s v="Northern Metropolitan"/>
    <n v="10"/>
    <n v="2016"/>
  </r>
  <r>
    <d v="2016-10-29T00:00:00"/>
    <n v="935000"/>
    <x v="0"/>
    <s v="Cunninghams"/>
    <x v="1"/>
    <n v="3121"/>
    <n v="2"/>
    <n v="1"/>
    <n v="1"/>
    <n v="67"/>
    <n v="1998"/>
    <s v="60 Somerset St"/>
    <s v="Richmond"/>
    <s v="Yarra"/>
    <s v="Northern Metropolitan"/>
    <n v="10"/>
    <n v="2016"/>
  </r>
  <r>
    <d v="2016-10-29T00:00:00"/>
    <n v="1682000"/>
    <x v="0"/>
    <s v="Jones and Jones"/>
    <x v="1"/>
    <n v="3125"/>
    <n v="4"/>
    <n v="2"/>
    <n v="1"/>
    <n v="921"/>
    <n v="1950"/>
    <s v="25 Greenwood St"/>
    <s v="Burwood"/>
    <s v="Whitehorse"/>
    <s v="Southern Metropolitan"/>
    <n v="10"/>
    <n v="2016"/>
  </r>
  <r>
    <d v="2016-10-29T00:00:00"/>
    <n v="2801000"/>
    <x v="0"/>
    <s v="Cunninghams"/>
    <x v="1"/>
    <n v="3143"/>
    <n v="4"/>
    <n v="2"/>
    <n v="2"/>
    <n v="624"/>
    <n v="1900"/>
    <s v="35 Northcote Rd"/>
    <s v="Armadale"/>
    <s v="Stonnington"/>
    <s v="Southern Metropolitan"/>
    <n v="10"/>
    <n v="2016"/>
  </r>
  <r>
    <d v="2016-10-29T00:00:00"/>
    <n v="1250000"/>
    <x v="0"/>
    <s v="Sanders"/>
    <x v="1"/>
    <n v="3205"/>
    <n v="3"/>
    <n v="2"/>
    <n v="0"/>
    <n v="224"/>
    <n v="1890"/>
    <s v="247 York St"/>
    <s v="South Melbourne"/>
    <s v="Port Phillip"/>
    <s v="Southern Metropolitan"/>
    <n v="10"/>
    <n v="2016"/>
  </r>
  <r>
    <d v="2016-10-29T00:00:00"/>
    <n v="1925000"/>
    <x v="0"/>
    <s v="Cunninghams"/>
    <x v="0"/>
    <n v="3185"/>
    <n v="4"/>
    <n v="2"/>
    <n v="3"/>
    <n v="485"/>
    <m/>
    <s v="23 Maryville St"/>
    <s v="Ripponlea"/>
    <s v="Port Phillip"/>
    <s v="Southern Metropolitan"/>
    <n v="10"/>
    <n v="2016"/>
  </r>
  <r>
    <d v="2016-10-29T00:00:00"/>
    <n v="537500"/>
    <x v="1"/>
    <s v="Cunninghams"/>
    <x v="1"/>
    <n v="3058"/>
    <n v="2"/>
    <n v="1"/>
    <n v="1"/>
    <n v="0"/>
    <n v="1975"/>
    <s v="4/2 Vincent St"/>
    <s v="Coburg"/>
    <s v="Moreland"/>
    <s v="Northern Metropolitan"/>
    <n v="10"/>
    <n v="2016"/>
  </r>
  <r>
    <d v="2016-10-29T00:00:00"/>
    <n v="640000"/>
    <x v="0"/>
    <s v="SJ"/>
    <x v="0"/>
    <n v="3046"/>
    <n v="2"/>
    <n v="1"/>
    <n v="1"/>
    <n v="612"/>
    <m/>
    <s v="38 Tassell St"/>
    <s v="Hadfield"/>
    <s v="Moreland"/>
    <s v="Northern Metropolitan"/>
    <n v="10"/>
    <n v="2016"/>
  </r>
  <r>
    <d v="2016-10-29T00:00:00"/>
    <n v="820000"/>
    <x v="0"/>
    <s v="Cunninghams"/>
    <x v="0"/>
    <n v="3046"/>
    <n v="3"/>
    <n v="2"/>
    <n v="4"/>
    <n v="805"/>
    <m/>
    <s v="1 Tudor St"/>
    <s v="Glenroy"/>
    <s v="Moreland"/>
    <s v="Northern Metropolitan"/>
    <n v="10"/>
    <n v="2016"/>
  </r>
  <r>
    <d v="2016-10-29T00:00:00"/>
    <n v="1115000"/>
    <x v="0"/>
    <s v="Jones and Jones"/>
    <x v="0"/>
    <n v="3056"/>
    <n v="4"/>
    <n v="1"/>
    <n v="0"/>
    <n v="264"/>
    <n v="1900"/>
    <s v="129 Albion St"/>
    <s v="Brunswick"/>
    <s v="Moreland"/>
    <s v="Northern Metropolitan"/>
    <n v="10"/>
    <n v="2016"/>
  </r>
  <r>
    <d v="2016-10-29T00:00:00"/>
    <n v="1570000"/>
    <x v="0"/>
    <s v="Property Barons"/>
    <x v="1"/>
    <n v="3044"/>
    <n v="2"/>
    <n v="1"/>
    <n v="1"/>
    <n v="746"/>
    <n v="1950"/>
    <s v="103 Sussex St"/>
    <s v="Pascoe Vale"/>
    <s v="Moreland"/>
    <s v="Northern Metropolitan"/>
    <n v="10"/>
    <n v="2016"/>
  </r>
  <r>
    <d v="2016-10-29T00:00:00"/>
    <n v="625000"/>
    <x v="0"/>
    <s v="Melbourne Homes"/>
    <x v="1"/>
    <n v="3033"/>
    <n v="3"/>
    <n v="1"/>
    <n v="2"/>
    <n v="539"/>
    <m/>
    <s v="114 Prospect Dr"/>
    <s v="Keilor East"/>
    <s v="Moonee Valley"/>
    <s v="Western Metropolitan"/>
    <n v="10"/>
    <n v="2016"/>
  </r>
  <r>
    <d v="2016-10-29T00:00:00"/>
    <n v="849000"/>
    <x v="0"/>
    <s v="Metro Ladder"/>
    <x v="1"/>
    <n v="3039"/>
    <n v="2"/>
    <n v="1"/>
    <n v="1"/>
    <n v="345"/>
    <n v="1930"/>
    <s v="3 Pattison St"/>
    <s v="Moonee Ponds"/>
    <s v="Moonee Valley"/>
    <s v="Western Metropolitan"/>
    <n v="10"/>
    <n v="2016"/>
  </r>
  <r>
    <d v="2016-10-29T00:00:00"/>
    <n v="1550000"/>
    <x v="0"/>
    <s v="Metro Ladder"/>
    <x v="0"/>
    <n v="3039"/>
    <n v="3"/>
    <n v="2"/>
    <n v="3"/>
    <n v="477"/>
    <n v="2014"/>
    <s v="76 Argyle St"/>
    <s v="Moonee Ponds"/>
    <s v="Moonee Valley"/>
    <s v="Western Metropolitan"/>
    <n v="10"/>
    <n v="2016"/>
  </r>
  <r>
    <d v="2016-10-29T00:00:00"/>
    <n v="368000"/>
    <x v="1"/>
    <s v="Jones and Jones"/>
    <x v="0"/>
    <n v="3051"/>
    <n v="1"/>
    <n v="1"/>
    <n v="1"/>
    <n v="0"/>
    <n v="2003"/>
    <s v="107/33 Wreckyn St"/>
    <s v="North Melbourne"/>
    <s v="Melbourne"/>
    <s v="Northern Metropolitan"/>
    <n v="10"/>
    <n v="2016"/>
  </r>
  <r>
    <d v="2016-10-29T00:00:00"/>
    <n v="480000"/>
    <x v="1"/>
    <s v="Cunninghams"/>
    <x v="1"/>
    <n v="3011"/>
    <n v="3"/>
    <n v="1"/>
    <n v="1"/>
    <n v="0"/>
    <n v="1985"/>
    <s v="6/11 Nicholson St"/>
    <s v="Footscray"/>
    <s v="Maribyrnong"/>
    <s v="Western Metropolitan"/>
    <n v="10"/>
    <n v="2016"/>
  </r>
  <r>
    <d v="2016-10-29T00:00:00"/>
    <n v="770000"/>
    <x v="0"/>
    <s v="Maxwells"/>
    <x v="0"/>
    <n v="3013"/>
    <n v="3"/>
    <n v="1"/>
    <n v="1"/>
    <n v="138"/>
    <n v="1890"/>
    <s v="41 Sussex St"/>
    <s v="Yarraville"/>
    <s v="Maribyrnong"/>
    <s v="Western Metropolitan"/>
    <n v="10"/>
    <n v="2016"/>
  </r>
  <r>
    <d v="2016-10-29T00:00:00"/>
    <n v="1225000"/>
    <x v="0"/>
    <s v="Maxwells"/>
    <x v="0"/>
    <n v="3012"/>
    <n v="4"/>
    <n v="2"/>
    <n v="2"/>
    <n v="0"/>
    <m/>
    <s v="4 Rupert St"/>
    <s v="West Footscray"/>
    <s v="Maribyrnong"/>
    <s v="Western Metropolitan"/>
    <n v="10"/>
    <n v="2016"/>
  </r>
  <r>
    <d v="2016-10-29T00:00:00"/>
    <n v="770000"/>
    <x v="2"/>
    <s v="Sanders"/>
    <x v="1"/>
    <n v="3015"/>
    <n v="3"/>
    <n v="2"/>
    <n v="2"/>
    <n v="224"/>
    <n v="2015"/>
    <s v="4/27 Clyde St"/>
    <s v="Newport"/>
    <s v="Hobsons Bay"/>
    <s v="Western Metropolitan"/>
    <n v="10"/>
    <n v="2016"/>
  </r>
  <r>
    <d v="2016-10-29T00:00:00"/>
    <n v="2255000"/>
    <x v="0"/>
    <s v="Metro Ladder"/>
    <x v="1"/>
    <n v="3204"/>
    <n v="4"/>
    <n v="3"/>
    <n v="2"/>
    <n v="557"/>
    <n v="2008"/>
    <s v="9 Yawla St"/>
    <s v="Bentleigh"/>
    <s v="Glen Eira"/>
    <s v="Southern Metropolitan"/>
    <n v="10"/>
    <n v="2016"/>
  </r>
  <r>
    <d v="2016-10-29T00:00:00"/>
    <n v="341000"/>
    <x v="1"/>
    <s v="Cunninghams"/>
    <x v="0"/>
    <n v="3073"/>
    <n v="1"/>
    <n v="1"/>
    <n v="1"/>
    <n v="125"/>
    <m/>
    <s v="4/7 Oconnor St"/>
    <s v="Reservoir"/>
    <s v="Darebin"/>
    <s v="Northern Metropolitan"/>
    <n v="10"/>
    <n v="2016"/>
  </r>
  <r>
    <d v="2016-10-29T00:00:00"/>
    <n v="1650000"/>
    <x v="0"/>
    <s v="Metro Ladder"/>
    <x v="1"/>
    <n v="3072"/>
    <n v="3"/>
    <n v="1"/>
    <n v="2"/>
    <n v="452"/>
    <n v="1890"/>
    <s v="287 Tyler St"/>
    <s v="Preston"/>
    <s v="Darebin"/>
    <s v="Northern Metropolitan"/>
    <n v="10"/>
    <n v="2016"/>
  </r>
  <r>
    <d v="2016-10-29T00:00:00"/>
    <n v="1655000"/>
    <x v="0"/>
    <s v="Jones and Jones"/>
    <x v="0"/>
    <n v="3070"/>
    <n v="3"/>
    <n v="1"/>
    <n v="3"/>
    <n v="472"/>
    <n v="1924"/>
    <s v="6 Brooke St"/>
    <s v="Northcote"/>
    <s v="Darebin"/>
    <s v="Northern Metropolitan"/>
    <n v="10"/>
    <n v="2016"/>
  </r>
  <r>
    <d v="2016-10-29T00:00:00"/>
    <n v="720000"/>
    <x v="0"/>
    <s v="Cunninghams"/>
    <x v="1"/>
    <n v="3042"/>
    <n v="3"/>
    <n v="1"/>
    <n v="1"/>
    <n v="696"/>
    <n v="1975"/>
    <s v="31 Swan St"/>
    <s v="Keilor Park"/>
    <s v="Brimbank"/>
    <s v="Western Metropolitan"/>
    <n v="10"/>
    <n v="2016"/>
  </r>
  <r>
    <d v="2016-10-29T00:00:00"/>
    <n v="1575000"/>
    <x v="0"/>
    <s v="Cunninghams"/>
    <x v="0"/>
    <n v="3101"/>
    <n v="3"/>
    <n v="2"/>
    <n v="2"/>
    <n v="397"/>
    <n v="1940"/>
    <s v="71 Peel St"/>
    <s v="Kew"/>
    <s v="Boroondara"/>
    <s v="Southern Metropolitan"/>
    <n v="10"/>
    <n v="2016"/>
  </r>
  <r>
    <d v="2016-10-29T00:00:00"/>
    <n v="898000"/>
    <x v="1"/>
    <s v="Cunninghams"/>
    <x v="1"/>
    <n v="3188"/>
    <n v="2"/>
    <n v="1"/>
    <n v="1"/>
    <n v="266"/>
    <n v="1970"/>
    <s v="1/3 Littlewood St"/>
    <s v="Hampton"/>
    <s v="Bayside"/>
    <s v="Southern Metropolitan"/>
    <n v="10"/>
    <n v="2016"/>
  </r>
  <r>
    <d v="2016-10-29T00:00:00"/>
    <n v="1686500"/>
    <x v="0"/>
    <s v="Maxwells"/>
    <x v="1"/>
    <n v="3188"/>
    <n v="4"/>
    <n v="2"/>
    <n v="2"/>
    <n v="664"/>
    <m/>
    <s v="78 Thomas St"/>
    <s v="Hampton"/>
    <s v="Bayside"/>
    <s v="Southern Metropolitan"/>
    <n v="10"/>
    <n v="2016"/>
  </r>
  <r>
    <d v="2016-10-29T00:00:00"/>
    <n v="690000"/>
    <x v="1"/>
    <s v="Property Barons"/>
    <x v="1"/>
    <n v="3079"/>
    <n v="2"/>
    <n v="1"/>
    <n v="1"/>
    <n v="103"/>
    <m/>
    <s v="5/19 Livingstone St"/>
    <s v="Ivanhoe"/>
    <s v="Banyule"/>
    <s v="Eastern Metropolitan"/>
    <n v="10"/>
    <n v="2016"/>
  </r>
  <r>
    <d v="2016-10-29T00:00:00"/>
    <n v="1740000"/>
    <x v="0"/>
    <s v="Property Barons"/>
    <x v="1"/>
    <n v="3079"/>
    <n v="4"/>
    <n v="3"/>
    <n v="3"/>
    <n v="948"/>
    <n v="1960"/>
    <s v="41 McArthur Rd"/>
    <s v="Ivanhoe East"/>
    <s v="Banyule"/>
    <s v="Eastern Metropolitan"/>
    <n v="10"/>
    <n v="2016"/>
  </r>
  <r>
    <d v="2016-10-30T00:00:00"/>
    <n v="515000"/>
    <x v="1"/>
    <s v="Metro Ladder"/>
    <x v="0"/>
    <n v="3141"/>
    <n v="1"/>
    <n v="1"/>
    <n v="1"/>
    <n v="0"/>
    <n v="1970"/>
    <s v="18/33 Kensington Rd"/>
    <s v="South Yarra"/>
    <s v="Stonnington"/>
    <s v="Southern Metropolitan"/>
    <n v="10"/>
    <n v="2016"/>
  </r>
  <r>
    <d v="2016-10-30T00:00:00"/>
    <n v="910000"/>
    <x v="0"/>
    <s v="Flanders &amp; Fish"/>
    <x v="1"/>
    <n v="3181"/>
    <n v="2"/>
    <n v="1"/>
    <n v="1"/>
    <n v="183"/>
    <n v="1930"/>
    <s v="1/70 Williams Rd"/>
    <s v="Prahran"/>
    <s v="Stonnington"/>
    <s v="Southern Metropolitan"/>
    <n v="10"/>
    <n v="2016"/>
  </r>
  <r>
    <d v="2016-10-30T00:00:00"/>
    <n v="1730000"/>
    <x v="0"/>
    <s v="Jones and Jones"/>
    <x v="1"/>
    <n v="3181"/>
    <n v="3"/>
    <n v="2"/>
    <n v="1"/>
    <n v="210"/>
    <m/>
    <s v="37 Wrights Tce"/>
    <s v="Prahran"/>
    <s v="Stonnington"/>
    <s v="Southern Metropolitan"/>
    <n v="10"/>
    <n v="2016"/>
  </r>
  <r>
    <d v="2016-10-30T00:00:00"/>
    <n v="4200000"/>
    <x v="0"/>
    <s v="Flanders &amp; Fish"/>
    <x v="0"/>
    <n v="3143"/>
    <n v="4"/>
    <n v="3"/>
    <n v="3"/>
    <n v="563"/>
    <n v="2000"/>
    <s v="44 Hampden Rd"/>
    <s v="Armadale"/>
    <s v="Stonnington"/>
    <s v="Southern Metropolitan"/>
    <n v="10"/>
    <n v="2016"/>
  </r>
  <r>
    <d v="2016-10-30T00:00:00"/>
    <n v="507000"/>
    <x v="1"/>
    <s v="Metro Ladder"/>
    <x v="1"/>
    <n v="3184"/>
    <n v="2"/>
    <n v="1"/>
    <n v="1"/>
    <n v="0"/>
    <n v="1970"/>
    <s v="2/131 Brighton Rd"/>
    <s v="Elwood"/>
    <s v="Port Phillip"/>
    <s v="Southern Metropolitan"/>
    <n v="10"/>
    <n v="2016"/>
  </r>
  <r>
    <d v="2016-10-30T00:00:00"/>
    <n v="1875000"/>
    <x v="0"/>
    <s v="Best Bricks"/>
    <x v="1"/>
    <n v="3184"/>
    <n v="4"/>
    <n v="2"/>
    <n v="0"/>
    <n v="223"/>
    <n v="1910"/>
    <s v="32 Burns St"/>
    <s v="Elwood"/>
    <s v="Port Phillip"/>
    <s v="Southern Metropolitan"/>
    <n v="10"/>
    <n v="2016"/>
  </r>
  <r>
    <d v="2016-10-30T00:00:00"/>
    <n v="460000"/>
    <x v="2"/>
    <s v="Cunninghams"/>
    <x v="0"/>
    <n v="3060"/>
    <n v="3"/>
    <n v="1"/>
    <n v="1"/>
    <n v="314"/>
    <n v="1970"/>
    <s v="1/12 Brooks St"/>
    <s v="Fawkner"/>
    <s v="Moreland"/>
    <s v="Northern Metropolitan"/>
    <n v="10"/>
    <n v="2016"/>
  </r>
  <r>
    <d v="2016-10-30T00:00:00"/>
    <n v="555000"/>
    <x v="2"/>
    <s v="Flanders &amp; Fish"/>
    <x v="0"/>
    <n v="3046"/>
    <n v="3"/>
    <n v="2"/>
    <n v="2"/>
    <n v="244"/>
    <m/>
    <s v="2/74 Daley St"/>
    <s v="Glenroy"/>
    <s v="Moreland"/>
    <s v="Northern Metropolitan"/>
    <n v="10"/>
    <n v="2016"/>
  </r>
  <r>
    <d v="2016-10-30T00:00:00"/>
    <n v="806500"/>
    <x v="0"/>
    <s v="Property Barons"/>
    <x v="1"/>
    <n v="3046"/>
    <n v="3"/>
    <n v="1"/>
    <n v="2"/>
    <n v="766"/>
    <n v="1965"/>
    <s v="39 Morley St"/>
    <s v="Glenroy"/>
    <s v="Moreland"/>
    <s v="Northern Metropolitan"/>
    <n v="10"/>
    <n v="2016"/>
  </r>
  <r>
    <d v="2016-10-30T00:00:00"/>
    <n v="840000"/>
    <x v="0"/>
    <s v="Jones and Jones"/>
    <x v="1"/>
    <n v="3056"/>
    <n v="2"/>
    <n v="1"/>
    <n v="1"/>
    <n v="186"/>
    <m/>
    <s v="144A Glenlyon Rd"/>
    <s v="Brunswick"/>
    <s v="Moreland"/>
    <s v="Northern Metropolitan"/>
    <n v="10"/>
    <n v="2016"/>
  </r>
  <r>
    <d v="2016-10-30T00:00:00"/>
    <n v="947000"/>
    <x v="0"/>
    <s v="Metro Ladder"/>
    <x v="1"/>
    <n v="3058"/>
    <n v="3"/>
    <n v="1"/>
    <n v="1"/>
    <n v="372"/>
    <n v="1920"/>
    <s v="27 Higinbotham St"/>
    <s v="Coburg"/>
    <s v="Moreland"/>
    <s v="Northern Metropolitan"/>
    <n v="10"/>
    <n v="2016"/>
  </r>
  <r>
    <d v="2016-10-30T00:00:00"/>
    <n v="1340000"/>
    <x v="0"/>
    <s v="Cunninghams"/>
    <x v="1"/>
    <n v="3056"/>
    <n v="3"/>
    <n v="1"/>
    <n v="1"/>
    <n v="316"/>
    <n v="1910"/>
    <s v="26 Warburton St"/>
    <s v="Brunswick"/>
    <s v="Moreland"/>
    <s v="Northern Metropolitan"/>
    <n v="10"/>
    <n v="2016"/>
  </r>
  <r>
    <d v="2016-10-30T00:00:00"/>
    <n v="500000"/>
    <x v="1"/>
    <s v="Cunninghams"/>
    <x v="1"/>
    <n v="3052"/>
    <n v="1"/>
    <n v="1"/>
    <n v="1"/>
    <n v="2431"/>
    <m/>
    <s v="12/228 The Avenue"/>
    <s v="Parkville"/>
    <s v="Melbourne"/>
    <s v="Northern Metropolitan"/>
    <n v="10"/>
    <n v="2016"/>
  </r>
  <r>
    <d v="2016-10-30T00:00:00"/>
    <n v="585000"/>
    <x v="1"/>
    <s v="Melbourne Homes"/>
    <x v="1"/>
    <n v="3053"/>
    <n v="2"/>
    <n v="1"/>
    <n v="1"/>
    <n v="0"/>
    <m/>
    <s v="13/25 Barkly St"/>
    <s v="Carlton"/>
    <s v="Melbourne"/>
    <s v="Northern Metropolitan"/>
    <n v="10"/>
    <n v="2016"/>
  </r>
  <r>
    <d v="2016-10-30T00:00:00"/>
    <n v="1010000"/>
    <x v="0"/>
    <s v="Metro Ladder"/>
    <x v="0"/>
    <n v="3016"/>
    <n v="3"/>
    <n v="2"/>
    <n v="2"/>
    <n v="250"/>
    <m/>
    <s v="5 Railway Pl"/>
    <s v="Williamstown"/>
    <s v="Hobsons Bay"/>
    <s v="Western Metropolitan"/>
    <n v="10"/>
    <n v="2016"/>
  </r>
  <r>
    <d v="2016-10-30T00:00:00"/>
    <n v="468000"/>
    <x v="1"/>
    <s v="Cunninghams"/>
    <x v="1"/>
    <n v="3073"/>
    <n v="2"/>
    <n v="2"/>
    <n v="2"/>
    <n v="234"/>
    <m/>
    <s v="1a Fordham Rd"/>
    <s v="Reservoir"/>
    <s v="Darebin"/>
    <s v="Northern Metropolitan"/>
    <n v="10"/>
    <n v="2016"/>
  </r>
  <r>
    <d v="2016-10-30T00:00:00"/>
    <n v="517500"/>
    <x v="1"/>
    <s v="Melbourne Homes"/>
    <x v="1"/>
    <n v="3071"/>
    <n v="1"/>
    <n v="1"/>
    <n v="0"/>
    <n v="0"/>
    <n v="1910"/>
    <s v="2/6 Kemp St"/>
    <s v="Thornbury"/>
    <s v="Darebin"/>
    <s v="Northern Metropolitan"/>
    <n v="10"/>
    <n v="2016"/>
  </r>
  <r>
    <d v="2016-10-30T00:00:00"/>
    <n v="1455000"/>
    <x v="0"/>
    <s v="Jones and Jones"/>
    <x v="1"/>
    <n v="3127"/>
    <n v="4"/>
    <n v="2"/>
    <n v="1"/>
    <n v="494"/>
    <m/>
    <s v="66 Durham Rd"/>
    <s v="Surrey Hills"/>
    <s v="Boroondara"/>
    <s v="Southern Metropolitan"/>
    <n v="10"/>
    <n v="2016"/>
  </r>
  <r>
    <d v="2016-10-30T00:00:00"/>
    <n v="3225000"/>
    <x v="0"/>
    <s v="Cunninghams"/>
    <x v="1"/>
    <n v="3124"/>
    <n v="4"/>
    <n v="3"/>
    <n v="1"/>
    <n v="632"/>
    <n v="1890"/>
    <s v="25 Russell St"/>
    <s v="Camberwell"/>
    <s v="Boroondara"/>
    <s v="Southern Metropolitan"/>
    <n v="10"/>
    <n v="2016"/>
  </r>
  <r>
    <d v="2016-10-30T00:00:00"/>
    <n v="620000"/>
    <x v="1"/>
    <s v="Flanders &amp; Fish"/>
    <x v="1"/>
    <n v="3186"/>
    <n v="2"/>
    <n v="2"/>
    <n v="1"/>
    <n v="0"/>
    <n v="2013"/>
    <s v="105/103 Bay St"/>
    <s v="Brighton"/>
    <s v="Bayside"/>
    <s v="Southern Metropolitan"/>
    <n v="10"/>
    <n v="2016"/>
  </r>
  <r>
    <d v="2016-10-30T00:00:00"/>
    <n v="420000"/>
    <x v="1"/>
    <s v="Property Barons"/>
    <x v="1"/>
    <n v="3084"/>
    <n v="2"/>
    <n v="1"/>
    <n v="1"/>
    <n v="158"/>
    <n v="1970"/>
    <s v="13/77 Rosanna Rd"/>
    <s v="Heidelberg"/>
    <s v="Banyule"/>
    <s v="Eastern Metropolitan"/>
    <n v="10"/>
    <n v="2016"/>
  </r>
  <r>
    <d v="2016-10-30T00:00:00"/>
    <n v="800000"/>
    <x v="0"/>
    <s v="SJ"/>
    <x v="1"/>
    <n v="3085"/>
    <n v="3"/>
    <n v="2"/>
    <n v="2"/>
    <n v="660"/>
    <m/>
    <s v="17 Marigolds Rd"/>
    <s v="Yallambie"/>
    <s v="Banyule"/>
    <s v="Northern Metropolitan"/>
    <n v="10"/>
    <n v="2016"/>
  </r>
  <r>
    <d v="2016-10-31T00:00:00"/>
    <n v="1275000"/>
    <x v="0"/>
    <s v="Jones and Jones"/>
    <x v="0"/>
    <n v="3121"/>
    <n v="3"/>
    <n v="1"/>
    <n v="2"/>
    <n v="204"/>
    <n v="1900"/>
    <s v="255 Coppin St"/>
    <s v="Richmond"/>
    <s v="Yarra"/>
    <s v="Northern Metropolitan"/>
    <n v="10"/>
    <n v="2016"/>
  </r>
  <r>
    <d v="2016-10-31T00:00:00"/>
    <n v="825000"/>
    <x v="1"/>
    <s v="Cunninghams"/>
    <x v="1"/>
    <n v="3181"/>
    <n v="3"/>
    <n v="1"/>
    <n v="1"/>
    <n v="0"/>
    <m/>
    <s v="1/14 The Avenue"/>
    <s v="Windsor"/>
    <s v="Stonnington"/>
    <s v="Southern Metropolitan"/>
    <n v="10"/>
    <n v="2016"/>
  </r>
  <r>
    <d v="2016-10-31T00:00:00"/>
    <n v="1240000"/>
    <x v="0"/>
    <s v="Metro Ladder"/>
    <x v="0"/>
    <n v="3207"/>
    <n v="2"/>
    <n v="1"/>
    <n v="0"/>
    <n v="0"/>
    <m/>
    <s v="171 Bridge St"/>
    <s v="Port Melbourne"/>
    <s v="Port Phillip"/>
    <s v="Southern Metropolitan"/>
    <n v="10"/>
    <n v="2016"/>
  </r>
  <r>
    <d v="2016-10-31T00:00:00"/>
    <n v="650000"/>
    <x v="0"/>
    <s v="Metro Ladder"/>
    <x v="0"/>
    <n v="3060"/>
    <n v="3"/>
    <n v="1"/>
    <n v="1"/>
    <n v="725"/>
    <m/>
    <s v="1 James St"/>
    <s v="Fawkner"/>
    <s v="Moreland"/>
    <s v="Northern Metropolitan"/>
    <n v="10"/>
    <n v="2016"/>
  </r>
  <r>
    <d v="2016-10-31T00:00:00"/>
    <n v="800000"/>
    <x v="0"/>
    <s v="Flanders &amp; Fish"/>
    <x v="1"/>
    <n v="3046"/>
    <n v="4"/>
    <n v="2"/>
    <n v="1"/>
    <n v="589"/>
    <m/>
    <s v="4 Ridge Rd"/>
    <s v="Oak Park"/>
    <s v="Moreland"/>
    <s v="Northern Metropolitan"/>
    <n v="10"/>
    <n v="2016"/>
  </r>
  <r>
    <d v="2016-10-31T00:00:00"/>
    <n v="373000"/>
    <x v="1"/>
    <s v="Property Barons"/>
    <x v="1"/>
    <n v="3040"/>
    <n v="2"/>
    <n v="1"/>
    <n v="1"/>
    <n v="0"/>
    <m/>
    <s v="5/319 Buckley St"/>
    <s v="Aberfeldie"/>
    <s v="Moonee Valley"/>
    <s v="Western Metropolitan"/>
    <n v="10"/>
    <n v="2016"/>
  </r>
  <r>
    <d v="2016-10-31T00:00:00"/>
    <n v="715000"/>
    <x v="0"/>
    <s v="Cunninghams"/>
    <x v="0"/>
    <n v="3031"/>
    <n v="2"/>
    <n v="1"/>
    <n v="1"/>
    <n v="0"/>
    <n v="1980"/>
    <s v="1/116 Edinburgh St"/>
    <s v="Flemington"/>
    <s v="Moonee Valley"/>
    <s v="Northern Metropolitan"/>
    <n v="10"/>
    <n v="2016"/>
  </r>
  <r>
    <d v="2016-10-31T00:00:00"/>
    <n v="1226000"/>
    <x v="0"/>
    <s v="Cunninghams"/>
    <x v="1"/>
    <n v="3040"/>
    <n v="3"/>
    <n v="1"/>
    <n v="3"/>
    <n v="533"/>
    <n v="1955"/>
    <s v="82 Price St"/>
    <s v="Essendon"/>
    <s v="Moonee Valley"/>
    <s v="Western Metropolitan"/>
    <n v="10"/>
    <n v="2016"/>
  </r>
  <r>
    <d v="2016-10-31T00:00:00"/>
    <n v="655000"/>
    <x v="0"/>
    <s v="Property Barons"/>
    <x v="1"/>
    <n v="3166"/>
    <n v="2"/>
    <n v="1"/>
    <n v="1"/>
    <n v="156"/>
    <m/>
    <s v="3/21 John St"/>
    <s v="Oakleigh"/>
    <s v="Monash"/>
    <s v="Southern Metropolitan"/>
    <n v="10"/>
    <n v="2016"/>
  </r>
  <r>
    <d v="2016-10-31T00:00:00"/>
    <n v="1055000"/>
    <x v="0"/>
    <s v="Jones and Jones"/>
    <x v="1"/>
    <n v="3166"/>
    <n v="3"/>
    <n v="1"/>
    <n v="1"/>
    <n v="562"/>
    <n v="1930"/>
    <s v="19 Canterbury St"/>
    <s v="Hughesdale"/>
    <s v="Monash"/>
    <s v="Southern Metropolitan"/>
    <n v="10"/>
    <n v="2016"/>
  </r>
  <r>
    <d v="2016-10-31T00:00:00"/>
    <n v="1230000"/>
    <x v="1"/>
    <s v="Flanders &amp; Fish"/>
    <x v="1"/>
    <n v="3141"/>
    <n v="3"/>
    <n v="2"/>
    <n v="2"/>
    <n v="0"/>
    <n v="1998"/>
    <s v="43/100 Commercial Rd"/>
    <s v="South Yarra"/>
    <s v="Melbourne"/>
    <s v="Southern Metropolitan"/>
    <n v="10"/>
    <n v="2016"/>
  </r>
  <r>
    <d v="2016-10-31T00:00:00"/>
    <n v="570500"/>
    <x v="0"/>
    <s v="Cunninghams"/>
    <x v="1"/>
    <n v="3019"/>
    <n v="3"/>
    <n v="1"/>
    <n v="1"/>
    <n v="471"/>
    <n v="1960"/>
    <s v="19 Hughes St"/>
    <s v="Braybrook"/>
    <s v="Maribyrnong"/>
    <s v="Western Metropolitan"/>
    <n v="10"/>
    <n v="2016"/>
  </r>
  <r>
    <d v="2016-10-31T00:00:00"/>
    <n v="947500"/>
    <x v="0"/>
    <s v="Best Bricks"/>
    <x v="1"/>
    <n v="3189"/>
    <n v="4"/>
    <n v="2"/>
    <n v="2"/>
    <n v="609"/>
    <m/>
    <s v="16 Matilda Rd"/>
    <s v="Moorabbin"/>
    <s v="Kingston"/>
    <s v="Southern Metropolitan"/>
    <n v="10"/>
    <n v="2016"/>
  </r>
  <r>
    <d v="2016-10-31T00:00:00"/>
    <n v="850000"/>
    <x v="2"/>
    <s v="Jones and Jones"/>
    <x v="0"/>
    <n v="3185"/>
    <n v="3"/>
    <n v="2"/>
    <n v="2"/>
    <n v="108"/>
    <n v="2000"/>
    <s v="17/39 Horne St"/>
    <s v="Elsternwick"/>
    <s v="Glen Eira"/>
    <s v="Southern Metropolitan"/>
    <n v="10"/>
    <n v="2016"/>
  </r>
  <r>
    <d v="2016-10-31T00:00:00"/>
    <n v="445000"/>
    <x v="1"/>
    <s v="Cunninghams"/>
    <x v="1"/>
    <n v="3078"/>
    <n v="2"/>
    <n v="1"/>
    <n v="1"/>
    <n v="0"/>
    <n v="1970"/>
    <s v="7/59 Rathmines St"/>
    <s v="Fairfield"/>
    <s v="Darebin"/>
    <s v="Northern Metropolitan"/>
    <n v="10"/>
    <n v="2016"/>
  </r>
  <r>
    <d v="2016-10-31T00:00:00"/>
    <n v="485000"/>
    <x v="0"/>
    <s v="Property Barons"/>
    <x v="0"/>
    <n v="3072"/>
    <n v="3"/>
    <n v="1"/>
    <n v="1"/>
    <n v="244"/>
    <m/>
    <s v="1/61 Eton St"/>
    <s v="Preston"/>
    <s v="Darebin"/>
    <s v="Northern Metropolitan"/>
    <n v="10"/>
    <n v="2016"/>
  </r>
  <r>
    <d v="2016-10-31T00:00:00"/>
    <n v="767000"/>
    <x v="0"/>
    <s v="Metro Ladder"/>
    <x v="1"/>
    <n v="3073"/>
    <n v="3"/>
    <n v="1"/>
    <n v="2"/>
    <n v="561"/>
    <n v="1950"/>
    <s v="13 Whitby St"/>
    <s v="Reservoir"/>
    <s v="Darebin"/>
    <s v="Northern Metropolitan"/>
    <n v="10"/>
    <n v="2016"/>
  </r>
  <r>
    <d v="2016-10-31T00:00:00"/>
    <n v="1355000"/>
    <x v="0"/>
    <s v="Property Barons"/>
    <x v="1"/>
    <n v="3072"/>
    <n v="3"/>
    <n v="1"/>
    <n v="2"/>
    <n v="916"/>
    <m/>
    <s v="590 Murray Rd"/>
    <s v="Preston"/>
    <s v="Darebin"/>
    <s v="Northern Metropolitan"/>
    <n v="10"/>
    <n v="2016"/>
  </r>
  <r>
    <d v="2016-10-31T00:00:00"/>
    <n v="685000"/>
    <x v="0"/>
    <s v="Property Barons"/>
    <x v="1"/>
    <n v="3020"/>
    <n v="3"/>
    <n v="1"/>
    <n v="3"/>
    <n v="592"/>
    <m/>
    <s v="4 Isla St"/>
    <s v="Sunshine North"/>
    <s v="Brimbank"/>
    <s v="Western Metropolitan"/>
    <n v="10"/>
    <n v="2016"/>
  </r>
  <r>
    <d v="2016-10-31T00:00:00"/>
    <n v="1850000"/>
    <x v="0"/>
    <s v="Cunninghams"/>
    <x v="0"/>
    <n v="3102"/>
    <n v="5"/>
    <n v="3"/>
    <n v="4"/>
    <n v="787"/>
    <m/>
    <s v="30 Willow Gr"/>
    <s v="Kew East"/>
    <s v="Boroondara"/>
    <s v="Southern Metropolitan"/>
    <n v="10"/>
    <n v="2016"/>
  </r>
  <r>
    <d v="2016-10-31T00:00:00"/>
    <n v="3000000"/>
    <x v="0"/>
    <s v="Cunninghams"/>
    <x v="0"/>
    <n v="3104"/>
    <n v="4"/>
    <n v="3"/>
    <n v="2"/>
    <n v="1247"/>
    <m/>
    <s v="11 Stephens St"/>
    <s v="Balwyn North"/>
    <s v="Boroondara"/>
    <s v="Southern Metropolitan"/>
    <n v="10"/>
    <n v="2016"/>
  </r>
  <r>
    <d v="2016-10-31T00:00:00"/>
    <n v="3280000"/>
    <x v="0"/>
    <s v="Cunninghams"/>
    <x v="0"/>
    <n v="3101"/>
    <n v="5"/>
    <n v="5"/>
    <n v="2"/>
    <n v="480"/>
    <n v="1979"/>
    <s v="69 Malin St"/>
    <s v="Kew"/>
    <s v="Boroondara"/>
    <s v="Southern Metropolitan"/>
    <n v="10"/>
    <n v="2016"/>
  </r>
  <r>
    <d v="2016-10-31T00:00:00"/>
    <n v="705000"/>
    <x v="1"/>
    <s v="Property Barons"/>
    <x v="1"/>
    <n v="3079"/>
    <n v="2"/>
    <n v="1"/>
    <n v="1"/>
    <n v="94"/>
    <m/>
    <s v="4/13 Ivanhoe Pde"/>
    <s v="Ivanhoe"/>
    <s v="Banyule"/>
    <s v="Eastern Metropolitan"/>
    <n v="10"/>
    <n v="2016"/>
  </r>
  <r>
    <d v="2016-11-01T00:00:00"/>
    <n v="1000000"/>
    <x v="0"/>
    <s v="Cunninghams"/>
    <x v="1"/>
    <n v="3121"/>
    <n v="2"/>
    <n v="1"/>
    <n v="0"/>
    <n v="146"/>
    <m/>
    <s v="34 Green St"/>
    <s v="Cremorne"/>
    <s v="Yarra"/>
    <s v="Northern Metropolitan"/>
    <n v="11"/>
    <n v="2016"/>
  </r>
  <r>
    <d v="2016-11-01T00:00:00"/>
    <n v="812000"/>
    <x v="0"/>
    <s v="Jones and Jones"/>
    <x v="1"/>
    <n v="3058"/>
    <n v="3"/>
    <n v="1"/>
    <n v="1"/>
    <n v="370"/>
    <n v="1930"/>
    <s v="105 Moreland Rd"/>
    <s v="Coburg"/>
    <s v="Moreland"/>
    <s v="Northern Metropolitan"/>
    <n v="11"/>
    <n v="2016"/>
  </r>
  <r>
    <d v="2016-11-01T00:00:00"/>
    <n v="990000"/>
    <x v="0"/>
    <s v="Cunninghams"/>
    <x v="1"/>
    <n v="3056"/>
    <n v="3"/>
    <n v="1"/>
    <n v="2"/>
    <n v="410"/>
    <m/>
    <s v="2 Sheffield St"/>
    <s v="Brunswick"/>
    <s v="Moreland"/>
    <s v="Northern Metropolitan"/>
    <n v="11"/>
    <n v="2016"/>
  </r>
  <r>
    <d v="2016-11-01T00:00:00"/>
    <n v="1222500"/>
    <x v="0"/>
    <s v="Cunninghams"/>
    <x v="1"/>
    <n v="3056"/>
    <n v="3"/>
    <n v="1"/>
    <n v="0"/>
    <n v="331"/>
    <n v="1890"/>
    <s v="5 MacKenzie St"/>
    <s v="Brunswick"/>
    <s v="Moreland"/>
    <s v="Northern Metropolitan"/>
    <n v="11"/>
    <n v="2016"/>
  </r>
  <r>
    <d v="2016-11-01T00:00:00"/>
    <n v="391000"/>
    <x v="1"/>
    <s v="Cunninghams"/>
    <x v="1"/>
    <n v="3031"/>
    <n v="2"/>
    <n v="1"/>
    <n v="1"/>
    <n v="0"/>
    <n v="1970"/>
    <s v="1/15 Dartford St"/>
    <s v="Flemington"/>
    <s v="Moonee Valley"/>
    <s v="Northern Metropolitan"/>
    <n v="11"/>
    <n v="2016"/>
  </r>
  <r>
    <d v="2016-11-01T00:00:00"/>
    <n v="520000"/>
    <x v="2"/>
    <s v="Property Barons"/>
    <x v="1"/>
    <n v="3033"/>
    <n v="2"/>
    <n v="2"/>
    <n v="2"/>
    <n v="54"/>
    <m/>
    <s v="2 Hilltop Ct"/>
    <s v="Keilor East"/>
    <s v="Moonee Valley"/>
    <s v="Western Metropolitan"/>
    <n v="11"/>
    <n v="2016"/>
  </r>
  <r>
    <d v="2016-11-01T00:00:00"/>
    <n v="410000"/>
    <x v="2"/>
    <s v="Flanders &amp; Fish"/>
    <x v="0"/>
    <n v="3011"/>
    <n v="2"/>
    <n v="2"/>
    <n v="1"/>
    <n v="65"/>
    <n v="2014"/>
    <s v="9/6 Rosamond Rd"/>
    <s v="Footscray"/>
    <s v="Maribyrnong"/>
    <s v="Western Metropolitan"/>
    <n v="11"/>
    <n v="2016"/>
  </r>
  <r>
    <d v="2016-11-01T00:00:00"/>
    <n v="1275000"/>
    <x v="0"/>
    <s v="Property Barons"/>
    <x v="0"/>
    <n v="3108"/>
    <n v="3"/>
    <n v="1"/>
    <n v="1"/>
    <n v="720"/>
    <n v="1960"/>
    <s v="9 Gilmore Rd"/>
    <s v="Doncaster"/>
    <s v="Manningham"/>
    <s v="Eastern Metropolitan"/>
    <n v="11"/>
    <n v="2016"/>
  </r>
  <r>
    <d v="2016-11-01T00:00:00"/>
    <n v="1400000"/>
    <x v="0"/>
    <s v="Jones and Jones"/>
    <x v="1"/>
    <n v="3108"/>
    <n v="5"/>
    <n v="3"/>
    <n v="2"/>
    <n v="656"/>
    <n v="1985"/>
    <s v="36 Henry St"/>
    <s v="Doncaster"/>
    <s v="Manningham"/>
    <s v="Eastern Metropolitan"/>
    <n v="11"/>
    <n v="2016"/>
  </r>
  <r>
    <d v="2016-11-01T00:00:00"/>
    <n v="2440000"/>
    <x v="0"/>
    <s v="Metro Ladder"/>
    <x v="1"/>
    <n v="3016"/>
    <n v="4"/>
    <n v="3"/>
    <n v="3"/>
    <n v="500"/>
    <n v="2005"/>
    <s v="11 Sandpiper Pl"/>
    <s v="Williamstown"/>
    <s v="Hobsons Bay"/>
    <s v="Western Metropolitan"/>
    <n v="11"/>
    <n v="2016"/>
  </r>
  <r>
    <d v="2016-11-01T00:00:00"/>
    <n v="1300000"/>
    <x v="0"/>
    <s v="Jones and Jones"/>
    <x v="0"/>
    <n v="3204"/>
    <n v="4"/>
    <n v="2"/>
    <n v="2"/>
    <n v="697"/>
    <n v="1940"/>
    <s v="39 Luckins Rd"/>
    <s v="Bentleigh"/>
    <s v="Glen Eira"/>
    <s v="Southern Metropolitan"/>
    <n v="11"/>
    <n v="2016"/>
  </r>
  <r>
    <d v="2016-11-01T00:00:00"/>
    <n v="1080000"/>
    <x v="0"/>
    <s v="Property Barons"/>
    <x v="0"/>
    <n v="3072"/>
    <n v="3"/>
    <n v="2"/>
    <n v="1"/>
    <n v="369"/>
    <m/>
    <s v="2 Hope St"/>
    <s v="Preston"/>
    <s v="Darebin"/>
    <s v="Northern Metropolitan"/>
    <n v="11"/>
    <n v="2016"/>
  </r>
  <r>
    <d v="2016-11-01T00:00:00"/>
    <n v="435000"/>
    <x v="1"/>
    <s v="SJ"/>
    <x v="0"/>
    <n v="3124"/>
    <n v="2"/>
    <n v="1"/>
    <n v="1"/>
    <n v="896"/>
    <n v="1960"/>
    <s v="3/220 Warrigal Rd"/>
    <s v="Camberwell"/>
    <s v="Boroondara"/>
    <s v="Southern Metropolitan"/>
    <n v="11"/>
    <n v="2016"/>
  </r>
  <r>
    <d v="2016-11-01T00:00:00"/>
    <n v="760000"/>
    <x v="2"/>
    <s v="Sanders"/>
    <x v="1"/>
    <n v="3103"/>
    <n v="2"/>
    <n v="1"/>
    <n v="1"/>
    <n v="121"/>
    <n v="1960"/>
    <s v="11/22 Brenbeal St"/>
    <s v="Balwyn"/>
    <s v="Boroondara"/>
    <s v="Southern Metropolitan"/>
    <n v="11"/>
    <n v="2016"/>
  </r>
  <r>
    <d v="2016-11-01T00:00:00"/>
    <n v="1680000"/>
    <x v="2"/>
    <s v="Jones and Jones"/>
    <x v="1"/>
    <n v="3126"/>
    <n v="3"/>
    <n v="2"/>
    <n v="2"/>
    <n v="387"/>
    <m/>
    <s v="1/8 Faversham Rd"/>
    <s v="Canterbury"/>
    <s v="Boroondara"/>
    <s v="Southern Metropolitan"/>
    <n v="11"/>
    <n v="2016"/>
  </r>
  <r>
    <d v="2016-11-01T00:00:00"/>
    <n v="1800000"/>
    <x v="0"/>
    <s v="Sanders"/>
    <x v="0"/>
    <n v="3104"/>
    <n v="4"/>
    <n v="2"/>
    <n v="4"/>
    <n v="587"/>
    <n v="1960"/>
    <s v="41 Helston St"/>
    <s v="Balwyn North"/>
    <s v="Boroondara"/>
    <s v="Southern Metropolitan"/>
    <n v="11"/>
    <n v="2016"/>
  </r>
  <r>
    <d v="2016-11-01T00:00:00"/>
    <n v="2410000"/>
    <x v="0"/>
    <s v="Cunninghams"/>
    <x v="0"/>
    <n v="3146"/>
    <n v="5"/>
    <n v="2"/>
    <n v="2"/>
    <n v="654"/>
    <n v="2015"/>
    <s v="14 Queens Pde"/>
    <s v="Glen Iris"/>
    <s v="Boroondara"/>
    <s v="Southern Metropolitan"/>
    <n v="11"/>
    <n v="2016"/>
  </r>
  <r>
    <d v="2016-11-01T00:00:00"/>
    <n v="1760000"/>
    <x v="0"/>
    <s v="Flanders &amp; Fish"/>
    <x v="0"/>
    <n v="3187"/>
    <n v="5"/>
    <n v="3"/>
    <n v="2"/>
    <n v="601"/>
    <m/>
    <s v="7a Robinson St"/>
    <s v="Brighton East"/>
    <s v="Bayside"/>
    <s v="Southern Metropolitan"/>
    <n v="11"/>
    <n v="2016"/>
  </r>
  <r>
    <d v="2016-11-01T00:00:00"/>
    <n v="587000"/>
    <x v="1"/>
    <s v="Property Barons"/>
    <x v="1"/>
    <n v="3079"/>
    <n v="2"/>
    <n v="1"/>
    <n v="1"/>
    <n v="721"/>
    <n v="1960"/>
    <s v="6/14 Athelstane Gr"/>
    <s v="Ivanhoe"/>
    <s v="Banyule"/>
    <s v="Eastern Metropolitan"/>
    <n v="11"/>
    <n v="2016"/>
  </r>
  <r>
    <d v="2016-11-01T00:00:00"/>
    <n v="885000"/>
    <x v="0"/>
    <s v="Cunninghams"/>
    <x v="1"/>
    <n v="3081"/>
    <n v="3"/>
    <n v="1"/>
    <n v="1"/>
    <n v="666"/>
    <m/>
    <s v="40 Plunkett St"/>
    <s v="Bellfield"/>
    <s v="Banyule"/>
    <s v="Eastern Metropolitan"/>
    <n v="11"/>
    <n v="2016"/>
  </r>
  <r>
    <d v="2016-11-02T00:00:00"/>
    <n v="1625000"/>
    <x v="0"/>
    <s v="Property Barons"/>
    <x v="1"/>
    <n v="3128"/>
    <n v="4"/>
    <n v="2"/>
    <n v="2"/>
    <n v="620"/>
    <n v="1912"/>
    <s v="6 Bass St"/>
    <s v="Box Hill"/>
    <s v="Whitehorse"/>
    <s v="Eastern Metropolitan"/>
    <n v="11"/>
    <n v="2016"/>
  </r>
  <r>
    <d v="2016-11-02T00:00:00"/>
    <n v="1455000"/>
    <x v="0"/>
    <s v="Jones and Jones"/>
    <x v="1"/>
    <n v="3141"/>
    <n v="2"/>
    <n v="1"/>
    <n v="0"/>
    <n v="225"/>
    <n v="1890"/>
    <s v="26 Fawkner St"/>
    <s v="South Yarra"/>
    <s v="Stonnington"/>
    <s v="Southern Metropolitan"/>
    <n v="11"/>
    <n v="2016"/>
  </r>
  <r>
    <d v="2016-11-02T00:00:00"/>
    <n v="1456000"/>
    <x v="0"/>
    <s v="Jones and Jones"/>
    <x v="0"/>
    <n v="3146"/>
    <n v="3"/>
    <n v="1"/>
    <n v="2"/>
    <n v="504"/>
    <n v="1920"/>
    <s v="22 Wills St"/>
    <s v="Glen Iris"/>
    <s v="Stonnington"/>
    <s v="Southern Metropolitan"/>
    <n v="11"/>
    <n v="2016"/>
  </r>
  <r>
    <d v="2016-11-02T00:00:00"/>
    <n v="500000"/>
    <x v="1"/>
    <s v="Cunninghams"/>
    <x v="0"/>
    <n v="3182"/>
    <n v="2"/>
    <n v="2"/>
    <n v="2"/>
    <n v="0"/>
    <n v="2000"/>
    <s v="21/352 Canterbury Rd"/>
    <s v="St Kilda"/>
    <s v="Port Phillip"/>
    <s v="Southern Metropolitan"/>
    <n v="11"/>
    <n v="2016"/>
  </r>
  <r>
    <d v="2016-11-02T00:00:00"/>
    <n v="660000"/>
    <x v="1"/>
    <s v="Jones and Jones"/>
    <x v="0"/>
    <n v="3184"/>
    <n v="2"/>
    <n v="2"/>
    <n v="1"/>
    <n v="317"/>
    <m/>
    <s v="3/9 Poets Gr"/>
    <s v="Elwood"/>
    <s v="Port Phillip"/>
    <s v="Southern Metropolitan"/>
    <n v="11"/>
    <n v="2016"/>
  </r>
  <r>
    <d v="2016-11-02T00:00:00"/>
    <n v="720000"/>
    <x v="1"/>
    <s v="Melbourne Homes"/>
    <x v="0"/>
    <n v="3182"/>
    <n v="3"/>
    <n v="1"/>
    <n v="1"/>
    <n v="0"/>
    <m/>
    <s v="18/170 St Kilda Rd"/>
    <s v="St Kilda"/>
    <s v="Port Phillip"/>
    <s v="Southern Metropolitan"/>
    <n v="11"/>
    <n v="2016"/>
  </r>
  <r>
    <d v="2016-11-02T00:00:00"/>
    <n v="417000"/>
    <x v="0"/>
    <s v="Flanders &amp; Fish"/>
    <x v="1"/>
    <n v="3046"/>
    <n v="2"/>
    <n v="1"/>
    <n v="1"/>
    <n v="172"/>
    <n v="2013"/>
    <s v="3/48 William St"/>
    <s v="Glenroy"/>
    <s v="Moreland"/>
    <s v="Northern Metropolitan"/>
    <n v="11"/>
    <n v="2016"/>
  </r>
  <r>
    <d v="2016-11-02T00:00:00"/>
    <n v="475000"/>
    <x v="2"/>
    <s v="Property Barons"/>
    <x v="0"/>
    <n v="3046"/>
    <n v="2"/>
    <n v="1"/>
    <n v="1"/>
    <n v="118"/>
    <n v="2010"/>
    <s v="2/8 Gregory St"/>
    <s v="Oak Park"/>
    <s v="Moreland"/>
    <s v="Northern Metropolitan"/>
    <n v="11"/>
    <n v="2016"/>
  </r>
  <r>
    <d v="2016-11-02T00:00:00"/>
    <n v="690000"/>
    <x v="0"/>
    <s v="Metro Ladder"/>
    <x v="0"/>
    <n v="3060"/>
    <n v="3"/>
    <n v="2"/>
    <n v="2"/>
    <n v="576"/>
    <m/>
    <s v="159 Jukes Rd"/>
    <s v="Fawkner"/>
    <s v="Moreland"/>
    <s v="Northern Metropolitan"/>
    <n v="11"/>
    <n v="2016"/>
  </r>
  <r>
    <d v="2016-11-02T00:00:00"/>
    <n v="730000"/>
    <x v="0"/>
    <s v="Property Barons"/>
    <x v="1"/>
    <n v="3046"/>
    <n v="3"/>
    <n v="1"/>
    <n v="2"/>
    <n v="570"/>
    <n v="1970"/>
    <s v="27 Middle St"/>
    <s v="Hadfield"/>
    <s v="Moreland"/>
    <s v="Northern Metropolitan"/>
    <n v="11"/>
    <n v="2016"/>
  </r>
  <r>
    <d v="2016-11-02T00:00:00"/>
    <n v="737000"/>
    <x v="0"/>
    <s v="Flanders &amp; Fish"/>
    <x v="1"/>
    <n v="3046"/>
    <n v="3"/>
    <n v="1"/>
    <n v="4"/>
    <n v="640"/>
    <n v="1950"/>
    <s v="1 Gordon Ct"/>
    <s v="Glenroy"/>
    <s v="Moreland"/>
    <s v="Northern Metropolitan"/>
    <n v="11"/>
    <n v="2016"/>
  </r>
  <r>
    <d v="2016-11-02T00:00:00"/>
    <n v="2500000"/>
    <x v="0"/>
    <s v="Jones and Jones"/>
    <x v="1"/>
    <n v="3056"/>
    <n v="5"/>
    <n v="2"/>
    <n v="2"/>
    <n v="555"/>
    <n v="1890"/>
    <s v="222 Barkly St"/>
    <s v="Brunswick"/>
    <s v="Moreland"/>
    <s v="Northern Metropolitan"/>
    <n v="11"/>
    <n v="2016"/>
  </r>
  <r>
    <d v="2016-11-02T00:00:00"/>
    <n v="872000"/>
    <x v="1"/>
    <s v="Cunninghams"/>
    <x v="1"/>
    <n v="3040"/>
    <n v="3"/>
    <n v="1"/>
    <n v="1"/>
    <n v="862"/>
    <n v="1970"/>
    <s v="2/7 Graves St"/>
    <s v="Essendon"/>
    <s v="Moonee Valley"/>
    <s v="Western Metropolitan"/>
    <n v="11"/>
    <n v="2016"/>
  </r>
  <r>
    <d v="2016-11-02T00:00:00"/>
    <n v="1170000"/>
    <x v="0"/>
    <s v="Metro Ladder"/>
    <x v="1"/>
    <n v="3039"/>
    <n v="3"/>
    <n v="1"/>
    <n v="1"/>
    <n v="443"/>
    <n v="1930"/>
    <s v="25 Buckley St"/>
    <s v="Moonee Ponds"/>
    <s v="Moonee Valley"/>
    <s v="Western Metropolitan"/>
    <n v="11"/>
    <n v="2016"/>
  </r>
  <r>
    <d v="2016-11-02T00:00:00"/>
    <n v="1385000"/>
    <x v="0"/>
    <s v="Melbourne Homes"/>
    <x v="1"/>
    <n v="3040"/>
    <n v="3"/>
    <n v="2"/>
    <n v="1"/>
    <n v="619"/>
    <n v="1930"/>
    <s v="18 Vanberg Rd"/>
    <s v="Essendon"/>
    <s v="Moonee Valley"/>
    <s v="Western Metropolitan"/>
    <n v="11"/>
    <n v="2016"/>
  </r>
  <r>
    <d v="2016-11-02T00:00:00"/>
    <n v="865000"/>
    <x v="2"/>
    <s v="Jones and Jones"/>
    <x v="1"/>
    <n v="3148"/>
    <n v="3"/>
    <n v="2"/>
    <n v="2"/>
    <n v="277"/>
    <n v="2010"/>
    <s v="2/4 Lenna Ct"/>
    <s v="Chadstone"/>
    <s v="Monash"/>
    <s v="Southern Metropolitan"/>
    <n v="11"/>
    <n v="2016"/>
  </r>
  <r>
    <d v="2016-11-02T00:00:00"/>
    <n v="659000"/>
    <x v="1"/>
    <s v="Jones and Jones"/>
    <x v="0"/>
    <n v="3141"/>
    <n v="2"/>
    <n v="1"/>
    <n v="1"/>
    <n v="0"/>
    <n v="1940"/>
    <s v="4/957 Punt Rd"/>
    <s v="South Yarra"/>
    <s v="Melbourne"/>
    <s v="Southern Metropolitan"/>
    <n v="11"/>
    <n v="2016"/>
  </r>
  <r>
    <d v="2016-11-02T00:00:00"/>
    <n v="1300000"/>
    <x v="0"/>
    <s v="Jones and Jones"/>
    <x v="0"/>
    <n v="3105"/>
    <n v="4"/>
    <n v="3"/>
    <n v="1"/>
    <n v="604"/>
    <m/>
    <s v="24 Robert St"/>
    <s v="Bulleen"/>
    <s v="Manningham"/>
    <s v="Eastern Metropolitan"/>
    <n v="11"/>
    <n v="2016"/>
  </r>
  <r>
    <d v="2016-11-02T00:00:00"/>
    <n v="960000"/>
    <x v="0"/>
    <s v="Cunninghams"/>
    <x v="1"/>
    <n v="3189"/>
    <n v="3"/>
    <n v="1"/>
    <n v="1"/>
    <n v="593"/>
    <n v="1960"/>
    <s v="1 Rhonda Ct"/>
    <s v="Moorabbin"/>
    <s v="Kingston"/>
    <s v="Southern Metropolitan"/>
    <n v="11"/>
    <n v="2016"/>
  </r>
  <r>
    <d v="2016-11-02T00:00:00"/>
    <n v="495000"/>
    <x v="0"/>
    <s v="SJ"/>
    <x v="1"/>
    <n v="3047"/>
    <n v="3"/>
    <n v="1"/>
    <n v="2"/>
    <n v="598"/>
    <n v="1965"/>
    <s v="25 Bliburg St"/>
    <s v="Jacana"/>
    <s v="Hume"/>
    <s v="Northern Metropolitan"/>
    <n v="11"/>
    <n v="2016"/>
  </r>
  <r>
    <d v="2016-11-02T00:00:00"/>
    <n v="570000"/>
    <x v="1"/>
    <s v="Metro Ladder"/>
    <x v="1"/>
    <n v="3161"/>
    <n v="2"/>
    <n v="1"/>
    <n v="1"/>
    <n v="0"/>
    <m/>
    <s v="9/370 Orrong Rd"/>
    <s v="Caulfield North"/>
    <s v="Glen Eira"/>
    <s v="Southern Metropolitan"/>
    <n v="11"/>
    <n v="2016"/>
  </r>
  <r>
    <d v="2016-11-02T00:00:00"/>
    <n v="820000"/>
    <x v="1"/>
    <s v="Metro Ladder"/>
    <x v="1"/>
    <n v="3204"/>
    <n v="2"/>
    <n v="1"/>
    <n v="3"/>
    <n v="336"/>
    <n v="1960"/>
    <s v="1/7 Uonga Rd"/>
    <s v="Bentleigh"/>
    <s v="Glen Eira"/>
    <s v="Southern Metropolitan"/>
    <n v="11"/>
    <n v="2016"/>
  </r>
  <r>
    <d v="2016-11-02T00:00:00"/>
    <n v="731000"/>
    <x v="0"/>
    <s v="Property Barons"/>
    <x v="1"/>
    <n v="3073"/>
    <n v="3"/>
    <n v="1"/>
    <n v="2"/>
    <n v="779"/>
    <n v="1950"/>
    <s v="30 Ashton St"/>
    <s v="Reservoir"/>
    <s v="Darebin"/>
    <s v="Northern Metropolitan"/>
    <n v="11"/>
    <n v="2016"/>
  </r>
  <r>
    <d v="2016-11-02T00:00:00"/>
    <n v="874000"/>
    <x v="0"/>
    <s v="Cunninghams"/>
    <x v="1"/>
    <n v="3071"/>
    <n v="2"/>
    <n v="1"/>
    <n v="2"/>
    <n v="333"/>
    <n v="1985"/>
    <s v="314A Gillies St"/>
    <s v="Thornbury"/>
    <s v="Darebin"/>
    <s v="Northern Metropolitan"/>
    <n v="11"/>
    <n v="2016"/>
  </r>
  <r>
    <d v="2016-11-02T00:00:00"/>
    <n v="900000"/>
    <x v="0"/>
    <s v="Cunninghams"/>
    <x v="0"/>
    <n v="3072"/>
    <n v="3"/>
    <n v="1"/>
    <n v="1"/>
    <n v="472"/>
    <n v="1965"/>
    <s v="15 Watson St"/>
    <s v="Preston"/>
    <s v="Darebin"/>
    <s v="Northern Metropolitan"/>
    <n v="11"/>
    <n v="2016"/>
  </r>
  <r>
    <d v="2016-11-02T00:00:00"/>
    <n v="1800000"/>
    <x v="0"/>
    <s v="Jones and Jones"/>
    <x v="0"/>
    <n v="3103"/>
    <n v="4"/>
    <n v="2"/>
    <n v="2"/>
    <n v="577"/>
    <n v="1948"/>
    <s v="13 Naroo St"/>
    <s v="Balwyn"/>
    <s v="Boroondara"/>
    <s v="Southern Metropolitan"/>
    <n v="11"/>
    <n v="2016"/>
  </r>
  <r>
    <d v="2016-11-02T00:00:00"/>
    <n v="2310000"/>
    <x v="0"/>
    <s v="Cunninghams"/>
    <x v="1"/>
    <n v="3101"/>
    <n v="3"/>
    <n v="1"/>
    <n v="2"/>
    <n v="782"/>
    <n v="1920"/>
    <s v="31 Miller Gr"/>
    <s v="Kew"/>
    <s v="Boroondara"/>
    <s v="Southern Metropolitan"/>
    <n v="11"/>
    <n v="2016"/>
  </r>
  <r>
    <d v="2016-11-02T00:00:00"/>
    <n v="1450000"/>
    <x v="0"/>
    <s v="Jones and Jones"/>
    <x v="1"/>
    <n v="3188"/>
    <n v="4"/>
    <n v="2"/>
    <n v="3"/>
    <n v="450"/>
    <m/>
    <s v="29 Olive St"/>
    <s v="Hampton"/>
    <s v="Bayside"/>
    <s v="Southern Metropolitan"/>
    <n v="11"/>
    <n v="2016"/>
  </r>
  <r>
    <d v="2016-11-02T00:00:00"/>
    <n v="618000"/>
    <x v="1"/>
    <s v="Property Barons"/>
    <x v="1"/>
    <n v="3084"/>
    <n v="2"/>
    <n v="1"/>
    <n v="1"/>
    <n v="151"/>
    <n v="1980"/>
    <s v="4/32 Lower Plenty Rd"/>
    <s v="Rosanna"/>
    <s v="Banyule"/>
    <s v="Eastern Metropolitan"/>
    <n v="11"/>
    <n v="2016"/>
  </r>
  <r>
    <d v="2016-11-02T00:00:00"/>
    <n v="785000"/>
    <x v="0"/>
    <s v="Property Barons"/>
    <x v="1"/>
    <n v="3081"/>
    <n v="3"/>
    <n v="1"/>
    <n v="0"/>
    <n v="592"/>
    <n v="1950"/>
    <s v="14 Sackville St"/>
    <s v="Heidelberg Heights"/>
    <s v="Banyule"/>
    <s v="Eastern Metropolitan"/>
    <n v="11"/>
    <n v="2016"/>
  </r>
  <r>
    <d v="2016-11-03T00:00:00"/>
    <n v="465000"/>
    <x v="1"/>
    <s v="Jones and Jones"/>
    <x v="0"/>
    <n v="3065"/>
    <n v="1"/>
    <n v="1"/>
    <n v="1"/>
    <n v="0"/>
    <n v="2011"/>
    <s v="113/300 Young St"/>
    <s v="Fitzroy"/>
    <s v="Yarra"/>
    <s v="Northern Metropolitan"/>
    <n v="11"/>
    <n v="2016"/>
  </r>
  <r>
    <d v="2016-11-03T00:00:00"/>
    <n v="950000"/>
    <x v="0"/>
    <s v="Jones and Jones"/>
    <x v="0"/>
    <n v="3121"/>
    <n v="4"/>
    <n v="1"/>
    <n v="0"/>
    <n v="254"/>
    <n v="1890"/>
    <s v="249 Punt Rd"/>
    <s v="Richmond"/>
    <s v="Yarra"/>
    <s v="Northern Metropolitan"/>
    <n v="11"/>
    <n v="2016"/>
  </r>
  <r>
    <d v="2016-11-03T00:00:00"/>
    <n v="1555000"/>
    <x v="0"/>
    <s v="Cunninghams"/>
    <x v="1"/>
    <n v="3121"/>
    <n v="3"/>
    <n v="1"/>
    <n v="0"/>
    <n v="250"/>
    <n v="1900"/>
    <s v="32 Cameron St"/>
    <s v="Richmond"/>
    <s v="Yarra"/>
    <s v="Northern Metropolitan"/>
    <n v="11"/>
    <n v="2016"/>
  </r>
  <r>
    <d v="2016-11-03T00:00:00"/>
    <n v="1700000"/>
    <x v="0"/>
    <s v="Melbourne Homes"/>
    <x v="0"/>
    <n v="3054"/>
    <n v="3"/>
    <n v="1"/>
    <n v="2"/>
    <n v="341"/>
    <m/>
    <s v="76 Arnold St"/>
    <s v="Princes Hill"/>
    <s v="Yarra"/>
    <s v="Northern Metropolitan"/>
    <n v="11"/>
    <n v="2016"/>
  </r>
  <r>
    <d v="2016-11-03T00:00:00"/>
    <n v="645000"/>
    <x v="1"/>
    <s v="Cunninghams"/>
    <x v="1"/>
    <n v="3143"/>
    <n v="2"/>
    <n v="1"/>
    <n v="1"/>
    <n v="0"/>
    <n v="1960"/>
    <s v="18/41 Kooyong Rd"/>
    <s v="Armadale"/>
    <s v="Stonnington"/>
    <s v="Southern Metropolitan"/>
    <n v="11"/>
    <n v="2016"/>
  </r>
  <r>
    <d v="2016-11-03T00:00:00"/>
    <n v="2001000"/>
    <x v="0"/>
    <s v="Cunninghams"/>
    <x v="1"/>
    <n v="3145"/>
    <n v="4"/>
    <n v="2"/>
    <n v="2"/>
    <n v="526"/>
    <n v="1910"/>
    <s v="2 Tennyson St"/>
    <s v="Malvern East"/>
    <s v="Stonnington"/>
    <s v="Southern Metropolitan"/>
    <n v="11"/>
    <n v="2016"/>
  </r>
  <r>
    <d v="2016-11-03T00:00:00"/>
    <n v="385000"/>
    <x v="1"/>
    <s v="Metro Ladder"/>
    <x v="0"/>
    <n v="3182"/>
    <n v="1"/>
    <n v="1"/>
    <n v="1"/>
    <n v="0"/>
    <n v="2005"/>
    <s v="26/12 Fitzroy St"/>
    <s v="St Kilda"/>
    <s v="Port Phillip"/>
    <s v="Southern Metropolitan"/>
    <n v="11"/>
    <n v="2016"/>
  </r>
  <r>
    <d v="2016-11-03T00:00:00"/>
    <n v="550000"/>
    <x v="1"/>
    <s v="Metro Ladder"/>
    <x v="0"/>
    <n v="3046"/>
    <n v="3"/>
    <n v="1"/>
    <n v="1"/>
    <n v="196"/>
    <m/>
    <s v="2/21 Gregory St"/>
    <s v="Oak Park"/>
    <s v="Moreland"/>
    <s v="Northern Metropolitan"/>
    <n v="11"/>
    <n v="2016"/>
  </r>
  <r>
    <d v="2016-11-03T00:00:00"/>
    <n v="570500"/>
    <x v="0"/>
    <s v="Cunninghams"/>
    <x v="1"/>
    <n v="3060"/>
    <n v="4"/>
    <n v="2"/>
    <n v="1"/>
    <n v="430"/>
    <m/>
    <s v="1 Imaroo St"/>
    <s v="Fawkner"/>
    <s v="Moreland"/>
    <s v="Northern Metropolitan"/>
    <n v="11"/>
    <n v="2016"/>
  </r>
  <r>
    <d v="2016-11-03T00:00:00"/>
    <n v="880000"/>
    <x v="0"/>
    <s v="Melbourne Homes"/>
    <x v="0"/>
    <n v="3039"/>
    <n v="3"/>
    <n v="2"/>
    <n v="2"/>
    <n v="315"/>
    <m/>
    <s v="20 Scotia St"/>
    <s v="Moonee Ponds"/>
    <s v="Moonee Valley"/>
    <s v="Western Metropolitan"/>
    <n v="11"/>
    <n v="2016"/>
  </r>
  <r>
    <d v="2016-11-03T00:00:00"/>
    <n v="438000"/>
    <x v="0"/>
    <s v="Metro Ladder"/>
    <x v="1"/>
    <n v="3012"/>
    <n v="2"/>
    <n v="1"/>
    <n v="2"/>
    <n v="0"/>
    <n v="1970"/>
    <s v="12/32 Argyle St"/>
    <s v="West Footscray"/>
    <s v="Maribyrnong"/>
    <s v="Western Metropolitan"/>
    <n v="11"/>
    <n v="2016"/>
  </r>
  <r>
    <d v="2016-11-03T00:00:00"/>
    <n v="1065000"/>
    <x v="0"/>
    <s v="Cunninghams"/>
    <x v="1"/>
    <n v="3107"/>
    <n v="3"/>
    <n v="1"/>
    <n v="2"/>
    <n v="664"/>
    <m/>
    <s v="36 Howitt Dr"/>
    <s v="Templestowe Lower"/>
    <s v="Manningham"/>
    <s v="Eastern Metropolitan"/>
    <n v="11"/>
    <n v="2016"/>
  </r>
  <r>
    <d v="2016-11-03T00:00:00"/>
    <n v="415000"/>
    <x v="1"/>
    <s v="Sanders"/>
    <x v="1"/>
    <n v="3016"/>
    <n v="2"/>
    <n v="1"/>
    <n v="1"/>
    <n v="0"/>
    <m/>
    <s v="24/18 Station Rd"/>
    <s v="Williamstown"/>
    <s v="Hobsons Bay"/>
    <s v="Western Metropolitan"/>
    <n v="11"/>
    <n v="2016"/>
  </r>
  <r>
    <d v="2016-11-03T00:00:00"/>
    <n v="275500"/>
    <x v="1"/>
    <s v="Flanders &amp; Fish"/>
    <x v="0"/>
    <n v="3162"/>
    <n v="1"/>
    <n v="1"/>
    <n v="1"/>
    <n v="0"/>
    <n v="1960"/>
    <s v="10/468 Kooyong Rd"/>
    <s v="Caulfield South"/>
    <s v="Glen Eira"/>
    <s v="Southern Metropolitan"/>
    <n v="11"/>
    <n v="2016"/>
  </r>
  <r>
    <d v="2016-11-03T00:00:00"/>
    <n v="1715000"/>
    <x v="0"/>
    <s v="Jones and Jones"/>
    <x v="1"/>
    <n v="3204"/>
    <n v="4"/>
    <n v="2"/>
    <n v="2"/>
    <n v="705"/>
    <n v="1922"/>
    <s v="37 Thompson St"/>
    <s v="Ormond"/>
    <s v="Glen Eira"/>
    <s v="Southern Metropolitan"/>
    <n v="11"/>
    <n v="2016"/>
  </r>
  <r>
    <d v="2016-11-03T00:00:00"/>
    <n v="427500"/>
    <x v="1"/>
    <s v="Cunninghams"/>
    <x v="1"/>
    <n v="3073"/>
    <n v="2"/>
    <n v="1"/>
    <n v="1"/>
    <n v="146"/>
    <n v="1980"/>
    <s v="4/1 Ashley St"/>
    <s v="Reservoir"/>
    <s v="Darebin"/>
    <s v="Northern Metropolitan"/>
    <n v="11"/>
    <n v="2016"/>
  </r>
  <r>
    <d v="2016-11-03T00:00:00"/>
    <n v="865000"/>
    <x v="2"/>
    <s v="Cunninghams"/>
    <x v="0"/>
    <n v="3071"/>
    <n v="3"/>
    <n v="2"/>
    <n v="2"/>
    <n v="158"/>
    <m/>
    <s v="72 Gooch St"/>
    <s v="Thornbury"/>
    <s v="Darebin"/>
    <s v="Northern Metropolitan"/>
    <n v="11"/>
    <n v="2016"/>
  </r>
  <r>
    <d v="2016-11-03T00:00:00"/>
    <n v="925000"/>
    <x v="0"/>
    <s v="Jones and Jones"/>
    <x v="1"/>
    <n v="3072"/>
    <n v="3"/>
    <n v="1"/>
    <n v="2"/>
    <n v="693"/>
    <n v="1950"/>
    <s v="21 Dunstan St"/>
    <s v="Preston"/>
    <s v="Darebin"/>
    <s v="Northern Metropolitan"/>
    <n v="11"/>
    <n v="2016"/>
  </r>
  <r>
    <d v="2016-11-03T00:00:00"/>
    <n v="1164000"/>
    <x v="0"/>
    <s v="Jones and Jones"/>
    <x v="1"/>
    <n v="3071"/>
    <n v="2"/>
    <n v="2"/>
    <n v="0"/>
    <n v="206"/>
    <m/>
    <s v="36 Rossmoyne St"/>
    <s v="Thornbury"/>
    <s v="Darebin"/>
    <s v="Northern Metropolitan"/>
    <n v="11"/>
    <n v="2016"/>
  </r>
  <r>
    <d v="2016-11-03T00:00:00"/>
    <n v="715000"/>
    <x v="0"/>
    <s v="Best Bricks"/>
    <x v="1"/>
    <n v="3020"/>
    <n v="2"/>
    <n v="1"/>
    <n v="2"/>
    <n v="588"/>
    <m/>
    <s v="93 Westmoreland Rd"/>
    <s v="Sunshine North"/>
    <s v="Brimbank"/>
    <s v="Western Metropolitan"/>
    <n v="11"/>
    <n v="2016"/>
  </r>
  <r>
    <d v="2016-11-03T00:00:00"/>
    <n v="4350000"/>
    <x v="0"/>
    <s v="Cunninghams"/>
    <x v="1"/>
    <n v="3101"/>
    <n v="5"/>
    <n v="3"/>
    <n v="2"/>
    <n v="853"/>
    <n v="1930"/>
    <s v="9 Ross St"/>
    <s v="Kew"/>
    <s v="Boroondara"/>
    <s v="Southern Metropolitan"/>
    <n v="11"/>
    <n v="2016"/>
  </r>
  <r>
    <d v="2016-11-03T00:00:00"/>
    <n v="1460000"/>
    <x v="0"/>
    <s v="Jones and Jones"/>
    <x v="1"/>
    <n v="3188"/>
    <n v="3"/>
    <n v="2"/>
    <n v="2"/>
    <n v="413"/>
    <n v="1970"/>
    <s v="1/33 Holyrood St"/>
    <s v="Hampton"/>
    <s v="Bayside"/>
    <s v="Southern Metropolitan"/>
    <n v="11"/>
    <n v="2016"/>
  </r>
  <r>
    <d v="2016-11-03T00:00:00"/>
    <n v="2550000"/>
    <x v="0"/>
    <s v="Property Barons"/>
    <x v="0"/>
    <n v="3084"/>
    <n v="4"/>
    <n v="2"/>
    <n v="2"/>
    <n v="1484"/>
    <n v="1970"/>
    <s v="8 Outlook Dr"/>
    <s v="Eaglemont"/>
    <s v="Banyule"/>
    <s v="Eastern Metropolitan"/>
    <n v="11"/>
    <n v="2016"/>
  </r>
  <r>
    <d v="2016-11-04T00:00:00"/>
    <n v="1421000"/>
    <x v="0"/>
    <s v="Cunninghams"/>
    <x v="1"/>
    <n v="3121"/>
    <n v="2"/>
    <n v="1"/>
    <n v="0"/>
    <n v="196"/>
    <m/>
    <s v="36 Charlotte St"/>
    <s v="Richmond"/>
    <s v="Yarra"/>
    <s v="Northern Metropolitan"/>
    <n v="11"/>
    <n v="2016"/>
  </r>
  <r>
    <d v="2016-11-04T00:00:00"/>
    <n v="838000"/>
    <x v="1"/>
    <s v="Metro Ladder"/>
    <x v="1"/>
    <n v="3142"/>
    <n v="2"/>
    <n v="1"/>
    <n v="1"/>
    <n v="0"/>
    <m/>
    <s v="1/53 Grange Rd"/>
    <s v="Toorak"/>
    <s v="Stonnington"/>
    <s v="Southern Metropolitan"/>
    <n v="11"/>
    <n v="2016"/>
  </r>
  <r>
    <d v="2016-11-04T00:00:00"/>
    <n v="891000"/>
    <x v="0"/>
    <s v="Sanders"/>
    <x v="1"/>
    <n v="3205"/>
    <n v="3"/>
    <n v="2"/>
    <n v="1"/>
    <n v="0"/>
    <m/>
    <s v="93A Eastern Rd"/>
    <s v="South Melbourne"/>
    <s v="Port Phillip"/>
    <s v="Southern Metropolitan"/>
    <n v="11"/>
    <n v="2016"/>
  </r>
  <r>
    <d v="2016-11-04T00:00:00"/>
    <n v="1562500"/>
    <x v="0"/>
    <s v="Sanders"/>
    <x v="1"/>
    <n v="3206"/>
    <n v="2"/>
    <n v="1"/>
    <n v="0"/>
    <n v="141"/>
    <n v="1890"/>
    <s v="364 Montague St"/>
    <s v="Albert Park"/>
    <s v="Port Phillip"/>
    <s v="Southern Metropolitan"/>
    <n v="11"/>
    <n v="2016"/>
  </r>
  <r>
    <d v="2016-11-04T00:00:00"/>
    <n v="815000"/>
    <x v="0"/>
    <s v="Cunninghams"/>
    <x v="1"/>
    <n v="3044"/>
    <n v="3"/>
    <n v="1"/>
    <n v="2"/>
    <n v="628"/>
    <m/>
    <s v="12 Northumberland Rd"/>
    <s v="Pascoe Vale"/>
    <s v="Moreland"/>
    <s v="Northern Metropolitan"/>
    <n v="11"/>
    <n v="2016"/>
  </r>
  <r>
    <d v="2016-11-04T00:00:00"/>
    <n v="1050000"/>
    <x v="2"/>
    <s v="Jones and Jones"/>
    <x v="0"/>
    <n v="3057"/>
    <n v="3"/>
    <n v="3"/>
    <n v="2"/>
    <n v="87"/>
    <n v="1998"/>
    <s v="2/33 Linden St"/>
    <s v="Brunswick East"/>
    <s v="Moreland"/>
    <s v="Northern Metropolitan"/>
    <n v="11"/>
    <n v="2016"/>
  </r>
  <r>
    <d v="2016-11-04T00:00:00"/>
    <n v="1175000"/>
    <x v="0"/>
    <s v="Jones and Jones"/>
    <x v="0"/>
    <n v="3056"/>
    <n v="4"/>
    <n v="1"/>
    <n v="2"/>
    <n v="319"/>
    <m/>
    <s v="329 Brunswick Rd"/>
    <s v="Brunswick"/>
    <s v="Moreland"/>
    <s v="Northern Metropolitan"/>
    <n v="11"/>
    <n v="2016"/>
  </r>
  <r>
    <d v="2016-11-04T00:00:00"/>
    <n v="1900000"/>
    <x v="0"/>
    <s v="Metro Ladder"/>
    <x v="0"/>
    <n v="3058"/>
    <n v="6"/>
    <n v="2"/>
    <n v="2"/>
    <n v="1060"/>
    <m/>
    <s v="56 The Grove"/>
    <s v="Coburg"/>
    <s v="Moreland"/>
    <s v="Northern Metropolitan"/>
    <n v="11"/>
    <n v="2016"/>
  </r>
  <r>
    <d v="2016-11-04T00:00:00"/>
    <n v="630000"/>
    <x v="1"/>
    <s v="Cunninghams"/>
    <x v="1"/>
    <n v="3040"/>
    <n v="2"/>
    <n v="1"/>
    <n v="1"/>
    <n v="0"/>
    <n v="1975"/>
    <s v="1/1 Thomson St"/>
    <s v="Essendon"/>
    <s v="Moonee Valley"/>
    <s v="Western Metropolitan"/>
    <n v="11"/>
    <n v="2016"/>
  </r>
  <r>
    <d v="2016-11-04T00:00:00"/>
    <n v="1350000"/>
    <x v="0"/>
    <s v="Jones and Jones"/>
    <x v="1"/>
    <n v="3166"/>
    <n v="3"/>
    <n v="1"/>
    <n v="2"/>
    <n v="698"/>
    <m/>
    <s v="8 Skipton Rd"/>
    <s v="Hughesdale"/>
    <s v="Monash"/>
    <s v="Southern Metropolitan"/>
    <n v="11"/>
    <n v="2016"/>
  </r>
  <r>
    <d v="2016-11-04T00:00:00"/>
    <n v="770000"/>
    <x v="0"/>
    <s v="Maxwells"/>
    <x v="0"/>
    <n v="3013"/>
    <n v="3"/>
    <n v="1"/>
    <n v="2"/>
    <n v="323"/>
    <n v="1960"/>
    <s v="7/87 Gamon St"/>
    <s v="Yarraville"/>
    <s v="Maribyrnong"/>
    <s v="Western Metropolitan"/>
    <n v="11"/>
    <n v="2016"/>
  </r>
  <r>
    <d v="2016-11-04T00:00:00"/>
    <n v="850000"/>
    <x v="0"/>
    <s v="Cunninghams"/>
    <x v="0"/>
    <n v="3012"/>
    <n v="4"/>
    <n v="1"/>
    <n v="3"/>
    <n v="511"/>
    <m/>
    <s v="120 Cross St"/>
    <s v="West Footscray"/>
    <s v="Maribyrnong"/>
    <s v="Western Metropolitan"/>
    <n v="11"/>
    <n v="2016"/>
  </r>
  <r>
    <d v="2016-11-04T00:00:00"/>
    <n v="1180000"/>
    <x v="0"/>
    <s v="Property Barons"/>
    <x v="1"/>
    <n v="3108"/>
    <n v="3"/>
    <n v="1"/>
    <n v="2"/>
    <n v="657"/>
    <m/>
    <s v="41 Burgundy Dr"/>
    <s v="Doncaster"/>
    <s v="Manningham"/>
    <s v="Eastern Metropolitan"/>
    <n v="11"/>
    <n v="2016"/>
  </r>
  <r>
    <d v="2016-11-04T00:00:00"/>
    <n v="368000"/>
    <x v="0"/>
    <s v="Maxwells"/>
    <x v="0"/>
    <n v="3061"/>
    <n v="3"/>
    <n v="1"/>
    <n v="2"/>
    <n v="600"/>
    <m/>
    <s v="11 Bailey Ct"/>
    <s v="Campbellfield"/>
    <s v="Hume"/>
    <s v="Northern Metropolitan"/>
    <n v="11"/>
    <n v="2016"/>
  </r>
  <r>
    <d v="2016-11-04T00:00:00"/>
    <n v="525500"/>
    <x v="1"/>
    <s v="Cunninghams"/>
    <x v="1"/>
    <n v="3162"/>
    <n v="2"/>
    <n v="1"/>
    <n v="1"/>
    <n v="831"/>
    <n v="1970"/>
    <s v="1/19 Trevascus St"/>
    <s v="Caulfield South"/>
    <s v="Glen Eira"/>
    <s v="Southern Metropolitan"/>
    <n v="11"/>
    <n v="2016"/>
  </r>
  <r>
    <d v="2016-11-04T00:00:00"/>
    <n v="440000"/>
    <x v="1"/>
    <s v="Cunninghams"/>
    <x v="0"/>
    <n v="3073"/>
    <n v="2"/>
    <n v="1"/>
    <n v="2"/>
    <n v="132"/>
    <n v="1980"/>
    <s v="2/102 Rathcown Rd"/>
    <s v="Reservoir"/>
    <s v="Darebin"/>
    <s v="Northern Metropolitan"/>
    <n v="11"/>
    <n v="2016"/>
  </r>
  <r>
    <d v="2016-11-04T00:00:00"/>
    <n v="620000"/>
    <x v="0"/>
    <s v="Property Barons"/>
    <x v="0"/>
    <n v="3073"/>
    <n v="3"/>
    <n v="1"/>
    <n v="2"/>
    <n v="762"/>
    <m/>
    <s v="10 Ryan St"/>
    <s v="Reservoir"/>
    <s v="Darebin"/>
    <s v="Northern Metropolitan"/>
    <n v="11"/>
    <n v="2016"/>
  </r>
  <r>
    <d v="2016-11-04T00:00:00"/>
    <n v="895500"/>
    <x v="0"/>
    <s v="Property Barons"/>
    <x v="1"/>
    <n v="3073"/>
    <n v="4"/>
    <n v="2"/>
    <n v="4"/>
    <n v="864"/>
    <m/>
    <s v="30 Godley St"/>
    <s v="Reservoir"/>
    <s v="Darebin"/>
    <s v="Northern Metropolitan"/>
    <n v="11"/>
    <n v="2016"/>
  </r>
  <r>
    <d v="2016-11-04T00:00:00"/>
    <n v="1950000"/>
    <x v="0"/>
    <s v="Jones and Jones"/>
    <x v="1"/>
    <n v="3070"/>
    <n v="4"/>
    <n v="1"/>
    <n v="2"/>
    <n v="608"/>
    <n v="1870"/>
    <s v="13 Helen St"/>
    <s v="Northcote"/>
    <s v="Darebin"/>
    <s v="Northern Metropolitan"/>
    <n v="11"/>
    <n v="2016"/>
  </r>
  <r>
    <d v="2016-11-04T00:00:00"/>
    <n v="461000"/>
    <x v="0"/>
    <s v="Metro Ladder"/>
    <x v="1"/>
    <n v="3021"/>
    <n v="3"/>
    <n v="1"/>
    <n v="0"/>
    <n v="534"/>
    <m/>
    <s v="16 Driscolls Rd"/>
    <s v="Kealba"/>
    <s v="Brimbank"/>
    <s v="Western Metropolitan"/>
    <n v="11"/>
    <n v="2016"/>
  </r>
  <r>
    <d v="2016-11-04T00:00:00"/>
    <n v="1430000"/>
    <x v="0"/>
    <s v="Maxwells"/>
    <x v="1"/>
    <n v="3124"/>
    <n v="3"/>
    <n v="2"/>
    <n v="2"/>
    <n v="244"/>
    <m/>
    <s v="2/37 Donna Buang St"/>
    <s v="Camberwell"/>
    <s v="Boroondara"/>
    <s v="Southern Metropolitan"/>
    <n v="11"/>
    <n v="2016"/>
  </r>
  <r>
    <d v="2016-11-04T00:00:00"/>
    <n v="1550000"/>
    <x v="0"/>
    <s v="Cunninghams"/>
    <x v="1"/>
    <n v="3146"/>
    <n v="4"/>
    <n v="2"/>
    <n v="2"/>
    <n v="662"/>
    <m/>
    <s v="39 Welfare Pde"/>
    <s v="Glen Iris"/>
    <s v="Boroondara"/>
    <s v="Southern Metropolitan"/>
    <n v="11"/>
    <n v="2016"/>
  </r>
  <r>
    <d v="2016-11-04T00:00:00"/>
    <n v="2910000"/>
    <x v="0"/>
    <s v="Cunninghams"/>
    <x v="1"/>
    <n v="3104"/>
    <n v="4"/>
    <n v="3"/>
    <n v="2"/>
    <n v="1070"/>
    <n v="1992"/>
    <s v="15 Moody St"/>
    <s v="Balwyn North"/>
    <s v="Boroondara"/>
    <s v="Southern Metropolitan"/>
    <n v="11"/>
    <n v="2016"/>
  </r>
  <r>
    <d v="2016-11-04T00:00:00"/>
    <n v="715000"/>
    <x v="0"/>
    <s v="Property Barons"/>
    <x v="1"/>
    <n v="3081"/>
    <n v="4"/>
    <n v="2"/>
    <n v="2"/>
    <n v="521"/>
    <n v="1990"/>
    <s v="5 Barce Pl"/>
    <s v="Heidelberg West"/>
    <s v="Banyule"/>
    <s v="Eastern Metropolitan"/>
    <n v="11"/>
    <n v="2016"/>
  </r>
  <r>
    <d v="2016-11-04T00:00:00"/>
    <n v="800000"/>
    <x v="0"/>
    <s v="Best Bricks"/>
    <x v="1"/>
    <n v="3081"/>
    <n v="3"/>
    <n v="1"/>
    <n v="3"/>
    <n v="633"/>
    <n v="1950"/>
    <s v="186 Oriel Rd"/>
    <s v="Heidelberg West"/>
    <s v="Banyule"/>
    <s v="Eastern Metropolitan"/>
    <n v="11"/>
    <n v="2016"/>
  </r>
  <r>
    <d v="2016-11-05T00:00:00"/>
    <n v="1180000"/>
    <x v="0"/>
    <s v="Jones and Jones"/>
    <x v="1"/>
    <n v="3067"/>
    <n v="2"/>
    <n v="1"/>
    <n v="0"/>
    <n v="162"/>
    <n v="1900"/>
    <s v="47 Studley St"/>
    <s v="Abbotsford"/>
    <s v="Yarra"/>
    <s v="Northern Metropolitan"/>
    <n v="11"/>
    <n v="2016"/>
  </r>
  <r>
    <d v="2016-11-05T00:00:00"/>
    <n v="1530000"/>
    <x v="0"/>
    <s v="Flanders &amp; Fish"/>
    <x v="1"/>
    <n v="3127"/>
    <n v="4"/>
    <n v="2"/>
    <n v="2"/>
    <n v="486"/>
    <n v="1890"/>
    <s v="8 Charles St"/>
    <s v="Surrey Hills"/>
    <s v="Whitehorse"/>
    <s v="Southern Metropolitan"/>
    <n v="11"/>
    <n v="2016"/>
  </r>
  <r>
    <d v="2016-11-05T00:00:00"/>
    <n v="681000"/>
    <x v="1"/>
    <s v="Zimmerman"/>
    <x v="1"/>
    <n v="3181"/>
    <n v="2"/>
    <n v="2"/>
    <n v="1"/>
    <n v="0"/>
    <n v="1995"/>
    <s v="5/327 Dandenong Rd"/>
    <s v="Prahran"/>
    <s v="Stonnington"/>
    <s v="Southern Metropolitan"/>
    <n v="11"/>
    <n v="2016"/>
  </r>
  <r>
    <d v="2016-11-05T00:00:00"/>
    <n v="995000"/>
    <x v="1"/>
    <s v="Cunninghams"/>
    <x v="1"/>
    <n v="3143"/>
    <n v="3"/>
    <n v="2"/>
    <n v="2"/>
    <n v="0"/>
    <n v="1998"/>
    <s v="14/71 Denbigh Rd"/>
    <s v="Armadale"/>
    <s v="Stonnington"/>
    <s v="Southern Metropolitan"/>
    <n v="11"/>
    <n v="2016"/>
  </r>
  <r>
    <d v="2016-11-05T00:00:00"/>
    <n v="1500000"/>
    <x v="0"/>
    <s v="Jones and Jones"/>
    <x v="1"/>
    <n v="3181"/>
    <n v="2"/>
    <n v="1"/>
    <n v="2"/>
    <n v="0"/>
    <n v="1928"/>
    <s v="50 Andrew St"/>
    <s v="Windsor"/>
    <s v="Stonnington"/>
    <s v="Southern Metropolitan"/>
    <n v="11"/>
    <n v="2016"/>
  </r>
  <r>
    <d v="2016-11-05T00:00:00"/>
    <n v="1850000"/>
    <x v="0"/>
    <s v="Cunninghams"/>
    <x v="0"/>
    <n v="3181"/>
    <n v="3"/>
    <n v="1"/>
    <n v="2"/>
    <n v="361"/>
    <m/>
    <s v="56 Henry St"/>
    <s v="Windsor"/>
    <s v="Stonnington"/>
    <s v="Southern Metropolitan"/>
    <n v="11"/>
    <n v="2016"/>
  </r>
  <r>
    <d v="2016-11-05T00:00:00"/>
    <n v="2205000"/>
    <x v="1"/>
    <s v="Jones and Jones"/>
    <x v="1"/>
    <n v="3142"/>
    <n v="3"/>
    <n v="2"/>
    <n v="2"/>
    <n v="0"/>
    <n v="2014"/>
    <s v="3/1085 Malvern Rd"/>
    <s v="Toorak"/>
    <s v="Stonnington"/>
    <s v="Southern Metropolitan"/>
    <n v="11"/>
    <n v="2016"/>
  </r>
  <r>
    <d v="2016-11-05T00:00:00"/>
    <n v="630000"/>
    <x v="1"/>
    <s v="Jones and Jones"/>
    <x v="1"/>
    <n v="3184"/>
    <n v="2"/>
    <n v="1"/>
    <n v="1"/>
    <n v="0"/>
    <n v="1960"/>
    <s v="1/125 Glen Huntly Rd"/>
    <s v="Elwood"/>
    <s v="Port Phillip"/>
    <s v="Southern Metropolitan"/>
    <n v="11"/>
    <n v="2016"/>
  </r>
  <r>
    <d v="2016-11-05T00:00:00"/>
    <n v="878500"/>
    <x v="0"/>
    <s v="Metro Ladder"/>
    <x v="1"/>
    <n v="3184"/>
    <n v="3"/>
    <n v="2"/>
    <n v="1"/>
    <n v="75"/>
    <n v="2002"/>
    <s v="2/509 St Kilda St"/>
    <s v="Elwood"/>
    <s v="Port Phillip"/>
    <s v="Southern Metropolitan"/>
    <n v="11"/>
    <n v="2016"/>
  </r>
  <r>
    <d v="2016-11-05T00:00:00"/>
    <n v="2116000"/>
    <x v="0"/>
    <s v="Jones and Jones"/>
    <x v="1"/>
    <n v="3184"/>
    <n v="3"/>
    <n v="1"/>
    <n v="2"/>
    <n v="463"/>
    <m/>
    <s v="31 Goldsmith St"/>
    <s v="Elwood"/>
    <s v="Port Phillip"/>
    <s v="Southern Metropolitan"/>
    <n v="11"/>
    <n v="2016"/>
  </r>
  <r>
    <d v="2016-11-05T00:00:00"/>
    <n v="730000"/>
    <x v="0"/>
    <s v="Property Barons"/>
    <x v="1"/>
    <n v="3046"/>
    <n v="2"/>
    <n v="1"/>
    <n v="1"/>
    <n v="705"/>
    <n v="1950"/>
    <s v="137 Glenroy Rd"/>
    <s v="Glenroy"/>
    <s v="Moreland"/>
    <s v="Northern Metropolitan"/>
    <n v="11"/>
    <n v="2016"/>
  </r>
  <r>
    <d v="2016-11-05T00:00:00"/>
    <n v="770000"/>
    <x v="0"/>
    <s v="Property Barons"/>
    <x v="0"/>
    <n v="3044"/>
    <n v="3"/>
    <n v="1"/>
    <n v="3"/>
    <n v="464"/>
    <n v="1955"/>
    <s v="7 Dorothy St"/>
    <s v="Pascoe Vale"/>
    <s v="Moreland"/>
    <s v="Northern Metropolitan"/>
    <n v="11"/>
    <n v="2016"/>
  </r>
  <r>
    <d v="2016-11-05T00:00:00"/>
    <n v="1802500"/>
    <x v="0"/>
    <s v="Jones and Jones"/>
    <x v="1"/>
    <n v="3056"/>
    <n v="4"/>
    <n v="3"/>
    <n v="1"/>
    <n v="238"/>
    <n v="1910"/>
    <s v="9 Blair St"/>
    <s v="Brunswick"/>
    <s v="Moreland"/>
    <s v="Northern Metropolitan"/>
    <n v="11"/>
    <n v="2016"/>
  </r>
  <r>
    <d v="2016-11-05T00:00:00"/>
    <n v="1000000"/>
    <x v="2"/>
    <s v="Cunninghams"/>
    <x v="1"/>
    <n v="3032"/>
    <n v="3"/>
    <n v="2"/>
    <n v="2"/>
    <n v="200"/>
    <n v="2003"/>
    <s v="1 East St"/>
    <s v="Ascot Vale"/>
    <s v="Moonee Valley"/>
    <s v="Western Metropolitan"/>
    <n v="11"/>
    <n v="2016"/>
  </r>
  <r>
    <d v="2016-11-05T00:00:00"/>
    <n v="425000"/>
    <x v="1"/>
    <s v="Flanders &amp; Fish"/>
    <x v="1"/>
    <n v="3031"/>
    <n v="2"/>
    <n v="1"/>
    <n v="1"/>
    <n v="0"/>
    <n v="2006"/>
    <s v="301/84 Altona St"/>
    <s v="Kensington"/>
    <s v="Melbourne"/>
    <s v="Northern Metropolitan"/>
    <n v="11"/>
    <n v="2016"/>
  </r>
  <r>
    <d v="2016-11-05T00:00:00"/>
    <n v="700000"/>
    <x v="1"/>
    <s v="Melbourne Homes"/>
    <x v="0"/>
    <n v="3000"/>
    <n v="1"/>
    <n v="1"/>
    <n v="1"/>
    <n v="0"/>
    <n v="1920"/>
    <s v="32/2 Exhibition St"/>
    <s v="Melbourne"/>
    <s v="Melbourne"/>
    <s v="Northern Metropolitan"/>
    <n v="11"/>
    <n v="2016"/>
  </r>
  <r>
    <d v="2016-11-05T00:00:00"/>
    <n v="750000"/>
    <x v="1"/>
    <s v="Sanders"/>
    <x v="1"/>
    <n v="3000"/>
    <n v="3"/>
    <n v="2"/>
    <n v="1"/>
    <n v="0"/>
    <n v="1998"/>
    <s v="901/265 Exhibition St"/>
    <s v="Melbourne"/>
    <s v="Melbourne"/>
    <s v="Northern Metropolitan"/>
    <n v="11"/>
    <n v="2016"/>
  </r>
  <r>
    <d v="2016-11-05T00:00:00"/>
    <n v="935000"/>
    <x v="0"/>
    <s v="Metro Ladder"/>
    <x v="1"/>
    <n v="3012"/>
    <n v="3"/>
    <n v="2"/>
    <n v="3"/>
    <n v="466"/>
    <n v="1940"/>
    <s v="5 Gwelo St"/>
    <s v="West Footscray"/>
    <s v="Maribyrnong"/>
    <s v="Western Metropolitan"/>
    <n v="11"/>
    <n v="2016"/>
  </r>
  <r>
    <d v="2016-11-05T00:00:00"/>
    <n v="905000"/>
    <x v="0"/>
    <s v="Property Barons"/>
    <x v="1"/>
    <n v="3105"/>
    <n v="3"/>
    <n v="3"/>
    <n v="2"/>
    <n v="401"/>
    <n v="1965"/>
    <s v="38 Balwyn Rd"/>
    <s v="Bulleen"/>
    <s v="Manningham"/>
    <s v="Eastern Metropolitan"/>
    <n v="11"/>
    <n v="2016"/>
  </r>
  <r>
    <d v="2016-11-05T00:00:00"/>
    <n v="776000"/>
    <x v="0"/>
    <s v="Zimmerman"/>
    <x v="1"/>
    <n v="3015"/>
    <n v="3"/>
    <n v="1"/>
    <n v="3"/>
    <n v="363"/>
    <m/>
    <s v="7 Rosshire Rd"/>
    <s v="Newport"/>
    <s v="Hobsons Bay"/>
    <s v="Western Metropolitan"/>
    <n v="11"/>
    <n v="2016"/>
  </r>
  <r>
    <d v="2016-11-05T00:00:00"/>
    <n v="650000"/>
    <x v="1"/>
    <s v="Metro Ladder"/>
    <x v="0"/>
    <n v="3162"/>
    <n v="2"/>
    <n v="1"/>
    <n v="1"/>
    <n v="100"/>
    <m/>
    <s v="11/8 Bealiba Rd"/>
    <s v="Caulfield South"/>
    <s v="Glen Eira"/>
    <s v="Southern Metropolitan"/>
    <n v="11"/>
    <n v="2016"/>
  </r>
  <r>
    <d v="2016-11-05T00:00:00"/>
    <n v="746000"/>
    <x v="1"/>
    <s v="Metro Ladder"/>
    <x v="1"/>
    <n v="3165"/>
    <n v="2"/>
    <n v="1"/>
    <n v="2"/>
    <n v="281"/>
    <n v="2002"/>
    <s v="2a Bessie St"/>
    <s v="Bentleigh East"/>
    <s v="Glen Eira"/>
    <s v="Southern Metropolitan"/>
    <n v="11"/>
    <n v="2016"/>
  </r>
  <r>
    <d v="2016-11-05T00:00:00"/>
    <n v="1040000"/>
    <x v="0"/>
    <s v="Maxwells"/>
    <x v="1"/>
    <n v="3165"/>
    <n v="3"/>
    <n v="1"/>
    <n v="2"/>
    <n v="625"/>
    <m/>
    <s v="5 Konrad St"/>
    <s v="Bentleigh East"/>
    <s v="Glen Eira"/>
    <s v="Southern Metropolitan"/>
    <n v="11"/>
    <n v="2016"/>
  </r>
  <r>
    <d v="2016-11-05T00:00:00"/>
    <n v="1550000"/>
    <x v="0"/>
    <s v="Metro Ladder"/>
    <x v="0"/>
    <n v="3165"/>
    <n v="5"/>
    <n v="3"/>
    <n v="2"/>
    <n v="583"/>
    <n v="2007"/>
    <s v="71 Deakin St"/>
    <s v="Bentleigh East"/>
    <s v="Glen Eira"/>
    <s v="Southern Metropolitan"/>
    <n v="11"/>
    <n v="2016"/>
  </r>
  <r>
    <d v="2016-11-05T00:00:00"/>
    <n v="810000"/>
    <x v="0"/>
    <s v="Cunninghams"/>
    <x v="0"/>
    <n v="3073"/>
    <n v="3"/>
    <n v="1"/>
    <n v="2"/>
    <n v="564"/>
    <n v="1960"/>
    <s v="3 Hillcroft St"/>
    <s v="Reservoir"/>
    <s v="Darebin"/>
    <s v="Northern Metropolitan"/>
    <n v="11"/>
    <n v="2016"/>
  </r>
  <r>
    <d v="2016-11-05T00:00:00"/>
    <n v="315000"/>
    <x v="1"/>
    <s v="Best Bricks"/>
    <x v="0"/>
    <n v="3020"/>
    <n v="2"/>
    <n v="1"/>
    <n v="1"/>
    <n v="14"/>
    <m/>
    <s v="2/86 Phoenix St"/>
    <s v="Sunshine North"/>
    <s v="Brimbank"/>
    <s v="Western Metropolitan"/>
    <n v="11"/>
    <n v="2016"/>
  </r>
  <r>
    <d v="2016-11-05T00:00:00"/>
    <n v="1050000"/>
    <x v="1"/>
    <s v="Flanders &amp; Fish"/>
    <x v="1"/>
    <n v="3104"/>
    <n v="3"/>
    <n v="2"/>
    <n v="2"/>
    <n v="244"/>
    <m/>
    <s v="2/34 Doncaster Rd"/>
    <s v="Balwyn North"/>
    <s v="Boroondara"/>
    <s v="Southern Metropolitan"/>
    <n v="11"/>
    <n v="2016"/>
  </r>
  <r>
    <d v="2016-11-05T00:00:00"/>
    <n v="775000"/>
    <x v="1"/>
    <s v="Jones and Jones"/>
    <x v="1"/>
    <n v="3187"/>
    <n v="2"/>
    <n v="1"/>
    <n v="1"/>
    <n v="112"/>
    <n v="1960"/>
    <s v="16/373 South Rd"/>
    <s v="Brighton East"/>
    <s v="Bayside"/>
    <s v="Southern Metropolitan"/>
    <n v="11"/>
    <n v="2016"/>
  </r>
  <r>
    <d v="2016-11-05T00:00:00"/>
    <n v="1003500"/>
    <x v="0"/>
    <s v="Cunninghams"/>
    <x v="1"/>
    <n v="3188"/>
    <n v="3"/>
    <n v="1"/>
    <n v="2"/>
    <n v="289"/>
    <n v="1998"/>
    <s v="24A Smith St"/>
    <s v="Hampton"/>
    <s v="Bayside"/>
    <s v="Southern Metropolitan"/>
    <n v="11"/>
    <n v="2016"/>
  </r>
  <r>
    <d v="2016-11-05T00:00:00"/>
    <n v="3550000"/>
    <x v="0"/>
    <s v="Melbourne Homes"/>
    <x v="1"/>
    <n v="3186"/>
    <n v="3"/>
    <n v="2"/>
    <n v="0"/>
    <n v="1007"/>
    <m/>
    <s v="7 Wilson St"/>
    <s v="Brighton"/>
    <s v="Bayside"/>
    <s v="Southern Metropolitan"/>
    <n v="11"/>
    <n v="2016"/>
  </r>
  <r>
    <d v="2016-11-05T00:00:00"/>
    <n v="994000"/>
    <x v="0"/>
    <s v="Cunninghams"/>
    <x v="1"/>
    <n v="3081"/>
    <n v="3"/>
    <n v="2"/>
    <n v="2"/>
    <n v="807"/>
    <n v="1950"/>
    <s v="2 Bonar St"/>
    <s v="Heidelberg Heights"/>
    <s v="Banyule"/>
    <s v="Eastern Metropolitan"/>
    <n v="11"/>
    <n v="2016"/>
  </r>
  <r>
    <d v="2016-11-06T00:00:00"/>
    <n v="990000"/>
    <x v="0"/>
    <s v="Cunninghams"/>
    <x v="1"/>
    <n v="3121"/>
    <n v="2"/>
    <n v="1"/>
    <n v="1"/>
    <n v="117"/>
    <n v="1900"/>
    <s v="22 Garfield St"/>
    <s v="Richmond"/>
    <s v="Yarra"/>
    <s v="Northern Metropolitan"/>
    <n v="11"/>
    <n v="2016"/>
  </r>
  <r>
    <d v="2016-11-06T00:00:00"/>
    <n v="1000000"/>
    <x v="0"/>
    <s v="Flanders &amp; Fish"/>
    <x v="0"/>
    <n v="3066"/>
    <n v="2"/>
    <n v="1"/>
    <n v="2"/>
    <n v="159"/>
    <n v="1880"/>
    <s v="5 Charlotte St"/>
    <s v="Collingwood"/>
    <s v="Yarra"/>
    <s v="Northern Metropolitan"/>
    <n v="11"/>
    <n v="2016"/>
  </r>
  <r>
    <d v="2016-11-06T00:00:00"/>
    <n v="1105000"/>
    <x v="0"/>
    <s v="Cunninghams"/>
    <x v="1"/>
    <n v="3068"/>
    <n v="2"/>
    <n v="1"/>
    <n v="1"/>
    <n v="185"/>
    <n v="1910"/>
    <s v="85 Roseneath St"/>
    <s v="Clifton Hill"/>
    <s v="Yarra"/>
    <s v="Northern Metropolitan"/>
    <n v="11"/>
    <n v="2016"/>
  </r>
  <r>
    <d v="2016-11-06T00:00:00"/>
    <n v="1465000"/>
    <x v="0"/>
    <s v="Cunninghams"/>
    <x v="1"/>
    <n v="3121"/>
    <n v="3"/>
    <n v="2"/>
    <n v="2"/>
    <n v="233"/>
    <n v="1993"/>
    <s v="41 Shelley St"/>
    <s v="Richmond"/>
    <s v="Yarra"/>
    <s v="Northern Metropolitan"/>
    <n v="11"/>
    <n v="2016"/>
  </r>
  <r>
    <d v="2016-11-06T00:00:00"/>
    <n v="3335000"/>
    <x v="0"/>
    <s v="Jones and Jones"/>
    <x v="1"/>
    <n v="3121"/>
    <n v="4"/>
    <n v="2"/>
    <n v="2"/>
    <n v="319"/>
    <n v="1893"/>
    <s v="131 Lord St"/>
    <s v="Richmond"/>
    <s v="Yarra"/>
    <s v="Northern Metropolitan"/>
    <n v="11"/>
    <n v="2016"/>
  </r>
  <r>
    <d v="2016-11-06T00:00:00"/>
    <n v="350000"/>
    <x v="1"/>
    <s v="Melbourne Homes"/>
    <x v="0"/>
    <n v="3145"/>
    <n v="1"/>
    <n v="1"/>
    <n v="1"/>
    <n v="0"/>
    <n v="1975"/>
    <s v="2/919 Dandenong Rd"/>
    <s v="Malvern East"/>
    <s v="Stonnington"/>
    <s v="Southern Metropolitan"/>
    <n v="11"/>
    <n v="2016"/>
  </r>
  <r>
    <d v="2016-11-06T00:00:00"/>
    <n v="920000"/>
    <x v="0"/>
    <s v="Flanders &amp; Fish"/>
    <x v="1"/>
    <n v="3146"/>
    <n v="2"/>
    <n v="1"/>
    <n v="2"/>
    <n v="334"/>
    <n v="1930"/>
    <s v="56 Wills St"/>
    <s v="Glen Iris"/>
    <s v="Stonnington"/>
    <s v="Southern Metropolitan"/>
    <n v="11"/>
    <n v="2016"/>
  </r>
  <r>
    <d v="2016-11-06T00:00:00"/>
    <n v="1210000"/>
    <x v="0"/>
    <s v="Cunninghams"/>
    <x v="1"/>
    <n v="3143"/>
    <n v="2"/>
    <n v="1"/>
    <n v="0"/>
    <n v="249"/>
    <n v="1910"/>
    <s v="40 New St"/>
    <s v="Armadale"/>
    <s v="Stonnington"/>
    <s v="Southern Metropolitan"/>
    <n v="11"/>
    <n v="2016"/>
  </r>
  <r>
    <d v="2016-11-06T00:00:00"/>
    <n v="1550000"/>
    <x v="2"/>
    <s v="Flanders &amp; Fish"/>
    <x v="0"/>
    <n v="3142"/>
    <n v="3"/>
    <n v="2"/>
    <n v="2"/>
    <n v="117"/>
    <n v="2000"/>
    <s v="4/83 Grange Rd"/>
    <s v="Toorak"/>
    <s v="Stonnington"/>
    <s v="Southern Metropolitan"/>
    <n v="11"/>
    <n v="2016"/>
  </r>
  <r>
    <d v="2016-11-06T00:00:00"/>
    <n v="410000"/>
    <x v="1"/>
    <s v="Metro Ladder"/>
    <x v="0"/>
    <n v="3183"/>
    <n v="2"/>
    <n v="1"/>
    <n v="2"/>
    <n v="0"/>
    <n v="1965"/>
    <s v="7/72 Grosvenor St"/>
    <s v="Balaclava"/>
    <s v="Port Phillip"/>
    <s v="Southern Metropolitan"/>
    <n v="11"/>
    <n v="2016"/>
  </r>
  <r>
    <d v="2016-11-06T00:00:00"/>
    <n v="485000"/>
    <x v="1"/>
    <s v="Jones and Jones"/>
    <x v="1"/>
    <n v="3184"/>
    <n v="1"/>
    <n v="1"/>
    <n v="1"/>
    <n v="0"/>
    <n v="1970"/>
    <s v="2/147 Glen Huntly Rd"/>
    <s v="Elwood"/>
    <s v="Port Phillip"/>
    <s v="Southern Metropolitan"/>
    <n v="11"/>
    <n v="2016"/>
  </r>
  <r>
    <d v="2016-11-06T00:00:00"/>
    <n v="632000"/>
    <x v="1"/>
    <s v="Metro Ladder"/>
    <x v="0"/>
    <n v="3184"/>
    <n v="2"/>
    <n v="1"/>
    <n v="1"/>
    <n v="0"/>
    <n v="1970"/>
    <s v="1/99 Spray St"/>
    <s v="Elwood"/>
    <s v="Port Phillip"/>
    <s v="Southern Metropolitan"/>
    <n v="11"/>
    <n v="2016"/>
  </r>
  <r>
    <d v="2016-11-06T00:00:00"/>
    <n v="3120000"/>
    <x v="0"/>
    <s v="Cunninghams"/>
    <x v="1"/>
    <n v="3206"/>
    <n v="4"/>
    <n v="2"/>
    <n v="1"/>
    <n v="182"/>
    <n v="1900"/>
    <s v="287 Richardson St"/>
    <s v="Middle Park"/>
    <s v="Port Phillip"/>
    <s v="Southern Metropolitan"/>
    <n v="11"/>
    <n v="2016"/>
  </r>
  <r>
    <d v="2016-11-06T00:00:00"/>
    <n v="250000"/>
    <x v="1"/>
    <s v="Property Barons"/>
    <x v="0"/>
    <n v="3046"/>
    <n v="2"/>
    <n v="1"/>
    <n v="1"/>
    <n v="0"/>
    <n v="1970"/>
    <s v="9/11 Currajong St"/>
    <s v="Glenroy"/>
    <s v="Moreland"/>
    <s v="Northern Metropolitan"/>
    <n v="11"/>
    <n v="2016"/>
  </r>
  <r>
    <d v="2016-11-06T00:00:00"/>
    <n v="545000"/>
    <x v="0"/>
    <s v="Sanders"/>
    <x v="1"/>
    <n v="3046"/>
    <n v="3"/>
    <n v="2"/>
    <n v="3"/>
    <n v="230"/>
    <n v="2000"/>
    <s v="1/32 Sutherland St"/>
    <s v="Hadfield"/>
    <s v="Moreland"/>
    <s v="Northern Metropolitan"/>
    <n v="11"/>
    <n v="2016"/>
  </r>
  <r>
    <d v="2016-11-06T00:00:00"/>
    <n v="652500"/>
    <x v="0"/>
    <s v="Metro Ladder"/>
    <x v="0"/>
    <n v="3060"/>
    <n v="3"/>
    <n v="1"/>
    <n v="1"/>
    <n v="592"/>
    <n v="1960"/>
    <s v="12 Selola Ct"/>
    <s v="Fawkner"/>
    <s v="Moreland"/>
    <s v="Northern Metropolitan"/>
    <n v="11"/>
    <n v="2016"/>
  </r>
  <r>
    <d v="2016-11-06T00:00:00"/>
    <n v="920000"/>
    <x v="0"/>
    <s v="Cunninghams"/>
    <x v="1"/>
    <n v="3046"/>
    <n v="4"/>
    <n v="2"/>
    <n v="2"/>
    <n v="780"/>
    <n v="1965"/>
    <s v="11 Murphy St"/>
    <s v="Oak Park"/>
    <s v="Moreland"/>
    <s v="Northern Metropolitan"/>
    <n v="11"/>
    <n v="2016"/>
  </r>
  <r>
    <d v="2016-11-06T00:00:00"/>
    <n v="1125000"/>
    <x v="0"/>
    <s v="Jones and Jones"/>
    <x v="1"/>
    <n v="3056"/>
    <n v="3"/>
    <n v="1"/>
    <n v="1"/>
    <n v="278"/>
    <n v="1910"/>
    <s v="39 Eveline St"/>
    <s v="Brunswick"/>
    <s v="Moreland"/>
    <s v="Northern Metropolitan"/>
    <n v="11"/>
    <n v="2016"/>
  </r>
  <r>
    <d v="2016-11-06T00:00:00"/>
    <n v="770000"/>
    <x v="2"/>
    <s v="Property Barons"/>
    <x v="0"/>
    <n v="3033"/>
    <n v="3"/>
    <n v="2"/>
    <n v="1"/>
    <n v="331"/>
    <n v="2010"/>
    <s v="3A Cudgewa Pl"/>
    <s v="Keilor East"/>
    <s v="Moonee Valley"/>
    <s v="Western Metropolitan"/>
    <n v="11"/>
    <n v="2016"/>
  </r>
  <r>
    <d v="2016-11-06T00:00:00"/>
    <n v="805000"/>
    <x v="0"/>
    <s v="Cunninghams"/>
    <x v="1"/>
    <n v="3034"/>
    <n v="3"/>
    <n v="2"/>
    <n v="2"/>
    <n v="593"/>
    <n v="1970"/>
    <s v="10 Skewes St"/>
    <s v="Avondale Heights"/>
    <s v="Moonee Valley"/>
    <s v="Western Metropolitan"/>
    <n v="11"/>
    <n v="2016"/>
  </r>
  <r>
    <d v="2016-11-06T00:00:00"/>
    <n v="855000"/>
    <x v="0"/>
    <s v="Cunninghams"/>
    <x v="0"/>
    <n v="3031"/>
    <n v="2"/>
    <n v="1"/>
    <n v="0"/>
    <n v="225"/>
    <n v="1930"/>
    <s v="21 Wisewould St"/>
    <s v="Flemington"/>
    <s v="Moonee Valley"/>
    <s v="Northern Metropolitan"/>
    <n v="11"/>
    <n v="2016"/>
  </r>
  <r>
    <d v="2016-11-06T00:00:00"/>
    <n v="1035000"/>
    <x v="0"/>
    <s v="Jones and Jones"/>
    <x v="1"/>
    <n v="3166"/>
    <n v="3"/>
    <n v="1"/>
    <n v="2"/>
    <n v="650"/>
    <m/>
    <s v="1173 North Rd"/>
    <s v="Oakleigh"/>
    <s v="Monash"/>
    <s v="Southern Metropolitan"/>
    <n v="11"/>
    <n v="2016"/>
  </r>
  <r>
    <d v="2016-11-06T00:00:00"/>
    <n v="570000"/>
    <x v="1"/>
    <s v="Melbourne Homes"/>
    <x v="0"/>
    <n v="3032"/>
    <n v="2"/>
    <n v="2"/>
    <n v="1"/>
    <n v="3014"/>
    <n v="2012"/>
    <s v="110/44 Skyline Dr"/>
    <s v="Maribyrnong"/>
    <s v="Maribyrnong"/>
    <s v="Western Metropolitan"/>
    <n v="11"/>
    <n v="2016"/>
  </r>
  <r>
    <d v="2016-11-06T00:00:00"/>
    <n v="850500"/>
    <x v="0"/>
    <s v="Jones and Jones"/>
    <x v="1"/>
    <n v="3167"/>
    <n v="3"/>
    <n v="1"/>
    <n v="2"/>
    <n v="531"/>
    <n v="1962"/>
    <s v="15 Druitt St"/>
    <s v="Oakleigh South"/>
    <s v="Kingston"/>
    <s v="South-Eastern Metropolitan"/>
    <n v="11"/>
    <n v="2016"/>
  </r>
  <r>
    <d v="2016-11-06T00:00:00"/>
    <n v="816000"/>
    <x v="0"/>
    <s v="Zimmerman"/>
    <x v="1"/>
    <n v="3015"/>
    <n v="2"/>
    <n v="1"/>
    <n v="1"/>
    <n v="315"/>
    <n v="1930"/>
    <s v="12 Severn St"/>
    <s v="Newport"/>
    <s v="Hobsons Bay"/>
    <s v="Western Metropolitan"/>
    <n v="11"/>
    <n v="2016"/>
  </r>
  <r>
    <d v="2016-11-06T00:00:00"/>
    <n v="1125000"/>
    <x v="0"/>
    <s v="Metro Ladder"/>
    <x v="1"/>
    <n v="3204"/>
    <n v="3"/>
    <n v="1"/>
    <n v="2"/>
    <n v="584"/>
    <n v="1948"/>
    <s v="592 Centre Rd"/>
    <s v="Bentleigh"/>
    <s v="Glen Eira"/>
    <s v="Southern Metropolitan"/>
    <n v="11"/>
    <n v="2016"/>
  </r>
  <r>
    <d v="2016-11-06T00:00:00"/>
    <n v="1805000"/>
    <x v="0"/>
    <s v="Cunninghams"/>
    <x v="0"/>
    <n v="3185"/>
    <n v="3"/>
    <n v="2"/>
    <n v="1"/>
    <n v="347"/>
    <m/>
    <s v="14 Prentice St"/>
    <s v="Elsternwick"/>
    <s v="Glen Eira"/>
    <s v="Southern Metropolitan"/>
    <n v="11"/>
    <n v="2016"/>
  </r>
  <r>
    <d v="2016-11-06T00:00:00"/>
    <n v="520000"/>
    <x v="1"/>
    <s v="Cunninghams"/>
    <x v="1"/>
    <n v="3073"/>
    <n v="2"/>
    <n v="1"/>
    <n v="1"/>
    <n v="135"/>
    <n v="1980"/>
    <s v="2/66 Pine St"/>
    <s v="Reservoir"/>
    <s v="Darebin"/>
    <s v="Northern Metropolitan"/>
    <n v="11"/>
    <n v="2016"/>
  </r>
  <r>
    <d v="2016-11-06T00:00:00"/>
    <n v="715000"/>
    <x v="0"/>
    <s v="Metro Ladder"/>
    <x v="0"/>
    <n v="3073"/>
    <n v="3"/>
    <n v="2"/>
    <n v="2"/>
    <n v="251"/>
    <m/>
    <s v="61 Southernhay St"/>
    <s v="Reservoir"/>
    <s v="Darebin"/>
    <s v="Northern Metropolitan"/>
    <n v="11"/>
    <n v="2016"/>
  </r>
  <r>
    <d v="2016-11-06T00:00:00"/>
    <n v="680000"/>
    <x v="0"/>
    <s v="Best Bricks"/>
    <x v="1"/>
    <n v="3020"/>
    <n v="3"/>
    <n v="1"/>
    <n v="2"/>
    <n v="726"/>
    <n v="1966"/>
    <s v="11 Links St"/>
    <s v="Sunshine West"/>
    <s v="Brimbank"/>
    <s v="Western Metropolitan"/>
    <n v="11"/>
    <n v="2016"/>
  </r>
  <r>
    <d v="2016-11-06T00:00:00"/>
    <n v="420000"/>
    <x v="1"/>
    <s v="Jones and Jones"/>
    <x v="0"/>
    <n v="3146"/>
    <n v="1"/>
    <n v="1"/>
    <n v="1"/>
    <n v="805"/>
    <n v="2011"/>
    <s v="3/1526 High St"/>
    <s v="Glen Iris"/>
    <s v="Boroondara"/>
    <s v="Southern Metropolitan"/>
    <n v="11"/>
    <n v="2016"/>
  </r>
  <r>
    <d v="2016-11-06T00:00:00"/>
    <n v="1425000"/>
    <x v="2"/>
    <s v="Jones and Jones"/>
    <x v="1"/>
    <n v="3123"/>
    <n v="4"/>
    <n v="2"/>
    <n v="2"/>
    <n v="154"/>
    <n v="1998"/>
    <s v="21 Russell St"/>
    <s v="Hawthorn East"/>
    <s v="Boroondara"/>
    <s v="Southern Metropolitan"/>
    <n v="11"/>
    <n v="2016"/>
  </r>
  <r>
    <d v="2016-11-06T00:00:00"/>
    <n v="2077000"/>
    <x v="0"/>
    <s v="Zimmerman"/>
    <x v="1"/>
    <n v="3146"/>
    <n v="4"/>
    <n v="2"/>
    <n v="3"/>
    <n v="553"/>
    <n v="1910"/>
    <s v="192 Tooronga Rd"/>
    <s v="Glen Iris"/>
    <s v="Boroondara"/>
    <s v="Southern Metropolitan"/>
    <n v="11"/>
    <n v="2016"/>
  </r>
  <r>
    <d v="2016-11-06T00:00:00"/>
    <n v="2188000"/>
    <x v="0"/>
    <s v="Cunninghams"/>
    <x v="1"/>
    <n v="3103"/>
    <n v="4"/>
    <n v="2"/>
    <n v="2"/>
    <n v="752"/>
    <n v="1981"/>
    <s v="29 Bevan St"/>
    <s v="Balwyn"/>
    <s v="Boroondara"/>
    <s v="Southern Metropolitan"/>
    <n v="11"/>
    <n v="2016"/>
  </r>
  <r>
    <d v="2016-11-06T00:00:00"/>
    <n v="2400000"/>
    <x v="0"/>
    <s v="Maxwells"/>
    <x v="0"/>
    <n v="3103"/>
    <n v="4"/>
    <n v="2"/>
    <n v="2"/>
    <n v="744"/>
    <n v="1985"/>
    <s v="27 Bevan St"/>
    <s v="Balwyn"/>
    <s v="Boroondara"/>
    <s v="Southern Metropolitan"/>
    <n v="11"/>
    <n v="2016"/>
  </r>
  <r>
    <d v="2016-11-06T00:00:00"/>
    <n v="1785000"/>
    <x v="0"/>
    <s v="Jones and Jones"/>
    <x v="0"/>
    <n v="3186"/>
    <n v="3"/>
    <n v="2"/>
    <n v="1"/>
    <n v="404"/>
    <n v="1953"/>
    <s v="40 Whyte St"/>
    <s v="Brighton"/>
    <s v="Bayside"/>
    <s v="Southern Metropolitan"/>
    <n v="11"/>
    <n v="2016"/>
  </r>
  <r>
    <d v="2016-11-07T00:00:00"/>
    <n v="680000"/>
    <x v="1"/>
    <s v="Jones and Jones"/>
    <x v="1"/>
    <n v="3121"/>
    <n v="2"/>
    <n v="1"/>
    <n v="1"/>
    <n v="0"/>
    <n v="2012"/>
    <s v="6/366 Church St"/>
    <s v="Richmond"/>
    <s v="Yarra"/>
    <s v="Northern Metropolitan"/>
    <n v="11"/>
    <n v="2016"/>
  </r>
  <r>
    <d v="2016-11-07T00:00:00"/>
    <n v="1081000"/>
    <x v="2"/>
    <s v="Metro Ladder"/>
    <x v="1"/>
    <n v="3121"/>
    <n v="2"/>
    <n v="1"/>
    <n v="1"/>
    <n v="126"/>
    <n v="1995"/>
    <s v="4a Gardner St"/>
    <s v="Richmond"/>
    <s v="Yarra"/>
    <s v="Northern Metropolitan"/>
    <n v="11"/>
    <n v="2016"/>
  </r>
  <r>
    <d v="2016-11-07T00:00:00"/>
    <n v="836000"/>
    <x v="0"/>
    <s v="Jones and Jones"/>
    <x v="1"/>
    <n v="3128"/>
    <n v="3"/>
    <n v="1"/>
    <n v="2"/>
    <n v="228"/>
    <n v="2005"/>
    <s v="1 Maple St"/>
    <s v="Box Hill"/>
    <s v="Whitehorse"/>
    <s v="Eastern Metropolitan"/>
    <n v="11"/>
    <n v="2016"/>
  </r>
  <r>
    <d v="2016-11-07T00:00:00"/>
    <n v="1564000"/>
    <x v="0"/>
    <s v="Jones and Jones"/>
    <x v="1"/>
    <n v="3127"/>
    <n v="3"/>
    <n v="2"/>
    <n v="2"/>
    <n v="640"/>
    <n v="1950"/>
    <s v="47 Zetland Rd"/>
    <s v="Mont Albert"/>
    <s v="Whitehorse"/>
    <s v="Eastern Metropolitan"/>
    <n v="11"/>
    <n v="2016"/>
  </r>
  <r>
    <d v="2016-11-07T00:00:00"/>
    <n v="1900000"/>
    <x v="0"/>
    <s v="Melbourne Homes"/>
    <x v="0"/>
    <n v="3142"/>
    <n v="3"/>
    <n v="2"/>
    <n v="1"/>
    <n v="268"/>
    <n v="1900"/>
    <s v="13 Bruce St"/>
    <s v="Toorak"/>
    <s v="Stonnington"/>
    <s v="Southern Metropolitan"/>
    <n v="11"/>
    <n v="2016"/>
  </r>
  <r>
    <d v="2016-11-07T00:00:00"/>
    <n v="2385000"/>
    <x v="0"/>
    <s v="Cunninghams"/>
    <x v="0"/>
    <n v="3181"/>
    <n v="3"/>
    <n v="2"/>
    <n v="2"/>
    <n v="217"/>
    <n v="1900"/>
    <s v="19 Chatsworth Rd"/>
    <s v="Prahran"/>
    <s v="Stonnington"/>
    <s v="Southern Metropolitan"/>
    <n v="11"/>
    <n v="2016"/>
  </r>
  <r>
    <d v="2016-11-07T00:00:00"/>
    <n v="435000"/>
    <x v="1"/>
    <s v="Jones and Jones"/>
    <x v="1"/>
    <n v="3057"/>
    <n v="2"/>
    <n v="1"/>
    <n v="1"/>
    <n v="197"/>
    <n v="2012"/>
    <s v="201/218 Lygon St"/>
    <s v="Brunswick East"/>
    <s v="Moreland"/>
    <s v="Northern Metropolitan"/>
    <n v="11"/>
    <n v="2016"/>
  </r>
  <r>
    <d v="2016-11-07T00:00:00"/>
    <n v="750074"/>
    <x v="0"/>
    <s v="Cunninghams"/>
    <x v="0"/>
    <n v="3046"/>
    <n v="4"/>
    <n v="2"/>
    <n v="1"/>
    <n v="302"/>
    <m/>
    <s v="24A South St"/>
    <s v="Hadfield"/>
    <s v="Moreland"/>
    <s v="Northern Metropolitan"/>
    <n v="11"/>
    <n v="2016"/>
  </r>
  <r>
    <d v="2016-11-07T00:00:00"/>
    <n v="793000"/>
    <x v="0"/>
    <s v="Cunninghams"/>
    <x v="1"/>
    <n v="3055"/>
    <n v="3"/>
    <n v="1"/>
    <n v="0"/>
    <n v="275"/>
    <n v="1935"/>
    <s v="81 Melville Rd"/>
    <s v="Brunswick West"/>
    <s v="Moreland"/>
    <s v="Northern Metropolitan"/>
    <n v="11"/>
    <n v="2016"/>
  </r>
  <r>
    <d v="2016-11-07T00:00:00"/>
    <n v="1217000"/>
    <x v="0"/>
    <s v="Melbourne Homes"/>
    <x v="1"/>
    <n v="3056"/>
    <n v="4"/>
    <n v="1"/>
    <n v="0"/>
    <n v="363"/>
    <n v="1920"/>
    <s v="7 Hall St"/>
    <s v="Brunswick"/>
    <s v="Moreland"/>
    <s v="Northern Metropolitan"/>
    <n v="11"/>
    <n v="2016"/>
  </r>
  <r>
    <d v="2016-11-07T00:00:00"/>
    <n v="850000"/>
    <x v="0"/>
    <s v="Maxwells"/>
    <x v="0"/>
    <n v="3040"/>
    <n v="3"/>
    <n v="2"/>
    <n v="1"/>
    <n v="580"/>
    <m/>
    <s v="10 Deakin St"/>
    <s v="Essendon"/>
    <s v="Moonee Valley"/>
    <s v="Western Metropolitan"/>
    <n v="11"/>
    <n v="2016"/>
  </r>
  <r>
    <d v="2016-11-07T00:00:00"/>
    <n v="795000"/>
    <x v="1"/>
    <s v="Cunninghams"/>
    <x v="1"/>
    <n v="3053"/>
    <n v="2"/>
    <n v="2"/>
    <n v="1"/>
    <n v="0"/>
    <m/>
    <s v="704/668 Swanston St"/>
    <s v="Carlton"/>
    <s v="Melbourne"/>
    <s v="Northern Metropolitan"/>
    <n v="11"/>
    <n v="2016"/>
  </r>
  <r>
    <d v="2016-11-07T00:00:00"/>
    <n v="870000"/>
    <x v="0"/>
    <s v="Sanders"/>
    <x v="1"/>
    <n v="3031"/>
    <n v="3"/>
    <n v="1"/>
    <n v="1"/>
    <n v="211"/>
    <n v="1992"/>
    <s v="13 Youlden St"/>
    <s v="Kensington"/>
    <s v="Melbourne"/>
    <s v="Northern Metropolitan"/>
    <n v="11"/>
    <n v="2016"/>
  </r>
  <r>
    <d v="2016-11-07T00:00:00"/>
    <n v="1061000"/>
    <x v="0"/>
    <s v="Flanders &amp; Fish"/>
    <x v="1"/>
    <n v="3012"/>
    <n v="3"/>
    <n v="1"/>
    <n v="1"/>
    <n v="533"/>
    <m/>
    <s v="1 Buxton St"/>
    <s v="West Footscray"/>
    <s v="Maribyrnong"/>
    <s v="Western Metropolitan"/>
    <n v="11"/>
    <n v="2016"/>
  </r>
  <r>
    <d v="2016-11-07T00:00:00"/>
    <n v="900000"/>
    <x v="0"/>
    <s v="Flanders &amp; Fish"/>
    <x v="0"/>
    <n v="3185"/>
    <n v="2"/>
    <n v="1"/>
    <n v="1"/>
    <n v="198"/>
    <m/>
    <s v="78a Allison Rd"/>
    <s v="Elsternwick"/>
    <s v="Glen Eira"/>
    <s v="Southern Metropolitan"/>
    <n v="11"/>
    <n v="2016"/>
  </r>
  <r>
    <d v="2016-11-07T00:00:00"/>
    <n v="1160000"/>
    <x v="0"/>
    <s v="Flanders &amp; Fish"/>
    <x v="1"/>
    <n v="3163"/>
    <n v="3"/>
    <n v="1"/>
    <n v="2"/>
    <n v="553"/>
    <n v="1930"/>
    <s v="83 Grange Rd"/>
    <s v="Glen Huntly"/>
    <s v="Glen Eira"/>
    <s v="Southern Metropolitan"/>
    <n v="11"/>
    <n v="2016"/>
  </r>
  <r>
    <d v="2016-11-07T00:00:00"/>
    <n v="980000"/>
    <x v="0"/>
    <s v="Property Barons"/>
    <x v="1"/>
    <n v="3083"/>
    <n v="3"/>
    <n v="1"/>
    <n v="1"/>
    <n v="907"/>
    <n v="1960"/>
    <s v="46 Dunne St"/>
    <s v="Kingsbury"/>
    <s v="Darebin"/>
    <s v="Northern Metropolitan"/>
    <n v="11"/>
    <n v="2016"/>
  </r>
  <r>
    <d v="2016-11-07T00:00:00"/>
    <n v="740000"/>
    <x v="0"/>
    <s v="Property Barons"/>
    <x v="0"/>
    <n v="3021"/>
    <n v="4"/>
    <n v="2"/>
    <n v="2"/>
    <n v="558"/>
    <m/>
    <s v="23 McShane Dr"/>
    <s v="Kealba"/>
    <s v="Brimbank"/>
    <s v="Western Metropolitan"/>
    <n v="11"/>
    <n v="2016"/>
  </r>
  <r>
    <d v="2016-11-07T00:00:00"/>
    <n v="585000"/>
    <x v="2"/>
    <s v="Jones and Jones"/>
    <x v="1"/>
    <n v="3146"/>
    <n v="2"/>
    <n v="1"/>
    <n v="1"/>
    <n v="84"/>
    <n v="1960"/>
    <s v="10 Bardolph St"/>
    <s v="Glen Iris"/>
    <s v="Boroondara"/>
    <s v="Southern Metropolitan"/>
    <n v="11"/>
    <n v="2016"/>
  </r>
  <r>
    <d v="2016-11-07T00:00:00"/>
    <n v="1070000"/>
    <x v="1"/>
    <s v="Maxwells"/>
    <x v="0"/>
    <n v="3103"/>
    <n v="3"/>
    <n v="2"/>
    <n v="2"/>
    <n v="206"/>
    <n v="1998"/>
    <s v="2/74 Balwyn Rd"/>
    <s v="Balwyn"/>
    <s v="Boroondara"/>
    <s v="Southern Metropolitan"/>
    <n v="11"/>
    <n v="2016"/>
  </r>
  <r>
    <d v="2016-11-07T00:00:00"/>
    <n v="1582000"/>
    <x v="0"/>
    <s v="Flanders &amp; Fish"/>
    <x v="1"/>
    <n v="3123"/>
    <n v="2"/>
    <n v="2"/>
    <n v="2"/>
    <n v="358"/>
    <m/>
    <s v="1 Torring Rd"/>
    <s v="Hawthorn East"/>
    <s v="Boroondara"/>
    <s v="Southern Metropolitan"/>
    <n v="11"/>
    <n v="2016"/>
  </r>
  <r>
    <d v="2016-11-07T00:00:00"/>
    <n v="2245000"/>
    <x v="0"/>
    <s v="Jones and Jones"/>
    <x v="1"/>
    <n v="3101"/>
    <n v="4"/>
    <n v="3"/>
    <n v="2"/>
    <n v="627"/>
    <m/>
    <s v="47 Kellett Gr"/>
    <s v="Kew"/>
    <s v="Boroondara"/>
    <s v="Southern Metropolitan"/>
    <n v="11"/>
    <n v="2016"/>
  </r>
  <r>
    <d v="2016-11-07T00:00:00"/>
    <n v="2570000"/>
    <x v="2"/>
    <s v="Flanders &amp; Fish"/>
    <x v="1"/>
    <n v="3187"/>
    <n v="4"/>
    <n v="3"/>
    <n v="2"/>
    <n v="898"/>
    <m/>
    <s v="23 Camperdown St"/>
    <s v="Brighton East"/>
    <s v="Bayside"/>
    <s v="Southern Metropolitan"/>
    <n v="11"/>
    <n v="2016"/>
  </r>
  <r>
    <d v="2016-11-07T00:00:00"/>
    <n v="525500"/>
    <x v="0"/>
    <s v="Cunninghams"/>
    <x v="1"/>
    <n v="3081"/>
    <n v="3"/>
    <n v="1"/>
    <n v="1"/>
    <n v="605"/>
    <m/>
    <s v="365 Liberty Pde"/>
    <s v="Heidelberg West"/>
    <s v="Banyule"/>
    <s v="Eastern Metropolitan"/>
    <n v="11"/>
    <n v="2016"/>
  </r>
  <r>
    <d v="2016-11-08T00:00:00"/>
    <n v="850000"/>
    <x v="1"/>
    <s v="Flanders &amp; Fish"/>
    <x v="0"/>
    <n v="3141"/>
    <n v="2"/>
    <n v="2"/>
    <n v="2"/>
    <n v="0"/>
    <n v="2014"/>
    <s v="202/8 Bond St"/>
    <s v="South Yarra"/>
    <s v="Stonnington"/>
    <s v="Southern Metropolitan"/>
    <n v="11"/>
    <n v="2016"/>
  </r>
  <r>
    <d v="2016-11-08T00:00:00"/>
    <n v="1325000"/>
    <x v="0"/>
    <s v="Cunninghams"/>
    <x v="1"/>
    <n v="3181"/>
    <n v="2"/>
    <n v="1"/>
    <n v="0"/>
    <n v="153"/>
    <m/>
    <s v="33 Earl St"/>
    <s v="Windsor"/>
    <s v="Stonnington"/>
    <s v="Southern Metropolitan"/>
    <n v="11"/>
    <n v="2016"/>
  </r>
  <r>
    <d v="2016-11-08T00:00:00"/>
    <n v="1365000"/>
    <x v="2"/>
    <s v="Flanders &amp; Fish"/>
    <x v="1"/>
    <n v="3141"/>
    <n v="2"/>
    <n v="2"/>
    <n v="1"/>
    <n v="1302"/>
    <m/>
    <s v="6/24 Kensington Rd"/>
    <s v="South Yarra"/>
    <s v="Stonnington"/>
    <s v="Southern Metropolitan"/>
    <n v="11"/>
    <n v="2016"/>
  </r>
  <r>
    <d v="2016-11-08T00:00:00"/>
    <n v="330000"/>
    <x v="1"/>
    <s v="Metro Ladder"/>
    <x v="0"/>
    <n v="3182"/>
    <n v="1"/>
    <n v="1"/>
    <n v="1"/>
    <n v="653"/>
    <m/>
    <s v="21/127 Grey St"/>
    <s v="St Kilda"/>
    <s v="Port Phillip"/>
    <s v="Southern Metropolitan"/>
    <n v="11"/>
    <n v="2016"/>
  </r>
  <r>
    <d v="2016-11-08T00:00:00"/>
    <n v="1350000"/>
    <x v="0"/>
    <s v="Cunninghams"/>
    <x v="0"/>
    <n v="3044"/>
    <n v="4"/>
    <n v="2"/>
    <n v="2"/>
    <n v="646"/>
    <n v="1995"/>
    <s v="7 Coane St"/>
    <s v="Pascoe Vale"/>
    <s v="Moreland"/>
    <s v="Northern Metropolitan"/>
    <n v="11"/>
    <n v="2016"/>
  </r>
  <r>
    <d v="2016-11-08T00:00:00"/>
    <n v="595000"/>
    <x v="2"/>
    <s v="Cunninghams"/>
    <x v="1"/>
    <n v="3040"/>
    <n v="2"/>
    <n v="1"/>
    <n v="2"/>
    <n v="752"/>
    <n v="1990"/>
    <s v="3/113 Tennyson St"/>
    <s v="Essendon"/>
    <s v="Moonee Valley"/>
    <s v="Western Metropolitan"/>
    <n v="11"/>
    <n v="2016"/>
  </r>
  <r>
    <d v="2016-11-08T00:00:00"/>
    <n v="650000"/>
    <x v="0"/>
    <s v="Flanders &amp; Fish"/>
    <x v="0"/>
    <n v="3034"/>
    <n v="3"/>
    <n v="1"/>
    <n v="3"/>
    <n v="574"/>
    <m/>
    <s v="7 Monmouth St"/>
    <s v="Avondale Heights"/>
    <s v="Moonee Valley"/>
    <s v="Western Metropolitan"/>
    <n v="11"/>
    <n v="2016"/>
  </r>
  <r>
    <d v="2016-11-08T00:00:00"/>
    <n v="825000"/>
    <x v="0"/>
    <s v="Cunninghams"/>
    <x v="0"/>
    <n v="3040"/>
    <n v="3"/>
    <n v="1"/>
    <n v="3"/>
    <n v="477"/>
    <m/>
    <s v="2/44 Richardson St"/>
    <s v="Essendon"/>
    <s v="Moonee Valley"/>
    <s v="Western Metropolitan"/>
    <n v="11"/>
    <n v="2016"/>
  </r>
  <r>
    <d v="2016-11-08T00:00:00"/>
    <n v="1350000"/>
    <x v="0"/>
    <s v="Property Barons"/>
    <x v="0"/>
    <n v="3042"/>
    <n v="4"/>
    <n v="3"/>
    <n v="2"/>
    <n v="747"/>
    <n v="1985"/>
    <s v="39 Cuthbert St"/>
    <s v="Niddrie"/>
    <s v="Moonee Valley"/>
    <s v="Western Metropolitan"/>
    <n v="11"/>
    <n v="2016"/>
  </r>
  <r>
    <d v="2016-11-08T00:00:00"/>
    <n v="625000"/>
    <x v="1"/>
    <s v="Flanders &amp; Fish"/>
    <x v="1"/>
    <n v="3167"/>
    <n v="2"/>
    <n v="1"/>
    <n v="1"/>
    <n v="204"/>
    <m/>
    <s v="2/3 Golf Rd"/>
    <s v="Oakleigh South"/>
    <s v="Monash"/>
    <s v="South-Eastern Metropolitan"/>
    <n v="11"/>
    <n v="2016"/>
  </r>
  <r>
    <d v="2016-11-08T00:00:00"/>
    <n v="1165000"/>
    <x v="0"/>
    <s v="Property Barons"/>
    <x v="1"/>
    <n v="3107"/>
    <n v="4"/>
    <n v="2"/>
    <n v="4"/>
    <n v="673"/>
    <n v="1972"/>
    <s v="41 Dellfield Dr"/>
    <s v="Templestowe Lower"/>
    <s v="Manningham"/>
    <s v="Eastern Metropolitan"/>
    <n v="11"/>
    <n v="2016"/>
  </r>
  <r>
    <d v="2016-11-08T00:00:00"/>
    <n v="1000000"/>
    <x v="0"/>
    <s v="Maxwells"/>
    <x v="1"/>
    <n v="3016"/>
    <n v="2"/>
    <n v="1"/>
    <n v="0"/>
    <n v="240"/>
    <m/>
    <s v="102 John St"/>
    <s v="Williamstown"/>
    <s v="Hobsons Bay"/>
    <s v="Western Metropolitan"/>
    <n v="11"/>
    <n v="2016"/>
  </r>
  <r>
    <d v="2016-11-08T00:00:00"/>
    <n v="1330000"/>
    <x v="0"/>
    <s v="Melbourne Homes"/>
    <x v="1"/>
    <n v="3016"/>
    <n v="4"/>
    <n v="3"/>
    <n v="2"/>
    <n v="217"/>
    <n v="2003"/>
    <s v="112 Crofton Dr"/>
    <s v="Williamstown"/>
    <s v="Hobsons Bay"/>
    <s v="Western Metropolitan"/>
    <n v="11"/>
    <n v="2016"/>
  </r>
  <r>
    <d v="2016-11-08T00:00:00"/>
    <n v="1860000"/>
    <x v="0"/>
    <s v="Metro Ladder"/>
    <x v="1"/>
    <n v="3016"/>
    <n v="4"/>
    <n v="2"/>
    <n v="0"/>
    <n v="199"/>
    <m/>
    <s v="233 Nelson Pl"/>
    <s v="Williamstown"/>
    <s v="Hobsons Bay"/>
    <s v="Western Metropolitan"/>
    <n v="11"/>
    <n v="2016"/>
  </r>
  <r>
    <d v="2016-11-08T00:00:00"/>
    <n v="1425000"/>
    <x v="0"/>
    <s v="Jones and Jones"/>
    <x v="1"/>
    <n v="3204"/>
    <n v="3"/>
    <n v="2"/>
    <n v="2"/>
    <n v="613"/>
    <n v="1960"/>
    <s v="11 Rogers Rd"/>
    <s v="Bentleigh"/>
    <s v="Glen Eira"/>
    <s v="Southern Metropolitan"/>
    <n v="11"/>
    <n v="2016"/>
  </r>
  <r>
    <d v="2016-11-08T00:00:00"/>
    <n v="777000"/>
    <x v="0"/>
    <s v="Cunninghams"/>
    <x v="1"/>
    <n v="3073"/>
    <n v="3"/>
    <n v="1"/>
    <n v="2"/>
    <n v="480"/>
    <m/>
    <s v="657 Gilbert Rd"/>
    <s v="Reservoir"/>
    <s v="Darebin"/>
    <s v="Northern Metropolitan"/>
    <n v="11"/>
    <n v="2016"/>
  </r>
  <r>
    <d v="2016-11-08T00:00:00"/>
    <n v="2160000"/>
    <x v="0"/>
    <s v="Jones and Jones"/>
    <x v="1"/>
    <n v="3070"/>
    <n v="3"/>
    <n v="2"/>
    <n v="1"/>
    <n v="338"/>
    <n v="1920"/>
    <s v="162 Bastings St"/>
    <s v="Northcote"/>
    <s v="Darebin"/>
    <s v="Northern Metropolitan"/>
    <n v="11"/>
    <n v="2016"/>
  </r>
  <r>
    <d v="2016-11-08T00:00:00"/>
    <n v="722000"/>
    <x v="1"/>
    <s v="Jones and Jones"/>
    <x v="1"/>
    <n v="3126"/>
    <n v="2"/>
    <n v="1"/>
    <n v="1"/>
    <n v="0"/>
    <n v="1965"/>
    <s v="4/34 Rochester Rd"/>
    <s v="Canterbury"/>
    <s v="Boroondara"/>
    <s v="Southern Metropolitan"/>
    <n v="11"/>
    <n v="2016"/>
  </r>
  <r>
    <d v="2016-11-08T00:00:00"/>
    <n v="1800000"/>
    <x v="0"/>
    <s v="Jones and Jones"/>
    <x v="0"/>
    <n v="3126"/>
    <n v="2"/>
    <n v="1"/>
    <n v="3"/>
    <n v="716"/>
    <m/>
    <s v="2A Erica St"/>
    <s v="Canterbury"/>
    <s v="Boroondara"/>
    <s v="Southern Metropolitan"/>
    <n v="11"/>
    <n v="2016"/>
  </r>
  <r>
    <d v="2016-11-08T00:00:00"/>
    <n v="1310000"/>
    <x v="0"/>
    <s v="Metro Ladder"/>
    <x v="0"/>
    <n v="3187"/>
    <n v="4"/>
    <n v="3"/>
    <n v="2"/>
    <n v="618"/>
    <n v="2008"/>
    <s v="133A Centre Rd"/>
    <s v="Brighton East"/>
    <s v="Bayside"/>
    <s v="Southern Metropolitan"/>
    <n v="11"/>
    <n v="2016"/>
  </r>
  <r>
    <d v="2016-11-08T00:00:00"/>
    <n v="1450000"/>
    <x v="0"/>
    <s v="Zimmerman"/>
    <x v="1"/>
    <n v="3188"/>
    <n v="3"/>
    <n v="2"/>
    <n v="2"/>
    <n v="413"/>
    <m/>
    <s v="29 Grenville St"/>
    <s v="Hampton"/>
    <s v="Bayside"/>
    <s v="Southern Metropolitan"/>
    <n v="11"/>
    <n v="2016"/>
  </r>
  <r>
    <d v="2016-11-08T00:00:00"/>
    <n v="2150000"/>
    <x v="0"/>
    <s v="Jones and Jones"/>
    <x v="1"/>
    <n v="3187"/>
    <n v="4"/>
    <n v="3"/>
    <n v="2"/>
    <n v="614"/>
    <n v="1970"/>
    <s v="25 Robinson St"/>
    <s v="Brighton East"/>
    <s v="Bayside"/>
    <s v="Southern Metropolitan"/>
    <n v="11"/>
    <n v="2016"/>
  </r>
  <r>
    <d v="2016-11-08T00:00:00"/>
    <n v="556000"/>
    <x v="1"/>
    <s v="Cunninghams"/>
    <x v="1"/>
    <n v="3084"/>
    <n v="2"/>
    <n v="1"/>
    <n v="1"/>
    <n v="195"/>
    <n v="1995"/>
    <s v="3/23 Christine St"/>
    <s v="Viewbank"/>
    <s v="Banyule"/>
    <s v="Eastern Metropolitan"/>
    <n v="11"/>
    <n v="2016"/>
  </r>
  <r>
    <d v="2016-11-09T00:00:00"/>
    <n v="750000"/>
    <x v="2"/>
    <s v="Jones and Jones"/>
    <x v="1"/>
    <n v="3128"/>
    <n v="3"/>
    <n v="2"/>
    <n v="1"/>
    <n v="150"/>
    <n v="2000"/>
    <s v="3/14 Bedford St"/>
    <s v="Box Hill"/>
    <s v="Whitehorse"/>
    <s v="Eastern Metropolitan"/>
    <n v="11"/>
    <n v="2016"/>
  </r>
  <r>
    <d v="2016-11-09T00:00:00"/>
    <n v="1760000"/>
    <x v="0"/>
    <s v="Flanders &amp; Fish"/>
    <x v="1"/>
    <n v="3128"/>
    <n v="3"/>
    <n v="1"/>
    <n v="0"/>
    <n v="741"/>
    <n v="1910"/>
    <s v="17 Combarton St"/>
    <s v="Box Hill"/>
    <s v="Whitehorse"/>
    <s v="Eastern Metropolitan"/>
    <n v="11"/>
    <n v="2016"/>
  </r>
  <r>
    <d v="2016-11-09T00:00:00"/>
    <n v="300000"/>
    <x v="1"/>
    <s v="Sanders"/>
    <x v="0"/>
    <n v="3181"/>
    <n v="1"/>
    <n v="1"/>
    <n v="1"/>
    <n v="705"/>
    <m/>
    <s v="7/23 The Avenue"/>
    <s v="Windsor"/>
    <s v="Stonnington"/>
    <s v="Southern Metropolitan"/>
    <n v="11"/>
    <n v="2016"/>
  </r>
  <r>
    <d v="2016-11-09T00:00:00"/>
    <n v="425000"/>
    <x v="1"/>
    <s v="Metro Ladder"/>
    <x v="0"/>
    <n v="3145"/>
    <n v="2"/>
    <n v="1"/>
    <n v="1"/>
    <n v="0"/>
    <n v="1997"/>
    <s v="15/5 Warley Rd"/>
    <s v="Malvern East"/>
    <s v="Stonnington"/>
    <s v="Southern Metropolitan"/>
    <n v="11"/>
    <n v="2016"/>
  </r>
  <r>
    <d v="2016-11-09T00:00:00"/>
    <n v="491000"/>
    <x v="1"/>
    <s v="Jones and Jones"/>
    <x v="1"/>
    <n v="3056"/>
    <n v="2"/>
    <n v="1"/>
    <n v="1"/>
    <n v="1080"/>
    <n v="1960"/>
    <s v="10/66 De Carle St"/>
    <s v="Brunswick"/>
    <s v="Moreland"/>
    <s v="Northern Metropolitan"/>
    <n v="11"/>
    <n v="2016"/>
  </r>
  <r>
    <d v="2016-11-09T00:00:00"/>
    <n v="500000"/>
    <x v="1"/>
    <s v="Jones and Jones"/>
    <x v="0"/>
    <n v="3058"/>
    <n v="2"/>
    <n v="1"/>
    <n v="1"/>
    <n v="0"/>
    <n v="1970"/>
    <s v="2/6 McKay St"/>
    <s v="Coburg"/>
    <s v="Moreland"/>
    <s v="Northern Metropolitan"/>
    <n v="11"/>
    <n v="2016"/>
  </r>
  <r>
    <d v="2016-11-09T00:00:00"/>
    <n v="670000"/>
    <x v="0"/>
    <s v="SJ"/>
    <x v="1"/>
    <n v="3060"/>
    <n v="3"/>
    <n v="1"/>
    <n v="3"/>
    <n v="587"/>
    <m/>
    <s v="3 Lovely St"/>
    <s v="Fawkner"/>
    <s v="Moreland"/>
    <s v="Northern Metropolitan"/>
    <n v="11"/>
    <n v="2016"/>
  </r>
  <r>
    <d v="2016-11-09T00:00:00"/>
    <n v="772000"/>
    <x v="0"/>
    <s v="Cunninghams"/>
    <x v="1"/>
    <n v="3058"/>
    <n v="3"/>
    <n v="1"/>
    <n v="1"/>
    <n v="367"/>
    <m/>
    <s v="16 Smith St"/>
    <s v="Coburg North"/>
    <s v="Moreland"/>
    <s v="Northern Metropolitan"/>
    <n v="11"/>
    <n v="2016"/>
  </r>
  <r>
    <d v="2016-11-09T00:00:00"/>
    <n v="690000"/>
    <x v="0"/>
    <s v="Melbourne Homes"/>
    <x v="1"/>
    <n v="3033"/>
    <n v="3"/>
    <n v="2"/>
    <n v="2"/>
    <n v="568"/>
    <n v="1970"/>
    <s v="86 Prospect Dr"/>
    <s v="Keilor East"/>
    <s v="Moonee Valley"/>
    <s v="Western Metropolitan"/>
    <n v="11"/>
    <n v="2016"/>
  </r>
  <r>
    <d v="2016-11-09T00:00:00"/>
    <n v="880000"/>
    <x v="0"/>
    <s v="Cunninghams"/>
    <x v="1"/>
    <n v="3033"/>
    <n v="3"/>
    <n v="1"/>
    <n v="2"/>
    <n v="584"/>
    <n v="1980"/>
    <s v="15 Craig St"/>
    <s v="Keilor East"/>
    <s v="Moonee Valley"/>
    <s v="Western Metropolitan"/>
    <n v="11"/>
    <n v="2016"/>
  </r>
  <r>
    <d v="2016-11-09T00:00:00"/>
    <n v="1160000"/>
    <x v="0"/>
    <s v="Cunninghams"/>
    <x v="1"/>
    <n v="3039"/>
    <n v="3"/>
    <n v="1"/>
    <n v="1"/>
    <n v="449"/>
    <n v="1910"/>
    <s v="37 Lennox St"/>
    <s v="Moonee Ponds"/>
    <s v="Moonee Valley"/>
    <s v="Western Metropolitan"/>
    <n v="11"/>
    <n v="2016"/>
  </r>
  <r>
    <d v="2016-11-09T00:00:00"/>
    <n v="930000"/>
    <x v="0"/>
    <s v="Sanders"/>
    <x v="0"/>
    <n v="3015"/>
    <n v="3"/>
    <n v="2"/>
    <n v="1"/>
    <n v="343"/>
    <m/>
    <s v="42 Agg St"/>
    <s v="Newport"/>
    <s v="Hobsons Bay"/>
    <s v="Western Metropolitan"/>
    <n v="11"/>
    <n v="2016"/>
  </r>
  <r>
    <d v="2016-11-09T00:00:00"/>
    <n v="1225000"/>
    <x v="0"/>
    <s v="Sanders"/>
    <x v="0"/>
    <n v="3016"/>
    <n v="3"/>
    <n v="1"/>
    <n v="1"/>
    <n v="311"/>
    <n v="1920"/>
    <s v="18 Inglis St"/>
    <s v="Williamstown North"/>
    <s v="Hobsons Bay"/>
    <s v="Western Metropolitan"/>
    <n v="11"/>
    <n v="2016"/>
  </r>
  <r>
    <d v="2016-11-09T00:00:00"/>
    <n v="2255000"/>
    <x v="0"/>
    <s v="Sanders"/>
    <x v="1"/>
    <n v="3016"/>
    <n v="4"/>
    <n v="1"/>
    <n v="3"/>
    <n v="765"/>
    <n v="1880"/>
    <s v="139 Cecil St"/>
    <s v="Williamstown"/>
    <s v="Hobsons Bay"/>
    <s v="Western Metropolitan"/>
    <n v="11"/>
    <n v="2016"/>
  </r>
  <r>
    <d v="2016-11-09T00:00:00"/>
    <n v="486500"/>
    <x v="2"/>
    <s v="Metro Ladder"/>
    <x v="1"/>
    <n v="3165"/>
    <n v="2"/>
    <n v="1"/>
    <n v="1"/>
    <n v="0"/>
    <n v="1960"/>
    <s v="2/3 Wonga Ct"/>
    <s v="Bentleigh East"/>
    <s v="Glen Eira"/>
    <s v="Southern Metropolitan"/>
    <n v="11"/>
    <n v="2016"/>
  </r>
  <r>
    <d v="2016-11-09T00:00:00"/>
    <n v="620000"/>
    <x v="0"/>
    <s v="Jones and Jones"/>
    <x v="0"/>
    <n v="3145"/>
    <n v="2"/>
    <n v="1"/>
    <n v="2"/>
    <n v="0"/>
    <m/>
    <s v="9 Lord St"/>
    <s v="Caulfield East"/>
    <s v="Glen Eira"/>
    <s v="Southern Metropolitan"/>
    <n v="11"/>
    <n v="2016"/>
  </r>
  <r>
    <d v="2016-11-09T00:00:00"/>
    <n v="1605000"/>
    <x v="0"/>
    <s v="Cunninghams"/>
    <x v="1"/>
    <n v="3185"/>
    <n v="3"/>
    <n v="1"/>
    <n v="1"/>
    <n v="418"/>
    <n v="1890"/>
    <s v="275 Kooyong Rd"/>
    <s v="Elsternwick"/>
    <s v="Glen Eira"/>
    <s v="Southern Metropolitan"/>
    <n v="11"/>
    <n v="2016"/>
  </r>
  <r>
    <d v="2016-11-09T00:00:00"/>
    <n v="465000"/>
    <x v="1"/>
    <s v="Best Bricks"/>
    <x v="1"/>
    <n v="3078"/>
    <n v="2"/>
    <n v="1"/>
    <n v="1"/>
    <n v="0"/>
    <m/>
    <s v="2/5 Yarana Rd"/>
    <s v="Alphington"/>
    <s v="Darebin"/>
    <s v="Northern Metropolitan"/>
    <n v="11"/>
    <n v="2016"/>
  </r>
  <r>
    <d v="2016-11-09T00:00:00"/>
    <n v="836000"/>
    <x v="0"/>
    <s v="Cunninghams"/>
    <x v="1"/>
    <n v="3073"/>
    <n v="2"/>
    <n v="1"/>
    <n v="3"/>
    <n v="821"/>
    <m/>
    <s v="65 Barry St"/>
    <s v="Reservoir"/>
    <s v="Darebin"/>
    <s v="Northern Metropolitan"/>
    <n v="11"/>
    <n v="2016"/>
  </r>
  <r>
    <d v="2016-11-09T00:00:00"/>
    <n v="851000"/>
    <x v="0"/>
    <s v="Property Barons"/>
    <x v="1"/>
    <n v="3073"/>
    <n v="3"/>
    <n v="1"/>
    <n v="1"/>
    <n v="826"/>
    <n v="1960"/>
    <s v="10 Dumbarton St"/>
    <s v="Reservoir"/>
    <s v="Darebin"/>
    <s v="Northern Metropolitan"/>
    <n v="11"/>
    <n v="2016"/>
  </r>
  <r>
    <d v="2016-11-09T00:00:00"/>
    <n v="640000"/>
    <x v="0"/>
    <s v="Property Barons"/>
    <x v="1"/>
    <n v="3020"/>
    <n v="4"/>
    <n v="1"/>
    <n v="1"/>
    <n v="609"/>
    <m/>
    <s v="6 Prince St"/>
    <s v="Sunshine North"/>
    <s v="Brimbank"/>
    <s v="Western Metropolitan"/>
    <n v="11"/>
    <n v="2016"/>
  </r>
  <r>
    <d v="2016-11-09T00:00:00"/>
    <n v="955000"/>
    <x v="2"/>
    <s v="Jones and Jones"/>
    <x v="1"/>
    <n v="3147"/>
    <n v="3"/>
    <n v="2"/>
    <n v="2"/>
    <n v="203"/>
    <m/>
    <s v="1/17 Ashburn Gr"/>
    <s v="Ashburton"/>
    <s v="Boroondara"/>
    <s v="Southern Metropolitan"/>
    <n v="11"/>
    <n v="2016"/>
  </r>
  <r>
    <d v="2016-11-09T00:00:00"/>
    <n v="1330500"/>
    <x v="2"/>
    <s v="Flanders &amp; Fish"/>
    <x v="1"/>
    <n v="3127"/>
    <n v="3"/>
    <n v="2"/>
    <n v="2"/>
    <n v="226"/>
    <n v="2004"/>
    <s v="3/11 Norfolk Rd"/>
    <s v="Surrey Hills"/>
    <s v="Boroondara"/>
    <s v="Southern Metropolitan"/>
    <n v="11"/>
    <n v="2016"/>
  </r>
  <r>
    <d v="2016-11-09T00:00:00"/>
    <n v="1590000"/>
    <x v="2"/>
    <s v="Jones and Jones"/>
    <x v="1"/>
    <n v="3123"/>
    <n v="3"/>
    <n v="2"/>
    <n v="2"/>
    <n v="289"/>
    <n v="2010"/>
    <s v="3/859 Toorak Rd"/>
    <s v="Hawthorn East"/>
    <s v="Boroondara"/>
    <s v="Southern Metropolitan"/>
    <n v="11"/>
    <n v="2016"/>
  </r>
  <r>
    <d v="2016-11-09T00:00:00"/>
    <n v="1700000"/>
    <x v="0"/>
    <s v="Flanders &amp; Fish"/>
    <x v="0"/>
    <n v="3146"/>
    <n v="4"/>
    <n v="3"/>
    <n v="1"/>
    <n v="650"/>
    <n v="1946"/>
    <s v="67 Celia St"/>
    <s v="Glen Iris"/>
    <s v="Boroondara"/>
    <s v="Southern Metropolitan"/>
    <n v="11"/>
    <n v="2016"/>
  </r>
  <r>
    <d v="2016-11-09T00:00:00"/>
    <n v="2620000"/>
    <x v="0"/>
    <s v="Cunninghams"/>
    <x v="1"/>
    <n v="3126"/>
    <n v="4"/>
    <n v="1"/>
    <n v="1"/>
    <n v="717"/>
    <n v="1890"/>
    <s v="5 Margaret St"/>
    <s v="Canterbury"/>
    <s v="Boroondara"/>
    <s v="Southern Metropolitan"/>
    <n v="11"/>
    <n v="2016"/>
  </r>
  <r>
    <d v="2016-11-09T00:00:00"/>
    <n v="2860000"/>
    <x v="0"/>
    <s v="Cunninghams"/>
    <x v="1"/>
    <n v="3127"/>
    <n v="4"/>
    <n v="2"/>
    <n v="2"/>
    <n v="779"/>
    <n v="2014"/>
    <s v="4 Norris St"/>
    <s v="Surrey Hills"/>
    <s v="Boroondara"/>
    <s v="Southern Metropolitan"/>
    <n v="11"/>
    <n v="2016"/>
  </r>
  <r>
    <d v="2016-11-09T00:00:00"/>
    <n v="515500"/>
    <x v="0"/>
    <s v="Property Barons"/>
    <x v="1"/>
    <n v="3081"/>
    <n v="2"/>
    <n v="1"/>
    <n v="1"/>
    <n v="331"/>
    <n v="1960"/>
    <s v="35 Carbeena Pde"/>
    <s v="Heidelberg West"/>
    <s v="Banyule"/>
    <s v="Eastern Metropolitan"/>
    <n v="11"/>
    <n v="2016"/>
  </r>
  <r>
    <d v="2016-11-10T00:00:00"/>
    <n v="807000"/>
    <x v="1"/>
    <s v="Jones and Jones"/>
    <x v="1"/>
    <n v="3121"/>
    <n v="2"/>
    <n v="2"/>
    <n v="2"/>
    <n v="0"/>
    <n v="2000"/>
    <s v="5/10 Elaine Ct"/>
    <s v="Richmond"/>
    <s v="Yarra"/>
    <s v="Northern Metropolitan"/>
    <n v="11"/>
    <n v="2016"/>
  </r>
  <r>
    <d v="2016-11-10T00:00:00"/>
    <n v="1620000"/>
    <x v="0"/>
    <s v="Cunninghams"/>
    <x v="1"/>
    <n v="3068"/>
    <n v="2"/>
    <n v="1"/>
    <n v="2"/>
    <n v="251"/>
    <m/>
    <s v="36 Ogrady St"/>
    <s v="Clifton Hill"/>
    <s v="Yarra"/>
    <s v="Northern Metropolitan"/>
    <n v="11"/>
    <n v="2016"/>
  </r>
  <r>
    <d v="2016-11-10T00:00:00"/>
    <n v="372000"/>
    <x v="1"/>
    <s v="Flanders &amp; Fish"/>
    <x v="1"/>
    <n v="3181"/>
    <n v="1"/>
    <n v="1"/>
    <n v="1"/>
    <n v="0"/>
    <n v="1970"/>
    <s v="6/7 Ellesmere Rd"/>
    <s v="Windsor"/>
    <s v="Stonnington"/>
    <s v="Southern Metropolitan"/>
    <n v="11"/>
    <n v="2016"/>
  </r>
  <r>
    <d v="2016-11-10T00:00:00"/>
    <n v="640000"/>
    <x v="0"/>
    <s v="Metro Ladder"/>
    <x v="0"/>
    <n v="3060"/>
    <n v="3"/>
    <n v="1"/>
    <n v="2"/>
    <n v="720"/>
    <n v="1950"/>
    <s v="151 McBryde St"/>
    <s v="Fawkner"/>
    <s v="Moreland"/>
    <s v="Northern Metropolitan"/>
    <n v="11"/>
    <n v="2016"/>
  </r>
  <r>
    <d v="2016-11-10T00:00:00"/>
    <n v="1150000"/>
    <x v="0"/>
    <s v="Jones and Jones"/>
    <x v="0"/>
    <n v="3055"/>
    <n v="3"/>
    <n v="1"/>
    <n v="2"/>
    <n v="726"/>
    <n v="1950"/>
    <s v="487 Brunswick Rd"/>
    <s v="Brunswick West"/>
    <s v="Moreland"/>
    <s v="Northern Metropolitan"/>
    <n v="11"/>
    <n v="2016"/>
  </r>
  <r>
    <d v="2016-11-10T00:00:00"/>
    <n v="470000"/>
    <x v="1"/>
    <s v="Cunninghams"/>
    <x v="0"/>
    <n v="3039"/>
    <n v="2"/>
    <n v="1"/>
    <n v="1"/>
    <n v="0"/>
    <n v="2014"/>
    <s v="12/17 Moore St"/>
    <s v="Moonee Ponds"/>
    <s v="Moonee Valley"/>
    <s v="Western Metropolitan"/>
    <n v="11"/>
    <n v="2016"/>
  </r>
  <r>
    <d v="2016-11-10T00:00:00"/>
    <n v="975000"/>
    <x v="0"/>
    <s v="Cunninghams"/>
    <x v="1"/>
    <n v="3031"/>
    <n v="4"/>
    <n v="3"/>
    <n v="1"/>
    <n v="0"/>
    <m/>
    <s v="36 The Crescent"/>
    <s v="Kensington"/>
    <s v="Melbourne"/>
    <s v="Northern Metropolitan"/>
    <n v="11"/>
    <n v="2016"/>
  </r>
  <r>
    <d v="2016-11-10T00:00:00"/>
    <n v="1220000"/>
    <x v="0"/>
    <s v="Sanders"/>
    <x v="1"/>
    <n v="3006"/>
    <n v="3"/>
    <n v="1"/>
    <n v="1"/>
    <n v="0"/>
    <m/>
    <s v="80 Coventry St"/>
    <s v="Southbank"/>
    <s v="Melbourne"/>
    <s v="Southern Metropolitan"/>
    <n v="11"/>
    <n v="2016"/>
  </r>
  <r>
    <d v="2016-11-10T00:00:00"/>
    <n v="912500"/>
    <x v="0"/>
    <s v="Jones and Jones"/>
    <x v="1"/>
    <n v="3012"/>
    <n v="2"/>
    <n v="1"/>
    <n v="1"/>
    <n v="444"/>
    <n v="1940"/>
    <s v="140 Essex St"/>
    <s v="West Footscray"/>
    <s v="Maribyrnong"/>
    <s v="Western Metropolitan"/>
    <n v="11"/>
    <n v="2016"/>
  </r>
  <r>
    <d v="2016-11-10T00:00:00"/>
    <n v="1170000"/>
    <x v="0"/>
    <s v="Metro Ladder"/>
    <x v="1"/>
    <n v="3011"/>
    <n v="2"/>
    <n v="1"/>
    <n v="1"/>
    <n v="184"/>
    <n v="1900"/>
    <s v="53 Ryan St"/>
    <s v="Footscray"/>
    <s v="Maribyrnong"/>
    <s v="Western Metropolitan"/>
    <n v="11"/>
    <n v="2016"/>
  </r>
  <r>
    <d v="2016-11-10T00:00:00"/>
    <n v="1280000"/>
    <x v="0"/>
    <s v="Jones and Jones"/>
    <x v="0"/>
    <n v="3107"/>
    <n v="4"/>
    <n v="2"/>
    <n v="2"/>
    <n v="681"/>
    <n v="1970"/>
    <s v="16 Clauscen St"/>
    <s v="Templestowe Lower"/>
    <s v="Manningham"/>
    <s v="Eastern Metropolitan"/>
    <n v="11"/>
    <n v="2016"/>
  </r>
  <r>
    <d v="2016-11-10T00:00:00"/>
    <n v="776000"/>
    <x v="0"/>
    <s v="Cunninghams"/>
    <x v="1"/>
    <n v="3189"/>
    <n v="2"/>
    <n v="1"/>
    <n v="1"/>
    <n v="209"/>
    <n v="2002"/>
    <s v="2/3 Fiddes St"/>
    <s v="Moorabbin"/>
    <s v="Kingston"/>
    <s v="Southern Metropolitan"/>
    <n v="11"/>
    <n v="2016"/>
  </r>
  <r>
    <d v="2016-11-10T00:00:00"/>
    <n v="1200000"/>
    <x v="0"/>
    <s v="Jones and Jones"/>
    <x v="1"/>
    <n v="3189"/>
    <n v="4"/>
    <n v="2"/>
    <n v="1"/>
    <n v="696"/>
    <n v="1955"/>
    <s v="83 Bulli St"/>
    <s v="Moorabbin"/>
    <s v="Kingston"/>
    <s v="Southern Metropolitan"/>
    <n v="11"/>
    <n v="2016"/>
  </r>
  <r>
    <d v="2016-11-10T00:00:00"/>
    <n v="1316000"/>
    <x v="0"/>
    <s v="Melbourne Homes"/>
    <x v="1"/>
    <n v="3015"/>
    <n v="4"/>
    <n v="2"/>
    <n v="3"/>
    <n v="539"/>
    <n v="2000"/>
    <s v="78A Oxford St"/>
    <s v="Newport"/>
    <s v="Hobsons Bay"/>
    <s v="Western Metropolitan"/>
    <n v="11"/>
    <n v="2016"/>
  </r>
  <r>
    <d v="2016-11-10T00:00:00"/>
    <n v="790000"/>
    <x v="1"/>
    <s v="Metro Ladder"/>
    <x v="1"/>
    <n v="3165"/>
    <n v="3"/>
    <n v="1"/>
    <n v="2"/>
    <n v="406"/>
    <n v="1996"/>
    <s v="2/12 Hodgson Gr"/>
    <s v="Bentleigh East"/>
    <s v="Glen Eira"/>
    <s v="Southern Metropolitan"/>
    <n v="11"/>
    <n v="2016"/>
  </r>
  <r>
    <d v="2016-11-10T00:00:00"/>
    <n v="420000"/>
    <x v="1"/>
    <s v="Melbourne Homes"/>
    <x v="1"/>
    <n v="3073"/>
    <n v="2"/>
    <n v="1"/>
    <n v="0"/>
    <n v="207"/>
    <m/>
    <s v="5/2 Griffiths St"/>
    <s v="Reservoir"/>
    <s v="Darebin"/>
    <s v="Northern Metropolitan"/>
    <n v="11"/>
    <n v="2016"/>
  </r>
  <r>
    <d v="2016-11-10T00:00:00"/>
    <n v="851000"/>
    <x v="0"/>
    <s v="Metro Ladder"/>
    <x v="1"/>
    <n v="3073"/>
    <n v="4"/>
    <n v="2"/>
    <n v="2"/>
    <n v="581"/>
    <n v="2006"/>
    <s v="5 Bluebell Pl"/>
    <s v="Reservoir"/>
    <s v="Darebin"/>
    <s v="Northern Metropolitan"/>
    <n v="11"/>
    <n v="2016"/>
  </r>
  <r>
    <d v="2016-11-10T00:00:00"/>
    <n v="762500"/>
    <x v="0"/>
    <s v="Flanders &amp; Fish"/>
    <x v="1"/>
    <n v="3020"/>
    <n v="3"/>
    <n v="1"/>
    <n v="1"/>
    <n v="510"/>
    <m/>
    <s v="7 Donald St"/>
    <s v="Sunshine"/>
    <s v="Brimbank"/>
    <s v="Western Metropolitan"/>
    <n v="11"/>
    <n v="2016"/>
  </r>
  <r>
    <d v="2016-11-10T00:00:00"/>
    <n v="765000"/>
    <x v="1"/>
    <s v="Cunninghams"/>
    <x v="1"/>
    <n v="3101"/>
    <n v="2"/>
    <n v="1"/>
    <n v="2"/>
    <n v="0"/>
    <n v="1960"/>
    <s v="2/54 Studley Park Rd"/>
    <s v="Kew"/>
    <s v="Boroondara"/>
    <s v="Southern Metropolitan"/>
    <n v="11"/>
    <n v="2016"/>
  </r>
  <r>
    <d v="2016-11-10T00:00:00"/>
    <n v="2205000"/>
    <x v="0"/>
    <s v="Maxwells"/>
    <x v="0"/>
    <n v="3104"/>
    <n v="4"/>
    <n v="2"/>
    <n v="2"/>
    <n v="750"/>
    <n v="1950"/>
    <s v="13 Riverview Rd"/>
    <s v="Balwyn North"/>
    <s v="Boroondara"/>
    <s v="Southern Metropolitan"/>
    <n v="11"/>
    <n v="2016"/>
  </r>
  <r>
    <d v="2016-11-11T00:00:00"/>
    <n v="1080000"/>
    <x v="2"/>
    <s v="Jones and Jones"/>
    <x v="1"/>
    <n v="3068"/>
    <n v="3"/>
    <n v="2"/>
    <n v="1"/>
    <n v="77"/>
    <n v="2016"/>
    <s v="3 Curtain Pl"/>
    <s v="Fitzroy North"/>
    <s v="Yarra"/>
    <s v="Northern Metropolitan"/>
    <n v="11"/>
    <n v="2016"/>
  </r>
  <r>
    <d v="2016-11-11T00:00:00"/>
    <n v="611000"/>
    <x v="1"/>
    <s v="Cunninghams"/>
    <x v="0"/>
    <n v="3144"/>
    <n v="2"/>
    <n v="1"/>
    <n v="1"/>
    <n v="0"/>
    <n v="2008"/>
    <s v="8/7 Warner St"/>
    <s v="Malvern"/>
    <s v="Stonnington"/>
    <s v="Southern Metropolitan"/>
    <n v="11"/>
    <n v="2016"/>
  </r>
  <r>
    <d v="2016-11-11T00:00:00"/>
    <n v="635000"/>
    <x v="1"/>
    <s v="Metro Ladder"/>
    <x v="1"/>
    <n v="3144"/>
    <n v="2"/>
    <n v="1"/>
    <n v="1"/>
    <n v="0"/>
    <n v="1970"/>
    <s v="2/64 Cawkwell St"/>
    <s v="Malvern"/>
    <s v="Stonnington"/>
    <s v="Southern Metropolitan"/>
    <n v="11"/>
    <n v="2016"/>
  </r>
  <r>
    <d v="2016-11-11T00:00:00"/>
    <n v="1742000"/>
    <x v="0"/>
    <s v="Cunninghams"/>
    <x v="0"/>
    <n v="3058"/>
    <n v="4"/>
    <n v="2"/>
    <n v="4"/>
    <n v="482"/>
    <n v="2006"/>
    <s v="13 Shaftsbury St"/>
    <s v="Coburg"/>
    <s v="Moreland"/>
    <s v="Northern Metropolitan"/>
    <n v="11"/>
    <n v="2016"/>
  </r>
  <r>
    <d v="2016-11-11T00:00:00"/>
    <n v="992000"/>
    <x v="0"/>
    <s v="Flanders &amp; Fish"/>
    <x v="1"/>
    <n v="3148"/>
    <n v="3"/>
    <n v="1"/>
    <n v="2"/>
    <n v="586"/>
    <m/>
    <s v="15 Aloomba St"/>
    <s v="Chadstone"/>
    <s v="Monash"/>
    <s v="Southern Metropolitan"/>
    <n v="11"/>
    <n v="2016"/>
  </r>
  <r>
    <d v="2016-11-11T00:00:00"/>
    <n v="1300000"/>
    <x v="0"/>
    <s v="Flanders &amp; Fish"/>
    <x v="0"/>
    <n v="3125"/>
    <n v="3"/>
    <n v="1"/>
    <n v="2"/>
    <n v="773"/>
    <n v="1960"/>
    <s v="7 Keogh St"/>
    <s v="Burwood"/>
    <s v="Monash"/>
    <s v="Southern Metropolitan"/>
    <n v="11"/>
    <n v="2016"/>
  </r>
  <r>
    <d v="2016-11-11T00:00:00"/>
    <n v="485000"/>
    <x v="1"/>
    <s v="Jones and Jones"/>
    <x v="0"/>
    <n v="3052"/>
    <n v="1"/>
    <n v="1"/>
    <n v="1"/>
    <n v="0"/>
    <m/>
    <s v="105/459 Royal Pde"/>
    <s v="Parkville"/>
    <s v="Melbourne"/>
    <s v="Northern Metropolitan"/>
    <n v="11"/>
    <n v="2016"/>
  </r>
  <r>
    <d v="2016-11-11T00:00:00"/>
    <n v="567500"/>
    <x v="1"/>
    <s v="Metro Ladder"/>
    <x v="1"/>
    <n v="3141"/>
    <n v="1"/>
    <n v="1"/>
    <n v="1"/>
    <n v="0"/>
    <n v="1970"/>
    <s v="22/49 Walsh St"/>
    <s v="South Yarra"/>
    <s v="Melbourne"/>
    <s v="Southern Metropolitan"/>
    <n v="11"/>
    <n v="2016"/>
  </r>
  <r>
    <d v="2016-11-11T00:00:00"/>
    <n v="920000"/>
    <x v="0"/>
    <s v="Jones and Jones"/>
    <x v="0"/>
    <n v="3053"/>
    <n v="3"/>
    <n v="1"/>
    <n v="0"/>
    <n v="121"/>
    <m/>
    <s v="18 Pitt St"/>
    <s v="Carlton"/>
    <s v="Melbourne"/>
    <s v="Northern Metropolitan"/>
    <n v="11"/>
    <n v="2016"/>
  </r>
  <r>
    <d v="2016-11-11T00:00:00"/>
    <n v="662500"/>
    <x v="1"/>
    <s v="Flanders &amp; Fish"/>
    <x v="1"/>
    <n v="3032"/>
    <n v="3"/>
    <n v="2"/>
    <n v="2"/>
    <n v="202"/>
    <n v="2006"/>
    <s v="3/6 Randall St"/>
    <s v="Maribyrnong"/>
    <s v="Maribyrnong"/>
    <s v="Western Metropolitan"/>
    <n v="11"/>
    <n v="2016"/>
  </r>
  <r>
    <d v="2016-11-11T00:00:00"/>
    <n v="1201000"/>
    <x v="0"/>
    <s v="Jones and Jones"/>
    <x v="1"/>
    <n v="3011"/>
    <n v="4"/>
    <n v="2"/>
    <n v="1"/>
    <n v="299"/>
    <n v="1910"/>
    <s v="15 Pentland Pde"/>
    <s v="Seddon"/>
    <s v="Maribyrnong"/>
    <s v="Western Metropolitan"/>
    <n v="11"/>
    <n v="2016"/>
  </r>
  <r>
    <d v="2016-11-11T00:00:00"/>
    <n v="921000"/>
    <x v="2"/>
    <s v="Jones and Jones"/>
    <x v="1"/>
    <n v="3165"/>
    <n v="3"/>
    <n v="2"/>
    <n v="2"/>
    <n v="167"/>
    <n v="2009"/>
    <s v="5b MacKie Rd"/>
    <s v="Bentleigh East"/>
    <s v="Glen Eira"/>
    <s v="Southern Metropolitan"/>
    <n v="11"/>
    <n v="2016"/>
  </r>
  <r>
    <d v="2016-11-11T00:00:00"/>
    <n v="950000"/>
    <x v="1"/>
    <s v="Flanders &amp; Fish"/>
    <x v="1"/>
    <n v="3204"/>
    <n v="2"/>
    <n v="1"/>
    <n v="1"/>
    <n v="0"/>
    <m/>
    <s v="2/31 Malane St"/>
    <s v="Ormond"/>
    <s v="Glen Eira"/>
    <s v="Southern Metropolitan"/>
    <n v="11"/>
    <n v="2016"/>
  </r>
  <r>
    <d v="2016-11-11T00:00:00"/>
    <n v="1360000"/>
    <x v="0"/>
    <s v="Jones and Jones"/>
    <x v="1"/>
    <n v="3163"/>
    <n v="3"/>
    <n v="2"/>
    <n v="2"/>
    <n v="282"/>
    <n v="2010"/>
    <s v="1/3 Coorigil Rd"/>
    <s v="Carnegie"/>
    <s v="Glen Eira"/>
    <s v="Southern Metropolitan"/>
    <n v="11"/>
    <n v="2016"/>
  </r>
  <r>
    <d v="2016-11-11T00:00:00"/>
    <n v="721000"/>
    <x v="0"/>
    <s v="Flanders &amp; Fish"/>
    <x v="1"/>
    <n v="3072"/>
    <n v="3"/>
    <n v="1"/>
    <n v="1"/>
    <n v="581"/>
    <m/>
    <s v="82 Murray Rd"/>
    <s v="Preston"/>
    <s v="Darebin"/>
    <s v="Northern Metropolitan"/>
    <n v="11"/>
    <n v="2016"/>
  </r>
  <r>
    <d v="2016-11-11T00:00:00"/>
    <n v="723000"/>
    <x v="0"/>
    <s v="Cunninghams"/>
    <x v="1"/>
    <n v="3073"/>
    <n v="3"/>
    <n v="1"/>
    <n v="1"/>
    <n v="535"/>
    <n v="1950"/>
    <s v="19 Drysdale St"/>
    <s v="Reservoir"/>
    <s v="Darebin"/>
    <s v="Northern Metropolitan"/>
    <n v="11"/>
    <n v="2016"/>
  </r>
  <r>
    <d v="2016-11-11T00:00:00"/>
    <n v="916000"/>
    <x v="0"/>
    <s v="Cunninghams"/>
    <x v="1"/>
    <n v="3072"/>
    <n v="3"/>
    <n v="1"/>
    <n v="3"/>
    <n v="523"/>
    <m/>
    <s v="3 Parker St"/>
    <s v="Preston"/>
    <s v="Darebin"/>
    <s v="Northern Metropolitan"/>
    <n v="11"/>
    <n v="2016"/>
  </r>
  <r>
    <d v="2016-11-11T00:00:00"/>
    <n v="615000"/>
    <x v="0"/>
    <s v="Cunninghams"/>
    <x v="1"/>
    <n v="3020"/>
    <n v="3"/>
    <n v="2"/>
    <n v="6"/>
    <n v="667"/>
    <n v="1975"/>
    <s v="66 Nicholson Pde"/>
    <s v="Sunshine West"/>
    <s v="Brimbank"/>
    <s v="Western Metropolitan"/>
    <n v="11"/>
    <n v="2016"/>
  </r>
  <r>
    <d v="2016-11-11T00:00:00"/>
    <n v="935000"/>
    <x v="1"/>
    <s v="Property Barons"/>
    <x v="0"/>
    <n v="3123"/>
    <n v="3"/>
    <n v="2"/>
    <n v="1"/>
    <n v="144"/>
    <n v="1975"/>
    <s v="1/1 Clifton Rd"/>
    <s v="Hawthorn East"/>
    <s v="Boroondara"/>
    <s v="Southern Metropolitan"/>
    <n v="11"/>
    <n v="2016"/>
  </r>
  <r>
    <d v="2016-11-11T00:00:00"/>
    <n v="1300000"/>
    <x v="0"/>
    <s v="Cunninghams"/>
    <x v="1"/>
    <n v="3104"/>
    <n v="3"/>
    <n v="1"/>
    <n v="2"/>
    <n v="464"/>
    <m/>
    <s v="21 Maud St"/>
    <s v="Balwyn North"/>
    <s v="Boroondara"/>
    <s v="Southern Metropolitan"/>
    <n v="11"/>
    <n v="2016"/>
  </r>
  <r>
    <d v="2016-11-11T00:00:00"/>
    <n v="1600000"/>
    <x v="0"/>
    <s v="Cunninghams"/>
    <x v="1"/>
    <n v="3147"/>
    <n v="5"/>
    <n v="3"/>
    <n v="4"/>
    <n v="700"/>
    <n v="1950"/>
    <s v="48 Nicholas St"/>
    <s v="Ashburton"/>
    <s v="Boroondara"/>
    <s v="Southern Metropolitan"/>
    <n v="11"/>
    <n v="2016"/>
  </r>
  <r>
    <d v="2016-11-11T00:00:00"/>
    <n v="1702000"/>
    <x v="0"/>
    <s v="Jones and Jones"/>
    <x v="0"/>
    <n v="3104"/>
    <n v="4"/>
    <n v="2"/>
    <n v="2"/>
    <n v="715"/>
    <n v="1939"/>
    <s v="185 Doncaster Rd"/>
    <s v="Balwyn North"/>
    <s v="Boroondara"/>
    <s v="Southern Metropolitan"/>
    <n v="11"/>
    <n v="2016"/>
  </r>
  <r>
    <d v="2016-11-11T00:00:00"/>
    <n v="575000"/>
    <x v="1"/>
    <s v="Jones and Jones"/>
    <x v="1"/>
    <n v="3186"/>
    <n v="2"/>
    <n v="1"/>
    <n v="1"/>
    <n v="0"/>
    <m/>
    <s v="8/42 Grosvenor St"/>
    <s v="Brighton"/>
    <s v="Bayside"/>
    <s v="Southern Metropolitan"/>
    <n v="11"/>
    <n v="2016"/>
  </r>
  <r>
    <d v="2016-11-11T00:00:00"/>
    <n v="540000"/>
    <x v="1"/>
    <s v="Melbourne Homes"/>
    <x v="0"/>
    <n v="3084"/>
    <n v="2"/>
    <n v="1"/>
    <n v="2"/>
    <n v="153"/>
    <n v="1972"/>
    <s v="3/43 Rosanna Rd"/>
    <s v="Heidelberg"/>
    <s v="Banyule"/>
    <s v="Eastern Metropolitan"/>
    <n v="11"/>
    <n v="2016"/>
  </r>
  <r>
    <d v="2016-11-12T00:00:00"/>
    <n v="327000"/>
    <x v="1"/>
    <s v="Cunninghams"/>
    <x v="1"/>
    <n v="3121"/>
    <n v="1"/>
    <n v="1"/>
    <n v="1"/>
    <n v="0"/>
    <n v="2012"/>
    <s v="305/28 Burnley St"/>
    <s v="Richmond"/>
    <s v="Yarra"/>
    <s v="Northern Metropolitan"/>
    <n v="11"/>
    <n v="2016"/>
  </r>
  <r>
    <d v="2016-11-12T00:00:00"/>
    <n v="372000"/>
    <x v="1"/>
    <s v="Jones and Jones"/>
    <x v="0"/>
    <n v="3066"/>
    <n v="1"/>
    <n v="1"/>
    <n v="1"/>
    <n v="0"/>
    <n v="2005"/>
    <s v="307/11 Hoddle St"/>
    <s v="Collingwood"/>
    <s v="Yarra"/>
    <s v="Northern Metropolitan"/>
    <n v="11"/>
    <n v="2016"/>
  </r>
  <r>
    <d v="2016-11-12T00:00:00"/>
    <n v="2588000"/>
    <x v="0"/>
    <s v="Flanders &amp; Fish"/>
    <x v="0"/>
    <n v="3127"/>
    <n v="3"/>
    <n v="3"/>
    <n v="2"/>
    <n v="1149"/>
    <n v="1920"/>
    <s v="48 Kenmare St"/>
    <s v="Mont Albert"/>
    <s v="Whitehorse"/>
    <s v="Eastern Metropolitan"/>
    <n v="11"/>
    <n v="2016"/>
  </r>
  <r>
    <d v="2016-11-12T00:00:00"/>
    <n v="421500"/>
    <x v="1"/>
    <s v="Cunninghams"/>
    <x v="1"/>
    <n v="3143"/>
    <n v="1"/>
    <n v="1"/>
    <n v="0"/>
    <n v="0"/>
    <m/>
    <s v="9/55 Northcote Rd"/>
    <s v="Armadale"/>
    <s v="Stonnington"/>
    <s v="Southern Metropolitan"/>
    <n v="11"/>
    <n v="2016"/>
  </r>
  <r>
    <d v="2016-11-12T00:00:00"/>
    <n v="815000"/>
    <x v="0"/>
    <s v="Sanders"/>
    <x v="1"/>
    <n v="3181"/>
    <n v="2"/>
    <n v="1"/>
    <n v="0"/>
    <n v="96"/>
    <n v="1880"/>
    <s v="47 Clifton St"/>
    <s v="Prahran"/>
    <s v="Stonnington"/>
    <s v="Southern Metropolitan"/>
    <n v="11"/>
    <n v="2016"/>
  </r>
  <r>
    <d v="2016-11-12T00:00:00"/>
    <n v="1015000"/>
    <x v="2"/>
    <s v="Cunninghams"/>
    <x v="1"/>
    <n v="3145"/>
    <n v="3"/>
    <n v="2"/>
    <n v="2"/>
    <n v="0"/>
    <n v="2013"/>
    <s v="10/1810 Malvern Rd"/>
    <s v="Malvern East"/>
    <s v="Stonnington"/>
    <s v="Southern Metropolitan"/>
    <n v="11"/>
    <n v="2016"/>
  </r>
  <r>
    <d v="2016-11-12T00:00:00"/>
    <n v="510000"/>
    <x v="1"/>
    <s v="Jones and Jones"/>
    <x v="1"/>
    <n v="3184"/>
    <n v="1"/>
    <n v="1"/>
    <n v="1"/>
    <n v="0"/>
    <n v="2001"/>
    <s v="10/125 Ormond Rd"/>
    <s v="Elwood"/>
    <s v="Port Phillip"/>
    <s v="Southern Metropolitan"/>
    <n v="11"/>
    <n v="2016"/>
  </r>
  <r>
    <d v="2016-11-12T00:00:00"/>
    <n v="1080000"/>
    <x v="0"/>
    <s v="Jones and Jones"/>
    <x v="1"/>
    <n v="3207"/>
    <n v="2"/>
    <n v="1"/>
    <n v="0"/>
    <n v="105"/>
    <n v="1910"/>
    <s v="8 Garton St"/>
    <s v="Port Melbourne"/>
    <s v="Port Phillip"/>
    <s v="Southern Metropolitan"/>
    <n v="11"/>
    <n v="2016"/>
  </r>
  <r>
    <d v="2016-11-12T00:00:00"/>
    <n v="1180000"/>
    <x v="0"/>
    <s v="Maxwells"/>
    <x v="1"/>
    <n v="3184"/>
    <n v="2"/>
    <n v="1"/>
    <n v="0"/>
    <n v="249"/>
    <m/>
    <s v="21 Clarke St"/>
    <s v="Elwood"/>
    <s v="Port Phillip"/>
    <s v="Southern Metropolitan"/>
    <n v="11"/>
    <n v="2016"/>
  </r>
  <r>
    <d v="2016-11-12T00:00:00"/>
    <n v="1037500"/>
    <x v="0"/>
    <s v="Flanders &amp; Fish"/>
    <x v="1"/>
    <n v="3032"/>
    <n v="3"/>
    <n v="1"/>
    <n v="2"/>
    <n v="506"/>
    <n v="1920"/>
    <s v="21A Geddes St"/>
    <s v="Ascot Vale"/>
    <s v="Moonee Valley"/>
    <s v="Western Metropolitan"/>
    <n v="11"/>
    <n v="2016"/>
  </r>
  <r>
    <d v="2016-11-12T00:00:00"/>
    <n v="1245000"/>
    <x v="0"/>
    <s v="Melbourne Homes"/>
    <x v="0"/>
    <n v="3042"/>
    <n v="4"/>
    <n v="3"/>
    <n v="3"/>
    <n v="0"/>
    <n v="1950"/>
    <s v="20 Grandview Rd"/>
    <s v="Niddrie"/>
    <s v="Moonee Valley"/>
    <s v="Western Metropolitan"/>
    <n v="11"/>
    <n v="2016"/>
  </r>
  <r>
    <d v="2016-11-12T00:00:00"/>
    <n v="1860000"/>
    <x v="0"/>
    <s v="Flanders &amp; Fish"/>
    <x v="1"/>
    <n v="3040"/>
    <n v="3"/>
    <n v="2"/>
    <n v="2"/>
    <n v="311"/>
    <m/>
    <s v="40 Allan St"/>
    <s v="Aberfeldie"/>
    <s v="Moonee Valley"/>
    <s v="Western Metropolitan"/>
    <n v="11"/>
    <n v="2016"/>
  </r>
  <r>
    <d v="2016-11-12T00:00:00"/>
    <n v="690000"/>
    <x v="1"/>
    <s v="Jones and Jones"/>
    <x v="1"/>
    <n v="3166"/>
    <n v="3"/>
    <n v="1"/>
    <n v="2"/>
    <n v="340"/>
    <n v="1930"/>
    <s v="1/1478 Dandenong Rd"/>
    <s v="Oakleigh"/>
    <s v="Monash"/>
    <s v="Southern Metropolitan"/>
    <n v="11"/>
    <n v="2016"/>
  </r>
  <r>
    <d v="2016-11-12T00:00:00"/>
    <n v="550000"/>
    <x v="1"/>
    <s v="Jones and Jones"/>
    <x v="0"/>
    <n v="3051"/>
    <n v="2"/>
    <n v="1"/>
    <n v="2"/>
    <n v="0"/>
    <n v="1975"/>
    <s v="110/171 Flemington Rd"/>
    <s v="North Melbourne"/>
    <s v="Melbourne"/>
    <s v="Northern Metropolitan"/>
    <n v="11"/>
    <n v="2016"/>
  </r>
  <r>
    <d v="2016-11-12T00:00:00"/>
    <n v="900000"/>
    <x v="0"/>
    <s v="Jones and Jones"/>
    <x v="0"/>
    <n v="3011"/>
    <n v="2"/>
    <n v="1"/>
    <n v="0"/>
    <n v="210"/>
    <n v="1900"/>
    <s v="39 Dudley St"/>
    <s v="Footscray"/>
    <s v="Maribyrnong"/>
    <s v="Western Metropolitan"/>
    <n v="11"/>
    <n v="2016"/>
  </r>
  <r>
    <d v="2016-11-12T00:00:00"/>
    <n v="855000"/>
    <x v="2"/>
    <s v="Property Barons"/>
    <x v="1"/>
    <n v="3108"/>
    <n v="4"/>
    <n v="2"/>
    <n v="2"/>
    <n v="242"/>
    <m/>
    <s v="39 Frederick St"/>
    <s v="Doncaster"/>
    <s v="Manningham"/>
    <s v="Eastern Metropolitan"/>
    <n v="11"/>
    <n v="2016"/>
  </r>
  <r>
    <d v="2016-11-12T00:00:00"/>
    <n v="730000"/>
    <x v="0"/>
    <s v="Property Barons"/>
    <x v="0"/>
    <n v="3073"/>
    <n v="4"/>
    <n v="1"/>
    <n v="2"/>
    <n v="770"/>
    <n v="1970"/>
    <s v="24 Ludeman Ct"/>
    <s v="Reservoir"/>
    <s v="Darebin"/>
    <s v="Northern Metropolitan"/>
    <n v="11"/>
    <n v="2016"/>
  </r>
  <r>
    <d v="2016-11-12T00:00:00"/>
    <n v="805000"/>
    <x v="2"/>
    <s v="Property Barons"/>
    <x v="1"/>
    <n v="3078"/>
    <n v="2"/>
    <n v="2"/>
    <n v="3"/>
    <n v="155"/>
    <n v="2004"/>
    <s v="4/2 Miller St"/>
    <s v="Alphington"/>
    <s v="Darebin"/>
    <s v="Northern Metropolitan"/>
    <n v="11"/>
    <n v="2016"/>
  </r>
  <r>
    <d v="2016-11-12T00:00:00"/>
    <n v="645000"/>
    <x v="0"/>
    <s v="Property Barons"/>
    <x v="0"/>
    <n v="3020"/>
    <n v="4"/>
    <n v="2"/>
    <n v="3"/>
    <n v="616"/>
    <n v="1970"/>
    <s v="111 Hall St"/>
    <s v="Sunshine West"/>
    <s v="Brimbank"/>
    <s v="Western Metropolitan"/>
    <n v="11"/>
    <n v="2016"/>
  </r>
  <r>
    <d v="2016-11-12T00:00:00"/>
    <n v="825000"/>
    <x v="0"/>
    <s v="Flanders &amp; Fish"/>
    <x v="1"/>
    <n v="3020"/>
    <n v="2"/>
    <n v="1"/>
    <n v="3"/>
    <n v="580"/>
    <m/>
    <s v="59 Hertford Rd"/>
    <s v="Sunshine"/>
    <s v="Brimbank"/>
    <s v="Western Metropolitan"/>
    <n v="11"/>
    <n v="2016"/>
  </r>
  <r>
    <d v="2016-11-12T00:00:00"/>
    <n v="900000"/>
    <x v="2"/>
    <s v="Jones and Jones"/>
    <x v="1"/>
    <n v="3147"/>
    <n v="3"/>
    <n v="2"/>
    <n v="2"/>
    <n v="153"/>
    <n v="1990"/>
    <s v="2/17 Ashburn Gr"/>
    <s v="Ashburton"/>
    <s v="Boroondara"/>
    <s v="Southern Metropolitan"/>
    <n v="11"/>
    <n v="2016"/>
  </r>
  <r>
    <d v="2016-11-12T00:00:00"/>
    <n v="1400000"/>
    <x v="2"/>
    <s v="Property Barons"/>
    <x v="0"/>
    <n v="3103"/>
    <n v="4"/>
    <n v="3"/>
    <n v="2"/>
    <n v="241"/>
    <n v="2009"/>
    <s v="2/8 Evelina St"/>
    <s v="Balwyn"/>
    <s v="Boroondara"/>
    <s v="Southern Metropolitan"/>
    <n v="11"/>
    <n v="2016"/>
  </r>
  <r>
    <d v="2016-11-12T00:00:00"/>
    <n v="1650000"/>
    <x v="1"/>
    <s v="Flanders &amp; Fish"/>
    <x v="0"/>
    <n v="3122"/>
    <n v="4"/>
    <n v="2"/>
    <n v="3"/>
    <n v="207"/>
    <n v="2002"/>
    <s v="78/8 Wallen Rd"/>
    <s v="Hawthorn"/>
    <s v="Boroondara"/>
    <s v="Southern Metropolitan"/>
    <n v="11"/>
    <n v="2016"/>
  </r>
  <r>
    <d v="2016-11-12T00:00:00"/>
    <n v="1665000"/>
    <x v="0"/>
    <s v="Jones and Jones"/>
    <x v="1"/>
    <n v="3147"/>
    <n v="3"/>
    <n v="2"/>
    <n v="3"/>
    <n v="702"/>
    <n v="1945"/>
    <s v="18 Glen Rd"/>
    <s v="Ashburton"/>
    <s v="Boroondara"/>
    <s v="Southern Metropolitan"/>
    <n v="11"/>
    <n v="2016"/>
  </r>
  <r>
    <d v="2016-11-12T00:00:00"/>
    <n v="430000"/>
    <x v="1"/>
    <s v="Property Barons"/>
    <x v="0"/>
    <n v="3079"/>
    <n v="2"/>
    <n v="1"/>
    <n v="1"/>
    <n v="0"/>
    <n v="1970"/>
    <s v="2/125 Locksley Rd"/>
    <s v="Ivanhoe"/>
    <s v="Banyule"/>
    <s v="Eastern Metropolitan"/>
    <n v="11"/>
    <n v="2016"/>
  </r>
  <r>
    <d v="2016-11-12T00:00:00"/>
    <n v="810000"/>
    <x v="0"/>
    <s v="Sanders"/>
    <x v="1"/>
    <n v="3085"/>
    <n v="3"/>
    <n v="2"/>
    <n v="2"/>
    <n v="568"/>
    <n v="1975"/>
    <s v="70 Tarcoola Dr"/>
    <s v="Yallambie"/>
    <s v="Banyule"/>
    <s v="Northern Metropolitan"/>
    <n v="11"/>
    <n v="2016"/>
  </r>
  <r>
    <d v="2016-11-13T00:00:00"/>
    <n v="1060000"/>
    <x v="0"/>
    <s v="Cunninghams"/>
    <x v="1"/>
    <n v="3068"/>
    <n v="3"/>
    <n v="1"/>
    <n v="0"/>
    <n v="193"/>
    <n v="1900"/>
    <s v="13 Caroline St"/>
    <s v="Clifton Hill"/>
    <s v="Yarra"/>
    <s v="Northern Metropolitan"/>
    <n v="11"/>
    <n v="2016"/>
  </r>
  <r>
    <d v="2016-11-13T00:00:00"/>
    <n v="2300000"/>
    <x v="0"/>
    <s v="Cunninghams"/>
    <x v="1"/>
    <n v="3068"/>
    <n v="4"/>
    <n v="2"/>
    <n v="1"/>
    <n v="197"/>
    <m/>
    <s v="49 Best St"/>
    <s v="Fitzroy North"/>
    <s v="Yarra"/>
    <s v="Northern Metropolitan"/>
    <n v="11"/>
    <n v="2016"/>
  </r>
  <r>
    <d v="2016-11-13T00:00:00"/>
    <n v="880000"/>
    <x v="0"/>
    <s v="Property Barons"/>
    <x v="0"/>
    <n v="3166"/>
    <n v="3"/>
    <n v="1"/>
    <n v="1"/>
    <n v="670"/>
    <n v="1925"/>
    <s v="94 Burlington St"/>
    <s v="Oakleigh"/>
    <s v="Monash"/>
    <s v="Southern Metropolitan"/>
    <n v="11"/>
    <n v="2016"/>
  </r>
  <r>
    <d v="2016-11-13T00:00:00"/>
    <n v="906000"/>
    <x v="0"/>
    <s v="Sanders"/>
    <x v="1"/>
    <n v="3185"/>
    <n v="2"/>
    <n v="1"/>
    <n v="1"/>
    <n v="221"/>
    <m/>
    <s v="4 Meaney St"/>
    <s v="Elsternwick"/>
    <s v="Glen Eira"/>
    <s v="Southern Metropolitan"/>
    <n v="11"/>
    <n v="2016"/>
  </r>
  <r>
    <d v="2016-11-13T00:00:00"/>
    <n v="1600000"/>
    <x v="2"/>
    <s v="Flanders &amp; Fish"/>
    <x v="0"/>
    <n v="3162"/>
    <n v="4"/>
    <n v="3"/>
    <n v="2"/>
    <n v="812"/>
    <m/>
    <s v="18 Ash Gr"/>
    <s v="Caulfield"/>
    <s v="Glen Eira"/>
    <s v="Southern Metropolitan"/>
    <n v="11"/>
    <n v="2016"/>
  </r>
  <r>
    <d v="2016-11-13T00:00:00"/>
    <n v="685000"/>
    <x v="0"/>
    <s v="Cunninghams"/>
    <x v="1"/>
    <n v="3073"/>
    <n v="3"/>
    <n v="1"/>
    <n v="1"/>
    <n v="1262"/>
    <n v="1955"/>
    <s v="53 Fordham Rd"/>
    <s v="Reservoir"/>
    <s v="Darebin"/>
    <s v="Northern Metropolitan"/>
    <n v="11"/>
    <n v="2016"/>
  </r>
  <r>
    <d v="2016-11-13T00:00:00"/>
    <n v="950000"/>
    <x v="0"/>
    <s v="Maxwells"/>
    <x v="1"/>
    <n v="3073"/>
    <n v="3"/>
    <n v="2"/>
    <n v="2"/>
    <n v="565"/>
    <n v="1920"/>
    <s v="50 Gloucester St"/>
    <s v="Reservoir"/>
    <s v="Darebin"/>
    <s v="Northern Metropolitan"/>
    <n v="11"/>
    <n v="2016"/>
  </r>
  <r>
    <d v="2016-11-13T00:00:00"/>
    <n v="570000"/>
    <x v="0"/>
    <s v="Best Bricks"/>
    <x v="0"/>
    <n v="3020"/>
    <n v="3"/>
    <n v="1"/>
    <n v="2"/>
    <n v="535"/>
    <n v="1970"/>
    <s v="104 Wright St"/>
    <s v="Sunshine"/>
    <s v="Brimbank"/>
    <s v="Western Metropolitan"/>
    <n v="11"/>
    <n v="2016"/>
  </r>
  <r>
    <d v="2016-11-13T00:00:00"/>
    <n v="622000"/>
    <x v="1"/>
    <s v="Melbourne Homes"/>
    <x v="1"/>
    <n v="3123"/>
    <n v="2"/>
    <n v="1"/>
    <n v="1"/>
    <n v="0"/>
    <n v="1970"/>
    <s v="2/11 Harts Pde"/>
    <s v="Hawthorn East"/>
    <s v="Boroondara"/>
    <s v="Southern Metropolitan"/>
    <n v="11"/>
    <n v="2016"/>
  </r>
  <r>
    <d v="2016-11-13T00:00:00"/>
    <n v="3550000"/>
    <x v="0"/>
    <s v="Jones and Jones"/>
    <x v="0"/>
    <n v="3101"/>
    <n v="4"/>
    <n v="3"/>
    <n v="4"/>
    <n v="992"/>
    <n v="1935"/>
    <s v="94 Argyle Rd"/>
    <s v="Kew"/>
    <s v="Boroondara"/>
    <s v="Southern Metropolitan"/>
    <n v="11"/>
    <n v="2016"/>
  </r>
  <r>
    <d v="2016-11-13T00:00:00"/>
    <n v="1845000"/>
    <x v="0"/>
    <s v="Jones and Jones"/>
    <x v="1"/>
    <n v="3187"/>
    <n v="2"/>
    <n v="1"/>
    <n v="2"/>
    <n v="604"/>
    <n v="1950"/>
    <s v="4 Farmer St"/>
    <s v="Brighton East"/>
    <s v="Bayside"/>
    <s v="Southern Metropolitan"/>
    <n v="11"/>
    <n v="2016"/>
  </r>
  <r>
    <d v="2016-11-13T00:00:00"/>
    <n v="2200000"/>
    <x v="2"/>
    <s v="Cunninghams"/>
    <x v="0"/>
    <n v="3188"/>
    <n v="3"/>
    <n v="2"/>
    <n v="3"/>
    <n v="1402"/>
    <m/>
    <s v="108 Orlando St"/>
    <s v="Hampton"/>
    <s v="Bayside"/>
    <s v="Southern Metropolitan"/>
    <n v="11"/>
    <n v="2016"/>
  </r>
  <r>
    <d v="2016-11-13T00:00:00"/>
    <n v="855000"/>
    <x v="2"/>
    <s v="Jones and Jones"/>
    <x v="1"/>
    <n v="3079"/>
    <n v="3"/>
    <n v="2"/>
    <n v="2"/>
    <n v="0"/>
    <n v="1980"/>
    <s v="3/8 Green St"/>
    <s v="Ivanhoe"/>
    <s v="Banyule"/>
    <s v="Eastern Metropolitan"/>
    <n v="11"/>
    <n v="2016"/>
  </r>
  <r>
    <d v="2016-11-13T00:00:00"/>
    <n v="2012000"/>
    <x v="0"/>
    <s v="Cunninghams"/>
    <x v="1"/>
    <n v="3084"/>
    <n v="4"/>
    <n v="3"/>
    <n v="2"/>
    <n v="597"/>
    <n v="1940"/>
    <s v="13 Warne St"/>
    <s v="Eaglemont"/>
    <s v="Banyule"/>
    <s v="Eastern Metropolitan"/>
    <n v="11"/>
    <n v="2016"/>
  </r>
  <r>
    <d v="2016-11-14T00:00:00"/>
    <n v="1181000"/>
    <x v="0"/>
    <s v="Cunninghams"/>
    <x v="1"/>
    <n v="3068"/>
    <n v="3"/>
    <n v="1"/>
    <n v="1"/>
    <n v="148"/>
    <m/>
    <s v="373 Rae St"/>
    <s v="Fitzroy North"/>
    <s v="Yarra"/>
    <s v="Northern Metropolitan"/>
    <n v="11"/>
    <n v="2016"/>
  </r>
  <r>
    <d v="2016-11-14T00:00:00"/>
    <n v="1405000"/>
    <x v="0"/>
    <s v="Flanders &amp; Fish"/>
    <x v="1"/>
    <n v="3121"/>
    <n v="3"/>
    <n v="1"/>
    <n v="2"/>
    <n v="212"/>
    <m/>
    <s v="4 Burgess St"/>
    <s v="Richmond"/>
    <s v="Yarra"/>
    <s v="Northern Metropolitan"/>
    <n v="11"/>
    <n v="2016"/>
  </r>
  <r>
    <d v="2016-11-14T00:00:00"/>
    <n v="2714000"/>
    <x v="0"/>
    <s v="Flanders &amp; Fish"/>
    <x v="1"/>
    <n v="3127"/>
    <n v="5"/>
    <n v="2"/>
    <n v="2"/>
    <n v="1053"/>
    <m/>
    <s v="11 Rostrevor Pde"/>
    <s v="Mont Albert"/>
    <s v="Whitehorse"/>
    <s v="Eastern Metropolitan"/>
    <n v="11"/>
    <n v="2016"/>
  </r>
  <r>
    <d v="2016-11-14T00:00:00"/>
    <n v="700000"/>
    <x v="1"/>
    <s v="Metro Ladder"/>
    <x v="1"/>
    <n v="3181"/>
    <n v="2"/>
    <n v="1"/>
    <n v="1"/>
    <n v="0"/>
    <n v="1888"/>
    <s v="8/67 High St"/>
    <s v="Prahran"/>
    <s v="Stonnington"/>
    <s v="Southern Metropolitan"/>
    <n v="11"/>
    <n v="2016"/>
  </r>
  <r>
    <d v="2016-11-14T00:00:00"/>
    <n v="940000"/>
    <x v="2"/>
    <s v="Property Barons"/>
    <x v="0"/>
    <n v="3145"/>
    <n v="3"/>
    <n v="2"/>
    <n v="1"/>
    <n v="206"/>
    <m/>
    <s v="12 Gauntlet Rd"/>
    <s v="Malvern East"/>
    <s v="Stonnington"/>
    <s v="Southern Metropolitan"/>
    <n v="11"/>
    <n v="2016"/>
  </r>
  <r>
    <d v="2016-11-14T00:00:00"/>
    <n v="1610000"/>
    <x v="1"/>
    <s v="Flanders &amp; Fish"/>
    <x v="1"/>
    <n v="3207"/>
    <n v="2"/>
    <n v="2"/>
    <n v="2"/>
    <n v="0"/>
    <n v="2007"/>
    <s v="405/155 Beach St"/>
    <s v="Port Melbourne"/>
    <s v="Port Phillip"/>
    <s v="Southern Metropolitan"/>
    <n v="11"/>
    <n v="2016"/>
  </r>
  <r>
    <d v="2016-11-14T00:00:00"/>
    <n v="1131000"/>
    <x v="0"/>
    <s v="Cunninghams"/>
    <x v="1"/>
    <n v="3058"/>
    <n v="4"/>
    <n v="2"/>
    <n v="2"/>
    <n v="494"/>
    <n v="2001"/>
    <s v="2 Quarry Cct"/>
    <s v="Coburg"/>
    <s v="Moreland"/>
    <s v="Northern Metropolitan"/>
    <n v="11"/>
    <n v="2016"/>
  </r>
  <r>
    <d v="2016-11-14T00:00:00"/>
    <n v="585000"/>
    <x v="1"/>
    <s v="Cunninghams"/>
    <x v="0"/>
    <n v="3040"/>
    <n v="2"/>
    <n v="1"/>
    <n v="1"/>
    <n v="160"/>
    <m/>
    <s v="3/134 Cooper St"/>
    <s v="Essendon"/>
    <s v="Moonee Valley"/>
    <s v="Western Metropolitan"/>
    <n v="11"/>
    <n v="2016"/>
  </r>
  <r>
    <d v="2016-11-14T00:00:00"/>
    <n v="750000"/>
    <x v="0"/>
    <s v="Property Barons"/>
    <x v="1"/>
    <n v="3034"/>
    <n v="3"/>
    <n v="1"/>
    <n v="1"/>
    <n v="529"/>
    <m/>
    <s v="31 Duke St"/>
    <s v="Avondale Heights"/>
    <s v="Moonee Valley"/>
    <s v="Western Metropolitan"/>
    <n v="11"/>
    <n v="2016"/>
  </r>
  <r>
    <d v="2016-11-14T00:00:00"/>
    <n v="990000"/>
    <x v="0"/>
    <s v="Maxwells"/>
    <x v="0"/>
    <n v="3039"/>
    <n v="3"/>
    <n v="1"/>
    <n v="2"/>
    <n v="328"/>
    <n v="1900"/>
    <s v="82 Argyle St"/>
    <s v="Moonee Ponds"/>
    <s v="Moonee Valley"/>
    <s v="Western Metropolitan"/>
    <n v="11"/>
    <n v="2016"/>
  </r>
  <r>
    <d v="2016-11-14T00:00:00"/>
    <n v="1150000"/>
    <x v="0"/>
    <s v="Cunninghams"/>
    <x v="1"/>
    <n v="3039"/>
    <n v="4"/>
    <n v="2"/>
    <n v="1"/>
    <n v="481"/>
    <m/>
    <s v="10 Normanby St"/>
    <s v="Moonee Ponds"/>
    <s v="Moonee Valley"/>
    <s v="Western Metropolitan"/>
    <n v="11"/>
    <n v="2016"/>
  </r>
  <r>
    <d v="2016-11-14T00:00:00"/>
    <n v="540000"/>
    <x v="1"/>
    <s v="Jones and Jones"/>
    <x v="1"/>
    <n v="3051"/>
    <n v="2"/>
    <n v="1"/>
    <n v="1"/>
    <n v="0"/>
    <n v="1970"/>
    <s v="24/302 Abbotsford St"/>
    <s v="North Melbourne"/>
    <s v="Melbourne"/>
    <s v="Northern Metropolitan"/>
    <n v="11"/>
    <n v="2016"/>
  </r>
  <r>
    <d v="2016-11-14T00:00:00"/>
    <n v="470000"/>
    <x v="0"/>
    <s v="Maxwells"/>
    <x v="0"/>
    <n v="3013"/>
    <n v="1"/>
    <n v="1"/>
    <n v="2"/>
    <n v="0"/>
    <n v="2004"/>
    <s v="122 Stephen St"/>
    <s v="Yarraville"/>
    <s v="Maribyrnong"/>
    <s v="Western Metropolitan"/>
    <n v="11"/>
    <n v="2016"/>
  </r>
  <r>
    <d v="2016-11-14T00:00:00"/>
    <n v="680000"/>
    <x v="0"/>
    <s v="Property Barons"/>
    <x v="1"/>
    <n v="3019"/>
    <n v="3"/>
    <n v="1"/>
    <n v="1"/>
    <n v="565"/>
    <m/>
    <s v="29 Hampden St"/>
    <s v="Braybrook"/>
    <s v="Maribyrnong"/>
    <s v="Western Metropolitan"/>
    <n v="11"/>
    <n v="2016"/>
  </r>
  <r>
    <d v="2016-11-14T00:00:00"/>
    <n v="847000"/>
    <x v="0"/>
    <s v="Cunninghams"/>
    <x v="1"/>
    <n v="3032"/>
    <n v="3"/>
    <n v="2"/>
    <n v="2"/>
    <n v="222"/>
    <n v="2002"/>
    <s v="12 Marin La"/>
    <s v="Maribyrnong"/>
    <s v="Maribyrnong"/>
    <s v="Western Metropolitan"/>
    <n v="11"/>
    <n v="2016"/>
  </r>
  <r>
    <d v="2016-11-14T00:00:00"/>
    <n v="1152500"/>
    <x v="0"/>
    <s v="Property Barons"/>
    <x v="1"/>
    <n v="3108"/>
    <n v="3"/>
    <n v="2"/>
    <n v="2"/>
    <n v="648"/>
    <n v="1980"/>
    <s v="18 Roseland Gr"/>
    <s v="Doncaster"/>
    <s v="Manningham"/>
    <s v="Eastern Metropolitan"/>
    <n v="11"/>
    <n v="2016"/>
  </r>
  <r>
    <d v="2016-11-14T00:00:00"/>
    <n v="822500"/>
    <x v="1"/>
    <s v="Metro Ladder"/>
    <x v="1"/>
    <n v="3204"/>
    <n v="3"/>
    <n v="2"/>
    <n v="3"/>
    <n v="0"/>
    <n v="1970"/>
    <s v="3/25 Holloway St"/>
    <s v="Ormond"/>
    <s v="Glen Eira"/>
    <s v="Southern Metropolitan"/>
    <n v="11"/>
    <n v="2016"/>
  </r>
  <r>
    <d v="2016-11-14T00:00:00"/>
    <n v="932000"/>
    <x v="1"/>
    <s v="Jones and Jones"/>
    <x v="1"/>
    <n v="3204"/>
    <n v="3"/>
    <n v="2"/>
    <n v="1"/>
    <n v="180"/>
    <n v="1997"/>
    <s v="3/16 Wheeler St"/>
    <s v="Ormond"/>
    <s v="Glen Eira"/>
    <s v="Southern Metropolitan"/>
    <n v="11"/>
    <n v="2016"/>
  </r>
  <r>
    <d v="2016-11-14T00:00:00"/>
    <n v="965000"/>
    <x v="0"/>
    <s v="Cunninghams"/>
    <x v="0"/>
    <n v="3185"/>
    <n v="3"/>
    <n v="1"/>
    <n v="2"/>
    <n v="275"/>
    <n v="1900"/>
    <s v="12 Rusden St"/>
    <s v="Elsternwick"/>
    <s v="Glen Eira"/>
    <s v="Southern Metropolitan"/>
    <n v="11"/>
    <n v="2016"/>
  </r>
  <r>
    <d v="2016-11-14T00:00:00"/>
    <n v="1900000"/>
    <x v="0"/>
    <s v="Metro Ladder"/>
    <x v="1"/>
    <n v="3204"/>
    <n v="6"/>
    <n v="3"/>
    <n v="2"/>
    <n v="708"/>
    <n v="1988"/>
    <s v="17 Smith St"/>
    <s v="Bentleigh"/>
    <s v="Glen Eira"/>
    <s v="Southern Metropolitan"/>
    <n v="11"/>
    <n v="2016"/>
  </r>
  <r>
    <d v="2016-11-14T00:00:00"/>
    <n v="435000"/>
    <x v="1"/>
    <s v="Melbourne Homes"/>
    <x v="0"/>
    <n v="3071"/>
    <n v="2"/>
    <n v="1"/>
    <n v="1"/>
    <n v="1054"/>
    <m/>
    <s v="10/11 Kemp St"/>
    <s v="Thornbury"/>
    <s v="Darebin"/>
    <s v="Northern Metropolitan"/>
    <n v="11"/>
    <n v="2016"/>
  </r>
  <r>
    <d v="2016-11-14T00:00:00"/>
    <n v="870000"/>
    <x v="0"/>
    <s v="Maxwells"/>
    <x v="1"/>
    <n v="3072"/>
    <n v="4"/>
    <n v="1"/>
    <n v="2"/>
    <n v="400"/>
    <n v="1890"/>
    <s v="192 Wood St"/>
    <s v="Preston"/>
    <s v="Darebin"/>
    <s v="Northern Metropolitan"/>
    <n v="11"/>
    <n v="2016"/>
  </r>
  <r>
    <d v="2016-11-14T00:00:00"/>
    <n v="1160000"/>
    <x v="0"/>
    <s v="Best Bricks"/>
    <x v="0"/>
    <n v="3071"/>
    <n v="3"/>
    <n v="2"/>
    <n v="2"/>
    <n v="644"/>
    <n v="2001"/>
    <s v="386 Station St"/>
    <s v="Thornbury"/>
    <s v="Darebin"/>
    <s v="Northern Metropolitan"/>
    <n v="11"/>
    <n v="2016"/>
  </r>
  <r>
    <d v="2016-11-14T00:00:00"/>
    <n v="1500000"/>
    <x v="0"/>
    <s v="Best Bricks"/>
    <x v="1"/>
    <n v="3078"/>
    <n v="3"/>
    <n v="1"/>
    <n v="1"/>
    <n v="0"/>
    <n v="1910"/>
    <s v="189 Rathmines St"/>
    <s v="Fairfield"/>
    <s v="Darebin"/>
    <s v="Northern Metropolitan"/>
    <n v="11"/>
    <n v="2016"/>
  </r>
  <r>
    <d v="2016-11-14T00:00:00"/>
    <n v="515000"/>
    <x v="0"/>
    <s v="Property Barons"/>
    <x v="1"/>
    <n v="3020"/>
    <n v="3"/>
    <n v="1"/>
    <n v="1"/>
    <n v="620"/>
    <m/>
    <s v="5 Kenney St"/>
    <s v="Sunshine West"/>
    <s v="Brimbank"/>
    <s v="Western Metropolitan"/>
    <n v="11"/>
    <n v="2016"/>
  </r>
  <r>
    <d v="2016-11-14T00:00:00"/>
    <n v="418000"/>
    <x v="1"/>
    <s v="Melbourne Homes"/>
    <x v="1"/>
    <n v="3122"/>
    <n v="2"/>
    <n v="1"/>
    <n v="0"/>
    <n v="1056"/>
    <m/>
    <s v="5/576 Glenferrie Rd"/>
    <s v="Hawthorn"/>
    <s v="Boroondara"/>
    <s v="Southern Metropolitan"/>
    <n v="11"/>
    <n v="2016"/>
  </r>
  <r>
    <d v="2016-11-14T00:00:00"/>
    <n v="892000"/>
    <x v="0"/>
    <s v="Metro Ladder"/>
    <x v="1"/>
    <n v="3124"/>
    <n v="2"/>
    <n v="1"/>
    <n v="1"/>
    <n v="335"/>
    <m/>
    <s v="2 Oxford St"/>
    <s v="Camberwell"/>
    <s v="Boroondara"/>
    <s v="Southern Metropolitan"/>
    <n v="11"/>
    <n v="2016"/>
  </r>
  <r>
    <d v="2016-11-14T00:00:00"/>
    <n v="3270000"/>
    <x v="0"/>
    <s v="Flanders &amp; Fish"/>
    <x v="1"/>
    <n v="3103"/>
    <n v="4"/>
    <n v="2"/>
    <n v="4"/>
    <n v="935"/>
    <n v="1927"/>
    <s v="5 Millah Rd"/>
    <s v="Balwyn"/>
    <s v="Boroondara"/>
    <s v="Southern Metropolitan"/>
    <n v="11"/>
    <n v="2016"/>
  </r>
  <r>
    <d v="2016-11-15T00:00:00"/>
    <n v="1209000"/>
    <x v="0"/>
    <s v="Jones and Jones"/>
    <x v="1"/>
    <n v="3068"/>
    <n v="2"/>
    <n v="1"/>
    <n v="1"/>
    <n v="140"/>
    <n v="1910"/>
    <s v="413a Wellington St"/>
    <s v="Clifton Hill"/>
    <s v="Yarra"/>
    <s v="Northern Metropolitan"/>
    <n v="11"/>
    <n v="2016"/>
  </r>
  <r>
    <d v="2016-11-15T00:00:00"/>
    <n v="1022500"/>
    <x v="1"/>
    <s v="Cunninghams"/>
    <x v="1"/>
    <n v="3125"/>
    <n v="3"/>
    <n v="2"/>
    <n v="2"/>
    <n v="265"/>
    <n v="2000"/>
    <s v="2/32 McIntyre St"/>
    <s v="Burwood"/>
    <s v="Whitehorse"/>
    <s v="Southern Metropolitan"/>
    <n v="11"/>
    <n v="2016"/>
  </r>
  <r>
    <d v="2016-11-15T00:00:00"/>
    <n v="1342000"/>
    <x v="0"/>
    <s v="Best Bricks"/>
    <x v="1"/>
    <n v="3125"/>
    <n v="3"/>
    <n v="1"/>
    <n v="2"/>
    <n v="690"/>
    <m/>
    <s v="2 Bennett St"/>
    <s v="Burwood"/>
    <s v="Whitehorse"/>
    <s v="Southern Metropolitan"/>
    <n v="11"/>
    <n v="2016"/>
  </r>
  <r>
    <d v="2016-11-15T00:00:00"/>
    <n v="360500"/>
    <x v="1"/>
    <s v="Metro Ladder"/>
    <x v="1"/>
    <n v="3141"/>
    <n v="1"/>
    <n v="1"/>
    <n v="1"/>
    <n v="0"/>
    <n v="1960"/>
    <s v="2/403 Toorak Rd"/>
    <s v="South Yarra"/>
    <s v="Stonnington"/>
    <s v="Southern Metropolitan"/>
    <n v="11"/>
    <n v="2016"/>
  </r>
  <r>
    <d v="2016-11-15T00:00:00"/>
    <n v="610000"/>
    <x v="1"/>
    <s v="Metro Ladder"/>
    <x v="0"/>
    <n v="3182"/>
    <n v="2"/>
    <n v="1"/>
    <n v="1"/>
    <n v="0"/>
    <m/>
    <s v="4/267 Barkly St"/>
    <s v="St Kilda"/>
    <s v="Port Phillip"/>
    <s v="Southern Metropolitan"/>
    <n v="11"/>
    <n v="2016"/>
  </r>
  <r>
    <d v="2016-11-15T00:00:00"/>
    <n v="2180000"/>
    <x v="0"/>
    <s v="Cunninghams"/>
    <x v="1"/>
    <n v="3205"/>
    <n v="4"/>
    <n v="3"/>
    <n v="1"/>
    <n v="200"/>
    <n v="1860"/>
    <s v="315 Moray St"/>
    <s v="South Melbourne"/>
    <s v="Port Phillip"/>
    <s v="Southern Metropolitan"/>
    <n v="11"/>
    <n v="2016"/>
  </r>
  <r>
    <d v="2016-11-15T00:00:00"/>
    <n v="596000"/>
    <x v="0"/>
    <s v="Maxwells"/>
    <x v="1"/>
    <n v="3046"/>
    <n v="3"/>
    <n v="1"/>
    <n v="3"/>
    <n v="624"/>
    <m/>
    <s v="57 View St"/>
    <s v="Glenroy"/>
    <s v="Moreland"/>
    <s v="Northern Metropolitan"/>
    <n v="11"/>
    <n v="2016"/>
  </r>
  <r>
    <d v="2016-11-15T00:00:00"/>
    <n v="640000"/>
    <x v="2"/>
    <s v="Cunninghams"/>
    <x v="1"/>
    <n v="3058"/>
    <n v="3"/>
    <n v="1"/>
    <n v="2"/>
    <n v="119"/>
    <n v="1995"/>
    <s v="2/118 Bruce St"/>
    <s v="Coburg"/>
    <s v="Moreland"/>
    <s v="Northern Metropolitan"/>
    <n v="11"/>
    <n v="2016"/>
  </r>
  <r>
    <d v="2016-11-15T00:00:00"/>
    <n v="685000"/>
    <x v="0"/>
    <s v="Cunninghams"/>
    <x v="1"/>
    <n v="3040"/>
    <n v="3"/>
    <n v="1"/>
    <n v="2"/>
    <n v="293"/>
    <m/>
    <s v="479a Buckley St"/>
    <s v="Essendon West"/>
    <s v="Moonee Valley"/>
    <s v="Western Metropolitan"/>
    <n v="11"/>
    <n v="2016"/>
  </r>
  <r>
    <d v="2016-11-15T00:00:00"/>
    <n v="1637000"/>
    <x v="0"/>
    <s v="Cunninghams"/>
    <x v="1"/>
    <n v="3039"/>
    <n v="4"/>
    <n v="1"/>
    <n v="3"/>
    <n v="539"/>
    <n v="1900"/>
    <s v="35 Addison St"/>
    <s v="Moonee Ponds"/>
    <s v="Moonee Valley"/>
    <s v="Western Metropolitan"/>
    <n v="11"/>
    <n v="2016"/>
  </r>
  <r>
    <d v="2016-11-15T00:00:00"/>
    <n v="1900000"/>
    <x v="0"/>
    <s v="Cunninghams"/>
    <x v="1"/>
    <n v="3040"/>
    <n v="4"/>
    <n v="1"/>
    <n v="2"/>
    <n v="733"/>
    <m/>
    <s v="30 Robb St"/>
    <s v="Essendon"/>
    <s v="Moonee Valley"/>
    <s v="Western Metropolitan"/>
    <n v="11"/>
    <n v="2016"/>
  </r>
  <r>
    <d v="2016-11-15T00:00:00"/>
    <n v="410000"/>
    <x v="1"/>
    <s v="Jones and Jones"/>
    <x v="0"/>
    <n v="3051"/>
    <n v="1"/>
    <n v="1"/>
    <n v="1"/>
    <n v="1045"/>
    <n v="2011"/>
    <s v="12/25 Byron St"/>
    <s v="North Melbourne"/>
    <s v="Melbourne"/>
    <s v="Northern Metropolitan"/>
    <n v="11"/>
    <n v="2016"/>
  </r>
  <r>
    <d v="2016-11-15T00:00:00"/>
    <n v="295000"/>
    <x v="1"/>
    <s v="Best Bricks"/>
    <x v="0"/>
    <n v="3011"/>
    <n v="2"/>
    <n v="1"/>
    <n v="1"/>
    <n v="0"/>
    <n v="1960"/>
    <s v="4/5 Empire St"/>
    <s v="Footscray"/>
    <s v="Maribyrnong"/>
    <s v="Western Metropolitan"/>
    <n v="11"/>
    <n v="2016"/>
  </r>
  <r>
    <d v="2016-11-15T00:00:00"/>
    <n v="840000"/>
    <x v="0"/>
    <s v="Metro Ladder"/>
    <x v="1"/>
    <n v="3011"/>
    <n v="3"/>
    <n v="1"/>
    <n v="0"/>
    <n v="164"/>
    <n v="1900"/>
    <s v="25 Southampton St"/>
    <s v="Footscray"/>
    <s v="Maribyrnong"/>
    <s v="Western Metropolitan"/>
    <n v="11"/>
    <n v="2016"/>
  </r>
  <r>
    <d v="2016-11-15T00:00:00"/>
    <n v="856500"/>
    <x v="0"/>
    <s v="Metro Ladder"/>
    <x v="1"/>
    <n v="3019"/>
    <n v="4"/>
    <n v="2"/>
    <n v="2"/>
    <n v="599"/>
    <n v="2008"/>
    <s v="33 Joy St"/>
    <s v="Braybrook"/>
    <s v="Maribyrnong"/>
    <s v="Western Metropolitan"/>
    <n v="11"/>
    <n v="2016"/>
  </r>
  <r>
    <d v="2016-11-15T00:00:00"/>
    <n v="678000"/>
    <x v="2"/>
    <s v="Property Barons"/>
    <x v="1"/>
    <n v="3107"/>
    <n v="2"/>
    <n v="1"/>
    <n v="1"/>
    <n v="340"/>
    <n v="1980"/>
    <s v="2/47 Parker St"/>
    <s v="Templestowe Lower"/>
    <s v="Manningham"/>
    <s v="Eastern Metropolitan"/>
    <n v="11"/>
    <n v="2016"/>
  </r>
  <r>
    <d v="2016-11-15T00:00:00"/>
    <n v="1225000"/>
    <x v="0"/>
    <s v="Cunninghams"/>
    <x v="1"/>
    <n v="3108"/>
    <n v="4"/>
    <n v="3"/>
    <n v="2"/>
    <n v="740"/>
    <n v="1985"/>
    <s v="41 Pettys La"/>
    <s v="Doncaster"/>
    <s v="Manningham"/>
    <s v="Eastern Metropolitan"/>
    <n v="11"/>
    <n v="2016"/>
  </r>
  <r>
    <d v="2016-11-15T00:00:00"/>
    <n v="2025000"/>
    <x v="0"/>
    <s v="Jones and Jones"/>
    <x v="1"/>
    <n v="3107"/>
    <n v="3"/>
    <n v="1"/>
    <n v="2"/>
    <n v="796"/>
    <m/>
    <s v="205 High St"/>
    <s v="Templestowe Lower"/>
    <s v="Manningham"/>
    <s v="Eastern Metropolitan"/>
    <n v="11"/>
    <n v="2016"/>
  </r>
  <r>
    <d v="2016-11-15T00:00:00"/>
    <n v="1460000"/>
    <x v="2"/>
    <s v="Sanders"/>
    <x v="1"/>
    <n v="3016"/>
    <n v="3"/>
    <n v="2"/>
    <n v="2"/>
    <n v="506"/>
    <n v="2010"/>
    <s v="22 Bayview St"/>
    <s v="Williamstown"/>
    <s v="Hobsons Bay"/>
    <s v="Western Metropolitan"/>
    <n v="11"/>
    <n v="2016"/>
  </r>
  <r>
    <d v="2016-11-15T00:00:00"/>
    <n v="1270000"/>
    <x v="0"/>
    <s v="Jones and Jones"/>
    <x v="1"/>
    <n v="3165"/>
    <n v="3"/>
    <n v="1"/>
    <n v="2"/>
    <n v="694"/>
    <m/>
    <s v="37 Orange St"/>
    <s v="Bentleigh East"/>
    <s v="Glen Eira"/>
    <s v="Southern Metropolitan"/>
    <n v="11"/>
    <n v="2016"/>
  </r>
  <r>
    <d v="2016-11-15T00:00:00"/>
    <n v="1410000"/>
    <x v="2"/>
    <s v="Flanders &amp; Fish"/>
    <x v="1"/>
    <n v="3162"/>
    <n v="4"/>
    <n v="2"/>
    <n v="3"/>
    <n v="342"/>
    <n v="2005"/>
    <s v="48A Jupiter St"/>
    <s v="Caulfield South"/>
    <s v="Glen Eira"/>
    <s v="Southern Metropolitan"/>
    <n v="11"/>
    <n v="2016"/>
  </r>
  <r>
    <d v="2016-11-15T00:00:00"/>
    <n v="1448000"/>
    <x v="0"/>
    <s v="Metro Ladder"/>
    <x v="1"/>
    <n v="3204"/>
    <n v="3"/>
    <n v="2"/>
    <n v="3"/>
    <n v="568"/>
    <m/>
    <s v="25 Mitchell St"/>
    <s v="Bentleigh"/>
    <s v="Glen Eira"/>
    <s v="Southern Metropolitan"/>
    <n v="11"/>
    <n v="2016"/>
  </r>
  <r>
    <d v="2016-11-15T00:00:00"/>
    <n v="480000"/>
    <x v="1"/>
    <s v="SJ"/>
    <x v="0"/>
    <n v="3083"/>
    <n v="3"/>
    <n v="2"/>
    <n v="1"/>
    <n v="218"/>
    <n v="2004"/>
    <s v="1/21 The Fairway"/>
    <s v="Kingsbury"/>
    <s v="Darebin"/>
    <s v="Northern Metropolitan"/>
    <n v="11"/>
    <n v="2016"/>
  </r>
  <r>
    <d v="2016-11-15T00:00:00"/>
    <n v="735000"/>
    <x v="0"/>
    <s v="Metro Ladder"/>
    <x v="1"/>
    <n v="3072"/>
    <n v="3"/>
    <n v="1"/>
    <n v="2"/>
    <n v="369"/>
    <n v="1950"/>
    <s v="1 George St"/>
    <s v="Preston"/>
    <s v="Darebin"/>
    <s v="Northern Metropolitan"/>
    <n v="11"/>
    <n v="2016"/>
  </r>
  <r>
    <d v="2016-11-15T00:00:00"/>
    <n v="799900"/>
    <x v="0"/>
    <s v="Cunninghams"/>
    <x v="0"/>
    <n v="3072"/>
    <n v="2"/>
    <n v="1"/>
    <n v="2"/>
    <n v="460"/>
    <m/>
    <s v="90 Murray Rd"/>
    <s v="Preston"/>
    <s v="Darebin"/>
    <s v="Northern Metropolitan"/>
    <n v="11"/>
    <n v="2016"/>
  </r>
  <r>
    <d v="2016-11-15T00:00:00"/>
    <n v="1340000"/>
    <x v="0"/>
    <s v="Jones and Jones"/>
    <x v="1"/>
    <n v="3070"/>
    <n v="3"/>
    <n v="2"/>
    <n v="1"/>
    <n v="165"/>
    <n v="1997"/>
    <s v="4A Jessie St"/>
    <s v="Northcote"/>
    <s v="Darebin"/>
    <s v="Northern Metropolitan"/>
    <n v="11"/>
    <n v="2016"/>
  </r>
  <r>
    <d v="2016-11-15T00:00:00"/>
    <n v="755000"/>
    <x v="1"/>
    <s v="Property Barons"/>
    <x v="0"/>
    <n v="3103"/>
    <n v="2"/>
    <n v="1"/>
    <n v="1"/>
    <n v="213"/>
    <n v="1980"/>
    <s v="2/30 Kalimna St"/>
    <s v="Balwyn"/>
    <s v="Boroondara"/>
    <s v="Southern Metropolitan"/>
    <n v="11"/>
    <n v="2016"/>
  </r>
  <r>
    <d v="2016-11-15T00:00:00"/>
    <n v="1320000"/>
    <x v="0"/>
    <s v="Property Barons"/>
    <x v="1"/>
    <n v="3104"/>
    <n v="3"/>
    <n v="1"/>
    <n v="0"/>
    <n v="635"/>
    <n v="1960"/>
    <s v="233 Balwyn Rd"/>
    <s v="Balwyn North"/>
    <s v="Boroondara"/>
    <s v="Southern Metropolitan"/>
    <n v="11"/>
    <n v="2016"/>
  </r>
  <r>
    <d v="2016-11-15T00:00:00"/>
    <n v="620000"/>
    <x v="2"/>
    <s v="Property Barons"/>
    <x v="0"/>
    <n v="3081"/>
    <n v="3"/>
    <n v="2"/>
    <n v="2"/>
    <n v="215"/>
    <n v="2005"/>
    <s v="1/62 Southern Rd"/>
    <s v="Heidelberg Heights"/>
    <s v="Banyule"/>
    <s v="Eastern Metropolitan"/>
    <n v="11"/>
    <n v="2016"/>
  </r>
  <r>
    <d v="2016-11-15T00:00:00"/>
    <n v="725000"/>
    <x v="0"/>
    <s v="Property Barons"/>
    <x v="0"/>
    <n v="3081"/>
    <n v="3"/>
    <n v="2"/>
    <n v="1"/>
    <n v="665"/>
    <m/>
    <s v="16 Eden St"/>
    <s v="Heidelberg Heights"/>
    <s v="Banyule"/>
    <s v="Eastern Metropolitan"/>
    <n v="11"/>
    <n v="2016"/>
  </r>
  <r>
    <d v="2016-11-15T00:00:00"/>
    <n v="1401000"/>
    <x v="0"/>
    <s v="Cunninghams"/>
    <x v="1"/>
    <n v="3084"/>
    <n v="5"/>
    <n v="2"/>
    <n v="2"/>
    <n v="580"/>
    <n v="1940"/>
    <s v="6 Bolden St"/>
    <s v="Heidelberg"/>
    <s v="Banyule"/>
    <s v="Eastern Metropolitan"/>
    <n v="11"/>
    <n v="2016"/>
  </r>
  <r>
    <d v="2016-11-16T00:00:00"/>
    <n v="677000"/>
    <x v="0"/>
    <s v="Flanders &amp; Fish"/>
    <x v="1"/>
    <n v="3065"/>
    <n v="2"/>
    <n v="1"/>
    <n v="0"/>
    <n v="67"/>
    <n v="1850"/>
    <s v="11 Henry St"/>
    <s v="Fitzroy"/>
    <s v="Yarra"/>
    <s v="Northern Metropolitan"/>
    <n v="11"/>
    <n v="2016"/>
  </r>
  <r>
    <d v="2016-11-16T00:00:00"/>
    <n v="1015000"/>
    <x v="2"/>
    <s v="Melbourne Homes"/>
    <x v="1"/>
    <n v="3068"/>
    <n v="3"/>
    <n v="2"/>
    <n v="1"/>
    <n v="112"/>
    <n v="2000"/>
    <s v="5/35 Jamieson St"/>
    <s v="Fitzroy North"/>
    <s v="Yarra"/>
    <s v="Northern Metropolitan"/>
    <n v="11"/>
    <n v="2016"/>
  </r>
  <r>
    <d v="2016-11-16T00:00:00"/>
    <n v="1350000"/>
    <x v="0"/>
    <s v="Jones and Jones"/>
    <x v="0"/>
    <n v="3145"/>
    <n v="4"/>
    <n v="3"/>
    <n v="2"/>
    <n v="222"/>
    <n v="2010"/>
    <s v="401A Waverley Rd"/>
    <s v="Malvern East"/>
    <s v="Stonnington"/>
    <s v="Southern Metropolitan"/>
    <n v="11"/>
    <n v="2016"/>
  </r>
  <r>
    <d v="2016-11-16T00:00:00"/>
    <n v="410000"/>
    <x v="1"/>
    <s v="Metro Ladder"/>
    <x v="0"/>
    <n v="3046"/>
    <n v="2"/>
    <n v="1"/>
    <n v="2"/>
    <n v="200"/>
    <n v="2000"/>
    <s v="2/22 Sadie St"/>
    <s v="Glenroy"/>
    <s v="Moreland"/>
    <s v="Northern Metropolitan"/>
    <n v="11"/>
    <n v="2016"/>
  </r>
  <r>
    <d v="2016-11-16T00:00:00"/>
    <n v="1172000"/>
    <x v="0"/>
    <s v="Flanders &amp; Fish"/>
    <x v="1"/>
    <n v="3055"/>
    <n v="3"/>
    <n v="1"/>
    <n v="2"/>
    <n v="512"/>
    <m/>
    <s v="915 Park St"/>
    <s v="Brunswick West"/>
    <s v="Moreland"/>
    <s v="Northern Metropolitan"/>
    <n v="11"/>
    <n v="2016"/>
  </r>
  <r>
    <d v="2016-11-16T00:00:00"/>
    <n v="1130000"/>
    <x v="0"/>
    <s v="Cunninghams"/>
    <x v="1"/>
    <n v="3031"/>
    <n v="3"/>
    <n v="1"/>
    <n v="0"/>
    <n v="294"/>
    <n v="1900"/>
    <s v="11 Finsbury St"/>
    <s v="Flemington"/>
    <s v="Moonee Valley"/>
    <s v="Northern Metropolitan"/>
    <n v="11"/>
    <n v="2016"/>
  </r>
  <r>
    <d v="2016-11-16T00:00:00"/>
    <n v="1345000"/>
    <x v="0"/>
    <s v="Cunninghams"/>
    <x v="1"/>
    <n v="3040"/>
    <n v="4"/>
    <n v="2"/>
    <n v="2"/>
    <n v="740"/>
    <n v="1950"/>
    <s v="22 Emerald St"/>
    <s v="Essendon West"/>
    <s v="Moonee Valley"/>
    <s v="Western Metropolitan"/>
    <n v="11"/>
    <n v="2016"/>
  </r>
  <r>
    <d v="2016-11-16T00:00:00"/>
    <n v="360000"/>
    <x v="0"/>
    <s v="Metro Ladder"/>
    <x v="1"/>
    <n v="3012"/>
    <n v="2"/>
    <n v="1"/>
    <n v="1"/>
    <n v="92"/>
    <n v="1970"/>
    <s v="2/10 Hatfield Ct"/>
    <s v="West Footscray"/>
    <s v="Maribyrnong"/>
    <s v="Western Metropolitan"/>
    <n v="11"/>
    <n v="2016"/>
  </r>
  <r>
    <d v="2016-11-16T00:00:00"/>
    <n v="645000"/>
    <x v="0"/>
    <s v="Cunninghams"/>
    <x v="0"/>
    <n v="3019"/>
    <n v="4"/>
    <n v="2"/>
    <n v="1"/>
    <n v="283"/>
    <n v="1990"/>
    <s v="80 South Rd"/>
    <s v="Braybrook"/>
    <s v="Maribyrnong"/>
    <s v="Western Metropolitan"/>
    <n v="11"/>
    <n v="2016"/>
  </r>
  <r>
    <d v="2016-11-16T00:00:00"/>
    <n v="830000"/>
    <x v="0"/>
    <s v="Flanders &amp; Fish"/>
    <x v="1"/>
    <n v="3012"/>
    <n v="2"/>
    <n v="1"/>
    <n v="2"/>
    <n v="318"/>
    <m/>
    <s v="14 Madden St"/>
    <s v="Maidstone"/>
    <s v="Maribyrnong"/>
    <s v="Western Metropolitan"/>
    <n v="11"/>
    <n v="2016"/>
  </r>
  <r>
    <d v="2016-11-16T00:00:00"/>
    <n v="871000"/>
    <x v="0"/>
    <s v="Maxwells"/>
    <x v="1"/>
    <n v="3013"/>
    <n v="3"/>
    <n v="2"/>
    <n v="2"/>
    <n v="428"/>
    <n v="1965"/>
    <s v="160 Hyde St"/>
    <s v="Yarraville"/>
    <s v="Maribyrnong"/>
    <s v="Western Metropolitan"/>
    <n v="11"/>
    <n v="2016"/>
  </r>
  <r>
    <d v="2016-11-16T00:00:00"/>
    <n v="880000"/>
    <x v="0"/>
    <s v="Maxwells"/>
    <x v="0"/>
    <n v="3011"/>
    <n v="3"/>
    <n v="1"/>
    <n v="0"/>
    <n v="216"/>
    <n v="1890"/>
    <s v="64 Pilgrim St"/>
    <s v="Seddon"/>
    <s v="Maribyrnong"/>
    <s v="Western Metropolitan"/>
    <n v="11"/>
    <n v="2016"/>
  </r>
  <r>
    <d v="2016-11-16T00:00:00"/>
    <n v="1217500"/>
    <x v="0"/>
    <s v="Sanders"/>
    <x v="0"/>
    <n v="3013"/>
    <n v="3"/>
    <n v="3"/>
    <n v="1"/>
    <n v="217"/>
    <n v="2016"/>
    <s v="27 Buninyong St"/>
    <s v="Yarraville"/>
    <s v="Maribyrnong"/>
    <s v="Western Metropolitan"/>
    <n v="11"/>
    <n v="2016"/>
  </r>
  <r>
    <d v="2016-11-16T00:00:00"/>
    <n v="290000"/>
    <x v="1"/>
    <s v="Flanders &amp; Fish"/>
    <x v="0"/>
    <n v="3162"/>
    <n v="1"/>
    <n v="1"/>
    <n v="1"/>
    <n v="0"/>
    <n v="1970"/>
    <s v="5/27 Venus St"/>
    <s v="Caulfield South"/>
    <s v="Glen Eira"/>
    <s v="Southern Metropolitan"/>
    <n v="11"/>
    <n v="2016"/>
  </r>
  <r>
    <d v="2016-11-16T00:00:00"/>
    <n v="600000"/>
    <x v="1"/>
    <s v="Jones and Jones"/>
    <x v="0"/>
    <n v="3163"/>
    <n v="2"/>
    <n v="1"/>
    <n v="1"/>
    <n v="73"/>
    <n v="1970"/>
    <s v="2/31 Moonya Rd"/>
    <s v="Carnegie"/>
    <s v="Glen Eira"/>
    <s v="Southern Metropolitan"/>
    <n v="11"/>
    <n v="2016"/>
  </r>
  <r>
    <d v="2016-11-16T00:00:00"/>
    <n v="840000"/>
    <x v="2"/>
    <s v="Jones and Jones"/>
    <x v="1"/>
    <n v="3165"/>
    <n v="3"/>
    <n v="2"/>
    <n v="2"/>
    <n v="222"/>
    <m/>
    <s v="30A Almurta Rd"/>
    <s v="Bentleigh East"/>
    <s v="Glen Eira"/>
    <s v="Southern Metropolitan"/>
    <n v="11"/>
    <n v="2016"/>
  </r>
  <r>
    <d v="2016-11-16T00:00:00"/>
    <n v="930000"/>
    <x v="0"/>
    <s v="Jones and Jones"/>
    <x v="1"/>
    <n v="3165"/>
    <n v="3"/>
    <n v="2"/>
    <n v="2"/>
    <n v="258"/>
    <m/>
    <s v="2/42 Gowrie St"/>
    <s v="Bentleigh East"/>
    <s v="Glen Eira"/>
    <s v="Southern Metropolitan"/>
    <n v="11"/>
    <n v="2016"/>
  </r>
  <r>
    <d v="2016-11-16T00:00:00"/>
    <n v="1400000"/>
    <x v="0"/>
    <s v="Flanders &amp; Fish"/>
    <x v="0"/>
    <n v="3161"/>
    <n v="3"/>
    <n v="1"/>
    <n v="0"/>
    <n v="270"/>
    <n v="1910"/>
    <s v="11 Arthur St"/>
    <s v="Caulfield North"/>
    <s v="Glen Eira"/>
    <s v="Southern Metropolitan"/>
    <n v="11"/>
    <n v="2016"/>
  </r>
  <r>
    <d v="2016-11-16T00:00:00"/>
    <n v="1000000"/>
    <x v="0"/>
    <s v="Cunninghams"/>
    <x v="1"/>
    <n v="3072"/>
    <n v="3"/>
    <n v="1"/>
    <n v="2"/>
    <n v="463"/>
    <m/>
    <s v="28 Tynan St"/>
    <s v="Preston"/>
    <s v="Darebin"/>
    <s v="Northern Metropolitan"/>
    <n v="11"/>
    <n v="2016"/>
  </r>
  <r>
    <d v="2016-11-16T00:00:00"/>
    <n v="1150000"/>
    <x v="0"/>
    <s v="Jones and Jones"/>
    <x v="0"/>
    <n v="3072"/>
    <n v="3"/>
    <n v="1"/>
    <n v="4"/>
    <n v="728"/>
    <m/>
    <s v="86 Cramer St"/>
    <s v="Preston"/>
    <s v="Darebin"/>
    <s v="Northern Metropolitan"/>
    <n v="11"/>
    <n v="2016"/>
  </r>
  <r>
    <d v="2016-11-16T00:00:00"/>
    <n v="1340000"/>
    <x v="0"/>
    <s v="Metro Ladder"/>
    <x v="1"/>
    <n v="3070"/>
    <n v="4"/>
    <n v="1"/>
    <n v="2"/>
    <n v="0"/>
    <m/>
    <s v="33 Spencer St"/>
    <s v="Northcote"/>
    <s v="Darebin"/>
    <s v="Northern Metropolitan"/>
    <n v="11"/>
    <n v="2016"/>
  </r>
  <r>
    <d v="2016-11-16T00:00:00"/>
    <n v="668000"/>
    <x v="0"/>
    <s v="Property Barons"/>
    <x v="1"/>
    <n v="3020"/>
    <n v="3"/>
    <n v="1"/>
    <n v="2"/>
    <n v="697"/>
    <n v="1970"/>
    <s v="104 Hall St"/>
    <s v="Sunshine West"/>
    <s v="Brimbank"/>
    <s v="Western Metropolitan"/>
    <n v="11"/>
    <n v="2016"/>
  </r>
  <r>
    <d v="2016-11-16T00:00:00"/>
    <n v="560000"/>
    <x v="1"/>
    <s v="Metro Ladder"/>
    <x v="1"/>
    <n v="3104"/>
    <n v="2"/>
    <n v="1"/>
    <n v="1"/>
    <n v="0"/>
    <n v="1950"/>
    <s v="5/133 Maud St"/>
    <s v="Balwyn North"/>
    <s v="Boroondara"/>
    <s v="Southern Metropolitan"/>
    <n v="11"/>
    <n v="2016"/>
  </r>
  <r>
    <d v="2016-11-16T00:00:00"/>
    <n v="1700000"/>
    <x v="0"/>
    <s v="Cunninghams"/>
    <x v="1"/>
    <n v="3127"/>
    <n v="4"/>
    <n v="1"/>
    <n v="1"/>
    <n v="579"/>
    <n v="1900"/>
    <s v="95 Guildford Rd"/>
    <s v="Surrey Hills"/>
    <s v="Boroondara"/>
    <s v="Southern Metropolitan"/>
    <n v="11"/>
    <n v="2016"/>
  </r>
  <r>
    <d v="2016-11-16T00:00:00"/>
    <n v="3145000"/>
    <x v="0"/>
    <s v="Maxwells"/>
    <x v="1"/>
    <n v="3126"/>
    <n v="4"/>
    <n v="2"/>
    <n v="2"/>
    <n v="796"/>
    <n v="2012"/>
    <s v="35 Myrtle Rd"/>
    <s v="Canterbury"/>
    <s v="Boroondara"/>
    <s v="Southern Metropolitan"/>
    <n v="11"/>
    <n v="2016"/>
  </r>
  <r>
    <d v="2016-11-16T00:00:00"/>
    <n v="3400000"/>
    <x v="0"/>
    <s v="Jones and Jones"/>
    <x v="1"/>
    <n v="3126"/>
    <n v="4"/>
    <n v="1"/>
    <n v="4"/>
    <n v="845"/>
    <n v="2008"/>
    <s v="17 Irilbarra Rd"/>
    <s v="Canterbury"/>
    <s v="Boroondara"/>
    <s v="Southern Metropolitan"/>
    <n v="11"/>
    <n v="2016"/>
  </r>
  <r>
    <d v="2016-11-16T00:00:00"/>
    <n v="1400000"/>
    <x v="0"/>
    <s v="Maxwells"/>
    <x v="1"/>
    <n v="3187"/>
    <n v="3"/>
    <n v="2"/>
    <n v="2"/>
    <n v="486"/>
    <m/>
    <s v="155 Dendy St"/>
    <s v="Brighton East"/>
    <s v="Bayside"/>
    <s v="Southern Metropolitan"/>
    <n v="11"/>
    <n v="2016"/>
  </r>
  <r>
    <d v="2016-11-16T00:00:00"/>
    <n v="740000"/>
    <x v="0"/>
    <s v="Property Barons"/>
    <x v="1"/>
    <n v="3081"/>
    <n v="3"/>
    <n v="2"/>
    <n v="1"/>
    <n v="627"/>
    <n v="1960"/>
    <s v="15 Derna St"/>
    <s v="Heidelberg West"/>
    <s v="Banyule"/>
    <s v="Eastern Metropolitan"/>
    <n v="11"/>
    <n v="2016"/>
  </r>
  <r>
    <d v="2016-11-17T00:00:00"/>
    <n v="760000"/>
    <x v="1"/>
    <s v="Cunninghams"/>
    <x v="1"/>
    <n v="3121"/>
    <n v="2"/>
    <n v="1"/>
    <n v="1"/>
    <n v="0"/>
    <m/>
    <s v="408/633 Church St"/>
    <s v="Richmond"/>
    <s v="Yarra"/>
    <s v="Northern Metropolitan"/>
    <n v="11"/>
    <n v="2016"/>
  </r>
  <r>
    <d v="2016-11-17T00:00:00"/>
    <n v="1430000"/>
    <x v="2"/>
    <s v="Jones and Jones"/>
    <x v="1"/>
    <n v="3121"/>
    <n v="2"/>
    <n v="2"/>
    <n v="2"/>
    <n v="153"/>
    <n v="2004"/>
    <s v="35A Hunter St"/>
    <s v="Richmond"/>
    <s v="Yarra"/>
    <s v="Northern Metropolitan"/>
    <n v="11"/>
    <n v="2016"/>
  </r>
  <r>
    <d v="2016-11-17T00:00:00"/>
    <n v="1335000"/>
    <x v="0"/>
    <s v="Flanders &amp; Fish"/>
    <x v="1"/>
    <n v="3145"/>
    <n v="3"/>
    <n v="2"/>
    <n v="2"/>
    <n v="606"/>
    <n v="1965"/>
    <s v="15 Prior Rd"/>
    <s v="Malvern East"/>
    <s v="Stonnington"/>
    <s v="Southern Metropolitan"/>
    <n v="11"/>
    <n v="2016"/>
  </r>
  <r>
    <d v="2016-11-17T00:00:00"/>
    <n v="1475000"/>
    <x v="0"/>
    <s v="Cunninghams"/>
    <x v="1"/>
    <n v="3144"/>
    <n v="2"/>
    <n v="1"/>
    <n v="1"/>
    <n v="232"/>
    <n v="2001"/>
    <s v="11 Childers Rd"/>
    <s v="Malvern"/>
    <s v="Stonnington"/>
    <s v="Southern Metropolitan"/>
    <n v="11"/>
    <n v="2016"/>
  </r>
  <r>
    <d v="2016-11-17T00:00:00"/>
    <n v="300000"/>
    <x v="1"/>
    <s v="Cunninghams"/>
    <x v="0"/>
    <n v="3181"/>
    <n v="1"/>
    <n v="1"/>
    <n v="1"/>
    <n v="0"/>
    <n v="2010"/>
    <s v="106/233 Dandenong Rd"/>
    <s v="Windsor"/>
    <s v="Port Phillip"/>
    <s v="Southern Metropolitan"/>
    <n v="11"/>
    <n v="2016"/>
  </r>
  <r>
    <d v="2016-11-17T00:00:00"/>
    <n v="459000"/>
    <x v="1"/>
    <s v="Flanders &amp; Fish"/>
    <x v="0"/>
    <n v="3182"/>
    <n v="1"/>
    <n v="1"/>
    <n v="1"/>
    <n v="0"/>
    <n v="1995"/>
    <s v="26/69 Wellington St"/>
    <s v="St Kilda"/>
    <s v="Port Phillip"/>
    <s v="Southern Metropolitan"/>
    <n v="11"/>
    <n v="2016"/>
  </r>
  <r>
    <d v="2016-11-17T00:00:00"/>
    <n v="370000"/>
    <x v="1"/>
    <s v="Cunninghams"/>
    <x v="0"/>
    <n v="3057"/>
    <n v="1"/>
    <n v="1"/>
    <n v="1"/>
    <n v="0"/>
    <m/>
    <s v="221/408 Lygon St"/>
    <s v="Brunswick East"/>
    <s v="Moreland"/>
    <s v="Northern Metropolitan"/>
    <n v="11"/>
    <n v="2016"/>
  </r>
  <r>
    <d v="2016-11-17T00:00:00"/>
    <n v="710000"/>
    <x v="0"/>
    <s v="Flanders &amp; Fish"/>
    <x v="1"/>
    <n v="3046"/>
    <n v="3"/>
    <n v="1"/>
    <n v="1"/>
    <n v="796"/>
    <n v="1960"/>
    <s v="128 Widford St"/>
    <s v="Glenroy"/>
    <s v="Moreland"/>
    <s v="Northern Metropolitan"/>
    <n v="11"/>
    <n v="2016"/>
  </r>
  <r>
    <d v="2016-11-17T00:00:00"/>
    <n v="820000"/>
    <x v="0"/>
    <s v="Flanders &amp; Fish"/>
    <x v="1"/>
    <n v="3058"/>
    <n v="2"/>
    <n v="1"/>
    <n v="1"/>
    <n v="597"/>
    <n v="1960"/>
    <s v="31 Elizabeth St"/>
    <s v="Coburg"/>
    <s v="Moreland"/>
    <s v="Northern Metropolitan"/>
    <n v="11"/>
    <n v="2016"/>
  </r>
  <r>
    <d v="2016-11-17T00:00:00"/>
    <n v="605000"/>
    <x v="0"/>
    <s v="Property Barons"/>
    <x v="1"/>
    <n v="3034"/>
    <n v="4"/>
    <n v="1"/>
    <n v="0"/>
    <n v="569"/>
    <m/>
    <s v="328 Milleara Rd"/>
    <s v="Avondale Heights"/>
    <s v="Moonee Valley"/>
    <s v="Western Metropolitan"/>
    <n v="11"/>
    <n v="2016"/>
  </r>
  <r>
    <d v="2016-11-17T00:00:00"/>
    <n v="685000"/>
    <x v="1"/>
    <s v="Metro Ladder"/>
    <x v="1"/>
    <n v="3032"/>
    <n v="2"/>
    <n v="1"/>
    <n v="2"/>
    <n v="228"/>
    <n v="1995"/>
    <s v="1/17 Epsom Rd"/>
    <s v="Ascot Vale"/>
    <s v="Moonee Valley"/>
    <s v="Western Metropolitan"/>
    <n v="11"/>
    <n v="2016"/>
  </r>
  <r>
    <d v="2016-11-17T00:00:00"/>
    <n v="740000"/>
    <x v="0"/>
    <s v="Cunninghams"/>
    <x v="1"/>
    <n v="3033"/>
    <n v="3"/>
    <n v="1"/>
    <n v="2"/>
    <n v="684"/>
    <m/>
    <s v="1 Harley Ct"/>
    <s v="Keilor East"/>
    <s v="Moonee Valley"/>
    <s v="Western Metropolitan"/>
    <n v="11"/>
    <n v="2016"/>
  </r>
  <r>
    <d v="2016-11-17T00:00:00"/>
    <n v="1230000"/>
    <x v="0"/>
    <s v="Cunninghams"/>
    <x v="1"/>
    <n v="3032"/>
    <n v="3"/>
    <n v="1"/>
    <n v="2"/>
    <n v="594"/>
    <n v="1960"/>
    <s v="41 Monash St"/>
    <s v="Ascot Vale"/>
    <s v="Moonee Valley"/>
    <s v="Western Metropolitan"/>
    <n v="11"/>
    <n v="2016"/>
  </r>
  <r>
    <d v="2016-11-17T00:00:00"/>
    <n v="579000"/>
    <x v="2"/>
    <s v="Metro Ladder"/>
    <x v="1"/>
    <n v="3019"/>
    <n v="3"/>
    <n v="2"/>
    <n v="1"/>
    <n v="198"/>
    <n v="2013"/>
    <s v="2B Bradford Ct"/>
    <s v="Braybrook"/>
    <s v="Maribyrnong"/>
    <s v="Western Metropolitan"/>
    <n v="11"/>
    <n v="2016"/>
  </r>
  <r>
    <d v="2016-11-17T00:00:00"/>
    <n v="1100000"/>
    <x v="0"/>
    <s v="Jones and Jones"/>
    <x v="0"/>
    <n v="3165"/>
    <n v="3"/>
    <n v="1"/>
    <n v="2"/>
    <n v="578"/>
    <n v="1955"/>
    <s v="4 Tambet St"/>
    <s v="Bentleigh East"/>
    <s v="Glen Eira"/>
    <s v="Southern Metropolitan"/>
    <n v="11"/>
    <n v="2016"/>
  </r>
  <r>
    <d v="2016-11-17T00:00:00"/>
    <n v="370000"/>
    <x v="1"/>
    <s v="Jones and Jones"/>
    <x v="0"/>
    <n v="3071"/>
    <n v="1"/>
    <n v="1"/>
    <n v="1"/>
    <n v="0"/>
    <n v="1999"/>
    <s v="40/337 Station St"/>
    <s v="Thornbury"/>
    <s v="Darebin"/>
    <s v="Northern Metropolitan"/>
    <n v="11"/>
    <n v="2016"/>
  </r>
  <r>
    <d v="2016-11-17T00:00:00"/>
    <n v="1025000"/>
    <x v="0"/>
    <s v="Maxwells"/>
    <x v="1"/>
    <n v="3073"/>
    <n v="3"/>
    <n v="1"/>
    <n v="4"/>
    <n v="670"/>
    <n v="1935"/>
    <s v="1 Mendip Rd"/>
    <s v="Reservoir"/>
    <s v="Darebin"/>
    <s v="Northern Metropolitan"/>
    <n v="11"/>
    <n v="2016"/>
  </r>
  <r>
    <d v="2016-11-17T00:00:00"/>
    <n v="1180000"/>
    <x v="0"/>
    <s v="Jones and Jones"/>
    <x v="1"/>
    <n v="3122"/>
    <n v="3"/>
    <n v="1"/>
    <n v="3"/>
    <n v="218"/>
    <n v="1900"/>
    <s v="4A Simpson Pl"/>
    <s v="Hawthorn"/>
    <s v="Boroondara"/>
    <s v="Southern Metropolitan"/>
    <n v="11"/>
    <n v="2016"/>
  </r>
  <r>
    <d v="2016-11-17T00:00:00"/>
    <n v="1860000"/>
    <x v="0"/>
    <s v="Jones and Jones"/>
    <x v="1"/>
    <n v="3147"/>
    <n v="4"/>
    <n v="2"/>
    <n v="3"/>
    <n v="696"/>
    <n v="2000"/>
    <s v="5 Taylor St"/>
    <s v="Ashburton"/>
    <s v="Boroondara"/>
    <s v="Southern Metropolitan"/>
    <n v="11"/>
    <n v="2016"/>
  </r>
  <r>
    <d v="2016-11-17T00:00:00"/>
    <n v="4700000"/>
    <x v="0"/>
    <s v="Maxwells"/>
    <x v="0"/>
    <n v="3186"/>
    <n v="5"/>
    <n v="3"/>
    <n v="2"/>
    <n v="1073"/>
    <m/>
    <s v="9 Sussex St"/>
    <s v="Brighton"/>
    <s v="Bayside"/>
    <s v="Southern Metropolitan"/>
    <n v="11"/>
    <n v="2016"/>
  </r>
  <r>
    <d v="2016-11-17T00:00:00"/>
    <n v="725000"/>
    <x v="0"/>
    <s v="Best Bricks"/>
    <x v="1"/>
    <n v="3081"/>
    <n v="3"/>
    <n v="1"/>
    <n v="2"/>
    <n v="580"/>
    <m/>
    <s v="68 Bamfield Rd"/>
    <s v="Heidelberg Heights"/>
    <s v="Banyule"/>
    <s v="Eastern Metropolitan"/>
    <n v="11"/>
    <n v="2016"/>
  </r>
  <r>
    <d v="2016-11-18T00:00:00"/>
    <n v="680000"/>
    <x v="0"/>
    <s v="Property Barons"/>
    <x v="0"/>
    <n v="3127"/>
    <n v="2"/>
    <n v="1"/>
    <n v="1"/>
    <n v="387"/>
    <m/>
    <s v="706 Canterbury Rd"/>
    <s v="Surrey Hills"/>
    <s v="Whitehorse"/>
    <s v="Southern Metropolitan"/>
    <n v="11"/>
    <n v="2016"/>
  </r>
  <r>
    <d v="2016-11-18T00:00:00"/>
    <n v="1815000"/>
    <x v="0"/>
    <s v="Jones and Jones"/>
    <x v="1"/>
    <n v="3127"/>
    <n v="5"/>
    <n v="1"/>
    <n v="0"/>
    <n v="711"/>
    <n v="1950"/>
    <s v="6 Serpentine St"/>
    <s v="Mont Albert"/>
    <s v="Whitehorse"/>
    <s v="Eastern Metropolitan"/>
    <n v="11"/>
    <n v="2016"/>
  </r>
  <r>
    <d v="2016-11-18T00:00:00"/>
    <n v="920000"/>
    <x v="0"/>
    <s v="Cunninghams"/>
    <x v="0"/>
    <n v="3182"/>
    <n v="3"/>
    <n v="2"/>
    <n v="2"/>
    <n v="124"/>
    <n v="2000"/>
    <s v="52 Blanche St"/>
    <s v="St Kilda"/>
    <s v="Port Phillip"/>
    <s v="Southern Metropolitan"/>
    <n v="11"/>
    <n v="2016"/>
  </r>
  <r>
    <d v="2016-11-18T00:00:00"/>
    <n v="1916000"/>
    <x v="0"/>
    <s v="Sanders"/>
    <x v="1"/>
    <n v="3207"/>
    <n v="3"/>
    <n v="2"/>
    <n v="1"/>
    <n v="190"/>
    <n v="1900"/>
    <s v="143 Pickles St"/>
    <s v="Port Melbourne"/>
    <s v="Port Phillip"/>
    <s v="Southern Metropolitan"/>
    <n v="11"/>
    <n v="2016"/>
  </r>
  <r>
    <d v="2016-11-18T00:00:00"/>
    <n v="735000"/>
    <x v="0"/>
    <s v="Cunninghams"/>
    <x v="0"/>
    <n v="3058"/>
    <n v="4"/>
    <n v="2"/>
    <n v="2"/>
    <n v="302"/>
    <m/>
    <s v="199 Elizabeth St"/>
    <s v="Coburg North"/>
    <s v="Moreland"/>
    <s v="Northern Metropolitan"/>
    <n v="11"/>
    <n v="2016"/>
  </r>
  <r>
    <d v="2016-11-18T00:00:00"/>
    <n v="900000"/>
    <x v="0"/>
    <s v="Melbourne Homes"/>
    <x v="1"/>
    <n v="3042"/>
    <n v="4"/>
    <n v="2"/>
    <n v="3"/>
    <n v="628"/>
    <n v="1975"/>
    <s v="85 Roberts Rd"/>
    <s v="Airport West"/>
    <s v="Moonee Valley"/>
    <s v="Western Metropolitan"/>
    <n v="11"/>
    <n v="2016"/>
  </r>
  <r>
    <d v="2016-11-18T00:00:00"/>
    <n v="600000"/>
    <x v="1"/>
    <s v="Sanders"/>
    <x v="1"/>
    <n v="3006"/>
    <n v="2"/>
    <n v="2"/>
    <n v="1"/>
    <n v="0"/>
    <n v="1995"/>
    <s v="208/102 Wells St"/>
    <s v="Southbank"/>
    <s v="Melbourne"/>
    <s v="Southern Metropolitan"/>
    <n v="11"/>
    <n v="2016"/>
  </r>
  <r>
    <d v="2016-11-18T00:00:00"/>
    <n v="1031000"/>
    <x v="0"/>
    <s v="Jones and Jones"/>
    <x v="0"/>
    <n v="3031"/>
    <n v="2"/>
    <n v="1"/>
    <n v="1"/>
    <n v="163"/>
    <n v="1900"/>
    <s v="94 McConnell St"/>
    <s v="Kensington"/>
    <s v="Melbourne"/>
    <s v="Northern Metropolitan"/>
    <n v="11"/>
    <n v="2016"/>
  </r>
  <r>
    <d v="2016-11-18T00:00:00"/>
    <n v="400000"/>
    <x v="1"/>
    <s v="Property Barons"/>
    <x v="0"/>
    <n v="3108"/>
    <n v="2"/>
    <n v="1"/>
    <n v="2"/>
    <n v="0"/>
    <m/>
    <s v="6/14 Firth St"/>
    <s v="Doncaster"/>
    <s v="Manningham"/>
    <s v="Eastern Metropolitan"/>
    <n v="11"/>
    <n v="2016"/>
  </r>
  <r>
    <d v="2016-11-18T00:00:00"/>
    <n v="1020000"/>
    <x v="0"/>
    <s v="Property Barons"/>
    <x v="1"/>
    <n v="3107"/>
    <n v="4"/>
    <n v="2"/>
    <n v="2"/>
    <n v="652"/>
    <n v="1965"/>
    <s v="132 Templestowe Rd"/>
    <s v="Templestowe Lower"/>
    <s v="Manningham"/>
    <s v="Eastern Metropolitan"/>
    <n v="11"/>
    <n v="2016"/>
  </r>
  <r>
    <d v="2016-11-18T00:00:00"/>
    <n v="1020000"/>
    <x v="0"/>
    <s v="Melbourne Homes"/>
    <x v="1"/>
    <n v="3165"/>
    <n v="3"/>
    <n v="1"/>
    <n v="2"/>
    <n v="596"/>
    <n v="1960"/>
    <s v="18 Patricia St"/>
    <s v="Bentleigh East"/>
    <s v="Glen Eira"/>
    <s v="Southern Metropolitan"/>
    <n v="11"/>
    <n v="2016"/>
  </r>
  <r>
    <d v="2016-11-18T00:00:00"/>
    <n v="1206000"/>
    <x v="0"/>
    <s v="Jones and Jones"/>
    <x v="1"/>
    <n v="3165"/>
    <n v="3"/>
    <n v="1"/>
    <n v="2"/>
    <n v="603"/>
    <m/>
    <s v="93 Parkmore Rd"/>
    <s v="Bentleigh East"/>
    <s v="Glen Eira"/>
    <s v="Southern Metropolitan"/>
    <n v="11"/>
    <n v="2016"/>
  </r>
  <r>
    <d v="2016-11-18T00:00:00"/>
    <n v="1665000"/>
    <x v="0"/>
    <s v="Flanders &amp; Fish"/>
    <x v="1"/>
    <n v="3162"/>
    <n v="5"/>
    <n v="2"/>
    <n v="2"/>
    <n v="593"/>
    <m/>
    <s v="190 Kambrook Rd"/>
    <s v="Caulfield"/>
    <s v="Glen Eira"/>
    <s v="Southern Metropolitan"/>
    <n v="11"/>
    <n v="2016"/>
  </r>
  <r>
    <d v="2016-11-18T00:00:00"/>
    <n v="846000"/>
    <x v="2"/>
    <s v="Cunninghams"/>
    <x v="0"/>
    <n v="3078"/>
    <n v="3"/>
    <n v="1"/>
    <n v="1"/>
    <n v="185"/>
    <n v="1990"/>
    <s v="3/260 Rathmines St"/>
    <s v="Fairfield"/>
    <s v="Darebin"/>
    <s v="Northern Metropolitan"/>
    <n v="11"/>
    <n v="2016"/>
  </r>
  <r>
    <d v="2016-11-18T00:00:00"/>
    <n v="710000"/>
    <x v="0"/>
    <s v="Property Barons"/>
    <x v="1"/>
    <n v="3020"/>
    <n v="2"/>
    <n v="1"/>
    <n v="0"/>
    <n v="457"/>
    <m/>
    <s v="18 Tyler St"/>
    <s v="Sunshine"/>
    <s v="Brimbank"/>
    <s v="Western Metropolitan"/>
    <n v="11"/>
    <n v="2016"/>
  </r>
  <r>
    <d v="2016-11-18T00:00:00"/>
    <n v="2151000"/>
    <x v="0"/>
    <s v="Flanders &amp; Fish"/>
    <x v="1"/>
    <n v="3123"/>
    <n v="3"/>
    <n v="1"/>
    <n v="2"/>
    <n v="780"/>
    <m/>
    <s v="15 Rathmines Rd"/>
    <s v="Hawthorn East"/>
    <s v="Boroondara"/>
    <s v="Southern Metropolitan"/>
    <n v="11"/>
    <n v="2016"/>
  </r>
  <r>
    <d v="2016-11-18T00:00:00"/>
    <n v="820000"/>
    <x v="2"/>
    <s v="Jones and Jones"/>
    <x v="0"/>
    <n v="3188"/>
    <n v="3"/>
    <n v="2"/>
    <n v="2"/>
    <n v="0"/>
    <m/>
    <s v="1/514 Bluff Rd"/>
    <s v="Hampton"/>
    <s v="Bayside"/>
    <s v="Southern Metropolitan"/>
    <n v="11"/>
    <n v="2016"/>
  </r>
  <r>
    <d v="2016-11-19T00:00:00"/>
    <n v="750000"/>
    <x v="1"/>
    <s v="Cunninghams"/>
    <x v="1"/>
    <n v="3067"/>
    <n v="2"/>
    <n v="2"/>
    <n v="1"/>
    <n v="0"/>
    <n v="2009"/>
    <s v="123/56 Nicholson St"/>
    <s v="Abbotsford"/>
    <s v="Yarra"/>
    <s v="Northern Metropolitan"/>
    <n v="11"/>
    <n v="2016"/>
  </r>
  <r>
    <d v="2016-11-19T00:00:00"/>
    <n v="1300000"/>
    <x v="0"/>
    <s v="Melbourne Homes"/>
    <x v="1"/>
    <n v="3068"/>
    <n v="3"/>
    <n v="2"/>
    <n v="0"/>
    <n v="127"/>
    <n v="1890"/>
    <s v="717 Brunswick St"/>
    <s v="Fitzroy North"/>
    <s v="Yarra"/>
    <s v="Northern Metropolitan"/>
    <n v="11"/>
    <n v="2016"/>
  </r>
  <r>
    <d v="2016-11-19T00:00:00"/>
    <n v="1930000"/>
    <x v="0"/>
    <s v="Cunninghams"/>
    <x v="0"/>
    <n v="3127"/>
    <n v="4"/>
    <n v="2"/>
    <n v="2"/>
    <n v="867"/>
    <n v="1950"/>
    <s v="9 Elm St"/>
    <s v="Surrey Hills"/>
    <s v="Whitehorse"/>
    <s v="Southern Metropolitan"/>
    <n v="11"/>
    <n v="2016"/>
  </r>
  <r>
    <d v="2016-11-19T00:00:00"/>
    <n v="780000"/>
    <x v="1"/>
    <s v="Melbourne Homes"/>
    <x v="0"/>
    <n v="3141"/>
    <n v="2"/>
    <n v="1"/>
    <n v="1"/>
    <n v="0"/>
    <n v="1960"/>
    <s v="19/110 Caroline St"/>
    <s v="South Yarra"/>
    <s v="Stonnington"/>
    <s v="Southern Metropolitan"/>
    <n v="11"/>
    <n v="2016"/>
  </r>
  <r>
    <d v="2016-11-19T00:00:00"/>
    <n v="600000"/>
    <x v="1"/>
    <s v="Jones and Jones"/>
    <x v="0"/>
    <n v="3207"/>
    <n v="2"/>
    <n v="2"/>
    <n v="1"/>
    <n v="995"/>
    <m/>
    <s v="306/77 Nott St"/>
    <s v="Port Melbourne"/>
    <s v="Port Phillip"/>
    <s v="Southern Metropolitan"/>
    <n v="11"/>
    <n v="2016"/>
  </r>
  <r>
    <d v="2016-11-19T00:00:00"/>
    <n v="521500"/>
    <x v="1"/>
    <s v="Jones and Jones"/>
    <x v="0"/>
    <n v="3044"/>
    <n v="2"/>
    <n v="1"/>
    <n v="1"/>
    <n v="0"/>
    <n v="1970"/>
    <s v="2/8 View St"/>
    <s v="Pascoe Vale"/>
    <s v="Moreland"/>
    <s v="Northern Metropolitan"/>
    <n v="11"/>
    <n v="2016"/>
  </r>
  <r>
    <d v="2016-11-19T00:00:00"/>
    <n v="1064000"/>
    <x v="0"/>
    <s v="Cunninghams"/>
    <x v="0"/>
    <n v="3058"/>
    <n v="3"/>
    <n v="2"/>
    <n v="1"/>
    <n v="417"/>
    <n v="1940"/>
    <s v="114 Reynard St"/>
    <s v="Coburg"/>
    <s v="Moreland"/>
    <s v="Northern Metropolitan"/>
    <n v="11"/>
    <n v="2016"/>
  </r>
  <r>
    <d v="2016-11-19T00:00:00"/>
    <n v="1450000"/>
    <x v="0"/>
    <s v="Jones and Jones"/>
    <x v="1"/>
    <n v="3056"/>
    <n v="4"/>
    <n v="2"/>
    <n v="2"/>
    <n v="323"/>
    <m/>
    <s v="79 Hope St"/>
    <s v="Brunswick"/>
    <s v="Moreland"/>
    <s v="Northern Metropolitan"/>
    <n v="11"/>
    <n v="2016"/>
  </r>
  <r>
    <d v="2016-11-19T00:00:00"/>
    <n v="920000"/>
    <x v="0"/>
    <s v="Metro Ladder"/>
    <x v="0"/>
    <n v="3033"/>
    <n v="4"/>
    <n v="2"/>
    <n v="2"/>
    <n v="745"/>
    <n v="1992"/>
    <s v="1 Nicholas Ct"/>
    <s v="Keilor East"/>
    <s v="Moonee Valley"/>
    <s v="Western Metropolitan"/>
    <n v="11"/>
    <n v="2016"/>
  </r>
  <r>
    <d v="2016-11-19T00:00:00"/>
    <n v="1055000"/>
    <x v="2"/>
    <s v="Jones and Jones"/>
    <x v="1"/>
    <n v="3003"/>
    <n v="2"/>
    <n v="1"/>
    <n v="1"/>
    <n v="0"/>
    <n v="2009"/>
    <s v="2/212 Roden St"/>
    <s v="West Melbourne"/>
    <s v="Melbourne"/>
    <s v="Northern Metropolitan"/>
    <n v="11"/>
    <n v="2016"/>
  </r>
  <r>
    <d v="2016-11-19T00:00:00"/>
    <n v="1380000"/>
    <x v="0"/>
    <s v="Jones and Jones"/>
    <x v="1"/>
    <n v="3013"/>
    <n v="3"/>
    <n v="2"/>
    <n v="2"/>
    <n v="235"/>
    <n v="1910"/>
    <s v="23 Castlemaine St"/>
    <s v="Yarraville"/>
    <s v="Maribyrnong"/>
    <s v="Western Metropolitan"/>
    <n v="11"/>
    <n v="2016"/>
  </r>
  <r>
    <d v="2016-11-19T00:00:00"/>
    <n v="1408000"/>
    <x v="0"/>
    <s v="Jones and Jones"/>
    <x v="1"/>
    <n v="3108"/>
    <n v="4"/>
    <n v="2"/>
    <n v="0"/>
    <n v="725"/>
    <m/>
    <s v="20 Finlayson St"/>
    <s v="Doncaster"/>
    <s v="Manningham"/>
    <s v="Eastern Metropolitan"/>
    <n v="11"/>
    <n v="2016"/>
  </r>
  <r>
    <d v="2016-11-19T00:00:00"/>
    <n v="900000"/>
    <x v="0"/>
    <s v="Sanders"/>
    <x v="0"/>
    <n v="3015"/>
    <n v="3"/>
    <n v="2"/>
    <n v="2"/>
    <n v="194"/>
    <n v="2010"/>
    <s v="14 Chalmers La"/>
    <s v="Newport"/>
    <s v="Hobsons Bay"/>
    <s v="Western Metropolitan"/>
    <n v="11"/>
    <n v="2016"/>
  </r>
  <r>
    <d v="2016-11-19T00:00:00"/>
    <n v="1450000"/>
    <x v="0"/>
    <s v="Metro Ladder"/>
    <x v="1"/>
    <n v="3204"/>
    <n v="4"/>
    <n v="1"/>
    <n v="1"/>
    <n v="567"/>
    <m/>
    <s v="11 Somers St"/>
    <s v="Bentleigh"/>
    <s v="Glen Eira"/>
    <s v="Southern Metropolitan"/>
    <n v="11"/>
    <n v="2016"/>
  </r>
  <r>
    <d v="2016-11-19T00:00:00"/>
    <n v="350000"/>
    <x v="1"/>
    <s v="Property Barons"/>
    <x v="0"/>
    <n v="3122"/>
    <n v="1"/>
    <n v="1"/>
    <n v="1"/>
    <n v="0"/>
    <n v="1960"/>
    <s v="5/67 Auburn Rd"/>
    <s v="Hawthorn"/>
    <s v="Boroondara"/>
    <s v="Southern Metropolitan"/>
    <n v="11"/>
    <n v="2016"/>
  </r>
  <r>
    <d v="2016-11-19T00:00:00"/>
    <n v="1828500"/>
    <x v="0"/>
    <s v="Jones and Jones"/>
    <x v="1"/>
    <n v="3122"/>
    <n v="2"/>
    <n v="1"/>
    <n v="0"/>
    <n v="243"/>
    <n v="1885"/>
    <s v="4 Falmouth St"/>
    <s v="Hawthorn"/>
    <s v="Boroondara"/>
    <s v="Southern Metropolitan"/>
    <n v="11"/>
    <n v="2016"/>
  </r>
  <r>
    <d v="2016-11-19T00:00:00"/>
    <n v="2090000"/>
    <x v="0"/>
    <s v="Property Barons"/>
    <x v="1"/>
    <n v="3124"/>
    <n v="4"/>
    <n v="2"/>
    <n v="2"/>
    <n v="650"/>
    <m/>
    <s v="12 Brinsley Rd"/>
    <s v="Camberwell"/>
    <s v="Boroondara"/>
    <s v="Southern Metropolitan"/>
    <n v="11"/>
    <n v="2016"/>
  </r>
  <r>
    <d v="2016-11-19T00:00:00"/>
    <n v="2286000"/>
    <x v="0"/>
    <s v="Jones and Jones"/>
    <x v="1"/>
    <n v="3101"/>
    <n v="4"/>
    <n v="3"/>
    <n v="2"/>
    <n v="712"/>
    <n v="1975"/>
    <s v="33 Argyle Rd"/>
    <s v="Kew"/>
    <s v="Boroondara"/>
    <s v="Southern Metropolitan"/>
    <n v="11"/>
    <n v="2016"/>
  </r>
  <r>
    <d v="2016-11-19T00:00:00"/>
    <n v="2600000"/>
    <x v="0"/>
    <s v="Cunninghams"/>
    <x v="0"/>
    <n v="3124"/>
    <n v="5"/>
    <n v="4"/>
    <n v="1"/>
    <n v="708"/>
    <n v="1940"/>
    <s v="49 Christowel St"/>
    <s v="Camberwell"/>
    <s v="Boroondara"/>
    <s v="Southern Metropolitan"/>
    <n v="11"/>
    <n v="2016"/>
  </r>
  <r>
    <d v="2016-11-19T00:00:00"/>
    <n v="700000"/>
    <x v="1"/>
    <s v="Metro Ladder"/>
    <x v="0"/>
    <n v="3187"/>
    <n v="2"/>
    <n v="1"/>
    <n v="1"/>
    <n v="0"/>
    <m/>
    <s v="5/29 Pine St"/>
    <s v="Brighton East"/>
    <s v="Bayside"/>
    <s v="Southern Metropolitan"/>
    <n v="11"/>
    <n v="2016"/>
  </r>
  <r>
    <d v="2016-11-19T00:00:00"/>
    <n v="1480000"/>
    <x v="0"/>
    <s v="Metro Ladder"/>
    <x v="1"/>
    <n v="3187"/>
    <n v="3"/>
    <n v="2"/>
    <n v="2"/>
    <n v="697"/>
    <n v="1925"/>
    <s v="4 Vincent St"/>
    <s v="Brighton East"/>
    <s v="Bayside"/>
    <s v="Southern Metropolitan"/>
    <n v="11"/>
    <n v="2016"/>
  </r>
  <r>
    <d v="2016-11-19T00:00:00"/>
    <n v="710000"/>
    <x v="0"/>
    <s v="Best Bricks"/>
    <x v="1"/>
    <n v="3081"/>
    <n v="3"/>
    <n v="2"/>
    <n v="4"/>
    <n v="1"/>
    <m/>
    <s v="190 Southern Rd"/>
    <s v="Heidelberg West"/>
    <s v="Banyule"/>
    <s v="Eastern Metropolitan"/>
    <n v="11"/>
    <n v="2016"/>
  </r>
  <r>
    <d v="2016-11-19T00:00:00"/>
    <n v="1051000"/>
    <x v="0"/>
    <s v="Cunninghams"/>
    <x v="0"/>
    <n v="3084"/>
    <n v="4"/>
    <n v="2"/>
    <n v="2"/>
    <n v="651"/>
    <m/>
    <s v="11 Thomson Dr"/>
    <s v="Rosanna"/>
    <s v="Banyule"/>
    <s v="Eastern Metropolitan"/>
    <n v="11"/>
    <n v="2016"/>
  </r>
  <r>
    <d v="2016-11-20T00:00:00"/>
    <n v="1390000"/>
    <x v="0"/>
    <s v="Flanders &amp; Fish"/>
    <x v="1"/>
    <n v="3125"/>
    <n v="3"/>
    <n v="1"/>
    <n v="2"/>
    <n v="697"/>
    <m/>
    <s v="4 Bennett St"/>
    <s v="Burwood"/>
    <s v="Whitehorse"/>
    <s v="Southern Metropolitan"/>
    <n v="11"/>
    <n v="2016"/>
  </r>
  <r>
    <d v="2016-11-20T00:00:00"/>
    <n v="523000"/>
    <x v="1"/>
    <s v="Melbourne Homes"/>
    <x v="1"/>
    <n v="3145"/>
    <n v="2"/>
    <n v="1"/>
    <n v="1"/>
    <n v="0"/>
    <n v="1960"/>
    <s v="3/5 Peak St"/>
    <s v="Malvern East"/>
    <s v="Stonnington"/>
    <s v="Southern Metropolitan"/>
    <n v="11"/>
    <n v="2016"/>
  </r>
  <r>
    <d v="2016-11-20T00:00:00"/>
    <n v="380000"/>
    <x v="1"/>
    <s v="Maxwells"/>
    <x v="0"/>
    <n v="3205"/>
    <n v="1"/>
    <n v="1"/>
    <n v="1"/>
    <n v="0"/>
    <n v="1960"/>
    <s v="6b Napier St"/>
    <s v="South Melbourne"/>
    <s v="Port Phillip"/>
    <s v="Southern Metropolitan"/>
    <n v="11"/>
    <n v="2016"/>
  </r>
  <r>
    <d v="2016-11-20T00:00:00"/>
    <n v="5046000"/>
    <x v="0"/>
    <s v="Jones and Jones"/>
    <x v="1"/>
    <n v="3182"/>
    <n v="5"/>
    <n v="3"/>
    <n v="3"/>
    <n v="1294"/>
    <n v="1884"/>
    <s v="18 Crimea St"/>
    <s v="St Kilda"/>
    <s v="Port Phillip"/>
    <s v="Southern Metropolitan"/>
    <n v="11"/>
    <n v="2016"/>
  </r>
  <r>
    <d v="2016-11-20T00:00:00"/>
    <n v="447500"/>
    <x v="0"/>
    <s v="Cunninghams"/>
    <x v="1"/>
    <n v="3046"/>
    <n v="3"/>
    <n v="1"/>
    <n v="1"/>
    <n v="320"/>
    <n v="2000"/>
    <s v="149 Augustine Tce"/>
    <s v="Glenroy"/>
    <s v="Moreland"/>
    <s v="Northern Metropolitan"/>
    <n v="11"/>
    <n v="2016"/>
  </r>
  <r>
    <d v="2016-11-20T00:00:00"/>
    <n v="476000"/>
    <x v="1"/>
    <s v="Flanders &amp; Fish"/>
    <x v="1"/>
    <n v="3031"/>
    <n v="2"/>
    <n v="1"/>
    <n v="1"/>
    <n v="0"/>
    <m/>
    <s v="3/121 Wellington St"/>
    <s v="Flemington"/>
    <s v="Moonee Valley"/>
    <s v="Northern Metropolitan"/>
    <n v="11"/>
    <n v="2016"/>
  </r>
  <r>
    <d v="2016-11-20T00:00:00"/>
    <n v="485000"/>
    <x v="1"/>
    <s v="Metro Ladder"/>
    <x v="0"/>
    <n v="3040"/>
    <n v="2"/>
    <n v="1"/>
    <n v="1"/>
    <n v="0"/>
    <n v="2010"/>
    <s v="13/947 Mt Alexander Rd"/>
    <s v="Essendon"/>
    <s v="Moonee Valley"/>
    <s v="Western Metropolitan"/>
    <n v="11"/>
    <n v="2016"/>
  </r>
  <r>
    <d v="2016-11-20T00:00:00"/>
    <n v="1010000"/>
    <x v="0"/>
    <s v="Metro Ladder"/>
    <x v="1"/>
    <n v="3032"/>
    <n v="2"/>
    <n v="1"/>
    <n v="1"/>
    <n v="325"/>
    <m/>
    <s v="126 The Parade"/>
    <s v="Ascot Vale"/>
    <s v="Moonee Valley"/>
    <s v="Western Metropolitan"/>
    <n v="11"/>
    <n v="2016"/>
  </r>
  <r>
    <d v="2016-11-20T00:00:00"/>
    <n v="1195000"/>
    <x v="0"/>
    <s v="Cunninghams"/>
    <x v="1"/>
    <n v="3040"/>
    <n v="3"/>
    <n v="2"/>
    <n v="2"/>
    <n v="496"/>
    <m/>
    <s v="14 Knight St"/>
    <s v="Aberfeldie"/>
    <s v="Moonee Valley"/>
    <s v="Western Metropolitan"/>
    <n v="11"/>
    <n v="2016"/>
  </r>
  <r>
    <d v="2016-11-20T00:00:00"/>
    <n v="1562000"/>
    <x v="0"/>
    <s v="Cunninghams"/>
    <x v="0"/>
    <n v="3032"/>
    <n v="4"/>
    <n v="2"/>
    <n v="1"/>
    <n v="621"/>
    <n v="1900"/>
    <s v="110 Baroda St"/>
    <s v="Travancore"/>
    <s v="Moonee Valley"/>
    <s v="Western Metropolitan"/>
    <n v="11"/>
    <n v="2016"/>
  </r>
  <r>
    <d v="2016-11-20T00:00:00"/>
    <n v="1235000"/>
    <x v="0"/>
    <s v="Jones and Jones"/>
    <x v="1"/>
    <n v="3167"/>
    <n v="3"/>
    <n v="1"/>
    <n v="4"/>
    <n v="743"/>
    <m/>
    <s v="24 Guest Rd"/>
    <s v="Oakleigh South"/>
    <s v="Monash"/>
    <s v="South-Eastern Metropolitan"/>
    <n v="11"/>
    <n v="2016"/>
  </r>
  <r>
    <d v="2016-11-20T00:00:00"/>
    <n v="1250000"/>
    <x v="0"/>
    <s v="Flanders &amp; Fish"/>
    <x v="0"/>
    <n v="3125"/>
    <n v="3"/>
    <n v="1"/>
    <n v="1"/>
    <n v="662"/>
    <m/>
    <s v="1 Webb St"/>
    <s v="Burwood"/>
    <s v="Monash"/>
    <s v="Southern Metropolitan"/>
    <n v="11"/>
    <n v="2016"/>
  </r>
  <r>
    <d v="2016-11-20T00:00:00"/>
    <n v="320000"/>
    <x v="1"/>
    <s v="Property Barons"/>
    <x v="1"/>
    <n v="3051"/>
    <n v="1"/>
    <n v="1"/>
    <n v="1"/>
    <n v="0"/>
    <n v="1975"/>
    <s v="103/171 Flemington Rd"/>
    <s v="North Melbourne"/>
    <s v="Melbourne"/>
    <s v="Northern Metropolitan"/>
    <n v="11"/>
    <n v="2016"/>
  </r>
  <r>
    <d v="2016-11-20T00:00:00"/>
    <n v="1135000"/>
    <x v="0"/>
    <s v="Flanders &amp; Fish"/>
    <x v="1"/>
    <n v="3031"/>
    <n v="3"/>
    <n v="1"/>
    <n v="0"/>
    <n v="0"/>
    <m/>
    <s v="12 Hardiman St"/>
    <s v="Kensington"/>
    <s v="Melbourne"/>
    <s v="Northern Metropolitan"/>
    <n v="11"/>
    <n v="2016"/>
  </r>
  <r>
    <d v="2016-11-20T00:00:00"/>
    <n v="1455000"/>
    <x v="0"/>
    <s v="Jones and Jones"/>
    <x v="1"/>
    <n v="3031"/>
    <n v="3"/>
    <n v="1"/>
    <n v="0"/>
    <n v="275"/>
    <n v="1900"/>
    <s v="39 Henry St"/>
    <s v="Kensington"/>
    <s v="Melbourne"/>
    <s v="Northern Metropolitan"/>
    <n v="11"/>
    <n v="2016"/>
  </r>
  <r>
    <d v="2016-11-20T00:00:00"/>
    <n v="1805000"/>
    <x v="0"/>
    <s v="Melbourne Homes"/>
    <x v="1"/>
    <n v="3052"/>
    <n v="2"/>
    <n v="1"/>
    <n v="1"/>
    <n v="187"/>
    <n v="1890"/>
    <s v="92 Fitzgibbon St"/>
    <s v="Parkville"/>
    <s v="Melbourne"/>
    <s v="Northern Metropolitan"/>
    <n v="11"/>
    <n v="2016"/>
  </r>
  <r>
    <d v="2016-11-20T00:00:00"/>
    <n v="711000"/>
    <x v="0"/>
    <s v="Maxwells"/>
    <x v="1"/>
    <n v="3012"/>
    <n v="2"/>
    <n v="1"/>
    <n v="0"/>
    <n v="163"/>
    <n v="1920"/>
    <s v="19 Norfolk St"/>
    <s v="Maidstone"/>
    <s v="Maribyrnong"/>
    <s v="Western Metropolitan"/>
    <n v="11"/>
    <n v="2016"/>
  </r>
  <r>
    <d v="2016-11-20T00:00:00"/>
    <n v="780000"/>
    <x v="0"/>
    <s v="Jones and Jones"/>
    <x v="1"/>
    <n v="3013"/>
    <n v="3"/>
    <n v="2"/>
    <n v="2"/>
    <n v="213"/>
    <n v="2004"/>
    <s v="1/194 Hyde St"/>
    <s v="Yarraville"/>
    <s v="Maribyrnong"/>
    <s v="Western Metropolitan"/>
    <n v="11"/>
    <n v="2016"/>
  </r>
  <r>
    <d v="2016-11-20T00:00:00"/>
    <n v="820000"/>
    <x v="0"/>
    <s v="Metro Ladder"/>
    <x v="1"/>
    <n v="3012"/>
    <n v="3"/>
    <n v="1"/>
    <n v="3"/>
    <n v="440"/>
    <n v="1950"/>
    <s v="11 Elphinstone St"/>
    <s v="West Footscray"/>
    <s v="Maribyrnong"/>
    <s v="Western Metropolitan"/>
    <n v="11"/>
    <n v="2016"/>
  </r>
  <r>
    <d v="2016-11-20T00:00:00"/>
    <n v="907000"/>
    <x v="0"/>
    <s v="Sanders"/>
    <x v="1"/>
    <n v="3032"/>
    <n v="3"/>
    <n v="1"/>
    <n v="2"/>
    <n v="678"/>
    <n v="1950"/>
    <s v="66 Raleigh Rd"/>
    <s v="Maribyrnong"/>
    <s v="Maribyrnong"/>
    <s v="Western Metropolitan"/>
    <n v="11"/>
    <n v="2016"/>
  </r>
  <r>
    <d v="2016-11-20T00:00:00"/>
    <n v="1040000"/>
    <x v="2"/>
    <s v="Metro Ladder"/>
    <x v="1"/>
    <n v="3013"/>
    <n v="3"/>
    <n v="2"/>
    <n v="0"/>
    <n v="352"/>
    <n v="2016"/>
    <s v="113 Anderson St"/>
    <s v="Yarraville"/>
    <s v="Maribyrnong"/>
    <s v="Western Metropolitan"/>
    <n v="11"/>
    <n v="2016"/>
  </r>
  <r>
    <d v="2016-11-20T00:00:00"/>
    <n v="1414000"/>
    <x v="0"/>
    <s v="Maxwells"/>
    <x v="1"/>
    <n v="3013"/>
    <n v="3"/>
    <n v="2"/>
    <n v="2"/>
    <n v="230"/>
    <n v="1900"/>
    <s v="27 Regent St"/>
    <s v="Yarraville"/>
    <s v="Maribyrnong"/>
    <s v="Western Metropolitan"/>
    <n v="11"/>
    <n v="2016"/>
  </r>
  <r>
    <d v="2016-11-20T00:00:00"/>
    <n v="385000"/>
    <x v="1"/>
    <s v="Best Bricks"/>
    <x v="0"/>
    <n v="3070"/>
    <n v="1"/>
    <n v="1"/>
    <n v="0"/>
    <n v="0"/>
    <n v="1970"/>
    <s v="2/62 Cunningham St"/>
    <s v="Northcote"/>
    <s v="Darebin"/>
    <s v="Northern Metropolitan"/>
    <n v="11"/>
    <n v="2016"/>
  </r>
  <r>
    <d v="2016-11-20T00:00:00"/>
    <n v="890000"/>
    <x v="0"/>
    <s v="Jones and Jones"/>
    <x v="1"/>
    <n v="3101"/>
    <n v="2"/>
    <n v="1"/>
    <n v="1"/>
    <n v="0"/>
    <n v="1970"/>
    <s v="3/8 Mountain Gr"/>
    <s v="Kew"/>
    <s v="Boroondara"/>
    <s v="Southern Metropolitan"/>
    <n v="11"/>
    <n v="2016"/>
  </r>
  <r>
    <d v="2016-11-20T00:00:00"/>
    <n v="1222000"/>
    <x v="0"/>
    <s v="Cunninghams"/>
    <x v="1"/>
    <n v="3146"/>
    <n v="3"/>
    <n v="1"/>
    <n v="1"/>
    <n v="215"/>
    <m/>
    <s v="1/46 Iris Rd"/>
    <s v="Glen Iris"/>
    <s v="Boroondara"/>
    <s v="Southern Metropolitan"/>
    <n v="11"/>
    <n v="2016"/>
  </r>
  <r>
    <d v="2016-11-20T00:00:00"/>
    <n v="2375000"/>
    <x v="0"/>
    <s v="Jones and Jones"/>
    <x v="0"/>
    <n v="3122"/>
    <n v="3"/>
    <n v="2"/>
    <n v="2"/>
    <n v="472"/>
    <m/>
    <s v="35 College St"/>
    <s v="Hawthorn"/>
    <s v="Boroondara"/>
    <s v="Southern Metropolitan"/>
    <n v="11"/>
    <n v="2016"/>
  </r>
  <r>
    <d v="2016-11-20T00:00:00"/>
    <n v="2670000"/>
    <x v="0"/>
    <s v="Jones and Jones"/>
    <x v="1"/>
    <n v="3122"/>
    <n v="4"/>
    <n v="2"/>
    <n v="1"/>
    <n v="336"/>
    <n v="1905"/>
    <s v="4 Bowen St"/>
    <s v="Hawthorn"/>
    <s v="Boroondara"/>
    <s v="Southern Metropolitan"/>
    <n v="11"/>
    <n v="2016"/>
  </r>
  <r>
    <d v="2016-11-20T00:00:00"/>
    <n v="1813000"/>
    <x v="0"/>
    <s v="Jones and Jones"/>
    <x v="1"/>
    <n v="3187"/>
    <n v="2"/>
    <n v="1"/>
    <n v="2"/>
    <n v="660"/>
    <n v="1930"/>
    <s v="11 Summerhill Rd"/>
    <s v="Brighton East"/>
    <s v="Bayside"/>
    <s v="Southern Metropolitan"/>
    <n v="11"/>
    <n v="2016"/>
  </r>
  <r>
    <d v="2016-11-21T00:00:00"/>
    <n v="1231010"/>
    <x v="0"/>
    <s v="Jones and Jones"/>
    <x v="0"/>
    <n v="3121"/>
    <n v="2"/>
    <n v="1"/>
    <n v="2"/>
    <n v="225"/>
    <n v="1910"/>
    <s v="12 Loyola Gr"/>
    <s v="Burnley"/>
    <s v="Yarra"/>
    <s v="Northern Metropolitan"/>
    <n v="11"/>
    <n v="2016"/>
  </r>
  <r>
    <d v="2016-11-21T00:00:00"/>
    <n v="1460000"/>
    <x v="0"/>
    <s v="Cunninghams"/>
    <x v="0"/>
    <n v="3065"/>
    <n v="2"/>
    <n v="1"/>
    <n v="0"/>
    <n v="0"/>
    <n v="1890"/>
    <s v="291 George St"/>
    <s v="Fitzroy"/>
    <s v="Yarra"/>
    <s v="Northern Metropolitan"/>
    <n v="11"/>
    <n v="2016"/>
  </r>
  <r>
    <d v="2016-11-21T00:00:00"/>
    <n v="320000"/>
    <x v="1"/>
    <s v="Melbourne Homes"/>
    <x v="0"/>
    <n v="3205"/>
    <n v="1"/>
    <n v="1"/>
    <n v="0"/>
    <n v="0"/>
    <m/>
    <s v="1107/50 Albert Rd"/>
    <s v="South Melbourne"/>
    <s v="Port Phillip"/>
    <s v="Southern Metropolitan"/>
    <n v="11"/>
    <n v="2016"/>
  </r>
  <r>
    <d v="2016-11-21T00:00:00"/>
    <n v="456000"/>
    <x v="1"/>
    <s v="Jones and Jones"/>
    <x v="0"/>
    <n v="3207"/>
    <n v="1"/>
    <n v="1"/>
    <n v="1"/>
    <n v="0"/>
    <n v="2007"/>
    <s v="503/99 Nott St"/>
    <s v="Port Melbourne"/>
    <s v="Port Phillip"/>
    <s v="Southern Metropolitan"/>
    <n v="11"/>
    <n v="2016"/>
  </r>
  <r>
    <d v="2016-11-21T00:00:00"/>
    <n v="351000"/>
    <x v="1"/>
    <s v="Cunninghams"/>
    <x v="0"/>
    <n v="3055"/>
    <n v="1"/>
    <n v="1"/>
    <n v="1"/>
    <n v="0"/>
    <m/>
    <s v="1/312 Hope St"/>
    <s v="Brunswick West"/>
    <s v="Moreland"/>
    <s v="Northern Metropolitan"/>
    <n v="11"/>
    <n v="2016"/>
  </r>
  <r>
    <d v="2016-11-21T00:00:00"/>
    <n v="570000"/>
    <x v="1"/>
    <s v="Jones and Jones"/>
    <x v="0"/>
    <n v="3057"/>
    <n v="2"/>
    <n v="2"/>
    <n v="1"/>
    <n v="0"/>
    <m/>
    <s v="8/389 Lygon St"/>
    <s v="Brunswick East"/>
    <s v="Moreland"/>
    <s v="Northern Metropolitan"/>
    <n v="11"/>
    <n v="2016"/>
  </r>
  <r>
    <d v="2016-11-21T00:00:00"/>
    <n v="600000"/>
    <x v="1"/>
    <s v="Cunninghams"/>
    <x v="1"/>
    <n v="3056"/>
    <n v="2"/>
    <n v="1"/>
    <n v="1"/>
    <n v="0"/>
    <n v="2011"/>
    <s v="6/153 Barkly St"/>
    <s v="Brunswick"/>
    <s v="Moreland"/>
    <s v="Northern Metropolitan"/>
    <n v="11"/>
    <n v="2016"/>
  </r>
  <r>
    <d v="2016-11-21T00:00:00"/>
    <n v="856000"/>
    <x v="0"/>
    <s v="Cunninghams"/>
    <x v="1"/>
    <n v="3057"/>
    <n v="4"/>
    <n v="2"/>
    <n v="2"/>
    <n v="136"/>
    <n v="1997"/>
    <s v="1 Nunan St"/>
    <s v="Brunswick East"/>
    <s v="Moreland"/>
    <s v="Northern Metropolitan"/>
    <n v="11"/>
    <n v="2016"/>
  </r>
  <r>
    <d v="2016-11-21T00:00:00"/>
    <n v="710000"/>
    <x v="0"/>
    <s v="Cunninghams"/>
    <x v="1"/>
    <n v="3042"/>
    <n v="3"/>
    <n v="2"/>
    <n v="1"/>
    <n v="317"/>
    <n v="1950"/>
    <s v="45 Vaynor St"/>
    <s v="Niddrie"/>
    <s v="Moonee Valley"/>
    <s v="Western Metropolitan"/>
    <n v="11"/>
    <n v="2016"/>
  </r>
  <r>
    <d v="2016-11-21T00:00:00"/>
    <n v="760000"/>
    <x v="0"/>
    <s v="Melbourne Homes"/>
    <x v="0"/>
    <n v="3040"/>
    <n v="3"/>
    <n v="1"/>
    <n v="1"/>
    <n v="321"/>
    <n v="1940"/>
    <s v="26a Fawkner St"/>
    <s v="Aberfeldie"/>
    <s v="Moonee Valley"/>
    <s v="Western Metropolitan"/>
    <n v="11"/>
    <n v="2016"/>
  </r>
  <r>
    <d v="2016-11-21T00:00:00"/>
    <n v="950000"/>
    <x v="0"/>
    <s v="Flanders &amp; Fish"/>
    <x v="1"/>
    <n v="3034"/>
    <n v="4"/>
    <n v="3"/>
    <n v="3"/>
    <n v="761"/>
    <n v="1970"/>
    <s v="3 Clive Ct"/>
    <s v="Avondale Heights"/>
    <s v="Moonee Valley"/>
    <s v="Western Metropolitan"/>
    <n v="11"/>
    <n v="2016"/>
  </r>
  <r>
    <d v="2016-11-21T00:00:00"/>
    <n v="1020000"/>
    <x v="0"/>
    <s v="Property Barons"/>
    <x v="0"/>
    <n v="3042"/>
    <n v="3"/>
    <n v="1"/>
    <n v="2"/>
    <n v="650"/>
    <m/>
    <s v="4 Coghlan St"/>
    <s v="Niddrie"/>
    <s v="Moonee Valley"/>
    <s v="Western Metropolitan"/>
    <n v="11"/>
    <n v="2016"/>
  </r>
  <r>
    <d v="2016-11-21T00:00:00"/>
    <n v="1745000"/>
    <x v="0"/>
    <s v="Jones and Jones"/>
    <x v="1"/>
    <n v="3166"/>
    <n v="4"/>
    <n v="2"/>
    <n v="1"/>
    <n v="547"/>
    <n v="1925"/>
    <s v="8 Bowmore St"/>
    <s v="Hughesdale"/>
    <s v="Monash"/>
    <s v="Southern Metropolitan"/>
    <n v="11"/>
    <n v="2016"/>
  </r>
  <r>
    <d v="2016-11-21T00:00:00"/>
    <n v="545000"/>
    <x v="1"/>
    <s v="Sanders"/>
    <x v="0"/>
    <n v="3000"/>
    <n v="2"/>
    <n v="1"/>
    <n v="1"/>
    <n v="0"/>
    <n v="2002"/>
    <s v="2111/620 Collins St"/>
    <s v="Melbourne"/>
    <s v="Melbourne"/>
    <s v="Northern Metropolitan"/>
    <n v="11"/>
    <n v="2016"/>
  </r>
  <r>
    <d v="2016-11-21T00:00:00"/>
    <n v="598000"/>
    <x v="1"/>
    <s v="Flanders &amp; Fish"/>
    <x v="1"/>
    <n v="3051"/>
    <n v="2"/>
    <n v="1"/>
    <n v="1"/>
    <n v="0"/>
    <n v="2005"/>
    <s v="203/150 Peel St"/>
    <s v="North Melbourne"/>
    <s v="Melbourne"/>
    <s v="Northern Metropolitan"/>
    <n v="11"/>
    <n v="2016"/>
  </r>
  <r>
    <d v="2016-11-21T00:00:00"/>
    <n v="1182500"/>
    <x v="0"/>
    <s v="Property Barons"/>
    <x v="1"/>
    <n v="3107"/>
    <n v="4"/>
    <n v="2"/>
    <n v="2"/>
    <n v="650"/>
    <n v="1975"/>
    <s v="78 Olympus Dr"/>
    <s v="Templestowe Lower"/>
    <s v="Manningham"/>
    <s v="Eastern Metropolitan"/>
    <n v="11"/>
    <n v="2016"/>
  </r>
  <r>
    <d v="2016-11-21T00:00:00"/>
    <n v="830000"/>
    <x v="2"/>
    <s v="Sanders"/>
    <x v="0"/>
    <n v="3016"/>
    <n v="2"/>
    <n v="1"/>
    <n v="1"/>
    <n v="84"/>
    <n v="1980"/>
    <s v="13/8 The Strand"/>
    <s v="Williamstown"/>
    <s v="Hobsons Bay"/>
    <s v="Western Metropolitan"/>
    <n v="11"/>
    <n v="2016"/>
  </r>
  <r>
    <d v="2016-11-21T00:00:00"/>
    <n v="1352000"/>
    <x v="0"/>
    <s v="Jones and Jones"/>
    <x v="1"/>
    <n v="3165"/>
    <n v="3"/>
    <n v="1"/>
    <n v="2"/>
    <n v="686"/>
    <n v="1950"/>
    <s v="1 Jassa St"/>
    <s v="Bentleigh East"/>
    <s v="Glen Eira"/>
    <s v="Southern Metropolitan"/>
    <n v="11"/>
    <n v="2016"/>
  </r>
  <r>
    <d v="2016-11-21T00:00:00"/>
    <n v="880000"/>
    <x v="0"/>
    <s v="Flanders &amp; Fish"/>
    <x v="1"/>
    <n v="3020"/>
    <n v="3"/>
    <n v="1"/>
    <n v="3"/>
    <n v="463"/>
    <n v="1925"/>
    <s v="8 Station Pl"/>
    <s v="Sunshine"/>
    <s v="Brimbank"/>
    <s v="Western Metropolitan"/>
    <n v="11"/>
    <n v="2016"/>
  </r>
  <r>
    <d v="2016-11-21T00:00:00"/>
    <n v="950000"/>
    <x v="0"/>
    <s v="Maxwells"/>
    <x v="0"/>
    <n v="3020"/>
    <n v="3"/>
    <n v="1"/>
    <n v="4"/>
    <n v="704"/>
    <m/>
    <s v="34 Matthews St"/>
    <s v="Sunshine"/>
    <s v="Brimbank"/>
    <s v="Western Metropolitan"/>
    <n v="11"/>
    <n v="2016"/>
  </r>
  <r>
    <d v="2016-11-21T00:00:00"/>
    <n v="365000"/>
    <x v="1"/>
    <s v="Jones and Jones"/>
    <x v="0"/>
    <n v="3123"/>
    <n v="1"/>
    <n v="1"/>
    <n v="0"/>
    <n v="2274"/>
    <m/>
    <s v="13/84 Campbell Rd"/>
    <s v="Hawthorn East"/>
    <s v="Boroondara"/>
    <s v="Southern Metropolitan"/>
    <n v="11"/>
    <n v="2016"/>
  </r>
  <r>
    <d v="2016-11-21T00:00:00"/>
    <n v="710000"/>
    <x v="1"/>
    <s v="Jones and Jones"/>
    <x v="0"/>
    <n v="3146"/>
    <n v="2"/>
    <n v="1"/>
    <n v="2"/>
    <n v="123"/>
    <m/>
    <s v="1/146 Glen Iris Rd"/>
    <s v="Glen Iris"/>
    <s v="Boroondara"/>
    <s v="Southern Metropolitan"/>
    <n v="11"/>
    <n v="2016"/>
  </r>
  <r>
    <d v="2016-11-21T00:00:00"/>
    <n v="831000"/>
    <x v="1"/>
    <s v="Property Barons"/>
    <x v="1"/>
    <n v="3127"/>
    <n v="2"/>
    <n v="1"/>
    <n v="1"/>
    <n v="982"/>
    <m/>
    <s v="3/290 Mont Albert Rd"/>
    <s v="Surrey Hills"/>
    <s v="Boroondara"/>
    <s v="Southern Metropolitan"/>
    <n v="11"/>
    <n v="2016"/>
  </r>
  <r>
    <d v="2016-11-21T00:00:00"/>
    <n v="1410000"/>
    <x v="0"/>
    <s v="Jones and Jones"/>
    <x v="1"/>
    <n v="3101"/>
    <n v="3"/>
    <n v="1"/>
    <n v="2"/>
    <n v="304"/>
    <n v="1885"/>
    <s v="17 Gladstone St"/>
    <s v="Kew"/>
    <s v="Boroondara"/>
    <s v="Southern Metropolitan"/>
    <n v="11"/>
    <n v="2016"/>
  </r>
  <r>
    <d v="2016-11-21T00:00:00"/>
    <n v="1480000"/>
    <x v="0"/>
    <s v="Jones and Jones"/>
    <x v="0"/>
    <n v="3104"/>
    <n v="3"/>
    <n v="1"/>
    <n v="4"/>
    <n v="605"/>
    <n v="1950"/>
    <s v="42 Maud St"/>
    <s v="Balwyn North"/>
    <s v="Boroondara"/>
    <s v="Southern Metropolitan"/>
    <n v="11"/>
    <n v="2016"/>
  </r>
  <r>
    <d v="2016-11-21T00:00:00"/>
    <n v="2850000"/>
    <x v="0"/>
    <s v="Jones and Jones"/>
    <x v="1"/>
    <n v="3146"/>
    <n v="4"/>
    <n v="3"/>
    <n v="2"/>
    <n v="1184"/>
    <n v="1935"/>
    <s v="34 Yeovil Rd"/>
    <s v="Glen Iris"/>
    <s v="Boroondara"/>
    <s v="Southern Metropolitan"/>
    <n v="11"/>
    <n v="2016"/>
  </r>
  <r>
    <d v="2016-11-21T00:00:00"/>
    <n v="1005000"/>
    <x v="1"/>
    <s v="Metro Ladder"/>
    <x v="0"/>
    <n v="3186"/>
    <n v="3"/>
    <n v="1"/>
    <n v="1"/>
    <n v="0"/>
    <m/>
    <s v="5/18 William St"/>
    <s v="Brighton"/>
    <s v="Bayside"/>
    <s v="Southern Metropolitan"/>
    <n v="11"/>
    <n v="2016"/>
  </r>
  <r>
    <d v="2016-11-21T00:00:00"/>
    <n v="1403000"/>
    <x v="0"/>
    <s v="Maxwells"/>
    <x v="1"/>
    <n v="3188"/>
    <n v="3"/>
    <n v="1"/>
    <n v="2"/>
    <n v="495"/>
    <m/>
    <s v="73 Linacre Rd"/>
    <s v="Hampton"/>
    <s v="Bayside"/>
    <s v="Southern Metropolitan"/>
    <n v="11"/>
    <n v="2016"/>
  </r>
  <r>
    <d v="2016-11-21T00:00:00"/>
    <n v="1460000"/>
    <x v="0"/>
    <s v="Jones and Jones"/>
    <x v="0"/>
    <n v="3188"/>
    <n v="4"/>
    <n v="2"/>
    <n v="2"/>
    <n v="487"/>
    <m/>
    <s v="50 Earlsfield Rd"/>
    <s v="Hampton"/>
    <s v="Bayside"/>
    <s v="Southern Metropolitan"/>
    <n v="11"/>
    <n v="2016"/>
  </r>
  <r>
    <d v="2016-11-21T00:00:00"/>
    <n v="3695000"/>
    <x v="0"/>
    <s v="Cunninghams"/>
    <x v="1"/>
    <n v="3186"/>
    <n v="4"/>
    <n v="3"/>
    <n v="2"/>
    <n v="836"/>
    <n v="1960"/>
    <s v="17 McCallum St"/>
    <s v="Brighton"/>
    <s v="Bayside"/>
    <s v="Southern Metropolitan"/>
    <n v="11"/>
    <n v="2016"/>
  </r>
  <r>
    <d v="2016-11-21T00:00:00"/>
    <n v="3700000"/>
    <x v="0"/>
    <s v="Cunninghams"/>
    <x v="1"/>
    <n v="3186"/>
    <n v="4"/>
    <n v="3"/>
    <n v="2"/>
    <n v="742"/>
    <n v="1900"/>
    <s v="18 Victoria St"/>
    <s v="Brighton"/>
    <s v="Bayside"/>
    <s v="Southern Metropolitan"/>
    <n v="11"/>
    <n v="2016"/>
  </r>
  <r>
    <d v="2016-11-21T00:00:00"/>
    <n v="610000"/>
    <x v="2"/>
    <s v="Property Barons"/>
    <x v="0"/>
    <n v="3079"/>
    <n v="2"/>
    <n v="1"/>
    <n v="1"/>
    <n v="277"/>
    <m/>
    <s v="2/64 Jellicoe St"/>
    <s v="Ivanhoe"/>
    <s v="Banyule"/>
    <s v="Eastern Metropolitan"/>
    <n v="11"/>
    <n v="2016"/>
  </r>
  <r>
    <d v="2016-11-22T00:00:00"/>
    <n v="1782800"/>
    <x v="0"/>
    <s v="Jones and Jones"/>
    <x v="0"/>
    <n v="3125"/>
    <n v="4"/>
    <n v="2"/>
    <n v="2"/>
    <n v="804"/>
    <m/>
    <s v="12 Havelock St"/>
    <s v="Burwood"/>
    <s v="Whitehorse"/>
    <s v="Southern Metropolitan"/>
    <n v="11"/>
    <n v="2016"/>
  </r>
  <r>
    <d v="2016-11-22T00:00:00"/>
    <n v="595000"/>
    <x v="1"/>
    <s v="Metro Ladder"/>
    <x v="1"/>
    <n v="3205"/>
    <n v="2"/>
    <n v="1"/>
    <n v="1"/>
    <n v="0"/>
    <n v="2004"/>
    <s v="13/182 Albert Rd"/>
    <s v="South Melbourne"/>
    <s v="Port Phillip"/>
    <s v="Southern Metropolitan"/>
    <n v="11"/>
    <n v="2016"/>
  </r>
  <r>
    <d v="2016-11-22T00:00:00"/>
    <n v="920000"/>
    <x v="2"/>
    <s v="Best Bricks"/>
    <x v="0"/>
    <n v="3184"/>
    <n v="3"/>
    <n v="2"/>
    <n v="2"/>
    <n v="758"/>
    <n v="2010"/>
    <s v="4/79 Mitford St"/>
    <s v="Elwood"/>
    <s v="Port Phillip"/>
    <s v="Southern Metropolitan"/>
    <n v="11"/>
    <n v="2016"/>
  </r>
  <r>
    <d v="2016-11-22T00:00:00"/>
    <n v="460000"/>
    <x v="0"/>
    <s v="Sanders"/>
    <x v="0"/>
    <n v="3046"/>
    <n v="3"/>
    <n v="2"/>
    <n v="2"/>
    <n v="224"/>
    <n v="1950"/>
    <s v="24a Morell St"/>
    <s v="Glenroy"/>
    <s v="Moreland"/>
    <s v="Northern Metropolitan"/>
    <n v="11"/>
    <n v="2016"/>
  </r>
  <r>
    <d v="2016-11-22T00:00:00"/>
    <n v="610000"/>
    <x v="2"/>
    <s v="Cunninghams"/>
    <x v="0"/>
    <n v="3058"/>
    <n v="2"/>
    <n v="2"/>
    <n v="1"/>
    <n v="114"/>
    <m/>
    <s v="3/262 Reynard St"/>
    <s v="Coburg"/>
    <s v="Moreland"/>
    <s v="Northern Metropolitan"/>
    <n v="11"/>
    <n v="2016"/>
  </r>
  <r>
    <d v="2016-11-22T00:00:00"/>
    <n v="670000"/>
    <x v="0"/>
    <s v="Property Barons"/>
    <x v="1"/>
    <n v="3046"/>
    <n v="3"/>
    <n v="1"/>
    <n v="3"/>
    <n v="705"/>
    <n v="1950"/>
    <s v="72 Pecham St"/>
    <s v="Glenroy"/>
    <s v="Moreland"/>
    <s v="Northern Metropolitan"/>
    <n v="11"/>
    <n v="2016"/>
  </r>
  <r>
    <d v="2016-11-22T00:00:00"/>
    <n v="915000"/>
    <x v="0"/>
    <s v="Flanders &amp; Fish"/>
    <x v="1"/>
    <n v="3044"/>
    <n v="2"/>
    <n v="1"/>
    <n v="3"/>
    <n v="629"/>
    <n v="1975"/>
    <s v="2 Hazel Gr"/>
    <s v="Pascoe Vale"/>
    <s v="Moreland"/>
    <s v="Northern Metropolitan"/>
    <n v="11"/>
    <n v="2016"/>
  </r>
  <r>
    <d v="2016-11-22T00:00:00"/>
    <n v="1180000"/>
    <x v="1"/>
    <s v="Jones and Jones"/>
    <x v="0"/>
    <n v="3056"/>
    <n v="2"/>
    <n v="1"/>
    <n v="1"/>
    <n v="0"/>
    <n v="2010"/>
    <s v="302/34 Union St"/>
    <s v="Brunswick"/>
    <s v="Moreland"/>
    <s v="Northern Metropolitan"/>
    <n v="11"/>
    <n v="2016"/>
  </r>
  <r>
    <d v="2016-11-22T00:00:00"/>
    <n v="1900000"/>
    <x v="0"/>
    <s v="Cunninghams"/>
    <x v="0"/>
    <n v="3039"/>
    <n v="5"/>
    <n v="3"/>
    <n v="2"/>
    <n v="646"/>
    <n v="1925"/>
    <s v="75 Scott St"/>
    <s v="Moonee Ponds"/>
    <s v="Moonee Valley"/>
    <s v="Western Metropolitan"/>
    <n v="11"/>
    <n v="2016"/>
  </r>
  <r>
    <d v="2016-11-22T00:00:00"/>
    <n v="506000"/>
    <x v="1"/>
    <s v="Metro Ladder"/>
    <x v="0"/>
    <n v="3031"/>
    <n v="2"/>
    <n v="1"/>
    <n v="1"/>
    <n v="0"/>
    <m/>
    <s v="8/37 Kensington Rd"/>
    <s v="Kensington"/>
    <s v="Melbourne"/>
    <s v="Northern Metropolitan"/>
    <n v="11"/>
    <n v="2016"/>
  </r>
  <r>
    <d v="2016-11-22T00:00:00"/>
    <n v="1325000"/>
    <x v="0"/>
    <s v="Cunninghams"/>
    <x v="1"/>
    <n v="3051"/>
    <n v="3"/>
    <n v="2"/>
    <n v="1"/>
    <n v="97"/>
    <n v="2011"/>
    <s v="16 Scotia St"/>
    <s v="North Melbourne"/>
    <s v="Melbourne"/>
    <s v="Northern Metropolitan"/>
    <n v="11"/>
    <n v="2016"/>
  </r>
  <r>
    <d v="2016-11-22T00:00:00"/>
    <n v="975000"/>
    <x v="0"/>
    <s v="Flanders &amp; Fish"/>
    <x v="0"/>
    <n v="3032"/>
    <n v="3"/>
    <n v="1"/>
    <n v="2"/>
    <n v="597"/>
    <n v="1970"/>
    <s v="6 Londrew Ct"/>
    <s v="Maribyrnong"/>
    <s v="Maribyrnong"/>
    <s v="Western Metropolitan"/>
    <n v="11"/>
    <n v="2016"/>
  </r>
  <r>
    <d v="2016-11-22T00:00:00"/>
    <n v="1350000"/>
    <x v="0"/>
    <s v="Jones and Jones"/>
    <x v="0"/>
    <n v="3011"/>
    <n v="3"/>
    <n v="3"/>
    <n v="2"/>
    <n v="227"/>
    <n v="2015"/>
    <s v="38 Lily St"/>
    <s v="Seddon"/>
    <s v="Maribyrnong"/>
    <s v="Western Metropolitan"/>
    <n v="11"/>
    <n v="2016"/>
  </r>
  <r>
    <d v="2016-11-22T00:00:00"/>
    <n v="973500"/>
    <x v="2"/>
    <s v="Cunninghams"/>
    <x v="1"/>
    <n v="3108"/>
    <n v="4"/>
    <n v="2"/>
    <n v="2"/>
    <n v="234"/>
    <n v="2009"/>
    <s v="3/11 Frank St"/>
    <s v="Doncaster"/>
    <s v="Manningham"/>
    <s v="Eastern Metropolitan"/>
    <n v="11"/>
    <n v="2016"/>
  </r>
  <r>
    <d v="2016-11-22T00:00:00"/>
    <n v="530000"/>
    <x v="1"/>
    <s v="Cunninghams"/>
    <x v="1"/>
    <n v="3072"/>
    <n v="2"/>
    <n v="1"/>
    <n v="1"/>
    <n v="106"/>
    <n v="1970"/>
    <s v="4/55 Regent St"/>
    <s v="Preston"/>
    <s v="Darebin"/>
    <s v="Northern Metropolitan"/>
    <n v="11"/>
    <n v="2016"/>
  </r>
  <r>
    <d v="2016-11-22T00:00:00"/>
    <n v="865000"/>
    <x v="2"/>
    <s v="Cunninghams"/>
    <x v="1"/>
    <n v="3070"/>
    <n v="3"/>
    <n v="1"/>
    <n v="2"/>
    <n v="184"/>
    <n v="2006"/>
    <s v="1/221 Westgarth St"/>
    <s v="Northcote"/>
    <s v="Darebin"/>
    <s v="Northern Metropolitan"/>
    <n v="11"/>
    <n v="2016"/>
  </r>
  <r>
    <d v="2016-11-22T00:00:00"/>
    <n v="1717500"/>
    <x v="0"/>
    <s v="Melbourne Homes"/>
    <x v="1"/>
    <n v="3078"/>
    <n v="4"/>
    <n v="2"/>
    <n v="1"/>
    <n v="599"/>
    <n v="1925"/>
    <s v="44 Shiers St"/>
    <s v="Alphington"/>
    <s v="Darebin"/>
    <s v="Northern Metropolitan"/>
    <n v="11"/>
    <n v="2016"/>
  </r>
  <r>
    <d v="2016-11-22T00:00:00"/>
    <n v="635000"/>
    <x v="1"/>
    <s v="Flanders &amp; Fish"/>
    <x v="1"/>
    <n v="3103"/>
    <n v="2"/>
    <n v="1"/>
    <n v="1"/>
    <n v="0"/>
    <n v="2014"/>
    <s v="101/201 Whitehorse Rd"/>
    <s v="Balwyn"/>
    <s v="Boroondara"/>
    <s v="Southern Metropolitan"/>
    <n v="11"/>
    <n v="2016"/>
  </r>
  <r>
    <d v="2016-11-22T00:00:00"/>
    <n v="1189000"/>
    <x v="1"/>
    <s v="Cunninghams"/>
    <x v="1"/>
    <n v="3122"/>
    <n v="3"/>
    <n v="1"/>
    <n v="1"/>
    <n v="181"/>
    <n v="1969"/>
    <s v="9/69 Wattle Rd"/>
    <s v="Hawthorn"/>
    <s v="Boroondara"/>
    <s v="Southern Metropolitan"/>
    <n v="11"/>
    <n v="2016"/>
  </r>
  <r>
    <d v="2016-11-22T00:00:00"/>
    <n v="1250000"/>
    <x v="2"/>
    <s v="Flanders &amp; Fish"/>
    <x v="0"/>
    <n v="3124"/>
    <n v="3"/>
    <n v="2"/>
    <n v="2"/>
    <n v="232"/>
    <m/>
    <s v="3/575 Burke Rd"/>
    <s v="Camberwell"/>
    <s v="Boroondara"/>
    <s v="Southern Metropolitan"/>
    <n v="11"/>
    <n v="2016"/>
  </r>
  <r>
    <d v="2016-11-22T00:00:00"/>
    <n v="1400000"/>
    <x v="0"/>
    <s v="Property Barons"/>
    <x v="1"/>
    <n v="3104"/>
    <n v="2"/>
    <n v="1"/>
    <n v="1"/>
    <n v="694"/>
    <m/>
    <s v="53 Sweyn St"/>
    <s v="Balwyn North"/>
    <s v="Boroondara"/>
    <s v="Southern Metropolitan"/>
    <n v="11"/>
    <n v="2016"/>
  </r>
  <r>
    <d v="2016-11-22T00:00:00"/>
    <n v="1950000"/>
    <x v="0"/>
    <s v="Flanders &amp; Fish"/>
    <x v="0"/>
    <n v="3101"/>
    <n v="4"/>
    <n v="2"/>
    <n v="2"/>
    <n v="400"/>
    <n v="2000"/>
    <s v="7 Clevedon Ct"/>
    <s v="Kew"/>
    <s v="Boroondara"/>
    <s v="Southern Metropolitan"/>
    <n v="11"/>
    <n v="2016"/>
  </r>
  <r>
    <d v="2016-11-22T00:00:00"/>
    <n v="2381000"/>
    <x v="0"/>
    <s v="Cunninghams"/>
    <x v="1"/>
    <n v="3123"/>
    <n v="4"/>
    <n v="2"/>
    <n v="2"/>
    <n v="457"/>
    <n v="1900"/>
    <s v="36 Invermay Gr"/>
    <s v="Hawthorn East"/>
    <s v="Boroondara"/>
    <s v="Southern Metropolitan"/>
    <n v="11"/>
    <n v="2016"/>
  </r>
  <r>
    <d v="2016-11-22T00:00:00"/>
    <n v="4350000"/>
    <x v="0"/>
    <s v="Cunninghams"/>
    <x v="1"/>
    <n v="3126"/>
    <n v="4"/>
    <n v="3"/>
    <n v="3"/>
    <n v="788"/>
    <m/>
    <s v="3 Monomeath Pl"/>
    <s v="Canterbury"/>
    <s v="Boroondara"/>
    <s v="Southern Metropolitan"/>
    <n v="11"/>
    <n v="2016"/>
  </r>
  <r>
    <d v="2016-11-22T00:00:00"/>
    <n v="671000"/>
    <x v="1"/>
    <s v="Jones and Jones"/>
    <x v="1"/>
    <n v="3186"/>
    <n v="1"/>
    <n v="1"/>
    <n v="1"/>
    <n v="70"/>
    <n v="1980"/>
    <s v="3/198 Church St"/>
    <s v="Brighton"/>
    <s v="Bayside"/>
    <s v="Southern Metropolitan"/>
    <n v="11"/>
    <n v="2016"/>
  </r>
  <r>
    <d v="2016-11-22T00:00:00"/>
    <n v="1070000"/>
    <x v="0"/>
    <s v="Maxwells"/>
    <x v="1"/>
    <n v="3188"/>
    <n v="3"/>
    <n v="1"/>
    <n v="3"/>
    <n v="583"/>
    <n v="1970"/>
    <s v="4 Besant St"/>
    <s v="Hampton East"/>
    <s v="Bayside"/>
    <s v="Southern Metropolitan"/>
    <n v="11"/>
    <n v="2016"/>
  </r>
  <r>
    <d v="2016-11-22T00:00:00"/>
    <n v="1600000"/>
    <x v="0"/>
    <s v="Cunninghams"/>
    <x v="0"/>
    <n v="3188"/>
    <n v="4"/>
    <n v="2"/>
    <n v="2"/>
    <n v="607"/>
    <n v="2011"/>
    <s v="3 Kendall St"/>
    <s v="Hampton"/>
    <s v="Bayside"/>
    <s v="Southern Metropolitan"/>
    <n v="11"/>
    <n v="2016"/>
  </r>
  <r>
    <d v="2016-11-22T00:00:00"/>
    <n v="1682000"/>
    <x v="0"/>
    <s v="Jones and Jones"/>
    <x v="1"/>
    <n v="3188"/>
    <n v="3"/>
    <n v="1"/>
    <n v="1"/>
    <n v="767"/>
    <m/>
    <s v="70 Teddington Rd"/>
    <s v="Hampton"/>
    <s v="Bayside"/>
    <s v="Southern Metropolitan"/>
    <n v="11"/>
    <n v="2016"/>
  </r>
  <r>
    <d v="2016-11-22T00:00:00"/>
    <n v="2504000"/>
    <x v="0"/>
    <s v="Cunninghams"/>
    <x v="1"/>
    <n v="3187"/>
    <n v="4"/>
    <n v="2"/>
    <n v="2"/>
    <n v="674"/>
    <n v="1950"/>
    <s v="14 Milroy St"/>
    <s v="Brighton East"/>
    <s v="Bayside"/>
    <s v="Southern Metropolitan"/>
    <n v="11"/>
    <n v="2016"/>
  </r>
  <r>
    <d v="2016-11-22T00:00:00"/>
    <n v="460000"/>
    <x v="1"/>
    <s v="Property Barons"/>
    <x v="0"/>
    <n v="3079"/>
    <n v="1"/>
    <n v="1"/>
    <n v="0"/>
    <n v="75"/>
    <n v="1970"/>
    <s v="3/3 Merton St"/>
    <s v="Ivanhoe"/>
    <s v="Banyule"/>
    <s v="Eastern Metropolitan"/>
    <n v="11"/>
    <n v="2016"/>
  </r>
  <r>
    <d v="2016-11-22T00:00:00"/>
    <n v="2200000"/>
    <x v="0"/>
    <s v="Property Barons"/>
    <x v="1"/>
    <n v="3079"/>
    <n v="4"/>
    <n v="2"/>
    <n v="2"/>
    <n v="1004"/>
    <n v="1935"/>
    <s v="31 Keam St"/>
    <s v="Ivanhoe East"/>
    <s v="Banyule"/>
    <s v="Eastern Metropolitan"/>
    <n v="11"/>
    <n v="2016"/>
  </r>
  <r>
    <d v="2016-11-23T00:00:00"/>
    <n v="975000"/>
    <x v="2"/>
    <s v="Cunninghams"/>
    <x v="0"/>
    <n v="3128"/>
    <n v="4"/>
    <n v="2"/>
    <n v="2"/>
    <n v="299"/>
    <n v="2008"/>
    <s v="1/14 Barkly St"/>
    <s v="Box Hill"/>
    <s v="Whitehorse"/>
    <s v="Eastern Metropolitan"/>
    <n v="11"/>
    <n v="2016"/>
  </r>
  <r>
    <d v="2016-11-23T00:00:00"/>
    <n v="1800000"/>
    <x v="0"/>
    <s v="Sanders"/>
    <x v="0"/>
    <n v="3206"/>
    <n v="3"/>
    <n v="2"/>
    <n v="1"/>
    <n v="132"/>
    <n v="1996"/>
    <s v="1 Moubray St"/>
    <s v="Albert Park"/>
    <s v="Port Phillip"/>
    <s v="Southern Metropolitan"/>
    <n v="11"/>
    <n v="2016"/>
  </r>
  <r>
    <d v="2016-11-23T00:00:00"/>
    <n v="522000"/>
    <x v="1"/>
    <s v="Flanders &amp; Fish"/>
    <x v="1"/>
    <n v="3046"/>
    <n v="2"/>
    <n v="1"/>
    <n v="1"/>
    <n v="161"/>
    <n v="2012"/>
    <s v="4/13 Sylvester St"/>
    <s v="Oak Park"/>
    <s v="Moreland"/>
    <s v="Northern Metropolitan"/>
    <n v="11"/>
    <n v="2016"/>
  </r>
  <r>
    <d v="2016-11-23T00:00:00"/>
    <n v="600000"/>
    <x v="2"/>
    <s v="Metro Ladder"/>
    <x v="0"/>
    <n v="3044"/>
    <n v="3"/>
    <n v="2"/>
    <n v="1"/>
    <n v="122"/>
    <n v="1998"/>
    <s v="2/36 Alpine Gr"/>
    <s v="Pascoe Vale"/>
    <s v="Moreland"/>
    <s v="Northern Metropolitan"/>
    <n v="11"/>
    <n v="2016"/>
  </r>
  <r>
    <d v="2016-11-23T00:00:00"/>
    <n v="835000"/>
    <x v="0"/>
    <s v="Metro Ladder"/>
    <x v="1"/>
    <n v="3058"/>
    <n v="3"/>
    <n v="1"/>
    <n v="1"/>
    <n v="459"/>
    <m/>
    <s v="38 Soudan St"/>
    <s v="Coburg"/>
    <s v="Moreland"/>
    <s v="Northern Metropolitan"/>
    <n v="11"/>
    <n v="2016"/>
  </r>
  <r>
    <d v="2016-11-23T00:00:00"/>
    <n v="910000"/>
    <x v="0"/>
    <s v="Cunninghams"/>
    <x v="1"/>
    <n v="3041"/>
    <n v="3"/>
    <n v="1"/>
    <n v="2"/>
    <n v="692"/>
    <n v="1960"/>
    <s v="13 Woolart St"/>
    <s v="Strathmore"/>
    <s v="Moonee Valley"/>
    <s v="Western Metropolitan"/>
    <n v="11"/>
    <n v="2016"/>
  </r>
  <r>
    <d v="2016-11-23T00:00:00"/>
    <n v="2390000"/>
    <x v="0"/>
    <s v="Property Barons"/>
    <x v="1"/>
    <n v="3040"/>
    <n v="3"/>
    <n v="1"/>
    <n v="1"/>
    <n v="669"/>
    <m/>
    <s v="141 Rose St"/>
    <s v="Essendon"/>
    <s v="Moonee Valley"/>
    <s v="Western Metropolitan"/>
    <n v="11"/>
    <n v="2016"/>
  </r>
  <r>
    <d v="2016-11-23T00:00:00"/>
    <n v="1250000"/>
    <x v="0"/>
    <s v="Jones and Jones"/>
    <x v="1"/>
    <n v="3147"/>
    <n v="3"/>
    <n v="1"/>
    <n v="1"/>
    <n v="842"/>
    <m/>
    <s v="28 Raymond St"/>
    <s v="Ashwood"/>
    <s v="Monash"/>
    <s v="Southern Metropolitan"/>
    <n v="11"/>
    <n v="2016"/>
  </r>
  <r>
    <d v="2016-11-23T00:00:00"/>
    <n v="1641000"/>
    <x v="0"/>
    <s v="Cunninghams"/>
    <x v="1"/>
    <n v="3166"/>
    <n v="4"/>
    <n v="1"/>
    <n v="2"/>
    <n v="802"/>
    <m/>
    <s v="134 Atherton Rd"/>
    <s v="Oakleigh"/>
    <s v="Monash"/>
    <s v="Southern Metropolitan"/>
    <n v="11"/>
    <n v="2016"/>
  </r>
  <r>
    <d v="2016-11-23T00:00:00"/>
    <n v="1300000"/>
    <x v="1"/>
    <s v="Melbourne Homes"/>
    <x v="0"/>
    <n v="3141"/>
    <n v="2"/>
    <n v="2"/>
    <n v="2"/>
    <n v="0"/>
    <n v="1986"/>
    <s v="2/1 Walsh St"/>
    <s v="South Yarra"/>
    <s v="Melbourne"/>
    <s v="Southern Metropolitan"/>
    <n v="11"/>
    <n v="2016"/>
  </r>
  <r>
    <d v="2016-11-23T00:00:00"/>
    <n v="635000"/>
    <x v="1"/>
    <s v="Cunninghams"/>
    <x v="0"/>
    <n v="3032"/>
    <n v="2"/>
    <n v="2"/>
    <n v="1"/>
    <n v="0"/>
    <m/>
    <s v="101/55 Cumberland Dr"/>
    <s v="Maribyrnong"/>
    <s v="Maribyrnong"/>
    <s v="Western Metropolitan"/>
    <n v="11"/>
    <n v="2016"/>
  </r>
  <r>
    <d v="2016-11-23T00:00:00"/>
    <n v="730000"/>
    <x v="2"/>
    <s v="Cunninghams"/>
    <x v="1"/>
    <n v="3032"/>
    <n v="3"/>
    <n v="1"/>
    <n v="2"/>
    <n v="250"/>
    <n v="2000"/>
    <s v="5 Kallara Gr"/>
    <s v="Maribyrnong"/>
    <s v="Maribyrnong"/>
    <s v="Western Metropolitan"/>
    <n v="11"/>
    <n v="2016"/>
  </r>
  <r>
    <d v="2016-11-23T00:00:00"/>
    <n v="830000"/>
    <x v="0"/>
    <s v="Sanders"/>
    <x v="0"/>
    <n v="3012"/>
    <n v="4"/>
    <n v="2"/>
    <n v="1"/>
    <n v="665"/>
    <n v="1960"/>
    <s v="372 Somerville Rd"/>
    <s v="West Footscray"/>
    <s v="Maribyrnong"/>
    <s v="Western Metropolitan"/>
    <n v="11"/>
    <n v="2016"/>
  </r>
  <r>
    <d v="2016-11-23T00:00:00"/>
    <n v="800000"/>
    <x v="0"/>
    <s v="Maxwells"/>
    <x v="0"/>
    <n v="3015"/>
    <n v="3"/>
    <n v="2"/>
    <n v="1"/>
    <n v="0"/>
    <n v="1970"/>
    <s v="65 Charlotte St"/>
    <s v="Newport"/>
    <s v="Hobsons Bay"/>
    <s v="Western Metropolitan"/>
    <n v="11"/>
    <n v="2016"/>
  </r>
  <r>
    <d v="2016-11-23T00:00:00"/>
    <n v="1040000"/>
    <x v="0"/>
    <s v="Metro Ladder"/>
    <x v="1"/>
    <n v="3015"/>
    <n v="3"/>
    <n v="1"/>
    <n v="2"/>
    <n v="595"/>
    <m/>
    <s v="12 Gordon St"/>
    <s v="Newport"/>
    <s v="Hobsons Bay"/>
    <s v="Western Metropolitan"/>
    <n v="11"/>
    <n v="2016"/>
  </r>
  <r>
    <d v="2016-11-23T00:00:00"/>
    <n v="1046000"/>
    <x v="0"/>
    <s v="Metro Ladder"/>
    <x v="0"/>
    <n v="3015"/>
    <n v="3"/>
    <n v="2"/>
    <n v="2"/>
    <n v="284"/>
    <n v="1890"/>
    <s v="115 North Rd"/>
    <s v="Newport"/>
    <s v="Hobsons Bay"/>
    <s v="Western Metropolitan"/>
    <n v="11"/>
    <n v="2016"/>
  </r>
  <r>
    <d v="2016-11-23T00:00:00"/>
    <n v="290000"/>
    <x v="1"/>
    <s v="Best Bricks"/>
    <x v="1"/>
    <n v="3163"/>
    <n v="1"/>
    <n v="1"/>
    <n v="1"/>
    <n v="0"/>
    <m/>
    <s v="3/34 Bute St"/>
    <s v="Murrumbeena"/>
    <s v="Glen Eira"/>
    <s v="Southern Metropolitan"/>
    <n v="11"/>
    <n v="2016"/>
  </r>
  <r>
    <d v="2016-11-23T00:00:00"/>
    <n v="1355000"/>
    <x v="0"/>
    <s v="Jones and Jones"/>
    <x v="1"/>
    <n v="3165"/>
    <n v="3"/>
    <n v="1"/>
    <n v="2"/>
    <n v="818"/>
    <m/>
    <s v="7 Wallace St"/>
    <s v="Bentleigh East"/>
    <s v="Glen Eira"/>
    <s v="Southern Metropolitan"/>
    <n v="11"/>
    <n v="2016"/>
  </r>
  <r>
    <d v="2016-11-23T00:00:00"/>
    <n v="950000"/>
    <x v="0"/>
    <s v="Cunninghams"/>
    <x v="1"/>
    <n v="3072"/>
    <n v="4"/>
    <n v="2"/>
    <n v="1"/>
    <n v="243"/>
    <n v="2005"/>
    <s v="194 Miller St"/>
    <s v="Preston"/>
    <s v="Darebin"/>
    <s v="Northern Metropolitan"/>
    <n v="11"/>
    <n v="2016"/>
  </r>
  <r>
    <d v="2016-11-23T00:00:00"/>
    <n v="1000000"/>
    <x v="0"/>
    <s v="Metro Ladder"/>
    <x v="0"/>
    <n v="3072"/>
    <n v="3"/>
    <n v="2"/>
    <n v="2"/>
    <n v="143"/>
    <m/>
    <s v="439 Plenty Rd"/>
    <s v="Preston"/>
    <s v="Darebin"/>
    <s v="Northern Metropolitan"/>
    <n v="11"/>
    <n v="2016"/>
  </r>
  <r>
    <d v="2016-11-23T00:00:00"/>
    <n v="1150000"/>
    <x v="0"/>
    <s v="Metro Ladder"/>
    <x v="1"/>
    <n v="3072"/>
    <n v="3"/>
    <n v="1"/>
    <n v="2"/>
    <n v="566"/>
    <n v="1910"/>
    <s v="91 Bruce St"/>
    <s v="Preston"/>
    <s v="Darebin"/>
    <s v="Northern Metropolitan"/>
    <n v="11"/>
    <n v="2016"/>
  </r>
  <r>
    <d v="2016-11-23T00:00:00"/>
    <n v="840000"/>
    <x v="0"/>
    <s v="Property Barons"/>
    <x v="1"/>
    <n v="3020"/>
    <n v="3"/>
    <n v="1"/>
    <n v="0"/>
    <n v="697"/>
    <n v="1920"/>
    <s v="48 Sydney St"/>
    <s v="Albion"/>
    <s v="Brimbank"/>
    <s v="Western Metropolitan"/>
    <n v="11"/>
    <n v="2016"/>
  </r>
  <r>
    <d v="2016-11-23T00:00:00"/>
    <n v="1422000"/>
    <x v="0"/>
    <s v="Jones and Jones"/>
    <x v="1"/>
    <n v="3147"/>
    <n v="3"/>
    <n v="1"/>
    <n v="2"/>
    <n v="583"/>
    <m/>
    <s v="12 Meaden St"/>
    <s v="Ashburton"/>
    <s v="Boroondara"/>
    <s v="Southern Metropolitan"/>
    <n v="11"/>
    <n v="2016"/>
  </r>
  <r>
    <d v="2016-11-23T00:00:00"/>
    <n v="915500"/>
    <x v="2"/>
    <s v="Cunninghams"/>
    <x v="1"/>
    <n v="3188"/>
    <n v="2"/>
    <n v="2"/>
    <n v="1"/>
    <n v="0"/>
    <m/>
    <s v="91A Linacre Rd"/>
    <s v="Hampton"/>
    <s v="Bayside"/>
    <s v="Southern Metropolitan"/>
    <n v="11"/>
    <n v="2016"/>
  </r>
  <r>
    <d v="2016-11-23T00:00:00"/>
    <n v="1975000"/>
    <x v="0"/>
    <s v="Jones and Jones"/>
    <x v="1"/>
    <n v="3186"/>
    <n v="3"/>
    <n v="1"/>
    <n v="2"/>
    <n v="432"/>
    <n v="1930"/>
    <s v="50 Well St"/>
    <s v="Brighton"/>
    <s v="Bayside"/>
    <s v="Southern Metropolitan"/>
    <n v="11"/>
    <n v="2016"/>
  </r>
  <r>
    <d v="2016-11-23T00:00:00"/>
    <n v="2900000"/>
    <x v="0"/>
    <s v="Melbourne Homes"/>
    <x v="1"/>
    <n v="3186"/>
    <n v="3"/>
    <n v="1"/>
    <n v="1"/>
    <n v="659"/>
    <n v="1942"/>
    <s v="3A Huntingfield Rd"/>
    <s v="Brighton"/>
    <s v="Bayside"/>
    <s v="Southern Metropolitan"/>
    <n v="11"/>
    <n v="2016"/>
  </r>
  <r>
    <d v="2016-11-23T00:00:00"/>
    <n v="525000"/>
    <x v="0"/>
    <s v="Property Barons"/>
    <x v="1"/>
    <n v="3081"/>
    <n v="3"/>
    <n v="1"/>
    <n v="2"/>
    <n v="192"/>
    <n v="1970"/>
    <s v="6 Midway St"/>
    <s v="Heidelberg West"/>
    <s v="Banyule"/>
    <s v="Eastern Metropolitan"/>
    <n v="11"/>
    <n v="2016"/>
  </r>
  <r>
    <d v="2016-11-24T00:00:00"/>
    <n v="360000"/>
    <x v="1"/>
    <s v="Cunninghams"/>
    <x v="1"/>
    <n v="3121"/>
    <n v="1"/>
    <n v="1"/>
    <n v="1"/>
    <n v="1332"/>
    <m/>
    <s v="4/199 Punt Rd"/>
    <s v="Richmond"/>
    <s v="Yarra"/>
    <s v="Northern Metropolitan"/>
    <n v="11"/>
    <n v="2016"/>
  </r>
  <r>
    <d v="2016-11-24T00:00:00"/>
    <n v="948000"/>
    <x v="0"/>
    <s v="Cunninghams"/>
    <x v="1"/>
    <n v="3128"/>
    <n v="3"/>
    <n v="1"/>
    <n v="2"/>
    <n v="384"/>
    <n v="1950"/>
    <s v="15 Davey St"/>
    <s v="Box Hill"/>
    <s v="Whitehorse"/>
    <s v="Eastern Metropolitan"/>
    <n v="11"/>
    <n v="2016"/>
  </r>
  <r>
    <d v="2016-11-24T00:00:00"/>
    <n v="1880000"/>
    <x v="1"/>
    <s v="Jones and Jones"/>
    <x v="1"/>
    <n v="3141"/>
    <n v="3"/>
    <n v="2"/>
    <n v="2"/>
    <n v="0"/>
    <n v="1968"/>
    <s v="6/371 Toorak Rd"/>
    <s v="South Yarra"/>
    <s v="Stonnington"/>
    <s v="Southern Metropolitan"/>
    <n v="11"/>
    <n v="2016"/>
  </r>
  <r>
    <d v="2016-11-24T00:00:00"/>
    <n v="1300000"/>
    <x v="0"/>
    <s v="Metro Ladder"/>
    <x v="1"/>
    <n v="3206"/>
    <n v="3"/>
    <n v="1"/>
    <n v="0"/>
    <n v="129"/>
    <m/>
    <s v="31 Richardson St"/>
    <s v="Albert Park"/>
    <s v="Port Phillip"/>
    <s v="Southern Metropolitan"/>
    <n v="11"/>
    <n v="2016"/>
  </r>
  <r>
    <d v="2016-11-24T00:00:00"/>
    <n v="587000"/>
    <x v="1"/>
    <s v="Jones and Jones"/>
    <x v="0"/>
    <n v="3056"/>
    <n v="2"/>
    <n v="1"/>
    <n v="1"/>
    <n v="114"/>
    <n v="1970"/>
    <s v="1/32 Donald St"/>
    <s v="Brunswick"/>
    <s v="Moreland"/>
    <s v="Northern Metropolitan"/>
    <n v="11"/>
    <n v="2016"/>
  </r>
  <r>
    <d v="2016-11-24T00:00:00"/>
    <n v="1020000"/>
    <x v="0"/>
    <s v="Jones and Jones"/>
    <x v="0"/>
    <n v="3056"/>
    <n v="3"/>
    <n v="1"/>
    <n v="3"/>
    <n v="308"/>
    <n v="1943"/>
    <s v="7 Louisa St"/>
    <s v="Brunswick"/>
    <s v="Moreland"/>
    <s v="Northern Metropolitan"/>
    <n v="11"/>
    <n v="2016"/>
  </r>
  <r>
    <d v="2016-11-24T00:00:00"/>
    <n v="370000"/>
    <x v="1"/>
    <s v="Maxwells"/>
    <x v="0"/>
    <n v="3040"/>
    <n v="2"/>
    <n v="1"/>
    <n v="3"/>
    <n v="0"/>
    <n v="1975"/>
    <s v="1/10 Loeman St"/>
    <s v="Essendon"/>
    <s v="Moonee Valley"/>
    <s v="Western Metropolitan"/>
    <n v="11"/>
    <n v="2016"/>
  </r>
  <r>
    <d v="2016-11-24T00:00:00"/>
    <n v="380000"/>
    <x v="1"/>
    <s v="Cunninghams"/>
    <x v="1"/>
    <n v="3040"/>
    <n v="1"/>
    <n v="1"/>
    <n v="1"/>
    <n v="0"/>
    <n v="1990"/>
    <s v="2/2 St Kinnord St"/>
    <s v="Aberfeldie"/>
    <s v="Moonee Valley"/>
    <s v="Western Metropolitan"/>
    <n v="11"/>
    <n v="2016"/>
  </r>
  <r>
    <d v="2016-11-24T00:00:00"/>
    <n v="891000"/>
    <x v="1"/>
    <s v="Metro Ladder"/>
    <x v="1"/>
    <n v="3040"/>
    <n v="3"/>
    <n v="2"/>
    <n v="1"/>
    <n v="0"/>
    <m/>
    <s v="26a Violet St"/>
    <s v="Essendon"/>
    <s v="Moonee Valley"/>
    <s v="Western Metropolitan"/>
    <n v="11"/>
    <n v="2016"/>
  </r>
  <r>
    <d v="2016-11-24T00:00:00"/>
    <n v="1346000"/>
    <x v="0"/>
    <s v="Cunninghams"/>
    <x v="1"/>
    <n v="3040"/>
    <n v="4"/>
    <n v="2"/>
    <n v="2"/>
    <n v="559"/>
    <n v="1995"/>
    <s v="21 May St"/>
    <s v="Aberfeldie"/>
    <s v="Moonee Valley"/>
    <s v="Western Metropolitan"/>
    <n v="11"/>
    <n v="2016"/>
  </r>
  <r>
    <d v="2016-11-24T00:00:00"/>
    <n v="765000"/>
    <x v="0"/>
    <s v="Melbourne Homes"/>
    <x v="1"/>
    <n v="3031"/>
    <n v="2"/>
    <n v="1"/>
    <n v="2"/>
    <n v="158"/>
    <n v="1965"/>
    <s v="51 Rankins Rd"/>
    <s v="Kensington"/>
    <s v="Melbourne"/>
    <s v="Northern Metropolitan"/>
    <n v="11"/>
    <n v="2016"/>
  </r>
  <r>
    <d v="2016-11-24T00:00:00"/>
    <n v="281000"/>
    <x v="1"/>
    <s v="Metro Ladder"/>
    <x v="1"/>
    <n v="3011"/>
    <n v="2"/>
    <n v="1"/>
    <n v="1"/>
    <n v="0"/>
    <n v="1980"/>
    <s v="8/19 Empire St"/>
    <s v="Footscray"/>
    <s v="Maribyrnong"/>
    <s v="Western Metropolitan"/>
    <n v="11"/>
    <n v="2016"/>
  </r>
  <r>
    <d v="2016-11-24T00:00:00"/>
    <n v="832000"/>
    <x v="0"/>
    <s v="Metro Ladder"/>
    <x v="0"/>
    <n v="3012"/>
    <n v="3"/>
    <n v="1"/>
    <n v="2"/>
    <n v="300"/>
    <n v="1950"/>
    <s v="10 Thomson St"/>
    <s v="Maidstone"/>
    <s v="Maribyrnong"/>
    <s v="Western Metropolitan"/>
    <n v="11"/>
    <n v="2016"/>
  </r>
  <r>
    <d v="2016-11-24T00:00:00"/>
    <n v="750000"/>
    <x v="0"/>
    <s v="Metro Ladder"/>
    <x v="0"/>
    <n v="3107"/>
    <n v="5"/>
    <n v="3"/>
    <n v="4"/>
    <n v="800"/>
    <n v="2006"/>
    <s v="39 Hazel Dr"/>
    <s v="Templestowe Lower"/>
    <s v="Manningham"/>
    <s v="Eastern Metropolitan"/>
    <n v="11"/>
    <n v="2016"/>
  </r>
  <r>
    <d v="2016-11-24T00:00:00"/>
    <n v="995000"/>
    <x v="0"/>
    <s v="Sanders"/>
    <x v="0"/>
    <n v="3015"/>
    <n v="3"/>
    <n v="1"/>
    <n v="2"/>
    <n v="316"/>
    <n v="1960"/>
    <s v="37 Alma Tce"/>
    <s v="Newport"/>
    <s v="Hobsons Bay"/>
    <s v="Western Metropolitan"/>
    <n v="11"/>
    <n v="2016"/>
  </r>
  <r>
    <d v="2016-11-24T00:00:00"/>
    <n v="800000"/>
    <x v="0"/>
    <s v="Maxwells"/>
    <x v="0"/>
    <n v="3185"/>
    <n v="3"/>
    <n v="2"/>
    <n v="2"/>
    <n v="331"/>
    <n v="2010"/>
    <s v="3/26 Ross St"/>
    <s v="Elsternwick"/>
    <s v="Glen Eira"/>
    <s v="Southern Metropolitan"/>
    <n v="11"/>
    <n v="2016"/>
  </r>
  <r>
    <d v="2016-11-24T00:00:00"/>
    <n v="580000"/>
    <x v="1"/>
    <s v="Metro Ladder"/>
    <x v="1"/>
    <n v="3122"/>
    <n v="2"/>
    <n v="1"/>
    <n v="1"/>
    <n v="1089"/>
    <n v="2003"/>
    <s v="3/164 Barkers Rd"/>
    <s v="Hawthorn"/>
    <s v="Boroondara"/>
    <s v="Southern Metropolitan"/>
    <n v="11"/>
    <n v="2016"/>
  </r>
  <r>
    <d v="2016-11-24T00:00:00"/>
    <n v="1175000"/>
    <x v="0"/>
    <s v="Jones and Jones"/>
    <x v="0"/>
    <n v="3124"/>
    <n v="2"/>
    <n v="1"/>
    <n v="1"/>
    <n v="246"/>
    <m/>
    <s v="22 Avenue Rd"/>
    <s v="Camberwell"/>
    <s v="Boroondara"/>
    <s v="Southern Metropolitan"/>
    <n v="11"/>
    <n v="2016"/>
  </r>
  <r>
    <d v="2016-11-24T00:00:00"/>
    <n v="1238000"/>
    <x v="2"/>
    <s v="Flanders &amp; Fish"/>
    <x v="1"/>
    <n v="3104"/>
    <n v="3"/>
    <n v="2"/>
    <n v="2"/>
    <n v="186"/>
    <n v="2010"/>
    <s v="3/191 Balwyn Rd"/>
    <s v="Balwyn North"/>
    <s v="Boroondara"/>
    <s v="Southern Metropolitan"/>
    <n v="11"/>
    <n v="2016"/>
  </r>
  <r>
    <d v="2016-11-24T00:00:00"/>
    <n v="1480000"/>
    <x v="0"/>
    <s v="Cunninghams"/>
    <x v="0"/>
    <n v="3104"/>
    <n v="3"/>
    <n v="1"/>
    <n v="2"/>
    <n v="992"/>
    <m/>
    <s v="40 Winfield Rd"/>
    <s v="Balwyn North"/>
    <s v="Boroondara"/>
    <s v="Southern Metropolitan"/>
    <n v="11"/>
    <n v="2016"/>
  </r>
  <r>
    <d v="2016-11-24T00:00:00"/>
    <n v="2205000"/>
    <x v="0"/>
    <s v="Flanders &amp; Fish"/>
    <x v="1"/>
    <n v="3104"/>
    <n v="4"/>
    <n v="2"/>
    <n v="2"/>
    <n v="1010"/>
    <n v="1950"/>
    <s v="5 Grieve St"/>
    <s v="Balwyn North"/>
    <s v="Boroondara"/>
    <s v="Southern Metropolitan"/>
    <n v="11"/>
    <n v="2016"/>
  </r>
  <r>
    <d v="2016-11-24T00:00:00"/>
    <n v="3250000"/>
    <x v="0"/>
    <s v="Metro Ladder"/>
    <x v="0"/>
    <n v="3103"/>
    <n v="5"/>
    <n v="5"/>
    <n v="2"/>
    <n v="651"/>
    <m/>
    <s v="4 Melba Ct"/>
    <s v="Balwyn"/>
    <s v="Boroondara"/>
    <s v="Southern Metropolitan"/>
    <n v="11"/>
    <n v="2016"/>
  </r>
  <r>
    <d v="2016-11-24T00:00:00"/>
    <n v="4850000"/>
    <x v="0"/>
    <s v="Jones and Jones"/>
    <x v="1"/>
    <n v="3101"/>
    <n v="5"/>
    <n v="4"/>
    <n v="4"/>
    <n v="957"/>
    <n v="1930"/>
    <s v="23 Grange Rd"/>
    <s v="Kew"/>
    <s v="Boroondara"/>
    <s v="Southern Metropolitan"/>
    <n v="11"/>
    <n v="2016"/>
  </r>
  <r>
    <d v="2016-11-24T00:00:00"/>
    <n v="820000"/>
    <x v="0"/>
    <s v="Flanders &amp; Fish"/>
    <x v="1"/>
    <n v="3081"/>
    <n v="4"/>
    <n v="2"/>
    <n v="2"/>
    <n v="608"/>
    <m/>
    <s v="17 Blackwood Pde"/>
    <s v="Heidelberg West"/>
    <s v="Banyule"/>
    <s v="Eastern Metropolitan"/>
    <n v="11"/>
    <n v="2016"/>
  </r>
  <r>
    <d v="2016-11-25T00:00:00"/>
    <n v="345000"/>
    <x v="1"/>
    <s v="Cunninghams"/>
    <x v="0"/>
    <n v="3121"/>
    <n v="1"/>
    <n v="1"/>
    <n v="1"/>
    <n v="8223"/>
    <n v="2012"/>
    <s v="406/20 Burnley St"/>
    <s v="Richmond"/>
    <s v="Yarra"/>
    <s v="Northern Metropolitan"/>
    <n v="11"/>
    <n v="2016"/>
  </r>
  <r>
    <d v="2016-11-25T00:00:00"/>
    <n v="610000"/>
    <x v="1"/>
    <s v="Cunninghams"/>
    <x v="0"/>
    <n v="3127"/>
    <n v="2"/>
    <n v="1"/>
    <n v="1"/>
    <n v="102"/>
    <n v="1970"/>
    <s v="2/23 Broughton Rd"/>
    <s v="Surrey Hills"/>
    <s v="Whitehorse"/>
    <s v="Southern Metropolitan"/>
    <n v="11"/>
    <n v="2016"/>
  </r>
  <r>
    <d v="2016-11-25T00:00:00"/>
    <n v="856500"/>
    <x v="1"/>
    <s v="Cunninghams"/>
    <x v="1"/>
    <n v="3146"/>
    <n v="2"/>
    <n v="1"/>
    <n v="1"/>
    <n v="0"/>
    <n v="1960"/>
    <s v="5/1679 Malvern Rd"/>
    <s v="Glen Iris"/>
    <s v="Stonnington"/>
    <s v="Southern Metropolitan"/>
    <n v="11"/>
    <n v="2016"/>
  </r>
  <r>
    <d v="2016-11-25T00:00:00"/>
    <n v="1060000"/>
    <x v="0"/>
    <s v="Metro Ladder"/>
    <x v="1"/>
    <n v="3207"/>
    <n v="2"/>
    <n v="1"/>
    <n v="0"/>
    <n v="106"/>
    <n v="1910"/>
    <s v="172 Albert St"/>
    <s v="Port Melbourne"/>
    <s v="Port Phillip"/>
    <s v="Southern Metropolitan"/>
    <n v="11"/>
    <n v="2016"/>
  </r>
  <r>
    <d v="2016-11-25T00:00:00"/>
    <n v="1009000"/>
    <x v="0"/>
    <s v="Cunninghams"/>
    <x v="1"/>
    <n v="3058"/>
    <n v="4"/>
    <n v="1"/>
    <n v="2"/>
    <n v="590"/>
    <n v="1950"/>
    <s v="9 Marama St"/>
    <s v="Coburg North"/>
    <s v="Moreland"/>
    <s v="Northern Metropolitan"/>
    <n v="11"/>
    <n v="2016"/>
  </r>
  <r>
    <d v="2016-11-25T00:00:00"/>
    <n v="730000"/>
    <x v="0"/>
    <s v="Cunninghams"/>
    <x v="0"/>
    <n v="3042"/>
    <n v="3"/>
    <n v="2"/>
    <n v="1"/>
    <n v="0"/>
    <n v="1965"/>
    <s v="50 Bedford St"/>
    <s v="Airport West"/>
    <s v="Moonee Valley"/>
    <s v="Western Metropolitan"/>
    <n v="11"/>
    <n v="2016"/>
  </r>
  <r>
    <d v="2016-11-25T00:00:00"/>
    <n v="825000"/>
    <x v="2"/>
    <s v="Property Barons"/>
    <x v="0"/>
    <n v="3042"/>
    <n v="3"/>
    <n v="2"/>
    <n v="1"/>
    <n v="293"/>
    <n v="1960"/>
    <s v="37 North St"/>
    <s v="Airport West"/>
    <s v="Moonee Valley"/>
    <s v="Western Metropolitan"/>
    <n v="11"/>
    <n v="2016"/>
  </r>
  <r>
    <d v="2016-11-25T00:00:00"/>
    <n v="965000"/>
    <x v="0"/>
    <s v="Cunninghams"/>
    <x v="1"/>
    <n v="3032"/>
    <n v="2"/>
    <n v="1"/>
    <n v="1"/>
    <n v="170"/>
    <m/>
    <s v="2 The Parade"/>
    <s v="Ascot Vale"/>
    <s v="Moonee Valley"/>
    <s v="Western Metropolitan"/>
    <n v="11"/>
    <n v="2016"/>
  </r>
  <r>
    <d v="2016-11-25T00:00:00"/>
    <n v="3000000"/>
    <x v="0"/>
    <s v="Cunninghams"/>
    <x v="0"/>
    <n v="3141"/>
    <n v="3"/>
    <n v="3"/>
    <n v="2"/>
    <n v="191"/>
    <n v="1890"/>
    <s v="70 Park St"/>
    <s v="South Yarra"/>
    <s v="Melbourne"/>
    <s v="Southern Metropolitan"/>
    <n v="11"/>
    <n v="2016"/>
  </r>
  <r>
    <d v="2016-11-25T00:00:00"/>
    <n v="425000"/>
    <x v="1"/>
    <s v="Cunninghams"/>
    <x v="1"/>
    <n v="3032"/>
    <n v="2"/>
    <n v="1"/>
    <n v="1"/>
    <n v="170"/>
    <m/>
    <s v="3/41 Pridham St"/>
    <s v="Maribyrnong"/>
    <s v="Maribyrnong"/>
    <s v="Western Metropolitan"/>
    <n v="11"/>
    <n v="2016"/>
  </r>
  <r>
    <d v="2016-11-25T00:00:00"/>
    <n v="930000"/>
    <x v="0"/>
    <s v="Maxwells"/>
    <x v="0"/>
    <n v="3012"/>
    <n v="3"/>
    <n v="1"/>
    <n v="2"/>
    <n v="492"/>
    <m/>
    <s v="38 Suffolk St"/>
    <s v="Maidstone"/>
    <s v="Maribyrnong"/>
    <s v="Western Metropolitan"/>
    <n v="11"/>
    <n v="2016"/>
  </r>
  <r>
    <d v="2016-11-25T00:00:00"/>
    <n v="1290000"/>
    <x v="0"/>
    <s v="Flanders &amp; Fish"/>
    <x v="1"/>
    <n v="3011"/>
    <n v="4"/>
    <n v="1"/>
    <n v="2"/>
    <n v="411"/>
    <m/>
    <s v="13 Lynch St"/>
    <s v="Footscray"/>
    <s v="Maribyrnong"/>
    <s v="Western Metropolitan"/>
    <n v="11"/>
    <n v="2016"/>
  </r>
  <r>
    <d v="2016-11-25T00:00:00"/>
    <n v="290000"/>
    <x v="1"/>
    <s v="Metro Ladder"/>
    <x v="0"/>
    <n v="3161"/>
    <n v="1"/>
    <n v="1"/>
    <n v="1"/>
    <n v="952"/>
    <n v="1970"/>
    <s v="8/359 Balaclava Rd"/>
    <s v="Caulfield North"/>
    <s v="Glen Eira"/>
    <s v="Southern Metropolitan"/>
    <n v="11"/>
    <n v="2016"/>
  </r>
  <r>
    <d v="2016-11-25T00:00:00"/>
    <n v="435000"/>
    <x v="0"/>
    <s v="Property Barons"/>
    <x v="1"/>
    <n v="3163"/>
    <n v="2"/>
    <n v="1"/>
    <n v="1"/>
    <n v="697"/>
    <n v="1970"/>
    <s v="6/21 Adelaide St"/>
    <s v="Murrumbeena"/>
    <s v="Glen Eira"/>
    <s v="Southern Metropolitan"/>
    <n v="11"/>
    <n v="2016"/>
  </r>
  <r>
    <d v="2016-11-25T00:00:00"/>
    <n v="650000"/>
    <x v="1"/>
    <s v="Metro Ladder"/>
    <x v="0"/>
    <n v="3204"/>
    <n v="2"/>
    <n v="1"/>
    <n v="1"/>
    <n v="116"/>
    <n v="1960"/>
    <s v="13/27 Patterson Rd"/>
    <s v="Bentleigh"/>
    <s v="Glen Eira"/>
    <s v="Southern Metropolitan"/>
    <n v="11"/>
    <n v="2016"/>
  </r>
  <r>
    <d v="2016-11-25T00:00:00"/>
    <n v="1135000"/>
    <x v="0"/>
    <s v="Melbourne Homes"/>
    <x v="0"/>
    <n v="3204"/>
    <n v="3"/>
    <n v="1"/>
    <n v="2"/>
    <n v="627"/>
    <m/>
    <s v="32 Luckins Rd"/>
    <s v="Bentleigh"/>
    <s v="Glen Eira"/>
    <s v="Southern Metropolitan"/>
    <n v="11"/>
    <n v="2016"/>
  </r>
  <r>
    <d v="2016-11-25T00:00:00"/>
    <n v="635000"/>
    <x v="0"/>
    <s v="Property Barons"/>
    <x v="0"/>
    <n v="3073"/>
    <n v="2"/>
    <n v="1"/>
    <n v="1"/>
    <n v="608"/>
    <m/>
    <s v="34 Drysdale St"/>
    <s v="Reservoir"/>
    <s v="Darebin"/>
    <s v="Northern Metropolitan"/>
    <n v="11"/>
    <n v="2016"/>
  </r>
  <r>
    <d v="2016-11-25T00:00:00"/>
    <n v="670000"/>
    <x v="0"/>
    <s v="Jones and Jones"/>
    <x v="0"/>
    <n v="3072"/>
    <n v="3"/>
    <n v="1"/>
    <n v="2"/>
    <n v="271"/>
    <m/>
    <s v="2/39 Dean St"/>
    <s v="Preston"/>
    <s v="Darebin"/>
    <s v="Northern Metropolitan"/>
    <n v="11"/>
    <n v="2016"/>
  </r>
  <r>
    <d v="2016-11-25T00:00:00"/>
    <n v="1025000"/>
    <x v="0"/>
    <s v="Metro Ladder"/>
    <x v="1"/>
    <n v="3073"/>
    <n v="3"/>
    <n v="2"/>
    <n v="2"/>
    <n v="676"/>
    <n v="1950"/>
    <s v="19 Wilkinson St"/>
    <s v="Reservoir"/>
    <s v="Darebin"/>
    <s v="Northern Metropolitan"/>
    <n v="11"/>
    <n v="2016"/>
  </r>
  <r>
    <d v="2016-11-25T00:00:00"/>
    <n v="280000"/>
    <x v="0"/>
    <s v="Maxwells"/>
    <x v="0"/>
    <n v="3020"/>
    <n v="1"/>
    <n v="1"/>
    <n v="2"/>
    <n v="0"/>
    <n v="2009"/>
    <s v="109A David Dr"/>
    <s v="Sunshine West"/>
    <s v="Brimbank"/>
    <s v="Western Metropolitan"/>
    <n v="11"/>
    <n v="2016"/>
  </r>
  <r>
    <d v="2016-11-25T00:00:00"/>
    <n v="690000"/>
    <x v="0"/>
    <s v="Metro Ladder"/>
    <x v="1"/>
    <n v="3020"/>
    <n v="3"/>
    <n v="1"/>
    <n v="3"/>
    <n v="629"/>
    <m/>
    <s v="22 Lincoln St"/>
    <s v="Sunshine North"/>
    <s v="Brimbank"/>
    <s v="Western Metropolitan"/>
    <n v="11"/>
    <n v="2016"/>
  </r>
  <r>
    <d v="2016-11-25T00:00:00"/>
    <n v="663000"/>
    <x v="1"/>
    <s v="Cunninghams"/>
    <x v="1"/>
    <n v="3122"/>
    <n v="2"/>
    <n v="1"/>
    <n v="1"/>
    <n v="0"/>
    <m/>
    <s v="8/14 Creswick St"/>
    <s v="Hawthorn"/>
    <s v="Boroondara"/>
    <s v="Southern Metropolitan"/>
    <n v="11"/>
    <n v="2016"/>
  </r>
  <r>
    <d v="2016-11-25T00:00:00"/>
    <n v="1976000"/>
    <x v="0"/>
    <s v="Zimmerman"/>
    <x v="1"/>
    <n v="3122"/>
    <n v="4"/>
    <n v="2"/>
    <n v="2"/>
    <n v="410"/>
    <n v="1890"/>
    <s v="151 Power St"/>
    <s v="Hawthorn"/>
    <s v="Boroondara"/>
    <s v="Southern Metropolitan"/>
    <n v="11"/>
    <n v="2016"/>
  </r>
  <r>
    <d v="2016-11-25T00:00:00"/>
    <n v="2015000"/>
    <x v="0"/>
    <s v="Jones and Jones"/>
    <x v="1"/>
    <n v="3124"/>
    <n v="4"/>
    <n v="1"/>
    <n v="4"/>
    <n v="772"/>
    <n v="1920"/>
    <s v="29 Kalang Rd"/>
    <s v="Camberwell"/>
    <s v="Boroondara"/>
    <s v="Southern Metropolitan"/>
    <n v="11"/>
    <n v="2016"/>
  </r>
  <r>
    <d v="2016-11-25T00:00:00"/>
    <n v="2240000"/>
    <x v="0"/>
    <s v="Jones and Jones"/>
    <x v="1"/>
    <n v="3101"/>
    <n v="4"/>
    <n v="2"/>
    <n v="2"/>
    <n v="820"/>
    <m/>
    <s v="52 Argyle Rd"/>
    <s v="Kew"/>
    <s v="Boroondara"/>
    <s v="Southern Metropolitan"/>
    <n v="11"/>
    <n v="2016"/>
  </r>
  <r>
    <d v="2016-11-25T00:00:00"/>
    <n v="2250000"/>
    <x v="0"/>
    <s v="Property Barons"/>
    <x v="0"/>
    <n v="3103"/>
    <n v="5"/>
    <n v="3"/>
    <n v="2"/>
    <n v="600"/>
    <n v="2006"/>
    <s v="22 Yongala St"/>
    <s v="Balwyn"/>
    <s v="Boroondara"/>
    <s v="Southern Metropolitan"/>
    <n v="11"/>
    <n v="2016"/>
  </r>
  <r>
    <d v="2016-11-25T00:00:00"/>
    <n v="660000"/>
    <x v="0"/>
    <s v="Maxwells"/>
    <x v="1"/>
    <n v="3087"/>
    <n v="3"/>
    <n v="1"/>
    <n v="0"/>
    <n v="583"/>
    <n v="1970"/>
    <s v="4 French Ct"/>
    <s v="Watsonia"/>
    <s v="Banyule"/>
    <s v="Northern Metropolitan"/>
    <n v="11"/>
    <n v="2016"/>
  </r>
  <r>
    <d v="2016-11-25T00:00:00"/>
    <n v="880000"/>
    <x v="0"/>
    <s v="Sanders"/>
    <x v="0"/>
    <n v="3084"/>
    <n v="3"/>
    <n v="2"/>
    <n v="4"/>
    <n v="704"/>
    <n v="1970"/>
    <s v="81 Martins La"/>
    <s v="Viewbank"/>
    <s v="Banyule"/>
    <s v="Eastern Metropolitan"/>
    <n v="11"/>
    <n v="2016"/>
  </r>
  <r>
    <d v="2016-11-26T00:00:00"/>
    <n v="2150000"/>
    <x v="0"/>
    <s v="Cunninghams"/>
    <x v="1"/>
    <n v="3068"/>
    <n v="3"/>
    <n v="2"/>
    <n v="0"/>
    <n v="202"/>
    <n v="1898"/>
    <s v="205 Scotchmer St"/>
    <s v="Fitzroy North"/>
    <s v="Yarra"/>
    <s v="Northern Metropolitan"/>
    <n v="11"/>
    <n v="2016"/>
  </r>
  <r>
    <d v="2016-11-26T00:00:00"/>
    <n v="2068000"/>
    <x v="0"/>
    <s v="Jones and Jones"/>
    <x v="1"/>
    <n v="3125"/>
    <n v="3"/>
    <n v="1"/>
    <n v="1"/>
    <n v="1101"/>
    <m/>
    <s v="16 Renown St"/>
    <s v="Burwood"/>
    <s v="Whitehorse"/>
    <s v="Southern Metropolitan"/>
    <n v="11"/>
    <n v="2016"/>
  </r>
  <r>
    <d v="2016-11-26T00:00:00"/>
    <n v="2273000"/>
    <x v="0"/>
    <s v="Cunninghams"/>
    <x v="1"/>
    <n v="3145"/>
    <n v="3"/>
    <n v="3"/>
    <n v="1"/>
    <n v="376"/>
    <n v="1930"/>
    <s v="16A Manning Rd"/>
    <s v="Malvern East"/>
    <s v="Stonnington"/>
    <s v="Southern Metropolitan"/>
    <n v="11"/>
    <n v="2016"/>
  </r>
  <r>
    <d v="2016-11-26T00:00:00"/>
    <n v="2300000"/>
    <x v="0"/>
    <s v="Melbourne Homes"/>
    <x v="0"/>
    <n v="3141"/>
    <n v="3"/>
    <n v="2"/>
    <n v="1"/>
    <n v="350"/>
    <m/>
    <s v="40 Fawkner St"/>
    <s v="South Yarra"/>
    <s v="Stonnington"/>
    <s v="Southern Metropolitan"/>
    <n v="11"/>
    <n v="2016"/>
  </r>
  <r>
    <d v="2016-11-26T00:00:00"/>
    <n v="575000"/>
    <x v="1"/>
    <s v="Jones and Jones"/>
    <x v="0"/>
    <n v="3184"/>
    <n v="2"/>
    <n v="1"/>
    <n v="0"/>
    <n v="483"/>
    <n v="1950"/>
    <s v="2/6 Southey St"/>
    <s v="Elwood"/>
    <s v="Port Phillip"/>
    <s v="Southern Metropolitan"/>
    <n v="11"/>
    <n v="2016"/>
  </r>
  <r>
    <d v="2016-11-26T00:00:00"/>
    <n v="4750000"/>
    <x v="0"/>
    <s v="Zimmerman"/>
    <x v="0"/>
    <n v="3182"/>
    <n v="4"/>
    <n v="3"/>
    <n v="5"/>
    <n v="648"/>
    <m/>
    <s v="33 Marine Pde"/>
    <s v="St Kilda"/>
    <s v="Port Phillip"/>
    <s v="Southern Metropolitan"/>
    <n v="11"/>
    <n v="2016"/>
  </r>
  <r>
    <d v="2016-11-26T00:00:00"/>
    <n v="640000"/>
    <x v="0"/>
    <s v="Metro Ladder"/>
    <x v="0"/>
    <n v="3060"/>
    <n v="3"/>
    <n v="1"/>
    <n v="4"/>
    <n v="592"/>
    <m/>
    <s v="84 Lynch Rd"/>
    <s v="Fawkner"/>
    <s v="Moreland"/>
    <s v="Northern Metropolitan"/>
    <n v="11"/>
    <n v="2016"/>
  </r>
  <r>
    <d v="2016-11-26T00:00:00"/>
    <n v="659500"/>
    <x v="1"/>
    <s v="Melbourne Homes"/>
    <x v="1"/>
    <n v="3056"/>
    <n v="2"/>
    <n v="1"/>
    <n v="1"/>
    <n v="100"/>
    <n v="1970"/>
    <s v="1/263 Albion St"/>
    <s v="Brunswick"/>
    <s v="Moreland"/>
    <s v="Northern Metropolitan"/>
    <n v="11"/>
    <n v="2016"/>
  </r>
  <r>
    <d v="2016-11-26T00:00:00"/>
    <n v="886000"/>
    <x v="2"/>
    <s v="Property Barons"/>
    <x v="1"/>
    <n v="3033"/>
    <n v="4"/>
    <n v="3"/>
    <n v="1"/>
    <n v="322"/>
    <n v="1950"/>
    <s v="4 Milleara Rd"/>
    <s v="Keilor East"/>
    <s v="Moonee Valley"/>
    <s v="Western Metropolitan"/>
    <n v="11"/>
    <n v="2016"/>
  </r>
  <r>
    <d v="2016-11-26T00:00:00"/>
    <n v="1155000"/>
    <x v="0"/>
    <s v="Property Barons"/>
    <x v="1"/>
    <n v="3042"/>
    <n v="3"/>
    <n v="2"/>
    <n v="3"/>
    <n v="653"/>
    <m/>
    <s v="29 Jackson St"/>
    <s v="Niddrie"/>
    <s v="Moonee Valley"/>
    <s v="Western Metropolitan"/>
    <n v="11"/>
    <n v="2016"/>
  </r>
  <r>
    <d v="2016-11-26T00:00:00"/>
    <n v="785000"/>
    <x v="0"/>
    <s v="Jones and Jones"/>
    <x v="1"/>
    <n v="3147"/>
    <n v="3"/>
    <n v="1"/>
    <n v="1"/>
    <n v="557"/>
    <n v="1960"/>
    <s v="147 Huntingdale Rd"/>
    <s v="Ashwood"/>
    <s v="Monash"/>
    <s v="Southern Metropolitan"/>
    <n v="11"/>
    <n v="2016"/>
  </r>
  <r>
    <d v="2016-11-26T00:00:00"/>
    <n v="450000"/>
    <x v="1"/>
    <s v="Melbourne Homes"/>
    <x v="0"/>
    <n v="3000"/>
    <n v="1"/>
    <n v="1"/>
    <n v="0"/>
    <n v="0"/>
    <n v="1960"/>
    <s v="2206/60 Market St"/>
    <s v="Melbourne"/>
    <s v="Melbourne"/>
    <s v="Northern Metropolitan"/>
    <n v="11"/>
    <n v="2016"/>
  </r>
  <r>
    <d v="2016-11-26T00:00:00"/>
    <n v="1010000"/>
    <x v="0"/>
    <s v="Jones and Jones"/>
    <x v="1"/>
    <n v="3051"/>
    <n v="2"/>
    <n v="2"/>
    <n v="0"/>
    <n v="109"/>
    <n v="1900"/>
    <s v="18 Melrose St"/>
    <s v="North Melbourne"/>
    <s v="Melbourne"/>
    <s v="Northern Metropolitan"/>
    <n v="11"/>
    <n v="2016"/>
  </r>
  <r>
    <d v="2016-11-26T00:00:00"/>
    <n v="1222000"/>
    <x v="0"/>
    <s v="Flanders &amp; Fish"/>
    <x v="1"/>
    <n v="3107"/>
    <n v="4"/>
    <n v="2"/>
    <n v="4"/>
    <n v="732"/>
    <m/>
    <s v="6 Exeter Cl"/>
    <s v="Templestowe Lower"/>
    <s v="Manningham"/>
    <s v="Eastern Metropolitan"/>
    <n v="11"/>
    <n v="2016"/>
  </r>
  <r>
    <d v="2016-11-26T00:00:00"/>
    <n v="639000"/>
    <x v="1"/>
    <s v="SJ"/>
    <x v="1"/>
    <n v="3189"/>
    <n v="2"/>
    <n v="1"/>
    <n v="1"/>
    <n v="83"/>
    <n v="1960"/>
    <s v="1/17 Baker St"/>
    <s v="Moorabbin"/>
    <s v="Kingston"/>
    <s v="Southern Metropolitan"/>
    <n v="11"/>
    <n v="2016"/>
  </r>
  <r>
    <d v="2016-11-26T00:00:00"/>
    <n v="700000"/>
    <x v="0"/>
    <s v="Sanders"/>
    <x v="0"/>
    <n v="3025"/>
    <n v="3"/>
    <n v="1"/>
    <n v="1"/>
    <n v="557"/>
    <m/>
    <s v="107 McIntosh Rd"/>
    <s v="Altona North"/>
    <s v="Hobsons Bay"/>
    <s v="Western Metropolitan"/>
    <n v="11"/>
    <n v="2016"/>
  </r>
  <r>
    <d v="2016-11-26T00:00:00"/>
    <n v="1208000"/>
    <x v="0"/>
    <s v="Jones and Jones"/>
    <x v="1"/>
    <n v="3165"/>
    <n v="3"/>
    <n v="1"/>
    <n v="1"/>
    <n v="747"/>
    <m/>
    <s v="40 Kennedy St"/>
    <s v="Bentleigh East"/>
    <s v="Glen Eira"/>
    <s v="Southern Metropolitan"/>
    <n v="11"/>
    <n v="2016"/>
  </r>
  <r>
    <d v="2016-11-26T00:00:00"/>
    <n v="1275000"/>
    <x v="0"/>
    <s v="Metro Ladder"/>
    <x v="1"/>
    <n v="3163"/>
    <n v="4"/>
    <n v="2"/>
    <n v="0"/>
    <n v="365"/>
    <n v="1919"/>
    <s v="218 Neerim Rd"/>
    <s v="Carnegie"/>
    <s v="Glen Eira"/>
    <s v="Southern Metropolitan"/>
    <n v="11"/>
    <n v="2016"/>
  </r>
  <r>
    <d v="2016-11-26T00:00:00"/>
    <n v="798000"/>
    <x v="1"/>
    <s v="Cunninghams"/>
    <x v="1"/>
    <n v="3072"/>
    <n v="3"/>
    <n v="2"/>
    <n v="2"/>
    <n v="212"/>
    <n v="2005"/>
    <s v="2/32 Kitchener Gr"/>
    <s v="Preston"/>
    <s v="Darebin"/>
    <s v="Northern Metropolitan"/>
    <n v="11"/>
    <n v="2016"/>
  </r>
  <r>
    <d v="2016-11-26T00:00:00"/>
    <n v="830000"/>
    <x v="2"/>
    <s v="Jones and Jones"/>
    <x v="1"/>
    <n v="3070"/>
    <n v="3"/>
    <n v="3"/>
    <n v="1"/>
    <n v="55"/>
    <n v="2013"/>
    <s v="1/75 Gadd St"/>
    <s v="Northcote"/>
    <s v="Darebin"/>
    <s v="Northern Metropolitan"/>
    <n v="11"/>
    <n v="2016"/>
  </r>
  <r>
    <d v="2016-11-26T00:00:00"/>
    <n v="971000"/>
    <x v="0"/>
    <s v="Jones and Jones"/>
    <x v="1"/>
    <n v="3072"/>
    <n v="3"/>
    <n v="1"/>
    <n v="2"/>
    <n v="610"/>
    <m/>
    <s v="103 Raglan St"/>
    <s v="Preston"/>
    <s v="Darebin"/>
    <s v="Northern Metropolitan"/>
    <n v="11"/>
    <n v="2016"/>
  </r>
  <r>
    <d v="2016-11-26T00:00:00"/>
    <n v="1330000"/>
    <x v="0"/>
    <s v="Property Barons"/>
    <x v="1"/>
    <n v="3072"/>
    <n v="3"/>
    <n v="2"/>
    <n v="3"/>
    <n v="502"/>
    <m/>
    <s v="11 Inverloch St"/>
    <s v="Preston"/>
    <s v="Darebin"/>
    <s v="Northern Metropolitan"/>
    <n v="11"/>
    <n v="2016"/>
  </r>
  <r>
    <d v="2016-11-26T00:00:00"/>
    <n v="1350000"/>
    <x v="0"/>
    <s v="Cunninghams"/>
    <x v="0"/>
    <n v="3078"/>
    <n v="3"/>
    <n v="1"/>
    <n v="4"/>
    <n v="553"/>
    <n v="1930"/>
    <s v="52 Rayment St"/>
    <s v="Fairfield"/>
    <s v="Darebin"/>
    <s v="Northern Metropolitan"/>
    <n v="11"/>
    <n v="2016"/>
  </r>
  <r>
    <d v="2016-11-26T00:00:00"/>
    <n v="320000"/>
    <x v="1"/>
    <s v="Flanders &amp; Fish"/>
    <x v="0"/>
    <n v="3122"/>
    <n v="1"/>
    <n v="1"/>
    <n v="0"/>
    <n v="0"/>
    <m/>
    <s v="23/146 Power St"/>
    <s v="Hawthorn"/>
    <s v="Boroondara"/>
    <s v="Southern Metropolitan"/>
    <n v="11"/>
    <n v="2016"/>
  </r>
  <r>
    <d v="2016-11-26T00:00:00"/>
    <n v="1910000"/>
    <x v="0"/>
    <s v="Sanders"/>
    <x v="0"/>
    <n v="3101"/>
    <n v="4"/>
    <n v="3"/>
    <n v="2"/>
    <n v="277"/>
    <n v="2016"/>
    <s v="75 Derby St"/>
    <s v="Kew"/>
    <s v="Boroondara"/>
    <s v="Southern Metropolitan"/>
    <n v="11"/>
    <n v="2016"/>
  </r>
  <r>
    <d v="2016-11-26T00:00:00"/>
    <n v="1920000"/>
    <x v="0"/>
    <s v="Jones and Jones"/>
    <x v="1"/>
    <n v="3102"/>
    <n v="3"/>
    <n v="1"/>
    <n v="2"/>
    <n v="672"/>
    <n v="1940"/>
    <s v="52 Frater St"/>
    <s v="Kew East"/>
    <s v="Boroondara"/>
    <s v="Southern Metropolitan"/>
    <n v="11"/>
    <n v="2016"/>
  </r>
  <r>
    <d v="2016-11-26T00:00:00"/>
    <n v="2200000"/>
    <x v="0"/>
    <s v="Cunninghams"/>
    <x v="1"/>
    <n v="3103"/>
    <n v="3"/>
    <n v="3"/>
    <n v="2"/>
    <n v="651"/>
    <m/>
    <s v="129 Gordon St"/>
    <s v="Balwyn"/>
    <s v="Boroondara"/>
    <s v="Southern Metropolitan"/>
    <n v="11"/>
    <n v="2016"/>
  </r>
  <r>
    <d v="2016-11-26T00:00:00"/>
    <n v="2930000"/>
    <x v="0"/>
    <s v="Jones and Jones"/>
    <x v="1"/>
    <n v="3126"/>
    <n v="5"/>
    <n v="3"/>
    <n v="4"/>
    <n v="645"/>
    <n v="2005"/>
    <s v="13 Byron St"/>
    <s v="Canterbury"/>
    <s v="Boroondara"/>
    <s v="Southern Metropolitan"/>
    <n v="11"/>
    <n v="2016"/>
  </r>
  <r>
    <d v="2016-11-26T00:00:00"/>
    <n v="1602000"/>
    <x v="1"/>
    <s v="Zimmerman"/>
    <x v="1"/>
    <n v="3186"/>
    <n v="3"/>
    <n v="2"/>
    <n v="2"/>
    <n v="328"/>
    <m/>
    <s v="3/24 South Rd"/>
    <s v="Brighton"/>
    <s v="Bayside"/>
    <s v="Southern Metropolitan"/>
    <n v="11"/>
    <n v="2016"/>
  </r>
  <r>
    <d v="2016-11-26T00:00:00"/>
    <n v="710000"/>
    <x v="0"/>
    <s v="Property Barons"/>
    <x v="1"/>
    <n v="3085"/>
    <n v="3"/>
    <n v="1"/>
    <n v="1"/>
    <n v="616"/>
    <n v="1960"/>
    <s v="5 Crew St"/>
    <s v="Yallambie"/>
    <s v="Banyule"/>
    <s v="Northern Metropolitan"/>
    <n v="11"/>
    <n v="2016"/>
  </r>
  <r>
    <d v="2016-11-27T00:00:00"/>
    <n v="790000"/>
    <x v="0"/>
    <s v="Flanders &amp; Fish"/>
    <x v="1"/>
    <n v="3125"/>
    <n v="3"/>
    <n v="1"/>
    <n v="2"/>
    <n v="318"/>
    <n v="1960"/>
    <s v="1/14 Corrigan St"/>
    <s v="Burwood"/>
    <s v="Whitehorse"/>
    <s v="Southern Metropolitan"/>
    <n v="11"/>
    <n v="2016"/>
  </r>
  <r>
    <d v="2016-11-27T00:00:00"/>
    <n v="1325000"/>
    <x v="2"/>
    <s v="Flanders &amp; Fish"/>
    <x v="0"/>
    <n v="3127"/>
    <n v="3"/>
    <n v="2"/>
    <n v="1"/>
    <n v="302"/>
    <m/>
    <s v="36 Russell St"/>
    <s v="Surrey Hills"/>
    <s v="Whitehorse"/>
    <s v="Southern Metropolitan"/>
    <n v="11"/>
    <n v="2016"/>
  </r>
  <r>
    <d v="2016-11-27T00:00:00"/>
    <n v="1055000"/>
    <x v="0"/>
    <s v="Metro Ladder"/>
    <x v="0"/>
    <n v="3145"/>
    <n v="3"/>
    <n v="2"/>
    <n v="1"/>
    <n v="0"/>
    <m/>
    <s v="3/100 Tooronga Rd"/>
    <s v="Malvern East"/>
    <s v="Stonnington"/>
    <s v="Southern Metropolitan"/>
    <n v="11"/>
    <n v="2016"/>
  </r>
  <r>
    <d v="2016-11-27T00:00:00"/>
    <n v="1055000"/>
    <x v="0"/>
    <s v="Cunninghams"/>
    <x v="1"/>
    <n v="3181"/>
    <n v="2"/>
    <n v="1"/>
    <n v="0"/>
    <n v="203"/>
    <n v="1900"/>
    <s v="19 Packington Pl"/>
    <s v="Prahran"/>
    <s v="Stonnington"/>
    <s v="Southern Metropolitan"/>
    <n v="11"/>
    <n v="2016"/>
  </r>
  <r>
    <d v="2016-11-27T00:00:00"/>
    <n v="2285000"/>
    <x v="0"/>
    <s v="Flanders &amp; Fish"/>
    <x v="1"/>
    <n v="3141"/>
    <n v="3"/>
    <n v="2"/>
    <n v="2"/>
    <n v="221"/>
    <n v="1890"/>
    <s v="3 Palermo St"/>
    <s v="South Yarra"/>
    <s v="Stonnington"/>
    <s v="Southern Metropolitan"/>
    <n v="11"/>
    <n v="2016"/>
  </r>
  <r>
    <d v="2016-11-27T00:00:00"/>
    <n v="582500"/>
    <x v="1"/>
    <s v="Jones and Jones"/>
    <x v="1"/>
    <n v="3184"/>
    <n v="2"/>
    <n v="1"/>
    <n v="1"/>
    <n v="0"/>
    <m/>
    <s v="2/23 Foam St"/>
    <s v="Elwood"/>
    <s v="Port Phillip"/>
    <s v="Southern Metropolitan"/>
    <n v="11"/>
    <n v="2016"/>
  </r>
  <r>
    <d v="2016-11-27T00:00:00"/>
    <n v="840000"/>
    <x v="0"/>
    <s v="Cunninghams"/>
    <x v="0"/>
    <n v="3039"/>
    <n v="3"/>
    <n v="1"/>
    <n v="0"/>
    <n v="307"/>
    <n v="1910"/>
    <s v="4 Lennox St"/>
    <s v="Moonee Ponds"/>
    <s v="Moonee Valley"/>
    <s v="Western Metropolitan"/>
    <n v="11"/>
    <n v="2016"/>
  </r>
  <r>
    <d v="2016-11-27T00:00:00"/>
    <n v="960000"/>
    <x v="0"/>
    <s v="Melbourne Homes"/>
    <x v="1"/>
    <n v="3032"/>
    <n v="3"/>
    <n v="2"/>
    <n v="2"/>
    <n v="229"/>
    <n v="2011"/>
    <s v="33 Dalgety Dr"/>
    <s v="Ascot Vale"/>
    <s v="Moonee Valley"/>
    <s v="Western Metropolitan"/>
    <n v="11"/>
    <n v="2016"/>
  </r>
  <r>
    <d v="2016-11-27T00:00:00"/>
    <n v="630000"/>
    <x v="0"/>
    <s v="Maxwells"/>
    <x v="1"/>
    <n v="3013"/>
    <n v="2"/>
    <n v="2"/>
    <n v="2"/>
    <n v="168"/>
    <n v="2000"/>
    <s v="2/382 Williamstown Rd"/>
    <s v="Yarraville"/>
    <s v="Maribyrnong"/>
    <s v="Western Metropolitan"/>
    <n v="11"/>
    <n v="2016"/>
  </r>
  <r>
    <d v="2016-11-27T00:00:00"/>
    <n v="913000"/>
    <x v="0"/>
    <s v="Metro Ladder"/>
    <x v="1"/>
    <n v="3012"/>
    <n v="3"/>
    <n v="1"/>
    <n v="3"/>
    <n v="448"/>
    <n v="1925"/>
    <s v="8 Dongola Rd"/>
    <s v="West Footscray"/>
    <s v="Maribyrnong"/>
    <s v="Western Metropolitan"/>
    <n v="11"/>
    <n v="2016"/>
  </r>
  <r>
    <d v="2016-11-27T00:00:00"/>
    <n v="1930000"/>
    <x v="0"/>
    <s v="Maxwells"/>
    <x v="1"/>
    <n v="3013"/>
    <n v="3"/>
    <n v="1"/>
    <n v="4"/>
    <n v="902"/>
    <n v="1920"/>
    <s v="44 Severn St"/>
    <s v="Yarraville"/>
    <s v="Maribyrnong"/>
    <s v="Western Metropolitan"/>
    <n v="11"/>
    <n v="2016"/>
  </r>
  <r>
    <d v="2016-11-27T00:00:00"/>
    <n v="751800"/>
    <x v="1"/>
    <s v="Jones and Jones"/>
    <x v="0"/>
    <n v="3108"/>
    <n v="3"/>
    <n v="1"/>
    <n v="2"/>
    <n v="109"/>
    <n v="2001"/>
    <s v="183a High St"/>
    <s v="Doncaster"/>
    <s v="Manningham"/>
    <s v="Eastern Metropolitan"/>
    <n v="11"/>
    <n v="2016"/>
  </r>
  <r>
    <d v="2016-11-27T00:00:00"/>
    <n v="810000"/>
    <x v="0"/>
    <s v="Metro Ladder"/>
    <x v="1"/>
    <n v="3204"/>
    <n v="2"/>
    <n v="1"/>
    <n v="1"/>
    <n v="210"/>
    <n v="1996"/>
    <s v="2/43 Ulupna Rd"/>
    <s v="Ormond"/>
    <s v="Glen Eira"/>
    <s v="Southern Metropolitan"/>
    <n v="11"/>
    <n v="2016"/>
  </r>
  <r>
    <d v="2016-11-27T00:00:00"/>
    <n v="2250000"/>
    <x v="0"/>
    <s v="Cunninghams"/>
    <x v="0"/>
    <n v="3204"/>
    <n v="4"/>
    <n v="1"/>
    <n v="2"/>
    <n v="903"/>
    <n v="1985"/>
    <s v="17 Murray Rd"/>
    <s v="Ormond"/>
    <s v="Glen Eira"/>
    <s v="Southern Metropolitan"/>
    <n v="11"/>
    <n v="2016"/>
  </r>
  <r>
    <d v="2016-11-27T00:00:00"/>
    <n v="751000"/>
    <x v="0"/>
    <s v="Metro Ladder"/>
    <x v="1"/>
    <n v="3072"/>
    <n v="3"/>
    <n v="1"/>
    <n v="0"/>
    <n v="148"/>
    <n v="1950"/>
    <s v="287 Plenty Rd"/>
    <s v="Preston"/>
    <s v="Darebin"/>
    <s v="Northern Metropolitan"/>
    <n v="11"/>
    <n v="2016"/>
  </r>
  <r>
    <d v="2016-11-27T00:00:00"/>
    <n v="998000"/>
    <x v="0"/>
    <s v="Cunninghams"/>
    <x v="1"/>
    <n v="3073"/>
    <n v="3"/>
    <n v="2"/>
    <n v="3"/>
    <n v="479"/>
    <n v="1950"/>
    <s v="41 Cameron St"/>
    <s v="Reservoir"/>
    <s v="Darebin"/>
    <s v="Northern Metropolitan"/>
    <n v="11"/>
    <n v="2016"/>
  </r>
  <r>
    <d v="2016-11-27T00:00:00"/>
    <n v="1350000"/>
    <x v="0"/>
    <s v="Best Bricks"/>
    <x v="0"/>
    <n v="3078"/>
    <n v="3"/>
    <n v="1"/>
    <n v="2"/>
    <n v="309"/>
    <n v="2000"/>
    <s v="7 Rathmines St"/>
    <s v="Fairfield"/>
    <s v="Darebin"/>
    <s v="Northern Metropolitan"/>
    <n v="11"/>
    <n v="2016"/>
  </r>
  <r>
    <d v="2016-11-27T00:00:00"/>
    <n v="488000"/>
    <x v="0"/>
    <s v="Property Barons"/>
    <x v="1"/>
    <n v="3020"/>
    <n v="3"/>
    <n v="1"/>
    <n v="2"/>
    <n v="538"/>
    <m/>
    <s v="9 Dalpura Dr"/>
    <s v="Sunshine West"/>
    <s v="Brimbank"/>
    <s v="Western Metropolitan"/>
    <n v="11"/>
    <n v="2016"/>
  </r>
  <r>
    <d v="2016-11-27T00:00:00"/>
    <n v="625000"/>
    <x v="0"/>
    <s v="Flanders &amp; Fish"/>
    <x v="1"/>
    <n v="3020"/>
    <n v="4"/>
    <n v="2"/>
    <n v="2"/>
    <n v="611"/>
    <n v="1960"/>
    <s v="64 Bardsley St"/>
    <s v="Sunshine West"/>
    <s v="Brimbank"/>
    <s v="Western Metropolitan"/>
    <n v="11"/>
    <n v="2016"/>
  </r>
  <r>
    <d v="2016-11-27T00:00:00"/>
    <n v="930000"/>
    <x v="0"/>
    <s v="Maxwells"/>
    <x v="1"/>
    <n v="3020"/>
    <n v="4"/>
    <n v="2"/>
    <n v="2"/>
    <n v="504"/>
    <n v="2005"/>
    <s v="16 Couch St"/>
    <s v="Sunshine"/>
    <s v="Brimbank"/>
    <s v="Western Metropolitan"/>
    <n v="11"/>
    <n v="2016"/>
  </r>
  <r>
    <d v="2016-11-27T00:00:00"/>
    <n v="1400000"/>
    <x v="2"/>
    <s v="Jones and Jones"/>
    <x v="1"/>
    <n v="3122"/>
    <n v="3"/>
    <n v="2"/>
    <n v="2"/>
    <n v="299"/>
    <n v="1960"/>
    <s v="2/2 Kooyongkoot Rd"/>
    <s v="Hawthorn"/>
    <s v="Boroondara"/>
    <s v="Southern Metropolitan"/>
    <n v="11"/>
    <n v="2016"/>
  </r>
  <r>
    <d v="2016-11-27T00:00:00"/>
    <n v="2376000"/>
    <x v="0"/>
    <s v="Jones and Jones"/>
    <x v="1"/>
    <n v="3146"/>
    <n v="4"/>
    <n v="2"/>
    <n v="2"/>
    <n v="652"/>
    <n v="1925"/>
    <s v="20 Howitt St"/>
    <s v="Glen Iris"/>
    <s v="Boroondara"/>
    <s v="Southern Metropolitan"/>
    <n v="11"/>
    <n v="2016"/>
  </r>
  <r>
    <d v="2016-11-27T00:00:00"/>
    <n v="2400000"/>
    <x v="0"/>
    <s v="Melbourne Homes"/>
    <x v="0"/>
    <n v="3188"/>
    <n v="4"/>
    <n v="2"/>
    <n v="2"/>
    <n v="663"/>
    <m/>
    <s v="18 Kingston St"/>
    <s v="Hampton"/>
    <s v="Bayside"/>
    <s v="Southern Metropolitan"/>
    <n v="11"/>
    <n v="2016"/>
  </r>
  <r>
    <d v="2016-11-27T00:00:00"/>
    <n v="741000"/>
    <x v="0"/>
    <s v="Sanders"/>
    <x v="0"/>
    <n v="3087"/>
    <n v="3"/>
    <n v="1"/>
    <n v="1"/>
    <n v="671"/>
    <n v="1960"/>
    <s v="1 Meagher St"/>
    <s v="Watsonia"/>
    <s v="Banyule"/>
    <s v="Northern Metropolitan"/>
    <n v="11"/>
    <n v="2016"/>
  </r>
  <r>
    <d v="2016-11-28T00:00:00"/>
    <n v="660000"/>
    <x v="1"/>
    <s v="Jones and Jones"/>
    <x v="0"/>
    <n v="3121"/>
    <n v="2"/>
    <n v="2"/>
    <n v="1"/>
    <n v="0"/>
    <n v="2013"/>
    <s v="207/12 Coppin St"/>
    <s v="Richmond"/>
    <s v="Yarra"/>
    <s v="Northern Metropolitan"/>
    <n v="11"/>
    <n v="2016"/>
  </r>
  <r>
    <d v="2016-11-28T00:00:00"/>
    <n v="1290000"/>
    <x v="0"/>
    <s v="Jones and Jones"/>
    <x v="1"/>
    <n v="3068"/>
    <n v="2"/>
    <n v="1"/>
    <n v="0"/>
    <n v="164"/>
    <n v="1890"/>
    <s v="40 Myrtle St"/>
    <s v="Clifton Hill"/>
    <s v="Yarra"/>
    <s v="Northern Metropolitan"/>
    <n v="11"/>
    <n v="2016"/>
  </r>
  <r>
    <d v="2016-11-28T00:00:00"/>
    <n v="412500"/>
    <x v="1"/>
    <s v="Sanders"/>
    <x v="1"/>
    <n v="3181"/>
    <n v="1"/>
    <n v="1"/>
    <n v="1"/>
    <n v="0"/>
    <m/>
    <s v="9/58 The Avenue"/>
    <s v="Windsor"/>
    <s v="Stonnington"/>
    <s v="Southern Metropolitan"/>
    <n v="11"/>
    <n v="2016"/>
  </r>
  <r>
    <d v="2016-11-28T00:00:00"/>
    <n v="580000"/>
    <x v="1"/>
    <s v="Best Bricks"/>
    <x v="0"/>
    <n v="3182"/>
    <n v="2"/>
    <n v="1"/>
    <n v="1"/>
    <n v="1155"/>
    <n v="1995"/>
    <s v="5/69 Wellington St"/>
    <s v="St Kilda"/>
    <s v="Port Phillip"/>
    <s v="Southern Metropolitan"/>
    <n v="11"/>
    <n v="2016"/>
  </r>
  <r>
    <d v="2016-11-28T00:00:00"/>
    <n v="680000"/>
    <x v="1"/>
    <s v="Metro Ladder"/>
    <x v="0"/>
    <n v="3184"/>
    <n v="2"/>
    <n v="1"/>
    <n v="1"/>
    <n v="0"/>
    <n v="1960"/>
    <s v="7/5 Alfriston St"/>
    <s v="Elwood"/>
    <s v="Port Phillip"/>
    <s v="Southern Metropolitan"/>
    <n v="11"/>
    <n v="2016"/>
  </r>
  <r>
    <d v="2016-11-28T00:00:00"/>
    <n v="735000"/>
    <x v="1"/>
    <s v="Jones and Jones"/>
    <x v="1"/>
    <n v="3207"/>
    <n v="2"/>
    <n v="1"/>
    <n v="1"/>
    <n v="0"/>
    <n v="2000"/>
    <s v="3/1 Seisman Pl"/>
    <s v="Port Melbourne"/>
    <s v="Port Phillip"/>
    <s v="Southern Metropolitan"/>
    <n v="11"/>
    <n v="2016"/>
  </r>
  <r>
    <d v="2016-11-28T00:00:00"/>
    <n v="1050000"/>
    <x v="0"/>
    <s v="Jones and Jones"/>
    <x v="0"/>
    <n v="3184"/>
    <n v="3"/>
    <n v="1"/>
    <n v="0"/>
    <n v="257"/>
    <n v="1920"/>
    <s v="31 Shelley St"/>
    <s v="Elwood"/>
    <s v="Port Phillip"/>
    <s v="Southern Metropolitan"/>
    <n v="11"/>
    <n v="2016"/>
  </r>
  <r>
    <d v="2016-11-28T00:00:00"/>
    <n v="2105000"/>
    <x v="0"/>
    <s v="Maxwells"/>
    <x v="1"/>
    <n v="3207"/>
    <n v="4"/>
    <n v="2"/>
    <n v="3"/>
    <n v="611"/>
    <n v="1940"/>
    <s v="366 Williamstown Rd"/>
    <s v="Port Melbourne"/>
    <s v="Port Phillip"/>
    <s v="Southern Metropolitan"/>
    <n v="11"/>
    <n v="2016"/>
  </r>
  <r>
    <d v="2016-11-28T00:00:00"/>
    <n v="2525000"/>
    <x v="0"/>
    <s v="Cunninghams"/>
    <x v="1"/>
    <n v="3205"/>
    <n v="3"/>
    <n v="2"/>
    <n v="1"/>
    <n v="234"/>
    <n v="1863"/>
    <s v="52 Eastern Rd"/>
    <s v="South Melbourne"/>
    <s v="Port Phillip"/>
    <s v="Southern Metropolitan"/>
    <n v="11"/>
    <n v="2016"/>
  </r>
  <r>
    <d v="2016-11-28T00:00:00"/>
    <n v="4400000"/>
    <x v="0"/>
    <s v="Cunninghams"/>
    <x v="1"/>
    <n v="3182"/>
    <n v="5"/>
    <n v="4"/>
    <n v="4"/>
    <n v="657"/>
    <n v="1900"/>
    <s v="10 Charlotte Pl"/>
    <s v="St Kilda"/>
    <s v="Port Phillip"/>
    <s v="Southern Metropolitan"/>
    <n v="11"/>
    <n v="2016"/>
  </r>
  <r>
    <d v="2016-11-28T00:00:00"/>
    <n v="860000"/>
    <x v="0"/>
    <s v="Jones and Jones"/>
    <x v="0"/>
    <n v="3058"/>
    <n v="3"/>
    <n v="2"/>
    <n v="3"/>
    <n v="472"/>
    <n v="1970"/>
    <s v="3 Golf Rd"/>
    <s v="Coburg North"/>
    <s v="Moreland"/>
    <s v="Northern Metropolitan"/>
    <n v="11"/>
    <n v="2016"/>
  </r>
  <r>
    <d v="2016-11-28T00:00:00"/>
    <n v="880000"/>
    <x v="1"/>
    <s v="Melbourne Homes"/>
    <x v="1"/>
    <n v="3056"/>
    <n v="3"/>
    <n v="2"/>
    <n v="1"/>
    <n v="122"/>
    <n v="2000"/>
    <s v="3/5 Evans St"/>
    <s v="Brunswick"/>
    <s v="Moreland"/>
    <s v="Northern Metropolitan"/>
    <n v="11"/>
    <n v="2016"/>
  </r>
  <r>
    <d v="2016-11-28T00:00:00"/>
    <n v="1820000"/>
    <x v="0"/>
    <s v="Cunninghams"/>
    <x v="1"/>
    <n v="3207"/>
    <n v="4"/>
    <n v="2"/>
    <n v="1"/>
    <n v="212"/>
    <n v="1900"/>
    <s v="255 Ross St"/>
    <s v="Port Melbourne"/>
    <s v="Melbourne"/>
    <s v="Southern Metropolitan"/>
    <n v="11"/>
    <n v="2016"/>
  </r>
  <r>
    <d v="2016-11-28T00:00:00"/>
    <n v="502000"/>
    <x v="0"/>
    <s v="Metro Ladder"/>
    <x v="0"/>
    <n v="3012"/>
    <n v="2"/>
    <n v="1"/>
    <n v="1"/>
    <n v="144"/>
    <n v="2005"/>
    <s v="2/120 Suffolk St"/>
    <s v="Maidstone"/>
    <s v="Maribyrnong"/>
    <s v="Western Metropolitan"/>
    <n v="11"/>
    <n v="2016"/>
  </r>
  <r>
    <d v="2016-11-28T00:00:00"/>
    <n v="1074000"/>
    <x v="0"/>
    <s v="Jones and Jones"/>
    <x v="1"/>
    <n v="3012"/>
    <n v="3"/>
    <n v="2"/>
    <n v="2"/>
    <n v="355"/>
    <n v="1950"/>
    <s v="8 View St"/>
    <s v="West Footscray"/>
    <s v="Maribyrnong"/>
    <s v="Western Metropolitan"/>
    <n v="11"/>
    <n v="2016"/>
  </r>
  <r>
    <d v="2016-11-28T00:00:00"/>
    <n v="1362000"/>
    <x v="0"/>
    <s v="Jones and Jones"/>
    <x v="1"/>
    <n v="3011"/>
    <n v="3"/>
    <n v="2"/>
    <n v="0"/>
    <n v="497"/>
    <n v="1890"/>
    <s v="37 Stirling St"/>
    <s v="Footscray"/>
    <s v="Maribyrnong"/>
    <s v="Western Metropolitan"/>
    <n v="11"/>
    <n v="2016"/>
  </r>
  <r>
    <d v="2016-11-28T00:00:00"/>
    <n v="1316000"/>
    <x v="0"/>
    <s v="Jones and Jones"/>
    <x v="1"/>
    <n v="3108"/>
    <n v="4"/>
    <n v="2"/>
    <n v="2"/>
    <n v="716"/>
    <n v="1965"/>
    <s v="33 Somerville St"/>
    <s v="Doncaster"/>
    <s v="Manningham"/>
    <s v="Eastern Metropolitan"/>
    <n v="11"/>
    <n v="2016"/>
  </r>
  <r>
    <d v="2016-11-28T00:00:00"/>
    <n v="710000"/>
    <x v="0"/>
    <s v="Jones and Jones"/>
    <x v="0"/>
    <n v="3025"/>
    <n v="3"/>
    <n v="1"/>
    <n v="3"/>
    <n v="540"/>
    <n v="1960"/>
    <s v="5 Binns St"/>
    <s v="Altona North"/>
    <s v="Hobsons Bay"/>
    <s v="Western Metropolitan"/>
    <n v="11"/>
    <n v="2016"/>
  </r>
  <r>
    <d v="2016-11-28T00:00:00"/>
    <n v="1040000"/>
    <x v="0"/>
    <s v="Jones and Jones"/>
    <x v="0"/>
    <n v="3165"/>
    <n v="4"/>
    <n v="2"/>
    <n v="2"/>
    <n v="643"/>
    <m/>
    <s v="335 Chesterville Rd"/>
    <s v="Bentleigh East"/>
    <s v="Glen Eira"/>
    <s v="Southern Metropolitan"/>
    <n v="11"/>
    <n v="2016"/>
  </r>
  <r>
    <d v="2016-11-28T00:00:00"/>
    <n v="1190000"/>
    <x v="0"/>
    <s v="Cunninghams"/>
    <x v="1"/>
    <n v="3070"/>
    <n v="3"/>
    <n v="1"/>
    <n v="1"/>
    <n v="445"/>
    <n v="1920"/>
    <s v="238 Victoria Rd"/>
    <s v="Northcote"/>
    <s v="Darebin"/>
    <s v="Northern Metropolitan"/>
    <n v="11"/>
    <n v="2016"/>
  </r>
  <r>
    <d v="2016-11-28T00:00:00"/>
    <n v="1315000"/>
    <x v="0"/>
    <s v="Property Barons"/>
    <x v="1"/>
    <n v="3072"/>
    <n v="4"/>
    <n v="3"/>
    <n v="2"/>
    <n v="836"/>
    <n v="1941"/>
    <s v="342 Gilbert Rd"/>
    <s v="Preston"/>
    <s v="Darebin"/>
    <s v="Northern Metropolitan"/>
    <n v="11"/>
    <n v="2016"/>
  </r>
  <r>
    <d v="2016-11-28T00:00:00"/>
    <n v="620000"/>
    <x v="0"/>
    <s v="Best Bricks"/>
    <x v="1"/>
    <n v="3020"/>
    <n v="3"/>
    <n v="1"/>
    <n v="1"/>
    <n v="376"/>
    <m/>
    <s v="116 Cornwall Rd"/>
    <s v="Sunshine"/>
    <s v="Brimbank"/>
    <s v="Western Metropolitan"/>
    <n v="11"/>
    <n v="2016"/>
  </r>
  <r>
    <d v="2016-11-28T00:00:00"/>
    <n v="1950000"/>
    <x v="0"/>
    <s v="Cunninghams"/>
    <x v="1"/>
    <n v="3101"/>
    <n v="2"/>
    <n v="1"/>
    <n v="4"/>
    <n v="596"/>
    <m/>
    <s v="15 Edgevale Rd"/>
    <s v="Kew"/>
    <s v="Boroondara"/>
    <s v="Southern Metropolitan"/>
    <n v="11"/>
    <n v="2016"/>
  </r>
  <r>
    <d v="2016-11-28T00:00:00"/>
    <n v="1601000"/>
    <x v="0"/>
    <s v="Cunninghams"/>
    <x v="1"/>
    <n v="3079"/>
    <n v="4"/>
    <n v="3"/>
    <n v="2"/>
    <n v="610"/>
    <m/>
    <s v="14 Tate St"/>
    <s v="Ivanhoe"/>
    <s v="Banyule"/>
    <s v="Eastern Metropolitan"/>
    <n v="11"/>
    <n v="2016"/>
  </r>
  <r>
    <d v="2016-11-29T00:00:00"/>
    <n v="636000"/>
    <x v="1"/>
    <s v="Maxwells"/>
    <x v="1"/>
    <n v="3128"/>
    <n v="2"/>
    <n v="1"/>
    <n v="1"/>
    <n v="151"/>
    <n v="1970"/>
    <s v="3/8 Ashted Rd"/>
    <s v="Box Hill"/>
    <s v="Whitehorse"/>
    <s v="Eastern Metropolitan"/>
    <n v="11"/>
    <n v="2016"/>
  </r>
  <r>
    <d v="2016-11-29T00:00:00"/>
    <n v="1820000"/>
    <x v="0"/>
    <s v="Jones and Jones"/>
    <x v="1"/>
    <n v="3181"/>
    <n v="4"/>
    <n v="1"/>
    <n v="1"/>
    <n v="305"/>
    <n v="1920"/>
    <s v="37 Perth St"/>
    <s v="Prahran"/>
    <s v="Stonnington"/>
    <s v="Southern Metropolitan"/>
    <n v="11"/>
    <n v="2016"/>
  </r>
  <r>
    <d v="2016-11-29T00:00:00"/>
    <n v="716000"/>
    <x v="0"/>
    <s v="Cunninghams"/>
    <x v="1"/>
    <n v="3046"/>
    <n v="3"/>
    <n v="1"/>
    <n v="2"/>
    <n v="594"/>
    <m/>
    <s v="14 Sutherland St"/>
    <s v="Hadfield"/>
    <s v="Moreland"/>
    <s v="Northern Metropolitan"/>
    <n v="11"/>
    <n v="2016"/>
  </r>
  <r>
    <d v="2016-11-29T00:00:00"/>
    <n v="790000"/>
    <x v="0"/>
    <s v="Metro Ladder"/>
    <x v="1"/>
    <n v="3058"/>
    <n v="3"/>
    <n v="1"/>
    <n v="2"/>
    <n v="371"/>
    <m/>
    <s v="181 Munro St"/>
    <s v="Coburg"/>
    <s v="Moreland"/>
    <s v="Northern Metropolitan"/>
    <n v="11"/>
    <n v="2016"/>
  </r>
  <r>
    <d v="2016-11-29T00:00:00"/>
    <n v="657000"/>
    <x v="0"/>
    <s v="Property Barons"/>
    <x v="1"/>
    <n v="3042"/>
    <n v="2"/>
    <n v="2"/>
    <n v="1"/>
    <n v="268"/>
    <n v="1950"/>
    <s v="87 Hotham Rd"/>
    <s v="Niddrie"/>
    <s v="Moonee Valley"/>
    <s v="Western Metropolitan"/>
    <n v="11"/>
    <n v="2016"/>
  </r>
  <r>
    <d v="2016-11-29T00:00:00"/>
    <n v="850000"/>
    <x v="0"/>
    <s v="Sanders"/>
    <x v="0"/>
    <n v="3041"/>
    <n v="3"/>
    <n v="3"/>
    <n v="3"/>
    <n v="250"/>
    <n v="2016"/>
    <s v="196a Mascoma St"/>
    <s v="Strathmore"/>
    <s v="Moonee Valley"/>
    <s v="Western Metropolitan"/>
    <n v="11"/>
    <n v="2016"/>
  </r>
  <r>
    <d v="2016-11-29T00:00:00"/>
    <n v="1076000"/>
    <x v="0"/>
    <s v="Jones and Jones"/>
    <x v="1"/>
    <n v="3166"/>
    <n v="3"/>
    <n v="1"/>
    <n v="2"/>
    <n v="689"/>
    <m/>
    <s v="4 Leroux St"/>
    <s v="Oakleigh"/>
    <s v="Monash"/>
    <s v="Southern Metropolitan"/>
    <n v="11"/>
    <n v="2016"/>
  </r>
  <r>
    <d v="2016-11-29T00:00:00"/>
    <n v="1262000"/>
    <x v="0"/>
    <s v="Jones and Jones"/>
    <x v="1"/>
    <n v="3166"/>
    <n v="2"/>
    <n v="1"/>
    <n v="1"/>
    <n v="546"/>
    <m/>
    <s v="20 Bowmore St"/>
    <s v="Hughesdale"/>
    <s v="Monash"/>
    <s v="Southern Metropolitan"/>
    <n v="11"/>
    <n v="2016"/>
  </r>
  <r>
    <d v="2016-11-29T00:00:00"/>
    <n v="740000"/>
    <x v="1"/>
    <s v="Jones and Jones"/>
    <x v="0"/>
    <n v="3002"/>
    <n v="2"/>
    <n v="1"/>
    <n v="0"/>
    <n v="0"/>
    <m/>
    <s v="37/22 Agnes St"/>
    <s v="East Melbourne"/>
    <s v="Melbourne"/>
    <s v="Northern Metropolitan"/>
    <n v="11"/>
    <n v="2016"/>
  </r>
  <r>
    <d v="2016-11-29T00:00:00"/>
    <n v="775000"/>
    <x v="0"/>
    <s v="Jones and Jones"/>
    <x v="1"/>
    <n v="3031"/>
    <n v="2"/>
    <n v="1"/>
    <n v="0"/>
    <n v="150"/>
    <m/>
    <s v="8 Bent St"/>
    <s v="Kensington"/>
    <s v="Melbourne"/>
    <s v="Northern Metropolitan"/>
    <n v="11"/>
    <n v="2016"/>
  </r>
  <r>
    <d v="2016-11-29T00:00:00"/>
    <n v="610000"/>
    <x v="0"/>
    <s v="Maxwells"/>
    <x v="0"/>
    <n v="3013"/>
    <n v="2"/>
    <n v="1"/>
    <n v="0"/>
    <n v="94"/>
    <m/>
    <s v="1a Kingston St"/>
    <s v="Yarraville"/>
    <s v="Maribyrnong"/>
    <s v="Western Metropolitan"/>
    <n v="11"/>
    <n v="2016"/>
  </r>
  <r>
    <d v="2016-11-29T00:00:00"/>
    <n v="677200"/>
    <x v="0"/>
    <s v="Metro Ladder"/>
    <x v="0"/>
    <n v="3012"/>
    <n v="2"/>
    <n v="2"/>
    <n v="1"/>
    <n v="180"/>
    <n v="2011"/>
    <s v="1/68 Edgar St"/>
    <s v="Kingsville"/>
    <s v="Maribyrnong"/>
    <s v="Western Metropolitan"/>
    <n v="11"/>
    <n v="2016"/>
  </r>
  <r>
    <d v="2016-11-29T00:00:00"/>
    <n v="772000"/>
    <x v="1"/>
    <s v="Property Barons"/>
    <x v="1"/>
    <n v="3108"/>
    <n v="3"/>
    <n v="2"/>
    <n v="1"/>
    <n v="203"/>
    <n v="1986"/>
    <s v="5/333 George St"/>
    <s v="Doncaster"/>
    <s v="Manningham"/>
    <s v="Eastern Metropolitan"/>
    <n v="11"/>
    <n v="2016"/>
  </r>
  <r>
    <d v="2016-11-29T00:00:00"/>
    <n v="1051000"/>
    <x v="0"/>
    <s v="Jones and Jones"/>
    <x v="1"/>
    <n v="3107"/>
    <n v="3"/>
    <n v="2"/>
    <n v="1"/>
    <n v="962"/>
    <n v="1970"/>
    <s v="4 Finn Ct"/>
    <s v="Templestowe Lower"/>
    <s v="Manningham"/>
    <s v="Eastern Metropolitan"/>
    <n v="11"/>
    <n v="2016"/>
  </r>
  <r>
    <d v="2016-11-29T00:00:00"/>
    <n v="962000"/>
    <x v="2"/>
    <s v="Jones and Jones"/>
    <x v="1"/>
    <n v="3015"/>
    <n v="3"/>
    <n v="2"/>
    <n v="2"/>
    <n v="283"/>
    <n v="2011"/>
    <s v="45 Milford St"/>
    <s v="Newport"/>
    <s v="Hobsons Bay"/>
    <s v="Western Metropolitan"/>
    <n v="11"/>
    <n v="2016"/>
  </r>
  <r>
    <d v="2016-11-29T00:00:00"/>
    <n v="910500"/>
    <x v="0"/>
    <s v="Metro Ladder"/>
    <x v="1"/>
    <n v="3163"/>
    <n v="2"/>
    <n v="1"/>
    <n v="2"/>
    <n v="313"/>
    <m/>
    <s v="199 Poath Rd"/>
    <s v="Murrumbeena"/>
    <s v="Glen Eira"/>
    <s v="Southern Metropolitan"/>
    <n v="11"/>
    <n v="2016"/>
  </r>
  <r>
    <d v="2016-11-29T00:00:00"/>
    <n v="1100000"/>
    <x v="0"/>
    <s v="Metro Ladder"/>
    <x v="1"/>
    <n v="3204"/>
    <n v="3"/>
    <n v="1"/>
    <n v="2"/>
    <n v="382"/>
    <m/>
    <s v="4 The Highway"/>
    <s v="Bentleigh"/>
    <s v="Glen Eira"/>
    <s v="Southern Metropolitan"/>
    <n v="11"/>
    <n v="2016"/>
  </r>
  <r>
    <d v="2016-11-29T00:00:00"/>
    <n v="850000"/>
    <x v="0"/>
    <s v="Melbourne Homes"/>
    <x v="1"/>
    <n v="3072"/>
    <n v="2"/>
    <n v="1"/>
    <n v="1"/>
    <n v="669"/>
    <m/>
    <s v="531 Murray Rd"/>
    <s v="Preston"/>
    <s v="Darebin"/>
    <s v="Northern Metropolitan"/>
    <n v="11"/>
    <n v="2016"/>
  </r>
  <r>
    <d v="2016-11-29T00:00:00"/>
    <n v="595000"/>
    <x v="0"/>
    <s v="Best Bricks"/>
    <x v="1"/>
    <n v="3020"/>
    <n v="3"/>
    <n v="1"/>
    <n v="1"/>
    <n v="36"/>
    <m/>
    <s v="14 Thomson St"/>
    <s v="Sunshine"/>
    <s v="Brimbank"/>
    <s v="Western Metropolitan"/>
    <n v="11"/>
    <n v="2016"/>
  </r>
  <r>
    <d v="2016-11-29T00:00:00"/>
    <n v="1650000"/>
    <x v="0"/>
    <s v="Cunninghams"/>
    <x v="1"/>
    <n v="3123"/>
    <n v="3"/>
    <n v="1"/>
    <n v="1"/>
    <n v="354"/>
    <n v="1900"/>
    <s v="20 Stewart St"/>
    <s v="Hawthorn East"/>
    <s v="Boroondara"/>
    <s v="Southern Metropolitan"/>
    <n v="11"/>
    <n v="2016"/>
  </r>
  <r>
    <d v="2016-11-29T00:00:00"/>
    <n v="2345000"/>
    <x v="0"/>
    <s v="Cunninghams"/>
    <x v="1"/>
    <n v="3127"/>
    <n v="4"/>
    <n v="2"/>
    <n v="2"/>
    <n v="798"/>
    <m/>
    <s v="89 Guildford Rd"/>
    <s v="Surrey Hills"/>
    <s v="Boroondara"/>
    <s v="Southern Metropolitan"/>
    <n v="11"/>
    <n v="2016"/>
  </r>
  <r>
    <d v="2016-11-29T00:00:00"/>
    <n v="605000"/>
    <x v="1"/>
    <s v="Melbourne Homes"/>
    <x v="1"/>
    <n v="3081"/>
    <n v="2"/>
    <n v="1"/>
    <n v="1"/>
    <n v="166"/>
    <n v="2008"/>
    <s v="2/35 Porter Rd"/>
    <s v="Heidelberg Heights"/>
    <s v="Banyule"/>
    <s v="Eastern Metropolitan"/>
    <n v="11"/>
    <n v="2016"/>
  </r>
  <r>
    <d v="2016-11-30T00:00:00"/>
    <n v="415000"/>
    <x v="1"/>
    <s v="Cunninghams"/>
    <x v="0"/>
    <n v="3066"/>
    <n v="1"/>
    <n v="1"/>
    <n v="1"/>
    <n v="3701"/>
    <n v="2005"/>
    <s v="110/3 Hoddle St"/>
    <s v="Collingwood"/>
    <s v="Yarra"/>
    <s v="Northern Metropolitan"/>
    <n v="11"/>
    <n v="2016"/>
  </r>
  <r>
    <d v="2016-11-30T00:00:00"/>
    <n v="1636000"/>
    <x v="0"/>
    <s v="Cunninghams"/>
    <x v="1"/>
    <n v="3067"/>
    <n v="2"/>
    <n v="1"/>
    <n v="2"/>
    <n v="256"/>
    <n v="1890"/>
    <s v="98 Charles St"/>
    <s v="Abbotsford"/>
    <s v="Yarra"/>
    <s v="Northern Metropolitan"/>
    <n v="11"/>
    <n v="2016"/>
  </r>
  <r>
    <d v="2016-11-30T00:00:00"/>
    <n v="611000"/>
    <x v="1"/>
    <s v="Metro Ladder"/>
    <x v="0"/>
    <n v="3142"/>
    <n v="1"/>
    <n v="1"/>
    <n v="1"/>
    <n v="0"/>
    <m/>
    <s v="2/76 Mathoura Rd"/>
    <s v="Toorak"/>
    <s v="Stonnington"/>
    <s v="Southern Metropolitan"/>
    <n v="11"/>
    <n v="2016"/>
  </r>
  <r>
    <d v="2016-11-30T00:00:00"/>
    <n v="920500"/>
    <x v="0"/>
    <s v="Sanders"/>
    <x v="1"/>
    <n v="3205"/>
    <n v="2"/>
    <n v="1"/>
    <n v="0"/>
    <n v="114"/>
    <m/>
    <s v="18 Cobden St"/>
    <s v="South Melbourne"/>
    <s v="Port Phillip"/>
    <s v="Southern Metropolitan"/>
    <n v="11"/>
    <n v="2016"/>
  </r>
  <r>
    <d v="2016-11-30T00:00:00"/>
    <n v="1002000"/>
    <x v="0"/>
    <s v="Cunninghams"/>
    <x v="1"/>
    <n v="3205"/>
    <n v="1"/>
    <n v="1"/>
    <n v="0"/>
    <n v="84"/>
    <n v="1912"/>
    <s v="218 Ferrars St"/>
    <s v="South Melbourne"/>
    <s v="Port Phillip"/>
    <s v="Southern Metropolitan"/>
    <n v="11"/>
    <n v="2016"/>
  </r>
  <r>
    <d v="2016-11-30T00:00:00"/>
    <n v="665000"/>
    <x v="0"/>
    <s v="Metro Ladder"/>
    <x v="1"/>
    <n v="3060"/>
    <n v="3"/>
    <n v="1"/>
    <n v="1"/>
    <n v="726"/>
    <m/>
    <s v="17 James St"/>
    <s v="Fawkner"/>
    <s v="Moreland"/>
    <s v="Northern Metropolitan"/>
    <n v="11"/>
    <n v="2016"/>
  </r>
  <r>
    <d v="2016-11-30T00:00:00"/>
    <n v="711500"/>
    <x v="0"/>
    <s v="Flanders &amp; Fish"/>
    <x v="1"/>
    <n v="3046"/>
    <n v="3"/>
    <n v="1"/>
    <n v="3"/>
    <n v="667"/>
    <n v="1950"/>
    <s v="24 Trevannion St"/>
    <s v="Glenroy"/>
    <s v="Moreland"/>
    <s v="Northern Metropolitan"/>
    <n v="11"/>
    <n v="2016"/>
  </r>
  <r>
    <d v="2016-11-30T00:00:00"/>
    <n v="951000"/>
    <x v="0"/>
    <s v="Cunninghams"/>
    <x v="0"/>
    <n v="3058"/>
    <n v="3"/>
    <n v="2"/>
    <n v="0"/>
    <n v="342"/>
    <m/>
    <s v="11 Vincent St"/>
    <s v="Coburg"/>
    <s v="Moreland"/>
    <s v="Northern Metropolitan"/>
    <n v="11"/>
    <n v="2016"/>
  </r>
  <r>
    <d v="2016-11-30T00:00:00"/>
    <n v="900000"/>
    <x v="0"/>
    <s v="Cunninghams"/>
    <x v="1"/>
    <n v="3033"/>
    <n v="3"/>
    <n v="1"/>
    <n v="1"/>
    <n v="713"/>
    <n v="1970"/>
    <s v="21 Woorite Pl"/>
    <s v="Keilor East"/>
    <s v="Moonee Valley"/>
    <s v="Western Metropolitan"/>
    <n v="11"/>
    <n v="2016"/>
  </r>
  <r>
    <d v="2016-11-30T00:00:00"/>
    <n v="1055000"/>
    <x v="0"/>
    <s v="Cunninghams"/>
    <x v="1"/>
    <n v="3039"/>
    <n v="3"/>
    <n v="2"/>
    <n v="2"/>
    <n v="0"/>
    <n v="2009"/>
    <s v="21A Scotia St"/>
    <s v="Moonee Ponds"/>
    <s v="Moonee Valley"/>
    <s v="Western Metropolitan"/>
    <n v="11"/>
    <n v="2016"/>
  </r>
  <r>
    <d v="2016-11-30T00:00:00"/>
    <n v="650000"/>
    <x v="1"/>
    <s v="Flanders &amp; Fish"/>
    <x v="1"/>
    <n v="3003"/>
    <n v="3"/>
    <n v="2"/>
    <n v="1"/>
    <n v="0"/>
    <m/>
    <s v="1004/58 Jeffcott St"/>
    <s v="West Melbourne"/>
    <s v="Melbourne"/>
    <s v="Northern Metropolitan"/>
    <n v="11"/>
    <n v="2016"/>
  </r>
  <r>
    <d v="2016-11-30T00:00:00"/>
    <n v="1250000"/>
    <x v="2"/>
    <s v="Jones and Jones"/>
    <x v="0"/>
    <n v="3105"/>
    <n v="3"/>
    <n v="2"/>
    <n v="2"/>
    <n v="315"/>
    <n v="1960"/>
    <s v="10a Elizabeth St"/>
    <s v="Bulleen"/>
    <s v="Manningham"/>
    <s v="Eastern Metropolitan"/>
    <n v="11"/>
    <n v="2016"/>
  </r>
  <r>
    <d v="2016-11-30T00:00:00"/>
    <n v="1450000"/>
    <x v="0"/>
    <s v="Property Barons"/>
    <x v="0"/>
    <n v="3108"/>
    <n v="3"/>
    <n v="1"/>
    <n v="1"/>
    <n v="638"/>
    <n v="1970"/>
    <s v="19 Hanke Rd"/>
    <s v="Doncaster"/>
    <s v="Manningham"/>
    <s v="Eastern Metropolitan"/>
    <n v="11"/>
    <n v="2016"/>
  </r>
  <r>
    <d v="2016-11-30T00:00:00"/>
    <n v="890000"/>
    <x v="1"/>
    <s v="Best Bricks"/>
    <x v="1"/>
    <n v="3016"/>
    <n v="3"/>
    <n v="1"/>
    <n v="3"/>
    <n v="0"/>
    <n v="1980"/>
    <s v="2/20 Victoria St"/>
    <s v="Williamstown"/>
    <s v="Hobsons Bay"/>
    <s v="Western Metropolitan"/>
    <n v="11"/>
    <n v="2016"/>
  </r>
  <r>
    <d v="2016-11-30T00:00:00"/>
    <n v="635000"/>
    <x v="2"/>
    <s v="Cunninghams"/>
    <x v="0"/>
    <n v="3163"/>
    <n v="2"/>
    <n v="2"/>
    <n v="1"/>
    <n v="81"/>
    <m/>
    <s v="2/4 Hinton Rd"/>
    <s v="Glen Huntly"/>
    <s v="Glen Eira"/>
    <s v="Southern Metropolitan"/>
    <n v="11"/>
    <n v="2016"/>
  </r>
  <r>
    <d v="2016-11-30T00:00:00"/>
    <n v="1311000"/>
    <x v="0"/>
    <s v="Jones and Jones"/>
    <x v="1"/>
    <n v="3204"/>
    <n v="3"/>
    <n v="2"/>
    <n v="2"/>
    <n v="592"/>
    <m/>
    <s v="14 Sandra Gr"/>
    <s v="Bentleigh"/>
    <s v="Glen Eira"/>
    <s v="Southern Metropolitan"/>
    <n v="11"/>
    <n v="2016"/>
  </r>
  <r>
    <d v="2016-11-30T00:00:00"/>
    <n v="470000"/>
    <x v="1"/>
    <s v="Jones and Jones"/>
    <x v="1"/>
    <n v="3071"/>
    <n v="2"/>
    <n v="1"/>
    <n v="1"/>
    <n v="0"/>
    <n v="1970"/>
    <s v="4/73 Flinders St"/>
    <s v="Thornbury"/>
    <s v="Darebin"/>
    <s v="Northern Metropolitan"/>
    <n v="11"/>
    <n v="2016"/>
  </r>
  <r>
    <d v="2016-11-30T00:00:00"/>
    <n v="498000"/>
    <x v="0"/>
    <s v="Property Barons"/>
    <x v="1"/>
    <n v="3073"/>
    <n v="2"/>
    <n v="1"/>
    <n v="3"/>
    <n v="310"/>
    <m/>
    <s v="1/33 McComas St"/>
    <s v="Reservoir"/>
    <s v="Darebin"/>
    <s v="Northern Metropolitan"/>
    <n v="11"/>
    <n v="2016"/>
  </r>
  <r>
    <d v="2016-11-30T00:00:00"/>
    <n v="545000"/>
    <x v="1"/>
    <s v="Jones and Jones"/>
    <x v="1"/>
    <n v="3122"/>
    <n v="2"/>
    <n v="1"/>
    <n v="1"/>
    <n v="0"/>
    <n v="2004"/>
    <s v="3/185 Auburn Rd"/>
    <s v="Hawthorn"/>
    <s v="Boroondara"/>
    <s v="Southern Metropolitan"/>
    <n v="11"/>
    <n v="2016"/>
  </r>
  <r>
    <d v="2016-11-30T00:00:00"/>
    <n v="1780000"/>
    <x v="0"/>
    <s v="Flanders &amp; Fish"/>
    <x v="1"/>
    <n v="3124"/>
    <n v="3"/>
    <n v="1"/>
    <n v="1"/>
    <n v="769"/>
    <n v="1930"/>
    <s v="6 Gavan St"/>
    <s v="Camberwell"/>
    <s v="Boroondara"/>
    <s v="Southern Metropolitan"/>
    <n v="11"/>
    <n v="2016"/>
  </r>
  <r>
    <d v="2016-11-30T00:00:00"/>
    <n v="2003000"/>
    <x v="0"/>
    <s v="Jones and Jones"/>
    <x v="1"/>
    <n v="3127"/>
    <n v="4"/>
    <n v="2"/>
    <n v="1"/>
    <n v="383"/>
    <n v="1880"/>
    <s v="54 Croydon Rd"/>
    <s v="Surrey Hills"/>
    <s v="Boroondara"/>
    <s v="Southern Metropolitan"/>
    <n v="11"/>
    <n v="2016"/>
  </r>
  <r>
    <d v="2016-11-30T00:00:00"/>
    <n v="1620000"/>
    <x v="0"/>
    <s v="Jones and Jones"/>
    <x v="0"/>
    <n v="3188"/>
    <n v="3"/>
    <n v="1"/>
    <n v="2"/>
    <n v="783"/>
    <m/>
    <s v="26 Teddington Rd"/>
    <s v="Hampton"/>
    <s v="Bayside"/>
    <s v="Southern Metropolitan"/>
    <n v="11"/>
    <n v="2016"/>
  </r>
  <r>
    <d v="2016-11-30T00:00:00"/>
    <n v="1755000"/>
    <x v="0"/>
    <s v="Zimmerman"/>
    <x v="0"/>
    <n v="3187"/>
    <n v="4"/>
    <n v="2"/>
    <n v="2"/>
    <n v="0"/>
    <m/>
    <s v="30 Studley Rd"/>
    <s v="Brighton East"/>
    <s v="Bayside"/>
    <s v="Southern Metropolitan"/>
    <n v="11"/>
    <n v="2016"/>
  </r>
  <r>
    <d v="2016-11-30T00:00:00"/>
    <n v="2050000"/>
    <x v="0"/>
    <s v="Zimmerman"/>
    <x v="0"/>
    <n v="3187"/>
    <n v="5"/>
    <n v="3"/>
    <n v="3"/>
    <n v="669"/>
    <n v="1970"/>
    <s v="7 Tuxen Ct"/>
    <s v="Brighton East"/>
    <s v="Bayside"/>
    <s v="Southern Metropolitan"/>
    <n v="11"/>
    <n v="2016"/>
  </r>
  <r>
    <d v="2016-11-30T00:00:00"/>
    <n v="501500"/>
    <x v="0"/>
    <s v="Cunninghams"/>
    <x v="1"/>
    <n v="3081"/>
    <n v="2"/>
    <n v="1"/>
    <n v="2"/>
    <n v="538"/>
    <m/>
    <s v="253 Liberty Pde"/>
    <s v="Heidelberg West"/>
    <s v="Banyule"/>
    <s v="Eastern Metropolitan"/>
    <n v="11"/>
    <n v="2016"/>
  </r>
  <r>
    <d v="2016-11-30T00:00:00"/>
    <n v="1720000"/>
    <x v="0"/>
    <s v="Property Barons"/>
    <x v="1"/>
    <n v="3084"/>
    <n v="4"/>
    <n v="4"/>
    <n v="2"/>
    <n v="1215"/>
    <m/>
    <s v="14 Milford Gr"/>
    <s v="Rosanna"/>
    <s v="Banyule"/>
    <s v="Eastern Metropolitan"/>
    <n v="11"/>
    <n v="2016"/>
  </r>
  <r>
    <d v="2016-12-01T00:00:00"/>
    <n v="1500000"/>
    <x v="0"/>
    <s v="Cunninghams"/>
    <x v="0"/>
    <n v="3128"/>
    <n v="3"/>
    <n v="1"/>
    <n v="2"/>
    <n v="664"/>
    <n v="1930"/>
    <s v="22 William St"/>
    <s v="Box Hill"/>
    <s v="Whitehorse"/>
    <s v="Eastern Metropolitan"/>
    <n v="12"/>
    <n v="2016"/>
  </r>
  <r>
    <d v="2016-12-01T00:00:00"/>
    <n v="2350000"/>
    <x v="0"/>
    <s v="Flanders &amp; Fish"/>
    <x v="0"/>
    <n v="3127"/>
    <n v="6"/>
    <n v="3"/>
    <n v="3"/>
    <n v="2026"/>
    <m/>
    <s v="40 Zetland Rd"/>
    <s v="Mont Albert"/>
    <s v="Whitehorse"/>
    <s v="Eastern Metropolitan"/>
    <n v="12"/>
    <n v="2016"/>
  </r>
  <r>
    <d v="2016-12-01T00:00:00"/>
    <n v="310000"/>
    <x v="1"/>
    <s v="Jones and Jones"/>
    <x v="0"/>
    <n v="3141"/>
    <n v="1"/>
    <n v="1"/>
    <n v="1"/>
    <n v="0"/>
    <n v="1950"/>
    <s v="12/219 Williams Rd"/>
    <s v="South Yarra"/>
    <s v="Stonnington"/>
    <s v="Southern Metropolitan"/>
    <n v="12"/>
    <n v="2016"/>
  </r>
  <r>
    <d v="2016-12-01T00:00:00"/>
    <n v="380000"/>
    <x v="1"/>
    <s v="Cunninghams"/>
    <x v="0"/>
    <n v="3142"/>
    <n v="2"/>
    <n v="1"/>
    <n v="1"/>
    <n v="0"/>
    <m/>
    <s v="27/789 Malvern Rd"/>
    <s v="Toorak"/>
    <s v="Stonnington"/>
    <s v="Southern Metropolitan"/>
    <n v="12"/>
    <n v="2016"/>
  </r>
  <r>
    <d v="2016-12-01T00:00:00"/>
    <n v="546000"/>
    <x v="1"/>
    <s v="SJ"/>
    <x v="1"/>
    <n v="3142"/>
    <n v="1"/>
    <n v="1"/>
    <n v="1"/>
    <n v="1677"/>
    <m/>
    <s v="16/3 Tahara Rd"/>
    <s v="Toorak"/>
    <s v="Stonnington"/>
    <s v="Southern Metropolitan"/>
    <n v="12"/>
    <n v="2016"/>
  </r>
  <r>
    <d v="2016-12-01T00:00:00"/>
    <n v="940000"/>
    <x v="0"/>
    <s v="Cunninghams"/>
    <x v="1"/>
    <n v="3032"/>
    <n v="3"/>
    <n v="1"/>
    <n v="2"/>
    <n v="298"/>
    <n v="1920"/>
    <s v="30 Rothwell St"/>
    <s v="Ascot Vale"/>
    <s v="Moonee Valley"/>
    <s v="Western Metropolitan"/>
    <n v="12"/>
    <n v="2016"/>
  </r>
  <r>
    <d v="2016-12-01T00:00:00"/>
    <n v="1435000"/>
    <x v="0"/>
    <s v="Cunninghams"/>
    <x v="1"/>
    <n v="3032"/>
    <n v="3"/>
    <n v="2"/>
    <n v="2"/>
    <n v="532"/>
    <n v="1950"/>
    <s v="8 Pentland St"/>
    <s v="Ascot Vale"/>
    <s v="Moonee Valley"/>
    <s v="Western Metropolitan"/>
    <n v="12"/>
    <n v="2016"/>
  </r>
  <r>
    <d v="2016-12-01T00:00:00"/>
    <n v="721000"/>
    <x v="0"/>
    <s v="Flanders &amp; Fish"/>
    <x v="1"/>
    <n v="3012"/>
    <n v="3"/>
    <n v="2"/>
    <n v="1"/>
    <n v="239"/>
    <n v="1955"/>
    <s v="7 Wallace St"/>
    <s v="Maidstone"/>
    <s v="Maribyrnong"/>
    <s v="Western Metropolitan"/>
    <n v="12"/>
    <n v="2016"/>
  </r>
  <r>
    <d v="2016-12-01T00:00:00"/>
    <n v="725000"/>
    <x v="0"/>
    <s v="Cunninghams"/>
    <x v="0"/>
    <n v="3012"/>
    <n v="3"/>
    <n v="1"/>
    <n v="2"/>
    <n v="305"/>
    <m/>
    <s v="29 Rosamond Rd"/>
    <s v="Maidstone"/>
    <s v="Maribyrnong"/>
    <s v="Western Metropolitan"/>
    <n v="12"/>
    <n v="2016"/>
  </r>
  <r>
    <d v="2016-12-01T00:00:00"/>
    <n v="670000"/>
    <x v="2"/>
    <s v="Sanders"/>
    <x v="0"/>
    <n v="3165"/>
    <n v="3"/>
    <n v="1"/>
    <n v="2"/>
    <n v="233"/>
    <m/>
    <s v="2 Sanicki Ct"/>
    <s v="Bentleigh East"/>
    <s v="Glen Eira"/>
    <s v="Southern Metropolitan"/>
    <n v="12"/>
    <n v="2016"/>
  </r>
  <r>
    <d v="2016-12-01T00:00:00"/>
    <n v="775000"/>
    <x v="0"/>
    <s v="Cunninghams"/>
    <x v="1"/>
    <n v="3072"/>
    <n v="2"/>
    <n v="1"/>
    <n v="1"/>
    <n v="521"/>
    <m/>
    <s v="6 Emerald St"/>
    <s v="Preston"/>
    <s v="Darebin"/>
    <s v="Northern Metropolitan"/>
    <n v="12"/>
    <n v="2016"/>
  </r>
  <r>
    <d v="2016-12-01T00:00:00"/>
    <n v="820000"/>
    <x v="0"/>
    <s v="Metro Ladder"/>
    <x v="0"/>
    <n v="3073"/>
    <n v="5"/>
    <n v="2"/>
    <n v="2"/>
    <n v="737"/>
    <m/>
    <s v="17 Steane St"/>
    <s v="Reservoir"/>
    <s v="Darebin"/>
    <s v="Northern Metropolitan"/>
    <n v="12"/>
    <n v="2016"/>
  </r>
  <r>
    <d v="2016-12-01T00:00:00"/>
    <n v="1135000"/>
    <x v="0"/>
    <s v="Cunninghams"/>
    <x v="1"/>
    <n v="3071"/>
    <n v="3"/>
    <n v="1"/>
    <n v="1"/>
    <n v="294"/>
    <m/>
    <s v="52 Gooch St"/>
    <s v="Thornbury"/>
    <s v="Darebin"/>
    <s v="Northern Metropolitan"/>
    <n v="12"/>
    <n v="2016"/>
  </r>
  <r>
    <d v="2016-12-01T00:00:00"/>
    <n v="1200000"/>
    <x v="0"/>
    <s v="Cunninghams"/>
    <x v="1"/>
    <n v="3072"/>
    <n v="3"/>
    <n v="1"/>
    <n v="1"/>
    <n v="847"/>
    <n v="1965"/>
    <s v="22 Furzer St"/>
    <s v="Preston"/>
    <s v="Darebin"/>
    <s v="Northern Metropolitan"/>
    <n v="12"/>
    <n v="2016"/>
  </r>
  <r>
    <d v="2016-12-01T00:00:00"/>
    <n v="670000"/>
    <x v="0"/>
    <s v="Best Bricks"/>
    <x v="1"/>
    <n v="3020"/>
    <n v="3"/>
    <n v="1"/>
    <n v="2"/>
    <n v="532"/>
    <m/>
    <s v="4 Garnet St"/>
    <s v="Sunshine North"/>
    <s v="Brimbank"/>
    <s v="Western Metropolitan"/>
    <n v="12"/>
    <n v="2016"/>
  </r>
  <r>
    <d v="2016-12-01T00:00:00"/>
    <n v="655000"/>
    <x v="1"/>
    <s v="Metro Ladder"/>
    <x v="1"/>
    <n v="3122"/>
    <n v="2"/>
    <n v="1"/>
    <n v="1"/>
    <n v="0"/>
    <n v="1960"/>
    <s v="9/63 Berkeley St"/>
    <s v="Hawthorn"/>
    <s v="Boroondara"/>
    <s v="Southern Metropolitan"/>
    <n v="12"/>
    <n v="2016"/>
  </r>
  <r>
    <d v="2016-12-01T00:00:00"/>
    <n v="729000"/>
    <x v="1"/>
    <s v="Property Barons"/>
    <x v="1"/>
    <n v="3124"/>
    <n v="2"/>
    <n v="1"/>
    <n v="1"/>
    <n v="137"/>
    <n v="1970"/>
    <s v="4/2 Callanish Rd"/>
    <s v="Camberwell"/>
    <s v="Boroondara"/>
    <s v="Southern Metropolitan"/>
    <n v="12"/>
    <n v="2016"/>
  </r>
  <r>
    <d v="2016-12-01T00:00:00"/>
    <n v="730000"/>
    <x v="2"/>
    <s v="Zimmerman"/>
    <x v="0"/>
    <n v="3101"/>
    <n v="3"/>
    <n v="2"/>
    <n v="2"/>
    <n v="0"/>
    <m/>
    <s v="157 Wiltshire Dr"/>
    <s v="Kew"/>
    <s v="Boroondara"/>
    <s v="Southern Metropolitan"/>
    <n v="12"/>
    <n v="2016"/>
  </r>
  <r>
    <d v="2016-12-01T00:00:00"/>
    <n v="2950000"/>
    <x v="0"/>
    <s v="Flanders &amp; Fish"/>
    <x v="1"/>
    <n v="3146"/>
    <n v="4"/>
    <n v="2"/>
    <n v="2"/>
    <n v="1485"/>
    <n v="1966"/>
    <s v="15 Yeovil Rd"/>
    <s v="Glen Iris"/>
    <s v="Boroondara"/>
    <s v="Southern Metropolitan"/>
    <n v="12"/>
    <n v="2016"/>
  </r>
  <r>
    <d v="2016-12-01T00:00:00"/>
    <n v="4000000"/>
    <x v="0"/>
    <s v="Jones and Jones"/>
    <x v="0"/>
    <n v="3103"/>
    <n v="6"/>
    <n v="4"/>
    <n v="7"/>
    <n v="2051"/>
    <n v="1935"/>
    <s v="349 Union Rd"/>
    <s v="Balwyn"/>
    <s v="Boroondara"/>
    <s v="Southern Metropolitan"/>
    <n v="12"/>
    <n v="2016"/>
  </r>
  <r>
    <d v="2016-12-01T00:00:00"/>
    <n v="1830000"/>
    <x v="0"/>
    <s v="Maxwells"/>
    <x v="1"/>
    <n v="3186"/>
    <n v="4"/>
    <n v="2"/>
    <n v="2"/>
    <n v="436"/>
    <m/>
    <s v="152A Cochrane St"/>
    <s v="Brighton"/>
    <s v="Bayside"/>
    <s v="Southern Metropolitan"/>
    <n v="12"/>
    <n v="2016"/>
  </r>
  <r>
    <d v="2016-12-01T00:00:00"/>
    <n v="3207000"/>
    <x v="0"/>
    <s v="Metro Ladder"/>
    <x v="1"/>
    <n v="3187"/>
    <n v="5"/>
    <n v="5"/>
    <n v="3"/>
    <n v="1561"/>
    <n v="1969"/>
    <s v="92 Thomas St"/>
    <s v="Brighton East"/>
    <s v="Bayside"/>
    <s v="Southern Metropolitan"/>
    <n v="12"/>
    <n v="2016"/>
  </r>
  <r>
    <d v="2016-12-01T00:00:00"/>
    <n v="450000"/>
    <x v="1"/>
    <s v="Property Barons"/>
    <x v="1"/>
    <n v="3079"/>
    <n v="2"/>
    <n v="1"/>
    <n v="1"/>
    <n v="0"/>
    <m/>
    <s v="1/100 St Elmo Rd"/>
    <s v="Ivanhoe"/>
    <s v="Banyule"/>
    <s v="Eastern Metropolitan"/>
    <n v="12"/>
    <n v="2016"/>
  </r>
  <r>
    <d v="2016-12-02T00:00:00"/>
    <n v="620000"/>
    <x v="1"/>
    <s v="Cunninghams"/>
    <x v="0"/>
    <n v="3143"/>
    <n v="2"/>
    <n v="1"/>
    <n v="1"/>
    <n v="0"/>
    <n v="1970"/>
    <s v="12/41 Kooyong Rd"/>
    <s v="Armadale"/>
    <s v="Stonnington"/>
    <s v="Southern Metropolitan"/>
    <n v="12"/>
    <n v="2016"/>
  </r>
  <r>
    <d v="2016-12-02T00:00:00"/>
    <n v="5500000"/>
    <x v="0"/>
    <s v="Cunninghams"/>
    <x v="0"/>
    <n v="3142"/>
    <n v="4"/>
    <n v="3"/>
    <n v="2"/>
    <n v="691"/>
    <n v="2000"/>
    <s v="10 Myoora Rd"/>
    <s v="Toorak"/>
    <s v="Stonnington"/>
    <s v="Southern Metropolitan"/>
    <n v="12"/>
    <n v="2016"/>
  </r>
  <r>
    <d v="2016-12-02T00:00:00"/>
    <n v="825000"/>
    <x v="1"/>
    <s v="Best Bricks"/>
    <x v="1"/>
    <n v="3184"/>
    <n v="2"/>
    <n v="1"/>
    <n v="2"/>
    <n v="0"/>
    <n v="1930"/>
    <s v="5/3 Ruskin St"/>
    <s v="Elwood"/>
    <s v="Port Phillip"/>
    <s v="Southern Metropolitan"/>
    <n v="12"/>
    <n v="2016"/>
  </r>
  <r>
    <d v="2016-12-02T00:00:00"/>
    <n v="681000"/>
    <x v="0"/>
    <s v="Metro Ladder"/>
    <x v="1"/>
    <n v="3060"/>
    <n v="3"/>
    <n v="2"/>
    <n v="4"/>
    <n v="587"/>
    <n v="1970"/>
    <s v="101 Denys St"/>
    <s v="Fawkner"/>
    <s v="Moreland"/>
    <s v="Northern Metropolitan"/>
    <n v="12"/>
    <n v="2016"/>
  </r>
  <r>
    <d v="2016-12-02T00:00:00"/>
    <n v="687000"/>
    <x v="2"/>
    <s v="Cunninghams"/>
    <x v="1"/>
    <n v="3058"/>
    <n v="3"/>
    <n v="1"/>
    <n v="1"/>
    <n v="116"/>
    <n v="1995"/>
    <s v="3/117 Gordon St"/>
    <s v="Coburg"/>
    <s v="Moreland"/>
    <s v="Northern Metropolitan"/>
    <n v="12"/>
    <n v="2016"/>
  </r>
  <r>
    <d v="2016-12-02T00:00:00"/>
    <n v="770000"/>
    <x v="0"/>
    <s v="Flanders &amp; Fish"/>
    <x v="1"/>
    <n v="3046"/>
    <n v="3"/>
    <n v="1"/>
    <n v="2"/>
    <n v="700"/>
    <m/>
    <s v="4 Thames St"/>
    <s v="Hadfield"/>
    <s v="Moreland"/>
    <s v="Northern Metropolitan"/>
    <n v="12"/>
    <n v="2016"/>
  </r>
  <r>
    <d v="2016-12-02T00:00:00"/>
    <n v="1065000"/>
    <x v="0"/>
    <s v="Melbourne Homes"/>
    <x v="1"/>
    <n v="3039"/>
    <n v="3"/>
    <n v="1"/>
    <n v="1"/>
    <n v="395"/>
    <m/>
    <s v="36 Primrose St"/>
    <s v="Moonee Ponds"/>
    <s v="Moonee Valley"/>
    <s v="Western Metropolitan"/>
    <n v="12"/>
    <n v="2016"/>
  </r>
  <r>
    <d v="2016-12-02T00:00:00"/>
    <n v="1110000"/>
    <x v="0"/>
    <s v="Cunninghams"/>
    <x v="0"/>
    <n v="3032"/>
    <n v="4"/>
    <n v="2"/>
    <n v="1"/>
    <n v="349"/>
    <n v="1920"/>
    <s v="32 Geddes St"/>
    <s v="Ascot Vale"/>
    <s v="Moonee Valley"/>
    <s v="Western Metropolitan"/>
    <n v="12"/>
    <n v="2016"/>
  </r>
  <r>
    <d v="2016-12-02T00:00:00"/>
    <n v="1361500"/>
    <x v="0"/>
    <s v="Flanders &amp; Fish"/>
    <x v="1"/>
    <n v="3039"/>
    <n v="4"/>
    <n v="1"/>
    <n v="2"/>
    <n v="453"/>
    <n v="1920"/>
    <s v="61 Steele St"/>
    <s v="Moonee Ponds"/>
    <s v="Moonee Valley"/>
    <s v="Western Metropolitan"/>
    <n v="12"/>
    <n v="2016"/>
  </r>
  <r>
    <d v="2016-12-02T00:00:00"/>
    <n v="2405000"/>
    <x v="0"/>
    <s v="Cunninghams"/>
    <x v="1"/>
    <n v="3039"/>
    <n v="5"/>
    <n v="2"/>
    <n v="1"/>
    <n v="0"/>
    <m/>
    <s v="12 Chaucer St"/>
    <s v="Moonee Ponds"/>
    <s v="Moonee Valley"/>
    <s v="Western Metropolitan"/>
    <n v="12"/>
    <n v="2016"/>
  </r>
  <r>
    <d v="2016-12-02T00:00:00"/>
    <n v="1485000"/>
    <x v="0"/>
    <s v="Jones and Jones"/>
    <x v="1"/>
    <n v="3125"/>
    <n v="4"/>
    <n v="2"/>
    <n v="2"/>
    <n v="662"/>
    <m/>
    <s v="2 Octavia Ct"/>
    <s v="Burwood"/>
    <s v="Monash"/>
    <s v="Southern Metropolitan"/>
    <n v="12"/>
    <n v="2016"/>
  </r>
  <r>
    <d v="2016-12-02T00:00:00"/>
    <n v="555000"/>
    <x v="1"/>
    <s v="Melbourne Homes"/>
    <x v="1"/>
    <n v="3141"/>
    <n v="1"/>
    <n v="1"/>
    <n v="1"/>
    <n v="630"/>
    <m/>
    <s v="8/57 Adams St"/>
    <s v="South Yarra"/>
    <s v="Melbourne"/>
    <s v="Southern Metropolitan"/>
    <n v="12"/>
    <n v="2016"/>
  </r>
  <r>
    <d v="2016-12-02T00:00:00"/>
    <n v="720000"/>
    <x v="1"/>
    <s v="Property Barons"/>
    <x v="1"/>
    <n v="3051"/>
    <n v="2"/>
    <n v="2"/>
    <n v="1"/>
    <n v="0"/>
    <n v="1998"/>
    <s v="4/175 Chetwynd St"/>
    <s v="North Melbourne"/>
    <s v="Melbourne"/>
    <s v="Northern Metropolitan"/>
    <n v="12"/>
    <n v="2016"/>
  </r>
  <r>
    <d v="2016-12-02T00:00:00"/>
    <n v="975000"/>
    <x v="0"/>
    <s v="Flanders &amp; Fish"/>
    <x v="1"/>
    <n v="3107"/>
    <n v="4"/>
    <n v="2"/>
    <n v="2"/>
    <n v="953"/>
    <m/>
    <s v="1 Beacon Ct"/>
    <s v="Templestowe Lower"/>
    <s v="Manningham"/>
    <s v="Eastern Metropolitan"/>
    <n v="12"/>
    <n v="2016"/>
  </r>
  <r>
    <d v="2016-12-02T00:00:00"/>
    <n v="1050000"/>
    <x v="0"/>
    <s v="Flanders &amp; Fish"/>
    <x v="0"/>
    <n v="3105"/>
    <n v="3"/>
    <n v="2"/>
    <n v="1"/>
    <n v="728"/>
    <n v="1965"/>
    <s v="8 Vera St"/>
    <s v="Bulleen"/>
    <s v="Manningham"/>
    <s v="Eastern Metropolitan"/>
    <n v="12"/>
    <n v="2016"/>
  </r>
  <r>
    <d v="2016-12-02T00:00:00"/>
    <n v="1090000"/>
    <x v="0"/>
    <s v="Jones and Jones"/>
    <x v="0"/>
    <n v="3189"/>
    <n v="3"/>
    <n v="2"/>
    <n v="2"/>
    <n v="784"/>
    <n v="1960"/>
    <s v="7 Barbara St"/>
    <s v="Moorabbin"/>
    <s v="Kingston"/>
    <s v="Southern Metropolitan"/>
    <n v="12"/>
    <n v="2016"/>
  </r>
  <r>
    <d v="2016-12-02T00:00:00"/>
    <n v="935000"/>
    <x v="2"/>
    <s v="Metro Ladder"/>
    <x v="1"/>
    <n v="3165"/>
    <n v="3"/>
    <n v="2"/>
    <n v="2"/>
    <n v="230"/>
    <n v="2012"/>
    <s v="14 Charles St"/>
    <s v="Bentleigh East"/>
    <s v="Glen Eira"/>
    <s v="Southern Metropolitan"/>
    <n v="12"/>
    <n v="2016"/>
  </r>
  <r>
    <d v="2016-12-02T00:00:00"/>
    <n v="1550000"/>
    <x v="0"/>
    <s v="Maxwells"/>
    <x v="1"/>
    <n v="3165"/>
    <n v="3"/>
    <n v="1"/>
    <n v="1"/>
    <n v="581"/>
    <m/>
    <s v="18 May St"/>
    <s v="Bentleigh East"/>
    <s v="Glen Eira"/>
    <s v="Southern Metropolitan"/>
    <n v="12"/>
    <n v="2016"/>
  </r>
  <r>
    <d v="2016-12-02T00:00:00"/>
    <n v="380000"/>
    <x v="0"/>
    <s v="Flanders &amp; Fish"/>
    <x v="1"/>
    <n v="3073"/>
    <n v="2"/>
    <n v="1"/>
    <n v="1"/>
    <n v="159"/>
    <n v="1990"/>
    <s v="66 Elinda Pl"/>
    <s v="Reservoir"/>
    <s v="Darebin"/>
    <s v="Northern Metropolitan"/>
    <n v="12"/>
    <n v="2016"/>
  </r>
  <r>
    <d v="2016-12-02T00:00:00"/>
    <n v="751000"/>
    <x v="0"/>
    <s v="Cunninghams"/>
    <x v="1"/>
    <n v="3073"/>
    <n v="3"/>
    <n v="1"/>
    <n v="2"/>
    <n v="604"/>
    <n v="1940"/>
    <s v="15 Berwick St"/>
    <s v="Reservoir"/>
    <s v="Darebin"/>
    <s v="Northern Metropolitan"/>
    <n v="12"/>
    <n v="2016"/>
  </r>
  <r>
    <d v="2016-12-02T00:00:00"/>
    <n v="887000"/>
    <x v="0"/>
    <s v="Cunninghams"/>
    <x v="1"/>
    <n v="3071"/>
    <n v="3"/>
    <n v="2"/>
    <n v="2"/>
    <n v="540"/>
    <n v="1935"/>
    <s v="51 Alston St"/>
    <s v="Thornbury"/>
    <s v="Darebin"/>
    <s v="Northern Metropolitan"/>
    <n v="12"/>
    <n v="2016"/>
  </r>
  <r>
    <d v="2016-12-02T00:00:00"/>
    <n v="910000"/>
    <x v="0"/>
    <s v="Metro Ladder"/>
    <x v="0"/>
    <n v="3072"/>
    <n v="4"/>
    <n v="1"/>
    <n v="1"/>
    <n v="582"/>
    <m/>
    <s v="34 Dean St"/>
    <s v="Preston"/>
    <s v="Darebin"/>
    <s v="Northern Metropolitan"/>
    <n v="12"/>
    <n v="2016"/>
  </r>
  <r>
    <d v="2016-12-02T00:00:00"/>
    <n v="625000"/>
    <x v="0"/>
    <s v="Property Barons"/>
    <x v="1"/>
    <n v="3020"/>
    <n v="3"/>
    <n v="1"/>
    <n v="1"/>
    <n v="203"/>
    <n v="1950"/>
    <s v="11 Thomson St"/>
    <s v="Sunshine"/>
    <s v="Brimbank"/>
    <s v="Western Metropolitan"/>
    <n v="12"/>
    <n v="2016"/>
  </r>
  <r>
    <d v="2016-12-02T00:00:00"/>
    <n v="956000"/>
    <x v="1"/>
    <s v="Jones and Jones"/>
    <x v="1"/>
    <n v="3122"/>
    <n v="3"/>
    <n v="2"/>
    <n v="2"/>
    <n v="189"/>
    <m/>
    <s v="1/185 Auburn Rd"/>
    <s v="Hawthorn"/>
    <s v="Boroondara"/>
    <s v="Southern Metropolitan"/>
    <n v="12"/>
    <n v="2016"/>
  </r>
  <r>
    <d v="2016-12-02T00:00:00"/>
    <n v="1507000"/>
    <x v="0"/>
    <s v="Jones and Jones"/>
    <x v="1"/>
    <n v="3101"/>
    <n v="2"/>
    <n v="1"/>
    <n v="2"/>
    <n v="667"/>
    <m/>
    <s v="76 Walpole St"/>
    <s v="Kew"/>
    <s v="Boroondara"/>
    <s v="Southern Metropolitan"/>
    <n v="12"/>
    <n v="2016"/>
  </r>
  <r>
    <d v="2016-12-02T00:00:00"/>
    <n v="1800000"/>
    <x v="0"/>
    <s v="Jones and Jones"/>
    <x v="1"/>
    <n v="3126"/>
    <n v="3"/>
    <n v="2"/>
    <n v="2"/>
    <n v="316"/>
    <n v="1986"/>
    <s v="1/29 Logan St"/>
    <s v="Canterbury"/>
    <s v="Boroondara"/>
    <s v="Southern Metropolitan"/>
    <n v="12"/>
    <n v="2016"/>
  </r>
  <r>
    <d v="2016-12-02T00:00:00"/>
    <n v="1900000"/>
    <x v="0"/>
    <s v="Flanders &amp; Fish"/>
    <x v="0"/>
    <n v="3104"/>
    <n v="4"/>
    <n v="2"/>
    <n v="2"/>
    <n v="642"/>
    <n v="1955"/>
    <s v="30 Hood St"/>
    <s v="Balwyn North"/>
    <s v="Boroondara"/>
    <s v="Southern Metropolitan"/>
    <n v="12"/>
    <n v="2016"/>
  </r>
  <r>
    <d v="2016-12-02T00:00:00"/>
    <n v="4000000"/>
    <x v="0"/>
    <s v="Zimmerman"/>
    <x v="0"/>
    <n v="3103"/>
    <n v="5"/>
    <n v="4"/>
    <n v="3"/>
    <n v="1437"/>
    <m/>
    <s v="8 Raynes St"/>
    <s v="Balwyn"/>
    <s v="Boroondara"/>
    <s v="Southern Metropolitan"/>
    <n v="12"/>
    <n v="2016"/>
  </r>
  <r>
    <d v="2016-12-02T00:00:00"/>
    <n v="3775000"/>
    <x v="0"/>
    <s v="Jones and Jones"/>
    <x v="1"/>
    <n v="3186"/>
    <n v="4"/>
    <n v="3"/>
    <n v="2"/>
    <n v="745"/>
    <m/>
    <s v="20 Victoria St"/>
    <s v="Brighton"/>
    <s v="Bayside"/>
    <s v="Southern Metropolitan"/>
    <n v="12"/>
    <n v="2016"/>
  </r>
  <r>
    <d v="2016-12-02T00:00:00"/>
    <n v="1400000"/>
    <x v="0"/>
    <s v="Property Barons"/>
    <x v="1"/>
    <n v="3084"/>
    <n v="3"/>
    <n v="1"/>
    <n v="1"/>
    <n v="827"/>
    <n v="1952"/>
    <s v="14 Adamson St"/>
    <s v="Heidelberg"/>
    <s v="Banyule"/>
    <s v="Eastern Metropolitan"/>
    <n v="12"/>
    <n v="2016"/>
  </r>
  <r>
    <d v="2016-12-02T00:00:00"/>
    <n v="3850000"/>
    <x v="0"/>
    <s v="Property Barons"/>
    <x v="0"/>
    <n v="3079"/>
    <n v="5"/>
    <n v="4"/>
    <n v="2"/>
    <n v="2064"/>
    <n v="1951"/>
    <s v="271 The Boulevard"/>
    <s v="Ivanhoe East"/>
    <s v="Banyule"/>
    <s v="Eastern Metropolitan"/>
    <n v="12"/>
    <n v="2016"/>
  </r>
  <r>
    <d v="2016-12-03T00:00:00"/>
    <n v="1195000"/>
    <x v="0"/>
    <s v="Jones and Jones"/>
    <x v="0"/>
    <n v="3067"/>
    <n v="3"/>
    <n v="2"/>
    <n v="1"/>
    <n v="120"/>
    <n v="1998"/>
    <s v="45 Yarra St"/>
    <s v="Abbotsford"/>
    <s v="Yarra"/>
    <s v="Northern Metropolitan"/>
    <n v="12"/>
    <n v="2016"/>
  </r>
  <r>
    <d v="2016-12-03T00:00:00"/>
    <n v="1435000"/>
    <x v="0"/>
    <s v="Zimmerman"/>
    <x v="1"/>
    <n v="3142"/>
    <n v="3"/>
    <n v="1"/>
    <n v="0"/>
    <n v="889"/>
    <n v="1943"/>
    <s v="1/3 Glover Ct"/>
    <s v="Toorak"/>
    <s v="Stonnington"/>
    <s v="Southern Metropolitan"/>
    <n v="12"/>
    <n v="2016"/>
  </r>
  <r>
    <d v="2016-12-03T00:00:00"/>
    <n v="1650000"/>
    <x v="0"/>
    <s v="Jones and Jones"/>
    <x v="1"/>
    <n v="3181"/>
    <n v="3"/>
    <n v="3"/>
    <n v="1"/>
    <n v="209"/>
    <m/>
    <s v="116 Charles St"/>
    <s v="Prahran"/>
    <s v="Stonnington"/>
    <s v="Southern Metropolitan"/>
    <n v="12"/>
    <n v="2016"/>
  </r>
  <r>
    <d v="2016-12-03T00:00:00"/>
    <n v="2025000"/>
    <x v="0"/>
    <s v="SJ"/>
    <x v="0"/>
    <n v="3142"/>
    <n v="4"/>
    <n v="2"/>
    <n v="2"/>
    <n v="237"/>
    <m/>
    <s v="28 Church St"/>
    <s v="Toorak"/>
    <s v="Stonnington"/>
    <s v="Southern Metropolitan"/>
    <n v="12"/>
    <n v="2016"/>
  </r>
  <r>
    <d v="2016-12-03T00:00:00"/>
    <n v="1322500"/>
    <x v="0"/>
    <s v="Sanders"/>
    <x v="1"/>
    <n v="3206"/>
    <n v="2"/>
    <n v="1"/>
    <n v="0"/>
    <n v="149"/>
    <n v="1890"/>
    <s v="65 Graham St"/>
    <s v="Albert Park"/>
    <s v="Port Phillip"/>
    <s v="Southern Metropolitan"/>
    <n v="12"/>
    <n v="2016"/>
  </r>
  <r>
    <d v="2016-12-03T00:00:00"/>
    <n v="636500"/>
    <x v="0"/>
    <s v="Jones and Jones"/>
    <x v="1"/>
    <n v="3032"/>
    <n v="2"/>
    <n v="1"/>
    <n v="1"/>
    <n v="0"/>
    <m/>
    <s v="2/78 Ormond Rd"/>
    <s v="Ascot Vale"/>
    <s v="Moonee Valley"/>
    <s v="Western Metropolitan"/>
    <n v="12"/>
    <n v="2016"/>
  </r>
  <r>
    <d v="2016-12-03T00:00:00"/>
    <n v="765000"/>
    <x v="0"/>
    <s v="Jones and Jones"/>
    <x v="1"/>
    <n v="3042"/>
    <n v="4"/>
    <n v="1"/>
    <n v="2"/>
    <n v="509"/>
    <m/>
    <s v="49 Roberts Rd"/>
    <s v="Airport West"/>
    <s v="Moonee Valley"/>
    <s v="Western Metropolitan"/>
    <n v="12"/>
    <n v="2016"/>
  </r>
  <r>
    <d v="2016-12-03T00:00:00"/>
    <n v="785000"/>
    <x v="2"/>
    <s v="Cunninghams"/>
    <x v="1"/>
    <n v="3033"/>
    <n v="3"/>
    <n v="2"/>
    <n v="2"/>
    <n v="610"/>
    <m/>
    <s v="47 Roberts St"/>
    <s v="Keilor East"/>
    <s v="Moonee Valley"/>
    <s v="Western Metropolitan"/>
    <n v="12"/>
    <n v="2016"/>
  </r>
  <r>
    <d v="2016-12-03T00:00:00"/>
    <n v="700000"/>
    <x v="2"/>
    <s v="Jones and Jones"/>
    <x v="1"/>
    <n v="3031"/>
    <n v="2"/>
    <n v="1"/>
    <n v="3"/>
    <n v="62"/>
    <n v="1997"/>
    <s v="25 Rogan La"/>
    <s v="Kensington"/>
    <s v="Melbourne"/>
    <s v="Northern Metropolitan"/>
    <n v="12"/>
    <n v="2016"/>
  </r>
  <r>
    <d v="2016-12-03T00:00:00"/>
    <n v="600000"/>
    <x v="2"/>
    <s v="Metro Ladder"/>
    <x v="1"/>
    <n v="3012"/>
    <n v="2"/>
    <n v="1"/>
    <n v="2"/>
    <n v="127"/>
    <m/>
    <s v="2/48 Inkerman St"/>
    <s v="Maidstone"/>
    <s v="Maribyrnong"/>
    <s v="Western Metropolitan"/>
    <n v="12"/>
    <n v="2016"/>
  </r>
  <r>
    <d v="2016-12-03T00:00:00"/>
    <n v="781000"/>
    <x v="2"/>
    <s v="Maxwells"/>
    <x v="1"/>
    <n v="3011"/>
    <n v="3"/>
    <n v="2"/>
    <n v="2"/>
    <n v="98"/>
    <n v="2015"/>
    <s v="483 Barkly St"/>
    <s v="Footscray"/>
    <s v="Maribyrnong"/>
    <s v="Western Metropolitan"/>
    <n v="12"/>
    <n v="2016"/>
  </r>
  <r>
    <d v="2016-12-03T00:00:00"/>
    <n v="840000"/>
    <x v="0"/>
    <s v="Cunninghams"/>
    <x v="1"/>
    <n v="3012"/>
    <n v="3"/>
    <n v="1"/>
    <n v="1"/>
    <n v="584"/>
    <n v="1900"/>
    <s v="67 Norfolk St"/>
    <s v="Maidstone"/>
    <s v="Maribyrnong"/>
    <s v="Western Metropolitan"/>
    <n v="12"/>
    <n v="2016"/>
  </r>
  <r>
    <d v="2016-12-03T00:00:00"/>
    <n v="1401000"/>
    <x v="0"/>
    <s v="Jones and Jones"/>
    <x v="1"/>
    <n v="3013"/>
    <n v="4"/>
    <n v="1"/>
    <n v="1"/>
    <n v="306"/>
    <n v="1910"/>
    <s v="15 Ofarrell St"/>
    <s v="Yarraville"/>
    <s v="Maribyrnong"/>
    <s v="Western Metropolitan"/>
    <n v="12"/>
    <n v="2016"/>
  </r>
  <r>
    <d v="2016-12-03T00:00:00"/>
    <n v="708000"/>
    <x v="0"/>
    <s v="Sanders"/>
    <x v="1"/>
    <n v="3025"/>
    <n v="3"/>
    <n v="1"/>
    <n v="2"/>
    <n v="585"/>
    <n v="1960"/>
    <s v="11 Beevers St"/>
    <s v="Altona North"/>
    <s v="Hobsons Bay"/>
    <s v="Western Metropolitan"/>
    <n v="12"/>
    <n v="2016"/>
  </r>
  <r>
    <d v="2016-12-03T00:00:00"/>
    <n v="1470000"/>
    <x v="0"/>
    <s v="Maxwells"/>
    <x v="1"/>
    <n v="3016"/>
    <n v="3"/>
    <n v="2"/>
    <n v="1"/>
    <n v="364"/>
    <n v="1970"/>
    <s v="17 Yarra St"/>
    <s v="Williamstown"/>
    <s v="Hobsons Bay"/>
    <s v="Western Metropolitan"/>
    <n v="12"/>
    <n v="2016"/>
  </r>
  <r>
    <d v="2016-12-03T00:00:00"/>
    <n v="1575000"/>
    <x v="0"/>
    <s v="Sanders"/>
    <x v="1"/>
    <n v="3016"/>
    <n v="3"/>
    <n v="2"/>
    <n v="3"/>
    <n v="430"/>
    <n v="1996"/>
    <s v="19 Perry St"/>
    <s v="Williamstown"/>
    <s v="Hobsons Bay"/>
    <s v="Western Metropolitan"/>
    <n v="12"/>
    <n v="2016"/>
  </r>
  <r>
    <d v="2016-12-03T00:00:00"/>
    <n v="725000"/>
    <x v="0"/>
    <s v="Cunninghams"/>
    <x v="0"/>
    <n v="3020"/>
    <n v="3"/>
    <n v="1"/>
    <n v="3"/>
    <n v="534"/>
    <m/>
    <s v="3 Colin St"/>
    <s v="Sunshine"/>
    <s v="Brimbank"/>
    <s v="Western Metropolitan"/>
    <n v="12"/>
    <n v="2016"/>
  </r>
  <r>
    <d v="2016-12-03T00:00:00"/>
    <n v="1100000"/>
    <x v="0"/>
    <s v="Cunninghams"/>
    <x v="0"/>
    <n v="3147"/>
    <n v="3"/>
    <n v="3"/>
    <n v="2"/>
    <n v="276"/>
    <n v="2004"/>
    <s v="16a Nicholas St"/>
    <s v="Ashburton"/>
    <s v="Boroondara"/>
    <s v="Southern Metropolitan"/>
    <n v="12"/>
    <n v="2016"/>
  </r>
  <r>
    <d v="2016-12-03T00:00:00"/>
    <n v="1265000"/>
    <x v="0"/>
    <s v="Metro Ladder"/>
    <x v="1"/>
    <n v="3104"/>
    <n v="3"/>
    <n v="2"/>
    <n v="1"/>
    <n v="347"/>
    <n v="2011"/>
    <s v="43 Sweyn St"/>
    <s v="Balwyn North"/>
    <s v="Boroondara"/>
    <s v="Southern Metropolitan"/>
    <n v="12"/>
    <n v="2016"/>
  </r>
  <r>
    <d v="2016-12-04T00:00:00"/>
    <n v="1600000"/>
    <x v="2"/>
    <s v="Jones and Jones"/>
    <x v="0"/>
    <n v="3068"/>
    <n v="3"/>
    <n v="3"/>
    <n v="1"/>
    <n v="188"/>
    <n v="2000"/>
    <s v="26 Scotchmer St"/>
    <s v="Fitzroy North"/>
    <s v="Yarra"/>
    <s v="Northern Metropolitan"/>
    <n v="12"/>
    <n v="2016"/>
  </r>
  <r>
    <d v="2016-12-04T00:00:00"/>
    <n v="4000000"/>
    <x v="0"/>
    <s v="Cunninghams"/>
    <x v="1"/>
    <n v="3142"/>
    <n v="4"/>
    <n v="2"/>
    <n v="2"/>
    <n v="684"/>
    <n v="1963"/>
    <s v="4 Nola Ct"/>
    <s v="Toorak"/>
    <s v="Stonnington"/>
    <s v="Southern Metropolitan"/>
    <n v="12"/>
    <n v="2016"/>
  </r>
  <r>
    <d v="2016-12-04T00:00:00"/>
    <n v="1550000"/>
    <x v="2"/>
    <s v="Cunninghams"/>
    <x v="0"/>
    <n v="3206"/>
    <n v="3"/>
    <n v="2"/>
    <n v="2"/>
    <n v="718"/>
    <m/>
    <s v="4a Mills St"/>
    <s v="Albert Park"/>
    <s v="Port Phillip"/>
    <s v="Southern Metropolitan"/>
    <n v="12"/>
    <n v="2016"/>
  </r>
  <r>
    <d v="2016-12-04T00:00:00"/>
    <n v="865000"/>
    <x v="2"/>
    <s v="Cunninghams"/>
    <x v="1"/>
    <n v="3058"/>
    <n v="3"/>
    <n v="2"/>
    <n v="2"/>
    <n v="263"/>
    <n v="2008"/>
    <s v="2/58 Moore St"/>
    <s v="Coburg"/>
    <s v="Moreland"/>
    <s v="Northern Metropolitan"/>
    <n v="12"/>
    <n v="2016"/>
  </r>
  <r>
    <d v="2016-12-04T00:00:00"/>
    <n v="990000"/>
    <x v="0"/>
    <s v="Melbourne Homes"/>
    <x v="1"/>
    <n v="3044"/>
    <n v="4"/>
    <n v="2"/>
    <n v="2"/>
    <n v="770"/>
    <m/>
    <s v="232 Boundary Rd"/>
    <s v="Pascoe Vale"/>
    <s v="Moreland"/>
    <s v="Northern Metropolitan"/>
    <n v="12"/>
    <n v="2016"/>
  </r>
  <r>
    <d v="2016-12-04T00:00:00"/>
    <n v="1150000"/>
    <x v="0"/>
    <s v="Property Barons"/>
    <x v="0"/>
    <n v="3046"/>
    <n v="5"/>
    <n v="3"/>
    <n v="2"/>
    <n v="700"/>
    <m/>
    <s v="23 Wheatsheaf Rd"/>
    <s v="Glenroy"/>
    <s v="Moreland"/>
    <s v="Northern Metropolitan"/>
    <n v="12"/>
    <n v="2016"/>
  </r>
  <r>
    <d v="2016-12-04T00:00:00"/>
    <n v="427000"/>
    <x v="1"/>
    <s v="Melbourne Homes"/>
    <x v="1"/>
    <n v="3000"/>
    <n v="1"/>
    <n v="1"/>
    <n v="0"/>
    <n v="0"/>
    <m/>
    <s v="902/16 Liverpool St"/>
    <s v="Melbourne"/>
    <s v="Melbourne"/>
    <s v="Northern Metropolitan"/>
    <n v="12"/>
    <n v="2016"/>
  </r>
  <r>
    <d v="2016-12-04T00:00:00"/>
    <n v="2806000"/>
    <x v="0"/>
    <s v="Cunninghams"/>
    <x v="1"/>
    <n v="3185"/>
    <n v="4"/>
    <n v="3"/>
    <n v="2"/>
    <n v="669"/>
    <n v="1930"/>
    <s v="20 Shoobra Rd"/>
    <s v="Elsternwick"/>
    <s v="Glen Eira"/>
    <s v="Southern Metropolitan"/>
    <n v="12"/>
    <n v="2016"/>
  </r>
  <r>
    <d v="2016-12-04T00:00:00"/>
    <n v="980000"/>
    <x v="0"/>
    <s v="Cunninghams"/>
    <x v="1"/>
    <n v="3070"/>
    <n v="3"/>
    <n v="1"/>
    <n v="0"/>
    <n v="279"/>
    <m/>
    <s v="129 Separation St"/>
    <s v="Northcote"/>
    <s v="Darebin"/>
    <s v="Northern Metropolitan"/>
    <n v="12"/>
    <n v="2016"/>
  </r>
  <r>
    <d v="2016-12-04T00:00:00"/>
    <n v="1710000"/>
    <x v="2"/>
    <s v="Cunninghams"/>
    <x v="1"/>
    <n v="3147"/>
    <n v="3"/>
    <n v="2"/>
    <n v="2"/>
    <n v="295"/>
    <n v="1990"/>
    <s v="1/7 Y St"/>
    <s v="Ashburton"/>
    <s v="Boroondara"/>
    <s v="Southern Metropolitan"/>
    <n v="12"/>
    <n v="2016"/>
  </r>
  <r>
    <d v="2016-12-04T00:00:00"/>
    <n v="2050000"/>
    <x v="0"/>
    <s v="Cunninghams"/>
    <x v="0"/>
    <n v="3187"/>
    <n v="4"/>
    <n v="2"/>
    <n v="4"/>
    <n v="678"/>
    <n v="1940"/>
    <s v="55 Baird St"/>
    <s v="Brighton East"/>
    <s v="Bayside"/>
    <s v="Southern Metropolitan"/>
    <n v="12"/>
    <n v="2016"/>
  </r>
  <r>
    <d v="2016-12-04T00:00:00"/>
    <n v="3180000"/>
    <x v="0"/>
    <s v="Metro Ladder"/>
    <x v="1"/>
    <n v="3186"/>
    <n v="4"/>
    <n v="3"/>
    <n v="6"/>
    <n v="454"/>
    <m/>
    <s v="115 Dendy St"/>
    <s v="Brighton"/>
    <s v="Bayside"/>
    <s v="Southern Metropolitan"/>
    <n v="12"/>
    <n v="2016"/>
  </r>
  <r>
    <d v="2016-12-04T00:00:00"/>
    <n v="1190000"/>
    <x v="1"/>
    <s v="Property Barons"/>
    <x v="1"/>
    <n v="3084"/>
    <n v="3"/>
    <n v="2"/>
    <n v="2"/>
    <n v="0"/>
    <n v="1975"/>
    <s v="2/84 The Righi"/>
    <s v="Eaglemont"/>
    <s v="Banyule"/>
    <s v="Eastern Metropolitan"/>
    <n v="12"/>
    <n v="2016"/>
  </r>
  <r>
    <d v="2016-12-05T00:00:00"/>
    <n v="300000"/>
    <x v="1"/>
    <s v="Cunninghams"/>
    <x v="1"/>
    <n v="3067"/>
    <n v="1"/>
    <n v="1"/>
    <n v="1"/>
    <n v="0"/>
    <m/>
    <s v="6/241 Nicholson St"/>
    <s v="Abbotsford"/>
    <s v="Yarra"/>
    <s v="Northern Metropolitan"/>
    <n v="12"/>
    <n v="2016"/>
  </r>
  <r>
    <d v="2016-12-05T00:00:00"/>
    <n v="1600000"/>
    <x v="0"/>
    <s v="Jones and Jones"/>
    <x v="1"/>
    <n v="3145"/>
    <n v="5"/>
    <n v="2"/>
    <n v="2"/>
    <n v="639"/>
    <m/>
    <s v="1413 Dandenong Rd"/>
    <s v="Malvern East"/>
    <s v="Stonnington"/>
    <s v="Southern Metropolitan"/>
    <n v="12"/>
    <n v="2016"/>
  </r>
  <r>
    <d v="2016-12-05T00:00:00"/>
    <n v="300000"/>
    <x v="1"/>
    <s v="Metro Ladder"/>
    <x v="0"/>
    <n v="3055"/>
    <n v="1"/>
    <n v="1"/>
    <n v="0"/>
    <n v="0"/>
    <n v="1960"/>
    <s v="12/881 Park St"/>
    <s v="Brunswick West"/>
    <s v="Moreland"/>
    <s v="Northern Metropolitan"/>
    <n v="12"/>
    <n v="2016"/>
  </r>
  <r>
    <d v="2016-12-05T00:00:00"/>
    <n v="600000"/>
    <x v="2"/>
    <s v="Cunninghams"/>
    <x v="0"/>
    <n v="3046"/>
    <n v="3"/>
    <n v="1"/>
    <n v="2"/>
    <n v="258"/>
    <n v="2001"/>
    <s v="1/26 York St"/>
    <s v="Glenroy"/>
    <s v="Moreland"/>
    <s v="Northern Metropolitan"/>
    <n v="12"/>
    <n v="2016"/>
  </r>
  <r>
    <d v="2016-12-05T00:00:00"/>
    <n v="1095000"/>
    <x v="0"/>
    <s v="Cunninghams"/>
    <x v="1"/>
    <n v="3055"/>
    <n v="3"/>
    <n v="1"/>
    <n v="1"/>
    <n v="411"/>
    <n v="1935"/>
    <s v="171 Union St"/>
    <s v="Brunswick West"/>
    <s v="Moreland"/>
    <s v="Northern Metropolitan"/>
    <n v="12"/>
    <n v="2016"/>
  </r>
  <r>
    <d v="2016-12-05T00:00:00"/>
    <n v="900000"/>
    <x v="0"/>
    <s v="Cunninghams"/>
    <x v="1"/>
    <n v="3033"/>
    <n v="3"/>
    <n v="1"/>
    <n v="2"/>
    <n v="600"/>
    <m/>
    <s v="61 Nyah St"/>
    <s v="Keilor East"/>
    <s v="Moonee Valley"/>
    <s v="Western Metropolitan"/>
    <n v="12"/>
    <n v="2016"/>
  </r>
  <r>
    <d v="2016-12-05T00:00:00"/>
    <n v="853000"/>
    <x v="0"/>
    <s v="Jones and Jones"/>
    <x v="1"/>
    <n v="3011"/>
    <n v="3"/>
    <n v="1"/>
    <n v="1"/>
    <n v="0"/>
    <n v="2010"/>
    <s v="1/13 Essex St"/>
    <s v="Footscray"/>
    <s v="Maribyrnong"/>
    <s v="Western Metropolitan"/>
    <n v="12"/>
    <n v="2016"/>
  </r>
  <r>
    <d v="2016-12-05T00:00:00"/>
    <n v="812500"/>
    <x v="1"/>
    <s v="Property Barons"/>
    <x v="1"/>
    <n v="3105"/>
    <n v="3"/>
    <n v="1"/>
    <n v="1"/>
    <n v="421"/>
    <m/>
    <s v="1/7 Westwood Dr"/>
    <s v="Bulleen"/>
    <s v="Manningham"/>
    <s v="Eastern Metropolitan"/>
    <n v="12"/>
    <n v="2016"/>
  </r>
  <r>
    <d v="2016-12-05T00:00:00"/>
    <n v="1290000"/>
    <x v="0"/>
    <s v="Property Barons"/>
    <x v="1"/>
    <n v="3107"/>
    <n v="3"/>
    <n v="1"/>
    <n v="2"/>
    <n v="900"/>
    <n v="1960"/>
    <s v="315 Thompsons Rd"/>
    <s v="Templestowe Lower"/>
    <s v="Manningham"/>
    <s v="Eastern Metropolitan"/>
    <n v="12"/>
    <n v="2016"/>
  </r>
  <r>
    <d v="2016-12-05T00:00:00"/>
    <n v="700000"/>
    <x v="0"/>
    <s v="Maxwells"/>
    <x v="0"/>
    <n v="3025"/>
    <n v="3"/>
    <n v="1"/>
    <n v="3"/>
    <n v="554"/>
    <m/>
    <s v="21 Hatherley Gr"/>
    <s v="Altona North"/>
    <s v="Hobsons Bay"/>
    <s v="Western Metropolitan"/>
    <n v="12"/>
    <n v="2016"/>
  </r>
  <r>
    <d v="2016-12-05T00:00:00"/>
    <n v="1160500"/>
    <x v="0"/>
    <s v="Flanders &amp; Fish"/>
    <x v="1"/>
    <n v="3162"/>
    <n v="3"/>
    <n v="2"/>
    <n v="1"/>
    <n v="358"/>
    <n v="1930"/>
    <s v="303 Bambra Rd"/>
    <s v="Caulfield South"/>
    <s v="Glen Eira"/>
    <s v="Southern Metropolitan"/>
    <n v="12"/>
    <n v="2016"/>
  </r>
  <r>
    <d v="2016-12-05T00:00:00"/>
    <n v="350000"/>
    <x v="1"/>
    <s v="Property Barons"/>
    <x v="0"/>
    <n v="3073"/>
    <n v="2"/>
    <n v="1"/>
    <n v="1"/>
    <n v="102"/>
    <n v="1970"/>
    <s v="4/62 St Vigeons Rd"/>
    <s v="Reservoir"/>
    <s v="Darebin"/>
    <s v="Northern Metropolitan"/>
    <n v="12"/>
    <n v="2016"/>
  </r>
  <r>
    <d v="2016-12-05T00:00:00"/>
    <n v="383000"/>
    <x v="1"/>
    <s v="Cunninghams"/>
    <x v="1"/>
    <n v="3071"/>
    <n v="1"/>
    <n v="1"/>
    <n v="1"/>
    <n v="0"/>
    <n v="1965"/>
    <s v="3/57 Pender St"/>
    <s v="Thornbury"/>
    <s v="Darebin"/>
    <s v="Northern Metropolitan"/>
    <n v="12"/>
    <n v="2016"/>
  </r>
  <r>
    <d v="2016-12-05T00:00:00"/>
    <n v="715000"/>
    <x v="1"/>
    <s v="Cunninghams"/>
    <x v="1"/>
    <n v="3122"/>
    <n v="2"/>
    <n v="1"/>
    <n v="1"/>
    <n v="0"/>
    <n v="2001"/>
    <s v="10/150 Barkers Rd"/>
    <s v="Hawthorn"/>
    <s v="Boroondara"/>
    <s v="Southern Metropolitan"/>
    <n v="12"/>
    <n v="2016"/>
  </r>
  <r>
    <d v="2016-12-05T00:00:00"/>
    <n v="806000"/>
    <x v="1"/>
    <s v="Property Barons"/>
    <x v="1"/>
    <n v="3103"/>
    <n v="2"/>
    <n v="1"/>
    <n v="1"/>
    <n v="122"/>
    <n v="1977"/>
    <s v="5/14 Parring Rd"/>
    <s v="Balwyn"/>
    <s v="Boroondara"/>
    <s v="Southern Metropolitan"/>
    <n v="12"/>
    <n v="2016"/>
  </r>
  <r>
    <d v="2016-12-05T00:00:00"/>
    <n v="1587500"/>
    <x v="0"/>
    <s v="Cunninghams"/>
    <x v="1"/>
    <n v="3126"/>
    <n v="3"/>
    <n v="1"/>
    <n v="1"/>
    <n v="459"/>
    <n v="1920"/>
    <s v="33 Myrtle Rd"/>
    <s v="Canterbury"/>
    <s v="Boroondara"/>
    <s v="Southern Metropolitan"/>
    <n v="12"/>
    <n v="2016"/>
  </r>
  <r>
    <d v="2016-12-05T00:00:00"/>
    <n v="3690000"/>
    <x v="0"/>
    <s v="Maxwells"/>
    <x v="1"/>
    <n v="3104"/>
    <n v="5"/>
    <n v="4"/>
    <n v="2"/>
    <n v="624"/>
    <n v="1967"/>
    <s v="7 Page St"/>
    <s v="Balwyn North"/>
    <s v="Boroondara"/>
    <s v="Southern Metropolitan"/>
    <n v="12"/>
    <n v="2016"/>
  </r>
  <r>
    <d v="2016-12-05T00:00:00"/>
    <n v="510000"/>
    <x v="0"/>
    <s v="Flanders &amp; Fish"/>
    <x v="0"/>
    <n v="3081"/>
    <n v="2"/>
    <n v="1"/>
    <n v="1"/>
    <n v="174"/>
    <m/>
    <s v="3/47 Southern Rd"/>
    <s v="Heidelberg Heights"/>
    <s v="Banyule"/>
    <s v="Eastern Metropolitan"/>
    <n v="12"/>
    <n v="2016"/>
  </r>
  <r>
    <d v="2016-12-05T00:00:00"/>
    <n v="1155000"/>
    <x v="0"/>
    <s v="Cunninghams"/>
    <x v="1"/>
    <n v="3079"/>
    <n v="3"/>
    <n v="1"/>
    <n v="2"/>
    <n v="537"/>
    <n v="1945"/>
    <s v="950 Heidelberg Rd"/>
    <s v="Ivanhoe"/>
    <s v="Banyule"/>
    <s v="Eastern Metropolitan"/>
    <n v="12"/>
    <n v="2016"/>
  </r>
  <r>
    <d v="2016-12-06T00:00:00"/>
    <n v="1474000"/>
    <x v="0"/>
    <s v="Cunninghams"/>
    <x v="0"/>
    <n v="3121"/>
    <n v="3"/>
    <n v="1"/>
    <n v="0"/>
    <n v="238"/>
    <n v="1900"/>
    <s v="30 Cameron St"/>
    <s v="Richmond"/>
    <s v="Yarra"/>
    <s v="Northern Metropolitan"/>
    <n v="12"/>
    <n v="2016"/>
  </r>
  <r>
    <d v="2016-12-06T00:00:00"/>
    <n v="592500"/>
    <x v="1"/>
    <s v="Metro Ladder"/>
    <x v="1"/>
    <n v="3143"/>
    <n v="2"/>
    <n v="1"/>
    <n v="1"/>
    <n v="0"/>
    <n v="1970"/>
    <s v="8/58 Sutherland Rd"/>
    <s v="Armadale"/>
    <s v="Stonnington"/>
    <s v="Southern Metropolitan"/>
    <n v="12"/>
    <n v="2016"/>
  </r>
  <r>
    <d v="2016-12-06T00:00:00"/>
    <n v="704000"/>
    <x v="1"/>
    <s v="Sanders"/>
    <x v="0"/>
    <n v="3143"/>
    <n v="2"/>
    <n v="1"/>
    <n v="1"/>
    <n v="0"/>
    <n v="1969"/>
    <s v="6/51 Armadale St"/>
    <s v="Armadale"/>
    <s v="Stonnington"/>
    <s v="Southern Metropolitan"/>
    <n v="12"/>
    <n v="2016"/>
  </r>
  <r>
    <d v="2016-12-06T00:00:00"/>
    <n v="1210000"/>
    <x v="2"/>
    <s v="Flanders &amp; Fish"/>
    <x v="0"/>
    <n v="3142"/>
    <n v="2"/>
    <n v="2"/>
    <n v="2"/>
    <n v="101"/>
    <m/>
    <s v="2/19 Bruce St"/>
    <s v="Toorak"/>
    <s v="Stonnington"/>
    <s v="Southern Metropolitan"/>
    <n v="12"/>
    <n v="2016"/>
  </r>
  <r>
    <d v="2016-12-06T00:00:00"/>
    <n v="1670000"/>
    <x v="0"/>
    <s v="Cunninghams"/>
    <x v="1"/>
    <n v="3145"/>
    <n v="3"/>
    <n v="2"/>
    <n v="1"/>
    <n v="375"/>
    <n v="1920"/>
    <s v="1/380 Waverley Rd"/>
    <s v="Malvern East"/>
    <s v="Stonnington"/>
    <s v="Southern Metropolitan"/>
    <n v="12"/>
    <n v="2016"/>
  </r>
  <r>
    <d v="2016-12-06T00:00:00"/>
    <n v="540000"/>
    <x v="1"/>
    <s v="Jones and Jones"/>
    <x v="0"/>
    <n v="3207"/>
    <n v="1"/>
    <n v="1"/>
    <n v="1"/>
    <n v="0"/>
    <n v="2000"/>
    <s v="61/1 Graham St"/>
    <s v="Port Melbourne"/>
    <s v="Port Phillip"/>
    <s v="Southern Metropolitan"/>
    <n v="12"/>
    <n v="2016"/>
  </r>
  <r>
    <d v="2016-12-06T00:00:00"/>
    <n v="1200000"/>
    <x v="1"/>
    <s v="Jones and Jones"/>
    <x v="0"/>
    <n v="3181"/>
    <n v="2"/>
    <n v="2"/>
    <n v="1"/>
    <n v="0"/>
    <n v="2007"/>
    <s v="46/174 Peel St"/>
    <s v="Windsor"/>
    <s v="Port Phillip"/>
    <s v="Southern Metropolitan"/>
    <n v="12"/>
    <n v="2016"/>
  </r>
  <r>
    <d v="2016-12-06T00:00:00"/>
    <n v="460000"/>
    <x v="0"/>
    <s v="Property Barons"/>
    <x v="1"/>
    <n v="3046"/>
    <n v="2"/>
    <n v="1"/>
    <n v="4"/>
    <n v="360"/>
    <m/>
    <s v="21 Volga St"/>
    <s v="Hadfield"/>
    <s v="Moreland"/>
    <s v="Northern Metropolitan"/>
    <n v="12"/>
    <n v="2016"/>
  </r>
  <r>
    <d v="2016-12-06T00:00:00"/>
    <n v="530000"/>
    <x v="0"/>
    <s v="Property Barons"/>
    <x v="0"/>
    <n v="3046"/>
    <n v="2"/>
    <n v="1"/>
    <n v="2"/>
    <n v="643"/>
    <m/>
    <s v="79 Glen St"/>
    <s v="Glenroy"/>
    <s v="Moreland"/>
    <s v="Northern Metropolitan"/>
    <n v="12"/>
    <n v="2016"/>
  </r>
  <r>
    <d v="2016-12-06T00:00:00"/>
    <n v="553500"/>
    <x v="2"/>
    <s v="Cunninghams"/>
    <x v="1"/>
    <n v="3060"/>
    <n v="3"/>
    <n v="2"/>
    <n v="1"/>
    <n v="280"/>
    <m/>
    <s v="2/26 Shirley St"/>
    <s v="Fawkner"/>
    <s v="Moreland"/>
    <s v="Northern Metropolitan"/>
    <n v="12"/>
    <n v="2016"/>
  </r>
  <r>
    <d v="2016-12-06T00:00:00"/>
    <n v="647000"/>
    <x v="1"/>
    <s v="Metro Ladder"/>
    <x v="1"/>
    <n v="3046"/>
    <n v="3"/>
    <n v="1"/>
    <n v="2"/>
    <n v="250"/>
    <m/>
    <s v="1/1 Gregory St"/>
    <s v="Oak Park"/>
    <s v="Moreland"/>
    <s v="Northern Metropolitan"/>
    <n v="12"/>
    <n v="2016"/>
  </r>
  <r>
    <d v="2016-12-06T00:00:00"/>
    <n v="720000"/>
    <x v="0"/>
    <s v="Metro Ladder"/>
    <x v="0"/>
    <n v="3044"/>
    <n v="2"/>
    <n v="1"/>
    <n v="1"/>
    <n v="428"/>
    <m/>
    <s v="58 Cumberland Rd"/>
    <s v="Pascoe Vale"/>
    <s v="Moreland"/>
    <s v="Northern Metropolitan"/>
    <n v="12"/>
    <n v="2016"/>
  </r>
  <r>
    <d v="2016-12-06T00:00:00"/>
    <n v="765000"/>
    <x v="0"/>
    <s v="Cunninghams"/>
    <x v="1"/>
    <n v="3058"/>
    <n v="2"/>
    <n v="1"/>
    <n v="2"/>
    <n v="563"/>
    <n v="1925"/>
    <s v="4 Sharp Gr"/>
    <s v="Coburg North"/>
    <s v="Moreland"/>
    <s v="Northern Metropolitan"/>
    <n v="12"/>
    <n v="2016"/>
  </r>
  <r>
    <d v="2016-12-06T00:00:00"/>
    <n v="1172000"/>
    <x v="0"/>
    <s v="Cunninghams"/>
    <x v="1"/>
    <n v="3058"/>
    <n v="5"/>
    <n v="3"/>
    <n v="2"/>
    <n v="425"/>
    <n v="2014"/>
    <s v="27 Snapshot Dr"/>
    <s v="Coburg North"/>
    <s v="Moreland"/>
    <s v="Northern Metropolitan"/>
    <n v="12"/>
    <n v="2016"/>
  </r>
  <r>
    <d v="2016-12-06T00:00:00"/>
    <n v="810000"/>
    <x v="0"/>
    <s v="Cunninghams"/>
    <x v="0"/>
    <n v="3040"/>
    <n v="3"/>
    <n v="1"/>
    <n v="2"/>
    <n v="613"/>
    <m/>
    <s v="14 Clydebank Rd"/>
    <s v="Essendon West"/>
    <s v="Moonee Valley"/>
    <s v="Western Metropolitan"/>
    <n v="12"/>
    <n v="2016"/>
  </r>
  <r>
    <d v="2016-12-06T00:00:00"/>
    <n v="671000"/>
    <x v="1"/>
    <s v="Flanders &amp; Fish"/>
    <x v="0"/>
    <n v="3000"/>
    <n v="2"/>
    <n v="1"/>
    <n v="1"/>
    <n v="0"/>
    <m/>
    <s v="1/5 Davisons Pl"/>
    <s v="Melbourne"/>
    <s v="Melbourne"/>
    <s v="Northern Metropolitan"/>
    <n v="12"/>
    <n v="2016"/>
  </r>
  <r>
    <d v="2016-12-06T00:00:00"/>
    <n v="470000"/>
    <x v="1"/>
    <s v="Cunninghams"/>
    <x v="0"/>
    <n v="3032"/>
    <n v="2"/>
    <n v="2"/>
    <n v="1"/>
    <n v="0"/>
    <n v="2011"/>
    <s v="211/20 Pier La"/>
    <s v="Maribyrnong"/>
    <s v="Maribyrnong"/>
    <s v="Western Metropolitan"/>
    <n v="12"/>
    <n v="2016"/>
  </r>
  <r>
    <d v="2016-12-06T00:00:00"/>
    <n v="870000"/>
    <x v="0"/>
    <s v="Cunninghams"/>
    <x v="0"/>
    <n v="3032"/>
    <n v="3"/>
    <n v="2"/>
    <n v="2"/>
    <n v="392"/>
    <m/>
    <s v="25 Cedar Dr"/>
    <s v="Maribyrnong"/>
    <s v="Maribyrnong"/>
    <s v="Western Metropolitan"/>
    <n v="12"/>
    <n v="2016"/>
  </r>
  <r>
    <d v="2016-12-06T00:00:00"/>
    <n v="991000"/>
    <x v="0"/>
    <s v="Metro Ladder"/>
    <x v="0"/>
    <n v="3012"/>
    <n v="3"/>
    <n v="1"/>
    <n v="4"/>
    <n v="495"/>
    <m/>
    <s v="39 Blandford St"/>
    <s v="West Footscray"/>
    <s v="Maribyrnong"/>
    <s v="Western Metropolitan"/>
    <n v="12"/>
    <n v="2016"/>
  </r>
  <r>
    <d v="2016-12-06T00:00:00"/>
    <n v="1003000"/>
    <x v="0"/>
    <s v="Sanders"/>
    <x v="1"/>
    <n v="3011"/>
    <n v="3"/>
    <n v="1"/>
    <n v="1"/>
    <n v="292"/>
    <n v="1900"/>
    <s v="9 Lynch St"/>
    <s v="Footscray"/>
    <s v="Maribyrnong"/>
    <s v="Western Metropolitan"/>
    <n v="12"/>
    <n v="2016"/>
  </r>
  <r>
    <d v="2016-12-06T00:00:00"/>
    <n v="1330000"/>
    <x v="0"/>
    <s v="Metro Ladder"/>
    <x v="1"/>
    <n v="3011"/>
    <n v="3"/>
    <n v="3"/>
    <n v="2"/>
    <n v="168"/>
    <n v="2012"/>
    <s v="58 Station Rd"/>
    <s v="Seddon"/>
    <s v="Maribyrnong"/>
    <s v="Western Metropolitan"/>
    <n v="12"/>
    <n v="2016"/>
  </r>
  <r>
    <d v="2016-12-06T00:00:00"/>
    <n v="1650000"/>
    <x v="0"/>
    <s v="Jones and Jones"/>
    <x v="0"/>
    <n v="3107"/>
    <n v="4"/>
    <n v="2"/>
    <n v="2"/>
    <n v="673"/>
    <n v="2005"/>
    <s v="26 Horsfall St"/>
    <s v="Templestowe Lower"/>
    <s v="Manningham"/>
    <s v="Eastern Metropolitan"/>
    <n v="12"/>
    <n v="2016"/>
  </r>
  <r>
    <d v="2016-12-06T00:00:00"/>
    <n v="855000"/>
    <x v="2"/>
    <s v="Sanders"/>
    <x v="0"/>
    <n v="3015"/>
    <n v="3"/>
    <n v="2"/>
    <n v="2"/>
    <n v="337"/>
    <m/>
    <s v="41 Saltley St"/>
    <s v="South Kingsville"/>
    <s v="Hobsons Bay"/>
    <s v="Western Metropolitan"/>
    <n v="12"/>
    <n v="2016"/>
  </r>
  <r>
    <d v="2016-12-06T00:00:00"/>
    <n v="1035000"/>
    <x v="0"/>
    <s v="Maxwells"/>
    <x v="1"/>
    <n v="3015"/>
    <n v="3"/>
    <n v="1"/>
    <n v="2"/>
    <n v="675"/>
    <m/>
    <s v="116 The Avenue"/>
    <s v="Spotswood"/>
    <s v="Hobsons Bay"/>
    <s v="Western Metropolitan"/>
    <n v="12"/>
    <n v="2016"/>
  </r>
  <r>
    <d v="2016-12-06T00:00:00"/>
    <n v="608000"/>
    <x v="1"/>
    <s v="Flanders &amp; Fish"/>
    <x v="0"/>
    <n v="3161"/>
    <n v="2"/>
    <n v="1"/>
    <n v="1"/>
    <n v="0"/>
    <m/>
    <s v="3/374 Dandenong Rd"/>
    <s v="Caulfield North"/>
    <s v="Glen Eira"/>
    <s v="Southern Metropolitan"/>
    <n v="12"/>
    <n v="2016"/>
  </r>
  <r>
    <d v="2016-12-06T00:00:00"/>
    <n v="450000"/>
    <x v="1"/>
    <s v="Cunninghams"/>
    <x v="1"/>
    <n v="3073"/>
    <n v="2"/>
    <n v="1"/>
    <n v="1"/>
    <n v="95"/>
    <m/>
    <s v="3/36 Myrtle Gr"/>
    <s v="Reservoir"/>
    <s v="Darebin"/>
    <s v="Northern Metropolitan"/>
    <n v="12"/>
    <n v="2016"/>
  </r>
  <r>
    <d v="2016-12-06T00:00:00"/>
    <n v="815000"/>
    <x v="0"/>
    <s v="Cunninghams"/>
    <x v="1"/>
    <n v="3072"/>
    <n v="3"/>
    <n v="1"/>
    <n v="1"/>
    <n v="0"/>
    <m/>
    <s v="5 North St"/>
    <s v="Preston"/>
    <s v="Darebin"/>
    <s v="Northern Metropolitan"/>
    <n v="12"/>
    <n v="2016"/>
  </r>
  <r>
    <d v="2016-12-06T00:00:00"/>
    <n v="888500"/>
    <x v="0"/>
    <s v="Cunninghams"/>
    <x v="1"/>
    <n v="3072"/>
    <n v="3"/>
    <n v="1"/>
    <n v="2"/>
    <n v="497"/>
    <m/>
    <s v="30 Okeefe St"/>
    <s v="Preston"/>
    <s v="Darebin"/>
    <s v="Northern Metropolitan"/>
    <n v="12"/>
    <n v="2016"/>
  </r>
  <r>
    <d v="2016-12-06T00:00:00"/>
    <n v="1030000"/>
    <x v="0"/>
    <s v="Best Bricks"/>
    <x v="1"/>
    <n v="3073"/>
    <n v="4"/>
    <n v="2"/>
    <n v="3"/>
    <n v="630"/>
    <n v="1935"/>
    <s v="39 Kinsale St"/>
    <s v="Reservoir"/>
    <s v="Darebin"/>
    <s v="Northern Metropolitan"/>
    <n v="12"/>
    <n v="2016"/>
  </r>
  <r>
    <d v="2016-12-06T00:00:00"/>
    <n v="575000"/>
    <x v="1"/>
    <s v="Metro Ladder"/>
    <x v="1"/>
    <n v="3122"/>
    <n v="2"/>
    <n v="2"/>
    <n v="1"/>
    <n v="0"/>
    <m/>
    <s v="302/2 Tweed St"/>
    <s v="Hawthorn"/>
    <s v="Boroondara"/>
    <s v="Southern Metropolitan"/>
    <n v="12"/>
    <n v="2016"/>
  </r>
  <r>
    <d v="2016-12-06T00:00:00"/>
    <n v="610000"/>
    <x v="1"/>
    <s v="Metro Ladder"/>
    <x v="1"/>
    <n v="3101"/>
    <n v="2"/>
    <n v="1"/>
    <n v="1"/>
    <n v="0"/>
    <n v="1960"/>
    <s v="4/4 St Johns Pde"/>
    <s v="Kew"/>
    <s v="Boroondara"/>
    <s v="Southern Metropolitan"/>
    <n v="12"/>
    <n v="2016"/>
  </r>
  <r>
    <d v="2016-12-06T00:00:00"/>
    <n v="490000"/>
    <x v="0"/>
    <s v="Sanders"/>
    <x v="0"/>
    <n v="3084"/>
    <n v="2"/>
    <n v="1"/>
    <n v="1"/>
    <n v="187"/>
    <n v="1980"/>
    <s v="7/75 Rosanna Rd"/>
    <s v="Heidelberg"/>
    <s v="Banyule"/>
    <s v="Eastern Metropolitan"/>
    <n v="12"/>
    <n v="2016"/>
  </r>
  <r>
    <d v="2016-12-06T00:00:00"/>
    <n v="725000"/>
    <x v="0"/>
    <s v="Sanders"/>
    <x v="1"/>
    <n v="3087"/>
    <n v="3"/>
    <n v="1"/>
    <n v="1"/>
    <n v="545"/>
    <m/>
    <s v="2 Thompson St"/>
    <s v="Watsonia"/>
    <s v="Banyule"/>
    <s v="Northern Metropolitan"/>
    <n v="12"/>
    <n v="2016"/>
  </r>
  <r>
    <d v="2016-12-07T00:00:00"/>
    <n v="566000"/>
    <x v="1"/>
    <s v="Metro Ladder"/>
    <x v="0"/>
    <n v="3144"/>
    <n v="2"/>
    <n v="1"/>
    <n v="1"/>
    <n v="0"/>
    <n v="1970"/>
    <s v="29/202 Wattletree Rd"/>
    <s v="Malvern"/>
    <s v="Stonnington"/>
    <s v="Southern Metropolitan"/>
    <n v="12"/>
    <n v="2016"/>
  </r>
  <r>
    <d v="2016-12-07T00:00:00"/>
    <n v="1500000"/>
    <x v="0"/>
    <s v="Cunninghams"/>
    <x v="0"/>
    <n v="3145"/>
    <n v="3"/>
    <n v="1"/>
    <n v="1"/>
    <n v="693"/>
    <m/>
    <s v="2 Bruce St"/>
    <s v="Malvern East"/>
    <s v="Stonnington"/>
    <s v="Southern Metropolitan"/>
    <n v="12"/>
    <n v="2016"/>
  </r>
  <r>
    <d v="2016-12-07T00:00:00"/>
    <n v="2415000"/>
    <x v="0"/>
    <s v="Jones and Jones"/>
    <x v="1"/>
    <n v="3144"/>
    <n v="3"/>
    <n v="1"/>
    <n v="3"/>
    <n v="696"/>
    <n v="1910"/>
    <s v="22 Milton Pde"/>
    <s v="Malvern"/>
    <s v="Stonnington"/>
    <s v="Southern Metropolitan"/>
    <n v="12"/>
    <n v="2016"/>
  </r>
  <r>
    <d v="2016-12-07T00:00:00"/>
    <n v="370000"/>
    <x v="2"/>
    <s v="Melbourne Homes"/>
    <x v="0"/>
    <n v="3046"/>
    <n v="3"/>
    <n v="2"/>
    <n v="1"/>
    <n v="259"/>
    <n v="2003"/>
    <s v="1/919 Pascoe Vale Rd"/>
    <s v="Glenroy"/>
    <s v="Moreland"/>
    <s v="Northern Metropolitan"/>
    <n v="12"/>
    <n v="2016"/>
  </r>
  <r>
    <d v="2016-12-07T00:00:00"/>
    <n v="520000"/>
    <x v="1"/>
    <s v="Property Barons"/>
    <x v="0"/>
    <n v="3040"/>
    <n v="2"/>
    <n v="1"/>
    <n v="2"/>
    <n v="0"/>
    <n v="1975"/>
    <s v="2/16 Braemar St"/>
    <s v="Essendon"/>
    <s v="Moonee Valley"/>
    <s v="Western Metropolitan"/>
    <n v="12"/>
    <n v="2016"/>
  </r>
  <r>
    <d v="2016-12-07T00:00:00"/>
    <n v="627500"/>
    <x v="0"/>
    <s v="Flanders &amp; Fish"/>
    <x v="0"/>
    <n v="3034"/>
    <n v="3"/>
    <n v="1"/>
    <n v="1"/>
    <n v="550"/>
    <n v="1970"/>
    <s v="97 Military Rd"/>
    <s v="Avondale Heights"/>
    <s v="Moonee Valley"/>
    <s v="Western Metropolitan"/>
    <n v="12"/>
    <n v="2016"/>
  </r>
  <r>
    <d v="2016-12-07T00:00:00"/>
    <n v="750000"/>
    <x v="0"/>
    <s v="Cunninghams"/>
    <x v="0"/>
    <n v="3039"/>
    <n v="2"/>
    <n v="1"/>
    <n v="1"/>
    <n v="0"/>
    <m/>
    <s v="25 Argyle St"/>
    <s v="Moonee Ponds"/>
    <s v="Moonee Valley"/>
    <s v="Western Metropolitan"/>
    <n v="12"/>
    <n v="2016"/>
  </r>
  <r>
    <d v="2016-12-07T00:00:00"/>
    <n v="801000"/>
    <x v="0"/>
    <s v="Jones and Jones"/>
    <x v="1"/>
    <n v="3032"/>
    <n v="3"/>
    <n v="1"/>
    <n v="2"/>
    <n v="431"/>
    <n v="1950"/>
    <s v="2 Farncomb St"/>
    <s v="Ascot Vale"/>
    <s v="Moonee Valley"/>
    <s v="Western Metropolitan"/>
    <n v="12"/>
    <n v="2016"/>
  </r>
  <r>
    <d v="2016-12-07T00:00:00"/>
    <n v="851000"/>
    <x v="2"/>
    <s v="Cunninghams"/>
    <x v="1"/>
    <n v="3034"/>
    <n v="3"/>
    <n v="3"/>
    <n v="1"/>
    <n v="557"/>
    <n v="2017"/>
    <s v="157 Canning St"/>
    <s v="Avondale Heights"/>
    <s v="Moonee Valley"/>
    <s v="Western Metropolitan"/>
    <n v="12"/>
    <n v="2016"/>
  </r>
  <r>
    <d v="2016-12-07T00:00:00"/>
    <n v="1275000"/>
    <x v="0"/>
    <s v="Metro Ladder"/>
    <x v="1"/>
    <n v="3040"/>
    <n v="4"/>
    <n v="2"/>
    <n v="2"/>
    <n v="503"/>
    <n v="2008"/>
    <s v="74 Forrester St"/>
    <s v="Essendon"/>
    <s v="Moonee Valley"/>
    <s v="Western Metropolitan"/>
    <n v="12"/>
    <n v="2016"/>
  </r>
  <r>
    <d v="2016-12-07T00:00:00"/>
    <n v="2340000"/>
    <x v="0"/>
    <s v="Flanders &amp; Fish"/>
    <x v="1"/>
    <n v="3039"/>
    <n v="5"/>
    <n v="3"/>
    <n v="3"/>
    <n v="619"/>
    <n v="2009"/>
    <s v="44 Vine St"/>
    <s v="Moonee Ponds"/>
    <s v="Moonee Valley"/>
    <s v="Western Metropolitan"/>
    <n v="12"/>
    <n v="2016"/>
  </r>
  <r>
    <d v="2016-12-07T00:00:00"/>
    <n v="620000"/>
    <x v="1"/>
    <s v="SJ"/>
    <x v="1"/>
    <n v="3051"/>
    <n v="2"/>
    <n v="1"/>
    <n v="2"/>
    <n v="0"/>
    <n v="2004"/>
    <s v="509/30 Wreckyn St"/>
    <s v="North Melbourne"/>
    <s v="Melbourne"/>
    <s v="Northern Metropolitan"/>
    <n v="12"/>
    <n v="2016"/>
  </r>
  <r>
    <d v="2016-12-07T00:00:00"/>
    <n v="805000"/>
    <x v="1"/>
    <s v="Melbourne Homes"/>
    <x v="1"/>
    <n v="3141"/>
    <n v="2"/>
    <n v="1"/>
    <n v="1"/>
    <n v="0"/>
    <m/>
    <s v="1/63 Millswyn St"/>
    <s v="South Yarra"/>
    <s v="Melbourne"/>
    <s v="Southern Metropolitan"/>
    <n v="12"/>
    <n v="2016"/>
  </r>
  <r>
    <d v="2016-12-07T00:00:00"/>
    <n v="490000"/>
    <x v="1"/>
    <s v="Metro Ladder"/>
    <x v="1"/>
    <n v="3011"/>
    <n v="2"/>
    <n v="1"/>
    <n v="1"/>
    <n v="0"/>
    <m/>
    <s v="105/64 Cross St"/>
    <s v="Footscray"/>
    <s v="Maribyrnong"/>
    <s v="Western Metropolitan"/>
    <n v="12"/>
    <n v="2016"/>
  </r>
  <r>
    <d v="2016-12-07T00:00:00"/>
    <n v="935000"/>
    <x v="0"/>
    <s v="Cunninghams"/>
    <x v="1"/>
    <n v="3012"/>
    <n v="3"/>
    <n v="1"/>
    <n v="2"/>
    <n v="485"/>
    <m/>
    <s v="14 Suffolk St"/>
    <s v="Maidstone"/>
    <s v="Maribyrnong"/>
    <s v="Western Metropolitan"/>
    <n v="12"/>
    <n v="2016"/>
  </r>
  <r>
    <d v="2016-12-07T00:00:00"/>
    <n v="447000"/>
    <x v="1"/>
    <s v="Flanders &amp; Fish"/>
    <x v="1"/>
    <n v="3018"/>
    <n v="2"/>
    <n v="1"/>
    <n v="1"/>
    <n v="137"/>
    <n v="1990"/>
    <s v="3/46 Sargood St"/>
    <s v="Altona"/>
    <s v="Hobsons Bay"/>
    <s v="Western Metropolitan"/>
    <n v="12"/>
    <n v="2016"/>
  </r>
  <r>
    <d v="2016-12-07T00:00:00"/>
    <n v="770000"/>
    <x v="0"/>
    <s v="Metro Ladder"/>
    <x v="0"/>
    <n v="3025"/>
    <n v="3"/>
    <n v="1"/>
    <n v="3"/>
    <n v="602"/>
    <m/>
    <s v="21 Neal Ct"/>
    <s v="Altona North"/>
    <s v="Hobsons Bay"/>
    <s v="Western Metropolitan"/>
    <n v="12"/>
    <n v="2016"/>
  </r>
  <r>
    <d v="2016-12-07T00:00:00"/>
    <n v="1060000"/>
    <x v="0"/>
    <s v="Metro Ladder"/>
    <x v="0"/>
    <n v="3015"/>
    <n v="3"/>
    <n v="1"/>
    <n v="4"/>
    <n v="600"/>
    <m/>
    <s v="14 Jubilee St"/>
    <s v="Newport"/>
    <s v="Hobsons Bay"/>
    <s v="Western Metropolitan"/>
    <n v="12"/>
    <n v="2016"/>
  </r>
  <r>
    <d v="2016-12-07T00:00:00"/>
    <n v="420000"/>
    <x v="1"/>
    <s v="Jones and Jones"/>
    <x v="0"/>
    <n v="3204"/>
    <n v="2"/>
    <n v="1"/>
    <n v="0"/>
    <n v="1045"/>
    <m/>
    <s v="10/21 Bent St"/>
    <s v="Bentleigh"/>
    <s v="Glen Eira"/>
    <s v="Southern Metropolitan"/>
    <n v="12"/>
    <n v="2016"/>
  </r>
  <r>
    <d v="2016-12-07T00:00:00"/>
    <n v="595000"/>
    <x v="1"/>
    <s v="Cunninghams"/>
    <x v="1"/>
    <n v="3185"/>
    <n v="2"/>
    <n v="1"/>
    <n v="1"/>
    <n v="0"/>
    <n v="1960"/>
    <s v="1/18 Magnolia Rd"/>
    <s v="Gardenvale"/>
    <s v="Glen Eira"/>
    <s v="Southern Metropolitan"/>
    <n v="12"/>
    <n v="2016"/>
  </r>
  <r>
    <d v="2016-12-07T00:00:00"/>
    <n v="930000"/>
    <x v="2"/>
    <s v="Metro Ladder"/>
    <x v="1"/>
    <n v="3163"/>
    <n v="2"/>
    <n v="2"/>
    <n v="1"/>
    <n v="166"/>
    <n v="2009"/>
    <s v="2/33 Oakleigh Rd"/>
    <s v="Carnegie"/>
    <s v="Glen Eira"/>
    <s v="Southern Metropolitan"/>
    <n v="12"/>
    <n v="2016"/>
  </r>
  <r>
    <d v="2016-12-07T00:00:00"/>
    <n v="1160000"/>
    <x v="0"/>
    <s v="Jones and Jones"/>
    <x v="0"/>
    <n v="3185"/>
    <n v="2"/>
    <n v="2"/>
    <n v="2"/>
    <n v="155"/>
    <n v="2011"/>
    <s v="2/21 Gisborne St"/>
    <s v="Elsternwick"/>
    <s v="Glen Eira"/>
    <s v="Southern Metropolitan"/>
    <n v="12"/>
    <n v="2016"/>
  </r>
  <r>
    <d v="2016-12-07T00:00:00"/>
    <n v="1177000"/>
    <x v="0"/>
    <s v="Melbourne Homes"/>
    <x v="1"/>
    <n v="3204"/>
    <n v="2"/>
    <n v="1"/>
    <n v="2"/>
    <n v="452"/>
    <n v="1930"/>
    <s v="2 Wimmera St"/>
    <s v="Ormond"/>
    <s v="Glen Eira"/>
    <s v="Southern Metropolitan"/>
    <n v="12"/>
    <n v="2016"/>
  </r>
  <r>
    <d v="2016-12-07T00:00:00"/>
    <n v="1380000"/>
    <x v="0"/>
    <s v="Sanders"/>
    <x v="1"/>
    <n v="3145"/>
    <n v="3"/>
    <n v="1"/>
    <n v="2"/>
    <n v="658"/>
    <m/>
    <s v="4 Lord St"/>
    <s v="Caulfield East"/>
    <s v="Glen Eira"/>
    <s v="Southern Metropolitan"/>
    <n v="12"/>
    <n v="2016"/>
  </r>
  <r>
    <d v="2016-12-07T00:00:00"/>
    <n v="480000"/>
    <x v="1"/>
    <s v="Cunninghams"/>
    <x v="1"/>
    <n v="3073"/>
    <n v="2"/>
    <n v="2"/>
    <n v="1"/>
    <n v="145"/>
    <n v="2010"/>
    <s v="2/152 St Vigeons Rd"/>
    <s v="Reservoir"/>
    <s v="Darebin"/>
    <s v="Northern Metropolitan"/>
    <n v="12"/>
    <n v="2016"/>
  </r>
  <r>
    <d v="2016-12-07T00:00:00"/>
    <n v="550000"/>
    <x v="0"/>
    <s v="Cunninghams"/>
    <x v="0"/>
    <n v="3072"/>
    <n v="3"/>
    <n v="2"/>
    <n v="1"/>
    <n v="164"/>
    <m/>
    <s v="10 Tyler St"/>
    <s v="Preston"/>
    <s v="Darebin"/>
    <s v="Northern Metropolitan"/>
    <n v="12"/>
    <n v="2016"/>
  </r>
  <r>
    <d v="2016-12-07T00:00:00"/>
    <n v="1396500"/>
    <x v="0"/>
    <s v="Jones and Jones"/>
    <x v="1"/>
    <n v="3070"/>
    <n v="3"/>
    <n v="1"/>
    <n v="1"/>
    <n v="302"/>
    <m/>
    <s v="178 Beaconsfield Pde"/>
    <s v="Northcote"/>
    <s v="Darebin"/>
    <s v="Northern Metropolitan"/>
    <n v="12"/>
    <n v="2016"/>
  </r>
  <r>
    <d v="2016-12-07T00:00:00"/>
    <n v="600000"/>
    <x v="1"/>
    <s v="Property Barons"/>
    <x v="0"/>
    <n v="3127"/>
    <n v="2"/>
    <n v="1"/>
    <n v="2"/>
    <n v="124"/>
    <n v="1985"/>
    <s v="2/23 Clyde St"/>
    <s v="Surrey Hills"/>
    <s v="Boroondara"/>
    <s v="Southern Metropolitan"/>
    <n v="12"/>
    <n v="2016"/>
  </r>
  <r>
    <d v="2016-12-07T00:00:00"/>
    <n v="1350000"/>
    <x v="0"/>
    <s v="Jones and Jones"/>
    <x v="0"/>
    <n v="3104"/>
    <n v="4"/>
    <n v="2"/>
    <n v="2"/>
    <n v="815"/>
    <m/>
    <s v="62 Clifton St"/>
    <s v="Balwyn North"/>
    <s v="Boroondara"/>
    <s v="Southern Metropolitan"/>
    <n v="12"/>
    <n v="2016"/>
  </r>
  <r>
    <d v="2016-12-07T00:00:00"/>
    <n v="1850000"/>
    <x v="0"/>
    <s v="Jones and Jones"/>
    <x v="0"/>
    <n v="3104"/>
    <n v="4"/>
    <n v="2"/>
    <n v="2"/>
    <n v="619"/>
    <n v="1990"/>
    <s v="5 Carrington St"/>
    <s v="Balwyn North"/>
    <s v="Boroondara"/>
    <s v="Southern Metropolitan"/>
    <n v="12"/>
    <n v="2016"/>
  </r>
  <r>
    <d v="2016-12-08T00:00:00"/>
    <n v="1346000"/>
    <x v="0"/>
    <s v="Cunninghams"/>
    <x v="1"/>
    <n v="3121"/>
    <n v="3"/>
    <n v="1"/>
    <n v="0"/>
    <n v="187"/>
    <m/>
    <s v="26 Thomas St"/>
    <s v="Richmond"/>
    <s v="Yarra"/>
    <s v="Northern Metropolitan"/>
    <n v="12"/>
    <n v="2016"/>
  </r>
  <r>
    <d v="2016-12-08T00:00:00"/>
    <n v="551000"/>
    <x v="1"/>
    <s v="Melbourne Homes"/>
    <x v="1"/>
    <n v="3141"/>
    <n v="2"/>
    <n v="1"/>
    <n v="0"/>
    <n v="0"/>
    <m/>
    <s v="6/21 Kensington Rd"/>
    <s v="South Yarra"/>
    <s v="Stonnington"/>
    <s v="Southern Metropolitan"/>
    <n v="12"/>
    <n v="2016"/>
  </r>
  <r>
    <d v="2016-12-08T00:00:00"/>
    <n v="1020000"/>
    <x v="0"/>
    <s v="Jones and Jones"/>
    <x v="0"/>
    <n v="3146"/>
    <n v="2"/>
    <n v="1"/>
    <n v="0"/>
    <n v="251"/>
    <n v="1910"/>
    <s v="115 Tooronga Rd"/>
    <s v="Glen Iris"/>
    <s v="Stonnington"/>
    <s v="Southern Metropolitan"/>
    <n v="12"/>
    <n v="2016"/>
  </r>
  <r>
    <d v="2016-12-08T00:00:00"/>
    <n v="1210000"/>
    <x v="0"/>
    <s v="Cunninghams"/>
    <x v="1"/>
    <n v="3181"/>
    <n v="2"/>
    <n v="1"/>
    <n v="0"/>
    <n v="218"/>
    <n v="1910"/>
    <s v="52 Packington St"/>
    <s v="Prahran"/>
    <s v="Stonnington"/>
    <s v="Southern Metropolitan"/>
    <n v="12"/>
    <n v="2016"/>
  </r>
  <r>
    <d v="2016-12-08T00:00:00"/>
    <n v="655000"/>
    <x v="0"/>
    <s v="Metro Ladder"/>
    <x v="1"/>
    <n v="3060"/>
    <n v="4"/>
    <n v="1"/>
    <n v="3"/>
    <n v="664"/>
    <m/>
    <s v="14 Baird St"/>
    <s v="Fawkner"/>
    <s v="Moreland"/>
    <s v="Northern Metropolitan"/>
    <n v="12"/>
    <n v="2016"/>
  </r>
  <r>
    <d v="2016-12-08T00:00:00"/>
    <n v="719000"/>
    <x v="0"/>
    <s v="Cunninghams"/>
    <x v="1"/>
    <n v="3046"/>
    <n v="3"/>
    <n v="1"/>
    <n v="4"/>
    <n v="692"/>
    <n v="1980"/>
    <s v="10 Volga St"/>
    <s v="Hadfield"/>
    <s v="Moreland"/>
    <s v="Northern Metropolitan"/>
    <n v="12"/>
    <n v="2016"/>
  </r>
  <r>
    <d v="2016-12-08T00:00:00"/>
    <n v="975000"/>
    <x v="0"/>
    <s v="Metro Ladder"/>
    <x v="1"/>
    <n v="3044"/>
    <n v="4"/>
    <n v="1"/>
    <n v="1"/>
    <n v="733"/>
    <n v="1960"/>
    <s v="27 Quick St"/>
    <s v="Pascoe Vale"/>
    <s v="Moreland"/>
    <s v="Northern Metropolitan"/>
    <n v="12"/>
    <n v="2016"/>
  </r>
  <r>
    <d v="2016-12-08T00:00:00"/>
    <n v="990000"/>
    <x v="0"/>
    <s v="Cunninghams"/>
    <x v="1"/>
    <n v="3056"/>
    <n v="3"/>
    <n v="2"/>
    <n v="1"/>
    <n v="194"/>
    <m/>
    <s v="64 Henkel St"/>
    <s v="Brunswick"/>
    <s v="Moreland"/>
    <s v="Northern Metropolitan"/>
    <n v="12"/>
    <n v="2016"/>
  </r>
  <r>
    <d v="2016-12-08T00:00:00"/>
    <n v="650000"/>
    <x v="0"/>
    <s v="Cunninghams"/>
    <x v="1"/>
    <n v="3033"/>
    <n v="3"/>
    <n v="2"/>
    <n v="2"/>
    <n v="176"/>
    <m/>
    <s v="35/24 Craig St"/>
    <s v="Keilor East"/>
    <s v="Moonee Valley"/>
    <s v="Western Metropolitan"/>
    <n v="12"/>
    <n v="2016"/>
  </r>
  <r>
    <d v="2016-12-08T00:00:00"/>
    <n v="1110000"/>
    <x v="0"/>
    <s v="Cunninghams"/>
    <x v="0"/>
    <n v="3031"/>
    <n v="3"/>
    <n v="1"/>
    <n v="1"/>
    <n v="272"/>
    <n v="1885"/>
    <s v="43 Finsbury St"/>
    <s v="Flemington"/>
    <s v="Moonee Valley"/>
    <s v="Northern Metropolitan"/>
    <n v="12"/>
    <n v="2016"/>
  </r>
  <r>
    <d v="2016-12-08T00:00:00"/>
    <n v="1155000"/>
    <x v="0"/>
    <s v="Maxwells"/>
    <x v="0"/>
    <n v="3031"/>
    <n v="2"/>
    <n v="1"/>
    <n v="1"/>
    <n v="197"/>
    <n v="1890"/>
    <s v="26 Hopetoun St"/>
    <s v="Kensington"/>
    <s v="Moonee Valley"/>
    <s v="Northern Metropolitan"/>
    <n v="12"/>
    <n v="2016"/>
  </r>
  <r>
    <d v="2016-12-08T00:00:00"/>
    <n v="1240000"/>
    <x v="0"/>
    <s v="Cunninghams"/>
    <x v="1"/>
    <n v="3040"/>
    <n v="3"/>
    <n v="2"/>
    <n v="2"/>
    <n v="307"/>
    <m/>
    <s v="4 Agatha St"/>
    <s v="Essendon"/>
    <s v="Moonee Valley"/>
    <s v="Western Metropolitan"/>
    <n v="12"/>
    <n v="2016"/>
  </r>
  <r>
    <d v="2016-12-08T00:00:00"/>
    <n v="450000"/>
    <x v="1"/>
    <s v="Flanders &amp; Fish"/>
    <x v="0"/>
    <n v="3000"/>
    <n v="2"/>
    <n v="1"/>
    <n v="1"/>
    <n v="0"/>
    <n v="2014"/>
    <s v="3811/80 Abeckett St"/>
    <s v="Melbourne"/>
    <s v="Melbourne"/>
    <s v="Northern Metropolitan"/>
    <n v="12"/>
    <n v="2016"/>
  </r>
  <r>
    <d v="2016-12-08T00:00:00"/>
    <n v="520000"/>
    <x v="1"/>
    <s v="Flanders &amp; Fish"/>
    <x v="0"/>
    <n v="3012"/>
    <n v="3"/>
    <n v="2"/>
    <n v="2"/>
    <n v="184"/>
    <m/>
    <s v="3/20 Burns St"/>
    <s v="Maidstone"/>
    <s v="Maribyrnong"/>
    <s v="Western Metropolitan"/>
    <n v="12"/>
    <n v="2016"/>
  </r>
  <r>
    <d v="2016-12-08T00:00:00"/>
    <n v="575000"/>
    <x v="0"/>
    <s v="Cunninghams"/>
    <x v="1"/>
    <n v="3019"/>
    <n v="3"/>
    <n v="1"/>
    <n v="3"/>
    <n v="559"/>
    <n v="1955"/>
    <s v="21 Hughes St"/>
    <s v="Braybrook"/>
    <s v="Maribyrnong"/>
    <s v="Western Metropolitan"/>
    <n v="12"/>
    <n v="2016"/>
  </r>
  <r>
    <d v="2016-12-08T00:00:00"/>
    <n v="714000"/>
    <x v="2"/>
    <s v="Maxwells"/>
    <x v="1"/>
    <n v="3011"/>
    <n v="3"/>
    <n v="2"/>
    <n v="2"/>
    <n v="164"/>
    <n v="2008"/>
    <s v="2/10 Swan St"/>
    <s v="Footscray"/>
    <s v="Maribyrnong"/>
    <s v="Western Metropolitan"/>
    <n v="12"/>
    <n v="2016"/>
  </r>
  <r>
    <d v="2016-12-08T00:00:00"/>
    <n v="925000"/>
    <x v="0"/>
    <s v="Metro Ladder"/>
    <x v="1"/>
    <n v="3012"/>
    <n v="4"/>
    <n v="2"/>
    <n v="1"/>
    <n v="276"/>
    <n v="1948"/>
    <s v="12 Williamstown Rd"/>
    <s v="Kingsville"/>
    <s v="Maribyrnong"/>
    <s v="Western Metropolitan"/>
    <n v="12"/>
    <n v="2016"/>
  </r>
  <r>
    <d v="2016-12-08T00:00:00"/>
    <n v="966000"/>
    <x v="0"/>
    <s v="Maxwells"/>
    <x v="1"/>
    <n v="3013"/>
    <n v="3"/>
    <n v="2"/>
    <n v="2"/>
    <n v="456"/>
    <n v="1970"/>
    <s v="5 Highgate St"/>
    <s v="Yarraville"/>
    <s v="Maribyrnong"/>
    <s v="Western Metropolitan"/>
    <n v="12"/>
    <n v="2016"/>
  </r>
  <r>
    <d v="2016-12-08T00:00:00"/>
    <n v="1002000"/>
    <x v="0"/>
    <s v="Jones and Jones"/>
    <x v="1"/>
    <n v="3105"/>
    <n v="4"/>
    <n v="1"/>
    <n v="2"/>
    <n v="650"/>
    <m/>
    <s v="49 Furneaux Gr"/>
    <s v="Bulleen"/>
    <s v="Manningham"/>
    <s v="Eastern Metropolitan"/>
    <n v="12"/>
    <n v="2016"/>
  </r>
  <r>
    <d v="2016-12-08T00:00:00"/>
    <n v="350000"/>
    <x v="1"/>
    <s v="Metro Ladder"/>
    <x v="1"/>
    <n v="3163"/>
    <n v="1"/>
    <n v="1"/>
    <n v="1"/>
    <n v="0"/>
    <n v="1980"/>
    <s v="10/12 St Huberts Rd"/>
    <s v="Carnegie"/>
    <s v="Glen Eira"/>
    <s v="Southern Metropolitan"/>
    <n v="12"/>
    <n v="2016"/>
  </r>
  <r>
    <d v="2016-12-08T00:00:00"/>
    <n v="591000"/>
    <x v="1"/>
    <s v="Jones and Jones"/>
    <x v="1"/>
    <n v="3185"/>
    <n v="2"/>
    <n v="1"/>
    <n v="1"/>
    <n v="815"/>
    <n v="2008"/>
    <s v="4/585 Glen Huntly Rd"/>
    <s v="Elsternwick"/>
    <s v="Glen Eira"/>
    <s v="Southern Metropolitan"/>
    <n v="12"/>
    <n v="2016"/>
  </r>
  <r>
    <d v="2016-12-08T00:00:00"/>
    <n v="1585000"/>
    <x v="0"/>
    <s v="Jones and Jones"/>
    <x v="1"/>
    <n v="3123"/>
    <n v="2"/>
    <n v="1"/>
    <n v="2"/>
    <n v="390"/>
    <n v="1935"/>
    <s v="20 Beaconsfield Rd"/>
    <s v="Hawthorn East"/>
    <s v="Boroondara"/>
    <s v="Southern Metropolitan"/>
    <n v="12"/>
    <n v="2016"/>
  </r>
  <r>
    <d v="2016-12-08T00:00:00"/>
    <n v="1475000"/>
    <x v="2"/>
    <s v="Jones and Jones"/>
    <x v="0"/>
    <n v="3186"/>
    <n v="3"/>
    <n v="2"/>
    <n v="2"/>
    <n v="345"/>
    <n v="2000"/>
    <s v="2/422 St Kilda St"/>
    <s v="Brighton"/>
    <s v="Bayside"/>
    <s v="Southern Metropolitan"/>
    <n v="12"/>
    <n v="2016"/>
  </r>
  <r>
    <d v="2016-12-09T00:00:00"/>
    <n v="452000"/>
    <x v="1"/>
    <s v="Zimmerman"/>
    <x v="1"/>
    <n v="3146"/>
    <n v="1"/>
    <n v="1"/>
    <n v="1"/>
    <n v="63"/>
    <n v="1980"/>
    <s v="1/39 Scott Gr"/>
    <s v="Glen Iris"/>
    <s v="Stonnington"/>
    <s v="Southern Metropolitan"/>
    <n v="12"/>
    <n v="2016"/>
  </r>
  <r>
    <d v="2016-12-09T00:00:00"/>
    <n v="2200000"/>
    <x v="0"/>
    <s v="Jones and Jones"/>
    <x v="0"/>
    <n v="3141"/>
    <n v="3"/>
    <n v="2"/>
    <n v="0"/>
    <n v="358"/>
    <n v="1915"/>
    <s v="68 Oban St"/>
    <s v="South Yarra"/>
    <s v="Stonnington"/>
    <s v="Southern Metropolitan"/>
    <n v="12"/>
    <n v="2016"/>
  </r>
  <r>
    <d v="2016-12-09T00:00:00"/>
    <n v="420000"/>
    <x v="1"/>
    <s v="Jones and Jones"/>
    <x v="1"/>
    <n v="3207"/>
    <n v="1"/>
    <n v="1"/>
    <n v="1"/>
    <n v="0"/>
    <m/>
    <s v="401/216 Rouse St"/>
    <s v="Port Melbourne"/>
    <s v="Port Phillip"/>
    <s v="Southern Metropolitan"/>
    <n v="12"/>
    <n v="2016"/>
  </r>
  <r>
    <d v="2016-12-09T00:00:00"/>
    <n v="2075000"/>
    <x v="0"/>
    <s v="Cunninghams"/>
    <x v="1"/>
    <n v="3205"/>
    <n v="3"/>
    <n v="2"/>
    <n v="0"/>
    <n v="141"/>
    <n v="1890"/>
    <s v="164 Cecil St"/>
    <s v="South Melbourne"/>
    <s v="Port Phillip"/>
    <s v="Southern Metropolitan"/>
    <n v="12"/>
    <n v="2016"/>
  </r>
  <r>
    <d v="2016-12-09T00:00:00"/>
    <n v="279500"/>
    <x v="1"/>
    <s v="Melbourne Homes"/>
    <x v="1"/>
    <n v="3056"/>
    <n v="1"/>
    <n v="1"/>
    <n v="1"/>
    <n v="0"/>
    <n v="1970"/>
    <s v="6/305 Albion St"/>
    <s v="Brunswick"/>
    <s v="Moreland"/>
    <s v="Northern Metropolitan"/>
    <n v="12"/>
    <n v="2016"/>
  </r>
  <r>
    <d v="2016-12-09T00:00:00"/>
    <n v="466000"/>
    <x v="1"/>
    <s v="Cunninghams"/>
    <x v="1"/>
    <n v="3058"/>
    <n v="2"/>
    <n v="1"/>
    <n v="1"/>
    <n v="0"/>
    <n v="1980"/>
    <s v="7/13 Clarendon St"/>
    <s v="Coburg"/>
    <s v="Moreland"/>
    <s v="Northern Metropolitan"/>
    <n v="12"/>
    <n v="2016"/>
  </r>
  <r>
    <d v="2016-12-09T00:00:00"/>
    <n v="540000"/>
    <x v="0"/>
    <s v="Melbourne Homes"/>
    <x v="1"/>
    <n v="3060"/>
    <n v="3"/>
    <n v="1"/>
    <n v="1"/>
    <n v="614"/>
    <n v="1960"/>
    <s v="13 Mutton Rd"/>
    <s v="Fawkner"/>
    <s v="Moreland"/>
    <s v="Northern Metropolitan"/>
    <n v="12"/>
    <n v="2016"/>
  </r>
  <r>
    <d v="2016-12-09T00:00:00"/>
    <n v="792000"/>
    <x v="0"/>
    <s v="Cunninghams"/>
    <x v="1"/>
    <n v="3056"/>
    <n v="2"/>
    <n v="1"/>
    <n v="1"/>
    <n v="149"/>
    <m/>
    <s v="332 Albion St"/>
    <s v="Brunswick"/>
    <s v="Moreland"/>
    <s v="Northern Metropolitan"/>
    <n v="12"/>
    <n v="2016"/>
  </r>
  <r>
    <d v="2016-12-09T00:00:00"/>
    <n v="810000"/>
    <x v="0"/>
    <s v="Metro Ladder"/>
    <x v="1"/>
    <n v="3055"/>
    <n v="3"/>
    <n v="1"/>
    <n v="2"/>
    <n v="349"/>
    <n v="1950"/>
    <s v="10 Yarrabin St"/>
    <s v="Brunswick West"/>
    <s v="Moreland"/>
    <s v="Northern Metropolitan"/>
    <n v="12"/>
    <n v="2016"/>
  </r>
  <r>
    <d v="2016-12-09T00:00:00"/>
    <n v="1600000"/>
    <x v="0"/>
    <s v="Jones and Jones"/>
    <x v="1"/>
    <n v="3057"/>
    <n v="3"/>
    <n v="1"/>
    <n v="2"/>
    <n v="812"/>
    <n v="1920"/>
    <s v="192 Blyth St"/>
    <s v="Brunswick East"/>
    <s v="Moreland"/>
    <s v="Northern Metropolitan"/>
    <n v="12"/>
    <n v="2016"/>
  </r>
  <r>
    <d v="2016-12-09T00:00:00"/>
    <n v="890500"/>
    <x v="2"/>
    <s v="Metro Ladder"/>
    <x v="1"/>
    <n v="3039"/>
    <n v="3"/>
    <n v="2"/>
    <n v="1"/>
    <n v="213"/>
    <n v="1950"/>
    <s v="83 Scott St"/>
    <s v="Moonee Ponds"/>
    <s v="Moonee Valley"/>
    <s v="Western Metropolitan"/>
    <n v="12"/>
    <n v="2016"/>
  </r>
  <r>
    <d v="2016-12-09T00:00:00"/>
    <n v="937500"/>
    <x v="0"/>
    <s v="Cunninghams"/>
    <x v="1"/>
    <n v="3167"/>
    <n v="3"/>
    <n v="1"/>
    <n v="2"/>
    <n v="530"/>
    <m/>
    <s v="13 Farm Rd"/>
    <s v="Oakleigh South"/>
    <s v="Monash"/>
    <s v="South-Eastern Metropolitan"/>
    <n v="12"/>
    <n v="2016"/>
  </r>
  <r>
    <d v="2016-12-09T00:00:00"/>
    <n v="990000"/>
    <x v="0"/>
    <s v="Cunninghams"/>
    <x v="1"/>
    <n v="3051"/>
    <n v="2"/>
    <n v="2"/>
    <n v="1"/>
    <n v="584"/>
    <n v="2008"/>
    <s v="44 Byron St"/>
    <s v="North Melbourne"/>
    <s v="Melbourne"/>
    <s v="Northern Metropolitan"/>
    <n v="12"/>
    <n v="2016"/>
  </r>
  <r>
    <d v="2016-12-09T00:00:00"/>
    <n v="1015000"/>
    <x v="1"/>
    <s v="Jones and Jones"/>
    <x v="1"/>
    <n v="3002"/>
    <n v="1"/>
    <n v="1"/>
    <n v="1"/>
    <n v="0"/>
    <m/>
    <s v="6/45 Gipps St"/>
    <s v="East Melbourne"/>
    <s v="Melbourne"/>
    <s v="Northern Metropolitan"/>
    <n v="12"/>
    <n v="2016"/>
  </r>
  <r>
    <d v="2016-12-09T00:00:00"/>
    <n v="886500"/>
    <x v="0"/>
    <s v="Sanders"/>
    <x v="1"/>
    <n v="3011"/>
    <n v="3"/>
    <n v="1"/>
    <n v="0"/>
    <n v="268"/>
    <m/>
    <s v="4 The Crescent"/>
    <s v="Footscray"/>
    <s v="Maribyrnong"/>
    <s v="Western Metropolitan"/>
    <n v="12"/>
    <n v="2016"/>
  </r>
  <r>
    <d v="2016-12-09T00:00:00"/>
    <n v="1050000"/>
    <x v="0"/>
    <s v="Jones and Jones"/>
    <x v="1"/>
    <n v="3013"/>
    <n v="3"/>
    <n v="1"/>
    <n v="2"/>
    <n v="442"/>
    <n v="1940"/>
    <s v="63 Hawkhurst St"/>
    <s v="Yarraville"/>
    <s v="Maribyrnong"/>
    <s v="Western Metropolitan"/>
    <n v="12"/>
    <n v="2016"/>
  </r>
  <r>
    <d v="2016-12-09T00:00:00"/>
    <n v="1200000"/>
    <x v="0"/>
    <s v="Metro Ladder"/>
    <x v="0"/>
    <n v="3204"/>
    <n v="3"/>
    <n v="2"/>
    <n v="2"/>
    <n v="590"/>
    <m/>
    <s v="103 Tucker Rd"/>
    <s v="Bentleigh"/>
    <s v="Glen Eira"/>
    <s v="Southern Metropolitan"/>
    <n v="12"/>
    <n v="2016"/>
  </r>
  <r>
    <d v="2016-12-09T00:00:00"/>
    <n v="605000"/>
    <x v="0"/>
    <s v="Property Barons"/>
    <x v="1"/>
    <n v="3020"/>
    <n v="3"/>
    <n v="1"/>
    <n v="1"/>
    <n v="462"/>
    <n v="1956"/>
    <s v="13 Cannon St"/>
    <s v="Sunshine"/>
    <s v="Brimbank"/>
    <s v="Western Metropolitan"/>
    <n v="12"/>
    <n v="2016"/>
  </r>
  <r>
    <d v="2016-12-09T00:00:00"/>
    <n v="905000"/>
    <x v="1"/>
    <s v="Maxwells"/>
    <x v="1"/>
    <n v="3187"/>
    <n v="2"/>
    <n v="1"/>
    <n v="2"/>
    <n v="189"/>
    <n v="1980"/>
    <s v="2/5 Camperdown St"/>
    <s v="Brighton East"/>
    <s v="Bayside"/>
    <s v="Southern Metropolitan"/>
    <n v="12"/>
    <n v="2016"/>
  </r>
  <r>
    <d v="2016-12-10T00:00:00"/>
    <n v="800000"/>
    <x v="0"/>
    <s v="Cunninghams"/>
    <x v="0"/>
    <n v="3054"/>
    <n v="2"/>
    <n v="1"/>
    <n v="1"/>
    <n v="73"/>
    <n v="2009"/>
    <s v="1 Fletcher La"/>
    <s v="Carlton North"/>
    <s v="Yarra"/>
    <s v="Northern Metropolitan"/>
    <n v="12"/>
    <n v="2016"/>
  </r>
  <r>
    <d v="2016-12-10T00:00:00"/>
    <n v="855000"/>
    <x v="0"/>
    <s v="Jones and Jones"/>
    <x v="1"/>
    <n v="3066"/>
    <n v="2"/>
    <n v="1"/>
    <n v="0"/>
    <n v="130"/>
    <n v="1890"/>
    <s v="382 Wellington St"/>
    <s v="Collingwood"/>
    <s v="Yarra"/>
    <s v="Northern Metropolitan"/>
    <n v="12"/>
    <n v="2016"/>
  </r>
  <r>
    <d v="2016-12-10T00:00:00"/>
    <n v="905000"/>
    <x v="0"/>
    <s v="Cunninghams"/>
    <x v="1"/>
    <n v="3121"/>
    <n v="2"/>
    <n v="1"/>
    <n v="0"/>
    <n v="139"/>
    <n v="1920"/>
    <s v="35 Shelley St"/>
    <s v="Richmond"/>
    <s v="Yarra"/>
    <s v="Northern Metropolitan"/>
    <n v="12"/>
    <n v="2016"/>
  </r>
  <r>
    <d v="2016-12-10T00:00:00"/>
    <n v="965000"/>
    <x v="1"/>
    <s v="Metro Ladder"/>
    <x v="1"/>
    <n v="3141"/>
    <n v="2"/>
    <n v="2"/>
    <n v="2"/>
    <n v="2143"/>
    <m/>
    <s v="4/38 MacFarlan St"/>
    <s v="South Yarra"/>
    <s v="Stonnington"/>
    <s v="Southern Metropolitan"/>
    <n v="12"/>
    <n v="2016"/>
  </r>
  <r>
    <d v="2016-12-10T00:00:00"/>
    <n v="1115000"/>
    <x v="0"/>
    <s v="Jones and Jones"/>
    <x v="1"/>
    <n v="3207"/>
    <n v="2"/>
    <n v="1"/>
    <n v="0"/>
    <n v="120"/>
    <n v="1900"/>
    <s v="205 Heath St"/>
    <s v="Port Melbourne"/>
    <s v="Port Phillip"/>
    <s v="Southern Metropolitan"/>
    <n v="12"/>
    <n v="2016"/>
  </r>
  <r>
    <d v="2016-12-10T00:00:00"/>
    <n v="2350000"/>
    <x v="0"/>
    <s v="Metro Ladder"/>
    <x v="1"/>
    <n v="3207"/>
    <n v="5"/>
    <n v="1"/>
    <n v="2"/>
    <n v="350"/>
    <n v="1890"/>
    <s v="146 Dow St"/>
    <s v="Port Melbourne"/>
    <s v="Port Phillip"/>
    <s v="Southern Metropolitan"/>
    <n v="12"/>
    <n v="2016"/>
  </r>
  <r>
    <d v="2016-12-10T00:00:00"/>
    <n v="2460000"/>
    <x v="1"/>
    <s v="Cunninghams"/>
    <x v="1"/>
    <n v="3207"/>
    <n v="3"/>
    <n v="2"/>
    <n v="2"/>
    <n v="5042"/>
    <n v="1995"/>
    <s v="1001/107 Beach St"/>
    <s v="Port Melbourne"/>
    <s v="Port Phillip"/>
    <s v="Southern Metropolitan"/>
    <n v="12"/>
    <n v="2016"/>
  </r>
  <r>
    <d v="2016-12-10T00:00:00"/>
    <n v="1190000"/>
    <x v="0"/>
    <s v="Cunninghams"/>
    <x v="1"/>
    <n v="3055"/>
    <n v="3"/>
    <n v="1"/>
    <n v="1"/>
    <n v="0"/>
    <n v="1920"/>
    <s v="25 Wales St"/>
    <s v="Brunswick West"/>
    <s v="Moreland"/>
    <s v="Northern Metropolitan"/>
    <n v="12"/>
    <n v="2016"/>
  </r>
  <r>
    <d v="2016-12-10T00:00:00"/>
    <n v="757000"/>
    <x v="0"/>
    <s v="Cunninghams"/>
    <x v="1"/>
    <n v="3033"/>
    <n v="3"/>
    <n v="2"/>
    <n v="1"/>
    <n v="532"/>
    <n v="1960"/>
    <s v="57 Wonganella Dr"/>
    <s v="Keilor East"/>
    <s v="Moonee Valley"/>
    <s v="Western Metropolitan"/>
    <n v="12"/>
    <n v="2016"/>
  </r>
  <r>
    <d v="2016-12-10T00:00:00"/>
    <n v="296000"/>
    <x v="1"/>
    <s v="Metro Ladder"/>
    <x v="1"/>
    <n v="3011"/>
    <n v="2"/>
    <n v="1"/>
    <n v="1"/>
    <n v="0"/>
    <m/>
    <s v="1/24 Eldridge St"/>
    <s v="Footscray"/>
    <s v="Maribyrnong"/>
    <s v="Western Metropolitan"/>
    <n v="12"/>
    <n v="2016"/>
  </r>
  <r>
    <d v="2016-12-10T00:00:00"/>
    <n v="683500"/>
    <x v="0"/>
    <s v="Sanders"/>
    <x v="1"/>
    <n v="3018"/>
    <n v="3"/>
    <n v="1"/>
    <n v="1"/>
    <n v="530"/>
    <m/>
    <s v="11 Keeshan Ct"/>
    <s v="Altona"/>
    <s v="Hobsons Bay"/>
    <s v="Western Metropolitan"/>
    <n v="12"/>
    <n v="2016"/>
  </r>
  <r>
    <d v="2016-12-10T00:00:00"/>
    <n v="690000"/>
    <x v="0"/>
    <s v="Property Barons"/>
    <x v="1"/>
    <n v="3083"/>
    <n v="3"/>
    <n v="1"/>
    <n v="2"/>
    <n v="556"/>
    <m/>
    <s v="36 Scott Gr"/>
    <s v="Kingsbury"/>
    <s v="Darebin"/>
    <s v="Northern Metropolitan"/>
    <n v="12"/>
    <n v="2016"/>
  </r>
  <r>
    <d v="2016-12-10T00:00:00"/>
    <n v="915000"/>
    <x v="0"/>
    <s v="Cunninghams"/>
    <x v="1"/>
    <n v="3073"/>
    <n v="3"/>
    <n v="3"/>
    <n v="2"/>
    <n v="618"/>
    <n v="1960"/>
    <s v="193 Edwardes St"/>
    <s v="Reservoir"/>
    <s v="Darebin"/>
    <s v="Northern Metropolitan"/>
    <n v="12"/>
    <n v="2016"/>
  </r>
  <r>
    <d v="2016-12-10T00:00:00"/>
    <n v="1265000"/>
    <x v="0"/>
    <s v="Jones and Jones"/>
    <x v="1"/>
    <n v="3071"/>
    <n v="3"/>
    <n v="2"/>
    <n v="2"/>
    <n v="397"/>
    <n v="1920"/>
    <s v="126 Keon St"/>
    <s v="Thornbury"/>
    <s v="Darebin"/>
    <s v="Northern Metropolitan"/>
    <n v="12"/>
    <n v="2016"/>
  </r>
  <r>
    <d v="2016-12-10T00:00:00"/>
    <n v="425500"/>
    <x v="1"/>
    <s v="Property Barons"/>
    <x v="0"/>
    <n v="3020"/>
    <n v="2"/>
    <n v="1"/>
    <n v="0"/>
    <n v="153"/>
    <n v="1970"/>
    <s v="1/10 Norma St"/>
    <s v="Sunshine"/>
    <s v="Brimbank"/>
    <s v="Western Metropolitan"/>
    <n v="12"/>
    <n v="2016"/>
  </r>
  <r>
    <d v="2016-12-10T00:00:00"/>
    <n v="488000"/>
    <x v="1"/>
    <s v="Cunninghams"/>
    <x v="1"/>
    <n v="3122"/>
    <n v="1"/>
    <n v="1"/>
    <n v="1"/>
    <n v="0"/>
    <n v="2004"/>
    <s v="13/561 Glenferrie Rd"/>
    <s v="Hawthorn"/>
    <s v="Boroondara"/>
    <s v="Southern Metropolitan"/>
    <n v="12"/>
    <n v="2016"/>
  </r>
  <r>
    <d v="2016-12-10T00:00:00"/>
    <n v="1140000"/>
    <x v="0"/>
    <s v="Cunninghams"/>
    <x v="1"/>
    <n v="3123"/>
    <n v="2"/>
    <n v="1"/>
    <n v="0"/>
    <n v="230"/>
    <m/>
    <s v="22 Stewart St"/>
    <s v="Hawthorn East"/>
    <s v="Boroondara"/>
    <s v="Southern Metropolitan"/>
    <n v="12"/>
    <n v="2016"/>
  </r>
  <r>
    <d v="2016-12-10T00:00:00"/>
    <n v="1375000"/>
    <x v="0"/>
    <s v="Cunninghams"/>
    <x v="1"/>
    <n v="3146"/>
    <n v="3"/>
    <n v="2"/>
    <n v="2"/>
    <n v="328"/>
    <n v="1990"/>
    <s v="2/67 Staughton Rd"/>
    <s v="Glen Iris"/>
    <s v="Boroondara"/>
    <s v="Southern Metropolitan"/>
    <n v="12"/>
    <n v="2016"/>
  </r>
  <r>
    <d v="2016-12-10T00:00:00"/>
    <n v="896000"/>
    <x v="1"/>
    <s v="Metro Ladder"/>
    <x v="1"/>
    <n v="3188"/>
    <n v="2"/>
    <n v="2"/>
    <n v="2"/>
    <n v="677"/>
    <m/>
    <s v="11 Conifer St"/>
    <s v="Hampton"/>
    <s v="Bayside"/>
    <s v="Southern Metropolitan"/>
    <n v="12"/>
    <n v="2016"/>
  </r>
  <r>
    <d v="2016-12-10T00:00:00"/>
    <n v="1301000"/>
    <x v="0"/>
    <s v="Jones and Jones"/>
    <x v="0"/>
    <n v="3187"/>
    <n v="3"/>
    <n v="2"/>
    <n v="2"/>
    <n v="401"/>
    <n v="1926"/>
    <s v="1 Alexander St"/>
    <s v="Brighton East"/>
    <s v="Bayside"/>
    <s v="Southern Metropolitan"/>
    <n v="12"/>
    <n v="2016"/>
  </r>
  <r>
    <d v="2016-12-10T00:00:00"/>
    <n v="1740000"/>
    <x v="0"/>
    <s v="Cunninghams"/>
    <x v="1"/>
    <n v="3188"/>
    <n v="4"/>
    <n v="3"/>
    <n v="2"/>
    <n v="414"/>
    <n v="1950"/>
    <s v="49 Service St"/>
    <s v="Hampton"/>
    <s v="Bayside"/>
    <s v="Southern Metropolitan"/>
    <n v="12"/>
    <n v="2016"/>
  </r>
  <r>
    <d v="2016-12-11T00:00:00"/>
    <n v="1075000"/>
    <x v="0"/>
    <s v="Cunninghams"/>
    <x v="1"/>
    <n v="3068"/>
    <n v="2"/>
    <n v="1"/>
    <n v="1"/>
    <n v="174"/>
    <n v="1890"/>
    <s v="119 Roseneath St"/>
    <s v="Clifton Hill"/>
    <s v="Yarra"/>
    <s v="Northern Metropolitan"/>
    <n v="12"/>
    <n v="2016"/>
  </r>
  <r>
    <d v="2016-12-11T00:00:00"/>
    <n v="1250000"/>
    <x v="0"/>
    <s v="Cunninghams"/>
    <x v="1"/>
    <n v="3121"/>
    <n v="3"/>
    <n v="2"/>
    <n v="1"/>
    <n v="120"/>
    <n v="2010"/>
    <s v="50B Duke St"/>
    <s v="Richmond"/>
    <s v="Yarra"/>
    <s v="Northern Metropolitan"/>
    <n v="12"/>
    <n v="2016"/>
  </r>
  <r>
    <d v="2016-12-11T00:00:00"/>
    <n v="1301000"/>
    <x v="0"/>
    <s v="Cunninghams"/>
    <x v="0"/>
    <n v="3145"/>
    <n v="4"/>
    <n v="3"/>
    <n v="2"/>
    <n v="611"/>
    <m/>
    <s v="1894 Malvern Rd"/>
    <s v="Malvern East"/>
    <s v="Stonnington"/>
    <s v="Southern Metropolitan"/>
    <n v="12"/>
    <n v="2016"/>
  </r>
  <r>
    <d v="2016-12-11T00:00:00"/>
    <n v="2200000"/>
    <x v="0"/>
    <s v="Sanders"/>
    <x v="1"/>
    <n v="3207"/>
    <n v="3"/>
    <n v="2"/>
    <n v="0"/>
    <n v="250"/>
    <n v="1863"/>
    <s v="175 Stokes St"/>
    <s v="Port Melbourne"/>
    <s v="Port Phillip"/>
    <s v="Southern Metropolitan"/>
    <n v="12"/>
    <n v="2016"/>
  </r>
  <r>
    <d v="2016-12-11T00:00:00"/>
    <n v="741000"/>
    <x v="0"/>
    <s v="Sanders"/>
    <x v="1"/>
    <n v="3044"/>
    <n v="2"/>
    <n v="1"/>
    <n v="2"/>
    <n v="520"/>
    <n v="2006"/>
    <s v="60 Kent Rd"/>
    <s v="Pascoe Vale"/>
    <s v="Moreland"/>
    <s v="Northern Metropolitan"/>
    <n v="12"/>
    <n v="2016"/>
  </r>
  <r>
    <d v="2016-12-11T00:00:00"/>
    <n v="920000"/>
    <x v="0"/>
    <s v="Jones and Jones"/>
    <x v="1"/>
    <n v="3055"/>
    <n v="3"/>
    <n v="1"/>
    <n v="2"/>
    <n v="501"/>
    <m/>
    <s v="468 Moreland Rd"/>
    <s v="Brunswick West"/>
    <s v="Moreland"/>
    <s v="Northern Metropolitan"/>
    <n v="12"/>
    <n v="2016"/>
  </r>
  <r>
    <d v="2016-12-11T00:00:00"/>
    <n v="360000"/>
    <x v="1"/>
    <s v="Metro Ladder"/>
    <x v="0"/>
    <n v="3039"/>
    <n v="1"/>
    <n v="1"/>
    <n v="1"/>
    <n v="0"/>
    <n v="1965"/>
    <s v="6/7 York St"/>
    <s v="Moonee Ponds"/>
    <s v="Moonee Valley"/>
    <s v="Western Metropolitan"/>
    <n v="12"/>
    <n v="2016"/>
  </r>
  <r>
    <d v="2016-12-11T00:00:00"/>
    <n v="440000"/>
    <x v="1"/>
    <s v="Metro Ladder"/>
    <x v="1"/>
    <n v="3040"/>
    <n v="2"/>
    <n v="1"/>
    <n v="1"/>
    <n v="1011"/>
    <n v="1970"/>
    <s v="5/8 Violet St"/>
    <s v="Essendon"/>
    <s v="Moonee Valley"/>
    <s v="Western Metropolitan"/>
    <n v="12"/>
    <n v="2016"/>
  </r>
  <r>
    <d v="2016-12-11T00:00:00"/>
    <n v="652500"/>
    <x v="2"/>
    <s v="Melbourne Homes"/>
    <x v="1"/>
    <n v="3040"/>
    <n v="4"/>
    <n v="2"/>
    <n v="1"/>
    <n v="179"/>
    <n v="1995"/>
    <s v="4/63 Hampton Rd"/>
    <s v="Essendon West"/>
    <s v="Moonee Valley"/>
    <s v="Western Metropolitan"/>
    <n v="12"/>
    <n v="2016"/>
  </r>
  <r>
    <d v="2016-12-11T00:00:00"/>
    <n v="2620000"/>
    <x v="0"/>
    <s v="Metro Ladder"/>
    <x v="1"/>
    <n v="3040"/>
    <n v="6"/>
    <n v="4"/>
    <n v="2"/>
    <n v="860"/>
    <n v="1930"/>
    <s v="8 Monica St"/>
    <s v="Essendon"/>
    <s v="Moonee Valley"/>
    <s v="Western Metropolitan"/>
    <n v="12"/>
    <n v="2016"/>
  </r>
  <r>
    <d v="2016-12-11T00:00:00"/>
    <n v="480500"/>
    <x v="1"/>
    <s v="Maxwells"/>
    <x v="0"/>
    <n v="3013"/>
    <n v="2"/>
    <n v="1"/>
    <n v="1"/>
    <n v="0"/>
    <n v="1970"/>
    <s v="3/64 Powell St"/>
    <s v="Yarraville"/>
    <s v="Maribyrnong"/>
    <s v="Western Metropolitan"/>
    <n v="12"/>
    <n v="2016"/>
  </r>
  <r>
    <d v="2016-12-11T00:00:00"/>
    <n v="455000"/>
    <x v="0"/>
    <s v="SJ"/>
    <x v="1"/>
    <n v="3061"/>
    <n v="3"/>
    <n v="1"/>
    <n v="1"/>
    <n v="766"/>
    <m/>
    <s v="7 Keown Ct"/>
    <s v="Campbellfield"/>
    <s v="Hume"/>
    <s v="Northern Metropolitan"/>
    <n v="12"/>
    <n v="2016"/>
  </r>
  <r>
    <d v="2016-12-11T00:00:00"/>
    <n v="1200000"/>
    <x v="0"/>
    <s v="Zimmerman"/>
    <x v="0"/>
    <n v="3025"/>
    <n v="4"/>
    <n v="1"/>
    <n v="4"/>
    <n v="633"/>
    <n v="1960"/>
    <s v="5 Cresser St"/>
    <s v="Altona North"/>
    <s v="Hobsons Bay"/>
    <s v="Western Metropolitan"/>
    <n v="12"/>
    <n v="2016"/>
  </r>
  <r>
    <d v="2016-12-11T00:00:00"/>
    <n v="638000"/>
    <x v="1"/>
    <s v="Flanders &amp; Fish"/>
    <x v="0"/>
    <n v="3162"/>
    <n v="2"/>
    <n v="2"/>
    <n v="1"/>
    <n v="0"/>
    <m/>
    <s v="103/677 Glen Huntly Rd"/>
    <s v="Caulfield"/>
    <s v="Glen Eira"/>
    <s v="Southern Metropolitan"/>
    <n v="12"/>
    <n v="2016"/>
  </r>
  <r>
    <d v="2016-12-11T00:00:00"/>
    <n v="410000"/>
    <x v="0"/>
    <s v="Metro Ladder"/>
    <x v="1"/>
    <n v="3073"/>
    <n v="3"/>
    <n v="1"/>
    <n v="1"/>
    <n v="250"/>
    <n v="1960"/>
    <s v="1/104 Cheddar Rd"/>
    <s v="Reservoir"/>
    <s v="Darebin"/>
    <s v="Northern Metropolitan"/>
    <n v="12"/>
    <n v="2016"/>
  </r>
  <r>
    <d v="2016-12-11T00:00:00"/>
    <n v="525500"/>
    <x v="1"/>
    <s v="Property Barons"/>
    <x v="1"/>
    <n v="3078"/>
    <n v="2"/>
    <n v="1"/>
    <n v="1"/>
    <n v="88"/>
    <n v="1960"/>
    <s v="3/19 Harker St"/>
    <s v="Alphington"/>
    <s v="Darebin"/>
    <s v="Northern Metropolitan"/>
    <n v="12"/>
    <n v="2016"/>
  </r>
  <r>
    <d v="2016-12-11T00:00:00"/>
    <n v="832000"/>
    <x v="0"/>
    <s v="Cunninghams"/>
    <x v="1"/>
    <n v="3073"/>
    <n v="3"/>
    <n v="1"/>
    <n v="2"/>
    <n v="496"/>
    <m/>
    <s v="40 Powell St"/>
    <s v="Reservoir"/>
    <s v="Darebin"/>
    <s v="Northern Metropolitan"/>
    <n v="12"/>
    <n v="2016"/>
  </r>
  <r>
    <d v="2016-12-11T00:00:00"/>
    <n v="650000"/>
    <x v="0"/>
    <s v="Best Bricks"/>
    <x v="0"/>
    <n v="3020"/>
    <n v="3"/>
    <n v="1"/>
    <n v="2"/>
    <n v="476"/>
    <m/>
    <s v="69 Cumberland St"/>
    <s v="Sunshine North"/>
    <s v="Brimbank"/>
    <s v="Western Metropolitan"/>
    <n v="12"/>
    <n v="2016"/>
  </r>
  <r>
    <d v="2016-12-11T00:00:00"/>
    <n v="645000"/>
    <x v="1"/>
    <s v="Jones and Jones"/>
    <x v="1"/>
    <n v="3122"/>
    <n v="2"/>
    <n v="1"/>
    <n v="1"/>
    <n v="0"/>
    <m/>
    <s v="1/27 Glen St"/>
    <s v="Hawthorn"/>
    <s v="Boroondara"/>
    <s v="Southern Metropolitan"/>
    <n v="12"/>
    <n v="2016"/>
  </r>
  <r>
    <d v="2016-12-12T00:00:00"/>
    <n v="691000"/>
    <x v="1"/>
    <s v="Cunninghams"/>
    <x v="1"/>
    <n v="3121"/>
    <n v="2"/>
    <n v="2"/>
    <n v="1"/>
    <n v="0"/>
    <n v="2008"/>
    <s v="401/18 Tanner St"/>
    <s v="Richmond"/>
    <s v="Yarra"/>
    <s v="Northern Metropolitan"/>
    <n v="12"/>
    <n v="2016"/>
  </r>
  <r>
    <d v="2016-12-12T00:00:00"/>
    <n v="1005000"/>
    <x v="0"/>
    <s v="Cunninghams"/>
    <x v="0"/>
    <n v="3121"/>
    <n v="2"/>
    <n v="1"/>
    <n v="0"/>
    <n v="0"/>
    <m/>
    <s v="60 Gibdon St"/>
    <s v="Burnley"/>
    <s v="Yarra"/>
    <s v="Northern Metropolitan"/>
    <n v="12"/>
    <n v="2016"/>
  </r>
  <r>
    <d v="2016-12-12T00:00:00"/>
    <n v="1150000"/>
    <x v="0"/>
    <s v="Jones and Jones"/>
    <x v="0"/>
    <n v="3121"/>
    <n v="3"/>
    <n v="1"/>
    <n v="0"/>
    <n v="176"/>
    <n v="1900"/>
    <s v="13 McKay St"/>
    <s v="Richmond"/>
    <s v="Yarra"/>
    <s v="Northern Metropolitan"/>
    <n v="12"/>
    <n v="2016"/>
  </r>
  <r>
    <d v="2016-12-12T00:00:00"/>
    <n v="1755000"/>
    <x v="0"/>
    <s v="Flanders &amp; Fish"/>
    <x v="1"/>
    <n v="3127"/>
    <n v="3"/>
    <n v="2"/>
    <n v="2"/>
    <n v="808"/>
    <n v="1970"/>
    <s v="39 Bentley St"/>
    <s v="Surrey Hills"/>
    <s v="Whitehorse"/>
    <s v="Southern Metropolitan"/>
    <n v="12"/>
    <n v="2016"/>
  </r>
  <r>
    <d v="2016-12-12T00:00:00"/>
    <n v="1305000"/>
    <x v="0"/>
    <s v="Jones and Jones"/>
    <x v="1"/>
    <n v="3181"/>
    <n v="2"/>
    <n v="1"/>
    <n v="1"/>
    <n v="131"/>
    <n v="1900"/>
    <s v="84 York St"/>
    <s v="Prahran"/>
    <s v="Stonnington"/>
    <s v="Southern Metropolitan"/>
    <n v="12"/>
    <n v="2016"/>
  </r>
  <r>
    <d v="2016-12-12T00:00:00"/>
    <n v="1580000"/>
    <x v="0"/>
    <s v="Jones and Jones"/>
    <x v="0"/>
    <n v="3145"/>
    <n v="4"/>
    <n v="2"/>
    <n v="1"/>
    <n v="504"/>
    <n v="1920"/>
    <s v="1 Villers Sq"/>
    <s v="Malvern East"/>
    <s v="Stonnington"/>
    <s v="Southern Metropolitan"/>
    <n v="12"/>
    <n v="2016"/>
  </r>
  <r>
    <d v="2016-12-12T00:00:00"/>
    <n v="757500"/>
    <x v="1"/>
    <s v="Flanders &amp; Fish"/>
    <x v="1"/>
    <n v="3182"/>
    <n v="2"/>
    <n v="1"/>
    <n v="1"/>
    <n v="0"/>
    <m/>
    <s v="5/47 Acland St"/>
    <s v="St Kilda"/>
    <s v="Port Phillip"/>
    <s v="Southern Metropolitan"/>
    <n v="12"/>
    <n v="2016"/>
  </r>
  <r>
    <d v="2016-12-12T00:00:00"/>
    <n v="855000"/>
    <x v="0"/>
    <s v="Cunninghams"/>
    <x v="1"/>
    <n v="3056"/>
    <n v="3"/>
    <n v="1"/>
    <n v="1"/>
    <n v="229"/>
    <n v="1930"/>
    <s v="28 Osborne St"/>
    <s v="Brunswick"/>
    <s v="Moreland"/>
    <s v="Northern Metropolitan"/>
    <n v="12"/>
    <n v="2016"/>
  </r>
  <r>
    <d v="2016-12-12T00:00:00"/>
    <n v="915000"/>
    <x v="0"/>
    <s v="Flanders &amp; Fish"/>
    <x v="1"/>
    <n v="3044"/>
    <n v="2"/>
    <n v="1"/>
    <n v="3"/>
    <n v="629"/>
    <n v="1975"/>
    <s v="2 Hazel Gr"/>
    <s v="Pascoe Vale"/>
    <s v="Moreland"/>
    <s v="Northern Metropolitan"/>
    <n v="12"/>
    <n v="2016"/>
  </r>
  <r>
    <d v="2016-12-12T00:00:00"/>
    <n v="746000"/>
    <x v="1"/>
    <s v="Property Barons"/>
    <x v="1"/>
    <n v="3042"/>
    <n v="3"/>
    <n v="1"/>
    <n v="1"/>
    <n v="256"/>
    <m/>
    <s v="2/10 Nolan St"/>
    <s v="Niddrie"/>
    <s v="Moonee Valley"/>
    <s v="Western Metropolitan"/>
    <n v="12"/>
    <n v="2016"/>
  </r>
  <r>
    <d v="2016-12-12T00:00:00"/>
    <n v="1115000"/>
    <x v="0"/>
    <s v="Cunninghams"/>
    <x v="1"/>
    <n v="3031"/>
    <n v="3"/>
    <n v="1"/>
    <n v="1"/>
    <n v="244"/>
    <n v="1940"/>
    <s v="4 Farnham St"/>
    <s v="Flemington"/>
    <s v="Moonee Valley"/>
    <s v="Northern Metropolitan"/>
    <n v="12"/>
    <n v="2016"/>
  </r>
  <r>
    <d v="2016-12-12T00:00:00"/>
    <n v="1130000"/>
    <x v="2"/>
    <s v="Metro Ladder"/>
    <x v="1"/>
    <n v="3039"/>
    <n v="3"/>
    <n v="2"/>
    <n v="2"/>
    <n v="217"/>
    <n v="2013"/>
    <s v="1/263 Union Rd"/>
    <s v="Moonee Ponds"/>
    <s v="Moonee Valley"/>
    <s v="Western Metropolitan"/>
    <n v="12"/>
    <n v="2016"/>
  </r>
  <r>
    <d v="2016-12-12T00:00:00"/>
    <n v="1205000"/>
    <x v="0"/>
    <s v="Flanders &amp; Fish"/>
    <x v="1"/>
    <n v="3031"/>
    <n v="3"/>
    <n v="2"/>
    <n v="2"/>
    <n v="0"/>
    <m/>
    <s v="1/4 Chatham St"/>
    <s v="Flemington"/>
    <s v="Moonee Valley"/>
    <s v="Northern Metropolitan"/>
    <n v="12"/>
    <n v="2016"/>
  </r>
  <r>
    <d v="2016-12-12T00:00:00"/>
    <n v="400000"/>
    <x v="1"/>
    <s v="Cunninghams"/>
    <x v="0"/>
    <n v="3032"/>
    <n v="2"/>
    <n v="1"/>
    <n v="2"/>
    <n v="3967"/>
    <n v="2007"/>
    <s v="104/5 Ordnance Res"/>
    <s v="Maribyrnong"/>
    <s v="Maribyrnong"/>
    <s v="Western Metropolitan"/>
    <n v="12"/>
    <n v="2016"/>
  </r>
  <r>
    <d v="2016-12-12T00:00:00"/>
    <n v="580000"/>
    <x v="0"/>
    <s v="Flanders &amp; Fish"/>
    <x v="0"/>
    <n v="3012"/>
    <n v="3"/>
    <n v="1"/>
    <n v="2"/>
    <n v="278"/>
    <m/>
    <s v="1/165 Mitchell St"/>
    <s v="Maidstone"/>
    <s v="Maribyrnong"/>
    <s v="Western Metropolitan"/>
    <n v="12"/>
    <n v="2016"/>
  </r>
  <r>
    <d v="2016-12-12T00:00:00"/>
    <n v="1340000"/>
    <x v="0"/>
    <s v="Maxwells"/>
    <x v="1"/>
    <n v="3012"/>
    <n v="3"/>
    <n v="2"/>
    <n v="0"/>
    <n v="272"/>
    <n v="1915"/>
    <s v="74 Chirnside St"/>
    <s v="Kingsville"/>
    <s v="Maribyrnong"/>
    <s v="Western Metropolitan"/>
    <n v="12"/>
    <n v="2016"/>
  </r>
  <r>
    <d v="2016-12-12T00:00:00"/>
    <n v="1250000"/>
    <x v="0"/>
    <s v="Flanders &amp; Fish"/>
    <x v="0"/>
    <n v="3108"/>
    <n v="3"/>
    <n v="2"/>
    <n v="2"/>
    <n v="900"/>
    <n v="1970"/>
    <s v="24 Outlook Dr"/>
    <s v="Doncaster"/>
    <s v="Manningham"/>
    <s v="Eastern Metropolitan"/>
    <n v="12"/>
    <n v="2016"/>
  </r>
  <r>
    <d v="2016-12-12T00:00:00"/>
    <n v="2000000"/>
    <x v="0"/>
    <s v="Property Barons"/>
    <x v="1"/>
    <n v="3108"/>
    <n v="4"/>
    <n v="3"/>
    <n v="2"/>
    <n v="507"/>
    <m/>
    <s v="1 Graeme Cl"/>
    <s v="Doncaster"/>
    <s v="Manningham"/>
    <s v="Eastern Metropolitan"/>
    <n v="12"/>
    <n v="2016"/>
  </r>
  <r>
    <d v="2016-12-12T00:00:00"/>
    <n v="950000"/>
    <x v="0"/>
    <s v="Zimmerman"/>
    <x v="1"/>
    <n v="3015"/>
    <n v="3"/>
    <n v="2"/>
    <n v="1"/>
    <n v="224"/>
    <m/>
    <s v="3/71 Oxford St"/>
    <s v="Newport"/>
    <s v="Hobsons Bay"/>
    <s v="Western Metropolitan"/>
    <n v="12"/>
    <n v="2016"/>
  </r>
  <r>
    <d v="2016-12-12T00:00:00"/>
    <n v="840000"/>
    <x v="0"/>
    <s v="Jones and Jones"/>
    <x v="1"/>
    <n v="3165"/>
    <n v="3"/>
    <n v="2"/>
    <n v="2"/>
    <n v="697"/>
    <m/>
    <s v="1098 North Rd"/>
    <s v="Bentleigh East"/>
    <s v="Glen Eira"/>
    <s v="Southern Metropolitan"/>
    <n v="12"/>
    <n v="2016"/>
  </r>
  <r>
    <d v="2016-12-12T00:00:00"/>
    <n v="1106000"/>
    <x v="0"/>
    <s v="Best Bricks"/>
    <x v="1"/>
    <n v="3165"/>
    <n v="3"/>
    <n v="1"/>
    <n v="2"/>
    <n v="584"/>
    <m/>
    <s v="8 Tambet St"/>
    <s v="Bentleigh East"/>
    <s v="Glen Eira"/>
    <s v="Southern Metropolitan"/>
    <n v="12"/>
    <n v="2016"/>
  </r>
  <r>
    <d v="2016-12-12T00:00:00"/>
    <n v="1247000"/>
    <x v="2"/>
    <s v="Metro Ladder"/>
    <x v="1"/>
    <n v="3204"/>
    <n v="4"/>
    <n v="2"/>
    <n v="3"/>
    <n v="354"/>
    <n v="2008"/>
    <s v="4a Rosina St"/>
    <s v="Bentleigh"/>
    <s v="Glen Eira"/>
    <s v="Southern Metropolitan"/>
    <n v="12"/>
    <n v="2016"/>
  </r>
  <r>
    <d v="2016-12-12T00:00:00"/>
    <n v="1295000"/>
    <x v="0"/>
    <s v="Metro Ladder"/>
    <x v="1"/>
    <n v="3163"/>
    <n v="3"/>
    <n v="1"/>
    <n v="2"/>
    <n v="425"/>
    <n v="1960"/>
    <s v="212 Neerim Rd"/>
    <s v="Carnegie"/>
    <s v="Glen Eira"/>
    <s v="Southern Metropolitan"/>
    <n v="12"/>
    <n v="2016"/>
  </r>
  <r>
    <d v="2016-12-12T00:00:00"/>
    <n v="611000"/>
    <x v="0"/>
    <s v="Property Barons"/>
    <x v="1"/>
    <n v="3073"/>
    <n v="2"/>
    <n v="1"/>
    <n v="2"/>
    <n v="379"/>
    <m/>
    <s v="11a Oconnor St"/>
    <s v="Reservoir"/>
    <s v="Darebin"/>
    <s v="Northern Metropolitan"/>
    <n v="12"/>
    <n v="2016"/>
  </r>
  <r>
    <d v="2016-12-12T00:00:00"/>
    <n v="821000"/>
    <x v="0"/>
    <s v="Cunninghams"/>
    <x v="1"/>
    <n v="3072"/>
    <n v="3"/>
    <n v="1"/>
    <n v="2"/>
    <n v="396"/>
    <m/>
    <s v="192 Murray Rd"/>
    <s v="Preston"/>
    <s v="Darebin"/>
    <s v="Northern Metropolitan"/>
    <n v="12"/>
    <n v="2016"/>
  </r>
  <r>
    <d v="2016-12-12T00:00:00"/>
    <n v="486000"/>
    <x v="0"/>
    <s v="Property Barons"/>
    <x v="1"/>
    <n v="3020"/>
    <n v="3"/>
    <n v="1"/>
    <n v="2"/>
    <n v="539"/>
    <m/>
    <s v="3 Corella Rd"/>
    <s v="Sunshine West"/>
    <s v="Brimbank"/>
    <s v="Western Metropolitan"/>
    <n v="12"/>
    <n v="2016"/>
  </r>
  <r>
    <d v="2016-12-12T00:00:00"/>
    <n v="320000"/>
    <x v="1"/>
    <s v="Cunninghams"/>
    <x v="0"/>
    <n v="3122"/>
    <n v="1"/>
    <n v="1"/>
    <n v="1"/>
    <n v="0"/>
    <m/>
    <s v="8/203 Auburn Rd"/>
    <s v="Hawthorn"/>
    <s v="Boroondara"/>
    <s v="Southern Metropolitan"/>
    <n v="12"/>
    <n v="2016"/>
  </r>
  <r>
    <d v="2016-12-12T00:00:00"/>
    <n v="810000"/>
    <x v="1"/>
    <s v="Best Bricks"/>
    <x v="1"/>
    <n v="3124"/>
    <n v="2"/>
    <n v="1"/>
    <n v="1"/>
    <n v="0"/>
    <m/>
    <s v="2/22 Seymour Gr"/>
    <s v="Camberwell"/>
    <s v="Boroondara"/>
    <s v="Southern Metropolitan"/>
    <n v="12"/>
    <n v="2016"/>
  </r>
  <r>
    <d v="2016-12-12T00:00:00"/>
    <n v="1625000"/>
    <x v="2"/>
    <s v="Jones and Jones"/>
    <x v="1"/>
    <n v="3146"/>
    <n v="3"/>
    <n v="2"/>
    <n v="2"/>
    <n v="365"/>
    <m/>
    <s v="1/33 Yeovil Rd"/>
    <s v="Glen Iris"/>
    <s v="Boroondara"/>
    <s v="Southern Metropolitan"/>
    <n v="12"/>
    <n v="2016"/>
  </r>
  <r>
    <d v="2016-12-12T00:00:00"/>
    <n v="900000"/>
    <x v="0"/>
    <s v="Maxwells"/>
    <x v="1"/>
    <n v="3187"/>
    <n v="3"/>
    <n v="2"/>
    <n v="2"/>
    <n v="236"/>
    <m/>
    <s v="4 Hansen St"/>
    <s v="Brighton East"/>
    <s v="Bayside"/>
    <s v="Southern Metropolitan"/>
    <n v="12"/>
    <n v="2016"/>
  </r>
  <r>
    <d v="2016-12-12T00:00:00"/>
    <n v="686000"/>
    <x v="0"/>
    <s v="Cunninghams"/>
    <x v="1"/>
    <n v="3081"/>
    <n v="2"/>
    <n v="1"/>
    <n v="2"/>
    <n v="650"/>
    <m/>
    <s v="8 Blackwood Pde"/>
    <s v="Heidelberg West"/>
    <s v="Banyule"/>
    <s v="Eastern Metropolitan"/>
    <n v="12"/>
    <n v="2016"/>
  </r>
  <r>
    <d v="2016-12-13T00:00:00"/>
    <n v="1800000"/>
    <x v="0"/>
    <s v="Cunninghams"/>
    <x v="0"/>
    <n v="3146"/>
    <n v="4"/>
    <n v="3"/>
    <n v="2"/>
    <n v="743"/>
    <m/>
    <s v="22 Aintree Rd"/>
    <s v="Glen Iris"/>
    <s v="Stonnington"/>
    <s v="Southern Metropolitan"/>
    <n v="12"/>
    <n v="2016"/>
  </r>
  <r>
    <d v="2016-12-13T00:00:00"/>
    <n v="2400000"/>
    <x v="0"/>
    <s v="Metro Ladder"/>
    <x v="0"/>
    <n v="3145"/>
    <n v="4"/>
    <n v="2"/>
    <n v="2"/>
    <n v="758"/>
    <m/>
    <s v="41 Emo Rd"/>
    <s v="Malvern East"/>
    <s v="Stonnington"/>
    <s v="Southern Metropolitan"/>
    <n v="12"/>
    <n v="2016"/>
  </r>
  <r>
    <d v="2016-12-13T00:00:00"/>
    <n v="730000"/>
    <x v="1"/>
    <s v="Jones and Jones"/>
    <x v="1"/>
    <n v="3184"/>
    <n v="2"/>
    <n v="1"/>
    <n v="1"/>
    <n v="0"/>
    <n v="1940"/>
    <s v="6/115 Brighton Rd"/>
    <s v="Elwood"/>
    <s v="Port Phillip"/>
    <s v="Southern Metropolitan"/>
    <n v="12"/>
    <n v="2016"/>
  </r>
  <r>
    <d v="2016-12-13T00:00:00"/>
    <n v="2100000"/>
    <x v="0"/>
    <s v="Sanders"/>
    <x v="1"/>
    <n v="3206"/>
    <n v="5"/>
    <n v="2"/>
    <n v="1"/>
    <n v="237"/>
    <m/>
    <s v="23 Finlay St"/>
    <s v="Albert Park"/>
    <s v="Port Phillip"/>
    <s v="Southern Metropolitan"/>
    <n v="12"/>
    <n v="2016"/>
  </r>
  <r>
    <d v="2016-12-13T00:00:00"/>
    <n v="732500"/>
    <x v="0"/>
    <s v="Cunninghams"/>
    <x v="1"/>
    <n v="3040"/>
    <n v="2"/>
    <n v="1"/>
    <n v="1"/>
    <n v="196"/>
    <m/>
    <s v="2/57 Lincoln Rd"/>
    <s v="Essendon"/>
    <s v="Moonee Valley"/>
    <s v="Western Metropolitan"/>
    <n v="12"/>
    <n v="2016"/>
  </r>
  <r>
    <d v="2016-12-13T00:00:00"/>
    <n v="1060000"/>
    <x v="0"/>
    <s v="Cunninghams"/>
    <x v="0"/>
    <n v="3032"/>
    <n v="3"/>
    <n v="1"/>
    <n v="1"/>
    <n v="555"/>
    <m/>
    <s v="43 Mirams St"/>
    <s v="Ascot Vale"/>
    <s v="Moonee Valley"/>
    <s v="Western Metropolitan"/>
    <n v="12"/>
    <n v="2016"/>
  </r>
  <r>
    <d v="2016-12-13T00:00:00"/>
    <n v="845000"/>
    <x v="0"/>
    <s v="Maxwells"/>
    <x v="1"/>
    <n v="3013"/>
    <n v="3"/>
    <n v="1"/>
    <n v="2"/>
    <n v="494"/>
    <m/>
    <s v="18 Tenterden St"/>
    <s v="Yarraville"/>
    <s v="Maribyrnong"/>
    <s v="Western Metropolitan"/>
    <n v="12"/>
    <n v="2016"/>
  </r>
  <r>
    <d v="2016-12-13T00:00:00"/>
    <n v="875000"/>
    <x v="0"/>
    <s v="Metro Ladder"/>
    <x v="0"/>
    <n v="3012"/>
    <n v="3"/>
    <n v="2"/>
    <n v="3"/>
    <n v="336"/>
    <n v="1910"/>
    <s v="20 Warleigh Rd"/>
    <s v="West Footscray"/>
    <s v="Maribyrnong"/>
    <s v="Western Metropolitan"/>
    <n v="12"/>
    <n v="2016"/>
  </r>
  <r>
    <d v="2016-12-13T00:00:00"/>
    <n v="890000"/>
    <x v="0"/>
    <s v="Flanders &amp; Fish"/>
    <x v="1"/>
    <n v="3105"/>
    <n v="2"/>
    <n v="1"/>
    <n v="2"/>
    <n v="559"/>
    <m/>
    <s v="153 Thompsons Rd"/>
    <s v="Bulleen"/>
    <s v="Manningham"/>
    <s v="Eastern Metropolitan"/>
    <n v="12"/>
    <n v="2016"/>
  </r>
  <r>
    <d v="2016-12-13T00:00:00"/>
    <n v="1170000"/>
    <x v="0"/>
    <s v="Maxwells"/>
    <x v="0"/>
    <n v="3015"/>
    <n v="4"/>
    <n v="2"/>
    <n v="2"/>
    <n v="489"/>
    <m/>
    <s v="16 Watt St"/>
    <s v="Spotswood"/>
    <s v="Hobsons Bay"/>
    <s v="Western Metropolitan"/>
    <n v="12"/>
    <n v="2016"/>
  </r>
  <r>
    <d v="2016-12-13T00:00:00"/>
    <n v="1380000"/>
    <x v="0"/>
    <s v="Jones and Jones"/>
    <x v="1"/>
    <n v="3204"/>
    <n v="4"/>
    <n v="1"/>
    <n v="2"/>
    <n v="580"/>
    <m/>
    <s v="99 Patterson Rd"/>
    <s v="Bentleigh"/>
    <s v="Glen Eira"/>
    <s v="Southern Metropolitan"/>
    <n v="12"/>
    <n v="2016"/>
  </r>
  <r>
    <d v="2016-12-13T00:00:00"/>
    <n v="2005000"/>
    <x v="0"/>
    <s v="Metro Ladder"/>
    <x v="1"/>
    <n v="3204"/>
    <n v="4"/>
    <n v="2"/>
    <n v="2"/>
    <n v="691"/>
    <n v="1935"/>
    <s v="21 Stewart St"/>
    <s v="Ormond"/>
    <s v="Glen Eira"/>
    <s v="Southern Metropolitan"/>
    <n v="12"/>
    <n v="2016"/>
  </r>
  <r>
    <d v="2016-12-13T00:00:00"/>
    <n v="430000"/>
    <x v="1"/>
    <s v="Cunninghams"/>
    <x v="0"/>
    <n v="3070"/>
    <n v="2"/>
    <n v="1"/>
    <n v="1"/>
    <n v="0"/>
    <n v="1970"/>
    <s v="7/7 Simpson St"/>
    <s v="Northcote"/>
    <s v="Darebin"/>
    <s v="Northern Metropolitan"/>
    <n v="12"/>
    <n v="2016"/>
  </r>
  <r>
    <d v="2016-12-13T00:00:00"/>
    <n v="500000"/>
    <x v="0"/>
    <s v="Cunninghams"/>
    <x v="0"/>
    <n v="3073"/>
    <n v="3"/>
    <n v="1"/>
    <n v="1"/>
    <n v="320"/>
    <m/>
    <s v="1/3 Boldrewood Pde"/>
    <s v="Reservoir"/>
    <s v="Darebin"/>
    <s v="Northern Metropolitan"/>
    <n v="12"/>
    <n v="2016"/>
  </r>
  <r>
    <d v="2016-12-13T00:00:00"/>
    <n v="1610000"/>
    <x v="0"/>
    <s v="Jones and Jones"/>
    <x v="1"/>
    <n v="3070"/>
    <n v="3"/>
    <n v="1"/>
    <n v="2"/>
    <n v="501"/>
    <m/>
    <s v="13 Vauxhall Rd"/>
    <s v="Northcote"/>
    <s v="Darebin"/>
    <s v="Northern Metropolitan"/>
    <n v="12"/>
    <n v="2016"/>
  </r>
  <r>
    <d v="2016-12-13T00:00:00"/>
    <n v="2130000"/>
    <x v="0"/>
    <s v="Maxwells"/>
    <x v="0"/>
    <n v="3104"/>
    <n v="4"/>
    <n v="3"/>
    <n v="2"/>
    <n v="1274"/>
    <n v="1970"/>
    <s v="3 Clive Ct"/>
    <s v="Balwyn North"/>
    <s v="Boroondara"/>
    <s v="Southern Metropolitan"/>
    <n v="12"/>
    <n v="2016"/>
  </r>
  <r>
    <d v="2016-12-14T00:00:00"/>
    <n v="1350000"/>
    <x v="1"/>
    <s v="Flanders &amp; Fish"/>
    <x v="0"/>
    <n v="3181"/>
    <n v="3"/>
    <n v="2"/>
    <n v="2"/>
    <n v="0"/>
    <m/>
    <s v="503/120 Greville St"/>
    <s v="Prahran"/>
    <s v="Stonnington"/>
    <s v="Southern Metropolitan"/>
    <n v="12"/>
    <n v="2016"/>
  </r>
  <r>
    <d v="2016-12-14T00:00:00"/>
    <n v="535000"/>
    <x v="1"/>
    <s v="Best Bricks"/>
    <x v="0"/>
    <n v="3182"/>
    <n v="2"/>
    <n v="1"/>
    <n v="1"/>
    <n v="0"/>
    <m/>
    <s v="4/66 Alma Rd"/>
    <s v="St Kilda"/>
    <s v="Port Phillip"/>
    <s v="Southern Metropolitan"/>
    <n v="12"/>
    <n v="2016"/>
  </r>
  <r>
    <d v="2016-12-14T00:00:00"/>
    <n v="742000"/>
    <x v="1"/>
    <s v="Sanders"/>
    <x v="0"/>
    <n v="3205"/>
    <n v="3"/>
    <n v="2"/>
    <n v="2"/>
    <n v="0"/>
    <n v="2003"/>
    <s v="5/38 Bank St"/>
    <s v="South Melbourne"/>
    <s v="Port Phillip"/>
    <s v="Southern Metropolitan"/>
    <n v="12"/>
    <n v="2016"/>
  </r>
  <r>
    <d v="2016-12-14T00:00:00"/>
    <n v="591000"/>
    <x v="2"/>
    <s v="Cunninghams"/>
    <x v="1"/>
    <n v="3058"/>
    <n v="2"/>
    <n v="1"/>
    <n v="1"/>
    <n v="0"/>
    <n v="2008"/>
    <s v="2b Rollo St"/>
    <s v="Coburg North"/>
    <s v="Moreland"/>
    <s v="Northern Metropolitan"/>
    <n v="12"/>
    <n v="2016"/>
  </r>
  <r>
    <d v="2016-12-14T00:00:00"/>
    <n v="945000"/>
    <x v="0"/>
    <s v="Cunninghams"/>
    <x v="1"/>
    <n v="3039"/>
    <n v="2"/>
    <n v="1"/>
    <n v="0"/>
    <n v="225"/>
    <n v="1890"/>
    <s v="19 Sussex St"/>
    <s v="Moonee Ponds"/>
    <s v="Moonee Valley"/>
    <s v="Western Metropolitan"/>
    <n v="12"/>
    <n v="2016"/>
  </r>
  <r>
    <d v="2016-12-14T00:00:00"/>
    <n v="1630000"/>
    <x v="0"/>
    <s v="Cunninghams"/>
    <x v="1"/>
    <n v="3040"/>
    <n v="3"/>
    <n v="2"/>
    <n v="2"/>
    <n v="563"/>
    <m/>
    <s v="16 Cliff St"/>
    <s v="Essendon"/>
    <s v="Moonee Valley"/>
    <s v="Western Metropolitan"/>
    <n v="12"/>
    <n v="2016"/>
  </r>
  <r>
    <d v="2016-12-14T00:00:00"/>
    <n v="3900000"/>
    <x v="0"/>
    <s v="Cunninghams"/>
    <x v="1"/>
    <n v="3040"/>
    <n v="4"/>
    <n v="4"/>
    <n v="4"/>
    <n v="670"/>
    <n v="2010"/>
    <s v="126 The Boulevard"/>
    <s v="Aberfeldie"/>
    <s v="Moonee Valley"/>
    <s v="Western Metropolitan"/>
    <n v="12"/>
    <n v="2016"/>
  </r>
  <r>
    <d v="2016-12-14T00:00:00"/>
    <n v="1050000"/>
    <x v="0"/>
    <s v="Jones and Jones"/>
    <x v="0"/>
    <n v="3166"/>
    <n v="3"/>
    <n v="2"/>
    <n v="2"/>
    <n v="544"/>
    <n v="1970"/>
    <s v="53 William St"/>
    <s v="Oakleigh"/>
    <s v="Monash"/>
    <s v="Southern Metropolitan"/>
    <n v="12"/>
    <n v="2016"/>
  </r>
  <r>
    <d v="2016-12-14T00:00:00"/>
    <n v="450000"/>
    <x v="1"/>
    <s v="Property Barons"/>
    <x v="0"/>
    <n v="3051"/>
    <n v="2"/>
    <n v="1"/>
    <n v="1"/>
    <n v="1588"/>
    <n v="1970"/>
    <s v="23/43 Haines St"/>
    <s v="North Melbourne"/>
    <s v="Melbourne"/>
    <s v="Northern Metropolitan"/>
    <n v="12"/>
    <n v="2016"/>
  </r>
  <r>
    <d v="2016-12-14T00:00:00"/>
    <n v="840000"/>
    <x v="0"/>
    <s v="Jones and Jones"/>
    <x v="0"/>
    <n v="3053"/>
    <n v="2"/>
    <n v="1"/>
    <n v="0"/>
    <n v="66"/>
    <n v="1900"/>
    <s v="83 Cardigan St"/>
    <s v="Carlton"/>
    <s v="Melbourne"/>
    <s v="Northern Metropolitan"/>
    <n v="12"/>
    <n v="2016"/>
  </r>
  <r>
    <d v="2016-12-14T00:00:00"/>
    <n v="1260000"/>
    <x v="0"/>
    <s v="Cunninghams"/>
    <x v="1"/>
    <n v="3031"/>
    <n v="3"/>
    <n v="2"/>
    <n v="2"/>
    <n v="250"/>
    <n v="1900"/>
    <s v="33 Barnett St"/>
    <s v="Kensington"/>
    <s v="Melbourne"/>
    <s v="Northern Metropolitan"/>
    <n v="12"/>
    <n v="2016"/>
  </r>
  <r>
    <d v="2016-12-14T00:00:00"/>
    <n v="450000"/>
    <x v="0"/>
    <s v="Metro Ladder"/>
    <x v="1"/>
    <n v="3012"/>
    <n v="2"/>
    <n v="1"/>
    <n v="1"/>
    <n v="0"/>
    <n v="1980"/>
    <s v="5/14 Busch St"/>
    <s v="West Footscray"/>
    <s v="Maribyrnong"/>
    <s v="Western Metropolitan"/>
    <n v="12"/>
    <n v="2016"/>
  </r>
  <r>
    <d v="2016-12-14T00:00:00"/>
    <n v="775000"/>
    <x v="0"/>
    <s v="Metro Ladder"/>
    <x v="1"/>
    <n v="3011"/>
    <n v="4"/>
    <n v="1"/>
    <n v="2"/>
    <n v="277"/>
    <n v="1890"/>
    <s v="3 Park St"/>
    <s v="Footscray"/>
    <s v="Maribyrnong"/>
    <s v="Western Metropolitan"/>
    <n v="12"/>
    <n v="2016"/>
  </r>
  <r>
    <d v="2016-12-14T00:00:00"/>
    <n v="910000"/>
    <x v="2"/>
    <s v="Metro Ladder"/>
    <x v="1"/>
    <n v="3189"/>
    <n v="3"/>
    <n v="2"/>
    <n v="2"/>
    <n v="312"/>
    <m/>
    <s v="2b Rice St"/>
    <s v="Moorabbin"/>
    <s v="Kingston"/>
    <s v="Southern Metropolitan"/>
    <n v="12"/>
    <n v="2016"/>
  </r>
  <r>
    <d v="2016-12-14T00:00:00"/>
    <n v="1370000"/>
    <x v="0"/>
    <s v="Jones and Jones"/>
    <x v="1"/>
    <n v="3163"/>
    <n v="3"/>
    <n v="2"/>
    <n v="2"/>
    <n v="834"/>
    <n v="1954"/>
    <s v="17 Howe St"/>
    <s v="Murrumbeena"/>
    <s v="Glen Eira"/>
    <s v="Southern Metropolitan"/>
    <n v="12"/>
    <n v="2016"/>
  </r>
  <r>
    <d v="2016-12-14T00:00:00"/>
    <n v="836000"/>
    <x v="0"/>
    <s v="Cunninghams"/>
    <x v="0"/>
    <n v="3073"/>
    <n v="2"/>
    <n v="1"/>
    <n v="1"/>
    <n v="931"/>
    <n v="1970"/>
    <s v="115 Cheddar Rd"/>
    <s v="Reservoir"/>
    <s v="Darebin"/>
    <s v="Northern Metropolitan"/>
    <n v="12"/>
    <n v="2016"/>
  </r>
  <r>
    <d v="2016-12-14T00:00:00"/>
    <n v="960000"/>
    <x v="2"/>
    <s v="Maxwells"/>
    <x v="1"/>
    <n v="3186"/>
    <n v="2"/>
    <n v="1"/>
    <n v="2"/>
    <n v="363"/>
    <m/>
    <s v="640B Hampton St"/>
    <s v="Brighton"/>
    <s v="Bayside"/>
    <s v="Southern Metropolitan"/>
    <n v="12"/>
    <n v="2016"/>
  </r>
  <r>
    <d v="2016-12-14T00:00:00"/>
    <n v="560000"/>
    <x v="0"/>
    <s v="Melbourne Homes"/>
    <x v="0"/>
    <n v="3081"/>
    <n v="3"/>
    <n v="1"/>
    <n v="1"/>
    <n v="523"/>
    <n v="1960"/>
    <s v="73 Pacific Dr"/>
    <s v="Heidelberg West"/>
    <s v="Banyule"/>
    <s v="Eastern Metropolitan"/>
    <n v="12"/>
    <n v="2016"/>
  </r>
  <r>
    <d v="2016-12-14T00:00:00"/>
    <n v="700000"/>
    <x v="0"/>
    <s v="Metro Ladder"/>
    <x v="0"/>
    <n v="3081"/>
    <n v="2"/>
    <n v="2"/>
    <n v="1"/>
    <n v="608"/>
    <m/>
    <s v="542 Waterdale Rd"/>
    <s v="Heidelberg Heights"/>
    <s v="Banyule"/>
    <s v="Eastern Metropolitan"/>
    <n v="12"/>
    <n v="2016"/>
  </r>
  <r>
    <d v="2016-12-14T00:00:00"/>
    <n v="1420000"/>
    <x v="0"/>
    <s v="Jones and Jones"/>
    <x v="1"/>
    <n v="3079"/>
    <n v="5"/>
    <n v="3"/>
    <n v="1"/>
    <n v="455"/>
    <n v="2006"/>
    <s v="35 Green St"/>
    <s v="Ivanhoe"/>
    <s v="Banyule"/>
    <s v="Eastern Metropolitan"/>
    <n v="12"/>
    <n v="2016"/>
  </r>
  <r>
    <d v="2016-12-15T00:00:00"/>
    <n v="1280000"/>
    <x v="0"/>
    <s v="Cunninghams"/>
    <x v="1"/>
    <n v="3121"/>
    <n v="3"/>
    <n v="2"/>
    <n v="2"/>
    <n v="324"/>
    <n v="1880"/>
    <s v="443 Punt Rd"/>
    <s v="Cremorne"/>
    <s v="Yarra"/>
    <s v="Northern Metropolitan"/>
    <n v="12"/>
    <n v="2016"/>
  </r>
  <r>
    <d v="2016-12-15T00:00:00"/>
    <n v="2355000"/>
    <x v="0"/>
    <s v="Cunninghams"/>
    <x v="1"/>
    <n v="3145"/>
    <n v="4"/>
    <n v="2"/>
    <n v="3"/>
    <n v="0"/>
    <n v="1915"/>
    <s v="78 Emo Rd"/>
    <s v="Malvern East"/>
    <s v="Stonnington"/>
    <s v="Southern Metropolitan"/>
    <n v="12"/>
    <n v="2016"/>
  </r>
  <r>
    <d v="2016-12-15T00:00:00"/>
    <n v="599999"/>
    <x v="1"/>
    <s v="Jones and Jones"/>
    <x v="1"/>
    <n v="3184"/>
    <n v="2"/>
    <n v="1"/>
    <n v="0"/>
    <n v="0"/>
    <m/>
    <s v="6/14 Shelley St"/>
    <s v="Elwood"/>
    <s v="Port Phillip"/>
    <s v="Southern Metropolitan"/>
    <n v="12"/>
    <n v="2016"/>
  </r>
  <r>
    <d v="2016-12-15T00:00:00"/>
    <n v="2000000"/>
    <x v="0"/>
    <s v="Maxwells"/>
    <x v="1"/>
    <n v="3205"/>
    <n v="3"/>
    <n v="2"/>
    <n v="1"/>
    <n v="161"/>
    <n v="1890"/>
    <s v="16 Tribe St"/>
    <s v="South Melbourne"/>
    <s v="Port Phillip"/>
    <s v="Southern Metropolitan"/>
    <n v="12"/>
    <n v="2016"/>
  </r>
  <r>
    <d v="2016-12-15T00:00:00"/>
    <n v="380000"/>
    <x v="1"/>
    <s v="Jones and Jones"/>
    <x v="0"/>
    <n v="3055"/>
    <n v="2"/>
    <n v="1"/>
    <n v="1"/>
    <n v="0"/>
    <n v="1970"/>
    <s v="4/42 Passfield St"/>
    <s v="Brunswick West"/>
    <s v="Moreland"/>
    <s v="Northern Metropolitan"/>
    <n v="12"/>
    <n v="2016"/>
  </r>
  <r>
    <d v="2016-12-15T00:00:00"/>
    <n v="1260000"/>
    <x v="0"/>
    <s v="Jones and Jones"/>
    <x v="1"/>
    <n v="3058"/>
    <n v="3"/>
    <n v="2"/>
    <n v="0"/>
    <n v="407"/>
    <n v="1930"/>
    <s v="8 Gilbert St"/>
    <s v="Coburg"/>
    <s v="Moreland"/>
    <s v="Northern Metropolitan"/>
    <n v="12"/>
    <n v="2016"/>
  </r>
  <r>
    <d v="2016-12-15T00:00:00"/>
    <n v="1000000"/>
    <x v="0"/>
    <s v="Metro Ladder"/>
    <x v="0"/>
    <n v="3032"/>
    <n v="3"/>
    <n v="2"/>
    <n v="2"/>
    <n v="440"/>
    <n v="1955"/>
    <s v="26 Newsom St"/>
    <s v="Ascot Vale"/>
    <s v="Moonee Valley"/>
    <s v="Western Metropolitan"/>
    <n v="12"/>
    <n v="2016"/>
  </r>
  <r>
    <d v="2016-12-15T00:00:00"/>
    <n v="1225000"/>
    <x v="0"/>
    <s v="Cunninghams"/>
    <x v="1"/>
    <n v="3166"/>
    <n v="3"/>
    <n v="1"/>
    <n v="2"/>
    <n v="553"/>
    <m/>
    <s v="105 Atkinson St"/>
    <s v="Oakleigh"/>
    <s v="Monash"/>
    <s v="Southern Metropolitan"/>
    <n v="12"/>
    <n v="2016"/>
  </r>
  <r>
    <d v="2016-12-15T00:00:00"/>
    <n v="442000"/>
    <x v="1"/>
    <s v="Cunninghams"/>
    <x v="1"/>
    <n v="3031"/>
    <n v="2"/>
    <n v="2"/>
    <n v="1"/>
    <n v="3448"/>
    <n v="2010"/>
    <s v="118/80 Ormond St"/>
    <s v="Kensington"/>
    <s v="Melbourne"/>
    <s v="Northern Metropolitan"/>
    <n v="12"/>
    <n v="2016"/>
  </r>
  <r>
    <d v="2016-12-15T00:00:00"/>
    <n v="551000"/>
    <x v="1"/>
    <s v="Jones and Jones"/>
    <x v="1"/>
    <n v="3031"/>
    <n v="3"/>
    <n v="1"/>
    <n v="1"/>
    <n v="4440"/>
    <m/>
    <s v="28/18 Mawbey St"/>
    <s v="Kensington"/>
    <s v="Melbourne"/>
    <s v="Northern Metropolitan"/>
    <n v="12"/>
    <n v="2016"/>
  </r>
  <r>
    <d v="2016-12-15T00:00:00"/>
    <n v="330000"/>
    <x v="1"/>
    <s v="Cunninghams"/>
    <x v="0"/>
    <n v="3032"/>
    <n v="2"/>
    <n v="1"/>
    <n v="1"/>
    <n v="950"/>
    <m/>
    <s v="7/3 Ensign St"/>
    <s v="Maribyrnong"/>
    <s v="Maribyrnong"/>
    <s v="Western Metropolitan"/>
    <n v="12"/>
    <n v="2016"/>
  </r>
  <r>
    <d v="2016-12-15T00:00:00"/>
    <n v="630000"/>
    <x v="0"/>
    <s v="Flanders &amp; Fish"/>
    <x v="1"/>
    <n v="3012"/>
    <n v="1"/>
    <n v="1"/>
    <n v="1"/>
    <n v="370"/>
    <m/>
    <s v="83 Kingsville St"/>
    <s v="Kingsville"/>
    <s v="Maribyrnong"/>
    <s v="Western Metropolitan"/>
    <n v="12"/>
    <n v="2016"/>
  </r>
  <r>
    <d v="2016-12-15T00:00:00"/>
    <n v="967000"/>
    <x v="0"/>
    <s v="Maxwells"/>
    <x v="1"/>
    <n v="3012"/>
    <n v="3"/>
    <n v="1"/>
    <n v="2"/>
    <n v="347"/>
    <n v="1925"/>
    <s v="45 Hansen St"/>
    <s v="West Footscray"/>
    <s v="Maribyrnong"/>
    <s v="Western Metropolitan"/>
    <n v="12"/>
    <n v="2016"/>
  </r>
  <r>
    <d v="2016-12-15T00:00:00"/>
    <n v="1085000"/>
    <x v="0"/>
    <s v="Property Barons"/>
    <x v="0"/>
    <n v="3105"/>
    <n v="4"/>
    <n v="2"/>
    <n v="1"/>
    <n v="1124"/>
    <n v="1960"/>
    <s v="135 Manningham Rd"/>
    <s v="Bulleen"/>
    <s v="Manningham"/>
    <s v="Eastern Metropolitan"/>
    <n v="12"/>
    <n v="2016"/>
  </r>
  <r>
    <d v="2016-12-15T00:00:00"/>
    <n v="1430000"/>
    <x v="0"/>
    <s v="Jones and Jones"/>
    <x v="1"/>
    <n v="3108"/>
    <n v="4"/>
    <n v="2"/>
    <n v="2"/>
    <n v="655"/>
    <n v="1970"/>
    <s v="35 Bordeaux St"/>
    <s v="Doncaster"/>
    <s v="Manningham"/>
    <s v="Eastern Metropolitan"/>
    <n v="12"/>
    <n v="2016"/>
  </r>
  <r>
    <d v="2016-12-15T00:00:00"/>
    <n v="1191000"/>
    <x v="0"/>
    <s v="Jones and Jones"/>
    <x v="1"/>
    <n v="3189"/>
    <n v="2"/>
    <n v="1"/>
    <n v="2"/>
    <n v="756"/>
    <n v="1950"/>
    <s v="15 Biscop Rd"/>
    <s v="Moorabbin"/>
    <s v="Kingston"/>
    <s v="Southern Metropolitan"/>
    <n v="12"/>
    <n v="2016"/>
  </r>
  <r>
    <d v="2016-12-15T00:00:00"/>
    <n v="355000"/>
    <x v="1"/>
    <s v="Metro Ladder"/>
    <x v="1"/>
    <n v="3016"/>
    <n v="1"/>
    <n v="1"/>
    <n v="1"/>
    <n v="46"/>
    <m/>
    <s v="4/9 Adeline St"/>
    <s v="Williamstown North"/>
    <s v="Hobsons Bay"/>
    <s v="Western Metropolitan"/>
    <n v="12"/>
    <n v="2016"/>
  </r>
  <r>
    <d v="2016-12-15T00:00:00"/>
    <n v="1030000"/>
    <x v="0"/>
    <s v="Jones and Jones"/>
    <x v="1"/>
    <n v="3015"/>
    <n v="2"/>
    <n v="1"/>
    <n v="2"/>
    <n v="470"/>
    <n v="1930"/>
    <s v="31 Milford St"/>
    <s v="Newport"/>
    <s v="Hobsons Bay"/>
    <s v="Western Metropolitan"/>
    <n v="12"/>
    <n v="2016"/>
  </r>
  <r>
    <d v="2016-12-15T00:00:00"/>
    <n v="1560000"/>
    <x v="0"/>
    <s v="Sanders"/>
    <x v="0"/>
    <n v="3016"/>
    <n v="3"/>
    <n v="2"/>
    <n v="2"/>
    <n v="310"/>
    <n v="2005"/>
    <s v="28 Council La"/>
    <s v="Williamstown"/>
    <s v="Hobsons Bay"/>
    <s v="Western Metropolitan"/>
    <n v="12"/>
    <n v="2016"/>
  </r>
  <r>
    <d v="2016-12-15T00:00:00"/>
    <n v="1423000"/>
    <x v="0"/>
    <s v="Jones and Jones"/>
    <x v="1"/>
    <n v="3163"/>
    <n v="4"/>
    <n v="3"/>
    <n v="4"/>
    <n v="838"/>
    <m/>
    <s v="53 Moonya Rd"/>
    <s v="Carnegie"/>
    <s v="Glen Eira"/>
    <s v="Southern Metropolitan"/>
    <n v="12"/>
    <n v="2016"/>
  </r>
  <r>
    <d v="2016-12-15T00:00:00"/>
    <n v="305000"/>
    <x v="1"/>
    <s v="Cunninghams"/>
    <x v="1"/>
    <n v="3072"/>
    <n v="1"/>
    <n v="1"/>
    <n v="1"/>
    <n v="41"/>
    <n v="1955"/>
    <s v="3/413 Gilbert Rd"/>
    <s v="Preston"/>
    <s v="Darebin"/>
    <s v="Northern Metropolitan"/>
    <n v="12"/>
    <n v="2016"/>
  </r>
  <r>
    <d v="2016-12-15T00:00:00"/>
    <n v="1575000"/>
    <x v="0"/>
    <s v="Best Bricks"/>
    <x v="0"/>
    <n v="3070"/>
    <n v="2"/>
    <n v="1"/>
    <n v="3"/>
    <n v="607"/>
    <n v="1945"/>
    <s v="99 Christmas St"/>
    <s v="Northcote"/>
    <s v="Darebin"/>
    <s v="Northern Metropolitan"/>
    <n v="12"/>
    <n v="2016"/>
  </r>
  <r>
    <d v="2016-12-15T00:00:00"/>
    <n v="725000"/>
    <x v="0"/>
    <s v="Flanders &amp; Fish"/>
    <x v="1"/>
    <n v="3020"/>
    <n v="3"/>
    <n v="1"/>
    <n v="1"/>
    <n v="668"/>
    <m/>
    <s v="16 Ball St"/>
    <s v="Sunshine North"/>
    <s v="Brimbank"/>
    <s v="Western Metropolitan"/>
    <n v="12"/>
    <n v="2016"/>
  </r>
  <r>
    <d v="2016-12-15T00:00:00"/>
    <n v="800000"/>
    <x v="0"/>
    <s v="Property Barons"/>
    <x v="0"/>
    <n v="3020"/>
    <n v="3"/>
    <n v="2"/>
    <n v="1"/>
    <n v="655"/>
    <n v="1940"/>
    <s v="142 Cornwall Rd"/>
    <s v="Sunshine"/>
    <s v="Brimbank"/>
    <s v="Western Metropolitan"/>
    <n v="12"/>
    <n v="2016"/>
  </r>
  <r>
    <d v="2016-12-15T00:00:00"/>
    <n v="1610000"/>
    <x v="0"/>
    <s v="Jones and Jones"/>
    <x v="1"/>
    <n v="3102"/>
    <n v="4"/>
    <n v="2"/>
    <n v="2"/>
    <n v="763"/>
    <m/>
    <s v="1 Meldrum St"/>
    <s v="Kew East"/>
    <s v="Boroondara"/>
    <s v="Southern Metropolitan"/>
    <n v="12"/>
    <n v="2016"/>
  </r>
  <r>
    <d v="2016-12-15T00:00:00"/>
    <n v="1880000"/>
    <x v="0"/>
    <s v="Jones and Jones"/>
    <x v="1"/>
    <n v="3102"/>
    <n v="3"/>
    <n v="1"/>
    <n v="2"/>
    <n v="836"/>
    <m/>
    <s v="44 Westbrook St"/>
    <s v="Kew East"/>
    <s v="Boroondara"/>
    <s v="Southern Metropolitan"/>
    <n v="12"/>
    <n v="2016"/>
  </r>
  <r>
    <d v="2016-12-15T00:00:00"/>
    <n v="546000"/>
    <x v="1"/>
    <s v="Property Barons"/>
    <x v="1"/>
    <n v="3084"/>
    <n v="2"/>
    <n v="1"/>
    <n v="1"/>
    <n v="177"/>
    <n v="1975"/>
    <s v="10/86 Graham Rd"/>
    <s v="Viewbank"/>
    <s v="Banyule"/>
    <s v="Eastern Metropolitan"/>
    <n v="12"/>
    <n v="2016"/>
  </r>
  <r>
    <d v="2016-12-15T00:00:00"/>
    <n v="546500"/>
    <x v="1"/>
    <s v="Property Barons"/>
    <x v="1"/>
    <n v="3084"/>
    <n v="2"/>
    <n v="1"/>
    <n v="1"/>
    <n v="132"/>
    <n v="1972"/>
    <s v="5/68 Brown St"/>
    <s v="Heidelberg"/>
    <s v="Banyule"/>
    <s v="Eastern Metropolitan"/>
    <n v="12"/>
    <n v="2016"/>
  </r>
  <r>
    <d v="2016-12-16T00:00:00"/>
    <n v="900000"/>
    <x v="0"/>
    <s v="Metro Ladder"/>
    <x v="0"/>
    <n v="3121"/>
    <n v="2"/>
    <n v="1"/>
    <n v="0"/>
    <n v="95"/>
    <n v="1900"/>
    <s v="6 Berry St"/>
    <s v="Richmond"/>
    <s v="Yarra"/>
    <s v="Northern Metropolitan"/>
    <n v="12"/>
    <n v="2016"/>
  </r>
  <r>
    <d v="2016-12-16T00:00:00"/>
    <n v="1310000"/>
    <x v="0"/>
    <s v="Jones and Jones"/>
    <x v="1"/>
    <n v="3067"/>
    <n v="2"/>
    <n v="1"/>
    <n v="2"/>
    <n v="238"/>
    <n v="1890"/>
    <s v="16 William St"/>
    <s v="Abbotsford"/>
    <s v="Yarra"/>
    <s v="Northern Metropolitan"/>
    <n v="12"/>
    <n v="2016"/>
  </r>
  <r>
    <d v="2016-12-16T00:00:00"/>
    <n v="1895000"/>
    <x v="0"/>
    <s v="Jones and Jones"/>
    <x v="1"/>
    <n v="3144"/>
    <n v="3"/>
    <n v="2"/>
    <n v="0"/>
    <n v="258"/>
    <m/>
    <s v="35 Evandale Rd"/>
    <s v="Malvern"/>
    <s v="Stonnington"/>
    <s v="Southern Metropolitan"/>
    <n v="12"/>
    <n v="2016"/>
  </r>
  <r>
    <d v="2016-12-16T00:00:00"/>
    <n v="2123000"/>
    <x v="0"/>
    <s v="Jones and Jones"/>
    <x v="1"/>
    <n v="3145"/>
    <n v="4"/>
    <n v="3"/>
    <n v="2"/>
    <n v="412"/>
    <n v="1930"/>
    <s v="69 Beaver St"/>
    <s v="Malvern East"/>
    <s v="Stonnington"/>
    <s v="Southern Metropolitan"/>
    <n v="12"/>
    <n v="2016"/>
  </r>
  <r>
    <d v="2016-12-16T00:00:00"/>
    <n v="6250000"/>
    <x v="0"/>
    <s v="Flanders &amp; Fish"/>
    <x v="1"/>
    <n v="3142"/>
    <n v="3"/>
    <n v="3"/>
    <n v="2"/>
    <n v="564"/>
    <n v="2000"/>
    <s v="17 Albany Rd"/>
    <s v="Toorak"/>
    <s v="Stonnington"/>
    <s v="Southern Metropolitan"/>
    <n v="12"/>
    <n v="2016"/>
  </r>
  <r>
    <d v="2016-12-16T00:00:00"/>
    <n v="392500"/>
    <x v="1"/>
    <s v="Cunninghams"/>
    <x v="0"/>
    <n v="3184"/>
    <n v="1"/>
    <n v="1"/>
    <n v="0"/>
    <n v="0"/>
    <m/>
    <s v="9/400 Barkly St"/>
    <s v="Elwood"/>
    <s v="Port Phillip"/>
    <s v="Southern Metropolitan"/>
    <n v="12"/>
    <n v="2016"/>
  </r>
  <r>
    <d v="2016-12-16T00:00:00"/>
    <n v="1015000"/>
    <x v="2"/>
    <s v="Flanders &amp; Fish"/>
    <x v="1"/>
    <n v="3183"/>
    <n v="2"/>
    <n v="1"/>
    <n v="2"/>
    <n v="114"/>
    <n v="2000"/>
    <s v="1/34 Gourlay St"/>
    <s v="Balaclava"/>
    <s v="Port Phillip"/>
    <s v="Southern Metropolitan"/>
    <n v="12"/>
    <n v="2016"/>
  </r>
  <r>
    <d v="2016-12-16T00:00:00"/>
    <n v="610000"/>
    <x v="0"/>
    <s v="Melbourne Homes"/>
    <x v="1"/>
    <n v="3046"/>
    <n v="3"/>
    <n v="1"/>
    <n v="3"/>
    <n v="640"/>
    <n v="1960"/>
    <s v="55 Daley St"/>
    <s v="Glenroy"/>
    <s v="Moreland"/>
    <s v="Northern Metropolitan"/>
    <n v="12"/>
    <n v="2016"/>
  </r>
  <r>
    <d v="2016-12-16T00:00:00"/>
    <n v="667500"/>
    <x v="2"/>
    <s v="Metro Ladder"/>
    <x v="0"/>
    <n v="3044"/>
    <n v="3"/>
    <n v="2"/>
    <n v="2"/>
    <n v="167"/>
    <m/>
    <s v="2/56 View St"/>
    <s v="Pascoe Vale"/>
    <s v="Moreland"/>
    <s v="Northern Metropolitan"/>
    <n v="12"/>
    <n v="2016"/>
  </r>
  <r>
    <d v="2016-12-16T00:00:00"/>
    <n v="1325000"/>
    <x v="0"/>
    <s v="Jones and Jones"/>
    <x v="0"/>
    <n v="3057"/>
    <n v="3"/>
    <n v="2"/>
    <n v="2"/>
    <n v="190"/>
    <n v="1940"/>
    <s v="120 Victoria St"/>
    <s v="Brunswick East"/>
    <s v="Moreland"/>
    <s v="Northern Metropolitan"/>
    <n v="12"/>
    <n v="2016"/>
  </r>
  <r>
    <d v="2016-12-16T00:00:00"/>
    <n v="976000"/>
    <x v="0"/>
    <s v="Cunninghams"/>
    <x v="1"/>
    <n v="3033"/>
    <n v="3"/>
    <n v="3"/>
    <n v="2"/>
    <n v="605"/>
    <n v="1980"/>
    <s v="117 Brees Rd"/>
    <s v="Keilor East"/>
    <s v="Moonee Valley"/>
    <s v="Western Metropolitan"/>
    <n v="12"/>
    <n v="2016"/>
  </r>
  <r>
    <d v="2016-12-16T00:00:00"/>
    <n v="980000"/>
    <x v="0"/>
    <s v="Property Barons"/>
    <x v="0"/>
    <n v="3040"/>
    <n v="3"/>
    <n v="1"/>
    <n v="1"/>
    <n v="445"/>
    <m/>
    <s v="33 Bradshaw St"/>
    <s v="Essendon"/>
    <s v="Moonee Valley"/>
    <s v="Western Metropolitan"/>
    <n v="12"/>
    <n v="2016"/>
  </r>
  <r>
    <d v="2016-12-16T00:00:00"/>
    <n v="1362000"/>
    <x v="0"/>
    <s v="Maxwells"/>
    <x v="1"/>
    <n v="3108"/>
    <n v="3"/>
    <n v="1"/>
    <n v="2"/>
    <n v="798"/>
    <n v="1960"/>
    <s v="25 Outlook Dr"/>
    <s v="Doncaster"/>
    <s v="Manningham"/>
    <s v="Eastern Metropolitan"/>
    <n v="12"/>
    <n v="2016"/>
  </r>
  <r>
    <d v="2016-12-16T00:00:00"/>
    <n v="1468000"/>
    <x v="0"/>
    <s v="Cunninghams"/>
    <x v="1"/>
    <n v="3108"/>
    <n v="4"/>
    <n v="2"/>
    <n v="2"/>
    <n v="806"/>
    <n v="1975"/>
    <s v="28 Dunoon St"/>
    <s v="Doncaster"/>
    <s v="Manningham"/>
    <s v="Eastern Metropolitan"/>
    <n v="12"/>
    <n v="2016"/>
  </r>
  <r>
    <d v="2016-12-16T00:00:00"/>
    <n v="1300000"/>
    <x v="0"/>
    <s v="Metro Ladder"/>
    <x v="1"/>
    <n v="3163"/>
    <n v="2"/>
    <n v="1"/>
    <n v="1"/>
    <n v="640"/>
    <n v="1900"/>
    <s v="14 Margaret St"/>
    <s v="Carnegie"/>
    <s v="Glen Eira"/>
    <s v="Southern Metropolitan"/>
    <n v="12"/>
    <n v="2016"/>
  </r>
  <r>
    <d v="2016-12-16T00:00:00"/>
    <n v="1860000"/>
    <x v="0"/>
    <s v="Best Bricks"/>
    <x v="0"/>
    <n v="3204"/>
    <n v="4"/>
    <n v="2"/>
    <n v="3"/>
    <n v="855"/>
    <n v="1930"/>
    <s v="11 Wheatley Rd"/>
    <s v="Bentleigh"/>
    <s v="Glen Eira"/>
    <s v="Southern Metropolitan"/>
    <n v="12"/>
    <n v="2016"/>
  </r>
  <r>
    <d v="2016-12-16T00:00:00"/>
    <n v="775000"/>
    <x v="2"/>
    <s v="Metro Ladder"/>
    <x v="1"/>
    <n v="3124"/>
    <n v="2"/>
    <n v="2"/>
    <n v="1"/>
    <n v="103"/>
    <m/>
    <s v="3/595 Burke Rd"/>
    <s v="Camberwell"/>
    <s v="Boroondara"/>
    <s v="Southern Metropolitan"/>
    <n v="12"/>
    <n v="2016"/>
  </r>
  <r>
    <d v="2016-12-16T00:00:00"/>
    <n v="1137000"/>
    <x v="2"/>
    <s v="Flanders &amp; Fish"/>
    <x v="1"/>
    <n v="3104"/>
    <n v="3"/>
    <n v="2"/>
    <n v="2"/>
    <n v="349"/>
    <m/>
    <s v="2/22 Severn St"/>
    <s v="Balwyn North"/>
    <s v="Boroondara"/>
    <s v="Southern Metropolitan"/>
    <n v="12"/>
    <n v="2016"/>
  </r>
  <r>
    <d v="2016-12-16T00:00:00"/>
    <n v="1275000"/>
    <x v="0"/>
    <s v="Metro Ladder"/>
    <x v="0"/>
    <n v="3146"/>
    <n v="3"/>
    <n v="2"/>
    <n v="2"/>
    <n v="669"/>
    <m/>
    <s v="15 Pascoe St"/>
    <s v="Glen Iris"/>
    <s v="Boroondara"/>
    <s v="Southern Metropolitan"/>
    <n v="12"/>
    <n v="2016"/>
  </r>
  <r>
    <d v="2016-12-16T00:00:00"/>
    <n v="1905000"/>
    <x v="0"/>
    <s v="Property Barons"/>
    <x v="1"/>
    <n v="3104"/>
    <n v="4"/>
    <n v="2"/>
    <n v="2"/>
    <n v="647"/>
    <n v="1955"/>
    <s v="25 Bolinda Rd"/>
    <s v="Balwyn North"/>
    <s v="Boroondara"/>
    <s v="Southern Metropolitan"/>
    <n v="12"/>
    <n v="2016"/>
  </r>
  <r>
    <d v="2016-12-16T00:00:00"/>
    <n v="2010000"/>
    <x v="0"/>
    <s v="Cunninghams"/>
    <x v="1"/>
    <n v="3146"/>
    <n v="4"/>
    <n v="2"/>
    <n v="2"/>
    <n v="659"/>
    <n v="1930"/>
    <s v="5 Charles St"/>
    <s v="Glen Iris"/>
    <s v="Boroondara"/>
    <s v="Southern Metropolitan"/>
    <n v="12"/>
    <n v="2016"/>
  </r>
  <r>
    <d v="2016-12-16T00:00:00"/>
    <n v="1535000"/>
    <x v="0"/>
    <s v="Property Barons"/>
    <x v="1"/>
    <n v="3079"/>
    <n v="3"/>
    <n v="1"/>
    <n v="2"/>
    <n v="691"/>
    <n v="1950"/>
    <s v="33 Livingstone St"/>
    <s v="Ivanhoe"/>
    <s v="Banyule"/>
    <s v="Eastern Metropolitan"/>
    <n v="12"/>
    <n v="2016"/>
  </r>
  <r>
    <d v="2016-12-17T00:00:00"/>
    <n v="720000"/>
    <x v="1"/>
    <s v="Jones and Jones"/>
    <x v="1"/>
    <n v="3068"/>
    <n v="2"/>
    <n v="2"/>
    <n v="1"/>
    <n v="4296"/>
    <n v="2011"/>
    <s v="605/4 Bik La"/>
    <s v="Fitzroy North"/>
    <s v="Yarra"/>
    <s v="Northern Metropolitan"/>
    <n v="12"/>
    <n v="2016"/>
  </r>
  <r>
    <d v="2016-12-17T00:00:00"/>
    <n v="1300000"/>
    <x v="0"/>
    <s v="Cunninghams"/>
    <x v="1"/>
    <n v="3121"/>
    <n v="3"/>
    <n v="1"/>
    <n v="1"/>
    <n v="326"/>
    <n v="1890"/>
    <s v="66 Green St"/>
    <s v="Cremorne"/>
    <s v="Yarra"/>
    <s v="Northern Metropolitan"/>
    <n v="12"/>
    <n v="2016"/>
  </r>
  <r>
    <d v="2016-12-17T00:00:00"/>
    <n v="1450000"/>
    <x v="1"/>
    <s v="Melbourne Homes"/>
    <x v="0"/>
    <n v="3142"/>
    <n v="2"/>
    <n v="2"/>
    <n v="2"/>
    <n v="0"/>
    <m/>
    <s v="2/703 Orrong Rd"/>
    <s v="Toorak"/>
    <s v="Stonnington"/>
    <s v="Southern Metropolitan"/>
    <n v="12"/>
    <n v="2016"/>
  </r>
  <r>
    <d v="2016-12-17T00:00:00"/>
    <n v="1700000"/>
    <x v="0"/>
    <s v="Metro Ladder"/>
    <x v="1"/>
    <n v="3141"/>
    <n v="3"/>
    <n v="2"/>
    <n v="2"/>
    <n v="141"/>
    <n v="1990"/>
    <s v="20 Argo St"/>
    <s v="South Yarra"/>
    <s v="Stonnington"/>
    <s v="Southern Metropolitan"/>
    <n v="12"/>
    <n v="2016"/>
  </r>
  <r>
    <d v="2016-12-17T00:00:00"/>
    <n v="451000"/>
    <x v="1"/>
    <s v="Best Bricks"/>
    <x v="1"/>
    <n v="3182"/>
    <n v="1"/>
    <n v="1"/>
    <n v="1"/>
    <n v="0"/>
    <n v="2009"/>
    <s v="4/285 Barkly St"/>
    <s v="St Kilda"/>
    <s v="Port Phillip"/>
    <s v="Southern Metropolitan"/>
    <n v="12"/>
    <n v="2016"/>
  </r>
  <r>
    <d v="2016-12-17T00:00:00"/>
    <n v="950000"/>
    <x v="2"/>
    <s v="Cunninghams"/>
    <x v="0"/>
    <n v="3207"/>
    <n v="3"/>
    <n v="2"/>
    <n v="2"/>
    <n v="0"/>
    <n v="2012"/>
    <s v="137 Ingles St"/>
    <s v="Port Melbourne"/>
    <s v="Port Phillip"/>
    <s v="Southern Metropolitan"/>
    <n v="12"/>
    <n v="2016"/>
  </r>
  <r>
    <d v="2016-12-17T00:00:00"/>
    <n v="1400000"/>
    <x v="2"/>
    <s v="Best Bricks"/>
    <x v="0"/>
    <n v="3182"/>
    <n v="3"/>
    <n v="2"/>
    <n v="2"/>
    <n v="128"/>
    <n v="2002"/>
    <s v="2/19 Eildon Rd"/>
    <s v="St Kilda"/>
    <s v="Port Phillip"/>
    <s v="Southern Metropolitan"/>
    <n v="12"/>
    <n v="2016"/>
  </r>
  <r>
    <d v="2016-12-17T00:00:00"/>
    <n v="575500"/>
    <x v="0"/>
    <s v="Metro Ladder"/>
    <x v="1"/>
    <n v="3046"/>
    <n v="3"/>
    <n v="1"/>
    <n v="1"/>
    <n v="701"/>
    <m/>
    <s v="134 John St"/>
    <s v="Glenroy"/>
    <s v="Moreland"/>
    <s v="Northern Metropolitan"/>
    <n v="12"/>
    <n v="2016"/>
  </r>
  <r>
    <d v="2016-12-17T00:00:00"/>
    <n v="1321000"/>
    <x v="0"/>
    <s v="Cunninghams"/>
    <x v="1"/>
    <n v="3041"/>
    <n v="2"/>
    <n v="1"/>
    <n v="1"/>
    <n v="703"/>
    <m/>
    <s v="39 Loeman St"/>
    <s v="Strathmore"/>
    <s v="Moonee Valley"/>
    <s v="Western Metropolitan"/>
    <n v="12"/>
    <n v="2016"/>
  </r>
  <r>
    <d v="2016-12-17T00:00:00"/>
    <n v="1400000"/>
    <x v="0"/>
    <s v="Cunninghams"/>
    <x v="0"/>
    <n v="3040"/>
    <n v="3"/>
    <n v="2"/>
    <n v="2"/>
    <n v="383"/>
    <m/>
    <s v="22 Wheeler Pl"/>
    <s v="Essendon"/>
    <s v="Moonee Valley"/>
    <s v="Western Metropolitan"/>
    <n v="12"/>
    <n v="2016"/>
  </r>
  <r>
    <d v="2016-12-17T00:00:00"/>
    <n v="1600000"/>
    <x v="0"/>
    <s v="Cunninghams"/>
    <x v="0"/>
    <n v="3034"/>
    <n v="4"/>
    <n v="3"/>
    <n v="3"/>
    <n v="1801"/>
    <m/>
    <s v="22 Warrick Ct"/>
    <s v="Avondale Heights"/>
    <s v="Moonee Valley"/>
    <s v="Western Metropolitan"/>
    <n v="12"/>
    <n v="2016"/>
  </r>
  <r>
    <d v="2016-12-17T00:00:00"/>
    <n v="888000"/>
    <x v="2"/>
    <s v="Jones and Jones"/>
    <x v="1"/>
    <n v="3051"/>
    <n v="2"/>
    <n v="1"/>
    <n v="1"/>
    <n v="0"/>
    <m/>
    <s v="2/100 Curzon St"/>
    <s v="North Melbourne"/>
    <s v="Melbourne"/>
    <s v="Northern Metropolitan"/>
    <n v="12"/>
    <n v="2016"/>
  </r>
  <r>
    <d v="2016-12-17T00:00:00"/>
    <n v="1211000"/>
    <x v="0"/>
    <s v="Cunninghams"/>
    <x v="0"/>
    <n v="3031"/>
    <n v="2"/>
    <n v="1"/>
    <n v="1"/>
    <n v="183"/>
    <m/>
    <s v="68 Hardiman St"/>
    <s v="Kensington"/>
    <s v="Melbourne"/>
    <s v="Northern Metropolitan"/>
    <n v="12"/>
    <n v="2016"/>
  </r>
  <r>
    <d v="2016-12-17T00:00:00"/>
    <n v="275000"/>
    <x v="1"/>
    <s v="Flanders &amp; Fish"/>
    <x v="0"/>
    <n v="3012"/>
    <n v="2"/>
    <n v="1"/>
    <n v="1"/>
    <n v="1972"/>
    <n v="1960"/>
    <s v="8/101 Ballarat Rd"/>
    <s v="Maidstone"/>
    <s v="Maribyrnong"/>
    <s v="Western Metropolitan"/>
    <n v="12"/>
    <n v="2016"/>
  </r>
  <r>
    <d v="2016-12-17T00:00:00"/>
    <n v="857000"/>
    <x v="0"/>
    <s v="Metro Ladder"/>
    <x v="0"/>
    <n v="3018"/>
    <n v="2"/>
    <n v="2"/>
    <n v="1"/>
    <n v="675"/>
    <n v="1950"/>
    <s v="104 Maidstone St"/>
    <s v="Altona"/>
    <s v="Hobsons Bay"/>
    <s v="Western Metropolitan"/>
    <n v="12"/>
    <n v="2016"/>
  </r>
  <r>
    <d v="2016-12-17T00:00:00"/>
    <n v="1410000"/>
    <x v="0"/>
    <s v="Metro Ladder"/>
    <x v="0"/>
    <n v="3016"/>
    <n v="5"/>
    <n v="2"/>
    <n v="5"/>
    <n v="680"/>
    <m/>
    <s v="37 Champion Rd"/>
    <s v="Williamstown North"/>
    <s v="Hobsons Bay"/>
    <s v="Western Metropolitan"/>
    <n v="12"/>
    <n v="2016"/>
  </r>
  <r>
    <d v="2016-12-17T00:00:00"/>
    <n v="605000"/>
    <x v="1"/>
    <s v="Jones and Jones"/>
    <x v="1"/>
    <n v="3163"/>
    <n v="2"/>
    <n v="1"/>
    <n v="1"/>
    <n v="0"/>
    <n v="1973"/>
    <s v="1/58 Coorigil Rd"/>
    <s v="Carnegie"/>
    <s v="Glen Eira"/>
    <s v="Southern Metropolitan"/>
    <n v="12"/>
    <n v="2016"/>
  </r>
  <r>
    <d v="2016-12-17T00:00:00"/>
    <n v="855000"/>
    <x v="1"/>
    <s v="Metro Ladder"/>
    <x v="1"/>
    <n v="3204"/>
    <n v="2"/>
    <n v="2"/>
    <n v="3"/>
    <n v="226"/>
    <n v="2005"/>
    <s v="2/7 Gordon St"/>
    <s v="Bentleigh"/>
    <s v="Glen Eira"/>
    <s v="Southern Metropolitan"/>
    <n v="12"/>
    <n v="2016"/>
  </r>
  <r>
    <d v="2016-12-17T00:00:00"/>
    <n v="1110000"/>
    <x v="0"/>
    <s v="Jones and Jones"/>
    <x v="1"/>
    <n v="3165"/>
    <n v="3"/>
    <n v="1"/>
    <n v="4"/>
    <n v="612"/>
    <m/>
    <s v="106 Parkmore Rd"/>
    <s v="Bentleigh East"/>
    <s v="Glen Eira"/>
    <s v="Southern Metropolitan"/>
    <n v="12"/>
    <n v="2016"/>
  </r>
  <r>
    <d v="2016-12-17T00:00:00"/>
    <n v="1010000"/>
    <x v="0"/>
    <s v="Cunninghams"/>
    <x v="1"/>
    <n v="3070"/>
    <n v="3"/>
    <n v="1"/>
    <n v="1"/>
    <n v="178"/>
    <n v="2000"/>
    <s v="1/78 Helen St"/>
    <s v="Northcote"/>
    <s v="Darebin"/>
    <s v="Northern Metropolitan"/>
    <n v="12"/>
    <n v="2016"/>
  </r>
  <r>
    <d v="2016-12-17T00:00:00"/>
    <n v="2100000"/>
    <x v="0"/>
    <s v="Cunninghams"/>
    <x v="1"/>
    <n v="3078"/>
    <n v="4"/>
    <n v="2"/>
    <n v="2"/>
    <n v="575"/>
    <n v="2008"/>
    <s v="38 Bennett St"/>
    <s v="Alphington"/>
    <s v="Darebin"/>
    <s v="Northern Metropolitan"/>
    <n v="12"/>
    <n v="2016"/>
  </r>
  <r>
    <d v="2016-12-17T00:00:00"/>
    <n v="485000"/>
    <x v="0"/>
    <s v="Metro Ladder"/>
    <x v="1"/>
    <n v="3020"/>
    <n v="3"/>
    <n v="4"/>
    <n v="2"/>
    <n v="482"/>
    <n v="1955"/>
    <s v="14 Myers St"/>
    <s v="Sunshine West"/>
    <s v="Brimbank"/>
    <s v="Western Metropolitan"/>
    <n v="12"/>
    <n v="2016"/>
  </r>
  <r>
    <d v="2016-12-17T00:00:00"/>
    <n v="490000"/>
    <x v="1"/>
    <s v="Property Barons"/>
    <x v="1"/>
    <n v="3020"/>
    <n v="3"/>
    <n v="1"/>
    <n v="1"/>
    <n v="301"/>
    <n v="1950"/>
    <s v="1/164 Cornwall Rd"/>
    <s v="Sunshine"/>
    <s v="Brimbank"/>
    <s v="Western Metropolitan"/>
    <n v="12"/>
    <n v="2016"/>
  </r>
  <r>
    <d v="2016-12-17T00:00:00"/>
    <n v="621000"/>
    <x v="0"/>
    <s v="Property Barons"/>
    <x v="0"/>
    <n v="3020"/>
    <n v="5"/>
    <n v="2"/>
    <n v="2"/>
    <n v="596"/>
    <n v="1997"/>
    <s v="4 Clematis Pl"/>
    <s v="Sunshine West"/>
    <s v="Brimbank"/>
    <s v="Western Metropolitan"/>
    <n v="12"/>
    <n v="2016"/>
  </r>
  <r>
    <d v="2016-12-17T00:00:00"/>
    <n v="702000"/>
    <x v="0"/>
    <s v="Zimmerman"/>
    <x v="0"/>
    <n v="3020"/>
    <n v="2"/>
    <n v="1"/>
    <n v="0"/>
    <n v="611"/>
    <m/>
    <s v="11 Taunton St"/>
    <s v="Sunshine"/>
    <s v="Brimbank"/>
    <s v="Western Metropolitan"/>
    <n v="12"/>
    <n v="2016"/>
  </r>
  <r>
    <d v="2016-12-17T00:00:00"/>
    <n v="985000"/>
    <x v="1"/>
    <s v="Cunninghams"/>
    <x v="0"/>
    <n v="3186"/>
    <n v="2"/>
    <n v="1"/>
    <n v="1"/>
    <n v="611"/>
    <m/>
    <s v="30a Rooding St"/>
    <s v="Brighton"/>
    <s v="Bayside"/>
    <s v="Southern Metropolitan"/>
    <n v="12"/>
    <n v="2016"/>
  </r>
  <r>
    <d v="2016-12-17T00:00:00"/>
    <n v="532000"/>
    <x v="0"/>
    <s v="Property Barons"/>
    <x v="1"/>
    <n v="3081"/>
    <n v="3"/>
    <n v="1"/>
    <n v="1"/>
    <n v="390"/>
    <n v="1955"/>
    <s v="59 Alamein Rd"/>
    <s v="Heidelberg West"/>
    <s v="Banyule"/>
    <s v="Eastern Metropolitan"/>
    <n v="12"/>
    <n v="2016"/>
  </r>
  <r>
    <d v="2016-12-17T00:00:00"/>
    <n v="950000"/>
    <x v="0"/>
    <s v="Property Barons"/>
    <x v="1"/>
    <n v="3081"/>
    <n v="3"/>
    <n v="1"/>
    <n v="2"/>
    <n v="800"/>
    <n v="1960"/>
    <s v="498 Waterdale Rd"/>
    <s v="Heidelberg Heights"/>
    <s v="Banyule"/>
    <s v="Eastern Metropolitan"/>
    <n v="12"/>
    <n v="2016"/>
  </r>
  <r>
    <d v="2016-12-18T00:00:00"/>
    <n v="490000"/>
    <x v="1"/>
    <s v="Cunninghams"/>
    <x v="0"/>
    <n v="3068"/>
    <n v="2"/>
    <n v="1"/>
    <n v="1"/>
    <n v="4296"/>
    <n v="2012"/>
    <s v="123/4 Bik La"/>
    <s v="Fitzroy North"/>
    <s v="Yarra"/>
    <s v="Northern Metropolitan"/>
    <n v="12"/>
    <n v="2016"/>
  </r>
  <r>
    <d v="2016-12-18T00:00:00"/>
    <n v="1226000"/>
    <x v="0"/>
    <s v="Cunninghams"/>
    <x v="1"/>
    <n v="3068"/>
    <n v="3"/>
    <n v="2"/>
    <n v="0"/>
    <n v="0"/>
    <m/>
    <s v="195 Gold St"/>
    <s v="Clifton Hill"/>
    <s v="Yarra"/>
    <s v="Northern Metropolitan"/>
    <n v="12"/>
    <n v="2016"/>
  </r>
  <r>
    <d v="2016-12-18T00:00:00"/>
    <n v="665000"/>
    <x v="1"/>
    <s v="Metro Ladder"/>
    <x v="1"/>
    <n v="3127"/>
    <n v="2"/>
    <n v="2"/>
    <n v="2"/>
    <n v="1291"/>
    <m/>
    <s v="105/766 Whitehorse Rd"/>
    <s v="Mont Albert"/>
    <s v="Whitehorse"/>
    <s v="Eastern Metropolitan"/>
    <n v="12"/>
    <n v="2016"/>
  </r>
  <r>
    <d v="2016-12-18T00:00:00"/>
    <n v="2630000"/>
    <x v="0"/>
    <s v="Cunninghams"/>
    <x v="1"/>
    <n v="3127"/>
    <n v="5"/>
    <n v="3"/>
    <n v="2"/>
    <n v="777"/>
    <n v="1925"/>
    <s v="20 Everton Gr"/>
    <s v="Surrey Hills"/>
    <s v="Whitehorse"/>
    <s v="Southern Metropolitan"/>
    <n v="12"/>
    <n v="2016"/>
  </r>
  <r>
    <d v="2016-12-18T00:00:00"/>
    <n v="1100000"/>
    <x v="1"/>
    <s v="Flanders &amp; Fish"/>
    <x v="0"/>
    <n v="3142"/>
    <n v="2"/>
    <n v="2"/>
    <n v="2"/>
    <n v="0"/>
    <m/>
    <s v="18/703 Orrong Rd"/>
    <s v="Toorak"/>
    <s v="Stonnington"/>
    <s v="Southern Metropolitan"/>
    <n v="12"/>
    <n v="2016"/>
  </r>
  <r>
    <d v="2016-12-18T00:00:00"/>
    <n v="903000"/>
    <x v="0"/>
    <s v="Cunninghams"/>
    <x v="1"/>
    <n v="3058"/>
    <n v="2"/>
    <n v="1"/>
    <n v="1"/>
    <n v="253"/>
    <n v="1910"/>
    <s v="53 Hawthorn St"/>
    <s v="Coburg"/>
    <s v="Moreland"/>
    <s v="Northern Metropolitan"/>
    <n v="12"/>
    <n v="2016"/>
  </r>
  <r>
    <d v="2016-12-18T00:00:00"/>
    <n v="980000"/>
    <x v="0"/>
    <s v="Metro Ladder"/>
    <x v="1"/>
    <n v="3040"/>
    <n v="3"/>
    <n v="1"/>
    <n v="3"/>
    <n v="503"/>
    <m/>
    <s v="108 Ogilvie St"/>
    <s v="Essendon"/>
    <s v="Moonee Valley"/>
    <s v="Western Metropolitan"/>
    <n v="12"/>
    <n v="2016"/>
  </r>
  <r>
    <d v="2016-12-18T00:00:00"/>
    <n v="1120000"/>
    <x v="0"/>
    <s v="Cunninghams"/>
    <x v="0"/>
    <n v="3039"/>
    <n v="4"/>
    <n v="1"/>
    <n v="1"/>
    <n v="571"/>
    <n v="1915"/>
    <s v="101 Holmes Rd"/>
    <s v="Moonee Ponds"/>
    <s v="Moonee Valley"/>
    <s v="Western Metropolitan"/>
    <n v="12"/>
    <n v="2016"/>
  </r>
  <r>
    <d v="2016-12-18T00:00:00"/>
    <n v="761000"/>
    <x v="0"/>
    <s v="Flanders &amp; Fish"/>
    <x v="0"/>
    <n v="3147"/>
    <n v="3"/>
    <n v="2"/>
    <n v="4"/>
    <n v="400"/>
    <n v="1950"/>
    <s v="1/136 High Street Rd"/>
    <s v="Ashwood"/>
    <s v="Monash"/>
    <s v="Southern Metropolitan"/>
    <n v="12"/>
    <n v="2016"/>
  </r>
  <r>
    <d v="2016-12-18T00:00:00"/>
    <n v="1068000"/>
    <x v="0"/>
    <s v="Cunninghams"/>
    <x v="1"/>
    <n v="3167"/>
    <n v="3"/>
    <n v="2"/>
    <n v="2"/>
    <n v="609"/>
    <n v="1970"/>
    <s v="22 Pitt St"/>
    <s v="Oakleigh South"/>
    <s v="Monash"/>
    <s v="South-Eastern Metropolitan"/>
    <n v="12"/>
    <n v="2016"/>
  </r>
  <r>
    <d v="2016-12-18T00:00:00"/>
    <n v="970000"/>
    <x v="0"/>
    <s v="Maxwells"/>
    <x v="1"/>
    <n v="3011"/>
    <n v="3"/>
    <n v="1"/>
    <n v="0"/>
    <n v="137"/>
    <n v="1890"/>
    <s v="14 Pole St"/>
    <s v="Seddon"/>
    <s v="Maribyrnong"/>
    <s v="Western Metropolitan"/>
    <n v="12"/>
    <n v="2016"/>
  </r>
  <r>
    <d v="2016-12-18T00:00:00"/>
    <n v="1225000"/>
    <x v="0"/>
    <s v="Cunninghams"/>
    <x v="0"/>
    <n v="3011"/>
    <n v="4"/>
    <n v="2"/>
    <n v="1"/>
    <n v="319"/>
    <n v="1915"/>
    <s v="4 Adelaide St"/>
    <s v="Footscray"/>
    <s v="Maribyrnong"/>
    <s v="Western Metropolitan"/>
    <n v="12"/>
    <n v="2016"/>
  </r>
  <r>
    <d v="2016-12-18T00:00:00"/>
    <n v="910000"/>
    <x v="1"/>
    <s v="Property Barons"/>
    <x v="1"/>
    <n v="3108"/>
    <n v="3"/>
    <n v="2"/>
    <n v="2"/>
    <n v="299"/>
    <n v="2001"/>
    <s v="3/37 Highview Dr"/>
    <s v="Doncaster"/>
    <s v="Manningham"/>
    <s v="Eastern Metropolitan"/>
    <n v="12"/>
    <n v="2016"/>
  </r>
  <r>
    <d v="2016-12-18T00:00:00"/>
    <n v="1396000"/>
    <x v="0"/>
    <s v="Property Barons"/>
    <x v="1"/>
    <n v="3108"/>
    <n v="4"/>
    <n v="1"/>
    <n v="2"/>
    <n v="658"/>
    <n v="1975"/>
    <s v="33 Thiele St"/>
    <s v="Doncaster"/>
    <s v="Manningham"/>
    <s v="Eastern Metropolitan"/>
    <n v="12"/>
    <n v="2016"/>
  </r>
  <r>
    <d v="2016-12-18T00:00:00"/>
    <n v="352000"/>
    <x v="1"/>
    <s v="Flanders &amp; Fish"/>
    <x v="1"/>
    <n v="3073"/>
    <n v="2"/>
    <n v="1"/>
    <n v="1"/>
    <n v="0"/>
    <n v="1970"/>
    <s v="3/141 Hickford St"/>
    <s v="Reservoir"/>
    <s v="Darebin"/>
    <s v="Northern Metropolitan"/>
    <n v="12"/>
    <n v="2016"/>
  </r>
  <r>
    <d v="2016-12-18T00:00:00"/>
    <n v="780000"/>
    <x v="0"/>
    <s v="Cunninghams"/>
    <x v="1"/>
    <n v="3073"/>
    <n v="3"/>
    <n v="1"/>
    <n v="2"/>
    <n v="457"/>
    <m/>
    <s v="9 Howard St"/>
    <s v="Reservoir"/>
    <s v="Darebin"/>
    <s v="Northern Metropolitan"/>
    <n v="12"/>
    <n v="2016"/>
  </r>
  <r>
    <d v="2016-12-18T00:00:00"/>
    <n v="460000"/>
    <x v="0"/>
    <s v="Best Bricks"/>
    <x v="1"/>
    <n v="3020"/>
    <n v="3"/>
    <n v="1"/>
    <n v="1"/>
    <n v="306"/>
    <m/>
    <s v="143 Cornwall Rd"/>
    <s v="Sunshine"/>
    <s v="Brimbank"/>
    <s v="Western Metropolitan"/>
    <n v="12"/>
    <n v="2016"/>
  </r>
  <r>
    <d v="2016-12-18T00:00:00"/>
    <n v="816000"/>
    <x v="0"/>
    <s v="Best Bricks"/>
    <x v="1"/>
    <n v="3020"/>
    <n v="3"/>
    <n v="1"/>
    <n v="1"/>
    <n v="511"/>
    <n v="1958"/>
    <s v="3 Donald St"/>
    <s v="Sunshine"/>
    <s v="Brimbank"/>
    <s v="Western Metropolitan"/>
    <n v="12"/>
    <n v="2016"/>
  </r>
  <r>
    <d v="2016-12-18T00:00:00"/>
    <n v="1550000"/>
    <x v="0"/>
    <s v="Cunninghams"/>
    <x v="0"/>
    <n v="3147"/>
    <n v="4"/>
    <n v="2"/>
    <n v="2"/>
    <n v="780"/>
    <n v="1938"/>
    <s v="47 Yuile St"/>
    <s v="Ashburton"/>
    <s v="Boroondara"/>
    <s v="Southern Metropolitan"/>
    <n v="12"/>
    <n v="2016"/>
  </r>
  <r>
    <d v="2016-12-18T00:00:00"/>
    <n v="1920000"/>
    <x v="0"/>
    <s v="Cunninghams"/>
    <x v="1"/>
    <n v="3146"/>
    <n v="4"/>
    <n v="2"/>
    <n v="2"/>
    <n v="706"/>
    <m/>
    <s v="53 Madeline St"/>
    <s v="Glen Iris"/>
    <s v="Boroondara"/>
    <s v="Southern Metropolitan"/>
    <n v="12"/>
    <n v="2016"/>
  </r>
  <r>
    <d v="2016-12-18T00:00:00"/>
    <n v="1250000"/>
    <x v="0"/>
    <s v="Metro Ladder"/>
    <x v="0"/>
    <n v="3187"/>
    <n v="2"/>
    <n v="1"/>
    <n v="2"/>
    <n v="443"/>
    <m/>
    <s v="26 Hodder St"/>
    <s v="Brighton East"/>
    <s v="Bayside"/>
    <s v="Southern Metropolitan"/>
    <n v="12"/>
    <n v="2016"/>
  </r>
  <r>
    <d v="2016-12-18T00:00:00"/>
    <n v="1550000"/>
    <x v="0"/>
    <s v="Jones and Jones"/>
    <x v="0"/>
    <n v="3186"/>
    <n v="2"/>
    <n v="2"/>
    <n v="2"/>
    <n v="404"/>
    <m/>
    <s v="44 William St"/>
    <s v="Brighton"/>
    <s v="Bayside"/>
    <s v="Southern Metropolitan"/>
    <n v="12"/>
    <n v="2016"/>
  </r>
  <r>
    <d v="2016-12-18T00:00:00"/>
    <n v="620000"/>
    <x v="0"/>
    <s v="Property Barons"/>
    <x v="0"/>
    <n v="3084"/>
    <n v="3"/>
    <n v="1"/>
    <n v="0"/>
    <n v="454"/>
    <n v="1940"/>
    <s v="166 Rosanna Rd"/>
    <s v="Rosanna"/>
    <s v="Banyule"/>
    <s v="Eastern Metropolitan"/>
    <n v="12"/>
    <n v="2016"/>
  </r>
  <r>
    <d v="2016-12-19T00:00:00"/>
    <n v="402000"/>
    <x v="1"/>
    <s v="SJ"/>
    <x v="1"/>
    <n v="3141"/>
    <n v="1"/>
    <n v="1"/>
    <n v="1"/>
    <n v="0"/>
    <n v="2013"/>
    <s v="1906/229 Toorak Rd"/>
    <s v="South Yarra"/>
    <s v="Stonnington"/>
    <s v="Southern Metropolitan"/>
    <n v="12"/>
    <n v="2016"/>
  </r>
  <r>
    <d v="2016-12-19T00:00:00"/>
    <n v="625000"/>
    <x v="1"/>
    <s v="Melbourne Homes"/>
    <x v="1"/>
    <n v="3141"/>
    <n v="2"/>
    <n v="1"/>
    <n v="1"/>
    <n v="1283"/>
    <m/>
    <s v="9/46 Darling St"/>
    <s v="South Yarra"/>
    <s v="Stonnington"/>
    <s v="Southern Metropolitan"/>
    <n v="12"/>
    <n v="2016"/>
  </r>
  <r>
    <d v="2016-12-19T00:00:00"/>
    <n v="740000"/>
    <x v="1"/>
    <s v="Cunninghams"/>
    <x v="1"/>
    <n v="3141"/>
    <n v="3"/>
    <n v="1"/>
    <n v="1"/>
    <n v="0"/>
    <n v="1970"/>
    <s v="7/31 Kensington Rd"/>
    <s v="South Yarra"/>
    <s v="Stonnington"/>
    <s v="Southern Metropolitan"/>
    <n v="12"/>
    <n v="2016"/>
  </r>
  <r>
    <d v="2016-12-19T00:00:00"/>
    <n v="370500"/>
    <x v="1"/>
    <s v="Metro Ladder"/>
    <x v="1"/>
    <n v="3182"/>
    <n v="1"/>
    <n v="1"/>
    <n v="1"/>
    <n v="0"/>
    <n v="1960"/>
    <s v="5/240 Barkly St"/>
    <s v="St Kilda"/>
    <s v="Port Phillip"/>
    <s v="Southern Metropolitan"/>
    <n v="12"/>
    <n v="2016"/>
  </r>
  <r>
    <d v="2016-12-19T00:00:00"/>
    <n v="577000"/>
    <x v="1"/>
    <s v="Jones and Jones"/>
    <x v="1"/>
    <n v="3207"/>
    <n v="1"/>
    <n v="1"/>
    <n v="1"/>
    <n v="0"/>
    <n v="2004"/>
    <s v="27/4 Seisman Pl"/>
    <s v="Port Melbourne"/>
    <s v="Port Phillip"/>
    <s v="Southern Metropolitan"/>
    <n v="12"/>
    <n v="2016"/>
  </r>
  <r>
    <d v="2016-12-19T00:00:00"/>
    <n v="1800000"/>
    <x v="0"/>
    <s v="Sanders"/>
    <x v="0"/>
    <n v="3207"/>
    <n v="6"/>
    <n v="4"/>
    <n v="2"/>
    <n v="353"/>
    <m/>
    <s v="22 Gellibrand Rd"/>
    <s v="Port Melbourne"/>
    <s v="Port Phillip"/>
    <s v="Southern Metropolitan"/>
    <n v="12"/>
    <n v="2016"/>
  </r>
  <r>
    <d v="2016-12-19T00:00:00"/>
    <n v="835000"/>
    <x v="0"/>
    <s v="Cunninghams"/>
    <x v="0"/>
    <n v="3044"/>
    <n v="3"/>
    <n v="1"/>
    <n v="2"/>
    <n v="422"/>
    <n v="1950"/>
    <s v="22 Derby St"/>
    <s v="Pascoe Vale"/>
    <s v="Moreland"/>
    <s v="Northern Metropolitan"/>
    <n v="12"/>
    <n v="2016"/>
  </r>
  <r>
    <d v="2016-12-19T00:00:00"/>
    <n v="975000"/>
    <x v="0"/>
    <s v="Metro Ladder"/>
    <x v="0"/>
    <n v="3058"/>
    <n v="4"/>
    <n v="2"/>
    <n v="2"/>
    <n v="307"/>
    <n v="1996"/>
    <s v="100 Reynard St"/>
    <s v="Coburg"/>
    <s v="Moreland"/>
    <s v="Northern Metropolitan"/>
    <n v="12"/>
    <n v="2016"/>
  </r>
  <r>
    <d v="2016-12-19T00:00:00"/>
    <n v="1221000"/>
    <x v="0"/>
    <s v="Cunninghams"/>
    <x v="1"/>
    <n v="3058"/>
    <n v="4"/>
    <n v="1"/>
    <n v="2"/>
    <n v="596"/>
    <m/>
    <s v="38 Harding St"/>
    <s v="Coburg"/>
    <s v="Moreland"/>
    <s v="Northern Metropolitan"/>
    <n v="12"/>
    <n v="2016"/>
  </r>
  <r>
    <d v="2016-12-19T00:00:00"/>
    <n v="1280000"/>
    <x v="0"/>
    <s v="Cunninghams"/>
    <x v="1"/>
    <n v="3057"/>
    <n v="4"/>
    <n v="2"/>
    <n v="0"/>
    <n v="161"/>
    <m/>
    <s v="123 Barkly St"/>
    <s v="Brunswick East"/>
    <s v="Moreland"/>
    <s v="Northern Metropolitan"/>
    <n v="12"/>
    <n v="2016"/>
  </r>
  <r>
    <d v="2016-12-19T00:00:00"/>
    <n v="1305000"/>
    <x v="0"/>
    <s v="Cunninghams"/>
    <x v="1"/>
    <n v="3044"/>
    <n v="3"/>
    <n v="1"/>
    <n v="1"/>
    <n v="735"/>
    <m/>
    <s v="16 Fawkner Rd"/>
    <s v="Pascoe Vale"/>
    <s v="Moreland"/>
    <s v="Northern Metropolitan"/>
    <n v="12"/>
    <n v="2016"/>
  </r>
  <r>
    <d v="2016-12-19T00:00:00"/>
    <n v="870000"/>
    <x v="0"/>
    <s v="Metro Ladder"/>
    <x v="1"/>
    <n v="3031"/>
    <n v="3"/>
    <n v="2"/>
    <n v="0"/>
    <n v="167"/>
    <m/>
    <s v="10 Crown St"/>
    <s v="Flemington"/>
    <s v="Moonee Valley"/>
    <s v="Northern Metropolitan"/>
    <n v="12"/>
    <n v="2016"/>
  </r>
  <r>
    <d v="2016-12-19T00:00:00"/>
    <n v="1200000"/>
    <x v="0"/>
    <s v="Cunninghams"/>
    <x v="0"/>
    <n v="3040"/>
    <n v="4"/>
    <n v="2"/>
    <n v="2"/>
    <n v="578"/>
    <n v="2010"/>
    <s v="2 May St"/>
    <s v="Aberfeldie"/>
    <s v="Moonee Valley"/>
    <s v="Western Metropolitan"/>
    <n v="12"/>
    <n v="2016"/>
  </r>
  <r>
    <d v="2016-12-19T00:00:00"/>
    <n v="1600000"/>
    <x v="0"/>
    <s v="Metro Ladder"/>
    <x v="0"/>
    <n v="3040"/>
    <n v="4"/>
    <n v="3"/>
    <n v="1"/>
    <n v="519"/>
    <n v="1930"/>
    <s v="55 Lincoln Rd"/>
    <s v="Essendon"/>
    <s v="Moonee Valley"/>
    <s v="Western Metropolitan"/>
    <n v="12"/>
    <n v="2016"/>
  </r>
  <r>
    <d v="2016-12-19T00:00:00"/>
    <n v="360000"/>
    <x v="1"/>
    <s v="Best Bricks"/>
    <x v="0"/>
    <n v="3141"/>
    <n v="1"/>
    <n v="1"/>
    <n v="1"/>
    <n v="0"/>
    <m/>
    <s v="19/877 Punt Rd"/>
    <s v="South Yarra"/>
    <s v="Melbourne"/>
    <s v="Southern Metropolitan"/>
    <n v="12"/>
    <n v="2016"/>
  </r>
  <r>
    <d v="2016-12-19T00:00:00"/>
    <n v="705000"/>
    <x v="1"/>
    <s v="Cunninghams"/>
    <x v="1"/>
    <n v="3053"/>
    <n v="2"/>
    <n v="1"/>
    <n v="1"/>
    <n v="0"/>
    <n v="2000"/>
    <s v="8/220 Elgin St"/>
    <s v="Carlton"/>
    <s v="Melbourne"/>
    <s v="Northern Metropolitan"/>
    <n v="12"/>
    <n v="2016"/>
  </r>
  <r>
    <d v="2016-12-19T00:00:00"/>
    <n v="1265000"/>
    <x v="0"/>
    <s v="Cunninghams"/>
    <x v="1"/>
    <n v="3052"/>
    <n v="2"/>
    <n v="1"/>
    <n v="0"/>
    <n v="70"/>
    <n v="1890"/>
    <s v="199 Park Dr"/>
    <s v="Parkville"/>
    <s v="Melbourne"/>
    <s v="Northern Metropolitan"/>
    <n v="12"/>
    <n v="2016"/>
  </r>
  <r>
    <d v="2016-12-19T00:00:00"/>
    <n v="650000"/>
    <x v="2"/>
    <s v="Maxwells"/>
    <x v="0"/>
    <n v="3013"/>
    <n v="2"/>
    <n v="1"/>
    <n v="1"/>
    <n v="0"/>
    <n v="1980"/>
    <s v="3/27 Stephen St"/>
    <s v="Yarraville"/>
    <s v="Maribyrnong"/>
    <s v="Western Metropolitan"/>
    <n v="12"/>
    <n v="2016"/>
  </r>
  <r>
    <d v="2016-12-19T00:00:00"/>
    <n v="780000"/>
    <x v="0"/>
    <s v="Maxwells"/>
    <x v="1"/>
    <n v="3011"/>
    <n v="2"/>
    <n v="1"/>
    <n v="1"/>
    <n v="176"/>
    <m/>
    <s v="5 Henry St"/>
    <s v="Seddon"/>
    <s v="Maribyrnong"/>
    <s v="Western Metropolitan"/>
    <n v="12"/>
    <n v="2016"/>
  </r>
  <r>
    <d v="2016-12-19T00:00:00"/>
    <n v="1710000"/>
    <x v="0"/>
    <s v="Zimmerman"/>
    <x v="0"/>
    <n v="3016"/>
    <n v="3"/>
    <n v="2"/>
    <n v="1"/>
    <n v="260"/>
    <n v="2016"/>
    <s v="68 Osborne St"/>
    <s v="Williamstown"/>
    <s v="Hobsons Bay"/>
    <s v="Western Metropolitan"/>
    <n v="12"/>
    <n v="2016"/>
  </r>
  <r>
    <d v="2016-12-19T00:00:00"/>
    <n v="592000"/>
    <x v="2"/>
    <s v="Cunninghams"/>
    <x v="1"/>
    <n v="3073"/>
    <n v="3"/>
    <n v="1"/>
    <n v="1"/>
    <n v="270"/>
    <n v="2016"/>
    <s v="3/14 MacK St"/>
    <s v="Reservoir"/>
    <s v="Darebin"/>
    <s v="Northern Metropolitan"/>
    <n v="12"/>
    <n v="2016"/>
  </r>
  <r>
    <d v="2016-12-19T00:00:00"/>
    <n v="600000"/>
    <x v="1"/>
    <s v="Jones and Jones"/>
    <x v="0"/>
    <n v="3078"/>
    <n v="2"/>
    <n v="1"/>
    <n v="2"/>
    <n v="0"/>
    <n v="1970"/>
    <s v="1/203 Station St"/>
    <s v="Fairfield"/>
    <s v="Darebin"/>
    <s v="Northern Metropolitan"/>
    <n v="12"/>
    <n v="2016"/>
  </r>
  <r>
    <d v="2016-12-19T00:00:00"/>
    <n v="762500"/>
    <x v="0"/>
    <s v="Cunninghams"/>
    <x v="1"/>
    <n v="3073"/>
    <n v="3"/>
    <n v="1"/>
    <n v="2"/>
    <n v="677"/>
    <m/>
    <s v="72 Oconnor St"/>
    <s v="Reservoir"/>
    <s v="Darebin"/>
    <s v="Northern Metropolitan"/>
    <n v="12"/>
    <n v="2016"/>
  </r>
  <r>
    <d v="2016-12-19T00:00:00"/>
    <n v="900000"/>
    <x v="0"/>
    <s v="Metro Ladder"/>
    <x v="0"/>
    <n v="3072"/>
    <n v="3"/>
    <n v="1"/>
    <n v="1"/>
    <n v="527"/>
    <m/>
    <s v="99 Murray Rd"/>
    <s v="Preston"/>
    <s v="Darebin"/>
    <s v="Northern Metropolitan"/>
    <n v="12"/>
    <n v="2016"/>
  </r>
  <r>
    <d v="2016-12-19T00:00:00"/>
    <n v="1050000"/>
    <x v="0"/>
    <s v="Cunninghams"/>
    <x v="0"/>
    <n v="3070"/>
    <n v="3"/>
    <n v="1"/>
    <n v="0"/>
    <n v="158"/>
    <n v="1910"/>
    <s v="6 Clarke St"/>
    <s v="Northcote"/>
    <s v="Darebin"/>
    <s v="Northern Metropolitan"/>
    <n v="12"/>
    <n v="2016"/>
  </r>
  <r>
    <d v="2016-12-19T00:00:00"/>
    <n v="650000"/>
    <x v="0"/>
    <s v="Flanders &amp; Fish"/>
    <x v="0"/>
    <n v="3020"/>
    <n v="3"/>
    <n v="1"/>
    <n v="0"/>
    <n v="598"/>
    <n v="1950"/>
    <s v="8 Hassett St"/>
    <s v="Sunshine North"/>
    <s v="Brimbank"/>
    <s v="Western Metropolitan"/>
    <n v="12"/>
    <n v="2016"/>
  </r>
  <r>
    <d v="2016-12-19T00:00:00"/>
    <n v="320000"/>
    <x v="1"/>
    <s v="Flanders &amp; Fish"/>
    <x v="0"/>
    <n v="3123"/>
    <n v="1"/>
    <n v="1"/>
    <n v="1"/>
    <n v="0"/>
    <n v="1965"/>
    <s v="2/282 Riversdale Rd"/>
    <s v="Hawthorn East"/>
    <s v="Boroondara"/>
    <s v="Southern Metropolitan"/>
    <n v="12"/>
    <n v="2016"/>
  </r>
  <r>
    <d v="2016-12-19T00:00:00"/>
    <n v="800000"/>
    <x v="2"/>
    <s v="SJ"/>
    <x v="1"/>
    <n v="3101"/>
    <n v="3"/>
    <n v="2"/>
    <n v="2"/>
    <n v="848"/>
    <n v="1970"/>
    <s v="1/204 Brougham St"/>
    <s v="Kew"/>
    <s v="Boroondara"/>
    <s v="Southern Metropolitan"/>
    <n v="12"/>
    <n v="2016"/>
  </r>
  <r>
    <d v="2016-12-19T00:00:00"/>
    <n v="2800000"/>
    <x v="0"/>
    <s v="Jones and Jones"/>
    <x v="1"/>
    <n v="3123"/>
    <n v="4"/>
    <n v="1"/>
    <n v="2"/>
    <n v="764"/>
    <n v="1940"/>
    <s v="16 Leura Gr"/>
    <s v="Hawthorn East"/>
    <s v="Boroondara"/>
    <s v="Southern Metropolitan"/>
    <n v="12"/>
    <n v="2016"/>
  </r>
  <r>
    <d v="2016-12-19T00:00:00"/>
    <n v="2900000"/>
    <x v="0"/>
    <s v="Jones and Jones"/>
    <x v="0"/>
    <n v="3187"/>
    <n v="5"/>
    <n v="4"/>
    <n v="2"/>
    <n v="640"/>
    <n v="1950"/>
    <s v="4 Chapman St"/>
    <s v="Brighton East"/>
    <s v="Bayside"/>
    <s v="Southern Metropolitan"/>
    <n v="12"/>
    <n v="2016"/>
  </r>
  <r>
    <d v="2016-12-19T00:00:00"/>
    <n v="1110000"/>
    <x v="0"/>
    <s v="Cunninghams"/>
    <x v="1"/>
    <n v="3084"/>
    <n v="3"/>
    <n v="1"/>
    <n v="2"/>
    <n v="600"/>
    <n v="1950"/>
    <s v="13 Hodgson St"/>
    <s v="Heidelberg"/>
    <s v="Banyule"/>
    <s v="Eastern Metropolitan"/>
    <n v="12"/>
    <n v="2016"/>
  </r>
  <r>
    <d v="2016-12-20T00:00:00"/>
    <n v="662500"/>
    <x v="1"/>
    <s v="Jones and Jones"/>
    <x v="1"/>
    <n v="3121"/>
    <n v="2"/>
    <n v="1"/>
    <n v="1"/>
    <n v="0"/>
    <n v="2015"/>
    <s v="607/140 Swan St"/>
    <s v="Cremorne"/>
    <s v="Yarra"/>
    <s v="Northern Metropolitan"/>
    <n v="12"/>
    <n v="2016"/>
  </r>
  <r>
    <d v="2016-12-20T00:00:00"/>
    <n v="1100000"/>
    <x v="0"/>
    <s v="Jones and Jones"/>
    <x v="1"/>
    <n v="3121"/>
    <n v="3"/>
    <n v="1"/>
    <n v="0"/>
    <n v="162"/>
    <n v="1915"/>
    <s v="149 Mary St"/>
    <s v="Richmond"/>
    <s v="Yarra"/>
    <s v="Northern Metropolitan"/>
    <n v="12"/>
    <n v="2016"/>
  </r>
  <r>
    <d v="2016-12-20T00:00:00"/>
    <n v="1300000"/>
    <x v="0"/>
    <s v="Metro Ladder"/>
    <x v="1"/>
    <n v="3068"/>
    <n v="3"/>
    <n v="1"/>
    <n v="0"/>
    <n v="309"/>
    <m/>
    <s v="14 King St"/>
    <s v="Fitzroy North"/>
    <s v="Yarra"/>
    <s v="Northern Metropolitan"/>
    <n v="12"/>
    <n v="2016"/>
  </r>
  <r>
    <d v="2016-12-20T00:00:00"/>
    <n v="1715000"/>
    <x v="0"/>
    <s v="Cunninghams"/>
    <x v="0"/>
    <n v="3128"/>
    <n v="3"/>
    <n v="2"/>
    <n v="2"/>
    <n v="458"/>
    <n v="1950"/>
    <s v="3 Alexander St"/>
    <s v="Box Hill"/>
    <s v="Whitehorse"/>
    <s v="Eastern Metropolitan"/>
    <n v="12"/>
    <n v="2016"/>
  </r>
  <r>
    <d v="2016-12-20T00:00:00"/>
    <n v="2325000"/>
    <x v="0"/>
    <s v="Zimmerman"/>
    <x v="1"/>
    <n v="3141"/>
    <n v="2"/>
    <n v="2"/>
    <n v="2"/>
    <n v="355"/>
    <m/>
    <s v="29 MacFarlan St"/>
    <s v="South Yarra"/>
    <s v="Stonnington"/>
    <s v="Southern Metropolitan"/>
    <n v="12"/>
    <n v="2016"/>
  </r>
  <r>
    <d v="2016-12-20T00:00:00"/>
    <n v="502500"/>
    <x v="1"/>
    <s v="Jones and Jones"/>
    <x v="1"/>
    <n v="3183"/>
    <n v="2"/>
    <n v="1"/>
    <n v="1"/>
    <n v="0"/>
    <n v="1960"/>
    <s v="4/9 Gourlay St"/>
    <s v="Balaclava"/>
    <s v="Port Phillip"/>
    <s v="Southern Metropolitan"/>
    <n v="12"/>
    <n v="2016"/>
  </r>
  <r>
    <d v="2016-12-20T00:00:00"/>
    <n v="600000"/>
    <x v="0"/>
    <s v="Property Barons"/>
    <x v="1"/>
    <n v="3046"/>
    <n v="3"/>
    <n v="1"/>
    <n v="2"/>
    <n v="702"/>
    <m/>
    <s v="4 Lyons St"/>
    <s v="Glenroy"/>
    <s v="Moreland"/>
    <s v="Northern Metropolitan"/>
    <n v="12"/>
    <n v="2016"/>
  </r>
  <r>
    <d v="2016-12-20T00:00:00"/>
    <n v="620000"/>
    <x v="2"/>
    <s v="Cunninghams"/>
    <x v="1"/>
    <n v="3056"/>
    <n v="2"/>
    <n v="2"/>
    <n v="1"/>
    <n v="72"/>
    <m/>
    <s v="7/117 Albion St"/>
    <s v="Brunswick"/>
    <s v="Moreland"/>
    <s v="Northern Metropolitan"/>
    <n v="12"/>
    <n v="2016"/>
  </r>
  <r>
    <d v="2016-12-20T00:00:00"/>
    <n v="515000"/>
    <x v="1"/>
    <s v="Property Barons"/>
    <x v="1"/>
    <n v="3042"/>
    <n v="2"/>
    <n v="1"/>
    <n v="1"/>
    <n v="141"/>
    <n v="2013"/>
    <s v="3/19 Hart St"/>
    <s v="Airport West"/>
    <s v="Moonee Valley"/>
    <s v="Western Metropolitan"/>
    <n v="12"/>
    <n v="2016"/>
  </r>
  <r>
    <d v="2016-12-20T00:00:00"/>
    <n v="700000"/>
    <x v="2"/>
    <s v="Metro Ladder"/>
    <x v="0"/>
    <n v="3042"/>
    <n v="3"/>
    <n v="2"/>
    <n v="2"/>
    <n v="165"/>
    <n v="2009"/>
    <s v="2/40 Earl St"/>
    <s v="Airport West"/>
    <s v="Moonee Valley"/>
    <s v="Western Metropolitan"/>
    <n v="12"/>
    <n v="2016"/>
  </r>
  <r>
    <d v="2016-12-20T00:00:00"/>
    <n v="1000000"/>
    <x v="0"/>
    <s v="Cunninghams"/>
    <x v="0"/>
    <n v="3031"/>
    <n v="3"/>
    <n v="2"/>
    <n v="2"/>
    <n v="211"/>
    <n v="1997"/>
    <s v="51 Gatehouse Dr"/>
    <s v="Kensington"/>
    <s v="Melbourne"/>
    <s v="Northern Metropolitan"/>
    <n v="12"/>
    <n v="2016"/>
  </r>
  <r>
    <d v="2016-12-20T00:00:00"/>
    <n v="785000"/>
    <x v="0"/>
    <s v="Zimmerman"/>
    <x v="1"/>
    <n v="3015"/>
    <n v="3"/>
    <n v="1"/>
    <n v="1"/>
    <n v="185"/>
    <m/>
    <s v="99 Anderson St"/>
    <s v="Newport"/>
    <s v="Hobsons Bay"/>
    <s v="Western Metropolitan"/>
    <n v="12"/>
    <n v="2016"/>
  </r>
  <r>
    <d v="2016-12-20T00:00:00"/>
    <n v="1115000"/>
    <x v="0"/>
    <s v="Jones and Jones"/>
    <x v="0"/>
    <n v="3165"/>
    <n v="4"/>
    <n v="2"/>
    <n v="2"/>
    <n v="575"/>
    <n v="1960"/>
    <s v="12 Millard St"/>
    <s v="Bentleigh East"/>
    <s v="Glen Eira"/>
    <s v="Southern Metropolitan"/>
    <n v="12"/>
    <n v="2016"/>
  </r>
  <r>
    <d v="2016-12-20T00:00:00"/>
    <n v="644000"/>
    <x v="0"/>
    <s v="Property Barons"/>
    <x v="1"/>
    <n v="3073"/>
    <n v="2"/>
    <n v="1"/>
    <n v="2"/>
    <n v="455"/>
    <n v="1940"/>
    <s v="18 Frankston St"/>
    <s v="Reservoir"/>
    <s v="Darebin"/>
    <s v="Northern Metropolitan"/>
    <n v="12"/>
    <n v="2016"/>
  </r>
  <r>
    <d v="2016-12-20T00:00:00"/>
    <n v="650000"/>
    <x v="0"/>
    <s v="Property Barons"/>
    <x v="0"/>
    <n v="3073"/>
    <n v="2"/>
    <n v="1"/>
    <n v="1"/>
    <n v="750"/>
    <m/>
    <s v="24 Epstein St"/>
    <s v="Reservoir"/>
    <s v="Darebin"/>
    <s v="Northern Metropolitan"/>
    <n v="12"/>
    <n v="2016"/>
  </r>
  <r>
    <d v="2016-12-20T00:00:00"/>
    <n v="871000"/>
    <x v="0"/>
    <s v="Cunninghams"/>
    <x v="1"/>
    <n v="3073"/>
    <n v="3"/>
    <n v="1"/>
    <n v="3"/>
    <n v="614"/>
    <m/>
    <s v="26 York St"/>
    <s v="Reservoir"/>
    <s v="Darebin"/>
    <s v="Northern Metropolitan"/>
    <n v="12"/>
    <n v="2016"/>
  </r>
  <r>
    <d v="2016-12-20T00:00:00"/>
    <n v="965000"/>
    <x v="0"/>
    <s v="Metro Ladder"/>
    <x v="1"/>
    <n v="3072"/>
    <n v="3"/>
    <n v="1"/>
    <n v="2"/>
    <n v="581"/>
    <m/>
    <s v="216 Gower St"/>
    <s v="Preston"/>
    <s v="Darebin"/>
    <s v="Northern Metropolitan"/>
    <n v="12"/>
    <n v="2016"/>
  </r>
  <r>
    <d v="2016-12-20T00:00:00"/>
    <n v="575000"/>
    <x v="0"/>
    <s v="Cunninghams"/>
    <x v="1"/>
    <n v="3042"/>
    <n v="3"/>
    <n v="1"/>
    <n v="1"/>
    <n v="338"/>
    <n v="1960"/>
    <s v="18 William St"/>
    <s v="Keilor Park"/>
    <s v="Brimbank"/>
    <s v="Western Metropolitan"/>
    <n v="12"/>
    <n v="2016"/>
  </r>
  <r>
    <d v="2016-12-20T00:00:00"/>
    <n v="626800"/>
    <x v="0"/>
    <s v="Best Bricks"/>
    <x v="1"/>
    <n v="3020"/>
    <n v="4"/>
    <n v="1"/>
    <n v="2"/>
    <n v="581"/>
    <n v="1950"/>
    <s v="25 Lodden St"/>
    <s v="Sunshine North"/>
    <s v="Brimbank"/>
    <s v="Western Metropolitan"/>
    <n v="12"/>
    <n v="2016"/>
  </r>
  <r>
    <d v="2016-12-20T00:00:00"/>
    <n v="1738000"/>
    <x v="2"/>
    <s v="Jones and Jones"/>
    <x v="1"/>
    <n v="3123"/>
    <n v="4"/>
    <n v="3"/>
    <n v="2"/>
    <n v="324"/>
    <n v="2002"/>
    <s v="1/36 Pleasant Rd"/>
    <s v="Hawthorn East"/>
    <s v="Boroondara"/>
    <s v="Southern Metropolitan"/>
    <n v="12"/>
    <n v="2016"/>
  </r>
  <r>
    <d v="2016-12-20T00:00:00"/>
    <n v="2975000"/>
    <x v="0"/>
    <s v="Cunninghams"/>
    <x v="1"/>
    <n v="3146"/>
    <n v="4"/>
    <n v="3"/>
    <n v="4"/>
    <n v="0"/>
    <n v="1930"/>
    <s v="26 Gardiner Pde"/>
    <s v="Glen Iris"/>
    <s v="Boroondara"/>
    <s v="Southern Metropolitan"/>
    <n v="12"/>
    <n v="2016"/>
  </r>
  <r>
    <d v="2016-12-20T00:00:00"/>
    <n v="1620000"/>
    <x v="1"/>
    <s v="Jones and Jones"/>
    <x v="1"/>
    <n v="3186"/>
    <n v="3"/>
    <n v="2"/>
    <n v="2"/>
    <n v="231"/>
    <m/>
    <s v="6c Lindsay St"/>
    <s v="Brighton"/>
    <s v="Bayside"/>
    <s v="Southern Metropolitan"/>
    <n v="12"/>
    <n v="2016"/>
  </r>
  <r>
    <d v="2016-12-21T00:00:00"/>
    <n v="362000"/>
    <x v="1"/>
    <s v="Cunninghams"/>
    <x v="1"/>
    <n v="3121"/>
    <n v="1"/>
    <n v="1"/>
    <n v="1"/>
    <n v="0"/>
    <m/>
    <s v="601/10 Burnley St"/>
    <s v="Richmond"/>
    <s v="Yarra"/>
    <s v="Northern Metropolitan"/>
    <n v="12"/>
    <n v="2016"/>
  </r>
  <r>
    <d v="2016-12-21T00:00:00"/>
    <n v="895000"/>
    <x v="0"/>
    <s v="Cunninghams"/>
    <x v="1"/>
    <n v="3121"/>
    <n v="2"/>
    <n v="1"/>
    <n v="0"/>
    <n v="138"/>
    <m/>
    <s v="183 Cubitt St"/>
    <s v="Cremorne"/>
    <s v="Yarra"/>
    <s v="Northern Metropolitan"/>
    <n v="12"/>
    <n v="2016"/>
  </r>
  <r>
    <d v="2016-12-21T00:00:00"/>
    <n v="2350000"/>
    <x v="0"/>
    <s v="Jones and Jones"/>
    <x v="0"/>
    <n v="3145"/>
    <n v="5"/>
    <n v="2"/>
    <n v="2"/>
    <n v="567"/>
    <n v="1915"/>
    <s v="35 Warley Rd"/>
    <s v="Malvern East"/>
    <s v="Stonnington"/>
    <s v="Southern Metropolitan"/>
    <n v="12"/>
    <n v="2016"/>
  </r>
  <r>
    <d v="2016-12-21T00:00:00"/>
    <n v="1340000"/>
    <x v="1"/>
    <s v="Jones and Jones"/>
    <x v="0"/>
    <n v="3207"/>
    <n v="2"/>
    <n v="2"/>
    <n v="2"/>
    <n v="21700"/>
    <n v="2000"/>
    <s v="36/3 Seisman Pl"/>
    <s v="Port Melbourne"/>
    <s v="Port Phillip"/>
    <s v="Southern Metropolitan"/>
    <n v="12"/>
    <n v="2016"/>
  </r>
  <r>
    <d v="2016-12-21T00:00:00"/>
    <n v="288000"/>
    <x v="1"/>
    <s v="Metro Ladder"/>
    <x v="1"/>
    <n v="3060"/>
    <n v="1"/>
    <n v="1"/>
    <n v="1"/>
    <n v="69"/>
    <n v="1960"/>
    <s v="2/79 Queens Pde"/>
    <s v="Fawkner"/>
    <s v="Moreland"/>
    <s v="Northern Metropolitan"/>
    <n v="12"/>
    <n v="2016"/>
  </r>
  <r>
    <d v="2016-12-21T00:00:00"/>
    <n v="1720000"/>
    <x v="0"/>
    <s v="Cunninghams"/>
    <x v="0"/>
    <n v="3040"/>
    <n v="1"/>
    <n v="2"/>
    <n v="1"/>
    <n v="676"/>
    <n v="1965"/>
    <s v="5 Aroona Ct"/>
    <s v="Aberfeldie"/>
    <s v="Moonee Valley"/>
    <s v="Western Metropolitan"/>
    <n v="12"/>
    <n v="2016"/>
  </r>
  <r>
    <d v="2016-12-21T00:00:00"/>
    <n v="470000"/>
    <x v="1"/>
    <s v="Property Barons"/>
    <x v="0"/>
    <n v="3051"/>
    <n v="2"/>
    <n v="1"/>
    <n v="1"/>
    <n v="0"/>
    <m/>
    <s v="2/43 Haines St"/>
    <s v="North Melbourne"/>
    <s v="Melbourne"/>
    <s v="Northern Metropolitan"/>
    <n v="12"/>
    <n v="2016"/>
  </r>
  <r>
    <d v="2016-12-21T00:00:00"/>
    <n v="918000"/>
    <x v="2"/>
    <s v="Cunninghams"/>
    <x v="0"/>
    <n v="3031"/>
    <n v="3"/>
    <n v="2"/>
    <n v="1"/>
    <n v="788"/>
    <n v="1998"/>
    <s v="59 The Crescent"/>
    <s v="Kensington"/>
    <s v="Melbourne"/>
    <s v="Northern Metropolitan"/>
    <n v="12"/>
    <n v="2016"/>
  </r>
  <r>
    <d v="2016-12-21T00:00:00"/>
    <n v="370000"/>
    <x v="1"/>
    <s v="Jones and Jones"/>
    <x v="0"/>
    <n v="3165"/>
    <n v="1"/>
    <n v="1"/>
    <n v="1"/>
    <n v="0"/>
    <n v="1970"/>
    <s v="4/19 Gray St"/>
    <s v="Bentleigh East"/>
    <s v="Glen Eira"/>
    <s v="Southern Metropolitan"/>
    <n v="12"/>
    <n v="2016"/>
  </r>
  <r>
    <d v="2016-12-21T00:00:00"/>
    <n v="599000"/>
    <x v="1"/>
    <s v="Flanders &amp; Fish"/>
    <x v="1"/>
    <n v="3162"/>
    <n v="3"/>
    <n v="1"/>
    <n v="1"/>
    <n v="88"/>
    <m/>
    <s v="4/21 Gardenvale Rd"/>
    <s v="Caulfield South"/>
    <s v="Glen Eira"/>
    <s v="Southern Metropolitan"/>
    <n v="12"/>
    <n v="2016"/>
  </r>
  <r>
    <d v="2016-12-21T00:00:00"/>
    <n v="625000"/>
    <x v="1"/>
    <s v="Jones and Jones"/>
    <x v="1"/>
    <n v="3163"/>
    <n v="2"/>
    <n v="1"/>
    <n v="1"/>
    <n v="78"/>
    <m/>
    <s v="4/62 Moonya Rd"/>
    <s v="Carnegie"/>
    <s v="Glen Eira"/>
    <s v="Southern Metropolitan"/>
    <n v="12"/>
    <n v="2016"/>
  </r>
  <r>
    <d v="2016-12-21T00:00:00"/>
    <n v="907000"/>
    <x v="0"/>
    <s v="Cunninghams"/>
    <x v="1"/>
    <n v="3163"/>
    <n v="2"/>
    <n v="1"/>
    <n v="2"/>
    <n v="316"/>
    <m/>
    <s v="2 Poplar Gr"/>
    <s v="Carnegie"/>
    <s v="Glen Eira"/>
    <s v="Southern Metropolitan"/>
    <n v="12"/>
    <n v="2016"/>
  </r>
  <r>
    <d v="2016-12-21T00:00:00"/>
    <n v="410000"/>
    <x v="1"/>
    <s v="Cunninghams"/>
    <x v="1"/>
    <n v="3073"/>
    <n v="2"/>
    <n v="1"/>
    <n v="1"/>
    <n v="180"/>
    <n v="2004"/>
    <s v="1/40 McComas St"/>
    <s v="Reservoir"/>
    <s v="Darebin"/>
    <s v="Northern Metropolitan"/>
    <n v="12"/>
    <n v="2016"/>
  </r>
  <r>
    <d v="2016-12-21T00:00:00"/>
    <n v="1110000"/>
    <x v="2"/>
    <s v="Jones and Jones"/>
    <x v="1"/>
    <n v="3123"/>
    <n v="3"/>
    <n v="2"/>
    <n v="2"/>
    <n v="94"/>
    <n v="2005"/>
    <s v="10/26 Redfern Rd"/>
    <s v="Hawthorn East"/>
    <s v="Boroondara"/>
    <s v="Southern Metropolitan"/>
    <n v="12"/>
    <n v="2016"/>
  </r>
  <r>
    <d v="2016-12-21T00:00:00"/>
    <n v="1440000"/>
    <x v="0"/>
    <s v="Flanders &amp; Fish"/>
    <x v="1"/>
    <n v="3101"/>
    <n v="3"/>
    <n v="1"/>
    <n v="1"/>
    <n v="298"/>
    <n v="1900"/>
    <s v="33 Disraeli St"/>
    <s v="Kew"/>
    <s v="Boroondara"/>
    <s v="Southern Metropolitan"/>
    <n v="12"/>
    <n v="2016"/>
  </r>
  <r>
    <d v="2016-12-21T00:00:00"/>
    <n v="1640000"/>
    <x v="0"/>
    <s v="Cunninghams"/>
    <x v="0"/>
    <n v="3126"/>
    <n v="3"/>
    <n v="3"/>
    <n v="2"/>
    <n v="352"/>
    <n v="1997"/>
    <s v="21 Marden St"/>
    <s v="Canterbury"/>
    <s v="Boroondara"/>
    <s v="Southern Metropolitan"/>
    <n v="12"/>
    <n v="2016"/>
  </r>
  <r>
    <d v="2016-12-21T00:00:00"/>
    <n v="1750000"/>
    <x v="0"/>
    <s v="Maxwells"/>
    <x v="0"/>
    <n v="3104"/>
    <n v="5"/>
    <n v="2"/>
    <n v="2"/>
    <n v="710"/>
    <n v="1955"/>
    <s v="14 Dumblane St"/>
    <s v="Balwyn North"/>
    <s v="Boroondara"/>
    <s v="Southern Metropolitan"/>
    <n v="12"/>
    <n v="2016"/>
  </r>
  <r>
    <d v="2016-12-21T00:00:00"/>
    <n v="375000"/>
    <x v="1"/>
    <s v="Metro Ladder"/>
    <x v="1"/>
    <n v="3186"/>
    <n v="1"/>
    <n v="1"/>
    <n v="1"/>
    <n v="0"/>
    <n v="1965"/>
    <s v="6/138 New St"/>
    <s v="Brighton"/>
    <s v="Bayside"/>
    <s v="Southern Metropolitan"/>
    <n v="12"/>
    <n v="2016"/>
  </r>
  <r>
    <d v="2016-12-21T00:00:00"/>
    <n v="1405000"/>
    <x v="0"/>
    <s v="Jones and Jones"/>
    <x v="1"/>
    <n v="3187"/>
    <n v="3"/>
    <n v="1"/>
    <n v="1"/>
    <n v="490"/>
    <m/>
    <s v="24 Moore St"/>
    <s v="Brighton East"/>
    <s v="Bayside"/>
    <s v="Southern Metropolitan"/>
    <n v="12"/>
    <n v="2016"/>
  </r>
  <r>
    <d v="2016-12-21T00:00:00"/>
    <n v="2550000"/>
    <x v="0"/>
    <s v="Jones and Jones"/>
    <x v="1"/>
    <n v="3187"/>
    <n v="5"/>
    <n v="3"/>
    <n v="2"/>
    <n v="915"/>
    <n v="1960"/>
    <s v="50 Lucas St"/>
    <s v="Brighton East"/>
    <s v="Bayside"/>
    <s v="Southern Metropolitan"/>
    <n v="12"/>
    <n v="2016"/>
  </r>
  <r>
    <d v="2016-12-22T00:00:00"/>
    <n v="345000"/>
    <x v="1"/>
    <s v="Cunninghams"/>
    <x v="1"/>
    <n v="3121"/>
    <n v="1"/>
    <n v="1"/>
    <n v="0"/>
    <n v="0"/>
    <n v="1970"/>
    <s v="12/104 Rowena Pde"/>
    <s v="Richmond"/>
    <s v="Yarra"/>
    <s v="Northern Metropolitan"/>
    <n v="12"/>
    <n v="2016"/>
  </r>
  <r>
    <d v="2016-12-22T00:00:00"/>
    <n v="370000"/>
    <x v="1"/>
    <s v="Cunninghams"/>
    <x v="1"/>
    <n v="3121"/>
    <n v="1"/>
    <n v="1"/>
    <n v="1"/>
    <n v="502"/>
    <n v="1950"/>
    <s v="3/11 Brougham St"/>
    <s v="Richmond"/>
    <s v="Yarra"/>
    <s v="Northern Metropolitan"/>
    <n v="12"/>
    <n v="2016"/>
  </r>
  <r>
    <d v="2016-12-22T00:00:00"/>
    <n v="1145000"/>
    <x v="0"/>
    <s v="Metro Ladder"/>
    <x v="1"/>
    <n v="3121"/>
    <n v="2"/>
    <n v="1"/>
    <n v="1"/>
    <n v="197"/>
    <n v="1960"/>
    <s v="51 Hunter St"/>
    <s v="Richmond"/>
    <s v="Yarra"/>
    <s v="Northern Metropolitan"/>
    <n v="12"/>
    <n v="2016"/>
  </r>
  <r>
    <d v="2016-12-22T00:00:00"/>
    <n v="1310000"/>
    <x v="2"/>
    <s v="Flanders &amp; Fish"/>
    <x v="1"/>
    <n v="3127"/>
    <n v="3"/>
    <n v="2"/>
    <n v="2"/>
    <n v="330"/>
    <n v="2001"/>
    <s v="7/27 High St"/>
    <s v="Mont Albert"/>
    <s v="Whitehorse"/>
    <s v="Eastern Metropolitan"/>
    <n v="12"/>
    <n v="2016"/>
  </r>
  <r>
    <d v="2016-12-22T00:00:00"/>
    <n v="1400000"/>
    <x v="0"/>
    <s v="Metro Ladder"/>
    <x v="0"/>
    <n v="3145"/>
    <n v="4"/>
    <n v="2"/>
    <n v="2"/>
    <n v="260"/>
    <m/>
    <s v="1872a Malvern Rd"/>
    <s v="Malvern East"/>
    <s v="Stonnington"/>
    <s v="Southern Metropolitan"/>
    <n v="12"/>
    <n v="2016"/>
  </r>
  <r>
    <d v="2016-12-22T00:00:00"/>
    <n v="451000"/>
    <x v="1"/>
    <s v="Jones and Jones"/>
    <x v="1"/>
    <n v="3184"/>
    <n v="1"/>
    <n v="1"/>
    <n v="1"/>
    <n v="0"/>
    <n v="1970"/>
    <s v="4/25 Kingsley St"/>
    <s v="Elwood"/>
    <s v="Port Phillip"/>
    <s v="Southern Metropolitan"/>
    <n v="12"/>
    <n v="2016"/>
  </r>
  <r>
    <d v="2016-12-22T00:00:00"/>
    <n v="675000"/>
    <x v="1"/>
    <s v="Metro Ladder"/>
    <x v="1"/>
    <n v="3039"/>
    <n v="2"/>
    <n v="1"/>
    <n v="1"/>
    <n v="206"/>
    <m/>
    <s v="1/10 Scotia St"/>
    <s v="Moonee Ponds"/>
    <s v="Moonee Valley"/>
    <s v="Western Metropolitan"/>
    <n v="12"/>
    <n v="2016"/>
  </r>
  <r>
    <d v="2016-12-22T00:00:00"/>
    <n v="981000"/>
    <x v="0"/>
    <s v="Jones and Jones"/>
    <x v="1"/>
    <n v="3167"/>
    <n v="3"/>
    <n v="1"/>
    <n v="2"/>
    <n v="646"/>
    <m/>
    <s v="14 Bossington St"/>
    <s v="Oakleigh South"/>
    <s v="Monash"/>
    <s v="South-Eastern Metropolitan"/>
    <n v="12"/>
    <n v="2016"/>
  </r>
  <r>
    <d v="2016-12-22T00:00:00"/>
    <n v="995000"/>
    <x v="0"/>
    <s v="Cunninghams"/>
    <x v="1"/>
    <n v="3167"/>
    <n v="3"/>
    <n v="1"/>
    <n v="1"/>
    <n v="530"/>
    <m/>
    <s v="21 Hardy Ct"/>
    <s v="Oakleigh South"/>
    <s v="Monash"/>
    <s v="South-Eastern Metropolitan"/>
    <n v="12"/>
    <n v="2016"/>
  </r>
  <r>
    <d v="2016-12-22T00:00:00"/>
    <n v="447000"/>
    <x v="1"/>
    <s v="Cunninghams"/>
    <x v="1"/>
    <n v="3204"/>
    <n v="1"/>
    <n v="1"/>
    <n v="1"/>
    <n v="0"/>
    <m/>
    <s v="7/21 Lillimur Rd"/>
    <s v="Ormond"/>
    <s v="Glen Eira"/>
    <s v="Southern Metropolitan"/>
    <n v="12"/>
    <n v="2016"/>
  </r>
  <r>
    <d v="2016-12-22T00:00:00"/>
    <n v="1620000"/>
    <x v="0"/>
    <s v="Jones and Jones"/>
    <x v="1"/>
    <n v="3163"/>
    <n v="3"/>
    <n v="1"/>
    <n v="1"/>
    <n v="808"/>
    <m/>
    <s v="3 Oakleigh Rd"/>
    <s v="Carnegie"/>
    <s v="Glen Eira"/>
    <s v="Southern Metropolitan"/>
    <n v="12"/>
    <n v="2016"/>
  </r>
  <r>
    <d v="2016-12-22T00:00:00"/>
    <n v="1750000"/>
    <x v="0"/>
    <s v="Jones and Jones"/>
    <x v="0"/>
    <n v="3185"/>
    <n v="3"/>
    <n v="2"/>
    <n v="2"/>
    <n v="517"/>
    <n v="1900"/>
    <s v="87 Orrong Rd"/>
    <s v="Elsternwick"/>
    <s v="Glen Eira"/>
    <s v="Southern Metropolitan"/>
    <n v="12"/>
    <n v="2016"/>
  </r>
  <r>
    <d v="2016-12-22T00:00:00"/>
    <n v="430000"/>
    <x v="1"/>
    <s v="Cunninghams"/>
    <x v="1"/>
    <n v="3122"/>
    <n v="2"/>
    <n v="1"/>
    <n v="1"/>
    <n v="1997"/>
    <m/>
    <s v="10/28 Wattle Rd"/>
    <s v="Hawthorn"/>
    <s v="Boroondara"/>
    <s v="Southern Metropolitan"/>
    <n v="12"/>
    <n v="2016"/>
  </r>
  <r>
    <d v="2016-12-22T00:00:00"/>
    <n v="495000"/>
    <x v="1"/>
    <s v="Flanders &amp; Fish"/>
    <x v="1"/>
    <n v="3122"/>
    <n v="2"/>
    <n v="1"/>
    <n v="1"/>
    <n v="0"/>
    <n v="2014"/>
    <s v="303/25 Lynch St"/>
    <s v="Hawthorn"/>
    <s v="Boroondara"/>
    <s v="Southern Metropolitan"/>
    <n v="12"/>
    <n v="2016"/>
  </r>
  <r>
    <d v="2016-12-22T00:00:00"/>
    <n v="700000"/>
    <x v="1"/>
    <s v="Zimmerman"/>
    <x v="0"/>
    <n v="3186"/>
    <n v="2"/>
    <n v="1"/>
    <n v="1"/>
    <n v="0"/>
    <n v="1952"/>
    <s v="1/17 Tennyson St"/>
    <s v="Brighton"/>
    <s v="Bayside"/>
    <s v="Southern Metropolitan"/>
    <n v="12"/>
    <n v="2016"/>
  </r>
  <r>
    <d v="2016-12-23T00:00:00"/>
    <n v="1286000"/>
    <x v="0"/>
    <s v="Metro Ladder"/>
    <x v="1"/>
    <n v="3068"/>
    <n v="3"/>
    <n v="1"/>
    <n v="0"/>
    <n v="275"/>
    <n v="1915"/>
    <s v="201A Clauscen St"/>
    <s v="Fitzroy North"/>
    <s v="Yarra"/>
    <s v="Northern Metropolitan"/>
    <n v="12"/>
    <n v="2016"/>
  </r>
  <r>
    <d v="2016-12-23T00:00:00"/>
    <n v="4011000"/>
    <x v="0"/>
    <s v="Cunninghams"/>
    <x v="1"/>
    <n v="3065"/>
    <n v="4"/>
    <n v="3"/>
    <n v="2"/>
    <n v="286"/>
    <n v="1890"/>
    <s v="17 Bell St"/>
    <s v="Fitzroy"/>
    <s v="Yarra"/>
    <s v="Northern Metropolitan"/>
    <n v="12"/>
    <n v="2016"/>
  </r>
  <r>
    <d v="2016-12-23T00:00:00"/>
    <n v="380000"/>
    <x v="2"/>
    <s v="Cunninghams"/>
    <x v="0"/>
    <n v="3055"/>
    <n v="2"/>
    <n v="1"/>
    <n v="1"/>
    <n v="0"/>
    <n v="1970"/>
    <s v="11/7 Egginton St"/>
    <s v="Brunswick West"/>
    <s v="Moreland"/>
    <s v="Northern Metropolitan"/>
    <n v="12"/>
    <n v="2016"/>
  </r>
  <r>
    <d v="2016-12-23T00:00:00"/>
    <n v="530000"/>
    <x v="2"/>
    <s v="Metro Ladder"/>
    <x v="0"/>
    <n v="3044"/>
    <n v="2"/>
    <n v="1"/>
    <n v="1"/>
    <n v="156"/>
    <n v="2004"/>
    <s v="1c Hazel Gr"/>
    <s v="Pascoe Vale"/>
    <s v="Moreland"/>
    <s v="Northern Metropolitan"/>
    <n v="12"/>
    <n v="2016"/>
  </r>
  <r>
    <d v="2016-12-23T00:00:00"/>
    <n v="766000"/>
    <x v="0"/>
    <s v="Jones and Jones"/>
    <x v="1"/>
    <n v="3058"/>
    <n v="3"/>
    <n v="1"/>
    <n v="0"/>
    <n v="378"/>
    <n v="1930"/>
    <s v="107 Moreland Rd"/>
    <s v="Coburg"/>
    <s v="Moreland"/>
    <s v="Northern Metropolitan"/>
    <n v="12"/>
    <n v="2016"/>
  </r>
  <r>
    <d v="2016-12-23T00:00:00"/>
    <n v="900000"/>
    <x v="0"/>
    <s v="Metro Ladder"/>
    <x v="1"/>
    <n v="3044"/>
    <n v="3"/>
    <n v="1"/>
    <n v="1"/>
    <n v="570"/>
    <n v="1950"/>
    <s v="54 Railway Pde"/>
    <s v="Pascoe Vale"/>
    <s v="Moreland"/>
    <s v="Northern Metropolitan"/>
    <n v="12"/>
    <n v="2016"/>
  </r>
  <r>
    <d v="2016-12-23T00:00:00"/>
    <n v="1130000"/>
    <x v="0"/>
    <s v="Metro Ladder"/>
    <x v="0"/>
    <n v="3058"/>
    <n v="3"/>
    <n v="1"/>
    <n v="2"/>
    <n v="735"/>
    <n v="1920"/>
    <s v="41 Service St"/>
    <s v="Coburg"/>
    <s v="Moreland"/>
    <s v="Northern Metropolitan"/>
    <n v="12"/>
    <n v="2016"/>
  </r>
  <r>
    <d v="2016-12-23T00:00:00"/>
    <n v="1350000"/>
    <x v="0"/>
    <s v="Jones and Jones"/>
    <x v="0"/>
    <n v="3055"/>
    <n v="5"/>
    <n v="2"/>
    <n v="2"/>
    <n v="510"/>
    <n v="1997"/>
    <s v="497 Albion St"/>
    <s v="Brunswick West"/>
    <s v="Moreland"/>
    <s v="Northern Metropolitan"/>
    <n v="12"/>
    <n v="2016"/>
  </r>
  <r>
    <d v="2016-12-23T00:00:00"/>
    <n v="450000"/>
    <x v="1"/>
    <s v="Cunninghams"/>
    <x v="0"/>
    <n v="3032"/>
    <n v="2"/>
    <n v="1"/>
    <n v="1"/>
    <n v="0"/>
    <n v="2010"/>
    <s v="24/54 Epsom Rd"/>
    <s v="Ascot Vale"/>
    <s v="Moonee Valley"/>
    <s v="Western Metropolitan"/>
    <n v="12"/>
    <n v="2016"/>
  </r>
  <r>
    <d v="2016-12-23T00:00:00"/>
    <n v="574000"/>
    <x v="1"/>
    <s v="Jones and Jones"/>
    <x v="1"/>
    <n v="3039"/>
    <n v="2"/>
    <n v="2"/>
    <n v="1"/>
    <n v="159"/>
    <m/>
    <s v="1/21 Holmes Rd"/>
    <s v="Moonee Ponds"/>
    <s v="Moonee Valley"/>
    <s v="Western Metropolitan"/>
    <n v="12"/>
    <n v="2016"/>
  </r>
  <r>
    <d v="2016-12-23T00:00:00"/>
    <n v="800000"/>
    <x v="1"/>
    <s v="Cunninghams"/>
    <x v="1"/>
    <n v="3042"/>
    <n v="3"/>
    <n v="2"/>
    <n v="1"/>
    <n v="0"/>
    <m/>
    <s v="2/17 Vaynor St"/>
    <s v="Niddrie"/>
    <s v="Moonee Valley"/>
    <s v="Western Metropolitan"/>
    <n v="12"/>
    <n v="2016"/>
  </r>
  <r>
    <d v="2016-12-23T00:00:00"/>
    <n v="1000000"/>
    <x v="0"/>
    <s v="Melbourne Homes"/>
    <x v="0"/>
    <n v="3148"/>
    <n v="3"/>
    <n v="1"/>
    <n v="2"/>
    <n v="630"/>
    <n v="1960"/>
    <s v="23 Jacana St"/>
    <s v="Chadstone"/>
    <s v="Monash"/>
    <s v="Southern Metropolitan"/>
    <n v="12"/>
    <n v="2016"/>
  </r>
  <r>
    <d v="2016-12-23T00:00:00"/>
    <n v="2695000"/>
    <x v="0"/>
    <s v="Cunninghams"/>
    <x v="0"/>
    <n v="3141"/>
    <n v="3"/>
    <n v="2"/>
    <n v="1"/>
    <n v="215"/>
    <n v="1910"/>
    <s v="76 Leopold St"/>
    <s v="South Yarra"/>
    <s v="Melbourne"/>
    <s v="Southern Metropolitan"/>
    <n v="12"/>
    <n v="2016"/>
  </r>
  <r>
    <d v="2016-12-23T00:00:00"/>
    <n v="1211000"/>
    <x v="0"/>
    <s v="Maxwells"/>
    <x v="1"/>
    <n v="3107"/>
    <n v="3"/>
    <n v="2"/>
    <n v="2"/>
    <n v="875"/>
    <n v="1970"/>
    <s v="3 Buller Tce"/>
    <s v="Templestowe Lower"/>
    <s v="Manningham"/>
    <s v="Eastern Metropolitan"/>
    <n v="12"/>
    <n v="2016"/>
  </r>
  <r>
    <d v="2016-12-23T00:00:00"/>
    <n v="1461800"/>
    <x v="0"/>
    <s v="Jones and Jones"/>
    <x v="0"/>
    <n v="3108"/>
    <n v="5"/>
    <n v="2"/>
    <n v="2"/>
    <n v="660"/>
    <m/>
    <s v="47 Roseland Gr"/>
    <s v="Doncaster"/>
    <s v="Manningham"/>
    <s v="Eastern Metropolitan"/>
    <n v="12"/>
    <n v="2016"/>
  </r>
  <r>
    <d v="2016-12-23T00:00:00"/>
    <n v="1505000"/>
    <x v="0"/>
    <s v="Jones and Jones"/>
    <x v="1"/>
    <n v="3105"/>
    <n v="4"/>
    <n v="3"/>
    <n v="2"/>
    <n v="410"/>
    <n v="2012"/>
    <s v="28 Rocklea Rd"/>
    <s v="Bulleen"/>
    <s v="Manningham"/>
    <s v="Eastern Metropolitan"/>
    <n v="12"/>
    <n v="2016"/>
  </r>
  <r>
    <d v="2016-12-23T00:00:00"/>
    <n v="1390000"/>
    <x v="0"/>
    <s v="Jones and Jones"/>
    <x v="1"/>
    <n v="3204"/>
    <n v="3"/>
    <n v="1"/>
    <n v="2"/>
    <n v="723"/>
    <n v="1925"/>
    <s v="38 Leckie St"/>
    <s v="Bentleigh"/>
    <s v="Glen Eira"/>
    <s v="Southern Metropolitan"/>
    <n v="12"/>
    <n v="2016"/>
  </r>
  <r>
    <d v="2016-12-23T00:00:00"/>
    <n v="1815000"/>
    <x v="0"/>
    <s v="Jones and Jones"/>
    <x v="1"/>
    <n v="3204"/>
    <n v="4"/>
    <n v="2"/>
    <n v="4"/>
    <n v="902"/>
    <n v="1950"/>
    <s v="112 Tucker Rd"/>
    <s v="Bentleigh"/>
    <s v="Glen Eira"/>
    <s v="Southern Metropolitan"/>
    <n v="12"/>
    <n v="2016"/>
  </r>
  <r>
    <d v="2016-12-23T00:00:00"/>
    <n v="1900000"/>
    <x v="0"/>
    <s v="Jones and Jones"/>
    <x v="0"/>
    <n v="3163"/>
    <n v="5"/>
    <n v="3"/>
    <n v="1"/>
    <n v="564"/>
    <n v="1930"/>
    <s v="27 Morgan St"/>
    <s v="Carnegie"/>
    <s v="Glen Eira"/>
    <s v="Southern Metropolitan"/>
    <n v="12"/>
    <n v="2016"/>
  </r>
  <r>
    <d v="2016-12-23T00:00:00"/>
    <n v="365000"/>
    <x v="1"/>
    <s v="Best Bricks"/>
    <x v="1"/>
    <n v="3071"/>
    <n v="1"/>
    <n v="1"/>
    <n v="1"/>
    <n v="0"/>
    <n v="1970"/>
    <s v="2/54 Pender St"/>
    <s v="Thornbury"/>
    <s v="Darebin"/>
    <s v="Northern Metropolitan"/>
    <n v="12"/>
    <n v="2016"/>
  </r>
  <r>
    <d v="2016-12-23T00:00:00"/>
    <n v="811000"/>
    <x v="0"/>
    <s v="Best Bricks"/>
    <x v="1"/>
    <n v="3073"/>
    <n v="4"/>
    <n v="2"/>
    <n v="3"/>
    <n v="525"/>
    <m/>
    <s v="117 Darebin Bvd"/>
    <s v="Reservoir"/>
    <s v="Darebin"/>
    <s v="Northern Metropolitan"/>
    <n v="12"/>
    <n v="2016"/>
  </r>
  <r>
    <d v="2016-12-23T00:00:00"/>
    <n v="1000000"/>
    <x v="0"/>
    <s v="Property Barons"/>
    <x v="0"/>
    <n v="3072"/>
    <n v="4"/>
    <n v="1"/>
    <n v="2"/>
    <n v="568"/>
    <m/>
    <s v="7 Tynan St"/>
    <s v="Preston"/>
    <s v="Darebin"/>
    <s v="Northern Metropolitan"/>
    <n v="12"/>
    <n v="2016"/>
  </r>
  <r>
    <d v="2016-12-23T00:00:00"/>
    <n v="735000"/>
    <x v="0"/>
    <s v="Flanders &amp; Fish"/>
    <x v="1"/>
    <n v="3020"/>
    <n v="3"/>
    <n v="1"/>
    <n v="1"/>
    <n v="490"/>
    <m/>
    <s v="13 Union St"/>
    <s v="Sunshine"/>
    <s v="Brimbank"/>
    <s v="Western Metropolitan"/>
    <n v="12"/>
    <n v="2016"/>
  </r>
  <r>
    <d v="2016-12-23T00:00:00"/>
    <n v="1560000"/>
    <x v="0"/>
    <s v="Zimmerman"/>
    <x v="1"/>
    <n v="3104"/>
    <n v="5"/>
    <n v="2"/>
    <n v="3"/>
    <n v="845"/>
    <n v="1980"/>
    <s v="123 Winfield Rd"/>
    <s v="Balwyn North"/>
    <s v="Boroondara"/>
    <s v="Southern Metropolitan"/>
    <n v="12"/>
    <n v="2016"/>
  </r>
  <r>
    <d v="2016-12-23T00:00:00"/>
    <n v="756000"/>
    <x v="1"/>
    <s v="Jones and Jones"/>
    <x v="1"/>
    <n v="3186"/>
    <n v="2"/>
    <n v="1"/>
    <n v="1"/>
    <n v="0"/>
    <n v="1920"/>
    <s v="8/35 Normanby St"/>
    <s v="Brighton"/>
    <s v="Bayside"/>
    <s v="Southern Metropolitan"/>
    <n v="12"/>
    <n v="2016"/>
  </r>
  <r>
    <d v="2016-12-23T00:00:00"/>
    <n v="801000"/>
    <x v="1"/>
    <s v="Jones and Jones"/>
    <x v="1"/>
    <n v="3188"/>
    <n v="2"/>
    <n v="1"/>
    <n v="1"/>
    <n v="217"/>
    <n v="1994"/>
    <s v="2/2 Flowerdale Rd"/>
    <s v="Hampton East"/>
    <s v="Bayside"/>
    <s v="Southern Metropolitan"/>
    <n v="12"/>
    <n v="2016"/>
  </r>
  <r>
    <d v="2016-12-23T00:00:00"/>
    <n v="743000"/>
    <x v="0"/>
    <s v="Property Barons"/>
    <x v="1"/>
    <n v="3081"/>
    <n v="3"/>
    <n v="1"/>
    <n v="0"/>
    <n v="673"/>
    <n v="1950"/>
    <s v="4 Milton Ct"/>
    <s v="Heidelberg Heights"/>
    <s v="Banyule"/>
    <s v="Eastern Metropolitan"/>
    <n v="12"/>
    <n v="2016"/>
  </r>
  <r>
    <d v="2016-12-23T00:00:00"/>
    <n v="953000"/>
    <x v="0"/>
    <s v="Flanders &amp; Fish"/>
    <x v="1"/>
    <n v="3085"/>
    <n v="4"/>
    <n v="2"/>
    <n v="2"/>
    <n v="551"/>
    <n v="1997"/>
    <s v="36 Longacres Rd"/>
    <s v="Yallambie"/>
    <s v="Banyule"/>
    <s v="Northern Metropolitan"/>
    <n v="12"/>
    <n v="2016"/>
  </r>
  <r>
    <d v="2016-12-24T00:00:00"/>
    <n v="680000"/>
    <x v="0"/>
    <s v="Cunninghams"/>
    <x v="1"/>
    <n v="3058"/>
    <n v="3"/>
    <n v="1"/>
    <n v="0"/>
    <n v="702"/>
    <n v="1950"/>
    <s v="37 Elizabeth St"/>
    <s v="Coburg"/>
    <s v="Moreland"/>
    <s v="Northern Metropolitan"/>
    <n v="12"/>
    <n v="2016"/>
  </r>
  <r>
    <d v="2016-12-24T00:00:00"/>
    <n v="725000"/>
    <x v="0"/>
    <s v="Flanders &amp; Fish"/>
    <x v="0"/>
    <n v="3034"/>
    <n v="3"/>
    <n v="1"/>
    <n v="4"/>
    <n v="606"/>
    <m/>
    <s v="15 River Dr"/>
    <s v="Avondale Heights"/>
    <s v="Moonee Valley"/>
    <s v="Western Metropolitan"/>
    <n v="12"/>
    <n v="2016"/>
  </r>
  <r>
    <d v="2016-12-24T00:00:00"/>
    <n v="840000"/>
    <x v="2"/>
    <s v="Property Barons"/>
    <x v="1"/>
    <n v="3042"/>
    <n v="3"/>
    <n v="2"/>
    <n v="2"/>
    <n v="374"/>
    <n v="1990"/>
    <s v="2 Michael Ct"/>
    <s v="Niddrie"/>
    <s v="Moonee Valley"/>
    <s v="Western Metropolitan"/>
    <n v="12"/>
    <n v="2016"/>
  </r>
  <r>
    <d v="2016-12-24T00:00:00"/>
    <n v="1811000"/>
    <x v="0"/>
    <s v="Cunninghams"/>
    <x v="1"/>
    <n v="3040"/>
    <n v="5"/>
    <n v="3"/>
    <n v="2"/>
    <n v="657"/>
    <n v="1930"/>
    <s v="18 Washington St"/>
    <s v="Essendon"/>
    <s v="Moonee Valley"/>
    <s v="Western Metropolitan"/>
    <n v="12"/>
    <n v="2016"/>
  </r>
  <r>
    <d v="2016-12-24T00:00:00"/>
    <n v="358000"/>
    <x v="1"/>
    <s v="Jones and Jones"/>
    <x v="0"/>
    <n v="3051"/>
    <n v="1"/>
    <n v="1"/>
    <n v="1"/>
    <n v="649"/>
    <n v="1970"/>
    <s v="11/368 Dryburgh St"/>
    <s v="North Melbourne"/>
    <s v="Melbourne"/>
    <s v="Northern Metropolitan"/>
    <n v="12"/>
    <n v="2016"/>
  </r>
  <r>
    <d v="2016-12-24T00:00:00"/>
    <n v="2375000"/>
    <x v="0"/>
    <s v="Sanders"/>
    <x v="1"/>
    <n v="3052"/>
    <n v="4"/>
    <n v="2"/>
    <n v="2"/>
    <n v="182"/>
    <m/>
    <s v="84 Story St"/>
    <s v="Parkville"/>
    <s v="Melbourne"/>
    <s v="Northern Metropolitan"/>
    <n v="12"/>
    <n v="2016"/>
  </r>
  <r>
    <d v="2016-12-24T00:00:00"/>
    <n v="850000"/>
    <x v="0"/>
    <s v="Metro Ladder"/>
    <x v="0"/>
    <n v="3019"/>
    <n v="4"/>
    <n v="2"/>
    <n v="2"/>
    <n v="606"/>
    <n v="2002"/>
    <s v="2 Riley Ct"/>
    <s v="Braybrook"/>
    <s v="Maribyrnong"/>
    <s v="Western Metropolitan"/>
    <n v="12"/>
    <n v="2016"/>
  </r>
  <r>
    <d v="2016-12-24T00:00:00"/>
    <n v="855000"/>
    <x v="0"/>
    <s v="Cunninghams"/>
    <x v="0"/>
    <n v="3204"/>
    <n v="2"/>
    <n v="1"/>
    <n v="1"/>
    <n v="296"/>
    <n v="1940"/>
    <s v="1/30 Daley St"/>
    <s v="Bentleigh"/>
    <s v="Glen Eira"/>
    <s v="Southern Metropolitan"/>
    <n v="12"/>
    <n v="2016"/>
  </r>
  <r>
    <d v="2016-12-24T00:00:00"/>
    <n v="350000"/>
    <x v="1"/>
    <s v="Melbourne Homes"/>
    <x v="0"/>
    <n v="3073"/>
    <n v="1"/>
    <n v="1"/>
    <n v="2"/>
    <n v="96"/>
    <n v="2009"/>
    <s v="3/18 Bedford St"/>
    <s v="Reservoir"/>
    <s v="Darebin"/>
    <s v="Northern Metropolitan"/>
    <n v="12"/>
    <n v="2016"/>
  </r>
  <r>
    <d v="2016-12-24T00:00:00"/>
    <n v="505000"/>
    <x v="1"/>
    <s v="Cunninghams"/>
    <x v="0"/>
    <n v="3078"/>
    <n v="2"/>
    <n v="1"/>
    <n v="1"/>
    <n v="0"/>
    <n v="1970"/>
    <s v="2/115 Gillies St"/>
    <s v="Fairfield"/>
    <s v="Darebin"/>
    <s v="Northern Metropolitan"/>
    <n v="12"/>
    <n v="2016"/>
  </r>
  <r>
    <d v="2016-12-24T00:00:00"/>
    <n v="610000"/>
    <x v="0"/>
    <s v="Cunninghams"/>
    <x v="1"/>
    <n v="3083"/>
    <n v="4"/>
    <n v="1"/>
    <n v="1"/>
    <n v="465"/>
    <n v="1970"/>
    <s v="101 The Fairway"/>
    <s v="Kingsbury"/>
    <s v="Darebin"/>
    <s v="Northern Metropolitan"/>
    <n v="12"/>
    <n v="2016"/>
  </r>
  <r>
    <d v="2016-12-24T00:00:00"/>
    <n v="1370000"/>
    <x v="0"/>
    <s v="Jones and Jones"/>
    <x v="1"/>
    <n v="3071"/>
    <n v="3"/>
    <n v="2"/>
    <n v="3"/>
    <n v="417"/>
    <n v="1930"/>
    <s v="129 Clarendon St"/>
    <s v="Thornbury"/>
    <s v="Darebin"/>
    <s v="Northern Metropolitan"/>
    <n v="12"/>
    <n v="2016"/>
  </r>
  <r>
    <d v="2016-12-24T00:00:00"/>
    <n v="700000"/>
    <x v="1"/>
    <s v="Cunninghams"/>
    <x v="1"/>
    <n v="3124"/>
    <n v="2"/>
    <n v="1"/>
    <n v="1"/>
    <n v="631"/>
    <n v="1970"/>
    <s v="1/28 Nevis St"/>
    <s v="Camberwell"/>
    <s v="Boroondara"/>
    <s v="Southern Metropolitan"/>
    <n v="12"/>
    <n v="2016"/>
  </r>
  <r>
    <d v="2016-12-24T00:00:00"/>
    <n v="1480000"/>
    <x v="0"/>
    <s v="Jones and Jones"/>
    <x v="1"/>
    <n v="3122"/>
    <n v="3"/>
    <n v="1"/>
    <n v="0"/>
    <n v="228"/>
    <m/>
    <s v="23 Elgin St"/>
    <s v="Hawthorn"/>
    <s v="Boroondara"/>
    <s v="Southern Metropolitan"/>
    <n v="12"/>
    <n v="2016"/>
  </r>
  <r>
    <d v="2016-12-24T00:00:00"/>
    <n v="1655000"/>
    <x v="0"/>
    <s v="Jones and Jones"/>
    <x v="1"/>
    <n v="3147"/>
    <n v="3"/>
    <n v="1"/>
    <n v="3"/>
    <n v="780"/>
    <n v="1940"/>
    <s v="45 Yuile St"/>
    <s v="Ashburton"/>
    <s v="Boroondara"/>
    <s v="Southern Metropolitan"/>
    <n v="12"/>
    <n v="2016"/>
  </r>
  <r>
    <d v="2016-12-24T00:00:00"/>
    <n v="1100000"/>
    <x v="1"/>
    <s v="Jones and Jones"/>
    <x v="1"/>
    <n v="3186"/>
    <n v="2"/>
    <n v="1"/>
    <n v="2"/>
    <n v="0"/>
    <n v="1935"/>
    <s v="1/16 Black St"/>
    <s v="Brighton"/>
    <s v="Bayside"/>
    <s v="Southern Metropolitan"/>
    <n v="12"/>
    <n v="2016"/>
  </r>
  <r>
    <d v="2016-12-24T00:00:00"/>
    <n v="1816000"/>
    <x v="0"/>
    <s v="Cunninghams"/>
    <x v="1"/>
    <n v="3084"/>
    <n v="3"/>
    <n v="1"/>
    <n v="2"/>
    <n v="846"/>
    <n v="1955"/>
    <s v="27 Glen Dr"/>
    <s v="Eaglemont"/>
    <s v="Banyule"/>
    <s v="Eastern Metropolitan"/>
    <n v="12"/>
    <n v="2016"/>
  </r>
  <r>
    <d v="2016-12-25T00:00:00"/>
    <n v="1232000"/>
    <x v="0"/>
    <s v="Jones and Jones"/>
    <x v="1"/>
    <n v="3068"/>
    <n v="2"/>
    <n v="1"/>
    <n v="0"/>
    <n v="0"/>
    <m/>
    <s v="13 Seacombe St"/>
    <s v="Fitzroy North"/>
    <s v="Yarra"/>
    <s v="Northern Metropolitan"/>
    <n v="12"/>
    <n v="2016"/>
  </r>
  <r>
    <d v="2016-12-25T00:00:00"/>
    <n v="1350000"/>
    <x v="0"/>
    <s v="Cunninghams"/>
    <x v="0"/>
    <n v="3067"/>
    <n v="3"/>
    <n v="2"/>
    <n v="2"/>
    <n v="214"/>
    <n v="2005"/>
    <s v="40 Nicholson St"/>
    <s v="Abbotsford"/>
    <s v="Yarra"/>
    <s v="Northern Metropolitan"/>
    <n v="12"/>
    <n v="2016"/>
  </r>
  <r>
    <d v="2016-12-25T00:00:00"/>
    <n v="1290000"/>
    <x v="0"/>
    <s v="Metro Ladder"/>
    <x v="1"/>
    <n v="3144"/>
    <n v="2"/>
    <n v="2"/>
    <n v="2"/>
    <n v="0"/>
    <m/>
    <s v="6/1 Monaro Rd"/>
    <s v="Kooyong"/>
    <s v="Stonnington"/>
    <s v="Southern Metropolitan"/>
    <n v="12"/>
    <n v="2016"/>
  </r>
  <r>
    <d v="2016-12-25T00:00:00"/>
    <n v="4500000"/>
    <x v="0"/>
    <s v="Zimmerman"/>
    <x v="0"/>
    <n v="3142"/>
    <n v="4"/>
    <n v="3"/>
    <n v="2"/>
    <n v="732"/>
    <n v="1980"/>
    <s v="23 Canberra Rd"/>
    <s v="Toorak"/>
    <s v="Stonnington"/>
    <s v="Southern Metropolitan"/>
    <n v="12"/>
    <n v="2016"/>
  </r>
  <r>
    <d v="2016-12-25T00:00:00"/>
    <n v="487500"/>
    <x v="1"/>
    <s v="Best Bricks"/>
    <x v="1"/>
    <n v="3182"/>
    <n v="2"/>
    <n v="1"/>
    <n v="2"/>
    <n v="1676"/>
    <m/>
    <s v="8/12 Charnwood Rd"/>
    <s v="St Kilda"/>
    <s v="Port Phillip"/>
    <s v="Southern Metropolitan"/>
    <n v="12"/>
    <n v="2016"/>
  </r>
  <r>
    <d v="2016-12-25T00:00:00"/>
    <n v="500000"/>
    <x v="1"/>
    <s v="Cunninghams"/>
    <x v="0"/>
    <n v="3183"/>
    <n v="1"/>
    <n v="1"/>
    <n v="0"/>
    <n v="0"/>
    <m/>
    <s v="15/36 Brighton Rd"/>
    <s v="Balaclava"/>
    <s v="Port Phillip"/>
    <s v="Southern Metropolitan"/>
    <n v="12"/>
    <n v="2016"/>
  </r>
  <r>
    <d v="2016-12-25T00:00:00"/>
    <n v="684000"/>
    <x v="1"/>
    <s v="Best Bricks"/>
    <x v="0"/>
    <n v="3184"/>
    <n v="2"/>
    <n v="1"/>
    <n v="0"/>
    <n v="0"/>
    <n v="1930"/>
    <s v="2/129 Brighton Rd"/>
    <s v="Elwood"/>
    <s v="Port Phillip"/>
    <s v="Southern Metropolitan"/>
    <n v="12"/>
    <n v="2016"/>
  </r>
  <r>
    <d v="2016-12-25T00:00:00"/>
    <n v="745000"/>
    <x v="0"/>
    <s v="Sanders"/>
    <x v="0"/>
    <n v="3058"/>
    <n v="2"/>
    <n v="1"/>
    <n v="3"/>
    <n v="526"/>
    <n v="1940"/>
    <s v="1 Boyne St"/>
    <s v="Coburg North"/>
    <s v="Moreland"/>
    <s v="Northern Metropolitan"/>
    <n v="12"/>
    <n v="2016"/>
  </r>
  <r>
    <d v="2016-12-25T00:00:00"/>
    <n v="1100000"/>
    <x v="0"/>
    <s v="Cunninghams"/>
    <x v="0"/>
    <n v="3046"/>
    <n v="5"/>
    <n v="2"/>
    <n v="4"/>
    <n v="783"/>
    <n v="1950"/>
    <s v="10 Grevillia Rd"/>
    <s v="Oak Park"/>
    <s v="Moreland"/>
    <s v="Northern Metropolitan"/>
    <n v="12"/>
    <n v="2016"/>
  </r>
  <r>
    <d v="2016-12-25T00:00:00"/>
    <n v="1205000"/>
    <x v="0"/>
    <s v="Sanders"/>
    <x v="1"/>
    <n v="3055"/>
    <n v="7"/>
    <n v="3"/>
    <n v="1"/>
    <n v="447"/>
    <n v="1982"/>
    <s v="2 Henderson St"/>
    <s v="Brunswick West"/>
    <s v="Moreland"/>
    <s v="Northern Metropolitan"/>
    <n v="12"/>
    <n v="2016"/>
  </r>
  <r>
    <d v="2016-12-25T00:00:00"/>
    <n v="820000"/>
    <x v="2"/>
    <s v="Cunninghams"/>
    <x v="0"/>
    <n v="3042"/>
    <n v="3"/>
    <n v="2"/>
    <n v="1"/>
    <n v="229"/>
    <n v="2012"/>
    <s v="2/55 Garnet St"/>
    <s v="Niddrie"/>
    <s v="Moonee Valley"/>
    <s v="Western Metropolitan"/>
    <n v="12"/>
    <n v="2016"/>
  </r>
  <r>
    <d v="2016-12-25T00:00:00"/>
    <n v="1190000"/>
    <x v="0"/>
    <s v="Property Barons"/>
    <x v="1"/>
    <n v="3042"/>
    <n v="2"/>
    <n v="1"/>
    <n v="2"/>
    <n v="650"/>
    <m/>
    <s v="31 Carrington Rd"/>
    <s v="Niddrie"/>
    <s v="Moonee Valley"/>
    <s v="Western Metropolitan"/>
    <n v="12"/>
    <n v="2016"/>
  </r>
  <r>
    <d v="2016-12-25T00:00:00"/>
    <n v="1300000"/>
    <x v="0"/>
    <s v="Cunninghams"/>
    <x v="0"/>
    <n v="3041"/>
    <n v="4"/>
    <n v="3"/>
    <n v="2"/>
    <n v="0"/>
    <n v="1970"/>
    <s v="355 Napier St"/>
    <s v="Strathmore"/>
    <s v="Moonee Valley"/>
    <s v="Western Metropolitan"/>
    <n v="12"/>
    <n v="2016"/>
  </r>
  <r>
    <d v="2016-12-25T00:00:00"/>
    <n v="1410000"/>
    <x v="0"/>
    <s v="Cunninghams"/>
    <x v="0"/>
    <n v="3032"/>
    <n v="3"/>
    <n v="2"/>
    <n v="2"/>
    <n v="459"/>
    <m/>
    <s v="45 Mirams St"/>
    <s v="Ascot Vale"/>
    <s v="Moonee Valley"/>
    <s v="Western Metropolitan"/>
    <n v="12"/>
    <n v="2016"/>
  </r>
  <r>
    <d v="2016-12-25T00:00:00"/>
    <n v="1631000"/>
    <x v="0"/>
    <s v="Jones and Jones"/>
    <x v="1"/>
    <n v="3147"/>
    <n v="3"/>
    <n v="2"/>
    <n v="3"/>
    <n v="782"/>
    <n v="1950"/>
    <s v="58 Ashwood Dr"/>
    <s v="Ashwood"/>
    <s v="Monash"/>
    <s v="Southern Metropolitan"/>
    <n v="12"/>
    <n v="2016"/>
  </r>
  <r>
    <d v="2016-12-25T00:00:00"/>
    <n v="375000"/>
    <x v="1"/>
    <s v="SJ"/>
    <x v="0"/>
    <n v="3000"/>
    <n v="1"/>
    <n v="1"/>
    <n v="0"/>
    <n v="1414"/>
    <n v="2014"/>
    <s v="208/108 Flinders St"/>
    <s v="Melbourne"/>
    <s v="Melbourne"/>
    <s v="Northern Metropolitan"/>
    <n v="12"/>
    <n v="2016"/>
  </r>
  <r>
    <d v="2016-12-25T00:00:00"/>
    <n v="470000"/>
    <x v="1"/>
    <s v="Property Barons"/>
    <x v="0"/>
    <n v="3051"/>
    <n v="2"/>
    <n v="1"/>
    <n v="1"/>
    <n v="0"/>
    <n v="2006"/>
    <s v="115/150 Peel St"/>
    <s v="North Melbourne"/>
    <s v="Melbourne"/>
    <s v="Northern Metropolitan"/>
    <n v="12"/>
    <n v="2016"/>
  </r>
  <r>
    <d v="2016-12-25T00:00:00"/>
    <n v="977000"/>
    <x v="0"/>
    <s v="Jones and Jones"/>
    <x v="1"/>
    <n v="3011"/>
    <n v="4"/>
    <n v="2"/>
    <n v="1"/>
    <n v="154"/>
    <n v="2007"/>
    <s v="58 Wolverhampton St"/>
    <s v="Footscray"/>
    <s v="Maribyrnong"/>
    <s v="Western Metropolitan"/>
    <n v="12"/>
    <n v="2016"/>
  </r>
  <r>
    <d v="2016-12-25T00:00:00"/>
    <n v="1020000"/>
    <x v="0"/>
    <s v="Flanders &amp; Fish"/>
    <x v="0"/>
    <n v="3012"/>
    <n v="6"/>
    <n v="3"/>
    <n v="2"/>
    <n v="554"/>
    <n v="1940"/>
    <s v="22 Clarendon Pde"/>
    <s v="West Footscray"/>
    <s v="Maribyrnong"/>
    <s v="Western Metropolitan"/>
    <n v="12"/>
    <n v="2016"/>
  </r>
  <r>
    <d v="2016-12-25T00:00:00"/>
    <n v="802000"/>
    <x v="0"/>
    <s v="Cunninghams"/>
    <x v="1"/>
    <n v="3167"/>
    <n v="3"/>
    <n v="1"/>
    <n v="2"/>
    <n v="533"/>
    <n v="1960"/>
    <s v="14 Columbia St"/>
    <s v="Oakleigh South"/>
    <s v="Kingston"/>
    <s v="South-Eastern Metropolitan"/>
    <n v="12"/>
    <n v="2016"/>
  </r>
  <r>
    <d v="2016-12-25T00:00:00"/>
    <n v="400000"/>
    <x v="1"/>
    <s v="Cunninghams"/>
    <x v="0"/>
    <n v="3016"/>
    <n v="2"/>
    <n v="1"/>
    <n v="1"/>
    <n v="0"/>
    <n v="1970"/>
    <s v="4/29 Champion Rd"/>
    <s v="Williamstown North"/>
    <s v="Hobsons Bay"/>
    <s v="Western Metropolitan"/>
    <n v="12"/>
    <n v="2016"/>
  </r>
  <r>
    <d v="2016-12-25T00:00:00"/>
    <n v="485000"/>
    <x v="1"/>
    <s v="Melbourne Homes"/>
    <x v="1"/>
    <n v="3015"/>
    <n v="2"/>
    <n v="1"/>
    <n v="1"/>
    <n v="0"/>
    <n v="2011"/>
    <s v="18/4 Mason St"/>
    <s v="Newport"/>
    <s v="Hobsons Bay"/>
    <s v="Western Metropolitan"/>
    <n v="12"/>
    <n v="2016"/>
  </r>
  <r>
    <d v="2016-12-25T00:00:00"/>
    <n v="850000"/>
    <x v="0"/>
    <s v="Maxwells"/>
    <x v="1"/>
    <n v="3015"/>
    <n v="2"/>
    <n v="1"/>
    <n v="2"/>
    <n v="502"/>
    <n v="1950"/>
    <s v="18 Vernier St"/>
    <s v="Spotswood"/>
    <s v="Hobsons Bay"/>
    <s v="Western Metropolitan"/>
    <n v="12"/>
    <n v="2016"/>
  </r>
  <r>
    <d v="2016-12-25T00:00:00"/>
    <n v="940000"/>
    <x v="0"/>
    <s v="Zimmerman"/>
    <x v="1"/>
    <n v="3016"/>
    <n v="2"/>
    <n v="1"/>
    <n v="0"/>
    <n v="166"/>
    <n v="1986"/>
    <s v="14 Illawarra St"/>
    <s v="Williamstown"/>
    <s v="Hobsons Bay"/>
    <s v="Western Metropolitan"/>
    <n v="12"/>
    <n v="2016"/>
  </r>
  <r>
    <d v="2016-12-25T00:00:00"/>
    <n v="920000"/>
    <x v="0"/>
    <s v="Jones and Jones"/>
    <x v="0"/>
    <n v="3165"/>
    <n v="3"/>
    <n v="2"/>
    <n v="2"/>
    <n v="578"/>
    <n v="1950"/>
    <s v="25 Thornton St"/>
    <s v="Bentleigh East"/>
    <s v="Glen Eira"/>
    <s v="Southern Metropolitan"/>
    <n v="12"/>
    <n v="2016"/>
  </r>
  <r>
    <d v="2016-12-25T00:00:00"/>
    <n v="1100000"/>
    <x v="0"/>
    <s v="Jones and Jones"/>
    <x v="1"/>
    <n v="3165"/>
    <n v="4"/>
    <n v="2"/>
    <n v="4"/>
    <n v="653"/>
    <m/>
    <s v="109 Victor Rd"/>
    <s v="Bentleigh East"/>
    <s v="Glen Eira"/>
    <s v="Southern Metropolitan"/>
    <n v="12"/>
    <n v="2016"/>
  </r>
  <r>
    <d v="2016-12-25T00:00:00"/>
    <n v="352000"/>
    <x v="1"/>
    <s v="Property Barons"/>
    <x v="0"/>
    <n v="3073"/>
    <n v="2"/>
    <n v="1"/>
    <n v="1"/>
    <n v="117"/>
    <n v="2012"/>
    <s v="2/20 Crookston Rd"/>
    <s v="Reservoir"/>
    <s v="Darebin"/>
    <s v="Northern Metropolitan"/>
    <n v="12"/>
    <n v="2016"/>
  </r>
  <r>
    <d v="2016-12-25T00:00:00"/>
    <n v="438000"/>
    <x v="1"/>
    <s v="Melbourne Homes"/>
    <x v="1"/>
    <n v="3078"/>
    <n v="2"/>
    <n v="1"/>
    <n v="1"/>
    <n v="0"/>
    <m/>
    <s v="4/28 Rushall St"/>
    <s v="Fairfield"/>
    <s v="Darebin"/>
    <s v="Northern Metropolitan"/>
    <n v="12"/>
    <n v="2016"/>
  </r>
  <r>
    <d v="2016-12-25T00:00:00"/>
    <n v="950000"/>
    <x v="0"/>
    <s v="Sanders"/>
    <x v="1"/>
    <n v="3070"/>
    <n v="2"/>
    <n v="1"/>
    <n v="1"/>
    <n v="191"/>
    <n v="1920"/>
    <s v="58 Herbert St"/>
    <s v="Northcote"/>
    <s v="Darebin"/>
    <s v="Northern Metropolitan"/>
    <n v="12"/>
    <n v="2016"/>
  </r>
  <r>
    <d v="2016-12-25T00:00:00"/>
    <n v="605000"/>
    <x v="0"/>
    <s v="Property Barons"/>
    <x v="1"/>
    <n v="3020"/>
    <n v="5"/>
    <n v="2"/>
    <n v="2"/>
    <n v="661"/>
    <n v="1960"/>
    <s v="49 Metherall St"/>
    <s v="Sunshine North"/>
    <s v="Brimbank"/>
    <s v="Western Metropolitan"/>
    <n v="12"/>
    <n v="2016"/>
  </r>
  <r>
    <d v="2016-12-25T00:00:00"/>
    <n v="1190000"/>
    <x v="0"/>
    <s v="SJ"/>
    <x v="1"/>
    <n v="3020"/>
    <n v="2"/>
    <n v="1"/>
    <n v="6"/>
    <n v="968"/>
    <n v="1950"/>
    <s v="88 Westmoreland Rd"/>
    <s v="Sunshine North"/>
    <s v="Brimbank"/>
    <s v="Western Metropolitan"/>
    <n v="12"/>
    <n v="2016"/>
  </r>
  <r>
    <d v="2016-12-25T00:00:00"/>
    <n v="1800000"/>
    <x v="0"/>
    <s v="Cunninghams"/>
    <x v="0"/>
    <n v="3146"/>
    <n v="4"/>
    <n v="2"/>
    <n v="2"/>
    <n v="868"/>
    <n v="1930"/>
    <s v="28 Alfred Rd"/>
    <s v="Glen Iris"/>
    <s v="Boroondara"/>
    <s v="Southern Metropolitan"/>
    <n v="12"/>
    <n v="2016"/>
  </r>
  <r>
    <d v="2016-12-25T00:00:00"/>
    <n v="3860000"/>
    <x v="0"/>
    <s v="Cunninghams"/>
    <x v="1"/>
    <n v="3146"/>
    <n v="5"/>
    <n v="4"/>
    <n v="2"/>
    <n v="830"/>
    <n v="2009"/>
    <s v="23 Flowerdale Rd"/>
    <s v="Glen Iris"/>
    <s v="Boroondara"/>
    <s v="Southern Metropolitan"/>
    <n v="12"/>
    <n v="2016"/>
  </r>
  <r>
    <d v="2016-12-25T00:00:00"/>
    <n v="1195000"/>
    <x v="0"/>
    <s v="Cunninghams"/>
    <x v="1"/>
    <n v="3188"/>
    <n v="3"/>
    <n v="1"/>
    <n v="2"/>
    <n v="601"/>
    <m/>
    <s v="2 Harry St"/>
    <s v="Hampton East"/>
    <s v="Bayside"/>
    <s v="Southern Metropolitan"/>
    <n v="12"/>
    <n v="2016"/>
  </r>
  <r>
    <d v="2016-12-25T00:00:00"/>
    <n v="2550000"/>
    <x v="0"/>
    <s v="Zimmerman"/>
    <x v="0"/>
    <n v="3187"/>
    <n v="5"/>
    <n v="3"/>
    <n v="2"/>
    <n v="551"/>
    <n v="2016"/>
    <s v="25 Camperdown St"/>
    <s v="Brighton East"/>
    <s v="Bayside"/>
    <s v="Southern Metropolitan"/>
    <n v="12"/>
    <n v="2016"/>
  </r>
  <r>
    <d v="2016-12-26T00:00:00"/>
    <n v="815000"/>
    <x v="1"/>
    <s v="Jones and Jones"/>
    <x v="1"/>
    <n v="3121"/>
    <n v="2"/>
    <n v="2"/>
    <n v="2"/>
    <n v="0"/>
    <m/>
    <s v="53/69 Palmer St"/>
    <s v="Richmond"/>
    <s v="Yarra"/>
    <s v="Northern Metropolitan"/>
    <n v="12"/>
    <n v="2016"/>
  </r>
  <r>
    <d v="2016-12-26T00:00:00"/>
    <n v="291000"/>
    <x v="1"/>
    <s v="Metro Ladder"/>
    <x v="0"/>
    <n v="3146"/>
    <n v="1"/>
    <n v="1"/>
    <n v="1"/>
    <n v="1097"/>
    <n v="1982"/>
    <s v="1/6 Edgar St"/>
    <s v="Glen Iris"/>
    <s v="Stonnington"/>
    <s v="Southern Metropolitan"/>
    <n v="12"/>
    <n v="2016"/>
  </r>
  <r>
    <d v="2016-12-26T00:00:00"/>
    <n v="600000"/>
    <x v="1"/>
    <s v="Sanders"/>
    <x v="1"/>
    <n v="3205"/>
    <n v="2"/>
    <n v="1"/>
    <n v="1"/>
    <n v="0"/>
    <m/>
    <s v="119 Park St"/>
    <s v="South Melbourne"/>
    <s v="Port Phillip"/>
    <s v="Southern Metropolitan"/>
    <n v="12"/>
    <n v="2016"/>
  </r>
  <r>
    <d v="2016-12-26T00:00:00"/>
    <n v="1810000"/>
    <x v="0"/>
    <s v="Sanders"/>
    <x v="0"/>
    <n v="3206"/>
    <n v="2"/>
    <n v="1"/>
    <n v="0"/>
    <n v="240"/>
    <m/>
    <s v="44 Draper St"/>
    <s v="Albert Park"/>
    <s v="Port Phillip"/>
    <s v="Southern Metropolitan"/>
    <n v="12"/>
    <n v="2016"/>
  </r>
  <r>
    <d v="2016-12-26T00:00:00"/>
    <n v="630000"/>
    <x v="0"/>
    <s v="SJ"/>
    <x v="1"/>
    <n v="3046"/>
    <n v="3"/>
    <n v="1"/>
    <n v="1"/>
    <n v="604"/>
    <n v="1970"/>
    <s v="8 Sherwood St"/>
    <s v="Hadfield"/>
    <s v="Moreland"/>
    <s v="Northern Metropolitan"/>
    <n v="12"/>
    <n v="2016"/>
  </r>
  <r>
    <d v="2016-12-26T00:00:00"/>
    <n v="783000"/>
    <x v="0"/>
    <s v="Metro Ladder"/>
    <x v="1"/>
    <n v="3060"/>
    <n v="3"/>
    <n v="2"/>
    <n v="1"/>
    <n v="603"/>
    <n v="1940"/>
    <s v="53 Queens Pde"/>
    <s v="Fawkner"/>
    <s v="Moreland"/>
    <s v="Northern Metropolitan"/>
    <n v="12"/>
    <n v="2016"/>
  </r>
  <r>
    <d v="2016-12-26T00:00:00"/>
    <n v="456000"/>
    <x v="1"/>
    <s v="Metro Ladder"/>
    <x v="1"/>
    <n v="3040"/>
    <n v="2"/>
    <n v="1"/>
    <n v="0"/>
    <n v="0"/>
    <m/>
    <s v="4/23 Fletcher St"/>
    <s v="Essendon"/>
    <s v="Moonee Valley"/>
    <s v="Western Metropolitan"/>
    <n v="12"/>
    <n v="2016"/>
  </r>
  <r>
    <d v="2016-12-26T00:00:00"/>
    <n v="1170000"/>
    <x v="1"/>
    <s v="Property Barons"/>
    <x v="0"/>
    <n v="3040"/>
    <n v="4"/>
    <n v="2"/>
    <n v="2"/>
    <n v="0"/>
    <n v="2013"/>
    <s v="1/16 Leake St"/>
    <s v="Essendon"/>
    <s v="Moonee Valley"/>
    <s v="Western Metropolitan"/>
    <n v="12"/>
    <n v="2016"/>
  </r>
  <r>
    <d v="2016-12-26T00:00:00"/>
    <n v="960000"/>
    <x v="0"/>
    <s v="Cunninghams"/>
    <x v="1"/>
    <n v="3031"/>
    <n v="2"/>
    <n v="1"/>
    <n v="1"/>
    <n v="174"/>
    <n v="1900"/>
    <s v="70 Hardiman St"/>
    <s v="Kensington"/>
    <s v="Melbourne"/>
    <s v="Northern Metropolitan"/>
    <n v="12"/>
    <n v="2016"/>
  </r>
  <r>
    <d v="2016-12-26T00:00:00"/>
    <n v="2100000"/>
    <x v="0"/>
    <s v="Cunninghams"/>
    <x v="1"/>
    <n v="3207"/>
    <n v="3"/>
    <n v="2"/>
    <n v="1"/>
    <n v="170"/>
    <m/>
    <s v="350 Princes St"/>
    <s v="Port Melbourne"/>
    <s v="Melbourne"/>
    <s v="Southern Metropolitan"/>
    <n v="12"/>
    <n v="2016"/>
  </r>
  <r>
    <d v="2016-12-26T00:00:00"/>
    <n v="705000"/>
    <x v="0"/>
    <s v="Best Bricks"/>
    <x v="1"/>
    <n v="3020"/>
    <n v="4"/>
    <n v="2"/>
    <n v="4"/>
    <n v="759"/>
    <n v="1975"/>
    <s v="22 Bambara Ct"/>
    <s v="Sunshine West"/>
    <s v="Brimbank"/>
    <s v="Western Metropolitan"/>
    <n v="12"/>
    <n v="2016"/>
  </r>
  <r>
    <d v="2016-12-26T00:00:00"/>
    <n v="1250000"/>
    <x v="2"/>
    <s v="Property Barons"/>
    <x v="0"/>
    <n v="3147"/>
    <n v="4"/>
    <n v="2"/>
    <n v="2"/>
    <n v="321"/>
    <n v="2007"/>
    <s v="1/65 Ashburn Gr"/>
    <s v="Ashburton"/>
    <s v="Boroondara"/>
    <s v="Southern Metropolitan"/>
    <n v="12"/>
    <n v="2016"/>
  </r>
  <r>
    <d v="2016-12-26T00:00:00"/>
    <n v="1300000"/>
    <x v="0"/>
    <s v="Cunninghams"/>
    <x v="1"/>
    <n v="3122"/>
    <n v="3"/>
    <n v="1"/>
    <n v="0"/>
    <n v="232"/>
    <n v="1900"/>
    <s v="44 College St"/>
    <s v="Hawthorn"/>
    <s v="Boroondara"/>
    <s v="Southern Metropolitan"/>
    <n v="12"/>
    <n v="2016"/>
  </r>
  <r>
    <d v="2016-12-26T00:00:00"/>
    <n v="1350000"/>
    <x v="0"/>
    <s v="Property Barons"/>
    <x v="0"/>
    <n v="3104"/>
    <n v="7"/>
    <n v="2"/>
    <n v="0"/>
    <n v="942"/>
    <m/>
    <s v="30 Abbott St"/>
    <s v="Balwyn North"/>
    <s v="Boroondara"/>
    <s v="Southern Metropolitan"/>
    <n v="12"/>
    <n v="2016"/>
  </r>
  <r>
    <d v="2016-12-26T00:00:00"/>
    <n v="2100000"/>
    <x v="0"/>
    <s v="Jones and Jones"/>
    <x v="1"/>
    <n v="3146"/>
    <n v="5"/>
    <n v="3"/>
    <n v="2"/>
    <n v="696"/>
    <n v="1989"/>
    <s v="21 Park Rd"/>
    <s v="Glen Iris"/>
    <s v="Boroondara"/>
    <s v="Southern Metropolitan"/>
    <n v="12"/>
    <n v="2016"/>
  </r>
  <r>
    <d v="2016-12-26T00:00:00"/>
    <n v="1615000"/>
    <x v="0"/>
    <s v="Jones and Jones"/>
    <x v="0"/>
    <n v="3188"/>
    <n v="2"/>
    <n v="1"/>
    <n v="1"/>
    <n v="801"/>
    <n v="1934"/>
    <s v="118 Ludstone St"/>
    <s v="Hampton"/>
    <s v="Bayside"/>
    <s v="Southern Metropolitan"/>
    <n v="12"/>
    <n v="2016"/>
  </r>
  <r>
    <d v="2016-12-26T00:00:00"/>
    <n v="3295888"/>
    <x v="0"/>
    <s v="Maxwells"/>
    <x v="1"/>
    <n v="3186"/>
    <n v="4"/>
    <n v="3"/>
    <n v="2"/>
    <n v="565"/>
    <n v="1990"/>
    <s v="95 Cochrane St"/>
    <s v="Brighton"/>
    <s v="Bayside"/>
    <s v="Southern Metropolitan"/>
    <n v="12"/>
    <n v="2016"/>
  </r>
  <r>
    <d v="2016-12-27T00:00:00"/>
    <n v="380000"/>
    <x v="1"/>
    <s v="Melbourne Homes"/>
    <x v="0"/>
    <n v="3121"/>
    <n v="1"/>
    <n v="1"/>
    <n v="1"/>
    <n v="0"/>
    <n v="2012"/>
    <s v="106/28 Burnley St"/>
    <s v="Richmond"/>
    <s v="Yarra"/>
    <s v="Northern Metropolitan"/>
    <n v="12"/>
    <n v="2016"/>
  </r>
  <r>
    <d v="2016-12-27T00:00:00"/>
    <n v="482500"/>
    <x v="1"/>
    <s v="SJ"/>
    <x v="0"/>
    <n v="3181"/>
    <n v="1"/>
    <n v="1"/>
    <n v="1"/>
    <n v="443"/>
    <n v="1970"/>
    <s v="2/36 Clarke St"/>
    <s v="Prahran"/>
    <s v="Stonnington"/>
    <s v="Southern Metropolitan"/>
    <n v="12"/>
    <n v="2016"/>
  </r>
  <r>
    <d v="2016-12-27T00:00:00"/>
    <n v="490000"/>
    <x v="1"/>
    <s v="Zimmerman"/>
    <x v="1"/>
    <n v="3141"/>
    <n v="1"/>
    <n v="1"/>
    <n v="1"/>
    <n v="0"/>
    <m/>
    <s v="6/2 May Gr"/>
    <s v="South Yarra"/>
    <s v="Stonnington"/>
    <s v="Southern Metropolitan"/>
    <n v="12"/>
    <n v="2016"/>
  </r>
  <r>
    <d v="2016-12-27T00:00:00"/>
    <n v="4802500"/>
    <x v="0"/>
    <s v="Cunninghams"/>
    <x v="1"/>
    <n v="3145"/>
    <n v="5"/>
    <n v="2"/>
    <n v="4"/>
    <n v="837"/>
    <n v="1919"/>
    <s v="8 Ash Gr"/>
    <s v="Malvern East"/>
    <s v="Stonnington"/>
    <s v="Southern Metropolitan"/>
    <n v="12"/>
    <n v="2016"/>
  </r>
  <r>
    <d v="2016-12-27T00:00:00"/>
    <n v="721000"/>
    <x v="0"/>
    <s v="Flanders &amp; Fish"/>
    <x v="1"/>
    <n v="3044"/>
    <n v="3"/>
    <n v="1"/>
    <n v="2"/>
    <n v="542"/>
    <m/>
    <s v="63 Cornwall Rd"/>
    <s v="Pascoe Vale"/>
    <s v="Moreland"/>
    <s v="Northern Metropolitan"/>
    <n v="12"/>
    <n v="2016"/>
  </r>
  <r>
    <d v="2016-12-27T00:00:00"/>
    <n v="780000"/>
    <x v="0"/>
    <s v="Cunninghams"/>
    <x v="1"/>
    <n v="3058"/>
    <n v="3"/>
    <n v="1"/>
    <n v="2"/>
    <n v="307"/>
    <n v="1950"/>
    <s v="5 Rollo St"/>
    <s v="Coburg North"/>
    <s v="Moreland"/>
    <s v="Northern Metropolitan"/>
    <n v="12"/>
    <n v="2016"/>
  </r>
  <r>
    <d v="2016-12-27T00:00:00"/>
    <n v="606000"/>
    <x v="1"/>
    <s v="Melbourne Homes"/>
    <x v="1"/>
    <n v="3040"/>
    <n v="2"/>
    <n v="1"/>
    <n v="2"/>
    <n v="0"/>
    <n v="1972"/>
    <s v="4/6 Riverview Rd"/>
    <s v="Essendon"/>
    <s v="Moonee Valley"/>
    <s v="Western Metropolitan"/>
    <n v="12"/>
    <n v="2016"/>
  </r>
  <r>
    <d v="2016-12-27T00:00:00"/>
    <n v="840000"/>
    <x v="1"/>
    <s v="Cunninghams"/>
    <x v="1"/>
    <n v="3040"/>
    <n v="3"/>
    <n v="2"/>
    <n v="2"/>
    <n v="282"/>
    <m/>
    <s v="1/48 Spencer St"/>
    <s v="Essendon"/>
    <s v="Moonee Valley"/>
    <s v="Western Metropolitan"/>
    <n v="12"/>
    <n v="2016"/>
  </r>
  <r>
    <d v="2016-12-27T00:00:00"/>
    <n v="980500"/>
    <x v="0"/>
    <s v="Best Bricks"/>
    <x v="1"/>
    <n v="3167"/>
    <n v="3"/>
    <n v="2"/>
    <n v="2"/>
    <n v="727"/>
    <m/>
    <s v="3 Paula Ct"/>
    <s v="Oakleigh South"/>
    <s v="Monash"/>
    <s v="South-Eastern Metropolitan"/>
    <n v="12"/>
    <n v="2016"/>
  </r>
  <r>
    <d v="2016-12-27T00:00:00"/>
    <n v="470000"/>
    <x v="1"/>
    <s v="Metro Ladder"/>
    <x v="1"/>
    <n v="3012"/>
    <n v="2"/>
    <n v="1"/>
    <n v="1"/>
    <n v="0"/>
    <m/>
    <s v="12/624 Barkly St"/>
    <s v="West Footscray"/>
    <s v="Maribyrnong"/>
    <s v="Western Metropolitan"/>
    <n v="12"/>
    <n v="2016"/>
  </r>
  <r>
    <d v="2016-12-27T00:00:00"/>
    <n v="1098000"/>
    <x v="0"/>
    <s v="Maxwells"/>
    <x v="1"/>
    <n v="3107"/>
    <n v="3"/>
    <n v="2"/>
    <n v="1"/>
    <n v="649"/>
    <m/>
    <s v="166 MacEdon Rd"/>
    <s v="Templestowe Lower"/>
    <s v="Manningham"/>
    <s v="Eastern Metropolitan"/>
    <n v="12"/>
    <n v="2016"/>
  </r>
  <r>
    <d v="2016-12-27T00:00:00"/>
    <n v="1850000"/>
    <x v="0"/>
    <s v="Jones and Jones"/>
    <x v="1"/>
    <n v="3108"/>
    <n v="3"/>
    <n v="1"/>
    <n v="2"/>
    <n v="1073"/>
    <n v="1960"/>
    <s v="3 Maralee Pl"/>
    <s v="Doncaster"/>
    <s v="Manningham"/>
    <s v="Eastern Metropolitan"/>
    <n v="12"/>
    <n v="2016"/>
  </r>
  <r>
    <d v="2016-12-27T00:00:00"/>
    <n v="800000"/>
    <x v="2"/>
    <s v="Metro Ladder"/>
    <x v="0"/>
    <n v="3018"/>
    <n v="3"/>
    <n v="2"/>
    <n v="2"/>
    <n v="280"/>
    <n v="1997"/>
    <s v="1/265 Queen St"/>
    <s v="Altona"/>
    <s v="Hobsons Bay"/>
    <s v="Western Metropolitan"/>
    <n v="12"/>
    <n v="2016"/>
  </r>
  <r>
    <d v="2016-12-27T00:00:00"/>
    <n v="380000"/>
    <x v="1"/>
    <s v="Jones and Jones"/>
    <x v="0"/>
    <n v="3163"/>
    <n v="2"/>
    <n v="1"/>
    <n v="1"/>
    <n v="0"/>
    <m/>
    <s v="9/45 Coorigil Rd"/>
    <s v="Carnegie"/>
    <s v="Glen Eira"/>
    <s v="Southern Metropolitan"/>
    <n v="12"/>
    <n v="2016"/>
  </r>
  <r>
    <d v="2016-12-27T00:00:00"/>
    <n v="973000"/>
    <x v="1"/>
    <s v="Cunninghams"/>
    <x v="0"/>
    <n v="3204"/>
    <n v="3"/>
    <n v="2"/>
    <n v="2"/>
    <n v="379"/>
    <m/>
    <s v="2/3 Coane St"/>
    <s v="Ormond"/>
    <s v="Glen Eira"/>
    <s v="Southern Metropolitan"/>
    <n v="12"/>
    <n v="2016"/>
  </r>
  <r>
    <d v="2016-12-27T00:00:00"/>
    <n v="530000"/>
    <x v="2"/>
    <s v="Cunninghams"/>
    <x v="0"/>
    <n v="3073"/>
    <n v="3"/>
    <n v="2"/>
    <n v="1"/>
    <n v="229"/>
    <n v="2008"/>
    <s v="6/137 Hickford St"/>
    <s v="Reservoir"/>
    <s v="Darebin"/>
    <s v="Northern Metropolitan"/>
    <n v="12"/>
    <n v="2016"/>
  </r>
  <r>
    <d v="2016-12-27T00:00:00"/>
    <n v="700000"/>
    <x v="0"/>
    <s v="Metro Ladder"/>
    <x v="1"/>
    <n v="3072"/>
    <n v="3"/>
    <n v="1"/>
    <n v="2"/>
    <n v="562"/>
    <m/>
    <s v="176 Albert St"/>
    <s v="Preston"/>
    <s v="Darebin"/>
    <s v="Northern Metropolitan"/>
    <n v="12"/>
    <n v="2016"/>
  </r>
  <r>
    <d v="2016-12-27T00:00:00"/>
    <n v="940000"/>
    <x v="0"/>
    <s v="Cunninghams"/>
    <x v="1"/>
    <n v="3073"/>
    <n v="3"/>
    <n v="1"/>
    <n v="2"/>
    <n v="756"/>
    <m/>
    <s v="24 Livingstone St"/>
    <s v="Reservoir"/>
    <s v="Darebin"/>
    <s v="Northern Metropolitan"/>
    <n v="12"/>
    <n v="2016"/>
  </r>
  <r>
    <d v="2016-12-27T00:00:00"/>
    <n v="348000"/>
    <x v="1"/>
    <s v="Jones and Jones"/>
    <x v="1"/>
    <n v="3122"/>
    <n v="1"/>
    <n v="1"/>
    <n v="1"/>
    <n v="0"/>
    <n v="1950"/>
    <s v="25/510 Glenferrie Rd"/>
    <s v="Hawthorn"/>
    <s v="Boroondara"/>
    <s v="Southern Metropolitan"/>
    <n v="12"/>
    <n v="2016"/>
  </r>
  <r>
    <d v="2016-12-27T00:00:00"/>
    <n v="562500"/>
    <x v="1"/>
    <s v="Cunninghams"/>
    <x v="1"/>
    <n v="3101"/>
    <n v="2"/>
    <n v="2"/>
    <n v="1"/>
    <n v="0"/>
    <m/>
    <s v="7/1245 Burke Rd"/>
    <s v="Kew"/>
    <s v="Boroondara"/>
    <s v="Southern Metropolitan"/>
    <n v="12"/>
    <n v="2016"/>
  </r>
  <r>
    <d v="2016-12-27T00:00:00"/>
    <n v="590000"/>
    <x v="1"/>
    <s v="Jones and Jones"/>
    <x v="0"/>
    <n v="3101"/>
    <n v="2"/>
    <n v="1"/>
    <n v="1"/>
    <n v="0"/>
    <n v="1975"/>
    <s v="11/48 Princess St"/>
    <s v="Kew"/>
    <s v="Boroondara"/>
    <s v="Southern Metropolitan"/>
    <n v="12"/>
    <n v="2016"/>
  </r>
  <r>
    <d v="2016-12-27T00:00:00"/>
    <n v="1670000"/>
    <x v="0"/>
    <s v="Jones and Jones"/>
    <x v="1"/>
    <n v="3147"/>
    <n v="3"/>
    <n v="2"/>
    <n v="2"/>
    <n v="599"/>
    <n v="1930"/>
    <s v="69 Albion Rd"/>
    <s v="Ashburton"/>
    <s v="Boroondara"/>
    <s v="Southern Metropolitan"/>
    <n v="12"/>
    <n v="2016"/>
  </r>
  <r>
    <d v="2016-12-27T00:00:00"/>
    <n v="2070000"/>
    <x v="0"/>
    <s v="Jones and Jones"/>
    <x v="0"/>
    <n v="3104"/>
    <n v="5"/>
    <n v="2"/>
    <n v="1"/>
    <n v="1138"/>
    <m/>
    <s v="5 Lemon Rd"/>
    <s v="Balwyn North"/>
    <s v="Boroondara"/>
    <s v="Southern Metropolitan"/>
    <n v="12"/>
    <n v="2016"/>
  </r>
  <r>
    <d v="2016-12-27T00:00:00"/>
    <n v="810000"/>
    <x v="1"/>
    <s v="Jones and Jones"/>
    <x v="1"/>
    <n v="3188"/>
    <n v="3"/>
    <n v="1"/>
    <n v="1"/>
    <n v="195"/>
    <n v="1960"/>
    <s v="3/1 Edinburgh St"/>
    <s v="Hampton"/>
    <s v="Bayside"/>
    <s v="Southern Metropolitan"/>
    <n v="12"/>
    <n v="2016"/>
  </r>
  <r>
    <d v="2016-12-27T00:00:00"/>
    <n v="1515000"/>
    <x v="0"/>
    <s v="Metro Ladder"/>
    <x v="1"/>
    <n v="3188"/>
    <n v="4"/>
    <n v="2"/>
    <n v="0"/>
    <n v="611"/>
    <n v="1950"/>
    <s v="6 Valerian St"/>
    <s v="Hampton"/>
    <s v="Bayside"/>
    <s v="Southern Metropolitan"/>
    <n v="12"/>
    <n v="2016"/>
  </r>
  <r>
    <d v="2016-12-27T00:00:00"/>
    <n v="570000"/>
    <x v="0"/>
    <s v="Best Bricks"/>
    <x v="1"/>
    <n v="3081"/>
    <n v="2"/>
    <n v="1"/>
    <n v="3"/>
    <n v="428"/>
    <m/>
    <s v="23 Dougharty Rd"/>
    <s v="Heidelberg Heights"/>
    <s v="Banyule"/>
    <s v="Eastern Metropolitan"/>
    <n v="12"/>
    <n v="2016"/>
  </r>
  <r>
    <d v="2016-12-27T00:00:00"/>
    <n v="581000"/>
    <x v="0"/>
    <s v="Property Barons"/>
    <x v="1"/>
    <n v="3087"/>
    <n v="3"/>
    <n v="2"/>
    <n v="2"/>
    <n v="567"/>
    <n v="1970"/>
    <s v="57 Frensham Rd"/>
    <s v="Watsonia"/>
    <s v="Banyule"/>
    <s v="Northern Metropolitan"/>
    <n v="12"/>
    <n v="2016"/>
  </r>
  <r>
    <d v="2016-12-28T00:00:00"/>
    <n v="1326000"/>
    <x v="1"/>
    <s v="Cunninghams"/>
    <x v="1"/>
    <n v="3066"/>
    <n v="3"/>
    <n v="2"/>
    <n v="1"/>
    <n v="0"/>
    <n v="2013"/>
    <s v="5/77 Little Oxford St"/>
    <s v="Collingwood"/>
    <s v="Yarra"/>
    <s v="Northern Metropolitan"/>
    <n v="12"/>
    <n v="2016"/>
  </r>
  <r>
    <d v="2016-12-28T00:00:00"/>
    <n v="549800"/>
    <x v="1"/>
    <s v="Metro Ladder"/>
    <x v="1"/>
    <n v="3181"/>
    <n v="1"/>
    <n v="1"/>
    <n v="1"/>
    <n v="0"/>
    <n v="2012"/>
    <s v="907/15 Clifton St"/>
    <s v="Prahran"/>
    <s v="Stonnington"/>
    <s v="Southern Metropolitan"/>
    <n v="12"/>
    <n v="2016"/>
  </r>
  <r>
    <d v="2016-12-28T00:00:00"/>
    <n v="540000"/>
    <x v="0"/>
    <s v="Metro Ladder"/>
    <x v="0"/>
    <n v="3060"/>
    <n v="4"/>
    <n v="2"/>
    <n v="3"/>
    <n v="254"/>
    <n v="1990"/>
    <s v="45 Bruce St"/>
    <s v="Fawkner"/>
    <s v="Moreland"/>
    <s v="Northern Metropolitan"/>
    <n v="12"/>
    <n v="2016"/>
  </r>
  <r>
    <d v="2016-12-28T00:00:00"/>
    <n v="572000"/>
    <x v="0"/>
    <s v="Melbourne Homes"/>
    <x v="1"/>
    <n v="3046"/>
    <n v="3"/>
    <n v="1"/>
    <n v="2"/>
    <n v="627"/>
    <m/>
    <s v="44 Daley St"/>
    <s v="Glenroy"/>
    <s v="Moreland"/>
    <s v="Northern Metropolitan"/>
    <n v="12"/>
    <n v="2016"/>
  </r>
  <r>
    <d v="2016-12-28T00:00:00"/>
    <n v="656000"/>
    <x v="1"/>
    <s v="Melbourne Homes"/>
    <x v="1"/>
    <n v="3057"/>
    <n v="2"/>
    <n v="1"/>
    <n v="1"/>
    <n v="0"/>
    <n v="1960"/>
    <s v="4/37 Brunswick Rd"/>
    <s v="Brunswick East"/>
    <s v="Moreland"/>
    <s v="Northern Metropolitan"/>
    <n v="12"/>
    <n v="2016"/>
  </r>
  <r>
    <d v="2016-12-28T00:00:00"/>
    <n v="670000"/>
    <x v="0"/>
    <s v="Metro Ladder"/>
    <x v="0"/>
    <n v="3046"/>
    <n v="3"/>
    <n v="1"/>
    <n v="4"/>
    <n v="734"/>
    <n v="1960"/>
    <s v="30 Bourchier St"/>
    <s v="Glenroy"/>
    <s v="Moreland"/>
    <s v="Northern Metropolitan"/>
    <n v="12"/>
    <n v="2016"/>
  </r>
  <r>
    <d v="2016-12-28T00:00:00"/>
    <n v="985000"/>
    <x v="0"/>
    <s v="Jones and Jones"/>
    <x v="1"/>
    <n v="3058"/>
    <n v="3"/>
    <n v="1"/>
    <n v="1"/>
    <n v="309"/>
    <n v="1880"/>
    <s v="28 Rodda St"/>
    <s v="Coburg"/>
    <s v="Moreland"/>
    <s v="Northern Metropolitan"/>
    <n v="12"/>
    <n v="2016"/>
  </r>
  <r>
    <d v="2016-12-28T00:00:00"/>
    <n v="360000"/>
    <x v="1"/>
    <s v="Cunninghams"/>
    <x v="0"/>
    <n v="3031"/>
    <n v="2"/>
    <n v="1"/>
    <n v="1"/>
    <n v="0"/>
    <m/>
    <s v="6/47 Railway Pl W"/>
    <s v="Flemington"/>
    <s v="Moonee Valley"/>
    <s v="Northern Metropolitan"/>
    <n v="12"/>
    <n v="2016"/>
  </r>
  <r>
    <d v="2016-12-28T00:00:00"/>
    <n v="720000"/>
    <x v="2"/>
    <s v="Cunninghams"/>
    <x v="1"/>
    <n v="3040"/>
    <n v="3"/>
    <n v="1"/>
    <n v="2"/>
    <n v="190"/>
    <n v="1999"/>
    <s v="124c Hoffmans Rd"/>
    <s v="Essendon"/>
    <s v="Moonee Valley"/>
    <s v="Western Metropolitan"/>
    <n v="12"/>
    <n v="2016"/>
  </r>
  <r>
    <d v="2016-12-28T00:00:00"/>
    <n v="1013000"/>
    <x v="0"/>
    <s v="Sanders"/>
    <x v="1"/>
    <n v="3039"/>
    <n v="2"/>
    <n v="1"/>
    <n v="0"/>
    <n v="237"/>
    <m/>
    <s v="14 Eglinton St"/>
    <s v="Moonee Ponds"/>
    <s v="Moonee Valley"/>
    <s v="Western Metropolitan"/>
    <n v="12"/>
    <n v="2016"/>
  </r>
  <r>
    <d v="2016-12-28T00:00:00"/>
    <n v="1225000"/>
    <x v="0"/>
    <s v="Cunninghams"/>
    <x v="0"/>
    <n v="3011"/>
    <n v="4"/>
    <n v="2"/>
    <n v="1"/>
    <n v="319"/>
    <n v="1915"/>
    <s v="4 Adelaide St"/>
    <s v="Footscray"/>
    <s v="Maribyrnong"/>
    <s v="Western Metropolitan"/>
    <n v="12"/>
    <n v="2016"/>
  </r>
  <r>
    <d v="2016-12-28T00:00:00"/>
    <n v="845000"/>
    <x v="0"/>
    <s v="Cunninghams"/>
    <x v="1"/>
    <n v="3165"/>
    <n v="3"/>
    <n v="2"/>
    <n v="2"/>
    <n v="295"/>
    <n v="1998"/>
    <s v="41 Bradford St"/>
    <s v="Bentleigh East"/>
    <s v="Glen Eira"/>
    <s v="Southern Metropolitan"/>
    <n v="12"/>
    <n v="2016"/>
  </r>
  <r>
    <d v="2016-12-28T00:00:00"/>
    <n v="1225000"/>
    <x v="0"/>
    <s v="Cunninghams"/>
    <x v="1"/>
    <n v="3162"/>
    <n v="2"/>
    <n v="1"/>
    <n v="2"/>
    <n v="284"/>
    <n v="1940"/>
    <s v="7A Alfada St"/>
    <s v="Caulfield South"/>
    <s v="Glen Eira"/>
    <s v="Southern Metropolitan"/>
    <n v="12"/>
    <n v="2016"/>
  </r>
  <r>
    <d v="2016-12-28T00:00:00"/>
    <n v="1250000"/>
    <x v="0"/>
    <s v="Cunninghams"/>
    <x v="1"/>
    <n v="3204"/>
    <n v="2"/>
    <n v="1"/>
    <n v="1"/>
    <n v="516"/>
    <m/>
    <s v="32a Bewdley St"/>
    <s v="Ormond"/>
    <s v="Glen Eira"/>
    <s v="Southern Metropolitan"/>
    <n v="12"/>
    <n v="2016"/>
  </r>
  <r>
    <d v="2016-12-28T00:00:00"/>
    <n v="422000"/>
    <x v="1"/>
    <s v="Flanders &amp; Fish"/>
    <x v="1"/>
    <n v="3070"/>
    <n v="1"/>
    <n v="1"/>
    <n v="1"/>
    <n v="0"/>
    <n v="1970"/>
    <s v="16/62 Cunningham St"/>
    <s v="Northcote"/>
    <s v="Darebin"/>
    <s v="Northern Metropolitan"/>
    <n v="12"/>
    <n v="2016"/>
  </r>
  <r>
    <d v="2016-12-28T00:00:00"/>
    <n v="440000"/>
    <x v="1"/>
    <s v="Cunninghams"/>
    <x v="0"/>
    <n v="3073"/>
    <n v="2"/>
    <n v="1"/>
    <n v="2"/>
    <n v="132"/>
    <n v="1980"/>
    <s v="2/102 Rathcown Rd"/>
    <s v="Reservoir"/>
    <s v="Darebin"/>
    <s v="Northern Metropolitan"/>
    <n v="12"/>
    <n v="2016"/>
  </r>
  <r>
    <d v="2016-12-28T00:00:00"/>
    <n v="635000"/>
    <x v="0"/>
    <s v="Cunninghams"/>
    <x v="0"/>
    <n v="3073"/>
    <n v="2"/>
    <n v="2"/>
    <n v="2"/>
    <n v="654"/>
    <m/>
    <s v="13 Clements Gr"/>
    <s v="Reservoir"/>
    <s v="Darebin"/>
    <s v="Northern Metropolitan"/>
    <n v="12"/>
    <n v="2016"/>
  </r>
  <r>
    <d v="2016-12-28T00:00:00"/>
    <n v="900000"/>
    <x v="0"/>
    <s v="Metro Ladder"/>
    <x v="1"/>
    <n v="3073"/>
    <n v="3"/>
    <n v="2"/>
    <n v="2"/>
    <n v="634"/>
    <m/>
    <s v="69 Powell St"/>
    <s v="Reservoir"/>
    <s v="Darebin"/>
    <s v="Northern Metropolitan"/>
    <n v="12"/>
    <n v="2016"/>
  </r>
  <r>
    <d v="2016-12-28T00:00:00"/>
    <n v="1100000"/>
    <x v="1"/>
    <s v="Jones and Jones"/>
    <x v="1"/>
    <n v="3101"/>
    <n v="3"/>
    <n v="1"/>
    <n v="1"/>
    <n v="0"/>
    <n v="1935"/>
    <s v="4/206 Cotham Rd"/>
    <s v="Kew"/>
    <s v="Boroondara"/>
    <s v="Southern Metropolitan"/>
    <n v="12"/>
    <n v="2016"/>
  </r>
  <r>
    <d v="2016-12-28T00:00:00"/>
    <n v="1725000"/>
    <x v="0"/>
    <s v="Maxwells"/>
    <x v="0"/>
    <n v="3187"/>
    <n v="4"/>
    <n v="3"/>
    <n v="2"/>
    <n v="798"/>
    <m/>
    <s v="206 South Rd"/>
    <s v="Brighton East"/>
    <s v="Bayside"/>
    <s v="Southern Metropolitan"/>
    <n v="12"/>
    <n v="2016"/>
  </r>
  <r>
    <d v="2016-12-28T00:00:00"/>
    <n v="475000"/>
    <x v="1"/>
    <s v="Property Barons"/>
    <x v="0"/>
    <n v="3079"/>
    <n v="2"/>
    <n v="1"/>
    <n v="1"/>
    <n v="0"/>
    <n v="1960"/>
    <s v="2/80 Marshall St"/>
    <s v="Ivanhoe"/>
    <s v="Banyule"/>
    <s v="Eastern Metropolitan"/>
    <n v="12"/>
    <n v="2016"/>
  </r>
  <r>
    <d v="2016-12-28T00:00:00"/>
    <n v="671000"/>
    <x v="0"/>
    <s v="Property Barons"/>
    <x v="1"/>
    <n v="3087"/>
    <n v="3"/>
    <n v="2"/>
    <n v="2"/>
    <n v="280"/>
    <n v="2002"/>
    <s v="56 Frensham Rd"/>
    <s v="Watsonia"/>
    <s v="Banyule"/>
    <s v="Northern Metropolitan"/>
    <n v="12"/>
    <n v="2016"/>
  </r>
  <r>
    <d v="2016-12-28T00:00:00"/>
    <n v="1660000"/>
    <x v="0"/>
    <s v="Flanders &amp; Fish"/>
    <x v="1"/>
    <n v="3079"/>
    <n v="4"/>
    <n v="2"/>
    <n v="2"/>
    <n v="830"/>
    <n v="1950"/>
    <s v="44 Keam St"/>
    <s v="Ivanhoe East"/>
    <s v="Banyule"/>
    <s v="Eastern Metropolitan"/>
    <n v="12"/>
    <n v="2016"/>
  </r>
  <r>
    <d v="2016-12-29T00:00:00"/>
    <n v="1315000"/>
    <x v="0"/>
    <s v="Jones and Jones"/>
    <x v="1"/>
    <n v="3068"/>
    <n v="2"/>
    <n v="1"/>
    <n v="0"/>
    <n v="143"/>
    <m/>
    <s v="10 Delbridge St"/>
    <s v="Fitzroy North"/>
    <s v="Yarra"/>
    <s v="Northern Metropolitan"/>
    <n v="12"/>
    <n v="2016"/>
  </r>
  <r>
    <d v="2016-12-29T00:00:00"/>
    <n v="725000"/>
    <x v="1"/>
    <s v="Jones and Jones"/>
    <x v="0"/>
    <n v="3127"/>
    <n v="2"/>
    <n v="2"/>
    <n v="2"/>
    <n v="0"/>
    <n v="2005"/>
    <s v="53/781 Whitehorse Rd"/>
    <s v="Mont Albert"/>
    <s v="Whitehorse"/>
    <s v="Eastern Metropolitan"/>
    <n v="12"/>
    <n v="2016"/>
  </r>
  <r>
    <d v="2016-12-29T00:00:00"/>
    <n v="1175000"/>
    <x v="0"/>
    <s v="Property Barons"/>
    <x v="1"/>
    <n v="3125"/>
    <n v="3"/>
    <n v="1"/>
    <n v="2"/>
    <n v="661"/>
    <m/>
    <s v="22 Andrews St"/>
    <s v="Burwood"/>
    <s v="Whitehorse"/>
    <s v="Southern Metropolitan"/>
    <n v="12"/>
    <n v="2016"/>
  </r>
  <r>
    <d v="2016-12-29T00:00:00"/>
    <n v="315000"/>
    <x v="1"/>
    <s v="Metro Ladder"/>
    <x v="0"/>
    <n v="3141"/>
    <n v="1"/>
    <n v="1"/>
    <n v="0"/>
    <n v="14500"/>
    <n v="2011"/>
    <s v="413/35 Malcolm St"/>
    <s v="South Yarra"/>
    <s v="Stonnington"/>
    <s v="Southern Metropolitan"/>
    <n v="12"/>
    <n v="2016"/>
  </r>
  <r>
    <d v="2016-12-29T00:00:00"/>
    <n v="693000"/>
    <x v="1"/>
    <s v="Cunninghams"/>
    <x v="1"/>
    <n v="3141"/>
    <n v="2"/>
    <n v="1"/>
    <n v="1"/>
    <n v="2122"/>
    <n v="1960"/>
    <s v="9/18 Kensington Rd"/>
    <s v="South Yarra"/>
    <s v="Stonnington"/>
    <s v="Southern Metropolitan"/>
    <n v="12"/>
    <n v="2016"/>
  </r>
  <r>
    <d v="2016-12-29T00:00:00"/>
    <n v="430000"/>
    <x v="1"/>
    <s v="Jones and Jones"/>
    <x v="0"/>
    <n v="3182"/>
    <n v="1"/>
    <n v="1"/>
    <n v="1"/>
    <n v="1409"/>
    <n v="2000"/>
    <s v="201/63 Acland St"/>
    <s v="St Kilda"/>
    <s v="Port Phillip"/>
    <s v="Southern Metropolitan"/>
    <n v="12"/>
    <n v="2016"/>
  </r>
  <r>
    <d v="2016-12-29T00:00:00"/>
    <n v="1450000"/>
    <x v="2"/>
    <s v="Maxwells"/>
    <x v="1"/>
    <n v="3205"/>
    <n v="3"/>
    <n v="2"/>
    <n v="1"/>
    <n v="146"/>
    <m/>
    <s v="8 Fitzpatrick St"/>
    <s v="South Melbourne"/>
    <s v="Port Phillip"/>
    <s v="Southern Metropolitan"/>
    <n v="12"/>
    <n v="2016"/>
  </r>
  <r>
    <d v="2016-12-29T00:00:00"/>
    <n v="500000"/>
    <x v="0"/>
    <s v="Cunninghams"/>
    <x v="1"/>
    <n v="3046"/>
    <n v="3"/>
    <n v="1"/>
    <n v="1"/>
    <n v="336"/>
    <m/>
    <s v="62 Farview St"/>
    <s v="Glenroy"/>
    <s v="Moreland"/>
    <s v="Northern Metropolitan"/>
    <n v="12"/>
    <n v="2016"/>
  </r>
  <r>
    <d v="2016-12-29T00:00:00"/>
    <n v="467000"/>
    <x v="1"/>
    <s v="Metro Ladder"/>
    <x v="0"/>
    <n v="3032"/>
    <n v="2"/>
    <n v="1"/>
    <n v="1"/>
    <n v="0"/>
    <n v="1980"/>
    <s v="9/5 Rothwell St"/>
    <s v="Ascot Vale"/>
    <s v="Moonee Valley"/>
    <s v="Western Metropolitan"/>
    <n v="12"/>
    <n v="2016"/>
  </r>
  <r>
    <d v="2016-12-29T00:00:00"/>
    <n v="890000"/>
    <x v="0"/>
    <s v="Flanders &amp; Fish"/>
    <x v="1"/>
    <n v="3034"/>
    <n v="4"/>
    <n v="2"/>
    <n v="4"/>
    <n v="585"/>
    <n v="1960"/>
    <s v="62 Skewes St"/>
    <s v="Avondale Heights"/>
    <s v="Moonee Valley"/>
    <s v="Western Metropolitan"/>
    <n v="12"/>
    <n v="2016"/>
  </r>
  <r>
    <d v="2016-12-29T00:00:00"/>
    <n v="1505000"/>
    <x v="0"/>
    <s v="Jones and Jones"/>
    <x v="1"/>
    <n v="3039"/>
    <n v="3"/>
    <n v="2"/>
    <n v="2"/>
    <n v="249"/>
    <n v="2007"/>
    <s v="30 Tennyson St"/>
    <s v="Moonee Ponds"/>
    <s v="Moonee Valley"/>
    <s v="Western Metropolitan"/>
    <n v="12"/>
    <n v="2016"/>
  </r>
  <r>
    <d v="2016-12-29T00:00:00"/>
    <n v="1340000"/>
    <x v="0"/>
    <s v="Cunninghams"/>
    <x v="1"/>
    <n v="3166"/>
    <n v="3"/>
    <n v="1"/>
    <n v="1"/>
    <n v="705"/>
    <n v="1920"/>
    <s v="20 Dalston Rd"/>
    <s v="Hughesdale"/>
    <s v="Monash"/>
    <s v="Southern Metropolitan"/>
    <n v="12"/>
    <n v="2016"/>
  </r>
  <r>
    <d v="2016-12-29T00:00:00"/>
    <n v="352500"/>
    <x v="1"/>
    <s v="Jones and Jones"/>
    <x v="1"/>
    <n v="3052"/>
    <n v="1"/>
    <n v="1"/>
    <n v="1"/>
    <n v="0"/>
    <m/>
    <s v="14/18 Lennon St"/>
    <s v="Parkville"/>
    <s v="Melbourne"/>
    <s v="Northern Metropolitan"/>
    <n v="12"/>
    <n v="2016"/>
  </r>
  <r>
    <d v="2016-12-29T00:00:00"/>
    <n v="700000"/>
    <x v="1"/>
    <s v="Cunninghams"/>
    <x v="1"/>
    <n v="3185"/>
    <n v="2"/>
    <n v="1"/>
    <n v="2"/>
    <n v="99"/>
    <m/>
    <s v="1/20 College St"/>
    <s v="Elsternwick"/>
    <s v="Glen Eira"/>
    <s v="Southern Metropolitan"/>
    <n v="12"/>
    <n v="2016"/>
  </r>
  <r>
    <d v="2016-12-29T00:00:00"/>
    <n v="550000"/>
    <x v="1"/>
    <s v="Property Barons"/>
    <x v="0"/>
    <n v="3123"/>
    <n v="2"/>
    <n v="1"/>
    <n v="1"/>
    <n v="0"/>
    <m/>
    <s v="10/11 Grandview Gr"/>
    <s v="Hawthorn East"/>
    <s v="Boroondara"/>
    <s v="Southern Metropolitan"/>
    <n v="12"/>
    <n v="2016"/>
  </r>
  <r>
    <d v="2016-12-29T00:00:00"/>
    <n v="2000000"/>
    <x v="0"/>
    <s v="Flanders &amp; Fish"/>
    <x v="1"/>
    <n v="3104"/>
    <n v="5"/>
    <n v="2"/>
    <n v="2"/>
    <n v="1002"/>
    <n v="1950"/>
    <s v="64 Greythorn Rd"/>
    <s v="Balwyn North"/>
    <s v="Boroondara"/>
    <s v="Southern Metropolitan"/>
    <n v="12"/>
    <n v="2016"/>
  </r>
  <r>
    <d v="2016-12-29T00:00:00"/>
    <n v="2140000"/>
    <x v="0"/>
    <s v="Maxwells"/>
    <x v="1"/>
    <n v="3188"/>
    <n v="4"/>
    <n v="2"/>
    <n v="3"/>
    <n v="688"/>
    <n v="1925"/>
    <s v="6 Earlsfield Rd"/>
    <s v="Hampton"/>
    <s v="Bayside"/>
    <s v="Southern Metropolitan"/>
    <n v="12"/>
    <n v="2016"/>
  </r>
  <r>
    <d v="2016-12-30T00:00:00"/>
    <n v="765000"/>
    <x v="0"/>
    <s v="Sanders"/>
    <x v="1"/>
    <n v="3181"/>
    <n v="2"/>
    <n v="1"/>
    <n v="0"/>
    <n v="98"/>
    <n v="1890"/>
    <s v="49 Clifton St"/>
    <s v="Prahran"/>
    <s v="Stonnington"/>
    <s v="Southern Metropolitan"/>
    <n v="12"/>
    <n v="2016"/>
  </r>
  <r>
    <d v="2016-12-30T00:00:00"/>
    <n v="1250000"/>
    <x v="2"/>
    <s v="Flanders &amp; Fish"/>
    <x v="1"/>
    <n v="3141"/>
    <n v="3"/>
    <n v="2"/>
    <n v="1"/>
    <n v="80"/>
    <n v="2003"/>
    <s v="1/14 Arthur St"/>
    <s v="South Yarra"/>
    <s v="Stonnington"/>
    <s v="Southern Metropolitan"/>
    <n v="12"/>
    <n v="2016"/>
  </r>
  <r>
    <d v="2016-12-30T00:00:00"/>
    <n v="880000"/>
    <x v="0"/>
    <s v="Sanders"/>
    <x v="1"/>
    <n v="3207"/>
    <n v="2"/>
    <n v="1"/>
    <n v="2"/>
    <n v="163"/>
    <n v="1980"/>
    <s v="2/8 Thomas St"/>
    <s v="Port Melbourne"/>
    <s v="Port Phillip"/>
    <s v="Southern Metropolitan"/>
    <n v="12"/>
    <n v="2016"/>
  </r>
  <r>
    <d v="2016-12-30T00:00:00"/>
    <n v="460000"/>
    <x v="2"/>
    <s v="Cunninghams"/>
    <x v="1"/>
    <n v="3046"/>
    <n v="3"/>
    <n v="1"/>
    <n v="1"/>
    <n v="325"/>
    <n v="1970"/>
    <s v="1/1 Danae St"/>
    <s v="Glenroy"/>
    <s v="Moreland"/>
    <s v="Northern Metropolitan"/>
    <n v="12"/>
    <n v="2016"/>
  </r>
  <r>
    <d v="2016-12-30T00:00:00"/>
    <n v="721000"/>
    <x v="0"/>
    <s v="SJ"/>
    <x v="1"/>
    <n v="3046"/>
    <n v="3"/>
    <n v="1"/>
    <n v="2"/>
    <n v="674"/>
    <n v="1976"/>
    <s v="11 Caldwell St"/>
    <s v="Glenroy"/>
    <s v="Moreland"/>
    <s v="Northern Metropolitan"/>
    <n v="12"/>
    <n v="2016"/>
  </r>
  <r>
    <d v="2016-12-30T00:00:00"/>
    <n v="807000"/>
    <x v="2"/>
    <s v="Cunninghams"/>
    <x v="1"/>
    <n v="3058"/>
    <n v="2"/>
    <n v="2"/>
    <n v="1"/>
    <n v="0"/>
    <n v="2010"/>
    <s v="1/58 Moore St"/>
    <s v="Coburg"/>
    <s v="Moreland"/>
    <s v="Northern Metropolitan"/>
    <n v="12"/>
    <n v="2016"/>
  </r>
  <r>
    <d v="2016-12-30T00:00:00"/>
    <n v="805000"/>
    <x v="0"/>
    <s v="Cunninghams"/>
    <x v="1"/>
    <n v="3042"/>
    <n v="3"/>
    <n v="1"/>
    <n v="1"/>
    <n v="0"/>
    <n v="1950"/>
    <s v="13 Etzel St"/>
    <s v="Airport West"/>
    <s v="Moonee Valley"/>
    <s v="Western Metropolitan"/>
    <n v="12"/>
    <n v="2016"/>
  </r>
  <r>
    <d v="2016-12-30T00:00:00"/>
    <n v="935000"/>
    <x v="2"/>
    <s v="Flanders &amp; Fish"/>
    <x v="0"/>
    <n v="3040"/>
    <n v="3"/>
    <n v="2"/>
    <n v="2"/>
    <n v="247"/>
    <m/>
    <s v="71A Price St"/>
    <s v="Essendon"/>
    <s v="Moonee Valley"/>
    <s v="Western Metropolitan"/>
    <n v="12"/>
    <n v="2016"/>
  </r>
  <r>
    <d v="2016-12-30T00:00:00"/>
    <n v="1590000"/>
    <x v="0"/>
    <s v="Cunninghams"/>
    <x v="1"/>
    <n v="3040"/>
    <n v="4"/>
    <n v="3"/>
    <n v="1"/>
    <n v="475"/>
    <n v="2007"/>
    <s v="125a Ogilvie St"/>
    <s v="Essendon"/>
    <s v="Moonee Valley"/>
    <s v="Western Metropolitan"/>
    <n v="12"/>
    <n v="2016"/>
  </r>
  <r>
    <d v="2016-12-30T00:00:00"/>
    <n v="340000"/>
    <x v="1"/>
    <s v="Metro Ladder"/>
    <x v="1"/>
    <n v="3051"/>
    <n v="1"/>
    <n v="1"/>
    <n v="1"/>
    <n v="0"/>
    <m/>
    <s v="1/315 Flemington Rd"/>
    <s v="North Melbourne"/>
    <s v="Melbourne"/>
    <s v="Northern Metropolitan"/>
    <n v="12"/>
    <n v="2016"/>
  </r>
  <r>
    <d v="2016-12-30T00:00:00"/>
    <n v="1005000"/>
    <x v="0"/>
    <s v="Metro Ladder"/>
    <x v="1"/>
    <n v="3031"/>
    <n v="2"/>
    <n v="1"/>
    <n v="0"/>
    <n v="274"/>
    <m/>
    <s v="21 Bayswater Rd"/>
    <s v="Kensington"/>
    <s v="Melbourne"/>
    <s v="Northern Metropolitan"/>
    <n v="12"/>
    <n v="2016"/>
  </r>
  <r>
    <d v="2016-12-30T00:00:00"/>
    <n v="440000"/>
    <x v="1"/>
    <s v="Metro Ladder"/>
    <x v="1"/>
    <n v="3012"/>
    <n v="2"/>
    <n v="1"/>
    <n v="1"/>
    <n v="117"/>
    <n v="2008"/>
    <s v="2/15 Edgar St"/>
    <s v="Kingsville"/>
    <s v="Maribyrnong"/>
    <s v="Western Metropolitan"/>
    <n v="12"/>
    <n v="2016"/>
  </r>
  <r>
    <d v="2016-12-30T00:00:00"/>
    <n v="495000"/>
    <x v="1"/>
    <s v="Jones and Jones"/>
    <x v="0"/>
    <n v="3165"/>
    <n v="2"/>
    <n v="1"/>
    <n v="1"/>
    <n v="96"/>
    <m/>
    <s v="2/12 Blenheim St"/>
    <s v="Bentleigh East"/>
    <s v="Glen Eira"/>
    <s v="Southern Metropolitan"/>
    <n v="12"/>
    <n v="2016"/>
  </r>
  <r>
    <d v="2016-12-30T00:00:00"/>
    <n v="580000"/>
    <x v="1"/>
    <s v="Jones and Jones"/>
    <x v="1"/>
    <n v="3165"/>
    <n v="1"/>
    <n v="1"/>
    <n v="1"/>
    <n v="105"/>
    <m/>
    <s v="14a Daphne St"/>
    <s v="Bentleigh East"/>
    <s v="Glen Eira"/>
    <s v="Southern Metropolitan"/>
    <n v="12"/>
    <n v="2016"/>
  </r>
  <r>
    <d v="2016-12-30T00:00:00"/>
    <n v="1240000"/>
    <x v="1"/>
    <s v="Maxwells"/>
    <x v="1"/>
    <n v="3185"/>
    <n v="3"/>
    <n v="2"/>
    <n v="2"/>
    <n v="319"/>
    <n v="1990"/>
    <s v="1/34 Clarence St"/>
    <s v="Elsternwick"/>
    <s v="Glen Eira"/>
    <s v="Southern Metropolitan"/>
    <n v="12"/>
    <n v="2016"/>
  </r>
  <r>
    <d v="2016-12-30T00:00:00"/>
    <n v="1328000"/>
    <x v="0"/>
    <s v="Jones and Jones"/>
    <x v="1"/>
    <n v="3204"/>
    <n v="3"/>
    <n v="2"/>
    <n v="2"/>
    <n v="690"/>
    <n v="1970"/>
    <s v="33 Luckins Rd"/>
    <s v="Bentleigh"/>
    <s v="Glen Eira"/>
    <s v="Southern Metropolitan"/>
    <n v="12"/>
    <n v="2016"/>
  </r>
  <r>
    <d v="2016-12-30T00:00:00"/>
    <n v="750000"/>
    <x v="0"/>
    <s v="Cunninghams"/>
    <x v="0"/>
    <n v="3073"/>
    <n v="4"/>
    <n v="2"/>
    <n v="4"/>
    <n v="820"/>
    <n v="1965"/>
    <s v="8 Bedwell St"/>
    <s v="Reservoir"/>
    <s v="Darebin"/>
    <s v="Northern Metropolitan"/>
    <n v="12"/>
    <n v="2016"/>
  </r>
  <r>
    <d v="2016-12-30T00:00:00"/>
    <n v="460000"/>
    <x v="0"/>
    <s v="Best Bricks"/>
    <x v="0"/>
    <n v="3020"/>
    <n v="3"/>
    <n v="2"/>
    <n v="1"/>
    <n v="119"/>
    <n v="2009"/>
    <s v="3/17 Anderson Rd"/>
    <s v="Sunshine"/>
    <s v="Brimbank"/>
    <s v="Western Metropolitan"/>
    <n v="12"/>
    <n v="2016"/>
  </r>
  <r>
    <d v="2016-12-30T00:00:00"/>
    <n v="600000"/>
    <x v="0"/>
    <s v="Flanders &amp; Fish"/>
    <x v="0"/>
    <n v="3020"/>
    <n v="3"/>
    <n v="1"/>
    <n v="2"/>
    <n v="751"/>
    <n v="1960"/>
    <s v="43 Cary St"/>
    <s v="Sunshine North"/>
    <s v="Brimbank"/>
    <s v="Western Metropolitan"/>
    <n v="12"/>
    <n v="2016"/>
  </r>
  <r>
    <d v="2016-12-30T00:00:00"/>
    <n v="735000"/>
    <x v="0"/>
    <s v="Metro Ladder"/>
    <x v="0"/>
    <n v="3020"/>
    <n v="3"/>
    <n v="1"/>
    <n v="3"/>
    <n v="435"/>
    <m/>
    <s v="20 Servante St"/>
    <s v="Sunshine"/>
    <s v="Brimbank"/>
    <s v="Western Metropolitan"/>
    <n v="12"/>
    <n v="2016"/>
  </r>
  <r>
    <d v="2016-12-30T00:00:00"/>
    <n v="808000"/>
    <x v="0"/>
    <s v="Metro Ladder"/>
    <x v="1"/>
    <n v="3020"/>
    <n v="3"/>
    <n v="1"/>
    <n v="2"/>
    <n v="692"/>
    <m/>
    <s v="6 Middlesex St"/>
    <s v="Sunshine North"/>
    <s v="Brimbank"/>
    <s v="Western Metropolitan"/>
    <n v="12"/>
    <n v="2016"/>
  </r>
  <r>
    <d v="2016-12-30T00:00:00"/>
    <n v="1050000"/>
    <x v="0"/>
    <s v="Maxwells"/>
    <x v="1"/>
    <n v="3188"/>
    <n v="3"/>
    <n v="2"/>
    <n v="2"/>
    <n v="357"/>
    <n v="1970"/>
    <s v="7 Austin Rd"/>
    <s v="Hampton"/>
    <s v="Bayside"/>
    <s v="Southern Metropolitan"/>
    <n v="12"/>
    <n v="2016"/>
  </r>
  <r>
    <d v="2016-12-30T00:00:00"/>
    <n v="1102000"/>
    <x v="0"/>
    <s v="Metro Ladder"/>
    <x v="1"/>
    <n v="3186"/>
    <n v="2"/>
    <n v="1"/>
    <n v="2"/>
    <n v="318"/>
    <m/>
    <s v="11a Elm Gr"/>
    <s v="Brighton"/>
    <s v="Bayside"/>
    <s v="Southern Metropolitan"/>
    <n v="12"/>
    <n v="2016"/>
  </r>
  <r>
    <d v="2016-12-30T00:00:00"/>
    <n v="725000"/>
    <x v="0"/>
    <s v="Best Bricks"/>
    <x v="1"/>
    <n v="3081"/>
    <n v="2"/>
    <n v="1"/>
    <n v="3"/>
    <n v="632"/>
    <n v="1960"/>
    <s v="22 Kokoda St"/>
    <s v="Heidelberg West"/>
    <s v="Banyule"/>
    <s v="Eastern Metropolitan"/>
    <n v="12"/>
    <n v="2016"/>
  </r>
  <r>
    <d v="2016-12-30T00:00:00"/>
    <n v="1486000"/>
    <x v="0"/>
    <s v="Cunninghams"/>
    <x v="1"/>
    <n v="3079"/>
    <n v="3"/>
    <n v="1"/>
    <n v="2"/>
    <n v="645"/>
    <n v="1930"/>
    <s v="171 Waterdale Rd"/>
    <s v="Ivanhoe"/>
    <s v="Banyule"/>
    <s v="Eastern Metropolitan"/>
    <n v="12"/>
    <n v="2016"/>
  </r>
  <r>
    <d v="2016-12-31T00:00:00"/>
    <n v="1340000"/>
    <x v="0"/>
    <s v="Flanders &amp; Fish"/>
    <x v="1"/>
    <n v="3121"/>
    <n v="2"/>
    <n v="1"/>
    <n v="0"/>
    <n v="178"/>
    <m/>
    <s v="73 Brighton St"/>
    <s v="Richmond"/>
    <s v="Yarra"/>
    <s v="Northern Metropolitan"/>
    <n v="12"/>
    <n v="2016"/>
  </r>
  <r>
    <d v="2016-12-31T00:00:00"/>
    <n v="1495000"/>
    <x v="0"/>
    <s v="Cunninghams"/>
    <x v="1"/>
    <n v="3121"/>
    <n v="3"/>
    <n v="2"/>
    <n v="1"/>
    <n v="159"/>
    <m/>
    <s v="1 Hodgson Tce"/>
    <s v="Richmond"/>
    <s v="Yarra"/>
    <s v="Northern Metropolitan"/>
    <n v="12"/>
    <n v="2016"/>
  </r>
  <r>
    <d v="2016-12-31T00:00:00"/>
    <n v="2400000"/>
    <x v="0"/>
    <s v="Sanders"/>
    <x v="1"/>
    <n v="3054"/>
    <n v="2"/>
    <n v="2"/>
    <n v="0"/>
    <n v="413"/>
    <n v="1900"/>
    <s v="392 Station St"/>
    <s v="Carlton North"/>
    <s v="Yarra"/>
    <s v="Northern Metropolitan"/>
    <n v="12"/>
    <n v="2016"/>
  </r>
  <r>
    <d v="2016-12-31T00:00:00"/>
    <n v="590000"/>
    <x v="1"/>
    <s v="Sanders"/>
    <x v="0"/>
    <n v="3181"/>
    <n v="2"/>
    <n v="1"/>
    <n v="1"/>
    <n v="356"/>
    <n v="2005"/>
    <s v="5/26 Clifton St"/>
    <s v="Prahran"/>
    <s v="Stonnington"/>
    <s v="Southern Metropolitan"/>
    <n v="12"/>
    <n v="2016"/>
  </r>
  <r>
    <d v="2016-12-31T00:00:00"/>
    <n v="2800000"/>
    <x v="0"/>
    <s v="Cunninghams"/>
    <x v="1"/>
    <n v="3145"/>
    <n v="4"/>
    <n v="2"/>
    <n v="3"/>
    <n v="809"/>
    <n v="1925"/>
    <s v="19 Belson St"/>
    <s v="Malvern East"/>
    <s v="Stonnington"/>
    <s v="Southern Metropolitan"/>
    <n v="12"/>
    <n v="2016"/>
  </r>
  <r>
    <d v="2016-12-31T00:00:00"/>
    <n v="392000"/>
    <x v="1"/>
    <s v="Metro Ladder"/>
    <x v="1"/>
    <n v="3182"/>
    <n v="1"/>
    <n v="1"/>
    <n v="1"/>
    <n v="0"/>
    <n v="2002"/>
    <s v="25/52 Fitzroy St"/>
    <s v="St Kilda"/>
    <s v="Port Phillip"/>
    <s v="Southern Metropolitan"/>
    <n v="12"/>
    <n v="2016"/>
  </r>
  <r>
    <d v="2016-12-31T00:00:00"/>
    <n v="612500"/>
    <x v="0"/>
    <s v="Flanders &amp; Fish"/>
    <x v="1"/>
    <n v="3046"/>
    <n v="3"/>
    <n v="2"/>
    <n v="3"/>
    <n v="635"/>
    <m/>
    <s v="57 Widford St"/>
    <s v="Glenroy"/>
    <s v="Moreland"/>
    <s v="Northern Metropolitan"/>
    <n v="12"/>
    <n v="2016"/>
  </r>
  <r>
    <d v="2016-12-31T00:00:00"/>
    <n v="988000"/>
    <x v="0"/>
    <s v="Cunninghams"/>
    <x v="1"/>
    <n v="3055"/>
    <n v="4"/>
    <n v="1"/>
    <n v="1"/>
    <n v="384"/>
    <m/>
    <s v="29 Grantham St"/>
    <s v="Brunswick West"/>
    <s v="Moreland"/>
    <s v="Northern Metropolitan"/>
    <n v="12"/>
    <n v="2016"/>
  </r>
  <r>
    <d v="2016-12-31T00:00:00"/>
    <n v="503000"/>
    <x v="1"/>
    <s v="Cunninghams"/>
    <x v="1"/>
    <n v="3032"/>
    <n v="2"/>
    <n v="1"/>
    <n v="1"/>
    <n v="0"/>
    <n v="1960"/>
    <s v="2/9 Buckland St"/>
    <s v="Travancore"/>
    <s v="Moonee Valley"/>
    <s v="Western Metropolitan"/>
    <n v="12"/>
    <n v="2016"/>
  </r>
  <r>
    <d v="2016-12-31T00:00:00"/>
    <n v="670000"/>
    <x v="0"/>
    <s v="Cunninghams"/>
    <x v="0"/>
    <n v="3040"/>
    <n v="2"/>
    <n v="1"/>
    <n v="2"/>
    <n v="0"/>
    <n v="1990"/>
    <s v="1/7 Derry St"/>
    <s v="Aberfeldie"/>
    <s v="Moonee Valley"/>
    <s v="Western Metropolitan"/>
    <n v="12"/>
    <n v="2016"/>
  </r>
  <r>
    <d v="2016-12-31T00:00:00"/>
    <n v="1060000"/>
    <x v="2"/>
    <s v="Jones and Jones"/>
    <x v="1"/>
    <n v="3165"/>
    <n v="4"/>
    <n v="3"/>
    <n v="1"/>
    <n v="313"/>
    <n v="1960"/>
    <s v="13 Brooks St"/>
    <s v="Bentleigh East"/>
    <s v="Glen Eira"/>
    <s v="Southern Metropolitan"/>
    <n v="12"/>
    <n v="2016"/>
  </r>
  <r>
    <d v="2016-12-31T00:00:00"/>
    <n v="1065000"/>
    <x v="0"/>
    <s v="Cunninghams"/>
    <x v="1"/>
    <n v="3072"/>
    <n v="2"/>
    <n v="1"/>
    <n v="3"/>
    <n v="507"/>
    <n v="1910"/>
    <s v="14 Arthur St"/>
    <s v="Preston"/>
    <s v="Darebin"/>
    <s v="Northern Metropolitan"/>
    <n v="12"/>
    <n v="2016"/>
  </r>
  <r>
    <d v="2016-12-31T00:00:00"/>
    <n v="2270000"/>
    <x v="0"/>
    <s v="Melbourne Homes"/>
    <x v="1"/>
    <n v="3070"/>
    <n v="4"/>
    <n v="2"/>
    <n v="2"/>
    <n v="440"/>
    <n v="1992"/>
    <s v="2B Creek Pde"/>
    <s v="Northcote"/>
    <s v="Darebin"/>
    <s v="Northern Metropolitan"/>
    <n v="12"/>
    <n v="2016"/>
  </r>
  <r>
    <d v="2016-12-31T00:00:00"/>
    <n v="1750000"/>
    <x v="0"/>
    <s v="Metro Ladder"/>
    <x v="1"/>
    <n v="3101"/>
    <n v="4"/>
    <n v="3"/>
    <n v="2"/>
    <n v="641"/>
    <n v="2010"/>
    <s v="18 Collins St"/>
    <s v="Kew"/>
    <s v="Boroondara"/>
    <s v="Southern Metropolitan"/>
    <n v="12"/>
    <n v="2016"/>
  </r>
  <r>
    <d v="2016-12-31T00:00:00"/>
    <n v="1998000"/>
    <x v="0"/>
    <s v="Maxwells"/>
    <x v="1"/>
    <n v="3146"/>
    <n v="4"/>
    <n v="2"/>
    <n v="1"/>
    <n v="739"/>
    <n v="2002"/>
    <s v="62 Staughton Rd"/>
    <s v="Glen Iris"/>
    <s v="Boroondara"/>
    <s v="Southern Metropolitan"/>
    <n v="12"/>
    <n v="2016"/>
  </r>
  <r>
    <d v="2016-12-31T00:00:00"/>
    <n v="536000"/>
    <x v="1"/>
    <s v="Maxwells"/>
    <x v="0"/>
    <n v="3186"/>
    <n v="2"/>
    <n v="1"/>
    <n v="2"/>
    <n v="0"/>
    <n v="1970"/>
    <s v="2/26 Pearson St"/>
    <s v="Brighton"/>
    <s v="Bayside"/>
    <s v="Southern Metropolitan"/>
    <n v="12"/>
    <n v="2016"/>
  </r>
  <r>
    <d v="2016-12-31T00:00:00"/>
    <n v="342500"/>
    <x v="1"/>
    <s v="Property Barons"/>
    <x v="1"/>
    <n v="3087"/>
    <n v="2"/>
    <n v="1"/>
    <n v="1"/>
    <n v="0"/>
    <m/>
    <s v="1/6 Wattle Dr"/>
    <s v="Watsonia"/>
    <s v="Banyule"/>
    <s v="Northern Metropolitan"/>
    <n v="12"/>
    <n v="2016"/>
  </r>
  <r>
    <d v="2017-01-01T00:00:00"/>
    <n v="1210000"/>
    <x v="0"/>
    <s v="Cunninghams"/>
    <x v="1"/>
    <n v="3068"/>
    <n v="2"/>
    <n v="1"/>
    <n v="1"/>
    <n v="223"/>
    <n v="1885"/>
    <s v="2 Scotchmer St"/>
    <s v="Fitzroy North"/>
    <s v="Yarra"/>
    <s v="Northern Metropolitan"/>
    <n v="1"/>
    <n v="2017"/>
  </r>
  <r>
    <d v="2017-01-01T00:00:00"/>
    <n v="1410000"/>
    <x v="0"/>
    <s v="Cunninghams"/>
    <x v="1"/>
    <n v="3121"/>
    <n v="3"/>
    <n v="1"/>
    <n v="0"/>
    <n v="224"/>
    <m/>
    <s v="9 Hosie St"/>
    <s v="Richmond"/>
    <s v="Yarra"/>
    <s v="Northern Metropolitan"/>
    <n v="1"/>
    <n v="2017"/>
  </r>
  <r>
    <d v="2017-01-01T00:00:00"/>
    <n v="1200000"/>
    <x v="0"/>
    <s v="Cunninghams"/>
    <x v="1"/>
    <n v="3181"/>
    <n v="2"/>
    <n v="3"/>
    <n v="1"/>
    <n v="91"/>
    <m/>
    <s v="2 McMicken La"/>
    <s v="Prahran"/>
    <s v="Stonnington"/>
    <s v="Southern Metropolitan"/>
    <n v="1"/>
    <n v="2017"/>
  </r>
  <r>
    <d v="2017-01-01T00:00:00"/>
    <n v="1620000"/>
    <x v="0"/>
    <s v="Sanders"/>
    <x v="1"/>
    <n v="3205"/>
    <n v="4"/>
    <n v="2"/>
    <n v="0"/>
    <n v="163"/>
    <n v="1890"/>
    <s v="396 Dorcas St"/>
    <s v="South Melbourne"/>
    <s v="Port Phillip"/>
    <s v="Southern Metropolitan"/>
    <n v="1"/>
    <n v="2017"/>
  </r>
  <r>
    <d v="2017-01-01T00:00:00"/>
    <n v="474000"/>
    <x v="0"/>
    <s v="Maxwells"/>
    <x v="1"/>
    <n v="3044"/>
    <n v="2"/>
    <n v="1"/>
    <n v="1"/>
    <n v="558"/>
    <m/>
    <s v="2 Virginia St"/>
    <s v="Pascoe Vale"/>
    <s v="Moreland"/>
    <s v="Northern Metropolitan"/>
    <n v="1"/>
    <n v="2017"/>
  </r>
  <r>
    <d v="2017-01-01T00:00:00"/>
    <n v="650000"/>
    <x v="0"/>
    <s v="Metro Ladder"/>
    <x v="0"/>
    <n v="3060"/>
    <n v="3"/>
    <n v="1"/>
    <n v="1"/>
    <n v="589"/>
    <n v="1961"/>
    <s v="45 Denys St"/>
    <s v="Fawkner"/>
    <s v="Moreland"/>
    <s v="Northern Metropolitan"/>
    <n v="1"/>
    <n v="2017"/>
  </r>
  <r>
    <d v="2017-01-01T00:00:00"/>
    <n v="975000"/>
    <x v="0"/>
    <s v="Metro Ladder"/>
    <x v="0"/>
    <n v="3044"/>
    <n v="3"/>
    <n v="1"/>
    <n v="3"/>
    <n v="686"/>
    <n v="1970"/>
    <s v="27 Sefton St"/>
    <s v="Pascoe Vale"/>
    <s v="Moreland"/>
    <s v="Northern Metropolitan"/>
    <n v="1"/>
    <n v="2017"/>
  </r>
  <r>
    <d v="2017-01-01T00:00:00"/>
    <n v="307000"/>
    <x v="0"/>
    <s v="Jones and Jones"/>
    <x v="1"/>
    <n v="3052"/>
    <n v="1"/>
    <n v="1"/>
    <n v="1"/>
    <n v="0"/>
    <m/>
    <s v="9/18 Lennon St"/>
    <s v="Parkville"/>
    <s v="Melbourne"/>
    <s v="Northern Metropolitan"/>
    <n v="1"/>
    <n v="2017"/>
  </r>
  <r>
    <d v="2017-01-01T00:00:00"/>
    <n v="735000"/>
    <x v="1"/>
    <s v="Jones and Jones"/>
    <x v="0"/>
    <n v="3053"/>
    <n v="3"/>
    <n v="1"/>
    <n v="2"/>
    <n v="3455"/>
    <m/>
    <s v="46/121 Rathdowne St"/>
    <s v="Carlton"/>
    <s v="Melbourne"/>
    <s v="Northern Metropolitan"/>
    <n v="1"/>
    <n v="2017"/>
  </r>
  <r>
    <d v="2017-01-01T00:00:00"/>
    <n v="1300000"/>
    <x v="1"/>
    <s v="Melbourne Homes"/>
    <x v="0"/>
    <n v="3141"/>
    <n v="2"/>
    <n v="2"/>
    <n v="1"/>
    <n v="0"/>
    <n v="1980"/>
    <s v="6/1 Walsh St"/>
    <s v="South Yarra"/>
    <s v="Melbourne"/>
    <s v="Southern Metropolitan"/>
    <n v="1"/>
    <n v="2017"/>
  </r>
  <r>
    <d v="2017-01-01T00:00:00"/>
    <n v="431000"/>
    <x v="1"/>
    <s v="Maxwells"/>
    <x v="0"/>
    <n v="3011"/>
    <n v="2"/>
    <n v="1"/>
    <n v="1"/>
    <n v="0"/>
    <m/>
    <s v="11/44 Everard St"/>
    <s v="Footscray"/>
    <s v="Maribyrnong"/>
    <s v="Western Metropolitan"/>
    <n v="1"/>
    <n v="2017"/>
  </r>
  <r>
    <d v="2017-01-01T00:00:00"/>
    <n v="560000"/>
    <x v="2"/>
    <s v="Metro Ladder"/>
    <x v="1"/>
    <n v="3011"/>
    <n v="2"/>
    <n v="1"/>
    <n v="1"/>
    <n v="111"/>
    <m/>
    <s v="2/58 Everard St"/>
    <s v="Footscray"/>
    <s v="Maribyrnong"/>
    <s v="Western Metropolitan"/>
    <n v="1"/>
    <n v="2017"/>
  </r>
  <r>
    <d v="2017-01-01T00:00:00"/>
    <n v="605000"/>
    <x v="1"/>
    <s v="Cunninghams"/>
    <x v="1"/>
    <n v="3189"/>
    <n v="2"/>
    <n v="1"/>
    <n v="2"/>
    <n v="180"/>
    <n v="1980"/>
    <s v="2/1 Barbara St"/>
    <s v="Moorabbin"/>
    <s v="Kingston"/>
    <s v="Southern Metropolitan"/>
    <n v="1"/>
    <n v="2017"/>
  </r>
  <r>
    <d v="2017-01-01T00:00:00"/>
    <n v="1000000"/>
    <x v="0"/>
    <s v="Jones and Jones"/>
    <x v="1"/>
    <n v="3189"/>
    <n v="4"/>
    <n v="3"/>
    <n v="4"/>
    <n v="581"/>
    <n v="1960"/>
    <s v="38 Royena Rd"/>
    <s v="Moorabbin"/>
    <s v="Kingston"/>
    <s v="Southern Metropolitan"/>
    <n v="1"/>
    <n v="2017"/>
  </r>
  <r>
    <d v="2017-01-01T00:00:00"/>
    <n v="851000"/>
    <x v="2"/>
    <s v="Metro Ladder"/>
    <x v="1"/>
    <n v="3204"/>
    <n v="2"/>
    <n v="1"/>
    <n v="1"/>
    <n v="140"/>
    <n v="1970"/>
    <s v="3/2 Scotts St"/>
    <s v="Bentleigh"/>
    <s v="Glen Eira"/>
    <s v="Southern Metropolitan"/>
    <n v="1"/>
    <n v="2017"/>
  </r>
  <r>
    <d v="2017-01-01T00:00:00"/>
    <n v="855000"/>
    <x v="0"/>
    <s v="Jones and Jones"/>
    <x v="1"/>
    <n v="3204"/>
    <n v="2"/>
    <n v="1"/>
    <n v="1"/>
    <n v="298"/>
    <m/>
    <s v="1/19 Patterson Rd"/>
    <s v="Bentleigh"/>
    <s v="Glen Eira"/>
    <s v="Southern Metropolitan"/>
    <n v="1"/>
    <n v="2017"/>
  </r>
  <r>
    <d v="2017-01-01T00:00:00"/>
    <n v="630000"/>
    <x v="0"/>
    <s v="Best Bricks"/>
    <x v="0"/>
    <n v="3020"/>
    <n v="3"/>
    <n v="1"/>
    <n v="4"/>
    <n v="625"/>
    <m/>
    <s v="9 Gresford St"/>
    <s v="Sunshine North"/>
    <s v="Brimbank"/>
    <s v="Western Metropolitan"/>
    <n v="1"/>
    <n v="2017"/>
  </r>
  <r>
    <d v="2017-01-01T00:00:00"/>
    <n v="645400"/>
    <x v="0"/>
    <s v="Property Barons"/>
    <x v="1"/>
    <n v="3020"/>
    <n v="4"/>
    <n v="2"/>
    <n v="3"/>
    <n v="765"/>
    <m/>
    <s v="26 Bell St"/>
    <s v="Sunshine West"/>
    <s v="Brimbank"/>
    <s v="Western Metropolitan"/>
    <n v="1"/>
    <n v="2017"/>
  </r>
  <r>
    <d v="2017-01-01T00:00:00"/>
    <n v="500000"/>
    <x v="1"/>
    <s v="Flanders &amp; Fish"/>
    <x v="0"/>
    <n v="3123"/>
    <n v="2"/>
    <n v="1"/>
    <n v="1"/>
    <n v="3084"/>
    <m/>
    <s v="12/36 Anderson Rd"/>
    <s v="Hawthorn East"/>
    <s v="Boroondara"/>
    <s v="Southern Metropolitan"/>
    <n v="1"/>
    <n v="2017"/>
  </r>
  <r>
    <d v="2017-01-01T00:00:00"/>
    <n v="657500"/>
    <x v="1"/>
    <s v="Jones and Jones"/>
    <x v="1"/>
    <n v="3122"/>
    <n v="2"/>
    <n v="1"/>
    <n v="1"/>
    <n v="728"/>
    <n v="1965"/>
    <s v="2/21 Elphin Gr"/>
    <s v="Hawthorn"/>
    <s v="Boroondara"/>
    <s v="Southern Metropolitan"/>
    <n v="1"/>
    <n v="2017"/>
  </r>
  <r>
    <d v="2017-01-01T00:00:00"/>
    <n v="3470000"/>
    <x v="0"/>
    <s v="Cunninghams"/>
    <x v="0"/>
    <n v="3188"/>
    <n v="5"/>
    <n v="3"/>
    <n v="4"/>
    <n v="670"/>
    <n v="2008"/>
    <s v="65 Linacre Rd"/>
    <s v="Hampton"/>
    <s v="Bayside"/>
    <s v="Southern Metropolitan"/>
    <n v="1"/>
    <n v="2017"/>
  </r>
  <r>
    <d v="2017-01-02T00:00:00"/>
    <n v="1220000"/>
    <x v="0"/>
    <s v="Cunninghams"/>
    <x v="1"/>
    <n v="3121"/>
    <n v="2"/>
    <n v="1"/>
    <n v="1"/>
    <n v="166"/>
    <n v="1900"/>
    <s v="308 Lennox St"/>
    <s v="Richmond"/>
    <s v="Yarra"/>
    <s v="Northern Metropolitan"/>
    <n v="1"/>
    <n v="2017"/>
  </r>
  <r>
    <d v="2017-01-02T00:00:00"/>
    <n v="1400000"/>
    <x v="0"/>
    <s v="Metro Ladder"/>
    <x v="1"/>
    <n v="3128"/>
    <n v="3"/>
    <n v="2"/>
    <n v="1"/>
    <n v="643"/>
    <n v="1940"/>
    <s v="5 Wavell St"/>
    <s v="Box Hill"/>
    <s v="Whitehorse"/>
    <s v="Eastern Metropolitan"/>
    <n v="1"/>
    <n v="2017"/>
  </r>
  <r>
    <d v="2017-01-02T00:00:00"/>
    <n v="570000"/>
    <x v="1"/>
    <s v="Jones and Jones"/>
    <x v="1"/>
    <n v="3185"/>
    <n v="2"/>
    <n v="1"/>
    <n v="0"/>
    <n v="785"/>
    <n v="1964"/>
    <s v="8/10 Maryville St"/>
    <s v="Ripponlea"/>
    <s v="Port Phillip"/>
    <s v="Southern Metropolitan"/>
    <n v="1"/>
    <n v="2017"/>
  </r>
  <r>
    <d v="2017-01-02T00:00:00"/>
    <n v="820000"/>
    <x v="1"/>
    <s v="Flanders &amp; Fish"/>
    <x v="1"/>
    <n v="3183"/>
    <n v="2"/>
    <n v="1"/>
    <n v="1"/>
    <n v="0"/>
    <m/>
    <s v="2/360 Carlisle St"/>
    <s v="Balaclava"/>
    <s v="Port Phillip"/>
    <s v="Southern Metropolitan"/>
    <n v="1"/>
    <n v="2017"/>
  </r>
  <r>
    <d v="2017-01-02T00:00:00"/>
    <n v="400000"/>
    <x v="1"/>
    <s v="Cunninghams"/>
    <x v="0"/>
    <n v="3055"/>
    <n v="2"/>
    <n v="1"/>
    <n v="1"/>
    <n v="73"/>
    <n v="1960"/>
    <s v="6/524 Moreland Rd"/>
    <s v="Brunswick West"/>
    <s v="Moreland"/>
    <s v="Northern Metropolitan"/>
    <n v="1"/>
    <n v="2017"/>
  </r>
  <r>
    <d v="2017-01-02T00:00:00"/>
    <n v="920000"/>
    <x v="0"/>
    <s v="Jones and Jones"/>
    <x v="0"/>
    <n v="3058"/>
    <n v="2"/>
    <n v="1"/>
    <n v="0"/>
    <n v="157"/>
    <m/>
    <s v="1/33 Sheffield St"/>
    <s v="Coburg"/>
    <s v="Moreland"/>
    <s v="Northern Metropolitan"/>
    <n v="1"/>
    <n v="2017"/>
  </r>
  <r>
    <d v="2017-01-02T00:00:00"/>
    <n v="401000"/>
    <x v="1"/>
    <s v="Cunninghams"/>
    <x v="1"/>
    <n v="3052"/>
    <n v="1"/>
    <n v="1"/>
    <n v="1"/>
    <n v="0"/>
    <m/>
    <s v="5/361 Royal Pde"/>
    <s v="Parkville"/>
    <s v="Melbourne"/>
    <s v="Northern Metropolitan"/>
    <n v="1"/>
    <n v="2017"/>
  </r>
  <r>
    <d v="2017-01-02T00:00:00"/>
    <n v="665500"/>
    <x v="1"/>
    <s v="Flanders &amp; Fish"/>
    <x v="1"/>
    <n v="3051"/>
    <n v="2"/>
    <n v="2"/>
    <n v="1"/>
    <n v="0"/>
    <n v="2012"/>
    <s v="1/109 Arden St"/>
    <s v="North Melbourne"/>
    <s v="Melbourne"/>
    <s v="Northern Metropolitan"/>
    <n v="1"/>
    <n v="2017"/>
  </r>
  <r>
    <d v="2017-01-02T00:00:00"/>
    <n v="1400000"/>
    <x v="1"/>
    <s v="Jones and Jones"/>
    <x v="1"/>
    <n v="3002"/>
    <n v="2"/>
    <n v="2"/>
    <n v="1"/>
    <n v="0"/>
    <m/>
    <s v="706/30 St Andrews Pl"/>
    <s v="East Melbourne"/>
    <s v="Melbourne"/>
    <s v="Northern Metropolitan"/>
    <n v="1"/>
    <n v="2017"/>
  </r>
  <r>
    <d v="2017-01-02T00:00:00"/>
    <n v="660000"/>
    <x v="0"/>
    <s v="Metro Ladder"/>
    <x v="1"/>
    <n v="3019"/>
    <n v="3"/>
    <n v="1"/>
    <n v="0"/>
    <n v="580"/>
    <m/>
    <s v="40 Carlton St"/>
    <s v="Braybrook"/>
    <s v="Maribyrnong"/>
    <s v="Western Metropolitan"/>
    <n v="1"/>
    <n v="2017"/>
  </r>
  <r>
    <d v="2017-01-02T00:00:00"/>
    <n v="1021000"/>
    <x v="0"/>
    <s v="Maxwells"/>
    <x v="1"/>
    <n v="3012"/>
    <n v="3"/>
    <n v="1"/>
    <n v="2"/>
    <n v="601"/>
    <m/>
    <s v="20 Wellington St"/>
    <s v="West Footscray"/>
    <s v="Maribyrnong"/>
    <s v="Western Metropolitan"/>
    <n v="1"/>
    <n v="2017"/>
  </r>
  <r>
    <d v="2017-01-02T00:00:00"/>
    <n v="1200000"/>
    <x v="0"/>
    <s v="Sanders"/>
    <x v="0"/>
    <n v="3015"/>
    <n v="3"/>
    <n v="2"/>
    <n v="0"/>
    <n v="288"/>
    <m/>
    <s v="26 Elphin St"/>
    <s v="Newport"/>
    <s v="Hobsons Bay"/>
    <s v="Western Metropolitan"/>
    <n v="1"/>
    <n v="2017"/>
  </r>
  <r>
    <d v="2017-01-02T00:00:00"/>
    <n v="1430000"/>
    <x v="0"/>
    <s v="Jones and Jones"/>
    <x v="0"/>
    <n v="3163"/>
    <n v="3"/>
    <n v="1"/>
    <n v="2"/>
    <n v="618"/>
    <n v="1960"/>
    <s v="15 Thaxted Rd"/>
    <s v="Murrumbeena"/>
    <s v="Glen Eira"/>
    <s v="Southern Metropolitan"/>
    <n v="1"/>
    <n v="2017"/>
  </r>
  <r>
    <d v="2017-01-02T00:00:00"/>
    <n v="895000"/>
    <x v="0"/>
    <s v="Maxwells"/>
    <x v="1"/>
    <n v="3020"/>
    <n v="4"/>
    <n v="2"/>
    <n v="3"/>
    <n v="430"/>
    <n v="1945"/>
    <s v="68 Chapman St"/>
    <s v="Sunshine"/>
    <s v="Brimbank"/>
    <s v="Western Metropolitan"/>
    <n v="1"/>
    <n v="2017"/>
  </r>
  <r>
    <d v="2017-01-02T00:00:00"/>
    <n v="1290000"/>
    <x v="0"/>
    <s v="Sanders"/>
    <x v="1"/>
    <n v="3101"/>
    <n v="3"/>
    <n v="1"/>
    <n v="0"/>
    <n v="321"/>
    <m/>
    <s v="36 Denmark St"/>
    <s v="Kew"/>
    <s v="Boroondara"/>
    <s v="Southern Metropolitan"/>
    <n v="1"/>
    <n v="2017"/>
  </r>
  <r>
    <d v="2017-01-02T00:00:00"/>
    <n v="1750000"/>
    <x v="0"/>
    <s v="Jones and Jones"/>
    <x v="0"/>
    <n v="3103"/>
    <n v="3"/>
    <n v="2"/>
    <n v="3"/>
    <n v="613"/>
    <n v="1943"/>
    <s v="47 Naroo St"/>
    <s v="Balwyn"/>
    <s v="Boroondara"/>
    <s v="Southern Metropolitan"/>
    <n v="1"/>
    <n v="2017"/>
  </r>
  <r>
    <d v="2017-01-02T00:00:00"/>
    <n v="2560000"/>
    <x v="0"/>
    <s v="Jones and Jones"/>
    <x v="0"/>
    <n v="3101"/>
    <n v="4"/>
    <n v="3"/>
    <n v="4"/>
    <n v="670"/>
    <n v="1990"/>
    <s v="27 Fernhurst Gr"/>
    <s v="Kew"/>
    <s v="Boroondara"/>
    <s v="Southern Metropolitan"/>
    <n v="1"/>
    <n v="2017"/>
  </r>
  <r>
    <d v="2017-01-02T00:00:00"/>
    <n v="2950000"/>
    <x v="0"/>
    <s v="Jones and Jones"/>
    <x v="0"/>
    <n v="3126"/>
    <n v="4"/>
    <n v="2"/>
    <n v="3"/>
    <n v="812"/>
    <n v="1927"/>
    <s v="21 Compton St"/>
    <s v="Canterbury"/>
    <s v="Boroondara"/>
    <s v="Southern Metropolitan"/>
    <n v="1"/>
    <n v="2017"/>
  </r>
  <r>
    <d v="2017-01-02T00:00:00"/>
    <n v="850000"/>
    <x v="1"/>
    <s v="Jones and Jones"/>
    <x v="0"/>
    <n v="3186"/>
    <n v="2"/>
    <n v="1"/>
    <n v="1"/>
    <n v="0"/>
    <m/>
    <s v="6/30 Boxshall St"/>
    <s v="Brighton"/>
    <s v="Bayside"/>
    <s v="Southern Metropolitan"/>
    <n v="1"/>
    <n v="2017"/>
  </r>
  <r>
    <d v="2017-01-02T00:00:00"/>
    <n v="2250000"/>
    <x v="2"/>
    <s v="Cunninghams"/>
    <x v="0"/>
    <n v="3186"/>
    <n v="4"/>
    <n v="2"/>
    <n v="2"/>
    <n v="230"/>
    <n v="2012"/>
    <s v="686A Hampton St"/>
    <s v="Brighton"/>
    <s v="Bayside"/>
    <s v="Southern Metropolitan"/>
    <n v="1"/>
    <n v="2017"/>
  </r>
  <r>
    <d v="2017-01-02T00:00:00"/>
    <n v="1470000"/>
    <x v="0"/>
    <s v="Property Barons"/>
    <x v="0"/>
    <n v="3079"/>
    <n v="4"/>
    <n v="2"/>
    <n v="1"/>
    <n v="694"/>
    <n v="1950"/>
    <s v="19 Myrtle St"/>
    <s v="Ivanhoe"/>
    <s v="Banyule"/>
    <s v="Eastern Metropolitan"/>
    <n v="1"/>
    <n v="2017"/>
  </r>
  <r>
    <d v="2017-01-03T00:00:00"/>
    <n v="1150000"/>
    <x v="0"/>
    <s v="Cunninghams"/>
    <x v="0"/>
    <n v="3121"/>
    <n v="2"/>
    <n v="1"/>
    <n v="0"/>
    <n v="156"/>
    <n v="1900"/>
    <s v="52 Hunter St"/>
    <s v="Richmond"/>
    <s v="Yarra"/>
    <s v="Northern Metropolitan"/>
    <n v="1"/>
    <n v="2017"/>
  </r>
  <r>
    <d v="2017-01-03T00:00:00"/>
    <n v="1270000"/>
    <x v="0"/>
    <s v="Cunninghams"/>
    <x v="1"/>
    <n v="3121"/>
    <n v="3"/>
    <n v="1"/>
    <n v="1"/>
    <n v="152"/>
    <n v="1910"/>
    <s v="43 Type St"/>
    <s v="Richmond"/>
    <s v="Yarra"/>
    <s v="Northern Metropolitan"/>
    <n v="1"/>
    <n v="2017"/>
  </r>
  <r>
    <d v="2017-01-03T00:00:00"/>
    <n v="1812500"/>
    <x v="0"/>
    <s v="Cunninghams"/>
    <x v="1"/>
    <n v="3127"/>
    <n v="4"/>
    <n v="2"/>
    <n v="2"/>
    <n v="715"/>
    <n v="1920"/>
    <s v="63 Shepherd St"/>
    <s v="Surrey Hills"/>
    <s v="Whitehorse"/>
    <s v="Southern Metropolitan"/>
    <n v="1"/>
    <n v="2017"/>
  </r>
  <r>
    <d v="2017-01-03T00:00:00"/>
    <n v="490000"/>
    <x v="1"/>
    <s v="Melbourne Homes"/>
    <x v="0"/>
    <n v="3142"/>
    <n v="2"/>
    <n v="1"/>
    <n v="1"/>
    <n v="0"/>
    <n v="1970"/>
    <s v="12/1 Ruabon Rd"/>
    <s v="Toorak"/>
    <s v="Stonnington"/>
    <s v="Southern Metropolitan"/>
    <n v="1"/>
    <n v="2017"/>
  </r>
  <r>
    <d v="2017-01-03T00:00:00"/>
    <n v="2200000"/>
    <x v="0"/>
    <s v="Jones and Jones"/>
    <x v="0"/>
    <n v="3143"/>
    <n v="4"/>
    <n v="1"/>
    <n v="2"/>
    <n v="495"/>
    <n v="1900"/>
    <s v="25 Llaneast St"/>
    <s v="Armadale"/>
    <s v="Stonnington"/>
    <s v="Southern Metropolitan"/>
    <n v="1"/>
    <n v="2017"/>
  </r>
  <r>
    <d v="2017-01-03T00:00:00"/>
    <n v="2210000"/>
    <x v="0"/>
    <s v="Cunninghams"/>
    <x v="0"/>
    <n v="3145"/>
    <n v="3"/>
    <n v="1"/>
    <n v="2"/>
    <n v="789"/>
    <m/>
    <s v="55 Emo Rd"/>
    <s v="Malvern East"/>
    <s v="Stonnington"/>
    <s v="Southern Metropolitan"/>
    <n v="1"/>
    <n v="2017"/>
  </r>
  <r>
    <d v="2017-01-03T00:00:00"/>
    <n v="1200000"/>
    <x v="1"/>
    <s v="Melbourne Homes"/>
    <x v="0"/>
    <n v="3207"/>
    <n v="3"/>
    <n v="2"/>
    <n v="2"/>
    <n v="0"/>
    <n v="2012"/>
    <s v="106/216 Rouse St"/>
    <s v="Port Melbourne"/>
    <s v="Port Phillip"/>
    <s v="Southern Metropolitan"/>
    <n v="1"/>
    <n v="2017"/>
  </r>
  <r>
    <d v="2017-01-03T00:00:00"/>
    <n v="1345000"/>
    <x v="0"/>
    <s v="Metro Ladder"/>
    <x v="1"/>
    <n v="3044"/>
    <n v="5"/>
    <n v="2"/>
    <n v="5"/>
    <n v="759"/>
    <m/>
    <s v="24 Eddie St"/>
    <s v="Pascoe Vale"/>
    <s v="Moreland"/>
    <s v="Northern Metropolitan"/>
    <n v="1"/>
    <n v="2017"/>
  </r>
  <r>
    <d v="2017-01-03T00:00:00"/>
    <n v="1635000"/>
    <x v="0"/>
    <s v="Cunninghams"/>
    <x v="0"/>
    <n v="3040"/>
    <n v="4"/>
    <n v="1"/>
    <n v="2"/>
    <n v="638"/>
    <n v="1900"/>
    <s v="33 McCarron Pde"/>
    <s v="Essendon"/>
    <s v="Moonee Valley"/>
    <s v="Western Metropolitan"/>
    <n v="1"/>
    <n v="2017"/>
  </r>
  <r>
    <d v="2017-01-03T00:00:00"/>
    <n v="1705000"/>
    <x v="0"/>
    <s v="Cunninghams"/>
    <x v="1"/>
    <n v="3040"/>
    <n v="2"/>
    <n v="1"/>
    <n v="2"/>
    <n v="809"/>
    <n v="1980"/>
    <s v="25 Beaver St"/>
    <s v="Aberfeldie"/>
    <s v="Moonee Valley"/>
    <s v="Western Metropolitan"/>
    <n v="1"/>
    <n v="2017"/>
  </r>
  <r>
    <d v="2017-01-03T00:00:00"/>
    <n v="360000"/>
    <x v="1"/>
    <s v="Zimmerman"/>
    <x v="0"/>
    <n v="3008"/>
    <n v="1"/>
    <n v="1"/>
    <n v="1"/>
    <n v="0"/>
    <m/>
    <s v="2305/241 Harbour Esp"/>
    <s v="Docklands"/>
    <s v="Melbourne"/>
    <s v="Southern Metropolitan"/>
    <n v="1"/>
    <n v="2017"/>
  </r>
  <r>
    <d v="2017-01-03T00:00:00"/>
    <n v="660000"/>
    <x v="1"/>
    <s v="Zimmerman"/>
    <x v="1"/>
    <n v="3006"/>
    <n v="2"/>
    <n v="1"/>
    <n v="1"/>
    <n v="0"/>
    <n v="2000"/>
    <s v="2/66 Coventry St"/>
    <s v="Southbank"/>
    <s v="Melbourne"/>
    <s v="Southern Metropolitan"/>
    <n v="1"/>
    <n v="2017"/>
  </r>
  <r>
    <d v="2017-01-03T00:00:00"/>
    <n v="1000000"/>
    <x v="2"/>
    <s v="Cunninghams"/>
    <x v="0"/>
    <n v="3051"/>
    <n v="3"/>
    <n v="2"/>
    <n v="1"/>
    <n v="61"/>
    <n v="1920"/>
    <s v="10 Munster Tce"/>
    <s v="North Melbourne"/>
    <s v="Melbourne"/>
    <s v="Northern Metropolitan"/>
    <n v="1"/>
    <n v="2017"/>
  </r>
  <r>
    <d v="2017-01-03T00:00:00"/>
    <n v="1360000"/>
    <x v="1"/>
    <s v="Jones and Jones"/>
    <x v="1"/>
    <n v="3052"/>
    <n v="3"/>
    <n v="2"/>
    <n v="1"/>
    <n v="0"/>
    <m/>
    <s v="12/238 The Avenue"/>
    <s v="Parkville"/>
    <s v="Melbourne"/>
    <s v="Northern Metropolitan"/>
    <n v="1"/>
    <n v="2017"/>
  </r>
  <r>
    <d v="2017-01-03T00:00:00"/>
    <n v="262500"/>
    <x v="1"/>
    <s v="Metro Ladder"/>
    <x v="0"/>
    <n v="3012"/>
    <n v="2"/>
    <n v="1"/>
    <n v="1"/>
    <n v="0"/>
    <m/>
    <s v="10/745 Barkly St"/>
    <s v="West Footscray"/>
    <s v="Maribyrnong"/>
    <s v="Western Metropolitan"/>
    <n v="1"/>
    <n v="2017"/>
  </r>
  <r>
    <d v="2017-01-03T00:00:00"/>
    <n v="790000"/>
    <x v="0"/>
    <s v="Best Bricks"/>
    <x v="0"/>
    <n v="3107"/>
    <n v="4"/>
    <n v="2"/>
    <n v="5"/>
    <n v="671"/>
    <n v="1970"/>
    <s v="360 Thompsons Rd"/>
    <s v="Templestowe Lower"/>
    <s v="Manningham"/>
    <s v="Eastern Metropolitan"/>
    <n v="1"/>
    <n v="2017"/>
  </r>
  <r>
    <d v="2017-01-03T00:00:00"/>
    <n v="1100000"/>
    <x v="0"/>
    <s v="Property Barons"/>
    <x v="0"/>
    <n v="3107"/>
    <n v="4"/>
    <n v="2"/>
    <n v="4"/>
    <n v="654"/>
    <n v="1970"/>
    <s v="135 MacEdon Rd"/>
    <s v="Templestowe Lower"/>
    <s v="Manningham"/>
    <s v="Eastern Metropolitan"/>
    <n v="1"/>
    <n v="2017"/>
  </r>
  <r>
    <d v="2017-01-03T00:00:00"/>
    <n v="1355000"/>
    <x v="0"/>
    <s v="Cunninghams"/>
    <x v="1"/>
    <n v="3163"/>
    <n v="3"/>
    <n v="1"/>
    <n v="6"/>
    <n v="612"/>
    <m/>
    <s v="18 Spark St"/>
    <s v="Murrumbeena"/>
    <s v="Glen Eira"/>
    <s v="Southern Metropolitan"/>
    <n v="1"/>
    <n v="2017"/>
  </r>
  <r>
    <d v="2017-01-03T00:00:00"/>
    <n v="1015000"/>
    <x v="0"/>
    <s v="Property Barons"/>
    <x v="1"/>
    <n v="3073"/>
    <n v="4"/>
    <n v="1"/>
    <n v="1"/>
    <n v="518"/>
    <n v="1920"/>
    <s v="13 Crawley St"/>
    <s v="Reservoir"/>
    <s v="Darebin"/>
    <s v="Northern Metropolitan"/>
    <n v="1"/>
    <n v="2017"/>
  </r>
  <r>
    <d v="2017-01-03T00:00:00"/>
    <n v="600000"/>
    <x v="2"/>
    <s v="Property Barons"/>
    <x v="1"/>
    <n v="3042"/>
    <n v="4"/>
    <n v="2"/>
    <n v="1"/>
    <n v="231"/>
    <n v="2013"/>
    <s v="3/550 Fullarton Rd"/>
    <s v="Keilor Park"/>
    <s v="Brimbank"/>
    <s v="Western Metropolitan"/>
    <n v="1"/>
    <n v="2017"/>
  </r>
  <r>
    <d v="2017-01-03T00:00:00"/>
    <n v="736000"/>
    <x v="0"/>
    <s v="Property Barons"/>
    <x v="1"/>
    <n v="3020"/>
    <n v="4"/>
    <n v="1"/>
    <n v="2"/>
    <n v="615"/>
    <n v="1955"/>
    <s v="18 Simpson St"/>
    <s v="Sunshine North"/>
    <s v="Brimbank"/>
    <s v="Western Metropolitan"/>
    <n v="1"/>
    <n v="2017"/>
  </r>
  <r>
    <d v="2017-01-03T00:00:00"/>
    <n v="292000"/>
    <x v="1"/>
    <s v="Jones and Jones"/>
    <x v="1"/>
    <n v="3122"/>
    <n v="1"/>
    <n v="1"/>
    <n v="0"/>
    <n v="0"/>
    <n v="1966"/>
    <s v="11/140 Riversdale Rd"/>
    <s v="Hawthorn"/>
    <s v="Boroondara"/>
    <s v="Southern Metropolitan"/>
    <n v="1"/>
    <n v="2017"/>
  </r>
  <r>
    <d v="2017-01-03T00:00:00"/>
    <n v="400000"/>
    <x v="1"/>
    <s v="Cunninghams"/>
    <x v="0"/>
    <n v="3122"/>
    <n v="1"/>
    <n v="1"/>
    <n v="1"/>
    <n v="0"/>
    <n v="1950"/>
    <s v="7/6 Osborne Ct"/>
    <s v="Hawthorn"/>
    <s v="Boroondara"/>
    <s v="Southern Metropolitan"/>
    <n v="1"/>
    <n v="2017"/>
  </r>
  <r>
    <d v="2017-01-03T00:00:00"/>
    <n v="685000"/>
    <x v="1"/>
    <s v="Zimmerman"/>
    <x v="1"/>
    <n v="3126"/>
    <n v="2"/>
    <n v="1"/>
    <n v="1"/>
    <n v="122"/>
    <m/>
    <s v="3/124 Canterbury Rd"/>
    <s v="Canterbury"/>
    <s v="Boroondara"/>
    <s v="Southern Metropolitan"/>
    <n v="1"/>
    <n v="2017"/>
  </r>
  <r>
    <d v="2017-01-03T00:00:00"/>
    <n v="1960000"/>
    <x v="0"/>
    <s v="Flanders &amp; Fish"/>
    <x v="0"/>
    <n v="3146"/>
    <n v="5"/>
    <n v="3"/>
    <n v="2"/>
    <n v="650"/>
    <n v="1940"/>
    <s v="2 Celia St"/>
    <s v="Glen Iris"/>
    <s v="Boroondara"/>
    <s v="Southern Metropolitan"/>
    <n v="1"/>
    <n v="2017"/>
  </r>
  <r>
    <d v="2017-01-03T00:00:00"/>
    <n v="710000"/>
    <x v="0"/>
    <s v="Melbourne Homes"/>
    <x v="1"/>
    <n v="3081"/>
    <n v="3"/>
    <n v="1"/>
    <n v="1"/>
    <n v="594"/>
    <m/>
    <s v="21 Pacific Dr"/>
    <s v="Heidelberg West"/>
    <s v="Banyule"/>
    <s v="Eastern Metropolitan"/>
    <n v="1"/>
    <n v="2017"/>
  </r>
  <r>
    <d v="2017-01-03T00:00:00"/>
    <n v="785000"/>
    <x v="0"/>
    <s v="Property Barons"/>
    <x v="1"/>
    <n v="3079"/>
    <n v="3"/>
    <n v="2"/>
    <n v="0"/>
    <n v="399"/>
    <n v="1950"/>
    <s v="1/34 Edwin St"/>
    <s v="Ivanhoe"/>
    <s v="Banyule"/>
    <s v="Eastern Metropolitan"/>
    <n v="1"/>
    <n v="2017"/>
  </r>
  <r>
    <d v="2017-01-04T00:00:00"/>
    <n v="611000"/>
    <x v="1"/>
    <s v="Maxwells"/>
    <x v="1"/>
    <n v="3181"/>
    <n v="2"/>
    <n v="1"/>
    <n v="1"/>
    <n v="598"/>
    <n v="1940"/>
    <s v="1/60 McIlwrick St"/>
    <s v="Windsor"/>
    <s v="Stonnington"/>
    <s v="Southern Metropolitan"/>
    <n v="1"/>
    <n v="2017"/>
  </r>
  <r>
    <d v="2017-01-04T00:00:00"/>
    <n v="1450000"/>
    <x v="2"/>
    <s v="Cunninghams"/>
    <x v="0"/>
    <n v="3181"/>
    <n v="3"/>
    <n v="2"/>
    <n v="3"/>
    <n v="1958"/>
    <n v="1995"/>
    <s v="6/21 Wynnstay Rd"/>
    <s v="Prahran"/>
    <s v="Stonnington"/>
    <s v="Southern Metropolitan"/>
    <n v="1"/>
    <n v="2017"/>
  </r>
  <r>
    <d v="2017-01-04T00:00:00"/>
    <n v="1611000"/>
    <x v="0"/>
    <s v="Cunninghams"/>
    <x v="1"/>
    <n v="3144"/>
    <n v="2"/>
    <n v="1"/>
    <n v="2"/>
    <n v="277"/>
    <m/>
    <s v="51 Dixon St"/>
    <s v="Malvern"/>
    <s v="Stonnington"/>
    <s v="Southern Metropolitan"/>
    <n v="1"/>
    <n v="2017"/>
  </r>
  <r>
    <d v="2017-01-04T00:00:00"/>
    <n v="5500000"/>
    <x v="0"/>
    <s v="Cunninghams"/>
    <x v="1"/>
    <n v="3142"/>
    <n v="4"/>
    <n v="4"/>
    <n v="5"/>
    <n v="877"/>
    <n v="1923"/>
    <s v="684 Orrong Rd"/>
    <s v="Toorak"/>
    <s v="Stonnington"/>
    <s v="Southern Metropolitan"/>
    <n v="1"/>
    <n v="2017"/>
  </r>
  <r>
    <d v="2017-01-04T00:00:00"/>
    <n v="2350000"/>
    <x v="0"/>
    <s v="Maxwells"/>
    <x v="1"/>
    <n v="3206"/>
    <n v="3"/>
    <n v="1"/>
    <n v="2"/>
    <n v="277"/>
    <n v="1900"/>
    <s v="198 Page St"/>
    <s v="Middle Park"/>
    <s v="Port Phillip"/>
    <s v="Southern Metropolitan"/>
    <n v="1"/>
    <n v="2017"/>
  </r>
  <r>
    <d v="2017-01-04T00:00:00"/>
    <n v="750000"/>
    <x v="0"/>
    <s v="Metro Ladder"/>
    <x v="0"/>
    <n v="3044"/>
    <n v="3"/>
    <n v="2"/>
    <n v="2"/>
    <n v="540"/>
    <n v="1999"/>
    <s v="282 Cumberland Rd"/>
    <s v="Pascoe Vale"/>
    <s v="Moreland"/>
    <s v="Northern Metropolitan"/>
    <n v="1"/>
    <n v="2017"/>
  </r>
  <r>
    <d v="2017-01-04T00:00:00"/>
    <n v="767000"/>
    <x v="0"/>
    <s v="Metro Ladder"/>
    <x v="1"/>
    <n v="3044"/>
    <n v="3"/>
    <n v="1"/>
    <n v="1"/>
    <n v="505"/>
    <m/>
    <s v="8 Wicklow St"/>
    <s v="Pascoe Vale"/>
    <s v="Moreland"/>
    <s v="Northern Metropolitan"/>
    <n v="1"/>
    <n v="2017"/>
  </r>
  <r>
    <d v="2017-01-04T00:00:00"/>
    <n v="790000"/>
    <x v="2"/>
    <s v="Metro Ladder"/>
    <x v="1"/>
    <n v="3044"/>
    <n v="3"/>
    <n v="3"/>
    <n v="1"/>
    <n v="291"/>
    <n v="2009"/>
    <s v="1/5 Farringdon St"/>
    <s v="Pascoe Vale"/>
    <s v="Moreland"/>
    <s v="Northern Metropolitan"/>
    <n v="1"/>
    <n v="2017"/>
  </r>
  <r>
    <d v="2017-01-04T00:00:00"/>
    <n v="910000"/>
    <x v="0"/>
    <s v="Metro Ladder"/>
    <x v="0"/>
    <n v="3044"/>
    <n v="4"/>
    <n v="2"/>
    <n v="0"/>
    <n v="934"/>
    <m/>
    <s v="73 Park St"/>
    <s v="Pascoe Vale"/>
    <s v="Moreland"/>
    <s v="Northern Metropolitan"/>
    <n v="1"/>
    <n v="2017"/>
  </r>
  <r>
    <d v="2017-01-04T00:00:00"/>
    <n v="1800000"/>
    <x v="0"/>
    <s v="Cunninghams"/>
    <x v="0"/>
    <n v="3056"/>
    <n v="4"/>
    <n v="2"/>
    <n v="3"/>
    <n v="271"/>
    <n v="1900"/>
    <s v="177 Barkly St"/>
    <s v="Brunswick"/>
    <s v="Moreland"/>
    <s v="Northern Metropolitan"/>
    <n v="1"/>
    <n v="2017"/>
  </r>
  <r>
    <d v="2017-01-04T00:00:00"/>
    <n v="395000"/>
    <x v="1"/>
    <s v="Flanders &amp; Fish"/>
    <x v="0"/>
    <n v="3031"/>
    <n v="2"/>
    <n v="1"/>
    <n v="1"/>
    <n v="0"/>
    <n v="1970"/>
    <s v="3/39 Dover St"/>
    <s v="Flemington"/>
    <s v="Moonee Valley"/>
    <s v="Northern Metropolitan"/>
    <n v="1"/>
    <n v="2017"/>
  </r>
  <r>
    <d v="2017-01-04T00:00:00"/>
    <n v="860000"/>
    <x v="0"/>
    <s v="Cunninghams"/>
    <x v="1"/>
    <n v="3031"/>
    <n v="2"/>
    <n v="1"/>
    <n v="0"/>
    <n v="202"/>
    <m/>
    <s v="4 Illawarra Rd"/>
    <s v="Flemington"/>
    <s v="Moonee Valley"/>
    <s v="Northern Metropolitan"/>
    <n v="1"/>
    <n v="2017"/>
  </r>
  <r>
    <d v="2017-01-04T00:00:00"/>
    <n v="890000"/>
    <x v="0"/>
    <s v="Sanders"/>
    <x v="0"/>
    <n v="3032"/>
    <n v="4"/>
    <n v="1"/>
    <n v="1"/>
    <n v="300"/>
    <n v="1890"/>
    <s v="12 Mirams St"/>
    <s v="Ascot Vale"/>
    <s v="Moonee Valley"/>
    <s v="Western Metropolitan"/>
    <n v="1"/>
    <n v="2017"/>
  </r>
  <r>
    <d v="2017-01-04T00:00:00"/>
    <n v="855000"/>
    <x v="1"/>
    <s v="Cunninghams"/>
    <x v="1"/>
    <n v="3166"/>
    <n v="3"/>
    <n v="1"/>
    <n v="2"/>
    <n v="0"/>
    <m/>
    <s v="13/30 Maroo St"/>
    <s v="Hughesdale"/>
    <s v="Monash"/>
    <s v="Southern Metropolitan"/>
    <n v="1"/>
    <n v="2017"/>
  </r>
  <r>
    <d v="2017-01-04T00:00:00"/>
    <n v="1510000"/>
    <x v="0"/>
    <s v="Jones and Jones"/>
    <x v="1"/>
    <n v="3147"/>
    <n v="4"/>
    <n v="2"/>
    <n v="2"/>
    <n v="526"/>
    <m/>
    <s v="4 Peppermint Ct"/>
    <s v="Ashwood"/>
    <s v="Monash"/>
    <s v="Southern Metropolitan"/>
    <n v="1"/>
    <n v="2017"/>
  </r>
  <r>
    <d v="2017-01-04T00:00:00"/>
    <n v="930000"/>
    <x v="0"/>
    <s v="Metro Ladder"/>
    <x v="0"/>
    <n v="3011"/>
    <n v="3"/>
    <n v="1"/>
    <n v="3"/>
    <n v="413"/>
    <m/>
    <s v="11 Commercial Rd"/>
    <s v="Footscray"/>
    <s v="Maribyrnong"/>
    <s v="Western Metropolitan"/>
    <n v="1"/>
    <n v="2017"/>
  </r>
  <r>
    <d v="2017-01-04T00:00:00"/>
    <n v="990000"/>
    <x v="0"/>
    <s v="Maxwells"/>
    <x v="1"/>
    <n v="3011"/>
    <n v="3"/>
    <n v="1"/>
    <n v="0"/>
    <n v="371"/>
    <n v="1910"/>
    <s v="61 Station Rd"/>
    <s v="Seddon"/>
    <s v="Maribyrnong"/>
    <s v="Western Metropolitan"/>
    <n v="1"/>
    <n v="2017"/>
  </r>
  <r>
    <d v="2017-01-04T00:00:00"/>
    <n v="1035000"/>
    <x v="0"/>
    <s v="Maxwells"/>
    <x v="1"/>
    <n v="3013"/>
    <n v="3"/>
    <n v="1"/>
    <n v="2"/>
    <n v="289"/>
    <m/>
    <s v="18 Free St"/>
    <s v="Yarraville"/>
    <s v="Maribyrnong"/>
    <s v="Western Metropolitan"/>
    <n v="1"/>
    <n v="2017"/>
  </r>
  <r>
    <d v="2017-01-04T00:00:00"/>
    <n v="1455000"/>
    <x v="0"/>
    <s v="Maxwells"/>
    <x v="0"/>
    <n v="3011"/>
    <n v="4"/>
    <n v="2"/>
    <n v="3"/>
    <n v="571"/>
    <n v="1920"/>
    <s v="4 webster St"/>
    <s v="Seddon"/>
    <s v="Maribyrnong"/>
    <s v="Western Metropolitan"/>
    <n v="1"/>
    <n v="2017"/>
  </r>
  <r>
    <d v="2017-01-04T00:00:00"/>
    <n v="550000"/>
    <x v="1"/>
    <s v="Flanders &amp; Fish"/>
    <x v="0"/>
    <n v="3162"/>
    <n v="2"/>
    <n v="1"/>
    <n v="1"/>
    <n v="806"/>
    <n v="1960"/>
    <s v="4/14 Briggs St"/>
    <s v="Caulfield"/>
    <s v="Glen Eira"/>
    <s v="Southern Metropolitan"/>
    <n v="1"/>
    <n v="2017"/>
  </r>
  <r>
    <d v="2017-01-04T00:00:00"/>
    <n v="716000"/>
    <x v="1"/>
    <s v="Jones and Jones"/>
    <x v="1"/>
    <n v="3165"/>
    <n v="2"/>
    <n v="1"/>
    <n v="2"/>
    <n v="212"/>
    <m/>
    <s v="4/738 Centre Rd"/>
    <s v="Bentleigh East"/>
    <s v="Glen Eira"/>
    <s v="Southern Metropolitan"/>
    <n v="1"/>
    <n v="2017"/>
  </r>
  <r>
    <d v="2017-01-04T00:00:00"/>
    <n v="1008000"/>
    <x v="1"/>
    <s v="Jones and Jones"/>
    <x v="1"/>
    <n v="3163"/>
    <n v="3"/>
    <n v="2"/>
    <n v="1"/>
    <n v="300"/>
    <n v="1990"/>
    <s v="78b Miller St"/>
    <s v="Carnegie"/>
    <s v="Glen Eira"/>
    <s v="Southern Metropolitan"/>
    <n v="1"/>
    <n v="2017"/>
  </r>
  <r>
    <d v="2017-01-04T00:00:00"/>
    <n v="1960000"/>
    <x v="0"/>
    <s v="Flanders &amp; Fish"/>
    <x v="1"/>
    <n v="3204"/>
    <n v="2"/>
    <n v="1"/>
    <n v="1"/>
    <n v="719"/>
    <m/>
    <s v="21 Tyrone St"/>
    <s v="Ormond"/>
    <s v="Glen Eira"/>
    <s v="Southern Metropolitan"/>
    <n v="1"/>
    <n v="2017"/>
  </r>
  <r>
    <d v="2017-01-04T00:00:00"/>
    <n v="2160000"/>
    <x v="0"/>
    <s v="Cunninghams"/>
    <x v="1"/>
    <n v="3185"/>
    <n v="3"/>
    <n v="1"/>
    <n v="1"/>
    <n v="590"/>
    <m/>
    <s v="1 Bent St"/>
    <s v="Elsternwick"/>
    <s v="Glen Eira"/>
    <s v="Southern Metropolitan"/>
    <n v="1"/>
    <n v="2017"/>
  </r>
  <r>
    <d v="2017-01-04T00:00:00"/>
    <n v="2830000"/>
    <x v="0"/>
    <s v="Flanders &amp; Fish"/>
    <x v="1"/>
    <n v="3161"/>
    <n v="4"/>
    <n v="2"/>
    <n v="2"/>
    <n v="723"/>
    <m/>
    <s v="28 Wanda Rd"/>
    <s v="Caulfield North"/>
    <s v="Glen Eira"/>
    <s v="Southern Metropolitan"/>
    <n v="1"/>
    <n v="2017"/>
  </r>
  <r>
    <d v="2017-01-04T00:00:00"/>
    <n v="328000"/>
    <x v="1"/>
    <s v="Jones and Jones"/>
    <x v="1"/>
    <n v="3146"/>
    <n v="1"/>
    <n v="1"/>
    <n v="0"/>
    <n v="0"/>
    <m/>
    <s v="6/219 Burke Rd"/>
    <s v="Glen Iris"/>
    <s v="Boroondara"/>
    <s v="Southern Metropolitan"/>
    <n v="1"/>
    <n v="2017"/>
  </r>
  <r>
    <d v="2017-01-04T00:00:00"/>
    <n v="525000"/>
    <x v="1"/>
    <s v="Cunninghams"/>
    <x v="1"/>
    <n v="3122"/>
    <n v="2"/>
    <n v="1"/>
    <n v="1"/>
    <n v="0"/>
    <m/>
    <s v="13/177 Power St"/>
    <s v="Hawthorn"/>
    <s v="Boroondara"/>
    <s v="Southern Metropolitan"/>
    <n v="1"/>
    <n v="2017"/>
  </r>
  <r>
    <d v="2017-01-04T00:00:00"/>
    <n v="1337000"/>
    <x v="0"/>
    <s v="Jones and Jones"/>
    <x v="1"/>
    <n v="3147"/>
    <n v="3"/>
    <n v="1"/>
    <n v="2"/>
    <n v="583"/>
    <n v="1950"/>
    <s v="5 Nicholas St"/>
    <s v="Ashburton"/>
    <s v="Boroondara"/>
    <s v="Southern Metropolitan"/>
    <n v="1"/>
    <n v="2017"/>
  </r>
  <r>
    <d v="2017-01-04T00:00:00"/>
    <n v="1367000"/>
    <x v="2"/>
    <s v="Jones and Jones"/>
    <x v="1"/>
    <n v="3103"/>
    <n v="3"/>
    <n v="2"/>
    <n v="2"/>
    <n v="219"/>
    <n v="2003"/>
    <s v="3/3 Iramoo St"/>
    <s v="Balwyn"/>
    <s v="Boroondara"/>
    <s v="Southern Metropolitan"/>
    <n v="1"/>
    <n v="2017"/>
  </r>
  <r>
    <d v="2017-01-04T00:00:00"/>
    <n v="1650000"/>
    <x v="0"/>
    <s v="Cunninghams"/>
    <x v="1"/>
    <n v="3124"/>
    <n v="3"/>
    <n v="2"/>
    <n v="2"/>
    <n v="305"/>
    <n v="1998"/>
    <s v="3/107 Wattle Valley Rd"/>
    <s v="Camberwell"/>
    <s v="Boroondara"/>
    <s v="Southern Metropolitan"/>
    <n v="1"/>
    <n v="2017"/>
  </r>
  <r>
    <d v="2017-01-04T00:00:00"/>
    <n v="1668000"/>
    <x v="0"/>
    <s v="Jones and Jones"/>
    <x v="1"/>
    <n v="3101"/>
    <n v="3"/>
    <n v="2"/>
    <n v="2"/>
    <n v="289"/>
    <m/>
    <s v="47 Brougham St"/>
    <s v="Kew"/>
    <s v="Boroondara"/>
    <s v="Southern Metropolitan"/>
    <n v="1"/>
    <n v="2017"/>
  </r>
  <r>
    <d v="2017-01-04T00:00:00"/>
    <n v="2625000"/>
    <x v="0"/>
    <s v="Cunninghams"/>
    <x v="0"/>
    <n v="3101"/>
    <n v="4"/>
    <n v="2"/>
    <n v="2"/>
    <n v="717"/>
    <n v="1890"/>
    <s v="176 Cotham Rd"/>
    <s v="Kew"/>
    <s v="Boroondara"/>
    <s v="Southern Metropolitan"/>
    <n v="1"/>
    <n v="2017"/>
  </r>
  <r>
    <d v="2017-01-04T00:00:00"/>
    <n v="691000"/>
    <x v="1"/>
    <s v="Jones and Jones"/>
    <x v="1"/>
    <n v="3188"/>
    <n v="2"/>
    <n v="1"/>
    <n v="1"/>
    <n v="0"/>
    <m/>
    <s v="5/46 Fewster Rd"/>
    <s v="Hampton"/>
    <s v="Bayside"/>
    <s v="Southern Metropolitan"/>
    <n v="1"/>
    <n v="2017"/>
  </r>
  <r>
    <d v="2017-01-04T00:00:00"/>
    <n v="780000"/>
    <x v="1"/>
    <s v="Property Barons"/>
    <x v="1"/>
    <n v="3084"/>
    <n v="3"/>
    <n v="1"/>
    <n v="2"/>
    <n v="239"/>
    <m/>
    <s v="4/37 Grandview Gr"/>
    <s v="Rosanna"/>
    <s v="Banyule"/>
    <s v="Eastern Metropolitan"/>
    <n v="1"/>
    <n v="2017"/>
  </r>
  <r>
    <d v="2017-01-04T00:00:00"/>
    <n v="1605000"/>
    <x v="0"/>
    <s v="Cunninghams"/>
    <x v="1"/>
    <n v="3079"/>
    <n v="3"/>
    <n v="2"/>
    <n v="2"/>
    <n v="608"/>
    <n v="1920"/>
    <s v="10 Abbotsford Gr"/>
    <s v="Ivanhoe"/>
    <s v="Banyule"/>
    <s v="Eastern Metropolitan"/>
    <n v="1"/>
    <n v="2017"/>
  </r>
  <r>
    <d v="2017-01-05T00:00:00"/>
    <n v="860000"/>
    <x v="0"/>
    <s v="Cunninghams"/>
    <x v="1"/>
    <n v="3121"/>
    <n v="2"/>
    <n v="2"/>
    <n v="0"/>
    <n v="74"/>
    <n v="2000"/>
    <s v="42 Hunter St"/>
    <s v="Richmond"/>
    <s v="Yarra"/>
    <s v="Northern Metropolitan"/>
    <n v="1"/>
    <n v="2017"/>
  </r>
  <r>
    <d v="2017-01-05T00:00:00"/>
    <n v="947500"/>
    <x v="0"/>
    <s v="Cunninghams"/>
    <x v="1"/>
    <n v="3065"/>
    <n v="1"/>
    <n v="1"/>
    <n v="0"/>
    <n v="87"/>
    <n v="1980"/>
    <s v="199 Moor St"/>
    <s v="Fitzroy"/>
    <s v="Yarra"/>
    <s v="Northern Metropolitan"/>
    <n v="1"/>
    <n v="2017"/>
  </r>
  <r>
    <d v="2017-01-05T00:00:00"/>
    <n v="1220000"/>
    <x v="0"/>
    <s v="Cunninghams"/>
    <x v="1"/>
    <n v="3121"/>
    <n v="2"/>
    <n v="1"/>
    <n v="1"/>
    <n v="80"/>
    <m/>
    <s v="47 Lord St"/>
    <s v="Richmond"/>
    <s v="Yarra"/>
    <s v="Northern Metropolitan"/>
    <n v="1"/>
    <n v="2017"/>
  </r>
  <r>
    <d v="2017-01-05T00:00:00"/>
    <n v="541000"/>
    <x v="1"/>
    <s v="Jones and Jones"/>
    <x v="1"/>
    <n v="3142"/>
    <n v="1"/>
    <n v="1"/>
    <n v="1"/>
    <n v="0"/>
    <n v="1970"/>
    <s v="7/36 Grange Rd"/>
    <s v="Toorak"/>
    <s v="Stonnington"/>
    <s v="Southern Metropolitan"/>
    <n v="1"/>
    <n v="2017"/>
  </r>
  <r>
    <d v="2017-01-05T00:00:00"/>
    <n v="1045000"/>
    <x v="0"/>
    <s v="Cunninghams"/>
    <x v="1"/>
    <n v="3181"/>
    <n v="2"/>
    <n v="1"/>
    <n v="2"/>
    <n v="118"/>
    <n v="1993"/>
    <s v="54a Hornby St"/>
    <s v="Windsor"/>
    <s v="Stonnington"/>
    <s v="Southern Metropolitan"/>
    <n v="1"/>
    <n v="2017"/>
  </r>
  <r>
    <d v="2017-01-05T00:00:00"/>
    <n v="1300000"/>
    <x v="0"/>
    <s v="Flanders &amp; Fish"/>
    <x v="0"/>
    <n v="3142"/>
    <n v="2"/>
    <n v="1"/>
    <n v="0"/>
    <n v="338"/>
    <m/>
    <s v="13 Ruabon Rd"/>
    <s v="Toorak"/>
    <s v="Stonnington"/>
    <s v="Southern Metropolitan"/>
    <n v="1"/>
    <n v="2017"/>
  </r>
  <r>
    <d v="2017-01-05T00:00:00"/>
    <n v="1435000"/>
    <x v="0"/>
    <s v="Jones and Jones"/>
    <x v="0"/>
    <n v="3143"/>
    <n v="1"/>
    <n v="2"/>
    <n v="1"/>
    <n v="144"/>
    <n v="1900"/>
    <s v="10 William St"/>
    <s v="Armadale"/>
    <s v="Stonnington"/>
    <s v="Southern Metropolitan"/>
    <n v="1"/>
    <n v="2017"/>
  </r>
  <r>
    <d v="2017-01-05T00:00:00"/>
    <n v="1590000"/>
    <x v="0"/>
    <s v="Cunninghams"/>
    <x v="1"/>
    <n v="3181"/>
    <n v="2"/>
    <n v="1"/>
    <n v="2"/>
    <n v="308"/>
    <n v="1930"/>
    <s v="57 Clarke St"/>
    <s v="Prahran"/>
    <s v="Stonnington"/>
    <s v="Southern Metropolitan"/>
    <n v="1"/>
    <n v="2017"/>
  </r>
  <r>
    <d v="2017-01-05T00:00:00"/>
    <n v="2430000"/>
    <x v="0"/>
    <s v="Cunninghams"/>
    <x v="1"/>
    <n v="3141"/>
    <n v="2"/>
    <n v="1"/>
    <n v="2"/>
    <n v="367"/>
    <n v="1985"/>
    <s v="20 Fawkner St"/>
    <s v="South Yarra"/>
    <s v="Stonnington"/>
    <s v="Southern Metropolitan"/>
    <n v="1"/>
    <n v="2017"/>
  </r>
  <r>
    <d v="2017-01-05T00:00:00"/>
    <n v="1150000"/>
    <x v="0"/>
    <s v="Cunninghams"/>
    <x v="1"/>
    <n v="3207"/>
    <n v="3"/>
    <n v="2"/>
    <n v="1"/>
    <n v="0"/>
    <n v="1990"/>
    <s v="40 Nelson St"/>
    <s v="Port Melbourne"/>
    <s v="Port Phillip"/>
    <s v="Southern Metropolitan"/>
    <n v="1"/>
    <n v="2017"/>
  </r>
  <r>
    <d v="2017-01-05T00:00:00"/>
    <n v="1125000"/>
    <x v="0"/>
    <s v="Melbourne Homes"/>
    <x v="1"/>
    <n v="3057"/>
    <n v="3"/>
    <n v="1"/>
    <n v="2"/>
    <n v="369"/>
    <m/>
    <s v="189 Glenlyon Rd"/>
    <s v="Brunswick East"/>
    <s v="Moreland"/>
    <s v="Northern Metropolitan"/>
    <n v="1"/>
    <n v="2017"/>
  </r>
  <r>
    <d v="2017-01-05T00:00:00"/>
    <n v="1135000"/>
    <x v="0"/>
    <s v="Property Barons"/>
    <x v="1"/>
    <n v="3056"/>
    <n v="3"/>
    <n v="1"/>
    <n v="1"/>
    <n v="438"/>
    <m/>
    <s v="391 Brunswick Rd"/>
    <s v="Brunswick"/>
    <s v="Moreland"/>
    <s v="Northern Metropolitan"/>
    <n v="1"/>
    <n v="2017"/>
  </r>
  <r>
    <d v="2017-01-05T00:00:00"/>
    <n v="1310000"/>
    <x v="0"/>
    <s v="Cunninghams"/>
    <x v="1"/>
    <n v="3057"/>
    <n v="3"/>
    <n v="1"/>
    <n v="2"/>
    <n v="456"/>
    <n v="1950"/>
    <s v="10 Harrison St"/>
    <s v="Brunswick East"/>
    <s v="Moreland"/>
    <s v="Northern Metropolitan"/>
    <n v="1"/>
    <n v="2017"/>
  </r>
  <r>
    <d v="2017-01-05T00:00:00"/>
    <n v="1042500"/>
    <x v="2"/>
    <s v="Jones and Jones"/>
    <x v="1"/>
    <n v="3148"/>
    <n v="4"/>
    <n v="3"/>
    <n v="2"/>
    <n v="209"/>
    <n v="2016"/>
    <s v="2/12 Moorong St"/>
    <s v="Chadstone"/>
    <s v="Monash"/>
    <s v="Southern Metropolitan"/>
    <n v="1"/>
    <n v="2017"/>
  </r>
  <r>
    <d v="2017-01-05T00:00:00"/>
    <n v="1337000"/>
    <x v="0"/>
    <s v="Cunninghams"/>
    <x v="1"/>
    <n v="3166"/>
    <n v="4"/>
    <n v="1"/>
    <n v="2"/>
    <n v="696"/>
    <n v="1930"/>
    <s v="22 Skipton Rd"/>
    <s v="Hughesdale"/>
    <s v="Monash"/>
    <s v="Southern Metropolitan"/>
    <n v="1"/>
    <n v="2017"/>
  </r>
  <r>
    <d v="2017-01-05T00:00:00"/>
    <n v="365000"/>
    <x v="1"/>
    <s v="Maxwells"/>
    <x v="0"/>
    <n v="3031"/>
    <n v="1"/>
    <n v="1"/>
    <n v="1"/>
    <n v="0"/>
    <n v="2012"/>
    <s v="114/71 Henry St"/>
    <s v="Kensington"/>
    <s v="Melbourne"/>
    <s v="Northern Metropolitan"/>
    <n v="1"/>
    <n v="2017"/>
  </r>
  <r>
    <d v="2017-01-05T00:00:00"/>
    <n v="1011000"/>
    <x v="2"/>
    <s v="Sanders"/>
    <x v="1"/>
    <n v="3032"/>
    <n v="3"/>
    <n v="2"/>
    <n v="2"/>
    <n v="225"/>
    <m/>
    <s v="455 Gordon St"/>
    <s v="Maribyrnong"/>
    <s v="Maribyrnong"/>
    <s v="Western Metropolitan"/>
    <n v="1"/>
    <n v="2017"/>
  </r>
  <r>
    <d v="2017-01-05T00:00:00"/>
    <n v="962000"/>
    <x v="0"/>
    <s v="Jones and Jones"/>
    <x v="1"/>
    <n v="3015"/>
    <n v="2"/>
    <n v="1"/>
    <n v="1"/>
    <n v="402"/>
    <n v="1920"/>
    <s v="22 Mirls St"/>
    <s v="Newport"/>
    <s v="Hobsons Bay"/>
    <s v="Western Metropolitan"/>
    <n v="1"/>
    <n v="2017"/>
  </r>
  <r>
    <d v="2017-01-05T00:00:00"/>
    <n v="980000"/>
    <x v="0"/>
    <s v="Property Barons"/>
    <x v="1"/>
    <n v="3018"/>
    <n v="3"/>
    <n v="1"/>
    <n v="2"/>
    <n v="724"/>
    <m/>
    <s v="4 Boyd St"/>
    <s v="Altona"/>
    <s v="Hobsons Bay"/>
    <s v="Western Metropolitan"/>
    <n v="1"/>
    <n v="2017"/>
  </r>
  <r>
    <d v="2017-01-05T00:00:00"/>
    <n v="1655000"/>
    <x v="0"/>
    <s v="Cunninghams"/>
    <x v="0"/>
    <n v="3163"/>
    <n v="4"/>
    <n v="2"/>
    <n v="2"/>
    <n v="595"/>
    <n v="1915"/>
    <s v="73 Truganini Rd"/>
    <s v="Carnegie"/>
    <s v="Glen Eira"/>
    <s v="Southern Metropolitan"/>
    <n v="1"/>
    <n v="2017"/>
  </r>
  <r>
    <d v="2017-01-05T00:00:00"/>
    <n v="491000"/>
    <x v="1"/>
    <s v="Cunninghams"/>
    <x v="1"/>
    <n v="3073"/>
    <n v="2"/>
    <n v="1"/>
    <n v="1"/>
    <n v="168"/>
    <n v="1970"/>
    <s v="1/35 George St"/>
    <s v="Reservoir"/>
    <s v="Darebin"/>
    <s v="Northern Metropolitan"/>
    <n v="1"/>
    <n v="2017"/>
  </r>
  <r>
    <d v="2017-01-05T00:00:00"/>
    <n v="700000"/>
    <x v="0"/>
    <s v="Best Bricks"/>
    <x v="0"/>
    <n v="3071"/>
    <n v="2"/>
    <n v="1"/>
    <n v="1"/>
    <n v="139"/>
    <m/>
    <s v="19 Hobson St"/>
    <s v="Thornbury"/>
    <s v="Darebin"/>
    <s v="Northern Metropolitan"/>
    <n v="1"/>
    <n v="2017"/>
  </r>
  <r>
    <d v="2017-01-05T00:00:00"/>
    <n v="772000"/>
    <x v="0"/>
    <s v="Cunninghams"/>
    <x v="1"/>
    <n v="3073"/>
    <n v="2"/>
    <n v="1"/>
    <n v="1"/>
    <n v="0"/>
    <m/>
    <s v="103 McMahon Rd"/>
    <s v="Reservoir"/>
    <s v="Darebin"/>
    <s v="Northern Metropolitan"/>
    <n v="1"/>
    <n v="2017"/>
  </r>
  <r>
    <d v="2017-01-05T00:00:00"/>
    <n v="1427000"/>
    <x v="0"/>
    <s v="Cunninghams"/>
    <x v="1"/>
    <n v="3071"/>
    <n v="3"/>
    <n v="1"/>
    <n v="1"/>
    <n v="275"/>
    <n v="1920"/>
    <s v="152 Gooch St"/>
    <s v="Thornbury"/>
    <s v="Darebin"/>
    <s v="Northern Metropolitan"/>
    <n v="1"/>
    <n v="2017"/>
  </r>
  <r>
    <d v="2017-01-05T00:00:00"/>
    <n v="1830000"/>
    <x v="0"/>
    <s v="Cunninghams"/>
    <x v="1"/>
    <n v="3078"/>
    <n v="4"/>
    <n v="2"/>
    <n v="2"/>
    <n v="606"/>
    <n v="1970"/>
    <s v="10 Bennett St"/>
    <s v="Alphington"/>
    <s v="Darebin"/>
    <s v="Northern Metropolitan"/>
    <n v="1"/>
    <n v="2017"/>
  </r>
  <r>
    <d v="2017-01-05T00:00:00"/>
    <n v="501000"/>
    <x v="1"/>
    <s v="Property Barons"/>
    <x v="1"/>
    <n v="3042"/>
    <n v="3"/>
    <n v="1"/>
    <n v="1"/>
    <n v="255"/>
    <n v="1991"/>
    <s v="2/90 Victory St"/>
    <s v="Keilor Park"/>
    <s v="Brimbank"/>
    <s v="Western Metropolitan"/>
    <n v="1"/>
    <n v="2017"/>
  </r>
  <r>
    <d v="2017-01-05T00:00:00"/>
    <n v="1500000"/>
    <x v="0"/>
    <s v="Zimmerman"/>
    <x v="1"/>
    <n v="3146"/>
    <n v="3"/>
    <n v="1"/>
    <n v="3"/>
    <n v="401"/>
    <n v="1935"/>
    <s v="8 Rix St"/>
    <s v="Glen Iris"/>
    <s v="Boroondara"/>
    <s v="Southern Metropolitan"/>
    <n v="1"/>
    <n v="2017"/>
  </r>
  <r>
    <d v="2017-01-05T00:00:00"/>
    <n v="1960000"/>
    <x v="0"/>
    <s v="Cunninghams"/>
    <x v="1"/>
    <n v="3127"/>
    <n v="3"/>
    <n v="2"/>
    <n v="2"/>
    <n v="585"/>
    <n v="1930"/>
    <s v="16 Banool Rd"/>
    <s v="Surrey Hills"/>
    <s v="Boroondara"/>
    <s v="Southern Metropolitan"/>
    <n v="1"/>
    <n v="2017"/>
  </r>
  <r>
    <d v="2017-01-05T00:00:00"/>
    <n v="2590000"/>
    <x v="0"/>
    <s v="Cunninghams"/>
    <x v="1"/>
    <n v="3101"/>
    <n v="4"/>
    <n v="2"/>
    <n v="2"/>
    <n v="660"/>
    <n v="1928"/>
    <s v="30 College Pde"/>
    <s v="Kew"/>
    <s v="Boroondara"/>
    <s v="Southern Metropolitan"/>
    <n v="1"/>
    <n v="2017"/>
  </r>
  <r>
    <d v="2017-01-05T00:00:00"/>
    <n v="652000"/>
    <x v="0"/>
    <s v="Property Barons"/>
    <x v="1"/>
    <n v="3081"/>
    <n v="3"/>
    <n v="1"/>
    <n v="0"/>
    <n v="589"/>
    <m/>
    <s v="290 Oriel Rd"/>
    <s v="Heidelberg West"/>
    <s v="Banyule"/>
    <s v="Eastern Metropolitan"/>
    <n v="1"/>
    <n v="2017"/>
  </r>
  <r>
    <d v="2017-01-06T00:00:00"/>
    <n v="602000"/>
    <x v="1"/>
    <s v="Jones and Jones"/>
    <x v="1"/>
    <n v="3078"/>
    <n v="2"/>
    <n v="1"/>
    <n v="1"/>
    <n v="0"/>
    <n v="2013"/>
    <s v="20/262 Heidelberg Rd"/>
    <s v="Fairfield"/>
    <s v="Yarra"/>
    <s v="Northern Metropolitan"/>
    <n v="1"/>
    <n v="2017"/>
  </r>
  <r>
    <d v="2017-01-06T00:00:00"/>
    <n v="885000"/>
    <x v="0"/>
    <s v="Cunninghams"/>
    <x v="1"/>
    <n v="3054"/>
    <n v="1"/>
    <n v="1"/>
    <n v="0"/>
    <n v="93"/>
    <m/>
    <s v="119 Curtain St"/>
    <s v="Carlton North"/>
    <s v="Yarra"/>
    <s v="Northern Metropolitan"/>
    <n v="1"/>
    <n v="2017"/>
  </r>
  <r>
    <d v="2017-01-06T00:00:00"/>
    <n v="931000"/>
    <x v="1"/>
    <s v="Cunninghams"/>
    <x v="1"/>
    <n v="3121"/>
    <n v="3"/>
    <n v="2"/>
    <n v="2"/>
    <n v="0"/>
    <m/>
    <s v="16/10 Elaine Ct"/>
    <s v="Richmond"/>
    <s v="Yarra"/>
    <s v="Northern Metropolitan"/>
    <n v="1"/>
    <n v="2017"/>
  </r>
  <r>
    <d v="2017-01-06T00:00:00"/>
    <n v="1520000"/>
    <x v="2"/>
    <s v="Jones and Jones"/>
    <x v="1"/>
    <n v="3065"/>
    <n v="3"/>
    <n v="2"/>
    <n v="2"/>
    <n v="0"/>
    <m/>
    <s v="1/59 Leicester St"/>
    <s v="Fitzroy"/>
    <s v="Yarra"/>
    <s v="Northern Metropolitan"/>
    <n v="1"/>
    <n v="2017"/>
  </r>
  <r>
    <d v="2017-01-06T00:00:00"/>
    <n v="450000"/>
    <x v="1"/>
    <s v="Maxwells"/>
    <x v="1"/>
    <n v="3141"/>
    <n v="1"/>
    <n v="1"/>
    <n v="1"/>
    <n v="0"/>
    <n v="2013"/>
    <s v="407/57 Toorak Rd"/>
    <s v="South Yarra"/>
    <s v="Stonnington"/>
    <s v="Southern Metropolitan"/>
    <n v="1"/>
    <n v="2017"/>
  </r>
  <r>
    <d v="2017-01-06T00:00:00"/>
    <n v="710000"/>
    <x v="1"/>
    <s v="Jones and Jones"/>
    <x v="1"/>
    <n v="3143"/>
    <n v="2"/>
    <n v="1"/>
    <n v="1"/>
    <n v="2471"/>
    <n v="1970"/>
    <s v="10/51 Armadale St"/>
    <s v="Armadale"/>
    <s v="Stonnington"/>
    <s v="Southern Metropolitan"/>
    <n v="1"/>
    <n v="2017"/>
  </r>
  <r>
    <d v="2017-01-06T00:00:00"/>
    <n v="400000"/>
    <x v="1"/>
    <s v="Zimmerman"/>
    <x v="1"/>
    <n v="3206"/>
    <n v="1"/>
    <n v="1"/>
    <n v="1"/>
    <n v="0"/>
    <m/>
    <s v="5/143 Canterbury Rd"/>
    <s v="Middle Park"/>
    <s v="Port Phillip"/>
    <s v="Southern Metropolitan"/>
    <n v="1"/>
    <n v="2017"/>
  </r>
  <r>
    <d v="2017-01-06T00:00:00"/>
    <n v="500000"/>
    <x v="1"/>
    <s v="Melbourne Homes"/>
    <x v="1"/>
    <n v="3182"/>
    <n v="2"/>
    <n v="1"/>
    <n v="1"/>
    <n v="5530"/>
    <n v="2001"/>
    <s v="10/352 Canterbury Rd"/>
    <s v="St Kilda"/>
    <s v="Port Phillip"/>
    <s v="Southern Metropolitan"/>
    <n v="1"/>
    <n v="2017"/>
  </r>
  <r>
    <d v="2017-01-06T00:00:00"/>
    <n v="2000000"/>
    <x v="0"/>
    <s v="Flanders &amp; Fish"/>
    <x v="0"/>
    <n v="3182"/>
    <n v="4"/>
    <n v="2"/>
    <n v="3"/>
    <n v="420"/>
    <n v="1910"/>
    <s v="48 Greeves St"/>
    <s v="St Kilda"/>
    <s v="Port Phillip"/>
    <s v="Southern Metropolitan"/>
    <n v="1"/>
    <n v="2017"/>
  </r>
  <r>
    <d v="2017-01-06T00:00:00"/>
    <n v="3705000"/>
    <x v="0"/>
    <s v="Sanders"/>
    <x v="1"/>
    <n v="3207"/>
    <n v="3"/>
    <n v="2"/>
    <n v="2"/>
    <n v="214"/>
    <n v="2014"/>
    <s v="126 Heath St"/>
    <s v="Port Melbourne"/>
    <s v="Port Phillip"/>
    <s v="Southern Metropolitan"/>
    <n v="1"/>
    <n v="2017"/>
  </r>
  <r>
    <d v="2017-01-06T00:00:00"/>
    <n v="1170000"/>
    <x v="0"/>
    <s v="Cunninghams"/>
    <x v="1"/>
    <n v="3057"/>
    <n v="3"/>
    <n v="2"/>
    <n v="0"/>
    <n v="185"/>
    <n v="1998"/>
    <s v="202b Edward St"/>
    <s v="Brunswick East"/>
    <s v="Moreland"/>
    <s v="Northern Metropolitan"/>
    <n v="1"/>
    <n v="2017"/>
  </r>
  <r>
    <d v="2017-01-06T00:00:00"/>
    <n v="816000"/>
    <x v="0"/>
    <s v="Property Barons"/>
    <x v="1"/>
    <n v="3033"/>
    <n v="4"/>
    <n v="2"/>
    <n v="1"/>
    <n v="540"/>
    <n v="1978"/>
    <s v="15 Viewbank Dr"/>
    <s v="Keilor East"/>
    <s v="Moonee Valley"/>
    <s v="Western Metropolitan"/>
    <n v="1"/>
    <n v="2017"/>
  </r>
  <r>
    <d v="2017-01-06T00:00:00"/>
    <n v="980000"/>
    <x v="2"/>
    <s v="Cunninghams"/>
    <x v="0"/>
    <n v="3039"/>
    <n v="5"/>
    <n v="2"/>
    <n v="2"/>
    <n v="207"/>
    <n v="2004"/>
    <s v="18A Fanny St"/>
    <s v="Moonee Ponds"/>
    <s v="Moonee Valley"/>
    <s v="Western Metropolitan"/>
    <n v="1"/>
    <n v="2017"/>
  </r>
  <r>
    <d v="2017-01-06T00:00:00"/>
    <n v="1360000"/>
    <x v="0"/>
    <s v="Cunninghams"/>
    <x v="1"/>
    <n v="3041"/>
    <n v="5"/>
    <n v="3"/>
    <n v="2"/>
    <n v="463"/>
    <n v="1930"/>
    <s v="64 Kerferd St"/>
    <s v="Essendon North"/>
    <s v="Moonee Valley"/>
    <s v="Western Metropolitan"/>
    <n v="1"/>
    <n v="2017"/>
  </r>
  <r>
    <d v="2017-01-06T00:00:00"/>
    <n v="700000"/>
    <x v="2"/>
    <s v="Metro Ladder"/>
    <x v="1"/>
    <n v="3147"/>
    <n v="2"/>
    <n v="1"/>
    <n v="2"/>
    <n v="367"/>
    <n v="1970"/>
    <s v="1/7 Farmer St"/>
    <s v="Ashwood"/>
    <s v="Monash"/>
    <s v="Southern Metropolitan"/>
    <n v="1"/>
    <n v="2017"/>
  </r>
  <r>
    <d v="2017-01-06T00:00:00"/>
    <n v="900500"/>
    <x v="2"/>
    <s v="Jones and Jones"/>
    <x v="1"/>
    <n v="3147"/>
    <n v="3"/>
    <n v="2"/>
    <n v="2"/>
    <n v="256"/>
    <n v="2012"/>
    <s v="1/16 Raymond St"/>
    <s v="Ashwood"/>
    <s v="Monash"/>
    <s v="Southern Metropolitan"/>
    <n v="1"/>
    <n v="2017"/>
  </r>
  <r>
    <d v="2017-01-06T00:00:00"/>
    <n v="1100000"/>
    <x v="0"/>
    <s v="Metro Ladder"/>
    <x v="0"/>
    <n v="3147"/>
    <n v="4"/>
    <n v="2"/>
    <n v="2"/>
    <n v="803"/>
    <n v="1970"/>
    <s v="95 Huntingdale Rd"/>
    <s v="Ashwood"/>
    <s v="Monash"/>
    <s v="Southern Metropolitan"/>
    <n v="1"/>
    <n v="2017"/>
  </r>
  <r>
    <d v="2017-01-06T00:00:00"/>
    <n v="1270000"/>
    <x v="0"/>
    <s v="Jones and Jones"/>
    <x v="0"/>
    <n v="3147"/>
    <n v="4"/>
    <n v="2"/>
    <n v="1"/>
    <n v="724"/>
    <m/>
    <s v="10 Maroondah Rd"/>
    <s v="Ashwood"/>
    <s v="Monash"/>
    <s v="Southern Metropolitan"/>
    <n v="1"/>
    <n v="2017"/>
  </r>
  <r>
    <d v="2017-01-06T00:00:00"/>
    <n v="227000"/>
    <x v="1"/>
    <s v="Metro Ladder"/>
    <x v="1"/>
    <n v="3011"/>
    <n v="1"/>
    <n v="1"/>
    <n v="1"/>
    <n v="0"/>
    <n v="1970"/>
    <s v="1/3 Eldridge St"/>
    <s v="Footscray"/>
    <s v="Maribyrnong"/>
    <s v="Western Metropolitan"/>
    <n v="1"/>
    <n v="2017"/>
  </r>
  <r>
    <d v="2017-01-06T00:00:00"/>
    <n v="456000"/>
    <x v="0"/>
    <s v="Sanders"/>
    <x v="0"/>
    <n v="3032"/>
    <n v="3"/>
    <n v="2"/>
    <n v="2"/>
    <n v="4977"/>
    <n v="2005"/>
    <s v="23/4 Wests Rd"/>
    <s v="Maribyrnong"/>
    <s v="Maribyrnong"/>
    <s v="Western Metropolitan"/>
    <n v="1"/>
    <n v="2017"/>
  </r>
  <r>
    <d v="2017-01-06T00:00:00"/>
    <n v="775000"/>
    <x v="0"/>
    <s v="Maxwells"/>
    <x v="0"/>
    <n v="3011"/>
    <n v="3"/>
    <n v="2"/>
    <n v="1"/>
    <n v="197"/>
    <m/>
    <s v="84 Victoria St"/>
    <s v="Footscray"/>
    <s v="Maribyrnong"/>
    <s v="Western Metropolitan"/>
    <n v="1"/>
    <n v="2017"/>
  </r>
  <r>
    <d v="2017-01-06T00:00:00"/>
    <n v="1075000"/>
    <x v="0"/>
    <s v="Jones and Jones"/>
    <x v="1"/>
    <n v="3105"/>
    <n v="3"/>
    <n v="1"/>
    <n v="1"/>
    <n v="604"/>
    <n v="1960"/>
    <s v="14 Kandanga Gr"/>
    <s v="Bulleen"/>
    <s v="Manningham"/>
    <s v="Eastern Metropolitan"/>
    <n v="1"/>
    <n v="2017"/>
  </r>
  <r>
    <d v="2017-01-06T00:00:00"/>
    <n v="1460800"/>
    <x v="0"/>
    <s v="Jones and Jones"/>
    <x v="0"/>
    <n v="3108"/>
    <n v="4"/>
    <n v="3"/>
    <n v="2"/>
    <n v="654"/>
    <n v="1970"/>
    <s v="7 Reddan Ct"/>
    <s v="Doncaster"/>
    <s v="Manningham"/>
    <s v="Eastern Metropolitan"/>
    <n v="1"/>
    <n v="2017"/>
  </r>
  <r>
    <d v="2017-01-06T00:00:00"/>
    <n v="1490000"/>
    <x v="0"/>
    <s v="Flanders &amp; Fish"/>
    <x v="1"/>
    <n v="3105"/>
    <n v="5"/>
    <n v="3"/>
    <n v="2"/>
    <n v="796"/>
    <n v="1975"/>
    <s v="9 Albany Pl"/>
    <s v="Bulleen"/>
    <s v="Manningham"/>
    <s v="Eastern Metropolitan"/>
    <n v="1"/>
    <n v="2017"/>
  </r>
  <r>
    <d v="2017-01-06T00:00:00"/>
    <n v="580000"/>
    <x v="1"/>
    <s v="Property Barons"/>
    <x v="1"/>
    <n v="3018"/>
    <n v="2"/>
    <n v="1"/>
    <n v="1"/>
    <n v="225"/>
    <n v="1988"/>
    <s v="1/136 Queen St"/>
    <s v="Altona"/>
    <s v="Hobsons Bay"/>
    <s v="Western Metropolitan"/>
    <n v="1"/>
    <n v="2017"/>
  </r>
  <r>
    <d v="2017-01-06T00:00:00"/>
    <n v="875000"/>
    <x v="0"/>
    <s v="Maxwells"/>
    <x v="0"/>
    <n v="3025"/>
    <n v="4"/>
    <n v="1"/>
    <n v="4"/>
    <n v="559"/>
    <n v="1965"/>
    <s v="25 Allan St"/>
    <s v="Altona North"/>
    <s v="Hobsons Bay"/>
    <s v="Western Metropolitan"/>
    <n v="1"/>
    <n v="2017"/>
  </r>
  <r>
    <d v="2017-01-06T00:00:00"/>
    <n v="1262000"/>
    <x v="0"/>
    <s v="Melbourne Homes"/>
    <x v="1"/>
    <n v="3016"/>
    <n v="3"/>
    <n v="2"/>
    <n v="2"/>
    <n v="204"/>
    <m/>
    <s v="26A Macquarie St"/>
    <s v="Williamstown"/>
    <s v="Hobsons Bay"/>
    <s v="Western Metropolitan"/>
    <n v="1"/>
    <n v="2017"/>
  </r>
  <r>
    <d v="2017-01-06T00:00:00"/>
    <n v="1440000"/>
    <x v="0"/>
    <s v="Melbourne Homes"/>
    <x v="0"/>
    <n v="3016"/>
    <n v="4"/>
    <n v="3"/>
    <n v="4"/>
    <n v="672"/>
    <m/>
    <s v="26 Walter St"/>
    <s v="Williamstown North"/>
    <s v="Hobsons Bay"/>
    <s v="Western Metropolitan"/>
    <n v="1"/>
    <n v="2017"/>
  </r>
  <r>
    <d v="2017-01-06T00:00:00"/>
    <n v="1293000"/>
    <x v="0"/>
    <s v="Jones and Jones"/>
    <x v="1"/>
    <n v="3204"/>
    <n v="3"/>
    <n v="1"/>
    <n v="1"/>
    <n v="632"/>
    <n v="1950"/>
    <s v="6 Atkinson St"/>
    <s v="Bentleigh"/>
    <s v="Glen Eira"/>
    <s v="Southern Metropolitan"/>
    <n v="1"/>
    <n v="2017"/>
  </r>
  <r>
    <d v="2017-01-06T00:00:00"/>
    <n v="277500"/>
    <x v="1"/>
    <s v="Metro Ladder"/>
    <x v="0"/>
    <n v="3071"/>
    <n v="1"/>
    <n v="1"/>
    <n v="1"/>
    <n v="0"/>
    <m/>
    <s v="6/75 Pender St"/>
    <s v="Thornbury"/>
    <s v="Darebin"/>
    <s v="Northern Metropolitan"/>
    <n v="1"/>
    <n v="2017"/>
  </r>
  <r>
    <d v="2017-01-06T00:00:00"/>
    <n v="620000"/>
    <x v="0"/>
    <s v="Best Bricks"/>
    <x v="0"/>
    <n v="3073"/>
    <n v="3"/>
    <n v="1"/>
    <n v="2"/>
    <n v="653"/>
    <m/>
    <s v="89 McMahon Rd"/>
    <s v="Reservoir"/>
    <s v="Darebin"/>
    <s v="Northern Metropolitan"/>
    <n v="1"/>
    <n v="2017"/>
  </r>
  <r>
    <d v="2017-01-06T00:00:00"/>
    <n v="1085000"/>
    <x v="0"/>
    <s v="Best Bricks"/>
    <x v="1"/>
    <n v="3070"/>
    <n v="2"/>
    <n v="2"/>
    <n v="1"/>
    <n v="152"/>
    <m/>
    <s v="17B McFarlane St"/>
    <s v="Northcote"/>
    <s v="Darebin"/>
    <s v="Northern Metropolitan"/>
    <n v="1"/>
    <n v="2017"/>
  </r>
  <r>
    <d v="2017-01-06T00:00:00"/>
    <n v="1478000"/>
    <x v="0"/>
    <s v="Jones and Jones"/>
    <x v="0"/>
    <n v="3071"/>
    <n v="4"/>
    <n v="2"/>
    <n v="0"/>
    <n v="387"/>
    <n v="1900"/>
    <s v="42 Mansfield St"/>
    <s v="Thornbury"/>
    <s v="Darebin"/>
    <s v="Northern Metropolitan"/>
    <n v="1"/>
    <n v="2017"/>
  </r>
  <r>
    <d v="2017-01-06T00:00:00"/>
    <n v="3510000"/>
    <x v="0"/>
    <s v="Jones and Jones"/>
    <x v="1"/>
    <n v="3147"/>
    <n v="5"/>
    <n v="5"/>
    <n v="2"/>
    <n v="755"/>
    <n v="2015"/>
    <s v="29A Yuile St"/>
    <s v="Ashburton"/>
    <s v="Boroondara"/>
    <s v="Southern Metropolitan"/>
    <n v="1"/>
    <n v="2017"/>
  </r>
  <r>
    <d v="2017-01-06T00:00:00"/>
    <n v="1650000"/>
    <x v="0"/>
    <s v="Maxwells"/>
    <x v="1"/>
    <n v="3186"/>
    <n v="3"/>
    <n v="2"/>
    <n v="1"/>
    <n v="354"/>
    <n v="1910"/>
    <s v="5 Bridge St"/>
    <s v="Brighton"/>
    <s v="Bayside"/>
    <s v="Southern Metropolitan"/>
    <n v="1"/>
    <n v="2017"/>
  </r>
  <r>
    <d v="2017-01-06T00:00:00"/>
    <n v="1690000"/>
    <x v="0"/>
    <s v="Jones and Jones"/>
    <x v="1"/>
    <n v="3188"/>
    <n v="2"/>
    <n v="1"/>
    <n v="1"/>
    <n v="319"/>
    <m/>
    <s v="63 Beach Rd"/>
    <s v="Hampton"/>
    <s v="Bayside"/>
    <s v="Southern Metropolitan"/>
    <n v="1"/>
    <n v="2017"/>
  </r>
  <r>
    <d v="2017-01-06T00:00:00"/>
    <n v="2050000"/>
    <x v="0"/>
    <s v="Metro Ladder"/>
    <x v="0"/>
    <n v="3186"/>
    <n v="3"/>
    <n v="3"/>
    <n v="2"/>
    <n v="398"/>
    <n v="2012"/>
    <s v="2 Campbell St"/>
    <s v="Brighton"/>
    <s v="Bayside"/>
    <s v="Southern Metropolitan"/>
    <n v="1"/>
    <n v="2017"/>
  </r>
  <r>
    <d v="2017-01-07T00:00:00"/>
    <n v="450000"/>
    <x v="1"/>
    <s v="Cunninghams"/>
    <x v="0"/>
    <n v="3121"/>
    <n v="2"/>
    <n v="1"/>
    <n v="1"/>
    <n v="0"/>
    <n v="2000"/>
    <s v="28/8 Hull St"/>
    <s v="Richmond"/>
    <s v="Yarra"/>
    <s v="Northern Metropolitan"/>
    <n v="1"/>
    <n v="2017"/>
  </r>
  <r>
    <d v="2017-01-07T00:00:00"/>
    <n v="515000"/>
    <x v="1"/>
    <s v="Flanders &amp; Fish"/>
    <x v="1"/>
    <n v="3066"/>
    <n v="2"/>
    <n v="1"/>
    <n v="1"/>
    <n v="816"/>
    <m/>
    <s v="5/22 Stanley St"/>
    <s v="Collingwood"/>
    <s v="Yarra"/>
    <s v="Northern Metropolitan"/>
    <n v="1"/>
    <n v="2017"/>
  </r>
  <r>
    <d v="2017-01-07T00:00:00"/>
    <n v="1200000"/>
    <x v="0"/>
    <s v="Cunninghams"/>
    <x v="0"/>
    <n v="3128"/>
    <n v="3"/>
    <n v="1"/>
    <n v="2"/>
    <n v="550"/>
    <n v="1950"/>
    <s v="21 Barkly St"/>
    <s v="Box Hill"/>
    <s v="Whitehorse"/>
    <s v="Eastern Metropolitan"/>
    <n v="1"/>
    <n v="2017"/>
  </r>
  <r>
    <d v="2017-01-07T00:00:00"/>
    <n v="720000"/>
    <x v="1"/>
    <s v="Maxwells"/>
    <x v="1"/>
    <n v="3145"/>
    <n v="2"/>
    <n v="1"/>
    <n v="1"/>
    <n v="92"/>
    <m/>
    <s v="2/82 Brunel St"/>
    <s v="Malvern East"/>
    <s v="Stonnington"/>
    <s v="Southern Metropolitan"/>
    <n v="1"/>
    <n v="2017"/>
  </r>
  <r>
    <d v="2017-01-07T00:00:00"/>
    <n v="1635000"/>
    <x v="0"/>
    <s v="Cunninghams"/>
    <x v="1"/>
    <n v="3142"/>
    <n v="3"/>
    <n v="1"/>
    <n v="2"/>
    <n v="386"/>
    <m/>
    <s v="232 Williams Rd"/>
    <s v="Toorak"/>
    <s v="Stonnington"/>
    <s v="Southern Metropolitan"/>
    <n v="1"/>
    <n v="2017"/>
  </r>
  <r>
    <d v="2017-01-07T00:00:00"/>
    <n v="1700000"/>
    <x v="0"/>
    <s v="Melbourne Homes"/>
    <x v="1"/>
    <n v="3141"/>
    <n v="3"/>
    <n v="1"/>
    <n v="1"/>
    <n v="178"/>
    <n v="1894"/>
    <s v="366 Toorak Rd"/>
    <s v="South Yarra"/>
    <s v="Stonnington"/>
    <s v="Southern Metropolitan"/>
    <n v="1"/>
    <n v="2017"/>
  </r>
  <r>
    <d v="2017-01-07T00:00:00"/>
    <n v="2302000"/>
    <x v="0"/>
    <s v="Cunninghams"/>
    <x v="1"/>
    <n v="3181"/>
    <n v="3"/>
    <n v="1"/>
    <n v="4"/>
    <n v="440"/>
    <n v="1895"/>
    <s v="344 High St"/>
    <s v="Windsor"/>
    <s v="Stonnington"/>
    <s v="Southern Metropolitan"/>
    <n v="1"/>
    <n v="2017"/>
  </r>
  <r>
    <d v="2017-01-07T00:00:00"/>
    <n v="4240000"/>
    <x v="0"/>
    <s v="Cunninghams"/>
    <x v="1"/>
    <n v="3144"/>
    <n v="5"/>
    <n v="3"/>
    <n v="3"/>
    <n v="580"/>
    <n v="1890"/>
    <s v="18 Soudan St"/>
    <s v="Malvern"/>
    <s v="Stonnington"/>
    <s v="Southern Metropolitan"/>
    <n v="1"/>
    <n v="2017"/>
  </r>
  <r>
    <d v="2017-01-07T00:00:00"/>
    <n v="530000"/>
    <x v="1"/>
    <s v="Jones and Jones"/>
    <x v="0"/>
    <n v="3182"/>
    <n v="2"/>
    <n v="1"/>
    <n v="1"/>
    <n v="6186"/>
    <m/>
    <s v="26/12 Clyde St"/>
    <s v="St Kilda"/>
    <s v="Port Phillip"/>
    <s v="Southern Metropolitan"/>
    <n v="1"/>
    <n v="2017"/>
  </r>
  <r>
    <d v="2017-01-07T00:00:00"/>
    <n v="1340000"/>
    <x v="0"/>
    <s v="Sanders"/>
    <x v="1"/>
    <n v="3206"/>
    <n v="2"/>
    <n v="1"/>
    <n v="0"/>
    <n v="136"/>
    <m/>
    <s v="32 Page St"/>
    <s v="Albert Park"/>
    <s v="Port Phillip"/>
    <s v="Southern Metropolitan"/>
    <n v="1"/>
    <n v="2017"/>
  </r>
  <r>
    <d v="2017-01-07T00:00:00"/>
    <n v="910000"/>
    <x v="0"/>
    <s v="Sanders"/>
    <x v="1"/>
    <n v="3032"/>
    <n v="3"/>
    <n v="1"/>
    <n v="0"/>
    <n v="317"/>
    <m/>
    <s v="83 Roseberry St"/>
    <s v="Ascot Vale"/>
    <s v="Moonee Valley"/>
    <s v="Western Metropolitan"/>
    <n v="1"/>
    <n v="2017"/>
  </r>
  <r>
    <d v="2017-01-07T00:00:00"/>
    <n v="1850000"/>
    <x v="0"/>
    <s v="Metro Ladder"/>
    <x v="1"/>
    <n v="3032"/>
    <n v="4"/>
    <n v="3"/>
    <n v="1"/>
    <n v="478"/>
    <n v="1900"/>
    <s v="44 The Parade"/>
    <s v="Ascot Vale"/>
    <s v="Moonee Valley"/>
    <s v="Western Metropolitan"/>
    <n v="1"/>
    <n v="2017"/>
  </r>
  <r>
    <d v="2017-01-07T00:00:00"/>
    <n v="2650000"/>
    <x v="0"/>
    <s v="Metro Ladder"/>
    <x v="1"/>
    <n v="3041"/>
    <n v="5"/>
    <n v="3"/>
    <n v="2"/>
    <n v="755"/>
    <n v="2009"/>
    <s v="222 Woodland St"/>
    <s v="Strathmore"/>
    <s v="Moonee Valley"/>
    <s v="Western Metropolitan"/>
    <n v="1"/>
    <n v="2017"/>
  </r>
  <r>
    <d v="2017-01-07T00:00:00"/>
    <n v="475000"/>
    <x v="1"/>
    <s v="Maxwells"/>
    <x v="1"/>
    <n v="3051"/>
    <n v="2"/>
    <n v="1"/>
    <n v="1"/>
    <n v="0"/>
    <m/>
    <s v="13/49 Haines St"/>
    <s v="North Melbourne"/>
    <s v="Melbourne"/>
    <s v="Northern Metropolitan"/>
    <n v="1"/>
    <n v="2017"/>
  </r>
  <r>
    <d v="2017-01-07T00:00:00"/>
    <n v="674000"/>
    <x v="1"/>
    <s v="Jones and Jones"/>
    <x v="1"/>
    <n v="3011"/>
    <n v="3"/>
    <n v="2"/>
    <n v="1"/>
    <n v="8680"/>
    <m/>
    <s v="13/2 Saltriver Pl"/>
    <s v="Footscray"/>
    <s v="Maribyrnong"/>
    <s v="Western Metropolitan"/>
    <n v="1"/>
    <n v="2017"/>
  </r>
  <r>
    <d v="2017-01-07T00:00:00"/>
    <n v="730000"/>
    <x v="0"/>
    <s v="Jones and Jones"/>
    <x v="1"/>
    <n v="3012"/>
    <n v="2"/>
    <n v="2"/>
    <n v="0"/>
    <n v="84"/>
    <n v="1900"/>
    <s v="52a Williamstown Rd"/>
    <s v="Kingsville"/>
    <s v="Maribyrnong"/>
    <s v="Western Metropolitan"/>
    <n v="1"/>
    <n v="2017"/>
  </r>
  <r>
    <d v="2017-01-07T00:00:00"/>
    <n v="840000"/>
    <x v="0"/>
    <s v="Metro Ladder"/>
    <x v="1"/>
    <n v="3012"/>
    <n v="3"/>
    <n v="1"/>
    <n v="1"/>
    <n v="442"/>
    <n v="1950"/>
    <s v="13 Soudan Rd"/>
    <s v="West Footscray"/>
    <s v="Maribyrnong"/>
    <s v="Western Metropolitan"/>
    <n v="1"/>
    <n v="2017"/>
  </r>
  <r>
    <d v="2017-01-07T00:00:00"/>
    <n v="655000"/>
    <x v="1"/>
    <s v="Jones and Jones"/>
    <x v="0"/>
    <n v="3108"/>
    <n v="3"/>
    <n v="2"/>
    <n v="2"/>
    <n v="0"/>
    <m/>
    <s v="3/36 Westfield Dr"/>
    <s v="Doncaster"/>
    <s v="Manningham"/>
    <s v="Eastern Metropolitan"/>
    <n v="1"/>
    <n v="2017"/>
  </r>
  <r>
    <d v="2017-01-07T00:00:00"/>
    <n v="1782000"/>
    <x v="0"/>
    <s v="Property Barons"/>
    <x v="1"/>
    <n v="3108"/>
    <n v="4"/>
    <n v="3"/>
    <n v="3"/>
    <n v="586"/>
    <n v="2002"/>
    <s v="5 Robin Ct"/>
    <s v="Doncaster"/>
    <s v="Manningham"/>
    <s v="Eastern Metropolitan"/>
    <n v="1"/>
    <n v="2017"/>
  </r>
  <r>
    <d v="2017-01-07T00:00:00"/>
    <n v="1070000"/>
    <x v="0"/>
    <s v="Jones and Jones"/>
    <x v="1"/>
    <n v="3015"/>
    <n v="3"/>
    <n v="1"/>
    <n v="2"/>
    <n v="526"/>
    <n v="1950"/>
    <s v="66 The Avenue"/>
    <s v="Spotswood"/>
    <s v="Hobsons Bay"/>
    <s v="Western Metropolitan"/>
    <n v="1"/>
    <n v="2017"/>
  </r>
  <r>
    <d v="2017-01-07T00:00:00"/>
    <n v="1675000"/>
    <x v="0"/>
    <s v="Melbourne Homes"/>
    <x v="1"/>
    <n v="3015"/>
    <n v="3"/>
    <n v="2"/>
    <n v="2"/>
    <n v="575"/>
    <m/>
    <s v="4 Wilkins St"/>
    <s v="Newport"/>
    <s v="Hobsons Bay"/>
    <s v="Western Metropolitan"/>
    <n v="1"/>
    <n v="2017"/>
  </r>
  <r>
    <d v="2017-01-07T00:00:00"/>
    <n v="605000"/>
    <x v="1"/>
    <s v="Flanders &amp; Fish"/>
    <x v="0"/>
    <n v="3163"/>
    <n v="2"/>
    <n v="2"/>
    <n v="2"/>
    <n v="5289"/>
    <n v="2013"/>
    <s v="22/41 Murrumbeena Rd"/>
    <s v="Murrumbeena"/>
    <s v="Glen Eira"/>
    <s v="Southern Metropolitan"/>
    <n v="1"/>
    <n v="2017"/>
  </r>
  <r>
    <d v="2017-01-07T00:00:00"/>
    <n v="867000"/>
    <x v="0"/>
    <s v="Metro Ladder"/>
    <x v="1"/>
    <n v="3204"/>
    <n v="3"/>
    <n v="2"/>
    <n v="1"/>
    <n v="578"/>
    <m/>
    <s v="575 South Rd"/>
    <s v="Bentleigh"/>
    <s v="Glen Eira"/>
    <s v="Southern Metropolitan"/>
    <n v="1"/>
    <n v="2017"/>
  </r>
  <r>
    <d v="2017-01-07T00:00:00"/>
    <n v="1275000"/>
    <x v="0"/>
    <s v="Jones and Jones"/>
    <x v="0"/>
    <n v="3165"/>
    <n v="5"/>
    <n v="2"/>
    <n v="2"/>
    <n v="683"/>
    <n v="1960"/>
    <s v="19 Denver St"/>
    <s v="Bentleigh East"/>
    <s v="Glen Eira"/>
    <s v="Southern Metropolitan"/>
    <n v="1"/>
    <n v="2017"/>
  </r>
  <r>
    <d v="2017-01-07T00:00:00"/>
    <n v="580000"/>
    <x v="0"/>
    <s v="Property Barons"/>
    <x v="0"/>
    <n v="3020"/>
    <n v="3"/>
    <n v="1"/>
    <n v="1"/>
    <n v="0"/>
    <m/>
    <s v="87 Berkshire Rd"/>
    <s v="Sunshine North"/>
    <s v="Brimbank"/>
    <s v="Western Metropolitan"/>
    <n v="1"/>
    <n v="2017"/>
  </r>
  <r>
    <d v="2017-01-07T00:00:00"/>
    <n v="365000"/>
    <x v="1"/>
    <s v="Jones and Jones"/>
    <x v="0"/>
    <n v="3122"/>
    <n v="1"/>
    <n v="1"/>
    <n v="1"/>
    <n v="0"/>
    <n v="1975"/>
    <s v="4/205 Auburn Rd"/>
    <s v="Hawthorn"/>
    <s v="Boroondara"/>
    <s v="Southern Metropolitan"/>
    <n v="1"/>
    <n v="2017"/>
  </r>
  <r>
    <d v="2017-01-07T00:00:00"/>
    <n v="860000"/>
    <x v="2"/>
    <s v="Metro Ladder"/>
    <x v="1"/>
    <n v="3104"/>
    <n v="2"/>
    <n v="2"/>
    <n v="2"/>
    <n v="204"/>
    <m/>
    <s v="2/11 Winfield Rd"/>
    <s v="Balwyn North"/>
    <s v="Boroondara"/>
    <s v="Southern Metropolitan"/>
    <n v="1"/>
    <n v="2017"/>
  </r>
  <r>
    <d v="2017-01-07T00:00:00"/>
    <n v="1055000"/>
    <x v="2"/>
    <s v="Jones and Jones"/>
    <x v="1"/>
    <n v="3122"/>
    <n v="2"/>
    <n v="2"/>
    <n v="1"/>
    <n v="191"/>
    <n v="1975"/>
    <s v="8B Myrtle St"/>
    <s v="Hawthorn"/>
    <s v="Boroondara"/>
    <s v="Southern Metropolitan"/>
    <n v="1"/>
    <n v="2017"/>
  </r>
  <r>
    <d v="2017-01-07T00:00:00"/>
    <n v="2100000"/>
    <x v="0"/>
    <s v="Jones and Jones"/>
    <x v="0"/>
    <n v="3104"/>
    <n v="3"/>
    <n v="2"/>
    <n v="3"/>
    <n v="949"/>
    <n v="1940"/>
    <s v="28 Severn St"/>
    <s v="Balwyn North"/>
    <s v="Boroondara"/>
    <s v="Southern Metropolitan"/>
    <n v="1"/>
    <n v="2017"/>
  </r>
  <r>
    <d v="2017-01-07T00:00:00"/>
    <n v="2180000"/>
    <x v="0"/>
    <s v="Jones and Jones"/>
    <x v="0"/>
    <n v="3127"/>
    <n v="3"/>
    <n v="1"/>
    <n v="2"/>
    <n v="441"/>
    <n v="1910"/>
    <s v="17 Empress Rd"/>
    <s v="Surrey Hills"/>
    <s v="Boroondara"/>
    <s v="Southern Metropolitan"/>
    <n v="1"/>
    <n v="2017"/>
  </r>
  <r>
    <d v="2017-01-07T00:00:00"/>
    <n v="2220000"/>
    <x v="0"/>
    <s v="Cunninghams"/>
    <x v="1"/>
    <n v="3124"/>
    <n v="3"/>
    <n v="2"/>
    <n v="2"/>
    <n v="850"/>
    <m/>
    <s v="16 Callanish Rd"/>
    <s v="Camberwell"/>
    <s v="Boroondara"/>
    <s v="Southern Metropolitan"/>
    <n v="1"/>
    <n v="2017"/>
  </r>
  <r>
    <d v="2017-01-07T00:00:00"/>
    <n v="2600000"/>
    <x v="0"/>
    <s v="Metro Ladder"/>
    <x v="0"/>
    <n v="3101"/>
    <n v="5"/>
    <n v="2"/>
    <n v="2"/>
    <n v="674"/>
    <n v="1959"/>
    <s v="7 Heather Gr"/>
    <s v="Kew"/>
    <s v="Boroondara"/>
    <s v="Southern Metropolitan"/>
    <n v="1"/>
    <n v="2017"/>
  </r>
  <r>
    <d v="2017-01-07T00:00:00"/>
    <n v="3050000"/>
    <x v="0"/>
    <s v="Jones and Jones"/>
    <x v="0"/>
    <n v="3186"/>
    <n v="4"/>
    <n v="4"/>
    <n v="2"/>
    <n v="578"/>
    <n v="1995"/>
    <s v="119 North Rd"/>
    <s v="Brighton"/>
    <s v="Bayside"/>
    <s v="Southern Metropolitan"/>
    <n v="1"/>
    <n v="2017"/>
  </r>
  <r>
    <d v="2017-01-07T00:00:00"/>
    <n v="705000"/>
    <x v="0"/>
    <s v="Property Barons"/>
    <x v="1"/>
    <n v="3081"/>
    <n v="2"/>
    <n v="1"/>
    <n v="1"/>
    <n v="583"/>
    <m/>
    <s v="296 Oriel Rd"/>
    <s v="Heidelberg West"/>
    <s v="Banyule"/>
    <s v="Eastern Metropolitan"/>
    <n v="1"/>
    <n v="2017"/>
  </r>
  <r>
    <d v="2017-01-07T00:00:00"/>
    <n v="720000"/>
    <x v="0"/>
    <s v="Property Barons"/>
    <x v="1"/>
    <n v="3085"/>
    <n v="3"/>
    <n v="2"/>
    <n v="2"/>
    <n v="555"/>
    <n v="1978"/>
    <s v="5 Binalong Ct"/>
    <s v="Yallambie"/>
    <s v="Banyule"/>
    <s v="Northern Metropolitan"/>
    <n v="1"/>
    <n v="2017"/>
  </r>
  <r>
    <d v="2017-01-07T00:00:00"/>
    <n v="725000"/>
    <x v="0"/>
    <s v="Best Bricks"/>
    <x v="1"/>
    <n v="3081"/>
    <n v="2"/>
    <n v="1"/>
    <n v="3"/>
    <n v="577"/>
    <n v="1955"/>
    <s v="7 Flinders St"/>
    <s v="Heidelberg Heights"/>
    <s v="Banyule"/>
    <s v="Eastern Metropolitan"/>
    <n v="1"/>
    <n v="2017"/>
  </r>
  <r>
    <d v="2017-01-08T00:00:00"/>
    <n v="675000"/>
    <x v="1"/>
    <s v="Cunninghams"/>
    <x v="0"/>
    <n v="3068"/>
    <n v="2"/>
    <n v="1"/>
    <n v="2"/>
    <n v="0"/>
    <n v="2010"/>
    <s v="23/86 Queens Pde"/>
    <s v="Fitzroy North"/>
    <s v="Yarra"/>
    <s v="Northern Metropolitan"/>
    <n v="1"/>
    <n v="2017"/>
  </r>
  <r>
    <d v="2017-01-08T00:00:00"/>
    <n v="1074000"/>
    <x v="0"/>
    <s v="Cunninghams"/>
    <x v="1"/>
    <n v="3121"/>
    <n v="3"/>
    <n v="1"/>
    <n v="0"/>
    <n v="245"/>
    <n v="1900"/>
    <s v="25 Egan St"/>
    <s v="Richmond"/>
    <s v="Yarra"/>
    <s v="Northern Metropolitan"/>
    <n v="1"/>
    <n v="2017"/>
  </r>
  <r>
    <d v="2017-01-08T00:00:00"/>
    <n v="1417000"/>
    <x v="0"/>
    <s v="Cunninghams"/>
    <x v="0"/>
    <n v="3068"/>
    <n v="2"/>
    <n v="1"/>
    <n v="0"/>
    <n v="197"/>
    <m/>
    <s v="12 Kiewa St"/>
    <s v="Clifton Hill"/>
    <s v="Yarra"/>
    <s v="Northern Metropolitan"/>
    <n v="1"/>
    <n v="2017"/>
  </r>
  <r>
    <d v="2017-01-08T00:00:00"/>
    <n v="340000"/>
    <x v="1"/>
    <s v="Cunninghams"/>
    <x v="0"/>
    <n v="3128"/>
    <n v="1"/>
    <n v="1"/>
    <n v="1"/>
    <n v="29"/>
    <m/>
    <s v="7/12 Oxford St"/>
    <s v="Box Hill"/>
    <s v="Whitehorse"/>
    <s v="Eastern Metropolitan"/>
    <n v="1"/>
    <n v="2017"/>
  </r>
  <r>
    <d v="2017-01-08T00:00:00"/>
    <n v="280000"/>
    <x v="1"/>
    <s v="Cunninghams"/>
    <x v="0"/>
    <n v="3141"/>
    <n v="1"/>
    <n v="1"/>
    <n v="0"/>
    <n v="0"/>
    <n v="1910"/>
    <s v="16h Stables La"/>
    <s v="South Yarra"/>
    <s v="Stonnington"/>
    <s v="Southern Metropolitan"/>
    <n v="1"/>
    <n v="2017"/>
  </r>
  <r>
    <d v="2017-01-08T00:00:00"/>
    <n v="411000"/>
    <x v="1"/>
    <s v="Property Barons"/>
    <x v="0"/>
    <n v="3146"/>
    <n v="2"/>
    <n v="1"/>
    <n v="1"/>
    <n v="0"/>
    <n v="1970"/>
    <s v="7/69 Edgar St N"/>
    <s v="Glen Iris"/>
    <s v="Stonnington"/>
    <s v="Southern Metropolitan"/>
    <n v="1"/>
    <n v="2017"/>
  </r>
  <r>
    <d v="2017-01-08T00:00:00"/>
    <n v="520000"/>
    <x v="1"/>
    <s v="Cunninghams"/>
    <x v="0"/>
    <n v="3181"/>
    <n v="2"/>
    <n v="1"/>
    <n v="1"/>
    <n v="0"/>
    <m/>
    <s v="4/11 Lewisham Rd"/>
    <s v="Windsor"/>
    <s v="Stonnington"/>
    <s v="Southern Metropolitan"/>
    <n v="1"/>
    <n v="2017"/>
  </r>
  <r>
    <d v="2017-01-08T00:00:00"/>
    <n v="613000"/>
    <x v="1"/>
    <s v="Flanders &amp; Fish"/>
    <x v="1"/>
    <n v="3141"/>
    <n v="2"/>
    <n v="1"/>
    <n v="1"/>
    <n v="0"/>
    <n v="1970"/>
    <s v="10/7 Barnsbury Rd"/>
    <s v="South Yarra"/>
    <s v="Stonnington"/>
    <s v="Southern Metropolitan"/>
    <n v="1"/>
    <n v="2017"/>
  </r>
  <r>
    <d v="2017-01-08T00:00:00"/>
    <n v="1240000"/>
    <x v="2"/>
    <s v="Jones and Jones"/>
    <x v="0"/>
    <n v="3145"/>
    <n v="4"/>
    <n v="2"/>
    <n v="2"/>
    <n v="310"/>
    <n v="1990"/>
    <s v="1/14 Durward Rd"/>
    <s v="Malvern East"/>
    <s v="Stonnington"/>
    <s v="Southern Metropolitan"/>
    <n v="1"/>
    <n v="2017"/>
  </r>
  <r>
    <d v="2017-01-08T00:00:00"/>
    <n v="430000"/>
    <x v="1"/>
    <s v="Jones and Jones"/>
    <x v="1"/>
    <n v="3182"/>
    <n v="2"/>
    <n v="1"/>
    <n v="1"/>
    <n v="0"/>
    <n v="1970"/>
    <s v="1/76 Carlisle St"/>
    <s v="St Kilda"/>
    <s v="Port Phillip"/>
    <s v="Southern Metropolitan"/>
    <n v="1"/>
    <n v="2017"/>
  </r>
  <r>
    <d v="2017-01-08T00:00:00"/>
    <n v="640000"/>
    <x v="1"/>
    <s v="Flanders &amp; Fish"/>
    <x v="1"/>
    <n v="3184"/>
    <n v="2"/>
    <n v="1"/>
    <n v="0"/>
    <n v="0"/>
    <n v="1940"/>
    <s v="2/4 Southey Ct"/>
    <s v="Elwood"/>
    <s v="Port Phillip"/>
    <s v="Southern Metropolitan"/>
    <n v="1"/>
    <n v="2017"/>
  </r>
  <r>
    <d v="2017-01-08T00:00:00"/>
    <n v="660000"/>
    <x v="1"/>
    <s v="Zimmerman"/>
    <x v="1"/>
    <n v="3185"/>
    <n v="2"/>
    <n v="1"/>
    <n v="0"/>
    <n v="477"/>
    <m/>
    <s v="4/16 Hotham Gr"/>
    <s v="Ripponlea"/>
    <s v="Port Phillip"/>
    <s v="Southern Metropolitan"/>
    <n v="1"/>
    <n v="2017"/>
  </r>
  <r>
    <d v="2017-01-08T00:00:00"/>
    <n v="688000"/>
    <x v="0"/>
    <s v="Flanders &amp; Fish"/>
    <x v="1"/>
    <n v="3046"/>
    <n v="3"/>
    <n v="1"/>
    <n v="4"/>
    <n v="700"/>
    <m/>
    <s v="44 Widford St"/>
    <s v="Glenroy"/>
    <s v="Moreland"/>
    <s v="Northern Metropolitan"/>
    <n v="1"/>
    <n v="2017"/>
  </r>
  <r>
    <d v="2017-01-08T00:00:00"/>
    <n v="800000"/>
    <x v="0"/>
    <s v="Flanders &amp; Fish"/>
    <x v="1"/>
    <n v="3046"/>
    <n v="3"/>
    <n v="2"/>
    <n v="2"/>
    <n v="565"/>
    <n v="1960"/>
    <s v="75 West St"/>
    <s v="Hadfield"/>
    <s v="Moreland"/>
    <s v="Northern Metropolitan"/>
    <n v="1"/>
    <n v="2017"/>
  </r>
  <r>
    <d v="2017-01-08T00:00:00"/>
    <n v="1090000"/>
    <x v="0"/>
    <s v="Metro Ladder"/>
    <x v="1"/>
    <n v="3058"/>
    <n v="3"/>
    <n v="1"/>
    <n v="1"/>
    <n v="464"/>
    <m/>
    <s v="5 Donne St"/>
    <s v="Coburg"/>
    <s v="Moreland"/>
    <s v="Northern Metropolitan"/>
    <n v="1"/>
    <n v="2017"/>
  </r>
  <r>
    <d v="2017-01-08T00:00:00"/>
    <n v="1650000"/>
    <x v="0"/>
    <s v="Cunninghams"/>
    <x v="1"/>
    <n v="3056"/>
    <n v="3"/>
    <n v="1"/>
    <n v="2"/>
    <n v="495"/>
    <n v="1920"/>
    <s v="52 Evans St"/>
    <s v="Brunswick"/>
    <s v="Moreland"/>
    <s v="Northern Metropolitan"/>
    <n v="1"/>
    <n v="2017"/>
  </r>
  <r>
    <d v="2017-01-08T00:00:00"/>
    <n v="380000"/>
    <x v="1"/>
    <s v="Metro Ladder"/>
    <x v="0"/>
    <n v="3040"/>
    <n v="2"/>
    <n v="1"/>
    <n v="1"/>
    <n v="622"/>
    <n v="1970"/>
    <s v="2/7 Fawkner St"/>
    <s v="Aberfeldie"/>
    <s v="Moonee Valley"/>
    <s v="Western Metropolitan"/>
    <n v="1"/>
    <n v="2017"/>
  </r>
  <r>
    <d v="2017-01-08T00:00:00"/>
    <n v="411000"/>
    <x v="1"/>
    <s v="Property Barons"/>
    <x v="0"/>
    <n v="3034"/>
    <n v="2"/>
    <n v="1"/>
    <n v="1"/>
    <n v="0"/>
    <n v="1995"/>
    <s v="2/4 Carmyle Ct"/>
    <s v="Avondale Heights"/>
    <s v="Moonee Valley"/>
    <s v="Western Metropolitan"/>
    <n v="1"/>
    <n v="2017"/>
  </r>
  <r>
    <d v="2017-01-08T00:00:00"/>
    <n v="445000"/>
    <x v="1"/>
    <s v="Cunninghams"/>
    <x v="1"/>
    <n v="3040"/>
    <n v="2"/>
    <n v="1"/>
    <n v="1"/>
    <n v="916"/>
    <m/>
    <s v="2/4 Balmoral St"/>
    <s v="Essendon"/>
    <s v="Moonee Valley"/>
    <s v="Western Metropolitan"/>
    <n v="1"/>
    <n v="2017"/>
  </r>
  <r>
    <d v="2017-01-08T00:00:00"/>
    <n v="790000"/>
    <x v="0"/>
    <s v="Property Barons"/>
    <x v="1"/>
    <n v="3034"/>
    <n v="4"/>
    <n v="2"/>
    <n v="2"/>
    <n v="570"/>
    <m/>
    <s v="10 Intervale Dr"/>
    <s v="Avondale Heights"/>
    <s v="Moonee Valley"/>
    <s v="Western Metropolitan"/>
    <n v="1"/>
    <n v="2017"/>
  </r>
  <r>
    <d v="2017-01-08T00:00:00"/>
    <n v="845000"/>
    <x v="0"/>
    <s v="Cunninghams"/>
    <x v="1"/>
    <n v="3031"/>
    <n v="2"/>
    <n v="1"/>
    <n v="1"/>
    <n v="0"/>
    <n v="1910"/>
    <s v="12 John St"/>
    <s v="Flemington"/>
    <s v="Moonee Valley"/>
    <s v="Northern Metropolitan"/>
    <n v="1"/>
    <n v="2017"/>
  </r>
  <r>
    <d v="2017-01-08T00:00:00"/>
    <n v="241000"/>
    <x v="1"/>
    <s v="Metro Ladder"/>
    <x v="1"/>
    <n v="3012"/>
    <n v="1"/>
    <n v="1"/>
    <n v="1"/>
    <n v="0"/>
    <m/>
    <s v="8/21 Hampton Pde"/>
    <s v="West Footscray"/>
    <s v="Maribyrnong"/>
    <s v="Western Metropolitan"/>
    <n v="1"/>
    <n v="2017"/>
  </r>
  <r>
    <d v="2017-01-08T00:00:00"/>
    <n v="1300000"/>
    <x v="0"/>
    <s v="Metro Ladder"/>
    <x v="1"/>
    <n v="3011"/>
    <n v="4"/>
    <n v="2"/>
    <n v="3"/>
    <n v="0"/>
    <n v="1950"/>
    <s v="1 Stanlake St"/>
    <s v="Footscray"/>
    <s v="Maribyrnong"/>
    <s v="Western Metropolitan"/>
    <n v="1"/>
    <n v="2017"/>
  </r>
  <r>
    <d v="2017-01-08T00:00:00"/>
    <n v="1335000"/>
    <x v="0"/>
    <s v="Metro Ladder"/>
    <x v="1"/>
    <n v="3018"/>
    <n v="3"/>
    <n v="1"/>
    <n v="4"/>
    <n v="777"/>
    <n v="1953"/>
    <s v="173 Queen St"/>
    <s v="Altona"/>
    <s v="Hobsons Bay"/>
    <s v="Western Metropolitan"/>
    <n v="1"/>
    <n v="2017"/>
  </r>
  <r>
    <d v="2017-01-08T00:00:00"/>
    <n v="255000"/>
    <x v="1"/>
    <s v="Cunninghams"/>
    <x v="1"/>
    <n v="3163"/>
    <n v="1"/>
    <n v="1"/>
    <n v="1"/>
    <n v="0"/>
    <m/>
    <s v="3/21 Jersey Pde"/>
    <s v="Carnegie"/>
    <s v="Glen Eira"/>
    <s v="Southern Metropolitan"/>
    <n v="1"/>
    <n v="2017"/>
  </r>
  <r>
    <d v="2017-01-08T00:00:00"/>
    <n v="523000"/>
    <x v="1"/>
    <s v="Metro Ladder"/>
    <x v="0"/>
    <n v="3161"/>
    <n v="2"/>
    <n v="1"/>
    <n v="1"/>
    <n v="0"/>
    <n v="1960"/>
    <s v="5/698 Inkerman Rd"/>
    <s v="Caulfield North"/>
    <s v="Glen Eira"/>
    <s v="Southern Metropolitan"/>
    <n v="1"/>
    <n v="2017"/>
  </r>
  <r>
    <d v="2017-01-08T00:00:00"/>
    <n v="770000"/>
    <x v="0"/>
    <s v="Jones and Jones"/>
    <x v="0"/>
    <n v="3204"/>
    <n v="3"/>
    <n v="2"/>
    <n v="2"/>
    <n v="0"/>
    <n v="1987"/>
    <s v="548 Centre Rd"/>
    <s v="Bentleigh"/>
    <s v="Glen Eira"/>
    <s v="Southern Metropolitan"/>
    <n v="1"/>
    <n v="2017"/>
  </r>
  <r>
    <d v="2017-01-08T00:00:00"/>
    <n v="1235000"/>
    <x v="2"/>
    <s v="Jones and Jones"/>
    <x v="1"/>
    <n v="3204"/>
    <n v="3"/>
    <n v="2"/>
    <n v="2"/>
    <n v="0"/>
    <n v="2012"/>
    <s v="77B Fromer St"/>
    <s v="Bentleigh"/>
    <s v="Glen Eira"/>
    <s v="Southern Metropolitan"/>
    <n v="1"/>
    <n v="2017"/>
  </r>
  <r>
    <d v="2017-01-08T00:00:00"/>
    <n v="1360000"/>
    <x v="0"/>
    <s v="Metro Ladder"/>
    <x v="0"/>
    <n v="3204"/>
    <n v="2"/>
    <n v="1"/>
    <n v="1"/>
    <n v="690"/>
    <n v="1930"/>
    <s v="13 Stewart St"/>
    <s v="Ormond"/>
    <s v="Glen Eira"/>
    <s v="Southern Metropolitan"/>
    <n v="1"/>
    <n v="2017"/>
  </r>
  <r>
    <d v="2017-01-08T00:00:00"/>
    <n v="665000"/>
    <x v="1"/>
    <s v="Property Barons"/>
    <x v="0"/>
    <n v="3070"/>
    <n v="2"/>
    <n v="1"/>
    <n v="1"/>
    <n v="120"/>
    <n v="1975"/>
    <s v="2/19 Glanfield St"/>
    <s v="Northcote"/>
    <s v="Darebin"/>
    <s v="Northern Metropolitan"/>
    <n v="1"/>
    <n v="2017"/>
  </r>
  <r>
    <d v="2017-01-08T00:00:00"/>
    <n v="905000"/>
    <x v="0"/>
    <s v="Cunninghams"/>
    <x v="1"/>
    <n v="3070"/>
    <n v="4"/>
    <n v="1"/>
    <n v="1"/>
    <n v="314"/>
    <m/>
    <s v="32 Stott St"/>
    <s v="Northcote"/>
    <s v="Darebin"/>
    <s v="Northern Metropolitan"/>
    <n v="1"/>
    <n v="2017"/>
  </r>
  <r>
    <d v="2017-01-08T00:00:00"/>
    <n v="2100000"/>
    <x v="0"/>
    <s v="Jones and Jones"/>
    <x v="0"/>
    <n v="3070"/>
    <n v="4"/>
    <n v="1"/>
    <n v="2"/>
    <n v="0"/>
    <m/>
    <s v="7 Prospect Gr"/>
    <s v="Northcote"/>
    <s v="Darebin"/>
    <s v="Northern Metropolitan"/>
    <n v="1"/>
    <n v="2017"/>
  </r>
  <r>
    <d v="2017-01-08T00:00:00"/>
    <n v="625000"/>
    <x v="0"/>
    <s v="Zimmerman"/>
    <x v="0"/>
    <n v="3020"/>
    <n v="3"/>
    <n v="1"/>
    <n v="0"/>
    <n v="695"/>
    <m/>
    <s v="20 Hutchinson St"/>
    <s v="Albion"/>
    <s v="Brimbank"/>
    <s v="Western Metropolitan"/>
    <n v="1"/>
    <n v="2017"/>
  </r>
  <r>
    <d v="2017-01-08T00:00:00"/>
    <n v="620000"/>
    <x v="1"/>
    <s v="Flanders &amp; Fish"/>
    <x v="1"/>
    <n v="3127"/>
    <n v="2"/>
    <n v="1"/>
    <n v="1"/>
    <n v="96"/>
    <m/>
    <s v="1/52 Union Rd"/>
    <s v="Surrey Hills"/>
    <s v="Boroondara"/>
    <s v="Southern Metropolitan"/>
    <n v="1"/>
    <n v="2017"/>
  </r>
  <r>
    <d v="2017-01-08T00:00:00"/>
    <n v="3028000"/>
    <x v="0"/>
    <s v="Jones and Jones"/>
    <x v="1"/>
    <n v="3102"/>
    <n v="5"/>
    <n v="5"/>
    <n v="4"/>
    <n v="696"/>
    <m/>
    <s v="17 Hamilton St"/>
    <s v="Kew East"/>
    <s v="Boroondara"/>
    <s v="Southern Metropolitan"/>
    <n v="1"/>
    <n v="2017"/>
  </r>
  <r>
    <d v="2017-01-08T00:00:00"/>
    <n v="2450000"/>
    <x v="0"/>
    <s v="Jones and Jones"/>
    <x v="1"/>
    <n v="3188"/>
    <n v="1"/>
    <n v="2"/>
    <n v="0"/>
    <n v="994"/>
    <m/>
    <s v="136 Thomas St"/>
    <s v="Hampton"/>
    <s v="Bayside"/>
    <s v="Southern Metropolitan"/>
    <n v="1"/>
    <n v="2017"/>
  </r>
  <r>
    <d v="2017-01-08T00:00:00"/>
    <n v="413000"/>
    <x v="1"/>
    <s v="Cunninghams"/>
    <x v="1"/>
    <n v="3079"/>
    <n v="1"/>
    <n v="1"/>
    <n v="1"/>
    <n v="845"/>
    <n v="1960"/>
    <s v="5/30 Magnolia Rd"/>
    <s v="Ivanhoe"/>
    <s v="Banyule"/>
    <s v="Eastern Metropolitan"/>
    <n v="1"/>
    <n v="2017"/>
  </r>
  <r>
    <d v="2017-01-08T00:00:00"/>
    <n v="1200000"/>
    <x v="0"/>
    <s v="Property Barons"/>
    <x v="1"/>
    <n v="3084"/>
    <n v="2"/>
    <n v="1"/>
    <n v="1"/>
    <n v="757"/>
    <m/>
    <s v="22 Douglas St"/>
    <s v="Rosanna"/>
    <s v="Banyule"/>
    <s v="Eastern Metropolitan"/>
    <n v="1"/>
    <n v="2017"/>
  </r>
  <r>
    <d v="2017-01-09T00:00:00"/>
    <n v="1480000"/>
    <x v="0"/>
    <s v="Cunninghams"/>
    <x v="1"/>
    <n v="3067"/>
    <n v="2"/>
    <n v="1"/>
    <n v="1"/>
    <n v="202"/>
    <m/>
    <s v="85 Turner St"/>
    <s v="Abbotsford"/>
    <s v="Yarra"/>
    <s v="Northern Metropolitan"/>
    <n v="1"/>
    <n v="2017"/>
  </r>
  <r>
    <d v="2017-01-09T00:00:00"/>
    <n v="2718000"/>
    <x v="0"/>
    <s v="Cunninghams"/>
    <x v="1"/>
    <n v="3054"/>
    <n v="4"/>
    <n v="2"/>
    <n v="0"/>
    <n v="538"/>
    <n v="2015"/>
    <s v="967 Drummond St"/>
    <s v="Carlton North"/>
    <s v="Yarra"/>
    <s v="Northern Metropolitan"/>
    <n v="1"/>
    <n v="2017"/>
  </r>
  <r>
    <d v="2017-01-09T00:00:00"/>
    <n v="745000"/>
    <x v="1"/>
    <s v="Jones and Jones"/>
    <x v="1"/>
    <n v="3127"/>
    <n v="2"/>
    <n v="1"/>
    <n v="1"/>
    <n v="161"/>
    <m/>
    <s v="2/19 Elm St"/>
    <s v="Surrey Hills"/>
    <s v="Whitehorse"/>
    <s v="Southern Metropolitan"/>
    <n v="1"/>
    <n v="2017"/>
  </r>
  <r>
    <d v="2017-01-09T00:00:00"/>
    <n v="315000"/>
    <x v="1"/>
    <s v="Jones and Jones"/>
    <x v="1"/>
    <n v="3145"/>
    <n v="1"/>
    <n v="1"/>
    <n v="1"/>
    <n v="0"/>
    <n v="1940"/>
    <s v="5/80 Burke Rd"/>
    <s v="Malvern East"/>
    <s v="Stonnington"/>
    <s v="Southern Metropolitan"/>
    <n v="1"/>
    <n v="2017"/>
  </r>
  <r>
    <d v="2017-01-09T00:00:00"/>
    <n v="452000"/>
    <x v="1"/>
    <s v="Cunninghams"/>
    <x v="1"/>
    <n v="3181"/>
    <n v="1"/>
    <n v="1"/>
    <n v="1"/>
    <n v="0"/>
    <n v="1974"/>
    <s v="6/10 Wrexham Rd"/>
    <s v="Windsor"/>
    <s v="Stonnington"/>
    <s v="Southern Metropolitan"/>
    <n v="1"/>
    <n v="2017"/>
  </r>
  <r>
    <d v="2017-01-09T00:00:00"/>
    <n v="1050000"/>
    <x v="0"/>
    <s v="Cunninghams"/>
    <x v="1"/>
    <n v="3181"/>
    <n v="3"/>
    <n v="2"/>
    <n v="1"/>
    <n v="8216"/>
    <n v="1995"/>
    <s v="16A Perth St"/>
    <s v="Prahran"/>
    <s v="Stonnington"/>
    <s v="Southern Metropolitan"/>
    <n v="1"/>
    <n v="2017"/>
  </r>
  <r>
    <d v="2017-01-09T00:00:00"/>
    <n v="2615000"/>
    <x v="0"/>
    <s v="Maxwells"/>
    <x v="1"/>
    <n v="3206"/>
    <n v="3"/>
    <n v="2"/>
    <n v="1"/>
    <n v="177"/>
    <n v="1880"/>
    <s v="2 Dundas Pl"/>
    <s v="Albert Park"/>
    <s v="Port Phillip"/>
    <s v="Southern Metropolitan"/>
    <n v="1"/>
    <n v="2017"/>
  </r>
  <r>
    <d v="2017-01-09T00:00:00"/>
    <n v="588000"/>
    <x v="0"/>
    <s v="SJ"/>
    <x v="1"/>
    <n v="3046"/>
    <n v="3"/>
    <n v="1"/>
    <n v="1"/>
    <n v="616"/>
    <n v="1960"/>
    <s v="45 Fran St"/>
    <s v="Glenroy"/>
    <s v="Moreland"/>
    <s v="Northern Metropolitan"/>
    <n v="1"/>
    <n v="2017"/>
  </r>
  <r>
    <d v="2017-01-09T00:00:00"/>
    <n v="635000"/>
    <x v="0"/>
    <s v="Metro Ladder"/>
    <x v="1"/>
    <n v="3058"/>
    <n v="2"/>
    <n v="2"/>
    <n v="3"/>
    <n v="339"/>
    <n v="1920"/>
    <s v="211 Bell St"/>
    <s v="Coburg"/>
    <s v="Moreland"/>
    <s v="Northern Metropolitan"/>
    <n v="1"/>
    <n v="2017"/>
  </r>
  <r>
    <d v="2017-01-09T00:00:00"/>
    <n v="702000"/>
    <x v="0"/>
    <s v="Cunninghams"/>
    <x v="1"/>
    <n v="3046"/>
    <n v="4"/>
    <n v="1"/>
    <n v="4"/>
    <n v="606"/>
    <n v="1956"/>
    <s v="6 Dromana St"/>
    <s v="Glenroy"/>
    <s v="Moreland"/>
    <s v="Northern Metropolitan"/>
    <n v="1"/>
    <n v="2017"/>
  </r>
  <r>
    <d v="2017-01-09T00:00:00"/>
    <n v="810000"/>
    <x v="0"/>
    <s v="Cunninghams"/>
    <x v="0"/>
    <n v="3044"/>
    <n v="4"/>
    <n v="2"/>
    <n v="1"/>
    <n v="455"/>
    <n v="1950"/>
    <s v="229 Sussex St"/>
    <s v="Pascoe Vale"/>
    <s v="Moreland"/>
    <s v="Northern Metropolitan"/>
    <n v="1"/>
    <n v="2017"/>
  </r>
  <r>
    <d v="2017-01-09T00:00:00"/>
    <n v="815000"/>
    <x v="0"/>
    <s v="Metro Ladder"/>
    <x v="1"/>
    <n v="3044"/>
    <n v="3"/>
    <n v="1"/>
    <n v="1"/>
    <n v="438"/>
    <n v="1960"/>
    <s v="9 Kevin St"/>
    <s v="Pascoe Vale"/>
    <s v="Moreland"/>
    <s v="Northern Metropolitan"/>
    <n v="1"/>
    <n v="2017"/>
  </r>
  <r>
    <d v="2017-01-09T00:00:00"/>
    <n v="1145000"/>
    <x v="0"/>
    <s v="Cunninghams"/>
    <x v="1"/>
    <n v="3058"/>
    <n v="4"/>
    <n v="2"/>
    <n v="2"/>
    <n v="480"/>
    <m/>
    <s v="1 Sutherland St"/>
    <s v="Coburg"/>
    <s v="Moreland"/>
    <s v="Northern Metropolitan"/>
    <n v="1"/>
    <n v="2017"/>
  </r>
  <r>
    <d v="2017-01-09T00:00:00"/>
    <n v="695000"/>
    <x v="0"/>
    <s v="Property Barons"/>
    <x v="1"/>
    <n v="3033"/>
    <n v="3"/>
    <n v="2"/>
    <n v="2"/>
    <n v="716"/>
    <n v="1970"/>
    <s v="35 Gungarlan Dr"/>
    <s v="Keilor East"/>
    <s v="Moonee Valley"/>
    <s v="Western Metropolitan"/>
    <n v="1"/>
    <n v="2017"/>
  </r>
  <r>
    <d v="2017-01-09T00:00:00"/>
    <n v="970000"/>
    <x v="1"/>
    <s v="Cunninghams"/>
    <x v="1"/>
    <n v="3042"/>
    <n v="3"/>
    <n v="2"/>
    <n v="1"/>
    <n v="320"/>
    <m/>
    <s v="47 Carrington Rd"/>
    <s v="Niddrie"/>
    <s v="Moonee Valley"/>
    <s v="Western Metropolitan"/>
    <n v="1"/>
    <n v="2017"/>
  </r>
  <r>
    <d v="2017-01-09T00:00:00"/>
    <n v="1000000"/>
    <x v="0"/>
    <s v="Cunninghams"/>
    <x v="1"/>
    <n v="3167"/>
    <n v="3"/>
    <n v="2"/>
    <n v="2"/>
    <n v="575"/>
    <n v="1960"/>
    <s v="8 Riley St"/>
    <s v="Oakleigh South"/>
    <s v="Monash"/>
    <s v="South-Eastern Metropolitan"/>
    <n v="1"/>
    <n v="2017"/>
  </r>
  <r>
    <d v="2017-01-09T00:00:00"/>
    <n v="360000"/>
    <x v="1"/>
    <s v="Melbourne Homes"/>
    <x v="0"/>
    <n v="3031"/>
    <n v="1"/>
    <n v="1"/>
    <n v="1"/>
    <n v="4267"/>
    <m/>
    <s v="107/88 Altona St"/>
    <s v="Kensington"/>
    <s v="Melbourne"/>
    <s v="Northern Metropolitan"/>
    <n v="1"/>
    <n v="2017"/>
  </r>
  <r>
    <d v="2017-01-09T00:00:00"/>
    <n v="430000"/>
    <x v="1"/>
    <s v="Melbourne Homes"/>
    <x v="0"/>
    <n v="3006"/>
    <n v="2"/>
    <n v="2"/>
    <n v="0"/>
    <n v="2295"/>
    <n v="2014"/>
    <s v="909/118 Kavanagh St"/>
    <s v="Southbank"/>
    <s v="Melbourne"/>
    <s v="Southern Metropolitan"/>
    <n v="1"/>
    <n v="2017"/>
  </r>
  <r>
    <d v="2017-01-09T00:00:00"/>
    <n v="520000"/>
    <x v="1"/>
    <s v="Sanders"/>
    <x v="0"/>
    <n v="3000"/>
    <n v="2"/>
    <n v="1"/>
    <n v="1"/>
    <n v="4051"/>
    <n v="2005"/>
    <s v="1206/483 Swanston St"/>
    <s v="Melbourne"/>
    <s v="Melbourne"/>
    <s v="Northern Metropolitan"/>
    <n v="1"/>
    <n v="2017"/>
  </r>
  <r>
    <d v="2017-01-09T00:00:00"/>
    <n v="640000"/>
    <x v="1"/>
    <s v="Flanders &amp; Fish"/>
    <x v="1"/>
    <n v="3051"/>
    <n v="2"/>
    <n v="2"/>
    <n v="1"/>
    <n v="0"/>
    <n v="2006"/>
    <s v="6/55 Provost St"/>
    <s v="North Melbourne"/>
    <s v="Melbourne"/>
    <s v="Northern Metropolitan"/>
    <n v="1"/>
    <n v="2017"/>
  </r>
  <r>
    <d v="2017-01-09T00:00:00"/>
    <n v="665000"/>
    <x v="1"/>
    <s v="Sanders"/>
    <x v="1"/>
    <n v="3000"/>
    <n v="2"/>
    <n v="1"/>
    <n v="1"/>
    <n v="0"/>
    <n v="2004"/>
    <s v="805/300 Swanston St"/>
    <s v="Melbourne"/>
    <s v="Melbourne"/>
    <s v="Northern Metropolitan"/>
    <n v="1"/>
    <n v="2017"/>
  </r>
  <r>
    <d v="2017-01-09T00:00:00"/>
    <n v="690500"/>
    <x v="0"/>
    <s v="Flanders &amp; Fish"/>
    <x v="0"/>
    <n v="3011"/>
    <n v="2"/>
    <n v="1"/>
    <n v="1"/>
    <n v="212"/>
    <n v="1900"/>
    <s v="224 Ballarat Rd"/>
    <s v="Footscray"/>
    <s v="Maribyrnong"/>
    <s v="Western Metropolitan"/>
    <n v="1"/>
    <n v="2017"/>
  </r>
  <r>
    <d v="2017-01-09T00:00:00"/>
    <n v="1000000"/>
    <x v="0"/>
    <s v="Jones and Jones"/>
    <x v="0"/>
    <n v="3012"/>
    <n v="2"/>
    <n v="1"/>
    <n v="2"/>
    <n v="700"/>
    <m/>
    <s v="44 Inkerman St"/>
    <s v="Maidstone"/>
    <s v="Maribyrnong"/>
    <s v="Western Metropolitan"/>
    <n v="1"/>
    <n v="2017"/>
  </r>
  <r>
    <d v="2017-01-09T00:00:00"/>
    <n v="601000"/>
    <x v="1"/>
    <s v="Property Barons"/>
    <x v="1"/>
    <n v="3163"/>
    <n v="2"/>
    <n v="1"/>
    <n v="1"/>
    <n v="132"/>
    <n v="1970"/>
    <s v="2/47 Coorigil Rd"/>
    <s v="Carnegie"/>
    <s v="Glen Eira"/>
    <s v="Southern Metropolitan"/>
    <n v="1"/>
    <n v="2017"/>
  </r>
  <r>
    <d v="2017-01-09T00:00:00"/>
    <n v="400000"/>
    <x v="1"/>
    <s v="Cunninghams"/>
    <x v="0"/>
    <n v="3070"/>
    <n v="1"/>
    <n v="1"/>
    <n v="1"/>
    <n v="0"/>
    <n v="2014"/>
    <s v="13/200 Westgarth St"/>
    <s v="Northcote"/>
    <s v="Darebin"/>
    <s v="Northern Metropolitan"/>
    <n v="1"/>
    <n v="2017"/>
  </r>
  <r>
    <d v="2017-01-09T00:00:00"/>
    <n v="510000"/>
    <x v="0"/>
    <s v="Property Barons"/>
    <x v="1"/>
    <n v="3073"/>
    <n v="2"/>
    <n v="1"/>
    <n v="2"/>
    <n v="268"/>
    <m/>
    <s v="28A McMahon Rd"/>
    <s v="Reservoir"/>
    <s v="Darebin"/>
    <s v="Northern Metropolitan"/>
    <n v="1"/>
    <n v="2017"/>
  </r>
  <r>
    <d v="2017-01-09T00:00:00"/>
    <n v="637000"/>
    <x v="0"/>
    <s v="Cunninghams"/>
    <x v="1"/>
    <n v="3072"/>
    <n v="3"/>
    <n v="1"/>
    <n v="2"/>
    <n v="327"/>
    <m/>
    <s v="111 Gower St"/>
    <s v="Preston"/>
    <s v="Darebin"/>
    <s v="Northern Metropolitan"/>
    <n v="1"/>
    <n v="2017"/>
  </r>
  <r>
    <d v="2017-01-09T00:00:00"/>
    <n v="692000"/>
    <x v="1"/>
    <s v="Melbourne Homes"/>
    <x v="1"/>
    <n v="3070"/>
    <n v="2"/>
    <n v="1"/>
    <n v="1"/>
    <n v="0"/>
    <n v="2012"/>
    <s v="2/195 Clarke St"/>
    <s v="Northcote"/>
    <s v="Darebin"/>
    <s v="Northern Metropolitan"/>
    <n v="1"/>
    <n v="2017"/>
  </r>
  <r>
    <d v="2017-01-09T00:00:00"/>
    <n v="1200000"/>
    <x v="0"/>
    <s v="Property Barons"/>
    <x v="0"/>
    <n v="3072"/>
    <n v="3"/>
    <n v="2"/>
    <n v="1"/>
    <n v="465"/>
    <m/>
    <s v="5 Kendall St"/>
    <s v="Preston"/>
    <s v="Darebin"/>
    <s v="Northern Metropolitan"/>
    <n v="1"/>
    <n v="2017"/>
  </r>
  <r>
    <d v="2017-01-09T00:00:00"/>
    <n v="605000"/>
    <x v="0"/>
    <s v="Property Barons"/>
    <x v="0"/>
    <n v="3020"/>
    <n v="3"/>
    <n v="1"/>
    <n v="1"/>
    <n v="617"/>
    <m/>
    <s v="121 Warwick Rd"/>
    <s v="Sunshine North"/>
    <s v="Brimbank"/>
    <s v="Western Metropolitan"/>
    <n v="1"/>
    <n v="2017"/>
  </r>
  <r>
    <d v="2017-01-09T00:00:00"/>
    <n v="750000"/>
    <x v="0"/>
    <s v="Best Bricks"/>
    <x v="0"/>
    <n v="3020"/>
    <n v="3"/>
    <n v="1"/>
    <n v="1"/>
    <n v="483"/>
    <m/>
    <s v="75 Cornwall Rd"/>
    <s v="Sunshine"/>
    <s v="Brimbank"/>
    <s v="Western Metropolitan"/>
    <n v="1"/>
    <n v="2017"/>
  </r>
  <r>
    <d v="2017-01-09T00:00:00"/>
    <n v="515000"/>
    <x v="1"/>
    <s v="Metro Ladder"/>
    <x v="1"/>
    <n v="3101"/>
    <n v="2"/>
    <n v="1"/>
    <n v="1"/>
    <n v="743"/>
    <m/>
    <s v="3/505 High St"/>
    <s v="Kew"/>
    <s v="Boroondara"/>
    <s v="Southern Metropolitan"/>
    <n v="1"/>
    <n v="2017"/>
  </r>
  <r>
    <d v="2017-01-09T00:00:00"/>
    <n v="585000"/>
    <x v="1"/>
    <s v="Cunninghams"/>
    <x v="0"/>
    <n v="3146"/>
    <n v="2"/>
    <n v="1"/>
    <n v="1"/>
    <n v="0"/>
    <m/>
    <s v="10/13 Myrniong St"/>
    <s v="Glen Iris"/>
    <s v="Boroondara"/>
    <s v="Southern Metropolitan"/>
    <n v="1"/>
    <n v="2017"/>
  </r>
  <r>
    <d v="2017-01-09T00:00:00"/>
    <n v="1820000"/>
    <x v="0"/>
    <s v="Jones and Jones"/>
    <x v="1"/>
    <n v="3146"/>
    <n v="3"/>
    <n v="1"/>
    <n v="3"/>
    <n v="650"/>
    <n v="1930"/>
    <s v="56 Brandon St"/>
    <s v="Glen Iris"/>
    <s v="Boroondara"/>
    <s v="Southern Metropolitan"/>
    <n v="1"/>
    <n v="2017"/>
  </r>
  <r>
    <d v="2017-01-09T00:00:00"/>
    <n v="1290000"/>
    <x v="0"/>
    <s v="Sanders"/>
    <x v="1"/>
    <n v="3187"/>
    <n v="3"/>
    <n v="1"/>
    <n v="2"/>
    <n v="661"/>
    <n v="1920"/>
    <s v="355 Nepean Hwy"/>
    <s v="Brighton East"/>
    <s v="Bayside"/>
    <s v="Southern Metropolitan"/>
    <n v="1"/>
    <n v="2017"/>
  </r>
  <r>
    <d v="2017-01-09T00:00:00"/>
    <n v="770000"/>
    <x v="0"/>
    <s v="Property Barons"/>
    <x v="0"/>
    <n v="3081"/>
    <n v="8"/>
    <n v="4"/>
    <n v="4"/>
    <n v="638"/>
    <n v="1960"/>
    <s v="478 Waterdale Rd"/>
    <s v="Heidelberg Heights"/>
    <s v="Banyule"/>
    <s v="Eastern Metropolitan"/>
    <n v="1"/>
    <n v="2017"/>
  </r>
  <r>
    <d v="2017-01-09T00:00:00"/>
    <n v="785000"/>
    <x v="0"/>
    <s v="Property Barons"/>
    <x v="1"/>
    <n v="3087"/>
    <n v="3"/>
    <n v="1"/>
    <n v="2"/>
    <n v="0"/>
    <m/>
    <s v="17 Longmuir Rd"/>
    <s v="Watsonia"/>
    <s v="Banyule"/>
    <s v="Northern Metropolitan"/>
    <n v="1"/>
    <n v="2017"/>
  </r>
  <r>
    <d v="2017-01-09T00:00:00"/>
    <n v="867000"/>
    <x v="0"/>
    <s v="Cunninghams"/>
    <x v="0"/>
    <n v="3084"/>
    <n v="3"/>
    <n v="1"/>
    <n v="1"/>
    <n v="355"/>
    <n v="1960"/>
    <s v="1/8 Stokes St"/>
    <s v="Rosanna"/>
    <s v="Banyule"/>
    <s v="Eastern Metropolitan"/>
    <n v="1"/>
    <n v="2017"/>
  </r>
  <r>
    <d v="2017-01-09T00:00:00"/>
    <n v="1100000"/>
    <x v="0"/>
    <s v="Property Barons"/>
    <x v="0"/>
    <n v="3081"/>
    <n v="3"/>
    <n v="1"/>
    <n v="0"/>
    <n v="613"/>
    <n v="1925"/>
    <s v="7 Thames St"/>
    <s v="Heidelberg Heights"/>
    <s v="Banyule"/>
    <s v="Eastern Metropolitan"/>
    <n v="1"/>
    <n v="2017"/>
  </r>
  <r>
    <d v="2017-01-10T00:00:00"/>
    <n v="561000"/>
    <x v="1"/>
    <s v="Cunninghams"/>
    <x v="1"/>
    <n v="3121"/>
    <n v="2"/>
    <n v="1"/>
    <n v="1"/>
    <n v="2571"/>
    <n v="2013"/>
    <s v="414/6 Lord St"/>
    <s v="Richmond"/>
    <s v="Yarra"/>
    <s v="Northern Metropolitan"/>
    <n v="1"/>
    <n v="2017"/>
  </r>
  <r>
    <d v="2017-01-10T00:00:00"/>
    <n v="1430000"/>
    <x v="0"/>
    <s v="Jones and Jones"/>
    <x v="1"/>
    <n v="3066"/>
    <n v="2"/>
    <n v="1"/>
    <n v="0"/>
    <n v="231"/>
    <m/>
    <s v="93 Hotham St"/>
    <s v="Collingwood"/>
    <s v="Yarra"/>
    <s v="Northern Metropolitan"/>
    <n v="1"/>
    <n v="2017"/>
  </r>
  <r>
    <d v="2017-01-10T00:00:00"/>
    <n v="2200000"/>
    <x v="0"/>
    <s v="Jones and Jones"/>
    <x v="0"/>
    <n v="3145"/>
    <n v="4"/>
    <n v="2"/>
    <n v="2"/>
    <n v="541"/>
    <m/>
    <s v="17 Findon St"/>
    <s v="Malvern East"/>
    <s v="Stonnington"/>
    <s v="Southern Metropolitan"/>
    <n v="1"/>
    <n v="2017"/>
  </r>
  <r>
    <d v="2017-01-10T00:00:00"/>
    <n v="700000"/>
    <x v="0"/>
    <s v="Metro Ladder"/>
    <x v="0"/>
    <n v="3058"/>
    <n v="3"/>
    <n v="1"/>
    <n v="1"/>
    <n v="138"/>
    <n v="2000"/>
    <s v="37 Kelson St"/>
    <s v="Coburg"/>
    <s v="Moreland"/>
    <s v="Northern Metropolitan"/>
    <n v="1"/>
    <n v="2017"/>
  </r>
  <r>
    <d v="2017-01-10T00:00:00"/>
    <n v="715888"/>
    <x v="0"/>
    <s v="Property Barons"/>
    <x v="1"/>
    <n v="3046"/>
    <n v="2"/>
    <n v="1"/>
    <n v="1"/>
    <n v="613"/>
    <n v="1960"/>
    <s v="92 West St"/>
    <s v="Hadfield"/>
    <s v="Moreland"/>
    <s v="Northern Metropolitan"/>
    <n v="1"/>
    <n v="2017"/>
  </r>
  <r>
    <d v="2017-01-10T00:00:00"/>
    <n v="380000"/>
    <x v="1"/>
    <s v="Cunninghams"/>
    <x v="0"/>
    <n v="3031"/>
    <n v="1"/>
    <n v="1"/>
    <n v="1"/>
    <n v="2077"/>
    <m/>
    <s v="15/17 Ascot Vale Rd"/>
    <s v="Flemington"/>
    <s v="Moonee Valley"/>
    <s v="Northern Metropolitan"/>
    <n v="1"/>
    <n v="2017"/>
  </r>
  <r>
    <d v="2017-01-10T00:00:00"/>
    <n v="630000"/>
    <x v="1"/>
    <s v="Cunninghams"/>
    <x v="1"/>
    <n v="3031"/>
    <n v="2"/>
    <n v="2"/>
    <n v="1"/>
    <n v="0"/>
    <m/>
    <s v="607/255 Racecourse Rd"/>
    <s v="Kensington"/>
    <s v="Melbourne"/>
    <s v="Northern Metropolitan"/>
    <n v="1"/>
    <n v="2017"/>
  </r>
  <r>
    <d v="2017-01-10T00:00:00"/>
    <n v="1492000"/>
    <x v="0"/>
    <s v="Jones and Jones"/>
    <x v="1"/>
    <n v="3078"/>
    <n v="3"/>
    <n v="2"/>
    <n v="2"/>
    <n v="411"/>
    <m/>
    <s v="136A Fulham Rd"/>
    <s v="Alphington"/>
    <s v="Darebin"/>
    <s v="Northern Metropolitan"/>
    <n v="1"/>
    <n v="2017"/>
  </r>
  <r>
    <d v="2017-01-10T00:00:00"/>
    <n v="745000"/>
    <x v="0"/>
    <s v="Cunninghams"/>
    <x v="0"/>
    <n v="3020"/>
    <n v="3"/>
    <n v="1"/>
    <n v="2"/>
    <n v="518"/>
    <n v="1960"/>
    <s v="15 Mellor St"/>
    <s v="Sunshine"/>
    <s v="Brimbank"/>
    <s v="Western Metropolitan"/>
    <n v="1"/>
    <n v="2017"/>
  </r>
  <r>
    <d v="2017-01-10T00:00:00"/>
    <n v="890000"/>
    <x v="0"/>
    <s v="Flanders &amp; Fish"/>
    <x v="1"/>
    <n v="3020"/>
    <n v="3"/>
    <n v="1"/>
    <n v="1"/>
    <n v="668"/>
    <m/>
    <s v="30 Chapman St"/>
    <s v="Sunshine"/>
    <s v="Brimbank"/>
    <s v="Western Metropolitan"/>
    <n v="1"/>
    <n v="2017"/>
  </r>
  <r>
    <d v="2017-01-10T00:00:00"/>
    <n v="880000"/>
    <x v="1"/>
    <s v="Jones and Jones"/>
    <x v="1"/>
    <n v="3187"/>
    <n v="3"/>
    <n v="2"/>
    <n v="2"/>
    <n v="304"/>
    <n v="1990"/>
    <s v="2/19 Hemming St"/>
    <s v="Brighton East"/>
    <s v="Bayside"/>
    <s v="Southern Metropolitan"/>
    <n v="1"/>
    <n v="2017"/>
  </r>
  <r>
    <d v="2017-01-11T00:00:00"/>
    <n v="1135000"/>
    <x v="0"/>
    <s v="Jones and Jones"/>
    <x v="1"/>
    <n v="3127"/>
    <n v="3"/>
    <n v="1"/>
    <n v="2"/>
    <n v="414"/>
    <m/>
    <s v="14 Park Rd"/>
    <s v="Surrey Hills"/>
    <s v="Whitehorse"/>
    <s v="Southern Metropolitan"/>
    <n v="1"/>
    <n v="2017"/>
  </r>
  <r>
    <d v="2017-01-11T00:00:00"/>
    <n v="471000"/>
    <x v="1"/>
    <s v="Jones and Jones"/>
    <x v="1"/>
    <n v="3055"/>
    <n v="2"/>
    <n v="1"/>
    <n v="1"/>
    <n v="564"/>
    <n v="1970"/>
    <s v="2/13 Walker St"/>
    <s v="Brunswick West"/>
    <s v="Moreland"/>
    <s v="Northern Metropolitan"/>
    <n v="1"/>
    <n v="2017"/>
  </r>
  <r>
    <d v="2017-01-11T00:00:00"/>
    <n v="1290000"/>
    <x v="0"/>
    <s v="Jones and Jones"/>
    <x v="1"/>
    <n v="3057"/>
    <n v="4"/>
    <n v="2"/>
    <n v="2"/>
    <n v="468"/>
    <m/>
    <s v="18 Lowan St"/>
    <s v="Brunswick East"/>
    <s v="Moreland"/>
    <s v="Northern Metropolitan"/>
    <n v="1"/>
    <n v="2017"/>
  </r>
  <r>
    <d v="2017-01-11T00:00:00"/>
    <n v="991000"/>
    <x v="0"/>
    <s v="Metro Ladder"/>
    <x v="1"/>
    <n v="3042"/>
    <n v="3"/>
    <n v="1"/>
    <n v="1"/>
    <n v="716"/>
    <n v="1950"/>
    <s v="5 Hamilton St"/>
    <s v="Niddrie"/>
    <s v="Moonee Valley"/>
    <s v="Western Metropolitan"/>
    <n v="1"/>
    <n v="2017"/>
  </r>
  <r>
    <d v="2017-01-11T00:00:00"/>
    <n v="1730000"/>
    <x v="0"/>
    <s v="Jones and Jones"/>
    <x v="1"/>
    <n v="3039"/>
    <n v="5"/>
    <n v="1"/>
    <n v="1"/>
    <n v="584"/>
    <m/>
    <s v="10 Chaucer St"/>
    <s v="Moonee Ponds"/>
    <s v="Moonee Valley"/>
    <s v="Western Metropolitan"/>
    <n v="1"/>
    <n v="2017"/>
  </r>
  <r>
    <d v="2017-01-11T00:00:00"/>
    <n v="782000"/>
    <x v="0"/>
    <s v="Jones and Jones"/>
    <x v="0"/>
    <n v="3167"/>
    <n v="3"/>
    <n v="2"/>
    <n v="2"/>
    <n v="0"/>
    <m/>
    <s v="3/1073 Centre Rd"/>
    <s v="Oakleigh South"/>
    <s v="Kingston"/>
    <s v="South-Eastern Metropolitan"/>
    <n v="1"/>
    <n v="2017"/>
  </r>
  <r>
    <d v="2017-01-11T00:00:00"/>
    <n v="440000"/>
    <x v="1"/>
    <s v="Metro Ladder"/>
    <x v="0"/>
    <n v="3018"/>
    <n v="2"/>
    <n v="1"/>
    <n v="1"/>
    <n v="0"/>
    <m/>
    <s v="111/112 Pier St"/>
    <s v="Altona"/>
    <s v="Hobsons Bay"/>
    <s v="Western Metropolitan"/>
    <n v="1"/>
    <n v="2017"/>
  </r>
  <r>
    <d v="2017-01-11T00:00:00"/>
    <n v="380000"/>
    <x v="1"/>
    <s v="Metro Ladder"/>
    <x v="1"/>
    <n v="3165"/>
    <n v="1"/>
    <n v="1"/>
    <n v="1"/>
    <n v="0"/>
    <n v="1970"/>
    <s v="1/6 Brad St"/>
    <s v="Bentleigh East"/>
    <s v="Glen Eira"/>
    <s v="Southern Metropolitan"/>
    <n v="1"/>
    <n v="2017"/>
  </r>
  <r>
    <d v="2017-01-11T00:00:00"/>
    <n v="440000"/>
    <x v="1"/>
    <s v="Cunninghams"/>
    <x v="0"/>
    <n v="3073"/>
    <n v="2"/>
    <n v="1"/>
    <n v="1"/>
    <n v="183"/>
    <n v="1980"/>
    <s v="1/12 Merino St"/>
    <s v="Reservoir"/>
    <s v="Darebin"/>
    <s v="Northern Metropolitan"/>
    <n v="1"/>
    <n v="2017"/>
  </r>
  <r>
    <d v="2017-01-11T00:00:00"/>
    <n v="490000"/>
    <x v="2"/>
    <s v="Cunninghams"/>
    <x v="1"/>
    <n v="3073"/>
    <n v="2"/>
    <n v="1"/>
    <n v="1"/>
    <n v="91"/>
    <n v="2014"/>
    <s v="2/16 Cheddar Rd"/>
    <s v="Reservoir"/>
    <s v="Darebin"/>
    <s v="Northern Metropolitan"/>
    <n v="1"/>
    <n v="2017"/>
  </r>
  <r>
    <d v="2017-01-11T00:00:00"/>
    <n v="1335000"/>
    <x v="0"/>
    <s v="Cunninghams"/>
    <x v="1"/>
    <n v="3070"/>
    <n v="3"/>
    <n v="1"/>
    <n v="3"/>
    <n v="520"/>
    <m/>
    <s v="4 Wilmoth St"/>
    <s v="Northcote"/>
    <s v="Darebin"/>
    <s v="Northern Metropolitan"/>
    <n v="1"/>
    <n v="2017"/>
  </r>
  <r>
    <d v="2017-01-11T00:00:00"/>
    <n v="1550000"/>
    <x v="2"/>
    <s v="Property Barons"/>
    <x v="0"/>
    <n v="3126"/>
    <n v="4"/>
    <n v="2"/>
    <n v="4"/>
    <n v="318"/>
    <m/>
    <s v="1/17 Chatham Rd"/>
    <s v="Canterbury"/>
    <s v="Boroondara"/>
    <s v="Southern Metropolitan"/>
    <n v="1"/>
    <n v="2017"/>
  </r>
  <r>
    <d v="2017-01-11T00:00:00"/>
    <n v="1300000"/>
    <x v="1"/>
    <s v="Sanders"/>
    <x v="0"/>
    <n v="3186"/>
    <n v="2"/>
    <n v="2"/>
    <n v="2"/>
    <n v="0"/>
    <m/>
    <s v="6/4 Dudley St"/>
    <s v="Brighton"/>
    <s v="Bayside"/>
    <s v="Southern Metropolitan"/>
    <n v="1"/>
    <n v="2017"/>
  </r>
  <r>
    <d v="2017-01-11T00:00:00"/>
    <n v="579000"/>
    <x v="1"/>
    <s v="Cunninghams"/>
    <x v="1"/>
    <n v="3084"/>
    <n v="2"/>
    <n v="1"/>
    <n v="2"/>
    <n v="4497"/>
    <m/>
    <s v="17/127 Hawdon St"/>
    <s v="Heidelberg"/>
    <s v="Banyule"/>
    <s v="Eastern Metropolitan"/>
    <n v="1"/>
    <n v="2017"/>
  </r>
  <r>
    <d v="2017-01-11T00:00:00"/>
    <n v="2090000"/>
    <x v="0"/>
    <s v="Property Barons"/>
    <x v="1"/>
    <n v="3079"/>
    <n v="4"/>
    <n v="3"/>
    <n v="2"/>
    <n v="608"/>
    <n v="1980"/>
    <s v="11 Abbotsford Gr"/>
    <s v="Ivanhoe"/>
    <s v="Banyule"/>
    <s v="Eastern Metropolitan"/>
    <n v="1"/>
    <n v="2017"/>
  </r>
  <r>
    <d v="2017-01-12T00:00:00"/>
    <n v="750000"/>
    <x v="2"/>
    <s v="Jones and Jones"/>
    <x v="1"/>
    <n v="3068"/>
    <n v="2"/>
    <n v="2"/>
    <n v="2"/>
    <n v="0"/>
    <n v="2002"/>
    <s v="8/3 Miller St"/>
    <s v="Fitzroy North"/>
    <s v="Yarra"/>
    <s v="Northern Metropolitan"/>
    <n v="1"/>
    <n v="2017"/>
  </r>
  <r>
    <d v="2017-01-12T00:00:00"/>
    <n v="950000"/>
    <x v="1"/>
    <s v="Jones and Jones"/>
    <x v="1"/>
    <n v="3066"/>
    <n v="3"/>
    <n v="2"/>
    <n v="1"/>
    <n v="15900"/>
    <m/>
    <s v="4/170 Oxford St"/>
    <s v="Collingwood"/>
    <s v="Yarra"/>
    <s v="Northern Metropolitan"/>
    <n v="1"/>
    <n v="2017"/>
  </r>
  <r>
    <d v="2017-01-12T00:00:00"/>
    <n v="1240000"/>
    <x v="0"/>
    <s v="Metro Ladder"/>
    <x v="1"/>
    <n v="3181"/>
    <n v="3"/>
    <n v="1"/>
    <n v="0"/>
    <n v="223"/>
    <m/>
    <s v="6 Wynnstay Rd"/>
    <s v="Prahran"/>
    <s v="Stonnington"/>
    <s v="Southern Metropolitan"/>
    <n v="1"/>
    <n v="2017"/>
  </r>
  <r>
    <d v="2017-01-12T00:00:00"/>
    <n v="1285000"/>
    <x v="0"/>
    <s v="Cunninghams"/>
    <x v="1"/>
    <n v="3143"/>
    <n v="3"/>
    <n v="1"/>
    <n v="2"/>
    <n v="186"/>
    <n v="1920"/>
    <s v="75 Sutherland Rd"/>
    <s v="Armadale"/>
    <s v="Stonnington"/>
    <s v="Southern Metropolitan"/>
    <n v="1"/>
    <n v="2017"/>
  </r>
  <r>
    <d v="2017-01-12T00:00:00"/>
    <n v="1155000"/>
    <x v="0"/>
    <s v="Jones and Jones"/>
    <x v="1"/>
    <n v="3207"/>
    <n v="2"/>
    <n v="1"/>
    <n v="0"/>
    <n v="112"/>
    <m/>
    <s v="189 Station St"/>
    <s v="Port Melbourne"/>
    <s v="Port Phillip"/>
    <s v="Southern Metropolitan"/>
    <n v="1"/>
    <n v="2017"/>
  </r>
  <r>
    <d v="2017-01-12T00:00:00"/>
    <n v="500000"/>
    <x v="0"/>
    <s v="Cunninghams"/>
    <x v="1"/>
    <n v="3043"/>
    <n v="3"/>
    <n v="2"/>
    <n v="1"/>
    <n v="140"/>
    <m/>
    <s v="13 Seggan Cir"/>
    <s v="Gowanbrae"/>
    <s v="Moreland"/>
    <s v="Western Metropolitan"/>
    <n v="1"/>
    <n v="2017"/>
  </r>
  <r>
    <d v="2017-01-12T00:00:00"/>
    <n v="395000"/>
    <x v="1"/>
    <s v="Jones and Jones"/>
    <x v="0"/>
    <n v="3040"/>
    <n v="2"/>
    <n v="1"/>
    <n v="1"/>
    <n v="0"/>
    <n v="1975"/>
    <s v="5/36 King St"/>
    <s v="Essendon"/>
    <s v="Moonee Valley"/>
    <s v="Western Metropolitan"/>
    <n v="1"/>
    <n v="2017"/>
  </r>
  <r>
    <d v="2017-01-12T00:00:00"/>
    <n v="730000"/>
    <x v="0"/>
    <s v="Maxwells"/>
    <x v="1"/>
    <n v="3034"/>
    <n v="3"/>
    <n v="2"/>
    <n v="2"/>
    <n v="705"/>
    <m/>
    <s v="19 Clarendon St"/>
    <s v="Avondale Heights"/>
    <s v="Moonee Valley"/>
    <s v="Western Metropolitan"/>
    <n v="1"/>
    <n v="2017"/>
  </r>
  <r>
    <d v="2017-01-12T00:00:00"/>
    <n v="897000"/>
    <x v="0"/>
    <s v="Cunninghams"/>
    <x v="1"/>
    <n v="3040"/>
    <n v="3"/>
    <n v="1"/>
    <n v="2"/>
    <n v="226"/>
    <n v="2000"/>
    <s v="1/155 Deakin St"/>
    <s v="Essendon"/>
    <s v="Moonee Valley"/>
    <s v="Western Metropolitan"/>
    <n v="1"/>
    <n v="2017"/>
  </r>
  <r>
    <d v="2017-01-12T00:00:00"/>
    <n v="1325000"/>
    <x v="0"/>
    <s v="Maxwells"/>
    <x v="0"/>
    <n v="3040"/>
    <n v="4"/>
    <n v="2"/>
    <n v="2"/>
    <n v="674"/>
    <m/>
    <s v="99 Fawkner St"/>
    <s v="Aberfeldie"/>
    <s v="Moonee Valley"/>
    <s v="Western Metropolitan"/>
    <n v="1"/>
    <n v="2017"/>
  </r>
  <r>
    <d v="2017-01-12T00:00:00"/>
    <n v="1300000"/>
    <x v="2"/>
    <s v="Jones and Jones"/>
    <x v="1"/>
    <n v="3051"/>
    <n v="3"/>
    <n v="2"/>
    <n v="2"/>
    <n v="67"/>
    <n v="2005"/>
    <s v="15A Lothian St"/>
    <s v="North Melbourne"/>
    <s v="Melbourne"/>
    <s v="Northern Metropolitan"/>
    <n v="1"/>
    <n v="2017"/>
  </r>
  <r>
    <d v="2017-01-12T00:00:00"/>
    <n v="840000"/>
    <x v="0"/>
    <s v="Sanders"/>
    <x v="0"/>
    <n v="3018"/>
    <n v="3"/>
    <n v="2"/>
    <n v="2"/>
    <n v="534"/>
    <n v="1965"/>
    <s v="27 McIntyre Dr"/>
    <s v="Altona"/>
    <s v="Hobsons Bay"/>
    <s v="Western Metropolitan"/>
    <n v="1"/>
    <n v="2017"/>
  </r>
  <r>
    <d v="2017-01-12T00:00:00"/>
    <n v="1410000"/>
    <x v="0"/>
    <s v="Cunninghams"/>
    <x v="0"/>
    <n v="3163"/>
    <n v="4"/>
    <n v="3"/>
    <n v="3"/>
    <n v="650"/>
    <m/>
    <s v="68 Leila Rd"/>
    <s v="Carnegie"/>
    <s v="Glen Eira"/>
    <s v="Southern Metropolitan"/>
    <n v="1"/>
    <n v="2017"/>
  </r>
  <r>
    <d v="2017-01-12T00:00:00"/>
    <n v="770000"/>
    <x v="0"/>
    <s v="Cunninghams"/>
    <x v="1"/>
    <n v="3073"/>
    <n v="4"/>
    <n v="1"/>
    <n v="2"/>
    <n v="855"/>
    <m/>
    <s v="40 Hughes Pde"/>
    <s v="Reservoir"/>
    <s v="Darebin"/>
    <s v="Northern Metropolitan"/>
    <n v="1"/>
    <n v="2017"/>
  </r>
  <r>
    <d v="2017-01-12T00:00:00"/>
    <n v="1280000"/>
    <x v="0"/>
    <s v="Best Bricks"/>
    <x v="0"/>
    <n v="3071"/>
    <n v="3"/>
    <n v="2"/>
    <n v="2"/>
    <n v="349"/>
    <m/>
    <s v="172 Rossmoyne St"/>
    <s v="Thornbury"/>
    <s v="Darebin"/>
    <s v="Northern Metropolitan"/>
    <n v="1"/>
    <n v="2017"/>
  </r>
  <r>
    <d v="2017-01-13T00:00:00"/>
    <n v="700000"/>
    <x v="1"/>
    <s v="Melbourne Homes"/>
    <x v="0"/>
    <n v="3068"/>
    <n v="2"/>
    <n v="2"/>
    <n v="2"/>
    <n v="4296"/>
    <n v="2011"/>
    <s v="129/4 Bik La"/>
    <s v="Fitzroy North"/>
    <s v="Yarra"/>
    <s v="Northern Metropolitan"/>
    <n v="1"/>
    <n v="2017"/>
  </r>
  <r>
    <d v="2017-01-13T00:00:00"/>
    <n v="422000"/>
    <x v="1"/>
    <s v="Metro Ladder"/>
    <x v="1"/>
    <n v="3141"/>
    <n v="1"/>
    <n v="1"/>
    <n v="0"/>
    <n v="0"/>
    <m/>
    <s v="2/53 Caroline St"/>
    <s v="South Yarra"/>
    <s v="Stonnington"/>
    <s v="Southern Metropolitan"/>
    <n v="1"/>
    <n v="2017"/>
  </r>
  <r>
    <d v="2017-01-13T00:00:00"/>
    <n v="1850000"/>
    <x v="0"/>
    <s v="Sanders"/>
    <x v="1"/>
    <n v="3206"/>
    <n v="3"/>
    <n v="2"/>
    <n v="0"/>
    <n v="128"/>
    <n v="1890"/>
    <s v="94 Graham St"/>
    <s v="Albert Park"/>
    <s v="Port Phillip"/>
    <s v="Southern Metropolitan"/>
    <n v="1"/>
    <n v="2017"/>
  </r>
  <r>
    <d v="2017-01-13T00:00:00"/>
    <n v="333000"/>
    <x v="1"/>
    <s v="Metro Ladder"/>
    <x v="0"/>
    <n v="3060"/>
    <n v="2"/>
    <n v="1"/>
    <n v="1"/>
    <n v="97"/>
    <n v="1970"/>
    <s v="1/71 Lynch Rd"/>
    <s v="Fawkner"/>
    <s v="Moreland"/>
    <s v="Northern Metropolitan"/>
    <n v="1"/>
    <n v="2017"/>
  </r>
  <r>
    <d v="2017-01-13T00:00:00"/>
    <n v="670000"/>
    <x v="0"/>
    <s v="Metro Ladder"/>
    <x v="1"/>
    <n v="3044"/>
    <n v="3"/>
    <n v="1"/>
    <n v="1"/>
    <n v="596"/>
    <n v="1949"/>
    <s v="272 Sussex St"/>
    <s v="Pascoe Vale"/>
    <s v="Moreland"/>
    <s v="Northern Metropolitan"/>
    <n v="1"/>
    <n v="2017"/>
  </r>
  <r>
    <d v="2017-01-13T00:00:00"/>
    <n v="930000"/>
    <x v="0"/>
    <s v="Cunninghams"/>
    <x v="0"/>
    <n v="3057"/>
    <n v="3"/>
    <n v="2"/>
    <n v="2"/>
    <n v="138"/>
    <m/>
    <s v="256 Stewart St"/>
    <s v="Brunswick East"/>
    <s v="Moreland"/>
    <s v="Northern Metropolitan"/>
    <n v="1"/>
    <n v="2017"/>
  </r>
  <r>
    <d v="2017-01-13T00:00:00"/>
    <n v="425000"/>
    <x v="1"/>
    <s v="Maxwells"/>
    <x v="0"/>
    <n v="3031"/>
    <n v="2"/>
    <n v="1"/>
    <n v="1"/>
    <n v="0"/>
    <n v="1970"/>
    <s v="8/39 Dover St"/>
    <s v="Flemington"/>
    <s v="Moonee Valley"/>
    <s v="Northern Metropolitan"/>
    <n v="1"/>
    <n v="2017"/>
  </r>
  <r>
    <d v="2017-01-13T00:00:00"/>
    <n v="569000"/>
    <x v="1"/>
    <s v="Flanders &amp; Fish"/>
    <x v="1"/>
    <n v="3006"/>
    <n v="2"/>
    <n v="2"/>
    <n v="1"/>
    <n v="3878"/>
    <n v="2012"/>
    <s v="1509/152 Sturt St"/>
    <s v="Southbank"/>
    <s v="Melbourne"/>
    <s v="Southern Metropolitan"/>
    <n v="1"/>
    <n v="2017"/>
  </r>
  <r>
    <d v="2017-01-13T00:00:00"/>
    <n v="875000"/>
    <x v="0"/>
    <s v="Jones and Jones"/>
    <x v="1"/>
    <n v="3011"/>
    <n v="3"/>
    <n v="1"/>
    <n v="0"/>
    <n v="262"/>
    <m/>
    <s v="88 Victoria St"/>
    <s v="Footscray"/>
    <s v="Maribyrnong"/>
    <s v="Western Metropolitan"/>
    <n v="1"/>
    <n v="2017"/>
  </r>
  <r>
    <d v="2017-01-13T00:00:00"/>
    <n v="880000"/>
    <x v="0"/>
    <s v="Cunninghams"/>
    <x v="0"/>
    <n v="3012"/>
    <n v="3"/>
    <n v="1"/>
    <n v="1"/>
    <n v="586"/>
    <m/>
    <s v="3 Hutton St"/>
    <s v="Maidstone"/>
    <s v="Maribyrnong"/>
    <s v="Western Metropolitan"/>
    <n v="1"/>
    <n v="2017"/>
  </r>
  <r>
    <d v="2017-01-13T00:00:00"/>
    <n v="1125000"/>
    <x v="0"/>
    <s v="Metro Ladder"/>
    <x v="0"/>
    <n v="3108"/>
    <n v="3"/>
    <n v="2"/>
    <n v="2"/>
    <n v="819"/>
    <n v="1970"/>
    <s v="2 Nola St"/>
    <s v="Doncaster"/>
    <s v="Manningham"/>
    <s v="Eastern Metropolitan"/>
    <n v="1"/>
    <n v="2017"/>
  </r>
  <r>
    <d v="2017-01-13T00:00:00"/>
    <n v="980000"/>
    <x v="2"/>
    <s v="Cunninghams"/>
    <x v="1"/>
    <n v="3070"/>
    <n v="3"/>
    <n v="2"/>
    <n v="2"/>
    <n v="195"/>
    <m/>
    <s v="27 Zoe Cct"/>
    <s v="Northcote"/>
    <s v="Darebin"/>
    <s v="Northern Metropolitan"/>
    <n v="1"/>
    <n v="2017"/>
  </r>
  <r>
    <d v="2017-01-13T00:00:00"/>
    <n v="990000"/>
    <x v="0"/>
    <s v="Metro Ladder"/>
    <x v="0"/>
    <n v="3072"/>
    <n v="3"/>
    <n v="2"/>
    <n v="2"/>
    <n v="475"/>
    <n v="1920"/>
    <s v="15 Morgan St"/>
    <s v="Preston"/>
    <s v="Darebin"/>
    <s v="Northern Metropolitan"/>
    <n v="1"/>
    <n v="2017"/>
  </r>
  <r>
    <d v="2017-01-13T00:00:00"/>
    <n v="1000000"/>
    <x v="0"/>
    <s v="Property Barons"/>
    <x v="1"/>
    <n v="3072"/>
    <n v="3"/>
    <n v="2"/>
    <n v="2"/>
    <n v="227"/>
    <m/>
    <s v="37 Scotia St"/>
    <s v="Preston"/>
    <s v="Darebin"/>
    <s v="Northern Metropolitan"/>
    <n v="1"/>
    <n v="2017"/>
  </r>
  <r>
    <d v="2017-01-13T00:00:00"/>
    <n v="1245000"/>
    <x v="0"/>
    <s v="Metro Ladder"/>
    <x v="1"/>
    <n v="3071"/>
    <n v="3"/>
    <n v="1"/>
    <n v="1"/>
    <n v="409"/>
    <m/>
    <s v="33 Wales St"/>
    <s v="Thornbury"/>
    <s v="Darebin"/>
    <s v="Northern Metropolitan"/>
    <n v="1"/>
    <n v="2017"/>
  </r>
  <r>
    <d v="2017-01-13T00:00:00"/>
    <n v="1390000"/>
    <x v="0"/>
    <s v="Cunninghams"/>
    <x v="1"/>
    <n v="3186"/>
    <n v="3"/>
    <n v="1"/>
    <n v="2"/>
    <n v="340"/>
    <n v="1975"/>
    <s v="4/78 Dendy St"/>
    <s v="Brighton"/>
    <s v="Bayside"/>
    <s v="Southern Metropolitan"/>
    <n v="1"/>
    <n v="2017"/>
  </r>
  <r>
    <d v="2017-01-13T00:00:00"/>
    <n v="1400000"/>
    <x v="2"/>
    <s v="Jones and Jones"/>
    <x v="1"/>
    <n v="3188"/>
    <n v="3"/>
    <n v="2"/>
    <n v="1"/>
    <n v="211"/>
    <n v="2000"/>
    <s v="6/63 Linacre Rd"/>
    <s v="Hampton"/>
    <s v="Bayside"/>
    <s v="Southern Metropolitan"/>
    <n v="1"/>
    <n v="2017"/>
  </r>
  <r>
    <d v="2017-01-13T00:00:00"/>
    <n v="915000"/>
    <x v="0"/>
    <s v="Property Barons"/>
    <x v="1"/>
    <n v="3085"/>
    <n v="4"/>
    <n v="3"/>
    <n v="1"/>
    <n v="531"/>
    <n v="1990"/>
    <s v="8 Ovata Cl"/>
    <s v="Yallambie"/>
    <s v="Banyule"/>
    <s v="Northern Metropolitan"/>
    <n v="1"/>
    <n v="2017"/>
  </r>
  <r>
    <d v="2017-01-14T00:00:00"/>
    <n v="1582000"/>
    <x v="2"/>
    <s v="Jones and Jones"/>
    <x v="1"/>
    <n v="3121"/>
    <n v="3"/>
    <n v="3"/>
    <n v="2"/>
    <n v="119"/>
    <n v="2005"/>
    <s v="1/7 Sanders Pl"/>
    <s v="Richmond"/>
    <s v="Yarra"/>
    <s v="Northern Metropolitan"/>
    <n v="1"/>
    <n v="2017"/>
  </r>
  <r>
    <d v="2017-01-14T00:00:00"/>
    <n v="950000"/>
    <x v="1"/>
    <s v="Metro Ladder"/>
    <x v="1"/>
    <n v="3142"/>
    <n v="3"/>
    <n v="1"/>
    <n v="1"/>
    <n v="57"/>
    <n v="1960"/>
    <s v="11/38 Grange Rd"/>
    <s v="Toorak"/>
    <s v="Stonnington"/>
    <s v="Southern Metropolitan"/>
    <n v="1"/>
    <n v="2017"/>
  </r>
  <r>
    <d v="2017-01-14T00:00:00"/>
    <n v="1870000"/>
    <x v="0"/>
    <s v="Maxwells"/>
    <x v="1"/>
    <n v="3143"/>
    <n v="3"/>
    <n v="1"/>
    <n v="1"/>
    <n v="217"/>
    <n v="1888"/>
    <s v="28 Cambridge St"/>
    <s v="Armadale"/>
    <s v="Stonnington"/>
    <s v="Southern Metropolitan"/>
    <n v="1"/>
    <n v="2017"/>
  </r>
  <r>
    <d v="2017-01-14T00:00:00"/>
    <n v="980000"/>
    <x v="0"/>
    <s v="Metro Ladder"/>
    <x v="0"/>
    <n v="3046"/>
    <n v="3"/>
    <n v="2"/>
    <n v="3"/>
    <n v="1029"/>
    <n v="1950"/>
    <s v="15 Stanley St"/>
    <s v="Glenroy"/>
    <s v="Moreland"/>
    <s v="Northern Metropolitan"/>
    <n v="1"/>
    <n v="2017"/>
  </r>
  <r>
    <d v="2017-01-14T00:00:00"/>
    <n v="1000000"/>
    <x v="0"/>
    <s v="Jones and Jones"/>
    <x v="0"/>
    <n v="3058"/>
    <n v="3"/>
    <n v="2"/>
    <n v="3"/>
    <n v="370"/>
    <n v="1920"/>
    <s v="45 Portland St"/>
    <s v="Coburg"/>
    <s v="Moreland"/>
    <s v="Northern Metropolitan"/>
    <n v="1"/>
    <n v="2017"/>
  </r>
  <r>
    <d v="2017-01-14T00:00:00"/>
    <n v="1345000"/>
    <x v="0"/>
    <s v="Jones and Jones"/>
    <x v="1"/>
    <n v="3032"/>
    <n v="4"/>
    <n v="1"/>
    <n v="1"/>
    <n v="552"/>
    <n v="1920"/>
    <s v="15 Mirams St"/>
    <s v="Ascot Vale"/>
    <s v="Moonee Valley"/>
    <s v="Western Metropolitan"/>
    <n v="1"/>
    <n v="2017"/>
  </r>
  <r>
    <d v="2017-01-14T00:00:00"/>
    <n v="210000"/>
    <x v="1"/>
    <s v="Cunninghams"/>
    <x v="0"/>
    <n v="3011"/>
    <n v="1"/>
    <n v="1"/>
    <n v="1"/>
    <n v="0"/>
    <m/>
    <s v="12/3 Gordon St"/>
    <s v="Footscray"/>
    <s v="Maribyrnong"/>
    <s v="Western Metropolitan"/>
    <n v="1"/>
    <n v="2017"/>
  </r>
  <r>
    <d v="2017-01-14T00:00:00"/>
    <n v="315000"/>
    <x v="1"/>
    <s v="Jones and Jones"/>
    <x v="0"/>
    <n v="3011"/>
    <n v="2"/>
    <n v="1"/>
    <n v="1"/>
    <n v="882"/>
    <n v="1970"/>
    <s v="12/14 Eldridge St"/>
    <s v="Footscray"/>
    <s v="Maribyrnong"/>
    <s v="Western Metropolitan"/>
    <n v="1"/>
    <n v="2017"/>
  </r>
  <r>
    <d v="2017-01-14T00:00:00"/>
    <n v="1401000"/>
    <x v="0"/>
    <s v="Maxwells"/>
    <x v="1"/>
    <n v="3108"/>
    <n v="4"/>
    <n v="3"/>
    <n v="2"/>
    <n v="650"/>
    <n v="1970"/>
    <s v="378 Manningham Rd"/>
    <s v="Doncaster"/>
    <s v="Manningham"/>
    <s v="Eastern Metropolitan"/>
    <n v="1"/>
    <n v="2017"/>
  </r>
  <r>
    <d v="2017-01-14T00:00:00"/>
    <n v="1016000"/>
    <x v="0"/>
    <s v="Jones and Jones"/>
    <x v="1"/>
    <n v="3189"/>
    <n v="4"/>
    <n v="3"/>
    <n v="2"/>
    <n v="272"/>
    <n v="2000"/>
    <s v="5A William St"/>
    <s v="Moorabbin"/>
    <s v="Kingston"/>
    <s v="Southern Metropolitan"/>
    <n v="1"/>
    <n v="2017"/>
  </r>
  <r>
    <d v="2017-01-14T00:00:00"/>
    <n v="671000"/>
    <x v="1"/>
    <s v="Property Barons"/>
    <x v="1"/>
    <n v="3146"/>
    <n v="2"/>
    <n v="1"/>
    <n v="1"/>
    <n v="0"/>
    <n v="1960"/>
    <s v="4/58 Bath Rd"/>
    <s v="Glen Iris"/>
    <s v="Boroondara"/>
    <s v="Southern Metropolitan"/>
    <n v="1"/>
    <n v="2017"/>
  </r>
  <r>
    <d v="2017-01-15T00:00:00"/>
    <n v="680500"/>
    <x v="1"/>
    <s v="Melbourne Homes"/>
    <x v="1"/>
    <n v="3141"/>
    <n v="2"/>
    <n v="1"/>
    <n v="1"/>
    <n v="0"/>
    <n v="1970"/>
    <s v="4/30 Murphy St"/>
    <s v="South Yarra"/>
    <s v="Stonnington"/>
    <s v="Southern Metropolitan"/>
    <n v="1"/>
    <n v="2017"/>
  </r>
  <r>
    <d v="2017-01-15T00:00:00"/>
    <n v="841000"/>
    <x v="1"/>
    <s v="Metro Ladder"/>
    <x v="1"/>
    <n v="3181"/>
    <n v="2"/>
    <n v="2"/>
    <n v="1"/>
    <n v="0"/>
    <n v="1850"/>
    <s v="602/220 Commercial Rd"/>
    <s v="Prahran"/>
    <s v="Stonnington"/>
    <s v="Southern Metropolitan"/>
    <n v="1"/>
    <n v="2017"/>
  </r>
  <r>
    <d v="2017-01-15T00:00:00"/>
    <n v="631000"/>
    <x v="2"/>
    <s v="Best Bricks"/>
    <x v="1"/>
    <n v="3058"/>
    <n v="3"/>
    <n v="1"/>
    <n v="1"/>
    <n v="178"/>
    <n v="2012"/>
    <s v="3/1 Headley St"/>
    <s v="Coburg North"/>
    <s v="Moreland"/>
    <s v="Northern Metropolitan"/>
    <n v="1"/>
    <n v="2017"/>
  </r>
  <r>
    <d v="2017-01-15T00:00:00"/>
    <n v="1700000"/>
    <x v="0"/>
    <s v="Jones and Jones"/>
    <x v="0"/>
    <n v="3055"/>
    <n v="4"/>
    <n v="2"/>
    <n v="2"/>
    <n v="621"/>
    <n v="1920"/>
    <s v="871 Park St"/>
    <s v="Brunswick West"/>
    <s v="Moreland"/>
    <s v="Northern Metropolitan"/>
    <n v="1"/>
    <n v="2017"/>
  </r>
  <r>
    <d v="2017-01-15T00:00:00"/>
    <n v="570000"/>
    <x v="1"/>
    <s v="Maxwells"/>
    <x v="0"/>
    <n v="3031"/>
    <n v="3"/>
    <n v="1"/>
    <n v="2"/>
    <n v="0"/>
    <n v="1990"/>
    <s v="17/29 Bendall St"/>
    <s v="Kensington"/>
    <s v="Moonee Valley"/>
    <s v="Northern Metropolitan"/>
    <n v="1"/>
    <n v="2017"/>
  </r>
  <r>
    <d v="2017-01-15T00:00:00"/>
    <n v="1255000"/>
    <x v="0"/>
    <s v="Metro Ladder"/>
    <x v="1"/>
    <n v="3040"/>
    <n v="2"/>
    <n v="1"/>
    <n v="1"/>
    <n v="0"/>
    <m/>
    <s v="23 MacKay St"/>
    <s v="Essendon"/>
    <s v="Moonee Valley"/>
    <s v="Western Metropolitan"/>
    <n v="1"/>
    <n v="2017"/>
  </r>
  <r>
    <d v="2017-01-15T00:00:00"/>
    <n v="1695000"/>
    <x v="0"/>
    <s v="Cunninghams"/>
    <x v="1"/>
    <n v="3040"/>
    <n v="3"/>
    <n v="1"/>
    <n v="3"/>
    <n v="855"/>
    <m/>
    <s v="131 Bradshaw St"/>
    <s v="Essendon"/>
    <s v="Moonee Valley"/>
    <s v="Western Metropolitan"/>
    <n v="1"/>
    <n v="2017"/>
  </r>
  <r>
    <d v="2017-01-15T00:00:00"/>
    <n v="650000"/>
    <x v="1"/>
    <s v="Metro Ladder"/>
    <x v="0"/>
    <n v="3000"/>
    <n v="2"/>
    <n v="1"/>
    <n v="1"/>
    <n v="0"/>
    <m/>
    <s v="3301/288 Spencer St"/>
    <s v="Melbourne"/>
    <s v="Melbourne"/>
    <s v="Northern Metropolitan"/>
    <n v="1"/>
    <n v="2017"/>
  </r>
  <r>
    <d v="2017-01-15T00:00:00"/>
    <n v="1460000"/>
    <x v="0"/>
    <s v="Cunninghams"/>
    <x v="1"/>
    <n v="3053"/>
    <n v="2"/>
    <n v="1"/>
    <n v="0"/>
    <n v="99"/>
    <m/>
    <s v="22 Faraday St"/>
    <s v="Carlton"/>
    <s v="Melbourne"/>
    <s v="Northern Metropolitan"/>
    <n v="1"/>
    <n v="2017"/>
  </r>
  <r>
    <d v="2017-01-15T00:00:00"/>
    <n v="1575000"/>
    <x v="0"/>
    <s v="Metro Ladder"/>
    <x v="1"/>
    <n v="3012"/>
    <n v="3"/>
    <n v="1"/>
    <n v="4"/>
    <n v="1000"/>
    <n v="1930"/>
    <s v="107 Alma St"/>
    <s v="West Footscray"/>
    <s v="Maribyrnong"/>
    <s v="Western Metropolitan"/>
    <n v="1"/>
    <n v="2017"/>
  </r>
  <r>
    <d v="2017-01-15T00:00:00"/>
    <n v="1030000"/>
    <x v="2"/>
    <s v="Jones and Jones"/>
    <x v="1"/>
    <n v="3165"/>
    <n v="3"/>
    <n v="2"/>
    <n v="2"/>
    <n v="327"/>
    <m/>
    <s v="2/11 Francesco St"/>
    <s v="Bentleigh East"/>
    <s v="Glen Eira"/>
    <s v="Southern Metropolitan"/>
    <n v="1"/>
    <n v="2017"/>
  </r>
  <r>
    <d v="2017-01-15T00:00:00"/>
    <n v="1570000"/>
    <x v="0"/>
    <s v="Jones and Jones"/>
    <x v="1"/>
    <n v="3162"/>
    <n v="3"/>
    <n v="1"/>
    <n v="2"/>
    <n v="520"/>
    <m/>
    <s v="5 Sycamore St"/>
    <s v="Caulfield South"/>
    <s v="Glen Eira"/>
    <s v="Southern Metropolitan"/>
    <n v="1"/>
    <n v="2017"/>
  </r>
  <r>
    <d v="2017-01-15T00:00:00"/>
    <n v="607000"/>
    <x v="0"/>
    <s v="SJ"/>
    <x v="1"/>
    <n v="3020"/>
    <n v="3"/>
    <n v="1"/>
    <n v="2"/>
    <n v="563"/>
    <n v="1965"/>
    <s v="107 Wright St"/>
    <s v="Sunshine"/>
    <s v="Brimbank"/>
    <s v="Western Metropolitan"/>
    <n v="1"/>
    <n v="2017"/>
  </r>
  <r>
    <d v="2017-01-15T00:00:00"/>
    <n v="590000"/>
    <x v="1"/>
    <s v="Jones and Jones"/>
    <x v="1"/>
    <n v="3124"/>
    <n v="2"/>
    <n v="1"/>
    <n v="1"/>
    <n v="0"/>
    <m/>
    <s v="2/1021 Toorak Rd"/>
    <s v="Camberwell"/>
    <s v="Boroondara"/>
    <s v="Southern Metropolitan"/>
    <n v="1"/>
    <n v="2017"/>
  </r>
  <r>
    <d v="2017-01-15T00:00:00"/>
    <n v="1770000"/>
    <x v="0"/>
    <s v="Property Barons"/>
    <x v="0"/>
    <n v="3146"/>
    <n v="3"/>
    <n v="1"/>
    <n v="3"/>
    <n v="603"/>
    <m/>
    <s v="23 Somerset Rd"/>
    <s v="Glen Iris"/>
    <s v="Boroondara"/>
    <s v="Southern Metropolitan"/>
    <n v="1"/>
    <n v="2017"/>
  </r>
  <r>
    <d v="2017-01-15T00:00:00"/>
    <n v="2410000"/>
    <x v="0"/>
    <s v="Jones and Jones"/>
    <x v="1"/>
    <n v="3122"/>
    <n v="3"/>
    <n v="2"/>
    <n v="0"/>
    <n v="249"/>
    <n v="1890"/>
    <s v="59 Mason St"/>
    <s v="Hawthorn"/>
    <s v="Boroondara"/>
    <s v="Southern Metropolitan"/>
    <n v="1"/>
    <n v="2017"/>
  </r>
  <r>
    <d v="2017-01-16T00:00:00"/>
    <n v="735000"/>
    <x v="0"/>
    <s v="Property Barons"/>
    <x v="0"/>
    <n v="3058"/>
    <n v="3"/>
    <n v="1"/>
    <n v="1"/>
    <n v="427"/>
    <m/>
    <s v="53 Ronald St"/>
    <s v="Coburg North"/>
    <s v="Moreland"/>
    <s v="Northern Metropolitan"/>
    <n v="1"/>
    <n v="2017"/>
  </r>
  <r>
    <d v="2017-01-16T00:00:00"/>
    <n v="942000"/>
    <x v="0"/>
    <s v="Melbourne Homes"/>
    <x v="1"/>
    <n v="3055"/>
    <n v="3"/>
    <n v="1"/>
    <n v="0"/>
    <n v="358"/>
    <m/>
    <s v="89 Pearson St"/>
    <s v="Brunswick West"/>
    <s v="Moreland"/>
    <s v="Northern Metropolitan"/>
    <n v="1"/>
    <n v="2017"/>
  </r>
  <r>
    <d v="2017-01-16T00:00:00"/>
    <n v="2230000"/>
    <x v="0"/>
    <s v="Cunninghams"/>
    <x v="1"/>
    <n v="3056"/>
    <n v="4"/>
    <n v="2"/>
    <n v="3"/>
    <n v="851"/>
    <n v="1940"/>
    <s v="29 Stewart St"/>
    <s v="Brunswick"/>
    <s v="Moreland"/>
    <s v="Northern Metropolitan"/>
    <n v="1"/>
    <n v="2017"/>
  </r>
  <r>
    <d v="2017-01-16T00:00:00"/>
    <n v="1050000"/>
    <x v="0"/>
    <s v="Cunninghams"/>
    <x v="1"/>
    <n v="3040"/>
    <n v="3"/>
    <n v="1"/>
    <n v="1"/>
    <n v="420"/>
    <m/>
    <s v="53A Market St"/>
    <s v="Essendon"/>
    <s v="Moonee Valley"/>
    <s v="Western Metropolitan"/>
    <n v="1"/>
    <n v="2017"/>
  </r>
  <r>
    <d v="2017-01-16T00:00:00"/>
    <n v="1080000"/>
    <x v="0"/>
    <s v="Jones and Jones"/>
    <x v="0"/>
    <n v="3011"/>
    <n v="3"/>
    <n v="1"/>
    <n v="0"/>
    <n v="234"/>
    <n v="1900"/>
    <s v="22 Alfred St"/>
    <s v="Seddon"/>
    <s v="Maribyrnong"/>
    <s v="Western Metropolitan"/>
    <n v="1"/>
    <n v="2017"/>
  </r>
  <r>
    <d v="2017-01-16T00:00:00"/>
    <n v="1180000"/>
    <x v="0"/>
    <s v="Jones and Jones"/>
    <x v="0"/>
    <n v="3032"/>
    <n v="4"/>
    <n v="3"/>
    <n v="2"/>
    <n v="688"/>
    <n v="1960"/>
    <s v="23 Duffy St"/>
    <s v="Maribyrnong"/>
    <s v="Maribyrnong"/>
    <s v="Western Metropolitan"/>
    <n v="1"/>
    <n v="2017"/>
  </r>
  <r>
    <d v="2017-01-16T00:00:00"/>
    <n v="725000"/>
    <x v="1"/>
    <s v="Metro Ladder"/>
    <x v="1"/>
    <n v="3204"/>
    <n v="2"/>
    <n v="1"/>
    <n v="1"/>
    <n v="677"/>
    <n v="2012"/>
    <s v="3/18 Bleazby St"/>
    <s v="Bentleigh"/>
    <s v="Glen Eira"/>
    <s v="Southern Metropolitan"/>
    <n v="1"/>
    <n v="2017"/>
  </r>
  <r>
    <d v="2017-01-16T00:00:00"/>
    <n v="690000"/>
    <x v="1"/>
    <s v="Jones and Jones"/>
    <x v="1"/>
    <n v="3122"/>
    <n v="2"/>
    <n v="1"/>
    <n v="1"/>
    <n v="82"/>
    <m/>
    <s v="5/70 Power St"/>
    <s v="Hawthorn"/>
    <s v="Boroondara"/>
    <s v="Southern Metropolitan"/>
    <n v="1"/>
    <n v="2017"/>
  </r>
  <r>
    <d v="2017-01-16T00:00:00"/>
    <n v="930000"/>
    <x v="2"/>
    <s v="Cunninghams"/>
    <x v="1"/>
    <n v="3124"/>
    <n v="3"/>
    <n v="2"/>
    <n v="2"/>
    <n v="132"/>
    <n v="1970"/>
    <s v="4/1 Through Rd"/>
    <s v="Camberwell"/>
    <s v="Boroondara"/>
    <s v="Southern Metropolitan"/>
    <n v="1"/>
    <n v="2017"/>
  </r>
  <r>
    <d v="2017-01-16T00:00:00"/>
    <n v="1300000"/>
    <x v="1"/>
    <s v="Metro Ladder"/>
    <x v="1"/>
    <n v="3186"/>
    <n v="2"/>
    <n v="2"/>
    <n v="1"/>
    <n v="244"/>
    <n v="2000"/>
    <s v="1/137 Cole St"/>
    <s v="Brighton"/>
    <s v="Bayside"/>
    <s v="Southern Metropolitan"/>
    <n v="1"/>
    <n v="2017"/>
  </r>
  <r>
    <d v="2017-01-17T00:00:00"/>
    <n v="872000"/>
    <x v="1"/>
    <s v="Jones and Jones"/>
    <x v="1"/>
    <n v="3143"/>
    <n v="2"/>
    <n v="1"/>
    <n v="1"/>
    <n v="1194"/>
    <n v="1953"/>
    <s v="2/377 Dandenong Rd"/>
    <s v="Armadale"/>
    <s v="Stonnington"/>
    <s v="Southern Metropolitan"/>
    <n v="1"/>
    <n v="2017"/>
  </r>
  <r>
    <d v="2017-01-17T00:00:00"/>
    <n v="1350000"/>
    <x v="1"/>
    <s v="Zimmerman"/>
    <x v="0"/>
    <n v="3144"/>
    <n v="2"/>
    <n v="2"/>
    <n v="2"/>
    <n v="0"/>
    <m/>
    <s v="17/246 Wattletree Rd"/>
    <s v="Malvern"/>
    <s v="Stonnington"/>
    <s v="Southern Metropolitan"/>
    <n v="1"/>
    <n v="2017"/>
  </r>
  <r>
    <d v="2017-01-17T00:00:00"/>
    <n v="1275000"/>
    <x v="0"/>
    <s v="Maxwells"/>
    <x v="0"/>
    <n v="3011"/>
    <n v="5"/>
    <n v="3"/>
    <n v="1"/>
    <n v="386"/>
    <n v="1890"/>
    <s v="93 Williamstown Rd"/>
    <s v="Seddon"/>
    <s v="Maribyrnong"/>
    <s v="Western Metropolitan"/>
    <n v="1"/>
    <n v="2017"/>
  </r>
  <r>
    <d v="2017-01-17T00:00:00"/>
    <n v="1190000"/>
    <x v="0"/>
    <s v="Cunninghams"/>
    <x v="1"/>
    <n v="3165"/>
    <n v="4"/>
    <n v="2"/>
    <n v="3"/>
    <n v="591"/>
    <m/>
    <s v="76 Castlewood St"/>
    <s v="Bentleigh East"/>
    <s v="Glen Eira"/>
    <s v="Southern Metropolitan"/>
    <n v="1"/>
    <n v="2017"/>
  </r>
  <r>
    <d v="2017-01-17T00:00:00"/>
    <n v="1510000"/>
    <x v="0"/>
    <s v="Jones and Jones"/>
    <x v="0"/>
    <n v="3165"/>
    <n v="4"/>
    <n v="2"/>
    <n v="2"/>
    <n v="640"/>
    <m/>
    <s v="5 Malane St"/>
    <s v="Bentleigh East"/>
    <s v="Glen Eira"/>
    <s v="Southern Metropolitan"/>
    <n v="1"/>
    <n v="2017"/>
  </r>
  <r>
    <d v="2017-01-17T00:00:00"/>
    <n v="560000"/>
    <x v="1"/>
    <s v="Best Bricks"/>
    <x v="1"/>
    <n v="3020"/>
    <n v="3"/>
    <n v="2"/>
    <n v="7"/>
    <n v="420"/>
    <n v="1970"/>
    <s v="2/32 Forrest St"/>
    <s v="Albion"/>
    <s v="Brimbank"/>
    <s v="Western Metropolitan"/>
    <n v="1"/>
    <n v="2017"/>
  </r>
  <r>
    <d v="2017-01-17T00:00:00"/>
    <n v="701000"/>
    <x v="0"/>
    <s v="Best Bricks"/>
    <x v="1"/>
    <n v="3020"/>
    <n v="3"/>
    <n v="2"/>
    <n v="0"/>
    <n v="630"/>
    <m/>
    <s v="10 Gresford St"/>
    <s v="Sunshine North"/>
    <s v="Brimbank"/>
    <s v="Western Metropolitan"/>
    <n v="1"/>
    <n v="2017"/>
  </r>
  <r>
    <d v="2017-01-17T00:00:00"/>
    <n v="1670000"/>
    <x v="0"/>
    <s v="Jones and Jones"/>
    <x v="1"/>
    <n v="3104"/>
    <n v="4"/>
    <n v="1"/>
    <n v="4"/>
    <n v="1042"/>
    <m/>
    <s v="6 Leicester St"/>
    <s v="Balwyn North"/>
    <s v="Boroondara"/>
    <s v="Southern Metropolitan"/>
    <n v="1"/>
    <n v="2017"/>
  </r>
  <r>
    <d v="2017-01-17T00:00:00"/>
    <n v="915000"/>
    <x v="0"/>
    <s v="Property Barons"/>
    <x v="1"/>
    <n v="3081"/>
    <n v="3"/>
    <n v="1"/>
    <n v="1"/>
    <n v="748"/>
    <n v="1950"/>
    <s v="484 Waterdale Rd"/>
    <s v="Heidelberg Heights"/>
    <s v="Banyule"/>
    <s v="Eastern Metropolitan"/>
    <n v="1"/>
    <n v="2017"/>
  </r>
  <r>
    <d v="2017-01-18T00:00:00"/>
    <n v="960000"/>
    <x v="0"/>
    <s v="Jones and Jones"/>
    <x v="1"/>
    <n v="3145"/>
    <n v="3"/>
    <n v="2"/>
    <n v="1"/>
    <n v="310"/>
    <n v="1970"/>
    <s v="48 The Boulevard"/>
    <s v="Malvern East"/>
    <s v="Stonnington"/>
    <s v="Southern Metropolitan"/>
    <n v="1"/>
    <n v="2017"/>
  </r>
  <r>
    <d v="2017-01-18T00:00:00"/>
    <n v="385000"/>
    <x v="1"/>
    <s v="Jones and Jones"/>
    <x v="0"/>
    <n v="3055"/>
    <n v="2"/>
    <n v="1"/>
    <n v="1"/>
    <n v="0"/>
    <n v="1970"/>
    <s v="7/7 Allard St"/>
    <s v="Brunswick West"/>
    <s v="Moreland"/>
    <s v="Northern Metropolitan"/>
    <n v="1"/>
    <n v="2017"/>
  </r>
  <r>
    <d v="2017-01-18T00:00:00"/>
    <n v="840000"/>
    <x v="0"/>
    <s v="Metro Ladder"/>
    <x v="0"/>
    <n v="3040"/>
    <n v="2"/>
    <n v="1"/>
    <n v="1"/>
    <n v="373"/>
    <m/>
    <s v="58 Waverley St"/>
    <s v="Aberfeldie"/>
    <s v="Moonee Valley"/>
    <s v="Western Metropolitan"/>
    <n v="1"/>
    <n v="2017"/>
  </r>
  <r>
    <d v="2017-01-18T00:00:00"/>
    <n v="1780000"/>
    <x v="0"/>
    <s v="Metro Ladder"/>
    <x v="1"/>
    <n v="3039"/>
    <n v="4"/>
    <n v="3"/>
    <n v="2"/>
    <n v="615"/>
    <n v="1920"/>
    <s v="69 Aberfeldie St"/>
    <s v="Moonee Ponds"/>
    <s v="Moonee Valley"/>
    <s v="Western Metropolitan"/>
    <n v="1"/>
    <n v="2017"/>
  </r>
  <r>
    <d v="2017-01-18T00:00:00"/>
    <n v="1305000"/>
    <x v="0"/>
    <s v="Jones and Jones"/>
    <x v="1"/>
    <n v="3147"/>
    <n v="3"/>
    <n v="1"/>
    <n v="1"/>
    <n v="760"/>
    <n v="1960"/>
    <s v="14 Ashwood Dr"/>
    <s v="Ashwood"/>
    <s v="Monash"/>
    <s v="Southern Metropolitan"/>
    <n v="1"/>
    <n v="2017"/>
  </r>
  <r>
    <d v="2017-01-18T00:00:00"/>
    <n v="1275000"/>
    <x v="0"/>
    <s v="Jones and Jones"/>
    <x v="0"/>
    <n v="3013"/>
    <n v="3"/>
    <n v="1"/>
    <n v="2"/>
    <n v="229"/>
    <n v="1910"/>
    <s v="38 Simpson St"/>
    <s v="Yarraville"/>
    <s v="Maribyrnong"/>
    <s v="Western Metropolitan"/>
    <n v="1"/>
    <n v="2017"/>
  </r>
  <r>
    <d v="2017-01-18T00:00:00"/>
    <n v="537000"/>
    <x v="0"/>
    <s v="Property Barons"/>
    <x v="1"/>
    <n v="3047"/>
    <n v="3"/>
    <n v="1"/>
    <n v="2"/>
    <n v="600"/>
    <m/>
    <s v="16 Gavin St"/>
    <s v="Jacana"/>
    <s v="Hume"/>
    <s v="Northern Metropolitan"/>
    <n v="1"/>
    <n v="2017"/>
  </r>
  <r>
    <d v="2017-01-18T00:00:00"/>
    <n v="860000"/>
    <x v="2"/>
    <s v="Flanders &amp; Fish"/>
    <x v="0"/>
    <n v="3163"/>
    <n v="3"/>
    <n v="2"/>
    <n v="1"/>
    <n v="1113"/>
    <n v="1990"/>
    <s v="3/78 Moonya Rd"/>
    <s v="Carnegie"/>
    <s v="Glen Eira"/>
    <s v="Southern Metropolitan"/>
    <n v="1"/>
    <n v="2017"/>
  </r>
  <r>
    <d v="2017-01-18T00:00:00"/>
    <n v="1035000"/>
    <x v="0"/>
    <s v="Cunninghams"/>
    <x v="1"/>
    <n v="3070"/>
    <n v="2"/>
    <n v="1"/>
    <n v="0"/>
    <n v="140"/>
    <m/>
    <s v="18 Claude St"/>
    <s v="Northcote"/>
    <s v="Darebin"/>
    <s v="Northern Metropolitan"/>
    <n v="1"/>
    <n v="2017"/>
  </r>
  <r>
    <d v="2017-01-18T00:00:00"/>
    <n v="1040000"/>
    <x v="0"/>
    <s v="Property Barons"/>
    <x v="1"/>
    <n v="3072"/>
    <n v="3"/>
    <n v="1"/>
    <n v="2"/>
    <n v="399"/>
    <n v="1940"/>
    <s v="74 Pender St"/>
    <s v="Preston"/>
    <s v="Darebin"/>
    <s v="Northern Metropolitan"/>
    <n v="1"/>
    <n v="2017"/>
  </r>
  <r>
    <d v="2017-01-19T00:00:00"/>
    <n v="1130000"/>
    <x v="0"/>
    <s v="Cunninghams"/>
    <x v="1"/>
    <n v="3058"/>
    <n v="3"/>
    <n v="1"/>
    <n v="3"/>
    <n v="206"/>
    <n v="1945"/>
    <s v="48 Murray St"/>
    <s v="Coburg"/>
    <s v="Moreland"/>
    <s v="Northern Metropolitan"/>
    <n v="1"/>
    <n v="2017"/>
  </r>
  <r>
    <d v="2017-01-19T00:00:00"/>
    <n v="840000"/>
    <x v="1"/>
    <s v="Cunninghams"/>
    <x v="1"/>
    <n v="3040"/>
    <n v="3"/>
    <n v="2"/>
    <n v="1"/>
    <n v="282"/>
    <m/>
    <s v="52a Deakin St"/>
    <s v="Essendon"/>
    <s v="Moonee Valley"/>
    <s v="Western Metropolitan"/>
    <n v="1"/>
    <n v="2017"/>
  </r>
  <r>
    <d v="2017-01-19T00:00:00"/>
    <n v="850000"/>
    <x v="0"/>
    <s v="Flanders &amp; Fish"/>
    <x v="1"/>
    <n v="3034"/>
    <n v="3"/>
    <n v="1"/>
    <n v="2"/>
    <n v="766"/>
    <m/>
    <s v="9 Willow Dr"/>
    <s v="Avondale Heights"/>
    <s v="Moonee Valley"/>
    <s v="Western Metropolitan"/>
    <n v="1"/>
    <n v="2017"/>
  </r>
  <r>
    <d v="2017-01-19T00:00:00"/>
    <n v="470000"/>
    <x v="1"/>
    <s v="Sanders"/>
    <x v="0"/>
    <n v="3000"/>
    <n v="2"/>
    <n v="1"/>
    <n v="2"/>
    <n v="0"/>
    <n v="1917"/>
    <s v="1001/639 Little Bourke St"/>
    <s v="Melbourne"/>
    <s v="Melbourne"/>
    <s v="Northern Metropolitan"/>
    <n v="1"/>
    <n v="2017"/>
  </r>
  <r>
    <d v="2017-01-19T00:00:00"/>
    <n v="930000"/>
    <x v="0"/>
    <s v="Metro Ladder"/>
    <x v="1"/>
    <n v="3165"/>
    <n v="3"/>
    <n v="1"/>
    <n v="2"/>
    <n v="580"/>
    <m/>
    <s v="16 Greenview Ct"/>
    <s v="Bentleigh East"/>
    <s v="Glen Eira"/>
    <s v="Southern Metropolitan"/>
    <n v="1"/>
    <n v="2017"/>
  </r>
  <r>
    <d v="2017-01-19T00:00:00"/>
    <n v="300000"/>
    <x v="2"/>
    <s v="Zimmerman"/>
    <x v="0"/>
    <n v="3020"/>
    <n v="2"/>
    <n v="1"/>
    <n v="1"/>
    <n v="74"/>
    <n v="1970"/>
    <s v="3/14 Ridley St"/>
    <s v="Albion"/>
    <s v="Brimbank"/>
    <s v="Western Metropolitan"/>
    <n v="1"/>
    <n v="2017"/>
  </r>
  <r>
    <d v="2017-01-19T00:00:00"/>
    <n v="685000"/>
    <x v="0"/>
    <s v="Property Barons"/>
    <x v="1"/>
    <n v="3020"/>
    <n v="3"/>
    <n v="1"/>
    <n v="1"/>
    <n v="697"/>
    <m/>
    <s v="13 Maylands St"/>
    <s v="Albion"/>
    <s v="Brimbank"/>
    <s v="Western Metropolitan"/>
    <n v="1"/>
    <n v="2017"/>
  </r>
  <r>
    <d v="2017-01-19T00:00:00"/>
    <n v="1680000"/>
    <x v="2"/>
    <s v="Property Barons"/>
    <x v="1"/>
    <n v="3104"/>
    <n v="4"/>
    <n v="3"/>
    <n v="1"/>
    <n v="362"/>
    <n v="2014"/>
    <s v="16 Sylvan St"/>
    <s v="Balwyn North"/>
    <s v="Boroondara"/>
    <s v="Southern Metropolitan"/>
    <n v="1"/>
    <n v="2017"/>
  </r>
  <r>
    <d v="2017-01-19T00:00:00"/>
    <n v="777000"/>
    <x v="0"/>
    <s v="Property Barons"/>
    <x v="1"/>
    <n v="3081"/>
    <n v="2"/>
    <n v="1"/>
    <n v="0"/>
    <n v="649"/>
    <m/>
    <s v="6 Pandanus Ct"/>
    <s v="Heidelberg West"/>
    <s v="Banyule"/>
    <s v="Eastern Metropolitan"/>
    <n v="1"/>
    <n v="2017"/>
  </r>
  <r>
    <d v="2017-01-20T00:00:00"/>
    <n v="670000"/>
    <x v="0"/>
    <s v="Jones and Jones"/>
    <x v="1"/>
    <n v="3066"/>
    <n v="2"/>
    <n v="1"/>
    <n v="0"/>
    <n v="118"/>
    <m/>
    <s v="182 Keele St"/>
    <s v="Collingwood"/>
    <s v="Yarra"/>
    <s v="Northern Metropolitan"/>
    <n v="1"/>
    <n v="2017"/>
  </r>
  <r>
    <d v="2017-01-20T00:00:00"/>
    <n v="1177000"/>
    <x v="0"/>
    <s v="Cunninghams"/>
    <x v="0"/>
    <n v="3181"/>
    <n v="2"/>
    <n v="2"/>
    <n v="2"/>
    <n v="521"/>
    <n v="2000"/>
    <s v="3/11 Lincoln Pl"/>
    <s v="Windsor"/>
    <s v="Stonnington"/>
    <s v="Southern Metropolitan"/>
    <n v="1"/>
    <n v="2017"/>
  </r>
  <r>
    <d v="2017-01-20T00:00:00"/>
    <n v="750000"/>
    <x v="0"/>
    <s v="Metro Ladder"/>
    <x v="1"/>
    <n v="3058"/>
    <n v="3"/>
    <n v="2"/>
    <n v="2"/>
    <n v="310"/>
    <m/>
    <s v="18 Ronald St"/>
    <s v="Coburg North"/>
    <s v="Moreland"/>
    <s v="Northern Metropolitan"/>
    <n v="1"/>
    <n v="2017"/>
  </r>
  <r>
    <d v="2017-01-20T00:00:00"/>
    <n v="820000"/>
    <x v="2"/>
    <s v="Cunninghams"/>
    <x v="0"/>
    <n v="3032"/>
    <n v="3"/>
    <n v="2"/>
    <n v="2"/>
    <n v="275"/>
    <m/>
    <s v="1 Nayook La"/>
    <s v="Maribyrnong"/>
    <s v="Maribyrnong"/>
    <s v="Western Metropolitan"/>
    <n v="1"/>
    <n v="2017"/>
  </r>
  <r>
    <d v="2017-01-20T00:00:00"/>
    <n v="508000"/>
    <x v="1"/>
    <s v="Metro Ladder"/>
    <x v="1"/>
    <n v="3015"/>
    <n v="3"/>
    <n v="1"/>
    <n v="2"/>
    <n v="144"/>
    <n v="1980"/>
    <s v="1/11 New St"/>
    <s v="South Kingsville"/>
    <s v="Hobsons Bay"/>
    <s v="Western Metropolitan"/>
    <n v="1"/>
    <n v="2017"/>
  </r>
  <r>
    <d v="2017-01-20T00:00:00"/>
    <n v="622000"/>
    <x v="1"/>
    <s v="Melbourne Homes"/>
    <x v="0"/>
    <n v="3161"/>
    <n v="2"/>
    <n v="2"/>
    <n v="1"/>
    <n v="934"/>
    <m/>
    <s v="6/378 Dandenong Rd"/>
    <s v="Caulfield North"/>
    <s v="Glen Eira"/>
    <s v="Southern Metropolitan"/>
    <n v="1"/>
    <n v="2017"/>
  </r>
  <r>
    <d v="2017-01-20T00:00:00"/>
    <n v="1910000"/>
    <x v="0"/>
    <s v="Jones and Jones"/>
    <x v="1"/>
    <n v="3163"/>
    <n v="3"/>
    <n v="1"/>
    <n v="1"/>
    <n v="720"/>
    <m/>
    <s v="83 Truganini Rd"/>
    <s v="Carnegie"/>
    <s v="Glen Eira"/>
    <s v="Southern Metropolitan"/>
    <n v="1"/>
    <n v="2017"/>
  </r>
  <r>
    <d v="2017-01-20T00:00:00"/>
    <n v="678000"/>
    <x v="2"/>
    <s v="Maxwells"/>
    <x v="1"/>
    <n v="3073"/>
    <n v="3"/>
    <n v="2"/>
    <n v="1"/>
    <n v="230"/>
    <n v="2009"/>
    <s v="1/5 Box St"/>
    <s v="Reservoir"/>
    <s v="Darebin"/>
    <s v="Northern Metropolitan"/>
    <n v="1"/>
    <n v="2017"/>
  </r>
  <r>
    <d v="2017-01-20T00:00:00"/>
    <n v="1476000"/>
    <x v="0"/>
    <s v="Jones and Jones"/>
    <x v="1"/>
    <n v="3101"/>
    <n v="3"/>
    <n v="2"/>
    <n v="2"/>
    <n v="288"/>
    <n v="1997"/>
    <s v="2A Churchill St"/>
    <s v="Kew"/>
    <s v="Boroondara"/>
    <s v="Southern Metropolitan"/>
    <n v="1"/>
    <n v="2017"/>
  </r>
  <r>
    <d v="2017-01-20T00:00:00"/>
    <n v="1720000"/>
    <x v="0"/>
    <s v="Cunninghams"/>
    <x v="0"/>
    <n v="3104"/>
    <n v="4"/>
    <n v="3"/>
    <n v="2"/>
    <n v="869"/>
    <n v="1950"/>
    <s v="12 Clifton St"/>
    <s v="Balwyn North"/>
    <s v="Boroondara"/>
    <s v="Southern Metropolitan"/>
    <n v="1"/>
    <n v="2017"/>
  </r>
  <r>
    <d v="2017-01-20T00:00:00"/>
    <n v="400000"/>
    <x v="1"/>
    <s v="Sanders"/>
    <x v="1"/>
    <n v="3188"/>
    <n v="2"/>
    <n v="1"/>
    <n v="1"/>
    <n v="0"/>
    <n v="1960"/>
    <s v="9/12 Bartlett St"/>
    <s v="Hampton East"/>
    <s v="Bayside"/>
    <s v="Southern Metropolitan"/>
    <n v="1"/>
    <n v="2017"/>
  </r>
  <r>
    <d v="2017-01-20T00:00:00"/>
    <n v="1537000"/>
    <x v="0"/>
    <s v="Cunninghams"/>
    <x v="0"/>
    <n v="3187"/>
    <n v="3"/>
    <n v="2"/>
    <n v="2"/>
    <n v="324"/>
    <n v="1999"/>
    <s v="35 Elizabeth St"/>
    <s v="Brighton East"/>
    <s v="Bayside"/>
    <s v="Southern Metropolitan"/>
    <n v="1"/>
    <n v="2017"/>
  </r>
  <r>
    <d v="2017-01-20T00:00:00"/>
    <n v="632000"/>
    <x v="0"/>
    <s v="SJ"/>
    <x v="0"/>
    <n v="3087"/>
    <n v="3"/>
    <n v="1"/>
    <n v="2"/>
    <n v="650"/>
    <m/>
    <s v="1 Elder St"/>
    <s v="Watsonia"/>
    <s v="Banyule"/>
    <s v="Northern Metropolitan"/>
    <n v="1"/>
    <n v="2017"/>
  </r>
  <r>
    <d v="2017-01-21T00:00:00"/>
    <n v="1915000"/>
    <x v="0"/>
    <s v="Cunninghams"/>
    <x v="1"/>
    <n v="3207"/>
    <n v="4"/>
    <n v="3"/>
    <n v="1"/>
    <n v="323"/>
    <n v="1935"/>
    <s v="66 Dunstan Pde"/>
    <s v="Port Melbourne"/>
    <s v="Port Phillip"/>
    <s v="Southern Metropolitan"/>
    <n v="1"/>
    <n v="2017"/>
  </r>
  <r>
    <d v="2017-01-21T00:00:00"/>
    <n v="840000"/>
    <x v="0"/>
    <s v="Property Barons"/>
    <x v="1"/>
    <n v="3046"/>
    <n v="3"/>
    <n v="1"/>
    <n v="2"/>
    <n v="608"/>
    <m/>
    <s v="70 West St"/>
    <s v="Hadfield"/>
    <s v="Moreland"/>
    <s v="Northern Metropolitan"/>
    <n v="1"/>
    <n v="2017"/>
  </r>
  <r>
    <d v="2017-01-21T00:00:00"/>
    <n v="1020000"/>
    <x v="0"/>
    <s v="Sanders"/>
    <x v="0"/>
    <n v="3058"/>
    <n v="5"/>
    <n v="2"/>
    <n v="4"/>
    <n v="381"/>
    <n v="1985"/>
    <s v="15 Hardwick St"/>
    <s v="Coburg"/>
    <s v="Moreland"/>
    <s v="Northern Metropolitan"/>
    <n v="1"/>
    <n v="2017"/>
  </r>
  <r>
    <d v="2017-01-21T00:00:00"/>
    <n v="395000"/>
    <x v="1"/>
    <s v="Cunninghams"/>
    <x v="0"/>
    <n v="3031"/>
    <n v="1"/>
    <n v="1"/>
    <n v="1"/>
    <n v="818"/>
    <n v="1880"/>
    <s v="8/300 Racecourse Rd"/>
    <s v="Flemington"/>
    <s v="Moonee Valley"/>
    <s v="Northern Metropolitan"/>
    <n v="1"/>
    <n v="2017"/>
  </r>
  <r>
    <d v="2017-01-21T00:00:00"/>
    <n v="1350000"/>
    <x v="0"/>
    <s v="Metro Ladder"/>
    <x v="1"/>
    <n v="3032"/>
    <n v="3"/>
    <n v="1"/>
    <n v="3"/>
    <n v="575"/>
    <m/>
    <s v="57 Monash St"/>
    <s v="Ascot Vale"/>
    <s v="Moonee Valley"/>
    <s v="Western Metropolitan"/>
    <n v="1"/>
    <n v="2017"/>
  </r>
  <r>
    <d v="2017-01-21T00:00:00"/>
    <n v="1100000"/>
    <x v="0"/>
    <s v="Jones and Jones"/>
    <x v="0"/>
    <n v="3013"/>
    <n v="3"/>
    <n v="2"/>
    <n v="0"/>
    <n v="214"/>
    <n v="1910"/>
    <s v="13 Simpson St"/>
    <s v="Yarraville"/>
    <s v="Maribyrnong"/>
    <s v="Western Metropolitan"/>
    <n v="1"/>
    <n v="2017"/>
  </r>
  <r>
    <d v="2017-01-21T00:00:00"/>
    <n v="1199000"/>
    <x v="0"/>
    <s v="Sanders"/>
    <x v="1"/>
    <n v="3015"/>
    <n v="3"/>
    <n v="1"/>
    <n v="3"/>
    <n v="506"/>
    <m/>
    <s v="50 Home Rd"/>
    <s v="Newport"/>
    <s v="Hobsons Bay"/>
    <s v="Western Metropolitan"/>
    <n v="1"/>
    <n v="2017"/>
  </r>
  <r>
    <d v="2017-01-21T00:00:00"/>
    <n v="1900000"/>
    <x v="0"/>
    <s v="Jones and Jones"/>
    <x v="1"/>
    <n v="3204"/>
    <n v="5"/>
    <n v="2"/>
    <n v="2"/>
    <n v="567"/>
    <n v="1926"/>
    <s v="43 Godfrey St"/>
    <s v="Bentleigh"/>
    <s v="Glen Eira"/>
    <s v="Southern Metropolitan"/>
    <n v="1"/>
    <n v="2017"/>
  </r>
  <r>
    <d v="2017-01-21T00:00:00"/>
    <n v="2850000"/>
    <x v="0"/>
    <s v="Property Barons"/>
    <x v="1"/>
    <n v="3084"/>
    <n v="2"/>
    <n v="1"/>
    <n v="1"/>
    <n v="1777"/>
    <m/>
    <s v="24 Brooke St"/>
    <s v="Eaglemont"/>
    <s v="Banyule"/>
    <s v="Eastern Metropolitan"/>
    <n v="1"/>
    <n v="2017"/>
  </r>
  <r>
    <d v="2017-01-22T00:00:00"/>
    <n v="815000"/>
    <x v="0"/>
    <s v="Property Barons"/>
    <x v="1"/>
    <n v="3046"/>
    <n v="4"/>
    <n v="2"/>
    <n v="2"/>
    <n v="672"/>
    <n v="1950"/>
    <s v="28 Gish Ct"/>
    <s v="Hadfield"/>
    <s v="Moreland"/>
    <s v="Northern Metropolitan"/>
    <n v="1"/>
    <n v="2017"/>
  </r>
  <r>
    <d v="2017-01-22T00:00:00"/>
    <n v="955000"/>
    <x v="0"/>
    <s v="Cunninghams"/>
    <x v="1"/>
    <n v="3044"/>
    <n v="4"/>
    <n v="2"/>
    <n v="2"/>
    <n v="686"/>
    <n v="1950"/>
    <s v="16 Stennis St"/>
    <s v="Pascoe Vale"/>
    <s v="Moreland"/>
    <s v="Northern Metropolitan"/>
    <n v="1"/>
    <n v="2017"/>
  </r>
  <r>
    <d v="2017-01-22T00:00:00"/>
    <n v="1495000"/>
    <x v="0"/>
    <s v="Cunninghams"/>
    <x v="1"/>
    <n v="3057"/>
    <n v="3"/>
    <n v="1"/>
    <n v="1"/>
    <n v="259"/>
    <n v="1920"/>
    <s v="215 Weston St"/>
    <s v="Brunswick East"/>
    <s v="Moreland"/>
    <s v="Northern Metropolitan"/>
    <n v="1"/>
    <n v="2017"/>
  </r>
  <r>
    <d v="2017-01-22T00:00:00"/>
    <n v="645000"/>
    <x v="1"/>
    <s v="Cunninghams"/>
    <x v="1"/>
    <n v="3040"/>
    <n v="2"/>
    <n v="1"/>
    <n v="1"/>
    <n v="0"/>
    <n v="1980"/>
    <s v="1/9 Ardoch St"/>
    <s v="Essendon"/>
    <s v="Moonee Valley"/>
    <s v="Western Metropolitan"/>
    <n v="1"/>
    <n v="2017"/>
  </r>
  <r>
    <d v="2017-01-22T00:00:00"/>
    <n v="700000"/>
    <x v="0"/>
    <s v="Cunninghams"/>
    <x v="0"/>
    <n v="3033"/>
    <n v="3"/>
    <n v="2"/>
    <n v="2"/>
    <n v="288"/>
    <n v="1999"/>
    <s v="1 Giuliano Ct"/>
    <s v="Keilor East"/>
    <s v="Moonee Valley"/>
    <s v="Western Metropolitan"/>
    <n v="1"/>
    <n v="2017"/>
  </r>
  <r>
    <d v="2017-01-22T00:00:00"/>
    <n v="680000"/>
    <x v="1"/>
    <s v="Jones and Jones"/>
    <x v="1"/>
    <n v="3141"/>
    <n v="2"/>
    <n v="1"/>
    <n v="1"/>
    <n v="0"/>
    <m/>
    <s v="6/176 Walsh St"/>
    <s v="South Yarra"/>
    <s v="Melbourne"/>
    <s v="Southern Metropolitan"/>
    <n v="1"/>
    <n v="2017"/>
  </r>
  <r>
    <d v="2017-01-22T00:00:00"/>
    <n v="510000"/>
    <x v="1"/>
    <s v="Cunninghams"/>
    <x v="1"/>
    <n v="3163"/>
    <n v="2"/>
    <n v="1"/>
    <n v="1"/>
    <n v="0"/>
    <n v="1970"/>
    <s v="3/13 Emily St"/>
    <s v="Carnegie"/>
    <s v="Glen Eira"/>
    <s v="Southern Metropolitan"/>
    <n v="1"/>
    <n v="2017"/>
  </r>
  <r>
    <d v="2017-01-22T00:00:00"/>
    <n v="1100000"/>
    <x v="0"/>
    <s v="Jones and Jones"/>
    <x v="1"/>
    <n v="3187"/>
    <n v="3"/>
    <n v="1"/>
    <n v="1"/>
    <n v="420"/>
    <m/>
    <s v="39 Ferguson St"/>
    <s v="Brighton East"/>
    <s v="Bayside"/>
    <s v="Southern Metropolitan"/>
    <n v="1"/>
    <n v="2017"/>
  </r>
  <r>
    <d v="2017-01-22T00:00:00"/>
    <n v="620000"/>
    <x v="1"/>
    <s v="Flanders &amp; Fish"/>
    <x v="1"/>
    <n v="3084"/>
    <n v="3"/>
    <n v="1"/>
    <n v="1"/>
    <n v="215"/>
    <n v="1985"/>
    <s v="4/81 Rosanna Rd"/>
    <s v="Heidelberg"/>
    <s v="Banyule"/>
    <s v="Eastern Metropolitan"/>
    <n v="1"/>
    <n v="2017"/>
  </r>
  <r>
    <d v="2017-01-23T00:00:00"/>
    <n v="1600000"/>
    <x v="0"/>
    <s v="Melbourne Homes"/>
    <x v="1"/>
    <n v="3068"/>
    <n v="3"/>
    <n v="1"/>
    <n v="0"/>
    <n v="370"/>
    <m/>
    <s v="264 Barkly St"/>
    <s v="Fitzroy North"/>
    <s v="Yarra"/>
    <s v="Northern Metropolitan"/>
    <n v="1"/>
    <n v="2017"/>
  </r>
  <r>
    <d v="2017-01-23T00:00:00"/>
    <n v="440000"/>
    <x v="1"/>
    <s v="Jones and Jones"/>
    <x v="0"/>
    <n v="3143"/>
    <n v="1"/>
    <n v="1"/>
    <n v="1"/>
    <n v="0"/>
    <n v="1970"/>
    <s v="10/581 Orrong Rd"/>
    <s v="Armadale"/>
    <s v="Stonnington"/>
    <s v="Southern Metropolitan"/>
    <n v="1"/>
    <n v="2017"/>
  </r>
  <r>
    <d v="2017-01-23T00:00:00"/>
    <n v="1270000"/>
    <x v="0"/>
    <s v="Metro Ladder"/>
    <x v="1"/>
    <n v="3205"/>
    <n v="3"/>
    <n v="1"/>
    <n v="0"/>
    <n v="149"/>
    <n v="1900"/>
    <s v="25 Mountain St"/>
    <s v="South Melbourne"/>
    <s v="Port Phillip"/>
    <s v="Southern Metropolitan"/>
    <n v="1"/>
    <n v="2017"/>
  </r>
  <r>
    <d v="2017-01-23T00:00:00"/>
    <n v="1920000"/>
    <x v="0"/>
    <s v="Cunninghams"/>
    <x v="1"/>
    <n v="3206"/>
    <n v="2"/>
    <n v="1"/>
    <n v="0"/>
    <n v="152"/>
    <n v="1910"/>
    <s v="33 Nimmo St"/>
    <s v="Middle Park"/>
    <s v="Port Phillip"/>
    <s v="Southern Metropolitan"/>
    <n v="1"/>
    <n v="2017"/>
  </r>
  <r>
    <d v="2017-01-23T00:00:00"/>
    <n v="990000"/>
    <x v="0"/>
    <s v="Flanders &amp; Fish"/>
    <x v="1"/>
    <n v="3011"/>
    <n v="2"/>
    <n v="1"/>
    <n v="2"/>
    <n v="306"/>
    <m/>
    <s v="52 Alexander St"/>
    <s v="Seddon"/>
    <s v="Maribyrnong"/>
    <s v="Western Metropolitan"/>
    <n v="1"/>
    <n v="2017"/>
  </r>
  <r>
    <d v="2017-01-24T00:00:00"/>
    <n v="1042500"/>
    <x v="0"/>
    <s v="Metro Ladder"/>
    <x v="1"/>
    <n v="3121"/>
    <n v="2"/>
    <n v="1"/>
    <n v="1"/>
    <n v="80"/>
    <m/>
    <s v="32 Jubilee Pl"/>
    <s v="Richmond"/>
    <s v="Yarra"/>
    <s v="Northern Metropolitan"/>
    <n v="1"/>
    <n v="2017"/>
  </r>
  <r>
    <d v="2017-01-24T00:00:00"/>
    <n v="470000"/>
    <x v="1"/>
    <s v="Metro Ladder"/>
    <x v="0"/>
    <n v="3184"/>
    <n v="1"/>
    <n v="1"/>
    <n v="1"/>
    <n v="900"/>
    <m/>
    <s v="1/40 Ormond Rd"/>
    <s v="Elwood"/>
    <s v="Port Phillip"/>
    <s v="Southern Metropolitan"/>
    <n v="1"/>
    <n v="2017"/>
  </r>
  <r>
    <d v="2017-01-24T00:00:00"/>
    <n v="630000"/>
    <x v="1"/>
    <s v="Maxwells"/>
    <x v="0"/>
    <n v="3184"/>
    <n v="2"/>
    <n v="1"/>
    <n v="1"/>
    <n v="0"/>
    <n v="1935"/>
    <s v="8/68 Goldsmith St"/>
    <s v="Elwood"/>
    <s v="Port Phillip"/>
    <s v="Southern Metropolitan"/>
    <n v="1"/>
    <n v="2017"/>
  </r>
  <r>
    <d v="2017-01-24T00:00:00"/>
    <n v="930000"/>
    <x v="0"/>
    <s v="Maxwells"/>
    <x v="0"/>
    <n v="3205"/>
    <n v="2"/>
    <n v="1"/>
    <n v="0"/>
    <n v="115"/>
    <n v="1900"/>
    <s v="22A Cobden St"/>
    <s v="South Melbourne"/>
    <s v="Port Phillip"/>
    <s v="Southern Metropolitan"/>
    <n v="1"/>
    <n v="2017"/>
  </r>
  <r>
    <d v="2017-01-24T00:00:00"/>
    <n v="1150000"/>
    <x v="0"/>
    <s v="Cunninghams"/>
    <x v="1"/>
    <n v="3207"/>
    <n v="2"/>
    <n v="1"/>
    <n v="0"/>
    <n v="82"/>
    <n v="1910"/>
    <s v="95 Station St"/>
    <s v="Port Melbourne"/>
    <s v="Port Phillip"/>
    <s v="Southern Metropolitan"/>
    <n v="1"/>
    <n v="2017"/>
  </r>
  <r>
    <d v="2017-01-24T00:00:00"/>
    <n v="577000"/>
    <x v="0"/>
    <s v="Property Barons"/>
    <x v="1"/>
    <n v="3046"/>
    <n v="3"/>
    <n v="1"/>
    <n v="2"/>
    <n v="706"/>
    <m/>
    <s v="21A Cosmos St"/>
    <s v="Glenroy"/>
    <s v="Moreland"/>
    <s v="Northern Metropolitan"/>
    <n v="1"/>
    <n v="2017"/>
  </r>
  <r>
    <d v="2017-01-24T00:00:00"/>
    <n v="580000"/>
    <x v="0"/>
    <s v="Cunninghams"/>
    <x v="1"/>
    <n v="3057"/>
    <n v="2"/>
    <n v="1"/>
    <n v="1"/>
    <n v="0"/>
    <n v="1975"/>
    <s v="2/175 Blyth St"/>
    <s v="Brunswick East"/>
    <s v="Moreland"/>
    <s v="Northern Metropolitan"/>
    <n v="1"/>
    <n v="2017"/>
  </r>
  <r>
    <d v="2017-01-24T00:00:00"/>
    <n v="502000"/>
    <x v="2"/>
    <s v="Metro Ladder"/>
    <x v="0"/>
    <n v="3019"/>
    <n v="3"/>
    <n v="1"/>
    <n v="1"/>
    <n v="220"/>
    <n v="2011"/>
    <s v="1/3 Vine St"/>
    <s v="Braybrook"/>
    <s v="Maribyrnong"/>
    <s v="Western Metropolitan"/>
    <n v="1"/>
    <n v="2017"/>
  </r>
  <r>
    <d v="2017-01-24T00:00:00"/>
    <n v="1102200"/>
    <x v="2"/>
    <s v="Jones and Jones"/>
    <x v="0"/>
    <n v="3108"/>
    <n v="3"/>
    <n v="2"/>
    <n v="2"/>
    <n v="233"/>
    <n v="2012"/>
    <s v="3/103 Church Rd"/>
    <s v="Doncaster"/>
    <s v="Manningham"/>
    <s v="Eastern Metropolitan"/>
    <n v="1"/>
    <n v="2017"/>
  </r>
  <r>
    <d v="2017-01-24T00:00:00"/>
    <n v="1337500"/>
    <x v="0"/>
    <s v="Sanders"/>
    <x v="0"/>
    <n v="3016"/>
    <n v="2"/>
    <n v="1"/>
    <n v="0"/>
    <n v="297"/>
    <m/>
    <s v="81 Parker St"/>
    <s v="Williamstown"/>
    <s v="Hobsons Bay"/>
    <s v="Western Metropolitan"/>
    <n v="1"/>
    <n v="2017"/>
  </r>
  <r>
    <d v="2017-01-25T00:00:00"/>
    <n v="535000"/>
    <x v="1"/>
    <s v="Metro Ladder"/>
    <x v="1"/>
    <n v="3141"/>
    <n v="2"/>
    <n v="1"/>
    <n v="1"/>
    <n v="0"/>
    <n v="1970"/>
    <s v="8/18 Darling St"/>
    <s v="South Yarra"/>
    <s v="Stonnington"/>
    <s v="Southern Metropolitan"/>
    <n v="1"/>
    <n v="2017"/>
  </r>
  <r>
    <d v="2017-01-25T00:00:00"/>
    <n v="745000"/>
    <x v="0"/>
    <s v="Sanders"/>
    <x v="1"/>
    <n v="3058"/>
    <n v="3"/>
    <n v="1"/>
    <n v="3"/>
    <n v="473"/>
    <m/>
    <s v="47 Boyne St"/>
    <s v="Coburg North"/>
    <s v="Moreland"/>
    <s v="Northern Metropolitan"/>
    <n v="1"/>
    <n v="2017"/>
  </r>
  <r>
    <d v="2017-01-25T00:00:00"/>
    <n v="770000"/>
    <x v="0"/>
    <s v="Cunninghams"/>
    <x v="0"/>
    <n v="3042"/>
    <n v="3"/>
    <n v="2"/>
    <n v="1"/>
    <n v="0"/>
    <n v="1965"/>
    <s v="50 Bedford St"/>
    <s v="Airport West"/>
    <s v="Moonee Valley"/>
    <s v="Western Metropolitan"/>
    <n v="1"/>
    <n v="2017"/>
  </r>
  <r>
    <d v="2017-01-25T00:00:00"/>
    <n v="1630000"/>
    <x v="0"/>
    <s v="Melbourne Homes"/>
    <x v="1"/>
    <n v="3000"/>
    <n v="3"/>
    <n v="2"/>
    <n v="0"/>
    <n v="95"/>
    <m/>
    <s v="60 Hayward La"/>
    <s v="Melbourne"/>
    <s v="Melbourne"/>
    <s v="Northern Metropolitan"/>
    <n v="1"/>
    <n v="2017"/>
  </r>
  <r>
    <d v="2017-01-25T00:00:00"/>
    <n v="2600000"/>
    <x v="0"/>
    <s v="Melbourne Homes"/>
    <x v="0"/>
    <n v="3141"/>
    <n v="4"/>
    <n v="2"/>
    <n v="2"/>
    <n v="141"/>
    <n v="1880"/>
    <s v="49 Leopold St"/>
    <s v="South Yarra"/>
    <s v="Melbourne"/>
    <s v="Southern Metropolitan"/>
    <n v="1"/>
    <n v="2017"/>
  </r>
  <r>
    <d v="2017-01-25T00:00:00"/>
    <n v="705000"/>
    <x v="2"/>
    <s v="Metro Ladder"/>
    <x v="1"/>
    <n v="3018"/>
    <n v="3"/>
    <n v="2"/>
    <n v="2"/>
    <n v="197"/>
    <m/>
    <s v="1A Merritt Ct"/>
    <s v="Altona"/>
    <s v="Hobsons Bay"/>
    <s v="Western Metropolitan"/>
    <n v="1"/>
    <n v="2017"/>
  </r>
  <r>
    <d v="2017-01-25T00:00:00"/>
    <n v="1980000"/>
    <x v="0"/>
    <s v="Best Bricks"/>
    <x v="1"/>
    <n v="3070"/>
    <n v="3"/>
    <n v="2"/>
    <n v="4"/>
    <n v="613"/>
    <m/>
    <s v="220 Victoria Rd"/>
    <s v="Northcote"/>
    <s v="Darebin"/>
    <s v="Northern Metropolitan"/>
    <n v="1"/>
    <n v="2017"/>
  </r>
  <r>
    <d v="2017-01-25T00:00:00"/>
    <n v="420000"/>
    <x v="1"/>
    <s v="Metro Ladder"/>
    <x v="0"/>
    <n v="3123"/>
    <n v="2"/>
    <n v="1"/>
    <n v="1"/>
    <n v="0"/>
    <n v="1970"/>
    <s v="4/799 Burwood Rd"/>
    <s v="Hawthorn East"/>
    <s v="Boroondara"/>
    <s v="Southern Metropolitan"/>
    <n v="1"/>
    <n v="2017"/>
  </r>
  <r>
    <d v="2017-01-25T00:00:00"/>
    <n v="720000"/>
    <x v="0"/>
    <s v="Best Bricks"/>
    <x v="0"/>
    <n v="3081"/>
    <n v="3"/>
    <n v="2"/>
    <n v="1"/>
    <n v="231"/>
    <n v="2012"/>
    <s v="2/2 Harrison St"/>
    <s v="Bellfield"/>
    <s v="Banyule"/>
    <s v="Eastern Metropolitan"/>
    <n v="1"/>
    <n v="2017"/>
  </r>
  <r>
    <d v="2017-01-26T00:00:00"/>
    <n v="1700000"/>
    <x v="2"/>
    <s v="Jones and Jones"/>
    <x v="0"/>
    <n v="3068"/>
    <n v="4"/>
    <n v="3"/>
    <n v="2"/>
    <n v="127"/>
    <n v="2008"/>
    <s v="44 Reid St"/>
    <s v="Fitzroy North"/>
    <s v="Yarra"/>
    <s v="Northern Metropolitan"/>
    <n v="1"/>
    <n v="2017"/>
  </r>
  <r>
    <d v="2017-01-26T00:00:00"/>
    <n v="480000"/>
    <x v="1"/>
    <s v="Metro Ladder"/>
    <x v="0"/>
    <n v="3181"/>
    <n v="2"/>
    <n v="1"/>
    <n v="2"/>
    <n v="0"/>
    <n v="1970"/>
    <s v="7/297 Dandenong Rd"/>
    <s v="Prahran"/>
    <s v="Stonnington"/>
    <s v="Southern Metropolitan"/>
    <n v="1"/>
    <n v="2017"/>
  </r>
  <r>
    <d v="2017-01-26T00:00:00"/>
    <n v="981000"/>
    <x v="0"/>
    <s v="Jones and Jones"/>
    <x v="1"/>
    <n v="3183"/>
    <n v="2"/>
    <n v="1"/>
    <n v="0"/>
    <n v="159"/>
    <n v="1930"/>
    <s v="1/17 Albion St"/>
    <s v="Balaclava"/>
    <s v="Port Phillip"/>
    <s v="Southern Metropolitan"/>
    <n v="1"/>
    <n v="2017"/>
  </r>
  <r>
    <d v="2017-01-26T00:00:00"/>
    <n v="600000"/>
    <x v="2"/>
    <s v="Best Bricks"/>
    <x v="1"/>
    <n v="3058"/>
    <n v="2"/>
    <n v="1"/>
    <n v="1"/>
    <n v="145"/>
    <n v="2010"/>
    <s v="5/1 Headley St"/>
    <s v="Coburg North"/>
    <s v="Moreland"/>
    <s v="Northern Metropolitan"/>
    <n v="1"/>
    <n v="2017"/>
  </r>
  <r>
    <d v="2017-01-26T00:00:00"/>
    <n v="675000"/>
    <x v="1"/>
    <s v="Cunninghams"/>
    <x v="1"/>
    <n v="3057"/>
    <n v="2"/>
    <n v="2"/>
    <n v="1"/>
    <n v="0"/>
    <m/>
    <s v="1610/182 Edward St"/>
    <s v="Brunswick East"/>
    <s v="Moreland"/>
    <s v="Northern Metropolitan"/>
    <n v="1"/>
    <n v="2017"/>
  </r>
  <r>
    <d v="2017-01-26T00:00:00"/>
    <n v="1061000"/>
    <x v="0"/>
    <s v="Metro Ladder"/>
    <x v="1"/>
    <n v="3058"/>
    <n v="3"/>
    <n v="1"/>
    <n v="1"/>
    <n v="527"/>
    <m/>
    <s v="196 Ohea St"/>
    <s v="Coburg"/>
    <s v="Moreland"/>
    <s v="Northern Metropolitan"/>
    <n v="1"/>
    <n v="2017"/>
  </r>
  <r>
    <d v="2017-01-26T00:00:00"/>
    <n v="1196000"/>
    <x v="0"/>
    <s v="Cunninghams"/>
    <x v="1"/>
    <n v="3044"/>
    <n v="4"/>
    <n v="2"/>
    <n v="2"/>
    <n v="559"/>
    <n v="1997"/>
    <s v="31 Zenith St"/>
    <s v="Pascoe Vale"/>
    <s v="Moreland"/>
    <s v="Northern Metropolitan"/>
    <n v="1"/>
    <n v="2017"/>
  </r>
  <r>
    <d v="2017-01-26T00:00:00"/>
    <n v="1726000"/>
    <x v="0"/>
    <s v="Cunninghams"/>
    <x v="1"/>
    <n v="3040"/>
    <n v="4"/>
    <n v="2"/>
    <n v="2"/>
    <n v="705"/>
    <m/>
    <s v="79 Lincoln Rd"/>
    <s v="Essendon"/>
    <s v="Moonee Valley"/>
    <s v="Western Metropolitan"/>
    <n v="1"/>
    <n v="2017"/>
  </r>
  <r>
    <d v="2017-01-26T00:00:00"/>
    <n v="875000"/>
    <x v="1"/>
    <s v="Jones and Jones"/>
    <x v="1"/>
    <n v="3053"/>
    <n v="3"/>
    <n v="1"/>
    <n v="1"/>
    <n v="0"/>
    <m/>
    <s v="14/52 Leicester St"/>
    <s v="Carlton"/>
    <s v="Melbourne"/>
    <s v="Northern Metropolitan"/>
    <n v="1"/>
    <n v="2017"/>
  </r>
  <r>
    <d v="2017-01-26T00:00:00"/>
    <n v="696000"/>
    <x v="0"/>
    <s v="SJ"/>
    <x v="1"/>
    <n v="3019"/>
    <n v="3"/>
    <n v="1"/>
    <n v="0"/>
    <n v="557"/>
    <n v="1960"/>
    <s v="13 Wilson St"/>
    <s v="Braybrook"/>
    <s v="Maribyrnong"/>
    <s v="Western Metropolitan"/>
    <n v="1"/>
    <n v="2017"/>
  </r>
  <r>
    <d v="2017-01-26T00:00:00"/>
    <n v="1020000"/>
    <x v="0"/>
    <s v="Maxwells"/>
    <x v="0"/>
    <n v="3013"/>
    <n v="3"/>
    <n v="1"/>
    <n v="1"/>
    <n v="248"/>
    <m/>
    <s v="14 Lennox St"/>
    <s v="Yarraville"/>
    <s v="Maribyrnong"/>
    <s v="Western Metropolitan"/>
    <n v="1"/>
    <n v="2017"/>
  </r>
  <r>
    <d v="2017-01-26T00:00:00"/>
    <n v="1070000"/>
    <x v="0"/>
    <s v="Jones and Jones"/>
    <x v="1"/>
    <n v="3189"/>
    <n v="4"/>
    <n v="2"/>
    <n v="1"/>
    <n v="603"/>
    <n v="1955"/>
    <s v="23 Franklin St"/>
    <s v="Moorabbin"/>
    <s v="Kingston"/>
    <s v="Southern Metropolitan"/>
    <n v="1"/>
    <n v="2017"/>
  </r>
  <r>
    <d v="2017-01-26T00:00:00"/>
    <n v="820500"/>
    <x v="0"/>
    <s v="SJ"/>
    <x v="1"/>
    <n v="3042"/>
    <n v="4"/>
    <n v="2"/>
    <n v="7"/>
    <n v="754"/>
    <m/>
    <s v="50 Collinson St"/>
    <s v="Keilor Park"/>
    <s v="Brimbank"/>
    <s v="Western Metropolitan"/>
    <n v="1"/>
    <n v="2017"/>
  </r>
  <r>
    <d v="2017-01-26T00:00:00"/>
    <n v="1701000"/>
    <x v="0"/>
    <s v="Jones and Jones"/>
    <x v="1"/>
    <n v="3186"/>
    <n v="2"/>
    <n v="1"/>
    <n v="2"/>
    <n v="0"/>
    <m/>
    <s v="59 William St"/>
    <s v="Brighton"/>
    <s v="Bayside"/>
    <s v="Southern Metropolitan"/>
    <n v="1"/>
    <n v="2017"/>
  </r>
  <r>
    <d v="2017-01-27T00:00:00"/>
    <n v="560000"/>
    <x v="1"/>
    <s v="Melbourne Homes"/>
    <x v="1"/>
    <n v="3181"/>
    <n v="2"/>
    <n v="1"/>
    <n v="1"/>
    <n v="0"/>
    <n v="2000"/>
    <s v="13/20 St Edmonds Rd"/>
    <s v="Prahran"/>
    <s v="Stonnington"/>
    <s v="Southern Metropolitan"/>
    <n v="1"/>
    <n v="2017"/>
  </r>
  <r>
    <d v="2017-01-27T00:00:00"/>
    <n v="1965000"/>
    <x v="0"/>
    <s v="Jones and Jones"/>
    <x v="0"/>
    <n v="3144"/>
    <n v="4"/>
    <n v="2"/>
    <n v="1"/>
    <n v="300"/>
    <n v="1890"/>
    <s v="20 Gordon Gr"/>
    <s v="Malvern"/>
    <s v="Stonnington"/>
    <s v="Southern Metropolitan"/>
    <n v="1"/>
    <n v="2017"/>
  </r>
  <r>
    <d v="2017-01-27T00:00:00"/>
    <n v="1020000"/>
    <x v="0"/>
    <s v="Property Barons"/>
    <x v="1"/>
    <n v="3042"/>
    <n v="3"/>
    <n v="1"/>
    <n v="1"/>
    <n v="650"/>
    <m/>
    <s v="14 Haldane Rd"/>
    <s v="Niddrie"/>
    <s v="Moonee Valley"/>
    <s v="Western Metropolitan"/>
    <n v="1"/>
    <n v="2017"/>
  </r>
  <r>
    <d v="2017-01-27T00:00:00"/>
    <n v="1010000"/>
    <x v="0"/>
    <s v="Cunninghams"/>
    <x v="1"/>
    <n v="3166"/>
    <n v="2"/>
    <n v="1"/>
    <n v="2"/>
    <n v="553"/>
    <n v="1938"/>
    <s v="128 Atherton Rd"/>
    <s v="Oakleigh"/>
    <s v="Monash"/>
    <s v="Southern Metropolitan"/>
    <n v="1"/>
    <n v="2017"/>
  </r>
  <r>
    <d v="2017-01-27T00:00:00"/>
    <n v="360000"/>
    <x v="1"/>
    <s v="Cunninghams"/>
    <x v="1"/>
    <n v="3011"/>
    <n v="2"/>
    <n v="1"/>
    <n v="1"/>
    <n v="0"/>
    <m/>
    <s v="3/22 Pickett St"/>
    <s v="Footscray"/>
    <s v="Maribyrnong"/>
    <s v="Western Metropolitan"/>
    <n v="1"/>
    <n v="2017"/>
  </r>
  <r>
    <d v="2017-01-27T00:00:00"/>
    <n v="475000"/>
    <x v="2"/>
    <s v="Property Barons"/>
    <x v="1"/>
    <n v="3019"/>
    <n v="2"/>
    <n v="1"/>
    <n v="1"/>
    <n v="115"/>
    <n v="1980"/>
    <s v="11/1 Windsor St"/>
    <s v="Braybrook"/>
    <s v="Maribyrnong"/>
    <s v="Western Metropolitan"/>
    <n v="1"/>
    <n v="2017"/>
  </r>
  <r>
    <d v="2017-01-27T00:00:00"/>
    <n v="510000"/>
    <x v="1"/>
    <s v="Metro Ladder"/>
    <x v="0"/>
    <n v="3184"/>
    <n v="2"/>
    <n v="1"/>
    <n v="1"/>
    <n v="0"/>
    <n v="1950"/>
    <s v="7/122 Glen Huntly Rd"/>
    <s v="Elwood"/>
    <s v="Glen Eira"/>
    <s v="Southern Metropolitan"/>
    <n v="1"/>
    <n v="2017"/>
  </r>
  <r>
    <d v="2017-01-27T00:00:00"/>
    <n v="660000"/>
    <x v="0"/>
    <s v="Best Bricks"/>
    <x v="1"/>
    <n v="3020"/>
    <n v="3"/>
    <n v="1"/>
    <n v="4"/>
    <n v="700"/>
    <m/>
    <s v="11 Ridgeway Pde"/>
    <s v="Sunshine West"/>
    <s v="Brimbank"/>
    <s v="Western Metropolitan"/>
    <n v="1"/>
    <n v="2017"/>
  </r>
  <r>
    <d v="2017-01-27T00:00:00"/>
    <n v="2105000"/>
    <x v="0"/>
    <s v="Flanders &amp; Fish"/>
    <x v="1"/>
    <n v="3124"/>
    <n v="3"/>
    <n v="1"/>
    <n v="2"/>
    <n v="692"/>
    <n v="1940"/>
    <s v="26 Hunter Rd"/>
    <s v="Camberwell"/>
    <s v="Boroondara"/>
    <s v="Southern Metropolitan"/>
    <n v="1"/>
    <n v="2017"/>
  </r>
  <r>
    <d v="2017-01-27T00:00:00"/>
    <n v="2265000"/>
    <x v="0"/>
    <s v="Jones and Jones"/>
    <x v="1"/>
    <n v="3101"/>
    <n v="4"/>
    <n v="1"/>
    <n v="1"/>
    <n v="650"/>
    <n v="1930"/>
    <s v="45 Stevenson St"/>
    <s v="Kew"/>
    <s v="Boroondara"/>
    <s v="Southern Metropolitan"/>
    <n v="1"/>
    <n v="2017"/>
  </r>
  <r>
    <d v="2017-01-27T00:00:00"/>
    <n v="2517500"/>
    <x v="2"/>
    <s v="Cunninghams"/>
    <x v="0"/>
    <n v="3186"/>
    <n v="3"/>
    <n v="3"/>
    <n v="2"/>
    <n v="311"/>
    <m/>
    <s v="15 Loller St"/>
    <s v="Brighton"/>
    <s v="Bayside"/>
    <s v="Southern Metropolitan"/>
    <n v="1"/>
    <n v="2017"/>
  </r>
  <r>
    <d v="2017-01-27T00:00:00"/>
    <n v="440000"/>
    <x v="1"/>
    <s v="Property Barons"/>
    <x v="0"/>
    <n v="3079"/>
    <n v="2"/>
    <n v="1"/>
    <n v="0"/>
    <n v="0"/>
    <n v="1960"/>
    <s v="8/74 Marshall St"/>
    <s v="Ivanhoe"/>
    <s v="Banyule"/>
    <s v="Eastern Metropolitan"/>
    <n v="1"/>
    <n v="2017"/>
  </r>
  <r>
    <d v="2017-01-28T00:00:00"/>
    <n v="1801000"/>
    <x v="0"/>
    <s v="Metro Ladder"/>
    <x v="1"/>
    <n v="3206"/>
    <n v="3"/>
    <n v="1"/>
    <n v="1"/>
    <n v="202"/>
    <m/>
    <s v="34 Richardson St"/>
    <s v="Albert Park"/>
    <s v="Port Phillip"/>
    <s v="Southern Metropolitan"/>
    <n v="1"/>
    <n v="2017"/>
  </r>
  <r>
    <d v="2017-01-28T00:00:00"/>
    <n v="801000"/>
    <x v="2"/>
    <s v="Jones and Jones"/>
    <x v="1"/>
    <n v="3056"/>
    <n v="2"/>
    <n v="2"/>
    <n v="1"/>
    <n v="156"/>
    <n v="2007"/>
    <s v="3/30 Heller St"/>
    <s v="Brunswick"/>
    <s v="Moreland"/>
    <s v="Northern Metropolitan"/>
    <n v="1"/>
    <n v="2017"/>
  </r>
  <r>
    <d v="2017-01-28T00:00:00"/>
    <n v="810000"/>
    <x v="0"/>
    <s v="Metro Ladder"/>
    <x v="1"/>
    <n v="3044"/>
    <n v="3"/>
    <n v="1"/>
    <n v="1"/>
    <n v="470"/>
    <m/>
    <s v="344 Gaffney St"/>
    <s v="Pascoe Vale"/>
    <s v="Moreland"/>
    <s v="Northern Metropolitan"/>
    <n v="1"/>
    <n v="2017"/>
  </r>
  <r>
    <d v="2017-01-28T00:00:00"/>
    <n v="918000"/>
    <x v="0"/>
    <s v="Metro Ladder"/>
    <x v="1"/>
    <n v="3046"/>
    <n v="4"/>
    <n v="2"/>
    <n v="2"/>
    <n v="763"/>
    <m/>
    <s v="25 Francis St"/>
    <s v="Hadfield"/>
    <s v="Moreland"/>
    <s v="Northern Metropolitan"/>
    <n v="1"/>
    <n v="2017"/>
  </r>
  <r>
    <d v="2017-01-28T00:00:00"/>
    <n v="1350000"/>
    <x v="0"/>
    <s v="Cunninghams"/>
    <x v="1"/>
    <n v="3046"/>
    <n v="4"/>
    <n v="2"/>
    <n v="2"/>
    <n v="590"/>
    <m/>
    <s v="7 Cartwright St"/>
    <s v="Oak Park"/>
    <s v="Moreland"/>
    <s v="Northern Metropolitan"/>
    <n v="1"/>
    <n v="2017"/>
  </r>
  <r>
    <d v="2017-01-28T00:00:00"/>
    <n v="841000"/>
    <x v="2"/>
    <s v="Jones and Jones"/>
    <x v="1"/>
    <n v="3011"/>
    <n v="4"/>
    <n v="2"/>
    <n v="2"/>
    <n v="250"/>
    <n v="2000"/>
    <s v="1/15 Geelong Rd"/>
    <s v="Footscray"/>
    <s v="Maribyrnong"/>
    <s v="Western Metropolitan"/>
    <n v="1"/>
    <n v="2017"/>
  </r>
  <r>
    <d v="2017-01-28T00:00:00"/>
    <n v="876000"/>
    <x v="0"/>
    <s v="Maxwells"/>
    <x v="1"/>
    <n v="3011"/>
    <n v="3"/>
    <n v="2"/>
    <n v="2"/>
    <n v="204"/>
    <n v="1990"/>
    <s v="8 Buckingham St"/>
    <s v="Footscray"/>
    <s v="Maribyrnong"/>
    <s v="Western Metropolitan"/>
    <n v="1"/>
    <n v="2017"/>
  </r>
  <r>
    <d v="2017-01-28T00:00:00"/>
    <n v="931000"/>
    <x v="0"/>
    <s v="Best Bricks"/>
    <x v="1"/>
    <n v="3013"/>
    <n v="3"/>
    <n v="1"/>
    <n v="1"/>
    <n v="442"/>
    <m/>
    <s v="34 Wilkins St"/>
    <s v="Yarraville"/>
    <s v="Maribyrnong"/>
    <s v="Western Metropolitan"/>
    <n v="1"/>
    <n v="2017"/>
  </r>
  <r>
    <d v="2017-01-28T00:00:00"/>
    <n v="1240000"/>
    <x v="2"/>
    <s v="Jones and Jones"/>
    <x v="1"/>
    <n v="3165"/>
    <n v="3"/>
    <n v="2"/>
    <n v="2"/>
    <n v="518"/>
    <m/>
    <s v="2/1 Mervin St"/>
    <s v="Bentleigh East"/>
    <s v="Glen Eira"/>
    <s v="Southern Metropolitan"/>
    <n v="1"/>
    <n v="2017"/>
  </r>
  <r>
    <d v="2017-01-28T00:00:00"/>
    <n v="645000"/>
    <x v="1"/>
    <s v="Cunninghams"/>
    <x v="1"/>
    <n v="3073"/>
    <n v="3"/>
    <n v="1"/>
    <n v="2"/>
    <n v="280"/>
    <n v="2002"/>
    <s v="2/16 Odowd St"/>
    <s v="Reservoir"/>
    <s v="Darebin"/>
    <s v="Northern Metropolitan"/>
    <n v="1"/>
    <n v="2017"/>
  </r>
  <r>
    <d v="2017-01-28T00:00:00"/>
    <n v="2850000"/>
    <x v="0"/>
    <s v="Cunninghams"/>
    <x v="1"/>
    <n v="3101"/>
    <n v="4"/>
    <n v="2"/>
    <n v="4"/>
    <n v="690"/>
    <n v="1890"/>
    <s v="80 Brougham St"/>
    <s v="Kew"/>
    <s v="Boroondara"/>
    <s v="Southern Metropolitan"/>
    <n v="1"/>
    <n v="2017"/>
  </r>
  <r>
    <d v="2017-01-28T00:00:00"/>
    <n v="3300000"/>
    <x v="0"/>
    <s v="Flanders &amp; Fish"/>
    <x v="1"/>
    <n v="3124"/>
    <n v="3"/>
    <n v="3"/>
    <n v="2"/>
    <n v="417"/>
    <n v="2016"/>
    <s v="16A Waterloo St"/>
    <s v="Camberwell"/>
    <s v="Boroondara"/>
    <s v="Southern Metropolitan"/>
    <n v="1"/>
    <n v="2017"/>
  </r>
  <r>
    <d v="2017-01-28T00:00:00"/>
    <n v="1457500"/>
    <x v="1"/>
    <s v="Metro Ladder"/>
    <x v="1"/>
    <n v="3188"/>
    <n v="3"/>
    <n v="2"/>
    <n v="2"/>
    <n v="0"/>
    <m/>
    <s v="5b Ocean St"/>
    <s v="Hampton"/>
    <s v="Bayside"/>
    <s v="Southern Metropolitan"/>
    <n v="1"/>
    <n v="2017"/>
  </r>
  <r>
    <d v="2017-01-29T00:00:00"/>
    <n v="880000"/>
    <x v="0"/>
    <s v="Cunninghams"/>
    <x v="1"/>
    <n v="3128"/>
    <n v="4"/>
    <n v="2"/>
    <n v="2"/>
    <n v="206"/>
    <n v="2003"/>
    <s v="4/425 Station St"/>
    <s v="Box Hill"/>
    <s v="Whitehorse"/>
    <s v="Eastern Metropolitan"/>
    <n v="1"/>
    <n v="2017"/>
  </r>
  <r>
    <d v="2017-01-29T00:00:00"/>
    <n v="967000"/>
    <x v="0"/>
    <s v="Cunninghams"/>
    <x v="1"/>
    <n v="3058"/>
    <n v="3"/>
    <n v="1"/>
    <n v="1"/>
    <n v="169"/>
    <m/>
    <s v="6 Hardwick St"/>
    <s v="Coburg"/>
    <s v="Moreland"/>
    <s v="Northern Metropolitan"/>
    <n v="1"/>
    <n v="2017"/>
  </r>
  <r>
    <d v="2017-01-29T00:00:00"/>
    <n v="585000"/>
    <x v="2"/>
    <s v="Property Barons"/>
    <x v="1"/>
    <n v="3034"/>
    <n v="2"/>
    <n v="1"/>
    <n v="1"/>
    <n v="136"/>
    <n v="2012"/>
    <s v="2/6 Nelson Ct"/>
    <s v="Avondale Heights"/>
    <s v="Moonee Valley"/>
    <s v="Western Metropolitan"/>
    <n v="1"/>
    <n v="2017"/>
  </r>
  <r>
    <d v="2017-01-29T00:00:00"/>
    <n v="855000"/>
    <x v="0"/>
    <s v="Property Barons"/>
    <x v="1"/>
    <n v="3147"/>
    <n v="3"/>
    <n v="2"/>
    <n v="1"/>
    <n v="320"/>
    <n v="1958"/>
    <s v="1/2 Condah Ct"/>
    <s v="Ashwood"/>
    <s v="Monash"/>
    <s v="Southern Metropolitan"/>
    <n v="1"/>
    <n v="2017"/>
  </r>
  <r>
    <d v="2017-01-29T00:00:00"/>
    <n v="483000"/>
    <x v="1"/>
    <s v="Sanders"/>
    <x v="1"/>
    <n v="3000"/>
    <n v="2"/>
    <n v="1"/>
    <n v="1"/>
    <n v="0"/>
    <n v="2004"/>
    <s v="715/300 Swanston St"/>
    <s v="Melbourne"/>
    <s v="Melbourne"/>
    <s v="Northern Metropolitan"/>
    <n v="1"/>
    <n v="2017"/>
  </r>
  <r>
    <d v="2017-01-29T00:00:00"/>
    <n v="970000"/>
    <x v="0"/>
    <s v="Sanders"/>
    <x v="1"/>
    <n v="3025"/>
    <n v="4"/>
    <n v="1"/>
    <n v="2"/>
    <n v="708"/>
    <m/>
    <s v="84 May St"/>
    <s v="Altona North"/>
    <s v="Hobsons Bay"/>
    <s v="Western Metropolitan"/>
    <n v="1"/>
    <n v="2017"/>
  </r>
  <r>
    <d v="2017-01-29T00:00:00"/>
    <n v="1280000"/>
    <x v="0"/>
    <s v="Jones and Jones"/>
    <x v="1"/>
    <n v="3204"/>
    <n v="3"/>
    <n v="2"/>
    <n v="4"/>
    <n v="587"/>
    <m/>
    <s v="21 Charlton St"/>
    <s v="Bentleigh"/>
    <s v="Glen Eira"/>
    <s v="Southern Metropolitan"/>
    <n v="1"/>
    <n v="2017"/>
  </r>
  <r>
    <d v="2017-01-29T00:00:00"/>
    <n v="1430000"/>
    <x v="0"/>
    <s v="Cunninghams"/>
    <x v="1"/>
    <n v="3071"/>
    <n v="3"/>
    <n v="1"/>
    <n v="3"/>
    <n v="705"/>
    <m/>
    <s v="178 Clarendon St"/>
    <s v="Thornbury"/>
    <s v="Darebin"/>
    <s v="Northern Metropolitan"/>
    <n v="1"/>
    <n v="2017"/>
  </r>
  <r>
    <d v="2017-01-29T00:00:00"/>
    <n v="780000"/>
    <x v="0"/>
    <s v="Metro Ladder"/>
    <x v="1"/>
    <n v="3020"/>
    <n v="3"/>
    <n v="1"/>
    <n v="0"/>
    <n v="486"/>
    <n v="1943"/>
    <s v="7 High St"/>
    <s v="Sunshine"/>
    <s v="Brimbank"/>
    <s v="Western Metropolitan"/>
    <n v="1"/>
    <n v="2017"/>
  </r>
  <r>
    <d v="2017-01-29T00:00:00"/>
    <n v="888000"/>
    <x v="0"/>
    <s v="Property Barons"/>
    <x v="1"/>
    <n v="3020"/>
    <n v="4"/>
    <n v="1"/>
    <n v="2"/>
    <n v="562"/>
    <m/>
    <s v="20 Kingaroy Rd"/>
    <s v="Sunshine"/>
    <s v="Brimbank"/>
    <s v="Western Metropolitan"/>
    <n v="1"/>
    <n v="2017"/>
  </r>
  <r>
    <d v="2017-01-29T00:00:00"/>
    <n v="1950000"/>
    <x v="0"/>
    <s v="Cunninghams"/>
    <x v="0"/>
    <n v="3146"/>
    <n v="4"/>
    <n v="2"/>
    <n v="2"/>
    <n v="775"/>
    <n v="1960"/>
    <s v="98 Bath Rd"/>
    <s v="Glen Iris"/>
    <s v="Boroondara"/>
    <s v="Southern Metropolitan"/>
    <n v="1"/>
    <n v="2017"/>
  </r>
  <r>
    <d v="2017-01-29T00:00:00"/>
    <n v="2000000"/>
    <x v="0"/>
    <s v="Sanders"/>
    <x v="1"/>
    <n v="3104"/>
    <n v="3"/>
    <n v="1"/>
    <n v="3"/>
    <n v="772"/>
    <m/>
    <s v="3 Highbury St"/>
    <s v="Balwyn North"/>
    <s v="Boroondara"/>
    <s v="Southern Metropolitan"/>
    <n v="1"/>
    <n v="2017"/>
  </r>
  <r>
    <d v="2017-01-30T00:00:00"/>
    <n v="468000"/>
    <x v="1"/>
    <s v="Cunninghams"/>
    <x v="1"/>
    <n v="3054"/>
    <n v="1"/>
    <n v="1"/>
    <n v="1"/>
    <n v="861"/>
    <n v="1970"/>
    <s v="9/823 Rathdowne St"/>
    <s v="Carlton North"/>
    <s v="Yarra"/>
    <s v="Northern Metropolitan"/>
    <n v="1"/>
    <n v="2017"/>
  </r>
  <r>
    <d v="2017-01-30T00:00:00"/>
    <n v="640000"/>
    <x v="1"/>
    <s v="Jones and Jones"/>
    <x v="0"/>
    <n v="3127"/>
    <n v="2"/>
    <n v="1"/>
    <n v="1"/>
    <n v="0"/>
    <n v="1970"/>
    <s v="6/38 Boisdale St"/>
    <s v="Surrey Hills"/>
    <s v="Whitehorse"/>
    <s v="Southern Metropolitan"/>
    <n v="1"/>
    <n v="2017"/>
  </r>
  <r>
    <d v="2017-01-30T00:00:00"/>
    <n v="640000"/>
    <x v="1"/>
    <s v="Flanders &amp; Fish"/>
    <x v="1"/>
    <n v="3182"/>
    <n v="2"/>
    <n v="1"/>
    <n v="1"/>
    <n v="0"/>
    <m/>
    <s v="1/260 St Kilda Rd"/>
    <s v="St Kilda"/>
    <s v="Port Phillip"/>
    <s v="Southern Metropolitan"/>
    <n v="1"/>
    <n v="2017"/>
  </r>
  <r>
    <d v="2017-01-30T00:00:00"/>
    <n v="820000"/>
    <x v="0"/>
    <s v="Metro Ladder"/>
    <x v="0"/>
    <n v="3044"/>
    <n v="4"/>
    <n v="1"/>
    <n v="1"/>
    <n v="420"/>
    <m/>
    <s v="251 Gaffney St"/>
    <s v="Pascoe Vale"/>
    <s v="Moreland"/>
    <s v="Northern Metropolitan"/>
    <n v="1"/>
    <n v="2017"/>
  </r>
  <r>
    <d v="2017-01-30T00:00:00"/>
    <n v="960000"/>
    <x v="0"/>
    <s v="Metro Ladder"/>
    <x v="1"/>
    <n v="3040"/>
    <n v="3"/>
    <n v="1"/>
    <n v="2"/>
    <n v="549"/>
    <n v="1950"/>
    <s v="76 Ogilvie St"/>
    <s v="Essendon"/>
    <s v="Moonee Valley"/>
    <s v="Western Metropolitan"/>
    <n v="1"/>
    <n v="2017"/>
  </r>
  <r>
    <d v="2017-01-30T00:00:00"/>
    <n v="326500"/>
    <x v="0"/>
    <s v="Metro Ladder"/>
    <x v="1"/>
    <n v="3012"/>
    <n v="2"/>
    <n v="1"/>
    <n v="2"/>
    <n v="626"/>
    <m/>
    <s v="51 Roberts St"/>
    <s v="West Footscray"/>
    <s v="Maribyrnong"/>
    <s v="Western Metropolitan"/>
    <n v="1"/>
    <n v="2017"/>
  </r>
  <r>
    <d v="2017-01-30T00:00:00"/>
    <n v="985000"/>
    <x v="2"/>
    <s v="Flanders &amp; Fish"/>
    <x v="1"/>
    <n v="3108"/>
    <n v="4"/>
    <n v="2"/>
    <n v="2"/>
    <n v="182"/>
    <n v="1998"/>
    <s v="4/98 Church Rd"/>
    <s v="Doncaster"/>
    <s v="Manningham"/>
    <s v="Eastern Metropolitan"/>
    <n v="1"/>
    <n v="2017"/>
  </r>
  <r>
    <d v="2017-01-30T00:00:00"/>
    <n v="1535000"/>
    <x v="0"/>
    <s v="Cunninghams"/>
    <x v="0"/>
    <n v="3108"/>
    <n v="5"/>
    <n v="3"/>
    <n v="2"/>
    <n v="681"/>
    <m/>
    <s v="12 Murillo Ct"/>
    <s v="Doncaster"/>
    <s v="Manningham"/>
    <s v="Eastern Metropolitan"/>
    <n v="1"/>
    <n v="2017"/>
  </r>
  <r>
    <d v="2017-01-30T00:00:00"/>
    <n v="1400000"/>
    <x v="0"/>
    <s v="Metro Ladder"/>
    <x v="0"/>
    <n v="3016"/>
    <n v="4"/>
    <n v="2"/>
    <n v="4"/>
    <n v="457"/>
    <m/>
    <s v="35 Chandler St"/>
    <s v="Williamstown"/>
    <s v="Hobsons Bay"/>
    <s v="Western Metropolitan"/>
    <n v="1"/>
    <n v="2017"/>
  </r>
  <r>
    <d v="2017-01-30T00:00:00"/>
    <n v="730000"/>
    <x v="0"/>
    <s v="Flanders &amp; Fish"/>
    <x v="1"/>
    <n v="3020"/>
    <n v="2"/>
    <n v="1"/>
    <n v="0"/>
    <n v="697"/>
    <n v="1970"/>
    <s v="12 Wyalong St"/>
    <s v="Albion"/>
    <s v="Brimbank"/>
    <s v="Western Metropolitan"/>
    <n v="1"/>
    <n v="2017"/>
  </r>
  <r>
    <d v="2017-01-30T00:00:00"/>
    <n v="1825000"/>
    <x v="0"/>
    <s v="Flanders &amp; Fish"/>
    <x v="1"/>
    <n v="3104"/>
    <n v="4"/>
    <n v="2"/>
    <n v="3"/>
    <n v="736"/>
    <n v="1958"/>
    <s v="6 Stuart Ct"/>
    <s v="Balwyn North"/>
    <s v="Boroondara"/>
    <s v="Southern Metropolitan"/>
    <n v="1"/>
    <n v="2017"/>
  </r>
  <r>
    <d v="2017-01-30T00:00:00"/>
    <n v="962000"/>
    <x v="2"/>
    <s v="Property Barons"/>
    <x v="1"/>
    <n v="3079"/>
    <n v="3"/>
    <n v="2"/>
    <n v="1"/>
    <n v="108"/>
    <m/>
    <s v="3/123 Waterdale Rd"/>
    <s v="Ivanhoe"/>
    <s v="Banyule"/>
    <s v="Eastern Metropolitan"/>
    <n v="1"/>
    <n v="2017"/>
  </r>
  <r>
    <d v="2017-01-31T00:00:00"/>
    <n v="656000"/>
    <x v="1"/>
    <s v="Melbourne Homes"/>
    <x v="1"/>
    <n v="3055"/>
    <n v="2"/>
    <n v="1"/>
    <n v="1"/>
    <n v="0"/>
    <m/>
    <s v="5/21 Cumming St"/>
    <s v="Brunswick West"/>
    <s v="Moreland"/>
    <s v="Northern Metropolitan"/>
    <n v="1"/>
    <n v="2017"/>
  </r>
  <r>
    <d v="2017-01-31T00:00:00"/>
    <n v="983000"/>
    <x v="0"/>
    <s v="Metro Ladder"/>
    <x v="1"/>
    <n v="3044"/>
    <n v="3"/>
    <n v="1"/>
    <n v="2"/>
    <n v="650"/>
    <m/>
    <s v="70 Derby St"/>
    <s v="Pascoe Vale"/>
    <s v="Moreland"/>
    <s v="Northern Metropolitan"/>
    <n v="1"/>
    <n v="2017"/>
  </r>
  <r>
    <d v="2017-01-31T00:00:00"/>
    <n v="1335000"/>
    <x v="0"/>
    <s v="Flanders &amp; Fish"/>
    <x v="1"/>
    <n v="3031"/>
    <n v="3"/>
    <n v="1"/>
    <n v="3"/>
    <n v="459"/>
    <m/>
    <s v="55 Epsom Rd"/>
    <s v="Kensington"/>
    <s v="Melbourne"/>
    <s v="Northern Metropolitan"/>
    <n v="1"/>
    <n v="2017"/>
  </r>
  <r>
    <d v="2017-01-31T00:00:00"/>
    <n v="290000"/>
    <x v="1"/>
    <s v="Cunninghams"/>
    <x v="0"/>
    <n v="3204"/>
    <n v="1"/>
    <n v="1"/>
    <n v="1"/>
    <n v="0"/>
    <m/>
    <s v="3/10 Ormond Rd"/>
    <s v="Ormond"/>
    <s v="Glen Eira"/>
    <s v="Southern Metropolitan"/>
    <n v="1"/>
    <n v="2017"/>
  </r>
  <r>
    <d v="2017-01-31T00:00:00"/>
    <n v="1400000"/>
    <x v="0"/>
    <s v="Metro Ladder"/>
    <x v="0"/>
    <n v="3163"/>
    <n v="4"/>
    <n v="2"/>
    <n v="2"/>
    <n v="557"/>
    <n v="1955"/>
    <s v="1 Donal St"/>
    <s v="Murrumbeena"/>
    <s v="Glen Eira"/>
    <s v="Southern Metropolitan"/>
    <n v="1"/>
    <n v="2017"/>
  </r>
  <r>
    <d v="2017-01-31T00:00:00"/>
    <n v="1470000"/>
    <x v="0"/>
    <s v="Maxwells"/>
    <x v="1"/>
    <n v="3163"/>
    <n v="3"/>
    <n v="1"/>
    <n v="2"/>
    <n v="701"/>
    <m/>
    <s v="11 Perth St"/>
    <s v="Murrumbeena"/>
    <s v="Glen Eira"/>
    <s v="Southern Metropolitan"/>
    <n v="1"/>
    <n v="2017"/>
  </r>
  <r>
    <d v="2017-01-31T00:00:00"/>
    <n v="1560000"/>
    <x v="0"/>
    <s v="Jones and Jones"/>
    <x v="0"/>
    <n v="3122"/>
    <n v="3"/>
    <n v="2"/>
    <n v="0"/>
    <n v="198"/>
    <n v="1910"/>
    <s v="1 College St"/>
    <s v="Hawthorn"/>
    <s v="Boroondara"/>
    <s v="Southern Metropolitan"/>
    <n v="1"/>
    <n v="2017"/>
  </r>
  <r>
    <d v="2017-01-31T00:00:00"/>
    <n v="2228000"/>
    <x v="0"/>
    <s v="Jones and Jones"/>
    <x v="1"/>
    <n v="3124"/>
    <n v="4"/>
    <n v="2"/>
    <n v="2"/>
    <n v="813"/>
    <n v="1960"/>
    <s v="15 Hollsmoor Rd"/>
    <s v="Camberwell"/>
    <s v="Boroondara"/>
    <s v="Southern Metropolitan"/>
    <n v="1"/>
    <n v="2017"/>
  </r>
  <r>
    <d v="2017-02-01T00:00:00"/>
    <n v="985000"/>
    <x v="0"/>
    <s v="Cunninghams"/>
    <x v="0"/>
    <n v="3044"/>
    <n v="4"/>
    <n v="2"/>
    <n v="2"/>
    <n v="511"/>
    <n v="2007"/>
    <s v="95 Essex St"/>
    <s v="Pascoe Vale"/>
    <s v="Moreland"/>
    <s v="Northern Metropolitan"/>
    <n v="2"/>
    <n v="2017"/>
  </r>
  <r>
    <d v="2017-02-01T00:00:00"/>
    <n v="1155000"/>
    <x v="0"/>
    <s v="Cunninghams"/>
    <x v="1"/>
    <n v="3058"/>
    <n v="4"/>
    <n v="1"/>
    <n v="2"/>
    <n v="370"/>
    <m/>
    <s v="9 Vincent St"/>
    <s v="Coburg"/>
    <s v="Moreland"/>
    <s v="Northern Metropolitan"/>
    <n v="2"/>
    <n v="2017"/>
  </r>
  <r>
    <d v="2017-02-01T00:00:00"/>
    <n v="1240000"/>
    <x v="0"/>
    <s v="Cunninghams"/>
    <x v="1"/>
    <n v="3040"/>
    <n v="3"/>
    <n v="1"/>
    <n v="1"/>
    <n v="503"/>
    <m/>
    <s v="37 William St"/>
    <s v="Essendon"/>
    <s v="Moonee Valley"/>
    <s v="Western Metropolitan"/>
    <n v="2"/>
    <n v="2017"/>
  </r>
  <r>
    <d v="2017-02-01T00:00:00"/>
    <n v="1280000"/>
    <x v="0"/>
    <s v="Metro Ladder"/>
    <x v="0"/>
    <n v="3041"/>
    <n v="4"/>
    <n v="2"/>
    <n v="2"/>
    <n v="689"/>
    <n v="1977"/>
    <s v="45 Loeman St"/>
    <s v="Strathmore"/>
    <s v="Moonee Valley"/>
    <s v="Western Metropolitan"/>
    <n v="2"/>
    <n v="2017"/>
  </r>
  <r>
    <d v="2017-02-01T00:00:00"/>
    <n v="1028000"/>
    <x v="0"/>
    <s v="Cunninghams"/>
    <x v="1"/>
    <n v="3012"/>
    <n v="3"/>
    <n v="2"/>
    <n v="2"/>
    <n v="520"/>
    <m/>
    <s v="10 Rupert St"/>
    <s v="West Footscray"/>
    <s v="Maribyrnong"/>
    <s v="Western Metropolitan"/>
    <n v="2"/>
    <n v="2017"/>
  </r>
  <r>
    <d v="2017-02-01T00:00:00"/>
    <n v="395000"/>
    <x v="0"/>
    <s v="Sanders"/>
    <x v="0"/>
    <n v="3073"/>
    <n v="1"/>
    <n v="1"/>
    <n v="1"/>
    <n v="94"/>
    <n v="2014"/>
    <s v="2/1 Clark St"/>
    <s v="Reservoir"/>
    <s v="Darebin"/>
    <s v="Northern Metropolitan"/>
    <n v="2"/>
    <n v="2017"/>
  </r>
  <r>
    <d v="2017-02-01T00:00:00"/>
    <n v="715000"/>
    <x v="2"/>
    <s v="Property Barons"/>
    <x v="1"/>
    <n v="3072"/>
    <n v="2"/>
    <n v="1"/>
    <n v="1"/>
    <n v="132"/>
    <n v="2009"/>
    <s v="27 Olver St"/>
    <s v="Preston"/>
    <s v="Darebin"/>
    <s v="Northern Metropolitan"/>
    <n v="2"/>
    <n v="2017"/>
  </r>
  <r>
    <d v="2017-02-01T00:00:00"/>
    <n v="1211000"/>
    <x v="0"/>
    <s v="Metro Ladder"/>
    <x v="1"/>
    <n v="3071"/>
    <n v="2"/>
    <n v="1"/>
    <n v="0"/>
    <n v="302"/>
    <n v="1915"/>
    <s v="29 Collins St"/>
    <s v="Thornbury"/>
    <s v="Darebin"/>
    <s v="Northern Metropolitan"/>
    <n v="2"/>
    <n v="2017"/>
  </r>
  <r>
    <d v="2017-02-01T00:00:00"/>
    <n v="1220000"/>
    <x v="2"/>
    <s v="Cunninghams"/>
    <x v="1"/>
    <n v="3123"/>
    <n v="3"/>
    <n v="2"/>
    <n v="2"/>
    <n v="166"/>
    <n v="1980"/>
    <s v="2/28 Caroline St"/>
    <s v="Hawthorn East"/>
    <s v="Boroondara"/>
    <s v="Southern Metropolitan"/>
    <n v="2"/>
    <n v="2017"/>
  </r>
  <r>
    <d v="2017-02-01T00:00:00"/>
    <n v="1575000"/>
    <x v="0"/>
    <s v="Jones and Jones"/>
    <x v="1"/>
    <n v="3147"/>
    <n v="2"/>
    <n v="1"/>
    <n v="2"/>
    <n v="679"/>
    <m/>
    <s v="51 Victory Bvd"/>
    <s v="Ashburton"/>
    <s v="Boroondara"/>
    <s v="Southern Metropolitan"/>
    <n v="2"/>
    <n v="2017"/>
  </r>
  <r>
    <d v="2017-02-01T00:00:00"/>
    <n v="800000"/>
    <x v="1"/>
    <s v="Jones and Jones"/>
    <x v="0"/>
    <n v="3188"/>
    <n v="2"/>
    <n v="1"/>
    <n v="2"/>
    <n v="282"/>
    <m/>
    <s v="2/442 Bluff Rd"/>
    <s v="Hampton"/>
    <s v="Bayside"/>
    <s v="Southern Metropolitan"/>
    <n v="2"/>
    <n v="2017"/>
  </r>
  <r>
    <d v="2017-02-01T00:00:00"/>
    <n v="706750"/>
    <x v="2"/>
    <s v="Cunninghams"/>
    <x v="1"/>
    <n v="3081"/>
    <n v="3"/>
    <n v="2"/>
    <n v="2"/>
    <n v="250"/>
    <n v="2012"/>
    <s v="6/34 Bonar St"/>
    <s v="Heidelberg Heights"/>
    <s v="Banyule"/>
    <s v="Eastern Metropolitan"/>
    <n v="2"/>
    <n v="2017"/>
  </r>
  <r>
    <d v="2017-02-02T00:00:00"/>
    <n v="840000"/>
    <x v="1"/>
    <s v="Jones and Jones"/>
    <x v="0"/>
    <n v="3141"/>
    <n v="2"/>
    <n v="2"/>
    <n v="1"/>
    <n v="0"/>
    <n v="2004"/>
    <s v="1/47 Wilson St"/>
    <s v="South Yarra"/>
    <s v="Stonnington"/>
    <s v="Southern Metropolitan"/>
    <n v="2"/>
    <n v="2017"/>
  </r>
  <r>
    <d v="2017-02-02T00:00:00"/>
    <n v="920000"/>
    <x v="0"/>
    <s v="Metro Ladder"/>
    <x v="1"/>
    <n v="3044"/>
    <n v="2"/>
    <n v="1"/>
    <n v="2"/>
    <n v="650"/>
    <m/>
    <s v="9 Bendigo St"/>
    <s v="Pascoe Vale"/>
    <s v="Moreland"/>
    <s v="Northern Metropolitan"/>
    <n v="2"/>
    <n v="2017"/>
  </r>
  <r>
    <d v="2017-02-02T00:00:00"/>
    <n v="323000"/>
    <x v="1"/>
    <s v="Metro Ladder"/>
    <x v="1"/>
    <n v="3162"/>
    <n v="1"/>
    <n v="1"/>
    <n v="1"/>
    <n v="820"/>
    <m/>
    <s v="2/19 Ash Gr"/>
    <s v="Caulfield"/>
    <s v="Glen Eira"/>
    <s v="Southern Metropolitan"/>
    <n v="2"/>
    <n v="2017"/>
  </r>
  <r>
    <d v="2017-02-02T00:00:00"/>
    <n v="436000"/>
    <x v="1"/>
    <s v="Cunninghams"/>
    <x v="1"/>
    <n v="3072"/>
    <n v="2"/>
    <n v="1"/>
    <n v="1"/>
    <n v="0"/>
    <n v="1980"/>
    <s v="6/383 Gilbert Rd"/>
    <s v="Preston"/>
    <s v="Darebin"/>
    <s v="Northern Metropolitan"/>
    <n v="2"/>
    <n v="2017"/>
  </r>
  <r>
    <d v="2017-02-02T00:00:00"/>
    <n v="470000"/>
    <x v="1"/>
    <s v="Cunninghams"/>
    <x v="1"/>
    <n v="3073"/>
    <n v="3"/>
    <n v="1"/>
    <n v="2"/>
    <n v="159"/>
    <n v="1970"/>
    <s v="1/26 Chaleyer St"/>
    <s v="Reservoir"/>
    <s v="Darebin"/>
    <s v="Northern Metropolitan"/>
    <n v="2"/>
    <n v="2017"/>
  </r>
  <r>
    <d v="2017-02-02T00:00:00"/>
    <n v="910000"/>
    <x v="0"/>
    <s v="Best Bricks"/>
    <x v="0"/>
    <n v="3020"/>
    <n v="3"/>
    <n v="2"/>
    <n v="2"/>
    <n v="653"/>
    <n v="1992"/>
    <s v="132 Cornwall Rd"/>
    <s v="Sunshine"/>
    <s v="Brimbank"/>
    <s v="Western Metropolitan"/>
    <n v="2"/>
    <n v="2017"/>
  </r>
  <r>
    <d v="2017-02-02T00:00:00"/>
    <n v="752000"/>
    <x v="0"/>
    <s v="Property Barons"/>
    <x v="1"/>
    <n v="3081"/>
    <n v="2"/>
    <n v="1"/>
    <n v="0"/>
    <n v="627"/>
    <m/>
    <s v="19 Derna St"/>
    <s v="Heidelberg West"/>
    <s v="Banyule"/>
    <s v="Eastern Metropolitan"/>
    <n v="2"/>
    <n v="2017"/>
  </r>
  <r>
    <d v="2017-02-03T00:00:00"/>
    <n v="635000"/>
    <x v="0"/>
    <s v="Metro Ladder"/>
    <x v="1"/>
    <n v="3060"/>
    <n v="4"/>
    <n v="2"/>
    <n v="2"/>
    <n v="567"/>
    <n v="1950"/>
    <s v="18 Pitt St"/>
    <s v="Fawkner"/>
    <s v="Moreland"/>
    <s v="Northern Metropolitan"/>
    <n v="2"/>
    <n v="2017"/>
  </r>
  <r>
    <d v="2017-02-03T00:00:00"/>
    <n v="955000"/>
    <x v="2"/>
    <s v="Cunninghams"/>
    <x v="1"/>
    <n v="3056"/>
    <n v="3"/>
    <n v="2"/>
    <n v="2"/>
    <n v="327"/>
    <n v="2007"/>
    <s v="87 Hope St"/>
    <s v="Brunswick"/>
    <s v="Moreland"/>
    <s v="Northern Metropolitan"/>
    <n v="2"/>
    <n v="2017"/>
  </r>
  <r>
    <d v="2017-02-03T00:00:00"/>
    <n v="955000"/>
    <x v="0"/>
    <s v="Jones and Jones"/>
    <x v="1"/>
    <n v="3032"/>
    <n v="2"/>
    <n v="1"/>
    <n v="0"/>
    <n v="255"/>
    <m/>
    <s v="11 Ascot St"/>
    <s v="Ascot Vale"/>
    <s v="Moonee Valley"/>
    <s v="Western Metropolitan"/>
    <n v="2"/>
    <n v="2017"/>
  </r>
  <r>
    <d v="2017-02-03T00:00:00"/>
    <n v="495000"/>
    <x v="1"/>
    <s v="Metro Ladder"/>
    <x v="1"/>
    <n v="3032"/>
    <n v="2"/>
    <n v="2"/>
    <n v="2"/>
    <n v="37000"/>
    <m/>
    <s v="44/2 Horizon Dr"/>
    <s v="Maribyrnong"/>
    <s v="Maribyrnong"/>
    <s v="Western Metropolitan"/>
    <n v="2"/>
    <n v="2017"/>
  </r>
  <r>
    <d v="2017-02-03T00:00:00"/>
    <n v="767000"/>
    <x v="0"/>
    <s v="Maxwells"/>
    <x v="1"/>
    <n v="3013"/>
    <n v="2"/>
    <n v="1"/>
    <n v="0"/>
    <n v="128"/>
    <n v="1920"/>
    <s v="43 Ballarat St"/>
    <s v="Yarraville"/>
    <s v="Maribyrnong"/>
    <s v="Western Metropolitan"/>
    <n v="2"/>
    <n v="2017"/>
  </r>
  <r>
    <d v="2017-02-03T00:00:00"/>
    <n v="1028000"/>
    <x v="0"/>
    <s v="Jones and Jones"/>
    <x v="1"/>
    <n v="3013"/>
    <n v="4"/>
    <n v="2"/>
    <n v="2"/>
    <n v="431"/>
    <m/>
    <s v="14 Finlay St"/>
    <s v="Yarraville"/>
    <s v="Maribyrnong"/>
    <s v="Western Metropolitan"/>
    <n v="2"/>
    <n v="2017"/>
  </r>
  <r>
    <d v="2017-02-03T00:00:00"/>
    <n v="1450000"/>
    <x v="0"/>
    <s v="Jones and Jones"/>
    <x v="1"/>
    <n v="3013"/>
    <n v="3"/>
    <n v="2"/>
    <n v="2"/>
    <n v="542"/>
    <n v="2016"/>
    <s v="20 Grace St"/>
    <s v="Yarraville"/>
    <s v="Maribyrnong"/>
    <s v="Western Metropolitan"/>
    <n v="2"/>
    <n v="2017"/>
  </r>
  <r>
    <d v="2017-02-03T00:00:00"/>
    <n v="805000"/>
    <x v="0"/>
    <s v="Property Barons"/>
    <x v="1"/>
    <n v="3073"/>
    <n v="3"/>
    <n v="1"/>
    <n v="2"/>
    <n v="227"/>
    <n v="1930"/>
    <s v="686 High St"/>
    <s v="Reservoir"/>
    <s v="Darebin"/>
    <s v="Northern Metropolitan"/>
    <n v="2"/>
    <n v="2017"/>
  </r>
  <r>
    <d v="2017-02-03T00:00:00"/>
    <n v="575000"/>
    <x v="1"/>
    <s v="Cunninghams"/>
    <x v="1"/>
    <n v="3122"/>
    <n v="2"/>
    <n v="1"/>
    <n v="1"/>
    <n v="0"/>
    <m/>
    <s v="13/175 Power St"/>
    <s v="Hawthorn"/>
    <s v="Boroondara"/>
    <s v="Southern Metropolitan"/>
    <n v="2"/>
    <n v="2017"/>
  </r>
  <r>
    <d v="2017-02-03T00:00:00"/>
    <n v="3400000"/>
    <x v="0"/>
    <s v="Jones and Jones"/>
    <x v="1"/>
    <n v="3124"/>
    <n v="3"/>
    <n v="2"/>
    <n v="4"/>
    <n v="877"/>
    <n v="1960"/>
    <s v="68 Bowen St"/>
    <s v="Camberwell"/>
    <s v="Boroondara"/>
    <s v="Southern Metropolitan"/>
    <n v="2"/>
    <n v="2017"/>
  </r>
  <r>
    <d v="2017-02-03T00:00:00"/>
    <n v="1230000"/>
    <x v="2"/>
    <s v="Maxwells"/>
    <x v="1"/>
    <n v="3186"/>
    <n v="2"/>
    <n v="2"/>
    <n v="2"/>
    <n v="201"/>
    <m/>
    <s v="114A Bay St"/>
    <s v="Brighton"/>
    <s v="Bayside"/>
    <s v="Southern Metropolitan"/>
    <n v="2"/>
    <n v="2017"/>
  </r>
  <r>
    <d v="2017-02-03T00:00:00"/>
    <n v="2000000"/>
    <x v="0"/>
    <s v="Cunninghams"/>
    <x v="1"/>
    <n v="3186"/>
    <n v="4"/>
    <n v="2"/>
    <n v="2"/>
    <n v="471"/>
    <m/>
    <s v="112 Asling St"/>
    <s v="Brighton"/>
    <s v="Bayside"/>
    <s v="Southern Metropolitan"/>
    <n v="2"/>
    <n v="2017"/>
  </r>
  <r>
    <d v="2017-02-04T00:00:00"/>
    <n v="415000"/>
    <x v="1"/>
    <s v="Jones and Jones"/>
    <x v="0"/>
    <n v="3121"/>
    <n v="1"/>
    <n v="1"/>
    <n v="1"/>
    <n v="0"/>
    <m/>
    <s v="313/163 Cremorne St"/>
    <s v="Cremorne"/>
    <s v="Yarra"/>
    <s v="Northern Metropolitan"/>
    <n v="2"/>
    <n v="2017"/>
  </r>
  <r>
    <d v="2017-02-04T00:00:00"/>
    <n v="678000"/>
    <x v="1"/>
    <s v="Metro Ladder"/>
    <x v="1"/>
    <n v="3143"/>
    <n v="2"/>
    <n v="1"/>
    <n v="2"/>
    <n v="0"/>
    <m/>
    <s v="3/16 Fulton St"/>
    <s v="Armadale"/>
    <s v="Stonnington"/>
    <s v="Southern Metropolitan"/>
    <n v="2"/>
    <n v="2017"/>
  </r>
  <r>
    <d v="2017-02-04T00:00:00"/>
    <n v="848000"/>
    <x v="0"/>
    <s v="Cunninghams"/>
    <x v="1"/>
    <n v="3034"/>
    <n v="3"/>
    <n v="1"/>
    <n v="2"/>
    <n v="542"/>
    <m/>
    <s v="105 Canning St"/>
    <s v="Avondale Heights"/>
    <s v="Moonee Valley"/>
    <s v="Western Metropolitan"/>
    <n v="2"/>
    <n v="2017"/>
  </r>
  <r>
    <d v="2017-02-04T00:00:00"/>
    <n v="765000"/>
    <x v="0"/>
    <s v="Flanders &amp; Fish"/>
    <x v="1"/>
    <n v="3019"/>
    <n v="3"/>
    <n v="1"/>
    <n v="1"/>
    <n v="658"/>
    <n v="1960"/>
    <s v="1 Moama St"/>
    <s v="Braybrook"/>
    <s v="Maribyrnong"/>
    <s v="Western Metropolitan"/>
    <n v="2"/>
    <n v="2017"/>
  </r>
  <r>
    <d v="2017-02-04T00:00:00"/>
    <n v="766000"/>
    <x v="2"/>
    <s v="Property Barons"/>
    <x v="1"/>
    <n v="3107"/>
    <n v="3"/>
    <n v="1"/>
    <n v="1"/>
    <n v="226"/>
    <m/>
    <s v="1/59 Parker St"/>
    <s v="Templestowe Lower"/>
    <s v="Manningham"/>
    <s v="Eastern Metropolitan"/>
    <n v="2"/>
    <n v="2017"/>
  </r>
  <r>
    <d v="2017-02-04T00:00:00"/>
    <n v="605000"/>
    <x v="1"/>
    <s v="Property Barons"/>
    <x v="1"/>
    <n v="3018"/>
    <n v="3"/>
    <n v="1"/>
    <n v="2"/>
    <n v="181"/>
    <m/>
    <s v="2/119 Railway St N"/>
    <s v="Altona"/>
    <s v="Hobsons Bay"/>
    <s v="Western Metropolitan"/>
    <n v="2"/>
    <n v="2017"/>
  </r>
  <r>
    <d v="2017-02-04T00:00:00"/>
    <n v="1960000"/>
    <x v="0"/>
    <s v="Metro Ladder"/>
    <x v="1"/>
    <n v="3165"/>
    <n v="4"/>
    <n v="2"/>
    <n v="4"/>
    <n v="601"/>
    <m/>
    <s v="27 Neville St"/>
    <s v="Bentleigh East"/>
    <s v="Glen Eira"/>
    <s v="Southern Metropolitan"/>
    <n v="2"/>
    <n v="2017"/>
  </r>
  <r>
    <d v="2017-02-04T00:00:00"/>
    <n v="490000"/>
    <x v="0"/>
    <s v="Metro Ladder"/>
    <x v="1"/>
    <n v="3020"/>
    <n v="2"/>
    <n v="1"/>
    <n v="1"/>
    <n v="322"/>
    <m/>
    <s v="2A Ritchie Ct"/>
    <s v="Sunshine"/>
    <s v="Brimbank"/>
    <s v="Western Metropolitan"/>
    <n v="2"/>
    <n v="2017"/>
  </r>
  <r>
    <d v="2017-02-04T00:00:00"/>
    <n v="705000"/>
    <x v="1"/>
    <s v="Cunninghams"/>
    <x v="0"/>
    <n v="3123"/>
    <n v="2"/>
    <n v="2"/>
    <n v="1"/>
    <n v="78"/>
    <n v="2011"/>
    <s v="501/38 Harold St"/>
    <s v="Hawthorn East"/>
    <s v="Boroondara"/>
    <s v="Southern Metropolitan"/>
    <n v="2"/>
    <n v="2017"/>
  </r>
  <r>
    <d v="2017-02-04T00:00:00"/>
    <n v="760000"/>
    <x v="1"/>
    <s v="Maxwells"/>
    <x v="0"/>
    <n v="3186"/>
    <n v="2"/>
    <n v="1"/>
    <n v="2"/>
    <n v="0"/>
    <m/>
    <s v="4/95 Wilson St"/>
    <s v="Brighton"/>
    <s v="Bayside"/>
    <s v="Southern Metropolitan"/>
    <n v="2"/>
    <n v="2017"/>
  </r>
  <r>
    <d v="2017-02-04T00:00:00"/>
    <n v="1680000"/>
    <x v="0"/>
    <s v="Property Barons"/>
    <x v="0"/>
    <n v="3079"/>
    <n v="3"/>
    <n v="2"/>
    <n v="2"/>
    <n v="665"/>
    <m/>
    <s v="4 Linton St"/>
    <s v="Ivanhoe"/>
    <s v="Banyule"/>
    <s v="Eastern Metropolitan"/>
    <n v="2"/>
    <n v="2017"/>
  </r>
  <r>
    <d v="2017-02-05T00:00:00"/>
    <n v="420000"/>
    <x v="1"/>
    <s v="Jones and Jones"/>
    <x v="1"/>
    <n v="3065"/>
    <n v="1"/>
    <n v="1"/>
    <n v="1"/>
    <n v="782"/>
    <n v="1975"/>
    <s v="8/98 George St"/>
    <s v="Fitzroy"/>
    <s v="Yarra"/>
    <s v="Northern Metropolitan"/>
    <n v="2"/>
    <n v="2017"/>
  </r>
  <r>
    <d v="2017-02-05T00:00:00"/>
    <n v="880000"/>
    <x v="0"/>
    <s v="Cunninghams"/>
    <x v="0"/>
    <n v="3068"/>
    <n v="2"/>
    <n v="1"/>
    <n v="0"/>
    <n v="100"/>
    <m/>
    <s v="2A Council St"/>
    <s v="Clifton Hill"/>
    <s v="Yarra"/>
    <s v="Northern Metropolitan"/>
    <n v="2"/>
    <n v="2017"/>
  </r>
  <r>
    <d v="2017-02-05T00:00:00"/>
    <n v="2840000"/>
    <x v="0"/>
    <s v="Cunninghams"/>
    <x v="0"/>
    <n v="3142"/>
    <n v="3"/>
    <n v="2"/>
    <n v="4"/>
    <n v="1317"/>
    <n v="2000"/>
    <s v="296A Williams Rd"/>
    <s v="Toorak"/>
    <s v="Stonnington"/>
    <s v="Southern Metropolitan"/>
    <n v="2"/>
    <n v="2017"/>
  </r>
  <r>
    <d v="2017-02-05T00:00:00"/>
    <n v="2633000"/>
    <x v="0"/>
    <s v="Cunninghams"/>
    <x v="1"/>
    <n v="3205"/>
    <n v="3"/>
    <n v="1"/>
    <n v="0"/>
    <n v="276"/>
    <n v="1900"/>
    <s v="38 Tribe St"/>
    <s v="South Melbourne"/>
    <s v="Port Phillip"/>
    <s v="Southern Metropolitan"/>
    <n v="2"/>
    <n v="2017"/>
  </r>
  <r>
    <d v="2017-02-05T00:00:00"/>
    <n v="895000"/>
    <x v="2"/>
    <s v="Cunninghams"/>
    <x v="1"/>
    <n v="3056"/>
    <n v="1"/>
    <n v="1"/>
    <n v="0"/>
    <n v="0"/>
    <m/>
    <s v="94 Lydia St"/>
    <s v="Brunswick"/>
    <s v="Moreland"/>
    <s v="Northern Metropolitan"/>
    <n v="2"/>
    <n v="2017"/>
  </r>
  <r>
    <d v="2017-02-05T00:00:00"/>
    <n v="2875000"/>
    <x v="0"/>
    <s v="Cunninghams"/>
    <x v="1"/>
    <n v="3068"/>
    <n v="5"/>
    <n v="2"/>
    <n v="3"/>
    <n v="818"/>
    <m/>
    <s v="13 Alister St"/>
    <s v="Fitzroy North"/>
    <s v="Moreland"/>
    <s v="Northern Metropolitan"/>
    <n v="2"/>
    <n v="2017"/>
  </r>
  <r>
    <d v="2017-02-05T00:00:00"/>
    <n v="1150000"/>
    <x v="0"/>
    <s v="Cunninghams"/>
    <x v="0"/>
    <n v="3040"/>
    <n v="4"/>
    <n v="2"/>
    <n v="2"/>
    <n v="578"/>
    <n v="2010"/>
    <s v="2 May St"/>
    <s v="Aberfeldie"/>
    <s v="Moonee Valley"/>
    <s v="Western Metropolitan"/>
    <n v="2"/>
    <n v="2017"/>
  </r>
  <r>
    <d v="2017-02-05T00:00:00"/>
    <n v="820000"/>
    <x v="2"/>
    <s v="Metro Ladder"/>
    <x v="0"/>
    <n v="3011"/>
    <n v="3"/>
    <n v="2"/>
    <n v="1"/>
    <n v="122"/>
    <m/>
    <s v="2 French St"/>
    <s v="Footscray"/>
    <s v="Maribyrnong"/>
    <s v="Western Metropolitan"/>
    <n v="2"/>
    <n v="2017"/>
  </r>
  <r>
    <d v="2017-02-05T00:00:00"/>
    <n v="1175000"/>
    <x v="0"/>
    <s v="Zimmerman"/>
    <x v="1"/>
    <n v="3165"/>
    <n v="4"/>
    <n v="2"/>
    <n v="2"/>
    <n v="620"/>
    <n v="1980"/>
    <s v="98 Brady Rd"/>
    <s v="Bentleigh East"/>
    <s v="Glen Eira"/>
    <s v="Southern Metropolitan"/>
    <n v="2"/>
    <n v="2017"/>
  </r>
  <r>
    <d v="2017-02-05T00:00:00"/>
    <n v="1470000"/>
    <x v="0"/>
    <s v="Jones and Jones"/>
    <x v="1"/>
    <n v="3204"/>
    <n v="3"/>
    <n v="2"/>
    <n v="2"/>
    <n v="0"/>
    <n v="1980"/>
    <s v="1 Carcoola Ct"/>
    <s v="Ormond"/>
    <s v="Glen Eira"/>
    <s v="Southern Metropolitan"/>
    <n v="2"/>
    <n v="2017"/>
  </r>
  <r>
    <d v="2017-02-05T00:00:00"/>
    <n v="525500"/>
    <x v="1"/>
    <s v="Cunninghams"/>
    <x v="1"/>
    <n v="3071"/>
    <n v="2"/>
    <n v="1"/>
    <n v="1"/>
    <n v="724"/>
    <n v="1975"/>
    <s v="1/13 Mansfield St"/>
    <s v="Thornbury"/>
    <s v="Darebin"/>
    <s v="Northern Metropolitan"/>
    <n v="2"/>
    <n v="2017"/>
  </r>
  <r>
    <d v="2017-02-05T00:00:00"/>
    <n v="931000"/>
    <x v="0"/>
    <s v="Property Barons"/>
    <x v="1"/>
    <n v="3073"/>
    <n v="2"/>
    <n v="1"/>
    <n v="1"/>
    <n v="487"/>
    <m/>
    <s v="5 Queen St"/>
    <s v="Reservoir"/>
    <s v="Darebin"/>
    <s v="Northern Metropolitan"/>
    <n v="2"/>
    <n v="2017"/>
  </r>
  <r>
    <d v="2017-02-05T00:00:00"/>
    <n v="805000"/>
    <x v="1"/>
    <s v="Property Barons"/>
    <x v="0"/>
    <n v="3124"/>
    <n v="2"/>
    <n v="2"/>
    <n v="2"/>
    <n v="188"/>
    <m/>
    <s v="4/17 Hazel St"/>
    <s v="Camberwell"/>
    <s v="Boroondara"/>
    <s v="Southern Metropolitan"/>
    <n v="2"/>
    <n v="2017"/>
  </r>
  <r>
    <d v="2017-02-05T00:00:00"/>
    <n v="875500"/>
    <x v="1"/>
    <s v="Zimmerman"/>
    <x v="1"/>
    <n v="3188"/>
    <n v="2"/>
    <n v="2"/>
    <n v="1"/>
    <n v="225"/>
    <n v="1970"/>
    <s v="4/308 Hampton St"/>
    <s v="Hampton"/>
    <s v="Bayside"/>
    <s v="Southern Metropolitan"/>
    <n v="2"/>
    <n v="2017"/>
  </r>
  <r>
    <d v="2017-02-06T00:00:00"/>
    <n v="1725000"/>
    <x v="0"/>
    <s v="Metro Ladder"/>
    <x v="1"/>
    <n v="3054"/>
    <n v="2"/>
    <n v="1"/>
    <n v="1"/>
    <n v="210"/>
    <m/>
    <s v="122 Richardson St"/>
    <s v="Carlton North"/>
    <s v="Yarra"/>
    <s v="Northern Metropolitan"/>
    <n v="2"/>
    <n v="2017"/>
  </r>
  <r>
    <d v="2017-02-06T00:00:00"/>
    <n v="660000"/>
    <x v="1"/>
    <s v="Metro Ladder"/>
    <x v="0"/>
    <n v="3143"/>
    <n v="2"/>
    <n v="1"/>
    <n v="1"/>
    <n v="0"/>
    <m/>
    <s v="1/77 Wattletree Rd"/>
    <s v="Armadale"/>
    <s v="Stonnington"/>
    <s v="Southern Metropolitan"/>
    <n v="2"/>
    <n v="2017"/>
  </r>
  <r>
    <d v="2017-02-06T00:00:00"/>
    <n v="607000"/>
    <x v="2"/>
    <s v="SJ"/>
    <x v="1"/>
    <n v="3046"/>
    <n v="4"/>
    <n v="3"/>
    <n v="2"/>
    <n v="0"/>
    <n v="2014"/>
    <s v="2/36 Prospect St"/>
    <s v="Glenroy"/>
    <s v="Moreland"/>
    <s v="Northern Metropolitan"/>
    <n v="2"/>
    <n v="2017"/>
  </r>
  <r>
    <d v="2017-02-06T00:00:00"/>
    <n v="1020000"/>
    <x v="0"/>
    <s v="Jones and Jones"/>
    <x v="1"/>
    <n v="3056"/>
    <n v="2"/>
    <n v="1"/>
    <n v="1"/>
    <n v="279"/>
    <m/>
    <s v="41 Eveline St"/>
    <s v="Brunswick"/>
    <s v="Moreland"/>
    <s v="Northern Metropolitan"/>
    <n v="2"/>
    <n v="2017"/>
  </r>
  <r>
    <d v="2017-02-06T00:00:00"/>
    <n v="381000"/>
    <x v="1"/>
    <s v="Maxwells"/>
    <x v="0"/>
    <n v="3013"/>
    <n v="2"/>
    <n v="1"/>
    <n v="1"/>
    <n v="0"/>
    <n v="1960"/>
    <s v="9/51 Stephen St"/>
    <s v="Yarraville"/>
    <s v="Maribyrnong"/>
    <s v="Western Metropolitan"/>
    <n v="2"/>
    <n v="2017"/>
  </r>
  <r>
    <d v="2017-02-06T00:00:00"/>
    <n v="850000"/>
    <x v="0"/>
    <s v="Metro Ladder"/>
    <x v="1"/>
    <n v="3012"/>
    <n v="3"/>
    <n v="1"/>
    <n v="1"/>
    <n v="361"/>
    <m/>
    <s v="38 Wellington St"/>
    <s v="West Footscray"/>
    <s v="Maribyrnong"/>
    <s v="Western Metropolitan"/>
    <n v="2"/>
    <n v="2017"/>
  </r>
  <r>
    <d v="2017-02-06T00:00:00"/>
    <n v="412000"/>
    <x v="1"/>
    <s v="Melbourne Homes"/>
    <x v="0"/>
    <n v="3016"/>
    <n v="2"/>
    <n v="1"/>
    <n v="1"/>
    <n v="0"/>
    <n v="1980"/>
    <s v="9/99 Melbourne Rd"/>
    <s v="Williamstown"/>
    <s v="Hobsons Bay"/>
    <s v="Western Metropolitan"/>
    <n v="2"/>
    <n v="2017"/>
  </r>
  <r>
    <d v="2017-02-06T00:00:00"/>
    <n v="815000"/>
    <x v="0"/>
    <s v="Metro Ladder"/>
    <x v="1"/>
    <n v="3025"/>
    <n v="3"/>
    <n v="2"/>
    <n v="3"/>
    <n v="555"/>
    <n v="1960"/>
    <s v="6 Hill St"/>
    <s v="Altona North"/>
    <s v="Hobsons Bay"/>
    <s v="Western Metropolitan"/>
    <n v="2"/>
    <n v="2017"/>
  </r>
  <r>
    <d v="2017-02-06T00:00:00"/>
    <n v="1252000"/>
    <x v="0"/>
    <s v="Jones and Jones"/>
    <x v="1"/>
    <n v="3163"/>
    <n v="3"/>
    <n v="1"/>
    <n v="1"/>
    <n v="376"/>
    <m/>
    <s v="8 Yendon Rd"/>
    <s v="Carnegie"/>
    <s v="Glen Eira"/>
    <s v="Southern Metropolitan"/>
    <n v="2"/>
    <n v="2017"/>
  </r>
  <r>
    <d v="2017-02-06T00:00:00"/>
    <n v="551000"/>
    <x v="0"/>
    <s v="Flanders &amp; Fish"/>
    <x v="1"/>
    <n v="3020"/>
    <n v="2"/>
    <n v="1"/>
    <n v="2"/>
    <n v="613"/>
    <m/>
    <s v="47 Anderson Rd"/>
    <s v="Sunshine"/>
    <s v="Brimbank"/>
    <s v="Western Metropolitan"/>
    <n v="2"/>
    <n v="2017"/>
  </r>
  <r>
    <d v="2017-02-06T00:00:00"/>
    <n v="2725000"/>
    <x v="0"/>
    <s v="Cunninghams"/>
    <x v="1"/>
    <n v="3146"/>
    <n v="4"/>
    <n v="3"/>
    <n v="2"/>
    <n v="603"/>
    <n v="2007"/>
    <s v="78 Valley Pde"/>
    <s v="Glen Iris"/>
    <s v="Boroondara"/>
    <s v="Southern Metropolitan"/>
    <n v="2"/>
    <n v="2017"/>
  </r>
  <r>
    <d v="2017-02-07T00:00:00"/>
    <n v="655000"/>
    <x v="1"/>
    <s v="Metro Ladder"/>
    <x v="0"/>
    <n v="3121"/>
    <n v="2"/>
    <n v="1"/>
    <n v="1"/>
    <n v="1725"/>
    <n v="2005"/>
    <s v="318/185 Lennox St"/>
    <s v="Richmond"/>
    <s v="Yarra"/>
    <s v="Northern Metropolitan"/>
    <n v="2"/>
    <n v="2017"/>
  </r>
  <r>
    <d v="2017-02-07T00:00:00"/>
    <n v="1689000"/>
    <x v="0"/>
    <s v="Flanders &amp; Fish"/>
    <x v="1"/>
    <n v="3142"/>
    <n v="3"/>
    <n v="1"/>
    <n v="0"/>
    <n v="222"/>
    <n v="1920"/>
    <s v="16 Tashinny Rd"/>
    <s v="Toorak"/>
    <s v="Stonnington"/>
    <s v="Southern Metropolitan"/>
    <n v="2"/>
    <n v="2017"/>
  </r>
  <r>
    <d v="2017-02-07T00:00:00"/>
    <n v="1918000"/>
    <x v="2"/>
    <s v="Jones and Jones"/>
    <x v="0"/>
    <n v="3143"/>
    <n v="3"/>
    <n v="2"/>
    <n v="2"/>
    <n v="0"/>
    <n v="1995"/>
    <s v="3/20 Mercer Rd"/>
    <s v="Armadale"/>
    <s v="Stonnington"/>
    <s v="Southern Metropolitan"/>
    <n v="2"/>
    <n v="2017"/>
  </r>
  <r>
    <d v="2017-02-07T00:00:00"/>
    <n v="3010000"/>
    <x v="0"/>
    <s v="Sanders"/>
    <x v="1"/>
    <n v="3206"/>
    <n v="3"/>
    <n v="2"/>
    <n v="0"/>
    <n v="147"/>
    <n v="1890"/>
    <s v="97 Page St"/>
    <s v="Albert Park"/>
    <s v="Port Phillip"/>
    <s v="Southern Metropolitan"/>
    <n v="2"/>
    <n v="2017"/>
  </r>
  <r>
    <d v="2017-02-07T00:00:00"/>
    <n v="1905000"/>
    <x v="0"/>
    <s v="Cunninghams"/>
    <x v="1"/>
    <n v="3032"/>
    <n v="5"/>
    <n v="2"/>
    <n v="2"/>
    <n v="521"/>
    <m/>
    <s v="54 South St"/>
    <s v="Ascot Vale"/>
    <s v="Moonee Valley"/>
    <s v="Western Metropolitan"/>
    <n v="2"/>
    <n v="2017"/>
  </r>
  <r>
    <d v="2017-02-07T00:00:00"/>
    <n v="640000"/>
    <x v="2"/>
    <s v="Melbourne Homes"/>
    <x v="1"/>
    <n v="3025"/>
    <n v="2"/>
    <n v="1"/>
    <n v="1"/>
    <n v="252"/>
    <n v="1965"/>
    <s v="1/256 Mason St"/>
    <s v="Altona North"/>
    <s v="Hobsons Bay"/>
    <s v="Western Metropolitan"/>
    <n v="2"/>
    <n v="2017"/>
  </r>
  <r>
    <d v="2017-02-07T00:00:00"/>
    <n v="1065000"/>
    <x v="0"/>
    <s v="Metro Ladder"/>
    <x v="1"/>
    <n v="3162"/>
    <n v="2"/>
    <n v="1"/>
    <n v="1"/>
    <n v="273"/>
    <n v="1930"/>
    <s v="15 Dover St"/>
    <s v="Caulfield South"/>
    <s v="Glen Eira"/>
    <s v="Southern Metropolitan"/>
    <n v="2"/>
    <n v="2017"/>
  </r>
  <r>
    <d v="2017-02-07T00:00:00"/>
    <n v="592000"/>
    <x v="1"/>
    <s v="Melbourne Homes"/>
    <x v="1"/>
    <n v="3070"/>
    <n v="2"/>
    <n v="1"/>
    <n v="2"/>
    <n v="0"/>
    <m/>
    <s v="5/162 Westgarth St"/>
    <s v="Northcote"/>
    <s v="Darebin"/>
    <s v="Northern Metropolitan"/>
    <n v="2"/>
    <n v="2017"/>
  </r>
  <r>
    <d v="2017-02-07T00:00:00"/>
    <n v="3800000"/>
    <x v="0"/>
    <s v="Cunninghams"/>
    <x v="0"/>
    <n v="3126"/>
    <n v="4"/>
    <n v="1"/>
    <n v="1"/>
    <n v="858"/>
    <m/>
    <s v="29 Rubens Gr"/>
    <s v="Canterbury"/>
    <s v="Boroondara"/>
    <s v="Southern Metropolitan"/>
    <n v="2"/>
    <n v="2017"/>
  </r>
  <r>
    <d v="2017-02-08T00:00:00"/>
    <n v="500500"/>
    <x v="1"/>
    <s v="Cunninghams"/>
    <x v="1"/>
    <n v="3181"/>
    <n v="1"/>
    <n v="1"/>
    <n v="1"/>
    <n v="0"/>
    <n v="1945"/>
    <s v="10/4 Rae Ct"/>
    <s v="Prahran"/>
    <s v="Stonnington"/>
    <s v="Southern Metropolitan"/>
    <n v="2"/>
    <n v="2017"/>
  </r>
  <r>
    <d v="2017-02-08T00:00:00"/>
    <n v="1435000"/>
    <x v="0"/>
    <s v="Cunninghams"/>
    <x v="0"/>
    <n v="3182"/>
    <n v="2"/>
    <n v="1"/>
    <n v="1"/>
    <n v="225"/>
    <m/>
    <s v="18 Odessa St"/>
    <s v="St Kilda"/>
    <s v="Port Phillip"/>
    <s v="Southern Metropolitan"/>
    <n v="2"/>
    <n v="2017"/>
  </r>
  <r>
    <d v="2017-02-08T00:00:00"/>
    <n v="1655000"/>
    <x v="0"/>
    <s v="Jones and Jones"/>
    <x v="1"/>
    <n v="3207"/>
    <n v="3"/>
    <n v="1"/>
    <n v="1"/>
    <n v="220"/>
    <m/>
    <s v="282 Ross St"/>
    <s v="Port Melbourne"/>
    <s v="Port Phillip"/>
    <s v="Southern Metropolitan"/>
    <n v="2"/>
    <n v="2017"/>
  </r>
  <r>
    <d v="2017-02-08T00:00:00"/>
    <n v="585500"/>
    <x v="2"/>
    <s v="Cunninghams"/>
    <x v="1"/>
    <n v="3046"/>
    <n v="2"/>
    <n v="1"/>
    <n v="1"/>
    <n v="161"/>
    <n v="2013"/>
    <s v="4/29 Margaret St"/>
    <s v="Oak Park"/>
    <s v="Moreland"/>
    <s v="Northern Metropolitan"/>
    <n v="2"/>
    <n v="2017"/>
  </r>
  <r>
    <d v="2017-02-08T00:00:00"/>
    <n v="600000"/>
    <x v="0"/>
    <s v="Jones and Jones"/>
    <x v="1"/>
    <n v="3042"/>
    <n v="3"/>
    <n v="1"/>
    <n v="1"/>
    <n v="290"/>
    <n v="1980"/>
    <s v="1/37 Hillside Gr"/>
    <s v="Airport West"/>
    <s v="Moonee Valley"/>
    <s v="Western Metropolitan"/>
    <n v="2"/>
    <n v="2017"/>
  </r>
  <r>
    <d v="2017-02-08T00:00:00"/>
    <n v="1381500"/>
    <x v="0"/>
    <s v="Property Barons"/>
    <x v="1"/>
    <n v="3032"/>
    <n v="3"/>
    <n v="2"/>
    <n v="2"/>
    <n v="416"/>
    <n v="1900"/>
    <s v="44 Walter St"/>
    <s v="Ascot Vale"/>
    <s v="Moonee Valley"/>
    <s v="Western Metropolitan"/>
    <n v="2"/>
    <n v="2017"/>
  </r>
  <r>
    <d v="2017-02-08T00:00:00"/>
    <n v="800000"/>
    <x v="0"/>
    <s v="Cunninghams"/>
    <x v="1"/>
    <n v="3167"/>
    <n v="3"/>
    <n v="2"/>
    <n v="2"/>
    <n v="0"/>
    <m/>
    <s v="24 Valley St"/>
    <s v="Oakleigh South"/>
    <s v="Monash"/>
    <s v="South-Eastern Metropolitan"/>
    <n v="2"/>
    <n v="2017"/>
  </r>
  <r>
    <d v="2017-02-08T00:00:00"/>
    <n v="515000"/>
    <x v="1"/>
    <s v="Metro Ladder"/>
    <x v="0"/>
    <n v="3031"/>
    <n v="2"/>
    <n v="1"/>
    <n v="1"/>
    <n v="3957"/>
    <n v="2010"/>
    <s v="407/72 Altona St"/>
    <s v="Kensington"/>
    <s v="Melbourne"/>
    <s v="Northern Metropolitan"/>
    <n v="2"/>
    <n v="2017"/>
  </r>
  <r>
    <d v="2017-02-08T00:00:00"/>
    <n v="868000"/>
    <x v="0"/>
    <s v="Cunninghams"/>
    <x v="1"/>
    <n v="3031"/>
    <n v="2"/>
    <n v="1"/>
    <n v="1"/>
    <n v="97"/>
    <n v="2000"/>
    <s v="5 Rogan La"/>
    <s v="Kensington"/>
    <s v="Melbourne"/>
    <s v="Northern Metropolitan"/>
    <n v="2"/>
    <n v="2017"/>
  </r>
  <r>
    <d v="2017-02-08T00:00:00"/>
    <n v="510000"/>
    <x v="2"/>
    <s v="Cunninghams"/>
    <x v="0"/>
    <n v="3012"/>
    <n v="2"/>
    <n v="2"/>
    <n v="1"/>
    <n v="0"/>
    <m/>
    <s v="3/1 Carmichael St"/>
    <s v="West Footscray"/>
    <s v="Maribyrnong"/>
    <s v="Western Metropolitan"/>
    <n v="2"/>
    <n v="2017"/>
  </r>
  <r>
    <d v="2017-02-08T00:00:00"/>
    <n v="1710000"/>
    <x v="0"/>
    <s v="Property Barons"/>
    <x v="1"/>
    <n v="3107"/>
    <n v="5"/>
    <n v="2"/>
    <n v="2"/>
    <n v="666"/>
    <n v="1980"/>
    <s v="45 Lynnwood Pde"/>
    <s v="Templestowe Lower"/>
    <s v="Manningham"/>
    <s v="Eastern Metropolitan"/>
    <n v="2"/>
    <n v="2017"/>
  </r>
  <r>
    <d v="2017-02-08T00:00:00"/>
    <n v="785000"/>
    <x v="0"/>
    <s v="Sanders"/>
    <x v="1"/>
    <n v="3015"/>
    <n v="3"/>
    <n v="2"/>
    <n v="2"/>
    <n v="0"/>
    <n v="2013"/>
    <s v="1/217 Woods St"/>
    <s v="Newport"/>
    <s v="Hobsons Bay"/>
    <s v="Western Metropolitan"/>
    <n v="2"/>
    <n v="2017"/>
  </r>
  <r>
    <d v="2017-02-08T00:00:00"/>
    <n v="710000"/>
    <x v="2"/>
    <s v="Jones and Jones"/>
    <x v="1"/>
    <n v="3163"/>
    <n v="2"/>
    <n v="1"/>
    <n v="1"/>
    <n v="0"/>
    <n v="1970"/>
    <s v="22/89 Neerim Rd"/>
    <s v="Glen Huntly"/>
    <s v="Glen Eira"/>
    <s v="Southern Metropolitan"/>
    <n v="2"/>
    <n v="2017"/>
  </r>
  <r>
    <d v="2017-02-08T00:00:00"/>
    <n v="800000"/>
    <x v="0"/>
    <s v="Flanders &amp; Fish"/>
    <x v="0"/>
    <n v="3072"/>
    <n v="3"/>
    <n v="1"/>
    <n v="2"/>
    <n v="516"/>
    <m/>
    <s v="122 Tyler St"/>
    <s v="Preston"/>
    <s v="Darebin"/>
    <s v="Northern Metropolitan"/>
    <n v="2"/>
    <n v="2017"/>
  </r>
  <r>
    <d v="2017-02-08T00:00:00"/>
    <n v="720000"/>
    <x v="1"/>
    <s v="Jones and Jones"/>
    <x v="0"/>
    <n v="3146"/>
    <n v="2"/>
    <n v="1"/>
    <n v="2"/>
    <n v="0"/>
    <n v="1940"/>
    <s v="4/15 Rix St"/>
    <s v="Glen Iris"/>
    <s v="Boroondara"/>
    <s v="Southern Metropolitan"/>
    <n v="2"/>
    <n v="2017"/>
  </r>
  <r>
    <d v="2017-02-09T00:00:00"/>
    <n v="1290000"/>
    <x v="0"/>
    <s v="Cunninghams"/>
    <x v="1"/>
    <n v="3067"/>
    <n v="3"/>
    <n v="1"/>
    <n v="1"/>
    <n v="168"/>
    <n v="1950"/>
    <s v="60 Stafford St"/>
    <s v="Abbotsford"/>
    <s v="Yarra"/>
    <s v="Northern Metropolitan"/>
    <n v="2"/>
    <n v="2017"/>
  </r>
  <r>
    <d v="2017-02-09T00:00:00"/>
    <n v="899000"/>
    <x v="1"/>
    <s v="Property Barons"/>
    <x v="1"/>
    <n v="3127"/>
    <n v="2"/>
    <n v="1"/>
    <n v="1"/>
    <n v="226"/>
    <n v="1980"/>
    <s v="3/22 Scottsdale St"/>
    <s v="Surrey Hills"/>
    <s v="Whitehorse"/>
    <s v="Southern Metropolitan"/>
    <n v="2"/>
    <n v="2017"/>
  </r>
  <r>
    <d v="2017-02-09T00:00:00"/>
    <n v="570000"/>
    <x v="1"/>
    <s v="Metro Ladder"/>
    <x v="0"/>
    <n v="3181"/>
    <n v="2"/>
    <n v="1"/>
    <n v="1"/>
    <n v="0"/>
    <n v="2004"/>
    <s v="2/261 Dandenong Rd"/>
    <s v="Prahran"/>
    <s v="Stonnington"/>
    <s v="Southern Metropolitan"/>
    <n v="2"/>
    <n v="2017"/>
  </r>
  <r>
    <d v="2017-02-09T00:00:00"/>
    <n v="1465000"/>
    <x v="0"/>
    <s v="Cunninghams"/>
    <x v="1"/>
    <n v="3044"/>
    <n v="3"/>
    <n v="1"/>
    <n v="2"/>
    <n v="956"/>
    <m/>
    <s v="3 Hazel Gr"/>
    <s v="Pascoe Vale"/>
    <s v="Moreland"/>
    <s v="Northern Metropolitan"/>
    <n v="2"/>
    <n v="2017"/>
  </r>
  <r>
    <d v="2017-02-09T00:00:00"/>
    <n v="600000"/>
    <x v="1"/>
    <s v="Property Barons"/>
    <x v="1"/>
    <n v="3147"/>
    <n v="2"/>
    <n v="1"/>
    <n v="1"/>
    <n v="153"/>
    <n v="1970"/>
    <s v="4/36 Queens Pde"/>
    <s v="Ashwood"/>
    <s v="Monash"/>
    <s v="Southern Metropolitan"/>
    <n v="2"/>
    <n v="2017"/>
  </r>
  <r>
    <d v="2017-02-09T00:00:00"/>
    <n v="875000"/>
    <x v="0"/>
    <s v="Jones and Jones"/>
    <x v="1"/>
    <n v="3167"/>
    <n v="3"/>
    <n v="2"/>
    <n v="1"/>
    <n v="258"/>
    <n v="1999"/>
    <s v="16 Alleford St"/>
    <s v="Oakleigh South"/>
    <s v="Monash"/>
    <s v="South-Eastern Metropolitan"/>
    <n v="2"/>
    <n v="2017"/>
  </r>
  <r>
    <d v="2017-02-09T00:00:00"/>
    <n v="841000"/>
    <x v="2"/>
    <s v="Jones and Jones"/>
    <x v="1"/>
    <n v="3051"/>
    <n v="2"/>
    <n v="1"/>
    <n v="1"/>
    <n v="215"/>
    <n v="2000"/>
    <s v="19 Shands La"/>
    <s v="North Melbourne"/>
    <s v="Melbourne"/>
    <s v="Northern Metropolitan"/>
    <n v="2"/>
    <n v="2017"/>
  </r>
  <r>
    <d v="2017-02-09T00:00:00"/>
    <n v="910000"/>
    <x v="0"/>
    <s v="Cunninghams"/>
    <x v="1"/>
    <n v="3012"/>
    <n v="3"/>
    <n v="1"/>
    <n v="1"/>
    <n v="412"/>
    <n v="1980"/>
    <s v="12 Stonemark Ct"/>
    <s v="West Footscray"/>
    <s v="Maribyrnong"/>
    <s v="Western Metropolitan"/>
    <n v="2"/>
    <n v="2017"/>
  </r>
  <r>
    <d v="2017-02-09T00:00:00"/>
    <n v="960000"/>
    <x v="0"/>
    <s v="Metro Ladder"/>
    <x v="1"/>
    <n v="3013"/>
    <n v="3"/>
    <n v="1"/>
    <n v="1"/>
    <n v="503"/>
    <m/>
    <s v="60 Adeney St"/>
    <s v="Yarraville"/>
    <s v="Maribyrnong"/>
    <s v="Western Metropolitan"/>
    <n v="2"/>
    <n v="2017"/>
  </r>
  <r>
    <d v="2017-02-09T00:00:00"/>
    <n v="967500"/>
    <x v="0"/>
    <s v="Maxwells"/>
    <x v="1"/>
    <n v="3012"/>
    <n v="3"/>
    <n v="1"/>
    <n v="1"/>
    <n v="325"/>
    <m/>
    <s v="153 Coronation St"/>
    <s v="Kingsville"/>
    <s v="Maribyrnong"/>
    <s v="Western Metropolitan"/>
    <n v="2"/>
    <n v="2017"/>
  </r>
  <r>
    <d v="2017-02-09T00:00:00"/>
    <n v="611000"/>
    <x v="0"/>
    <s v="Property Barons"/>
    <x v="1"/>
    <n v="3047"/>
    <n v="3"/>
    <n v="1"/>
    <n v="3"/>
    <n v="624"/>
    <n v="1966"/>
    <s v="1 Robinson St"/>
    <s v="Jacana"/>
    <s v="Hume"/>
    <s v="Northern Metropolitan"/>
    <n v="2"/>
    <n v="2017"/>
  </r>
  <r>
    <d v="2017-02-09T00:00:00"/>
    <n v="750000"/>
    <x v="0"/>
    <s v="Maxwells"/>
    <x v="0"/>
    <n v="3025"/>
    <n v="3"/>
    <n v="1"/>
    <n v="3"/>
    <n v="554"/>
    <m/>
    <s v="21 Hatherley Gr"/>
    <s v="Altona North"/>
    <s v="Hobsons Bay"/>
    <s v="Western Metropolitan"/>
    <n v="2"/>
    <n v="2017"/>
  </r>
  <r>
    <d v="2017-02-09T00:00:00"/>
    <n v="735000"/>
    <x v="0"/>
    <s v="Metro Ladder"/>
    <x v="1"/>
    <n v="3020"/>
    <n v="3"/>
    <n v="1"/>
    <n v="2"/>
    <n v="539"/>
    <m/>
    <s v="17 Barnard Ct"/>
    <s v="Sunshine"/>
    <s v="Brimbank"/>
    <s v="Western Metropolitan"/>
    <n v="2"/>
    <n v="2017"/>
  </r>
  <r>
    <d v="2017-02-09T00:00:00"/>
    <n v="1470000"/>
    <x v="0"/>
    <s v="Property Barons"/>
    <x v="1"/>
    <n v="3124"/>
    <n v="2"/>
    <n v="1"/>
    <n v="2"/>
    <n v="400"/>
    <m/>
    <s v="64A Christowel St"/>
    <s v="Camberwell"/>
    <s v="Boroondara"/>
    <s v="Southern Metropolitan"/>
    <n v="2"/>
    <n v="2017"/>
  </r>
  <r>
    <d v="2017-02-10T00:00:00"/>
    <n v="620000"/>
    <x v="1"/>
    <s v="Metro Ladder"/>
    <x v="1"/>
    <n v="3142"/>
    <n v="2"/>
    <n v="1"/>
    <n v="1"/>
    <n v="1119"/>
    <n v="2008"/>
    <s v="7/765 Malvern Rd"/>
    <s v="Toorak"/>
    <s v="Stonnington"/>
    <s v="Southern Metropolitan"/>
    <n v="2"/>
    <n v="2017"/>
  </r>
  <r>
    <d v="2017-02-10T00:00:00"/>
    <n v="1625000"/>
    <x v="0"/>
    <s v="Metro Ladder"/>
    <x v="1"/>
    <n v="3145"/>
    <n v="3"/>
    <n v="2"/>
    <n v="1"/>
    <n v="87"/>
    <m/>
    <s v="68A Emo Rd"/>
    <s v="Malvern East"/>
    <s v="Stonnington"/>
    <s v="Southern Metropolitan"/>
    <n v="2"/>
    <n v="2017"/>
  </r>
  <r>
    <d v="2017-02-10T00:00:00"/>
    <n v="1857000"/>
    <x v="0"/>
    <s v="Flanders &amp; Fish"/>
    <x v="1"/>
    <n v="3146"/>
    <n v="4"/>
    <n v="2"/>
    <n v="3"/>
    <n v="548"/>
    <n v="1930"/>
    <s v="22 Kyarra Rd"/>
    <s v="Glen Iris"/>
    <s v="Stonnington"/>
    <s v="Southern Metropolitan"/>
    <n v="2"/>
    <n v="2017"/>
  </r>
  <r>
    <d v="2017-02-10T00:00:00"/>
    <n v="3260000"/>
    <x v="0"/>
    <s v="Cunninghams"/>
    <x v="1"/>
    <n v="3142"/>
    <n v="2"/>
    <n v="2"/>
    <n v="2"/>
    <n v="334"/>
    <m/>
    <s v="1A Boandyne Ct"/>
    <s v="Toorak"/>
    <s v="Stonnington"/>
    <s v="Southern Metropolitan"/>
    <n v="2"/>
    <n v="2017"/>
  </r>
  <r>
    <d v="2017-02-10T00:00:00"/>
    <n v="452000"/>
    <x v="1"/>
    <s v="Zimmerman"/>
    <x v="1"/>
    <n v="3182"/>
    <n v="1"/>
    <n v="1"/>
    <n v="1"/>
    <n v="0"/>
    <m/>
    <s v="9/12 Acland St"/>
    <s v="St Kilda"/>
    <s v="Port Phillip"/>
    <s v="Southern Metropolitan"/>
    <n v="2"/>
    <n v="2017"/>
  </r>
  <r>
    <d v="2017-02-10T00:00:00"/>
    <n v="2250000"/>
    <x v="1"/>
    <s v="Flanders &amp; Fish"/>
    <x v="0"/>
    <n v="3058"/>
    <n v="8"/>
    <n v="2"/>
    <n v="4"/>
    <n v="983"/>
    <m/>
    <s v="35 The Grove"/>
    <s v="Coburg"/>
    <s v="Moreland"/>
    <s v="Northern Metropolitan"/>
    <n v="2"/>
    <n v="2017"/>
  </r>
  <r>
    <d v="2017-02-10T00:00:00"/>
    <n v="460000"/>
    <x v="1"/>
    <s v="Melbourne Homes"/>
    <x v="0"/>
    <n v="3016"/>
    <n v="2"/>
    <n v="1"/>
    <n v="1"/>
    <n v="0"/>
    <n v="1979"/>
    <s v="8/46 Kororoit Creek Rd"/>
    <s v="Williamstown North"/>
    <s v="Hobsons Bay"/>
    <s v="Western Metropolitan"/>
    <n v="2"/>
    <n v="2017"/>
  </r>
  <r>
    <d v="2017-02-10T00:00:00"/>
    <n v="1708000"/>
    <x v="0"/>
    <s v="Jones and Jones"/>
    <x v="1"/>
    <n v="3204"/>
    <n v="3"/>
    <n v="1"/>
    <n v="1"/>
    <n v="703"/>
    <m/>
    <s v="4 Thompson St"/>
    <s v="Ormond"/>
    <s v="Glen Eira"/>
    <s v="Southern Metropolitan"/>
    <n v="2"/>
    <n v="2017"/>
  </r>
  <r>
    <d v="2017-02-10T00:00:00"/>
    <n v="2800000"/>
    <x v="0"/>
    <s v="Cunninghams"/>
    <x v="1"/>
    <n v="3186"/>
    <n v="4"/>
    <n v="2"/>
    <n v="4"/>
    <n v="569"/>
    <n v="1910"/>
    <s v="12 May St"/>
    <s v="Brighton"/>
    <s v="Bayside"/>
    <s v="Southern Metropolitan"/>
    <n v="2"/>
    <n v="2017"/>
  </r>
  <r>
    <d v="2017-02-11T00:00:00"/>
    <n v="686000"/>
    <x v="1"/>
    <s v="Cunninghams"/>
    <x v="0"/>
    <n v="3125"/>
    <n v="3"/>
    <n v="1"/>
    <n v="2"/>
    <n v="273"/>
    <n v="1980"/>
    <s v="1/109 Station St"/>
    <s v="Burwood"/>
    <s v="Whitehorse"/>
    <s v="Southern Metropolitan"/>
    <n v="2"/>
    <n v="2017"/>
  </r>
  <r>
    <d v="2017-02-11T00:00:00"/>
    <n v="2412000"/>
    <x v="0"/>
    <s v="Jones and Jones"/>
    <x v="1"/>
    <n v="3145"/>
    <n v="2"/>
    <n v="1"/>
    <n v="4"/>
    <n v="1220"/>
    <m/>
    <s v="54 Capon St"/>
    <s v="Malvern East"/>
    <s v="Stonnington"/>
    <s v="Southern Metropolitan"/>
    <n v="2"/>
    <n v="2017"/>
  </r>
  <r>
    <d v="2017-02-11T00:00:00"/>
    <n v="1400000"/>
    <x v="0"/>
    <s v="Cunninghams"/>
    <x v="1"/>
    <n v="3207"/>
    <n v="2"/>
    <n v="1"/>
    <n v="1"/>
    <n v="168"/>
    <n v="1934"/>
    <s v="98 Heath St"/>
    <s v="Port Melbourne"/>
    <s v="Port Phillip"/>
    <s v="Southern Metropolitan"/>
    <n v="2"/>
    <n v="2017"/>
  </r>
  <r>
    <d v="2017-02-11T00:00:00"/>
    <n v="532500"/>
    <x v="1"/>
    <s v="Metro Ladder"/>
    <x v="1"/>
    <n v="3058"/>
    <n v="2"/>
    <n v="1"/>
    <n v="1"/>
    <n v="168"/>
    <n v="1970"/>
    <s v="2/26 Renown St"/>
    <s v="Coburg North"/>
    <s v="Moreland"/>
    <s v="Northern Metropolitan"/>
    <n v="2"/>
    <n v="2017"/>
  </r>
  <r>
    <d v="2017-02-11T00:00:00"/>
    <n v="860000"/>
    <x v="0"/>
    <s v="Cunninghams"/>
    <x v="1"/>
    <n v="3039"/>
    <n v="2"/>
    <n v="1"/>
    <n v="1"/>
    <n v="301"/>
    <n v="1920"/>
    <s v="31 Bowen St"/>
    <s v="Moonee Ponds"/>
    <s v="Moonee Valley"/>
    <s v="Western Metropolitan"/>
    <n v="2"/>
    <n v="2017"/>
  </r>
  <r>
    <d v="2017-02-11T00:00:00"/>
    <n v="1260000"/>
    <x v="0"/>
    <s v="Jones and Jones"/>
    <x v="1"/>
    <n v="3039"/>
    <n v="3"/>
    <n v="2"/>
    <n v="1"/>
    <n v="253"/>
    <m/>
    <s v="7 Browning St"/>
    <s v="Moonee Ponds"/>
    <s v="Moonee Valley"/>
    <s v="Western Metropolitan"/>
    <n v="2"/>
    <n v="2017"/>
  </r>
  <r>
    <d v="2017-02-11T00:00:00"/>
    <n v="1045000"/>
    <x v="0"/>
    <s v="Cunninghams"/>
    <x v="1"/>
    <n v="3166"/>
    <n v="3"/>
    <n v="1"/>
    <n v="2"/>
    <n v="602"/>
    <n v="1950"/>
    <s v="3 Estelle St"/>
    <s v="Oakleigh"/>
    <s v="Monash"/>
    <s v="Southern Metropolitan"/>
    <n v="2"/>
    <n v="2017"/>
  </r>
  <r>
    <d v="2017-02-11T00:00:00"/>
    <n v="1110000"/>
    <x v="0"/>
    <s v="Jones and Jones"/>
    <x v="1"/>
    <n v="3189"/>
    <n v="3"/>
    <n v="1"/>
    <n v="4"/>
    <n v="690"/>
    <m/>
    <s v="48 Matilda Rd"/>
    <s v="Moorabbin"/>
    <s v="Kingston"/>
    <s v="Southern Metropolitan"/>
    <n v="2"/>
    <n v="2017"/>
  </r>
  <r>
    <d v="2017-02-11T00:00:00"/>
    <n v="791000"/>
    <x v="0"/>
    <s v="Flanders &amp; Fish"/>
    <x v="1"/>
    <n v="3020"/>
    <n v="3"/>
    <n v="1"/>
    <n v="3"/>
    <n v="743"/>
    <n v="1970"/>
    <s v="16 Selwyn St"/>
    <s v="Albion"/>
    <s v="Brimbank"/>
    <s v="Western Metropolitan"/>
    <n v="2"/>
    <n v="2017"/>
  </r>
  <r>
    <d v="2017-02-11T00:00:00"/>
    <n v="722000"/>
    <x v="0"/>
    <s v="Property Barons"/>
    <x v="1"/>
    <n v="3081"/>
    <n v="3"/>
    <n v="1"/>
    <n v="2"/>
    <n v="593"/>
    <n v="1950"/>
    <s v="111 Ramu Pde"/>
    <s v="Heidelberg West"/>
    <s v="Banyule"/>
    <s v="Eastern Metropolitan"/>
    <n v="2"/>
    <n v="2017"/>
  </r>
  <r>
    <d v="2017-02-12T00:00:00"/>
    <n v="880000"/>
    <x v="1"/>
    <s v="Flanders &amp; Fish"/>
    <x v="1"/>
    <n v="3127"/>
    <n v="3"/>
    <n v="1"/>
    <n v="2"/>
    <n v="217"/>
    <n v="1970"/>
    <s v="15/20 Florence Rd"/>
    <s v="Surrey Hills"/>
    <s v="Whitehorse"/>
    <s v="Southern Metropolitan"/>
    <n v="2"/>
    <n v="2017"/>
  </r>
  <r>
    <d v="2017-02-12T00:00:00"/>
    <n v="635000"/>
    <x v="1"/>
    <s v="Sanders"/>
    <x v="1"/>
    <n v="3141"/>
    <n v="2"/>
    <n v="1"/>
    <n v="1"/>
    <n v="855"/>
    <m/>
    <s v="12/2 Gordon Gr"/>
    <s v="South Yarra"/>
    <s v="Stonnington"/>
    <s v="Southern Metropolitan"/>
    <n v="2"/>
    <n v="2017"/>
  </r>
  <r>
    <d v="2017-02-12T00:00:00"/>
    <n v="600000"/>
    <x v="1"/>
    <s v="Cunninghams"/>
    <x v="1"/>
    <n v="3207"/>
    <n v="1"/>
    <n v="1"/>
    <n v="1"/>
    <n v="6866"/>
    <n v="2010"/>
    <s v="405/2 Rouse St"/>
    <s v="Port Melbourne"/>
    <s v="Port Phillip"/>
    <s v="Southern Metropolitan"/>
    <n v="2"/>
    <n v="2017"/>
  </r>
  <r>
    <d v="2017-02-12T00:00:00"/>
    <n v="1094000"/>
    <x v="0"/>
    <s v="Cunninghams"/>
    <x v="1"/>
    <n v="3056"/>
    <n v="2"/>
    <n v="1"/>
    <n v="2"/>
    <n v="301"/>
    <m/>
    <s v="443 Albert St"/>
    <s v="Brunswick"/>
    <s v="Moreland"/>
    <s v="Northern Metropolitan"/>
    <n v="2"/>
    <n v="2017"/>
  </r>
  <r>
    <d v="2017-02-12T00:00:00"/>
    <n v="1010000"/>
    <x v="0"/>
    <s v="Jones and Jones"/>
    <x v="1"/>
    <n v="3053"/>
    <n v="2"/>
    <n v="1"/>
    <n v="0"/>
    <n v="101"/>
    <n v="1880"/>
    <s v="100 Faraday St"/>
    <s v="Carlton"/>
    <s v="Melbourne"/>
    <s v="Northern Metropolitan"/>
    <n v="2"/>
    <n v="2017"/>
  </r>
  <r>
    <d v="2017-02-12T00:00:00"/>
    <n v="335000"/>
    <x v="1"/>
    <s v="Cunninghams"/>
    <x v="0"/>
    <n v="3012"/>
    <n v="2"/>
    <n v="1"/>
    <n v="1"/>
    <n v="0"/>
    <n v="2009"/>
    <s v="4/4 Crefden St"/>
    <s v="Maidstone"/>
    <s v="Maribyrnong"/>
    <s v="Western Metropolitan"/>
    <n v="2"/>
    <n v="2017"/>
  </r>
  <r>
    <d v="2017-02-12T00:00:00"/>
    <n v="429000"/>
    <x v="2"/>
    <s v="Cunninghams"/>
    <x v="1"/>
    <n v="3032"/>
    <n v="2"/>
    <n v="1"/>
    <n v="1"/>
    <n v="83"/>
    <n v="1980"/>
    <s v="20/9 Fabian Ct"/>
    <s v="Maribyrnong"/>
    <s v="Maribyrnong"/>
    <s v="Western Metropolitan"/>
    <n v="2"/>
    <n v="2017"/>
  </r>
  <r>
    <d v="2017-02-12T00:00:00"/>
    <n v="1300000"/>
    <x v="0"/>
    <s v="Jones and Jones"/>
    <x v="1"/>
    <n v="3108"/>
    <n v="3"/>
    <n v="1"/>
    <n v="2"/>
    <n v="651"/>
    <n v="1970"/>
    <s v="15 Glenda St"/>
    <s v="Doncaster"/>
    <s v="Manningham"/>
    <s v="Eastern Metropolitan"/>
    <n v="2"/>
    <n v="2017"/>
  </r>
  <r>
    <d v="2017-02-12T00:00:00"/>
    <n v="850000"/>
    <x v="0"/>
    <s v="Sanders"/>
    <x v="0"/>
    <n v="3016"/>
    <n v="2"/>
    <n v="1"/>
    <n v="1"/>
    <n v="278"/>
    <m/>
    <s v="22 Station Rd"/>
    <s v="Williamstown"/>
    <s v="Hobsons Bay"/>
    <s v="Western Metropolitan"/>
    <n v="2"/>
    <n v="2017"/>
  </r>
  <r>
    <d v="2017-02-12T00:00:00"/>
    <n v="346000"/>
    <x v="1"/>
    <s v="Jones and Jones"/>
    <x v="1"/>
    <n v="3163"/>
    <n v="1"/>
    <n v="1"/>
    <n v="1"/>
    <n v="60"/>
    <n v="1970"/>
    <s v="8/54 Moonya Rd"/>
    <s v="Carnegie"/>
    <s v="Glen Eira"/>
    <s v="Southern Metropolitan"/>
    <n v="2"/>
    <n v="2017"/>
  </r>
  <r>
    <d v="2017-02-12T00:00:00"/>
    <n v="1646000"/>
    <x v="0"/>
    <s v="Cunninghams"/>
    <x v="1"/>
    <n v="3163"/>
    <n v="3"/>
    <n v="2"/>
    <n v="2"/>
    <n v="721"/>
    <m/>
    <s v="14 Emily St"/>
    <s v="Carnegie"/>
    <s v="Glen Eira"/>
    <s v="Southern Metropolitan"/>
    <n v="2"/>
    <n v="2017"/>
  </r>
  <r>
    <d v="2017-02-12T00:00:00"/>
    <n v="512000"/>
    <x v="1"/>
    <s v="Cunninghams"/>
    <x v="1"/>
    <n v="3078"/>
    <n v="2"/>
    <n v="1"/>
    <n v="1"/>
    <n v="0"/>
    <n v="1965"/>
    <s v="1/14 Fulham Rd"/>
    <s v="Alphington"/>
    <s v="Darebin"/>
    <s v="Northern Metropolitan"/>
    <n v="2"/>
    <n v="2017"/>
  </r>
  <r>
    <d v="2017-02-12T00:00:00"/>
    <n v="910000"/>
    <x v="0"/>
    <s v="Cunninghams"/>
    <x v="0"/>
    <n v="3072"/>
    <n v="2"/>
    <n v="2"/>
    <n v="1"/>
    <n v="352"/>
    <n v="1950"/>
    <s v="198 Raglan St"/>
    <s v="Preston"/>
    <s v="Darebin"/>
    <s v="Northern Metropolitan"/>
    <n v="2"/>
    <n v="2017"/>
  </r>
  <r>
    <d v="2017-02-12T00:00:00"/>
    <n v="928000"/>
    <x v="0"/>
    <s v="Metro Ladder"/>
    <x v="1"/>
    <n v="3072"/>
    <n v="3"/>
    <n v="2"/>
    <n v="1"/>
    <n v="0"/>
    <m/>
    <s v="283 Tyler St"/>
    <s v="Preston"/>
    <s v="Darebin"/>
    <s v="Northern Metropolitan"/>
    <n v="2"/>
    <n v="2017"/>
  </r>
  <r>
    <d v="2017-02-12T00:00:00"/>
    <n v="1690000"/>
    <x v="0"/>
    <s v="Zimmerman"/>
    <x v="1"/>
    <n v="3101"/>
    <n v="4"/>
    <n v="3"/>
    <n v="1"/>
    <n v="358"/>
    <m/>
    <s v="43 Fernhurst Gr"/>
    <s v="Kew"/>
    <s v="Boroondara"/>
    <s v="Southern Metropolitan"/>
    <n v="2"/>
    <n v="2017"/>
  </r>
  <r>
    <d v="2017-02-13T00:00:00"/>
    <n v="1600000"/>
    <x v="1"/>
    <s v="Flanders &amp; Fish"/>
    <x v="0"/>
    <n v="3182"/>
    <n v="3"/>
    <n v="2"/>
    <n v="2"/>
    <n v="0"/>
    <n v="1850"/>
    <s v="51/167 Fitzroy St"/>
    <s v="St Kilda"/>
    <s v="Port Phillip"/>
    <s v="Southern Metropolitan"/>
    <n v="2"/>
    <n v="2017"/>
  </r>
  <r>
    <d v="2017-02-13T00:00:00"/>
    <n v="1675000"/>
    <x v="0"/>
    <s v="Best Bricks"/>
    <x v="1"/>
    <n v="3184"/>
    <n v="3"/>
    <n v="1"/>
    <n v="1"/>
    <n v="345"/>
    <m/>
    <s v="146 Ormond Rd"/>
    <s v="Elwood"/>
    <s v="Port Phillip"/>
    <s v="Southern Metropolitan"/>
    <n v="2"/>
    <n v="2017"/>
  </r>
  <r>
    <d v="2017-02-13T00:00:00"/>
    <n v="740000"/>
    <x v="0"/>
    <s v="Jones and Jones"/>
    <x v="1"/>
    <n v="3013"/>
    <n v="2"/>
    <n v="1"/>
    <n v="0"/>
    <n v="261"/>
    <m/>
    <s v="112 Francis St"/>
    <s v="Yarraville"/>
    <s v="Maribyrnong"/>
    <s v="Western Metropolitan"/>
    <n v="2"/>
    <n v="2017"/>
  </r>
  <r>
    <d v="2017-02-13T00:00:00"/>
    <n v="2910000"/>
    <x v="0"/>
    <s v="Sanders"/>
    <x v="0"/>
    <n v="3016"/>
    <n v="3"/>
    <n v="3"/>
    <n v="2"/>
    <n v="515"/>
    <n v="1990"/>
    <s v="56 Verdon St"/>
    <s v="Williamstown"/>
    <s v="Hobsons Bay"/>
    <s v="Western Metropolitan"/>
    <n v="2"/>
    <n v="2017"/>
  </r>
  <r>
    <d v="2017-02-13T00:00:00"/>
    <n v="1370000"/>
    <x v="0"/>
    <s v="Flanders &amp; Fish"/>
    <x v="0"/>
    <n v="3165"/>
    <n v="4"/>
    <n v="1"/>
    <n v="2"/>
    <n v="684"/>
    <n v="1970"/>
    <s v="88 MacKie Rd"/>
    <s v="Bentleigh East"/>
    <s v="Glen Eira"/>
    <s v="Southern Metropolitan"/>
    <n v="2"/>
    <n v="2017"/>
  </r>
  <r>
    <d v="2017-02-13T00:00:00"/>
    <n v="1602500"/>
    <x v="0"/>
    <s v="Cunninghams"/>
    <x v="1"/>
    <n v="3124"/>
    <n v="3"/>
    <n v="1"/>
    <n v="1"/>
    <n v="405"/>
    <n v="1930"/>
    <s v="6 Wilson Gr"/>
    <s v="Camberwell"/>
    <s v="Boroondara"/>
    <s v="Southern Metropolitan"/>
    <n v="2"/>
    <n v="2017"/>
  </r>
  <r>
    <d v="2017-02-13T00:00:00"/>
    <n v="1370000"/>
    <x v="0"/>
    <s v="Property Barons"/>
    <x v="1"/>
    <n v="3081"/>
    <n v="4"/>
    <n v="2"/>
    <n v="4"/>
    <n v="481"/>
    <m/>
    <s v="75 Haig St"/>
    <s v="Heidelberg Heights"/>
    <s v="Banyule"/>
    <s v="Eastern Metropolitan"/>
    <n v="2"/>
    <n v="2017"/>
  </r>
  <r>
    <d v="2017-02-14T00:00:00"/>
    <n v="990000"/>
    <x v="1"/>
    <s v="Melbourne Homes"/>
    <x v="0"/>
    <n v="3141"/>
    <n v="2"/>
    <n v="2"/>
    <n v="2"/>
    <n v="0"/>
    <n v="2015"/>
    <s v="15/9 Darling St"/>
    <s v="South Yarra"/>
    <s v="Stonnington"/>
    <s v="Southern Metropolitan"/>
    <n v="2"/>
    <n v="2017"/>
  </r>
  <r>
    <d v="2017-02-14T00:00:00"/>
    <n v="440000"/>
    <x v="1"/>
    <s v="Property Barons"/>
    <x v="0"/>
    <n v="3039"/>
    <n v="2"/>
    <n v="1"/>
    <n v="1"/>
    <n v="0"/>
    <m/>
    <s v="22/122 Maribyrnong Rd"/>
    <s v="Moonee Ponds"/>
    <s v="Moonee Valley"/>
    <s v="Western Metropolitan"/>
    <n v="2"/>
    <n v="2017"/>
  </r>
  <r>
    <d v="2017-02-14T00:00:00"/>
    <n v="1965000"/>
    <x v="0"/>
    <s v="Melbourne Homes"/>
    <x v="1"/>
    <n v="3040"/>
    <n v="4"/>
    <n v="2"/>
    <n v="4"/>
    <n v="704"/>
    <m/>
    <s v="26 Brewster St"/>
    <s v="Essendon"/>
    <s v="Moonee Valley"/>
    <s v="Western Metropolitan"/>
    <n v="2"/>
    <n v="2017"/>
  </r>
  <r>
    <d v="2017-02-14T00:00:00"/>
    <n v="1340000"/>
    <x v="0"/>
    <s v="Jones and Jones"/>
    <x v="0"/>
    <n v="3013"/>
    <n v="4"/>
    <n v="2"/>
    <n v="0"/>
    <n v="297"/>
    <n v="1900"/>
    <s v="7 Stewart St"/>
    <s v="Yarraville"/>
    <s v="Maribyrnong"/>
    <s v="Western Metropolitan"/>
    <n v="2"/>
    <n v="2017"/>
  </r>
  <r>
    <d v="2017-02-14T00:00:00"/>
    <n v="800000"/>
    <x v="0"/>
    <s v="Flanders &amp; Fish"/>
    <x v="0"/>
    <n v="3073"/>
    <n v="3"/>
    <n v="1"/>
    <n v="1"/>
    <n v="858"/>
    <m/>
    <s v="75 Cheddar Rd"/>
    <s v="Reservoir"/>
    <s v="Darebin"/>
    <s v="Northern Metropolitan"/>
    <n v="2"/>
    <n v="2017"/>
  </r>
  <r>
    <d v="2017-02-14T00:00:00"/>
    <n v="855000"/>
    <x v="0"/>
    <s v="Property Barons"/>
    <x v="1"/>
    <n v="3081"/>
    <n v="2"/>
    <n v="1"/>
    <n v="0"/>
    <n v="693"/>
    <m/>
    <s v="353 Waterdale Rd"/>
    <s v="Bellfield"/>
    <s v="Banyule"/>
    <s v="Eastern Metropolitan"/>
    <n v="2"/>
    <n v="2017"/>
  </r>
  <r>
    <d v="2017-02-15T00:00:00"/>
    <n v="1800000"/>
    <x v="0"/>
    <s v="Jones and Jones"/>
    <x v="0"/>
    <n v="3141"/>
    <n v="3"/>
    <n v="2"/>
    <n v="3"/>
    <n v="510"/>
    <n v="1900"/>
    <s v="334 Punt Rd"/>
    <s v="South Yarra"/>
    <s v="Stonnington"/>
    <s v="Southern Metropolitan"/>
    <n v="2"/>
    <n v="2017"/>
  </r>
  <r>
    <d v="2017-02-15T00:00:00"/>
    <n v="2200000"/>
    <x v="0"/>
    <s v="Jones and Jones"/>
    <x v="0"/>
    <n v="3145"/>
    <n v="4"/>
    <n v="3"/>
    <n v="2"/>
    <n v="567"/>
    <n v="1920"/>
    <s v="12 Hilda St"/>
    <s v="Malvern East"/>
    <s v="Stonnington"/>
    <s v="Southern Metropolitan"/>
    <n v="2"/>
    <n v="2017"/>
  </r>
  <r>
    <d v="2017-02-15T00:00:00"/>
    <n v="2325000"/>
    <x v="0"/>
    <s v="Cunninghams"/>
    <x v="1"/>
    <n v="3144"/>
    <n v="5"/>
    <n v="3"/>
    <n v="2"/>
    <n v="501"/>
    <n v="2006"/>
    <s v="3/197 Wattletree Rd"/>
    <s v="Malvern"/>
    <s v="Stonnington"/>
    <s v="Southern Metropolitan"/>
    <n v="2"/>
    <n v="2017"/>
  </r>
  <r>
    <d v="2017-02-15T00:00:00"/>
    <n v="1250000"/>
    <x v="1"/>
    <s v="Metro Ladder"/>
    <x v="0"/>
    <n v="3207"/>
    <n v="2"/>
    <n v="2"/>
    <n v="2"/>
    <n v="0"/>
    <m/>
    <s v="802/127 Beach St"/>
    <s v="Port Melbourne"/>
    <s v="Port Phillip"/>
    <s v="Southern Metropolitan"/>
    <n v="2"/>
    <n v="2017"/>
  </r>
  <r>
    <d v="2017-02-15T00:00:00"/>
    <n v="1115000"/>
    <x v="2"/>
    <s v="Jones and Jones"/>
    <x v="1"/>
    <n v="3165"/>
    <n v="3"/>
    <n v="2"/>
    <n v="2"/>
    <n v="297"/>
    <m/>
    <s v="14B Boronia St"/>
    <s v="Bentleigh East"/>
    <s v="Glen Eira"/>
    <s v="Southern Metropolitan"/>
    <n v="2"/>
    <n v="2017"/>
  </r>
  <r>
    <d v="2017-02-15T00:00:00"/>
    <n v="500250"/>
    <x v="0"/>
    <s v="Melbourne Homes"/>
    <x v="1"/>
    <n v="3073"/>
    <n v="2"/>
    <n v="1"/>
    <n v="1"/>
    <n v="425"/>
    <n v="1960"/>
    <s v="27 Banff St"/>
    <s v="Reservoir"/>
    <s v="Darebin"/>
    <s v="Northern Metropolitan"/>
    <n v="2"/>
    <n v="2017"/>
  </r>
  <r>
    <d v="2017-02-15T00:00:00"/>
    <n v="660000"/>
    <x v="2"/>
    <s v="Melbourne Homes"/>
    <x v="1"/>
    <n v="3072"/>
    <n v="2"/>
    <n v="1"/>
    <n v="1"/>
    <n v="113"/>
    <n v="2013"/>
    <s v="3/9 Cormac St"/>
    <s v="Preston"/>
    <s v="Darebin"/>
    <s v="Northern Metropolitan"/>
    <n v="2"/>
    <n v="2017"/>
  </r>
  <r>
    <d v="2017-02-15T00:00:00"/>
    <n v="820000"/>
    <x v="1"/>
    <s v="Cunninghams"/>
    <x v="1"/>
    <n v="3078"/>
    <n v="2"/>
    <n v="1"/>
    <n v="1"/>
    <n v="183"/>
    <m/>
    <s v="3/98 Grange Rd"/>
    <s v="Alphington"/>
    <s v="Darebin"/>
    <s v="Northern Metropolitan"/>
    <n v="2"/>
    <n v="2017"/>
  </r>
  <r>
    <d v="2017-02-15T00:00:00"/>
    <n v="1535000"/>
    <x v="0"/>
    <s v="SJ"/>
    <x v="1"/>
    <n v="3122"/>
    <n v="2"/>
    <n v="1"/>
    <n v="0"/>
    <n v="243"/>
    <m/>
    <s v="74 Denham St"/>
    <s v="Hawthorn"/>
    <s v="Boroondara"/>
    <s v="Southern Metropolitan"/>
    <n v="2"/>
    <n v="2017"/>
  </r>
  <r>
    <d v="2017-02-15T00:00:00"/>
    <n v="2860000"/>
    <x v="0"/>
    <s v="Jones and Jones"/>
    <x v="0"/>
    <n v="3124"/>
    <n v="5"/>
    <n v="3"/>
    <n v="4"/>
    <n v="753"/>
    <n v="1940"/>
    <s v="22 Netherway St"/>
    <s v="Camberwell"/>
    <s v="Boroondara"/>
    <s v="Southern Metropolitan"/>
    <n v="2"/>
    <n v="2017"/>
  </r>
  <r>
    <d v="2017-02-15T00:00:00"/>
    <n v="1427000"/>
    <x v="2"/>
    <s v="Cunninghams"/>
    <x v="1"/>
    <n v="3186"/>
    <n v="3"/>
    <n v="2"/>
    <n v="1"/>
    <n v="313"/>
    <m/>
    <s v="2/72 Dendy St"/>
    <s v="Brighton"/>
    <s v="Bayside"/>
    <s v="Southern Metropolitan"/>
    <n v="2"/>
    <n v="2017"/>
  </r>
  <r>
    <d v="2017-02-16T00:00:00"/>
    <n v="531000"/>
    <x v="1"/>
    <s v="Metro Ladder"/>
    <x v="1"/>
    <n v="3142"/>
    <n v="2"/>
    <n v="1"/>
    <n v="1"/>
    <n v="0"/>
    <m/>
    <s v="22/530 Toorak Rd"/>
    <s v="Toorak"/>
    <s v="Stonnington"/>
    <s v="Southern Metropolitan"/>
    <n v="2"/>
    <n v="2017"/>
  </r>
  <r>
    <d v="2017-02-16T00:00:00"/>
    <n v="780000"/>
    <x v="0"/>
    <s v="Metro Ladder"/>
    <x v="1"/>
    <n v="3044"/>
    <n v="3"/>
    <n v="1"/>
    <n v="1"/>
    <n v="446"/>
    <n v="1950"/>
    <s v="23 Alexandra St"/>
    <s v="Pascoe Vale"/>
    <s v="Moreland"/>
    <s v="Northern Metropolitan"/>
    <n v="2"/>
    <n v="2017"/>
  </r>
  <r>
    <d v="2017-02-16T00:00:00"/>
    <n v="720000"/>
    <x v="0"/>
    <s v="Cunninghams"/>
    <x v="0"/>
    <n v="3042"/>
    <n v="3"/>
    <n v="1"/>
    <n v="1"/>
    <n v="585"/>
    <m/>
    <s v="33 North St"/>
    <s v="Airport West"/>
    <s v="Moonee Valley"/>
    <s v="Western Metropolitan"/>
    <n v="2"/>
    <n v="2017"/>
  </r>
  <r>
    <d v="2017-02-16T00:00:00"/>
    <n v="726000"/>
    <x v="1"/>
    <s v="Jones and Jones"/>
    <x v="1"/>
    <n v="3051"/>
    <n v="2"/>
    <n v="1"/>
    <n v="1"/>
    <n v="0"/>
    <n v="1970"/>
    <s v="2/63 Brougham St"/>
    <s v="North Melbourne"/>
    <s v="Melbourne"/>
    <s v="Northern Metropolitan"/>
    <n v="2"/>
    <n v="2017"/>
  </r>
  <r>
    <d v="2017-02-16T00:00:00"/>
    <n v="2640000"/>
    <x v="0"/>
    <s v="Melbourne Homes"/>
    <x v="1"/>
    <n v="3016"/>
    <n v="4"/>
    <n v="2"/>
    <n v="2"/>
    <n v="650"/>
    <m/>
    <s v="7 Victoria St"/>
    <s v="Williamstown"/>
    <s v="Hobsons Bay"/>
    <s v="Western Metropolitan"/>
    <n v="2"/>
    <n v="2017"/>
  </r>
  <r>
    <d v="2017-02-16T00:00:00"/>
    <n v="1500000"/>
    <x v="0"/>
    <s v="Metro Ladder"/>
    <x v="1"/>
    <n v="3163"/>
    <n v="4"/>
    <n v="2"/>
    <n v="1"/>
    <n v="650"/>
    <n v="1935"/>
    <s v="537 Neerim Rd"/>
    <s v="Murrumbeena"/>
    <s v="Glen Eira"/>
    <s v="Southern Metropolitan"/>
    <n v="2"/>
    <n v="2017"/>
  </r>
  <r>
    <d v="2017-02-16T00:00:00"/>
    <n v="1913000"/>
    <x v="0"/>
    <s v="Best Bricks"/>
    <x v="1"/>
    <n v="3071"/>
    <n v="3"/>
    <n v="2"/>
    <n v="2"/>
    <n v="611"/>
    <n v="1930"/>
    <s v="39 Smith St"/>
    <s v="Thornbury"/>
    <s v="Darebin"/>
    <s v="Northern Metropolitan"/>
    <n v="2"/>
    <n v="2017"/>
  </r>
  <r>
    <d v="2017-02-16T00:00:00"/>
    <n v="625000"/>
    <x v="0"/>
    <s v="Flanders &amp; Fish"/>
    <x v="1"/>
    <n v="3020"/>
    <n v="3"/>
    <n v="1"/>
    <n v="2"/>
    <n v="650"/>
    <m/>
    <s v="68 Nicholson Pde"/>
    <s v="Sunshine West"/>
    <s v="Brimbank"/>
    <s v="Western Metropolitan"/>
    <n v="2"/>
    <n v="2017"/>
  </r>
  <r>
    <d v="2017-02-16T00:00:00"/>
    <n v="665500"/>
    <x v="1"/>
    <s v="Metro Ladder"/>
    <x v="1"/>
    <n v="3123"/>
    <n v="2"/>
    <n v="1"/>
    <n v="2"/>
    <n v="945"/>
    <m/>
    <s v="3/348 Riversdale Rd"/>
    <s v="Hawthorn East"/>
    <s v="Boroondara"/>
    <s v="Southern Metropolitan"/>
    <n v="2"/>
    <n v="2017"/>
  </r>
  <r>
    <d v="2017-02-16T00:00:00"/>
    <n v="1528500"/>
    <x v="0"/>
    <s v="Flanders &amp; Fish"/>
    <x v="0"/>
    <n v="3101"/>
    <n v="3"/>
    <n v="1"/>
    <n v="1"/>
    <n v="375"/>
    <m/>
    <s v="8 Campbell St"/>
    <s v="Kew"/>
    <s v="Boroondara"/>
    <s v="Southern Metropolitan"/>
    <n v="2"/>
    <n v="2017"/>
  </r>
  <r>
    <d v="2017-02-16T00:00:00"/>
    <n v="2275000"/>
    <x v="0"/>
    <s v="Jones and Jones"/>
    <x v="0"/>
    <n v="3103"/>
    <n v="4"/>
    <n v="2"/>
    <n v="1"/>
    <n v="842"/>
    <m/>
    <s v="34 Nott St"/>
    <s v="Balwyn"/>
    <s v="Boroondara"/>
    <s v="Southern Metropolitan"/>
    <n v="2"/>
    <n v="2017"/>
  </r>
  <r>
    <d v="2017-02-16T00:00:00"/>
    <n v="1060000"/>
    <x v="0"/>
    <s v="Property Barons"/>
    <x v="1"/>
    <n v="3081"/>
    <n v="2"/>
    <n v="1"/>
    <n v="0"/>
    <n v="837"/>
    <m/>
    <s v="39 McEwan Rd"/>
    <s v="Heidelberg Heights"/>
    <s v="Banyule"/>
    <s v="Eastern Metropolitan"/>
    <n v="2"/>
    <n v="2017"/>
  </r>
  <r>
    <d v="2017-02-17T00:00:00"/>
    <n v="1430000"/>
    <x v="0"/>
    <s v="Melbourne Homes"/>
    <x v="1"/>
    <n v="3068"/>
    <n v="2"/>
    <n v="1"/>
    <n v="0"/>
    <n v="151"/>
    <n v="1910"/>
    <s v="20 Gordon St"/>
    <s v="Clifton Hill"/>
    <s v="Yarra"/>
    <s v="Northern Metropolitan"/>
    <n v="2"/>
    <n v="2017"/>
  </r>
  <r>
    <d v="2017-02-17T00:00:00"/>
    <n v="482300"/>
    <x v="1"/>
    <s v="Flanders &amp; Fish"/>
    <x v="1"/>
    <n v="3182"/>
    <n v="2"/>
    <n v="1"/>
    <n v="0"/>
    <n v="0"/>
    <m/>
    <s v="15/289 Barkly St"/>
    <s v="St Kilda"/>
    <s v="Port Phillip"/>
    <s v="Southern Metropolitan"/>
    <n v="2"/>
    <n v="2017"/>
  </r>
  <r>
    <d v="2017-02-17T00:00:00"/>
    <n v="1320000"/>
    <x v="0"/>
    <s v="Maxwells"/>
    <x v="1"/>
    <n v="3013"/>
    <n v="3"/>
    <n v="2"/>
    <n v="2"/>
    <n v="473"/>
    <n v="1920"/>
    <s v="109 Powell St"/>
    <s v="Yarraville"/>
    <s v="Maribyrnong"/>
    <s v="Western Metropolitan"/>
    <n v="2"/>
    <n v="2017"/>
  </r>
  <r>
    <d v="2017-02-17T00:00:00"/>
    <n v="1303000"/>
    <x v="0"/>
    <s v="Property Barons"/>
    <x v="0"/>
    <n v="3105"/>
    <n v="4"/>
    <n v="2"/>
    <n v="2"/>
    <n v="670"/>
    <n v="1980"/>
    <s v="4 Albany Pl"/>
    <s v="Bulleen"/>
    <s v="Manningham"/>
    <s v="Eastern Metropolitan"/>
    <n v="2"/>
    <n v="2017"/>
  </r>
  <r>
    <d v="2017-02-17T00:00:00"/>
    <n v="1260000"/>
    <x v="0"/>
    <s v="Metro Ladder"/>
    <x v="0"/>
    <n v="3204"/>
    <n v="4"/>
    <n v="2"/>
    <n v="2"/>
    <n v="793"/>
    <m/>
    <s v="127 Tucker Rd"/>
    <s v="Bentleigh"/>
    <s v="Glen Eira"/>
    <s v="Southern Metropolitan"/>
    <n v="2"/>
    <n v="2017"/>
  </r>
  <r>
    <d v="2017-02-17T00:00:00"/>
    <n v="2315000"/>
    <x v="0"/>
    <s v="Cunninghams"/>
    <x v="1"/>
    <n v="3101"/>
    <n v="4"/>
    <n v="2"/>
    <n v="0"/>
    <n v="364"/>
    <n v="1900"/>
    <s v="88 Edgevale Rd"/>
    <s v="Kew"/>
    <s v="Boroondara"/>
    <s v="Southern Metropolitan"/>
    <n v="2"/>
    <n v="2017"/>
  </r>
  <r>
    <d v="2017-02-17T00:00:00"/>
    <n v="770000"/>
    <x v="1"/>
    <s v="Maxwells"/>
    <x v="1"/>
    <n v="3187"/>
    <n v="2"/>
    <n v="1"/>
    <n v="2"/>
    <n v="157"/>
    <m/>
    <s v="7/87 Thomas St"/>
    <s v="Brighton East"/>
    <s v="Bayside"/>
    <s v="Southern Metropolitan"/>
    <n v="2"/>
    <n v="2017"/>
  </r>
  <r>
    <d v="2017-02-18T00:00:00"/>
    <n v="1125000"/>
    <x v="2"/>
    <s v="Cunninghams"/>
    <x v="0"/>
    <n v="3066"/>
    <n v="3"/>
    <n v="2"/>
    <n v="2"/>
    <n v="0"/>
    <n v="2000"/>
    <s v="15/18 Islington St"/>
    <s v="Collingwood"/>
    <s v="Yarra"/>
    <s v="Northern Metropolitan"/>
    <n v="2"/>
    <n v="2017"/>
  </r>
  <r>
    <d v="2017-02-18T00:00:00"/>
    <n v="1605000"/>
    <x v="0"/>
    <s v="Cunninghams"/>
    <x v="1"/>
    <n v="3181"/>
    <n v="4"/>
    <n v="1"/>
    <n v="1"/>
    <n v="230"/>
    <m/>
    <s v="1a Primrose St"/>
    <s v="Windsor"/>
    <s v="Stonnington"/>
    <s v="Southern Metropolitan"/>
    <n v="2"/>
    <n v="2017"/>
  </r>
  <r>
    <d v="2017-02-18T00:00:00"/>
    <n v="4735000"/>
    <x v="0"/>
    <s v="Cunninghams"/>
    <x v="1"/>
    <n v="3206"/>
    <n v="4"/>
    <n v="2"/>
    <n v="1"/>
    <n v="330"/>
    <n v="1910"/>
    <s v="115 Page St"/>
    <s v="Albert Park"/>
    <s v="Port Phillip"/>
    <s v="Southern Metropolitan"/>
    <n v="2"/>
    <n v="2017"/>
  </r>
  <r>
    <d v="2017-02-18T00:00:00"/>
    <n v="230000"/>
    <x v="1"/>
    <s v="Sanders"/>
    <x v="0"/>
    <n v="3046"/>
    <n v="2"/>
    <n v="1"/>
    <n v="1"/>
    <n v="1996"/>
    <m/>
    <s v="14/854 Pascoe Vale Rd"/>
    <s v="Glenroy"/>
    <s v="Moreland"/>
    <s v="Northern Metropolitan"/>
    <n v="2"/>
    <n v="2017"/>
  </r>
  <r>
    <d v="2017-02-18T00:00:00"/>
    <n v="252000"/>
    <x v="1"/>
    <s v="Melbourne Homes"/>
    <x v="0"/>
    <n v="3055"/>
    <n v="1"/>
    <n v="1"/>
    <n v="1"/>
    <n v="0"/>
    <n v="1970"/>
    <s v="10/446 Albion St"/>
    <s v="Brunswick West"/>
    <s v="Moreland"/>
    <s v="Northern Metropolitan"/>
    <n v="2"/>
    <n v="2017"/>
  </r>
  <r>
    <d v="2017-02-18T00:00:00"/>
    <n v="640000"/>
    <x v="0"/>
    <s v="SJ"/>
    <x v="0"/>
    <n v="3060"/>
    <n v="3"/>
    <n v="1"/>
    <n v="4"/>
    <n v="533"/>
    <n v="1965"/>
    <s v="256 McBryde St"/>
    <s v="Fawkner"/>
    <s v="Moreland"/>
    <s v="Northern Metropolitan"/>
    <n v="2"/>
    <n v="2017"/>
  </r>
  <r>
    <d v="2017-02-18T00:00:00"/>
    <n v="1194000"/>
    <x v="0"/>
    <s v="Cunninghams"/>
    <x v="1"/>
    <n v="3041"/>
    <n v="3"/>
    <n v="1"/>
    <n v="2"/>
    <n v="650"/>
    <n v="1930"/>
    <s v="34 Woodland St"/>
    <s v="Strathmore"/>
    <s v="Moonee Valley"/>
    <s v="Western Metropolitan"/>
    <n v="2"/>
    <n v="2017"/>
  </r>
  <r>
    <d v="2017-02-18T00:00:00"/>
    <n v="385500"/>
    <x v="1"/>
    <s v="SJ"/>
    <x v="1"/>
    <n v="3006"/>
    <n v="1"/>
    <n v="1"/>
    <n v="1"/>
    <n v="1826"/>
    <n v="2010"/>
    <s v="716/22 Dorcas St"/>
    <s v="Southbank"/>
    <s v="Melbourne"/>
    <s v="Southern Metropolitan"/>
    <n v="2"/>
    <n v="2017"/>
  </r>
  <r>
    <d v="2017-02-18T00:00:00"/>
    <n v="1470000"/>
    <x v="0"/>
    <s v="Cunninghams"/>
    <x v="1"/>
    <n v="3031"/>
    <n v="3"/>
    <n v="1"/>
    <n v="1"/>
    <n v="199"/>
    <n v="1910"/>
    <s v="14 Hardiman St"/>
    <s v="Kensington"/>
    <s v="Melbourne"/>
    <s v="Northern Metropolitan"/>
    <n v="2"/>
    <n v="2017"/>
  </r>
  <r>
    <d v="2017-02-18T00:00:00"/>
    <n v="1235000"/>
    <x v="0"/>
    <s v="Maxwells"/>
    <x v="0"/>
    <n v="3013"/>
    <n v="4"/>
    <n v="2"/>
    <n v="2"/>
    <n v="244"/>
    <n v="2011"/>
    <s v="76 Bishop St"/>
    <s v="Yarraville"/>
    <s v="Maribyrnong"/>
    <s v="Western Metropolitan"/>
    <n v="2"/>
    <n v="2017"/>
  </r>
  <r>
    <d v="2017-02-18T00:00:00"/>
    <n v="808000"/>
    <x v="2"/>
    <s v="Flanders &amp; Fish"/>
    <x v="1"/>
    <n v="3163"/>
    <n v="3"/>
    <n v="1"/>
    <n v="1"/>
    <n v="111"/>
    <n v="1998"/>
    <s v="3/16 Yendon Rd"/>
    <s v="Carnegie"/>
    <s v="Glen Eira"/>
    <s v="Southern Metropolitan"/>
    <n v="2"/>
    <n v="2017"/>
  </r>
  <r>
    <d v="2017-02-18T00:00:00"/>
    <n v="1310000"/>
    <x v="0"/>
    <s v="Jones and Jones"/>
    <x v="1"/>
    <n v="3165"/>
    <n v="4"/>
    <n v="2"/>
    <n v="2"/>
    <n v="606"/>
    <m/>
    <s v="27 Parkmore Rd"/>
    <s v="Bentleigh East"/>
    <s v="Glen Eira"/>
    <s v="Southern Metropolitan"/>
    <n v="2"/>
    <n v="2017"/>
  </r>
  <r>
    <d v="2017-02-18T00:00:00"/>
    <n v="2625000"/>
    <x v="0"/>
    <s v="Cunninghams"/>
    <x v="1"/>
    <n v="3161"/>
    <n v="4"/>
    <n v="2"/>
    <n v="3"/>
    <n v="836"/>
    <n v="1910"/>
    <s v="127 Normanby Rd"/>
    <s v="Caulfield North"/>
    <s v="Glen Eira"/>
    <s v="Southern Metropolitan"/>
    <n v="2"/>
    <n v="2017"/>
  </r>
  <r>
    <d v="2017-02-18T00:00:00"/>
    <n v="350000"/>
    <x v="2"/>
    <s v="Cunninghams"/>
    <x v="1"/>
    <n v="3073"/>
    <n v="2"/>
    <n v="1"/>
    <n v="1"/>
    <n v="0"/>
    <n v="2016"/>
    <s v="2/89 Purinuan Rd"/>
    <s v="Reservoir"/>
    <s v="Darebin"/>
    <s v="Northern Metropolitan"/>
    <n v="2"/>
    <n v="2017"/>
  </r>
  <r>
    <d v="2017-02-18T00:00:00"/>
    <n v="450000"/>
    <x v="1"/>
    <s v="Melbourne Homes"/>
    <x v="1"/>
    <n v="3122"/>
    <n v="1"/>
    <n v="1"/>
    <n v="1"/>
    <n v="0"/>
    <m/>
    <s v="1/41 Morang Rd"/>
    <s v="Hawthorn"/>
    <s v="Boroondara"/>
    <s v="Southern Metropolitan"/>
    <n v="2"/>
    <n v="2017"/>
  </r>
  <r>
    <d v="2017-02-18T00:00:00"/>
    <n v="754000"/>
    <x v="1"/>
    <s v="Cunninghams"/>
    <x v="0"/>
    <n v="3103"/>
    <n v="2"/>
    <n v="1"/>
    <n v="1"/>
    <n v="87"/>
    <n v="1990"/>
    <s v="5/95 Balwyn Rd"/>
    <s v="Balwyn"/>
    <s v="Boroondara"/>
    <s v="Southern Metropolitan"/>
    <n v="2"/>
    <n v="2017"/>
  </r>
  <r>
    <d v="2017-02-18T00:00:00"/>
    <n v="2265000"/>
    <x v="0"/>
    <s v="Melbourne Homes"/>
    <x v="1"/>
    <n v="3122"/>
    <n v="2"/>
    <n v="1"/>
    <n v="1"/>
    <n v="460"/>
    <m/>
    <s v="36 College St"/>
    <s v="Hawthorn"/>
    <s v="Boroondara"/>
    <s v="Southern Metropolitan"/>
    <n v="2"/>
    <n v="2017"/>
  </r>
  <r>
    <d v="2017-02-18T00:00:00"/>
    <n v="858000"/>
    <x v="1"/>
    <s v="Cunninghams"/>
    <x v="1"/>
    <n v="3186"/>
    <n v="2"/>
    <n v="1"/>
    <n v="1"/>
    <n v="107"/>
    <n v="1950"/>
    <s v="4/14 Brickwood St"/>
    <s v="Brighton"/>
    <s v="Bayside"/>
    <s v="Southern Metropolitan"/>
    <n v="2"/>
    <n v="2017"/>
  </r>
  <r>
    <d v="2017-02-19T00:00:00"/>
    <n v="1185000"/>
    <x v="0"/>
    <s v="Cunninghams"/>
    <x v="1"/>
    <n v="3127"/>
    <n v="3"/>
    <n v="2"/>
    <n v="2"/>
    <n v="267"/>
    <n v="2000"/>
    <s v="2A Edyvean St"/>
    <s v="Surrey Hills"/>
    <s v="Whitehorse"/>
    <s v="Southern Metropolitan"/>
    <n v="2"/>
    <n v="2017"/>
  </r>
  <r>
    <d v="2017-02-19T00:00:00"/>
    <n v="790000"/>
    <x v="1"/>
    <s v="Property Barons"/>
    <x v="1"/>
    <n v="3145"/>
    <n v="2"/>
    <n v="1"/>
    <n v="2"/>
    <n v="196"/>
    <n v="1970"/>
    <s v="3/6 Peverill St"/>
    <s v="Malvern East"/>
    <s v="Stonnington"/>
    <s v="Southern Metropolitan"/>
    <n v="2"/>
    <n v="2017"/>
  </r>
  <r>
    <d v="2017-02-19T00:00:00"/>
    <n v="2325000"/>
    <x v="0"/>
    <s v="Zimmerman"/>
    <x v="0"/>
    <n v="3144"/>
    <n v="3"/>
    <n v="2"/>
    <n v="2"/>
    <n v="347"/>
    <m/>
    <s v="58 Horace St"/>
    <s v="Malvern"/>
    <s v="Stonnington"/>
    <s v="Southern Metropolitan"/>
    <n v="2"/>
    <n v="2017"/>
  </r>
  <r>
    <d v="2017-02-19T00:00:00"/>
    <n v="855000"/>
    <x v="1"/>
    <s v="Metro Ladder"/>
    <x v="1"/>
    <n v="3184"/>
    <n v="2"/>
    <n v="1"/>
    <n v="1"/>
    <n v="1966"/>
    <n v="1960"/>
    <s v="12/27 Dickens St"/>
    <s v="Elwood"/>
    <s v="Port Phillip"/>
    <s v="Southern Metropolitan"/>
    <n v="2"/>
    <n v="2017"/>
  </r>
  <r>
    <d v="2017-02-19T00:00:00"/>
    <n v="455000"/>
    <x v="2"/>
    <s v="Metro Ladder"/>
    <x v="1"/>
    <n v="3060"/>
    <n v="3"/>
    <n v="2"/>
    <n v="1"/>
    <n v="738"/>
    <n v="2010"/>
    <s v="2A Piper St"/>
    <s v="Fawkner"/>
    <s v="Moreland"/>
    <s v="Northern Metropolitan"/>
    <n v="2"/>
    <n v="2017"/>
  </r>
  <r>
    <d v="2017-02-19T00:00:00"/>
    <n v="465000"/>
    <x v="1"/>
    <s v="SJ"/>
    <x v="1"/>
    <n v="3046"/>
    <n v="2"/>
    <n v="1"/>
    <n v="1"/>
    <n v="176"/>
    <n v="2012"/>
    <s v="3/27 Gladstone Pde"/>
    <s v="Glenroy"/>
    <s v="Moreland"/>
    <s v="Northern Metropolitan"/>
    <n v="2"/>
    <n v="2017"/>
  </r>
  <r>
    <d v="2017-02-19T00:00:00"/>
    <n v="501000"/>
    <x v="1"/>
    <s v="Cunninghams"/>
    <x v="1"/>
    <n v="3056"/>
    <n v="2"/>
    <n v="1"/>
    <n v="1"/>
    <n v="1140"/>
    <n v="2010"/>
    <s v="23/10 Breese St"/>
    <s v="Brunswick"/>
    <s v="Moreland"/>
    <s v="Northern Metropolitan"/>
    <n v="2"/>
    <n v="2017"/>
  </r>
  <r>
    <d v="2017-02-19T00:00:00"/>
    <n v="603000"/>
    <x v="0"/>
    <s v="Cunninghams"/>
    <x v="1"/>
    <n v="3042"/>
    <n v="2"/>
    <n v="1"/>
    <n v="1"/>
    <n v="272"/>
    <n v="1950"/>
    <s v="23 Hart St"/>
    <s v="Airport West"/>
    <s v="Moonee Valley"/>
    <s v="Western Metropolitan"/>
    <n v="2"/>
    <n v="2017"/>
  </r>
  <r>
    <d v="2017-02-19T00:00:00"/>
    <n v="1025000"/>
    <x v="0"/>
    <s v="Metro Ladder"/>
    <x v="0"/>
    <n v="3011"/>
    <n v="2"/>
    <n v="1"/>
    <n v="0"/>
    <n v="248"/>
    <m/>
    <s v="2 Seddon St"/>
    <s v="Seddon"/>
    <s v="Maribyrnong"/>
    <s v="Western Metropolitan"/>
    <n v="2"/>
    <n v="2017"/>
  </r>
  <r>
    <d v="2017-02-19T00:00:00"/>
    <n v="1700000"/>
    <x v="0"/>
    <s v="Property Barons"/>
    <x v="0"/>
    <n v="3073"/>
    <n v="2"/>
    <n v="1"/>
    <n v="6"/>
    <n v="1041"/>
    <m/>
    <s v="192 Edwardes St"/>
    <s v="Reservoir"/>
    <s v="Darebin"/>
    <s v="Northern Metropolitan"/>
    <n v="2"/>
    <n v="2017"/>
  </r>
  <r>
    <d v="2017-02-19T00:00:00"/>
    <n v="593000"/>
    <x v="0"/>
    <s v="Metro Ladder"/>
    <x v="1"/>
    <n v="3020"/>
    <n v="3"/>
    <n v="1"/>
    <n v="1"/>
    <n v="534"/>
    <m/>
    <s v="46 Dalton St"/>
    <s v="Sunshine West"/>
    <s v="Brimbank"/>
    <s v="Western Metropolitan"/>
    <n v="2"/>
    <n v="2017"/>
  </r>
  <r>
    <d v="2017-02-19T00:00:00"/>
    <n v="1750000"/>
    <x v="0"/>
    <s v="Jones and Jones"/>
    <x v="0"/>
    <n v="3127"/>
    <n v="4"/>
    <n v="2"/>
    <n v="3"/>
    <n v="817"/>
    <m/>
    <s v="52 Suffolk Rd"/>
    <s v="Surrey Hills"/>
    <s v="Boroondara"/>
    <s v="Southern Metropolitan"/>
    <n v="2"/>
    <n v="2017"/>
  </r>
  <r>
    <d v="2017-02-19T00:00:00"/>
    <n v="1630000"/>
    <x v="2"/>
    <s v="Cunninghams"/>
    <x v="0"/>
    <n v="3186"/>
    <n v="4"/>
    <n v="2"/>
    <n v="2"/>
    <n v="432"/>
    <n v="2000"/>
    <s v="2/71 Roslyn St"/>
    <s v="Brighton"/>
    <s v="Bayside"/>
    <s v="Southern Metropolitan"/>
    <n v="2"/>
    <n v="2017"/>
  </r>
  <r>
    <d v="2017-02-20T00:00:00"/>
    <n v="601000"/>
    <x v="1"/>
    <s v="Metro Ladder"/>
    <x v="1"/>
    <n v="3056"/>
    <n v="2"/>
    <n v="1"/>
    <n v="1"/>
    <n v="0"/>
    <n v="1970"/>
    <s v="8/705 Park St"/>
    <s v="Brunswick"/>
    <s v="Moreland"/>
    <s v="Northern Metropolitan"/>
    <n v="2"/>
    <n v="2017"/>
  </r>
  <r>
    <d v="2017-02-20T00:00:00"/>
    <n v="850000"/>
    <x v="0"/>
    <s v="Flanders &amp; Fish"/>
    <x v="0"/>
    <n v="3034"/>
    <n v="3"/>
    <n v="2"/>
    <n v="8"/>
    <n v="585"/>
    <m/>
    <s v="11 South Tce"/>
    <s v="Avondale Heights"/>
    <s v="Moonee Valley"/>
    <s v="Western Metropolitan"/>
    <n v="2"/>
    <n v="2017"/>
  </r>
  <r>
    <d v="2017-02-20T00:00:00"/>
    <n v="1050000"/>
    <x v="0"/>
    <s v="Metro Ladder"/>
    <x v="1"/>
    <n v="3016"/>
    <n v="2"/>
    <n v="1"/>
    <n v="4"/>
    <n v="445"/>
    <m/>
    <s v="8 Long St"/>
    <s v="Williamstown"/>
    <s v="Hobsons Bay"/>
    <s v="Western Metropolitan"/>
    <n v="2"/>
    <n v="2017"/>
  </r>
  <r>
    <d v="2017-02-20T00:00:00"/>
    <n v="536000"/>
    <x v="1"/>
    <s v="Flanders &amp; Fish"/>
    <x v="1"/>
    <n v="3161"/>
    <n v="2"/>
    <n v="1"/>
    <n v="1"/>
    <n v="771"/>
    <n v="1960"/>
    <s v="1/13 Narong Rd"/>
    <s v="Caulfield North"/>
    <s v="Glen Eira"/>
    <s v="Southern Metropolitan"/>
    <n v="2"/>
    <n v="2017"/>
  </r>
  <r>
    <d v="2017-02-20T00:00:00"/>
    <n v="1287000"/>
    <x v="0"/>
    <s v="Cunninghams"/>
    <x v="1"/>
    <n v="3163"/>
    <n v="3"/>
    <n v="1"/>
    <n v="1"/>
    <n v="620"/>
    <m/>
    <s v="35 Hunter St"/>
    <s v="Carnegie"/>
    <s v="Glen Eira"/>
    <s v="Southern Metropolitan"/>
    <n v="2"/>
    <n v="2017"/>
  </r>
  <r>
    <d v="2017-02-20T00:00:00"/>
    <n v="1082000"/>
    <x v="0"/>
    <s v="Metro Ladder"/>
    <x v="1"/>
    <n v="3072"/>
    <n v="4"/>
    <n v="2"/>
    <n v="3"/>
    <n v="534"/>
    <m/>
    <s v="64 Malpas St"/>
    <s v="Preston"/>
    <s v="Darebin"/>
    <s v="Northern Metropolitan"/>
    <n v="2"/>
    <n v="2017"/>
  </r>
  <r>
    <d v="2017-02-20T00:00:00"/>
    <n v="1900000"/>
    <x v="0"/>
    <s v="Flanders &amp; Fish"/>
    <x v="1"/>
    <n v="3104"/>
    <n v="6"/>
    <n v="3"/>
    <n v="2"/>
    <n v="808"/>
    <n v="1974"/>
    <s v="34 Kawarren St"/>
    <s v="Balwyn North"/>
    <s v="Boroondara"/>
    <s v="Southern Metropolitan"/>
    <n v="2"/>
    <n v="2017"/>
  </r>
  <r>
    <d v="2017-02-21T00:00:00"/>
    <n v="842000"/>
    <x v="2"/>
    <s v="Jones and Jones"/>
    <x v="1"/>
    <n v="3121"/>
    <n v="2"/>
    <n v="2"/>
    <n v="1"/>
    <n v="0"/>
    <m/>
    <s v="21A Kent St"/>
    <s v="Richmond"/>
    <s v="Yarra"/>
    <s v="Northern Metropolitan"/>
    <n v="2"/>
    <n v="2017"/>
  </r>
  <r>
    <d v="2017-02-21T00:00:00"/>
    <n v="2335000"/>
    <x v="0"/>
    <s v="Flanders &amp; Fish"/>
    <x v="1"/>
    <n v="3127"/>
    <n v="4"/>
    <n v="2"/>
    <n v="2"/>
    <n v="813"/>
    <n v="1938"/>
    <s v="12 Rostrevor Pde"/>
    <s v="Mont Albert"/>
    <s v="Whitehorse"/>
    <s v="Eastern Metropolitan"/>
    <n v="2"/>
    <n v="2017"/>
  </r>
  <r>
    <d v="2017-02-21T00:00:00"/>
    <n v="1202000"/>
    <x v="0"/>
    <s v="Cunninghams"/>
    <x v="1"/>
    <n v="3058"/>
    <n v="3"/>
    <n v="2"/>
    <n v="2"/>
    <n v="423"/>
    <n v="1940"/>
    <s v="3 Mavis St"/>
    <s v="Coburg"/>
    <s v="Moreland"/>
    <s v="Northern Metropolitan"/>
    <n v="2"/>
    <n v="2017"/>
  </r>
  <r>
    <d v="2017-02-21T00:00:00"/>
    <n v="1646000"/>
    <x v="0"/>
    <s v="Flanders &amp; Fish"/>
    <x v="1"/>
    <n v="3040"/>
    <n v="4"/>
    <n v="3"/>
    <n v="2"/>
    <n v="757"/>
    <n v="1950"/>
    <s v="40 Clifton St"/>
    <s v="Aberfeldie"/>
    <s v="Moonee Valley"/>
    <s v="Western Metropolitan"/>
    <n v="2"/>
    <n v="2017"/>
  </r>
  <r>
    <d v="2017-02-21T00:00:00"/>
    <n v="1310000"/>
    <x v="0"/>
    <s v="Jones and Jones"/>
    <x v="1"/>
    <n v="3167"/>
    <n v="4"/>
    <n v="2"/>
    <n v="4"/>
    <n v="993"/>
    <n v="1960"/>
    <s v="31 Riley St"/>
    <s v="Oakleigh South"/>
    <s v="Monash"/>
    <s v="South-Eastern Metropolitan"/>
    <n v="2"/>
    <n v="2017"/>
  </r>
  <r>
    <d v="2017-02-21T00:00:00"/>
    <n v="630000"/>
    <x v="1"/>
    <s v="Jones and Jones"/>
    <x v="0"/>
    <n v="3002"/>
    <n v="1"/>
    <n v="1"/>
    <n v="1"/>
    <n v="0"/>
    <m/>
    <s v="11/201 Wellington Pde S"/>
    <s v="East Melbourne"/>
    <s v="Melbourne"/>
    <s v="Northern Metropolitan"/>
    <n v="2"/>
    <n v="2017"/>
  </r>
  <r>
    <d v="2017-02-21T00:00:00"/>
    <n v="1020000"/>
    <x v="0"/>
    <s v="Cunninghams"/>
    <x v="1"/>
    <n v="3071"/>
    <n v="3"/>
    <n v="1"/>
    <n v="1"/>
    <n v="366"/>
    <m/>
    <s v="39 Keon St"/>
    <s v="Thornbury"/>
    <s v="Darebin"/>
    <s v="Northern Metropolitan"/>
    <n v="2"/>
    <n v="2017"/>
  </r>
  <r>
    <d v="2017-02-21T00:00:00"/>
    <n v="1120000"/>
    <x v="0"/>
    <s v="Cunninghams"/>
    <x v="1"/>
    <n v="3073"/>
    <n v="3"/>
    <n v="1"/>
    <n v="2"/>
    <n v="744"/>
    <m/>
    <s v="5 Birdwood St"/>
    <s v="Reservoir"/>
    <s v="Darebin"/>
    <s v="Northern Metropolitan"/>
    <n v="2"/>
    <n v="2017"/>
  </r>
  <r>
    <d v="2017-02-21T00:00:00"/>
    <n v="812000"/>
    <x v="1"/>
    <s v="Jones and Jones"/>
    <x v="1"/>
    <n v="3103"/>
    <n v="2"/>
    <n v="1"/>
    <n v="1"/>
    <n v="206"/>
    <m/>
    <s v="3/30 Cremorne St"/>
    <s v="Balwyn"/>
    <s v="Boroondara"/>
    <s v="Southern Metropolitan"/>
    <n v="2"/>
    <n v="2017"/>
  </r>
  <r>
    <d v="2017-02-22T00:00:00"/>
    <n v="3200000"/>
    <x v="0"/>
    <s v="Jones and Jones"/>
    <x v="0"/>
    <n v="3121"/>
    <n v="5"/>
    <n v="3"/>
    <n v="3"/>
    <n v="618"/>
    <n v="1890"/>
    <s v="78 Davison St"/>
    <s v="Richmond"/>
    <s v="Yarra"/>
    <s v="Northern Metropolitan"/>
    <n v="2"/>
    <n v="2017"/>
  </r>
  <r>
    <d v="2017-02-22T00:00:00"/>
    <n v="645000"/>
    <x v="1"/>
    <s v="Best Bricks"/>
    <x v="1"/>
    <n v="3128"/>
    <n v="2"/>
    <n v="1"/>
    <n v="1"/>
    <n v="140"/>
    <n v="1965"/>
    <s v="6/29 Barkly St"/>
    <s v="Box Hill"/>
    <s v="Whitehorse"/>
    <s v="Eastern Metropolitan"/>
    <n v="2"/>
    <n v="2017"/>
  </r>
  <r>
    <d v="2017-02-22T00:00:00"/>
    <n v="1891000"/>
    <x v="0"/>
    <s v="Cunninghams"/>
    <x v="1"/>
    <n v="3182"/>
    <n v="3"/>
    <n v="2"/>
    <n v="3"/>
    <n v="384"/>
    <n v="1915"/>
    <s v="59 Clyde St"/>
    <s v="St Kilda"/>
    <s v="Port Phillip"/>
    <s v="Southern Metropolitan"/>
    <n v="2"/>
    <n v="2017"/>
  </r>
  <r>
    <d v="2017-02-22T00:00:00"/>
    <n v="715000"/>
    <x v="0"/>
    <s v="Metro Ladder"/>
    <x v="0"/>
    <n v="3058"/>
    <n v="3"/>
    <n v="2"/>
    <n v="2"/>
    <n v="173"/>
    <n v="2010"/>
    <s v="4 Pixel Cct"/>
    <s v="Coburg North"/>
    <s v="Moreland"/>
    <s v="Northern Metropolitan"/>
    <n v="2"/>
    <n v="2017"/>
  </r>
  <r>
    <d v="2017-02-22T00:00:00"/>
    <n v="850000"/>
    <x v="0"/>
    <s v="Property Barons"/>
    <x v="0"/>
    <n v="3046"/>
    <n v="5"/>
    <n v="3"/>
    <n v="1"/>
    <n v="487"/>
    <m/>
    <s v="13 Acacia St"/>
    <s v="Glenroy"/>
    <s v="Moreland"/>
    <s v="Northern Metropolitan"/>
    <n v="2"/>
    <n v="2017"/>
  </r>
  <r>
    <d v="2017-02-22T00:00:00"/>
    <n v="715000"/>
    <x v="0"/>
    <s v="Flanders &amp; Fish"/>
    <x v="1"/>
    <n v="3042"/>
    <n v="3"/>
    <n v="2"/>
    <n v="2"/>
    <n v="422"/>
    <n v="1995"/>
    <s v="144 Marshall Rd"/>
    <s v="Airport West"/>
    <s v="Moonee Valley"/>
    <s v="Western Metropolitan"/>
    <n v="2"/>
    <n v="2017"/>
  </r>
  <r>
    <d v="2017-02-22T00:00:00"/>
    <n v="770000"/>
    <x v="0"/>
    <s v="Metro Ladder"/>
    <x v="1"/>
    <n v="3012"/>
    <n v="2"/>
    <n v="1"/>
    <n v="1"/>
    <n v="329"/>
    <n v="1955"/>
    <s v="45 Norfolk St"/>
    <s v="Maidstone"/>
    <s v="Maribyrnong"/>
    <s v="Western Metropolitan"/>
    <n v="2"/>
    <n v="2017"/>
  </r>
  <r>
    <d v="2017-02-22T00:00:00"/>
    <n v="331000"/>
    <x v="1"/>
    <s v="Melbourne Homes"/>
    <x v="1"/>
    <n v="3163"/>
    <n v="1"/>
    <n v="1"/>
    <n v="1"/>
    <n v="0"/>
    <m/>
    <s v="4/167 Murrumbeena Rd"/>
    <s v="Murrumbeena"/>
    <s v="Glen Eira"/>
    <s v="Southern Metropolitan"/>
    <n v="2"/>
    <n v="2017"/>
  </r>
  <r>
    <d v="2017-02-22T00:00:00"/>
    <n v="1200000"/>
    <x v="0"/>
    <s v="Metro Ladder"/>
    <x v="1"/>
    <n v="3162"/>
    <n v="3"/>
    <n v="2"/>
    <n v="2"/>
    <n v="494"/>
    <n v="1920"/>
    <s v="393 North Rd"/>
    <s v="Caulfield South"/>
    <s v="Glen Eira"/>
    <s v="Southern Metropolitan"/>
    <n v="2"/>
    <n v="2017"/>
  </r>
  <r>
    <d v="2017-02-22T00:00:00"/>
    <n v="731000"/>
    <x v="0"/>
    <s v="Cunninghams"/>
    <x v="1"/>
    <n v="3083"/>
    <n v="2"/>
    <n v="1"/>
    <n v="0"/>
    <n v="640"/>
    <m/>
    <s v="53 Scott Gr"/>
    <s v="Kingsbury"/>
    <s v="Darebin"/>
    <s v="Northern Metropolitan"/>
    <n v="2"/>
    <n v="2017"/>
  </r>
  <r>
    <d v="2017-02-22T00:00:00"/>
    <n v="660000"/>
    <x v="0"/>
    <s v="Best Bricks"/>
    <x v="1"/>
    <n v="3020"/>
    <n v="4"/>
    <n v="1"/>
    <n v="1"/>
    <n v="697"/>
    <m/>
    <s v="53 Adelaide St"/>
    <s v="Albion"/>
    <s v="Brimbank"/>
    <s v="Western Metropolitan"/>
    <n v="2"/>
    <n v="2017"/>
  </r>
  <r>
    <d v="2017-02-22T00:00:00"/>
    <n v="635000"/>
    <x v="1"/>
    <s v="Flanders &amp; Fish"/>
    <x v="0"/>
    <n v="3084"/>
    <n v="2"/>
    <n v="1"/>
    <n v="1"/>
    <n v="203"/>
    <m/>
    <s v="3/81 Lower Plenty Rd"/>
    <s v="Rosanna"/>
    <s v="Banyule"/>
    <s v="Eastern Metropolitan"/>
    <n v="2"/>
    <n v="2017"/>
  </r>
  <r>
    <d v="2017-02-23T00:00:00"/>
    <n v="452000"/>
    <x v="1"/>
    <s v="Jones and Jones"/>
    <x v="0"/>
    <n v="3066"/>
    <n v="1"/>
    <n v="1"/>
    <n v="1"/>
    <n v="816"/>
    <n v="2000"/>
    <s v="9/22 Stanley St"/>
    <s v="Collingwood"/>
    <s v="Yarra"/>
    <s v="Northern Metropolitan"/>
    <n v="2"/>
    <n v="2017"/>
  </r>
  <r>
    <d v="2017-02-23T00:00:00"/>
    <n v="1255000"/>
    <x v="0"/>
    <s v="Cunninghams"/>
    <x v="1"/>
    <n v="3068"/>
    <n v="2"/>
    <n v="1"/>
    <n v="0"/>
    <n v="148"/>
    <m/>
    <s v="24 Batman St"/>
    <s v="Fitzroy North"/>
    <s v="Yarra"/>
    <s v="Northern Metropolitan"/>
    <n v="2"/>
    <n v="2017"/>
  </r>
  <r>
    <d v="2017-02-23T00:00:00"/>
    <n v="1145000"/>
    <x v="2"/>
    <s v="Jones and Jones"/>
    <x v="1"/>
    <n v="3125"/>
    <n v="3"/>
    <n v="2"/>
    <n v="2"/>
    <n v="329"/>
    <m/>
    <s v="1/24 Edwards St"/>
    <s v="Burwood"/>
    <s v="Whitehorse"/>
    <s v="Southern Metropolitan"/>
    <n v="2"/>
    <n v="2017"/>
  </r>
  <r>
    <d v="2017-02-23T00:00:00"/>
    <n v="840000"/>
    <x v="1"/>
    <s v="Sanders"/>
    <x v="1"/>
    <n v="3141"/>
    <n v="2"/>
    <n v="2"/>
    <n v="1"/>
    <n v="0"/>
    <n v="2002"/>
    <s v="202/800 Chapel St"/>
    <s v="South Yarra"/>
    <s v="Stonnington"/>
    <s v="Southern Metropolitan"/>
    <n v="2"/>
    <n v="2017"/>
  </r>
  <r>
    <d v="2017-02-23T00:00:00"/>
    <n v="1500000"/>
    <x v="0"/>
    <s v="Cunninghams"/>
    <x v="1"/>
    <n v="3145"/>
    <n v="3"/>
    <n v="1"/>
    <n v="2"/>
    <n v="888"/>
    <n v="1886"/>
    <s v="558 Waverley Rd"/>
    <s v="Malvern East"/>
    <s v="Stonnington"/>
    <s v="Southern Metropolitan"/>
    <n v="2"/>
    <n v="2017"/>
  </r>
  <r>
    <d v="2017-02-23T00:00:00"/>
    <n v="3110000"/>
    <x v="0"/>
    <s v="Jones and Jones"/>
    <x v="1"/>
    <n v="3146"/>
    <n v="4"/>
    <n v="2"/>
    <n v="4"/>
    <n v="1318"/>
    <m/>
    <s v="8 Kenilworth Gr"/>
    <s v="Glen Iris"/>
    <s v="Stonnington"/>
    <s v="Southern Metropolitan"/>
    <n v="2"/>
    <n v="2017"/>
  </r>
  <r>
    <d v="2017-02-23T00:00:00"/>
    <n v="2220000"/>
    <x v="0"/>
    <s v="Metro Ladder"/>
    <x v="1"/>
    <n v="3182"/>
    <n v="4"/>
    <n v="2"/>
    <n v="2"/>
    <n v="402"/>
    <n v="1914"/>
    <s v="32 Gurner St"/>
    <s v="St Kilda"/>
    <s v="Port Phillip"/>
    <s v="Southern Metropolitan"/>
    <n v="2"/>
    <n v="2017"/>
  </r>
  <r>
    <d v="2017-02-23T00:00:00"/>
    <n v="752000"/>
    <x v="1"/>
    <s v="Cunninghams"/>
    <x v="1"/>
    <n v="3042"/>
    <n v="3"/>
    <n v="1"/>
    <n v="1"/>
    <n v="265"/>
    <n v="1993"/>
    <s v="1/43 Cameron St"/>
    <s v="Airport West"/>
    <s v="Moonee Valley"/>
    <s v="Western Metropolitan"/>
    <n v="2"/>
    <n v="2017"/>
  </r>
  <r>
    <d v="2017-02-23T00:00:00"/>
    <n v="1440000"/>
    <x v="0"/>
    <s v="Cunninghams"/>
    <x v="1"/>
    <n v="3039"/>
    <n v="3"/>
    <n v="2"/>
    <n v="1"/>
    <n v="287"/>
    <n v="1880"/>
    <s v="43 Chaucer St"/>
    <s v="Moonee Ponds"/>
    <s v="Moonee Valley"/>
    <s v="Western Metropolitan"/>
    <n v="2"/>
    <n v="2017"/>
  </r>
  <r>
    <d v="2017-02-23T00:00:00"/>
    <n v="991000"/>
    <x v="0"/>
    <s v="Jones and Jones"/>
    <x v="1"/>
    <n v="3166"/>
    <n v="4"/>
    <n v="1"/>
    <n v="2"/>
    <n v="683"/>
    <m/>
    <s v="1231 North Rd"/>
    <s v="Oakleigh"/>
    <s v="Monash"/>
    <s v="Southern Metropolitan"/>
    <n v="2"/>
    <n v="2017"/>
  </r>
  <r>
    <d v="2017-02-23T00:00:00"/>
    <n v="863000"/>
    <x v="1"/>
    <s v="Metro Ladder"/>
    <x v="1"/>
    <n v="3141"/>
    <n v="2"/>
    <n v="2"/>
    <n v="1"/>
    <n v="742"/>
    <n v="1950"/>
    <s v="5/6 Tivoli Pl"/>
    <s v="South Yarra"/>
    <s v="Melbourne"/>
    <s v="Southern Metropolitan"/>
    <n v="2"/>
    <n v="2017"/>
  </r>
  <r>
    <d v="2017-02-23T00:00:00"/>
    <n v="800000"/>
    <x v="0"/>
    <s v="Melbourne Homes"/>
    <x v="1"/>
    <n v="3015"/>
    <n v="2"/>
    <n v="1"/>
    <n v="1"/>
    <n v="244"/>
    <n v="1940"/>
    <s v="44 Challis St"/>
    <s v="Newport"/>
    <s v="Hobsons Bay"/>
    <s v="Western Metropolitan"/>
    <n v="2"/>
    <n v="2017"/>
  </r>
  <r>
    <d v="2017-02-23T00:00:00"/>
    <n v="837000"/>
    <x v="0"/>
    <s v="Cunninghams"/>
    <x v="1"/>
    <n v="3072"/>
    <n v="2"/>
    <n v="1"/>
    <n v="3"/>
    <n v="581"/>
    <n v="1950"/>
    <s v="82 Raglan St"/>
    <s v="Preston"/>
    <s v="Darebin"/>
    <s v="Northern Metropolitan"/>
    <n v="2"/>
    <n v="2017"/>
  </r>
  <r>
    <d v="2017-02-23T00:00:00"/>
    <n v="1865000"/>
    <x v="0"/>
    <s v="Jones and Jones"/>
    <x v="1"/>
    <n v="3123"/>
    <n v="3"/>
    <n v="2"/>
    <n v="2"/>
    <n v="431"/>
    <n v="1950"/>
    <s v="66 Roseberry St"/>
    <s v="Hawthorn East"/>
    <s v="Boroondara"/>
    <s v="Southern Metropolitan"/>
    <n v="2"/>
    <n v="2017"/>
  </r>
  <r>
    <d v="2017-02-23T00:00:00"/>
    <n v="850000"/>
    <x v="0"/>
    <s v="Property Barons"/>
    <x v="1"/>
    <n v="3081"/>
    <n v="3"/>
    <n v="1"/>
    <n v="1"/>
    <n v="590"/>
    <m/>
    <s v="4 Sackville St"/>
    <s v="Heidelberg Heights"/>
    <s v="Banyule"/>
    <s v="Eastern Metropolitan"/>
    <n v="2"/>
    <n v="2017"/>
  </r>
  <r>
    <d v="2017-02-24T00:00:00"/>
    <n v="1540000"/>
    <x v="0"/>
    <s v="Metro Ladder"/>
    <x v="1"/>
    <n v="3121"/>
    <n v="3"/>
    <n v="1"/>
    <n v="1"/>
    <n v="0"/>
    <m/>
    <s v="12 Longfield St"/>
    <s v="Richmond"/>
    <s v="Yarra"/>
    <s v="Northern Metropolitan"/>
    <n v="2"/>
    <n v="2017"/>
  </r>
  <r>
    <d v="2017-02-24T00:00:00"/>
    <n v="2560000"/>
    <x v="2"/>
    <s v="Jones and Jones"/>
    <x v="0"/>
    <n v="3145"/>
    <n v="4"/>
    <n v="3"/>
    <n v="2"/>
    <n v="427"/>
    <n v="2012"/>
    <s v="2D Paxton St"/>
    <s v="Malvern East"/>
    <s v="Stonnington"/>
    <s v="Southern Metropolitan"/>
    <n v="2"/>
    <n v="2017"/>
  </r>
  <r>
    <d v="2017-02-24T00:00:00"/>
    <n v="1911000"/>
    <x v="0"/>
    <s v="Cunninghams"/>
    <x v="1"/>
    <n v="3184"/>
    <n v="3"/>
    <n v="1"/>
    <n v="2"/>
    <n v="327"/>
    <n v="1900"/>
    <s v="59 Spray St"/>
    <s v="Elwood"/>
    <s v="Port Phillip"/>
    <s v="Southern Metropolitan"/>
    <n v="2"/>
    <n v="2017"/>
  </r>
  <r>
    <d v="2017-02-24T00:00:00"/>
    <n v="1380000"/>
    <x v="0"/>
    <s v="Cunninghams"/>
    <x v="0"/>
    <n v="3032"/>
    <n v="3"/>
    <n v="2"/>
    <n v="2"/>
    <n v="277"/>
    <n v="1910"/>
    <s v="7 Francis St"/>
    <s v="Ascot Vale"/>
    <s v="Moonee Valley"/>
    <s v="Western Metropolitan"/>
    <n v="2"/>
    <n v="2017"/>
  </r>
  <r>
    <d v="2017-02-24T00:00:00"/>
    <n v="876000"/>
    <x v="0"/>
    <s v="Cunninghams"/>
    <x v="1"/>
    <n v="3072"/>
    <n v="2"/>
    <n v="1"/>
    <n v="2"/>
    <n v="479"/>
    <n v="1950"/>
    <s v="43 May St"/>
    <s v="Preston"/>
    <s v="Darebin"/>
    <s v="Northern Metropolitan"/>
    <n v="2"/>
    <n v="2017"/>
  </r>
  <r>
    <d v="2017-02-24T00:00:00"/>
    <n v="600000"/>
    <x v="1"/>
    <s v="Cunninghams"/>
    <x v="1"/>
    <n v="3122"/>
    <n v="2"/>
    <n v="1"/>
    <n v="1"/>
    <n v="0"/>
    <m/>
    <s v="8/36 Power St"/>
    <s v="Hawthorn"/>
    <s v="Boroondara"/>
    <s v="Southern Metropolitan"/>
    <n v="2"/>
    <n v="2017"/>
  </r>
  <r>
    <d v="2017-02-24T00:00:00"/>
    <n v="1425000"/>
    <x v="0"/>
    <s v="Cunninghams"/>
    <x v="1"/>
    <n v="3146"/>
    <n v="3"/>
    <n v="2"/>
    <n v="2"/>
    <n v="217"/>
    <n v="2006"/>
    <s v="2/11 Peace St"/>
    <s v="Glen Iris"/>
    <s v="Boroondara"/>
    <s v="Southern Metropolitan"/>
    <n v="2"/>
    <n v="2017"/>
  </r>
  <r>
    <d v="2017-02-24T00:00:00"/>
    <n v="1490000"/>
    <x v="0"/>
    <s v="Cunninghams"/>
    <x v="1"/>
    <n v="3101"/>
    <n v="3"/>
    <n v="2"/>
    <n v="2"/>
    <n v="597"/>
    <n v="1970"/>
    <s v="6 Wellington St"/>
    <s v="Kew"/>
    <s v="Boroondara"/>
    <s v="Southern Metropolitan"/>
    <n v="2"/>
    <n v="2017"/>
  </r>
  <r>
    <d v="2017-02-24T00:00:00"/>
    <n v="1750000"/>
    <x v="0"/>
    <s v="Jones and Jones"/>
    <x v="1"/>
    <n v="3102"/>
    <n v="3"/>
    <n v="1"/>
    <n v="3"/>
    <n v="650"/>
    <m/>
    <s v="73 Belford Rd"/>
    <s v="Kew East"/>
    <s v="Boroondara"/>
    <s v="Southern Metropolitan"/>
    <n v="2"/>
    <n v="2017"/>
  </r>
  <r>
    <d v="2017-02-24T00:00:00"/>
    <n v="1765000"/>
    <x v="0"/>
    <s v="Maxwells"/>
    <x v="1"/>
    <n v="3146"/>
    <n v="3"/>
    <n v="1"/>
    <n v="2"/>
    <n v="650"/>
    <m/>
    <s v="10 Yeovil Rd"/>
    <s v="Glen Iris"/>
    <s v="Boroondara"/>
    <s v="Southern Metropolitan"/>
    <n v="2"/>
    <n v="2017"/>
  </r>
  <r>
    <d v="2017-02-24T00:00:00"/>
    <n v="1875000"/>
    <x v="0"/>
    <s v="Maxwells"/>
    <x v="0"/>
    <n v="3188"/>
    <n v="4"/>
    <n v="2"/>
    <n v="3"/>
    <n v="685"/>
    <m/>
    <s v="344 Hampton St"/>
    <s v="Hampton"/>
    <s v="Bayside"/>
    <s v="Southern Metropolitan"/>
    <n v="2"/>
    <n v="2017"/>
  </r>
  <r>
    <d v="2017-02-25T00:00:00"/>
    <n v="1470000"/>
    <x v="0"/>
    <s v="Jones and Jones"/>
    <x v="1"/>
    <n v="3066"/>
    <n v="3"/>
    <n v="2"/>
    <n v="0"/>
    <n v="150"/>
    <m/>
    <s v="98 Hotham St"/>
    <s v="Collingwood"/>
    <s v="Yarra"/>
    <s v="Northern Metropolitan"/>
    <n v="2"/>
    <n v="2017"/>
  </r>
  <r>
    <d v="2017-02-25T00:00:00"/>
    <n v="1555000"/>
    <x v="0"/>
    <s v="Jones and Jones"/>
    <x v="1"/>
    <n v="3121"/>
    <n v="3"/>
    <n v="2"/>
    <n v="1"/>
    <n v="189"/>
    <n v="1900"/>
    <s v="288 Church St"/>
    <s v="Richmond"/>
    <s v="Yarra"/>
    <s v="Northern Metropolitan"/>
    <n v="2"/>
    <n v="2017"/>
  </r>
  <r>
    <d v="2017-02-25T00:00:00"/>
    <n v="3010000"/>
    <x v="0"/>
    <s v="Jones and Jones"/>
    <x v="1"/>
    <n v="3144"/>
    <n v="3"/>
    <n v="3"/>
    <n v="4"/>
    <n v="283"/>
    <m/>
    <s v="9 Fraser St"/>
    <s v="Malvern"/>
    <s v="Stonnington"/>
    <s v="Southern Metropolitan"/>
    <n v="2"/>
    <n v="2017"/>
  </r>
  <r>
    <d v="2017-02-25T00:00:00"/>
    <n v="1560000"/>
    <x v="0"/>
    <s v="Property Barons"/>
    <x v="1"/>
    <n v="3040"/>
    <n v="4"/>
    <n v="1"/>
    <n v="2"/>
    <n v="650"/>
    <n v="1950"/>
    <s v="154 Spencer St"/>
    <s v="Essendon"/>
    <s v="Moonee Valley"/>
    <s v="Western Metropolitan"/>
    <n v="2"/>
    <n v="2017"/>
  </r>
  <r>
    <d v="2017-02-25T00:00:00"/>
    <n v="900000"/>
    <x v="0"/>
    <s v="Cunninghams"/>
    <x v="1"/>
    <n v="3167"/>
    <n v="5"/>
    <n v="2"/>
    <n v="2"/>
    <n v="558"/>
    <n v="1987"/>
    <s v="4 Cascade St"/>
    <s v="Oakleigh South"/>
    <s v="Kingston"/>
    <s v="South-Eastern Metropolitan"/>
    <n v="2"/>
    <n v="2017"/>
  </r>
  <r>
    <d v="2017-02-25T00:00:00"/>
    <n v="1325000"/>
    <x v="2"/>
    <s v="Jones and Jones"/>
    <x v="1"/>
    <n v="3165"/>
    <n v="4"/>
    <n v="4"/>
    <n v="2"/>
    <n v="363"/>
    <n v="2012"/>
    <s v="2A Barrani St"/>
    <s v="Bentleigh East"/>
    <s v="Glen Eira"/>
    <s v="Southern Metropolitan"/>
    <n v="2"/>
    <n v="2017"/>
  </r>
  <r>
    <d v="2017-02-25T00:00:00"/>
    <n v="1470000"/>
    <x v="0"/>
    <s v="Best Bricks"/>
    <x v="1"/>
    <n v="3204"/>
    <n v="3"/>
    <n v="2"/>
    <n v="2"/>
    <n v="613"/>
    <n v="1950"/>
    <s v="66 Fromer St"/>
    <s v="Bentleigh"/>
    <s v="Glen Eira"/>
    <s v="Southern Metropolitan"/>
    <n v="2"/>
    <n v="2017"/>
  </r>
  <r>
    <d v="2017-02-25T00:00:00"/>
    <n v="492000"/>
    <x v="1"/>
    <s v="Jones and Jones"/>
    <x v="1"/>
    <n v="3122"/>
    <n v="1"/>
    <n v="1"/>
    <n v="1"/>
    <n v="0"/>
    <n v="1995"/>
    <s v="188e Riversdale Rd"/>
    <s v="Hawthorn"/>
    <s v="Boroondara"/>
    <s v="Southern Metropolitan"/>
    <n v="2"/>
    <n v="2017"/>
  </r>
  <r>
    <d v="2017-02-25T00:00:00"/>
    <n v="1385000"/>
    <x v="2"/>
    <s v="Jones and Jones"/>
    <x v="1"/>
    <n v="3103"/>
    <n v="3"/>
    <n v="2"/>
    <n v="2"/>
    <n v="190"/>
    <m/>
    <s v="3/14 Weir St"/>
    <s v="Balwyn"/>
    <s v="Boroondara"/>
    <s v="Southern Metropolitan"/>
    <n v="2"/>
    <n v="2017"/>
  </r>
  <r>
    <d v="2017-02-25T00:00:00"/>
    <n v="1751000"/>
    <x v="0"/>
    <s v="Jones and Jones"/>
    <x v="1"/>
    <n v="3146"/>
    <n v="3"/>
    <n v="1"/>
    <n v="3"/>
    <n v="609"/>
    <n v="1930"/>
    <s v="32 Howie St"/>
    <s v="Glen Iris"/>
    <s v="Boroondara"/>
    <s v="Southern Metropolitan"/>
    <n v="2"/>
    <n v="2017"/>
  </r>
  <r>
    <d v="2017-02-25T00:00:00"/>
    <n v="1560000"/>
    <x v="0"/>
    <s v="Maxwells"/>
    <x v="0"/>
    <n v="3188"/>
    <n v="3"/>
    <n v="1"/>
    <n v="3"/>
    <n v="593"/>
    <n v="1955"/>
    <s v="8 Bronte Ct"/>
    <s v="Hampton"/>
    <s v="Bayside"/>
    <s v="Southern Metropolitan"/>
    <n v="2"/>
    <n v="2017"/>
  </r>
  <r>
    <d v="2017-02-25T00:00:00"/>
    <n v="690000"/>
    <x v="1"/>
    <s v="Property Barons"/>
    <x v="0"/>
    <n v="3084"/>
    <n v="3"/>
    <n v="2"/>
    <n v="2"/>
    <n v="4497"/>
    <m/>
    <s v="22/127 Hawdon St"/>
    <s v="Heidelberg"/>
    <s v="Banyule"/>
    <s v="Eastern Metropolitan"/>
    <n v="2"/>
    <n v="2017"/>
  </r>
  <r>
    <d v="2017-02-25T00:00:00"/>
    <n v="715000"/>
    <x v="0"/>
    <s v="Best Bricks"/>
    <x v="1"/>
    <n v="3081"/>
    <n v="2"/>
    <n v="1"/>
    <n v="3"/>
    <n v="609"/>
    <m/>
    <s v="187 Southern Rd"/>
    <s v="Heidelberg West"/>
    <s v="Banyule"/>
    <s v="Eastern Metropolitan"/>
    <n v="2"/>
    <n v="2017"/>
  </r>
  <r>
    <d v="2017-02-25T00:00:00"/>
    <n v="2350000"/>
    <x v="0"/>
    <s v="Cunninghams"/>
    <x v="1"/>
    <n v="3079"/>
    <n v="4"/>
    <n v="2"/>
    <n v="2"/>
    <n v="638"/>
    <m/>
    <s v="33 Thoresby Gr"/>
    <s v="Ivanhoe"/>
    <s v="Banyule"/>
    <s v="Eastern Metropolitan"/>
    <n v="2"/>
    <n v="2017"/>
  </r>
  <r>
    <d v="2017-02-26T00:00:00"/>
    <n v="430000"/>
    <x v="1"/>
    <s v="Jones and Jones"/>
    <x v="0"/>
    <n v="3066"/>
    <n v="1"/>
    <n v="1"/>
    <n v="1"/>
    <n v="0"/>
    <m/>
    <s v="107/10 Stanley St"/>
    <s v="Collingwood"/>
    <s v="Yarra"/>
    <s v="Northern Metropolitan"/>
    <n v="2"/>
    <n v="2017"/>
  </r>
  <r>
    <d v="2017-02-26T00:00:00"/>
    <n v="492000"/>
    <x v="1"/>
    <s v="Metro Ladder"/>
    <x v="1"/>
    <n v="3181"/>
    <n v="1"/>
    <n v="1"/>
    <n v="1"/>
    <n v="1768"/>
    <n v="1888"/>
    <s v="20/67 High St"/>
    <s v="Prahran"/>
    <s v="Stonnington"/>
    <s v="Southern Metropolitan"/>
    <n v="2"/>
    <n v="2017"/>
  </r>
  <r>
    <d v="2017-02-26T00:00:00"/>
    <n v="2050000"/>
    <x v="0"/>
    <s v="Cunninghams"/>
    <x v="0"/>
    <n v="3181"/>
    <n v="4"/>
    <n v="2"/>
    <n v="1"/>
    <n v="321"/>
    <m/>
    <s v="39 McIlwrick St"/>
    <s v="Windsor"/>
    <s v="Stonnington"/>
    <s v="Southern Metropolitan"/>
    <n v="2"/>
    <n v="2017"/>
  </r>
  <r>
    <d v="2017-02-26T00:00:00"/>
    <n v="1055000"/>
    <x v="0"/>
    <s v="Flanders &amp; Fish"/>
    <x v="1"/>
    <n v="3039"/>
    <n v="2"/>
    <n v="1"/>
    <n v="1"/>
    <n v="292"/>
    <m/>
    <s v="47 Margaret St"/>
    <s v="Moonee Ponds"/>
    <s v="Moonee Valley"/>
    <s v="Western Metropolitan"/>
    <n v="2"/>
    <n v="2017"/>
  </r>
  <r>
    <d v="2017-02-26T00:00:00"/>
    <n v="288000"/>
    <x v="1"/>
    <s v="Metro Ladder"/>
    <x v="0"/>
    <n v="3012"/>
    <n v="1"/>
    <n v="1"/>
    <n v="1"/>
    <n v="628"/>
    <n v="1970"/>
    <s v="6/16 Warleigh Rd"/>
    <s v="West Footscray"/>
    <s v="Maribyrnong"/>
    <s v="Western Metropolitan"/>
    <n v="2"/>
    <n v="2017"/>
  </r>
  <r>
    <d v="2017-02-26T00:00:00"/>
    <n v="580000"/>
    <x v="1"/>
    <s v="Jones and Jones"/>
    <x v="0"/>
    <n v="3161"/>
    <n v="2"/>
    <n v="1"/>
    <n v="1"/>
    <n v="934"/>
    <n v="2012"/>
    <s v="12/378 Dandenong Rd"/>
    <s v="Caulfield North"/>
    <s v="Glen Eira"/>
    <s v="Southern Metropolitan"/>
    <n v="2"/>
    <n v="2017"/>
  </r>
  <r>
    <d v="2017-02-26T00:00:00"/>
    <n v="981000"/>
    <x v="0"/>
    <s v="Jones and Jones"/>
    <x v="1"/>
    <n v="3204"/>
    <n v="2"/>
    <n v="1"/>
    <n v="1"/>
    <n v="533"/>
    <m/>
    <s v="55 Carlyon St"/>
    <s v="Ormond"/>
    <s v="Glen Eira"/>
    <s v="Southern Metropolitan"/>
    <n v="2"/>
    <n v="2017"/>
  </r>
  <r>
    <d v="2017-02-26T00:00:00"/>
    <n v="1447000"/>
    <x v="0"/>
    <s v="Cunninghams"/>
    <x v="1"/>
    <n v="3187"/>
    <n v="4"/>
    <n v="1"/>
    <n v="2"/>
    <n v="590"/>
    <m/>
    <s v="7 Valdemar Ct"/>
    <s v="Brighton East"/>
    <s v="Bayside"/>
    <s v="Southern Metropolitan"/>
    <n v="2"/>
    <n v="2017"/>
  </r>
  <r>
    <d v="2017-02-27T00:00:00"/>
    <n v="900000"/>
    <x v="2"/>
    <s v="Sanders"/>
    <x v="1"/>
    <n v="3067"/>
    <n v="3"/>
    <n v="2"/>
    <n v="2"/>
    <n v="0"/>
    <n v="2010"/>
    <s v="13/11 Nicholson St"/>
    <s v="Abbotsford"/>
    <s v="Yarra"/>
    <s v="Northern Metropolitan"/>
    <n v="2"/>
    <n v="2017"/>
  </r>
  <r>
    <d v="2017-02-27T00:00:00"/>
    <n v="1400000"/>
    <x v="0"/>
    <s v="Cunninghams"/>
    <x v="0"/>
    <n v="3141"/>
    <n v="3"/>
    <n v="2"/>
    <n v="2"/>
    <n v="0"/>
    <n v="2005"/>
    <s v="1/35 Cromwell Rd"/>
    <s v="South Yarra"/>
    <s v="Stonnington"/>
    <s v="Southern Metropolitan"/>
    <n v="2"/>
    <n v="2017"/>
  </r>
  <r>
    <d v="2017-02-27T00:00:00"/>
    <n v="3660000"/>
    <x v="0"/>
    <s v="Jones and Jones"/>
    <x v="1"/>
    <n v="3143"/>
    <n v="4"/>
    <n v="3"/>
    <n v="2"/>
    <n v="421"/>
    <m/>
    <s v="61 Union St"/>
    <s v="Armadale"/>
    <s v="Stonnington"/>
    <s v="Southern Metropolitan"/>
    <n v="2"/>
    <n v="2017"/>
  </r>
  <r>
    <d v="2017-02-27T00:00:00"/>
    <n v="955000"/>
    <x v="1"/>
    <s v="Jones and Jones"/>
    <x v="1"/>
    <n v="3184"/>
    <n v="2"/>
    <n v="1"/>
    <n v="1"/>
    <n v="2925"/>
    <m/>
    <s v="6/57 Ormond Esp"/>
    <s v="Elwood"/>
    <s v="Port Phillip"/>
    <s v="Southern Metropolitan"/>
    <n v="2"/>
    <n v="2017"/>
  </r>
  <r>
    <d v="2017-02-27T00:00:00"/>
    <n v="2455000"/>
    <x v="0"/>
    <s v="Cunninghams"/>
    <x v="1"/>
    <n v="3182"/>
    <n v="4"/>
    <n v="1"/>
    <n v="1"/>
    <n v="300"/>
    <m/>
    <s v="91 Spenser St"/>
    <s v="St Kilda"/>
    <s v="Port Phillip"/>
    <s v="Southern Metropolitan"/>
    <n v="2"/>
    <n v="2017"/>
  </r>
  <r>
    <d v="2017-02-27T00:00:00"/>
    <n v="550000"/>
    <x v="0"/>
    <s v="Metro Ladder"/>
    <x v="1"/>
    <n v="3058"/>
    <n v="2"/>
    <n v="1"/>
    <n v="1"/>
    <n v="0"/>
    <m/>
    <s v="61 Murray Rd"/>
    <s v="Coburg"/>
    <s v="Moreland"/>
    <s v="Northern Metropolitan"/>
    <n v="2"/>
    <n v="2017"/>
  </r>
  <r>
    <d v="2017-02-27T00:00:00"/>
    <n v="600000"/>
    <x v="2"/>
    <s v="Metro Ladder"/>
    <x v="1"/>
    <n v="3058"/>
    <n v="3"/>
    <n v="1"/>
    <n v="1"/>
    <n v="102"/>
    <n v="1976"/>
    <s v="2/618 Sydney Rd"/>
    <s v="Coburg"/>
    <s v="Moreland"/>
    <s v="Northern Metropolitan"/>
    <n v="2"/>
    <n v="2017"/>
  </r>
  <r>
    <d v="2017-02-27T00:00:00"/>
    <n v="995000"/>
    <x v="1"/>
    <s v="Flanders &amp; Fish"/>
    <x v="1"/>
    <n v="3003"/>
    <n v="3"/>
    <n v="1"/>
    <n v="1"/>
    <n v="0"/>
    <n v="1940"/>
    <s v="9/561 Spencer St"/>
    <s v="West Melbourne"/>
    <s v="Melbourne"/>
    <s v="Northern Metropolitan"/>
    <n v="2"/>
    <n v="2017"/>
  </r>
  <r>
    <d v="2017-02-27T00:00:00"/>
    <n v="210000"/>
    <x v="1"/>
    <s v="Maxwells"/>
    <x v="1"/>
    <n v="3012"/>
    <n v="1"/>
    <n v="1"/>
    <n v="1"/>
    <n v="0"/>
    <n v="1970"/>
    <s v="2/57 Kingsville St"/>
    <s v="Kingsville"/>
    <s v="Maribyrnong"/>
    <s v="Western Metropolitan"/>
    <n v="2"/>
    <n v="2017"/>
  </r>
  <r>
    <d v="2017-02-27T00:00:00"/>
    <n v="425000"/>
    <x v="1"/>
    <s v="Jones and Jones"/>
    <x v="0"/>
    <n v="3072"/>
    <n v="2"/>
    <n v="2"/>
    <n v="1"/>
    <n v="1485"/>
    <n v="2010"/>
    <s v="28/122 High St"/>
    <s v="Preston"/>
    <s v="Darebin"/>
    <s v="Northern Metropolitan"/>
    <n v="2"/>
    <n v="2017"/>
  </r>
  <r>
    <d v="2017-02-27T00:00:00"/>
    <n v="885000"/>
    <x v="0"/>
    <s v="Metro Ladder"/>
    <x v="1"/>
    <n v="3073"/>
    <n v="3"/>
    <n v="1"/>
    <n v="2"/>
    <n v="518"/>
    <m/>
    <s v="12 Kinkora Rd"/>
    <s v="Reservoir"/>
    <s v="Darebin"/>
    <s v="Northern Metropolitan"/>
    <n v="2"/>
    <n v="2017"/>
  </r>
  <r>
    <d v="2017-02-27T00:00:00"/>
    <n v="450000"/>
    <x v="1"/>
    <s v="Jones and Jones"/>
    <x v="0"/>
    <n v="3188"/>
    <n v="2"/>
    <n v="2"/>
    <n v="1"/>
    <n v="0"/>
    <n v="2007"/>
    <s v="17/93 Highett Rd"/>
    <s v="Hampton"/>
    <s v="Bayside"/>
    <s v="Southern Metropolitan"/>
    <n v="2"/>
    <n v="2017"/>
  </r>
  <r>
    <d v="2017-02-28T00:00:00"/>
    <n v="1435000"/>
    <x v="0"/>
    <s v="Jones and Jones"/>
    <x v="1"/>
    <n v="3121"/>
    <n v="3"/>
    <n v="1"/>
    <n v="0"/>
    <n v="182"/>
    <n v="1890"/>
    <s v="154 Stawell St"/>
    <s v="Burnley"/>
    <s v="Yarra"/>
    <s v="Northern Metropolitan"/>
    <n v="2"/>
    <n v="2017"/>
  </r>
  <r>
    <d v="2017-02-28T00:00:00"/>
    <n v="740000"/>
    <x v="1"/>
    <s v="Cunninghams"/>
    <x v="1"/>
    <n v="3144"/>
    <n v="2"/>
    <n v="1"/>
    <n v="1"/>
    <n v="0"/>
    <n v="1967"/>
    <s v="8/6 Irving St"/>
    <s v="Malvern"/>
    <s v="Stonnington"/>
    <s v="Southern Metropolitan"/>
    <n v="2"/>
    <n v="2017"/>
  </r>
  <r>
    <d v="2017-02-28T00:00:00"/>
    <n v="876000"/>
    <x v="1"/>
    <s v="Jones and Jones"/>
    <x v="1"/>
    <n v="3142"/>
    <n v="2"/>
    <n v="1"/>
    <n v="1"/>
    <n v="649"/>
    <n v="1935"/>
    <s v="2/635 Malvern Rd"/>
    <s v="Toorak"/>
    <s v="Stonnington"/>
    <s v="Southern Metropolitan"/>
    <n v="2"/>
    <n v="2017"/>
  </r>
  <r>
    <d v="2017-02-28T00:00:00"/>
    <n v="770000"/>
    <x v="0"/>
    <s v="Metro Ladder"/>
    <x v="1"/>
    <n v="3205"/>
    <n v="3"/>
    <n v="2"/>
    <n v="1"/>
    <n v="2325"/>
    <m/>
    <s v="58C Napier St"/>
    <s v="South Melbourne"/>
    <s v="Port Phillip"/>
    <s v="Southern Metropolitan"/>
    <n v="2"/>
    <n v="2017"/>
  </r>
  <r>
    <d v="2017-02-28T00:00:00"/>
    <n v="808000"/>
    <x v="0"/>
    <s v="Cunninghams"/>
    <x v="1"/>
    <n v="3182"/>
    <n v="2"/>
    <n v="1"/>
    <n v="0"/>
    <n v="124"/>
    <n v="1908"/>
    <s v="26 Nelson St"/>
    <s v="St Kilda"/>
    <s v="Port Phillip"/>
    <s v="Southern Metropolitan"/>
    <n v="2"/>
    <n v="2017"/>
  </r>
  <r>
    <d v="2017-02-28T00:00:00"/>
    <n v="1436000"/>
    <x v="0"/>
    <s v="Zimmerman"/>
    <x v="1"/>
    <n v="3206"/>
    <n v="2"/>
    <n v="1"/>
    <n v="0"/>
    <n v="130"/>
    <n v="1900"/>
    <s v="396 Montague St"/>
    <s v="Albert Park"/>
    <s v="Port Phillip"/>
    <s v="Southern Metropolitan"/>
    <n v="2"/>
    <n v="2017"/>
  </r>
  <r>
    <d v="2017-02-28T00:00:00"/>
    <n v="400500"/>
    <x v="1"/>
    <s v="Cunninghams"/>
    <x v="0"/>
    <n v="3055"/>
    <n v="2"/>
    <n v="1"/>
    <n v="1"/>
    <n v="0"/>
    <n v="2013"/>
    <s v="107/480 Albion St"/>
    <s v="Brunswick West"/>
    <s v="Moreland"/>
    <s v="Northern Metropolitan"/>
    <n v="2"/>
    <n v="2017"/>
  </r>
  <r>
    <d v="2017-02-28T00:00:00"/>
    <n v="500000"/>
    <x v="0"/>
    <s v="Cunninghams"/>
    <x v="0"/>
    <n v="3046"/>
    <n v="3"/>
    <n v="1"/>
    <n v="4"/>
    <n v="677"/>
    <m/>
    <s v="118 Bindi St"/>
    <s v="Glenroy"/>
    <s v="Moreland"/>
    <s v="Northern Metropolitan"/>
    <n v="2"/>
    <n v="2017"/>
  </r>
  <r>
    <d v="2017-02-28T00:00:00"/>
    <n v="790000"/>
    <x v="0"/>
    <s v="Cunninghams"/>
    <x v="1"/>
    <n v="3042"/>
    <n v="3"/>
    <n v="1"/>
    <n v="3"/>
    <n v="614"/>
    <m/>
    <s v="106 Parer Rd"/>
    <s v="Airport West"/>
    <s v="Moonee Valley"/>
    <s v="Western Metropolitan"/>
    <n v="2"/>
    <n v="2017"/>
  </r>
  <r>
    <d v="2017-02-28T00:00:00"/>
    <n v="1275000"/>
    <x v="0"/>
    <s v="Cunninghams"/>
    <x v="1"/>
    <n v="3039"/>
    <n v="4"/>
    <n v="2"/>
    <n v="1"/>
    <n v="627"/>
    <m/>
    <s v="3 Sussex St"/>
    <s v="Moonee Ponds"/>
    <s v="Moonee Valley"/>
    <s v="Western Metropolitan"/>
    <n v="2"/>
    <n v="2017"/>
  </r>
  <r>
    <d v="2017-02-28T00:00:00"/>
    <n v="695000"/>
    <x v="1"/>
    <s v="Flanders &amp; Fish"/>
    <x v="0"/>
    <n v="3141"/>
    <n v="2"/>
    <n v="1"/>
    <n v="0"/>
    <n v="0"/>
    <n v="1930"/>
    <s v="7/32 Marne St"/>
    <s v="South Yarra"/>
    <s v="Melbourne"/>
    <s v="Southern Metropolitan"/>
    <n v="2"/>
    <n v="2017"/>
  </r>
  <r>
    <d v="2017-02-28T00:00:00"/>
    <n v="1200000"/>
    <x v="0"/>
    <s v="Jones and Jones"/>
    <x v="1"/>
    <n v="3165"/>
    <n v="3"/>
    <n v="1"/>
    <n v="1"/>
    <n v="640"/>
    <n v="1960"/>
    <s v="3 Forrest St"/>
    <s v="Bentleigh East"/>
    <s v="Glen Eira"/>
    <s v="Southern Metropolitan"/>
    <n v="2"/>
    <n v="2017"/>
  </r>
  <r>
    <d v="2017-02-28T00:00:00"/>
    <n v="507000"/>
    <x v="0"/>
    <s v="Metro Ladder"/>
    <x v="0"/>
    <n v="3012"/>
    <n v="2"/>
    <n v="1"/>
    <n v="2"/>
    <n v="191"/>
    <n v="2014"/>
    <s v="1/8 Paw Paw Rd"/>
    <s v="Brooklyn"/>
    <s v="Brimbank"/>
    <s v="Western Metropolitan"/>
    <n v="2"/>
    <n v="2017"/>
  </r>
  <r>
    <d v="2017-02-28T00:00:00"/>
    <n v="630000"/>
    <x v="1"/>
    <s v="Jones and Jones"/>
    <x v="1"/>
    <n v="3122"/>
    <n v="3"/>
    <n v="1"/>
    <n v="1"/>
    <n v="0"/>
    <n v="1970"/>
    <s v="11/70 Church St"/>
    <s v="Hawthorn"/>
    <s v="Boroondara"/>
    <s v="Southern Metropolitan"/>
    <n v="2"/>
    <n v="2017"/>
  </r>
  <r>
    <d v="2017-02-28T00:00:00"/>
    <n v="680000"/>
    <x v="1"/>
    <s v="Jones and Jones"/>
    <x v="0"/>
    <n v="3188"/>
    <n v="2"/>
    <n v="1"/>
    <n v="2"/>
    <n v="0"/>
    <m/>
    <s v="1/88 Fewster Rd"/>
    <s v="Hampton"/>
    <s v="Bayside"/>
    <s v="Southern Metropolitan"/>
    <n v="2"/>
    <n v="2017"/>
  </r>
  <r>
    <d v="2017-02-28T00:00:00"/>
    <n v="1302500"/>
    <x v="2"/>
    <s v="Jones and Jones"/>
    <x v="1"/>
    <n v="3187"/>
    <n v="3"/>
    <n v="2"/>
    <n v="2"/>
    <n v="391"/>
    <m/>
    <s v="22A Camperdown St"/>
    <s v="Brighton East"/>
    <s v="Bayside"/>
    <s v="Southern Metropolitan"/>
    <n v="2"/>
    <n v="2017"/>
  </r>
  <r>
    <d v="2017-02-28T00:00:00"/>
    <n v="4250000"/>
    <x v="0"/>
    <s v="Cunninghams"/>
    <x v="1"/>
    <n v="3186"/>
    <n v="4"/>
    <n v="3"/>
    <n v="2"/>
    <n v="750"/>
    <m/>
    <s v="11 Foote St"/>
    <s v="Brighton"/>
    <s v="Bayside"/>
    <s v="Southern Metropolitan"/>
    <n v="2"/>
    <n v="2017"/>
  </r>
  <r>
    <d v="2017-02-28T00:00:00"/>
    <n v="753000"/>
    <x v="0"/>
    <s v="Property Barons"/>
    <x v="1"/>
    <n v="3085"/>
    <n v="3"/>
    <n v="2"/>
    <n v="1"/>
    <n v="536"/>
    <n v="1975"/>
    <s v="267 Yallambie Rd"/>
    <s v="Yallambie"/>
    <s v="Banyule"/>
    <s v="Northern Metropolitan"/>
    <n v="2"/>
    <n v="2017"/>
  </r>
  <r>
    <d v="2017-03-01T00:00:00"/>
    <n v="437500"/>
    <x v="1"/>
    <s v="Cunninghams"/>
    <x v="0"/>
    <n v="3121"/>
    <n v="1"/>
    <n v="1"/>
    <n v="1"/>
    <n v="778"/>
    <n v="2013"/>
    <s v="502/39 Bosisto St"/>
    <s v="Richmond"/>
    <s v="Yarra"/>
    <s v="Northern Metropolitan"/>
    <n v="3"/>
    <n v="2017"/>
  </r>
  <r>
    <d v="2017-03-01T00:00:00"/>
    <n v="1425000"/>
    <x v="0"/>
    <s v="Cunninghams"/>
    <x v="1"/>
    <n v="3054"/>
    <n v="4"/>
    <n v="3"/>
    <n v="0"/>
    <n v="122"/>
    <n v="1890"/>
    <s v="112 Newry St"/>
    <s v="Carlton North"/>
    <s v="Yarra"/>
    <s v="Northern Metropolitan"/>
    <n v="3"/>
    <n v="2017"/>
  </r>
  <r>
    <d v="2017-03-01T00:00:00"/>
    <n v="1900000"/>
    <x v="0"/>
    <s v="Flanders &amp; Fish"/>
    <x v="1"/>
    <n v="3142"/>
    <n v="2"/>
    <n v="2"/>
    <n v="0"/>
    <n v="218"/>
    <m/>
    <s v="12 Mell St"/>
    <s v="Toorak"/>
    <s v="Stonnington"/>
    <s v="Southern Metropolitan"/>
    <n v="3"/>
    <n v="2017"/>
  </r>
  <r>
    <d v="2017-03-01T00:00:00"/>
    <n v="400000"/>
    <x v="1"/>
    <s v="Cunninghams"/>
    <x v="0"/>
    <n v="3182"/>
    <n v="1"/>
    <n v="1"/>
    <n v="1"/>
    <n v="0"/>
    <n v="2012"/>
    <s v="203/43 Duke St"/>
    <s v="St Kilda"/>
    <s v="Port Phillip"/>
    <s v="Southern Metropolitan"/>
    <n v="3"/>
    <n v="2017"/>
  </r>
  <r>
    <d v="2017-03-01T00:00:00"/>
    <n v="605000"/>
    <x v="1"/>
    <s v="Maxwells"/>
    <x v="0"/>
    <n v="3011"/>
    <n v="2"/>
    <n v="1"/>
    <n v="3"/>
    <n v="2794"/>
    <n v="2000"/>
    <s v="9/55 Moreland St"/>
    <s v="Footscray"/>
    <s v="Maribyrnong"/>
    <s v="Western Metropolitan"/>
    <n v="3"/>
    <n v="2017"/>
  </r>
  <r>
    <d v="2017-03-01T00:00:00"/>
    <n v="890000"/>
    <x v="0"/>
    <s v="Melbourne Homes"/>
    <x v="0"/>
    <n v="3015"/>
    <n v="2"/>
    <n v="1"/>
    <n v="0"/>
    <n v="168"/>
    <n v="1900"/>
    <s v="65 Alma Tce"/>
    <s v="Newport"/>
    <s v="Hobsons Bay"/>
    <s v="Western Metropolitan"/>
    <n v="3"/>
    <n v="2017"/>
  </r>
  <r>
    <d v="2017-03-01T00:00:00"/>
    <n v="1000000"/>
    <x v="0"/>
    <s v="Metro Ladder"/>
    <x v="1"/>
    <n v="3145"/>
    <n v="2"/>
    <n v="1"/>
    <n v="1"/>
    <n v="472"/>
    <n v="1960"/>
    <s v="17 Clifton St"/>
    <s v="Caulfield East"/>
    <s v="Glen Eira"/>
    <s v="Southern Metropolitan"/>
    <n v="3"/>
    <n v="2017"/>
  </r>
  <r>
    <d v="2017-03-02T00:00:00"/>
    <n v="1035000"/>
    <x v="0"/>
    <s v="Cunninghams"/>
    <x v="1"/>
    <n v="3121"/>
    <n v="2"/>
    <n v="1"/>
    <n v="0"/>
    <n v="100"/>
    <m/>
    <s v="83 Buckingham St"/>
    <s v="Richmond"/>
    <s v="Yarra"/>
    <s v="Northern Metropolitan"/>
    <n v="3"/>
    <n v="2017"/>
  </r>
  <r>
    <d v="2017-03-02T00:00:00"/>
    <n v="1361000"/>
    <x v="0"/>
    <s v="Cunninghams"/>
    <x v="1"/>
    <n v="3121"/>
    <n v="3"/>
    <n v="2"/>
    <n v="1"/>
    <n v="99"/>
    <m/>
    <s v="25 Dickmann St"/>
    <s v="Richmond"/>
    <s v="Yarra"/>
    <s v="Northern Metropolitan"/>
    <n v="3"/>
    <n v="2017"/>
  </r>
  <r>
    <d v="2017-03-02T00:00:00"/>
    <n v="450000"/>
    <x v="1"/>
    <s v="Metro Ladder"/>
    <x v="0"/>
    <n v="3141"/>
    <n v="1"/>
    <n v="1"/>
    <n v="0"/>
    <n v="0"/>
    <m/>
    <s v="16/124 Caroline St"/>
    <s v="South Yarra"/>
    <s v="Stonnington"/>
    <s v="Southern Metropolitan"/>
    <n v="3"/>
    <n v="2017"/>
  </r>
  <r>
    <d v="2017-03-02T00:00:00"/>
    <n v="390000"/>
    <x v="1"/>
    <s v="Jones and Jones"/>
    <x v="0"/>
    <n v="3182"/>
    <n v="2"/>
    <n v="1"/>
    <n v="1"/>
    <n v="0"/>
    <n v="2000"/>
    <s v="12/352 Canterbury Rd"/>
    <s v="St Kilda"/>
    <s v="Port Phillip"/>
    <s v="Southern Metropolitan"/>
    <n v="3"/>
    <n v="2017"/>
  </r>
  <r>
    <d v="2017-03-02T00:00:00"/>
    <n v="902000"/>
    <x v="1"/>
    <s v="Cunninghams"/>
    <x v="1"/>
    <n v="3182"/>
    <n v="2"/>
    <n v="1"/>
    <n v="0"/>
    <n v="0"/>
    <n v="1920"/>
    <s v="1/160 Carlisle St"/>
    <s v="St Kilda"/>
    <s v="Port Phillip"/>
    <s v="Southern Metropolitan"/>
    <n v="3"/>
    <n v="2017"/>
  </r>
  <r>
    <d v="2017-03-02T00:00:00"/>
    <n v="2850000"/>
    <x v="0"/>
    <s v="Jones and Jones"/>
    <x v="0"/>
    <n v="3206"/>
    <n v="3"/>
    <n v="2"/>
    <n v="0"/>
    <n v="211"/>
    <n v="1890"/>
    <s v="112 Beaconsfield Pde"/>
    <s v="Albert Park"/>
    <s v="Port Phillip"/>
    <s v="Southern Metropolitan"/>
    <n v="3"/>
    <n v="2017"/>
  </r>
  <r>
    <d v="2017-03-02T00:00:00"/>
    <n v="691000"/>
    <x v="1"/>
    <s v="Metro Ladder"/>
    <x v="0"/>
    <n v="3040"/>
    <n v="2"/>
    <n v="1"/>
    <n v="1"/>
    <n v="201"/>
    <n v="1995"/>
    <s v="1/19 Cameron Rd"/>
    <s v="Essendon"/>
    <s v="Moonee Valley"/>
    <s v="Western Metropolitan"/>
    <n v="3"/>
    <n v="2017"/>
  </r>
  <r>
    <d v="2017-03-02T00:00:00"/>
    <n v="420000"/>
    <x v="1"/>
    <s v="Flanders &amp; Fish"/>
    <x v="1"/>
    <n v="3032"/>
    <n v="2"/>
    <n v="1"/>
    <n v="1"/>
    <n v="0"/>
    <n v="1970"/>
    <s v="4/47 Middle Rd"/>
    <s v="Maribyrnong"/>
    <s v="Maribyrnong"/>
    <s v="Western Metropolitan"/>
    <n v="3"/>
    <n v="2017"/>
  </r>
  <r>
    <d v="2017-03-02T00:00:00"/>
    <n v="960000"/>
    <x v="0"/>
    <s v="Jones and Jones"/>
    <x v="1"/>
    <n v="3013"/>
    <n v="2"/>
    <n v="2"/>
    <n v="1"/>
    <n v="159"/>
    <m/>
    <s v="1/11 Goulburn St"/>
    <s v="Yarraville"/>
    <s v="Maribyrnong"/>
    <s v="Western Metropolitan"/>
    <n v="3"/>
    <n v="2017"/>
  </r>
  <r>
    <d v="2017-03-02T00:00:00"/>
    <n v="1117000"/>
    <x v="0"/>
    <s v="Metro Ladder"/>
    <x v="1"/>
    <n v="3032"/>
    <n v="4"/>
    <n v="3"/>
    <n v="2"/>
    <n v="325"/>
    <n v="2005"/>
    <s v="9 Lyric St"/>
    <s v="Maribyrnong"/>
    <s v="Maribyrnong"/>
    <s v="Western Metropolitan"/>
    <n v="3"/>
    <n v="2017"/>
  </r>
  <r>
    <d v="2017-03-02T00:00:00"/>
    <n v="890000"/>
    <x v="0"/>
    <s v="Metro Ladder"/>
    <x v="1"/>
    <n v="3163"/>
    <n v="2"/>
    <n v="1"/>
    <n v="1"/>
    <n v="282"/>
    <m/>
    <s v="64 Lyons St"/>
    <s v="Carnegie"/>
    <s v="Glen Eira"/>
    <s v="Southern Metropolitan"/>
    <n v="3"/>
    <n v="2017"/>
  </r>
  <r>
    <d v="2017-03-02T00:00:00"/>
    <n v="1005000"/>
    <x v="0"/>
    <s v="Melbourne Homes"/>
    <x v="1"/>
    <n v="3073"/>
    <n v="3"/>
    <n v="2"/>
    <n v="4"/>
    <n v="466"/>
    <n v="1930"/>
    <s v="31 Powell St"/>
    <s v="Reservoir"/>
    <s v="Darebin"/>
    <s v="Northern Metropolitan"/>
    <n v="3"/>
    <n v="2017"/>
  </r>
  <r>
    <d v="2017-03-02T00:00:00"/>
    <n v="1400000"/>
    <x v="0"/>
    <s v="Jones and Jones"/>
    <x v="0"/>
    <n v="3072"/>
    <n v="4"/>
    <n v="2"/>
    <n v="2"/>
    <n v="559"/>
    <n v="1925"/>
    <s v="1 Bellarine St"/>
    <s v="Preston"/>
    <s v="Darebin"/>
    <s v="Northern Metropolitan"/>
    <n v="3"/>
    <n v="2017"/>
  </r>
  <r>
    <d v="2017-03-03T00:00:00"/>
    <n v="1450000"/>
    <x v="0"/>
    <s v="Cunninghams"/>
    <x v="0"/>
    <n v="3068"/>
    <n v="2"/>
    <n v="1"/>
    <n v="0"/>
    <n v="156"/>
    <n v="1890"/>
    <s v="31 Fenwick St"/>
    <s v="Clifton Hill"/>
    <s v="Yarra"/>
    <s v="Northern Metropolitan"/>
    <n v="3"/>
    <n v="2017"/>
  </r>
  <r>
    <d v="2017-03-03T00:00:00"/>
    <n v="2050000"/>
    <x v="0"/>
    <s v="Cunninghams"/>
    <x v="1"/>
    <n v="3054"/>
    <n v="3"/>
    <n v="2"/>
    <n v="0"/>
    <n v="84"/>
    <n v="1970"/>
    <s v="75 Fenwick St"/>
    <s v="Carlton North"/>
    <s v="Yarra"/>
    <s v="Northern Metropolitan"/>
    <n v="3"/>
    <n v="2017"/>
  </r>
  <r>
    <d v="2017-03-03T00:00:00"/>
    <n v="2395000"/>
    <x v="0"/>
    <s v="Metro Ladder"/>
    <x v="1"/>
    <n v="3141"/>
    <n v="3"/>
    <n v="1"/>
    <n v="2"/>
    <n v="442"/>
    <m/>
    <s v="61 Osborne St"/>
    <s v="South Yarra"/>
    <s v="Stonnington"/>
    <s v="Southern Metropolitan"/>
    <n v="3"/>
    <n v="2017"/>
  </r>
  <r>
    <d v="2017-03-03T00:00:00"/>
    <n v="366000"/>
    <x v="1"/>
    <s v="Metro Ladder"/>
    <x v="1"/>
    <n v="3182"/>
    <n v="1"/>
    <n v="1"/>
    <n v="0"/>
    <n v="0"/>
    <m/>
    <s v="37/3 Herbert St"/>
    <s v="St Kilda"/>
    <s v="Port Phillip"/>
    <s v="Southern Metropolitan"/>
    <n v="3"/>
    <n v="2017"/>
  </r>
  <r>
    <d v="2017-03-03T00:00:00"/>
    <n v="1015000"/>
    <x v="0"/>
    <s v="Cunninghams"/>
    <x v="1"/>
    <n v="3056"/>
    <n v="2"/>
    <n v="1"/>
    <n v="0"/>
    <n v="453"/>
    <n v="1920"/>
    <s v="17 Sutherland St"/>
    <s v="Brunswick"/>
    <s v="Moreland"/>
    <s v="Northern Metropolitan"/>
    <n v="3"/>
    <n v="2017"/>
  </r>
  <r>
    <d v="2017-03-03T00:00:00"/>
    <n v="935000"/>
    <x v="0"/>
    <s v="Cunninghams"/>
    <x v="1"/>
    <n v="3033"/>
    <n v="3"/>
    <n v="1"/>
    <n v="2"/>
    <n v="662"/>
    <m/>
    <s v="16 Drew St"/>
    <s v="Keilor East"/>
    <s v="Moonee Valley"/>
    <s v="Western Metropolitan"/>
    <n v="3"/>
    <n v="2017"/>
  </r>
  <r>
    <d v="2017-03-03T00:00:00"/>
    <n v="1105000"/>
    <x v="2"/>
    <s v="Jones and Jones"/>
    <x v="1"/>
    <n v="3051"/>
    <n v="2"/>
    <n v="2"/>
    <n v="1"/>
    <n v="88"/>
    <n v="2010"/>
    <s v="70 Munster Tce"/>
    <s v="North Melbourne"/>
    <s v="Melbourne"/>
    <s v="Northern Metropolitan"/>
    <n v="3"/>
    <n v="2017"/>
  </r>
  <r>
    <d v="2017-03-03T00:00:00"/>
    <n v="1120000"/>
    <x v="0"/>
    <s v="Property Barons"/>
    <x v="1"/>
    <n v="3018"/>
    <n v="3"/>
    <n v="1"/>
    <n v="2"/>
    <n v="506"/>
    <n v="1930"/>
    <s v="4 Blyth St"/>
    <s v="Altona"/>
    <s v="Hobsons Bay"/>
    <s v="Western Metropolitan"/>
    <n v="3"/>
    <n v="2017"/>
  </r>
  <r>
    <d v="2017-03-03T00:00:00"/>
    <n v="900000"/>
    <x v="0"/>
    <s v="Metro Ladder"/>
    <x v="0"/>
    <n v="3072"/>
    <n v="2"/>
    <n v="1"/>
    <n v="1"/>
    <n v="529"/>
    <m/>
    <s v="5 Bischoff St"/>
    <s v="Preston"/>
    <s v="Darebin"/>
    <s v="Northern Metropolitan"/>
    <n v="3"/>
    <n v="2017"/>
  </r>
  <r>
    <d v="2017-03-03T00:00:00"/>
    <n v="3210000"/>
    <x v="0"/>
    <s v="Jones and Jones"/>
    <x v="1"/>
    <n v="3123"/>
    <n v="5"/>
    <n v="3"/>
    <n v="4"/>
    <n v="1011"/>
    <n v="1905"/>
    <s v="452 Barkers Rd"/>
    <s v="Hawthorn East"/>
    <s v="Boroondara"/>
    <s v="Southern Metropolitan"/>
    <n v="3"/>
    <n v="2017"/>
  </r>
  <r>
    <d v="2017-03-03T00:00:00"/>
    <n v="830000"/>
    <x v="0"/>
    <s v="Property Barons"/>
    <x v="1"/>
    <n v="3081"/>
    <n v="3"/>
    <n v="2"/>
    <n v="0"/>
    <n v="643"/>
    <m/>
    <s v="1 Goodenough Ct"/>
    <s v="Heidelberg West"/>
    <s v="Banyule"/>
    <s v="Eastern Metropolitan"/>
    <n v="3"/>
    <n v="2017"/>
  </r>
  <r>
    <d v="2017-03-04T00:00:00"/>
    <n v="850000"/>
    <x v="0"/>
    <s v="Cunninghams"/>
    <x v="0"/>
    <n v="3067"/>
    <n v="3"/>
    <n v="2"/>
    <n v="1"/>
    <n v="94"/>
    <m/>
    <s v="40 Federation La"/>
    <s v="Abbotsford"/>
    <s v="Yarra"/>
    <s v="Northern Metropolitan"/>
    <n v="3"/>
    <n v="2017"/>
  </r>
  <r>
    <d v="2017-03-04T00:00:00"/>
    <n v="1090000"/>
    <x v="1"/>
    <s v="Jones and Jones"/>
    <x v="1"/>
    <n v="3067"/>
    <n v="3"/>
    <n v="2"/>
    <n v="2"/>
    <n v="4290"/>
    <m/>
    <s v="138/56 Nicholson St"/>
    <s v="Abbotsford"/>
    <s v="Yarra"/>
    <s v="Northern Metropolitan"/>
    <n v="3"/>
    <n v="2017"/>
  </r>
  <r>
    <d v="2017-03-04T00:00:00"/>
    <n v="1200000"/>
    <x v="2"/>
    <s v="Jones and Jones"/>
    <x v="0"/>
    <n v="3121"/>
    <n v="2"/>
    <n v="2"/>
    <n v="1"/>
    <n v="170"/>
    <n v="1940"/>
    <s v="10 Botherambo St"/>
    <s v="Richmond"/>
    <s v="Yarra"/>
    <s v="Northern Metropolitan"/>
    <n v="3"/>
    <n v="2017"/>
  </r>
  <r>
    <d v="2017-03-04T00:00:00"/>
    <n v="1275000"/>
    <x v="0"/>
    <s v="Cunninghams"/>
    <x v="1"/>
    <n v="3121"/>
    <n v="3"/>
    <n v="2"/>
    <n v="1"/>
    <n v="132"/>
    <n v="1900"/>
    <s v="6 Brady St"/>
    <s v="Richmond"/>
    <s v="Yarra"/>
    <s v="Northern Metropolitan"/>
    <n v="3"/>
    <n v="2017"/>
  </r>
  <r>
    <d v="2017-03-04T00:00:00"/>
    <n v="390000"/>
    <x v="1"/>
    <s v="Flanders &amp; Fish"/>
    <x v="0"/>
    <n v="3057"/>
    <n v="2"/>
    <n v="1"/>
    <n v="1"/>
    <n v="0"/>
    <n v="1970"/>
    <s v="7/72 Victoria St"/>
    <s v="Brunswick East"/>
    <s v="Moreland"/>
    <s v="Northern Metropolitan"/>
    <n v="3"/>
    <n v="2017"/>
  </r>
  <r>
    <d v="2017-03-04T00:00:00"/>
    <n v="935500"/>
    <x v="0"/>
    <s v="Metro Ladder"/>
    <x v="1"/>
    <n v="3058"/>
    <n v="3"/>
    <n v="1"/>
    <n v="2"/>
    <n v="386"/>
    <m/>
    <s v="6 Stawell St"/>
    <s v="Coburg"/>
    <s v="Moreland"/>
    <s v="Northern Metropolitan"/>
    <n v="3"/>
    <n v="2017"/>
  </r>
  <r>
    <d v="2017-03-04T00:00:00"/>
    <n v="280000"/>
    <x v="1"/>
    <s v="Cunninghams"/>
    <x v="0"/>
    <n v="3031"/>
    <n v="1"/>
    <n v="1"/>
    <n v="1"/>
    <n v="0"/>
    <n v="1970"/>
    <s v="1/142 Shields St"/>
    <s v="Flemington"/>
    <s v="Moonee Valley"/>
    <s v="Northern Metropolitan"/>
    <n v="3"/>
    <n v="2017"/>
  </r>
  <r>
    <d v="2017-03-04T00:00:00"/>
    <n v="680000"/>
    <x v="2"/>
    <s v="Cunninghams"/>
    <x v="0"/>
    <n v="3033"/>
    <n v="3"/>
    <n v="2"/>
    <n v="2"/>
    <n v="224"/>
    <n v="1998"/>
    <s v="7 Park Dr"/>
    <s v="Keilor East"/>
    <s v="Moonee Valley"/>
    <s v="Western Metropolitan"/>
    <n v="3"/>
    <n v="2017"/>
  </r>
  <r>
    <d v="2017-03-04T00:00:00"/>
    <n v="930000"/>
    <x v="0"/>
    <s v="Property Barons"/>
    <x v="1"/>
    <n v="3040"/>
    <n v="2"/>
    <n v="1"/>
    <n v="2"/>
    <n v="225"/>
    <n v="1990"/>
    <s v="24A Daisy St"/>
    <s v="Essendon"/>
    <s v="Moonee Valley"/>
    <s v="Western Metropolitan"/>
    <n v="3"/>
    <n v="2017"/>
  </r>
  <r>
    <d v="2017-03-04T00:00:00"/>
    <n v="810000"/>
    <x v="0"/>
    <s v="Property Barons"/>
    <x v="1"/>
    <n v="3073"/>
    <n v="2"/>
    <n v="1"/>
    <n v="2"/>
    <n v="950"/>
    <m/>
    <s v="15 Rodman St"/>
    <s v="Reservoir"/>
    <s v="Darebin"/>
    <s v="Northern Metropolitan"/>
    <n v="3"/>
    <n v="2017"/>
  </r>
  <r>
    <d v="2017-03-04T00:00:00"/>
    <n v="601000"/>
    <x v="0"/>
    <s v="Property Barons"/>
    <x v="1"/>
    <n v="3020"/>
    <n v="4"/>
    <n v="1"/>
    <n v="4"/>
    <n v="520"/>
    <m/>
    <s v="268 Wright St"/>
    <s v="Sunshine West"/>
    <s v="Brimbank"/>
    <s v="Western Metropolitan"/>
    <n v="3"/>
    <n v="2017"/>
  </r>
  <r>
    <d v="2017-03-04T00:00:00"/>
    <n v="790000"/>
    <x v="0"/>
    <s v="Sanders"/>
    <x v="1"/>
    <n v="3020"/>
    <n v="3"/>
    <n v="1"/>
    <n v="2"/>
    <n v="568"/>
    <m/>
    <s v="62 Northumberland Rd"/>
    <s v="Sunshine North"/>
    <s v="Brimbank"/>
    <s v="Western Metropolitan"/>
    <n v="3"/>
    <n v="2017"/>
  </r>
  <r>
    <d v="2017-03-04T00:00:00"/>
    <n v="2905000"/>
    <x v="0"/>
    <s v="Cunninghams"/>
    <x v="1"/>
    <n v="3186"/>
    <n v="4"/>
    <n v="3"/>
    <n v="1"/>
    <n v="487"/>
    <n v="1905"/>
    <s v="133 Head St"/>
    <s v="Brighton"/>
    <s v="Bayside"/>
    <s v="Southern Metropolitan"/>
    <n v="3"/>
    <n v="2017"/>
  </r>
  <r>
    <d v="2017-03-05T00:00:00"/>
    <n v="650000"/>
    <x v="1"/>
    <s v="Jones and Jones"/>
    <x v="0"/>
    <n v="3125"/>
    <n v="2"/>
    <n v="1"/>
    <n v="1"/>
    <n v="194"/>
    <n v="1975"/>
    <s v="1/10 McComas Gr"/>
    <s v="Burwood"/>
    <s v="Whitehorse"/>
    <s v="Southern Metropolitan"/>
    <n v="3"/>
    <n v="2017"/>
  </r>
  <r>
    <d v="2017-03-05T00:00:00"/>
    <n v="442500"/>
    <x v="1"/>
    <s v="Cunninghams"/>
    <x v="1"/>
    <n v="3206"/>
    <n v="1"/>
    <n v="1"/>
    <n v="0"/>
    <n v="0"/>
    <n v="1970"/>
    <s v="13/52 Moubray St"/>
    <s v="Albert Park"/>
    <s v="Port Phillip"/>
    <s v="Southern Metropolitan"/>
    <n v="3"/>
    <n v="2017"/>
  </r>
  <r>
    <d v="2017-03-05T00:00:00"/>
    <n v="845000"/>
    <x v="0"/>
    <s v="Metro Ladder"/>
    <x v="1"/>
    <n v="3058"/>
    <n v="3"/>
    <n v="1"/>
    <n v="1"/>
    <n v="221"/>
    <n v="1980"/>
    <s v="96 Reynard St"/>
    <s v="Coburg"/>
    <s v="Moreland"/>
    <s v="Northern Metropolitan"/>
    <n v="3"/>
    <n v="2017"/>
  </r>
  <r>
    <d v="2017-03-05T00:00:00"/>
    <n v="1510000"/>
    <x v="0"/>
    <s v="Cunninghams"/>
    <x v="1"/>
    <n v="3056"/>
    <n v="3"/>
    <n v="1"/>
    <n v="0"/>
    <n v="325"/>
    <n v="1920"/>
    <s v="28 Frederick St"/>
    <s v="Brunswick"/>
    <s v="Moreland"/>
    <s v="Northern Metropolitan"/>
    <n v="3"/>
    <n v="2017"/>
  </r>
  <r>
    <d v="2017-03-05T00:00:00"/>
    <n v="1260000"/>
    <x v="0"/>
    <s v="Best Bricks"/>
    <x v="1"/>
    <n v="3148"/>
    <n v="4"/>
    <n v="2"/>
    <n v="2"/>
    <n v="500"/>
    <n v="2001"/>
    <s v="4 Jacana Ct"/>
    <s v="Chadstone"/>
    <s v="Monash"/>
    <s v="Southern Metropolitan"/>
    <n v="3"/>
    <n v="2017"/>
  </r>
  <r>
    <d v="2017-03-05T00:00:00"/>
    <n v="1800000"/>
    <x v="0"/>
    <s v="Sanders"/>
    <x v="0"/>
    <n v="3016"/>
    <n v="3"/>
    <n v="2"/>
    <n v="2"/>
    <n v="332"/>
    <n v="2006"/>
    <s v="43B Cole St"/>
    <s v="Williamstown"/>
    <s v="Hobsons Bay"/>
    <s v="Western Metropolitan"/>
    <n v="3"/>
    <n v="2017"/>
  </r>
  <r>
    <d v="2017-03-05T00:00:00"/>
    <n v="685000"/>
    <x v="0"/>
    <s v="Metro Ladder"/>
    <x v="1"/>
    <n v="3163"/>
    <n v="2"/>
    <n v="1"/>
    <n v="1"/>
    <n v="0"/>
    <m/>
    <s v="3/14 Wilson St"/>
    <s v="Murrumbeena"/>
    <s v="Glen Eira"/>
    <s v="Southern Metropolitan"/>
    <n v="3"/>
    <n v="2017"/>
  </r>
  <r>
    <d v="2017-03-05T00:00:00"/>
    <n v="825000"/>
    <x v="2"/>
    <s v="Jones and Jones"/>
    <x v="1"/>
    <n v="3204"/>
    <n v="3"/>
    <n v="2"/>
    <n v="2"/>
    <n v="147"/>
    <n v="2007"/>
    <s v="2/1 Corbie St"/>
    <s v="Bentleigh"/>
    <s v="Glen Eira"/>
    <s v="Southern Metropolitan"/>
    <n v="3"/>
    <n v="2017"/>
  </r>
  <r>
    <d v="2017-03-05T00:00:00"/>
    <n v="1670000"/>
    <x v="0"/>
    <s v="Cunninghams"/>
    <x v="0"/>
    <n v="3104"/>
    <n v="4"/>
    <n v="3"/>
    <n v="2"/>
    <n v="689"/>
    <m/>
    <s v="13 Lucifer St"/>
    <s v="Balwyn North"/>
    <s v="Boroondara"/>
    <s v="Southern Metropolitan"/>
    <n v="3"/>
    <n v="2017"/>
  </r>
  <r>
    <d v="2017-03-05T00:00:00"/>
    <n v="1675000"/>
    <x v="0"/>
    <s v="Flanders &amp; Fish"/>
    <x v="1"/>
    <n v="3104"/>
    <n v="4"/>
    <n v="2"/>
    <n v="2"/>
    <n v="667"/>
    <n v="1974"/>
    <s v="9 Seattle St"/>
    <s v="Balwyn North"/>
    <s v="Boroondara"/>
    <s v="Southern Metropolitan"/>
    <n v="3"/>
    <n v="2017"/>
  </r>
  <r>
    <d v="2017-03-05T00:00:00"/>
    <n v="2810000"/>
    <x v="0"/>
    <s v="Jones and Jones"/>
    <x v="0"/>
    <n v="3103"/>
    <n v="5"/>
    <n v="3"/>
    <n v="4"/>
    <n v="1468"/>
    <m/>
    <s v="275 Union Rd"/>
    <s v="Balwyn"/>
    <s v="Boroondara"/>
    <s v="Southern Metropolitan"/>
    <n v="3"/>
    <n v="2017"/>
  </r>
  <r>
    <d v="2017-03-05T00:00:00"/>
    <n v="1920000"/>
    <x v="0"/>
    <s v="Melbourne Homes"/>
    <x v="1"/>
    <n v="3187"/>
    <n v="4"/>
    <n v="1"/>
    <n v="1"/>
    <n v="1000"/>
    <n v="1960"/>
    <s v="200 South Rd"/>
    <s v="Brighton East"/>
    <s v="Bayside"/>
    <s v="Southern Metropolitan"/>
    <n v="3"/>
    <n v="2017"/>
  </r>
  <r>
    <d v="2017-03-06T00:00:00"/>
    <n v="600000"/>
    <x v="1"/>
    <s v="Cunninghams"/>
    <x v="1"/>
    <n v="3044"/>
    <n v="3"/>
    <n v="1"/>
    <n v="1"/>
    <n v="204"/>
    <n v="2008"/>
    <s v="5/10 Dorset Rd"/>
    <s v="Pascoe Vale"/>
    <s v="Moreland"/>
    <s v="Northern Metropolitan"/>
    <n v="3"/>
    <n v="2017"/>
  </r>
  <r>
    <d v="2017-03-06T00:00:00"/>
    <n v="806000"/>
    <x v="0"/>
    <s v="Flanders &amp; Fish"/>
    <x v="1"/>
    <n v="3034"/>
    <n v="4"/>
    <n v="2"/>
    <n v="1"/>
    <n v="350"/>
    <n v="2008"/>
    <s v="36 Wood St"/>
    <s v="Avondale Heights"/>
    <s v="Moonee Valley"/>
    <s v="Western Metropolitan"/>
    <n v="3"/>
    <n v="2017"/>
  </r>
  <r>
    <d v="2017-03-06T00:00:00"/>
    <n v="810000"/>
    <x v="0"/>
    <s v="Property Barons"/>
    <x v="0"/>
    <n v="3042"/>
    <n v="3"/>
    <n v="3"/>
    <n v="2"/>
    <n v="555"/>
    <n v="1980"/>
    <s v="478 Fullarton Rd"/>
    <s v="Airport West"/>
    <s v="Moonee Valley"/>
    <s v="Western Metropolitan"/>
    <n v="3"/>
    <n v="2017"/>
  </r>
  <r>
    <d v="2017-03-06T00:00:00"/>
    <n v="775000"/>
    <x v="0"/>
    <s v="Best Bricks"/>
    <x v="1"/>
    <n v="3015"/>
    <n v="3"/>
    <n v="1"/>
    <n v="1"/>
    <n v="435"/>
    <m/>
    <s v="14A Kernot St"/>
    <s v="Spotswood"/>
    <s v="Hobsons Bay"/>
    <s v="Western Metropolitan"/>
    <n v="3"/>
    <n v="2017"/>
  </r>
  <r>
    <d v="2017-03-06T00:00:00"/>
    <n v="131000"/>
    <x v="0"/>
    <s v="Cunninghams"/>
    <x v="0"/>
    <n v="3162"/>
    <n v="4"/>
    <n v="1"/>
    <n v="2"/>
    <n v="499"/>
    <n v="1920"/>
    <s v="30 Pyne St"/>
    <s v="Caulfield"/>
    <s v="Glen Eira"/>
    <s v="Southern Metropolitan"/>
    <n v="3"/>
    <n v="2017"/>
  </r>
  <r>
    <d v="2017-03-06T00:00:00"/>
    <n v="1110000"/>
    <x v="0"/>
    <s v="Metro Ladder"/>
    <x v="1"/>
    <n v="3165"/>
    <n v="3"/>
    <n v="1"/>
    <n v="6"/>
    <n v="542"/>
    <m/>
    <s v="177 Bignell Rd"/>
    <s v="Bentleigh East"/>
    <s v="Glen Eira"/>
    <s v="Southern Metropolitan"/>
    <n v="3"/>
    <n v="2017"/>
  </r>
  <r>
    <d v="2017-03-06T00:00:00"/>
    <n v="1630000"/>
    <x v="0"/>
    <s v="Jones and Jones"/>
    <x v="1"/>
    <n v="3165"/>
    <n v="2"/>
    <n v="1"/>
    <n v="2"/>
    <n v="724"/>
    <m/>
    <s v="370 McKinnon Rd"/>
    <s v="Bentleigh East"/>
    <s v="Glen Eira"/>
    <s v="Southern Metropolitan"/>
    <n v="3"/>
    <n v="2017"/>
  </r>
  <r>
    <d v="2017-03-06T00:00:00"/>
    <n v="1001000"/>
    <x v="0"/>
    <s v="Maxwells"/>
    <x v="1"/>
    <n v="3020"/>
    <n v="3"/>
    <n v="1"/>
    <n v="5"/>
    <n v="879"/>
    <m/>
    <s v="160 Cornwall Rd"/>
    <s v="Sunshine"/>
    <s v="Brimbank"/>
    <s v="Western Metropolitan"/>
    <n v="3"/>
    <n v="2017"/>
  </r>
  <r>
    <d v="2017-03-07T00:00:00"/>
    <n v="2640000"/>
    <x v="0"/>
    <s v="Metro Ladder"/>
    <x v="1"/>
    <n v="3121"/>
    <n v="3"/>
    <n v="1"/>
    <n v="1"/>
    <n v="309"/>
    <m/>
    <s v="14 Hunter St"/>
    <s v="Richmond"/>
    <s v="Yarra"/>
    <s v="Northern Metropolitan"/>
    <n v="3"/>
    <n v="2017"/>
  </r>
  <r>
    <d v="2017-03-07T00:00:00"/>
    <n v="320000"/>
    <x v="1"/>
    <s v="Jones and Jones"/>
    <x v="0"/>
    <n v="3141"/>
    <n v="1"/>
    <n v="1"/>
    <n v="0"/>
    <n v="0"/>
    <n v="1970"/>
    <s v="6/49 Osborne St"/>
    <s v="South Yarra"/>
    <s v="Stonnington"/>
    <s v="Southern Metropolitan"/>
    <n v="3"/>
    <n v="2017"/>
  </r>
  <r>
    <d v="2017-03-07T00:00:00"/>
    <n v="1900000"/>
    <x v="0"/>
    <s v="Jones and Jones"/>
    <x v="0"/>
    <n v="3143"/>
    <n v="2"/>
    <n v="2"/>
    <n v="0"/>
    <n v="207"/>
    <m/>
    <s v="31 Hume St"/>
    <s v="Armadale"/>
    <s v="Stonnington"/>
    <s v="Southern Metropolitan"/>
    <n v="3"/>
    <n v="2017"/>
  </r>
  <r>
    <d v="2017-03-07T00:00:00"/>
    <n v="313000"/>
    <x v="1"/>
    <s v="Jones and Jones"/>
    <x v="1"/>
    <n v="3184"/>
    <n v="1"/>
    <n v="1"/>
    <n v="1"/>
    <n v="0"/>
    <m/>
    <s v="11/6 Byron St"/>
    <s v="Elwood"/>
    <s v="Port Phillip"/>
    <s v="Southern Metropolitan"/>
    <n v="3"/>
    <n v="2017"/>
  </r>
  <r>
    <d v="2017-03-07T00:00:00"/>
    <n v="810000"/>
    <x v="0"/>
    <s v="Flanders &amp; Fish"/>
    <x v="0"/>
    <n v="3056"/>
    <n v="3"/>
    <n v="2"/>
    <n v="3"/>
    <n v="177"/>
    <m/>
    <s v="3A Austin Tce"/>
    <s v="Brunswick"/>
    <s v="Moreland"/>
    <s v="Northern Metropolitan"/>
    <n v="3"/>
    <n v="2017"/>
  </r>
  <r>
    <d v="2017-03-07T00:00:00"/>
    <n v="845000"/>
    <x v="2"/>
    <s v="Cunninghams"/>
    <x v="1"/>
    <n v="3031"/>
    <n v="3"/>
    <n v="2"/>
    <n v="1"/>
    <n v="132"/>
    <m/>
    <s v="5 Rigby La"/>
    <s v="Kensington"/>
    <s v="Moonee Valley"/>
    <s v="Northern Metropolitan"/>
    <n v="3"/>
    <n v="2017"/>
  </r>
  <r>
    <d v="2017-03-07T00:00:00"/>
    <n v="1200000"/>
    <x v="0"/>
    <s v="Sanders"/>
    <x v="0"/>
    <n v="3147"/>
    <n v="4"/>
    <n v="3"/>
    <n v="2"/>
    <n v="372"/>
    <n v="2016"/>
    <s v="1/53 Winbirra Pde"/>
    <s v="Ashwood"/>
    <s v="Monash"/>
    <s v="Southern Metropolitan"/>
    <n v="3"/>
    <n v="2017"/>
  </r>
  <r>
    <d v="2017-03-07T00:00:00"/>
    <n v="1250000"/>
    <x v="0"/>
    <s v="Jones and Jones"/>
    <x v="0"/>
    <n v="3013"/>
    <n v="3"/>
    <n v="2"/>
    <n v="1"/>
    <n v="249"/>
    <m/>
    <s v="55 Ofarrell St"/>
    <s v="Yarraville"/>
    <s v="Maribyrnong"/>
    <s v="Western Metropolitan"/>
    <n v="3"/>
    <n v="2017"/>
  </r>
  <r>
    <d v="2017-03-07T00:00:00"/>
    <n v="833000"/>
    <x v="0"/>
    <s v="Maxwells"/>
    <x v="1"/>
    <n v="3105"/>
    <n v="2"/>
    <n v="1"/>
    <n v="0"/>
    <n v="359"/>
    <m/>
    <s v="43 Helene St"/>
    <s v="Bulleen"/>
    <s v="Manningham"/>
    <s v="Eastern Metropolitan"/>
    <n v="3"/>
    <n v="2017"/>
  </r>
  <r>
    <d v="2017-03-07T00:00:00"/>
    <n v="610000"/>
    <x v="1"/>
    <s v="Cunninghams"/>
    <x v="0"/>
    <n v="3101"/>
    <n v="2"/>
    <n v="1"/>
    <n v="1"/>
    <n v="745"/>
    <n v="1968"/>
    <s v="2/27 Pakington St"/>
    <s v="Kew"/>
    <s v="Boroondara"/>
    <s v="Southern Metropolitan"/>
    <n v="3"/>
    <n v="2017"/>
  </r>
  <r>
    <d v="2017-03-07T00:00:00"/>
    <n v="4760000"/>
    <x v="0"/>
    <s v="Jones and Jones"/>
    <x v="1"/>
    <n v="3124"/>
    <n v="4"/>
    <n v="2"/>
    <n v="2"/>
    <n v="903"/>
    <m/>
    <s v="37 Victoria Rd"/>
    <s v="Camberwell"/>
    <s v="Boroondara"/>
    <s v="Southern Metropolitan"/>
    <n v="3"/>
    <n v="2017"/>
  </r>
  <r>
    <d v="2017-03-07T00:00:00"/>
    <n v="1037000"/>
    <x v="2"/>
    <s v="Jones and Jones"/>
    <x v="1"/>
    <n v="3186"/>
    <n v="2"/>
    <n v="1"/>
    <n v="2"/>
    <n v="125"/>
    <n v="2009"/>
    <s v="147A Male St"/>
    <s v="Brighton"/>
    <s v="Bayside"/>
    <s v="Southern Metropolitan"/>
    <n v="3"/>
    <n v="2017"/>
  </r>
  <r>
    <d v="2017-03-07T00:00:00"/>
    <n v="1400000"/>
    <x v="0"/>
    <s v="Metro Ladder"/>
    <x v="0"/>
    <n v="3188"/>
    <n v="5"/>
    <n v="2"/>
    <n v="2"/>
    <n v="434"/>
    <m/>
    <s v="2/524 Bluff Rd"/>
    <s v="Hampton"/>
    <s v="Bayside"/>
    <s v="Southern Metropolitan"/>
    <n v="3"/>
    <n v="2017"/>
  </r>
  <r>
    <d v="2017-03-07T00:00:00"/>
    <n v="1758000"/>
    <x v="0"/>
    <s v="Property Barons"/>
    <x v="1"/>
    <n v="3079"/>
    <n v="4"/>
    <n v="2"/>
    <n v="2"/>
    <n v="650"/>
    <m/>
    <s v="105 Ivanhoe Pde"/>
    <s v="Ivanhoe"/>
    <s v="Banyule"/>
    <s v="Eastern Metropolitan"/>
    <n v="3"/>
    <n v="2017"/>
  </r>
  <r>
    <d v="2017-03-08T00:00:00"/>
    <n v="2060000"/>
    <x v="0"/>
    <s v="Flanders &amp; Fish"/>
    <x v="1"/>
    <n v="3127"/>
    <n v="4"/>
    <n v="2"/>
    <n v="2"/>
    <n v="745"/>
    <m/>
    <s v="26 Newton St"/>
    <s v="Surrey Hills"/>
    <s v="Whitehorse"/>
    <s v="Southern Metropolitan"/>
    <n v="3"/>
    <n v="2017"/>
  </r>
  <r>
    <d v="2017-03-08T00:00:00"/>
    <n v="2360000"/>
    <x v="0"/>
    <s v="Metro Ladder"/>
    <x v="1"/>
    <n v="3143"/>
    <n v="3"/>
    <n v="2"/>
    <n v="0"/>
    <n v="336"/>
    <m/>
    <s v="12 Auburn Gr"/>
    <s v="Armadale"/>
    <s v="Stonnington"/>
    <s v="Southern Metropolitan"/>
    <n v="3"/>
    <n v="2017"/>
  </r>
  <r>
    <d v="2017-03-08T00:00:00"/>
    <n v="472000"/>
    <x v="1"/>
    <s v="Maxwells"/>
    <x v="1"/>
    <n v="3188"/>
    <n v="2"/>
    <n v="1"/>
    <n v="1"/>
    <n v="215"/>
    <n v="2007"/>
    <s v="4/332 South Rd"/>
    <s v="Hampton East"/>
    <s v="Kingston"/>
    <s v="Southern Metropolitan"/>
    <n v="3"/>
    <n v="2017"/>
  </r>
  <r>
    <d v="2017-03-08T00:00:00"/>
    <n v="2910000"/>
    <x v="0"/>
    <s v="Sanders"/>
    <x v="0"/>
    <n v="3016"/>
    <n v="4"/>
    <n v="3"/>
    <n v="0"/>
    <n v="338"/>
    <n v="1890"/>
    <s v="19 Verdon St"/>
    <s v="Williamstown"/>
    <s v="Hobsons Bay"/>
    <s v="Western Metropolitan"/>
    <n v="3"/>
    <n v="2017"/>
  </r>
  <r>
    <d v="2017-03-08T00:00:00"/>
    <n v="670000"/>
    <x v="0"/>
    <s v="Best Bricks"/>
    <x v="0"/>
    <n v="3020"/>
    <n v="4"/>
    <n v="1"/>
    <n v="1"/>
    <n v="603"/>
    <n v="1950"/>
    <s v="94 Couch St"/>
    <s v="Sunshine"/>
    <s v="Brimbank"/>
    <s v="Western Metropolitan"/>
    <n v="3"/>
    <n v="2017"/>
  </r>
  <r>
    <d v="2017-03-08T00:00:00"/>
    <n v="794000"/>
    <x v="0"/>
    <s v="Flanders &amp; Fish"/>
    <x v="1"/>
    <n v="3020"/>
    <n v="3"/>
    <n v="1"/>
    <n v="0"/>
    <n v="426"/>
    <m/>
    <s v="74 Benjamin St"/>
    <s v="Sunshine"/>
    <s v="Brimbank"/>
    <s v="Western Metropolitan"/>
    <n v="3"/>
    <n v="2017"/>
  </r>
  <r>
    <d v="2017-03-08T00:00:00"/>
    <n v="1471000"/>
    <x v="0"/>
    <s v="Best Bricks"/>
    <x v="1"/>
    <n v="3188"/>
    <n v="3"/>
    <n v="2"/>
    <n v="2"/>
    <n v="732"/>
    <m/>
    <s v="31 Warland Rd"/>
    <s v="Hampton East"/>
    <s v="Bayside"/>
    <s v="Southern Metropolitan"/>
    <n v="3"/>
    <n v="2017"/>
  </r>
  <r>
    <d v="2017-03-09T00:00:00"/>
    <n v="570500"/>
    <x v="1"/>
    <s v="Metro Ladder"/>
    <x v="1"/>
    <n v="3144"/>
    <n v="2"/>
    <n v="1"/>
    <n v="2"/>
    <n v="0"/>
    <m/>
    <s v="9/3 Irving St"/>
    <s v="Malvern"/>
    <s v="Stonnington"/>
    <s v="Southern Metropolitan"/>
    <n v="3"/>
    <n v="2017"/>
  </r>
  <r>
    <d v="2017-03-09T00:00:00"/>
    <n v="1120000"/>
    <x v="2"/>
    <s v="Jones and Jones"/>
    <x v="0"/>
    <n v="3145"/>
    <n v="3"/>
    <n v="2"/>
    <n v="2"/>
    <n v="181"/>
    <n v="1990"/>
    <s v="2/14 Durward Rd"/>
    <s v="Malvern East"/>
    <s v="Stonnington"/>
    <s v="Southern Metropolitan"/>
    <n v="3"/>
    <n v="2017"/>
  </r>
  <r>
    <d v="2017-03-09T00:00:00"/>
    <n v="1720000"/>
    <x v="0"/>
    <s v="Cunninghams"/>
    <x v="1"/>
    <n v="3181"/>
    <n v="3"/>
    <n v="2"/>
    <n v="2"/>
    <n v="183"/>
    <n v="1999"/>
    <s v="56 Packington St"/>
    <s v="Prahran"/>
    <s v="Stonnington"/>
    <s v="Southern Metropolitan"/>
    <n v="3"/>
    <n v="2017"/>
  </r>
  <r>
    <d v="2017-03-09T00:00:00"/>
    <n v="1050000"/>
    <x v="1"/>
    <s v="Jones and Jones"/>
    <x v="0"/>
    <n v="3184"/>
    <n v="2"/>
    <n v="2"/>
    <n v="2"/>
    <n v="2381"/>
    <n v="2009"/>
    <s v="301/35 Ormond Rd"/>
    <s v="Elwood"/>
    <s v="Port Phillip"/>
    <s v="Southern Metropolitan"/>
    <n v="3"/>
    <n v="2017"/>
  </r>
  <r>
    <d v="2017-03-09T00:00:00"/>
    <n v="800000"/>
    <x v="0"/>
    <s v="Melbourne Homes"/>
    <x v="0"/>
    <n v="3056"/>
    <n v="1"/>
    <n v="1"/>
    <n v="4"/>
    <n v="330"/>
    <m/>
    <s v="32 Rose St"/>
    <s v="Brunswick"/>
    <s v="Moreland"/>
    <s v="Northern Metropolitan"/>
    <n v="3"/>
    <n v="2017"/>
  </r>
  <r>
    <d v="2017-03-09T00:00:00"/>
    <n v="2355000"/>
    <x v="0"/>
    <s v="Melbourne Homes"/>
    <x v="1"/>
    <n v="3040"/>
    <n v="4"/>
    <n v="2"/>
    <n v="3"/>
    <n v="715"/>
    <n v="1920"/>
    <s v="18 Lorraine St"/>
    <s v="Essendon"/>
    <s v="Moonee Valley"/>
    <s v="Western Metropolitan"/>
    <n v="3"/>
    <n v="2017"/>
  </r>
  <r>
    <d v="2017-03-09T00:00:00"/>
    <n v="1067000"/>
    <x v="0"/>
    <s v="Jones and Jones"/>
    <x v="1"/>
    <n v="3167"/>
    <n v="3"/>
    <n v="1"/>
    <n v="2"/>
    <n v="648"/>
    <n v="1940"/>
    <s v="107 Golf Rd"/>
    <s v="Oakleigh South"/>
    <s v="Monash"/>
    <s v="South-Eastern Metropolitan"/>
    <n v="3"/>
    <n v="2017"/>
  </r>
  <r>
    <d v="2017-03-09T00:00:00"/>
    <n v="1000000"/>
    <x v="2"/>
    <s v="Maxwells"/>
    <x v="0"/>
    <n v="3032"/>
    <n v="5"/>
    <n v="3"/>
    <n v="2"/>
    <n v="98"/>
    <m/>
    <s v="56 Skyline Dr"/>
    <s v="Maribyrnong"/>
    <s v="Maribyrnong"/>
    <s v="Western Metropolitan"/>
    <n v="3"/>
    <n v="2017"/>
  </r>
  <r>
    <d v="2017-03-09T00:00:00"/>
    <n v="1336000"/>
    <x v="0"/>
    <s v="Property Barons"/>
    <x v="1"/>
    <n v="3105"/>
    <n v="5"/>
    <n v="3"/>
    <n v="3"/>
    <n v="736"/>
    <m/>
    <s v="4 Greenhill Ct"/>
    <s v="Bulleen"/>
    <s v="Manningham"/>
    <s v="Eastern Metropolitan"/>
    <n v="3"/>
    <n v="2017"/>
  </r>
  <r>
    <d v="2017-03-09T00:00:00"/>
    <n v="421000"/>
    <x v="2"/>
    <s v="Metro Ladder"/>
    <x v="1"/>
    <n v="3025"/>
    <n v="2"/>
    <n v="1"/>
    <n v="1"/>
    <n v="77"/>
    <n v="2009"/>
    <s v="3/66 Marion St"/>
    <s v="Altona North"/>
    <s v="Hobsons Bay"/>
    <s v="Western Metropolitan"/>
    <n v="3"/>
    <n v="2017"/>
  </r>
  <r>
    <d v="2017-03-09T00:00:00"/>
    <n v="1030000"/>
    <x v="0"/>
    <s v="Property Barons"/>
    <x v="1"/>
    <n v="3018"/>
    <n v="4"/>
    <n v="1"/>
    <n v="0"/>
    <n v="797"/>
    <m/>
    <s v="51 Millers Rd"/>
    <s v="Altona"/>
    <s v="Hobsons Bay"/>
    <s v="Western Metropolitan"/>
    <n v="3"/>
    <n v="2017"/>
  </r>
  <r>
    <d v="2017-03-09T00:00:00"/>
    <n v="1850000"/>
    <x v="0"/>
    <s v="Metro Ladder"/>
    <x v="0"/>
    <n v="3204"/>
    <n v="4"/>
    <n v="2"/>
    <n v="2"/>
    <n v="668"/>
    <n v="1980"/>
    <s v="48 Stewart St"/>
    <s v="Ormond"/>
    <s v="Glen Eira"/>
    <s v="Southern Metropolitan"/>
    <n v="3"/>
    <n v="2017"/>
  </r>
  <r>
    <d v="2017-03-09T00:00:00"/>
    <n v="1100000"/>
    <x v="0"/>
    <s v="Cunninghams"/>
    <x v="0"/>
    <n v="3072"/>
    <n v="3"/>
    <n v="2"/>
    <n v="3"/>
    <n v="490"/>
    <m/>
    <s v="7 Kenneth St"/>
    <s v="Preston"/>
    <s v="Darebin"/>
    <s v="Northern Metropolitan"/>
    <n v="3"/>
    <n v="2017"/>
  </r>
  <r>
    <d v="2017-03-09T00:00:00"/>
    <n v="1190000"/>
    <x v="0"/>
    <s v="Best Bricks"/>
    <x v="1"/>
    <n v="3071"/>
    <n v="3"/>
    <n v="1"/>
    <n v="0"/>
    <n v="0"/>
    <m/>
    <s v="59A Fyffe St"/>
    <s v="Thornbury"/>
    <s v="Darebin"/>
    <s v="Northern Metropolitan"/>
    <n v="3"/>
    <n v="2017"/>
  </r>
  <r>
    <d v="2017-03-09T00:00:00"/>
    <n v="520000"/>
    <x v="0"/>
    <s v="Property Barons"/>
    <x v="1"/>
    <n v="3020"/>
    <n v="3"/>
    <n v="1"/>
    <n v="1"/>
    <n v="535"/>
    <m/>
    <s v="6 Sproul St"/>
    <s v="Sunshine North"/>
    <s v="Brimbank"/>
    <s v="Western Metropolitan"/>
    <n v="3"/>
    <n v="2017"/>
  </r>
  <r>
    <d v="2017-03-09T00:00:00"/>
    <n v="720000"/>
    <x v="0"/>
    <s v="Property Barons"/>
    <x v="1"/>
    <n v="3081"/>
    <n v="3"/>
    <n v="1"/>
    <n v="0"/>
    <n v="505"/>
    <m/>
    <s v="4 Collins St"/>
    <s v="Heidelberg Heights"/>
    <s v="Banyule"/>
    <s v="Eastern Metropolitan"/>
    <n v="3"/>
    <n v="2017"/>
  </r>
  <r>
    <d v="2017-03-10T00:00:00"/>
    <n v="358500"/>
    <x v="1"/>
    <s v="Jones and Jones"/>
    <x v="0"/>
    <n v="3068"/>
    <n v="1"/>
    <n v="1"/>
    <n v="1"/>
    <n v="0"/>
    <n v="1975"/>
    <s v="7/14 Rae St"/>
    <s v="Fitzroy North"/>
    <s v="Yarra"/>
    <s v="Northern Metropolitan"/>
    <n v="3"/>
    <n v="2017"/>
  </r>
  <r>
    <d v="2017-03-10T00:00:00"/>
    <n v="1315000"/>
    <x v="0"/>
    <s v="Jones and Jones"/>
    <x v="1"/>
    <n v="3065"/>
    <n v="2"/>
    <n v="1"/>
    <n v="0"/>
    <n v="141"/>
    <m/>
    <s v="20 Westgarth St"/>
    <s v="Fitzroy"/>
    <s v="Yarra"/>
    <s v="Northern Metropolitan"/>
    <n v="3"/>
    <n v="2017"/>
  </r>
  <r>
    <d v="2017-03-10T00:00:00"/>
    <n v="500000"/>
    <x v="1"/>
    <s v="Cunninghams"/>
    <x v="0"/>
    <n v="3182"/>
    <n v="1"/>
    <n v="1"/>
    <n v="1"/>
    <n v="2335"/>
    <n v="2002"/>
    <s v="1/62 Wellington St"/>
    <s v="St Kilda"/>
    <s v="Port Phillip"/>
    <s v="Southern Metropolitan"/>
    <n v="3"/>
    <n v="2017"/>
  </r>
  <r>
    <d v="2017-03-10T00:00:00"/>
    <n v="582000"/>
    <x v="1"/>
    <s v="Flanders &amp; Fish"/>
    <x v="1"/>
    <n v="3182"/>
    <n v="2"/>
    <n v="1"/>
    <n v="0"/>
    <n v="0"/>
    <n v="1955"/>
    <s v="4/3 Eildon Ct"/>
    <s v="St Kilda"/>
    <s v="Port Phillip"/>
    <s v="Southern Metropolitan"/>
    <n v="3"/>
    <n v="2017"/>
  </r>
  <r>
    <d v="2017-03-10T00:00:00"/>
    <n v="550000"/>
    <x v="0"/>
    <s v="Flanders &amp; Fish"/>
    <x v="0"/>
    <n v="3046"/>
    <n v="4"/>
    <n v="2"/>
    <n v="1"/>
    <n v="683"/>
    <n v="2017"/>
    <s v="2 Roy St"/>
    <s v="Glenroy"/>
    <s v="Moreland"/>
    <s v="Northern Metropolitan"/>
    <n v="3"/>
    <n v="2017"/>
  </r>
  <r>
    <d v="2017-03-10T00:00:00"/>
    <n v="752500"/>
    <x v="0"/>
    <s v="Metro Ladder"/>
    <x v="0"/>
    <n v="3060"/>
    <n v="4"/>
    <n v="1"/>
    <n v="2"/>
    <n v="0"/>
    <n v="1950"/>
    <s v="6 Lock St"/>
    <s v="Fawkner"/>
    <s v="Moreland"/>
    <s v="Northern Metropolitan"/>
    <n v="3"/>
    <n v="2017"/>
  </r>
  <r>
    <d v="2017-03-10T00:00:00"/>
    <n v="782000"/>
    <x v="0"/>
    <s v="Property Barons"/>
    <x v="1"/>
    <n v="3058"/>
    <n v="3"/>
    <n v="1"/>
    <n v="3"/>
    <n v="576"/>
    <m/>
    <s v="23 Goleen St"/>
    <s v="Coburg North"/>
    <s v="Moreland"/>
    <s v="Northern Metropolitan"/>
    <n v="3"/>
    <n v="2017"/>
  </r>
  <r>
    <d v="2017-03-10T00:00:00"/>
    <n v="1000000"/>
    <x v="0"/>
    <s v="Metro Ladder"/>
    <x v="0"/>
    <n v="3041"/>
    <n v="3"/>
    <n v="1"/>
    <n v="2"/>
    <n v="697"/>
    <m/>
    <s v="13 Willonga St"/>
    <s v="Strathmore"/>
    <s v="Moonee Valley"/>
    <s v="Western Metropolitan"/>
    <n v="3"/>
    <n v="2017"/>
  </r>
  <r>
    <d v="2017-03-10T00:00:00"/>
    <n v="695000"/>
    <x v="2"/>
    <s v="Metro Ladder"/>
    <x v="0"/>
    <n v="3012"/>
    <n v="3"/>
    <n v="2"/>
    <n v="1"/>
    <n v="156"/>
    <n v="2012"/>
    <s v="4/27 Baird St"/>
    <s v="Maidstone"/>
    <s v="Maribyrnong"/>
    <s v="Western Metropolitan"/>
    <n v="3"/>
    <n v="2017"/>
  </r>
  <r>
    <d v="2017-03-10T00:00:00"/>
    <n v="380000"/>
    <x v="1"/>
    <s v="Property Barons"/>
    <x v="1"/>
    <n v="3083"/>
    <n v="2"/>
    <n v="1"/>
    <n v="1"/>
    <n v="128"/>
    <n v="1970"/>
    <s v="4/1 Oconnell St"/>
    <s v="Kingsbury"/>
    <s v="Darebin"/>
    <s v="Northern Metropolitan"/>
    <n v="3"/>
    <n v="2017"/>
  </r>
  <r>
    <d v="2017-03-10T00:00:00"/>
    <n v="630000"/>
    <x v="0"/>
    <s v="Metro Ladder"/>
    <x v="0"/>
    <n v="3072"/>
    <n v="5"/>
    <n v="5"/>
    <n v="3"/>
    <n v="199"/>
    <m/>
    <s v="672 Plenty Rd"/>
    <s v="Preston"/>
    <s v="Darebin"/>
    <s v="Northern Metropolitan"/>
    <n v="3"/>
    <n v="2017"/>
  </r>
  <r>
    <d v="2017-03-10T00:00:00"/>
    <n v="650000"/>
    <x v="0"/>
    <s v="Property Barons"/>
    <x v="0"/>
    <n v="3058"/>
    <n v="3"/>
    <n v="1"/>
    <n v="1"/>
    <n v="407"/>
    <n v="1930"/>
    <s v="64 Elizabeth St"/>
    <s v="Coburg North"/>
    <s v="Darebin"/>
    <s v="Northern Metropolitan"/>
    <n v="3"/>
    <n v="2017"/>
  </r>
  <r>
    <d v="2017-03-10T00:00:00"/>
    <n v="1000000"/>
    <x v="0"/>
    <s v="Cunninghams"/>
    <x v="0"/>
    <n v="3083"/>
    <n v="5"/>
    <n v="2"/>
    <n v="2"/>
    <n v="544"/>
    <n v="2000"/>
    <s v="24 Stymie St"/>
    <s v="Kingsbury"/>
    <s v="Darebin"/>
    <s v="Northern Metropolitan"/>
    <n v="3"/>
    <n v="2017"/>
  </r>
  <r>
    <d v="2017-03-10T00:00:00"/>
    <n v="1070000"/>
    <x v="0"/>
    <s v="Cunninghams"/>
    <x v="1"/>
    <n v="3072"/>
    <n v="3"/>
    <n v="1"/>
    <n v="2"/>
    <n v="585"/>
    <m/>
    <s v="1 Tynan St"/>
    <s v="Preston"/>
    <s v="Darebin"/>
    <s v="Northern Metropolitan"/>
    <n v="3"/>
    <n v="2017"/>
  </r>
  <r>
    <d v="2017-03-10T00:00:00"/>
    <n v="2016000"/>
    <x v="0"/>
    <s v="Jones and Jones"/>
    <x v="1"/>
    <n v="3146"/>
    <n v="4"/>
    <n v="2"/>
    <n v="3"/>
    <n v="733"/>
    <m/>
    <s v="8 Morell St"/>
    <s v="Glen Iris"/>
    <s v="Boroondara"/>
    <s v="Southern Metropolitan"/>
    <n v="3"/>
    <n v="2017"/>
  </r>
  <r>
    <d v="2017-03-10T00:00:00"/>
    <n v="1445000"/>
    <x v="0"/>
    <s v="Cunninghams"/>
    <x v="1"/>
    <n v="3187"/>
    <n v="2"/>
    <n v="1"/>
    <n v="1"/>
    <n v="649"/>
    <n v="1940"/>
    <s v="67 Centre Rd"/>
    <s v="Brighton East"/>
    <s v="Bayside"/>
    <s v="Southern Metropolitan"/>
    <n v="3"/>
    <n v="2017"/>
  </r>
  <r>
    <d v="2017-03-10T00:00:00"/>
    <n v="1725000"/>
    <x v="2"/>
    <s v="Jones and Jones"/>
    <x v="0"/>
    <n v="3186"/>
    <n v="3"/>
    <n v="2"/>
    <n v="2"/>
    <n v="411"/>
    <n v="1997"/>
    <s v="1/119 Roslyn St"/>
    <s v="Brighton"/>
    <s v="Bayside"/>
    <s v="Southern Metropolitan"/>
    <n v="3"/>
    <n v="2017"/>
  </r>
  <r>
    <d v="2017-03-11T00:00:00"/>
    <n v="1465000"/>
    <x v="0"/>
    <s v="Cunninghams"/>
    <x v="0"/>
    <n v="3067"/>
    <n v="3"/>
    <n v="2"/>
    <n v="0"/>
    <n v="134"/>
    <n v="1900"/>
    <s v="5 Charles St"/>
    <s v="Abbotsford"/>
    <s v="Yarra"/>
    <s v="Northern Metropolitan"/>
    <n v="3"/>
    <n v="2017"/>
  </r>
  <r>
    <d v="2017-03-11T00:00:00"/>
    <n v="1700000"/>
    <x v="0"/>
    <s v="Cunninghams"/>
    <x v="0"/>
    <n v="3068"/>
    <n v="3"/>
    <n v="2"/>
    <n v="1"/>
    <n v="240"/>
    <m/>
    <s v="83 Best St"/>
    <s v="Fitzroy North"/>
    <s v="Yarra"/>
    <s v="Northern Metropolitan"/>
    <n v="3"/>
    <n v="2017"/>
  </r>
  <r>
    <d v="2017-03-11T00:00:00"/>
    <n v="670000"/>
    <x v="2"/>
    <s v="Maxwells"/>
    <x v="0"/>
    <n v="3013"/>
    <n v="3"/>
    <n v="2"/>
    <n v="2"/>
    <n v="152"/>
    <m/>
    <s v="16A Gordon Pde"/>
    <s v="Yarraville"/>
    <s v="Maribyrnong"/>
    <s v="Western Metropolitan"/>
    <n v="3"/>
    <n v="2017"/>
  </r>
  <r>
    <d v="2017-03-11T00:00:00"/>
    <n v="740000"/>
    <x v="1"/>
    <s v="Maxwells"/>
    <x v="0"/>
    <n v="3165"/>
    <n v="3"/>
    <n v="2"/>
    <n v="1"/>
    <n v="258"/>
    <m/>
    <s v="6/12 Neville St"/>
    <s v="Bentleigh East"/>
    <s v="Glen Eira"/>
    <s v="Southern Metropolitan"/>
    <n v="3"/>
    <n v="2017"/>
  </r>
  <r>
    <d v="2017-03-11T00:00:00"/>
    <n v="510000"/>
    <x v="1"/>
    <s v="Metro Ladder"/>
    <x v="1"/>
    <n v="3078"/>
    <n v="2"/>
    <n v="1"/>
    <n v="1"/>
    <n v="1658"/>
    <n v="1970"/>
    <s v="1/72 Rathmines St"/>
    <s v="Fairfield"/>
    <s v="Darebin"/>
    <s v="Northern Metropolitan"/>
    <n v="3"/>
    <n v="2017"/>
  </r>
  <r>
    <d v="2017-03-11T00:00:00"/>
    <n v="710000"/>
    <x v="0"/>
    <s v="Maxwells"/>
    <x v="1"/>
    <n v="3020"/>
    <n v="2"/>
    <n v="1"/>
    <n v="2"/>
    <n v="619"/>
    <m/>
    <s v="1 Markstone Ct"/>
    <s v="Sunshine"/>
    <s v="Brimbank"/>
    <s v="Western Metropolitan"/>
    <n v="3"/>
    <n v="2017"/>
  </r>
  <r>
    <d v="2017-03-11T00:00:00"/>
    <n v="840000"/>
    <x v="1"/>
    <s v="Jones and Jones"/>
    <x v="1"/>
    <n v="3123"/>
    <n v="2"/>
    <n v="1"/>
    <n v="1"/>
    <n v="150"/>
    <n v="1969"/>
    <s v="2/2 Clifton Rd"/>
    <s v="Hawthorn East"/>
    <s v="Boroondara"/>
    <s v="Southern Metropolitan"/>
    <n v="3"/>
    <n v="2017"/>
  </r>
  <r>
    <d v="2017-03-11T00:00:00"/>
    <n v="994000"/>
    <x v="0"/>
    <s v="Jones and Jones"/>
    <x v="1"/>
    <n v="3187"/>
    <n v="2"/>
    <n v="2"/>
    <n v="2"/>
    <n v="539"/>
    <m/>
    <s v="313 Nepean Hwy"/>
    <s v="Brighton East"/>
    <s v="Bayside"/>
    <s v="Southern Metropolitan"/>
    <n v="3"/>
    <n v="2017"/>
  </r>
  <r>
    <d v="2017-03-12T00:00:00"/>
    <n v="2050000"/>
    <x v="0"/>
    <s v="Cunninghams"/>
    <x v="1"/>
    <n v="3143"/>
    <n v="3"/>
    <n v="2"/>
    <n v="1"/>
    <n v="205"/>
    <n v="1910"/>
    <s v="12 Willis St"/>
    <s v="Armadale"/>
    <s v="Stonnington"/>
    <s v="Southern Metropolitan"/>
    <n v="3"/>
    <n v="2017"/>
  </r>
  <r>
    <d v="2017-03-12T00:00:00"/>
    <n v="1136000"/>
    <x v="0"/>
    <s v="Cunninghams"/>
    <x v="1"/>
    <n v="3058"/>
    <n v="4"/>
    <n v="3"/>
    <n v="1"/>
    <n v="420"/>
    <n v="1920"/>
    <s v="19 Audley St"/>
    <s v="Coburg"/>
    <s v="Moreland"/>
    <s v="Northern Metropolitan"/>
    <n v="3"/>
    <n v="2017"/>
  </r>
  <r>
    <d v="2017-03-12T00:00:00"/>
    <n v="490000"/>
    <x v="1"/>
    <s v="Jones and Jones"/>
    <x v="0"/>
    <n v="3032"/>
    <n v="2"/>
    <n v="1"/>
    <n v="1"/>
    <n v="423"/>
    <n v="1970"/>
    <s v="2/21 Harold St"/>
    <s v="Ascot Vale"/>
    <s v="Moonee Valley"/>
    <s v="Western Metropolitan"/>
    <n v="3"/>
    <n v="2017"/>
  </r>
  <r>
    <d v="2017-03-12T00:00:00"/>
    <n v="551000"/>
    <x v="0"/>
    <s v="SJ"/>
    <x v="1"/>
    <n v="3047"/>
    <n v="3"/>
    <n v="1"/>
    <n v="0"/>
    <n v="610"/>
    <n v="1955"/>
    <s v="39 Emu Pde"/>
    <s v="Jacana"/>
    <s v="Hume"/>
    <s v="Northern Metropolitan"/>
    <n v="3"/>
    <n v="2017"/>
  </r>
  <r>
    <d v="2017-03-12T00:00:00"/>
    <n v="2000000"/>
    <x v="0"/>
    <s v="Zimmerman"/>
    <x v="0"/>
    <n v="3018"/>
    <n v="5"/>
    <n v="3"/>
    <n v="4"/>
    <n v="697"/>
    <n v="2005"/>
    <s v="10 Wattle Gr"/>
    <s v="Seaholme"/>
    <s v="Hobsons Bay"/>
    <s v="Western Metropolitan"/>
    <n v="3"/>
    <n v="2017"/>
  </r>
  <r>
    <d v="2017-03-12T00:00:00"/>
    <n v="650000"/>
    <x v="0"/>
    <s v="Jones and Jones"/>
    <x v="0"/>
    <n v="3020"/>
    <n v="3"/>
    <n v="1"/>
    <n v="3"/>
    <n v="612"/>
    <n v="1970"/>
    <s v="60 Bardsley St"/>
    <s v="Sunshine West"/>
    <s v="Brimbank"/>
    <s v="Western Metropolitan"/>
    <n v="3"/>
    <n v="2017"/>
  </r>
  <r>
    <d v="2017-03-12T00:00:00"/>
    <n v="2425000"/>
    <x v="0"/>
    <s v="Jones and Jones"/>
    <x v="0"/>
    <n v="3101"/>
    <n v="5"/>
    <n v="2"/>
    <n v="2"/>
    <n v="534"/>
    <n v="1890"/>
    <s v="68 Mary St"/>
    <s v="Kew"/>
    <s v="Boroondara"/>
    <s v="Southern Metropolitan"/>
    <n v="3"/>
    <n v="2017"/>
  </r>
  <r>
    <d v="2017-03-12T00:00:00"/>
    <n v="510000"/>
    <x v="0"/>
    <s v="Property Barons"/>
    <x v="0"/>
    <n v="3081"/>
    <n v="2"/>
    <n v="1"/>
    <n v="2"/>
    <n v="244"/>
    <m/>
    <s v="92A Southern Rd"/>
    <s v="Heidelberg Heights"/>
    <s v="Banyule"/>
    <s v="Eastern Metropolitan"/>
    <n v="3"/>
    <n v="2017"/>
  </r>
  <r>
    <d v="2017-03-13T00:00:00"/>
    <n v="2160000"/>
    <x v="0"/>
    <s v="Jones and Jones"/>
    <x v="0"/>
    <n v="3127"/>
    <n v="4"/>
    <n v="3"/>
    <n v="4"/>
    <n v="1064"/>
    <n v="1969"/>
    <s v="20 Scottsdale St"/>
    <s v="Surrey Hills"/>
    <s v="Whitehorse"/>
    <s v="Southern Metropolitan"/>
    <n v="3"/>
    <n v="2017"/>
  </r>
  <r>
    <d v="2017-03-13T00:00:00"/>
    <n v="517500"/>
    <x v="1"/>
    <s v="Metro Ladder"/>
    <x v="1"/>
    <n v="3142"/>
    <n v="2"/>
    <n v="1"/>
    <n v="1"/>
    <n v="0"/>
    <m/>
    <s v="34/530 Toorak Rd"/>
    <s v="Toorak"/>
    <s v="Stonnington"/>
    <s v="Southern Metropolitan"/>
    <n v="3"/>
    <n v="2017"/>
  </r>
  <r>
    <d v="2017-03-13T00:00:00"/>
    <n v="650000"/>
    <x v="0"/>
    <s v="Metro Ladder"/>
    <x v="0"/>
    <n v="3060"/>
    <n v="3"/>
    <n v="1"/>
    <n v="3"/>
    <n v="602"/>
    <n v="1950"/>
    <s v="3 Syndal St"/>
    <s v="Fawkner"/>
    <s v="Moreland"/>
    <s v="Northern Metropolitan"/>
    <n v="3"/>
    <n v="2017"/>
  </r>
  <r>
    <d v="2017-03-13T00:00:00"/>
    <n v="1000000"/>
    <x v="0"/>
    <s v="Jones and Jones"/>
    <x v="0"/>
    <n v="3013"/>
    <n v="2"/>
    <n v="1"/>
    <n v="1"/>
    <n v="220"/>
    <n v="1910"/>
    <s v="5 Hood St"/>
    <s v="Yarraville"/>
    <s v="Maribyrnong"/>
    <s v="Western Metropolitan"/>
    <n v="3"/>
    <n v="2017"/>
  </r>
  <r>
    <d v="2017-03-13T00:00:00"/>
    <n v="1100000"/>
    <x v="2"/>
    <s v="Metro Ladder"/>
    <x v="0"/>
    <n v="3163"/>
    <n v="4"/>
    <n v="3"/>
    <n v="2"/>
    <n v="286"/>
    <n v="1990"/>
    <s v="1/22 Gerald St"/>
    <s v="Murrumbeena"/>
    <s v="Glen Eira"/>
    <s v="Southern Metropolitan"/>
    <n v="3"/>
    <n v="2017"/>
  </r>
  <r>
    <d v="2017-03-13T00:00:00"/>
    <n v="1433500"/>
    <x v="0"/>
    <s v="Maxwells"/>
    <x v="1"/>
    <n v="3165"/>
    <n v="4"/>
    <n v="1"/>
    <n v="1"/>
    <n v="725"/>
    <n v="1950"/>
    <s v="4 Mawby Rd"/>
    <s v="Bentleigh East"/>
    <s v="Glen Eira"/>
    <s v="Southern Metropolitan"/>
    <n v="3"/>
    <n v="2017"/>
  </r>
  <r>
    <d v="2017-03-13T00:00:00"/>
    <n v="690000"/>
    <x v="0"/>
    <s v="Flanders &amp; Fish"/>
    <x v="1"/>
    <n v="3020"/>
    <n v="3"/>
    <n v="1"/>
    <n v="0"/>
    <n v="540"/>
    <n v="1967"/>
    <s v="50 Killara St"/>
    <s v="Sunshine West"/>
    <s v="Brimbank"/>
    <s v="Western Metropolitan"/>
    <n v="3"/>
    <n v="2017"/>
  </r>
  <r>
    <d v="2017-03-13T00:00:00"/>
    <n v="843000"/>
    <x v="0"/>
    <s v="Property Barons"/>
    <x v="1"/>
    <n v="3042"/>
    <n v="4"/>
    <n v="2"/>
    <n v="1"/>
    <n v="697"/>
    <m/>
    <s v="60 Erebus St"/>
    <s v="Keilor Park"/>
    <s v="Brimbank"/>
    <s v="Western Metropolitan"/>
    <n v="3"/>
    <n v="2017"/>
  </r>
  <r>
    <d v="2017-03-13T00:00:00"/>
    <n v="1465000"/>
    <x v="0"/>
    <s v="Cunninghams"/>
    <x v="1"/>
    <n v="3188"/>
    <n v="2"/>
    <n v="1"/>
    <n v="2"/>
    <n v="581"/>
    <m/>
    <s v="3 Smith St"/>
    <s v="Hampton"/>
    <s v="Bayside"/>
    <s v="Southern Metropolitan"/>
    <n v="3"/>
    <n v="2017"/>
  </r>
  <r>
    <d v="2017-03-14T00:00:00"/>
    <n v="479000"/>
    <x v="1"/>
    <s v="Cunninghams"/>
    <x v="1"/>
    <n v="3121"/>
    <n v="2"/>
    <n v="1"/>
    <n v="1"/>
    <n v="534"/>
    <n v="1970"/>
    <s v="3/24 Davison St"/>
    <s v="Richmond"/>
    <s v="Yarra"/>
    <s v="Northern Metropolitan"/>
    <n v="3"/>
    <n v="2017"/>
  </r>
  <r>
    <d v="2017-03-14T00:00:00"/>
    <n v="1710000"/>
    <x v="0"/>
    <s v="Property Barons"/>
    <x v="1"/>
    <n v="3146"/>
    <n v="3"/>
    <n v="1"/>
    <n v="3"/>
    <n v="557"/>
    <m/>
    <s v="33A Scott Gr"/>
    <s v="Glen Iris"/>
    <s v="Stonnington"/>
    <s v="Southern Metropolitan"/>
    <n v="3"/>
    <n v="2017"/>
  </r>
  <r>
    <d v="2017-03-14T00:00:00"/>
    <n v="390000"/>
    <x v="1"/>
    <s v="Metro Ladder"/>
    <x v="0"/>
    <n v="3184"/>
    <n v="1"/>
    <n v="1"/>
    <n v="1"/>
    <n v="644"/>
    <n v="1960"/>
    <s v="3/211 Brighton Rd"/>
    <s v="Elwood"/>
    <s v="Port Phillip"/>
    <s v="Southern Metropolitan"/>
    <n v="3"/>
    <n v="2017"/>
  </r>
  <r>
    <d v="2017-03-14T00:00:00"/>
    <n v="495000"/>
    <x v="1"/>
    <s v="Jones and Jones"/>
    <x v="0"/>
    <n v="3182"/>
    <n v="2"/>
    <n v="1"/>
    <n v="1"/>
    <n v="0"/>
    <n v="1970"/>
    <s v="10/81 Alma Rd"/>
    <s v="St Kilda"/>
    <s v="Port Phillip"/>
    <s v="Southern Metropolitan"/>
    <n v="3"/>
    <n v="2017"/>
  </r>
  <r>
    <d v="2017-03-14T00:00:00"/>
    <n v="405000"/>
    <x v="1"/>
    <s v="Jones and Jones"/>
    <x v="0"/>
    <n v="3163"/>
    <n v="2"/>
    <n v="1"/>
    <n v="1"/>
    <n v="967"/>
    <n v="1970"/>
    <s v="1/15 Rosstown Rd"/>
    <s v="Carnegie"/>
    <s v="Glen Eira"/>
    <s v="Southern Metropolitan"/>
    <n v="3"/>
    <n v="2017"/>
  </r>
  <r>
    <d v="2017-03-14T00:00:00"/>
    <n v="1350500"/>
    <x v="0"/>
    <s v="Flanders &amp; Fish"/>
    <x v="1"/>
    <n v="3020"/>
    <n v="4"/>
    <n v="1"/>
    <n v="0"/>
    <n v="726"/>
    <n v="1940"/>
    <s v="24 Martin St"/>
    <s v="Sunshine"/>
    <s v="Brimbank"/>
    <s v="Western Metropolitan"/>
    <n v="3"/>
    <n v="2017"/>
  </r>
  <r>
    <d v="2017-03-14T00:00:00"/>
    <n v="820000"/>
    <x v="1"/>
    <s v="Jones and Jones"/>
    <x v="1"/>
    <n v="3124"/>
    <n v="2"/>
    <n v="1"/>
    <n v="1"/>
    <n v="166"/>
    <n v="1969"/>
    <s v="2/23 Hazel St"/>
    <s v="Camberwell"/>
    <s v="Boroondara"/>
    <s v="Southern Metropolitan"/>
    <n v="3"/>
    <n v="2017"/>
  </r>
  <r>
    <d v="2017-03-14T00:00:00"/>
    <n v="3550000"/>
    <x v="0"/>
    <s v="Zimmerman"/>
    <x v="0"/>
    <n v="3126"/>
    <n v="5"/>
    <n v="4"/>
    <n v="4"/>
    <n v="684"/>
    <n v="2013"/>
    <s v="77 Highfield Rd"/>
    <s v="Canterbury"/>
    <s v="Boroondara"/>
    <s v="Southern Metropolitan"/>
    <n v="3"/>
    <n v="2017"/>
  </r>
  <r>
    <d v="2017-03-14T00:00:00"/>
    <n v="2450000"/>
    <x v="0"/>
    <s v="Melbourne Homes"/>
    <x v="1"/>
    <n v="3186"/>
    <n v="3"/>
    <n v="3"/>
    <n v="2"/>
    <n v="482"/>
    <m/>
    <s v="1A Baker St"/>
    <s v="Brighton"/>
    <s v="Bayside"/>
    <s v="Southern Metropolitan"/>
    <n v="3"/>
    <n v="2017"/>
  </r>
  <r>
    <d v="2017-03-14T00:00:00"/>
    <n v="2600000"/>
    <x v="0"/>
    <s v="Maxwells"/>
    <x v="0"/>
    <n v="3188"/>
    <n v="5"/>
    <n v="4"/>
    <n v="2"/>
    <n v="1000"/>
    <n v="1950"/>
    <s v="16 Smith St"/>
    <s v="Hampton"/>
    <s v="Bayside"/>
    <s v="Southern Metropolitan"/>
    <n v="3"/>
    <n v="2017"/>
  </r>
  <r>
    <d v="2017-03-14T00:00:00"/>
    <n v="920250"/>
    <x v="0"/>
    <s v="Cunninghams"/>
    <x v="1"/>
    <n v="3084"/>
    <n v="4"/>
    <n v="2"/>
    <n v="2"/>
    <n v="558"/>
    <m/>
    <s v="85 Martins La"/>
    <s v="Viewbank"/>
    <s v="Banyule"/>
    <s v="Eastern Metropolitan"/>
    <n v="3"/>
    <n v="2017"/>
  </r>
  <r>
    <d v="2017-03-15T00:00:00"/>
    <n v="3900000"/>
    <x v="0"/>
    <s v="Jones and Jones"/>
    <x v="0"/>
    <n v="3127"/>
    <n v="4"/>
    <n v="2"/>
    <n v="6"/>
    <n v="2187"/>
    <n v="1903"/>
    <s v="72 Churchill St"/>
    <s v="Mont Albert"/>
    <s v="Whitehorse"/>
    <s v="Eastern Metropolitan"/>
    <n v="3"/>
    <n v="2017"/>
  </r>
  <r>
    <d v="2017-03-15T00:00:00"/>
    <n v="525500"/>
    <x v="1"/>
    <s v="Jones and Jones"/>
    <x v="0"/>
    <n v="3184"/>
    <n v="2"/>
    <n v="1"/>
    <n v="1"/>
    <n v="0"/>
    <m/>
    <s v="5/282 Barkly St"/>
    <s v="Elwood"/>
    <s v="Port Phillip"/>
    <s v="Southern Metropolitan"/>
    <n v="3"/>
    <n v="2017"/>
  </r>
  <r>
    <d v="2017-03-15T00:00:00"/>
    <n v="2000000"/>
    <x v="0"/>
    <s v="Melbourne Homes"/>
    <x v="0"/>
    <n v="3182"/>
    <n v="5"/>
    <n v="2"/>
    <n v="2"/>
    <n v="436"/>
    <n v="1910"/>
    <s v="71 Barkly St"/>
    <s v="St Kilda"/>
    <s v="Port Phillip"/>
    <s v="Southern Metropolitan"/>
    <n v="3"/>
    <n v="2017"/>
  </r>
  <r>
    <d v="2017-03-15T00:00:00"/>
    <n v="822000"/>
    <x v="0"/>
    <s v="Flanders &amp; Fish"/>
    <x v="1"/>
    <n v="3046"/>
    <n v="3"/>
    <n v="1"/>
    <n v="4"/>
    <n v="700"/>
    <n v="1950"/>
    <s v="42 Sadie St"/>
    <s v="Glenroy"/>
    <s v="Moreland"/>
    <s v="Northern Metropolitan"/>
    <n v="3"/>
    <n v="2017"/>
  </r>
  <r>
    <d v="2017-03-15T00:00:00"/>
    <n v="1440000"/>
    <x v="0"/>
    <s v="Cunninghams"/>
    <x v="1"/>
    <n v="3032"/>
    <n v="3"/>
    <n v="1"/>
    <n v="1"/>
    <n v="487"/>
    <n v="1900"/>
    <s v="78 The Parade"/>
    <s v="Ascot Vale"/>
    <s v="Moonee Valley"/>
    <s v="Western Metropolitan"/>
    <n v="3"/>
    <n v="2017"/>
  </r>
  <r>
    <d v="2017-03-15T00:00:00"/>
    <n v="1230000"/>
    <x v="0"/>
    <s v="Metro Ladder"/>
    <x v="1"/>
    <n v="3204"/>
    <n v="3"/>
    <n v="1"/>
    <n v="2"/>
    <n v="676"/>
    <m/>
    <s v="7 Whitmuir Rd"/>
    <s v="Bentleigh"/>
    <s v="Glen Eira"/>
    <s v="Southern Metropolitan"/>
    <n v="3"/>
    <n v="2017"/>
  </r>
  <r>
    <d v="2017-03-15T00:00:00"/>
    <n v="605000"/>
    <x v="1"/>
    <s v="Jones and Jones"/>
    <x v="1"/>
    <n v="3122"/>
    <n v="2"/>
    <n v="1"/>
    <n v="1"/>
    <n v="0"/>
    <m/>
    <s v="11/179 Power St"/>
    <s v="Hawthorn"/>
    <s v="Boroondara"/>
    <s v="Southern Metropolitan"/>
    <n v="3"/>
    <n v="2017"/>
  </r>
  <r>
    <d v="2017-03-15T00:00:00"/>
    <n v="1520000"/>
    <x v="0"/>
    <s v="Jones and Jones"/>
    <x v="1"/>
    <n v="3104"/>
    <n v="3"/>
    <n v="1"/>
    <n v="2"/>
    <n v="622"/>
    <m/>
    <s v="66 Almond St"/>
    <s v="Balwyn North"/>
    <s v="Boroondara"/>
    <s v="Southern Metropolitan"/>
    <n v="3"/>
    <n v="2017"/>
  </r>
  <r>
    <d v="2017-03-16T00:00:00"/>
    <n v="440000"/>
    <x v="1"/>
    <s v="Melbourne Homes"/>
    <x v="0"/>
    <n v="3066"/>
    <n v="1"/>
    <n v="1"/>
    <n v="1"/>
    <n v="2773"/>
    <n v="2010"/>
    <s v="306/40 Stanley St"/>
    <s v="Collingwood"/>
    <s v="Yarra"/>
    <s v="Northern Metropolitan"/>
    <n v="3"/>
    <n v="2017"/>
  </r>
  <r>
    <d v="2017-03-16T00:00:00"/>
    <n v="1540000"/>
    <x v="0"/>
    <s v="Cunninghams"/>
    <x v="1"/>
    <n v="3054"/>
    <n v="3"/>
    <n v="1"/>
    <n v="0"/>
    <n v="169"/>
    <m/>
    <s v="593 Canning St"/>
    <s v="Carlton North"/>
    <s v="Yarra"/>
    <s v="Northern Metropolitan"/>
    <n v="3"/>
    <n v="2017"/>
  </r>
  <r>
    <d v="2017-03-16T00:00:00"/>
    <n v="865000"/>
    <x v="2"/>
    <s v="Property Barons"/>
    <x v="1"/>
    <n v="3127"/>
    <n v="3"/>
    <n v="1"/>
    <n v="1"/>
    <n v="217"/>
    <n v="1970"/>
    <s v="3/5 Florence Rd"/>
    <s v="Surrey Hills"/>
    <s v="Whitehorse"/>
    <s v="Southern Metropolitan"/>
    <n v="3"/>
    <n v="2017"/>
  </r>
  <r>
    <d v="2017-03-16T00:00:00"/>
    <n v="447000"/>
    <x v="1"/>
    <s v="Melbourne Homes"/>
    <x v="1"/>
    <n v="3145"/>
    <n v="2"/>
    <n v="1"/>
    <n v="1"/>
    <n v="0"/>
    <n v="1990"/>
    <s v="3/919 Dandenong Rd"/>
    <s v="Malvern East"/>
    <s v="Stonnington"/>
    <s v="Southern Metropolitan"/>
    <n v="3"/>
    <n v="2017"/>
  </r>
  <r>
    <d v="2017-03-16T00:00:00"/>
    <n v="2250000"/>
    <x v="0"/>
    <s v="Cunninghams"/>
    <x v="1"/>
    <n v="3145"/>
    <n v="4"/>
    <n v="1"/>
    <n v="2"/>
    <n v="720"/>
    <m/>
    <s v="17 The Grange"/>
    <s v="Malvern East"/>
    <s v="Stonnington"/>
    <s v="Southern Metropolitan"/>
    <n v="3"/>
    <n v="2017"/>
  </r>
  <r>
    <d v="2017-03-16T00:00:00"/>
    <n v="782000"/>
    <x v="0"/>
    <s v="Metro Ladder"/>
    <x v="1"/>
    <n v="3060"/>
    <n v="3"/>
    <n v="1"/>
    <n v="2"/>
    <n v="628"/>
    <m/>
    <s v="89 Marlborough St"/>
    <s v="Fawkner"/>
    <s v="Moreland"/>
    <s v="Northern Metropolitan"/>
    <n v="3"/>
    <n v="2017"/>
  </r>
  <r>
    <d v="2017-03-16T00:00:00"/>
    <n v="440000"/>
    <x v="1"/>
    <s v="Cunninghams"/>
    <x v="1"/>
    <n v="3034"/>
    <n v="2"/>
    <n v="1"/>
    <n v="1"/>
    <n v="263"/>
    <n v="1999"/>
    <s v="2/10 Military Rd"/>
    <s v="Avondale Heights"/>
    <s v="Moonee Valley"/>
    <s v="Western Metropolitan"/>
    <n v="3"/>
    <n v="2017"/>
  </r>
  <r>
    <d v="2017-03-16T00:00:00"/>
    <n v="445000"/>
    <x v="1"/>
    <s v="Jones and Jones"/>
    <x v="1"/>
    <n v="3031"/>
    <n v="1"/>
    <n v="1"/>
    <n v="0"/>
    <n v="0"/>
    <n v="1997"/>
    <s v="13/26 Barnett St"/>
    <s v="Kensington"/>
    <s v="Moonee Valley"/>
    <s v="Northern Metropolitan"/>
    <n v="3"/>
    <n v="2017"/>
  </r>
  <r>
    <d v="2017-03-16T00:00:00"/>
    <n v="965000"/>
    <x v="2"/>
    <s v="Metro Ladder"/>
    <x v="1"/>
    <n v="3016"/>
    <n v="3"/>
    <n v="2"/>
    <n v="1"/>
    <n v="151"/>
    <m/>
    <s v="5 Ellery La"/>
    <s v="Williamstown"/>
    <s v="Hobsons Bay"/>
    <s v="Western Metropolitan"/>
    <n v="3"/>
    <n v="2017"/>
  </r>
  <r>
    <d v="2017-03-16T00:00:00"/>
    <n v="1150000"/>
    <x v="0"/>
    <s v="Jones and Jones"/>
    <x v="0"/>
    <n v="3204"/>
    <n v="4"/>
    <n v="2"/>
    <n v="2"/>
    <n v="384"/>
    <m/>
    <s v="20 Wright St"/>
    <s v="Bentleigh"/>
    <s v="Glen Eira"/>
    <s v="Southern Metropolitan"/>
    <n v="3"/>
    <n v="2017"/>
  </r>
  <r>
    <d v="2017-03-16T00:00:00"/>
    <n v="515000"/>
    <x v="1"/>
    <s v="Cunninghams"/>
    <x v="1"/>
    <n v="3072"/>
    <n v="2"/>
    <n v="1"/>
    <n v="1"/>
    <n v="187"/>
    <n v="2005"/>
    <s v="1c Oak St"/>
    <s v="Preston"/>
    <s v="Darebin"/>
    <s v="Northern Metropolitan"/>
    <n v="3"/>
    <n v="2017"/>
  </r>
  <r>
    <d v="2017-03-16T00:00:00"/>
    <n v="1715000"/>
    <x v="0"/>
    <s v="Jones and Jones"/>
    <x v="1"/>
    <n v="3188"/>
    <n v="3"/>
    <n v="1"/>
    <n v="2"/>
    <n v="765"/>
    <m/>
    <s v="35 Teddington Rd"/>
    <s v="Hampton"/>
    <s v="Bayside"/>
    <s v="Southern Metropolitan"/>
    <n v="3"/>
    <n v="2017"/>
  </r>
  <r>
    <d v="2017-03-16T00:00:00"/>
    <n v="1220000"/>
    <x v="0"/>
    <s v="Cunninghams"/>
    <x v="1"/>
    <n v="3079"/>
    <n v="3"/>
    <n v="1"/>
    <n v="1"/>
    <n v="687"/>
    <n v="1975"/>
    <s v="30 Oriel Rd"/>
    <s v="Ivanhoe"/>
    <s v="Banyule"/>
    <s v="Eastern Metropolitan"/>
    <n v="3"/>
    <n v="2017"/>
  </r>
  <r>
    <d v="2017-03-17T00:00:00"/>
    <n v="856000"/>
    <x v="0"/>
    <s v="Cunninghams"/>
    <x v="1"/>
    <n v="3068"/>
    <n v="2"/>
    <n v="1"/>
    <n v="0"/>
    <n v="170"/>
    <m/>
    <s v="104 Noone St"/>
    <s v="Clifton Hill"/>
    <s v="Yarra"/>
    <s v="Northern Metropolitan"/>
    <n v="3"/>
    <n v="2017"/>
  </r>
  <r>
    <d v="2017-03-17T00:00:00"/>
    <n v="820000"/>
    <x v="2"/>
    <s v="Jones and Jones"/>
    <x v="0"/>
    <n v="3056"/>
    <n v="3"/>
    <n v="2"/>
    <n v="2"/>
    <n v="4668"/>
    <n v="2011"/>
    <s v="32 Lobb St"/>
    <s v="Brunswick"/>
    <s v="Moreland"/>
    <s v="Northern Metropolitan"/>
    <n v="3"/>
    <n v="2017"/>
  </r>
  <r>
    <d v="2017-03-17T00:00:00"/>
    <n v="940000"/>
    <x v="2"/>
    <s v="Cunninghams"/>
    <x v="1"/>
    <n v="3057"/>
    <n v="3"/>
    <n v="1"/>
    <n v="2"/>
    <n v="213"/>
    <n v="1995"/>
    <s v="6 Kingfisher Gdns"/>
    <s v="Brunswick East"/>
    <s v="Moreland"/>
    <s v="Northern Metropolitan"/>
    <n v="3"/>
    <n v="2017"/>
  </r>
  <r>
    <d v="2017-03-17T00:00:00"/>
    <n v="960000"/>
    <x v="0"/>
    <s v="Metro Ladder"/>
    <x v="1"/>
    <n v="3044"/>
    <n v="3"/>
    <n v="1"/>
    <n v="2"/>
    <n v="641"/>
    <n v="1950"/>
    <s v="12 Coane St"/>
    <s v="Pascoe Vale"/>
    <s v="Moreland"/>
    <s v="Northern Metropolitan"/>
    <n v="3"/>
    <n v="2017"/>
  </r>
  <r>
    <d v="2017-03-17T00:00:00"/>
    <n v="1461000"/>
    <x v="0"/>
    <s v="Jones and Jones"/>
    <x v="1"/>
    <n v="3058"/>
    <n v="4"/>
    <n v="2"/>
    <n v="2"/>
    <n v="571"/>
    <m/>
    <s v="185 The Avenue"/>
    <s v="Coburg"/>
    <s v="Moreland"/>
    <s v="Northern Metropolitan"/>
    <n v="3"/>
    <n v="2017"/>
  </r>
  <r>
    <d v="2017-03-17T00:00:00"/>
    <n v="950000"/>
    <x v="0"/>
    <s v="Flanders &amp; Fish"/>
    <x v="0"/>
    <n v="3011"/>
    <n v="2"/>
    <n v="1"/>
    <n v="2"/>
    <n v="657"/>
    <n v="1940"/>
    <s v="211A Ballarat Rd"/>
    <s v="Footscray"/>
    <s v="Maribyrnong"/>
    <s v="Western Metropolitan"/>
    <n v="3"/>
    <n v="2017"/>
  </r>
  <r>
    <d v="2017-03-17T00:00:00"/>
    <n v="1161000"/>
    <x v="0"/>
    <s v="Melbourne Homes"/>
    <x v="1"/>
    <n v="3015"/>
    <n v="4"/>
    <n v="2"/>
    <n v="5"/>
    <n v="742"/>
    <n v="2000"/>
    <s v="6 Abbott St"/>
    <s v="Spotswood"/>
    <s v="Hobsons Bay"/>
    <s v="Western Metropolitan"/>
    <n v="3"/>
    <n v="2017"/>
  </r>
  <r>
    <d v="2017-03-17T00:00:00"/>
    <n v="1265000"/>
    <x v="0"/>
    <s v="Zimmerman"/>
    <x v="1"/>
    <n v="3072"/>
    <n v="3"/>
    <n v="2"/>
    <n v="1"/>
    <n v="465"/>
    <m/>
    <s v="5 Kendall St"/>
    <s v="Preston"/>
    <s v="Darebin"/>
    <s v="Northern Metropolitan"/>
    <n v="3"/>
    <n v="2017"/>
  </r>
  <r>
    <d v="2017-03-17T00:00:00"/>
    <n v="680000"/>
    <x v="0"/>
    <s v="Property Barons"/>
    <x v="0"/>
    <n v="3020"/>
    <n v="3"/>
    <n v="1"/>
    <n v="2"/>
    <n v="553"/>
    <m/>
    <s v="86 Northumberland Rd"/>
    <s v="Sunshine North"/>
    <s v="Brimbank"/>
    <s v="Western Metropolitan"/>
    <n v="3"/>
    <n v="2017"/>
  </r>
  <r>
    <d v="2017-03-17T00:00:00"/>
    <n v="610000"/>
    <x v="1"/>
    <s v="Cunninghams"/>
    <x v="0"/>
    <n v="3101"/>
    <n v="2"/>
    <n v="1"/>
    <n v="1"/>
    <n v="745"/>
    <n v="1968"/>
    <s v="2/27 Pakington St"/>
    <s v="Kew"/>
    <s v="Boroondara"/>
    <s v="Southern Metropolitan"/>
    <n v="3"/>
    <n v="2017"/>
  </r>
  <r>
    <d v="2017-03-18T00:00:00"/>
    <n v="2000000"/>
    <x v="0"/>
    <s v="Jones and Jones"/>
    <x v="0"/>
    <n v="3121"/>
    <n v="3"/>
    <n v="2"/>
    <n v="0"/>
    <n v="194"/>
    <m/>
    <s v="48 Docker St"/>
    <s v="Richmond"/>
    <s v="Yarra"/>
    <s v="Northern Metropolitan"/>
    <n v="3"/>
    <n v="2017"/>
  </r>
  <r>
    <d v="2017-03-18T00:00:00"/>
    <n v="500000"/>
    <x v="1"/>
    <s v="Property Barons"/>
    <x v="0"/>
    <n v="3042"/>
    <n v="2"/>
    <n v="1"/>
    <n v="1"/>
    <n v="168"/>
    <n v="2011"/>
    <s v="2/49 McIntosh St"/>
    <s v="Airport West"/>
    <s v="Moonee Valley"/>
    <s v="Western Metropolitan"/>
    <n v="3"/>
    <n v="2017"/>
  </r>
  <r>
    <d v="2017-03-18T00:00:00"/>
    <n v="801500"/>
    <x v="0"/>
    <s v="Property Barons"/>
    <x v="1"/>
    <n v="3040"/>
    <n v="3"/>
    <n v="1"/>
    <n v="1"/>
    <n v="175"/>
    <m/>
    <s v="2/161 Ogilvie St"/>
    <s v="Essendon"/>
    <s v="Moonee Valley"/>
    <s v="Western Metropolitan"/>
    <n v="3"/>
    <n v="2017"/>
  </r>
  <r>
    <d v="2017-03-18T00:00:00"/>
    <n v="1635000"/>
    <x v="0"/>
    <s v="Sanders"/>
    <x v="1"/>
    <n v="3041"/>
    <n v="4"/>
    <n v="2"/>
    <n v="3"/>
    <n v="0"/>
    <n v="1995"/>
    <s v="69 Lloyd St"/>
    <s v="Strathmore"/>
    <s v="Moonee Valley"/>
    <s v="Western Metropolitan"/>
    <n v="3"/>
    <n v="2017"/>
  </r>
  <r>
    <d v="2017-03-18T00:00:00"/>
    <n v="710000"/>
    <x v="0"/>
    <s v="Jones and Jones"/>
    <x v="1"/>
    <n v="3013"/>
    <n v="2"/>
    <n v="1"/>
    <n v="0"/>
    <n v="164"/>
    <m/>
    <s v="13 Pearce St"/>
    <s v="Yarraville"/>
    <s v="Maribyrnong"/>
    <s v="Western Metropolitan"/>
    <n v="3"/>
    <n v="2017"/>
  </r>
  <r>
    <d v="2017-03-18T00:00:00"/>
    <n v="740000"/>
    <x v="0"/>
    <s v="Maxwells"/>
    <x v="0"/>
    <n v="3011"/>
    <n v="3"/>
    <n v="1"/>
    <n v="1"/>
    <n v="211"/>
    <n v="1910"/>
    <s v="65 Hyde St"/>
    <s v="Footscray"/>
    <s v="Maribyrnong"/>
    <s v="Western Metropolitan"/>
    <n v="3"/>
    <n v="2017"/>
  </r>
  <r>
    <d v="2017-03-18T00:00:00"/>
    <n v="910000"/>
    <x v="0"/>
    <s v="Sanders"/>
    <x v="1"/>
    <n v="3015"/>
    <n v="2"/>
    <n v="1"/>
    <n v="1"/>
    <n v="264"/>
    <m/>
    <s v="34 Franklin St"/>
    <s v="Newport"/>
    <s v="Hobsons Bay"/>
    <s v="Western Metropolitan"/>
    <n v="3"/>
    <n v="2017"/>
  </r>
  <r>
    <d v="2017-03-18T00:00:00"/>
    <n v="1900000"/>
    <x v="0"/>
    <s v="Jones and Jones"/>
    <x v="0"/>
    <n v="3016"/>
    <n v="4"/>
    <n v="3"/>
    <n v="2"/>
    <n v="321"/>
    <m/>
    <s v="73 Victoria St"/>
    <s v="Williamstown"/>
    <s v="Hobsons Bay"/>
    <s v="Western Metropolitan"/>
    <n v="3"/>
    <n v="2017"/>
  </r>
  <r>
    <d v="2017-03-18T00:00:00"/>
    <n v="810000"/>
    <x v="0"/>
    <s v="Property Barons"/>
    <x v="1"/>
    <n v="3073"/>
    <n v="3"/>
    <n v="2"/>
    <n v="3"/>
    <n v="486"/>
    <m/>
    <s v="33 Edwardes St"/>
    <s v="Reservoir"/>
    <s v="Darebin"/>
    <s v="Northern Metropolitan"/>
    <n v="3"/>
    <n v="2017"/>
  </r>
  <r>
    <d v="2017-03-18T00:00:00"/>
    <n v="1100000"/>
    <x v="2"/>
    <s v="Jones and Jones"/>
    <x v="0"/>
    <n v="3071"/>
    <n v="3"/>
    <n v="2"/>
    <n v="2"/>
    <n v="7330"/>
    <n v="2011"/>
    <s v="85A Clyde St"/>
    <s v="Thornbury"/>
    <s v="Darebin"/>
    <s v="Northern Metropolitan"/>
    <n v="3"/>
    <n v="2017"/>
  </r>
  <r>
    <d v="2017-03-18T00:00:00"/>
    <n v="1310000"/>
    <x v="0"/>
    <s v="Jones and Jones"/>
    <x v="0"/>
    <n v="3070"/>
    <n v="3"/>
    <n v="2"/>
    <n v="1"/>
    <n v="267"/>
    <n v="1920"/>
    <s v="65 Bastings St"/>
    <s v="Northcote"/>
    <s v="Darebin"/>
    <s v="Northern Metropolitan"/>
    <n v="3"/>
    <n v="2017"/>
  </r>
  <r>
    <d v="2017-03-19T00:00:00"/>
    <n v="690000"/>
    <x v="1"/>
    <s v="Flanders &amp; Fish"/>
    <x v="1"/>
    <n v="3142"/>
    <n v="2"/>
    <n v="1"/>
    <n v="1"/>
    <n v="0"/>
    <n v="1960"/>
    <s v="9/28 Power St"/>
    <s v="Toorak"/>
    <s v="Stonnington"/>
    <s v="Southern Metropolitan"/>
    <n v="3"/>
    <n v="2017"/>
  </r>
  <r>
    <d v="2017-03-19T00:00:00"/>
    <n v="1500000"/>
    <x v="1"/>
    <s v="Melbourne Homes"/>
    <x v="0"/>
    <n v="3182"/>
    <n v="3"/>
    <n v="1"/>
    <n v="1"/>
    <n v="1669"/>
    <n v="1920"/>
    <s v="3/33 Robe St"/>
    <s v="St Kilda"/>
    <s v="Port Phillip"/>
    <s v="Southern Metropolitan"/>
    <n v="3"/>
    <n v="2017"/>
  </r>
  <r>
    <d v="2017-03-19T00:00:00"/>
    <n v="1260000"/>
    <x v="0"/>
    <s v="Flanders &amp; Fish"/>
    <x v="1"/>
    <n v="3056"/>
    <n v="3"/>
    <n v="1"/>
    <n v="6"/>
    <n v="563"/>
    <n v="1960"/>
    <s v="393A Brunswick Rd"/>
    <s v="Brunswick"/>
    <s v="Moreland"/>
    <s v="Northern Metropolitan"/>
    <n v="3"/>
    <n v="2017"/>
  </r>
  <r>
    <d v="2017-03-19T00:00:00"/>
    <n v="1150000"/>
    <x v="0"/>
    <s v="Metro Ladder"/>
    <x v="1"/>
    <n v="3032"/>
    <n v="2"/>
    <n v="1"/>
    <n v="1"/>
    <n v="387"/>
    <m/>
    <s v="15 Bayview Tce"/>
    <s v="Ascot Vale"/>
    <s v="Moonee Valley"/>
    <s v="Western Metropolitan"/>
    <n v="3"/>
    <n v="2017"/>
  </r>
  <r>
    <d v="2017-03-19T00:00:00"/>
    <n v="1160000"/>
    <x v="1"/>
    <s v="Cunninghams"/>
    <x v="1"/>
    <n v="3040"/>
    <n v="3"/>
    <n v="2"/>
    <n v="1"/>
    <n v="309"/>
    <n v="2007"/>
    <s v="3/64 Brunel St"/>
    <s v="Aberfeldie"/>
    <s v="Moonee Valley"/>
    <s v="Western Metropolitan"/>
    <n v="3"/>
    <n v="2017"/>
  </r>
  <r>
    <d v="2017-03-19T00:00:00"/>
    <n v="1301000"/>
    <x v="0"/>
    <s v="Jones and Jones"/>
    <x v="1"/>
    <n v="3148"/>
    <n v="3"/>
    <n v="1"/>
    <n v="2"/>
    <n v="620"/>
    <n v="1970"/>
    <s v="7 Inga Ct"/>
    <s v="Chadstone"/>
    <s v="Monash"/>
    <s v="Southern Metropolitan"/>
    <n v="3"/>
    <n v="2017"/>
  </r>
  <r>
    <d v="2017-03-19T00:00:00"/>
    <n v="305000"/>
    <x v="1"/>
    <s v="Flanders &amp; Fish"/>
    <x v="0"/>
    <n v="3011"/>
    <n v="2"/>
    <n v="1"/>
    <n v="1"/>
    <n v="47"/>
    <n v="2013"/>
    <s v="1/30 Pickett St"/>
    <s v="Footscray"/>
    <s v="Maribyrnong"/>
    <s v="Western Metropolitan"/>
    <n v="3"/>
    <n v="2017"/>
  </r>
  <r>
    <d v="2017-03-19T00:00:00"/>
    <n v="1280000"/>
    <x v="0"/>
    <s v="Property Barons"/>
    <x v="1"/>
    <n v="3105"/>
    <n v="4"/>
    <n v="1"/>
    <n v="2"/>
    <n v="732"/>
    <m/>
    <s v="19 Warringal St"/>
    <s v="Bulleen"/>
    <s v="Manningham"/>
    <s v="Eastern Metropolitan"/>
    <n v="3"/>
    <n v="2017"/>
  </r>
  <r>
    <d v="2017-03-20T00:00:00"/>
    <n v="1290000"/>
    <x v="0"/>
    <s v="Cunninghams"/>
    <x v="1"/>
    <n v="3067"/>
    <n v="3"/>
    <n v="2"/>
    <n v="2"/>
    <n v="147"/>
    <m/>
    <s v="166 Gipps St"/>
    <s v="Abbotsford"/>
    <s v="Yarra"/>
    <s v="Northern Metropolitan"/>
    <n v="3"/>
    <n v="2017"/>
  </r>
  <r>
    <d v="2017-03-20T00:00:00"/>
    <n v="645000"/>
    <x v="1"/>
    <s v="Metro Ladder"/>
    <x v="1"/>
    <n v="3184"/>
    <n v="2"/>
    <n v="1"/>
    <n v="1"/>
    <n v="0"/>
    <n v="1975"/>
    <s v="7/9 Tiuna Gr"/>
    <s v="Elwood"/>
    <s v="Port Phillip"/>
    <s v="Southern Metropolitan"/>
    <n v="3"/>
    <n v="2017"/>
  </r>
  <r>
    <d v="2017-03-20T00:00:00"/>
    <n v="810000"/>
    <x v="0"/>
    <s v="Flanders &amp; Fish"/>
    <x v="1"/>
    <n v="3046"/>
    <n v="5"/>
    <n v="4"/>
    <n v="4"/>
    <n v="695"/>
    <n v="1950"/>
    <s v="45 Cosmos St"/>
    <s v="Glenroy"/>
    <s v="Moreland"/>
    <s v="Northern Metropolitan"/>
    <n v="3"/>
    <n v="2017"/>
  </r>
  <r>
    <d v="2017-03-20T00:00:00"/>
    <n v="390000"/>
    <x v="1"/>
    <s v="Jones and Jones"/>
    <x v="0"/>
    <n v="3032"/>
    <n v="2"/>
    <n v="1"/>
    <n v="1"/>
    <n v="1957"/>
    <n v="2012"/>
    <s v="18/54 Epsom Rd"/>
    <s v="Ascot Vale"/>
    <s v="Moonee Valley"/>
    <s v="Western Metropolitan"/>
    <n v="3"/>
    <n v="2017"/>
  </r>
  <r>
    <d v="2017-03-20T00:00:00"/>
    <n v="875000"/>
    <x v="0"/>
    <s v="Maxwells"/>
    <x v="1"/>
    <n v="3034"/>
    <n v="3"/>
    <n v="1"/>
    <n v="3"/>
    <n v="812"/>
    <n v="1960"/>
    <s v="2 Drake Ct"/>
    <s v="Avondale Heights"/>
    <s v="Moonee Valley"/>
    <s v="Western Metropolitan"/>
    <n v="3"/>
    <n v="2017"/>
  </r>
  <r>
    <d v="2017-03-20T00:00:00"/>
    <n v="555000"/>
    <x v="0"/>
    <s v="Cunninghams"/>
    <x v="1"/>
    <n v="3073"/>
    <n v="2"/>
    <n v="1"/>
    <n v="2"/>
    <n v="229"/>
    <n v="1970"/>
    <s v="2/953 High St"/>
    <s v="Reservoir"/>
    <s v="Darebin"/>
    <s v="Northern Metropolitan"/>
    <n v="3"/>
    <n v="2017"/>
  </r>
  <r>
    <d v="2017-03-20T00:00:00"/>
    <n v="1830000"/>
    <x v="0"/>
    <s v="Jones and Jones"/>
    <x v="1"/>
    <n v="3147"/>
    <n v="3"/>
    <n v="2"/>
    <n v="3"/>
    <n v="724"/>
    <n v="1940"/>
    <s v="4 Vears Rd"/>
    <s v="Ashburton"/>
    <s v="Boroondara"/>
    <s v="Southern Metropolitan"/>
    <n v="3"/>
    <n v="2017"/>
  </r>
  <r>
    <d v="2017-03-20T00:00:00"/>
    <n v="793000"/>
    <x v="0"/>
    <s v="Property Barons"/>
    <x v="1"/>
    <n v="3085"/>
    <n v="4"/>
    <n v="2"/>
    <n v="1"/>
    <n v="592"/>
    <m/>
    <s v="342 Yallambie Rd"/>
    <s v="Yallambie"/>
    <s v="Banyule"/>
    <s v="Northern Metropolitan"/>
    <n v="3"/>
    <n v="2017"/>
  </r>
  <r>
    <d v="2017-03-21T00:00:00"/>
    <n v="674000"/>
    <x v="1"/>
    <s v="Flanders &amp; Fish"/>
    <x v="1"/>
    <n v="3068"/>
    <n v="3"/>
    <n v="1"/>
    <n v="1"/>
    <n v="0"/>
    <m/>
    <s v="9/222 Queens Pde"/>
    <s v="Fitzroy North"/>
    <s v="Yarra"/>
    <s v="Northern Metropolitan"/>
    <n v="3"/>
    <n v="2017"/>
  </r>
  <r>
    <d v="2017-03-21T00:00:00"/>
    <n v="1670000"/>
    <x v="0"/>
    <s v="Cunninghams"/>
    <x v="1"/>
    <n v="3128"/>
    <n v="4"/>
    <n v="2"/>
    <n v="2"/>
    <n v="590"/>
    <n v="1924"/>
    <s v="14 Collins St"/>
    <s v="Box Hill"/>
    <s v="Whitehorse"/>
    <s v="Eastern Metropolitan"/>
    <n v="3"/>
    <n v="2017"/>
  </r>
  <r>
    <d v="2017-03-21T00:00:00"/>
    <n v="680000"/>
    <x v="1"/>
    <s v="Metro Ladder"/>
    <x v="0"/>
    <n v="3184"/>
    <n v="2"/>
    <n v="1"/>
    <n v="1"/>
    <n v="510"/>
    <m/>
    <s v="5/39 Shelley St"/>
    <s v="Elwood"/>
    <s v="Port Phillip"/>
    <s v="Southern Metropolitan"/>
    <n v="3"/>
    <n v="2017"/>
  </r>
  <r>
    <d v="2017-03-21T00:00:00"/>
    <n v="1690000"/>
    <x v="0"/>
    <s v="Best Bricks"/>
    <x v="1"/>
    <n v="3183"/>
    <n v="3"/>
    <n v="2"/>
    <n v="2"/>
    <n v="339"/>
    <n v="1890"/>
    <s v="10 Grosvenor St"/>
    <s v="Balaclava"/>
    <s v="Port Phillip"/>
    <s v="Southern Metropolitan"/>
    <n v="3"/>
    <n v="2017"/>
  </r>
  <r>
    <d v="2017-03-21T00:00:00"/>
    <n v="1284000"/>
    <x v="0"/>
    <s v="Jones and Jones"/>
    <x v="1"/>
    <n v="3032"/>
    <n v="3"/>
    <n v="1"/>
    <n v="2"/>
    <n v="623"/>
    <n v="1938"/>
    <s v="97 Walter St"/>
    <s v="Ascot Vale"/>
    <s v="Moonee Valley"/>
    <s v="Western Metropolitan"/>
    <n v="3"/>
    <n v="2017"/>
  </r>
  <r>
    <d v="2017-03-21T00:00:00"/>
    <n v="1435000"/>
    <x v="0"/>
    <s v="Cunninghams"/>
    <x v="1"/>
    <n v="3039"/>
    <n v="3"/>
    <n v="1"/>
    <n v="3"/>
    <n v="633"/>
    <m/>
    <s v="64 Salisbury St"/>
    <s v="Moonee Ponds"/>
    <s v="Moonee Valley"/>
    <s v="Western Metropolitan"/>
    <n v="3"/>
    <n v="2017"/>
  </r>
  <r>
    <d v="2017-03-21T00:00:00"/>
    <n v="845000"/>
    <x v="0"/>
    <s v="Metro Ladder"/>
    <x v="1"/>
    <n v="3018"/>
    <n v="4"/>
    <n v="1"/>
    <n v="2"/>
    <n v="745"/>
    <n v="1950"/>
    <s v="24 Wren St"/>
    <s v="Altona"/>
    <s v="Hobsons Bay"/>
    <s v="Western Metropolitan"/>
    <n v="3"/>
    <n v="2017"/>
  </r>
  <r>
    <d v="2017-03-21T00:00:00"/>
    <n v="1025000"/>
    <x v="1"/>
    <s v="Jones and Jones"/>
    <x v="1"/>
    <n v="3165"/>
    <n v="3"/>
    <n v="2"/>
    <n v="2"/>
    <n v="384"/>
    <n v="1999"/>
    <s v="1/41 Elizabeth St"/>
    <s v="Bentleigh East"/>
    <s v="Glen Eira"/>
    <s v="Southern Metropolitan"/>
    <n v="3"/>
    <n v="2017"/>
  </r>
  <r>
    <d v="2017-03-21T00:00:00"/>
    <n v="540000"/>
    <x v="0"/>
    <s v="Cunninghams"/>
    <x v="0"/>
    <n v="3073"/>
    <n v="3"/>
    <n v="2"/>
    <n v="2"/>
    <n v="215"/>
    <n v="2003"/>
    <s v="2/116 Summerhill Rd"/>
    <s v="Reservoir"/>
    <s v="Darebin"/>
    <s v="Northern Metropolitan"/>
    <n v="3"/>
    <n v="2017"/>
  </r>
  <r>
    <d v="2017-03-21T00:00:00"/>
    <n v="1700000"/>
    <x v="0"/>
    <s v="Jones and Jones"/>
    <x v="0"/>
    <n v="3078"/>
    <n v="3"/>
    <n v="2"/>
    <n v="1"/>
    <n v="743"/>
    <m/>
    <s v="125 Grange Rd"/>
    <s v="Fairfield"/>
    <s v="Darebin"/>
    <s v="Northern Metropolitan"/>
    <n v="3"/>
    <n v="2017"/>
  </r>
  <r>
    <d v="2017-03-21T00:00:00"/>
    <n v="430000"/>
    <x v="1"/>
    <s v="Jones and Jones"/>
    <x v="1"/>
    <n v="3123"/>
    <n v="1"/>
    <n v="1"/>
    <n v="1"/>
    <n v="2276"/>
    <n v="1950"/>
    <s v="4/3 Brookfield Ct"/>
    <s v="Hawthorn East"/>
    <s v="Boroondara"/>
    <s v="Southern Metropolitan"/>
    <n v="3"/>
    <n v="2017"/>
  </r>
  <r>
    <d v="2017-03-21T00:00:00"/>
    <n v="1620000"/>
    <x v="2"/>
    <s v="Flanders &amp; Fish"/>
    <x v="1"/>
    <n v="3102"/>
    <n v="3"/>
    <n v="2"/>
    <n v="2"/>
    <n v="248"/>
    <n v="2012"/>
    <s v="3/14 Arden Ct"/>
    <s v="Kew East"/>
    <s v="Boroondara"/>
    <s v="Southern Metropolitan"/>
    <n v="3"/>
    <n v="2017"/>
  </r>
  <r>
    <d v="2017-03-21T00:00:00"/>
    <n v="1000000"/>
    <x v="0"/>
    <s v="Sanders"/>
    <x v="1"/>
    <n v="3087"/>
    <n v="3"/>
    <n v="2"/>
    <n v="2"/>
    <n v="739"/>
    <m/>
    <s v="9 Grace St"/>
    <s v="Watsonia"/>
    <s v="Banyule"/>
    <s v="Northern Metropolitan"/>
    <n v="3"/>
    <n v="2017"/>
  </r>
  <r>
    <d v="2017-03-21T00:00:00"/>
    <n v="1850000"/>
    <x v="0"/>
    <s v="Property Barons"/>
    <x v="1"/>
    <n v="3079"/>
    <n v="3"/>
    <n v="2"/>
    <n v="2"/>
    <n v="684"/>
    <n v="2000"/>
    <s v="32 Ailsa Gr"/>
    <s v="Ivanhoe"/>
    <s v="Banyule"/>
    <s v="Eastern Metropolitan"/>
    <n v="3"/>
    <n v="2017"/>
  </r>
  <r>
    <d v="2017-03-22T00:00:00"/>
    <n v="1506000"/>
    <x v="0"/>
    <s v="Cunninghams"/>
    <x v="1"/>
    <n v="3068"/>
    <n v="4"/>
    <n v="2"/>
    <n v="0"/>
    <n v="162"/>
    <n v="1995"/>
    <s v="1/1 Marshall Pl"/>
    <s v="Clifton Hill"/>
    <s v="Yarra"/>
    <s v="Northern Metropolitan"/>
    <n v="3"/>
    <n v="2017"/>
  </r>
  <r>
    <d v="2017-03-22T00:00:00"/>
    <n v="1460000"/>
    <x v="0"/>
    <s v="Jones and Jones"/>
    <x v="1"/>
    <n v="3181"/>
    <n v="2"/>
    <n v="1"/>
    <n v="2"/>
    <n v="227"/>
    <m/>
    <s v="17 Arkle St"/>
    <s v="Prahran"/>
    <s v="Stonnington"/>
    <s v="Southern Metropolitan"/>
    <n v="3"/>
    <n v="2017"/>
  </r>
  <r>
    <d v="2017-03-22T00:00:00"/>
    <n v="1720000"/>
    <x v="0"/>
    <s v="Maxwells"/>
    <x v="1"/>
    <n v="3205"/>
    <n v="3"/>
    <n v="1"/>
    <n v="0"/>
    <n v="130"/>
    <m/>
    <s v="16 Glover St"/>
    <s v="South Melbourne"/>
    <s v="Port Phillip"/>
    <s v="Southern Metropolitan"/>
    <n v="3"/>
    <n v="2017"/>
  </r>
  <r>
    <d v="2017-03-22T00:00:00"/>
    <n v="2000000"/>
    <x v="0"/>
    <s v="Melbourne Homes"/>
    <x v="0"/>
    <n v="3182"/>
    <n v="3"/>
    <n v="2"/>
    <n v="2"/>
    <n v="176"/>
    <n v="1880"/>
    <s v="7 Victoria St"/>
    <s v="St Kilda"/>
    <s v="Port Phillip"/>
    <s v="Southern Metropolitan"/>
    <n v="3"/>
    <n v="2017"/>
  </r>
  <r>
    <d v="2017-03-22T00:00:00"/>
    <n v="762700"/>
    <x v="0"/>
    <s v="Flanders &amp; Fish"/>
    <x v="0"/>
    <n v="3046"/>
    <n v="3"/>
    <n v="1"/>
    <n v="4"/>
    <n v="597"/>
    <n v="1960"/>
    <s v="65 Farview St"/>
    <s v="Glenroy"/>
    <s v="Moreland"/>
    <s v="Northern Metropolitan"/>
    <n v="3"/>
    <n v="2017"/>
  </r>
  <r>
    <d v="2017-03-22T00:00:00"/>
    <n v="865000"/>
    <x v="2"/>
    <s v="Cunninghams"/>
    <x v="0"/>
    <n v="3032"/>
    <n v="2"/>
    <n v="2"/>
    <n v="1"/>
    <n v="146"/>
    <n v="2015"/>
    <s v="3/8 Walter St"/>
    <s v="Ascot Vale"/>
    <s v="Moonee Valley"/>
    <s v="Western Metropolitan"/>
    <n v="3"/>
    <n v="2017"/>
  </r>
  <r>
    <d v="2017-03-22T00:00:00"/>
    <n v="2150000"/>
    <x v="0"/>
    <s v="Cunninghams"/>
    <x v="0"/>
    <n v="3039"/>
    <n v="6"/>
    <n v="3"/>
    <n v="2"/>
    <n v="912"/>
    <m/>
    <s v="12 Athol St"/>
    <s v="Moonee Ponds"/>
    <s v="Moonee Valley"/>
    <s v="Western Metropolitan"/>
    <n v="3"/>
    <n v="2017"/>
  </r>
  <r>
    <d v="2017-03-22T00:00:00"/>
    <n v="2705000"/>
    <x v="0"/>
    <s v="Jones and Jones"/>
    <x v="1"/>
    <n v="3053"/>
    <n v="4"/>
    <n v="2"/>
    <n v="2"/>
    <n v="0"/>
    <m/>
    <s v="21 Grattan St"/>
    <s v="Carlton"/>
    <s v="Melbourne"/>
    <s v="Northern Metropolitan"/>
    <n v="3"/>
    <n v="2017"/>
  </r>
  <r>
    <d v="2017-03-22T00:00:00"/>
    <n v="850000"/>
    <x v="0"/>
    <s v="Jones and Jones"/>
    <x v="0"/>
    <n v="3011"/>
    <n v="3"/>
    <n v="1"/>
    <n v="0"/>
    <n v="190"/>
    <n v="1930"/>
    <s v="24 Dudley St"/>
    <s v="Footscray"/>
    <s v="Maribyrnong"/>
    <s v="Western Metropolitan"/>
    <n v="3"/>
    <n v="2017"/>
  </r>
  <r>
    <d v="2017-03-22T00:00:00"/>
    <n v="1250000"/>
    <x v="0"/>
    <s v="Melbourne Homes"/>
    <x v="0"/>
    <n v="3185"/>
    <n v="3"/>
    <n v="2"/>
    <n v="2"/>
    <n v="236"/>
    <n v="2004"/>
    <s v="66A Gardenvale Rd"/>
    <s v="Gardenvale"/>
    <s v="Glen Eira"/>
    <s v="Southern Metropolitan"/>
    <n v="3"/>
    <n v="2017"/>
  </r>
  <r>
    <d v="2017-03-22T00:00:00"/>
    <n v="512000"/>
    <x v="1"/>
    <s v="Cunninghams"/>
    <x v="1"/>
    <n v="3072"/>
    <n v="2"/>
    <n v="1"/>
    <n v="1"/>
    <n v="145"/>
    <m/>
    <s v="3/104 Regent St"/>
    <s v="Preston"/>
    <s v="Darebin"/>
    <s v="Northern Metropolitan"/>
    <n v="3"/>
    <n v="2017"/>
  </r>
  <r>
    <d v="2017-03-22T00:00:00"/>
    <n v="928000"/>
    <x v="0"/>
    <s v="Property Barons"/>
    <x v="1"/>
    <n v="3073"/>
    <n v="3"/>
    <n v="1"/>
    <n v="1"/>
    <n v="696"/>
    <m/>
    <s v="7 Thackeray Rd"/>
    <s v="Reservoir"/>
    <s v="Darebin"/>
    <s v="Northern Metropolitan"/>
    <n v="3"/>
    <n v="2017"/>
  </r>
  <r>
    <d v="2017-03-22T00:00:00"/>
    <n v="612500"/>
    <x v="1"/>
    <s v="Cunninghams"/>
    <x v="1"/>
    <n v="3122"/>
    <n v="2"/>
    <n v="1"/>
    <n v="1"/>
    <n v="859"/>
    <n v="1960"/>
    <s v="5/29 Elphin Gr"/>
    <s v="Hawthorn"/>
    <s v="Boroondara"/>
    <s v="Southern Metropolitan"/>
    <n v="3"/>
    <n v="2017"/>
  </r>
  <r>
    <d v="2017-03-22T00:00:00"/>
    <n v="1780000"/>
    <x v="0"/>
    <s v="Jones and Jones"/>
    <x v="0"/>
    <n v="3122"/>
    <n v="3"/>
    <n v="3"/>
    <n v="2"/>
    <n v="88"/>
    <n v="2011"/>
    <s v="1B Hepburn St"/>
    <s v="Hawthorn"/>
    <s v="Boroondara"/>
    <s v="Southern Metropolitan"/>
    <n v="3"/>
    <n v="2017"/>
  </r>
  <r>
    <d v="2017-03-22T00:00:00"/>
    <n v="3201000"/>
    <x v="0"/>
    <s v="Cunninghams"/>
    <x v="1"/>
    <n v="3188"/>
    <n v="5"/>
    <n v="3"/>
    <n v="2"/>
    <n v="760"/>
    <n v="1935"/>
    <s v="75 Crisp St"/>
    <s v="Hampton"/>
    <s v="Bayside"/>
    <s v="Southern Metropolitan"/>
    <n v="3"/>
    <n v="2017"/>
  </r>
  <r>
    <d v="2017-03-23T00:00:00"/>
    <n v="910000"/>
    <x v="1"/>
    <s v="Jones and Jones"/>
    <x v="1"/>
    <n v="3066"/>
    <n v="2"/>
    <n v="1"/>
    <n v="1"/>
    <n v="0"/>
    <n v="1880"/>
    <s v="6/78 Oxford St"/>
    <s v="Collingwood"/>
    <s v="Yarra"/>
    <s v="Northern Metropolitan"/>
    <n v="3"/>
    <n v="2017"/>
  </r>
  <r>
    <d v="2017-03-23T00:00:00"/>
    <n v="600000"/>
    <x v="0"/>
    <s v="Jones and Jones"/>
    <x v="0"/>
    <n v="3044"/>
    <n v="3"/>
    <n v="1"/>
    <n v="3"/>
    <n v="490"/>
    <m/>
    <s v="249 Sussex St"/>
    <s v="Pascoe Vale"/>
    <s v="Moreland"/>
    <s v="Northern Metropolitan"/>
    <n v="3"/>
    <n v="2017"/>
  </r>
  <r>
    <d v="2017-03-23T00:00:00"/>
    <n v="1402000"/>
    <x v="0"/>
    <s v="Cunninghams"/>
    <x v="1"/>
    <n v="3040"/>
    <n v="4"/>
    <n v="2"/>
    <n v="1"/>
    <n v="554"/>
    <n v="1940"/>
    <s v="26 Bradshaw St"/>
    <s v="Essendon"/>
    <s v="Moonee Valley"/>
    <s v="Western Metropolitan"/>
    <n v="3"/>
    <n v="2017"/>
  </r>
  <r>
    <d v="2017-03-23T00:00:00"/>
    <n v="1870000"/>
    <x v="0"/>
    <s v="Cunninghams"/>
    <x v="1"/>
    <n v="3040"/>
    <n v="4"/>
    <n v="1"/>
    <n v="1"/>
    <n v="700"/>
    <m/>
    <s v="18 Hoddle St"/>
    <s v="Essendon"/>
    <s v="Moonee Valley"/>
    <s v="Western Metropolitan"/>
    <n v="3"/>
    <n v="2017"/>
  </r>
  <r>
    <d v="2017-03-23T00:00:00"/>
    <n v="560000"/>
    <x v="1"/>
    <s v="Jones and Jones"/>
    <x v="1"/>
    <n v="3051"/>
    <n v="2"/>
    <n v="1"/>
    <n v="1"/>
    <n v="2300"/>
    <n v="1975"/>
    <s v="21/70 Oshanassy St"/>
    <s v="North Melbourne"/>
    <s v="Melbourne"/>
    <s v="Northern Metropolitan"/>
    <n v="3"/>
    <n v="2017"/>
  </r>
  <r>
    <d v="2017-03-23T00:00:00"/>
    <n v="1616000"/>
    <x v="0"/>
    <s v="Jones and Jones"/>
    <x v="1"/>
    <n v="3053"/>
    <n v="4"/>
    <n v="1"/>
    <n v="0"/>
    <n v="152"/>
    <n v="1890"/>
    <s v="130 Rathdowne St"/>
    <s v="Carlton"/>
    <s v="Melbourne"/>
    <s v="Northern Metropolitan"/>
    <n v="3"/>
    <n v="2017"/>
  </r>
  <r>
    <d v="2017-03-23T00:00:00"/>
    <n v="510000"/>
    <x v="1"/>
    <s v="Metro Ladder"/>
    <x v="0"/>
    <n v="3013"/>
    <n v="1"/>
    <n v="1"/>
    <n v="2"/>
    <n v="0"/>
    <n v="2004"/>
    <s v="122 Stephen St"/>
    <s v="Yarraville"/>
    <s v="Maribyrnong"/>
    <s v="Western Metropolitan"/>
    <n v="3"/>
    <n v="2017"/>
  </r>
  <r>
    <d v="2017-03-23T00:00:00"/>
    <n v="740000"/>
    <x v="0"/>
    <s v="Metro Ladder"/>
    <x v="1"/>
    <n v="3012"/>
    <n v="3"/>
    <n v="1"/>
    <n v="2"/>
    <n v="333"/>
    <n v="1950"/>
    <s v="40 Howard St"/>
    <s v="Maidstone"/>
    <s v="Maribyrnong"/>
    <s v="Western Metropolitan"/>
    <n v="3"/>
    <n v="2017"/>
  </r>
  <r>
    <d v="2017-03-23T00:00:00"/>
    <n v="837000"/>
    <x v="0"/>
    <s v="Metro Ladder"/>
    <x v="1"/>
    <n v="3012"/>
    <n v="4"/>
    <n v="2"/>
    <n v="3"/>
    <n v="390"/>
    <n v="1950"/>
    <s v="90 Pitt St"/>
    <s v="West Footscray"/>
    <s v="Maribyrnong"/>
    <s v="Western Metropolitan"/>
    <n v="3"/>
    <n v="2017"/>
  </r>
  <r>
    <d v="2017-03-23T00:00:00"/>
    <n v="430000"/>
    <x v="1"/>
    <s v="Sanders"/>
    <x v="0"/>
    <n v="3204"/>
    <n v="2"/>
    <n v="1"/>
    <n v="1"/>
    <n v="0"/>
    <n v="1970"/>
    <s v="5/11 Ormond Rd"/>
    <s v="Ormond"/>
    <s v="Glen Eira"/>
    <s v="Southern Metropolitan"/>
    <n v="3"/>
    <n v="2017"/>
  </r>
  <r>
    <d v="2017-03-23T00:00:00"/>
    <n v="970000"/>
    <x v="2"/>
    <s v="Jones and Jones"/>
    <x v="1"/>
    <n v="3165"/>
    <n v="3"/>
    <n v="2"/>
    <n v="2"/>
    <n v="267"/>
    <n v="2000"/>
    <s v="2/40 Francesco St"/>
    <s v="Bentleigh East"/>
    <s v="Glen Eira"/>
    <s v="Southern Metropolitan"/>
    <n v="3"/>
    <n v="2017"/>
  </r>
  <r>
    <d v="2017-03-23T00:00:00"/>
    <n v="1300000"/>
    <x v="0"/>
    <s v="Cunninghams"/>
    <x v="1"/>
    <n v="3070"/>
    <n v="3"/>
    <n v="2"/>
    <n v="1"/>
    <n v="379"/>
    <m/>
    <s v="109 Victoria Rd"/>
    <s v="Northcote"/>
    <s v="Darebin"/>
    <s v="Northern Metropolitan"/>
    <n v="3"/>
    <n v="2017"/>
  </r>
  <r>
    <d v="2017-03-23T00:00:00"/>
    <n v="3325000"/>
    <x v="0"/>
    <s v="Cunninghams"/>
    <x v="1"/>
    <n v="3188"/>
    <n v="4"/>
    <n v="3"/>
    <n v="2"/>
    <n v="627"/>
    <n v="1997"/>
    <s v="53 Bridge St"/>
    <s v="Hampton"/>
    <s v="Bayside"/>
    <s v="Southern Metropolitan"/>
    <n v="3"/>
    <n v="2017"/>
  </r>
  <r>
    <d v="2017-03-23T00:00:00"/>
    <n v="1000000"/>
    <x v="0"/>
    <s v="Property Barons"/>
    <x v="1"/>
    <n v="3084"/>
    <n v="3"/>
    <n v="1"/>
    <n v="1"/>
    <n v="826"/>
    <m/>
    <s v="10 Stokes St"/>
    <s v="Rosanna"/>
    <s v="Banyule"/>
    <s v="Eastern Metropolitan"/>
    <n v="3"/>
    <n v="2017"/>
  </r>
  <r>
    <d v="2017-03-24T00:00:00"/>
    <n v="635000"/>
    <x v="1"/>
    <s v="Cunninghams"/>
    <x v="1"/>
    <n v="3121"/>
    <n v="2"/>
    <n v="2"/>
    <n v="1"/>
    <n v="2740"/>
    <n v="2003"/>
    <s v="101/18 Tanner St"/>
    <s v="Richmond"/>
    <s v="Yarra"/>
    <s v="Northern Metropolitan"/>
    <n v="3"/>
    <n v="2017"/>
  </r>
  <r>
    <d v="2017-03-24T00:00:00"/>
    <n v="1290000"/>
    <x v="0"/>
    <s v="Flanders &amp; Fish"/>
    <x v="1"/>
    <n v="3068"/>
    <n v="2"/>
    <n v="1"/>
    <n v="0"/>
    <n v="136"/>
    <n v="1890"/>
    <s v="35 Birkenhead St"/>
    <s v="Fitzroy North"/>
    <s v="Yarra"/>
    <s v="Northern Metropolitan"/>
    <n v="3"/>
    <n v="2017"/>
  </r>
  <r>
    <d v="2017-03-24T00:00:00"/>
    <n v="1310000"/>
    <x v="0"/>
    <s v="Cunninghams"/>
    <x v="1"/>
    <n v="3181"/>
    <n v="2"/>
    <n v="1"/>
    <n v="1"/>
    <n v="162"/>
    <m/>
    <s v="395 High St"/>
    <s v="Prahran"/>
    <s v="Stonnington"/>
    <s v="Southern Metropolitan"/>
    <n v="3"/>
    <n v="2017"/>
  </r>
  <r>
    <d v="2017-03-24T00:00:00"/>
    <n v="685000"/>
    <x v="1"/>
    <s v="Sanders"/>
    <x v="1"/>
    <n v="3182"/>
    <n v="2"/>
    <n v="2"/>
    <n v="2"/>
    <n v="0"/>
    <n v="1999"/>
    <s v="10/69 Wellington St"/>
    <s v="St Kilda"/>
    <s v="Port Phillip"/>
    <s v="Southern Metropolitan"/>
    <n v="3"/>
    <n v="2017"/>
  </r>
  <r>
    <d v="2017-03-24T00:00:00"/>
    <n v="1900000"/>
    <x v="0"/>
    <s v="Sanders"/>
    <x v="1"/>
    <n v="3206"/>
    <n v="3"/>
    <n v="1"/>
    <n v="0"/>
    <n v="209"/>
    <n v="1900"/>
    <s v="129 Kerferd Rd"/>
    <s v="Albert Park"/>
    <s v="Port Phillip"/>
    <s v="Southern Metropolitan"/>
    <n v="3"/>
    <n v="2017"/>
  </r>
  <r>
    <d v="2017-03-24T00:00:00"/>
    <n v="1010000"/>
    <x v="0"/>
    <s v="Jones and Jones"/>
    <x v="1"/>
    <n v="3058"/>
    <n v="3"/>
    <n v="2"/>
    <n v="1"/>
    <n v="278"/>
    <m/>
    <s v="12 Hardwick St"/>
    <s v="Coburg"/>
    <s v="Moreland"/>
    <s v="Northern Metropolitan"/>
    <n v="3"/>
    <n v="2017"/>
  </r>
  <r>
    <d v="2017-03-24T00:00:00"/>
    <n v="700000"/>
    <x v="2"/>
    <s v="Metro Ladder"/>
    <x v="1"/>
    <n v="3042"/>
    <n v="3"/>
    <n v="2"/>
    <n v="2"/>
    <n v="239"/>
    <n v="2009"/>
    <s v="1/80 Hawker St"/>
    <s v="Airport West"/>
    <s v="Moonee Valley"/>
    <s v="Western Metropolitan"/>
    <n v="3"/>
    <n v="2017"/>
  </r>
  <r>
    <d v="2017-03-24T00:00:00"/>
    <n v="995000"/>
    <x v="2"/>
    <s v="Cunninghams"/>
    <x v="0"/>
    <n v="3041"/>
    <n v="4"/>
    <n v="3"/>
    <n v="1"/>
    <n v="260"/>
    <m/>
    <s v="34 Lind St"/>
    <s v="Strathmore"/>
    <s v="Moonee Valley"/>
    <s v="Western Metropolitan"/>
    <n v="3"/>
    <n v="2017"/>
  </r>
  <r>
    <d v="2017-03-24T00:00:00"/>
    <n v="1470000"/>
    <x v="0"/>
    <s v="Cunninghams"/>
    <x v="1"/>
    <n v="3040"/>
    <n v="3"/>
    <n v="1"/>
    <n v="1"/>
    <n v="687"/>
    <n v="2016"/>
    <s v="101 McCracken St"/>
    <s v="Essendon"/>
    <s v="Moonee Valley"/>
    <s v="Western Metropolitan"/>
    <n v="3"/>
    <n v="2017"/>
  </r>
  <r>
    <d v="2017-03-24T00:00:00"/>
    <n v="1670000"/>
    <x v="0"/>
    <s v="Cunninghams"/>
    <x v="1"/>
    <n v="3040"/>
    <n v="4"/>
    <n v="2"/>
    <n v="1"/>
    <n v="291"/>
    <n v="1920"/>
    <s v="32 Vanberg Rd"/>
    <s v="Essendon"/>
    <s v="Moonee Valley"/>
    <s v="Western Metropolitan"/>
    <n v="3"/>
    <n v="2017"/>
  </r>
  <r>
    <d v="2017-03-24T00:00:00"/>
    <n v="782000"/>
    <x v="1"/>
    <s v="Metro Ladder"/>
    <x v="1"/>
    <n v="3013"/>
    <n v="2"/>
    <n v="1"/>
    <n v="1"/>
    <n v="1555"/>
    <n v="2013"/>
    <s v="7/88 Stephen St"/>
    <s v="Yarraville"/>
    <s v="Maribyrnong"/>
    <s v="Western Metropolitan"/>
    <n v="3"/>
    <n v="2017"/>
  </r>
  <r>
    <d v="2017-03-24T00:00:00"/>
    <n v="1300000"/>
    <x v="0"/>
    <s v="Property Barons"/>
    <x v="1"/>
    <n v="3108"/>
    <n v="3"/>
    <n v="1"/>
    <n v="2"/>
    <n v="657"/>
    <m/>
    <s v="10 Hampshire Rd"/>
    <s v="Doncaster"/>
    <s v="Manningham"/>
    <s v="Eastern Metropolitan"/>
    <n v="3"/>
    <n v="2017"/>
  </r>
  <r>
    <d v="2017-03-24T00:00:00"/>
    <n v="980000"/>
    <x v="0"/>
    <s v="Jones and Jones"/>
    <x v="0"/>
    <n v="3189"/>
    <n v="3"/>
    <n v="1"/>
    <n v="2"/>
    <n v="623"/>
    <m/>
    <s v="10 Avon St"/>
    <s v="Moorabbin"/>
    <s v="Kingston"/>
    <s v="Southern Metropolitan"/>
    <n v="3"/>
    <n v="2017"/>
  </r>
  <r>
    <d v="2017-03-24T00:00:00"/>
    <n v="1100000"/>
    <x v="0"/>
    <s v="Melbourne Homes"/>
    <x v="0"/>
    <n v="3015"/>
    <n v="3"/>
    <n v="2"/>
    <n v="1"/>
    <n v="293"/>
    <m/>
    <s v="121 North Rd"/>
    <s v="Newport"/>
    <s v="Hobsons Bay"/>
    <s v="Western Metropolitan"/>
    <n v="3"/>
    <n v="2017"/>
  </r>
  <r>
    <d v="2017-03-24T00:00:00"/>
    <n v="586000"/>
    <x v="1"/>
    <s v="Metro Ladder"/>
    <x v="1"/>
    <n v="3163"/>
    <n v="2"/>
    <n v="1"/>
    <n v="1"/>
    <n v="898"/>
    <n v="1970"/>
    <s v="1/177 Oakleigh Rd"/>
    <s v="Carnegie"/>
    <s v="Glen Eira"/>
    <s v="Southern Metropolitan"/>
    <n v="3"/>
    <n v="2017"/>
  </r>
  <r>
    <d v="2017-03-24T00:00:00"/>
    <n v="730000"/>
    <x v="0"/>
    <s v="Metro Ladder"/>
    <x v="1"/>
    <n v="3020"/>
    <n v="3"/>
    <n v="2"/>
    <n v="3"/>
    <n v="628"/>
    <n v="1960"/>
    <s v="14 Delmont St"/>
    <s v="Albion"/>
    <s v="Brimbank"/>
    <s v="Western Metropolitan"/>
    <n v="3"/>
    <n v="2017"/>
  </r>
  <r>
    <d v="2017-03-24T00:00:00"/>
    <n v="840000"/>
    <x v="1"/>
    <s v="Metro Ladder"/>
    <x v="0"/>
    <n v="3122"/>
    <n v="3"/>
    <n v="2"/>
    <n v="2"/>
    <n v="0"/>
    <n v="2014"/>
    <s v="305/567 Glenferrie Rd"/>
    <s v="Hawthorn"/>
    <s v="Boroondara"/>
    <s v="Southern Metropolitan"/>
    <n v="3"/>
    <n v="2017"/>
  </r>
  <r>
    <d v="2017-03-24T00:00:00"/>
    <n v="1350000"/>
    <x v="0"/>
    <s v="Cunninghams"/>
    <x v="0"/>
    <n v="3104"/>
    <n v="2"/>
    <n v="1"/>
    <n v="2"/>
    <n v="467"/>
    <m/>
    <s v="23 Maud St"/>
    <s v="Balwyn North"/>
    <s v="Boroondara"/>
    <s v="Southern Metropolitan"/>
    <n v="3"/>
    <n v="2017"/>
  </r>
  <r>
    <d v="2017-03-24T00:00:00"/>
    <n v="1450000"/>
    <x v="0"/>
    <s v="Jones and Jones"/>
    <x v="0"/>
    <n v="3104"/>
    <n v="3"/>
    <n v="1"/>
    <n v="2"/>
    <n v="665"/>
    <n v="1950"/>
    <s v="88 Longview Rd"/>
    <s v="Balwyn North"/>
    <s v="Boroondara"/>
    <s v="Southern Metropolitan"/>
    <n v="3"/>
    <n v="2017"/>
  </r>
  <r>
    <d v="2017-03-24T00:00:00"/>
    <n v="1800000"/>
    <x v="0"/>
    <s v="Jones and Jones"/>
    <x v="1"/>
    <n v="3147"/>
    <n v="4"/>
    <n v="2"/>
    <n v="4"/>
    <n v="749"/>
    <n v="1950"/>
    <s v="63 Dent St"/>
    <s v="Ashburton"/>
    <s v="Boroondara"/>
    <s v="Southern Metropolitan"/>
    <n v="3"/>
    <n v="2017"/>
  </r>
  <r>
    <d v="2017-03-24T00:00:00"/>
    <n v="3310000"/>
    <x v="0"/>
    <s v="Zimmerman"/>
    <x v="1"/>
    <n v="3123"/>
    <n v="4"/>
    <n v="2"/>
    <n v="3"/>
    <n v="762"/>
    <m/>
    <s v="21 Myrniong Gr"/>
    <s v="Hawthorn East"/>
    <s v="Boroondara"/>
    <s v="Southern Metropolitan"/>
    <n v="3"/>
    <n v="2017"/>
  </r>
  <r>
    <d v="2017-03-24T00:00:00"/>
    <n v="808000"/>
    <x v="0"/>
    <s v="Property Barons"/>
    <x v="1"/>
    <n v="3081"/>
    <n v="3"/>
    <n v="1"/>
    <n v="0"/>
    <n v="649"/>
    <m/>
    <s v="250 Oriel Rd"/>
    <s v="Heidelberg West"/>
    <s v="Banyule"/>
    <s v="Eastern Metropolitan"/>
    <n v="3"/>
    <n v="2017"/>
  </r>
  <r>
    <d v="2017-03-25T00:00:00"/>
    <n v="1130000"/>
    <x v="0"/>
    <s v="Cunninghams"/>
    <x v="1"/>
    <n v="3121"/>
    <n v="2"/>
    <n v="2"/>
    <n v="3"/>
    <n v="114"/>
    <m/>
    <s v="45 Lord St"/>
    <s v="Richmond"/>
    <s v="Yarra"/>
    <s v="Northern Metropolitan"/>
    <n v="3"/>
    <n v="2017"/>
  </r>
  <r>
    <d v="2017-03-25T00:00:00"/>
    <n v="1230000"/>
    <x v="0"/>
    <s v="Jones and Jones"/>
    <x v="1"/>
    <n v="3066"/>
    <n v="2"/>
    <n v="2"/>
    <n v="1"/>
    <n v="0"/>
    <n v="1920"/>
    <s v="1/79 Oxford St"/>
    <s v="Collingwood"/>
    <s v="Yarra"/>
    <s v="Northern Metropolitan"/>
    <n v="3"/>
    <n v="2017"/>
  </r>
  <r>
    <d v="2017-03-25T00:00:00"/>
    <n v="790000"/>
    <x v="1"/>
    <s v="Property Barons"/>
    <x v="1"/>
    <n v="3128"/>
    <n v="2"/>
    <n v="1"/>
    <n v="1"/>
    <n v="195"/>
    <m/>
    <s v="1/1 Cherryhinton St"/>
    <s v="Box Hill"/>
    <s v="Whitehorse"/>
    <s v="Eastern Metropolitan"/>
    <n v="3"/>
    <n v="2017"/>
  </r>
  <r>
    <d v="2017-03-25T00:00:00"/>
    <n v="369000"/>
    <x v="1"/>
    <s v="Metro Ladder"/>
    <x v="1"/>
    <n v="3184"/>
    <n v="1"/>
    <n v="1"/>
    <n v="1"/>
    <n v="1547"/>
    <n v="1970"/>
    <s v="9/2 Alfriston St"/>
    <s v="Elwood"/>
    <s v="Port Phillip"/>
    <s v="Southern Metropolitan"/>
    <n v="3"/>
    <n v="2017"/>
  </r>
  <r>
    <d v="2017-03-25T00:00:00"/>
    <n v="1561000"/>
    <x v="0"/>
    <s v="Best Bricks"/>
    <x v="1"/>
    <n v="3184"/>
    <n v="3"/>
    <n v="2"/>
    <n v="0"/>
    <n v="218"/>
    <m/>
    <s v="288 Barkly St"/>
    <s v="Elwood"/>
    <s v="Port Phillip"/>
    <s v="Southern Metropolitan"/>
    <n v="3"/>
    <n v="2017"/>
  </r>
  <r>
    <d v="2017-03-25T00:00:00"/>
    <n v="820000"/>
    <x v="0"/>
    <s v="Metro Ladder"/>
    <x v="0"/>
    <n v="3058"/>
    <n v="4"/>
    <n v="1"/>
    <n v="3"/>
    <n v="498"/>
    <m/>
    <s v="24 Newlands Rd"/>
    <s v="Coburg North"/>
    <s v="Moreland"/>
    <s v="Northern Metropolitan"/>
    <n v="3"/>
    <n v="2017"/>
  </r>
  <r>
    <d v="2017-03-25T00:00:00"/>
    <n v="1025000"/>
    <x v="0"/>
    <s v="Jones and Jones"/>
    <x v="0"/>
    <n v="3058"/>
    <n v="3"/>
    <n v="1"/>
    <n v="3"/>
    <n v="336"/>
    <n v="1950"/>
    <s v="32A Kelson St"/>
    <s v="Coburg"/>
    <s v="Moreland"/>
    <s v="Northern Metropolitan"/>
    <n v="3"/>
    <n v="2017"/>
  </r>
  <r>
    <d v="2017-03-25T00:00:00"/>
    <n v="1300000"/>
    <x v="2"/>
    <s v="Property Barons"/>
    <x v="0"/>
    <n v="3040"/>
    <n v="3"/>
    <n v="3"/>
    <n v="1"/>
    <n v="593"/>
    <n v="2016"/>
    <s v="11 Muldowney St"/>
    <s v="Aberfeldie"/>
    <s v="Moonee Valley"/>
    <s v="Western Metropolitan"/>
    <n v="3"/>
    <n v="2017"/>
  </r>
  <r>
    <d v="2017-03-25T00:00:00"/>
    <n v="545000"/>
    <x v="1"/>
    <s v="Cunninghams"/>
    <x v="0"/>
    <n v="3012"/>
    <n v="2"/>
    <n v="1"/>
    <n v="1"/>
    <n v="154"/>
    <n v="2005"/>
    <s v="2/30 Fontein St"/>
    <s v="West Footscray"/>
    <s v="Maribyrnong"/>
    <s v="Western Metropolitan"/>
    <n v="3"/>
    <n v="2017"/>
  </r>
  <r>
    <d v="2017-03-25T00:00:00"/>
    <n v="787000"/>
    <x v="1"/>
    <s v="Property Barons"/>
    <x v="1"/>
    <n v="3105"/>
    <n v="3"/>
    <n v="1"/>
    <n v="2"/>
    <n v="306"/>
    <n v="1985"/>
    <s v="1/15 Estelle St"/>
    <s v="Bulleen"/>
    <s v="Manningham"/>
    <s v="Eastern Metropolitan"/>
    <n v="3"/>
    <n v="2017"/>
  </r>
  <r>
    <d v="2017-03-25T00:00:00"/>
    <n v="1750000"/>
    <x v="0"/>
    <s v="Flanders &amp; Fish"/>
    <x v="1"/>
    <n v="3104"/>
    <n v="4"/>
    <n v="2"/>
    <n v="2"/>
    <n v="673"/>
    <n v="1960"/>
    <s v="14 Kawarren St"/>
    <s v="Balwyn North"/>
    <s v="Boroondara"/>
    <s v="Southern Metropolitan"/>
    <n v="3"/>
    <n v="2017"/>
  </r>
  <r>
    <d v="2017-03-26T00:00:00"/>
    <n v="1510000"/>
    <x v="0"/>
    <s v="Cunninghams"/>
    <x v="0"/>
    <n v="3121"/>
    <n v="4"/>
    <n v="2"/>
    <n v="0"/>
    <n v="0"/>
    <n v="1900"/>
    <s v="9 Type St"/>
    <s v="Richmond"/>
    <s v="Yarra"/>
    <s v="Northern Metropolitan"/>
    <n v="3"/>
    <n v="2017"/>
  </r>
  <r>
    <d v="2017-03-26T00:00:00"/>
    <n v="2956000"/>
    <x v="0"/>
    <s v="Cunninghams"/>
    <x v="1"/>
    <n v="3206"/>
    <n v="3"/>
    <n v="2"/>
    <n v="0"/>
    <n v="300"/>
    <m/>
    <s v="96 Hambleton St"/>
    <s v="Middle Park"/>
    <s v="Port Phillip"/>
    <s v="Southern Metropolitan"/>
    <n v="3"/>
    <n v="2017"/>
  </r>
  <r>
    <d v="2017-03-26T00:00:00"/>
    <n v="1370000"/>
    <x v="0"/>
    <s v="Cunninghams"/>
    <x v="1"/>
    <n v="3058"/>
    <n v="3"/>
    <n v="1"/>
    <n v="1"/>
    <n v="233"/>
    <n v="1890"/>
    <s v="243 Moreland Rd"/>
    <s v="Coburg"/>
    <s v="Moreland"/>
    <s v="Northern Metropolitan"/>
    <n v="3"/>
    <n v="2017"/>
  </r>
  <r>
    <d v="2017-03-26T00:00:00"/>
    <n v="1235000"/>
    <x v="0"/>
    <s v="Metro Ladder"/>
    <x v="1"/>
    <n v="3042"/>
    <n v="3"/>
    <n v="2"/>
    <n v="1"/>
    <n v="0"/>
    <n v="2009"/>
    <s v="32 Diamond St"/>
    <s v="Niddrie"/>
    <s v="Moonee Valley"/>
    <s v="Western Metropolitan"/>
    <n v="3"/>
    <n v="2017"/>
  </r>
  <r>
    <d v="2017-03-26T00:00:00"/>
    <n v="580000"/>
    <x v="1"/>
    <s v="Cunninghams"/>
    <x v="0"/>
    <n v="3006"/>
    <n v="2"/>
    <n v="1"/>
    <n v="1"/>
    <n v="0"/>
    <n v="2010"/>
    <s v="808/8 Kavanagh St"/>
    <s v="Southbank"/>
    <s v="Melbourne"/>
    <s v="Southern Metropolitan"/>
    <n v="3"/>
    <n v="2017"/>
  </r>
  <r>
    <d v="2017-03-26T00:00:00"/>
    <n v="1340000"/>
    <x v="0"/>
    <s v="Property Barons"/>
    <x v="1"/>
    <n v="3051"/>
    <n v="3"/>
    <n v="1"/>
    <n v="0"/>
    <n v="83"/>
    <n v="1980"/>
    <s v="8 Haines St"/>
    <s v="North Melbourne"/>
    <s v="Melbourne"/>
    <s v="Northern Metropolitan"/>
    <n v="3"/>
    <n v="2017"/>
  </r>
  <r>
    <d v="2017-03-26T00:00:00"/>
    <n v="391000"/>
    <x v="1"/>
    <s v="Sanders"/>
    <x v="0"/>
    <n v="3018"/>
    <n v="2"/>
    <n v="1"/>
    <n v="1"/>
    <n v="0"/>
    <n v="1965"/>
    <s v="4/31 Millers Rd"/>
    <s v="Altona"/>
    <s v="Hobsons Bay"/>
    <s v="Western Metropolitan"/>
    <n v="3"/>
    <n v="2017"/>
  </r>
  <r>
    <d v="2017-03-26T00:00:00"/>
    <n v="811000"/>
    <x v="0"/>
    <s v="Zimmerman"/>
    <x v="1"/>
    <n v="3016"/>
    <n v="2"/>
    <n v="1"/>
    <n v="2"/>
    <n v="183"/>
    <m/>
    <s v="18A Rennie St"/>
    <s v="Williamstown"/>
    <s v="Hobsons Bay"/>
    <s v="Western Metropolitan"/>
    <n v="3"/>
    <n v="2017"/>
  </r>
  <r>
    <d v="2017-03-26T00:00:00"/>
    <n v="465000"/>
    <x v="1"/>
    <s v="Cunninghams"/>
    <x v="1"/>
    <n v="3163"/>
    <n v="2"/>
    <n v="1"/>
    <n v="1"/>
    <n v="0"/>
    <n v="1970"/>
    <s v="2/22 Kokaribb Rd"/>
    <s v="Carnegie"/>
    <s v="Glen Eira"/>
    <s v="Southern Metropolitan"/>
    <n v="3"/>
    <n v="2017"/>
  </r>
  <r>
    <d v="2017-03-26T00:00:00"/>
    <n v="1250000"/>
    <x v="0"/>
    <s v="Cunninghams"/>
    <x v="0"/>
    <n v="3104"/>
    <n v="4"/>
    <n v="2"/>
    <n v="2"/>
    <n v="644"/>
    <n v="1950"/>
    <s v="19 Hedderwick St"/>
    <s v="Balwyn North"/>
    <s v="Boroondara"/>
    <s v="Southern Metropolitan"/>
    <n v="3"/>
    <n v="2017"/>
  </r>
  <r>
    <d v="2017-03-26T00:00:00"/>
    <n v="1300000"/>
    <x v="1"/>
    <s v="Melbourne Homes"/>
    <x v="1"/>
    <n v="3186"/>
    <n v="2"/>
    <n v="2"/>
    <n v="2"/>
    <n v="329"/>
    <n v="1940"/>
    <s v="1/112 Roslyn St"/>
    <s v="Brighton"/>
    <s v="Bayside"/>
    <s v="Southern Metropolitan"/>
    <n v="3"/>
    <n v="2017"/>
  </r>
  <r>
    <d v="2017-03-27T00:00:00"/>
    <n v="475000"/>
    <x v="1"/>
    <s v="Jones and Jones"/>
    <x v="0"/>
    <n v="3182"/>
    <n v="1"/>
    <n v="1"/>
    <n v="1"/>
    <n v="0"/>
    <m/>
    <s v="216/5 Alma Rd"/>
    <s v="St Kilda"/>
    <s v="Port Phillip"/>
    <s v="Southern Metropolitan"/>
    <n v="3"/>
    <n v="2017"/>
  </r>
  <r>
    <d v="2017-03-27T00:00:00"/>
    <n v="500000"/>
    <x v="1"/>
    <s v="Jones and Jones"/>
    <x v="0"/>
    <n v="3182"/>
    <n v="1"/>
    <n v="1"/>
    <n v="1"/>
    <n v="0"/>
    <n v="2001"/>
    <s v="11/10 Carlisle St"/>
    <s v="St Kilda"/>
    <s v="Port Phillip"/>
    <s v="Southern Metropolitan"/>
    <n v="3"/>
    <n v="2017"/>
  </r>
  <r>
    <d v="2017-03-27T00:00:00"/>
    <n v="520000"/>
    <x v="1"/>
    <s v="Cunninghams"/>
    <x v="0"/>
    <n v="3182"/>
    <n v="2"/>
    <n v="1"/>
    <n v="1"/>
    <n v="1235"/>
    <n v="1980"/>
    <s v="21/7 Alfred Sq"/>
    <s v="St Kilda"/>
    <s v="Port Phillip"/>
    <s v="Southern Metropolitan"/>
    <n v="3"/>
    <n v="2017"/>
  </r>
  <r>
    <d v="2017-03-27T00:00:00"/>
    <n v="1630000"/>
    <x v="0"/>
    <s v="Cunninghams"/>
    <x v="1"/>
    <n v="3207"/>
    <n v="3"/>
    <n v="2"/>
    <n v="2"/>
    <n v="135"/>
    <n v="1997"/>
    <s v="22 Park Sq"/>
    <s v="Port Melbourne"/>
    <s v="Port Phillip"/>
    <s v="Southern Metropolitan"/>
    <n v="3"/>
    <n v="2017"/>
  </r>
  <r>
    <d v="2017-03-27T00:00:00"/>
    <n v="570000"/>
    <x v="1"/>
    <s v="Cunninghams"/>
    <x v="0"/>
    <n v="3057"/>
    <n v="2"/>
    <n v="1"/>
    <n v="2"/>
    <n v="1188"/>
    <n v="2012"/>
    <s v="308/69 Lygon St"/>
    <s v="Brunswick East"/>
    <s v="Moreland"/>
    <s v="Northern Metropolitan"/>
    <n v="3"/>
    <n v="2017"/>
  </r>
  <r>
    <d v="2017-03-27T00:00:00"/>
    <n v="1260000"/>
    <x v="0"/>
    <s v="Jones and Jones"/>
    <x v="1"/>
    <n v="3056"/>
    <n v="2"/>
    <n v="1"/>
    <n v="1"/>
    <n v="385"/>
    <n v="1925"/>
    <s v="136 Hope St"/>
    <s v="Brunswick"/>
    <s v="Moreland"/>
    <s v="Northern Metropolitan"/>
    <n v="3"/>
    <n v="2017"/>
  </r>
  <r>
    <d v="2017-03-27T00:00:00"/>
    <n v="710000"/>
    <x v="0"/>
    <s v="Metro Ladder"/>
    <x v="0"/>
    <n v="3012"/>
    <n v="4"/>
    <n v="1"/>
    <n v="1"/>
    <n v="255"/>
    <n v="1920"/>
    <s v="29 Devonshire St"/>
    <s v="West Footscray"/>
    <s v="Maribyrnong"/>
    <s v="Western Metropolitan"/>
    <n v="3"/>
    <n v="2017"/>
  </r>
  <r>
    <d v="2017-03-27T00:00:00"/>
    <n v="465000"/>
    <x v="1"/>
    <s v="Cunninghams"/>
    <x v="1"/>
    <n v="3073"/>
    <n v="2"/>
    <n v="1"/>
    <n v="1"/>
    <n v="111"/>
    <m/>
    <s v="2/2 Leamington St"/>
    <s v="Reservoir"/>
    <s v="Darebin"/>
    <s v="Northern Metropolitan"/>
    <n v="3"/>
    <n v="2017"/>
  </r>
  <r>
    <d v="2017-03-27T00:00:00"/>
    <n v="730000"/>
    <x v="1"/>
    <s v="Jones and Jones"/>
    <x v="1"/>
    <n v="3078"/>
    <n v="2"/>
    <n v="1"/>
    <n v="1"/>
    <n v="116"/>
    <n v="1985"/>
    <s v="3/18 Gillies St"/>
    <s v="Fairfield"/>
    <s v="Darebin"/>
    <s v="Northern Metropolitan"/>
    <n v="3"/>
    <n v="2017"/>
  </r>
  <r>
    <d v="2017-03-27T00:00:00"/>
    <n v="500000"/>
    <x v="1"/>
    <s v="Flanders &amp; Fish"/>
    <x v="0"/>
    <n v="3147"/>
    <n v="2"/>
    <n v="1"/>
    <n v="1"/>
    <n v="710"/>
    <n v="2010"/>
    <s v="101/218 High St"/>
    <s v="Ashburton"/>
    <s v="Boroondara"/>
    <s v="Southern Metropolitan"/>
    <n v="3"/>
    <n v="2017"/>
  </r>
  <r>
    <d v="2017-03-27T00:00:00"/>
    <n v="2550000"/>
    <x v="0"/>
    <s v="Flanders &amp; Fish"/>
    <x v="1"/>
    <n v="3104"/>
    <n v="4"/>
    <n v="1"/>
    <n v="4"/>
    <n v="847"/>
    <m/>
    <s v="61 Sutton St"/>
    <s v="Balwyn North"/>
    <s v="Boroondara"/>
    <s v="Southern Metropolitan"/>
    <n v="3"/>
    <n v="2017"/>
  </r>
  <r>
    <d v="2017-03-27T00:00:00"/>
    <n v="515000"/>
    <x v="2"/>
    <s v="Cunninghams"/>
    <x v="0"/>
    <n v="3084"/>
    <n v="2"/>
    <n v="1"/>
    <n v="1"/>
    <n v="73"/>
    <m/>
    <s v="13/77 St James Rd"/>
    <s v="Rosanna"/>
    <s v="Banyule"/>
    <s v="Eastern Metropolitan"/>
    <n v="3"/>
    <n v="2017"/>
  </r>
  <r>
    <d v="2017-03-28T00:00:00"/>
    <n v="1550000"/>
    <x v="0"/>
    <s v="Jones and Jones"/>
    <x v="0"/>
    <n v="3121"/>
    <n v="3"/>
    <n v="2"/>
    <n v="1"/>
    <n v="131"/>
    <n v="1900"/>
    <s v="40 York St"/>
    <s v="Richmond"/>
    <s v="Yarra"/>
    <s v="Northern Metropolitan"/>
    <n v="3"/>
    <n v="2017"/>
  </r>
  <r>
    <d v="2017-03-28T00:00:00"/>
    <n v="598000"/>
    <x v="1"/>
    <s v="Metro Ladder"/>
    <x v="1"/>
    <n v="3143"/>
    <n v="2"/>
    <n v="1"/>
    <n v="1"/>
    <n v="0"/>
    <n v="1970"/>
    <s v="1/14 Denbigh Rd"/>
    <s v="Armadale"/>
    <s v="Stonnington"/>
    <s v="Southern Metropolitan"/>
    <n v="3"/>
    <n v="2017"/>
  </r>
  <r>
    <d v="2017-03-28T00:00:00"/>
    <n v="1520000"/>
    <x v="0"/>
    <s v="Cunninghams"/>
    <x v="0"/>
    <n v="3207"/>
    <n v="3"/>
    <n v="2"/>
    <n v="1"/>
    <n v="0"/>
    <n v="2016"/>
    <s v="16 Nelson St"/>
    <s v="Port Melbourne"/>
    <s v="Port Phillip"/>
    <s v="Southern Metropolitan"/>
    <n v="3"/>
    <n v="2017"/>
  </r>
  <r>
    <d v="2017-03-28T00:00:00"/>
    <n v="1350000"/>
    <x v="0"/>
    <s v="Jones and Jones"/>
    <x v="0"/>
    <n v="3057"/>
    <n v="3"/>
    <n v="1"/>
    <n v="2"/>
    <n v="407"/>
    <m/>
    <s v="87 Hickford St"/>
    <s v="Brunswick East"/>
    <s v="Moreland"/>
    <s v="Northern Metropolitan"/>
    <n v="3"/>
    <n v="2017"/>
  </r>
  <r>
    <d v="2017-03-28T00:00:00"/>
    <n v="755000"/>
    <x v="1"/>
    <s v="Property Barons"/>
    <x v="1"/>
    <n v="3107"/>
    <n v="3"/>
    <n v="1"/>
    <n v="2"/>
    <n v="265"/>
    <n v="1980"/>
    <s v="4/45 John St"/>
    <s v="Templestowe Lower"/>
    <s v="Manningham"/>
    <s v="Eastern Metropolitan"/>
    <n v="3"/>
    <n v="2017"/>
  </r>
  <r>
    <d v="2017-03-28T00:00:00"/>
    <n v="1428888"/>
    <x v="0"/>
    <s v="Property Barons"/>
    <x v="0"/>
    <n v="3071"/>
    <n v="4"/>
    <n v="2"/>
    <n v="1"/>
    <n v="470"/>
    <n v="1930"/>
    <s v="184 Raleigh St"/>
    <s v="Thornbury"/>
    <s v="Darebin"/>
    <s v="Northern Metropolitan"/>
    <n v="3"/>
    <n v="2017"/>
  </r>
  <r>
    <d v="2017-03-28T00:00:00"/>
    <n v="680000"/>
    <x v="0"/>
    <s v="Jones and Jones"/>
    <x v="0"/>
    <n v="3081"/>
    <n v="2"/>
    <n v="1"/>
    <n v="1"/>
    <n v="591"/>
    <m/>
    <s v="109 Ramu Pde"/>
    <s v="Heidelberg West"/>
    <s v="Banyule"/>
    <s v="Eastern Metropolitan"/>
    <n v="3"/>
    <n v="2017"/>
  </r>
  <r>
    <d v="2017-03-28T00:00:00"/>
    <n v="1375000"/>
    <x v="0"/>
    <s v="Property Barons"/>
    <x v="1"/>
    <n v="3084"/>
    <n v="3"/>
    <n v="1"/>
    <n v="1"/>
    <n v="639"/>
    <n v="1965"/>
    <s v="57 Martin St"/>
    <s v="Heidelberg"/>
    <s v="Banyule"/>
    <s v="Eastern Metropolitan"/>
    <n v="3"/>
    <n v="2017"/>
  </r>
  <r>
    <d v="2017-03-29T00:00:00"/>
    <n v="1320000"/>
    <x v="0"/>
    <s v="Cunninghams"/>
    <x v="1"/>
    <n v="3066"/>
    <n v="2"/>
    <n v="2"/>
    <n v="1"/>
    <n v="0"/>
    <m/>
    <s v="65B Hotham St"/>
    <s v="Collingwood"/>
    <s v="Yarra"/>
    <s v="Northern Metropolitan"/>
    <n v="3"/>
    <n v="2017"/>
  </r>
  <r>
    <d v="2017-03-29T00:00:00"/>
    <n v="1410000"/>
    <x v="0"/>
    <s v="Flanders &amp; Fish"/>
    <x v="0"/>
    <n v="3125"/>
    <n v="5"/>
    <n v="2"/>
    <n v="1"/>
    <n v="824"/>
    <n v="1950"/>
    <s v="38 Gillard St"/>
    <s v="Burwood"/>
    <s v="Whitehorse"/>
    <s v="Southern Metropolitan"/>
    <n v="3"/>
    <n v="2017"/>
  </r>
  <r>
    <d v="2017-03-29T00:00:00"/>
    <n v="561000"/>
    <x v="1"/>
    <s v="Flanders &amp; Fish"/>
    <x v="1"/>
    <n v="3205"/>
    <n v="2"/>
    <n v="1"/>
    <n v="1"/>
    <n v="0"/>
    <n v="2001"/>
    <s v="1009/148 Wells St"/>
    <s v="South Melbourne"/>
    <s v="Port Phillip"/>
    <s v="Southern Metropolitan"/>
    <n v="3"/>
    <n v="2017"/>
  </r>
  <r>
    <d v="2017-03-29T00:00:00"/>
    <n v="640000"/>
    <x v="1"/>
    <s v="Flanders &amp; Fish"/>
    <x v="1"/>
    <n v="3184"/>
    <n v="2"/>
    <n v="1"/>
    <n v="1"/>
    <n v="626"/>
    <m/>
    <s v="1/6 May St"/>
    <s v="Elwood"/>
    <s v="Port Phillip"/>
    <s v="Southern Metropolitan"/>
    <n v="3"/>
    <n v="2017"/>
  </r>
  <r>
    <d v="2017-03-29T00:00:00"/>
    <n v="687000"/>
    <x v="0"/>
    <s v="SJ"/>
    <x v="1"/>
    <n v="3060"/>
    <n v="3"/>
    <n v="1"/>
    <n v="0"/>
    <n v="684"/>
    <m/>
    <s v="73 Argyle St"/>
    <s v="Fawkner"/>
    <s v="Moreland"/>
    <s v="Northern Metropolitan"/>
    <n v="3"/>
    <n v="2017"/>
  </r>
  <r>
    <d v="2017-03-29T00:00:00"/>
    <n v="797500"/>
    <x v="2"/>
    <s v="Cunninghams"/>
    <x v="1"/>
    <n v="3055"/>
    <n v="3"/>
    <n v="2"/>
    <n v="2"/>
    <n v="262"/>
    <n v="2010"/>
    <s v="1/572 Moreland Rd"/>
    <s v="Brunswick West"/>
    <s v="Moreland"/>
    <s v="Northern Metropolitan"/>
    <n v="3"/>
    <n v="2017"/>
  </r>
  <r>
    <d v="2017-03-29T00:00:00"/>
    <n v="835000"/>
    <x v="0"/>
    <s v="Flanders &amp; Fish"/>
    <x v="0"/>
    <n v="3058"/>
    <n v="3"/>
    <n v="1"/>
    <n v="2"/>
    <n v="385"/>
    <m/>
    <s v="25a Ohea St"/>
    <s v="Coburg"/>
    <s v="Moreland"/>
    <s v="Northern Metropolitan"/>
    <n v="3"/>
    <n v="2017"/>
  </r>
  <r>
    <d v="2017-03-29T00:00:00"/>
    <n v="1126000"/>
    <x v="0"/>
    <s v="Maxwells"/>
    <x v="1"/>
    <n v="3011"/>
    <n v="3"/>
    <n v="1"/>
    <n v="0"/>
    <n v="357"/>
    <m/>
    <s v="34 Princess St"/>
    <s v="Seddon"/>
    <s v="Maribyrnong"/>
    <s v="Western Metropolitan"/>
    <n v="3"/>
    <n v="2017"/>
  </r>
  <r>
    <d v="2017-03-29T00:00:00"/>
    <n v="2015000"/>
    <x v="0"/>
    <s v="Melbourne Homes"/>
    <x v="1"/>
    <n v="3015"/>
    <n v="5"/>
    <n v="2"/>
    <n v="4"/>
    <n v="1017"/>
    <m/>
    <s v="69 Oxford St"/>
    <s v="Newport"/>
    <s v="Hobsons Bay"/>
    <s v="Western Metropolitan"/>
    <n v="3"/>
    <n v="2017"/>
  </r>
  <r>
    <d v="2017-03-29T00:00:00"/>
    <n v="758000"/>
    <x v="0"/>
    <s v="Jones and Jones"/>
    <x v="1"/>
    <n v="3204"/>
    <n v="2"/>
    <n v="1"/>
    <n v="1"/>
    <n v="250"/>
    <m/>
    <s v="1/316 Tucker Rd"/>
    <s v="Ormond"/>
    <s v="Glen Eira"/>
    <s v="Southern Metropolitan"/>
    <n v="3"/>
    <n v="2017"/>
  </r>
  <r>
    <d v="2017-03-29T00:00:00"/>
    <n v="450000"/>
    <x v="1"/>
    <s v="Best Bricks"/>
    <x v="1"/>
    <n v="3071"/>
    <n v="2"/>
    <n v="1"/>
    <n v="1"/>
    <n v="0"/>
    <n v="1970"/>
    <s v="2/2 Dundas St"/>
    <s v="Thornbury"/>
    <s v="Darebin"/>
    <s v="Northern Metropolitan"/>
    <n v="3"/>
    <n v="2017"/>
  </r>
  <r>
    <d v="2017-03-29T00:00:00"/>
    <n v="655000"/>
    <x v="0"/>
    <s v="Cunninghams"/>
    <x v="1"/>
    <n v="3073"/>
    <n v="3"/>
    <n v="2"/>
    <n v="2"/>
    <n v="456"/>
    <n v="1970"/>
    <s v="4 Hickford St"/>
    <s v="Reservoir"/>
    <s v="Darebin"/>
    <s v="Northern Metropolitan"/>
    <n v="3"/>
    <n v="2017"/>
  </r>
  <r>
    <d v="2017-03-29T00:00:00"/>
    <n v="1255000"/>
    <x v="0"/>
    <s v="Cunninghams"/>
    <x v="1"/>
    <n v="3070"/>
    <n v="2"/>
    <n v="1"/>
    <n v="2"/>
    <n v="314"/>
    <m/>
    <s v="9 Brooke St"/>
    <s v="Northcote"/>
    <s v="Darebin"/>
    <s v="Northern Metropolitan"/>
    <n v="3"/>
    <n v="2017"/>
  </r>
  <r>
    <d v="2017-03-29T00:00:00"/>
    <n v="657000"/>
    <x v="0"/>
    <s v="Metro Ladder"/>
    <x v="1"/>
    <n v="3020"/>
    <n v="4"/>
    <n v="2"/>
    <n v="4"/>
    <n v="651"/>
    <n v="1975"/>
    <s v="4 Apollo Pl"/>
    <s v="Sunshine West"/>
    <s v="Brimbank"/>
    <s v="Western Metropolitan"/>
    <n v="3"/>
    <n v="2017"/>
  </r>
  <r>
    <d v="2017-03-29T00:00:00"/>
    <n v="610000"/>
    <x v="1"/>
    <s v="Cunninghams"/>
    <x v="0"/>
    <n v="3122"/>
    <n v="2"/>
    <n v="2"/>
    <n v="1"/>
    <n v="85"/>
    <n v="2014"/>
    <s v="118/862 Glenferrie Rd"/>
    <s v="Hawthorn"/>
    <s v="Boroondara"/>
    <s v="Southern Metropolitan"/>
    <n v="3"/>
    <n v="2017"/>
  </r>
  <r>
    <d v="2017-03-29T00:00:00"/>
    <n v="3085000"/>
    <x v="0"/>
    <s v="Cunninghams"/>
    <x v="1"/>
    <n v="3146"/>
    <n v="5"/>
    <n v="3"/>
    <n v="3"/>
    <n v="778"/>
    <n v="2000"/>
    <s v="33 Rosedale Rd"/>
    <s v="Glen Iris"/>
    <s v="Boroondara"/>
    <s v="Southern Metropolitan"/>
    <n v="3"/>
    <n v="2017"/>
  </r>
  <r>
    <d v="2017-03-29T00:00:00"/>
    <n v="915000"/>
    <x v="0"/>
    <s v="Property Barons"/>
    <x v="1"/>
    <n v="3084"/>
    <n v="3"/>
    <n v="2"/>
    <n v="2"/>
    <n v="769"/>
    <m/>
    <s v="12 Rosemary Ct"/>
    <s v="Viewbank"/>
    <s v="Banyule"/>
    <s v="Eastern Metropolitan"/>
    <n v="3"/>
    <n v="2017"/>
  </r>
  <r>
    <d v="2017-03-30T00:00:00"/>
    <n v="1215000"/>
    <x v="0"/>
    <s v="Melbourne Homes"/>
    <x v="0"/>
    <n v="3145"/>
    <n v="4"/>
    <n v="2"/>
    <n v="2"/>
    <n v="207"/>
    <m/>
    <s v="1281B Dandenong Rd"/>
    <s v="Malvern East"/>
    <s v="Stonnington"/>
    <s v="Southern Metropolitan"/>
    <n v="3"/>
    <n v="2017"/>
  </r>
  <r>
    <d v="2017-03-30T00:00:00"/>
    <n v="3470000"/>
    <x v="0"/>
    <s v="Cunninghams"/>
    <x v="1"/>
    <n v="3144"/>
    <n v="4"/>
    <n v="3"/>
    <n v="2"/>
    <n v="585"/>
    <n v="1915"/>
    <s v="50 Hunter St"/>
    <s v="Malvern"/>
    <s v="Stonnington"/>
    <s v="Southern Metropolitan"/>
    <n v="3"/>
    <n v="2017"/>
  </r>
  <r>
    <d v="2017-03-30T00:00:00"/>
    <n v="1210000"/>
    <x v="1"/>
    <s v="Jones and Jones"/>
    <x v="0"/>
    <n v="3182"/>
    <n v="1"/>
    <n v="1"/>
    <n v="1"/>
    <n v="0"/>
    <n v="1970"/>
    <s v="7/17 Herbert St"/>
    <s v="St Kilda"/>
    <s v="Port Phillip"/>
    <s v="Southern Metropolitan"/>
    <n v="3"/>
    <n v="2017"/>
  </r>
  <r>
    <d v="2017-03-30T00:00:00"/>
    <n v="1316000"/>
    <x v="0"/>
    <s v="Flanders &amp; Fish"/>
    <x v="1"/>
    <n v="3182"/>
    <n v="2"/>
    <n v="1"/>
    <n v="0"/>
    <n v="215"/>
    <m/>
    <s v="25 Smith St"/>
    <s v="St Kilda"/>
    <s v="Port Phillip"/>
    <s v="Southern Metropolitan"/>
    <n v="3"/>
    <n v="2017"/>
  </r>
  <r>
    <d v="2017-03-30T00:00:00"/>
    <n v="352500"/>
    <x v="1"/>
    <s v="Metro Ladder"/>
    <x v="1"/>
    <n v="3012"/>
    <n v="2"/>
    <n v="1"/>
    <n v="1"/>
    <n v="15100"/>
    <n v="2012"/>
    <s v="17/46 Eucalyptus Dr"/>
    <s v="Maidstone"/>
    <s v="Maribyrnong"/>
    <s v="Western Metropolitan"/>
    <n v="3"/>
    <n v="2017"/>
  </r>
  <r>
    <d v="2017-03-30T00:00:00"/>
    <n v="1430000"/>
    <x v="0"/>
    <s v="Jones and Jones"/>
    <x v="0"/>
    <n v="3013"/>
    <n v="3"/>
    <n v="3"/>
    <n v="2"/>
    <n v="386"/>
    <n v="1940"/>
    <s v="23 Lennox St"/>
    <s v="Yarraville"/>
    <s v="Maribyrnong"/>
    <s v="Western Metropolitan"/>
    <n v="3"/>
    <n v="2017"/>
  </r>
  <r>
    <d v="2017-03-30T00:00:00"/>
    <n v="1115000"/>
    <x v="0"/>
    <s v="Sanders"/>
    <x v="1"/>
    <n v="3015"/>
    <n v="4"/>
    <n v="1"/>
    <n v="1"/>
    <n v="0"/>
    <n v="1880"/>
    <s v="53 Mason St"/>
    <s v="Newport"/>
    <s v="Hobsons Bay"/>
    <s v="Western Metropolitan"/>
    <n v="3"/>
    <n v="2017"/>
  </r>
  <r>
    <d v="2017-03-30T00:00:00"/>
    <n v="1405000"/>
    <x v="0"/>
    <s v="Metro Ladder"/>
    <x v="1"/>
    <n v="3025"/>
    <n v="3"/>
    <n v="1"/>
    <n v="3"/>
    <n v="655"/>
    <m/>
    <s v="153 Mills St"/>
    <s v="Altona North"/>
    <s v="Hobsons Bay"/>
    <s v="Western Metropolitan"/>
    <n v="3"/>
    <n v="2017"/>
  </r>
  <r>
    <d v="2017-03-30T00:00:00"/>
    <n v="1360000"/>
    <x v="0"/>
    <s v="Jones and Jones"/>
    <x v="0"/>
    <n v="3165"/>
    <n v="3"/>
    <n v="1"/>
    <n v="3"/>
    <n v="676"/>
    <m/>
    <s v="43 Wards Gr"/>
    <s v="Bentleigh East"/>
    <s v="Glen Eira"/>
    <s v="Southern Metropolitan"/>
    <n v="3"/>
    <n v="2017"/>
  </r>
  <r>
    <d v="2017-03-30T00:00:00"/>
    <n v="1500000"/>
    <x v="0"/>
    <s v="Cunninghams"/>
    <x v="0"/>
    <n v="3185"/>
    <n v="3"/>
    <n v="2"/>
    <n v="0"/>
    <n v="195"/>
    <m/>
    <s v="25 Prentice St"/>
    <s v="Elsternwick"/>
    <s v="Glen Eira"/>
    <s v="Southern Metropolitan"/>
    <n v="3"/>
    <n v="2017"/>
  </r>
  <r>
    <d v="2017-03-30T00:00:00"/>
    <n v="2315000"/>
    <x v="0"/>
    <s v="Best Bricks"/>
    <x v="0"/>
    <n v="3070"/>
    <n v="3"/>
    <n v="1"/>
    <n v="2"/>
    <n v="899"/>
    <n v="1960"/>
    <s v="7 McLachlan St"/>
    <s v="Northcote"/>
    <s v="Darebin"/>
    <s v="Northern Metropolitan"/>
    <n v="3"/>
    <n v="2017"/>
  </r>
  <r>
    <d v="2017-03-30T00:00:00"/>
    <n v="630000"/>
    <x v="1"/>
    <s v="Cunninghams"/>
    <x v="0"/>
    <n v="3101"/>
    <n v="2"/>
    <n v="1"/>
    <n v="2"/>
    <n v="91"/>
    <n v="1970"/>
    <s v="3/81 Derby St"/>
    <s v="Kew"/>
    <s v="Boroondara"/>
    <s v="Southern Metropolitan"/>
    <n v="3"/>
    <n v="2017"/>
  </r>
  <r>
    <d v="2017-03-30T00:00:00"/>
    <n v="2200000"/>
    <x v="0"/>
    <s v="Cunninghams"/>
    <x v="1"/>
    <n v="3146"/>
    <n v="3"/>
    <n v="1"/>
    <n v="2"/>
    <n v="700"/>
    <n v="1930"/>
    <s v="28 Ferndale Rd"/>
    <s v="Glen Iris"/>
    <s v="Boroondara"/>
    <s v="Southern Metropolitan"/>
    <n v="3"/>
    <n v="2017"/>
  </r>
  <r>
    <d v="2017-03-30T00:00:00"/>
    <n v="3050000"/>
    <x v="0"/>
    <s v="Flanders &amp; Fish"/>
    <x v="1"/>
    <n v="3123"/>
    <n v="4"/>
    <n v="3"/>
    <n v="1"/>
    <n v="710"/>
    <m/>
    <s v="18 Carlyle St"/>
    <s v="Hawthorn East"/>
    <s v="Boroondara"/>
    <s v="Southern Metropolitan"/>
    <n v="3"/>
    <n v="2017"/>
  </r>
  <r>
    <d v="2017-03-31T00:00:00"/>
    <n v="300000"/>
    <x v="1"/>
    <s v="Sanders"/>
    <x v="0"/>
    <n v="3078"/>
    <n v="1"/>
    <n v="1"/>
    <n v="1"/>
    <n v="0"/>
    <m/>
    <s v="4/10 Station St"/>
    <s v="Fairfield"/>
    <s v="Yarra"/>
    <s v="Northern Metropolitan"/>
    <n v="3"/>
    <n v="2017"/>
  </r>
  <r>
    <d v="2017-03-31T00:00:00"/>
    <n v="421000"/>
    <x v="1"/>
    <s v="Cunninghams"/>
    <x v="0"/>
    <n v="3121"/>
    <n v="1"/>
    <n v="1"/>
    <n v="1"/>
    <n v="8223"/>
    <n v="2012"/>
    <s v="412/10 Burnley St"/>
    <s v="Richmond"/>
    <s v="Yarra"/>
    <s v="Northern Metropolitan"/>
    <n v="3"/>
    <n v="2017"/>
  </r>
  <r>
    <d v="2017-03-31T00:00:00"/>
    <n v="1468000"/>
    <x v="0"/>
    <s v="Jones and Jones"/>
    <x v="1"/>
    <n v="3125"/>
    <n v="3"/>
    <n v="1"/>
    <n v="2"/>
    <n v="706"/>
    <m/>
    <s v="3 Peacock St"/>
    <s v="Burwood"/>
    <s v="Whitehorse"/>
    <s v="Southern Metropolitan"/>
    <n v="3"/>
    <n v="2017"/>
  </r>
  <r>
    <d v="2017-03-31T00:00:00"/>
    <n v="375000"/>
    <x v="1"/>
    <s v="Property Barons"/>
    <x v="0"/>
    <n v="3146"/>
    <n v="1"/>
    <n v="1"/>
    <n v="1"/>
    <n v="602"/>
    <m/>
    <s v="14/1737 Malvern Rd"/>
    <s v="Glen Iris"/>
    <s v="Stonnington"/>
    <s v="Southern Metropolitan"/>
    <n v="3"/>
    <n v="2017"/>
  </r>
  <r>
    <d v="2017-03-31T00:00:00"/>
    <n v="2100000"/>
    <x v="2"/>
    <s v="Jones and Jones"/>
    <x v="0"/>
    <n v="3142"/>
    <n v="2"/>
    <n v="2"/>
    <n v="3"/>
    <n v="457"/>
    <m/>
    <s v="20 Sargood St"/>
    <s v="Toorak"/>
    <s v="Stonnington"/>
    <s v="Southern Metropolitan"/>
    <n v="3"/>
    <n v="2017"/>
  </r>
  <r>
    <d v="2017-03-31T00:00:00"/>
    <n v="932000"/>
    <x v="1"/>
    <s v="Flanders &amp; Fish"/>
    <x v="1"/>
    <n v="3184"/>
    <n v="2"/>
    <n v="2"/>
    <n v="1"/>
    <n v="799"/>
    <n v="2012"/>
    <s v="201/115 Tennyson St"/>
    <s v="Elwood"/>
    <s v="Port Phillip"/>
    <s v="Southern Metropolitan"/>
    <n v="3"/>
    <n v="2017"/>
  </r>
  <r>
    <d v="2017-03-31T00:00:00"/>
    <n v="1238000"/>
    <x v="0"/>
    <s v="Jones and Jones"/>
    <x v="1"/>
    <n v="3184"/>
    <n v="3"/>
    <n v="2"/>
    <n v="1"/>
    <n v="116"/>
    <n v="1996"/>
    <s v="76 Byron St"/>
    <s v="Elwood"/>
    <s v="Port Phillip"/>
    <s v="Southern Metropolitan"/>
    <n v="3"/>
    <n v="2017"/>
  </r>
  <r>
    <d v="2017-03-31T00:00:00"/>
    <n v="1515000"/>
    <x v="0"/>
    <s v="Cunninghams"/>
    <x v="1"/>
    <n v="3207"/>
    <n v="3"/>
    <n v="2"/>
    <n v="0"/>
    <n v="211"/>
    <m/>
    <s v="159 Albert St"/>
    <s v="Port Melbourne"/>
    <s v="Port Phillip"/>
    <s v="Southern Metropolitan"/>
    <n v="3"/>
    <n v="2017"/>
  </r>
  <r>
    <d v="2017-03-31T00:00:00"/>
    <n v="635000"/>
    <x v="2"/>
    <s v="Cunninghams"/>
    <x v="1"/>
    <n v="3058"/>
    <n v="2"/>
    <n v="1"/>
    <n v="1"/>
    <n v="97"/>
    <n v="2014"/>
    <s v="13 Carron St"/>
    <s v="Coburg"/>
    <s v="Moreland"/>
    <s v="Northern Metropolitan"/>
    <n v="3"/>
    <n v="2017"/>
  </r>
  <r>
    <d v="2017-03-31T00:00:00"/>
    <n v="702500"/>
    <x v="1"/>
    <s v="Cunninghams"/>
    <x v="1"/>
    <n v="3040"/>
    <n v="2"/>
    <n v="1"/>
    <n v="1"/>
    <n v="168"/>
    <n v="2008"/>
    <s v="3/10 Kendall St"/>
    <s v="Essendon"/>
    <s v="Moonee Valley"/>
    <s v="Western Metropolitan"/>
    <n v="3"/>
    <n v="2017"/>
  </r>
  <r>
    <d v="2017-03-31T00:00:00"/>
    <n v="1065000"/>
    <x v="0"/>
    <s v="Property Barons"/>
    <x v="0"/>
    <n v="3042"/>
    <n v="3"/>
    <n v="1"/>
    <n v="2"/>
    <n v="653"/>
    <m/>
    <s v="114 Hotham Rd"/>
    <s v="Niddrie"/>
    <s v="Moonee Valley"/>
    <s v="Western Metropolitan"/>
    <n v="3"/>
    <n v="2017"/>
  </r>
  <r>
    <d v="2017-03-31T00:00:00"/>
    <n v="1045000"/>
    <x v="1"/>
    <s v="Metro Ladder"/>
    <x v="1"/>
    <n v="3147"/>
    <n v="3"/>
    <n v="2"/>
    <n v="2"/>
    <n v="467"/>
    <m/>
    <s v="31a Douglas St"/>
    <s v="Ashwood"/>
    <s v="Monash"/>
    <s v="Southern Metropolitan"/>
    <n v="3"/>
    <n v="2017"/>
  </r>
  <r>
    <d v="2017-03-31T00:00:00"/>
    <n v="395000"/>
    <x v="1"/>
    <s v="Jones and Jones"/>
    <x v="0"/>
    <n v="3052"/>
    <n v="1"/>
    <n v="1"/>
    <n v="1"/>
    <n v="2469"/>
    <m/>
    <s v="47/202 The Avenue"/>
    <s v="Parkville"/>
    <s v="Melbourne"/>
    <s v="Northern Metropolitan"/>
    <n v="3"/>
    <n v="2017"/>
  </r>
  <r>
    <d v="2017-03-31T00:00:00"/>
    <n v="900000"/>
    <x v="1"/>
    <s v="Jones and Jones"/>
    <x v="0"/>
    <n v="3002"/>
    <n v="2"/>
    <n v="1"/>
    <n v="1"/>
    <n v="0"/>
    <m/>
    <s v="2/35 Powlett St"/>
    <s v="East Melbourne"/>
    <s v="Melbourne"/>
    <s v="Northern Metropolitan"/>
    <n v="3"/>
    <n v="2017"/>
  </r>
  <r>
    <d v="2017-03-31T00:00:00"/>
    <n v="921000"/>
    <x v="0"/>
    <s v="Metro Ladder"/>
    <x v="1"/>
    <n v="3167"/>
    <n v="3"/>
    <n v="1"/>
    <n v="2"/>
    <n v="535"/>
    <n v="1970"/>
    <s v="9 Emerald St"/>
    <s v="Oakleigh South"/>
    <s v="Kingston"/>
    <s v="South-Eastern Metropolitan"/>
    <n v="3"/>
    <n v="2017"/>
  </r>
  <r>
    <d v="2017-03-31T00:00:00"/>
    <n v="450000"/>
    <x v="1"/>
    <s v="Flanders &amp; Fish"/>
    <x v="1"/>
    <n v="3161"/>
    <n v="2"/>
    <n v="1"/>
    <n v="1"/>
    <n v="1092"/>
    <n v="2014"/>
    <s v="15/496 Dandenong Rd"/>
    <s v="Caulfield North"/>
    <s v="Glen Eira"/>
    <s v="Southern Metropolitan"/>
    <n v="3"/>
    <n v="2017"/>
  </r>
  <r>
    <d v="2017-03-31T00:00:00"/>
    <n v="950000"/>
    <x v="2"/>
    <s v="Jones and Jones"/>
    <x v="0"/>
    <n v="3165"/>
    <n v="4"/>
    <n v="2"/>
    <n v="1"/>
    <n v="450"/>
    <n v="1940"/>
    <s v="40 Waratah St"/>
    <s v="Bentleigh East"/>
    <s v="Glen Eira"/>
    <s v="Southern Metropolitan"/>
    <n v="3"/>
    <n v="2017"/>
  </r>
  <r>
    <d v="2017-03-31T00:00:00"/>
    <n v="955000"/>
    <x v="1"/>
    <s v="Cunninghams"/>
    <x v="1"/>
    <n v="3101"/>
    <n v="3"/>
    <n v="2"/>
    <n v="2"/>
    <n v="140"/>
    <n v="1980"/>
    <s v="2/78 Studley Park Rd"/>
    <s v="Kew"/>
    <s v="Boroondara"/>
    <s v="Southern Metropolitan"/>
    <n v="3"/>
    <n v="2017"/>
  </r>
  <r>
    <d v="2017-04-01T00:00:00"/>
    <n v="1000000"/>
    <x v="0"/>
    <s v="Cunninghams"/>
    <x v="0"/>
    <n v="3068"/>
    <n v="3"/>
    <n v="1"/>
    <n v="0"/>
    <n v="249"/>
    <m/>
    <s v="24 Taylor St"/>
    <s v="Fitzroy North"/>
    <s v="Yarra"/>
    <s v="Northern Metropolitan"/>
    <n v="4"/>
    <n v="2017"/>
  </r>
  <r>
    <d v="2017-04-01T00:00:00"/>
    <n v="978500"/>
    <x v="1"/>
    <s v="Metro Ladder"/>
    <x v="1"/>
    <n v="3141"/>
    <n v="2"/>
    <n v="2"/>
    <n v="2"/>
    <n v="17200"/>
    <n v="2000"/>
    <s v="503/99 River St"/>
    <s v="South Yarra"/>
    <s v="Stonnington"/>
    <s v="Southern Metropolitan"/>
    <n v="4"/>
    <n v="2017"/>
  </r>
  <r>
    <d v="2017-04-01T00:00:00"/>
    <n v="1100000"/>
    <x v="1"/>
    <s v="Cunninghams"/>
    <x v="0"/>
    <n v="3142"/>
    <n v="3"/>
    <n v="2"/>
    <n v="1"/>
    <n v="0"/>
    <n v="1935"/>
    <s v="4/568 Toorak Rd"/>
    <s v="Toorak"/>
    <s v="Stonnington"/>
    <s v="Southern Metropolitan"/>
    <n v="4"/>
    <n v="2017"/>
  </r>
  <r>
    <d v="2017-04-01T00:00:00"/>
    <n v="1530000"/>
    <x v="0"/>
    <s v="Metro Ladder"/>
    <x v="1"/>
    <n v="3181"/>
    <n v="3"/>
    <n v="1"/>
    <n v="0"/>
    <n v="231"/>
    <m/>
    <s v="6 Irene Pl"/>
    <s v="Prahran"/>
    <s v="Stonnington"/>
    <s v="Southern Metropolitan"/>
    <n v="4"/>
    <n v="2017"/>
  </r>
  <r>
    <d v="2017-04-01T00:00:00"/>
    <n v="1582000"/>
    <x v="0"/>
    <s v="Cunninghams"/>
    <x v="1"/>
    <n v="3181"/>
    <n v="2"/>
    <n v="1"/>
    <n v="0"/>
    <n v="214"/>
    <n v="1915"/>
    <s v="5 Pickford St"/>
    <s v="Prahran"/>
    <s v="Stonnington"/>
    <s v="Southern Metropolitan"/>
    <n v="4"/>
    <n v="2017"/>
  </r>
  <r>
    <d v="2017-04-01T00:00:00"/>
    <n v="741250"/>
    <x v="0"/>
    <s v="Property Barons"/>
    <x v="1"/>
    <n v="3046"/>
    <n v="2"/>
    <n v="1"/>
    <n v="1"/>
    <n v="668"/>
    <n v="1955"/>
    <s v="52 Glenroy Rd"/>
    <s v="Glenroy"/>
    <s v="Moreland"/>
    <s v="Northern Metropolitan"/>
    <n v="4"/>
    <n v="2017"/>
  </r>
  <r>
    <d v="2017-04-01T00:00:00"/>
    <n v="1075000"/>
    <x v="0"/>
    <s v="Maxwells"/>
    <x v="1"/>
    <n v="3058"/>
    <n v="4"/>
    <n v="1"/>
    <n v="4"/>
    <n v="531"/>
    <n v="1925"/>
    <s v="212 Reynard St"/>
    <s v="Coburg"/>
    <s v="Moreland"/>
    <s v="Northern Metropolitan"/>
    <n v="4"/>
    <n v="2017"/>
  </r>
  <r>
    <d v="2017-04-01T00:00:00"/>
    <n v="2050000"/>
    <x v="1"/>
    <s v="Zimmerman"/>
    <x v="0"/>
    <n v="3141"/>
    <n v="4"/>
    <n v="2"/>
    <n v="1"/>
    <n v="979"/>
    <m/>
    <s v="2/234 Domain Rd"/>
    <s v="South Yarra"/>
    <s v="Melbourne"/>
    <s v="Southern Metropolitan"/>
    <n v="4"/>
    <n v="2017"/>
  </r>
  <r>
    <d v="2017-04-01T00:00:00"/>
    <n v="1210000"/>
    <x v="0"/>
    <s v="Melbourne Homes"/>
    <x v="1"/>
    <n v="3016"/>
    <n v="3"/>
    <n v="1"/>
    <n v="0"/>
    <n v="249"/>
    <n v="1910"/>
    <s v="77 Melbourne Rd"/>
    <s v="Williamstown"/>
    <s v="Hobsons Bay"/>
    <s v="Western Metropolitan"/>
    <n v="4"/>
    <n v="2017"/>
  </r>
  <r>
    <d v="2017-04-01T00:00:00"/>
    <n v="466000"/>
    <x v="1"/>
    <s v="Jones and Jones"/>
    <x v="1"/>
    <n v="3071"/>
    <n v="2"/>
    <n v="1"/>
    <n v="1"/>
    <n v="909"/>
    <m/>
    <s v="7/9 Hammond St"/>
    <s v="Thornbury"/>
    <s v="Darebin"/>
    <s v="Northern Metropolitan"/>
    <n v="4"/>
    <n v="2017"/>
  </r>
  <r>
    <d v="2017-04-01T00:00:00"/>
    <n v="795000"/>
    <x v="0"/>
    <s v="Metro Ladder"/>
    <x v="1"/>
    <n v="3020"/>
    <n v="3"/>
    <n v="1"/>
    <n v="2"/>
    <n v="739"/>
    <m/>
    <s v="33 Mayne St"/>
    <s v="Sunshine West"/>
    <s v="Brimbank"/>
    <s v="Western Metropolitan"/>
    <n v="4"/>
    <n v="2017"/>
  </r>
  <r>
    <d v="2017-04-01T00:00:00"/>
    <n v="765000"/>
    <x v="0"/>
    <s v="Jones and Jones"/>
    <x v="1"/>
    <n v="3126"/>
    <n v="2"/>
    <n v="1"/>
    <n v="1"/>
    <n v="543"/>
    <m/>
    <s v="1/28 Milton St"/>
    <s v="Canterbury"/>
    <s v="Boroondara"/>
    <s v="Southern Metropolitan"/>
    <n v="4"/>
    <n v="2017"/>
  </r>
  <r>
    <d v="2017-04-01T00:00:00"/>
    <n v="780000"/>
    <x v="0"/>
    <s v="Property Barons"/>
    <x v="1"/>
    <n v="3084"/>
    <n v="3"/>
    <n v="1"/>
    <n v="2"/>
    <n v="627"/>
    <n v="1970"/>
    <s v="70 McCrae Rd"/>
    <s v="Rosanna"/>
    <s v="Banyule"/>
    <s v="Eastern Metropolitan"/>
    <n v="4"/>
    <n v="2017"/>
  </r>
  <r>
    <d v="2017-04-01T00:00:00"/>
    <n v="1080000"/>
    <x v="0"/>
    <s v="Property Barons"/>
    <x v="1"/>
    <n v="3084"/>
    <n v="4"/>
    <n v="1"/>
    <n v="2"/>
    <n v="676"/>
    <m/>
    <s v="9 Rosebud Pde"/>
    <s v="Viewbank"/>
    <s v="Banyule"/>
    <s v="Eastern Metropolitan"/>
    <n v="4"/>
    <n v="2017"/>
  </r>
  <r>
    <d v="2017-04-02T00:00:00"/>
    <n v="2170000"/>
    <x v="0"/>
    <s v="Cunninghams"/>
    <x v="1"/>
    <n v="3068"/>
    <n v="3"/>
    <n v="2"/>
    <n v="1"/>
    <n v="177"/>
    <m/>
    <s v="276 McKean St"/>
    <s v="Fitzroy North"/>
    <s v="Yarra"/>
    <s v="Northern Metropolitan"/>
    <n v="4"/>
    <n v="2017"/>
  </r>
  <r>
    <d v="2017-04-02T00:00:00"/>
    <n v="455000"/>
    <x v="1"/>
    <s v="Sanders"/>
    <x v="1"/>
    <n v="3006"/>
    <n v="1"/>
    <n v="1"/>
    <n v="0"/>
    <n v="760"/>
    <n v="2007"/>
    <s v="308/18 Kavanagh St"/>
    <s v="Southbank"/>
    <s v="Melbourne"/>
    <s v="Southern Metropolitan"/>
    <n v="4"/>
    <n v="2017"/>
  </r>
  <r>
    <d v="2017-04-02T00:00:00"/>
    <n v="1120000"/>
    <x v="2"/>
    <s v="Jones and Jones"/>
    <x v="1"/>
    <n v="3003"/>
    <n v="3"/>
    <n v="3"/>
    <n v="1"/>
    <n v="801"/>
    <n v="2008"/>
    <s v="7/88 Ireland St"/>
    <s v="West Melbourne"/>
    <s v="Melbourne"/>
    <s v="Northern Metropolitan"/>
    <n v="4"/>
    <n v="2017"/>
  </r>
  <r>
    <d v="2017-04-02T00:00:00"/>
    <n v="1160500"/>
    <x v="1"/>
    <s v="Flanders &amp; Fish"/>
    <x v="1"/>
    <n v="3000"/>
    <n v="2"/>
    <n v="2"/>
    <n v="1"/>
    <n v="4230"/>
    <n v="2006"/>
    <s v="14/2 Exhibition St"/>
    <s v="Melbourne"/>
    <s v="Melbourne"/>
    <s v="Northern Metropolitan"/>
    <n v="4"/>
    <n v="2017"/>
  </r>
  <r>
    <d v="2017-04-02T00:00:00"/>
    <n v="1210000"/>
    <x v="0"/>
    <s v="Property Barons"/>
    <x v="0"/>
    <n v="3107"/>
    <n v="3"/>
    <n v="1"/>
    <n v="1"/>
    <n v="794"/>
    <n v="1960"/>
    <s v="34 Parker St"/>
    <s v="Templestowe Lower"/>
    <s v="Manningham"/>
    <s v="Eastern Metropolitan"/>
    <n v="4"/>
    <n v="2017"/>
  </r>
  <r>
    <d v="2017-04-02T00:00:00"/>
    <n v="1300000"/>
    <x v="0"/>
    <s v="Best Bricks"/>
    <x v="1"/>
    <n v="3105"/>
    <n v="4"/>
    <n v="2"/>
    <n v="2"/>
    <n v="744"/>
    <n v="1985"/>
    <s v="7 Kampman St"/>
    <s v="Bulleen"/>
    <s v="Manningham"/>
    <s v="Eastern Metropolitan"/>
    <n v="4"/>
    <n v="2017"/>
  </r>
  <r>
    <d v="2017-04-02T00:00:00"/>
    <n v="1870000"/>
    <x v="0"/>
    <s v="Cunninghams"/>
    <x v="1"/>
    <n v="3161"/>
    <n v="3"/>
    <n v="2"/>
    <n v="1"/>
    <n v="339"/>
    <m/>
    <s v="7 Cambridge St"/>
    <s v="Caulfield North"/>
    <s v="Glen Eira"/>
    <s v="Southern Metropolitan"/>
    <n v="4"/>
    <n v="2017"/>
  </r>
  <r>
    <d v="2017-04-02T00:00:00"/>
    <n v="601000"/>
    <x v="0"/>
    <s v="Cunninghams"/>
    <x v="1"/>
    <n v="3073"/>
    <n v="3"/>
    <n v="1"/>
    <n v="2"/>
    <n v="460"/>
    <n v="1965"/>
    <s v="273 Mahoneys Rd"/>
    <s v="Reservoir"/>
    <s v="Darebin"/>
    <s v="Northern Metropolitan"/>
    <n v="4"/>
    <n v="2017"/>
  </r>
  <r>
    <d v="2017-04-02T00:00:00"/>
    <n v="690000"/>
    <x v="2"/>
    <s v="Property Barons"/>
    <x v="0"/>
    <n v="3084"/>
    <n v="2"/>
    <n v="1"/>
    <n v="1"/>
    <n v="110"/>
    <n v="2010"/>
    <s v="3/10 Edgar St"/>
    <s v="Heidelberg"/>
    <s v="Banyule"/>
    <s v="Eastern Metropolitan"/>
    <n v="4"/>
    <n v="2017"/>
  </r>
  <r>
    <d v="2017-04-03T00:00:00"/>
    <n v="800000"/>
    <x v="1"/>
    <s v="Cunninghams"/>
    <x v="0"/>
    <n v="3066"/>
    <n v="2"/>
    <n v="1"/>
    <n v="1"/>
    <n v="0"/>
    <n v="1900"/>
    <s v="8/115 Oxford St"/>
    <s v="Collingwood"/>
    <s v="Yarra"/>
    <s v="Northern Metropolitan"/>
    <n v="4"/>
    <n v="2017"/>
  </r>
  <r>
    <d v="2017-04-03T00:00:00"/>
    <n v="575000"/>
    <x v="1"/>
    <s v="Metro Ladder"/>
    <x v="0"/>
    <n v="3207"/>
    <n v="2"/>
    <n v="2"/>
    <n v="1"/>
    <n v="0"/>
    <m/>
    <s v="111/99 Dow St"/>
    <s v="Port Melbourne"/>
    <s v="Port Phillip"/>
    <s v="Southern Metropolitan"/>
    <n v="4"/>
    <n v="2017"/>
  </r>
  <r>
    <d v="2017-04-03T00:00:00"/>
    <n v="1325000"/>
    <x v="0"/>
    <s v="Cunninghams"/>
    <x v="0"/>
    <n v="3181"/>
    <n v="2"/>
    <n v="1"/>
    <n v="0"/>
    <n v="140"/>
    <m/>
    <s v="45 Hornby St"/>
    <s v="Windsor"/>
    <s v="Port Phillip"/>
    <s v="Southern Metropolitan"/>
    <n v="4"/>
    <n v="2017"/>
  </r>
  <r>
    <d v="2017-04-03T00:00:00"/>
    <n v="370000"/>
    <x v="1"/>
    <s v="Cunninghams"/>
    <x v="1"/>
    <n v="3055"/>
    <n v="2"/>
    <n v="1"/>
    <n v="1"/>
    <n v="2120"/>
    <n v="1960"/>
    <s v="3/546 Moreland Rd"/>
    <s v="Brunswick West"/>
    <s v="Moreland"/>
    <s v="Northern Metropolitan"/>
    <n v="4"/>
    <n v="2017"/>
  </r>
  <r>
    <d v="2017-04-03T00:00:00"/>
    <n v="822000"/>
    <x v="0"/>
    <s v="Metro Ladder"/>
    <x v="0"/>
    <n v="3044"/>
    <n v="4"/>
    <n v="2"/>
    <n v="2"/>
    <n v="250"/>
    <n v="1983"/>
    <s v="48 Derby St"/>
    <s v="Pascoe Vale"/>
    <s v="Moreland"/>
    <s v="Northern Metropolitan"/>
    <n v="4"/>
    <n v="2017"/>
  </r>
  <r>
    <d v="2017-04-03T00:00:00"/>
    <n v="480000"/>
    <x v="1"/>
    <s v="Melbourne Homes"/>
    <x v="0"/>
    <n v="3040"/>
    <n v="2"/>
    <n v="1"/>
    <n v="1"/>
    <n v="0"/>
    <n v="2011"/>
    <s v="1/13 Winifred St"/>
    <s v="Essendon"/>
    <s v="Moonee Valley"/>
    <s v="Western Metropolitan"/>
    <n v="4"/>
    <n v="2017"/>
  </r>
  <r>
    <d v="2017-04-03T00:00:00"/>
    <n v="675000"/>
    <x v="0"/>
    <s v="Melbourne Homes"/>
    <x v="1"/>
    <n v="3033"/>
    <n v="3"/>
    <n v="2"/>
    <n v="1"/>
    <n v="549"/>
    <m/>
    <s v="20 Prospect Dr"/>
    <s v="Keilor East"/>
    <s v="Moonee Valley"/>
    <s v="Western Metropolitan"/>
    <n v="4"/>
    <n v="2017"/>
  </r>
  <r>
    <d v="2017-04-03T00:00:00"/>
    <n v="695000"/>
    <x v="0"/>
    <s v="Flanders &amp; Fish"/>
    <x v="1"/>
    <n v="3033"/>
    <n v="3"/>
    <n v="1"/>
    <n v="1"/>
    <n v="564"/>
    <m/>
    <s v="122 Prospect Dr"/>
    <s v="Keilor East"/>
    <s v="Moonee Valley"/>
    <s v="Western Metropolitan"/>
    <n v="4"/>
    <n v="2017"/>
  </r>
  <r>
    <d v="2017-04-03T00:00:00"/>
    <n v="1225000"/>
    <x v="0"/>
    <s v="Cunninghams"/>
    <x v="0"/>
    <n v="3039"/>
    <n v="4"/>
    <n v="1"/>
    <n v="1"/>
    <n v="388"/>
    <n v="1920"/>
    <s v="14 Scotia St"/>
    <s v="Moonee Ponds"/>
    <s v="Moonee Valley"/>
    <s v="Western Metropolitan"/>
    <n v="4"/>
    <n v="2017"/>
  </r>
  <r>
    <d v="2017-04-03T00:00:00"/>
    <n v="1025000"/>
    <x v="0"/>
    <s v="Cunninghams"/>
    <x v="1"/>
    <n v="3166"/>
    <n v="3"/>
    <n v="1"/>
    <n v="2"/>
    <n v="543"/>
    <n v="1940"/>
    <s v="197 Huntingdale Rd"/>
    <s v="Oakleigh"/>
    <s v="Monash"/>
    <s v="Southern Metropolitan"/>
    <n v="4"/>
    <n v="2017"/>
  </r>
  <r>
    <d v="2017-04-03T00:00:00"/>
    <n v="1033000"/>
    <x v="0"/>
    <s v="Jones and Jones"/>
    <x v="1"/>
    <n v="3166"/>
    <n v="3"/>
    <n v="1"/>
    <n v="2"/>
    <n v="548"/>
    <n v="1975"/>
    <s v="13 Hilbert Ct"/>
    <s v="Oakleigh"/>
    <s v="Monash"/>
    <s v="Southern Metropolitan"/>
    <n v="4"/>
    <n v="2017"/>
  </r>
  <r>
    <d v="2017-04-03T00:00:00"/>
    <n v="1900000"/>
    <x v="0"/>
    <s v="Melbourne Homes"/>
    <x v="1"/>
    <n v="3167"/>
    <n v="6"/>
    <n v="2"/>
    <n v="6"/>
    <n v="1200"/>
    <n v="1970"/>
    <s v="1172 North Rd"/>
    <s v="Oakleigh South"/>
    <s v="Monash"/>
    <s v="South-Eastern Metropolitan"/>
    <n v="4"/>
    <n v="2017"/>
  </r>
  <r>
    <d v="2017-04-03T00:00:00"/>
    <n v="730000"/>
    <x v="0"/>
    <s v="Property Barons"/>
    <x v="1"/>
    <n v="3019"/>
    <n v="3"/>
    <n v="2"/>
    <n v="2"/>
    <n v="544"/>
    <n v="1970"/>
    <s v="20 Balmoral St"/>
    <s v="Braybrook"/>
    <s v="Maribyrnong"/>
    <s v="Western Metropolitan"/>
    <n v="4"/>
    <n v="2017"/>
  </r>
  <r>
    <d v="2017-04-03T00:00:00"/>
    <n v="951000"/>
    <x v="0"/>
    <s v="Metro Ladder"/>
    <x v="1"/>
    <n v="3013"/>
    <n v="2"/>
    <n v="1"/>
    <n v="3"/>
    <n v="486"/>
    <m/>
    <s v="42 Eirene St"/>
    <s v="Yarraville"/>
    <s v="Maribyrnong"/>
    <s v="Western Metropolitan"/>
    <n v="4"/>
    <n v="2017"/>
  </r>
  <r>
    <d v="2017-04-03T00:00:00"/>
    <n v="1270000"/>
    <x v="0"/>
    <s v="Jones and Jones"/>
    <x v="1"/>
    <n v="3165"/>
    <n v="4"/>
    <n v="2"/>
    <n v="1"/>
    <n v="0"/>
    <m/>
    <s v="38 Edinburgh St"/>
    <s v="Bentleigh East"/>
    <s v="Glen Eira"/>
    <s v="Southern Metropolitan"/>
    <n v="4"/>
    <n v="2017"/>
  </r>
  <r>
    <d v="2017-04-03T00:00:00"/>
    <n v="1475000"/>
    <x v="0"/>
    <s v="Metro Ladder"/>
    <x v="1"/>
    <n v="3165"/>
    <n v="4"/>
    <n v="2"/>
    <n v="2"/>
    <n v="674"/>
    <m/>
    <s v="71 Victor Rd"/>
    <s v="Bentleigh East"/>
    <s v="Glen Eira"/>
    <s v="Southern Metropolitan"/>
    <n v="4"/>
    <n v="2017"/>
  </r>
  <r>
    <d v="2017-04-03T00:00:00"/>
    <n v="520000"/>
    <x v="0"/>
    <s v="Property Barons"/>
    <x v="1"/>
    <n v="3072"/>
    <n v="2"/>
    <n v="1"/>
    <n v="2"/>
    <n v="178"/>
    <n v="2012"/>
    <s v="1/46 Tyler St"/>
    <s v="Preston"/>
    <s v="Darebin"/>
    <s v="Northern Metropolitan"/>
    <n v="4"/>
    <n v="2017"/>
  </r>
  <r>
    <d v="2017-04-03T00:00:00"/>
    <n v="1625000"/>
    <x v="2"/>
    <s v="Jones and Jones"/>
    <x v="1"/>
    <n v="3124"/>
    <n v="3"/>
    <n v="2"/>
    <n v="2"/>
    <n v="283"/>
    <n v="1990"/>
    <s v="6 Judd St"/>
    <s v="Camberwell"/>
    <s v="Boroondara"/>
    <s v="Southern Metropolitan"/>
    <n v="4"/>
    <n v="2017"/>
  </r>
  <r>
    <d v="2017-04-03T00:00:00"/>
    <n v="1780000"/>
    <x v="0"/>
    <s v="Metro Ladder"/>
    <x v="1"/>
    <n v="3146"/>
    <n v="3"/>
    <n v="1"/>
    <n v="2"/>
    <n v="627"/>
    <m/>
    <s v="43 Pascoe St"/>
    <s v="Glen Iris"/>
    <s v="Boroondara"/>
    <s v="Southern Metropolitan"/>
    <n v="4"/>
    <n v="2017"/>
  </r>
  <r>
    <d v="2017-04-03T00:00:00"/>
    <n v="2266000"/>
    <x v="0"/>
    <s v="Cunninghams"/>
    <x v="1"/>
    <n v="3186"/>
    <n v="3"/>
    <n v="2"/>
    <n v="2"/>
    <n v="450"/>
    <m/>
    <s v="15 Whyte St"/>
    <s v="Brighton"/>
    <s v="Bayside"/>
    <s v="Southern Metropolitan"/>
    <n v="4"/>
    <n v="2017"/>
  </r>
  <r>
    <d v="2017-04-03T00:00:00"/>
    <n v="2265000"/>
    <x v="0"/>
    <s v="Property Barons"/>
    <x v="1"/>
    <n v="3079"/>
    <n v="4"/>
    <n v="2"/>
    <n v="2"/>
    <n v="925"/>
    <n v="1925"/>
    <s v="20 Green St"/>
    <s v="Ivanhoe"/>
    <s v="Banyule"/>
    <s v="Eastern Metropolitan"/>
    <n v="4"/>
    <n v="2017"/>
  </r>
  <r>
    <d v="2017-04-04T00:00:00"/>
    <n v="850000"/>
    <x v="0"/>
    <s v="Metro Ladder"/>
    <x v="0"/>
    <n v="3060"/>
    <n v="3"/>
    <n v="1"/>
    <n v="2"/>
    <n v="604"/>
    <m/>
    <s v="106 Jukes Rd"/>
    <s v="Fawkner"/>
    <s v="Moreland"/>
    <s v="Northern Metropolitan"/>
    <n v="4"/>
    <n v="2017"/>
  </r>
  <r>
    <d v="2017-04-04T00:00:00"/>
    <n v="900000"/>
    <x v="0"/>
    <s v="Cunninghams"/>
    <x v="0"/>
    <n v="3040"/>
    <n v="4"/>
    <n v="2"/>
    <n v="1"/>
    <n v="288"/>
    <n v="1980"/>
    <s v="15 Albion St"/>
    <s v="Essendon"/>
    <s v="Moonee Valley"/>
    <s v="Western Metropolitan"/>
    <n v="4"/>
    <n v="2017"/>
  </r>
  <r>
    <d v="2017-04-04T00:00:00"/>
    <n v="1425000"/>
    <x v="0"/>
    <s v="Best Bricks"/>
    <x v="1"/>
    <n v="3041"/>
    <n v="3"/>
    <n v="2"/>
    <n v="2"/>
    <n v="10100"/>
    <m/>
    <s v="1 Dudley St"/>
    <s v="Essendon North"/>
    <s v="Moonee Valley"/>
    <s v="Western Metropolitan"/>
    <n v="4"/>
    <n v="2017"/>
  </r>
  <r>
    <d v="2017-04-04T00:00:00"/>
    <n v="526000"/>
    <x v="1"/>
    <s v="Cunninghams"/>
    <x v="0"/>
    <n v="3052"/>
    <n v="1"/>
    <n v="1"/>
    <n v="1"/>
    <n v="2488"/>
    <n v="1995"/>
    <s v="12/196 The Avenue"/>
    <s v="Parkville"/>
    <s v="Melbourne"/>
    <s v="Northern Metropolitan"/>
    <n v="4"/>
    <n v="2017"/>
  </r>
  <r>
    <d v="2017-04-04T00:00:00"/>
    <n v="1250000"/>
    <x v="0"/>
    <s v="Property Barons"/>
    <x v="1"/>
    <n v="3105"/>
    <n v="4"/>
    <n v="2"/>
    <n v="2"/>
    <n v="732"/>
    <m/>
    <s v="63 Thompsons Rd"/>
    <s v="Bulleen"/>
    <s v="Manningham"/>
    <s v="Eastern Metropolitan"/>
    <n v="4"/>
    <n v="2017"/>
  </r>
  <r>
    <d v="2017-04-04T00:00:00"/>
    <n v="1000000"/>
    <x v="0"/>
    <s v="Sanders"/>
    <x v="1"/>
    <n v="3016"/>
    <n v="3"/>
    <n v="1"/>
    <n v="2"/>
    <n v="189"/>
    <m/>
    <s v="79 Aitken St"/>
    <s v="Williamstown"/>
    <s v="Hobsons Bay"/>
    <s v="Western Metropolitan"/>
    <n v="4"/>
    <n v="2017"/>
  </r>
  <r>
    <d v="2017-04-04T00:00:00"/>
    <n v="770000"/>
    <x v="1"/>
    <s v="Metro Ladder"/>
    <x v="0"/>
    <n v="3165"/>
    <n v="3"/>
    <n v="2"/>
    <n v="1"/>
    <n v="281"/>
    <n v="2005"/>
    <s v="2/16 Bessie St"/>
    <s v="Bentleigh East"/>
    <s v="Glen Eira"/>
    <s v="Southern Metropolitan"/>
    <n v="4"/>
    <n v="2017"/>
  </r>
  <r>
    <d v="2017-04-04T00:00:00"/>
    <n v="835000"/>
    <x v="0"/>
    <s v="Cunninghams"/>
    <x v="1"/>
    <n v="3072"/>
    <n v="2"/>
    <n v="1"/>
    <n v="1"/>
    <n v="490"/>
    <m/>
    <s v="46 Dunstan St"/>
    <s v="Preston"/>
    <s v="Darebin"/>
    <s v="Northern Metropolitan"/>
    <n v="4"/>
    <n v="2017"/>
  </r>
  <r>
    <d v="2017-04-04T00:00:00"/>
    <n v="2614000"/>
    <x v="0"/>
    <s v="Flanders &amp; Fish"/>
    <x v="1"/>
    <n v="3104"/>
    <n v="4"/>
    <n v="2"/>
    <n v="2"/>
    <n v="772"/>
    <n v="1955"/>
    <s v="113 Maud St"/>
    <s v="Balwyn North"/>
    <s v="Boroondara"/>
    <s v="Southern Metropolitan"/>
    <n v="4"/>
    <n v="2017"/>
  </r>
  <r>
    <d v="2017-04-04T00:00:00"/>
    <n v="757000"/>
    <x v="0"/>
    <s v="Jones and Jones"/>
    <x v="1"/>
    <n v="3081"/>
    <n v="2"/>
    <n v="2"/>
    <n v="2"/>
    <n v="275"/>
    <m/>
    <s v="1/40 St Hellier St"/>
    <s v="Heidelberg Heights"/>
    <s v="Banyule"/>
    <s v="Eastern Metropolitan"/>
    <n v="4"/>
    <n v="2017"/>
  </r>
  <r>
    <d v="2017-04-05T00:00:00"/>
    <n v="1330000"/>
    <x v="0"/>
    <s v="Flanders &amp; Fish"/>
    <x v="0"/>
    <n v="3067"/>
    <n v="4"/>
    <n v="2"/>
    <n v="2"/>
    <n v="780"/>
    <n v="1900"/>
    <s v="3/72 Charles St"/>
    <s v="Abbotsford"/>
    <s v="Yarra"/>
    <s v="Northern Metropolitan"/>
    <n v="4"/>
    <n v="2017"/>
  </r>
  <r>
    <d v="2017-04-05T00:00:00"/>
    <n v="920000"/>
    <x v="1"/>
    <s v="Melbourne Homes"/>
    <x v="1"/>
    <n v="3141"/>
    <n v="2"/>
    <n v="2"/>
    <n v="0"/>
    <n v="0"/>
    <m/>
    <s v="103/334 Toorak Rd"/>
    <s v="South Yarra"/>
    <s v="Stonnington"/>
    <s v="Southern Metropolitan"/>
    <n v="4"/>
    <n v="2017"/>
  </r>
  <r>
    <d v="2017-04-05T00:00:00"/>
    <n v="1032000"/>
    <x v="0"/>
    <s v="Jones and Jones"/>
    <x v="0"/>
    <n v="3011"/>
    <n v="3"/>
    <n v="1"/>
    <n v="0"/>
    <n v="224"/>
    <n v="1900"/>
    <s v="54 Charles St"/>
    <s v="Seddon"/>
    <s v="Maribyrnong"/>
    <s v="Western Metropolitan"/>
    <n v="4"/>
    <n v="2017"/>
  </r>
  <r>
    <d v="2017-04-05T00:00:00"/>
    <n v="1050000"/>
    <x v="0"/>
    <s v="Property Barons"/>
    <x v="0"/>
    <n v="3107"/>
    <n v="5"/>
    <n v="3"/>
    <n v="2"/>
    <n v="728"/>
    <m/>
    <s v="6 Boonah Ct"/>
    <s v="Templestowe Lower"/>
    <s v="Manningham"/>
    <s v="Eastern Metropolitan"/>
    <n v="4"/>
    <n v="2017"/>
  </r>
  <r>
    <d v="2017-04-05T00:00:00"/>
    <n v="1257000"/>
    <x v="0"/>
    <s v="Property Barons"/>
    <x v="1"/>
    <n v="3107"/>
    <n v="4"/>
    <n v="3"/>
    <n v="2"/>
    <n v="706"/>
    <m/>
    <s v="11 Corroboree Pl"/>
    <s v="Templestowe Lower"/>
    <s v="Manningham"/>
    <s v="Eastern Metropolitan"/>
    <n v="4"/>
    <n v="2017"/>
  </r>
  <r>
    <d v="2017-04-05T00:00:00"/>
    <n v="1630000"/>
    <x v="0"/>
    <s v="Sanders"/>
    <x v="1"/>
    <n v="3016"/>
    <n v="4"/>
    <n v="2"/>
    <n v="2"/>
    <n v="265"/>
    <n v="2010"/>
    <s v="50 Thompson St"/>
    <s v="Williamstown"/>
    <s v="Hobsons Bay"/>
    <s v="Western Metropolitan"/>
    <n v="4"/>
    <n v="2017"/>
  </r>
  <r>
    <d v="2017-04-05T00:00:00"/>
    <n v="823000"/>
    <x v="0"/>
    <s v="Jones and Jones"/>
    <x v="1"/>
    <n v="3165"/>
    <n v="3"/>
    <n v="2"/>
    <n v="2"/>
    <n v="213"/>
    <n v="2003"/>
    <s v="1002 North Rd"/>
    <s v="Bentleigh East"/>
    <s v="Glen Eira"/>
    <s v="Southern Metropolitan"/>
    <n v="4"/>
    <n v="2017"/>
  </r>
  <r>
    <d v="2017-04-05T00:00:00"/>
    <n v="1280000"/>
    <x v="0"/>
    <s v="Jones and Jones"/>
    <x v="1"/>
    <n v="3071"/>
    <n v="3"/>
    <n v="1"/>
    <n v="1"/>
    <n v="253"/>
    <n v="1910"/>
    <s v="45A Harold St"/>
    <s v="Thornbury"/>
    <s v="Darebin"/>
    <s v="Northern Metropolitan"/>
    <n v="4"/>
    <n v="2017"/>
  </r>
  <r>
    <d v="2017-04-05T00:00:00"/>
    <n v="3350000"/>
    <x v="0"/>
    <s v="Metro Ladder"/>
    <x v="1"/>
    <n v="3123"/>
    <n v="2"/>
    <n v="1"/>
    <n v="2"/>
    <n v="826"/>
    <m/>
    <s v="10 Neave St"/>
    <s v="Hawthorn East"/>
    <s v="Boroondara"/>
    <s v="Southern Metropolitan"/>
    <n v="4"/>
    <n v="2017"/>
  </r>
  <r>
    <d v="2017-04-06T00:00:00"/>
    <n v="479000"/>
    <x v="1"/>
    <s v="Jones and Jones"/>
    <x v="1"/>
    <n v="3121"/>
    <n v="2"/>
    <n v="1"/>
    <n v="1"/>
    <n v="0"/>
    <n v="1970"/>
    <s v="28/81 Edinburgh St"/>
    <s v="Richmond"/>
    <s v="Yarra"/>
    <s v="Northern Metropolitan"/>
    <n v="4"/>
    <n v="2017"/>
  </r>
  <r>
    <d v="2017-04-06T00:00:00"/>
    <n v="870000"/>
    <x v="1"/>
    <s v="Cunninghams"/>
    <x v="1"/>
    <n v="3067"/>
    <n v="2"/>
    <n v="2"/>
    <n v="1"/>
    <n v="0"/>
    <n v="2013"/>
    <s v="6/205 Gipps St"/>
    <s v="Abbotsford"/>
    <s v="Yarra"/>
    <s v="Northern Metropolitan"/>
    <n v="4"/>
    <n v="2017"/>
  </r>
  <r>
    <d v="2017-04-06T00:00:00"/>
    <n v="1172000"/>
    <x v="0"/>
    <s v="Melbourne Homes"/>
    <x v="1"/>
    <n v="3121"/>
    <n v="2"/>
    <n v="1"/>
    <n v="0"/>
    <n v="155"/>
    <m/>
    <s v="4 Bell St"/>
    <s v="Richmond"/>
    <s v="Yarra"/>
    <s v="Northern Metropolitan"/>
    <n v="4"/>
    <n v="2017"/>
  </r>
  <r>
    <d v="2017-04-06T00:00:00"/>
    <n v="644000"/>
    <x v="0"/>
    <s v="Melbourne Homes"/>
    <x v="1"/>
    <n v="3752"/>
    <n v="3"/>
    <n v="2"/>
    <n v="4"/>
    <n v="492"/>
    <n v="2007"/>
    <s v="18 Grange Dr"/>
    <s v="South Morang"/>
    <s v="Whittlesea"/>
    <s v="Northern Metropolitan"/>
    <n v="4"/>
    <n v="2017"/>
  </r>
  <r>
    <d v="2017-04-06T00:00:00"/>
    <n v="1270000"/>
    <x v="0"/>
    <s v="Property Barons"/>
    <x v="1"/>
    <n v="3133"/>
    <n v="4"/>
    <n v="2"/>
    <n v="2"/>
    <n v="600"/>
    <m/>
    <s v="1 Bahama Ct"/>
    <s v="Vermont"/>
    <s v="Whitehorse"/>
    <s v="Eastern Metropolitan"/>
    <n v="4"/>
    <n v="2017"/>
  </r>
  <r>
    <d v="2017-04-06T00:00:00"/>
    <n v="1726000"/>
    <x v="0"/>
    <s v="Property Barons"/>
    <x v="1"/>
    <n v="3128"/>
    <n v="5"/>
    <n v="2"/>
    <n v="2"/>
    <n v="631"/>
    <m/>
    <s v="22 Combarton St"/>
    <s v="Box Hill"/>
    <s v="Whitehorse"/>
    <s v="Eastern Metropolitan"/>
    <n v="4"/>
    <n v="2017"/>
  </r>
  <r>
    <d v="2017-04-06T00:00:00"/>
    <n v="347000"/>
    <x v="1"/>
    <s v="Flanders &amp; Fish"/>
    <x v="1"/>
    <n v="3184"/>
    <n v="1"/>
    <n v="1"/>
    <n v="1"/>
    <n v="0"/>
    <n v="1970"/>
    <s v="1/6 Wave St"/>
    <s v="Elwood"/>
    <s v="Port Phillip"/>
    <s v="Southern Metropolitan"/>
    <n v="4"/>
    <n v="2017"/>
  </r>
  <r>
    <d v="2017-04-06T00:00:00"/>
    <n v="1120000"/>
    <x v="0"/>
    <s v="Metro Ladder"/>
    <x v="0"/>
    <n v="3182"/>
    <n v="3"/>
    <n v="2"/>
    <n v="2"/>
    <n v="1039"/>
    <n v="2006"/>
    <s v="8/98 Barkly St"/>
    <s v="St Kilda"/>
    <s v="Port Phillip"/>
    <s v="Southern Metropolitan"/>
    <n v="4"/>
    <n v="2017"/>
  </r>
  <r>
    <d v="2017-04-06T00:00:00"/>
    <n v="855000"/>
    <x v="0"/>
    <s v="Property Barons"/>
    <x v="1"/>
    <n v="3095"/>
    <n v="3"/>
    <n v="1"/>
    <n v="1"/>
    <n v="654"/>
    <n v="1985"/>
    <s v="5 Souter St"/>
    <s v="Eltham"/>
    <s v="Nillumbik"/>
    <s v="Eastern Metropolitan"/>
    <n v="4"/>
    <n v="2017"/>
  </r>
  <r>
    <d v="2017-04-06T00:00:00"/>
    <n v="1065000"/>
    <x v="0"/>
    <s v="Property Barons"/>
    <x v="0"/>
    <n v="3095"/>
    <n v="4"/>
    <n v="2"/>
    <n v="2"/>
    <n v="816"/>
    <n v="1966"/>
    <s v="30 Cromwell St"/>
    <s v="Eltham"/>
    <s v="Nillumbik"/>
    <s v="Eastern Metropolitan"/>
    <n v="4"/>
    <n v="2017"/>
  </r>
  <r>
    <d v="2017-04-06T00:00:00"/>
    <n v="435000"/>
    <x v="1"/>
    <s v="Metro Ladder"/>
    <x v="0"/>
    <n v="3057"/>
    <n v="2"/>
    <n v="1"/>
    <n v="1"/>
    <n v="0"/>
    <n v="2011"/>
    <s v="15/67 Nicholson St"/>
    <s v="Brunswick East"/>
    <s v="Moreland"/>
    <s v="Northern Metropolitan"/>
    <n v="4"/>
    <n v="2017"/>
  </r>
  <r>
    <d v="2017-04-06T00:00:00"/>
    <n v="577000"/>
    <x v="2"/>
    <s v="Metro Ladder"/>
    <x v="1"/>
    <n v="3060"/>
    <n v="3"/>
    <n v="1"/>
    <n v="1"/>
    <n v="164"/>
    <n v="2003"/>
    <s v="13A Queens Pde"/>
    <s v="Fawkner"/>
    <s v="Moreland"/>
    <s v="Northern Metropolitan"/>
    <n v="4"/>
    <n v="2017"/>
  </r>
  <r>
    <d v="2017-04-06T00:00:00"/>
    <n v="725000"/>
    <x v="0"/>
    <s v="Flanders &amp; Fish"/>
    <x v="1"/>
    <n v="3046"/>
    <n v="3"/>
    <n v="1"/>
    <n v="2"/>
    <n v="585"/>
    <m/>
    <s v="56 Middle St"/>
    <s v="Hadfield"/>
    <s v="Moreland"/>
    <s v="Northern Metropolitan"/>
    <n v="4"/>
    <n v="2017"/>
  </r>
  <r>
    <d v="2017-04-06T00:00:00"/>
    <n v="765000"/>
    <x v="2"/>
    <s v="Jones and Jones"/>
    <x v="0"/>
    <n v="3056"/>
    <n v="2"/>
    <n v="2"/>
    <n v="1"/>
    <n v="77"/>
    <n v="2007"/>
    <s v="8 Jones St"/>
    <s v="Brunswick"/>
    <s v="Moreland"/>
    <s v="Northern Metropolitan"/>
    <n v="4"/>
    <n v="2017"/>
  </r>
  <r>
    <d v="2017-04-06T00:00:00"/>
    <n v="770000"/>
    <x v="2"/>
    <s v="Metro Ladder"/>
    <x v="1"/>
    <n v="3046"/>
    <n v="3"/>
    <n v="2"/>
    <n v="2"/>
    <n v="272"/>
    <n v="2012"/>
    <s v="1/22 Lex Gr"/>
    <s v="Oak Park"/>
    <s v="Moreland"/>
    <s v="Northern Metropolitan"/>
    <n v="4"/>
    <n v="2017"/>
  </r>
  <r>
    <d v="2017-04-06T00:00:00"/>
    <n v="810000"/>
    <x v="0"/>
    <s v="Metro Ladder"/>
    <x v="1"/>
    <n v="3046"/>
    <n v="3"/>
    <n v="2"/>
    <n v="2"/>
    <n v="592"/>
    <n v="1950"/>
    <s v="26 South St"/>
    <s v="Hadfield"/>
    <s v="Moreland"/>
    <s v="Northern Metropolitan"/>
    <n v="4"/>
    <n v="2017"/>
  </r>
  <r>
    <d v="2017-04-06T00:00:00"/>
    <n v="876000"/>
    <x v="0"/>
    <s v="Cunninghams"/>
    <x v="1"/>
    <n v="3044"/>
    <n v="3"/>
    <n v="1"/>
    <n v="2"/>
    <n v="525"/>
    <n v="1960"/>
    <s v="111 Derby St"/>
    <s v="Pascoe Vale"/>
    <s v="Moreland"/>
    <s v="Northern Metropolitan"/>
    <n v="4"/>
    <n v="2017"/>
  </r>
  <r>
    <d v="2017-04-06T00:00:00"/>
    <n v="1100000"/>
    <x v="0"/>
    <s v="Jones and Jones"/>
    <x v="1"/>
    <n v="3058"/>
    <n v="3"/>
    <n v="1"/>
    <n v="0"/>
    <n v="532"/>
    <m/>
    <s v="18 Loch St"/>
    <s v="Coburg"/>
    <s v="Moreland"/>
    <s v="Northern Metropolitan"/>
    <n v="4"/>
    <n v="2017"/>
  </r>
  <r>
    <d v="2017-04-06T00:00:00"/>
    <n v="1105000"/>
    <x v="0"/>
    <s v="Cunninghams"/>
    <x v="1"/>
    <n v="3056"/>
    <n v="2"/>
    <n v="1"/>
    <n v="1"/>
    <n v="147"/>
    <m/>
    <s v="61 Evans St"/>
    <s v="Brunswick"/>
    <s v="Moreland"/>
    <s v="Northern Metropolitan"/>
    <n v="4"/>
    <n v="2017"/>
  </r>
  <r>
    <d v="2017-04-06T00:00:00"/>
    <n v="370000"/>
    <x v="1"/>
    <s v="Flanders &amp; Fish"/>
    <x v="0"/>
    <n v="3040"/>
    <n v="2"/>
    <n v="1"/>
    <n v="0"/>
    <n v="0"/>
    <m/>
    <s v="8/19 Fletcher St"/>
    <s v="Essendon"/>
    <s v="Moonee Valley"/>
    <s v="Western Metropolitan"/>
    <n v="4"/>
    <n v="2017"/>
  </r>
  <r>
    <d v="2017-04-06T00:00:00"/>
    <n v="915000"/>
    <x v="0"/>
    <s v="Cunninghams"/>
    <x v="1"/>
    <n v="3033"/>
    <n v="3"/>
    <n v="1"/>
    <n v="2"/>
    <n v="610"/>
    <m/>
    <s v="8 Nyah St"/>
    <s v="Keilor East"/>
    <s v="Moonee Valley"/>
    <s v="Western Metropolitan"/>
    <n v="4"/>
    <n v="2017"/>
  </r>
  <r>
    <d v="2017-04-06T00:00:00"/>
    <n v="980000"/>
    <x v="0"/>
    <s v="Cunninghams"/>
    <x v="1"/>
    <n v="3042"/>
    <n v="3"/>
    <n v="1"/>
    <n v="2"/>
    <n v="577"/>
    <m/>
    <s v="13 The Avenue"/>
    <s v="Niddrie"/>
    <s v="Moonee Valley"/>
    <s v="Western Metropolitan"/>
    <n v="4"/>
    <n v="2017"/>
  </r>
  <r>
    <d v="2017-04-06T00:00:00"/>
    <n v="995000"/>
    <x v="0"/>
    <s v="Jones and Jones"/>
    <x v="0"/>
    <n v="3041"/>
    <n v="3"/>
    <n v="2"/>
    <n v="3"/>
    <n v="653"/>
    <n v="1940"/>
    <s v="1 Lebanon St"/>
    <s v="Strathmore"/>
    <s v="Moonee Valley"/>
    <s v="Western Metropolitan"/>
    <n v="4"/>
    <n v="2017"/>
  </r>
  <r>
    <d v="2017-04-06T00:00:00"/>
    <n v="1505000"/>
    <x v="0"/>
    <s v="Cunninghams"/>
    <x v="1"/>
    <n v="3039"/>
    <n v="4"/>
    <n v="2"/>
    <n v="2"/>
    <n v="441"/>
    <n v="1910"/>
    <s v="25 Wilson St"/>
    <s v="Moonee Ponds"/>
    <s v="Moonee Valley"/>
    <s v="Western Metropolitan"/>
    <n v="4"/>
    <n v="2017"/>
  </r>
  <r>
    <d v="2017-04-06T00:00:00"/>
    <n v="1850000"/>
    <x v="0"/>
    <s v="Melbourne Homes"/>
    <x v="0"/>
    <n v="3039"/>
    <n v="3"/>
    <n v="2"/>
    <n v="2"/>
    <n v="596"/>
    <n v="1950"/>
    <s v="36 Aberfeldie St"/>
    <s v="Moonee Ponds"/>
    <s v="Moonee Valley"/>
    <s v="Western Metropolitan"/>
    <n v="4"/>
    <n v="2017"/>
  </r>
  <r>
    <d v="2017-04-06T00:00:00"/>
    <n v="2268000"/>
    <x v="0"/>
    <s v="Cunninghams"/>
    <x v="1"/>
    <n v="3031"/>
    <n v="4"/>
    <n v="2"/>
    <n v="2"/>
    <n v="616"/>
    <n v="1888"/>
    <s v="36 Wellington St"/>
    <s v="Flemington"/>
    <s v="Moonee Valley"/>
    <s v="Northern Metropolitan"/>
    <n v="4"/>
    <n v="2017"/>
  </r>
  <r>
    <d v="2017-04-06T00:00:00"/>
    <n v="558000"/>
    <x v="0"/>
    <s v="Property Barons"/>
    <x v="1"/>
    <n v="3037"/>
    <n v="3"/>
    <n v="2"/>
    <n v="2"/>
    <n v="431"/>
    <n v="2008"/>
    <s v="27 Lucas Tce"/>
    <s v="Taylors Hill"/>
    <s v="Melton"/>
    <s v="Western Metropolitan"/>
    <n v="4"/>
    <n v="2017"/>
  </r>
  <r>
    <d v="2017-04-06T00:00:00"/>
    <n v="1090000"/>
    <x v="2"/>
    <s v="Property Barons"/>
    <x v="1"/>
    <n v="3108"/>
    <n v="4"/>
    <n v="3"/>
    <n v="2"/>
    <n v="242"/>
    <n v="1995"/>
    <s v="4/2 Paul St"/>
    <s v="Doncaster"/>
    <s v="Manningham"/>
    <s v="Eastern Metropolitan"/>
    <n v="4"/>
    <n v="2017"/>
  </r>
  <r>
    <d v="2017-04-06T00:00:00"/>
    <n v="680000"/>
    <x v="0"/>
    <s v="Property Barons"/>
    <x v="1"/>
    <n v="3059"/>
    <n v="3"/>
    <n v="2"/>
    <n v="1"/>
    <n v="650"/>
    <n v="1990"/>
    <s v="1 Chester Cl"/>
    <s v="Greenvale"/>
    <s v="Hume"/>
    <s v="Northern Metropolitan"/>
    <n v="4"/>
    <n v="2017"/>
  </r>
  <r>
    <d v="2017-04-06T00:00:00"/>
    <n v="1300000"/>
    <x v="0"/>
    <s v="Jones and Jones"/>
    <x v="0"/>
    <n v="3015"/>
    <n v="4"/>
    <n v="2"/>
    <n v="2"/>
    <n v="730"/>
    <m/>
    <s v="14 Derham St"/>
    <s v="Spotswood"/>
    <s v="Hobsons Bay"/>
    <s v="Western Metropolitan"/>
    <n v="4"/>
    <n v="2017"/>
  </r>
  <r>
    <d v="2017-04-06T00:00:00"/>
    <n v="692000"/>
    <x v="0"/>
    <s v="Flanders &amp; Fish"/>
    <x v="1"/>
    <n v="3163"/>
    <n v="2"/>
    <n v="1"/>
    <n v="2"/>
    <n v="0"/>
    <n v="1991"/>
    <s v="3/59 Poath Rd"/>
    <s v="Murrumbeena"/>
    <s v="Glen Eira"/>
    <s v="Southern Metropolitan"/>
    <n v="4"/>
    <n v="2017"/>
  </r>
  <r>
    <d v="2017-04-06T00:00:00"/>
    <n v="1185000"/>
    <x v="0"/>
    <s v="Best Bricks"/>
    <x v="0"/>
    <n v="3165"/>
    <n v="3"/>
    <n v="2"/>
    <n v="2"/>
    <n v="644"/>
    <m/>
    <s v="872 Centre Rd"/>
    <s v="Bentleigh East"/>
    <s v="Glen Eira"/>
    <s v="Southern Metropolitan"/>
    <n v="4"/>
    <n v="2017"/>
  </r>
  <r>
    <d v="2017-04-06T00:00:00"/>
    <n v="1300000"/>
    <x v="0"/>
    <s v="Jones and Jones"/>
    <x v="1"/>
    <n v="3204"/>
    <n v="3"/>
    <n v="2"/>
    <n v="2"/>
    <n v="670"/>
    <n v="1927"/>
    <s v="265 Tucker Rd"/>
    <s v="Ormond"/>
    <s v="Glen Eira"/>
    <s v="Southern Metropolitan"/>
    <n v="4"/>
    <n v="2017"/>
  </r>
  <r>
    <d v="2017-04-06T00:00:00"/>
    <n v="3000000"/>
    <x v="0"/>
    <s v="Cunninghams"/>
    <x v="1"/>
    <n v="3185"/>
    <n v="4"/>
    <n v="2"/>
    <n v="2"/>
    <n v="661"/>
    <m/>
    <s v="15 Murray St"/>
    <s v="Elsternwick"/>
    <s v="Glen Eira"/>
    <s v="Southern Metropolitan"/>
    <n v="4"/>
    <n v="2017"/>
  </r>
  <r>
    <d v="2017-04-06T00:00:00"/>
    <n v="790000"/>
    <x v="0"/>
    <s v="Property Barons"/>
    <x v="1"/>
    <n v="3073"/>
    <n v="2"/>
    <n v="1"/>
    <n v="1"/>
    <n v="585"/>
    <n v="1950"/>
    <s v="89 Henty St"/>
    <s v="Reservoir"/>
    <s v="Darebin"/>
    <s v="Northern Metropolitan"/>
    <n v="4"/>
    <n v="2017"/>
  </r>
  <r>
    <d v="2017-04-06T00:00:00"/>
    <n v="968000"/>
    <x v="0"/>
    <s v="Cunninghams"/>
    <x v="1"/>
    <n v="3073"/>
    <n v="2"/>
    <n v="1"/>
    <n v="2"/>
    <n v="631"/>
    <m/>
    <s v="33 Shand Rd"/>
    <s v="Reservoir"/>
    <s v="Darebin"/>
    <s v="Northern Metropolitan"/>
    <n v="4"/>
    <n v="2017"/>
  </r>
  <r>
    <d v="2017-04-06T00:00:00"/>
    <n v="521000"/>
    <x v="2"/>
    <s v="Flanders &amp; Fish"/>
    <x v="1"/>
    <n v="3020"/>
    <n v="3"/>
    <n v="3"/>
    <n v="2"/>
    <n v="134"/>
    <n v="2008"/>
    <s v="133 David Dr"/>
    <s v="Sunshine West"/>
    <s v="Brimbank"/>
    <s v="Western Metropolitan"/>
    <n v="4"/>
    <n v="2017"/>
  </r>
  <r>
    <d v="2017-04-06T00:00:00"/>
    <n v="705000"/>
    <x v="0"/>
    <s v="Best Bricks"/>
    <x v="1"/>
    <n v="3020"/>
    <n v="4"/>
    <n v="2"/>
    <n v="1"/>
    <n v="570"/>
    <m/>
    <s v="5 Charles St"/>
    <s v="Sunshine North"/>
    <s v="Brimbank"/>
    <s v="Western Metropolitan"/>
    <n v="4"/>
    <n v="2017"/>
  </r>
  <r>
    <d v="2017-04-06T00:00:00"/>
    <n v="525000"/>
    <x v="1"/>
    <s v="Melbourne Homes"/>
    <x v="0"/>
    <n v="3122"/>
    <n v="2"/>
    <n v="1"/>
    <n v="1"/>
    <n v="0"/>
    <m/>
    <s v="14/181 Power St"/>
    <s v="Hawthorn"/>
    <s v="Boroondara"/>
    <s v="Southern Metropolitan"/>
    <n v="4"/>
    <n v="2017"/>
  </r>
  <r>
    <d v="2017-04-06T00:00:00"/>
    <n v="1750000"/>
    <x v="0"/>
    <s v="Jones and Jones"/>
    <x v="0"/>
    <n v="3124"/>
    <n v="3"/>
    <n v="2"/>
    <n v="3"/>
    <n v="780"/>
    <m/>
    <s v="638 Riversdale Rd"/>
    <s v="Camberwell"/>
    <s v="Boroondara"/>
    <s v="Southern Metropolitan"/>
    <n v="4"/>
    <n v="2017"/>
  </r>
  <r>
    <d v="2017-04-06T00:00:00"/>
    <n v="2100000"/>
    <x v="0"/>
    <s v="Metro Ladder"/>
    <x v="1"/>
    <n v="3122"/>
    <n v="4"/>
    <n v="1"/>
    <n v="2"/>
    <n v="383"/>
    <m/>
    <s v="54 Manningtree Rd"/>
    <s v="Hawthorn"/>
    <s v="Boroondara"/>
    <s v="Southern Metropolitan"/>
    <n v="4"/>
    <n v="2017"/>
  </r>
  <r>
    <d v="2017-04-06T00:00:00"/>
    <n v="340000"/>
    <x v="1"/>
    <s v="Jones and Jones"/>
    <x v="0"/>
    <n v="3187"/>
    <n v="1"/>
    <n v="1"/>
    <n v="1"/>
    <n v="0"/>
    <n v="1950"/>
    <s v="6/141 Centre Rd"/>
    <s v="Brighton East"/>
    <s v="Bayside"/>
    <s v="Southern Metropolitan"/>
    <n v="4"/>
    <n v="2017"/>
  </r>
  <r>
    <d v="2017-04-06T00:00:00"/>
    <n v="623500"/>
    <x v="1"/>
    <s v="Jones and Jones"/>
    <x v="0"/>
    <n v="3193"/>
    <n v="2"/>
    <n v="1"/>
    <n v="1"/>
    <n v="159"/>
    <m/>
    <s v="2/59 Iona St"/>
    <s v="Black Rock"/>
    <s v="Bayside"/>
    <s v="Southern Metropolitan"/>
    <n v="4"/>
    <n v="2017"/>
  </r>
  <r>
    <d v="2017-04-06T00:00:00"/>
    <n v="1410000"/>
    <x v="0"/>
    <s v="Maxwells"/>
    <x v="1"/>
    <n v="3187"/>
    <n v="2"/>
    <n v="1"/>
    <n v="2"/>
    <n v="708"/>
    <m/>
    <s v="5A Hornby St"/>
    <s v="Brighton East"/>
    <s v="Bayside"/>
    <s v="Southern Metropolitan"/>
    <n v="4"/>
    <n v="2017"/>
  </r>
  <r>
    <d v="2017-04-06T00:00:00"/>
    <n v="1600000"/>
    <x v="2"/>
    <s v="Jones and Jones"/>
    <x v="0"/>
    <n v="3186"/>
    <n v="3"/>
    <n v="2"/>
    <n v="4"/>
    <n v="0"/>
    <m/>
    <s v="30/49 Head St"/>
    <s v="Brighton"/>
    <s v="Bayside"/>
    <s v="Southern Metropolitan"/>
    <n v="4"/>
    <n v="2017"/>
  </r>
  <r>
    <d v="2017-04-06T00:00:00"/>
    <n v="2100000"/>
    <x v="0"/>
    <s v="Jones and Jones"/>
    <x v="1"/>
    <n v="3191"/>
    <n v="4"/>
    <n v="2"/>
    <n v="2"/>
    <n v="831"/>
    <n v="1945"/>
    <s v="79 Victoria St"/>
    <s v="Sandringham"/>
    <s v="Bayside"/>
    <s v="Southern Metropolitan"/>
    <n v="4"/>
    <n v="2017"/>
  </r>
  <r>
    <d v="2017-04-06T00:00:00"/>
    <n v="2375000"/>
    <x v="0"/>
    <s v="Jones and Jones"/>
    <x v="1"/>
    <n v="3186"/>
    <n v="3"/>
    <n v="2"/>
    <n v="2"/>
    <n v="470"/>
    <m/>
    <s v="7 Carpenter St"/>
    <s v="Brighton"/>
    <s v="Bayside"/>
    <s v="Southern Metropolitan"/>
    <n v="4"/>
    <n v="2017"/>
  </r>
  <r>
    <d v="2017-04-06T00:00:00"/>
    <n v="705000"/>
    <x v="0"/>
    <s v="Property Barons"/>
    <x v="1"/>
    <n v="3087"/>
    <n v="3"/>
    <n v="1"/>
    <n v="1"/>
    <n v="538"/>
    <m/>
    <s v="8 Meakin St"/>
    <s v="Watsonia North"/>
    <s v="Banyule"/>
    <s v="Northern Metropolitan"/>
    <n v="4"/>
    <n v="2017"/>
  </r>
  <r>
    <d v="2017-04-06T00:00:00"/>
    <n v="721500"/>
    <x v="0"/>
    <s v="SJ"/>
    <x v="1"/>
    <n v="3085"/>
    <n v="3"/>
    <n v="1"/>
    <n v="1"/>
    <n v="594"/>
    <m/>
    <s v="57 Tarcoola Dr"/>
    <s v="Yallambie"/>
    <s v="Banyule"/>
    <s v="Northern Metropolitan"/>
    <n v="4"/>
    <n v="2017"/>
  </r>
  <r>
    <d v="2017-04-06T00:00:00"/>
    <n v="1910000"/>
    <x v="0"/>
    <s v="Cunninghams"/>
    <x v="1"/>
    <n v="3079"/>
    <n v="2"/>
    <n v="1"/>
    <n v="2"/>
    <n v="760"/>
    <m/>
    <s v="21 The Boulevard"/>
    <s v="Ivanhoe"/>
    <s v="Banyule"/>
    <s v="Eastern Metropolitan"/>
    <n v="4"/>
    <n v="2017"/>
  </r>
  <r>
    <d v="2017-04-07T00:00:00"/>
    <n v="700000"/>
    <x v="0"/>
    <s v="Metro Ladder"/>
    <x v="0"/>
    <n v="3068"/>
    <n v="2"/>
    <n v="2"/>
    <n v="1"/>
    <n v="533"/>
    <m/>
    <s v="12 Stan St"/>
    <s v="Clifton Hill"/>
    <s v="Yarra"/>
    <s v="Northern Metropolitan"/>
    <n v="4"/>
    <n v="2017"/>
  </r>
  <r>
    <d v="2017-04-07T00:00:00"/>
    <n v="1345000"/>
    <x v="0"/>
    <s v="Jones and Jones"/>
    <x v="1"/>
    <n v="3068"/>
    <n v="2"/>
    <n v="1"/>
    <n v="0"/>
    <n v="176"/>
    <m/>
    <s v="58 Scotchmer St"/>
    <s v="Fitzroy North"/>
    <s v="Yarra"/>
    <s v="Northern Metropolitan"/>
    <n v="4"/>
    <n v="2017"/>
  </r>
  <r>
    <d v="2017-04-07T00:00:00"/>
    <n v="2725000"/>
    <x v="0"/>
    <s v="Jones and Jones"/>
    <x v="1"/>
    <n v="3065"/>
    <n v="3"/>
    <n v="2"/>
    <n v="1"/>
    <n v="0"/>
    <m/>
    <s v="7B Hargreaves St"/>
    <s v="Fitzroy"/>
    <s v="Yarra"/>
    <s v="Northern Metropolitan"/>
    <n v="4"/>
    <n v="2017"/>
  </r>
  <r>
    <d v="2017-04-07T00:00:00"/>
    <n v="568000"/>
    <x v="0"/>
    <s v="Cunninghams"/>
    <x v="1"/>
    <n v="3076"/>
    <n v="3"/>
    <n v="2"/>
    <n v="2"/>
    <n v="420"/>
    <n v="2012"/>
    <s v="10 Efficient St"/>
    <s v="Epping"/>
    <s v="Whittlesea"/>
    <s v="Northern Metropolitan"/>
    <n v="4"/>
    <n v="2017"/>
  </r>
  <r>
    <d v="2017-04-07T00:00:00"/>
    <n v="1220000"/>
    <x v="0"/>
    <s v="Jones and Jones"/>
    <x v="1"/>
    <n v="3145"/>
    <n v="3"/>
    <n v="1"/>
    <n v="2"/>
    <n v="446"/>
    <n v="1980"/>
    <s v="414 Waverley Rd"/>
    <s v="Malvern East"/>
    <s v="Stonnington"/>
    <s v="Southern Metropolitan"/>
    <n v="4"/>
    <n v="2017"/>
  </r>
  <r>
    <d v="2017-04-07T00:00:00"/>
    <n v="1251000"/>
    <x v="0"/>
    <s v="Jones and Jones"/>
    <x v="0"/>
    <n v="3181"/>
    <n v="3"/>
    <n v="1"/>
    <n v="0"/>
    <n v="195"/>
    <m/>
    <s v="47 Wrights Tce"/>
    <s v="Prahran"/>
    <s v="Stonnington"/>
    <s v="Southern Metropolitan"/>
    <n v="4"/>
    <n v="2017"/>
  </r>
  <r>
    <d v="2017-04-07T00:00:00"/>
    <n v="1859000"/>
    <x v="0"/>
    <s v="Cunninghams"/>
    <x v="1"/>
    <n v="3143"/>
    <n v="2"/>
    <n v="2"/>
    <n v="3"/>
    <n v="311"/>
    <m/>
    <s v="22 Baldwin St"/>
    <s v="Armadale"/>
    <s v="Stonnington"/>
    <s v="Southern Metropolitan"/>
    <n v="4"/>
    <n v="2017"/>
  </r>
  <r>
    <d v="2017-04-07T00:00:00"/>
    <n v="497000"/>
    <x v="1"/>
    <s v="Cunninghams"/>
    <x v="0"/>
    <n v="3044"/>
    <n v="2"/>
    <n v="1"/>
    <n v="1"/>
    <n v="123"/>
    <n v="1970"/>
    <s v="7/26 Snell Gr"/>
    <s v="Pascoe Vale"/>
    <s v="Moreland"/>
    <s v="Northern Metropolitan"/>
    <n v="4"/>
    <n v="2017"/>
  </r>
  <r>
    <d v="2017-04-07T00:00:00"/>
    <n v="600000"/>
    <x v="2"/>
    <s v="Cunninghams"/>
    <x v="0"/>
    <n v="3056"/>
    <n v="2"/>
    <n v="1"/>
    <n v="1"/>
    <n v="109"/>
    <n v="2011"/>
    <s v="1/135 Brunswick Rd"/>
    <s v="Brunswick"/>
    <s v="Moreland"/>
    <s v="Northern Metropolitan"/>
    <n v="4"/>
    <n v="2017"/>
  </r>
  <r>
    <d v="2017-04-07T00:00:00"/>
    <n v="670000"/>
    <x v="2"/>
    <s v="Cunninghams"/>
    <x v="0"/>
    <n v="3055"/>
    <n v="3"/>
    <n v="1"/>
    <n v="2"/>
    <n v="109"/>
    <n v="2010"/>
    <s v="2/31 Cumming St"/>
    <s v="Brunswick West"/>
    <s v="Moreland"/>
    <s v="Northern Metropolitan"/>
    <n v="4"/>
    <n v="2017"/>
  </r>
  <r>
    <d v="2017-04-07T00:00:00"/>
    <n v="731000"/>
    <x v="0"/>
    <s v="Cunninghams"/>
    <x v="1"/>
    <n v="3046"/>
    <n v="3"/>
    <n v="1"/>
    <n v="2"/>
    <n v="608"/>
    <m/>
    <s v="117 East St"/>
    <s v="Hadfield"/>
    <s v="Moreland"/>
    <s v="Northern Metropolitan"/>
    <n v="4"/>
    <n v="2017"/>
  </r>
  <r>
    <d v="2017-04-07T00:00:00"/>
    <n v="781000"/>
    <x v="2"/>
    <s v="Metro Ladder"/>
    <x v="1"/>
    <n v="3058"/>
    <n v="2"/>
    <n v="1"/>
    <n v="1"/>
    <n v="0"/>
    <n v="2014"/>
    <s v="3/28 Kendall St"/>
    <s v="Coburg"/>
    <s v="Moreland"/>
    <s v="Northern Metropolitan"/>
    <n v="4"/>
    <n v="2017"/>
  </r>
  <r>
    <d v="2017-04-07T00:00:00"/>
    <n v="983000"/>
    <x v="0"/>
    <s v="Flanders &amp; Fish"/>
    <x v="1"/>
    <n v="3040"/>
    <n v="3"/>
    <n v="3"/>
    <n v="2"/>
    <n v="309"/>
    <m/>
    <s v="98A Hoffmans Rd"/>
    <s v="Essendon"/>
    <s v="Moonee Valley"/>
    <s v="Western Metropolitan"/>
    <n v="4"/>
    <n v="2017"/>
  </r>
  <r>
    <d v="2017-04-07T00:00:00"/>
    <n v="1650000"/>
    <x v="0"/>
    <s v="Cunninghams"/>
    <x v="1"/>
    <n v="3041"/>
    <n v="3"/>
    <n v="3"/>
    <n v="2"/>
    <n v="698"/>
    <m/>
    <s v="140 Woodland St"/>
    <s v="Strathmore"/>
    <s v="Moonee Valley"/>
    <s v="Western Metropolitan"/>
    <n v="4"/>
    <n v="2017"/>
  </r>
  <r>
    <d v="2017-04-07T00:00:00"/>
    <n v="510000"/>
    <x v="0"/>
    <s v="Jones and Jones"/>
    <x v="0"/>
    <n v="3148"/>
    <n v="2"/>
    <n v="1"/>
    <n v="2"/>
    <n v="897"/>
    <n v="1970"/>
    <s v="2/15 Atkinson St"/>
    <s v="Chadstone"/>
    <s v="Monash"/>
    <s v="Southern Metropolitan"/>
    <n v="4"/>
    <n v="2017"/>
  </r>
  <r>
    <d v="2017-04-07T00:00:00"/>
    <n v="1746000"/>
    <x v="0"/>
    <s v="Jones and Jones"/>
    <x v="1"/>
    <n v="3051"/>
    <n v="4"/>
    <n v="2"/>
    <n v="0"/>
    <n v="149"/>
    <m/>
    <s v="363 Dryburgh St"/>
    <s v="North Melbourne"/>
    <s v="Melbourne"/>
    <s v="Northern Metropolitan"/>
    <n v="4"/>
    <n v="2017"/>
  </r>
  <r>
    <d v="2017-04-07T00:00:00"/>
    <n v="755000"/>
    <x v="0"/>
    <s v="Melbourne Homes"/>
    <x v="0"/>
    <n v="3134"/>
    <n v="3"/>
    <n v="2"/>
    <n v="2"/>
    <n v="306"/>
    <n v="1997"/>
    <s v="2/22 Avalon Gr"/>
    <s v="Ringwood North"/>
    <s v="Maroondah"/>
    <s v="Eastern Metropolitan"/>
    <n v="4"/>
    <n v="2017"/>
  </r>
  <r>
    <d v="2017-04-07T00:00:00"/>
    <n v="881000"/>
    <x v="0"/>
    <s v="Cunninghams"/>
    <x v="1"/>
    <n v="3197"/>
    <n v="3"/>
    <n v="1"/>
    <n v="2"/>
    <n v="538"/>
    <m/>
    <s v="5 Rigby St"/>
    <s v="Carrum"/>
    <s v="Kingston"/>
    <s v="South-Eastern Metropolitan"/>
    <n v="4"/>
    <n v="2017"/>
  </r>
  <r>
    <d v="2017-04-07T00:00:00"/>
    <n v="916000"/>
    <x v="0"/>
    <s v="Sanders"/>
    <x v="0"/>
    <n v="3025"/>
    <n v="3"/>
    <n v="1"/>
    <n v="2"/>
    <n v="606"/>
    <n v="1970"/>
    <s v="269 Blackshaws Rd"/>
    <s v="Altona North"/>
    <s v="Hobsons Bay"/>
    <s v="Western Metropolitan"/>
    <n v="4"/>
    <n v="2017"/>
  </r>
  <r>
    <d v="2017-04-07T00:00:00"/>
    <n v="1320000"/>
    <x v="0"/>
    <s v="Maxwells"/>
    <x v="1"/>
    <n v="3015"/>
    <n v="3"/>
    <n v="1"/>
    <n v="3"/>
    <n v="738"/>
    <m/>
    <s v="50 Hick St"/>
    <s v="Spotswood"/>
    <s v="Hobsons Bay"/>
    <s v="Western Metropolitan"/>
    <n v="4"/>
    <n v="2017"/>
  </r>
  <r>
    <d v="2017-04-07T00:00:00"/>
    <n v="420000"/>
    <x v="1"/>
    <s v="Flanders &amp; Fish"/>
    <x v="0"/>
    <n v="3204"/>
    <n v="2"/>
    <n v="1"/>
    <n v="1"/>
    <n v="0"/>
    <n v="1970"/>
    <s v="8/12 Brentwood St"/>
    <s v="Bentleigh"/>
    <s v="Glen Eira"/>
    <s v="Southern Metropolitan"/>
    <n v="4"/>
    <n v="2017"/>
  </r>
  <r>
    <d v="2017-04-07T00:00:00"/>
    <n v="586000"/>
    <x v="1"/>
    <s v="Flanders &amp; Fish"/>
    <x v="0"/>
    <n v="3163"/>
    <n v="2"/>
    <n v="2"/>
    <n v="1"/>
    <n v="0"/>
    <n v="2013"/>
    <s v="17/41 Murrumbeena Rd"/>
    <s v="Murrumbeena"/>
    <s v="Glen Eira"/>
    <s v="Southern Metropolitan"/>
    <n v="4"/>
    <n v="2017"/>
  </r>
  <r>
    <d v="2017-04-07T00:00:00"/>
    <n v="1424000"/>
    <x v="0"/>
    <s v="Flanders &amp; Fish"/>
    <x v="1"/>
    <n v="3163"/>
    <n v="2"/>
    <n v="1"/>
    <n v="1"/>
    <n v="575"/>
    <m/>
    <s v="60 Miller St"/>
    <s v="Carnegie"/>
    <s v="Glen Eira"/>
    <s v="Southern Metropolitan"/>
    <n v="4"/>
    <n v="2017"/>
  </r>
  <r>
    <d v="2017-04-07T00:00:00"/>
    <n v="880000"/>
    <x v="1"/>
    <s v="Best Bricks"/>
    <x v="0"/>
    <n v="3071"/>
    <n v="3"/>
    <n v="1"/>
    <n v="2"/>
    <n v="242"/>
    <n v="1995"/>
    <s v="1/44 Hammond St"/>
    <s v="Thornbury"/>
    <s v="Darebin"/>
    <s v="Northern Metropolitan"/>
    <n v="4"/>
    <n v="2017"/>
  </r>
  <r>
    <d v="2017-04-07T00:00:00"/>
    <n v="1275000"/>
    <x v="0"/>
    <s v="Jones and Jones"/>
    <x v="0"/>
    <n v="3071"/>
    <n v="3"/>
    <n v="1"/>
    <n v="2"/>
    <n v="517"/>
    <n v="1950"/>
    <s v="292 Rathmines St"/>
    <s v="Thornbury"/>
    <s v="Darebin"/>
    <s v="Northern Metropolitan"/>
    <n v="4"/>
    <n v="2017"/>
  </r>
  <r>
    <d v="2017-04-07T00:00:00"/>
    <n v="1620000"/>
    <x v="0"/>
    <s v="Jones and Jones"/>
    <x v="1"/>
    <n v="3122"/>
    <n v="2"/>
    <n v="1"/>
    <n v="1"/>
    <n v="201"/>
    <m/>
    <s v="32 College St"/>
    <s v="Hawthorn"/>
    <s v="Boroondara"/>
    <s v="Southern Metropolitan"/>
    <n v="4"/>
    <n v="2017"/>
  </r>
  <r>
    <d v="2017-04-07T00:00:00"/>
    <n v="1702000"/>
    <x v="0"/>
    <s v="Cunninghams"/>
    <x v="0"/>
    <n v="3122"/>
    <n v="3"/>
    <n v="1"/>
    <n v="2"/>
    <n v="290"/>
    <n v="1900"/>
    <s v="10 Edward St"/>
    <s v="Hawthorn"/>
    <s v="Boroondara"/>
    <s v="Southern Metropolitan"/>
    <n v="4"/>
    <n v="2017"/>
  </r>
  <r>
    <d v="2017-04-07T00:00:00"/>
    <n v="1640000"/>
    <x v="0"/>
    <s v="Maxwells"/>
    <x v="1"/>
    <n v="3187"/>
    <n v="3"/>
    <n v="1"/>
    <n v="1"/>
    <n v="590"/>
    <m/>
    <s v="6 Coronation St"/>
    <s v="Brighton East"/>
    <s v="Bayside"/>
    <s v="Southern Metropolitan"/>
    <n v="4"/>
    <n v="2017"/>
  </r>
  <r>
    <d v="2017-04-07T00:00:00"/>
    <n v="700000"/>
    <x v="0"/>
    <s v="Property Barons"/>
    <x v="0"/>
    <n v="3094"/>
    <n v="3"/>
    <n v="1"/>
    <n v="3"/>
    <n v="615"/>
    <m/>
    <s v="50 Kirwana Gr"/>
    <s v="Montmorency"/>
    <s v="Banyule"/>
    <s v="Eastern Metropolitan"/>
    <n v="4"/>
    <n v="2017"/>
  </r>
  <r>
    <d v="2017-04-08T00:00:00"/>
    <n v="740000"/>
    <x v="0"/>
    <s v="Melbourne Homes"/>
    <x v="1"/>
    <n v="3074"/>
    <n v="3"/>
    <n v="2"/>
    <n v="2"/>
    <n v="545"/>
    <n v="1983"/>
    <s v="167 Victoria Dr"/>
    <s v="Thomastown"/>
    <s v="Whittlesea"/>
    <s v="Northern Metropolitan"/>
    <n v="4"/>
    <n v="2017"/>
  </r>
  <r>
    <d v="2017-04-08T00:00:00"/>
    <n v="1580000"/>
    <x v="0"/>
    <s v="Maxwells"/>
    <x v="1"/>
    <n v="3127"/>
    <n v="3"/>
    <n v="1"/>
    <n v="2"/>
    <n v="586"/>
    <m/>
    <s v="63 Russell St"/>
    <s v="Surrey Hills"/>
    <s v="Whitehorse"/>
    <s v="Southern Metropolitan"/>
    <n v="4"/>
    <n v="2017"/>
  </r>
  <r>
    <d v="2017-04-08T00:00:00"/>
    <n v="510000"/>
    <x v="1"/>
    <s v="Jones and Jones"/>
    <x v="0"/>
    <n v="3056"/>
    <n v="2"/>
    <n v="1"/>
    <n v="0"/>
    <n v="0"/>
    <n v="2009"/>
    <s v="6/116 Albert St"/>
    <s v="Brunswick"/>
    <s v="Moreland"/>
    <s v="Northern Metropolitan"/>
    <n v="4"/>
    <n v="2017"/>
  </r>
  <r>
    <d v="2017-04-08T00:00:00"/>
    <n v="648000"/>
    <x v="1"/>
    <s v="Cunninghams"/>
    <x v="1"/>
    <n v="3046"/>
    <n v="3"/>
    <n v="1"/>
    <n v="1"/>
    <n v="0"/>
    <n v="1998"/>
    <s v="3/21 Lex Gr"/>
    <s v="Oak Park"/>
    <s v="Moreland"/>
    <s v="Northern Metropolitan"/>
    <n v="4"/>
    <n v="2017"/>
  </r>
  <r>
    <d v="2017-04-08T00:00:00"/>
    <n v="990000"/>
    <x v="0"/>
    <s v="Property Barons"/>
    <x v="1"/>
    <n v="3058"/>
    <n v="3"/>
    <n v="1"/>
    <n v="3"/>
    <n v="414"/>
    <n v="1930"/>
    <s v="14 Alice St"/>
    <s v="Coburg"/>
    <s v="Moreland"/>
    <s v="Northern Metropolitan"/>
    <n v="4"/>
    <n v="2017"/>
  </r>
  <r>
    <d v="2017-04-08T00:00:00"/>
    <n v="1199000"/>
    <x v="0"/>
    <s v="Cunninghams"/>
    <x v="1"/>
    <n v="3044"/>
    <n v="3"/>
    <n v="2"/>
    <n v="4"/>
    <n v="689"/>
    <n v="1950"/>
    <s v="21 Stennis St"/>
    <s v="Pascoe Vale"/>
    <s v="Moreland"/>
    <s v="Northern Metropolitan"/>
    <n v="4"/>
    <n v="2017"/>
  </r>
  <r>
    <d v="2017-04-08T00:00:00"/>
    <n v="1283000"/>
    <x v="0"/>
    <s v="Jones and Jones"/>
    <x v="1"/>
    <n v="3057"/>
    <n v="2"/>
    <n v="1"/>
    <n v="1"/>
    <n v="263"/>
    <n v="1910"/>
    <s v="22 Hickford St"/>
    <s v="Brunswick East"/>
    <s v="Moreland"/>
    <s v="Northern Metropolitan"/>
    <n v="4"/>
    <n v="2017"/>
  </r>
  <r>
    <d v="2017-04-08T00:00:00"/>
    <n v="635000"/>
    <x v="0"/>
    <s v="Cunninghams"/>
    <x v="1"/>
    <n v="3033"/>
    <n v="3"/>
    <n v="2"/>
    <n v="1"/>
    <n v="162"/>
    <n v="2015"/>
    <s v="87A Wyong St"/>
    <s v="Keilor East"/>
    <s v="Moonee Valley"/>
    <s v="Western Metropolitan"/>
    <n v="4"/>
    <n v="2017"/>
  </r>
  <r>
    <d v="2017-04-08T00:00:00"/>
    <n v="1330000"/>
    <x v="0"/>
    <s v="Cunninghams"/>
    <x v="1"/>
    <n v="3040"/>
    <n v="4"/>
    <n v="2"/>
    <n v="2"/>
    <n v="273"/>
    <m/>
    <s v="32 Fawkner St"/>
    <s v="Aberfeldie"/>
    <s v="Moonee Valley"/>
    <s v="Western Metropolitan"/>
    <n v="4"/>
    <n v="2017"/>
  </r>
  <r>
    <d v="2017-04-08T00:00:00"/>
    <n v="740000"/>
    <x v="1"/>
    <s v="Jones and Jones"/>
    <x v="1"/>
    <n v="3166"/>
    <n v="3"/>
    <n v="1"/>
    <n v="1"/>
    <n v="211"/>
    <n v="2004"/>
    <s v="3/1 Inga St"/>
    <s v="Oakleigh East"/>
    <s v="Monash"/>
    <s v="Southern Metropolitan"/>
    <n v="4"/>
    <n v="2017"/>
  </r>
  <r>
    <d v="2017-04-08T00:00:00"/>
    <n v="600000"/>
    <x v="0"/>
    <s v="Property Barons"/>
    <x v="1"/>
    <n v="3023"/>
    <n v="3"/>
    <n v="1"/>
    <n v="3"/>
    <n v="406"/>
    <n v="2005"/>
    <s v="6 Alma La"/>
    <s v="Caroline Springs"/>
    <s v="Melton"/>
    <s v="Western Metropolitan"/>
    <n v="4"/>
    <n v="2017"/>
  </r>
  <r>
    <d v="2017-04-08T00:00:00"/>
    <n v="990000"/>
    <x v="0"/>
    <s v="Cunninghams"/>
    <x v="0"/>
    <n v="3031"/>
    <n v="2"/>
    <n v="1"/>
    <n v="0"/>
    <n v="165"/>
    <n v="1930"/>
    <s v="53 Rankins Rd"/>
    <s v="Kensington"/>
    <s v="Melbourne"/>
    <s v="Northern Metropolitan"/>
    <n v="4"/>
    <n v="2017"/>
  </r>
  <r>
    <d v="2017-04-08T00:00:00"/>
    <n v="360000"/>
    <x v="1"/>
    <s v="Best Bricks"/>
    <x v="0"/>
    <n v="3011"/>
    <n v="2"/>
    <n v="1"/>
    <n v="1"/>
    <n v="761"/>
    <m/>
    <s v="7/75 Droop St"/>
    <s v="Footscray"/>
    <s v="Maribyrnong"/>
    <s v="Western Metropolitan"/>
    <n v="4"/>
    <n v="2017"/>
  </r>
  <r>
    <d v="2017-04-08T00:00:00"/>
    <n v="760000"/>
    <x v="2"/>
    <s v="Maxwells"/>
    <x v="0"/>
    <n v="3011"/>
    <n v="3"/>
    <n v="1"/>
    <n v="1"/>
    <n v="219"/>
    <n v="2011"/>
    <s v="2/119 Summerhill Rd"/>
    <s v="Footscray"/>
    <s v="Maribyrnong"/>
    <s v="Western Metropolitan"/>
    <n v="4"/>
    <n v="2017"/>
  </r>
  <r>
    <d v="2017-04-08T00:00:00"/>
    <n v="1070000"/>
    <x v="2"/>
    <s v="Maxwells"/>
    <x v="1"/>
    <n v="3013"/>
    <n v="3"/>
    <n v="2"/>
    <n v="2"/>
    <n v="257"/>
    <n v="2012"/>
    <s v="1/6 Jepson St"/>
    <s v="Yarraville"/>
    <s v="Maribyrnong"/>
    <s v="Western Metropolitan"/>
    <n v="4"/>
    <n v="2017"/>
  </r>
  <r>
    <d v="2017-04-08T00:00:00"/>
    <n v="1425000"/>
    <x v="0"/>
    <s v="Maxwells"/>
    <x v="0"/>
    <n v="3013"/>
    <n v="3"/>
    <n v="3"/>
    <n v="2"/>
    <n v="305"/>
    <n v="2007"/>
    <s v="2C Castlemaine St"/>
    <s v="Yarraville"/>
    <s v="Maribyrnong"/>
    <s v="Western Metropolitan"/>
    <n v="4"/>
    <n v="2017"/>
  </r>
  <r>
    <d v="2017-04-08T00:00:00"/>
    <n v="1051000"/>
    <x v="0"/>
    <s v="Jones and Jones"/>
    <x v="0"/>
    <n v="3192"/>
    <n v="3"/>
    <n v="1"/>
    <n v="3"/>
    <n v="590"/>
    <m/>
    <s v="88 Bernard St"/>
    <s v="Cheltenham"/>
    <s v="Kingston"/>
    <s v="Southern Metropolitan"/>
    <n v="4"/>
    <n v="2017"/>
  </r>
  <r>
    <d v="2017-04-08T00:00:00"/>
    <n v="1485000"/>
    <x v="0"/>
    <s v="Jones and Jones"/>
    <x v="1"/>
    <n v="3195"/>
    <n v="5"/>
    <n v="2"/>
    <n v="2"/>
    <n v="693"/>
    <n v="1940"/>
    <s v="45 Eighth St"/>
    <s v="Parkdale"/>
    <s v="Kingston"/>
    <s v="South-Eastern Metropolitan"/>
    <n v="4"/>
    <n v="2017"/>
  </r>
  <r>
    <d v="2017-04-08T00:00:00"/>
    <n v="653000"/>
    <x v="0"/>
    <s v="Property Barons"/>
    <x v="0"/>
    <n v="3043"/>
    <n v="3"/>
    <n v="1"/>
    <n v="2"/>
    <n v="618"/>
    <m/>
    <s v="10 Ballard Cl"/>
    <s v="Gladstone Park"/>
    <s v="Hume"/>
    <s v="Western Metropolitan"/>
    <n v="4"/>
    <n v="2017"/>
  </r>
  <r>
    <d v="2017-04-08T00:00:00"/>
    <n v="550000"/>
    <x v="1"/>
    <s v="Cunninghams"/>
    <x v="1"/>
    <n v="3185"/>
    <n v="2"/>
    <n v="1"/>
    <n v="1"/>
    <n v="1172"/>
    <n v="1970"/>
    <s v="12/539 Glen Huntly Rd"/>
    <s v="Elsternwick"/>
    <s v="Glen Eira"/>
    <s v="Southern Metropolitan"/>
    <n v="4"/>
    <n v="2017"/>
  </r>
  <r>
    <d v="2017-04-08T00:00:00"/>
    <n v="1220500"/>
    <x v="1"/>
    <s v="Cunninghams"/>
    <x v="1"/>
    <n v="3163"/>
    <n v="3"/>
    <n v="2"/>
    <n v="2"/>
    <n v="462"/>
    <m/>
    <s v="2/41 Kangaroo Rd"/>
    <s v="Murrumbeena"/>
    <s v="Glen Eira"/>
    <s v="Southern Metropolitan"/>
    <n v="4"/>
    <n v="2017"/>
  </r>
  <r>
    <d v="2017-04-08T00:00:00"/>
    <n v="1500000"/>
    <x v="0"/>
    <s v="Jones and Jones"/>
    <x v="1"/>
    <n v="3204"/>
    <n v="3"/>
    <n v="1"/>
    <n v="2"/>
    <n v="657"/>
    <m/>
    <s v="10 Luckins Rd"/>
    <s v="Bentleigh"/>
    <s v="Glen Eira"/>
    <s v="Southern Metropolitan"/>
    <n v="4"/>
    <n v="2017"/>
  </r>
  <r>
    <d v="2017-04-08T00:00:00"/>
    <n v="1620000"/>
    <x v="0"/>
    <s v="Metro Ladder"/>
    <x v="1"/>
    <n v="3165"/>
    <n v="4"/>
    <n v="2"/>
    <n v="2"/>
    <n v="426"/>
    <n v="2014"/>
    <s v="38 Malane St"/>
    <s v="Bentleigh East"/>
    <s v="Glen Eira"/>
    <s v="Southern Metropolitan"/>
    <n v="4"/>
    <n v="2017"/>
  </r>
  <r>
    <d v="2017-04-08T00:00:00"/>
    <n v="595000"/>
    <x v="0"/>
    <s v="Property Barons"/>
    <x v="0"/>
    <n v="3073"/>
    <n v="3"/>
    <n v="1"/>
    <n v="1"/>
    <n v="490"/>
    <n v="1970"/>
    <s v="18 Zinnia St"/>
    <s v="Reservoir"/>
    <s v="Darebin"/>
    <s v="Northern Metropolitan"/>
    <n v="4"/>
    <n v="2017"/>
  </r>
  <r>
    <d v="2017-04-08T00:00:00"/>
    <n v="2260000"/>
    <x v="0"/>
    <s v="Jones and Jones"/>
    <x v="1"/>
    <n v="3102"/>
    <n v="3"/>
    <n v="2"/>
    <n v="4"/>
    <n v="753"/>
    <n v="1937"/>
    <s v="7 Riverside Dr"/>
    <s v="Kew East"/>
    <s v="Boroondara"/>
    <s v="Southern Metropolitan"/>
    <n v="4"/>
    <n v="2017"/>
  </r>
  <r>
    <d v="2017-04-08T00:00:00"/>
    <n v="7650000"/>
    <x v="0"/>
    <s v="Jones and Jones"/>
    <x v="1"/>
    <n v="3122"/>
    <n v="4"/>
    <n v="2"/>
    <n v="4"/>
    <n v="1690"/>
    <n v="1863"/>
    <s v="49 Lisson Gr"/>
    <s v="Hawthorn"/>
    <s v="Boroondara"/>
    <s v="Southern Metropolitan"/>
    <n v="4"/>
    <n v="2017"/>
  </r>
  <r>
    <d v="2017-04-08T00:00:00"/>
    <n v="740000"/>
    <x v="0"/>
    <s v="SJ"/>
    <x v="1"/>
    <n v="3088"/>
    <n v="3"/>
    <n v="1"/>
    <n v="3"/>
    <n v="580"/>
    <n v="1962"/>
    <s v="5 Glenice St"/>
    <s v="Greensborough"/>
    <s v="Banyule"/>
    <s v="Northern Metropolitan"/>
    <n v="4"/>
    <n v="2017"/>
  </r>
  <r>
    <d v="2017-04-09T00:00:00"/>
    <n v="575000"/>
    <x v="0"/>
    <s v="Melbourne Homes"/>
    <x v="1"/>
    <n v="3158"/>
    <n v="2"/>
    <n v="1"/>
    <n v="1"/>
    <n v="1200"/>
    <m/>
    <s v="338 Glenfern Rd"/>
    <s v="Upwey"/>
    <s v="Yarra Ranges"/>
    <s v="Eastern Victoria"/>
    <n v="4"/>
    <n v="2017"/>
  </r>
  <r>
    <d v="2017-04-09T00:00:00"/>
    <n v="790000"/>
    <x v="1"/>
    <s v="Cunninghams"/>
    <x v="0"/>
    <n v="3121"/>
    <n v="3"/>
    <n v="1"/>
    <n v="1"/>
    <n v="0"/>
    <n v="1999"/>
    <s v="308/633 Church St"/>
    <s v="Richmond"/>
    <s v="Yarra"/>
    <s v="Northern Metropolitan"/>
    <n v="4"/>
    <n v="2017"/>
  </r>
  <r>
    <d v="2017-04-09T00:00:00"/>
    <n v="1200000"/>
    <x v="0"/>
    <s v="Metro Ladder"/>
    <x v="0"/>
    <n v="3065"/>
    <n v="2"/>
    <n v="1"/>
    <n v="0"/>
    <n v="63"/>
    <n v="1900"/>
    <s v="233 Gore St"/>
    <s v="Fitzroy"/>
    <s v="Yarra"/>
    <s v="Northern Metropolitan"/>
    <n v="4"/>
    <n v="2017"/>
  </r>
  <r>
    <d v="2017-04-09T00:00:00"/>
    <n v="1253000"/>
    <x v="0"/>
    <s v="Cunninghams"/>
    <x v="1"/>
    <n v="3121"/>
    <n v="2"/>
    <n v="1"/>
    <n v="2"/>
    <n v="155"/>
    <n v="1900"/>
    <s v="52 Wellington St"/>
    <s v="Cremorne"/>
    <s v="Yarra"/>
    <s v="Northern Metropolitan"/>
    <n v="4"/>
    <n v="2017"/>
  </r>
  <r>
    <d v="2017-04-09T00:00:00"/>
    <n v="902000"/>
    <x v="1"/>
    <s v="Best Bricks"/>
    <x v="1"/>
    <n v="3182"/>
    <n v="2"/>
    <n v="1"/>
    <n v="1"/>
    <n v="18"/>
    <m/>
    <s v="11/74 Barkly St"/>
    <s v="St Kilda"/>
    <s v="Port Phillip"/>
    <s v="Southern Metropolitan"/>
    <n v="4"/>
    <n v="2017"/>
  </r>
  <r>
    <d v="2017-04-09T00:00:00"/>
    <n v="4100000"/>
    <x v="0"/>
    <s v="Sanders"/>
    <x v="1"/>
    <n v="3205"/>
    <n v="4"/>
    <n v="2"/>
    <n v="1"/>
    <n v="403"/>
    <m/>
    <s v="8 Ferrars Pl"/>
    <s v="South Melbourne"/>
    <s v="Port Phillip"/>
    <s v="Southern Metropolitan"/>
    <n v="4"/>
    <n v="2017"/>
  </r>
  <r>
    <d v="2017-04-09T00:00:00"/>
    <n v="385000"/>
    <x v="1"/>
    <s v="Jones and Jones"/>
    <x v="0"/>
    <n v="3057"/>
    <n v="1"/>
    <n v="1"/>
    <n v="1"/>
    <n v="0"/>
    <m/>
    <s v="314/360 Lygon St"/>
    <s v="Brunswick East"/>
    <s v="Moreland"/>
    <s v="Northern Metropolitan"/>
    <n v="4"/>
    <n v="2017"/>
  </r>
  <r>
    <d v="2017-04-09T00:00:00"/>
    <n v="621000"/>
    <x v="0"/>
    <s v="Flanders &amp; Fish"/>
    <x v="0"/>
    <n v="3046"/>
    <n v="3"/>
    <n v="1"/>
    <n v="1"/>
    <n v="694"/>
    <m/>
    <s v="56 Pecham St"/>
    <s v="Glenroy"/>
    <s v="Moreland"/>
    <s v="Northern Metropolitan"/>
    <n v="4"/>
    <n v="2017"/>
  </r>
  <r>
    <d v="2017-04-09T00:00:00"/>
    <n v="680000"/>
    <x v="0"/>
    <s v="Cunninghams"/>
    <x v="1"/>
    <n v="3043"/>
    <n v="3"/>
    <n v="2"/>
    <n v="1"/>
    <n v="277"/>
    <n v="2010"/>
    <s v="3 Birk Ct"/>
    <s v="Gowanbrae"/>
    <s v="Moreland"/>
    <s v="Western Metropolitan"/>
    <n v="4"/>
    <n v="2017"/>
  </r>
  <r>
    <d v="2017-04-09T00:00:00"/>
    <n v="712000"/>
    <x v="0"/>
    <s v="Cunninghams"/>
    <x v="1"/>
    <n v="3060"/>
    <n v="3"/>
    <n v="1"/>
    <n v="2"/>
    <n v="603"/>
    <n v="1960"/>
    <s v="42 Denys St"/>
    <s v="Fawkner"/>
    <s v="Moreland"/>
    <s v="Northern Metropolitan"/>
    <n v="4"/>
    <n v="2017"/>
  </r>
  <r>
    <d v="2017-04-09T00:00:00"/>
    <n v="820000"/>
    <x v="0"/>
    <s v="Cunninghams"/>
    <x v="1"/>
    <n v="3046"/>
    <n v="3"/>
    <n v="1"/>
    <n v="1"/>
    <n v="697"/>
    <n v="1960"/>
    <s v="29 Glenroy Rd"/>
    <s v="Glenroy"/>
    <s v="Moreland"/>
    <s v="Northern Metropolitan"/>
    <n v="4"/>
    <n v="2017"/>
  </r>
  <r>
    <d v="2017-04-09T00:00:00"/>
    <n v="1026000"/>
    <x v="0"/>
    <s v="Metro Ladder"/>
    <x v="1"/>
    <n v="3042"/>
    <n v="4"/>
    <n v="3"/>
    <n v="2"/>
    <n v="534"/>
    <m/>
    <s v="8 Kittyhawk St"/>
    <s v="Airport West"/>
    <s v="Moonee Valley"/>
    <s v="Western Metropolitan"/>
    <n v="4"/>
    <n v="2017"/>
  </r>
  <r>
    <d v="2017-04-09T00:00:00"/>
    <n v="1162500"/>
    <x v="2"/>
    <s v="Cunninghams"/>
    <x v="1"/>
    <n v="3040"/>
    <n v="4"/>
    <n v="2"/>
    <n v="1"/>
    <n v="230"/>
    <m/>
    <s v="5A Overman Ct"/>
    <s v="Essendon"/>
    <s v="Moonee Valley"/>
    <s v="Western Metropolitan"/>
    <n v="4"/>
    <n v="2017"/>
  </r>
  <r>
    <d v="2017-04-09T00:00:00"/>
    <n v="1290000"/>
    <x v="0"/>
    <s v="Metro Ladder"/>
    <x v="1"/>
    <n v="3031"/>
    <n v="4"/>
    <n v="2"/>
    <n v="0"/>
    <n v="202"/>
    <m/>
    <s v="23 Waltham St"/>
    <s v="Flemington"/>
    <s v="Moonee Valley"/>
    <s v="Northern Metropolitan"/>
    <n v="4"/>
    <n v="2017"/>
  </r>
  <r>
    <d v="2017-04-09T00:00:00"/>
    <n v="720000"/>
    <x v="0"/>
    <s v="Best Bricks"/>
    <x v="0"/>
    <n v="3136"/>
    <n v="3"/>
    <n v="2"/>
    <n v="2"/>
    <n v="815"/>
    <m/>
    <s v="22 Hull Rd"/>
    <s v="Croydon"/>
    <s v="Maroondah"/>
    <s v="Eastern Metropolitan"/>
    <n v="4"/>
    <n v="2017"/>
  </r>
  <r>
    <d v="2017-04-09T00:00:00"/>
    <n v="935000"/>
    <x v="0"/>
    <s v="Maxwells"/>
    <x v="1"/>
    <n v="3012"/>
    <n v="3"/>
    <n v="1"/>
    <n v="2"/>
    <n v="325"/>
    <n v="1925"/>
    <s v="1 Dongola Rd"/>
    <s v="West Footscray"/>
    <s v="Maribyrnong"/>
    <s v="Western Metropolitan"/>
    <n v="4"/>
    <n v="2017"/>
  </r>
  <r>
    <d v="2017-04-09T00:00:00"/>
    <n v="1620000"/>
    <x v="0"/>
    <s v="Cunninghams"/>
    <x v="1"/>
    <n v="3032"/>
    <n v="5"/>
    <n v="3"/>
    <n v="2"/>
    <n v="601"/>
    <n v="2001"/>
    <s v="6 High Ct"/>
    <s v="Maribyrnong"/>
    <s v="Maribyrnong"/>
    <s v="Western Metropolitan"/>
    <n v="4"/>
    <n v="2017"/>
  </r>
  <r>
    <d v="2017-04-09T00:00:00"/>
    <n v="755000"/>
    <x v="0"/>
    <s v="Flanders &amp; Fish"/>
    <x v="1"/>
    <n v="3043"/>
    <n v="3"/>
    <n v="1"/>
    <n v="1"/>
    <n v="935"/>
    <n v="1975"/>
    <s v="91 Carrick Dr"/>
    <s v="Gladstone Park"/>
    <s v="Hume"/>
    <s v="Western Metropolitan"/>
    <n v="4"/>
    <n v="2017"/>
  </r>
  <r>
    <d v="2017-04-09T00:00:00"/>
    <n v="828000"/>
    <x v="0"/>
    <s v="Maxwells"/>
    <x v="0"/>
    <n v="3015"/>
    <n v="3"/>
    <n v="1"/>
    <n v="2"/>
    <n v="459"/>
    <m/>
    <s v="2 Maddox Rd"/>
    <s v="Newport"/>
    <s v="Hobsons Bay"/>
    <s v="Western Metropolitan"/>
    <n v="4"/>
    <n v="2017"/>
  </r>
  <r>
    <d v="2017-04-09T00:00:00"/>
    <n v="1900000"/>
    <x v="0"/>
    <s v="Metro Ladder"/>
    <x v="1"/>
    <n v="3016"/>
    <n v="4"/>
    <n v="2"/>
    <n v="1"/>
    <n v="448"/>
    <n v="1998"/>
    <s v="10 Mullins Ct"/>
    <s v="Williamstown"/>
    <s v="Hobsons Bay"/>
    <s v="Western Metropolitan"/>
    <n v="4"/>
    <n v="2017"/>
  </r>
  <r>
    <d v="2017-04-09T00:00:00"/>
    <n v="330000"/>
    <x v="1"/>
    <s v="Cunninghams"/>
    <x v="1"/>
    <n v="3163"/>
    <n v="1"/>
    <n v="1"/>
    <n v="1"/>
    <n v="0"/>
    <n v="1960"/>
    <s v="4/5 Gnarwyn Rd"/>
    <s v="Carnegie"/>
    <s v="Glen Eira"/>
    <s v="Southern Metropolitan"/>
    <n v="4"/>
    <n v="2017"/>
  </r>
  <r>
    <d v="2017-04-09T00:00:00"/>
    <n v="960000"/>
    <x v="1"/>
    <s v="Jones and Jones"/>
    <x v="1"/>
    <n v="3204"/>
    <n v="3"/>
    <n v="2"/>
    <n v="3"/>
    <n v="220"/>
    <m/>
    <s v="1/89 Wheatley Rd"/>
    <s v="McKinnon"/>
    <s v="Glen Eira"/>
    <s v="Southern Metropolitan"/>
    <n v="4"/>
    <n v="2017"/>
  </r>
  <r>
    <d v="2017-04-09T00:00:00"/>
    <n v="725000"/>
    <x v="0"/>
    <s v="Property Barons"/>
    <x v="1"/>
    <n v="3073"/>
    <n v="3"/>
    <n v="1"/>
    <n v="1"/>
    <n v="547"/>
    <m/>
    <s v="6 Greenock St"/>
    <s v="Reservoir"/>
    <s v="Darebin"/>
    <s v="Northern Metropolitan"/>
    <n v="4"/>
    <n v="2017"/>
  </r>
  <r>
    <d v="2017-04-09T00:00:00"/>
    <n v="1020000"/>
    <x v="0"/>
    <s v="Cunninghams"/>
    <x v="0"/>
    <n v="3072"/>
    <n v="3"/>
    <n v="3"/>
    <n v="2"/>
    <n v="158"/>
    <n v="2008"/>
    <s v="6 The Mews"/>
    <s v="Preston"/>
    <s v="Darebin"/>
    <s v="Northern Metropolitan"/>
    <n v="4"/>
    <n v="2017"/>
  </r>
  <r>
    <d v="2017-04-09T00:00:00"/>
    <n v="1240000"/>
    <x v="0"/>
    <s v="SJ"/>
    <x v="1"/>
    <n v="3071"/>
    <n v="3"/>
    <n v="1"/>
    <n v="1"/>
    <n v="435"/>
    <m/>
    <s v="150 Gooch St"/>
    <s v="Thornbury"/>
    <s v="Darebin"/>
    <s v="Northern Metropolitan"/>
    <n v="4"/>
    <n v="2017"/>
  </r>
  <r>
    <d v="2017-04-09T00:00:00"/>
    <n v="865000"/>
    <x v="0"/>
    <s v="Best Bricks"/>
    <x v="1"/>
    <n v="3020"/>
    <n v="3"/>
    <n v="1"/>
    <n v="2"/>
    <n v="550"/>
    <m/>
    <s v="4 Farnsworth St"/>
    <s v="Sunshine"/>
    <s v="Brimbank"/>
    <s v="Western Metropolitan"/>
    <n v="4"/>
    <n v="2017"/>
  </r>
  <r>
    <d v="2017-04-09T00:00:00"/>
    <n v="375000"/>
    <x v="1"/>
    <s v="Jones and Jones"/>
    <x v="1"/>
    <n v="3122"/>
    <n v="1"/>
    <n v="1"/>
    <n v="1"/>
    <n v="0"/>
    <n v="1970"/>
    <s v="41/168 Power St"/>
    <s v="Hawthorn"/>
    <s v="Boroondara"/>
    <s v="Southern Metropolitan"/>
    <n v="4"/>
    <n v="2017"/>
  </r>
  <r>
    <d v="2017-04-09T00:00:00"/>
    <n v="820000"/>
    <x v="1"/>
    <s v="Property Barons"/>
    <x v="0"/>
    <n v="3101"/>
    <n v="2"/>
    <n v="1"/>
    <n v="1"/>
    <n v="826"/>
    <n v="1960"/>
    <s v="2/64 Normanby Rd"/>
    <s v="Kew"/>
    <s v="Boroondara"/>
    <s v="Southern Metropolitan"/>
    <n v="4"/>
    <n v="2017"/>
  </r>
  <r>
    <d v="2017-04-09T00:00:00"/>
    <n v="2510000"/>
    <x v="0"/>
    <s v="Flanders &amp; Fish"/>
    <x v="0"/>
    <n v="3126"/>
    <n v="4"/>
    <n v="3"/>
    <n v="2"/>
    <n v="789"/>
    <m/>
    <s v="25 Faversham Rd"/>
    <s v="Canterbury"/>
    <s v="Boroondara"/>
    <s v="Southern Metropolitan"/>
    <n v="4"/>
    <n v="2017"/>
  </r>
  <r>
    <d v="2017-04-09T00:00:00"/>
    <n v="1635000"/>
    <x v="0"/>
    <s v="Jones and Jones"/>
    <x v="1"/>
    <n v="3187"/>
    <n v="3"/>
    <n v="1"/>
    <n v="1"/>
    <n v="597"/>
    <n v="1925"/>
    <s v="40 Hodder St"/>
    <s v="Brighton East"/>
    <s v="Bayside"/>
    <s v="Southern Metropolitan"/>
    <n v="4"/>
    <n v="2017"/>
  </r>
  <r>
    <d v="2017-04-09T00:00:00"/>
    <n v="940000"/>
    <x v="0"/>
    <s v="Cunninghams"/>
    <x v="0"/>
    <n v="3084"/>
    <n v="3"/>
    <n v="2"/>
    <n v="2"/>
    <n v="541"/>
    <n v="1960"/>
    <s v="28 Kuranga Rd"/>
    <s v="Viewbank"/>
    <s v="Banyule"/>
    <s v="Eastern Metropolitan"/>
    <n v="4"/>
    <n v="2017"/>
  </r>
  <r>
    <d v="2017-04-09T00:00:00"/>
    <n v="1185000"/>
    <x v="0"/>
    <s v="Property Barons"/>
    <x v="1"/>
    <n v="3084"/>
    <n v="4"/>
    <n v="2"/>
    <n v="1"/>
    <n v="625"/>
    <m/>
    <s v="6 Douglas St"/>
    <s v="Rosanna"/>
    <s v="Banyule"/>
    <s v="Eastern Metropolitan"/>
    <n v="4"/>
    <n v="2017"/>
  </r>
  <r>
    <d v="2017-04-10T00:00:00"/>
    <n v="1060000"/>
    <x v="0"/>
    <s v="Metro Ladder"/>
    <x v="0"/>
    <n v="3131"/>
    <n v="5"/>
    <n v="3"/>
    <n v="2"/>
    <n v="766"/>
    <n v="1970"/>
    <s v="66 Springvale Rd"/>
    <s v="Nunawading"/>
    <s v="Whitehorse"/>
    <s v="Eastern Metropolitan"/>
    <n v="4"/>
    <n v="2017"/>
  </r>
  <r>
    <d v="2017-04-10T00:00:00"/>
    <n v="640000"/>
    <x v="1"/>
    <s v="Metro Ladder"/>
    <x v="0"/>
    <n v="3142"/>
    <n v="3"/>
    <n v="1"/>
    <n v="1"/>
    <n v="0"/>
    <n v="1970"/>
    <s v="6/1 Ruabon Rd"/>
    <s v="Toorak"/>
    <s v="Stonnington"/>
    <s v="Southern Metropolitan"/>
    <n v="4"/>
    <n v="2017"/>
  </r>
  <r>
    <d v="2017-04-10T00:00:00"/>
    <n v="900000"/>
    <x v="0"/>
    <s v="Metro Ladder"/>
    <x v="0"/>
    <n v="3181"/>
    <n v="1"/>
    <n v="1"/>
    <n v="1"/>
    <n v="160"/>
    <n v="1930"/>
    <s v="108 Peel St"/>
    <s v="Windsor"/>
    <s v="Stonnington"/>
    <s v="Southern Metropolitan"/>
    <n v="4"/>
    <n v="2017"/>
  </r>
  <r>
    <d v="2017-04-10T00:00:00"/>
    <n v="1214000"/>
    <x v="0"/>
    <s v="Metro Ladder"/>
    <x v="1"/>
    <n v="3141"/>
    <n v="2"/>
    <n v="1"/>
    <n v="0"/>
    <n v="161"/>
    <n v="1900"/>
    <s v="14 Moore St"/>
    <s v="South Yarra"/>
    <s v="Stonnington"/>
    <s v="Southern Metropolitan"/>
    <n v="4"/>
    <n v="2017"/>
  </r>
  <r>
    <d v="2017-04-10T00:00:00"/>
    <n v="520000"/>
    <x v="1"/>
    <s v="Jones and Jones"/>
    <x v="0"/>
    <n v="3207"/>
    <n v="2"/>
    <n v="1"/>
    <n v="1"/>
    <n v="2166"/>
    <n v="2012"/>
    <s v="317/99 Dow St"/>
    <s v="Port Melbourne"/>
    <s v="Port Phillip"/>
    <s v="Southern Metropolitan"/>
    <n v="4"/>
    <n v="2017"/>
  </r>
  <r>
    <d v="2017-04-10T00:00:00"/>
    <n v="532000"/>
    <x v="1"/>
    <s v="Cunninghams"/>
    <x v="1"/>
    <n v="3060"/>
    <n v="3"/>
    <n v="2"/>
    <n v="1"/>
    <n v="207"/>
    <n v="2007"/>
    <s v="42a Murray St"/>
    <s v="Fawkner"/>
    <s v="Moreland"/>
    <s v="Northern Metropolitan"/>
    <n v="4"/>
    <n v="2017"/>
  </r>
  <r>
    <d v="2017-04-10T00:00:00"/>
    <n v="542000"/>
    <x v="1"/>
    <s v="Maxwells"/>
    <x v="0"/>
    <n v="3039"/>
    <n v="2"/>
    <n v="2"/>
    <n v="1"/>
    <n v="0"/>
    <n v="2004"/>
    <s v="503/341 Ascot Vale Rd"/>
    <s v="Moonee Ponds"/>
    <s v="Moonee Valley"/>
    <s v="Western Metropolitan"/>
    <n v="4"/>
    <n v="2017"/>
  </r>
  <r>
    <d v="2017-04-10T00:00:00"/>
    <n v="720000"/>
    <x v="1"/>
    <s v="Maxwells"/>
    <x v="0"/>
    <n v="3040"/>
    <n v="2"/>
    <n v="2"/>
    <n v="2"/>
    <n v="1523"/>
    <n v="2013"/>
    <s v="106/1020 Mt Alexander Rd"/>
    <s v="Essendon"/>
    <s v="Moonee Valley"/>
    <s v="Western Metropolitan"/>
    <n v="4"/>
    <n v="2017"/>
  </r>
  <r>
    <d v="2017-04-10T00:00:00"/>
    <n v="850000"/>
    <x v="0"/>
    <s v="Sanders"/>
    <x v="0"/>
    <n v="3040"/>
    <n v="3"/>
    <n v="2"/>
    <n v="2"/>
    <n v="204"/>
    <m/>
    <s v="1/10 Winifred St"/>
    <s v="Essendon"/>
    <s v="Moonee Valley"/>
    <s v="Western Metropolitan"/>
    <n v="4"/>
    <n v="2017"/>
  </r>
  <r>
    <d v="2017-04-10T00:00:00"/>
    <n v="1200000"/>
    <x v="2"/>
    <s v="Jones and Jones"/>
    <x v="1"/>
    <n v="3032"/>
    <n v="3"/>
    <n v="2"/>
    <n v="2"/>
    <n v="198"/>
    <m/>
    <s v="18A Middle St"/>
    <s v="Ascot Vale"/>
    <s v="Moonee Valley"/>
    <s v="Western Metropolitan"/>
    <n v="4"/>
    <n v="2017"/>
  </r>
  <r>
    <d v="2017-04-10T00:00:00"/>
    <n v="1215000"/>
    <x v="0"/>
    <s v="Jones and Jones"/>
    <x v="1"/>
    <n v="3167"/>
    <n v="4"/>
    <n v="2"/>
    <n v="4"/>
    <n v="619"/>
    <m/>
    <s v="4 Hardy Ct"/>
    <s v="Oakleigh South"/>
    <s v="Monash"/>
    <s v="South-Eastern Metropolitan"/>
    <n v="4"/>
    <n v="2017"/>
  </r>
  <r>
    <d v="2017-04-10T00:00:00"/>
    <n v="780000"/>
    <x v="2"/>
    <s v="Melbourne Homes"/>
    <x v="1"/>
    <n v="3051"/>
    <n v="1"/>
    <n v="1"/>
    <n v="0"/>
    <n v="37"/>
    <m/>
    <s v="141 Howard St"/>
    <s v="North Melbourne"/>
    <s v="Melbourne"/>
    <s v="Northern Metropolitan"/>
    <n v="4"/>
    <n v="2017"/>
  </r>
  <r>
    <d v="2017-04-10T00:00:00"/>
    <n v="850000"/>
    <x v="2"/>
    <s v="Cunninghams"/>
    <x v="1"/>
    <n v="3052"/>
    <n v="3"/>
    <n v="1"/>
    <n v="1"/>
    <n v="2429"/>
    <m/>
    <s v="7/517 Royal Pde"/>
    <s v="Parkville"/>
    <s v="Melbourne"/>
    <s v="Northern Metropolitan"/>
    <n v="4"/>
    <n v="2017"/>
  </r>
  <r>
    <d v="2017-04-10T00:00:00"/>
    <n v="766000"/>
    <x v="1"/>
    <s v="Melbourne Homes"/>
    <x v="0"/>
    <n v="3134"/>
    <n v="3"/>
    <n v="1"/>
    <n v="2"/>
    <n v="327"/>
    <m/>
    <s v="2/27 Georges Rd"/>
    <s v="Ringwood"/>
    <s v="Maroondah"/>
    <s v="Eastern Metropolitan"/>
    <n v="4"/>
    <n v="2017"/>
  </r>
  <r>
    <d v="2017-04-10T00:00:00"/>
    <n v="760000"/>
    <x v="0"/>
    <s v="Best Bricks"/>
    <x v="1"/>
    <n v="3019"/>
    <n v="2"/>
    <n v="1"/>
    <n v="1"/>
    <n v="604"/>
    <n v="1950"/>
    <s v="16 Menzies St"/>
    <s v="Braybrook"/>
    <s v="Maribyrnong"/>
    <s v="Western Metropolitan"/>
    <n v="4"/>
    <n v="2017"/>
  </r>
  <r>
    <d v="2017-04-10T00:00:00"/>
    <n v="755000"/>
    <x v="0"/>
    <s v="Metro Ladder"/>
    <x v="1"/>
    <n v="3429"/>
    <n v="3"/>
    <n v="1"/>
    <n v="2"/>
    <n v="1011"/>
    <m/>
    <s v="64 Station St"/>
    <s v="Sunbury"/>
    <s v="Hume"/>
    <s v="Western Metropolitan"/>
    <n v="4"/>
    <n v="2017"/>
  </r>
  <r>
    <d v="2017-04-10T00:00:00"/>
    <n v="750000"/>
    <x v="0"/>
    <s v="Zimmerman"/>
    <x v="1"/>
    <n v="3025"/>
    <n v="3"/>
    <n v="1"/>
    <n v="2"/>
    <n v="534"/>
    <m/>
    <s v="68 Chambers Rd"/>
    <s v="Altona North"/>
    <s v="Hobsons Bay"/>
    <s v="Western Metropolitan"/>
    <n v="4"/>
    <n v="2017"/>
  </r>
  <r>
    <d v="2017-04-10T00:00:00"/>
    <n v="853000"/>
    <x v="0"/>
    <s v="Property Barons"/>
    <x v="1"/>
    <n v="3018"/>
    <n v="3"/>
    <n v="1"/>
    <n v="1"/>
    <n v="600"/>
    <m/>
    <s v="21 Harrington St"/>
    <s v="Altona"/>
    <s v="Hobsons Bay"/>
    <s v="Western Metropolitan"/>
    <n v="4"/>
    <n v="2017"/>
  </r>
  <r>
    <d v="2017-04-10T00:00:00"/>
    <n v="950000"/>
    <x v="0"/>
    <s v="Melbourne Homes"/>
    <x v="1"/>
    <n v="3016"/>
    <n v="3"/>
    <n v="1"/>
    <n v="0"/>
    <n v="169"/>
    <m/>
    <s v="8 Pearson St"/>
    <s v="Williamstown"/>
    <s v="Hobsons Bay"/>
    <s v="Western Metropolitan"/>
    <n v="4"/>
    <n v="2017"/>
  </r>
  <r>
    <d v="2017-04-10T00:00:00"/>
    <n v="1480000"/>
    <x v="0"/>
    <s v="Sanders"/>
    <x v="0"/>
    <n v="3018"/>
    <n v="5"/>
    <n v="3"/>
    <n v="4"/>
    <n v="725"/>
    <n v="1980"/>
    <s v="196 Blyth St"/>
    <s v="Altona"/>
    <s v="Hobsons Bay"/>
    <s v="Western Metropolitan"/>
    <n v="4"/>
    <n v="2017"/>
  </r>
  <r>
    <d v="2017-04-10T00:00:00"/>
    <n v="2000000"/>
    <x v="0"/>
    <s v="Metro Ladder"/>
    <x v="1"/>
    <n v="3015"/>
    <n v="3"/>
    <n v="1"/>
    <n v="2"/>
    <n v="1070"/>
    <m/>
    <s v="83 Elizabeth St"/>
    <s v="Newport"/>
    <s v="Hobsons Bay"/>
    <s v="Western Metropolitan"/>
    <n v="4"/>
    <n v="2017"/>
  </r>
  <r>
    <d v="2017-04-10T00:00:00"/>
    <n v="462000"/>
    <x v="1"/>
    <s v="Cunninghams"/>
    <x v="1"/>
    <n v="3071"/>
    <n v="2"/>
    <n v="1"/>
    <n v="1"/>
    <n v="0"/>
    <n v="1970"/>
    <s v="1/73 Flinders St"/>
    <s v="Thornbury"/>
    <s v="Darebin"/>
    <s v="Northern Metropolitan"/>
    <n v="4"/>
    <n v="2017"/>
  </r>
  <r>
    <d v="2017-04-10T00:00:00"/>
    <n v="460000"/>
    <x v="1"/>
    <s v="Property Barons"/>
    <x v="0"/>
    <n v="3103"/>
    <n v="2"/>
    <n v="1"/>
    <n v="1"/>
    <n v="0"/>
    <m/>
    <s v="1/100 Balwyn Rd"/>
    <s v="Balwyn"/>
    <s v="Boroondara"/>
    <s v="Southern Metropolitan"/>
    <n v="4"/>
    <n v="2017"/>
  </r>
  <r>
    <d v="2017-04-10T00:00:00"/>
    <n v="1975000"/>
    <x v="0"/>
    <s v="Cunninghams"/>
    <x v="1"/>
    <n v="3102"/>
    <n v="3"/>
    <n v="2"/>
    <n v="4"/>
    <n v="677"/>
    <m/>
    <s v="86 Kilby Rd"/>
    <s v="Kew East"/>
    <s v="Boroondara"/>
    <s v="Southern Metropolitan"/>
    <n v="4"/>
    <n v="2017"/>
  </r>
  <r>
    <d v="2017-04-10T00:00:00"/>
    <n v="1985000"/>
    <x v="0"/>
    <s v="Jones and Jones"/>
    <x v="1"/>
    <n v="3122"/>
    <n v="3"/>
    <n v="2"/>
    <n v="1"/>
    <n v="254"/>
    <n v="1910"/>
    <s v="12 Hunter St"/>
    <s v="Hawthorn"/>
    <s v="Boroondara"/>
    <s v="Southern Metropolitan"/>
    <n v="4"/>
    <n v="2017"/>
  </r>
  <r>
    <d v="2017-04-10T00:00:00"/>
    <n v="630000"/>
    <x v="1"/>
    <s v="Cunninghams"/>
    <x v="0"/>
    <n v="3191"/>
    <n v="3"/>
    <n v="2"/>
    <n v="3"/>
    <n v="0"/>
    <m/>
    <s v="2/1 George St"/>
    <s v="Sandringham"/>
    <s v="Bayside"/>
    <s v="Southern Metropolitan"/>
    <n v="4"/>
    <n v="2017"/>
  </r>
  <r>
    <d v="2017-04-10T00:00:00"/>
    <n v="760000"/>
    <x v="1"/>
    <s v="Jones and Jones"/>
    <x v="1"/>
    <n v="3191"/>
    <n v="2"/>
    <n v="1"/>
    <n v="1"/>
    <n v="0"/>
    <n v="1970"/>
    <s v="8/7 Neptune St"/>
    <s v="Sandringham"/>
    <s v="Bayside"/>
    <s v="Southern Metropolitan"/>
    <n v="4"/>
    <n v="2017"/>
  </r>
  <r>
    <d v="2017-04-10T00:00:00"/>
    <n v="682000"/>
    <x v="0"/>
    <s v="Property Barons"/>
    <x v="1"/>
    <n v="3081"/>
    <n v="2"/>
    <n v="1"/>
    <n v="0"/>
    <n v="341"/>
    <m/>
    <s v="23 Flinders St"/>
    <s v="Heidelberg Heights"/>
    <s v="Banyule"/>
    <s v="Eastern Metropolitan"/>
    <n v="4"/>
    <n v="2017"/>
  </r>
  <r>
    <d v="2017-04-10T00:00:00"/>
    <n v="750000"/>
    <x v="1"/>
    <s v="Cunninghams"/>
    <x v="0"/>
    <n v="3084"/>
    <n v="2"/>
    <n v="1"/>
    <n v="1"/>
    <n v="112"/>
    <n v="1960"/>
    <s v="2/12 Ashby Gr"/>
    <s v="Eaglemont"/>
    <s v="Banyule"/>
    <s v="Eastern Metropolitan"/>
    <n v="4"/>
    <n v="2017"/>
  </r>
  <r>
    <d v="2017-04-10T00:00:00"/>
    <n v="1326000"/>
    <x v="0"/>
    <s v="Cunninghams"/>
    <x v="1"/>
    <n v="3088"/>
    <n v="3"/>
    <n v="1"/>
    <n v="2"/>
    <n v="1020"/>
    <m/>
    <s v="67 Alexandra St"/>
    <s v="Greensborough"/>
    <s v="Banyule"/>
    <s v="Northern Metropolitan"/>
    <n v="4"/>
    <n v="2017"/>
  </r>
  <r>
    <d v="2017-04-11T00:00:00"/>
    <n v="720000"/>
    <x v="0"/>
    <s v="Melbourne Homes"/>
    <x v="1"/>
    <n v="3082"/>
    <n v="4"/>
    <n v="2"/>
    <n v="3"/>
    <n v="649"/>
    <n v="1985"/>
    <s v="7 Eaglet Ct"/>
    <s v="Mill Park"/>
    <s v="Whittlesea"/>
    <s v="Northern Metropolitan"/>
    <n v="4"/>
    <n v="2017"/>
  </r>
  <r>
    <d v="2017-04-11T00:00:00"/>
    <n v="960000"/>
    <x v="0"/>
    <s v="Property Barons"/>
    <x v="0"/>
    <n v="3132"/>
    <n v="3"/>
    <n v="1"/>
    <n v="0"/>
    <n v="781"/>
    <m/>
    <s v="8 Tourello St"/>
    <s v="Mitcham"/>
    <s v="Whitehorse"/>
    <s v="Eastern Metropolitan"/>
    <n v="4"/>
    <n v="2017"/>
  </r>
  <r>
    <d v="2017-04-11T00:00:00"/>
    <n v="1112000"/>
    <x v="0"/>
    <s v="Best Bricks"/>
    <x v="1"/>
    <n v="3130"/>
    <n v="3"/>
    <n v="1"/>
    <n v="3"/>
    <n v="632"/>
    <m/>
    <s v="75 Canterbury Rd"/>
    <s v="Blackburn"/>
    <s v="Whitehorse"/>
    <s v="Eastern Metropolitan"/>
    <n v="4"/>
    <n v="2017"/>
  </r>
  <r>
    <d v="2017-04-11T00:00:00"/>
    <n v="480000"/>
    <x v="1"/>
    <s v="Metro Ladder"/>
    <x v="0"/>
    <n v="3143"/>
    <n v="2"/>
    <n v="1"/>
    <n v="1"/>
    <n v="0"/>
    <n v="1960"/>
    <s v="8/15 Egerton Rd"/>
    <s v="Armadale"/>
    <s v="Stonnington"/>
    <s v="Southern Metropolitan"/>
    <n v="4"/>
    <n v="2017"/>
  </r>
  <r>
    <d v="2017-04-11T00:00:00"/>
    <n v="2030000"/>
    <x v="2"/>
    <s v="Flanders &amp; Fish"/>
    <x v="1"/>
    <n v="3141"/>
    <n v="3"/>
    <n v="2"/>
    <n v="2"/>
    <n v="201"/>
    <m/>
    <s v="30 Nicholson St"/>
    <s v="South Yarra"/>
    <s v="Stonnington"/>
    <s v="Southern Metropolitan"/>
    <n v="4"/>
    <n v="2017"/>
  </r>
  <r>
    <d v="2017-04-11T00:00:00"/>
    <n v="451000"/>
    <x v="1"/>
    <s v="Cunninghams"/>
    <x v="1"/>
    <n v="3182"/>
    <n v="1"/>
    <n v="1"/>
    <n v="1"/>
    <n v="0"/>
    <m/>
    <s v="24/62 Wellington St"/>
    <s v="St Kilda"/>
    <s v="Port Phillip"/>
    <s v="Southern Metropolitan"/>
    <n v="4"/>
    <n v="2017"/>
  </r>
  <r>
    <d v="2017-04-11T00:00:00"/>
    <n v="855000"/>
    <x v="0"/>
    <s v="Melbourne Homes"/>
    <x v="1"/>
    <n v="3095"/>
    <n v="6"/>
    <n v="3"/>
    <n v="3"/>
    <n v="804"/>
    <n v="1980"/>
    <s v="17 Beard St"/>
    <s v="Eltham"/>
    <s v="Nillumbik"/>
    <s v="Eastern Metropolitan"/>
    <n v="4"/>
    <n v="2017"/>
  </r>
  <r>
    <d v="2017-04-11T00:00:00"/>
    <n v="601000"/>
    <x v="1"/>
    <s v="Property Barons"/>
    <x v="0"/>
    <n v="3046"/>
    <n v="3"/>
    <n v="1"/>
    <n v="2"/>
    <n v="220"/>
    <n v="1990"/>
    <s v="6 The Avenue"/>
    <s v="Oak Park"/>
    <s v="Moreland"/>
    <s v="Northern Metropolitan"/>
    <n v="4"/>
    <n v="2017"/>
  </r>
  <r>
    <d v="2017-04-11T00:00:00"/>
    <n v="680000"/>
    <x v="2"/>
    <s v="Melbourne Homes"/>
    <x v="1"/>
    <n v="3058"/>
    <n v="4"/>
    <n v="2"/>
    <n v="1"/>
    <n v="3747"/>
    <n v="2006"/>
    <s v="25 Beaumonde St"/>
    <s v="Coburg"/>
    <s v="Moreland"/>
    <s v="Northern Metropolitan"/>
    <n v="4"/>
    <n v="2017"/>
  </r>
  <r>
    <d v="2017-04-11T00:00:00"/>
    <n v="865000"/>
    <x v="0"/>
    <s v="Cunninghams"/>
    <x v="1"/>
    <n v="3058"/>
    <n v="3"/>
    <n v="2"/>
    <n v="2"/>
    <n v="677"/>
    <n v="1960"/>
    <s v="10 Arthur St"/>
    <s v="Coburg North"/>
    <s v="Moreland"/>
    <s v="Northern Metropolitan"/>
    <n v="4"/>
    <n v="2017"/>
  </r>
  <r>
    <d v="2017-04-11T00:00:00"/>
    <n v="940000"/>
    <x v="0"/>
    <s v="Metro Ladder"/>
    <x v="1"/>
    <n v="3039"/>
    <n v="2"/>
    <n v="1"/>
    <n v="2"/>
    <n v="428"/>
    <m/>
    <s v="79 Ormond Rd"/>
    <s v="Moonee Ponds"/>
    <s v="Moonee Valley"/>
    <s v="Western Metropolitan"/>
    <n v="4"/>
    <n v="2017"/>
  </r>
  <r>
    <d v="2017-04-11T00:00:00"/>
    <n v="1370000"/>
    <x v="0"/>
    <s v="Jones and Jones"/>
    <x v="1"/>
    <n v="3003"/>
    <n v="3"/>
    <n v="1"/>
    <n v="0"/>
    <n v="121"/>
    <m/>
    <s v="148 Adderley St"/>
    <s v="West Melbourne"/>
    <s v="Melbourne"/>
    <s v="Northern Metropolitan"/>
    <n v="4"/>
    <n v="2017"/>
  </r>
  <r>
    <d v="2017-04-11T00:00:00"/>
    <n v="618000"/>
    <x v="0"/>
    <s v="SJ"/>
    <x v="1"/>
    <n v="3047"/>
    <n v="4"/>
    <n v="1"/>
    <n v="2"/>
    <n v="604"/>
    <m/>
    <s v="17 Bannister St"/>
    <s v="Jacana"/>
    <s v="Hume"/>
    <s v="Northern Metropolitan"/>
    <n v="4"/>
    <n v="2017"/>
  </r>
  <r>
    <d v="2017-04-11T00:00:00"/>
    <n v="635000"/>
    <x v="0"/>
    <s v="SJ"/>
    <x v="1"/>
    <n v="3043"/>
    <n v="4"/>
    <n v="2"/>
    <n v="2"/>
    <n v="634"/>
    <n v="1980"/>
    <s v="10 Taunton Pl"/>
    <s v="Gladstone Park"/>
    <s v="Hume"/>
    <s v="Western Metropolitan"/>
    <n v="4"/>
    <n v="2017"/>
  </r>
  <r>
    <d v="2017-04-11T00:00:00"/>
    <n v="770000"/>
    <x v="0"/>
    <s v="SJ"/>
    <x v="0"/>
    <n v="3059"/>
    <n v="3"/>
    <n v="2"/>
    <n v="2"/>
    <n v="775"/>
    <m/>
    <s v="13 Ambleside Rd"/>
    <s v="Greenvale"/>
    <s v="Hume"/>
    <s v="Northern Metropolitan"/>
    <n v="4"/>
    <n v="2017"/>
  </r>
  <r>
    <d v="2017-04-11T00:00:00"/>
    <n v="1630000"/>
    <x v="0"/>
    <s v="Metro Ladder"/>
    <x v="1"/>
    <n v="3016"/>
    <n v="4"/>
    <n v="2"/>
    <n v="2"/>
    <n v="260"/>
    <m/>
    <s v="165 Osborne St"/>
    <s v="Williamstown"/>
    <s v="Hobsons Bay"/>
    <s v="Western Metropolitan"/>
    <n v="4"/>
    <n v="2017"/>
  </r>
  <r>
    <d v="2017-04-11T00:00:00"/>
    <n v="770000"/>
    <x v="0"/>
    <s v="Flanders &amp; Fish"/>
    <x v="1"/>
    <n v="3171"/>
    <n v="3"/>
    <n v="1"/>
    <n v="1"/>
    <n v="606"/>
    <m/>
    <s v="5 Sullivan St"/>
    <s v="Springvale"/>
    <s v="Greater Dandenong"/>
    <s v="South-Eastern Metropolitan"/>
    <n v="4"/>
    <n v="2017"/>
  </r>
  <r>
    <d v="2017-04-11T00:00:00"/>
    <n v="1250000"/>
    <x v="0"/>
    <s v="Jones and Jones"/>
    <x v="1"/>
    <n v="3173"/>
    <n v="4"/>
    <n v="2"/>
    <n v="2"/>
    <n v="560"/>
    <n v="2005"/>
    <s v="19 The Strand"/>
    <s v="Keysborough"/>
    <s v="Greater Dandenong"/>
    <s v="South-Eastern Metropolitan"/>
    <n v="4"/>
    <n v="2017"/>
  </r>
  <r>
    <d v="2017-04-11T00:00:00"/>
    <n v="300000"/>
    <x v="1"/>
    <s v="Melbourne Homes"/>
    <x v="0"/>
    <n v="3145"/>
    <n v="2"/>
    <n v="1"/>
    <n v="1"/>
    <n v="1961"/>
    <n v="1960"/>
    <s v="8/8 Tattenham St"/>
    <s v="Caulfield East"/>
    <s v="Glen Eira"/>
    <s v="Southern Metropolitan"/>
    <n v="4"/>
    <n v="2017"/>
  </r>
  <r>
    <d v="2017-04-11T00:00:00"/>
    <n v="595000"/>
    <x v="1"/>
    <s v="Maxwells"/>
    <x v="1"/>
    <n v="3185"/>
    <n v="2"/>
    <n v="1"/>
    <n v="1"/>
    <n v="0"/>
    <m/>
    <s v="4/34 Horne St"/>
    <s v="Elsternwick"/>
    <s v="Glen Eira"/>
    <s v="Southern Metropolitan"/>
    <n v="4"/>
    <n v="2017"/>
  </r>
  <r>
    <d v="2017-04-11T00:00:00"/>
    <n v="1968500"/>
    <x v="0"/>
    <s v="Metro Ladder"/>
    <x v="1"/>
    <n v="3204"/>
    <n v="3"/>
    <n v="2"/>
    <n v="2"/>
    <n v="674"/>
    <m/>
    <s v="5 Smith St"/>
    <s v="Bentleigh"/>
    <s v="Glen Eira"/>
    <s v="Southern Metropolitan"/>
    <n v="4"/>
    <n v="2017"/>
  </r>
  <r>
    <d v="2017-04-11T00:00:00"/>
    <n v="740000"/>
    <x v="0"/>
    <s v="Melbourne Homes"/>
    <x v="1"/>
    <n v="3806"/>
    <n v="4"/>
    <n v="2"/>
    <n v="2"/>
    <n v="796"/>
    <n v="2004"/>
    <s v="3 Thornley Dr"/>
    <s v="Berwick"/>
    <s v="Casey"/>
    <s v="Eastern Victoria"/>
    <n v="4"/>
    <n v="2017"/>
  </r>
  <r>
    <d v="2017-04-11T00:00:00"/>
    <n v="646000"/>
    <x v="0"/>
    <s v="Cunninghams"/>
    <x v="1"/>
    <n v="3021"/>
    <n v="4"/>
    <n v="2"/>
    <n v="2"/>
    <n v="658"/>
    <n v="1980"/>
    <s v="7 Donnelly Ct"/>
    <s v="Kealba"/>
    <s v="Brimbank"/>
    <s v="Western Metropolitan"/>
    <n v="4"/>
    <n v="2017"/>
  </r>
  <r>
    <d v="2017-04-11T00:00:00"/>
    <n v="710000"/>
    <x v="1"/>
    <s v="Metro Ladder"/>
    <x v="1"/>
    <n v="3146"/>
    <n v="2"/>
    <n v="1"/>
    <n v="2"/>
    <n v="0"/>
    <m/>
    <s v="4/46 Summerhill Rd"/>
    <s v="Glen Iris"/>
    <s v="Boroondara"/>
    <s v="Southern Metropolitan"/>
    <n v="4"/>
    <n v="2017"/>
  </r>
  <r>
    <d v="2017-04-11T00:00:00"/>
    <n v="771000"/>
    <x v="1"/>
    <s v="Flanders &amp; Fish"/>
    <x v="1"/>
    <n v="3124"/>
    <n v="2"/>
    <n v="1"/>
    <n v="1"/>
    <n v="512"/>
    <m/>
    <s v="4/24 Seville St"/>
    <s v="Camberwell"/>
    <s v="Boroondara"/>
    <s v="Southern Metropolitan"/>
    <n v="4"/>
    <n v="2017"/>
  </r>
  <r>
    <d v="2017-04-11T00:00:00"/>
    <n v="1375000"/>
    <x v="2"/>
    <s v="Jones and Jones"/>
    <x v="0"/>
    <n v="3101"/>
    <n v="3"/>
    <n v="3"/>
    <n v="3"/>
    <n v="325"/>
    <m/>
    <s v="2/65 Parkhill Rd"/>
    <s v="Kew"/>
    <s v="Boroondara"/>
    <s v="Southern Metropolitan"/>
    <n v="4"/>
    <n v="2017"/>
  </r>
  <r>
    <d v="2017-04-11T00:00:00"/>
    <n v="1622000"/>
    <x v="0"/>
    <s v="Jones and Jones"/>
    <x v="1"/>
    <n v="3124"/>
    <n v="3"/>
    <n v="2"/>
    <n v="2"/>
    <n v="446"/>
    <m/>
    <s v="26 Oxford St"/>
    <s v="Camberwell"/>
    <s v="Boroondara"/>
    <s v="Southern Metropolitan"/>
    <n v="4"/>
    <n v="2017"/>
  </r>
  <r>
    <d v="2017-04-11T00:00:00"/>
    <n v="1785000"/>
    <x v="0"/>
    <s v="Property Barons"/>
    <x v="1"/>
    <n v="3127"/>
    <n v="3"/>
    <n v="1"/>
    <n v="1"/>
    <n v="516"/>
    <n v="1910"/>
    <s v="33 Kingston Rd"/>
    <s v="Surrey Hills"/>
    <s v="Boroondara"/>
    <s v="Southern Metropolitan"/>
    <n v="4"/>
    <n v="2017"/>
  </r>
  <r>
    <d v="2017-04-11T00:00:00"/>
    <n v="8000000"/>
    <x v="0"/>
    <s v="SJ"/>
    <x v="0"/>
    <n v="3126"/>
    <n v="5"/>
    <n v="5"/>
    <n v="4"/>
    <n v="2079"/>
    <n v="1880"/>
    <s v="49 Mangarra Rd"/>
    <s v="Canterbury"/>
    <s v="Boroondara"/>
    <s v="Southern Metropolitan"/>
    <n v="4"/>
    <n v="2017"/>
  </r>
  <r>
    <d v="2017-04-11T00:00:00"/>
    <n v="1700000"/>
    <x v="2"/>
    <s v="Maxwells"/>
    <x v="0"/>
    <n v="3187"/>
    <n v="4"/>
    <n v="3"/>
    <n v="2"/>
    <n v="312"/>
    <n v="1950"/>
    <s v="7 Holmhurst Ct"/>
    <s v="Brighton East"/>
    <s v="Bayside"/>
    <s v="Southern Metropolitan"/>
    <n v="4"/>
    <n v="2017"/>
  </r>
  <r>
    <d v="2017-04-11T00:00:00"/>
    <n v="690000"/>
    <x v="0"/>
    <s v="Property Barons"/>
    <x v="0"/>
    <n v="3079"/>
    <n v="2"/>
    <n v="1"/>
    <n v="1"/>
    <n v="1465"/>
    <m/>
    <s v="8/1088 Heidelberg Rd"/>
    <s v="Ivanhoe"/>
    <s v="Banyule"/>
    <s v="Eastern Metropolitan"/>
    <n v="4"/>
    <n v="2017"/>
  </r>
  <r>
    <d v="2017-04-11T00:00:00"/>
    <n v="1155000"/>
    <x v="0"/>
    <s v="Flanders &amp; Fish"/>
    <x v="0"/>
    <n v="3084"/>
    <n v="4"/>
    <n v="2"/>
    <n v="3"/>
    <n v="780"/>
    <n v="1950"/>
    <s v="9 Rockaway Dr"/>
    <s v="Viewbank"/>
    <s v="Banyule"/>
    <s v="Eastern Metropolitan"/>
    <n v="4"/>
    <n v="2017"/>
  </r>
  <r>
    <d v="2017-04-12T00:00:00"/>
    <n v="560000"/>
    <x v="1"/>
    <s v="Cunninghams"/>
    <x v="0"/>
    <n v="3121"/>
    <n v="2"/>
    <n v="1"/>
    <n v="1"/>
    <n v="7455"/>
    <n v="2008"/>
    <s v="106/59 Stawell St"/>
    <s v="Richmond"/>
    <s v="Yarra"/>
    <s v="Northern Metropolitan"/>
    <n v="4"/>
    <n v="2017"/>
  </r>
  <r>
    <d v="2017-04-12T00:00:00"/>
    <n v="950000"/>
    <x v="0"/>
    <s v="Melbourne Homes"/>
    <x v="0"/>
    <n v="3068"/>
    <n v="1"/>
    <n v="1"/>
    <n v="0"/>
    <n v="138"/>
    <m/>
    <s v="15 Queen St"/>
    <s v="Fitzroy North"/>
    <s v="Yarra"/>
    <s v="Northern Metropolitan"/>
    <n v="4"/>
    <n v="2017"/>
  </r>
  <r>
    <d v="2017-04-12T00:00:00"/>
    <n v="825000"/>
    <x v="1"/>
    <s v="Flanders &amp; Fish"/>
    <x v="1"/>
    <n v="3127"/>
    <n v="2"/>
    <n v="1"/>
    <n v="2"/>
    <n v="180"/>
    <n v="1970"/>
    <s v="2/35 Boisdale St"/>
    <s v="Surrey Hills"/>
    <s v="Whitehorse"/>
    <s v="Southern Metropolitan"/>
    <n v="4"/>
    <n v="2017"/>
  </r>
  <r>
    <d v="2017-04-12T00:00:00"/>
    <n v="1305000"/>
    <x v="0"/>
    <s v="Flanders &amp; Fish"/>
    <x v="0"/>
    <n v="3181"/>
    <n v="2"/>
    <n v="1"/>
    <n v="1"/>
    <n v="210"/>
    <m/>
    <s v="111 Chomley St"/>
    <s v="Prahran"/>
    <s v="Stonnington"/>
    <s v="Southern Metropolitan"/>
    <n v="4"/>
    <n v="2017"/>
  </r>
  <r>
    <d v="2017-04-12T00:00:00"/>
    <n v="1400000"/>
    <x v="0"/>
    <s v="Jones and Jones"/>
    <x v="0"/>
    <n v="3181"/>
    <n v="3"/>
    <n v="1"/>
    <n v="0"/>
    <n v="364"/>
    <m/>
    <s v="19 Newry St"/>
    <s v="Windsor"/>
    <s v="Stonnington"/>
    <s v="Southern Metropolitan"/>
    <n v="4"/>
    <n v="2017"/>
  </r>
  <r>
    <d v="2017-04-12T00:00:00"/>
    <n v="420000"/>
    <x v="1"/>
    <s v="Jones and Jones"/>
    <x v="0"/>
    <n v="3184"/>
    <n v="1"/>
    <n v="1"/>
    <n v="1"/>
    <n v="1192"/>
    <n v="2009"/>
    <s v="108/35 Ormond Rd"/>
    <s v="Elwood"/>
    <s v="Port Phillip"/>
    <s v="Southern Metropolitan"/>
    <n v="4"/>
    <n v="2017"/>
  </r>
  <r>
    <d v="2017-04-12T00:00:00"/>
    <n v="2035000"/>
    <x v="0"/>
    <s v="SJ"/>
    <x v="0"/>
    <n v="3206"/>
    <n v="3"/>
    <n v="1"/>
    <n v="1"/>
    <n v="185"/>
    <m/>
    <s v="6 Gray La"/>
    <s v="Albert Park"/>
    <s v="Port Phillip"/>
    <s v="Southern Metropolitan"/>
    <n v="4"/>
    <n v="2017"/>
  </r>
  <r>
    <d v="2017-04-12T00:00:00"/>
    <n v="2500000"/>
    <x v="0"/>
    <s v="Sanders"/>
    <x v="0"/>
    <n v="3206"/>
    <n v="3"/>
    <n v="2"/>
    <n v="1"/>
    <n v="165"/>
    <n v="1890"/>
    <s v="21 Greig St"/>
    <s v="Albert Park"/>
    <s v="Port Phillip"/>
    <s v="Southern Metropolitan"/>
    <n v="4"/>
    <n v="2017"/>
  </r>
  <r>
    <d v="2017-04-12T00:00:00"/>
    <n v="528000"/>
    <x v="1"/>
    <s v="Cunninghams"/>
    <x v="1"/>
    <n v="3056"/>
    <n v="1"/>
    <n v="1"/>
    <n v="1"/>
    <n v="0"/>
    <n v="2010"/>
    <s v="2/199 Barkly St"/>
    <s v="Brunswick"/>
    <s v="Moreland"/>
    <s v="Northern Metropolitan"/>
    <n v="4"/>
    <n v="2017"/>
  </r>
  <r>
    <d v="2017-04-12T00:00:00"/>
    <n v="761000"/>
    <x v="0"/>
    <s v="Cunninghams"/>
    <x v="1"/>
    <n v="3060"/>
    <n v="2"/>
    <n v="1"/>
    <n v="2"/>
    <n v="665"/>
    <m/>
    <s v="8 Baird St"/>
    <s v="Fawkner"/>
    <s v="Moreland"/>
    <s v="Northern Metropolitan"/>
    <n v="4"/>
    <n v="2017"/>
  </r>
  <r>
    <d v="2017-04-12T00:00:00"/>
    <n v="1306000"/>
    <x v="0"/>
    <s v="Cunninghams"/>
    <x v="1"/>
    <n v="3046"/>
    <n v="5"/>
    <n v="3"/>
    <n v="3"/>
    <n v="700"/>
    <m/>
    <s v="11 Xavier St"/>
    <s v="Oak Park"/>
    <s v="Moreland"/>
    <s v="Northern Metropolitan"/>
    <n v="4"/>
    <n v="2017"/>
  </r>
  <r>
    <d v="2017-04-12T00:00:00"/>
    <n v="450000"/>
    <x v="1"/>
    <s v="Metro Ladder"/>
    <x v="0"/>
    <n v="3040"/>
    <n v="2"/>
    <n v="1"/>
    <n v="1"/>
    <n v="0"/>
    <m/>
    <s v="14/44 Fletcher St"/>
    <s v="Essendon"/>
    <s v="Moonee Valley"/>
    <s v="Western Metropolitan"/>
    <n v="4"/>
    <n v="2017"/>
  </r>
  <r>
    <d v="2017-04-12T00:00:00"/>
    <n v="1025000"/>
    <x v="0"/>
    <s v="Cunninghams"/>
    <x v="1"/>
    <n v="3040"/>
    <n v="3"/>
    <n v="2"/>
    <n v="2"/>
    <n v="203"/>
    <n v="2016"/>
    <s v="24 Butler St"/>
    <s v="Essendon"/>
    <s v="Moonee Valley"/>
    <s v="Western Metropolitan"/>
    <n v="4"/>
    <n v="2017"/>
  </r>
  <r>
    <d v="2017-04-12T00:00:00"/>
    <n v="1292000"/>
    <x v="0"/>
    <s v="Melbourne Homes"/>
    <x v="1"/>
    <n v="3166"/>
    <n v="3"/>
    <n v="1"/>
    <n v="1"/>
    <n v="716"/>
    <m/>
    <s v="16 Leumear St"/>
    <s v="Oakleigh East"/>
    <s v="Monash"/>
    <s v="Southern Metropolitan"/>
    <n v="4"/>
    <n v="2017"/>
  </r>
  <r>
    <d v="2017-04-12T00:00:00"/>
    <n v="1387000"/>
    <x v="0"/>
    <s v="Cunninghams"/>
    <x v="1"/>
    <n v="3149"/>
    <n v="4"/>
    <n v="2"/>
    <n v="4"/>
    <n v="691"/>
    <m/>
    <s v="13 Baily St"/>
    <s v="Mount Waverley"/>
    <s v="Monash"/>
    <s v="Eastern Metropolitan"/>
    <n v="4"/>
    <n v="2017"/>
  </r>
  <r>
    <d v="2017-04-12T00:00:00"/>
    <n v="1680000"/>
    <x v="0"/>
    <s v="Jones and Jones"/>
    <x v="1"/>
    <n v="3147"/>
    <n v="4"/>
    <n v="3"/>
    <n v="3"/>
    <n v="726"/>
    <n v="1958"/>
    <s v="47 Ashwood Dr"/>
    <s v="Ashwood"/>
    <s v="Monash"/>
    <s v="Southern Metropolitan"/>
    <n v="4"/>
    <n v="2017"/>
  </r>
  <r>
    <d v="2017-04-12T00:00:00"/>
    <n v="355000"/>
    <x v="1"/>
    <s v="Maxwells"/>
    <x v="0"/>
    <n v="3031"/>
    <n v="1"/>
    <n v="1"/>
    <n v="1"/>
    <n v="2581"/>
    <m/>
    <s v="303/62 Altona St"/>
    <s v="Kensington"/>
    <s v="Melbourne"/>
    <s v="Northern Metropolitan"/>
    <n v="4"/>
    <n v="2017"/>
  </r>
  <r>
    <d v="2017-04-12T00:00:00"/>
    <n v="1770000"/>
    <x v="1"/>
    <s v="Jones and Jones"/>
    <x v="1"/>
    <n v="3052"/>
    <n v="3"/>
    <n v="2"/>
    <n v="1"/>
    <n v="2431"/>
    <n v="1999"/>
    <s v="401/228 The Avenue"/>
    <s v="Parkville"/>
    <s v="Melbourne"/>
    <s v="Northern Metropolitan"/>
    <n v="4"/>
    <n v="2017"/>
  </r>
  <r>
    <d v="2017-04-12T00:00:00"/>
    <n v="655000"/>
    <x v="0"/>
    <s v="Maxwells"/>
    <x v="1"/>
    <n v="3135"/>
    <n v="3"/>
    <n v="1"/>
    <n v="1"/>
    <n v="348"/>
    <m/>
    <s v="162 Bedford Rd"/>
    <s v="Heathmont"/>
    <s v="Maroondah"/>
    <s v="Eastern Metropolitan"/>
    <n v="4"/>
    <n v="2017"/>
  </r>
  <r>
    <d v="2017-04-12T00:00:00"/>
    <n v="472500"/>
    <x v="0"/>
    <s v="Flanders &amp; Fish"/>
    <x v="1"/>
    <n v="3012"/>
    <n v="2"/>
    <n v="1"/>
    <n v="0"/>
    <n v="315"/>
    <n v="1990"/>
    <s v="18 Pullar St"/>
    <s v="Maidstone"/>
    <s v="Maribyrnong"/>
    <s v="Western Metropolitan"/>
    <n v="4"/>
    <n v="2017"/>
  </r>
  <r>
    <d v="2017-04-12T00:00:00"/>
    <n v="1280000"/>
    <x v="0"/>
    <s v="Melbourne Homes"/>
    <x v="0"/>
    <n v="3152"/>
    <n v="2"/>
    <n v="1"/>
    <n v="0"/>
    <n v="1670"/>
    <m/>
    <s v="6 Magnolia St"/>
    <s v="Wantirna"/>
    <s v="Knox"/>
    <s v="Eastern Metropolitan"/>
    <n v="4"/>
    <n v="2017"/>
  </r>
  <r>
    <d v="2017-04-12T00:00:00"/>
    <n v="1200000"/>
    <x v="0"/>
    <s v="Jones and Jones"/>
    <x v="0"/>
    <n v="3167"/>
    <n v="5"/>
    <n v="2"/>
    <n v="2"/>
    <n v="532"/>
    <m/>
    <s v="11 Yarra Ct"/>
    <s v="Oakleigh South"/>
    <s v="Kingston"/>
    <s v="South-Eastern Metropolitan"/>
    <n v="4"/>
    <n v="2017"/>
  </r>
  <r>
    <d v="2017-04-12T00:00:00"/>
    <n v="862000"/>
    <x v="0"/>
    <s v="Sanders"/>
    <x v="0"/>
    <n v="3016"/>
    <n v="3"/>
    <n v="1"/>
    <n v="1"/>
    <n v="353"/>
    <n v="1940"/>
    <s v="6 Edina St"/>
    <s v="Williamstown North"/>
    <s v="Hobsons Bay"/>
    <s v="Western Metropolitan"/>
    <n v="4"/>
    <n v="2017"/>
  </r>
  <r>
    <d v="2017-04-12T00:00:00"/>
    <n v="1150000"/>
    <x v="0"/>
    <s v="Maxwells"/>
    <x v="0"/>
    <n v="3016"/>
    <n v="3"/>
    <n v="1"/>
    <n v="0"/>
    <n v="308"/>
    <n v="1900"/>
    <s v="8 Princes St"/>
    <s v="Williamstown"/>
    <s v="Hobsons Bay"/>
    <s v="Western Metropolitan"/>
    <n v="4"/>
    <n v="2017"/>
  </r>
  <r>
    <d v="2017-04-12T00:00:00"/>
    <n v="1285000"/>
    <x v="0"/>
    <s v="Metro Ladder"/>
    <x v="1"/>
    <n v="3016"/>
    <n v="3"/>
    <n v="2"/>
    <n v="3"/>
    <n v="448"/>
    <m/>
    <s v="4 Long St"/>
    <s v="Williamstown"/>
    <s v="Hobsons Bay"/>
    <s v="Western Metropolitan"/>
    <n v="4"/>
    <n v="2017"/>
  </r>
  <r>
    <d v="2017-04-12T00:00:00"/>
    <n v="700000"/>
    <x v="0"/>
    <s v="Melbourne Homes"/>
    <x v="1"/>
    <n v="3199"/>
    <n v="3"/>
    <n v="1"/>
    <n v="2"/>
    <n v="593"/>
    <n v="1960"/>
    <s v="24 Victoria Pde"/>
    <s v="Frankston"/>
    <s v="Frankston"/>
    <s v="South-Eastern Metropolitan"/>
    <n v="4"/>
    <n v="2017"/>
  </r>
  <r>
    <d v="2017-04-12T00:00:00"/>
    <n v="575000"/>
    <x v="2"/>
    <s v="Cunninghams"/>
    <x v="1"/>
    <n v="3073"/>
    <n v="2"/>
    <n v="2"/>
    <n v="1"/>
    <n v="151"/>
    <n v="2015"/>
    <s v="25 Fyfe St"/>
    <s v="Reservoir"/>
    <s v="Darebin"/>
    <s v="Northern Metropolitan"/>
    <n v="4"/>
    <n v="2017"/>
  </r>
  <r>
    <d v="2017-04-12T00:00:00"/>
    <n v="615000"/>
    <x v="1"/>
    <s v="Property Barons"/>
    <x v="1"/>
    <n v="3073"/>
    <n v="3"/>
    <n v="1"/>
    <n v="2"/>
    <n v="320"/>
    <m/>
    <s v="2/144 Hickford St"/>
    <s v="Reservoir"/>
    <s v="Darebin"/>
    <s v="Northern Metropolitan"/>
    <n v="4"/>
    <n v="2017"/>
  </r>
  <r>
    <d v="2017-04-12T00:00:00"/>
    <n v="642500"/>
    <x v="2"/>
    <s v="Property Barons"/>
    <x v="1"/>
    <n v="3073"/>
    <n v="3"/>
    <n v="2"/>
    <n v="2"/>
    <n v="160"/>
    <n v="2010"/>
    <s v="2/4 Pratt St"/>
    <s v="Reservoir"/>
    <s v="Darebin"/>
    <s v="Northern Metropolitan"/>
    <n v="4"/>
    <n v="2017"/>
  </r>
  <r>
    <d v="2017-04-12T00:00:00"/>
    <n v="880000"/>
    <x v="2"/>
    <s v="Cunninghams"/>
    <x v="1"/>
    <n v="3072"/>
    <n v="3"/>
    <n v="2"/>
    <n v="2"/>
    <n v="242"/>
    <m/>
    <s v="110 Raglan St"/>
    <s v="Preston"/>
    <s v="Darebin"/>
    <s v="Northern Metropolitan"/>
    <n v="4"/>
    <n v="2017"/>
  </r>
  <r>
    <d v="2017-04-12T00:00:00"/>
    <n v="905000"/>
    <x v="0"/>
    <s v="Cunninghams"/>
    <x v="0"/>
    <n v="3070"/>
    <n v="2"/>
    <n v="1"/>
    <n v="0"/>
    <n v="114"/>
    <m/>
    <s v="4 Barry St"/>
    <s v="Northcote"/>
    <s v="Darebin"/>
    <s v="Northern Metropolitan"/>
    <n v="4"/>
    <n v="2017"/>
  </r>
  <r>
    <d v="2017-04-12T00:00:00"/>
    <n v="2000000"/>
    <x v="0"/>
    <s v="Best Bricks"/>
    <x v="0"/>
    <n v="3072"/>
    <n v="2"/>
    <n v="1"/>
    <n v="2"/>
    <n v="465"/>
    <m/>
    <s v="2 Bruce St"/>
    <s v="Preston"/>
    <s v="Darebin"/>
    <s v="Northern Metropolitan"/>
    <n v="4"/>
    <n v="2017"/>
  </r>
  <r>
    <d v="2017-04-12T00:00:00"/>
    <n v="600000"/>
    <x v="1"/>
    <s v="Best Bricks"/>
    <x v="0"/>
    <n v="3020"/>
    <n v="3"/>
    <n v="2"/>
    <n v="2"/>
    <n v="247"/>
    <n v="2013"/>
    <s v="2/36 Selwyn St"/>
    <s v="Albion"/>
    <s v="Brimbank"/>
    <s v="Western Metropolitan"/>
    <n v="4"/>
    <n v="2017"/>
  </r>
  <r>
    <d v="2017-04-12T00:00:00"/>
    <n v="1870000"/>
    <x v="0"/>
    <s v="Cunninghams"/>
    <x v="0"/>
    <n v="3122"/>
    <n v="3"/>
    <n v="1"/>
    <n v="1"/>
    <n v="271"/>
    <m/>
    <s v="36 Bell St"/>
    <s v="Hawthorn"/>
    <s v="Boroondara"/>
    <s v="Southern Metropolitan"/>
    <n v="4"/>
    <n v="2017"/>
  </r>
  <r>
    <d v="2017-04-12T00:00:00"/>
    <n v="2020000"/>
    <x v="0"/>
    <s v="Melbourne Homes"/>
    <x v="1"/>
    <n v="3186"/>
    <n v="3"/>
    <n v="2"/>
    <n v="2"/>
    <n v="369"/>
    <m/>
    <s v="5A Hall St"/>
    <s v="Brighton"/>
    <s v="Bayside"/>
    <s v="Southern Metropolitan"/>
    <n v="4"/>
    <n v="2017"/>
  </r>
  <r>
    <d v="2017-04-12T00:00:00"/>
    <n v="675000"/>
    <x v="1"/>
    <s v="Property Barons"/>
    <x v="1"/>
    <n v="3084"/>
    <n v="2"/>
    <n v="1"/>
    <n v="1"/>
    <n v="247"/>
    <m/>
    <s v="1/64 Lower Plenty Rd"/>
    <s v="Rosanna"/>
    <s v="Banyule"/>
    <s v="Eastern Metropolitan"/>
    <n v="4"/>
    <n v="2017"/>
  </r>
  <r>
    <d v="2017-04-13T00:00:00"/>
    <n v="872000"/>
    <x v="0"/>
    <s v="Flanders &amp; Fish"/>
    <x v="0"/>
    <n v="3138"/>
    <n v="5"/>
    <n v="2"/>
    <n v="2"/>
    <n v="1254"/>
    <n v="1980"/>
    <s v="188 Cardigan Rd"/>
    <s v="Mooroolbark"/>
    <s v="Yarra Ranges"/>
    <s v="Eastern Victoria"/>
    <n v="4"/>
    <n v="2017"/>
  </r>
  <r>
    <d v="2017-04-13T00:00:00"/>
    <n v="2150500"/>
    <x v="0"/>
    <s v="Best Bricks"/>
    <x v="0"/>
    <n v="3128"/>
    <n v="6"/>
    <n v="3"/>
    <n v="3"/>
    <n v="786"/>
    <m/>
    <s v="57 Combarton St"/>
    <s v="Box Hill"/>
    <s v="Whitehorse"/>
    <s v="Eastern Metropolitan"/>
    <n v="4"/>
    <n v="2017"/>
  </r>
  <r>
    <d v="2017-04-13T00:00:00"/>
    <n v="1850000"/>
    <x v="0"/>
    <s v="Jones and Jones"/>
    <x v="0"/>
    <n v="3143"/>
    <n v="3"/>
    <n v="2"/>
    <n v="2"/>
    <n v="348"/>
    <n v="1952"/>
    <s v="31A Sutherland Rd"/>
    <s v="Armadale"/>
    <s v="Stonnington"/>
    <s v="Southern Metropolitan"/>
    <n v="4"/>
    <n v="2017"/>
  </r>
  <r>
    <d v="2017-04-13T00:00:00"/>
    <n v="2000000"/>
    <x v="0"/>
    <s v="Jones and Jones"/>
    <x v="0"/>
    <n v="3144"/>
    <n v="3"/>
    <n v="1"/>
    <n v="2"/>
    <n v="360"/>
    <m/>
    <s v="19 Gordon Gr"/>
    <s v="Malvern"/>
    <s v="Stonnington"/>
    <s v="Southern Metropolitan"/>
    <n v="4"/>
    <n v="2017"/>
  </r>
  <r>
    <d v="2017-04-13T00:00:00"/>
    <n v="320000"/>
    <x v="1"/>
    <s v="Cunninghams"/>
    <x v="1"/>
    <n v="3056"/>
    <n v="2"/>
    <n v="1"/>
    <n v="1"/>
    <n v="638"/>
    <n v="1970"/>
    <s v="2/15 De Carle St"/>
    <s v="Brunswick"/>
    <s v="Moreland"/>
    <s v="Northern Metropolitan"/>
    <n v="4"/>
    <n v="2017"/>
  </r>
  <r>
    <d v="2017-04-13T00:00:00"/>
    <n v="822000"/>
    <x v="0"/>
    <s v="Property Barons"/>
    <x v="1"/>
    <n v="3046"/>
    <n v="3"/>
    <n v="1"/>
    <n v="2"/>
    <n v="738"/>
    <n v="1960"/>
    <s v="91 Gowrie St"/>
    <s v="Glenroy"/>
    <s v="Moreland"/>
    <s v="Northern Metropolitan"/>
    <n v="4"/>
    <n v="2017"/>
  </r>
  <r>
    <d v="2017-04-13T00:00:00"/>
    <n v="1600000"/>
    <x v="0"/>
    <s v="Sanders"/>
    <x v="1"/>
    <n v="3058"/>
    <n v="3"/>
    <n v="2"/>
    <n v="2"/>
    <n v="737"/>
    <n v="1930"/>
    <s v="44 Saunders St"/>
    <s v="Coburg"/>
    <s v="Moreland"/>
    <s v="Northern Metropolitan"/>
    <n v="4"/>
    <n v="2017"/>
  </r>
  <r>
    <d v="2017-04-13T00:00:00"/>
    <n v="1700000"/>
    <x v="0"/>
    <s v="Maxwells"/>
    <x v="1"/>
    <n v="3040"/>
    <n v="3"/>
    <n v="2"/>
    <n v="1"/>
    <n v="763"/>
    <m/>
    <s v="50 Buckley St"/>
    <s v="Essendon"/>
    <s v="Moonee Valley"/>
    <s v="Western Metropolitan"/>
    <n v="4"/>
    <n v="2017"/>
  </r>
  <r>
    <d v="2017-04-13T00:00:00"/>
    <n v="1000000"/>
    <x v="0"/>
    <s v="Property Barons"/>
    <x v="1"/>
    <n v="3051"/>
    <n v="1"/>
    <n v="1"/>
    <n v="0"/>
    <n v="133"/>
    <m/>
    <s v="8 Baillie St"/>
    <s v="North Melbourne"/>
    <s v="Melbourne"/>
    <s v="Northern Metropolitan"/>
    <n v="4"/>
    <n v="2017"/>
  </r>
  <r>
    <d v="2017-04-13T00:00:00"/>
    <n v="1375000"/>
    <x v="0"/>
    <s v="Jones and Jones"/>
    <x v="0"/>
    <n v="3107"/>
    <n v="4"/>
    <n v="2"/>
    <n v="1"/>
    <n v="662"/>
    <n v="1950"/>
    <s v="140 Swanston St"/>
    <s v="Templestowe Lower"/>
    <s v="Manningham"/>
    <s v="Eastern Metropolitan"/>
    <n v="4"/>
    <n v="2017"/>
  </r>
  <r>
    <d v="2017-04-13T00:00:00"/>
    <n v="1500000"/>
    <x v="2"/>
    <s v="Metro Ladder"/>
    <x v="0"/>
    <n v="3109"/>
    <n v="5"/>
    <n v="3"/>
    <n v="2"/>
    <n v="365"/>
    <m/>
    <s v="30 Barton St"/>
    <s v="Doncaster East"/>
    <s v="Manningham"/>
    <s v="Eastern Metropolitan"/>
    <n v="4"/>
    <n v="2017"/>
  </r>
  <r>
    <d v="2017-04-13T00:00:00"/>
    <n v="1662000"/>
    <x v="0"/>
    <s v="Jones and Jones"/>
    <x v="1"/>
    <n v="3109"/>
    <n v="4"/>
    <n v="2"/>
    <n v="2"/>
    <n v="785"/>
    <n v="1980"/>
    <s v="11 Huntingfield Dr"/>
    <s v="Doncaster East"/>
    <s v="Manningham"/>
    <s v="Eastern Metropolitan"/>
    <n v="4"/>
    <n v="2017"/>
  </r>
  <r>
    <d v="2017-04-13T00:00:00"/>
    <n v="667000"/>
    <x v="0"/>
    <s v="Cunninghams"/>
    <x v="1"/>
    <n v="3064"/>
    <n v="4"/>
    <n v="2"/>
    <n v="2"/>
    <n v="480"/>
    <n v="2012"/>
    <s v="195 Newbury Bvd"/>
    <s v="Craigieburn"/>
    <s v="Hume"/>
    <s v="Northern Metropolitan"/>
    <n v="4"/>
    <n v="2017"/>
  </r>
  <r>
    <d v="2017-04-13T00:00:00"/>
    <n v="1005000"/>
    <x v="0"/>
    <s v="Metro Ladder"/>
    <x v="1"/>
    <n v="3015"/>
    <n v="4"/>
    <n v="1"/>
    <n v="1"/>
    <n v="390"/>
    <m/>
    <s v="39 Mirls St"/>
    <s v="Newport"/>
    <s v="Hobsons Bay"/>
    <s v="Western Metropolitan"/>
    <n v="4"/>
    <n v="2017"/>
  </r>
  <r>
    <d v="2017-04-13T00:00:00"/>
    <n v="350000"/>
    <x v="1"/>
    <s v="Flanders &amp; Fish"/>
    <x v="0"/>
    <n v="3145"/>
    <n v="2"/>
    <n v="1"/>
    <n v="0"/>
    <n v="0"/>
    <m/>
    <s v="5/33 Grange Rd"/>
    <s v="Caulfield East"/>
    <s v="Glen Eira"/>
    <s v="Southern Metropolitan"/>
    <n v="4"/>
    <n v="2017"/>
  </r>
  <r>
    <d v="2017-04-13T00:00:00"/>
    <n v="535000"/>
    <x v="1"/>
    <s v="Metro Ladder"/>
    <x v="0"/>
    <n v="3165"/>
    <n v="2"/>
    <n v="1"/>
    <n v="1"/>
    <n v="1026"/>
    <n v="1970"/>
    <s v="2/16 Argyle St"/>
    <s v="Bentleigh East"/>
    <s v="Glen Eira"/>
    <s v="Southern Metropolitan"/>
    <n v="4"/>
    <n v="2017"/>
  </r>
  <r>
    <d v="2017-04-13T00:00:00"/>
    <n v="860000"/>
    <x v="0"/>
    <s v="Melbourne Homes"/>
    <x v="1"/>
    <n v="3199"/>
    <n v="3"/>
    <n v="2"/>
    <n v="3"/>
    <n v="4780"/>
    <m/>
    <s v="160 Overport Rd"/>
    <s v="Frankston South"/>
    <s v="Frankston"/>
    <s v="South-Eastern Metropolitan"/>
    <n v="4"/>
    <n v="2017"/>
  </r>
  <r>
    <d v="2017-04-13T00:00:00"/>
    <n v="695000"/>
    <x v="0"/>
    <s v="Property Barons"/>
    <x v="1"/>
    <n v="3070"/>
    <n v="2"/>
    <n v="1"/>
    <n v="1"/>
    <n v="120"/>
    <n v="1975"/>
    <s v="2/19 Glanfield St"/>
    <s v="Northcote"/>
    <s v="Darebin"/>
    <s v="Northern Metropolitan"/>
    <n v="4"/>
    <n v="2017"/>
  </r>
  <r>
    <d v="2017-04-13T00:00:00"/>
    <n v="1020000"/>
    <x v="0"/>
    <s v="Metro Ladder"/>
    <x v="0"/>
    <n v="3072"/>
    <n v="3"/>
    <n v="2"/>
    <n v="2"/>
    <n v="670"/>
    <m/>
    <s v="118 Wood St"/>
    <s v="Preston"/>
    <s v="Darebin"/>
    <s v="Northern Metropolitan"/>
    <n v="4"/>
    <n v="2017"/>
  </r>
  <r>
    <d v="2017-04-13T00:00:00"/>
    <n v="1345000"/>
    <x v="0"/>
    <s v="Cunninghams"/>
    <x v="1"/>
    <n v="3071"/>
    <n v="3"/>
    <n v="2"/>
    <n v="4"/>
    <n v="584"/>
    <m/>
    <s v="129 Collins St"/>
    <s v="Thornbury"/>
    <s v="Darebin"/>
    <s v="Northern Metropolitan"/>
    <n v="4"/>
    <n v="2017"/>
  </r>
  <r>
    <d v="2017-04-13T00:00:00"/>
    <n v="800000"/>
    <x v="0"/>
    <s v="Flanders &amp; Fish"/>
    <x v="1"/>
    <n v="3020"/>
    <n v="3"/>
    <n v="2"/>
    <n v="5"/>
    <n v="689"/>
    <n v="1951"/>
    <s v="26 Wyalong St"/>
    <s v="Albion"/>
    <s v="Brimbank"/>
    <s v="Western Metropolitan"/>
    <n v="4"/>
    <n v="2017"/>
  </r>
  <r>
    <d v="2017-04-13T00:00:00"/>
    <n v="2320000"/>
    <x v="0"/>
    <s v="Zimmerman"/>
    <x v="1"/>
    <n v="3123"/>
    <n v="4"/>
    <n v="2"/>
    <n v="2"/>
    <n v="528"/>
    <n v="1980"/>
    <s v="2 Fairmount Rd"/>
    <s v="Hawthorn East"/>
    <s v="Boroondara"/>
    <s v="Southern Metropolitan"/>
    <n v="4"/>
    <n v="2017"/>
  </r>
  <r>
    <d v="2017-04-13T00:00:00"/>
    <n v="1220000"/>
    <x v="0"/>
    <s v="Jones and Jones"/>
    <x v="0"/>
    <n v="3190"/>
    <n v="4"/>
    <n v="1"/>
    <n v="2"/>
    <n v="633"/>
    <m/>
    <s v="6 Muir St"/>
    <s v="Highett"/>
    <s v="Bayside"/>
    <s v="Southern Metropolitan"/>
    <n v="4"/>
    <n v="2017"/>
  </r>
  <r>
    <d v="2017-04-13T00:00:00"/>
    <n v="2250000"/>
    <x v="0"/>
    <s v="Maxwells"/>
    <x v="1"/>
    <n v="3186"/>
    <n v="4"/>
    <n v="2"/>
    <n v="1"/>
    <n v="512"/>
    <m/>
    <s v="3 Vaucluse St"/>
    <s v="Brighton"/>
    <s v="Bayside"/>
    <s v="Southern Metropolitan"/>
    <n v="4"/>
    <n v="2017"/>
  </r>
  <r>
    <d v="2017-04-13T00:00:00"/>
    <n v="2905000"/>
    <x v="0"/>
    <s v="Cunninghams"/>
    <x v="1"/>
    <n v="3188"/>
    <n v="4"/>
    <n v="2"/>
    <n v="2"/>
    <n v="630"/>
    <m/>
    <s v="68 Littlewood St"/>
    <s v="Hampton"/>
    <s v="Bayside"/>
    <s v="Southern Metropolitan"/>
    <n v="4"/>
    <n v="2017"/>
  </r>
  <r>
    <d v="2017-04-13T00:00:00"/>
    <n v="655000"/>
    <x v="0"/>
    <s v="Property Barons"/>
    <x v="0"/>
    <n v="3087"/>
    <n v="3"/>
    <n v="2"/>
    <n v="1"/>
    <n v="253"/>
    <n v="2005"/>
    <s v="2/32 Sellars St"/>
    <s v="Watsonia North"/>
    <s v="Banyule"/>
    <s v="Northern Metropolitan"/>
    <n v="4"/>
    <n v="2017"/>
  </r>
  <r>
    <d v="2017-04-13T00:00:00"/>
    <n v="780000"/>
    <x v="0"/>
    <s v="Property Barons"/>
    <x v="1"/>
    <n v="3083"/>
    <n v="3"/>
    <n v="1"/>
    <n v="1"/>
    <n v="546"/>
    <m/>
    <s v="44 Milton Pde"/>
    <s v="Bundoora"/>
    <s v="Banyule"/>
    <s v="Northern Metropolitan"/>
    <n v="4"/>
    <n v="2017"/>
  </r>
  <r>
    <d v="2017-04-14T00:00:00"/>
    <n v="598000"/>
    <x v="0"/>
    <s v="Melbourne Homes"/>
    <x v="1"/>
    <n v="3076"/>
    <n v="4"/>
    <n v="2"/>
    <n v="3"/>
    <n v="558"/>
    <m/>
    <s v="124 Northumberland Dr"/>
    <s v="Epping"/>
    <s v="Whittlesea"/>
    <s v="Northern Metropolitan"/>
    <n v="4"/>
    <n v="2017"/>
  </r>
  <r>
    <d v="2017-04-14T00:00:00"/>
    <n v="442500"/>
    <x v="1"/>
    <s v="Cunninghams"/>
    <x v="0"/>
    <n v="3127"/>
    <n v="2"/>
    <n v="1"/>
    <n v="1"/>
    <n v="0"/>
    <n v="1960"/>
    <s v="1/389 Mont Albert Rd"/>
    <s v="Mont Albert"/>
    <s v="Whitehorse"/>
    <s v="Eastern Metropolitan"/>
    <n v="4"/>
    <n v="2017"/>
  </r>
  <r>
    <d v="2017-04-14T00:00:00"/>
    <n v="1110000"/>
    <x v="1"/>
    <s v="Zimmerman"/>
    <x v="1"/>
    <n v="3207"/>
    <n v="2"/>
    <n v="2"/>
    <n v="1"/>
    <n v="0"/>
    <m/>
    <s v="108/40 Beach St"/>
    <s v="Port Melbourne"/>
    <s v="Port Phillip"/>
    <s v="Southern Metropolitan"/>
    <n v="4"/>
    <n v="2017"/>
  </r>
  <r>
    <d v="2017-04-14T00:00:00"/>
    <n v="1335000"/>
    <x v="0"/>
    <s v="Maxwells"/>
    <x v="1"/>
    <n v="3207"/>
    <n v="2"/>
    <n v="1"/>
    <n v="0"/>
    <n v="181"/>
    <n v="1880"/>
    <s v="31 Albert St"/>
    <s v="Port Melbourne"/>
    <s v="Port Phillip"/>
    <s v="Southern Metropolitan"/>
    <n v="4"/>
    <n v="2017"/>
  </r>
  <r>
    <d v="2017-04-14T00:00:00"/>
    <n v="520000"/>
    <x v="1"/>
    <s v="Jones and Jones"/>
    <x v="0"/>
    <n v="3056"/>
    <n v="2"/>
    <n v="1"/>
    <n v="1"/>
    <n v="0"/>
    <m/>
    <s v="1/15 Cassels Rd"/>
    <s v="Brunswick"/>
    <s v="Moreland"/>
    <s v="Northern Metropolitan"/>
    <n v="4"/>
    <n v="2017"/>
  </r>
  <r>
    <d v="2017-04-14T00:00:00"/>
    <n v="590000"/>
    <x v="1"/>
    <s v="SJ"/>
    <x v="1"/>
    <n v="3046"/>
    <n v="3"/>
    <n v="2"/>
    <n v="2"/>
    <n v="0"/>
    <n v="2009"/>
    <s v="3/15 Harold St"/>
    <s v="Glenroy"/>
    <s v="Moreland"/>
    <s v="Northern Metropolitan"/>
    <n v="4"/>
    <n v="2017"/>
  </r>
  <r>
    <d v="2017-04-14T00:00:00"/>
    <n v="632000"/>
    <x v="1"/>
    <s v="Melbourne Homes"/>
    <x v="1"/>
    <n v="3057"/>
    <n v="2"/>
    <n v="1"/>
    <n v="2"/>
    <n v="65"/>
    <n v="1960"/>
    <s v="3/6 Methven St"/>
    <s v="Brunswick East"/>
    <s v="Moreland"/>
    <s v="Northern Metropolitan"/>
    <n v="4"/>
    <n v="2017"/>
  </r>
  <r>
    <d v="2017-04-14T00:00:00"/>
    <n v="1005000"/>
    <x v="0"/>
    <s v="Metro Ladder"/>
    <x v="1"/>
    <n v="3046"/>
    <n v="5"/>
    <n v="3"/>
    <n v="2"/>
    <n v="647"/>
    <m/>
    <s v="10 Magnolia St"/>
    <s v="Oak Park"/>
    <s v="Moreland"/>
    <s v="Northern Metropolitan"/>
    <n v="4"/>
    <n v="2017"/>
  </r>
  <r>
    <d v="2017-04-14T00:00:00"/>
    <n v="1650000"/>
    <x v="0"/>
    <s v="Metro Ladder"/>
    <x v="1"/>
    <n v="3056"/>
    <n v="4"/>
    <n v="2"/>
    <n v="4"/>
    <n v="670"/>
    <m/>
    <s v="251 Albion St"/>
    <s v="Brunswick"/>
    <s v="Moreland"/>
    <s v="Northern Metropolitan"/>
    <n v="4"/>
    <n v="2017"/>
  </r>
  <r>
    <d v="2017-04-14T00:00:00"/>
    <n v="700000"/>
    <x v="1"/>
    <s v="Property Barons"/>
    <x v="0"/>
    <n v="3040"/>
    <n v="2"/>
    <n v="1"/>
    <n v="1"/>
    <n v="251"/>
    <m/>
    <s v="4a Mary St"/>
    <s v="Essendon"/>
    <s v="Moonee Valley"/>
    <s v="Western Metropolitan"/>
    <n v="4"/>
    <n v="2017"/>
  </r>
  <r>
    <d v="2017-04-14T00:00:00"/>
    <n v="790000"/>
    <x v="0"/>
    <s v="Sanders"/>
    <x v="1"/>
    <n v="3041"/>
    <n v="2"/>
    <n v="2"/>
    <n v="1"/>
    <n v="213"/>
    <n v="1990"/>
    <s v="77 Hillsyde Pde"/>
    <s v="Strathmore"/>
    <s v="Moonee Valley"/>
    <s v="Western Metropolitan"/>
    <n v="4"/>
    <n v="2017"/>
  </r>
  <r>
    <d v="2017-04-14T00:00:00"/>
    <n v="917000"/>
    <x v="0"/>
    <s v="Jones and Jones"/>
    <x v="1"/>
    <n v="3031"/>
    <n v="3"/>
    <n v="1"/>
    <n v="0"/>
    <n v="143"/>
    <n v="1890"/>
    <s v="54 Princes St"/>
    <s v="Flemington"/>
    <s v="Moonee Valley"/>
    <s v="Northern Metropolitan"/>
    <n v="4"/>
    <n v="2017"/>
  </r>
  <r>
    <d v="2017-04-14T00:00:00"/>
    <n v="1131000"/>
    <x v="0"/>
    <s v="Cunninghams"/>
    <x v="1"/>
    <n v="3040"/>
    <n v="3"/>
    <n v="1"/>
    <n v="1"/>
    <n v="387"/>
    <n v="1900"/>
    <s v="42 Fitzgerald Rd"/>
    <s v="Essendon"/>
    <s v="Moonee Valley"/>
    <s v="Western Metropolitan"/>
    <n v="4"/>
    <n v="2017"/>
  </r>
  <r>
    <d v="2017-04-14T00:00:00"/>
    <n v="1230000"/>
    <x v="0"/>
    <s v="Jones and Jones"/>
    <x v="1"/>
    <n v="3032"/>
    <n v="3"/>
    <n v="1"/>
    <n v="1"/>
    <n v="504"/>
    <m/>
    <s v="54 The Parade"/>
    <s v="Ascot Vale"/>
    <s v="Moonee Valley"/>
    <s v="Western Metropolitan"/>
    <n v="4"/>
    <n v="2017"/>
  </r>
  <r>
    <d v="2017-04-14T00:00:00"/>
    <n v="1435000"/>
    <x v="0"/>
    <s v="Cunninghams"/>
    <x v="1"/>
    <n v="3032"/>
    <n v="3"/>
    <n v="1"/>
    <n v="1"/>
    <n v="450"/>
    <n v="1920"/>
    <s v="6 Munro St"/>
    <s v="Ascot Vale"/>
    <s v="Moonee Valley"/>
    <s v="Western Metropolitan"/>
    <n v="4"/>
    <n v="2017"/>
  </r>
  <r>
    <d v="2017-04-14T00:00:00"/>
    <n v="822000"/>
    <x v="1"/>
    <s v="Cunninghams"/>
    <x v="1"/>
    <n v="3147"/>
    <n v="2"/>
    <n v="1"/>
    <n v="1"/>
    <n v="78"/>
    <n v="1970"/>
    <s v="1/7 Queens Pde"/>
    <s v="Ashwood"/>
    <s v="Monash"/>
    <s v="Southern Metropolitan"/>
    <n v="4"/>
    <n v="2017"/>
  </r>
  <r>
    <d v="2017-04-14T00:00:00"/>
    <n v="1250800"/>
    <x v="2"/>
    <s v="Jones and Jones"/>
    <x v="1"/>
    <n v="3149"/>
    <n v="4"/>
    <n v="2"/>
    <n v="2"/>
    <n v="243"/>
    <m/>
    <s v="2/4 Clovelly Ct"/>
    <s v="Mount Waverley"/>
    <s v="Monash"/>
    <s v="Eastern Metropolitan"/>
    <n v="4"/>
    <n v="2017"/>
  </r>
  <r>
    <d v="2017-04-14T00:00:00"/>
    <n v="810000"/>
    <x v="1"/>
    <s v="Cunninghams"/>
    <x v="1"/>
    <n v="3002"/>
    <n v="2"/>
    <n v="1"/>
    <n v="1"/>
    <n v="944"/>
    <m/>
    <s v="4/24 Hotham St"/>
    <s v="East Melbourne"/>
    <s v="Melbourne"/>
    <s v="Northern Metropolitan"/>
    <n v="4"/>
    <n v="2017"/>
  </r>
  <r>
    <d v="2017-04-14T00:00:00"/>
    <n v="835000"/>
    <x v="0"/>
    <s v="Flanders &amp; Fish"/>
    <x v="0"/>
    <n v="3136"/>
    <n v="4"/>
    <n v="1"/>
    <n v="2"/>
    <n v="1717"/>
    <n v="1950"/>
    <s v="6 Baringa Rd"/>
    <s v="Croydon North"/>
    <s v="Maroondah"/>
    <s v="Eastern Metropolitan"/>
    <n v="4"/>
    <n v="2017"/>
  </r>
  <r>
    <d v="2017-04-14T00:00:00"/>
    <n v="605000"/>
    <x v="1"/>
    <s v="Flanders &amp; Fish"/>
    <x v="1"/>
    <n v="3011"/>
    <n v="3"/>
    <n v="1"/>
    <n v="2"/>
    <n v="4096"/>
    <m/>
    <s v="1 Swallow La"/>
    <s v="Footscray"/>
    <s v="Maribyrnong"/>
    <s v="Western Metropolitan"/>
    <n v="4"/>
    <n v="2017"/>
  </r>
  <r>
    <d v="2017-04-14T00:00:00"/>
    <n v="2035000"/>
    <x v="0"/>
    <s v="Maxwells"/>
    <x v="1"/>
    <n v="3013"/>
    <n v="4"/>
    <n v="2"/>
    <n v="0"/>
    <n v="607"/>
    <n v="1890"/>
    <s v="54 Tongue St"/>
    <s v="Yarraville"/>
    <s v="Maribyrnong"/>
    <s v="Western Metropolitan"/>
    <n v="4"/>
    <n v="2017"/>
  </r>
  <r>
    <d v="2017-04-14T00:00:00"/>
    <n v="782000"/>
    <x v="1"/>
    <s v="Cunninghams"/>
    <x v="1"/>
    <n v="3108"/>
    <n v="2"/>
    <n v="1"/>
    <n v="1"/>
    <n v="261"/>
    <n v="1984"/>
    <s v="4/176 Ayr St"/>
    <s v="Doncaster"/>
    <s v="Manningham"/>
    <s v="Eastern Metropolitan"/>
    <n v="4"/>
    <n v="2017"/>
  </r>
  <r>
    <d v="2017-04-14T00:00:00"/>
    <n v="590500"/>
    <x v="0"/>
    <s v="SJ"/>
    <x v="1"/>
    <n v="3047"/>
    <n v="3"/>
    <n v="1"/>
    <n v="1"/>
    <n v="708"/>
    <n v="1960"/>
    <s v="7 Bessell Ct"/>
    <s v="Jacana"/>
    <s v="Hume"/>
    <s v="Northern Metropolitan"/>
    <n v="4"/>
    <n v="2017"/>
  </r>
  <r>
    <d v="2017-04-14T00:00:00"/>
    <n v="1580000"/>
    <x v="0"/>
    <s v="Jones and Jones"/>
    <x v="1"/>
    <n v="3165"/>
    <n v="4"/>
    <n v="2"/>
    <n v="2"/>
    <n v="604"/>
    <n v="1950"/>
    <s v="23 Manuka St"/>
    <s v="Bentleigh East"/>
    <s v="Glen Eira"/>
    <s v="Southern Metropolitan"/>
    <n v="4"/>
    <n v="2017"/>
  </r>
  <r>
    <d v="2017-04-14T00:00:00"/>
    <n v="550000"/>
    <x v="1"/>
    <s v="Melbourne Homes"/>
    <x v="0"/>
    <n v="3072"/>
    <n v="3"/>
    <n v="2"/>
    <n v="1"/>
    <n v="0"/>
    <n v="2012"/>
    <s v="40/122 High St"/>
    <s v="Preston"/>
    <s v="Darebin"/>
    <s v="Northern Metropolitan"/>
    <n v="4"/>
    <n v="2017"/>
  </r>
  <r>
    <d v="2017-04-14T00:00:00"/>
    <n v="850000"/>
    <x v="0"/>
    <s v="Cunninghams"/>
    <x v="1"/>
    <n v="3073"/>
    <n v="2"/>
    <n v="1"/>
    <n v="2"/>
    <n v="494"/>
    <m/>
    <s v="149 Spring St"/>
    <s v="Reservoir"/>
    <s v="Darebin"/>
    <s v="Northern Metropolitan"/>
    <n v="4"/>
    <n v="2017"/>
  </r>
  <r>
    <d v="2017-04-14T00:00:00"/>
    <n v="1305000"/>
    <x v="0"/>
    <s v="Best Bricks"/>
    <x v="0"/>
    <n v="3070"/>
    <n v="3"/>
    <n v="1"/>
    <n v="0"/>
    <n v="375"/>
    <n v="1999"/>
    <s v="19 Emmaline St"/>
    <s v="Northcote"/>
    <s v="Darebin"/>
    <s v="Northern Metropolitan"/>
    <n v="4"/>
    <n v="2017"/>
  </r>
  <r>
    <d v="2017-04-14T00:00:00"/>
    <n v="2010000"/>
    <x v="0"/>
    <s v="Cunninghams"/>
    <x v="0"/>
    <n v="3122"/>
    <n v="4"/>
    <n v="3"/>
    <n v="3"/>
    <n v="451"/>
    <n v="1970"/>
    <s v="8 Kinkora Rd"/>
    <s v="Hawthorn"/>
    <s v="Boroondara"/>
    <s v="Southern Metropolitan"/>
    <n v="4"/>
    <n v="2017"/>
  </r>
  <r>
    <d v="2017-04-14T00:00:00"/>
    <n v="2102000"/>
    <x v="0"/>
    <s v="Property Barons"/>
    <x v="1"/>
    <n v="3123"/>
    <n v="3"/>
    <n v="2"/>
    <n v="1"/>
    <n v="271"/>
    <m/>
    <s v="35 Auburn Gr"/>
    <s v="Hawthorn East"/>
    <s v="Boroondara"/>
    <s v="Southern Metropolitan"/>
    <n v="4"/>
    <n v="2017"/>
  </r>
  <r>
    <d v="2017-04-14T00:00:00"/>
    <n v="1789000"/>
    <x v="0"/>
    <s v="Jones and Jones"/>
    <x v="1"/>
    <n v="3188"/>
    <n v="2"/>
    <n v="1"/>
    <n v="2"/>
    <n v="650"/>
    <m/>
    <s v="37 Prince St"/>
    <s v="Hampton"/>
    <s v="Bayside"/>
    <s v="Southern Metropolitan"/>
    <n v="4"/>
    <n v="2017"/>
  </r>
  <r>
    <d v="2017-04-14T00:00:00"/>
    <n v="580000"/>
    <x v="0"/>
    <s v="Best Bricks"/>
    <x v="1"/>
    <n v="3081"/>
    <n v="3"/>
    <n v="1"/>
    <n v="2"/>
    <n v="429"/>
    <n v="1950"/>
    <s v="314 Liberty Pde"/>
    <s v="Heidelberg West"/>
    <s v="Banyule"/>
    <s v="Eastern Metropolitan"/>
    <n v="4"/>
    <n v="2017"/>
  </r>
  <r>
    <d v="2017-04-14T00:00:00"/>
    <n v="910000"/>
    <x v="1"/>
    <s v="Property Barons"/>
    <x v="1"/>
    <n v="3079"/>
    <n v="3"/>
    <n v="2"/>
    <n v="1"/>
    <n v="0"/>
    <n v="2006"/>
    <s v="6/40 Magnolia Rd"/>
    <s v="Ivanhoe"/>
    <s v="Banyule"/>
    <s v="Eastern Metropolitan"/>
    <n v="4"/>
    <n v="2017"/>
  </r>
  <r>
    <d v="2017-04-14T00:00:00"/>
    <n v="1050000"/>
    <x v="0"/>
    <s v="Sanders"/>
    <x v="1"/>
    <n v="3094"/>
    <n v="4"/>
    <n v="2"/>
    <n v="1"/>
    <n v="973"/>
    <m/>
    <s v="30 Astley St"/>
    <s v="Montmorency"/>
    <s v="Banyule"/>
    <s v="Eastern Metropolitan"/>
    <n v="4"/>
    <n v="2017"/>
  </r>
  <r>
    <d v="2017-04-15T00:00:00"/>
    <n v="570000"/>
    <x v="1"/>
    <s v="Cunninghams"/>
    <x v="1"/>
    <n v="3121"/>
    <n v="2"/>
    <n v="2"/>
    <n v="1"/>
    <n v="0"/>
    <n v="2007"/>
    <s v="311/163 Cremorne St"/>
    <s v="Cremorne"/>
    <s v="Yarra"/>
    <s v="Northern Metropolitan"/>
    <n v="4"/>
    <n v="2017"/>
  </r>
  <r>
    <d v="2017-04-15T00:00:00"/>
    <n v="595000"/>
    <x v="1"/>
    <s v="Cunninghams"/>
    <x v="1"/>
    <n v="3054"/>
    <n v="1"/>
    <n v="1"/>
    <n v="0"/>
    <n v="0"/>
    <n v="1940"/>
    <s v="9/600 Station St"/>
    <s v="Carlton North"/>
    <s v="Yarra"/>
    <s v="Northern Metropolitan"/>
    <n v="4"/>
    <n v="2017"/>
  </r>
  <r>
    <d v="2017-04-15T00:00:00"/>
    <n v="450000"/>
    <x v="1"/>
    <s v="Jones and Jones"/>
    <x v="0"/>
    <n v="3183"/>
    <n v="2"/>
    <n v="1"/>
    <n v="1"/>
    <n v="0"/>
    <n v="1960"/>
    <s v="4/247 Inkerman St"/>
    <s v="Balaclava"/>
    <s v="Port Phillip"/>
    <s v="Southern Metropolitan"/>
    <n v="4"/>
    <n v="2017"/>
  </r>
  <r>
    <d v="2017-04-15T00:00:00"/>
    <n v="708000"/>
    <x v="0"/>
    <s v="Metro Ladder"/>
    <x v="1"/>
    <n v="3044"/>
    <n v="3"/>
    <n v="1"/>
    <n v="2"/>
    <n v="321"/>
    <n v="1950"/>
    <s v="5 Sims St"/>
    <s v="Pascoe Vale"/>
    <s v="Moreland"/>
    <s v="Northern Metropolitan"/>
    <n v="4"/>
    <n v="2017"/>
  </r>
  <r>
    <d v="2017-04-15T00:00:00"/>
    <n v="730000"/>
    <x v="0"/>
    <s v="Metro Ladder"/>
    <x v="1"/>
    <n v="3060"/>
    <n v="3"/>
    <n v="1"/>
    <n v="2"/>
    <n v="638"/>
    <m/>
    <s v="169 Anderson Rd"/>
    <s v="Fawkner"/>
    <s v="Moreland"/>
    <s v="Northern Metropolitan"/>
    <n v="4"/>
    <n v="2017"/>
  </r>
  <r>
    <d v="2017-04-15T00:00:00"/>
    <n v="480000"/>
    <x v="1"/>
    <s v="Property Barons"/>
    <x v="0"/>
    <n v="3042"/>
    <n v="2"/>
    <n v="1"/>
    <n v="1"/>
    <n v="128"/>
    <n v="2009"/>
    <s v="2/80 Hawker St"/>
    <s v="Airport West"/>
    <s v="Moonee Valley"/>
    <s v="Western Metropolitan"/>
    <n v="4"/>
    <n v="2017"/>
  </r>
  <r>
    <d v="2017-04-15T00:00:00"/>
    <n v="885000"/>
    <x v="0"/>
    <s v="Cunninghams"/>
    <x v="1"/>
    <n v="3033"/>
    <n v="4"/>
    <n v="2"/>
    <n v="2"/>
    <n v="814"/>
    <m/>
    <s v="19 Tuppal Pl"/>
    <s v="Keilor East"/>
    <s v="Moonee Valley"/>
    <s v="Western Metropolitan"/>
    <n v="4"/>
    <n v="2017"/>
  </r>
  <r>
    <d v="2017-04-15T00:00:00"/>
    <n v="1060000"/>
    <x v="0"/>
    <s v="Cunninghams"/>
    <x v="1"/>
    <n v="3031"/>
    <n v="2"/>
    <n v="1"/>
    <n v="0"/>
    <n v="209"/>
    <n v="1890"/>
    <s v="121 Princes St"/>
    <s v="Flemington"/>
    <s v="Moonee Valley"/>
    <s v="Northern Metropolitan"/>
    <n v="4"/>
    <n v="2017"/>
  </r>
  <r>
    <d v="2017-04-15T00:00:00"/>
    <n v="1390000"/>
    <x v="0"/>
    <s v="Cunninghams"/>
    <x v="1"/>
    <n v="3040"/>
    <n v="3"/>
    <n v="1"/>
    <n v="2"/>
    <n v="793"/>
    <m/>
    <s v="10 Beryl St"/>
    <s v="Essendon West"/>
    <s v="Moonee Valley"/>
    <s v="Western Metropolitan"/>
    <n v="4"/>
    <n v="2017"/>
  </r>
  <r>
    <d v="2017-04-15T00:00:00"/>
    <n v="780000"/>
    <x v="1"/>
    <s v="Jones and Jones"/>
    <x v="0"/>
    <n v="3168"/>
    <n v="3"/>
    <n v="2"/>
    <n v="1"/>
    <n v="318"/>
    <n v="2000"/>
    <s v="1/10 Morton St"/>
    <s v="Clayton"/>
    <s v="Monash"/>
    <s v="South-Eastern Metropolitan"/>
    <n v="4"/>
    <n v="2017"/>
  </r>
  <r>
    <d v="2017-04-15T00:00:00"/>
    <n v="792000"/>
    <x v="1"/>
    <s v="Melbourne Homes"/>
    <x v="1"/>
    <n v="3003"/>
    <n v="2"/>
    <n v="1"/>
    <n v="1"/>
    <n v="0"/>
    <m/>
    <s v="2/30 Dudley St"/>
    <s v="West Melbourne"/>
    <s v="Melbourne"/>
    <s v="Northern Metropolitan"/>
    <n v="4"/>
    <n v="2017"/>
  </r>
  <r>
    <d v="2017-04-15T00:00:00"/>
    <n v="1085000"/>
    <x v="0"/>
    <s v="Jones and Jones"/>
    <x v="1"/>
    <n v="3011"/>
    <n v="3"/>
    <n v="1"/>
    <n v="1"/>
    <n v="297"/>
    <n v="1920"/>
    <s v="36 Bayview Rd"/>
    <s v="Seddon"/>
    <s v="Maribyrnong"/>
    <s v="Western Metropolitan"/>
    <n v="4"/>
    <n v="2017"/>
  </r>
  <r>
    <d v="2017-04-15T00:00:00"/>
    <n v="1120000"/>
    <x v="2"/>
    <s v="Metro Ladder"/>
    <x v="1"/>
    <n v="3013"/>
    <n v="3"/>
    <n v="2"/>
    <n v="0"/>
    <n v="152"/>
    <n v="2012"/>
    <s v="3/11 Fielding St"/>
    <s v="Yarraville"/>
    <s v="Maribyrnong"/>
    <s v="Western Metropolitan"/>
    <n v="4"/>
    <n v="2017"/>
  </r>
  <r>
    <d v="2017-04-15T00:00:00"/>
    <n v="750000"/>
    <x v="0"/>
    <s v="Metro Ladder"/>
    <x v="1"/>
    <n v="3012"/>
    <n v="3"/>
    <n v="1"/>
    <n v="2"/>
    <n v="667"/>
    <m/>
    <s v="9 Richards Ct"/>
    <s v="Brooklyn"/>
    <s v="Hobsons Bay"/>
    <s v="Western Metropolitan"/>
    <n v="4"/>
    <n v="2017"/>
  </r>
  <r>
    <d v="2017-04-15T00:00:00"/>
    <n v="1165000"/>
    <x v="0"/>
    <s v="Sanders"/>
    <x v="1"/>
    <n v="3018"/>
    <n v="3"/>
    <n v="1"/>
    <n v="2"/>
    <n v="700"/>
    <m/>
    <s v="12 Kookaburra St"/>
    <s v="Altona"/>
    <s v="Hobsons Bay"/>
    <s v="Western Metropolitan"/>
    <n v="4"/>
    <n v="2017"/>
  </r>
  <r>
    <d v="2017-04-15T00:00:00"/>
    <n v="1275000"/>
    <x v="1"/>
    <s v="Jones and Jones"/>
    <x v="1"/>
    <n v="3163"/>
    <n v="3"/>
    <n v="2"/>
    <n v="2"/>
    <n v="750"/>
    <n v="1984"/>
    <s v="1/52 Leila Rd"/>
    <s v="Carnegie"/>
    <s v="Glen Eira"/>
    <s v="Southern Metropolitan"/>
    <n v="4"/>
    <n v="2017"/>
  </r>
  <r>
    <d v="2017-04-15T00:00:00"/>
    <n v="631000"/>
    <x v="1"/>
    <s v="Property Barons"/>
    <x v="1"/>
    <n v="3073"/>
    <n v="3"/>
    <n v="1"/>
    <n v="1"/>
    <n v="267"/>
    <m/>
    <s v="1/4 Kenilworth St"/>
    <s v="Reservoir"/>
    <s v="Darebin"/>
    <s v="Northern Metropolitan"/>
    <n v="4"/>
    <n v="2017"/>
  </r>
  <r>
    <d v="2017-04-15T00:00:00"/>
    <n v="1900000"/>
    <x v="0"/>
    <s v="Property Barons"/>
    <x v="1"/>
    <n v="3124"/>
    <n v="2"/>
    <n v="1"/>
    <n v="3"/>
    <n v="633"/>
    <n v="1960"/>
    <s v="20 Crellin Gr"/>
    <s v="Camberwell"/>
    <s v="Boroondara"/>
    <s v="Southern Metropolitan"/>
    <n v="4"/>
    <n v="2017"/>
  </r>
  <r>
    <d v="2017-04-15T00:00:00"/>
    <n v="855000"/>
    <x v="0"/>
    <s v="Property Barons"/>
    <x v="1"/>
    <n v="3081"/>
    <n v="3"/>
    <n v="1"/>
    <n v="2"/>
    <n v="658"/>
    <n v="1960"/>
    <s v="25 Mulberry Pde"/>
    <s v="Heidelberg West"/>
    <s v="Banyule"/>
    <s v="Eastern Metropolitan"/>
    <n v="4"/>
    <n v="2017"/>
  </r>
  <r>
    <d v="2017-04-16T00:00:00"/>
    <n v="620000"/>
    <x v="0"/>
    <s v="Flanders &amp; Fish"/>
    <x v="0"/>
    <n v="3796"/>
    <n v="3"/>
    <n v="1"/>
    <n v="4"/>
    <n v="2385"/>
    <n v="1930"/>
    <s v="17 Inverness Rd"/>
    <s v="Mount Evelyn"/>
    <s v="Yarra Ranges"/>
    <s v="Eastern Victoria"/>
    <n v="4"/>
    <n v="2017"/>
  </r>
  <r>
    <d v="2017-04-16T00:00:00"/>
    <n v="1095000"/>
    <x v="0"/>
    <s v="Cunninghams"/>
    <x v="0"/>
    <n v="3066"/>
    <n v="2"/>
    <n v="1"/>
    <n v="0"/>
    <n v="151"/>
    <n v="1900"/>
    <s v="147 Easey St"/>
    <s v="Collingwood"/>
    <s v="Yarra"/>
    <s v="Northern Metropolitan"/>
    <n v="4"/>
    <n v="2017"/>
  </r>
  <r>
    <d v="2017-04-16T00:00:00"/>
    <n v="1394000"/>
    <x v="0"/>
    <s v="Jones and Jones"/>
    <x v="1"/>
    <n v="3065"/>
    <n v="3"/>
    <n v="2"/>
    <n v="1"/>
    <n v="60"/>
    <n v="1950"/>
    <s v="15 Argyle St"/>
    <s v="Fitzroy"/>
    <s v="Yarra"/>
    <s v="Northern Metropolitan"/>
    <n v="4"/>
    <n v="2017"/>
  </r>
  <r>
    <d v="2017-04-16T00:00:00"/>
    <n v="596000"/>
    <x v="0"/>
    <s v="Sanders"/>
    <x v="1"/>
    <n v="3754"/>
    <n v="4"/>
    <n v="2"/>
    <n v="2"/>
    <n v="512"/>
    <m/>
    <s v="9 Powlett St"/>
    <s v="Mernda"/>
    <s v="Whittlesea"/>
    <s v="Northern Metropolitan"/>
    <n v="4"/>
    <n v="2017"/>
  </r>
  <r>
    <d v="2017-04-16T00:00:00"/>
    <n v="1490000"/>
    <x v="0"/>
    <s v="Property Barons"/>
    <x v="1"/>
    <n v="3127"/>
    <n v="4"/>
    <n v="1"/>
    <n v="4"/>
    <n v="605"/>
    <m/>
    <s v="26 Everton Gr"/>
    <s v="Surrey Hills"/>
    <s v="Whitehorse"/>
    <s v="Southern Metropolitan"/>
    <n v="4"/>
    <n v="2017"/>
  </r>
  <r>
    <d v="2017-04-16T00:00:00"/>
    <n v="480000"/>
    <x v="1"/>
    <s v="Metro Ladder"/>
    <x v="0"/>
    <n v="3056"/>
    <n v="2"/>
    <n v="1"/>
    <n v="1"/>
    <n v="557"/>
    <n v="1960"/>
    <s v="2/139 Union St"/>
    <s v="Brunswick"/>
    <s v="Moreland"/>
    <s v="Northern Metropolitan"/>
    <n v="4"/>
    <n v="2017"/>
  </r>
  <r>
    <d v="2017-04-16T00:00:00"/>
    <n v="690000"/>
    <x v="0"/>
    <s v="SJ"/>
    <x v="0"/>
    <n v="3046"/>
    <n v="3"/>
    <n v="1"/>
    <n v="2"/>
    <n v="650"/>
    <m/>
    <s v="101 Evell St"/>
    <s v="Glenroy"/>
    <s v="Moreland"/>
    <s v="Northern Metropolitan"/>
    <n v="4"/>
    <n v="2017"/>
  </r>
  <r>
    <d v="2017-04-16T00:00:00"/>
    <n v="790000"/>
    <x v="0"/>
    <s v="Metro Ladder"/>
    <x v="0"/>
    <n v="3058"/>
    <n v="3"/>
    <n v="1"/>
    <n v="1"/>
    <n v="399"/>
    <m/>
    <s v="99 Rose St"/>
    <s v="Coburg"/>
    <s v="Moreland"/>
    <s v="Northern Metropolitan"/>
    <n v="4"/>
    <n v="2017"/>
  </r>
  <r>
    <d v="2017-04-16T00:00:00"/>
    <n v="1050000"/>
    <x v="0"/>
    <s v="Cunninghams"/>
    <x v="0"/>
    <n v="3046"/>
    <n v="4"/>
    <n v="3"/>
    <n v="2"/>
    <n v="715"/>
    <n v="1970"/>
    <s v="2 Ila St"/>
    <s v="Glenroy"/>
    <s v="Moreland"/>
    <s v="Northern Metropolitan"/>
    <n v="4"/>
    <n v="2017"/>
  </r>
  <r>
    <d v="2017-04-16T00:00:00"/>
    <n v="1071888"/>
    <x v="0"/>
    <s v="Flanders &amp; Fish"/>
    <x v="0"/>
    <n v="3046"/>
    <n v="4"/>
    <n v="2"/>
    <n v="4"/>
    <n v="553"/>
    <n v="2001"/>
    <s v="79 New Rd"/>
    <s v="Oak Park"/>
    <s v="Moreland"/>
    <s v="Northern Metropolitan"/>
    <n v="4"/>
    <n v="2017"/>
  </r>
  <r>
    <d v="2017-04-16T00:00:00"/>
    <n v="470000"/>
    <x v="0"/>
    <s v="Property Barons"/>
    <x v="1"/>
    <n v="3040"/>
    <n v="2"/>
    <n v="1"/>
    <n v="1"/>
    <n v="70"/>
    <n v="1980"/>
    <s v="3/4 Combermere St"/>
    <s v="Aberfeldie"/>
    <s v="Moonee Valley"/>
    <s v="Western Metropolitan"/>
    <n v="4"/>
    <n v="2017"/>
  </r>
  <r>
    <d v="2017-04-16T00:00:00"/>
    <n v="720000"/>
    <x v="0"/>
    <s v="Metro Ladder"/>
    <x v="1"/>
    <n v="3042"/>
    <n v="3"/>
    <n v="2"/>
    <n v="2"/>
    <n v="305"/>
    <n v="2008"/>
    <s v="33 Green St"/>
    <s v="Airport West"/>
    <s v="Moonee Valley"/>
    <s v="Western Metropolitan"/>
    <n v="4"/>
    <n v="2017"/>
  </r>
  <r>
    <d v="2017-04-16T00:00:00"/>
    <n v="1291000"/>
    <x v="0"/>
    <s v="Property Barons"/>
    <x v="1"/>
    <n v="3041"/>
    <n v="4"/>
    <n v="2"/>
    <n v="2"/>
    <n v="521"/>
    <n v="1945"/>
    <s v="10 Cowper St"/>
    <s v="Essendon North"/>
    <s v="Moonee Valley"/>
    <s v="Western Metropolitan"/>
    <n v="4"/>
    <n v="2017"/>
  </r>
  <r>
    <d v="2017-04-16T00:00:00"/>
    <n v="1400000"/>
    <x v="0"/>
    <s v="Sanders"/>
    <x v="1"/>
    <n v="3040"/>
    <n v="3"/>
    <n v="1"/>
    <n v="1"/>
    <n v="476"/>
    <m/>
    <s v="10 Glen St"/>
    <s v="Essendon"/>
    <s v="Moonee Valley"/>
    <s v="Western Metropolitan"/>
    <n v="4"/>
    <n v="2017"/>
  </r>
  <r>
    <d v="2017-04-16T00:00:00"/>
    <n v="420000"/>
    <x v="0"/>
    <s v="Metro Ladder"/>
    <x v="1"/>
    <n v="3337"/>
    <n v="4"/>
    <n v="2"/>
    <n v="2"/>
    <n v="642"/>
    <n v="2004"/>
    <s v="2 Kym Pl"/>
    <s v="Melton"/>
    <s v="Melton"/>
    <s v="Western Victoria"/>
    <n v="4"/>
    <n v="2017"/>
  </r>
  <r>
    <d v="2017-04-16T00:00:00"/>
    <n v="503000"/>
    <x v="1"/>
    <s v="Cunninghams"/>
    <x v="1"/>
    <n v="3002"/>
    <n v="1"/>
    <n v="1"/>
    <n v="1"/>
    <n v="0"/>
    <m/>
    <s v="402/166 Wellington Pde"/>
    <s v="East Melbourne"/>
    <s v="Melbourne"/>
    <s v="Northern Metropolitan"/>
    <n v="4"/>
    <n v="2017"/>
  </r>
  <r>
    <d v="2017-04-16T00:00:00"/>
    <n v="950000"/>
    <x v="0"/>
    <s v="Jones and Jones"/>
    <x v="0"/>
    <n v="3013"/>
    <n v="2"/>
    <n v="1"/>
    <n v="0"/>
    <n v="94"/>
    <m/>
    <s v="92 Simpson St"/>
    <s v="Yarraville"/>
    <s v="Maribyrnong"/>
    <s v="Western Metropolitan"/>
    <n v="4"/>
    <n v="2017"/>
  </r>
  <r>
    <d v="2017-04-16T00:00:00"/>
    <n v="1100000"/>
    <x v="0"/>
    <s v="Cunninghams"/>
    <x v="1"/>
    <n v="3012"/>
    <n v="3"/>
    <n v="2"/>
    <n v="3"/>
    <n v="380"/>
    <n v="1945"/>
    <s v="22 Hope St"/>
    <s v="West Footscray"/>
    <s v="Maribyrnong"/>
    <s v="Western Metropolitan"/>
    <n v="4"/>
    <n v="2017"/>
  </r>
  <r>
    <d v="2017-04-16T00:00:00"/>
    <n v="1370000"/>
    <x v="0"/>
    <s v="Sanders"/>
    <x v="1"/>
    <n v="3013"/>
    <n v="3"/>
    <n v="2"/>
    <n v="2"/>
    <n v="389"/>
    <m/>
    <s v="26 Buninyong St"/>
    <s v="Yarraville"/>
    <s v="Maribyrnong"/>
    <s v="Western Metropolitan"/>
    <n v="4"/>
    <n v="2017"/>
  </r>
  <r>
    <d v="2017-04-16T00:00:00"/>
    <n v="1225000"/>
    <x v="0"/>
    <s v="Property Barons"/>
    <x v="0"/>
    <n v="3107"/>
    <n v="5"/>
    <n v="2"/>
    <n v="2"/>
    <n v="665"/>
    <n v="1980"/>
    <s v="6 Magnolia Dr"/>
    <s v="Templestowe Lower"/>
    <s v="Manningham"/>
    <s v="Eastern Metropolitan"/>
    <n v="4"/>
    <n v="2017"/>
  </r>
  <r>
    <d v="2017-04-16T00:00:00"/>
    <n v="550000"/>
    <x v="0"/>
    <s v="Property Barons"/>
    <x v="0"/>
    <n v="3059"/>
    <n v="3"/>
    <n v="2"/>
    <n v="2"/>
    <n v="392"/>
    <n v="2013"/>
    <s v="12 Taormina St"/>
    <s v="Greenvale"/>
    <s v="Hume"/>
    <s v="Northern Metropolitan"/>
    <n v="4"/>
    <n v="2017"/>
  </r>
  <r>
    <d v="2017-04-16T00:00:00"/>
    <n v="555000"/>
    <x v="2"/>
    <s v="Property Barons"/>
    <x v="1"/>
    <n v="3043"/>
    <n v="3"/>
    <n v="2"/>
    <n v="2"/>
    <n v="286"/>
    <m/>
    <s v="1/6 Burvale Ct"/>
    <s v="Tullamarine"/>
    <s v="Hume"/>
    <s v="Western Metropolitan"/>
    <n v="4"/>
    <n v="2017"/>
  </r>
  <r>
    <d v="2017-04-16T00:00:00"/>
    <n v="1005000"/>
    <x v="0"/>
    <s v="Metro Ladder"/>
    <x v="1"/>
    <n v="3012"/>
    <n v="2"/>
    <n v="1"/>
    <n v="2"/>
    <n v="780"/>
    <n v="1950"/>
    <s v="6 Millers Rd"/>
    <s v="Brooklyn"/>
    <s v="Hobsons Bay"/>
    <s v="Western Metropolitan"/>
    <n v="4"/>
    <n v="2017"/>
  </r>
  <r>
    <d v="2017-04-16T00:00:00"/>
    <n v="2075000"/>
    <x v="0"/>
    <s v="Sanders"/>
    <x v="0"/>
    <n v="3016"/>
    <n v="4"/>
    <n v="3"/>
    <n v="2"/>
    <n v="324"/>
    <n v="2009"/>
    <s v="73a Victoria St"/>
    <s v="Williamstown"/>
    <s v="Hobsons Bay"/>
    <s v="Western Metropolitan"/>
    <n v="4"/>
    <n v="2017"/>
  </r>
  <r>
    <d v="2017-04-16T00:00:00"/>
    <n v="1860000"/>
    <x v="0"/>
    <s v="Metro Ladder"/>
    <x v="0"/>
    <n v="3165"/>
    <n v="4"/>
    <n v="3"/>
    <n v="2"/>
    <n v="620"/>
    <m/>
    <s v="39 Elizabeth St"/>
    <s v="Bentleigh East"/>
    <s v="Glen Eira"/>
    <s v="Southern Metropolitan"/>
    <n v="4"/>
    <n v="2017"/>
  </r>
  <r>
    <d v="2017-04-16T00:00:00"/>
    <n v="810000"/>
    <x v="0"/>
    <s v="Flanders &amp; Fish"/>
    <x v="0"/>
    <n v="3020"/>
    <n v="3"/>
    <n v="1"/>
    <n v="2"/>
    <n v="459"/>
    <n v="1970"/>
    <s v="65 Devonshire Rd"/>
    <s v="Sunshine"/>
    <s v="Brimbank"/>
    <s v="Western Metropolitan"/>
    <n v="4"/>
    <n v="2017"/>
  </r>
  <r>
    <d v="2017-04-16T00:00:00"/>
    <n v="555000"/>
    <x v="1"/>
    <s v="Jones and Jones"/>
    <x v="1"/>
    <n v="3124"/>
    <n v="2"/>
    <n v="1"/>
    <n v="1"/>
    <n v="2685"/>
    <m/>
    <s v="19/995 Burke Rd"/>
    <s v="Camberwell"/>
    <s v="Boroondara"/>
    <s v="Southern Metropolitan"/>
    <n v="4"/>
    <n v="2017"/>
  </r>
  <r>
    <d v="2017-04-16T00:00:00"/>
    <n v="1760000"/>
    <x v="0"/>
    <s v="Jones and Jones"/>
    <x v="0"/>
    <n v="3146"/>
    <n v="4"/>
    <n v="3"/>
    <n v="3"/>
    <n v="622"/>
    <n v="1940"/>
    <s v="4 Rowen St"/>
    <s v="Glen Iris"/>
    <s v="Boroondara"/>
    <s v="Southern Metropolitan"/>
    <n v="4"/>
    <n v="2017"/>
  </r>
  <r>
    <d v="2017-04-16T00:00:00"/>
    <n v="1850000"/>
    <x v="0"/>
    <s v="Cunninghams"/>
    <x v="1"/>
    <n v="3147"/>
    <n v="3"/>
    <n v="2"/>
    <n v="2"/>
    <n v="720"/>
    <m/>
    <s v="103 Fakenham Rd"/>
    <s v="Ashburton"/>
    <s v="Boroondara"/>
    <s v="Southern Metropolitan"/>
    <n v="4"/>
    <n v="2017"/>
  </r>
  <r>
    <d v="2017-04-16T00:00:00"/>
    <n v="2110000"/>
    <x v="0"/>
    <s v="Flanders &amp; Fish"/>
    <x v="1"/>
    <n v="3124"/>
    <n v="4"/>
    <n v="1"/>
    <n v="3"/>
    <n v="572"/>
    <n v="1910"/>
    <s v="21 Radnor St"/>
    <s v="Camberwell"/>
    <s v="Boroondara"/>
    <s v="Southern Metropolitan"/>
    <n v="4"/>
    <n v="2017"/>
  </r>
  <r>
    <d v="2017-04-16T00:00:00"/>
    <n v="1743000"/>
    <x v="0"/>
    <s v="Cunninghams"/>
    <x v="1"/>
    <n v="3187"/>
    <n v="3"/>
    <n v="1"/>
    <n v="2"/>
    <n v="590"/>
    <m/>
    <s v="5 Valdemar Ct"/>
    <s v="Brighton East"/>
    <s v="Bayside"/>
    <s v="Southern Metropolitan"/>
    <n v="4"/>
    <n v="2017"/>
  </r>
  <r>
    <d v="2017-04-16T00:00:00"/>
    <n v="952000"/>
    <x v="0"/>
    <s v="Property Barons"/>
    <x v="1"/>
    <n v="3087"/>
    <n v="4"/>
    <n v="2"/>
    <n v="2"/>
    <n v="729"/>
    <m/>
    <s v="12 Black St"/>
    <s v="Watsonia"/>
    <s v="Banyule"/>
    <s v="Northern Metropolitan"/>
    <n v="4"/>
    <n v="2017"/>
  </r>
  <r>
    <d v="2017-04-16T00:00:00"/>
    <n v="1410000"/>
    <x v="0"/>
    <s v="Property Barons"/>
    <x v="1"/>
    <n v="3079"/>
    <n v="4"/>
    <n v="2"/>
    <n v="1"/>
    <n v="449"/>
    <n v="1945"/>
    <s v="47 Waterdale Rd"/>
    <s v="Ivanhoe"/>
    <s v="Banyule"/>
    <s v="Eastern Metropolitan"/>
    <n v="4"/>
    <n v="2017"/>
  </r>
  <r>
    <d v="2017-04-16T00:00:00"/>
    <n v="2525000"/>
    <x v="0"/>
    <s v="Property Barons"/>
    <x v="0"/>
    <n v="3079"/>
    <n v="3"/>
    <n v="2"/>
    <n v="1"/>
    <n v="805"/>
    <n v="1930"/>
    <s v="6 Oakdene Pl"/>
    <s v="Ivanhoe East"/>
    <s v="Banyule"/>
    <s v="Eastern Metropolitan"/>
    <n v="4"/>
    <n v="2017"/>
  </r>
  <r>
    <d v="2017-04-17T00:00:00"/>
    <n v="452500"/>
    <x v="0"/>
    <s v="Property Barons"/>
    <x v="1"/>
    <n v="3076"/>
    <n v="2"/>
    <n v="1"/>
    <n v="1"/>
    <n v="279"/>
    <m/>
    <s v="14A Supply Dr"/>
    <s v="Epping"/>
    <s v="Whittlesea"/>
    <s v="Northern Metropolitan"/>
    <n v="4"/>
    <n v="2017"/>
  </r>
  <r>
    <d v="2017-04-17T00:00:00"/>
    <n v="800000"/>
    <x v="1"/>
    <s v="Jones and Jones"/>
    <x v="0"/>
    <n v="3141"/>
    <n v="2"/>
    <n v="2"/>
    <n v="1"/>
    <n v="0"/>
    <n v="2014"/>
    <s v="104/2 Cromwell Rd"/>
    <s v="South Yarra"/>
    <s v="Stonnington"/>
    <s v="Southern Metropolitan"/>
    <n v="4"/>
    <n v="2017"/>
  </r>
  <r>
    <d v="2017-04-17T00:00:00"/>
    <n v="1715157"/>
    <x v="0"/>
    <s v="Jones and Jones"/>
    <x v="1"/>
    <n v="3145"/>
    <n v="4"/>
    <n v="3"/>
    <n v="2"/>
    <n v="380"/>
    <n v="2008"/>
    <s v="2 Rotherwood Dr"/>
    <s v="Malvern East"/>
    <s v="Stonnington"/>
    <s v="Southern Metropolitan"/>
    <n v="4"/>
    <n v="2017"/>
  </r>
  <r>
    <d v="2017-04-17T00:00:00"/>
    <n v="1388000"/>
    <x v="2"/>
    <s v="Cunninghams"/>
    <x v="1"/>
    <n v="3207"/>
    <n v="3"/>
    <n v="2"/>
    <n v="2"/>
    <n v="104"/>
    <n v="2015"/>
    <s v="380 Ross St"/>
    <s v="Port Melbourne"/>
    <s v="Port Phillip"/>
    <s v="Southern Metropolitan"/>
    <n v="4"/>
    <n v="2017"/>
  </r>
  <r>
    <d v="2017-04-17T00:00:00"/>
    <n v="543500"/>
    <x v="2"/>
    <s v="Flanders &amp; Fish"/>
    <x v="1"/>
    <n v="3060"/>
    <n v="3"/>
    <n v="3"/>
    <n v="3"/>
    <n v="247"/>
    <n v="2011"/>
    <s v="41 McBryde St"/>
    <s v="Fawkner"/>
    <s v="Moreland"/>
    <s v="Northern Metropolitan"/>
    <n v="4"/>
    <n v="2017"/>
  </r>
  <r>
    <d v="2017-04-17T00:00:00"/>
    <n v="885000"/>
    <x v="0"/>
    <s v="Property Barons"/>
    <x v="0"/>
    <n v="3046"/>
    <n v="3"/>
    <n v="1"/>
    <n v="2"/>
    <n v="751"/>
    <n v="1972"/>
    <s v="67 Morley St"/>
    <s v="Glenroy"/>
    <s v="Moreland"/>
    <s v="Northern Metropolitan"/>
    <n v="4"/>
    <n v="2017"/>
  </r>
  <r>
    <d v="2017-04-17T00:00:00"/>
    <n v="890000"/>
    <x v="0"/>
    <s v="Jones and Jones"/>
    <x v="0"/>
    <n v="3056"/>
    <n v="2"/>
    <n v="1"/>
    <n v="0"/>
    <n v="138"/>
    <n v="1910"/>
    <s v="73 Mitchell St"/>
    <s v="Brunswick"/>
    <s v="Moreland"/>
    <s v="Northern Metropolitan"/>
    <n v="4"/>
    <n v="2017"/>
  </r>
  <r>
    <d v="2017-04-17T00:00:00"/>
    <n v="877500"/>
    <x v="0"/>
    <s v="Maxwells"/>
    <x v="1"/>
    <n v="3136"/>
    <n v="3"/>
    <n v="2"/>
    <n v="1"/>
    <n v="979"/>
    <m/>
    <s v="32 Allendale Rd"/>
    <s v="Croydon"/>
    <s v="Maroondah"/>
    <s v="Eastern Metropolitan"/>
    <n v="4"/>
    <n v="2017"/>
  </r>
  <r>
    <d v="2017-04-17T00:00:00"/>
    <n v="455000"/>
    <x v="2"/>
    <s v="Cunninghams"/>
    <x v="1"/>
    <n v="3011"/>
    <n v="2"/>
    <n v="1"/>
    <n v="1"/>
    <n v="43"/>
    <n v="2010"/>
    <s v="6/6 Rosamond Rd"/>
    <s v="Footscray"/>
    <s v="Maribyrnong"/>
    <s v="Western Metropolitan"/>
    <n v="4"/>
    <n v="2017"/>
  </r>
  <r>
    <d v="2017-04-17T00:00:00"/>
    <n v="950000"/>
    <x v="2"/>
    <s v="Metro Ladder"/>
    <x v="0"/>
    <n v="3107"/>
    <n v="3"/>
    <n v="2"/>
    <n v="2"/>
    <n v="306"/>
    <m/>
    <s v="8 Esther St"/>
    <s v="Templestowe Lower"/>
    <s v="Manningham"/>
    <s v="Eastern Metropolitan"/>
    <n v="4"/>
    <n v="2017"/>
  </r>
  <r>
    <d v="2017-04-17T00:00:00"/>
    <n v="374000"/>
    <x v="0"/>
    <s v="Cunninghams"/>
    <x v="1"/>
    <n v="3047"/>
    <n v="3"/>
    <n v="1"/>
    <n v="2"/>
    <n v="635"/>
    <m/>
    <s v="12 Ophir St"/>
    <s v="Broadmeadows"/>
    <s v="Hume"/>
    <s v="Northern Metropolitan"/>
    <n v="4"/>
    <n v="2017"/>
  </r>
  <r>
    <d v="2017-04-17T00:00:00"/>
    <n v="635000"/>
    <x v="0"/>
    <s v="Sanders"/>
    <x v="1"/>
    <n v="3174"/>
    <n v="3"/>
    <n v="1"/>
    <n v="4"/>
    <n v="585"/>
    <m/>
    <s v="18 Arnold St"/>
    <s v="Noble Park"/>
    <s v="Greater Dandenong"/>
    <s v="South-Eastern Metropolitan"/>
    <n v="4"/>
    <n v="2017"/>
  </r>
  <r>
    <d v="2017-04-17T00:00:00"/>
    <n v="1107000"/>
    <x v="0"/>
    <s v="Jones and Jones"/>
    <x v="1"/>
    <n v="3204"/>
    <n v="4"/>
    <n v="2"/>
    <n v="2"/>
    <n v="478"/>
    <m/>
    <s v="8 Plym St"/>
    <s v="Bentleigh"/>
    <s v="Glen Eira"/>
    <s v="Southern Metropolitan"/>
    <n v="4"/>
    <n v="2017"/>
  </r>
  <r>
    <d v="2017-04-17T00:00:00"/>
    <n v="375000"/>
    <x v="0"/>
    <s v="Cunninghams"/>
    <x v="0"/>
    <n v="3073"/>
    <n v="2"/>
    <n v="1"/>
    <n v="1"/>
    <n v="101"/>
    <n v="1980"/>
    <s v="2/87 Purinuan Rd"/>
    <s v="Reservoir"/>
    <s v="Darebin"/>
    <s v="Northern Metropolitan"/>
    <n v="4"/>
    <n v="2017"/>
  </r>
  <r>
    <d v="2017-04-17T00:00:00"/>
    <n v="505000"/>
    <x v="1"/>
    <s v="Maxwells"/>
    <x v="1"/>
    <n v="3073"/>
    <n v="2"/>
    <n v="1"/>
    <n v="1"/>
    <n v="110"/>
    <n v="1960"/>
    <s v="4/65 Thackeray Rd"/>
    <s v="Reservoir"/>
    <s v="Darebin"/>
    <s v="Northern Metropolitan"/>
    <n v="4"/>
    <n v="2017"/>
  </r>
  <r>
    <d v="2017-04-17T00:00:00"/>
    <n v="1100000"/>
    <x v="0"/>
    <s v="Cunninghams"/>
    <x v="1"/>
    <n v="3072"/>
    <n v="3"/>
    <n v="2"/>
    <n v="4"/>
    <n v="637"/>
    <n v="1950"/>
    <s v="39 Malpas St"/>
    <s v="Preston"/>
    <s v="Darebin"/>
    <s v="Northern Metropolitan"/>
    <n v="4"/>
    <n v="2017"/>
  </r>
  <r>
    <d v="2017-04-17T00:00:00"/>
    <n v="597500"/>
    <x v="0"/>
    <s v="Cunninghams"/>
    <x v="0"/>
    <n v="3805"/>
    <n v="3"/>
    <n v="1"/>
    <n v="2"/>
    <n v="810"/>
    <m/>
    <s v="6 Saxonwood Dr"/>
    <s v="Narre Warren"/>
    <s v="Casey"/>
    <s v="South-Eastern Metropolitan"/>
    <n v="4"/>
    <n v="2017"/>
  </r>
  <r>
    <d v="2017-04-17T00:00:00"/>
    <n v="2425000"/>
    <x v="0"/>
    <s v="Cunninghams"/>
    <x v="0"/>
    <n v="3101"/>
    <n v="5"/>
    <n v="3"/>
    <n v="1"/>
    <n v="520"/>
    <m/>
    <s v="63 Davis St"/>
    <s v="Kew"/>
    <s v="Boroondara"/>
    <s v="Southern Metropolitan"/>
    <n v="4"/>
    <n v="2017"/>
  </r>
  <r>
    <d v="2017-04-17T00:00:00"/>
    <n v="2140000"/>
    <x v="0"/>
    <s v="Cunninghams"/>
    <x v="1"/>
    <n v="3187"/>
    <n v="5"/>
    <n v="2"/>
    <n v="2"/>
    <n v="780"/>
    <n v="1950"/>
    <s v="7 Billson St"/>
    <s v="Brighton East"/>
    <s v="Bayside"/>
    <s v="Southern Metropolitan"/>
    <n v="4"/>
    <n v="2017"/>
  </r>
  <r>
    <d v="2017-04-17T00:00:00"/>
    <n v="2300000"/>
    <x v="2"/>
    <s v="Maxwells"/>
    <x v="1"/>
    <n v="3191"/>
    <n v="4"/>
    <n v="2"/>
    <n v="2"/>
    <n v="604"/>
    <n v="1940"/>
    <s v="131 Bay Rd"/>
    <s v="Sandringham"/>
    <s v="Bayside"/>
    <s v="Southern Metropolitan"/>
    <n v="4"/>
    <n v="2017"/>
  </r>
  <r>
    <d v="2017-04-17T00:00:00"/>
    <n v="2900000"/>
    <x v="2"/>
    <s v="Flanders &amp; Fish"/>
    <x v="0"/>
    <n v="3186"/>
    <n v="4"/>
    <n v="4"/>
    <n v="2"/>
    <n v="473"/>
    <n v="2013"/>
    <s v="81 Carpenter St"/>
    <s v="Brighton"/>
    <s v="Bayside"/>
    <s v="Southern Metropolitan"/>
    <n v="4"/>
    <n v="2017"/>
  </r>
  <r>
    <d v="2017-04-17T00:00:00"/>
    <n v="444000"/>
    <x v="1"/>
    <s v="Property Barons"/>
    <x v="1"/>
    <n v="3081"/>
    <n v="2"/>
    <n v="1"/>
    <n v="1"/>
    <n v="94"/>
    <m/>
    <s v="17/459 Waterdale Rd"/>
    <s v="Heidelberg West"/>
    <s v="Banyule"/>
    <s v="Eastern Metropolitan"/>
    <n v="4"/>
    <n v="2017"/>
  </r>
  <r>
    <d v="2017-04-17T00:00:00"/>
    <n v="1853000"/>
    <x v="0"/>
    <s v="Cunninghams"/>
    <x v="1"/>
    <n v="3079"/>
    <n v="2"/>
    <n v="2"/>
    <n v="2"/>
    <n v="751"/>
    <m/>
    <s v="12 Wilfred Rd"/>
    <s v="Ivanhoe East"/>
    <s v="Banyule"/>
    <s v="Eastern Metropolitan"/>
    <n v="4"/>
    <n v="2017"/>
  </r>
  <r>
    <d v="2017-04-18T00:00:00"/>
    <n v="1050000"/>
    <x v="0"/>
    <s v="Jones and Jones"/>
    <x v="1"/>
    <n v="3067"/>
    <n v="2"/>
    <n v="1"/>
    <n v="0"/>
    <n v="129"/>
    <n v="1890"/>
    <s v="24 Cooke St"/>
    <s v="Abbotsford"/>
    <s v="Yarra"/>
    <s v="Northern Metropolitan"/>
    <n v="4"/>
    <n v="2017"/>
  </r>
  <r>
    <d v="2017-04-18T00:00:00"/>
    <n v="1214000"/>
    <x v="0"/>
    <s v="Cunninghams"/>
    <x v="1"/>
    <n v="3121"/>
    <n v="3"/>
    <n v="1"/>
    <n v="0"/>
    <n v="176"/>
    <n v="1900"/>
    <s v="118 Somerset St"/>
    <s v="Richmond"/>
    <s v="Yarra"/>
    <s v="Northern Metropolitan"/>
    <n v="4"/>
    <n v="2017"/>
  </r>
  <r>
    <d v="2017-04-18T00:00:00"/>
    <n v="780000"/>
    <x v="1"/>
    <s v="Cunninghams"/>
    <x v="1"/>
    <n v="3128"/>
    <n v="2"/>
    <n v="1"/>
    <n v="1"/>
    <n v="171"/>
    <n v="2014"/>
    <s v="5/10 Camelia St"/>
    <s v="Box Hill"/>
    <s v="Whitehorse"/>
    <s v="Eastern Metropolitan"/>
    <n v="4"/>
    <n v="2017"/>
  </r>
  <r>
    <d v="2017-04-18T00:00:00"/>
    <n v="290000"/>
    <x v="1"/>
    <s v="Jones and Jones"/>
    <x v="1"/>
    <n v="3183"/>
    <n v="1"/>
    <n v="1"/>
    <n v="1"/>
    <n v="880"/>
    <m/>
    <s v="6/18 Orange Gr"/>
    <s v="Balaclava"/>
    <s v="Port Phillip"/>
    <s v="Southern Metropolitan"/>
    <n v="4"/>
    <n v="2017"/>
  </r>
  <r>
    <d v="2017-04-18T00:00:00"/>
    <n v="816000"/>
    <x v="1"/>
    <s v="Metro Ladder"/>
    <x v="1"/>
    <n v="3207"/>
    <n v="2"/>
    <n v="1"/>
    <n v="1"/>
    <n v="0"/>
    <n v="2000"/>
    <s v="6/5 Liardet St"/>
    <s v="Port Melbourne"/>
    <s v="Port Phillip"/>
    <s v="Southern Metropolitan"/>
    <n v="4"/>
    <n v="2017"/>
  </r>
  <r>
    <d v="2017-04-18T00:00:00"/>
    <n v="700000"/>
    <x v="0"/>
    <s v="Cunninghams"/>
    <x v="0"/>
    <n v="3060"/>
    <n v="3"/>
    <n v="1"/>
    <n v="2"/>
    <n v="650"/>
    <m/>
    <s v="200 McBryde St"/>
    <s v="Fawkner"/>
    <s v="Moreland"/>
    <s v="Northern Metropolitan"/>
    <n v="4"/>
    <n v="2017"/>
  </r>
  <r>
    <d v="2017-04-18T00:00:00"/>
    <n v="867000"/>
    <x v="0"/>
    <s v="Cunninghams"/>
    <x v="1"/>
    <n v="3058"/>
    <n v="2"/>
    <n v="1"/>
    <n v="1"/>
    <n v="208"/>
    <m/>
    <s v="7 Wellington St"/>
    <s v="Coburg"/>
    <s v="Moreland"/>
    <s v="Northern Metropolitan"/>
    <n v="4"/>
    <n v="2017"/>
  </r>
  <r>
    <d v="2017-04-18T00:00:00"/>
    <n v="1940000"/>
    <x v="0"/>
    <s v="Cunninghams"/>
    <x v="0"/>
    <n v="3039"/>
    <n v="4"/>
    <n v="2"/>
    <n v="3"/>
    <n v="675"/>
    <n v="1920"/>
    <s v="99 Eglinton St"/>
    <s v="Moonee Ponds"/>
    <s v="Moonee Valley"/>
    <s v="Western Metropolitan"/>
    <n v="4"/>
    <n v="2017"/>
  </r>
  <r>
    <d v="2017-04-18T00:00:00"/>
    <n v="432000"/>
    <x v="1"/>
    <s v="Sanders"/>
    <x v="1"/>
    <n v="3000"/>
    <n v="1"/>
    <n v="1"/>
    <n v="1"/>
    <n v="0"/>
    <n v="2001"/>
    <s v="501/318 Little Lonsdale St"/>
    <s v="Melbourne"/>
    <s v="Melbourne"/>
    <s v="Northern Metropolitan"/>
    <n v="4"/>
    <n v="2017"/>
  </r>
  <r>
    <d v="2017-04-18T00:00:00"/>
    <n v="331000"/>
    <x v="1"/>
    <s v="Maxwells"/>
    <x v="1"/>
    <n v="3013"/>
    <n v="1"/>
    <n v="1"/>
    <n v="1"/>
    <n v="0"/>
    <n v="1970"/>
    <s v="12/35 Princess St"/>
    <s v="Yarraville"/>
    <s v="Maribyrnong"/>
    <s v="Western Metropolitan"/>
    <n v="4"/>
    <n v="2017"/>
  </r>
  <r>
    <d v="2017-04-18T00:00:00"/>
    <n v="680000"/>
    <x v="2"/>
    <s v="Cunninghams"/>
    <x v="0"/>
    <n v="3012"/>
    <n v="3"/>
    <n v="3"/>
    <n v="2"/>
    <n v="2787"/>
    <n v="2012"/>
    <s v="11 Eucalyptus Dr"/>
    <s v="Maidstone"/>
    <s v="Maribyrnong"/>
    <s v="Western Metropolitan"/>
    <n v="4"/>
    <n v="2017"/>
  </r>
  <r>
    <d v="2017-04-18T00:00:00"/>
    <n v="1199000"/>
    <x v="0"/>
    <s v="Jones and Jones"/>
    <x v="1"/>
    <n v="3204"/>
    <n v="3"/>
    <n v="1"/>
    <n v="2"/>
    <n v="383"/>
    <m/>
    <s v="11 Lydia St"/>
    <s v="Bentleigh"/>
    <s v="Glen Eira"/>
    <s v="Southern Metropolitan"/>
    <n v="4"/>
    <n v="2017"/>
  </r>
  <r>
    <d v="2017-04-18T00:00:00"/>
    <n v="1430000"/>
    <x v="0"/>
    <s v="Jones and Jones"/>
    <x v="1"/>
    <n v="3165"/>
    <n v="3"/>
    <n v="2"/>
    <n v="2"/>
    <n v="614"/>
    <n v="1950"/>
    <s v="81 Marlborough St"/>
    <s v="Bentleigh East"/>
    <s v="Glen Eira"/>
    <s v="Southern Metropolitan"/>
    <n v="4"/>
    <n v="2017"/>
  </r>
  <r>
    <d v="2017-04-18T00:00:00"/>
    <n v="1655000"/>
    <x v="0"/>
    <s v="Metro Ladder"/>
    <x v="1"/>
    <n v="3165"/>
    <n v="4"/>
    <n v="2"/>
    <n v="5"/>
    <n v="612"/>
    <n v="2003"/>
    <s v="52 Deakin St"/>
    <s v="Bentleigh East"/>
    <s v="Glen Eira"/>
    <s v="Southern Metropolitan"/>
    <n v="4"/>
    <n v="2017"/>
  </r>
  <r>
    <d v="2017-04-18T00:00:00"/>
    <n v="1700000"/>
    <x v="0"/>
    <s v="Cunninghams"/>
    <x v="1"/>
    <n v="3161"/>
    <n v="4"/>
    <n v="2"/>
    <n v="2"/>
    <n v="644"/>
    <m/>
    <s v="198 Hawthorn Rd"/>
    <s v="Caulfield North"/>
    <s v="Glen Eira"/>
    <s v="Southern Metropolitan"/>
    <n v="4"/>
    <n v="2017"/>
  </r>
  <r>
    <d v="2017-04-18T00:00:00"/>
    <n v="860000"/>
    <x v="0"/>
    <s v="Cunninghams"/>
    <x v="1"/>
    <n v="3073"/>
    <n v="3"/>
    <n v="1"/>
    <n v="2"/>
    <n v="627"/>
    <n v="1950"/>
    <s v="4 Wattle Gr"/>
    <s v="Reservoir"/>
    <s v="Darebin"/>
    <s v="Northern Metropolitan"/>
    <n v="4"/>
    <n v="2017"/>
  </r>
  <r>
    <d v="2017-04-18T00:00:00"/>
    <n v="1365000"/>
    <x v="0"/>
    <s v="Maxwells"/>
    <x v="1"/>
    <n v="3072"/>
    <n v="2"/>
    <n v="1"/>
    <n v="2"/>
    <n v="525"/>
    <m/>
    <s v="186 Gilbert Rd"/>
    <s v="Preston"/>
    <s v="Darebin"/>
    <s v="Northern Metropolitan"/>
    <n v="4"/>
    <n v="2017"/>
  </r>
  <r>
    <d v="2017-04-18T00:00:00"/>
    <n v="460000"/>
    <x v="2"/>
    <s v="Cunninghams"/>
    <x v="1"/>
    <n v="3021"/>
    <n v="3"/>
    <n v="1"/>
    <n v="1"/>
    <n v="160"/>
    <n v="2000"/>
    <s v="46A Collins St"/>
    <s v="St Albans"/>
    <s v="Brimbank"/>
    <s v="Western Metropolitan"/>
    <n v="4"/>
    <n v="2017"/>
  </r>
  <r>
    <d v="2017-04-18T00:00:00"/>
    <n v="750000"/>
    <x v="0"/>
    <s v="Best Bricks"/>
    <x v="0"/>
    <n v="3020"/>
    <n v="6"/>
    <n v="2"/>
    <n v="4"/>
    <n v="588"/>
    <n v="1955"/>
    <s v="9 Compton Pde"/>
    <s v="Sunshine North"/>
    <s v="Brimbank"/>
    <s v="Western Metropolitan"/>
    <n v="4"/>
    <n v="2017"/>
  </r>
  <r>
    <d v="2017-04-18T00:00:00"/>
    <n v="682000"/>
    <x v="1"/>
    <s v="Cunninghams"/>
    <x v="1"/>
    <n v="3101"/>
    <n v="2"/>
    <n v="1"/>
    <n v="1"/>
    <n v="0"/>
    <m/>
    <s v="6/62 Walpole St"/>
    <s v="Kew"/>
    <s v="Boroondara"/>
    <s v="Southern Metropolitan"/>
    <n v="4"/>
    <n v="2017"/>
  </r>
  <r>
    <d v="2017-04-18T00:00:00"/>
    <n v="1750000"/>
    <x v="0"/>
    <s v="Jones and Jones"/>
    <x v="1"/>
    <n v="3122"/>
    <n v="3"/>
    <n v="1"/>
    <n v="4"/>
    <n v="368"/>
    <m/>
    <s v="4 Manchester St"/>
    <s v="Hawthorn"/>
    <s v="Boroondara"/>
    <s v="Southern Metropolitan"/>
    <n v="4"/>
    <n v="2017"/>
  </r>
  <r>
    <d v="2017-04-18T00:00:00"/>
    <n v="2402500"/>
    <x v="0"/>
    <s v="Cunninghams"/>
    <x v="1"/>
    <n v="3122"/>
    <n v="3"/>
    <n v="2"/>
    <n v="2"/>
    <n v="273"/>
    <n v="1900"/>
    <s v="3 Churchill Gr"/>
    <s v="Hawthorn"/>
    <s v="Boroondara"/>
    <s v="Southern Metropolitan"/>
    <n v="4"/>
    <n v="2017"/>
  </r>
  <r>
    <d v="2017-04-18T00:00:00"/>
    <n v="1470000"/>
    <x v="0"/>
    <s v="Maxwells"/>
    <x v="1"/>
    <n v="3193"/>
    <n v="2"/>
    <n v="1"/>
    <n v="4"/>
    <n v="633"/>
    <n v="1960"/>
    <s v="71 Oak St"/>
    <s v="Beaumaris"/>
    <s v="Bayside"/>
    <s v="Southern Metropolitan"/>
    <n v="4"/>
    <n v="2017"/>
  </r>
  <r>
    <d v="2017-04-18T00:00:00"/>
    <n v="725000"/>
    <x v="0"/>
    <s v="Property Barons"/>
    <x v="1"/>
    <n v="3081"/>
    <n v="4"/>
    <n v="1"/>
    <n v="2"/>
    <n v="585"/>
    <m/>
    <s v="15 Tarakan St"/>
    <s v="Heidelberg West"/>
    <s v="Banyule"/>
    <s v="Eastern Metropolitan"/>
    <n v="4"/>
    <n v="2017"/>
  </r>
  <r>
    <d v="2017-04-18T00:00:00"/>
    <n v="1130000"/>
    <x v="0"/>
    <s v="Property Barons"/>
    <x v="1"/>
    <n v="3094"/>
    <n v="3"/>
    <n v="2"/>
    <n v="2"/>
    <n v="842"/>
    <m/>
    <s v="12 Aanensen Ct"/>
    <s v="Montmorency"/>
    <s v="Banyule"/>
    <s v="Eastern Metropolitan"/>
    <n v="4"/>
    <n v="2017"/>
  </r>
  <r>
    <d v="2017-04-18T00:00:00"/>
    <n v="1851000"/>
    <x v="0"/>
    <s v="Jones and Jones"/>
    <x v="1"/>
    <n v="3079"/>
    <n v="3"/>
    <n v="2"/>
    <n v="2"/>
    <n v="618"/>
    <n v="1960"/>
    <s v="3 Sylvan Ct"/>
    <s v="Ivanhoe"/>
    <s v="Banyule"/>
    <s v="Eastern Metropolitan"/>
    <n v="4"/>
    <n v="2017"/>
  </r>
  <r>
    <d v="2017-04-19T00:00:00"/>
    <n v="535000"/>
    <x v="1"/>
    <s v="Cunninghams"/>
    <x v="1"/>
    <n v="3066"/>
    <n v="2"/>
    <n v="1"/>
    <n v="1"/>
    <n v="0"/>
    <n v="1970"/>
    <s v="4/67 Easey St"/>
    <s v="Collingwood"/>
    <s v="Yarra"/>
    <s v="Northern Metropolitan"/>
    <n v="4"/>
    <n v="2017"/>
  </r>
  <r>
    <d v="2017-04-19T00:00:00"/>
    <n v="1055000"/>
    <x v="0"/>
    <s v="Flanders &amp; Fish"/>
    <x v="1"/>
    <n v="3068"/>
    <n v="2"/>
    <n v="1"/>
    <n v="0"/>
    <n v="192"/>
    <n v="1910"/>
    <s v="236 Barkly St"/>
    <s v="Fitzroy North"/>
    <s v="Yarra"/>
    <s v="Northern Metropolitan"/>
    <n v="4"/>
    <n v="2017"/>
  </r>
  <r>
    <d v="2017-04-19T00:00:00"/>
    <n v="1285000"/>
    <x v="2"/>
    <s v="Cunninghams"/>
    <x v="0"/>
    <n v="3078"/>
    <n v="3"/>
    <n v="2"/>
    <n v="2"/>
    <n v="528"/>
    <n v="1967"/>
    <s v="57 Yarralea St"/>
    <s v="Alphington"/>
    <s v="Yarra"/>
    <s v="Northern Metropolitan"/>
    <n v="4"/>
    <n v="2017"/>
  </r>
  <r>
    <d v="2017-04-19T00:00:00"/>
    <n v="535000"/>
    <x v="0"/>
    <s v="Metro Ladder"/>
    <x v="1"/>
    <n v="3029"/>
    <n v="3"/>
    <n v="1"/>
    <n v="2"/>
    <n v="603"/>
    <m/>
    <s v="27 Cameron Dr"/>
    <s v="Hoppers Crossing"/>
    <s v="Wyndham"/>
    <s v="Western Metropolitan"/>
    <n v="4"/>
    <n v="2017"/>
  </r>
  <r>
    <d v="2017-04-19T00:00:00"/>
    <n v="521000"/>
    <x v="0"/>
    <s v="Cunninghams"/>
    <x v="1"/>
    <n v="3075"/>
    <n v="3"/>
    <n v="1"/>
    <n v="2"/>
    <n v="589"/>
    <n v="1975"/>
    <s v="4 Casey Dr"/>
    <s v="Lalor"/>
    <s v="Whittlesea"/>
    <s v="Northern Metropolitan"/>
    <n v="4"/>
    <n v="2017"/>
  </r>
  <r>
    <d v="2017-04-19T00:00:00"/>
    <n v="410000"/>
    <x v="1"/>
    <s v="Melbourne Homes"/>
    <x v="0"/>
    <n v="3181"/>
    <n v="1"/>
    <n v="1"/>
    <n v="1"/>
    <n v="0"/>
    <m/>
    <s v="12/28 Wynnstay Rd"/>
    <s v="Prahran"/>
    <s v="Stonnington"/>
    <s v="Southern Metropolitan"/>
    <n v="4"/>
    <n v="2017"/>
  </r>
  <r>
    <d v="2017-04-19T00:00:00"/>
    <n v="3475000"/>
    <x v="2"/>
    <s v="Cunninghams"/>
    <x v="1"/>
    <n v="3141"/>
    <n v="3"/>
    <n v="3"/>
    <n v="1"/>
    <n v="296"/>
    <m/>
    <s v="65 Caroline St"/>
    <s v="South Yarra"/>
    <s v="Stonnington"/>
    <s v="Southern Metropolitan"/>
    <n v="4"/>
    <n v="2017"/>
  </r>
  <r>
    <d v="2017-04-19T00:00:00"/>
    <n v="887000"/>
    <x v="0"/>
    <s v="Flanders &amp; Fish"/>
    <x v="1"/>
    <n v="3058"/>
    <n v="3"/>
    <n v="1"/>
    <n v="2"/>
    <n v="560"/>
    <m/>
    <s v="38 Goleen St"/>
    <s v="Coburg North"/>
    <s v="Moreland"/>
    <s v="Northern Metropolitan"/>
    <n v="4"/>
    <n v="2017"/>
  </r>
  <r>
    <d v="2017-04-19T00:00:00"/>
    <n v="900000"/>
    <x v="0"/>
    <s v="Cunninghams"/>
    <x v="0"/>
    <n v="3056"/>
    <n v="2"/>
    <n v="1"/>
    <n v="0"/>
    <n v="191"/>
    <m/>
    <s v="40 Blair St"/>
    <s v="Brunswick"/>
    <s v="Moreland"/>
    <s v="Northern Metropolitan"/>
    <n v="4"/>
    <n v="2017"/>
  </r>
  <r>
    <d v="2017-04-19T00:00:00"/>
    <n v="901000"/>
    <x v="0"/>
    <s v="Cunninghams"/>
    <x v="0"/>
    <n v="3058"/>
    <n v="4"/>
    <n v="2"/>
    <n v="1"/>
    <n v="398"/>
    <n v="1950"/>
    <s v="19 Spring St"/>
    <s v="Coburg"/>
    <s v="Moreland"/>
    <s v="Northern Metropolitan"/>
    <n v="4"/>
    <n v="2017"/>
  </r>
  <r>
    <d v="2017-04-19T00:00:00"/>
    <n v="1010000"/>
    <x v="0"/>
    <s v="Cunninghams"/>
    <x v="0"/>
    <n v="3055"/>
    <n v="3"/>
    <n v="2"/>
    <n v="4"/>
    <n v="413"/>
    <n v="1910"/>
    <s v="59 Daly St"/>
    <s v="Brunswick West"/>
    <s v="Moreland"/>
    <s v="Northern Metropolitan"/>
    <n v="4"/>
    <n v="2017"/>
  </r>
  <r>
    <d v="2017-04-19T00:00:00"/>
    <n v="1200000"/>
    <x v="0"/>
    <s v="Cunninghams"/>
    <x v="0"/>
    <n v="3055"/>
    <n v="3"/>
    <n v="1"/>
    <n v="2"/>
    <n v="683"/>
    <m/>
    <s v="507 Brunswick Rd"/>
    <s v="Brunswick West"/>
    <s v="Moreland"/>
    <s v="Northern Metropolitan"/>
    <n v="4"/>
    <n v="2017"/>
  </r>
  <r>
    <d v="2017-04-19T00:00:00"/>
    <n v="1300000"/>
    <x v="0"/>
    <s v="Cunninghams"/>
    <x v="0"/>
    <n v="3055"/>
    <n v="3"/>
    <n v="1"/>
    <n v="3"/>
    <n v="484"/>
    <m/>
    <s v="3 Bakers Pde"/>
    <s v="Brunswick West"/>
    <s v="Moreland"/>
    <s v="Northern Metropolitan"/>
    <n v="4"/>
    <n v="2017"/>
  </r>
  <r>
    <d v="2017-04-19T00:00:00"/>
    <n v="1310000"/>
    <x v="0"/>
    <s v="Jones and Jones"/>
    <x v="1"/>
    <n v="3057"/>
    <n v="4"/>
    <n v="1"/>
    <n v="2"/>
    <n v="449"/>
    <n v="1930"/>
    <s v="164 Blyth St"/>
    <s v="Brunswick East"/>
    <s v="Moreland"/>
    <s v="Northern Metropolitan"/>
    <n v="4"/>
    <n v="2017"/>
  </r>
  <r>
    <d v="2017-04-19T00:00:00"/>
    <n v="450000"/>
    <x v="1"/>
    <s v="Cunninghams"/>
    <x v="1"/>
    <n v="3031"/>
    <n v="2"/>
    <n v="1"/>
    <n v="1"/>
    <n v="0"/>
    <n v="1970"/>
    <s v="16/60 Farnham St"/>
    <s v="Flemington"/>
    <s v="Moonee Valley"/>
    <s v="Northern Metropolitan"/>
    <n v="4"/>
    <n v="2017"/>
  </r>
  <r>
    <d v="2017-04-19T00:00:00"/>
    <n v="737500"/>
    <x v="0"/>
    <s v="Metro Ladder"/>
    <x v="1"/>
    <n v="3037"/>
    <n v="4"/>
    <n v="2"/>
    <n v="2"/>
    <n v="704"/>
    <n v="2004"/>
    <s v="10 View Ct"/>
    <s v="Hillside"/>
    <s v="Melton"/>
    <s v="Western Metropolitan"/>
    <n v="4"/>
    <n v="2017"/>
  </r>
  <r>
    <d v="2017-04-19T00:00:00"/>
    <n v="1291000"/>
    <x v="0"/>
    <s v="Cunninghams"/>
    <x v="1"/>
    <n v="3134"/>
    <n v="3"/>
    <n v="2"/>
    <n v="2"/>
    <n v="776"/>
    <m/>
    <s v="6 Ford St"/>
    <s v="Ringwood"/>
    <s v="Maroondah"/>
    <s v="Eastern Metropolitan"/>
    <n v="4"/>
    <n v="2017"/>
  </r>
  <r>
    <d v="2017-04-19T00:00:00"/>
    <n v="610000"/>
    <x v="0"/>
    <s v="Property Barons"/>
    <x v="1"/>
    <n v="3019"/>
    <n v="2"/>
    <n v="1"/>
    <n v="2"/>
    <n v="555"/>
    <n v="1950"/>
    <s v="96 Duke St"/>
    <s v="Braybrook"/>
    <s v="Maribyrnong"/>
    <s v="Western Metropolitan"/>
    <n v="4"/>
    <n v="2017"/>
  </r>
  <r>
    <d v="2017-04-19T00:00:00"/>
    <n v="760000"/>
    <x v="0"/>
    <s v="Jones and Jones"/>
    <x v="0"/>
    <n v="3105"/>
    <n v="5"/>
    <n v="2"/>
    <n v="2"/>
    <n v="411"/>
    <m/>
    <s v="1/54 Furneaux Gr"/>
    <s v="Bulleen"/>
    <s v="Manningham"/>
    <s v="Eastern Metropolitan"/>
    <n v="4"/>
    <n v="2017"/>
  </r>
  <r>
    <d v="2017-04-19T00:00:00"/>
    <n v="902000"/>
    <x v="0"/>
    <s v="Jones and Jones"/>
    <x v="1"/>
    <n v="3111"/>
    <n v="3"/>
    <n v="1"/>
    <n v="2"/>
    <n v="649"/>
    <m/>
    <s v="40 Astelot Dr"/>
    <s v="Donvale"/>
    <s v="Manningham"/>
    <s v="Eastern Metropolitan"/>
    <n v="4"/>
    <n v="2017"/>
  </r>
  <r>
    <d v="2017-04-19T00:00:00"/>
    <n v="1955000"/>
    <x v="0"/>
    <s v="Jones and Jones"/>
    <x v="1"/>
    <n v="3108"/>
    <n v="4"/>
    <n v="2"/>
    <n v="2"/>
    <n v="1033"/>
    <m/>
    <s v="14 Morris St"/>
    <s v="Doncaster"/>
    <s v="Manningham"/>
    <s v="Eastern Metropolitan"/>
    <n v="4"/>
    <n v="2017"/>
  </r>
  <r>
    <d v="2017-04-19T00:00:00"/>
    <n v="1170000"/>
    <x v="0"/>
    <s v="Property Barons"/>
    <x v="1"/>
    <n v="3059"/>
    <n v="5"/>
    <n v="3"/>
    <n v="5"/>
    <n v="1750"/>
    <n v="1990"/>
    <s v="7 Murray Ct"/>
    <s v="Greenvale"/>
    <s v="Hume"/>
    <s v="Northern Metropolitan"/>
    <n v="4"/>
    <n v="2017"/>
  </r>
  <r>
    <d v="2017-04-19T00:00:00"/>
    <n v="910000"/>
    <x v="0"/>
    <s v="Metro Ladder"/>
    <x v="1"/>
    <n v="3025"/>
    <n v="3"/>
    <n v="1"/>
    <n v="3"/>
    <n v="535"/>
    <n v="1970"/>
    <s v="23 Rymill Ct"/>
    <s v="Altona North"/>
    <s v="Hobsons Bay"/>
    <s v="Western Metropolitan"/>
    <n v="4"/>
    <n v="2017"/>
  </r>
  <r>
    <d v="2017-04-19T00:00:00"/>
    <n v="1680000"/>
    <x v="0"/>
    <s v="Metro Ladder"/>
    <x v="0"/>
    <n v="3204"/>
    <n v="4"/>
    <n v="2"/>
    <n v="2"/>
    <n v="568"/>
    <m/>
    <s v="34 Clee St"/>
    <s v="McKinnon"/>
    <s v="Glen Eira"/>
    <s v="Southern Metropolitan"/>
    <n v="4"/>
    <n v="2017"/>
  </r>
  <r>
    <d v="2017-04-19T00:00:00"/>
    <n v="400000"/>
    <x v="1"/>
    <s v="Sanders"/>
    <x v="0"/>
    <n v="3910"/>
    <n v="2"/>
    <n v="1"/>
    <n v="1"/>
    <n v="196"/>
    <n v="2012"/>
    <s v="6/30 Warrenwood Pl"/>
    <s v="Langwarrin"/>
    <s v="Frankston"/>
    <s v="Eastern Victoria"/>
    <n v="4"/>
    <n v="2017"/>
  </r>
  <r>
    <d v="2017-04-19T00:00:00"/>
    <n v="1400000"/>
    <x v="0"/>
    <s v="Metro Ladder"/>
    <x v="0"/>
    <n v="3072"/>
    <n v="5"/>
    <n v="2"/>
    <n v="2"/>
    <n v="558"/>
    <n v="1925"/>
    <s v="1 Bellarine St"/>
    <s v="Preston"/>
    <s v="Darebin"/>
    <s v="Northern Metropolitan"/>
    <n v="4"/>
    <n v="2017"/>
  </r>
  <r>
    <d v="2017-04-19T00:00:00"/>
    <n v="601000"/>
    <x v="0"/>
    <s v="Maxwells"/>
    <x v="1"/>
    <n v="3803"/>
    <n v="3"/>
    <n v="2"/>
    <n v="4"/>
    <n v="604"/>
    <n v="1995"/>
    <s v="11 Turanga Pl"/>
    <s v="Hallam"/>
    <s v="Casey"/>
    <s v="South-Eastern Metropolitan"/>
    <n v="4"/>
    <n v="2017"/>
  </r>
  <r>
    <d v="2017-04-19T00:00:00"/>
    <n v="805000"/>
    <x v="0"/>
    <s v="Property Barons"/>
    <x v="1"/>
    <n v="3038"/>
    <n v="5"/>
    <n v="2"/>
    <n v="2"/>
    <n v="705"/>
    <m/>
    <s v="3 Roper Ct"/>
    <s v="Taylors Lakes"/>
    <s v="Brimbank"/>
    <s v="Western Metropolitan"/>
    <n v="4"/>
    <n v="2017"/>
  </r>
  <r>
    <d v="2017-04-19T00:00:00"/>
    <n v="875000"/>
    <x v="0"/>
    <s v="Metro Ladder"/>
    <x v="0"/>
    <n v="3036"/>
    <n v="3"/>
    <n v="1"/>
    <n v="2"/>
    <n v="722"/>
    <m/>
    <s v="25 Skyline Dr"/>
    <s v="Keilor"/>
    <s v="Brimbank"/>
    <s v="Western Metropolitan"/>
    <n v="4"/>
    <n v="2017"/>
  </r>
  <r>
    <d v="2017-04-19T00:00:00"/>
    <n v="440000"/>
    <x v="1"/>
    <s v="Jones and Jones"/>
    <x v="1"/>
    <n v="3123"/>
    <n v="1"/>
    <n v="1"/>
    <n v="1"/>
    <n v="2306"/>
    <n v="1970"/>
    <s v="8/107 Victoria Rd"/>
    <s v="Hawthorn East"/>
    <s v="Boroondara"/>
    <s v="Southern Metropolitan"/>
    <n v="4"/>
    <n v="2017"/>
  </r>
  <r>
    <d v="2017-04-19T00:00:00"/>
    <n v="825000"/>
    <x v="2"/>
    <s v="Jones and Jones"/>
    <x v="1"/>
    <n v="3101"/>
    <n v="2"/>
    <n v="1"/>
    <n v="3"/>
    <n v="193"/>
    <n v="1995"/>
    <s v="1/125 Walpole St"/>
    <s v="Kew"/>
    <s v="Boroondara"/>
    <s v="Southern Metropolitan"/>
    <n v="4"/>
    <n v="2017"/>
  </r>
  <r>
    <d v="2017-04-19T00:00:00"/>
    <n v="1890000"/>
    <x v="0"/>
    <s v="Jones and Jones"/>
    <x v="1"/>
    <n v="3104"/>
    <n v="4"/>
    <n v="3"/>
    <n v="2"/>
    <n v="636"/>
    <n v="1960"/>
    <s v="35 Sylvander St"/>
    <s v="Balwyn North"/>
    <s v="Boroondara"/>
    <s v="Southern Metropolitan"/>
    <n v="4"/>
    <n v="2017"/>
  </r>
  <r>
    <d v="2017-04-19T00:00:00"/>
    <n v="2800000"/>
    <x v="0"/>
    <s v="Zimmerman"/>
    <x v="0"/>
    <n v="3122"/>
    <n v="4"/>
    <n v="2"/>
    <n v="2"/>
    <n v="750"/>
    <n v="1910"/>
    <s v="328 Barkers Rd"/>
    <s v="Hawthorn"/>
    <s v="Boroondara"/>
    <s v="Southern Metropolitan"/>
    <n v="4"/>
    <n v="2017"/>
  </r>
  <r>
    <d v="2017-04-19T00:00:00"/>
    <n v="805000"/>
    <x v="1"/>
    <s v="Maxwells"/>
    <x v="1"/>
    <n v="3188"/>
    <n v="2"/>
    <n v="1"/>
    <n v="2"/>
    <n v="0"/>
    <m/>
    <s v="10/78 Holyrood St"/>
    <s v="Hampton"/>
    <s v="Bayside"/>
    <s v="Southern Metropolitan"/>
    <n v="4"/>
    <n v="2017"/>
  </r>
  <r>
    <d v="2017-04-19T00:00:00"/>
    <n v="860000"/>
    <x v="1"/>
    <s v="Jones and Jones"/>
    <x v="1"/>
    <n v="3188"/>
    <n v="2"/>
    <n v="1"/>
    <n v="1"/>
    <n v="90"/>
    <n v="1962"/>
    <s v="1/12 Grenville St"/>
    <s v="Hampton"/>
    <s v="Bayside"/>
    <s v="Southern Metropolitan"/>
    <n v="4"/>
    <n v="2017"/>
  </r>
  <r>
    <d v="2017-04-19T00:00:00"/>
    <n v="1392000"/>
    <x v="1"/>
    <s v="Metro Ladder"/>
    <x v="1"/>
    <n v="3186"/>
    <n v="3"/>
    <n v="2"/>
    <n v="1"/>
    <n v="188"/>
    <m/>
    <s v="3/136 New St"/>
    <s v="Brighton"/>
    <s v="Bayside"/>
    <s v="Southern Metropolitan"/>
    <n v="4"/>
    <n v="2017"/>
  </r>
  <r>
    <d v="2017-04-19T00:00:00"/>
    <n v="1600000"/>
    <x v="0"/>
    <s v="Metro Ladder"/>
    <x v="1"/>
    <n v="3190"/>
    <n v="3"/>
    <n v="2"/>
    <n v="3"/>
    <n v="598"/>
    <n v="1960"/>
    <s v="8 Sydenham St"/>
    <s v="Highett"/>
    <s v="Bayside"/>
    <s v="Southern Metropolitan"/>
    <n v="4"/>
    <n v="2017"/>
  </r>
  <r>
    <d v="2017-04-19T00:00:00"/>
    <n v="826000"/>
    <x v="0"/>
    <s v="Property Barons"/>
    <x v="1"/>
    <n v="3087"/>
    <n v="5"/>
    <n v="1"/>
    <n v="2"/>
    <n v="545"/>
    <n v="1970"/>
    <s v="5 Regis Ct"/>
    <s v="Watsonia"/>
    <s v="Banyule"/>
    <s v="Northern Metropolitan"/>
    <n v="4"/>
    <n v="2017"/>
  </r>
  <r>
    <d v="2017-04-19T00:00:00"/>
    <n v="932500"/>
    <x v="0"/>
    <s v="Property Barons"/>
    <x v="1"/>
    <n v="3087"/>
    <n v="4"/>
    <n v="2"/>
    <n v="2"/>
    <n v="585"/>
    <n v="1950"/>
    <s v="5 Daours Ct"/>
    <s v="Watsonia"/>
    <s v="Banyule"/>
    <s v="Northern Metropolitan"/>
    <n v="4"/>
    <n v="2017"/>
  </r>
  <r>
    <d v="2017-04-20T00:00:00"/>
    <n v="355000"/>
    <x v="1"/>
    <s v="Cunninghams"/>
    <x v="0"/>
    <n v="3121"/>
    <n v="1"/>
    <n v="1"/>
    <n v="0"/>
    <n v="1082"/>
    <n v="1970"/>
    <s v="15/104 Rowena Pde"/>
    <s v="Richmond"/>
    <s v="Yarra"/>
    <s v="Northern Metropolitan"/>
    <n v="4"/>
    <n v="2017"/>
  </r>
  <r>
    <d v="2017-04-20T00:00:00"/>
    <n v="1676000"/>
    <x v="0"/>
    <s v="Cunninghams"/>
    <x v="1"/>
    <n v="3121"/>
    <n v="3"/>
    <n v="1"/>
    <n v="1"/>
    <n v="294"/>
    <m/>
    <s v="7 Benson St"/>
    <s v="Richmond"/>
    <s v="Yarra"/>
    <s v="Northern Metropolitan"/>
    <n v="4"/>
    <n v="2017"/>
  </r>
  <r>
    <d v="2017-04-20T00:00:00"/>
    <n v="1001000"/>
    <x v="0"/>
    <s v="Property Barons"/>
    <x v="1"/>
    <n v="3130"/>
    <n v="3"/>
    <n v="1"/>
    <n v="1"/>
    <n v="671"/>
    <m/>
    <s v="6 Conrad Ct"/>
    <s v="Blackburn North"/>
    <s v="Whitehorse"/>
    <s v="Eastern Metropolitan"/>
    <n v="4"/>
    <n v="2017"/>
  </r>
  <r>
    <d v="2017-04-20T00:00:00"/>
    <n v="1017500"/>
    <x v="0"/>
    <s v="Metro Ladder"/>
    <x v="1"/>
    <n v="3044"/>
    <n v="3"/>
    <n v="1"/>
    <n v="1"/>
    <n v="620"/>
    <m/>
    <s v="12 Irma Gr"/>
    <s v="Pascoe Vale"/>
    <s v="Moreland"/>
    <s v="Northern Metropolitan"/>
    <n v="4"/>
    <n v="2017"/>
  </r>
  <r>
    <d v="2017-04-20T00:00:00"/>
    <n v="1018000"/>
    <x v="0"/>
    <s v="Jones and Jones"/>
    <x v="1"/>
    <n v="3060"/>
    <n v="5"/>
    <n v="2"/>
    <n v="2"/>
    <n v="737"/>
    <n v="1990"/>
    <s v="28 Princess St"/>
    <s v="Fawkner"/>
    <s v="Moreland"/>
    <s v="Northern Metropolitan"/>
    <n v="4"/>
    <n v="2017"/>
  </r>
  <r>
    <d v="2017-04-20T00:00:00"/>
    <n v="1220000"/>
    <x v="0"/>
    <s v="Jones and Jones"/>
    <x v="1"/>
    <n v="3055"/>
    <n v="3"/>
    <n v="1"/>
    <n v="1"/>
    <n v="335"/>
    <n v="1940"/>
    <s v="63A Hunter St"/>
    <s v="Brunswick West"/>
    <s v="Moreland"/>
    <s v="Northern Metropolitan"/>
    <n v="4"/>
    <n v="2017"/>
  </r>
  <r>
    <d v="2017-04-20T00:00:00"/>
    <n v="870000"/>
    <x v="1"/>
    <s v="Jones and Jones"/>
    <x v="1"/>
    <n v="3149"/>
    <n v="3"/>
    <n v="2"/>
    <n v="2"/>
    <n v="264"/>
    <m/>
    <s v="2/40 Carrol Gr"/>
    <s v="Mount Waverley"/>
    <s v="Monash"/>
    <s v="Eastern Metropolitan"/>
    <n v="4"/>
    <n v="2017"/>
  </r>
  <r>
    <d v="2017-04-20T00:00:00"/>
    <n v="1114000"/>
    <x v="0"/>
    <s v="Cunninghams"/>
    <x v="1"/>
    <n v="3166"/>
    <n v="2"/>
    <n v="1"/>
    <n v="1"/>
    <n v="703"/>
    <n v="1960"/>
    <s v="41 Clayton Rd"/>
    <s v="Oakleigh East"/>
    <s v="Monash"/>
    <s v="Southern Metropolitan"/>
    <n v="4"/>
    <n v="2017"/>
  </r>
  <r>
    <d v="2017-04-20T00:00:00"/>
    <n v="425000"/>
    <x v="2"/>
    <s v="Cunninghams"/>
    <x v="0"/>
    <n v="3031"/>
    <n v="1"/>
    <n v="1"/>
    <n v="1"/>
    <n v="0"/>
    <n v="2000"/>
    <s v="20 Bradfield La"/>
    <s v="Kensington"/>
    <s v="Melbourne"/>
    <s v="Northern Metropolitan"/>
    <n v="4"/>
    <n v="2017"/>
  </r>
  <r>
    <d v="2017-04-20T00:00:00"/>
    <n v="609000"/>
    <x v="1"/>
    <s v="Property Barons"/>
    <x v="1"/>
    <n v="3135"/>
    <n v="2"/>
    <n v="1"/>
    <n v="2"/>
    <n v="190"/>
    <n v="1970"/>
    <s v="2/5 Mines Rd"/>
    <s v="Ringwood East"/>
    <s v="Maroondah"/>
    <s v="Eastern Metropolitan"/>
    <n v="4"/>
    <n v="2017"/>
  </r>
  <r>
    <d v="2017-04-20T00:00:00"/>
    <n v="925000"/>
    <x v="0"/>
    <s v="Maxwells"/>
    <x v="1"/>
    <n v="3019"/>
    <n v="3"/>
    <n v="1"/>
    <n v="2"/>
    <n v="597"/>
    <m/>
    <s v="1 Hinkler St"/>
    <s v="Braybrook"/>
    <s v="Maribyrnong"/>
    <s v="Western Metropolitan"/>
    <n v="4"/>
    <n v="2017"/>
  </r>
  <r>
    <d v="2017-04-20T00:00:00"/>
    <n v="945000"/>
    <x v="0"/>
    <s v="Jones and Jones"/>
    <x v="1"/>
    <n v="3167"/>
    <n v="3"/>
    <n v="1"/>
    <n v="2"/>
    <n v="640"/>
    <m/>
    <s v="47 Washington Dr"/>
    <s v="Oakleigh South"/>
    <s v="Kingston"/>
    <s v="South-Eastern Metropolitan"/>
    <n v="4"/>
    <n v="2017"/>
  </r>
  <r>
    <d v="2017-04-20T00:00:00"/>
    <n v="410000"/>
    <x v="0"/>
    <s v="Metro Ladder"/>
    <x v="0"/>
    <n v="3429"/>
    <n v="3"/>
    <n v="2"/>
    <n v="2"/>
    <n v="600"/>
    <n v="1980"/>
    <s v="1 Heysen Dr"/>
    <s v="Sunbury"/>
    <s v="Hume"/>
    <s v="Western Metropolitan"/>
    <n v="4"/>
    <n v="2017"/>
  </r>
  <r>
    <d v="2017-04-20T00:00:00"/>
    <n v="597500"/>
    <x v="2"/>
    <s v="Metro Ladder"/>
    <x v="1"/>
    <n v="3018"/>
    <n v="2"/>
    <n v="1"/>
    <n v="2"/>
    <n v="178"/>
    <n v="2009"/>
    <s v="3/8 Rayner St"/>
    <s v="Altona"/>
    <s v="Hobsons Bay"/>
    <s v="Western Metropolitan"/>
    <n v="4"/>
    <n v="2017"/>
  </r>
  <r>
    <d v="2017-04-20T00:00:00"/>
    <n v="975000"/>
    <x v="0"/>
    <s v="Zimmerman"/>
    <x v="1"/>
    <n v="3015"/>
    <n v="3"/>
    <n v="2"/>
    <n v="2"/>
    <n v="333"/>
    <n v="2010"/>
    <s v="195 Blackshaws Rd"/>
    <s v="Newport"/>
    <s v="Hobsons Bay"/>
    <s v="Western Metropolitan"/>
    <n v="4"/>
    <n v="2017"/>
  </r>
  <r>
    <d v="2017-04-20T00:00:00"/>
    <n v="655000"/>
    <x v="1"/>
    <s v="Metro Ladder"/>
    <x v="1"/>
    <n v="3161"/>
    <n v="2"/>
    <n v="1"/>
    <n v="1"/>
    <n v="0"/>
    <m/>
    <s v="14/129 Kambrook Rd"/>
    <s v="Caulfield North"/>
    <s v="Glen Eira"/>
    <s v="Southern Metropolitan"/>
    <n v="4"/>
    <n v="2017"/>
  </r>
  <r>
    <d v="2017-04-20T00:00:00"/>
    <n v="570000"/>
    <x v="0"/>
    <s v="Melbourne Homes"/>
    <x v="1"/>
    <n v="3199"/>
    <n v="3"/>
    <n v="1"/>
    <n v="2"/>
    <n v="537"/>
    <n v="1960"/>
    <s v="14 Berringa St"/>
    <s v="Frankston"/>
    <s v="Frankston"/>
    <s v="South-Eastern Metropolitan"/>
    <n v="4"/>
    <n v="2017"/>
  </r>
  <r>
    <d v="2017-04-20T00:00:00"/>
    <n v="407000"/>
    <x v="1"/>
    <s v="Cunninghams"/>
    <x v="1"/>
    <n v="3073"/>
    <n v="1"/>
    <n v="1"/>
    <n v="1"/>
    <n v="108"/>
    <m/>
    <s v="3/80 Delaware St"/>
    <s v="Reservoir"/>
    <s v="Darebin"/>
    <s v="Northern Metropolitan"/>
    <n v="4"/>
    <n v="2017"/>
  </r>
  <r>
    <d v="2017-04-20T00:00:00"/>
    <n v="685000"/>
    <x v="0"/>
    <s v="Cunninghams"/>
    <x v="1"/>
    <n v="3073"/>
    <n v="3"/>
    <n v="1"/>
    <n v="3"/>
    <n v="494"/>
    <n v="1960"/>
    <s v="9 Kelverne St"/>
    <s v="Reservoir"/>
    <s v="Darebin"/>
    <s v="Northern Metropolitan"/>
    <n v="4"/>
    <n v="2017"/>
  </r>
  <r>
    <d v="2017-04-20T00:00:00"/>
    <n v="1210000"/>
    <x v="0"/>
    <s v="Cunninghams"/>
    <x v="1"/>
    <n v="3072"/>
    <n v="3"/>
    <n v="2"/>
    <n v="2"/>
    <n v="515"/>
    <n v="1920"/>
    <s v="8 Scotia St"/>
    <s v="Preston"/>
    <s v="Darebin"/>
    <s v="Northern Metropolitan"/>
    <n v="4"/>
    <n v="2017"/>
  </r>
  <r>
    <d v="2017-04-20T00:00:00"/>
    <n v="710000"/>
    <x v="0"/>
    <s v="Maxwells"/>
    <x v="0"/>
    <n v="3020"/>
    <n v="3"/>
    <n v="1"/>
    <n v="4"/>
    <n v="990"/>
    <m/>
    <s v="7 The Mews"/>
    <s v="Sunshine West"/>
    <s v="Brimbank"/>
    <s v="Western Metropolitan"/>
    <n v="4"/>
    <n v="2017"/>
  </r>
  <r>
    <d v="2017-04-20T00:00:00"/>
    <n v="807000"/>
    <x v="1"/>
    <s v="Metro Ladder"/>
    <x v="1"/>
    <n v="3127"/>
    <n v="2"/>
    <n v="1"/>
    <n v="1"/>
    <n v="1501"/>
    <n v="1960"/>
    <s v="2/52 Barton St"/>
    <s v="Surrey Hills"/>
    <s v="Boroondara"/>
    <s v="Southern Metropolitan"/>
    <n v="4"/>
    <n v="2017"/>
  </r>
  <r>
    <d v="2017-04-20T00:00:00"/>
    <n v="1260000"/>
    <x v="0"/>
    <s v="Jones and Jones"/>
    <x v="0"/>
    <n v="3127"/>
    <n v="2"/>
    <n v="1"/>
    <n v="0"/>
    <n v="269"/>
    <n v="1910"/>
    <s v="18 Empress Rd"/>
    <s v="Surrey Hills"/>
    <s v="Boroondara"/>
    <s v="Southern Metropolitan"/>
    <n v="4"/>
    <n v="2017"/>
  </r>
  <r>
    <d v="2017-04-20T00:00:00"/>
    <n v="2500000"/>
    <x v="0"/>
    <s v="Zimmerman"/>
    <x v="0"/>
    <n v="3188"/>
    <n v="4"/>
    <n v="3"/>
    <n v="2"/>
    <n v="684"/>
    <n v="2008"/>
    <s v="125 Linacre Rd"/>
    <s v="Hampton"/>
    <s v="Bayside"/>
    <s v="Southern Metropolitan"/>
    <n v="4"/>
    <n v="2017"/>
  </r>
  <r>
    <d v="2017-04-21T00:00:00"/>
    <n v="1100000"/>
    <x v="2"/>
    <s v="Cunninghams"/>
    <x v="0"/>
    <n v="3065"/>
    <n v="2"/>
    <n v="2"/>
    <n v="1"/>
    <n v="81"/>
    <n v="1990"/>
    <s v="60 Argyle St"/>
    <s v="Fitzroy"/>
    <s v="Yarra"/>
    <s v="Northern Metropolitan"/>
    <n v="4"/>
    <n v="2017"/>
  </r>
  <r>
    <d v="2017-04-21T00:00:00"/>
    <n v="2080000"/>
    <x v="0"/>
    <s v="Jones and Jones"/>
    <x v="1"/>
    <n v="3128"/>
    <n v="3"/>
    <n v="2"/>
    <n v="2"/>
    <n v="693"/>
    <n v="1925"/>
    <s v="11 Howard St"/>
    <s v="Box Hill"/>
    <s v="Whitehorse"/>
    <s v="Eastern Metropolitan"/>
    <n v="4"/>
    <n v="2017"/>
  </r>
  <r>
    <d v="2017-04-21T00:00:00"/>
    <n v="1420000"/>
    <x v="0"/>
    <s v="Zimmerman"/>
    <x v="1"/>
    <n v="3206"/>
    <n v="3"/>
    <n v="1"/>
    <n v="0"/>
    <n v="112"/>
    <m/>
    <s v="26 Canterbury Rd"/>
    <s v="Middle Park"/>
    <s v="Port Phillip"/>
    <s v="Southern Metropolitan"/>
    <n v="4"/>
    <n v="2017"/>
  </r>
  <r>
    <d v="2017-04-21T00:00:00"/>
    <n v="1900000"/>
    <x v="0"/>
    <s v="Metro Ladder"/>
    <x v="1"/>
    <n v="3206"/>
    <n v="3"/>
    <n v="1"/>
    <n v="1"/>
    <n v="186"/>
    <m/>
    <s v="99 Merton St"/>
    <s v="Albert Park"/>
    <s v="Port Phillip"/>
    <s v="Southern Metropolitan"/>
    <n v="4"/>
    <n v="2017"/>
  </r>
  <r>
    <d v="2017-04-21T00:00:00"/>
    <n v="861000"/>
    <x v="0"/>
    <s v="Melbourne Homes"/>
    <x v="1"/>
    <n v="3095"/>
    <n v="4"/>
    <n v="2"/>
    <n v="2"/>
    <n v="781"/>
    <n v="1970"/>
    <s v="66 Valonia Dr"/>
    <s v="Eltham"/>
    <s v="Nillumbik"/>
    <s v="Eastern Metropolitan"/>
    <n v="4"/>
    <n v="2017"/>
  </r>
  <r>
    <d v="2017-04-21T00:00:00"/>
    <n v="418000"/>
    <x v="1"/>
    <s v="Melbourne Homes"/>
    <x v="0"/>
    <n v="3056"/>
    <n v="1"/>
    <n v="1"/>
    <n v="1"/>
    <n v="0"/>
    <n v="1970"/>
    <s v="7/675 Park St"/>
    <s v="Brunswick"/>
    <s v="Moreland"/>
    <s v="Northern Metropolitan"/>
    <n v="4"/>
    <n v="2017"/>
  </r>
  <r>
    <d v="2017-04-21T00:00:00"/>
    <n v="957000"/>
    <x v="0"/>
    <s v="Metro Ladder"/>
    <x v="0"/>
    <n v="3056"/>
    <n v="3"/>
    <n v="1"/>
    <n v="2"/>
    <n v="80"/>
    <m/>
    <s v="64 Tinning St"/>
    <s v="Brunswick"/>
    <s v="Moreland"/>
    <s v="Northern Metropolitan"/>
    <n v="4"/>
    <n v="2017"/>
  </r>
  <r>
    <d v="2017-04-21T00:00:00"/>
    <n v="1158000"/>
    <x v="0"/>
    <s v="SJ"/>
    <x v="1"/>
    <n v="3046"/>
    <n v="3"/>
    <n v="1"/>
    <n v="1"/>
    <n v="1011"/>
    <m/>
    <s v="33 Kennedy St"/>
    <s v="Glenroy"/>
    <s v="Moreland"/>
    <s v="Northern Metropolitan"/>
    <n v="4"/>
    <n v="2017"/>
  </r>
  <r>
    <d v="2017-04-21T00:00:00"/>
    <n v="1270000"/>
    <x v="0"/>
    <s v="Cunninghams"/>
    <x v="1"/>
    <n v="3055"/>
    <n v="3"/>
    <n v="1"/>
    <n v="1"/>
    <n v="526"/>
    <m/>
    <s v="16 Coronation St"/>
    <s v="Brunswick West"/>
    <s v="Moreland"/>
    <s v="Northern Metropolitan"/>
    <n v="4"/>
    <n v="2017"/>
  </r>
  <r>
    <d v="2017-04-21T00:00:00"/>
    <n v="945000"/>
    <x v="0"/>
    <s v="Flanders &amp; Fish"/>
    <x v="1"/>
    <n v="3034"/>
    <n v="5"/>
    <n v="2"/>
    <n v="1"/>
    <n v="570"/>
    <n v="1950"/>
    <s v="13 Wood St"/>
    <s v="Avondale Heights"/>
    <s v="Moonee Valley"/>
    <s v="Western Metropolitan"/>
    <n v="4"/>
    <n v="2017"/>
  </r>
  <r>
    <d v="2017-04-21T00:00:00"/>
    <n v="980000"/>
    <x v="0"/>
    <s v="Jones and Jones"/>
    <x v="1"/>
    <n v="3166"/>
    <n v="2"/>
    <n v="1"/>
    <n v="1"/>
    <n v="387"/>
    <n v="1896"/>
    <s v="9A Normanby St"/>
    <s v="Hughesdale"/>
    <s v="Monash"/>
    <s v="Southern Metropolitan"/>
    <n v="4"/>
    <n v="2017"/>
  </r>
  <r>
    <d v="2017-04-21T00:00:00"/>
    <n v="1500000"/>
    <x v="0"/>
    <s v="Jones and Jones"/>
    <x v="1"/>
    <n v="3167"/>
    <n v="4"/>
    <n v="2"/>
    <n v="2"/>
    <n v="597"/>
    <m/>
    <s v="10 Devoy St"/>
    <s v="Oakleigh South"/>
    <s v="Monash"/>
    <s v="South-Eastern Metropolitan"/>
    <n v="4"/>
    <n v="2017"/>
  </r>
  <r>
    <d v="2017-04-21T00:00:00"/>
    <n v="1640000"/>
    <x v="0"/>
    <s v="Jones and Jones"/>
    <x v="0"/>
    <n v="3149"/>
    <n v="3"/>
    <n v="1"/>
    <n v="2"/>
    <n v="911"/>
    <m/>
    <s v="7 Milliara St"/>
    <s v="Mount Waverley"/>
    <s v="Monash"/>
    <s v="Eastern Metropolitan"/>
    <n v="4"/>
    <n v="2017"/>
  </r>
  <r>
    <d v="2017-04-21T00:00:00"/>
    <n v="347500"/>
    <x v="0"/>
    <s v="Metro Ladder"/>
    <x v="1"/>
    <n v="3338"/>
    <n v="4"/>
    <n v="2"/>
    <n v="1"/>
    <n v="587"/>
    <n v="1990"/>
    <s v="3 Francis St"/>
    <s v="Melton South"/>
    <s v="Melton"/>
    <s v="Western Victoria"/>
    <n v="4"/>
    <n v="2017"/>
  </r>
  <r>
    <d v="2017-04-21T00:00:00"/>
    <n v="860000"/>
    <x v="0"/>
    <s v="Best Bricks"/>
    <x v="0"/>
    <n v="3136"/>
    <n v="4"/>
    <n v="3"/>
    <n v="2"/>
    <n v="907"/>
    <n v="1970"/>
    <s v="30 Hull Rd"/>
    <s v="Croydon"/>
    <s v="Maroondah"/>
    <s v="Eastern Metropolitan"/>
    <n v="4"/>
    <n v="2017"/>
  </r>
  <r>
    <d v="2017-04-21T00:00:00"/>
    <n v="650000"/>
    <x v="1"/>
    <s v="Maxwells"/>
    <x v="0"/>
    <n v="3013"/>
    <n v="2"/>
    <n v="2"/>
    <n v="2"/>
    <n v="0"/>
    <n v="1985"/>
    <s v="2/150 Hyde St"/>
    <s v="Yarraville"/>
    <s v="Maribyrnong"/>
    <s v="Western Metropolitan"/>
    <n v="4"/>
    <n v="2017"/>
  </r>
  <r>
    <d v="2017-04-21T00:00:00"/>
    <n v="935000"/>
    <x v="0"/>
    <s v="Maxwells"/>
    <x v="1"/>
    <n v="3013"/>
    <n v="3"/>
    <n v="1"/>
    <n v="0"/>
    <n v="198"/>
    <n v="1970"/>
    <s v="29 Wilson St"/>
    <s v="Yarraville"/>
    <s v="Maribyrnong"/>
    <s v="Western Metropolitan"/>
    <n v="4"/>
    <n v="2017"/>
  </r>
  <r>
    <d v="2017-04-21T00:00:00"/>
    <n v="1240000"/>
    <x v="0"/>
    <s v="Property Barons"/>
    <x v="1"/>
    <n v="3107"/>
    <n v="3"/>
    <n v="2"/>
    <n v="1"/>
    <n v="673"/>
    <n v="1965"/>
    <s v="124 Swanston St"/>
    <s v="Templestowe Lower"/>
    <s v="Manningham"/>
    <s v="Eastern Metropolitan"/>
    <n v="4"/>
    <n v="2017"/>
  </r>
  <r>
    <d v="2017-04-21T00:00:00"/>
    <n v="930000"/>
    <x v="0"/>
    <s v="Property Barons"/>
    <x v="1"/>
    <n v="3153"/>
    <n v="5"/>
    <n v="2"/>
    <n v="2"/>
    <n v="992"/>
    <n v="1970"/>
    <s v="32 Kumala Rd"/>
    <s v="Bayswater"/>
    <s v="Knox"/>
    <s v="Eastern Metropolitan"/>
    <n v="4"/>
    <n v="2017"/>
  </r>
  <r>
    <d v="2017-04-21T00:00:00"/>
    <n v="765000"/>
    <x v="2"/>
    <s v="Melbourne Homes"/>
    <x v="1"/>
    <n v="3018"/>
    <n v="3"/>
    <n v="2"/>
    <n v="2"/>
    <n v="200"/>
    <n v="2007"/>
    <s v="1/20 Mulga St"/>
    <s v="Altona"/>
    <s v="Hobsons Bay"/>
    <s v="Western Metropolitan"/>
    <n v="4"/>
    <n v="2017"/>
  </r>
  <r>
    <d v="2017-04-21T00:00:00"/>
    <n v="1400000"/>
    <x v="0"/>
    <s v="Sanders"/>
    <x v="0"/>
    <n v="3015"/>
    <n v="3"/>
    <n v="1"/>
    <n v="4"/>
    <n v="644"/>
    <m/>
    <s v="298 Douglas Pde"/>
    <s v="Newport"/>
    <s v="Hobsons Bay"/>
    <s v="Western Metropolitan"/>
    <n v="4"/>
    <n v="2017"/>
  </r>
  <r>
    <d v="2017-04-21T00:00:00"/>
    <n v="311500"/>
    <x v="1"/>
    <s v="Cunninghams"/>
    <x v="0"/>
    <n v="3204"/>
    <n v="1"/>
    <n v="1"/>
    <n v="1"/>
    <n v="0"/>
    <m/>
    <s v="3/10 Ormond Rd"/>
    <s v="Ormond"/>
    <s v="Glen Eira"/>
    <s v="Southern Metropolitan"/>
    <n v="4"/>
    <n v="2017"/>
  </r>
  <r>
    <d v="2017-04-21T00:00:00"/>
    <n v="630000"/>
    <x v="1"/>
    <s v="Cunninghams"/>
    <x v="1"/>
    <n v="3162"/>
    <n v="2"/>
    <n v="1"/>
    <n v="1"/>
    <n v="0"/>
    <n v="2003"/>
    <s v="9/434 Kooyong Rd"/>
    <s v="Caulfield South"/>
    <s v="Glen Eira"/>
    <s v="Southern Metropolitan"/>
    <n v="4"/>
    <n v="2017"/>
  </r>
  <r>
    <d v="2017-04-21T00:00:00"/>
    <n v="710000"/>
    <x v="1"/>
    <s v="Jones and Jones"/>
    <x v="1"/>
    <n v="3204"/>
    <n v="2"/>
    <n v="1"/>
    <n v="3"/>
    <n v="225"/>
    <m/>
    <s v="42 Hutchinson St"/>
    <s v="Bentleigh"/>
    <s v="Glen Eira"/>
    <s v="Southern Metropolitan"/>
    <n v="4"/>
    <n v="2017"/>
  </r>
  <r>
    <d v="2017-04-21T00:00:00"/>
    <n v="767000"/>
    <x v="2"/>
    <s v="Flanders &amp; Fish"/>
    <x v="1"/>
    <n v="3165"/>
    <n v="3"/>
    <n v="1"/>
    <n v="2"/>
    <n v="162"/>
    <m/>
    <s v="1/32 Elizabeth St"/>
    <s v="Bentleigh East"/>
    <s v="Glen Eira"/>
    <s v="Southern Metropolitan"/>
    <n v="4"/>
    <n v="2017"/>
  </r>
  <r>
    <d v="2017-04-21T00:00:00"/>
    <n v="1351000"/>
    <x v="0"/>
    <s v="Jones and Jones"/>
    <x v="1"/>
    <n v="3165"/>
    <n v="5"/>
    <n v="2"/>
    <n v="2"/>
    <n v="652"/>
    <m/>
    <s v="6 Elswill St"/>
    <s v="Bentleigh East"/>
    <s v="Glen Eira"/>
    <s v="Southern Metropolitan"/>
    <n v="4"/>
    <n v="2017"/>
  </r>
  <r>
    <d v="2017-04-21T00:00:00"/>
    <n v="861500"/>
    <x v="0"/>
    <s v="Cunninghams"/>
    <x v="1"/>
    <n v="3073"/>
    <n v="2"/>
    <n v="1"/>
    <n v="1"/>
    <n v="419"/>
    <n v="1940"/>
    <s v="1 Delaware St"/>
    <s v="Reservoir"/>
    <s v="Darebin"/>
    <s v="Northern Metropolitan"/>
    <n v="4"/>
    <n v="2017"/>
  </r>
  <r>
    <d v="2017-04-21T00:00:00"/>
    <n v="515000"/>
    <x v="0"/>
    <s v="Metro Ladder"/>
    <x v="0"/>
    <n v="3020"/>
    <n v="4"/>
    <n v="2"/>
    <n v="2"/>
    <n v="332"/>
    <n v="2006"/>
    <s v="1/10 Fremont Pde"/>
    <s v="Sunshine West"/>
    <s v="Brimbank"/>
    <s v="Western Metropolitan"/>
    <n v="4"/>
    <n v="2017"/>
  </r>
  <r>
    <d v="2017-04-21T00:00:00"/>
    <n v="616000"/>
    <x v="1"/>
    <s v="Property Barons"/>
    <x v="1"/>
    <n v="3042"/>
    <n v="3"/>
    <n v="1"/>
    <n v="2"/>
    <n v="431"/>
    <m/>
    <s v="49a Spence St"/>
    <s v="Keilor Park"/>
    <s v="Brimbank"/>
    <s v="Western Metropolitan"/>
    <n v="4"/>
    <n v="2017"/>
  </r>
  <r>
    <d v="2017-04-21T00:00:00"/>
    <n v="600000"/>
    <x v="1"/>
    <s v="Cunninghams"/>
    <x v="1"/>
    <n v="3101"/>
    <n v="2"/>
    <n v="1"/>
    <n v="1"/>
    <n v="847"/>
    <m/>
    <s v="1/18 Howard St"/>
    <s v="Kew"/>
    <s v="Boroondara"/>
    <s v="Southern Metropolitan"/>
    <n v="4"/>
    <n v="2017"/>
  </r>
  <r>
    <d v="2017-04-21T00:00:00"/>
    <n v="1315000"/>
    <x v="2"/>
    <s v="Melbourne Homes"/>
    <x v="1"/>
    <n v="3146"/>
    <n v="3"/>
    <n v="2"/>
    <n v="2"/>
    <n v="184"/>
    <m/>
    <s v="2/23 Peace St"/>
    <s v="Glen Iris"/>
    <s v="Boroondara"/>
    <s v="Southern Metropolitan"/>
    <n v="4"/>
    <n v="2017"/>
  </r>
  <r>
    <d v="2017-04-21T00:00:00"/>
    <n v="3275000"/>
    <x v="2"/>
    <s v="Cunninghams"/>
    <x v="0"/>
    <n v="3186"/>
    <n v="3"/>
    <n v="2"/>
    <n v="3"/>
    <n v="289"/>
    <m/>
    <s v="10A Hartley St"/>
    <s v="Brighton"/>
    <s v="Bayside"/>
    <s v="Southern Metropolitan"/>
    <n v="4"/>
    <n v="2017"/>
  </r>
  <r>
    <d v="2017-04-21T00:00:00"/>
    <n v="715000"/>
    <x v="2"/>
    <s v="Property Barons"/>
    <x v="0"/>
    <n v="3081"/>
    <n v="3"/>
    <n v="2"/>
    <n v="2"/>
    <n v="192"/>
    <m/>
    <s v="2/34 Bamfield Rd"/>
    <s v="Heidelberg Heights"/>
    <s v="Banyule"/>
    <s v="Eastern Metropolitan"/>
    <n v="4"/>
    <n v="2017"/>
  </r>
  <r>
    <d v="2017-04-21T00:00:00"/>
    <n v="1035000"/>
    <x v="0"/>
    <s v="Property Barons"/>
    <x v="1"/>
    <n v="3079"/>
    <n v="3"/>
    <n v="1"/>
    <n v="2"/>
    <n v="585"/>
    <m/>
    <s v="83 Oriel Rd"/>
    <s v="Ivanhoe"/>
    <s v="Banyule"/>
    <s v="Eastern Metropolitan"/>
    <n v="4"/>
    <n v="2017"/>
  </r>
  <r>
    <d v="2017-04-22T00:00:00"/>
    <n v="717000"/>
    <x v="1"/>
    <s v="Cunninghams"/>
    <x v="1"/>
    <n v="3121"/>
    <n v="2"/>
    <n v="1"/>
    <n v="0"/>
    <n v="316"/>
    <m/>
    <s v="4/12 Woodlawn St"/>
    <s v="Richmond"/>
    <s v="Yarra"/>
    <s v="Northern Metropolitan"/>
    <n v="4"/>
    <n v="2017"/>
  </r>
  <r>
    <d v="2017-04-22T00:00:00"/>
    <n v="855000"/>
    <x v="0"/>
    <s v="Cunninghams"/>
    <x v="1"/>
    <n v="3121"/>
    <n v="2"/>
    <n v="1"/>
    <n v="0"/>
    <n v="117"/>
    <m/>
    <s v="25 Dover St"/>
    <s v="Cremorne"/>
    <s v="Yarra"/>
    <s v="Northern Metropolitan"/>
    <n v="4"/>
    <n v="2017"/>
  </r>
  <r>
    <d v="2017-04-22T00:00:00"/>
    <n v="1350000"/>
    <x v="0"/>
    <s v="Jones and Jones"/>
    <x v="0"/>
    <n v="3065"/>
    <n v="2"/>
    <n v="1"/>
    <n v="0"/>
    <n v="131"/>
    <n v="1900"/>
    <s v="28 Greeves St"/>
    <s v="Fitzroy"/>
    <s v="Yarra"/>
    <s v="Northern Metropolitan"/>
    <n v="4"/>
    <n v="2017"/>
  </r>
  <r>
    <d v="2017-04-22T00:00:00"/>
    <n v="302500"/>
    <x v="1"/>
    <s v="Flanders &amp; Fish"/>
    <x v="1"/>
    <n v="3030"/>
    <n v="2"/>
    <n v="1"/>
    <n v="2"/>
    <n v="471"/>
    <m/>
    <s v="2/6 Pitta Cl"/>
    <s v="Werribee"/>
    <s v="Wyndham"/>
    <s v="Western Metropolitan"/>
    <n v="4"/>
    <n v="2017"/>
  </r>
  <r>
    <d v="2017-04-22T00:00:00"/>
    <n v="505000"/>
    <x v="0"/>
    <s v="Metro Ladder"/>
    <x v="1"/>
    <n v="3029"/>
    <n v="3"/>
    <n v="1"/>
    <n v="1"/>
    <n v="663"/>
    <n v="1995"/>
    <s v="9 Hawthorn Dr"/>
    <s v="Hoppers Crossing"/>
    <s v="Wyndham"/>
    <s v="Western Metropolitan"/>
    <n v="4"/>
    <n v="2017"/>
  </r>
  <r>
    <d v="2017-04-22T00:00:00"/>
    <n v="428000"/>
    <x v="0"/>
    <s v="Cunninghams"/>
    <x v="1"/>
    <n v="3082"/>
    <n v="2"/>
    <n v="1"/>
    <n v="1"/>
    <n v="389"/>
    <n v="2005"/>
    <s v="2/7 Bradley Dr"/>
    <s v="Mill Park"/>
    <s v="Whittlesea"/>
    <s v="Northern Metropolitan"/>
    <n v="4"/>
    <n v="2017"/>
  </r>
  <r>
    <d v="2017-04-22T00:00:00"/>
    <n v="700000"/>
    <x v="2"/>
    <s v="Property Barons"/>
    <x v="1"/>
    <n v="3125"/>
    <n v="2"/>
    <n v="1"/>
    <n v="1"/>
    <n v="148"/>
    <m/>
    <s v="2/277 Warrigal Rd"/>
    <s v="Burwood"/>
    <s v="Whitehorse"/>
    <s v="Southern Metropolitan"/>
    <n v="4"/>
    <n v="2017"/>
  </r>
  <r>
    <d v="2017-04-22T00:00:00"/>
    <n v="537000"/>
    <x v="1"/>
    <s v="Metro Ladder"/>
    <x v="1"/>
    <n v="3141"/>
    <n v="1"/>
    <n v="1"/>
    <n v="1"/>
    <n v="0"/>
    <n v="2000"/>
    <s v="407/800 Chapel St"/>
    <s v="South Yarra"/>
    <s v="Stonnington"/>
    <s v="Southern Metropolitan"/>
    <n v="4"/>
    <n v="2017"/>
  </r>
  <r>
    <d v="2017-04-22T00:00:00"/>
    <n v="482000"/>
    <x v="1"/>
    <s v="Best Bricks"/>
    <x v="1"/>
    <n v="3182"/>
    <n v="2"/>
    <n v="1"/>
    <n v="1"/>
    <n v="0"/>
    <n v="2004"/>
    <s v="105/60 Wellington St"/>
    <s v="St Kilda"/>
    <s v="Port Phillip"/>
    <s v="Southern Metropolitan"/>
    <n v="4"/>
    <n v="2017"/>
  </r>
  <r>
    <d v="2017-04-22T00:00:00"/>
    <n v="615000"/>
    <x v="1"/>
    <s v="Metro Ladder"/>
    <x v="1"/>
    <n v="3182"/>
    <n v="2"/>
    <n v="1"/>
    <n v="1"/>
    <n v="1123"/>
    <n v="1920"/>
    <s v="9/60 Carlisle St"/>
    <s v="St Kilda"/>
    <s v="Port Phillip"/>
    <s v="Southern Metropolitan"/>
    <n v="4"/>
    <n v="2017"/>
  </r>
  <r>
    <d v="2017-04-22T00:00:00"/>
    <n v="800000"/>
    <x v="1"/>
    <s v="Sanders"/>
    <x v="1"/>
    <n v="3207"/>
    <n v="3"/>
    <n v="1"/>
    <n v="2"/>
    <n v="0"/>
    <n v="2008"/>
    <s v="308/15 Pickles St"/>
    <s v="Port Melbourne"/>
    <s v="Port Phillip"/>
    <s v="Southern Metropolitan"/>
    <n v="4"/>
    <n v="2017"/>
  </r>
  <r>
    <d v="2017-04-22T00:00:00"/>
    <n v="780000"/>
    <x v="0"/>
    <s v="Metro Ladder"/>
    <x v="0"/>
    <n v="3046"/>
    <n v="3"/>
    <n v="1"/>
    <n v="2"/>
    <n v="742"/>
    <n v="1970"/>
    <s v="1 Meadowbank St"/>
    <s v="Glenroy"/>
    <s v="Moreland"/>
    <s v="Northern Metropolitan"/>
    <n v="4"/>
    <n v="2017"/>
  </r>
  <r>
    <d v="2017-04-22T00:00:00"/>
    <n v="655000"/>
    <x v="2"/>
    <s v="Melbourne Homes"/>
    <x v="1"/>
    <n v="3150"/>
    <n v="3"/>
    <n v="2"/>
    <n v="2"/>
    <n v="0"/>
    <n v="2002"/>
    <s v="10/18 Tulloch Gr"/>
    <s v="Glen Waverley"/>
    <s v="Monash"/>
    <s v="Eastern Metropolitan"/>
    <n v="4"/>
    <n v="2017"/>
  </r>
  <r>
    <d v="2017-04-22T00:00:00"/>
    <n v="674000"/>
    <x v="0"/>
    <s v="Jones and Jones"/>
    <x v="1"/>
    <n v="3148"/>
    <n v="2"/>
    <n v="1"/>
    <n v="1"/>
    <n v="218"/>
    <n v="1980"/>
    <s v="3/3 Inga Ct"/>
    <s v="Chadstone"/>
    <s v="Monash"/>
    <s v="Southern Metropolitan"/>
    <n v="4"/>
    <n v="2017"/>
  </r>
  <r>
    <d v="2017-04-22T00:00:00"/>
    <n v="1272000"/>
    <x v="0"/>
    <s v="Jones and Jones"/>
    <x v="1"/>
    <n v="3150"/>
    <n v="4"/>
    <n v="2"/>
    <n v="2"/>
    <n v="733"/>
    <m/>
    <s v="7 Darvell Cl"/>
    <s v="Wheelers Hill"/>
    <s v="Monash"/>
    <s v="South-Eastern Metropolitan"/>
    <n v="4"/>
    <n v="2017"/>
  </r>
  <r>
    <d v="2017-04-22T00:00:00"/>
    <n v="1715000"/>
    <x v="0"/>
    <s v="Property Barons"/>
    <x v="1"/>
    <n v="3150"/>
    <n v="4"/>
    <n v="1"/>
    <n v="2"/>
    <n v="758"/>
    <m/>
    <s v="20 Walter St"/>
    <s v="Glen Waverley"/>
    <s v="Monash"/>
    <s v="Eastern Metropolitan"/>
    <n v="4"/>
    <n v="2017"/>
  </r>
  <r>
    <d v="2017-04-22T00:00:00"/>
    <n v="811000"/>
    <x v="2"/>
    <s v="Cunninghams"/>
    <x v="0"/>
    <n v="3031"/>
    <n v="2"/>
    <n v="1"/>
    <n v="0"/>
    <n v="113"/>
    <m/>
    <s v="2/2 McCracken St"/>
    <s v="Kensington"/>
    <s v="Melbourne"/>
    <s v="Northern Metropolitan"/>
    <n v="4"/>
    <n v="2017"/>
  </r>
  <r>
    <d v="2017-04-22T00:00:00"/>
    <n v="1485000"/>
    <x v="0"/>
    <s v="Jones and Jones"/>
    <x v="1"/>
    <n v="3051"/>
    <n v="3"/>
    <n v="1"/>
    <n v="1"/>
    <n v="198"/>
    <n v="1968"/>
    <s v="5 Murphy St"/>
    <s v="North Melbourne"/>
    <s v="Melbourne"/>
    <s v="Northern Metropolitan"/>
    <n v="4"/>
    <n v="2017"/>
  </r>
  <r>
    <d v="2017-04-22T00:00:00"/>
    <n v="730000"/>
    <x v="0"/>
    <s v="Jones and Jones"/>
    <x v="0"/>
    <n v="3019"/>
    <n v="3"/>
    <n v="1"/>
    <n v="3"/>
    <n v="586"/>
    <m/>
    <s v="30 Shepherd St"/>
    <s v="Braybrook"/>
    <s v="Maribyrnong"/>
    <s v="Western Metropolitan"/>
    <n v="4"/>
    <n v="2017"/>
  </r>
  <r>
    <d v="2017-04-22T00:00:00"/>
    <n v="1000000"/>
    <x v="0"/>
    <s v="Cunninghams"/>
    <x v="1"/>
    <n v="3019"/>
    <n v="4"/>
    <n v="3"/>
    <n v="2"/>
    <n v="475"/>
    <n v="2002"/>
    <s v="10 Sedge Cl"/>
    <s v="Braybrook"/>
    <s v="Maribyrnong"/>
    <s v="Western Metropolitan"/>
    <n v="4"/>
    <n v="2017"/>
  </r>
  <r>
    <d v="2017-04-22T00:00:00"/>
    <n v="663000"/>
    <x v="2"/>
    <s v="Maxwells"/>
    <x v="1"/>
    <n v="3012"/>
    <n v="3"/>
    <n v="2"/>
    <n v="2"/>
    <n v="244"/>
    <n v="2010"/>
    <s v="32 Millers Rd"/>
    <s v="Brooklyn"/>
    <s v="Hobsons Bay"/>
    <s v="Western Metropolitan"/>
    <n v="4"/>
    <n v="2017"/>
  </r>
  <r>
    <d v="2017-04-22T00:00:00"/>
    <n v="1500000"/>
    <x v="0"/>
    <s v="Sanders"/>
    <x v="0"/>
    <n v="3016"/>
    <n v="4"/>
    <n v="3"/>
    <n v="2"/>
    <n v="450"/>
    <m/>
    <s v="15 Kingshott Cl"/>
    <s v="Williamstown"/>
    <s v="Hobsons Bay"/>
    <s v="Western Metropolitan"/>
    <n v="4"/>
    <n v="2017"/>
  </r>
  <r>
    <d v="2017-04-22T00:00:00"/>
    <n v="695000"/>
    <x v="0"/>
    <s v="Jones and Jones"/>
    <x v="1"/>
    <n v="3204"/>
    <n v="2"/>
    <n v="1"/>
    <n v="1"/>
    <n v="126"/>
    <n v="1970"/>
    <s v="13/37 Murray Rd"/>
    <s v="Ormond"/>
    <s v="Glen Eira"/>
    <s v="Southern Metropolitan"/>
    <n v="4"/>
    <n v="2017"/>
  </r>
  <r>
    <d v="2017-04-22T00:00:00"/>
    <n v="1000000"/>
    <x v="2"/>
    <s v="Zimmerman"/>
    <x v="0"/>
    <n v="3162"/>
    <n v="3"/>
    <n v="2"/>
    <n v="2"/>
    <n v="265"/>
    <m/>
    <s v="2/92 Clarence St"/>
    <s v="Caulfield South"/>
    <s v="Glen Eira"/>
    <s v="Southern Metropolitan"/>
    <n v="4"/>
    <n v="2017"/>
  </r>
  <r>
    <d v="2017-04-22T00:00:00"/>
    <n v="2220000"/>
    <x v="0"/>
    <s v="Flanders &amp; Fish"/>
    <x v="1"/>
    <n v="3078"/>
    <n v="4"/>
    <n v="2"/>
    <n v="3"/>
    <n v="580"/>
    <n v="1930"/>
    <s v="5 Ross St"/>
    <s v="Alphington"/>
    <s v="Darebin"/>
    <s v="Northern Metropolitan"/>
    <n v="4"/>
    <n v="2017"/>
  </r>
  <r>
    <d v="2017-04-22T00:00:00"/>
    <n v="550000"/>
    <x v="0"/>
    <s v="Metro Ladder"/>
    <x v="0"/>
    <n v="3038"/>
    <n v="3"/>
    <n v="1"/>
    <n v="4"/>
    <n v="802"/>
    <n v="1978"/>
    <s v="3 Serica Ct"/>
    <s v="Keilor Downs"/>
    <s v="Brimbank"/>
    <s v="Western Metropolitan"/>
    <n v="4"/>
    <n v="2017"/>
  </r>
  <r>
    <d v="2017-04-22T00:00:00"/>
    <n v="651500"/>
    <x v="0"/>
    <s v="Property Barons"/>
    <x v="1"/>
    <n v="3020"/>
    <n v="3"/>
    <n v="1"/>
    <n v="1"/>
    <n v="555"/>
    <m/>
    <s v="10 Dundalk St"/>
    <s v="Sunshine"/>
    <s v="Brimbank"/>
    <s v="Western Metropolitan"/>
    <n v="4"/>
    <n v="2017"/>
  </r>
  <r>
    <d v="2017-04-22T00:00:00"/>
    <n v="710000"/>
    <x v="0"/>
    <s v="Jones and Jones"/>
    <x v="1"/>
    <n v="3020"/>
    <n v="3"/>
    <n v="1"/>
    <n v="0"/>
    <n v="483"/>
    <n v="1950"/>
    <s v="69 Duke St"/>
    <s v="Sunshine"/>
    <s v="Brimbank"/>
    <s v="Western Metropolitan"/>
    <n v="4"/>
    <n v="2017"/>
  </r>
  <r>
    <d v="2017-04-22T00:00:00"/>
    <n v="602000"/>
    <x v="1"/>
    <s v="Property Barons"/>
    <x v="1"/>
    <n v="3103"/>
    <n v="2"/>
    <n v="1"/>
    <n v="1"/>
    <n v="1129"/>
    <n v="1960"/>
    <s v="1/18 Weir St"/>
    <s v="Balwyn"/>
    <s v="Boroondara"/>
    <s v="Southern Metropolitan"/>
    <n v="4"/>
    <n v="2017"/>
  </r>
  <r>
    <d v="2017-04-22T00:00:00"/>
    <n v="2855000"/>
    <x v="0"/>
    <s v="Property Barons"/>
    <x v="0"/>
    <n v="3123"/>
    <n v="5"/>
    <n v="3"/>
    <n v="2"/>
    <n v="572"/>
    <n v="2000"/>
    <s v="11 Condor St"/>
    <s v="Hawthorn East"/>
    <s v="Boroondara"/>
    <s v="Southern Metropolitan"/>
    <n v="4"/>
    <n v="2017"/>
  </r>
  <r>
    <d v="2017-04-22T00:00:00"/>
    <n v="1695000"/>
    <x v="0"/>
    <s v="Maxwells"/>
    <x v="1"/>
    <n v="3188"/>
    <n v="2"/>
    <n v="1"/>
    <n v="2"/>
    <n v="765"/>
    <m/>
    <s v="53 Teddington Rd"/>
    <s v="Hampton"/>
    <s v="Bayside"/>
    <s v="Southern Metropolitan"/>
    <n v="4"/>
    <n v="2017"/>
  </r>
  <r>
    <d v="2017-04-22T00:00:00"/>
    <n v="817000"/>
    <x v="0"/>
    <s v="Cunninghams"/>
    <x v="1"/>
    <n v="3088"/>
    <n v="3"/>
    <n v="2"/>
    <n v="1"/>
    <n v="610"/>
    <n v="1970"/>
    <s v="5 Cam St"/>
    <s v="Greensborough"/>
    <s v="Banyule"/>
    <s v="Northern Metropolitan"/>
    <n v="4"/>
    <n v="2017"/>
  </r>
  <r>
    <d v="2017-04-22T00:00:00"/>
    <n v="1003000"/>
    <x v="0"/>
    <s v="Cunninghams"/>
    <x v="1"/>
    <n v="3084"/>
    <n v="4"/>
    <n v="2"/>
    <n v="2"/>
    <n v="619"/>
    <m/>
    <s v="6 Dawn Ct"/>
    <s v="Viewbank"/>
    <s v="Banyule"/>
    <s v="Eastern Metropolitan"/>
    <n v="4"/>
    <n v="2017"/>
  </r>
  <r>
    <d v="2017-04-23T00:00:00"/>
    <n v="1350000"/>
    <x v="0"/>
    <s v="Cunninghams"/>
    <x v="1"/>
    <n v="3121"/>
    <n v="3"/>
    <n v="1"/>
    <n v="1"/>
    <n v="117"/>
    <n v="1900"/>
    <s v="27 Balmain St"/>
    <s v="Cremorne"/>
    <s v="Yarra"/>
    <s v="Northern Metropolitan"/>
    <n v="4"/>
    <n v="2017"/>
  </r>
  <r>
    <d v="2017-04-23T00:00:00"/>
    <n v="705000"/>
    <x v="0"/>
    <s v="Property Barons"/>
    <x v="1"/>
    <n v="3074"/>
    <n v="3"/>
    <n v="1"/>
    <n v="2"/>
    <n v="545"/>
    <n v="1975"/>
    <s v="20 Caroline St"/>
    <s v="Thomastown"/>
    <s v="Whittlesea"/>
    <s v="Northern Metropolitan"/>
    <n v="4"/>
    <n v="2017"/>
  </r>
  <r>
    <d v="2017-04-23T00:00:00"/>
    <n v="1052000"/>
    <x v="0"/>
    <s v="Jones and Jones"/>
    <x v="1"/>
    <n v="3125"/>
    <n v="3"/>
    <n v="1"/>
    <n v="0"/>
    <n v="801"/>
    <m/>
    <s v="20 Pearce St"/>
    <s v="Burwood"/>
    <s v="Whitehorse"/>
    <s v="Southern Metropolitan"/>
    <n v="4"/>
    <n v="2017"/>
  </r>
  <r>
    <d v="2017-04-23T00:00:00"/>
    <n v="2015000"/>
    <x v="0"/>
    <s v="Cunninghams"/>
    <x v="1"/>
    <n v="3206"/>
    <n v="2"/>
    <n v="1"/>
    <n v="2"/>
    <n v="178"/>
    <m/>
    <s v="28 Moubray St"/>
    <s v="Albert Park"/>
    <s v="Port Phillip"/>
    <s v="Southern Metropolitan"/>
    <n v="4"/>
    <n v="2017"/>
  </r>
  <r>
    <d v="2017-04-23T00:00:00"/>
    <n v="698000"/>
    <x v="0"/>
    <s v="Cunninghams"/>
    <x v="1"/>
    <n v="3060"/>
    <n v="3"/>
    <n v="1"/>
    <n v="1"/>
    <n v="602"/>
    <m/>
    <s v="43 Preston St"/>
    <s v="Fawkner"/>
    <s v="Moreland"/>
    <s v="Northern Metropolitan"/>
    <n v="4"/>
    <n v="2017"/>
  </r>
  <r>
    <d v="2017-04-23T00:00:00"/>
    <n v="870000"/>
    <x v="0"/>
    <s v="Flanders &amp; Fish"/>
    <x v="1"/>
    <n v="3046"/>
    <n v="3"/>
    <n v="1"/>
    <n v="6"/>
    <n v="700"/>
    <m/>
    <s v="1 Mikado St"/>
    <s v="Hadfield"/>
    <s v="Moreland"/>
    <s v="Northern Metropolitan"/>
    <n v="4"/>
    <n v="2017"/>
  </r>
  <r>
    <d v="2017-04-23T00:00:00"/>
    <n v="1075000"/>
    <x v="0"/>
    <s v="Cunninghams"/>
    <x v="1"/>
    <n v="3056"/>
    <n v="3"/>
    <n v="1"/>
    <n v="0"/>
    <n v="222"/>
    <m/>
    <s v="68 Gold St"/>
    <s v="Brunswick"/>
    <s v="Moreland"/>
    <s v="Northern Metropolitan"/>
    <n v="4"/>
    <n v="2017"/>
  </r>
  <r>
    <d v="2017-04-23T00:00:00"/>
    <n v="745000"/>
    <x v="0"/>
    <s v="Property Barons"/>
    <x v="1"/>
    <n v="3040"/>
    <n v="2"/>
    <n v="1"/>
    <n v="1"/>
    <n v="342"/>
    <m/>
    <s v="83A Spencer St"/>
    <s v="Essendon"/>
    <s v="Moonee Valley"/>
    <s v="Western Metropolitan"/>
    <n v="4"/>
    <n v="2017"/>
  </r>
  <r>
    <d v="2017-04-23T00:00:00"/>
    <n v="950000"/>
    <x v="0"/>
    <s v="Sanders"/>
    <x v="0"/>
    <n v="3041"/>
    <n v="3"/>
    <n v="2"/>
    <n v="2"/>
    <n v="216"/>
    <m/>
    <s v="48 Lebanon St"/>
    <s v="Strathmore"/>
    <s v="Moonee Valley"/>
    <s v="Western Metropolitan"/>
    <n v="4"/>
    <n v="2017"/>
  </r>
  <r>
    <d v="2017-04-23T00:00:00"/>
    <n v="1316500"/>
    <x v="0"/>
    <s v="Flanders &amp; Fish"/>
    <x v="1"/>
    <n v="3032"/>
    <n v="4"/>
    <n v="3"/>
    <n v="2"/>
    <n v="230"/>
    <m/>
    <s v="40 Kent St"/>
    <s v="Ascot Vale"/>
    <s v="Moonee Valley"/>
    <s v="Western Metropolitan"/>
    <n v="4"/>
    <n v="2017"/>
  </r>
  <r>
    <d v="2017-04-23T00:00:00"/>
    <n v="1223000"/>
    <x v="0"/>
    <s v="Cunninghams"/>
    <x v="1"/>
    <n v="3150"/>
    <n v="5"/>
    <n v="3"/>
    <n v="2"/>
    <n v="762"/>
    <m/>
    <s v="49 Phoenix Dr"/>
    <s v="Wheelers Hill"/>
    <s v="Monash"/>
    <s v="South-Eastern Metropolitan"/>
    <n v="4"/>
    <n v="2017"/>
  </r>
  <r>
    <d v="2017-04-23T00:00:00"/>
    <n v="1245000"/>
    <x v="0"/>
    <s v="Jones and Jones"/>
    <x v="1"/>
    <n v="3166"/>
    <n v="3"/>
    <n v="1"/>
    <n v="1"/>
    <n v="545"/>
    <m/>
    <s v="31 Westgate St"/>
    <s v="Oakleigh"/>
    <s v="Monash"/>
    <s v="Southern Metropolitan"/>
    <n v="4"/>
    <n v="2017"/>
  </r>
  <r>
    <d v="2017-04-23T00:00:00"/>
    <n v="1410000"/>
    <x v="0"/>
    <s v="Jones and Jones"/>
    <x v="0"/>
    <n v="3166"/>
    <n v="4"/>
    <n v="2"/>
    <n v="2"/>
    <n v="568"/>
    <m/>
    <s v="19 Westgate St"/>
    <s v="Oakleigh"/>
    <s v="Monash"/>
    <s v="Southern Metropolitan"/>
    <n v="4"/>
    <n v="2017"/>
  </r>
  <r>
    <d v="2017-04-23T00:00:00"/>
    <n v="420000"/>
    <x v="0"/>
    <s v="Metro Ladder"/>
    <x v="1"/>
    <n v="3338"/>
    <n v="3"/>
    <n v="2"/>
    <n v="2"/>
    <n v="599"/>
    <m/>
    <s v="51 Andrew St"/>
    <s v="Melton South"/>
    <s v="Melton"/>
    <s v="Western Victoria"/>
    <n v="4"/>
    <n v="2017"/>
  </r>
  <r>
    <d v="2017-04-23T00:00:00"/>
    <n v="885000"/>
    <x v="1"/>
    <s v="Jones and Jones"/>
    <x v="1"/>
    <n v="3002"/>
    <n v="2"/>
    <n v="1"/>
    <n v="1"/>
    <n v="1489"/>
    <m/>
    <s v="24/108 George St"/>
    <s v="East Melbourne"/>
    <s v="Melbourne"/>
    <s v="Northern Metropolitan"/>
    <n v="4"/>
    <n v="2017"/>
  </r>
  <r>
    <d v="2017-04-23T00:00:00"/>
    <n v="725000"/>
    <x v="0"/>
    <s v="Cunninghams"/>
    <x v="1"/>
    <n v="3012"/>
    <n v="3"/>
    <n v="2"/>
    <n v="2"/>
    <n v="260"/>
    <m/>
    <s v="2/56 Mitchell St"/>
    <s v="Maidstone"/>
    <s v="Maribyrnong"/>
    <s v="Western Metropolitan"/>
    <n v="4"/>
    <n v="2017"/>
  </r>
  <r>
    <d v="2017-04-23T00:00:00"/>
    <n v="815000"/>
    <x v="2"/>
    <s v="Best Bricks"/>
    <x v="1"/>
    <n v="3012"/>
    <n v="3"/>
    <n v="1"/>
    <n v="2"/>
    <n v="203"/>
    <m/>
    <s v="17/24 Dongola Rd"/>
    <s v="West Footscray"/>
    <s v="Maribyrnong"/>
    <s v="Western Metropolitan"/>
    <n v="4"/>
    <n v="2017"/>
  </r>
  <r>
    <d v="2017-04-23T00:00:00"/>
    <n v="970000"/>
    <x v="0"/>
    <s v="Sanders"/>
    <x v="1"/>
    <n v="3013"/>
    <n v="3"/>
    <n v="2"/>
    <n v="0"/>
    <n v="354"/>
    <n v="1930"/>
    <s v="183 Stephen St"/>
    <s v="Yarraville"/>
    <s v="Maribyrnong"/>
    <s v="Western Metropolitan"/>
    <n v="4"/>
    <n v="2017"/>
  </r>
  <r>
    <d v="2017-04-23T00:00:00"/>
    <n v="1480000"/>
    <x v="0"/>
    <s v="Maxwells"/>
    <x v="1"/>
    <n v="3108"/>
    <n v="4"/>
    <n v="2"/>
    <n v="2"/>
    <n v="656"/>
    <n v="1965"/>
    <s v="34 Council St"/>
    <s v="Doncaster"/>
    <s v="Manningham"/>
    <s v="Eastern Metropolitan"/>
    <n v="4"/>
    <n v="2017"/>
  </r>
  <r>
    <d v="2017-04-23T00:00:00"/>
    <n v="1616000"/>
    <x v="0"/>
    <s v="Property Barons"/>
    <x v="1"/>
    <n v="3108"/>
    <n v="4"/>
    <n v="2"/>
    <n v="2"/>
    <n v="668"/>
    <m/>
    <s v="41 Bordeaux St"/>
    <s v="Doncaster"/>
    <s v="Manningham"/>
    <s v="Eastern Metropolitan"/>
    <n v="4"/>
    <n v="2017"/>
  </r>
  <r>
    <d v="2017-04-23T00:00:00"/>
    <n v="365000"/>
    <x v="0"/>
    <s v="Metro Ladder"/>
    <x v="1"/>
    <n v="3064"/>
    <n v="3"/>
    <n v="1"/>
    <n v="1"/>
    <n v="320"/>
    <n v="1980"/>
    <s v="82 Bridgewater Rd"/>
    <s v="Craigieburn"/>
    <s v="Hume"/>
    <s v="Northern Metropolitan"/>
    <n v="4"/>
    <n v="2017"/>
  </r>
  <r>
    <d v="2017-04-23T00:00:00"/>
    <n v="1330000"/>
    <x v="0"/>
    <s v="Sanders"/>
    <x v="1"/>
    <n v="3016"/>
    <n v="3"/>
    <n v="2"/>
    <n v="2"/>
    <n v="184"/>
    <m/>
    <s v="240 Coogee La"/>
    <s v="Williamstown"/>
    <s v="Hobsons Bay"/>
    <s v="Western Metropolitan"/>
    <n v="4"/>
    <n v="2017"/>
  </r>
  <r>
    <d v="2017-04-23T00:00:00"/>
    <n v="1266000"/>
    <x v="0"/>
    <s v="Cunninghams"/>
    <x v="1"/>
    <n v="3073"/>
    <n v="5"/>
    <n v="2"/>
    <n v="2"/>
    <n v="601"/>
    <n v="1990"/>
    <s v="5 Edgar St"/>
    <s v="Reservoir"/>
    <s v="Darebin"/>
    <s v="Northern Metropolitan"/>
    <n v="4"/>
    <n v="2017"/>
  </r>
  <r>
    <d v="2017-04-23T00:00:00"/>
    <n v="610000"/>
    <x v="0"/>
    <s v="Maxwells"/>
    <x v="0"/>
    <n v="3021"/>
    <n v="3"/>
    <n v="1"/>
    <n v="1"/>
    <n v="582"/>
    <n v="1960"/>
    <s v="9 Cornhill St"/>
    <s v="St Albans"/>
    <s v="Brimbank"/>
    <s v="Western Metropolitan"/>
    <n v="4"/>
    <n v="2017"/>
  </r>
  <r>
    <d v="2017-04-23T00:00:00"/>
    <n v="990000"/>
    <x v="0"/>
    <s v="Zimmerman"/>
    <x v="1"/>
    <n v="3020"/>
    <n v="4"/>
    <n v="1"/>
    <n v="6"/>
    <n v="654"/>
    <n v="1950"/>
    <s v="2 Colin St"/>
    <s v="Sunshine"/>
    <s v="Brimbank"/>
    <s v="Western Metropolitan"/>
    <n v="4"/>
    <n v="2017"/>
  </r>
  <r>
    <d v="2017-04-23T00:00:00"/>
    <n v="375000"/>
    <x v="1"/>
    <s v="Jones and Jones"/>
    <x v="1"/>
    <n v="3123"/>
    <n v="1"/>
    <n v="1"/>
    <n v="1"/>
    <n v="0"/>
    <n v="1960"/>
    <s v="2/24 Selwood St"/>
    <s v="Hawthorn East"/>
    <s v="Boroondara"/>
    <s v="Southern Metropolitan"/>
    <n v="4"/>
    <n v="2017"/>
  </r>
  <r>
    <d v="2017-04-23T00:00:00"/>
    <n v="2370000"/>
    <x v="0"/>
    <s v="Jones and Jones"/>
    <x v="1"/>
    <n v="3122"/>
    <n v="3"/>
    <n v="2"/>
    <n v="1"/>
    <n v="362"/>
    <n v="1890"/>
    <s v="8 Leslie St"/>
    <s v="Hawthorn"/>
    <s v="Boroondara"/>
    <s v="Southern Metropolitan"/>
    <n v="4"/>
    <n v="2017"/>
  </r>
  <r>
    <d v="2017-04-23T00:00:00"/>
    <n v="1935000"/>
    <x v="0"/>
    <s v="Zimmerman"/>
    <x v="1"/>
    <n v="3186"/>
    <n v="3"/>
    <n v="2"/>
    <n v="1"/>
    <n v="385"/>
    <n v="1940"/>
    <s v="101 Male St"/>
    <s v="Brighton"/>
    <s v="Bayside"/>
    <s v="Southern Metropolitan"/>
    <n v="4"/>
    <n v="2017"/>
  </r>
  <r>
    <d v="2017-04-24T00:00:00"/>
    <n v="465000"/>
    <x v="0"/>
    <s v="Melbourne Homes"/>
    <x v="1"/>
    <n v="3076"/>
    <n v="3"/>
    <n v="2"/>
    <n v="1"/>
    <n v="606"/>
    <n v="2005"/>
    <s v="53 Hayston Bvd"/>
    <s v="Epping"/>
    <s v="Whittlesea"/>
    <s v="Northern Metropolitan"/>
    <n v="4"/>
    <n v="2017"/>
  </r>
  <r>
    <d v="2017-04-24T00:00:00"/>
    <n v="705500"/>
    <x v="0"/>
    <s v="Melbourne Homes"/>
    <x v="1"/>
    <n v="3075"/>
    <n v="3"/>
    <n v="1"/>
    <n v="4"/>
    <n v="670"/>
    <m/>
    <s v="59 David St"/>
    <s v="Lalor"/>
    <s v="Whittlesea"/>
    <s v="Northern Metropolitan"/>
    <n v="4"/>
    <n v="2017"/>
  </r>
  <r>
    <d v="2017-04-24T00:00:00"/>
    <n v="750000"/>
    <x v="1"/>
    <s v="Melbourne Homes"/>
    <x v="0"/>
    <n v="3142"/>
    <n v="2"/>
    <n v="1"/>
    <n v="1"/>
    <n v="0"/>
    <n v="1970"/>
    <s v="6/696 Orrong Rd"/>
    <s v="Toorak"/>
    <s v="Stonnington"/>
    <s v="Southern Metropolitan"/>
    <n v="4"/>
    <n v="2017"/>
  </r>
  <r>
    <d v="2017-04-24T00:00:00"/>
    <n v="2500000"/>
    <x v="0"/>
    <s v="Sanders"/>
    <x v="0"/>
    <n v="3206"/>
    <n v="4"/>
    <n v="3"/>
    <n v="1"/>
    <n v="209"/>
    <m/>
    <s v="78 Erskine St"/>
    <s v="Middle Park"/>
    <s v="Port Phillip"/>
    <s v="Southern Metropolitan"/>
    <n v="4"/>
    <n v="2017"/>
  </r>
  <r>
    <d v="2017-04-24T00:00:00"/>
    <n v="755000"/>
    <x v="2"/>
    <s v="Cunninghams"/>
    <x v="1"/>
    <n v="3044"/>
    <n v="3"/>
    <n v="1"/>
    <n v="2"/>
    <n v="234"/>
    <n v="1993"/>
    <s v="4/21 Main St"/>
    <s v="Pascoe Vale"/>
    <s v="Moreland"/>
    <s v="Northern Metropolitan"/>
    <n v="4"/>
    <n v="2017"/>
  </r>
  <r>
    <d v="2017-04-24T00:00:00"/>
    <n v="1071888"/>
    <x v="0"/>
    <s v="Flanders &amp; Fish"/>
    <x v="0"/>
    <n v="3046"/>
    <n v="4"/>
    <n v="2"/>
    <n v="4"/>
    <n v="553"/>
    <n v="2001"/>
    <s v="79 New Rd"/>
    <s v="Oak Park"/>
    <s v="Moreland"/>
    <s v="Northern Metropolitan"/>
    <n v="4"/>
    <n v="2017"/>
  </r>
  <r>
    <d v="2017-04-24T00:00:00"/>
    <n v="500000"/>
    <x v="1"/>
    <s v="Cunninghams"/>
    <x v="0"/>
    <n v="3042"/>
    <n v="3"/>
    <n v="1"/>
    <n v="1"/>
    <n v="1218"/>
    <n v="2012"/>
    <s v="204/4 Hotham Rd"/>
    <s v="Niddrie"/>
    <s v="Moonee Valley"/>
    <s v="Western Metropolitan"/>
    <n v="4"/>
    <n v="2017"/>
  </r>
  <r>
    <d v="2017-04-24T00:00:00"/>
    <n v="1500000"/>
    <x v="0"/>
    <s v="Cunninghams"/>
    <x v="0"/>
    <n v="3032"/>
    <n v="3"/>
    <n v="3"/>
    <n v="1"/>
    <n v="382"/>
    <n v="2008"/>
    <s v="27 Hurtle St"/>
    <s v="Ascot Vale"/>
    <s v="Moonee Valley"/>
    <s v="Western Metropolitan"/>
    <n v="4"/>
    <n v="2017"/>
  </r>
  <r>
    <d v="2017-04-24T00:00:00"/>
    <n v="1331000"/>
    <x v="0"/>
    <s v="Best Bricks"/>
    <x v="1"/>
    <n v="3150"/>
    <n v="4"/>
    <n v="2"/>
    <n v="2"/>
    <n v="762"/>
    <m/>
    <s v="11 Buller Dr"/>
    <s v="Glen Waverley"/>
    <s v="Monash"/>
    <s v="Eastern Metropolitan"/>
    <n v="4"/>
    <n v="2017"/>
  </r>
  <r>
    <d v="2017-04-24T00:00:00"/>
    <n v="1360000"/>
    <x v="0"/>
    <s v="Property Barons"/>
    <x v="1"/>
    <n v="3149"/>
    <n v="3"/>
    <n v="2"/>
    <n v="2"/>
    <n v="710"/>
    <m/>
    <s v="57 Cratloe Rd"/>
    <s v="Mount Waverley"/>
    <s v="Monash"/>
    <s v="Eastern Metropolitan"/>
    <n v="4"/>
    <n v="2017"/>
  </r>
  <r>
    <d v="2017-04-24T00:00:00"/>
    <n v="1900000"/>
    <x v="0"/>
    <s v="Melbourne Homes"/>
    <x v="0"/>
    <n v="3150"/>
    <n v="3"/>
    <n v="1"/>
    <n v="0"/>
    <n v="738"/>
    <m/>
    <s v="24 Florence St"/>
    <s v="Glen Waverley"/>
    <s v="Monash"/>
    <s v="Eastern Metropolitan"/>
    <n v="4"/>
    <n v="2017"/>
  </r>
  <r>
    <d v="2017-04-24T00:00:00"/>
    <n v="835000"/>
    <x v="1"/>
    <s v="Cunninghams"/>
    <x v="1"/>
    <n v="3052"/>
    <n v="3"/>
    <n v="1"/>
    <n v="1"/>
    <n v="0"/>
    <n v="1978"/>
    <s v="13/54 The Avenue"/>
    <s v="Parkville"/>
    <s v="Melbourne"/>
    <s v="Northern Metropolitan"/>
    <n v="4"/>
    <n v="2017"/>
  </r>
  <r>
    <d v="2017-04-24T00:00:00"/>
    <n v="876000"/>
    <x v="1"/>
    <s v="Flanders &amp; Fish"/>
    <x v="1"/>
    <n v="3031"/>
    <n v="2"/>
    <n v="2"/>
    <n v="2"/>
    <n v="0"/>
    <n v="2015"/>
    <s v="201/102 Rankins Rd"/>
    <s v="Kensington"/>
    <s v="Melbourne"/>
    <s v="Northern Metropolitan"/>
    <n v="4"/>
    <n v="2017"/>
  </r>
  <r>
    <d v="2017-04-24T00:00:00"/>
    <n v="900000"/>
    <x v="1"/>
    <s v="Cunninghams"/>
    <x v="0"/>
    <n v="3052"/>
    <n v="2"/>
    <n v="2"/>
    <n v="1"/>
    <n v="2431"/>
    <m/>
    <s v="603/228 The Avenue"/>
    <s v="Parkville"/>
    <s v="Melbourne"/>
    <s v="Northern Metropolitan"/>
    <n v="4"/>
    <n v="2017"/>
  </r>
  <r>
    <d v="2017-04-24T00:00:00"/>
    <n v="1355000"/>
    <x v="0"/>
    <s v="Property Barons"/>
    <x v="1"/>
    <n v="3108"/>
    <n v="3"/>
    <n v="1"/>
    <n v="1"/>
    <n v="814"/>
    <n v="1965"/>
    <s v="9 Arthur St"/>
    <s v="Doncaster"/>
    <s v="Manningham"/>
    <s v="Eastern Metropolitan"/>
    <n v="4"/>
    <n v="2017"/>
  </r>
  <r>
    <d v="2017-04-24T00:00:00"/>
    <n v="805000"/>
    <x v="0"/>
    <s v="Melbourne Homes"/>
    <x v="1"/>
    <n v="3156"/>
    <n v="3"/>
    <n v="1"/>
    <n v="2"/>
    <n v="1008"/>
    <m/>
    <s v="41 Trafalgar St"/>
    <s v="Ferntree Gully"/>
    <s v="Knox"/>
    <s v="Eastern Metropolitan"/>
    <n v="4"/>
    <n v="2017"/>
  </r>
  <r>
    <d v="2017-04-24T00:00:00"/>
    <n v="1100000"/>
    <x v="0"/>
    <s v="Jones and Jones"/>
    <x v="1"/>
    <n v="3172"/>
    <n v="4"/>
    <n v="2"/>
    <n v="2"/>
    <n v="840"/>
    <n v="1980"/>
    <s v="11 Kimber Ct"/>
    <s v="Dingley Village"/>
    <s v="Kingston"/>
    <s v="South-Eastern Metropolitan"/>
    <n v="4"/>
    <n v="2017"/>
  </r>
  <r>
    <d v="2017-04-24T00:00:00"/>
    <n v="810000"/>
    <x v="0"/>
    <s v="Flanders &amp; Fish"/>
    <x v="0"/>
    <n v="3059"/>
    <n v="4"/>
    <n v="2"/>
    <n v="3"/>
    <n v="990"/>
    <m/>
    <s v="29 Piccadilly Ct"/>
    <s v="Greenvale"/>
    <s v="Hume"/>
    <s v="Northern Metropolitan"/>
    <n v="4"/>
    <n v="2017"/>
  </r>
  <r>
    <d v="2017-04-24T00:00:00"/>
    <n v="1412000"/>
    <x v="0"/>
    <s v="Melbourne Homes"/>
    <x v="0"/>
    <n v="3016"/>
    <n v="4"/>
    <n v="2"/>
    <n v="4"/>
    <n v="551"/>
    <m/>
    <s v="60 Merrett Dr"/>
    <s v="Williamstown"/>
    <s v="Hobsons Bay"/>
    <s v="Western Metropolitan"/>
    <n v="4"/>
    <n v="2017"/>
  </r>
  <r>
    <d v="2017-04-24T00:00:00"/>
    <n v="437500"/>
    <x v="1"/>
    <s v="Jones and Jones"/>
    <x v="1"/>
    <n v="3204"/>
    <n v="2"/>
    <n v="1"/>
    <n v="1"/>
    <n v="0"/>
    <n v="1970"/>
    <s v="6/16 Walsh St"/>
    <s v="Ormond"/>
    <s v="Glen Eira"/>
    <s v="Southern Metropolitan"/>
    <n v="4"/>
    <n v="2017"/>
  </r>
  <r>
    <d v="2017-04-24T00:00:00"/>
    <n v="1425000"/>
    <x v="2"/>
    <s v="Jones and Jones"/>
    <x v="1"/>
    <n v="3204"/>
    <n v="4"/>
    <n v="2"/>
    <n v="2"/>
    <n v="314"/>
    <n v="2000"/>
    <s v="286 Tucker Rd"/>
    <s v="Ormond"/>
    <s v="Glen Eira"/>
    <s v="Southern Metropolitan"/>
    <n v="4"/>
    <n v="2017"/>
  </r>
  <r>
    <d v="2017-04-24T00:00:00"/>
    <n v="865000"/>
    <x v="2"/>
    <s v="Flanders &amp; Fish"/>
    <x v="1"/>
    <n v="3071"/>
    <n v="3"/>
    <n v="2"/>
    <n v="2"/>
    <n v="194"/>
    <n v="2000"/>
    <s v="9 Ethel St"/>
    <s v="Thornbury"/>
    <s v="Darebin"/>
    <s v="Northern Metropolitan"/>
    <n v="4"/>
    <n v="2017"/>
  </r>
  <r>
    <d v="2017-04-24T00:00:00"/>
    <n v="160000"/>
    <x v="1"/>
    <s v="Jones and Jones"/>
    <x v="0"/>
    <n v="3122"/>
    <n v="1"/>
    <n v="1"/>
    <n v="0"/>
    <n v="322"/>
    <n v="2009"/>
    <s v="17/17 Park St"/>
    <s v="Hawthorn"/>
    <s v="Boroondara"/>
    <s v="Southern Metropolitan"/>
    <n v="4"/>
    <n v="2017"/>
  </r>
  <r>
    <d v="2017-04-24T00:00:00"/>
    <n v="1890000"/>
    <x v="0"/>
    <s v="Cunninghams"/>
    <x v="1"/>
    <n v="3123"/>
    <n v="3"/>
    <n v="2"/>
    <n v="2"/>
    <n v="224"/>
    <m/>
    <s v="2 Widford St"/>
    <s v="Hawthorn East"/>
    <s v="Boroondara"/>
    <s v="Southern Metropolitan"/>
    <n v="4"/>
    <n v="2017"/>
  </r>
  <r>
    <d v="2017-04-24T00:00:00"/>
    <n v="2180000"/>
    <x v="0"/>
    <s v="Jones and Jones"/>
    <x v="0"/>
    <n v="3103"/>
    <n v="5"/>
    <n v="3"/>
    <n v="2"/>
    <n v="646"/>
    <m/>
    <s v="3 Narrak Rd"/>
    <s v="Balwyn"/>
    <s v="Boroondara"/>
    <s v="Southern Metropolitan"/>
    <n v="4"/>
    <n v="2017"/>
  </r>
  <r>
    <d v="2017-04-24T00:00:00"/>
    <n v="2200000"/>
    <x v="0"/>
    <s v="Jones and Jones"/>
    <x v="0"/>
    <n v="3123"/>
    <n v="6"/>
    <n v="3"/>
    <n v="3"/>
    <n v="622"/>
    <m/>
    <s v="103 Pleasant Rd"/>
    <s v="Hawthorn East"/>
    <s v="Boroondara"/>
    <s v="Southern Metropolitan"/>
    <n v="4"/>
    <n v="2017"/>
  </r>
  <r>
    <d v="2017-04-24T00:00:00"/>
    <n v="2000000"/>
    <x v="0"/>
    <s v="Maxwells"/>
    <x v="0"/>
    <n v="3187"/>
    <n v="5"/>
    <n v="3"/>
    <n v="2"/>
    <n v="645"/>
    <n v="1990"/>
    <s v="3 Bown Ct"/>
    <s v="Brighton East"/>
    <s v="Bayside"/>
    <s v="Southern Metropolitan"/>
    <n v="4"/>
    <n v="2017"/>
  </r>
  <r>
    <d v="2017-04-24T00:00:00"/>
    <n v="2385000"/>
    <x v="0"/>
    <s v="Jones and Jones"/>
    <x v="0"/>
    <n v="3186"/>
    <n v="4"/>
    <n v="3"/>
    <n v="2"/>
    <n v="373"/>
    <m/>
    <s v="10 Whyte St"/>
    <s v="Brighton"/>
    <s v="Bayside"/>
    <s v="Southern Metropolitan"/>
    <n v="4"/>
    <n v="2017"/>
  </r>
  <r>
    <d v="2017-04-24T00:00:00"/>
    <n v="3025000"/>
    <x v="0"/>
    <s v="Cunninghams"/>
    <x v="0"/>
    <n v="3186"/>
    <n v="3"/>
    <n v="2"/>
    <n v="4"/>
    <n v="649"/>
    <n v="1967"/>
    <s v="5 Blairgowrie Ct"/>
    <s v="Brighton"/>
    <s v="Bayside"/>
    <s v="Southern Metropolitan"/>
    <n v="4"/>
    <n v="2017"/>
  </r>
  <r>
    <d v="2017-04-24T00:00:00"/>
    <n v="630000"/>
    <x v="1"/>
    <s v="Property Barons"/>
    <x v="0"/>
    <n v="3081"/>
    <n v="3"/>
    <n v="2"/>
    <n v="1"/>
    <n v="0"/>
    <n v="2015"/>
    <s v="2/388 Waterdale Rd"/>
    <s v="Heidelberg Heights"/>
    <s v="Banyule"/>
    <s v="Eastern Metropolitan"/>
    <n v="4"/>
    <n v="2017"/>
  </r>
  <r>
    <d v="2017-04-25T00:00:00"/>
    <n v="911982"/>
    <x v="0"/>
    <s v="Jones and Jones"/>
    <x v="0"/>
    <n v="3116"/>
    <n v="4"/>
    <n v="2"/>
    <n v="3"/>
    <n v="734"/>
    <n v="1996"/>
    <s v="2 Greenridge Ct"/>
    <s v="Chirnside Park"/>
    <s v="Yarra Ranges"/>
    <s v="Eastern Victoria"/>
    <n v="4"/>
    <n v="2017"/>
  </r>
  <r>
    <d v="2017-04-25T00:00:00"/>
    <n v="1000000"/>
    <x v="0"/>
    <s v="Cunninghams"/>
    <x v="1"/>
    <n v="3068"/>
    <n v="2"/>
    <n v="1"/>
    <n v="0"/>
    <n v="193"/>
    <m/>
    <s v="137 Gold St"/>
    <s v="Clifton Hill"/>
    <s v="Yarra"/>
    <s v="Northern Metropolitan"/>
    <n v="4"/>
    <n v="2017"/>
  </r>
  <r>
    <d v="2017-04-25T00:00:00"/>
    <n v="487000"/>
    <x v="0"/>
    <s v="Cunninghams"/>
    <x v="1"/>
    <n v="3075"/>
    <n v="3"/>
    <n v="1"/>
    <n v="1"/>
    <n v="533"/>
    <n v="1970"/>
    <s v="61 McKimmies Rd"/>
    <s v="Lalor"/>
    <s v="Whittlesea"/>
    <s v="Northern Metropolitan"/>
    <n v="4"/>
    <n v="2017"/>
  </r>
  <r>
    <d v="2017-04-25T00:00:00"/>
    <n v="550000"/>
    <x v="0"/>
    <s v="Flanders &amp; Fish"/>
    <x v="1"/>
    <n v="3074"/>
    <n v="3"/>
    <n v="1"/>
    <n v="2"/>
    <n v="551"/>
    <m/>
    <s v="160 Dalton Rd"/>
    <s v="Thomastown"/>
    <s v="Whittlesea"/>
    <s v="Northern Metropolitan"/>
    <n v="4"/>
    <n v="2017"/>
  </r>
  <r>
    <d v="2017-04-25T00:00:00"/>
    <n v="780000"/>
    <x v="2"/>
    <s v="Cunninghams"/>
    <x v="0"/>
    <n v="3151"/>
    <n v="3"/>
    <n v="2"/>
    <n v="2"/>
    <n v="306"/>
    <n v="1999"/>
    <s v="2C Ray Rd"/>
    <s v="Burwood East"/>
    <s v="Whitehorse"/>
    <s v="Eastern Metropolitan"/>
    <n v="4"/>
    <n v="2017"/>
  </r>
  <r>
    <d v="2017-04-25T00:00:00"/>
    <n v="1550000"/>
    <x v="0"/>
    <s v="Jones and Jones"/>
    <x v="1"/>
    <n v="3143"/>
    <n v="2"/>
    <n v="1"/>
    <n v="0"/>
    <n v="212"/>
    <m/>
    <s v="15 Rose St"/>
    <s v="Armadale"/>
    <s v="Stonnington"/>
    <s v="Southern Metropolitan"/>
    <n v="4"/>
    <n v="2017"/>
  </r>
  <r>
    <d v="2017-04-25T00:00:00"/>
    <n v="690000"/>
    <x v="2"/>
    <s v="Cunninghams"/>
    <x v="0"/>
    <n v="3058"/>
    <n v="3"/>
    <n v="1"/>
    <n v="1"/>
    <n v="64"/>
    <n v="2011"/>
    <s v="1/185 Moreland Rd"/>
    <s v="Coburg"/>
    <s v="Moreland"/>
    <s v="Northern Metropolitan"/>
    <n v="4"/>
    <n v="2017"/>
  </r>
  <r>
    <d v="2017-04-25T00:00:00"/>
    <n v="730000"/>
    <x v="0"/>
    <s v="Flanders &amp; Fish"/>
    <x v="1"/>
    <n v="3046"/>
    <n v="3"/>
    <n v="2"/>
    <n v="4"/>
    <n v="563"/>
    <n v="1950"/>
    <s v="14 Hartington St"/>
    <s v="Glenroy"/>
    <s v="Moreland"/>
    <s v="Northern Metropolitan"/>
    <n v="4"/>
    <n v="2017"/>
  </r>
  <r>
    <d v="2017-04-25T00:00:00"/>
    <n v="730000"/>
    <x v="0"/>
    <s v="Cunninghams"/>
    <x v="1"/>
    <n v="3056"/>
    <n v="2"/>
    <n v="1"/>
    <n v="1"/>
    <n v="134"/>
    <n v="1970"/>
    <s v="7/37 Blyth St"/>
    <s v="Brunswick"/>
    <s v="Moreland"/>
    <s v="Northern Metropolitan"/>
    <n v="4"/>
    <n v="2017"/>
  </r>
  <r>
    <d v="2017-04-25T00:00:00"/>
    <n v="970000"/>
    <x v="0"/>
    <s v="Cunninghams"/>
    <x v="1"/>
    <n v="3043"/>
    <n v="4"/>
    <n v="2"/>
    <n v="3"/>
    <n v="737"/>
    <n v="2010"/>
    <s v="13 Gowanbrae Dr"/>
    <s v="Gowanbrae"/>
    <s v="Moreland"/>
    <s v="Western Metropolitan"/>
    <n v="4"/>
    <n v="2017"/>
  </r>
  <r>
    <d v="2017-04-25T00:00:00"/>
    <n v="1015000"/>
    <x v="0"/>
    <s v="Cunninghams"/>
    <x v="1"/>
    <n v="3057"/>
    <n v="2"/>
    <n v="1"/>
    <n v="0"/>
    <n v="137"/>
    <n v="1890"/>
    <s v="5 Linden St"/>
    <s v="Brunswick East"/>
    <s v="Moreland"/>
    <s v="Northern Metropolitan"/>
    <n v="4"/>
    <n v="2017"/>
  </r>
  <r>
    <d v="2017-04-25T00:00:00"/>
    <n v="1405000"/>
    <x v="0"/>
    <s v="Cunninghams"/>
    <x v="0"/>
    <n v="3056"/>
    <n v="3"/>
    <n v="2"/>
    <n v="2"/>
    <n v="401"/>
    <n v="1920"/>
    <s v="32 Holloway Rd"/>
    <s v="Brunswick"/>
    <s v="Moreland"/>
    <s v="Northern Metropolitan"/>
    <n v="4"/>
    <n v="2017"/>
  </r>
  <r>
    <d v="2017-04-25T00:00:00"/>
    <n v="1525000"/>
    <x v="0"/>
    <s v="Metro Ladder"/>
    <x v="1"/>
    <n v="3058"/>
    <n v="4"/>
    <n v="2"/>
    <n v="2"/>
    <n v="604"/>
    <m/>
    <s v="17 Lobb St"/>
    <s v="Coburg"/>
    <s v="Moreland"/>
    <s v="Northern Metropolitan"/>
    <n v="4"/>
    <n v="2017"/>
  </r>
  <r>
    <d v="2017-04-25T00:00:00"/>
    <n v="800000"/>
    <x v="2"/>
    <s v="Cunninghams"/>
    <x v="0"/>
    <n v="3041"/>
    <n v="3"/>
    <n v="2"/>
    <n v="1"/>
    <n v="161"/>
    <n v="2012"/>
    <s v="2/9 Grace St"/>
    <s v="Essendon North"/>
    <s v="Moonee Valley"/>
    <s v="Western Metropolitan"/>
    <n v="4"/>
    <n v="2017"/>
  </r>
  <r>
    <d v="2017-04-25T00:00:00"/>
    <n v="990000"/>
    <x v="0"/>
    <s v="Metro Ladder"/>
    <x v="1"/>
    <n v="3032"/>
    <n v="3"/>
    <n v="1"/>
    <n v="0"/>
    <n v="196"/>
    <n v="1900"/>
    <s v="18 McCully St"/>
    <s v="Ascot Vale"/>
    <s v="Moonee Valley"/>
    <s v="Western Metropolitan"/>
    <n v="4"/>
    <n v="2017"/>
  </r>
  <r>
    <d v="2017-04-25T00:00:00"/>
    <n v="505000"/>
    <x v="1"/>
    <s v="Maxwells"/>
    <x v="1"/>
    <n v="3006"/>
    <n v="2"/>
    <n v="1"/>
    <n v="1"/>
    <n v="0"/>
    <m/>
    <s v="2402/163 City Rd"/>
    <s v="Southbank"/>
    <s v="Melbourne"/>
    <s v="Southern Metropolitan"/>
    <n v="4"/>
    <n v="2017"/>
  </r>
  <r>
    <d v="2017-04-25T00:00:00"/>
    <n v="640000"/>
    <x v="0"/>
    <s v="Metro Ladder"/>
    <x v="0"/>
    <n v="3012"/>
    <n v="2"/>
    <n v="1"/>
    <n v="2"/>
    <n v="206"/>
    <m/>
    <s v="5 Ballarat Rd"/>
    <s v="Maidstone"/>
    <s v="Maribyrnong"/>
    <s v="Western Metropolitan"/>
    <n v="4"/>
    <n v="2017"/>
  </r>
  <r>
    <d v="2017-04-25T00:00:00"/>
    <n v="1085000"/>
    <x v="0"/>
    <s v="Cunninghams"/>
    <x v="0"/>
    <n v="3032"/>
    <n v="4"/>
    <n v="2"/>
    <n v="2"/>
    <n v="238"/>
    <n v="2007"/>
    <s v="11 Maireana St"/>
    <s v="Maribyrnong"/>
    <s v="Maribyrnong"/>
    <s v="Western Metropolitan"/>
    <n v="4"/>
    <n v="2017"/>
  </r>
  <r>
    <d v="2017-04-25T00:00:00"/>
    <n v="1300000"/>
    <x v="0"/>
    <s v="Cunninghams"/>
    <x v="0"/>
    <n v="3108"/>
    <n v="4"/>
    <n v="2"/>
    <n v="2"/>
    <n v="872"/>
    <n v="1970"/>
    <s v="4 Ella Ct"/>
    <s v="Doncaster"/>
    <s v="Manningham"/>
    <s v="Eastern Metropolitan"/>
    <n v="4"/>
    <n v="2017"/>
  </r>
  <r>
    <d v="2017-04-25T00:00:00"/>
    <n v="1369000"/>
    <x v="0"/>
    <s v="Maxwells"/>
    <x v="1"/>
    <n v="3109"/>
    <n v="3"/>
    <n v="1"/>
    <n v="2"/>
    <n v="696"/>
    <m/>
    <s v="7 Octantis St"/>
    <s v="Doncaster East"/>
    <s v="Manningham"/>
    <s v="Eastern Metropolitan"/>
    <n v="4"/>
    <n v="2017"/>
  </r>
  <r>
    <d v="2017-04-25T00:00:00"/>
    <n v="1381000"/>
    <x v="0"/>
    <s v="Property Barons"/>
    <x v="1"/>
    <n v="3107"/>
    <n v="5"/>
    <n v="2"/>
    <n v="2"/>
    <n v="733"/>
    <m/>
    <s v="91 MacEdon Rd"/>
    <s v="Templestowe Lower"/>
    <s v="Manningham"/>
    <s v="Eastern Metropolitan"/>
    <n v="4"/>
    <n v="2017"/>
  </r>
  <r>
    <d v="2017-04-25T00:00:00"/>
    <n v="1545000"/>
    <x v="0"/>
    <s v="Cunninghams"/>
    <x v="1"/>
    <n v="3108"/>
    <n v="4"/>
    <n v="3"/>
    <n v="2"/>
    <n v="647"/>
    <m/>
    <s v="45 Bordeaux St"/>
    <s v="Doncaster"/>
    <s v="Manningham"/>
    <s v="Eastern Metropolitan"/>
    <n v="4"/>
    <n v="2017"/>
  </r>
  <r>
    <d v="2017-04-25T00:00:00"/>
    <n v="535000"/>
    <x v="1"/>
    <s v="Melbourne Homes"/>
    <x v="1"/>
    <n v="3192"/>
    <n v="2"/>
    <n v="1"/>
    <n v="2"/>
    <n v="215"/>
    <n v="1980"/>
    <s v="20/310 Warrigal Rd"/>
    <s v="Cheltenham"/>
    <s v="Kingston"/>
    <s v="Southern Metropolitan"/>
    <n v="4"/>
    <n v="2017"/>
  </r>
  <r>
    <d v="2017-04-25T00:00:00"/>
    <n v="1070000"/>
    <x v="0"/>
    <s v="Melbourne Homes"/>
    <x v="0"/>
    <n v="3016"/>
    <n v="3"/>
    <n v="2"/>
    <n v="5"/>
    <n v="442"/>
    <n v="2003"/>
    <s v="5 Nicosia Ct"/>
    <s v="Williamstown North"/>
    <s v="Hobsons Bay"/>
    <s v="Western Metropolitan"/>
    <n v="4"/>
    <n v="2017"/>
  </r>
  <r>
    <d v="2017-04-25T00:00:00"/>
    <n v="500000"/>
    <x v="0"/>
    <s v="Cunninghams"/>
    <x v="1"/>
    <n v="3201"/>
    <n v="3"/>
    <n v="2"/>
    <n v="2"/>
    <n v="509"/>
    <n v="1993"/>
    <s v="5 Atkins Ct"/>
    <s v="Carrum Downs"/>
    <s v="Frankston"/>
    <s v="South-Eastern Metropolitan"/>
    <n v="4"/>
    <n v="2017"/>
  </r>
  <r>
    <d v="2017-04-25T00:00:00"/>
    <n v="800000"/>
    <x v="0"/>
    <s v="Maxwells"/>
    <x v="0"/>
    <n v="3073"/>
    <n v="4"/>
    <n v="1"/>
    <n v="4"/>
    <n v="605"/>
    <m/>
    <s v="32 Ayr St"/>
    <s v="Reservoir"/>
    <s v="Darebin"/>
    <s v="Northern Metropolitan"/>
    <n v="4"/>
    <n v="2017"/>
  </r>
  <r>
    <d v="2017-04-25T00:00:00"/>
    <n v="2220000"/>
    <x v="0"/>
    <s v="Cunninghams"/>
    <x v="1"/>
    <n v="3147"/>
    <n v="4"/>
    <n v="3"/>
    <n v="2"/>
    <n v="480"/>
    <n v="2016"/>
    <s v="23 Solway St"/>
    <s v="Ashburton"/>
    <s v="Boroondara"/>
    <s v="Southern Metropolitan"/>
    <n v="4"/>
    <n v="2017"/>
  </r>
  <r>
    <d v="2017-04-25T00:00:00"/>
    <n v="1560000"/>
    <x v="0"/>
    <s v="Metro Ladder"/>
    <x v="1"/>
    <n v="3188"/>
    <n v="3"/>
    <n v="1"/>
    <n v="1"/>
    <n v="611"/>
    <m/>
    <s v="10 Valerian St"/>
    <s v="Hampton"/>
    <s v="Bayside"/>
    <s v="Southern Metropolitan"/>
    <n v="4"/>
    <n v="2017"/>
  </r>
  <r>
    <d v="2017-04-25T00:00:00"/>
    <n v="613000"/>
    <x v="0"/>
    <s v="Property Barons"/>
    <x v="1"/>
    <n v="3081"/>
    <n v="2"/>
    <n v="1"/>
    <n v="0"/>
    <n v="391"/>
    <n v="1960"/>
    <s v="6 Normanby Ct"/>
    <s v="Heidelberg West"/>
    <s v="Banyule"/>
    <s v="Eastern Metropolitan"/>
    <n v="4"/>
    <n v="2017"/>
  </r>
  <r>
    <d v="2017-04-25T00:00:00"/>
    <n v="706000"/>
    <x v="0"/>
    <s v="Cunninghams"/>
    <x v="0"/>
    <n v="3081"/>
    <n v="4"/>
    <n v="1"/>
    <n v="2"/>
    <n v="374"/>
    <n v="1940"/>
    <s v="1 Shelley St"/>
    <s v="Heidelberg Heights"/>
    <s v="Banyule"/>
    <s v="Eastern Metropolitan"/>
    <n v="4"/>
    <n v="2017"/>
  </r>
  <r>
    <d v="2017-04-25T00:00:00"/>
    <n v="990000"/>
    <x v="0"/>
    <s v="Cunninghams"/>
    <x v="1"/>
    <n v="3079"/>
    <n v="3"/>
    <n v="2"/>
    <n v="2"/>
    <n v="377"/>
    <n v="1940"/>
    <s v="4 Edwin St"/>
    <s v="Ivanhoe"/>
    <s v="Banyule"/>
    <s v="Eastern Metropolitan"/>
    <n v="4"/>
    <n v="2017"/>
  </r>
  <r>
    <d v="2017-04-26T00:00:00"/>
    <n v="1308000"/>
    <x v="2"/>
    <s v="Jones and Jones"/>
    <x v="1"/>
    <n v="3066"/>
    <n v="3"/>
    <n v="1"/>
    <n v="2"/>
    <n v="125"/>
    <n v="1990"/>
    <s v="3A Blanche St"/>
    <s v="Collingwood"/>
    <s v="Yarra"/>
    <s v="Northern Metropolitan"/>
    <n v="4"/>
    <n v="2017"/>
  </r>
  <r>
    <d v="2017-04-26T00:00:00"/>
    <n v="573000"/>
    <x v="0"/>
    <s v="Cunninghams"/>
    <x v="1"/>
    <n v="3076"/>
    <n v="3"/>
    <n v="2"/>
    <n v="2"/>
    <n v="637"/>
    <n v="1990"/>
    <s v="7 Cavalier Ct"/>
    <s v="Epping"/>
    <s v="Whittlesea"/>
    <s v="Northern Metropolitan"/>
    <n v="4"/>
    <n v="2017"/>
  </r>
  <r>
    <d v="2017-04-26T00:00:00"/>
    <n v="2365000"/>
    <x v="0"/>
    <s v="Cunninghams"/>
    <x v="1"/>
    <n v="3127"/>
    <n v="4"/>
    <n v="2"/>
    <n v="2"/>
    <n v="636"/>
    <n v="1920"/>
    <s v="7 Grace St"/>
    <s v="Mont Albert"/>
    <s v="Whitehorse"/>
    <s v="Eastern Metropolitan"/>
    <n v="4"/>
    <n v="2017"/>
  </r>
  <r>
    <d v="2017-04-26T00:00:00"/>
    <n v="922500"/>
    <x v="1"/>
    <s v="Cunninghams"/>
    <x v="1"/>
    <n v="3142"/>
    <n v="3"/>
    <n v="1"/>
    <n v="2"/>
    <n v="4657"/>
    <n v="1980"/>
    <s v="4/5 Selwyn Ct"/>
    <s v="Toorak"/>
    <s v="Stonnington"/>
    <s v="Southern Metropolitan"/>
    <n v="4"/>
    <n v="2017"/>
  </r>
  <r>
    <d v="2017-04-26T00:00:00"/>
    <n v="2400000"/>
    <x v="0"/>
    <s v="Cunninghams"/>
    <x v="0"/>
    <n v="3142"/>
    <n v="3"/>
    <n v="2"/>
    <n v="1"/>
    <n v="224"/>
    <n v="1950"/>
    <s v="4 Leighton Ct"/>
    <s v="Toorak"/>
    <s v="Stonnington"/>
    <s v="Southern Metropolitan"/>
    <n v="4"/>
    <n v="2017"/>
  </r>
  <r>
    <d v="2017-04-26T00:00:00"/>
    <n v="736000"/>
    <x v="1"/>
    <s v="Cunninghams"/>
    <x v="1"/>
    <n v="3044"/>
    <n v="3"/>
    <n v="1"/>
    <n v="0"/>
    <n v="278"/>
    <n v="1950"/>
    <s v="1/22 Joffre Rd"/>
    <s v="Pascoe Vale"/>
    <s v="Moreland"/>
    <s v="Northern Metropolitan"/>
    <n v="4"/>
    <n v="2017"/>
  </r>
  <r>
    <d v="2017-04-26T00:00:00"/>
    <n v="949500"/>
    <x v="0"/>
    <s v="Metro Ladder"/>
    <x v="1"/>
    <n v="3060"/>
    <n v="2"/>
    <n v="1"/>
    <n v="1"/>
    <n v="689"/>
    <m/>
    <s v="32 Murray St"/>
    <s v="Fawkner"/>
    <s v="Moreland"/>
    <s v="Northern Metropolitan"/>
    <n v="4"/>
    <n v="2017"/>
  </r>
  <r>
    <d v="2017-04-26T00:00:00"/>
    <n v="1652000"/>
    <x v="0"/>
    <s v="Metro Ladder"/>
    <x v="1"/>
    <n v="3040"/>
    <n v="5"/>
    <n v="2"/>
    <n v="1"/>
    <n v="697"/>
    <n v="1920"/>
    <s v="3 Crisp St"/>
    <s v="Essendon"/>
    <s v="Moonee Valley"/>
    <s v="Western Metropolitan"/>
    <n v="4"/>
    <n v="2017"/>
  </r>
  <r>
    <d v="2017-04-26T00:00:00"/>
    <n v="1218000"/>
    <x v="0"/>
    <s v="Cunninghams"/>
    <x v="1"/>
    <n v="3180"/>
    <n v="4"/>
    <n v="2"/>
    <n v="2"/>
    <n v="900"/>
    <n v="1994"/>
    <s v="8 Markhill Pl"/>
    <s v="Knoxfield"/>
    <s v="Knox"/>
    <s v="Eastern Metropolitan"/>
    <n v="4"/>
    <n v="2017"/>
  </r>
  <r>
    <d v="2017-04-26T00:00:00"/>
    <n v="801000"/>
    <x v="0"/>
    <s v="Cunninghams"/>
    <x v="0"/>
    <n v="3172"/>
    <n v="3"/>
    <n v="2"/>
    <n v="1"/>
    <n v="526"/>
    <n v="1980"/>
    <s v="13 Dorrington Ct"/>
    <s v="Dingley Village"/>
    <s v="Kingston"/>
    <s v="South-Eastern Metropolitan"/>
    <n v="4"/>
    <n v="2017"/>
  </r>
  <r>
    <d v="2017-04-26T00:00:00"/>
    <n v="595000"/>
    <x v="0"/>
    <s v="Jones and Jones"/>
    <x v="1"/>
    <n v="3175"/>
    <n v="3"/>
    <n v="1"/>
    <n v="1"/>
    <n v="530"/>
    <n v="1970"/>
    <s v="7 Fletcher Rd"/>
    <s v="Dandenong North"/>
    <s v="Greater Dandenong"/>
    <s v="South-Eastern Metropolitan"/>
    <n v="4"/>
    <n v="2017"/>
  </r>
  <r>
    <d v="2017-04-26T00:00:00"/>
    <n v="535000"/>
    <x v="1"/>
    <s v="Cunninghams"/>
    <x v="1"/>
    <n v="3162"/>
    <n v="2"/>
    <n v="1"/>
    <n v="1"/>
    <n v="0"/>
    <m/>
    <s v="3/1015 Glen Huntly Rd"/>
    <s v="Caulfield"/>
    <s v="Glen Eira"/>
    <s v="Southern Metropolitan"/>
    <n v="4"/>
    <n v="2017"/>
  </r>
  <r>
    <d v="2017-04-26T00:00:00"/>
    <n v="1045000"/>
    <x v="0"/>
    <s v="Cunninghams"/>
    <x v="1"/>
    <n v="3072"/>
    <n v="3"/>
    <n v="1"/>
    <n v="2"/>
    <n v="513"/>
    <m/>
    <s v="4 Devon St"/>
    <s v="Preston"/>
    <s v="Darebin"/>
    <s v="Northern Metropolitan"/>
    <n v="4"/>
    <n v="2017"/>
  </r>
  <r>
    <d v="2017-04-26T00:00:00"/>
    <n v="440000"/>
    <x v="1"/>
    <s v="Jones and Jones"/>
    <x v="1"/>
    <n v="3122"/>
    <n v="1"/>
    <n v="1"/>
    <n v="1"/>
    <n v="0"/>
    <n v="1960"/>
    <s v="1/54 Liddiard St"/>
    <s v="Hawthorn"/>
    <s v="Boroondara"/>
    <s v="Southern Metropolitan"/>
    <n v="4"/>
    <n v="2017"/>
  </r>
  <r>
    <d v="2017-04-26T00:00:00"/>
    <n v="1680000"/>
    <x v="2"/>
    <s v="Flanders &amp; Fish"/>
    <x v="1"/>
    <n v="3103"/>
    <n v="3"/>
    <n v="3"/>
    <n v="1"/>
    <n v="329"/>
    <n v="2005"/>
    <s v="27A Yerrin St"/>
    <s v="Balwyn"/>
    <s v="Boroondara"/>
    <s v="Southern Metropolitan"/>
    <n v="4"/>
    <n v="2017"/>
  </r>
  <r>
    <d v="2017-04-26T00:00:00"/>
    <n v="2505000"/>
    <x v="0"/>
    <s v="Jones and Jones"/>
    <x v="1"/>
    <n v="3127"/>
    <n v="5"/>
    <n v="2"/>
    <n v="0"/>
    <n v="739"/>
    <n v="1927"/>
    <s v="25 James St"/>
    <s v="Surrey Hills"/>
    <s v="Boroondara"/>
    <s v="Southern Metropolitan"/>
    <n v="4"/>
    <n v="2017"/>
  </r>
  <r>
    <d v="2017-04-26T00:00:00"/>
    <n v="4750000"/>
    <x v="0"/>
    <s v="Flanders &amp; Fish"/>
    <x v="1"/>
    <n v="3126"/>
    <n v="4"/>
    <n v="3"/>
    <n v="2"/>
    <n v="967"/>
    <n v="1996"/>
    <s v="42 Parlington St"/>
    <s v="Canterbury"/>
    <s v="Boroondara"/>
    <s v="Southern Metropolitan"/>
    <n v="4"/>
    <n v="2017"/>
  </r>
  <r>
    <d v="2017-04-26T00:00:00"/>
    <n v="665000"/>
    <x v="1"/>
    <s v="Maxwells"/>
    <x v="1"/>
    <n v="3188"/>
    <n v="2"/>
    <n v="1"/>
    <n v="1"/>
    <n v="136"/>
    <n v="1970"/>
    <s v="2/34 Linacre Rd"/>
    <s v="Hampton"/>
    <s v="Bayside"/>
    <s v="Southern Metropolitan"/>
    <n v="4"/>
    <n v="2017"/>
  </r>
  <r>
    <d v="2017-04-26T00:00:00"/>
    <n v="1475000"/>
    <x v="0"/>
    <s v="Metro Ladder"/>
    <x v="0"/>
    <n v="3188"/>
    <n v="3"/>
    <n v="1"/>
    <n v="2"/>
    <n v="251"/>
    <m/>
    <s v="6 Orlando St"/>
    <s v="Hampton"/>
    <s v="Bayside"/>
    <s v="Southern Metropolitan"/>
    <n v="4"/>
    <n v="2017"/>
  </r>
  <r>
    <d v="2017-04-26T00:00:00"/>
    <n v="4225000"/>
    <x v="0"/>
    <s v="Cunninghams"/>
    <x v="1"/>
    <n v="3186"/>
    <n v="4"/>
    <n v="2"/>
    <n v="2"/>
    <n v="920"/>
    <n v="1990"/>
    <s v="24 North Rd"/>
    <s v="Brighton"/>
    <s v="Bayside"/>
    <s v="Southern Metropolitan"/>
    <n v="4"/>
    <n v="2017"/>
  </r>
  <r>
    <d v="2017-04-27T00:00:00"/>
    <n v="1165000"/>
    <x v="0"/>
    <s v="Jones and Jones"/>
    <x v="1"/>
    <n v="3067"/>
    <n v="3"/>
    <n v="2"/>
    <n v="0"/>
    <n v="92"/>
    <n v="1888"/>
    <s v="22 Lulie St"/>
    <s v="Abbotsford"/>
    <s v="Yarra"/>
    <s v="Northern Metropolitan"/>
    <n v="4"/>
    <n v="2017"/>
  </r>
  <r>
    <d v="2017-04-27T00:00:00"/>
    <n v="1660000"/>
    <x v="0"/>
    <s v="Melbourne Homes"/>
    <x v="1"/>
    <n v="3068"/>
    <n v="3"/>
    <n v="1"/>
    <n v="2"/>
    <n v="290"/>
    <m/>
    <s v="72 Ramsden St"/>
    <s v="Clifton Hill"/>
    <s v="Yarra"/>
    <s v="Northern Metropolitan"/>
    <n v="4"/>
    <n v="2017"/>
  </r>
  <r>
    <d v="2017-04-27T00:00:00"/>
    <n v="655000"/>
    <x v="0"/>
    <s v="Property Barons"/>
    <x v="1"/>
    <n v="3132"/>
    <n v="2"/>
    <n v="1"/>
    <n v="4"/>
    <n v="446"/>
    <n v="1975"/>
    <s v="27 Forster St"/>
    <s v="Mitcham"/>
    <s v="Whitehorse"/>
    <s v="Eastern Metropolitan"/>
    <n v="4"/>
    <n v="2017"/>
  </r>
  <r>
    <d v="2017-04-27T00:00:00"/>
    <n v="1425000"/>
    <x v="0"/>
    <s v="Best Bricks"/>
    <x v="0"/>
    <n v="3133"/>
    <n v="5"/>
    <n v="3"/>
    <n v="3"/>
    <n v="842"/>
    <m/>
    <s v="14 Hartland Rd"/>
    <s v="Vermont South"/>
    <s v="Whitehorse"/>
    <s v="Eastern Metropolitan"/>
    <n v="4"/>
    <n v="2017"/>
  </r>
  <r>
    <d v="2017-04-27T00:00:00"/>
    <n v="400000"/>
    <x v="1"/>
    <s v="Jones and Jones"/>
    <x v="0"/>
    <n v="3141"/>
    <n v="1"/>
    <n v="1"/>
    <n v="1"/>
    <n v="0"/>
    <n v="1950"/>
    <s v="17/43 Kensington Rd"/>
    <s v="South Yarra"/>
    <s v="Stonnington"/>
    <s v="Southern Metropolitan"/>
    <n v="4"/>
    <n v="2017"/>
  </r>
  <r>
    <d v="2017-04-27T00:00:00"/>
    <n v="1290000"/>
    <x v="0"/>
    <s v="Jones and Jones"/>
    <x v="1"/>
    <n v="3145"/>
    <n v="4"/>
    <n v="2"/>
    <n v="2"/>
    <n v="395"/>
    <m/>
    <s v="1411 Dandenong Rd"/>
    <s v="Malvern East"/>
    <s v="Stonnington"/>
    <s v="Southern Metropolitan"/>
    <n v="4"/>
    <n v="2017"/>
  </r>
  <r>
    <d v="2017-04-27T00:00:00"/>
    <n v="1510000"/>
    <x v="2"/>
    <s v="Jones and Jones"/>
    <x v="1"/>
    <n v="3145"/>
    <n v="4"/>
    <n v="3"/>
    <n v="2"/>
    <n v="274"/>
    <m/>
    <s v="15 Winton Rd"/>
    <s v="Malvern East"/>
    <s v="Stonnington"/>
    <s v="Southern Metropolitan"/>
    <n v="4"/>
    <n v="2017"/>
  </r>
  <r>
    <d v="2017-04-27T00:00:00"/>
    <n v="680000"/>
    <x v="1"/>
    <s v="Sanders"/>
    <x v="0"/>
    <n v="3205"/>
    <n v="3"/>
    <n v="2"/>
    <n v="2"/>
    <n v="0"/>
    <n v="2003"/>
    <s v="53/39 Dorcas St"/>
    <s v="South Melbourne"/>
    <s v="Port Phillip"/>
    <s v="Southern Metropolitan"/>
    <n v="4"/>
    <n v="2017"/>
  </r>
  <r>
    <d v="2017-04-27T00:00:00"/>
    <n v="950000"/>
    <x v="1"/>
    <s v="Cunninghams"/>
    <x v="1"/>
    <n v="3184"/>
    <n v="3"/>
    <n v="1"/>
    <n v="1"/>
    <n v="0"/>
    <m/>
    <s v="8/89 Addison St"/>
    <s v="Elwood"/>
    <s v="Port Phillip"/>
    <s v="Southern Metropolitan"/>
    <n v="4"/>
    <n v="2017"/>
  </r>
  <r>
    <d v="2017-04-27T00:00:00"/>
    <n v="1024000"/>
    <x v="0"/>
    <s v="Melbourne Homes"/>
    <x v="1"/>
    <n v="3205"/>
    <n v="2"/>
    <n v="1"/>
    <n v="0"/>
    <n v="102"/>
    <n v="1880"/>
    <s v="55 Cobden St"/>
    <s v="South Melbourne"/>
    <s v="Port Phillip"/>
    <s v="Southern Metropolitan"/>
    <n v="4"/>
    <n v="2017"/>
  </r>
  <r>
    <d v="2017-04-27T00:00:00"/>
    <n v="263100"/>
    <x v="1"/>
    <s v="Cunninghams"/>
    <x v="1"/>
    <n v="3055"/>
    <n v="1"/>
    <n v="1"/>
    <n v="1"/>
    <n v="41"/>
    <n v="1975"/>
    <s v="8/47 Murray St"/>
    <s v="Brunswick West"/>
    <s v="Moreland"/>
    <s v="Northern Metropolitan"/>
    <n v="4"/>
    <n v="2017"/>
  </r>
  <r>
    <d v="2017-04-27T00:00:00"/>
    <n v="763000"/>
    <x v="1"/>
    <s v="Cunninghams"/>
    <x v="1"/>
    <n v="3055"/>
    <n v="3"/>
    <n v="1"/>
    <n v="1"/>
    <n v="138"/>
    <n v="1970"/>
    <s v="7/19 Waxman Pde"/>
    <s v="Brunswick West"/>
    <s v="Moreland"/>
    <s v="Northern Metropolitan"/>
    <n v="4"/>
    <n v="2017"/>
  </r>
  <r>
    <d v="2017-04-27T00:00:00"/>
    <n v="1240000"/>
    <x v="0"/>
    <s v="Jones and Jones"/>
    <x v="1"/>
    <n v="3058"/>
    <n v="4"/>
    <n v="2"/>
    <n v="2"/>
    <n v="456"/>
    <m/>
    <s v="6 Boyne St"/>
    <s v="Coburg North"/>
    <s v="Moreland"/>
    <s v="Northern Metropolitan"/>
    <n v="4"/>
    <n v="2017"/>
  </r>
  <r>
    <d v="2017-04-27T00:00:00"/>
    <n v="1615000"/>
    <x v="0"/>
    <s v="Cunninghams"/>
    <x v="1"/>
    <n v="3058"/>
    <n v="5"/>
    <n v="2"/>
    <n v="3"/>
    <n v="630"/>
    <m/>
    <s v="48 Barrow St"/>
    <s v="Coburg"/>
    <s v="Moreland"/>
    <s v="Northern Metropolitan"/>
    <n v="4"/>
    <n v="2017"/>
  </r>
  <r>
    <d v="2017-04-27T00:00:00"/>
    <n v="920000"/>
    <x v="1"/>
    <s v="Melbourne Homes"/>
    <x v="1"/>
    <n v="3141"/>
    <n v="3"/>
    <n v="1"/>
    <n v="1"/>
    <n v="0"/>
    <n v="1970"/>
    <s v="2/63 Domain St"/>
    <s v="South Yarra"/>
    <s v="Melbourne"/>
    <s v="Southern Metropolitan"/>
    <n v="4"/>
    <n v="2017"/>
  </r>
  <r>
    <d v="2017-04-27T00:00:00"/>
    <n v="995000"/>
    <x v="1"/>
    <s v="Jones and Jones"/>
    <x v="1"/>
    <n v="3053"/>
    <n v="2"/>
    <n v="2"/>
    <n v="1"/>
    <n v="0"/>
    <n v="2000"/>
    <s v="11/108 Elgin St"/>
    <s v="Carlton"/>
    <s v="Melbourne"/>
    <s v="Northern Metropolitan"/>
    <n v="4"/>
    <n v="2017"/>
  </r>
  <r>
    <d v="2017-04-27T00:00:00"/>
    <n v="1250000"/>
    <x v="0"/>
    <s v="Cunninghams"/>
    <x v="1"/>
    <n v="3031"/>
    <n v="3"/>
    <n v="1"/>
    <n v="2"/>
    <n v="340"/>
    <m/>
    <s v="91A Bayswater Rd"/>
    <s v="Kensington"/>
    <s v="Melbourne"/>
    <s v="Northern Metropolitan"/>
    <n v="4"/>
    <n v="2017"/>
  </r>
  <r>
    <d v="2017-04-27T00:00:00"/>
    <n v="1560000"/>
    <x v="1"/>
    <s v="Cunninghams"/>
    <x v="0"/>
    <n v="3052"/>
    <n v="3"/>
    <n v="2"/>
    <n v="1"/>
    <n v="2431"/>
    <m/>
    <s v="301/228 The Avenue"/>
    <s v="Parkville"/>
    <s v="Melbourne"/>
    <s v="Northern Metropolitan"/>
    <n v="4"/>
    <n v="2017"/>
  </r>
  <r>
    <d v="2017-04-27T00:00:00"/>
    <n v="1350000"/>
    <x v="0"/>
    <s v="Best Bricks"/>
    <x v="0"/>
    <n v="3136"/>
    <n v="6"/>
    <n v="4"/>
    <n v="4"/>
    <n v="4413"/>
    <m/>
    <s v="2/36 Mulawa St"/>
    <s v="Croydon North"/>
    <s v="Maroondah"/>
    <s v="Eastern Metropolitan"/>
    <n v="4"/>
    <n v="2017"/>
  </r>
  <r>
    <d v="2017-04-27T00:00:00"/>
    <n v="1190000"/>
    <x v="0"/>
    <s v="Flanders &amp; Fish"/>
    <x v="1"/>
    <n v="3032"/>
    <n v="4"/>
    <n v="3"/>
    <n v="2"/>
    <n v="224"/>
    <n v="2015"/>
    <s v="1A Riverview Ct"/>
    <s v="Maribyrnong"/>
    <s v="Maribyrnong"/>
    <s v="Western Metropolitan"/>
    <n v="4"/>
    <n v="2017"/>
  </r>
  <r>
    <d v="2017-04-27T00:00:00"/>
    <n v="817000"/>
    <x v="0"/>
    <s v="Sanders"/>
    <x v="1"/>
    <n v="3431"/>
    <n v="4"/>
    <n v="2"/>
    <n v="4"/>
    <n v="1459"/>
    <n v="2011"/>
    <s v="53 Bluegum Cct"/>
    <s v="Riddells Creek"/>
    <s v="Macedon Ranges"/>
    <s v="Northern Victoria"/>
    <n v="4"/>
    <n v="2017"/>
  </r>
  <r>
    <d v="2017-04-27T00:00:00"/>
    <n v="622000"/>
    <x v="0"/>
    <s v="Cunninghams"/>
    <x v="1"/>
    <n v="3178"/>
    <n v="3"/>
    <n v="1"/>
    <n v="1"/>
    <n v="372"/>
    <m/>
    <s v="240 Dandelion Dr"/>
    <s v="Rowville"/>
    <s v="Knox"/>
    <s v="South-Eastern Metropolitan"/>
    <n v="4"/>
    <n v="2017"/>
  </r>
  <r>
    <d v="2017-04-27T00:00:00"/>
    <n v="1370000"/>
    <x v="0"/>
    <s v="Maxwells"/>
    <x v="1"/>
    <n v="3015"/>
    <n v="3"/>
    <n v="1"/>
    <n v="3"/>
    <n v="752"/>
    <m/>
    <s v="11 Challis St"/>
    <s v="Newport"/>
    <s v="Hobsons Bay"/>
    <s v="Western Metropolitan"/>
    <n v="4"/>
    <n v="2017"/>
  </r>
  <r>
    <d v="2017-04-27T00:00:00"/>
    <n v="1700000"/>
    <x v="0"/>
    <s v="Maxwells"/>
    <x v="1"/>
    <n v="3015"/>
    <n v="1"/>
    <n v="1"/>
    <n v="0"/>
    <n v="622"/>
    <m/>
    <s v="33 Bunbury St"/>
    <s v="Newport"/>
    <s v="Hobsons Bay"/>
    <s v="Western Metropolitan"/>
    <n v="4"/>
    <n v="2017"/>
  </r>
  <r>
    <d v="2017-04-27T00:00:00"/>
    <n v="730000"/>
    <x v="0"/>
    <s v="Cunninghams"/>
    <x v="1"/>
    <n v="3174"/>
    <n v="3"/>
    <n v="1"/>
    <n v="4"/>
    <n v="695"/>
    <n v="1963"/>
    <s v="26 Forster St"/>
    <s v="Noble Park"/>
    <s v="Greater Dandenong"/>
    <s v="South-Eastern Metropolitan"/>
    <n v="4"/>
    <n v="2017"/>
  </r>
  <r>
    <d v="2017-04-27T00:00:00"/>
    <n v="660000"/>
    <x v="1"/>
    <s v="Jones and Jones"/>
    <x v="1"/>
    <n v="3163"/>
    <n v="2"/>
    <n v="1"/>
    <n v="1"/>
    <n v="109"/>
    <m/>
    <s v="3/17 Gerald St"/>
    <s v="Murrumbeena"/>
    <s v="Glen Eira"/>
    <s v="Southern Metropolitan"/>
    <n v="4"/>
    <n v="2017"/>
  </r>
  <r>
    <d v="2017-04-27T00:00:00"/>
    <n v="830000"/>
    <x v="0"/>
    <s v="Melbourne Homes"/>
    <x v="0"/>
    <n v="3165"/>
    <n v="3"/>
    <n v="1"/>
    <n v="2"/>
    <n v="290"/>
    <n v="2006"/>
    <s v="1/65 Blamey St"/>
    <s v="Bentleigh East"/>
    <s v="Glen Eira"/>
    <s v="Southern Metropolitan"/>
    <n v="4"/>
    <n v="2017"/>
  </r>
  <r>
    <d v="2017-04-27T00:00:00"/>
    <n v="950000"/>
    <x v="2"/>
    <s v="Jones and Jones"/>
    <x v="0"/>
    <n v="3165"/>
    <n v="3"/>
    <n v="2"/>
    <n v="2"/>
    <n v="163"/>
    <m/>
    <s v="5D MacKie Rd"/>
    <s v="Bentleigh East"/>
    <s v="Glen Eira"/>
    <s v="Southern Metropolitan"/>
    <n v="4"/>
    <n v="2017"/>
  </r>
  <r>
    <d v="2017-04-27T00:00:00"/>
    <n v="1510000"/>
    <x v="0"/>
    <s v="Jones and Jones"/>
    <x v="1"/>
    <n v="3165"/>
    <n v="3"/>
    <n v="1"/>
    <n v="2"/>
    <n v="689"/>
    <m/>
    <s v="13 Delma St"/>
    <s v="Bentleigh East"/>
    <s v="Glen Eira"/>
    <s v="Southern Metropolitan"/>
    <n v="4"/>
    <n v="2017"/>
  </r>
  <r>
    <d v="2017-04-27T00:00:00"/>
    <n v="877500"/>
    <x v="0"/>
    <s v="Cunninghams"/>
    <x v="1"/>
    <n v="3073"/>
    <n v="3"/>
    <n v="1"/>
    <n v="1"/>
    <n v="598"/>
    <m/>
    <s v="29 Byfield St"/>
    <s v="Reservoir"/>
    <s v="Darebin"/>
    <s v="Northern Metropolitan"/>
    <n v="4"/>
    <n v="2017"/>
  </r>
  <r>
    <d v="2017-04-27T00:00:00"/>
    <n v="1000000"/>
    <x v="0"/>
    <s v="Cunninghams"/>
    <x v="0"/>
    <n v="3071"/>
    <n v="2"/>
    <n v="1"/>
    <n v="2"/>
    <n v="443"/>
    <m/>
    <s v="29 Speight St"/>
    <s v="Thornbury"/>
    <s v="Darebin"/>
    <s v="Northern Metropolitan"/>
    <n v="4"/>
    <n v="2017"/>
  </r>
  <r>
    <d v="2017-04-27T00:00:00"/>
    <n v="692000"/>
    <x v="0"/>
    <s v="Zimmerman"/>
    <x v="1"/>
    <n v="3020"/>
    <n v="3"/>
    <n v="1"/>
    <n v="1"/>
    <n v="485"/>
    <m/>
    <s v="10 Yewers St"/>
    <s v="Sunshine"/>
    <s v="Brimbank"/>
    <s v="Western Metropolitan"/>
    <n v="4"/>
    <n v="2017"/>
  </r>
  <r>
    <d v="2017-04-27T00:00:00"/>
    <n v="718000"/>
    <x v="0"/>
    <s v="Best Bricks"/>
    <x v="1"/>
    <n v="3020"/>
    <n v="3"/>
    <n v="1"/>
    <n v="2"/>
    <n v="551"/>
    <m/>
    <s v="25 Downing St"/>
    <s v="Sunshine North"/>
    <s v="Brimbank"/>
    <s v="Western Metropolitan"/>
    <n v="4"/>
    <n v="2017"/>
  </r>
  <r>
    <d v="2017-04-27T00:00:00"/>
    <n v="2050000"/>
    <x v="0"/>
    <s v="Jones and Jones"/>
    <x v="1"/>
    <n v="3104"/>
    <n v="4"/>
    <n v="1"/>
    <n v="1"/>
    <n v="1138"/>
    <n v="1950"/>
    <s v="7 Lemon Rd"/>
    <s v="Balwyn North"/>
    <s v="Boroondara"/>
    <s v="Southern Metropolitan"/>
    <n v="4"/>
    <n v="2017"/>
  </r>
  <r>
    <d v="2017-04-28T00:00:00"/>
    <n v="330000"/>
    <x v="1"/>
    <s v="Cunninghams"/>
    <x v="1"/>
    <n v="3068"/>
    <n v="1"/>
    <n v="1"/>
    <n v="1"/>
    <n v="0"/>
    <n v="1970"/>
    <s v="7/110 Miller St"/>
    <s v="Fitzroy North"/>
    <s v="Yarra"/>
    <s v="Northern Metropolitan"/>
    <n v="4"/>
    <n v="2017"/>
  </r>
  <r>
    <d v="2017-04-28T00:00:00"/>
    <n v="1300000"/>
    <x v="0"/>
    <s v="Property Barons"/>
    <x v="0"/>
    <n v="3130"/>
    <n v="3"/>
    <n v="1"/>
    <n v="1"/>
    <n v="734"/>
    <m/>
    <s v="4 Barker St"/>
    <s v="Blackburn South"/>
    <s v="Whitehorse"/>
    <s v="Eastern Metropolitan"/>
    <n v="4"/>
    <n v="2017"/>
  </r>
  <r>
    <d v="2017-04-28T00:00:00"/>
    <n v="660000"/>
    <x v="1"/>
    <s v="Jones and Jones"/>
    <x v="1"/>
    <n v="3181"/>
    <n v="2"/>
    <n v="2"/>
    <n v="1"/>
    <n v="0"/>
    <n v="1970"/>
    <s v="24/8 Sydney St"/>
    <s v="Prahran"/>
    <s v="Stonnington"/>
    <s v="Southern Metropolitan"/>
    <n v="4"/>
    <n v="2017"/>
  </r>
  <r>
    <d v="2017-04-28T00:00:00"/>
    <n v="690000"/>
    <x v="1"/>
    <s v="Best Bricks"/>
    <x v="1"/>
    <n v="3181"/>
    <n v="2"/>
    <n v="2"/>
    <n v="2"/>
    <n v="1146"/>
    <m/>
    <s v="101/323 Dandenong Rd"/>
    <s v="Prahran"/>
    <s v="Stonnington"/>
    <s v="Southern Metropolitan"/>
    <n v="4"/>
    <n v="2017"/>
  </r>
  <r>
    <d v="2017-04-28T00:00:00"/>
    <n v="2700000"/>
    <x v="0"/>
    <s v="Cunninghams"/>
    <x v="1"/>
    <n v="3207"/>
    <n v="4"/>
    <n v="3"/>
    <n v="2"/>
    <n v="317"/>
    <n v="1900"/>
    <s v="130 Clark St"/>
    <s v="Port Melbourne"/>
    <s v="Port Phillip"/>
    <s v="Southern Metropolitan"/>
    <n v="4"/>
    <n v="2017"/>
  </r>
  <r>
    <d v="2017-04-28T00:00:00"/>
    <n v="1550000"/>
    <x v="0"/>
    <s v="Jones and Jones"/>
    <x v="0"/>
    <n v="3113"/>
    <n v="5"/>
    <n v="3"/>
    <n v="4"/>
    <n v="4221"/>
    <n v="1980"/>
    <s v="46 Osborne Rd"/>
    <s v="North Warrandyte"/>
    <s v="Nillumbik"/>
    <s v="Eastern Metropolitan"/>
    <n v="4"/>
    <n v="2017"/>
  </r>
  <r>
    <d v="2017-04-28T00:00:00"/>
    <n v="362500"/>
    <x v="1"/>
    <s v="Metro Ladder"/>
    <x v="0"/>
    <n v="3046"/>
    <n v="1"/>
    <n v="1"/>
    <n v="1"/>
    <n v="124"/>
    <n v="1980"/>
    <s v="7/56 Golf Links Rd"/>
    <s v="Glenroy"/>
    <s v="Moreland"/>
    <s v="Northern Metropolitan"/>
    <n v="4"/>
    <n v="2017"/>
  </r>
  <r>
    <d v="2017-04-28T00:00:00"/>
    <n v="741000"/>
    <x v="0"/>
    <s v="Cunninghams"/>
    <x v="1"/>
    <n v="3043"/>
    <n v="3"/>
    <n v="2"/>
    <n v="2"/>
    <n v="585"/>
    <m/>
    <s v="3 Daffodil Ct"/>
    <s v="Gowanbrae"/>
    <s v="Moreland"/>
    <s v="Western Metropolitan"/>
    <n v="4"/>
    <n v="2017"/>
  </r>
  <r>
    <d v="2017-04-28T00:00:00"/>
    <n v="999000"/>
    <x v="0"/>
    <s v="Cunninghams"/>
    <x v="1"/>
    <n v="3044"/>
    <n v="2"/>
    <n v="1"/>
    <n v="1"/>
    <n v="587"/>
    <n v="1920"/>
    <s v="2 Ann St"/>
    <s v="Pascoe Vale"/>
    <s v="Moreland"/>
    <s v="Northern Metropolitan"/>
    <n v="4"/>
    <n v="2017"/>
  </r>
  <r>
    <d v="2017-04-28T00:00:00"/>
    <n v="1440000"/>
    <x v="0"/>
    <s v="Jones and Jones"/>
    <x v="1"/>
    <n v="3056"/>
    <n v="3"/>
    <n v="1"/>
    <n v="1"/>
    <n v="408"/>
    <m/>
    <s v="11 Garnet St"/>
    <s v="Brunswick"/>
    <s v="Moreland"/>
    <s v="Northern Metropolitan"/>
    <n v="4"/>
    <n v="2017"/>
  </r>
  <r>
    <d v="2017-04-28T00:00:00"/>
    <n v="570000"/>
    <x v="2"/>
    <s v="Cunninghams"/>
    <x v="0"/>
    <n v="3033"/>
    <n v="2"/>
    <n v="2"/>
    <n v="2"/>
    <n v="55"/>
    <m/>
    <s v="12 Hilltop Ct"/>
    <s v="Keilor East"/>
    <s v="Moonee Valley"/>
    <s v="Western Metropolitan"/>
    <n v="4"/>
    <n v="2017"/>
  </r>
  <r>
    <d v="2017-04-28T00:00:00"/>
    <n v="900000"/>
    <x v="0"/>
    <s v="Cunninghams"/>
    <x v="0"/>
    <n v="3040"/>
    <n v="3"/>
    <n v="1"/>
    <n v="1"/>
    <n v="324"/>
    <m/>
    <s v="48 Fitzgerald Rd"/>
    <s v="Essendon"/>
    <s v="Moonee Valley"/>
    <s v="Western Metropolitan"/>
    <n v="4"/>
    <n v="2017"/>
  </r>
  <r>
    <d v="2017-04-28T00:00:00"/>
    <n v="953000"/>
    <x v="0"/>
    <s v="Cunninghams"/>
    <x v="1"/>
    <n v="3031"/>
    <n v="2"/>
    <n v="1"/>
    <n v="0"/>
    <n v="274"/>
    <n v="1930"/>
    <s v="84 Canterbury St"/>
    <s v="Flemington"/>
    <s v="Moonee Valley"/>
    <s v="Northern Metropolitan"/>
    <n v="4"/>
    <n v="2017"/>
  </r>
  <r>
    <d v="2017-04-28T00:00:00"/>
    <n v="1085000"/>
    <x v="0"/>
    <s v="Flanders &amp; Fish"/>
    <x v="1"/>
    <n v="3034"/>
    <n v="2"/>
    <n v="1"/>
    <n v="3"/>
    <n v="780"/>
    <m/>
    <s v="44 Alexander St"/>
    <s v="Avondale Heights"/>
    <s v="Moonee Valley"/>
    <s v="Western Metropolitan"/>
    <n v="4"/>
    <n v="2017"/>
  </r>
  <r>
    <d v="2017-04-28T00:00:00"/>
    <n v="1305000"/>
    <x v="0"/>
    <s v="Best Bricks"/>
    <x v="1"/>
    <n v="3040"/>
    <n v="3"/>
    <n v="1"/>
    <n v="2"/>
    <n v="147"/>
    <m/>
    <s v="7 Garnet St"/>
    <s v="Essendon West"/>
    <s v="Moonee Valley"/>
    <s v="Western Metropolitan"/>
    <n v="4"/>
    <n v="2017"/>
  </r>
  <r>
    <d v="2017-04-28T00:00:00"/>
    <n v="2525000"/>
    <x v="0"/>
    <s v="Property Barons"/>
    <x v="1"/>
    <n v="3166"/>
    <n v="4"/>
    <n v="2"/>
    <n v="0"/>
    <n v="1143"/>
    <m/>
    <s v="101 Atkinson St"/>
    <s v="Oakleigh"/>
    <s v="Monash"/>
    <s v="Southern Metropolitan"/>
    <n v="4"/>
    <n v="2017"/>
  </r>
  <r>
    <d v="2017-04-28T00:00:00"/>
    <n v="390500"/>
    <x v="1"/>
    <s v="Metro Ladder"/>
    <x v="0"/>
    <n v="3141"/>
    <n v="1"/>
    <n v="1"/>
    <n v="0"/>
    <n v="775"/>
    <n v="1960"/>
    <s v="13/47 Marne St"/>
    <s v="South Yarra"/>
    <s v="Melbourne"/>
    <s v="Southern Metropolitan"/>
    <n v="4"/>
    <n v="2017"/>
  </r>
  <r>
    <d v="2017-04-28T00:00:00"/>
    <n v="590000"/>
    <x v="1"/>
    <s v="Flanders &amp; Fish"/>
    <x v="0"/>
    <n v="3006"/>
    <n v="2"/>
    <n v="2"/>
    <n v="1"/>
    <n v="0"/>
    <n v="2009"/>
    <s v="2605/63 Whiteman St"/>
    <s v="Southbank"/>
    <s v="Melbourne"/>
    <s v="Southern Metropolitan"/>
    <n v="4"/>
    <n v="2017"/>
  </r>
  <r>
    <d v="2017-04-28T00:00:00"/>
    <n v="1150000"/>
    <x v="0"/>
    <s v="Maxwells"/>
    <x v="1"/>
    <n v="3031"/>
    <n v="2"/>
    <n v="1"/>
    <n v="0"/>
    <n v="147"/>
    <n v="1890"/>
    <s v="24 McConnell St"/>
    <s v="Kensington"/>
    <s v="Melbourne"/>
    <s v="Northern Metropolitan"/>
    <n v="4"/>
    <n v="2017"/>
  </r>
  <r>
    <d v="2017-04-28T00:00:00"/>
    <n v="760000"/>
    <x v="0"/>
    <s v="Cunninghams"/>
    <x v="0"/>
    <n v="3012"/>
    <n v="3"/>
    <n v="1"/>
    <n v="2"/>
    <n v="584"/>
    <m/>
    <s v="45 Thomson St"/>
    <s v="Maidstone"/>
    <s v="Maribyrnong"/>
    <s v="Western Metropolitan"/>
    <n v="4"/>
    <n v="2017"/>
  </r>
  <r>
    <d v="2017-04-28T00:00:00"/>
    <n v="1180000"/>
    <x v="0"/>
    <s v="Maxwells"/>
    <x v="0"/>
    <n v="3012"/>
    <n v="3"/>
    <n v="1"/>
    <n v="1"/>
    <n v="335"/>
    <m/>
    <s v="69 Chirnside St"/>
    <s v="Kingsville"/>
    <s v="Maribyrnong"/>
    <s v="Western Metropolitan"/>
    <n v="4"/>
    <n v="2017"/>
  </r>
  <r>
    <d v="2017-04-28T00:00:00"/>
    <n v="1190000"/>
    <x v="0"/>
    <s v="Jones and Jones"/>
    <x v="0"/>
    <n v="3012"/>
    <n v="3"/>
    <n v="1"/>
    <n v="1"/>
    <n v="276"/>
    <n v="1925"/>
    <s v="87 Chirnside St"/>
    <s v="Kingsville"/>
    <s v="Maribyrnong"/>
    <s v="Western Metropolitan"/>
    <n v="4"/>
    <n v="2017"/>
  </r>
  <r>
    <d v="2017-04-28T00:00:00"/>
    <n v="1510500"/>
    <x v="0"/>
    <s v="Cunninghams"/>
    <x v="0"/>
    <n v="3032"/>
    <n v="4"/>
    <n v="2"/>
    <n v="4"/>
    <n v="251"/>
    <m/>
    <s v="22 The Grand"/>
    <s v="Maribyrnong"/>
    <s v="Maribyrnong"/>
    <s v="Western Metropolitan"/>
    <n v="4"/>
    <n v="2017"/>
  </r>
  <r>
    <d v="2017-04-28T00:00:00"/>
    <n v="1125000"/>
    <x v="0"/>
    <s v="Property Barons"/>
    <x v="0"/>
    <n v="3109"/>
    <n v="4"/>
    <n v="3"/>
    <n v="2"/>
    <n v="284"/>
    <n v="2006"/>
    <s v="5 Thea Gr"/>
    <s v="Doncaster East"/>
    <s v="Manningham"/>
    <s v="Eastern Metropolitan"/>
    <n v="4"/>
    <n v="2017"/>
  </r>
  <r>
    <d v="2017-04-28T00:00:00"/>
    <n v="1035000"/>
    <x v="0"/>
    <s v="Best Bricks"/>
    <x v="1"/>
    <n v="3189"/>
    <n v="2"/>
    <n v="1"/>
    <n v="1"/>
    <n v="593"/>
    <m/>
    <s v="6 Cooma St"/>
    <s v="Moorabbin"/>
    <s v="Kingston"/>
    <s v="Southern Metropolitan"/>
    <n v="4"/>
    <n v="2017"/>
  </r>
  <r>
    <d v="2017-04-28T00:00:00"/>
    <n v="492000"/>
    <x v="0"/>
    <s v="Cunninghams"/>
    <x v="1"/>
    <n v="3064"/>
    <n v="4"/>
    <n v="2"/>
    <n v="2"/>
    <n v="479"/>
    <n v="2009"/>
    <s v="27 Kensley Cct"/>
    <s v="Craigieburn"/>
    <s v="Hume"/>
    <s v="Northern Metropolitan"/>
    <n v="4"/>
    <n v="2017"/>
  </r>
  <r>
    <d v="2017-04-28T00:00:00"/>
    <n v="1290000"/>
    <x v="0"/>
    <s v="Zimmerman"/>
    <x v="1"/>
    <n v="3016"/>
    <n v="3"/>
    <n v="1"/>
    <n v="0"/>
    <n v="273"/>
    <m/>
    <s v="35 Railway Pl"/>
    <s v="Williamstown"/>
    <s v="Hobsons Bay"/>
    <s v="Western Metropolitan"/>
    <n v="4"/>
    <n v="2017"/>
  </r>
  <r>
    <d v="2017-04-28T00:00:00"/>
    <n v="560000"/>
    <x v="0"/>
    <s v="Melbourne Homes"/>
    <x v="0"/>
    <n v="3175"/>
    <n v="3"/>
    <n v="1"/>
    <n v="1"/>
    <n v="810"/>
    <m/>
    <s v="7 Eton Ct"/>
    <s v="Dandenong"/>
    <s v="Greater Dandenong"/>
    <s v="South-Eastern Metropolitan"/>
    <n v="4"/>
    <n v="2017"/>
  </r>
  <r>
    <d v="2017-04-28T00:00:00"/>
    <n v="790000"/>
    <x v="0"/>
    <s v="Flanders &amp; Fish"/>
    <x v="1"/>
    <n v="3204"/>
    <n v="2"/>
    <n v="1"/>
    <n v="2"/>
    <n v="253"/>
    <m/>
    <s v="1/276 Grange Rd"/>
    <s v="Ormond"/>
    <s v="Glen Eira"/>
    <s v="Southern Metropolitan"/>
    <n v="4"/>
    <n v="2017"/>
  </r>
  <r>
    <d v="2017-04-28T00:00:00"/>
    <n v="1350000"/>
    <x v="0"/>
    <s v="Cunninghams"/>
    <x v="1"/>
    <n v="3162"/>
    <n v="3"/>
    <n v="2"/>
    <n v="1"/>
    <n v="305"/>
    <n v="1925"/>
    <s v="131 Sycamore St"/>
    <s v="Caulfield South"/>
    <s v="Glen Eira"/>
    <s v="Southern Metropolitan"/>
    <n v="4"/>
    <n v="2017"/>
  </r>
  <r>
    <d v="2017-04-28T00:00:00"/>
    <n v="1515000"/>
    <x v="0"/>
    <s v="Jones and Jones"/>
    <x v="1"/>
    <n v="3165"/>
    <n v="4"/>
    <n v="3"/>
    <n v="2"/>
    <n v="635"/>
    <n v="1950"/>
    <s v="1 Melva St"/>
    <s v="Bentleigh East"/>
    <s v="Glen Eira"/>
    <s v="Southern Metropolitan"/>
    <n v="4"/>
    <n v="2017"/>
  </r>
  <r>
    <d v="2017-04-28T00:00:00"/>
    <n v="1190000"/>
    <x v="0"/>
    <s v="Property Barons"/>
    <x v="1"/>
    <n v="3072"/>
    <n v="3"/>
    <n v="2"/>
    <n v="2"/>
    <n v="572"/>
    <n v="1935"/>
    <s v="14 West St"/>
    <s v="Preston"/>
    <s v="Darebin"/>
    <s v="Northern Metropolitan"/>
    <n v="4"/>
    <n v="2017"/>
  </r>
  <r>
    <d v="2017-04-28T00:00:00"/>
    <n v="447000"/>
    <x v="0"/>
    <s v="Jones and Jones"/>
    <x v="1"/>
    <n v="3023"/>
    <n v="4"/>
    <n v="2"/>
    <n v="2"/>
    <n v="704"/>
    <m/>
    <s v="7 Ballina Ct"/>
    <s v="Deer Park"/>
    <s v="Brimbank"/>
    <s v="Western Metropolitan"/>
    <n v="4"/>
    <n v="2017"/>
  </r>
  <r>
    <d v="2017-04-28T00:00:00"/>
    <n v="565000"/>
    <x v="0"/>
    <s v="Flanders &amp; Fish"/>
    <x v="1"/>
    <n v="3021"/>
    <n v="1"/>
    <n v="1"/>
    <n v="2"/>
    <n v="617"/>
    <m/>
    <s v="34 Conrad St"/>
    <s v="St Albans"/>
    <s v="Brimbank"/>
    <s v="Western Metropolitan"/>
    <n v="4"/>
    <n v="2017"/>
  </r>
  <r>
    <d v="2017-04-28T00:00:00"/>
    <n v="571000"/>
    <x v="0"/>
    <s v="Flanders &amp; Fish"/>
    <x v="1"/>
    <n v="3020"/>
    <n v="3"/>
    <n v="1"/>
    <n v="1"/>
    <n v="757"/>
    <n v="1950"/>
    <s v="100 Links St"/>
    <s v="Sunshine West"/>
    <s v="Brimbank"/>
    <s v="Western Metropolitan"/>
    <n v="4"/>
    <n v="2017"/>
  </r>
  <r>
    <d v="2017-04-28T00:00:00"/>
    <n v="650000"/>
    <x v="0"/>
    <s v="SJ"/>
    <x v="1"/>
    <n v="3023"/>
    <n v="4"/>
    <n v="2"/>
    <n v="2"/>
    <n v="709"/>
    <m/>
    <s v="32 Kynoch St"/>
    <s v="Deer Park"/>
    <s v="Brimbank"/>
    <s v="Western Metropolitan"/>
    <n v="4"/>
    <n v="2017"/>
  </r>
  <r>
    <d v="2017-04-28T00:00:00"/>
    <n v="2367000"/>
    <x v="0"/>
    <s v="Flanders &amp; Fish"/>
    <x v="1"/>
    <n v="3104"/>
    <n v="2"/>
    <n v="1"/>
    <n v="2"/>
    <n v="773"/>
    <m/>
    <s v="109 Maud St"/>
    <s v="Balwyn North"/>
    <s v="Boroondara"/>
    <s v="Southern Metropolitan"/>
    <n v="4"/>
    <n v="2017"/>
  </r>
  <r>
    <d v="2017-04-28T00:00:00"/>
    <n v="975000"/>
    <x v="2"/>
    <s v="Cunninghams"/>
    <x v="0"/>
    <n v="3186"/>
    <n v="2"/>
    <n v="1"/>
    <n v="1"/>
    <n v="444"/>
    <n v="1915"/>
    <s v="147 North Rd"/>
    <s v="Brighton"/>
    <s v="Bayside"/>
    <s v="Southern Metropolitan"/>
    <n v="4"/>
    <n v="2017"/>
  </r>
  <r>
    <d v="2017-04-28T00:00:00"/>
    <n v="736500"/>
    <x v="0"/>
    <s v="Property Barons"/>
    <x v="0"/>
    <n v="3081"/>
    <n v="2"/>
    <n v="1"/>
    <n v="1"/>
    <n v="271"/>
    <m/>
    <s v="2 Erica Ct"/>
    <s v="Bellfield"/>
    <s v="Banyule"/>
    <s v="Eastern Metropolitan"/>
    <n v="4"/>
    <n v="2017"/>
  </r>
  <r>
    <d v="2017-04-28T00:00:00"/>
    <n v="760000"/>
    <x v="0"/>
    <s v="Property Barons"/>
    <x v="1"/>
    <n v="3088"/>
    <n v="3"/>
    <n v="1"/>
    <n v="3"/>
    <n v="570"/>
    <m/>
    <s v="178 Henry St"/>
    <s v="Greensborough"/>
    <s v="Banyule"/>
    <s v="Northern Metropolitan"/>
    <n v="4"/>
    <n v="2017"/>
  </r>
  <r>
    <d v="2017-04-28T00:00:00"/>
    <n v="1010000"/>
    <x v="0"/>
    <s v="Best Bricks"/>
    <x v="1"/>
    <n v="3081"/>
    <n v="3"/>
    <n v="1"/>
    <n v="2"/>
    <n v="648"/>
    <m/>
    <s v="67 McEwan Rd"/>
    <s v="Heidelberg Heights"/>
    <s v="Banyule"/>
    <s v="Eastern Metropolitan"/>
    <n v="4"/>
    <n v="2017"/>
  </r>
  <r>
    <d v="2017-04-29T00:00:00"/>
    <n v="1210000"/>
    <x v="0"/>
    <s v="Jones and Jones"/>
    <x v="1"/>
    <n v="3121"/>
    <n v="2"/>
    <n v="1"/>
    <n v="0"/>
    <n v="178"/>
    <m/>
    <s v="30 Corsair St"/>
    <s v="Richmond"/>
    <s v="Yarra"/>
    <s v="Northern Metropolitan"/>
    <n v="4"/>
    <n v="2017"/>
  </r>
  <r>
    <d v="2017-04-29T00:00:00"/>
    <n v="1400000"/>
    <x v="0"/>
    <s v="Cunninghams"/>
    <x v="0"/>
    <n v="3121"/>
    <n v="3"/>
    <n v="2"/>
    <n v="0"/>
    <n v="848"/>
    <m/>
    <s v="29 Gipps St"/>
    <s v="Richmond"/>
    <s v="Yarra"/>
    <s v="Northern Metropolitan"/>
    <n v="4"/>
    <n v="2017"/>
  </r>
  <r>
    <d v="2017-04-29T00:00:00"/>
    <n v="540000"/>
    <x v="0"/>
    <s v="Sanders"/>
    <x v="1"/>
    <n v="3076"/>
    <n v="3"/>
    <n v="1"/>
    <n v="4"/>
    <n v="699"/>
    <n v="1988"/>
    <s v="11 Grimwade Ct"/>
    <s v="Epping"/>
    <s v="Whittlesea"/>
    <s v="Northern Metropolitan"/>
    <n v="4"/>
    <n v="2017"/>
  </r>
  <r>
    <d v="2017-04-29T00:00:00"/>
    <n v="751000"/>
    <x v="1"/>
    <s v="Jones and Jones"/>
    <x v="0"/>
    <n v="3142"/>
    <n v="2"/>
    <n v="1"/>
    <n v="1"/>
    <n v="2076"/>
    <m/>
    <s v="19/740 Orrong Rd"/>
    <s v="Toorak"/>
    <s v="Stonnington"/>
    <s v="Southern Metropolitan"/>
    <n v="4"/>
    <n v="2017"/>
  </r>
  <r>
    <d v="2017-04-29T00:00:00"/>
    <n v="1100000"/>
    <x v="2"/>
    <s v="Cunninghams"/>
    <x v="1"/>
    <n v="3205"/>
    <n v="2"/>
    <n v="1"/>
    <n v="1"/>
    <n v="327"/>
    <n v="2004"/>
    <s v="24B Dow St"/>
    <s v="South Melbourne"/>
    <s v="Port Phillip"/>
    <s v="Southern Metropolitan"/>
    <n v="4"/>
    <n v="2017"/>
  </r>
  <r>
    <d v="2017-04-29T00:00:00"/>
    <n v="407500"/>
    <x v="1"/>
    <s v="Metro Ladder"/>
    <x v="0"/>
    <n v="3055"/>
    <n v="2"/>
    <n v="1"/>
    <n v="1"/>
    <n v="1097"/>
    <n v="1970"/>
    <s v="1/5 Allard St"/>
    <s v="Brunswick West"/>
    <s v="Moreland"/>
    <s v="Northern Metropolitan"/>
    <n v="4"/>
    <n v="2017"/>
  </r>
  <r>
    <d v="2017-04-29T00:00:00"/>
    <n v="500000"/>
    <x v="1"/>
    <s v="Cunninghams"/>
    <x v="1"/>
    <n v="3031"/>
    <n v="2"/>
    <n v="1"/>
    <n v="1"/>
    <n v="0"/>
    <n v="1970"/>
    <s v="8/64 Dover St"/>
    <s v="Flemington"/>
    <s v="Moonee Valley"/>
    <s v="Northern Metropolitan"/>
    <n v="4"/>
    <n v="2017"/>
  </r>
  <r>
    <d v="2017-04-29T00:00:00"/>
    <n v="1021000"/>
    <x v="0"/>
    <s v="Sanders"/>
    <x v="1"/>
    <n v="3041"/>
    <n v="3"/>
    <n v="2"/>
    <n v="2"/>
    <n v="371"/>
    <n v="2014"/>
    <s v="8 Jones Ct"/>
    <s v="Strathmore"/>
    <s v="Moonee Valley"/>
    <s v="Western Metropolitan"/>
    <n v="4"/>
    <n v="2017"/>
  </r>
  <r>
    <d v="2017-04-29T00:00:00"/>
    <n v="1375000"/>
    <x v="0"/>
    <s v="Metro Ladder"/>
    <x v="1"/>
    <n v="3039"/>
    <n v="3"/>
    <n v="1"/>
    <n v="1"/>
    <n v="449"/>
    <m/>
    <s v="184 Maribyrnong Rd"/>
    <s v="Moonee Ponds"/>
    <s v="Moonee Valley"/>
    <s v="Western Metropolitan"/>
    <n v="4"/>
    <n v="2017"/>
  </r>
  <r>
    <d v="2017-04-29T00:00:00"/>
    <n v="1607500"/>
    <x v="0"/>
    <s v="Property Barons"/>
    <x v="1"/>
    <n v="3040"/>
    <n v="5"/>
    <n v="3"/>
    <n v="1"/>
    <n v="695"/>
    <m/>
    <s v="6 Fitzgerald Rd"/>
    <s v="Essendon"/>
    <s v="Moonee Valley"/>
    <s v="Western Metropolitan"/>
    <n v="4"/>
    <n v="2017"/>
  </r>
  <r>
    <d v="2017-04-29T00:00:00"/>
    <n v="655000"/>
    <x v="1"/>
    <s v="Cunninghams"/>
    <x v="0"/>
    <n v="3166"/>
    <n v="3"/>
    <n v="1"/>
    <n v="2"/>
    <n v="160"/>
    <n v="1970"/>
    <s v="1/1438 Dandenong Rd"/>
    <s v="Oakleigh"/>
    <s v="Monash"/>
    <s v="Southern Metropolitan"/>
    <n v="4"/>
    <n v="2017"/>
  </r>
  <r>
    <d v="2017-04-29T00:00:00"/>
    <n v="865000"/>
    <x v="0"/>
    <s v="Best Bricks"/>
    <x v="1"/>
    <n v="3170"/>
    <n v="3"/>
    <n v="1"/>
    <n v="2"/>
    <n v="739"/>
    <n v="1965"/>
    <s v="73 Lea Rd"/>
    <s v="Mulgrave"/>
    <s v="Monash"/>
    <s v="South-Eastern Metropolitan"/>
    <n v="4"/>
    <n v="2017"/>
  </r>
  <r>
    <d v="2017-04-29T00:00:00"/>
    <n v="1100000"/>
    <x v="1"/>
    <s v="Cunninghams"/>
    <x v="1"/>
    <n v="3150"/>
    <n v="2"/>
    <n v="1"/>
    <n v="1"/>
    <n v="258"/>
    <n v="1980"/>
    <s v="1/8 Short St"/>
    <s v="Glen Waverley"/>
    <s v="Monash"/>
    <s v="Eastern Metropolitan"/>
    <n v="4"/>
    <n v="2017"/>
  </r>
  <r>
    <d v="2017-04-29T00:00:00"/>
    <n v="683000"/>
    <x v="1"/>
    <s v="Flanders &amp; Fish"/>
    <x v="1"/>
    <n v="3000"/>
    <n v="2"/>
    <n v="2"/>
    <n v="1"/>
    <n v="1136"/>
    <n v="2009"/>
    <s v="1201/565 Flinders St"/>
    <s v="Melbourne"/>
    <s v="Melbourne"/>
    <s v="Northern Metropolitan"/>
    <n v="4"/>
    <n v="2017"/>
  </r>
  <r>
    <d v="2017-04-29T00:00:00"/>
    <n v="830000"/>
    <x v="0"/>
    <s v="Jones and Jones"/>
    <x v="0"/>
    <n v="3011"/>
    <n v="2"/>
    <n v="1"/>
    <n v="1"/>
    <n v="152"/>
    <n v="1910"/>
    <s v="57 Charles St"/>
    <s v="Seddon"/>
    <s v="Maribyrnong"/>
    <s v="Western Metropolitan"/>
    <n v="4"/>
    <n v="2017"/>
  </r>
  <r>
    <d v="2017-04-29T00:00:00"/>
    <n v="930000"/>
    <x v="0"/>
    <s v="Cunninghams"/>
    <x v="0"/>
    <n v="3012"/>
    <n v="3"/>
    <n v="1"/>
    <n v="2"/>
    <n v="660"/>
    <n v="1955"/>
    <s v="12 Winston St"/>
    <s v="Maidstone"/>
    <s v="Maribyrnong"/>
    <s v="Western Metropolitan"/>
    <n v="4"/>
    <n v="2017"/>
  </r>
  <r>
    <d v="2017-04-29T00:00:00"/>
    <n v="860000"/>
    <x v="1"/>
    <s v="Jones and Jones"/>
    <x v="1"/>
    <n v="3105"/>
    <n v="3"/>
    <n v="1"/>
    <n v="1"/>
    <n v="0"/>
    <n v="1999"/>
    <s v="1/15 Allen St"/>
    <s v="Bulleen"/>
    <s v="Manningham"/>
    <s v="Eastern Metropolitan"/>
    <n v="4"/>
    <n v="2017"/>
  </r>
  <r>
    <d v="2017-04-29T00:00:00"/>
    <n v="520000"/>
    <x v="1"/>
    <s v="Cunninghams"/>
    <x v="1"/>
    <n v="3153"/>
    <n v="2"/>
    <n v="1"/>
    <n v="1"/>
    <n v="418"/>
    <n v="1970"/>
    <s v="1/20 Church St"/>
    <s v="Bayswater"/>
    <s v="Knox"/>
    <s v="Eastern Metropolitan"/>
    <n v="4"/>
    <n v="2017"/>
  </r>
  <r>
    <d v="2017-04-29T00:00:00"/>
    <n v="885000"/>
    <x v="0"/>
    <s v="Metro Ladder"/>
    <x v="1"/>
    <n v="3194"/>
    <n v="3"/>
    <n v="1"/>
    <n v="2"/>
    <n v="530"/>
    <n v="1980"/>
    <s v="70 Voltri St"/>
    <s v="Mentone"/>
    <s v="Kingston"/>
    <s v="South-Eastern Metropolitan"/>
    <n v="4"/>
    <n v="2017"/>
  </r>
  <r>
    <d v="2017-04-29T00:00:00"/>
    <n v="680000"/>
    <x v="0"/>
    <s v="SJ"/>
    <x v="0"/>
    <n v="3064"/>
    <n v="5"/>
    <n v="3"/>
    <n v="2"/>
    <n v="646"/>
    <m/>
    <s v="17 Chinnock Ct"/>
    <s v="Craigieburn"/>
    <s v="Hume"/>
    <s v="Northern Metropolitan"/>
    <n v="4"/>
    <n v="2017"/>
  </r>
  <r>
    <d v="2017-04-29T00:00:00"/>
    <n v="650000"/>
    <x v="1"/>
    <s v="Best Bricks"/>
    <x v="0"/>
    <n v="3162"/>
    <n v="2"/>
    <n v="2"/>
    <n v="1"/>
    <n v="0"/>
    <n v="2010"/>
    <s v="2/218 Kambrook Rd"/>
    <s v="Caulfield"/>
    <s v="Glen Eira"/>
    <s v="Southern Metropolitan"/>
    <n v="4"/>
    <n v="2017"/>
  </r>
  <r>
    <d v="2017-04-29T00:00:00"/>
    <n v="810000"/>
    <x v="0"/>
    <s v="Jones and Jones"/>
    <x v="0"/>
    <n v="3165"/>
    <n v="3"/>
    <n v="1"/>
    <n v="1"/>
    <n v="294"/>
    <n v="1950"/>
    <s v="1/62 Tudor St"/>
    <s v="Bentleigh East"/>
    <s v="Glen Eira"/>
    <s v="Southern Metropolitan"/>
    <n v="4"/>
    <n v="2017"/>
  </r>
  <r>
    <d v="2017-04-29T00:00:00"/>
    <n v="890000"/>
    <x v="0"/>
    <s v="Metro Ladder"/>
    <x v="1"/>
    <n v="3165"/>
    <n v="3"/>
    <n v="2"/>
    <n v="1"/>
    <n v="260"/>
    <m/>
    <s v="31 Bristol St"/>
    <s v="Bentleigh East"/>
    <s v="Glen Eira"/>
    <s v="Southern Metropolitan"/>
    <n v="4"/>
    <n v="2017"/>
  </r>
  <r>
    <d v="2017-04-29T00:00:00"/>
    <n v="680000"/>
    <x v="1"/>
    <s v="Best Bricks"/>
    <x v="0"/>
    <n v="3070"/>
    <n v="2"/>
    <n v="2"/>
    <n v="1"/>
    <n v="1106"/>
    <n v="2009"/>
    <s v="12/412 High St"/>
    <s v="Northcote"/>
    <s v="Darebin"/>
    <s v="Northern Metropolitan"/>
    <n v="4"/>
    <n v="2017"/>
  </r>
  <r>
    <d v="2017-04-29T00:00:00"/>
    <n v="780000"/>
    <x v="0"/>
    <s v="Property Barons"/>
    <x v="0"/>
    <n v="3073"/>
    <n v="3"/>
    <n v="1"/>
    <n v="2"/>
    <n v="893"/>
    <n v="1940"/>
    <s v="36 Sturdee St"/>
    <s v="Reservoir"/>
    <s v="Darebin"/>
    <s v="Northern Metropolitan"/>
    <n v="4"/>
    <n v="2017"/>
  </r>
  <r>
    <d v="2017-04-29T00:00:00"/>
    <n v="840000"/>
    <x v="0"/>
    <s v="Best Bricks"/>
    <x v="0"/>
    <n v="3072"/>
    <n v="4"/>
    <n v="1"/>
    <n v="1"/>
    <n v="313"/>
    <n v="1950"/>
    <s v="196 Raglan St"/>
    <s v="Preston"/>
    <s v="Darebin"/>
    <s v="Northern Metropolitan"/>
    <n v="4"/>
    <n v="2017"/>
  </r>
  <r>
    <d v="2017-04-29T00:00:00"/>
    <n v="1215000"/>
    <x v="0"/>
    <s v="Metro Ladder"/>
    <x v="1"/>
    <n v="3072"/>
    <n v="3"/>
    <n v="1"/>
    <n v="1"/>
    <n v="690"/>
    <m/>
    <s v="12 Belgrove St"/>
    <s v="Preston"/>
    <s v="Darebin"/>
    <s v="Northern Metropolitan"/>
    <n v="4"/>
    <n v="2017"/>
  </r>
  <r>
    <d v="2017-04-29T00:00:00"/>
    <n v="410500"/>
    <x v="0"/>
    <s v="Jones and Jones"/>
    <x v="1"/>
    <n v="3810"/>
    <n v="4"/>
    <n v="2"/>
    <n v="2"/>
    <n v="425"/>
    <m/>
    <s v="69 Willowtree Dr"/>
    <s v="Pakenham"/>
    <s v="Cardinia"/>
    <s v="Eastern Victoria"/>
    <n v="4"/>
    <n v="2017"/>
  </r>
  <r>
    <d v="2017-04-29T00:00:00"/>
    <n v="1700000"/>
    <x v="0"/>
    <s v="Flanders &amp; Fish"/>
    <x v="0"/>
    <n v="3122"/>
    <n v="3"/>
    <n v="1"/>
    <n v="2"/>
    <n v="338"/>
    <n v="1910"/>
    <s v="7 Colvin Gr"/>
    <s v="Hawthorn"/>
    <s v="Boroondara"/>
    <s v="Southern Metropolitan"/>
    <n v="4"/>
    <n v="2017"/>
  </r>
  <r>
    <d v="2017-04-29T00:00:00"/>
    <n v="2370000"/>
    <x v="0"/>
    <s v="Jones and Jones"/>
    <x v="0"/>
    <n v="3127"/>
    <n v="4"/>
    <n v="3"/>
    <n v="2"/>
    <n v="773"/>
    <n v="1900"/>
    <s v="8 Durham Rd"/>
    <s v="Surrey Hills"/>
    <s v="Boroondara"/>
    <s v="Southern Metropolitan"/>
    <n v="4"/>
    <n v="2017"/>
  </r>
  <r>
    <d v="2017-04-29T00:00:00"/>
    <n v="520000"/>
    <x v="1"/>
    <s v="Metro Ladder"/>
    <x v="0"/>
    <n v="3186"/>
    <n v="2"/>
    <n v="1"/>
    <n v="1"/>
    <n v="1647"/>
    <n v="2004"/>
    <s v="38/568 New St"/>
    <s v="Brighton"/>
    <s v="Bayside"/>
    <s v="Southern Metropolitan"/>
    <n v="4"/>
    <n v="2017"/>
  </r>
  <r>
    <d v="2017-04-29T00:00:00"/>
    <n v="855000"/>
    <x v="1"/>
    <s v="Jones and Jones"/>
    <x v="0"/>
    <n v="3186"/>
    <n v="2"/>
    <n v="1"/>
    <n v="1"/>
    <n v="106"/>
    <m/>
    <s v="2/14 Brickwood St"/>
    <s v="Brighton"/>
    <s v="Bayside"/>
    <s v="Southern Metropolitan"/>
    <n v="4"/>
    <n v="2017"/>
  </r>
  <r>
    <d v="2017-04-29T00:00:00"/>
    <n v="1035000"/>
    <x v="0"/>
    <s v="Jones and Jones"/>
    <x v="0"/>
    <n v="3187"/>
    <n v="2"/>
    <n v="1"/>
    <n v="1"/>
    <n v="542"/>
    <n v="1985"/>
    <s v="1A Wallen St"/>
    <s v="Brighton East"/>
    <s v="Bayside"/>
    <s v="Southern Metropolitan"/>
    <n v="4"/>
    <n v="2017"/>
  </r>
  <r>
    <d v="2017-04-29T00:00:00"/>
    <n v="532000"/>
    <x v="0"/>
    <s v="Cunninghams"/>
    <x v="1"/>
    <n v="3081"/>
    <n v="2"/>
    <n v="2"/>
    <n v="1"/>
    <n v="220"/>
    <m/>
    <s v="581 Waterdale Rd"/>
    <s v="Heidelberg West"/>
    <s v="Banyule"/>
    <s v="Eastern Metropolitan"/>
    <n v="4"/>
    <n v="2017"/>
  </r>
  <r>
    <d v="2017-04-29T00:00:00"/>
    <n v="610000"/>
    <x v="1"/>
    <s v="Maxwells"/>
    <x v="1"/>
    <n v="3084"/>
    <n v="4"/>
    <n v="3"/>
    <n v="2"/>
    <n v="152"/>
    <n v="1980"/>
    <s v="3/89 Rosanna Rd"/>
    <s v="Heidelberg"/>
    <s v="Banyule"/>
    <s v="Eastern Metropolitan"/>
    <n v="4"/>
    <n v="2017"/>
  </r>
  <r>
    <d v="2017-04-30T00:00:00"/>
    <n v="1309000"/>
    <x v="0"/>
    <s v="Cunninghams"/>
    <x v="1"/>
    <n v="3066"/>
    <n v="3"/>
    <n v="1"/>
    <n v="0"/>
    <n v="168"/>
    <m/>
    <s v="158 Keele St"/>
    <s v="Collingwood"/>
    <s v="Yarra"/>
    <s v="Northern Metropolitan"/>
    <n v="4"/>
    <n v="2017"/>
  </r>
  <r>
    <d v="2017-04-30T00:00:00"/>
    <n v="690000"/>
    <x v="1"/>
    <s v="Jones and Jones"/>
    <x v="1"/>
    <n v="3143"/>
    <n v="2"/>
    <n v="1"/>
    <n v="2"/>
    <n v="0"/>
    <m/>
    <s v="8/16 Wattletree Rd"/>
    <s v="Armadale"/>
    <s v="Stonnington"/>
    <s v="Southern Metropolitan"/>
    <n v="4"/>
    <n v="2017"/>
  </r>
  <r>
    <d v="2017-04-30T00:00:00"/>
    <n v="698000"/>
    <x v="1"/>
    <s v="Cunninghams"/>
    <x v="1"/>
    <n v="3181"/>
    <n v="2"/>
    <n v="1"/>
    <n v="1"/>
    <n v="0"/>
    <n v="1900"/>
    <s v="102/11 Hillingdon Pl"/>
    <s v="Prahran"/>
    <s v="Stonnington"/>
    <s v="Southern Metropolitan"/>
    <n v="4"/>
    <n v="2017"/>
  </r>
  <r>
    <d v="2017-04-30T00:00:00"/>
    <n v="1275000"/>
    <x v="0"/>
    <s v="Metro Ladder"/>
    <x v="1"/>
    <n v="3145"/>
    <n v="3"/>
    <n v="2"/>
    <n v="2"/>
    <n v="161"/>
    <m/>
    <s v="5D Belson St"/>
    <s v="Malvern East"/>
    <s v="Stonnington"/>
    <s v="Southern Metropolitan"/>
    <n v="4"/>
    <n v="2017"/>
  </r>
  <r>
    <d v="2017-04-30T00:00:00"/>
    <n v="2120000"/>
    <x v="1"/>
    <s v="Jones and Jones"/>
    <x v="1"/>
    <n v="3143"/>
    <n v="3"/>
    <n v="2"/>
    <n v="3"/>
    <n v="395"/>
    <m/>
    <s v="1/25 Mercer Rd"/>
    <s v="Armadale"/>
    <s v="Stonnington"/>
    <s v="Southern Metropolitan"/>
    <n v="4"/>
    <n v="2017"/>
  </r>
  <r>
    <d v="2017-04-30T00:00:00"/>
    <n v="3200000"/>
    <x v="0"/>
    <s v="Cunninghams"/>
    <x v="1"/>
    <n v="3145"/>
    <n v="4"/>
    <n v="2"/>
    <n v="2"/>
    <n v="709"/>
    <n v="1910"/>
    <s v="24 Kerferd St"/>
    <s v="Malvern East"/>
    <s v="Stonnington"/>
    <s v="Southern Metropolitan"/>
    <n v="4"/>
    <n v="2017"/>
  </r>
  <r>
    <d v="2017-04-30T00:00:00"/>
    <n v="1075000"/>
    <x v="0"/>
    <s v="Metro Ladder"/>
    <x v="1"/>
    <n v="3055"/>
    <n v="5"/>
    <n v="1"/>
    <n v="1"/>
    <n v="441"/>
    <n v="1940"/>
    <s v="209 Union St"/>
    <s v="Brunswick West"/>
    <s v="Moreland"/>
    <s v="Northern Metropolitan"/>
    <n v="4"/>
    <n v="2017"/>
  </r>
  <r>
    <d v="2017-04-30T00:00:00"/>
    <n v="1210000"/>
    <x v="0"/>
    <s v="Jones and Jones"/>
    <x v="0"/>
    <n v="3056"/>
    <n v="4"/>
    <n v="2"/>
    <n v="1"/>
    <n v="373"/>
    <n v="2009"/>
    <s v="1/19 Manallack St"/>
    <s v="Brunswick"/>
    <s v="Moreland"/>
    <s v="Northern Metropolitan"/>
    <n v="4"/>
    <n v="2017"/>
  </r>
  <r>
    <d v="2017-04-30T00:00:00"/>
    <n v="1275000"/>
    <x v="0"/>
    <s v="Jones and Jones"/>
    <x v="0"/>
    <n v="3056"/>
    <n v="3"/>
    <n v="1"/>
    <n v="1"/>
    <n v="406"/>
    <n v="1900"/>
    <s v="240 Barkly St"/>
    <s v="Brunswick"/>
    <s v="Moreland"/>
    <s v="Northern Metropolitan"/>
    <n v="4"/>
    <n v="2017"/>
  </r>
  <r>
    <d v="2017-04-30T00:00:00"/>
    <n v="1790000"/>
    <x v="0"/>
    <s v="Jones and Jones"/>
    <x v="1"/>
    <n v="3058"/>
    <n v="5"/>
    <n v="3"/>
    <n v="2"/>
    <n v="635"/>
    <n v="1920"/>
    <s v="24 Florence St"/>
    <s v="Coburg"/>
    <s v="Moreland"/>
    <s v="Northern Metropolitan"/>
    <n v="4"/>
    <n v="2017"/>
  </r>
  <r>
    <d v="2017-04-30T00:00:00"/>
    <n v="1450000"/>
    <x v="0"/>
    <s v="Metro Ladder"/>
    <x v="1"/>
    <n v="3149"/>
    <n v="5"/>
    <n v="2"/>
    <n v="2"/>
    <n v="728"/>
    <m/>
    <s v="309 Waverley Rd"/>
    <s v="Mount Waverley"/>
    <s v="Monash"/>
    <s v="Eastern Metropolitan"/>
    <n v="4"/>
    <n v="2017"/>
  </r>
  <r>
    <d v="2017-04-30T00:00:00"/>
    <n v="2650000"/>
    <x v="0"/>
    <s v="Jones and Jones"/>
    <x v="0"/>
    <n v="3150"/>
    <n v="5"/>
    <n v="3"/>
    <n v="2"/>
    <n v="662"/>
    <n v="1960"/>
    <s v="7 Kinnoull Gr"/>
    <s v="Glen Waverley"/>
    <s v="Monash"/>
    <s v="Eastern Metropolitan"/>
    <n v="4"/>
    <n v="2017"/>
  </r>
  <r>
    <d v="2017-04-30T00:00:00"/>
    <n v="840500"/>
    <x v="0"/>
    <s v="Flanders &amp; Fish"/>
    <x v="1"/>
    <n v="3031"/>
    <n v="2"/>
    <n v="1"/>
    <n v="0"/>
    <n v="107"/>
    <m/>
    <s v="11 McCracken St"/>
    <s v="Kensington"/>
    <s v="Melbourne"/>
    <s v="Northern Metropolitan"/>
    <n v="4"/>
    <n v="2017"/>
  </r>
  <r>
    <d v="2017-04-30T00:00:00"/>
    <n v="1085000"/>
    <x v="0"/>
    <s v="Property Barons"/>
    <x v="1"/>
    <n v="3134"/>
    <n v="4"/>
    <n v="2"/>
    <n v="2"/>
    <n v="798"/>
    <m/>
    <s v="12 The Summit"/>
    <s v="Ringwood North"/>
    <s v="Maroondah"/>
    <s v="Eastern Metropolitan"/>
    <n v="4"/>
    <n v="2017"/>
  </r>
  <r>
    <d v="2017-04-30T00:00:00"/>
    <n v="301000"/>
    <x v="1"/>
    <s v="Cunninghams"/>
    <x v="1"/>
    <n v="3032"/>
    <n v="1"/>
    <n v="1"/>
    <n v="1"/>
    <n v="887"/>
    <n v="1972"/>
    <s v="6/82 Raleigh Rd"/>
    <s v="Maribyrnong"/>
    <s v="Maribyrnong"/>
    <s v="Western Metropolitan"/>
    <n v="4"/>
    <n v="2017"/>
  </r>
  <r>
    <d v="2017-04-30T00:00:00"/>
    <n v="785000"/>
    <x v="0"/>
    <s v="Metro Ladder"/>
    <x v="1"/>
    <n v="3011"/>
    <n v="2"/>
    <n v="1"/>
    <n v="1"/>
    <n v="116"/>
    <m/>
    <s v="68 Windsor St"/>
    <s v="Seddon"/>
    <s v="Maribyrnong"/>
    <s v="Western Metropolitan"/>
    <n v="4"/>
    <n v="2017"/>
  </r>
  <r>
    <d v="2017-04-30T00:00:00"/>
    <n v="815000"/>
    <x v="2"/>
    <s v="Maxwells"/>
    <x v="1"/>
    <n v="3032"/>
    <n v="3"/>
    <n v="2"/>
    <n v="2"/>
    <n v="198"/>
    <n v="1990"/>
    <s v="22 Mephan St"/>
    <s v="Maribyrnong"/>
    <s v="Maribyrnong"/>
    <s v="Western Metropolitan"/>
    <n v="4"/>
    <n v="2017"/>
  </r>
  <r>
    <d v="2017-04-30T00:00:00"/>
    <n v="1400000"/>
    <x v="0"/>
    <s v="Property Barons"/>
    <x v="0"/>
    <n v="3108"/>
    <n v="4"/>
    <n v="2"/>
    <n v="2"/>
    <n v="664"/>
    <n v="1980"/>
    <s v="8 Harcourt St"/>
    <s v="Doncaster"/>
    <s v="Manningham"/>
    <s v="Eastern Metropolitan"/>
    <n v="4"/>
    <n v="2017"/>
  </r>
  <r>
    <d v="2017-04-30T00:00:00"/>
    <n v="1100000"/>
    <x v="0"/>
    <s v="Cunninghams"/>
    <x v="1"/>
    <n v="3156"/>
    <n v="5"/>
    <n v="3"/>
    <n v="2"/>
    <n v="836"/>
    <n v="2001"/>
    <s v="50 Carlisle Rd"/>
    <s v="Ferntree Gully"/>
    <s v="Knox"/>
    <s v="Eastern Metropolitan"/>
    <n v="4"/>
    <n v="2017"/>
  </r>
  <r>
    <d v="2017-04-30T00:00:00"/>
    <n v="860000"/>
    <x v="0"/>
    <s v="Maxwells"/>
    <x v="0"/>
    <n v="3189"/>
    <n v="3"/>
    <n v="1"/>
    <n v="2"/>
    <n v="601"/>
    <n v="1970"/>
    <s v="239 Chesterville Rd"/>
    <s v="Moorabbin"/>
    <s v="Kingston"/>
    <s v="Southern Metropolitan"/>
    <n v="4"/>
    <n v="2017"/>
  </r>
  <r>
    <d v="2017-04-30T00:00:00"/>
    <n v="1820000"/>
    <x v="0"/>
    <s v="Metro Ladder"/>
    <x v="0"/>
    <n v="3015"/>
    <n v="5"/>
    <n v="2"/>
    <n v="7"/>
    <n v="760"/>
    <n v="1935"/>
    <s v="7 Clyde St"/>
    <s v="Newport"/>
    <s v="Hobsons Bay"/>
    <s v="Western Metropolitan"/>
    <n v="4"/>
    <n v="2017"/>
  </r>
  <r>
    <d v="2017-04-30T00:00:00"/>
    <n v="850000"/>
    <x v="2"/>
    <s v="Jones and Jones"/>
    <x v="0"/>
    <n v="3165"/>
    <n v="3"/>
    <n v="2"/>
    <n v="1"/>
    <n v="200"/>
    <m/>
    <s v="2/71 Tudor St"/>
    <s v="Bentleigh East"/>
    <s v="Glen Eira"/>
    <s v="Southern Metropolitan"/>
    <n v="4"/>
    <n v="2017"/>
  </r>
  <r>
    <d v="2017-04-30T00:00:00"/>
    <n v="385000"/>
    <x v="1"/>
    <s v="Metro Ladder"/>
    <x v="0"/>
    <n v="3072"/>
    <n v="1"/>
    <n v="1"/>
    <n v="1"/>
    <n v="896"/>
    <n v="2011"/>
    <s v="3/152 Tyler St"/>
    <s v="Preston"/>
    <s v="Darebin"/>
    <s v="Northern Metropolitan"/>
    <n v="4"/>
    <n v="2017"/>
  </r>
  <r>
    <d v="2017-04-30T00:00:00"/>
    <n v="970000"/>
    <x v="0"/>
    <s v="Best Bricks"/>
    <x v="1"/>
    <n v="3070"/>
    <n v="2"/>
    <n v="2"/>
    <n v="1"/>
    <n v="173"/>
    <m/>
    <s v="39 Victoria Rd"/>
    <s v="Northcote"/>
    <s v="Darebin"/>
    <s v="Northern Metropolitan"/>
    <n v="4"/>
    <n v="2017"/>
  </r>
  <r>
    <d v="2017-04-30T00:00:00"/>
    <n v="1400000"/>
    <x v="0"/>
    <s v="Best Bricks"/>
    <x v="1"/>
    <n v="3071"/>
    <n v="4"/>
    <n v="2"/>
    <n v="0"/>
    <n v="364"/>
    <m/>
    <s v="118 Rossmoyne St"/>
    <s v="Thornbury"/>
    <s v="Darebin"/>
    <s v="Northern Metropolitan"/>
    <n v="4"/>
    <n v="2017"/>
  </r>
  <r>
    <d v="2017-04-30T00:00:00"/>
    <n v="420000"/>
    <x v="1"/>
    <s v="Flanders &amp; Fish"/>
    <x v="1"/>
    <n v="3020"/>
    <n v="2"/>
    <n v="1"/>
    <n v="1"/>
    <n v="192"/>
    <n v="1970"/>
    <s v="1/141 Anderson Rd"/>
    <s v="Albion"/>
    <s v="Brimbank"/>
    <s v="Western Metropolitan"/>
    <n v="4"/>
    <n v="2017"/>
  </r>
  <r>
    <d v="2017-04-30T00:00:00"/>
    <n v="790500"/>
    <x v="0"/>
    <s v="Property Barons"/>
    <x v="1"/>
    <n v="3038"/>
    <n v="3"/>
    <n v="2"/>
    <n v="2"/>
    <n v="808"/>
    <m/>
    <s v="527 Kings Rd"/>
    <s v="Taylors Lakes"/>
    <s v="Brimbank"/>
    <s v="Western Metropolitan"/>
    <n v="4"/>
    <n v="2017"/>
  </r>
  <r>
    <d v="2017-04-30T00:00:00"/>
    <n v="300000"/>
    <x v="0"/>
    <s v="Cunninghams"/>
    <x v="0"/>
    <n v="3122"/>
    <n v="1"/>
    <n v="1"/>
    <n v="1"/>
    <n v="0"/>
    <m/>
    <s v="4/162 Barkers Rd"/>
    <s v="Hawthorn"/>
    <s v="Boroondara"/>
    <s v="Southern Metropolitan"/>
    <n v="4"/>
    <n v="2017"/>
  </r>
  <r>
    <d v="2017-04-30T00:00:00"/>
    <n v="500000"/>
    <x v="1"/>
    <s v="Flanders &amp; Fish"/>
    <x v="0"/>
    <n v="3122"/>
    <n v="2"/>
    <n v="2"/>
    <n v="1"/>
    <n v="0"/>
    <m/>
    <s v="204/36 Lynch St"/>
    <s v="Hawthorn"/>
    <s v="Boroondara"/>
    <s v="Southern Metropolitan"/>
    <n v="4"/>
    <n v="2017"/>
  </r>
  <r>
    <d v="2017-04-30T00:00:00"/>
    <n v="1236000"/>
    <x v="2"/>
    <s v="Cunninghams"/>
    <x v="1"/>
    <n v="3122"/>
    <n v="3"/>
    <n v="2"/>
    <n v="2"/>
    <n v="159"/>
    <n v="2000"/>
    <s v="5/350 Auburn Rd"/>
    <s v="Hawthorn"/>
    <s v="Boroondara"/>
    <s v="Southern Metropolitan"/>
    <n v="4"/>
    <n v="2017"/>
  </r>
  <r>
    <d v="2017-04-30T00:00:00"/>
    <n v="1490000"/>
    <x v="0"/>
    <s v="Cunninghams"/>
    <x v="1"/>
    <n v="3104"/>
    <n v="3"/>
    <n v="1"/>
    <n v="2"/>
    <n v="703"/>
    <m/>
    <s v="66 Ursa St"/>
    <s v="Balwyn North"/>
    <s v="Boroondara"/>
    <s v="Southern Metropolitan"/>
    <n v="4"/>
    <n v="2017"/>
  </r>
  <r>
    <d v="2017-04-30T00:00:00"/>
    <n v="1775000"/>
    <x v="0"/>
    <s v="Jones and Jones"/>
    <x v="0"/>
    <n v="3124"/>
    <n v="3"/>
    <n v="1"/>
    <n v="3"/>
    <n v="715"/>
    <m/>
    <s v="555 Camberwell Rd"/>
    <s v="Camberwell"/>
    <s v="Boroondara"/>
    <s v="Southern Metropolitan"/>
    <n v="4"/>
    <n v="2017"/>
  </r>
  <r>
    <d v="2017-04-30T00:00:00"/>
    <n v="1800000"/>
    <x v="0"/>
    <s v="Jones and Jones"/>
    <x v="0"/>
    <n v="3146"/>
    <n v="3"/>
    <n v="1"/>
    <n v="3"/>
    <n v="732"/>
    <n v="1950"/>
    <s v="10 Morell St"/>
    <s v="Glen Iris"/>
    <s v="Boroondara"/>
    <s v="Southern Metropolitan"/>
    <n v="4"/>
    <n v="2017"/>
  </r>
  <r>
    <d v="2017-04-30T00:00:00"/>
    <n v="1430000"/>
    <x v="0"/>
    <s v="Jones and Jones"/>
    <x v="1"/>
    <n v="3190"/>
    <n v="4"/>
    <n v="2"/>
    <n v="1"/>
    <n v="590"/>
    <m/>
    <s v="3 Seaton Rd"/>
    <s v="Highett"/>
    <s v="Bayside"/>
    <s v="Southern Metropolitan"/>
    <n v="4"/>
    <n v="2017"/>
  </r>
  <r>
    <d v="2017-05-01T00:00:00"/>
    <n v="690000"/>
    <x v="1"/>
    <s v="Metro Ladder"/>
    <x v="0"/>
    <n v="3121"/>
    <n v="2"/>
    <n v="2"/>
    <n v="1"/>
    <n v="760"/>
    <n v="2010"/>
    <s v="101/27 Dickmann St"/>
    <s v="Richmond"/>
    <s v="Yarra"/>
    <s v="Northern Metropolitan"/>
    <n v="5"/>
    <n v="2017"/>
  </r>
  <r>
    <d v="2017-05-01T00:00:00"/>
    <n v="1025000"/>
    <x v="0"/>
    <s v="Jones and Jones"/>
    <x v="0"/>
    <n v="3066"/>
    <n v="2"/>
    <n v="2"/>
    <n v="1"/>
    <n v="108"/>
    <n v="2005"/>
    <s v="24 Mater St"/>
    <s v="Collingwood"/>
    <s v="Yarra"/>
    <s v="Northern Metropolitan"/>
    <n v="5"/>
    <n v="2017"/>
  </r>
  <r>
    <d v="2017-05-01T00:00:00"/>
    <n v="2555000"/>
    <x v="0"/>
    <s v="Melbourne Homes"/>
    <x v="1"/>
    <n v="3068"/>
    <n v="3"/>
    <n v="1"/>
    <n v="1"/>
    <n v="340"/>
    <m/>
    <s v="3 Rowe St"/>
    <s v="Fitzroy North"/>
    <s v="Yarra"/>
    <s v="Northern Metropolitan"/>
    <n v="5"/>
    <n v="2017"/>
  </r>
  <r>
    <d v="2017-05-01T00:00:00"/>
    <n v="1280000"/>
    <x v="0"/>
    <s v="Property Barons"/>
    <x v="0"/>
    <n v="3130"/>
    <n v="4"/>
    <n v="2"/>
    <n v="1"/>
    <n v="797"/>
    <n v="1960"/>
    <s v="1 Diana Dr"/>
    <s v="Blackburn North"/>
    <s v="Whitehorse"/>
    <s v="Eastern Metropolitan"/>
    <n v="5"/>
    <n v="2017"/>
  </r>
  <r>
    <d v="2017-05-01T00:00:00"/>
    <n v="690000"/>
    <x v="1"/>
    <s v="Cunninghams"/>
    <x v="1"/>
    <n v="3181"/>
    <n v="2"/>
    <n v="1"/>
    <n v="1"/>
    <n v="0"/>
    <m/>
    <s v="2/6 The Avenue"/>
    <s v="Windsor"/>
    <s v="Stonnington"/>
    <s v="Southern Metropolitan"/>
    <n v="5"/>
    <n v="2017"/>
  </r>
  <r>
    <d v="2017-05-01T00:00:00"/>
    <n v="860000"/>
    <x v="0"/>
    <s v="Metro Ladder"/>
    <x v="0"/>
    <n v="3181"/>
    <n v="1"/>
    <n v="1"/>
    <n v="0"/>
    <n v="108"/>
    <n v="1905"/>
    <s v="44 Spring St"/>
    <s v="Prahran"/>
    <s v="Stonnington"/>
    <s v="Southern Metropolitan"/>
    <n v="5"/>
    <n v="2017"/>
  </r>
  <r>
    <d v="2017-05-01T00:00:00"/>
    <n v="900000"/>
    <x v="0"/>
    <s v="Melbourne Homes"/>
    <x v="0"/>
    <n v="3141"/>
    <n v="3"/>
    <n v="1"/>
    <n v="1"/>
    <n v="119"/>
    <m/>
    <s v="348 Punt Rd"/>
    <s v="South Yarra"/>
    <s v="Stonnington"/>
    <s v="Southern Metropolitan"/>
    <n v="5"/>
    <n v="2017"/>
  </r>
  <r>
    <d v="2017-05-01T00:00:00"/>
    <n v="1400000"/>
    <x v="0"/>
    <s v="Flanders &amp; Fish"/>
    <x v="0"/>
    <n v="3141"/>
    <n v="3"/>
    <n v="1"/>
    <n v="1"/>
    <n v="136"/>
    <n v="1993"/>
    <s v="4 Palfreyman St"/>
    <s v="South Yarra"/>
    <s v="Stonnington"/>
    <s v="Southern Metropolitan"/>
    <n v="5"/>
    <n v="2017"/>
  </r>
  <r>
    <d v="2017-05-01T00:00:00"/>
    <n v="586500"/>
    <x v="1"/>
    <s v="Jones and Jones"/>
    <x v="1"/>
    <n v="3182"/>
    <n v="2"/>
    <n v="1"/>
    <n v="1"/>
    <n v="3093"/>
    <m/>
    <s v="1/19 Robe St"/>
    <s v="St Kilda"/>
    <s v="Port Phillip"/>
    <s v="Southern Metropolitan"/>
    <n v="5"/>
    <n v="2017"/>
  </r>
  <r>
    <d v="2017-05-01T00:00:00"/>
    <n v="1190000"/>
    <x v="0"/>
    <s v="Zimmerman"/>
    <x v="1"/>
    <n v="3206"/>
    <n v="2"/>
    <n v="1"/>
    <n v="0"/>
    <n v="111"/>
    <n v="1915"/>
    <s v="46 Withers St"/>
    <s v="Albert Park"/>
    <s v="Port Phillip"/>
    <s v="Southern Metropolitan"/>
    <n v="5"/>
    <n v="2017"/>
  </r>
  <r>
    <d v="2017-05-01T00:00:00"/>
    <n v="1650000"/>
    <x v="0"/>
    <s v="Melbourne Homes"/>
    <x v="0"/>
    <n v="3182"/>
    <n v="4"/>
    <n v="2"/>
    <n v="2"/>
    <n v="268"/>
    <m/>
    <s v="3 Mitford Pl"/>
    <s v="St Kilda"/>
    <s v="Port Phillip"/>
    <s v="Southern Metropolitan"/>
    <n v="5"/>
    <n v="2017"/>
  </r>
  <r>
    <d v="2017-05-01T00:00:00"/>
    <n v="2155000"/>
    <x v="0"/>
    <s v="Zimmerman"/>
    <x v="1"/>
    <n v="3206"/>
    <n v="3"/>
    <n v="2"/>
    <n v="0"/>
    <n v="130"/>
    <m/>
    <s v="102 Graham St"/>
    <s v="Albert Park"/>
    <s v="Port Phillip"/>
    <s v="Southern Metropolitan"/>
    <n v="5"/>
    <n v="2017"/>
  </r>
  <r>
    <d v="2017-05-01T00:00:00"/>
    <n v="570000"/>
    <x v="1"/>
    <s v="Best Bricks"/>
    <x v="1"/>
    <n v="3057"/>
    <n v="2"/>
    <n v="1"/>
    <n v="1"/>
    <n v="0"/>
    <n v="1980"/>
    <s v="7/2 Albion St"/>
    <s v="Brunswick East"/>
    <s v="Moreland"/>
    <s v="Northern Metropolitan"/>
    <n v="5"/>
    <n v="2017"/>
  </r>
  <r>
    <d v="2017-05-01T00:00:00"/>
    <n v="651000"/>
    <x v="0"/>
    <s v="Cunninghams"/>
    <x v="0"/>
    <n v="3046"/>
    <n v="4"/>
    <n v="1"/>
    <n v="2"/>
    <n v="587"/>
    <m/>
    <s v="73 Augustine Tce"/>
    <s v="Glenroy"/>
    <s v="Moreland"/>
    <s v="Northern Metropolitan"/>
    <n v="5"/>
    <n v="2017"/>
  </r>
  <r>
    <d v="2017-05-01T00:00:00"/>
    <n v="981000"/>
    <x v="2"/>
    <s v="Cunninghams"/>
    <x v="0"/>
    <n v="3056"/>
    <n v="3"/>
    <n v="2"/>
    <n v="1"/>
    <n v="122"/>
    <n v="2012"/>
    <s v="25/5 Evans St"/>
    <s v="Brunswick"/>
    <s v="Moreland"/>
    <s v="Northern Metropolitan"/>
    <n v="5"/>
    <n v="2017"/>
  </r>
  <r>
    <d v="2017-05-01T00:00:00"/>
    <n v="1406000"/>
    <x v="0"/>
    <s v="Cunninghams"/>
    <x v="1"/>
    <n v="3040"/>
    <n v="3"/>
    <n v="1"/>
    <n v="1"/>
    <n v="34"/>
    <m/>
    <s v="2 Diamond St"/>
    <s v="Essendon West"/>
    <s v="Moonee Valley"/>
    <s v="Western Metropolitan"/>
    <n v="5"/>
    <n v="2017"/>
  </r>
  <r>
    <d v="2017-05-01T00:00:00"/>
    <n v="422000"/>
    <x v="1"/>
    <s v="Flanders &amp; Fish"/>
    <x v="1"/>
    <n v="3006"/>
    <n v="1"/>
    <n v="1"/>
    <n v="1"/>
    <n v="63"/>
    <n v="2010"/>
    <s v="512/22 Dorcas St"/>
    <s v="Southbank"/>
    <s v="Melbourne"/>
    <s v="Southern Metropolitan"/>
    <n v="5"/>
    <n v="2017"/>
  </r>
  <r>
    <d v="2017-05-01T00:00:00"/>
    <n v="670000"/>
    <x v="2"/>
    <s v="Cunninghams"/>
    <x v="1"/>
    <n v="3135"/>
    <n v="3"/>
    <n v="2"/>
    <n v="1"/>
    <n v="194"/>
    <m/>
    <s v="8 Madigan Ct"/>
    <s v="Heathmont"/>
    <s v="Maroondah"/>
    <s v="Eastern Metropolitan"/>
    <n v="5"/>
    <n v="2017"/>
  </r>
  <r>
    <d v="2017-05-01T00:00:00"/>
    <n v="322500"/>
    <x v="1"/>
    <s v="Jones and Jones"/>
    <x v="1"/>
    <n v="3011"/>
    <n v="1"/>
    <n v="1"/>
    <n v="1"/>
    <n v="0"/>
    <m/>
    <s v="5/4 Edward St"/>
    <s v="Seddon"/>
    <s v="Maribyrnong"/>
    <s v="Western Metropolitan"/>
    <n v="5"/>
    <n v="2017"/>
  </r>
  <r>
    <d v="2017-05-01T00:00:00"/>
    <n v="665000"/>
    <x v="0"/>
    <s v="Jones and Jones"/>
    <x v="0"/>
    <n v="3011"/>
    <n v="2"/>
    <n v="1"/>
    <n v="0"/>
    <n v="269"/>
    <n v="1900"/>
    <s v="199 Buckley St"/>
    <s v="Seddon"/>
    <s v="Maribyrnong"/>
    <s v="Western Metropolitan"/>
    <n v="5"/>
    <n v="2017"/>
  </r>
  <r>
    <d v="2017-05-01T00:00:00"/>
    <n v="1700000"/>
    <x v="0"/>
    <s v="Metro Ladder"/>
    <x v="1"/>
    <n v="3194"/>
    <n v="4"/>
    <n v="2"/>
    <n v="2"/>
    <n v="731"/>
    <m/>
    <s v="169 Balcombe Rd"/>
    <s v="Mentone"/>
    <s v="Kingston"/>
    <s v="South-Eastern Metropolitan"/>
    <n v="5"/>
    <n v="2017"/>
  </r>
  <r>
    <d v="2017-05-01T00:00:00"/>
    <n v="500000"/>
    <x v="0"/>
    <s v="Sanders"/>
    <x v="1"/>
    <n v="3064"/>
    <n v="4"/>
    <n v="2"/>
    <n v="2"/>
    <n v="383"/>
    <n v="2006"/>
    <s v="12 Chesterville Ct"/>
    <s v="Roxburgh Park"/>
    <s v="Hume"/>
    <s v="Northern Metropolitan"/>
    <n v="5"/>
    <n v="2017"/>
  </r>
  <r>
    <d v="2017-05-01T00:00:00"/>
    <n v="600000"/>
    <x v="2"/>
    <s v="Metro Ladder"/>
    <x v="0"/>
    <n v="3018"/>
    <n v="2"/>
    <n v="1"/>
    <n v="2"/>
    <n v="190"/>
    <m/>
    <s v="2/214 Queen St"/>
    <s v="Altona"/>
    <s v="Hobsons Bay"/>
    <s v="Western Metropolitan"/>
    <n v="5"/>
    <n v="2017"/>
  </r>
  <r>
    <d v="2017-05-01T00:00:00"/>
    <n v="305000"/>
    <x v="1"/>
    <s v="Flanders &amp; Fish"/>
    <x v="0"/>
    <n v="3161"/>
    <n v="1"/>
    <n v="1"/>
    <n v="1"/>
    <n v="750"/>
    <n v="1965"/>
    <s v="8/54 Narong Rd"/>
    <s v="Caulfield North"/>
    <s v="Glen Eira"/>
    <s v="Southern Metropolitan"/>
    <n v="5"/>
    <n v="2017"/>
  </r>
  <r>
    <d v="2017-05-01T00:00:00"/>
    <n v="1042000"/>
    <x v="1"/>
    <s v="Metro Ladder"/>
    <x v="1"/>
    <n v="3163"/>
    <n v="3"/>
    <n v="2"/>
    <n v="2"/>
    <n v="0"/>
    <n v="2008"/>
    <s v="3/51 Coorigil Rd"/>
    <s v="Carnegie"/>
    <s v="Glen Eira"/>
    <s v="Southern Metropolitan"/>
    <n v="5"/>
    <n v="2017"/>
  </r>
  <r>
    <d v="2017-05-01T00:00:00"/>
    <n v="715000"/>
    <x v="0"/>
    <s v="Cunninghams"/>
    <x v="1"/>
    <n v="3199"/>
    <n v="5"/>
    <n v="2"/>
    <n v="1"/>
    <n v="1424"/>
    <m/>
    <s v="22 Bradshaw St"/>
    <s v="Frankston"/>
    <s v="Frankston"/>
    <s v="South-Eastern Metropolitan"/>
    <n v="5"/>
    <n v="2017"/>
  </r>
  <r>
    <d v="2017-05-01T00:00:00"/>
    <n v="970000"/>
    <x v="0"/>
    <s v="Cunninghams"/>
    <x v="1"/>
    <n v="3072"/>
    <n v="3"/>
    <n v="1"/>
    <n v="1"/>
    <n v="345"/>
    <n v="1950"/>
    <s v="34 Showers St"/>
    <s v="Preston"/>
    <s v="Darebin"/>
    <s v="Northern Metropolitan"/>
    <n v="5"/>
    <n v="2017"/>
  </r>
  <r>
    <d v="2017-05-01T00:00:00"/>
    <n v="797000"/>
    <x v="1"/>
    <s v="Jones and Jones"/>
    <x v="1"/>
    <n v="3101"/>
    <n v="2"/>
    <n v="1"/>
    <n v="2"/>
    <n v="964"/>
    <n v="1960"/>
    <s v="1/38 Pakington St"/>
    <s v="Kew"/>
    <s v="Boroondara"/>
    <s v="Southern Metropolitan"/>
    <n v="5"/>
    <n v="2017"/>
  </r>
  <r>
    <d v="2017-05-01T00:00:00"/>
    <n v="835000"/>
    <x v="1"/>
    <s v="Cunninghams"/>
    <x v="1"/>
    <n v="3124"/>
    <n v="3"/>
    <n v="1"/>
    <n v="1"/>
    <n v="112"/>
    <n v="1960"/>
    <s v="1/16 Dower St"/>
    <s v="Camberwell"/>
    <s v="Boroondara"/>
    <s v="Southern Metropolitan"/>
    <n v="5"/>
    <n v="2017"/>
  </r>
  <r>
    <d v="2017-05-01T00:00:00"/>
    <n v="910000"/>
    <x v="1"/>
    <s v="Flanders &amp; Fish"/>
    <x v="1"/>
    <n v="3146"/>
    <n v="2"/>
    <n v="1"/>
    <n v="1"/>
    <n v="157"/>
    <n v="1970"/>
    <s v="2/8 Lithgow St"/>
    <s v="Glen Iris"/>
    <s v="Boroondara"/>
    <s v="Southern Metropolitan"/>
    <n v="5"/>
    <n v="2017"/>
  </r>
  <r>
    <d v="2017-05-01T00:00:00"/>
    <n v="2162000"/>
    <x v="0"/>
    <s v="Jones and Jones"/>
    <x v="1"/>
    <n v="3102"/>
    <n v="4"/>
    <n v="2"/>
    <n v="3"/>
    <n v="794"/>
    <n v="1950"/>
    <s v="11 Arden Ct"/>
    <s v="Kew East"/>
    <s v="Boroondara"/>
    <s v="Southern Metropolitan"/>
    <n v="5"/>
    <n v="2017"/>
  </r>
  <r>
    <d v="2017-05-01T00:00:00"/>
    <n v="1470000"/>
    <x v="2"/>
    <s v="Maxwells"/>
    <x v="1"/>
    <n v="3186"/>
    <n v="2"/>
    <n v="1"/>
    <n v="1"/>
    <n v="238"/>
    <m/>
    <s v="3 Rose St"/>
    <s v="Brighton"/>
    <s v="Bayside"/>
    <s v="Southern Metropolitan"/>
    <n v="5"/>
    <n v="2017"/>
  </r>
  <r>
    <d v="2017-05-01T00:00:00"/>
    <n v="5800000"/>
    <x v="0"/>
    <s v="Melbourne Homes"/>
    <x v="0"/>
    <n v="3186"/>
    <n v="5"/>
    <n v="4"/>
    <n v="4"/>
    <n v="1276"/>
    <n v="1880"/>
    <s v="161 Church St"/>
    <s v="Brighton"/>
    <s v="Bayside"/>
    <s v="Southern Metropolitan"/>
    <n v="5"/>
    <n v="2017"/>
  </r>
  <r>
    <d v="2017-05-01T00:00:00"/>
    <n v="1100000"/>
    <x v="0"/>
    <s v="Flanders &amp; Fish"/>
    <x v="0"/>
    <n v="3084"/>
    <n v="3"/>
    <n v="2"/>
    <n v="2"/>
    <n v="468"/>
    <n v="1985"/>
    <s v="9 Darvall St"/>
    <s v="Rosanna"/>
    <s v="Banyule"/>
    <s v="Eastern Metropolitan"/>
    <n v="5"/>
    <n v="2017"/>
  </r>
  <r>
    <d v="2017-05-02T00:00:00"/>
    <n v="1000000"/>
    <x v="1"/>
    <s v="Best Bricks"/>
    <x v="0"/>
    <n v="3182"/>
    <n v="3"/>
    <n v="1"/>
    <n v="0"/>
    <n v="0"/>
    <n v="1930"/>
    <s v="7/29 Marine Pde"/>
    <s v="St Kilda"/>
    <s v="Port Phillip"/>
    <s v="Southern Metropolitan"/>
    <n v="5"/>
    <n v="2017"/>
  </r>
  <r>
    <d v="2017-05-02T00:00:00"/>
    <n v="1700000"/>
    <x v="0"/>
    <s v="Jones and Jones"/>
    <x v="1"/>
    <n v="3205"/>
    <n v="3"/>
    <n v="1"/>
    <n v="1"/>
    <n v="118"/>
    <m/>
    <s v="14 Ward St"/>
    <s v="South Melbourne"/>
    <s v="Port Phillip"/>
    <s v="Southern Metropolitan"/>
    <n v="5"/>
    <n v="2017"/>
  </r>
  <r>
    <d v="2017-05-02T00:00:00"/>
    <n v="2250000"/>
    <x v="0"/>
    <s v="Cunninghams"/>
    <x v="0"/>
    <n v="3206"/>
    <n v="3"/>
    <n v="2"/>
    <n v="1"/>
    <n v="148"/>
    <n v="1890"/>
    <s v="23 Nimmo St"/>
    <s v="Middle Park"/>
    <s v="Port Phillip"/>
    <s v="Southern Metropolitan"/>
    <n v="5"/>
    <n v="2017"/>
  </r>
  <r>
    <d v="2017-05-02T00:00:00"/>
    <n v="821000"/>
    <x v="0"/>
    <s v="Metro Ladder"/>
    <x v="1"/>
    <n v="3060"/>
    <n v="4"/>
    <n v="1"/>
    <n v="1"/>
    <n v="687"/>
    <m/>
    <s v="66 Queens Pde"/>
    <s v="Fawkner"/>
    <s v="Moreland"/>
    <s v="Northern Metropolitan"/>
    <n v="5"/>
    <n v="2017"/>
  </r>
  <r>
    <d v="2017-05-02T00:00:00"/>
    <n v="821000"/>
    <x v="0"/>
    <s v="Flanders &amp; Fish"/>
    <x v="1"/>
    <n v="3046"/>
    <n v="3"/>
    <n v="1"/>
    <n v="1"/>
    <n v="656"/>
    <m/>
    <s v="4 Barina Rd"/>
    <s v="Oak Park"/>
    <s v="Moreland"/>
    <s v="Northern Metropolitan"/>
    <n v="5"/>
    <n v="2017"/>
  </r>
  <r>
    <d v="2017-05-02T00:00:00"/>
    <n v="827000"/>
    <x v="0"/>
    <s v="Metro Ladder"/>
    <x v="1"/>
    <n v="3046"/>
    <n v="3"/>
    <n v="1"/>
    <n v="2"/>
    <n v="676"/>
    <n v="1960"/>
    <s v="20 Lockley St"/>
    <s v="Hadfield"/>
    <s v="Moreland"/>
    <s v="Northern Metropolitan"/>
    <n v="5"/>
    <n v="2017"/>
  </r>
  <r>
    <d v="2017-05-02T00:00:00"/>
    <n v="1157000"/>
    <x v="0"/>
    <s v="Cunninghams"/>
    <x v="0"/>
    <n v="3058"/>
    <n v="3"/>
    <n v="1"/>
    <n v="1"/>
    <n v="480"/>
    <m/>
    <s v="61 Soudan St"/>
    <s v="Coburg"/>
    <s v="Moreland"/>
    <s v="Northern Metropolitan"/>
    <n v="5"/>
    <n v="2017"/>
  </r>
  <r>
    <d v="2017-05-02T00:00:00"/>
    <n v="1082000"/>
    <x v="0"/>
    <s v="Cunninghams"/>
    <x v="1"/>
    <n v="3032"/>
    <n v="3"/>
    <n v="2"/>
    <n v="2"/>
    <n v="254"/>
    <n v="2000"/>
    <s v="91A Walter St"/>
    <s v="Ascot Vale"/>
    <s v="Moonee Valley"/>
    <s v="Western Metropolitan"/>
    <n v="5"/>
    <n v="2017"/>
  </r>
  <r>
    <d v="2017-05-02T00:00:00"/>
    <n v="720000"/>
    <x v="1"/>
    <s v="Cunninghams"/>
    <x v="1"/>
    <n v="3149"/>
    <n v="2"/>
    <n v="1"/>
    <n v="1"/>
    <n v="198"/>
    <m/>
    <s v="1/577 High Street Rd"/>
    <s v="Mount Waverley"/>
    <s v="Monash"/>
    <s v="Eastern Metropolitan"/>
    <n v="5"/>
    <n v="2017"/>
  </r>
  <r>
    <d v="2017-05-02T00:00:00"/>
    <n v="1750000"/>
    <x v="0"/>
    <s v="Jones and Jones"/>
    <x v="1"/>
    <n v="3166"/>
    <n v="5"/>
    <n v="2"/>
    <n v="2"/>
    <n v="546"/>
    <n v="1935"/>
    <s v="5 Eastgate St"/>
    <s v="Oakleigh"/>
    <s v="Monash"/>
    <s v="Southern Metropolitan"/>
    <n v="5"/>
    <n v="2017"/>
  </r>
  <r>
    <d v="2017-05-02T00:00:00"/>
    <n v="1240000"/>
    <x v="0"/>
    <s v="Melbourne Homes"/>
    <x v="1"/>
    <n v="3192"/>
    <n v="3"/>
    <n v="1"/>
    <n v="4"/>
    <n v="605"/>
    <n v="1960"/>
    <s v="19 Shipston Rd"/>
    <s v="Cheltenham"/>
    <s v="Kingston"/>
    <s v="Southern Metropolitan"/>
    <n v="5"/>
    <n v="2017"/>
  </r>
  <r>
    <d v="2017-05-02T00:00:00"/>
    <n v="310000"/>
    <x v="1"/>
    <s v="Property Barons"/>
    <x v="1"/>
    <n v="3047"/>
    <n v="2"/>
    <n v="1"/>
    <n v="1"/>
    <n v="171"/>
    <n v="2008"/>
    <s v="3/11 Martell St"/>
    <s v="Broadmeadows"/>
    <s v="Hume"/>
    <s v="Northern Metropolitan"/>
    <n v="5"/>
    <n v="2017"/>
  </r>
  <r>
    <d v="2017-05-02T00:00:00"/>
    <n v="540000"/>
    <x v="0"/>
    <s v="Property Barons"/>
    <x v="0"/>
    <n v="3049"/>
    <n v="3"/>
    <n v="1"/>
    <n v="2"/>
    <n v="532"/>
    <n v="1975"/>
    <s v="285 Mickleham Rd"/>
    <s v="Westmeadows"/>
    <s v="Hume"/>
    <s v="Northern Metropolitan"/>
    <n v="5"/>
    <n v="2017"/>
  </r>
  <r>
    <d v="2017-05-02T00:00:00"/>
    <n v="321000"/>
    <x v="1"/>
    <s v="Maxwells"/>
    <x v="0"/>
    <n v="3015"/>
    <n v="2"/>
    <n v="1"/>
    <n v="1"/>
    <n v="0"/>
    <n v="1970"/>
    <s v="2/17 Greene St"/>
    <s v="South Kingsville"/>
    <s v="Hobsons Bay"/>
    <s v="Western Metropolitan"/>
    <n v="5"/>
    <n v="2017"/>
  </r>
  <r>
    <d v="2017-05-02T00:00:00"/>
    <n v="1530000"/>
    <x v="0"/>
    <s v="Sanders"/>
    <x v="1"/>
    <n v="3015"/>
    <n v="3"/>
    <n v="1"/>
    <n v="2"/>
    <n v="588"/>
    <m/>
    <s v="58 Alma Tce"/>
    <s v="Newport"/>
    <s v="Hobsons Bay"/>
    <s v="Western Metropolitan"/>
    <n v="5"/>
    <n v="2017"/>
  </r>
  <r>
    <d v="2017-05-02T00:00:00"/>
    <n v="1200000"/>
    <x v="2"/>
    <s v="Sanders"/>
    <x v="0"/>
    <n v="3165"/>
    <n v="3"/>
    <n v="2"/>
    <n v="2"/>
    <n v="369"/>
    <m/>
    <s v="122B Tambet St"/>
    <s v="Bentleigh East"/>
    <s v="Glen Eira"/>
    <s v="Southern Metropolitan"/>
    <n v="5"/>
    <n v="2017"/>
  </r>
  <r>
    <d v="2017-05-02T00:00:00"/>
    <n v="1500000"/>
    <x v="0"/>
    <s v="Jones and Jones"/>
    <x v="0"/>
    <n v="3078"/>
    <n v="3"/>
    <n v="1"/>
    <n v="2"/>
    <n v="574"/>
    <n v="1925"/>
    <s v="3 Gillies St"/>
    <s v="Fairfield"/>
    <s v="Darebin"/>
    <s v="Northern Metropolitan"/>
    <n v="5"/>
    <n v="2017"/>
  </r>
  <r>
    <d v="2017-05-02T00:00:00"/>
    <n v="2750000"/>
    <x v="0"/>
    <s v="Cunninghams"/>
    <x v="0"/>
    <n v="3078"/>
    <n v="4"/>
    <n v="3"/>
    <n v="4"/>
    <n v="597"/>
    <m/>
    <s v="30 Shiers St"/>
    <s v="Alphington"/>
    <s v="Darebin"/>
    <s v="Northern Metropolitan"/>
    <n v="5"/>
    <n v="2017"/>
  </r>
  <r>
    <d v="2017-05-02T00:00:00"/>
    <n v="773000"/>
    <x v="0"/>
    <s v="Cunninghams"/>
    <x v="1"/>
    <n v="3042"/>
    <n v="3"/>
    <n v="2"/>
    <n v="2"/>
    <n v="650"/>
    <n v="1980"/>
    <s v="7 Zagreb Ct"/>
    <s v="Keilor Park"/>
    <s v="Brimbank"/>
    <s v="Western Metropolitan"/>
    <n v="5"/>
    <n v="2017"/>
  </r>
  <r>
    <d v="2017-05-02T00:00:00"/>
    <n v="535000"/>
    <x v="1"/>
    <s v="Metro Ladder"/>
    <x v="1"/>
    <n v="3122"/>
    <n v="1"/>
    <n v="1"/>
    <n v="1"/>
    <n v="918"/>
    <n v="2006"/>
    <s v="3/3 Glenroy Rd"/>
    <s v="Hawthorn"/>
    <s v="Boroondara"/>
    <s v="Southern Metropolitan"/>
    <n v="5"/>
    <n v="2017"/>
  </r>
  <r>
    <d v="2017-05-02T00:00:00"/>
    <n v="635000"/>
    <x v="1"/>
    <s v="Jones and Jones"/>
    <x v="1"/>
    <n v="3122"/>
    <n v="2"/>
    <n v="1"/>
    <n v="1"/>
    <n v="2679"/>
    <n v="1960"/>
    <s v="15/9 Lisson Gr"/>
    <s v="Hawthorn"/>
    <s v="Boroondara"/>
    <s v="Southern Metropolitan"/>
    <n v="5"/>
    <n v="2017"/>
  </r>
  <r>
    <d v="2017-05-02T00:00:00"/>
    <n v="1922000"/>
    <x v="0"/>
    <s v="Metro Ladder"/>
    <x v="1"/>
    <n v="3104"/>
    <n v="3"/>
    <n v="1"/>
    <n v="1"/>
    <n v="696"/>
    <m/>
    <s v="24 Yeneda St"/>
    <s v="Balwyn North"/>
    <s v="Boroondara"/>
    <s v="Southern Metropolitan"/>
    <n v="5"/>
    <n v="2017"/>
  </r>
  <r>
    <d v="2017-05-02T00:00:00"/>
    <n v="3750000"/>
    <x v="0"/>
    <s v="Jones and Jones"/>
    <x v="0"/>
    <n v="3123"/>
    <n v="5"/>
    <n v="3"/>
    <n v="4"/>
    <n v="858"/>
    <m/>
    <s v="25 Myrniong Gr"/>
    <s v="Hawthorn East"/>
    <s v="Boroondara"/>
    <s v="Southern Metropolitan"/>
    <n v="5"/>
    <n v="2017"/>
  </r>
  <r>
    <d v="2017-05-03T00:00:00"/>
    <n v="650000"/>
    <x v="1"/>
    <s v="Cunninghams"/>
    <x v="1"/>
    <n v="3121"/>
    <n v="2"/>
    <n v="2"/>
    <n v="1"/>
    <n v="2226"/>
    <n v="2011"/>
    <s v="312/45 York St"/>
    <s v="Richmond"/>
    <s v="Yarra"/>
    <s v="Northern Metropolitan"/>
    <n v="5"/>
    <n v="2017"/>
  </r>
  <r>
    <d v="2017-05-03T00:00:00"/>
    <n v="910000"/>
    <x v="0"/>
    <s v="Flanders &amp; Fish"/>
    <x v="1"/>
    <n v="3128"/>
    <n v="3"/>
    <n v="1"/>
    <n v="2"/>
    <n v="414"/>
    <m/>
    <s v="32 Sweetland Rd"/>
    <s v="Box Hill"/>
    <s v="Whitehorse"/>
    <s v="Eastern Metropolitan"/>
    <n v="5"/>
    <n v="2017"/>
  </r>
  <r>
    <d v="2017-05-03T00:00:00"/>
    <n v="800000"/>
    <x v="1"/>
    <s v="Jones and Jones"/>
    <x v="0"/>
    <n v="3184"/>
    <n v="2"/>
    <n v="2"/>
    <n v="2"/>
    <n v="0"/>
    <n v="2001"/>
    <s v="14/125 Ormond Rd"/>
    <s v="Elwood"/>
    <s v="Port Phillip"/>
    <s v="Southern Metropolitan"/>
    <n v="5"/>
    <n v="2017"/>
  </r>
  <r>
    <d v="2017-05-03T00:00:00"/>
    <n v="710000"/>
    <x v="0"/>
    <s v="Property Barons"/>
    <x v="1"/>
    <n v="3058"/>
    <n v="3"/>
    <n v="1"/>
    <n v="1"/>
    <n v="160"/>
    <m/>
    <s v="110 Bell St"/>
    <s v="Coburg"/>
    <s v="Moreland"/>
    <s v="Northern Metropolitan"/>
    <n v="5"/>
    <n v="2017"/>
  </r>
  <r>
    <d v="2017-05-03T00:00:00"/>
    <n v="750000"/>
    <x v="0"/>
    <s v="Property Barons"/>
    <x v="0"/>
    <n v="3046"/>
    <n v="4"/>
    <n v="2"/>
    <n v="3"/>
    <n v="659"/>
    <m/>
    <s v="92 Glenroy Rd"/>
    <s v="Glenroy"/>
    <s v="Moreland"/>
    <s v="Northern Metropolitan"/>
    <n v="5"/>
    <n v="2017"/>
  </r>
  <r>
    <d v="2017-05-03T00:00:00"/>
    <n v="856000"/>
    <x v="2"/>
    <s v="Cunninghams"/>
    <x v="1"/>
    <n v="3032"/>
    <n v="2"/>
    <n v="1"/>
    <n v="2"/>
    <n v="326"/>
    <n v="1996"/>
    <s v="1/15 Flemington St"/>
    <s v="Travancore"/>
    <s v="Moonee Valley"/>
    <s v="Western Metropolitan"/>
    <n v="5"/>
    <n v="2017"/>
  </r>
  <r>
    <d v="2017-05-03T00:00:00"/>
    <n v="998000"/>
    <x v="2"/>
    <s v="Cunninghams"/>
    <x v="1"/>
    <n v="3166"/>
    <n v="3"/>
    <n v="2"/>
    <n v="2"/>
    <n v="246"/>
    <n v="2000"/>
    <s v="3/36 Darling St"/>
    <s v="Hughesdale"/>
    <s v="Monash"/>
    <s v="Southern Metropolitan"/>
    <n v="5"/>
    <n v="2017"/>
  </r>
  <r>
    <d v="2017-05-03T00:00:00"/>
    <n v="950000"/>
    <x v="0"/>
    <s v="Jones and Jones"/>
    <x v="1"/>
    <n v="3011"/>
    <n v="3"/>
    <n v="1"/>
    <n v="0"/>
    <n v="220"/>
    <n v="1920"/>
    <s v="29 Tennyson St"/>
    <s v="Seddon"/>
    <s v="Maribyrnong"/>
    <s v="Western Metropolitan"/>
    <n v="5"/>
    <n v="2017"/>
  </r>
  <r>
    <d v="2017-05-03T00:00:00"/>
    <n v="355000"/>
    <x v="2"/>
    <s v="Property Barons"/>
    <x v="1"/>
    <n v="3043"/>
    <n v="2"/>
    <n v="1"/>
    <n v="1"/>
    <n v="108"/>
    <m/>
    <s v="8/366 Melrose Dr"/>
    <s v="Tullamarine"/>
    <s v="Hume"/>
    <s v="Western Metropolitan"/>
    <n v="5"/>
    <n v="2017"/>
  </r>
  <r>
    <d v="2017-05-03T00:00:00"/>
    <n v="467000"/>
    <x v="0"/>
    <s v="Sanders"/>
    <x v="1"/>
    <n v="3048"/>
    <n v="3"/>
    <n v="1"/>
    <n v="1"/>
    <n v="565"/>
    <n v="1975"/>
    <s v="2 Navarre Ct"/>
    <s v="Meadow Heights"/>
    <s v="Hume"/>
    <s v="Northern Metropolitan"/>
    <n v="5"/>
    <n v="2017"/>
  </r>
  <r>
    <d v="2017-05-03T00:00:00"/>
    <n v="506000"/>
    <x v="0"/>
    <s v="Sanders"/>
    <x v="1"/>
    <n v="3064"/>
    <n v="6"/>
    <n v="2"/>
    <n v="2"/>
    <n v="655"/>
    <n v="1997"/>
    <s v="10 Huntingdale Ct"/>
    <s v="Craigieburn"/>
    <s v="Hume"/>
    <s v="Northern Metropolitan"/>
    <n v="5"/>
    <n v="2017"/>
  </r>
  <r>
    <d v="2017-05-03T00:00:00"/>
    <n v="900000"/>
    <x v="2"/>
    <s v="Property Barons"/>
    <x v="1"/>
    <n v="3163"/>
    <n v="3"/>
    <n v="2"/>
    <n v="2"/>
    <n v="238"/>
    <n v="1998"/>
    <s v="3/30 Ardyne St"/>
    <s v="Murrumbeena"/>
    <s v="Glen Eira"/>
    <s v="Southern Metropolitan"/>
    <n v="5"/>
    <n v="2017"/>
  </r>
  <r>
    <d v="2017-05-03T00:00:00"/>
    <n v="1573000"/>
    <x v="0"/>
    <s v="Jones and Jones"/>
    <x v="0"/>
    <n v="3204"/>
    <n v="3"/>
    <n v="1"/>
    <n v="2"/>
    <n v="670"/>
    <m/>
    <s v="12 Pleasance St"/>
    <s v="Bentleigh"/>
    <s v="Glen Eira"/>
    <s v="Southern Metropolitan"/>
    <n v="5"/>
    <n v="2017"/>
  </r>
  <r>
    <d v="2017-05-03T00:00:00"/>
    <n v="413000"/>
    <x v="1"/>
    <s v="Sanders"/>
    <x v="0"/>
    <n v="3072"/>
    <n v="2"/>
    <n v="1"/>
    <n v="1"/>
    <n v="0"/>
    <n v="2009"/>
    <s v="502/49 Plenty Rd"/>
    <s v="Preston"/>
    <s v="Darebin"/>
    <s v="Northern Metropolitan"/>
    <n v="5"/>
    <n v="2017"/>
  </r>
  <r>
    <d v="2017-05-03T00:00:00"/>
    <n v="1121000"/>
    <x v="0"/>
    <s v="Property Barons"/>
    <x v="1"/>
    <n v="3072"/>
    <n v="3"/>
    <n v="2"/>
    <n v="3"/>
    <n v="604"/>
    <n v="1925"/>
    <s v="7 Leicester St"/>
    <s v="Preston"/>
    <s v="Darebin"/>
    <s v="Northern Metropolitan"/>
    <n v="5"/>
    <n v="2017"/>
  </r>
  <r>
    <d v="2017-05-03T00:00:00"/>
    <n v="1150000"/>
    <x v="0"/>
    <s v="Property Barons"/>
    <x v="1"/>
    <n v="3073"/>
    <n v="4"/>
    <n v="1"/>
    <n v="2"/>
    <n v="928"/>
    <m/>
    <s v="72 Henty St"/>
    <s v="Reservoir"/>
    <s v="Darebin"/>
    <s v="Northern Metropolitan"/>
    <n v="5"/>
    <n v="2017"/>
  </r>
  <r>
    <d v="2017-05-03T00:00:00"/>
    <n v="690500"/>
    <x v="0"/>
    <s v="Metro Ladder"/>
    <x v="1"/>
    <n v="3020"/>
    <n v="3"/>
    <n v="1"/>
    <n v="0"/>
    <n v="637"/>
    <m/>
    <s v="32 Essex St"/>
    <s v="Sunshine North"/>
    <s v="Brimbank"/>
    <s v="Western Metropolitan"/>
    <n v="5"/>
    <n v="2017"/>
  </r>
  <r>
    <d v="2017-05-03T00:00:00"/>
    <n v="1205000"/>
    <x v="2"/>
    <s v="Metro Ladder"/>
    <x v="1"/>
    <n v="3102"/>
    <n v="3"/>
    <n v="2"/>
    <n v="2"/>
    <n v="270"/>
    <m/>
    <s v="3/1230 Old Burke Rd"/>
    <s v="Kew East"/>
    <s v="Boroondara"/>
    <s v="Southern Metropolitan"/>
    <n v="5"/>
    <n v="2017"/>
  </r>
  <r>
    <d v="2017-05-03T00:00:00"/>
    <n v="957000"/>
    <x v="1"/>
    <s v="Jones and Jones"/>
    <x v="1"/>
    <n v="3188"/>
    <n v="3"/>
    <n v="2"/>
    <n v="2"/>
    <n v="254"/>
    <n v="1994"/>
    <s v="1/2 Flowerdale Rd"/>
    <s v="Hampton East"/>
    <s v="Bayside"/>
    <s v="Southern Metropolitan"/>
    <n v="5"/>
    <n v="2017"/>
  </r>
  <r>
    <d v="2017-05-03T00:00:00"/>
    <n v="1620000"/>
    <x v="2"/>
    <s v="Jones and Jones"/>
    <x v="0"/>
    <n v="3187"/>
    <n v="4"/>
    <n v="2"/>
    <n v="2"/>
    <n v="326"/>
    <m/>
    <s v="35 Studley Rd"/>
    <s v="Brighton East"/>
    <s v="Bayside"/>
    <s v="Southern Metropolitan"/>
    <n v="5"/>
    <n v="2017"/>
  </r>
  <r>
    <d v="2017-05-03T00:00:00"/>
    <n v="690000"/>
    <x v="0"/>
    <s v="Property Barons"/>
    <x v="0"/>
    <n v="3081"/>
    <n v="2"/>
    <n v="1"/>
    <n v="0"/>
    <n v="563"/>
    <m/>
    <s v="18 Swanston St"/>
    <s v="Heidelberg Heights"/>
    <s v="Banyule"/>
    <s v="Eastern Metropolitan"/>
    <n v="5"/>
    <n v="2017"/>
  </r>
  <r>
    <d v="2017-05-03T00:00:00"/>
    <n v="960000"/>
    <x v="2"/>
    <s v="Property Barons"/>
    <x v="1"/>
    <n v="3094"/>
    <n v="3"/>
    <n v="2"/>
    <n v="2"/>
    <n v="397"/>
    <n v="2003"/>
    <s v="3/50 Airlie Rd"/>
    <s v="Montmorency"/>
    <s v="Banyule"/>
    <s v="Eastern Metropolitan"/>
    <n v="5"/>
    <n v="2017"/>
  </r>
  <r>
    <d v="2017-05-03T00:00:00"/>
    <n v="1300000"/>
    <x v="0"/>
    <s v="Cunninghams"/>
    <x v="0"/>
    <n v="3079"/>
    <n v="3"/>
    <n v="2"/>
    <n v="2"/>
    <n v="334"/>
    <n v="2005"/>
    <s v="1/12 Thoresby Gr"/>
    <s v="Ivanhoe"/>
    <s v="Banyule"/>
    <s v="Eastern Metropolitan"/>
    <n v="5"/>
    <n v="2017"/>
  </r>
  <r>
    <d v="2017-05-04T00:00:00"/>
    <n v="846000"/>
    <x v="0"/>
    <s v="Cunninghams"/>
    <x v="1"/>
    <n v="3068"/>
    <n v="2"/>
    <n v="1"/>
    <n v="0"/>
    <n v="160"/>
    <n v="1880"/>
    <s v="167 Alexandra Pde"/>
    <s v="Fitzroy North"/>
    <s v="Yarra"/>
    <s v="Northern Metropolitan"/>
    <n v="5"/>
    <n v="2017"/>
  </r>
  <r>
    <d v="2017-05-04T00:00:00"/>
    <n v="1000000"/>
    <x v="0"/>
    <s v="Cunninghams"/>
    <x v="0"/>
    <n v="3067"/>
    <n v="3"/>
    <n v="1"/>
    <n v="0"/>
    <n v="198"/>
    <n v="1900"/>
    <s v="132 Vere St"/>
    <s v="Abbotsford"/>
    <s v="Yarra"/>
    <s v="Northern Metropolitan"/>
    <n v="5"/>
    <n v="2017"/>
  </r>
  <r>
    <d v="2017-05-04T00:00:00"/>
    <n v="1000000"/>
    <x v="1"/>
    <s v="Jones and Jones"/>
    <x v="0"/>
    <n v="3066"/>
    <n v="3"/>
    <n v="2"/>
    <n v="2"/>
    <n v="0"/>
    <n v="2005"/>
    <s v="2/18 Islington St"/>
    <s v="Collingwood"/>
    <s v="Yarra"/>
    <s v="Northern Metropolitan"/>
    <n v="5"/>
    <n v="2017"/>
  </r>
  <r>
    <d v="2017-05-04T00:00:00"/>
    <n v="1250000"/>
    <x v="0"/>
    <s v="Jones and Jones"/>
    <x v="1"/>
    <n v="3068"/>
    <n v="2"/>
    <n v="1"/>
    <n v="0"/>
    <n v="158"/>
    <n v="1890"/>
    <s v="15 Dally St"/>
    <s v="Clifton Hill"/>
    <s v="Yarra"/>
    <s v="Northern Metropolitan"/>
    <n v="5"/>
    <n v="2017"/>
  </r>
  <r>
    <d v="2017-05-04T00:00:00"/>
    <n v="620000"/>
    <x v="0"/>
    <s v="Melbourne Homes"/>
    <x v="1"/>
    <n v="3076"/>
    <n v="3"/>
    <n v="1"/>
    <n v="2"/>
    <n v="606"/>
    <n v="1975"/>
    <s v="6 Letchworth Pl"/>
    <s v="Epping"/>
    <s v="Whittlesea"/>
    <s v="Northern Metropolitan"/>
    <n v="5"/>
    <n v="2017"/>
  </r>
  <r>
    <d v="2017-05-04T00:00:00"/>
    <n v="572000"/>
    <x v="1"/>
    <s v="Property Barons"/>
    <x v="0"/>
    <n v="3128"/>
    <n v="2"/>
    <n v="1"/>
    <n v="1"/>
    <n v="0"/>
    <m/>
    <s v="2/13 Oxford St"/>
    <s v="Box Hill"/>
    <s v="Whitehorse"/>
    <s v="Eastern Metropolitan"/>
    <n v="5"/>
    <n v="2017"/>
  </r>
  <r>
    <d v="2017-05-04T00:00:00"/>
    <n v="1380000"/>
    <x v="0"/>
    <s v="Jones and Jones"/>
    <x v="1"/>
    <n v="3145"/>
    <n v="3"/>
    <n v="1"/>
    <n v="2"/>
    <n v="572"/>
    <m/>
    <s v="2059 Malvern Rd"/>
    <s v="Malvern East"/>
    <s v="Stonnington"/>
    <s v="Southern Metropolitan"/>
    <n v="5"/>
    <n v="2017"/>
  </r>
  <r>
    <d v="2017-05-04T00:00:00"/>
    <n v="1400000"/>
    <x v="0"/>
    <s v="Flanders &amp; Fish"/>
    <x v="0"/>
    <n v="3046"/>
    <n v="3"/>
    <n v="1"/>
    <n v="3"/>
    <n v="730"/>
    <m/>
    <s v="220 Waterloo Rd"/>
    <s v="Oak Park"/>
    <s v="Moreland"/>
    <s v="Northern Metropolitan"/>
    <n v="5"/>
    <n v="2017"/>
  </r>
  <r>
    <d v="2017-05-04T00:00:00"/>
    <n v="1455000"/>
    <x v="0"/>
    <s v="Metro Ladder"/>
    <x v="1"/>
    <n v="3058"/>
    <n v="6"/>
    <n v="3"/>
    <n v="4"/>
    <n v="768"/>
    <n v="1997"/>
    <s v="1 Balloan St"/>
    <s v="Coburg"/>
    <s v="Moreland"/>
    <s v="Northern Metropolitan"/>
    <n v="5"/>
    <n v="2017"/>
  </r>
  <r>
    <d v="2017-05-04T00:00:00"/>
    <n v="1652000"/>
    <x v="0"/>
    <s v="Jones and Jones"/>
    <x v="1"/>
    <n v="3056"/>
    <n v="3"/>
    <n v="1"/>
    <n v="2"/>
    <n v="506"/>
    <n v="1921"/>
    <s v="129 Glenlyon Rd"/>
    <s v="Brunswick"/>
    <s v="Moreland"/>
    <s v="Northern Metropolitan"/>
    <n v="5"/>
    <n v="2017"/>
  </r>
  <r>
    <d v="2017-05-04T00:00:00"/>
    <n v="1900000"/>
    <x v="0"/>
    <s v="Cunninghams"/>
    <x v="0"/>
    <n v="3056"/>
    <n v="4"/>
    <n v="3"/>
    <n v="2"/>
    <n v="0"/>
    <n v="2012"/>
    <s v="6/1 Heller St"/>
    <s v="Brunswick"/>
    <s v="Moreland"/>
    <s v="Northern Metropolitan"/>
    <n v="5"/>
    <n v="2017"/>
  </r>
  <r>
    <d v="2017-05-04T00:00:00"/>
    <n v="1085000"/>
    <x v="0"/>
    <s v="Cunninghams"/>
    <x v="0"/>
    <n v="3031"/>
    <n v="3"/>
    <n v="1"/>
    <n v="1"/>
    <n v="180"/>
    <n v="1991"/>
    <s v="8A John St"/>
    <s v="Flemington"/>
    <s v="Moonee Valley"/>
    <s v="Northern Metropolitan"/>
    <n v="5"/>
    <n v="2017"/>
  </r>
  <r>
    <d v="2017-05-04T00:00:00"/>
    <n v="1400000"/>
    <x v="0"/>
    <s v="Cunninghams"/>
    <x v="1"/>
    <n v="3040"/>
    <n v="3"/>
    <n v="2"/>
    <n v="2"/>
    <n v="359"/>
    <m/>
    <s v="78 Market St"/>
    <s v="Essendon"/>
    <s v="Moonee Valley"/>
    <s v="Western Metropolitan"/>
    <n v="5"/>
    <n v="2017"/>
  </r>
  <r>
    <d v="2017-05-04T00:00:00"/>
    <n v="1490000"/>
    <x v="0"/>
    <s v="Cunninghams"/>
    <x v="1"/>
    <n v="3032"/>
    <n v="3"/>
    <n v="2"/>
    <n v="1"/>
    <n v="542"/>
    <m/>
    <s v="7 Elliott St"/>
    <s v="Ascot Vale"/>
    <s v="Moonee Valley"/>
    <s v="Western Metropolitan"/>
    <n v="5"/>
    <n v="2017"/>
  </r>
  <r>
    <d v="2017-05-04T00:00:00"/>
    <n v="1780000"/>
    <x v="0"/>
    <s v="Cunninghams"/>
    <x v="1"/>
    <n v="3041"/>
    <n v="5"/>
    <n v="3"/>
    <n v="6"/>
    <n v="699"/>
    <m/>
    <s v="2 Henshall Rd"/>
    <s v="Strathmore"/>
    <s v="Moonee Valley"/>
    <s v="Western Metropolitan"/>
    <n v="5"/>
    <n v="2017"/>
  </r>
  <r>
    <d v="2017-05-04T00:00:00"/>
    <n v="1093800"/>
    <x v="0"/>
    <s v="Cunninghams"/>
    <x v="1"/>
    <n v="3166"/>
    <n v="3"/>
    <n v="1"/>
    <n v="2"/>
    <n v="501"/>
    <m/>
    <s v="23 Beauford St"/>
    <s v="Huntingdale"/>
    <s v="Monash"/>
    <s v="Southern Metropolitan"/>
    <n v="5"/>
    <n v="2017"/>
  </r>
  <r>
    <d v="2017-05-04T00:00:00"/>
    <n v="333000"/>
    <x v="1"/>
    <s v="Cunninghams"/>
    <x v="0"/>
    <n v="3000"/>
    <n v="1"/>
    <n v="1"/>
    <n v="0"/>
    <n v="0"/>
    <n v="2010"/>
    <s v="2208/380 Little Lonsdale St"/>
    <s v="Melbourne"/>
    <s v="Melbourne"/>
    <s v="Northern Metropolitan"/>
    <n v="5"/>
    <n v="2017"/>
  </r>
  <r>
    <d v="2017-05-04T00:00:00"/>
    <n v="395000"/>
    <x v="1"/>
    <s v="Maxwells"/>
    <x v="0"/>
    <n v="3031"/>
    <n v="1"/>
    <n v="1"/>
    <n v="1"/>
    <n v="2592"/>
    <m/>
    <s v="310/71 Henry St"/>
    <s v="Kensington"/>
    <s v="Melbourne"/>
    <s v="Northern Metropolitan"/>
    <n v="5"/>
    <n v="2017"/>
  </r>
  <r>
    <d v="2017-05-04T00:00:00"/>
    <n v="1180000"/>
    <x v="0"/>
    <s v="Cunninghams"/>
    <x v="0"/>
    <n v="3011"/>
    <n v="3"/>
    <n v="1"/>
    <n v="0"/>
    <n v="198"/>
    <n v="1910"/>
    <s v="17 Tennyson St"/>
    <s v="Seddon"/>
    <s v="Maribyrnong"/>
    <s v="Western Metropolitan"/>
    <n v="5"/>
    <n v="2017"/>
  </r>
  <r>
    <d v="2017-05-04T00:00:00"/>
    <n v="1030000"/>
    <x v="0"/>
    <s v="Maxwells"/>
    <x v="1"/>
    <n v="3153"/>
    <n v="4"/>
    <n v="2"/>
    <n v="2"/>
    <n v="1094"/>
    <m/>
    <s v="7 Huxley Ct"/>
    <s v="Bayswater"/>
    <s v="Knox"/>
    <s v="Eastern Metropolitan"/>
    <n v="5"/>
    <n v="2017"/>
  </r>
  <r>
    <d v="2017-05-04T00:00:00"/>
    <n v="1485000"/>
    <x v="0"/>
    <s v="Sanders"/>
    <x v="1"/>
    <n v="3194"/>
    <n v="5"/>
    <n v="2"/>
    <n v="2"/>
    <n v="720"/>
    <n v="1975"/>
    <s v="1 Rogers St"/>
    <s v="Mentone"/>
    <s v="Kingston"/>
    <s v="South-Eastern Metropolitan"/>
    <n v="5"/>
    <n v="2017"/>
  </r>
  <r>
    <d v="2017-05-04T00:00:00"/>
    <n v="600000"/>
    <x v="0"/>
    <s v="Cunninghams"/>
    <x v="1"/>
    <n v="3064"/>
    <n v="4"/>
    <n v="2"/>
    <n v="2"/>
    <n v="560"/>
    <n v="2007"/>
    <s v="25 Jirrahlinga Tce"/>
    <s v="Craigieburn"/>
    <s v="Hume"/>
    <s v="Northern Metropolitan"/>
    <n v="5"/>
    <n v="2017"/>
  </r>
  <r>
    <d v="2017-05-04T00:00:00"/>
    <n v="543000"/>
    <x v="1"/>
    <s v="Melbourne Homes"/>
    <x v="1"/>
    <n v="3016"/>
    <n v="2"/>
    <n v="1"/>
    <n v="1"/>
    <n v="0"/>
    <n v="1974"/>
    <s v="2/77 Dover Rd"/>
    <s v="Williamstown"/>
    <s v="Hobsons Bay"/>
    <s v="Western Metropolitan"/>
    <n v="5"/>
    <n v="2017"/>
  </r>
  <r>
    <d v="2017-05-04T00:00:00"/>
    <n v="280000"/>
    <x v="1"/>
    <s v="Melbourne Homes"/>
    <x v="0"/>
    <n v="3204"/>
    <n v="1"/>
    <n v="1"/>
    <n v="1"/>
    <n v="821"/>
    <n v="1975"/>
    <s v="8/17 Arnott St"/>
    <s v="Ormond"/>
    <s v="Glen Eira"/>
    <s v="Southern Metropolitan"/>
    <n v="5"/>
    <n v="2017"/>
  </r>
  <r>
    <d v="2017-05-04T00:00:00"/>
    <n v="1200000"/>
    <x v="2"/>
    <s v="Jones and Jones"/>
    <x v="0"/>
    <n v="3204"/>
    <n v="4"/>
    <n v="2"/>
    <n v="2"/>
    <n v="293"/>
    <n v="2012"/>
    <s v="39A McArthur St"/>
    <s v="Bentleigh"/>
    <s v="Glen Eira"/>
    <s v="Southern Metropolitan"/>
    <n v="5"/>
    <n v="2017"/>
  </r>
  <r>
    <d v="2017-05-04T00:00:00"/>
    <n v="615000"/>
    <x v="2"/>
    <s v="Cunninghams"/>
    <x v="1"/>
    <n v="3073"/>
    <n v="2"/>
    <n v="1"/>
    <n v="1"/>
    <n v="202"/>
    <m/>
    <s v="1/80 Delaware St"/>
    <s v="Reservoir"/>
    <s v="Darebin"/>
    <s v="Northern Metropolitan"/>
    <n v="5"/>
    <n v="2017"/>
  </r>
  <r>
    <d v="2017-05-04T00:00:00"/>
    <n v="1205500"/>
    <x v="0"/>
    <s v="Cunninghams"/>
    <x v="1"/>
    <n v="3071"/>
    <n v="2"/>
    <n v="1"/>
    <n v="1"/>
    <n v="361"/>
    <m/>
    <s v="55 Rennie St"/>
    <s v="Thornbury"/>
    <s v="Darebin"/>
    <s v="Northern Metropolitan"/>
    <n v="5"/>
    <n v="2017"/>
  </r>
  <r>
    <d v="2017-05-04T00:00:00"/>
    <n v="245000"/>
    <x v="1"/>
    <s v="Best Bricks"/>
    <x v="0"/>
    <n v="3020"/>
    <n v="1"/>
    <n v="1"/>
    <n v="1"/>
    <n v="44"/>
    <m/>
    <s v="4/136 Wright St"/>
    <s v="Sunshine"/>
    <s v="Brimbank"/>
    <s v="Western Metropolitan"/>
    <n v="5"/>
    <n v="2017"/>
  </r>
  <r>
    <d v="2017-05-04T00:00:00"/>
    <n v="700000"/>
    <x v="1"/>
    <s v="Jones and Jones"/>
    <x v="0"/>
    <n v="3101"/>
    <n v="2"/>
    <n v="1"/>
    <n v="1"/>
    <n v="0"/>
    <m/>
    <s v="4/110 Walpole St"/>
    <s v="Kew"/>
    <s v="Boroondara"/>
    <s v="Southern Metropolitan"/>
    <n v="5"/>
    <n v="2017"/>
  </r>
  <r>
    <d v="2017-05-04T00:00:00"/>
    <n v="3600000"/>
    <x v="0"/>
    <s v="Jones and Jones"/>
    <x v="0"/>
    <n v="3123"/>
    <n v="4"/>
    <n v="3"/>
    <n v="2"/>
    <n v="667"/>
    <n v="1988"/>
    <s v="41 Leura Gr"/>
    <s v="Hawthorn East"/>
    <s v="Boroondara"/>
    <s v="Southern Metropolitan"/>
    <n v="5"/>
    <n v="2017"/>
  </r>
  <r>
    <d v="2017-05-04T00:00:00"/>
    <n v="1710000"/>
    <x v="0"/>
    <s v="Jones and Jones"/>
    <x v="0"/>
    <n v="3191"/>
    <n v="3"/>
    <n v="2"/>
    <n v="0"/>
    <n v="398"/>
    <n v="1920"/>
    <s v="34 Brighton St"/>
    <s v="Sandringham"/>
    <s v="Bayside"/>
    <s v="Southern Metropolitan"/>
    <n v="5"/>
    <n v="2017"/>
  </r>
  <r>
    <d v="2017-05-05T00:00:00"/>
    <n v="495000"/>
    <x v="1"/>
    <s v="Jones and Jones"/>
    <x v="1"/>
    <n v="3068"/>
    <n v="1"/>
    <n v="1"/>
    <n v="1"/>
    <n v="0"/>
    <m/>
    <s v="10/51 Delbridge St"/>
    <s v="Fitzroy North"/>
    <s v="Yarra"/>
    <s v="Northern Metropolitan"/>
    <n v="5"/>
    <n v="2017"/>
  </r>
  <r>
    <d v="2017-05-05T00:00:00"/>
    <n v="855000"/>
    <x v="0"/>
    <s v="Cunninghams"/>
    <x v="1"/>
    <n v="3067"/>
    <n v="3"/>
    <n v="2"/>
    <n v="1"/>
    <n v="92"/>
    <n v="2004"/>
    <s v="2 Federation La"/>
    <s v="Abbotsford"/>
    <s v="Yarra"/>
    <s v="Northern Metropolitan"/>
    <n v="5"/>
    <n v="2017"/>
  </r>
  <r>
    <d v="2017-05-05T00:00:00"/>
    <n v="1950000"/>
    <x v="0"/>
    <s v="Cunninghams"/>
    <x v="1"/>
    <n v="3054"/>
    <n v="3"/>
    <n v="1"/>
    <n v="1"/>
    <n v="309"/>
    <m/>
    <s v="771 Rathdowne St"/>
    <s v="Carlton North"/>
    <s v="Yarra"/>
    <s v="Northern Metropolitan"/>
    <n v="5"/>
    <n v="2017"/>
  </r>
  <r>
    <d v="2017-05-05T00:00:00"/>
    <n v="442000"/>
    <x v="0"/>
    <s v="Flanders &amp; Fish"/>
    <x v="1"/>
    <n v="3030"/>
    <n v="3"/>
    <n v="1"/>
    <n v="1"/>
    <n v="575"/>
    <m/>
    <s v="8 Maribyrnong Ct"/>
    <s v="Werribee"/>
    <s v="Wyndham"/>
    <s v="Western Metropolitan"/>
    <n v="5"/>
    <n v="2017"/>
  </r>
  <r>
    <d v="2017-05-05T00:00:00"/>
    <n v="580000"/>
    <x v="1"/>
    <s v="Best Bricks"/>
    <x v="1"/>
    <n v="3125"/>
    <n v="2"/>
    <n v="1"/>
    <n v="1"/>
    <n v="153"/>
    <n v="1970"/>
    <s v="3/51 Middleborough Rd"/>
    <s v="Burwood"/>
    <s v="Whitehorse"/>
    <s v="Southern Metropolitan"/>
    <n v="5"/>
    <n v="2017"/>
  </r>
  <r>
    <d v="2017-05-05T00:00:00"/>
    <n v="890000"/>
    <x v="0"/>
    <s v="Cunninghams"/>
    <x v="1"/>
    <n v="3132"/>
    <n v="2"/>
    <n v="2"/>
    <n v="1"/>
    <n v="370"/>
    <m/>
    <s v="395 Mitcham Rd"/>
    <s v="Mitcham"/>
    <s v="Whitehorse"/>
    <s v="Eastern Metropolitan"/>
    <n v="5"/>
    <n v="2017"/>
  </r>
  <r>
    <d v="2017-05-05T00:00:00"/>
    <n v="1420000"/>
    <x v="2"/>
    <s v="Cunninghams"/>
    <x v="1"/>
    <n v="3181"/>
    <n v="3"/>
    <n v="2"/>
    <n v="2"/>
    <n v="187"/>
    <m/>
    <s v="107A Charles St"/>
    <s v="Prahran"/>
    <s v="Stonnington"/>
    <s v="Southern Metropolitan"/>
    <n v="5"/>
    <n v="2017"/>
  </r>
  <r>
    <d v="2017-05-05T00:00:00"/>
    <n v="1375000"/>
    <x v="0"/>
    <s v="Metro Ladder"/>
    <x v="1"/>
    <n v="3207"/>
    <n v="4"/>
    <n v="1"/>
    <n v="1"/>
    <n v="190"/>
    <m/>
    <s v="205 Clark St"/>
    <s v="Port Melbourne"/>
    <s v="Port Phillip"/>
    <s v="Southern Metropolitan"/>
    <n v="5"/>
    <n v="2017"/>
  </r>
  <r>
    <d v="2017-05-05T00:00:00"/>
    <n v="775000"/>
    <x v="0"/>
    <s v="Property Barons"/>
    <x v="1"/>
    <n v="3058"/>
    <n v="2"/>
    <n v="1"/>
    <n v="1"/>
    <n v="314"/>
    <m/>
    <s v="75 Queen St"/>
    <s v="Coburg"/>
    <s v="Moreland"/>
    <s v="Northern Metropolitan"/>
    <n v="5"/>
    <n v="2017"/>
  </r>
  <r>
    <d v="2017-05-05T00:00:00"/>
    <n v="895000"/>
    <x v="0"/>
    <s v="Property Barons"/>
    <x v="1"/>
    <n v="3046"/>
    <n v="3"/>
    <n v="1"/>
    <n v="2"/>
    <n v="697"/>
    <n v="1955"/>
    <s v="19 Wheatsheaf Rd"/>
    <s v="Glenroy"/>
    <s v="Moreland"/>
    <s v="Northern Metropolitan"/>
    <n v="5"/>
    <n v="2017"/>
  </r>
  <r>
    <d v="2017-05-05T00:00:00"/>
    <n v="945000"/>
    <x v="0"/>
    <s v="Cunninghams"/>
    <x v="1"/>
    <n v="3043"/>
    <n v="4"/>
    <n v="2"/>
    <n v="4"/>
    <n v="474"/>
    <n v="2000"/>
    <s v="82 Gowanbrae Dr"/>
    <s v="Gowanbrae"/>
    <s v="Moreland"/>
    <s v="Western Metropolitan"/>
    <n v="5"/>
    <n v="2017"/>
  </r>
  <r>
    <d v="2017-05-05T00:00:00"/>
    <n v="1097000"/>
    <x v="0"/>
    <s v="Melbourne Homes"/>
    <x v="1"/>
    <n v="3055"/>
    <n v="3"/>
    <n v="1"/>
    <n v="1"/>
    <n v="372"/>
    <m/>
    <s v="4 James St"/>
    <s v="Brunswick West"/>
    <s v="Moreland"/>
    <s v="Northern Metropolitan"/>
    <n v="5"/>
    <n v="2017"/>
  </r>
  <r>
    <d v="2017-05-05T00:00:00"/>
    <n v="360000"/>
    <x v="1"/>
    <s v="Metro Ladder"/>
    <x v="0"/>
    <n v="3032"/>
    <n v="2"/>
    <n v="1"/>
    <n v="1"/>
    <n v="0"/>
    <n v="2010"/>
    <s v="456/38 Mt Alexander Rd"/>
    <s v="Travancore"/>
    <s v="Moonee Valley"/>
    <s v="Western Metropolitan"/>
    <n v="5"/>
    <n v="2017"/>
  </r>
  <r>
    <d v="2017-05-05T00:00:00"/>
    <n v="737500"/>
    <x v="1"/>
    <s v="Metro Ladder"/>
    <x v="0"/>
    <n v="3042"/>
    <n v="3"/>
    <n v="2"/>
    <n v="2"/>
    <n v="143"/>
    <n v="2012"/>
    <s v="2/19 Hart St"/>
    <s v="Airport West"/>
    <s v="Moonee Valley"/>
    <s v="Western Metropolitan"/>
    <n v="5"/>
    <n v="2017"/>
  </r>
  <r>
    <d v="2017-05-05T00:00:00"/>
    <n v="970000"/>
    <x v="2"/>
    <s v="Cunninghams"/>
    <x v="1"/>
    <n v="3040"/>
    <n v="4"/>
    <n v="2"/>
    <n v="2"/>
    <n v="0"/>
    <n v="2003"/>
    <s v="1/96 Cooper St"/>
    <s v="Essendon"/>
    <s v="Moonee Valley"/>
    <s v="Western Metropolitan"/>
    <n v="5"/>
    <n v="2017"/>
  </r>
  <r>
    <d v="2017-05-05T00:00:00"/>
    <n v="1327000"/>
    <x v="0"/>
    <s v="Cunninghams"/>
    <x v="1"/>
    <n v="3149"/>
    <n v="4"/>
    <n v="3"/>
    <n v="2"/>
    <n v="768"/>
    <m/>
    <s v="14 Gloucester St"/>
    <s v="Mount Waverley"/>
    <s v="Monash"/>
    <s v="Eastern Metropolitan"/>
    <n v="5"/>
    <n v="2017"/>
  </r>
  <r>
    <d v="2017-05-05T00:00:00"/>
    <n v="1615000"/>
    <x v="0"/>
    <s v="Flanders &amp; Fish"/>
    <x v="1"/>
    <n v="3149"/>
    <n v="3"/>
    <n v="1"/>
    <n v="2"/>
    <n v="1321"/>
    <m/>
    <s v="3 Rowan Ct"/>
    <s v="Mount Waverley"/>
    <s v="Monash"/>
    <s v="Eastern Metropolitan"/>
    <n v="5"/>
    <n v="2017"/>
  </r>
  <r>
    <d v="2017-05-05T00:00:00"/>
    <n v="1131500"/>
    <x v="0"/>
    <s v="Maxwells"/>
    <x v="0"/>
    <n v="3013"/>
    <n v="3"/>
    <n v="1"/>
    <n v="1"/>
    <n v="248"/>
    <m/>
    <s v="14 Lennox St"/>
    <s v="Yarraville"/>
    <s v="Maribyrnong"/>
    <s v="Western Metropolitan"/>
    <n v="5"/>
    <n v="2017"/>
  </r>
  <r>
    <d v="2017-05-05T00:00:00"/>
    <n v="1181000"/>
    <x v="0"/>
    <s v="Jones and Jones"/>
    <x v="1"/>
    <n v="3107"/>
    <n v="3"/>
    <n v="1"/>
    <n v="2"/>
    <n v="656"/>
    <m/>
    <s v="20 Fyfe Dr"/>
    <s v="Templestowe Lower"/>
    <s v="Manningham"/>
    <s v="Eastern Metropolitan"/>
    <n v="5"/>
    <n v="2017"/>
  </r>
  <r>
    <d v="2017-05-05T00:00:00"/>
    <n v="455000"/>
    <x v="1"/>
    <s v="Jones and Jones"/>
    <x v="1"/>
    <n v="3194"/>
    <n v="2"/>
    <n v="1"/>
    <n v="1"/>
    <n v="3160"/>
    <n v="1970"/>
    <s v="1/107 Warrigal Rd"/>
    <s v="Mentone"/>
    <s v="Kingston"/>
    <s v="South-Eastern Metropolitan"/>
    <n v="5"/>
    <n v="2017"/>
  </r>
  <r>
    <d v="2017-05-05T00:00:00"/>
    <n v="730000"/>
    <x v="0"/>
    <s v="SJ"/>
    <x v="1"/>
    <n v="3059"/>
    <n v="4"/>
    <n v="2"/>
    <n v="1"/>
    <n v="633"/>
    <n v="2004"/>
    <s v="65 Clare Bvd"/>
    <s v="Greenvale"/>
    <s v="Hume"/>
    <s v="Northern Metropolitan"/>
    <n v="5"/>
    <n v="2017"/>
  </r>
  <r>
    <d v="2017-05-05T00:00:00"/>
    <n v="785000"/>
    <x v="0"/>
    <s v="Melbourne Homes"/>
    <x v="1"/>
    <n v="3015"/>
    <n v="3"/>
    <n v="1"/>
    <n v="2"/>
    <n v="343"/>
    <m/>
    <s v="1 Bernard St"/>
    <s v="Spotswood"/>
    <s v="Hobsons Bay"/>
    <s v="Western Metropolitan"/>
    <n v="5"/>
    <n v="2017"/>
  </r>
  <r>
    <d v="2017-05-05T00:00:00"/>
    <n v="890000"/>
    <x v="0"/>
    <s v="Metro Ladder"/>
    <x v="1"/>
    <n v="3015"/>
    <n v="2"/>
    <n v="1"/>
    <n v="0"/>
    <n v="165"/>
    <m/>
    <s v="56 Hall St"/>
    <s v="Newport"/>
    <s v="Hobsons Bay"/>
    <s v="Western Metropolitan"/>
    <n v="5"/>
    <n v="2017"/>
  </r>
  <r>
    <d v="2017-05-05T00:00:00"/>
    <n v="285000"/>
    <x v="1"/>
    <s v="Cunninghams"/>
    <x v="1"/>
    <n v="3163"/>
    <n v="1"/>
    <n v="1"/>
    <n v="1"/>
    <n v="0"/>
    <m/>
    <s v="12/194 Neerim Rd"/>
    <s v="Carnegie"/>
    <s v="Glen Eira"/>
    <s v="Southern Metropolitan"/>
    <n v="5"/>
    <n v="2017"/>
  </r>
  <r>
    <d v="2017-05-05T00:00:00"/>
    <n v="1300000"/>
    <x v="2"/>
    <s v="Metro Ladder"/>
    <x v="1"/>
    <n v="3204"/>
    <n v="4"/>
    <n v="2"/>
    <n v="2"/>
    <n v="352"/>
    <m/>
    <s v="25B Luckins Rd"/>
    <s v="Bentleigh"/>
    <s v="Glen Eira"/>
    <s v="Southern Metropolitan"/>
    <n v="5"/>
    <n v="2017"/>
  </r>
  <r>
    <d v="2017-05-05T00:00:00"/>
    <n v="1920000"/>
    <x v="0"/>
    <s v="Cunninghams"/>
    <x v="1"/>
    <n v="3163"/>
    <n v="4"/>
    <n v="1"/>
    <n v="2"/>
    <n v="718"/>
    <n v="1920"/>
    <s v="22 Wahroongaa Rd"/>
    <s v="Murrumbeena"/>
    <s v="Glen Eira"/>
    <s v="Southern Metropolitan"/>
    <n v="5"/>
    <n v="2017"/>
  </r>
  <r>
    <d v="2017-05-05T00:00:00"/>
    <n v="566000"/>
    <x v="0"/>
    <s v="Sanders"/>
    <x v="1"/>
    <n v="3199"/>
    <n v="3"/>
    <n v="1"/>
    <n v="1"/>
    <n v="623"/>
    <m/>
    <s v="2 Lytham Ct"/>
    <s v="Frankston"/>
    <s v="Frankston"/>
    <s v="South-Eastern Metropolitan"/>
    <n v="5"/>
    <n v="2017"/>
  </r>
  <r>
    <d v="2017-05-05T00:00:00"/>
    <n v="1100000"/>
    <x v="0"/>
    <s v="Best Bricks"/>
    <x v="0"/>
    <n v="3071"/>
    <n v="2"/>
    <n v="1"/>
    <n v="1"/>
    <n v="330"/>
    <n v="1930"/>
    <s v="68 Wilmoth St"/>
    <s v="Thornbury"/>
    <s v="Darebin"/>
    <s v="Northern Metropolitan"/>
    <n v="5"/>
    <n v="2017"/>
  </r>
  <r>
    <d v="2017-05-05T00:00:00"/>
    <n v="1343000"/>
    <x v="0"/>
    <s v="Jones and Jones"/>
    <x v="1"/>
    <n v="3070"/>
    <n v="2"/>
    <n v="1"/>
    <n v="1"/>
    <n v="263"/>
    <m/>
    <s v="48 Charles St"/>
    <s v="Northcote"/>
    <s v="Darebin"/>
    <s v="Northern Metropolitan"/>
    <n v="5"/>
    <n v="2017"/>
  </r>
  <r>
    <d v="2017-05-05T00:00:00"/>
    <n v="435000"/>
    <x v="1"/>
    <s v="Zimmerman"/>
    <x v="1"/>
    <n v="3123"/>
    <n v="2"/>
    <n v="1"/>
    <n v="1"/>
    <n v="1536"/>
    <m/>
    <s v="16/330 Riversdale Rd"/>
    <s v="Hawthorn East"/>
    <s v="Boroondara"/>
    <s v="Southern Metropolitan"/>
    <n v="5"/>
    <n v="2017"/>
  </r>
  <r>
    <d v="2017-05-05T00:00:00"/>
    <n v="1800000"/>
    <x v="0"/>
    <s v="Maxwells"/>
    <x v="1"/>
    <n v="3147"/>
    <n v="4"/>
    <n v="2"/>
    <n v="2"/>
    <n v="682"/>
    <m/>
    <s v="43 Fakenham Rd"/>
    <s v="Ashburton"/>
    <s v="Boroondara"/>
    <s v="Southern Metropolitan"/>
    <n v="5"/>
    <n v="2017"/>
  </r>
  <r>
    <d v="2017-05-05T00:00:00"/>
    <n v="2170000"/>
    <x v="0"/>
    <s v="Cunninghams"/>
    <x v="1"/>
    <n v="3147"/>
    <n v="4"/>
    <n v="2"/>
    <n v="2"/>
    <n v="697"/>
    <m/>
    <s v="22 Duke St"/>
    <s v="Ashburton"/>
    <s v="Boroondara"/>
    <s v="Southern Metropolitan"/>
    <n v="5"/>
    <n v="2017"/>
  </r>
  <r>
    <d v="2017-05-05T00:00:00"/>
    <n v="3175000"/>
    <x v="0"/>
    <s v="Cunninghams"/>
    <x v="0"/>
    <n v="3101"/>
    <n v="5"/>
    <n v="4"/>
    <n v="2"/>
    <n v="769"/>
    <n v="1940"/>
    <s v="871 Glenferrie Rd"/>
    <s v="Kew"/>
    <s v="Boroondara"/>
    <s v="Southern Metropolitan"/>
    <n v="5"/>
    <n v="2017"/>
  </r>
  <r>
    <d v="2017-05-05T00:00:00"/>
    <n v="910000"/>
    <x v="1"/>
    <s v="Jones and Jones"/>
    <x v="1"/>
    <n v="3187"/>
    <n v="2"/>
    <n v="1"/>
    <n v="3"/>
    <n v="238"/>
    <m/>
    <s v="4/25 Cluden St"/>
    <s v="Brighton East"/>
    <s v="Bayside"/>
    <s v="Southern Metropolitan"/>
    <n v="5"/>
    <n v="2017"/>
  </r>
  <r>
    <d v="2017-05-05T00:00:00"/>
    <n v="1211000"/>
    <x v="0"/>
    <s v="Zimmerman"/>
    <x v="1"/>
    <n v="3186"/>
    <n v="3"/>
    <n v="2"/>
    <n v="1"/>
    <n v="343"/>
    <m/>
    <s v="36 Nepean Hwy"/>
    <s v="Brighton"/>
    <s v="Bayside"/>
    <s v="Southern Metropolitan"/>
    <n v="5"/>
    <n v="2017"/>
  </r>
  <r>
    <d v="2017-05-05T00:00:00"/>
    <n v="1910000"/>
    <x v="2"/>
    <s v="Jones and Jones"/>
    <x v="1"/>
    <n v="3188"/>
    <n v="4"/>
    <n v="2"/>
    <n v="2"/>
    <n v="351"/>
    <m/>
    <s v="4 Brand St"/>
    <s v="Hampton"/>
    <s v="Bayside"/>
    <s v="Southern Metropolitan"/>
    <n v="5"/>
    <n v="2017"/>
  </r>
  <r>
    <d v="2017-05-05T00:00:00"/>
    <n v="2291000"/>
    <x v="0"/>
    <s v="Cunninghams"/>
    <x v="1"/>
    <n v="3187"/>
    <n v="3"/>
    <n v="2"/>
    <n v="2"/>
    <n v="530"/>
    <n v="1886"/>
    <s v="12 Agnew St"/>
    <s v="Brighton East"/>
    <s v="Bayside"/>
    <s v="Southern Metropolitan"/>
    <n v="5"/>
    <n v="2017"/>
  </r>
  <r>
    <d v="2017-05-06T00:00:00"/>
    <n v="681500"/>
    <x v="1"/>
    <s v="Jones and Jones"/>
    <x v="0"/>
    <n v="3065"/>
    <n v="2"/>
    <n v="1"/>
    <n v="1"/>
    <n v="0"/>
    <m/>
    <s v="503/185 Rose St"/>
    <s v="Fitzroy"/>
    <s v="Yarra"/>
    <s v="Northern Metropolitan"/>
    <n v="5"/>
    <n v="2017"/>
  </r>
  <r>
    <d v="2017-05-06T00:00:00"/>
    <n v="492000"/>
    <x v="0"/>
    <s v="SJ"/>
    <x v="1"/>
    <n v="3029"/>
    <n v="3"/>
    <n v="1"/>
    <n v="1"/>
    <n v="581"/>
    <m/>
    <s v="8 Hayden St"/>
    <s v="Hoppers Crossing"/>
    <s v="Wyndham"/>
    <s v="Western Metropolitan"/>
    <n v="5"/>
    <n v="2017"/>
  </r>
  <r>
    <d v="2017-05-06T00:00:00"/>
    <n v="968000"/>
    <x v="0"/>
    <s v="Melbourne Homes"/>
    <x v="1"/>
    <n v="3151"/>
    <n v="3"/>
    <n v="1"/>
    <n v="1"/>
    <n v="612"/>
    <m/>
    <s v="30 Newhaven Rd"/>
    <s v="Burwood East"/>
    <s v="Whitehorse"/>
    <s v="Eastern Metropolitan"/>
    <n v="5"/>
    <n v="2017"/>
  </r>
  <r>
    <d v="2017-05-06T00:00:00"/>
    <n v="1301000"/>
    <x v="0"/>
    <s v="Melbourne Homes"/>
    <x v="1"/>
    <n v="3182"/>
    <n v="2"/>
    <n v="1"/>
    <n v="1"/>
    <n v="165"/>
    <n v="1910"/>
    <s v="34 Acland St"/>
    <s v="St Kilda"/>
    <s v="Port Phillip"/>
    <s v="Southern Metropolitan"/>
    <n v="5"/>
    <n v="2017"/>
  </r>
  <r>
    <d v="2017-05-06T00:00:00"/>
    <n v="1850000"/>
    <x v="0"/>
    <s v="Maxwells"/>
    <x v="0"/>
    <n v="3206"/>
    <n v="3"/>
    <n v="2"/>
    <n v="1"/>
    <n v="321"/>
    <m/>
    <s v="2 Patterson St"/>
    <s v="Middle Park"/>
    <s v="Port Phillip"/>
    <s v="Southern Metropolitan"/>
    <n v="5"/>
    <n v="2017"/>
  </r>
  <r>
    <d v="2017-05-06T00:00:00"/>
    <n v="2400000"/>
    <x v="0"/>
    <s v="Sanders"/>
    <x v="1"/>
    <n v="3207"/>
    <n v="3"/>
    <n v="2"/>
    <n v="2"/>
    <n v="368"/>
    <n v="1880"/>
    <s v="203 Station St"/>
    <s v="Port Melbourne"/>
    <s v="Port Phillip"/>
    <s v="Southern Metropolitan"/>
    <n v="5"/>
    <n v="2017"/>
  </r>
  <r>
    <d v="2017-05-06T00:00:00"/>
    <n v="650000"/>
    <x v="0"/>
    <s v="Cunninghams"/>
    <x v="1"/>
    <n v="3046"/>
    <n v="2"/>
    <n v="1"/>
    <n v="2"/>
    <n v="650"/>
    <m/>
    <s v="7 Mitchell Ct"/>
    <s v="Glenroy"/>
    <s v="Moreland"/>
    <s v="Northern Metropolitan"/>
    <n v="5"/>
    <n v="2017"/>
  </r>
  <r>
    <d v="2017-05-06T00:00:00"/>
    <n v="740000"/>
    <x v="0"/>
    <s v="Metro Ladder"/>
    <x v="1"/>
    <n v="3044"/>
    <n v="2"/>
    <n v="1"/>
    <n v="1"/>
    <n v="487"/>
    <n v="1940"/>
    <s v="12 Shanley St"/>
    <s v="Pascoe Vale"/>
    <s v="Moreland"/>
    <s v="Northern Metropolitan"/>
    <n v="5"/>
    <n v="2017"/>
  </r>
  <r>
    <d v="2017-05-06T00:00:00"/>
    <n v="755000"/>
    <x v="0"/>
    <s v="Cunninghams"/>
    <x v="0"/>
    <n v="3046"/>
    <n v="3"/>
    <n v="2"/>
    <n v="1"/>
    <n v="341"/>
    <n v="2003"/>
    <s v="126A Winifred St"/>
    <s v="Oak Park"/>
    <s v="Moreland"/>
    <s v="Northern Metropolitan"/>
    <n v="5"/>
    <n v="2017"/>
  </r>
  <r>
    <d v="2017-05-06T00:00:00"/>
    <n v="770000"/>
    <x v="0"/>
    <s v="Cunninghams"/>
    <x v="1"/>
    <n v="3044"/>
    <n v="4"/>
    <n v="1"/>
    <n v="2"/>
    <n v="596"/>
    <n v="1960"/>
    <s v="9 Bawden Ct"/>
    <s v="Pascoe Vale"/>
    <s v="Moreland"/>
    <s v="Northern Metropolitan"/>
    <n v="5"/>
    <n v="2017"/>
  </r>
  <r>
    <d v="2017-05-06T00:00:00"/>
    <n v="860000"/>
    <x v="0"/>
    <s v="Jones and Jones"/>
    <x v="0"/>
    <n v="3046"/>
    <n v="4"/>
    <n v="2"/>
    <n v="2"/>
    <n v="301"/>
    <m/>
    <s v="7 Ridge Rd"/>
    <s v="Oak Park"/>
    <s v="Moreland"/>
    <s v="Northern Metropolitan"/>
    <n v="5"/>
    <n v="2017"/>
  </r>
  <r>
    <d v="2017-05-06T00:00:00"/>
    <n v="1260000"/>
    <x v="0"/>
    <s v="Jones and Jones"/>
    <x v="1"/>
    <n v="3056"/>
    <n v="3"/>
    <n v="2"/>
    <n v="1"/>
    <n v="192"/>
    <n v="1910"/>
    <s v="38 Edward St"/>
    <s v="Brunswick"/>
    <s v="Moreland"/>
    <s v="Northern Metropolitan"/>
    <n v="5"/>
    <n v="2017"/>
  </r>
  <r>
    <d v="2017-05-06T00:00:00"/>
    <n v="1400000"/>
    <x v="0"/>
    <s v="Jones and Jones"/>
    <x v="0"/>
    <n v="3056"/>
    <n v="4"/>
    <n v="1"/>
    <n v="2"/>
    <n v="678"/>
    <n v="1900"/>
    <s v="102 Mitchell St"/>
    <s v="Brunswick"/>
    <s v="Moreland"/>
    <s v="Northern Metropolitan"/>
    <n v="5"/>
    <n v="2017"/>
  </r>
  <r>
    <d v="2017-05-06T00:00:00"/>
    <n v="1445000"/>
    <x v="0"/>
    <s v="Melbourne Homes"/>
    <x v="1"/>
    <n v="3055"/>
    <n v="3"/>
    <n v="1"/>
    <n v="2"/>
    <n v="613"/>
    <n v="1950"/>
    <s v="27 Halpin St"/>
    <s v="Brunswick West"/>
    <s v="Moreland"/>
    <s v="Northern Metropolitan"/>
    <n v="5"/>
    <n v="2017"/>
  </r>
  <r>
    <d v="2017-05-06T00:00:00"/>
    <n v="507000"/>
    <x v="1"/>
    <s v="Property Barons"/>
    <x v="1"/>
    <n v="3040"/>
    <n v="2"/>
    <n v="1"/>
    <n v="1"/>
    <n v="0"/>
    <n v="1960"/>
    <s v="5/257 Buckley St"/>
    <s v="Aberfeldie"/>
    <s v="Moonee Valley"/>
    <s v="Western Metropolitan"/>
    <n v="5"/>
    <n v="2017"/>
  </r>
  <r>
    <d v="2017-05-06T00:00:00"/>
    <n v="830000"/>
    <x v="2"/>
    <s v="Cunninghams"/>
    <x v="0"/>
    <n v="3040"/>
    <n v="3"/>
    <n v="2"/>
    <n v="1"/>
    <n v="176"/>
    <n v="2011"/>
    <s v="1/7 Mary St"/>
    <s v="Essendon"/>
    <s v="Moonee Valley"/>
    <s v="Western Metropolitan"/>
    <n v="5"/>
    <n v="2017"/>
  </r>
  <r>
    <d v="2017-05-06T00:00:00"/>
    <n v="1155000"/>
    <x v="0"/>
    <s v="Metro Ladder"/>
    <x v="0"/>
    <n v="3040"/>
    <n v="4"/>
    <n v="1"/>
    <n v="3"/>
    <n v="616"/>
    <n v="1900"/>
    <s v="11 Waverley St"/>
    <s v="Essendon"/>
    <s v="Moonee Valley"/>
    <s v="Western Metropolitan"/>
    <n v="5"/>
    <n v="2017"/>
  </r>
  <r>
    <d v="2017-05-06T00:00:00"/>
    <n v="918000"/>
    <x v="2"/>
    <s v="Sanders"/>
    <x v="1"/>
    <n v="3125"/>
    <n v="3"/>
    <n v="2"/>
    <n v="1"/>
    <n v="207"/>
    <n v="2012"/>
    <s v="7 Carmody St"/>
    <s v="Burwood"/>
    <s v="Monash"/>
    <s v="Southern Metropolitan"/>
    <n v="5"/>
    <n v="2017"/>
  </r>
  <r>
    <d v="2017-05-06T00:00:00"/>
    <n v="900000"/>
    <x v="0"/>
    <s v="Metro Ladder"/>
    <x v="1"/>
    <n v="3012"/>
    <n v="3"/>
    <n v="1"/>
    <n v="0"/>
    <n v="218"/>
    <m/>
    <s v="16 Dove St"/>
    <s v="West Footscray"/>
    <s v="Maribyrnong"/>
    <s v="Western Metropolitan"/>
    <n v="5"/>
    <n v="2017"/>
  </r>
  <r>
    <d v="2017-05-06T00:00:00"/>
    <n v="1085000"/>
    <x v="0"/>
    <s v="Jones and Jones"/>
    <x v="1"/>
    <n v="3011"/>
    <n v="2"/>
    <n v="1"/>
    <n v="2"/>
    <n v="249"/>
    <m/>
    <s v="4 Henry St"/>
    <s v="Seddon"/>
    <s v="Maribyrnong"/>
    <s v="Western Metropolitan"/>
    <n v="5"/>
    <n v="2017"/>
  </r>
  <r>
    <d v="2017-05-06T00:00:00"/>
    <n v="1256000"/>
    <x v="0"/>
    <s v="Metro Ladder"/>
    <x v="1"/>
    <n v="3013"/>
    <n v="2"/>
    <n v="1"/>
    <n v="3"/>
    <n v="531"/>
    <n v="1940"/>
    <s v="66 Drew St"/>
    <s v="Yarraville"/>
    <s v="Maribyrnong"/>
    <s v="Western Metropolitan"/>
    <n v="5"/>
    <n v="2017"/>
  </r>
  <r>
    <d v="2017-05-06T00:00:00"/>
    <n v="1375000"/>
    <x v="0"/>
    <s v="Sanders"/>
    <x v="1"/>
    <n v="3011"/>
    <n v="3"/>
    <n v="2"/>
    <n v="3"/>
    <n v="487"/>
    <m/>
    <s v="6 The Crescent"/>
    <s v="Footscray"/>
    <s v="Maribyrnong"/>
    <s v="Western Metropolitan"/>
    <n v="5"/>
    <n v="2017"/>
  </r>
  <r>
    <d v="2017-05-06T00:00:00"/>
    <n v="1010000"/>
    <x v="0"/>
    <s v="Property Barons"/>
    <x v="1"/>
    <n v="3180"/>
    <n v="4"/>
    <n v="2"/>
    <n v="2"/>
    <n v="620"/>
    <m/>
    <s v="8 Mistletoe Cl"/>
    <s v="Knoxfield"/>
    <s v="Knox"/>
    <s v="Eastern Metropolitan"/>
    <n v="5"/>
    <n v="2017"/>
  </r>
  <r>
    <d v="2017-05-06T00:00:00"/>
    <n v="1315000"/>
    <x v="0"/>
    <s v="Jones and Jones"/>
    <x v="0"/>
    <n v="3195"/>
    <n v="3"/>
    <n v="2"/>
    <n v="2"/>
    <n v="627"/>
    <n v="1950"/>
    <s v="22 Booth St"/>
    <s v="Parkdale"/>
    <s v="Kingston"/>
    <s v="South-Eastern Metropolitan"/>
    <n v="5"/>
    <n v="2017"/>
  </r>
  <r>
    <d v="2017-05-06T00:00:00"/>
    <n v="300000"/>
    <x v="1"/>
    <s v="Maxwells"/>
    <x v="0"/>
    <n v="3015"/>
    <n v="2"/>
    <n v="1"/>
    <n v="1"/>
    <n v="0"/>
    <n v="1970"/>
    <s v="2/17 Greene St"/>
    <s v="South Kingsville"/>
    <s v="Hobsons Bay"/>
    <s v="Western Metropolitan"/>
    <n v="5"/>
    <n v="2017"/>
  </r>
  <r>
    <d v="2017-05-06T00:00:00"/>
    <n v="676000"/>
    <x v="0"/>
    <s v="Sanders"/>
    <x v="0"/>
    <n v="3174"/>
    <n v="3"/>
    <n v="1"/>
    <n v="1"/>
    <n v="587"/>
    <n v="1960"/>
    <s v="6 Helen Ct"/>
    <s v="Noble Park"/>
    <s v="Greater Dandenong"/>
    <s v="South-Eastern Metropolitan"/>
    <n v="5"/>
    <n v="2017"/>
  </r>
  <r>
    <d v="2017-05-06T00:00:00"/>
    <n v="570000"/>
    <x v="1"/>
    <s v="Metro Ladder"/>
    <x v="1"/>
    <n v="3162"/>
    <n v="2"/>
    <n v="1"/>
    <n v="1"/>
    <n v="601"/>
    <m/>
    <s v="5/14 Briggs St"/>
    <s v="Caulfield"/>
    <s v="Glen Eira"/>
    <s v="Southern Metropolitan"/>
    <n v="5"/>
    <n v="2017"/>
  </r>
  <r>
    <d v="2017-05-06T00:00:00"/>
    <n v="770000"/>
    <x v="1"/>
    <s v="Jones and Jones"/>
    <x v="0"/>
    <n v="3163"/>
    <n v="2"/>
    <n v="1"/>
    <n v="3"/>
    <n v="194"/>
    <m/>
    <s v="1/9 Howe St"/>
    <s v="Murrumbeena"/>
    <s v="Glen Eira"/>
    <s v="Southern Metropolitan"/>
    <n v="5"/>
    <n v="2017"/>
  </r>
  <r>
    <d v="2017-05-06T00:00:00"/>
    <n v="1225000"/>
    <x v="2"/>
    <s v="Metro Ladder"/>
    <x v="1"/>
    <n v="3165"/>
    <n v="3"/>
    <n v="2"/>
    <n v="2"/>
    <n v="372"/>
    <n v="2008"/>
    <s v="28B Barrington St"/>
    <s v="Bentleigh East"/>
    <s v="Glen Eira"/>
    <s v="Southern Metropolitan"/>
    <n v="5"/>
    <n v="2017"/>
  </r>
  <r>
    <d v="2017-05-06T00:00:00"/>
    <n v="850000"/>
    <x v="0"/>
    <s v="Best Bricks"/>
    <x v="0"/>
    <n v="3072"/>
    <n v="3"/>
    <n v="1"/>
    <n v="2"/>
    <n v="485"/>
    <m/>
    <s v="129 Albert St"/>
    <s v="Preston"/>
    <s v="Darebin"/>
    <s v="Northern Metropolitan"/>
    <n v="5"/>
    <n v="2017"/>
  </r>
  <r>
    <d v="2017-05-06T00:00:00"/>
    <n v="917500"/>
    <x v="0"/>
    <s v="Cunninghams"/>
    <x v="1"/>
    <n v="3072"/>
    <n v="3"/>
    <n v="2"/>
    <n v="2"/>
    <n v="472"/>
    <n v="1965"/>
    <s v="53 William St"/>
    <s v="Preston"/>
    <s v="Darebin"/>
    <s v="Northern Metropolitan"/>
    <n v="5"/>
    <n v="2017"/>
  </r>
  <r>
    <d v="2017-05-06T00:00:00"/>
    <n v="800000"/>
    <x v="1"/>
    <s v="Metro Ladder"/>
    <x v="0"/>
    <n v="3104"/>
    <n v="2"/>
    <n v="2"/>
    <n v="1"/>
    <n v="196"/>
    <n v="1994"/>
    <s v="2/87 Tannock St"/>
    <s v="Balwyn North"/>
    <s v="Boroondara"/>
    <s v="Southern Metropolitan"/>
    <n v="5"/>
    <n v="2017"/>
  </r>
  <r>
    <d v="2017-05-06T00:00:00"/>
    <n v="855000"/>
    <x v="0"/>
    <s v="Jones and Jones"/>
    <x v="1"/>
    <n v="3124"/>
    <n v="2"/>
    <n v="1"/>
    <n v="2"/>
    <n v="239"/>
    <m/>
    <s v="3/18 Regent St"/>
    <s v="Camberwell"/>
    <s v="Boroondara"/>
    <s v="Southern Metropolitan"/>
    <n v="5"/>
    <n v="2017"/>
  </r>
  <r>
    <d v="2017-05-06T00:00:00"/>
    <n v="1630000"/>
    <x v="0"/>
    <s v="Jones and Jones"/>
    <x v="1"/>
    <n v="3104"/>
    <n v="4"/>
    <n v="2"/>
    <n v="1"/>
    <n v="677"/>
    <m/>
    <s v="18 Woodville St"/>
    <s v="Balwyn North"/>
    <s v="Boroondara"/>
    <s v="Southern Metropolitan"/>
    <n v="5"/>
    <n v="2017"/>
  </r>
  <r>
    <d v="2017-05-06T00:00:00"/>
    <n v="1670000"/>
    <x v="0"/>
    <s v="Metro Ladder"/>
    <x v="1"/>
    <n v="3104"/>
    <n v="3"/>
    <n v="1"/>
    <n v="0"/>
    <n v="818"/>
    <m/>
    <s v="215 Doncaster Rd"/>
    <s v="Balwyn North"/>
    <s v="Boroondara"/>
    <s v="Southern Metropolitan"/>
    <n v="5"/>
    <n v="2017"/>
  </r>
  <r>
    <d v="2017-05-06T00:00:00"/>
    <n v="3200000"/>
    <x v="0"/>
    <s v="Jones and Jones"/>
    <x v="0"/>
    <n v="3104"/>
    <n v="5"/>
    <n v="3"/>
    <n v="2"/>
    <n v="836"/>
    <n v="1970"/>
    <s v="37 Cascade St"/>
    <s v="Balwyn North"/>
    <s v="Boroondara"/>
    <s v="Southern Metropolitan"/>
    <n v="5"/>
    <n v="2017"/>
  </r>
  <r>
    <d v="2017-05-06T00:00:00"/>
    <n v="5020000"/>
    <x v="0"/>
    <s v="Jones and Jones"/>
    <x v="1"/>
    <n v="3124"/>
    <n v="4"/>
    <n v="4"/>
    <n v="3"/>
    <n v="892"/>
    <m/>
    <s v="28 Kintore St"/>
    <s v="Camberwell"/>
    <s v="Boroondara"/>
    <s v="Southern Metropolitan"/>
    <n v="5"/>
    <n v="2017"/>
  </r>
  <r>
    <d v="2017-05-06T00:00:00"/>
    <n v="442000"/>
    <x v="0"/>
    <s v="Property Barons"/>
    <x v="1"/>
    <n v="3081"/>
    <n v="1"/>
    <n v="1"/>
    <n v="0"/>
    <n v="290"/>
    <m/>
    <s v="8 Malahang Pde"/>
    <s v="Heidelberg West"/>
    <s v="Banyule"/>
    <s v="Eastern Metropolitan"/>
    <n v="5"/>
    <n v="2017"/>
  </r>
  <r>
    <d v="2017-05-07T00:00:00"/>
    <n v="1190000"/>
    <x v="0"/>
    <s v="Cunninghams"/>
    <x v="1"/>
    <n v="3121"/>
    <n v="3"/>
    <n v="2"/>
    <n v="1"/>
    <n v="105"/>
    <n v="1997"/>
    <s v="17/47 Mary St"/>
    <s v="Richmond"/>
    <s v="Yarra"/>
    <s v="Northern Metropolitan"/>
    <n v="5"/>
    <n v="2017"/>
  </r>
  <r>
    <d v="2017-05-07T00:00:00"/>
    <n v="472000"/>
    <x v="0"/>
    <s v="Maxwells"/>
    <x v="0"/>
    <n v="3030"/>
    <n v="3"/>
    <n v="1"/>
    <n v="0"/>
    <n v="700"/>
    <n v="1950"/>
    <s v="91 Market Rd"/>
    <s v="Werribee"/>
    <s v="Wyndham"/>
    <s v="Western Metropolitan"/>
    <n v="5"/>
    <n v="2017"/>
  </r>
  <r>
    <d v="2017-05-07T00:00:00"/>
    <n v="732000"/>
    <x v="0"/>
    <s v="Melbourne Homes"/>
    <x v="1"/>
    <n v="3082"/>
    <n v="4"/>
    <n v="2"/>
    <n v="1"/>
    <n v="808"/>
    <n v="1980"/>
    <s v="4 Carlita Cl"/>
    <s v="Mill Park"/>
    <s v="Whittlesea"/>
    <s v="Northern Metropolitan"/>
    <n v="5"/>
    <n v="2017"/>
  </r>
  <r>
    <d v="2017-05-07T00:00:00"/>
    <n v="1225000"/>
    <x v="0"/>
    <s v="Jones and Jones"/>
    <x v="1"/>
    <n v="3125"/>
    <n v="5"/>
    <n v="1"/>
    <n v="2"/>
    <n v="633"/>
    <n v="1960"/>
    <s v="19 Pearce St"/>
    <s v="Burwood"/>
    <s v="Whitehorse"/>
    <s v="Southern Metropolitan"/>
    <n v="5"/>
    <n v="2017"/>
  </r>
  <r>
    <d v="2017-05-07T00:00:00"/>
    <n v="840000"/>
    <x v="0"/>
    <s v="Property Barons"/>
    <x v="0"/>
    <n v="3095"/>
    <n v="4"/>
    <n v="3"/>
    <n v="2"/>
    <n v="903"/>
    <m/>
    <s v="12 Coolabah Dr"/>
    <s v="Eltham"/>
    <s v="Nillumbik"/>
    <s v="Eastern Metropolitan"/>
    <n v="5"/>
    <n v="2017"/>
  </r>
  <r>
    <d v="2017-05-07T00:00:00"/>
    <n v="328000"/>
    <x v="1"/>
    <s v="Cunninghams"/>
    <x v="0"/>
    <n v="3060"/>
    <n v="2"/>
    <n v="1"/>
    <n v="1"/>
    <n v="0"/>
    <n v="1970"/>
    <s v="2/99 Major Rd"/>
    <s v="Fawkner"/>
    <s v="Moreland"/>
    <s v="Northern Metropolitan"/>
    <n v="5"/>
    <n v="2017"/>
  </r>
  <r>
    <d v="2017-05-07T00:00:00"/>
    <n v="560000"/>
    <x v="2"/>
    <s v="Cunninghams"/>
    <x v="1"/>
    <n v="3044"/>
    <n v="3"/>
    <n v="2"/>
    <n v="1"/>
    <n v="141"/>
    <n v="2009"/>
    <s v="5/137 Northumberland Rd"/>
    <s v="Pascoe Vale"/>
    <s v="Moreland"/>
    <s v="Northern Metropolitan"/>
    <n v="5"/>
    <n v="2017"/>
  </r>
  <r>
    <d v="2017-05-07T00:00:00"/>
    <n v="1250000"/>
    <x v="0"/>
    <s v="Cunninghams"/>
    <x v="1"/>
    <n v="3058"/>
    <n v="3"/>
    <n v="2"/>
    <n v="2"/>
    <n v="500"/>
    <n v="1900"/>
    <s v="3 Beckwith St"/>
    <s v="Coburg"/>
    <s v="Moreland"/>
    <s v="Northern Metropolitan"/>
    <n v="5"/>
    <n v="2017"/>
  </r>
  <r>
    <d v="2017-05-07T00:00:00"/>
    <n v="860000"/>
    <x v="0"/>
    <s v="Sanders"/>
    <x v="1"/>
    <n v="3147"/>
    <n v="3"/>
    <n v="2"/>
    <n v="2"/>
    <n v="280"/>
    <n v="1990"/>
    <s v="2/7 Murra Ct"/>
    <s v="Ashwood"/>
    <s v="Monash"/>
    <s v="Southern Metropolitan"/>
    <n v="5"/>
    <n v="2017"/>
  </r>
  <r>
    <d v="2017-05-07T00:00:00"/>
    <n v="3970000"/>
    <x v="0"/>
    <s v="Melbourne Homes"/>
    <x v="1"/>
    <n v="3052"/>
    <n v="4"/>
    <n v="3"/>
    <n v="1"/>
    <n v="289"/>
    <m/>
    <s v="21 Morrah St"/>
    <s v="Parkville"/>
    <s v="Melbourne"/>
    <s v="Northern Metropolitan"/>
    <n v="5"/>
    <n v="2017"/>
  </r>
  <r>
    <d v="2017-05-07T00:00:00"/>
    <n v="616000"/>
    <x v="0"/>
    <s v="Cunninghams"/>
    <x v="1"/>
    <n v="3153"/>
    <n v="3"/>
    <n v="2"/>
    <n v="0"/>
    <n v="586"/>
    <n v="1999"/>
    <s v="12 Baker Rd"/>
    <s v="Bayswater North"/>
    <s v="Maroondah"/>
    <s v="Eastern Metropolitan"/>
    <n v="5"/>
    <n v="2017"/>
  </r>
  <r>
    <d v="2017-05-07T00:00:00"/>
    <n v="1035000"/>
    <x v="0"/>
    <s v="Metro Ladder"/>
    <x v="1"/>
    <n v="3013"/>
    <n v="2"/>
    <n v="1"/>
    <n v="3"/>
    <n v="469"/>
    <m/>
    <s v="33 Bromyard St"/>
    <s v="Yarraville"/>
    <s v="Maribyrnong"/>
    <s v="Western Metropolitan"/>
    <n v="5"/>
    <n v="2017"/>
  </r>
  <r>
    <d v="2017-05-07T00:00:00"/>
    <n v="1500000"/>
    <x v="0"/>
    <s v="Metro Ladder"/>
    <x v="0"/>
    <n v="3011"/>
    <n v="4"/>
    <n v="3"/>
    <n v="2"/>
    <n v="169"/>
    <m/>
    <s v="60 Station Rd"/>
    <s v="Seddon"/>
    <s v="Maribyrnong"/>
    <s v="Western Metropolitan"/>
    <n v="5"/>
    <n v="2017"/>
  </r>
  <r>
    <d v="2017-05-07T00:00:00"/>
    <n v="840000"/>
    <x v="0"/>
    <s v="Jones and Jones"/>
    <x v="1"/>
    <n v="3172"/>
    <n v="3"/>
    <n v="2"/>
    <n v="2"/>
    <n v="542"/>
    <m/>
    <s v="1 Chadree Ct"/>
    <s v="Dingley Village"/>
    <s v="Kingston"/>
    <s v="South-Eastern Metropolitan"/>
    <n v="5"/>
    <n v="2017"/>
  </r>
  <r>
    <d v="2017-05-07T00:00:00"/>
    <n v="455000"/>
    <x v="0"/>
    <s v="Sanders"/>
    <x v="0"/>
    <n v="3429"/>
    <n v="3"/>
    <n v="1"/>
    <n v="6"/>
    <n v="639"/>
    <n v="1990"/>
    <s v="27 Holloway Cl"/>
    <s v="Sunbury"/>
    <s v="Hume"/>
    <s v="Western Metropolitan"/>
    <n v="5"/>
    <n v="2017"/>
  </r>
  <r>
    <d v="2017-05-07T00:00:00"/>
    <n v="490000"/>
    <x v="1"/>
    <s v="Jones and Jones"/>
    <x v="1"/>
    <n v="3016"/>
    <n v="2"/>
    <n v="1"/>
    <n v="1"/>
    <n v="0"/>
    <m/>
    <s v="9/99 Verdon St"/>
    <s v="Williamstown"/>
    <s v="Hobsons Bay"/>
    <s v="Western Metropolitan"/>
    <n v="5"/>
    <n v="2017"/>
  </r>
  <r>
    <d v="2017-05-07T00:00:00"/>
    <n v="920000"/>
    <x v="0"/>
    <s v="Metro Ladder"/>
    <x v="1"/>
    <n v="3163"/>
    <n v="2"/>
    <n v="1"/>
    <n v="1"/>
    <n v="431"/>
    <m/>
    <s v="275A Koornang Rd"/>
    <s v="Carnegie"/>
    <s v="Glen Eira"/>
    <s v="Southern Metropolitan"/>
    <n v="5"/>
    <n v="2017"/>
  </r>
  <r>
    <d v="2017-05-07T00:00:00"/>
    <n v="1570000"/>
    <x v="0"/>
    <s v="Metro Ladder"/>
    <x v="1"/>
    <n v="3163"/>
    <n v="3"/>
    <n v="2"/>
    <n v="2"/>
    <n v="602"/>
    <n v="1970"/>
    <s v="135 Leila Rd"/>
    <s v="Carnegie"/>
    <s v="Glen Eira"/>
    <s v="Southern Metropolitan"/>
    <n v="5"/>
    <n v="2017"/>
  </r>
  <r>
    <d v="2017-05-07T00:00:00"/>
    <n v="490000"/>
    <x v="1"/>
    <s v="Cunninghams"/>
    <x v="1"/>
    <n v="3073"/>
    <n v="2"/>
    <n v="1"/>
    <n v="1"/>
    <n v="143"/>
    <n v="2009"/>
    <s v="2/6 Merrilands Rd"/>
    <s v="Reservoir"/>
    <s v="Darebin"/>
    <s v="Northern Metropolitan"/>
    <n v="5"/>
    <n v="2017"/>
  </r>
  <r>
    <d v="2017-05-07T00:00:00"/>
    <n v="970000"/>
    <x v="0"/>
    <s v="Best Bricks"/>
    <x v="1"/>
    <n v="3020"/>
    <n v="4"/>
    <n v="1"/>
    <n v="4"/>
    <n v="615"/>
    <m/>
    <s v="2 Islington St"/>
    <s v="Sunshine"/>
    <s v="Brimbank"/>
    <s v="Western Metropolitan"/>
    <n v="5"/>
    <n v="2017"/>
  </r>
  <r>
    <d v="2017-05-07T00:00:00"/>
    <n v="1300000"/>
    <x v="0"/>
    <s v="Flanders &amp; Fish"/>
    <x v="0"/>
    <n v="3104"/>
    <n v="3"/>
    <n v="2"/>
    <n v="2"/>
    <n v="975"/>
    <n v="1985"/>
    <s v="2/37 Aylmer St"/>
    <s v="Balwyn North"/>
    <s v="Boroondara"/>
    <s v="Southern Metropolitan"/>
    <n v="5"/>
    <n v="2017"/>
  </r>
  <r>
    <d v="2017-05-07T00:00:00"/>
    <n v="2250000"/>
    <x v="0"/>
    <s v="Metro Ladder"/>
    <x v="0"/>
    <n v="3191"/>
    <n v="5"/>
    <n v="3"/>
    <n v="2"/>
    <n v="640"/>
    <n v="1980"/>
    <s v="56 Victoria St"/>
    <s v="Sandringham"/>
    <s v="Bayside"/>
    <s v="Southern Metropolitan"/>
    <n v="5"/>
    <n v="2017"/>
  </r>
  <r>
    <d v="2017-05-07T00:00:00"/>
    <n v="601000"/>
    <x v="2"/>
    <s v="Flanders &amp; Fish"/>
    <x v="1"/>
    <n v="3081"/>
    <n v="3"/>
    <n v="2"/>
    <n v="2"/>
    <n v="200"/>
    <m/>
    <s v="1/55 Outhwaite Rd"/>
    <s v="Heidelberg Heights"/>
    <s v="Banyule"/>
    <s v="Eastern Metropolitan"/>
    <n v="5"/>
    <n v="2017"/>
  </r>
  <r>
    <d v="2017-05-07T00:00:00"/>
    <n v="781000"/>
    <x v="2"/>
    <s v="Property Barons"/>
    <x v="1"/>
    <n v="3084"/>
    <n v="3"/>
    <n v="2"/>
    <n v="2"/>
    <n v="137"/>
    <n v="2000"/>
    <s v="3/186 Hawdon St"/>
    <s v="Heidelberg"/>
    <s v="Banyule"/>
    <s v="Eastern Metropolitan"/>
    <n v="5"/>
    <n v="2017"/>
  </r>
  <r>
    <d v="2017-05-07T00:00:00"/>
    <n v="1110000"/>
    <x v="1"/>
    <s v="Property Barons"/>
    <x v="1"/>
    <n v="3079"/>
    <n v="3"/>
    <n v="2"/>
    <n v="1"/>
    <n v="366"/>
    <m/>
    <s v="2/24 Abbotsford Gr"/>
    <s v="Ivanhoe"/>
    <s v="Banyule"/>
    <s v="Eastern Metropolitan"/>
    <n v="5"/>
    <n v="2017"/>
  </r>
  <r>
    <d v="2017-05-08T00:00:00"/>
    <n v="383000"/>
    <x v="1"/>
    <s v="Melbourne Homes"/>
    <x v="1"/>
    <n v="3075"/>
    <n v="2"/>
    <n v="1"/>
    <n v="2"/>
    <n v="138"/>
    <m/>
    <s v="3/103 Cyprus St"/>
    <s v="Lalor"/>
    <s v="Whittlesea"/>
    <s v="Northern Metropolitan"/>
    <n v="5"/>
    <n v="2017"/>
  </r>
  <r>
    <d v="2017-05-08T00:00:00"/>
    <n v="365000"/>
    <x v="1"/>
    <s v="Metro Ladder"/>
    <x v="0"/>
    <n v="3144"/>
    <n v="1"/>
    <n v="1"/>
    <n v="1"/>
    <n v="0"/>
    <n v="1960"/>
    <s v="5/11 Johnstone St"/>
    <s v="Malvern"/>
    <s v="Stonnington"/>
    <s v="Southern Metropolitan"/>
    <n v="5"/>
    <n v="2017"/>
  </r>
  <r>
    <d v="2017-05-08T00:00:00"/>
    <n v="735000"/>
    <x v="1"/>
    <s v="Sanders"/>
    <x v="1"/>
    <n v="3181"/>
    <n v="2"/>
    <n v="1"/>
    <n v="1"/>
    <n v="0"/>
    <m/>
    <s v="409/10 Hillingdon Pl"/>
    <s v="Prahran"/>
    <s v="Stonnington"/>
    <s v="Southern Metropolitan"/>
    <n v="5"/>
    <n v="2017"/>
  </r>
  <r>
    <d v="2017-05-08T00:00:00"/>
    <n v="805000"/>
    <x v="1"/>
    <s v="Metro Ladder"/>
    <x v="1"/>
    <n v="3141"/>
    <n v="3"/>
    <n v="1"/>
    <n v="1"/>
    <n v="0"/>
    <n v="1970"/>
    <s v="3/7 Rockley Rd"/>
    <s v="South Yarra"/>
    <s v="Stonnington"/>
    <s v="Southern Metropolitan"/>
    <n v="5"/>
    <n v="2017"/>
  </r>
  <r>
    <d v="2017-05-08T00:00:00"/>
    <n v="755000"/>
    <x v="1"/>
    <s v="Jones and Jones"/>
    <x v="0"/>
    <n v="3056"/>
    <n v="2"/>
    <n v="1"/>
    <n v="0"/>
    <n v="0"/>
    <m/>
    <s v="404/9 Florence St"/>
    <s v="Brunswick"/>
    <s v="Moreland"/>
    <s v="Northern Metropolitan"/>
    <n v="5"/>
    <n v="2017"/>
  </r>
  <r>
    <d v="2017-05-08T00:00:00"/>
    <n v="970000"/>
    <x v="0"/>
    <s v="Cunninghams"/>
    <x v="1"/>
    <n v="3039"/>
    <n v="2"/>
    <n v="1"/>
    <n v="2"/>
    <n v="272"/>
    <n v="1900"/>
    <s v="20 Huntly St"/>
    <s v="Moonee Ponds"/>
    <s v="Moonee Valley"/>
    <s v="Western Metropolitan"/>
    <n v="5"/>
    <n v="2017"/>
  </r>
  <r>
    <d v="2017-05-08T00:00:00"/>
    <n v="1670000"/>
    <x v="0"/>
    <s v="Metro Ladder"/>
    <x v="1"/>
    <n v="3039"/>
    <n v="3"/>
    <n v="2"/>
    <n v="2"/>
    <n v="803"/>
    <n v="1915"/>
    <s v="9 Corio St"/>
    <s v="Moonee Ponds"/>
    <s v="Moonee Valley"/>
    <s v="Western Metropolitan"/>
    <n v="5"/>
    <n v="2017"/>
  </r>
  <r>
    <d v="2017-05-08T00:00:00"/>
    <n v="1817000"/>
    <x v="0"/>
    <s v="Maxwells"/>
    <x v="0"/>
    <n v="3031"/>
    <n v="4"/>
    <n v="2"/>
    <n v="1"/>
    <n v="309"/>
    <m/>
    <s v="33 McCracken St"/>
    <s v="Kensington"/>
    <s v="Melbourne"/>
    <s v="Northern Metropolitan"/>
    <n v="5"/>
    <n v="2017"/>
  </r>
  <r>
    <d v="2017-05-08T00:00:00"/>
    <n v="800000"/>
    <x v="0"/>
    <s v="Jones and Jones"/>
    <x v="0"/>
    <n v="3134"/>
    <n v="3"/>
    <n v="1"/>
    <n v="1"/>
    <n v="737"/>
    <m/>
    <s v="4 Norman Ct"/>
    <s v="Ringwood"/>
    <s v="Maroondah"/>
    <s v="Eastern Metropolitan"/>
    <n v="5"/>
    <n v="2017"/>
  </r>
  <r>
    <d v="2017-05-08T00:00:00"/>
    <n v="270000"/>
    <x v="1"/>
    <s v="Flanders &amp; Fish"/>
    <x v="0"/>
    <n v="3011"/>
    <n v="2"/>
    <n v="1"/>
    <n v="1"/>
    <n v="0"/>
    <m/>
    <s v="10/17 Gordon St"/>
    <s v="Footscray"/>
    <s v="Maribyrnong"/>
    <s v="Western Metropolitan"/>
    <n v="5"/>
    <n v="2017"/>
  </r>
  <r>
    <d v="2017-05-08T00:00:00"/>
    <n v="405000"/>
    <x v="1"/>
    <s v="Metro Ladder"/>
    <x v="0"/>
    <n v="3012"/>
    <n v="2"/>
    <n v="2"/>
    <n v="1"/>
    <n v="2787"/>
    <n v="2013"/>
    <s v="15/15 Eucalyptus Dr"/>
    <s v="Maidstone"/>
    <s v="Maribyrnong"/>
    <s v="Western Metropolitan"/>
    <n v="5"/>
    <n v="2017"/>
  </r>
  <r>
    <d v="2017-05-08T00:00:00"/>
    <n v="1160000"/>
    <x v="0"/>
    <s v="Property Barons"/>
    <x v="1"/>
    <n v="3105"/>
    <n v="3"/>
    <n v="1"/>
    <n v="1"/>
    <n v="603"/>
    <m/>
    <s v="41 Lilian St"/>
    <s v="Bulleen"/>
    <s v="Manningham"/>
    <s v="Eastern Metropolitan"/>
    <n v="5"/>
    <n v="2017"/>
  </r>
  <r>
    <d v="2017-05-08T00:00:00"/>
    <n v="1010000"/>
    <x v="2"/>
    <s v="Jones and Jones"/>
    <x v="1"/>
    <n v="3194"/>
    <n v="3"/>
    <n v="1"/>
    <n v="2"/>
    <n v="309"/>
    <m/>
    <s v="5A Elizabeth St"/>
    <s v="Mentone"/>
    <s v="Kingston"/>
    <s v="South-Eastern Metropolitan"/>
    <n v="5"/>
    <n v="2017"/>
  </r>
  <r>
    <d v="2017-05-08T00:00:00"/>
    <n v="1100000"/>
    <x v="0"/>
    <s v="Sanders"/>
    <x v="0"/>
    <n v="3015"/>
    <n v="3"/>
    <n v="1"/>
    <n v="0"/>
    <n v="305"/>
    <n v="1900"/>
    <s v="14 Robb St"/>
    <s v="Spotswood"/>
    <s v="Hobsons Bay"/>
    <s v="Western Metropolitan"/>
    <n v="5"/>
    <n v="2017"/>
  </r>
  <r>
    <d v="2017-05-08T00:00:00"/>
    <n v="1650000"/>
    <x v="0"/>
    <s v="Sanders"/>
    <x v="1"/>
    <n v="3015"/>
    <n v="4"/>
    <n v="1"/>
    <n v="4"/>
    <n v="837"/>
    <n v="1930"/>
    <s v="74 Oxford St"/>
    <s v="Newport"/>
    <s v="Hobsons Bay"/>
    <s v="Western Metropolitan"/>
    <n v="5"/>
    <n v="2017"/>
  </r>
  <r>
    <d v="2017-05-08T00:00:00"/>
    <n v="2040000"/>
    <x v="0"/>
    <s v="Sanders"/>
    <x v="1"/>
    <n v="3016"/>
    <n v="5"/>
    <n v="3"/>
    <n v="2"/>
    <n v="531"/>
    <n v="1997"/>
    <s v="10 Crofton Dr"/>
    <s v="Williamstown"/>
    <s v="Hobsons Bay"/>
    <s v="Western Metropolitan"/>
    <n v="5"/>
    <n v="2017"/>
  </r>
  <r>
    <d v="2017-05-08T00:00:00"/>
    <n v="2337000"/>
    <x v="0"/>
    <s v="Melbourne Homes"/>
    <x v="1"/>
    <n v="3015"/>
    <n v="4"/>
    <n v="2"/>
    <n v="3"/>
    <n v="580"/>
    <n v="1890"/>
    <s v="74 Alma Tce"/>
    <s v="Newport"/>
    <s v="Hobsons Bay"/>
    <s v="Western Metropolitan"/>
    <n v="5"/>
    <n v="2017"/>
  </r>
  <r>
    <d v="2017-05-08T00:00:00"/>
    <n v="1260000"/>
    <x v="0"/>
    <s v="Cunninghams"/>
    <x v="1"/>
    <n v="3071"/>
    <n v="2"/>
    <n v="1"/>
    <n v="0"/>
    <n v="317"/>
    <n v="1910"/>
    <s v="5 Shaftesbury Pde"/>
    <s v="Thornbury"/>
    <s v="Darebin"/>
    <s v="Northern Metropolitan"/>
    <n v="5"/>
    <n v="2017"/>
  </r>
  <r>
    <d v="2017-05-08T00:00:00"/>
    <n v="830000"/>
    <x v="0"/>
    <s v="Property Barons"/>
    <x v="1"/>
    <n v="3087"/>
    <n v="3"/>
    <n v="1"/>
    <n v="2"/>
    <n v="696"/>
    <m/>
    <s v="60 Princes St"/>
    <s v="Watsonia"/>
    <s v="Banyule"/>
    <s v="Northern Metropolitan"/>
    <n v="5"/>
    <n v="2017"/>
  </r>
  <r>
    <d v="2017-05-09T00:00:00"/>
    <n v="314000"/>
    <x v="1"/>
    <s v="Cunninghams"/>
    <x v="0"/>
    <n v="3121"/>
    <n v="1"/>
    <n v="1"/>
    <n v="1"/>
    <n v="0"/>
    <n v="1970"/>
    <s v="7/4 Smith St"/>
    <s v="Richmond"/>
    <s v="Yarra"/>
    <s v="Northern Metropolitan"/>
    <n v="5"/>
    <n v="2017"/>
  </r>
  <r>
    <d v="2017-05-09T00:00:00"/>
    <n v="960000"/>
    <x v="0"/>
    <s v="Cunninghams"/>
    <x v="1"/>
    <n v="3068"/>
    <n v="2"/>
    <n v="1"/>
    <n v="0"/>
    <n v="121"/>
    <m/>
    <s v="710 Brunswick St"/>
    <s v="Fitzroy North"/>
    <s v="Yarra"/>
    <s v="Northern Metropolitan"/>
    <n v="5"/>
    <n v="2017"/>
  </r>
  <r>
    <d v="2017-05-09T00:00:00"/>
    <n v="1400000"/>
    <x v="0"/>
    <s v="Cunninghams"/>
    <x v="1"/>
    <n v="3121"/>
    <n v="4"/>
    <n v="1"/>
    <n v="0"/>
    <n v="244"/>
    <m/>
    <s v="27 Charlotte St"/>
    <s v="Richmond"/>
    <s v="Yarra"/>
    <s v="Northern Metropolitan"/>
    <n v="5"/>
    <n v="2017"/>
  </r>
  <r>
    <d v="2017-05-09T00:00:00"/>
    <n v="1302000"/>
    <x v="0"/>
    <s v="Property Barons"/>
    <x v="1"/>
    <n v="3132"/>
    <n v="4"/>
    <n v="1"/>
    <n v="1"/>
    <n v="842"/>
    <n v="1950"/>
    <s v="16 Burnett St"/>
    <s v="Mitcham"/>
    <s v="Whitehorse"/>
    <s v="Eastern Metropolitan"/>
    <n v="5"/>
    <n v="2017"/>
  </r>
  <r>
    <d v="2017-05-09T00:00:00"/>
    <n v="1525000"/>
    <x v="0"/>
    <s v="Flanders &amp; Fish"/>
    <x v="1"/>
    <n v="3127"/>
    <n v="3"/>
    <n v="2"/>
    <n v="2"/>
    <n v="347"/>
    <n v="2013"/>
    <s v="61 Broughton Rd"/>
    <s v="Surrey Hills"/>
    <s v="Whitehorse"/>
    <s v="Southern Metropolitan"/>
    <n v="5"/>
    <n v="2017"/>
  </r>
  <r>
    <d v="2017-05-09T00:00:00"/>
    <n v="470000"/>
    <x v="1"/>
    <s v="Melbourne Homes"/>
    <x v="0"/>
    <n v="3141"/>
    <n v="2"/>
    <n v="1"/>
    <n v="1"/>
    <n v="1890"/>
    <m/>
    <s v="108/32 Bray St"/>
    <s v="South Yarra"/>
    <s v="Stonnington"/>
    <s v="Southern Metropolitan"/>
    <n v="5"/>
    <n v="2017"/>
  </r>
  <r>
    <d v="2017-05-09T00:00:00"/>
    <n v="1320000"/>
    <x v="2"/>
    <s v="Flanders &amp; Fish"/>
    <x v="1"/>
    <n v="3142"/>
    <n v="3"/>
    <n v="2"/>
    <n v="1"/>
    <n v="3"/>
    <n v="1970"/>
    <s v="32/637 Orrong Rd"/>
    <s v="Toorak"/>
    <s v="Stonnington"/>
    <s v="Southern Metropolitan"/>
    <n v="5"/>
    <n v="2017"/>
  </r>
  <r>
    <d v="2017-05-09T00:00:00"/>
    <n v="520000"/>
    <x v="1"/>
    <s v="Metro Ladder"/>
    <x v="1"/>
    <n v="3182"/>
    <n v="1"/>
    <n v="1"/>
    <n v="1"/>
    <n v="2422"/>
    <n v="1970"/>
    <s v="22/3 Alfred Sq"/>
    <s v="St Kilda"/>
    <s v="Port Phillip"/>
    <s v="Southern Metropolitan"/>
    <n v="5"/>
    <n v="2017"/>
  </r>
  <r>
    <d v="2017-05-09T00:00:00"/>
    <n v="680000"/>
    <x v="2"/>
    <s v="Flanders &amp; Fish"/>
    <x v="0"/>
    <n v="3046"/>
    <n v="3"/>
    <n v="2"/>
    <n v="2"/>
    <n v="243"/>
    <n v="2014"/>
    <s v="1/14 Newton St"/>
    <s v="Glenroy"/>
    <s v="Moreland"/>
    <s v="Northern Metropolitan"/>
    <n v="5"/>
    <n v="2017"/>
  </r>
  <r>
    <d v="2017-05-09T00:00:00"/>
    <n v="941000"/>
    <x v="0"/>
    <s v="Cunninghams"/>
    <x v="1"/>
    <n v="3058"/>
    <n v="2"/>
    <n v="1"/>
    <n v="2"/>
    <n v="413"/>
    <m/>
    <s v="11 Kerferd St"/>
    <s v="Coburg"/>
    <s v="Moreland"/>
    <s v="Northern Metropolitan"/>
    <n v="5"/>
    <n v="2017"/>
  </r>
  <r>
    <d v="2017-05-09T00:00:00"/>
    <n v="1185000"/>
    <x v="0"/>
    <s v="Jones and Jones"/>
    <x v="1"/>
    <n v="3057"/>
    <n v="1"/>
    <n v="1"/>
    <n v="0"/>
    <n v="365"/>
    <m/>
    <s v="235 Nicholson St"/>
    <s v="Brunswick East"/>
    <s v="Moreland"/>
    <s v="Northern Metropolitan"/>
    <n v="5"/>
    <n v="2017"/>
  </r>
  <r>
    <d v="2017-05-09T00:00:00"/>
    <n v="865000"/>
    <x v="0"/>
    <s v="Cunninghams"/>
    <x v="0"/>
    <n v="3032"/>
    <n v="3"/>
    <n v="1"/>
    <n v="0"/>
    <n v="217"/>
    <n v="1910"/>
    <s v="30 Milton St"/>
    <s v="Ascot Vale"/>
    <s v="Moonee Valley"/>
    <s v="Western Metropolitan"/>
    <n v="5"/>
    <n v="2017"/>
  </r>
  <r>
    <d v="2017-05-09T00:00:00"/>
    <n v="1300000"/>
    <x v="0"/>
    <s v="Jones and Jones"/>
    <x v="0"/>
    <n v="3168"/>
    <n v="3"/>
    <n v="1"/>
    <n v="2"/>
    <n v="725"/>
    <n v="1970"/>
    <s v="18 Renver Rd"/>
    <s v="Clayton"/>
    <s v="Monash"/>
    <s v="South-Eastern Metropolitan"/>
    <n v="5"/>
    <n v="2017"/>
  </r>
  <r>
    <d v="2017-05-09T00:00:00"/>
    <n v="380000"/>
    <x v="1"/>
    <s v="Maxwells"/>
    <x v="0"/>
    <n v="3031"/>
    <n v="1"/>
    <n v="1"/>
    <n v="1"/>
    <n v="2592"/>
    <m/>
    <s v="310/71 Henry St"/>
    <s v="Kensington"/>
    <s v="Melbourne"/>
    <s v="Northern Metropolitan"/>
    <n v="5"/>
    <n v="2017"/>
  </r>
  <r>
    <d v="2017-05-09T00:00:00"/>
    <n v="505500"/>
    <x v="2"/>
    <s v="Metro Ladder"/>
    <x v="0"/>
    <n v="3012"/>
    <n v="2"/>
    <n v="1"/>
    <n v="1"/>
    <n v="59"/>
    <n v="2014"/>
    <s v="6 Mandrel St"/>
    <s v="Maidstone"/>
    <s v="Maribyrnong"/>
    <s v="Western Metropolitan"/>
    <n v="5"/>
    <n v="2017"/>
  </r>
  <r>
    <d v="2017-05-09T00:00:00"/>
    <n v="1060000"/>
    <x v="0"/>
    <s v="Property Barons"/>
    <x v="1"/>
    <n v="3108"/>
    <n v="3"/>
    <n v="1"/>
    <n v="1"/>
    <n v="633"/>
    <m/>
    <s v="9 Ella Ct"/>
    <s v="Doncaster"/>
    <s v="Manningham"/>
    <s v="Eastern Metropolitan"/>
    <n v="5"/>
    <n v="2017"/>
  </r>
  <r>
    <d v="2017-05-09T00:00:00"/>
    <n v="1207000"/>
    <x v="0"/>
    <s v="Property Barons"/>
    <x v="1"/>
    <n v="3105"/>
    <n v="4"/>
    <n v="1"/>
    <n v="2"/>
    <n v="607"/>
    <m/>
    <s v="5 England St"/>
    <s v="Bulleen"/>
    <s v="Manningham"/>
    <s v="Eastern Metropolitan"/>
    <n v="5"/>
    <n v="2017"/>
  </r>
  <r>
    <d v="2017-05-09T00:00:00"/>
    <n v="340000"/>
    <x v="2"/>
    <s v="Cunninghams"/>
    <x v="1"/>
    <n v="3064"/>
    <n v="2"/>
    <n v="1"/>
    <n v="1"/>
    <n v="197"/>
    <m/>
    <s v="2 Andover La"/>
    <s v="Craigieburn"/>
    <s v="Hume"/>
    <s v="Northern Metropolitan"/>
    <n v="5"/>
    <n v="2017"/>
  </r>
  <r>
    <d v="2017-05-09T00:00:00"/>
    <n v="840000"/>
    <x v="0"/>
    <s v="Metro Ladder"/>
    <x v="0"/>
    <n v="3018"/>
    <n v="3"/>
    <n v="1"/>
    <n v="2"/>
    <n v="577"/>
    <m/>
    <s v="7 Cowra St"/>
    <s v="Altona"/>
    <s v="Hobsons Bay"/>
    <s v="Western Metropolitan"/>
    <n v="5"/>
    <n v="2017"/>
  </r>
  <r>
    <d v="2017-05-09T00:00:00"/>
    <n v="1201000"/>
    <x v="2"/>
    <s v="Cunninghams"/>
    <x v="1"/>
    <n v="3163"/>
    <n v="4"/>
    <n v="2"/>
    <n v="2"/>
    <n v="273"/>
    <n v="2000"/>
    <s v="1/376 Neerim Rd"/>
    <s v="Carnegie"/>
    <s v="Glen Eira"/>
    <s v="Southern Metropolitan"/>
    <n v="5"/>
    <n v="2017"/>
  </r>
  <r>
    <d v="2017-05-09T00:00:00"/>
    <n v="1402000"/>
    <x v="0"/>
    <s v="Jones and Jones"/>
    <x v="1"/>
    <n v="3204"/>
    <n v="2"/>
    <n v="1"/>
    <n v="4"/>
    <n v="616"/>
    <m/>
    <s v="2 Delhi St"/>
    <s v="Bentleigh"/>
    <s v="Glen Eira"/>
    <s v="Southern Metropolitan"/>
    <n v="5"/>
    <n v="2017"/>
  </r>
  <r>
    <d v="2017-05-09T00:00:00"/>
    <n v="745000"/>
    <x v="1"/>
    <s v="Best Bricks"/>
    <x v="1"/>
    <n v="3071"/>
    <n v="2"/>
    <n v="1"/>
    <n v="1"/>
    <n v="120"/>
    <n v="1975"/>
    <s v="2/124 Flinders St"/>
    <s v="Thornbury"/>
    <s v="Darebin"/>
    <s v="Northern Metropolitan"/>
    <n v="5"/>
    <n v="2017"/>
  </r>
  <r>
    <d v="2017-05-09T00:00:00"/>
    <n v="930000"/>
    <x v="0"/>
    <s v="Property Barons"/>
    <x v="1"/>
    <n v="3073"/>
    <n v="4"/>
    <n v="1"/>
    <n v="3"/>
    <n v="635"/>
    <m/>
    <s v="44 Mendip Rd"/>
    <s v="Reservoir"/>
    <s v="Darebin"/>
    <s v="Northern Metropolitan"/>
    <n v="5"/>
    <n v="2017"/>
  </r>
  <r>
    <d v="2017-05-09T00:00:00"/>
    <n v="1350000"/>
    <x v="0"/>
    <s v="Maxwells"/>
    <x v="1"/>
    <n v="3072"/>
    <n v="5"/>
    <n v="3"/>
    <n v="4"/>
    <n v="525"/>
    <n v="2014"/>
    <s v="173 Raglan St"/>
    <s v="Preston"/>
    <s v="Darebin"/>
    <s v="Northern Metropolitan"/>
    <n v="5"/>
    <n v="2017"/>
  </r>
  <r>
    <d v="2017-05-09T00:00:00"/>
    <n v="1855000"/>
    <x v="0"/>
    <s v="Zimmerman"/>
    <x v="1"/>
    <n v="3124"/>
    <n v="4"/>
    <n v="1"/>
    <n v="1"/>
    <n v="500"/>
    <m/>
    <s v="22 Spencer Rd"/>
    <s v="Camberwell"/>
    <s v="Boroondara"/>
    <s v="Southern Metropolitan"/>
    <n v="5"/>
    <n v="2017"/>
  </r>
  <r>
    <d v="2017-05-09T00:00:00"/>
    <n v="1926000"/>
    <x v="0"/>
    <s v="Flanders &amp; Fish"/>
    <x v="1"/>
    <n v="3104"/>
    <n v="4"/>
    <n v="2"/>
    <n v="2"/>
    <n v="639"/>
    <m/>
    <s v="8 Mary St"/>
    <s v="Balwyn North"/>
    <s v="Boroondara"/>
    <s v="Southern Metropolitan"/>
    <n v="5"/>
    <n v="2017"/>
  </r>
  <r>
    <d v="2017-05-09T00:00:00"/>
    <n v="725000"/>
    <x v="1"/>
    <s v="Jones and Jones"/>
    <x v="1"/>
    <n v="3187"/>
    <n v="3"/>
    <n v="1"/>
    <n v="1"/>
    <n v="137"/>
    <m/>
    <s v="1/373 South Rd"/>
    <s v="Brighton East"/>
    <s v="Bayside"/>
    <s v="Southern Metropolitan"/>
    <n v="5"/>
    <n v="2017"/>
  </r>
  <r>
    <d v="2017-05-10T00:00:00"/>
    <n v="632500"/>
    <x v="0"/>
    <s v="Melbourne Homes"/>
    <x v="1"/>
    <n v="3074"/>
    <n v="3"/>
    <n v="1"/>
    <n v="2"/>
    <n v="536"/>
    <m/>
    <s v="15 Charlton Pl"/>
    <s v="Thomastown"/>
    <s v="Whittlesea"/>
    <s v="Northern Metropolitan"/>
    <n v="5"/>
    <n v="2017"/>
  </r>
  <r>
    <d v="2017-05-10T00:00:00"/>
    <n v="346000"/>
    <x v="1"/>
    <s v="Jones and Jones"/>
    <x v="0"/>
    <n v="3182"/>
    <n v="1"/>
    <n v="1"/>
    <n v="1"/>
    <n v="678"/>
    <m/>
    <s v="5/18 Barkly St"/>
    <s v="St Kilda"/>
    <s v="Port Phillip"/>
    <s v="Southern Metropolitan"/>
    <n v="5"/>
    <n v="2017"/>
  </r>
  <r>
    <d v="2017-05-10T00:00:00"/>
    <n v="2150000"/>
    <x v="0"/>
    <s v="Cunninghams"/>
    <x v="1"/>
    <n v="3206"/>
    <n v="3"/>
    <n v="1"/>
    <n v="1"/>
    <n v="163"/>
    <n v="1890"/>
    <s v="91 Page St"/>
    <s v="Albert Park"/>
    <s v="Port Phillip"/>
    <s v="Southern Metropolitan"/>
    <n v="5"/>
    <n v="2017"/>
  </r>
  <r>
    <d v="2017-05-10T00:00:00"/>
    <n v="687000"/>
    <x v="0"/>
    <s v="Metro Ladder"/>
    <x v="1"/>
    <n v="3060"/>
    <n v="3"/>
    <n v="2"/>
    <n v="1"/>
    <n v="577"/>
    <m/>
    <s v="1 Baird St"/>
    <s v="Fawkner"/>
    <s v="Moreland"/>
    <s v="Northern Metropolitan"/>
    <n v="5"/>
    <n v="2017"/>
  </r>
  <r>
    <d v="2017-05-10T00:00:00"/>
    <n v="955000"/>
    <x v="0"/>
    <s v="Jones and Jones"/>
    <x v="1"/>
    <n v="3056"/>
    <n v="2"/>
    <n v="1"/>
    <n v="0"/>
    <n v="1328"/>
    <n v="1880"/>
    <s v="9 Goodman St"/>
    <s v="Brunswick"/>
    <s v="Moreland"/>
    <s v="Northern Metropolitan"/>
    <n v="5"/>
    <n v="2017"/>
  </r>
  <r>
    <d v="2017-05-10T00:00:00"/>
    <n v="935000"/>
    <x v="0"/>
    <s v="Sanders"/>
    <x v="1"/>
    <n v="3042"/>
    <n v="3"/>
    <n v="1"/>
    <n v="2"/>
    <n v="657"/>
    <m/>
    <s v="13 Haldane Rd"/>
    <s v="Niddrie"/>
    <s v="Moonee Valley"/>
    <s v="Western Metropolitan"/>
    <n v="5"/>
    <n v="2017"/>
  </r>
  <r>
    <d v="2017-05-10T00:00:00"/>
    <n v="572000"/>
    <x v="1"/>
    <s v="Cunninghams"/>
    <x v="1"/>
    <n v="3149"/>
    <n v="2"/>
    <n v="1"/>
    <n v="1"/>
    <n v="173"/>
    <n v="1970"/>
    <s v="3/593 High Street Rd"/>
    <s v="Mount Waverley"/>
    <s v="Monash"/>
    <s v="Eastern Metropolitan"/>
    <n v="5"/>
    <n v="2017"/>
  </r>
  <r>
    <d v="2017-05-10T00:00:00"/>
    <n v="405000"/>
    <x v="0"/>
    <s v="Metro Ladder"/>
    <x v="1"/>
    <n v="3337"/>
    <n v="4"/>
    <n v="2"/>
    <n v="2"/>
    <n v="590"/>
    <n v="1970"/>
    <s v="102 Palmerston St"/>
    <s v="Melton"/>
    <s v="Melton"/>
    <s v="Western Victoria"/>
    <n v="5"/>
    <n v="2017"/>
  </r>
  <r>
    <d v="2017-05-10T00:00:00"/>
    <n v="1000000"/>
    <x v="0"/>
    <s v="Jones and Jones"/>
    <x v="0"/>
    <n v="3053"/>
    <n v="3"/>
    <n v="1"/>
    <n v="0"/>
    <n v="96"/>
    <n v="1910"/>
    <s v="254 Elgin St"/>
    <s v="Carlton"/>
    <s v="Melbourne"/>
    <s v="Northern Metropolitan"/>
    <n v="5"/>
    <n v="2017"/>
  </r>
  <r>
    <d v="2017-05-10T00:00:00"/>
    <n v="315000"/>
    <x v="1"/>
    <s v="Cunninghams"/>
    <x v="0"/>
    <n v="3011"/>
    <n v="1"/>
    <n v="1"/>
    <n v="1"/>
    <n v="0"/>
    <m/>
    <s v="6/248 Gordon St"/>
    <s v="Footscray"/>
    <s v="Maribyrnong"/>
    <s v="Western Metropolitan"/>
    <n v="5"/>
    <n v="2017"/>
  </r>
  <r>
    <d v="2017-05-10T00:00:00"/>
    <n v="497600"/>
    <x v="1"/>
    <s v="Maxwells"/>
    <x v="0"/>
    <n v="3013"/>
    <n v="2"/>
    <n v="1"/>
    <n v="1"/>
    <n v="0"/>
    <m/>
    <s v="2/10 Schild St"/>
    <s v="Yarraville"/>
    <s v="Maribyrnong"/>
    <s v="Western Metropolitan"/>
    <n v="5"/>
    <n v="2017"/>
  </r>
  <r>
    <d v="2017-05-10T00:00:00"/>
    <n v="749000"/>
    <x v="0"/>
    <s v="Maxwells"/>
    <x v="1"/>
    <n v="3012"/>
    <n v="2"/>
    <n v="1"/>
    <n v="1"/>
    <n v="369"/>
    <m/>
    <s v="243 Essex St"/>
    <s v="West Footscray"/>
    <s v="Maribyrnong"/>
    <s v="Western Metropolitan"/>
    <n v="5"/>
    <n v="2017"/>
  </r>
  <r>
    <d v="2017-05-10T00:00:00"/>
    <n v="1450000"/>
    <x v="0"/>
    <s v="Jones and Jones"/>
    <x v="0"/>
    <n v="3106"/>
    <n v="4"/>
    <n v="2"/>
    <n v="2"/>
    <n v="883"/>
    <n v="2005"/>
    <s v="6 Annan Pl"/>
    <s v="Templestowe"/>
    <s v="Manningham"/>
    <s v="Eastern Metropolitan"/>
    <n v="5"/>
    <n v="2017"/>
  </r>
  <r>
    <d v="2017-05-10T00:00:00"/>
    <n v="1200000"/>
    <x v="0"/>
    <s v="Melbourne Homes"/>
    <x v="1"/>
    <n v="3015"/>
    <n v="3"/>
    <n v="1"/>
    <n v="0"/>
    <n v="484"/>
    <m/>
    <s v="12 Durkin St"/>
    <s v="Newport"/>
    <s v="Hobsons Bay"/>
    <s v="Western Metropolitan"/>
    <n v="5"/>
    <n v="2017"/>
  </r>
  <r>
    <d v="2017-05-10T00:00:00"/>
    <n v="1656000"/>
    <x v="0"/>
    <s v="Cunninghams"/>
    <x v="1"/>
    <n v="3163"/>
    <n v="4"/>
    <n v="2"/>
    <n v="2"/>
    <n v="651"/>
    <n v="1940"/>
    <s v="7 Merrimu St"/>
    <s v="Murrumbeena"/>
    <s v="Glen Eira"/>
    <s v="Southern Metropolitan"/>
    <n v="5"/>
    <n v="2017"/>
  </r>
  <r>
    <d v="2017-05-10T00:00:00"/>
    <n v="365000"/>
    <x v="1"/>
    <s v="Cunninghams"/>
    <x v="0"/>
    <n v="3073"/>
    <n v="1"/>
    <n v="1"/>
    <n v="1"/>
    <n v="113"/>
    <m/>
    <s v="4/43 St Vigeons Rd"/>
    <s v="Reservoir"/>
    <s v="Darebin"/>
    <s v="Northern Metropolitan"/>
    <n v="5"/>
    <n v="2017"/>
  </r>
  <r>
    <d v="2017-05-10T00:00:00"/>
    <n v="510000"/>
    <x v="1"/>
    <s v="Property Barons"/>
    <x v="1"/>
    <n v="3073"/>
    <n v="3"/>
    <n v="1"/>
    <n v="1"/>
    <n v="178"/>
    <n v="2009"/>
    <s v="3/36 Crookston Rd"/>
    <s v="Reservoir"/>
    <s v="Darebin"/>
    <s v="Northern Metropolitan"/>
    <n v="5"/>
    <n v="2017"/>
  </r>
  <r>
    <d v="2017-05-10T00:00:00"/>
    <n v="801000"/>
    <x v="0"/>
    <s v="Cunninghams"/>
    <x v="1"/>
    <n v="3072"/>
    <n v="3"/>
    <n v="1"/>
    <n v="2"/>
    <n v="620"/>
    <m/>
    <s v="11 Murphy St"/>
    <s v="Preston"/>
    <s v="Darebin"/>
    <s v="Northern Metropolitan"/>
    <n v="5"/>
    <n v="2017"/>
  </r>
  <r>
    <d v="2017-05-10T00:00:00"/>
    <n v="775000"/>
    <x v="0"/>
    <s v="Best Bricks"/>
    <x v="1"/>
    <n v="3020"/>
    <n v="4"/>
    <n v="1"/>
    <n v="2"/>
    <n v="665"/>
    <n v="1980"/>
    <s v="3 Belmore Rd"/>
    <s v="Sunshine North"/>
    <s v="Brimbank"/>
    <s v="Western Metropolitan"/>
    <n v="5"/>
    <n v="2017"/>
  </r>
  <r>
    <d v="2017-05-10T00:00:00"/>
    <n v="1995000"/>
    <x v="0"/>
    <s v="Cunninghams"/>
    <x v="1"/>
    <n v="3101"/>
    <n v="3"/>
    <n v="1"/>
    <n v="4"/>
    <n v="482"/>
    <m/>
    <s v="19 Campbell St"/>
    <s v="Kew"/>
    <s v="Boroondara"/>
    <s v="Southern Metropolitan"/>
    <n v="5"/>
    <n v="2017"/>
  </r>
  <r>
    <d v="2017-05-10T00:00:00"/>
    <n v="2340000"/>
    <x v="0"/>
    <s v="Cunninghams"/>
    <x v="1"/>
    <n v="3146"/>
    <n v="4"/>
    <n v="2"/>
    <n v="2"/>
    <n v="586"/>
    <m/>
    <s v="18 Watson St"/>
    <s v="Glen Iris"/>
    <s v="Boroondara"/>
    <s v="Southern Metropolitan"/>
    <n v="5"/>
    <n v="2017"/>
  </r>
  <r>
    <d v="2017-05-10T00:00:00"/>
    <n v="3725000"/>
    <x v="0"/>
    <s v="Cunninghams"/>
    <x v="1"/>
    <n v="3126"/>
    <n v="3"/>
    <n v="2"/>
    <n v="2"/>
    <n v="857"/>
    <m/>
    <s v="17 View St"/>
    <s v="Canterbury"/>
    <s v="Boroondara"/>
    <s v="Southern Metropolitan"/>
    <n v="5"/>
    <n v="2017"/>
  </r>
  <r>
    <d v="2017-05-10T00:00:00"/>
    <n v="760000"/>
    <x v="1"/>
    <s v="Maxwells"/>
    <x v="0"/>
    <n v="3191"/>
    <n v="3"/>
    <n v="1"/>
    <n v="1"/>
    <n v="178"/>
    <m/>
    <s v="4/64 Edward St"/>
    <s v="Sandringham"/>
    <s v="Bayside"/>
    <s v="Southern Metropolitan"/>
    <n v="5"/>
    <n v="2017"/>
  </r>
  <r>
    <d v="2017-05-10T00:00:00"/>
    <n v="714000"/>
    <x v="0"/>
    <s v="Property Barons"/>
    <x v="1"/>
    <n v="3083"/>
    <n v="3"/>
    <n v="1"/>
    <n v="2"/>
    <n v="412"/>
    <m/>
    <s v="15 Bent St"/>
    <s v="Bundoora"/>
    <s v="Banyule"/>
    <s v="Northern Metropolitan"/>
    <n v="5"/>
    <n v="2017"/>
  </r>
  <r>
    <d v="2017-05-11T00:00:00"/>
    <n v="534000"/>
    <x v="1"/>
    <s v="Metro Ladder"/>
    <x v="1"/>
    <n v="3121"/>
    <n v="1"/>
    <n v="1"/>
    <n v="1"/>
    <n v="1347"/>
    <n v="2003"/>
    <s v="2/50 Palmer St"/>
    <s v="Richmond"/>
    <s v="Yarra"/>
    <s v="Northern Metropolitan"/>
    <n v="5"/>
    <n v="2017"/>
  </r>
  <r>
    <d v="2017-05-11T00:00:00"/>
    <n v="615000"/>
    <x v="1"/>
    <s v="Metro Ladder"/>
    <x v="0"/>
    <n v="3121"/>
    <n v="2"/>
    <n v="2"/>
    <n v="1"/>
    <n v="14196"/>
    <n v="2005"/>
    <s v="52/73 River St"/>
    <s v="Richmond"/>
    <s v="Yarra"/>
    <s v="Northern Metropolitan"/>
    <n v="5"/>
    <n v="2017"/>
  </r>
  <r>
    <d v="2017-05-11T00:00:00"/>
    <n v="630000"/>
    <x v="1"/>
    <s v="Cunninghams"/>
    <x v="1"/>
    <n v="3121"/>
    <n v="2"/>
    <n v="2"/>
    <n v="1"/>
    <n v="3512"/>
    <n v="2011"/>
    <s v="304/253 Bridge Rd"/>
    <s v="Richmond"/>
    <s v="Yarra"/>
    <s v="Northern Metropolitan"/>
    <n v="5"/>
    <n v="2017"/>
  </r>
  <r>
    <d v="2017-05-11T00:00:00"/>
    <n v="1255000"/>
    <x v="2"/>
    <s v="Jones and Jones"/>
    <x v="1"/>
    <n v="3121"/>
    <n v="3"/>
    <n v="2"/>
    <n v="1"/>
    <n v="124"/>
    <n v="2008"/>
    <s v="182 Buckingham St"/>
    <s v="Richmond"/>
    <s v="Yarra"/>
    <s v="Northern Metropolitan"/>
    <n v="5"/>
    <n v="2017"/>
  </r>
  <r>
    <d v="2017-05-11T00:00:00"/>
    <n v="555500"/>
    <x v="0"/>
    <s v="Metro Ladder"/>
    <x v="1"/>
    <n v="3029"/>
    <n v="3"/>
    <n v="2"/>
    <n v="1"/>
    <n v="557"/>
    <n v="1971"/>
    <s v="22 Strang St"/>
    <s v="Hoppers Crossing"/>
    <s v="Wyndham"/>
    <s v="Western Metropolitan"/>
    <n v="5"/>
    <n v="2017"/>
  </r>
  <r>
    <d v="2017-05-11T00:00:00"/>
    <n v="750000"/>
    <x v="0"/>
    <s v="SJ"/>
    <x v="0"/>
    <n v="3030"/>
    <n v="5"/>
    <n v="2"/>
    <n v="2"/>
    <n v="1014"/>
    <m/>
    <s v="28 Tyrone St"/>
    <s v="Werribee"/>
    <s v="Wyndham"/>
    <s v="Western Metropolitan"/>
    <n v="5"/>
    <n v="2017"/>
  </r>
  <r>
    <d v="2017-05-11T00:00:00"/>
    <n v="1253000"/>
    <x v="2"/>
    <s v="Jones and Jones"/>
    <x v="1"/>
    <n v="3146"/>
    <n v="3"/>
    <n v="2"/>
    <n v="2"/>
    <n v="0"/>
    <n v="1995"/>
    <s v="2/15 Scott Gr"/>
    <s v="Glen Iris"/>
    <s v="Stonnington"/>
    <s v="Southern Metropolitan"/>
    <n v="5"/>
    <n v="2017"/>
  </r>
  <r>
    <d v="2017-05-11T00:00:00"/>
    <n v="360000"/>
    <x v="1"/>
    <s v="Cunninghams"/>
    <x v="1"/>
    <n v="3184"/>
    <n v="1"/>
    <n v="1"/>
    <n v="0"/>
    <n v="0"/>
    <n v="1959"/>
    <s v="7/282 Barkly St"/>
    <s v="Elwood"/>
    <s v="Port Phillip"/>
    <s v="Southern Metropolitan"/>
    <n v="5"/>
    <n v="2017"/>
  </r>
  <r>
    <d v="2017-05-11T00:00:00"/>
    <n v="730000"/>
    <x v="1"/>
    <s v="Jones and Jones"/>
    <x v="0"/>
    <n v="3207"/>
    <n v="2"/>
    <n v="1"/>
    <n v="1"/>
    <n v="0"/>
    <m/>
    <s v="205/88 Dow St"/>
    <s v="Port Melbourne"/>
    <s v="Port Phillip"/>
    <s v="Southern Metropolitan"/>
    <n v="5"/>
    <n v="2017"/>
  </r>
  <r>
    <d v="2017-05-11T00:00:00"/>
    <n v="801000"/>
    <x v="0"/>
    <s v="Sanders"/>
    <x v="1"/>
    <n v="3207"/>
    <n v="2"/>
    <n v="2"/>
    <n v="1"/>
    <n v="0"/>
    <n v="2012"/>
    <s v="301/115 Nott St"/>
    <s v="Port Melbourne"/>
    <s v="Port Phillip"/>
    <s v="Southern Metropolitan"/>
    <n v="5"/>
    <n v="2017"/>
  </r>
  <r>
    <d v="2017-05-11T00:00:00"/>
    <n v="1005000"/>
    <x v="0"/>
    <s v="Best Bricks"/>
    <x v="0"/>
    <n v="3185"/>
    <n v="2"/>
    <n v="2"/>
    <n v="2"/>
    <n v="290"/>
    <m/>
    <s v="84 Brighton Rd"/>
    <s v="Ripponlea"/>
    <s v="Port Phillip"/>
    <s v="Southern Metropolitan"/>
    <n v="5"/>
    <n v="2017"/>
  </r>
  <r>
    <d v="2017-05-11T00:00:00"/>
    <n v="856000"/>
    <x v="2"/>
    <s v="Property Barons"/>
    <x v="1"/>
    <n v="3042"/>
    <n v="3"/>
    <n v="2"/>
    <n v="1"/>
    <n v="300"/>
    <n v="2011"/>
    <s v="127A Parer Rd"/>
    <s v="Airport West"/>
    <s v="Moonee Valley"/>
    <s v="Western Metropolitan"/>
    <n v="5"/>
    <n v="2017"/>
  </r>
  <r>
    <d v="2017-05-11T00:00:00"/>
    <n v="400000"/>
    <x v="1"/>
    <s v="Maxwells"/>
    <x v="0"/>
    <n v="3031"/>
    <n v="1"/>
    <n v="1"/>
    <n v="1"/>
    <n v="0"/>
    <n v="2008"/>
    <s v="205/72 Altona St"/>
    <s v="Kensington"/>
    <s v="Melbourne"/>
    <s v="Northern Metropolitan"/>
    <n v="5"/>
    <n v="2017"/>
  </r>
  <r>
    <d v="2017-05-11T00:00:00"/>
    <n v="799000"/>
    <x v="1"/>
    <s v="Jones and Jones"/>
    <x v="1"/>
    <n v="3051"/>
    <n v="2"/>
    <n v="1"/>
    <n v="1"/>
    <n v="0"/>
    <n v="1900"/>
    <s v="4/8 Falshaws La"/>
    <s v="North Melbourne"/>
    <s v="Melbourne"/>
    <s v="Northern Metropolitan"/>
    <n v="5"/>
    <n v="2017"/>
  </r>
  <r>
    <d v="2017-05-11T00:00:00"/>
    <n v="1085000"/>
    <x v="0"/>
    <s v="Flanders &amp; Fish"/>
    <x v="1"/>
    <n v="3134"/>
    <n v="3"/>
    <n v="2"/>
    <n v="2"/>
    <n v="921"/>
    <n v="1980"/>
    <s v="132 Wonga Rd"/>
    <s v="Ringwood"/>
    <s v="Maroondah"/>
    <s v="Eastern Metropolitan"/>
    <n v="5"/>
    <n v="2017"/>
  </r>
  <r>
    <d v="2017-05-11T00:00:00"/>
    <n v="397000"/>
    <x v="1"/>
    <s v="Jones and Jones"/>
    <x v="1"/>
    <n v="3013"/>
    <n v="2"/>
    <n v="1"/>
    <n v="1"/>
    <n v="0"/>
    <n v="1975"/>
    <s v="10/51 Stephen St"/>
    <s v="Yarraville"/>
    <s v="Maribyrnong"/>
    <s v="Western Metropolitan"/>
    <n v="5"/>
    <n v="2017"/>
  </r>
  <r>
    <d v="2017-05-11T00:00:00"/>
    <n v="810000"/>
    <x v="2"/>
    <s v="Cunninghams"/>
    <x v="1"/>
    <n v="3012"/>
    <n v="3"/>
    <n v="2"/>
    <n v="2"/>
    <n v="209"/>
    <m/>
    <s v="1/30 Burns St"/>
    <s v="Maidstone"/>
    <s v="Maribyrnong"/>
    <s v="Western Metropolitan"/>
    <n v="5"/>
    <n v="2017"/>
  </r>
  <r>
    <d v="2017-05-11T00:00:00"/>
    <n v="838000"/>
    <x v="2"/>
    <s v="Metro Ladder"/>
    <x v="1"/>
    <n v="3012"/>
    <n v="4"/>
    <n v="2"/>
    <n v="2"/>
    <n v="294"/>
    <m/>
    <s v="2/6 Spurling St"/>
    <s v="Maidstone"/>
    <s v="Maribyrnong"/>
    <s v="Western Metropolitan"/>
    <n v="5"/>
    <n v="2017"/>
  </r>
  <r>
    <d v="2017-05-11T00:00:00"/>
    <n v="455000"/>
    <x v="0"/>
    <s v="SJ"/>
    <x v="1"/>
    <n v="3429"/>
    <n v="3"/>
    <n v="2"/>
    <n v="2"/>
    <n v="690"/>
    <m/>
    <s v="68 Cornish St"/>
    <s v="Sunbury"/>
    <s v="Hume"/>
    <s v="Western Metropolitan"/>
    <n v="5"/>
    <n v="2017"/>
  </r>
  <r>
    <d v="2017-05-11T00:00:00"/>
    <n v="830000"/>
    <x v="0"/>
    <s v="Maxwells"/>
    <x v="0"/>
    <n v="3059"/>
    <n v="5"/>
    <n v="4"/>
    <n v="5"/>
    <n v="602"/>
    <n v="2001"/>
    <s v="23 Wallace Dr"/>
    <s v="Greenvale"/>
    <s v="Hume"/>
    <s v="Northern Metropolitan"/>
    <n v="5"/>
    <n v="2017"/>
  </r>
  <r>
    <d v="2017-05-11T00:00:00"/>
    <n v="305000"/>
    <x v="1"/>
    <s v="Jones and Jones"/>
    <x v="1"/>
    <n v="3163"/>
    <n v="1"/>
    <n v="1"/>
    <n v="1"/>
    <n v="0"/>
    <n v="1960"/>
    <s v="3/9 Poplar Gr"/>
    <s v="Carnegie"/>
    <s v="Glen Eira"/>
    <s v="Southern Metropolitan"/>
    <n v="5"/>
    <n v="2017"/>
  </r>
  <r>
    <d v="2017-05-11T00:00:00"/>
    <n v="1520000"/>
    <x v="0"/>
    <s v="Cunninghams"/>
    <x v="0"/>
    <n v="3161"/>
    <n v="3"/>
    <n v="2"/>
    <n v="2"/>
    <n v="426"/>
    <m/>
    <s v="7 Wilks St"/>
    <s v="Caulfield North"/>
    <s v="Glen Eira"/>
    <s v="Southern Metropolitan"/>
    <n v="5"/>
    <n v="2017"/>
  </r>
  <r>
    <d v="2017-05-11T00:00:00"/>
    <n v="1900000"/>
    <x v="0"/>
    <s v="Jones and Jones"/>
    <x v="0"/>
    <n v="3204"/>
    <n v="5"/>
    <n v="1"/>
    <n v="2"/>
    <n v="644"/>
    <m/>
    <s v="8 Vickery St"/>
    <s v="Bentleigh"/>
    <s v="Glen Eira"/>
    <s v="Southern Metropolitan"/>
    <n v="5"/>
    <n v="2017"/>
  </r>
  <r>
    <d v="2017-05-11T00:00:00"/>
    <n v="817000"/>
    <x v="0"/>
    <s v="Property Barons"/>
    <x v="1"/>
    <n v="3073"/>
    <n v="3"/>
    <n v="1"/>
    <n v="2"/>
    <n v="700"/>
    <m/>
    <s v="5 Boldrewood Pde"/>
    <s v="Reservoir"/>
    <s v="Darebin"/>
    <s v="Northern Metropolitan"/>
    <n v="5"/>
    <n v="2017"/>
  </r>
  <r>
    <d v="2017-05-11T00:00:00"/>
    <n v="1800000"/>
    <x v="0"/>
    <s v="Jones and Jones"/>
    <x v="1"/>
    <n v="3078"/>
    <n v="4"/>
    <n v="1"/>
    <n v="2"/>
    <n v="605"/>
    <m/>
    <s v="1 Shiers St"/>
    <s v="Alphington"/>
    <s v="Darebin"/>
    <s v="Northern Metropolitan"/>
    <n v="5"/>
    <n v="2017"/>
  </r>
  <r>
    <d v="2017-05-11T00:00:00"/>
    <n v="471000"/>
    <x v="0"/>
    <s v="SJ"/>
    <x v="1"/>
    <n v="3037"/>
    <n v="3"/>
    <n v="2"/>
    <n v="1"/>
    <n v="338"/>
    <n v="2000"/>
    <s v="22 Contursi Dr"/>
    <s v="Sydenham"/>
    <s v="Brimbank"/>
    <s v="Western Metropolitan"/>
    <n v="5"/>
    <n v="2017"/>
  </r>
  <r>
    <d v="2017-05-11T00:00:00"/>
    <n v="716000"/>
    <x v="0"/>
    <s v="Flanders &amp; Fish"/>
    <x v="1"/>
    <n v="3023"/>
    <n v="3"/>
    <n v="1"/>
    <n v="2"/>
    <n v="693"/>
    <m/>
    <s v="43 Poole St"/>
    <s v="Deer Park"/>
    <s v="Brimbank"/>
    <s v="Western Metropolitan"/>
    <n v="5"/>
    <n v="2017"/>
  </r>
  <r>
    <d v="2017-05-11T00:00:00"/>
    <n v="716000"/>
    <x v="0"/>
    <s v="Property Barons"/>
    <x v="1"/>
    <n v="3038"/>
    <n v="4"/>
    <n v="2"/>
    <n v="2"/>
    <n v="684"/>
    <m/>
    <s v="2 Glover Ct"/>
    <s v="Taylors Lakes"/>
    <s v="Brimbank"/>
    <s v="Western Metropolitan"/>
    <n v="5"/>
    <n v="2017"/>
  </r>
  <r>
    <d v="2017-05-11T00:00:00"/>
    <n v="835000"/>
    <x v="2"/>
    <s v="Zimmerman"/>
    <x v="1"/>
    <n v="3101"/>
    <n v="3"/>
    <n v="2"/>
    <n v="2"/>
    <n v="247"/>
    <n v="2007"/>
    <s v="3/89 Earl St"/>
    <s v="Kew"/>
    <s v="Boroondara"/>
    <s v="Southern Metropolitan"/>
    <n v="5"/>
    <n v="2017"/>
  </r>
  <r>
    <d v="2017-05-11T00:00:00"/>
    <n v="2258000"/>
    <x v="0"/>
    <s v="Jones and Jones"/>
    <x v="1"/>
    <n v="3102"/>
    <n v="4"/>
    <n v="1"/>
    <n v="2"/>
    <n v="836"/>
    <n v="1910"/>
    <s v="9 Hartwood St"/>
    <s v="Kew East"/>
    <s v="Boroondara"/>
    <s v="Southern Metropolitan"/>
    <n v="5"/>
    <n v="2017"/>
  </r>
  <r>
    <d v="2017-05-11T00:00:00"/>
    <n v="2450000"/>
    <x v="0"/>
    <s v="Cunninghams"/>
    <x v="1"/>
    <n v="3146"/>
    <n v="4"/>
    <n v="3"/>
    <n v="2"/>
    <n v="910"/>
    <m/>
    <s v="1 Hillcrest Rd"/>
    <s v="Glen Iris"/>
    <s v="Boroondara"/>
    <s v="Southern Metropolitan"/>
    <n v="5"/>
    <n v="2017"/>
  </r>
  <r>
    <d v="2017-05-11T00:00:00"/>
    <n v="2513000"/>
    <x v="0"/>
    <s v="Maxwells"/>
    <x v="1"/>
    <n v="3188"/>
    <n v="3"/>
    <n v="2"/>
    <n v="1"/>
    <n v="766"/>
    <n v="1930"/>
    <s v="15 Littlewood St"/>
    <s v="Hampton"/>
    <s v="Bayside"/>
    <s v="Southern Metropolitan"/>
    <n v="5"/>
    <n v="2017"/>
  </r>
  <r>
    <d v="2017-05-11T00:00:00"/>
    <n v="3225000"/>
    <x v="0"/>
    <s v="Cunninghams"/>
    <x v="1"/>
    <n v="3186"/>
    <n v="4"/>
    <n v="3"/>
    <n v="3"/>
    <n v="803"/>
    <m/>
    <s v="7 Stanley St"/>
    <s v="Brighton"/>
    <s v="Bayside"/>
    <s v="Southern Metropolitan"/>
    <n v="5"/>
    <n v="2017"/>
  </r>
  <r>
    <d v="2017-05-11T00:00:00"/>
    <n v="970000"/>
    <x v="0"/>
    <s v="Property Barons"/>
    <x v="1"/>
    <n v="3079"/>
    <n v="3"/>
    <n v="1"/>
    <n v="4"/>
    <n v="459"/>
    <m/>
    <s v="69 Ford St"/>
    <s v="Ivanhoe"/>
    <s v="Banyule"/>
    <s v="Eastern Metropolitan"/>
    <n v="5"/>
    <n v="2017"/>
  </r>
  <r>
    <d v="2017-05-12T00:00:00"/>
    <n v="500000"/>
    <x v="1"/>
    <s v="Melbourne Homes"/>
    <x v="0"/>
    <n v="3121"/>
    <n v="1"/>
    <n v="1"/>
    <n v="1"/>
    <n v="2044"/>
    <m/>
    <s v="516/2 McGoun St"/>
    <s v="Richmond"/>
    <s v="Yarra"/>
    <s v="Northern Metropolitan"/>
    <n v="5"/>
    <n v="2017"/>
  </r>
  <r>
    <d v="2017-05-12T00:00:00"/>
    <n v="1785000"/>
    <x v="0"/>
    <s v="Metro Ladder"/>
    <x v="1"/>
    <n v="3121"/>
    <n v="3"/>
    <n v="1"/>
    <n v="0"/>
    <n v="240"/>
    <n v="1958"/>
    <s v="113A Richmond Tce"/>
    <s v="Richmond"/>
    <s v="Yarra"/>
    <s v="Northern Metropolitan"/>
    <n v="5"/>
    <n v="2017"/>
  </r>
  <r>
    <d v="2017-05-12T00:00:00"/>
    <n v="421000"/>
    <x v="0"/>
    <s v="Cunninghams"/>
    <x v="1"/>
    <n v="3082"/>
    <n v="2"/>
    <n v="1"/>
    <n v="1"/>
    <n v="257"/>
    <n v="1985"/>
    <s v="1/6 Patmore Ct"/>
    <s v="Mill Park"/>
    <s v="Whittlesea"/>
    <s v="Northern Metropolitan"/>
    <n v="5"/>
    <n v="2017"/>
  </r>
  <r>
    <d v="2017-05-12T00:00:00"/>
    <n v="1264000"/>
    <x v="0"/>
    <s v="Property Barons"/>
    <x v="1"/>
    <n v="3130"/>
    <n v="3"/>
    <n v="1"/>
    <n v="2"/>
    <n v="579"/>
    <n v="1960"/>
    <s v="14 Indra Rd"/>
    <s v="Blackburn South"/>
    <s v="Whitehorse"/>
    <s v="Eastern Metropolitan"/>
    <n v="5"/>
    <n v="2017"/>
  </r>
  <r>
    <d v="2017-05-12T00:00:00"/>
    <n v="485000"/>
    <x v="1"/>
    <s v="Cunninghams"/>
    <x v="0"/>
    <n v="3141"/>
    <n v="2"/>
    <n v="1"/>
    <n v="0"/>
    <n v="5467"/>
    <n v="1970"/>
    <s v="9/384 Toorak Rd"/>
    <s v="South Yarra"/>
    <s v="Stonnington"/>
    <s v="Southern Metropolitan"/>
    <n v="5"/>
    <n v="2017"/>
  </r>
  <r>
    <d v="2017-05-12T00:00:00"/>
    <n v="2250000"/>
    <x v="0"/>
    <s v="Flanders &amp; Fish"/>
    <x v="1"/>
    <n v="3145"/>
    <n v="3"/>
    <n v="1"/>
    <n v="2"/>
    <n v="840"/>
    <n v="1950"/>
    <s v="32 Chadstone Rd"/>
    <s v="Malvern East"/>
    <s v="Stonnington"/>
    <s v="Southern Metropolitan"/>
    <n v="5"/>
    <n v="2017"/>
  </r>
  <r>
    <d v="2017-05-12T00:00:00"/>
    <n v="600000"/>
    <x v="1"/>
    <s v="Metro Ladder"/>
    <x v="0"/>
    <n v="3207"/>
    <n v="2"/>
    <n v="1"/>
    <n v="1"/>
    <n v="0"/>
    <n v="2005"/>
    <s v="205/15 Pickles St"/>
    <s v="Port Melbourne"/>
    <s v="Port Phillip"/>
    <s v="Southern Metropolitan"/>
    <n v="5"/>
    <n v="2017"/>
  </r>
  <r>
    <d v="2017-05-12T00:00:00"/>
    <n v="660000"/>
    <x v="1"/>
    <s v="Jones and Jones"/>
    <x v="1"/>
    <n v="3184"/>
    <n v="2"/>
    <n v="1"/>
    <n v="1"/>
    <n v="0"/>
    <m/>
    <s v="2/25 Kingsley St"/>
    <s v="Elwood"/>
    <s v="Port Phillip"/>
    <s v="Southern Metropolitan"/>
    <n v="5"/>
    <n v="2017"/>
  </r>
  <r>
    <d v="2017-05-12T00:00:00"/>
    <n v="2130000"/>
    <x v="0"/>
    <s v="Cunninghams"/>
    <x v="1"/>
    <n v="3206"/>
    <n v="2"/>
    <n v="1"/>
    <n v="1"/>
    <n v="236"/>
    <m/>
    <s v="21 Finlay St"/>
    <s v="Albert Park"/>
    <s v="Port Phillip"/>
    <s v="Southern Metropolitan"/>
    <n v="5"/>
    <n v="2017"/>
  </r>
  <r>
    <d v="2017-05-12T00:00:00"/>
    <n v="895000"/>
    <x v="0"/>
    <s v="Sanders"/>
    <x v="0"/>
    <n v="3095"/>
    <n v="4"/>
    <n v="3"/>
    <n v="2"/>
    <n v="792"/>
    <n v="1995"/>
    <s v="45 Parry Rd"/>
    <s v="Eltham North"/>
    <s v="Nillumbik"/>
    <s v="Eastern Metropolitan"/>
    <n v="5"/>
    <n v="2017"/>
  </r>
  <r>
    <d v="2017-05-12T00:00:00"/>
    <n v="830000"/>
    <x v="0"/>
    <s v="Cunninghams"/>
    <x v="0"/>
    <n v="3056"/>
    <n v="2"/>
    <n v="1"/>
    <n v="1"/>
    <n v="153"/>
    <m/>
    <s v="17 Ballarat St"/>
    <s v="Brunswick"/>
    <s v="Moreland"/>
    <s v="Northern Metropolitan"/>
    <n v="5"/>
    <n v="2017"/>
  </r>
  <r>
    <d v="2017-05-12T00:00:00"/>
    <n v="1000000"/>
    <x v="0"/>
    <s v="Cunninghams"/>
    <x v="0"/>
    <n v="3060"/>
    <n v="3"/>
    <n v="1"/>
    <n v="2"/>
    <n v="1069"/>
    <n v="1960"/>
    <s v="42 Hedley St"/>
    <s v="Fawkner"/>
    <s v="Moreland"/>
    <s v="Northern Metropolitan"/>
    <n v="5"/>
    <n v="2017"/>
  </r>
  <r>
    <d v="2017-05-12T00:00:00"/>
    <n v="485000"/>
    <x v="1"/>
    <s v="Property Barons"/>
    <x v="1"/>
    <n v="3040"/>
    <n v="2"/>
    <n v="1"/>
    <n v="1"/>
    <n v="1856"/>
    <m/>
    <s v="2/31 Leslie Rd"/>
    <s v="Essendon"/>
    <s v="Moonee Valley"/>
    <s v="Western Metropolitan"/>
    <n v="5"/>
    <n v="2017"/>
  </r>
  <r>
    <d v="2017-05-12T00:00:00"/>
    <n v="1370000"/>
    <x v="0"/>
    <s v="Cunninghams"/>
    <x v="1"/>
    <n v="3032"/>
    <n v="3"/>
    <n v="2"/>
    <n v="2"/>
    <n v="566"/>
    <m/>
    <s v="13 Victory Pde"/>
    <s v="Ascot Vale"/>
    <s v="Moonee Valley"/>
    <s v="Western Metropolitan"/>
    <n v="5"/>
    <n v="2017"/>
  </r>
  <r>
    <d v="2017-05-12T00:00:00"/>
    <n v="840000"/>
    <x v="1"/>
    <s v="Property Barons"/>
    <x v="1"/>
    <n v="3168"/>
    <n v="3"/>
    <n v="1"/>
    <n v="1"/>
    <n v="390"/>
    <n v="1970"/>
    <s v="1/3 Saniky St"/>
    <s v="Notting Hill"/>
    <s v="Monash"/>
    <s v="Southern Metropolitan"/>
    <n v="5"/>
    <n v="2017"/>
  </r>
  <r>
    <d v="2017-05-12T00:00:00"/>
    <n v="850000"/>
    <x v="0"/>
    <s v="Flanders &amp; Fish"/>
    <x v="1"/>
    <n v="3135"/>
    <n v="3"/>
    <n v="1"/>
    <n v="2"/>
    <n v="797"/>
    <m/>
    <s v="7 Christine Ct"/>
    <s v="Heathmont"/>
    <s v="Maroondah"/>
    <s v="Eastern Metropolitan"/>
    <n v="5"/>
    <n v="2017"/>
  </r>
  <r>
    <d v="2017-05-12T00:00:00"/>
    <n v="862000"/>
    <x v="0"/>
    <s v="Melbourne Homes"/>
    <x v="1"/>
    <n v="3136"/>
    <n v="3"/>
    <n v="2"/>
    <n v="1"/>
    <n v="864"/>
    <m/>
    <s v="55 Binbrook Dr"/>
    <s v="Croydon"/>
    <s v="Maroondah"/>
    <s v="Eastern Metropolitan"/>
    <n v="5"/>
    <n v="2017"/>
  </r>
  <r>
    <d v="2017-05-12T00:00:00"/>
    <n v="871000"/>
    <x v="0"/>
    <s v="Sanders"/>
    <x v="1"/>
    <n v="3011"/>
    <n v="3"/>
    <n v="1"/>
    <n v="1"/>
    <n v="267"/>
    <n v="1900"/>
    <s v="47 Shepherd St"/>
    <s v="Footscray"/>
    <s v="Maribyrnong"/>
    <s v="Western Metropolitan"/>
    <n v="5"/>
    <n v="2017"/>
  </r>
  <r>
    <d v="2017-05-12T00:00:00"/>
    <n v="1455000"/>
    <x v="0"/>
    <s v="Jones and Jones"/>
    <x v="1"/>
    <n v="3013"/>
    <n v="4"/>
    <n v="1"/>
    <n v="1"/>
    <n v="328"/>
    <n v="1920"/>
    <s v="46 MacKay St"/>
    <s v="Yarraville"/>
    <s v="Maribyrnong"/>
    <s v="Western Metropolitan"/>
    <n v="5"/>
    <n v="2017"/>
  </r>
  <r>
    <d v="2017-05-12T00:00:00"/>
    <n v="1730000"/>
    <x v="0"/>
    <s v="Zimmerman"/>
    <x v="1"/>
    <n v="3105"/>
    <n v="5"/>
    <n v="4"/>
    <n v="4"/>
    <n v="564"/>
    <n v="1955"/>
    <s v="4 Robinson Gr"/>
    <s v="Bulleen"/>
    <s v="Manningham"/>
    <s v="Eastern Metropolitan"/>
    <n v="5"/>
    <n v="2017"/>
  </r>
  <r>
    <d v="2017-05-12T00:00:00"/>
    <n v="525000"/>
    <x v="1"/>
    <s v="Metro Ladder"/>
    <x v="0"/>
    <n v="3196"/>
    <n v="2"/>
    <n v="1"/>
    <n v="1"/>
    <n v="506"/>
    <n v="2011"/>
    <s v="5/11 Bath St"/>
    <s v="Chelsea"/>
    <s v="Kingston"/>
    <s v="South-Eastern Metropolitan"/>
    <n v="5"/>
    <n v="2017"/>
  </r>
  <r>
    <d v="2017-05-12T00:00:00"/>
    <n v="595000"/>
    <x v="1"/>
    <s v="Cunninghams"/>
    <x v="1"/>
    <n v="3172"/>
    <n v="2"/>
    <n v="1"/>
    <n v="1"/>
    <n v="2256"/>
    <n v="1980"/>
    <s v="1/270 Spring Rd"/>
    <s v="Dingley Village"/>
    <s v="Kingston"/>
    <s v="South-Eastern Metropolitan"/>
    <n v="5"/>
    <n v="2017"/>
  </r>
  <r>
    <d v="2017-05-12T00:00:00"/>
    <n v="1300000"/>
    <x v="0"/>
    <s v="Jones and Jones"/>
    <x v="0"/>
    <n v="3195"/>
    <n v="4"/>
    <n v="2"/>
    <n v="2"/>
    <n v="597"/>
    <n v="1970"/>
    <s v="22 Keith St"/>
    <s v="Parkdale"/>
    <s v="Kingston"/>
    <s v="South-Eastern Metropolitan"/>
    <n v="5"/>
    <n v="2017"/>
  </r>
  <r>
    <d v="2017-05-12T00:00:00"/>
    <n v="425000"/>
    <x v="0"/>
    <s v="Cunninghams"/>
    <x v="1"/>
    <n v="3064"/>
    <n v="3"/>
    <n v="2"/>
    <n v="2"/>
    <n v="263"/>
    <n v="2008"/>
    <s v="7 Perisher Dr"/>
    <s v="Craigieburn"/>
    <s v="Hume"/>
    <s v="Northern Metropolitan"/>
    <n v="5"/>
    <n v="2017"/>
  </r>
  <r>
    <d v="2017-05-12T00:00:00"/>
    <n v="2165000"/>
    <x v="0"/>
    <s v="Sanders"/>
    <x v="0"/>
    <n v="3016"/>
    <n v="4"/>
    <n v="2"/>
    <n v="2"/>
    <n v="450"/>
    <n v="1910"/>
    <s v="44 Electra St"/>
    <s v="Williamstown"/>
    <s v="Hobsons Bay"/>
    <s v="Western Metropolitan"/>
    <n v="5"/>
    <n v="2017"/>
  </r>
  <r>
    <d v="2017-05-12T00:00:00"/>
    <n v="545000"/>
    <x v="0"/>
    <s v="Melbourne Homes"/>
    <x v="1"/>
    <n v="3199"/>
    <n v="3"/>
    <n v="2"/>
    <n v="2"/>
    <n v="571"/>
    <m/>
    <s v="5 Almora Cl"/>
    <s v="Frankston"/>
    <s v="Frankston"/>
    <s v="South-Eastern Metropolitan"/>
    <n v="5"/>
    <n v="2017"/>
  </r>
  <r>
    <d v="2017-05-12T00:00:00"/>
    <n v="270000"/>
    <x v="1"/>
    <s v="Flanders &amp; Fish"/>
    <x v="0"/>
    <n v="3073"/>
    <n v="1"/>
    <n v="1"/>
    <n v="1"/>
    <n v="0"/>
    <n v="1980"/>
    <s v="1/31 Kenilworth St"/>
    <s v="Reservoir"/>
    <s v="Darebin"/>
    <s v="Northern Metropolitan"/>
    <n v="5"/>
    <n v="2017"/>
  </r>
  <r>
    <d v="2017-05-12T00:00:00"/>
    <n v="493000"/>
    <x v="1"/>
    <s v="Jones and Jones"/>
    <x v="1"/>
    <n v="3071"/>
    <n v="2"/>
    <n v="1"/>
    <n v="1"/>
    <n v="0"/>
    <n v="1970"/>
    <s v="6/10 Dundas St"/>
    <s v="Thornbury"/>
    <s v="Darebin"/>
    <s v="Northern Metropolitan"/>
    <n v="5"/>
    <n v="2017"/>
  </r>
  <r>
    <d v="2017-05-12T00:00:00"/>
    <n v="845000"/>
    <x v="0"/>
    <s v="Maxwells"/>
    <x v="1"/>
    <n v="3073"/>
    <n v="5"/>
    <n v="2"/>
    <n v="2"/>
    <n v="676"/>
    <n v="1960"/>
    <s v="33 McMahon Rd"/>
    <s v="Reservoir"/>
    <s v="Darebin"/>
    <s v="Northern Metropolitan"/>
    <n v="5"/>
    <n v="2017"/>
  </r>
  <r>
    <d v="2017-05-12T00:00:00"/>
    <n v="935000"/>
    <x v="0"/>
    <s v="Cunninghams"/>
    <x v="1"/>
    <n v="3073"/>
    <n v="2"/>
    <n v="1"/>
    <n v="1"/>
    <n v="537"/>
    <m/>
    <s v="37 Vale St"/>
    <s v="Reservoir"/>
    <s v="Darebin"/>
    <s v="Northern Metropolitan"/>
    <n v="5"/>
    <n v="2017"/>
  </r>
  <r>
    <d v="2017-05-12T00:00:00"/>
    <n v="1017500"/>
    <x v="0"/>
    <s v="Metro Ladder"/>
    <x v="1"/>
    <n v="3072"/>
    <n v="3"/>
    <n v="1"/>
    <n v="2"/>
    <n v="592"/>
    <m/>
    <s v="35 Leicester St"/>
    <s v="Preston"/>
    <s v="Darebin"/>
    <s v="Northern Metropolitan"/>
    <n v="5"/>
    <n v="2017"/>
  </r>
  <r>
    <d v="2017-05-12T00:00:00"/>
    <n v="1750000"/>
    <x v="0"/>
    <s v="Jones and Jones"/>
    <x v="0"/>
    <n v="3122"/>
    <n v="3"/>
    <n v="2"/>
    <n v="0"/>
    <n v="234"/>
    <m/>
    <s v="18 Belgrave St"/>
    <s v="Hawthorn"/>
    <s v="Boroondara"/>
    <s v="Southern Metropolitan"/>
    <n v="5"/>
    <n v="2017"/>
  </r>
  <r>
    <d v="2017-05-12T00:00:00"/>
    <n v="2085000"/>
    <x v="0"/>
    <s v="Jones and Jones"/>
    <x v="1"/>
    <n v="3146"/>
    <n v="3"/>
    <n v="1"/>
    <n v="2"/>
    <n v="715"/>
    <m/>
    <s v="3 Rosedale Rd"/>
    <s v="Glen Iris"/>
    <s v="Boroondara"/>
    <s v="Southern Metropolitan"/>
    <n v="5"/>
    <n v="2017"/>
  </r>
  <r>
    <d v="2017-05-12T00:00:00"/>
    <n v="2405000"/>
    <x v="0"/>
    <s v="Jones and Jones"/>
    <x v="1"/>
    <n v="3147"/>
    <n v="4"/>
    <n v="2"/>
    <n v="2"/>
    <n v="604"/>
    <n v="1930"/>
    <s v="20 Ward St"/>
    <s v="Ashburton"/>
    <s v="Boroondara"/>
    <s v="Southern Metropolitan"/>
    <n v="5"/>
    <n v="2017"/>
  </r>
  <r>
    <d v="2017-05-12T00:00:00"/>
    <n v="2862000"/>
    <x v="0"/>
    <s v="Jones and Jones"/>
    <x v="1"/>
    <n v="3146"/>
    <n v="5"/>
    <n v="2"/>
    <n v="3"/>
    <n v="858"/>
    <m/>
    <s v="20 Britten St"/>
    <s v="Glen Iris"/>
    <s v="Boroondara"/>
    <s v="Southern Metropolitan"/>
    <n v="5"/>
    <n v="2017"/>
  </r>
  <r>
    <d v="2017-05-12T00:00:00"/>
    <n v="3800000"/>
    <x v="0"/>
    <s v="Jones and Jones"/>
    <x v="0"/>
    <n v="3101"/>
    <n v="5"/>
    <n v="5"/>
    <n v="3"/>
    <n v="609"/>
    <n v="1970"/>
    <s v="23 Uvadale Gr"/>
    <s v="Kew"/>
    <s v="Boroondara"/>
    <s v="Southern Metropolitan"/>
    <n v="5"/>
    <n v="2017"/>
  </r>
  <r>
    <d v="2017-05-12T00:00:00"/>
    <n v="1600000"/>
    <x v="0"/>
    <s v="Maxwells"/>
    <x v="1"/>
    <n v="3188"/>
    <n v="4"/>
    <n v="2"/>
    <n v="3"/>
    <n v="633"/>
    <n v="1950"/>
    <s v="16 Carolyn St"/>
    <s v="Hampton"/>
    <s v="Bayside"/>
    <s v="Southern Metropolitan"/>
    <n v="5"/>
    <n v="2017"/>
  </r>
  <r>
    <d v="2017-05-12T00:00:00"/>
    <n v="2575000"/>
    <x v="0"/>
    <s v="Cunninghams"/>
    <x v="1"/>
    <n v="3186"/>
    <n v="3"/>
    <n v="2"/>
    <n v="2"/>
    <n v="517"/>
    <n v="1920"/>
    <s v="33 Brickwood St"/>
    <s v="Brighton"/>
    <s v="Bayside"/>
    <s v="Southern Metropolitan"/>
    <n v="5"/>
    <n v="2017"/>
  </r>
  <r>
    <d v="2017-05-12T00:00:00"/>
    <n v="657000"/>
    <x v="0"/>
    <s v="Jones and Jones"/>
    <x v="1"/>
    <n v="3081"/>
    <n v="3"/>
    <n v="1"/>
    <n v="1"/>
    <n v="317"/>
    <n v="1950"/>
    <s v="79 Outhwaite Rd"/>
    <s v="Heidelberg Heights"/>
    <s v="Banyule"/>
    <s v="Eastern Metropolitan"/>
    <n v="5"/>
    <n v="2017"/>
  </r>
  <r>
    <d v="2017-05-12T00:00:00"/>
    <n v="677500"/>
    <x v="0"/>
    <s v="Sanders"/>
    <x v="1"/>
    <n v="3087"/>
    <n v="3"/>
    <n v="1"/>
    <n v="2"/>
    <n v="245"/>
    <m/>
    <s v="2/42 Wattle Dr"/>
    <s v="Watsonia"/>
    <s v="Banyule"/>
    <s v="Northern Metropolitan"/>
    <n v="5"/>
    <n v="2017"/>
  </r>
  <r>
    <d v="2017-05-13T00:00:00"/>
    <n v="2450000"/>
    <x v="0"/>
    <s v="Jones and Jones"/>
    <x v="1"/>
    <n v="3054"/>
    <n v="5"/>
    <n v="3"/>
    <n v="2"/>
    <n v="268"/>
    <m/>
    <s v="271 Canning St"/>
    <s v="Carlton North"/>
    <s v="Yarra"/>
    <s v="Northern Metropolitan"/>
    <n v="5"/>
    <n v="2017"/>
  </r>
  <r>
    <d v="2017-05-13T00:00:00"/>
    <n v="1465500"/>
    <x v="0"/>
    <s v="Jones and Jones"/>
    <x v="1"/>
    <n v="3125"/>
    <n v="3"/>
    <n v="2"/>
    <n v="3"/>
    <n v="620"/>
    <m/>
    <s v="68 Somers St"/>
    <s v="Burwood"/>
    <s v="Whitehorse"/>
    <s v="Southern Metropolitan"/>
    <n v="5"/>
    <n v="2017"/>
  </r>
  <r>
    <d v="2017-05-13T00:00:00"/>
    <n v="1760000"/>
    <x v="0"/>
    <s v="Property Barons"/>
    <x v="1"/>
    <n v="3128"/>
    <n v="3"/>
    <n v="1"/>
    <n v="2"/>
    <n v="689"/>
    <n v="1920"/>
    <s v="35 Barkly St"/>
    <s v="Box Hill"/>
    <s v="Whitehorse"/>
    <s v="Eastern Metropolitan"/>
    <n v="5"/>
    <n v="2017"/>
  </r>
  <r>
    <d v="2017-05-13T00:00:00"/>
    <n v="570000"/>
    <x v="1"/>
    <s v="Flanders &amp; Fish"/>
    <x v="1"/>
    <n v="3181"/>
    <n v="2"/>
    <n v="1"/>
    <n v="1"/>
    <n v="479"/>
    <m/>
    <s v="4/38 Porter St"/>
    <s v="Prahran"/>
    <s v="Stonnington"/>
    <s v="Southern Metropolitan"/>
    <n v="5"/>
    <n v="2017"/>
  </r>
  <r>
    <d v="2017-05-13T00:00:00"/>
    <n v="840000"/>
    <x v="1"/>
    <s v="Metro Ladder"/>
    <x v="1"/>
    <n v="3142"/>
    <n v="3"/>
    <n v="1"/>
    <n v="1"/>
    <n v="1678"/>
    <n v="1940"/>
    <s v="5/3 Tahara Rd"/>
    <s v="Toorak"/>
    <s v="Stonnington"/>
    <s v="Southern Metropolitan"/>
    <n v="5"/>
    <n v="2017"/>
  </r>
  <r>
    <d v="2017-05-13T00:00:00"/>
    <n v="1200000"/>
    <x v="0"/>
    <s v="Cunninghams"/>
    <x v="1"/>
    <n v="3056"/>
    <n v="3"/>
    <n v="1"/>
    <n v="1"/>
    <n v="318"/>
    <n v="1927"/>
    <s v="10 Staley St"/>
    <s v="Brunswick"/>
    <s v="Moreland"/>
    <s v="Northern Metropolitan"/>
    <n v="5"/>
    <n v="2017"/>
  </r>
  <r>
    <d v="2017-05-13T00:00:00"/>
    <n v="1280000"/>
    <x v="0"/>
    <s v="Cunninghams"/>
    <x v="1"/>
    <n v="3056"/>
    <n v="3"/>
    <n v="1"/>
    <n v="1"/>
    <n v="439"/>
    <m/>
    <s v="106 Evans St"/>
    <s v="Brunswick"/>
    <s v="Moreland"/>
    <s v="Northern Metropolitan"/>
    <n v="5"/>
    <n v="2017"/>
  </r>
  <r>
    <d v="2017-05-13T00:00:00"/>
    <n v="930000"/>
    <x v="1"/>
    <s v="Metro Ladder"/>
    <x v="1"/>
    <n v="3040"/>
    <n v="3"/>
    <n v="2"/>
    <n v="1"/>
    <n v="223"/>
    <n v="2002"/>
    <s v="116 Ogilvie St"/>
    <s v="Essendon"/>
    <s v="Moonee Valley"/>
    <s v="Western Metropolitan"/>
    <n v="5"/>
    <n v="2017"/>
  </r>
  <r>
    <d v="2017-05-13T00:00:00"/>
    <n v="1000000"/>
    <x v="0"/>
    <s v="Property Barons"/>
    <x v="0"/>
    <n v="3034"/>
    <n v="3"/>
    <n v="1"/>
    <n v="1"/>
    <n v="723"/>
    <m/>
    <s v="12 Brentwood Dr"/>
    <s v="Avondale Heights"/>
    <s v="Moonee Valley"/>
    <s v="Western Metropolitan"/>
    <n v="5"/>
    <n v="2017"/>
  </r>
  <r>
    <d v="2017-05-13T00:00:00"/>
    <n v="820000"/>
    <x v="2"/>
    <s v="Metro Ladder"/>
    <x v="0"/>
    <n v="3148"/>
    <n v="3"/>
    <n v="2"/>
    <n v="2"/>
    <n v="213"/>
    <n v="2012"/>
    <s v="2/16 Westbrook St"/>
    <s v="Chadstone"/>
    <s v="Monash"/>
    <s v="Southern Metropolitan"/>
    <n v="5"/>
    <n v="2017"/>
  </r>
  <r>
    <d v="2017-05-13T00:00:00"/>
    <n v="640000"/>
    <x v="1"/>
    <s v="Sanders"/>
    <x v="0"/>
    <n v="3000"/>
    <n v="2"/>
    <n v="1"/>
    <n v="1"/>
    <n v="0"/>
    <n v="2005"/>
    <s v="204/300 Swanston St"/>
    <s v="Melbourne"/>
    <s v="Melbourne"/>
    <s v="Northern Metropolitan"/>
    <n v="5"/>
    <n v="2017"/>
  </r>
  <r>
    <d v="2017-05-13T00:00:00"/>
    <n v="1013000"/>
    <x v="2"/>
    <s v="Flanders &amp; Fish"/>
    <x v="1"/>
    <n v="3003"/>
    <n v="2"/>
    <n v="2"/>
    <n v="1"/>
    <n v="0"/>
    <n v="2010"/>
    <s v="3/212 Roden St"/>
    <s v="West Melbourne"/>
    <s v="Melbourne"/>
    <s v="Northern Metropolitan"/>
    <n v="5"/>
    <n v="2017"/>
  </r>
  <r>
    <d v="2017-05-13T00:00:00"/>
    <n v="1053000"/>
    <x v="0"/>
    <s v="Sanders"/>
    <x v="1"/>
    <n v="3003"/>
    <n v="2"/>
    <n v="1"/>
    <n v="0"/>
    <n v="147"/>
    <n v="1880"/>
    <s v="53 Miller St"/>
    <s v="West Melbourne"/>
    <s v="Melbourne"/>
    <s v="Northern Metropolitan"/>
    <n v="5"/>
    <n v="2017"/>
  </r>
  <r>
    <d v="2017-05-13T00:00:00"/>
    <n v="2050000"/>
    <x v="1"/>
    <s v="Flanders &amp; Fish"/>
    <x v="1"/>
    <n v="3141"/>
    <n v="3"/>
    <n v="2"/>
    <n v="2"/>
    <n v="3197"/>
    <m/>
    <s v="9/21 Park La"/>
    <s v="South Yarra"/>
    <s v="Melbourne"/>
    <s v="Southern Metropolitan"/>
    <n v="5"/>
    <n v="2017"/>
  </r>
  <r>
    <d v="2017-05-13T00:00:00"/>
    <n v="700000"/>
    <x v="1"/>
    <s v="Property Barons"/>
    <x v="0"/>
    <n v="3153"/>
    <n v="3"/>
    <n v="2"/>
    <n v="2"/>
    <n v="535"/>
    <m/>
    <s v="65a Greenhill Rd"/>
    <s v="Bayswater North"/>
    <s v="Maroondah"/>
    <s v="Eastern Metropolitan"/>
    <n v="5"/>
    <n v="2017"/>
  </r>
  <r>
    <d v="2017-05-13T00:00:00"/>
    <n v="1005800"/>
    <x v="0"/>
    <s v="Jones and Jones"/>
    <x v="0"/>
    <n v="3178"/>
    <n v="4"/>
    <n v="2"/>
    <n v="2"/>
    <n v="502"/>
    <n v="2003"/>
    <s v="15 Ada St"/>
    <s v="Rowville"/>
    <s v="Knox"/>
    <s v="South-Eastern Metropolitan"/>
    <n v="5"/>
    <n v="2017"/>
  </r>
  <r>
    <d v="2017-05-13T00:00:00"/>
    <n v="861000"/>
    <x v="2"/>
    <s v="Cunninghams"/>
    <x v="1"/>
    <n v="3192"/>
    <n v="3"/>
    <n v="2"/>
    <n v="2"/>
    <n v="305"/>
    <n v="2000"/>
    <s v="2A Walker Gr"/>
    <s v="Cheltenham"/>
    <s v="Kingston"/>
    <s v="Southern Metropolitan"/>
    <n v="5"/>
    <n v="2017"/>
  </r>
  <r>
    <d v="2017-05-13T00:00:00"/>
    <n v="330000"/>
    <x v="1"/>
    <s v="Metro Ladder"/>
    <x v="1"/>
    <n v="3163"/>
    <n v="1"/>
    <n v="1"/>
    <n v="1"/>
    <n v="0"/>
    <m/>
    <s v="8/9 Dunoon St"/>
    <s v="Murrumbeena"/>
    <s v="Glen Eira"/>
    <s v="Southern Metropolitan"/>
    <n v="5"/>
    <n v="2017"/>
  </r>
  <r>
    <d v="2017-05-13T00:00:00"/>
    <n v="850000"/>
    <x v="2"/>
    <s v="Sanders"/>
    <x v="0"/>
    <n v="3185"/>
    <n v="3"/>
    <n v="2"/>
    <n v="2"/>
    <n v="114"/>
    <n v="1995"/>
    <s v="9/39 Horne St"/>
    <s v="Elsternwick"/>
    <s v="Glen Eira"/>
    <s v="Southern Metropolitan"/>
    <n v="5"/>
    <n v="2017"/>
  </r>
  <r>
    <d v="2017-05-13T00:00:00"/>
    <n v="970000"/>
    <x v="0"/>
    <s v="SJ"/>
    <x v="0"/>
    <n v="3070"/>
    <n v="2"/>
    <n v="1"/>
    <n v="1"/>
    <n v="326"/>
    <m/>
    <s v="198 Victoria Rd"/>
    <s v="Northcote"/>
    <s v="Darebin"/>
    <s v="Northern Metropolitan"/>
    <n v="5"/>
    <n v="2017"/>
  </r>
  <r>
    <d v="2017-05-13T00:00:00"/>
    <n v="1822000"/>
    <x v="0"/>
    <s v="Cunninghams"/>
    <x v="1"/>
    <n v="3070"/>
    <n v="4"/>
    <n v="1"/>
    <n v="8"/>
    <n v="728"/>
    <n v="1900"/>
    <s v="118 Westgarth St"/>
    <s v="Northcote"/>
    <s v="Darebin"/>
    <s v="Northern Metropolitan"/>
    <n v="5"/>
    <n v="2017"/>
  </r>
  <r>
    <d v="2017-05-13T00:00:00"/>
    <n v="715000"/>
    <x v="0"/>
    <s v="Property Barons"/>
    <x v="1"/>
    <n v="3038"/>
    <n v="4"/>
    <n v="3"/>
    <n v="2"/>
    <n v="679"/>
    <m/>
    <s v="18 Whiteley Pde"/>
    <s v="Taylors Lakes"/>
    <s v="Brimbank"/>
    <s v="Western Metropolitan"/>
    <n v="5"/>
    <n v="2017"/>
  </r>
  <r>
    <d v="2017-05-13T00:00:00"/>
    <n v="720000"/>
    <x v="0"/>
    <s v="SJ"/>
    <x v="1"/>
    <n v="3023"/>
    <n v="4"/>
    <n v="2"/>
    <n v="2"/>
    <n v="595"/>
    <m/>
    <s v="19 Tussock Gr"/>
    <s v="Cairnlea"/>
    <s v="Brimbank"/>
    <s v="Western Metropolitan"/>
    <n v="5"/>
    <n v="2017"/>
  </r>
  <r>
    <d v="2017-05-13T00:00:00"/>
    <n v="1905000"/>
    <x v="0"/>
    <s v="Cunninghams"/>
    <x v="1"/>
    <n v="3124"/>
    <n v="3"/>
    <n v="1"/>
    <n v="2"/>
    <n v="400"/>
    <n v="1890"/>
    <s v="21 Avenue Rd"/>
    <s v="Camberwell"/>
    <s v="Boroondara"/>
    <s v="Southern Metropolitan"/>
    <n v="5"/>
    <n v="2017"/>
  </r>
  <r>
    <d v="2017-05-13T00:00:00"/>
    <n v="1605000"/>
    <x v="0"/>
    <s v="Jones and Jones"/>
    <x v="1"/>
    <n v="3187"/>
    <n v="4"/>
    <n v="1"/>
    <n v="2"/>
    <n v="606"/>
    <n v="1948"/>
    <s v="15 Wallen St"/>
    <s v="Brighton East"/>
    <s v="Bayside"/>
    <s v="Southern Metropolitan"/>
    <n v="5"/>
    <n v="2017"/>
  </r>
  <r>
    <d v="2017-05-13T00:00:00"/>
    <n v="2140000"/>
    <x v="0"/>
    <s v="Metro Ladder"/>
    <x v="1"/>
    <n v="3186"/>
    <n v="3"/>
    <n v="2"/>
    <n v="2"/>
    <n v="393"/>
    <m/>
    <s v="36 Meek St"/>
    <s v="Brighton"/>
    <s v="Bayside"/>
    <s v="Southern Metropolitan"/>
    <n v="5"/>
    <n v="2017"/>
  </r>
  <r>
    <d v="2017-05-13T00:00:00"/>
    <n v="835000"/>
    <x v="0"/>
    <s v="Property Barons"/>
    <x v="1"/>
    <n v="3087"/>
    <n v="3"/>
    <n v="2"/>
    <n v="1"/>
    <n v="447"/>
    <n v="1997"/>
    <s v="42 Frensham Rd"/>
    <s v="Watsonia"/>
    <s v="Banyule"/>
    <s v="Northern Metropolitan"/>
    <n v="5"/>
    <n v="2017"/>
  </r>
  <r>
    <d v="2017-05-14T00:00:00"/>
    <n v="1400000"/>
    <x v="0"/>
    <s v="Jones and Jones"/>
    <x v="0"/>
    <n v="3181"/>
    <n v="3"/>
    <n v="2"/>
    <n v="0"/>
    <n v="145"/>
    <n v="1880"/>
    <s v="37 Charles St"/>
    <s v="Prahran"/>
    <s v="Stonnington"/>
    <s v="Southern Metropolitan"/>
    <n v="5"/>
    <n v="2017"/>
  </r>
  <r>
    <d v="2017-05-14T00:00:00"/>
    <n v="1465000"/>
    <x v="0"/>
    <s v="Flanders &amp; Fish"/>
    <x v="1"/>
    <n v="3145"/>
    <n v="4"/>
    <n v="2"/>
    <n v="2"/>
    <n v="559"/>
    <m/>
    <s v="17 Winton Rd"/>
    <s v="Malvern East"/>
    <s v="Stonnington"/>
    <s v="Southern Metropolitan"/>
    <n v="5"/>
    <n v="2017"/>
  </r>
  <r>
    <d v="2017-05-14T00:00:00"/>
    <n v="3310000"/>
    <x v="0"/>
    <s v="Cunninghams"/>
    <x v="1"/>
    <n v="3146"/>
    <n v="3"/>
    <n v="3"/>
    <n v="2"/>
    <n v="662"/>
    <n v="1988"/>
    <s v="184 Finch St"/>
    <s v="Glen Iris"/>
    <s v="Stonnington"/>
    <s v="Southern Metropolitan"/>
    <n v="5"/>
    <n v="2017"/>
  </r>
  <r>
    <d v="2017-05-14T00:00:00"/>
    <n v="600000"/>
    <x v="2"/>
    <s v="Cunninghams"/>
    <x v="1"/>
    <n v="3046"/>
    <n v="2"/>
    <n v="1"/>
    <n v="1"/>
    <n v="161"/>
    <n v="2015"/>
    <s v="15 Kiama St"/>
    <s v="Oak Park"/>
    <s v="Moreland"/>
    <s v="Northern Metropolitan"/>
    <n v="5"/>
    <n v="2017"/>
  </r>
  <r>
    <d v="2017-05-14T00:00:00"/>
    <n v="750000"/>
    <x v="0"/>
    <s v="Cunninghams"/>
    <x v="0"/>
    <n v="3044"/>
    <n v="2"/>
    <n v="1"/>
    <n v="2"/>
    <n v="531"/>
    <m/>
    <s v="4 Dixon St"/>
    <s v="Pascoe Vale"/>
    <s v="Moreland"/>
    <s v="Northern Metropolitan"/>
    <n v="5"/>
    <n v="2017"/>
  </r>
  <r>
    <d v="2017-05-14T00:00:00"/>
    <n v="1222000"/>
    <x v="0"/>
    <s v="Cunninghams"/>
    <x v="1"/>
    <n v="3055"/>
    <n v="3"/>
    <n v="1"/>
    <n v="1"/>
    <n v="380"/>
    <m/>
    <s v="48 Smith St"/>
    <s v="Brunswick West"/>
    <s v="Moreland"/>
    <s v="Northern Metropolitan"/>
    <n v="5"/>
    <n v="2017"/>
  </r>
  <r>
    <d v="2017-05-14T00:00:00"/>
    <n v="1260000"/>
    <x v="0"/>
    <s v="Jones and Jones"/>
    <x v="1"/>
    <n v="3044"/>
    <n v="4"/>
    <n v="2"/>
    <n v="5"/>
    <n v="669"/>
    <m/>
    <s v="54 Prospect St"/>
    <s v="Pascoe Vale"/>
    <s v="Moreland"/>
    <s v="Northern Metropolitan"/>
    <n v="5"/>
    <n v="2017"/>
  </r>
  <r>
    <d v="2017-05-14T00:00:00"/>
    <n v="1320000"/>
    <x v="0"/>
    <s v="Flanders &amp; Fish"/>
    <x v="1"/>
    <n v="3040"/>
    <n v="3"/>
    <n v="2"/>
    <n v="1"/>
    <n v="276"/>
    <n v="1910"/>
    <s v="27 Miller St"/>
    <s v="Essendon"/>
    <s v="Moonee Valley"/>
    <s v="Western Metropolitan"/>
    <n v="5"/>
    <n v="2017"/>
  </r>
  <r>
    <d v="2017-05-14T00:00:00"/>
    <n v="1250000"/>
    <x v="0"/>
    <s v="Metro Ladder"/>
    <x v="0"/>
    <n v="3166"/>
    <n v="3"/>
    <n v="1"/>
    <n v="2"/>
    <n v="603"/>
    <m/>
    <s v="198 Poath Rd"/>
    <s v="Hughesdale"/>
    <s v="Monash"/>
    <s v="Southern Metropolitan"/>
    <n v="5"/>
    <n v="2017"/>
  </r>
  <r>
    <d v="2017-05-14T00:00:00"/>
    <n v="1340000"/>
    <x v="2"/>
    <s v="Cunninghams"/>
    <x v="1"/>
    <n v="3166"/>
    <n v="4"/>
    <n v="4"/>
    <n v="2"/>
    <n v="370"/>
    <n v="2006"/>
    <s v="1/547 Neerim Rd"/>
    <s v="Hughesdale"/>
    <s v="Monash"/>
    <s v="Southern Metropolitan"/>
    <n v="5"/>
    <n v="2017"/>
  </r>
  <r>
    <d v="2017-05-14T00:00:00"/>
    <n v="528000"/>
    <x v="1"/>
    <s v="Cunninghams"/>
    <x v="1"/>
    <n v="3031"/>
    <n v="2"/>
    <n v="1"/>
    <n v="1"/>
    <n v="0"/>
    <n v="1975"/>
    <s v="2/75 McCracken St"/>
    <s v="Kensington"/>
    <s v="Melbourne"/>
    <s v="Northern Metropolitan"/>
    <n v="5"/>
    <n v="2017"/>
  </r>
  <r>
    <d v="2017-05-14T00:00:00"/>
    <n v="890000"/>
    <x v="0"/>
    <s v="Cunninghams"/>
    <x v="1"/>
    <n v="3012"/>
    <n v="3"/>
    <n v="1"/>
    <n v="3"/>
    <n v="334"/>
    <m/>
    <s v="25 Tucker St"/>
    <s v="West Footscray"/>
    <s v="Maribyrnong"/>
    <s v="Western Metropolitan"/>
    <n v="5"/>
    <n v="2017"/>
  </r>
  <r>
    <d v="2017-05-14T00:00:00"/>
    <n v="2020000"/>
    <x v="0"/>
    <s v="Jones and Jones"/>
    <x v="0"/>
    <n v="3155"/>
    <n v="5"/>
    <n v="3"/>
    <n v="0"/>
    <n v="2735"/>
    <m/>
    <s v="271 Scoresby Rd"/>
    <s v="Boronia"/>
    <s v="Knox"/>
    <s v="Eastern Metropolitan"/>
    <n v="5"/>
    <n v="2017"/>
  </r>
  <r>
    <d v="2017-05-14T00:00:00"/>
    <n v="1199000"/>
    <x v="0"/>
    <s v="Jones and Jones"/>
    <x v="1"/>
    <n v="3192"/>
    <n v="3"/>
    <n v="2"/>
    <n v="2"/>
    <n v="552"/>
    <m/>
    <s v="14 Tuck St"/>
    <s v="Cheltenham"/>
    <s v="Kingston"/>
    <s v="Southern Metropolitan"/>
    <n v="5"/>
    <n v="2017"/>
  </r>
  <r>
    <d v="2017-05-14T00:00:00"/>
    <n v="1415000"/>
    <x v="0"/>
    <s v="Flanders &amp; Fish"/>
    <x v="0"/>
    <n v="3195"/>
    <n v="3"/>
    <n v="1"/>
    <n v="2"/>
    <n v="545"/>
    <n v="1950"/>
    <s v="3 Surf St"/>
    <s v="Parkdale"/>
    <s v="Kingston"/>
    <s v="South-Eastern Metropolitan"/>
    <n v="5"/>
    <n v="2017"/>
  </r>
  <r>
    <d v="2017-05-14T00:00:00"/>
    <n v="880000"/>
    <x v="1"/>
    <s v="Metro Ladder"/>
    <x v="1"/>
    <n v="3016"/>
    <n v="2"/>
    <n v="1"/>
    <n v="2"/>
    <n v="169"/>
    <n v="2000"/>
    <s v="2/70 Osborne St"/>
    <s v="Williamstown"/>
    <s v="Hobsons Bay"/>
    <s v="Western Metropolitan"/>
    <n v="5"/>
    <n v="2017"/>
  </r>
  <r>
    <d v="2017-05-14T00:00:00"/>
    <n v="420500"/>
    <x v="1"/>
    <s v="Jones and Jones"/>
    <x v="1"/>
    <n v="3163"/>
    <n v="2"/>
    <n v="1"/>
    <n v="1"/>
    <n v="0"/>
    <m/>
    <s v="1/5 Dunoon St"/>
    <s v="Murrumbeena"/>
    <s v="Glen Eira"/>
    <s v="Southern Metropolitan"/>
    <n v="5"/>
    <n v="2017"/>
  </r>
  <r>
    <d v="2017-05-14T00:00:00"/>
    <n v="1200000"/>
    <x v="0"/>
    <s v="Metro Ladder"/>
    <x v="0"/>
    <n v="3163"/>
    <n v="3"/>
    <n v="2"/>
    <n v="2"/>
    <n v="515"/>
    <n v="1930"/>
    <s v="88A Truganini Rd"/>
    <s v="Carnegie"/>
    <s v="Glen Eira"/>
    <s v="Southern Metropolitan"/>
    <n v="5"/>
    <n v="2017"/>
  </r>
  <r>
    <d v="2017-05-14T00:00:00"/>
    <n v="1225000"/>
    <x v="0"/>
    <s v="Jones and Jones"/>
    <x v="0"/>
    <n v="3165"/>
    <n v="3"/>
    <n v="1"/>
    <n v="2"/>
    <n v="580"/>
    <n v="1950"/>
    <s v="10 Majdal St"/>
    <s v="Bentleigh East"/>
    <s v="Glen Eira"/>
    <s v="Southern Metropolitan"/>
    <n v="5"/>
    <n v="2017"/>
  </r>
  <r>
    <d v="2017-05-14T00:00:00"/>
    <n v="920000"/>
    <x v="0"/>
    <s v="Best Bricks"/>
    <x v="0"/>
    <n v="3072"/>
    <n v="3"/>
    <n v="1"/>
    <n v="2"/>
    <n v="693"/>
    <n v="1950"/>
    <s v="19 Cynga St"/>
    <s v="Preston"/>
    <s v="Darebin"/>
    <s v="Northern Metropolitan"/>
    <n v="5"/>
    <n v="2017"/>
  </r>
  <r>
    <d v="2017-05-14T00:00:00"/>
    <n v="945000"/>
    <x v="0"/>
    <s v="Best Bricks"/>
    <x v="1"/>
    <n v="3072"/>
    <n v="3"/>
    <n v="1"/>
    <n v="2"/>
    <n v="349"/>
    <n v="1940"/>
    <s v="202 Raglan St"/>
    <s v="Preston"/>
    <s v="Darebin"/>
    <s v="Northern Metropolitan"/>
    <n v="5"/>
    <n v="2017"/>
  </r>
  <r>
    <d v="2017-05-14T00:00:00"/>
    <n v="1010000"/>
    <x v="0"/>
    <s v="Best Bricks"/>
    <x v="0"/>
    <n v="3072"/>
    <n v="3"/>
    <n v="1"/>
    <n v="0"/>
    <n v="533"/>
    <m/>
    <s v="86 Malpas St"/>
    <s v="Preston"/>
    <s v="Darebin"/>
    <s v="Northern Metropolitan"/>
    <n v="5"/>
    <n v="2017"/>
  </r>
  <r>
    <d v="2017-05-14T00:00:00"/>
    <n v="1242000"/>
    <x v="0"/>
    <s v="Best Bricks"/>
    <x v="1"/>
    <n v="3072"/>
    <n v="3"/>
    <n v="2"/>
    <n v="3"/>
    <n v="468"/>
    <n v="1940"/>
    <s v="21 Edwin St"/>
    <s v="Preston"/>
    <s v="Darebin"/>
    <s v="Northern Metropolitan"/>
    <n v="5"/>
    <n v="2017"/>
  </r>
  <r>
    <d v="2017-05-14T00:00:00"/>
    <n v="667000"/>
    <x v="0"/>
    <s v="Jones and Jones"/>
    <x v="1"/>
    <n v="3806"/>
    <n v="4"/>
    <n v="2"/>
    <n v="2"/>
    <n v="792"/>
    <n v="1977"/>
    <s v="2 Greystoke Ct"/>
    <s v="Berwick"/>
    <s v="Casey"/>
    <s v="Eastern Victoria"/>
    <n v="5"/>
    <n v="2017"/>
  </r>
  <r>
    <d v="2017-05-14T00:00:00"/>
    <n v="797000"/>
    <x v="2"/>
    <s v="Jones and Jones"/>
    <x v="1"/>
    <n v="3146"/>
    <n v="2"/>
    <n v="1"/>
    <n v="2"/>
    <n v="97"/>
    <n v="1970"/>
    <s v="1/18 Peace St"/>
    <s v="Glen Iris"/>
    <s v="Boroondara"/>
    <s v="Southern Metropolitan"/>
    <n v="5"/>
    <n v="2017"/>
  </r>
  <r>
    <d v="2017-05-14T00:00:00"/>
    <n v="1500000"/>
    <x v="0"/>
    <s v="Maxwells"/>
    <x v="1"/>
    <n v="3146"/>
    <n v="3"/>
    <n v="2"/>
    <n v="2"/>
    <n v="409"/>
    <m/>
    <s v="42 Martin Rd"/>
    <s v="Glen Iris"/>
    <s v="Boroondara"/>
    <s v="Southern Metropolitan"/>
    <n v="5"/>
    <n v="2017"/>
  </r>
  <r>
    <d v="2017-05-14T00:00:00"/>
    <n v="878000"/>
    <x v="1"/>
    <s v="Cunninghams"/>
    <x v="1"/>
    <n v="3188"/>
    <n v="2"/>
    <n v="1"/>
    <n v="1"/>
    <n v="128"/>
    <n v="1967"/>
    <s v="1/121 Thomas St"/>
    <s v="Hampton"/>
    <s v="Bayside"/>
    <s v="Southern Metropolitan"/>
    <n v="5"/>
    <n v="2017"/>
  </r>
  <r>
    <d v="2017-05-14T00:00:00"/>
    <n v="2270000"/>
    <x v="0"/>
    <s v="Property Barons"/>
    <x v="0"/>
    <n v="3084"/>
    <n v="3"/>
    <n v="1"/>
    <n v="2"/>
    <n v="1143"/>
    <m/>
    <s v="10 Silverdale Rd"/>
    <s v="Eaglemont"/>
    <s v="Banyule"/>
    <s v="Eastern Metropolitan"/>
    <n v="5"/>
    <n v="2017"/>
  </r>
  <r>
    <d v="2017-05-15T00:00:00"/>
    <n v="945000"/>
    <x v="2"/>
    <s v="Jones and Jones"/>
    <x v="1"/>
    <n v="3066"/>
    <n v="2"/>
    <n v="1"/>
    <n v="1"/>
    <n v="15900"/>
    <n v="1880"/>
    <s v="1/78 Oxford St"/>
    <s v="Collingwood"/>
    <s v="Yarra"/>
    <s v="Northern Metropolitan"/>
    <n v="5"/>
    <n v="2017"/>
  </r>
  <r>
    <d v="2017-05-15T00:00:00"/>
    <n v="555000"/>
    <x v="0"/>
    <s v="Metro Ladder"/>
    <x v="1"/>
    <n v="3029"/>
    <n v="3"/>
    <n v="2"/>
    <n v="4"/>
    <n v="615"/>
    <m/>
    <s v="2 Bowden St"/>
    <s v="Hoppers Crossing"/>
    <s v="Wyndham"/>
    <s v="Western Metropolitan"/>
    <n v="5"/>
    <n v="2017"/>
  </r>
  <r>
    <d v="2017-05-15T00:00:00"/>
    <n v="1120000"/>
    <x v="0"/>
    <s v="Metro Ladder"/>
    <x v="1"/>
    <n v="3182"/>
    <n v="2"/>
    <n v="1"/>
    <n v="0"/>
    <n v="135"/>
    <n v="1930"/>
    <s v="23A Havelock St"/>
    <s v="St Kilda"/>
    <s v="Port Phillip"/>
    <s v="Southern Metropolitan"/>
    <n v="5"/>
    <n v="2017"/>
  </r>
  <r>
    <d v="2017-05-15T00:00:00"/>
    <n v="2905000"/>
    <x v="0"/>
    <s v="Zimmerman"/>
    <x v="1"/>
    <n v="3206"/>
    <n v="2"/>
    <n v="1"/>
    <n v="1"/>
    <n v="254"/>
    <m/>
    <s v="2 Boyd St"/>
    <s v="Albert Park"/>
    <s v="Port Phillip"/>
    <s v="Southern Metropolitan"/>
    <n v="5"/>
    <n v="2017"/>
  </r>
  <r>
    <d v="2017-05-15T00:00:00"/>
    <n v="5600000"/>
    <x v="0"/>
    <s v="Cunninghams"/>
    <x v="0"/>
    <n v="3206"/>
    <n v="6"/>
    <n v="4"/>
    <n v="2"/>
    <n v="472"/>
    <n v="1915"/>
    <s v="204 Page St"/>
    <s v="Middle Park"/>
    <s v="Port Phillip"/>
    <s v="Southern Metropolitan"/>
    <n v="5"/>
    <n v="2017"/>
  </r>
  <r>
    <d v="2017-05-15T00:00:00"/>
    <n v="312000"/>
    <x v="1"/>
    <s v="Jones and Jones"/>
    <x v="1"/>
    <n v="3055"/>
    <n v="1"/>
    <n v="1"/>
    <n v="1"/>
    <n v="406"/>
    <n v="1970"/>
    <s v="5/456 Albion St"/>
    <s v="Brunswick West"/>
    <s v="Moreland"/>
    <s v="Northern Metropolitan"/>
    <n v="5"/>
    <n v="2017"/>
  </r>
  <r>
    <d v="2017-05-15T00:00:00"/>
    <n v="630000"/>
    <x v="1"/>
    <s v="Metro Ladder"/>
    <x v="1"/>
    <n v="3044"/>
    <n v="3"/>
    <n v="1"/>
    <n v="1"/>
    <n v="365"/>
    <m/>
    <s v="41 Essex St"/>
    <s v="Pascoe Vale"/>
    <s v="Moreland"/>
    <s v="Northern Metropolitan"/>
    <n v="5"/>
    <n v="2017"/>
  </r>
  <r>
    <d v="2017-05-15T00:00:00"/>
    <n v="565000"/>
    <x v="2"/>
    <s v="Jones and Jones"/>
    <x v="1"/>
    <n v="3032"/>
    <n v="2"/>
    <n v="2"/>
    <n v="1"/>
    <n v="103"/>
    <m/>
    <s v="4/225 Maribyrnong Rd"/>
    <s v="Ascot Vale"/>
    <s v="Moonee Valley"/>
    <s v="Western Metropolitan"/>
    <n v="5"/>
    <n v="2017"/>
  </r>
  <r>
    <d v="2017-05-15T00:00:00"/>
    <n v="944000"/>
    <x v="0"/>
    <s v="Property Barons"/>
    <x v="1"/>
    <n v="3042"/>
    <n v="3"/>
    <n v="1"/>
    <n v="2"/>
    <n v="597"/>
    <m/>
    <s v="59 Hoffmans Rd"/>
    <s v="Niddrie"/>
    <s v="Moonee Valley"/>
    <s v="Western Metropolitan"/>
    <n v="5"/>
    <n v="2017"/>
  </r>
  <r>
    <d v="2017-05-15T00:00:00"/>
    <n v="1350000"/>
    <x v="0"/>
    <s v="Jones and Jones"/>
    <x v="1"/>
    <n v="3039"/>
    <n v="2"/>
    <n v="1"/>
    <n v="1"/>
    <n v="459"/>
    <m/>
    <s v="13 Ophir St"/>
    <s v="Moonee Ponds"/>
    <s v="Moonee Valley"/>
    <s v="Western Metropolitan"/>
    <n v="5"/>
    <n v="2017"/>
  </r>
  <r>
    <d v="2017-05-15T00:00:00"/>
    <n v="1405000"/>
    <x v="0"/>
    <s v="Property Barons"/>
    <x v="1"/>
    <n v="3042"/>
    <n v="1"/>
    <n v="1"/>
    <n v="0"/>
    <n v="649"/>
    <m/>
    <s v="20 Rutland St"/>
    <s v="Niddrie"/>
    <s v="Moonee Valley"/>
    <s v="Western Metropolitan"/>
    <n v="5"/>
    <n v="2017"/>
  </r>
  <r>
    <d v="2017-05-15T00:00:00"/>
    <n v="1740000"/>
    <x v="0"/>
    <s v="Cunninghams"/>
    <x v="0"/>
    <n v="3040"/>
    <n v="4"/>
    <n v="2"/>
    <n v="2"/>
    <n v="746"/>
    <n v="1950"/>
    <s v="2 Derry St"/>
    <s v="Aberfeldie"/>
    <s v="Moonee Valley"/>
    <s v="Western Metropolitan"/>
    <n v="5"/>
    <n v="2017"/>
  </r>
  <r>
    <d v="2017-05-15T00:00:00"/>
    <n v="2020000"/>
    <x v="0"/>
    <s v="Metro Ladder"/>
    <x v="1"/>
    <n v="3040"/>
    <n v="5"/>
    <n v="3"/>
    <n v="3"/>
    <n v="900"/>
    <m/>
    <s v="59 McCracken St"/>
    <s v="Essendon"/>
    <s v="Moonee Valley"/>
    <s v="Western Metropolitan"/>
    <n v="5"/>
    <n v="2017"/>
  </r>
  <r>
    <d v="2017-05-15T00:00:00"/>
    <n v="890000"/>
    <x v="1"/>
    <s v="Jones and Jones"/>
    <x v="1"/>
    <n v="3147"/>
    <n v="3"/>
    <n v="2"/>
    <n v="2"/>
    <n v="235"/>
    <n v="2006"/>
    <s v="2/5 Parkhill Dr"/>
    <s v="Ashwood"/>
    <s v="Monash"/>
    <s v="Southern Metropolitan"/>
    <n v="5"/>
    <n v="2017"/>
  </r>
  <r>
    <d v="2017-05-15T00:00:00"/>
    <n v="500000"/>
    <x v="1"/>
    <s v="Flanders &amp; Fish"/>
    <x v="0"/>
    <n v="3053"/>
    <n v="2"/>
    <n v="1"/>
    <n v="1"/>
    <n v="4076"/>
    <m/>
    <s v="10/3 Lytton St"/>
    <s v="Carlton"/>
    <s v="Melbourne"/>
    <s v="Northern Metropolitan"/>
    <n v="5"/>
    <n v="2017"/>
  </r>
  <r>
    <d v="2017-05-15T00:00:00"/>
    <n v="970000"/>
    <x v="0"/>
    <s v="Cunninghams"/>
    <x v="0"/>
    <n v="3012"/>
    <n v="4"/>
    <n v="1"/>
    <n v="2"/>
    <n v="528"/>
    <n v="1940"/>
    <s v="10 Neil St"/>
    <s v="West Footscray"/>
    <s v="Maribyrnong"/>
    <s v="Western Metropolitan"/>
    <n v="5"/>
    <n v="2017"/>
  </r>
  <r>
    <d v="2017-05-15T00:00:00"/>
    <n v="1300000"/>
    <x v="0"/>
    <s v="Jones and Jones"/>
    <x v="0"/>
    <n v="3195"/>
    <n v="4"/>
    <n v="2"/>
    <n v="2"/>
    <n v="597"/>
    <n v="1970"/>
    <s v="22 Keith St"/>
    <s v="Parkdale"/>
    <s v="Kingston"/>
    <s v="South-Eastern Metropolitan"/>
    <n v="5"/>
    <n v="2017"/>
  </r>
  <r>
    <d v="2017-05-15T00:00:00"/>
    <n v="310000"/>
    <x v="0"/>
    <s v="Sanders"/>
    <x v="1"/>
    <n v="3047"/>
    <n v="3"/>
    <n v="1"/>
    <n v="1"/>
    <n v="595"/>
    <m/>
    <s v="50 Kaniva St"/>
    <s v="Dallas"/>
    <s v="Hume"/>
    <s v="Northern Metropolitan"/>
    <n v="5"/>
    <n v="2017"/>
  </r>
  <r>
    <d v="2017-05-15T00:00:00"/>
    <n v="500000"/>
    <x v="2"/>
    <s v="Property Barons"/>
    <x v="1"/>
    <n v="3049"/>
    <n v="3"/>
    <n v="1"/>
    <n v="2"/>
    <n v="141"/>
    <n v="2012"/>
    <s v="20/84 Hillcrest Dr"/>
    <s v="Westmeadows"/>
    <s v="Hume"/>
    <s v="Northern Metropolitan"/>
    <n v="5"/>
    <n v="2017"/>
  </r>
  <r>
    <d v="2017-05-15T00:00:00"/>
    <n v="660000"/>
    <x v="0"/>
    <s v="Property Barons"/>
    <x v="1"/>
    <n v="3043"/>
    <n v="5"/>
    <n v="2"/>
    <n v="1"/>
    <n v="536"/>
    <m/>
    <s v="5 Clarke Dr"/>
    <s v="Gladstone Park"/>
    <s v="Hume"/>
    <s v="Western Metropolitan"/>
    <n v="5"/>
    <n v="2017"/>
  </r>
  <r>
    <d v="2017-05-15T00:00:00"/>
    <n v="602000"/>
    <x v="1"/>
    <s v="Metro Ladder"/>
    <x v="1"/>
    <n v="3163"/>
    <n v="2"/>
    <n v="1"/>
    <n v="1"/>
    <n v="1166"/>
    <m/>
    <s v="1/1 Nangana Rd"/>
    <s v="Murrumbeena"/>
    <s v="Glen Eira"/>
    <s v="Southern Metropolitan"/>
    <n v="5"/>
    <n v="2017"/>
  </r>
  <r>
    <d v="2017-05-15T00:00:00"/>
    <n v="635000"/>
    <x v="1"/>
    <s v="Property Barons"/>
    <x v="1"/>
    <n v="3163"/>
    <n v="2"/>
    <n v="1"/>
    <n v="1"/>
    <n v="0"/>
    <n v="1980"/>
    <s v="2/60 Woornack Rd"/>
    <s v="Carnegie"/>
    <s v="Glen Eira"/>
    <s v="Southern Metropolitan"/>
    <n v="5"/>
    <n v="2017"/>
  </r>
  <r>
    <d v="2017-05-15T00:00:00"/>
    <n v="1525000"/>
    <x v="0"/>
    <s v="Jones and Jones"/>
    <x v="0"/>
    <n v="3165"/>
    <n v="3"/>
    <n v="1"/>
    <n v="3"/>
    <n v="581"/>
    <n v="1940"/>
    <s v="26 May St"/>
    <s v="Bentleigh East"/>
    <s v="Glen Eira"/>
    <s v="Southern Metropolitan"/>
    <n v="5"/>
    <n v="2017"/>
  </r>
  <r>
    <d v="2017-05-15T00:00:00"/>
    <n v="1550000"/>
    <x v="0"/>
    <s v="Metro Ladder"/>
    <x v="1"/>
    <n v="3162"/>
    <n v="4"/>
    <n v="1"/>
    <n v="2"/>
    <n v="584"/>
    <m/>
    <s v="14 Stone St"/>
    <s v="Caulfield South"/>
    <s v="Glen Eira"/>
    <s v="Southern Metropolitan"/>
    <n v="5"/>
    <n v="2017"/>
  </r>
  <r>
    <d v="2017-05-15T00:00:00"/>
    <n v="2250000"/>
    <x v="0"/>
    <s v="Jones and Jones"/>
    <x v="1"/>
    <n v="3204"/>
    <n v="5"/>
    <n v="2"/>
    <n v="2"/>
    <n v="699"/>
    <n v="1925"/>
    <s v="39 Draper St"/>
    <s v="Ormond"/>
    <s v="Glen Eira"/>
    <s v="Southern Metropolitan"/>
    <n v="5"/>
    <n v="2017"/>
  </r>
  <r>
    <d v="2017-05-15T00:00:00"/>
    <n v="406000"/>
    <x v="1"/>
    <s v="Property Barons"/>
    <x v="1"/>
    <n v="3073"/>
    <n v="2"/>
    <n v="1"/>
    <n v="1"/>
    <n v="0"/>
    <m/>
    <s v="3/963 High St"/>
    <s v="Reservoir"/>
    <s v="Darebin"/>
    <s v="Northern Metropolitan"/>
    <n v="5"/>
    <n v="2017"/>
  </r>
  <r>
    <d v="2017-05-15T00:00:00"/>
    <n v="1055000"/>
    <x v="0"/>
    <s v="Cunninghams"/>
    <x v="1"/>
    <n v="3072"/>
    <n v="3"/>
    <n v="1"/>
    <n v="2"/>
    <n v="575"/>
    <m/>
    <s v="72 McNamara St"/>
    <s v="Preston"/>
    <s v="Darebin"/>
    <s v="Northern Metropolitan"/>
    <n v="5"/>
    <n v="2017"/>
  </r>
  <r>
    <d v="2017-05-15T00:00:00"/>
    <n v="726000"/>
    <x v="0"/>
    <s v="SJ"/>
    <x v="1"/>
    <n v="3020"/>
    <n v="4"/>
    <n v="2"/>
    <n v="0"/>
    <n v="567"/>
    <n v="1950"/>
    <s v="138 Devonshire Rd"/>
    <s v="Sunshine"/>
    <s v="Brimbank"/>
    <s v="Western Metropolitan"/>
    <n v="5"/>
    <n v="2017"/>
  </r>
  <r>
    <d v="2017-05-15T00:00:00"/>
    <n v="780000"/>
    <x v="0"/>
    <s v="Metro Ladder"/>
    <x v="1"/>
    <n v="3020"/>
    <n v="4"/>
    <n v="2"/>
    <n v="2"/>
    <n v="696"/>
    <n v="1999"/>
    <s v="7 Arnold St"/>
    <s v="Sunshine West"/>
    <s v="Brimbank"/>
    <s v="Western Metropolitan"/>
    <n v="5"/>
    <n v="2017"/>
  </r>
  <r>
    <d v="2017-05-15T00:00:00"/>
    <n v="752000"/>
    <x v="2"/>
    <s v="Metro Ladder"/>
    <x v="1"/>
    <n v="3101"/>
    <n v="3"/>
    <n v="2"/>
    <n v="2"/>
    <n v="0"/>
    <n v="1980"/>
    <s v="6/87 Earl St"/>
    <s v="Kew"/>
    <s v="Boroondara"/>
    <s v="Southern Metropolitan"/>
    <n v="5"/>
    <n v="2017"/>
  </r>
  <r>
    <d v="2017-05-15T00:00:00"/>
    <n v="1590000"/>
    <x v="0"/>
    <s v="Jones and Jones"/>
    <x v="1"/>
    <n v="3104"/>
    <n v="3"/>
    <n v="1"/>
    <n v="1"/>
    <n v="697"/>
    <n v="1955"/>
    <s v="10 Columba St"/>
    <s v="Balwyn North"/>
    <s v="Boroondara"/>
    <s v="Southern Metropolitan"/>
    <n v="5"/>
    <n v="2017"/>
  </r>
  <r>
    <d v="2017-05-15T00:00:00"/>
    <n v="2050000"/>
    <x v="0"/>
    <s v="Jones and Jones"/>
    <x v="1"/>
    <n v="3104"/>
    <n v="4"/>
    <n v="3"/>
    <n v="2"/>
    <n v="526"/>
    <n v="2006"/>
    <s v="16 Burton St"/>
    <s v="Balwyn North"/>
    <s v="Boroondara"/>
    <s v="Southern Metropolitan"/>
    <n v="5"/>
    <n v="2017"/>
  </r>
  <r>
    <d v="2017-05-15T00:00:00"/>
    <n v="2680000"/>
    <x v="0"/>
    <s v="Jones and Jones"/>
    <x v="1"/>
    <n v="3123"/>
    <n v="3"/>
    <n v="2"/>
    <n v="4"/>
    <n v="522"/>
    <m/>
    <s v="28 Mayston St"/>
    <s v="Hawthorn East"/>
    <s v="Boroondara"/>
    <s v="Southern Metropolitan"/>
    <n v="5"/>
    <n v="2017"/>
  </r>
  <r>
    <d v="2017-05-15T00:00:00"/>
    <n v="875000"/>
    <x v="0"/>
    <s v="Best Bricks"/>
    <x v="0"/>
    <n v="3081"/>
    <n v="2"/>
    <n v="1"/>
    <n v="3"/>
    <n v="671"/>
    <m/>
    <s v="129 Outhwaite Rd"/>
    <s v="Heidelberg West"/>
    <s v="Banyule"/>
    <s v="Eastern Metropolitan"/>
    <n v="5"/>
    <n v="2017"/>
  </r>
  <r>
    <d v="2017-05-15T00:00:00"/>
    <n v="880000"/>
    <x v="0"/>
    <s v="Property Barons"/>
    <x v="1"/>
    <n v="3087"/>
    <n v="3"/>
    <n v="1"/>
    <n v="4"/>
    <n v="555"/>
    <m/>
    <s v="60 Orana Dr"/>
    <s v="Watsonia"/>
    <s v="Banyule"/>
    <s v="Northern Metropolitan"/>
    <n v="5"/>
    <n v="2017"/>
  </r>
  <r>
    <d v="2017-05-15T00:00:00"/>
    <n v="980000"/>
    <x v="0"/>
    <s v="Property Barons"/>
    <x v="1"/>
    <n v="3094"/>
    <n v="4"/>
    <n v="3"/>
    <n v="2"/>
    <n v="701"/>
    <n v="1993"/>
    <s v="17 Virginia Ct"/>
    <s v="Montmorency"/>
    <s v="Banyule"/>
    <s v="Eastern Metropolitan"/>
    <n v="5"/>
    <n v="2017"/>
  </r>
  <r>
    <d v="2017-05-16T00:00:00"/>
    <n v="330000"/>
    <x v="0"/>
    <s v="Cunninghams"/>
    <x v="0"/>
    <n v="3078"/>
    <n v="1"/>
    <n v="1"/>
    <n v="1"/>
    <n v="60"/>
    <n v="1970"/>
    <s v="10/14 Yarralea St"/>
    <s v="Alphington"/>
    <s v="Yarra"/>
    <s v="Northern Metropolitan"/>
    <n v="5"/>
    <n v="2017"/>
  </r>
  <r>
    <d v="2017-05-16T00:00:00"/>
    <n v="1235000"/>
    <x v="0"/>
    <s v="Property Barons"/>
    <x v="0"/>
    <n v="3133"/>
    <n v="4"/>
    <n v="2"/>
    <n v="4"/>
    <n v="624"/>
    <n v="1960"/>
    <s v="41 Carinya Rd"/>
    <s v="Vermont"/>
    <s v="Whitehorse"/>
    <s v="Eastern Metropolitan"/>
    <n v="5"/>
    <n v="2017"/>
  </r>
  <r>
    <d v="2017-05-16T00:00:00"/>
    <n v="1815000"/>
    <x v="0"/>
    <s v="Cunninghams"/>
    <x v="1"/>
    <n v="3125"/>
    <n v="2"/>
    <n v="1"/>
    <n v="1"/>
    <n v="698"/>
    <n v="1960"/>
    <s v="362 Burwood Hwy"/>
    <s v="Burwood"/>
    <s v="Whitehorse"/>
    <s v="Southern Metropolitan"/>
    <n v="5"/>
    <n v="2017"/>
  </r>
  <r>
    <d v="2017-05-16T00:00:00"/>
    <n v="405000"/>
    <x v="1"/>
    <s v="Cunninghams"/>
    <x v="1"/>
    <n v="3143"/>
    <n v="1"/>
    <n v="1"/>
    <n v="0"/>
    <n v="0"/>
    <n v="1966"/>
    <s v="6/581 Orrong Rd"/>
    <s v="Armadale"/>
    <s v="Stonnington"/>
    <s v="Southern Metropolitan"/>
    <n v="5"/>
    <n v="2017"/>
  </r>
  <r>
    <d v="2017-05-16T00:00:00"/>
    <n v="867000"/>
    <x v="1"/>
    <s v="Jones and Jones"/>
    <x v="1"/>
    <n v="3142"/>
    <n v="2"/>
    <n v="1"/>
    <n v="1"/>
    <n v="1087"/>
    <m/>
    <s v="7/49 Bruce St"/>
    <s v="Toorak"/>
    <s v="Stonnington"/>
    <s v="Southern Metropolitan"/>
    <n v="5"/>
    <n v="2017"/>
  </r>
  <r>
    <d v="2017-05-16T00:00:00"/>
    <n v="2250000"/>
    <x v="0"/>
    <s v="Jones and Jones"/>
    <x v="0"/>
    <n v="3146"/>
    <n v="4"/>
    <n v="1"/>
    <n v="2"/>
    <n v="1110"/>
    <m/>
    <s v="1610 Malvern Rd"/>
    <s v="Glen Iris"/>
    <s v="Stonnington"/>
    <s v="Southern Metropolitan"/>
    <n v="5"/>
    <n v="2017"/>
  </r>
  <r>
    <d v="2017-05-16T00:00:00"/>
    <n v="2400000"/>
    <x v="0"/>
    <s v="Cunninghams"/>
    <x v="1"/>
    <n v="3145"/>
    <n v="4"/>
    <n v="2"/>
    <n v="0"/>
    <n v="589"/>
    <m/>
    <s v="76 Manning Rd"/>
    <s v="Malvern East"/>
    <s v="Stonnington"/>
    <s v="Southern Metropolitan"/>
    <n v="5"/>
    <n v="2017"/>
  </r>
  <r>
    <d v="2017-05-16T00:00:00"/>
    <n v="2240000"/>
    <x v="0"/>
    <s v="Sanders"/>
    <x v="1"/>
    <n v="3205"/>
    <n v="3"/>
    <n v="2"/>
    <n v="1"/>
    <n v="197"/>
    <n v="1900"/>
    <s v="20 Glover St"/>
    <s v="South Melbourne"/>
    <s v="Port Phillip"/>
    <s v="Southern Metropolitan"/>
    <n v="5"/>
    <n v="2017"/>
  </r>
  <r>
    <d v="2017-05-16T00:00:00"/>
    <n v="2810000"/>
    <x v="0"/>
    <s v="Sanders"/>
    <x v="1"/>
    <n v="3206"/>
    <n v="2"/>
    <n v="1"/>
    <n v="1"/>
    <n v="263"/>
    <m/>
    <s v="75 Richardson St"/>
    <s v="Albert Park"/>
    <s v="Port Phillip"/>
    <s v="Southern Metropolitan"/>
    <n v="5"/>
    <n v="2017"/>
  </r>
  <r>
    <d v="2017-05-16T00:00:00"/>
    <n v="865000"/>
    <x v="0"/>
    <s v="Metro Ladder"/>
    <x v="1"/>
    <n v="3046"/>
    <n v="3"/>
    <n v="1"/>
    <n v="1"/>
    <n v="746"/>
    <n v="1960"/>
    <s v="1 Dromana St"/>
    <s v="Glenroy"/>
    <s v="Moreland"/>
    <s v="Northern Metropolitan"/>
    <n v="5"/>
    <n v="2017"/>
  </r>
  <r>
    <d v="2017-05-16T00:00:00"/>
    <n v="325000"/>
    <x v="1"/>
    <s v="Melbourne Homes"/>
    <x v="1"/>
    <n v="3040"/>
    <n v="1"/>
    <n v="1"/>
    <n v="1"/>
    <n v="0"/>
    <m/>
    <s v="203/964 Mt Alexander Rd"/>
    <s v="Essendon"/>
    <s v="Moonee Valley"/>
    <s v="Western Metropolitan"/>
    <n v="5"/>
    <n v="2017"/>
  </r>
  <r>
    <d v="2017-05-16T00:00:00"/>
    <n v="603000"/>
    <x v="1"/>
    <s v="Cunninghams"/>
    <x v="1"/>
    <n v="3031"/>
    <n v="2"/>
    <n v="1"/>
    <n v="1"/>
    <n v="0"/>
    <n v="1890"/>
    <s v="11/300 Racecourse Rd"/>
    <s v="Flemington"/>
    <s v="Moonee Valley"/>
    <s v="Northern Metropolitan"/>
    <n v="5"/>
    <n v="2017"/>
  </r>
  <r>
    <d v="2017-05-16T00:00:00"/>
    <n v="900000"/>
    <x v="2"/>
    <s v="Flanders &amp; Fish"/>
    <x v="0"/>
    <n v="3032"/>
    <n v="4"/>
    <n v="3"/>
    <n v="2"/>
    <n v="0"/>
    <n v="2011"/>
    <s v="5/9 Sandown Rd"/>
    <s v="Ascot Vale"/>
    <s v="Moonee Valley"/>
    <s v="Western Metropolitan"/>
    <n v="5"/>
    <n v="2017"/>
  </r>
  <r>
    <d v="2017-05-16T00:00:00"/>
    <n v="1130000"/>
    <x v="0"/>
    <s v="Cunninghams"/>
    <x v="1"/>
    <n v="3150"/>
    <n v="4"/>
    <n v="2"/>
    <n v="2"/>
    <n v="690"/>
    <m/>
    <s v="37 Brentwood Dr"/>
    <s v="Glen Waverley"/>
    <s v="Monash"/>
    <s v="Eastern Metropolitan"/>
    <n v="5"/>
    <n v="2017"/>
  </r>
  <r>
    <d v="2017-05-16T00:00:00"/>
    <n v="355000"/>
    <x v="0"/>
    <s v="Sanders"/>
    <x v="1"/>
    <n v="3337"/>
    <n v="5"/>
    <n v="2"/>
    <n v="2"/>
    <n v="666"/>
    <n v="1976"/>
    <s v="2 Fairbank Pl"/>
    <s v="Melton West"/>
    <s v="Melton"/>
    <s v="Northern Victoria"/>
    <n v="5"/>
    <n v="2017"/>
  </r>
  <r>
    <d v="2017-05-16T00:00:00"/>
    <n v="465000"/>
    <x v="0"/>
    <s v="Property Barons"/>
    <x v="1"/>
    <n v="3338"/>
    <n v="3"/>
    <n v="1"/>
    <n v="2"/>
    <n v="615"/>
    <n v="1980"/>
    <s v="44 Brooklyn Rd"/>
    <s v="Melton South"/>
    <s v="Melton"/>
    <s v="Western Victoria"/>
    <n v="5"/>
    <n v="2017"/>
  </r>
  <r>
    <d v="2017-05-16T00:00:00"/>
    <n v="580000"/>
    <x v="1"/>
    <s v="Flanders &amp; Fish"/>
    <x v="0"/>
    <n v="3006"/>
    <n v="2"/>
    <n v="1"/>
    <n v="1"/>
    <n v="0"/>
    <n v="1995"/>
    <s v="51/88 Wells St"/>
    <s v="Southbank"/>
    <s v="Melbourne"/>
    <s v="Southern Metropolitan"/>
    <n v="5"/>
    <n v="2017"/>
  </r>
  <r>
    <d v="2017-05-16T00:00:00"/>
    <n v="910000"/>
    <x v="0"/>
    <s v="Flanders &amp; Fish"/>
    <x v="1"/>
    <n v="3135"/>
    <n v="4"/>
    <n v="1"/>
    <n v="2"/>
    <n v="669"/>
    <n v="1965"/>
    <s v="8 Marwarra St"/>
    <s v="Ringwood East"/>
    <s v="Maroondah"/>
    <s v="Eastern Metropolitan"/>
    <n v="5"/>
    <n v="2017"/>
  </r>
  <r>
    <d v="2017-05-16T00:00:00"/>
    <n v="855000"/>
    <x v="1"/>
    <s v="Maxwells"/>
    <x v="1"/>
    <n v="3011"/>
    <n v="3"/>
    <n v="2"/>
    <n v="2"/>
    <n v="0"/>
    <m/>
    <s v="18/55 Moreland St"/>
    <s v="Footscray"/>
    <s v="Maribyrnong"/>
    <s v="Western Metropolitan"/>
    <n v="5"/>
    <n v="2017"/>
  </r>
  <r>
    <d v="2017-05-16T00:00:00"/>
    <n v="1205000"/>
    <x v="0"/>
    <s v="Metro Ladder"/>
    <x v="1"/>
    <n v="3012"/>
    <n v="4"/>
    <n v="1"/>
    <n v="1"/>
    <n v="318"/>
    <n v="1960"/>
    <s v="100 Coronation St"/>
    <s v="Kingsville"/>
    <s v="Maribyrnong"/>
    <s v="Western Metropolitan"/>
    <n v="5"/>
    <n v="2017"/>
  </r>
  <r>
    <d v="2017-05-16T00:00:00"/>
    <n v="599900"/>
    <x v="2"/>
    <s v="Property Barons"/>
    <x v="1"/>
    <n v="3105"/>
    <n v="2"/>
    <n v="1"/>
    <n v="2"/>
    <n v="135"/>
    <n v="1970"/>
    <s v="2/1 Colite St"/>
    <s v="Bulleen"/>
    <s v="Manningham"/>
    <s v="Eastern Metropolitan"/>
    <n v="5"/>
    <n v="2017"/>
  </r>
  <r>
    <d v="2017-05-16T00:00:00"/>
    <n v="560000"/>
    <x v="0"/>
    <s v="Sanders"/>
    <x v="1"/>
    <n v="3049"/>
    <n v="5"/>
    <n v="2"/>
    <n v="2"/>
    <n v="626"/>
    <m/>
    <s v="124 Raleigh St"/>
    <s v="Westmeadows"/>
    <s v="Hume"/>
    <s v="Northern Metropolitan"/>
    <n v="5"/>
    <n v="2017"/>
  </r>
  <r>
    <d v="2017-05-16T00:00:00"/>
    <n v="935000"/>
    <x v="2"/>
    <s v="Metro Ladder"/>
    <x v="1"/>
    <n v="3165"/>
    <n v="3"/>
    <n v="2"/>
    <n v="2"/>
    <n v="244"/>
    <n v="2000"/>
    <s v="60A Kennedy St"/>
    <s v="Bentleigh East"/>
    <s v="Glen Eira"/>
    <s v="Southern Metropolitan"/>
    <n v="5"/>
    <n v="2017"/>
  </r>
  <r>
    <d v="2017-05-16T00:00:00"/>
    <n v="1303000"/>
    <x v="2"/>
    <s v="Metro Ladder"/>
    <x v="1"/>
    <n v="3204"/>
    <n v="3"/>
    <n v="2"/>
    <n v="2"/>
    <n v="334"/>
    <n v="2006"/>
    <s v="23A Fromer St"/>
    <s v="Bentleigh"/>
    <s v="Glen Eira"/>
    <s v="Southern Metropolitan"/>
    <n v="5"/>
    <n v="2017"/>
  </r>
  <r>
    <d v="2017-05-16T00:00:00"/>
    <n v="1330000"/>
    <x v="0"/>
    <s v="Metro Ladder"/>
    <x v="0"/>
    <n v="3165"/>
    <n v="4"/>
    <n v="2"/>
    <n v="2"/>
    <n v="566"/>
    <n v="1950"/>
    <s v="52 Paloma St"/>
    <s v="Bentleigh East"/>
    <s v="Glen Eira"/>
    <s v="Southern Metropolitan"/>
    <n v="5"/>
    <n v="2017"/>
  </r>
  <r>
    <d v="2017-05-16T00:00:00"/>
    <n v="2700000"/>
    <x v="0"/>
    <s v="Metro Ladder"/>
    <x v="0"/>
    <n v="3204"/>
    <n v="4"/>
    <n v="4"/>
    <n v="2"/>
    <n v="673"/>
    <n v="1935"/>
    <s v="14 Beths St"/>
    <s v="Bentleigh"/>
    <s v="Glen Eira"/>
    <s v="Southern Metropolitan"/>
    <n v="5"/>
    <n v="2017"/>
  </r>
  <r>
    <d v="2017-05-16T00:00:00"/>
    <n v="645000"/>
    <x v="0"/>
    <s v="Melbourne Homes"/>
    <x v="0"/>
    <n v="3977"/>
    <n v="4"/>
    <n v="2"/>
    <n v="2"/>
    <n v="448"/>
    <n v="2010"/>
    <s v="4 Galilee Dr"/>
    <s v="Sandhurst"/>
    <s v="Frankston"/>
    <s v="South-Eastern Metropolitan"/>
    <n v="5"/>
    <n v="2017"/>
  </r>
  <r>
    <d v="2017-05-16T00:00:00"/>
    <n v="660000"/>
    <x v="1"/>
    <s v="Cunninghams"/>
    <x v="1"/>
    <n v="3072"/>
    <n v="3"/>
    <n v="1"/>
    <n v="1"/>
    <n v="234"/>
    <n v="1995"/>
    <s v="2/7 Oak St"/>
    <s v="Preston"/>
    <s v="Darebin"/>
    <s v="Northern Metropolitan"/>
    <n v="5"/>
    <n v="2017"/>
  </r>
  <r>
    <d v="2017-05-16T00:00:00"/>
    <n v="685000"/>
    <x v="0"/>
    <s v="Flanders &amp; Fish"/>
    <x v="1"/>
    <n v="3020"/>
    <n v="4"/>
    <n v="2"/>
    <n v="2"/>
    <n v="572"/>
    <n v="1967"/>
    <s v="91 Hilma St"/>
    <s v="Sunshine West"/>
    <s v="Brimbank"/>
    <s v="Western Metropolitan"/>
    <n v="5"/>
    <n v="2017"/>
  </r>
  <r>
    <d v="2017-05-16T00:00:00"/>
    <n v="500000"/>
    <x v="1"/>
    <s v="Metro Ladder"/>
    <x v="1"/>
    <n v="3123"/>
    <n v="2"/>
    <n v="1"/>
    <n v="1"/>
    <n v="1324"/>
    <n v="1970"/>
    <s v="5/305 Riversdale Rd"/>
    <s v="Hawthorn East"/>
    <s v="Boroondara"/>
    <s v="Southern Metropolitan"/>
    <n v="5"/>
    <n v="2017"/>
  </r>
  <r>
    <d v="2017-05-16T00:00:00"/>
    <n v="1300000"/>
    <x v="2"/>
    <s v="Jones and Jones"/>
    <x v="0"/>
    <n v="3122"/>
    <n v="3"/>
    <n v="2"/>
    <n v="1"/>
    <n v="126"/>
    <m/>
    <s v="6/40 Wattle Rd"/>
    <s v="Hawthorn"/>
    <s v="Boroondara"/>
    <s v="Southern Metropolitan"/>
    <n v="5"/>
    <n v="2017"/>
  </r>
  <r>
    <d v="2017-05-16T00:00:00"/>
    <n v="1600000"/>
    <x v="0"/>
    <s v="Cunninghams"/>
    <x v="0"/>
    <n v="3127"/>
    <n v="4"/>
    <n v="1"/>
    <n v="2"/>
    <n v="600"/>
    <n v="1886"/>
    <s v="6A Thistle St"/>
    <s v="Surrey Hills"/>
    <s v="Boroondara"/>
    <s v="Southern Metropolitan"/>
    <n v="5"/>
    <n v="2017"/>
  </r>
  <r>
    <d v="2017-05-16T00:00:00"/>
    <n v="1875000"/>
    <x v="0"/>
    <s v="Jones and Jones"/>
    <x v="1"/>
    <n v="3123"/>
    <n v="3"/>
    <n v="2"/>
    <n v="1"/>
    <n v="282"/>
    <n v="1890"/>
    <s v="22 Caroline St"/>
    <s v="Hawthorn East"/>
    <s v="Boroondara"/>
    <s v="Southern Metropolitan"/>
    <n v="5"/>
    <n v="2017"/>
  </r>
  <r>
    <d v="2017-05-16T00:00:00"/>
    <n v="2425000"/>
    <x v="0"/>
    <s v="Jones and Jones"/>
    <x v="0"/>
    <n v="3101"/>
    <n v="4"/>
    <n v="3"/>
    <n v="1"/>
    <n v="638"/>
    <m/>
    <s v="35 Thornton St"/>
    <s v="Kew"/>
    <s v="Boroondara"/>
    <s v="Southern Metropolitan"/>
    <n v="5"/>
    <n v="2017"/>
  </r>
  <r>
    <d v="2017-05-16T00:00:00"/>
    <n v="1900000"/>
    <x v="0"/>
    <s v="Maxwells"/>
    <x v="0"/>
    <n v="3187"/>
    <n v="5"/>
    <n v="3"/>
    <n v="2"/>
    <n v="583"/>
    <n v="2009"/>
    <s v="55 Milroy St"/>
    <s v="Brighton East"/>
    <s v="Bayside"/>
    <s v="Southern Metropolitan"/>
    <n v="5"/>
    <n v="2017"/>
  </r>
  <r>
    <d v="2017-05-16T00:00:00"/>
    <n v="2000000"/>
    <x v="0"/>
    <s v="Flanders &amp; Fish"/>
    <x v="0"/>
    <n v="3186"/>
    <n v="4"/>
    <n v="2"/>
    <n v="2"/>
    <n v="286"/>
    <n v="1999"/>
    <s v="3/1 Thomson St"/>
    <s v="Brighton"/>
    <s v="Bayside"/>
    <s v="Southern Metropolitan"/>
    <n v="5"/>
    <n v="2017"/>
  </r>
  <r>
    <d v="2017-05-16T00:00:00"/>
    <n v="2100000"/>
    <x v="0"/>
    <s v="Melbourne Homes"/>
    <x v="0"/>
    <n v="3187"/>
    <n v="4"/>
    <n v="3"/>
    <n v="2"/>
    <n v="608"/>
    <n v="2000"/>
    <s v="17 Florence St"/>
    <s v="Brighton East"/>
    <s v="Bayside"/>
    <s v="Southern Metropolitan"/>
    <n v="5"/>
    <n v="2017"/>
  </r>
  <r>
    <d v="2017-05-17T00:00:00"/>
    <n v="641000"/>
    <x v="1"/>
    <s v="Jones and Jones"/>
    <x v="1"/>
    <n v="3068"/>
    <n v="2"/>
    <n v="1"/>
    <n v="1"/>
    <n v="72"/>
    <n v="1980"/>
    <s v="15/14 The Esplanade"/>
    <s v="Clifton Hill"/>
    <s v="Yarra"/>
    <s v="Northern Metropolitan"/>
    <n v="5"/>
    <n v="2017"/>
  </r>
  <r>
    <d v="2017-05-17T00:00:00"/>
    <n v="1614500"/>
    <x v="0"/>
    <s v="Jones and Jones"/>
    <x v="1"/>
    <n v="3054"/>
    <n v="3"/>
    <n v="1"/>
    <n v="0"/>
    <n v="167"/>
    <m/>
    <s v="408 Canning St"/>
    <s v="Carlton North"/>
    <s v="Yarra"/>
    <s v="Northern Metropolitan"/>
    <n v="5"/>
    <n v="2017"/>
  </r>
  <r>
    <d v="2017-05-17T00:00:00"/>
    <n v="1900000"/>
    <x v="0"/>
    <s v="Cunninghams"/>
    <x v="0"/>
    <n v="3054"/>
    <n v="3"/>
    <n v="1"/>
    <n v="0"/>
    <n v="204"/>
    <n v="1910"/>
    <s v="109 McIlwraith St"/>
    <s v="Princes Hill"/>
    <s v="Yarra"/>
    <s v="Northern Metropolitan"/>
    <n v="5"/>
    <n v="2017"/>
  </r>
  <r>
    <d v="2017-05-17T00:00:00"/>
    <n v="716000"/>
    <x v="0"/>
    <s v="Melbourne Homes"/>
    <x v="1"/>
    <n v="3075"/>
    <n v="3"/>
    <n v="1"/>
    <n v="4"/>
    <n v="651"/>
    <m/>
    <s v="34 Cyprus St"/>
    <s v="Lalor"/>
    <s v="Whittlesea"/>
    <s v="Northern Metropolitan"/>
    <n v="5"/>
    <n v="2017"/>
  </r>
  <r>
    <d v="2017-05-17T00:00:00"/>
    <n v="1865000"/>
    <x v="0"/>
    <s v="Flanders &amp; Fish"/>
    <x v="1"/>
    <n v="3127"/>
    <n v="4"/>
    <n v="2"/>
    <n v="2"/>
    <n v="609"/>
    <m/>
    <s v="8 Gawler Ct"/>
    <s v="Mont Albert"/>
    <s v="Whitehorse"/>
    <s v="Eastern Metropolitan"/>
    <n v="5"/>
    <n v="2017"/>
  </r>
  <r>
    <d v="2017-05-17T00:00:00"/>
    <n v="590000"/>
    <x v="1"/>
    <s v="Jones and Jones"/>
    <x v="1"/>
    <n v="3143"/>
    <n v="2"/>
    <n v="1"/>
    <n v="1"/>
    <n v="903"/>
    <m/>
    <s v="5/6 St James Rd"/>
    <s v="Armadale"/>
    <s v="Stonnington"/>
    <s v="Southern Metropolitan"/>
    <n v="5"/>
    <n v="2017"/>
  </r>
  <r>
    <d v="2017-05-17T00:00:00"/>
    <n v="850000"/>
    <x v="1"/>
    <s v="Metro Ladder"/>
    <x v="1"/>
    <n v="3141"/>
    <n v="2"/>
    <n v="2"/>
    <n v="2"/>
    <n v="17200"/>
    <n v="2000"/>
    <s v="403/79 River St"/>
    <s v="South Yarra"/>
    <s v="Stonnington"/>
    <s v="Southern Metropolitan"/>
    <n v="5"/>
    <n v="2017"/>
  </r>
  <r>
    <d v="2017-05-17T00:00:00"/>
    <n v="1000000"/>
    <x v="2"/>
    <s v="Jones and Jones"/>
    <x v="0"/>
    <n v="3144"/>
    <n v="2"/>
    <n v="2"/>
    <n v="1"/>
    <n v="156"/>
    <m/>
    <s v="14 Norfolk Pl"/>
    <s v="Malvern"/>
    <s v="Stonnington"/>
    <s v="Southern Metropolitan"/>
    <n v="5"/>
    <n v="2017"/>
  </r>
  <r>
    <d v="2017-05-17T00:00:00"/>
    <n v="1800000"/>
    <x v="0"/>
    <s v="Sanders"/>
    <x v="0"/>
    <n v="3206"/>
    <n v="3"/>
    <n v="1"/>
    <n v="1"/>
    <n v="130"/>
    <m/>
    <s v="354 Montague St"/>
    <s v="Albert Park"/>
    <s v="Port Phillip"/>
    <s v="Southern Metropolitan"/>
    <n v="5"/>
    <n v="2017"/>
  </r>
  <r>
    <d v="2017-05-17T00:00:00"/>
    <n v="478000"/>
    <x v="0"/>
    <s v="Cunninghams"/>
    <x v="1"/>
    <n v="3044"/>
    <n v="2"/>
    <n v="1"/>
    <n v="1"/>
    <n v="0"/>
    <n v="1960"/>
    <s v="1/43 Surrey St"/>
    <s v="Pascoe Vale"/>
    <s v="Moreland"/>
    <s v="Northern Metropolitan"/>
    <n v="5"/>
    <n v="2017"/>
  </r>
  <r>
    <d v="2017-05-17T00:00:00"/>
    <n v="683000"/>
    <x v="0"/>
    <s v="Flanders &amp; Fish"/>
    <x v="1"/>
    <n v="3046"/>
    <n v="3"/>
    <n v="1"/>
    <n v="2"/>
    <n v="697"/>
    <m/>
    <s v="97 John St"/>
    <s v="Glenroy"/>
    <s v="Moreland"/>
    <s v="Northern Metropolitan"/>
    <n v="5"/>
    <n v="2017"/>
  </r>
  <r>
    <d v="2017-05-17T00:00:00"/>
    <n v="800000"/>
    <x v="0"/>
    <s v="Maxwells"/>
    <x v="1"/>
    <n v="3060"/>
    <n v="4"/>
    <n v="2"/>
    <n v="4"/>
    <n v="625"/>
    <n v="1960"/>
    <s v="8 James St"/>
    <s v="Fawkner"/>
    <s v="Moreland"/>
    <s v="Northern Metropolitan"/>
    <n v="5"/>
    <n v="2017"/>
  </r>
  <r>
    <d v="2017-05-17T00:00:00"/>
    <n v="815000"/>
    <x v="0"/>
    <s v="Property Barons"/>
    <x v="1"/>
    <n v="3046"/>
    <n v="3"/>
    <n v="1"/>
    <n v="1"/>
    <n v="641"/>
    <m/>
    <s v="53 William St"/>
    <s v="Glenroy"/>
    <s v="Moreland"/>
    <s v="Northern Metropolitan"/>
    <n v="5"/>
    <n v="2017"/>
  </r>
  <r>
    <d v="2017-05-17T00:00:00"/>
    <n v="912000"/>
    <x v="0"/>
    <s v="Cunninghams"/>
    <x v="1"/>
    <n v="3033"/>
    <n v="3"/>
    <n v="1"/>
    <n v="3"/>
    <n v="660"/>
    <m/>
    <s v="17 Janet St"/>
    <s v="Keilor East"/>
    <s v="Moonee Valley"/>
    <s v="Western Metropolitan"/>
    <n v="5"/>
    <n v="2017"/>
  </r>
  <r>
    <d v="2017-05-17T00:00:00"/>
    <n v="1850000"/>
    <x v="0"/>
    <s v="Melbourne Homes"/>
    <x v="0"/>
    <n v="3039"/>
    <n v="3"/>
    <n v="2"/>
    <n v="2"/>
    <n v="596"/>
    <n v="1950"/>
    <s v="36 Aberfeldie St"/>
    <s v="Moonee Ponds"/>
    <s v="Moonee Valley"/>
    <s v="Western Metropolitan"/>
    <n v="5"/>
    <n v="2017"/>
  </r>
  <r>
    <d v="2017-05-17T00:00:00"/>
    <n v="570000"/>
    <x v="1"/>
    <s v="Flanders &amp; Fish"/>
    <x v="0"/>
    <n v="3051"/>
    <n v="2"/>
    <n v="2"/>
    <n v="1"/>
    <n v="1223"/>
    <n v="2011"/>
    <s v="106/25 Oxford St"/>
    <s v="North Melbourne"/>
    <s v="Melbourne"/>
    <s v="Northern Metropolitan"/>
    <n v="5"/>
    <n v="2017"/>
  </r>
  <r>
    <d v="2017-05-17T00:00:00"/>
    <n v="917500"/>
    <x v="2"/>
    <s v="Cunninghams"/>
    <x v="1"/>
    <n v="3031"/>
    <n v="3"/>
    <n v="1"/>
    <n v="1"/>
    <n v="98"/>
    <n v="1997"/>
    <s v="4/26 Barnett St"/>
    <s v="Kensington"/>
    <s v="Melbourne"/>
    <s v="Northern Metropolitan"/>
    <n v="5"/>
    <n v="2017"/>
  </r>
  <r>
    <d v="2017-05-17T00:00:00"/>
    <n v="392500"/>
    <x v="1"/>
    <s v="Metro Ladder"/>
    <x v="0"/>
    <n v="3011"/>
    <n v="2"/>
    <n v="1"/>
    <n v="1"/>
    <n v="1783"/>
    <n v="1960"/>
    <s v="8/11 Nicholson St"/>
    <s v="Footscray"/>
    <s v="Maribyrnong"/>
    <s v="Western Metropolitan"/>
    <n v="5"/>
    <n v="2017"/>
  </r>
  <r>
    <d v="2017-05-17T00:00:00"/>
    <n v="1360000"/>
    <x v="0"/>
    <s v="Jones and Jones"/>
    <x v="0"/>
    <n v="3108"/>
    <n v="3"/>
    <n v="1"/>
    <n v="2"/>
    <n v="647"/>
    <n v="1965"/>
    <s v="21 Hampshire Rd"/>
    <s v="Doncaster"/>
    <s v="Manningham"/>
    <s v="Eastern Metropolitan"/>
    <n v="5"/>
    <n v="2017"/>
  </r>
  <r>
    <d v="2017-05-17T00:00:00"/>
    <n v="1860000"/>
    <x v="0"/>
    <s v="Jones and Jones"/>
    <x v="0"/>
    <n v="3106"/>
    <n v="4"/>
    <n v="3"/>
    <n v="3"/>
    <n v="682"/>
    <n v="1995"/>
    <s v="19 Dena Ct"/>
    <s v="Templestowe"/>
    <s v="Manningham"/>
    <s v="Eastern Metropolitan"/>
    <n v="5"/>
    <n v="2017"/>
  </r>
  <r>
    <d v="2017-05-17T00:00:00"/>
    <n v="485000"/>
    <x v="0"/>
    <s v="Property Barons"/>
    <x v="0"/>
    <n v="3047"/>
    <n v="3"/>
    <n v="1"/>
    <n v="2"/>
    <n v="630"/>
    <n v="1970"/>
    <s v="81 Johnstone St"/>
    <s v="Jacana"/>
    <s v="Hume"/>
    <s v="Northern Metropolitan"/>
    <n v="5"/>
    <n v="2017"/>
  </r>
  <r>
    <d v="2017-05-17T00:00:00"/>
    <n v="1295000"/>
    <x v="0"/>
    <s v="Sanders"/>
    <x v="1"/>
    <n v="3018"/>
    <n v="4"/>
    <n v="1"/>
    <n v="2"/>
    <n v="725"/>
    <m/>
    <s v="13 Linnet St"/>
    <s v="Altona"/>
    <s v="Hobsons Bay"/>
    <s v="Western Metropolitan"/>
    <n v="5"/>
    <n v="2017"/>
  </r>
  <r>
    <d v="2017-05-17T00:00:00"/>
    <n v="550000"/>
    <x v="1"/>
    <s v="Flanders &amp; Fish"/>
    <x v="0"/>
    <n v="3161"/>
    <n v="2"/>
    <n v="1"/>
    <n v="1"/>
    <n v="0"/>
    <m/>
    <s v="17/1 Whitehall Ct"/>
    <s v="Caulfield North"/>
    <s v="Glen Eira"/>
    <s v="Southern Metropolitan"/>
    <n v="5"/>
    <n v="2017"/>
  </r>
  <r>
    <d v="2017-05-17T00:00:00"/>
    <n v="641500"/>
    <x v="1"/>
    <s v="Metro Ladder"/>
    <x v="1"/>
    <n v="3204"/>
    <n v="3"/>
    <n v="1"/>
    <n v="1"/>
    <n v="681"/>
    <n v="1960"/>
    <s v="2/23 Whitmuir Rd"/>
    <s v="Bentleigh"/>
    <s v="Glen Eira"/>
    <s v="Southern Metropolitan"/>
    <n v="5"/>
    <n v="2017"/>
  </r>
  <r>
    <d v="2017-05-17T00:00:00"/>
    <n v="1080000"/>
    <x v="0"/>
    <s v="Property Barons"/>
    <x v="1"/>
    <n v="3071"/>
    <n v="3"/>
    <n v="1"/>
    <n v="1"/>
    <n v="408"/>
    <m/>
    <s v="104 Mansfield St"/>
    <s v="Thornbury"/>
    <s v="Darebin"/>
    <s v="Northern Metropolitan"/>
    <n v="5"/>
    <n v="2017"/>
  </r>
  <r>
    <d v="2017-05-17T00:00:00"/>
    <n v="1750000"/>
    <x v="0"/>
    <s v="Cunninghams"/>
    <x v="0"/>
    <n v="3070"/>
    <n v="5"/>
    <n v="2"/>
    <n v="0"/>
    <n v="406"/>
    <n v="1900"/>
    <s v="157 Bastings St"/>
    <s v="Northcote"/>
    <s v="Darebin"/>
    <s v="Northern Metropolitan"/>
    <n v="5"/>
    <n v="2017"/>
  </r>
  <r>
    <d v="2017-05-17T00:00:00"/>
    <n v="360000"/>
    <x v="1"/>
    <s v="Jones and Jones"/>
    <x v="0"/>
    <n v="3122"/>
    <n v="1"/>
    <n v="1"/>
    <n v="1"/>
    <n v="6494"/>
    <n v="1965"/>
    <s v="28/168 Power St"/>
    <s v="Hawthorn"/>
    <s v="Boroondara"/>
    <s v="Southern Metropolitan"/>
    <n v="5"/>
    <n v="2017"/>
  </r>
  <r>
    <d v="2017-05-17T00:00:00"/>
    <n v="532000"/>
    <x v="1"/>
    <s v="Cunninghams"/>
    <x v="1"/>
    <n v="3123"/>
    <n v="2"/>
    <n v="1"/>
    <n v="1"/>
    <n v="0"/>
    <m/>
    <s v="6/787 Burwood Rd"/>
    <s v="Hawthorn East"/>
    <s v="Boroondara"/>
    <s v="Southern Metropolitan"/>
    <n v="5"/>
    <n v="2017"/>
  </r>
  <r>
    <d v="2017-05-17T00:00:00"/>
    <n v="1050000"/>
    <x v="0"/>
    <s v="Cunninghams"/>
    <x v="1"/>
    <n v="3127"/>
    <n v="3"/>
    <n v="2"/>
    <n v="2"/>
    <n v="444"/>
    <m/>
    <s v="430 Whitehorse Rd"/>
    <s v="Surrey Hills"/>
    <s v="Boroondara"/>
    <s v="Southern Metropolitan"/>
    <n v="5"/>
    <n v="2017"/>
  </r>
  <r>
    <d v="2017-05-17T00:00:00"/>
    <n v="1980000"/>
    <x v="0"/>
    <s v="Cunninghams"/>
    <x v="1"/>
    <n v="3124"/>
    <n v="4"/>
    <n v="3"/>
    <n v="2"/>
    <n v="728"/>
    <m/>
    <s v="34 Morey St"/>
    <s v="Camberwell"/>
    <s v="Boroondara"/>
    <s v="Southern Metropolitan"/>
    <n v="5"/>
    <n v="2017"/>
  </r>
  <r>
    <d v="2017-05-17T00:00:00"/>
    <n v="2100000"/>
    <x v="0"/>
    <s v="Cunninghams"/>
    <x v="1"/>
    <n v="3188"/>
    <n v="3"/>
    <n v="2"/>
    <n v="1"/>
    <n v="455"/>
    <n v="1990"/>
    <s v="7 Wave St"/>
    <s v="Hampton"/>
    <s v="Bayside"/>
    <s v="Southern Metropolitan"/>
    <n v="5"/>
    <n v="2017"/>
  </r>
  <r>
    <d v="2017-05-17T00:00:00"/>
    <n v="615000"/>
    <x v="1"/>
    <s v="Property Barons"/>
    <x v="1"/>
    <n v="3084"/>
    <n v="2"/>
    <n v="1"/>
    <n v="1"/>
    <n v="190"/>
    <n v="1980"/>
    <s v="7/4 Banyule Rd"/>
    <s v="Rosanna"/>
    <s v="Banyule"/>
    <s v="Eastern Metropolitan"/>
    <n v="5"/>
    <n v="2017"/>
  </r>
  <r>
    <d v="2017-05-17T00:00:00"/>
    <n v="984000"/>
    <x v="0"/>
    <s v="SJ"/>
    <x v="1"/>
    <n v="3085"/>
    <n v="3"/>
    <n v="2"/>
    <n v="2"/>
    <n v="552"/>
    <m/>
    <s v="7 Marigolds Rd"/>
    <s v="Yallambie"/>
    <s v="Banyule"/>
    <s v="Northern Metropolitan"/>
    <n v="5"/>
    <n v="2017"/>
  </r>
  <r>
    <d v="2017-05-18T00:00:00"/>
    <n v="730000"/>
    <x v="0"/>
    <s v="Flanders &amp; Fish"/>
    <x v="0"/>
    <n v="3138"/>
    <n v="3"/>
    <n v="2"/>
    <n v="2"/>
    <n v="947"/>
    <n v="1978"/>
    <s v="32 Churchill Dr"/>
    <s v="Mooroolbark"/>
    <s v="Yarra Ranges"/>
    <s v="Eastern Victoria"/>
    <n v="5"/>
    <n v="2017"/>
  </r>
  <r>
    <d v="2017-05-18T00:00:00"/>
    <n v="860000"/>
    <x v="0"/>
    <s v="Cunninghams"/>
    <x v="0"/>
    <n v="3121"/>
    <n v="2"/>
    <n v="1"/>
    <n v="0"/>
    <n v="111"/>
    <m/>
    <s v="62 Butler St"/>
    <s v="Richmond"/>
    <s v="Yarra"/>
    <s v="Northern Metropolitan"/>
    <n v="5"/>
    <n v="2017"/>
  </r>
  <r>
    <d v="2017-05-18T00:00:00"/>
    <n v="950000"/>
    <x v="0"/>
    <s v="Metro Ladder"/>
    <x v="0"/>
    <n v="3121"/>
    <n v="2"/>
    <n v="1"/>
    <n v="0"/>
    <n v="150"/>
    <m/>
    <s v="7 Berry St"/>
    <s v="Richmond"/>
    <s v="Yarra"/>
    <s v="Northern Metropolitan"/>
    <n v="5"/>
    <n v="2017"/>
  </r>
  <r>
    <d v="2017-05-18T00:00:00"/>
    <n v="1301000"/>
    <x v="0"/>
    <s v="Jones and Jones"/>
    <x v="1"/>
    <n v="3121"/>
    <n v="3"/>
    <n v="1"/>
    <n v="1"/>
    <n v="163"/>
    <n v="1990"/>
    <s v="22 Glass St"/>
    <s v="Richmond"/>
    <s v="Yarra"/>
    <s v="Northern Metropolitan"/>
    <n v="5"/>
    <n v="2017"/>
  </r>
  <r>
    <d v="2017-05-18T00:00:00"/>
    <n v="680000"/>
    <x v="0"/>
    <s v="Cunninghams"/>
    <x v="1"/>
    <n v="3083"/>
    <n v="3"/>
    <n v="1"/>
    <n v="1"/>
    <n v="539"/>
    <m/>
    <s v="10 Merryn Cl"/>
    <s v="Bundoora"/>
    <s v="Whittlesea"/>
    <s v="Northern Metropolitan"/>
    <n v="5"/>
    <n v="2017"/>
  </r>
  <r>
    <d v="2017-05-18T00:00:00"/>
    <n v="1530000"/>
    <x v="0"/>
    <s v="Property Barons"/>
    <x v="1"/>
    <n v="3130"/>
    <n v="3"/>
    <n v="1"/>
    <n v="2"/>
    <n v="785"/>
    <m/>
    <s v="31 Stanley Gr"/>
    <s v="Blackburn"/>
    <s v="Whitehorse"/>
    <s v="Eastern Metropolitan"/>
    <n v="5"/>
    <n v="2017"/>
  </r>
  <r>
    <d v="2017-05-18T00:00:00"/>
    <n v="762000"/>
    <x v="1"/>
    <s v="Jones and Jones"/>
    <x v="1"/>
    <n v="3146"/>
    <n v="2"/>
    <n v="1"/>
    <n v="1"/>
    <n v="730"/>
    <n v="1875"/>
    <s v="2/37 Aintree Rd"/>
    <s v="Glen Iris"/>
    <s v="Stonnington"/>
    <s v="Southern Metropolitan"/>
    <n v="5"/>
    <n v="2017"/>
  </r>
  <r>
    <d v="2017-05-18T00:00:00"/>
    <n v="880000"/>
    <x v="0"/>
    <s v="Jones and Jones"/>
    <x v="0"/>
    <n v="3181"/>
    <n v="3"/>
    <n v="1"/>
    <n v="0"/>
    <n v="249"/>
    <m/>
    <s v="277 Dandenong Rd"/>
    <s v="Prahran"/>
    <s v="Stonnington"/>
    <s v="Southern Metropolitan"/>
    <n v="5"/>
    <n v="2017"/>
  </r>
  <r>
    <d v="2017-05-18T00:00:00"/>
    <n v="1020000"/>
    <x v="1"/>
    <s v="Metro Ladder"/>
    <x v="1"/>
    <n v="3181"/>
    <n v="2"/>
    <n v="1"/>
    <n v="1"/>
    <n v="0"/>
    <n v="1920"/>
    <s v="9/305 Dandenong Rd"/>
    <s v="Prahran"/>
    <s v="Stonnington"/>
    <s v="Southern Metropolitan"/>
    <n v="5"/>
    <n v="2017"/>
  </r>
  <r>
    <d v="2017-05-18T00:00:00"/>
    <n v="710000"/>
    <x v="1"/>
    <s v="Sanders"/>
    <x v="0"/>
    <n v="3205"/>
    <n v="3"/>
    <n v="2"/>
    <n v="2"/>
    <n v="0"/>
    <n v="2001"/>
    <s v="411/38 Bank St"/>
    <s v="South Melbourne"/>
    <s v="Port Phillip"/>
    <s v="Southern Metropolitan"/>
    <n v="5"/>
    <n v="2017"/>
  </r>
  <r>
    <d v="2017-05-18T00:00:00"/>
    <n v="890000"/>
    <x v="0"/>
    <s v="Sanders"/>
    <x v="0"/>
    <n v="3095"/>
    <n v="4"/>
    <n v="2"/>
    <n v="2"/>
    <n v="786"/>
    <n v="1980"/>
    <s v="216 Progress Rd"/>
    <s v="Eltham North"/>
    <s v="Nillumbik"/>
    <s v="Eastern Metropolitan"/>
    <n v="5"/>
    <n v="2017"/>
  </r>
  <r>
    <d v="2017-05-18T00:00:00"/>
    <n v="910000"/>
    <x v="0"/>
    <s v="Maxwells"/>
    <x v="1"/>
    <n v="3044"/>
    <n v="2"/>
    <n v="1"/>
    <n v="3"/>
    <n v="602"/>
    <m/>
    <s v="24 Windsor St"/>
    <s v="Pascoe Vale"/>
    <s v="Moreland"/>
    <s v="Northern Metropolitan"/>
    <n v="5"/>
    <n v="2017"/>
  </r>
  <r>
    <d v="2017-05-18T00:00:00"/>
    <n v="2545000"/>
    <x v="0"/>
    <s v="Jones and Jones"/>
    <x v="1"/>
    <n v="3056"/>
    <n v="5"/>
    <n v="3"/>
    <n v="4"/>
    <n v="957"/>
    <n v="1995"/>
    <s v="11 Heller St"/>
    <s v="Brunswick"/>
    <s v="Moreland"/>
    <s v="Northern Metropolitan"/>
    <n v="5"/>
    <n v="2017"/>
  </r>
  <r>
    <d v="2017-05-18T00:00:00"/>
    <n v="440000"/>
    <x v="1"/>
    <s v="Property Barons"/>
    <x v="1"/>
    <n v="3040"/>
    <n v="2"/>
    <n v="1"/>
    <n v="1"/>
    <n v="921"/>
    <m/>
    <s v="3/18 Balmoral St"/>
    <s v="Essendon"/>
    <s v="Moonee Valley"/>
    <s v="Western Metropolitan"/>
    <n v="5"/>
    <n v="2017"/>
  </r>
  <r>
    <d v="2017-05-18T00:00:00"/>
    <n v="773000"/>
    <x v="0"/>
    <s v="Flanders &amp; Fish"/>
    <x v="1"/>
    <n v="3034"/>
    <n v="4"/>
    <n v="2"/>
    <n v="2"/>
    <n v="344"/>
    <n v="2004"/>
    <s v="7A Downland Sq"/>
    <s v="Avondale Heights"/>
    <s v="Moonee Valley"/>
    <s v="Western Metropolitan"/>
    <n v="5"/>
    <n v="2017"/>
  </r>
  <r>
    <d v="2017-05-18T00:00:00"/>
    <n v="955000"/>
    <x v="0"/>
    <s v="Jones and Jones"/>
    <x v="1"/>
    <n v="3039"/>
    <n v="4"/>
    <n v="2"/>
    <n v="3"/>
    <n v="431"/>
    <n v="1910"/>
    <s v="25 George St"/>
    <s v="Moonee Ponds"/>
    <s v="Moonee Valley"/>
    <s v="Western Metropolitan"/>
    <n v="5"/>
    <n v="2017"/>
  </r>
  <r>
    <d v="2017-05-18T00:00:00"/>
    <n v="1410000"/>
    <x v="0"/>
    <s v="Jones and Jones"/>
    <x v="1"/>
    <n v="3167"/>
    <n v="4"/>
    <n v="2"/>
    <n v="4"/>
    <n v="590"/>
    <n v="1950"/>
    <s v="4 Dalgan St"/>
    <s v="Oakleigh South"/>
    <s v="Monash"/>
    <s v="South-Eastern Metropolitan"/>
    <n v="5"/>
    <n v="2017"/>
  </r>
  <r>
    <d v="2017-05-18T00:00:00"/>
    <n v="310000"/>
    <x v="1"/>
    <s v="Flanders &amp; Fish"/>
    <x v="0"/>
    <n v="3011"/>
    <n v="1"/>
    <n v="1"/>
    <n v="0"/>
    <n v="0"/>
    <n v="1888"/>
    <s v="5/232 Nicholson St"/>
    <s v="Footscray"/>
    <s v="Maribyrnong"/>
    <s v="Western Metropolitan"/>
    <n v="5"/>
    <n v="2017"/>
  </r>
  <r>
    <d v="2017-05-18T00:00:00"/>
    <n v="793000"/>
    <x v="0"/>
    <s v="Metro Ladder"/>
    <x v="1"/>
    <n v="3012"/>
    <n v="3"/>
    <n v="1"/>
    <n v="2"/>
    <n v="417"/>
    <m/>
    <s v="1 Gilda St"/>
    <s v="Maidstone"/>
    <s v="Maribyrnong"/>
    <s v="Western Metropolitan"/>
    <n v="5"/>
    <n v="2017"/>
  </r>
  <r>
    <d v="2017-05-18T00:00:00"/>
    <n v="850000"/>
    <x v="1"/>
    <s v="Maxwells"/>
    <x v="1"/>
    <n v="3109"/>
    <n v="3"/>
    <n v="2"/>
    <n v="1"/>
    <n v="236"/>
    <n v="1980"/>
    <s v="2/1099 Doncaster Rd"/>
    <s v="Doncaster East"/>
    <s v="Manningham"/>
    <s v="Eastern Metropolitan"/>
    <n v="5"/>
    <n v="2017"/>
  </r>
  <r>
    <d v="2017-05-18T00:00:00"/>
    <n v="920000"/>
    <x v="0"/>
    <s v="Melbourne Homes"/>
    <x v="1"/>
    <n v="3195"/>
    <n v="4"/>
    <n v="2"/>
    <n v="2"/>
    <n v="413"/>
    <n v="1975"/>
    <s v="1/73 Chute St"/>
    <s v="Mordialloc"/>
    <s v="Kingston"/>
    <s v="South-Eastern Metropolitan"/>
    <n v="5"/>
    <n v="2017"/>
  </r>
  <r>
    <d v="2017-05-18T00:00:00"/>
    <n v="670000"/>
    <x v="2"/>
    <s v="Maxwells"/>
    <x v="0"/>
    <n v="3016"/>
    <n v="3"/>
    <n v="2"/>
    <n v="2"/>
    <n v="146"/>
    <n v="2001"/>
    <s v="2/60 Kororoit Creek Rd"/>
    <s v="Williamstown North"/>
    <s v="Hobsons Bay"/>
    <s v="Western Metropolitan"/>
    <n v="5"/>
    <n v="2017"/>
  </r>
  <r>
    <d v="2017-05-18T00:00:00"/>
    <n v="900000"/>
    <x v="2"/>
    <s v="Sanders"/>
    <x v="1"/>
    <n v="3015"/>
    <n v="3"/>
    <n v="2"/>
    <n v="2"/>
    <n v="575"/>
    <n v="2017"/>
    <s v="17 Gordon St"/>
    <s v="Newport"/>
    <s v="Hobsons Bay"/>
    <s v="Western Metropolitan"/>
    <n v="5"/>
    <n v="2017"/>
  </r>
  <r>
    <d v="2017-05-18T00:00:00"/>
    <n v="1290000"/>
    <x v="0"/>
    <s v="Maxwells"/>
    <x v="1"/>
    <n v="3015"/>
    <n v="3"/>
    <n v="1"/>
    <n v="3"/>
    <n v="715"/>
    <m/>
    <s v="14 Vernon St"/>
    <s v="South Kingsville"/>
    <s v="Hobsons Bay"/>
    <s v="Western Metropolitan"/>
    <n v="5"/>
    <n v="2017"/>
  </r>
  <r>
    <d v="2017-05-18T00:00:00"/>
    <n v="1286000"/>
    <x v="0"/>
    <s v="Jones and Jones"/>
    <x v="1"/>
    <n v="3204"/>
    <n v="3"/>
    <n v="1"/>
    <n v="2"/>
    <n v="614"/>
    <m/>
    <s v="3 Rogers Rd"/>
    <s v="Bentleigh"/>
    <s v="Glen Eira"/>
    <s v="Southern Metropolitan"/>
    <n v="5"/>
    <n v="2017"/>
  </r>
  <r>
    <d v="2017-05-18T00:00:00"/>
    <n v="1561000"/>
    <x v="0"/>
    <s v="Metro Ladder"/>
    <x v="1"/>
    <n v="3163"/>
    <n v="3"/>
    <n v="1"/>
    <n v="2"/>
    <n v="627"/>
    <n v="1930"/>
    <s v="12 Lydson St"/>
    <s v="Murrumbeena"/>
    <s v="Glen Eira"/>
    <s v="Southern Metropolitan"/>
    <n v="5"/>
    <n v="2017"/>
  </r>
  <r>
    <d v="2017-05-18T00:00:00"/>
    <n v="715000"/>
    <x v="1"/>
    <s v="Metro Ladder"/>
    <x v="1"/>
    <n v="3072"/>
    <n v="3"/>
    <n v="1"/>
    <n v="1"/>
    <n v="210"/>
    <n v="1996"/>
    <s v="2/15 Percival St"/>
    <s v="Preston"/>
    <s v="Darebin"/>
    <s v="Northern Metropolitan"/>
    <n v="5"/>
    <n v="2017"/>
  </r>
  <r>
    <d v="2017-05-18T00:00:00"/>
    <n v="1975000"/>
    <x v="0"/>
    <s v="Cunninghams"/>
    <x v="1"/>
    <n v="3078"/>
    <n v="4"/>
    <n v="2"/>
    <n v="2"/>
    <n v="600"/>
    <m/>
    <s v="55 Bennett St"/>
    <s v="Alphington"/>
    <s v="Darebin"/>
    <s v="Northern Metropolitan"/>
    <n v="5"/>
    <n v="2017"/>
  </r>
  <r>
    <d v="2017-05-18T00:00:00"/>
    <n v="841000"/>
    <x v="0"/>
    <s v="Best Bricks"/>
    <x v="1"/>
    <n v="3020"/>
    <n v="3"/>
    <n v="1"/>
    <n v="2"/>
    <n v="557"/>
    <n v="1960"/>
    <s v="3 Mellor St"/>
    <s v="Sunshine"/>
    <s v="Brimbank"/>
    <s v="Western Metropolitan"/>
    <n v="5"/>
    <n v="2017"/>
  </r>
  <r>
    <d v="2017-05-18T00:00:00"/>
    <n v="1381000"/>
    <x v="2"/>
    <s v="Jones and Jones"/>
    <x v="1"/>
    <n v="3126"/>
    <n v="3"/>
    <n v="2"/>
    <n v="2"/>
    <n v="230"/>
    <m/>
    <s v="3/900 Burke Rd"/>
    <s v="Canterbury"/>
    <s v="Boroondara"/>
    <s v="Southern Metropolitan"/>
    <n v="5"/>
    <n v="2017"/>
  </r>
  <r>
    <d v="2017-05-18T00:00:00"/>
    <n v="2225000"/>
    <x v="0"/>
    <s v="Jones and Jones"/>
    <x v="0"/>
    <n v="3123"/>
    <n v="3"/>
    <n v="1"/>
    <n v="2"/>
    <n v="616"/>
    <n v="1920"/>
    <s v="536 Barkers Rd"/>
    <s v="Hawthorn East"/>
    <s v="Boroondara"/>
    <s v="Southern Metropolitan"/>
    <n v="5"/>
    <n v="2017"/>
  </r>
  <r>
    <d v="2017-05-18T00:00:00"/>
    <n v="3200500"/>
    <x v="0"/>
    <s v="Flanders &amp; Fish"/>
    <x v="1"/>
    <n v="3101"/>
    <n v="5"/>
    <n v="2"/>
    <n v="2"/>
    <n v="842"/>
    <m/>
    <s v="4 Weir St"/>
    <s v="Kew"/>
    <s v="Boroondara"/>
    <s v="Southern Metropolitan"/>
    <n v="5"/>
    <n v="2017"/>
  </r>
  <r>
    <d v="2017-05-18T00:00:00"/>
    <n v="650000"/>
    <x v="0"/>
    <s v="Best Bricks"/>
    <x v="1"/>
    <n v="3081"/>
    <n v="2"/>
    <n v="1"/>
    <n v="2"/>
    <n v="465"/>
    <n v="1960"/>
    <s v="316 Liberty Pde"/>
    <s v="Heidelberg West"/>
    <s v="Banyule"/>
    <s v="Eastern Metropolitan"/>
    <n v="5"/>
    <n v="2017"/>
  </r>
  <r>
    <d v="2017-05-18T00:00:00"/>
    <n v="1060000"/>
    <x v="0"/>
    <s v="Sanders"/>
    <x v="1"/>
    <n v="3085"/>
    <n v="5"/>
    <n v="2"/>
    <n v="2"/>
    <n v="627"/>
    <n v="1960"/>
    <s v="14 Borlase St"/>
    <s v="Yallambie"/>
    <s v="Banyule"/>
    <s v="Northern Metropolitan"/>
    <n v="5"/>
    <n v="2017"/>
  </r>
  <r>
    <d v="2017-05-19T00:00:00"/>
    <n v="561000"/>
    <x v="1"/>
    <s v="Sanders"/>
    <x v="1"/>
    <n v="3066"/>
    <n v="2"/>
    <n v="2"/>
    <n v="2"/>
    <n v="3701"/>
    <n v="2005"/>
    <s v="226/3 Hoddle St"/>
    <s v="Collingwood"/>
    <s v="Yarra"/>
    <s v="Northern Metropolitan"/>
    <n v="5"/>
    <n v="2017"/>
  </r>
  <r>
    <d v="2017-05-19T00:00:00"/>
    <n v="1052000"/>
    <x v="2"/>
    <s v="Jones and Jones"/>
    <x v="1"/>
    <n v="3121"/>
    <n v="3"/>
    <n v="1"/>
    <n v="2"/>
    <n v="0"/>
    <n v="2010"/>
    <s v="6/323 Church St"/>
    <s v="Richmond"/>
    <s v="Yarra"/>
    <s v="Northern Metropolitan"/>
    <n v="5"/>
    <n v="2017"/>
  </r>
  <r>
    <d v="2017-05-19T00:00:00"/>
    <n v="1100000"/>
    <x v="0"/>
    <s v="Metro Ladder"/>
    <x v="0"/>
    <n v="3121"/>
    <n v="3"/>
    <n v="2"/>
    <n v="2"/>
    <n v="1212"/>
    <n v="2010"/>
    <s v="2/50 Gibdon St"/>
    <s v="Burnley"/>
    <s v="Yarra"/>
    <s v="Northern Metropolitan"/>
    <n v="5"/>
    <n v="2017"/>
  </r>
  <r>
    <d v="2017-05-19T00:00:00"/>
    <n v="1717500"/>
    <x v="0"/>
    <s v="Cunninghams"/>
    <x v="1"/>
    <n v="3054"/>
    <n v="3"/>
    <n v="1"/>
    <n v="0"/>
    <n v="202"/>
    <m/>
    <s v="454 Canning St"/>
    <s v="Carlton North"/>
    <s v="Yarra"/>
    <s v="Northern Metropolitan"/>
    <n v="5"/>
    <n v="2017"/>
  </r>
  <r>
    <d v="2017-05-19T00:00:00"/>
    <n v="1802500"/>
    <x v="0"/>
    <s v="Cunninghams"/>
    <x v="1"/>
    <n v="3068"/>
    <n v="2"/>
    <n v="2"/>
    <n v="1"/>
    <n v="182"/>
    <n v="1880"/>
    <s v="43 Woodside St"/>
    <s v="Fitzroy North"/>
    <s v="Yarra"/>
    <s v="Northern Metropolitan"/>
    <n v="5"/>
    <n v="2017"/>
  </r>
  <r>
    <d v="2017-05-19T00:00:00"/>
    <n v="800000"/>
    <x v="0"/>
    <s v="Property Barons"/>
    <x v="0"/>
    <n v="3131"/>
    <n v="3"/>
    <n v="1"/>
    <n v="2"/>
    <n v="617"/>
    <n v="1960"/>
    <s v="309 Springvale Rd"/>
    <s v="Forest Hill"/>
    <s v="Whitehorse"/>
    <s v="Eastern Metropolitan"/>
    <n v="5"/>
    <n v="2017"/>
  </r>
  <r>
    <d v="2017-05-19T00:00:00"/>
    <n v="595000"/>
    <x v="1"/>
    <s v="Jones and Jones"/>
    <x v="1"/>
    <n v="3143"/>
    <n v="2"/>
    <n v="1"/>
    <n v="1"/>
    <n v="0"/>
    <m/>
    <s v="4/379 Dandenong Rd"/>
    <s v="Armadale"/>
    <s v="Stonnington"/>
    <s v="Southern Metropolitan"/>
    <n v="5"/>
    <n v="2017"/>
  </r>
  <r>
    <d v="2017-05-19T00:00:00"/>
    <n v="1060000"/>
    <x v="2"/>
    <s v="Jones and Jones"/>
    <x v="1"/>
    <n v="3145"/>
    <n v="3"/>
    <n v="1"/>
    <n v="1"/>
    <n v="206"/>
    <n v="1980"/>
    <s v="3/1 Grant St"/>
    <s v="Malvern East"/>
    <s v="Stonnington"/>
    <s v="Southern Metropolitan"/>
    <n v="5"/>
    <n v="2017"/>
  </r>
  <r>
    <d v="2017-05-19T00:00:00"/>
    <n v="964000"/>
    <x v="0"/>
    <s v="Maxwells"/>
    <x v="1"/>
    <n v="3207"/>
    <n v="1"/>
    <n v="1"/>
    <n v="0"/>
    <n v="85"/>
    <m/>
    <s v="58 Station St"/>
    <s v="Port Melbourne"/>
    <s v="Port Phillip"/>
    <s v="Southern Metropolitan"/>
    <n v="5"/>
    <n v="2017"/>
  </r>
  <r>
    <d v="2017-05-19T00:00:00"/>
    <n v="1475000"/>
    <x v="0"/>
    <s v="Flanders &amp; Fish"/>
    <x v="1"/>
    <n v="3183"/>
    <n v="3"/>
    <n v="2"/>
    <n v="1"/>
    <n v="147"/>
    <m/>
    <s v="5a Rosamond St"/>
    <s v="Balaclava"/>
    <s v="Port Phillip"/>
    <s v="Southern Metropolitan"/>
    <n v="5"/>
    <n v="2017"/>
  </r>
  <r>
    <d v="2017-05-19T00:00:00"/>
    <n v="643000"/>
    <x v="0"/>
    <s v="Flanders &amp; Fish"/>
    <x v="1"/>
    <n v="3046"/>
    <n v="3"/>
    <n v="1"/>
    <n v="2"/>
    <n v="674"/>
    <m/>
    <s v="129 View St"/>
    <s v="Glenroy"/>
    <s v="Moreland"/>
    <s v="Northern Metropolitan"/>
    <n v="5"/>
    <n v="2017"/>
  </r>
  <r>
    <d v="2017-05-19T00:00:00"/>
    <n v="705000"/>
    <x v="0"/>
    <s v="Property Barons"/>
    <x v="1"/>
    <n v="3046"/>
    <n v="3"/>
    <n v="1"/>
    <n v="2"/>
    <n v="694"/>
    <n v="1960"/>
    <s v="59 Pecham St"/>
    <s v="Glenroy"/>
    <s v="Moreland"/>
    <s v="Northern Metropolitan"/>
    <n v="5"/>
    <n v="2017"/>
  </r>
  <r>
    <d v="2017-05-19T00:00:00"/>
    <n v="325000"/>
    <x v="1"/>
    <s v="Cunninghams"/>
    <x v="0"/>
    <n v="3042"/>
    <n v="1"/>
    <n v="1"/>
    <n v="1"/>
    <n v="710"/>
    <n v="2015"/>
    <s v="4/503 Keilor Rd"/>
    <s v="Niddrie"/>
    <s v="Moonee Valley"/>
    <s v="Western Metropolitan"/>
    <n v="5"/>
    <n v="2017"/>
  </r>
  <r>
    <d v="2017-05-19T00:00:00"/>
    <n v="445000"/>
    <x v="1"/>
    <s v="Property Barons"/>
    <x v="0"/>
    <n v="3041"/>
    <n v="2"/>
    <n v="1"/>
    <n v="1"/>
    <n v="92"/>
    <n v="1970"/>
    <s v="5/8 Keam St"/>
    <s v="Essendon North"/>
    <s v="Moonee Valley"/>
    <s v="Western Metropolitan"/>
    <n v="5"/>
    <n v="2017"/>
  </r>
  <r>
    <d v="2017-05-19T00:00:00"/>
    <n v="835000"/>
    <x v="0"/>
    <s v="Cunninghams"/>
    <x v="0"/>
    <n v="3034"/>
    <n v="4"/>
    <n v="2"/>
    <n v="2"/>
    <n v="573"/>
    <n v="1960"/>
    <s v="24 Thompson St"/>
    <s v="Avondale Heights"/>
    <s v="Moonee Valley"/>
    <s v="Western Metropolitan"/>
    <n v="5"/>
    <n v="2017"/>
  </r>
  <r>
    <d v="2017-05-19T00:00:00"/>
    <n v="883000"/>
    <x v="0"/>
    <s v="Sanders"/>
    <x v="1"/>
    <n v="3041"/>
    <n v="3"/>
    <n v="1"/>
    <n v="1"/>
    <n v="534"/>
    <m/>
    <s v="164 Mascoma St"/>
    <s v="Strathmore"/>
    <s v="Moonee Valley"/>
    <s v="Western Metropolitan"/>
    <n v="5"/>
    <n v="2017"/>
  </r>
  <r>
    <d v="2017-05-19T00:00:00"/>
    <n v="1250000"/>
    <x v="0"/>
    <s v="Flanders &amp; Fish"/>
    <x v="0"/>
    <n v="3034"/>
    <n v="5"/>
    <n v="2"/>
    <n v="2"/>
    <n v="889"/>
    <m/>
    <s v="4 Camille Ct"/>
    <s v="Avondale Heights"/>
    <s v="Moonee Valley"/>
    <s v="Western Metropolitan"/>
    <n v="5"/>
    <n v="2017"/>
  </r>
  <r>
    <d v="2017-05-19T00:00:00"/>
    <n v="730000"/>
    <x v="1"/>
    <s v="Flanders &amp; Fish"/>
    <x v="0"/>
    <n v="3031"/>
    <n v="2"/>
    <n v="2"/>
    <n v="1"/>
    <n v="2135"/>
    <n v="2012"/>
    <s v="109/18 Bent St"/>
    <s v="Kensington"/>
    <s v="Melbourne"/>
    <s v="Northern Metropolitan"/>
    <n v="5"/>
    <n v="2017"/>
  </r>
  <r>
    <d v="2017-05-19T00:00:00"/>
    <n v="602000"/>
    <x v="1"/>
    <s v="Maxwells"/>
    <x v="1"/>
    <n v="3134"/>
    <n v="2"/>
    <n v="1"/>
    <n v="1"/>
    <n v="209"/>
    <n v="1996"/>
    <s v="2/65 Evelyn Rd"/>
    <s v="Ringwood North"/>
    <s v="Maroondah"/>
    <s v="Eastern Metropolitan"/>
    <n v="5"/>
    <n v="2017"/>
  </r>
  <r>
    <d v="2017-05-19T00:00:00"/>
    <n v="630000"/>
    <x v="0"/>
    <s v="Best Bricks"/>
    <x v="1"/>
    <n v="3136"/>
    <n v="3"/>
    <n v="2"/>
    <n v="2"/>
    <n v="319"/>
    <m/>
    <s v="3 Silvergrass Ct"/>
    <s v="Croydon"/>
    <s v="Maroondah"/>
    <s v="Eastern Metropolitan"/>
    <n v="5"/>
    <n v="2017"/>
  </r>
  <r>
    <d v="2017-05-19T00:00:00"/>
    <n v="375000"/>
    <x v="1"/>
    <s v="Flanders &amp; Fish"/>
    <x v="1"/>
    <n v="3012"/>
    <n v="1"/>
    <n v="1"/>
    <n v="1"/>
    <n v="60"/>
    <n v="1982"/>
    <s v="4/667 Barkly St"/>
    <s v="West Footscray"/>
    <s v="Maribyrnong"/>
    <s v="Western Metropolitan"/>
    <n v="5"/>
    <n v="2017"/>
  </r>
  <r>
    <d v="2017-05-19T00:00:00"/>
    <n v="920000"/>
    <x v="0"/>
    <s v="Cunninghams"/>
    <x v="0"/>
    <n v="3032"/>
    <n v="2"/>
    <n v="1"/>
    <n v="1"/>
    <n v="575"/>
    <m/>
    <s v="29 Monash St"/>
    <s v="Maribyrnong"/>
    <s v="Maribyrnong"/>
    <s v="Western Metropolitan"/>
    <n v="5"/>
    <n v="2017"/>
  </r>
  <r>
    <d v="2017-05-19T00:00:00"/>
    <n v="1145000"/>
    <x v="0"/>
    <s v="Jones and Jones"/>
    <x v="1"/>
    <n v="3192"/>
    <n v="3"/>
    <n v="1"/>
    <n v="2"/>
    <n v="584"/>
    <n v="1950"/>
    <s v="6 Tilley St"/>
    <s v="Cheltenham"/>
    <s v="Kingston"/>
    <s v="Southern Metropolitan"/>
    <n v="5"/>
    <n v="2017"/>
  </r>
  <r>
    <d v="2017-05-19T00:00:00"/>
    <n v="1150000"/>
    <x v="0"/>
    <s v="Jones and Jones"/>
    <x v="0"/>
    <n v="3195"/>
    <n v="4"/>
    <n v="2"/>
    <n v="2"/>
    <n v="599"/>
    <m/>
    <s v="31 Mill St"/>
    <s v="Aspendale"/>
    <s v="Kingston"/>
    <s v="South-Eastern Metropolitan"/>
    <n v="5"/>
    <n v="2017"/>
  </r>
  <r>
    <d v="2017-05-19T00:00:00"/>
    <n v="305000"/>
    <x v="1"/>
    <s v="Property Barons"/>
    <x v="0"/>
    <n v="3175"/>
    <n v="2"/>
    <n v="1"/>
    <n v="1"/>
    <n v="141"/>
    <n v="1980"/>
    <s v="1/4 Rhoden Ct"/>
    <s v="Dandenong North"/>
    <s v="Greater Dandenong"/>
    <s v="South-Eastern Metropolitan"/>
    <n v="5"/>
    <n v="2017"/>
  </r>
  <r>
    <d v="2017-05-19T00:00:00"/>
    <n v="665000"/>
    <x v="1"/>
    <s v="Jones and Jones"/>
    <x v="1"/>
    <n v="3161"/>
    <n v="2"/>
    <n v="1"/>
    <n v="1"/>
    <n v="0"/>
    <n v="1970"/>
    <s v="1/41 Narong Rd"/>
    <s v="Caulfield North"/>
    <s v="Glen Eira"/>
    <s v="Southern Metropolitan"/>
    <n v="5"/>
    <n v="2017"/>
  </r>
  <r>
    <d v="2017-05-19T00:00:00"/>
    <n v="817000"/>
    <x v="2"/>
    <s v="Jones and Jones"/>
    <x v="1"/>
    <n v="3165"/>
    <n v="3"/>
    <n v="1"/>
    <n v="2"/>
    <n v="332"/>
    <m/>
    <s v="1/16 Brady Rd"/>
    <s v="Bentleigh East"/>
    <s v="Glen Eira"/>
    <s v="Southern Metropolitan"/>
    <n v="5"/>
    <n v="2017"/>
  </r>
  <r>
    <d v="2017-05-19T00:00:00"/>
    <n v="955000"/>
    <x v="2"/>
    <s v="Metro Ladder"/>
    <x v="1"/>
    <n v="3165"/>
    <n v="3"/>
    <n v="2"/>
    <n v="2"/>
    <n v="225"/>
    <m/>
    <s v="2/10 Thana St"/>
    <s v="Bentleigh East"/>
    <s v="Glen Eira"/>
    <s v="Southern Metropolitan"/>
    <n v="5"/>
    <n v="2017"/>
  </r>
  <r>
    <d v="2017-05-19T00:00:00"/>
    <n v="1205000"/>
    <x v="0"/>
    <s v="Jones and Jones"/>
    <x v="1"/>
    <n v="3165"/>
    <n v="3"/>
    <n v="3"/>
    <n v="2"/>
    <n v="604"/>
    <n v="1960"/>
    <s v="76 Wingate St"/>
    <s v="Bentleigh East"/>
    <s v="Glen Eira"/>
    <s v="Southern Metropolitan"/>
    <n v="5"/>
    <n v="2017"/>
  </r>
  <r>
    <d v="2017-05-19T00:00:00"/>
    <n v="1700000"/>
    <x v="0"/>
    <s v="Flanders &amp; Fish"/>
    <x v="0"/>
    <n v="3162"/>
    <n v="4"/>
    <n v="2"/>
    <n v="2"/>
    <n v="627"/>
    <n v="1925"/>
    <s v="25 Gardenvale Rd"/>
    <s v="Caulfield South"/>
    <s v="Glen Eira"/>
    <s v="Southern Metropolitan"/>
    <n v="5"/>
    <n v="2017"/>
  </r>
  <r>
    <d v="2017-05-19T00:00:00"/>
    <n v="1880000"/>
    <x v="0"/>
    <s v="Cunninghams"/>
    <x v="1"/>
    <n v="3185"/>
    <n v="5"/>
    <n v="2"/>
    <n v="2"/>
    <n v="538"/>
    <m/>
    <s v="171 North Rd"/>
    <s v="Gardenvale"/>
    <s v="Glen Eira"/>
    <s v="Southern Metropolitan"/>
    <n v="5"/>
    <n v="2017"/>
  </r>
  <r>
    <d v="2017-05-19T00:00:00"/>
    <n v="200000"/>
    <x v="1"/>
    <s v="Zimmerman"/>
    <x v="0"/>
    <n v="3020"/>
    <n v="1"/>
    <n v="1"/>
    <n v="1"/>
    <n v="1175"/>
    <n v="1970"/>
    <s v="1/121 Anderson Rd"/>
    <s v="Albion"/>
    <s v="Brimbank"/>
    <s v="Western Metropolitan"/>
    <n v="5"/>
    <n v="2017"/>
  </r>
  <r>
    <d v="2017-05-19T00:00:00"/>
    <n v="690000"/>
    <x v="0"/>
    <s v="Property Barons"/>
    <x v="0"/>
    <n v="3042"/>
    <n v="3"/>
    <n v="1"/>
    <n v="2"/>
    <n v="650"/>
    <m/>
    <s v="7 Collinson St"/>
    <s v="Keilor Park"/>
    <s v="Brimbank"/>
    <s v="Western Metropolitan"/>
    <n v="5"/>
    <n v="2017"/>
  </r>
  <r>
    <d v="2017-05-19T00:00:00"/>
    <n v="760000"/>
    <x v="0"/>
    <s v="Best Bricks"/>
    <x v="1"/>
    <n v="3020"/>
    <n v="4"/>
    <n v="1"/>
    <n v="5"/>
    <n v="650"/>
    <m/>
    <s v="14 Baker St"/>
    <s v="Sunshine"/>
    <s v="Brimbank"/>
    <s v="Western Metropolitan"/>
    <n v="5"/>
    <n v="2017"/>
  </r>
  <r>
    <d v="2017-05-19T00:00:00"/>
    <n v="970000"/>
    <x v="1"/>
    <s v="Cunninghams"/>
    <x v="1"/>
    <n v="3122"/>
    <n v="3"/>
    <n v="2"/>
    <n v="2"/>
    <n v="0"/>
    <m/>
    <s v="1g Robinson Rd"/>
    <s v="Hawthorn"/>
    <s v="Boroondara"/>
    <s v="Southern Metropolitan"/>
    <n v="5"/>
    <n v="2017"/>
  </r>
  <r>
    <d v="2017-05-19T00:00:00"/>
    <n v="1880000"/>
    <x v="0"/>
    <s v="Jones and Jones"/>
    <x v="0"/>
    <n v="3147"/>
    <n v="2"/>
    <n v="2"/>
    <n v="2"/>
    <n v="627"/>
    <m/>
    <s v="65 Fakenham Rd"/>
    <s v="Ashburton"/>
    <s v="Boroondara"/>
    <s v="Southern Metropolitan"/>
    <n v="5"/>
    <n v="2017"/>
  </r>
  <r>
    <d v="2017-05-19T00:00:00"/>
    <n v="680000"/>
    <x v="2"/>
    <s v="Jones and Jones"/>
    <x v="1"/>
    <n v="3081"/>
    <n v="2"/>
    <n v="1"/>
    <n v="1"/>
    <n v="129"/>
    <n v="2013"/>
    <s v="49C Dresden St"/>
    <s v="Heidelberg Heights"/>
    <s v="Banyule"/>
    <s v="Eastern Metropolitan"/>
    <n v="5"/>
    <n v="2017"/>
  </r>
  <r>
    <d v="2017-05-19T00:00:00"/>
    <n v="780000"/>
    <x v="0"/>
    <s v="Property Barons"/>
    <x v="1"/>
    <n v="3081"/>
    <n v="2"/>
    <n v="1"/>
    <n v="1"/>
    <n v="433"/>
    <m/>
    <s v="18 Francis St"/>
    <s v="Heidelberg Heights"/>
    <s v="Banyule"/>
    <s v="Eastern Metropolitan"/>
    <n v="5"/>
    <n v="2017"/>
  </r>
  <r>
    <d v="2017-05-19T00:00:00"/>
    <n v="800000"/>
    <x v="0"/>
    <s v="Property Barons"/>
    <x v="1"/>
    <n v="3093"/>
    <n v="5"/>
    <n v="2"/>
    <n v="2"/>
    <n v="864"/>
    <m/>
    <s v="14 Glenauburn Rd"/>
    <s v="Lower Plenty"/>
    <s v="Banyule"/>
    <s v="Eastern Metropolitan"/>
    <n v="5"/>
    <n v="2017"/>
  </r>
  <r>
    <d v="2017-05-19T00:00:00"/>
    <n v="894000"/>
    <x v="0"/>
    <s v="Cunninghams"/>
    <x v="1"/>
    <n v="3081"/>
    <n v="3"/>
    <n v="2"/>
    <n v="3"/>
    <n v="601"/>
    <n v="1950"/>
    <s v="125 Oriel Rd"/>
    <s v="Bellfield"/>
    <s v="Banyule"/>
    <s v="Eastern Metropolitan"/>
    <n v="5"/>
    <n v="2017"/>
  </r>
  <r>
    <d v="2017-05-20T00:00:00"/>
    <n v="1321000"/>
    <x v="0"/>
    <s v="Jones and Jones"/>
    <x v="1"/>
    <n v="3068"/>
    <n v="2"/>
    <n v="1"/>
    <n v="1"/>
    <n v="167"/>
    <m/>
    <s v="74 Best St"/>
    <s v="Fitzroy North"/>
    <s v="Yarra"/>
    <s v="Northern Metropolitan"/>
    <n v="5"/>
    <n v="2017"/>
  </r>
  <r>
    <d v="2017-05-20T00:00:00"/>
    <n v="1500000"/>
    <x v="0"/>
    <s v="Cunninghams"/>
    <x v="1"/>
    <n v="3068"/>
    <n v="3"/>
    <n v="1"/>
    <n v="1"/>
    <n v="230"/>
    <n v="1900"/>
    <s v="42 Grant St"/>
    <s v="Clifton Hill"/>
    <s v="Yarra"/>
    <s v="Northern Metropolitan"/>
    <n v="5"/>
    <n v="2017"/>
  </r>
  <r>
    <d v="2017-05-20T00:00:00"/>
    <n v="3450000"/>
    <x v="0"/>
    <s v="Cunninghams"/>
    <x v="1"/>
    <n v="3054"/>
    <n v="4"/>
    <n v="2"/>
    <n v="1"/>
    <n v="515"/>
    <n v="1905"/>
    <s v="235 Amess St"/>
    <s v="Carlton North"/>
    <s v="Yarra"/>
    <s v="Northern Metropolitan"/>
    <n v="5"/>
    <n v="2017"/>
  </r>
  <r>
    <d v="2017-05-20T00:00:00"/>
    <n v="975000"/>
    <x v="2"/>
    <s v="Melbourne Homes"/>
    <x v="1"/>
    <n v="3133"/>
    <n v="4"/>
    <n v="2"/>
    <n v="2"/>
    <n v="0"/>
    <n v="2008"/>
    <s v="2/557 Canterbury Rd"/>
    <s v="Vermont"/>
    <s v="Whitehorse"/>
    <s v="Eastern Metropolitan"/>
    <n v="5"/>
    <n v="2017"/>
  </r>
  <r>
    <d v="2017-05-20T00:00:00"/>
    <n v="682000"/>
    <x v="1"/>
    <s v="Metro Ladder"/>
    <x v="1"/>
    <n v="3142"/>
    <n v="2"/>
    <n v="1"/>
    <n v="1"/>
    <n v="713"/>
    <n v="1975"/>
    <s v="2/641 Toorak Rd"/>
    <s v="Toorak"/>
    <s v="Stonnington"/>
    <s v="Southern Metropolitan"/>
    <n v="5"/>
    <n v="2017"/>
  </r>
  <r>
    <d v="2017-05-20T00:00:00"/>
    <n v="1200000"/>
    <x v="2"/>
    <s v="Zimmerman"/>
    <x v="1"/>
    <n v="3143"/>
    <n v="2"/>
    <n v="2"/>
    <n v="1"/>
    <n v="189"/>
    <m/>
    <s v="5/29 Mercer Rd"/>
    <s v="Armadale"/>
    <s v="Stonnington"/>
    <s v="Southern Metropolitan"/>
    <n v="5"/>
    <n v="2017"/>
  </r>
  <r>
    <d v="2017-05-20T00:00:00"/>
    <n v="2080000"/>
    <x v="0"/>
    <s v="Flanders &amp; Fish"/>
    <x v="0"/>
    <n v="3181"/>
    <n v="3"/>
    <n v="2"/>
    <n v="2"/>
    <n v="754"/>
    <n v="1905"/>
    <s v="16 Wrexham Rd"/>
    <s v="Windsor"/>
    <s v="Stonnington"/>
    <s v="Southern Metropolitan"/>
    <n v="5"/>
    <n v="2017"/>
  </r>
  <r>
    <d v="2017-05-20T00:00:00"/>
    <n v="805000"/>
    <x v="1"/>
    <s v="Maxwells"/>
    <x v="1"/>
    <n v="3205"/>
    <n v="2"/>
    <n v="2"/>
    <n v="2"/>
    <n v="0"/>
    <m/>
    <s v="305/196 Albert Rd"/>
    <s v="South Melbourne"/>
    <s v="Port Phillip"/>
    <s v="Southern Metropolitan"/>
    <n v="5"/>
    <n v="2017"/>
  </r>
  <r>
    <d v="2017-05-20T00:00:00"/>
    <n v="1077000"/>
    <x v="2"/>
    <s v="Cunninghams"/>
    <x v="1"/>
    <n v="3182"/>
    <n v="2"/>
    <n v="1"/>
    <n v="1"/>
    <n v="455"/>
    <n v="1890"/>
    <s v="2/25 Acland St"/>
    <s v="St Kilda"/>
    <s v="Port Phillip"/>
    <s v="Southern Metropolitan"/>
    <n v="5"/>
    <n v="2017"/>
  </r>
  <r>
    <d v="2017-05-20T00:00:00"/>
    <n v="1200000"/>
    <x v="0"/>
    <s v="Property Barons"/>
    <x v="1"/>
    <n v="3056"/>
    <n v="1"/>
    <n v="1"/>
    <n v="0"/>
    <n v="225"/>
    <m/>
    <s v="286 Barkly St"/>
    <s v="Brunswick"/>
    <s v="Moreland"/>
    <s v="Northern Metropolitan"/>
    <n v="5"/>
    <n v="2017"/>
  </r>
  <r>
    <d v="2017-05-20T00:00:00"/>
    <n v="390000"/>
    <x v="1"/>
    <s v="Cunninghams"/>
    <x v="0"/>
    <n v="3031"/>
    <n v="2"/>
    <n v="1"/>
    <n v="1"/>
    <n v="472"/>
    <n v="1960"/>
    <s v="1/44 Ascot Vale Rd"/>
    <s v="Flemington"/>
    <s v="Moonee Valley"/>
    <s v="Northern Metropolitan"/>
    <n v="5"/>
    <n v="2017"/>
  </r>
  <r>
    <d v="2017-05-20T00:00:00"/>
    <n v="415500"/>
    <x v="1"/>
    <s v="Cunninghams"/>
    <x v="1"/>
    <n v="3041"/>
    <n v="2"/>
    <n v="1"/>
    <n v="1"/>
    <n v="82"/>
    <n v="1970"/>
    <s v="5/15 Bulla Rd"/>
    <s v="Essendon North"/>
    <s v="Moonee Valley"/>
    <s v="Western Metropolitan"/>
    <n v="5"/>
    <n v="2017"/>
  </r>
  <r>
    <d v="2017-05-20T00:00:00"/>
    <n v="760000"/>
    <x v="0"/>
    <s v="Flanders &amp; Fish"/>
    <x v="0"/>
    <n v="3034"/>
    <n v="3"/>
    <n v="1"/>
    <n v="1"/>
    <n v="585"/>
    <n v="1960"/>
    <s v="53 Doyle St"/>
    <s v="Avondale Heights"/>
    <s v="Moonee Valley"/>
    <s v="Western Metropolitan"/>
    <n v="5"/>
    <n v="2017"/>
  </r>
  <r>
    <d v="2017-05-20T00:00:00"/>
    <n v="670000"/>
    <x v="1"/>
    <s v="Best Bricks"/>
    <x v="1"/>
    <n v="3149"/>
    <n v="2"/>
    <n v="1"/>
    <n v="1"/>
    <n v="296"/>
    <m/>
    <s v="1/2 Gwynne St"/>
    <s v="Mount Waverley"/>
    <s v="Monash"/>
    <s v="Eastern Metropolitan"/>
    <n v="5"/>
    <n v="2017"/>
  </r>
  <r>
    <d v="2017-05-20T00:00:00"/>
    <n v="770000"/>
    <x v="2"/>
    <s v="Jones and Jones"/>
    <x v="0"/>
    <n v="3147"/>
    <n v="2"/>
    <n v="1"/>
    <n v="2"/>
    <n v="162"/>
    <n v="2010"/>
    <s v="3/5 Yunki Ct"/>
    <s v="Ashwood"/>
    <s v="Monash"/>
    <s v="Southern Metropolitan"/>
    <n v="5"/>
    <n v="2017"/>
  </r>
  <r>
    <d v="2017-05-20T00:00:00"/>
    <n v="912000"/>
    <x v="2"/>
    <s v="Jones and Jones"/>
    <x v="1"/>
    <n v="3166"/>
    <n v="4"/>
    <n v="2"/>
    <n v="2"/>
    <n v="344"/>
    <n v="1997"/>
    <s v="2/83 Patrick St"/>
    <s v="Oakleigh East"/>
    <s v="Monash"/>
    <s v="Southern Metropolitan"/>
    <n v="5"/>
    <n v="2017"/>
  </r>
  <r>
    <d v="2017-05-20T00:00:00"/>
    <n v="355000"/>
    <x v="0"/>
    <s v="Sanders"/>
    <x v="1"/>
    <n v="3338"/>
    <n v="4"/>
    <n v="2"/>
    <n v="1"/>
    <n v="766"/>
    <n v="1980"/>
    <s v="1 Tamar Dr"/>
    <s v="Melton South"/>
    <s v="Melton"/>
    <s v="Western Victoria"/>
    <n v="5"/>
    <n v="2017"/>
  </r>
  <r>
    <d v="2017-05-20T00:00:00"/>
    <n v="550000"/>
    <x v="1"/>
    <s v="Cunninghams"/>
    <x v="1"/>
    <n v="3051"/>
    <n v="2"/>
    <n v="1"/>
    <n v="1"/>
    <n v="0"/>
    <m/>
    <s v="17/198 Peel St"/>
    <s v="North Melbourne"/>
    <s v="Melbourne"/>
    <s v="Northern Metropolitan"/>
    <n v="5"/>
    <n v="2017"/>
  </r>
  <r>
    <d v="2017-05-20T00:00:00"/>
    <n v="910000"/>
    <x v="0"/>
    <s v="Metro Ladder"/>
    <x v="1"/>
    <n v="3011"/>
    <n v="2"/>
    <n v="1"/>
    <n v="0"/>
    <n v="312"/>
    <m/>
    <s v="36 Southampton St"/>
    <s v="Footscray"/>
    <s v="Maribyrnong"/>
    <s v="Western Metropolitan"/>
    <n v="5"/>
    <n v="2017"/>
  </r>
  <r>
    <d v="2017-05-20T00:00:00"/>
    <n v="1200000"/>
    <x v="0"/>
    <s v="Flanders &amp; Fish"/>
    <x v="1"/>
    <n v="3113"/>
    <n v="3"/>
    <n v="1"/>
    <n v="0"/>
    <n v="2978"/>
    <m/>
    <s v="44 Webb St"/>
    <s v="Warrandyte"/>
    <s v="Manningham"/>
    <s v="Eastern Metropolitan"/>
    <n v="5"/>
    <n v="2017"/>
  </r>
  <r>
    <d v="2017-05-20T00:00:00"/>
    <n v="1120000"/>
    <x v="0"/>
    <s v="Jones and Jones"/>
    <x v="1"/>
    <n v="3192"/>
    <n v="4"/>
    <n v="2"/>
    <n v="2"/>
    <n v="806"/>
    <m/>
    <s v="23 Alden Ct"/>
    <s v="Cheltenham"/>
    <s v="Kingston"/>
    <s v="Southern Metropolitan"/>
    <n v="5"/>
    <n v="2017"/>
  </r>
  <r>
    <d v="2017-05-20T00:00:00"/>
    <n v="1321000"/>
    <x v="0"/>
    <s v="Maxwells"/>
    <x v="1"/>
    <n v="3189"/>
    <n v="3"/>
    <n v="1"/>
    <n v="2"/>
    <n v="688"/>
    <n v="1956"/>
    <s v="28 Grandview Gr"/>
    <s v="Moorabbin"/>
    <s v="Kingston"/>
    <s v="Southern Metropolitan"/>
    <n v="5"/>
    <n v="2017"/>
  </r>
  <r>
    <d v="2017-05-20T00:00:00"/>
    <n v="620000"/>
    <x v="0"/>
    <s v="Melbourne Homes"/>
    <x v="0"/>
    <n v="3175"/>
    <n v="3"/>
    <n v="1"/>
    <n v="4"/>
    <n v="597"/>
    <m/>
    <s v="4 Bess Ct"/>
    <s v="Dandenong"/>
    <s v="Greater Dandenong"/>
    <s v="South-Eastern Metropolitan"/>
    <n v="5"/>
    <n v="2017"/>
  </r>
  <r>
    <d v="2017-05-20T00:00:00"/>
    <n v="620000"/>
    <x v="2"/>
    <s v="Best Bricks"/>
    <x v="0"/>
    <n v="3204"/>
    <n v="2"/>
    <n v="2"/>
    <n v="1"/>
    <n v="0"/>
    <n v="2012"/>
    <s v="4/2 Jasper Rd"/>
    <s v="Bentleigh"/>
    <s v="Glen Eira"/>
    <s v="Southern Metropolitan"/>
    <n v="5"/>
    <n v="2017"/>
  </r>
  <r>
    <d v="2017-05-20T00:00:00"/>
    <n v="1250000"/>
    <x v="0"/>
    <s v="Best Bricks"/>
    <x v="0"/>
    <n v="3204"/>
    <n v="2"/>
    <n v="1"/>
    <n v="2"/>
    <n v="368"/>
    <n v="1920"/>
    <s v="77 Nicholson St"/>
    <s v="McKinnon"/>
    <s v="Glen Eira"/>
    <s v="Southern Metropolitan"/>
    <n v="5"/>
    <n v="2017"/>
  </r>
  <r>
    <d v="2017-05-20T00:00:00"/>
    <n v="2300000"/>
    <x v="0"/>
    <s v="Maxwells"/>
    <x v="1"/>
    <n v="3204"/>
    <n v="5"/>
    <n v="2"/>
    <n v="2"/>
    <n v="904"/>
    <m/>
    <s v="75 Wright St"/>
    <s v="McKinnon"/>
    <s v="Glen Eira"/>
    <s v="Southern Metropolitan"/>
    <n v="5"/>
    <n v="2017"/>
  </r>
  <r>
    <d v="2017-05-20T00:00:00"/>
    <n v="520000"/>
    <x v="0"/>
    <s v="Cunninghams"/>
    <x v="0"/>
    <n v="3021"/>
    <n v="5"/>
    <n v="2"/>
    <n v="3"/>
    <n v="545"/>
    <n v="1972"/>
    <s v="13 Camelia St"/>
    <s v="Kings Park"/>
    <s v="Brimbank"/>
    <s v="Western Metropolitan"/>
    <n v="5"/>
    <n v="2017"/>
  </r>
  <r>
    <d v="2017-05-20T00:00:00"/>
    <n v="515000"/>
    <x v="1"/>
    <s v="Cunninghams"/>
    <x v="1"/>
    <n v="3101"/>
    <n v="1"/>
    <n v="1"/>
    <n v="1"/>
    <n v="0"/>
    <n v="1900"/>
    <s v="1/321 High St"/>
    <s v="Kew"/>
    <s v="Boroondara"/>
    <s v="Southern Metropolitan"/>
    <n v="5"/>
    <n v="2017"/>
  </r>
  <r>
    <d v="2017-05-20T00:00:00"/>
    <n v="802500"/>
    <x v="1"/>
    <s v="Jones and Jones"/>
    <x v="1"/>
    <n v="3123"/>
    <n v="2"/>
    <n v="1"/>
    <n v="2"/>
    <n v="966"/>
    <n v="1970"/>
    <s v="8/772 Burwood Rd"/>
    <s v="Hawthorn East"/>
    <s v="Boroondara"/>
    <s v="Southern Metropolitan"/>
    <n v="5"/>
    <n v="2017"/>
  </r>
  <r>
    <d v="2017-05-20T00:00:00"/>
    <n v="1250000"/>
    <x v="0"/>
    <s v="Flanders &amp; Fish"/>
    <x v="0"/>
    <n v="3127"/>
    <n v="2"/>
    <n v="2"/>
    <n v="1"/>
    <n v="323"/>
    <n v="1980"/>
    <s v="1/6 Blackburn St"/>
    <s v="Surrey Hills"/>
    <s v="Boroondara"/>
    <s v="Southern Metropolitan"/>
    <n v="5"/>
    <n v="2017"/>
  </r>
  <r>
    <d v="2017-05-20T00:00:00"/>
    <n v="1790000"/>
    <x v="0"/>
    <s v="Cunninghams"/>
    <x v="1"/>
    <n v="3122"/>
    <n v="2"/>
    <n v="2"/>
    <n v="2"/>
    <n v="460"/>
    <n v="1958"/>
    <s v="2 Scott St"/>
    <s v="Hawthorn"/>
    <s v="Boroondara"/>
    <s v="Southern Metropolitan"/>
    <n v="5"/>
    <n v="2017"/>
  </r>
  <r>
    <d v="2017-05-20T00:00:00"/>
    <n v="2000000"/>
    <x v="0"/>
    <s v="Zimmerman"/>
    <x v="0"/>
    <n v="3104"/>
    <n v="4"/>
    <n v="2"/>
    <n v="2"/>
    <n v="627"/>
    <m/>
    <s v="103 Longview Rd"/>
    <s v="Balwyn North"/>
    <s v="Boroondara"/>
    <s v="Southern Metropolitan"/>
    <n v="5"/>
    <n v="2017"/>
  </r>
  <r>
    <d v="2017-05-20T00:00:00"/>
    <n v="1502000"/>
    <x v="0"/>
    <s v="Flanders &amp; Fish"/>
    <x v="1"/>
    <n v="3186"/>
    <n v="3"/>
    <n v="1"/>
    <n v="1"/>
    <n v="431"/>
    <m/>
    <s v="868 Hampton St"/>
    <s v="Brighton"/>
    <s v="Bayside"/>
    <s v="Southern Metropolitan"/>
    <n v="5"/>
    <n v="2017"/>
  </r>
  <r>
    <d v="2017-05-20T00:00:00"/>
    <n v="715000"/>
    <x v="0"/>
    <s v="Property Barons"/>
    <x v="0"/>
    <n v="3087"/>
    <n v="3"/>
    <n v="1"/>
    <n v="2"/>
    <n v="312"/>
    <m/>
    <s v="8 Castlereagh Pl"/>
    <s v="Watsonia"/>
    <s v="Banyule"/>
    <s v="Northern Metropolitan"/>
    <n v="5"/>
    <n v="2017"/>
  </r>
  <r>
    <d v="2017-05-20T00:00:00"/>
    <n v="880000"/>
    <x v="0"/>
    <s v="Best Bricks"/>
    <x v="1"/>
    <n v="3081"/>
    <n v="3"/>
    <n v="1"/>
    <n v="2"/>
    <n v="689"/>
    <m/>
    <s v="3 Leyte Pde"/>
    <s v="Heidelberg West"/>
    <s v="Banyule"/>
    <s v="Eastern Metropolitan"/>
    <n v="5"/>
    <n v="2017"/>
  </r>
  <r>
    <d v="2017-05-21T00:00:00"/>
    <n v="572000"/>
    <x v="0"/>
    <s v="Cunninghams"/>
    <x v="1"/>
    <n v="3075"/>
    <n v="3"/>
    <n v="1"/>
    <n v="2"/>
    <n v="640"/>
    <n v="1975"/>
    <s v="13 Rosemary Dr"/>
    <s v="Lalor"/>
    <s v="Whittlesea"/>
    <s v="Northern Metropolitan"/>
    <n v="5"/>
    <n v="2017"/>
  </r>
  <r>
    <d v="2017-05-21T00:00:00"/>
    <n v="655000"/>
    <x v="1"/>
    <s v="Cunninghams"/>
    <x v="1"/>
    <n v="3142"/>
    <n v="2"/>
    <n v="1"/>
    <n v="1"/>
    <n v="1816"/>
    <n v="1960"/>
    <s v="9/723 Orrong Rd"/>
    <s v="Toorak"/>
    <s v="Stonnington"/>
    <s v="Southern Metropolitan"/>
    <n v="5"/>
    <n v="2017"/>
  </r>
  <r>
    <d v="2017-05-21T00:00:00"/>
    <n v="490000"/>
    <x v="1"/>
    <s v="Metro Ladder"/>
    <x v="0"/>
    <n v="3183"/>
    <n v="2"/>
    <n v="1"/>
    <n v="0"/>
    <n v="601"/>
    <m/>
    <s v="5/171 Hotham St"/>
    <s v="Balaclava"/>
    <s v="Port Phillip"/>
    <s v="Southern Metropolitan"/>
    <n v="5"/>
    <n v="2017"/>
  </r>
  <r>
    <d v="2017-05-21T00:00:00"/>
    <n v="810000"/>
    <x v="1"/>
    <s v="Metro Ladder"/>
    <x v="1"/>
    <n v="3184"/>
    <n v="2"/>
    <n v="1"/>
    <n v="1"/>
    <n v="0"/>
    <n v="1935"/>
    <s v="1/173 Glen Huntly Rd"/>
    <s v="Elwood"/>
    <s v="Port Phillip"/>
    <s v="Southern Metropolitan"/>
    <n v="5"/>
    <n v="2017"/>
  </r>
  <r>
    <d v="2017-05-21T00:00:00"/>
    <n v="1150000"/>
    <x v="0"/>
    <s v="Sanders"/>
    <x v="0"/>
    <n v="3205"/>
    <n v="2"/>
    <n v="1"/>
    <n v="1"/>
    <n v="91"/>
    <n v="1970"/>
    <s v="125 Napier St"/>
    <s v="South Melbourne"/>
    <s v="Port Phillip"/>
    <s v="Southern Metropolitan"/>
    <n v="5"/>
    <n v="2017"/>
  </r>
  <r>
    <d v="2017-05-21T00:00:00"/>
    <n v="1255000"/>
    <x v="0"/>
    <s v="Jones and Jones"/>
    <x v="0"/>
    <n v="3184"/>
    <n v="2"/>
    <n v="1"/>
    <n v="1"/>
    <n v="226"/>
    <m/>
    <s v="16 Poets Gr"/>
    <s v="Elwood"/>
    <s v="Port Phillip"/>
    <s v="Southern Metropolitan"/>
    <n v="5"/>
    <n v="2017"/>
  </r>
  <r>
    <d v="2017-05-21T00:00:00"/>
    <n v="545000"/>
    <x v="0"/>
    <s v="Jones and Jones"/>
    <x v="0"/>
    <n v="3055"/>
    <n v="2"/>
    <n v="1"/>
    <n v="1"/>
    <n v="0"/>
    <n v="1970"/>
    <s v="4/17 Howson St"/>
    <s v="Brunswick West"/>
    <s v="Moreland"/>
    <s v="Northern Metropolitan"/>
    <n v="5"/>
    <n v="2017"/>
  </r>
  <r>
    <d v="2017-05-21T00:00:00"/>
    <n v="280000"/>
    <x v="1"/>
    <s v="Cunninghams"/>
    <x v="1"/>
    <n v="3040"/>
    <n v="1"/>
    <n v="1"/>
    <n v="1"/>
    <n v="28"/>
    <n v="1970"/>
    <s v="4/18 Shaftesbury St"/>
    <s v="Essendon"/>
    <s v="Moonee Valley"/>
    <s v="Western Metropolitan"/>
    <n v="5"/>
    <n v="2017"/>
  </r>
  <r>
    <d v="2017-05-21T00:00:00"/>
    <n v="439000"/>
    <x v="1"/>
    <s v="Cunninghams"/>
    <x v="1"/>
    <n v="3039"/>
    <n v="2"/>
    <n v="1"/>
    <n v="1"/>
    <n v="0"/>
    <n v="2005"/>
    <s v="907/341 Ascot Vale Rd"/>
    <s v="Moonee Ponds"/>
    <s v="Moonee Valley"/>
    <s v="Western Metropolitan"/>
    <n v="5"/>
    <n v="2017"/>
  </r>
  <r>
    <d v="2017-05-21T00:00:00"/>
    <n v="940000"/>
    <x v="0"/>
    <s v="Metro Ladder"/>
    <x v="1"/>
    <n v="3031"/>
    <n v="3"/>
    <n v="1"/>
    <n v="1"/>
    <n v="320"/>
    <n v="1940"/>
    <s v="143 Victoria St"/>
    <s v="Flemington"/>
    <s v="Moonee Valley"/>
    <s v="Northern Metropolitan"/>
    <n v="5"/>
    <n v="2017"/>
  </r>
  <r>
    <d v="2017-05-21T00:00:00"/>
    <n v="1070000"/>
    <x v="0"/>
    <s v="Cunninghams"/>
    <x v="1"/>
    <n v="3039"/>
    <n v="3"/>
    <n v="1"/>
    <n v="2"/>
    <n v="231"/>
    <n v="1995"/>
    <s v="6A McPherson St"/>
    <s v="Moonee Ponds"/>
    <s v="Moonee Valley"/>
    <s v="Western Metropolitan"/>
    <n v="5"/>
    <n v="2017"/>
  </r>
  <r>
    <d v="2017-05-21T00:00:00"/>
    <n v="1200000"/>
    <x v="0"/>
    <s v="Cunninghams"/>
    <x v="1"/>
    <n v="3040"/>
    <n v="2"/>
    <n v="1"/>
    <n v="2"/>
    <n v="470"/>
    <n v="1937"/>
    <s v="22 Lyon St"/>
    <s v="Essendon"/>
    <s v="Moonee Valley"/>
    <s v="Western Metropolitan"/>
    <n v="5"/>
    <n v="2017"/>
  </r>
  <r>
    <d v="2017-05-21T00:00:00"/>
    <n v="1250000"/>
    <x v="0"/>
    <s v="Melbourne Homes"/>
    <x v="1"/>
    <n v="3031"/>
    <n v="3"/>
    <n v="2"/>
    <n v="2"/>
    <n v="226"/>
    <n v="2002"/>
    <s v="10 Dartford St"/>
    <s v="Flemington"/>
    <s v="Moonee Valley"/>
    <s v="Northern Metropolitan"/>
    <n v="5"/>
    <n v="2017"/>
  </r>
  <r>
    <d v="2017-05-21T00:00:00"/>
    <n v="1400000"/>
    <x v="0"/>
    <s v="Melbourne Homes"/>
    <x v="0"/>
    <n v="3040"/>
    <n v="3"/>
    <n v="1"/>
    <n v="1"/>
    <n v="578"/>
    <m/>
    <s v="34 Lincoln Rd"/>
    <s v="Essendon"/>
    <s v="Moonee Valley"/>
    <s v="Western Metropolitan"/>
    <n v="5"/>
    <n v="2017"/>
  </r>
  <r>
    <d v="2017-05-21T00:00:00"/>
    <n v="1751000"/>
    <x v="0"/>
    <s v="Property Barons"/>
    <x v="1"/>
    <n v="3042"/>
    <n v="4"/>
    <n v="3"/>
    <n v="2"/>
    <n v="564"/>
    <m/>
    <s v="27 The Avenue"/>
    <s v="Niddrie"/>
    <s v="Moonee Valley"/>
    <s v="Western Metropolitan"/>
    <n v="5"/>
    <n v="2017"/>
  </r>
  <r>
    <d v="2017-05-21T00:00:00"/>
    <n v="757500"/>
    <x v="0"/>
    <s v="Cunninghams"/>
    <x v="1"/>
    <n v="3170"/>
    <n v="3"/>
    <n v="2"/>
    <n v="1"/>
    <n v="145"/>
    <m/>
    <s v="13 Excelsior Cct"/>
    <s v="Mulgrave"/>
    <s v="Monash"/>
    <s v="South-Eastern Metropolitan"/>
    <n v="5"/>
    <n v="2017"/>
  </r>
  <r>
    <d v="2017-05-21T00:00:00"/>
    <n v="1600000"/>
    <x v="0"/>
    <s v="Cunninghams"/>
    <x v="0"/>
    <n v="3166"/>
    <n v="4"/>
    <n v="3"/>
    <n v="4"/>
    <n v="691"/>
    <n v="1950"/>
    <s v="141 Atherton Rd"/>
    <s v="Oakleigh"/>
    <s v="Monash"/>
    <s v="Southern Metropolitan"/>
    <n v="5"/>
    <n v="2017"/>
  </r>
  <r>
    <d v="2017-05-21T00:00:00"/>
    <n v="642500"/>
    <x v="1"/>
    <s v="Sanders"/>
    <x v="1"/>
    <n v="3006"/>
    <n v="2"/>
    <n v="1"/>
    <n v="1"/>
    <n v="8888"/>
    <n v="1994"/>
    <s v="61/120 Sturt St"/>
    <s v="Southbank"/>
    <s v="Melbourne"/>
    <s v="Southern Metropolitan"/>
    <n v="5"/>
    <n v="2017"/>
  </r>
  <r>
    <d v="2017-05-21T00:00:00"/>
    <n v="502000"/>
    <x v="0"/>
    <s v="Metro Ladder"/>
    <x v="1"/>
    <n v="3012"/>
    <n v="2"/>
    <n v="1"/>
    <n v="1"/>
    <n v="2701"/>
    <n v="2011"/>
    <s v="6/350 Somerville Rd"/>
    <s v="West Footscray"/>
    <s v="Maribyrnong"/>
    <s v="Western Metropolitan"/>
    <n v="5"/>
    <n v="2017"/>
  </r>
  <r>
    <d v="2017-05-21T00:00:00"/>
    <n v="820000"/>
    <x v="0"/>
    <s v="Jones and Jones"/>
    <x v="0"/>
    <n v="3013"/>
    <n v="2"/>
    <n v="1"/>
    <n v="0"/>
    <n v="211"/>
    <m/>
    <s v="96 Hamilton St"/>
    <s v="Yarraville"/>
    <s v="Maribyrnong"/>
    <s v="Western Metropolitan"/>
    <n v="5"/>
    <n v="2017"/>
  </r>
  <r>
    <d v="2017-05-21T00:00:00"/>
    <n v="550000"/>
    <x v="1"/>
    <s v="Melbourne Homes"/>
    <x v="0"/>
    <n v="3016"/>
    <n v="2"/>
    <n v="1"/>
    <n v="2"/>
    <n v="0"/>
    <n v="1990"/>
    <s v="12/53 Morris St"/>
    <s v="Williamstown"/>
    <s v="Hobsons Bay"/>
    <s v="Western Metropolitan"/>
    <n v="5"/>
    <n v="2017"/>
  </r>
  <r>
    <d v="2017-05-21T00:00:00"/>
    <n v="350000"/>
    <x v="1"/>
    <s v="Metro Ladder"/>
    <x v="0"/>
    <n v="3161"/>
    <n v="1"/>
    <n v="1"/>
    <n v="1"/>
    <n v="0"/>
    <n v="1960"/>
    <s v="3/19 Hawthorn Rd"/>
    <s v="Caulfield North"/>
    <s v="Glen Eira"/>
    <s v="Southern Metropolitan"/>
    <n v="5"/>
    <n v="2017"/>
  </r>
  <r>
    <d v="2017-05-21T00:00:00"/>
    <n v="809000"/>
    <x v="1"/>
    <s v="Jones and Jones"/>
    <x v="1"/>
    <n v="3165"/>
    <n v="3"/>
    <n v="1"/>
    <n v="1"/>
    <n v="289"/>
    <m/>
    <s v="2/10 Chester St"/>
    <s v="Bentleigh East"/>
    <s v="Glen Eira"/>
    <s v="Southern Metropolitan"/>
    <n v="5"/>
    <n v="2017"/>
  </r>
  <r>
    <d v="2017-05-21T00:00:00"/>
    <n v="1600000"/>
    <x v="0"/>
    <s v="Metro Ladder"/>
    <x v="0"/>
    <n v="3204"/>
    <n v="4"/>
    <n v="2"/>
    <n v="2"/>
    <n v="604"/>
    <m/>
    <s v="56 Brewer Rd"/>
    <s v="Bentleigh"/>
    <s v="Glen Eira"/>
    <s v="Southern Metropolitan"/>
    <n v="5"/>
    <n v="2017"/>
  </r>
  <r>
    <d v="2017-05-21T00:00:00"/>
    <n v="491000"/>
    <x v="0"/>
    <s v="SJ"/>
    <x v="1"/>
    <n v="3199"/>
    <n v="3"/>
    <n v="1"/>
    <n v="2"/>
    <n v="602"/>
    <m/>
    <s v="81 Dalpura Cct"/>
    <s v="Frankston"/>
    <s v="Frankston"/>
    <s v="South-Eastern Metropolitan"/>
    <n v="5"/>
    <n v="2017"/>
  </r>
  <r>
    <d v="2017-05-21T00:00:00"/>
    <n v="800000"/>
    <x v="0"/>
    <s v="Cunninghams"/>
    <x v="0"/>
    <n v="3072"/>
    <n v="2"/>
    <n v="1"/>
    <n v="1"/>
    <n v="405"/>
    <m/>
    <s v="47 Youngman St"/>
    <s v="Preston"/>
    <s v="Darebin"/>
    <s v="Northern Metropolitan"/>
    <n v="5"/>
    <n v="2017"/>
  </r>
  <r>
    <d v="2017-05-21T00:00:00"/>
    <n v="815000"/>
    <x v="2"/>
    <s v="Property Barons"/>
    <x v="1"/>
    <n v="3073"/>
    <n v="3"/>
    <n v="2"/>
    <n v="2"/>
    <n v="213"/>
    <n v="2012"/>
    <s v="3/138 Rathcown Rd"/>
    <s v="Reservoir"/>
    <s v="Darebin"/>
    <s v="Northern Metropolitan"/>
    <n v="5"/>
    <n v="2017"/>
  </r>
  <r>
    <d v="2017-05-21T00:00:00"/>
    <n v="996000"/>
    <x v="0"/>
    <s v="Metro Ladder"/>
    <x v="1"/>
    <n v="3072"/>
    <n v="3"/>
    <n v="1"/>
    <n v="2"/>
    <n v="581"/>
    <m/>
    <s v="428 Plenty Rd"/>
    <s v="Preston"/>
    <s v="Darebin"/>
    <s v="Northern Metropolitan"/>
    <n v="5"/>
    <n v="2017"/>
  </r>
  <r>
    <d v="2017-05-21T00:00:00"/>
    <n v="645000"/>
    <x v="0"/>
    <s v="Zimmerman"/>
    <x v="1"/>
    <n v="3023"/>
    <n v="3"/>
    <n v="1"/>
    <n v="2"/>
    <n v="586"/>
    <n v="1990"/>
    <s v="1 Quinn St"/>
    <s v="Deer Park"/>
    <s v="Brimbank"/>
    <s v="Western Metropolitan"/>
    <n v="5"/>
    <n v="2017"/>
  </r>
  <r>
    <d v="2017-05-21T00:00:00"/>
    <n v="700000"/>
    <x v="1"/>
    <s v="Cunninghams"/>
    <x v="1"/>
    <n v="3104"/>
    <n v="3"/>
    <n v="1"/>
    <n v="1"/>
    <n v="350"/>
    <n v="1950"/>
    <s v="2/21 Pavo St"/>
    <s v="Balwyn North"/>
    <s v="Boroondara"/>
    <s v="Southern Metropolitan"/>
    <n v="5"/>
    <n v="2017"/>
  </r>
  <r>
    <d v="2017-05-21T00:00:00"/>
    <n v="1810000"/>
    <x v="2"/>
    <s v="Property Barons"/>
    <x v="1"/>
    <n v="3103"/>
    <n v="3"/>
    <n v="2"/>
    <n v="2"/>
    <n v="400"/>
    <m/>
    <s v="5 Collins Ct"/>
    <s v="Balwyn"/>
    <s v="Boroondara"/>
    <s v="Southern Metropolitan"/>
    <n v="5"/>
    <n v="2017"/>
  </r>
  <r>
    <d v="2017-05-21T00:00:00"/>
    <n v="2216000"/>
    <x v="0"/>
    <s v="Flanders &amp; Fish"/>
    <x v="1"/>
    <n v="3124"/>
    <n v="4"/>
    <n v="2"/>
    <n v="0"/>
    <n v="670"/>
    <n v="1930"/>
    <s v="29 Mabel St"/>
    <s v="Camberwell"/>
    <s v="Boroondara"/>
    <s v="Southern Metropolitan"/>
    <n v="5"/>
    <n v="2017"/>
  </r>
  <r>
    <d v="2017-05-21T00:00:00"/>
    <n v="970000"/>
    <x v="1"/>
    <s v="Jones and Jones"/>
    <x v="1"/>
    <n v="3188"/>
    <n v="3"/>
    <n v="2"/>
    <n v="2"/>
    <n v="0"/>
    <n v="2005"/>
    <s v="12/45 Grenville St"/>
    <s v="Hampton"/>
    <s v="Bayside"/>
    <s v="Southern Metropolitan"/>
    <n v="5"/>
    <n v="2017"/>
  </r>
  <r>
    <d v="2017-05-21T00:00:00"/>
    <n v="1900000"/>
    <x v="0"/>
    <s v="Metro Ladder"/>
    <x v="1"/>
    <n v="3186"/>
    <n v="3"/>
    <n v="2"/>
    <n v="3"/>
    <n v="503"/>
    <m/>
    <s v="138 Bay St"/>
    <s v="Brighton"/>
    <s v="Bayside"/>
    <s v="Southern Metropolitan"/>
    <n v="5"/>
    <n v="2017"/>
  </r>
  <r>
    <d v="2017-05-21T00:00:00"/>
    <n v="2100000"/>
    <x v="0"/>
    <s v="Property Barons"/>
    <x v="1"/>
    <n v="3079"/>
    <n v="2"/>
    <n v="1"/>
    <n v="2"/>
    <n v="1003"/>
    <m/>
    <s v="7 Robinhood Rd"/>
    <s v="Ivanhoe East"/>
    <s v="Banyule"/>
    <s v="Eastern Metropolitan"/>
    <n v="5"/>
    <n v="2017"/>
  </r>
  <r>
    <d v="2017-05-22T00:00:00"/>
    <n v="531000"/>
    <x v="0"/>
    <s v="Maxwells"/>
    <x v="0"/>
    <n v="3030"/>
    <n v="3"/>
    <n v="2"/>
    <n v="1"/>
    <n v="805"/>
    <m/>
    <s v="7 Carbon Ct"/>
    <s v="Werribee"/>
    <s v="Wyndham"/>
    <s v="Western Metropolitan"/>
    <n v="5"/>
    <n v="2017"/>
  </r>
  <r>
    <d v="2017-05-22T00:00:00"/>
    <n v="722500"/>
    <x v="0"/>
    <s v="Cunninghams"/>
    <x v="1"/>
    <n v="3082"/>
    <n v="4"/>
    <n v="2"/>
    <n v="2"/>
    <n v="643"/>
    <n v="2001"/>
    <s v="31 Development Bvd"/>
    <s v="Mill Park"/>
    <s v="Whittlesea"/>
    <s v="Northern Metropolitan"/>
    <n v="5"/>
    <n v="2017"/>
  </r>
  <r>
    <d v="2017-05-22T00:00:00"/>
    <n v="2775000"/>
    <x v="0"/>
    <s v="Cunninghams"/>
    <x v="0"/>
    <n v="3144"/>
    <n v="4"/>
    <n v="2"/>
    <n v="2"/>
    <n v="510"/>
    <m/>
    <s v="10 Horace St"/>
    <s v="Malvern"/>
    <s v="Stonnington"/>
    <s v="Southern Metropolitan"/>
    <n v="5"/>
    <n v="2017"/>
  </r>
  <r>
    <d v="2017-05-22T00:00:00"/>
    <n v="440000"/>
    <x v="1"/>
    <s v="Metro Ladder"/>
    <x v="1"/>
    <n v="3183"/>
    <n v="1"/>
    <n v="1"/>
    <n v="0"/>
    <n v="0"/>
    <n v="1940"/>
    <s v="2/31 Orange Gr"/>
    <s v="Balaclava"/>
    <s v="Port Phillip"/>
    <s v="Southern Metropolitan"/>
    <n v="5"/>
    <n v="2017"/>
  </r>
  <r>
    <d v="2017-05-22T00:00:00"/>
    <n v="330000"/>
    <x v="1"/>
    <s v="Cunninghams"/>
    <x v="0"/>
    <n v="3040"/>
    <n v="1"/>
    <n v="1"/>
    <n v="1"/>
    <n v="0"/>
    <n v="2014"/>
    <s v="312/1005 Mt Alexander Rd"/>
    <s v="Essendon"/>
    <s v="Moonee Valley"/>
    <s v="Western Metropolitan"/>
    <n v="5"/>
    <n v="2017"/>
  </r>
  <r>
    <d v="2017-05-22T00:00:00"/>
    <n v="835000"/>
    <x v="0"/>
    <s v="Metro Ladder"/>
    <x v="1"/>
    <n v="3033"/>
    <n v="3"/>
    <n v="2"/>
    <n v="2"/>
    <n v="700"/>
    <n v="1980"/>
    <s v="188 Rachelle Rd"/>
    <s v="Keilor East"/>
    <s v="Moonee Valley"/>
    <s v="Western Metropolitan"/>
    <n v="5"/>
    <n v="2017"/>
  </r>
  <r>
    <d v="2017-05-22T00:00:00"/>
    <n v="1100000"/>
    <x v="0"/>
    <s v="Metro Ladder"/>
    <x v="0"/>
    <n v="3040"/>
    <n v="3"/>
    <n v="3"/>
    <n v="2"/>
    <n v="255"/>
    <n v="2007"/>
    <s v="16 Glass St"/>
    <s v="Essendon"/>
    <s v="Moonee Valley"/>
    <s v="Western Metropolitan"/>
    <n v="5"/>
    <n v="2017"/>
  </r>
  <r>
    <d v="2017-05-22T00:00:00"/>
    <n v="1375000"/>
    <x v="0"/>
    <s v="Metro Ladder"/>
    <x v="1"/>
    <n v="3032"/>
    <n v="3"/>
    <n v="1"/>
    <n v="2"/>
    <n v="483"/>
    <m/>
    <s v="68 South St"/>
    <s v="Ascot Vale"/>
    <s v="Moonee Valley"/>
    <s v="Western Metropolitan"/>
    <n v="5"/>
    <n v="2017"/>
  </r>
  <r>
    <d v="2017-05-22T00:00:00"/>
    <n v="1400000"/>
    <x v="0"/>
    <s v="Cunninghams"/>
    <x v="1"/>
    <n v="3149"/>
    <n v="4"/>
    <n v="3"/>
    <n v="2"/>
    <n v="668"/>
    <m/>
    <s v="14 Wadham Pde"/>
    <s v="Mount Waverley"/>
    <s v="Monash"/>
    <s v="Eastern Metropolitan"/>
    <n v="5"/>
    <n v="2017"/>
  </r>
  <r>
    <d v="2017-05-22T00:00:00"/>
    <n v="1285000"/>
    <x v="0"/>
    <s v="Maxwells"/>
    <x v="0"/>
    <n v="3051"/>
    <n v="3"/>
    <n v="1"/>
    <n v="1"/>
    <n v="170"/>
    <n v="1990"/>
    <s v="357 Flemington Rd"/>
    <s v="North Melbourne"/>
    <s v="Melbourne"/>
    <s v="Northern Metropolitan"/>
    <n v="5"/>
    <n v="2017"/>
  </r>
  <r>
    <d v="2017-05-22T00:00:00"/>
    <n v="859000"/>
    <x v="0"/>
    <s v="Metro Ladder"/>
    <x v="1"/>
    <n v="3136"/>
    <n v="4"/>
    <n v="2"/>
    <n v="3"/>
    <n v="660"/>
    <m/>
    <s v="17 The Dell"/>
    <s v="Croydon North"/>
    <s v="Maroondah"/>
    <s v="Eastern Metropolitan"/>
    <n v="5"/>
    <n v="2017"/>
  </r>
  <r>
    <d v="2017-05-22T00:00:00"/>
    <n v="975000"/>
    <x v="0"/>
    <s v="Maxwells"/>
    <x v="1"/>
    <n v="3012"/>
    <n v="3"/>
    <n v="1"/>
    <n v="0"/>
    <n v="318"/>
    <m/>
    <s v="14 Stanhope St"/>
    <s v="West Footscray"/>
    <s v="Maribyrnong"/>
    <s v="Western Metropolitan"/>
    <n v="5"/>
    <n v="2017"/>
  </r>
  <r>
    <d v="2017-05-22T00:00:00"/>
    <n v="1270000"/>
    <x v="0"/>
    <s v="Maxwells"/>
    <x v="1"/>
    <n v="3011"/>
    <n v="3"/>
    <n v="1"/>
    <n v="1"/>
    <n v="452"/>
    <n v="1913"/>
    <s v="7 The Crescent"/>
    <s v="Footscray"/>
    <s v="Maribyrnong"/>
    <s v="Western Metropolitan"/>
    <n v="5"/>
    <n v="2017"/>
  </r>
  <r>
    <d v="2017-05-22T00:00:00"/>
    <n v="959000"/>
    <x v="0"/>
    <s v="Cunninghams"/>
    <x v="1"/>
    <n v="3165"/>
    <n v="3"/>
    <n v="2"/>
    <n v="2"/>
    <n v="557"/>
    <n v="1960"/>
    <s v="978 North Rd"/>
    <s v="Bentleigh East"/>
    <s v="Glen Eira"/>
    <s v="Southern Metropolitan"/>
    <n v="5"/>
    <n v="2017"/>
  </r>
  <r>
    <d v="2017-05-22T00:00:00"/>
    <n v="1316000"/>
    <x v="0"/>
    <s v="Metro Ladder"/>
    <x v="1"/>
    <n v="3165"/>
    <n v="3"/>
    <n v="1"/>
    <n v="1"/>
    <n v="636"/>
    <n v="1958"/>
    <s v="24 Hill St"/>
    <s v="Bentleigh East"/>
    <s v="Glen Eira"/>
    <s v="Southern Metropolitan"/>
    <n v="5"/>
    <n v="2017"/>
  </r>
  <r>
    <d v="2017-05-22T00:00:00"/>
    <n v="470000"/>
    <x v="1"/>
    <s v="Maxwells"/>
    <x v="0"/>
    <n v="3073"/>
    <n v="2"/>
    <n v="1"/>
    <n v="1"/>
    <n v="73"/>
    <m/>
    <s v="1/65 Thackeray Rd"/>
    <s v="Reservoir"/>
    <s v="Darebin"/>
    <s v="Northern Metropolitan"/>
    <n v="5"/>
    <n v="2017"/>
  </r>
  <r>
    <d v="2017-05-22T00:00:00"/>
    <n v="600000"/>
    <x v="1"/>
    <s v="Cunninghams"/>
    <x v="1"/>
    <n v="3071"/>
    <n v="2"/>
    <n v="1"/>
    <n v="1"/>
    <n v="0"/>
    <n v="1960"/>
    <s v="3/31 Clapham St"/>
    <s v="Thornbury"/>
    <s v="Darebin"/>
    <s v="Northern Metropolitan"/>
    <n v="5"/>
    <n v="2017"/>
  </r>
  <r>
    <d v="2017-05-22T00:00:00"/>
    <n v="801000"/>
    <x v="0"/>
    <s v="Cunninghams"/>
    <x v="0"/>
    <n v="3073"/>
    <n v="3"/>
    <n v="1"/>
    <n v="1"/>
    <n v="551"/>
    <n v="1950"/>
    <s v="21 Henty St"/>
    <s v="Reservoir"/>
    <s v="Darebin"/>
    <s v="Northern Metropolitan"/>
    <n v="5"/>
    <n v="2017"/>
  </r>
  <r>
    <d v="2017-05-22T00:00:00"/>
    <n v="1108000"/>
    <x v="0"/>
    <s v="Best Bricks"/>
    <x v="0"/>
    <n v="3072"/>
    <n v="2"/>
    <n v="1"/>
    <n v="0"/>
    <n v="258"/>
    <n v="1940"/>
    <s v="60 Carlisle St"/>
    <s v="Preston"/>
    <s v="Darebin"/>
    <s v="Northern Metropolitan"/>
    <n v="5"/>
    <n v="2017"/>
  </r>
  <r>
    <d v="2017-05-22T00:00:00"/>
    <n v="1650000"/>
    <x v="0"/>
    <s v="Best Bricks"/>
    <x v="0"/>
    <n v="3070"/>
    <n v="4"/>
    <n v="3"/>
    <n v="4"/>
    <n v="423"/>
    <m/>
    <s v="38 Whalley St"/>
    <s v="Northcote"/>
    <s v="Darebin"/>
    <s v="Northern Metropolitan"/>
    <n v="5"/>
    <n v="2017"/>
  </r>
  <r>
    <d v="2017-05-22T00:00:00"/>
    <n v="3335000"/>
    <x v="0"/>
    <s v="Flanders &amp; Fish"/>
    <x v="1"/>
    <n v="3122"/>
    <n v="4"/>
    <n v="2"/>
    <n v="2"/>
    <n v="371"/>
    <n v="1890"/>
    <s v="49 Grove Rd"/>
    <s v="Hawthorn"/>
    <s v="Boroondara"/>
    <s v="Southern Metropolitan"/>
    <n v="5"/>
    <n v="2017"/>
  </r>
  <r>
    <d v="2017-05-22T00:00:00"/>
    <n v="1620000"/>
    <x v="0"/>
    <s v="Jones and Jones"/>
    <x v="1"/>
    <n v="3188"/>
    <n v="3"/>
    <n v="2"/>
    <n v="2"/>
    <n v="699"/>
    <m/>
    <s v="14 Field St"/>
    <s v="Hampton"/>
    <s v="Bayside"/>
    <s v="Southern Metropolitan"/>
    <n v="5"/>
    <n v="2017"/>
  </r>
  <r>
    <d v="2017-05-22T00:00:00"/>
    <n v="569000"/>
    <x v="1"/>
    <s v="Cunninghams"/>
    <x v="1"/>
    <n v="3094"/>
    <n v="3"/>
    <n v="1"/>
    <n v="2"/>
    <n v="280"/>
    <n v="1987"/>
    <s v="4/435 Main Rd"/>
    <s v="Montmorency"/>
    <s v="Banyule"/>
    <s v="Eastern Metropolitan"/>
    <n v="5"/>
    <n v="2017"/>
  </r>
  <r>
    <d v="2017-05-22T00:00:00"/>
    <n v="910000"/>
    <x v="0"/>
    <s v="Best Bricks"/>
    <x v="1"/>
    <n v="3081"/>
    <n v="2"/>
    <n v="1"/>
    <n v="2"/>
    <n v="733"/>
    <m/>
    <s v="53 Lloyd St"/>
    <s v="Heidelberg Heights"/>
    <s v="Banyule"/>
    <s v="Eastern Metropolitan"/>
    <n v="5"/>
    <n v="2017"/>
  </r>
  <r>
    <d v="2017-05-22T00:00:00"/>
    <n v="1380000"/>
    <x v="0"/>
    <s v="Flanders &amp; Fish"/>
    <x v="1"/>
    <n v="3084"/>
    <n v="4"/>
    <n v="2"/>
    <n v="2"/>
    <n v="607"/>
    <m/>
    <s v="154 Grandview Gr"/>
    <s v="Rosanna"/>
    <s v="Banyule"/>
    <s v="Eastern Metropolitan"/>
    <n v="5"/>
    <n v="2017"/>
  </r>
  <r>
    <d v="2017-05-23T00:00:00"/>
    <n v="725000"/>
    <x v="0"/>
    <s v="Cunninghams"/>
    <x v="0"/>
    <n v="3082"/>
    <n v="5"/>
    <n v="2"/>
    <n v="2"/>
    <n v="574"/>
    <n v="1970"/>
    <s v="17 Winter Ct"/>
    <s v="Mill Park"/>
    <s v="Whittlesea"/>
    <s v="Northern Metropolitan"/>
    <n v="5"/>
    <n v="2017"/>
  </r>
  <r>
    <d v="2017-05-23T00:00:00"/>
    <n v="1523500"/>
    <x v="0"/>
    <s v="Flanders &amp; Fish"/>
    <x v="1"/>
    <n v="3151"/>
    <n v="5"/>
    <n v="2"/>
    <n v="2"/>
    <n v="577"/>
    <m/>
    <s v="14 Holbeach St"/>
    <s v="Burwood East"/>
    <s v="Whitehorse"/>
    <s v="Eastern Metropolitan"/>
    <n v="5"/>
    <n v="2017"/>
  </r>
  <r>
    <d v="2017-05-23T00:00:00"/>
    <n v="1562000"/>
    <x v="0"/>
    <s v="Property Barons"/>
    <x v="1"/>
    <n v="3130"/>
    <n v="4"/>
    <n v="2"/>
    <n v="1"/>
    <n v="592"/>
    <m/>
    <s v="14 Kerr St"/>
    <s v="Blackburn"/>
    <s v="Whitehorse"/>
    <s v="Eastern Metropolitan"/>
    <n v="5"/>
    <n v="2017"/>
  </r>
  <r>
    <d v="2017-05-23T00:00:00"/>
    <n v="700500"/>
    <x v="1"/>
    <s v="Metro Ladder"/>
    <x v="1"/>
    <n v="3143"/>
    <n v="2"/>
    <n v="1"/>
    <n v="1"/>
    <n v="0"/>
    <m/>
    <s v="4/42 Adelaide St"/>
    <s v="Armadale"/>
    <s v="Stonnington"/>
    <s v="Southern Metropolitan"/>
    <n v="5"/>
    <n v="2017"/>
  </r>
  <r>
    <d v="2017-05-23T00:00:00"/>
    <n v="888000"/>
    <x v="1"/>
    <s v="Jones and Jones"/>
    <x v="1"/>
    <n v="3181"/>
    <n v="2"/>
    <n v="1"/>
    <n v="1"/>
    <n v="0"/>
    <m/>
    <s v="26/670 Malvern Rd"/>
    <s v="Prahran"/>
    <s v="Stonnington"/>
    <s v="Southern Metropolitan"/>
    <n v="5"/>
    <n v="2017"/>
  </r>
  <r>
    <d v="2017-05-23T00:00:00"/>
    <n v="460000"/>
    <x v="1"/>
    <s v="Metro Ladder"/>
    <x v="1"/>
    <n v="3205"/>
    <n v="1"/>
    <n v="1"/>
    <n v="1"/>
    <n v="0"/>
    <n v="1970"/>
    <s v="8/192 Cecil St"/>
    <s v="South Melbourne"/>
    <s v="Port Phillip"/>
    <s v="Southern Metropolitan"/>
    <n v="5"/>
    <n v="2017"/>
  </r>
  <r>
    <d v="2017-05-23T00:00:00"/>
    <n v="1440000"/>
    <x v="0"/>
    <s v="Cunninghams"/>
    <x v="1"/>
    <n v="3182"/>
    <n v="2"/>
    <n v="1"/>
    <n v="2"/>
    <n v="194"/>
    <n v="1890"/>
    <s v="25 Fawkner St"/>
    <s v="St Kilda"/>
    <s v="Port Phillip"/>
    <s v="Southern Metropolitan"/>
    <n v="5"/>
    <n v="2017"/>
  </r>
  <r>
    <d v="2017-05-23T00:00:00"/>
    <n v="977500"/>
    <x v="0"/>
    <s v="Melbourne Homes"/>
    <x v="1"/>
    <n v="3095"/>
    <n v="4"/>
    <n v="2"/>
    <n v="3"/>
    <n v="1004"/>
    <n v="1985"/>
    <s v="25 Leane Dr"/>
    <s v="Eltham"/>
    <s v="Nillumbik"/>
    <s v="Eastern Metropolitan"/>
    <n v="5"/>
    <n v="2017"/>
  </r>
  <r>
    <d v="2017-05-23T00:00:00"/>
    <n v="710000"/>
    <x v="0"/>
    <s v="Flanders &amp; Fish"/>
    <x v="1"/>
    <n v="3060"/>
    <n v="3"/>
    <n v="2"/>
    <n v="4"/>
    <n v="491"/>
    <m/>
    <s v="139 Anderson Rd"/>
    <s v="Fawkner"/>
    <s v="Moreland"/>
    <s v="Northern Metropolitan"/>
    <n v="5"/>
    <n v="2017"/>
  </r>
  <r>
    <d v="2017-05-23T00:00:00"/>
    <n v="780000"/>
    <x v="0"/>
    <s v="Cunninghams"/>
    <x v="1"/>
    <n v="3046"/>
    <n v="4"/>
    <n v="1"/>
    <n v="3"/>
    <n v="697"/>
    <n v="1960"/>
    <s v="200 West St"/>
    <s v="Glenroy"/>
    <s v="Moreland"/>
    <s v="Northern Metropolitan"/>
    <n v="5"/>
    <n v="2017"/>
  </r>
  <r>
    <d v="2017-05-23T00:00:00"/>
    <n v="880000"/>
    <x v="0"/>
    <s v="Jones and Jones"/>
    <x v="1"/>
    <n v="3058"/>
    <n v="3"/>
    <n v="2"/>
    <n v="1"/>
    <n v="229"/>
    <m/>
    <s v="40A Gladstone St"/>
    <s v="Coburg"/>
    <s v="Moreland"/>
    <s v="Northern Metropolitan"/>
    <n v="5"/>
    <n v="2017"/>
  </r>
  <r>
    <d v="2017-05-23T00:00:00"/>
    <n v="1100000"/>
    <x v="0"/>
    <s v="Cunninghams"/>
    <x v="0"/>
    <n v="3055"/>
    <n v="3"/>
    <n v="2"/>
    <n v="1"/>
    <n v="169"/>
    <n v="1900"/>
    <s v="10 Shamrock St"/>
    <s v="Brunswick West"/>
    <s v="Moreland"/>
    <s v="Northern Metropolitan"/>
    <n v="5"/>
    <n v="2017"/>
  </r>
  <r>
    <d v="2017-05-23T00:00:00"/>
    <n v="1500000"/>
    <x v="0"/>
    <s v="Cunninghams"/>
    <x v="1"/>
    <n v="3056"/>
    <n v="4"/>
    <n v="1"/>
    <n v="1"/>
    <n v="318"/>
    <n v="1908"/>
    <s v="135 Victoria St"/>
    <s v="Brunswick"/>
    <s v="Moreland"/>
    <s v="Northern Metropolitan"/>
    <n v="5"/>
    <n v="2017"/>
  </r>
  <r>
    <d v="2017-05-23T00:00:00"/>
    <n v="786000"/>
    <x v="1"/>
    <s v="Cunninghams"/>
    <x v="1"/>
    <n v="3040"/>
    <n v="3"/>
    <n v="2"/>
    <n v="1"/>
    <n v="138"/>
    <n v="1982"/>
    <s v="1/10 Schofield St"/>
    <s v="Essendon"/>
    <s v="Moonee Valley"/>
    <s v="Western Metropolitan"/>
    <n v="5"/>
    <n v="2017"/>
  </r>
  <r>
    <d v="2017-05-23T00:00:00"/>
    <n v="1090000"/>
    <x v="0"/>
    <s v="Melbourne Homes"/>
    <x v="0"/>
    <n v="3039"/>
    <n v="2"/>
    <n v="1"/>
    <n v="0"/>
    <n v="233"/>
    <m/>
    <s v="118 Athol St"/>
    <s v="Moonee Ponds"/>
    <s v="Moonee Valley"/>
    <s v="Western Metropolitan"/>
    <n v="5"/>
    <n v="2017"/>
  </r>
  <r>
    <d v="2017-05-23T00:00:00"/>
    <n v="1042500"/>
    <x v="0"/>
    <s v="Jones and Jones"/>
    <x v="1"/>
    <n v="3167"/>
    <n v="3"/>
    <n v="1"/>
    <n v="4"/>
    <n v="658"/>
    <n v="1950"/>
    <s v="2 Kaybrook Ct"/>
    <s v="Oakleigh South"/>
    <s v="Monash"/>
    <s v="South-Eastern Metropolitan"/>
    <n v="5"/>
    <n v="2017"/>
  </r>
  <r>
    <d v="2017-05-23T00:00:00"/>
    <n v="1100000"/>
    <x v="0"/>
    <s v="Melbourne Homes"/>
    <x v="1"/>
    <n v="3150"/>
    <n v="4"/>
    <n v="2"/>
    <n v="2"/>
    <n v="726"/>
    <n v="1961"/>
    <s v="19 Norfolk St"/>
    <s v="Glen Waverley"/>
    <s v="Monash"/>
    <s v="Eastern Metropolitan"/>
    <n v="5"/>
    <n v="2017"/>
  </r>
  <r>
    <d v="2017-05-23T00:00:00"/>
    <n v="1200000"/>
    <x v="0"/>
    <s v="Cunninghams"/>
    <x v="0"/>
    <n v="3150"/>
    <n v="4"/>
    <n v="3"/>
    <n v="3"/>
    <n v="858"/>
    <m/>
    <s v="9 Mill Ct"/>
    <s v="Wheelers Hill"/>
    <s v="Monash"/>
    <s v="South-Eastern Metropolitan"/>
    <n v="5"/>
    <n v="2017"/>
  </r>
  <r>
    <d v="2017-05-23T00:00:00"/>
    <n v="680000"/>
    <x v="0"/>
    <s v="Property Barons"/>
    <x v="0"/>
    <n v="3037"/>
    <n v="3"/>
    <n v="2"/>
    <n v="2"/>
    <n v="666"/>
    <n v="2005"/>
    <s v="16 Kirribilli Bvd"/>
    <s v="Taylors Hill"/>
    <s v="Melton"/>
    <s v="Western Metropolitan"/>
    <n v="5"/>
    <n v="2017"/>
  </r>
  <r>
    <d v="2017-05-23T00:00:00"/>
    <n v="740000"/>
    <x v="1"/>
    <s v="Flanders &amp; Fish"/>
    <x v="0"/>
    <n v="3000"/>
    <n v="2"/>
    <n v="1"/>
    <n v="1"/>
    <n v="0"/>
    <n v="1999"/>
    <s v="19/300 King St"/>
    <s v="Melbourne"/>
    <s v="Melbourne"/>
    <s v="Northern Metropolitan"/>
    <n v="5"/>
    <n v="2017"/>
  </r>
  <r>
    <d v="2017-05-23T00:00:00"/>
    <n v="850000"/>
    <x v="1"/>
    <s v="Property Barons"/>
    <x v="0"/>
    <n v="3051"/>
    <n v="2"/>
    <n v="3"/>
    <n v="1"/>
    <n v="1223"/>
    <m/>
    <s v="2/7 Oxford St"/>
    <s v="North Melbourne"/>
    <s v="Melbourne"/>
    <s v="Northern Metropolitan"/>
    <n v="5"/>
    <n v="2017"/>
  </r>
  <r>
    <d v="2017-05-23T00:00:00"/>
    <n v="902500"/>
    <x v="0"/>
    <s v="Flanders &amp; Fish"/>
    <x v="1"/>
    <n v="3031"/>
    <n v="3"/>
    <n v="1"/>
    <n v="1"/>
    <n v="0"/>
    <n v="2003"/>
    <s v="41 Kensington Rd"/>
    <s v="Kensington"/>
    <s v="Melbourne"/>
    <s v="Northern Metropolitan"/>
    <n v="5"/>
    <n v="2017"/>
  </r>
  <r>
    <d v="2017-05-23T00:00:00"/>
    <n v="1435000"/>
    <x v="0"/>
    <s v="Jones and Jones"/>
    <x v="1"/>
    <n v="3012"/>
    <n v="4"/>
    <n v="2"/>
    <n v="2"/>
    <n v="523"/>
    <n v="1915"/>
    <s v="61 Clive St"/>
    <s v="West Footscray"/>
    <s v="Maribyrnong"/>
    <s v="Western Metropolitan"/>
    <n v="5"/>
    <n v="2017"/>
  </r>
  <r>
    <d v="2017-05-23T00:00:00"/>
    <n v="1360000"/>
    <x v="0"/>
    <s v="Melbourne Homes"/>
    <x v="1"/>
    <n v="3105"/>
    <n v="3"/>
    <n v="2"/>
    <n v="2"/>
    <n v="746"/>
    <m/>
    <s v="33 Walter St"/>
    <s v="Bulleen"/>
    <s v="Manningham"/>
    <s v="Eastern Metropolitan"/>
    <n v="5"/>
    <n v="2017"/>
  </r>
  <r>
    <d v="2017-05-23T00:00:00"/>
    <n v="1275000"/>
    <x v="0"/>
    <s v="Cunninghams"/>
    <x v="1"/>
    <n v="3178"/>
    <n v="4"/>
    <n v="2"/>
    <n v="2"/>
    <n v="726"/>
    <m/>
    <s v="4 Richard Ct"/>
    <s v="Rowville"/>
    <s v="Knox"/>
    <s v="South-Eastern Metropolitan"/>
    <n v="5"/>
    <n v="2017"/>
  </r>
  <r>
    <d v="2017-05-23T00:00:00"/>
    <n v="965000"/>
    <x v="0"/>
    <s v="Jones and Jones"/>
    <x v="0"/>
    <n v="3197"/>
    <n v="4"/>
    <n v="1"/>
    <n v="3"/>
    <n v="1000"/>
    <m/>
    <s v="18 Church Rd"/>
    <s v="Carrum"/>
    <s v="Kingston"/>
    <s v="South-Eastern Metropolitan"/>
    <n v="5"/>
    <n v="2017"/>
  </r>
  <r>
    <d v="2017-05-23T00:00:00"/>
    <n v="1270000"/>
    <x v="0"/>
    <s v="Property Barons"/>
    <x v="1"/>
    <n v="3195"/>
    <n v="2"/>
    <n v="1"/>
    <n v="4"/>
    <n v="772"/>
    <n v="1940"/>
    <s v="5 Booth St"/>
    <s v="Parkdale"/>
    <s v="Kingston"/>
    <s v="South-Eastern Metropolitan"/>
    <n v="5"/>
    <n v="2017"/>
  </r>
  <r>
    <d v="2017-05-23T00:00:00"/>
    <n v="691000"/>
    <x v="0"/>
    <s v="Property Barons"/>
    <x v="1"/>
    <n v="3043"/>
    <n v="5"/>
    <n v="2"/>
    <n v="3"/>
    <n v="551"/>
    <n v="1975"/>
    <s v="305 Carrick Dr"/>
    <s v="Gladstone Park"/>
    <s v="Hume"/>
    <s v="Western Metropolitan"/>
    <n v="5"/>
    <n v="2017"/>
  </r>
  <r>
    <d v="2017-05-23T00:00:00"/>
    <n v="546000"/>
    <x v="1"/>
    <s v="Melbourne Homes"/>
    <x v="1"/>
    <n v="3016"/>
    <n v="2"/>
    <n v="1"/>
    <n v="1"/>
    <n v="2023"/>
    <n v="1979"/>
    <s v="5/46 Kororoit Creek Rd"/>
    <s v="Williamstown North"/>
    <s v="Hobsons Bay"/>
    <s v="Western Metropolitan"/>
    <n v="5"/>
    <n v="2017"/>
  </r>
  <r>
    <d v="2017-05-23T00:00:00"/>
    <n v="1220000"/>
    <x v="0"/>
    <s v="Sanders"/>
    <x v="0"/>
    <n v="3015"/>
    <n v="3"/>
    <n v="1"/>
    <n v="2"/>
    <n v="492"/>
    <n v="1940"/>
    <s v="36 Junction St"/>
    <s v="Newport"/>
    <s v="Hobsons Bay"/>
    <s v="Western Metropolitan"/>
    <n v="5"/>
    <n v="2017"/>
  </r>
  <r>
    <d v="2017-05-23T00:00:00"/>
    <n v="691000"/>
    <x v="1"/>
    <s v="Property Barons"/>
    <x v="1"/>
    <n v="3072"/>
    <n v="3"/>
    <n v="1"/>
    <n v="1"/>
    <n v="170"/>
    <m/>
    <s v="1/40 Grandview Rd"/>
    <s v="Preston"/>
    <s v="Darebin"/>
    <s v="Northern Metropolitan"/>
    <n v="5"/>
    <n v="2017"/>
  </r>
  <r>
    <d v="2017-05-23T00:00:00"/>
    <n v="1000000"/>
    <x v="0"/>
    <s v="Cunninghams"/>
    <x v="0"/>
    <n v="3072"/>
    <n v="3"/>
    <n v="1"/>
    <n v="3"/>
    <n v="624"/>
    <n v="1950"/>
    <s v="33 Grandview Rd"/>
    <s v="Preston"/>
    <s v="Darebin"/>
    <s v="Northern Metropolitan"/>
    <n v="5"/>
    <n v="2017"/>
  </r>
  <r>
    <d v="2017-05-23T00:00:00"/>
    <n v="1100000"/>
    <x v="0"/>
    <s v="Jones and Jones"/>
    <x v="0"/>
    <n v="3071"/>
    <n v="3"/>
    <n v="2"/>
    <n v="1"/>
    <n v="359"/>
    <m/>
    <s v="107 Hutton St"/>
    <s v="Thornbury"/>
    <s v="Darebin"/>
    <s v="Northern Metropolitan"/>
    <n v="5"/>
    <n v="2017"/>
  </r>
  <r>
    <d v="2017-05-23T00:00:00"/>
    <n v="913000"/>
    <x v="1"/>
    <s v="Flanders &amp; Fish"/>
    <x v="1"/>
    <n v="3126"/>
    <n v="2"/>
    <n v="1"/>
    <n v="1"/>
    <n v="0"/>
    <m/>
    <s v="4/69 Wattle Valley Rd"/>
    <s v="Canterbury"/>
    <s v="Boroondara"/>
    <s v="Southern Metropolitan"/>
    <n v="5"/>
    <n v="2017"/>
  </r>
  <r>
    <d v="2017-05-23T00:00:00"/>
    <n v="925000"/>
    <x v="1"/>
    <s v="Jones and Jones"/>
    <x v="1"/>
    <n v="3147"/>
    <n v="2"/>
    <n v="1"/>
    <n v="2"/>
    <n v="257"/>
    <m/>
    <s v="2a Liberator St"/>
    <s v="Ashburton"/>
    <s v="Boroondara"/>
    <s v="Southern Metropolitan"/>
    <n v="5"/>
    <n v="2017"/>
  </r>
  <r>
    <d v="2017-05-23T00:00:00"/>
    <n v="3100000"/>
    <x v="0"/>
    <s v="Metro Ladder"/>
    <x v="0"/>
    <n v="3104"/>
    <n v="5"/>
    <n v="3"/>
    <n v="2"/>
    <n v="616"/>
    <m/>
    <s v="20 Hedderwick St"/>
    <s v="Balwyn North"/>
    <s v="Boroondara"/>
    <s v="Southern Metropolitan"/>
    <n v="5"/>
    <n v="2017"/>
  </r>
  <r>
    <d v="2017-05-23T00:00:00"/>
    <n v="2720000"/>
    <x v="0"/>
    <s v="Cunninghams"/>
    <x v="1"/>
    <n v="3187"/>
    <n v="4"/>
    <n v="3"/>
    <n v="2"/>
    <n v="792"/>
    <m/>
    <s v="9 Baird St"/>
    <s v="Brighton East"/>
    <s v="Bayside"/>
    <s v="Southern Metropolitan"/>
    <n v="5"/>
    <n v="2017"/>
  </r>
  <r>
    <d v="2017-05-24T00:00:00"/>
    <n v="1085000"/>
    <x v="0"/>
    <s v="Melbourne Homes"/>
    <x v="1"/>
    <n v="3795"/>
    <n v="3"/>
    <n v="2"/>
    <n v="2"/>
    <n v="76000"/>
    <m/>
    <s v="16 Eleanor Dr"/>
    <s v="Silvan"/>
    <s v="Yarra Ranges"/>
    <s v="Eastern Victoria"/>
    <n v="5"/>
    <n v="2017"/>
  </r>
  <r>
    <d v="2017-05-24T00:00:00"/>
    <n v="1501000"/>
    <x v="0"/>
    <s v="Cunninghams"/>
    <x v="1"/>
    <n v="3054"/>
    <n v="2"/>
    <n v="1"/>
    <n v="0"/>
    <n v="152"/>
    <m/>
    <s v="535 Station St"/>
    <s v="Carlton North"/>
    <s v="Yarra"/>
    <s v="Northern Metropolitan"/>
    <n v="5"/>
    <n v="2017"/>
  </r>
  <r>
    <d v="2017-05-24T00:00:00"/>
    <n v="480750"/>
    <x v="2"/>
    <s v="Cunninghams"/>
    <x v="1"/>
    <n v="3082"/>
    <n v="2"/>
    <n v="1"/>
    <n v="1"/>
    <n v="114"/>
    <m/>
    <s v="3/84 Mill Park Dr"/>
    <s v="Mill Park"/>
    <s v="Whittlesea"/>
    <s v="Northern Metropolitan"/>
    <n v="5"/>
    <n v="2017"/>
  </r>
  <r>
    <d v="2017-05-24T00:00:00"/>
    <n v="682000"/>
    <x v="1"/>
    <s v="Cunninghams"/>
    <x v="1"/>
    <n v="3127"/>
    <n v="2"/>
    <n v="1"/>
    <n v="2"/>
    <n v="119"/>
    <m/>
    <s v="3/700 Canterbury Rd"/>
    <s v="Surrey Hills"/>
    <s v="Whitehorse"/>
    <s v="Southern Metropolitan"/>
    <n v="5"/>
    <n v="2017"/>
  </r>
  <r>
    <d v="2017-05-24T00:00:00"/>
    <n v="1601000"/>
    <x v="0"/>
    <s v="Best Bricks"/>
    <x v="1"/>
    <n v="3125"/>
    <n v="4"/>
    <n v="2"/>
    <n v="1"/>
    <n v="863"/>
    <n v="1940"/>
    <s v="46 Cumming St"/>
    <s v="Burwood"/>
    <s v="Whitehorse"/>
    <s v="Southern Metropolitan"/>
    <n v="5"/>
    <n v="2017"/>
  </r>
  <r>
    <d v="2017-05-24T00:00:00"/>
    <n v="852000"/>
    <x v="1"/>
    <s v="Jones and Jones"/>
    <x v="1"/>
    <n v="3143"/>
    <n v="2"/>
    <n v="1"/>
    <n v="1"/>
    <n v="869"/>
    <n v="1980"/>
    <s v="1/5 The Terrace"/>
    <s v="Armadale"/>
    <s v="Stonnington"/>
    <s v="Southern Metropolitan"/>
    <n v="5"/>
    <n v="2017"/>
  </r>
  <r>
    <d v="2017-05-24T00:00:00"/>
    <n v="2265000"/>
    <x v="0"/>
    <s v="Cunninghams"/>
    <x v="1"/>
    <n v="3145"/>
    <n v="3"/>
    <n v="2"/>
    <n v="2"/>
    <n v="531"/>
    <m/>
    <s v="7 Nyora St"/>
    <s v="Malvern East"/>
    <s v="Stonnington"/>
    <s v="Southern Metropolitan"/>
    <n v="5"/>
    <n v="2017"/>
  </r>
  <r>
    <d v="2017-05-24T00:00:00"/>
    <n v="730000"/>
    <x v="1"/>
    <s v="Zimmerman"/>
    <x v="1"/>
    <n v="3182"/>
    <n v="2"/>
    <n v="1"/>
    <n v="0"/>
    <n v="284"/>
    <m/>
    <s v="1/12 Charles St"/>
    <s v="St Kilda"/>
    <s v="Port Phillip"/>
    <s v="Southern Metropolitan"/>
    <n v="5"/>
    <n v="2017"/>
  </r>
  <r>
    <d v="2017-05-24T00:00:00"/>
    <n v="806000"/>
    <x v="0"/>
    <s v="Metro Ladder"/>
    <x v="0"/>
    <n v="3044"/>
    <n v="3"/>
    <n v="1"/>
    <n v="1"/>
    <n v="488"/>
    <m/>
    <s v="147 Derby St"/>
    <s v="Pascoe Vale"/>
    <s v="Moreland"/>
    <s v="Northern Metropolitan"/>
    <n v="5"/>
    <n v="2017"/>
  </r>
  <r>
    <d v="2017-05-24T00:00:00"/>
    <n v="1138000"/>
    <x v="0"/>
    <s v="Cunninghams"/>
    <x v="0"/>
    <n v="3046"/>
    <n v="4"/>
    <n v="2"/>
    <n v="2"/>
    <n v="697"/>
    <n v="1960"/>
    <s v="24 Vincent St"/>
    <s v="Oak Park"/>
    <s v="Moreland"/>
    <s v="Northern Metropolitan"/>
    <n v="5"/>
    <n v="2017"/>
  </r>
  <r>
    <d v="2017-05-24T00:00:00"/>
    <n v="1500000"/>
    <x v="0"/>
    <s v="Jones and Jones"/>
    <x v="0"/>
    <n v="3056"/>
    <n v="4"/>
    <n v="2"/>
    <n v="1"/>
    <n v="459"/>
    <m/>
    <s v="1 Denman St"/>
    <s v="Brunswick"/>
    <s v="Moreland"/>
    <s v="Northern Metropolitan"/>
    <n v="5"/>
    <n v="2017"/>
  </r>
  <r>
    <d v="2017-05-24T00:00:00"/>
    <n v="800000"/>
    <x v="2"/>
    <s v="Property Barons"/>
    <x v="0"/>
    <n v="3042"/>
    <n v="3"/>
    <n v="2"/>
    <n v="2"/>
    <n v="202"/>
    <n v="2015"/>
    <s v="1/79 Coghlan St"/>
    <s v="Niddrie"/>
    <s v="Moonee Valley"/>
    <s v="Western Metropolitan"/>
    <n v="5"/>
    <n v="2017"/>
  </r>
  <r>
    <d v="2017-05-24T00:00:00"/>
    <n v="985000"/>
    <x v="0"/>
    <s v="Melbourne Homes"/>
    <x v="1"/>
    <n v="3042"/>
    <n v="3"/>
    <n v="1"/>
    <n v="1"/>
    <n v="841"/>
    <m/>
    <s v="25 Clydesdale Rd"/>
    <s v="Airport West"/>
    <s v="Moonee Valley"/>
    <s v="Western Metropolitan"/>
    <n v="5"/>
    <n v="2017"/>
  </r>
  <r>
    <d v="2017-05-24T00:00:00"/>
    <n v="1240000"/>
    <x v="0"/>
    <s v="Melbourne Homes"/>
    <x v="1"/>
    <n v="3039"/>
    <n v="3"/>
    <n v="2"/>
    <n v="2"/>
    <n v="275"/>
    <n v="1880"/>
    <s v="65 Darling St"/>
    <s v="Moonee Ponds"/>
    <s v="Moonee Valley"/>
    <s v="Western Metropolitan"/>
    <n v="5"/>
    <n v="2017"/>
  </r>
  <r>
    <d v="2017-05-24T00:00:00"/>
    <n v="2300000"/>
    <x v="0"/>
    <s v="Cunninghams"/>
    <x v="0"/>
    <n v="3039"/>
    <n v="5"/>
    <n v="2"/>
    <n v="2"/>
    <n v="597"/>
    <n v="1930"/>
    <s v="119 Park St"/>
    <s v="Moonee Ponds"/>
    <s v="Moonee Valley"/>
    <s v="Western Metropolitan"/>
    <n v="5"/>
    <n v="2017"/>
  </r>
  <r>
    <d v="2017-05-24T00:00:00"/>
    <n v="1250000"/>
    <x v="0"/>
    <s v="Property Barons"/>
    <x v="1"/>
    <n v="3108"/>
    <n v="4"/>
    <n v="2"/>
    <n v="3"/>
    <n v="733"/>
    <m/>
    <s v="59 Wetherby Rd"/>
    <s v="Doncaster"/>
    <s v="Manningham"/>
    <s v="Eastern Metropolitan"/>
    <n v="5"/>
    <n v="2017"/>
  </r>
  <r>
    <d v="2017-05-24T00:00:00"/>
    <n v="700000"/>
    <x v="1"/>
    <s v="Metro Ladder"/>
    <x v="0"/>
    <n v="3169"/>
    <n v="3"/>
    <n v="2"/>
    <n v="2"/>
    <n v="363"/>
    <n v="2006"/>
    <s v="1/1 Hadkinson St"/>
    <s v="Clayton South"/>
    <s v="Kingston"/>
    <s v="South-Eastern Metropolitan"/>
    <n v="5"/>
    <n v="2017"/>
  </r>
  <r>
    <d v="2017-05-24T00:00:00"/>
    <n v="732000"/>
    <x v="0"/>
    <s v="Jones and Jones"/>
    <x v="1"/>
    <n v="3196"/>
    <n v="4"/>
    <n v="2"/>
    <n v="2"/>
    <n v="536"/>
    <n v="1985"/>
    <s v="17 Amaroo Dr"/>
    <s v="Chelsea Heights"/>
    <s v="Kingston"/>
    <s v="South-Eastern Metropolitan"/>
    <n v="5"/>
    <n v="2017"/>
  </r>
  <r>
    <d v="2017-05-24T00:00:00"/>
    <n v="715000"/>
    <x v="0"/>
    <s v="SJ"/>
    <x v="1"/>
    <n v="3059"/>
    <n v="4"/>
    <n v="2"/>
    <n v="2"/>
    <n v="680"/>
    <n v="2011"/>
    <s v="5 Barmah Gra"/>
    <s v="Greenvale"/>
    <s v="Hume"/>
    <s v="Northern Metropolitan"/>
    <n v="5"/>
    <n v="2017"/>
  </r>
  <r>
    <d v="2017-05-24T00:00:00"/>
    <n v="520000"/>
    <x v="0"/>
    <s v="Metro Ladder"/>
    <x v="0"/>
    <n v="3020"/>
    <n v="3"/>
    <n v="2"/>
    <n v="2"/>
    <n v="535"/>
    <m/>
    <s v="7 Fairbairn Rd"/>
    <s v="Sunshine West"/>
    <s v="Brimbank"/>
    <s v="Western Metropolitan"/>
    <n v="5"/>
    <n v="2017"/>
  </r>
  <r>
    <d v="2017-05-24T00:00:00"/>
    <n v="700000"/>
    <x v="0"/>
    <s v="Best Bricks"/>
    <x v="1"/>
    <n v="3020"/>
    <n v="3"/>
    <n v="1"/>
    <n v="2"/>
    <n v="697"/>
    <m/>
    <s v="76 Forrest St"/>
    <s v="Albion"/>
    <s v="Brimbank"/>
    <s v="Western Metropolitan"/>
    <n v="5"/>
    <n v="2017"/>
  </r>
  <r>
    <d v="2017-05-24T00:00:00"/>
    <n v="950000"/>
    <x v="0"/>
    <s v="Best Bricks"/>
    <x v="1"/>
    <n v="3020"/>
    <n v="3"/>
    <n v="1"/>
    <n v="1"/>
    <n v="725"/>
    <m/>
    <s v="27 Parsons St"/>
    <s v="Sunshine"/>
    <s v="Brimbank"/>
    <s v="Western Metropolitan"/>
    <n v="5"/>
    <n v="2017"/>
  </r>
  <r>
    <d v="2017-05-24T00:00:00"/>
    <n v="560000"/>
    <x v="1"/>
    <s v="Flanders &amp; Fish"/>
    <x v="1"/>
    <n v="3122"/>
    <n v="1"/>
    <n v="1"/>
    <n v="1"/>
    <n v="0"/>
    <n v="1970"/>
    <s v="14/36 Lisson Gr"/>
    <s v="Hawthorn"/>
    <s v="Boroondara"/>
    <s v="Southern Metropolitan"/>
    <n v="5"/>
    <n v="2017"/>
  </r>
  <r>
    <d v="2017-05-24T00:00:00"/>
    <n v="725000"/>
    <x v="1"/>
    <s v="Property Barons"/>
    <x v="0"/>
    <n v="3103"/>
    <n v="2"/>
    <n v="1"/>
    <n v="1"/>
    <n v="136"/>
    <n v="1975"/>
    <s v="5/4 Raynes St"/>
    <s v="Balwyn"/>
    <s v="Boroondara"/>
    <s v="Southern Metropolitan"/>
    <n v="5"/>
    <n v="2017"/>
  </r>
  <r>
    <d v="2017-05-24T00:00:00"/>
    <n v="1575000"/>
    <x v="0"/>
    <s v="Jones and Jones"/>
    <x v="1"/>
    <n v="3123"/>
    <n v="3"/>
    <n v="1"/>
    <n v="0"/>
    <n v="305"/>
    <m/>
    <s v="21 Broomfield Rd"/>
    <s v="Hawthorn East"/>
    <s v="Boroondara"/>
    <s v="Southern Metropolitan"/>
    <n v="5"/>
    <n v="2017"/>
  </r>
  <r>
    <d v="2017-05-24T00:00:00"/>
    <n v="1950000"/>
    <x v="0"/>
    <s v="Property Barons"/>
    <x v="1"/>
    <n v="3146"/>
    <n v="5"/>
    <n v="2"/>
    <n v="2"/>
    <n v="794"/>
    <n v="1920"/>
    <s v="55 Martin Rd"/>
    <s v="Glen Iris"/>
    <s v="Boroondara"/>
    <s v="Southern Metropolitan"/>
    <n v="5"/>
    <n v="2017"/>
  </r>
  <r>
    <d v="2017-05-24T00:00:00"/>
    <n v="2100000"/>
    <x v="2"/>
    <s v="Jones and Jones"/>
    <x v="1"/>
    <n v="3186"/>
    <n v="3"/>
    <n v="2"/>
    <n v="4"/>
    <n v="0"/>
    <n v="1970"/>
    <s v="8/20 Yuille St"/>
    <s v="Brighton"/>
    <s v="Bayside"/>
    <s v="Southern Metropolitan"/>
    <n v="5"/>
    <n v="2017"/>
  </r>
  <r>
    <d v="2017-05-24T00:00:00"/>
    <n v="755000"/>
    <x v="0"/>
    <s v="Sanders"/>
    <x v="1"/>
    <n v="3094"/>
    <n v="3"/>
    <n v="1"/>
    <n v="2"/>
    <n v="848"/>
    <m/>
    <s v="146 Sherbourne Rd"/>
    <s v="Montmorency"/>
    <s v="Banyule"/>
    <s v="Eastern Metropolitan"/>
    <n v="5"/>
    <n v="2017"/>
  </r>
  <r>
    <d v="2017-05-24T00:00:00"/>
    <n v="800000"/>
    <x v="0"/>
    <s v="Sanders"/>
    <x v="0"/>
    <n v="3087"/>
    <n v="4"/>
    <n v="2"/>
    <n v="3"/>
    <n v="777"/>
    <m/>
    <s v="57 Sellars St"/>
    <s v="Watsonia North"/>
    <s v="Banyule"/>
    <s v="Northern Metropolitan"/>
    <n v="5"/>
    <n v="2017"/>
  </r>
  <r>
    <d v="2017-05-24T00:00:00"/>
    <n v="1340000"/>
    <x v="0"/>
    <s v="SJ"/>
    <x v="1"/>
    <n v="3084"/>
    <n v="3"/>
    <n v="2"/>
    <n v="0"/>
    <n v="600"/>
    <m/>
    <s v="74 Brown St"/>
    <s v="Heidelberg"/>
    <s v="Banyule"/>
    <s v="Eastern Metropolitan"/>
    <n v="5"/>
    <n v="2017"/>
  </r>
  <r>
    <d v="2017-05-25T00:00:00"/>
    <n v="505000"/>
    <x v="1"/>
    <s v="Cunninghams"/>
    <x v="0"/>
    <n v="3067"/>
    <n v="2"/>
    <n v="1"/>
    <n v="1"/>
    <n v="0"/>
    <n v="1970"/>
    <s v="1/43 Abbotsford St"/>
    <s v="Abbotsford"/>
    <s v="Yarra"/>
    <s v="Northern Metropolitan"/>
    <n v="5"/>
    <n v="2017"/>
  </r>
  <r>
    <d v="2017-05-25T00:00:00"/>
    <n v="550000"/>
    <x v="0"/>
    <s v="Flanders &amp; Fish"/>
    <x v="0"/>
    <n v="3030"/>
    <n v="4"/>
    <n v="2"/>
    <n v="2"/>
    <n v="464"/>
    <m/>
    <s v="89 Tristania Dr"/>
    <s v="Point Cook"/>
    <s v="Wyndham"/>
    <s v="Western Metropolitan"/>
    <n v="5"/>
    <n v="2017"/>
  </r>
  <r>
    <d v="2017-05-25T00:00:00"/>
    <n v="813000"/>
    <x v="1"/>
    <s v="Metro Ladder"/>
    <x v="1"/>
    <n v="3125"/>
    <n v="4"/>
    <n v="1"/>
    <n v="2"/>
    <n v="360"/>
    <n v="1990"/>
    <s v="1/13 Johnston St"/>
    <s v="Burwood"/>
    <s v="Whitehorse"/>
    <s v="Southern Metropolitan"/>
    <n v="5"/>
    <n v="2017"/>
  </r>
  <r>
    <d v="2017-05-25T00:00:00"/>
    <n v="552000"/>
    <x v="1"/>
    <s v="Cunninghams"/>
    <x v="1"/>
    <n v="3142"/>
    <n v="1"/>
    <n v="1"/>
    <n v="1"/>
    <n v="0"/>
    <m/>
    <s v="18/76 Mathoura Rd"/>
    <s v="Toorak"/>
    <s v="Stonnington"/>
    <s v="Southern Metropolitan"/>
    <n v="5"/>
    <n v="2017"/>
  </r>
  <r>
    <d v="2017-05-25T00:00:00"/>
    <n v="854000"/>
    <x v="1"/>
    <s v="Jones and Jones"/>
    <x v="0"/>
    <n v="3181"/>
    <n v="2"/>
    <n v="1"/>
    <n v="1"/>
    <n v="774"/>
    <n v="1945"/>
    <s v="3/217 Dandenong Rd"/>
    <s v="Windsor"/>
    <s v="Stonnington"/>
    <s v="Southern Metropolitan"/>
    <n v="5"/>
    <n v="2017"/>
  </r>
  <r>
    <d v="2017-05-25T00:00:00"/>
    <n v="1705000"/>
    <x v="0"/>
    <s v="Cunninghams"/>
    <x v="1"/>
    <n v="3143"/>
    <n v="2"/>
    <n v="2"/>
    <n v="0"/>
    <n v="195"/>
    <m/>
    <s v="18 Rose St"/>
    <s v="Armadale"/>
    <s v="Stonnington"/>
    <s v="Southern Metropolitan"/>
    <n v="5"/>
    <n v="2017"/>
  </r>
  <r>
    <d v="2017-05-25T00:00:00"/>
    <n v="2520000"/>
    <x v="0"/>
    <s v="Cunninghams"/>
    <x v="0"/>
    <n v="3145"/>
    <n v="4"/>
    <n v="3"/>
    <n v="4"/>
    <n v="960"/>
    <n v="1910"/>
    <s v="3 Ash Gr"/>
    <s v="Malvern East"/>
    <s v="Stonnington"/>
    <s v="Southern Metropolitan"/>
    <n v="5"/>
    <n v="2017"/>
  </r>
  <r>
    <d v="2017-05-25T00:00:00"/>
    <n v="525000"/>
    <x v="2"/>
    <s v="Sanders"/>
    <x v="0"/>
    <n v="3058"/>
    <n v="2"/>
    <n v="2"/>
    <n v="1"/>
    <n v="143"/>
    <m/>
    <s v="2/4 Manly Ct"/>
    <s v="Coburg North"/>
    <s v="Moreland"/>
    <s v="Northern Metropolitan"/>
    <n v="5"/>
    <n v="2017"/>
  </r>
  <r>
    <d v="2017-05-25T00:00:00"/>
    <n v="785000"/>
    <x v="0"/>
    <s v="Property Barons"/>
    <x v="1"/>
    <n v="3046"/>
    <n v="3"/>
    <n v="1"/>
    <n v="1"/>
    <n v="602"/>
    <m/>
    <s v="19 Oxford St"/>
    <s v="Hadfield"/>
    <s v="Moreland"/>
    <s v="Northern Metropolitan"/>
    <n v="5"/>
    <n v="2017"/>
  </r>
  <r>
    <d v="2017-05-25T00:00:00"/>
    <n v="900000"/>
    <x v="0"/>
    <s v="Cunninghams"/>
    <x v="0"/>
    <n v="3041"/>
    <n v="3"/>
    <n v="1"/>
    <n v="2"/>
    <n v="531"/>
    <m/>
    <s v="221 Mascoma St"/>
    <s v="Strathmore"/>
    <s v="Moonee Valley"/>
    <s v="Western Metropolitan"/>
    <n v="5"/>
    <n v="2017"/>
  </r>
  <r>
    <d v="2017-05-25T00:00:00"/>
    <n v="1195000"/>
    <x v="0"/>
    <s v="Jones and Jones"/>
    <x v="1"/>
    <n v="3040"/>
    <n v="2"/>
    <n v="1"/>
    <n v="1"/>
    <n v="337"/>
    <n v="1940"/>
    <s v="37 McPhail St"/>
    <s v="Essendon"/>
    <s v="Moonee Valley"/>
    <s v="Western Metropolitan"/>
    <n v="5"/>
    <n v="2017"/>
  </r>
  <r>
    <d v="2017-05-25T00:00:00"/>
    <n v="1400000"/>
    <x v="0"/>
    <s v="Cunninghams"/>
    <x v="0"/>
    <n v="3032"/>
    <n v="4"/>
    <n v="1"/>
    <n v="3"/>
    <n v="165"/>
    <n v="1910"/>
    <s v="11 Milton St"/>
    <s v="Ascot Vale"/>
    <s v="Moonee Valley"/>
    <s v="Western Metropolitan"/>
    <n v="5"/>
    <n v="2017"/>
  </r>
  <r>
    <d v="2017-05-25T00:00:00"/>
    <n v="720000"/>
    <x v="0"/>
    <s v="Jones and Jones"/>
    <x v="0"/>
    <n v="3166"/>
    <n v="2"/>
    <n v="1"/>
    <n v="2"/>
    <n v="795"/>
    <m/>
    <s v="1071 North Rd"/>
    <s v="Hughesdale"/>
    <s v="Monash"/>
    <s v="Southern Metropolitan"/>
    <n v="5"/>
    <n v="2017"/>
  </r>
  <r>
    <d v="2017-05-25T00:00:00"/>
    <n v="1050000"/>
    <x v="0"/>
    <s v="Jones and Jones"/>
    <x v="1"/>
    <n v="3167"/>
    <n v="4"/>
    <n v="2"/>
    <n v="2"/>
    <n v="624"/>
    <m/>
    <s v="266 Warrigal Rd"/>
    <s v="Oakleigh South"/>
    <s v="Monash"/>
    <s v="South-Eastern Metropolitan"/>
    <n v="5"/>
    <n v="2017"/>
  </r>
  <r>
    <d v="2017-05-25T00:00:00"/>
    <n v="660000"/>
    <x v="0"/>
    <s v="Property Barons"/>
    <x v="1"/>
    <n v="3037"/>
    <n v="3"/>
    <n v="2"/>
    <n v="2"/>
    <n v="666"/>
    <n v="2002"/>
    <s v="20 Cuthbert Dr"/>
    <s v="Hillside"/>
    <s v="Melton"/>
    <s v="Western Metropolitan"/>
    <n v="5"/>
    <n v="2017"/>
  </r>
  <r>
    <d v="2017-05-25T00:00:00"/>
    <n v="985500"/>
    <x v="0"/>
    <s v="Best Bricks"/>
    <x v="1"/>
    <n v="3136"/>
    <n v="3"/>
    <n v="1"/>
    <n v="2"/>
    <n v="973"/>
    <m/>
    <s v="62 Croydon Rd"/>
    <s v="Croydon"/>
    <s v="Maroondah"/>
    <s v="Eastern Metropolitan"/>
    <n v="5"/>
    <n v="2017"/>
  </r>
  <r>
    <d v="2017-05-25T00:00:00"/>
    <n v="847000"/>
    <x v="0"/>
    <s v="Maxwells"/>
    <x v="1"/>
    <n v="3011"/>
    <n v="3"/>
    <n v="1"/>
    <n v="1"/>
    <n v="205"/>
    <m/>
    <s v="3 Walter St"/>
    <s v="Seddon"/>
    <s v="Maribyrnong"/>
    <s v="Western Metropolitan"/>
    <n v="5"/>
    <n v="2017"/>
  </r>
  <r>
    <d v="2017-05-25T00:00:00"/>
    <n v="860000"/>
    <x v="0"/>
    <s v="Jones and Jones"/>
    <x v="0"/>
    <n v="3012"/>
    <n v="3"/>
    <n v="1"/>
    <n v="3"/>
    <n v="555"/>
    <n v="1940"/>
    <s v="363 Geelong Rd"/>
    <s v="Kingsville"/>
    <s v="Maribyrnong"/>
    <s v="Western Metropolitan"/>
    <n v="5"/>
    <n v="2017"/>
  </r>
  <r>
    <d v="2017-05-25T00:00:00"/>
    <n v="1320000"/>
    <x v="0"/>
    <s v="Metro Ladder"/>
    <x v="0"/>
    <n v="3011"/>
    <n v="3"/>
    <n v="1"/>
    <n v="1"/>
    <n v="482"/>
    <m/>
    <s v="16 Southampton St"/>
    <s v="Footscray"/>
    <s v="Maribyrnong"/>
    <s v="Western Metropolitan"/>
    <n v="5"/>
    <n v="2017"/>
  </r>
  <r>
    <d v="2017-05-25T00:00:00"/>
    <n v="783000"/>
    <x v="0"/>
    <s v="Property Barons"/>
    <x v="0"/>
    <n v="3155"/>
    <n v="4"/>
    <n v="1"/>
    <n v="3"/>
    <n v="730"/>
    <n v="1975"/>
    <s v="27 Helene Ct"/>
    <s v="Boronia"/>
    <s v="Knox"/>
    <s v="Eastern Metropolitan"/>
    <n v="5"/>
    <n v="2017"/>
  </r>
  <r>
    <d v="2017-05-25T00:00:00"/>
    <n v="833800"/>
    <x v="0"/>
    <s v="Property Barons"/>
    <x v="0"/>
    <n v="3179"/>
    <n v="3"/>
    <n v="1"/>
    <n v="0"/>
    <n v="730"/>
    <m/>
    <s v="147 George St"/>
    <s v="Scoresby"/>
    <s v="Knox"/>
    <s v="Eastern Metropolitan"/>
    <n v="5"/>
    <n v="2017"/>
  </r>
  <r>
    <d v="2017-05-25T00:00:00"/>
    <n v="1160000"/>
    <x v="0"/>
    <s v="Cunninghams"/>
    <x v="1"/>
    <n v="3152"/>
    <n v="3"/>
    <n v="1"/>
    <n v="4"/>
    <n v="733"/>
    <m/>
    <s v="11 Henry Rd"/>
    <s v="Wantirna South"/>
    <s v="Knox"/>
    <s v="Eastern Metropolitan"/>
    <n v="5"/>
    <n v="2017"/>
  </r>
  <r>
    <d v="2017-05-25T00:00:00"/>
    <n v="408500"/>
    <x v="0"/>
    <s v="Sanders"/>
    <x v="1"/>
    <n v="3047"/>
    <n v="3"/>
    <n v="1"/>
    <n v="2"/>
    <n v="584"/>
    <m/>
    <s v="17 Hampden St"/>
    <s v="Dallas"/>
    <s v="Hume"/>
    <s v="Northern Metropolitan"/>
    <n v="5"/>
    <n v="2017"/>
  </r>
  <r>
    <d v="2017-05-25T00:00:00"/>
    <n v="645000"/>
    <x v="0"/>
    <s v="Property Barons"/>
    <x v="1"/>
    <n v="3059"/>
    <n v="4"/>
    <n v="2"/>
    <n v="2"/>
    <n v="538"/>
    <n v="2000"/>
    <s v="17 Arkley Dr"/>
    <s v="Greenvale"/>
    <s v="Hume"/>
    <s v="Northern Metropolitan"/>
    <n v="5"/>
    <n v="2017"/>
  </r>
  <r>
    <d v="2017-05-25T00:00:00"/>
    <n v="540000"/>
    <x v="1"/>
    <s v="Metro Ladder"/>
    <x v="0"/>
    <n v="3018"/>
    <n v="2"/>
    <n v="1"/>
    <n v="1"/>
    <n v="132"/>
    <n v="1980"/>
    <s v="2/18 Hancock St"/>
    <s v="Altona"/>
    <s v="Hobsons Bay"/>
    <s v="Western Metropolitan"/>
    <n v="5"/>
    <n v="2017"/>
  </r>
  <r>
    <d v="2017-05-25T00:00:00"/>
    <n v="490000"/>
    <x v="1"/>
    <s v="Metro Ladder"/>
    <x v="1"/>
    <n v="3162"/>
    <n v="2"/>
    <n v="1"/>
    <n v="1"/>
    <n v="0"/>
    <n v="1960"/>
    <s v="3/178 Sycamore St"/>
    <s v="Caulfield South"/>
    <s v="Glen Eira"/>
    <s v="Southern Metropolitan"/>
    <n v="5"/>
    <n v="2017"/>
  </r>
  <r>
    <d v="2017-05-25T00:00:00"/>
    <n v="795000"/>
    <x v="0"/>
    <s v="Jones and Jones"/>
    <x v="1"/>
    <n v="3198"/>
    <n v="4"/>
    <n v="2"/>
    <n v="2"/>
    <n v="631"/>
    <n v="1960"/>
    <s v="12 Riviera St"/>
    <s v="Seaford"/>
    <s v="Frankston"/>
    <s v="South-Eastern Metropolitan"/>
    <n v="5"/>
    <n v="2017"/>
  </r>
  <r>
    <d v="2017-05-25T00:00:00"/>
    <n v="470000"/>
    <x v="1"/>
    <s v="Metro Ladder"/>
    <x v="1"/>
    <n v="3073"/>
    <n v="2"/>
    <n v="1"/>
    <n v="1"/>
    <n v="142"/>
    <n v="2007"/>
    <s v="3/80 Rathcown Rd"/>
    <s v="Reservoir"/>
    <s v="Darebin"/>
    <s v="Northern Metropolitan"/>
    <n v="5"/>
    <n v="2017"/>
  </r>
  <r>
    <d v="2017-05-25T00:00:00"/>
    <n v="1100000"/>
    <x v="0"/>
    <s v="Property Barons"/>
    <x v="1"/>
    <n v="3073"/>
    <n v="4"/>
    <n v="2"/>
    <n v="2"/>
    <n v="665"/>
    <m/>
    <s v="13 Crispe St"/>
    <s v="Reservoir"/>
    <s v="Darebin"/>
    <s v="Northern Metropolitan"/>
    <n v="5"/>
    <n v="2017"/>
  </r>
  <r>
    <d v="2017-05-25T00:00:00"/>
    <n v="1350000"/>
    <x v="0"/>
    <s v="Cunninghams"/>
    <x v="0"/>
    <n v="3070"/>
    <n v="3"/>
    <n v="1"/>
    <n v="0"/>
    <n v="271"/>
    <n v="1910"/>
    <s v="22 Waterloo Rd"/>
    <s v="Northcote"/>
    <s v="Darebin"/>
    <s v="Northern Metropolitan"/>
    <n v="5"/>
    <n v="2017"/>
  </r>
  <r>
    <d v="2017-05-25T00:00:00"/>
    <n v="775000"/>
    <x v="0"/>
    <s v="Maxwells"/>
    <x v="1"/>
    <n v="3020"/>
    <n v="3"/>
    <n v="2"/>
    <n v="3"/>
    <n v="540"/>
    <m/>
    <s v="2 McKay St"/>
    <s v="Sunshine"/>
    <s v="Brimbank"/>
    <s v="Western Metropolitan"/>
    <n v="5"/>
    <n v="2017"/>
  </r>
  <r>
    <d v="2017-05-25T00:00:00"/>
    <n v="912500"/>
    <x v="0"/>
    <s v="Jones and Jones"/>
    <x v="1"/>
    <n v="3101"/>
    <n v="2"/>
    <n v="1"/>
    <n v="2"/>
    <n v="239"/>
    <m/>
    <s v="139 Eglinton St"/>
    <s v="Kew"/>
    <s v="Boroondara"/>
    <s v="Southern Metropolitan"/>
    <n v="5"/>
    <n v="2017"/>
  </r>
  <r>
    <d v="2017-05-25T00:00:00"/>
    <n v="1420000"/>
    <x v="1"/>
    <s v="Metro Ladder"/>
    <x v="0"/>
    <n v="3104"/>
    <n v="3"/>
    <n v="2"/>
    <n v="2"/>
    <n v="0"/>
    <m/>
    <s v="1/37 Aylmer St"/>
    <s v="Balwyn North"/>
    <s v="Boroondara"/>
    <s v="Southern Metropolitan"/>
    <n v="5"/>
    <n v="2017"/>
  </r>
  <r>
    <d v="2017-05-25T00:00:00"/>
    <n v="1462000"/>
    <x v="1"/>
    <s v="Jones and Jones"/>
    <x v="1"/>
    <n v="3123"/>
    <n v="2"/>
    <n v="2"/>
    <n v="3"/>
    <n v="0"/>
    <m/>
    <s v="1002/480 Riversdale Rd"/>
    <s v="Hawthorn East"/>
    <s v="Boroondara"/>
    <s v="Southern Metropolitan"/>
    <n v="5"/>
    <n v="2017"/>
  </r>
  <r>
    <d v="2017-05-25T00:00:00"/>
    <n v="2360000"/>
    <x v="0"/>
    <s v="Cunninghams"/>
    <x v="1"/>
    <n v="3127"/>
    <n v="4"/>
    <n v="2"/>
    <n v="2"/>
    <n v="764"/>
    <n v="1930"/>
    <s v="29 Weybridge St"/>
    <s v="Surrey Hills"/>
    <s v="Boroondara"/>
    <s v="Southern Metropolitan"/>
    <n v="5"/>
    <n v="2017"/>
  </r>
  <r>
    <d v="2017-05-25T00:00:00"/>
    <n v="3399000"/>
    <x v="0"/>
    <s v="Cunninghams"/>
    <x v="1"/>
    <n v="3122"/>
    <n v="4"/>
    <n v="2"/>
    <n v="2"/>
    <n v="446"/>
    <n v="2002"/>
    <s v="16 Marian St"/>
    <s v="Hawthorn"/>
    <s v="Boroondara"/>
    <s v="Southern Metropolitan"/>
    <n v="5"/>
    <n v="2017"/>
  </r>
  <r>
    <d v="2017-05-25T00:00:00"/>
    <n v="1080000"/>
    <x v="1"/>
    <s v="Jones and Jones"/>
    <x v="1"/>
    <n v="3193"/>
    <n v="3"/>
    <n v="2"/>
    <n v="2"/>
    <n v="328"/>
    <n v="1980"/>
    <s v="1/43 Iona St"/>
    <s v="Black Rock"/>
    <s v="Bayside"/>
    <s v="Southern Metropolitan"/>
    <n v="5"/>
    <n v="2017"/>
  </r>
  <r>
    <d v="2017-05-25T00:00:00"/>
    <n v="2221000"/>
    <x v="2"/>
    <s v="Best Bricks"/>
    <x v="1"/>
    <n v="3191"/>
    <n v="4"/>
    <n v="2"/>
    <n v="2"/>
    <n v="381"/>
    <n v="2000"/>
    <s v="5 Tennyson St"/>
    <s v="Sandringham"/>
    <s v="Bayside"/>
    <s v="Southern Metropolitan"/>
    <n v="5"/>
    <n v="2017"/>
  </r>
  <r>
    <d v="2017-05-25T00:00:00"/>
    <n v="575000"/>
    <x v="2"/>
    <s v="Property Barons"/>
    <x v="1"/>
    <n v="3081"/>
    <n v="3"/>
    <n v="1"/>
    <n v="2"/>
    <n v="192"/>
    <n v="1995"/>
    <s v="2/76 Porter Rd"/>
    <s v="Heidelberg Heights"/>
    <s v="Banyule"/>
    <s v="Eastern Metropolitan"/>
    <n v="5"/>
    <n v="2017"/>
  </r>
  <r>
    <d v="2017-05-25T00:00:00"/>
    <n v="810000"/>
    <x v="0"/>
    <s v="Property Barons"/>
    <x v="0"/>
    <n v="3084"/>
    <n v="3"/>
    <n v="1"/>
    <n v="1"/>
    <n v="667"/>
    <m/>
    <s v="8 Graham Rd"/>
    <s v="Viewbank"/>
    <s v="Banyule"/>
    <s v="Eastern Metropolitan"/>
    <n v="5"/>
    <n v="2017"/>
  </r>
  <r>
    <d v="2017-05-26T00:00:00"/>
    <n v="651000"/>
    <x v="0"/>
    <s v="Cunninghams"/>
    <x v="1"/>
    <n v="3138"/>
    <n v="4"/>
    <n v="2"/>
    <n v="2"/>
    <n v="854"/>
    <m/>
    <s v="95 Cardigan Rd"/>
    <s v="Mooroolbark"/>
    <s v="Yarra Ranges"/>
    <s v="Eastern Victoria"/>
    <n v="5"/>
    <n v="2017"/>
  </r>
  <r>
    <d v="2017-05-26T00:00:00"/>
    <n v="550000"/>
    <x v="1"/>
    <s v="Metro Ladder"/>
    <x v="0"/>
    <n v="3066"/>
    <n v="1"/>
    <n v="1"/>
    <n v="0"/>
    <n v="0"/>
    <n v="1995"/>
    <s v="3/108 Smith St"/>
    <s v="Collingwood"/>
    <s v="Yarra"/>
    <s v="Northern Metropolitan"/>
    <n v="5"/>
    <n v="2017"/>
  </r>
  <r>
    <d v="2017-05-26T00:00:00"/>
    <n v="865000"/>
    <x v="0"/>
    <s v="Cunninghams"/>
    <x v="1"/>
    <n v="3082"/>
    <n v="4"/>
    <n v="2"/>
    <n v="2"/>
    <n v="612"/>
    <n v="2013"/>
    <s v="15 Randell Ct"/>
    <s v="Mill Park"/>
    <s v="Whittlesea"/>
    <s v="Northern Metropolitan"/>
    <n v="5"/>
    <n v="2017"/>
  </r>
  <r>
    <d v="2017-05-26T00:00:00"/>
    <n v="807500"/>
    <x v="0"/>
    <s v="Sanders"/>
    <x v="1"/>
    <n v="3205"/>
    <n v="1"/>
    <n v="1"/>
    <n v="0"/>
    <n v="74"/>
    <n v="1900"/>
    <s v="67 Dow St"/>
    <s v="South Melbourne"/>
    <s v="Port Phillip"/>
    <s v="Southern Metropolitan"/>
    <n v="5"/>
    <n v="2017"/>
  </r>
  <r>
    <d v="2017-05-26T00:00:00"/>
    <n v="1950000"/>
    <x v="2"/>
    <s v="Melbourne Homes"/>
    <x v="0"/>
    <n v="3184"/>
    <n v="4"/>
    <n v="3"/>
    <n v="2"/>
    <n v="142"/>
    <n v="2013"/>
    <s v="22C Tennyson St"/>
    <s v="Elwood"/>
    <s v="Port Phillip"/>
    <s v="Southern Metropolitan"/>
    <n v="5"/>
    <n v="2017"/>
  </r>
  <r>
    <d v="2017-05-26T00:00:00"/>
    <n v="860000"/>
    <x v="0"/>
    <s v="Melbourne Homes"/>
    <x v="0"/>
    <n v="3056"/>
    <n v="2"/>
    <n v="1"/>
    <n v="1"/>
    <n v="245"/>
    <n v="1890"/>
    <s v="13 Blair St"/>
    <s v="Brunswick"/>
    <s v="Moreland"/>
    <s v="Northern Metropolitan"/>
    <n v="5"/>
    <n v="2017"/>
  </r>
  <r>
    <d v="2017-05-26T00:00:00"/>
    <n v="1060000"/>
    <x v="0"/>
    <s v="Melbourne Homes"/>
    <x v="1"/>
    <n v="3055"/>
    <n v="3"/>
    <n v="1"/>
    <n v="2"/>
    <n v="465"/>
    <m/>
    <s v="28 Cadman St"/>
    <s v="Brunswick West"/>
    <s v="Moreland"/>
    <s v="Northern Metropolitan"/>
    <n v="5"/>
    <n v="2017"/>
  </r>
  <r>
    <d v="2017-05-26T00:00:00"/>
    <n v="1105000"/>
    <x v="0"/>
    <s v="Cunninghams"/>
    <x v="1"/>
    <n v="3057"/>
    <n v="2"/>
    <n v="1"/>
    <n v="2"/>
    <n v="173"/>
    <n v="1890"/>
    <s v="271 Edward St"/>
    <s v="Brunswick East"/>
    <s v="Moreland"/>
    <s v="Northern Metropolitan"/>
    <n v="5"/>
    <n v="2017"/>
  </r>
  <r>
    <d v="2017-05-26T00:00:00"/>
    <n v="1500000"/>
    <x v="0"/>
    <s v="Cunninghams"/>
    <x v="0"/>
    <n v="3058"/>
    <n v="4"/>
    <n v="2"/>
    <n v="1"/>
    <n v="453"/>
    <n v="1910"/>
    <s v="51 Gordon St"/>
    <s v="Coburg"/>
    <s v="Moreland"/>
    <s v="Northern Metropolitan"/>
    <n v="5"/>
    <n v="2017"/>
  </r>
  <r>
    <d v="2017-05-26T00:00:00"/>
    <n v="819000"/>
    <x v="1"/>
    <s v="Cunninghams"/>
    <x v="1"/>
    <n v="3032"/>
    <n v="3"/>
    <n v="2"/>
    <n v="1"/>
    <n v="166"/>
    <m/>
    <s v="103b Maribyrnong Rd"/>
    <s v="Ascot Vale"/>
    <s v="Moonee Valley"/>
    <s v="Western Metropolitan"/>
    <n v="5"/>
    <n v="2017"/>
  </r>
  <r>
    <d v="2017-05-26T00:00:00"/>
    <n v="1010000"/>
    <x v="0"/>
    <s v="Property Barons"/>
    <x v="1"/>
    <n v="3042"/>
    <n v="4"/>
    <n v="2"/>
    <n v="2"/>
    <n v="650"/>
    <m/>
    <s v="35 Spring St"/>
    <s v="Niddrie"/>
    <s v="Moonee Valley"/>
    <s v="Western Metropolitan"/>
    <n v="5"/>
    <n v="2017"/>
  </r>
  <r>
    <d v="2017-05-26T00:00:00"/>
    <n v="1600000"/>
    <x v="0"/>
    <s v="Cunninghams"/>
    <x v="0"/>
    <n v="3034"/>
    <n v="4"/>
    <n v="3"/>
    <n v="3"/>
    <n v="857"/>
    <m/>
    <s v="30 Lorgrove Ct"/>
    <s v="Avondale Heights"/>
    <s v="Moonee Valley"/>
    <s v="Western Metropolitan"/>
    <n v="5"/>
    <n v="2017"/>
  </r>
  <r>
    <d v="2017-05-26T00:00:00"/>
    <n v="905000"/>
    <x v="2"/>
    <s v="Jones and Jones"/>
    <x v="1"/>
    <n v="3148"/>
    <n v="3"/>
    <n v="1"/>
    <n v="2"/>
    <n v="418"/>
    <n v="1955"/>
    <s v="1/29 Atkinson St"/>
    <s v="Chadstone"/>
    <s v="Monash"/>
    <s v="Southern Metropolitan"/>
    <n v="5"/>
    <n v="2017"/>
  </r>
  <r>
    <d v="2017-05-26T00:00:00"/>
    <n v="419000"/>
    <x v="0"/>
    <s v="Metro Ladder"/>
    <x v="1"/>
    <n v="3338"/>
    <n v="3"/>
    <n v="1"/>
    <n v="3"/>
    <n v="603"/>
    <m/>
    <s v="24 Brennan St"/>
    <s v="Melton South"/>
    <s v="Melton"/>
    <s v="Western Victoria"/>
    <n v="5"/>
    <n v="2017"/>
  </r>
  <r>
    <d v="2017-05-26T00:00:00"/>
    <n v="1000000"/>
    <x v="0"/>
    <s v="Cunninghams"/>
    <x v="0"/>
    <n v="3031"/>
    <n v="2"/>
    <n v="1"/>
    <n v="0"/>
    <n v="159"/>
    <m/>
    <s v="420 Arden St"/>
    <s v="Kensington"/>
    <s v="Melbourne"/>
    <s v="Northern Metropolitan"/>
    <n v="5"/>
    <n v="2017"/>
  </r>
  <r>
    <d v="2017-05-26T00:00:00"/>
    <n v="950000"/>
    <x v="0"/>
    <s v="Metro Ladder"/>
    <x v="1"/>
    <n v="3013"/>
    <n v="3"/>
    <n v="2"/>
    <n v="2"/>
    <n v="287"/>
    <n v="2002"/>
    <s v="10 Salisbury St"/>
    <s v="Yarraville"/>
    <s v="Maribyrnong"/>
    <s v="Western Metropolitan"/>
    <n v="5"/>
    <n v="2017"/>
  </r>
  <r>
    <d v="2017-05-26T00:00:00"/>
    <n v="1010000"/>
    <x v="2"/>
    <s v="Jones and Jones"/>
    <x v="1"/>
    <n v="3107"/>
    <n v="4"/>
    <n v="3"/>
    <n v="2"/>
    <n v="332"/>
    <n v="2013"/>
    <s v="1/285 Thompsons Rd"/>
    <s v="Templestowe Lower"/>
    <s v="Manningham"/>
    <s v="Eastern Metropolitan"/>
    <n v="5"/>
    <n v="2017"/>
  </r>
  <r>
    <d v="2017-05-26T00:00:00"/>
    <n v="1100000"/>
    <x v="0"/>
    <s v="Property Barons"/>
    <x v="0"/>
    <n v="3108"/>
    <n v="4"/>
    <n v="3"/>
    <n v="2"/>
    <n v="661"/>
    <n v="1965"/>
    <s v="40 Wetherby Rd"/>
    <s v="Doncaster"/>
    <s v="Manningham"/>
    <s v="Eastern Metropolitan"/>
    <n v="5"/>
    <n v="2017"/>
  </r>
  <r>
    <d v="2017-05-26T00:00:00"/>
    <n v="1400000"/>
    <x v="0"/>
    <s v="Jones and Jones"/>
    <x v="0"/>
    <n v="3195"/>
    <n v="3"/>
    <n v="2"/>
    <n v="2"/>
    <n v="259"/>
    <n v="2007"/>
    <s v="36A Warrigal Rd"/>
    <s v="Parkdale"/>
    <s v="Kingston"/>
    <s v="South-Eastern Metropolitan"/>
    <n v="5"/>
    <n v="2017"/>
  </r>
  <r>
    <d v="2017-05-26T00:00:00"/>
    <n v="1375000"/>
    <x v="2"/>
    <s v="Jones and Jones"/>
    <x v="1"/>
    <n v="3204"/>
    <n v="3"/>
    <n v="3"/>
    <n v="2"/>
    <n v="338"/>
    <n v="2012"/>
    <s v="197A Jasper Rd"/>
    <s v="Bentleigh"/>
    <s v="Glen Eira"/>
    <s v="Southern Metropolitan"/>
    <n v="5"/>
    <n v="2017"/>
  </r>
  <r>
    <d v="2017-05-26T00:00:00"/>
    <n v="1486000"/>
    <x v="0"/>
    <s v="Jones and Jones"/>
    <x v="1"/>
    <n v="3204"/>
    <n v="4"/>
    <n v="2"/>
    <n v="1"/>
    <n v="618"/>
    <m/>
    <s v="688 North Rd"/>
    <s v="Ormond"/>
    <s v="Glen Eira"/>
    <s v="Southern Metropolitan"/>
    <n v="5"/>
    <n v="2017"/>
  </r>
  <r>
    <d v="2017-05-26T00:00:00"/>
    <n v="915000"/>
    <x v="0"/>
    <s v="Cunninghams"/>
    <x v="1"/>
    <n v="3071"/>
    <n v="2"/>
    <n v="1"/>
    <n v="1"/>
    <n v="502"/>
    <m/>
    <s v="140 Dundas St"/>
    <s v="Thornbury"/>
    <s v="Darebin"/>
    <s v="Northern Metropolitan"/>
    <n v="5"/>
    <n v="2017"/>
  </r>
  <r>
    <d v="2017-05-26T00:00:00"/>
    <n v="1050000"/>
    <x v="0"/>
    <s v="Cunninghams"/>
    <x v="1"/>
    <n v="3072"/>
    <n v="2"/>
    <n v="1"/>
    <n v="1"/>
    <n v="688"/>
    <m/>
    <s v="50 Newcastle St"/>
    <s v="Preston"/>
    <s v="Darebin"/>
    <s v="Northern Metropolitan"/>
    <n v="5"/>
    <n v="2017"/>
  </r>
  <r>
    <d v="2017-05-26T00:00:00"/>
    <n v="1250000"/>
    <x v="0"/>
    <s v="Jones and Jones"/>
    <x v="0"/>
    <n v="3071"/>
    <n v="3"/>
    <n v="1"/>
    <n v="2"/>
    <n v="695"/>
    <n v="1960"/>
    <s v="19 Alston St"/>
    <s v="Thornbury"/>
    <s v="Darebin"/>
    <s v="Northern Metropolitan"/>
    <n v="5"/>
    <n v="2017"/>
  </r>
  <r>
    <d v="2017-05-26T00:00:00"/>
    <n v="1275000"/>
    <x v="0"/>
    <s v="Jones and Jones"/>
    <x v="0"/>
    <n v="3070"/>
    <n v="3"/>
    <n v="1"/>
    <n v="0"/>
    <n v="245"/>
    <m/>
    <s v="23 Leonard St"/>
    <s v="Northcote"/>
    <s v="Darebin"/>
    <s v="Northern Metropolitan"/>
    <n v="5"/>
    <n v="2017"/>
  </r>
  <r>
    <d v="2017-05-26T00:00:00"/>
    <n v="1620000"/>
    <x v="0"/>
    <s v="Jones and Jones"/>
    <x v="0"/>
    <n v="3127"/>
    <n v="3"/>
    <n v="1"/>
    <n v="2"/>
    <n v="665"/>
    <m/>
    <s v="462 Whitehorse Rd"/>
    <s v="Surrey Hills"/>
    <s v="Boroondara"/>
    <s v="Southern Metropolitan"/>
    <n v="5"/>
    <n v="2017"/>
  </r>
  <r>
    <d v="2017-05-26T00:00:00"/>
    <n v="1912500"/>
    <x v="0"/>
    <s v="Jones and Jones"/>
    <x v="1"/>
    <n v="3147"/>
    <n v="3"/>
    <n v="2"/>
    <n v="2"/>
    <n v="869"/>
    <m/>
    <s v="24 Baird St"/>
    <s v="Ashburton"/>
    <s v="Boroondara"/>
    <s v="Southern Metropolitan"/>
    <n v="5"/>
    <n v="2017"/>
  </r>
  <r>
    <d v="2017-05-27T00:00:00"/>
    <n v="905000"/>
    <x v="0"/>
    <s v="Cunninghams"/>
    <x v="1"/>
    <n v="3752"/>
    <n v="5"/>
    <n v="5"/>
    <n v="3"/>
    <n v="700"/>
    <n v="2010"/>
    <s v="141 Hawkstowe Pde"/>
    <s v="South Morang"/>
    <s v="Whittlesea"/>
    <s v="Northern Metropolitan"/>
    <n v="5"/>
    <n v="2017"/>
  </r>
  <r>
    <d v="2017-05-27T00:00:00"/>
    <n v="700000"/>
    <x v="1"/>
    <s v="Jones and Jones"/>
    <x v="1"/>
    <n v="3125"/>
    <n v="2"/>
    <n v="1"/>
    <n v="1"/>
    <n v="251"/>
    <n v="1975"/>
    <s v="2/107 Station St"/>
    <s v="Burwood"/>
    <s v="Whitehorse"/>
    <s v="Southern Metropolitan"/>
    <n v="5"/>
    <n v="2017"/>
  </r>
  <r>
    <d v="2017-05-27T00:00:00"/>
    <n v="957500"/>
    <x v="0"/>
    <s v="Metro Ladder"/>
    <x v="1"/>
    <n v="3181"/>
    <n v="2"/>
    <n v="1"/>
    <n v="1"/>
    <n v="136"/>
    <n v="1892"/>
    <s v="27 Hornby St"/>
    <s v="Windsor"/>
    <s v="Stonnington"/>
    <s v="Southern Metropolitan"/>
    <n v="5"/>
    <n v="2017"/>
  </r>
  <r>
    <d v="2017-05-27T00:00:00"/>
    <n v="1700000"/>
    <x v="0"/>
    <s v="Jones and Jones"/>
    <x v="0"/>
    <n v="3144"/>
    <n v="3"/>
    <n v="2"/>
    <n v="0"/>
    <n v="312"/>
    <n v="1920"/>
    <s v="13 Nicholls St"/>
    <s v="Malvern"/>
    <s v="Stonnington"/>
    <s v="Southern Metropolitan"/>
    <n v="5"/>
    <n v="2017"/>
  </r>
  <r>
    <d v="2017-05-27T00:00:00"/>
    <n v="3600000"/>
    <x v="0"/>
    <s v="Cunninghams"/>
    <x v="1"/>
    <n v="3145"/>
    <n v="4"/>
    <n v="3"/>
    <n v="2"/>
    <n v="552"/>
    <n v="2015"/>
    <s v="8 Vickery St"/>
    <s v="Malvern East"/>
    <s v="Stonnington"/>
    <s v="Southern Metropolitan"/>
    <n v="5"/>
    <n v="2017"/>
  </r>
  <r>
    <d v="2017-05-27T00:00:00"/>
    <n v="1750000"/>
    <x v="0"/>
    <s v="Sanders"/>
    <x v="0"/>
    <n v="3206"/>
    <n v="3"/>
    <n v="2"/>
    <n v="0"/>
    <n v="138"/>
    <n v="1885"/>
    <s v="150 Page St"/>
    <s v="Middle Park"/>
    <s v="Port Phillip"/>
    <s v="Southern Metropolitan"/>
    <n v="5"/>
    <n v="2017"/>
  </r>
  <r>
    <d v="2017-05-27T00:00:00"/>
    <n v="1800000"/>
    <x v="0"/>
    <s v="Flanders &amp; Fish"/>
    <x v="0"/>
    <n v="3184"/>
    <n v="3"/>
    <n v="2"/>
    <n v="2"/>
    <n v="188"/>
    <n v="2010"/>
    <s v="105 Mitford St"/>
    <s v="Elwood"/>
    <s v="Port Phillip"/>
    <s v="Southern Metropolitan"/>
    <n v="5"/>
    <n v="2017"/>
  </r>
  <r>
    <d v="2017-05-27T00:00:00"/>
    <n v="420000"/>
    <x v="2"/>
    <s v="Metro Ladder"/>
    <x v="0"/>
    <n v="3046"/>
    <n v="2"/>
    <n v="2"/>
    <n v="1"/>
    <n v="1137"/>
    <n v="2009"/>
    <s v="6/5 Murrell St"/>
    <s v="Glenroy"/>
    <s v="Moreland"/>
    <s v="Northern Metropolitan"/>
    <n v="5"/>
    <n v="2017"/>
  </r>
  <r>
    <d v="2017-05-27T00:00:00"/>
    <n v="725000"/>
    <x v="0"/>
    <s v="Cunninghams"/>
    <x v="1"/>
    <n v="3060"/>
    <n v="2"/>
    <n v="1"/>
    <n v="2"/>
    <n v="606"/>
    <m/>
    <s v="20 Edward St"/>
    <s v="Fawkner"/>
    <s v="Moreland"/>
    <s v="Northern Metropolitan"/>
    <n v="5"/>
    <n v="2017"/>
  </r>
  <r>
    <d v="2017-05-27T00:00:00"/>
    <n v="793000"/>
    <x v="0"/>
    <s v="Cunninghams"/>
    <x v="1"/>
    <n v="3046"/>
    <n v="4"/>
    <n v="1"/>
    <n v="2"/>
    <n v="677"/>
    <m/>
    <s v="12 Lewis St"/>
    <s v="Glenroy"/>
    <s v="Moreland"/>
    <s v="Northern Metropolitan"/>
    <n v="5"/>
    <n v="2017"/>
  </r>
  <r>
    <d v="2017-05-27T00:00:00"/>
    <n v="1505000"/>
    <x v="0"/>
    <s v="Jones and Jones"/>
    <x v="1"/>
    <n v="3056"/>
    <n v="3"/>
    <n v="1"/>
    <n v="1"/>
    <n v="349"/>
    <m/>
    <s v="141 Edward St"/>
    <s v="Brunswick"/>
    <s v="Moreland"/>
    <s v="Northern Metropolitan"/>
    <n v="5"/>
    <n v="2017"/>
  </r>
  <r>
    <d v="2017-05-27T00:00:00"/>
    <n v="490000"/>
    <x v="1"/>
    <s v="Metro Ladder"/>
    <x v="0"/>
    <n v="3033"/>
    <n v="2"/>
    <n v="1"/>
    <n v="2"/>
    <n v="220"/>
    <n v="2001"/>
    <s v="3/50 Berembong Dr"/>
    <s v="Keilor East"/>
    <s v="Moonee Valley"/>
    <s v="Western Metropolitan"/>
    <n v="5"/>
    <n v="2017"/>
  </r>
  <r>
    <d v="2017-05-27T00:00:00"/>
    <n v="843000"/>
    <x v="0"/>
    <s v="Cunninghams"/>
    <x v="1"/>
    <n v="3033"/>
    <n v="3"/>
    <n v="2"/>
    <n v="4"/>
    <n v="573"/>
    <n v="1980"/>
    <s v="63 Park Dr"/>
    <s v="Keilor East"/>
    <s v="Moonee Valley"/>
    <s v="Western Metropolitan"/>
    <n v="5"/>
    <n v="2017"/>
  </r>
  <r>
    <d v="2017-05-27T00:00:00"/>
    <n v="1100000"/>
    <x v="0"/>
    <s v="Cunninghams"/>
    <x v="0"/>
    <n v="3031"/>
    <n v="2"/>
    <n v="1"/>
    <n v="1"/>
    <n v="186"/>
    <m/>
    <s v="90 Bryant St"/>
    <s v="Flemington"/>
    <s v="Moonee Valley"/>
    <s v="Northern Metropolitan"/>
    <n v="5"/>
    <n v="2017"/>
  </r>
  <r>
    <d v="2017-05-27T00:00:00"/>
    <n v="1520000"/>
    <x v="0"/>
    <s v="Metro Ladder"/>
    <x v="1"/>
    <n v="3040"/>
    <n v="3"/>
    <n v="2"/>
    <n v="1"/>
    <n v="321"/>
    <m/>
    <s v="9 Washington St"/>
    <s v="Essendon"/>
    <s v="Moonee Valley"/>
    <s v="Western Metropolitan"/>
    <n v="5"/>
    <n v="2017"/>
  </r>
  <r>
    <d v="2017-05-27T00:00:00"/>
    <n v="815000"/>
    <x v="1"/>
    <s v="Jones and Jones"/>
    <x v="1"/>
    <n v="3167"/>
    <n v="3"/>
    <n v="1"/>
    <n v="2"/>
    <n v="393"/>
    <m/>
    <s v="2/15 Golf Rd"/>
    <s v="Oakleigh South"/>
    <s v="Monash"/>
    <s v="South-Eastern Metropolitan"/>
    <n v="5"/>
    <n v="2017"/>
  </r>
  <r>
    <d v="2017-05-27T00:00:00"/>
    <n v="800000"/>
    <x v="0"/>
    <s v="Property Barons"/>
    <x v="0"/>
    <n v="3136"/>
    <n v="3"/>
    <n v="1"/>
    <n v="2"/>
    <n v="865"/>
    <m/>
    <s v="57 Blazey Rd"/>
    <s v="Croydon South"/>
    <s v="Maroondah"/>
    <s v="Eastern Metropolitan"/>
    <n v="5"/>
    <n v="2017"/>
  </r>
  <r>
    <d v="2017-05-27T00:00:00"/>
    <n v="1315000"/>
    <x v="0"/>
    <s v="Jones and Jones"/>
    <x v="1"/>
    <n v="3165"/>
    <n v="3"/>
    <n v="1"/>
    <n v="2"/>
    <n v="617"/>
    <m/>
    <s v="20 Northam Rd"/>
    <s v="Bentleigh East"/>
    <s v="Glen Eira"/>
    <s v="Southern Metropolitan"/>
    <n v="5"/>
    <n v="2017"/>
  </r>
  <r>
    <d v="2017-05-27T00:00:00"/>
    <n v="1005000"/>
    <x v="0"/>
    <s v="Cunninghams"/>
    <x v="1"/>
    <n v="3073"/>
    <n v="4"/>
    <n v="2"/>
    <n v="5"/>
    <n v="768"/>
    <m/>
    <s v="6 Sedge Ct"/>
    <s v="Reservoir"/>
    <s v="Darebin"/>
    <s v="Northern Metropolitan"/>
    <n v="5"/>
    <n v="2017"/>
  </r>
  <r>
    <d v="2017-05-27T00:00:00"/>
    <n v="1130000"/>
    <x v="0"/>
    <s v="Jones and Jones"/>
    <x v="1"/>
    <n v="3071"/>
    <n v="3"/>
    <n v="1"/>
    <n v="1"/>
    <n v="381"/>
    <m/>
    <s v="171 Mansfield St"/>
    <s v="Thornbury"/>
    <s v="Darebin"/>
    <s v="Northern Metropolitan"/>
    <n v="5"/>
    <n v="2017"/>
  </r>
  <r>
    <d v="2017-05-27T00:00:00"/>
    <n v="580000"/>
    <x v="0"/>
    <s v="Sanders"/>
    <x v="0"/>
    <n v="3038"/>
    <n v="3"/>
    <n v="1"/>
    <n v="4"/>
    <n v="677"/>
    <m/>
    <s v="58 Tarella Dr"/>
    <s v="Keilor Downs"/>
    <s v="Brimbank"/>
    <s v="Western Metropolitan"/>
    <n v="5"/>
    <n v="2017"/>
  </r>
  <r>
    <d v="2017-05-27T00:00:00"/>
    <n v="942000"/>
    <x v="2"/>
    <s v="Metro Ladder"/>
    <x v="1"/>
    <n v="3101"/>
    <n v="2"/>
    <n v="1"/>
    <n v="1"/>
    <n v="0"/>
    <n v="1975"/>
    <s v="3/26 Edgevale Rd"/>
    <s v="Kew"/>
    <s v="Boroondara"/>
    <s v="Southern Metropolitan"/>
    <n v="5"/>
    <n v="2017"/>
  </r>
  <r>
    <d v="2017-05-27T00:00:00"/>
    <n v="1405000"/>
    <x v="0"/>
    <s v="Flanders &amp; Fish"/>
    <x v="1"/>
    <n v="3123"/>
    <n v="3"/>
    <n v="2"/>
    <n v="2"/>
    <n v="185"/>
    <n v="1985"/>
    <s v="1/27 Auburn Gr"/>
    <s v="Hawthorn East"/>
    <s v="Boroondara"/>
    <s v="Southern Metropolitan"/>
    <n v="5"/>
    <n v="2017"/>
  </r>
  <r>
    <d v="2017-05-27T00:00:00"/>
    <n v="1725000"/>
    <x v="0"/>
    <s v="Cunninghams"/>
    <x v="0"/>
    <n v="3104"/>
    <n v="4"/>
    <n v="3"/>
    <n v="2"/>
    <n v="627"/>
    <n v="1970"/>
    <s v="16 Ventnor St"/>
    <s v="Balwyn North"/>
    <s v="Boroondara"/>
    <s v="Southern Metropolitan"/>
    <n v="5"/>
    <n v="2017"/>
  </r>
  <r>
    <d v="2017-05-27T00:00:00"/>
    <n v="710500"/>
    <x v="0"/>
    <s v="Property Barons"/>
    <x v="1"/>
    <n v="3088"/>
    <n v="2"/>
    <n v="1"/>
    <n v="1"/>
    <n v="598"/>
    <n v="1985"/>
    <s v="1A Campbell Rd"/>
    <s v="Briar Hill"/>
    <s v="Banyule"/>
    <s v="Eastern Metropolitan"/>
    <n v="5"/>
    <n v="2017"/>
  </r>
  <r>
    <d v="2017-05-27T00:00:00"/>
    <n v="940000"/>
    <x v="0"/>
    <s v="Property Barons"/>
    <x v="0"/>
    <n v="3084"/>
    <n v="3"/>
    <n v="2"/>
    <n v="2"/>
    <n v="581"/>
    <m/>
    <s v="5 Finlayson St"/>
    <s v="Rosanna"/>
    <s v="Banyule"/>
    <s v="Eastern Metropolitan"/>
    <n v="5"/>
    <n v="2017"/>
  </r>
  <r>
    <d v="2017-05-27T00:00:00"/>
    <n v="1475000"/>
    <x v="0"/>
    <s v="Cunninghams"/>
    <x v="1"/>
    <n v="3079"/>
    <n v="3"/>
    <n v="1"/>
    <n v="2"/>
    <n v="424"/>
    <n v="1950"/>
    <s v="128 Green St"/>
    <s v="Ivanhoe"/>
    <s v="Banyule"/>
    <s v="Eastern Metropolitan"/>
    <n v="5"/>
    <n v="2017"/>
  </r>
  <r>
    <d v="2017-05-28T00:00:00"/>
    <n v="911000"/>
    <x v="0"/>
    <s v="Cunninghams"/>
    <x v="1"/>
    <n v="3121"/>
    <n v="1"/>
    <n v="1"/>
    <n v="0"/>
    <n v="126"/>
    <n v="1900"/>
    <s v="2 Moore St"/>
    <s v="Richmond"/>
    <s v="Yarra"/>
    <s v="Northern Metropolitan"/>
    <n v="5"/>
    <n v="2017"/>
  </r>
  <r>
    <d v="2017-05-28T00:00:00"/>
    <n v="1825000"/>
    <x v="0"/>
    <s v="Cunninghams"/>
    <x v="1"/>
    <n v="3068"/>
    <n v="4"/>
    <n v="1"/>
    <n v="2"/>
    <n v="306"/>
    <m/>
    <s v="7 Turnbull St"/>
    <s v="Clifton Hill"/>
    <s v="Yarra"/>
    <s v="Northern Metropolitan"/>
    <n v="5"/>
    <n v="2017"/>
  </r>
  <r>
    <d v="2017-05-28T00:00:00"/>
    <n v="545000"/>
    <x v="0"/>
    <s v="Property Barons"/>
    <x v="0"/>
    <n v="3076"/>
    <n v="4"/>
    <n v="2"/>
    <n v="2"/>
    <n v="635"/>
    <n v="1985"/>
    <s v="13 Orlit Ct"/>
    <s v="Epping"/>
    <s v="Whittlesea"/>
    <s v="Northern Metropolitan"/>
    <n v="5"/>
    <n v="2017"/>
  </r>
  <r>
    <d v="2017-05-28T00:00:00"/>
    <n v="1205000"/>
    <x v="0"/>
    <s v="Property Barons"/>
    <x v="1"/>
    <n v="3131"/>
    <n v="5"/>
    <n v="3"/>
    <n v="2"/>
    <n v="477"/>
    <m/>
    <s v="2 Quentin St"/>
    <s v="Forest Hill"/>
    <s v="Whitehorse"/>
    <s v="Eastern Metropolitan"/>
    <n v="5"/>
    <n v="2017"/>
  </r>
  <r>
    <d v="2017-05-28T00:00:00"/>
    <n v="740000"/>
    <x v="1"/>
    <s v="Cunninghams"/>
    <x v="1"/>
    <n v="3181"/>
    <n v="2"/>
    <n v="1"/>
    <n v="1"/>
    <n v="0"/>
    <n v="1940"/>
    <s v="5/305 Dandenong Rd"/>
    <s v="Prahran"/>
    <s v="Stonnington"/>
    <s v="Southern Metropolitan"/>
    <n v="5"/>
    <n v="2017"/>
  </r>
  <r>
    <d v="2017-05-28T00:00:00"/>
    <n v="786000"/>
    <x v="0"/>
    <s v="Metro Ladder"/>
    <x v="1"/>
    <n v="3060"/>
    <n v="2"/>
    <n v="1"/>
    <n v="4"/>
    <n v="687"/>
    <n v="1960"/>
    <s v="46 Marlborough St"/>
    <s v="Fawkner"/>
    <s v="Moreland"/>
    <s v="Northern Metropolitan"/>
    <n v="5"/>
    <n v="2017"/>
  </r>
  <r>
    <d v="2017-05-28T00:00:00"/>
    <n v="824000"/>
    <x v="2"/>
    <s v="Property Barons"/>
    <x v="1"/>
    <n v="3058"/>
    <n v="3"/>
    <n v="1"/>
    <n v="2"/>
    <n v="120"/>
    <n v="1990"/>
    <s v="22/129 Harding St"/>
    <s v="Coburg"/>
    <s v="Moreland"/>
    <s v="Northern Metropolitan"/>
    <n v="5"/>
    <n v="2017"/>
  </r>
  <r>
    <d v="2017-05-28T00:00:00"/>
    <n v="958000"/>
    <x v="0"/>
    <s v="Cunninghams"/>
    <x v="1"/>
    <n v="3044"/>
    <n v="5"/>
    <n v="2"/>
    <n v="2"/>
    <n v="706"/>
    <n v="1950"/>
    <s v="16 Hayes Pde"/>
    <s v="Pascoe Vale"/>
    <s v="Moreland"/>
    <s v="Northern Metropolitan"/>
    <n v="5"/>
    <n v="2017"/>
  </r>
  <r>
    <d v="2017-05-28T00:00:00"/>
    <n v="1300000"/>
    <x v="0"/>
    <s v="Cunninghams"/>
    <x v="0"/>
    <n v="3034"/>
    <n v="4"/>
    <n v="3"/>
    <n v="2"/>
    <n v="656"/>
    <n v="1990"/>
    <s v="16 Cortina Pl"/>
    <s v="Avondale Heights"/>
    <s v="Moonee Valley"/>
    <s v="Western Metropolitan"/>
    <n v="5"/>
    <n v="2017"/>
  </r>
  <r>
    <d v="2017-05-28T00:00:00"/>
    <n v="1302500"/>
    <x v="0"/>
    <s v="Jones and Jones"/>
    <x v="1"/>
    <n v="3039"/>
    <n v="2"/>
    <n v="1"/>
    <n v="2"/>
    <n v="455"/>
    <m/>
    <s v="121 Vine St"/>
    <s v="Moonee Ponds"/>
    <s v="Moonee Valley"/>
    <s v="Western Metropolitan"/>
    <n v="5"/>
    <n v="2017"/>
  </r>
  <r>
    <d v="2017-05-28T00:00:00"/>
    <n v="757000"/>
    <x v="0"/>
    <s v="Property Barons"/>
    <x v="1"/>
    <n v="3170"/>
    <n v="3"/>
    <n v="1"/>
    <n v="1"/>
    <n v="664"/>
    <m/>
    <s v="13 Merrill St"/>
    <s v="Mulgrave"/>
    <s v="Monash"/>
    <s v="South-Eastern Metropolitan"/>
    <n v="5"/>
    <n v="2017"/>
  </r>
  <r>
    <d v="2017-05-28T00:00:00"/>
    <n v="570000"/>
    <x v="0"/>
    <s v="Metro Ladder"/>
    <x v="0"/>
    <n v="3019"/>
    <n v="2"/>
    <n v="1"/>
    <n v="2"/>
    <n v="567"/>
    <n v="1950"/>
    <s v="15 Myalla St"/>
    <s v="Braybrook"/>
    <s v="Maribyrnong"/>
    <s v="Western Metropolitan"/>
    <n v="5"/>
    <n v="2017"/>
  </r>
  <r>
    <d v="2017-05-28T00:00:00"/>
    <n v="950000"/>
    <x v="0"/>
    <s v="Maxwells"/>
    <x v="1"/>
    <n v="3013"/>
    <n v="2"/>
    <n v="1"/>
    <n v="0"/>
    <n v="150"/>
    <n v="1900"/>
    <s v="89 Ballarat St"/>
    <s v="Yarraville"/>
    <s v="Maribyrnong"/>
    <s v="Western Metropolitan"/>
    <n v="5"/>
    <n v="2017"/>
  </r>
  <r>
    <d v="2017-05-28T00:00:00"/>
    <n v="794000"/>
    <x v="0"/>
    <s v="Property Barons"/>
    <x v="1"/>
    <n v="3105"/>
    <n v="3"/>
    <n v="1"/>
    <n v="0"/>
    <n v="353"/>
    <m/>
    <s v="7 Mangan St"/>
    <s v="Bulleen"/>
    <s v="Manningham"/>
    <s v="Eastern Metropolitan"/>
    <n v="5"/>
    <n v="2017"/>
  </r>
  <r>
    <d v="2017-05-28T00:00:00"/>
    <n v="950000"/>
    <x v="2"/>
    <s v="Property Barons"/>
    <x v="0"/>
    <n v="3105"/>
    <n v="4"/>
    <n v="2"/>
    <n v="2"/>
    <n v="189"/>
    <n v="2011"/>
    <s v="2/11 Elizabeth St"/>
    <s v="Bulleen"/>
    <s v="Manningham"/>
    <s v="Eastern Metropolitan"/>
    <n v="5"/>
    <n v="2017"/>
  </r>
  <r>
    <d v="2017-05-28T00:00:00"/>
    <n v="1170000"/>
    <x v="0"/>
    <s v="Melbourne Homes"/>
    <x v="1"/>
    <n v="3192"/>
    <n v="3"/>
    <n v="1"/>
    <n v="2"/>
    <n v="627"/>
    <m/>
    <s v="28 Regent Pde"/>
    <s v="Cheltenham"/>
    <s v="Kingston"/>
    <s v="Southern Metropolitan"/>
    <n v="5"/>
    <n v="2017"/>
  </r>
  <r>
    <d v="2017-05-28T00:00:00"/>
    <n v="1255000"/>
    <x v="0"/>
    <s v="Jones and Jones"/>
    <x v="1"/>
    <n v="3192"/>
    <n v="4"/>
    <n v="2"/>
    <n v="4"/>
    <n v="712"/>
    <n v="1960"/>
    <s v="31 Eden St"/>
    <s v="Cheltenham"/>
    <s v="Kingston"/>
    <s v="Southern Metropolitan"/>
    <n v="5"/>
    <n v="2017"/>
  </r>
  <r>
    <d v="2017-05-28T00:00:00"/>
    <n v="670000"/>
    <x v="1"/>
    <s v="Metro Ladder"/>
    <x v="1"/>
    <n v="3018"/>
    <n v="3"/>
    <n v="2"/>
    <n v="1"/>
    <n v="284"/>
    <n v="1988"/>
    <s v="2/10 McAlpine Ct"/>
    <s v="Altona"/>
    <s v="Hobsons Bay"/>
    <s v="Western Metropolitan"/>
    <n v="5"/>
    <n v="2017"/>
  </r>
  <r>
    <d v="2017-05-28T00:00:00"/>
    <n v="665000"/>
    <x v="0"/>
    <s v="Flanders &amp; Fish"/>
    <x v="0"/>
    <n v="3175"/>
    <n v="3"/>
    <n v="1"/>
    <n v="2"/>
    <n v="540"/>
    <m/>
    <s v="43 Power St"/>
    <s v="Dandenong"/>
    <s v="Greater Dandenong"/>
    <s v="South-Eastern Metropolitan"/>
    <n v="5"/>
    <n v="2017"/>
  </r>
  <r>
    <d v="2017-05-28T00:00:00"/>
    <n v="260000"/>
    <x v="1"/>
    <s v="Jones and Jones"/>
    <x v="0"/>
    <n v="3163"/>
    <n v="1"/>
    <n v="1"/>
    <n v="1"/>
    <n v="1162"/>
    <n v="1965"/>
    <s v="8/131 Grange Rd"/>
    <s v="Glen Huntly"/>
    <s v="Glen Eira"/>
    <s v="Southern Metropolitan"/>
    <n v="5"/>
    <n v="2017"/>
  </r>
  <r>
    <d v="2017-05-28T00:00:00"/>
    <n v="490000"/>
    <x v="1"/>
    <s v="Jones and Jones"/>
    <x v="0"/>
    <n v="3163"/>
    <n v="2"/>
    <n v="1"/>
    <n v="1"/>
    <n v="0"/>
    <m/>
    <s v="4/12 Dalny Rd"/>
    <s v="Murrumbeena"/>
    <s v="Glen Eira"/>
    <s v="Southern Metropolitan"/>
    <n v="5"/>
    <n v="2017"/>
  </r>
  <r>
    <d v="2017-05-28T00:00:00"/>
    <n v="850000"/>
    <x v="2"/>
    <s v="Metro Ladder"/>
    <x v="1"/>
    <n v="3165"/>
    <n v="3"/>
    <n v="2"/>
    <n v="2"/>
    <n v="321"/>
    <m/>
    <s v="2/575 Warrigal Rd"/>
    <s v="Bentleigh East"/>
    <s v="Glen Eira"/>
    <s v="Southern Metropolitan"/>
    <n v="5"/>
    <n v="2017"/>
  </r>
  <r>
    <d v="2017-05-28T00:00:00"/>
    <n v="650000"/>
    <x v="0"/>
    <s v="Metro Ladder"/>
    <x v="1"/>
    <n v="3021"/>
    <n v="3"/>
    <n v="1"/>
    <n v="0"/>
    <n v="722"/>
    <m/>
    <s v="6 Bent St"/>
    <s v="St Albans"/>
    <s v="Brimbank"/>
    <s v="Western Metropolitan"/>
    <n v="5"/>
    <n v="2017"/>
  </r>
  <r>
    <d v="2017-05-28T00:00:00"/>
    <n v="580000"/>
    <x v="1"/>
    <s v="Flanders &amp; Fish"/>
    <x v="0"/>
    <n v="3122"/>
    <n v="2"/>
    <n v="1"/>
    <n v="1"/>
    <n v="1063"/>
    <m/>
    <s v="9/10 Brook St"/>
    <s v="Hawthorn"/>
    <s v="Boroondara"/>
    <s v="Southern Metropolitan"/>
    <n v="5"/>
    <n v="2017"/>
  </r>
  <r>
    <d v="2017-05-28T00:00:00"/>
    <n v="1402000"/>
    <x v="0"/>
    <s v="Cunninghams"/>
    <x v="1"/>
    <n v="3102"/>
    <n v="3"/>
    <n v="2"/>
    <n v="2"/>
    <n v="422"/>
    <n v="1950"/>
    <s v="136 Kilby Rd"/>
    <s v="Kew East"/>
    <s v="Boroondara"/>
    <s v="Southern Metropolitan"/>
    <n v="5"/>
    <n v="2017"/>
  </r>
  <r>
    <d v="2017-05-28T00:00:00"/>
    <n v="1655000"/>
    <x v="2"/>
    <s v="Metro Ladder"/>
    <x v="1"/>
    <n v="3147"/>
    <n v="4"/>
    <n v="3"/>
    <n v="2"/>
    <n v="510"/>
    <n v="2013"/>
    <s v="93A Ashburn Gr"/>
    <s v="Ashburton"/>
    <s v="Boroondara"/>
    <s v="Southern Metropolitan"/>
    <n v="5"/>
    <n v="2017"/>
  </r>
  <r>
    <d v="2017-05-28T00:00:00"/>
    <n v="2361000"/>
    <x v="0"/>
    <s v="Flanders &amp; Fish"/>
    <x v="0"/>
    <n v="3124"/>
    <n v="5"/>
    <n v="3"/>
    <n v="2"/>
    <n v="844"/>
    <n v="1920"/>
    <s v="1065 Toorak Rd"/>
    <s v="Camberwell"/>
    <s v="Boroondara"/>
    <s v="Southern Metropolitan"/>
    <n v="5"/>
    <n v="2017"/>
  </r>
  <r>
    <d v="2017-05-28T00:00:00"/>
    <n v="828000"/>
    <x v="2"/>
    <s v="Property Barons"/>
    <x v="1"/>
    <n v="3084"/>
    <n v="4"/>
    <n v="2"/>
    <n v="2"/>
    <n v="264"/>
    <n v="2000"/>
    <s v="3/5 Austral Ct"/>
    <s v="Heidelberg"/>
    <s v="Banyule"/>
    <s v="Eastern Metropolitan"/>
    <n v="5"/>
    <n v="2017"/>
  </r>
  <r>
    <d v="2017-05-28T00:00:00"/>
    <n v="1110000"/>
    <x v="0"/>
    <s v="Best Bricks"/>
    <x v="1"/>
    <n v="3081"/>
    <n v="3"/>
    <n v="1"/>
    <n v="2"/>
    <n v="730"/>
    <m/>
    <s v="345 Waterdale Rd"/>
    <s v="Bellfield"/>
    <s v="Banyule"/>
    <s v="Eastern Metropolitan"/>
    <n v="5"/>
    <n v="2017"/>
  </r>
  <r>
    <d v="2017-05-28T00:00:00"/>
    <n v="1740000"/>
    <x v="0"/>
    <s v="Cunninghams"/>
    <x v="1"/>
    <n v="3079"/>
    <n v="3"/>
    <n v="1"/>
    <n v="2"/>
    <n v="792"/>
    <m/>
    <s v="15 Longstaff St"/>
    <s v="Ivanhoe East"/>
    <s v="Banyule"/>
    <s v="Eastern Metropolitan"/>
    <n v="5"/>
    <n v="2017"/>
  </r>
  <r>
    <d v="2017-05-29T00:00:00"/>
    <n v="1680000"/>
    <x v="0"/>
    <s v="Cunninghams"/>
    <x v="1"/>
    <n v="3068"/>
    <n v="2"/>
    <n v="1"/>
    <n v="1"/>
    <n v="185"/>
    <m/>
    <s v="99 Newry St"/>
    <s v="Fitzroy North"/>
    <s v="Yarra"/>
    <s v="Northern Metropolitan"/>
    <n v="5"/>
    <n v="2017"/>
  </r>
  <r>
    <d v="2017-05-29T00:00:00"/>
    <n v="528000"/>
    <x v="0"/>
    <s v="Cunninghams"/>
    <x v="1"/>
    <n v="3076"/>
    <n v="3"/>
    <n v="2"/>
    <n v="1"/>
    <n v="525"/>
    <m/>
    <s v="18 Grimwade Ct"/>
    <s v="Epping"/>
    <s v="Whittlesea"/>
    <s v="Northern Metropolitan"/>
    <n v="5"/>
    <n v="2017"/>
  </r>
  <r>
    <d v="2017-05-29T00:00:00"/>
    <n v="685000"/>
    <x v="0"/>
    <s v="Cunninghams"/>
    <x v="1"/>
    <n v="3075"/>
    <n v="2"/>
    <n v="1"/>
    <n v="2"/>
    <n v="766"/>
    <m/>
    <s v="78 French St"/>
    <s v="Lalor"/>
    <s v="Whittlesea"/>
    <s v="Northern Metropolitan"/>
    <n v="5"/>
    <n v="2017"/>
  </r>
  <r>
    <d v="2017-05-29T00:00:00"/>
    <n v="800000"/>
    <x v="1"/>
    <s v="Sanders"/>
    <x v="0"/>
    <n v="3141"/>
    <n v="2"/>
    <n v="2"/>
    <n v="2"/>
    <n v="0"/>
    <n v="2000"/>
    <s v="806/800 Chapel St"/>
    <s v="South Yarra"/>
    <s v="Stonnington"/>
    <s v="Southern Metropolitan"/>
    <n v="5"/>
    <n v="2017"/>
  </r>
  <r>
    <d v="2017-05-29T00:00:00"/>
    <n v="967500"/>
    <x v="0"/>
    <s v="Melbourne Homes"/>
    <x v="1"/>
    <n v="3095"/>
    <n v="3"/>
    <n v="1"/>
    <n v="2"/>
    <n v="768"/>
    <n v="1985"/>
    <s v="42 Parry Rd"/>
    <s v="Eltham North"/>
    <s v="Nillumbik"/>
    <s v="Eastern Metropolitan"/>
    <n v="5"/>
    <n v="2017"/>
  </r>
  <r>
    <d v="2017-05-29T00:00:00"/>
    <n v="530000"/>
    <x v="2"/>
    <s v="Sanders"/>
    <x v="1"/>
    <n v="3044"/>
    <n v="2"/>
    <n v="2"/>
    <n v="1"/>
    <n v="135"/>
    <m/>
    <s v="4/236 Boundary Rd"/>
    <s v="Pascoe Vale"/>
    <s v="Moreland"/>
    <s v="Northern Metropolitan"/>
    <n v="5"/>
    <n v="2017"/>
  </r>
  <r>
    <d v="2017-05-29T00:00:00"/>
    <n v="510000"/>
    <x v="1"/>
    <s v="Maxwells"/>
    <x v="0"/>
    <n v="3040"/>
    <n v="2"/>
    <n v="2"/>
    <n v="1"/>
    <n v="0"/>
    <m/>
    <s v="7/16 Leake St"/>
    <s v="Essendon"/>
    <s v="Moonee Valley"/>
    <s v="Western Metropolitan"/>
    <n v="5"/>
    <n v="2017"/>
  </r>
  <r>
    <d v="2017-05-29T00:00:00"/>
    <n v="642000"/>
    <x v="1"/>
    <s v="Flanders &amp; Fish"/>
    <x v="1"/>
    <n v="3141"/>
    <n v="2"/>
    <n v="1"/>
    <n v="1"/>
    <n v="595"/>
    <m/>
    <s v="3/555 Punt Rd"/>
    <s v="South Yarra"/>
    <s v="Melbourne"/>
    <s v="Southern Metropolitan"/>
    <n v="5"/>
    <n v="2017"/>
  </r>
  <r>
    <d v="2017-05-29T00:00:00"/>
    <n v="431000"/>
    <x v="2"/>
    <s v="Sanders"/>
    <x v="1"/>
    <n v="3032"/>
    <n v="2"/>
    <n v="1"/>
    <n v="1"/>
    <n v="0"/>
    <m/>
    <s v="8 Parade Sq"/>
    <s v="Maribyrnong"/>
    <s v="Maribyrnong"/>
    <s v="Western Metropolitan"/>
    <n v="5"/>
    <n v="2017"/>
  </r>
  <r>
    <d v="2017-05-29T00:00:00"/>
    <n v="816000"/>
    <x v="0"/>
    <s v="Jones and Jones"/>
    <x v="1"/>
    <n v="3172"/>
    <n v="3"/>
    <n v="2"/>
    <n v="2"/>
    <n v="533"/>
    <n v="1980"/>
    <s v="138 Howard Rd"/>
    <s v="Dingley Village"/>
    <s v="Kingston"/>
    <s v="South-Eastern Metropolitan"/>
    <n v="5"/>
    <n v="2017"/>
  </r>
  <r>
    <d v="2017-05-29T00:00:00"/>
    <n v="815000"/>
    <x v="2"/>
    <s v="Melbourne Homes"/>
    <x v="1"/>
    <n v="3015"/>
    <n v="3"/>
    <n v="2"/>
    <n v="2"/>
    <n v="148"/>
    <m/>
    <s v="7A Brunel St"/>
    <s v="South Kingsville"/>
    <s v="Hobsons Bay"/>
    <s v="Western Metropolitan"/>
    <n v="5"/>
    <n v="2017"/>
  </r>
  <r>
    <d v="2017-05-29T00:00:00"/>
    <n v="1435000"/>
    <x v="0"/>
    <s v="Flanders &amp; Fish"/>
    <x v="1"/>
    <n v="3163"/>
    <n v="3"/>
    <n v="2"/>
    <n v="2"/>
    <n v="430"/>
    <n v="1938"/>
    <s v="163 Oakleigh Rd"/>
    <s v="Carnegie"/>
    <s v="Glen Eira"/>
    <s v="Southern Metropolitan"/>
    <n v="5"/>
    <n v="2017"/>
  </r>
  <r>
    <d v="2017-05-29T00:00:00"/>
    <n v="830000"/>
    <x v="0"/>
    <s v="Cunninghams"/>
    <x v="0"/>
    <n v="3072"/>
    <n v="4"/>
    <n v="1"/>
    <n v="2"/>
    <n v="540"/>
    <n v="1965"/>
    <s v="121 Murray Rd"/>
    <s v="Preston"/>
    <s v="Darebin"/>
    <s v="Northern Metropolitan"/>
    <n v="5"/>
    <n v="2017"/>
  </r>
  <r>
    <d v="2017-05-29T00:00:00"/>
    <n v="1346000"/>
    <x v="0"/>
    <s v="Cunninghams"/>
    <x v="1"/>
    <n v="3071"/>
    <n v="3"/>
    <n v="2"/>
    <n v="2"/>
    <n v="349"/>
    <n v="1918"/>
    <s v="35D Clapham St"/>
    <s v="Thornbury"/>
    <s v="Darebin"/>
    <s v="Northern Metropolitan"/>
    <n v="5"/>
    <n v="2017"/>
  </r>
  <r>
    <d v="2017-05-29T00:00:00"/>
    <n v="2042000"/>
    <x v="0"/>
    <s v="Metro Ladder"/>
    <x v="1"/>
    <n v="3070"/>
    <n v="4"/>
    <n v="1"/>
    <n v="0"/>
    <n v="566"/>
    <m/>
    <s v="24 Henry St"/>
    <s v="Northcote"/>
    <s v="Darebin"/>
    <s v="Northern Metropolitan"/>
    <n v="5"/>
    <n v="2017"/>
  </r>
  <r>
    <d v="2017-05-29T00:00:00"/>
    <n v="500000"/>
    <x v="1"/>
    <s v="Cunninghams"/>
    <x v="0"/>
    <n v="3123"/>
    <n v="2"/>
    <n v="1"/>
    <n v="1"/>
    <n v="710"/>
    <m/>
    <s v="6/36 Auburn Gr"/>
    <s v="Hawthorn East"/>
    <s v="Boroondara"/>
    <s v="Southern Metropolitan"/>
    <n v="5"/>
    <n v="2017"/>
  </r>
  <r>
    <d v="2017-05-29T00:00:00"/>
    <n v="690000"/>
    <x v="1"/>
    <s v="Flanders &amp; Fish"/>
    <x v="1"/>
    <n v="3122"/>
    <n v="3"/>
    <n v="1"/>
    <n v="1"/>
    <n v="1396"/>
    <n v="1965"/>
    <s v="3/150 Barkers Rd"/>
    <s v="Hawthorn"/>
    <s v="Boroondara"/>
    <s v="Southern Metropolitan"/>
    <n v="5"/>
    <n v="2017"/>
  </r>
  <r>
    <d v="2017-05-29T00:00:00"/>
    <n v="1557000"/>
    <x v="2"/>
    <s v="Zimmerman"/>
    <x v="1"/>
    <n v="3104"/>
    <n v="3"/>
    <n v="2"/>
    <n v="2"/>
    <n v="292"/>
    <n v="2010"/>
    <s v="1A Abassia St"/>
    <s v="Balwyn North"/>
    <s v="Boroondara"/>
    <s v="Southern Metropolitan"/>
    <n v="5"/>
    <n v="2017"/>
  </r>
  <r>
    <d v="2017-05-29T00:00:00"/>
    <n v="1900000"/>
    <x v="1"/>
    <s v="Jones and Jones"/>
    <x v="0"/>
    <n v="3124"/>
    <n v="4"/>
    <n v="2"/>
    <n v="4"/>
    <n v="336"/>
    <m/>
    <s v="19A Warburton Rd"/>
    <s v="Camberwell"/>
    <s v="Boroondara"/>
    <s v="Southern Metropolitan"/>
    <n v="5"/>
    <n v="2017"/>
  </r>
  <r>
    <d v="2017-05-29T00:00:00"/>
    <n v="3900000"/>
    <x v="0"/>
    <s v="Jones and Jones"/>
    <x v="1"/>
    <n v="3122"/>
    <n v="4"/>
    <n v="2"/>
    <n v="1"/>
    <n v="595"/>
    <m/>
    <s v="29 Oak St"/>
    <s v="Hawthorn"/>
    <s v="Boroondara"/>
    <s v="Southern Metropolitan"/>
    <n v="5"/>
    <n v="2017"/>
  </r>
  <r>
    <d v="2017-05-29T00:00:00"/>
    <n v="825000"/>
    <x v="0"/>
    <s v="Property Barons"/>
    <x v="1"/>
    <n v="3084"/>
    <n v="3"/>
    <n v="1"/>
    <n v="0"/>
    <n v="658"/>
    <m/>
    <s v="178 Graham Rd"/>
    <s v="Viewbank"/>
    <s v="Banyule"/>
    <s v="Eastern Metropolitan"/>
    <n v="5"/>
    <n v="2017"/>
  </r>
  <r>
    <d v="2017-05-30T00:00:00"/>
    <n v="1226000"/>
    <x v="1"/>
    <s v="Metro Ladder"/>
    <x v="1"/>
    <n v="3121"/>
    <n v="2"/>
    <n v="1"/>
    <n v="1"/>
    <n v="826"/>
    <n v="1996"/>
    <s v="4/39 Hunter St"/>
    <s v="Richmond"/>
    <s v="Yarra"/>
    <s v="Northern Metropolitan"/>
    <n v="5"/>
    <n v="2017"/>
  </r>
  <r>
    <d v="2017-05-30T00:00:00"/>
    <n v="490000"/>
    <x v="0"/>
    <s v="Cunninghams"/>
    <x v="0"/>
    <n v="3030"/>
    <n v="3"/>
    <n v="2"/>
    <n v="4"/>
    <n v="1022"/>
    <m/>
    <s v="3 Lyall Dr"/>
    <s v="Werribee"/>
    <s v="Wyndham"/>
    <s v="Western Metropolitan"/>
    <n v="5"/>
    <n v="2017"/>
  </r>
  <r>
    <d v="2017-05-30T00:00:00"/>
    <n v="595000"/>
    <x v="0"/>
    <s v="Maxwells"/>
    <x v="1"/>
    <n v="3750"/>
    <n v="4"/>
    <n v="2"/>
    <n v="2"/>
    <n v="448"/>
    <n v="2012"/>
    <s v="8 Yumbarra Pde"/>
    <s v="Wollert"/>
    <s v="Whittlesea"/>
    <s v="Northern Metropolitan"/>
    <n v="5"/>
    <n v="2017"/>
  </r>
  <r>
    <d v="2017-05-30T00:00:00"/>
    <n v="845000"/>
    <x v="2"/>
    <s v="Metro Ladder"/>
    <x v="0"/>
    <n v="3125"/>
    <n v="4"/>
    <n v="3"/>
    <n v="2"/>
    <n v="94"/>
    <m/>
    <s v="5/19 Hughes St"/>
    <s v="Burwood"/>
    <s v="Whitehorse"/>
    <s v="Southern Metropolitan"/>
    <n v="5"/>
    <n v="2017"/>
  </r>
  <r>
    <d v="2017-05-30T00:00:00"/>
    <n v="910000"/>
    <x v="2"/>
    <s v="Cunninghams"/>
    <x v="1"/>
    <n v="3144"/>
    <n v="2"/>
    <n v="1"/>
    <n v="2"/>
    <n v="195"/>
    <m/>
    <s v="1/16 Finlayson St"/>
    <s v="Malvern"/>
    <s v="Stonnington"/>
    <s v="Southern Metropolitan"/>
    <n v="5"/>
    <n v="2017"/>
  </r>
  <r>
    <d v="2017-05-30T00:00:00"/>
    <n v="530000"/>
    <x v="1"/>
    <s v="Sanders"/>
    <x v="0"/>
    <n v="3205"/>
    <n v="2"/>
    <n v="1"/>
    <n v="1"/>
    <n v="1646"/>
    <n v="2012"/>
    <s v="1211/50 Albert Rd"/>
    <s v="South Melbourne"/>
    <s v="Port Phillip"/>
    <s v="Southern Metropolitan"/>
    <n v="5"/>
    <n v="2017"/>
  </r>
  <r>
    <d v="2017-05-30T00:00:00"/>
    <n v="1380000"/>
    <x v="0"/>
    <s v="Jones and Jones"/>
    <x v="1"/>
    <n v="3206"/>
    <n v="2"/>
    <n v="1"/>
    <n v="1"/>
    <n v="164"/>
    <m/>
    <s v="172 Danks St"/>
    <s v="Albert Park"/>
    <s v="Port Phillip"/>
    <s v="Southern Metropolitan"/>
    <n v="5"/>
    <n v="2017"/>
  </r>
  <r>
    <d v="2017-05-30T00:00:00"/>
    <n v="710000"/>
    <x v="0"/>
    <s v="Flanders &amp; Fish"/>
    <x v="1"/>
    <n v="3046"/>
    <n v="3"/>
    <n v="1"/>
    <n v="2"/>
    <n v="587"/>
    <m/>
    <s v="90 Moonee Bvd"/>
    <s v="Glenroy"/>
    <s v="Moreland"/>
    <s v="Northern Metropolitan"/>
    <n v="5"/>
    <n v="2017"/>
  </r>
  <r>
    <d v="2017-05-30T00:00:00"/>
    <n v="720000"/>
    <x v="2"/>
    <s v="Property Barons"/>
    <x v="0"/>
    <n v="3058"/>
    <n v="3"/>
    <n v="2"/>
    <n v="2"/>
    <n v="531"/>
    <n v="2016"/>
    <s v="69 Victoria St"/>
    <s v="Coburg"/>
    <s v="Moreland"/>
    <s v="Northern Metropolitan"/>
    <n v="5"/>
    <n v="2017"/>
  </r>
  <r>
    <d v="2017-05-30T00:00:00"/>
    <n v="741000"/>
    <x v="0"/>
    <s v="Flanders &amp; Fish"/>
    <x v="1"/>
    <n v="3060"/>
    <n v="3"/>
    <n v="1"/>
    <n v="3"/>
    <n v="578"/>
    <n v="1960"/>
    <s v="29 Jennifer St"/>
    <s v="Fawkner"/>
    <s v="Moreland"/>
    <s v="Northern Metropolitan"/>
    <n v="5"/>
    <n v="2017"/>
  </r>
  <r>
    <d v="2017-05-30T00:00:00"/>
    <n v="990000"/>
    <x v="0"/>
    <s v="Cunninghams"/>
    <x v="1"/>
    <n v="3043"/>
    <n v="4"/>
    <n v="2"/>
    <n v="2"/>
    <n v="702"/>
    <n v="2003"/>
    <s v="7 Adelaide Bvd"/>
    <s v="Gowanbrae"/>
    <s v="Moreland"/>
    <s v="Western Metropolitan"/>
    <n v="5"/>
    <n v="2017"/>
  </r>
  <r>
    <d v="2017-05-30T00:00:00"/>
    <n v="1265000"/>
    <x v="0"/>
    <s v="Cunninghams"/>
    <x v="1"/>
    <n v="3057"/>
    <n v="3"/>
    <n v="1"/>
    <n v="0"/>
    <n v="161"/>
    <m/>
    <s v="73 Barkly St"/>
    <s v="Brunswick East"/>
    <s v="Moreland"/>
    <s v="Northern Metropolitan"/>
    <n v="5"/>
    <n v="2017"/>
  </r>
  <r>
    <d v="2017-05-30T00:00:00"/>
    <n v="410000"/>
    <x v="1"/>
    <s v="Melbourne Homes"/>
    <x v="0"/>
    <n v="3040"/>
    <n v="2"/>
    <n v="1"/>
    <n v="1"/>
    <n v="0"/>
    <n v="1965"/>
    <s v="11/139 Napier St"/>
    <s v="Essendon"/>
    <s v="Moonee Valley"/>
    <s v="Western Metropolitan"/>
    <n v="5"/>
    <n v="2017"/>
  </r>
  <r>
    <d v="2017-05-30T00:00:00"/>
    <n v="650000"/>
    <x v="0"/>
    <s v="Maxwells"/>
    <x v="1"/>
    <n v="3042"/>
    <n v="2"/>
    <n v="1"/>
    <n v="3"/>
    <n v="374"/>
    <n v="1950"/>
    <s v="163 Halsey Rd"/>
    <s v="Airport West"/>
    <s v="Moonee Valley"/>
    <s v="Western Metropolitan"/>
    <n v="5"/>
    <n v="2017"/>
  </r>
  <r>
    <d v="2017-05-30T00:00:00"/>
    <n v="1230000"/>
    <x v="0"/>
    <s v="Cunninghams"/>
    <x v="0"/>
    <n v="3032"/>
    <n v="3"/>
    <n v="1"/>
    <n v="2"/>
    <n v="538"/>
    <m/>
    <s v="17 Monash St"/>
    <s v="Ascot Vale"/>
    <s v="Moonee Valley"/>
    <s v="Western Metropolitan"/>
    <n v="5"/>
    <n v="2017"/>
  </r>
  <r>
    <d v="2017-05-30T00:00:00"/>
    <n v="1410000"/>
    <x v="2"/>
    <s v="Cunninghams"/>
    <x v="0"/>
    <n v="3039"/>
    <n v="3"/>
    <n v="3"/>
    <n v="2"/>
    <n v="256"/>
    <m/>
    <s v="33A Vine St"/>
    <s v="Moonee Ponds"/>
    <s v="Moonee Valley"/>
    <s v="Western Metropolitan"/>
    <n v="5"/>
    <n v="2017"/>
  </r>
  <r>
    <d v="2017-05-30T00:00:00"/>
    <n v="1352000"/>
    <x v="0"/>
    <s v="Best Bricks"/>
    <x v="0"/>
    <n v="3149"/>
    <n v="4"/>
    <n v="3"/>
    <n v="2"/>
    <n v="708"/>
    <n v="1960"/>
    <s v="25 Carrol Gr"/>
    <s v="Mount Waverley"/>
    <s v="Monash"/>
    <s v="Eastern Metropolitan"/>
    <n v="5"/>
    <n v="2017"/>
  </r>
  <r>
    <d v="2017-05-30T00:00:00"/>
    <n v="1302000"/>
    <x v="0"/>
    <s v="Cunninghams"/>
    <x v="1"/>
    <n v="3107"/>
    <n v="4"/>
    <n v="2"/>
    <n v="2"/>
    <n v="650"/>
    <m/>
    <s v="254 Thompsons Rd"/>
    <s v="Templestowe Lower"/>
    <s v="Manningham"/>
    <s v="Eastern Metropolitan"/>
    <n v="5"/>
    <n v="2017"/>
  </r>
  <r>
    <d v="2017-05-30T00:00:00"/>
    <n v="1230000"/>
    <x v="0"/>
    <s v="Melbourne Homes"/>
    <x v="1"/>
    <n v="3015"/>
    <n v="3"/>
    <n v="1"/>
    <n v="1"/>
    <n v="396"/>
    <n v="1900"/>
    <s v="112 Johnston St"/>
    <s v="Newport"/>
    <s v="Hobsons Bay"/>
    <s v="Western Metropolitan"/>
    <n v="5"/>
    <n v="2017"/>
  </r>
  <r>
    <d v="2017-05-30T00:00:00"/>
    <n v="1460000"/>
    <x v="0"/>
    <s v="Cunninghams"/>
    <x v="0"/>
    <n v="3185"/>
    <n v="3"/>
    <n v="1"/>
    <n v="0"/>
    <n v="377"/>
    <n v="1915"/>
    <s v="1 Baxter St"/>
    <s v="Elsternwick"/>
    <s v="Glen Eira"/>
    <s v="Southern Metropolitan"/>
    <n v="5"/>
    <n v="2017"/>
  </r>
  <r>
    <d v="2017-05-30T00:00:00"/>
    <n v="1550000"/>
    <x v="0"/>
    <s v="Metro Ladder"/>
    <x v="0"/>
    <n v="3163"/>
    <n v="3"/>
    <n v="2"/>
    <n v="2"/>
    <n v="557"/>
    <n v="1930"/>
    <s v="14 Morgan St"/>
    <s v="Carnegie"/>
    <s v="Glen Eira"/>
    <s v="Southern Metropolitan"/>
    <n v="5"/>
    <n v="2017"/>
  </r>
  <r>
    <d v="2017-05-30T00:00:00"/>
    <n v="1010000"/>
    <x v="0"/>
    <s v="Cunninghams"/>
    <x v="0"/>
    <n v="3071"/>
    <n v="2"/>
    <n v="1"/>
    <n v="0"/>
    <n v="245"/>
    <m/>
    <s v="3 Gooch St"/>
    <s v="Thornbury"/>
    <s v="Darebin"/>
    <s v="Northern Metropolitan"/>
    <n v="5"/>
    <n v="2017"/>
  </r>
  <r>
    <d v="2017-05-30T00:00:00"/>
    <n v="1300000"/>
    <x v="0"/>
    <s v="Jones and Jones"/>
    <x v="0"/>
    <n v="3070"/>
    <n v="3"/>
    <n v="1"/>
    <n v="0"/>
    <n v="191"/>
    <n v="1915"/>
    <s v="50 Herbert St"/>
    <s v="Northcote"/>
    <s v="Darebin"/>
    <s v="Northern Metropolitan"/>
    <n v="5"/>
    <n v="2017"/>
  </r>
  <r>
    <d v="2017-05-30T00:00:00"/>
    <n v="1420000"/>
    <x v="0"/>
    <s v="Cunninghams"/>
    <x v="1"/>
    <n v="3071"/>
    <n v="3"/>
    <n v="1"/>
    <n v="2"/>
    <n v="438"/>
    <m/>
    <s v="3 Tharratt St"/>
    <s v="Thornbury"/>
    <s v="Darebin"/>
    <s v="Northern Metropolitan"/>
    <n v="5"/>
    <n v="2017"/>
  </r>
  <r>
    <d v="2017-05-30T00:00:00"/>
    <n v="1460000"/>
    <x v="0"/>
    <s v="Cunninghams"/>
    <x v="1"/>
    <n v="3071"/>
    <n v="2"/>
    <n v="1"/>
    <n v="2"/>
    <n v="508"/>
    <m/>
    <s v="243 Darebin Rd"/>
    <s v="Thornbury"/>
    <s v="Darebin"/>
    <s v="Northern Metropolitan"/>
    <n v="5"/>
    <n v="2017"/>
  </r>
  <r>
    <d v="2017-05-30T00:00:00"/>
    <n v="453000"/>
    <x v="0"/>
    <s v="Metro Ladder"/>
    <x v="1"/>
    <n v="3020"/>
    <n v="3"/>
    <n v="1"/>
    <n v="1"/>
    <n v="305"/>
    <n v="2006"/>
    <s v="1/11 Glengala Rd"/>
    <s v="Sunshine West"/>
    <s v="Brimbank"/>
    <s v="Western Metropolitan"/>
    <n v="5"/>
    <n v="2017"/>
  </r>
  <r>
    <d v="2017-05-30T00:00:00"/>
    <n v="511000"/>
    <x v="0"/>
    <s v="Property Barons"/>
    <x v="1"/>
    <n v="3020"/>
    <n v="3"/>
    <n v="2"/>
    <n v="2"/>
    <n v="519"/>
    <m/>
    <s v="7 Foxcroft Ct"/>
    <s v="Sunshine West"/>
    <s v="Brimbank"/>
    <s v="Western Metropolitan"/>
    <n v="5"/>
    <n v="2017"/>
  </r>
  <r>
    <d v="2017-05-30T00:00:00"/>
    <n v="840000"/>
    <x v="0"/>
    <s v="Metro Ladder"/>
    <x v="1"/>
    <n v="3188"/>
    <n v="2"/>
    <n v="1"/>
    <n v="2"/>
    <n v="171"/>
    <m/>
    <s v="3 Willis St"/>
    <s v="Hampton"/>
    <s v="Bayside"/>
    <s v="Southern Metropolitan"/>
    <n v="5"/>
    <n v="2017"/>
  </r>
  <r>
    <d v="2017-05-30T00:00:00"/>
    <n v="897000"/>
    <x v="1"/>
    <s v="Jones and Jones"/>
    <x v="1"/>
    <n v="3186"/>
    <n v="3"/>
    <n v="1"/>
    <n v="1"/>
    <n v="164"/>
    <n v="1970"/>
    <s v="6/76 Whyte St"/>
    <s v="Brighton"/>
    <s v="Bayside"/>
    <s v="Southern Metropolitan"/>
    <n v="5"/>
    <n v="2017"/>
  </r>
  <r>
    <d v="2017-05-30T00:00:00"/>
    <n v="1055000"/>
    <x v="2"/>
    <s v="Cunninghams"/>
    <x v="1"/>
    <n v="3186"/>
    <n v="2"/>
    <n v="1"/>
    <n v="2"/>
    <n v="211"/>
    <n v="1970"/>
    <s v="1/76 Whyte St"/>
    <s v="Brighton"/>
    <s v="Bayside"/>
    <s v="Southern Metropolitan"/>
    <n v="5"/>
    <n v="2017"/>
  </r>
  <r>
    <d v="2017-05-30T00:00:00"/>
    <n v="2300000"/>
    <x v="0"/>
    <s v="Cunninghams"/>
    <x v="0"/>
    <n v="3187"/>
    <n v="4"/>
    <n v="3"/>
    <n v="2"/>
    <n v="592"/>
    <m/>
    <s v="181 Dendy St"/>
    <s v="Brighton East"/>
    <s v="Bayside"/>
    <s v="Southern Metropolitan"/>
    <n v="5"/>
    <n v="2017"/>
  </r>
  <r>
    <d v="2017-05-30T00:00:00"/>
    <n v="2550000"/>
    <x v="0"/>
    <s v="Maxwells"/>
    <x v="0"/>
    <n v="3188"/>
    <n v="4"/>
    <n v="2"/>
    <n v="2"/>
    <n v="726"/>
    <n v="1925"/>
    <s v="28 The Avenue"/>
    <s v="Hampton"/>
    <s v="Bayside"/>
    <s v="Southern Metropolitan"/>
    <n v="5"/>
    <n v="2017"/>
  </r>
  <r>
    <d v="2017-05-30T00:00:00"/>
    <n v="769000"/>
    <x v="0"/>
    <s v="Property Barons"/>
    <x v="1"/>
    <n v="3083"/>
    <n v="4"/>
    <n v="2"/>
    <n v="2"/>
    <n v="662"/>
    <m/>
    <s v="5 Cole Ct"/>
    <s v="Bundoora"/>
    <s v="Banyule"/>
    <s v="Northern Metropolitan"/>
    <n v="5"/>
    <n v="2017"/>
  </r>
  <r>
    <d v="2017-05-31T00:00:00"/>
    <n v="1300000"/>
    <x v="0"/>
    <s v="Melbourne Homes"/>
    <x v="0"/>
    <n v="3054"/>
    <n v="3"/>
    <n v="1"/>
    <n v="0"/>
    <n v="223"/>
    <m/>
    <s v="32 Princes St"/>
    <s v="Carlton North"/>
    <s v="Yarra"/>
    <s v="Northern Metropolitan"/>
    <n v="5"/>
    <n v="2017"/>
  </r>
  <r>
    <d v="2017-05-31T00:00:00"/>
    <n v="418000"/>
    <x v="0"/>
    <s v="Cunninghams"/>
    <x v="1"/>
    <n v="3029"/>
    <n v="3"/>
    <n v="2"/>
    <n v="1"/>
    <n v="435"/>
    <m/>
    <s v="2 Dunk Ct"/>
    <s v="Hoppers Crossing"/>
    <s v="Wyndham"/>
    <s v="Western Metropolitan"/>
    <n v="5"/>
    <n v="2017"/>
  </r>
  <r>
    <d v="2017-05-31T00:00:00"/>
    <n v="646500"/>
    <x v="1"/>
    <s v="Best Bricks"/>
    <x v="1"/>
    <n v="3128"/>
    <n v="2"/>
    <n v="1"/>
    <n v="1"/>
    <n v="156"/>
    <n v="1980"/>
    <s v="4/18 Barkly St"/>
    <s v="Box Hill"/>
    <s v="Whitehorse"/>
    <s v="Eastern Metropolitan"/>
    <n v="5"/>
    <n v="2017"/>
  </r>
  <r>
    <d v="2017-05-31T00:00:00"/>
    <n v="990000"/>
    <x v="2"/>
    <s v="Flanders &amp; Fish"/>
    <x v="1"/>
    <n v="3128"/>
    <n v="2"/>
    <n v="1"/>
    <n v="1"/>
    <n v="257"/>
    <m/>
    <s v="1A Maple St"/>
    <s v="Box Hill"/>
    <s v="Whitehorse"/>
    <s v="Eastern Metropolitan"/>
    <n v="5"/>
    <n v="2017"/>
  </r>
  <r>
    <d v="2017-05-31T00:00:00"/>
    <n v="610500"/>
    <x v="1"/>
    <s v="Jones and Jones"/>
    <x v="0"/>
    <n v="3182"/>
    <n v="2"/>
    <n v="2"/>
    <n v="1"/>
    <n v="2920"/>
    <n v="2006"/>
    <s v="13/220 Barkly St"/>
    <s v="St Kilda"/>
    <s v="Port Phillip"/>
    <s v="Southern Metropolitan"/>
    <n v="5"/>
    <n v="2017"/>
  </r>
  <r>
    <d v="2017-05-31T00:00:00"/>
    <n v="665000"/>
    <x v="1"/>
    <s v="Maxwells"/>
    <x v="0"/>
    <n v="3207"/>
    <n v="2"/>
    <n v="2"/>
    <n v="1"/>
    <n v="1472"/>
    <n v="2010"/>
    <s v="409/216 Rouse St"/>
    <s v="Port Melbourne"/>
    <s v="Port Phillip"/>
    <s v="Southern Metropolitan"/>
    <n v="5"/>
    <n v="2017"/>
  </r>
  <r>
    <d v="2017-05-31T00:00:00"/>
    <n v="695500"/>
    <x v="1"/>
    <s v="Jones and Jones"/>
    <x v="0"/>
    <n v="3184"/>
    <n v="2"/>
    <n v="1"/>
    <n v="1"/>
    <n v="887"/>
    <n v="1973"/>
    <s v="3/44 Wave St"/>
    <s v="Elwood"/>
    <s v="Port Phillip"/>
    <s v="Southern Metropolitan"/>
    <n v="5"/>
    <n v="2017"/>
  </r>
  <r>
    <d v="2017-05-31T00:00:00"/>
    <n v="412000"/>
    <x v="0"/>
    <s v="Cunninghams"/>
    <x v="1"/>
    <n v="3056"/>
    <n v="1"/>
    <n v="1"/>
    <n v="1"/>
    <n v="85"/>
    <m/>
    <s v="4/287 Albion St"/>
    <s v="Brunswick"/>
    <s v="Moreland"/>
    <s v="Northern Metropolitan"/>
    <n v="5"/>
    <n v="2017"/>
  </r>
  <r>
    <d v="2017-05-31T00:00:00"/>
    <n v="640000"/>
    <x v="1"/>
    <s v="Maxwells"/>
    <x v="1"/>
    <n v="3055"/>
    <n v="2"/>
    <n v="1"/>
    <n v="1"/>
    <n v="559"/>
    <n v="1970"/>
    <s v="2/11 Howson St"/>
    <s v="Brunswick West"/>
    <s v="Moreland"/>
    <s v="Northern Metropolitan"/>
    <n v="5"/>
    <n v="2017"/>
  </r>
  <r>
    <d v="2017-05-31T00:00:00"/>
    <n v="950000"/>
    <x v="0"/>
    <s v="Zimmerman"/>
    <x v="0"/>
    <n v="3056"/>
    <n v="3"/>
    <n v="1"/>
    <n v="0"/>
    <n v="230"/>
    <m/>
    <s v="31 Wilkinson St"/>
    <s v="Brunswick"/>
    <s v="Moreland"/>
    <s v="Northern Metropolitan"/>
    <n v="5"/>
    <n v="2017"/>
  </r>
  <r>
    <d v="2017-05-31T00:00:00"/>
    <n v="1210000"/>
    <x v="0"/>
    <s v="Cunninghams"/>
    <x v="1"/>
    <n v="3057"/>
    <n v="4"/>
    <n v="2"/>
    <n v="2"/>
    <n v="425"/>
    <n v="1920"/>
    <s v="40 Albion St"/>
    <s v="Brunswick East"/>
    <s v="Moreland"/>
    <s v="Northern Metropolitan"/>
    <n v="5"/>
    <n v="2017"/>
  </r>
  <r>
    <d v="2017-05-31T00:00:00"/>
    <n v="510000"/>
    <x v="0"/>
    <s v="Cunninghams"/>
    <x v="0"/>
    <n v="3042"/>
    <n v="3"/>
    <n v="1"/>
    <n v="1"/>
    <n v="488"/>
    <n v="1960"/>
    <s v="67 Halsey Rd"/>
    <s v="Airport West"/>
    <s v="Moonee Valley"/>
    <s v="Western Metropolitan"/>
    <n v="5"/>
    <n v="2017"/>
  </r>
  <r>
    <d v="2017-05-31T00:00:00"/>
    <n v="850000"/>
    <x v="0"/>
    <s v="Property Barons"/>
    <x v="0"/>
    <n v="3042"/>
    <n v="3"/>
    <n v="2"/>
    <n v="2"/>
    <n v="795"/>
    <m/>
    <s v="24 The Avenue"/>
    <s v="Niddrie"/>
    <s v="Moonee Valley"/>
    <s v="Western Metropolitan"/>
    <n v="5"/>
    <n v="2017"/>
  </r>
  <r>
    <d v="2017-05-31T00:00:00"/>
    <n v="1050000"/>
    <x v="0"/>
    <s v="Metro Ladder"/>
    <x v="1"/>
    <n v="3032"/>
    <n v="2"/>
    <n v="1"/>
    <n v="0"/>
    <n v="341"/>
    <m/>
    <s v="136 The Parade"/>
    <s v="Ascot Vale"/>
    <s v="Moonee Valley"/>
    <s v="Western Metropolitan"/>
    <n v="5"/>
    <n v="2017"/>
  </r>
  <r>
    <d v="2017-05-31T00:00:00"/>
    <n v="1070000"/>
    <x v="0"/>
    <s v="Cunninghams"/>
    <x v="0"/>
    <n v="3040"/>
    <n v="3"/>
    <n v="1"/>
    <n v="2"/>
    <n v="363"/>
    <m/>
    <s v="53 Market St"/>
    <s v="Essendon"/>
    <s v="Moonee Valley"/>
    <s v="Western Metropolitan"/>
    <n v="5"/>
    <n v="2017"/>
  </r>
  <r>
    <d v="2017-05-31T00:00:00"/>
    <n v="1450000"/>
    <x v="0"/>
    <s v="Property Barons"/>
    <x v="0"/>
    <n v="3042"/>
    <n v="3"/>
    <n v="1"/>
    <n v="1"/>
    <n v="650"/>
    <m/>
    <s v="13 Hotham Rd"/>
    <s v="Niddrie"/>
    <s v="Moonee Valley"/>
    <s v="Western Metropolitan"/>
    <n v="5"/>
    <n v="2017"/>
  </r>
  <r>
    <d v="2017-05-31T00:00:00"/>
    <n v="500000"/>
    <x v="1"/>
    <s v="Maxwells"/>
    <x v="1"/>
    <n v="3031"/>
    <n v="2"/>
    <n v="1"/>
    <n v="1"/>
    <n v="0"/>
    <n v="2000"/>
    <s v="10/2 Howlett St"/>
    <s v="Kensington"/>
    <s v="Melbourne"/>
    <s v="Northern Metropolitan"/>
    <n v="5"/>
    <n v="2017"/>
  </r>
  <r>
    <d v="2017-05-31T00:00:00"/>
    <n v="240000"/>
    <x v="1"/>
    <s v="Cunninghams"/>
    <x v="0"/>
    <n v="3011"/>
    <n v="1"/>
    <n v="1"/>
    <n v="1"/>
    <n v="1015"/>
    <n v="1970"/>
    <s v="9/3 Gordon St"/>
    <s v="Footscray"/>
    <s v="Maribyrnong"/>
    <s v="Western Metropolitan"/>
    <n v="5"/>
    <n v="2017"/>
  </r>
  <r>
    <d v="2017-05-31T00:00:00"/>
    <n v="441700"/>
    <x v="2"/>
    <s v="Property Barons"/>
    <x v="0"/>
    <n v="3019"/>
    <n v="3"/>
    <n v="2"/>
    <n v="1"/>
    <n v="145"/>
    <n v="2003"/>
    <s v="13/25 Marnoo St"/>
    <s v="Braybrook"/>
    <s v="Maribyrnong"/>
    <s v="Western Metropolitan"/>
    <n v="5"/>
    <n v="2017"/>
  </r>
  <r>
    <d v="2017-05-31T00:00:00"/>
    <n v="1350000"/>
    <x v="0"/>
    <s v="Jones and Jones"/>
    <x v="1"/>
    <n v="3106"/>
    <n v="3"/>
    <n v="2"/>
    <n v="2"/>
    <n v="809"/>
    <n v="1975"/>
    <s v="53 Milne St"/>
    <s v="Templestowe"/>
    <s v="Manningham"/>
    <s v="Eastern Metropolitan"/>
    <n v="5"/>
    <n v="2017"/>
  </r>
  <r>
    <d v="2017-05-31T00:00:00"/>
    <n v="1051000"/>
    <x v="2"/>
    <s v="Flanders &amp; Fish"/>
    <x v="1"/>
    <n v="3194"/>
    <n v="3"/>
    <n v="2"/>
    <n v="2"/>
    <n v="435"/>
    <n v="1980"/>
    <s v="1/32 Albenca St"/>
    <s v="Mentone"/>
    <s v="Kingston"/>
    <s v="South-Eastern Metropolitan"/>
    <n v="5"/>
    <n v="2017"/>
  </r>
  <r>
    <d v="2017-05-31T00:00:00"/>
    <n v="1205500"/>
    <x v="0"/>
    <s v="Jones and Jones"/>
    <x v="1"/>
    <n v="3167"/>
    <n v="4"/>
    <n v="2"/>
    <n v="2"/>
    <n v="553"/>
    <m/>
    <s v="4 Druitt St"/>
    <s v="Oakleigh South"/>
    <s v="Kingston"/>
    <s v="South-Eastern Metropolitan"/>
    <n v="5"/>
    <n v="2017"/>
  </r>
  <r>
    <d v="2017-05-31T00:00:00"/>
    <n v="695000"/>
    <x v="0"/>
    <s v="SJ"/>
    <x v="1"/>
    <n v="3043"/>
    <n v="3"/>
    <n v="1"/>
    <n v="2"/>
    <n v="676"/>
    <n v="1980"/>
    <s v="35 Finningley Dr"/>
    <s v="Tullamarine"/>
    <s v="Hume"/>
    <s v="Western Metropolitan"/>
    <n v="5"/>
    <n v="2017"/>
  </r>
  <r>
    <d v="2017-05-31T00:00:00"/>
    <n v="820000"/>
    <x v="0"/>
    <s v="Metro Ladder"/>
    <x v="0"/>
    <n v="3028"/>
    <n v="3"/>
    <n v="2"/>
    <n v="2"/>
    <n v="530"/>
    <m/>
    <s v="11 Gaskell Ct"/>
    <s v="Altona Meadows"/>
    <s v="Hobsons Bay"/>
    <s v="Western Metropolitan"/>
    <n v="5"/>
    <n v="2017"/>
  </r>
  <r>
    <d v="2017-05-31T00:00:00"/>
    <n v="1005000"/>
    <x v="0"/>
    <s v="Property Barons"/>
    <x v="1"/>
    <n v="3018"/>
    <n v="3"/>
    <n v="1"/>
    <n v="4"/>
    <n v="575"/>
    <n v="1960"/>
    <s v="70 Purnell St"/>
    <s v="Altona"/>
    <s v="Hobsons Bay"/>
    <s v="Western Metropolitan"/>
    <n v="5"/>
    <n v="2017"/>
  </r>
  <r>
    <d v="2017-05-31T00:00:00"/>
    <n v="752000"/>
    <x v="0"/>
    <s v="Jones and Jones"/>
    <x v="0"/>
    <n v="3173"/>
    <n v="3"/>
    <n v="2"/>
    <n v="2"/>
    <n v="552"/>
    <m/>
    <s v="46 Hedgeley Rd"/>
    <s v="Keysborough"/>
    <s v="Greater Dandenong"/>
    <s v="South-Eastern Metropolitan"/>
    <n v="5"/>
    <n v="2017"/>
  </r>
  <r>
    <d v="2017-05-31T00:00:00"/>
    <n v="575000"/>
    <x v="1"/>
    <s v="Flanders &amp; Fish"/>
    <x v="0"/>
    <n v="3161"/>
    <n v="2"/>
    <n v="1"/>
    <n v="1"/>
    <n v="0"/>
    <n v="1970"/>
    <s v="2/686 Inkerman Rd"/>
    <s v="Caulfield North"/>
    <s v="Glen Eira"/>
    <s v="Southern Metropolitan"/>
    <n v="5"/>
    <n v="2017"/>
  </r>
  <r>
    <d v="2017-05-31T00:00:00"/>
    <n v="300000"/>
    <x v="1"/>
    <s v="Best Bricks"/>
    <x v="0"/>
    <n v="3071"/>
    <n v="1"/>
    <n v="1"/>
    <n v="1"/>
    <n v="948"/>
    <n v="1970"/>
    <s v="199 Mansfield St"/>
    <s v="Thornbury"/>
    <s v="Darebin"/>
    <s v="Northern Metropolitan"/>
    <n v="5"/>
    <n v="2017"/>
  </r>
  <r>
    <d v="2017-05-31T00:00:00"/>
    <n v="316000"/>
    <x v="1"/>
    <s v="Flanders &amp; Fish"/>
    <x v="1"/>
    <n v="3078"/>
    <n v="1"/>
    <n v="1"/>
    <n v="1"/>
    <n v="0"/>
    <m/>
    <s v="3/34 Grange Rd"/>
    <s v="Alphington"/>
    <s v="Darebin"/>
    <s v="Northern Metropolitan"/>
    <n v="5"/>
    <n v="2017"/>
  </r>
  <r>
    <d v="2017-05-31T00:00:00"/>
    <n v="1110000"/>
    <x v="0"/>
    <s v="Cunninghams"/>
    <x v="1"/>
    <n v="3072"/>
    <n v="4"/>
    <n v="1"/>
    <n v="2"/>
    <n v="556"/>
    <n v="1935"/>
    <s v="21 Robeson St"/>
    <s v="Preston"/>
    <s v="Darebin"/>
    <s v="Northern Metropolitan"/>
    <n v="5"/>
    <n v="2017"/>
  </r>
  <r>
    <d v="2017-05-31T00:00:00"/>
    <n v="630000"/>
    <x v="0"/>
    <s v="Cunninghams"/>
    <x v="1"/>
    <n v="3021"/>
    <n v="3"/>
    <n v="1"/>
    <n v="2"/>
    <n v="524"/>
    <m/>
    <s v="1 Harris St"/>
    <s v="St Albans"/>
    <s v="Brimbank"/>
    <s v="Western Metropolitan"/>
    <n v="5"/>
    <n v="2017"/>
  </r>
  <r>
    <d v="2017-05-31T00:00:00"/>
    <n v="275000"/>
    <x v="1"/>
    <s v="Metro Ladder"/>
    <x v="0"/>
    <n v="3122"/>
    <n v="1"/>
    <n v="1"/>
    <n v="0"/>
    <n v="479"/>
    <n v="1970"/>
    <s v="12/5 Summerlea Gr"/>
    <s v="Hawthorn"/>
    <s v="Boroondara"/>
    <s v="Southern Metropolitan"/>
    <n v="5"/>
    <n v="2017"/>
  </r>
  <r>
    <d v="2017-05-31T00:00:00"/>
    <n v="795000"/>
    <x v="2"/>
    <s v="Cunninghams"/>
    <x v="1"/>
    <n v="3124"/>
    <n v="2"/>
    <n v="2"/>
    <n v="1"/>
    <n v="112"/>
    <m/>
    <s v="8/595 Burke Rd"/>
    <s v="Camberwell"/>
    <s v="Boroondara"/>
    <s v="Southern Metropolitan"/>
    <n v="5"/>
    <n v="2017"/>
  </r>
  <r>
    <d v="2017-05-31T00:00:00"/>
    <n v="1500000"/>
    <x v="0"/>
    <s v="Cunninghams"/>
    <x v="0"/>
    <n v="3124"/>
    <n v="4"/>
    <n v="2"/>
    <n v="2"/>
    <n v="468"/>
    <m/>
    <s v="44 Morey St"/>
    <s v="Camberwell"/>
    <s v="Boroondara"/>
    <s v="Southern Metropolitan"/>
    <n v="5"/>
    <n v="2017"/>
  </r>
  <r>
    <d v="2017-05-31T00:00:00"/>
    <n v="1775000"/>
    <x v="2"/>
    <s v="Jones and Jones"/>
    <x v="0"/>
    <n v="3126"/>
    <n v="3"/>
    <n v="2"/>
    <n v="2"/>
    <n v="410"/>
    <m/>
    <s v="36 The Ridge"/>
    <s v="Canterbury"/>
    <s v="Boroondara"/>
    <s v="Southern Metropolitan"/>
    <n v="5"/>
    <n v="2017"/>
  </r>
  <r>
    <d v="2017-05-31T00:00:00"/>
    <n v="1775000"/>
    <x v="0"/>
    <s v="Jones and Jones"/>
    <x v="1"/>
    <n v="3147"/>
    <n v="3"/>
    <n v="2"/>
    <n v="2"/>
    <n v="721"/>
    <m/>
    <s v="27 Vears Rd"/>
    <s v="Ashburton"/>
    <s v="Boroondara"/>
    <s v="Southern Metropolitan"/>
    <n v="5"/>
    <n v="2017"/>
  </r>
  <r>
    <d v="2017-05-31T00:00:00"/>
    <n v="1002500"/>
    <x v="1"/>
    <s v="Metro Ladder"/>
    <x v="1"/>
    <n v="3186"/>
    <n v="2"/>
    <n v="1"/>
    <n v="1"/>
    <n v="118"/>
    <n v="1975"/>
    <s v="1/21 Brickwood St"/>
    <s v="Brighton"/>
    <s v="Bayside"/>
    <s v="Southern Metropolitan"/>
    <n v="5"/>
    <n v="2017"/>
  </r>
  <r>
    <d v="2017-06-01T00:00:00"/>
    <n v="442500"/>
    <x v="0"/>
    <s v="Sanders"/>
    <x v="1"/>
    <n v="3029"/>
    <n v="3"/>
    <n v="1"/>
    <n v="2"/>
    <n v="537"/>
    <n v="1980"/>
    <s v="38 MacEdon St"/>
    <s v="Hoppers Crossing"/>
    <s v="Wyndham"/>
    <s v="Western Metropolitan"/>
    <n v="6"/>
    <n v="2017"/>
  </r>
  <r>
    <d v="2017-06-01T00:00:00"/>
    <n v="630000"/>
    <x v="0"/>
    <s v="SJ"/>
    <x v="0"/>
    <n v="3074"/>
    <n v="3"/>
    <n v="1"/>
    <n v="3"/>
    <n v="654"/>
    <m/>
    <s v="18 Plane St"/>
    <s v="Thomastown"/>
    <s v="Whittlesea"/>
    <s v="Northern Metropolitan"/>
    <n v="6"/>
    <n v="2017"/>
  </r>
  <r>
    <d v="2017-06-01T00:00:00"/>
    <n v="831000"/>
    <x v="0"/>
    <s v="Property Barons"/>
    <x v="1"/>
    <n v="3074"/>
    <n v="3"/>
    <n v="1"/>
    <n v="2"/>
    <n v="651"/>
    <n v="1950"/>
    <s v="52 The Boulevard"/>
    <s v="Thomastown"/>
    <s v="Whittlesea"/>
    <s v="Northern Metropolitan"/>
    <n v="6"/>
    <n v="2017"/>
  </r>
  <r>
    <d v="2017-06-01T00:00:00"/>
    <n v="820000"/>
    <x v="1"/>
    <s v="Property Barons"/>
    <x v="0"/>
    <n v="3132"/>
    <n v="3"/>
    <n v="1"/>
    <n v="2"/>
    <n v="439"/>
    <n v="1960"/>
    <s v="1/10 Owen St"/>
    <s v="Mitcham"/>
    <s v="Whitehorse"/>
    <s v="Eastern Metropolitan"/>
    <n v="6"/>
    <n v="2017"/>
  </r>
  <r>
    <d v="2017-06-01T00:00:00"/>
    <n v="550000"/>
    <x v="1"/>
    <s v="Cunninghams"/>
    <x v="1"/>
    <n v="3181"/>
    <n v="1"/>
    <n v="1"/>
    <n v="1"/>
    <n v="0"/>
    <n v="1900"/>
    <s v="208/11 Hillingdon Pl"/>
    <s v="Prahran"/>
    <s v="Stonnington"/>
    <s v="Southern Metropolitan"/>
    <n v="6"/>
    <n v="2017"/>
  </r>
  <r>
    <d v="2017-06-01T00:00:00"/>
    <n v="330000"/>
    <x v="1"/>
    <s v="Flanders &amp; Fish"/>
    <x v="0"/>
    <n v="3058"/>
    <n v="2"/>
    <n v="1"/>
    <n v="1"/>
    <n v="0"/>
    <n v="1970"/>
    <s v="3/24 Mashoobra St"/>
    <s v="Coburg North"/>
    <s v="Moreland"/>
    <s v="Northern Metropolitan"/>
    <n v="6"/>
    <n v="2017"/>
  </r>
  <r>
    <d v="2017-06-01T00:00:00"/>
    <n v="920000"/>
    <x v="0"/>
    <s v="Cunninghams"/>
    <x v="1"/>
    <n v="3056"/>
    <n v="2"/>
    <n v="1"/>
    <n v="1"/>
    <n v="240"/>
    <n v="1995"/>
    <s v="34A Downs St"/>
    <s v="Brunswick"/>
    <s v="Moreland"/>
    <s v="Northern Metropolitan"/>
    <n v="6"/>
    <n v="2017"/>
  </r>
  <r>
    <d v="2017-06-01T00:00:00"/>
    <n v="955000"/>
    <x v="0"/>
    <s v="Sanders"/>
    <x v="1"/>
    <n v="3046"/>
    <n v="3"/>
    <n v="1"/>
    <n v="2"/>
    <n v="690"/>
    <n v="1950"/>
    <s v="1 Ash Gr"/>
    <s v="Oak Park"/>
    <s v="Moreland"/>
    <s v="Northern Metropolitan"/>
    <n v="6"/>
    <n v="2017"/>
  </r>
  <r>
    <d v="2017-06-01T00:00:00"/>
    <n v="955000"/>
    <x v="0"/>
    <s v="Sanders"/>
    <x v="1"/>
    <n v="3044"/>
    <n v="3"/>
    <n v="1"/>
    <n v="4"/>
    <n v="645"/>
    <m/>
    <s v="44 Arndt Rd"/>
    <s v="Pascoe Vale"/>
    <s v="Moreland"/>
    <s v="Northern Metropolitan"/>
    <n v="6"/>
    <n v="2017"/>
  </r>
  <r>
    <d v="2017-06-01T00:00:00"/>
    <n v="1200000"/>
    <x v="0"/>
    <s v="Jones and Jones"/>
    <x v="0"/>
    <n v="3055"/>
    <n v="3"/>
    <n v="1"/>
    <n v="1"/>
    <n v="473"/>
    <m/>
    <s v="408 Moreland Rd"/>
    <s v="Brunswick West"/>
    <s v="Moreland"/>
    <s v="Northern Metropolitan"/>
    <n v="6"/>
    <n v="2017"/>
  </r>
  <r>
    <d v="2017-06-01T00:00:00"/>
    <n v="1980000"/>
    <x v="0"/>
    <s v="Property Barons"/>
    <x v="1"/>
    <n v="3040"/>
    <n v="2"/>
    <n v="1"/>
    <n v="6"/>
    <n v="856"/>
    <n v="1950"/>
    <s v="100 Bradshaw St"/>
    <s v="Essendon"/>
    <s v="Moonee Valley"/>
    <s v="Western Metropolitan"/>
    <n v="6"/>
    <n v="2017"/>
  </r>
  <r>
    <d v="2017-06-01T00:00:00"/>
    <n v="820000"/>
    <x v="2"/>
    <s v="Cunninghams"/>
    <x v="1"/>
    <n v="3166"/>
    <n v="3"/>
    <n v="2"/>
    <n v="1"/>
    <n v="200"/>
    <n v="2013"/>
    <s v="1/17 Claudel St"/>
    <s v="Oakleigh East"/>
    <s v="Monash"/>
    <s v="Southern Metropolitan"/>
    <n v="6"/>
    <n v="2017"/>
  </r>
  <r>
    <d v="2017-06-01T00:00:00"/>
    <n v="1530000"/>
    <x v="0"/>
    <s v="Cunninghams"/>
    <x v="1"/>
    <n v="3149"/>
    <n v="3"/>
    <n v="1"/>
    <n v="1"/>
    <n v="750"/>
    <n v="1970"/>
    <s v="18 Malcolm Ct"/>
    <s v="Mount Waverley"/>
    <s v="Monash"/>
    <s v="Eastern Metropolitan"/>
    <n v="6"/>
    <n v="2017"/>
  </r>
  <r>
    <d v="2017-06-01T00:00:00"/>
    <n v="3056000"/>
    <x v="0"/>
    <s v="Maxwells"/>
    <x v="0"/>
    <n v="3150"/>
    <n v="3"/>
    <n v="2"/>
    <n v="2"/>
    <n v="1590"/>
    <n v="1992"/>
    <s v="53 Campbell St"/>
    <s v="Glen Waverley"/>
    <s v="Monash"/>
    <s v="Eastern Metropolitan"/>
    <n v="6"/>
    <n v="2017"/>
  </r>
  <r>
    <d v="2017-06-01T00:00:00"/>
    <n v="2161000"/>
    <x v="0"/>
    <s v="Cunninghams"/>
    <x v="1"/>
    <n v="3051"/>
    <n v="3"/>
    <n v="2"/>
    <n v="1"/>
    <n v="230"/>
    <n v="1900"/>
    <s v="41 Chapman St"/>
    <s v="North Melbourne"/>
    <s v="Melbourne"/>
    <s v="Northern Metropolitan"/>
    <n v="6"/>
    <n v="2017"/>
  </r>
  <r>
    <d v="2017-06-01T00:00:00"/>
    <n v="955000"/>
    <x v="0"/>
    <s v="Cunninghams"/>
    <x v="1"/>
    <n v="3172"/>
    <n v="5"/>
    <n v="3"/>
    <n v="2"/>
    <n v="619"/>
    <n v="1975"/>
    <s v="22 Shannon Ct"/>
    <s v="Dingley Village"/>
    <s v="Kingston"/>
    <s v="South-Eastern Metropolitan"/>
    <n v="6"/>
    <n v="2017"/>
  </r>
  <r>
    <d v="2017-06-01T00:00:00"/>
    <n v="430000"/>
    <x v="0"/>
    <s v="Cunninghams"/>
    <x v="1"/>
    <n v="3064"/>
    <n v="3"/>
    <n v="2"/>
    <n v="1"/>
    <n v="280"/>
    <n v="2010"/>
    <s v="77 Huntington Dr"/>
    <s v="Craigieburn"/>
    <s v="Hume"/>
    <s v="Northern Metropolitan"/>
    <n v="6"/>
    <n v="2017"/>
  </r>
  <r>
    <d v="2017-06-01T00:00:00"/>
    <n v="805000"/>
    <x v="0"/>
    <s v="Jones and Jones"/>
    <x v="1"/>
    <n v="3174"/>
    <n v="4"/>
    <n v="2"/>
    <n v="4"/>
    <n v="702"/>
    <n v="1980"/>
    <s v="13 Mather Rd"/>
    <s v="Noble Park"/>
    <s v="Greater Dandenong"/>
    <s v="South-Eastern Metropolitan"/>
    <n v="6"/>
    <n v="2017"/>
  </r>
  <r>
    <d v="2017-06-01T00:00:00"/>
    <n v="997000"/>
    <x v="0"/>
    <s v="Metro Ladder"/>
    <x v="1"/>
    <n v="3162"/>
    <n v="2"/>
    <n v="1"/>
    <n v="2"/>
    <n v="311"/>
    <m/>
    <s v="12A Almond St"/>
    <s v="Caulfield South"/>
    <s v="Glen Eira"/>
    <s v="Southern Metropolitan"/>
    <n v="6"/>
    <n v="2017"/>
  </r>
  <r>
    <d v="2017-06-01T00:00:00"/>
    <n v="1350000"/>
    <x v="0"/>
    <s v="Metro Ladder"/>
    <x v="0"/>
    <n v="3204"/>
    <n v="4"/>
    <n v="3"/>
    <n v="2"/>
    <n v="557"/>
    <n v="1950"/>
    <s v="44 Yawla St"/>
    <s v="Bentleigh"/>
    <s v="Glen Eira"/>
    <s v="Southern Metropolitan"/>
    <n v="6"/>
    <n v="2017"/>
  </r>
  <r>
    <d v="2017-06-01T00:00:00"/>
    <n v="660000"/>
    <x v="1"/>
    <s v="Flanders &amp; Fish"/>
    <x v="1"/>
    <n v="3020"/>
    <n v="4"/>
    <n v="2"/>
    <n v="2"/>
    <n v="283"/>
    <n v="2007"/>
    <s v="3/1 Centre St"/>
    <s v="Sunshine"/>
    <s v="Brimbank"/>
    <s v="Western Metropolitan"/>
    <n v="6"/>
    <n v="2017"/>
  </r>
  <r>
    <d v="2017-06-01T00:00:00"/>
    <n v="695000"/>
    <x v="0"/>
    <s v="Property Barons"/>
    <x v="0"/>
    <n v="3038"/>
    <n v="3"/>
    <n v="2"/>
    <n v="2"/>
    <n v="665"/>
    <n v="1990"/>
    <s v="11 Pacific Pl"/>
    <s v="Taylors Lakes"/>
    <s v="Brimbank"/>
    <s v="Western Metropolitan"/>
    <n v="6"/>
    <n v="2017"/>
  </r>
  <r>
    <d v="2017-06-01T00:00:00"/>
    <n v="1290000"/>
    <x v="0"/>
    <s v="Jones and Jones"/>
    <x v="0"/>
    <n v="3124"/>
    <n v="3"/>
    <n v="2"/>
    <n v="2"/>
    <n v="321"/>
    <n v="1997"/>
    <s v="2/4 Tyne St"/>
    <s v="Camberwell"/>
    <s v="Boroondara"/>
    <s v="Southern Metropolitan"/>
    <n v="6"/>
    <n v="2017"/>
  </r>
  <r>
    <d v="2017-06-01T00:00:00"/>
    <n v="1660000"/>
    <x v="0"/>
    <s v="Jones and Jones"/>
    <x v="0"/>
    <n v="3193"/>
    <n v="6"/>
    <n v="3"/>
    <n v="4"/>
    <n v="730"/>
    <m/>
    <s v="33 Reserve Rd"/>
    <s v="Beaumaris"/>
    <s v="Bayside"/>
    <s v="Southern Metropolitan"/>
    <n v="6"/>
    <n v="2017"/>
  </r>
  <r>
    <d v="2017-06-02T00:00:00"/>
    <n v="511500"/>
    <x v="0"/>
    <s v="Melbourne Homes"/>
    <x v="0"/>
    <n v="3075"/>
    <n v="2"/>
    <n v="1"/>
    <n v="2"/>
    <n v="416"/>
    <n v="1960"/>
    <s v="1/11 Maxwell St"/>
    <s v="Lalor"/>
    <s v="Whittlesea"/>
    <s v="Northern Metropolitan"/>
    <n v="6"/>
    <n v="2017"/>
  </r>
  <r>
    <d v="2017-06-02T00:00:00"/>
    <n v="1430000"/>
    <x v="0"/>
    <s v="Property Barons"/>
    <x v="1"/>
    <n v="3131"/>
    <n v="4"/>
    <n v="3"/>
    <n v="2"/>
    <n v="616"/>
    <m/>
    <s v="7A Alern Ct"/>
    <s v="Nunawading"/>
    <s v="Whitehorse"/>
    <s v="Eastern Metropolitan"/>
    <n v="6"/>
    <n v="2017"/>
  </r>
  <r>
    <d v="2017-06-02T00:00:00"/>
    <n v="550000"/>
    <x v="1"/>
    <s v="Melbourne Homes"/>
    <x v="0"/>
    <n v="3142"/>
    <n v="1"/>
    <n v="1"/>
    <n v="1"/>
    <n v="0"/>
    <n v="1965"/>
    <s v="1/36 Grange Rd"/>
    <s v="Toorak"/>
    <s v="Stonnington"/>
    <s v="Southern Metropolitan"/>
    <n v="6"/>
    <n v="2017"/>
  </r>
  <r>
    <d v="2017-06-02T00:00:00"/>
    <n v="320000"/>
    <x v="1"/>
    <s v="Metro Ladder"/>
    <x v="0"/>
    <n v="3182"/>
    <n v="1"/>
    <n v="1"/>
    <n v="1"/>
    <n v="1036"/>
    <m/>
    <s v="11/52 Alma Rd"/>
    <s v="St Kilda"/>
    <s v="Port Phillip"/>
    <s v="Southern Metropolitan"/>
    <n v="6"/>
    <n v="2017"/>
  </r>
  <r>
    <d v="2017-06-02T00:00:00"/>
    <n v="575000"/>
    <x v="1"/>
    <s v="Cunninghams"/>
    <x v="1"/>
    <n v="3207"/>
    <n v="2"/>
    <n v="1"/>
    <n v="1"/>
    <n v="7159"/>
    <n v="2008"/>
    <s v="204/52 Nott St"/>
    <s v="Port Melbourne"/>
    <s v="Port Phillip"/>
    <s v="Southern Metropolitan"/>
    <n v="6"/>
    <n v="2017"/>
  </r>
  <r>
    <d v="2017-06-02T00:00:00"/>
    <n v="625000"/>
    <x v="1"/>
    <s v="Cunninghams"/>
    <x v="1"/>
    <n v="3207"/>
    <n v="2"/>
    <n v="1"/>
    <n v="1"/>
    <n v="6830"/>
    <m/>
    <s v="202/2 Rouse St"/>
    <s v="Port Melbourne"/>
    <s v="Port Phillip"/>
    <s v="Southern Metropolitan"/>
    <n v="6"/>
    <n v="2017"/>
  </r>
  <r>
    <d v="2017-06-02T00:00:00"/>
    <n v="642000"/>
    <x v="1"/>
    <s v="Metro Ladder"/>
    <x v="1"/>
    <n v="3184"/>
    <n v="2"/>
    <n v="1"/>
    <n v="0"/>
    <n v="0"/>
    <n v="1960"/>
    <s v="6/5 Alfriston St"/>
    <s v="Elwood"/>
    <s v="Port Phillip"/>
    <s v="Southern Metropolitan"/>
    <n v="6"/>
    <n v="2017"/>
  </r>
  <r>
    <d v="2017-06-02T00:00:00"/>
    <n v="1520000"/>
    <x v="0"/>
    <s v="Jones and Jones"/>
    <x v="1"/>
    <n v="3184"/>
    <n v="3"/>
    <n v="2"/>
    <n v="1"/>
    <n v="362"/>
    <n v="1900"/>
    <s v="23 Byron St"/>
    <s v="Elwood"/>
    <s v="Port Phillip"/>
    <s v="Southern Metropolitan"/>
    <n v="6"/>
    <n v="2017"/>
  </r>
  <r>
    <d v="2017-06-02T00:00:00"/>
    <n v="1630000"/>
    <x v="0"/>
    <s v="Maxwells"/>
    <x v="1"/>
    <n v="3206"/>
    <n v="3"/>
    <n v="1"/>
    <n v="0"/>
    <n v="143"/>
    <m/>
    <s v="129 Hambleton St"/>
    <s v="Middle Park"/>
    <s v="Port Phillip"/>
    <s v="Southern Metropolitan"/>
    <n v="6"/>
    <n v="2017"/>
  </r>
  <r>
    <d v="2017-06-02T00:00:00"/>
    <n v="800000"/>
    <x v="0"/>
    <s v="Cunninghams"/>
    <x v="1"/>
    <n v="3044"/>
    <n v="4"/>
    <n v="1"/>
    <n v="1"/>
    <n v="593"/>
    <n v="1970"/>
    <s v="115 Derby St"/>
    <s v="Pascoe Vale"/>
    <s v="Moreland"/>
    <s v="Northern Metropolitan"/>
    <n v="6"/>
    <n v="2017"/>
  </r>
  <r>
    <d v="2017-06-02T00:00:00"/>
    <n v="960000"/>
    <x v="0"/>
    <s v="Jones and Jones"/>
    <x v="1"/>
    <n v="3058"/>
    <n v="2"/>
    <n v="1"/>
    <n v="3"/>
    <n v="398"/>
    <m/>
    <s v="11 Rolls St"/>
    <s v="Coburg"/>
    <s v="Moreland"/>
    <s v="Northern Metropolitan"/>
    <n v="6"/>
    <n v="2017"/>
  </r>
  <r>
    <d v="2017-06-02T00:00:00"/>
    <n v="698000"/>
    <x v="0"/>
    <s v="Cunninghams"/>
    <x v="1"/>
    <n v="3033"/>
    <n v="4"/>
    <n v="2"/>
    <n v="2"/>
    <n v="535"/>
    <m/>
    <s v="92 Sterling Dr"/>
    <s v="Keilor East"/>
    <s v="Moonee Valley"/>
    <s v="Western Metropolitan"/>
    <n v="6"/>
    <n v="2017"/>
  </r>
  <r>
    <d v="2017-06-02T00:00:00"/>
    <n v="925000"/>
    <x v="2"/>
    <s v="Cunninghams"/>
    <x v="1"/>
    <n v="3041"/>
    <n v="3"/>
    <n v="3"/>
    <n v="1"/>
    <n v="555"/>
    <m/>
    <s v="12 Loeman St"/>
    <s v="Strathmore"/>
    <s v="Moonee Valley"/>
    <s v="Western Metropolitan"/>
    <n v="6"/>
    <n v="2017"/>
  </r>
  <r>
    <d v="2017-06-02T00:00:00"/>
    <n v="1315000"/>
    <x v="0"/>
    <s v="Property Barons"/>
    <x v="1"/>
    <n v="3042"/>
    <n v="4"/>
    <n v="2"/>
    <n v="2"/>
    <n v="650"/>
    <m/>
    <s v="48 Ida St"/>
    <s v="Niddrie"/>
    <s v="Moonee Valley"/>
    <s v="Western Metropolitan"/>
    <n v="6"/>
    <n v="2017"/>
  </r>
  <r>
    <d v="2017-06-02T00:00:00"/>
    <n v="676000"/>
    <x v="0"/>
    <s v="Cunninghams"/>
    <x v="1"/>
    <n v="3166"/>
    <n v="2"/>
    <n v="1"/>
    <n v="2"/>
    <n v="257"/>
    <m/>
    <s v="4 Mead Ct"/>
    <s v="Oakleigh"/>
    <s v="Monash"/>
    <s v="Southern Metropolitan"/>
    <n v="6"/>
    <n v="2017"/>
  </r>
  <r>
    <d v="2017-06-02T00:00:00"/>
    <n v="1495000"/>
    <x v="0"/>
    <s v="Property Barons"/>
    <x v="1"/>
    <n v="3147"/>
    <n v="2"/>
    <n v="1"/>
    <n v="2"/>
    <n v="803"/>
    <n v="1950"/>
    <s v="5 Harcourt St"/>
    <s v="Ashwood"/>
    <s v="Monash"/>
    <s v="Southern Metropolitan"/>
    <n v="6"/>
    <n v="2017"/>
  </r>
  <r>
    <d v="2017-06-02T00:00:00"/>
    <n v="392000"/>
    <x v="1"/>
    <s v="Flanders &amp; Fish"/>
    <x v="0"/>
    <n v="3031"/>
    <n v="1"/>
    <n v="1"/>
    <n v="1"/>
    <n v="0"/>
    <n v="2001"/>
    <s v="17/16 Mawbey St"/>
    <s v="Kensington"/>
    <s v="Melbourne"/>
    <s v="Northern Metropolitan"/>
    <n v="6"/>
    <n v="2017"/>
  </r>
  <r>
    <d v="2017-06-02T00:00:00"/>
    <n v="353000"/>
    <x v="1"/>
    <s v="Cunninghams"/>
    <x v="1"/>
    <n v="3032"/>
    <n v="2"/>
    <n v="1"/>
    <n v="1"/>
    <n v="4977"/>
    <n v="2000"/>
    <s v="18/4 Wests Rd"/>
    <s v="Maribyrnong"/>
    <s v="Maribyrnong"/>
    <s v="Western Metropolitan"/>
    <n v="6"/>
    <n v="2017"/>
  </r>
  <r>
    <d v="2017-06-02T00:00:00"/>
    <n v="1352000"/>
    <x v="0"/>
    <s v="Cunninghams"/>
    <x v="1"/>
    <n v="3107"/>
    <n v="4"/>
    <n v="2"/>
    <n v="3"/>
    <n v="725"/>
    <m/>
    <s v="23 Gertrude St"/>
    <s v="Templestowe Lower"/>
    <s v="Manningham"/>
    <s v="Eastern Metropolitan"/>
    <n v="6"/>
    <n v="2017"/>
  </r>
  <r>
    <d v="2017-06-02T00:00:00"/>
    <n v="1700000"/>
    <x v="0"/>
    <s v="Property Barons"/>
    <x v="1"/>
    <n v="3108"/>
    <n v="3"/>
    <n v="2"/>
    <n v="2"/>
    <n v="820"/>
    <m/>
    <s v="1 Adelle Ct"/>
    <s v="Doncaster"/>
    <s v="Manningham"/>
    <s v="Eastern Metropolitan"/>
    <n v="6"/>
    <n v="2017"/>
  </r>
  <r>
    <d v="2017-06-02T00:00:00"/>
    <n v="420000"/>
    <x v="2"/>
    <s v="Cunninghams"/>
    <x v="1"/>
    <n v="3064"/>
    <n v="3"/>
    <n v="2"/>
    <n v="2"/>
    <n v="219"/>
    <n v="2010"/>
    <s v="84 Royal Tce"/>
    <s v="Craigieburn"/>
    <s v="Hume"/>
    <s v="Northern Metropolitan"/>
    <n v="6"/>
    <n v="2017"/>
  </r>
  <r>
    <d v="2017-06-02T00:00:00"/>
    <n v="499000"/>
    <x v="0"/>
    <s v="Cunninghams"/>
    <x v="1"/>
    <n v="3064"/>
    <n v="3"/>
    <n v="2"/>
    <n v="0"/>
    <n v="598"/>
    <n v="1990"/>
    <s v="5 Healey St"/>
    <s v="Craigieburn"/>
    <s v="Hume"/>
    <s v="Northern Metropolitan"/>
    <n v="6"/>
    <n v="2017"/>
  </r>
  <r>
    <d v="2017-06-02T00:00:00"/>
    <n v="1280000"/>
    <x v="0"/>
    <s v="Property Barons"/>
    <x v="1"/>
    <n v="3018"/>
    <n v="3"/>
    <n v="1"/>
    <n v="1"/>
    <n v="798"/>
    <m/>
    <s v="29 Seves St"/>
    <s v="Altona"/>
    <s v="Hobsons Bay"/>
    <s v="Western Metropolitan"/>
    <n v="6"/>
    <n v="2017"/>
  </r>
  <r>
    <d v="2017-06-02T00:00:00"/>
    <n v="1410000"/>
    <x v="0"/>
    <s v="Melbourne Homes"/>
    <x v="0"/>
    <n v="3015"/>
    <n v="3"/>
    <n v="2"/>
    <n v="2"/>
    <n v="315"/>
    <m/>
    <s v="14 Breadalbane Pl"/>
    <s v="Newport"/>
    <s v="Hobsons Bay"/>
    <s v="Western Metropolitan"/>
    <n v="6"/>
    <n v="2017"/>
  </r>
  <r>
    <d v="2017-06-02T00:00:00"/>
    <n v="986000"/>
    <x v="0"/>
    <s v="Jones and Jones"/>
    <x v="1"/>
    <n v="3165"/>
    <n v="3"/>
    <n v="1"/>
    <n v="3"/>
    <n v="337"/>
    <n v="1950"/>
    <s v="7 Celia St"/>
    <s v="Bentleigh East"/>
    <s v="Glen Eira"/>
    <s v="Southern Metropolitan"/>
    <n v="6"/>
    <n v="2017"/>
  </r>
  <r>
    <d v="2017-06-02T00:00:00"/>
    <n v="280000"/>
    <x v="1"/>
    <s v="Best Bricks"/>
    <x v="0"/>
    <n v="3070"/>
    <n v="1"/>
    <n v="1"/>
    <n v="1"/>
    <n v="0"/>
    <n v="1970"/>
    <s v="6/229 Westgarth St"/>
    <s v="Northcote"/>
    <s v="Darebin"/>
    <s v="Northern Metropolitan"/>
    <n v="6"/>
    <n v="2017"/>
  </r>
  <r>
    <d v="2017-06-02T00:00:00"/>
    <n v="716000"/>
    <x v="1"/>
    <s v="Cunninghams"/>
    <x v="1"/>
    <n v="3071"/>
    <n v="2"/>
    <n v="1"/>
    <n v="1"/>
    <n v="0"/>
    <n v="1995"/>
    <s v="4/2 Strettle St"/>
    <s v="Thornbury"/>
    <s v="Darebin"/>
    <s v="Northern Metropolitan"/>
    <n v="6"/>
    <n v="2017"/>
  </r>
  <r>
    <d v="2017-06-02T00:00:00"/>
    <n v="1115000"/>
    <x v="0"/>
    <s v="Best Bricks"/>
    <x v="1"/>
    <n v="3072"/>
    <n v="3"/>
    <n v="1"/>
    <n v="2"/>
    <n v="680"/>
    <n v="1960"/>
    <s v="105 Gower St"/>
    <s v="Preston"/>
    <s v="Darebin"/>
    <s v="Northern Metropolitan"/>
    <n v="6"/>
    <n v="2017"/>
  </r>
  <r>
    <d v="2017-06-02T00:00:00"/>
    <n v="600000"/>
    <x v="0"/>
    <s v="Best Bricks"/>
    <x v="1"/>
    <n v="3020"/>
    <n v="3"/>
    <n v="1"/>
    <n v="2"/>
    <n v="465"/>
    <m/>
    <s v="19 Plymouth Cl"/>
    <s v="Sunshine North"/>
    <s v="Brimbank"/>
    <s v="Western Metropolitan"/>
    <n v="6"/>
    <n v="2017"/>
  </r>
  <r>
    <d v="2017-06-02T00:00:00"/>
    <n v="1070000"/>
    <x v="0"/>
    <s v="Flanders &amp; Fish"/>
    <x v="1"/>
    <n v="3020"/>
    <n v="3"/>
    <n v="2"/>
    <n v="2"/>
    <n v="573"/>
    <n v="1940"/>
    <s v="81 Parsons St"/>
    <s v="Sunshine"/>
    <s v="Brimbank"/>
    <s v="Western Metropolitan"/>
    <n v="6"/>
    <n v="2017"/>
  </r>
  <r>
    <d v="2017-06-02T00:00:00"/>
    <n v="2920000"/>
    <x v="0"/>
    <s v="Cunninghams"/>
    <x v="1"/>
    <n v="3146"/>
    <n v="4"/>
    <n v="3"/>
    <n v="3"/>
    <n v="1064"/>
    <m/>
    <s v="1 Estella St"/>
    <s v="Glen Iris"/>
    <s v="Boroondara"/>
    <s v="Southern Metropolitan"/>
    <n v="6"/>
    <n v="2017"/>
  </r>
  <r>
    <d v="2017-06-02T00:00:00"/>
    <n v="1300000"/>
    <x v="0"/>
    <s v="Jones and Jones"/>
    <x v="0"/>
    <n v="3190"/>
    <n v="4"/>
    <n v="2"/>
    <n v="2"/>
    <n v="604"/>
    <m/>
    <s v="4 Major St"/>
    <s v="Highett"/>
    <s v="Bayside"/>
    <s v="Southern Metropolitan"/>
    <n v="6"/>
    <n v="2017"/>
  </r>
  <r>
    <d v="2017-06-02T00:00:00"/>
    <n v="1400000"/>
    <x v="1"/>
    <s v="Maxwells"/>
    <x v="0"/>
    <n v="3186"/>
    <n v="2"/>
    <n v="2"/>
    <n v="2"/>
    <n v="0"/>
    <m/>
    <s v="18/4 Dudley St"/>
    <s v="Brighton"/>
    <s v="Bayside"/>
    <s v="Southern Metropolitan"/>
    <n v="6"/>
    <n v="2017"/>
  </r>
  <r>
    <d v="2017-06-02T00:00:00"/>
    <n v="805000"/>
    <x v="0"/>
    <s v="Property Barons"/>
    <x v="1"/>
    <n v="3081"/>
    <n v="3"/>
    <n v="1"/>
    <n v="0"/>
    <n v="592"/>
    <m/>
    <s v="96 Southern Rd"/>
    <s v="Heidelberg Heights"/>
    <s v="Banyule"/>
    <s v="Eastern Metropolitan"/>
    <n v="6"/>
    <n v="2017"/>
  </r>
  <r>
    <d v="2017-06-02T00:00:00"/>
    <n v="806000"/>
    <x v="0"/>
    <s v="Property Barons"/>
    <x v="1"/>
    <n v="3094"/>
    <n v="3"/>
    <n v="1"/>
    <n v="0"/>
    <n v="396"/>
    <n v="1955"/>
    <s v="21 Beattie St"/>
    <s v="Montmorency"/>
    <s v="Banyule"/>
    <s v="Eastern Metropolitan"/>
    <n v="6"/>
    <n v="2017"/>
  </r>
  <r>
    <d v="2017-06-02T00:00:00"/>
    <n v="1650000"/>
    <x v="0"/>
    <s v="Property Barons"/>
    <x v="0"/>
    <n v="3079"/>
    <n v="4"/>
    <n v="2"/>
    <n v="1"/>
    <n v="589"/>
    <n v="1910"/>
    <s v="55 Livingstone St"/>
    <s v="Ivanhoe"/>
    <s v="Banyule"/>
    <s v="Eastern Metropolitan"/>
    <n v="6"/>
    <n v="2017"/>
  </r>
  <r>
    <d v="2017-06-03T00:00:00"/>
    <n v="620000"/>
    <x v="1"/>
    <s v="Cunninghams"/>
    <x v="0"/>
    <n v="3068"/>
    <n v="2"/>
    <n v="1"/>
    <n v="2"/>
    <n v="0"/>
    <m/>
    <s v="35/86 Queens Pde"/>
    <s v="Fitzroy North"/>
    <s v="Yarra"/>
    <s v="Northern Metropolitan"/>
    <n v="6"/>
    <n v="2017"/>
  </r>
  <r>
    <d v="2017-06-03T00:00:00"/>
    <n v="950000"/>
    <x v="2"/>
    <s v="Metro Ladder"/>
    <x v="0"/>
    <n v="3121"/>
    <n v="2"/>
    <n v="1"/>
    <n v="1"/>
    <n v="113"/>
    <n v="2012"/>
    <s v="49 Garfield St"/>
    <s v="Richmond"/>
    <s v="Yarra"/>
    <s v="Northern Metropolitan"/>
    <n v="6"/>
    <n v="2017"/>
  </r>
  <r>
    <d v="2017-06-03T00:00:00"/>
    <n v="390000"/>
    <x v="0"/>
    <s v="Best Bricks"/>
    <x v="1"/>
    <n v="3030"/>
    <n v="3"/>
    <n v="1"/>
    <n v="2"/>
    <n v="530"/>
    <n v="1987"/>
    <s v="10 Wallara Rd"/>
    <s v="Werribee"/>
    <s v="Wyndham"/>
    <s v="Western Metropolitan"/>
    <n v="6"/>
    <n v="2017"/>
  </r>
  <r>
    <d v="2017-06-03T00:00:00"/>
    <n v="680000"/>
    <x v="0"/>
    <s v="Metro Ladder"/>
    <x v="0"/>
    <n v="3029"/>
    <n v="4"/>
    <n v="2"/>
    <n v="3"/>
    <n v="800"/>
    <n v="1990"/>
    <s v="10 Kelwin Ct"/>
    <s v="Hoppers Crossing"/>
    <s v="Wyndham"/>
    <s v="Western Metropolitan"/>
    <n v="6"/>
    <n v="2017"/>
  </r>
  <r>
    <d v="2017-06-03T00:00:00"/>
    <n v="2000000"/>
    <x v="0"/>
    <s v="Property Barons"/>
    <x v="0"/>
    <n v="3127"/>
    <n v="5"/>
    <n v="3"/>
    <n v="2"/>
    <n v="735"/>
    <n v="1945"/>
    <s v="52 Park Rd"/>
    <s v="Surrey Hills"/>
    <s v="Whitehorse"/>
    <s v="Southern Metropolitan"/>
    <n v="6"/>
    <n v="2017"/>
  </r>
  <r>
    <d v="2017-06-03T00:00:00"/>
    <n v="440000"/>
    <x v="1"/>
    <s v="Melbourne Homes"/>
    <x v="0"/>
    <n v="3181"/>
    <n v="1"/>
    <n v="1"/>
    <n v="1"/>
    <n v="0"/>
    <n v="2015"/>
    <s v="104/27 Macquarie St"/>
    <s v="Prahran"/>
    <s v="Stonnington"/>
    <s v="Southern Metropolitan"/>
    <n v="6"/>
    <n v="2017"/>
  </r>
  <r>
    <d v="2017-06-03T00:00:00"/>
    <n v="660000"/>
    <x v="1"/>
    <s v="Metro Ladder"/>
    <x v="1"/>
    <n v="3181"/>
    <n v="2"/>
    <n v="1"/>
    <n v="1"/>
    <n v="0"/>
    <m/>
    <s v="9/3 Rae Ct"/>
    <s v="Prahran"/>
    <s v="Stonnington"/>
    <s v="Southern Metropolitan"/>
    <n v="6"/>
    <n v="2017"/>
  </r>
  <r>
    <d v="2017-06-03T00:00:00"/>
    <n v="1405000"/>
    <x v="0"/>
    <s v="Sanders"/>
    <x v="1"/>
    <n v="3141"/>
    <n v="2"/>
    <n v="1"/>
    <n v="0"/>
    <n v="219"/>
    <m/>
    <s v="9 Nicholson St"/>
    <s v="South Yarra"/>
    <s v="Stonnington"/>
    <s v="Southern Metropolitan"/>
    <n v="6"/>
    <n v="2017"/>
  </r>
  <r>
    <d v="2017-06-03T00:00:00"/>
    <n v="2200000"/>
    <x v="0"/>
    <s v="Metro Ladder"/>
    <x v="0"/>
    <n v="3181"/>
    <n v="3"/>
    <n v="2"/>
    <n v="2"/>
    <n v="142"/>
    <n v="2000"/>
    <s v="31 Molesworth St"/>
    <s v="Prahran"/>
    <s v="Stonnington"/>
    <s v="Southern Metropolitan"/>
    <n v="6"/>
    <n v="2017"/>
  </r>
  <r>
    <d v="2017-06-03T00:00:00"/>
    <n v="1360000"/>
    <x v="2"/>
    <s v="Metro Ladder"/>
    <x v="1"/>
    <n v="3184"/>
    <n v="3"/>
    <n v="2"/>
    <n v="2"/>
    <n v="797"/>
    <n v="1997"/>
    <s v="2/481 St Kilda St"/>
    <s v="Elwood"/>
    <s v="Port Phillip"/>
    <s v="Southern Metropolitan"/>
    <n v="6"/>
    <n v="2017"/>
  </r>
  <r>
    <d v="2017-06-03T00:00:00"/>
    <n v="1820000"/>
    <x v="0"/>
    <s v="Cunninghams"/>
    <x v="1"/>
    <n v="3205"/>
    <n v="3"/>
    <n v="1"/>
    <n v="1"/>
    <n v="204"/>
    <n v="1910"/>
    <s v="27 Lyell St"/>
    <s v="South Melbourne"/>
    <s v="Port Phillip"/>
    <s v="Southern Metropolitan"/>
    <n v="6"/>
    <n v="2017"/>
  </r>
  <r>
    <d v="2017-06-03T00:00:00"/>
    <n v="2050000"/>
    <x v="0"/>
    <s v="Cunninghams"/>
    <x v="0"/>
    <n v="3205"/>
    <n v="3"/>
    <n v="2"/>
    <n v="1"/>
    <n v="230"/>
    <m/>
    <s v="28 Nelson Pl"/>
    <s v="South Melbourne"/>
    <s v="Port Phillip"/>
    <s v="Southern Metropolitan"/>
    <n v="6"/>
    <n v="2017"/>
  </r>
  <r>
    <d v="2017-06-03T00:00:00"/>
    <n v="755000"/>
    <x v="2"/>
    <s v="Melbourne Homes"/>
    <x v="1"/>
    <n v="3095"/>
    <n v="3"/>
    <n v="2"/>
    <n v="2"/>
    <n v="214"/>
    <m/>
    <s v="2/1232 Main Rd"/>
    <s v="Eltham"/>
    <s v="Nillumbik"/>
    <s v="Eastern Metropolitan"/>
    <n v="6"/>
    <n v="2017"/>
  </r>
  <r>
    <d v="2017-06-03T00:00:00"/>
    <n v="645000"/>
    <x v="0"/>
    <s v="Cunninghams"/>
    <x v="0"/>
    <n v="3055"/>
    <n v="3"/>
    <n v="3"/>
    <n v="1"/>
    <n v="131"/>
    <n v="2008"/>
    <s v="1 McLean St"/>
    <s v="Brunswick West"/>
    <s v="Moreland"/>
    <s v="Northern Metropolitan"/>
    <n v="6"/>
    <n v="2017"/>
  </r>
  <r>
    <d v="2017-06-03T00:00:00"/>
    <n v="677776"/>
    <x v="0"/>
    <s v="Jones and Jones"/>
    <x v="0"/>
    <n v="3058"/>
    <n v="2"/>
    <n v="1"/>
    <n v="2"/>
    <n v="0"/>
    <n v="1980"/>
    <s v="1/21 Queen St"/>
    <s v="Coburg"/>
    <s v="Moreland"/>
    <s v="Northern Metropolitan"/>
    <n v="6"/>
    <n v="2017"/>
  </r>
  <r>
    <d v="2017-06-03T00:00:00"/>
    <n v="720000"/>
    <x v="2"/>
    <s v="Cunninghams"/>
    <x v="1"/>
    <n v="3046"/>
    <n v="3"/>
    <n v="2"/>
    <n v="3"/>
    <n v="300"/>
    <n v="2013"/>
    <s v="14 Wheatsheaf Rd"/>
    <s v="Glenroy"/>
    <s v="Moreland"/>
    <s v="Northern Metropolitan"/>
    <n v="6"/>
    <n v="2017"/>
  </r>
  <r>
    <d v="2017-06-03T00:00:00"/>
    <n v="810000"/>
    <x v="0"/>
    <s v="Maxwells"/>
    <x v="1"/>
    <n v="3046"/>
    <n v="3"/>
    <n v="1"/>
    <n v="2"/>
    <n v="634"/>
    <m/>
    <s v="11 Walter St"/>
    <s v="Hadfield"/>
    <s v="Moreland"/>
    <s v="Northern Metropolitan"/>
    <n v="6"/>
    <n v="2017"/>
  </r>
  <r>
    <d v="2017-06-03T00:00:00"/>
    <n v="810000"/>
    <x v="0"/>
    <s v="Property Barons"/>
    <x v="1"/>
    <n v="3042"/>
    <n v="3"/>
    <n v="2"/>
    <n v="1"/>
    <n v="297"/>
    <n v="1955"/>
    <s v="21 Ryder St"/>
    <s v="Niddrie"/>
    <s v="Moonee Valley"/>
    <s v="Western Metropolitan"/>
    <n v="6"/>
    <n v="2017"/>
  </r>
  <r>
    <d v="2017-06-03T00:00:00"/>
    <n v="1040000"/>
    <x v="0"/>
    <s v="Cunninghams"/>
    <x v="1"/>
    <n v="3039"/>
    <n v="2"/>
    <n v="1"/>
    <n v="2"/>
    <n v="313"/>
    <n v="1920"/>
    <s v="75 Bowen St"/>
    <s v="Moonee Ponds"/>
    <s v="Moonee Valley"/>
    <s v="Western Metropolitan"/>
    <n v="6"/>
    <n v="2017"/>
  </r>
  <r>
    <d v="2017-06-03T00:00:00"/>
    <n v="1360000"/>
    <x v="0"/>
    <s v="Jones and Jones"/>
    <x v="1"/>
    <n v="3040"/>
    <n v="4"/>
    <n v="2"/>
    <n v="1"/>
    <n v="267"/>
    <m/>
    <s v="1 Daisy St"/>
    <s v="Essendon"/>
    <s v="Moonee Valley"/>
    <s v="Western Metropolitan"/>
    <n v="6"/>
    <n v="2017"/>
  </r>
  <r>
    <d v="2017-06-03T00:00:00"/>
    <n v="880000"/>
    <x v="0"/>
    <s v="Cunninghams"/>
    <x v="0"/>
    <n v="3170"/>
    <n v="3"/>
    <n v="2"/>
    <n v="2"/>
    <n v="705"/>
    <m/>
    <s v="2 Barclay Ct"/>
    <s v="Mulgrave"/>
    <s v="Monash"/>
    <s v="South-Eastern Metropolitan"/>
    <n v="6"/>
    <n v="2017"/>
  </r>
  <r>
    <d v="2017-06-03T00:00:00"/>
    <n v="1250000"/>
    <x v="0"/>
    <s v="Cunninghams"/>
    <x v="1"/>
    <n v="3149"/>
    <n v="3"/>
    <n v="1"/>
    <n v="1"/>
    <n v="722"/>
    <m/>
    <s v="30 Howell Dr"/>
    <s v="Mount Waverley"/>
    <s v="Monash"/>
    <s v="Eastern Metropolitan"/>
    <n v="6"/>
    <n v="2017"/>
  </r>
  <r>
    <d v="2017-06-03T00:00:00"/>
    <n v="1615000"/>
    <x v="0"/>
    <s v="Jones and Jones"/>
    <x v="1"/>
    <n v="3166"/>
    <n v="4"/>
    <n v="2"/>
    <n v="2"/>
    <n v="537"/>
    <n v="1920"/>
    <s v="12 Watsonia St"/>
    <s v="Oakleigh"/>
    <s v="Monash"/>
    <s v="Southern Metropolitan"/>
    <n v="6"/>
    <n v="2017"/>
  </r>
  <r>
    <d v="2017-06-03T00:00:00"/>
    <n v="895000"/>
    <x v="1"/>
    <s v="Metro Ladder"/>
    <x v="1"/>
    <n v="3000"/>
    <n v="3"/>
    <n v="2"/>
    <n v="3"/>
    <n v="0"/>
    <m/>
    <s v="1101/265 Exhibition St"/>
    <s v="Melbourne"/>
    <s v="Melbourne"/>
    <s v="Northern Metropolitan"/>
    <n v="6"/>
    <n v="2017"/>
  </r>
  <r>
    <d v="2017-06-03T00:00:00"/>
    <n v="701000"/>
    <x v="2"/>
    <s v="Maxwells"/>
    <x v="0"/>
    <n v="3135"/>
    <n v="3"/>
    <n v="2"/>
    <n v="2"/>
    <n v="173"/>
    <n v="2009"/>
    <s v="14/270 Canterbury Rd"/>
    <s v="Heathmont"/>
    <s v="Maroondah"/>
    <s v="Eastern Metropolitan"/>
    <n v="6"/>
    <n v="2017"/>
  </r>
  <r>
    <d v="2017-06-03T00:00:00"/>
    <n v="470500"/>
    <x v="1"/>
    <s v="Metro Ladder"/>
    <x v="1"/>
    <n v="3195"/>
    <n v="2"/>
    <n v="1"/>
    <n v="1"/>
    <n v="0"/>
    <n v="1970"/>
    <s v="6/9 McDonald St"/>
    <s v="Mordialloc"/>
    <s v="Kingston"/>
    <s v="South-Eastern Metropolitan"/>
    <n v="6"/>
    <n v="2017"/>
  </r>
  <r>
    <d v="2017-06-03T00:00:00"/>
    <n v="980000"/>
    <x v="0"/>
    <s v="Maxwells"/>
    <x v="0"/>
    <n v="3172"/>
    <n v="3"/>
    <n v="2"/>
    <n v="2"/>
    <n v="702"/>
    <m/>
    <s v="13 Lobelia Ct"/>
    <s v="Dingley Village"/>
    <s v="Kingston"/>
    <s v="South-Eastern Metropolitan"/>
    <n v="6"/>
    <n v="2017"/>
  </r>
  <r>
    <d v="2017-06-03T00:00:00"/>
    <n v="470000"/>
    <x v="2"/>
    <s v="Melbourne Homes"/>
    <x v="1"/>
    <n v="3163"/>
    <n v="1"/>
    <n v="1"/>
    <n v="1"/>
    <n v="0"/>
    <n v="2000"/>
    <s v="7/502 Neerim Rd"/>
    <s v="Murrumbeena"/>
    <s v="Glen Eira"/>
    <s v="Southern Metropolitan"/>
    <n v="6"/>
    <n v="2017"/>
  </r>
  <r>
    <d v="2017-06-03T00:00:00"/>
    <n v="1300000"/>
    <x v="0"/>
    <s v="Metro Ladder"/>
    <x v="0"/>
    <n v="3161"/>
    <n v="4"/>
    <n v="1"/>
    <n v="1"/>
    <n v="443"/>
    <m/>
    <s v="330 Balaclava Rd"/>
    <s v="Caulfield North"/>
    <s v="Glen Eira"/>
    <s v="Southern Metropolitan"/>
    <n v="6"/>
    <n v="2017"/>
  </r>
  <r>
    <d v="2017-06-03T00:00:00"/>
    <n v="452000"/>
    <x v="0"/>
    <s v="Cunninghams"/>
    <x v="0"/>
    <n v="3200"/>
    <n v="3"/>
    <n v="1"/>
    <n v="0"/>
    <n v="624"/>
    <n v="1962"/>
    <s v="1 Monterey Bvd"/>
    <s v="Frankston North"/>
    <s v="Frankston"/>
    <s v="Eastern Victoria"/>
    <n v="6"/>
    <n v="2017"/>
  </r>
  <r>
    <d v="2017-06-03T00:00:00"/>
    <n v="521000"/>
    <x v="2"/>
    <s v="Melbourne Homes"/>
    <x v="1"/>
    <n v="3073"/>
    <n v="2"/>
    <n v="1"/>
    <n v="1"/>
    <n v="0"/>
    <n v="2009"/>
    <s v="2/33 Oconnor St"/>
    <s v="Reservoir"/>
    <s v="Darebin"/>
    <s v="Northern Metropolitan"/>
    <n v="6"/>
    <n v="2017"/>
  </r>
  <r>
    <d v="2017-06-03T00:00:00"/>
    <n v="1171000"/>
    <x v="0"/>
    <s v="Jones and Jones"/>
    <x v="1"/>
    <n v="3072"/>
    <n v="3"/>
    <n v="1"/>
    <n v="2"/>
    <n v="483"/>
    <n v="1930"/>
    <s v="52 May St"/>
    <s v="Preston"/>
    <s v="Darebin"/>
    <s v="Northern Metropolitan"/>
    <n v="6"/>
    <n v="2017"/>
  </r>
  <r>
    <d v="2017-06-03T00:00:00"/>
    <n v="590000"/>
    <x v="1"/>
    <s v="Jones and Jones"/>
    <x v="0"/>
    <n v="3102"/>
    <n v="2"/>
    <n v="1"/>
    <n v="1"/>
    <n v="838"/>
    <n v="1970"/>
    <s v="2/14 Westbrook St"/>
    <s v="Kew East"/>
    <s v="Boroondara"/>
    <s v="Southern Metropolitan"/>
    <n v="6"/>
    <n v="2017"/>
  </r>
  <r>
    <d v="2017-06-03T00:00:00"/>
    <n v="850000"/>
    <x v="1"/>
    <s v="Flanders &amp; Fish"/>
    <x v="0"/>
    <n v="3126"/>
    <n v="2"/>
    <n v="1"/>
    <n v="1"/>
    <n v="116"/>
    <n v="1960"/>
    <s v="2/42 Faversham Rd"/>
    <s v="Canterbury"/>
    <s v="Boroondara"/>
    <s v="Southern Metropolitan"/>
    <n v="6"/>
    <n v="2017"/>
  </r>
  <r>
    <d v="2017-06-03T00:00:00"/>
    <n v="2990000"/>
    <x v="0"/>
    <s v="Cunninghams"/>
    <x v="1"/>
    <n v="3124"/>
    <n v="4"/>
    <n v="2"/>
    <n v="2"/>
    <n v="742"/>
    <n v="1997"/>
    <s v="30 Moorhouse St"/>
    <s v="Camberwell"/>
    <s v="Boroondara"/>
    <s v="Southern Metropolitan"/>
    <n v="6"/>
    <n v="2017"/>
  </r>
  <r>
    <d v="2017-06-03T00:00:00"/>
    <n v="3050000"/>
    <x v="0"/>
    <s v="Jones and Jones"/>
    <x v="1"/>
    <n v="3124"/>
    <n v="4"/>
    <n v="2"/>
    <n v="2"/>
    <n v="984"/>
    <n v="1930"/>
    <s v="64 Glyndon Rd"/>
    <s v="Camberwell"/>
    <s v="Boroondara"/>
    <s v="Southern Metropolitan"/>
    <n v="6"/>
    <n v="2017"/>
  </r>
  <r>
    <d v="2017-06-03T00:00:00"/>
    <n v="4515000"/>
    <x v="0"/>
    <s v="Cunninghams"/>
    <x v="1"/>
    <n v="3101"/>
    <n v="5"/>
    <n v="4"/>
    <n v="2"/>
    <n v="800"/>
    <n v="2012"/>
    <s v="8 Mawson St"/>
    <s v="Kew"/>
    <s v="Boroondara"/>
    <s v="Southern Metropolitan"/>
    <n v="6"/>
    <n v="2017"/>
  </r>
  <r>
    <d v="2017-06-03T00:00:00"/>
    <n v="1221000"/>
    <x v="1"/>
    <s v="Melbourne Homes"/>
    <x v="1"/>
    <n v="3186"/>
    <n v="3"/>
    <n v="2"/>
    <n v="2"/>
    <n v="0"/>
    <n v="1975"/>
    <s v="3/12 Wellington St"/>
    <s v="Brighton"/>
    <s v="Bayside"/>
    <s v="Southern Metropolitan"/>
    <n v="6"/>
    <n v="2017"/>
  </r>
  <r>
    <d v="2017-06-03T00:00:00"/>
    <n v="630000"/>
    <x v="1"/>
    <s v="Property Barons"/>
    <x v="0"/>
    <n v="3081"/>
    <n v="3"/>
    <n v="1"/>
    <n v="1"/>
    <n v="277"/>
    <m/>
    <s v="1/171 Waiora Rd"/>
    <s v="Heidelberg Heights"/>
    <s v="Banyule"/>
    <s v="Eastern Metropolitan"/>
    <n v="6"/>
    <n v="2017"/>
  </r>
  <r>
    <d v="2017-06-03T00:00:00"/>
    <n v="650000"/>
    <x v="1"/>
    <s v="Melbourne Homes"/>
    <x v="0"/>
    <n v="3093"/>
    <n v="2"/>
    <n v="2"/>
    <n v="2"/>
    <n v="248"/>
    <n v="1995"/>
    <s v="4/38 Alma St"/>
    <s v="Lower Plenty"/>
    <s v="Banyule"/>
    <s v="Eastern Metropolitan"/>
    <n v="6"/>
    <n v="2017"/>
  </r>
  <r>
    <d v="2017-06-03T00:00:00"/>
    <n v="852000"/>
    <x v="0"/>
    <s v="Property Barons"/>
    <x v="1"/>
    <n v="3085"/>
    <n v="3"/>
    <n v="2"/>
    <n v="2"/>
    <n v="629"/>
    <n v="1990"/>
    <s v="3 Sirius Ct"/>
    <s v="Yallambie"/>
    <s v="Banyule"/>
    <s v="Northern Metropolitan"/>
    <n v="6"/>
    <n v="2017"/>
  </r>
  <r>
    <d v="2017-06-04T00:00:00"/>
    <n v="1290000"/>
    <x v="0"/>
    <s v="Cunninghams"/>
    <x v="1"/>
    <n v="3054"/>
    <n v="2"/>
    <n v="1"/>
    <n v="0"/>
    <n v="119"/>
    <m/>
    <s v="72 Pigdon St"/>
    <s v="Carlton North"/>
    <s v="Yarra"/>
    <s v="Northern Metropolitan"/>
    <n v="6"/>
    <n v="2017"/>
  </r>
  <r>
    <d v="2017-06-04T00:00:00"/>
    <n v="764000"/>
    <x v="1"/>
    <s v="Best Bricks"/>
    <x v="1"/>
    <n v="3131"/>
    <n v="3"/>
    <n v="2"/>
    <n v="1"/>
    <n v="258"/>
    <m/>
    <s v="42 Sandon Cct"/>
    <s v="Forest Hill"/>
    <s v="Whitehorse"/>
    <s v="Eastern Metropolitan"/>
    <n v="6"/>
    <n v="2017"/>
  </r>
  <r>
    <d v="2017-06-04T00:00:00"/>
    <n v="456000"/>
    <x v="1"/>
    <s v="Jones and Jones"/>
    <x v="1"/>
    <n v="3144"/>
    <n v="1"/>
    <n v="1"/>
    <n v="1"/>
    <n v="4721"/>
    <m/>
    <s v="11/5 Warner St"/>
    <s v="Malvern"/>
    <s v="Stonnington"/>
    <s v="Southern Metropolitan"/>
    <n v="6"/>
    <n v="2017"/>
  </r>
  <r>
    <d v="2017-06-04T00:00:00"/>
    <n v="645000"/>
    <x v="1"/>
    <s v="Flanders &amp; Fish"/>
    <x v="1"/>
    <n v="3181"/>
    <n v="2"/>
    <n v="1"/>
    <n v="1"/>
    <n v="2842"/>
    <n v="1920"/>
    <s v="303/10 Hillingdon Pl"/>
    <s v="Prahran"/>
    <s v="Stonnington"/>
    <s v="Southern Metropolitan"/>
    <n v="6"/>
    <n v="2017"/>
  </r>
  <r>
    <d v="2017-06-04T00:00:00"/>
    <n v="842000"/>
    <x v="0"/>
    <s v="Melbourne Homes"/>
    <x v="1"/>
    <n v="3095"/>
    <n v="3"/>
    <n v="1"/>
    <n v="1"/>
    <n v="960"/>
    <m/>
    <s v="87 Silver St"/>
    <s v="Eltham"/>
    <s v="Nillumbik"/>
    <s v="Eastern Metropolitan"/>
    <n v="6"/>
    <n v="2017"/>
  </r>
  <r>
    <d v="2017-06-04T00:00:00"/>
    <n v="1180000"/>
    <x v="0"/>
    <s v="Cunninghams"/>
    <x v="1"/>
    <n v="3058"/>
    <n v="3"/>
    <n v="2"/>
    <n v="2"/>
    <n v="588"/>
    <m/>
    <s v="29 Belgrave St"/>
    <s v="Coburg"/>
    <s v="Moreland"/>
    <s v="Northern Metropolitan"/>
    <n v="6"/>
    <n v="2017"/>
  </r>
  <r>
    <d v="2017-06-04T00:00:00"/>
    <n v="1435000"/>
    <x v="0"/>
    <s v="Cunninghams"/>
    <x v="0"/>
    <n v="3056"/>
    <n v="3"/>
    <n v="2"/>
    <n v="0"/>
    <n v="251"/>
    <n v="1890"/>
    <s v="326 Barkly St"/>
    <s v="Brunswick"/>
    <s v="Moreland"/>
    <s v="Northern Metropolitan"/>
    <n v="6"/>
    <n v="2017"/>
  </r>
  <r>
    <d v="2017-06-04T00:00:00"/>
    <n v="1590000"/>
    <x v="0"/>
    <s v="Cunninghams"/>
    <x v="0"/>
    <n v="3056"/>
    <n v="3"/>
    <n v="2"/>
    <n v="1"/>
    <n v="322"/>
    <m/>
    <s v="15 Ashmore St"/>
    <s v="Brunswick"/>
    <s v="Moreland"/>
    <s v="Northern Metropolitan"/>
    <n v="6"/>
    <n v="2017"/>
  </r>
  <r>
    <d v="2017-06-04T00:00:00"/>
    <n v="350000"/>
    <x v="0"/>
    <s v="Jones and Jones"/>
    <x v="0"/>
    <n v="3040"/>
    <n v="1"/>
    <n v="1"/>
    <n v="1"/>
    <n v="46"/>
    <n v="1970"/>
    <s v="1/5 Thistle St"/>
    <s v="Essendon"/>
    <s v="Moonee Valley"/>
    <s v="Western Metropolitan"/>
    <n v="6"/>
    <n v="2017"/>
  </r>
  <r>
    <d v="2017-06-04T00:00:00"/>
    <n v="1300000"/>
    <x v="0"/>
    <s v="Cunninghams"/>
    <x v="1"/>
    <n v="3040"/>
    <n v="3"/>
    <n v="3"/>
    <n v="2"/>
    <n v="240"/>
    <n v="2013"/>
    <s v="2/65 Clifton St"/>
    <s v="Aberfeldie"/>
    <s v="Moonee Valley"/>
    <s v="Western Metropolitan"/>
    <n v="6"/>
    <n v="2017"/>
  </r>
  <r>
    <d v="2017-06-04T00:00:00"/>
    <n v="1530000"/>
    <x v="0"/>
    <s v="Cunninghams"/>
    <x v="1"/>
    <n v="3149"/>
    <n v="3"/>
    <n v="1"/>
    <n v="2"/>
    <n v="810"/>
    <m/>
    <s v="23 Baily St"/>
    <s v="Mount Waverley"/>
    <s v="Monash"/>
    <s v="Eastern Metropolitan"/>
    <n v="6"/>
    <n v="2017"/>
  </r>
  <r>
    <d v="2017-06-04T00:00:00"/>
    <n v="580000"/>
    <x v="1"/>
    <s v="Melbourne Homes"/>
    <x v="0"/>
    <n v="3006"/>
    <n v="2"/>
    <n v="1"/>
    <n v="1"/>
    <n v="0"/>
    <n v="1994"/>
    <s v="9/120 Sturt St"/>
    <s v="Southbank"/>
    <s v="Melbourne"/>
    <s v="Southern Metropolitan"/>
    <n v="6"/>
    <n v="2017"/>
  </r>
  <r>
    <d v="2017-06-04T00:00:00"/>
    <n v="960000"/>
    <x v="2"/>
    <s v="Cunninghams"/>
    <x v="0"/>
    <n v="3053"/>
    <n v="2"/>
    <n v="2"/>
    <n v="1"/>
    <n v="0"/>
    <n v="1860"/>
    <s v="2/100 Keppel St"/>
    <s v="Carlton"/>
    <s v="Melbourne"/>
    <s v="Northern Metropolitan"/>
    <n v="6"/>
    <n v="2017"/>
  </r>
  <r>
    <d v="2017-06-04T00:00:00"/>
    <n v="970000"/>
    <x v="0"/>
    <s v="Maxwells"/>
    <x v="1"/>
    <n v="3051"/>
    <n v="2"/>
    <n v="1"/>
    <n v="0"/>
    <n v="102"/>
    <n v="1900"/>
    <s v="22 Melrose St"/>
    <s v="North Melbourne"/>
    <s v="Melbourne"/>
    <s v="Northern Metropolitan"/>
    <n v="6"/>
    <n v="2017"/>
  </r>
  <r>
    <d v="2017-06-04T00:00:00"/>
    <n v="2400000"/>
    <x v="1"/>
    <s v="Jones and Jones"/>
    <x v="0"/>
    <n v="3141"/>
    <n v="3"/>
    <n v="2"/>
    <n v="1"/>
    <n v="0"/>
    <n v="1940"/>
    <s v="3/44 Walsh St"/>
    <s v="South Yarra"/>
    <s v="Melbourne"/>
    <s v="Southern Metropolitan"/>
    <n v="6"/>
    <n v="2017"/>
  </r>
  <r>
    <d v="2017-06-04T00:00:00"/>
    <n v="750000"/>
    <x v="0"/>
    <s v="Best Bricks"/>
    <x v="0"/>
    <n v="3013"/>
    <n v="3"/>
    <n v="2"/>
    <n v="1"/>
    <n v="390"/>
    <n v="1980"/>
    <s v="292 Hyde St"/>
    <s v="Yarraville"/>
    <s v="Maribyrnong"/>
    <s v="Western Metropolitan"/>
    <n v="6"/>
    <n v="2017"/>
  </r>
  <r>
    <d v="2017-06-04T00:00:00"/>
    <n v="705000"/>
    <x v="0"/>
    <s v="Cunninghams"/>
    <x v="0"/>
    <n v="3153"/>
    <n v="4"/>
    <n v="2"/>
    <n v="4"/>
    <n v="765"/>
    <n v="1975"/>
    <s v="15 Clifford St"/>
    <s v="Bayswater"/>
    <s v="Knox"/>
    <s v="Eastern Metropolitan"/>
    <n v="6"/>
    <n v="2017"/>
  </r>
  <r>
    <d v="2017-06-04T00:00:00"/>
    <n v="840000"/>
    <x v="0"/>
    <s v="Cunninghams"/>
    <x v="1"/>
    <n v="3196"/>
    <n v="3"/>
    <n v="2"/>
    <n v="2"/>
    <n v="534"/>
    <n v="1975"/>
    <s v="30 Mulkarra Dr"/>
    <s v="Chelsea"/>
    <s v="Kingston"/>
    <s v="South-Eastern Metropolitan"/>
    <n v="6"/>
    <n v="2017"/>
  </r>
  <r>
    <d v="2017-06-04T00:00:00"/>
    <n v="535000"/>
    <x v="0"/>
    <s v="Metro Ladder"/>
    <x v="0"/>
    <n v="3429"/>
    <n v="4"/>
    <n v="2"/>
    <n v="2"/>
    <n v="808"/>
    <n v="1970"/>
    <s v="20 Miller St"/>
    <s v="Sunbury"/>
    <s v="Hume"/>
    <s v="Western Metropolitan"/>
    <n v="6"/>
    <n v="2017"/>
  </r>
  <r>
    <d v="2017-06-04T00:00:00"/>
    <n v="670000"/>
    <x v="1"/>
    <s v="Jones and Jones"/>
    <x v="0"/>
    <n v="3163"/>
    <n v="2"/>
    <n v="1"/>
    <n v="2"/>
    <n v="0"/>
    <m/>
    <s v="3/53 Kangaroo Rd"/>
    <s v="Murrumbeena"/>
    <s v="Glen Eira"/>
    <s v="Southern Metropolitan"/>
    <n v="6"/>
    <n v="2017"/>
  </r>
  <r>
    <d v="2017-06-04T00:00:00"/>
    <n v="1640000"/>
    <x v="0"/>
    <s v="Jones and Jones"/>
    <x v="1"/>
    <n v="3165"/>
    <n v="3"/>
    <n v="1"/>
    <n v="2"/>
    <n v="733"/>
    <m/>
    <s v="4 Box Ct"/>
    <s v="Bentleigh East"/>
    <s v="Glen Eira"/>
    <s v="Southern Metropolitan"/>
    <n v="6"/>
    <n v="2017"/>
  </r>
  <r>
    <d v="2017-06-04T00:00:00"/>
    <n v="561000"/>
    <x v="0"/>
    <s v="Metro Ladder"/>
    <x v="1"/>
    <n v="3201"/>
    <n v="3"/>
    <n v="1"/>
    <n v="2"/>
    <n v="787"/>
    <m/>
    <s v="11 Goshawk Ct"/>
    <s v="Carrum Downs"/>
    <s v="Frankston"/>
    <s v="South-Eastern Metropolitan"/>
    <n v="6"/>
    <n v="2017"/>
  </r>
  <r>
    <d v="2017-06-04T00:00:00"/>
    <n v="857700"/>
    <x v="0"/>
    <s v="Metro Ladder"/>
    <x v="0"/>
    <n v="3073"/>
    <n v="3"/>
    <n v="1"/>
    <n v="1"/>
    <n v="325"/>
    <n v="1930"/>
    <s v="76 Powell St"/>
    <s v="Reservoir"/>
    <s v="Darebin"/>
    <s v="Northern Metropolitan"/>
    <n v="6"/>
    <n v="2017"/>
  </r>
  <r>
    <d v="2017-06-04T00:00:00"/>
    <n v="1240000"/>
    <x v="0"/>
    <s v="Cunninghams"/>
    <x v="1"/>
    <n v="3070"/>
    <n v="3"/>
    <n v="1"/>
    <n v="1"/>
    <n v="247"/>
    <m/>
    <s v="128 Charles St"/>
    <s v="Northcote"/>
    <s v="Darebin"/>
    <s v="Northern Metropolitan"/>
    <n v="6"/>
    <n v="2017"/>
  </r>
  <r>
    <d v="2017-06-04T00:00:00"/>
    <n v="1250000"/>
    <x v="0"/>
    <s v="Cunninghams"/>
    <x v="1"/>
    <n v="3083"/>
    <n v="5"/>
    <n v="3"/>
    <n v="2"/>
    <n v="544"/>
    <m/>
    <s v="26 Stymie St"/>
    <s v="Kingsbury"/>
    <s v="Darebin"/>
    <s v="Northern Metropolitan"/>
    <n v="6"/>
    <n v="2017"/>
  </r>
  <r>
    <d v="2017-06-04T00:00:00"/>
    <n v="1635000"/>
    <x v="0"/>
    <s v="Jones and Jones"/>
    <x v="1"/>
    <n v="3071"/>
    <n v="4"/>
    <n v="2"/>
    <n v="2"/>
    <n v="464"/>
    <m/>
    <s v="221 Mansfield St"/>
    <s v="Thornbury"/>
    <s v="Darebin"/>
    <s v="Northern Metropolitan"/>
    <n v="6"/>
    <n v="2017"/>
  </r>
  <r>
    <d v="2017-06-04T00:00:00"/>
    <n v="2990000"/>
    <x v="0"/>
    <s v="Best Bricks"/>
    <x v="1"/>
    <n v="3070"/>
    <n v="4"/>
    <n v="1"/>
    <n v="2"/>
    <n v="557"/>
    <m/>
    <s v="21 Mitchell St"/>
    <s v="Northcote"/>
    <s v="Darebin"/>
    <s v="Northern Metropolitan"/>
    <n v="6"/>
    <n v="2017"/>
  </r>
  <r>
    <d v="2017-06-04T00:00:00"/>
    <n v="680000"/>
    <x v="0"/>
    <s v="Metro Ladder"/>
    <x v="1"/>
    <n v="3803"/>
    <n v="3"/>
    <n v="1"/>
    <n v="2"/>
    <n v="795"/>
    <n v="1970"/>
    <s v="196 Princes Hwy"/>
    <s v="Hallam"/>
    <s v="Casey"/>
    <s v="South-Eastern Metropolitan"/>
    <n v="6"/>
    <n v="2017"/>
  </r>
  <r>
    <d v="2017-06-04T00:00:00"/>
    <n v="1022000"/>
    <x v="1"/>
    <s v="Jones and Jones"/>
    <x v="1"/>
    <n v="3122"/>
    <n v="2"/>
    <n v="1"/>
    <n v="1"/>
    <n v="2267"/>
    <n v="1930"/>
    <s v="8/9 Coppin Gr"/>
    <s v="Hawthorn"/>
    <s v="Boroondara"/>
    <s v="Southern Metropolitan"/>
    <n v="6"/>
    <n v="2017"/>
  </r>
  <r>
    <d v="2017-06-04T00:00:00"/>
    <n v="1110000"/>
    <x v="0"/>
    <s v="Cunninghams"/>
    <x v="0"/>
    <n v="3101"/>
    <n v="3"/>
    <n v="2"/>
    <n v="2"/>
    <n v="200"/>
    <m/>
    <s v="117A Willsmere Rd"/>
    <s v="Kew"/>
    <s v="Boroondara"/>
    <s v="Southern Metropolitan"/>
    <n v="6"/>
    <n v="2017"/>
  </r>
  <r>
    <d v="2017-06-04T00:00:00"/>
    <n v="879000"/>
    <x v="1"/>
    <s v="Maxwells"/>
    <x v="1"/>
    <n v="3193"/>
    <n v="2"/>
    <n v="1"/>
    <n v="1"/>
    <n v="0"/>
    <n v="1970"/>
    <s v="6/56 Red Bluff St"/>
    <s v="Black Rock"/>
    <s v="Bayside"/>
    <s v="Southern Metropolitan"/>
    <n v="6"/>
    <n v="2017"/>
  </r>
  <r>
    <d v="2017-06-04T00:00:00"/>
    <n v="2445000"/>
    <x v="0"/>
    <s v="Cunninghams"/>
    <x v="1"/>
    <n v="3186"/>
    <n v="3"/>
    <n v="3"/>
    <n v="2"/>
    <n v="440"/>
    <m/>
    <s v="552 New St"/>
    <s v="Brighton"/>
    <s v="Bayside"/>
    <s v="Southern Metropolitan"/>
    <n v="6"/>
    <n v="2017"/>
  </r>
  <r>
    <d v="2017-06-04T00:00:00"/>
    <n v="630000"/>
    <x v="2"/>
    <s v="Property Barons"/>
    <x v="1"/>
    <n v="3084"/>
    <n v="2"/>
    <n v="1"/>
    <n v="1"/>
    <n v="86"/>
    <m/>
    <s v="3/56 Banksia St"/>
    <s v="Heidelberg"/>
    <s v="Banyule"/>
    <s v="Eastern Metropolitan"/>
    <n v="6"/>
    <n v="2017"/>
  </r>
  <r>
    <d v="2017-06-04T00:00:00"/>
    <n v="665000"/>
    <x v="0"/>
    <s v="Jones and Jones"/>
    <x v="1"/>
    <n v="3081"/>
    <n v="2"/>
    <n v="1"/>
    <n v="1"/>
    <n v="263"/>
    <n v="1992"/>
    <s v="14 Shelley St"/>
    <s v="Heidelberg Heights"/>
    <s v="Banyule"/>
    <s v="Eastern Metropolitan"/>
    <n v="6"/>
    <n v="2017"/>
  </r>
  <r>
    <d v="2017-06-04T00:00:00"/>
    <n v="870000"/>
    <x v="0"/>
    <s v="Property Barons"/>
    <x v="1"/>
    <n v="3084"/>
    <n v="3"/>
    <n v="2"/>
    <n v="2"/>
    <n v="291"/>
    <n v="2000"/>
    <s v="34 Martins La"/>
    <s v="Viewbank"/>
    <s v="Banyule"/>
    <s v="Eastern Metropolitan"/>
    <n v="6"/>
    <n v="2017"/>
  </r>
  <r>
    <d v="2017-06-05T00:00:00"/>
    <n v="1425000"/>
    <x v="0"/>
    <s v="Cunninghams"/>
    <x v="1"/>
    <n v="3121"/>
    <n v="3"/>
    <n v="3"/>
    <n v="3"/>
    <n v="81"/>
    <n v="2000"/>
    <s v="7 Wiltshire St"/>
    <s v="Richmond"/>
    <s v="Yarra"/>
    <s v="Northern Metropolitan"/>
    <n v="6"/>
    <n v="2017"/>
  </r>
  <r>
    <d v="2017-06-05T00:00:00"/>
    <n v="380500"/>
    <x v="1"/>
    <s v="Maxwells"/>
    <x v="0"/>
    <n v="3076"/>
    <n v="3"/>
    <n v="2"/>
    <n v="1"/>
    <n v="156"/>
    <n v="2013"/>
    <s v="2/12 Chettam St"/>
    <s v="Epping"/>
    <s v="Whittlesea"/>
    <s v="Northern Metropolitan"/>
    <n v="6"/>
    <n v="2017"/>
  </r>
  <r>
    <d v="2017-06-05T00:00:00"/>
    <n v="777000"/>
    <x v="1"/>
    <s v="Property Barons"/>
    <x v="1"/>
    <n v="3131"/>
    <n v="3"/>
    <n v="2"/>
    <n v="2"/>
    <n v="239"/>
    <n v="2014"/>
    <s v="2/324 Springfield Rd"/>
    <s v="Nunawading"/>
    <s v="Whitehorse"/>
    <s v="Eastern Metropolitan"/>
    <n v="6"/>
    <n v="2017"/>
  </r>
  <r>
    <d v="2017-06-05T00:00:00"/>
    <n v="1695000"/>
    <x v="0"/>
    <s v="Jones and Jones"/>
    <x v="1"/>
    <n v="3130"/>
    <n v="4"/>
    <n v="3"/>
    <n v="4"/>
    <n v="696"/>
    <n v="1950"/>
    <s v="48 Elder St"/>
    <s v="Blackburn"/>
    <s v="Whitehorse"/>
    <s v="Eastern Metropolitan"/>
    <n v="6"/>
    <n v="2017"/>
  </r>
  <r>
    <d v="2017-06-05T00:00:00"/>
    <n v="771000"/>
    <x v="1"/>
    <s v="Metro Ladder"/>
    <x v="1"/>
    <n v="3141"/>
    <n v="2"/>
    <n v="1"/>
    <n v="1"/>
    <n v="1272"/>
    <m/>
    <s v="3/43 Cromwell Rd"/>
    <s v="South Yarra"/>
    <s v="Stonnington"/>
    <s v="Southern Metropolitan"/>
    <n v="6"/>
    <n v="2017"/>
  </r>
  <r>
    <d v="2017-06-05T00:00:00"/>
    <n v="1190000"/>
    <x v="2"/>
    <s v="Jones and Jones"/>
    <x v="1"/>
    <n v="3181"/>
    <n v="2"/>
    <n v="1"/>
    <n v="2"/>
    <n v="57"/>
    <m/>
    <s v="3/6 Miller St"/>
    <s v="Prahran"/>
    <s v="Stonnington"/>
    <s v="Southern Metropolitan"/>
    <n v="6"/>
    <n v="2017"/>
  </r>
  <r>
    <d v="2017-06-05T00:00:00"/>
    <n v="2920000"/>
    <x v="0"/>
    <s v="Zimmerman"/>
    <x v="1"/>
    <n v="3141"/>
    <n v="4"/>
    <n v="2"/>
    <n v="2"/>
    <n v="564"/>
    <n v="1920"/>
    <s v="4 Hawksburn Rd"/>
    <s v="South Yarra"/>
    <s v="Stonnington"/>
    <s v="Southern Metropolitan"/>
    <n v="6"/>
    <n v="2017"/>
  </r>
  <r>
    <d v="2017-06-05T00:00:00"/>
    <n v="2260000"/>
    <x v="0"/>
    <s v="Best Bricks"/>
    <x v="1"/>
    <n v="3182"/>
    <n v="4"/>
    <n v="2"/>
    <n v="1"/>
    <n v="297"/>
    <m/>
    <s v="35 Wordsworth St"/>
    <s v="St Kilda"/>
    <s v="Port Phillip"/>
    <s v="Southern Metropolitan"/>
    <n v="6"/>
    <n v="2017"/>
  </r>
  <r>
    <d v="2017-06-05T00:00:00"/>
    <n v="585000"/>
    <x v="1"/>
    <s v="Jones and Jones"/>
    <x v="0"/>
    <n v="3056"/>
    <n v="2"/>
    <n v="1"/>
    <n v="1"/>
    <n v="430"/>
    <n v="2006"/>
    <s v="7/200 Albion St"/>
    <s v="Brunswick"/>
    <s v="Moreland"/>
    <s v="Northern Metropolitan"/>
    <n v="6"/>
    <n v="2017"/>
  </r>
  <r>
    <d v="2017-06-05T00:00:00"/>
    <n v="1385000"/>
    <x v="0"/>
    <s v="Jones and Jones"/>
    <x v="0"/>
    <n v="3056"/>
    <n v="4"/>
    <n v="2"/>
    <n v="4"/>
    <n v="650"/>
    <n v="1950"/>
    <s v="94 Davies St"/>
    <s v="Brunswick"/>
    <s v="Moreland"/>
    <s v="Northern Metropolitan"/>
    <n v="6"/>
    <n v="2017"/>
  </r>
  <r>
    <d v="2017-06-05T00:00:00"/>
    <n v="610000"/>
    <x v="1"/>
    <s v="Jones and Jones"/>
    <x v="0"/>
    <n v="3040"/>
    <n v="2"/>
    <n v="1"/>
    <n v="1"/>
    <n v="0"/>
    <n v="2012"/>
    <s v="1/41 Nimmo St"/>
    <s v="Essendon"/>
    <s v="Moonee Valley"/>
    <s v="Western Metropolitan"/>
    <n v="6"/>
    <n v="2017"/>
  </r>
  <r>
    <d v="2017-06-05T00:00:00"/>
    <n v="806000"/>
    <x v="0"/>
    <s v="Property Barons"/>
    <x v="1"/>
    <n v="3033"/>
    <n v="3"/>
    <n v="2"/>
    <n v="4"/>
    <n v="546"/>
    <m/>
    <s v="10 Cecelia Dr"/>
    <s v="Keilor East"/>
    <s v="Moonee Valley"/>
    <s v="Western Metropolitan"/>
    <n v="6"/>
    <n v="2017"/>
  </r>
  <r>
    <d v="2017-06-05T00:00:00"/>
    <n v="2000000"/>
    <x v="0"/>
    <s v="Cunninghams"/>
    <x v="1"/>
    <n v="3170"/>
    <n v="4"/>
    <n v="4"/>
    <n v="2"/>
    <n v="905"/>
    <m/>
    <s v="10 Adela Ct"/>
    <s v="Mulgrave"/>
    <s v="Monash"/>
    <s v="South-Eastern Metropolitan"/>
    <n v="6"/>
    <n v="2017"/>
  </r>
  <r>
    <d v="2017-06-05T00:00:00"/>
    <n v="295000"/>
    <x v="0"/>
    <s v="Jones and Jones"/>
    <x v="0"/>
    <n v="3337"/>
    <n v="3"/>
    <n v="1"/>
    <n v="4"/>
    <n v="600"/>
    <n v="1975"/>
    <s v="14 Musk Ct"/>
    <s v="Melton"/>
    <s v="Melton"/>
    <s v="Western Victoria"/>
    <n v="6"/>
    <n v="2017"/>
  </r>
  <r>
    <d v="2017-06-05T00:00:00"/>
    <n v="945000"/>
    <x v="1"/>
    <s v="Melbourne Homes"/>
    <x v="0"/>
    <n v="3141"/>
    <n v="2"/>
    <n v="1"/>
    <n v="1"/>
    <n v="708"/>
    <n v="1970"/>
    <s v="6/90 Clowes St"/>
    <s v="South Yarra"/>
    <s v="Melbourne"/>
    <s v="Southern Metropolitan"/>
    <n v="6"/>
    <n v="2017"/>
  </r>
  <r>
    <d v="2017-06-05T00:00:00"/>
    <n v="1126000"/>
    <x v="0"/>
    <s v="Cunninghams"/>
    <x v="0"/>
    <n v="3051"/>
    <n v="2"/>
    <n v="1"/>
    <n v="0"/>
    <n v="114"/>
    <n v="1910"/>
    <s v="72 Curzon St"/>
    <s v="North Melbourne"/>
    <s v="Melbourne"/>
    <s v="Northern Metropolitan"/>
    <n v="6"/>
    <n v="2017"/>
  </r>
  <r>
    <d v="2017-06-05T00:00:00"/>
    <n v="1817000"/>
    <x v="0"/>
    <s v="Maxwells"/>
    <x v="0"/>
    <n v="3031"/>
    <n v="4"/>
    <n v="2"/>
    <n v="1"/>
    <n v="309"/>
    <m/>
    <s v="33 McCracken St"/>
    <s v="Kensington"/>
    <s v="Melbourne"/>
    <s v="Northern Metropolitan"/>
    <n v="6"/>
    <n v="2017"/>
  </r>
  <r>
    <d v="2017-06-05T00:00:00"/>
    <n v="450000"/>
    <x v="1"/>
    <s v="Sanders"/>
    <x v="0"/>
    <n v="3032"/>
    <n v="2"/>
    <n v="1"/>
    <n v="1"/>
    <n v="0"/>
    <n v="1940"/>
    <s v="107 Gatehouse Pl"/>
    <s v="Maribyrnong"/>
    <s v="Maribyrnong"/>
    <s v="Western Metropolitan"/>
    <n v="6"/>
    <n v="2017"/>
  </r>
  <r>
    <d v="2017-06-05T00:00:00"/>
    <n v="530000"/>
    <x v="1"/>
    <s v="Metro Ladder"/>
    <x v="1"/>
    <n v="3032"/>
    <n v="2"/>
    <n v="1"/>
    <n v="1"/>
    <n v="81"/>
    <n v="1980"/>
    <s v="21/9 Fabian Ct"/>
    <s v="Maribyrnong"/>
    <s v="Maribyrnong"/>
    <s v="Western Metropolitan"/>
    <n v="6"/>
    <n v="2017"/>
  </r>
  <r>
    <d v="2017-06-05T00:00:00"/>
    <n v="1325000"/>
    <x v="0"/>
    <s v="Metro Ladder"/>
    <x v="1"/>
    <n v="3012"/>
    <n v="4"/>
    <n v="2"/>
    <n v="4"/>
    <n v="525"/>
    <n v="1930"/>
    <s v="15 Rupert St"/>
    <s v="West Footscray"/>
    <s v="Maribyrnong"/>
    <s v="Western Metropolitan"/>
    <n v="6"/>
    <n v="2017"/>
  </r>
  <r>
    <d v="2017-06-05T00:00:00"/>
    <n v="1320000"/>
    <x v="0"/>
    <s v="Jones and Jones"/>
    <x v="1"/>
    <n v="3105"/>
    <n v="3"/>
    <n v="1"/>
    <n v="3"/>
    <n v="902"/>
    <m/>
    <s v="12 Westwood Dr"/>
    <s v="Bulleen"/>
    <s v="Manningham"/>
    <s v="Eastern Metropolitan"/>
    <n v="6"/>
    <n v="2017"/>
  </r>
  <r>
    <d v="2017-06-05T00:00:00"/>
    <n v="2020000"/>
    <x v="0"/>
    <s v="Sanders"/>
    <x v="1"/>
    <n v="3152"/>
    <n v="4"/>
    <n v="2"/>
    <n v="2"/>
    <n v="1183"/>
    <m/>
    <s v="5 Henry Rd"/>
    <s v="Wantirna South"/>
    <s v="Knox"/>
    <s v="Eastern Metropolitan"/>
    <n v="6"/>
    <n v="2017"/>
  </r>
  <r>
    <d v="2017-06-05T00:00:00"/>
    <n v="1000000"/>
    <x v="0"/>
    <s v="Sanders"/>
    <x v="1"/>
    <n v="3016"/>
    <n v="2"/>
    <n v="1"/>
    <n v="2"/>
    <n v="447"/>
    <m/>
    <s v="2/170 Cecil St"/>
    <s v="Williamstown"/>
    <s v="Hobsons Bay"/>
    <s v="Western Metropolitan"/>
    <n v="6"/>
    <n v="2017"/>
  </r>
  <r>
    <d v="2017-06-05T00:00:00"/>
    <n v="802000"/>
    <x v="0"/>
    <s v="Jones and Jones"/>
    <x v="1"/>
    <n v="3174"/>
    <n v="3"/>
    <n v="1"/>
    <n v="1"/>
    <n v="818"/>
    <m/>
    <s v="25 Moodemere St"/>
    <s v="Noble Park"/>
    <s v="Greater Dandenong"/>
    <s v="South-Eastern Metropolitan"/>
    <n v="6"/>
    <n v="2017"/>
  </r>
  <r>
    <d v="2017-06-05T00:00:00"/>
    <n v="555698"/>
    <x v="0"/>
    <s v="Cunninghams"/>
    <x v="0"/>
    <n v="3977"/>
    <n v="4"/>
    <n v="2"/>
    <n v="1"/>
    <n v="534"/>
    <n v="2002"/>
    <s v="20 Overall Dr"/>
    <s v="Skye"/>
    <s v="Frankston"/>
    <s v="South-Eastern Metropolitan"/>
    <n v="6"/>
    <n v="2017"/>
  </r>
  <r>
    <d v="2017-06-05T00:00:00"/>
    <n v="395000"/>
    <x v="1"/>
    <s v="Flanders &amp; Fish"/>
    <x v="1"/>
    <n v="3073"/>
    <n v="2"/>
    <n v="1"/>
    <n v="1"/>
    <n v="166"/>
    <n v="1990"/>
    <s v="42 Elinda Pl"/>
    <s v="Reservoir"/>
    <s v="Darebin"/>
    <s v="Northern Metropolitan"/>
    <n v="6"/>
    <n v="2017"/>
  </r>
  <r>
    <d v="2017-06-05T00:00:00"/>
    <n v="667000"/>
    <x v="1"/>
    <s v="Cunninghams"/>
    <x v="1"/>
    <n v="3078"/>
    <n v="2"/>
    <n v="1"/>
    <n v="1"/>
    <n v="86"/>
    <m/>
    <s v="1/22 Rathmines St"/>
    <s v="Fairfield"/>
    <s v="Darebin"/>
    <s v="Northern Metropolitan"/>
    <n v="6"/>
    <n v="2017"/>
  </r>
  <r>
    <d v="2017-06-05T00:00:00"/>
    <n v="1750000"/>
    <x v="0"/>
    <s v="Best Bricks"/>
    <x v="1"/>
    <n v="3071"/>
    <n v="3"/>
    <n v="1"/>
    <n v="3"/>
    <n v="712"/>
    <m/>
    <s v="177 Raleigh St"/>
    <s v="Thornbury"/>
    <s v="Darebin"/>
    <s v="Northern Metropolitan"/>
    <n v="6"/>
    <n v="2017"/>
  </r>
  <r>
    <d v="2017-06-05T00:00:00"/>
    <n v="570000"/>
    <x v="0"/>
    <s v="Flanders &amp; Fish"/>
    <x v="1"/>
    <n v="3023"/>
    <n v="3"/>
    <n v="1"/>
    <n v="3"/>
    <n v="531"/>
    <m/>
    <s v="5 Livingston St"/>
    <s v="Deer Park"/>
    <s v="Brimbank"/>
    <s v="Western Metropolitan"/>
    <n v="6"/>
    <n v="2017"/>
  </r>
  <r>
    <d v="2017-06-05T00:00:00"/>
    <n v="780000"/>
    <x v="0"/>
    <s v="Property Barons"/>
    <x v="1"/>
    <n v="3038"/>
    <n v="5"/>
    <n v="2"/>
    <n v="2"/>
    <n v="663"/>
    <n v="1996"/>
    <s v="2 Clifton Ct"/>
    <s v="Taylors Lakes"/>
    <s v="Brimbank"/>
    <s v="Western Metropolitan"/>
    <n v="6"/>
    <n v="2017"/>
  </r>
  <r>
    <d v="2017-06-05T00:00:00"/>
    <n v="2053000"/>
    <x v="0"/>
    <s v="Jones and Jones"/>
    <x v="1"/>
    <n v="3122"/>
    <n v="4"/>
    <n v="3"/>
    <n v="2"/>
    <n v="354"/>
    <m/>
    <s v="3 Johnson St"/>
    <s v="Hawthorn"/>
    <s v="Boroondara"/>
    <s v="Southern Metropolitan"/>
    <n v="6"/>
    <n v="2017"/>
  </r>
  <r>
    <d v="2017-06-05T00:00:00"/>
    <n v="2225000"/>
    <x v="0"/>
    <s v="Melbourne Homes"/>
    <x v="0"/>
    <n v="3186"/>
    <n v="3"/>
    <n v="2"/>
    <n v="2"/>
    <n v="0"/>
    <n v="1980"/>
    <s v="2 Normanby St"/>
    <s v="Brighton"/>
    <s v="Bayside"/>
    <s v="Southern Metropolitan"/>
    <n v="6"/>
    <n v="2017"/>
  </r>
  <r>
    <d v="2017-06-06T00:00:00"/>
    <n v="651000"/>
    <x v="0"/>
    <s v="Melbourne Homes"/>
    <x v="1"/>
    <n v="3074"/>
    <n v="3"/>
    <n v="1"/>
    <n v="2"/>
    <n v="555"/>
    <n v="1970"/>
    <s v="18 Darebin Dr"/>
    <s v="Thomastown"/>
    <s v="Whittlesea"/>
    <s v="Northern Metropolitan"/>
    <n v="6"/>
    <n v="2017"/>
  </r>
  <r>
    <d v="2017-06-06T00:00:00"/>
    <n v="653000"/>
    <x v="0"/>
    <s v="Melbourne Homes"/>
    <x v="1"/>
    <n v="3074"/>
    <n v="4"/>
    <n v="1"/>
    <n v="4"/>
    <n v="632"/>
    <m/>
    <s v="5 Pamela Ct"/>
    <s v="Thomastown"/>
    <s v="Whittlesea"/>
    <s v="Northern Metropolitan"/>
    <n v="6"/>
    <n v="2017"/>
  </r>
  <r>
    <d v="2017-06-06T00:00:00"/>
    <n v="680000"/>
    <x v="0"/>
    <s v="Flanders &amp; Fish"/>
    <x v="0"/>
    <n v="3131"/>
    <n v="2"/>
    <n v="1"/>
    <n v="1"/>
    <n v="189"/>
    <n v="2001"/>
    <s v="33/305 Canterbury Rd"/>
    <s v="Forest Hill"/>
    <s v="Whitehorse"/>
    <s v="Eastern Metropolitan"/>
    <n v="6"/>
    <n v="2017"/>
  </r>
  <r>
    <d v="2017-06-06T00:00:00"/>
    <n v="975000"/>
    <x v="2"/>
    <s v="Maxwells"/>
    <x v="0"/>
    <n v="3125"/>
    <n v="3"/>
    <n v="2"/>
    <n v="2"/>
    <n v="267"/>
    <n v="2012"/>
    <s v="1/24 Daniel St"/>
    <s v="Burwood"/>
    <s v="Whitehorse"/>
    <s v="Southern Metropolitan"/>
    <n v="6"/>
    <n v="2017"/>
  </r>
  <r>
    <d v="2017-06-06T00:00:00"/>
    <n v="1235000"/>
    <x v="2"/>
    <s v="Flanders &amp; Fish"/>
    <x v="1"/>
    <n v="3131"/>
    <n v="3"/>
    <n v="3"/>
    <n v="2"/>
    <n v="338"/>
    <m/>
    <s v="3/7 Lilian St"/>
    <s v="Nunawading"/>
    <s v="Whitehorse"/>
    <s v="Eastern Metropolitan"/>
    <n v="6"/>
    <n v="2017"/>
  </r>
  <r>
    <d v="2017-06-06T00:00:00"/>
    <n v="780000"/>
    <x v="0"/>
    <s v="Cunninghams"/>
    <x v="0"/>
    <n v="3181"/>
    <n v="2"/>
    <n v="1"/>
    <n v="0"/>
    <n v="117"/>
    <n v="1900"/>
    <s v="20 King St"/>
    <s v="Prahran"/>
    <s v="Stonnington"/>
    <s v="Southern Metropolitan"/>
    <n v="6"/>
    <n v="2017"/>
  </r>
  <r>
    <d v="2017-06-06T00:00:00"/>
    <n v="1010000"/>
    <x v="1"/>
    <s v="Cunninghams"/>
    <x v="0"/>
    <n v="3142"/>
    <n v="2"/>
    <n v="2"/>
    <n v="2"/>
    <n v="586"/>
    <n v="1990"/>
    <s v="2/619 Toorak Rd"/>
    <s v="Toorak"/>
    <s v="Stonnington"/>
    <s v="Southern Metropolitan"/>
    <n v="6"/>
    <n v="2017"/>
  </r>
  <r>
    <d v="2017-06-06T00:00:00"/>
    <n v="1380000"/>
    <x v="0"/>
    <s v="Metro Ladder"/>
    <x v="1"/>
    <n v="3145"/>
    <n v="4"/>
    <n v="2"/>
    <n v="2"/>
    <n v="230"/>
    <n v="2007"/>
    <s v="22 Quentin Rd"/>
    <s v="Malvern East"/>
    <s v="Stonnington"/>
    <s v="Southern Metropolitan"/>
    <n v="6"/>
    <n v="2017"/>
  </r>
  <r>
    <d v="2017-06-06T00:00:00"/>
    <n v="2000000"/>
    <x v="1"/>
    <s v="Melbourne Homes"/>
    <x v="0"/>
    <n v="3142"/>
    <n v="3"/>
    <n v="2"/>
    <n v="2"/>
    <n v="0"/>
    <m/>
    <s v="3/14 Martin Ct"/>
    <s v="Toorak"/>
    <s v="Stonnington"/>
    <s v="Southern Metropolitan"/>
    <n v="6"/>
    <n v="2017"/>
  </r>
  <r>
    <d v="2017-06-06T00:00:00"/>
    <n v="545000"/>
    <x v="1"/>
    <s v="Jones and Jones"/>
    <x v="1"/>
    <n v="3207"/>
    <n v="1"/>
    <n v="1"/>
    <n v="1"/>
    <n v="0"/>
    <n v="2000"/>
    <s v="2/79 Pickles St"/>
    <s v="Port Melbourne"/>
    <s v="Port Phillip"/>
    <s v="Southern Metropolitan"/>
    <n v="6"/>
    <n v="2017"/>
  </r>
  <r>
    <d v="2017-06-06T00:00:00"/>
    <n v="1875000"/>
    <x v="0"/>
    <s v="Jones and Jones"/>
    <x v="0"/>
    <n v="3184"/>
    <n v="3"/>
    <n v="2"/>
    <n v="2"/>
    <n v="270"/>
    <m/>
    <s v="9 Kendall St"/>
    <s v="Elwood"/>
    <s v="Port Phillip"/>
    <s v="Southern Metropolitan"/>
    <n v="6"/>
    <n v="2017"/>
  </r>
  <r>
    <d v="2017-06-06T00:00:00"/>
    <n v="700000"/>
    <x v="1"/>
    <s v="Cunninghams"/>
    <x v="1"/>
    <n v="3040"/>
    <n v="3"/>
    <n v="1"/>
    <n v="1"/>
    <n v="227"/>
    <n v="2005"/>
    <s v="3/48 Deakin St"/>
    <s v="Essendon"/>
    <s v="Moonee Valley"/>
    <s v="Western Metropolitan"/>
    <n v="6"/>
    <n v="2017"/>
  </r>
  <r>
    <d v="2017-06-06T00:00:00"/>
    <n v="745000"/>
    <x v="2"/>
    <s v="Property Barons"/>
    <x v="1"/>
    <n v="3033"/>
    <n v="3"/>
    <n v="2"/>
    <n v="1"/>
    <n v="224"/>
    <m/>
    <s v="1/77 Lincoln Dr"/>
    <s v="Keilor East"/>
    <s v="Moonee Valley"/>
    <s v="Western Metropolitan"/>
    <n v="6"/>
    <n v="2017"/>
  </r>
  <r>
    <d v="2017-06-06T00:00:00"/>
    <n v="1462000"/>
    <x v="0"/>
    <s v="Jones and Jones"/>
    <x v="1"/>
    <n v="3168"/>
    <n v="3"/>
    <n v="1"/>
    <n v="1"/>
    <n v="816"/>
    <n v="1965"/>
    <s v="25 Panorama St"/>
    <s v="Clayton"/>
    <s v="Monash"/>
    <s v="South-Eastern Metropolitan"/>
    <n v="6"/>
    <n v="2017"/>
  </r>
  <r>
    <d v="2017-06-06T00:00:00"/>
    <n v="370000"/>
    <x v="1"/>
    <s v="Flanders &amp; Fish"/>
    <x v="0"/>
    <n v="3031"/>
    <n v="1"/>
    <n v="1"/>
    <n v="1"/>
    <n v="0"/>
    <n v="2011"/>
    <s v="7/11 Smith St"/>
    <s v="Kensington"/>
    <s v="Melbourne"/>
    <s v="Northern Metropolitan"/>
    <n v="6"/>
    <n v="2017"/>
  </r>
  <r>
    <d v="2017-06-06T00:00:00"/>
    <n v="1175000"/>
    <x v="1"/>
    <s v="Zimmerman"/>
    <x v="0"/>
    <n v="3000"/>
    <n v="3"/>
    <n v="3"/>
    <n v="2"/>
    <n v="0"/>
    <m/>
    <s v="1913/228 Abeckett St"/>
    <s v="Melbourne"/>
    <s v="Melbourne"/>
    <s v="Northern Metropolitan"/>
    <n v="6"/>
    <n v="2017"/>
  </r>
  <r>
    <d v="2017-06-06T00:00:00"/>
    <n v="480000"/>
    <x v="1"/>
    <s v="Maxwells"/>
    <x v="0"/>
    <n v="3012"/>
    <n v="2"/>
    <n v="1"/>
    <n v="1"/>
    <n v="1157"/>
    <m/>
    <s v="8/102 Cross St"/>
    <s v="West Footscray"/>
    <s v="Maribyrnong"/>
    <s v="Western Metropolitan"/>
    <n v="6"/>
    <n v="2017"/>
  </r>
  <r>
    <d v="2017-06-06T00:00:00"/>
    <n v="900000"/>
    <x v="0"/>
    <s v="Jones and Jones"/>
    <x v="0"/>
    <n v="3011"/>
    <n v="3"/>
    <n v="1"/>
    <n v="0"/>
    <n v="194"/>
    <m/>
    <s v="6 Alexander St"/>
    <s v="Seddon"/>
    <s v="Maribyrnong"/>
    <s v="Western Metropolitan"/>
    <n v="6"/>
    <n v="2017"/>
  </r>
  <r>
    <d v="2017-06-06T00:00:00"/>
    <n v="885000"/>
    <x v="1"/>
    <s v="Property Barons"/>
    <x v="1"/>
    <n v="3108"/>
    <n v="4"/>
    <n v="2"/>
    <n v="2"/>
    <n v="493"/>
    <m/>
    <s v="1/5 Harrow Ct"/>
    <s v="Doncaster"/>
    <s v="Manningham"/>
    <s v="Eastern Metropolitan"/>
    <n v="6"/>
    <n v="2017"/>
  </r>
  <r>
    <d v="2017-06-06T00:00:00"/>
    <n v="1850000"/>
    <x v="0"/>
    <s v="Melbourne Homes"/>
    <x v="1"/>
    <n v="3196"/>
    <n v="6"/>
    <n v="4"/>
    <n v="4"/>
    <n v="840"/>
    <n v="2011"/>
    <s v="91 Edithvale Rd"/>
    <s v="Edithvale"/>
    <s v="Kingston"/>
    <s v="South-Eastern Metropolitan"/>
    <n v="6"/>
    <n v="2017"/>
  </r>
  <r>
    <d v="2017-06-06T00:00:00"/>
    <n v="1250000"/>
    <x v="0"/>
    <s v="Sanders"/>
    <x v="1"/>
    <n v="3015"/>
    <n v="3"/>
    <n v="1"/>
    <n v="1"/>
    <n v="343"/>
    <m/>
    <s v="36 Davies St"/>
    <s v="Newport"/>
    <s v="Hobsons Bay"/>
    <s v="Western Metropolitan"/>
    <n v="6"/>
    <n v="2017"/>
  </r>
  <r>
    <d v="2017-06-06T00:00:00"/>
    <n v="1560000"/>
    <x v="0"/>
    <s v="Jones and Jones"/>
    <x v="1"/>
    <n v="3015"/>
    <n v="4"/>
    <n v="2"/>
    <n v="3"/>
    <n v="480"/>
    <n v="1940"/>
    <s v="74 Challis St"/>
    <s v="Newport"/>
    <s v="Hobsons Bay"/>
    <s v="Western Metropolitan"/>
    <n v="6"/>
    <n v="2017"/>
  </r>
  <r>
    <d v="2017-06-06T00:00:00"/>
    <n v="660000"/>
    <x v="0"/>
    <s v="Sanders"/>
    <x v="1"/>
    <n v="3174"/>
    <n v="3"/>
    <n v="1"/>
    <n v="2"/>
    <n v="550"/>
    <n v="1960"/>
    <s v="21 Conley St"/>
    <s v="Noble Park"/>
    <s v="Greater Dandenong"/>
    <s v="South-Eastern Metropolitan"/>
    <n v="6"/>
    <n v="2017"/>
  </r>
  <r>
    <d v="2017-06-06T00:00:00"/>
    <n v="1565000"/>
    <x v="0"/>
    <s v="Jones and Jones"/>
    <x v="0"/>
    <n v="3204"/>
    <n v="4"/>
    <n v="3"/>
    <n v="2"/>
    <n v="719"/>
    <n v="1920"/>
    <s v="11 Newham Gr"/>
    <s v="Ormond"/>
    <s v="Glen Eira"/>
    <s v="Southern Metropolitan"/>
    <n v="6"/>
    <n v="2017"/>
  </r>
  <r>
    <d v="2017-06-06T00:00:00"/>
    <n v="630000"/>
    <x v="0"/>
    <s v="Property Barons"/>
    <x v="0"/>
    <n v="3072"/>
    <n v="2"/>
    <n v="1"/>
    <n v="1"/>
    <n v="319"/>
    <n v="1955"/>
    <s v="460 Bell St"/>
    <s v="Preston"/>
    <s v="Darebin"/>
    <s v="Northern Metropolitan"/>
    <n v="6"/>
    <n v="2017"/>
  </r>
  <r>
    <d v="2017-06-06T00:00:00"/>
    <n v="990000"/>
    <x v="0"/>
    <s v="Metro Ladder"/>
    <x v="1"/>
    <n v="3072"/>
    <n v="3"/>
    <n v="1"/>
    <n v="1"/>
    <n v="545"/>
    <m/>
    <s v="49 Wallace St"/>
    <s v="Preston"/>
    <s v="Darebin"/>
    <s v="Northern Metropolitan"/>
    <n v="6"/>
    <n v="2017"/>
  </r>
  <r>
    <d v="2017-06-06T00:00:00"/>
    <n v="1512000"/>
    <x v="0"/>
    <s v="Jones and Jones"/>
    <x v="1"/>
    <n v="3070"/>
    <n v="3"/>
    <n v="1"/>
    <n v="0"/>
    <n v="326"/>
    <n v="1905"/>
    <s v="205 Clarke St"/>
    <s v="Northcote"/>
    <s v="Darebin"/>
    <s v="Northern Metropolitan"/>
    <n v="6"/>
    <n v="2017"/>
  </r>
  <r>
    <d v="2017-06-06T00:00:00"/>
    <n v="1516000"/>
    <x v="0"/>
    <s v="Property Barons"/>
    <x v="1"/>
    <n v="3070"/>
    <n v="3"/>
    <n v="1"/>
    <n v="2"/>
    <n v="504"/>
    <m/>
    <s v="205 Mitchell St"/>
    <s v="Northcote"/>
    <s v="Darebin"/>
    <s v="Northern Metropolitan"/>
    <n v="6"/>
    <n v="2017"/>
  </r>
  <r>
    <d v="2017-06-06T00:00:00"/>
    <n v="1610000"/>
    <x v="0"/>
    <s v="Cunninghams"/>
    <x v="0"/>
    <n v="3070"/>
    <n v="3"/>
    <n v="2"/>
    <n v="1"/>
    <n v="411"/>
    <m/>
    <s v="3 Northcote St"/>
    <s v="Northcote"/>
    <s v="Darebin"/>
    <s v="Northern Metropolitan"/>
    <n v="6"/>
    <n v="2017"/>
  </r>
  <r>
    <d v="2017-06-06T00:00:00"/>
    <n v="600000"/>
    <x v="0"/>
    <s v="Zimmerman"/>
    <x v="0"/>
    <n v="3021"/>
    <n v="3"/>
    <n v="1"/>
    <n v="3"/>
    <n v="565"/>
    <m/>
    <s v="63 Lovell Dr"/>
    <s v="St Albans"/>
    <s v="Brimbank"/>
    <s v="Western Metropolitan"/>
    <n v="6"/>
    <n v="2017"/>
  </r>
  <r>
    <d v="2017-06-06T00:00:00"/>
    <n v="1620000"/>
    <x v="0"/>
    <s v="Jones and Jones"/>
    <x v="1"/>
    <n v="3124"/>
    <n v="3"/>
    <n v="2"/>
    <n v="2"/>
    <n v="575"/>
    <n v="2000"/>
    <s v="72 Hunter Rd"/>
    <s v="Camberwell"/>
    <s v="Boroondara"/>
    <s v="Southern Metropolitan"/>
    <n v="6"/>
    <n v="2017"/>
  </r>
  <r>
    <d v="2017-06-06T00:00:00"/>
    <n v="1930000"/>
    <x v="0"/>
    <s v="Cunninghams"/>
    <x v="1"/>
    <n v="3126"/>
    <n v="3"/>
    <n v="2"/>
    <n v="1"/>
    <n v="359"/>
    <n v="1910"/>
    <s v="43 Matlock St"/>
    <s v="Canterbury"/>
    <s v="Boroondara"/>
    <s v="Southern Metropolitan"/>
    <n v="6"/>
    <n v="2017"/>
  </r>
  <r>
    <d v="2017-06-06T00:00:00"/>
    <n v="767000"/>
    <x v="1"/>
    <s v="Jones and Jones"/>
    <x v="0"/>
    <n v="3193"/>
    <n v="2"/>
    <n v="1"/>
    <n v="2"/>
    <n v="206"/>
    <n v="1970"/>
    <s v="1/565 Balcombe Rd"/>
    <s v="Black Rock"/>
    <s v="Bayside"/>
    <s v="Southern Metropolitan"/>
    <n v="6"/>
    <n v="2017"/>
  </r>
  <r>
    <d v="2017-06-06T00:00:00"/>
    <n v="1770000"/>
    <x v="0"/>
    <s v="Maxwells"/>
    <x v="1"/>
    <n v="3191"/>
    <n v="4"/>
    <n v="2"/>
    <n v="2"/>
    <n v="463"/>
    <n v="1998"/>
    <s v="26 Regent Ct"/>
    <s v="Sandringham"/>
    <s v="Bayside"/>
    <s v="Southern Metropolitan"/>
    <n v="6"/>
    <n v="2017"/>
  </r>
  <r>
    <d v="2017-06-06T00:00:00"/>
    <n v="535000"/>
    <x v="1"/>
    <s v="Cunninghams"/>
    <x v="1"/>
    <n v="3079"/>
    <n v="2"/>
    <n v="1"/>
    <n v="1"/>
    <n v="0"/>
    <m/>
    <s v="2/3 Rotherwood Rd"/>
    <s v="Ivanhoe East"/>
    <s v="Banyule"/>
    <s v="Eastern Metropolitan"/>
    <n v="6"/>
    <n v="2017"/>
  </r>
  <r>
    <d v="2017-06-06T00:00:00"/>
    <n v="690000"/>
    <x v="0"/>
    <s v="Cunninghams"/>
    <x v="0"/>
    <n v="3083"/>
    <n v="3"/>
    <n v="1"/>
    <n v="2"/>
    <n v="513"/>
    <m/>
    <s v="33 Jacqueline Rd"/>
    <s v="Bundoora"/>
    <s v="Banyule"/>
    <s v="Northern Metropolitan"/>
    <n v="6"/>
    <n v="2017"/>
  </r>
  <r>
    <d v="2017-06-07T00:00:00"/>
    <n v="1050000"/>
    <x v="2"/>
    <s v="Cunninghams"/>
    <x v="1"/>
    <n v="3065"/>
    <n v="2"/>
    <n v="1"/>
    <n v="1"/>
    <n v="87"/>
    <n v="2000"/>
    <s v="322 Young St"/>
    <s v="Fitzroy"/>
    <s v="Yarra"/>
    <s v="Northern Metropolitan"/>
    <n v="6"/>
    <n v="2017"/>
  </r>
  <r>
    <d v="2017-06-07T00:00:00"/>
    <n v="740000"/>
    <x v="1"/>
    <s v="Jones and Jones"/>
    <x v="0"/>
    <n v="3127"/>
    <n v="2"/>
    <n v="1"/>
    <n v="2"/>
    <n v="193"/>
    <n v="1970"/>
    <s v="5/19 Elm St"/>
    <s v="Surrey Hills"/>
    <s v="Whitehorse"/>
    <s v="Southern Metropolitan"/>
    <n v="6"/>
    <n v="2017"/>
  </r>
  <r>
    <d v="2017-06-07T00:00:00"/>
    <n v="1325000"/>
    <x v="0"/>
    <s v="Zimmerman"/>
    <x v="0"/>
    <n v="3188"/>
    <n v="3"/>
    <n v="1"/>
    <n v="2"/>
    <n v="400"/>
    <m/>
    <s v="1 Grout St"/>
    <s v="Hampton"/>
    <s v="Whitehorse"/>
    <s v="Southern Metropolitan"/>
    <n v="6"/>
    <n v="2017"/>
  </r>
  <r>
    <d v="2017-06-07T00:00:00"/>
    <n v="721000"/>
    <x v="1"/>
    <s v="Flanders &amp; Fish"/>
    <x v="1"/>
    <n v="3146"/>
    <n v="2"/>
    <n v="2"/>
    <n v="1"/>
    <n v="2696"/>
    <n v="1970"/>
    <s v="10/249 Burke Rd"/>
    <s v="Glen Iris"/>
    <s v="Stonnington"/>
    <s v="Southern Metropolitan"/>
    <n v="6"/>
    <n v="2017"/>
  </r>
  <r>
    <d v="2017-06-07T00:00:00"/>
    <n v="407500"/>
    <x v="0"/>
    <s v="Sanders"/>
    <x v="1"/>
    <n v="3205"/>
    <n v="1"/>
    <n v="1"/>
    <n v="1"/>
    <n v="0"/>
    <n v="2000"/>
    <s v="17/39 Dorcas St"/>
    <s v="South Melbourne"/>
    <s v="Port Phillip"/>
    <s v="Southern Metropolitan"/>
    <n v="6"/>
    <n v="2017"/>
  </r>
  <r>
    <d v="2017-06-07T00:00:00"/>
    <n v="650000"/>
    <x v="1"/>
    <s v="Metro Ladder"/>
    <x v="0"/>
    <n v="3205"/>
    <n v="2"/>
    <n v="1"/>
    <n v="0"/>
    <n v="438"/>
    <n v="1900"/>
    <s v="5 Park Pl"/>
    <s v="South Melbourne"/>
    <s v="Port Phillip"/>
    <s v="Southern Metropolitan"/>
    <n v="6"/>
    <n v="2017"/>
  </r>
  <r>
    <d v="2017-06-07T00:00:00"/>
    <n v="1410000"/>
    <x v="0"/>
    <s v="Jones and Jones"/>
    <x v="1"/>
    <n v="3184"/>
    <n v="2"/>
    <n v="1"/>
    <n v="1"/>
    <n v="249"/>
    <n v="1930"/>
    <s v="50 John St"/>
    <s v="Elwood"/>
    <s v="Port Phillip"/>
    <s v="Southern Metropolitan"/>
    <n v="6"/>
    <n v="2017"/>
  </r>
  <r>
    <d v="2017-06-07T00:00:00"/>
    <n v="1500000"/>
    <x v="2"/>
    <s v="Cunninghams"/>
    <x v="1"/>
    <n v="3206"/>
    <n v="2"/>
    <n v="1"/>
    <n v="1"/>
    <n v="115"/>
    <m/>
    <s v="2A Mills St"/>
    <s v="Albert Park"/>
    <s v="Port Phillip"/>
    <s v="Southern Metropolitan"/>
    <n v="6"/>
    <n v="2017"/>
  </r>
  <r>
    <d v="2017-06-07T00:00:00"/>
    <n v="975000"/>
    <x v="0"/>
    <s v="Melbourne Homes"/>
    <x v="1"/>
    <n v="3095"/>
    <n v="4"/>
    <n v="1"/>
    <n v="2"/>
    <n v="1005"/>
    <m/>
    <s v="6 Grove St"/>
    <s v="Eltham"/>
    <s v="Nillumbik"/>
    <s v="Eastern Metropolitan"/>
    <n v="6"/>
    <n v="2017"/>
  </r>
  <r>
    <d v="2017-06-07T00:00:00"/>
    <n v="1420200"/>
    <x v="0"/>
    <s v="Sanders"/>
    <x v="1"/>
    <n v="3039"/>
    <n v="3"/>
    <n v="2"/>
    <n v="2"/>
    <n v="543"/>
    <m/>
    <s v="72 Clarinda Rd"/>
    <s v="Moonee Ponds"/>
    <s v="Moonee Valley"/>
    <s v="Western Metropolitan"/>
    <n v="6"/>
    <n v="2017"/>
  </r>
  <r>
    <d v="2017-06-07T00:00:00"/>
    <n v="435000"/>
    <x v="0"/>
    <s v="SJ"/>
    <x v="1"/>
    <n v="3427"/>
    <n v="3"/>
    <n v="1"/>
    <n v="2"/>
    <n v="608"/>
    <m/>
    <s v="15 Eureka Rd"/>
    <s v="Diggers Rest"/>
    <s v="Melton"/>
    <s v="Western Metropolitan"/>
    <n v="6"/>
    <n v="2017"/>
  </r>
  <r>
    <d v="2017-06-07T00:00:00"/>
    <n v="985500"/>
    <x v="0"/>
    <s v="Maxwells"/>
    <x v="1"/>
    <n v="3013"/>
    <n v="4"/>
    <n v="1"/>
    <n v="5"/>
    <n v="445"/>
    <n v="1977"/>
    <s v="1 Highgate St"/>
    <s v="Yarraville"/>
    <s v="Maribyrnong"/>
    <s v="Western Metropolitan"/>
    <n v="6"/>
    <n v="2017"/>
  </r>
  <r>
    <d v="2017-06-07T00:00:00"/>
    <n v="940000"/>
    <x v="2"/>
    <s v="Jones and Jones"/>
    <x v="0"/>
    <n v="3107"/>
    <n v="3"/>
    <n v="2"/>
    <n v="3"/>
    <n v="281"/>
    <n v="2011"/>
    <s v="2/92 Foote St"/>
    <s v="Templestowe Lower"/>
    <s v="Manningham"/>
    <s v="Eastern Metropolitan"/>
    <n v="6"/>
    <n v="2017"/>
  </r>
  <r>
    <d v="2017-06-07T00:00:00"/>
    <n v="1325500"/>
    <x v="0"/>
    <s v="Metro Ladder"/>
    <x v="1"/>
    <n v="3015"/>
    <n v="3"/>
    <n v="2"/>
    <n v="0"/>
    <n v="367"/>
    <m/>
    <s v="7 Elgin St"/>
    <s v="Newport"/>
    <s v="Hobsons Bay"/>
    <s v="Western Metropolitan"/>
    <n v="6"/>
    <n v="2017"/>
  </r>
  <r>
    <d v="2017-06-07T00:00:00"/>
    <n v="1367000"/>
    <x v="0"/>
    <s v="Metro Ladder"/>
    <x v="0"/>
    <n v="3016"/>
    <n v="3"/>
    <n v="1"/>
    <n v="2"/>
    <n v="410"/>
    <m/>
    <s v="11 Hosking St"/>
    <s v="Williamstown"/>
    <s v="Hobsons Bay"/>
    <s v="Western Metropolitan"/>
    <n v="6"/>
    <n v="2017"/>
  </r>
  <r>
    <d v="2017-06-07T00:00:00"/>
    <n v="1175000"/>
    <x v="0"/>
    <s v="Jones and Jones"/>
    <x v="1"/>
    <n v="3165"/>
    <n v="3"/>
    <n v="1"/>
    <n v="2"/>
    <n v="625"/>
    <m/>
    <s v="29 Argyle St"/>
    <s v="Bentleigh East"/>
    <s v="Glen Eira"/>
    <s v="Southern Metropolitan"/>
    <n v="6"/>
    <n v="2017"/>
  </r>
  <r>
    <d v="2017-06-07T00:00:00"/>
    <n v="635000"/>
    <x v="0"/>
    <s v="Metro Ladder"/>
    <x v="0"/>
    <n v="3073"/>
    <n v="3"/>
    <n v="2"/>
    <n v="2"/>
    <n v="289"/>
    <n v="2009"/>
    <s v="104 Purinuan Rd"/>
    <s v="Reservoir"/>
    <s v="Darebin"/>
    <s v="Northern Metropolitan"/>
    <n v="6"/>
    <n v="2017"/>
  </r>
  <r>
    <d v="2017-06-07T00:00:00"/>
    <n v="912000"/>
    <x v="0"/>
    <s v="Cunninghams"/>
    <x v="1"/>
    <n v="3073"/>
    <n v="5"/>
    <n v="3"/>
    <n v="4"/>
    <n v="890"/>
    <n v="1960"/>
    <s v="69 Chauvel St"/>
    <s v="Reservoir"/>
    <s v="Darebin"/>
    <s v="Northern Metropolitan"/>
    <n v="6"/>
    <n v="2017"/>
  </r>
  <r>
    <d v="2017-06-07T00:00:00"/>
    <n v="1015000"/>
    <x v="0"/>
    <s v="Cunninghams"/>
    <x v="1"/>
    <n v="3072"/>
    <n v="3"/>
    <n v="2"/>
    <n v="1"/>
    <n v="511"/>
    <m/>
    <s v="3 Evelyn St"/>
    <s v="Preston"/>
    <s v="Darebin"/>
    <s v="Northern Metropolitan"/>
    <n v="6"/>
    <n v="2017"/>
  </r>
  <r>
    <d v="2017-06-07T00:00:00"/>
    <n v="1195000"/>
    <x v="0"/>
    <s v="Cunninghams"/>
    <x v="1"/>
    <n v="3071"/>
    <n v="3"/>
    <n v="1"/>
    <n v="2"/>
    <n v="463"/>
    <n v="1930"/>
    <s v="145 Shaftesbury Pde"/>
    <s v="Thornbury"/>
    <s v="Darebin"/>
    <s v="Northern Metropolitan"/>
    <n v="6"/>
    <n v="2017"/>
  </r>
  <r>
    <d v="2017-06-07T00:00:00"/>
    <n v="545000"/>
    <x v="0"/>
    <s v="Melbourne Homes"/>
    <x v="0"/>
    <n v="3177"/>
    <n v="3"/>
    <n v="1"/>
    <n v="1"/>
    <n v="700"/>
    <n v="1960"/>
    <s v="24 Betula St"/>
    <s v="Doveton"/>
    <s v="Casey"/>
    <s v="South-Eastern Metropolitan"/>
    <n v="6"/>
    <n v="2017"/>
  </r>
  <r>
    <d v="2017-06-07T00:00:00"/>
    <n v="518000"/>
    <x v="1"/>
    <s v="Jones and Jones"/>
    <x v="1"/>
    <n v="3020"/>
    <n v="3"/>
    <n v="1"/>
    <n v="1"/>
    <n v="322"/>
    <m/>
    <s v="1/41 Bardsley St"/>
    <s v="Sunshine West"/>
    <s v="Brimbank"/>
    <s v="Western Metropolitan"/>
    <n v="6"/>
    <n v="2017"/>
  </r>
  <r>
    <d v="2017-06-07T00:00:00"/>
    <n v="672000"/>
    <x v="1"/>
    <s v="Cunninghams"/>
    <x v="1"/>
    <n v="3101"/>
    <n v="2"/>
    <n v="1"/>
    <n v="1"/>
    <n v="710"/>
    <n v="1960"/>
    <s v="3/29 Mary St"/>
    <s v="Kew"/>
    <s v="Boroondara"/>
    <s v="Southern Metropolitan"/>
    <n v="6"/>
    <n v="2017"/>
  </r>
  <r>
    <d v="2017-06-07T00:00:00"/>
    <n v="697000"/>
    <x v="1"/>
    <s v="Cunninghams"/>
    <x v="1"/>
    <n v="3122"/>
    <n v="2"/>
    <n v="1"/>
    <n v="1"/>
    <n v="0"/>
    <m/>
    <s v="1/125 Riversdale Rd"/>
    <s v="Hawthorn"/>
    <s v="Boroondara"/>
    <s v="Southern Metropolitan"/>
    <n v="6"/>
    <n v="2017"/>
  </r>
  <r>
    <d v="2017-06-07T00:00:00"/>
    <n v="762000"/>
    <x v="1"/>
    <s v="Cunninghams"/>
    <x v="1"/>
    <n v="3122"/>
    <n v="2"/>
    <n v="1"/>
    <n v="1"/>
    <n v="1583"/>
    <n v="1970"/>
    <s v="2/5 Denham St"/>
    <s v="Hawthorn"/>
    <s v="Boroondara"/>
    <s v="Southern Metropolitan"/>
    <n v="6"/>
    <n v="2017"/>
  </r>
  <r>
    <d v="2017-06-07T00:00:00"/>
    <n v="2120000"/>
    <x v="0"/>
    <s v="Jones and Jones"/>
    <x v="1"/>
    <n v="3188"/>
    <n v="3"/>
    <n v="1"/>
    <n v="3"/>
    <n v="753"/>
    <n v="1934"/>
    <s v="87 Mills St"/>
    <s v="Hampton"/>
    <s v="Bayside"/>
    <s v="Southern Metropolitan"/>
    <n v="6"/>
    <n v="2017"/>
  </r>
  <r>
    <d v="2017-06-07T00:00:00"/>
    <n v="2710000"/>
    <x v="0"/>
    <s v="Property Barons"/>
    <x v="0"/>
    <n v="3084"/>
    <n v="5"/>
    <n v="3"/>
    <n v="2"/>
    <n v="1001"/>
    <n v="1930"/>
    <s v="121 The Righi"/>
    <s v="Eaglemont"/>
    <s v="Banyule"/>
    <s v="Eastern Metropolitan"/>
    <n v="6"/>
    <n v="2017"/>
  </r>
  <r>
    <d v="2017-06-08T00:00:00"/>
    <n v="600000"/>
    <x v="1"/>
    <s v="Cunninghams"/>
    <x v="0"/>
    <n v="3065"/>
    <n v="2"/>
    <n v="1"/>
    <n v="1"/>
    <n v="2122"/>
    <m/>
    <s v="320/416 Gore St"/>
    <s v="Fitzroy"/>
    <s v="Yarra"/>
    <s v="Northern Metropolitan"/>
    <n v="6"/>
    <n v="2017"/>
  </r>
  <r>
    <d v="2017-06-08T00:00:00"/>
    <n v="660000"/>
    <x v="0"/>
    <s v="Sanders"/>
    <x v="0"/>
    <n v="3076"/>
    <n v="4"/>
    <n v="1"/>
    <n v="3"/>
    <n v="558"/>
    <n v="1980"/>
    <s v="62 Davisson St"/>
    <s v="Epping"/>
    <s v="Whittlesea"/>
    <s v="Northern Metropolitan"/>
    <n v="6"/>
    <n v="2017"/>
  </r>
  <r>
    <d v="2017-06-08T00:00:00"/>
    <n v="475000"/>
    <x v="1"/>
    <s v="Metro Ladder"/>
    <x v="0"/>
    <n v="3181"/>
    <n v="2"/>
    <n v="1"/>
    <n v="1"/>
    <n v="0"/>
    <m/>
    <s v="205/201 High St"/>
    <s v="Prahran"/>
    <s v="Stonnington"/>
    <s v="Southern Metropolitan"/>
    <n v="6"/>
    <n v="2017"/>
  </r>
  <r>
    <d v="2017-06-08T00:00:00"/>
    <n v="499000"/>
    <x v="1"/>
    <s v="Metro Ladder"/>
    <x v="1"/>
    <n v="3141"/>
    <n v="2"/>
    <n v="1"/>
    <n v="1"/>
    <n v="0"/>
    <n v="1970"/>
    <s v="10/14 Cromwell Rd"/>
    <s v="South Yarra"/>
    <s v="Stonnington"/>
    <s v="Southern Metropolitan"/>
    <n v="6"/>
    <n v="2017"/>
  </r>
  <r>
    <d v="2017-06-08T00:00:00"/>
    <n v="1690000"/>
    <x v="0"/>
    <s v="Cunninghams"/>
    <x v="0"/>
    <n v="3145"/>
    <n v="3"/>
    <n v="1"/>
    <n v="2"/>
    <n v="706"/>
    <n v="1930"/>
    <s v="4 Hillard St"/>
    <s v="Malvern East"/>
    <s v="Stonnington"/>
    <s v="Southern Metropolitan"/>
    <n v="6"/>
    <n v="2017"/>
  </r>
  <r>
    <d v="2017-06-08T00:00:00"/>
    <n v="668000"/>
    <x v="0"/>
    <s v="Cunninghams"/>
    <x v="1"/>
    <n v="3060"/>
    <n v="3"/>
    <n v="1"/>
    <n v="1"/>
    <n v="540"/>
    <m/>
    <s v="40 Lowson St"/>
    <s v="Fawkner"/>
    <s v="Moreland"/>
    <s v="Northern Metropolitan"/>
    <n v="6"/>
    <n v="2017"/>
  </r>
  <r>
    <d v="2017-06-08T00:00:00"/>
    <n v="720000"/>
    <x v="2"/>
    <s v="Jones and Jones"/>
    <x v="0"/>
    <n v="3058"/>
    <n v="3"/>
    <n v="2"/>
    <n v="2"/>
    <n v="531"/>
    <n v="2016"/>
    <s v="69 Victoria St"/>
    <s v="Coburg"/>
    <s v="Moreland"/>
    <s v="Northern Metropolitan"/>
    <n v="6"/>
    <n v="2017"/>
  </r>
  <r>
    <d v="2017-06-08T00:00:00"/>
    <n v="850000"/>
    <x v="0"/>
    <s v="Cunninghams"/>
    <x v="0"/>
    <n v="3058"/>
    <n v="4"/>
    <n v="2"/>
    <n v="2"/>
    <n v="300"/>
    <m/>
    <s v="7 Danthonia St"/>
    <s v="Coburg North"/>
    <s v="Moreland"/>
    <s v="Northern Metropolitan"/>
    <n v="6"/>
    <n v="2017"/>
  </r>
  <r>
    <d v="2017-06-08T00:00:00"/>
    <n v="935000"/>
    <x v="0"/>
    <s v="Flanders &amp; Fish"/>
    <x v="1"/>
    <n v="3046"/>
    <n v="3"/>
    <n v="1"/>
    <n v="2"/>
    <n v="666"/>
    <n v="1960"/>
    <s v="11 Salisbury St"/>
    <s v="Glenroy"/>
    <s v="Moreland"/>
    <s v="Northern Metropolitan"/>
    <n v="6"/>
    <n v="2017"/>
  </r>
  <r>
    <d v="2017-06-08T00:00:00"/>
    <n v="1090000"/>
    <x v="0"/>
    <s v="Cunninghams"/>
    <x v="1"/>
    <n v="3058"/>
    <n v="3"/>
    <n v="2"/>
    <n v="1"/>
    <n v="512"/>
    <m/>
    <s v="83 The Grove"/>
    <s v="Coburg"/>
    <s v="Moreland"/>
    <s v="Northern Metropolitan"/>
    <n v="6"/>
    <n v="2017"/>
  </r>
  <r>
    <d v="2017-06-08T00:00:00"/>
    <n v="810000"/>
    <x v="0"/>
    <s v="Cunninghams"/>
    <x v="0"/>
    <n v="3041"/>
    <n v="4"/>
    <n v="1"/>
    <n v="1"/>
    <n v="543"/>
    <n v="1960"/>
    <s v="18 Strathaird St"/>
    <s v="Strathmore"/>
    <s v="Moonee Valley"/>
    <s v="Western Metropolitan"/>
    <n v="6"/>
    <n v="2017"/>
  </r>
  <r>
    <d v="2017-06-08T00:00:00"/>
    <n v="872500"/>
    <x v="0"/>
    <s v="Cunninghams"/>
    <x v="1"/>
    <n v="3042"/>
    <n v="3"/>
    <n v="1"/>
    <n v="1"/>
    <n v="594"/>
    <n v="1950"/>
    <s v="48 Bedford St"/>
    <s v="Airport West"/>
    <s v="Moonee Valley"/>
    <s v="Western Metropolitan"/>
    <n v="6"/>
    <n v="2017"/>
  </r>
  <r>
    <d v="2017-06-08T00:00:00"/>
    <n v="1351000"/>
    <x v="0"/>
    <s v="Cunninghams"/>
    <x v="1"/>
    <n v="3166"/>
    <n v="5"/>
    <n v="3"/>
    <n v="2"/>
    <n v="707"/>
    <n v="1955"/>
    <s v="24 Gadd St"/>
    <s v="Oakleigh"/>
    <s v="Monash"/>
    <s v="Southern Metropolitan"/>
    <n v="6"/>
    <n v="2017"/>
  </r>
  <r>
    <d v="2017-06-08T00:00:00"/>
    <n v="593000"/>
    <x v="0"/>
    <s v="Property Barons"/>
    <x v="1"/>
    <n v="3023"/>
    <n v="3"/>
    <n v="2"/>
    <n v="2"/>
    <n v="480"/>
    <n v="2007"/>
    <s v="12 Burke Rd"/>
    <s v="Burnside Heights"/>
    <s v="Melton"/>
    <s v="Western Metropolitan"/>
    <n v="6"/>
    <n v="2017"/>
  </r>
  <r>
    <d v="2017-06-08T00:00:00"/>
    <n v="1110000"/>
    <x v="0"/>
    <s v="Cunninghams"/>
    <x v="1"/>
    <n v="3031"/>
    <n v="2"/>
    <n v="1"/>
    <n v="0"/>
    <n v="155"/>
    <m/>
    <s v="16 Altona St"/>
    <s v="Kensington"/>
    <s v="Melbourne"/>
    <s v="Northern Metropolitan"/>
    <n v="6"/>
    <n v="2017"/>
  </r>
  <r>
    <d v="2017-06-08T00:00:00"/>
    <n v="1100000"/>
    <x v="0"/>
    <s v="Property Barons"/>
    <x v="1"/>
    <n v="3105"/>
    <n v="3"/>
    <n v="1"/>
    <n v="1"/>
    <n v="711"/>
    <m/>
    <s v="17 Estelle St"/>
    <s v="Bulleen"/>
    <s v="Manningham"/>
    <s v="Eastern Metropolitan"/>
    <n v="6"/>
    <n v="2017"/>
  </r>
  <r>
    <d v="2017-06-08T00:00:00"/>
    <n v="860000"/>
    <x v="0"/>
    <s v="Flanders &amp; Fish"/>
    <x v="1"/>
    <n v="3178"/>
    <n v="4"/>
    <n v="2"/>
    <n v="0"/>
    <n v="725"/>
    <n v="1985"/>
    <s v="71 Kellbourne Dr"/>
    <s v="Rowville"/>
    <s v="Knox"/>
    <s v="South-Eastern Metropolitan"/>
    <n v="6"/>
    <n v="2017"/>
  </r>
  <r>
    <d v="2017-06-08T00:00:00"/>
    <n v="577000"/>
    <x v="1"/>
    <s v="Metro Ladder"/>
    <x v="1"/>
    <n v="3163"/>
    <n v="3"/>
    <n v="1"/>
    <n v="1"/>
    <n v="0"/>
    <n v="1965"/>
    <s v="1/4 Kokaribb Rd"/>
    <s v="Carnegie"/>
    <s v="Glen Eira"/>
    <s v="Southern Metropolitan"/>
    <n v="6"/>
    <n v="2017"/>
  </r>
  <r>
    <d v="2017-06-08T00:00:00"/>
    <n v="800000"/>
    <x v="0"/>
    <s v="Metro Ladder"/>
    <x v="0"/>
    <n v="3072"/>
    <n v="3"/>
    <n v="2"/>
    <n v="2"/>
    <n v="319"/>
    <n v="1940"/>
    <s v="31 Benambra St"/>
    <s v="Preston"/>
    <s v="Darebin"/>
    <s v="Northern Metropolitan"/>
    <n v="6"/>
    <n v="2017"/>
  </r>
  <r>
    <d v="2017-06-08T00:00:00"/>
    <n v="852000"/>
    <x v="0"/>
    <s v="Cunninghams"/>
    <x v="1"/>
    <n v="3073"/>
    <n v="2"/>
    <n v="1"/>
    <n v="2"/>
    <n v="705"/>
    <m/>
    <s v="83 Whitelaw St"/>
    <s v="Reservoir"/>
    <s v="Darebin"/>
    <s v="Northern Metropolitan"/>
    <n v="6"/>
    <n v="2017"/>
  </r>
  <r>
    <d v="2017-06-08T00:00:00"/>
    <n v="1100000"/>
    <x v="0"/>
    <s v="Jones and Jones"/>
    <x v="0"/>
    <n v="3070"/>
    <n v="2"/>
    <n v="1"/>
    <n v="1"/>
    <n v="189"/>
    <m/>
    <s v="67 Charles St"/>
    <s v="Northcote"/>
    <s v="Darebin"/>
    <s v="Northern Metropolitan"/>
    <n v="6"/>
    <n v="2017"/>
  </r>
  <r>
    <d v="2017-06-08T00:00:00"/>
    <n v="1171000"/>
    <x v="2"/>
    <s v="Cunninghams"/>
    <x v="1"/>
    <n v="3124"/>
    <n v="3"/>
    <n v="2"/>
    <n v="2"/>
    <n v="350"/>
    <m/>
    <s v="8/101 Wattle Valley Rd"/>
    <s v="Camberwell"/>
    <s v="Boroondara"/>
    <s v="Southern Metropolitan"/>
    <n v="6"/>
    <n v="2017"/>
  </r>
  <r>
    <d v="2017-06-08T00:00:00"/>
    <n v="1380000"/>
    <x v="0"/>
    <s v="Property Barons"/>
    <x v="1"/>
    <n v="3103"/>
    <n v="3"/>
    <n v="2"/>
    <n v="1"/>
    <n v="548"/>
    <m/>
    <s v="10A Head St"/>
    <s v="Balwyn"/>
    <s v="Boroondara"/>
    <s v="Southern Metropolitan"/>
    <n v="6"/>
    <n v="2017"/>
  </r>
  <r>
    <d v="2017-06-08T00:00:00"/>
    <n v="2570000"/>
    <x v="0"/>
    <s v="Cunninghams"/>
    <x v="1"/>
    <n v="3124"/>
    <n v="3"/>
    <n v="2"/>
    <n v="1"/>
    <n v="766"/>
    <m/>
    <s v="8 Tyrone St"/>
    <s v="Camberwell"/>
    <s v="Boroondara"/>
    <s v="Southern Metropolitan"/>
    <n v="6"/>
    <n v="2017"/>
  </r>
  <r>
    <d v="2017-06-08T00:00:00"/>
    <n v="3150000"/>
    <x v="0"/>
    <s v="Cunninghams"/>
    <x v="1"/>
    <n v="3188"/>
    <n v="4"/>
    <n v="2"/>
    <n v="2"/>
    <n v="743"/>
    <m/>
    <s v="2C Kerferd St"/>
    <s v="Hampton"/>
    <s v="Bayside"/>
    <s v="Southern Metropolitan"/>
    <n v="6"/>
    <n v="2017"/>
  </r>
  <r>
    <d v="2017-06-09T00:00:00"/>
    <n v="1070000"/>
    <x v="0"/>
    <s v="Cunninghams"/>
    <x v="1"/>
    <n v="3795"/>
    <n v="4"/>
    <n v="2"/>
    <n v="3"/>
    <n v="38490"/>
    <m/>
    <s v="1 Parker Rd"/>
    <s v="Silvan"/>
    <s v="Yarra Ranges"/>
    <s v="Eastern Victoria"/>
    <n v="6"/>
    <n v="2017"/>
  </r>
  <r>
    <d v="2017-06-09T00:00:00"/>
    <n v="1550000"/>
    <x v="0"/>
    <s v="Jones and Jones"/>
    <x v="1"/>
    <n v="3054"/>
    <n v="4"/>
    <n v="1"/>
    <n v="0"/>
    <n v="202"/>
    <m/>
    <s v="90 Fenwick St"/>
    <s v="Carlton North"/>
    <s v="Yarra"/>
    <s v="Northern Metropolitan"/>
    <n v="6"/>
    <n v="2017"/>
  </r>
  <r>
    <d v="2017-06-09T00:00:00"/>
    <n v="580000"/>
    <x v="0"/>
    <s v="Melbourne Homes"/>
    <x v="0"/>
    <n v="3074"/>
    <n v="3"/>
    <n v="1"/>
    <n v="2"/>
    <n v="525"/>
    <m/>
    <s v="46 Lincoln Dr"/>
    <s v="Thomastown"/>
    <s v="Whittlesea"/>
    <s v="Northern Metropolitan"/>
    <n v="6"/>
    <n v="2017"/>
  </r>
  <r>
    <d v="2017-06-09T00:00:00"/>
    <n v="990000"/>
    <x v="2"/>
    <s v="Property Barons"/>
    <x v="0"/>
    <n v="3130"/>
    <n v="4"/>
    <n v="2"/>
    <n v="1"/>
    <n v="296"/>
    <n v="1950"/>
    <s v="33 Charlton St"/>
    <s v="Blackburn North"/>
    <s v="Whitehorse"/>
    <s v="Eastern Metropolitan"/>
    <n v="6"/>
    <n v="2017"/>
  </r>
  <r>
    <d v="2017-06-09T00:00:00"/>
    <n v="501000"/>
    <x v="1"/>
    <s v="Metro Ladder"/>
    <x v="1"/>
    <n v="3146"/>
    <n v="2"/>
    <n v="1"/>
    <n v="1"/>
    <n v="0"/>
    <m/>
    <s v="11/46 Edgar St"/>
    <s v="Glen Iris"/>
    <s v="Stonnington"/>
    <s v="Southern Metropolitan"/>
    <n v="6"/>
    <n v="2017"/>
  </r>
  <r>
    <d v="2017-06-09T00:00:00"/>
    <n v="1320000"/>
    <x v="1"/>
    <s v="Zimmerman"/>
    <x v="1"/>
    <n v="3141"/>
    <n v="3"/>
    <n v="2"/>
    <n v="2"/>
    <n v="15"/>
    <m/>
    <s v="6/38 Chambers St"/>
    <s v="South Yarra"/>
    <s v="Stonnington"/>
    <s v="Southern Metropolitan"/>
    <n v="6"/>
    <n v="2017"/>
  </r>
  <r>
    <d v="2017-06-09T00:00:00"/>
    <n v="680000"/>
    <x v="1"/>
    <s v="Jones and Jones"/>
    <x v="1"/>
    <n v="3182"/>
    <n v="2"/>
    <n v="1"/>
    <n v="0"/>
    <n v="0"/>
    <m/>
    <s v="15/20 Princes St"/>
    <s v="St Kilda"/>
    <s v="Port Phillip"/>
    <s v="Southern Metropolitan"/>
    <n v="6"/>
    <n v="2017"/>
  </r>
  <r>
    <d v="2017-06-09T00:00:00"/>
    <n v="460000"/>
    <x v="1"/>
    <s v="Cunninghams"/>
    <x v="0"/>
    <n v="3056"/>
    <n v="2"/>
    <n v="1"/>
    <n v="1"/>
    <n v="69"/>
    <n v="1970"/>
    <s v="2/90 Tinning St"/>
    <s v="Brunswick"/>
    <s v="Moreland"/>
    <s v="Northern Metropolitan"/>
    <n v="6"/>
    <n v="2017"/>
  </r>
  <r>
    <d v="2017-06-09T00:00:00"/>
    <n v="940500"/>
    <x v="0"/>
    <s v="Cunninghams"/>
    <x v="1"/>
    <n v="3058"/>
    <n v="3"/>
    <n v="1"/>
    <n v="3"/>
    <n v="480"/>
    <m/>
    <s v="15 Bishop St"/>
    <s v="Coburg"/>
    <s v="Moreland"/>
    <s v="Northern Metropolitan"/>
    <n v="6"/>
    <n v="2017"/>
  </r>
  <r>
    <d v="2017-06-09T00:00:00"/>
    <n v="762000"/>
    <x v="1"/>
    <s v="Metro Ladder"/>
    <x v="1"/>
    <n v="3040"/>
    <n v="2"/>
    <n v="1"/>
    <n v="1"/>
    <n v="195"/>
    <m/>
    <s v="1/143 Bradshaw St"/>
    <s v="Essendon"/>
    <s v="Moonee Valley"/>
    <s v="Western Metropolitan"/>
    <n v="6"/>
    <n v="2017"/>
  </r>
  <r>
    <d v="2017-06-09T00:00:00"/>
    <n v="1205000"/>
    <x v="0"/>
    <s v="Flanders &amp; Fish"/>
    <x v="1"/>
    <n v="3166"/>
    <n v="3"/>
    <n v="2"/>
    <n v="1"/>
    <n v="570"/>
    <m/>
    <s v="36 Westgate St"/>
    <s v="Oakleigh"/>
    <s v="Monash"/>
    <s v="Southern Metropolitan"/>
    <n v="6"/>
    <n v="2017"/>
  </r>
  <r>
    <d v="2017-06-09T00:00:00"/>
    <n v="1325000"/>
    <x v="0"/>
    <s v="Jones and Jones"/>
    <x v="1"/>
    <n v="3125"/>
    <n v="3"/>
    <n v="1"/>
    <n v="1"/>
    <n v="756"/>
    <m/>
    <s v="13 Elizabeth St"/>
    <s v="Burwood"/>
    <s v="Monash"/>
    <s v="Southern Metropolitan"/>
    <n v="6"/>
    <n v="2017"/>
  </r>
  <r>
    <d v="2017-06-09T00:00:00"/>
    <n v="1550000"/>
    <x v="0"/>
    <s v="Melbourne Homes"/>
    <x v="1"/>
    <n v="3150"/>
    <n v="3"/>
    <n v="2"/>
    <n v="2"/>
    <n v="648"/>
    <n v="1980"/>
    <s v="4 Turner Ct"/>
    <s v="Glen Waverley"/>
    <s v="Monash"/>
    <s v="Eastern Metropolitan"/>
    <n v="6"/>
    <n v="2017"/>
  </r>
  <r>
    <d v="2017-06-09T00:00:00"/>
    <n v="1650000"/>
    <x v="0"/>
    <s v="Jones and Jones"/>
    <x v="0"/>
    <n v="3147"/>
    <n v="3"/>
    <n v="1"/>
    <n v="2"/>
    <n v="964"/>
    <m/>
    <s v="2 Julie Ct"/>
    <s v="Ashwood"/>
    <s v="Monash"/>
    <s v="Southern Metropolitan"/>
    <n v="6"/>
    <n v="2017"/>
  </r>
  <r>
    <d v="2017-06-09T00:00:00"/>
    <n v="1171000"/>
    <x v="2"/>
    <s v="Flanders &amp; Fish"/>
    <x v="1"/>
    <n v="3003"/>
    <n v="3"/>
    <n v="2"/>
    <n v="1"/>
    <n v="650"/>
    <m/>
    <s v="7/234 Roden St"/>
    <s v="West Melbourne"/>
    <s v="Melbourne"/>
    <s v="Northern Metropolitan"/>
    <n v="6"/>
    <n v="2017"/>
  </r>
  <r>
    <d v="2017-06-09T00:00:00"/>
    <n v="475000"/>
    <x v="1"/>
    <s v="Jones and Jones"/>
    <x v="0"/>
    <n v="3134"/>
    <n v="2"/>
    <n v="1"/>
    <n v="2"/>
    <n v="750"/>
    <n v="1975"/>
    <s v="3/24 City Rd"/>
    <s v="Ringwood"/>
    <s v="Maroondah"/>
    <s v="Eastern Metropolitan"/>
    <n v="6"/>
    <n v="2017"/>
  </r>
  <r>
    <d v="2017-06-09T00:00:00"/>
    <n v="882000"/>
    <x v="0"/>
    <s v="Jones and Jones"/>
    <x v="0"/>
    <n v="3011"/>
    <n v="2"/>
    <n v="1"/>
    <n v="0"/>
    <n v="172"/>
    <n v="1900"/>
    <s v="27 MacPherson St"/>
    <s v="Footscray"/>
    <s v="Maribyrnong"/>
    <s v="Western Metropolitan"/>
    <n v="6"/>
    <n v="2017"/>
  </r>
  <r>
    <d v="2017-06-09T00:00:00"/>
    <n v="1310000"/>
    <x v="0"/>
    <s v="Jones and Jones"/>
    <x v="1"/>
    <n v="3105"/>
    <n v="1"/>
    <n v="1"/>
    <n v="1"/>
    <n v="604"/>
    <n v="1999"/>
    <s v="43 Robert St"/>
    <s v="Bulleen"/>
    <s v="Manningham"/>
    <s v="Eastern Metropolitan"/>
    <n v="6"/>
    <n v="2017"/>
  </r>
  <r>
    <d v="2017-06-09T00:00:00"/>
    <n v="1360000"/>
    <x v="0"/>
    <s v="Jones and Jones"/>
    <x v="1"/>
    <n v="3109"/>
    <n v="3"/>
    <n v="2"/>
    <n v="2"/>
    <n v="402"/>
    <n v="2007"/>
    <s v="2A Dianne St"/>
    <s v="Doncaster East"/>
    <s v="Manningham"/>
    <s v="Eastern Metropolitan"/>
    <n v="6"/>
    <n v="2017"/>
  </r>
  <r>
    <d v="2017-06-09T00:00:00"/>
    <n v="836000"/>
    <x v="0"/>
    <s v="Cunninghams"/>
    <x v="1"/>
    <n v="3196"/>
    <n v="3"/>
    <n v="2"/>
    <n v="2"/>
    <n v="407"/>
    <n v="1970"/>
    <s v="1/23 Bondi Rd"/>
    <s v="Bonbeach"/>
    <s v="Kingston"/>
    <s v="South-Eastern Metropolitan"/>
    <n v="6"/>
    <n v="2017"/>
  </r>
  <r>
    <d v="2017-06-09T00:00:00"/>
    <n v="1255000"/>
    <x v="0"/>
    <s v="Cunninghams"/>
    <x v="1"/>
    <n v="3172"/>
    <n v="4"/>
    <n v="2"/>
    <n v="3"/>
    <n v="624"/>
    <n v="2004"/>
    <s v="4 Ruby Pl"/>
    <s v="Dingley Village"/>
    <s v="Kingston"/>
    <s v="South-Eastern Metropolitan"/>
    <n v="6"/>
    <n v="2017"/>
  </r>
  <r>
    <d v="2017-06-09T00:00:00"/>
    <n v="505000"/>
    <x v="0"/>
    <s v="SJ"/>
    <x v="0"/>
    <n v="3047"/>
    <n v="3"/>
    <n v="1"/>
    <n v="1"/>
    <n v="546"/>
    <n v="2000"/>
    <s v="87 Academy Dr"/>
    <s v="Broadmeadows"/>
    <s v="Hume"/>
    <s v="Northern Metropolitan"/>
    <n v="6"/>
    <n v="2017"/>
  </r>
  <r>
    <d v="2017-06-09T00:00:00"/>
    <n v="620000"/>
    <x v="1"/>
    <s v="Cunninghams"/>
    <x v="0"/>
    <n v="3163"/>
    <n v="2"/>
    <n v="1"/>
    <n v="2"/>
    <n v="158"/>
    <n v="1970"/>
    <s v="1/91 Truganini Rd"/>
    <s v="Carnegie"/>
    <s v="Glen Eira"/>
    <s v="Southern Metropolitan"/>
    <n v="6"/>
    <n v="2017"/>
  </r>
  <r>
    <d v="2017-06-09T00:00:00"/>
    <n v="817500"/>
    <x v="2"/>
    <s v="Jones and Jones"/>
    <x v="1"/>
    <n v="3163"/>
    <n v="2"/>
    <n v="1"/>
    <n v="1"/>
    <n v="292"/>
    <m/>
    <s v="31A Gnarwyn Rd"/>
    <s v="Carnegie"/>
    <s v="Glen Eira"/>
    <s v="Southern Metropolitan"/>
    <n v="6"/>
    <n v="2017"/>
  </r>
  <r>
    <d v="2017-06-09T00:00:00"/>
    <n v="1940000"/>
    <x v="0"/>
    <s v="Cunninghams"/>
    <x v="1"/>
    <n v="3185"/>
    <n v="3"/>
    <n v="2"/>
    <n v="2"/>
    <n v="439"/>
    <n v="1912"/>
    <s v="24 Clarence St"/>
    <s v="Elsternwick"/>
    <s v="Glen Eira"/>
    <s v="Southern Metropolitan"/>
    <n v="6"/>
    <n v="2017"/>
  </r>
  <r>
    <d v="2017-06-09T00:00:00"/>
    <n v="1290000"/>
    <x v="0"/>
    <s v="Cunninghams"/>
    <x v="1"/>
    <n v="3070"/>
    <n v="2"/>
    <n v="1"/>
    <n v="0"/>
    <n v="259"/>
    <m/>
    <s v="12 Ellesmere St"/>
    <s v="Northcote"/>
    <s v="Darebin"/>
    <s v="Northern Metropolitan"/>
    <n v="6"/>
    <n v="2017"/>
  </r>
  <r>
    <d v="2017-06-09T00:00:00"/>
    <n v="2300000"/>
    <x v="0"/>
    <s v="Best Bricks"/>
    <x v="0"/>
    <n v="3072"/>
    <n v="2"/>
    <n v="1"/>
    <n v="2"/>
    <n v="465"/>
    <m/>
    <s v="2 Bruce St"/>
    <s v="Preston"/>
    <s v="Darebin"/>
    <s v="Northern Metropolitan"/>
    <n v="6"/>
    <n v="2017"/>
  </r>
  <r>
    <d v="2017-06-09T00:00:00"/>
    <n v="2513000"/>
    <x v="0"/>
    <s v="Cunninghams"/>
    <x v="1"/>
    <n v="3124"/>
    <n v="4"/>
    <n v="2"/>
    <n v="3"/>
    <n v="696"/>
    <m/>
    <s v="49 Bellett St"/>
    <s v="Camberwell"/>
    <s v="Boroondara"/>
    <s v="Southern Metropolitan"/>
    <n v="6"/>
    <n v="2017"/>
  </r>
  <r>
    <d v="2017-06-09T00:00:00"/>
    <n v="925000"/>
    <x v="0"/>
    <s v="Cunninghams"/>
    <x v="0"/>
    <n v="3088"/>
    <n v="4"/>
    <n v="2"/>
    <n v="2"/>
    <n v="1070"/>
    <n v="1980"/>
    <s v="22 Yangoora Pl"/>
    <s v="Greensborough"/>
    <s v="Banyule"/>
    <s v="Northern Metropolitan"/>
    <n v="6"/>
    <n v="2017"/>
  </r>
  <r>
    <d v="2017-06-09T00:00:00"/>
    <n v="1640000"/>
    <x v="0"/>
    <s v="Cunninghams"/>
    <x v="1"/>
    <n v="3079"/>
    <n v="3"/>
    <n v="1"/>
    <n v="2"/>
    <n v="617"/>
    <n v="1930"/>
    <s v="8 Carmichael St"/>
    <s v="Ivanhoe East"/>
    <s v="Banyule"/>
    <s v="Eastern Metropolitan"/>
    <n v="6"/>
    <n v="2017"/>
  </r>
  <r>
    <d v="2017-06-10T00:00:00"/>
    <n v="750000"/>
    <x v="1"/>
    <s v="Jones and Jones"/>
    <x v="0"/>
    <n v="3067"/>
    <n v="2"/>
    <n v="1"/>
    <n v="1"/>
    <n v="2379"/>
    <n v="2013"/>
    <s v="14/205 Gipps St"/>
    <s v="Abbotsford"/>
    <s v="Yarra"/>
    <s v="Northern Metropolitan"/>
    <n v="6"/>
    <n v="2017"/>
  </r>
  <r>
    <d v="2017-06-10T00:00:00"/>
    <n v="1200000"/>
    <x v="0"/>
    <s v="Jones and Jones"/>
    <x v="1"/>
    <n v="3068"/>
    <n v="2"/>
    <n v="1"/>
    <n v="0"/>
    <n v="204"/>
    <m/>
    <s v="476 Brunswick St"/>
    <s v="Fitzroy North"/>
    <s v="Yarra"/>
    <s v="Northern Metropolitan"/>
    <n v="6"/>
    <n v="2017"/>
  </r>
  <r>
    <d v="2017-06-10T00:00:00"/>
    <n v="1350000"/>
    <x v="2"/>
    <s v="Cunninghams"/>
    <x v="1"/>
    <n v="3065"/>
    <n v="2"/>
    <n v="1"/>
    <n v="2"/>
    <n v="6261"/>
    <n v="1999"/>
    <s v="29 Bell St"/>
    <s v="Fitzroy"/>
    <s v="Yarra"/>
    <s v="Northern Metropolitan"/>
    <n v="6"/>
    <n v="2017"/>
  </r>
  <r>
    <d v="2017-06-10T00:00:00"/>
    <n v="625000"/>
    <x v="0"/>
    <s v="Cunninghams"/>
    <x v="1"/>
    <n v="3082"/>
    <n v="4"/>
    <n v="2"/>
    <n v="2"/>
    <n v="628"/>
    <m/>
    <s v="10 Apsley Ct"/>
    <s v="Mill Park"/>
    <s v="Whittlesea"/>
    <s v="Northern Metropolitan"/>
    <n v="6"/>
    <n v="2017"/>
  </r>
  <r>
    <d v="2017-06-10T00:00:00"/>
    <n v="883000"/>
    <x v="0"/>
    <s v="Jones and Jones"/>
    <x v="1"/>
    <n v="3132"/>
    <n v="2"/>
    <n v="1"/>
    <n v="1"/>
    <n v="697"/>
    <n v="1960"/>
    <s v="14 Victory St"/>
    <s v="Mitcham"/>
    <s v="Whitehorse"/>
    <s v="Eastern Metropolitan"/>
    <n v="6"/>
    <n v="2017"/>
  </r>
  <r>
    <d v="2017-06-10T00:00:00"/>
    <n v="1810000"/>
    <x v="0"/>
    <s v="Jones and Jones"/>
    <x v="1"/>
    <n v="3141"/>
    <n v="3"/>
    <n v="2"/>
    <n v="2"/>
    <n v="273"/>
    <m/>
    <s v="24 Tivoli Rd"/>
    <s v="South Yarra"/>
    <s v="Stonnington"/>
    <s v="Southern Metropolitan"/>
    <n v="6"/>
    <n v="2017"/>
  </r>
  <r>
    <d v="2017-06-10T00:00:00"/>
    <n v="950000"/>
    <x v="1"/>
    <s v="Metro Ladder"/>
    <x v="1"/>
    <n v="3207"/>
    <n v="2"/>
    <n v="2"/>
    <n v="1"/>
    <n v="98"/>
    <n v="2005"/>
    <s v="102/159 Beach St"/>
    <s v="Port Melbourne"/>
    <s v="Port Phillip"/>
    <s v="Southern Metropolitan"/>
    <n v="6"/>
    <n v="2017"/>
  </r>
  <r>
    <d v="2017-06-10T00:00:00"/>
    <n v="1030000"/>
    <x v="1"/>
    <s v="Jones and Jones"/>
    <x v="1"/>
    <n v="3207"/>
    <n v="2"/>
    <n v="2"/>
    <n v="2"/>
    <n v="21715"/>
    <n v="2005"/>
    <s v="55/4 Seisman Pl"/>
    <s v="Port Melbourne"/>
    <s v="Port Phillip"/>
    <s v="Southern Metropolitan"/>
    <n v="6"/>
    <n v="2017"/>
  </r>
  <r>
    <d v="2017-06-10T00:00:00"/>
    <n v="500000"/>
    <x v="1"/>
    <s v="Jones and Jones"/>
    <x v="1"/>
    <n v="3057"/>
    <n v="2"/>
    <n v="1"/>
    <n v="1"/>
    <n v="1556"/>
    <n v="2013"/>
    <s v="503/200 Lygon St"/>
    <s v="Brunswick East"/>
    <s v="Moreland"/>
    <s v="Northern Metropolitan"/>
    <n v="6"/>
    <n v="2017"/>
  </r>
  <r>
    <d v="2017-06-10T00:00:00"/>
    <n v="960000"/>
    <x v="0"/>
    <s v="Cunninghams"/>
    <x v="1"/>
    <n v="3042"/>
    <n v="3"/>
    <n v="1"/>
    <n v="2"/>
    <n v="626"/>
    <m/>
    <s v="13 George St"/>
    <s v="Niddrie"/>
    <s v="Moonee Valley"/>
    <s v="Western Metropolitan"/>
    <n v="6"/>
    <n v="2017"/>
  </r>
  <r>
    <d v="2017-06-10T00:00:00"/>
    <n v="1001000"/>
    <x v="0"/>
    <s v="Cunninghams"/>
    <x v="1"/>
    <n v="3033"/>
    <n v="3"/>
    <n v="1"/>
    <n v="2"/>
    <n v="605"/>
    <m/>
    <s v="68 Nyah St"/>
    <s v="Keilor East"/>
    <s v="Moonee Valley"/>
    <s v="Western Metropolitan"/>
    <n v="6"/>
    <n v="2017"/>
  </r>
  <r>
    <d v="2017-06-10T00:00:00"/>
    <n v="1531000"/>
    <x v="0"/>
    <s v="Flanders &amp; Fish"/>
    <x v="1"/>
    <n v="3039"/>
    <n v="4"/>
    <n v="2"/>
    <n v="3"/>
    <n v="508"/>
    <m/>
    <s v="31 Pattison St"/>
    <s v="Moonee Ponds"/>
    <s v="Moonee Valley"/>
    <s v="Western Metropolitan"/>
    <n v="6"/>
    <n v="2017"/>
  </r>
  <r>
    <d v="2017-06-10T00:00:00"/>
    <n v="470000"/>
    <x v="0"/>
    <s v="Sanders"/>
    <x v="0"/>
    <n v="3012"/>
    <n v="2"/>
    <n v="1"/>
    <n v="1"/>
    <n v="0"/>
    <n v="1975"/>
    <s v="4/8 Margot St"/>
    <s v="West Footscray"/>
    <s v="Maribyrnong"/>
    <s v="Western Metropolitan"/>
    <n v="6"/>
    <n v="2017"/>
  </r>
  <r>
    <d v="2017-06-10T00:00:00"/>
    <n v="885000"/>
    <x v="0"/>
    <s v="Maxwells"/>
    <x v="1"/>
    <n v="3011"/>
    <n v="2"/>
    <n v="1"/>
    <n v="0"/>
    <n v="267"/>
    <n v="1890"/>
    <s v="75 MacPherson St"/>
    <s v="Footscray"/>
    <s v="Maribyrnong"/>
    <s v="Western Metropolitan"/>
    <n v="6"/>
    <n v="2017"/>
  </r>
  <r>
    <d v="2017-06-10T00:00:00"/>
    <n v="940000"/>
    <x v="0"/>
    <s v="Jones and Jones"/>
    <x v="1"/>
    <n v="3011"/>
    <n v="2"/>
    <n v="1"/>
    <n v="0"/>
    <n v="207"/>
    <n v="1910"/>
    <s v="19 Station Rd"/>
    <s v="Seddon"/>
    <s v="Maribyrnong"/>
    <s v="Western Metropolitan"/>
    <n v="6"/>
    <n v="2017"/>
  </r>
  <r>
    <d v="2017-06-10T00:00:00"/>
    <n v="1155000"/>
    <x v="0"/>
    <s v="Jones and Jones"/>
    <x v="0"/>
    <n v="3012"/>
    <n v="3"/>
    <n v="2"/>
    <n v="1"/>
    <n v="342"/>
    <n v="1920"/>
    <s v="6 Argyle St"/>
    <s v="West Footscray"/>
    <s v="Maribyrnong"/>
    <s v="Western Metropolitan"/>
    <n v="6"/>
    <n v="2017"/>
  </r>
  <r>
    <d v="2017-06-10T00:00:00"/>
    <n v="660000"/>
    <x v="1"/>
    <s v="Jones and Jones"/>
    <x v="1"/>
    <n v="3194"/>
    <n v="2"/>
    <n v="1"/>
    <n v="1"/>
    <n v="101"/>
    <n v="1990"/>
    <s v="1/29 Milan St"/>
    <s v="Mentone"/>
    <s v="Kingston"/>
    <s v="South-Eastern Metropolitan"/>
    <n v="6"/>
    <n v="2017"/>
  </r>
  <r>
    <d v="2017-06-10T00:00:00"/>
    <n v="800000"/>
    <x v="2"/>
    <s v="Maxwells"/>
    <x v="0"/>
    <n v="3194"/>
    <n v="2"/>
    <n v="1"/>
    <n v="1"/>
    <n v="0"/>
    <n v="1980"/>
    <s v="2/68 Naples Rd"/>
    <s v="Mentone"/>
    <s v="Kingston"/>
    <s v="South-Eastern Metropolitan"/>
    <n v="6"/>
    <n v="2017"/>
  </r>
  <r>
    <d v="2017-06-10T00:00:00"/>
    <n v="1075000"/>
    <x v="0"/>
    <s v="Sanders"/>
    <x v="0"/>
    <n v="3015"/>
    <n v="3"/>
    <n v="1"/>
    <n v="0"/>
    <n v="452"/>
    <n v="1950"/>
    <s v="63 Hobson St"/>
    <s v="Newport"/>
    <s v="Hobsons Bay"/>
    <s v="Western Metropolitan"/>
    <n v="6"/>
    <n v="2017"/>
  </r>
  <r>
    <d v="2017-06-10T00:00:00"/>
    <n v="1237000"/>
    <x v="2"/>
    <s v="Flanders &amp; Fish"/>
    <x v="1"/>
    <n v="3162"/>
    <n v="3"/>
    <n v="2"/>
    <n v="2"/>
    <n v="0"/>
    <n v="1990"/>
    <s v="2/203 North Rd"/>
    <s v="Caulfield South"/>
    <s v="Glen Eira"/>
    <s v="Southern Metropolitan"/>
    <n v="6"/>
    <n v="2017"/>
  </r>
  <r>
    <d v="2017-06-10T00:00:00"/>
    <n v="1450000"/>
    <x v="0"/>
    <s v="Flanders &amp; Fish"/>
    <x v="0"/>
    <n v="3163"/>
    <n v="3"/>
    <n v="2"/>
    <n v="2"/>
    <n v="621"/>
    <n v="1940"/>
    <s v="42 Elimatta Rd"/>
    <s v="Carnegie"/>
    <s v="Glen Eira"/>
    <s v="Southern Metropolitan"/>
    <n v="6"/>
    <n v="2017"/>
  </r>
  <r>
    <d v="2017-06-10T00:00:00"/>
    <n v="955000"/>
    <x v="0"/>
    <s v="Cunninghams"/>
    <x v="1"/>
    <n v="3072"/>
    <n v="3"/>
    <n v="1"/>
    <n v="1"/>
    <n v="263"/>
    <n v="2000"/>
    <s v="26A Young St"/>
    <s v="Preston"/>
    <s v="Darebin"/>
    <s v="Northern Metropolitan"/>
    <n v="6"/>
    <n v="2017"/>
  </r>
  <r>
    <d v="2017-06-10T00:00:00"/>
    <n v="490000"/>
    <x v="0"/>
    <s v="Best Bricks"/>
    <x v="0"/>
    <n v="3020"/>
    <n v="3"/>
    <n v="1"/>
    <n v="1"/>
    <n v="546"/>
    <n v="1960"/>
    <s v="90 McIntyre Rd"/>
    <s v="Sunshine North"/>
    <s v="Brimbank"/>
    <s v="Western Metropolitan"/>
    <n v="6"/>
    <n v="2017"/>
  </r>
  <r>
    <d v="2017-06-10T00:00:00"/>
    <n v="840000"/>
    <x v="0"/>
    <s v="Zimmerman"/>
    <x v="0"/>
    <n v="3020"/>
    <n v="3"/>
    <n v="1"/>
    <n v="1"/>
    <n v="462"/>
    <n v="1930"/>
    <s v="73 Monash St"/>
    <s v="Sunshine"/>
    <s v="Brimbank"/>
    <s v="Western Metropolitan"/>
    <n v="6"/>
    <n v="2017"/>
  </r>
  <r>
    <d v="2017-06-10T00:00:00"/>
    <n v="555000"/>
    <x v="1"/>
    <s v="Cunninghams"/>
    <x v="1"/>
    <n v="3123"/>
    <n v="2"/>
    <n v="1"/>
    <n v="2"/>
    <n v="0"/>
    <n v="1970"/>
    <s v="1/21 Auburn Gr"/>
    <s v="Hawthorn East"/>
    <s v="Boroondara"/>
    <s v="Southern Metropolitan"/>
    <n v="6"/>
    <n v="2017"/>
  </r>
  <r>
    <d v="2017-06-10T00:00:00"/>
    <n v="1965000"/>
    <x v="0"/>
    <s v="Metro Ladder"/>
    <x v="1"/>
    <n v="3101"/>
    <n v="3"/>
    <n v="1"/>
    <n v="2"/>
    <n v="813"/>
    <m/>
    <s v="21 Churchill St"/>
    <s v="Kew"/>
    <s v="Boroondara"/>
    <s v="Southern Metropolitan"/>
    <n v="6"/>
    <n v="2017"/>
  </r>
  <r>
    <d v="2017-06-10T00:00:00"/>
    <n v="3001000"/>
    <x v="0"/>
    <s v="Jones and Jones"/>
    <x v="1"/>
    <n v="3101"/>
    <n v="3"/>
    <n v="1"/>
    <n v="3"/>
    <n v="784"/>
    <m/>
    <s v="47 Stevenson St"/>
    <s v="Kew"/>
    <s v="Boroondara"/>
    <s v="Southern Metropolitan"/>
    <n v="6"/>
    <n v="2017"/>
  </r>
  <r>
    <d v="2017-06-10T00:00:00"/>
    <n v="3050000"/>
    <x v="0"/>
    <s v="Zimmerman"/>
    <x v="0"/>
    <n v="3103"/>
    <n v="4"/>
    <n v="4"/>
    <n v="2"/>
    <n v="613"/>
    <n v="2009"/>
    <s v="14 Iramoo St"/>
    <s v="Balwyn"/>
    <s v="Boroondara"/>
    <s v="Southern Metropolitan"/>
    <n v="6"/>
    <n v="2017"/>
  </r>
  <r>
    <d v="2017-06-11T00:00:00"/>
    <n v="638000"/>
    <x v="0"/>
    <s v="Melbourne Homes"/>
    <x v="1"/>
    <n v="3075"/>
    <n v="3"/>
    <n v="1"/>
    <n v="2"/>
    <n v="679"/>
    <n v="1965"/>
    <s v="11 Bruce St"/>
    <s v="Lalor"/>
    <s v="Whittlesea"/>
    <s v="Northern Metropolitan"/>
    <n v="6"/>
    <n v="2017"/>
  </r>
  <r>
    <d v="2017-06-11T00:00:00"/>
    <n v="990000"/>
    <x v="0"/>
    <s v="Cunninghams"/>
    <x v="1"/>
    <n v="3132"/>
    <n v="4"/>
    <n v="2"/>
    <n v="2"/>
    <n v="708"/>
    <m/>
    <s v="10 Sunninghill Ct"/>
    <s v="Mitcham"/>
    <s v="Whitehorse"/>
    <s v="Eastern Metropolitan"/>
    <n v="6"/>
    <n v="2017"/>
  </r>
  <r>
    <d v="2017-06-11T00:00:00"/>
    <n v="1290000"/>
    <x v="0"/>
    <s v="Cunninghams"/>
    <x v="1"/>
    <n v="3133"/>
    <n v="4"/>
    <n v="2"/>
    <n v="2"/>
    <n v="407"/>
    <n v="2003"/>
    <s v="3 Terrara Ct"/>
    <s v="Vermont South"/>
    <s v="Whitehorse"/>
    <s v="Eastern Metropolitan"/>
    <n v="6"/>
    <n v="2017"/>
  </r>
  <r>
    <d v="2017-06-11T00:00:00"/>
    <n v="1650000"/>
    <x v="0"/>
    <s v="Property Barons"/>
    <x v="0"/>
    <n v="3133"/>
    <n v="4"/>
    <n v="2"/>
    <n v="2"/>
    <n v="1250"/>
    <m/>
    <s v="6 Nolan Cl"/>
    <s v="Vermont South"/>
    <s v="Whitehorse"/>
    <s v="Eastern Metropolitan"/>
    <n v="6"/>
    <n v="2017"/>
  </r>
  <r>
    <d v="2017-06-11T00:00:00"/>
    <n v="1780000"/>
    <x v="0"/>
    <s v="Cunninghams"/>
    <x v="1"/>
    <n v="3145"/>
    <n v="3"/>
    <n v="2"/>
    <n v="2"/>
    <n v="580"/>
    <n v="1930"/>
    <s v="51 Tooronga Rd"/>
    <s v="Malvern East"/>
    <s v="Stonnington"/>
    <s v="Southern Metropolitan"/>
    <n v="6"/>
    <n v="2017"/>
  </r>
  <r>
    <d v="2017-06-11T00:00:00"/>
    <n v="460000"/>
    <x v="1"/>
    <s v="Cunninghams"/>
    <x v="0"/>
    <n v="3057"/>
    <n v="2"/>
    <n v="1"/>
    <n v="1"/>
    <n v="0"/>
    <m/>
    <s v="1/134 Mitchell St"/>
    <s v="Brunswick East"/>
    <s v="Moreland"/>
    <s v="Northern Metropolitan"/>
    <n v="6"/>
    <n v="2017"/>
  </r>
  <r>
    <d v="2017-06-11T00:00:00"/>
    <n v="460000"/>
    <x v="1"/>
    <s v="Cunninghams"/>
    <x v="1"/>
    <n v="3055"/>
    <n v="2"/>
    <n v="1"/>
    <n v="1"/>
    <n v="54"/>
    <n v="1970"/>
    <s v="2/7 Gordon St"/>
    <s v="Brunswick West"/>
    <s v="Moreland"/>
    <s v="Northern Metropolitan"/>
    <n v="6"/>
    <n v="2017"/>
  </r>
  <r>
    <d v="2017-06-11T00:00:00"/>
    <n v="835000"/>
    <x v="1"/>
    <s v="Jones and Jones"/>
    <x v="0"/>
    <n v="3057"/>
    <n v="2"/>
    <n v="1"/>
    <n v="2"/>
    <n v="0"/>
    <n v="2005"/>
    <s v="9/211 Weston St"/>
    <s v="Brunswick East"/>
    <s v="Moreland"/>
    <s v="Northern Metropolitan"/>
    <n v="6"/>
    <n v="2017"/>
  </r>
  <r>
    <d v="2017-06-11T00:00:00"/>
    <n v="930000"/>
    <x v="0"/>
    <s v="Sanders"/>
    <x v="1"/>
    <n v="3058"/>
    <n v="2"/>
    <n v="1"/>
    <n v="0"/>
    <n v="275"/>
    <n v="1920"/>
    <s v="65 Victoria St"/>
    <s v="Coburg"/>
    <s v="Moreland"/>
    <s v="Northern Metropolitan"/>
    <n v="6"/>
    <n v="2017"/>
  </r>
  <r>
    <d v="2017-06-11T00:00:00"/>
    <n v="1250000"/>
    <x v="0"/>
    <s v="Cunninghams"/>
    <x v="1"/>
    <n v="3046"/>
    <n v="4"/>
    <n v="2"/>
    <n v="3"/>
    <n v="568"/>
    <m/>
    <s v="19A Cardinal Rd"/>
    <s v="Oak Park"/>
    <s v="Moreland"/>
    <s v="Northern Metropolitan"/>
    <n v="6"/>
    <n v="2017"/>
  </r>
  <r>
    <d v="2017-06-11T00:00:00"/>
    <n v="850000"/>
    <x v="0"/>
    <s v="Flanders &amp; Fish"/>
    <x v="0"/>
    <n v="3034"/>
    <n v="4"/>
    <n v="1"/>
    <n v="2"/>
    <n v="697"/>
    <m/>
    <s v="47 Wood St"/>
    <s v="Avondale Heights"/>
    <s v="Moonee Valley"/>
    <s v="Western Metropolitan"/>
    <n v="6"/>
    <n v="2017"/>
  </r>
  <r>
    <d v="2017-06-11T00:00:00"/>
    <n v="1250000"/>
    <x v="0"/>
    <s v="Property Barons"/>
    <x v="1"/>
    <n v="3042"/>
    <n v="3"/>
    <n v="1"/>
    <n v="1"/>
    <n v="773"/>
    <m/>
    <s v="72 Clydesdale Rd"/>
    <s v="Airport West"/>
    <s v="Moonee Valley"/>
    <s v="Western Metropolitan"/>
    <n v="6"/>
    <n v="2017"/>
  </r>
  <r>
    <d v="2017-06-11T00:00:00"/>
    <n v="1530000"/>
    <x v="0"/>
    <s v="Cunninghams"/>
    <x v="1"/>
    <n v="3032"/>
    <n v="3"/>
    <n v="2"/>
    <n v="1"/>
    <n v="257"/>
    <n v="1915"/>
    <s v="39 Middle St"/>
    <s v="Ascot Vale"/>
    <s v="Moonee Valley"/>
    <s v="Western Metropolitan"/>
    <n v="6"/>
    <n v="2017"/>
  </r>
  <r>
    <d v="2017-06-11T00:00:00"/>
    <n v="645000"/>
    <x v="0"/>
    <s v="Property Barons"/>
    <x v="1"/>
    <n v="3037"/>
    <n v="3"/>
    <n v="2"/>
    <n v="2"/>
    <n v="684"/>
    <m/>
    <s v="16 Coronation St"/>
    <s v="Taylors Hill"/>
    <s v="Melton"/>
    <s v="Western Metropolitan"/>
    <n v="6"/>
    <n v="2017"/>
  </r>
  <r>
    <d v="2017-06-11T00:00:00"/>
    <n v="452000"/>
    <x v="1"/>
    <s v="Zimmerman"/>
    <x v="1"/>
    <n v="3000"/>
    <n v="2"/>
    <n v="1"/>
    <n v="0"/>
    <n v="0"/>
    <n v="2006"/>
    <s v="402/455 Elizabeth St"/>
    <s v="Melbourne"/>
    <s v="Melbourne"/>
    <s v="Northern Metropolitan"/>
    <n v="6"/>
    <n v="2017"/>
  </r>
  <r>
    <d v="2017-06-11T00:00:00"/>
    <n v="1875000"/>
    <x v="0"/>
    <s v="Jones and Jones"/>
    <x v="0"/>
    <n v="3002"/>
    <n v="3"/>
    <n v="1"/>
    <n v="0"/>
    <n v="118"/>
    <n v="1890"/>
    <s v="109 Simpson St"/>
    <s v="East Melbourne"/>
    <s v="Melbourne"/>
    <s v="Northern Metropolitan"/>
    <n v="6"/>
    <n v="2017"/>
  </r>
  <r>
    <d v="2017-06-11T00:00:00"/>
    <n v="266000"/>
    <x v="1"/>
    <s v="Metro Ladder"/>
    <x v="1"/>
    <n v="3012"/>
    <n v="2"/>
    <n v="1"/>
    <n v="1"/>
    <n v="1059"/>
    <n v="1970"/>
    <s v="4/38 Hampton Pde"/>
    <s v="West Footscray"/>
    <s v="Maribyrnong"/>
    <s v="Western Metropolitan"/>
    <n v="6"/>
    <n v="2017"/>
  </r>
  <r>
    <d v="2017-06-11T00:00:00"/>
    <n v="1370000"/>
    <x v="0"/>
    <s v="Jones and Jones"/>
    <x v="1"/>
    <n v="3108"/>
    <n v="5"/>
    <n v="2"/>
    <n v="2"/>
    <n v="768"/>
    <m/>
    <s v="128 High St"/>
    <s v="Doncaster"/>
    <s v="Manningham"/>
    <s v="Eastern Metropolitan"/>
    <n v="6"/>
    <n v="2017"/>
  </r>
  <r>
    <d v="2017-06-11T00:00:00"/>
    <n v="1385000"/>
    <x v="0"/>
    <s v="Property Barons"/>
    <x v="1"/>
    <n v="3107"/>
    <n v="3"/>
    <n v="1"/>
    <n v="2"/>
    <n v="745"/>
    <m/>
    <s v="21 Rooney St"/>
    <s v="Templestowe Lower"/>
    <s v="Manningham"/>
    <s v="Eastern Metropolitan"/>
    <n v="6"/>
    <n v="2017"/>
  </r>
  <r>
    <d v="2017-06-11T00:00:00"/>
    <n v="1503500"/>
    <x v="0"/>
    <s v="Property Barons"/>
    <x v="1"/>
    <n v="3107"/>
    <n v="3"/>
    <n v="1"/>
    <n v="1"/>
    <n v="907"/>
    <m/>
    <s v="6 Jean St"/>
    <s v="Templestowe Lower"/>
    <s v="Manningham"/>
    <s v="Eastern Metropolitan"/>
    <n v="6"/>
    <n v="2017"/>
  </r>
  <r>
    <d v="2017-06-11T00:00:00"/>
    <n v="529000"/>
    <x v="1"/>
    <s v="Jones and Jones"/>
    <x v="1"/>
    <n v="3197"/>
    <n v="2"/>
    <n v="1"/>
    <n v="1"/>
    <n v="199"/>
    <n v="1970"/>
    <s v="14 Parkside Bvd"/>
    <s v="Carrum"/>
    <s v="Kingston"/>
    <s v="South-Eastern Metropolitan"/>
    <n v="6"/>
    <n v="2017"/>
  </r>
  <r>
    <d v="2017-06-11T00:00:00"/>
    <n v="850000"/>
    <x v="1"/>
    <s v="Jones and Jones"/>
    <x v="1"/>
    <n v="3192"/>
    <n v="2"/>
    <n v="1"/>
    <n v="2"/>
    <n v="0"/>
    <n v="1970"/>
    <s v="4/59 Wilson St"/>
    <s v="Cheltenham"/>
    <s v="Kingston"/>
    <s v="Southern Metropolitan"/>
    <n v="6"/>
    <n v="2017"/>
  </r>
  <r>
    <d v="2017-06-11T00:00:00"/>
    <n v="1150000"/>
    <x v="0"/>
    <s v="Cunninghams"/>
    <x v="0"/>
    <n v="3195"/>
    <n v="4"/>
    <n v="2"/>
    <n v="2"/>
    <n v="603"/>
    <n v="2004"/>
    <s v="5 Hanlon Cl"/>
    <s v="Mordialloc"/>
    <s v="Kingston"/>
    <s v="South-Eastern Metropolitan"/>
    <n v="6"/>
    <n v="2017"/>
  </r>
  <r>
    <d v="2017-06-11T00:00:00"/>
    <n v="380000"/>
    <x v="1"/>
    <s v="Maxwells"/>
    <x v="1"/>
    <n v="3015"/>
    <n v="1"/>
    <n v="1"/>
    <n v="1"/>
    <n v="89"/>
    <n v="1980"/>
    <s v="4/36 Robert St"/>
    <s v="Spotswood"/>
    <s v="Hobsons Bay"/>
    <s v="Western Metropolitan"/>
    <n v="6"/>
    <n v="2017"/>
  </r>
  <r>
    <d v="2017-06-11T00:00:00"/>
    <n v="1494000"/>
    <x v="0"/>
    <s v="Zimmerman"/>
    <x v="1"/>
    <n v="3016"/>
    <n v="3"/>
    <n v="1"/>
    <n v="0"/>
    <n v="333"/>
    <m/>
    <s v="3 Garden St"/>
    <s v="Williamstown"/>
    <s v="Hobsons Bay"/>
    <s v="Western Metropolitan"/>
    <n v="6"/>
    <n v="2017"/>
  </r>
  <r>
    <d v="2017-06-11T00:00:00"/>
    <n v="2000000"/>
    <x v="0"/>
    <s v="Jones and Jones"/>
    <x v="0"/>
    <n v="3204"/>
    <n v="6"/>
    <n v="2"/>
    <n v="2"/>
    <n v="702"/>
    <n v="1926"/>
    <s v="28 Campbell St"/>
    <s v="Bentleigh"/>
    <s v="Glen Eira"/>
    <s v="Southern Metropolitan"/>
    <n v="6"/>
    <n v="2017"/>
  </r>
  <r>
    <d v="2017-06-11T00:00:00"/>
    <n v="540000"/>
    <x v="0"/>
    <s v="Melbourne Homes"/>
    <x v="1"/>
    <n v="3198"/>
    <n v="3"/>
    <n v="1"/>
    <n v="2"/>
    <n v="648"/>
    <n v="1960"/>
    <s v="43 Galway St"/>
    <s v="Seaford"/>
    <s v="Frankston"/>
    <s v="South-Eastern Metropolitan"/>
    <n v="6"/>
    <n v="2017"/>
  </r>
  <r>
    <d v="2017-06-11T00:00:00"/>
    <n v="471250"/>
    <x v="1"/>
    <s v="Best Bricks"/>
    <x v="1"/>
    <n v="3070"/>
    <n v="2"/>
    <n v="1"/>
    <n v="1"/>
    <n v="1000"/>
    <m/>
    <s v="16/341 Heidelberg Rd"/>
    <s v="Northcote"/>
    <s v="Darebin"/>
    <s v="Northern Metropolitan"/>
    <n v="6"/>
    <n v="2017"/>
  </r>
  <r>
    <d v="2017-06-11T00:00:00"/>
    <n v="1650000"/>
    <x v="0"/>
    <s v="Cunninghams"/>
    <x v="0"/>
    <n v="3078"/>
    <n v="3"/>
    <n v="1"/>
    <n v="2"/>
    <n v="827"/>
    <m/>
    <s v="38 Grange Rd"/>
    <s v="Alphington"/>
    <s v="Darebin"/>
    <s v="Northern Metropolitan"/>
    <n v="6"/>
    <n v="2017"/>
  </r>
  <r>
    <d v="2017-06-11T00:00:00"/>
    <n v="400500"/>
    <x v="1"/>
    <s v="Sanders"/>
    <x v="1"/>
    <n v="3123"/>
    <n v="1"/>
    <n v="1"/>
    <n v="1"/>
    <n v="71"/>
    <m/>
    <s v="6/4 Wiseman St"/>
    <s v="Hawthorn East"/>
    <s v="Boroondara"/>
    <s v="Southern Metropolitan"/>
    <n v="6"/>
    <n v="2017"/>
  </r>
  <r>
    <d v="2017-06-12T00:00:00"/>
    <n v="600000"/>
    <x v="0"/>
    <s v="Cunninghams"/>
    <x v="1"/>
    <n v="3075"/>
    <n v="3"/>
    <n v="2"/>
    <n v="2"/>
    <n v="534"/>
    <n v="1980"/>
    <s v="1 Kent Rd"/>
    <s v="Lalor"/>
    <s v="Whittlesea"/>
    <s v="Northern Metropolitan"/>
    <n v="6"/>
    <n v="2017"/>
  </r>
  <r>
    <d v="2017-06-12T00:00:00"/>
    <n v="913000"/>
    <x v="0"/>
    <s v="Flanders &amp; Fish"/>
    <x v="1"/>
    <n v="3131"/>
    <n v="3"/>
    <n v="2"/>
    <n v="1"/>
    <n v="431"/>
    <m/>
    <s v="11 Plymouth Ct"/>
    <s v="Nunawading"/>
    <s v="Whitehorse"/>
    <s v="Eastern Metropolitan"/>
    <n v="6"/>
    <n v="2017"/>
  </r>
  <r>
    <d v="2017-06-12T00:00:00"/>
    <n v="247500"/>
    <x v="1"/>
    <s v="Zimmerman"/>
    <x v="0"/>
    <n v="3142"/>
    <n v="1"/>
    <n v="1"/>
    <n v="1"/>
    <n v="0"/>
    <m/>
    <s v="73/145 Canterbury Rd"/>
    <s v="Toorak"/>
    <s v="Stonnington"/>
    <s v="Southern Metropolitan"/>
    <n v="6"/>
    <n v="2017"/>
  </r>
  <r>
    <d v="2017-06-12T00:00:00"/>
    <n v="2305000"/>
    <x v="0"/>
    <s v="Jones and Jones"/>
    <x v="1"/>
    <n v="3146"/>
    <n v="4"/>
    <n v="1"/>
    <n v="3"/>
    <n v="632"/>
    <m/>
    <s v="18 Ellis Rd"/>
    <s v="Glen Iris"/>
    <s v="Stonnington"/>
    <s v="Southern Metropolitan"/>
    <n v="6"/>
    <n v="2017"/>
  </r>
  <r>
    <d v="2017-06-12T00:00:00"/>
    <n v="350000"/>
    <x v="1"/>
    <s v="Flanders &amp; Fish"/>
    <x v="0"/>
    <n v="3181"/>
    <n v="1"/>
    <n v="1"/>
    <n v="0"/>
    <n v="0"/>
    <n v="1975"/>
    <s v="7/113 Punt Rd"/>
    <s v="Windsor"/>
    <s v="Port Phillip"/>
    <s v="Southern Metropolitan"/>
    <n v="6"/>
    <n v="2017"/>
  </r>
  <r>
    <d v="2017-06-12T00:00:00"/>
    <n v="2275000"/>
    <x v="0"/>
    <s v="Cunninghams"/>
    <x v="1"/>
    <n v="3184"/>
    <n v="5"/>
    <n v="2"/>
    <n v="1"/>
    <n v="399"/>
    <n v="1910"/>
    <s v="13 Cyril St"/>
    <s v="Elwood"/>
    <s v="Port Phillip"/>
    <s v="Southern Metropolitan"/>
    <n v="6"/>
    <n v="2017"/>
  </r>
  <r>
    <d v="2017-06-12T00:00:00"/>
    <n v="700000"/>
    <x v="0"/>
    <s v="Cunninghams"/>
    <x v="0"/>
    <n v="3056"/>
    <n v="2"/>
    <n v="1"/>
    <n v="1"/>
    <n v="61"/>
    <n v="2007"/>
    <s v="18 Boase St"/>
    <s v="Brunswick"/>
    <s v="Moreland"/>
    <s v="Northern Metropolitan"/>
    <n v="6"/>
    <n v="2017"/>
  </r>
  <r>
    <d v="2017-06-12T00:00:00"/>
    <n v="790000"/>
    <x v="2"/>
    <s v="Cunninghams"/>
    <x v="1"/>
    <n v="3046"/>
    <n v="2"/>
    <n v="2"/>
    <n v="1"/>
    <n v="208"/>
    <n v="2010"/>
    <s v="117A Vincent St"/>
    <s v="Oak Park"/>
    <s v="Moreland"/>
    <s v="Northern Metropolitan"/>
    <n v="6"/>
    <n v="2017"/>
  </r>
  <r>
    <d v="2017-06-12T00:00:00"/>
    <n v="1300000"/>
    <x v="0"/>
    <s v="Cunninghams"/>
    <x v="0"/>
    <n v="3056"/>
    <n v="3"/>
    <n v="2"/>
    <n v="3"/>
    <n v="299"/>
    <m/>
    <s v="373 Brunswick Rd"/>
    <s v="Brunswick"/>
    <s v="Moreland"/>
    <s v="Northern Metropolitan"/>
    <n v="6"/>
    <n v="2017"/>
  </r>
  <r>
    <d v="2017-06-12T00:00:00"/>
    <n v="1020000"/>
    <x v="0"/>
    <s v="Cunninghams"/>
    <x v="0"/>
    <n v="3032"/>
    <n v="2"/>
    <n v="1"/>
    <n v="1"/>
    <n v="226"/>
    <n v="1920"/>
    <s v="72 Bloomfield Rd"/>
    <s v="Ascot Vale"/>
    <s v="Moonee Valley"/>
    <s v="Western Metropolitan"/>
    <n v="6"/>
    <n v="2017"/>
  </r>
  <r>
    <d v="2017-06-12T00:00:00"/>
    <n v="750000"/>
    <x v="0"/>
    <s v="Flanders &amp; Fish"/>
    <x v="1"/>
    <n v="3134"/>
    <n v="3"/>
    <n v="1"/>
    <n v="1"/>
    <n v="446"/>
    <n v="1955"/>
    <s v="28 Through Rd"/>
    <s v="Ringwood North"/>
    <s v="Maroondah"/>
    <s v="Eastern Metropolitan"/>
    <n v="6"/>
    <n v="2017"/>
  </r>
  <r>
    <d v="2017-06-12T00:00:00"/>
    <n v="831000"/>
    <x v="0"/>
    <s v="Maxwells"/>
    <x v="1"/>
    <n v="3011"/>
    <n v="3"/>
    <n v="1"/>
    <n v="0"/>
    <n v="210"/>
    <m/>
    <s v="9 Swan St"/>
    <s v="Footscray"/>
    <s v="Maribyrnong"/>
    <s v="Western Metropolitan"/>
    <n v="6"/>
    <n v="2017"/>
  </r>
  <r>
    <d v="2017-06-12T00:00:00"/>
    <n v="925000"/>
    <x v="0"/>
    <s v="Cunninghams"/>
    <x v="0"/>
    <n v="3153"/>
    <n v="4"/>
    <n v="1"/>
    <n v="10"/>
    <n v="993"/>
    <n v="1966"/>
    <s v="95 Orange Gr"/>
    <s v="Bayswater"/>
    <s v="Knox"/>
    <s v="Eastern Metropolitan"/>
    <n v="6"/>
    <n v="2017"/>
  </r>
  <r>
    <d v="2017-06-12T00:00:00"/>
    <n v="1000000"/>
    <x v="0"/>
    <s v="Property Barons"/>
    <x v="0"/>
    <n v="3152"/>
    <n v="4"/>
    <n v="2"/>
    <n v="1"/>
    <n v="722"/>
    <n v="1980"/>
    <s v="6 Deauville Ct"/>
    <s v="Wantirna"/>
    <s v="Knox"/>
    <s v="Eastern Metropolitan"/>
    <n v="6"/>
    <n v="2017"/>
  </r>
  <r>
    <d v="2017-06-12T00:00:00"/>
    <n v="525000"/>
    <x v="1"/>
    <s v="Melbourne Homes"/>
    <x v="1"/>
    <n v="3194"/>
    <n v="2"/>
    <n v="1"/>
    <n v="1"/>
    <n v="723"/>
    <m/>
    <s v="5/94 Beach Rd"/>
    <s v="Mentone"/>
    <s v="Kingston"/>
    <s v="South-Eastern Metropolitan"/>
    <n v="6"/>
    <n v="2017"/>
  </r>
  <r>
    <d v="2017-06-12T00:00:00"/>
    <n v="745000"/>
    <x v="2"/>
    <s v="Cunninghams"/>
    <x v="1"/>
    <n v="3192"/>
    <n v="2"/>
    <n v="1"/>
    <n v="2"/>
    <n v="359"/>
    <n v="1991"/>
    <s v="1/31 Cavanagh St"/>
    <s v="Cheltenham"/>
    <s v="Kingston"/>
    <s v="Southern Metropolitan"/>
    <n v="6"/>
    <n v="2017"/>
  </r>
  <r>
    <d v="2017-06-12T00:00:00"/>
    <n v="770000"/>
    <x v="0"/>
    <s v="Jones and Jones"/>
    <x v="1"/>
    <n v="3167"/>
    <n v="3"/>
    <n v="1"/>
    <n v="1"/>
    <n v="590"/>
    <n v="1960"/>
    <s v="8 Lido Ct"/>
    <s v="Oakleigh South"/>
    <s v="Kingston"/>
    <s v="South-Eastern Metropolitan"/>
    <n v="6"/>
    <n v="2017"/>
  </r>
  <r>
    <d v="2017-06-12T00:00:00"/>
    <n v="1137500"/>
    <x v="0"/>
    <s v="Property Barons"/>
    <x v="0"/>
    <n v="3195"/>
    <n v="4"/>
    <n v="2"/>
    <n v="4"/>
    <n v="641"/>
    <n v="1980"/>
    <s v="20 Hawke St"/>
    <s v="Parkdale"/>
    <s v="Kingston"/>
    <s v="South-Eastern Metropolitan"/>
    <n v="6"/>
    <n v="2017"/>
  </r>
  <r>
    <d v="2017-06-12T00:00:00"/>
    <n v="750000"/>
    <x v="0"/>
    <s v="Flanders &amp; Fish"/>
    <x v="1"/>
    <n v="3059"/>
    <n v="5"/>
    <n v="2"/>
    <n v="2"/>
    <n v="877"/>
    <n v="1980"/>
    <s v="17 Bolton Ct"/>
    <s v="Greenvale"/>
    <s v="Hume"/>
    <s v="Northern Metropolitan"/>
    <n v="6"/>
    <n v="2017"/>
  </r>
  <r>
    <d v="2017-06-12T00:00:00"/>
    <n v="975000"/>
    <x v="1"/>
    <s v="Flanders &amp; Fish"/>
    <x v="0"/>
    <n v="3185"/>
    <n v="2"/>
    <n v="1"/>
    <n v="1"/>
    <n v="1764"/>
    <n v="1970"/>
    <s v="6/26 Parkside St"/>
    <s v="Elsternwick"/>
    <s v="Glen Eira"/>
    <s v="Southern Metropolitan"/>
    <n v="6"/>
    <n v="2017"/>
  </r>
  <r>
    <d v="2017-06-12T00:00:00"/>
    <n v="1920000"/>
    <x v="0"/>
    <s v="Metro Ladder"/>
    <x v="1"/>
    <n v="3204"/>
    <n v="4"/>
    <n v="2"/>
    <n v="2"/>
    <n v="650"/>
    <n v="1996"/>
    <s v="7 Rosina St"/>
    <s v="Bentleigh"/>
    <s v="Glen Eira"/>
    <s v="Southern Metropolitan"/>
    <n v="6"/>
    <n v="2017"/>
  </r>
  <r>
    <d v="2017-06-12T00:00:00"/>
    <n v="605000"/>
    <x v="0"/>
    <s v="Cunninghams"/>
    <x v="1"/>
    <n v="3073"/>
    <n v="3"/>
    <n v="1"/>
    <n v="2"/>
    <n v="371"/>
    <n v="1950"/>
    <s v="1/74 Miranda Rd"/>
    <s v="Reservoir"/>
    <s v="Darebin"/>
    <s v="Northern Metropolitan"/>
    <n v="6"/>
    <n v="2017"/>
  </r>
  <r>
    <d v="2017-06-12T00:00:00"/>
    <n v="665000"/>
    <x v="0"/>
    <s v="Cunninghams"/>
    <x v="1"/>
    <n v="3073"/>
    <n v="3"/>
    <n v="1"/>
    <n v="2"/>
    <n v="874"/>
    <m/>
    <s v="5 Carson St"/>
    <s v="Reservoir"/>
    <s v="Darebin"/>
    <s v="Northern Metropolitan"/>
    <n v="6"/>
    <n v="2017"/>
  </r>
  <r>
    <d v="2017-06-12T00:00:00"/>
    <n v="770000"/>
    <x v="0"/>
    <s v="Cunninghams"/>
    <x v="1"/>
    <n v="3072"/>
    <n v="4"/>
    <n v="1"/>
    <n v="1"/>
    <n v="494"/>
    <m/>
    <s v="125 Albert St"/>
    <s v="Preston"/>
    <s v="Darebin"/>
    <s v="Northern Metropolitan"/>
    <n v="6"/>
    <n v="2017"/>
  </r>
  <r>
    <d v="2017-06-12T00:00:00"/>
    <n v="930000"/>
    <x v="0"/>
    <s v="Cunninghams"/>
    <x v="1"/>
    <n v="3073"/>
    <n v="4"/>
    <n v="1"/>
    <n v="5"/>
    <n v="700"/>
    <m/>
    <s v="20 McMahon Rd"/>
    <s v="Reservoir"/>
    <s v="Darebin"/>
    <s v="Northern Metropolitan"/>
    <n v="6"/>
    <n v="2017"/>
  </r>
  <r>
    <d v="2017-06-12T00:00:00"/>
    <n v="821000"/>
    <x v="0"/>
    <s v="Metro Ladder"/>
    <x v="0"/>
    <n v="3023"/>
    <n v="4"/>
    <n v="2"/>
    <n v="2"/>
    <n v="638"/>
    <n v="2009"/>
    <s v="2 Woodsdale Ct"/>
    <s v="Cairnlea"/>
    <s v="Brimbank"/>
    <s v="Western Metropolitan"/>
    <n v="6"/>
    <n v="2017"/>
  </r>
  <r>
    <d v="2017-06-12T00:00:00"/>
    <n v="825000"/>
    <x v="1"/>
    <s v="Cunninghams"/>
    <x v="0"/>
    <n v="3103"/>
    <n v="2"/>
    <n v="2"/>
    <n v="2"/>
    <n v="288"/>
    <m/>
    <s v="2/15 Pryton Ct"/>
    <s v="Balwyn"/>
    <s v="Boroondara"/>
    <s v="Southern Metropolitan"/>
    <n v="6"/>
    <n v="2017"/>
  </r>
  <r>
    <d v="2017-06-12T00:00:00"/>
    <n v="2150000"/>
    <x v="0"/>
    <s v="Cunninghams"/>
    <x v="1"/>
    <n v="3101"/>
    <n v="4"/>
    <n v="4"/>
    <n v="2"/>
    <n v="543"/>
    <m/>
    <s v="199 Barkers Rd"/>
    <s v="Kew"/>
    <s v="Boroondara"/>
    <s v="Southern Metropolitan"/>
    <n v="6"/>
    <n v="2017"/>
  </r>
  <r>
    <d v="2017-06-13T00:00:00"/>
    <n v="888000"/>
    <x v="0"/>
    <s v="Cunninghams"/>
    <x v="1"/>
    <n v="3066"/>
    <n v="2"/>
    <n v="1"/>
    <n v="0"/>
    <n v="112"/>
    <n v="1900"/>
    <s v="71 Palmer St"/>
    <s v="Collingwood"/>
    <s v="Yarra"/>
    <s v="Northern Metropolitan"/>
    <n v="6"/>
    <n v="2017"/>
  </r>
  <r>
    <d v="2017-06-13T00:00:00"/>
    <n v="1120000"/>
    <x v="0"/>
    <s v="Cunninghams"/>
    <x v="1"/>
    <n v="3121"/>
    <n v="3"/>
    <n v="2"/>
    <n v="2"/>
    <n v="134"/>
    <n v="2007"/>
    <s v="51 Garfield St"/>
    <s v="Richmond"/>
    <s v="Yarra"/>
    <s v="Northern Metropolitan"/>
    <n v="6"/>
    <n v="2017"/>
  </r>
  <r>
    <d v="2017-06-13T00:00:00"/>
    <n v="1330000"/>
    <x v="0"/>
    <s v="Jones and Jones"/>
    <x v="1"/>
    <n v="3121"/>
    <n v="3"/>
    <n v="1"/>
    <n v="1"/>
    <n v="154"/>
    <n v="1900"/>
    <s v="3 Kimber St"/>
    <s v="Richmond"/>
    <s v="Yarra"/>
    <s v="Northern Metropolitan"/>
    <n v="6"/>
    <n v="2017"/>
  </r>
  <r>
    <d v="2017-06-13T00:00:00"/>
    <n v="372000"/>
    <x v="0"/>
    <s v="Metro Ladder"/>
    <x v="1"/>
    <n v="3030"/>
    <n v="3"/>
    <n v="1"/>
    <n v="1"/>
    <n v="239"/>
    <m/>
    <s v="9 Jamieson Ct"/>
    <s v="Werribee"/>
    <s v="Wyndham"/>
    <s v="Western Metropolitan"/>
    <n v="6"/>
    <n v="2017"/>
  </r>
  <r>
    <d v="2017-06-13T00:00:00"/>
    <n v="1405000"/>
    <x v="0"/>
    <s v="Property Barons"/>
    <x v="1"/>
    <n v="3083"/>
    <n v="3"/>
    <n v="2"/>
    <n v="2"/>
    <n v="639"/>
    <m/>
    <s v="12 Jones Ct"/>
    <s v="Bundoora"/>
    <s v="Whittlesea"/>
    <s v="Northern Metropolitan"/>
    <n v="6"/>
    <n v="2017"/>
  </r>
  <r>
    <d v="2017-06-13T00:00:00"/>
    <n v="870000"/>
    <x v="0"/>
    <s v="Property Barons"/>
    <x v="1"/>
    <n v="3125"/>
    <n v="2"/>
    <n v="1"/>
    <n v="1"/>
    <n v="271"/>
    <m/>
    <s v="1/10 Gillard St"/>
    <s v="Burwood"/>
    <s v="Whitehorse"/>
    <s v="Southern Metropolitan"/>
    <n v="6"/>
    <n v="2017"/>
  </r>
  <r>
    <d v="2017-06-13T00:00:00"/>
    <n v="1208000"/>
    <x v="0"/>
    <s v="Cunninghams"/>
    <x v="1"/>
    <n v="3133"/>
    <n v="4"/>
    <n v="2"/>
    <n v="2"/>
    <n v="785"/>
    <m/>
    <s v="23 Overland Dr"/>
    <s v="Vermont South"/>
    <s v="Whitehorse"/>
    <s v="Eastern Metropolitan"/>
    <n v="6"/>
    <n v="2017"/>
  </r>
  <r>
    <d v="2017-06-13T00:00:00"/>
    <n v="1462000"/>
    <x v="0"/>
    <s v="Flanders &amp; Fish"/>
    <x v="1"/>
    <n v="3127"/>
    <n v="4"/>
    <n v="2"/>
    <n v="0"/>
    <n v="420"/>
    <n v="1910"/>
    <s v="72 Zetland Rd"/>
    <s v="Mont Albert"/>
    <s v="Whitehorse"/>
    <s v="Eastern Metropolitan"/>
    <n v="6"/>
    <n v="2017"/>
  </r>
  <r>
    <d v="2017-06-13T00:00:00"/>
    <n v="1591000"/>
    <x v="0"/>
    <s v="Cunninghams"/>
    <x v="1"/>
    <n v="3125"/>
    <n v="6"/>
    <n v="2"/>
    <n v="2"/>
    <n v="665"/>
    <n v="1950"/>
    <s v="24 Andrews St"/>
    <s v="Burwood"/>
    <s v="Whitehorse"/>
    <s v="Southern Metropolitan"/>
    <n v="6"/>
    <n v="2017"/>
  </r>
  <r>
    <d v="2017-06-13T00:00:00"/>
    <n v="792500"/>
    <x v="1"/>
    <s v="Jones and Jones"/>
    <x v="1"/>
    <n v="3141"/>
    <n v="2"/>
    <n v="1"/>
    <n v="1"/>
    <n v="0"/>
    <n v="1970"/>
    <s v="5/9 Rockley Rd"/>
    <s v="South Yarra"/>
    <s v="Stonnington"/>
    <s v="Southern Metropolitan"/>
    <n v="6"/>
    <n v="2017"/>
  </r>
  <r>
    <d v="2017-06-13T00:00:00"/>
    <n v="1211000"/>
    <x v="1"/>
    <s v="Cunninghams"/>
    <x v="1"/>
    <n v="3145"/>
    <n v="2"/>
    <n v="1"/>
    <n v="1"/>
    <n v="259"/>
    <n v="1970"/>
    <s v="1/29 Grant St"/>
    <s v="Malvern East"/>
    <s v="Stonnington"/>
    <s v="Southern Metropolitan"/>
    <n v="6"/>
    <n v="2017"/>
  </r>
  <r>
    <d v="2017-06-13T00:00:00"/>
    <n v="2250000"/>
    <x v="0"/>
    <s v="Cunninghams"/>
    <x v="1"/>
    <n v="3144"/>
    <n v="3"/>
    <n v="2"/>
    <n v="2"/>
    <n v="192"/>
    <n v="2010"/>
    <s v="18 Chandlers Rd"/>
    <s v="Malvern"/>
    <s v="Stonnington"/>
    <s v="Southern Metropolitan"/>
    <n v="6"/>
    <n v="2017"/>
  </r>
  <r>
    <d v="2017-06-13T00:00:00"/>
    <n v="490000"/>
    <x v="1"/>
    <s v="Best Bricks"/>
    <x v="0"/>
    <n v="3184"/>
    <n v="1"/>
    <n v="1"/>
    <n v="1"/>
    <n v="0"/>
    <n v="2002"/>
    <s v="102/95 Ormond Rd"/>
    <s v="Elwood"/>
    <s v="Port Phillip"/>
    <s v="Southern Metropolitan"/>
    <n v="6"/>
    <n v="2017"/>
  </r>
  <r>
    <d v="2017-06-13T00:00:00"/>
    <n v="543000"/>
    <x v="1"/>
    <s v="Maxwells"/>
    <x v="1"/>
    <n v="3184"/>
    <n v="2"/>
    <n v="1"/>
    <n v="1"/>
    <n v="0"/>
    <n v="1960"/>
    <s v="16/30 Shelley St"/>
    <s v="Elwood"/>
    <s v="Port Phillip"/>
    <s v="Southern Metropolitan"/>
    <n v="6"/>
    <n v="2017"/>
  </r>
  <r>
    <d v="2017-06-13T00:00:00"/>
    <n v="1395000"/>
    <x v="0"/>
    <s v="Cunninghams"/>
    <x v="1"/>
    <n v="3044"/>
    <n v="4"/>
    <n v="3"/>
    <n v="4"/>
    <n v="590"/>
    <m/>
    <s v="8 Ann St"/>
    <s v="Pascoe Vale"/>
    <s v="Moreland"/>
    <s v="Northern Metropolitan"/>
    <n v="6"/>
    <n v="2017"/>
  </r>
  <r>
    <d v="2017-06-13T00:00:00"/>
    <n v="1005000"/>
    <x v="0"/>
    <s v="Metro Ladder"/>
    <x v="1"/>
    <n v="3032"/>
    <n v="2"/>
    <n v="1"/>
    <n v="1"/>
    <n v="202"/>
    <m/>
    <s v="3 Federation St"/>
    <s v="Ascot Vale"/>
    <s v="Moonee Valley"/>
    <s v="Western Metropolitan"/>
    <n v="6"/>
    <n v="2017"/>
  </r>
  <r>
    <d v="2017-06-13T00:00:00"/>
    <n v="2210000"/>
    <x v="0"/>
    <s v="Metro Ladder"/>
    <x v="1"/>
    <n v="3040"/>
    <n v="5"/>
    <n v="3"/>
    <n v="2"/>
    <n v="590"/>
    <n v="1880"/>
    <s v="35 Washington St"/>
    <s v="Essendon"/>
    <s v="Moonee Valley"/>
    <s v="Western Metropolitan"/>
    <n v="6"/>
    <n v="2017"/>
  </r>
  <r>
    <d v="2017-06-13T00:00:00"/>
    <n v="2250000"/>
    <x v="0"/>
    <s v="Jones and Jones"/>
    <x v="0"/>
    <n v="3032"/>
    <n v="6"/>
    <n v="3"/>
    <n v="2"/>
    <n v="1012"/>
    <n v="1887"/>
    <s v="75 Maribyrnong Rd"/>
    <s v="Ascot Vale"/>
    <s v="Moonee Valley"/>
    <s v="Western Metropolitan"/>
    <n v="6"/>
    <n v="2017"/>
  </r>
  <r>
    <d v="2017-06-13T00:00:00"/>
    <n v="715000"/>
    <x v="2"/>
    <s v="Cunninghams"/>
    <x v="1"/>
    <n v="3031"/>
    <n v="1"/>
    <n v="1"/>
    <n v="0"/>
    <n v="91"/>
    <n v="2006"/>
    <s v="2 Smith St"/>
    <s v="Kensington"/>
    <s v="Melbourne"/>
    <s v="Northern Metropolitan"/>
    <n v="6"/>
    <n v="2017"/>
  </r>
  <r>
    <d v="2017-06-13T00:00:00"/>
    <n v="1750000"/>
    <x v="0"/>
    <s v="Jones and Jones"/>
    <x v="1"/>
    <n v="3003"/>
    <n v="3"/>
    <n v="1"/>
    <n v="1"/>
    <n v="160"/>
    <n v="1870"/>
    <s v="218 Adderley St"/>
    <s v="West Melbourne"/>
    <s v="Melbourne"/>
    <s v="Northern Metropolitan"/>
    <n v="6"/>
    <n v="2017"/>
  </r>
  <r>
    <d v="2017-06-13T00:00:00"/>
    <n v="2000000"/>
    <x v="0"/>
    <s v="Property Barons"/>
    <x v="1"/>
    <n v="3106"/>
    <n v="4"/>
    <n v="2"/>
    <n v="2"/>
    <n v="457"/>
    <m/>
    <s v="19 Browning Dr"/>
    <s v="Templestowe"/>
    <s v="Manningham"/>
    <s v="Eastern Metropolitan"/>
    <n v="6"/>
    <n v="2017"/>
  </r>
  <r>
    <d v="2017-06-13T00:00:00"/>
    <n v="519000"/>
    <x v="1"/>
    <s v="Melbourne Homes"/>
    <x v="1"/>
    <n v="3195"/>
    <n v="1"/>
    <n v="1"/>
    <n v="1"/>
    <n v="0"/>
    <n v="1970"/>
    <s v="4/186 Beach Rd"/>
    <s v="Mordialloc"/>
    <s v="Kingston"/>
    <s v="South-Eastern Metropolitan"/>
    <n v="6"/>
    <n v="2017"/>
  </r>
  <r>
    <d v="2017-06-13T00:00:00"/>
    <n v="1110000"/>
    <x v="0"/>
    <s v="Cunninghams"/>
    <x v="1"/>
    <n v="3195"/>
    <n v="2"/>
    <n v="1"/>
    <n v="1"/>
    <n v="709"/>
    <m/>
    <s v="9 David St"/>
    <s v="Mordialloc"/>
    <s v="Kingston"/>
    <s v="South-Eastern Metropolitan"/>
    <n v="6"/>
    <n v="2017"/>
  </r>
  <r>
    <d v="2017-06-13T00:00:00"/>
    <n v="742500"/>
    <x v="1"/>
    <s v="Flanders &amp; Fish"/>
    <x v="1"/>
    <n v="3161"/>
    <n v="2"/>
    <n v="2"/>
    <n v="1"/>
    <n v="0"/>
    <n v="2011"/>
    <s v="14/378 Dandenong Rd"/>
    <s v="Caulfield North"/>
    <s v="Glen Eira"/>
    <s v="Southern Metropolitan"/>
    <n v="6"/>
    <n v="2017"/>
  </r>
  <r>
    <d v="2017-06-13T00:00:00"/>
    <n v="845000"/>
    <x v="1"/>
    <s v="Jones and Jones"/>
    <x v="1"/>
    <n v="3204"/>
    <n v="3"/>
    <n v="1"/>
    <n v="2"/>
    <n v="242"/>
    <m/>
    <s v="6b Howell St"/>
    <s v="Bentleigh"/>
    <s v="Glen Eira"/>
    <s v="Southern Metropolitan"/>
    <n v="6"/>
    <n v="2017"/>
  </r>
  <r>
    <d v="2017-06-13T00:00:00"/>
    <n v="1617000"/>
    <x v="0"/>
    <s v="Jones and Jones"/>
    <x v="1"/>
    <n v="3165"/>
    <n v="3"/>
    <n v="1"/>
    <n v="2"/>
    <n v="650"/>
    <m/>
    <s v="14 John St"/>
    <s v="Bentleigh East"/>
    <s v="Glen Eira"/>
    <s v="Southern Metropolitan"/>
    <n v="6"/>
    <n v="2017"/>
  </r>
  <r>
    <d v="2017-06-13T00:00:00"/>
    <n v="881000"/>
    <x v="0"/>
    <s v="Cunninghams"/>
    <x v="1"/>
    <n v="3072"/>
    <n v="3"/>
    <n v="1"/>
    <n v="2"/>
    <n v="470"/>
    <n v="1930"/>
    <s v="145 Murray Rd"/>
    <s v="Preston"/>
    <s v="Darebin"/>
    <s v="Northern Metropolitan"/>
    <n v="6"/>
    <n v="2017"/>
  </r>
  <r>
    <d v="2017-06-13T00:00:00"/>
    <n v="911000"/>
    <x v="0"/>
    <s v="Melbourne Homes"/>
    <x v="1"/>
    <n v="3073"/>
    <n v="3"/>
    <n v="1"/>
    <n v="4"/>
    <n v="601"/>
    <n v="1950"/>
    <s v="13 McColl St"/>
    <s v="Reservoir"/>
    <s v="Darebin"/>
    <s v="Northern Metropolitan"/>
    <n v="6"/>
    <n v="2017"/>
  </r>
  <r>
    <d v="2017-06-13T00:00:00"/>
    <n v="1050000"/>
    <x v="0"/>
    <s v="Jones and Jones"/>
    <x v="1"/>
    <n v="3070"/>
    <n v="2"/>
    <n v="1"/>
    <n v="1"/>
    <n v="181"/>
    <n v="1925"/>
    <s v="133 Beavers Rd"/>
    <s v="Northcote"/>
    <s v="Darebin"/>
    <s v="Northern Metropolitan"/>
    <n v="6"/>
    <n v="2017"/>
  </r>
  <r>
    <d v="2017-06-13T00:00:00"/>
    <n v="1075000"/>
    <x v="0"/>
    <s v="Cunninghams"/>
    <x v="1"/>
    <n v="3072"/>
    <n v="4"/>
    <n v="1"/>
    <n v="2"/>
    <n v="521"/>
    <n v="1935"/>
    <s v="3 Carthew Gr"/>
    <s v="Preston"/>
    <s v="Darebin"/>
    <s v="Northern Metropolitan"/>
    <n v="6"/>
    <n v="2017"/>
  </r>
  <r>
    <d v="2017-06-13T00:00:00"/>
    <n v="1972500"/>
    <x v="0"/>
    <s v="Jones and Jones"/>
    <x v="1"/>
    <n v="3147"/>
    <n v="4"/>
    <n v="1"/>
    <n v="1"/>
    <n v="676"/>
    <m/>
    <s v="55 Fakenham Rd"/>
    <s v="Ashburton"/>
    <s v="Boroondara"/>
    <s v="Southern Metropolitan"/>
    <n v="6"/>
    <n v="2017"/>
  </r>
  <r>
    <d v="2017-06-13T00:00:00"/>
    <n v="3550000"/>
    <x v="0"/>
    <s v="Cunninghams"/>
    <x v="1"/>
    <n v="3124"/>
    <n v="4"/>
    <n v="2"/>
    <n v="1"/>
    <n v="790"/>
    <n v="1890"/>
    <s v="6 Kingsley St"/>
    <s v="Camberwell"/>
    <s v="Boroondara"/>
    <s v="Southern Metropolitan"/>
    <n v="6"/>
    <n v="2017"/>
  </r>
  <r>
    <d v="2017-06-13T00:00:00"/>
    <n v="2325000"/>
    <x v="0"/>
    <s v="Jones and Jones"/>
    <x v="0"/>
    <n v="3079"/>
    <n v="5"/>
    <n v="3"/>
    <n v="2"/>
    <n v="737"/>
    <n v="2008"/>
    <s v="325 The Boulevard"/>
    <s v="Ivanhoe East"/>
    <s v="Banyule"/>
    <s v="Eastern Metropolitan"/>
    <n v="6"/>
    <n v="2017"/>
  </r>
  <r>
    <d v="2017-06-14T00:00:00"/>
    <n v="465000"/>
    <x v="1"/>
    <s v="Best Bricks"/>
    <x v="1"/>
    <n v="3068"/>
    <n v="1"/>
    <n v="1"/>
    <n v="1"/>
    <n v="0"/>
    <n v="1970"/>
    <s v="14/14 The Esplanade"/>
    <s v="Clifton Hill"/>
    <s v="Yarra"/>
    <s v="Northern Metropolitan"/>
    <n v="6"/>
    <n v="2017"/>
  </r>
  <r>
    <d v="2017-06-14T00:00:00"/>
    <n v="900000"/>
    <x v="0"/>
    <s v="Jones and Jones"/>
    <x v="0"/>
    <n v="3066"/>
    <n v="2"/>
    <n v="1"/>
    <n v="0"/>
    <n v="139"/>
    <n v="1890"/>
    <s v="81 Easey St"/>
    <s v="Collingwood"/>
    <s v="Yarra"/>
    <s v="Northern Metropolitan"/>
    <n v="6"/>
    <n v="2017"/>
  </r>
  <r>
    <d v="2017-06-14T00:00:00"/>
    <n v="3000000"/>
    <x v="0"/>
    <s v="Jones and Jones"/>
    <x v="0"/>
    <n v="3121"/>
    <n v="3"/>
    <n v="2"/>
    <n v="7"/>
    <n v="230"/>
    <n v="2011"/>
    <s v="2 Portland St"/>
    <s v="Richmond"/>
    <s v="Yarra"/>
    <s v="Northern Metropolitan"/>
    <n v="6"/>
    <n v="2017"/>
  </r>
  <r>
    <d v="2017-06-14T00:00:00"/>
    <n v="553100"/>
    <x v="0"/>
    <s v="Maxwells"/>
    <x v="1"/>
    <n v="3029"/>
    <n v="3"/>
    <n v="2"/>
    <n v="2"/>
    <n v="540"/>
    <n v="1974"/>
    <s v="48 Branton Rd"/>
    <s v="Hoppers Crossing"/>
    <s v="Wyndham"/>
    <s v="Western Metropolitan"/>
    <n v="6"/>
    <n v="2017"/>
  </r>
  <r>
    <d v="2017-06-14T00:00:00"/>
    <n v="796000"/>
    <x v="0"/>
    <s v="Property Barons"/>
    <x v="1"/>
    <n v="3083"/>
    <n v="3"/>
    <n v="2"/>
    <n v="2"/>
    <n v="534"/>
    <m/>
    <s v="74 Arthur St"/>
    <s v="Bundoora"/>
    <s v="Whittlesea"/>
    <s v="Northern Metropolitan"/>
    <n v="6"/>
    <n v="2017"/>
  </r>
  <r>
    <d v="2017-06-14T00:00:00"/>
    <n v="1430000"/>
    <x v="1"/>
    <s v="Jones and Jones"/>
    <x v="1"/>
    <n v="3141"/>
    <n v="3"/>
    <n v="3"/>
    <n v="1"/>
    <n v="913"/>
    <n v="1996"/>
    <s v="10/20 Chambers St"/>
    <s v="South Yarra"/>
    <s v="Stonnington"/>
    <s v="Southern Metropolitan"/>
    <n v="6"/>
    <n v="2017"/>
  </r>
  <r>
    <d v="2017-06-14T00:00:00"/>
    <n v="1250000"/>
    <x v="1"/>
    <s v="Sanders"/>
    <x v="1"/>
    <n v="3205"/>
    <n v="3"/>
    <n v="2"/>
    <n v="3"/>
    <n v="0"/>
    <n v="2001"/>
    <s v="1403/38 Bank St"/>
    <s v="South Melbourne"/>
    <s v="Port Phillip"/>
    <s v="Southern Metropolitan"/>
    <n v="6"/>
    <n v="2017"/>
  </r>
  <r>
    <d v="2017-06-14T00:00:00"/>
    <n v="2250000"/>
    <x v="1"/>
    <s v="Sanders"/>
    <x v="1"/>
    <n v="3207"/>
    <n v="2"/>
    <n v="2"/>
    <n v="2"/>
    <n v="0"/>
    <m/>
    <s v="9/23 Beaconsfield Pde"/>
    <s v="Port Melbourne"/>
    <s v="Port Phillip"/>
    <s v="Southern Metropolitan"/>
    <n v="6"/>
    <n v="2017"/>
  </r>
  <r>
    <d v="2017-06-14T00:00:00"/>
    <n v="745000"/>
    <x v="0"/>
    <s v="Cunninghams"/>
    <x v="1"/>
    <n v="3033"/>
    <n v="3"/>
    <n v="1"/>
    <n v="1"/>
    <n v="535"/>
    <n v="1980"/>
    <s v="12 Cecelia Dr"/>
    <s v="Keilor East"/>
    <s v="Moonee Valley"/>
    <s v="Western Metropolitan"/>
    <n v="6"/>
    <n v="2017"/>
  </r>
  <r>
    <d v="2017-06-14T00:00:00"/>
    <n v="1041000"/>
    <x v="0"/>
    <s v="Cunninghams"/>
    <x v="1"/>
    <n v="3032"/>
    <n v="3"/>
    <n v="2"/>
    <n v="2"/>
    <n v="209"/>
    <n v="2009"/>
    <s v="3 Dalgety Dr"/>
    <s v="Ascot Vale"/>
    <s v="Moonee Valley"/>
    <s v="Western Metropolitan"/>
    <n v="6"/>
    <n v="2017"/>
  </r>
  <r>
    <d v="2017-06-14T00:00:00"/>
    <n v="1210000"/>
    <x v="0"/>
    <s v="Cunninghams"/>
    <x v="1"/>
    <n v="3040"/>
    <n v="3"/>
    <n v="1"/>
    <n v="6"/>
    <n v="645"/>
    <m/>
    <s v="435 Buckley St"/>
    <s v="Aberfeldie"/>
    <s v="Moonee Valley"/>
    <s v="Western Metropolitan"/>
    <n v="6"/>
    <n v="2017"/>
  </r>
  <r>
    <d v="2017-06-14T00:00:00"/>
    <n v="1385000"/>
    <x v="0"/>
    <s v="Cunninghams"/>
    <x v="1"/>
    <n v="3125"/>
    <n v="3"/>
    <n v="2"/>
    <n v="4"/>
    <n v="697"/>
    <m/>
    <s v="2 Leopold St"/>
    <s v="Burwood"/>
    <s v="Monash"/>
    <s v="Southern Metropolitan"/>
    <n v="6"/>
    <n v="2017"/>
  </r>
  <r>
    <d v="2017-06-14T00:00:00"/>
    <n v="185000"/>
    <x v="1"/>
    <s v="Maxwells"/>
    <x v="0"/>
    <n v="3012"/>
    <n v="1"/>
    <n v="1"/>
    <n v="1"/>
    <n v="0"/>
    <m/>
    <s v="8/132 Rupert St"/>
    <s v="West Footscray"/>
    <s v="Maribyrnong"/>
    <s v="Western Metropolitan"/>
    <n v="6"/>
    <n v="2017"/>
  </r>
  <r>
    <d v="2017-06-14T00:00:00"/>
    <n v="597000"/>
    <x v="1"/>
    <s v="Maxwells"/>
    <x v="0"/>
    <n v="3012"/>
    <n v="3"/>
    <n v="1"/>
    <n v="1"/>
    <n v="126"/>
    <n v="1995"/>
    <s v="5/19 Waratah St"/>
    <s v="West Footscray"/>
    <s v="Maribyrnong"/>
    <s v="Western Metropolitan"/>
    <n v="6"/>
    <n v="2017"/>
  </r>
  <r>
    <d v="2017-06-14T00:00:00"/>
    <n v="1035000"/>
    <x v="0"/>
    <s v="Maxwells"/>
    <x v="1"/>
    <n v="3013"/>
    <n v="4"/>
    <n v="2"/>
    <n v="3"/>
    <n v="463"/>
    <m/>
    <s v="42 Wilkins St"/>
    <s v="Yarraville"/>
    <s v="Maribyrnong"/>
    <s v="Western Metropolitan"/>
    <n v="6"/>
    <n v="2017"/>
  </r>
  <r>
    <d v="2017-06-14T00:00:00"/>
    <n v="780000"/>
    <x v="0"/>
    <s v="Flanders &amp; Fish"/>
    <x v="0"/>
    <n v="3155"/>
    <n v="4"/>
    <n v="2"/>
    <n v="2"/>
    <n v="820"/>
    <n v="1975"/>
    <s v="12 Briar St"/>
    <s v="Boronia"/>
    <s v="Knox"/>
    <s v="Eastern Metropolitan"/>
    <n v="6"/>
    <n v="2017"/>
  </r>
  <r>
    <d v="2017-06-14T00:00:00"/>
    <n v="1000000"/>
    <x v="0"/>
    <s v="Jones and Jones"/>
    <x v="0"/>
    <n v="3015"/>
    <n v="3"/>
    <n v="1"/>
    <n v="3"/>
    <n v="399"/>
    <m/>
    <s v="111 The Avenue"/>
    <s v="Spotswood"/>
    <s v="Hobsons Bay"/>
    <s v="Western Metropolitan"/>
    <n v="6"/>
    <n v="2017"/>
  </r>
  <r>
    <d v="2017-06-14T00:00:00"/>
    <n v="1030000"/>
    <x v="0"/>
    <s v="Property Barons"/>
    <x v="1"/>
    <n v="3018"/>
    <n v="2"/>
    <n v="1"/>
    <n v="1"/>
    <n v="743"/>
    <m/>
    <s v="7 Maidstone St"/>
    <s v="Altona"/>
    <s v="Hobsons Bay"/>
    <s v="Western Metropolitan"/>
    <n v="6"/>
    <n v="2017"/>
  </r>
  <r>
    <d v="2017-06-14T00:00:00"/>
    <n v="535000"/>
    <x v="1"/>
    <s v="Flanders &amp; Fish"/>
    <x v="0"/>
    <n v="3163"/>
    <n v="2"/>
    <n v="1"/>
    <n v="1"/>
    <n v="77"/>
    <n v="1970"/>
    <s v="1/211 Murrumbeena Rd"/>
    <s v="Murrumbeena"/>
    <s v="Glen Eira"/>
    <s v="Southern Metropolitan"/>
    <n v="6"/>
    <n v="2017"/>
  </r>
  <r>
    <d v="2017-06-14T00:00:00"/>
    <n v="1010000"/>
    <x v="0"/>
    <s v="Cunninghams"/>
    <x v="1"/>
    <n v="3072"/>
    <n v="3"/>
    <n v="1"/>
    <n v="2"/>
    <n v="486"/>
    <m/>
    <s v="227 Wood St"/>
    <s v="Preston"/>
    <s v="Darebin"/>
    <s v="Northern Metropolitan"/>
    <n v="6"/>
    <n v="2017"/>
  </r>
  <r>
    <d v="2017-06-14T00:00:00"/>
    <n v="1300000"/>
    <x v="0"/>
    <s v="Property Barons"/>
    <x v="0"/>
    <n v="3038"/>
    <n v="5"/>
    <n v="3"/>
    <n v="2"/>
    <n v="771"/>
    <m/>
    <s v="7 Hanson Ct"/>
    <s v="Taylors Lakes"/>
    <s v="Brimbank"/>
    <s v="Western Metropolitan"/>
    <n v="6"/>
    <n v="2017"/>
  </r>
  <r>
    <d v="2017-06-14T00:00:00"/>
    <n v="560000"/>
    <x v="1"/>
    <s v="Sanders"/>
    <x v="0"/>
    <n v="3122"/>
    <n v="2"/>
    <n v="1"/>
    <n v="0"/>
    <n v="0"/>
    <n v="1960"/>
    <s v="10/352 Auburn Rd"/>
    <s v="Hawthorn"/>
    <s v="Boroondara"/>
    <s v="Southern Metropolitan"/>
    <n v="6"/>
    <n v="2017"/>
  </r>
  <r>
    <d v="2017-06-14T00:00:00"/>
    <n v="1440000"/>
    <x v="0"/>
    <s v="Jones and Jones"/>
    <x v="1"/>
    <n v="3146"/>
    <n v="3"/>
    <n v="2"/>
    <n v="2"/>
    <n v="0"/>
    <m/>
    <s v="68 Martin Rd"/>
    <s v="Glen Iris"/>
    <s v="Boroondara"/>
    <s v="Southern Metropolitan"/>
    <n v="6"/>
    <n v="2017"/>
  </r>
  <r>
    <d v="2017-06-14T00:00:00"/>
    <n v="1630000"/>
    <x v="0"/>
    <s v="Zimmerman"/>
    <x v="1"/>
    <n v="3187"/>
    <n v="4"/>
    <n v="2"/>
    <n v="1"/>
    <n v="596"/>
    <m/>
    <s v="36 Clinton St"/>
    <s v="Brighton East"/>
    <s v="Bayside"/>
    <s v="Southern Metropolitan"/>
    <n v="6"/>
    <n v="2017"/>
  </r>
  <r>
    <d v="2017-06-14T00:00:00"/>
    <n v="1670000"/>
    <x v="0"/>
    <s v="Property Barons"/>
    <x v="1"/>
    <n v="3085"/>
    <n v="5"/>
    <n v="3"/>
    <n v="2"/>
    <n v="617"/>
    <n v="2012"/>
    <s v="8 MacAlister Bvd"/>
    <s v="Yallambie"/>
    <s v="Banyule"/>
    <s v="Northern Metropolitan"/>
    <n v="6"/>
    <n v="2017"/>
  </r>
  <r>
    <d v="2017-06-15T00:00:00"/>
    <n v="520000"/>
    <x v="0"/>
    <s v="Property Barons"/>
    <x v="0"/>
    <n v="3029"/>
    <n v="3"/>
    <n v="2"/>
    <n v="2"/>
    <n v="530"/>
    <n v="1999"/>
    <s v="138 Bellbridge Dr"/>
    <s v="Hoppers Crossing"/>
    <s v="Wyndham"/>
    <s v="Western Metropolitan"/>
    <n v="6"/>
    <n v="2017"/>
  </r>
  <r>
    <d v="2017-06-15T00:00:00"/>
    <n v="556500"/>
    <x v="0"/>
    <s v="Flanders &amp; Fish"/>
    <x v="1"/>
    <n v="3082"/>
    <n v="3"/>
    <n v="1"/>
    <n v="2"/>
    <n v="526"/>
    <n v="1985"/>
    <s v="6 Parklea Ct"/>
    <s v="Mill Park"/>
    <s v="Whittlesea"/>
    <s v="Northern Metropolitan"/>
    <n v="6"/>
    <n v="2017"/>
  </r>
  <r>
    <d v="2017-06-15T00:00:00"/>
    <n v="1642000"/>
    <x v="0"/>
    <s v="Jones and Jones"/>
    <x v="1"/>
    <n v="3125"/>
    <n v="7"/>
    <n v="4"/>
    <n v="2"/>
    <n v="765"/>
    <n v="1950"/>
    <s v="11 McComas Gr"/>
    <s v="Burwood"/>
    <s v="Whitehorse"/>
    <s v="Southern Metropolitan"/>
    <n v="6"/>
    <n v="2017"/>
  </r>
  <r>
    <d v="2017-06-15T00:00:00"/>
    <n v="500000"/>
    <x v="1"/>
    <s v="Metro Ladder"/>
    <x v="0"/>
    <n v="3184"/>
    <n v="2"/>
    <n v="1"/>
    <n v="1"/>
    <n v="0"/>
    <n v="1960"/>
    <s v="6/53 Tennyson St"/>
    <s v="Elwood"/>
    <s v="Port Phillip"/>
    <s v="Southern Metropolitan"/>
    <n v="6"/>
    <n v="2017"/>
  </r>
  <r>
    <d v="2017-06-15T00:00:00"/>
    <n v="1190000"/>
    <x v="1"/>
    <s v="Flanders &amp; Fish"/>
    <x v="1"/>
    <n v="3182"/>
    <n v="3"/>
    <n v="1"/>
    <n v="1"/>
    <n v="460"/>
    <n v="1955"/>
    <s v="1/23 Eildon Rd"/>
    <s v="St Kilda"/>
    <s v="Port Phillip"/>
    <s v="Southern Metropolitan"/>
    <n v="6"/>
    <n v="2017"/>
  </r>
  <r>
    <d v="2017-06-15T00:00:00"/>
    <n v="1700000"/>
    <x v="0"/>
    <s v="Sanders"/>
    <x v="0"/>
    <n v="3206"/>
    <n v="3"/>
    <n v="1"/>
    <n v="1"/>
    <n v="178"/>
    <n v="1910"/>
    <s v="4 Ashworth St"/>
    <s v="Albert Park"/>
    <s v="Port Phillip"/>
    <s v="Southern Metropolitan"/>
    <n v="6"/>
    <n v="2017"/>
  </r>
  <r>
    <d v="2017-06-15T00:00:00"/>
    <n v="810000"/>
    <x v="0"/>
    <s v="Best Bricks"/>
    <x v="1"/>
    <n v="3095"/>
    <n v="4"/>
    <n v="2"/>
    <n v="2"/>
    <n v="838"/>
    <m/>
    <s v="8 The Eyrie"/>
    <s v="Eltham"/>
    <s v="Nillumbik"/>
    <s v="Eastern Metropolitan"/>
    <n v="6"/>
    <n v="2017"/>
  </r>
  <r>
    <d v="2017-06-15T00:00:00"/>
    <n v="595000"/>
    <x v="2"/>
    <s v="Cunninghams"/>
    <x v="0"/>
    <n v="3046"/>
    <n v="3"/>
    <n v="1"/>
    <n v="2"/>
    <n v="258"/>
    <n v="2001"/>
    <s v="1/26 York St"/>
    <s v="Glenroy"/>
    <s v="Moreland"/>
    <s v="Northern Metropolitan"/>
    <n v="6"/>
    <n v="2017"/>
  </r>
  <r>
    <d v="2017-06-15T00:00:00"/>
    <n v="1020000"/>
    <x v="0"/>
    <s v="Cunninghams"/>
    <x v="0"/>
    <n v="3058"/>
    <n v="3"/>
    <n v="2"/>
    <n v="0"/>
    <n v="341"/>
    <n v="1920"/>
    <s v="27 Clifton Gr"/>
    <s v="Coburg"/>
    <s v="Moreland"/>
    <s v="Northern Metropolitan"/>
    <n v="6"/>
    <n v="2017"/>
  </r>
  <r>
    <d v="2017-06-15T00:00:00"/>
    <n v="600000"/>
    <x v="1"/>
    <s v="Property Barons"/>
    <x v="1"/>
    <n v="3040"/>
    <n v="2"/>
    <n v="1"/>
    <n v="1"/>
    <n v="132"/>
    <m/>
    <s v="3/222 Pascoe Vale Rd"/>
    <s v="Essendon"/>
    <s v="Moonee Valley"/>
    <s v="Western Metropolitan"/>
    <n v="6"/>
    <n v="2017"/>
  </r>
  <r>
    <d v="2017-06-15T00:00:00"/>
    <n v="905000"/>
    <x v="0"/>
    <s v="Jones and Jones"/>
    <x v="1"/>
    <n v="3042"/>
    <n v="3"/>
    <n v="1"/>
    <n v="2"/>
    <n v="573"/>
    <n v="1965"/>
    <s v="4 Myrtle Gr"/>
    <s v="Airport West"/>
    <s v="Moonee Valley"/>
    <s v="Western Metropolitan"/>
    <n v="6"/>
    <n v="2017"/>
  </r>
  <r>
    <d v="2017-06-15T00:00:00"/>
    <n v="902000"/>
    <x v="0"/>
    <s v="Jones and Jones"/>
    <x v="1"/>
    <n v="3170"/>
    <n v="4"/>
    <n v="2"/>
    <n v="4"/>
    <n v="726"/>
    <n v="1960"/>
    <s v="18 Vincent St"/>
    <s v="Mulgrave"/>
    <s v="Monash"/>
    <s v="South-Eastern Metropolitan"/>
    <n v="6"/>
    <n v="2017"/>
  </r>
  <r>
    <d v="2017-06-15T00:00:00"/>
    <n v="1175000"/>
    <x v="0"/>
    <s v="Property Barons"/>
    <x v="1"/>
    <n v="3135"/>
    <n v="4"/>
    <n v="2"/>
    <n v="1"/>
    <n v="842"/>
    <n v="1960"/>
    <s v="7 Highton St"/>
    <s v="Ringwood East"/>
    <s v="Maroondah"/>
    <s v="Eastern Metropolitan"/>
    <n v="6"/>
    <n v="2017"/>
  </r>
  <r>
    <d v="2017-06-15T00:00:00"/>
    <n v="830000"/>
    <x v="0"/>
    <s v="Flanders &amp; Fish"/>
    <x v="0"/>
    <n v="3012"/>
    <n v="3"/>
    <n v="1"/>
    <n v="0"/>
    <n v="370"/>
    <m/>
    <s v="16 Hope St"/>
    <s v="West Footscray"/>
    <s v="Maribyrnong"/>
    <s v="Western Metropolitan"/>
    <n v="6"/>
    <n v="2017"/>
  </r>
  <r>
    <d v="2017-06-15T00:00:00"/>
    <n v="1241000"/>
    <x v="0"/>
    <s v="Cunninghams"/>
    <x v="1"/>
    <n v="3109"/>
    <n v="4"/>
    <n v="2"/>
    <n v="2"/>
    <n v="886"/>
    <n v="1980"/>
    <s v="12 Silvana Ct"/>
    <s v="Doncaster East"/>
    <s v="Manningham"/>
    <s v="Eastern Metropolitan"/>
    <n v="6"/>
    <n v="2017"/>
  </r>
  <r>
    <d v="2017-06-15T00:00:00"/>
    <n v="1542000"/>
    <x v="0"/>
    <s v="Property Barons"/>
    <x v="1"/>
    <n v="3108"/>
    <n v="3"/>
    <n v="2"/>
    <n v="2"/>
    <n v="980"/>
    <m/>
    <s v="39 Kiewa St"/>
    <s v="Doncaster"/>
    <s v="Manningham"/>
    <s v="Eastern Metropolitan"/>
    <n v="6"/>
    <n v="2017"/>
  </r>
  <r>
    <d v="2017-06-15T00:00:00"/>
    <n v="700000"/>
    <x v="0"/>
    <s v="Cunninghams"/>
    <x v="1"/>
    <n v="3153"/>
    <n v="3"/>
    <n v="2"/>
    <n v="1"/>
    <n v="509"/>
    <n v="1980"/>
    <s v="17 Orange Gr"/>
    <s v="Bayswater"/>
    <s v="Knox"/>
    <s v="Eastern Metropolitan"/>
    <n v="6"/>
    <n v="2017"/>
  </r>
  <r>
    <d v="2017-06-15T00:00:00"/>
    <n v="1460000"/>
    <x v="0"/>
    <s v="Flanders &amp; Fish"/>
    <x v="0"/>
    <n v="3165"/>
    <n v="4"/>
    <n v="1"/>
    <n v="2"/>
    <n v="722"/>
    <n v="1955"/>
    <s v="7 Curtin St"/>
    <s v="Bentleigh East"/>
    <s v="Glen Eira"/>
    <s v="Southern Metropolitan"/>
    <n v="6"/>
    <n v="2017"/>
  </r>
  <r>
    <d v="2017-06-15T00:00:00"/>
    <n v="770000"/>
    <x v="0"/>
    <s v="Cunninghams"/>
    <x v="1"/>
    <n v="3073"/>
    <n v="4"/>
    <n v="3"/>
    <n v="3"/>
    <n v="697"/>
    <n v="1970"/>
    <s v="19 Tovey St"/>
    <s v="Reservoir"/>
    <s v="Darebin"/>
    <s v="Northern Metropolitan"/>
    <n v="6"/>
    <n v="2017"/>
  </r>
  <r>
    <d v="2017-06-15T00:00:00"/>
    <n v="530000"/>
    <x v="0"/>
    <s v="Property Barons"/>
    <x v="1"/>
    <n v="3020"/>
    <n v="3"/>
    <n v="1"/>
    <n v="1"/>
    <n v="573"/>
    <n v="1970"/>
    <s v="27 Warmington Rd"/>
    <s v="Sunshine West"/>
    <s v="Brimbank"/>
    <s v="Western Metropolitan"/>
    <n v="6"/>
    <n v="2017"/>
  </r>
  <r>
    <d v="2017-06-15T00:00:00"/>
    <n v="1402000"/>
    <x v="0"/>
    <s v="Maxwells"/>
    <x v="1"/>
    <n v="3124"/>
    <n v="2"/>
    <n v="1"/>
    <n v="0"/>
    <n v="429"/>
    <m/>
    <s v="10 Wilson Gr"/>
    <s v="Camberwell"/>
    <s v="Boroondara"/>
    <s v="Southern Metropolitan"/>
    <n v="6"/>
    <n v="2017"/>
  </r>
  <r>
    <d v="2017-06-15T00:00:00"/>
    <n v="1861000"/>
    <x v="0"/>
    <s v="Cunninghams"/>
    <x v="1"/>
    <n v="3124"/>
    <n v="3"/>
    <n v="2"/>
    <n v="2"/>
    <n v="324"/>
    <m/>
    <s v="96A Through Rd"/>
    <s v="Camberwell"/>
    <s v="Boroondara"/>
    <s v="Southern Metropolitan"/>
    <n v="6"/>
    <n v="2017"/>
  </r>
  <r>
    <d v="2017-06-15T00:00:00"/>
    <n v="2550000"/>
    <x v="0"/>
    <s v="Maxwells"/>
    <x v="0"/>
    <n v="3186"/>
    <n v="4"/>
    <n v="3"/>
    <n v="2"/>
    <n v="263"/>
    <n v="2005"/>
    <s v="3/30 Grosvenor St"/>
    <s v="Brighton"/>
    <s v="Bayside"/>
    <s v="Southern Metropolitan"/>
    <n v="6"/>
    <n v="2017"/>
  </r>
  <r>
    <d v="2017-06-15T00:00:00"/>
    <n v="885000"/>
    <x v="0"/>
    <s v="Property Barons"/>
    <x v="0"/>
    <n v="3081"/>
    <n v="3"/>
    <n v="1"/>
    <n v="1"/>
    <n v="592"/>
    <n v="1960"/>
    <s v="79 Bamfield Rd"/>
    <s v="Heidelberg Heights"/>
    <s v="Banyule"/>
    <s v="Eastern Metropolitan"/>
    <n v="6"/>
    <n v="2017"/>
  </r>
  <r>
    <d v="2017-06-15T00:00:00"/>
    <n v="975000"/>
    <x v="2"/>
    <s v="Cunninghams"/>
    <x v="0"/>
    <n v="3079"/>
    <n v="3"/>
    <n v="2"/>
    <n v="1"/>
    <n v="103"/>
    <n v="1997"/>
    <s v="2/123 Waterdale Rd"/>
    <s v="Ivanhoe"/>
    <s v="Banyule"/>
    <s v="Eastern Metropolitan"/>
    <n v="6"/>
    <n v="2017"/>
  </r>
  <r>
    <d v="2017-06-16T00:00:00"/>
    <n v="515000"/>
    <x v="0"/>
    <s v="Metro Ladder"/>
    <x v="1"/>
    <n v="3029"/>
    <n v="3"/>
    <n v="1"/>
    <n v="2"/>
    <n v="565"/>
    <m/>
    <s v="10 Dawe Ct"/>
    <s v="Hoppers Crossing"/>
    <s v="Wyndham"/>
    <s v="Western Metropolitan"/>
    <n v="6"/>
    <n v="2017"/>
  </r>
  <r>
    <d v="2017-06-16T00:00:00"/>
    <n v="1425000"/>
    <x v="0"/>
    <s v="Property Barons"/>
    <x v="1"/>
    <n v="3130"/>
    <n v="2"/>
    <n v="1"/>
    <n v="1"/>
    <n v="597"/>
    <m/>
    <s v="32 Pope Rd"/>
    <s v="Blackburn"/>
    <s v="Whitehorse"/>
    <s v="Eastern Metropolitan"/>
    <n v="6"/>
    <n v="2017"/>
  </r>
  <r>
    <d v="2017-06-16T00:00:00"/>
    <n v="1580000"/>
    <x v="0"/>
    <s v="Flanders &amp; Fish"/>
    <x v="1"/>
    <n v="3151"/>
    <n v="4"/>
    <n v="2"/>
    <n v="2"/>
    <n v="724"/>
    <m/>
    <s v="11 Tarwarri Pl"/>
    <s v="Burwood East"/>
    <s v="Whitehorse"/>
    <s v="Eastern Metropolitan"/>
    <n v="6"/>
    <n v="2017"/>
  </r>
  <r>
    <d v="2017-06-16T00:00:00"/>
    <n v="615000"/>
    <x v="1"/>
    <s v="Metro Ladder"/>
    <x v="1"/>
    <n v="3141"/>
    <n v="2"/>
    <n v="1"/>
    <n v="1"/>
    <n v="0"/>
    <m/>
    <s v="30/30 Murphy St"/>
    <s v="South Yarra"/>
    <s v="Stonnington"/>
    <s v="Southern Metropolitan"/>
    <n v="6"/>
    <n v="2017"/>
  </r>
  <r>
    <d v="2017-06-16T00:00:00"/>
    <n v="1805000"/>
    <x v="0"/>
    <s v="Flanders &amp; Fish"/>
    <x v="1"/>
    <n v="3181"/>
    <n v="4"/>
    <n v="2"/>
    <n v="1"/>
    <n v="105"/>
    <m/>
    <s v="4 Anchor Pl"/>
    <s v="Prahran"/>
    <s v="Stonnington"/>
    <s v="Southern Metropolitan"/>
    <n v="6"/>
    <n v="2017"/>
  </r>
  <r>
    <d v="2017-06-16T00:00:00"/>
    <n v="2500000"/>
    <x v="0"/>
    <s v="Jones and Jones"/>
    <x v="0"/>
    <n v="3142"/>
    <n v="3"/>
    <n v="2"/>
    <n v="2"/>
    <n v="440"/>
    <m/>
    <s v="8 Hill St"/>
    <s v="Toorak"/>
    <s v="Stonnington"/>
    <s v="Southern Metropolitan"/>
    <n v="6"/>
    <n v="2017"/>
  </r>
  <r>
    <d v="2017-06-16T00:00:00"/>
    <n v="3600000"/>
    <x v="0"/>
    <s v="Zimmerman"/>
    <x v="0"/>
    <n v="3142"/>
    <n v="4"/>
    <n v="2"/>
    <n v="2"/>
    <n v="815"/>
    <m/>
    <s v="680 Orrong Rd"/>
    <s v="Toorak"/>
    <s v="Stonnington"/>
    <s v="Southern Metropolitan"/>
    <n v="6"/>
    <n v="2017"/>
  </r>
  <r>
    <d v="2017-06-16T00:00:00"/>
    <n v="445000"/>
    <x v="1"/>
    <s v="Cunninghams"/>
    <x v="1"/>
    <n v="3060"/>
    <n v="2"/>
    <n v="1"/>
    <n v="1"/>
    <n v="196"/>
    <m/>
    <s v="6/119 Anderson Rd"/>
    <s v="Fawkner"/>
    <s v="Moreland"/>
    <s v="Northern Metropolitan"/>
    <n v="6"/>
    <n v="2017"/>
  </r>
  <r>
    <d v="2017-06-16T00:00:00"/>
    <n v="695000"/>
    <x v="0"/>
    <s v="Sanders"/>
    <x v="1"/>
    <n v="3046"/>
    <n v="3"/>
    <n v="1"/>
    <n v="2"/>
    <n v="649"/>
    <n v="1955"/>
    <s v="16 Heather Ct"/>
    <s v="Glenroy"/>
    <s v="Moreland"/>
    <s v="Northern Metropolitan"/>
    <n v="6"/>
    <n v="2017"/>
  </r>
  <r>
    <d v="2017-06-16T00:00:00"/>
    <n v="884000"/>
    <x v="0"/>
    <s v="Jones and Jones"/>
    <x v="0"/>
    <n v="3056"/>
    <n v="2"/>
    <n v="1"/>
    <n v="0"/>
    <n v="148"/>
    <n v="1890"/>
    <s v="13 Goodman St"/>
    <s v="Brunswick"/>
    <s v="Moreland"/>
    <s v="Northern Metropolitan"/>
    <n v="6"/>
    <n v="2017"/>
  </r>
  <r>
    <d v="2017-06-16T00:00:00"/>
    <n v="1145000"/>
    <x v="0"/>
    <s v="Cunninghams"/>
    <x v="1"/>
    <n v="3166"/>
    <n v="4"/>
    <n v="2"/>
    <n v="2"/>
    <n v="538"/>
    <m/>
    <s v="7 Hilbert Ct"/>
    <s v="Oakleigh"/>
    <s v="Monash"/>
    <s v="Southern Metropolitan"/>
    <n v="6"/>
    <n v="2017"/>
  </r>
  <r>
    <d v="2017-06-16T00:00:00"/>
    <n v="1145000"/>
    <x v="0"/>
    <s v="Cunninghams"/>
    <x v="1"/>
    <n v="3166"/>
    <n v="4"/>
    <n v="1"/>
    <n v="2"/>
    <n v="603"/>
    <n v="1960"/>
    <s v="50 Ross St"/>
    <s v="Huntingdale"/>
    <s v="Monash"/>
    <s v="Southern Metropolitan"/>
    <n v="6"/>
    <n v="2017"/>
  </r>
  <r>
    <d v="2017-06-16T00:00:00"/>
    <n v="525000"/>
    <x v="1"/>
    <s v="Maxwells"/>
    <x v="0"/>
    <n v="3031"/>
    <n v="2"/>
    <n v="1"/>
    <n v="1"/>
    <n v="0"/>
    <n v="2011"/>
    <s v="9/11 Smith St"/>
    <s v="Kensington"/>
    <s v="Melbourne"/>
    <s v="Northern Metropolitan"/>
    <n v="6"/>
    <n v="2017"/>
  </r>
  <r>
    <d v="2017-06-16T00:00:00"/>
    <n v="871000"/>
    <x v="1"/>
    <s v="Flanders &amp; Fish"/>
    <x v="1"/>
    <n v="3109"/>
    <n v="3"/>
    <n v="2"/>
    <n v="2"/>
    <n v="195"/>
    <n v="2010"/>
    <s v="2/24 Boronia Gr"/>
    <s v="Doncaster East"/>
    <s v="Manningham"/>
    <s v="Eastern Metropolitan"/>
    <n v="6"/>
    <n v="2017"/>
  </r>
  <r>
    <d v="2017-06-16T00:00:00"/>
    <n v="1289000"/>
    <x v="0"/>
    <s v="Zimmerman"/>
    <x v="1"/>
    <n v="3189"/>
    <n v="4"/>
    <n v="2"/>
    <n v="1"/>
    <n v="532"/>
    <m/>
    <s v="6 Bataba St"/>
    <s v="Moorabbin"/>
    <s v="Kingston"/>
    <s v="Southern Metropolitan"/>
    <n v="6"/>
    <n v="2017"/>
  </r>
  <r>
    <d v="2017-06-16T00:00:00"/>
    <n v="770000"/>
    <x v="0"/>
    <s v="Maxwells"/>
    <x v="1"/>
    <n v="3059"/>
    <n v="3"/>
    <n v="2"/>
    <n v="2"/>
    <n v="711"/>
    <n v="1985"/>
    <s v="69 Greenvale Dr"/>
    <s v="Greenvale"/>
    <s v="Hume"/>
    <s v="Northern Metropolitan"/>
    <n v="6"/>
    <n v="2017"/>
  </r>
  <r>
    <d v="2017-06-16T00:00:00"/>
    <n v="740000"/>
    <x v="1"/>
    <s v="Flanders &amp; Fish"/>
    <x v="0"/>
    <n v="3185"/>
    <n v="2"/>
    <n v="1"/>
    <n v="1"/>
    <n v="0"/>
    <n v="1960"/>
    <s v="8/37 Victoria St"/>
    <s v="Elsternwick"/>
    <s v="Glen Eira"/>
    <s v="Southern Metropolitan"/>
    <n v="6"/>
    <n v="2017"/>
  </r>
  <r>
    <d v="2017-06-16T00:00:00"/>
    <n v="1055000"/>
    <x v="2"/>
    <s v="Jones and Jones"/>
    <x v="0"/>
    <n v="3165"/>
    <n v="3"/>
    <n v="2"/>
    <n v="2"/>
    <n v="301"/>
    <n v="2000"/>
    <s v="1/22 Brooks St"/>
    <s v="Bentleigh East"/>
    <s v="Glen Eira"/>
    <s v="Southern Metropolitan"/>
    <n v="6"/>
    <n v="2017"/>
  </r>
  <r>
    <d v="2017-06-16T00:00:00"/>
    <n v="888000"/>
    <x v="0"/>
    <s v="Cunninghams"/>
    <x v="1"/>
    <n v="3073"/>
    <n v="2"/>
    <n v="1"/>
    <n v="2"/>
    <n v="649"/>
    <m/>
    <s v="81 McMahon Rd"/>
    <s v="Reservoir"/>
    <s v="Darebin"/>
    <s v="Northern Metropolitan"/>
    <n v="6"/>
    <n v="2017"/>
  </r>
  <r>
    <d v="2017-06-16T00:00:00"/>
    <n v="1235000"/>
    <x v="0"/>
    <s v="Cunninghams"/>
    <x v="1"/>
    <n v="3070"/>
    <n v="3"/>
    <n v="1"/>
    <n v="1"/>
    <n v="534"/>
    <n v="1960"/>
    <s v="99 Kellett St"/>
    <s v="Northcote"/>
    <s v="Darebin"/>
    <s v="Northern Metropolitan"/>
    <n v="6"/>
    <n v="2017"/>
  </r>
  <r>
    <d v="2017-06-16T00:00:00"/>
    <n v="1650000"/>
    <x v="0"/>
    <s v="Property Barons"/>
    <x v="0"/>
    <n v="3102"/>
    <n v="3"/>
    <n v="3"/>
    <n v="1"/>
    <n v="204"/>
    <m/>
    <s v="84 Westbrook St"/>
    <s v="Kew East"/>
    <s v="Boroondara"/>
    <s v="Southern Metropolitan"/>
    <n v="6"/>
    <n v="2017"/>
  </r>
  <r>
    <d v="2017-06-16T00:00:00"/>
    <n v="1682000"/>
    <x v="0"/>
    <s v="Jones and Jones"/>
    <x v="1"/>
    <n v="3122"/>
    <n v="2"/>
    <n v="1"/>
    <n v="1"/>
    <n v="264"/>
    <n v="1910"/>
    <s v="9 Manchester St"/>
    <s v="Hawthorn"/>
    <s v="Boroondara"/>
    <s v="Southern Metropolitan"/>
    <n v="6"/>
    <n v="2017"/>
  </r>
  <r>
    <d v="2017-06-16T00:00:00"/>
    <n v="1410000"/>
    <x v="1"/>
    <s v="Melbourne Homes"/>
    <x v="1"/>
    <n v="3186"/>
    <n v="3"/>
    <n v="2"/>
    <n v="2"/>
    <n v="257"/>
    <m/>
    <s v="2/58 North Rd"/>
    <s v="Brighton"/>
    <s v="Bayside"/>
    <s v="Southern Metropolitan"/>
    <n v="6"/>
    <n v="2017"/>
  </r>
  <r>
    <d v="2017-06-16T00:00:00"/>
    <n v="950000"/>
    <x v="0"/>
    <s v="Melbourne Homes"/>
    <x v="1"/>
    <n v="3081"/>
    <n v="3"/>
    <n v="1"/>
    <n v="3"/>
    <n v="695"/>
    <m/>
    <s v="171 Southern Rd"/>
    <s v="Heidelberg West"/>
    <s v="Banyule"/>
    <s v="Eastern Metropolitan"/>
    <n v="6"/>
    <n v="2017"/>
  </r>
  <r>
    <d v="2017-06-17T00:00:00"/>
    <n v="1250000"/>
    <x v="0"/>
    <s v="Jones and Jones"/>
    <x v="0"/>
    <n v="3121"/>
    <n v="3"/>
    <n v="1"/>
    <n v="1"/>
    <n v="111"/>
    <m/>
    <s v="74 Hunter St"/>
    <s v="Richmond"/>
    <s v="Yarra"/>
    <s v="Northern Metropolitan"/>
    <n v="6"/>
    <n v="2017"/>
  </r>
  <r>
    <d v="2017-06-17T00:00:00"/>
    <n v="1402500"/>
    <x v="0"/>
    <s v="Jones and Jones"/>
    <x v="1"/>
    <n v="3067"/>
    <n v="3"/>
    <n v="1"/>
    <n v="1"/>
    <n v="270"/>
    <n v="1960"/>
    <s v="67 Yarra St"/>
    <s v="Abbotsford"/>
    <s v="Yarra"/>
    <s v="Northern Metropolitan"/>
    <n v="6"/>
    <n v="2017"/>
  </r>
  <r>
    <d v="2017-06-17T00:00:00"/>
    <n v="2100000"/>
    <x v="0"/>
    <s v="Melbourne Homes"/>
    <x v="0"/>
    <n v="3127"/>
    <n v="4"/>
    <n v="2"/>
    <n v="5"/>
    <n v="719"/>
    <n v="1950"/>
    <s v="1 Howson Ct"/>
    <s v="Mont Albert"/>
    <s v="Whitehorse"/>
    <s v="Eastern Metropolitan"/>
    <n v="6"/>
    <n v="2017"/>
  </r>
  <r>
    <d v="2017-06-17T00:00:00"/>
    <n v="902000"/>
    <x v="1"/>
    <s v="Zimmerman"/>
    <x v="1"/>
    <n v="3184"/>
    <n v="2"/>
    <n v="1"/>
    <n v="0"/>
    <n v="702"/>
    <n v="1940"/>
    <s v="1/203 Brighton Rd"/>
    <s v="Elwood"/>
    <s v="Port Phillip"/>
    <s v="Southern Metropolitan"/>
    <n v="6"/>
    <n v="2017"/>
  </r>
  <r>
    <d v="2017-06-17T00:00:00"/>
    <n v="920000"/>
    <x v="0"/>
    <s v="Metro Ladder"/>
    <x v="1"/>
    <n v="3182"/>
    <n v="2"/>
    <n v="1"/>
    <n v="0"/>
    <n v="190"/>
    <m/>
    <s v="5 Octavia St"/>
    <s v="St Kilda"/>
    <s v="Port Phillip"/>
    <s v="Southern Metropolitan"/>
    <n v="6"/>
    <n v="2017"/>
  </r>
  <r>
    <d v="2017-06-17T00:00:00"/>
    <n v="590000"/>
    <x v="1"/>
    <s v="Cunninghams"/>
    <x v="1"/>
    <n v="3058"/>
    <n v="2"/>
    <n v="1"/>
    <n v="1"/>
    <n v="79"/>
    <m/>
    <s v="1/115 Harding St"/>
    <s v="Coburg"/>
    <s v="Moreland"/>
    <s v="Northern Metropolitan"/>
    <n v="6"/>
    <n v="2017"/>
  </r>
  <r>
    <d v="2017-06-17T00:00:00"/>
    <n v="510000"/>
    <x v="1"/>
    <s v="Property Barons"/>
    <x v="0"/>
    <n v="3042"/>
    <n v="2"/>
    <n v="1"/>
    <n v="1"/>
    <n v="167"/>
    <n v="2013"/>
    <s v="2/34 Haldane Rd"/>
    <s v="Niddrie"/>
    <s v="Moonee Valley"/>
    <s v="Western Metropolitan"/>
    <n v="6"/>
    <n v="2017"/>
  </r>
  <r>
    <d v="2017-06-17T00:00:00"/>
    <n v="685000"/>
    <x v="0"/>
    <s v="Cunninghams"/>
    <x v="0"/>
    <n v="3041"/>
    <n v="2"/>
    <n v="1"/>
    <n v="1"/>
    <n v="173"/>
    <n v="2009"/>
    <s v="3/26 Renown St"/>
    <s v="Essendon North"/>
    <s v="Moonee Valley"/>
    <s v="Western Metropolitan"/>
    <n v="6"/>
    <n v="2017"/>
  </r>
  <r>
    <d v="2017-06-17T00:00:00"/>
    <n v="760000"/>
    <x v="0"/>
    <s v="Property Barons"/>
    <x v="0"/>
    <n v="3039"/>
    <n v="2"/>
    <n v="1"/>
    <n v="0"/>
    <n v="251"/>
    <n v="1980"/>
    <s v="26 Scotia St"/>
    <s v="Moonee Ponds"/>
    <s v="Moonee Valley"/>
    <s v="Western Metropolitan"/>
    <n v="6"/>
    <n v="2017"/>
  </r>
  <r>
    <d v="2017-06-17T00:00:00"/>
    <n v="850000"/>
    <x v="1"/>
    <s v="Property Barons"/>
    <x v="1"/>
    <n v="3042"/>
    <n v="3"/>
    <n v="2"/>
    <n v="1"/>
    <n v="307"/>
    <m/>
    <s v="2b Roberts Rd"/>
    <s v="Airport West"/>
    <s v="Moonee Valley"/>
    <s v="Western Metropolitan"/>
    <n v="6"/>
    <n v="2017"/>
  </r>
  <r>
    <d v="2017-06-17T00:00:00"/>
    <n v="740000"/>
    <x v="0"/>
    <s v="Best Bricks"/>
    <x v="0"/>
    <n v="3148"/>
    <n v="3"/>
    <n v="1"/>
    <n v="1"/>
    <n v="280"/>
    <n v="2000"/>
    <s v="38 Jacana St"/>
    <s v="Chadstone"/>
    <s v="Monash"/>
    <s v="Southern Metropolitan"/>
    <n v="6"/>
    <n v="2017"/>
  </r>
  <r>
    <d v="2017-06-17T00:00:00"/>
    <n v="755000"/>
    <x v="2"/>
    <s v="Cunninghams"/>
    <x v="0"/>
    <n v="3051"/>
    <n v="2"/>
    <n v="1"/>
    <n v="1"/>
    <n v="1537"/>
    <n v="1890"/>
    <s v="13/201 Abbotsford St"/>
    <s v="North Melbourne"/>
    <s v="Melbourne"/>
    <s v="Northern Metropolitan"/>
    <n v="6"/>
    <n v="2017"/>
  </r>
  <r>
    <d v="2017-06-17T00:00:00"/>
    <n v="1350000"/>
    <x v="2"/>
    <s v="Jones and Jones"/>
    <x v="1"/>
    <n v="3002"/>
    <n v="2"/>
    <n v="2"/>
    <n v="1"/>
    <n v="87"/>
    <n v="2005"/>
    <s v="7 Webb La"/>
    <s v="East Melbourne"/>
    <s v="Melbourne"/>
    <s v="Northern Metropolitan"/>
    <n v="6"/>
    <n v="2017"/>
  </r>
  <r>
    <d v="2017-06-17T00:00:00"/>
    <n v="2790000"/>
    <x v="0"/>
    <s v="Melbourne Homes"/>
    <x v="1"/>
    <n v="3052"/>
    <n v="3"/>
    <n v="2"/>
    <n v="1"/>
    <n v="180"/>
    <n v="1890"/>
    <s v="55 Park Dr"/>
    <s v="Parkville"/>
    <s v="Melbourne"/>
    <s v="Northern Metropolitan"/>
    <n v="6"/>
    <n v="2017"/>
  </r>
  <r>
    <d v="2017-06-17T00:00:00"/>
    <n v="4275000"/>
    <x v="0"/>
    <s v="Jones and Jones"/>
    <x v="1"/>
    <n v="3002"/>
    <n v="4"/>
    <n v="2"/>
    <n v="2"/>
    <n v="326"/>
    <n v="1970"/>
    <s v="127 Gipps St"/>
    <s v="East Melbourne"/>
    <s v="Melbourne"/>
    <s v="Northern Metropolitan"/>
    <n v="6"/>
    <n v="2017"/>
  </r>
  <r>
    <d v="2017-06-17T00:00:00"/>
    <n v="872500"/>
    <x v="0"/>
    <s v="Maxwells"/>
    <x v="0"/>
    <n v="3013"/>
    <n v="3"/>
    <n v="1"/>
    <n v="2"/>
    <n v="189"/>
    <n v="1920"/>
    <s v="40 Kingston St"/>
    <s v="Yarraville"/>
    <s v="Maribyrnong"/>
    <s v="Western Metropolitan"/>
    <n v="6"/>
    <n v="2017"/>
  </r>
  <r>
    <d v="2017-06-17T00:00:00"/>
    <n v="1040000"/>
    <x v="0"/>
    <s v="Maxwells"/>
    <x v="1"/>
    <n v="3012"/>
    <n v="3"/>
    <n v="1"/>
    <n v="1"/>
    <n v="330"/>
    <m/>
    <s v="106 Summerhill Rd"/>
    <s v="West Footscray"/>
    <s v="Maribyrnong"/>
    <s v="Western Metropolitan"/>
    <n v="6"/>
    <n v="2017"/>
  </r>
  <r>
    <d v="2017-06-17T00:00:00"/>
    <n v="1285000"/>
    <x v="0"/>
    <s v="Cunninghams"/>
    <x v="0"/>
    <n v="3108"/>
    <n v="3"/>
    <n v="1"/>
    <n v="2"/>
    <n v="645"/>
    <m/>
    <s v="192 George St"/>
    <s v="Doncaster"/>
    <s v="Manningham"/>
    <s v="Eastern Metropolitan"/>
    <n v="6"/>
    <n v="2017"/>
  </r>
  <r>
    <d v="2017-06-17T00:00:00"/>
    <n v="675000"/>
    <x v="0"/>
    <s v="SJ"/>
    <x v="0"/>
    <n v="3043"/>
    <n v="5"/>
    <n v="2"/>
    <n v="2"/>
    <n v="565"/>
    <m/>
    <s v="328 Carrick Dr"/>
    <s v="Gladstone Park"/>
    <s v="Hume"/>
    <s v="Western Metropolitan"/>
    <n v="6"/>
    <n v="2017"/>
  </r>
  <r>
    <d v="2017-06-17T00:00:00"/>
    <n v="840500"/>
    <x v="0"/>
    <s v="SJ"/>
    <x v="1"/>
    <n v="3059"/>
    <n v="4"/>
    <n v="2"/>
    <n v="2"/>
    <n v="494"/>
    <n v="2014"/>
    <s v="21 Destination Dr"/>
    <s v="Greenvale"/>
    <s v="Hume"/>
    <s v="Northern Metropolitan"/>
    <n v="6"/>
    <n v="2017"/>
  </r>
  <r>
    <d v="2017-06-17T00:00:00"/>
    <n v="515000"/>
    <x v="0"/>
    <s v="Flanders &amp; Fish"/>
    <x v="0"/>
    <n v="3028"/>
    <n v="3"/>
    <n v="1"/>
    <n v="2"/>
    <n v="531"/>
    <n v="1985"/>
    <s v="21 Catherine Rd"/>
    <s v="Seabrook"/>
    <s v="Hobsons Bay"/>
    <s v="Western Metropolitan"/>
    <n v="6"/>
    <n v="2017"/>
  </r>
  <r>
    <d v="2017-06-17T00:00:00"/>
    <n v="1410000"/>
    <x v="0"/>
    <s v="Sanders"/>
    <x v="1"/>
    <n v="3018"/>
    <n v="4"/>
    <n v="1"/>
    <n v="2"/>
    <n v="521"/>
    <m/>
    <s v="2 Garden Gr"/>
    <s v="Seaholme"/>
    <s v="Hobsons Bay"/>
    <s v="Western Metropolitan"/>
    <n v="6"/>
    <n v="2017"/>
  </r>
  <r>
    <d v="2017-06-17T00:00:00"/>
    <n v="716000"/>
    <x v="0"/>
    <s v="Metro Ladder"/>
    <x v="1"/>
    <n v="3185"/>
    <n v="2"/>
    <n v="1"/>
    <n v="1"/>
    <n v="0"/>
    <n v="1970"/>
    <s v="5/30 College St"/>
    <s v="Elsternwick"/>
    <s v="Glen Eira"/>
    <s v="Southern Metropolitan"/>
    <n v="6"/>
    <n v="2017"/>
  </r>
  <r>
    <d v="2017-06-17T00:00:00"/>
    <n v="635000"/>
    <x v="0"/>
    <s v="Cunninghams"/>
    <x v="0"/>
    <n v="3073"/>
    <n v="3"/>
    <n v="2"/>
    <n v="2"/>
    <n v="247"/>
    <m/>
    <s v="2/65 Purinuan Rd"/>
    <s v="Reservoir"/>
    <s v="Darebin"/>
    <s v="Northern Metropolitan"/>
    <n v="6"/>
    <n v="2017"/>
  </r>
  <r>
    <d v="2017-06-17T00:00:00"/>
    <n v="1010000"/>
    <x v="0"/>
    <s v="Property Barons"/>
    <x v="1"/>
    <n v="3073"/>
    <n v="3"/>
    <n v="1"/>
    <n v="2"/>
    <n v="649"/>
    <m/>
    <s v="29 Southernhay St"/>
    <s v="Reservoir"/>
    <s v="Darebin"/>
    <s v="Northern Metropolitan"/>
    <n v="6"/>
    <n v="2017"/>
  </r>
  <r>
    <d v="2017-06-17T00:00:00"/>
    <n v="525000"/>
    <x v="1"/>
    <s v="Cunninghams"/>
    <x v="0"/>
    <n v="3122"/>
    <n v="2"/>
    <n v="1"/>
    <n v="1"/>
    <n v="279"/>
    <m/>
    <s v="3/199 Auburn Rd"/>
    <s v="Hawthorn"/>
    <s v="Boroondara"/>
    <s v="Southern Metropolitan"/>
    <n v="6"/>
    <n v="2017"/>
  </r>
  <r>
    <d v="2017-06-17T00:00:00"/>
    <n v="805000"/>
    <x v="1"/>
    <s v="Jones and Jones"/>
    <x v="1"/>
    <n v="3122"/>
    <n v="2"/>
    <n v="1"/>
    <n v="1"/>
    <n v="0"/>
    <n v="1965"/>
    <s v="6/15 Shakespeare Gr"/>
    <s v="Hawthorn"/>
    <s v="Boroondara"/>
    <s v="Southern Metropolitan"/>
    <n v="6"/>
    <n v="2017"/>
  </r>
  <r>
    <d v="2017-06-17T00:00:00"/>
    <n v="1930000"/>
    <x v="0"/>
    <s v="Cunninghams"/>
    <x v="1"/>
    <n v="3124"/>
    <n v="3"/>
    <n v="1"/>
    <n v="2"/>
    <n v="643"/>
    <n v="1920"/>
    <s v="114 Through Rd"/>
    <s v="Camberwell"/>
    <s v="Boroondara"/>
    <s v="Southern Metropolitan"/>
    <n v="6"/>
    <n v="2017"/>
  </r>
  <r>
    <d v="2017-06-17T00:00:00"/>
    <n v="1050000"/>
    <x v="0"/>
    <s v="Melbourne Homes"/>
    <x v="0"/>
    <n v="3088"/>
    <n v="5"/>
    <n v="3"/>
    <n v="3"/>
    <n v="616"/>
    <n v="1960"/>
    <s v="4 Alexandra St"/>
    <s v="Greensborough"/>
    <s v="Banyule"/>
    <s v="Northern Metropolitan"/>
    <n v="6"/>
    <n v="2017"/>
  </r>
  <r>
    <d v="2017-06-18T00:00:00"/>
    <n v="480000"/>
    <x v="1"/>
    <s v="Metro Ladder"/>
    <x v="1"/>
    <n v="3067"/>
    <n v="2"/>
    <n v="1"/>
    <n v="1"/>
    <n v="601"/>
    <n v="1970"/>
    <s v="5/29 Church St"/>
    <s v="Abbotsford"/>
    <s v="Yarra"/>
    <s v="Northern Metropolitan"/>
    <n v="6"/>
    <n v="2017"/>
  </r>
  <r>
    <d v="2017-06-18T00:00:00"/>
    <n v="556000"/>
    <x v="1"/>
    <s v="Cunninghams"/>
    <x v="1"/>
    <n v="3068"/>
    <n v="2"/>
    <n v="1"/>
    <n v="0"/>
    <n v="0"/>
    <n v="1968"/>
    <s v="8/96 Spensley St"/>
    <s v="Clifton Hill"/>
    <s v="Yarra"/>
    <s v="Northern Metropolitan"/>
    <n v="6"/>
    <n v="2017"/>
  </r>
  <r>
    <d v="2017-06-18T00:00:00"/>
    <n v="575000"/>
    <x v="1"/>
    <s v="Cunninghams"/>
    <x v="1"/>
    <n v="3121"/>
    <n v="2"/>
    <n v="1"/>
    <n v="1"/>
    <n v="407"/>
    <n v="1960"/>
    <s v="5/202 Lennox St"/>
    <s v="Richmond"/>
    <s v="Yarra"/>
    <s v="Northern Metropolitan"/>
    <n v="6"/>
    <n v="2017"/>
  </r>
  <r>
    <d v="2017-06-18T00:00:00"/>
    <n v="1625000"/>
    <x v="0"/>
    <s v="Cunninghams"/>
    <x v="1"/>
    <n v="3068"/>
    <n v="3"/>
    <n v="1"/>
    <n v="0"/>
    <n v="204"/>
    <m/>
    <s v="106 Newry St"/>
    <s v="Fitzroy North"/>
    <s v="Yarra"/>
    <s v="Northern Metropolitan"/>
    <n v="6"/>
    <n v="2017"/>
  </r>
  <r>
    <d v="2017-06-18T00:00:00"/>
    <n v="1840000"/>
    <x v="0"/>
    <s v="Cunninghams"/>
    <x v="0"/>
    <n v="3054"/>
    <n v="3"/>
    <n v="1"/>
    <n v="1"/>
    <n v="311"/>
    <m/>
    <s v="903 Rathdowne St"/>
    <s v="Carlton North"/>
    <s v="Yarra"/>
    <s v="Northern Metropolitan"/>
    <n v="6"/>
    <n v="2017"/>
  </r>
  <r>
    <d v="2017-06-18T00:00:00"/>
    <n v="472000"/>
    <x v="0"/>
    <s v="Property Barons"/>
    <x v="1"/>
    <n v="3029"/>
    <n v="4"/>
    <n v="2"/>
    <n v="2"/>
    <n v="546"/>
    <m/>
    <s v="7 Lisa Ct"/>
    <s v="Hoppers Crossing"/>
    <s v="Wyndham"/>
    <s v="Western Metropolitan"/>
    <n v="6"/>
    <n v="2017"/>
  </r>
  <r>
    <d v="2017-06-18T00:00:00"/>
    <n v="410000"/>
    <x v="1"/>
    <s v="Metro Ladder"/>
    <x v="1"/>
    <n v="3141"/>
    <n v="1"/>
    <n v="1"/>
    <n v="0"/>
    <n v="0"/>
    <m/>
    <s v="1/52 Caroline St"/>
    <s v="South Yarra"/>
    <s v="Stonnington"/>
    <s v="Southern Metropolitan"/>
    <n v="6"/>
    <n v="2017"/>
  </r>
  <r>
    <d v="2017-06-18T00:00:00"/>
    <n v="1300000"/>
    <x v="0"/>
    <s v="Metro Ladder"/>
    <x v="1"/>
    <n v="3206"/>
    <n v="2"/>
    <n v="1"/>
    <n v="0"/>
    <n v="132"/>
    <n v="1900"/>
    <s v="158 Neville St"/>
    <s v="Middle Park"/>
    <s v="Port Phillip"/>
    <s v="Southern Metropolitan"/>
    <n v="6"/>
    <n v="2017"/>
  </r>
  <r>
    <d v="2017-06-18T00:00:00"/>
    <n v="670000"/>
    <x v="2"/>
    <s v="Sanders"/>
    <x v="1"/>
    <n v="3055"/>
    <n v="3"/>
    <n v="1"/>
    <n v="2"/>
    <n v="176"/>
    <n v="2000"/>
    <s v="6A Duggan St"/>
    <s v="Brunswick West"/>
    <s v="Moreland"/>
    <s v="Northern Metropolitan"/>
    <n v="6"/>
    <n v="2017"/>
  </r>
  <r>
    <d v="2017-06-18T00:00:00"/>
    <n v="730000"/>
    <x v="0"/>
    <s v="Cunninghams"/>
    <x v="1"/>
    <n v="3056"/>
    <n v="2"/>
    <n v="1"/>
    <n v="0"/>
    <n v="190"/>
    <m/>
    <s v="14 Peveril St"/>
    <s v="Brunswick"/>
    <s v="Moreland"/>
    <s v="Northern Metropolitan"/>
    <n v="6"/>
    <n v="2017"/>
  </r>
  <r>
    <d v="2017-06-18T00:00:00"/>
    <n v="755000"/>
    <x v="0"/>
    <s v="Cunninghams"/>
    <x v="1"/>
    <n v="3044"/>
    <n v="3"/>
    <n v="2"/>
    <n v="2"/>
    <n v="294"/>
    <n v="1950"/>
    <s v="62 Devon Rd"/>
    <s v="Pascoe Vale"/>
    <s v="Moreland"/>
    <s v="Northern Metropolitan"/>
    <n v="6"/>
    <n v="2017"/>
  </r>
  <r>
    <d v="2017-06-18T00:00:00"/>
    <n v="1268000"/>
    <x v="0"/>
    <s v="Flanders &amp; Fish"/>
    <x v="0"/>
    <n v="3055"/>
    <n v="4"/>
    <n v="2"/>
    <n v="2"/>
    <n v="645"/>
    <n v="1950"/>
    <s v="1 Egginton St"/>
    <s v="Brunswick West"/>
    <s v="Moreland"/>
    <s v="Northern Metropolitan"/>
    <n v="6"/>
    <n v="2017"/>
  </r>
  <r>
    <d v="2017-06-18T00:00:00"/>
    <n v="286000"/>
    <x v="1"/>
    <s v="Cunninghams"/>
    <x v="0"/>
    <n v="3039"/>
    <n v="1"/>
    <n v="1"/>
    <n v="1"/>
    <n v="114"/>
    <n v="1970"/>
    <s v="4/342 Ascot Vale Rd"/>
    <s v="Moonee Ponds"/>
    <s v="Moonee Valley"/>
    <s v="Western Metropolitan"/>
    <n v="6"/>
    <n v="2017"/>
  </r>
  <r>
    <d v="2017-06-18T00:00:00"/>
    <n v="1010000"/>
    <x v="0"/>
    <s v="Metro Ladder"/>
    <x v="1"/>
    <n v="3032"/>
    <n v="3"/>
    <n v="2"/>
    <n v="1"/>
    <n v="150"/>
    <n v="1990"/>
    <s v="75B Bloomfield Rd"/>
    <s v="Ascot Vale"/>
    <s v="Moonee Valley"/>
    <s v="Western Metropolitan"/>
    <n v="6"/>
    <n v="2017"/>
  </r>
  <r>
    <d v="2017-06-18T00:00:00"/>
    <n v="1300000"/>
    <x v="0"/>
    <s v="Cunninghams"/>
    <x v="1"/>
    <n v="3042"/>
    <n v="3"/>
    <n v="1"/>
    <n v="4"/>
    <n v="646"/>
    <n v="1950"/>
    <s v="19 Nolan St"/>
    <s v="Niddrie"/>
    <s v="Moonee Valley"/>
    <s v="Western Metropolitan"/>
    <n v="6"/>
    <n v="2017"/>
  </r>
  <r>
    <d v="2017-06-18T00:00:00"/>
    <n v="1590000"/>
    <x v="0"/>
    <s v="Jones and Jones"/>
    <x v="0"/>
    <n v="3125"/>
    <n v="3"/>
    <n v="2"/>
    <n v="4"/>
    <n v="862"/>
    <n v="1950"/>
    <s v="37 Haig St"/>
    <s v="Burwood"/>
    <s v="Monash"/>
    <s v="Southern Metropolitan"/>
    <n v="6"/>
    <n v="2017"/>
  </r>
  <r>
    <d v="2017-06-18T00:00:00"/>
    <n v="1840000"/>
    <x v="0"/>
    <s v="Jones and Jones"/>
    <x v="1"/>
    <n v="3166"/>
    <n v="4"/>
    <n v="2"/>
    <n v="2"/>
    <n v="598"/>
    <n v="1900"/>
    <s v="110 Atkinson St"/>
    <s v="Oakleigh"/>
    <s v="Monash"/>
    <s v="Southern Metropolitan"/>
    <n v="6"/>
    <n v="2017"/>
  </r>
  <r>
    <d v="2017-06-18T00:00:00"/>
    <n v="873000"/>
    <x v="0"/>
    <s v="Cunninghams"/>
    <x v="1"/>
    <n v="3012"/>
    <n v="3"/>
    <n v="1"/>
    <n v="2"/>
    <n v="625"/>
    <m/>
    <s v="25 Thomson St"/>
    <s v="Maidstone"/>
    <s v="Maribyrnong"/>
    <s v="Western Metropolitan"/>
    <n v="6"/>
    <n v="2017"/>
  </r>
  <r>
    <d v="2017-06-18T00:00:00"/>
    <n v="888000"/>
    <x v="0"/>
    <s v="Metro Ladder"/>
    <x v="0"/>
    <n v="3012"/>
    <n v="2"/>
    <n v="1"/>
    <n v="2"/>
    <n v="401"/>
    <n v="1945"/>
    <s v="91 Suffolk St"/>
    <s v="West Footscray"/>
    <s v="Maribyrnong"/>
    <s v="Western Metropolitan"/>
    <n v="6"/>
    <n v="2017"/>
  </r>
  <r>
    <d v="2017-06-18T00:00:00"/>
    <n v="1315000"/>
    <x v="0"/>
    <s v="Cunninghams"/>
    <x v="0"/>
    <n v="3011"/>
    <n v="3"/>
    <n v="3"/>
    <n v="2"/>
    <n v="122"/>
    <n v="1950"/>
    <s v="1 Bute St"/>
    <s v="Seddon"/>
    <s v="Maribyrnong"/>
    <s v="Western Metropolitan"/>
    <n v="6"/>
    <n v="2017"/>
  </r>
  <r>
    <d v="2017-06-18T00:00:00"/>
    <n v="1180000"/>
    <x v="0"/>
    <s v="Maxwells"/>
    <x v="1"/>
    <n v="3107"/>
    <n v="3"/>
    <n v="1"/>
    <n v="3"/>
    <n v="655"/>
    <m/>
    <s v="258 Thompsons Rd"/>
    <s v="Templestowe Lower"/>
    <s v="Manningham"/>
    <s v="Eastern Metropolitan"/>
    <n v="6"/>
    <n v="2017"/>
  </r>
  <r>
    <d v="2017-06-18T00:00:00"/>
    <n v="1504000"/>
    <x v="0"/>
    <s v="Property Barons"/>
    <x v="1"/>
    <n v="3109"/>
    <n v="4"/>
    <n v="2"/>
    <n v="2"/>
    <n v="661"/>
    <m/>
    <s v="25 Canopus Dr"/>
    <s v="Doncaster East"/>
    <s v="Manningham"/>
    <s v="Eastern Metropolitan"/>
    <n v="6"/>
    <n v="2017"/>
  </r>
  <r>
    <d v="2017-06-18T00:00:00"/>
    <n v="1180000"/>
    <x v="0"/>
    <s v="Cunninghams"/>
    <x v="1"/>
    <n v="3152"/>
    <n v="6"/>
    <n v="2"/>
    <n v="2"/>
    <n v="453"/>
    <n v="2001"/>
    <s v="14 Riverpark Dr"/>
    <s v="Wantirna South"/>
    <s v="Knox"/>
    <s v="Eastern Metropolitan"/>
    <n v="6"/>
    <n v="2017"/>
  </r>
  <r>
    <d v="2017-06-18T00:00:00"/>
    <n v="590000"/>
    <x v="1"/>
    <s v="Property Barons"/>
    <x v="1"/>
    <n v="3197"/>
    <n v="3"/>
    <n v="1"/>
    <n v="1"/>
    <n v="179"/>
    <m/>
    <s v="3/13 Graham Rd"/>
    <s v="Carrum"/>
    <s v="Kingston"/>
    <s v="South-Eastern Metropolitan"/>
    <n v="6"/>
    <n v="2017"/>
  </r>
  <r>
    <d v="2017-06-18T00:00:00"/>
    <n v="745000"/>
    <x v="0"/>
    <s v="Property Barons"/>
    <x v="1"/>
    <n v="3169"/>
    <n v="3"/>
    <n v="2"/>
    <n v="2"/>
    <n v="180"/>
    <m/>
    <s v="20 Botanic Dr"/>
    <s v="Clayton South"/>
    <s v="Kingston"/>
    <s v="South-Eastern Metropolitan"/>
    <n v="6"/>
    <n v="2017"/>
  </r>
  <r>
    <d v="2017-06-18T00:00:00"/>
    <n v="556000"/>
    <x v="0"/>
    <s v="SJ"/>
    <x v="1"/>
    <n v="3047"/>
    <n v="3"/>
    <n v="1"/>
    <n v="1"/>
    <n v="627"/>
    <m/>
    <s v="50 Emu Pde"/>
    <s v="Jacana"/>
    <s v="Hume"/>
    <s v="Northern Metropolitan"/>
    <n v="6"/>
    <n v="2017"/>
  </r>
  <r>
    <d v="2017-06-18T00:00:00"/>
    <n v="720000"/>
    <x v="2"/>
    <s v="Maxwells"/>
    <x v="0"/>
    <n v="3016"/>
    <n v="3"/>
    <n v="2"/>
    <n v="2"/>
    <n v="146"/>
    <n v="2001"/>
    <s v="2/60 Kororoit Creek Rd"/>
    <s v="Williamstown North"/>
    <s v="Hobsons Bay"/>
    <s v="Western Metropolitan"/>
    <n v="6"/>
    <n v="2017"/>
  </r>
  <r>
    <d v="2017-06-18T00:00:00"/>
    <n v="790000"/>
    <x v="0"/>
    <s v="Best Bricks"/>
    <x v="1"/>
    <n v="3015"/>
    <n v="3"/>
    <n v="2"/>
    <n v="2"/>
    <n v="334"/>
    <n v="2003"/>
    <s v="76 Saltley St"/>
    <s v="South Kingsville"/>
    <s v="Hobsons Bay"/>
    <s v="Western Metropolitan"/>
    <n v="6"/>
    <n v="2017"/>
  </r>
  <r>
    <d v="2017-06-18T00:00:00"/>
    <n v="1230000"/>
    <x v="0"/>
    <s v="Best Bricks"/>
    <x v="0"/>
    <n v="3015"/>
    <n v="4"/>
    <n v="2"/>
    <n v="1"/>
    <n v="402"/>
    <n v="1925"/>
    <s v="28 Agg St"/>
    <s v="Newport"/>
    <s v="Hobsons Bay"/>
    <s v="Western Metropolitan"/>
    <n v="6"/>
    <n v="2017"/>
  </r>
  <r>
    <d v="2017-06-18T00:00:00"/>
    <n v="603000"/>
    <x v="1"/>
    <s v="Metro Ladder"/>
    <x v="1"/>
    <n v="3163"/>
    <n v="2"/>
    <n v="1"/>
    <n v="1"/>
    <n v="2"/>
    <m/>
    <s v="2/13 Emily St"/>
    <s v="Carnegie"/>
    <s v="Glen Eira"/>
    <s v="Southern Metropolitan"/>
    <n v="6"/>
    <n v="2017"/>
  </r>
  <r>
    <d v="2017-06-18T00:00:00"/>
    <n v="1256000"/>
    <x v="0"/>
    <s v="Jones and Jones"/>
    <x v="1"/>
    <n v="3163"/>
    <n v="3"/>
    <n v="2"/>
    <n v="2"/>
    <n v="335"/>
    <m/>
    <s v="13 Churchill Cl"/>
    <s v="Murrumbeena"/>
    <s v="Glen Eira"/>
    <s v="Southern Metropolitan"/>
    <n v="6"/>
    <n v="2017"/>
  </r>
  <r>
    <d v="2017-06-18T00:00:00"/>
    <n v="652000"/>
    <x v="2"/>
    <s v="Cunninghams"/>
    <x v="1"/>
    <n v="3073"/>
    <n v="2"/>
    <n v="2"/>
    <n v="2"/>
    <n v="254"/>
    <n v="2007"/>
    <s v="1/209 Purinuan Rd"/>
    <s v="Reservoir"/>
    <s v="Darebin"/>
    <s v="Northern Metropolitan"/>
    <n v="6"/>
    <n v="2017"/>
  </r>
  <r>
    <d v="2017-06-18T00:00:00"/>
    <n v="760000"/>
    <x v="0"/>
    <s v="Property Barons"/>
    <x v="0"/>
    <n v="3073"/>
    <n v="3"/>
    <n v="2"/>
    <n v="2"/>
    <n v="567"/>
    <m/>
    <s v="3 Horton St"/>
    <s v="Reservoir"/>
    <s v="Darebin"/>
    <s v="Northern Metropolitan"/>
    <n v="6"/>
    <n v="2017"/>
  </r>
  <r>
    <d v="2017-06-18T00:00:00"/>
    <n v="1626000"/>
    <x v="0"/>
    <s v="Jones and Jones"/>
    <x v="1"/>
    <n v="3071"/>
    <n v="4"/>
    <n v="1"/>
    <n v="2"/>
    <n v="495"/>
    <n v="1925"/>
    <s v="53 Keon St"/>
    <s v="Thornbury"/>
    <s v="Darebin"/>
    <s v="Northern Metropolitan"/>
    <n v="6"/>
    <n v="2017"/>
  </r>
  <r>
    <d v="2017-06-18T00:00:00"/>
    <n v="690000"/>
    <x v="0"/>
    <s v="Melbourne Homes"/>
    <x v="1"/>
    <n v="3806"/>
    <n v="3"/>
    <n v="2"/>
    <n v="2"/>
    <n v="703"/>
    <n v="1980"/>
    <s v="5 Gretel Pl"/>
    <s v="Berwick"/>
    <s v="Casey"/>
    <s v="Eastern Victoria"/>
    <n v="6"/>
    <n v="2017"/>
  </r>
  <r>
    <d v="2017-06-18T00:00:00"/>
    <n v="575000"/>
    <x v="0"/>
    <s v="Metro Ladder"/>
    <x v="0"/>
    <n v="3038"/>
    <n v="3"/>
    <n v="1"/>
    <n v="1"/>
    <n v="307"/>
    <n v="1990"/>
    <s v="1/37 Thornhill Dr"/>
    <s v="Keilor Downs"/>
    <s v="Brimbank"/>
    <s v="Western Metropolitan"/>
    <n v="6"/>
    <n v="2017"/>
  </r>
  <r>
    <d v="2017-06-18T00:00:00"/>
    <n v="468000"/>
    <x v="1"/>
    <s v="Metro Ladder"/>
    <x v="1"/>
    <n v="3101"/>
    <n v="1"/>
    <n v="1"/>
    <n v="1"/>
    <n v="0"/>
    <m/>
    <s v="25/912 Glenferrie Rd"/>
    <s v="Kew"/>
    <s v="Boroondara"/>
    <s v="Southern Metropolitan"/>
    <n v="6"/>
    <n v="2017"/>
  </r>
  <r>
    <d v="2017-06-18T00:00:00"/>
    <n v="3115000"/>
    <x v="0"/>
    <s v="Flanders &amp; Fish"/>
    <x v="0"/>
    <n v="3126"/>
    <n v="5"/>
    <n v="3"/>
    <n v="0"/>
    <n v="715"/>
    <n v="1920"/>
    <s v="14 Rubens Gr"/>
    <s v="Canterbury"/>
    <s v="Boroondara"/>
    <s v="Southern Metropolitan"/>
    <n v="6"/>
    <n v="2017"/>
  </r>
  <r>
    <d v="2017-06-18T00:00:00"/>
    <n v="1336000"/>
    <x v="1"/>
    <s v="Metro Ladder"/>
    <x v="1"/>
    <n v="3186"/>
    <n v="3"/>
    <n v="2"/>
    <n v="1"/>
    <n v="249"/>
    <m/>
    <s v="2/149 Carpenter St"/>
    <s v="Brighton"/>
    <s v="Bayside"/>
    <s v="Southern Metropolitan"/>
    <n v="6"/>
    <n v="2017"/>
  </r>
  <r>
    <d v="2017-06-18T00:00:00"/>
    <n v="1370000"/>
    <x v="1"/>
    <s v="Maxwells"/>
    <x v="1"/>
    <n v="3186"/>
    <n v="3"/>
    <n v="1"/>
    <n v="2"/>
    <n v="0"/>
    <m/>
    <s v="1/18 William St"/>
    <s v="Brighton"/>
    <s v="Bayside"/>
    <s v="Southern Metropolitan"/>
    <n v="6"/>
    <n v="2017"/>
  </r>
  <r>
    <d v="2017-06-18T00:00:00"/>
    <n v="900000"/>
    <x v="0"/>
    <s v="Property Barons"/>
    <x v="1"/>
    <n v="3094"/>
    <n v="3"/>
    <n v="1"/>
    <n v="1"/>
    <n v="575"/>
    <n v="1980"/>
    <s v="35 Astley St"/>
    <s v="Montmorency"/>
    <s v="Banyule"/>
    <s v="Eastern Metropolitan"/>
    <n v="6"/>
    <n v="2017"/>
  </r>
  <r>
    <d v="2017-06-19T00:00:00"/>
    <n v="1300000"/>
    <x v="0"/>
    <s v="Jones and Jones"/>
    <x v="0"/>
    <n v="3121"/>
    <n v="3"/>
    <n v="1"/>
    <n v="0"/>
    <n v="200"/>
    <m/>
    <s v="15 The Crofts"/>
    <s v="Richmond"/>
    <s v="Yarra"/>
    <s v="Northern Metropolitan"/>
    <n v="6"/>
    <n v="2017"/>
  </r>
  <r>
    <d v="2017-06-19T00:00:00"/>
    <n v="650000"/>
    <x v="0"/>
    <s v="Melbourne Homes"/>
    <x v="1"/>
    <n v="3076"/>
    <n v="4"/>
    <n v="2"/>
    <n v="2"/>
    <n v="469"/>
    <n v="2010"/>
    <s v="52 Shields St"/>
    <s v="Epping"/>
    <s v="Whittlesea"/>
    <s v="Northern Metropolitan"/>
    <n v="6"/>
    <n v="2017"/>
  </r>
  <r>
    <d v="2017-06-19T00:00:00"/>
    <n v="806000"/>
    <x v="1"/>
    <s v="Best Bricks"/>
    <x v="1"/>
    <n v="3131"/>
    <n v="3"/>
    <n v="1"/>
    <n v="2"/>
    <n v="319"/>
    <m/>
    <s v="6 West St"/>
    <s v="Nunawading"/>
    <s v="Whitehorse"/>
    <s v="Eastern Metropolitan"/>
    <n v="6"/>
    <n v="2017"/>
  </r>
  <r>
    <d v="2017-06-19T00:00:00"/>
    <n v="1400000"/>
    <x v="0"/>
    <s v="Jones and Jones"/>
    <x v="0"/>
    <n v="3133"/>
    <n v="4"/>
    <n v="3"/>
    <n v="2"/>
    <n v="882"/>
    <m/>
    <s v="3 Reynella Cl"/>
    <s v="Vermont South"/>
    <s v="Whitehorse"/>
    <s v="Eastern Metropolitan"/>
    <n v="6"/>
    <n v="2017"/>
  </r>
  <r>
    <d v="2017-06-19T00:00:00"/>
    <n v="1335000"/>
    <x v="0"/>
    <s v="Sanders"/>
    <x v="1"/>
    <n v="3206"/>
    <n v="2"/>
    <n v="1"/>
    <n v="1"/>
    <n v="107"/>
    <n v="1900"/>
    <s v="81 Carter St"/>
    <s v="Middle Park"/>
    <s v="Port Phillip"/>
    <s v="Southern Metropolitan"/>
    <n v="6"/>
    <n v="2017"/>
  </r>
  <r>
    <d v="2017-06-19T00:00:00"/>
    <n v="800000"/>
    <x v="0"/>
    <s v="Cunninghams"/>
    <x v="0"/>
    <n v="3044"/>
    <n v="3"/>
    <n v="1"/>
    <n v="0"/>
    <n v="793"/>
    <m/>
    <s v="8 Braeside St"/>
    <s v="Pascoe Vale"/>
    <s v="Moreland"/>
    <s v="Northern Metropolitan"/>
    <n v="6"/>
    <n v="2017"/>
  </r>
  <r>
    <d v="2017-06-19T00:00:00"/>
    <n v="840000"/>
    <x v="0"/>
    <s v="Cunninghams"/>
    <x v="0"/>
    <n v="3046"/>
    <n v="3"/>
    <n v="1"/>
    <n v="1"/>
    <n v="722"/>
    <n v="1960"/>
    <s v="74 Devereaux St"/>
    <s v="Oak Park"/>
    <s v="Moreland"/>
    <s v="Northern Metropolitan"/>
    <n v="6"/>
    <n v="2017"/>
  </r>
  <r>
    <d v="2017-06-19T00:00:00"/>
    <n v="1020000"/>
    <x v="0"/>
    <s v="Cunninghams"/>
    <x v="0"/>
    <n v="3058"/>
    <n v="4"/>
    <n v="2"/>
    <n v="2"/>
    <n v="441"/>
    <n v="2002"/>
    <s v="17 Quarry Cct"/>
    <s v="Coburg"/>
    <s v="Moreland"/>
    <s v="Northern Metropolitan"/>
    <n v="6"/>
    <n v="2017"/>
  </r>
  <r>
    <d v="2017-06-19T00:00:00"/>
    <n v="1210000"/>
    <x v="0"/>
    <s v="Jones and Jones"/>
    <x v="1"/>
    <n v="3056"/>
    <n v="3"/>
    <n v="1"/>
    <n v="0"/>
    <n v="282"/>
    <n v="1900"/>
    <s v="217 Victoria St"/>
    <s v="Brunswick"/>
    <s v="Moreland"/>
    <s v="Northern Metropolitan"/>
    <n v="6"/>
    <n v="2017"/>
  </r>
  <r>
    <d v="2017-06-19T00:00:00"/>
    <n v="750000"/>
    <x v="0"/>
    <s v="Flanders &amp; Fish"/>
    <x v="0"/>
    <n v="3034"/>
    <n v="3"/>
    <n v="1"/>
    <n v="1"/>
    <n v="585"/>
    <n v="1965"/>
    <s v="24 Doyle St"/>
    <s v="Avondale Heights"/>
    <s v="Moonee Valley"/>
    <s v="Western Metropolitan"/>
    <n v="6"/>
    <n v="2017"/>
  </r>
  <r>
    <d v="2017-06-19T00:00:00"/>
    <n v="1080000"/>
    <x v="0"/>
    <s v="Best Bricks"/>
    <x v="0"/>
    <n v="3148"/>
    <n v="3"/>
    <n v="1"/>
    <n v="1"/>
    <n v="588"/>
    <m/>
    <s v="8 Bosco St"/>
    <s v="Chadstone"/>
    <s v="Monash"/>
    <s v="Southern Metropolitan"/>
    <n v="6"/>
    <n v="2017"/>
  </r>
  <r>
    <d v="2017-06-19T00:00:00"/>
    <n v="1750000"/>
    <x v="0"/>
    <s v="Melbourne Homes"/>
    <x v="1"/>
    <n v="3150"/>
    <n v="4"/>
    <n v="1"/>
    <n v="2"/>
    <n v="655"/>
    <n v="1970"/>
    <s v="91 Orchard St"/>
    <s v="Glen Waverley"/>
    <s v="Monash"/>
    <s v="Eastern Metropolitan"/>
    <n v="6"/>
    <n v="2017"/>
  </r>
  <r>
    <d v="2017-06-19T00:00:00"/>
    <n v="720000"/>
    <x v="1"/>
    <s v="Cunninghams"/>
    <x v="0"/>
    <n v="3053"/>
    <n v="2"/>
    <n v="1"/>
    <n v="1"/>
    <n v="3481"/>
    <m/>
    <s v="2/42 Grattan Pl"/>
    <s v="Carlton"/>
    <s v="Melbourne"/>
    <s v="Northern Metropolitan"/>
    <n v="6"/>
    <n v="2017"/>
  </r>
  <r>
    <d v="2017-06-19T00:00:00"/>
    <n v="567000"/>
    <x v="0"/>
    <s v="Metro Ladder"/>
    <x v="1"/>
    <n v="3136"/>
    <n v="3"/>
    <n v="1"/>
    <n v="1"/>
    <n v="420"/>
    <m/>
    <s v="14 Alfrick Rd"/>
    <s v="Croydon"/>
    <s v="Maroondah"/>
    <s v="Eastern Metropolitan"/>
    <n v="6"/>
    <n v="2017"/>
  </r>
  <r>
    <d v="2017-06-19T00:00:00"/>
    <n v="580000"/>
    <x v="1"/>
    <s v="Maxwells"/>
    <x v="0"/>
    <n v="3012"/>
    <n v="3"/>
    <n v="1"/>
    <n v="0"/>
    <n v="183"/>
    <n v="1930"/>
    <s v="2/663 Barkly St"/>
    <s v="West Footscray"/>
    <s v="Maribyrnong"/>
    <s v="Western Metropolitan"/>
    <n v="6"/>
    <n v="2017"/>
  </r>
  <r>
    <d v="2017-06-19T00:00:00"/>
    <n v="940000"/>
    <x v="0"/>
    <s v="Jones and Jones"/>
    <x v="1"/>
    <n v="3195"/>
    <n v="3"/>
    <n v="2"/>
    <n v="2"/>
    <n v="454"/>
    <n v="1950"/>
    <s v="46 Davey St"/>
    <s v="Parkdale"/>
    <s v="Kingston"/>
    <s v="South-Eastern Metropolitan"/>
    <n v="6"/>
    <n v="2017"/>
  </r>
  <r>
    <d v="2017-06-19T00:00:00"/>
    <n v="1170000"/>
    <x v="2"/>
    <s v="Metro Ladder"/>
    <x v="1"/>
    <n v="3195"/>
    <n v="4"/>
    <n v="2"/>
    <n v="2"/>
    <n v="312"/>
    <n v="2004"/>
    <s v="1/6 Krone St"/>
    <s v="Mordialloc"/>
    <s v="Kingston"/>
    <s v="South-Eastern Metropolitan"/>
    <n v="6"/>
    <n v="2017"/>
  </r>
  <r>
    <d v="2017-06-19T00:00:00"/>
    <n v="295000"/>
    <x v="1"/>
    <s v="Flanders &amp; Fish"/>
    <x v="0"/>
    <n v="3162"/>
    <n v="1"/>
    <n v="1"/>
    <n v="1"/>
    <n v="811"/>
    <m/>
    <s v="3/468 Kooyong Rd"/>
    <s v="Caulfield South"/>
    <s v="Glen Eira"/>
    <s v="Southern Metropolitan"/>
    <n v="6"/>
    <n v="2017"/>
  </r>
  <r>
    <d v="2017-06-19T00:00:00"/>
    <n v="875000"/>
    <x v="2"/>
    <s v="Melbourne Homes"/>
    <x v="1"/>
    <n v="3072"/>
    <n v="3"/>
    <n v="2"/>
    <n v="2"/>
    <n v="214"/>
    <m/>
    <s v="72d Oakover Rd"/>
    <s v="Preston"/>
    <s v="Darebin"/>
    <s v="Northern Metropolitan"/>
    <n v="6"/>
    <n v="2017"/>
  </r>
  <r>
    <d v="2017-06-19T00:00:00"/>
    <n v="1001000"/>
    <x v="0"/>
    <s v="Cunninghams"/>
    <x v="1"/>
    <n v="3070"/>
    <n v="2"/>
    <n v="1"/>
    <n v="0"/>
    <n v="166"/>
    <m/>
    <s v="10 Balgonie Pl"/>
    <s v="Northcote"/>
    <s v="Darebin"/>
    <s v="Northern Metropolitan"/>
    <n v="6"/>
    <n v="2017"/>
  </r>
  <r>
    <d v="2017-06-19T00:00:00"/>
    <n v="580000"/>
    <x v="1"/>
    <s v="Best Bricks"/>
    <x v="0"/>
    <n v="3020"/>
    <n v="3"/>
    <n v="2"/>
    <n v="2"/>
    <n v="250"/>
    <n v="2013"/>
    <s v="2/36 Selwyn St"/>
    <s v="Albion"/>
    <s v="Brimbank"/>
    <s v="Western Metropolitan"/>
    <n v="6"/>
    <n v="2017"/>
  </r>
  <r>
    <d v="2017-06-19T00:00:00"/>
    <n v="677000"/>
    <x v="0"/>
    <s v="Property Barons"/>
    <x v="1"/>
    <n v="3037"/>
    <n v="4"/>
    <n v="2"/>
    <n v="2"/>
    <n v="661"/>
    <n v="1999"/>
    <s v="10 Chris Ct"/>
    <s v="Hillside"/>
    <s v="Brimbank"/>
    <s v="Western Metropolitan"/>
    <n v="6"/>
    <n v="2017"/>
  </r>
  <r>
    <d v="2017-06-19T00:00:00"/>
    <n v="790000"/>
    <x v="0"/>
    <s v="Cunninghams"/>
    <x v="1"/>
    <n v="3038"/>
    <n v="4"/>
    <n v="2"/>
    <n v="3"/>
    <n v="696"/>
    <n v="1980"/>
    <s v="43 Tarella Dr"/>
    <s v="Keilor Downs"/>
    <s v="Brimbank"/>
    <s v="Western Metropolitan"/>
    <n v="6"/>
    <n v="2017"/>
  </r>
  <r>
    <d v="2017-06-19T00:00:00"/>
    <n v="780000"/>
    <x v="1"/>
    <s v="Jones and Jones"/>
    <x v="1"/>
    <n v="3123"/>
    <n v="3"/>
    <n v="1"/>
    <n v="1"/>
    <n v="0"/>
    <m/>
    <s v="18/36 Anderson Rd"/>
    <s v="Hawthorn East"/>
    <s v="Boroondara"/>
    <s v="Southern Metropolitan"/>
    <n v="6"/>
    <n v="2017"/>
  </r>
  <r>
    <d v="2017-06-19T00:00:00"/>
    <n v="1080000"/>
    <x v="1"/>
    <s v="Jones and Jones"/>
    <x v="1"/>
    <n v="3122"/>
    <n v="2"/>
    <n v="2"/>
    <n v="2"/>
    <n v="6996"/>
    <n v="2000"/>
    <s v="8/8 Wallen Rd"/>
    <s v="Hawthorn"/>
    <s v="Boroondara"/>
    <s v="Southern Metropolitan"/>
    <n v="6"/>
    <n v="2017"/>
  </r>
  <r>
    <d v="2017-06-19T00:00:00"/>
    <n v="1525000"/>
    <x v="0"/>
    <s v="Jones and Jones"/>
    <x v="0"/>
    <n v="3122"/>
    <n v="3"/>
    <n v="1"/>
    <n v="0"/>
    <n v="269"/>
    <n v="1905"/>
    <s v="95 Church St"/>
    <s v="Hawthorn"/>
    <s v="Boroondara"/>
    <s v="Southern Metropolitan"/>
    <n v="6"/>
    <n v="2017"/>
  </r>
  <r>
    <d v="2017-06-19T00:00:00"/>
    <n v="1155000"/>
    <x v="0"/>
    <s v="Jones and Jones"/>
    <x v="0"/>
    <n v="3190"/>
    <n v="3"/>
    <n v="2"/>
    <n v="1"/>
    <n v="650"/>
    <m/>
    <s v="14 Avoca St"/>
    <s v="Highett"/>
    <s v="Bayside"/>
    <s v="Southern Metropolitan"/>
    <n v="6"/>
    <n v="2017"/>
  </r>
  <r>
    <d v="2017-06-19T00:00:00"/>
    <n v="1750800"/>
    <x v="0"/>
    <s v="Sanders"/>
    <x v="1"/>
    <n v="3187"/>
    <n v="3"/>
    <n v="4"/>
    <n v="2"/>
    <n v="424"/>
    <n v="2012"/>
    <s v="1C Baird St"/>
    <s v="Brighton East"/>
    <s v="Bayside"/>
    <s v="Southern Metropolitan"/>
    <n v="6"/>
    <n v="2017"/>
  </r>
  <r>
    <d v="2017-06-19T00:00:00"/>
    <n v="2655000"/>
    <x v="0"/>
    <s v="Maxwells"/>
    <x v="0"/>
    <n v="3186"/>
    <n v="3"/>
    <n v="2"/>
    <n v="2"/>
    <n v="697"/>
    <n v="1991"/>
    <s v="3 Champion St"/>
    <s v="Brighton"/>
    <s v="Bayside"/>
    <s v="Southern Metropolitan"/>
    <n v="6"/>
    <n v="2017"/>
  </r>
  <r>
    <d v="2017-06-20T00:00:00"/>
    <n v="1341000"/>
    <x v="0"/>
    <s v="Cunninghams"/>
    <x v="1"/>
    <n v="3121"/>
    <n v="2"/>
    <n v="1"/>
    <n v="0"/>
    <n v="135"/>
    <n v="1890"/>
    <s v="9 Wall St"/>
    <s v="Richmond"/>
    <s v="Yarra"/>
    <s v="Northern Metropolitan"/>
    <n v="6"/>
    <n v="2017"/>
  </r>
  <r>
    <d v="2017-06-20T00:00:00"/>
    <n v="1600000"/>
    <x v="0"/>
    <s v="Cunninghams"/>
    <x v="0"/>
    <n v="3068"/>
    <n v="3"/>
    <n v="2"/>
    <n v="0"/>
    <n v="251"/>
    <m/>
    <s v="41 Miller St"/>
    <s v="Fitzroy North"/>
    <s v="Yarra"/>
    <s v="Northern Metropolitan"/>
    <n v="6"/>
    <n v="2017"/>
  </r>
  <r>
    <d v="2017-06-20T00:00:00"/>
    <n v="800000"/>
    <x v="2"/>
    <s v="Property Barons"/>
    <x v="0"/>
    <n v="3132"/>
    <n v="3"/>
    <n v="2"/>
    <n v="2"/>
    <n v="343"/>
    <n v="2010"/>
    <s v="8/12 Irvine St"/>
    <s v="Mitcham"/>
    <s v="Whitehorse"/>
    <s v="Eastern Metropolitan"/>
    <n v="6"/>
    <n v="2017"/>
  </r>
  <r>
    <d v="2017-06-20T00:00:00"/>
    <n v="650000"/>
    <x v="1"/>
    <s v="Maxwells"/>
    <x v="1"/>
    <n v="3142"/>
    <n v="2"/>
    <n v="1"/>
    <n v="0"/>
    <n v="0"/>
    <m/>
    <s v="1/48 Mathoura Rd"/>
    <s v="Toorak"/>
    <s v="Stonnington"/>
    <s v="Southern Metropolitan"/>
    <n v="6"/>
    <n v="2017"/>
  </r>
  <r>
    <d v="2017-06-20T00:00:00"/>
    <n v="1635000"/>
    <x v="1"/>
    <s v="Jones and Jones"/>
    <x v="1"/>
    <n v="3143"/>
    <n v="3"/>
    <n v="2"/>
    <n v="2"/>
    <n v="1803"/>
    <n v="2011"/>
    <s v="4/48 New St"/>
    <s v="Armadale"/>
    <s v="Stonnington"/>
    <s v="Southern Metropolitan"/>
    <n v="6"/>
    <n v="2017"/>
  </r>
  <r>
    <d v="2017-06-20T00:00:00"/>
    <n v="1325000"/>
    <x v="0"/>
    <s v="Cunninghams"/>
    <x v="0"/>
    <n v="3207"/>
    <n v="3"/>
    <n v="2"/>
    <n v="2"/>
    <n v="133"/>
    <m/>
    <s v="410 Graham St"/>
    <s v="Port Melbourne"/>
    <s v="Port Phillip"/>
    <s v="Southern Metropolitan"/>
    <n v="6"/>
    <n v="2017"/>
  </r>
  <r>
    <d v="2017-06-20T00:00:00"/>
    <n v="730000"/>
    <x v="0"/>
    <s v="Melbourne Homes"/>
    <x v="1"/>
    <n v="3088"/>
    <n v="3"/>
    <n v="2"/>
    <n v="2"/>
    <n v="563"/>
    <m/>
    <s v="17 Nokuna Ct"/>
    <s v="Greensborough"/>
    <s v="Nillumbik"/>
    <s v="Northern Metropolitan"/>
    <n v="6"/>
    <n v="2017"/>
  </r>
  <r>
    <d v="2017-06-20T00:00:00"/>
    <n v="825000"/>
    <x v="0"/>
    <s v="Cunninghams"/>
    <x v="0"/>
    <n v="3055"/>
    <n v="2"/>
    <n v="1"/>
    <n v="0"/>
    <n v="207"/>
    <n v="1950"/>
    <s v="22 Henderson St"/>
    <s v="Brunswick West"/>
    <s v="Moreland"/>
    <s v="Northern Metropolitan"/>
    <n v="6"/>
    <n v="2017"/>
  </r>
  <r>
    <d v="2017-06-20T00:00:00"/>
    <n v="963500"/>
    <x v="0"/>
    <s v="Flanders &amp; Fish"/>
    <x v="1"/>
    <n v="3046"/>
    <n v="3"/>
    <n v="2"/>
    <n v="6"/>
    <n v="697"/>
    <n v="1960"/>
    <s v="73 Pecham St"/>
    <s v="Glenroy"/>
    <s v="Moreland"/>
    <s v="Northern Metropolitan"/>
    <n v="6"/>
    <n v="2017"/>
  </r>
  <r>
    <d v="2017-06-20T00:00:00"/>
    <n v="1325000"/>
    <x v="0"/>
    <s v="Jones and Jones"/>
    <x v="1"/>
    <n v="3055"/>
    <n v="4"/>
    <n v="1"/>
    <n v="0"/>
    <n v="465"/>
    <m/>
    <s v="60 Shamrock St"/>
    <s v="Brunswick West"/>
    <s v="Moreland"/>
    <s v="Northern Metropolitan"/>
    <n v="6"/>
    <n v="2017"/>
  </r>
  <r>
    <d v="2017-06-20T00:00:00"/>
    <n v="1410000"/>
    <x v="0"/>
    <s v="Metro Ladder"/>
    <x v="0"/>
    <n v="3044"/>
    <n v="5"/>
    <n v="3"/>
    <n v="4"/>
    <n v="1004"/>
    <m/>
    <s v="24 Bolingbroke St"/>
    <s v="Pascoe Vale"/>
    <s v="Moreland"/>
    <s v="Northern Metropolitan"/>
    <n v="6"/>
    <n v="2017"/>
  </r>
  <r>
    <d v="2017-06-20T00:00:00"/>
    <n v="1500000"/>
    <x v="0"/>
    <s v="Jones and Jones"/>
    <x v="1"/>
    <n v="3057"/>
    <n v="3"/>
    <n v="1"/>
    <n v="3"/>
    <n v="446"/>
    <n v="1940"/>
    <s v="7 Weigall St"/>
    <s v="Brunswick East"/>
    <s v="Moreland"/>
    <s v="Northern Metropolitan"/>
    <n v="6"/>
    <n v="2017"/>
  </r>
  <r>
    <d v="2017-06-20T00:00:00"/>
    <n v="1120000"/>
    <x v="0"/>
    <s v="Property Barons"/>
    <x v="1"/>
    <n v="3033"/>
    <n v="4"/>
    <n v="2"/>
    <n v="2"/>
    <n v="599"/>
    <m/>
    <s v="6 Mark St"/>
    <s v="Keilor East"/>
    <s v="Moonee Valley"/>
    <s v="Western Metropolitan"/>
    <n v="6"/>
    <n v="2017"/>
  </r>
  <r>
    <d v="2017-06-20T00:00:00"/>
    <n v="1340000"/>
    <x v="0"/>
    <s v="Cunninghams"/>
    <x v="0"/>
    <n v="3031"/>
    <n v="4"/>
    <n v="2"/>
    <n v="1"/>
    <n v="302"/>
    <n v="1928"/>
    <s v="139 Victoria St"/>
    <s v="Flemington"/>
    <s v="Moonee Valley"/>
    <s v="Northern Metropolitan"/>
    <n v="6"/>
    <n v="2017"/>
  </r>
  <r>
    <d v="2017-06-20T00:00:00"/>
    <n v="1515000"/>
    <x v="0"/>
    <s v="Cunninghams"/>
    <x v="1"/>
    <n v="3039"/>
    <n v="4"/>
    <n v="2"/>
    <n v="3"/>
    <n v="574"/>
    <n v="1910"/>
    <s v="109 Waverley St"/>
    <s v="Moonee Ponds"/>
    <s v="Moonee Valley"/>
    <s v="Western Metropolitan"/>
    <n v="6"/>
    <n v="2017"/>
  </r>
  <r>
    <d v="2017-06-20T00:00:00"/>
    <n v="701000"/>
    <x v="1"/>
    <s v="Cunninghams"/>
    <x v="0"/>
    <n v="3148"/>
    <n v="3"/>
    <n v="2"/>
    <n v="2"/>
    <n v="235"/>
    <n v="2000"/>
    <s v="4/6 Kelly St"/>
    <s v="Chadstone"/>
    <s v="Monash"/>
    <s v="Southern Metropolitan"/>
    <n v="6"/>
    <n v="2017"/>
  </r>
  <r>
    <d v="2017-06-20T00:00:00"/>
    <n v="1171000"/>
    <x v="0"/>
    <s v="Melbourne Homes"/>
    <x v="1"/>
    <n v="3150"/>
    <n v="4"/>
    <n v="2"/>
    <n v="3"/>
    <n v="800"/>
    <n v="1968"/>
    <s v="87 Chancellor Dr"/>
    <s v="Wheelers Hill"/>
    <s v="Monash"/>
    <s v="South-Eastern Metropolitan"/>
    <n v="6"/>
    <n v="2017"/>
  </r>
  <r>
    <d v="2017-06-20T00:00:00"/>
    <n v="1225000"/>
    <x v="0"/>
    <s v="Jones and Jones"/>
    <x v="1"/>
    <n v="3166"/>
    <n v="2"/>
    <n v="1"/>
    <n v="2"/>
    <n v="567"/>
    <n v="1940"/>
    <s v="17 John St"/>
    <s v="Oakleigh"/>
    <s v="Monash"/>
    <s v="Southern Metropolitan"/>
    <n v="6"/>
    <n v="2017"/>
  </r>
  <r>
    <d v="2017-06-20T00:00:00"/>
    <n v="1520000"/>
    <x v="1"/>
    <s v="Metro Ladder"/>
    <x v="1"/>
    <n v="3053"/>
    <n v="3"/>
    <n v="2"/>
    <n v="2"/>
    <n v="214"/>
    <n v="1993"/>
    <s v="1/2 Drummond St"/>
    <s v="Carlton"/>
    <s v="Melbourne"/>
    <s v="Northern Metropolitan"/>
    <n v="6"/>
    <n v="2017"/>
  </r>
  <r>
    <d v="2017-06-20T00:00:00"/>
    <n v="637000"/>
    <x v="0"/>
    <s v="Maxwells"/>
    <x v="1"/>
    <n v="3136"/>
    <n v="3"/>
    <n v="1"/>
    <n v="2"/>
    <n v="455"/>
    <n v="1960"/>
    <s v="13 Robinson St"/>
    <s v="Croydon"/>
    <s v="Maroondah"/>
    <s v="Eastern Metropolitan"/>
    <n v="6"/>
    <n v="2017"/>
  </r>
  <r>
    <d v="2017-06-20T00:00:00"/>
    <n v="1775000"/>
    <x v="0"/>
    <s v="Jones and Jones"/>
    <x v="1"/>
    <n v="3107"/>
    <n v="5"/>
    <n v="4"/>
    <n v="2"/>
    <n v="501"/>
    <m/>
    <s v="11 Airdrie Ct"/>
    <s v="Templestowe Lower"/>
    <s v="Manningham"/>
    <s v="Eastern Metropolitan"/>
    <n v="6"/>
    <n v="2017"/>
  </r>
  <r>
    <d v="2017-06-20T00:00:00"/>
    <n v="1401500"/>
    <x v="0"/>
    <s v="Jones and Jones"/>
    <x v="1"/>
    <n v="3189"/>
    <n v="3"/>
    <n v="2"/>
    <n v="4"/>
    <n v="867"/>
    <m/>
    <s v="1A Dactyl Rd"/>
    <s v="Moorabbin"/>
    <s v="Kingston"/>
    <s v="Southern Metropolitan"/>
    <n v="6"/>
    <n v="2017"/>
  </r>
  <r>
    <d v="2017-06-20T00:00:00"/>
    <n v="585000"/>
    <x v="0"/>
    <s v="Cunninghams"/>
    <x v="1"/>
    <n v="3025"/>
    <n v="3"/>
    <n v="1"/>
    <n v="1"/>
    <n v="402"/>
    <m/>
    <s v="150 Millers Rd"/>
    <s v="Altona North"/>
    <s v="Hobsons Bay"/>
    <s v="Western Metropolitan"/>
    <n v="6"/>
    <n v="2017"/>
  </r>
  <r>
    <d v="2017-06-20T00:00:00"/>
    <n v="820000"/>
    <x v="0"/>
    <s v="Zimmerman"/>
    <x v="1"/>
    <n v="3015"/>
    <n v="2"/>
    <n v="1"/>
    <n v="1"/>
    <n v="342"/>
    <m/>
    <s v="38 Speight St"/>
    <s v="Newport"/>
    <s v="Hobsons Bay"/>
    <s v="Western Metropolitan"/>
    <n v="6"/>
    <n v="2017"/>
  </r>
  <r>
    <d v="2017-06-20T00:00:00"/>
    <n v="582000"/>
    <x v="1"/>
    <s v="Flanders &amp; Fish"/>
    <x v="1"/>
    <n v="3163"/>
    <n v="2"/>
    <n v="1"/>
    <n v="2"/>
    <n v="1113"/>
    <n v="2010"/>
    <s v="6/51 Murrumbeena Rd"/>
    <s v="Murrumbeena"/>
    <s v="Glen Eira"/>
    <s v="Southern Metropolitan"/>
    <n v="6"/>
    <n v="2017"/>
  </r>
  <r>
    <d v="2017-06-20T00:00:00"/>
    <n v="1292000"/>
    <x v="0"/>
    <s v="Jones and Jones"/>
    <x v="1"/>
    <n v="3165"/>
    <n v="4"/>
    <n v="1"/>
    <n v="2"/>
    <n v="587"/>
    <n v="1950"/>
    <s v="15 Lilac St"/>
    <s v="Bentleigh East"/>
    <s v="Glen Eira"/>
    <s v="Southern Metropolitan"/>
    <n v="6"/>
    <n v="2017"/>
  </r>
  <r>
    <d v="2017-06-20T00:00:00"/>
    <n v="1390000"/>
    <x v="0"/>
    <s v="Flanders &amp; Fish"/>
    <x v="1"/>
    <n v="3163"/>
    <n v="3"/>
    <n v="2"/>
    <n v="2"/>
    <n v="585"/>
    <m/>
    <s v="34 Hunter St"/>
    <s v="Carnegie"/>
    <s v="Glen Eira"/>
    <s v="Southern Metropolitan"/>
    <n v="6"/>
    <n v="2017"/>
  </r>
  <r>
    <d v="2017-06-20T00:00:00"/>
    <n v="1410000"/>
    <x v="0"/>
    <s v="Jones and Jones"/>
    <x v="1"/>
    <n v="3165"/>
    <n v="3"/>
    <n v="2"/>
    <n v="3"/>
    <n v="722"/>
    <m/>
    <s v="125 Bignell Rd"/>
    <s v="Bentleigh East"/>
    <s v="Glen Eira"/>
    <s v="Southern Metropolitan"/>
    <n v="6"/>
    <n v="2017"/>
  </r>
  <r>
    <d v="2017-06-20T00:00:00"/>
    <n v="741000"/>
    <x v="0"/>
    <s v="Cunninghams"/>
    <x v="1"/>
    <n v="3073"/>
    <n v="4"/>
    <n v="1"/>
    <n v="2"/>
    <n v="659"/>
    <m/>
    <s v="2 Fordham Rd"/>
    <s v="Reservoir"/>
    <s v="Darebin"/>
    <s v="Northern Metropolitan"/>
    <n v="6"/>
    <n v="2017"/>
  </r>
  <r>
    <d v="2017-06-20T00:00:00"/>
    <n v="1031000"/>
    <x v="0"/>
    <s v="Best Bricks"/>
    <x v="1"/>
    <n v="3071"/>
    <n v="3"/>
    <n v="1"/>
    <n v="2"/>
    <n v="612"/>
    <n v="1950"/>
    <s v="371 Station St"/>
    <s v="Thornbury"/>
    <s v="Darebin"/>
    <s v="Northern Metropolitan"/>
    <n v="6"/>
    <n v="2017"/>
  </r>
  <r>
    <d v="2017-06-20T00:00:00"/>
    <n v="905000"/>
    <x v="0"/>
    <s v="Best Bricks"/>
    <x v="0"/>
    <n v="3020"/>
    <n v="3"/>
    <n v="1"/>
    <n v="4"/>
    <n v="697"/>
    <m/>
    <s v="14 Oxford St"/>
    <s v="Sunshine North"/>
    <s v="Brimbank"/>
    <s v="Western Metropolitan"/>
    <n v="6"/>
    <n v="2017"/>
  </r>
  <r>
    <d v="2017-06-20T00:00:00"/>
    <n v="1593000"/>
    <x v="0"/>
    <s v="Flanders &amp; Fish"/>
    <x v="1"/>
    <n v="3104"/>
    <n v="4"/>
    <n v="3"/>
    <n v="2"/>
    <n v="598"/>
    <m/>
    <s v="28 Carron St"/>
    <s v="Balwyn North"/>
    <s v="Boroondara"/>
    <s v="Southern Metropolitan"/>
    <n v="6"/>
    <n v="2017"/>
  </r>
  <r>
    <d v="2017-06-20T00:00:00"/>
    <n v="2380000"/>
    <x v="0"/>
    <s v="Cunninghams"/>
    <x v="1"/>
    <n v="3103"/>
    <n v="3"/>
    <n v="2"/>
    <n v="2"/>
    <n v="752"/>
    <n v="1938"/>
    <s v="152 Balwyn Rd"/>
    <s v="Balwyn"/>
    <s v="Boroondara"/>
    <s v="Southern Metropolitan"/>
    <n v="6"/>
    <n v="2017"/>
  </r>
  <r>
    <d v="2017-06-20T00:00:00"/>
    <n v="1230000"/>
    <x v="0"/>
    <s v="Cunninghams"/>
    <x v="1"/>
    <n v="3084"/>
    <n v="4"/>
    <n v="1"/>
    <n v="2"/>
    <n v="630"/>
    <n v="1950"/>
    <s v="57 Quinn St"/>
    <s v="Heidelberg"/>
    <s v="Banyule"/>
    <s v="Eastern Metropolitan"/>
    <n v="6"/>
    <n v="2017"/>
  </r>
  <r>
    <d v="2017-06-20T00:00:00"/>
    <n v="2380000"/>
    <x v="0"/>
    <s v="Jones and Jones"/>
    <x v="1"/>
    <n v="3079"/>
    <n v="4"/>
    <n v="2"/>
    <n v="2"/>
    <n v="778"/>
    <m/>
    <s v="11 Athelstane Gr"/>
    <s v="Ivanhoe"/>
    <s v="Banyule"/>
    <s v="Eastern Metropolitan"/>
    <n v="6"/>
    <n v="2017"/>
  </r>
  <r>
    <d v="2017-06-21T00:00:00"/>
    <n v="1135000"/>
    <x v="0"/>
    <s v="Flanders &amp; Fish"/>
    <x v="1"/>
    <n v="3066"/>
    <n v="2"/>
    <n v="1"/>
    <n v="0"/>
    <n v="144"/>
    <n v="1880"/>
    <s v="43 Campbell St"/>
    <s v="Collingwood"/>
    <s v="Yarra"/>
    <s v="Northern Metropolitan"/>
    <n v="6"/>
    <n v="2017"/>
  </r>
  <r>
    <d v="2017-06-21T00:00:00"/>
    <n v="1650000"/>
    <x v="0"/>
    <s v="Cunninghams"/>
    <x v="1"/>
    <n v="3068"/>
    <n v="2"/>
    <n v="1"/>
    <n v="1"/>
    <n v="118"/>
    <m/>
    <s v="3 Anderson St"/>
    <s v="Clifton Hill"/>
    <s v="Yarra"/>
    <s v="Northern Metropolitan"/>
    <n v="6"/>
    <n v="2017"/>
  </r>
  <r>
    <d v="2017-06-21T00:00:00"/>
    <n v="585000"/>
    <x v="0"/>
    <s v="SJ"/>
    <x v="1"/>
    <n v="3044"/>
    <n v="3"/>
    <n v="1"/>
    <n v="1"/>
    <n v="0"/>
    <n v="2000"/>
    <s v="1/142 Derby St"/>
    <s v="Pascoe Vale"/>
    <s v="Moreland"/>
    <s v="Northern Metropolitan"/>
    <n v="6"/>
    <n v="2017"/>
  </r>
  <r>
    <d v="2017-06-21T00:00:00"/>
    <n v="660000"/>
    <x v="0"/>
    <s v="Metro Ladder"/>
    <x v="1"/>
    <n v="3060"/>
    <n v="3"/>
    <n v="1"/>
    <n v="2"/>
    <n v="585"/>
    <n v="1960"/>
    <s v="3 Brian St"/>
    <s v="Fawkner"/>
    <s v="Moreland"/>
    <s v="Northern Metropolitan"/>
    <n v="6"/>
    <n v="2017"/>
  </r>
  <r>
    <d v="2017-06-21T00:00:00"/>
    <n v="880000"/>
    <x v="0"/>
    <s v="Cunninghams"/>
    <x v="1"/>
    <n v="3046"/>
    <n v="4"/>
    <n v="3"/>
    <n v="2"/>
    <n v="530"/>
    <m/>
    <s v="10 The Loop"/>
    <s v="Hadfield"/>
    <s v="Moreland"/>
    <s v="Northern Metropolitan"/>
    <n v="6"/>
    <n v="2017"/>
  </r>
  <r>
    <d v="2017-06-21T00:00:00"/>
    <n v="985000"/>
    <x v="0"/>
    <s v="Jones and Jones"/>
    <x v="0"/>
    <n v="3058"/>
    <n v="3"/>
    <n v="1"/>
    <n v="2"/>
    <n v="391"/>
    <m/>
    <s v="21A Vincent St"/>
    <s v="Coburg"/>
    <s v="Moreland"/>
    <s v="Northern Metropolitan"/>
    <n v="6"/>
    <n v="2017"/>
  </r>
  <r>
    <d v="2017-06-21T00:00:00"/>
    <n v="996000"/>
    <x v="0"/>
    <s v="Cunninghams"/>
    <x v="1"/>
    <n v="3058"/>
    <n v="2"/>
    <n v="1"/>
    <n v="1"/>
    <n v="476"/>
    <n v="1930"/>
    <s v="34 Soudan St"/>
    <s v="Coburg"/>
    <s v="Moreland"/>
    <s v="Northern Metropolitan"/>
    <n v="6"/>
    <n v="2017"/>
  </r>
  <r>
    <d v="2017-06-21T00:00:00"/>
    <n v="1315000"/>
    <x v="0"/>
    <s v="Cunninghams"/>
    <x v="1"/>
    <n v="3056"/>
    <n v="2"/>
    <n v="1"/>
    <n v="1"/>
    <n v="234"/>
    <n v="1910"/>
    <s v="369 Barkly St"/>
    <s v="Brunswick"/>
    <s v="Moreland"/>
    <s v="Northern Metropolitan"/>
    <n v="6"/>
    <n v="2017"/>
  </r>
  <r>
    <d v="2017-06-21T00:00:00"/>
    <n v="296000"/>
    <x v="1"/>
    <s v="Jones and Jones"/>
    <x v="0"/>
    <n v="3039"/>
    <n v="1"/>
    <n v="1"/>
    <n v="1"/>
    <n v="0"/>
    <m/>
    <s v="8/128 Park St"/>
    <s v="Moonee Ponds"/>
    <s v="Moonee Valley"/>
    <s v="Western Metropolitan"/>
    <n v="6"/>
    <n v="2017"/>
  </r>
  <r>
    <d v="2017-06-21T00:00:00"/>
    <n v="426500"/>
    <x v="1"/>
    <s v="Metro Ladder"/>
    <x v="1"/>
    <n v="3040"/>
    <n v="1"/>
    <n v="1"/>
    <n v="1"/>
    <n v="62"/>
    <n v="1960"/>
    <s v="4/11 Stanley St"/>
    <s v="Essendon"/>
    <s v="Moonee Valley"/>
    <s v="Western Metropolitan"/>
    <n v="6"/>
    <n v="2017"/>
  </r>
  <r>
    <d v="2017-06-21T00:00:00"/>
    <n v="886000"/>
    <x v="0"/>
    <s v="Cunninghams"/>
    <x v="1"/>
    <n v="3040"/>
    <n v="3"/>
    <n v="2"/>
    <n v="1"/>
    <n v="173"/>
    <n v="2007"/>
    <s v="1B Ogilvie St"/>
    <s v="Essendon"/>
    <s v="Moonee Valley"/>
    <s v="Western Metropolitan"/>
    <n v="6"/>
    <n v="2017"/>
  </r>
  <r>
    <d v="2017-06-21T00:00:00"/>
    <n v="1011000"/>
    <x v="2"/>
    <s v="Best Bricks"/>
    <x v="1"/>
    <n v="3149"/>
    <n v="3"/>
    <n v="2"/>
    <n v="2"/>
    <n v="297"/>
    <n v="2001"/>
    <s v="2/36 Swayfield Rd"/>
    <s v="Mount Waverley"/>
    <s v="Monash"/>
    <s v="Eastern Metropolitan"/>
    <n v="6"/>
    <n v="2017"/>
  </r>
  <r>
    <d v="2017-06-21T00:00:00"/>
    <n v="600000"/>
    <x v="1"/>
    <s v="Metro Ladder"/>
    <x v="0"/>
    <n v="3006"/>
    <n v="2"/>
    <n v="1"/>
    <n v="1"/>
    <n v="3634"/>
    <n v="1993"/>
    <s v="28/161 Sturt St"/>
    <s v="Southbank"/>
    <s v="Melbourne"/>
    <s v="Southern Metropolitan"/>
    <n v="6"/>
    <n v="2017"/>
  </r>
  <r>
    <d v="2017-06-21T00:00:00"/>
    <n v="1190000"/>
    <x v="0"/>
    <s v="Flanders &amp; Fish"/>
    <x v="1"/>
    <n v="3031"/>
    <n v="3"/>
    <n v="2"/>
    <n v="1"/>
    <n v="180"/>
    <m/>
    <s v="23 Wakefield St"/>
    <s v="Kensington"/>
    <s v="Melbourne"/>
    <s v="Northern Metropolitan"/>
    <n v="6"/>
    <n v="2017"/>
  </r>
  <r>
    <d v="2017-06-21T00:00:00"/>
    <n v="585000"/>
    <x v="1"/>
    <s v="Metro Ladder"/>
    <x v="1"/>
    <n v="3032"/>
    <n v="2"/>
    <n v="2"/>
    <n v="2"/>
    <n v="37000"/>
    <n v="2004"/>
    <s v="2/6 Horizon Dr"/>
    <s v="Maribyrnong"/>
    <s v="Maribyrnong"/>
    <s v="Western Metropolitan"/>
    <n v="6"/>
    <n v="2017"/>
  </r>
  <r>
    <d v="2017-06-21T00:00:00"/>
    <n v="910000"/>
    <x v="2"/>
    <s v="Property Barons"/>
    <x v="0"/>
    <n v="3105"/>
    <n v="4"/>
    <n v="2"/>
    <n v="2"/>
    <n v="190"/>
    <n v="2000"/>
    <s v="4/62 Manningham Rd"/>
    <s v="Bulleen"/>
    <s v="Manningham"/>
    <s v="Eastern Metropolitan"/>
    <n v="6"/>
    <n v="2017"/>
  </r>
  <r>
    <d v="2017-06-21T00:00:00"/>
    <n v="860000"/>
    <x v="2"/>
    <s v="Cunninghams"/>
    <x v="1"/>
    <n v="3153"/>
    <n v="4"/>
    <n v="3"/>
    <n v="2"/>
    <n v="304"/>
    <n v="1970"/>
    <s v="12 Pindari Dr"/>
    <s v="Bayswater"/>
    <s v="Knox"/>
    <s v="Eastern Metropolitan"/>
    <n v="6"/>
    <n v="2017"/>
  </r>
  <r>
    <d v="2017-06-21T00:00:00"/>
    <n v="800000"/>
    <x v="0"/>
    <s v="Jones and Jones"/>
    <x v="0"/>
    <n v="3192"/>
    <n v="3"/>
    <n v="1"/>
    <n v="1"/>
    <n v="366"/>
    <n v="1970"/>
    <s v="4 Allnutt Ct"/>
    <s v="Cheltenham"/>
    <s v="Kingston"/>
    <s v="Southern Metropolitan"/>
    <n v="6"/>
    <n v="2017"/>
  </r>
  <r>
    <d v="2017-06-21T00:00:00"/>
    <n v="1190000"/>
    <x v="0"/>
    <s v="Jones and Jones"/>
    <x v="0"/>
    <n v="3190"/>
    <n v="3"/>
    <n v="1"/>
    <n v="1"/>
    <n v="635"/>
    <m/>
    <s v="3 The Crescent"/>
    <s v="Highett"/>
    <s v="Kingston"/>
    <s v="Southern Metropolitan"/>
    <n v="6"/>
    <n v="2017"/>
  </r>
  <r>
    <d v="2017-06-21T00:00:00"/>
    <n v="870000"/>
    <x v="0"/>
    <s v="Metro Ladder"/>
    <x v="1"/>
    <n v="3025"/>
    <n v="3"/>
    <n v="1"/>
    <n v="4"/>
    <n v="559"/>
    <n v="1950"/>
    <s v="242 Mason St"/>
    <s v="Altona North"/>
    <s v="Hobsons Bay"/>
    <s v="Western Metropolitan"/>
    <n v="6"/>
    <n v="2017"/>
  </r>
  <r>
    <d v="2017-06-21T00:00:00"/>
    <n v="1245000"/>
    <x v="0"/>
    <s v="Metro Ladder"/>
    <x v="1"/>
    <n v="3016"/>
    <n v="3"/>
    <n v="2"/>
    <n v="2"/>
    <n v="292"/>
    <n v="1980"/>
    <s v="8 Jobson St"/>
    <s v="Williamstown"/>
    <s v="Hobsons Bay"/>
    <s v="Western Metropolitan"/>
    <n v="6"/>
    <n v="2017"/>
  </r>
  <r>
    <d v="2017-06-21T00:00:00"/>
    <n v="485000"/>
    <x v="1"/>
    <s v="Flanders &amp; Fish"/>
    <x v="0"/>
    <n v="3204"/>
    <n v="2"/>
    <n v="1"/>
    <n v="1"/>
    <n v="0"/>
    <n v="2012"/>
    <s v="301/437 North Rd"/>
    <s v="Ormond"/>
    <s v="Glen Eira"/>
    <s v="Southern Metropolitan"/>
    <n v="6"/>
    <n v="2017"/>
  </r>
  <r>
    <d v="2017-06-21T00:00:00"/>
    <n v="1228000"/>
    <x v="0"/>
    <s v="Metro Ladder"/>
    <x v="1"/>
    <n v="3165"/>
    <n v="3"/>
    <n v="1"/>
    <n v="2"/>
    <n v="623"/>
    <m/>
    <s v="14 York St"/>
    <s v="Bentleigh East"/>
    <s v="Glen Eira"/>
    <s v="Southern Metropolitan"/>
    <n v="6"/>
    <n v="2017"/>
  </r>
  <r>
    <d v="2017-06-21T00:00:00"/>
    <n v="1815000"/>
    <x v="0"/>
    <s v="Metro Ladder"/>
    <x v="1"/>
    <n v="3165"/>
    <n v="4"/>
    <n v="3"/>
    <n v="2"/>
    <n v="933"/>
    <n v="1960"/>
    <s v="12 Kennedy St"/>
    <s v="Bentleigh East"/>
    <s v="Glen Eira"/>
    <s v="Southern Metropolitan"/>
    <n v="6"/>
    <n v="2017"/>
  </r>
  <r>
    <d v="2017-06-21T00:00:00"/>
    <n v="1050000"/>
    <x v="0"/>
    <s v="Melbourne Homes"/>
    <x v="1"/>
    <n v="3198"/>
    <n v="6"/>
    <n v="4"/>
    <n v="2"/>
    <n v="662"/>
    <m/>
    <s v="42 Mitchell St"/>
    <s v="Seaford"/>
    <s v="Frankston"/>
    <s v="South-Eastern Metropolitan"/>
    <n v="6"/>
    <n v="2017"/>
  </r>
  <r>
    <d v="2017-06-21T00:00:00"/>
    <n v="678500"/>
    <x v="0"/>
    <s v="Metro Ladder"/>
    <x v="1"/>
    <n v="3073"/>
    <n v="4"/>
    <n v="1"/>
    <n v="2"/>
    <n v="606"/>
    <m/>
    <s v="96b Cheddar Rd"/>
    <s v="Reservoir"/>
    <s v="Darebin"/>
    <s v="Northern Metropolitan"/>
    <n v="6"/>
    <n v="2017"/>
  </r>
  <r>
    <d v="2017-06-21T00:00:00"/>
    <n v="960000"/>
    <x v="2"/>
    <s v="Jones and Jones"/>
    <x v="1"/>
    <n v="3071"/>
    <n v="2"/>
    <n v="2"/>
    <n v="2"/>
    <n v="158"/>
    <n v="2007"/>
    <s v="58 Leinster Gr"/>
    <s v="Thornbury"/>
    <s v="Darebin"/>
    <s v="Northern Metropolitan"/>
    <n v="6"/>
    <n v="2017"/>
  </r>
  <r>
    <d v="2017-06-21T00:00:00"/>
    <n v="670000"/>
    <x v="0"/>
    <s v="Cunninghams"/>
    <x v="0"/>
    <n v="3042"/>
    <n v="3"/>
    <n v="1"/>
    <n v="2"/>
    <n v="647"/>
    <n v="1975"/>
    <s v="610 Fullarton Rd"/>
    <s v="Keilor Park"/>
    <s v="Brimbank"/>
    <s v="Western Metropolitan"/>
    <n v="6"/>
    <n v="2017"/>
  </r>
  <r>
    <d v="2017-06-21T00:00:00"/>
    <n v="700000"/>
    <x v="0"/>
    <s v="Best Bricks"/>
    <x v="0"/>
    <n v="3020"/>
    <n v="3"/>
    <n v="1"/>
    <n v="2"/>
    <n v="701"/>
    <m/>
    <s v="13 Murray St"/>
    <s v="Sunshine West"/>
    <s v="Brimbank"/>
    <s v="Western Metropolitan"/>
    <n v="6"/>
    <n v="2017"/>
  </r>
  <r>
    <d v="2017-06-21T00:00:00"/>
    <n v="690000"/>
    <x v="2"/>
    <s v="Best Bricks"/>
    <x v="1"/>
    <n v="3101"/>
    <n v="3"/>
    <n v="1"/>
    <n v="2"/>
    <n v="111"/>
    <n v="1872"/>
    <s v="62 Wiltshire Dr"/>
    <s v="Kew"/>
    <s v="Boroondara"/>
    <s v="Southern Metropolitan"/>
    <n v="6"/>
    <n v="2017"/>
  </r>
  <r>
    <d v="2017-06-21T00:00:00"/>
    <n v="725000"/>
    <x v="1"/>
    <s v="Flanders &amp; Fish"/>
    <x v="1"/>
    <n v="3104"/>
    <n v="2"/>
    <n v="1"/>
    <n v="1"/>
    <n v="134"/>
    <n v="1970"/>
    <s v="2/14 Hatfield St"/>
    <s v="Balwyn North"/>
    <s v="Boroondara"/>
    <s v="Southern Metropolitan"/>
    <n v="6"/>
    <n v="2017"/>
  </r>
  <r>
    <d v="2017-06-22T00:00:00"/>
    <n v="370000"/>
    <x v="1"/>
    <s v="Cunninghams"/>
    <x v="0"/>
    <n v="3121"/>
    <n v="1"/>
    <n v="1"/>
    <n v="1"/>
    <n v="3512"/>
    <n v="2011"/>
    <s v="213/253 Bridge Rd"/>
    <s v="Richmond"/>
    <s v="Yarra"/>
    <s v="Northern Metropolitan"/>
    <n v="6"/>
    <n v="2017"/>
  </r>
  <r>
    <d v="2017-06-22T00:00:00"/>
    <n v="700000"/>
    <x v="0"/>
    <s v="Cunninghams"/>
    <x v="0"/>
    <n v="3068"/>
    <n v="2"/>
    <n v="1"/>
    <n v="0"/>
    <n v="194"/>
    <m/>
    <s v="58 Alexandra Pde"/>
    <s v="Clifton Hill"/>
    <s v="Yarra"/>
    <s v="Northern Metropolitan"/>
    <n v="6"/>
    <n v="2017"/>
  </r>
  <r>
    <d v="2017-06-22T00:00:00"/>
    <n v="890500"/>
    <x v="1"/>
    <s v="Cunninghams"/>
    <x v="0"/>
    <n v="3121"/>
    <n v="2"/>
    <n v="2"/>
    <n v="2"/>
    <n v="180"/>
    <n v="1940"/>
    <s v="7/129 Hoddle St"/>
    <s v="Richmond"/>
    <s v="Yarra"/>
    <s v="Northern Metropolitan"/>
    <n v="6"/>
    <n v="2017"/>
  </r>
  <r>
    <d v="2017-06-22T00:00:00"/>
    <n v="1242000"/>
    <x v="0"/>
    <s v="Cunninghams"/>
    <x v="1"/>
    <n v="3067"/>
    <n v="2"/>
    <n v="1"/>
    <n v="1"/>
    <n v="249"/>
    <n v="1940"/>
    <s v="198 Gipps St"/>
    <s v="Abbotsford"/>
    <s v="Yarra"/>
    <s v="Northern Metropolitan"/>
    <n v="6"/>
    <n v="2017"/>
  </r>
  <r>
    <d v="2017-06-22T00:00:00"/>
    <n v="1270000"/>
    <x v="0"/>
    <s v="Cunninghams"/>
    <x v="1"/>
    <n v="3068"/>
    <n v="2"/>
    <n v="1"/>
    <n v="0"/>
    <n v="183"/>
    <n v="1890"/>
    <s v="371 Rae St"/>
    <s v="Fitzroy North"/>
    <s v="Yarra"/>
    <s v="Northern Metropolitan"/>
    <n v="6"/>
    <n v="2017"/>
  </r>
  <r>
    <d v="2017-06-22T00:00:00"/>
    <n v="880000"/>
    <x v="0"/>
    <s v="Cunninghams"/>
    <x v="0"/>
    <n v="3083"/>
    <n v="4"/>
    <n v="2"/>
    <n v="2"/>
    <n v="520"/>
    <n v="2004"/>
    <s v="16 Cranberry Pl"/>
    <s v="Bundoora"/>
    <s v="Whittlesea"/>
    <s v="Northern Metropolitan"/>
    <n v="6"/>
    <n v="2017"/>
  </r>
  <r>
    <d v="2017-06-22T00:00:00"/>
    <n v="267500"/>
    <x v="1"/>
    <s v="Cunninghams"/>
    <x v="1"/>
    <n v="3145"/>
    <n v="1"/>
    <n v="1"/>
    <n v="1"/>
    <n v="2410"/>
    <m/>
    <s v="7/696 Waverley Rd"/>
    <s v="Malvern East"/>
    <s v="Stonnington"/>
    <s v="Southern Metropolitan"/>
    <n v="6"/>
    <n v="2017"/>
  </r>
  <r>
    <d v="2017-06-22T00:00:00"/>
    <n v="696750"/>
    <x v="1"/>
    <s v="Jones and Jones"/>
    <x v="1"/>
    <n v="3184"/>
    <n v="2"/>
    <n v="1"/>
    <n v="1"/>
    <n v="0"/>
    <n v="1930"/>
    <s v="6/229 Brighton Rd"/>
    <s v="Elwood"/>
    <s v="Port Phillip"/>
    <s v="Southern Metropolitan"/>
    <n v="6"/>
    <n v="2017"/>
  </r>
  <r>
    <d v="2017-06-22T00:00:00"/>
    <n v="315000"/>
    <x v="1"/>
    <s v="Jones and Jones"/>
    <x v="1"/>
    <n v="3056"/>
    <n v="1"/>
    <n v="1"/>
    <n v="1"/>
    <n v="1403"/>
    <m/>
    <s v="8/93 Tinning St"/>
    <s v="Brunswick"/>
    <s v="Moreland"/>
    <s v="Northern Metropolitan"/>
    <n v="6"/>
    <n v="2017"/>
  </r>
  <r>
    <d v="2017-06-22T00:00:00"/>
    <n v="645000"/>
    <x v="2"/>
    <s v="Property Barons"/>
    <x v="1"/>
    <n v="3046"/>
    <n v="5"/>
    <n v="1"/>
    <n v="1"/>
    <n v="227"/>
    <n v="2013"/>
    <s v="1/217 West St"/>
    <s v="Glenroy"/>
    <s v="Moreland"/>
    <s v="Northern Metropolitan"/>
    <n v="6"/>
    <n v="2017"/>
  </r>
  <r>
    <d v="2017-06-22T00:00:00"/>
    <n v="775000"/>
    <x v="0"/>
    <s v="Metro Ladder"/>
    <x v="1"/>
    <n v="3060"/>
    <n v="3"/>
    <n v="1"/>
    <n v="2"/>
    <n v="621"/>
    <n v="1960"/>
    <s v="16 Lynch Rd"/>
    <s v="Fawkner"/>
    <s v="Moreland"/>
    <s v="Northern Metropolitan"/>
    <n v="6"/>
    <n v="2017"/>
  </r>
  <r>
    <d v="2017-06-22T00:00:00"/>
    <n v="780000"/>
    <x v="0"/>
    <s v="Flanders &amp; Fish"/>
    <x v="1"/>
    <n v="3046"/>
    <n v="3"/>
    <n v="1"/>
    <n v="2"/>
    <n v="697"/>
    <n v="1960"/>
    <s v="80 Gowrie St"/>
    <s v="Glenroy"/>
    <s v="Moreland"/>
    <s v="Northern Metropolitan"/>
    <n v="6"/>
    <n v="2017"/>
  </r>
  <r>
    <d v="2017-06-22T00:00:00"/>
    <n v="881000"/>
    <x v="0"/>
    <s v="Cunninghams"/>
    <x v="1"/>
    <n v="3034"/>
    <n v="3"/>
    <n v="1"/>
    <n v="2"/>
    <n v="615"/>
    <m/>
    <s v="39 Ridge Dr"/>
    <s v="Avondale Heights"/>
    <s v="Moonee Valley"/>
    <s v="Western Metropolitan"/>
    <n v="6"/>
    <n v="2017"/>
  </r>
  <r>
    <d v="2017-06-22T00:00:00"/>
    <n v="1312000"/>
    <x v="0"/>
    <s v="Metro Ladder"/>
    <x v="1"/>
    <n v="3042"/>
    <n v="3"/>
    <n v="1"/>
    <n v="1"/>
    <n v="650"/>
    <m/>
    <s v="30 Carrington Rd"/>
    <s v="Niddrie"/>
    <s v="Moonee Valley"/>
    <s v="Western Metropolitan"/>
    <n v="6"/>
    <n v="2017"/>
  </r>
  <r>
    <d v="2017-06-22T00:00:00"/>
    <n v="1408000"/>
    <x v="0"/>
    <s v="Melbourne Homes"/>
    <x v="1"/>
    <n v="3150"/>
    <n v="3"/>
    <n v="2"/>
    <n v="1"/>
    <n v="658"/>
    <m/>
    <s v="16 Jacaranda Rd"/>
    <s v="Wheelers Hill"/>
    <s v="Monash"/>
    <s v="South-Eastern Metropolitan"/>
    <n v="6"/>
    <n v="2017"/>
  </r>
  <r>
    <d v="2017-06-22T00:00:00"/>
    <n v="485000"/>
    <x v="0"/>
    <s v="Metro Ladder"/>
    <x v="0"/>
    <n v="3037"/>
    <n v="3"/>
    <n v="2"/>
    <n v="1"/>
    <n v="453"/>
    <n v="1997"/>
    <s v="4 Whitmore Pl"/>
    <s v="Hillside"/>
    <s v="Melton"/>
    <s v="Western Metropolitan"/>
    <n v="6"/>
    <n v="2017"/>
  </r>
  <r>
    <d v="2017-06-22T00:00:00"/>
    <n v="930000"/>
    <x v="0"/>
    <s v="Melbourne Homes"/>
    <x v="1"/>
    <n v="3134"/>
    <n v="3"/>
    <n v="1"/>
    <n v="1"/>
    <n v="835"/>
    <m/>
    <s v="4 Strathallyn Rd"/>
    <s v="Ringwood"/>
    <s v="Maroondah"/>
    <s v="Eastern Metropolitan"/>
    <n v="6"/>
    <n v="2017"/>
  </r>
  <r>
    <d v="2017-06-22T00:00:00"/>
    <n v="1190000"/>
    <x v="0"/>
    <s v="Maxwells"/>
    <x v="1"/>
    <n v="3013"/>
    <n v="4"/>
    <n v="1"/>
    <n v="2"/>
    <n v="405"/>
    <m/>
    <s v="56 Severn St"/>
    <s v="Yarraville"/>
    <s v="Maribyrnong"/>
    <s v="Western Metropolitan"/>
    <n v="6"/>
    <n v="2017"/>
  </r>
  <r>
    <d v="2017-06-22T00:00:00"/>
    <n v="445000"/>
    <x v="0"/>
    <s v="Melbourne Homes"/>
    <x v="1"/>
    <n v="3061"/>
    <n v="3"/>
    <n v="1"/>
    <n v="2"/>
    <n v="534"/>
    <m/>
    <s v="33 Rainsford Tce"/>
    <s v="Campbellfield"/>
    <s v="Hume"/>
    <s v="Northern Metropolitan"/>
    <n v="6"/>
    <n v="2017"/>
  </r>
  <r>
    <d v="2017-06-22T00:00:00"/>
    <n v="750000"/>
    <x v="0"/>
    <s v="Zimmerman"/>
    <x v="0"/>
    <n v="3175"/>
    <n v="4"/>
    <n v="2"/>
    <n v="1"/>
    <n v="811"/>
    <m/>
    <s v="11 Griffiths Ct"/>
    <s v="Dandenong North"/>
    <s v="Greater Dandenong"/>
    <s v="South-Eastern Metropolitan"/>
    <n v="6"/>
    <n v="2017"/>
  </r>
  <r>
    <d v="2017-06-22T00:00:00"/>
    <n v="1255000"/>
    <x v="0"/>
    <s v="Metro Ladder"/>
    <x v="1"/>
    <n v="3163"/>
    <n v="3"/>
    <n v="1"/>
    <n v="2"/>
    <n v="557"/>
    <n v="1950"/>
    <s v="5 Donal St"/>
    <s v="Murrumbeena"/>
    <s v="Glen Eira"/>
    <s v="Southern Metropolitan"/>
    <n v="6"/>
    <n v="2017"/>
  </r>
  <r>
    <d v="2017-06-22T00:00:00"/>
    <n v="1455000"/>
    <x v="0"/>
    <s v="Jones and Jones"/>
    <x v="0"/>
    <n v="3163"/>
    <n v="4"/>
    <n v="2"/>
    <n v="2"/>
    <n v="608"/>
    <m/>
    <s v="10 Parton Ct"/>
    <s v="Carnegie"/>
    <s v="Glen Eira"/>
    <s v="Southern Metropolitan"/>
    <n v="6"/>
    <n v="2017"/>
  </r>
  <r>
    <d v="2017-06-22T00:00:00"/>
    <n v="621000"/>
    <x v="0"/>
    <s v="Metro Ladder"/>
    <x v="1"/>
    <n v="3020"/>
    <n v="3"/>
    <n v="1"/>
    <n v="3"/>
    <n v="547"/>
    <m/>
    <s v="67 Norwood St"/>
    <s v="Albion"/>
    <s v="Brimbank"/>
    <s v="Western Metropolitan"/>
    <n v="6"/>
    <n v="2017"/>
  </r>
  <r>
    <d v="2017-06-22T00:00:00"/>
    <n v="716000"/>
    <x v="0"/>
    <s v="Property Barons"/>
    <x v="1"/>
    <n v="3020"/>
    <n v="3"/>
    <n v="1"/>
    <n v="1"/>
    <n v="534"/>
    <n v="1975"/>
    <s v="32 Killara St"/>
    <s v="Sunshine West"/>
    <s v="Brimbank"/>
    <s v="Western Metropolitan"/>
    <n v="6"/>
    <n v="2017"/>
  </r>
  <r>
    <d v="2017-06-22T00:00:00"/>
    <n v="317500"/>
    <x v="1"/>
    <s v="Property Barons"/>
    <x v="1"/>
    <n v="3122"/>
    <n v="1"/>
    <n v="1"/>
    <n v="0"/>
    <n v="0"/>
    <n v="1957"/>
    <s v="5/81 morang Rd"/>
    <s v="Hawthorn"/>
    <s v="Boroondara"/>
    <s v="Southern Metropolitan"/>
    <n v="6"/>
    <n v="2017"/>
  </r>
  <r>
    <d v="2017-06-22T00:00:00"/>
    <n v="1955000"/>
    <x v="0"/>
    <s v="Jones and Jones"/>
    <x v="1"/>
    <n v="3122"/>
    <n v="3"/>
    <n v="1"/>
    <n v="2"/>
    <n v="261"/>
    <n v="1890"/>
    <s v="56 Denham St"/>
    <s v="Hawthorn"/>
    <s v="Boroondara"/>
    <s v="Southern Metropolitan"/>
    <n v="6"/>
    <n v="2017"/>
  </r>
  <r>
    <d v="2017-06-22T00:00:00"/>
    <n v="548000"/>
    <x v="0"/>
    <s v="Flanders &amp; Fish"/>
    <x v="1"/>
    <n v="3190"/>
    <n v="2"/>
    <n v="1"/>
    <n v="1"/>
    <n v="0"/>
    <n v="1970"/>
    <s v="3/46 Tibrockney St"/>
    <s v="Highett"/>
    <s v="Bayside"/>
    <s v="Southern Metropolitan"/>
    <n v="6"/>
    <n v="2017"/>
  </r>
  <r>
    <d v="2017-06-22T00:00:00"/>
    <n v="685000"/>
    <x v="1"/>
    <s v="Jones and Jones"/>
    <x v="0"/>
    <n v="3188"/>
    <n v="2"/>
    <n v="1"/>
    <n v="0"/>
    <n v="0"/>
    <n v="2007"/>
    <s v="2/17 Small St"/>
    <s v="Hampton"/>
    <s v="Bayside"/>
    <s v="Southern Metropolitan"/>
    <n v="6"/>
    <n v="2017"/>
  </r>
  <r>
    <d v="2017-06-22T00:00:00"/>
    <n v="3020000"/>
    <x v="0"/>
    <s v="Property Barons"/>
    <x v="1"/>
    <n v="3079"/>
    <n v="4"/>
    <n v="2"/>
    <n v="1"/>
    <n v="1250"/>
    <m/>
    <s v="39 Thoresby Gr"/>
    <s v="Ivanhoe"/>
    <s v="Banyule"/>
    <s v="Eastern Metropolitan"/>
    <n v="6"/>
    <n v="2017"/>
  </r>
  <r>
    <d v="2017-06-23T00:00:00"/>
    <n v="500000"/>
    <x v="1"/>
    <s v="Jones and Jones"/>
    <x v="0"/>
    <n v="3121"/>
    <n v="2"/>
    <n v="1"/>
    <n v="1"/>
    <n v="0"/>
    <n v="2012"/>
    <s v="307/18 Hull St"/>
    <s v="Richmond"/>
    <s v="Yarra"/>
    <s v="Northern Metropolitan"/>
    <n v="6"/>
    <n v="2017"/>
  </r>
  <r>
    <d v="2017-06-23T00:00:00"/>
    <n v="700000"/>
    <x v="1"/>
    <s v="Cunninghams"/>
    <x v="0"/>
    <n v="3065"/>
    <n v="2"/>
    <n v="1"/>
    <n v="1"/>
    <n v="470"/>
    <n v="2007"/>
    <s v="7/43 Argyle St"/>
    <s v="Fitzroy"/>
    <s v="Yarra"/>
    <s v="Northern Metropolitan"/>
    <n v="6"/>
    <n v="2017"/>
  </r>
  <r>
    <d v="2017-06-23T00:00:00"/>
    <n v="1460000"/>
    <x v="0"/>
    <s v="Cunninghams"/>
    <x v="1"/>
    <n v="3068"/>
    <n v="3"/>
    <n v="1"/>
    <n v="0"/>
    <n v="192"/>
    <n v="1900"/>
    <s v="15 Caroline St"/>
    <s v="Clifton Hill"/>
    <s v="Yarra"/>
    <s v="Northern Metropolitan"/>
    <n v="6"/>
    <n v="2017"/>
  </r>
  <r>
    <d v="2017-06-23T00:00:00"/>
    <n v="1837500"/>
    <x v="0"/>
    <s v="Jones and Jones"/>
    <x v="1"/>
    <n v="3121"/>
    <n v="3"/>
    <n v="2"/>
    <n v="1"/>
    <n v="93"/>
    <n v="2014"/>
    <s v="2a Cherrill St"/>
    <s v="Burnley"/>
    <s v="Yarra"/>
    <s v="Northern Metropolitan"/>
    <n v="6"/>
    <n v="2017"/>
  </r>
  <r>
    <d v="2017-06-23T00:00:00"/>
    <n v="535000"/>
    <x v="1"/>
    <s v="Flanders &amp; Fish"/>
    <x v="0"/>
    <n v="3141"/>
    <n v="2"/>
    <n v="1"/>
    <n v="1"/>
    <n v="0"/>
    <n v="1970"/>
    <s v="7/215 Williams Rd"/>
    <s v="South Yarra"/>
    <s v="Stonnington"/>
    <s v="Southern Metropolitan"/>
    <n v="6"/>
    <n v="2017"/>
  </r>
  <r>
    <d v="2017-06-23T00:00:00"/>
    <n v="592000"/>
    <x v="1"/>
    <s v="Flanders &amp; Fish"/>
    <x v="1"/>
    <n v="3144"/>
    <n v="2"/>
    <n v="1"/>
    <n v="1"/>
    <n v="0"/>
    <n v="1977"/>
    <s v="6/36 Johnstone St"/>
    <s v="Malvern"/>
    <s v="Stonnington"/>
    <s v="Southern Metropolitan"/>
    <n v="6"/>
    <n v="2017"/>
  </r>
  <r>
    <d v="2017-06-23T00:00:00"/>
    <n v="480000"/>
    <x v="1"/>
    <s v="Best Bricks"/>
    <x v="1"/>
    <n v="3184"/>
    <n v="2"/>
    <n v="1"/>
    <n v="1"/>
    <n v="1210"/>
    <n v="1968"/>
    <s v="4/193 Brighton Rd"/>
    <s v="Elwood"/>
    <s v="Port Phillip"/>
    <s v="Southern Metropolitan"/>
    <n v="6"/>
    <n v="2017"/>
  </r>
  <r>
    <d v="2017-06-23T00:00:00"/>
    <n v="550000"/>
    <x v="1"/>
    <s v="Jones and Jones"/>
    <x v="0"/>
    <n v="3184"/>
    <n v="2"/>
    <n v="1"/>
    <n v="1"/>
    <n v="605"/>
    <n v="1970"/>
    <s v="3/11 Scott St"/>
    <s v="Elwood"/>
    <s v="Port Phillip"/>
    <s v="Southern Metropolitan"/>
    <n v="6"/>
    <n v="2017"/>
  </r>
  <r>
    <d v="2017-06-23T00:00:00"/>
    <n v="685000"/>
    <x v="1"/>
    <s v="Sanders"/>
    <x v="0"/>
    <n v="3206"/>
    <n v="2"/>
    <n v="1"/>
    <n v="0"/>
    <n v="324"/>
    <n v="1930"/>
    <s v="3/78 Kerferd Rd"/>
    <s v="Albert Park"/>
    <s v="Port Phillip"/>
    <s v="Southern Metropolitan"/>
    <n v="6"/>
    <n v="2017"/>
  </r>
  <r>
    <d v="2017-06-23T00:00:00"/>
    <n v="1332000"/>
    <x v="0"/>
    <s v="Sanders"/>
    <x v="1"/>
    <n v="3207"/>
    <n v="2"/>
    <n v="1"/>
    <n v="2"/>
    <n v="288"/>
    <m/>
    <s v="342 Howe Pde"/>
    <s v="Port Melbourne"/>
    <s v="Port Phillip"/>
    <s v="Southern Metropolitan"/>
    <n v="6"/>
    <n v="2017"/>
  </r>
  <r>
    <d v="2017-06-23T00:00:00"/>
    <n v="2860000"/>
    <x v="0"/>
    <s v="Jones and Jones"/>
    <x v="1"/>
    <n v="3206"/>
    <n v="4"/>
    <n v="3"/>
    <n v="2"/>
    <n v="160"/>
    <m/>
    <s v="84 Hambleton St"/>
    <s v="Middle Park"/>
    <s v="Port Phillip"/>
    <s v="Southern Metropolitan"/>
    <n v="6"/>
    <n v="2017"/>
  </r>
  <r>
    <d v="2017-06-23T00:00:00"/>
    <n v="740000"/>
    <x v="0"/>
    <s v="Flanders &amp; Fish"/>
    <x v="0"/>
    <n v="3046"/>
    <n v="3"/>
    <n v="1"/>
    <n v="4"/>
    <n v="605"/>
    <n v="1960"/>
    <s v="72 Sutherland St"/>
    <s v="Hadfield"/>
    <s v="Moreland"/>
    <s v="Northern Metropolitan"/>
    <n v="6"/>
    <n v="2017"/>
  </r>
  <r>
    <d v="2017-06-23T00:00:00"/>
    <n v="901000"/>
    <x v="0"/>
    <s v="Flanders &amp; Fish"/>
    <x v="1"/>
    <n v="3046"/>
    <n v="3"/>
    <n v="1"/>
    <n v="2"/>
    <n v="702"/>
    <m/>
    <s v="8 Ila St"/>
    <s v="Glenroy"/>
    <s v="Moreland"/>
    <s v="Northern Metropolitan"/>
    <n v="6"/>
    <n v="2017"/>
  </r>
  <r>
    <d v="2017-06-23T00:00:00"/>
    <n v="580000"/>
    <x v="1"/>
    <s v="Property Barons"/>
    <x v="1"/>
    <n v="3040"/>
    <n v="2"/>
    <n v="1"/>
    <n v="1"/>
    <n v="921"/>
    <n v="1970"/>
    <s v="1/18 Balmoral St"/>
    <s v="Essendon"/>
    <s v="Moonee Valley"/>
    <s v="Western Metropolitan"/>
    <n v="6"/>
    <n v="2017"/>
  </r>
  <r>
    <d v="2017-06-23T00:00:00"/>
    <n v="970000"/>
    <x v="2"/>
    <s v="Jones and Jones"/>
    <x v="0"/>
    <n v="3149"/>
    <n v="4"/>
    <n v="2"/>
    <n v="2"/>
    <n v="196"/>
    <m/>
    <s v="3/20 Briggs St"/>
    <s v="Mount Waverley"/>
    <s v="Monash"/>
    <s v="Eastern Metropolitan"/>
    <n v="6"/>
    <n v="2017"/>
  </r>
  <r>
    <d v="2017-06-23T00:00:00"/>
    <n v="1361000"/>
    <x v="0"/>
    <s v="Sanders"/>
    <x v="1"/>
    <n v="3168"/>
    <n v="6"/>
    <n v="3"/>
    <n v="4"/>
    <n v="726"/>
    <m/>
    <s v="22 Evelyn St"/>
    <s v="Clayton"/>
    <s v="Monash"/>
    <s v="South-Eastern Metropolitan"/>
    <n v="6"/>
    <n v="2017"/>
  </r>
  <r>
    <d v="2017-06-23T00:00:00"/>
    <n v="595000"/>
    <x v="1"/>
    <s v="Zimmerman"/>
    <x v="1"/>
    <n v="3006"/>
    <n v="2"/>
    <n v="1"/>
    <n v="1"/>
    <n v="0"/>
    <n v="1998"/>
    <s v="4/5 Miles St"/>
    <s v="Southbank"/>
    <s v="Melbourne"/>
    <s v="Southern Metropolitan"/>
    <n v="6"/>
    <n v="2017"/>
  </r>
  <r>
    <d v="2017-06-23T00:00:00"/>
    <n v="820000"/>
    <x v="0"/>
    <s v="Maxwells"/>
    <x v="1"/>
    <n v="3136"/>
    <n v="4"/>
    <n v="2"/>
    <n v="2"/>
    <n v="841"/>
    <n v="2016"/>
    <s v="10 Malcolm Rd"/>
    <s v="Croydon North"/>
    <s v="Maroondah"/>
    <s v="Eastern Metropolitan"/>
    <n v="6"/>
    <n v="2017"/>
  </r>
  <r>
    <d v="2017-06-23T00:00:00"/>
    <n v="1600000"/>
    <x v="0"/>
    <s v="Property Barons"/>
    <x v="0"/>
    <n v="3108"/>
    <n v="5"/>
    <n v="2"/>
    <n v="2"/>
    <n v="757"/>
    <n v="1980"/>
    <s v="34 Henry St"/>
    <s v="Doncaster"/>
    <s v="Manningham"/>
    <s v="Eastern Metropolitan"/>
    <n v="6"/>
    <n v="2017"/>
  </r>
  <r>
    <d v="2017-06-23T00:00:00"/>
    <n v="1100000"/>
    <x v="0"/>
    <s v="Metro Ladder"/>
    <x v="0"/>
    <n v="3015"/>
    <n v="3"/>
    <n v="1"/>
    <n v="6"/>
    <n v="761"/>
    <m/>
    <s v="16 Thorpe St"/>
    <s v="Newport"/>
    <s v="Hobsons Bay"/>
    <s v="Western Metropolitan"/>
    <n v="6"/>
    <n v="2017"/>
  </r>
  <r>
    <d v="2017-06-23T00:00:00"/>
    <n v="261000"/>
    <x v="1"/>
    <s v="Jones and Jones"/>
    <x v="0"/>
    <n v="3163"/>
    <n v="1"/>
    <n v="1"/>
    <n v="1"/>
    <n v="0"/>
    <n v="1960"/>
    <s v="5/25 Hobart Rd"/>
    <s v="Murrumbeena"/>
    <s v="Glen Eira"/>
    <s v="Southern Metropolitan"/>
    <n v="6"/>
    <n v="2017"/>
  </r>
  <r>
    <d v="2017-06-23T00:00:00"/>
    <n v="725000"/>
    <x v="1"/>
    <s v="Jones and Jones"/>
    <x v="1"/>
    <n v="3204"/>
    <n v="2"/>
    <n v="1"/>
    <n v="1"/>
    <n v="0"/>
    <n v="2006"/>
    <s v="52a Tucker Rd"/>
    <s v="Bentleigh"/>
    <s v="Glen Eira"/>
    <s v="Southern Metropolitan"/>
    <n v="6"/>
    <n v="2017"/>
  </r>
  <r>
    <d v="2017-06-23T00:00:00"/>
    <n v="960000"/>
    <x v="0"/>
    <s v="Zimmerman"/>
    <x v="1"/>
    <n v="3162"/>
    <n v="2"/>
    <n v="1"/>
    <n v="3"/>
    <n v="294"/>
    <m/>
    <s v="485 Hawthorn Rd"/>
    <s v="Caulfield South"/>
    <s v="Glen Eira"/>
    <s v="Southern Metropolitan"/>
    <n v="6"/>
    <n v="2017"/>
  </r>
  <r>
    <d v="2017-06-23T00:00:00"/>
    <n v="700000"/>
    <x v="0"/>
    <s v="Flanders &amp; Fish"/>
    <x v="1"/>
    <n v="3073"/>
    <n v="3"/>
    <n v="2"/>
    <n v="1"/>
    <n v="301"/>
    <m/>
    <s v="2/116 Spring St"/>
    <s v="Reservoir"/>
    <s v="Darebin"/>
    <s v="Northern Metropolitan"/>
    <n v="6"/>
    <n v="2017"/>
  </r>
  <r>
    <d v="2017-06-23T00:00:00"/>
    <n v="1200000"/>
    <x v="0"/>
    <s v="Cunninghams"/>
    <x v="1"/>
    <n v="3078"/>
    <n v="3"/>
    <n v="1"/>
    <n v="2"/>
    <n v="440"/>
    <m/>
    <s v="13 Darling St"/>
    <s v="Fairfield"/>
    <s v="Darebin"/>
    <s v="Northern Metropolitan"/>
    <n v="6"/>
    <n v="2017"/>
  </r>
  <r>
    <d v="2017-06-23T00:00:00"/>
    <n v="736000"/>
    <x v="1"/>
    <s v="Cunninghams"/>
    <x v="1"/>
    <n v="3101"/>
    <n v="2"/>
    <n v="1"/>
    <n v="1"/>
    <n v="964"/>
    <n v="1960"/>
    <s v="3/38 Pakington St"/>
    <s v="Kew"/>
    <s v="Boroondara"/>
    <s v="Southern Metropolitan"/>
    <n v="6"/>
    <n v="2017"/>
  </r>
  <r>
    <d v="2017-06-23T00:00:00"/>
    <n v="1650000"/>
    <x v="0"/>
    <s v="Metro Ladder"/>
    <x v="0"/>
    <n v="3146"/>
    <n v="2"/>
    <n v="1"/>
    <n v="2"/>
    <n v="660"/>
    <n v="1928"/>
    <s v="65 Gardiner Pde"/>
    <s v="Glen Iris"/>
    <s v="Boroondara"/>
    <s v="Southern Metropolitan"/>
    <n v="6"/>
    <n v="2017"/>
  </r>
  <r>
    <d v="2017-06-23T00:00:00"/>
    <n v="605000"/>
    <x v="0"/>
    <s v="Best Bricks"/>
    <x v="1"/>
    <n v="3081"/>
    <n v="3"/>
    <n v="1"/>
    <n v="2"/>
    <n v="377"/>
    <n v="1960"/>
    <s v="312 Liberty Pde"/>
    <s v="Heidelberg West"/>
    <s v="Banyule"/>
    <s v="Eastern Metropolitan"/>
    <n v="6"/>
    <n v="2017"/>
  </r>
  <r>
    <d v="2017-06-24T00:00:00"/>
    <n v="1275000"/>
    <x v="0"/>
    <s v="Cunninghams"/>
    <x v="1"/>
    <n v="3121"/>
    <n v="2"/>
    <n v="1"/>
    <n v="1"/>
    <n v="110"/>
    <n v="1890"/>
    <s v="10 Campbell St"/>
    <s v="Richmond"/>
    <s v="Yarra"/>
    <s v="Northern Metropolitan"/>
    <n v="6"/>
    <n v="2017"/>
  </r>
  <r>
    <d v="2017-06-24T00:00:00"/>
    <n v="830000"/>
    <x v="0"/>
    <s v="SJ"/>
    <x v="0"/>
    <n v="3030"/>
    <n v="3"/>
    <n v="2"/>
    <n v="2"/>
    <n v="1025"/>
    <n v="1970"/>
    <s v="43 Stawell St"/>
    <s v="Werribee"/>
    <s v="Wyndham"/>
    <s v="Western Metropolitan"/>
    <n v="6"/>
    <n v="2017"/>
  </r>
  <r>
    <d v="2017-06-24T00:00:00"/>
    <n v="695000"/>
    <x v="1"/>
    <s v="Property Barons"/>
    <x v="1"/>
    <n v="3132"/>
    <n v="2"/>
    <n v="1"/>
    <n v="1"/>
    <n v="300"/>
    <n v="2011"/>
    <s v="5a Compton St"/>
    <s v="Mitcham"/>
    <s v="Whitehorse"/>
    <s v="Eastern Metropolitan"/>
    <n v="6"/>
    <n v="2017"/>
  </r>
  <r>
    <d v="2017-06-24T00:00:00"/>
    <n v="950000"/>
    <x v="2"/>
    <s v="Jones and Jones"/>
    <x v="0"/>
    <n v="3131"/>
    <n v="4"/>
    <n v="2"/>
    <n v="2"/>
    <n v="338"/>
    <m/>
    <s v="1A Thelma St"/>
    <s v="Nunawading"/>
    <s v="Whitehorse"/>
    <s v="Eastern Metropolitan"/>
    <n v="6"/>
    <n v="2017"/>
  </r>
  <r>
    <d v="2017-06-24T00:00:00"/>
    <n v="1050000"/>
    <x v="0"/>
    <s v="Property Barons"/>
    <x v="0"/>
    <n v="3133"/>
    <n v="4"/>
    <n v="2"/>
    <n v="2"/>
    <n v="651"/>
    <n v="1975"/>
    <s v="250 Hawthorn Rd"/>
    <s v="Vermont South"/>
    <s v="Whitehorse"/>
    <s v="Eastern Metropolitan"/>
    <n v="6"/>
    <n v="2017"/>
  </r>
  <r>
    <d v="2017-06-24T00:00:00"/>
    <n v="585000"/>
    <x v="1"/>
    <s v="Metro Ladder"/>
    <x v="1"/>
    <n v="3181"/>
    <n v="2"/>
    <n v="1"/>
    <n v="1"/>
    <n v="0"/>
    <n v="1965"/>
    <s v="14/27 Lewisham Rd"/>
    <s v="Windsor"/>
    <s v="Stonnington"/>
    <s v="Southern Metropolitan"/>
    <n v="6"/>
    <n v="2017"/>
  </r>
  <r>
    <d v="2017-06-24T00:00:00"/>
    <n v="1050000"/>
    <x v="2"/>
    <s v="Flanders &amp; Fish"/>
    <x v="1"/>
    <n v="3141"/>
    <n v="2"/>
    <n v="1"/>
    <n v="1"/>
    <n v="0"/>
    <m/>
    <s v="37/12 Copelen St"/>
    <s v="South Yarra"/>
    <s v="Stonnington"/>
    <s v="Southern Metropolitan"/>
    <n v="6"/>
    <n v="2017"/>
  </r>
  <r>
    <d v="2017-06-24T00:00:00"/>
    <n v="2020000"/>
    <x v="0"/>
    <s v="Cunninghams"/>
    <x v="1"/>
    <n v="3145"/>
    <n v="3"/>
    <n v="2"/>
    <n v="2"/>
    <n v="711"/>
    <n v="1915"/>
    <s v="16 Tooronga Rd"/>
    <s v="Malvern East"/>
    <s v="Stonnington"/>
    <s v="Southern Metropolitan"/>
    <n v="6"/>
    <n v="2017"/>
  </r>
  <r>
    <d v="2017-06-24T00:00:00"/>
    <n v="4900000"/>
    <x v="0"/>
    <s v="Flanders &amp; Fish"/>
    <x v="0"/>
    <n v="3144"/>
    <n v="3"/>
    <n v="4"/>
    <n v="2"/>
    <n v="950"/>
    <m/>
    <s v="14 Irving St"/>
    <s v="Malvern"/>
    <s v="Stonnington"/>
    <s v="Southern Metropolitan"/>
    <n v="6"/>
    <n v="2017"/>
  </r>
  <r>
    <d v="2017-06-24T00:00:00"/>
    <n v="427500"/>
    <x v="1"/>
    <s v="Metro Ladder"/>
    <x v="1"/>
    <n v="3044"/>
    <n v="2"/>
    <n v="1"/>
    <n v="1"/>
    <n v="134"/>
    <n v="1988"/>
    <s v="10/43 Arndt Rd"/>
    <s v="Pascoe Vale"/>
    <s v="Moreland"/>
    <s v="Northern Metropolitan"/>
    <n v="6"/>
    <n v="2017"/>
  </r>
  <r>
    <d v="2017-06-24T00:00:00"/>
    <n v="460000"/>
    <x v="1"/>
    <s v="Metro Ladder"/>
    <x v="1"/>
    <n v="3046"/>
    <n v="2"/>
    <n v="1"/>
    <n v="1"/>
    <n v="106"/>
    <m/>
    <s v="4/4 Ethel St"/>
    <s v="Oak Park"/>
    <s v="Moreland"/>
    <s v="Northern Metropolitan"/>
    <n v="6"/>
    <n v="2017"/>
  </r>
  <r>
    <d v="2017-06-24T00:00:00"/>
    <n v="735000"/>
    <x v="1"/>
    <s v="Melbourne Homes"/>
    <x v="0"/>
    <n v="3056"/>
    <n v="2"/>
    <n v="1"/>
    <n v="2"/>
    <n v="173"/>
    <n v="1970"/>
    <s v="3/15 Mitchell St"/>
    <s v="Brunswick"/>
    <s v="Moreland"/>
    <s v="Northern Metropolitan"/>
    <n v="6"/>
    <n v="2017"/>
  </r>
  <r>
    <d v="2017-06-24T00:00:00"/>
    <n v="995000"/>
    <x v="0"/>
    <s v="Jones and Jones"/>
    <x v="1"/>
    <n v="3058"/>
    <n v="3"/>
    <n v="1"/>
    <n v="1"/>
    <n v="415"/>
    <m/>
    <s v="41 Linda St"/>
    <s v="Coburg"/>
    <s v="Moreland"/>
    <s v="Northern Metropolitan"/>
    <n v="6"/>
    <n v="2017"/>
  </r>
  <r>
    <d v="2017-06-24T00:00:00"/>
    <n v="990000"/>
    <x v="0"/>
    <s v="Cunninghams"/>
    <x v="1"/>
    <n v="3031"/>
    <n v="2"/>
    <n v="1"/>
    <n v="1"/>
    <n v="180"/>
    <n v="1900"/>
    <s v="8 John St"/>
    <s v="Flemington"/>
    <s v="Moonee Valley"/>
    <s v="Northern Metropolitan"/>
    <n v="6"/>
    <n v="2017"/>
  </r>
  <r>
    <d v="2017-06-24T00:00:00"/>
    <n v="1210000"/>
    <x v="0"/>
    <s v="Jones and Jones"/>
    <x v="1"/>
    <n v="3166"/>
    <n v="3"/>
    <n v="1"/>
    <n v="2"/>
    <n v="700"/>
    <n v="1960"/>
    <s v="33 Greta St"/>
    <s v="Oakleigh East"/>
    <s v="Monash"/>
    <s v="Southern Metropolitan"/>
    <n v="6"/>
    <n v="2017"/>
  </r>
  <r>
    <d v="2017-06-24T00:00:00"/>
    <n v="400000"/>
    <x v="0"/>
    <s v="SJ"/>
    <x v="1"/>
    <n v="3337"/>
    <n v="4"/>
    <n v="2"/>
    <n v="2"/>
    <n v="643"/>
    <m/>
    <s v="1 Irving Rd"/>
    <s v="Melton"/>
    <s v="Melton"/>
    <s v="Western Victoria"/>
    <n v="6"/>
    <n v="2017"/>
  </r>
  <r>
    <d v="2017-06-24T00:00:00"/>
    <n v="295000"/>
    <x v="1"/>
    <s v="Flanders &amp; Fish"/>
    <x v="0"/>
    <n v="3003"/>
    <n v="1"/>
    <n v="1"/>
    <n v="1"/>
    <n v="0"/>
    <n v="2013"/>
    <s v="316/145 Roden St"/>
    <s v="West Melbourne"/>
    <s v="Melbourne"/>
    <s v="Northern Metropolitan"/>
    <n v="6"/>
    <n v="2017"/>
  </r>
  <r>
    <d v="2017-06-24T00:00:00"/>
    <n v="675000"/>
    <x v="2"/>
    <s v="Cunninghams"/>
    <x v="1"/>
    <n v="3012"/>
    <n v="3"/>
    <n v="2"/>
    <n v="2"/>
    <n v="159"/>
    <n v="2016"/>
    <s v="1/1 Clarendon St"/>
    <s v="Maidstone"/>
    <s v="Maribyrnong"/>
    <s v="Western Metropolitan"/>
    <n v="6"/>
    <n v="2017"/>
  </r>
  <r>
    <d v="2017-06-24T00:00:00"/>
    <n v="2600000"/>
    <x v="0"/>
    <s v="Property Barons"/>
    <x v="0"/>
    <n v="3108"/>
    <n v="4"/>
    <n v="4"/>
    <n v="2"/>
    <n v="1072"/>
    <n v="1960"/>
    <s v="33 Clay Dr"/>
    <s v="Doncaster"/>
    <s v="Manningham"/>
    <s v="Eastern Metropolitan"/>
    <n v="6"/>
    <n v="2017"/>
  </r>
  <r>
    <d v="2017-06-24T00:00:00"/>
    <n v="540000"/>
    <x v="0"/>
    <s v="Melbourne Homes"/>
    <x v="0"/>
    <n v="3437"/>
    <n v="3"/>
    <n v="1"/>
    <n v="2"/>
    <n v="665"/>
    <n v="1930"/>
    <s v="60 Hamilton St"/>
    <s v="Gisborne"/>
    <s v="Macedon Ranges"/>
    <s v="Northern Victoria"/>
    <n v="6"/>
    <n v="2017"/>
  </r>
  <r>
    <d v="2017-06-24T00:00:00"/>
    <n v="1010000"/>
    <x v="0"/>
    <s v="Maxwells"/>
    <x v="0"/>
    <n v="3192"/>
    <n v="3"/>
    <n v="1"/>
    <n v="2"/>
    <n v="532"/>
    <m/>
    <s v="1 Dewrang St"/>
    <s v="Cheltenham"/>
    <s v="Kingston"/>
    <s v="Southern Metropolitan"/>
    <n v="6"/>
    <n v="2017"/>
  </r>
  <r>
    <d v="2017-06-24T00:00:00"/>
    <n v="707000"/>
    <x v="0"/>
    <s v="Flanders &amp; Fish"/>
    <x v="1"/>
    <n v="3163"/>
    <n v="2"/>
    <n v="1"/>
    <n v="1"/>
    <n v="646"/>
    <m/>
    <s v="2/13 Walker St"/>
    <s v="Murrumbeena"/>
    <s v="Glen Eira"/>
    <s v="Southern Metropolitan"/>
    <n v="6"/>
    <n v="2017"/>
  </r>
  <r>
    <d v="2017-06-24T00:00:00"/>
    <n v="1100000"/>
    <x v="0"/>
    <s v="Jones and Jones"/>
    <x v="0"/>
    <n v="3204"/>
    <n v="2"/>
    <n v="1"/>
    <n v="3"/>
    <n v="579"/>
    <m/>
    <s v="23 Auckland St"/>
    <s v="Bentleigh"/>
    <s v="Glen Eira"/>
    <s v="Southern Metropolitan"/>
    <n v="6"/>
    <n v="2017"/>
  </r>
  <r>
    <d v="2017-06-24T00:00:00"/>
    <n v="1417500"/>
    <x v="0"/>
    <s v="Cunninghams"/>
    <x v="1"/>
    <n v="3161"/>
    <n v="2"/>
    <n v="1"/>
    <n v="2"/>
    <n v="307"/>
    <n v="1900"/>
    <s v="641 Inkerman Rd"/>
    <s v="Caulfield North"/>
    <s v="Glen Eira"/>
    <s v="Southern Metropolitan"/>
    <n v="6"/>
    <n v="2017"/>
  </r>
  <r>
    <d v="2017-06-24T00:00:00"/>
    <n v="503000"/>
    <x v="1"/>
    <s v="Jones and Jones"/>
    <x v="0"/>
    <n v="3070"/>
    <n v="2"/>
    <n v="1"/>
    <n v="1"/>
    <n v="0"/>
    <n v="1970"/>
    <s v="1/136 St Georges Rd"/>
    <s v="Northcote"/>
    <s v="Darebin"/>
    <s v="Northern Metropolitan"/>
    <n v="6"/>
    <n v="2017"/>
  </r>
  <r>
    <d v="2017-06-24T00:00:00"/>
    <n v="610000"/>
    <x v="0"/>
    <s v="Flanders &amp; Fish"/>
    <x v="1"/>
    <n v="3030"/>
    <n v="4"/>
    <n v="2"/>
    <n v="2"/>
    <n v="528"/>
    <n v="2010"/>
    <s v="8 Drum St"/>
    <s v="Derrimut"/>
    <s v="Brimbank"/>
    <s v="Western Metropolitan"/>
    <n v="6"/>
    <n v="2017"/>
  </r>
  <r>
    <d v="2017-06-24T00:00:00"/>
    <n v="441000"/>
    <x v="1"/>
    <s v="Jones and Jones"/>
    <x v="1"/>
    <n v="3123"/>
    <n v="1"/>
    <n v="1"/>
    <n v="0"/>
    <n v="0"/>
    <n v="1960"/>
    <s v="6/20 Denmark Hill Rd"/>
    <s v="Hawthorn East"/>
    <s v="Boroondara"/>
    <s v="Southern Metropolitan"/>
    <n v="6"/>
    <n v="2017"/>
  </r>
  <r>
    <d v="2017-06-24T00:00:00"/>
    <n v="1330000"/>
    <x v="2"/>
    <s v="Cunninghams"/>
    <x v="1"/>
    <n v="3104"/>
    <n v="3"/>
    <n v="2"/>
    <n v="1"/>
    <n v="260"/>
    <n v="2001"/>
    <s v="2/10 Bolinda Rd"/>
    <s v="Balwyn North"/>
    <s v="Boroondara"/>
    <s v="Southern Metropolitan"/>
    <n v="6"/>
    <n v="2017"/>
  </r>
  <r>
    <d v="2017-06-24T00:00:00"/>
    <n v="2100000"/>
    <x v="0"/>
    <s v="Metro Ladder"/>
    <x v="0"/>
    <n v="3103"/>
    <n v="1"/>
    <n v="1"/>
    <n v="1"/>
    <n v="678"/>
    <n v="2016"/>
    <s v="17 Birdwood St"/>
    <s v="Balwyn"/>
    <s v="Boroondara"/>
    <s v="Southern Metropolitan"/>
    <n v="6"/>
    <n v="2017"/>
  </r>
  <r>
    <d v="2017-06-24T00:00:00"/>
    <n v="687000"/>
    <x v="0"/>
    <s v="Best Bricks"/>
    <x v="1"/>
    <n v="3081"/>
    <n v="3"/>
    <n v="1"/>
    <n v="2"/>
    <n v="489"/>
    <m/>
    <s v="330 Liberty Pde"/>
    <s v="Heidelberg West"/>
    <s v="Banyule"/>
    <s v="Eastern Metropolitan"/>
    <n v="6"/>
    <n v="2017"/>
  </r>
  <r>
    <d v="2017-06-24T00:00:00"/>
    <n v="880000"/>
    <x v="0"/>
    <s v="Property Barons"/>
    <x v="0"/>
    <n v="3088"/>
    <n v="5"/>
    <n v="3"/>
    <n v="2"/>
    <n v="789"/>
    <n v="1980"/>
    <s v="3 Perrumba St"/>
    <s v="Greensborough"/>
    <s v="Banyule"/>
    <s v="Northern Metropolitan"/>
    <n v="6"/>
    <n v="2017"/>
  </r>
  <r>
    <d v="2017-06-24T00:00:00"/>
    <n v="895000"/>
    <x v="0"/>
    <s v="Property Barons"/>
    <x v="1"/>
    <n v="3087"/>
    <n v="3"/>
    <n v="1"/>
    <n v="2"/>
    <n v="775"/>
    <m/>
    <s v="25 High St"/>
    <s v="Watsonia"/>
    <s v="Banyule"/>
    <s v="Northern Metropolitan"/>
    <n v="6"/>
    <n v="2017"/>
  </r>
  <r>
    <d v="2017-06-24T00:00:00"/>
    <n v="1350000"/>
    <x v="0"/>
    <s v="Cunninghams"/>
    <x v="0"/>
    <n v="3079"/>
    <n v="4"/>
    <n v="1"/>
    <n v="2"/>
    <n v="587"/>
    <m/>
    <s v="29 Livingstone St"/>
    <s v="Ivanhoe"/>
    <s v="Banyule"/>
    <s v="Eastern Metropolitan"/>
    <n v="6"/>
    <n v="2017"/>
  </r>
  <r>
    <d v="2017-06-25T00:00:00"/>
    <n v="1000000"/>
    <x v="0"/>
    <s v="Cunninghams"/>
    <x v="0"/>
    <n v="3121"/>
    <n v="2"/>
    <n v="1"/>
    <n v="0"/>
    <n v="164"/>
    <m/>
    <s v="25 Canterbury St"/>
    <s v="Richmond"/>
    <s v="Yarra"/>
    <s v="Northern Metropolitan"/>
    <n v="6"/>
    <n v="2017"/>
  </r>
  <r>
    <d v="2017-06-25T00:00:00"/>
    <n v="1590000"/>
    <x v="0"/>
    <s v="Metro Ladder"/>
    <x v="1"/>
    <n v="3121"/>
    <n v="3"/>
    <n v="1"/>
    <n v="1"/>
    <n v="318"/>
    <m/>
    <s v="57 Type St"/>
    <s v="Richmond"/>
    <s v="Yarra"/>
    <s v="Northern Metropolitan"/>
    <n v="6"/>
    <n v="2017"/>
  </r>
  <r>
    <d v="2017-06-25T00:00:00"/>
    <n v="1131000"/>
    <x v="0"/>
    <s v="Jones and Jones"/>
    <x v="1"/>
    <n v="3131"/>
    <n v="3"/>
    <n v="1"/>
    <n v="2"/>
    <n v="697"/>
    <m/>
    <s v="31 Norma Rd"/>
    <s v="Forest Hill"/>
    <s v="Whitehorse"/>
    <s v="Eastern Metropolitan"/>
    <n v="6"/>
    <n v="2017"/>
  </r>
  <r>
    <d v="2017-06-25T00:00:00"/>
    <n v="550000"/>
    <x v="1"/>
    <s v="Melbourne Homes"/>
    <x v="0"/>
    <n v="3181"/>
    <n v="2"/>
    <n v="1"/>
    <n v="1"/>
    <n v="72"/>
    <n v="1976"/>
    <s v="7/72 Williams Rd"/>
    <s v="Prahran"/>
    <s v="Stonnington"/>
    <s v="Southern Metropolitan"/>
    <n v="6"/>
    <n v="2017"/>
  </r>
  <r>
    <d v="2017-06-25T00:00:00"/>
    <n v="760000"/>
    <x v="1"/>
    <s v="Jones and Jones"/>
    <x v="1"/>
    <n v="3142"/>
    <n v="2"/>
    <n v="1"/>
    <n v="1"/>
    <n v="0"/>
    <m/>
    <s v="14/3 Struan St"/>
    <s v="Toorak"/>
    <s v="Stonnington"/>
    <s v="Southern Metropolitan"/>
    <n v="6"/>
    <n v="2017"/>
  </r>
  <r>
    <d v="2017-06-25T00:00:00"/>
    <n v="480000"/>
    <x v="1"/>
    <s v="Jones and Jones"/>
    <x v="0"/>
    <n v="3182"/>
    <n v="1"/>
    <n v="1"/>
    <n v="1"/>
    <n v="0"/>
    <n v="1930"/>
    <s v="4/57 Chapel St"/>
    <s v="St Kilda"/>
    <s v="Port Phillip"/>
    <s v="Southern Metropolitan"/>
    <n v="6"/>
    <n v="2017"/>
  </r>
  <r>
    <d v="2017-06-25T00:00:00"/>
    <n v="3750000"/>
    <x v="0"/>
    <s v="Sanders"/>
    <x v="0"/>
    <n v="3206"/>
    <n v="3"/>
    <n v="2"/>
    <n v="1"/>
    <n v="411"/>
    <m/>
    <s v="89 Armstrong St"/>
    <s v="Middle Park"/>
    <s v="Port Phillip"/>
    <s v="Southern Metropolitan"/>
    <n v="6"/>
    <n v="2017"/>
  </r>
  <r>
    <d v="2017-06-25T00:00:00"/>
    <n v="495000"/>
    <x v="1"/>
    <s v="Property Barons"/>
    <x v="1"/>
    <n v="3058"/>
    <n v="2"/>
    <n v="1"/>
    <n v="0"/>
    <n v="388"/>
    <n v="1960"/>
    <s v="41a Rennie St"/>
    <s v="Coburg"/>
    <s v="Moreland"/>
    <s v="Northern Metropolitan"/>
    <n v="6"/>
    <n v="2017"/>
  </r>
  <r>
    <d v="2017-06-25T00:00:00"/>
    <n v="650000"/>
    <x v="0"/>
    <s v="Flanders &amp; Fish"/>
    <x v="0"/>
    <n v="3060"/>
    <n v="3"/>
    <n v="1"/>
    <n v="4"/>
    <n v="616"/>
    <n v="1960"/>
    <s v="16 Wurruk St"/>
    <s v="Fawkner"/>
    <s v="Moreland"/>
    <s v="Northern Metropolitan"/>
    <n v="6"/>
    <n v="2017"/>
  </r>
  <r>
    <d v="2017-06-25T00:00:00"/>
    <n v="740000"/>
    <x v="0"/>
    <s v="Cunninghams"/>
    <x v="0"/>
    <n v="3056"/>
    <n v="2"/>
    <n v="1"/>
    <n v="0"/>
    <n v="0"/>
    <m/>
    <s v="24 Rosser St"/>
    <s v="Brunswick"/>
    <s v="Moreland"/>
    <s v="Northern Metropolitan"/>
    <n v="6"/>
    <n v="2017"/>
  </r>
  <r>
    <d v="2017-06-25T00:00:00"/>
    <n v="770000"/>
    <x v="0"/>
    <s v="Metro Ladder"/>
    <x v="1"/>
    <n v="3058"/>
    <n v="4"/>
    <n v="1"/>
    <n v="1"/>
    <n v="545"/>
    <m/>
    <s v="27 Williams Rd"/>
    <s v="Coburg North"/>
    <s v="Moreland"/>
    <s v="Northern Metropolitan"/>
    <n v="6"/>
    <n v="2017"/>
  </r>
  <r>
    <d v="2017-06-25T00:00:00"/>
    <n v="845000"/>
    <x v="0"/>
    <s v="Property Barons"/>
    <x v="1"/>
    <n v="3042"/>
    <n v="3"/>
    <n v="1"/>
    <n v="2"/>
    <n v="589"/>
    <m/>
    <s v="65 Clydesdale Rd"/>
    <s v="Airport West"/>
    <s v="Moonee Valley"/>
    <s v="Western Metropolitan"/>
    <n v="6"/>
    <n v="2017"/>
  </r>
  <r>
    <d v="2017-06-25T00:00:00"/>
    <n v="901000"/>
    <x v="0"/>
    <s v="Best Bricks"/>
    <x v="1"/>
    <n v="3170"/>
    <n v="3"/>
    <n v="1"/>
    <n v="2"/>
    <n v="801"/>
    <m/>
    <s v="2 Emily Ct"/>
    <s v="Mulgrave"/>
    <s v="Monash"/>
    <s v="South-Eastern Metropolitan"/>
    <n v="6"/>
    <n v="2017"/>
  </r>
  <r>
    <d v="2017-06-25T00:00:00"/>
    <n v="1265000"/>
    <x v="0"/>
    <s v="Jones and Jones"/>
    <x v="1"/>
    <n v="3167"/>
    <n v="3"/>
    <n v="1"/>
    <n v="1"/>
    <n v="743"/>
    <m/>
    <s v="192 Haughton Rd"/>
    <s v="Oakleigh South"/>
    <s v="Monash"/>
    <s v="South-Eastern Metropolitan"/>
    <n v="6"/>
    <n v="2017"/>
  </r>
  <r>
    <d v="2017-06-25T00:00:00"/>
    <n v="1425000"/>
    <x v="0"/>
    <s v="Jones and Jones"/>
    <x v="1"/>
    <n v="3147"/>
    <n v="4"/>
    <n v="1"/>
    <n v="2"/>
    <n v="778"/>
    <m/>
    <s v="4 Moore St"/>
    <s v="Ashwood"/>
    <s v="Monash"/>
    <s v="Southern Metropolitan"/>
    <n v="6"/>
    <n v="2017"/>
  </r>
  <r>
    <d v="2017-06-25T00:00:00"/>
    <n v="1150000"/>
    <x v="0"/>
    <s v="Maxwells"/>
    <x v="0"/>
    <n v="3023"/>
    <n v="5"/>
    <n v="5"/>
    <n v="4"/>
    <n v="688"/>
    <n v="2006"/>
    <s v="9 Hounslow Grn"/>
    <s v="Caroline Springs"/>
    <s v="Melton"/>
    <s v="Western Metropolitan"/>
    <n v="6"/>
    <n v="2017"/>
  </r>
  <r>
    <d v="2017-06-25T00:00:00"/>
    <n v="1070000"/>
    <x v="0"/>
    <s v="Cunninghams"/>
    <x v="1"/>
    <n v="3031"/>
    <n v="2"/>
    <n v="1"/>
    <n v="0"/>
    <n v="282"/>
    <m/>
    <s v="18 Altona St"/>
    <s v="Kensington"/>
    <s v="Melbourne"/>
    <s v="Northern Metropolitan"/>
    <n v="6"/>
    <n v="2017"/>
  </r>
  <r>
    <d v="2017-06-25T00:00:00"/>
    <n v="1200000"/>
    <x v="0"/>
    <s v="SJ"/>
    <x v="1"/>
    <n v="3135"/>
    <n v="4"/>
    <n v="1"/>
    <n v="1"/>
    <n v="833"/>
    <n v="1960"/>
    <s v="6 Victoria St"/>
    <s v="Ringwood East"/>
    <s v="Maroondah"/>
    <s v="Eastern Metropolitan"/>
    <n v="6"/>
    <n v="2017"/>
  </r>
  <r>
    <d v="2017-06-25T00:00:00"/>
    <n v="650000"/>
    <x v="0"/>
    <s v="Jones and Jones"/>
    <x v="0"/>
    <n v="3013"/>
    <n v="2"/>
    <n v="1"/>
    <n v="2"/>
    <n v="304"/>
    <n v="1960"/>
    <s v="455 Geelong Rd"/>
    <s v="Yarraville"/>
    <s v="Maribyrnong"/>
    <s v="Western Metropolitan"/>
    <n v="6"/>
    <n v="2017"/>
  </r>
  <r>
    <d v="2017-06-25T00:00:00"/>
    <n v="706500"/>
    <x v="0"/>
    <s v="Best Bricks"/>
    <x v="0"/>
    <n v="3155"/>
    <n v="3"/>
    <n v="2"/>
    <n v="3"/>
    <n v="723"/>
    <m/>
    <s v="10 Weyburn Rd"/>
    <s v="Boronia"/>
    <s v="Knox"/>
    <s v="Eastern Metropolitan"/>
    <n v="6"/>
    <n v="2017"/>
  </r>
  <r>
    <d v="2017-06-25T00:00:00"/>
    <n v="877000"/>
    <x v="0"/>
    <s v="Cunninghams"/>
    <x v="1"/>
    <n v="3192"/>
    <n v="3"/>
    <n v="1"/>
    <n v="2"/>
    <n v="533"/>
    <n v="1965"/>
    <s v="17 Barclay Dr"/>
    <s v="Cheltenham"/>
    <s v="Kingston"/>
    <s v="Southern Metropolitan"/>
    <n v="6"/>
    <n v="2017"/>
  </r>
  <r>
    <d v="2017-06-25T00:00:00"/>
    <n v="1090500"/>
    <x v="0"/>
    <s v="Jones and Jones"/>
    <x v="1"/>
    <n v="3189"/>
    <n v="3"/>
    <n v="2"/>
    <n v="2"/>
    <n v="347"/>
    <n v="1955"/>
    <s v="2 Matilda Rd"/>
    <s v="Moorabbin"/>
    <s v="Kingston"/>
    <s v="Southern Metropolitan"/>
    <n v="6"/>
    <n v="2017"/>
  </r>
  <r>
    <d v="2017-06-25T00:00:00"/>
    <n v="465000"/>
    <x v="1"/>
    <s v="Cunninghams"/>
    <x v="0"/>
    <n v="3072"/>
    <n v="2"/>
    <n v="1"/>
    <n v="1"/>
    <n v="163"/>
    <m/>
    <s v="3/26 Tyler St"/>
    <s v="Preston"/>
    <s v="Darebin"/>
    <s v="Northern Metropolitan"/>
    <n v="6"/>
    <n v="2017"/>
  </r>
  <r>
    <d v="2017-06-25T00:00:00"/>
    <n v="617500"/>
    <x v="0"/>
    <s v="Metro Ladder"/>
    <x v="1"/>
    <n v="3072"/>
    <n v="2"/>
    <n v="1"/>
    <n v="3"/>
    <n v="155"/>
    <n v="1985"/>
    <s v="3/5 Sussex St"/>
    <s v="Preston"/>
    <s v="Darebin"/>
    <s v="Northern Metropolitan"/>
    <n v="6"/>
    <n v="2017"/>
  </r>
  <r>
    <d v="2017-06-25T00:00:00"/>
    <n v="690000"/>
    <x v="0"/>
    <s v="Maxwells"/>
    <x v="1"/>
    <n v="3072"/>
    <n v="3"/>
    <n v="1"/>
    <n v="2"/>
    <n v="581"/>
    <n v="1960"/>
    <s v="6 Adams St"/>
    <s v="Preston"/>
    <s v="Darebin"/>
    <s v="Northern Metropolitan"/>
    <n v="6"/>
    <n v="2017"/>
  </r>
  <r>
    <d v="2017-06-25T00:00:00"/>
    <n v="905000"/>
    <x v="0"/>
    <s v="Metro Ladder"/>
    <x v="1"/>
    <n v="3073"/>
    <n v="4"/>
    <n v="2"/>
    <n v="2"/>
    <n v="696"/>
    <n v="1965"/>
    <s v="11 Mais St"/>
    <s v="Reservoir"/>
    <s v="Darebin"/>
    <s v="Northern Metropolitan"/>
    <n v="6"/>
    <n v="2017"/>
  </r>
  <r>
    <d v="2017-06-25T00:00:00"/>
    <n v="1590000"/>
    <x v="0"/>
    <s v="Jones and Jones"/>
    <x v="1"/>
    <n v="3070"/>
    <n v="3"/>
    <n v="1"/>
    <n v="1"/>
    <n v="563"/>
    <m/>
    <s v="78 Jenkins St"/>
    <s v="Northcote"/>
    <s v="Darebin"/>
    <s v="Northern Metropolitan"/>
    <n v="6"/>
    <n v="2017"/>
  </r>
  <r>
    <d v="2017-06-25T00:00:00"/>
    <n v="600000"/>
    <x v="1"/>
    <s v="Best Bricks"/>
    <x v="0"/>
    <n v="3020"/>
    <n v="3"/>
    <n v="1"/>
    <n v="1"/>
    <n v="181"/>
    <n v="2000"/>
    <s v="2/62 Selwyn St"/>
    <s v="Albion"/>
    <s v="Brimbank"/>
    <s v="Western Metropolitan"/>
    <n v="6"/>
    <n v="2017"/>
  </r>
  <r>
    <d v="2017-06-25T00:00:00"/>
    <n v="1610000"/>
    <x v="2"/>
    <s v="Flanders &amp; Fish"/>
    <x v="1"/>
    <n v="3146"/>
    <n v="3"/>
    <n v="2"/>
    <n v="2"/>
    <n v="364"/>
    <m/>
    <s v="1/64 Glen Iris Rd"/>
    <s v="Glen Iris"/>
    <s v="Boroondara"/>
    <s v="Southern Metropolitan"/>
    <n v="6"/>
    <n v="2017"/>
  </r>
  <r>
    <d v="2017-06-25T00:00:00"/>
    <n v="1800000"/>
    <x v="0"/>
    <s v="Jones and Jones"/>
    <x v="1"/>
    <n v="3122"/>
    <n v="2"/>
    <n v="1"/>
    <n v="0"/>
    <n v="221"/>
    <n v="1900"/>
    <s v="31 Smart St"/>
    <s v="Hawthorn"/>
    <s v="Boroondara"/>
    <s v="Southern Metropolitan"/>
    <n v="6"/>
    <n v="2017"/>
  </r>
  <r>
    <d v="2017-06-25T00:00:00"/>
    <n v="3255000"/>
    <x v="0"/>
    <s v="Flanders &amp; Fish"/>
    <x v="0"/>
    <n v="3123"/>
    <n v="4"/>
    <n v="3"/>
    <n v="3"/>
    <n v="1116"/>
    <n v="1984"/>
    <s v="10 Mowbray St"/>
    <s v="Hawthorn East"/>
    <s v="Boroondara"/>
    <s v="Southern Metropolitan"/>
    <n v="6"/>
    <n v="2017"/>
  </r>
  <r>
    <d v="2017-06-25T00:00:00"/>
    <n v="1175000"/>
    <x v="0"/>
    <s v="Cunninghams"/>
    <x v="0"/>
    <n v="3186"/>
    <n v="3"/>
    <n v="1"/>
    <n v="3"/>
    <n v="284"/>
    <n v="1970"/>
    <s v="65A Durrant St"/>
    <s v="Brighton"/>
    <s v="Bayside"/>
    <s v="Southern Metropolitan"/>
    <n v="6"/>
    <n v="2017"/>
  </r>
  <r>
    <d v="2017-06-25T00:00:00"/>
    <n v="2200000"/>
    <x v="0"/>
    <s v="Cunninghams"/>
    <x v="1"/>
    <n v="3193"/>
    <n v="4"/>
    <n v="3"/>
    <n v="2"/>
    <n v="704"/>
    <n v="2014"/>
    <s v="13 Bodley St"/>
    <s v="Beaumaris"/>
    <s v="Bayside"/>
    <s v="Southern Metropolitan"/>
    <n v="6"/>
    <n v="2017"/>
  </r>
  <r>
    <d v="2017-06-25T00:00:00"/>
    <n v="895000"/>
    <x v="0"/>
    <s v="Melbourne Homes"/>
    <x v="1"/>
    <n v="3088"/>
    <n v="3"/>
    <n v="2"/>
    <n v="2"/>
    <n v="1036"/>
    <n v="1954"/>
    <s v="15 Carnon St"/>
    <s v="Greensborough"/>
    <s v="Banyule"/>
    <s v="Northern Metropolitan"/>
    <n v="6"/>
    <n v="2017"/>
  </r>
  <r>
    <d v="2017-06-26T00:00:00"/>
    <n v="500000"/>
    <x v="0"/>
    <s v="Melbourne Homes"/>
    <x v="1"/>
    <n v="3076"/>
    <n v="3"/>
    <n v="2"/>
    <n v="2"/>
    <n v="553"/>
    <n v="1975"/>
    <s v="12 Cabot Dr"/>
    <s v="Epping"/>
    <s v="Whittlesea"/>
    <s v="Northern Metropolitan"/>
    <n v="6"/>
    <n v="2017"/>
  </r>
  <r>
    <d v="2017-06-26T00:00:00"/>
    <n v="560000"/>
    <x v="0"/>
    <s v="Melbourne Homes"/>
    <x v="1"/>
    <n v="3075"/>
    <n v="3"/>
    <n v="1"/>
    <n v="1"/>
    <n v="364"/>
    <n v="1985"/>
    <s v="1 Howell St"/>
    <s v="Lalor"/>
    <s v="Whittlesea"/>
    <s v="Northern Metropolitan"/>
    <n v="6"/>
    <n v="2017"/>
  </r>
  <r>
    <d v="2017-06-26T00:00:00"/>
    <n v="2300000"/>
    <x v="0"/>
    <s v="Zimmerman"/>
    <x v="0"/>
    <n v="3181"/>
    <n v="4"/>
    <n v="2"/>
    <n v="2"/>
    <n v="291"/>
    <n v="1890"/>
    <s v="135 Williams Rd"/>
    <s v="Prahran"/>
    <s v="Stonnington"/>
    <s v="Southern Metropolitan"/>
    <n v="6"/>
    <n v="2017"/>
  </r>
  <r>
    <d v="2017-06-26T00:00:00"/>
    <n v="350000"/>
    <x v="1"/>
    <s v="Metro Ladder"/>
    <x v="0"/>
    <n v="3182"/>
    <n v="1"/>
    <n v="1"/>
    <n v="1"/>
    <n v="1236"/>
    <n v="1968"/>
    <s v="22/14 Crimea St"/>
    <s v="St Kilda"/>
    <s v="Port Phillip"/>
    <s v="Southern Metropolitan"/>
    <n v="6"/>
    <n v="2017"/>
  </r>
  <r>
    <d v="2017-06-26T00:00:00"/>
    <n v="540000"/>
    <x v="2"/>
    <s v="Cunninghams"/>
    <x v="0"/>
    <n v="3044"/>
    <n v="2"/>
    <n v="1"/>
    <n v="2"/>
    <n v="240"/>
    <m/>
    <s v="1/29 Devon Rd"/>
    <s v="Pascoe Vale"/>
    <s v="Moreland"/>
    <s v="Northern Metropolitan"/>
    <n v="6"/>
    <n v="2017"/>
  </r>
  <r>
    <d v="2017-06-26T00:00:00"/>
    <n v="1450000"/>
    <x v="0"/>
    <s v="Jones and Jones"/>
    <x v="1"/>
    <n v="3056"/>
    <n v="3"/>
    <n v="1"/>
    <n v="2"/>
    <n v="304"/>
    <m/>
    <s v="41 Mountfield St"/>
    <s v="Brunswick"/>
    <s v="Moreland"/>
    <s v="Northern Metropolitan"/>
    <n v="6"/>
    <n v="2017"/>
  </r>
  <r>
    <d v="2017-06-26T00:00:00"/>
    <n v="910000"/>
    <x v="0"/>
    <s v="Metro Ladder"/>
    <x v="0"/>
    <n v="3041"/>
    <n v="5"/>
    <n v="2"/>
    <n v="2"/>
    <n v="533"/>
    <n v="1965"/>
    <s v="186 Mascoma St"/>
    <s v="Strathmore"/>
    <s v="Moonee Valley"/>
    <s v="Western Metropolitan"/>
    <n v="6"/>
    <n v="2017"/>
  </r>
  <r>
    <d v="2017-06-26T00:00:00"/>
    <n v="1100000"/>
    <x v="0"/>
    <s v="Metro Ladder"/>
    <x v="0"/>
    <n v="3032"/>
    <n v="3"/>
    <n v="2"/>
    <n v="2"/>
    <n v="239"/>
    <m/>
    <s v="97 The Crescent"/>
    <s v="Ascot Vale"/>
    <s v="Moonee Valley"/>
    <s v="Western Metropolitan"/>
    <n v="6"/>
    <n v="2017"/>
  </r>
  <r>
    <d v="2017-06-26T00:00:00"/>
    <n v="1035000"/>
    <x v="0"/>
    <s v="Best Bricks"/>
    <x v="1"/>
    <n v="3150"/>
    <n v="4"/>
    <n v="2"/>
    <n v="2"/>
    <n v="702"/>
    <m/>
    <s v="5 Rubens Ct"/>
    <s v="Wheelers Hill"/>
    <s v="Monash"/>
    <s v="South-Eastern Metropolitan"/>
    <n v="6"/>
    <n v="2017"/>
  </r>
  <r>
    <d v="2017-06-26T00:00:00"/>
    <n v="410000"/>
    <x v="0"/>
    <s v="Property Barons"/>
    <x v="1"/>
    <n v="3337"/>
    <n v="3"/>
    <n v="2"/>
    <n v="2"/>
    <n v="740"/>
    <n v="1985"/>
    <s v="3 Becker Cl"/>
    <s v="Melton West"/>
    <s v="Melton"/>
    <s v="Northern Victoria"/>
    <n v="6"/>
    <n v="2017"/>
  </r>
  <r>
    <d v="2017-06-26T00:00:00"/>
    <n v="720000"/>
    <x v="1"/>
    <s v="Melbourne Homes"/>
    <x v="1"/>
    <n v="3000"/>
    <n v="2"/>
    <n v="1"/>
    <n v="1"/>
    <n v="0"/>
    <n v="1976"/>
    <s v="1814/250 Elizabeth St"/>
    <s v="Melbourne"/>
    <s v="Melbourne"/>
    <s v="Northern Metropolitan"/>
    <n v="6"/>
    <n v="2017"/>
  </r>
  <r>
    <d v="2017-06-26T00:00:00"/>
    <n v="1850000"/>
    <x v="1"/>
    <s v="Metro Ladder"/>
    <x v="0"/>
    <n v="3000"/>
    <n v="4"/>
    <n v="2"/>
    <n v="1"/>
    <n v="0"/>
    <n v="1938"/>
    <s v="601/616 Little Collins St"/>
    <s v="Melbourne"/>
    <s v="Melbourne"/>
    <s v="Northern Metropolitan"/>
    <n v="6"/>
    <n v="2017"/>
  </r>
  <r>
    <d v="2017-06-26T00:00:00"/>
    <n v="990000"/>
    <x v="0"/>
    <s v="Maxwells"/>
    <x v="1"/>
    <n v="3013"/>
    <n v="3"/>
    <n v="1"/>
    <n v="2"/>
    <n v="340"/>
    <n v="1940"/>
    <s v="8 Gordon Pde"/>
    <s v="Yarraville"/>
    <s v="Maribyrnong"/>
    <s v="Western Metropolitan"/>
    <n v="6"/>
    <n v="2017"/>
  </r>
  <r>
    <d v="2017-06-26T00:00:00"/>
    <n v="1100000"/>
    <x v="0"/>
    <s v="Property Barons"/>
    <x v="1"/>
    <n v="3105"/>
    <n v="3"/>
    <n v="2"/>
    <n v="3"/>
    <n v="709"/>
    <n v="1970"/>
    <s v="22 Russell St"/>
    <s v="Bulleen"/>
    <s v="Manningham"/>
    <s v="Eastern Metropolitan"/>
    <n v="6"/>
    <n v="2017"/>
  </r>
  <r>
    <d v="2017-06-26T00:00:00"/>
    <n v="1370000"/>
    <x v="0"/>
    <s v="Property Barons"/>
    <x v="1"/>
    <n v="3107"/>
    <n v="3"/>
    <n v="1"/>
    <n v="2"/>
    <n v="743"/>
    <m/>
    <s v="4 Michael St"/>
    <s v="Templestowe Lower"/>
    <s v="Manningham"/>
    <s v="Eastern Metropolitan"/>
    <n v="6"/>
    <n v="2017"/>
  </r>
  <r>
    <d v="2017-06-26T00:00:00"/>
    <n v="1020000"/>
    <x v="0"/>
    <s v="Sanders"/>
    <x v="0"/>
    <n v="3018"/>
    <n v="3"/>
    <n v="1"/>
    <n v="2"/>
    <n v="570"/>
    <m/>
    <s v="2 Finch St"/>
    <s v="Altona"/>
    <s v="Hobsons Bay"/>
    <s v="Western Metropolitan"/>
    <n v="6"/>
    <n v="2017"/>
  </r>
  <r>
    <d v="2017-06-26T00:00:00"/>
    <n v="1060000"/>
    <x v="0"/>
    <s v="Cunninghams"/>
    <x v="1"/>
    <n v="3185"/>
    <n v="3"/>
    <n v="2"/>
    <n v="1"/>
    <n v="306"/>
    <m/>
    <s v="111 Nepean Hwy"/>
    <s v="Elsternwick"/>
    <s v="Glen Eira"/>
    <s v="Southern Metropolitan"/>
    <n v="6"/>
    <n v="2017"/>
  </r>
  <r>
    <d v="2017-06-26T00:00:00"/>
    <n v="1104000"/>
    <x v="0"/>
    <s v="Flanders &amp; Fish"/>
    <x v="1"/>
    <n v="3162"/>
    <n v="2"/>
    <n v="1"/>
    <n v="1"/>
    <n v="534"/>
    <m/>
    <s v="26 Gardenvale Rd"/>
    <s v="Caulfield South"/>
    <s v="Glen Eira"/>
    <s v="Southern Metropolitan"/>
    <n v="6"/>
    <n v="2017"/>
  </r>
  <r>
    <d v="2017-06-26T00:00:00"/>
    <n v="1400000"/>
    <x v="0"/>
    <s v="Melbourne Homes"/>
    <x v="0"/>
    <n v="3199"/>
    <n v="4"/>
    <n v="3"/>
    <n v="2"/>
    <n v="1659"/>
    <n v="1890"/>
    <s v="641 Nepean Hwy"/>
    <s v="Frankston South"/>
    <s v="Frankston"/>
    <s v="South-Eastern Metropolitan"/>
    <n v="6"/>
    <n v="2017"/>
  </r>
  <r>
    <d v="2017-06-26T00:00:00"/>
    <n v="420000"/>
    <x v="1"/>
    <s v="Best Bricks"/>
    <x v="0"/>
    <n v="3070"/>
    <n v="2"/>
    <n v="1"/>
    <n v="1"/>
    <n v="1000"/>
    <m/>
    <s v="16/341 Heidelberg Rd"/>
    <s v="Northcote"/>
    <s v="Darebin"/>
    <s v="Northern Metropolitan"/>
    <n v="6"/>
    <n v="2017"/>
  </r>
  <r>
    <d v="2017-06-26T00:00:00"/>
    <n v="610000"/>
    <x v="0"/>
    <s v="Property Barons"/>
    <x v="1"/>
    <n v="3073"/>
    <n v="3"/>
    <n v="1"/>
    <n v="2"/>
    <n v="435"/>
    <n v="1960"/>
    <s v="22 Wilson Bvd"/>
    <s v="Reservoir"/>
    <s v="Darebin"/>
    <s v="Northern Metropolitan"/>
    <n v="6"/>
    <n v="2017"/>
  </r>
  <r>
    <d v="2017-06-26T00:00:00"/>
    <n v="630000"/>
    <x v="0"/>
    <s v="Jones and Jones"/>
    <x v="1"/>
    <n v="3073"/>
    <n v="3"/>
    <n v="1"/>
    <n v="2"/>
    <n v="0"/>
    <m/>
    <s v="1 Balfour St"/>
    <s v="Reservoir"/>
    <s v="Darebin"/>
    <s v="Northern Metropolitan"/>
    <n v="6"/>
    <n v="2017"/>
  </r>
  <r>
    <d v="2017-06-26T00:00:00"/>
    <n v="752500"/>
    <x v="0"/>
    <s v="Cunninghams"/>
    <x v="1"/>
    <n v="3042"/>
    <n v="3"/>
    <n v="2"/>
    <n v="1"/>
    <n v="468"/>
    <m/>
    <s v="55 Erebus St"/>
    <s v="Keilor Park"/>
    <s v="Brimbank"/>
    <s v="Western Metropolitan"/>
    <n v="6"/>
    <n v="2017"/>
  </r>
  <r>
    <d v="2017-06-26T00:00:00"/>
    <n v="1320000"/>
    <x v="0"/>
    <s v="Jones and Jones"/>
    <x v="1"/>
    <n v="3123"/>
    <n v="2"/>
    <n v="1"/>
    <n v="3"/>
    <n v="325"/>
    <m/>
    <s v="8 Fairmount Rd"/>
    <s v="Hawthorn East"/>
    <s v="Boroondara"/>
    <s v="Southern Metropolitan"/>
    <n v="6"/>
    <n v="2017"/>
  </r>
  <r>
    <d v="2017-06-26T00:00:00"/>
    <n v="1465000"/>
    <x v="2"/>
    <s v="Jones and Jones"/>
    <x v="1"/>
    <n v="3123"/>
    <n v="3"/>
    <n v="2"/>
    <n v="2"/>
    <n v="265"/>
    <n v="2010"/>
    <s v="2/859 Toorak Rd"/>
    <s v="Hawthorn East"/>
    <s v="Boroondara"/>
    <s v="Southern Metropolitan"/>
    <n v="6"/>
    <n v="2017"/>
  </r>
  <r>
    <d v="2017-06-26T00:00:00"/>
    <n v="1652000"/>
    <x v="0"/>
    <s v="Flanders &amp; Fish"/>
    <x v="1"/>
    <n v="3127"/>
    <n v="3"/>
    <n v="2"/>
    <n v="2"/>
    <n v="368"/>
    <m/>
    <s v="68 Weybridge St"/>
    <s v="Surrey Hills"/>
    <s v="Boroondara"/>
    <s v="Southern Metropolitan"/>
    <n v="6"/>
    <n v="2017"/>
  </r>
  <r>
    <d v="2017-06-26T00:00:00"/>
    <n v="2050000"/>
    <x v="0"/>
    <s v="Property Barons"/>
    <x v="0"/>
    <n v="3126"/>
    <n v="3"/>
    <n v="2"/>
    <n v="3"/>
    <n v="779"/>
    <m/>
    <s v="15 Compton St"/>
    <s v="Canterbury"/>
    <s v="Boroondara"/>
    <s v="Southern Metropolitan"/>
    <n v="6"/>
    <n v="2017"/>
  </r>
  <r>
    <d v="2017-06-26T00:00:00"/>
    <n v="2425000"/>
    <x v="0"/>
    <s v="SJ"/>
    <x v="0"/>
    <n v="3123"/>
    <n v="4"/>
    <n v="2"/>
    <n v="2"/>
    <n v="729"/>
    <m/>
    <s v="13 Pleasant Rd"/>
    <s v="Hawthorn East"/>
    <s v="Boroondara"/>
    <s v="Southern Metropolitan"/>
    <n v="6"/>
    <n v="2017"/>
  </r>
  <r>
    <d v="2017-06-26T00:00:00"/>
    <n v="3160000"/>
    <x v="0"/>
    <s v="Cunninghams"/>
    <x v="1"/>
    <n v="3101"/>
    <n v="5"/>
    <n v="5"/>
    <n v="2"/>
    <n v="811"/>
    <m/>
    <s v="7 Molesworth St"/>
    <s v="Kew"/>
    <s v="Boroondara"/>
    <s v="Southern Metropolitan"/>
    <n v="6"/>
    <n v="2017"/>
  </r>
  <r>
    <d v="2017-06-26T00:00:00"/>
    <n v="1285000"/>
    <x v="2"/>
    <s v="Maxwells"/>
    <x v="1"/>
    <n v="3188"/>
    <n v="2"/>
    <n v="1"/>
    <n v="1"/>
    <n v="348"/>
    <n v="1992"/>
    <s v="13 Mills St"/>
    <s v="Hampton"/>
    <s v="Bayside"/>
    <s v="Southern Metropolitan"/>
    <n v="6"/>
    <n v="2017"/>
  </r>
  <r>
    <d v="2017-06-26T00:00:00"/>
    <n v="1300000"/>
    <x v="0"/>
    <s v="Jones and Jones"/>
    <x v="0"/>
    <n v="3187"/>
    <n v="3"/>
    <n v="1"/>
    <n v="2"/>
    <n v="684"/>
    <n v="1940"/>
    <s v="167 Thomas St"/>
    <s v="Brighton East"/>
    <s v="Bayside"/>
    <s v="Southern Metropolitan"/>
    <n v="6"/>
    <n v="2017"/>
  </r>
  <r>
    <d v="2017-06-26T00:00:00"/>
    <n v="1990000"/>
    <x v="2"/>
    <s v="Jones and Jones"/>
    <x v="1"/>
    <n v="3186"/>
    <n v="3"/>
    <n v="2"/>
    <n v="2"/>
    <n v="0"/>
    <n v="1935"/>
    <s v="56 Asling St"/>
    <s v="Brighton"/>
    <s v="Bayside"/>
    <s v="Southern Metropolitan"/>
    <n v="6"/>
    <n v="2017"/>
  </r>
  <r>
    <d v="2017-06-26T00:00:00"/>
    <n v="590000"/>
    <x v="0"/>
    <s v="Property Barons"/>
    <x v="1"/>
    <n v="3088"/>
    <n v="3"/>
    <n v="1"/>
    <n v="2"/>
    <n v="392"/>
    <m/>
    <s v="1/4 Box Rd"/>
    <s v="Briar Hill"/>
    <s v="Banyule"/>
    <s v="Eastern Metropolitan"/>
    <n v="6"/>
    <n v="2017"/>
  </r>
  <r>
    <d v="2017-06-26T00:00:00"/>
    <n v="1010000"/>
    <x v="0"/>
    <s v="Sanders"/>
    <x v="1"/>
    <n v="3087"/>
    <n v="3"/>
    <n v="1"/>
    <n v="2"/>
    <n v="700"/>
    <m/>
    <s v="28 Grace St"/>
    <s v="Watsonia"/>
    <s v="Banyule"/>
    <s v="Northern Metropolitan"/>
    <n v="6"/>
    <n v="2017"/>
  </r>
  <r>
    <d v="2017-06-26T00:00:00"/>
    <n v="1140000"/>
    <x v="0"/>
    <s v="Property Barons"/>
    <x v="1"/>
    <n v="3084"/>
    <n v="4"/>
    <n v="2"/>
    <n v="4"/>
    <n v="863"/>
    <m/>
    <s v="23 Kuranga Rd"/>
    <s v="Viewbank"/>
    <s v="Banyule"/>
    <s v="Eastern Metropolitan"/>
    <n v="6"/>
    <n v="2017"/>
  </r>
  <r>
    <d v="2017-06-27T00:00:00"/>
    <n v="712000"/>
    <x v="1"/>
    <s v="Flanders &amp; Fish"/>
    <x v="1"/>
    <n v="3068"/>
    <n v="2"/>
    <n v="1"/>
    <n v="1"/>
    <n v="36"/>
    <m/>
    <s v="1/8 Louise St"/>
    <s v="Clifton Hill"/>
    <s v="Yarra"/>
    <s v="Northern Metropolitan"/>
    <n v="6"/>
    <n v="2017"/>
  </r>
  <r>
    <d v="2017-06-27T00:00:00"/>
    <n v="605000"/>
    <x v="1"/>
    <s v="Property Barons"/>
    <x v="1"/>
    <n v="3125"/>
    <n v="2"/>
    <n v="1"/>
    <n v="1"/>
    <n v="81"/>
    <n v="1965"/>
    <s v="3/12 Somers St"/>
    <s v="Burwood"/>
    <s v="Whitehorse"/>
    <s v="Southern Metropolitan"/>
    <n v="6"/>
    <n v="2017"/>
  </r>
  <r>
    <d v="2017-06-27T00:00:00"/>
    <n v="1258000"/>
    <x v="0"/>
    <s v="Cunninghams"/>
    <x v="1"/>
    <n v="3130"/>
    <n v="4"/>
    <n v="1"/>
    <n v="2"/>
    <n v="769"/>
    <m/>
    <s v="4 Ryan Gr"/>
    <s v="Blackburn South"/>
    <s v="Whitehorse"/>
    <s v="Eastern Metropolitan"/>
    <n v="6"/>
    <n v="2017"/>
  </r>
  <r>
    <d v="2017-06-27T00:00:00"/>
    <n v="410000"/>
    <x v="1"/>
    <s v="Metro Ladder"/>
    <x v="0"/>
    <n v="3143"/>
    <n v="2"/>
    <n v="1"/>
    <n v="0"/>
    <n v="1097"/>
    <n v="1967"/>
    <s v="8/74 Denbigh Rd"/>
    <s v="Armadale"/>
    <s v="Stonnington"/>
    <s v="Southern Metropolitan"/>
    <n v="6"/>
    <n v="2017"/>
  </r>
  <r>
    <d v="2017-06-27T00:00:00"/>
    <n v="1710000"/>
    <x v="0"/>
    <s v="Jones and Jones"/>
    <x v="0"/>
    <n v="3141"/>
    <n v="2"/>
    <n v="2"/>
    <n v="0"/>
    <n v="208"/>
    <n v="1880"/>
    <s v="7 Cassell St"/>
    <s v="South Yarra"/>
    <s v="Stonnington"/>
    <s v="Southern Metropolitan"/>
    <n v="6"/>
    <n v="2017"/>
  </r>
  <r>
    <d v="2017-06-27T00:00:00"/>
    <n v="687000"/>
    <x v="1"/>
    <s v="Cunninghams"/>
    <x v="0"/>
    <n v="3184"/>
    <n v="2"/>
    <n v="1"/>
    <n v="1"/>
    <n v="1912"/>
    <n v="1970"/>
    <s v="4/88 Addison St"/>
    <s v="Elwood"/>
    <s v="Port Phillip"/>
    <s v="Southern Metropolitan"/>
    <n v="6"/>
    <n v="2017"/>
  </r>
  <r>
    <d v="2017-06-27T00:00:00"/>
    <n v="1260000"/>
    <x v="1"/>
    <s v="Metro Ladder"/>
    <x v="1"/>
    <n v="3184"/>
    <n v="2"/>
    <n v="2"/>
    <n v="2"/>
    <n v="626"/>
    <n v="2008"/>
    <s v="12/10 Docker St"/>
    <s v="Elwood"/>
    <s v="Port Phillip"/>
    <s v="Southern Metropolitan"/>
    <n v="6"/>
    <n v="2017"/>
  </r>
  <r>
    <d v="2017-06-27T00:00:00"/>
    <n v="1361000"/>
    <x v="0"/>
    <s v="Jones and Jones"/>
    <x v="1"/>
    <n v="3182"/>
    <n v="3"/>
    <n v="1"/>
    <n v="0"/>
    <n v="246"/>
    <m/>
    <s v="63 Chapel St"/>
    <s v="St Kilda"/>
    <s v="Port Phillip"/>
    <s v="Southern Metropolitan"/>
    <n v="6"/>
    <n v="2017"/>
  </r>
  <r>
    <d v="2017-06-27T00:00:00"/>
    <n v="496000"/>
    <x v="1"/>
    <s v="Metro Ladder"/>
    <x v="1"/>
    <n v="3044"/>
    <n v="2"/>
    <n v="1"/>
    <n v="1"/>
    <n v="136"/>
    <m/>
    <s v="3/238 Cumberland Rd"/>
    <s v="Pascoe Vale"/>
    <s v="Moreland"/>
    <s v="Northern Metropolitan"/>
    <n v="6"/>
    <n v="2017"/>
  </r>
  <r>
    <d v="2017-06-27T00:00:00"/>
    <n v="597500"/>
    <x v="0"/>
    <s v="SJ"/>
    <x v="1"/>
    <n v="3046"/>
    <n v="3"/>
    <n v="1"/>
    <n v="2"/>
    <n v="663"/>
    <n v="1950"/>
    <s v="17 Bindi St"/>
    <s v="Glenroy"/>
    <s v="Moreland"/>
    <s v="Northern Metropolitan"/>
    <n v="6"/>
    <n v="2017"/>
  </r>
  <r>
    <d v="2017-06-27T00:00:00"/>
    <n v="1005000"/>
    <x v="0"/>
    <s v="Cunninghams"/>
    <x v="1"/>
    <n v="3058"/>
    <n v="4"/>
    <n v="2"/>
    <n v="1"/>
    <n v="172"/>
    <n v="1900"/>
    <s v="34 Reynard St"/>
    <s v="Coburg"/>
    <s v="Moreland"/>
    <s v="Northern Metropolitan"/>
    <n v="6"/>
    <n v="2017"/>
  </r>
  <r>
    <d v="2017-06-27T00:00:00"/>
    <n v="1925000"/>
    <x v="0"/>
    <s v="Sanders"/>
    <x v="0"/>
    <n v="3056"/>
    <n v="3"/>
    <n v="1"/>
    <n v="4"/>
    <n v="479"/>
    <n v="1925"/>
    <s v="176 Barkly St"/>
    <s v="Brunswick"/>
    <s v="Moreland"/>
    <s v="Northern Metropolitan"/>
    <n v="6"/>
    <n v="2017"/>
  </r>
  <r>
    <d v="2017-06-27T00:00:00"/>
    <n v="707000"/>
    <x v="1"/>
    <s v="Cunninghams"/>
    <x v="1"/>
    <n v="3040"/>
    <n v="2"/>
    <n v="1"/>
    <n v="1"/>
    <n v="179"/>
    <m/>
    <s v="4/31 Cooper St"/>
    <s v="Essendon"/>
    <s v="Moonee Valley"/>
    <s v="Western Metropolitan"/>
    <n v="6"/>
    <n v="2017"/>
  </r>
  <r>
    <d v="2017-06-27T00:00:00"/>
    <n v="715000"/>
    <x v="2"/>
    <s v="Cunninghams"/>
    <x v="0"/>
    <n v="3042"/>
    <n v="3"/>
    <n v="1"/>
    <n v="1"/>
    <n v="178"/>
    <m/>
    <s v="1/27 Pearl St"/>
    <s v="Niddrie"/>
    <s v="Moonee Valley"/>
    <s v="Western Metropolitan"/>
    <n v="6"/>
    <n v="2017"/>
  </r>
  <r>
    <d v="2017-06-27T00:00:00"/>
    <n v="730000"/>
    <x v="2"/>
    <s v="Metro Ladder"/>
    <x v="1"/>
    <n v="3042"/>
    <n v="3"/>
    <n v="1"/>
    <n v="2"/>
    <n v="242"/>
    <n v="2010"/>
    <s v="18A Hart St"/>
    <s v="Airport West"/>
    <s v="Moonee Valley"/>
    <s v="Western Metropolitan"/>
    <n v="6"/>
    <n v="2017"/>
  </r>
  <r>
    <d v="2017-06-27T00:00:00"/>
    <n v="1550000"/>
    <x v="0"/>
    <s v="Cunninghams"/>
    <x v="0"/>
    <n v="3031"/>
    <n v="5"/>
    <n v="1"/>
    <n v="1"/>
    <n v="432"/>
    <n v="1915"/>
    <s v="20 Bryant St"/>
    <s v="Flemington"/>
    <s v="Moonee Valley"/>
    <s v="Northern Metropolitan"/>
    <n v="6"/>
    <n v="2017"/>
  </r>
  <r>
    <d v="2017-06-27T00:00:00"/>
    <n v="1100000"/>
    <x v="1"/>
    <s v="Jones and Jones"/>
    <x v="0"/>
    <n v="3053"/>
    <n v="2"/>
    <n v="2"/>
    <n v="2"/>
    <n v="0"/>
    <n v="2008"/>
    <s v="1003/123 Pelham St"/>
    <s v="Carlton"/>
    <s v="Melbourne"/>
    <s v="Northern Metropolitan"/>
    <n v="6"/>
    <n v="2017"/>
  </r>
  <r>
    <d v="2017-06-27T00:00:00"/>
    <n v="1415000"/>
    <x v="0"/>
    <s v="Cunninghams"/>
    <x v="0"/>
    <n v="3031"/>
    <n v="4"/>
    <n v="2"/>
    <n v="0"/>
    <n v="199"/>
    <n v="1982"/>
    <s v="54 McConnell St"/>
    <s v="Kensington"/>
    <s v="Melbourne"/>
    <s v="Northern Metropolitan"/>
    <n v="6"/>
    <n v="2017"/>
  </r>
  <r>
    <d v="2017-06-27T00:00:00"/>
    <n v="485000"/>
    <x v="2"/>
    <s v="Cunninghams"/>
    <x v="0"/>
    <n v="3011"/>
    <n v="2"/>
    <n v="2"/>
    <n v="1"/>
    <n v="0"/>
    <n v="2011"/>
    <s v="17/6 Rosamond Rd"/>
    <s v="Footscray"/>
    <s v="Maribyrnong"/>
    <s v="Western Metropolitan"/>
    <n v="6"/>
    <n v="2017"/>
  </r>
  <r>
    <d v="2017-06-27T00:00:00"/>
    <n v="1181000"/>
    <x v="0"/>
    <s v="Melbourne Homes"/>
    <x v="0"/>
    <n v="3107"/>
    <n v="4"/>
    <n v="2"/>
    <n v="2"/>
    <n v="805"/>
    <m/>
    <s v="5 Fran Ct"/>
    <s v="Templestowe Lower"/>
    <s v="Manningham"/>
    <s v="Eastern Metropolitan"/>
    <n v="6"/>
    <n v="2017"/>
  </r>
  <r>
    <d v="2017-06-27T00:00:00"/>
    <n v="1385000"/>
    <x v="0"/>
    <s v="Property Barons"/>
    <x v="1"/>
    <n v="3109"/>
    <n v="3"/>
    <n v="2"/>
    <n v="3"/>
    <n v="654"/>
    <n v="1966"/>
    <s v="30 Daphne St"/>
    <s v="Doncaster East"/>
    <s v="Manningham"/>
    <s v="Eastern Metropolitan"/>
    <n v="6"/>
    <n v="2017"/>
  </r>
  <r>
    <d v="2017-06-27T00:00:00"/>
    <n v="2620000"/>
    <x v="0"/>
    <s v="Property Barons"/>
    <x v="1"/>
    <n v="3111"/>
    <n v="5"/>
    <n v="4"/>
    <n v="3"/>
    <n v="4077"/>
    <m/>
    <s v="6 Yileen Ct"/>
    <s v="Donvale"/>
    <s v="Manningham"/>
    <s v="Eastern Metropolitan"/>
    <n v="6"/>
    <n v="2017"/>
  </r>
  <r>
    <d v="2017-06-27T00:00:00"/>
    <n v="1360000"/>
    <x v="0"/>
    <s v="Metro Ladder"/>
    <x v="1"/>
    <n v="3018"/>
    <n v="3"/>
    <n v="2"/>
    <n v="6"/>
    <n v="663"/>
    <n v="1970"/>
    <s v="26 Sussex St"/>
    <s v="Seaholme"/>
    <s v="Hobsons Bay"/>
    <s v="Western Metropolitan"/>
    <n v="6"/>
    <n v="2017"/>
  </r>
  <r>
    <d v="2017-06-27T00:00:00"/>
    <n v="960000"/>
    <x v="1"/>
    <s v="Metro Ladder"/>
    <x v="1"/>
    <n v="3204"/>
    <n v="3"/>
    <n v="2"/>
    <n v="2"/>
    <n v="199"/>
    <n v="1995"/>
    <s v="2/1 Lillimur Rd"/>
    <s v="Ormond"/>
    <s v="Glen Eira"/>
    <s v="Southern Metropolitan"/>
    <n v="6"/>
    <n v="2017"/>
  </r>
  <r>
    <d v="2017-06-27T00:00:00"/>
    <n v="1160000"/>
    <x v="1"/>
    <s v="Maxwells"/>
    <x v="1"/>
    <n v="3163"/>
    <n v="3"/>
    <n v="2"/>
    <n v="2"/>
    <n v="441"/>
    <m/>
    <s v="9b Stewart St"/>
    <s v="Murrumbeena"/>
    <s v="Glen Eira"/>
    <s v="Southern Metropolitan"/>
    <n v="6"/>
    <n v="2017"/>
  </r>
  <r>
    <d v="2017-06-27T00:00:00"/>
    <n v="1200000"/>
    <x v="0"/>
    <s v="Maxwells"/>
    <x v="1"/>
    <n v="3072"/>
    <n v="4"/>
    <n v="3"/>
    <n v="2"/>
    <n v="466"/>
    <m/>
    <s v="263 Tyler St"/>
    <s v="Preston"/>
    <s v="Darebin"/>
    <s v="Northern Metropolitan"/>
    <n v="6"/>
    <n v="2017"/>
  </r>
  <r>
    <d v="2017-06-27T00:00:00"/>
    <n v="1232000"/>
    <x v="0"/>
    <s v="Cunninghams"/>
    <x v="1"/>
    <n v="3070"/>
    <n v="3"/>
    <n v="1"/>
    <n v="1"/>
    <n v="352"/>
    <n v="1900"/>
    <s v="44 Bent St"/>
    <s v="Northcote"/>
    <s v="Darebin"/>
    <s v="Northern Metropolitan"/>
    <n v="6"/>
    <n v="2017"/>
  </r>
  <r>
    <d v="2017-06-27T00:00:00"/>
    <n v="830000"/>
    <x v="0"/>
    <s v="Best Bricks"/>
    <x v="1"/>
    <n v="3020"/>
    <n v="3"/>
    <n v="1"/>
    <n v="2"/>
    <n v="608"/>
    <m/>
    <s v="25 Lincoln St"/>
    <s v="Sunshine North"/>
    <s v="Brimbank"/>
    <s v="Western Metropolitan"/>
    <n v="6"/>
    <n v="2017"/>
  </r>
  <r>
    <d v="2017-06-27T00:00:00"/>
    <n v="1264000"/>
    <x v="2"/>
    <s v="Metro Ladder"/>
    <x v="1"/>
    <n v="3123"/>
    <n v="3"/>
    <n v="2"/>
    <n v="2"/>
    <n v="0"/>
    <n v="2010"/>
    <s v="4/26 Redfern Rd"/>
    <s v="Hawthorn East"/>
    <s v="Boroondara"/>
    <s v="Southern Metropolitan"/>
    <n v="6"/>
    <n v="2017"/>
  </r>
  <r>
    <d v="2017-06-27T00:00:00"/>
    <n v="1880000"/>
    <x v="0"/>
    <s v="Jones and Jones"/>
    <x v="0"/>
    <n v="3187"/>
    <n v="8"/>
    <n v="3"/>
    <n v="3"/>
    <n v="614"/>
    <m/>
    <s v="22 Milliara Gr"/>
    <s v="Brighton East"/>
    <s v="Bayside"/>
    <s v="Southern Metropolitan"/>
    <n v="6"/>
    <n v="2017"/>
  </r>
  <r>
    <d v="2017-06-27T00:00:00"/>
    <n v="2520000"/>
    <x v="0"/>
    <s v="Maxwells"/>
    <x v="1"/>
    <n v="3193"/>
    <n v="5"/>
    <n v="3"/>
    <n v="2"/>
    <n v="947"/>
    <m/>
    <s v="31 Third St"/>
    <s v="Black Rock"/>
    <s v="Bayside"/>
    <s v="Southern Metropolitan"/>
    <n v="6"/>
    <n v="2017"/>
  </r>
  <r>
    <d v="2017-06-27T00:00:00"/>
    <n v="925000"/>
    <x v="0"/>
    <s v="Property Barons"/>
    <x v="1"/>
    <n v="3095"/>
    <n v="4"/>
    <n v="2"/>
    <n v="2"/>
    <n v="796"/>
    <m/>
    <s v="99 Weidlich Rd"/>
    <s v="Eltham North"/>
    <s v="Banyule"/>
    <s v="Eastern Metropolitan"/>
    <n v="6"/>
    <n v="2017"/>
  </r>
  <r>
    <d v="2017-06-27T00:00:00"/>
    <n v="1750000"/>
    <x v="0"/>
    <s v="Cunninghams"/>
    <x v="0"/>
    <n v="3084"/>
    <n v="4"/>
    <n v="2"/>
    <n v="2"/>
    <n v="707"/>
    <n v="1956"/>
    <s v="39 Durham St"/>
    <s v="Eaglemont"/>
    <s v="Banyule"/>
    <s v="Eastern Metropolitan"/>
    <n v="6"/>
    <n v="2017"/>
  </r>
  <r>
    <d v="2017-06-28T00:00:00"/>
    <n v="570000"/>
    <x v="0"/>
    <s v="SJ"/>
    <x v="1"/>
    <n v="3030"/>
    <n v="3"/>
    <n v="1"/>
    <n v="2"/>
    <n v="660"/>
    <n v="1960"/>
    <s v="58 Church St"/>
    <s v="Werribee"/>
    <s v="Wyndham"/>
    <s v="Western Metropolitan"/>
    <n v="6"/>
    <n v="2017"/>
  </r>
  <r>
    <d v="2017-06-28T00:00:00"/>
    <n v="1305000"/>
    <x v="0"/>
    <s v="Cunninghams"/>
    <x v="1"/>
    <n v="3029"/>
    <n v="4"/>
    <n v="2"/>
    <n v="0"/>
    <n v="4606"/>
    <m/>
    <s v="533 Sayers Rd"/>
    <s v="Hoppers Crossing"/>
    <s v="Wyndham"/>
    <s v="Western Metropolitan"/>
    <n v="6"/>
    <n v="2017"/>
  </r>
  <r>
    <d v="2017-06-28T00:00:00"/>
    <n v="695000"/>
    <x v="1"/>
    <s v="Metro Ladder"/>
    <x v="1"/>
    <n v="3184"/>
    <n v="2"/>
    <n v="1"/>
    <n v="1"/>
    <n v="845"/>
    <n v="1970"/>
    <s v="9/457 St Kilda St"/>
    <s v="Elwood"/>
    <s v="Port Phillip"/>
    <s v="Southern Metropolitan"/>
    <n v="6"/>
    <n v="2017"/>
  </r>
  <r>
    <d v="2017-06-28T00:00:00"/>
    <n v="627000"/>
    <x v="2"/>
    <s v="Flanders &amp; Fish"/>
    <x v="1"/>
    <n v="3046"/>
    <n v="3"/>
    <n v="2"/>
    <n v="2"/>
    <n v="0"/>
    <n v="2013"/>
    <s v="2/126 Middle St"/>
    <s v="Hadfield"/>
    <s v="Moreland"/>
    <s v="Northern Metropolitan"/>
    <n v="6"/>
    <n v="2017"/>
  </r>
  <r>
    <d v="2017-06-28T00:00:00"/>
    <n v="825000"/>
    <x v="0"/>
    <s v="Property Barons"/>
    <x v="1"/>
    <n v="3033"/>
    <n v="3"/>
    <n v="1"/>
    <n v="0"/>
    <n v="534"/>
    <n v="1965"/>
    <s v="5 Carey Ct"/>
    <s v="Keilor East"/>
    <s v="Moonee Valley"/>
    <s v="Western Metropolitan"/>
    <n v="6"/>
    <n v="2017"/>
  </r>
  <r>
    <d v="2017-06-28T00:00:00"/>
    <n v="941000"/>
    <x v="0"/>
    <s v="Melbourne Homes"/>
    <x v="1"/>
    <n v="3033"/>
    <n v="3"/>
    <n v="1"/>
    <n v="1"/>
    <n v="703"/>
    <n v="1965"/>
    <s v="3 Pennington St"/>
    <s v="Keilor East"/>
    <s v="Moonee Valley"/>
    <s v="Western Metropolitan"/>
    <n v="6"/>
    <n v="2017"/>
  </r>
  <r>
    <d v="2017-06-28T00:00:00"/>
    <n v="1100000"/>
    <x v="0"/>
    <s v="Cunninghams"/>
    <x v="0"/>
    <n v="3039"/>
    <n v="3"/>
    <n v="2"/>
    <n v="1"/>
    <n v="169"/>
    <m/>
    <s v="11A Murray St"/>
    <s v="Moonee Ponds"/>
    <s v="Moonee Valley"/>
    <s v="Western Metropolitan"/>
    <n v="6"/>
    <n v="2017"/>
  </r>
  <r>
    <d v="2017-06-28T00:00:00"/>
    <n v="422500"/>
    <x v="1"/>
    <s v="Melbourne Homes"/>
    <x v="0"/>
    <n v="3006"/>
    <n v="1"/>
    <n v="1"/>
    <n v="1"/>
    <n v="3878"/>
    <n v="2012"/>
    <s v="406/152 Sturt St"/>
    <s v="Southbank"/>
    <s v="Melbourne"/>
    <s v="Southern Metropolitan"/>
    <n v="6"/>
    <n v="2017"/>
  </r>
  <r>
    <d v="2017-06-28T00:00:00"/>
    <n v="709500"/>
    <x v="1"/>
    <s v="Maxwells"/>
    <x v="0"/>
    <n v="3013"/>
    <n v="2"/>
    <n v="1"/>
    <n v="1"/>
    <n v="80"/>
    <n v="1970"/>
    <s v="1/27 Stephen St"/>
    <s v="Yarraville"/>
    <s v="Maribyrnong"/>
    <s v="Western Metropolitan"/>
    <n v="6"/>
    <n v="2017"/>
  </r>
  <r>
    <d v="2017-06-28T00:00:00"/>
    <n v="735000"/>
    <x v="0"/>
    <s v="Best Bricks"/>
    <x v="0"/>
    <n v="3012"/>
    <n v="2"/>
    <n v="1"/>
    <n v="1"/>
    <n v="170"/>
    <m/>
    <s v="62A Williamstown Rd"/>
    <s v="Kingsville"/>
    <s v="Maribyrnong"/>
    <s v="Western Metropolitan"/>
    <n v="6"/>
    <n v="2017"/>
  </r>
  <r>
    <d v="2017-06-28T00:00:00"/>
    <n v="810000"/>
    <x v="0"/>
    <s v="Flanders &amp; Fish"/>
    <x v="0"/>
    <n v="3019"/>
    <n v="3"/>
    <n v="1"/>
    <n v="2"/>
    <n v="649"/>
    <m/>
    <s v="15 McLennan St"/>
    <s v="Braybrook"/>
    <s v="Maribyrnong"/>
    <s v="Western Metropolitan"/>
    <n v="6"/>
    <n v="2017"/>
  </r>
  <r>
    <d v="2017-06-28T00:00:00"/>
    <n v="1202000"/>
    <x v="2"/>
    <s v="Property Barons"/>
    <x v="1"/>
    <n v="3108"/>
    <n v="4"/>
    <n v="3"/>
    <n v="0"/>
    <n v="403"/>
    <m/>
    <s v="109A Ayr St"/>
    <s v="Doncaster"/>
    <s v="Manningham"/>
    <s v="Eastern Metropolitan"/>
    <n v="6"/>
    <n v="2017"/>
  </r>
  <r>
    <d v="2017-06-28T00:00:00"/>
    <n v="1451000"/>
    <x v="0"/>
    <s v="Property Barons"/>
    <x v="1"/>
    <n v="3109"/>
    <n v="3"/>
    <n v="2"/>
    <n v="2"/>
    <n v="695"/>
    <n v="1960"/>
    <s v="31 Cavalier St"/>
    <s v="Doncaster East"/>
    <s v="Manningham"/>
    <s v="Eastern Metropolitan"/>
    <n v="6"/>
    <n v="2017"/>
  </r>
  <r>
    <d v="2017-06-28T00:00:00"/>
    <n v="1760000"/>
    <x v="0"/>
    <s v="Jones and Jones"/>
    <x v="1"/>
    <n v="3109"/>
    <n v="4"/>
    <n v="4"/>
    <n v="2"/>
    <n v="651"/>
    <m/>
    <s v="7 Daphne St"/>
    <s v="Doncaster East"/>
    <s v="Manningham"/>
    <s v="Eastern Metropolitan"/>
    <n v="6"/>
    <n v="2017"/>
  </r>
  <r>
    <d v="2017-06-28T00:00:00"/>
    <n v="1350000"/>
    <x v="0"/>
    <s v="Cunninghams"/>
    <x v="0"/>
    <n v="3195"/>
    <n v="4"/>
    <n v="2"/>
    <n v="2"/>
    <n v="314"/>
    <n v="1995"/>
    <s v="5 Epsom Rd"/>
    <s v="Mordialloc"/>
    <s v="Kingston"/>
    <s v="South-Eastern Metropolitan"/>
    <n v="6"/>
    <n v="2017"/>
  </r>
  <r>
    <d v="2017-06-28T00:00:00"/>
    <n v="1520000"/>
    <x v="0"/>
    <s v="Melbourne Homes"/>
    <x v="0"/>
    <n v="3016"/>
    <n v="4"/>
    <n v="2"/>
    <n v="3"/>
    <n v="560"/>
    <m/>
    <s v="40 Florence St"/>
    <s v="Williamstown North"/>
    <s v="Hobsons Bay"/>
    <s v="Western Metropolitan"/>
    <n v="6"/>
    <n v="2017"/>
  </r>
  <r>
    <d v="2017-06-28T00:00:00"/>
    <n v="745000"/>
    <x v="0"/>
    <s v="Jones and Jones"/>
    <x v="1"/>
    <n v="3173"/>
    <n v="4"/>
    <n v="2"/>
    <n v="1"/>
    <n v="624"/>
    <n v="1969"/>
    <s v="2 Eildon Dr"/>
    <s v="Keysborough"/>
    <s v="Greater Dandenong"/>
    <s v="South-Eastern Metropolitan"/>
    <n v="6"/>
    <n v="2017"/>
  </r>
  <r>
    <d v="2017-06-28T00:00:00"/>
    <n v="1667000"/>
    <x v="0"/>
    <s v="Cunninghams"/>
    <x v="1"/>
    <n v="3163"/>
    <n v="4"/>
    <n v="2"/>
    <n v="2"/>
    <n v="615"/>
    <n v="1920"/>
    <s v="26 Railway Rd"/>
    <s v="Carnegie"/>
    <s v="Glen Eira"/>
    <s v="Southern Metropolitan"/>
    <n v="6"/>
    <n v="2017"/>
  </r>
  <r>
    <d v="2017-06-28T00:00:00"/>
    <n v="525000"/>
    <x v="0"/>
    <s v="Melbourne Homes"/>
    <x v="1"/>
    <n v="3201"/>
    <n v="4"/>
    <n v="2"/>
    <n v="2"/>
    <n v="550"/>
    <n v="2010"/>
    <s v="38 Trafford Rd"/>
    <s v="Carrum Downs"/>
    <s v="Frankston"/>
    <s v="South-Eastern Metropolitan"/>
    <n v="6"/>
    <n v="2017"/>
  </r>
  <r>
    <d v="2017-06-28T00:00:00"/>
    <n v="488000"/>
    <x v="1"/>
    <s v="Cunninghams"/>
    <x v="1"/>
    <n v="3083"/>
    <n v="3"/>
    <n v="1"/>
    <n v="1"/>
    <n v="260"/>
    <n v="1961"/>
    <s v="1/37 Clunes St"/>
    <s v="Kingsbury"/>
    <s v="Darebin"/>
    <s v="Northern Metropolitan"/>
    <n v="6"/>
    <n v="2017"/>
  </r>
  <r>
    <d v="2017-06-28T00:00:00"/>
    <n v="560000"/>
    <x v="1"/>
    <s v="Cunninghams"/>
    <x v="1"/>
    <n v="3072"/>
    <n v="2"/>
    <n v="1"/>
    <n v="2"/>
    <n v="196"/>
    <m/>
    <s v="1/584 Murray Rd"/>
    <s v="Preston"/>
    <s v="Darebin"/>
    <s v="Northern Metropolitan"/>
    <n v="6"/>
    <n v="2017"/>
  </r>
  <r>
    <d v="2017-06-28T00:00:00"/>
    <n v="741000"/>
    <x v="2"/>
    <s v="Property Barons"/>
    <x v="1"/>
    <n v="3073"/>
    <n v="3"/>
    <n v="2"/>
    <n v="2"/>
    <n v="257"/>
    <m/>
    <s v="1/28 North Rd"/>
    <s v="Reservoir"/>
    <s v="Darebin"/>
    <s v="Northern Metropolitan"/>
    <n v="6"/>
    <n v="2017"/>
  </r>
  <r>
    <d v="2017-06-28T00:00:00"/>
    <n v="998000"/>
    <x v="2"/>
    <s v="Jones and Jones"/>
    <x v="0"/>
    <n v="3071"/>
    <n v="3"/>
    <n v="2"/>
    <n v="1"/>
    <n v="0"/>
    <n v="2001"/>
    <s v="3/1 Smith St"/>
    <s v="Thornbury"/>
    <s v="Darebin"/>
    <s v="Northern Metropolitan"/>
    <n v="6"/>
    <n v="2017"/>
  </r>
  <r>
    <d v="2017-06-28T00:00:00"/>
    <n v="1000000"/>
    <x v="0"/>
    <s v="Cunninghams"/>
    <x v="0"/>
    <n v="3070"/>
    <n v="3"/>
    <n v="1"/>
    <n v="1"/>
    <n v="188"/>
    <m/>
    <s v="114 Beavers Rd"/>
    <s v="Northcote"/>
    <s v="Darebin"/>
    <s v="Northern Metropolitan"/>
    <n v="6"/>
    <n v="2017"/>
  </r>
  <r>
    <d v="2017-06-28T00:00:00"/>
    <n v="660000"/>
    <x v="1"/>
    <s v="Jones and Jones"/>
    <x v="1"/>
    <n v="3101"/>
    <n v="3"/>
    <n v="1"/>
    <n v="1"/>
    <n v="1096"/>
    <m/>
    <s v="4/863 Glenferrie Rd"/>
    <s v="Kew"/>
    <s v="Boroondara"/>
    <s v="Southern Metropolitan"/>
    <n v="6"/>
    <n v="2017"/>
  </r>
  <r>
    <d v="2017-06-28T00:00:00"/>
    <n v="1450000"/>
    <x v="0"/>
    <s v="Jones and Jones"/>
    <x v="1"/>
    <n v="3147"/>
    <n v="2"/>
    <n v="1"/>
    <n v="1"/>
    <n v="627"/>
    <m/>
    <s v="53 Gloucester Rd"/>
    <s v="Ashburton"/>
    <s v="Boroondara"/>
    <s v="Southern Metropolitan"/>
    <n v="6"/>
    <n v="2017"/>
  </r>
  <r>
    <d v="2017-06-28T00:00:00"/>
    <n v="1480000"/>
    <x v="0"/>
    <s v="Cunninghams"/>
    <x v="1"/>
    <n v="3122"/>
    <n v="2"/>
    <n v="1"/>
    <n v="0"/>
    <n v="241"/>
    <m/>
    <s v="1/30 Lisson Gr"/>
    <s v="Hawthorn"/>
    <s v="Boroondara"/>
    <s v="Southern Metropolitan"/>
    <n v="6"/>
    <n v="2017"/>
  </r>
  <r>
    <d v="2017-06-28T00:00:00"/>
    <n v="1501000"/>
    <x v="2"/>
    <s v="Metro Ladder"/>
    <x v="1"/>
    <n v="3146"/>
    <n v="3"/>
    <n v="2"/>
    <n v="2"/>
    <n v="313"/>
    <n v="1995"/>
    <s v="1/25 Gardiner Pde"/>
    <s v="Glen Iris"/>
    <s v="Boroondara"/>
    <s v="Southern Metropolitan"/>
    <n v="6"/>
    <n v="2017"/>
  </r>
  <r>
    <d v="2017-06-29T00:00:00"/>
    <n v="581000"/>
    <x v="0"/>
    <s v="Best Bricks"/>
    <x v="1"/>
    <n v="3138"/>
    <n v="3"/>
    <n v="1"/>
    <n v="2"/>
    <n v="484"/>
    <n v="1970"/>
    <s v="7 Cowley Ct"/>
    <s v="Mooroolbark"/>
    <s v="Yarra Ranges"/>
    <s v="Eastern Victoria"/>
    <n v="6"/>
    <n v="2017"/>
  </r>
  <r>
    <d v="2017-06-29T00:00:00"/>
    <n v="676000"/>
    <x v="1"/>
    <s v="Jones and Jones"/>
    <x v="1"/>
    <n v="3078"/>
    <n v="2"/>
    <n v="1"/>
    <n v="1"/>
    <n v="0"/>
    <n v="2002"/>
    <s v="11/272 Heidelberg Rd"/>
    <s v="Fairfield"/>
    <s v="Yarra"/>
    <s v="Northern Metropolitan"/>
    <n v="6"/>
    <n v="2017"/>
  </r>
  <r>
    <d v="2017-06-29T00:00:00"/>
    <n v="1628000"/>
    <x v="0"/>
    <s v="Cunninghams"/>
    <x v="1"/>
    <n v="3054"/>
    <n v="3"/>
    <n v="1"/>
    <n v="0"/>
    <n v="216"/>
    <m/>
    <s v="673 Canning St"/>
    <s v="Carlton North"/>
    <s v="Yarra"/>
    <s v="Northern Metropolitan"/>
    <n v="6"/>
    <n v="2017"/>
  </r>
  <r>
    <d v="2017-06-29T00:00:00"/>
    <n v="630000"/>
    <x v="1"/>
    <s v="Metro Ladder"/>
    <x v="1"/>
    <n v="3181"/>
    <n v="2"/>
    <n v="1"/>
    <n v="1"/>
    <n v="0"/>
    <n v="1970"/>
    <s v="4/605 High St"/>
    <s v="Prahran"/>
    <s v="Stonnington"/>
    <s v="Southern Metropolitan"/>
    <n v="6"/>
    <n v="2017"/>
  </r>
  <r>
    <d v="2017-06-29T00:00:00"/>
    <n v="851000"/>
    <x v="1"/>
    <s v="Cunninghams"/>
    <x v="1"/>
    <n v="3141"/>
    <n v="2"/>
    <n v="1"/>
    <n v="1"/>
    <n v="284"/>
    <m/>
    <s v="26 Howitt St"/>
    <s v="South Yarra"/>
    <s v="Stonnington"/>
    <s v="Southern Metropolitan"/>
    <n v="6"/>
    <n v="2017"/>
  </r>
  <r>
    <d v="2017-06-29T00:00:00"/>
    <n v="1005000"/>
    <x v="2"/>
    <s v="Flanders &amp; Fish"/>
    <x v="1"/>
    <n v="3143"/>
    <n v="3"/>
    <n v="2"/>
    <n v="2"/>
    <n v="0"/>
    <m/>
    <s v="4/10 St Georges Rd"/>
    <s v="Armadale"/>
    <s v="Stonnington"/>
    <s v="Southern Metropolitan"/>
    <n v="6"/>
    <n v="2017"/>
  </r>
  <r>
    <d v="2017-06-29T00:00:00"/>
    <n v="3200000"/>
    <x v="0"/>
    <s v="Flanders &amp; Fish"/>
    <x v="0"/>
    <n v="3143"/>
    <n v="4"/>
    <n v="4"/>
    <n v="2"/>
    <n v="847"/>
    <n v="1935"/>
    <s v="504 Orrong Rd"/>
    <s v="Armadale"/>
    <s v="Stonnington"/>
    <s v="Southern Metropolitan"/>
    <n v="6"/>
    <n v="2017"/>
  </r>
  <r>
    <d v="2017-06-29T00:00:00"/>
    <n v="1400000"/>
    <x v="0"/>
    <s v="Cunninghams"/>
    <x v="1"/>
    <n v="3207"/>
    <n v="3"/>
    <n v="3"/>
    <n v="0"/>
    <n v="92"/>
    <n v="1910"/>
    <s v="281 Esplanade East"/>
    <s v="Port Melbourne"/>
    <s v="Port Phillip"/>
    <s v="Southern Metropolitan"/>
    <n v="6"/>
    <n v="2017"/>
  </r>
  <r>
    <d v="2017-06-29T00:00:00"/>
    <n v="690000"/>
    <x v="2"/>
    <s v="Jones and Jones"/>
    <x v="1"/>
    <n v="3057"/>
    <n v="2"/>
    <n v="1"/>
    <n v="1"/>
    <n v="3886"/>
    <m/>
    <s v="41 Gear St"/>
    <s v="Brunswick East"/>
    <s v="Moreland"/>
    <s v="Northern Metropolitan"/>
    <n v="6"/>
    <n v="2017"/>
  </r>
  <r>
    <d v="2017-06-29T00:00:00"/>
    <n v="1720000"/>
    <x v="0"/>
    <s v="Cunninghams"/>
    <x v="1"/>
    <n v="3040"/>
    <n v="4"/>
    <n v="2"/>
    <n v="2"/>
    <n v="639"/>
    <m/>
    <s v="35 Glen St"/>
    <s v="Essendon"/>
    <s v="Moonee Valley"/>
    <s v="Western Metropolitan"/>
    <n v="6"/>
    <n v="2017"/>
  </r>
  <r>
    <d v="2017-06-29T00:00:00"/>
    <n v="660000"/>
    <x v="1"/>
    <s v="Cunninghams"/>
    <x v="0"/>
    <n v="3003"/>
    <n v="2"/>
    <n v="1"/>
    <n v="1"/>
    <n v="0"/>
    <n v="1993"/>
    <s v="1/110 Railway Pl"/>
    <s v="West Melbourne"/>
    <s v="Melbourne"/>
    <s v="Northern Metropolitan"/>
    <n v="6"/>
    <n v="2017"/>
  </r>
  <r>
    <d v="2017-06-29T00:00:00"/>
    <n v="900000"/>
    <x v="0"/>
    <s v="Metro Ladder"/>
    <x v="0"/>
    <n v="3011"/>
    <n v="3"/>
    <n v="1"/>
    <n v="1"/>
    <n v="252"/>
    <m/>
    <s v="14 James St"/>
    <s v="Seddon"/>
    <s v="Maribyrnong"/>
    <s v="Western Metropolitan"/>
    <n v="6"/>
    <n v="2017"/>
  </r>
  <r>
    <d v="2017-06-29T00:00:00"/>
    <n v="601000"/>
    <x v="1"/>
    <s v="Jones and Jones"/>
    <x v="1"/>
    <n v="3192"/>
    <n v="2"/>
    <n v="1"/>
    <n v="1"/>
    <n v="1078"/>
    <n v="1972"/>
    <s v="1/21 Kayden St"/>
    <s v="Cheltenham"/>
    <s v="Kingston"/>
    <s v="Southern Metropolitan"/>
    <n v="6"/>
    <n v="2017"/>
  </r>
  <r>
    <d v="2017-06-29T00:00:00"/>
    <n v="725000"/>
    <x v="0"/>
    <s v="Cunninghams"/>
    <x v="1"/>
    <n v="3064"/>
    <n v="4"/>
    <n v="2"/>
    <n v="3"/>
    <n v="854"/>
    <n v="1950"/>
    <s v="2 Benston St"/>
    <s v="Craigieburn"/>
    <s v="Hume"/>
    <s v="Northern Metropolitan"/>
    <n v="6"/>
    <n v="2017"/>
  </r>
  <r>
    <d v="2017-06-29T00:00:00"/>
    <n v="678000"/>
    <x v="0"/>
    <s v="Cunninghams"/>
    <x v="1"/>
    <n v="3175"/>
    <n v="3"/>
    <n v="1"/>
    <n v="2"/>
    <n v="624"/>
    <n v="1970"/>
    <s v="8 Trende St"/>
    <s v="Dandenong"/>
    <s v="Greater Dandenong"/>
    <s v="South-Eastern Metropolitan"/>
    <n v="6"/>
    <n v="2017"/>
  </r>
  <r>
    <d v="2017-06-29T00:00:00"/>
    <n v="1962000"/>
    <x v="0"/>
    <s v="Jones and Jones"/>
    <x v="1"/>
    <n v="3165"/>
    <n v="2"/>
    <n v="1"/>
    <n v="2"/>
    <n v="848"/>
    <m/>
    <s v="1 Heather St"/>
    <s v="Bentleigh East"/>
    <s v="Glen Eira"/>
    <s v="Southern Metropolitan"/>
    <n v="6"/>
    <n v="2017"/>
  </r>
  <r>
    <d v="2017-06-29T00:00:00"/>
    <n v="995000"/>
    <x v="0"/>
    <s v="Sanders"/>
    <x v="0"/>
    <n v="3070"/>
    <n v="2"/>
    <n v="1"/>
    <n v="2"/>
    <n v="228"/>
    <n v="2004"/>
    <s v="23A Johnson St"/>
    <s v="Northcote"/>
    <s v="Darebin"/>
    <s v="Northern Metropolitan"/>
    <n v="6"/>
    <n v="2017"/>
  </r>
  <r>
    <d v="2017-06-29T00:00:00"/>
    <n v="670000"/>
    <x v="0"/>
    <s v="Jones and Jones"/>
    <x v="1"/>
    <n v="3038"/>
    <n v="4"/>
    <n v="2"/>
    <n v="2"/>
    <n v="713"/>
    <n v="1982"/>
    <s v="7 Antwerp Dr"/>
    <s v="Keilor Downs"/>
    <s v="Brimbank"/>
    <s v="Western Metropolitan"/>
    <n v="6"/>
    <n v="2017"/>
  </r>
  <r>
    <d v="2017-06-29T00:00:00"/>
    <n v="895000"/>
    <x v="0"/>
    <s v="Melbourne Homes"/>
    <x v="1"/>
    <n v="3036"/>
    <n v="3"/>
    <n v="1"/>
    <n v="1"/>
    <n v="589"/>
    <n v="1965"/>
    <s v="3 Gerona St"/>
    <s v="Keilor"/>
    <s v="Brimbank"/>
    <s v="Western Metropolitan"/>
    <n v="6"/>
    <n v="2017"/>
  </r>
  <r>
    <d v="2017-06-29T00:00:00"/>
    <n v="643000"/>
    <x v="1"/>
    <s v="Jones and Jones"/>
    <x v="1"/>
    <n v="3101"/>
    <n v="2"/>
    <n v="1"/>
    <n v="1"/>
    <n v="0"/>
    <n v="1960"/>
    <s v="8/48 Derby St"/>
    <s v="Kew"/>
    <s v="Boroondara"/>
    <s v="Southern Metropolitan"/>
    <n v="6"/>
    <n v="2017"/>
  </r>
  <r>
    <d v="2017-06-29T00:00:00"/>
    <n v="682000"/>
    <x v="1"/>
    <s v="Metro Ladder"/>
    <x v="1"/>
    <n v="3104"/>
    <n v="2"/>
    <n v="1"/>
    <n v="1"/>
    <n v="140"/>
    <n v="1970"/>
    <s v="3/4 Lemon Rd"/>
    <s v="Balwyn North"/>
    <s v="Boroondara"/>
    <s v="Southern Metropolitan"/>
    <n v="6"/>
    <n v="2017"/>
  </r>
  <r>
    <d v="2017-06-29T00:00:00"/>
    <n v="1601000"/>
    <x v="0"/>
    <s v="Cunninghams"/>
    <x v="1"/>
    <n v="3146"/>
    <n v="3"/>
    <n v="1"/>
    <n v="2"/>
    <n v="453"/>
    <n v="1930"/>
    <s v="28 Martin Rd"/>
    <s v="Glen Iris"/>
    <s v="Boroondara"/>
    <s v="Southern Metropolitan"/>
    <n v="6"/>
    <n v="2017"/>
  </r>
  <r>
    <d v="2017-06-29T00:00:00"/>
    <n v="1940000"/>
    <x v="0"/>
    <s v="Metro Ladder"/>
    <x v="1"/>
    <n v="3104"/>
    <n v="5"/>
    <n v="2"/>
    <n v="1"/>
    <n v="629"/>
    <n v="1940"/>
    <s v="17 Cityview Rd"/>
    <s v="Balwyn North"/>
    <s v="Boroondara"/>
    <s v="Southern Metropolitan"/>
    <n v="6"/>
    <n v="2017"/>
  </r>
  <r>
    <d v="2017-06-29T00:00:00"/>
    <n v="2180000"/>
    <x v="0"/>
    <s v="Metro Ladder"/>
    <x v="0"/>
    <n v="3146"/>
    <n v="5"/>
    <n v="3"/>
    <n v="2"/>
    <n v="595"/>
    <m/>
    <s v="8 Cloverdale Rd"/>
    <s v="Glen Iris"/>
    <s v="Boroondara"/>
    <s v="Southern Metropolitan"/>
    <n v="6"/>
    <n v="2017"/>
  </r>
  <r>
    <d v="2017-06-29T00:00:00"/>
    <n v="2408000"/>
    <x v="0"/>
    <s v="Jones and Jones"/>
    <x v="1"/>
    <n v="3126"/>
    <n v="4"/>
    <n v="2"/>
    <n v="2"/>
    <n v="654"/>
    <n v="1945"/>
    <s v="6 Maysia St"/>
    <s v="Canterbury"/>
    <s v="Boroondara"/>
    <s v="Southern Metropolitan"/>
    <n v="6"/>
    <n v="2017"/>
  </r>
  <r>
    <d v="2017-06-30T00:00:00"/>
    <n v="670000"/>
    <x v="0"/>
    <s v="Metro Ladder"/>
    <x v="1"/>
    <n v="3060"/>
    <n v="3"/>
    <n v="1"/>
    <n v="2"/>
    <n v="585"/>
    <m/>
    <s v="30 Dorothy St"/>
    <s v="Fawkner"/>
    <s v="Moreland"/>
    <s v="Northern Metropolitan"/>
    <n v="6"/>
    <n v="2017"/>
  </r>
  <r>
    <d v="2017-06-30T00:00:00"/>
    <n v="700000"/>
    <x v="0"/>
    <s v="Cunninghams"/>
    <x v="1"/>
    <n v="3060"/>
    <n v="3"/>
    <n v="2"/>
    <n v="2"/>
    <n v="400"/>
    <n v="1960"/>
    <s v="108 Argyle St"/>
    <s v="Fawkner"/>
    <s v="Moreland"/>
    <s v="Northern Metropolitan"/>
    <n v="6"/>
    <n v="2017"/>
  </r>
  <r>
    <d v="2017-06-30T00:00:00"/>
    <n v="1205000"/>
    <x v="0"/>
    <s v="Cunninghams"/>
    <x v="1"/>
    <n v="3055"/>
    <n v="4"/>
    <n v="2"/>
    <n v="2"/>
    <n v="518"/>
    <n v="1980"/>
    <s v="141 Pearson St"/>
    <s v="Brunswick West"/>
    <s v="Moreland"/>
    <s v="Northern Metropolitan"/>
    <n v="6"/>
    <n v="2017"/>
  </r>
  <r>
    <d v="2017-06-30T00:00:00"/>
    <n v="1900000"/>
    <x v="0"/>
    <s v="Cunninghams"/>
    <x v="0"/>
    <n v="3056"/>
    <n v="3"/>
    <n v="2"/>
    <n v="3"/>
    <n v="372"/>
    <m/>
    <s v="15 Cooraminta St"/>
    <s v="Brunswick"/>
    <s v="Moreland"/>
    <s v="Northern Metropolitan"/>
    <n v="6"/>
    <n v="2017"/>
  </r>
  <r>
    <d v="2017-06-30T00:00:00"/>
    <n v="960000"/>
    <x v="0"/>
    <s v="Property Barons"/>
    <x v="0"/>
    <n v="3040"/>
    <n v="3"/>
    <n v="2"/>
    <n v="1"/>
    <n v="411"/>
    <n v="1990"/>
    <s v="2/2 Roberts St"/>
    <s v="Essendon"/>
    <s v="Moonee Valley"/>
    <s v="Western Metropolitan"/>
    <n v="6"/>
    <n v="2017"/>
  </r>
  <r>
    <d v="2017-06-30T00:00:00"/>
    <n v="799999"/>
    <x v="0"/>
    <s v="Jones and Jones"/>
    <x v="1"/>
    <n v="3167"/>
    <n v="3"/>
    <n v="2"/>
    <n v="4"/>
    <n v="590"/>
    <n v="1960"/>
    <s v="298 Warrigal Rd"/>
    <s v="Oakleigh South"/>
    <s v="Monash"/>
    <s v="South-Eastern Metropolitan"/>
    <n v="6"/>
    <n v="2017"/>
  </r>
  <r>
    <d v="2017-06-30T00:00:00"/>
    <n v="1135000"/>
    <x v="1"/>
    <s v="Best Bricks"/>
    <x v="1"/>
    <n v="3150"/>
    <n v="3"/>
    <n v="2"/>
    <n v="2"/>
    <n v="328"/>
    <n v="1980"/>
    <s v="1/14 Utah Rd"/>
    <s v="Glen Waverley"/>
    <s v="Monash"/>
    <s v="Eastern Metropolitan"/>
    <n v="6"/>
    <n v="2017"/>
  </r>
  <r>
    <d v="2017-06-30T00:00:00"/>
    <n v="1728000"/>
    <x v="0"/>
    <s v="Jones and Jones"/>
    <x v="1"/>
    <n v="3149"/>
    <n v="4"/>
    <n v="3"/>
    <n v="2"/>
    <n v="720"/>
    <n v="1960"/>
    <s v="85 Waimarie Dr"/>
    <s v="Mount Waverley"/>
    <s v="Monash"/>
    <s v="Eastern Metropolitan"/>
    <n v="6"/>
    <n v="2017"/>
  </r>
  <r>
    <d v="2017-06-30T00:00:00"/>
    <n v="940000"/>
    <x v="0"/>
    <s v="Maxwells"/>
    <x v="1"/>
    <n v="3051"/>
    <n v="2"/>
    <n v="1"/>
    <n v="0"/>
    <n v="89"/>
    <n v="1890"/>
    <s v="649 Queensberry St"/>
    <s v="North Melbourne"/>
    <s v="Melbourne"/>
    <s v="Northern Metropolitan"/>
    <n v="6"/>
    <n v="2017"/>
  </r>
  <r>
    <d v="2017-06-30T00:00:00"/>
    <n v="905000"/>
    <x v="0"/>
    <s v="Flanders &amp; Fish"/>
    <x v="1"/>
    <n v="3136"/>
    <n v="4"/>
    <n v="2"/>
    <n v="2"/>
    <n v="731"/>
    <n v="1985"/>
    <s v="8 Wildberry Cl"/>
    <s v="Croydon Hills"/>
    <s v="Maroondah"/>
    <s v="Eastern Metropolitan"/>
    <n v="6"/>
    <n v="2017"/>
  </r>
  <r>
    <d v="2017-06-30T00:00:00"/>
    <n v="470000"/>
    <x v="0"/>
    <s v="Metro Ladder"/>
    <x v="1"/>
    <n v="3013"/>
    <n v="2"/>
    <n v="1"/>
    <n v="1"/>
    <n v="79"/>
    <n v="1965"/>
    <s v="1/17 Gordon Pde"/>
    <s v="Yarraville"/>
    <s v="Maribyrnong"/>
    <s v="Western Metropolitan"/>
    <n v="6"/>
    <n v="2017"/>
  </r>
  <r>
    <d v="2017-06-30T00:00:00"/>
    <n v="663500"/>
    <x v="0"/>
    <s v="Melbourne Homes"/>
    <x v="1"/>
    <n v="3156"/>
    <n v="3"/>
    <n v="1"/>
    <n v="2"/>
    <n v="736"/>
    <m/>
    <s v="32 Elton Rd"/>
    <s v="Ferntree Gully"/>
    <s v="Knox"/>
    <s v="Eastern Metropolitan"/>
    <n v="6"/>
    <n v="2017"/>
  </r>
  <r>
    <d v="2017-06-30T00:00:00"/>
    <n v="845000"/>
    <x v="0"/>
    <s v="Jones and Jones"/>
    <x v="0"/>
    <n v="3197"/>
    <n v="4"/>
    <n v="2"/>
    <n v="2"/>
    <n v="633"/>
    <n v="1930"/>
    <s v="3 Walkers Rd"/>
    <s v="Carrum"/>
    <s v="Kingston"/>
    <s v="South-Eastern Metropolitan"/>
    <n v="6"/>
    <n v="2017"/>
  </r>
  <r>
    <d v="2017-06-30T00:00:00"/>
    <n v="640000"/>
    <x v="1"/>
    <s v="Cunninghams"/>
    <x v="0"/>
    <n v="3204"/>
    <n v="2"/>
    <n v="1"/>
    <n v="1"/>
    <n v="0"/>
    <m/>
    <s v="5/6 Ulupna Rd"/>
    <s v="Ormond"/>
    <s v="Glen Eira"/>
    <s v="Southern Metropolitan"/>
    <n v="6"/>
    <n v="2017"/>
  </r>
  <r>
    <d v="2017-06-30T00:00:00"/>
    <n v="1970000"/>
    <x v="2"/>
    <s v="Flanders &amp; Fish"/>
    <x v="1"/>
    <n v="3185"/>
    <n v="4"/>
    <n v="2"/>
    <n v="2"/>
    <n v="470"/>
    <m/>
    <s v="1/6 Parnell St"/>
    <s v="Elsternwick"/>
    <s v="Glen Eira"/>
    <s v="Southern Metropolitan"/>
    <n v="6"/>
    <n v="2017"/>
  </r>
  <r>
    <d v="2017-06-30T00:00:00"/>
    <n v="725000"/>
    <x v="0"/>
    <s v="Property Barons"/>
    <x v="1"/>
    <n v="3072"/>
    <n v="3"/>
    <n v="1"/>
    <n v="2"/>
    <n v="590"/>
    <n v="1950"/>
    <s v="42 Tyler St"/>
    <s v="Preston"/>
    <s v="Darebin"/>
    <s v="Northern Metropolitan"/>
    <n v="6"/>
    <n v="2017"/>
  </r>
  <r>
    <d v="2017-06-30T00:00:00"/>
    <n v="972500"/>
    <x v="0"/>
    <s v="Cunninghams"/>
    <x v="1"/>
    <n v="3072"/>
    <n v="3"/>
    <n v="1"/>
    <n v="1"/>
    <n v="448"/>
    <n v="1930"/>
    <s v="39 William St"/>
    <s v="Preston"/>
    <s v="Darebin"/>
    <s v="Northern Metropolitan"/>
    <n v="6"/>
    <n v="2017"/>
  </r>
  <r>
    <d v="2017-06-30T00:00:00"/>
    <n v="1025000"/>
    <x v="0"/>
    <s v="Property Barons"/>
    <x v="1"/>
    <n v="3073"/>
    <n v="2"/>
    <n v="2"/>
    <n v="1"/>
    <n v="715"/>
    <m/>
    <s v="6 Joffre St"/>
    <s v="Reservoir"/>
    <s v="Darebin"/>
    <s v="Northern Metropolitan"/>
    <n v="6"/>
    <n v="2017"/>
  </r>
  <r>
    <d v="2017-06-30T00:00:00"/>
    <n v="1060000"/>
    <x v="0"/>
    <s v="Cunninghams"/>
    <x v="0"/>
    <n v="3072"/>
    <n v="5"/>
    <n v="2"/>
    <n v="2"/>
    <n v="559"/>
    <n v="1940"/>
    <s v="477 Murray Rd"/>
    <s v="Preston"/>
    <s v="Darebin"/>
    <s v="Northern Metropolitan"/>
    <n v="6"/>
    <n v="2017"/>
  </r>
  <r>
    <d v="2017-06-30T00:00:00"/>
    <n v="500000"/>
    <x v="1"/>
    <s v="Metro Ladder"/>
    <x v="1"/>
    <n v="3021"/>
    <n v="3"/>
    <n v="1"/>
    <n v="1"/>
    <n v="388"/>
    <n v="1992"/>
    <s v="2/52 Walter St"/>
    <s v="St Albans"/>
    <s v="Brimbank"/>
    <s v="Western Metropolitan"/>
    <n v="6"/>
    <n v="2017"/>
  </r>
  <r>
    <d v="2017-06-30T00:00:00"/>
    <n v="526500"/>
    <x v="0"/>
    <s v="Cunninghams"/>
    <x v="1"/>
    <n v="3021"/>
    <n v="3"/>
    <n v="1"/>
    <n v="2"/>
    <n v="529"/>
    <m/>
    <s v="28 Oakwood Rd"/>
    <s v="Albanvale"/>
    <s v="Brimbank"/>
    <s v="Western Metropolitan"/>
    <n v="6"/>
    <n v="2017"/>
  </r>
  <r>
    <d v="2017-06-30T00:00:00"/>
    <n v="805000"/>
    <x v="0"/>
    <s v="Best Bricks"/>
    <x v="1"/>
    <n v="3020"/>
    <n v="3"/>
    <n v="1"/>
    <n v="2"/>
    <n v="631"/>
    <n v="1965"/>
    <s v="43 Duke St"/>
    <s v="Sunshine"/>
    <s v="Brimbank"/>
    <s v="Western Metropolitan"/>
    <n v="6"/>
    <n v="2017"/>
  </r>
  <r>
    <d v="2017-06-30T00:00:00"/>
    <n v="630000"/>
    <x v="1"/>
    <s v="Cunninghams"/>
    <x v="1"/>
    <n v="3101"/>
    <n v="2"/>
    <n v="1"/>
    <n v="1"/>
    <n v="1037"/>
    <n v="1960"/>
    <s v="3/234 Cotham Rd"/>
    <s v="Kew"/>
    <s v="Boroondara"/>
    <s v="Southern Metropolitan"/>
    <n v="6"/>
    <n v="2017"/>
  </r>
  <r>
    <d v="2017-06-30T00:00:00"/>
    <n v="2444000"/>
    <x v="0"/>
    <s v="Flanders &amp; Fish"/>
    <x v="1"/>
    <n v="3104"/>
    <n v="4"/>
    <n v="2"/>
    <n v="2"/>
    <n v="1011"/>
    <m/>
    <s v="3 Chelmsford St"/>
    <s v="Balwyn North"/>
    <s v="Boroondara"/>
    <s v="Southern Metropolitan"/>
    <n v="6"/>
    <n v="2017"/>
  </r>
  <r>
    <d v="2017-06-30T00:00:00"/>
    <n v="738000"/>
    <x v="2"/>
    <s v="Property Barons"/>
    <x v="1"/>
    <n v="3084"/>
    <n v="2"/>
    <n v="1"/>
    <n v="2"/>
    <n v="154"/>
    <n v="1985"/>
    <s v="3/62 Darebin St"/>
    <s v="Heidelberg"/>
    <s v="Banyule"/>
    <s v="Eastern Metropolitan"/>
    <n v="6"/>
    <n v="2017"/>
  </r>
  <r>
    <d v="2017-06-30T00:00:00"/>
    <n v="1060000"/>
    <x v="2"/>
    <s v="Sanders"/>
    <x v="1"/>
    <n v="3079"/>
    <n v="3"/>
    <n v="1"/>
    <n v="0"/>
    <n v="219"/>
    <n v="1980"/>
    <s v="1/53 Norman St"/>
    <s v="Ivanhoe"/>
    <s v="Banyule"/>
    <s v="Eastern Metropolitan"/>
    <n v="6"/>
    <n v="2017"/>
  </r>
  <r>
    <d v="2017-06-30T00:00:00"/>
    <n v="1160000"/>
    <x v="0"/>
    <s v="Cunninghams"/>
    <x v="1"/>
    <n v="3094"/>
    <n v="3"/>
    <n v="2"/>
    <n v="1"/>
    <n v="1125"/>
    <m/>
    <s v="19 Davey Rd"/>
    <s v="Montmorency"/>
    <s v="Banyule"/>
    <s v="Eastern Metropolitan"/>
    <n v="6"/>
    <n v="2017"/>
  </r>
  <r>
    <d v="2017-07-01T00:00:00"/>
    <n v="1275000"/>
    <x v="0"/>
    <s v="Cunninghams"/>
    <x v="0"/>
    <n v="3068"/>
    <n v="2"/>
    <n v="1"/>
    <n v="0"/>
    <n v="153"/>
    <m/>
    <s v="59 Batman St"/>
    <s v="Fitzroy North"/>
    <s v="Yarra"/>
    <s v="Northern Metropolitan"/>
    <n v="7"/>
    <n v="2017"/>
  </r>
  <r>
    <d v="2017-07-01T00:00:00"/>
    <n v="1326000"/>
    <x v="0"/>
    <s v="Cunninghams"/>
    <x v="1"/>
    <n v="3065"/>
    <n v="3"/>
    <n v="2"/>
    <n v="2"/>
    <n v="718"/>
    <n v="2006"/>
    <s v="10/59 Young St"/>
    <s v="Fitzroy"/>
    <s v="Yarra"/>
    <s v="Northern Metropolitan"/>
    <n v="7"/>
    <n v="2017"/>
  </r>
  <r>
    <d v="2017-07-01T00:00:00"/>
    <n v="680000"/>
    <x v="0"/>
    <s v="Melbourne Homes"/>
    <x v="1"/>
    <n v="3076"/>
    <n v="4"/>
    <n v="2"/>
    <n v="2"/>
    <n v="656"/>
    <n v="1980"/>
    <s v="23 Longwood Dr"/>
    <s v="Epping"/>
    <s v="Whittlesea"/>
    <s v="Northern Metropolitan"/>
    <n v="7"/>
    <n v="2017"/>
  </r>
  <r>
    <d v="2017-07-01T00:00:00"/>
    <n v="1075000"/>
    <x v="0"/>
    <s v="Cunninghams"/>
    <x v="0"/>
    <n v="3131"/>
    <n v="4"/>
    <n v="2"/>
    <n v="2"/>
    <n v="697"/>
    <n v="1970"/>
    <s v="5 Lynette St"/>
    <s v="Nunawading"/>
    <s v="Whitehorse"/>
    <s v="Eastern Metropolitan"/>
    <n v="7"/>
    <n v="2017"/>
  </r>
  <r>
    <d v="2017-07-01T00:00:00"/>
    <n v="558500"/>
    <x v="1"/>
    <s v="Jones and Jones"/>
    <x v="0"/>
    <n v="3185"/>
    <n v="2"/>
    <n v="1"/>
    <n v="1"/>
    <n v="1453"/>
    <n v="1970"/>
    <s v="10/199 Hotham St"/>
    <s v="Ripponlea"/>
    <s v="Port Phillip"/>
    <s v="Southern Metropolitan"/>
    <n v="7"/>
    <n v="2017"/>
  </r>
  <r>
    <d v="2017-07-01T00:00:00"/>
    <n v="1535000"/>
    <x v="0"/>
    <s v="Sanders"/>
    <x v="1"/>
    <n v="3206"/>
    <n v="2"/>
    <n v="1"/>
    <n v="0"/>
    <n v="171"/>
    <n v="1900"/>
    <s v="126 Mills St"/>
    <s v="Albert Park"/>
    <s v="Port Phillip"/>
    <s v="Southern Metropolitan"/>
    <n v="7"/>
    <n v="2017"/>
  </r>
  <r>
    <d v="2017-07-01T00:00:00"/>
    <n v="1720000"/>
    <x v="0"/>
    <s v="Sanders"/>
    <x v="1"/>
    <n v="3205"/>
    <n v="3"/>
    <n v="2"/>
    <n v="2"/>
    <n v="81"/>
    <n v="1998"/>
    <s v="1 Reilly Pl"/>
    <s v="South Melbourne"/>
    <s v="Port Phillip"/>
    <s v="Southern Metropolitan"/>
    <n v="7"/>
    <n v="2017"/>
  </r>
  <r>
    <d v="2017-07-01T00:00:00"/>
    <n v="650000"/>
    <x v="1"/>
    <s v="Property Barons"/>
    <x v="1"/>
    <n v="3058"/>
    <n v="2"/>
    <n v="1"/>
    <n v="1"/>
    <n v="136"/>
    <n v="1975"/>
    <s v="4/34 Gladstone St"/>
    <s v="Coburg"/>
    <s v="Moreland"/>
    <s v="Northern Metropolitan"/>
    <n v="7"/>
    <n v="2017"/>
  </r>
  <r>
    <d v="2017-07-01T00:00:00"/>
    <n v="650000"/>
    <x v="0"/>
    <s v="Sanders"/>
    <x v="0"/>
    <n v="3044"/>
    <n v="2"/>
    <n v="1"/>
    <n v="2"/>
    <n v="605"/>
    <m/>
    <s v="308 Sussex St"/>
    <s v="Pascoe Vale"/>
    <s v="Moreland"/>
    <s v="Northern Metropolitan"/>
    <n v="7"/>
    <n v="2017"/>
  </r>
  <r>
    <d v="2017-07-01T00:00:00"/>
    <n v="940000"/>
    <x v="0"/>
    <s v="Metro Ladder"/>
    <x v="1"/>
    <n v="3044"/>
    <n v="3"/>
    <n v="1"/>
    <n v="2"/>
    <n v="587"/>
    <m/>
    <s v="14 Oakbank Gr"/>
    <s v="Pascoe Vale"/>
    <s v="Moreland"/>
    <s v="Northern Metropolitan"/>
    <n v="7"/>
    <n v="2017"/>
  </r>
  <r>
    <d v="2017-07-01T00:00:00"/>
    <n v="1663000"/>
    <x v="0"/>
    <s v="Cunninghams"/>
    <x v="1"/>
    <n v="3044"/>
    <n v="3"/>
    <n v="1"/>
    <n v="2"/>
    <n v="956"/>
    <m/>
    <s v="1 Hazel Gr"/>
    <s v="Pascoe Vale"/>
    <s v="Moreland"/>
    <s v="Northern Metropolitan"/>
    <n v="7"/>
    <n v="2017"/>
  </r>
  <r>
    <d v="2017-07-01T00:00:00"/>
    <n v="738000"/>
    <x v="0"/>
    <s v="Flanders &amp; Fish"/>
    <x v="1"/>
    <n v="3033"/>
    <n v="3"/>
    <n v="1"/>
    <n v="4"/>
    <n v="546"/>
    <m/>
    <s v="52 Prospect Dr"/>
    <s v="Keilor East"/>
    <s v="Moonee Valley"/>
    <s v="Western Metropolitan"/>
    <n v="7"/>
    <n v="2017"/>
  </r>
  <r>
    <d v="2017-07-01T00:00:00"/>
    <n v="1165000"/>
    <x v="0"/>
    <s v="Property Barons"/>
    <x v="1"/>
    <n v="3040"/>
    <n v="3"/>
    <n v="1"/>
    <n v="1"/>
    <n v="590"/>
    <m/>
    <s v="75 Deakin St"/>
    <s v="Essendon"/>
    <s v="Moonee Valley"/>
    <s v="Western Metropolitan"/>
    <n v="7"/>
    <n v="2017"/>
  </r>
  <r>
    <d v="2017-07-01T00:00:00"/>
    <n v="1205000"/>
    <x v="0"/>
    <s v="Cunninghams"/>
    <x v="1"/>
    <n v="3031"/>
    <n v="3"/>
    <n v="1"/>
    <n v="0"/>
    <n v="251"/>
    <m/>
    <s v="75 Farnham St"/>
    <s v="Flemington"/>
    <s v="Moonee Valley"/>
    <s v="Northern Metropolitan"/>
    <n v="7"/>
    <n v="2017"/>
  </r>
  <r>
    <d v="2017-07-01T00:00:00"/>
    <n v="1337000"/>
    <x v="0"/>
    <s v="Property Barons"/>
    <x v="1"/>
    <n v="3042"/>
    <n v="4"/>
    <n v="2"/>
    <n v="2"/>
    <n v="650"/>
    <n v="1955"/>
    <s v="61 Nolan St"/>
    <s v="Niddrie"/>
    <s v="Moonee Valley"/>
    <s v="Western Metropolitan"/>
    <n v="7"/>
    <n v="2017"/>
  </r>
  <r>
    <d v="2017-07-01T00:00:00"/>
    <n v="1400000"/>
    <x v="0"/>
    <s v="Cunninghams"/>
    <x v="0"/>
    <n v="3040"/>
    <n v="4"/>
    <n v="2"/>
    <n v="1"/>
    <n v="267"/>
    <m/>
    <s v="1 Daisy St"/>
    <s v="Essendon"/>
    <s v="Moonee Valley"/>
    <s v="Western Metropolitan"/>
    <n v="7"/>
    <n v="2017"/>
  </r>
  <r>
    <d v="2017-07-01T00:00:00"/>
    <n v="935000"/>
    <x v="0"/>
    <s v="Jones and Jones"/>
    <x v="1"/>
    <n v="3037"/>
    <n v="6"/>
    <n v="4"/>
    <n v="2"/>
    <n v="694"/>
    <m/>
    <s v="22 Hillcrest Dr"/>
    <s v="Hillside"/>
    <s v="Melton"/>
    <s v="Western Metropolitan"/>
    <n v="7"/>
    <n v="2017"/>
  </r>
  <r>
    <d v="2017-07-01T00:00:00"/>
    <n v="490000"/>
    <x v="1"/>
    <s v="Metro Ladder"/>
    <x v="1"/>
    <n v="3053"/>
    <n v="1"/>
    <n v="1"/>
    <n v="1"/>
    <n v="0"/>
    <n v="2009"/>
    <s v="20/264 Drummond St"/>
    <s v="Carlton"/>
    <s v="Melbourne"/>
    <s v="Northern Metropolitan"/>
    <n v="7"/>
    <n v="2017"/>
  </r>
  <r>
    <d v="2017-07-01T00:00:00"/>
    <n v="903000"/>
    <x v="0"/>
    <s v="Flanders &amp; Fish"/>
    <x v="1"/>
    <n v="3031"/>
    <n v="2"/>
    <n v="1"/>
    <n v="0"/>
    <n v="184"/>
    <m/>
    <s v="33 Chelmsford St"/>
    <s v="Kensington"/>
    <s v="Melbourne"/>
    <s v="Northern Metropolitan"/>
    <n v="7"/>
    <n v="2017"/>
  </r>
  <r>
    <d v="2017-07-01T00:00:00"/>
    <n v="920000"/>
    <x v="0"/>
    <s v="Cunninghams"/>
    <x v="1"/>
    <n v="3053"/>
    <n v="3"/>
    <n v="1"/>
    <n v="0"/>
    <n v="98"/>
    <m/>
    <s v="66 Palmerston St"/>
    <s v="Carlton"/>
    <s v="Melbourne"/>
    <s v="Northern Metropolitan"/>
    <n v="7"/>
    <n v="2017"/>
  </r>
  <r>
    <d v="2017-07-01T00:00:00"/>
    <n v="1075000"/>
    <x v="1"/>
    <s v="Cunninghams"/>
    <x v="0"/>
    <n v="3000"/>
    <n v="2"/>
    <n v="2"/>
    <n v="1"/>
    <n v="0"/>
    <m/>
    <s v="61/299 Queen St"/>
    <s v="Melbourne"/>
    <s v="Melbourne"/>
    <s v="Northern Metropolitan"/>
    <n v="7"/>
    <n v="2017"/>
  </r>
  <r>
    <d v="2017-07-01T00:00:00"/>
    <n v="895000"/>
    <x v="0"/>
    <s v="Flanders &amp; Fish"/>
    <x v="0"/>
    <n v="3011"/>
    <n v="3"/>
    <n v="1"/>
    <n v="2"/>
    <n v="272"/>
    <n v="1920"/>
    <s v="39 Moore St"/>
    <s v="Footscray"/>
    <s v="Maribyrnong"/>
    <s v="Western Metropolitan"/>
    <n v="7"/>
    <n v="2017"/>
  </r>
  <r>
    <d v="2017-07-01T00:00:00"/>
    <n v="935000"/>
    <x v="0"/>
    <s v="Maxwells"/>
    <x v="1"/>
    <n v="3013"/>
    <n v="3"/>
    <n v="1"/>
    <n v="0"/>
    <n v="212"/>
    <m/>
    <s v="76 Castlemaine St"/>
    <s v="Yarraville"/>
    <s v="Maribyrnong"/>
    <s v="Western Metropolitan"/>
    <n v="7"/>
    <n v="2017"/>
  </r>
  <r>
    <d v="2017-07-01T00:00:00"/>
    <n v="1225000"/>
    <x v="0"/>
    <s v="Zimmerman"/>
    <x v="1"/>
    <n v="3013"/>
    <n v="3"/>
    <n v="1"/>
    <n v="0"/>
    <n v="230"/>
    <m/>
    <s v="24 Goulburn St"/>
    <s v="Yarraville"/>
    <s v="Maribyrnong"/>
    <s v="Western Metropolitan"/>
    <n v="7"/>
    <n v="2017"/>
  </r>
  <r>
    <d v="2017-07-01T00:00:00"/>
    <n v="900000"/>
    <x v="0"/>
    <s v="Property Barons"/>
    <x v="1"/>
    <n v="3192"/>
    <n v="3"/>
    <n v="1"/>
    <n v="2"/>
    <n v="537"/>
    <n v="1965"/>
    <s v="44 Eunice Dr"/>
    <s v="Cheltenham"/>
    <s v="Kingston"/>
    <s v="Southern Metropolitan"/>
    <n v="7"/>
    <n v="2017"/>
  </r>
  <r>
    <d v="2017-07-01T00:00:00"/>
    <n v="1215000"/>
    <x v="0"/>
    <s v="Maxwells"/>
    <x v="0"/>
    <n v="3015"/>
    <n v="2"/>
    <n v="1"/>
    <n v="2"/>
    <n v="482"/>
    <m/>
    <s v="21 Junction St"/>
    <s v="Newport"/>
    <s v="Hobsons Bay"/>
    <s v="Western Metropolitan"/>
    <n v="7"/>
    <n v="2017"/>
  </r>
  <r>
    <d v="2017-07-01T00:00:00"/>
    <n v="669000"/>
    <x v="0"/>
    <s v="Flanders &amp; Fish"/>
    <x v="1"/>
    <n v="3175"/>
    <n v="3"/>
    <n v="1"/>
    <n v="1"/>
    <n v="713"/>
    <n v="1960"/>
    <s v="1 Caroline St"/>
    <s v="Dandenong"/>
    <s v="Greater Dandenong"/>
    <s v="South-Eastern Metropolitan"/>
    <n v="7"/>
    <n v="2017"/>
  </r>
  <r>
    <d v="2017-07-01T00:00:00"/>
    <n v="1116000"/>
    <x v="0"/>
    <s v="Metro Ladder"/>
    <x v="1"/>
    <n v="3204"/>
    <n v="3"/>
    <n v="1"/>
    <n v="2"/>
    <n v="278"/>
    <n v="1930"/>
    <s v="29 Mavho St"/>
    <s v="Bentleigh"/>
    <s v="Glen Eira"/>
    <s v="Southern Metropolitan"/>
    <n v="7"/>
    <n v="2017"/>
  </r>
  <r>
    <d v="2017-07-01T00:00:00"/>
    <n v="1251000"/>
    <x v="0"/>
    <s v="Metro Ladder"/>
    <x v="1"/>
    <n v="3165"/>
    <n v="3"/>
    <n v="1"/>
    <n v="1"/>
    <n v="612"/>
    <m/>
    <s v="68 Tambet St"/>
    <s v="Bentleigh East"/>
    <s v="Glen Eira"/>
    <s v="Southern Metropolitan"/>
    <n v="7"/>
    <n v="2017"/>
  </r>
  <r>
    <d v="2017-07-01T00:00:00"/>
    <n v="447000"/>
    <x v="1"/>
    <s v="Metro Ladder"/>
    <x v="1"/>
    <n v="3910"/>
    <n v="3"/>
    <n v="1"/>
    <n v="2"/>
    <n v="230"/>
    <n v="2002"/>
    <s v="17/165 North Rd"/>
    <s v="Langwarrin"/>
    <s v="Frankston"/>
    <s v="Eastern Victoria"/>
    <n v="7"/>
    <n v="2017"/>
  </r>
  <r>
    <d v="2017-07-01T00:00:00"/>
    <n v="1040000"/>
    <x v="0"/>
    <s v="Cunninghams"/>
    <x v="1"/>
    <n v="3073"/>
    <n v="3"/>
    <n v="2"/>
    <n v="1"/>
    <n v="461"/>
    <m/>
    <s v="9 Frankston St"/>
    <s v="Reservoir"/>
    <s v="Darebin"/>
    <s v="Northern Metropolitan"/>
    <n v="7"/>
    <n v="2017"/>
  </r>
  <r>
    <d v="2017-07-01T00:00:00"/>
    <n v="580000"/>
    <x v="0"/>
    <s v="Cunninghams"/>
    <x v="1"/>
    <n v="3802"/>
    <n v="3"/>
    <n v="1"/>
    <n v="8"/>
    <n v="665"/>
    <m/>
    <s v="13 Merton Ct"/>
    <s v="Endeavour Hills"/>
    <s v="Casey"/>
    <s v="South-Eastern Metropolitan"/>
    <n v="7"/>
    <n v="2017"/>
  </r>
  <r>
    <d v="2017-07-01T00:00:00"/>
    <n v="675000"/>
    <x v="0"/>
    <s v="Flanders &amp; Fish"/>
    <x v="0"/>
    <n v="3808"/>
    <n v="4"/>
    <n v="2"/>
    <n v="2"/>
    <n v="1031"/>
    <n v="1960"/>
    <s v="6 Paul Gr"/>
    <s v="Beaconsfield Upper"/>
    <s v="Cardinia"/>
    <s v="Eastern Victoria"/>
    <n v="7"/>
    <n v="2017"/>
  </r>
  <r>
    <d v="2017-07-01T00:00:00"/>
    <n v="1890000"/>
    <x v="0"/>
    <s v="Maxwells"/>
    <x v="1"/>
    <n v="3146"/>
    <n v="3"/>
    <n v="1"/>
    <n v="2"/>
    <n v="554"/>
    <n v="1925"/>
    <s v="9 Summerhill Rd"/>
    <s v="Glen Iris"/>
    <s v="Boroondara"/>
    <s v="Southern Metropolitan"/>
    <n v="7"/>
    <n v="2017"/>
  </r>
  <r>
    <d v="2017-07-01T00:00:00"/>
    <n v="1210000"/>
    <x v="1"/>
    <s v="Jones and Jones"/>
    <x v="0"/>
    <n v="3188"/>
    <n v="3"/>
    <n v="2"/>
    <n v="2"/>
    <n v="9838"/>
    <n v="2010"/>
    <s v="46/15 Beach Rd"/>
    <s v="Hampton"/>
    <s v="Bayside"/>
    <s v="Southern Metropolitan"/>
    <n v="7"/>
    <n v="2017"/>
  </r>
  <r>
    <d v="2017-07-01T00:00:00"/>
    <n v="2525000"/>
    <x v="0"/>
    <s v="Jones and Jones"/>
    <x v="1"/>
    <n v="3187"/>
    <n v="4"/>
    <n v="2"/>
    <n v="2"/>
    <n v="725"/>
    <n v="2000"/>
    <s v="13 Churchill Ct"/>
    <s v="Brighton East"/>
    <s v="Bayside"/>
    <s v="Southern Metropolitan"/>
    <n v="7"/>
    <n v="2017"/>
  </r>
  <r>
    <d v="2017-07-01T00:00:00"/>
    <n v="761000"/>
    <x v="0"/>
    <s v="Flanders &amp; Fish"/>
    <x v="1"/>
    <n v="3087"/>
    <n v="4"/>
    <n v="1"/>
    <n v="2"/>
    <n v="696"/>
    <n v="1956"/>
    <s v="25 Bungay St"/>
    <s v="Watsonia"/>
    <s v="Banyule"/>
    <s v="Northern Metropolitan"/>
    <n v="7"/>
    <n v="2017"/>
  </r>
  <r>
    <d v="2017-07-01T00:00:00"/>
    <n v="800000"/>
    <x v="0"/>
    <s v="Property Barons"/>
    <x v="1"/>
    <n v="3081"/>
    <n v="3"/>
    <n v="1"/>
    <n v="0"/>
    <n v="583"/>
    <n v="1945"/>
    <s v="31 Collins St"/>
    <s v="Heidelberg Heights"/>
    <s v="Banyule"/>
    <s v="Eastern Metropolitan"/>
    <n v="7"/>
    <n v="2017"/>
  </r>
  <r>
    <d v="2017-07-01T00:00:00"/>
    <n v="1160000"/>
    <x v="0"/>
    <s v="Property Barons"/>
    <x v="1"/>
    <n v="3084"/>
    <n v="4"/>
    <n v="2"/>
    <n v="2"/>
    <n v="613"/>
    <m/>
    <s v="35 Thomson Dr"/>
    <s v="Rosanna"/>
    <s v="Banyule"/>
    <s v="Eastern Metropolitan"/>
    <n v="7"/>
    <n v="2017"/>
  </r>
  <r>
    <d v="2017-07-02T00:00:00"/>
    <n v="1280000"/>
    <x v="0"/>
    <s v="Cunninghams"/>
    <x v="1"/>
    <n v="3121"/>
    <n v="3"/>
    <n v="1"/>
    <n v="1"/>
    <n v="185"/>
    <m/>
    <s v="28 Newry St"/>
    <s v="Richmond"/>
    <s v="Yarra"/>
    <s v="Northern Metropolitan"/>
    <n v="7"/>
    <n v="2017"/>
  </r>
  <r>
    <d v="2017-07-02T00:00:00"/>
    <n v="1300000"/>
    <x v="0"/>
    <s v="Flanders &amp; Fish"/>
    <x v="1"/>
    <n v="3066"/>
    <n v="3"/>
    <n v="1"/>
    <n v="1"/>
    <n v="209"/>
    <m/>
    <s v="39 Otter St"/>
    <s v="Collingwood"/>
    <s v="Yarra"/>
    <s v="Northern Metropolitan"/>
    <n v="7"/>
    <n v="2017"/>
  </r>
  <r>
    <d v="2017-07-02T00:00:00"/>
    <n v="1530000"/>
    <x v="0"/>
    <s v="Cunninghams"/>
    <x v="1"/>
    <n v="3121"/>
    <n v="3"/>
    <n v="1"/>
    <n v="2"/>
    <n v="187"/>
    <n v="1900"/>
    <s v="18 Yorkshire St"/>
    <s v="Richmond"/>
    <s v="Yarra"/>
    <s v="Northern Metropolitan"/>
    <n v="7"/>
    <n v="2017"/>
  </r>
  <r>
    <d v="2017-07-02T00:00:00"/>
    <n v="1540000"/>
    <x v="0"/>
    <s v="Melbourne Homes"/>
    <x v="1"/>
    <n v="3054"/>
    <n v="3"/>
    <n v="2"/>
    <n v="1"/>
    <n v="288"/>
    <m/>
    <s v="78 Arnold St"/>
    <s v="Princes Hill"/>
    <s v="Yarra"/>
    <s v="Northern Metropolitan"/>
    <n v="7"/>
    <n v="2017"/>
  </r>
  <r>
    <d v="2017-07-02T00:00:00"/>
    <n v="2060000"/>
    <x v="0"/>
    <s v="Cunninghams"/>
    <x v="0"/>
    <n v="3121"/>
    <n v="3"/>
    <n v="2"/>
    <n v="1"/>
    <n v="181"/>
    <m/>
    <s v="293 Highett St"/>
    <s v="Richmond"/>
    <s v="Yarra"/>
    <s v="Northern Metropolitan"/>
    <n v="7"/>
    <n v="2017"/>
  </r>
  <r>
    <d v="2017-07-02T00:00:00"/>
    <n v="2400000"/>
    <x v="0"/>
    <s v="Jones and Jones"/>
    <x v="0"/>
    <n v="3054"/>
    <n v="4"/>
    <n v="1"/>
    <n v="1"/>
    <n v="163"/>
    <m/>
    <s v="570 Canning St"/>
    <s v="Carlton North"/>
    <s v="Yarra"/>
    <s v="Northern Metropolitan"/>
    <n v="7"/>
    <n v="2017"/>
  </r>
  <r>
    <d v="2017-07-02T00:00:00"/>
    <n v="390000"/>
    <x v="1"/>
    <s v="Metro Ladder"/>
    <x v="0"/>
    <n v="3029"/>
    <n v="3"/>
    <n v="2"/>
    <n v="1"/>
    <n v="289"/>
    <n v="2008"/>
    <s v="1/14 Stable Dr"/>
    <s v="Truganina"/>
    <s v="Wyndham"/>
    <s v="Western Metropolitan"/>
    <n v="7"/>
    <n v="2017"/>
  </r>
  <r>
    <d v="2017-07-02T00:00:00"/>
    <n v="530000"/>
    <x v="0"/>
    <s v="Metro Ladder"/>
    <x v="1"/>
    <n v="3029"/>
    <n v="3"/>
    <n v="2"/>
    <n v="2"/>
    <n v="530"/>
    <m/>
    <s v="23 Cleveland Dr"/>
    <s v="Hoppers Crossing"/>
    <s v="Wyndham"/>
    <s v="Western Metropolitan"/>
    <n v="7"/>
    <n v="2017"/>
  </r>
  <r>
    <d v="2017-07-02T00:00:00"/>
    <n v="517000"/>
    <x v="0"/>
    <s v="Melbourne Homes"/>
    <x v="1"/>
    <n v="3754"/>
    <n v="3"/>
    <n v="2"/>
    <n v="4"/>
    <n v="400"/>
    <m/>
    <s v="3 Flowerdale Ct"/>
    <s v="Mernda"/>
    <s v="Whittlesea"/>
    <s v="Northern Metropolitan"/>
    <n v="7"/>
    <n v="2017"/>
  </r>
  <r>
    <d v="2017-07-02T00:00:00"/>
    <n v="610000"/>
    <x v="0"/>
    <s v="Cunninghams"/>
    <x v="1"/>
    <n v="3082"/>
    <n v="3"/>
    <n v="1"/>
    <n v="1"/>
    <n v="560"/>
    <m/>
    <s v="18 Henricks Ct"/>
    <s v="Mill Park"/>
    <s v="Whittlesea"/>
    <s v="Northern Metropolitan"/>
    <n v="7"/>
    <n v="2017"/>
  </r>
  <r>
    <d v="2017-07-02T00:00:00"/>
    <n v="668000"/>
    <x v="0"/>
    <s v="Cunninghams"/>
    <x v="1"/>
    <n v="3082"/>
    <n v="3"/>
    <n v="2"/>
    <n v="1"/>
    <n v="555"/>
    <n v="1990"/>
    <s v="14 Jasmine Dr"/>
    <s v="Mill Park"/>
    <s v="Whittlesea"/>
    <s v="Northern Metropolitan"/>
    <n v="7"/>
    <n v="2017"/>
  </r>
  <r>
    <d v="2017-07-02T00:00:00"/>
    <n v="690000"/>
    <x v="0"/>
    <s v="Melbourne Homes"/>
    <x v="1"/>
    <n v="3752"/>
    <n v="3"/>
    <n v="2"/>
    <n v="2"/>
    <n v="545"/>
    <n v="2005"/>
    <s v="35 Cobblestone Dr"/>
    <s v="South Morang"/>
    <s v="Whittlesea"/>
    <s v="Northern Metropolitan"/>
    <n v="7"/>
    <n v="2017"/>
  </r>
  <r>
    <d v="2017-07-02T00:00:00"/>
    <n v="750000"/>
    <x v="1"/>
    <s v="Property Barons"/>
    <x v="0"/>
    <n v="3133"/>
    <n v="3"/>
    <n v="2"/>
    <n v="1"/>
    <n v="302"/>
    <m/>
    <s v="2/585 Burwood Hwy"/>
    <s v="Vermont South"/>
    <s v="Whitehorse"/>
    <s v="Eastern Metropolitan"/>
    <n v="7"/>
    <n v="2017"/>
  </r>
  <r>
    <d v="2017-07-02T00:00:00"/>
    <n v="775000"/>
    <x v="1"/>
    <s v="Jones and Jones"/>
    <x v="0"/>
    <n v="3132"/>
    <n v="3"/>
    <n v="1"/>
    <n v="2"/>
    <n v="208"/>
    <n v="1975"/>
    <s v="1/39 Harrison St"/>
    <s v="Mitcham"/>
    <s v="Whitehorse"/>
    <s v="Eastern Metropolitan"/>
    <n v="7"/>
    <n v="2017"/>
  </r>
  <r>
    <d v="2017-07-02T00:00:00"/>
    <n v="988000"/>
    <x v="0"/>
    <s v="Flanders &amp; Fish"/>
    <x v="1"/>
    <n v="3133"/>
    <n v="3"/>
    <n v="1"/>
    <n v="1"/>
    <n v="653"/>
    <n v="1970"/>
    <s v="88 Boronia Rd"/>
    <s v="Vermont"/>
    <s v="Whitehorse"/>
    <s v="Eastern Metropolitan"/>
    <n v="7"/>
    <n v="2017"/>
  </r>
  <r>
    <d v="2017-07-02T00:00:00"/>
    <n v="1002000"/>
    <x v="0"/>
    <s v="Flanders &amp; Fish"/>
    <x v="1"/>
    <n v="3131"/>
    <n v="3"/>
    <n v="1"/>
    <n v="2"/>
    <n v="598"/>
    <n v="1960"/>
    <s v="8 Olwen St"/>
    <s v="Nunawading"/>
    <s v="Whitehorse"/>
    <s v="Eastern Metropolitan"/>
    <n v="7"/>
    <n v="2017"/>
  </r>
  <r>
    <d v="2017-07-02T00:00:00"/>
    <n v="1860000"/>
    <x v="1"/>
    <s v="Jones and Jones"/>
    <x v="1"/>
    <n v="3142"/>
    <n v="3"/>
    <n v="2"/>
    <n v="2"/>
    <n v="0"/>
    <n v="1930"/>
    <s v="3/716 Orrong Rd"/>
    <s v="Toorak"/>
    <s v="Stonnington"/>
    <s v="Southern Metropolitan"/>
    <n v="7"/>
    <n v="2017"/>
  </r>
  <r>
    <d v="2017-07-02T00:00:00"/>
    <n v="630000"/>
    <x v="2"/>
    <s v="Cunninghams"/>
    <x v="1"/>
    <n v="3046"/>
    <n v="3"/>
    <n v="2"/>
    <n v="1"/>
    <n v="240"/>
    <m/>
    <s v="5A Neil St"/>
    <s v="Hadfield"/>
    <s v="Moreland"/>
    <s v="Northern Metropolitan"/>
    <n v="7"/>
    <n v="2017"/>
  </r>
  <r>
    <d v="2017-07-02T00:00:00"/>
    <n v="820000"/>
    <x v="0"/>
    <s v="Cunninghams"/>
    <x v="0"/>
    <n v="3043"/>
    <n v="4"/>
    <n v="2"/>
    <n v="2"/>
    <n v="620"/>
    <m/>
    <s v="10 Wonga Pl"/>
    <s v="Gowanbrae"/>
    <s v="Moreland"/>
    <s v="Western Metropolitan"/>
    <n v="7"/>
    <n v="2017"/>
  </r>
  <r>
    <d v="2017-07-02T00:00:00"/>
    <n v="860000"/>
    <x v="0"/>
    <s v="Cunninghams"/>
    <x v="0"/>
    <n v="3044"/>
    <n v="2"/>
    <n v="1"/>
    <n v="4"/>
    <n v="609"/>
    <m/>
    <s v="49 Kent Rd"/>
    <s v="Pascoe Vale"/>
    <s v="Moreland"/>
    <s v="Northern Metropolitan"/>
    <n v="7"/>
    <n v="2017"/>
  </r>
  <r>
    <d v="2017-07-02T00:00:00"/>
    <n v="890000"/>
    <x v="0"/>
    <s v="Flanders &amp; Fish"/>
    <x v="1"/>
    <n v="3058"/>
    <n v="3"/>
    <n v="2"/>
    <n v="2"/>
    <n v="190"/>
    <n v="2015"/>
    <s v="1B Crozier St"/>
    <s v="Coburg"/>
    <s v="Moreland"/>
    <s v="Northern Metropolitan"/>
    <n v="7"/>
    <n v="2017"/>
  </r>
  <r>
    <d v="2017-07-02T00:00:00"/>
    <n v="922000"/>
    <x v="0"/>
    <s v="Cunninghams"/>
    <x v="1"/>
    <n v="3046"/>
    <n v="3"/>
    <n v="1"/>
    <n v="1"/>
    <n v="584"/>
    <n v="1960"/>
    <s v="8 Kalang Rd"/>
    <s v="Glenroy"/>
    <s v="Moreland"/>
    <s v="Northern Metropolitan"/>
    <n v="7"/>
    <n v="2017"/>
  </r>
  <r>
    <d v="2017-07-02T00:00:00"/>
    <n v="1100000"/>
    <x v="0"/>
    <s v="Flanders &amp; Fish"/>
    <x v="0"/>
    <n v="3046"/>
    <n v="4"/>
    <n v="2"/>
    <n v="2"/>
    <n v="1017"/>
    <m/>
    <s v="44 Lytton St"/>
    <s v="Glenroy"/>
    <s v="Moreland"/>
    <s v="Northern Metropolitan"/>
    <n v="7"/>
    <n v="2017"/>
  </r>
  <r>
    <d v="2017-07-02T00:00:00"/>
    <n v="1700000"/>
    <x v="0"/>
    <s v="Cunninghams"/>
    <x v="0"/>
    <n v="3056"/>
    <n v="3"/>
    <n v="2"/>
    <n v="0"/>
    <n v="200"/>
    <m/>
    <s v="142 Edward St"/>
    <s v="Brunswick"/>
    <s v="Moreland"/>
    <s v="Northern Metropolitan"/>
    <n v="7"/>
    <n v="2017"/>
  </r>
  <r>
    <d v="2017-07-02T00:00:00"/>
    <n v="222000"/>
    <x v="1"/>
    <s v="Property Barons"/>
    <x v="1"/>
    <n v="3039"/>
    <n v="1"/>
    <n v="1"/>
    <n v="0"/>
    <n v="0"/>
    <n v="2012"/>
    <s v="7/110 Maribyrnong Rd"/>
    <s v="Moonee Ponds"/>
    <s v="Moonee Valley"/>
    <s v="Western Metropolitan"/>
    <n v="7"/>
    <n v="2017"/>
  </r>
  <r>
    <d v="2017-07-02T00:00:00"/>
    <n v="800000"/>
    <x v="0"/>
    <s v="Property Barons"/>
    <x v="0"/>
    <n v="3034"/>
    <n v="5"/>
    <n v="2"/>
    <n v="3"/>
    <n v="577"/>
    <n v="1985"/>
    <s v="55 Ridge Dr"/>
    <s v="Avondale Heights"/>
    <s v="Moonee Valley"/>
    <s v="Western Metropolitan"/>
    <n v="7"/>
    <n v="2017"/>
  </r>
  <r>
    <d v="2017-07-02T00:00:00"/>
    <n v="1060000"/>
    <x v="0"/>
    <s v="Cunninghams"/>
    <x v="1"/>
    <n v="3039"/>
    <n v="2"/>
    <n v="1"/>
    <n v="1"/>
    <n v="283"/>
    <m/>
    <s v="38 Bent St"/>
    <s v="Moonee Ponds"/>
    <s v="Moonee Valley"/>
    <s v="Western Metropolitan"/>
    <n v="7"/>
    <n v="2017"/>
  </r>
  <r>
    <d v="2017-07-02T00:00:00"/>
    <n v="1200000"/>
    <x v="0"/>
    <s v="Metro Ladder"/>
    <x v="1"/>
    <n v="3042"/>
    <n v="3"/>
    <n v="1"/>
    <n v="1"/>
    <n v="650"/>
    <m/>
    <s v="60 Teague St"/>
    <s v="Niddrie"/>
    <s v="Moonee Valley"/>
    <s v="Western Metropolitan"/>
    <n v="7"/>
    <n v="2017"/>
  </r>
  <r>
    <d v="2017-07-02T00:00:00"/>
    <n v="620000"/>
    <x v="1"/>
    <s v="Flanders &amp; Fish"/>
    <x v="1"/>
    <n v="3149"/>
    <n v="2"/>
    <n v="1"/>
    <n v="1"/>
    <n v="190"/>
    <m/>
    <s v="4/1 Winbourne Rd"/>
    <s v="Mount Waverley"/>
    <s v="Monash"/>
    <s v="Eastern Metropolitan"/>
    <n v="7"/>
    <n v="2017"/>
  </r>
  <r>
    <d v="2017-07-02T00:00:00"/>
    <n v="1200000"/>
    <x v="0"/>
    <s v="Best Bricks"/>
    <x v="0"/>
    <n v="3149"/>
    <n v="3"/>
    <n v="1"/>
    <n v="4"/>
    <n v="807"/>
    <n v="1196"/>
    <s v="5 Armstrong St"/>
    <s v="Mount Waverley"/>
    <s v="Monash"/>
    <s v="Eastern Metropolitan"/>
    <n v="7"/>
    <n v="2017"/>
  </r>
  <r>
    <d v="2017-07-02T00:00:00"/>
    <n v="1203500"/>
    <x v="1"/>
    <s v="Cunninghams"/>
    <x v="1"/>
    <n v="3166"/>
    <n v="3"/>
    <n v="2"/>
    <n v="2"/>
    <n v="311"/>
    <n v="2000"/>
    <s v="1/7 Dalston Rd"/>
    <s v="Hughesdale"/>
    <s v="Monash"/>
    <s v="Southern Metropolitan"/>
    <n v="7"/>
    <n v="2017"/>
  </r>
  <r>
    <d v="2017-07-02T00:00:00"/>
    <n v="535000"/>
    <x v="1"/>
    <s v="Metro Ladder"/>
    <x v="0"/>
    <n v="3031"/>
    <n v="2"/>
    <n v="2"/>
    <n v="1"/>
    <n v="2592"/>
    <n v="2012"/>
    <s v="217/71 Henry St"/>
    <s v="Kensington"/>
    <s v="Melbourne"/>
    <s v="Northern Metropolitan"/>
    <n v="7"/>
    <n v="2017"/>
  </r>
  <r>
    <d v="2017-07-02T00:00:00"/>
    <n v="490000"/>
    <x v="1"/>
    <s v="Jones and Jones"/>
    <x v="1"/>
    <n v="3012"/>
    <n v="2"/>
    <n v="1"/>
    <n v="1"/>
    <n v="117"/>
    <m/>
    <s v="4/624 Barkly St"/>
    <s v="West Footscray"/>
    <s v="Maribyrnong"/>
    <s v="Western Metropolitan"/>
    <n v="7"/>
    <n v="2017"/>
  </r>
  <r>
    <d v="2017-07-02T00:00:00"/>
    <n v="798000"/>
    <x v="0"/>
    <s v="Cunninghams"/>
    <x v="0"/>
    <n v="3012"/>
    <n v="3"/>
    <n v="2"/>
    <n v="2"/>
    <n v="159"/>
    <n v="2010"/>
    <s v="16A Madden St"/>
    <s v="Maidstone"/>
    <s v="Maribyrnong"/>
    <s v="Western Metropolitan"/>
    <n v="7"/>
    <n v="2017"/>
  </r>
  <r>
    <d v="2017-07-02T00:00:00"/>
    <n v="1196000"/>
    <x v="0"/>
    <s v="Sanders"/>
    <x v="1"/>
    <n v="3013"/>
    <n v="2"/>
    <n v="1"/>
    <n v="2"/>
    <n v="451"/>
    <m/>
    <s v="15 Freame St"/>
    <s v="Yarraville"/>
    <s v="Maribyrnong"/>
    <s v="Western Metropolitan"/>
    <n v="7"/>
    <n v="2017"/>
  </r>
  <r>
    <d v="2017-07-02T00:00:00"/>
    <n v="630000"/>
    <x v="2"/>
    <s v="Metro Ladder"/>
    <x v="0"/>
    <n v="3111"/>
    <n v="2"/>
    <n v="1"/>
    <n v="1"/>
    <n v="196"/>
    <n v="2000"/>
    <s v="6/5 Sunray Ct"/>
    <s v="Donvale"/>
    <s v="Manningham"/>
    <s v="Eastern Metropolitan"/>
    <n v="7"/>
    <n v="2017"/>
  </r>
  <r>
    <d v="2017-07-02T00:00:00"/>
    <n v="755000"/>
    <x v="0"/>
    <s v="Cunninghams"/>
    <x v="0"/>
    <n v="3192"/>
    <n v="3"/>
    <n v="1"/>
    <n v="2"/>
    <n v="350"/>
    <m/>
    <s v="37 Woodland Dr"/>
    <s v="Cheltenham"/>
    <s v="Kingston"/>
    <s v="Southern Metropolitan"/>
    <n v="7"/>
    <n v="2017"/>
  </r>
  <r>
    <d v="2017-07-02T00:00:00"/>
    <n v="1140000"/>
    <x v="0"/>
    <s v="Melbourne Homes"/>
    <x v="1"/>
    <n v="3192"/>
    <n v="5"/>
    <n v="2"/>
    <n v="2"/>
    <n v="570"/>
    <m/>
    <s v="4 Cronin Ct"/>
    <s v="Cheltenham"/>
    <s v="Kingston"/>
    <s v="Southern Metropolitan"/>
    <n v="7"/>
    <n v="2017"/>
  </r>
  <r>
    <d v="2017-07-02T00:00:00"/>
    <n v="802000"/>
    <x v="0"/>
    <s v="Best Bricks"/>
    <x v="1"/>
    <n v="3015"/>
    <n v="2"/>
    <n v="1"/>
    <n v="1"/>
    <n v="174"/>
    <n v="1900"/>
    <s v="64 Craig St"/>
    <s v="Spotswood"/>
    <s v="Hobsons Bay"/>
    <s v="Western Metropolitan"/>
    <n v="7"/>
    <n v="2017"/>
  </r>
  <r>
    <d v="2017-07-02T00:00:00"/>
    <n v="1045000"/>
    <x v="0"/>
    <s v="Melbourne Homes"/>
    <x v="1"/>
    <n v="3016"/>
    <n v="3"/>
    <n v="2"/>
    <n v="3"/>
    <n v="526"/>
    <n v="1990"/>
    <s v="4 Walter St"/>
    <s v="Williamstown North"/>
    <s v="Hobsons Bay"/>
    <s v="Western Metropolitan"/>
    <n v="7"/>
    <n v="2017"/>
  </r>
  <r>
    <d v="2017-07-02T00:00:00"/>
    <n v="348000"/>
    <x v="1"/>
    <s v="Melbourne Homes"/>
    <x v="1"/>
    <n v="3175"/>
    <n v="2"/>
    <n v="1"/>
    <n v="0"/>
    <n v="156"/>
    <m/>
    <s v="5/6 MacPherson St"/>
    <s v="Dandenong"/>
    <s v="Greater Dandenong"/>
    <s v="South-Eastern Metropolitan"/>
    <n v="7"/>
    <n v="2017"/>
  </r>
  <r>
    <d v="2017-07-02T00:00:00"/>
    <n v="488000"/>
    <x v="0"/>
    <s v="Melbourne Homes"/>
    <x v="0"/>
    <n v="3175"/>
    <n v="2"/>
    <n v="1"/>
    <n v="1"/>
    <n v="414"/>
    <m/>
    <s v="8 Orgill St"/>
    <s v="Dandenong"/>
    <s v="Greater Dandenong"/>
    <s v="South-Eastern Metropolitan"/>
    <n v="7"/>
    <n v="2017"/>
  </r>
  <r>
    <d v="2017-07-02T00:00:00"/>
    <n v="560000"/>
    <x v="0"/>
    <s v="Property Barons"/>
    <x v="1"/>
    <n v="3175"/>
    <n v="3"/>
    <n v="1"/>
    <n v="2"/>
    <n v="630"/>
    <m/>
    <s v="7 Belmont Av"/>
    <s v="Dandenong North"/>
    <s v="Greater Dandenong"/>
    <s v="South-Eastern Metropolitan"/>
    <n v="7"/>
    <n v="2017"/>
  </r>
  <r>
    <d v="2017-07-02T00:00:00"/>
    <n v="945000"/>
    <x v="1"/>
    <s v="Metro Ladder"/>
    <x v="1"/>
    <n v="3163"/>
    <n v="3"/>
    <n v="1"/>
    <n v="2"/>
    <n v="1103"/>
    <n v="1987"/>
    <s v="4/49 Coorigil Rd"/>
    <s v="Carnegie"/>
    <s v="Glen Eira"/>
    <s v="Southern Metropolitan"/>
    <n v="7"/>
    <n v="2017"/>
  </r>
  <r>
    <d v="2017-07-02T00:00:00"/>
    <n v="392000"/>
    <x v="1"/>
    <s v="Melbourne Homes"/>
    <x v="1"/>
    <n v="3072"/>
    <n v="1"/>
    <n v="1"/>
    <n v="1"/>
    <n v="629"/>
    <n v="1965"/>
    <s v="1/70 Bruce St"/>
    <s v="Preston"/>
    <s v="Darebin"/>
    <s v="Northern Metropolitan"/>
    <n v="7"/>
    <n v="2017"/>
  </r>
  <r>
    <d v="2017-07-02T00:00:00"/>
    <n v="670000"/>
    <x v="0"/>
    <s v="Metro Ladder"/>
    <x v="1"/>
    <n v="3073"/>
    <n v="3"/>
    <n v="2"/>
    <n v="1"/>
    <n v="536"/>
    <n v="1970"/>
    <s v="40 Lockton Av"/>
    <s v="Reservoir"/>
    <s v="Darebin"/>
    <s v="Northern Metropolitan"/>
    <n v="7"/>
    <n v="2017"/>
  </r>
  <r>
    <d v="2017-07-02T00:00:00"/>
    <n v="925000"/>
    <x v="0"/>
    <s v="Cunninghams"/>
    <x v="1"/>
    <n v="3073"/>
    <n v="3"/>
    <n v="1"/>
    <n v="2"/>
    <n v="676"/>
    <n v="1940"/>
    <s v="23 Acheron Av"/>
    <s v="Reservoir"/>
    <s v="Darebin"/>
    <s v="Northern Metropolitan"/>
    <n v="7"/>
    <n v="2017"/>
  </r>
  <r>
    <d v="2017-07-02T00:00:00"/>
    <n v="1200000"/>
    <x v="0"/>
    <s v="Jones and Jones"/>
    <x v="1"/>
    <n v="3071"/>
    <n v="3"/>
    <n v="1"/>
    <n v="1"/>
    <n v="447"/>
    <m/>
    <s v="10 Speight St"/>
    <s v="Thornbury"/>
    <s v="Darebin"/>
    <s v="Northern Metropolitan"/>
    <n v="7"/>
    <n v="2017"/>
  </r>
  <r>
    <d v="2017-07-02T00:00:00"/>
    <n v="610000"/>
    <x v="0"/>
    <s v="SJ"/>
    <x v="0"/>
    <n v="3021"/>
    <n v="3"/>
    <n v="1"/>
    <n v="2"/>
    <n v="563"/>
    <n v="1989"/>
    <s v="9 Gray Ct"/>
    <s v="St Albans"/>
    <s v="Brimbank"/>
    <s v="Western Metropolitan"/>
    <n v="7"/>
    <n v="2017"/>
  </r>
  <r>
    <d v="2017-07-02T00:00:00"/>
    <n v="660000"/>
    <x v="0"/>
    <s v="Best Bricks"/>
    <x v="1"/>
    <n v="3020"/>
    <n v="3"/>
    <n v="2"/>
    <n v="2"/>
    <n v="660"/>
    <m/>
    <s v="115 Wright St"/>
    <s v="Sunshine"/>
    <s v="Brimbank"/>
    <s v="Western Metropolitan"/>
    <n v="7"/>
    <n v="2017"/>
  </r>
  <r>
    <d v="2017-07-02T00:00:00"/>
    <n v="780000"/>
    <x v="1"/>
    <s v="Property Barons"/>
    <x v="0"/>
    <n v="3127"/>
    <n v="3"/>
    <n v="1"/>
    <n v="1"/>
    <n v="149"/>
    <m/>
    <s v="4/40 Durham Rd"/>
    <s v="Surrey Hills"/>
    <s v="Boroondara"/>
    <s v="Southern Metropolitan"/>
    <n v="7"/>
    <n v="2017"/>
  </r>
  <r>
    <d v="2017-07-02T00:00:00"/>
    <n v="1330000"/>
    <x v="1"/>
    <s v="Flanders &amp; Fish"/>
    <x v="1"/>
    <n v="3146"/>
    <n v="3"/>
    <n v="2"/>
    <n v="2"/>
    <n v="296"/>
    <m/>
    <s v="1a Pascoe St"/>
    <s v="Glen Iris"/>
    <s v="Boroondara"/>
    <s v="Southern Metropolitan"/>
    <n v="7"/>
    <n v="2017"/>
  </r>
  <r>
    <d v="2017-07-02T00:00:00"/>
    <n v="1510000"/>
    <x v="0"/>
    <s v="Cunninghams"/>
    <x v="0"/>
    <n v="3101"/>
    <n v="3"/>
    <n v="1"/>
    <n v="2"/>
    <n v="446"/>
    <n v="1960"/>
    <s v="56 Hartington St"/>
    <s v="Kew"/>
    <s v="Boroondara"/>
    <s v="Southern Metropolitan"/>
    <n v="7"/>
    <n v="2017"/>
  </r>
  <r>
    <d v="2017-07-02T00:00:00"/>
    <n v="1670000"/>
    <x v="0"/>
    <s v="Flanders &amp; Fish"/>
    <x v="0"/>
    <n v="3103"/>
    <n v="3"/>
    <n v="1"/>
    <n v="1"/>
    <n v="534"/>
    <m/>
    <s v="12 Power St"/>
    <s v="Balwyn"/>
    <s v="Boroondara"/>
    <s v="Southern Metropolitan"/>
    <n v="7"/>
    <n v="2017"/>
  </r>
  <r>
    <d v="2017-07-02T00:00:00"/>
    <n v="1400000"/>
    <x v="0"/>
    <s v="Jones and Jones"/>
    <x v="1"/>
    <n v="3187"/>
    <n v="3"/>
    <n v="1"/>
    <n v="2"/>
    <n v="677"/>
    <m/>
    <s v="239 South Rd"/>
    <s v="Brighton East"/>
    <s v="Bayside"/>
    <s v="Southern Metropolitan"/>
    <n v="7"/>
    <n v="2017"/>
  </r>
  <r>
    <d v="2017-07-02T00:00:00"/>
    <n v="445000"/>
    <x v="1"/>
    <s v="Property Barons"/>
    <x v="0"/>
    <n v="3081"/>
    <n v="2"/>
    <n v="1"/>
    <n v="1"/>
    <n v="94"/>
    <m/>
    <s v="5/459 Waterdale Rd"/>
    <s v="Heidelberg West"/>
    <s v="Banyule"/>
    <s v="Eastern Metropolitan"/>
    <n v="7"/>
    <n v="2017"/>
  </r>
  <r>
    <d v="2017-07-02T00:00:00"/>
    <n v="1689000"/>
    <x v="0"/>
    <s v="Cunninghams"/>
    <x v="1"/>
    <n v="3079"/>
    <n v="5"/>
    <n v="2"/>
    <n v="2"/>
    <n v="633"/>
    <m/>
    <s v="128 Bond St"/>
    <s v="Ivanhoe"/>
    <s v="Banyule"/>
    <s v="Eastern Metropolitan"/>
    <n v="7"/>
    <n v="2017"/>
  </r>
  <r>
    <d v="2017-07-02T00:00:00"/>
    <n v="2100000"/>
    <x v="0"/>
    <s v="Jones and Jones"/>
    <x v="0"/>
    <n v="3079"/>
    <n v="5"/>
    <n v="3"/>
    <n v="2"/>
    <n v="740"/>
    <n v="1960"/>
    <s v="49 Carn Av"/>
    <s v="Ivanhoe"/>
    <s v="Banyule"/>
    <s v="Eastern Metropolitan"/>
    <n v="7"/>
    <n v="2017"/>
  </r>
  <r>
    <d v="2017-07-03T00:00:00"/>
    <n v="1090000"/>
    <x v="2"/>
    <s v="Flanders &amp; Fish"/>
    <x v="1"/>
    <n v="3121"/>
    <n v="2"/>
    <n v="2"/>
    <n v="1"/>
    <n v="0"/>
    <n v="2002"/>
    <s v="1/2 Little Kent St"/>
    <s v="Richmond"/>
    <s v="Yarra"/>
    <s v="Northern Metropolitan"/>
    <n v="7"/>
    <n v="2017"/>
  </r>
  <r>
    <d v="2017-07-03T00:00:00"/>
    <n v="1110000"/>
    <x v="0"/>
    <s v="Metro Ladder"/>
    <x v="1"/>
    <n v="3121"/>
    <n v="2"/>
    <n v="1"/>
    <n v="0"/>
    <n v="166"/>
    <m/>
    <s v="60 Gardner St"/>
    <s v="Richmond"/>
    <s v="Yarra"/>
    <s v="Northern Metropolitan"/>
    <n v="7"/>
    <n v="2017"/>
  </r>
  <r>
    <d v="2017-07-03T00:00:00"/>
    <n v="1652500"/>
    <x v="0"/>
    <s v="Cunninghams"/>
    <x v="1"/>
    <n v="3068"/>
    <n v="3"/>
    <n v="1"/>
    <n v="0"/>
    <n v="276"/>
    <n v="1904"/>
    <s v="487 Hoddle St"/>
    <s v="Clifton Hill"/>
    <s v="Yarra"/>
    <s v="Northern Metropolitan"/>
    <n v="7"/>
    <n v="2017"/>
  </r>
  <r>
    <d v="2017-07-03T00:00:00"/>
    <n v="482500"/>
    <x v="0"/>
    <s v="SJ"/>
    <x v="1"/>
    <n v="3030"/>
    <n v="4"/>
    <n v="2"/>
    <n v="0"/>
    <n v="533"/>
    <n v="1980"/>
    <s v="46 Coventry Dr"/>
    <s v="Werribee"/>
    <s v="Wyndham"/>
    <s v="Western Metropolitan"/>
    <n v="7"/>
    <n v="2017"/>
  </r>
  <r>
    <d v="2017-07-03T00:00:00"/>
    <n v="520000"/>
    <x v="0"/>
    <s v="Flanders &amp; Fish"/>
    <x v="0"/>
    <n v="3030"/>
    <n v="3"/>
    <n v="2"/>
    <n v="2"/>
    <n v="312"/>
    <n v="2014"/>
    <s v="4 Hewett Dr"/>
    <s v="Point Cook"/>
    <s v="Wyndham"/>
    <s v="Western Metropolitan"/>
    <n v="7"/>
    <n v="2017"/>
  </r>
  <r>
    <d v="2017-07-03T00:00:00"/>
    <n v="795000"/>
    <x v="0"/>
    <s v="Melbourne Homes"/>
    <x v="1"/>
    <n v="3075"/>
    <n v="4"/>
    <n v="2"/>
    <n v="2"/>
    <n v="499"/>
    <m/>
    <s v="92 Sarissa St"/>
    <s v="Lalor"/>
    <s v="Whittlesea"/>
    <s v="Northern Metropolitan"/>
    <n v="7"/>
    <n v="2017"/>
  </r>
  <r>
    <d v="2017-07-03T00:00:00"/>
    <n v="820000"/>
    <x v="2"/>
    <s v="Sanders"/>
    <x v="0"/>
    <n v="3133"/>
    <n v="3"/>
    <n v="2"/>
    <n v="2"/>
    <n v="277"/>
    <n v="2016"/>
    <s v="2/660 Canterbury Rd"/>
    <s v="Vermont"/>
    <s v="Whitehorse"/>
    <s v="Eastern Metropolitan"/>
    <n v="7"/>
    <n v="2017"/>
  </r>
  <r>
    <d v="2017-07-03T00:00:00"/>
    <n v="850500"/>
    <x v="2"/>
    <s v="Property Barons"/>
    <x v="1"/>
    <n v="3131"/>
    <n v="3"/>
    <n v="2"/>
    <n v="2"/>
    <n v="353"/>
    <m/>
    <s v="13 Will St"/>
    <s v="Forest Hill"/>
    <s v="Whitehorse"/>
    <s v="Eastern Metropolitan"/>
    <n v="7"/>
    <n v="2017"/>
  </r>
  <r>
    <d v="2017-07-03T00:00:00"/>
    <n v="1041000"/>
    <x v="0"/>
    <s v="Property Barons"/>
    <x v="0"/>
    <n v="3133"/>
    <n v="5"/>
    <n v="3"/>
    <n v="2"/>
    <n v="724"/>
    <m/>
    <s v="12 Fiona Ct"/>
    <s v="Vermont"/>
    <s v="Whitehorse"/>
    <s v="Eastern Metropolitan"/>
    <n v="7"/>
    <n v="2017"/>
  </r>
  <r>
    <d v="2017-07-03T00:00:00"/>
    <n v="1350000"/>
    <x v="0"/>
    <s v="Property Barons"/>
    <x v="0"/>
    <n v="3130"/>
    <n v="3"/>
    <n v="2"/>
    <n v="1"/>
    <n v="601"/>
    <m/>
    <s v="22 Cootamundra Cr"/>
    <s v="Blackburn"/>
    <s v="Whitehorse"/>
    <s v="Eastern Metropolitan"/>
    <n v="7"/>
    <n v="2017"/>
  </r>
  <r>
    <d v="2017-07-03T00:00:00"/>
    <n v="1600000"/>
    <x v="0"/>
    <s v="Flanders &amp; Fish"/>
    <x v="1"/>
    <n v="3151"/>
    <n v="4"/>
    <n v="2"/>
    <n v="2"/>
    <n v="592"/>
    <n v="2007"/>
    <s v="1 Sartori St"/>
    <s v="Burwood East"/>
    <s v="Whitehorse"/>
    <s v="Eastern Metropolitan"/>
    <n v="7"/>
    <n v="2017"/>
  </r>
  <r>
    <d v="2017-07-03T00:00:00"/>
    <n v="595000"/>
    <x v="1"/>
    <s v="Flanders &amp; Fish"/>
    <x v="1"/>
    <n v="3141"/>
    <n v="2"/>
    <n v="1"/>
    <n v="2"/>
    <n v="0"/>
    <m/>
    <s v="1/215 Williams Rd"/>
    <s v="South Yarra"/>
    <s v="Stonnington"/>
    <s v="Southern Metropolitan"/>
    <n v="7"/>
    <n v="2017"/>
  </r>
  <r>
    <d v="2017-07-03T00:00:00"/>
    <n v="1452000"/>
    <x v="0"/>
    <s v="Jones and Jones"/>
    <x v="0"/>
    <n v="3146"/>
    <n v="3"/>
    <n v="2"/>
    <n v="2"/>
    <n v="269"/>
    <n v="1997"/>
    <s v="20 Wills St"/>
    <s v="Glen Iris"/>
    <s v="Stonnington"/>
    <s v="Southern Metropolitan"/>
    <n v="7"/>
    <n v="2017"/>
  </r>
  <r>
    <d v="2017-07-03T00:00:00"/>
    <n v="2110000"/>
    <x v="0"/>
    <s v="Jones and Jones"/>
    <x v="1"/>
    <n v="3145"/>
    <n v="3"/>
    <n v="1"/>
    <n v="2"/>
    <n v="627"/>
    <m/>
    <s v="69 Brunel St"/>
    <s v="Malvern East"/>
    <s v="Stonnington"/>
    <s v="Southern Metropolitan"/>
    <n v="7"/>
    <n v="2017"/>
  </r>
  <r>
    <d v="2017-07-03T00:00:00"/>
    <n v="2115000"/>
    <x v="0"/>
    <s v="Cunninghams"/>
    <x v="0"/>
    <n v="3206"/>
    <n v="3"/>
    <n v="2"/>
    <n v="0"/>
    <n v="140"/>
    <m/>
    <s v="374 Montague St"/>
    <s v="Albert Park"/>
    <s v="Port Phillip"/>
    <s v="Southern Metropolitan"/>
    <n v="7"/>
    <n v="2017"/>
  </r>
  <r>
    <d v="2017-07-03T00:00:00"/>
    <n v="2120000"/>
    <x v="0"/>
    <s v="Maxwells"/>
    <x v="1"/>
    <n v="3206"/>
    <n v="3"/>
    <n v="1"/>
    <n v="2"/>
    <n v="225"/>
    <m/>
    <s v="48 Kerferd Rd"/>
    <s v="Albert Park"/>
    <s v="Port Phillip"/>
    <s v="Southern Metropolitan"/>
    <n v="7"/>
    <n v="2017"/>
  </r>
  <r>
    <d v="2017-07-03T00:00:00"/>
    <n v="493000"/>
    <x v="1"/>
    <s v="Cunninghams"/>
    <x v="1"/>
    <n v="3046"/>
    <n v="2"/>
    <n v="1"/>
    <n v="2"/>
    <n v="201"/>
    <n v="2000"/>
    <s v="4/39 Clovelly Av"/>
    <s v="Glenroy"/>
    <s v="Moreland"/>
    <s v="Northern Metropolitan"/>
    <n v="7"/>
    <n v="2017"/>
  </r>
  <r>
    <d v="2017-07-03T00:00:00"/>
    <n v="520000"/>
    <x v="2"/>
    <s v="Metro Ladder"/>
    <x v="1"/>
    <n v="3044"/>
    <n v="2"/>
    <n v="1"/>
    <n v="1"/>
    <n v="0"/>
    <n v="2011"/>
    <s v="2A Bolingbroke St"/>
    <s v="Pascoe Vale"/>
    <s v="Moreland"/>
    <s v="Northern Metropolitan"/>
    <n v="7"/>
    <n v="2017"/>
  </r>
  <r>
    <d v="2017-07-03T00:00:00"/>
    <n v="875000"/>
    <x v="0"/>
    <s v="Metro Ladder"/>
    <x v="1"/>
    <n v="3058"/>
    <n v="3"/>
    <n v="1"/>
    <n v="1"/>
    <n v="592"/>
    <m/>
    <s v="38 Galeka St"/>
    <s v="Coburg North"/>
    <s v="Moreland"/>
    <s v="Northern Metropolitan"/>
    <n v="7"/>
    <n v="2017"/>
  </r>
  <r>
    <d v="2017-07-03T00:00:00"/>
    <n v="972000"/>
    <x v="0"/>
    <s v="Metro Ladder"/>
    <x v="1"/>
    <n v="3046"/>
    <n v="3"/>
    <n v="1"/>
    <n v="2"/>
    <n v="699"/>
    <m/>
    <s v="12 Jessie St"/>
    <s v="Oak Park"/>
    <s v="Moreland"/>
    <s v="Northern Metropolitan"/>
    <n v="7"/>
    <n v="2017"/>
  </r>
  <r>
    <d v="2017-07-03T00:00:00"/>
    <n v="1025000"/>
    <x v="0"/>
    <s v="Cunninghams"/>
    <x v="1"/>
    <n v="3057"/>
    <n v="2"/>
    <n v="1"/>
    <n v="0"/>
    <n v="121"/>
    <m/>
    <s v="7 Leyden St"/>
    <s v="Brunswick East"/>
    <s v="Moreland"/>
    <s v="Northern Metropolitan"/>
    <n v="7"/>
    <n v="2017"/>
  </r>
  <r>
    <d v="2017-07-03T00:00:00"/>
    <n v="720000"/>
    <x v="0"/>
    <s v="Melbourne Homes"/>
    <x v="0"/>
    <n v="3034"/>
    <n v="3"/>
    <n v="1"/>
    <n v="1"/>
    <n v="582"/>
    <n v="1965"/>
    <s v="6 Ridley Av"/>
    <s v="Avondale Heights"/>
    <s v="Moonee Valley"/>
    <s v="Western Metropolitan"/>
    <n v="7"/>
    <n v="2017"/>
  </r>
  <r>
    <d v="2017-07-03T00:00:00"/>
    <n v="1150000"/>
    <x v="0"/>
    <s v="Metro Ladder"/>
    <x v="0"/>
    <n v="3041"/>
    <n v="5"/>
    <n v="2"/>
    <n v="2"/>
    <n v="702"/>
    <m/>
    <s v="68 Willonga St"/>
    <s v="Strathmore"/>
    <s v="Moonee Valley"/>
    <s v="Western Metropolitan"/>
    <n v="7"/>
    <n v="2017"/>
  </r>
  <r>
    <d v="2017-07-03T00:00:00"/>
    <n v="1550000"/>
    <x v="0"/>
    <s v="Cunninghams"/>
    <x v="1"/>
    <n v="3040"/>
    <n v="3"/>
    <n v="1"/>
    <n v="1"/>
    <n v="730"/>
    <m/>
    <s v="103 Woodland St"/>
    <s v="Essendon"/>
    <s v="Moonee Valley"/>
    <s v="Western Metropolitan"/>
    <n v="7"/>
    <n v="2017"/>
  </r>
  <r>
    <d v="2017-07-03T00:00:00"/>
    <n v="2190000"/>
    <x v="0"/>
    <s v="Sanders"/>
    <x v="1"/>
    <n v="3166"/>
    <n v="4"/>
    <n v="3"/>
    <n v="4"/>
    <n v="695"/>
    <m/>
    <s v="11 Euston Rd"/>
    <s v="Hughesdale"/>
    <s v="Monash"/>
    <s v="Southern Metropolitan"/>
    <n v="7"/>
    <n v="2017"/>
  </r>
  <r>
    <d v="2017-07-03T00:00:00"/>
    <n v="600000"/>
    <x v="1"/>
    <s v="Metro Ladder"/>
    <x v="1"/>
    <n v="3006"/>
    <n v="2"/>
    <n v="1"/>
    <n v="1"/>
    <n v="0"/>
    <m/>
    <s v="2/96 Dodds St"/>
    <s v="Southbank"/>
    <s v="Melbourne"/>
    <s v="Southern Metropolitan"/>
    <n v="7"/>
    <n v="2017"/>
  </r>
  <r>
    <d v="2017-07-03T00:00:00"/>
    <n v="730000"/>
    <x v="1"/>
    <s v="Cunninghams"/>
    <x v="0"/>
    <n v="3031"/>
    <n v="2"/>
    <n v="2"/>
    <n v="1"/>
    <n v="2135"/>
    <n v="2010"/>
    <s v="105/18 Bent St"/>
    <s v="Kensington"/>
    <s v="Melbourne"/>
    <s v="Northern Metropolitan"/>
    <n v="7"/>
    <n v="2017"/>
  </r>
  <r>
    <d v="2017-07-03T00:00:00"/>
    <n v="855000"/>
    <x v="2"/>
    <s v="Cunninghams"/>
    <x v="1"/>
    <n v="3031"/>
    <n v="3"/>
    <n v="2"/>
    <n v="1"/>
    <n v="68"/>
    <m/>
    <s v="9/80 Hobsons Rd"/>
    <s v="Kensington"/>
    <s v="Melbourne"/>
    <s v="Northern Metropolitan"/>
    <n v="7"/>
    <n v="2017"/>
  </r>
  <r>
    <d v="2017-07-03T00:00:00"/>
    <n v="720000"/>
    <x v="0"/>
    <s v="Cunninghams"/>
    <x v="1"/>
    <n v="3136"/>
    <n v="4"/>
    <n v="2"/>
    <n v="3"/>
    <n v="879"/>
    <m/>
    <s v="24 Abraham Dr"/>
    <s v="Croydon"/>
    <s v="Maroondah"/>
    <s v="Eastern Metropolitan"/>
    <n v="7"/>
    <n v="2017"/>
  </r>
  <r>
    <d v="2017-07-03T00:00:00"/>
    <n v="650000"/>
    <x v="0"/>
    <s v="Metro Ladder"/>
    <x v="0"/>
    <n v="3012"/>
    <n v="2"/>
    <n v="1"/>
    <n v="1"/>
    <n v="452"/>
    <n v="1950"/>
    <s v="17 Braid St"/>
    <s v="West Footscray"/>
    <s v="Maribyrnong"/>
    <s v="Western Metropolitan"/>
    <n v="7"/>
    <n v="2017"/>
  </r>
  <r>
    <d v="2017-07-03T00:00:00"/>
    <n v="771000"/>
    <x v="0"/>
    <s v="Maxwells"/>
    <x v="1"/>
    <n v="3019"/>
    <n v="3"/>
    <n v="1"/>
    <n v="0"/>
    <n v="556"/>
    <m/>
    <s v="14 Arthur St"/>
    <s v="Braybrook"/>
    <s v="Maribyrnong"/>
    <s v="Western Metropolitan"/>
    <n v="7"/>
    <n v="2017"/>
  </r>
  <r>
    <d v="2017-07-03T00:00:00"/>
    <n v="895000"/>
    <x v="2"/>
    <s v="Flanders &amp; Fish"/>
    <x v="1"/>
    <n v="3012"/>
    <n v="3"/>
    <n v="2"/>
    <n v="2"/>
    <n v="262"/>
    <n v="2004"/>
    <s v="3/83 Mitchell St"/>
    <s v="Maidstone"/>
    <s v="Maribyrnong"/>
    <s v="Western Metropolitan"/>
    <n v="7"/>
    <n v="2017"/>
  </r>
  <r>
    <d v="2017-07-03T00:00:00"/>
    <n v="1215000"/>
    <x v="0"/>
    <s v="Metro Ladder"/>
    <x v="1"/>
    <n v="3107"/>
    <n v="4"/>
    <n v="2"/>
    <n v="4"/>
    <n v="729"/>
    <n v="1970"/>
    <s v="46 Feathertop Av"/>
    <s v="Templestowe Lower"/>
    <s v="Manningham"/>
    <s v="Eastern Metropolitan"/>
    <n v="7"/>
    <n v="2017"/>
  </r>
  <r>
    <d v="2017-07-03T00:00:00"/>
    <n v="1214000"/>
    <x v="0"/>
    <s v="Cunninghams"/>
    <x v="1"/>
    <n v="3152"/>
    <n v="4"/>
    <n v="1"/>
    <n v="2"/>
    <n v="734"/>
    <m/>
    <s v="509 Boronia Rd"/>
    <s v="Wantirna"/>
    <s v="Knox"/>
    <s v="Eastern Metropolitan"/>
    <n v="7"/>
    <n v="2017"/>
  </r>
  <r>
    <d v="2017-07-03T00:00:00"/>
    <n v="1241000"/>
    <x v="0"/>
    <s v="Jones and Jones"/>
    <x v="1"/>
    <n v="3169"/>
    <n v="4"/>
    <n v="2"/>
    <n v="2"/>
    <n v="625"/>
    <n v="1950"/>
    <s v="10 Boree Av"/>
    <s v="Clarinda"/>
    <s v="Kingston"/>
    <s v="South-Eastern Metropolitan"/>
    <n v="7"/>
    <n v="2017"/>
  </r>
  <r>
    <d v="2017-07-03T00:00:00"/>
    <n v="675000"/>
    <x v="0"/>
    <s v="Property Barons"/>
    <x v="1"/>
    <n v="3049"/>
    <n v="4"/>
    <n v="2"/>
    <n v="4"/>
    <n v="744"/>
    <m/>
    <s v="14 Duncan Ct"/>
    <s v="Westmeadows"/>
    <s v="Hume"/>
    <s v="Northern Metropolitan"/>
    <n v="7"/>
    <n v="2017"/>
  </r>
  <r>
    <d v="2017-07-03T00:00:00"/>
    <n v="855000"/>
    <x v="0"/>
    <s v="Melbourne Homes"/>
    <x v="1"/>
    <n v="3016"/>
    <n v="2"/>
    <n v="1"/>
    <n v="1"/>
    <n v="160"/>
    <m/>
    <s v="2/47 Power St"/>
    <s v="Williamstown"/>
    <s v="Hobsons Bay"/>
    <s v="Western Metropolitan"/>
    <n v="7"/>
    <n v="2017"/>
  </r>
  <r>
    <d v="2017-07-03T00:00:00"/>
    <n v="875000"/>
    <x v="0"/>
    <s v="Metro Ladder"/>
    <x v="1"/>
    <n v="3025"/>
    <n v="3"/>
    <n v="1"/>
    <n v="4"/>
    <n v="563"/>
    <m/>
    <s v="164 Mills St"/>
    <s v="Altona North"/>
    <s v="Hobsons Bay"/>
    <s v="Western Metropolitan"/>
    <n v="7"/>
    <n v="2017"/>
  </r>
  <r>
    <d v="2017-07-03T00:00:00"/>
    <n v="1500000"/>
    <x v="0"/>
    <s v="Sanders"/>
    <x v="0"/>
    <n v="3025"/>
    <n v="5"/>
    <n v="3"/>
    <n v="2"/>
    <n v="1068"/>
    <m/>
    <s v="46 Chambers Rd"/>
    <s v="Altona North"/>
    <s v="Hobsons Bay"/>
    <s v="Western Metropolitan"/>
    <n v="7"/>
    <n v="2017"/>
  </r>
  <r>
    <d v="2017-07-03T00:00:00"/>
    <n v="385000"/>
    <x v="1"/>
    <s v="Cunninghams"/>
    <x v="1"/>
    <n v="3185"/>
    <n v="1"/>
    <n v="1"/>
    <n v="1"/>
    <n v="1851"/>
    <m/>
    <s v="39/2 Gordon St"/>
    <s v="Elsternwick"/>
    <s v="Glen Eira"/>
    <s v="Southern Metropolitan"/>
    <n v="7"/>
    <n v="2017"/>
  </r>
  <r>
    <d v="2017-07-03T00:00:00"/>
    <n v="632500"/>
    <x v="1"/>
    <s v="Flanders &amp; Fish"/>
    <x v="1"/>
    <n v="3185"/>
    <n v="2"/>
    <n v="1"/>
    <n v="1"/>
    <n v="0"/>
    <n v="1968"/>
    <s v="3/33 St Georges Rd"/>
    <s v="Elsternwick"/>
    <s v="Glen Eira"/>
    <s v="Southern Metropolitan"/>
    <n v="7"/>
    <n v="2017"/>
  </r>
  <r>
    <d v="2017-07-03T00:00:00"/>
    <n v="900000"/>
    <x v="1"/>
    <s v="Jones and Jones"/>
    <x v="0"/>
    <n v="3185"/>
    <n v="3"/>
    <n v="2"/>
    <n v="2"/>
    <n v="0"/>
    <m/>
    <s v="307/242 Glen Huntly Rd"/>
    <s v="Elsternwick"/>
    <s v="Glen Eira"/>
    <s v="Southern Metropolitan"/>
    <n v="7"/>
    <n v="2017"/>
  </r>
  <r>
    <d v="2017-07-03T00:00:00"/>
    <n v="1580000"/>
    <x v="0"/>
    <s v="Jones and Jones"/>
    <x v="0"/>
    <n v="3187"/>
    <n v="4"/>
    <n v="1"/>
    <n v="2"/>
    <n v="890"/>
    <n v="1970"/>
    <s v="90 Thomas St"/>
    <s v="Brighton East"/>
    <s v="Glen Eira"/>
    <s v="Southern Metropolitan"/>
    <n v="7"/>
    <n v="2017"/>
  </r>
  <r>
    <d v="2017-07-03T00:00:00"/>
    <n v="561000"/>
    <x v="0"/>
    <s v="Melbourne Homes"/>
    <x v="1"/>
    <n v="3976"/>
    <n v="3"/>
    <n v="2"/>
    <n v="3"/>
    <n v="646"/>
    <m/>
    <s v="14 Tatterson St"/>
    <s v="Hampton Park"/>
    <s v="Casey"/>
    <s v="South-Eastern Metropolitan"/>
    <n v="7"/>
    <n v="2017"/>
  </r>
  <r>
    <d v="2017-07-03T00:00:00"/>
    <n v="570000"/>
    <x v="0"/>
    <s v="Property Barons"/>
    <x v="1"/>
    <n v="3021"/>
    <n v="3"/>
    <n v="1"/>
    <n v="2"/>
    <n v="557"/>
    <m/>
    <s v="14 Rowan Dr"/>
    <s v="Kealba"/>
    <s v="Brimbank"/>
    <s v="Western Metropolitan"/>
    <n v="7"/>
    <n v="2017"/>
  </r>
  <r>
    <d v="2017-07-03T00:00:00"/>
    <n v="1460000"/>
    <x v="0"/>
    <s v="Cunninghams"/>
    <x v="1"/>
    <n v="3122"/>
    <n v="3"/>
    <n v="1"/>
    <n v="1"/>
    <n v="259"/>
    <m/>
    <s v="9 Randolph St"/>
    <s v="Hawthorn"/>
    <s v="Boroondara"/>
    <s v="Southern Metropolitan"/>
    <n v="7"/>
    <n v="2017"/>
  </r>
  <r>
    <d v="2017-07-03T00:00:00"/>
    <n v="1460000"/>
    <x v="0"/>
    <s v="Metro Ladder"/>
    <x v="0"/>
    <n v="3104"/>
    <n v="4"/>
    <n v="2"/>
    <n v="2"/>
    <n v="433"/>
    <n v="1955"/>
    <s v="45A Helston St"/>
    <s v="Balwyn North"/>
    <s v="Boroondara"/>
    <s v="Southern Metropolitan"/>
    <n v="7"/>
    <n v="2017"/>
  </r>
  <r>
    <d v="2017-07-03T00:00:00"/>
    <n v="972000"/>
    <x v="2"/>
    <s v="Flanders &amp; Fish"/>
    <x v="1"/>
    <n v="3187"/>
    <n v="3"/>
    <n v="2"/>
    <n v="1"/>
    <n v="119"/>
    <n v="2000"/>
    <s v="7/36 Union St"/>
    <s v="Brighton East"/>
    <s v="Bayside"/>
    <s v="Southern Metropolitan"/>
    <n v="7"/>
    <n v="2017"/>
  </r>
  <r>
    <d v="2017-07-03T00:00:00"/>
    <n v="1221000"/>
    <x v="0"/>
    <s v="Cunninghams"/>
    <x v="0"/>
    <n v="3193"/>
    <n v="4"/>
    <n v="2"/>
    <n v="3"/>
    <n v="554"/>
    <n v="1925"/>
    <s v="73 Charman Rd"/>
    <s v="Beaumaris"/>
    <s v="Bayside"/>
    <s v="Southern Metropolitan"/>
    <n v="7"/>
    <n v="2017"/>
  </r>
  <r>
    <d v="2017-07-03T00:00:00"/>
    <n v="1350000"/>
    <x v="0"/>
    <s v="Maxwells"/>
    <x v="1"/>
    <n v="3186"/>
    <n v="2"/>
    <n v="1"/>
    <n v="1"/>
    <n v="873"/>
    <m/>
    <s v="39 Warleigh Gr"/>
    <s v="Brighton"/>
    <s v="Bayside"/>
    <s v="Southern Metropolitan"/>
    <n v="7"/>
    <n v="2017"/>
  </r>
  <r>
    <d v="2017-07-03T00:00:00"/>
    <n v="1615000"/>
    <x v="0"/>
    <s v="Jones and Jones"/>
    <x v="1"/>
    <n v="3188"/>
    <n v="3"/>
    <n v="1"/>
    <n v="2"/>
    <n v="681"/>
    <m/>
    <s v="82 Highett Rd"/>
    <s v="Hampton"/>
    <s v="Bayside"/>
    <s v="Southern Metropolitan"/>
    <n v="7"/>
    <n v="2017"/>
  </r>
  <r>
    <d v="2017-07-03T00:00:00"/>
    <n v="1950000"/>
    <x v="0"/>
    <s v="Cunninghams"/>
    <x v="0"/>
    <n v="3186"/>
    <n v="3"/>
    <n v="1"/>
    <n v="2"/>
    <n v="632"/>
    <m/>
    <s v="125 Roslyn St"/>
    <s v="Brighton"/>
    <s v="Bayside"/>
    <s v="Southern Metropolitan"/>
    <n v="7"/>
    <n v="2017"/>
  </r>
  <r>
    <d v="2017-07-03T00:00:00"/>
    <n v="2415000"/>
    <x v="0"/>
    <s v="Jones and Jones"/>
    <x v="1"/>
    <n v="3186"/>
    <n v="4"/>
    <n v="3"/>
    <n v="2"/>
    <n v="402"/>
    <m/>
    <s v="3 Hayball Ct"/>
    <s v="Brighton"/>
    <s v="Bayside"/>
    <s v="Southern Metropolitan"/>
    <n v="7"/>
    <n v="2017"/>
  </r>
  <r>
    <d v="2017-07-03T00:00:00"/>
    <n v="637000"/>
    <x v="1"/>
    <s v="Melbourne Homes"/>
    <x v="1"/>
    <n v="3088"/>
    <n v="2"/>
    <n v="1"/>
    <n v="1"/>
    <n v="318"/>
    <n v="1980"/>
    <s v="1/3 Campbell Rd"/>
    <s v="Briar Hill"/>
    <s v="Banyule"/>
    <s v="Eastern Metropolitan"/>
    <n v="7"/>
    <n v="2017"/>
  </r>
  <r>
    <d v="2017-07-03T00:00:00"/>
    <n v="805000"/>
    <x v="0"/>
    <s v="SJ"/>
    <x v="1"/>
    <n v="3088"/>
    <n v="3"/>
    <n v="1"/>
    <n v="0"/>
    <n v="930"/>
    <m/>
    <s v="14 Covala Ct"/>
    <s v="St Helena"/>
    <s v="Banyule"/>
    <s v="Eastern Metropolitan"/>
    <n v="7"/>
    <n v="2017"/>
  </r>
  <r>
    <d v="2017-07-03T00:00:00"/>
    <n v="810000"/>
    <x v="0"/>
    <s v="Property Barons"/>
    <x v="1"/>
    <n v="3081"/>
    <n v="3"/>
    <n v="2"/>
    <n v="0"/>
    <n v="747"/>
    <m/>
    <s v="1 Normanby Ct"/>
    <s v="Heidelberg West"/>
    <s v="Banyule"/>
    <s v="Eastern Metropolitan"/>
    <n v="7"/>
    <n v="2017"/>
  </r>
  <r>
    <d v="2017-07-03T00:00:00"/>
    <n v="835000"/>
    <x v="2"/>
    <s v="Metro Ladder"/>
    <x v="0"/>
    <n v="3084"/>
    <n v="3"/>
    <n v="2"/>
    <n v="2"/>
    <n v="161"/>
    <n v="2010"/>
    <s v="2/14 Edgar St"/>
    <s v="Heidelberg"/>
    <s v="Banyule"/>
    <s v="Eastern Metropolitan"/>
    <n v="7"/>
    <n v="2017"/>
  </r>
  <r>
    <d v="2017-07-04T00:00:00"/>
    <n v="696000"/>
    <x v="0"/>
    <s v="Flanders &amp; Fish"/>
    <x v="1"/>
    <n v="3138"/>
    <n v="3"/>
    <n v="1"/>
    <n v="2"/>
    <n v="886"/>
    <n v="1960"/>
    <s v="149 Manchester Rd"/>
    <s v="Mooroolbark"/>
    <s v="Yarra Ranges"/>
    <s v="Eastern Victoria"/>
    <n v="7"/>
    <n v="2017"/>
  </r>
  <r>
    <d v="2017-07-04T00:00:00"/>
    <n v="460000"/>
    <x v="1"/>
    <s v="Cunninghams"/>
    <x v="1"/>
    <n v="3074"/>
    <n v="3"/>
    <n v="1"/>
    <n v="1"/>
    <n v="340"/>
    <n v="1980"/>
    <s v="2/4 Currajong St"/>
    <s v="Thomastown"/>
    <s v="Whittlesea"/>
    <s v="Northern Metropolitan"/>
    <n v="7"/>
    <n v="2017"/>
  </r>
  <r>
    <d v="2017-07-04T00:00:00"/>
    <n v="598000"/>
    <x v="0"/>
    <s v="Cunninghams"/>
    <x v="1"/>
    <n v="3082"/>
    <n v="5"/>
    <n v="3"/>
    <n v="1"/>
    <n v="531"/>
    <n v="1990"/>
    <s v="53 Romano Av"/>
    <s v="Mill Park"/>
    <s v="Whittlesea"/>
    <s v="Northern Metropolitan"/>
    <n v="7"/>
    <n v="2017"/>
  </r>
  <r>
    <d v="2017-07-04T00:00:00"/>
    <n v="1253500"/>
    <x v="0"/>
    <s v="Jones and Jones"/>
    <x v="1"/>
    <n v="3125"/>
    <n v="3"/>
    <n v="1"/>
    <n v="1"/>
    <n v="583"/>
    <m/>
    <s v="39 Leonard St"/>
    <s v="Burwood"/>
    <s v="Whitehorse"/>
    <s v="Southern Metropolitan"/>
    <n v="7"/>
    <n v="2017"/>
  </r>
  <r>
    <d v="2017-07-04T00:00:00"/>
    <n v="685000"/>
    <x v="1"/>
    <s v="Metro Ladder"/>
    <x v="1"/>
    <n v="3181"/>
    <n v="2"/>
    <n v="1"/>
    <n v="1"/>
    <n v="8220"/>
    <n v="1965"/>
    <s v="18/61 High St"/>
    <s v="Prahran"/>
    <s v="Stonnington"/>
    <s v="Southern Metropolitan"/>
    <n v="7"/>
    <n v="2017"/>
  </r>
  <r>
    <d v="2017-07-04T00:00:00"/>
    <n v="350000"/>
    <x v="1"/>
    <s v="Flanders &amp; Fish"/>
    <x v="0"/>
    <n v="3182"/>
    <n v="1"/>
    <n v="1"/>
    <n v="1"/>
    <n v="0"/>
    <n v="2005"/>
    <s v="14/12 Fitzroy St"/>
    <s v="St Kilda"/>
    <s v="Port Phillip"/>
    <s v="Southern Metropolitan"/>
    <n v="7"/>
    <n v="2017"/>
  </r>
  <r>
    <d v="2017-07-04T00:00:00"/>
    <n v="1505000"/>
    <x v="0"/>
    <s v="Maxwells"/>
    <x v="1"/>
    <n v="3206"/>
    <n v="3"/>
    <n v="1"/>
    <n v="1"/>
    <n v="149"/>
    <n v="1890"/>
    <s v="96 Danks St"/>
    <s v="Albert Park"/>
    <s v="Port Phillip"/>
    <s v="Southern Metropolitan"/>
    <n v="7"/>
    <n v="2017"/>
  </r>
  <r>
    <d v="2017-07-04T00:00:00"/>
    <n v="1780000"/>
    <x v="0"/>
    <s v="Jones and Jones"/>
    <x v="1"/>
    <n v="3205"/>
    <n v="3"/>
    <n v="2"/>
    <n v="2"/>
    <n v="202"/>
    <m/>
    <s v="13 Martin St"/>
    <s v="South Melbourne"/>
    <s v="Port Phillip"/>
    <s v="Southern Metropolitan"/>
    <n v="7"/>
    <n v="2017"/>
  </r>
  <r>
    <d v="2017-07-04T00:00:00"/>
    <n v="2200000"/>
    <x v="0"/>
    <s v="Cunninghams"/>
    <x v="0"/>
    <n v="3205"/>
    <n v="3"/>
    <n v="2"/>
    <n v="1"/>
    <n v="195"/>
    <n v="1857"/>
    <s v="147 Bank St"/>
    <s v="South Melbourne"/>
    <s v="Port Phillip"/>
    <s v="Southern Metropolitan"/>
    <n v="7"/>
    <n v="2017"/>
  </r>
  <r>
    <d v="2017-07-04T00:00:00"/>
    <n v="2950000"/>
    <x v="0"/>
    <s v="Sanders"/>
    <x v="1"/>
    <n v="3206"/>
    <n v="4"/>
    <n v="1"/>
    <n v="0"/>
    <n v="306"/>
    <m/>
    <s v="28 Hambleton St"/>
    <s v="Albert Park"/>
    <s v="Port Phillip"/>
    <s v="Southern Metropolitan"/>
    <n v="7"/>
    <n v="2017"/>
  </r>
  <r>
    <d v="2017-07-04T00:00:00"/>
    <n v="422000"/>
    <x v="1"/>
    <s v="SJ"/>
    <x v="1"/>
    <n v="3046"/>
    <n v="2"/>
    <n v="1"/>
    <n v="1"/>
    <n v="136"/>
    <n v="1980"/>
    <s v="3/43 Grandview St"/>
    <s v="Glenroy"/>
    <s v="Moreland"/>
    <s v="Northern Metropolitan"/>
    <n v="7"/>
    <n v="2017"/>
  </r>
  <r>
    <d v="2017-07-04T00:00:00"/>
    <n v="550000"/>
    <x v="1"/>
    <s v="Cunninghams"/>
    <x v="0"/>
    <n v="3057"/>
    <n v="2"/>
    <n v="1"/>
    <n v="1"/>
    <n v="1611"/>
    <m/>
    <s v="906/330 Lygon St"/>
    <s v="Brunswick East"/>
    <s v="Moreland"/>
    <s v="Northern Metropolitan"/>
    <n v="7"/>
    <n v="2017"/>
  </r>
  <r>
    <d v="2017-07-04T00:00:00"/>
    <n v="700000"/>
    <x v="0"/>
    <s v="Cunninghams"/>
    <x v="0"/>
    <n v="3058"/>
    <n v="2"/>
    <n v="1"/>
    <n v="1"/>
    <n v="303"/>
    <m/>
    <s v="19 Golf Rd"/>
    <s v="Coburg North"/>
    <s v="Moreland"/>
    <s v="Northern Metropolitan"/>
    <n v="7"/>
    <n v="2017"/>
  </r>
  <r>
    <d v="2017-07-04T00:00:00"/>
    <n v="700000"/>
    <x v="0"/>
    <s v="Metro Ladder"/>
    <x v="0"/>
    <n v="3060"/>
    <n v="3"/>
    <n v="1"/>
    <n v="4"/>
    <n v="658"/>
    <m/>
    <s v="6 Brooks St"/>
    <s v="Fawkner"/>
    <s v="Moreland"/>
    <s v="Northern Metropolitan"/>
    <n v="7"/>
    <n v="2017"/>
  </r>
  <r>
    <d v="2017-07-04T00:00:00"/>
    <n v="860000"/>
    <x v="0"/>
    <s v="Flanders &amp; Fish"/>
    <x v="1"/>
    <n v="3046"/>
    <n v="3"/>
    <n v="2"/>
    <n v="2"/>
    <n v="591"/>
    <m/>
    <s v="18 Exeter St"/>
    <s v="Hadfield"/>
    <s v="Moreland"/>
    <s v="Northern Metropolitan"/>
    <n v="7"/>
    <n v="2017"/>
  </r>
  <r>
    <d v="2017-07-04T00:00:00"/>
    <n v="1115000"/>
    <x v="0"/>
    <s v="Jones and Jones"/>
    <x v="1"/>
    <n v="3056"/>
    <n v="3"/>
    <n v="1"/>
    <n v="1"/>
    <n v="249"/>
    <n v="1925"/>
    <s v="10 Bennie St"/>
    <s v="Brunswick"/>
    <s v="Moreland"/>
    <s v="Northern Metropolitan"/>
    <n v="7"/>
    <n v="2017"/>
  </r>
  <r>
    <d v="2017-07-04T00:00:00"/>
    <n v="1050000"/>
    <x v="0"/>
    <s v="Property Barons"/>
    <x v="0"/>
    <n v="3040"/>
    <n v="3"/>
    <n v="3"/>
    <n v="1"/>
    <n v="846"/>
    <n v="1940"/>
    <s v="36 Ruby St"/>
    <s v="Essendon West"/>
    <s v="Moonee Valley"/>
    <s v="Western Metropolitan"/>
    <n v="7"/>
    <n v="2017"/>
  </r>
  <r>
    <d v="2017-07-04T00:00:00"/>
    <n v="2100000"/>
    <x v="0"/>
    <s v="Cunninghams"/>
    <x v="1"/>
    <n v="3032"/>
    <n v="5"/>
    <n v="3"/>
    <n v="3"/>
    <n v="468"/>
    <n v="1925"/>
    <s v="8 Anderson St"/>
    <s v="Ascot Vale"/>
    <s v="Moonee Valley"/>
    <s v="Western Metropolitan"/>
    <n v="7"/>
    <n v="2017"/>
  </r>
  <r>
    <d v="2017-07-04T00:00:00"/>
    <n v="988000"/>
    <x v="1"/>
    <s v="Jones and Jones"/>
    <x v="0"/>
    <n v="3148"/>
    <n v="3"/>
    <n v="2"/>
    <n v="2"/>
    <n v="286"/>
    <n v="2008"/>
    <s v="2/13 Batesford Rd"/>
    <s v="Chadstone"/>
    <s v="Monash"/>
    <s v="Southern Metropolitan"/>
    <n v="7"/>
    <n v="2017"/>
  </r>
  <r>
    <d v="2017-07-04T00:00:00"/>
    <n v="1040000"/>
    <x v="0"/>
    <s v="Jones and Jones"/>
    <x v="1"/>
    <n v="3168"/>
    <n v="4"/>
    <n v="2"/>
    <n v="2"/>
    <n v="735"/>
    <n v="1970"/>
    <s v="7 Jaguar Dr"/>
    <s v="Clayton"/>
    <s v="Monash"/>
    <s v="South-Eastern Metropolitan"/>
    <n v="7"/>
    <n v="2017"/>
  </r>
  <r>
    <d v="2017-07-04T00:00:00"/>
    <n v="300000"/>
    <x v="0"/>
    <s v="Property Barons"/>
    <x v="1"/>
    <n v="3338"/>
    <n v="3"/>
    <n v="1"/>
    <n v="1"/>
    <n v="585"/>
    <m/>
    <s v="24 Blaxland Rd"/>
    <s v="Melton South"/>
    <s v="Melton"/>
    <s v="Western Victoria"/>
    <n v="7"/>
    <n v="2017"/>
  </r>
  <r>
    <d v="2017-07-04T00:00:00"/>
    <n v="340000"/>
    <x v="0"/>
    <s v="SJ"/>
    <x v="0"/>
    <n v="3335"/>
    <n v="2"/>
    <n v="1"/>
    <n v="0"/>
    <n v="609"/>
    <m/>
    <s v="2013 Western Hwy"/>
    <s v="Rockbank"/>
    <s v="Melton"/>
    <s v="Western Metropolitan"/>
    <n v="7"/>
    <n v="2017"/>
  </r>
  <r>
    <d v="2017-07-04T00:00:00"/>
    <n v="755000"/>
    <x v="0"/>
    <s v="Maxwells"/>
    <x v="1"/>
    <n v="3012"/>
    <n v="3"/>
    <n v="2"/>
    <n v="2"/>
    <n v="0"/>
    <m/>
    <s v="47A Madden St"/>
    <s v="Maidstone"/>
    <s v="Maribyrnong"/>
    <s v="Western Metropolitan"/>
    <n v="7"/>
    <n v="2017"/>
  </r>
  <r>
    <d v="2017-07-04T00:00:00"/>
    <n v="1255000"/>
    <x v="0"/>
    <s v="Cunninghams"/>
    <x v="0"/>
    <n v="3109"/>
    <n v="3"/>
    <n v="2"/>
    <n v="2"/>
    <n v="348"/>
    <m/>
    <s v="28 Greendale Rd"/>
    <s v="Doncaster East"/>
    <s v="Manningham"/>
    <s v="Eastern Metropolitan"/>
    <n v="7"/>
    <n v="2017"/>
  </r>
  <r>
    <d v="2017-07-04T00:00:00"/>
    <n v="510000"/>
    <x v="0"/>
    <s v="Property Barons"/>
    <x v="0"/>
    <n v="3048"/>
    <n v="3"/>
    <n v="1"/>
    <n v="1"/>
    <n v="670"/>
    <n v="1960"/>
    <s v="19 Papworth Pl"/>
    <s v="Meadow Heights"/>
    <s v="Hume"/>
    <s v="Northern Metropolitan"/>
    <n v="7"/>
    <n v="2017"/>
  </r>
  <r>
    <d v="2017-07-04T00:00:00"/>
    <n v="660000"/>
    <x v="1"/>
    <s v="Zimmerman"/>
    <x v="1"/>
    <n v="3015"/>
    <n v="3"/>
    <n v="1"/>
    <n v="1"/>
    <n v="221"/>
    <n v="2003"/>
    <s v="1/39 Stephenson St"/>
    <s v="Spotswood"/>
    <s v="Hobsons Bay"/>
    <s v="Western Metropolitan"/>
    <n v="7"/>
    <n v="2017"/>
  </r>
  <r>
    <d v="2017-07-04T00:00:00"/>
    <n v="1200000"/>
    <x v="0"/>
    <s v="Jones and Jones"/>
    <x v="0"/>
    <n v="3016"/>
    <n v="4"/>
    <n v="3"/>
    <n v="2"/>
    <n v="183"/>
    <n v="2006"/>
    <s v="6 Caspian Tce"/>
    <s v="Williamstown"/>
    <s v="Hobsons Bay"/>
    <s v="Western Metropolitan"/>
    <n v="7"/>
    <n v="2017"/>
  </r>
  <r>
    <d v="2017-07-04T00:00:00"/>
    <n v="1440000"/>
    <x v="0"/>
    <s v="Melbourne Homes"/>
    <x v="1"/>
    <n v="3016"/>
    <n v="4"/>
    <n v="2"/>
    <n v="0"/>
    <n v="240"/>
    <n v="1900"/>
    <s v="22 Hotham St"/>
    <s v="Williamstown"/>
    <s v="Hobsons Bay"/>
    <s v="Western Metropolitan"/>
    <n v="7"/>
    <n v="2017"/>
  </r>
  <r>
    <d v="2017-07-04T00:00:00"/>
    <n v="761000"/>
    <x v="0"/>
    <s v="Property Barons"/>
    <x v="1"/>
    <n v="3173"/>
    <n v="4"/>
    <n v="1"/>
    <n v="2"/>
    <n v="680"/>
    <n v="1970"/>
    <s v="33 Turramurra Dr"/>
    <s v="Keysborough"/>
    <s v="Greater Dandenong"/>
    <s v="South-Eastern Metropolitan"/>
    <n v="7"/>
    <n v="2017"/>
  </r>
  <r>
    <d v="2017-07-04T00:00:00"/>
    <n v="560000"/>
    <x v="0"/>
    <s v="Property Barons"/>
    <x v="1"/>
    <n v="3073"/>
    <n v="2"/>
    <n v="1"/>
    <n v="1"/>
    <n v="198"/>
    <m/>
    <s v="57 Crevelli St"/>
    <s v="Reservoir"/>
    <s v="Darebin"/>
    <s v="Northern Metropolitan"/>
    <n v="7"/>
    <n v="2017"/>
  </r>
  <r>
    <d v="2017-07-04T00:00:00"/>
    <n v="660000"/>
    <x v="2"/>
    <s v="Jones and Jones"/>
    <x v="0"/>
    <n v="3072"/>
    <n v="2"/>
    <n v="2"/>
    <n v="1"/>
    <n v="70"/>
    <n v="1940"/>
    <s v="10 Ivy St"/>
    <s v="Preston"/>
    <s v="Darebin"/>
    <s v="Northern Metropolitan"/>
    <n v="7"/>
    <n v="2017"/>
  </r>
  <r>
    <d v="2017-07-04T00:00:00"/>
    <n v="910000"/>
    <x v="0"/>
    <s v="Metro Ladder"/>
    <x v="1"/>
    <n v="3072"/>
    <n v="3"/>
    <n v="1"/>
    <n v="1"/>
    <n v="674"/>
    <n v="1955"/>
    <s v="20 Ambon St"/>
    <s v="Preston"/>
    <s v="Darebin"/>
    <s v="Northern Metropolitan"/>
    <n v="7"/>
    <n v="2017"/>
  </r>
  <r>
    <d v="2017-07-04T00:00:00"/>
    <n v="1225000"/>
    <x v="0"/>
    <s v="Jones and Jones"/>
    <x v="0"/>
    <n v="3071"/>
    <n v="3"/>
    <n v="1"/>
    <n v="0"/>
    <n v="275"/>
    <n v="1920"/>
    <s v="30 Martin St"/>
    <s v="Thornbury"/>
    <s v="Darebin"/>
    <s v="Northern Metropolitan"/>
    <n v="7"/>
    <n v="2017"/>
  </r>
  <r>
    <d v="2017-07-04T00:00:00"/>
    <n v="615000"/>
    <x v="0"/>
    <s v="Property Barons"/>
    <x v="0"/>
    <n v="3020"/>
    <n v="2"/>
    <n v="1"/>
    <n v="0"/>
    <n v="418"/>
    <n v="1940"/>
    <s v="80 Wright St"/>
    <s v="Sunshine"/>
    <s v="Brimbank"/>
    <s v="Western Metropolitan"/>
    <n v="7"/>
    <n v="2017"/>
  </r>
  <r>
    <d v="2017-07-04T00:00:00"/>
    <n v="830500"/>
    <x v="0"/>
    <s v="Best Bricks"/>
    <x v="1"/>
    <n v="3020"/>
    <n v="3"/>
    <n v="1"/>
    <n v="2"/>
    <n v="508"/>
    <n v="1950"/>
    <s v="8 Kinnane Cr"/>
    <s v="Sunshine"/>
    <s v="Brimbank"/>
    <s v="Western Metropolitan"/>
    <n v="7"/>
    <n v="2017"/>
  </r>
  <r>
    <d v="2017-07-04T00:00:00"/>
    <n v="600800"/>
    <x v="1"/>
    <s v="Maxwells"/>
    <x v="1"/>
    <n v="3124"/>
    <n v="2"/>
    <n v="1"/>
    <n v="1"/>
    <n v="1625"/>
    <n v="1960"/>
    <s v="2/37 Thomas St"/>
    <s v="Camberwell"/>
    <s v="Boroondara"/>
    <s v="Southern Metropolitan"/>
    <n v="7"/>
    <n v="2017"/>
  </r>
  <r>
    <d v="2017-07-04T00:00:00"/>
    <n v="682000"/>
    <x v="1"/>
    <s v="Property Barons"/>
    <x v="1"/>
    <n v="3124"/>
    <n v="3"/>
    <n v="1"/>
    <n v="2"/>
    <n v="2863"/>
    <m/>
    <s v="11/596 Riversdale Rd"/>
    <s v="Camberwell"/>
    <s v="Boroondara"/>
    <s v="Southern Metropolitan"/>
    <n v="7"/>
    <n v="2017"/>
  </r>
  <r>
    <d v="2017-07-04T00:00:00"/>
    <n v="1300000"/>
    <x v="0"/>
    <s v="Cunninghams"/>
    <x v="0"/>
    <n v="3101"/>
    <n v="3"/>
    <n v="1"/>
    <n v="2"/>
    <n v="257"/>
    <n v="1920"/>
    <s v="29 Denmark St"/>
    <s v="Kew"/>
    <s v="Boroondara"/>
    <s v="Southern Metropolitan"/>
    <n v="7"/>
    <n v="2017"/>
  </r>
  <r>
    <d v="2017-07-04T00:00:00"/>
    <n v="1500000"/>
    <x v="0"/>
    <s v="Flanders &amp; Fish"/>
    <x v="0"/>
    <n v="3104"/>
    <n v="2"/>
    <n v="1"/>
    <n v="1"/>
    <n v="943"/>
    <m/>
    <s v="22 Abbott St"/>
    <s v="Balwyn North"/>
    <s v="Boroondara"/>
    <s v="Southern Metropolitan"/>
    <n v="7"/>
    <n v="2017"/>
  </r>
  <r>
    <d v="2017-07-04T00:00:00"/>
    <n v="5510000"/>
    <x v="0"/>
    <s v="Zimmerman"/>
    <x v="1"/>
    <n v="3122"/>
    <n v="5"/>
    <n v="2"/>
    <n v="5"/>
    <n v="820"/>
    <n v="1971"/>
    <s v="17 Fairview St"/>
    <s v="Hawthorn"/>
    <s v="Boroondara"/>
    <s v="Southern Metropolitan"/>
    <n v="7"/>
    <n v="2017"/>
  </r>
  <r>
    <d v="2017-07-04T00:00:00"/>
    <n v="845000"/>
    <x v="1"/>
    <s v="Jones and Jones"/>
    <x v="0"/>
    <n v="3186"/>
    <n v="2"/>
    <n v="1"/>
    <n v="1"/>
    <n v="100"/>
    <n v="1960"/>
    <s v="6/105 Cochrane St"/>
    <s v="Brighton"/>
    <s v="Bayside"/>
    <s v="Southern Metropolitan"/>
    <n v="7"/>
    <n v="2017"/>
  </r>
  <r>
    <d v="2017-07-04T00:00:00"/>
    <n v="1975000"/>
    <x v="0"/>
    <s v="Flanders &amp; Fish"/>
    <x v="1"/>
    <n v="3187"/>
    <n v="3"/>
    <n v="1"/>
    <n v="2"/>
    <n v="688"/>
    <m/>
    <s v="1 Curzon St"/>
    <s v="Brighton East"/>
    <s v="Bayside"/>
    <s v="Southern Metropolitan"/>
    <n v="7"/>
    <n v="2017"/>
  </r>
  <r>
    <d v="2017-07-04T00:00:00"/>
    <n v="590000"/>
    <x v="0"/>
    <s v="Best Bricks"/>
    <x v="1"/>
    <n v="3081"/>
    <n v="4"/>
    <n v="2"/>
    <n v="2"/>
    <n v="409"/>
    <m/>
    <s v="254 Liberty Pde"/>
    <s v="Heidelberg West"/>
    <s v="Banyule"/>
    <s v="Eastern Metropolitan"/>
    <n v="7"/>
    <n v="2017"/>
  </r>
  <r>
    <d v="2017-07-04T00:00:00"/>
    <n v="830000"/>
    <x v="0"/>
    <s v="Property Barons"/>
    <x v="1"/>
    <n v="3087"/>
    <n v="3"/>
    <n v="1"/>
    <n v="1"/>
    <n v="598"/>
    <n v="1975"/>
    <s v="18 Barry St"/>
    <s v="Watsonia"/>
    <s v="Banyule"/>
    <s v="Northern Metropolitan"/>
    <n v="7"/>
    <n v="2017"/>
  </r>
  <r>
    <d v="2017-07-04T00:00:00"/>
    <n v="1271000"/>
    <x v="0"/>
    <s v="Flanders &amp; Fish"/>
    <x v="1"/>
    <n v="3084"/>
    <n v="3"/>
    <n v="2"/>
    <n v="2"/>
    <n v="330"/>
    <n v="2008"/>
    <s v="29 Martin St"/>
    <s v="Heidelberg"/>
    <s v="Banyule"/>
    <s v="Eastern Metropolitan"/>
    <n v="7"/>
    <n v="2017"/>
  </r>
  <r>
    <d v="2017-07-05T00:00:00"/>
    <n v="780000"/>
    <x v="0"/>
    <s v="Melbourne Homes"/>
    <x v="0"/>
    <n v="3138"/>
    <n v="3"/>
    <n v="2"/>
    <n v="3"/>
    <n v="1469"/>
    <m/>
    <s v="27 Marion Av"/>
    <s v="Mooroolbark"/>
    <s v="Yarra Ranges"/>
    <s v="Eastern Victoria"/>
    <n v="7"/>
    <n v="2017"/>
  </r>
  <r>
    <d v="2017-07-05T00:00:00"/>
    <n v="596000"/>
    <x v="0"/>
    <s v="Metro Ladder"/>
    <x v="1"/>
    <n v="3030"/>
    <n v="4"/>
    <n v="2"/>
    <n v="2"/>
    <n v="416"/>
    <n v="2006"/>
    <s v="49 Lindsay Gdns"/>
    <s v="Point Cook"/>
    <s v="Wyndham"/>
    <s v="Western Metropolitan"/>
    <n v="7"/>
    <n v="2017"/>
  </r>
  <r>
    <d v="2017-07-05T00:00:00"/>
    <n v="490000"/>
    <x v="0"/>
    <s v="Maxwells"/>
    <x v="0"/>
    <n v="3076"/>
    <n v="3"/>
    <n v="1"/>
    <n v="1"/>
    <n v="597"/>
    <m/>
    <s v="27 Hammond Dr"/>
    <s v="Epping"/>
    <s v="Whittlesea"/>
    <s v="Northern Metropolitan"/>
    <n v="7"/>
    <n v="2017"/>
  </r>
  <r>
    <d v="2017-07-05T00:00:00"/>
    <n v="503000"/>
    <x v="1"/>
    <s v="Cunninghams"/>
    <x v="1"/>
    <n v="3076"/>
    <n v="2"/>
    <n v="2"/>
    <n v="2"/>
    <n v="214"/>
    <n v="2000"/>
    <s v="2/33 Wedge St"/>
    <s v="Epping"/>
    <s v="Whittlesea"/>
    <s v="Northern Metropolitan"/>
    <n v="7"/>
    <n v="2017"/>
  </r>
  <r>
    <d v="2017-07-05T00:00:00"/>
    <n v="663500"/>
    <x v="0"/>
    <s v="Melbourne Homes"/>
    <x v="0"/>
    <n v="3082"/>
    <n v="3"/>
    <n v="2"/>
    <n v="1"/>
    <n v="991"/>
    <m/>
    <s v="6 Brigden Ct"/>
    <s v="Mill Park"/>
    <s v="Whittlesea"/>
    <s v="Northern Metropolitan"/>
    <n v="7"/>
    <n v="2017"/>
  </r>
  <r>
    <d v="2017-07-05T00:00:00"/>
    <n v="725000"/>
    <x v="1"/>
    <s v="Jones and Jones"/>
    <x v="0"/>
    <n v="3130"/>
    <n v="2"/>
    <n v="2"/>
    <n v="2"/>
    <n v="311"/>
    <m/>
    <s v="2/1 Darook St"/>
    <s v="Blackburn South"/>
    <s v="Whitehorse"/>
    <s v="Eastern Metropolitan"/>
    <n v="7"/>
    <n v="2017"/>
  </r>
  <r>
    <d v="2017-07-05T00:00:00"/>
    <n v="880000"/>
    <x v="0"/>
    <s v="Flanders &amp; Fish"/>
    <x v="0"/>
    <n v="3130"/>
    <n v="3"/>
    <n v="1"/>
    <n v="1"/>
    <n v="335"/>
    <n v="1960"/>
    <s v="1/10 Duckham St"/>
    <s v="Blackburn"/>
    <s v="Whitehorse"/>
    <s v="Eastern Metropolitan"/>
    <n v="7"/>
    <n v="2017"/>
  </r>
  <r>
    <d v="2017-07-05T00:00:00"/>
    <n v="1587000"/>
    <x v="0"/>
    <s v="Cunninghams"/>
    <x v="1"/>
    <n v="3127"/>
    <n v="3"/>
    <n v="2"/>
    <n v="2"/>
    <n v="624"/>
    <m/>
    <s v="47 View St"/>
    <s v="Mont Albert"/>
    <s v="Whitehorse"/>
    <s v="Eastern Metropolitan"/>
    <n v="7"/>
    <n v="2017"/>
  </r>
  <r>
    <d v="2017-07-05T00:00:00"/>
    <n v="455000"/>
    <x v="1"/>
    <s v="Cunninghams"/>
    <x v="1"/>
    <n v="3144"/>
    <n v="1"/>
    <n v="1"/>
    <n v="1"/>
    <n v="1112"/>
    <m/>
    <s v="11/37 Wheatland Rd"/>
    <s v="Malvern"/>
    <s v="Stonnington"/>
    <s v="Southern Metropolitan"/>
    <n v="7"/>
    <n v="2017"/>
  </r>
  <r>
    <d v="2017-07-05T00:00:00"/>
    <n v="2385000"/>
    <x v="0"/>
    <s v="Cunninghams"/>
    <x v="1"/>
    <n v="3143"/>
    <n v="3"/>
    <n v="1"/>
    <n v="0"/>
    <n v="256"/>
    <n v="1910"/>
    <s v="20 Cambridge St"/>
    <s v="Armadale"/>
    <s v="Stonnington"/>
    <s v="Southern Metropolitan"/>
    <n v="7"/>
    <n v="2017"/>
  </r>
  <r>
    <d v="2017-07-05T00:00:00"/>
    <n v="1355000"/>
    <x v="0"/>
    <s v="Sanders"/>
    <x v="1"/>
    <n v="3207"/>
    <n v="2"/>
    <n v="1"/>
    <n v="0"/>
    <n v="156"/>
    <m/>
    <s v="280 Nott St"/>
    <s v="Port Melbourne"/>
    <s v="Port Phillip"/>
    <s v="Southern Metropolitan"/>
    <n v="7"/>
    <n v="2017"/>
  </r>
  <r>
    <d v="2017-07-05T00:00:00"/>
    <n v="975000"/>
    <x v="0"/>
    <s v="Melbourne Homes"/>
    <x v="1"/>
    <n v="3095"/>
    <n v="3"/>
    <n v="1"/>
    <n v="0"/>
    <n v="841"/>
    <m/>
    <s v="59 Bible St"/>
    <s v="Eltham"/>
    <s v="Nillumbik"/>
    <s v="Eastern Metropolitan"/>
    <n v="7"/>
    <n v="2017"/>
  </r>
  <r>
    <d v="2017-07-05T00:00:00"/>
    <n v="690000"/>
    <x v="0"/>
    <s v="Metro Ladder"/>
    <x v="1"/>
    <n v="3058"/>
    <n v="3"/>
    <n v="1"/>
    <n v="2"/>
    <n v="479"/>
    <n v="1980"/>
    <s v="4 Blanche Ct"/>
    <s v="Coburg North"/>
    <s v="Moreland"/>
    <s v="Northern Metropolitan"/>
    <n v="7"/>
    <n v="2017"/>
  </r>
  <r>
    <d v="2017-07-05T00:00:00"/>
    <n v="700000"/>
    <x v="0"/>
    <s v="Maxwells"/>
    <x v="1"/>
    <n v="3046"/>
    <n v="4"/>
    <n v="2"/>
    <n v="1"/>
    <n v="655"/>
    <n v="1950"/>
    <s v="58 Bindi St"/>
    <s v="Glenroy"/>
    <s v="Moreland"/>
    <s v="Northern Metropolitan"/>
    <n v="7"/>
    <n v="2017"/>
  </r>
  <r>
    <d v="2017-07-05T00:00:00"/>
    <n v="770000"/>
    <x v="0"/>
    <s v="Metro Ladder"/>
    <x v="0"/>
    <n v="3044"/>
    <n v="3"/>
    <n v="1"/>
    <n v="1"/>
    <n v="603"/>
    <m/>
    <s v="20 Snell Gr"/>
    <s v="Pascoe Vale"/>
    <s v="Moreland"/>
    <s v="Northern Metropolitan"/>
    <n v="7"/>
    <n v="2017"/>
  </r>
  <r>
    <d v="2017-07-05T00:00:00"/>
    <n v="802000"/>
    <x v="0"/>
    <s v="Cunninghams"/>
    <x v="1"/>
    <n v="3044"/>
    <n v="3"/>
    <n v="2"/>
    <n v="1"/>
    <n v="450"/>
    <m/>
    <s v="1 Dorothy St"/>
    <s v="Pascoe Vale"/>
    <s v="Moreland"/>
    <s v="Northern Metropolitan"/>
    <n v="7"/>
    <n v="2017"/>
  </r>
  <r>
    <d v="2017-07-05T00:00:00"/>
    <n v="1204000"/>
    <x v="0"/>
    <s v="Cunninghams"/>
    <x v="1"/>
    <n v="3056"/>
    <n v="3"/>
    <n v="1"/>
    <n v="0"/>
    <n v="186"/>
    <n v="1890"/>
    <s v="25 Ford St"/>
    <s v="Brunswick"/>
    <s v="Moreland"/>
    <s v="Northern Metropolitan"/>
    <n v="7"/>
    <n v="2017"/>
  </r>
  <r>
    <d v="2017-07-05T00:00:00"/>
    <n v="310000"/>
    <x v="1"/>
    <s v="Metro Ladder"/>
    <x v="0"/>
    <n v="3040"/>
    <n v="1"/>
    <n v="1"/>
    <n v="1"/>
    <n v="845"/>
    <n v="1977"/>
    <s v="1/8 Glass St"/>
    <s v="Essendon"/>
    <s v="Moonee Valley"/>
    <s v="Western Metropolitan"/>
    <n v="7"/>
    <n v="2017"/>
  </r>
  <r>
    <d v="2017-07-05T00:00:00"/>
    <n v="800000"/>
    <x v="0"/>
    <s v="Cunninghams"/>
    <x v="1"/>
    <n v="3170"/>
    <n v="3"/>
    <n v="2"/>
    <n v="2"/>
    <n v="324"/>
    <m/>
    <s v="16 Morawa Dr"/>
    <s v="Mulgrave"/>
    <s v="Monash"/>
    <s v="South-Eastern Metropolitan"/>
    <n v="7"/>
    <n v="2017"/>
  </r>
  <r>
    <d v="2017-07-05T00:00:00"/>
    <n v="985100"/>
    <x v="0"/>
    <s v="Flanders &amp; Fish"/>
    <x v="1"/>
    <n v="3167"/>
    <n v="3"/>
    <n v="1"/>
    <n v="2"/>
    <n v="621"/>
    <n v="1950"/>
    <s v="272 Warrigal Rd"/>
    <s v="Oakleigh South"/>
    <s v="Monash"/>
    <s v="South-Eastern Metropolitan"/>
    <n v="7"/>
    <n v="2017"/>
  </r>
  <r>
    <d v="2017-07-05T00:00:00"/>
    <n v="1126000"/>
    <x v="0"/>
    <s v="Melbourne Homes"/>
    <x v="1"/>
    <n v="3147"/>
    <n v="4"/>
    <n v="1"/>
    <n v="1"/>
    <n v="656"/>
    <m/>
    <s v="217 Huntingdale Rd"/>
    <s v="Ashwood"/>
    <s v="Monash"/>
    <s v="Southern Metropolitan"/>
    <n v="7"/>
    <n v="2017"/>
  </r>
  <r>
    <d v="2017-07-05T00:00:00"/>
    <n v="1218500"/>
    <x v="0"/>
    <s v="Metro Ladder"/>
    <x v="1"/>
    <n v="3167"/>
    <n v="3"/>
    <n v="1"/>
    <n v="2"/>
    <n v="673"/>
    <n v="1950"/>
    <s v="36 Bossington St"/>
    <s v="Oakleigh South"/>
    <s v="Monash"/>
    <s v="South-Eastern Metropolitan"/>
    <n v="7"/>
    <n v="2017"/>
  </r>
  <r>
    <d v="2017-07-05T00:00:00"/>
    <n v="625000"/>
    <x v="1"/>
    <s v="Metro Ladder"/>
    <x v="1"/>
    <n v="3006"/>
    <n v="2"/>
    <n v="1"/>
    <n v="1"/>
    <n v="0"/>
    <m/>
    <s v="17/30 Miles St"/>
    <s v="Southbank"/>
    <s v="Melbourne"/>
    <s v="Southern Metropolitan"/>
    <n v="7"/>
    <n v="2017"/>
  </r>
  <r>
    <d v="2017-07-05T00:00:00"/>
    <n v="1050000"/>
    <x v="0"/>
    <s v="Flanders &amp; Fish"/>
    <x v="1"/>
    <n v="3113"/>
    <n v="4"/>
    <n v="2"/>
    <n v="2"/>
    <n v="1529"/>
    <m/>
    <s v="3 David Rd"/>
    <s v="Warrandyte"/>
    <s v="Manningham"/>
    <s v="Eastern Metropolitan"/>
    <n v="7"/>
    <n v="2017"/>
  </r>
  <r>
    <d v="2017-07-05T00:00:00"/>
    <n v="1540000"/>
    <x v="0"/>
    <s v="Jones and Jones"/>
    <x v="1"/>
    <n v="3105"/>
    <n v="4"/>
    <n v="2"/>
    <n v="2"/>
    <n v="780"/>
    <m/>
    <s v="33 Lindsay St"/>
    <s v="Bulleen"/>
    <s v="Manningham"/>
    <s v="Eastern Metropolitan"/>
    <n v="7"/>
    <n v="2017"/>
  </r>
  <r>
    <d v="2017-07-05T00:00:00"/>
    <n v="617000"/>
    <x v="1"/>
    <s v="Cunninghams"/>
    <x v="1"/>
    <n v="3156"/>
    <n v="2"/>
    <n v="2"/>
    <n v="1"/>
    <n v="306"/>
    <n v="2011"/>
    <s v="24a Helen Rd"/>
    <s v="Ferntree Gully"/>
    <s v="Knox"/>
    <s v="Eastern Metropolitan"/>
    <n v="7"/>
    <n v="2017"/>
  </r>
  <r>
    <d v="2017-07-05T00:00:00"/>
    <n v="670000"/>
    <x v="2"/>
    <s v="Maxwells"/>
    <x v="1"/>
    <n v="3156"/>
    <n v="3"/>
    <n v="2"/>
    <n v="2"/>
    <n v="239"/>
    <m/>
    <s v="4/4 Austin St"/>
    <s v="Ferntree Gully"/>
    <s v="Knox"/>
    <s v="Eastern Metropolitan"/>
    <n v="7"/>
    <n v="2017"/>
  </r>
  <r>
    <d v="2017-07-05T00:00:00"/>
    <n v="450000"/>
    <x v="0"/>
    <s v="Property Barons"/>
    <x v="0"/>
    <n v="3048"/>
    <n v="3"/>
    <n v="1"/>
    <n v="1"/>
    <n v="702"/>
    <n v="1970"/>
    <s v="10 Castella Ct"/>
    <s v="Meadow Heights"/>
    <s v="Hume"/>
    <s v="Northern Metropolitan"/>
    <n v="7"/>
    <n v="2017"/>
  </r>
  <r>
    <d v="2017-07-05T00:00:00"/>
    <n v="570000"/>
    <x v="0"/>
    <s v="Sanders"/>
    <x v="1"/>
    <n v="3048"/>
    <n v="4"/>
    <n v="2"/>
    <n v="2"/>
    <n v="665"/>
    <m/>
    <s v="7 Dalton Ct"/>
    <s v="Meadow Heights"/>
    <s v="Hume"/>
    <s v="Northern Metropolitan"/>
    <n v="7"/>
    <n v="2017"/>
  </r>
  <r>
    <d v="2017-07-05T00:00:00"/>
    <n v="835000"/>
    <x v="0"/>
    <s v="Cunninghams"/>
    <x v="1"/>
    <n v="3015"/>
    <n v="3"/>
    <n v="1"/>
    <n v="1"/>
    <n v="297"/>
    <m/>
    <s v="41 Kernot St"/>
    <s v="South Kingsville"/>
    <s v="Hobsons Bay"/>
    <s v="Western Metropolitan"/>
    <n v="7"/>
    <n v="2017"/>
  </r>
  <r>
    <d v="2017-07-05T00:00:00"/>
    <n v="2760000"/>
    <x v="0"/>
    <s v="Metro Ladder"/>
    <x v="1"/>
    <n v="3016"/>
    <n v="5"/>
    <n v="2"/>
    <n v="2"/>
    <n v="646"/>
    <m/>
    <s v="60 Hannan St"/>
    <s v="Williamstown"/>
    <s v="Hobsons Bay"/>
    <s v="Western Metropolitan"/>
    <n v="7"/>
    <n v="2017"/>
  </r>
  <r>
    <d v="2017-07-05T00:00:00"/>
    <n v="592000"/>
    <x v="1"/>
    <s v="Flanders &amp; Fish"/>
    <x v="1"/>
    <n v="3165"/>
    <n v="2"/>
    <n v="1"/>
    <n v="1"/>
    <n v="121"/>
    <m/>
    <s v="2/9 Argyle St"/>
    <s v="Bentleigh East"/>
    <s v="Glen Eira"/>
    <s v="Southern Metropolitan"/>
    <n v="7"/>
    <n v="2017"/>
  </r>
  <r>
    <d v="2017-07-05T00:00:00"/>
    <n v="926000"/>
    <x v="1"/>
    <s v="Metro Ladder"/>
    <x v="1"/>
    <n v="3163"/>
    <n v="2"/>
    <n v="1"/>
    <n v="2"/>
    <n v="308"/>
    <n v="2008"/>
    <s v="1/9 Packer St"/>
    <s v="Murrumbeena"/>
    <s v="Glen Eira"/>
    <s v="Southern Metropolitan"/>
    <n v="7"/>
    <n v="2017"/>
  </r>
  <r>
    <d v="2017-07-05T00:00:00"/>
    <n v="1105000"/>
    <x v="2"/>
    <s v="Maxwells"/>
    <x v="1"/>
    <n v="3204"/>
    <n v="4"/>
    <n v="2"/>
    <n v="1"/>
    <n v="207"/>
    <n v="2007"/>
    <s v="4/10 Blair St"/>
    <s v="Bentleigh"/>
    <s v="Glen Eira"/>
    <s v="Southern Metropolitan"/>
    <n v="7"/>
    <n v="2017"/>
  </r>
  <r>
    <d v="2017-07-05T00:00:00"/>
    <n v="1479000"/>
    <x v="0"/>
    <s v="Flanders &amp; Fish"/>
    <x v="1"/>
    <n v="3204"/>
    <n v="4"/>
    <n v="2"/>
    <n v="2"/>
    <n v="603"/>
    <n v="1920"/>
    <s v="191 Centre Rd"/>
    <s v="Bentleigh"/>
    <s v="Glen Eira"/>
    <s v="Southern Metropolitan"/>
    <n v="7"/>
    <n v="2017"/>
  </r>
  <r>
    <d v="2017-07-05T00:00:00"/>
    <n v="756000"/>
    <x v="2"/>
    <s v="Cunninghams"/>
    <x v="1"/>
    <n v="3071"/>
    <n v="2"/>
    <n v="1"/>
    <n v="1"/>
    <n v="0"/>
    <n v="2010"/>
    <s v="1/24 Dundas St"/>
    <s v="Thornbury"/>
    <s v="Darebin"/>
    <s v="Northern Metropolitan"/>
    <n v="7"/>
    <n v="2017"/>
  </r>
  <r>
    <d v="2017-07-05T00:00:00"/>
    <n v="632000"/>
    <x v="0"/>
    <s v="Best Bricks"/>
    <x v="1"/>
    <n v="3020"/>
    <n v="3"/>
    <n v="1"/>
    <n v="1"/>
    <n v="471"/>
    <n v="1950"/>
    <s v="9 McLeod St"/>
    <s v="Sunshine North"/>
    <s v="Brimbank"/>
    <s v="Western Metropolitan"/>
    <n v="7"/>
    <n v="2017"/>
  </r>
  <r>
    <d v="2017-07-05T00:00:00"/>
    <n v="787000"/>
    <x v="0"/>
    <s v="Metro Ladder"/>
    <x v="1"/>
    <n v="3020"/>
    <n v="3"/>
    <n v="1"/>
    <n v="3"/>
    <n v="716"/>
    <n v="1955"/>
    <s v="3 Clairmont St"/>
    <s v="Albion"/>
    <s v="Brimbank"/>
    <s v="Western Metropolitan"/>
    <n v="7"/>
    <n v="2017"/>
  </r>
  <r>
    <d v="2017-07-05T00:00:00"/>
    <n v="645000"/>
    <x v="1"/>
    <s v="Jones and Jones"/>
    <x v="0"/>
    <n v="3126"/>
    <n v="2"/>
    <n v="1"/>
    <n v="1"/>
    <n v="2207"/>
    <m/>
    <s v="2/67 Wattle Valley Rd"/>
    <s v="Canterbury"/>
    <s v="Boroondara"/>
    <s v="Southern Metropolitan"/>
    <n v="7"/>
    <n v="2017"/>
  </r>
  <r>
    <d v="2017-07-05T00:00:00"/>
    <n v="670000"/>
    <x v="1"/>
    <s v="Jones and Jones"/>
    <x v="1"/>
    <n v="3122"/>
    <n v="2"/>
    <n v="1"/>
    <n v="0"/>
    <n v="0"/>
    <n v="1980"/>
    <s v="1/23 Glen St"/>
    <s v="Hawthorn"/>
    <s v="Boroondara"/>
    <s v="Southern Metropolitan"/>
    <n v="7"/>
    <n v="2017"/>
  </r>
  <r>
    <d v="2017-07-05T00:00:00"/>
    <n v="677000"/>
    <x v="1"/>
    <s v="Property Barons"/>
    <x v="1"/>
    <n v="3124"/>
    <n v="2"/>
    <n v="1"/>
    <n v="1"/>
    <n v="131"/>
    <n v="1975"/>
    <s v="6/9 Eddy St"/>
    <s v="Camberwell"/>
    <s v="Boroondara"/>
    <s v="Southern Metropolitan"/>
    <n v="7"/>
    <n v="2017"/>
  </r>
  <r>
    <d v="2017-07-05T00:00:00"/>
    <n v="710000"/>
    <x v="0"/>
    <s v="Cunninghams"/>
    <x v="1"/>
    <n v="3103"/>
    <n v="2"/>
    <n v="1"/>
    <n v="2"/>
    <n v="1533"/>
    <m/>
    <s v="4/193 Whitehorse Rd"/>
    <s v="Deepdene"/>
    <s v="Boroondara"/>
    <s v="Southern Metropolitan"/>
    <n v="7"/>
    <n v="2017"/>
  </r>
  <r>
    <d v="2017-07-05T00:00:00"/>
    <n v="2290000"/>
    <x v="0"/>
    <s v="Flanders &amp; Fish"/>
    <x v="0"/>
    <n v="3127"/>
    <n v="4"/>
    <n v="2"/>
    <n v="2"/>
    <n v="910"/>
    <m/>
    <s v="66 Union Rd"/>
    <s v="Surrey Hills"/>
    <s v="Boroondara"/>
    <s v="Southern Metropolitan"/>
    <n v="7"/>
    <n v="2017"/>
  </r>
  <r>
    <d v="2017-07-05T00:00:00"/>
    <n v="1140000"/>
    <x v="0"/>
    <s v="Best Bricks"/>
    <x v="1"/>
    <n v="3188"/>
    <n v="3"/>
    <n v="1"/>
    <n v="2"/>
    <n v="1469"/>
    <m/>
    <s v="1/23 Charming St"/>
    <s v="Hampton East"/>
    <s v="Bayside"/>
    <s v="Southern Metropolitan"/>
    <n v="7"/>
    <n v="2017"/>
  </r>
  <r>
    <d v="2017-07-05T00:00:00"/>
    <n v="1430000"/>
    <x v="0"/>
    <s v="Jones and Jones"/>
    <x v="0"/>
    <n v="3190"/>
    <n v="3"/>
    <n v="1"/>
    <n v="0"/>
    <n v="703"/>
    <m/>
    <s v="44 Graham Rd"/>
    <s v="Highett"/>
    <s v="Bayside"/>
    <s v="Southern Metropolitan"/>
    <n v="7"/>
    <n v="2017"/>
  </r>
  <r>
    <d v="2017-07-05T00:00:00"/>
    <n v="590000"/>
    <x v="0"/>
    <s v="Flanders &amp; Fish"/>
    <x v="1"/>
    <n v="3081"/>
    <n v="3"/>
    <n v="1"/>
    <n v="2"/>
    <n v="290"/>
    <n v="1950"/>
    <s v="1/5 Glover St"/>
    <s v="Heidelberg Heights"/>
    <s v="Banyule"/>
    <s v="Eastern Metropolitan"/>
    <n v="7"/>
    <n v="2017"/>
  </r>
  <r>
    <d v="2017-07-05T00:00:00"/>
    <n v="690000"/>
    <x v="0"/>
    <s v="SJ"/>
    <x v="1"/>
    <n v="3088"/>
    <n v="3"/>
    <n v="1"/>
    <n v="1"/>
    <n v="540"/>
    <m/>
    <s v="48 Duncan Av"/>
    <s v="Greensborough"/>
    <s v="Banyule"/>
    <s v="Northern Metropolitan"/>
    <n v="7"/>
    <n v="2017"/>
  </r>
  <r>
    <d v="2017-07-05T00:00:00"/>
    <n v="800000"/>
    <x v="0"/>
    <s v="Cunninghams"/>
    <x v="0"/>
    <n v="3083"/>
    <n v="4"/>
    <n v="1"/>
    <n v="1"/>
    <n v="535"/>
    <m/>
    <s v="22 Alma Rd"/>
    <s v="Bundoora"/>
    <s v="Banyule"/>
    <s v="Northern Metropolitan"/>
    <n v="7"/>
    <n v="2017"/>
  </r>
  <r>
    <d v="2017-07-05T00:00:00"/>
    <n v="1387000"/>
    <x v="0"/>
    <s v="Melbourne Homes"/>
    <x v="1"/>
    <n v="3088"/>
    <n v="5"/>
    <n v="3"/>
    <n v="3"/>
    <n v="1348"/>
    <n v="2005"/>
    <s v="11 Erinne Ct"/>
    <s v="St Helena"/>
    <s v="Banyule"/>
    <s v="Eastern Metropolitan"/>
    <n v="7"/>
    <n v="2017"/>
  </r>
  <r>
    <d v="2017-07-05T00:00:00"/>
    <n v="1450000"/>
    <x v="0"/>
    <s v="Property Barons"/>
    <x v="0"/>
    <n v="3084"/>
    <n v="4"/>
    <n v="3"/>
    <n v="2"/>
    <n v="952"/>
    <n v="1967"/>
    <s v="47 Beverley Rd"/>
    <s v="Heidelberg"/>
    <s v="Banyule"/>
    <s v="Eastern Metropolitan"/>
    <n v="7"/>
    <n v="2017"/>
  </r>
  <r>
    <d v="2017-07-05T00:00:00"/>
    <n v="2400000"/>
    <x v="0"/>
    <s v="Property Barons"/>
    <x v="0"/>
    <n v="3079"/>
    <n v="3"/>
    <n v="2"/>
    <n v="2"/>
    <n v="1132"/>
    <n v="1950"/>
    <s v="475 The Boulevard"/>
    <s v="Ivanhoe East"/>
    <s v="Banyule"/>
    <s v="Eastern Metropolitan"/>
    <n v="7"/>
    <n v="2017"/>
  </r>
  <r>
    <d v="2017-07-06T00:00:00"/>
    <n v="1050000"/>
    <x v="0"/>
    <s v="Cunninghams"/>
    <x v="0"/>
    <n v="3121"/>
    <n v="2"/>
    <n v="1"/>
    <n v="0"/>
    <n v="134"/>
    <n v="1900"/>
    <s v="43 Gardner St"/>
    <s v="Richmond"/>
    <s v="Yarra"/>
    <s v="Northern Metropolitan"/>
    <n v="7"/>
    <n v="2017"/>
  </r>
  <r>
    <d v="2017-07-06T00:00:00"/>
    <n v="1250000"/>
    <x v="0"/>
    <s v="Melbourne Homes"/>
    <x v="1"/>
    <n v="3068"/>
    <n v="2"/>
    <n v="1"/>
    <n v="1"/>
    <n v="168"/>
    <m/>
    <s v="32 Myrtle St"/>
    <s v="Clifton Hill"/>
    <s v="Yarra"/>
    <s v="Northern Metropolitan"/>
    <n v="7"/>
    <n v="2017"/>
  </r>
  <r>
    <d v="2017-07-06T00:00:00"/>
    <n v="660000"/>
    <x v="0"/>
    <s v="Property Barons"/>
    <x v="1"/>
    <n v="3030"/>
    <n v="5"/>
    <n v="2"/>
    <n v="2"/>
    <n v="571"/>
    <n v="2011"/>
    <s v="23 Bevan Ct"/>
    <s v="Point Cook"/>
    <s v="Wyndham"/>
    <s v="Western Metropolitan"/>
    <n v="7"/>
    <n v="2017"/>
  </r>
  <r>
    <d v="2017-07-06T00:00:00"/>
    <n v="570000"/>
    <x v="0"/>
    <s v="Jones and Jones"/>
    <x v="1"/>
    <n v="3075"/>
    <n v="3"/>
    <n v="1"/>
    <n v="2"/>
    <n v="525"/>
    <m/>
    <s v="312 Edgars Rd"/>
    <s v="Lalor"/>
    <s v="Whittlesea"/>
    <s v="Northern Metropolitan"/>
    <n v="7"/>
    <n v="2017"/>
  </r>
  <r>
    <d v="2017-07-06T00:00:00"/>
    <n v="740000"/>
    <x v="0"/>
    <s v="Melbourne Homes"/>
    <x v="1"/>
    <n v="3074"/>
    <n v="3"/>
    <n v="1"/>
    <n v="2"/>
    <n v="727"/>
    <n v="1952"/>
    <s v="84 The Boulevard"/>
    <s v="Thomastown"/>
    <s v="Whittlesea"/>
    <s v="Northern Metropolitan"/>
    <n v="7"/>
    <n v="2017"/>
  </r>
  <r>
    <d v="2017-07-06T00:00:00"/>
    <n v="755000"/>
    <x v="0"/>
    <s v="Cunninghams"/>
    <x v="0"/>
    <n v="3083"/>
    <n v="4"/>
    <n v="2"/>
    <n v="2"/>
    <n v="300"/>
    <n v="2014"/>
    <s v="48 Zara Cl"/>
    <s v="Bundoora"/>
    <s v="Whittlesea"/>
    <s v="Northern Metropolitan"/>
    <n v="7"/>
    <n v="2017"/>
  </r>
  <r>
    <d v="2017-07-06T00:00:00"/>
    <n v="915000"/>
    <x v="0"/>
    <s v="Melbourne Homes"/>
    <x v="1"/>
    <n v="3752"/>
    <n v="4"/>
    <n v="3"/>
    <n v="2"/>
    <n v="624"/>
    <n v="2005"/>
    <s v="7 Alexis Cl"/>
    <s v="South Morang"/>
    <s v="Whittlesea"/>
    <s v="Northern Metropolitan"/>
    <n v="7"/>
    <n v="2017"/>
  </r>
  <r>
    <d v="2017-07-06T00:00:00"/>
    <n v="1070000"/>
    <x v="0"/>
    <s v="Jones and Jones"/>
    <x v="1"/>
    <n v="3130"/>
    <n v="3"/>
    <n v="1"/>
    <n v="2"/>
    <n v="448"/>
    <n v="1950"/>
    <s v="17 Hirst St"/>
    <s v="Blackburn"/>
    <s v="Whitehorse"/>
    <s v="Eastern Metropolitan"/>
    <n v="7"/>
    <n v="2017"/>
  </r>
  <r>
    <d v="2017-07-06T00:00:00"/>
    <n v="1570000"/>
    <x v="0"/>
    <s v="Jones and Jones"/>
    <x v="1"/>
    <n v="3131"/>
    <n v="4"/>
    <n v="2"/>
    <n v="1"/>
    <n v="746"/>
    <m/>
    <s v="23 Morden Ct"/>
    <s v="Nunawading"/>
    <s v="Whitehorse"/>
    <s v="Eastern Metropolitan"/>
    <n v="7"/>
    <n v="2017"/>
  </r>
  <r>
    <d v="2017-07-06T00:00:00"/>
    <n v="1732000"/>
    <x v="0"/>
    <s v="Cunninghams"/>
    <x v="1"/>
    <n v="3125"/>
    <n v="3"/>
    <n v="1"/>
    <n v="0"/>
    <n v="646"/>
    <m/>
    <s v="250 Burwood Hwy"/>
    <s v="Burwood"/>
    <s v="Whitehorse"/>
    <s v="Southern Metropolitan"/>
    <n v="7"/>
    <n v="2017"/>
  </r>
  <r>
    <d v="2017-07-06T00:00:00"/>
    <n v="399000"/>
    <x v="1"/>
    <s v="Jones and Jones"/>
    <x v="1"/>
    <n v="3181"/>
    <n v="1"/>
    <n v="1"/>
    <n v="0"/>
    <n v="0"/>
    <m/>
    <s v="11/8 Grandview Gr"/>
    <s v="Prahran"/>
    <s v="Stonnington"/>
    <s v="Southern Metropolitan"/>
    <n v="7"/>
    <n v="2017"/>
  </r>
  <r>
    <d v="2017-07-06T00:00:00"/>
    <n v="470000"/>
    <x v="1"/>
    <s v="Jones and Jones"/>
    <x v="0"/>
    <n v="3182"/>
    <n v="1"/>
    <n v="1"/>
    <n v="1"/>
    <n v="548"/>
    <n v="2009"/>
    <s v="9/285 Barkly St"/>
    <s v="St Kilda"/>
    <s v="Port Phillip"/>
    <s v="Southern Metropolitan"/>
    <n v="7"/>
    <n v="2017"/>
  </r>
  <r>
    <d v="2017-07-06T00:00:00"/>
    <n v="1100000"/>
    <x v="1"/>
    <s v="Cunninghams"/>
    <x v="0"/>
    <n v="3206"/>
    <n v="1"/>
    <n v="1"/>
    <n v="1"/>
    <n v="0"/>
    <n v="1888"/>
    <s v="13/123 Beaconsfield Pde"/>
    <s v="Albert Park"/>
    <s v="Port Phillip"/>
    <s v="Southern Metropolitan"/>
    <n v="7"/>
    <n v="2017"/>
  </r>
  <r>
    <d v="2017-07-06T00:00:00"/>
    <n v="1725000"/>
    <x v="1"/>
    <s v="Cunninghams"/>
    <x v="0"/>
    <n v="3207"/>
    <n v="3"/>
    <n v="2"/>
    <n v="2"/>
    <n v="0"/>
    <n v="2000"/>
    <s v="120/1 Graham St"/>
    <s v="Port Melbourne"/>
    <s v="Port Phillip"/>
    <s v="Southern Metropolitan"/>
    <n v="7"/>
    <n v="2017"/>
  </r>
  <r>
    <d v="2017-07-06T00:00:00"/>
    <n v="390500"/>
    <x v="1"/>
    <s v="Cunninghams"/>
    <x v="0"/>
    <n v="3057"/>
    <n v="1"/>
    <n v="1"/>
    <n v="1"/>
    <n v="0"/>
    <n v="2011"/>
    <s v="408/1 Brunswick Rd"/>
    <s v="Brunswick East"/>
    <s v="Moreland"/>
    <s v="Northern Metropolitan"/>
    <n v="7"/>
    <n v="2017"/>
  </r>
  <r>
    <d v="2017-07-06T00:00:00"/>
    <n v="512000"/>
    <x v="0"/>
    <s v="Flanders &amp; Fish"/>
    <x v="1"/>
    <n v="3046"/>
    <n v="3"/>
    <n v="1"/>
    <n v="2"/>
    <n v="197"/>
    <n v="2003"/>
    <s v="1/8 York St"/>
    <s v="Glenroy"/>
    <s v="Moreland"/>
    <s v="Northern Metropolitan"/>
    <n v="7"/>
    <n v="2017"/>
  </r>
  <r>
    <d v="2017-07-06T00:00:00"/>
    <n v="862500"/>
    <x v="0"/>
    <s v="Sanders"/>
    <x v="1"/>
    <n v="3058"/>
    <n v="3"/>
    <n v="1"/>
    <n v="2"/>
    <n v="490"/>
    <m/>
    <s v="10 Jersey St"/>
    <s v="Coburg"/>
    <s v="Moreland"/>
    <s v="Northern Metropolitan"/>
    <n v="7"/>
    <n v="2017"/>
  </r>
  <r>
    <d v="2017-07-06T00:00:00"/>
    <n v="285000"/>
    <x v="0"/>
    <s v="Metro Ladder"/>
    <x v="1"/>
    <n v="3340"/>
    <n v="3"/>
    <n v="1"/>
    <n v="2"/>
    <n v="612"/>
    <m/>
    <s v="4 Lidgett St"/>
    <s v="Bacchus Marsh"/>
    <s v="Moorabool"/>
    <s v="Western Victoria"/>
    <n v="7"/>
    <n v="2017"/>
  </r>
  <r>
    <d v="2017-07-06T00:00:00"/>
    <n v="810000"/>
    <x v="2"/>
    <s v="Metro Ladder"/>
    <x v="1"/>
    <n v="3041"/>
    <n v="2"/>
    <n v="2"/>
    <n v="1"/>
    <n v="175"/>
    <m/>
    <s v="3 Madden St"/>
    <s v="Essendon North"/>
    <s v="Moonee Valley"/>
    <s v="Western Metropolitan"/>
    <n v="7"/>
    <n v="2017"/>
  </r>
  <r>
    <d v="2017-07-06T00:00:00"/>
    <n v="855000"/>
    <x v="2"/>
    <s v="Flanders &amp; Fish"/>
    <x v="1"/>
    <n v="3032"/>
    <n v="3"/>
    <n v="1"/>
    <n v="2"/>
    <n v="159"/>
    <n v="2011"/>
    <s v="2/41 Sandown Rd"/>
    <s v="Ascot Vale"/>
    <s v="Moonee Valley"/>
    <s v="Western Metropolitan"/>
    <n v="7"/>
    <n v="2017"/>
  </r>
  <r>
    <d v="2017-07-06T00:00:00"/>
    <n v="961000"/>
    <x v="0"/>
    <s v="Cunninghams"/>
    <x v="1"/>
    <n v="3042"/>
    <n v="3"/>
    <n v="1"/>
    <n v="2"/>
    <n v="717"/>
    <n v="1950"/>
    <s v="9 South Rd"/>
    <s v="Airport West"/>
    <s v="Moonee Valley"/>
    <s v="Western Metropolitan"/>
    <n v="7"/>
    <n v="2017"/>
  </r>
  <r>
    <d v="2017-07-06T00:00:00"/>
    <n v="1250000"/>
    <x v="0"/>
    <s v="Cunninghams"/>
    <x v="1"/>
    <n v="3039"/>
    <n v="2"/>
    <n v="1"/>
    <n v="1"/>
    <n v="450"/>
    <m/>
    <s v="27 The Strand"/>
    <s v="Moonee Ponds"/>
    <s v="Moonee Valley"/>
    <s v="Western Metropolitan"/>
    <n v="7"/>
    <n v="2017"/>
  </r>
  <r>
    <d v="2017-07-06T00:00:00"/>
    <n v="2905000"/>
    <x v="0"/>
    <s v="Flanders &amp; Fish"/>
    <x v="1"/>
    <n v="3040"/>
    <n v="5"/>
    <n v="3"/>
    <n v="2"/>
    <n v="557"/>
    <n v="2010"/>
    <s v="5 Rita St"/>
    <s v="Aberfeldie"/>
    <s v="Moonee Valley"/>
    <s v="Western Metropolitan"/>
    <n v="7"/>
    <n v="2017"/>
  </r>
  <r>
    <d v="2017-07-06T00:00:00"/>
    <n v="1000000"/>
    <x v="1"/>
    <s v="Best Bricks"/>
    <x v="0"/>
    <n v="3150"/>
    <n v="3"/>
    <n v="2"/>
    <n v="2"/>
    <n v="365"/>
    <n v="1996"/>
    <s v="2/32 Wilson Rd"/>
    <s v="Glen Waverley"/>
    <s v="Monash"/>
    <s v="Eastern Metropolitan"/>
    <n v="7"/>
    <n v="2017"/>
  </r>
  <r>
    <d v="2017-07-06T00:00:00"/>
    <n v="1267000"/>
    <x v="0"/>
    <s v="Cunninghams"/>
    <x v="1"/>
    <n v="3149"/>
    <n v="3"/>
    <n v="2"/>
    <n v="4"/>
    <n v="714"/>
    <m/>
    <s v="1 Therese Av"/>
    <s v="Mount Waverley"/>
    <s v="Monash"/>
    <s v="Eastern Metropolitan"/>
    <n v="7"/>
    <n v="2017"/>
  </r>
  <r>
    <d v="2017-07-06T00:00:00"/>
    <n v="2558000"/>
    <x v="0"/>
    <s v="Best Bricks"/>
    <x v="1"/>
    <n v="3149"/>
    <n v="5"/>
    <n v="5"/>
    <n v="2"/>
    <n v="667"/>
    <n v="2015"/>
    <s v="44 William St"/>
    <s v="Mount Waverley"/>
    <s v="Monash"/>
    <s v="Eastern Metropolitan"/>
    <n v="7"/>
    <n v="2017"/>
  </r>
  <r>
    <d v="2017-07-06T00:00:00"/>
    <n v="9000000"/>
    <x v="0"/>
    <s v="Zimmerman"/>
    <x v="0"/>
    <n v="3170"/>
    <n v="3"/>
    <n v="1"/>
    <n v="1"/>
    <n v="744"/>
    <n v="1960"/>
    <s v="35 Bevis St"/>
    <s v="Mulgrave"/>
    <s v="Monash"/>
    <s v="South-Eastern Metropolitan"/>
    <n v="7"/>
    <n v="2017"/>
  </r>
  <r>
    <d v="2017-07-06T00:00:00"/>
    <n v="480000"/>
    <x v="0"/>
    <s v="Property Barons"/>
    <x v="0"/>
    <n v="3037"/>
    <n v="3"/>
    <n v="2"/>
    <n v="1"/>
    <n v="320"/>
    <m/>
    <s v="54 Timele Dr"/>
    <s v="Hillside"/>
    <s v="Melton"/>
    <s v="Western Metropolitan"/>
    <n v="7"/>
    <n v="2017"/>
  </r>
  <r>
    <d v="2017-07-06T00:00:00"/>
    <n v="275000"/>
    <x v="1"/>
    <s v="Cunninghams"/>
    <x v="0"/>
    <n v="3000"/>
    <n v="1"/>
    <n v="1"/>
    <n v="0"/>
    <n v="0"/>
    <n v="2000"/>
    <s v="203/551 Flinders La"/>
    <s v="Melbourne"/>
    <s v="Melbourne"/>
    <s v="Northern Metropolitan"/>
    <n v="7"/>
    <n v="2017"/>
  </r>
  <r>
    <d v="2017-07-06T00:00:00"/>
    <n v="2210000"/>
    <x v="0"/>
    <s v="Melbourne Homes"/>
    <x v="1"/>
    <n v="3141"/>
    <n v="2"/>
    <n v="2"/>
    <n v="1"/>
    <n v="187"/>
    <n v="1890"/>
    <s v="78 Hope St"/>
    <s v="South Yarra"/>
    <s v="Melbourne"/>
    <s v="Southern Metropolitan"/>
    <n v="7"/>
    <n v="2017"/>
  </r>
  <r>
    <d v="2017-07-06T00:00:00"/>
    <n v="1100000"/>
    <x v="0"/>
    <s v="Flanders &amp; Fish"/>
    <x v="1"/>
    <n v="3011"/>
    <n v="3"/>
    <n v="1"/>
    <n v="0"/>
    <n v="390"/>
    <m/>
    <s v="7 Batman St"/>
    <s v="Footscray"/>
    <s v="Maribyrnong"/>
    <s v="Western Metropolitan"/>
    <n v="7"/>
    <n v="2017"/>
  </r>
  <r>
    <d v="2017-07-06T00:00:00"/>
    <n v="1245000"/>
    <x v="0"/>
    <s v="Property Barons"/>
    <x v="1"/>
    <n v="3107"/>
    <n v="3"/>
    <n v="2"/>
    <n v="2"/>
    <n v="779"/>
    <n v="1970"/>
    <s v="51 Jeffrey St"/>
    <s v="Templestowe Lower"/>
    <s v="Manningham"/>
    <s v="Eastern Metropolitan"/>
    <n v="7"/>
    <n v="2017"/>
  </r>
  <r>
    <d v="2017-07-06T00:00:00"/>
    <n v="612500"/>
    <x v="1"/>
    <s v="Cunninghams"/>
    <x v="1"/>
    <n v="3196"/>
    <n v="2"/>
    <n v="1"/>
    <n v="2"/>
    <n v="421"/>
    <n v="1975"/>
    <s v="24 Tudor Ct"/>
    <s v="Edithvale"/>
    <s v="Kingston"/>
    <s v="South-Eastern Metropolitan"/>
    <n v="7"/>
    <n v="2017"/>
  </r>
  <r>
    <d v="2017-07-06T00:00:00"/>
    <n v="900000"/>
    <x v="0"/>
    <s v="Jones and Jones"/>
    <x v="0"/>
    <n v="3194"/>
    <n v="3"/>
    <n v="1"/>
    <n v="2"/>
    <n v="585"/>
    <m/>
    <s v="6 Dallas St"/>
    <s v="Mentone"/>
    <s v="Kingston"/>
    <s v="South-Eastern Metropolitan"/>
    <n v="7"/>
    <n v="2017"/>
  </r>
  <r>
    <d v="2017-07-06T00:00:00"/>
    <n v="425000"/>
    <x v="0"/>
    <s v="Cunninghams"/>
    <x v="1"/>
    <n v="3064"/>
    <n v="3"/>
    <n v="2"/>
    <n v="2"/>
    <n v="255"/>
    <n v="1996"/>
    <s v="12 Simmonds Pl"/>
    <s v="Roxburgh Park"/>
    <s v="Hume"/>
    <s v="Northern Metropolitan"/>
    <n v="7"/>
    <n v="2017"/>
  </r>
  <r>
    <d v="2017-07-06T00:00:00"/>
    <n v="1070000"/>
    <x v="0"/>
    <s v="Maxwells"/>
    <x v="1"/>
    <n v="3015"/>
    <n v="2"/>
    <n v="1"/>
    <n v="3"/>
    <n v="480"/>
    <m/>
    <s v="1 Elphin St"/>
    <s v="Newport"/>
    <s v="Hobsons Bay"/>
    <s v="Western Metropolitan"/>
    <n v="7"/>
    <n v="2017"/>
  </r>
  <r>
    <d v="2017-07-06T00:00:00"/>
    <n v="1071500"/>
    <x v="0"/>
    <s v="Melbourne Homes"/>
    <x v="1"/>
    <n v="3175"/>
    <n v="4"/>
    <n v="1"/>
    <n v="1"/>
    <n v="951"/>
    <m/>
    <s v="58 Herbert St"/>
    <s v="Dandenong"/>
    <s v="Greater Dandenong"/>
    <s v="South-Eastern Metropolitan"/>
    <n v="7"/>
    <n v="2017"/>
  </r>
  <r>
    <d v="2017-07-06T00:00:00"/>
    <n v="357000"/>
    <x v="1"/>
    <s v="Flanders &amp; Fish"/>
    <x v="1"/>
    <n v="3163"/>
    <n v="1"/>
    <n v="1"/>
    <n v="1"/>
    <n v="1382"/>
    <m/>
    <s v="17/190 Murrumbeena Rd"/>
    <s v="Murrumbeena"/>
    <s v="Glen Eira"/>
    <s v="Southern Metropolitan"/>
    <n v="7"/>
    <n v="2017"/>
  </r>
  <r>
    <d v="2017-07-06T00:00:00"/>
    <n v="1105000"/>
    <x v="1"/>
    <s v="Flanders &amp; Fish"/>
    <x v="1"/>
    <n v="3163"/>
    <n v="3"/>
    <n v="2"/>
    <n v="2"/>
    <n v="271"/>
    <n v="1997"/>
    <s v="1/80 Oakleigh Rd"/>
    <s v="Carnegie"/>
    <s v="Glen Eira"/>
    <s v="Southern Metropolitan"/>
    <n v="7"/>
    <n v="2017"/>
  </r>
  <r>
    <d v="2017-07-06T00:00:00"/>
    <n v="1165000"/>
    <x v="0"/>
    <s v="Jones and Jones"/>
    <x v="1"/>
    <n v="3165"/>
    <n v="3"/>
    <n v="1"/>
    <n v="2"/>
    <n v="589"/>
    <m/>
    <s v="68 Mawby Rd"/>
    <s v="Bentleigh East"/>
    <s v="Glen Eira"/>
    <s v="Southern Metropolitan"/>
    <n v="7"/>
    <n v="2017"/>
  </r>
  <r>
    <d v="2017-07-06T00:00:00"/>
    <n v="1410000"/>
    <x v="0"/>
    <s v="Jones and Jones"/>
    <x v="1"/>
    <n v="3163"/>
    <n v="3"/>
    <n v="1"/>
    <n v="1"/>
    <n v="579"/>
    <m/>
    <s v="3 Atkinson St"/>
    <s v="Murrumbeena"/>
    <s v="Glen Eira"/>
    <s v="Southern Metropolitan"/>
    <n v="7"/>
    <n v="2017"/>
  </r>
  <r>
    <d v="2017-07-06T00:00:00"/>
    <n v="725000"/>
    <x v="0"/>
    <s v="Cunninghams"/>
    <x v="1"/>
    <n v="3073"/>
    <n v="3"/>
    <n v="1"/>
    <n v="2"/>
    <n v="579"/>
    <m/>
    <s v="107 McFadzean Av"/>
    <s v="Reservoir"/>
    <s v="Darebin"/>
    <s v="Northern Metropolitan"/>
    <n v="7"/>
    <n v="2017"/>
  </r>
  <r>
    <d v="2017-07-06T00:00:00"/>
    <n v="930000"/>
    <x v="0"/>
    <s v="Property Barons"/>
    <x v="1"/>
    <n v="3072"/>
    <n v="3"/>
    <n v="1"/>
    <n v="0"/>
    <n v="357"/>
    <m/>
    <s v="34 Grange St"/>
    <s v="Preston"/>
    <s v="Darebin"/>
    <s v="Northern Metropolitan"/>
    <n v="7"/>
    <n v="2017"/>
  </r>
  <r>
    <d v="2017-07-06T00:00:00"/>
    <n v="622000"/>
    <x v="0"/>
    <s v="Zimmerman"/>
    <x v="0"/>
    <n v="3976"/>
    <n v="4"/>
    <n v="2"/>
    <n v="2"/>
    <n v="654"/>
    <n v="1989"/>
    <s v="75 Pound Rd"/>
    <s v="Hampton Park"/>
    <s v="Casey"/>
    <s v="South-Eastern Metropolitan"/>
    <n v="7"/>
    <n v="2017"/>
  </r>
  <r>
    <d v="2017-07-06T00:00:00"/>
    <n v="550000"/>
    <x v="0"/>
    <s v="Sanders"/>
    <x v="1"/>
    <n v="3021"/>
    <n v="3"/>
    <n v="1"/>
    <n v="1"/>
    <n v="606"/>
    <n v="1965"/>
    <s v="17 Jamieson St"/>
    <s v="St Albans"/>
    <s v="Brimbank"/>
    <s v="Western Metropolitan"/>
    <n v="7"/>
    <n v="2017"/>
  </r>
  <r>
    <d v="2017-07-06T00:00:00"/>
    <n v="2600000"/>
    <x v="0"/>
    <s v="Cunninghams"/>
    <x v="1"/>
    <n v="3101"/>
    <n v="4"/>
    <n v="2"/>
    <n v="0"/>
    <n v="320"/>
    <n v="1920"/>
    <s v="48 Malin St"/>
    <s v="Kew"/>
    <s v="Boroondara"/>
    <s v="Southern Metropolitan"/>
    <n v="7"/>
    <n v="2017"/>
  </r>
  <r>
    <d v="2017-07-06T00:00:00"/>
    <n v="1651000"/>
    <x v="0"/>
    <s v="Jones and Jones"/>
    <x v="1"/>
    <n v="3191"/>
    <n v="3"/>
    <n v="2"/>
    <n v="1"/>
    <n v="390"/>
    <n v="1950"/>
    <s v="124 Abbott St"/>
    <s v="Sandringham"/>
    <s v="Bayside"/>
    <s v="Southern Metropolitan"/>
    <n v="7"/>
    <n v="2017"/>
  </r>
  <r>
    <d v="2017-07-06T00:00:00"/>
    <n v="2800000"/>
    <x v="0"/>
    <s v="Metro Ladder"/>
    <x v="0"/>
    <n v="3186"/>
    <n v="4"/>
    <n v="3"/>
    <n v="2"/>
    <n v="498"/>
    <n v="1900"/>
    <s v="51 Bay St"/>
    <s v="Brighton"/>
    <s v="Bayside"/>
    <s v="Southern Metropolitan"/>
    <n v="7"/>
    <n v="2017"/>
  </r>
  <r>
    <d v="2017-07-06T00:00:00"/>
    <n v="580000"/>
    <x v="0"/>
    <s v="Melbourne Homes"/>
    <x v="1"/>
    <n v="3081"/>
    <n v="2"/>
    <n v="1"/>
    <n v="2"/>
    <n v="498"/>
    <n v="1955"/>
    <s v="54 Alamein Rd"/>
    <s v="Heidelberg West"/>
    <s v="Banyule"/>
    <s v="Eastern Metropolitan"/>
    <n v="7"/>
    <n v="2017"/>
  </r>
  <r>
    <d v="2017-07-06T00:00:00"/>
    <n v="687000"/>
    <x v="0"/>
    <s v="Cunninghams"/>
    <x v="1"/>
    <n v="3083"/>
    <n v="3"/>
    <n v="1"/>
    <n v="3"/>
    <n v="559"/>
    <m/>
    <s v="50 Cameron Pde"/>
    <s v="Bundoora"/>
    <s v="Banyule"/>
    <s v="Northern Metropolitan"/>
    <n v="7"/>
    <n v="2017"/>
  </r>
  <r>
    <d v="2017-07-06T00:00:00"/>
    <n v="915000"/>
    <x v="1"/>
    <s v="Property Barons"/>
    <x v="1"/>
    <n v="3084"/>
    <n v="4"/>
    <n v="2"/>
    <n v="2"/>
    <n v="419"/>
    <m/>
    <s v="2/60 Darebin St"/>
    <s v="Heidelberg"/>
    <s v="Banyule"/>
    <s v="Eastern Metropolitan"/>
    <n v="7"/>
    <n v="2017"/>
  </r>
  <r>
    <d v="2017-07-06T00:00:00"/>
    <n v="1170000"/>
    <x v="0"/>
    <s v="Property Barons"/>
    <x v="1"/>
    <n v="3084"/>
    <n v="5"/>
    <n v="3"/>
    <n v="3"/>
    <n v="694"/>
    <n v="1975"/>
    <s v="7 Pilgrim Ct"/>
    <s v="Rosanna"/>
    <s v="Banyule"/>
    <s v="Eastern Metropolitan"/>
    <n v="7"/>
    <n v="2017"/>
  </r>
  <r>
    <d v="2017-07-07T00:00:00"/>
    <n v="1520000"/>
    <x v="0"/>
    <s v="Cunninghams"/>
    <x v="0"/>
    <n v="3068"/>
    <n v="2"/>
    <n v="1"/>
    <n v="0"/>
    <n v="138"/>
    <m/>
    <s v="22 McKean St"/>
    <s v="Fitzroy North"/>
    <s v="Yarra"/>
    <s v="Northern Metropolitan"/>
    <n v="7"/>
    <n v="2017"/>
  </r>
  <r>
    <d v="2017-07-07T00:00:00"/>
    <n v="452000"/>
    <x v="0"/>
    <s v="Cunninghams"/>
    <x v="0"/>
    <n v="3030"/>
    <n v="3"/>
    <n v="1"/>
    <n v="3"/>
    <n v="567"/>
    <n v="1980"/>
    <s v="3 Parramatta Rd"/>
    <s v="Werribee"/>
    <s v="Wyndham"/>
    <s v="Western Metropolitan"/>
    <n v="7"/>
    <n v="2017"/>
  </r>
  <r>
    <d v="2017-07-07T00:00:00"/>
    <n v="467000"/>
    <x v="0"/>
    <s v="Metro Ladder"/>
    <x v="1"/>
    <n v="3030"/>
    <n v="3"/>
    <n v="2"/>
    <n v="1"/>
    <n v="268"/>
    <n v="2008"/>
    <s v="1/4 Pepino Ct"/>
    <s v="Werribee"/>
    <s v="Wyndham"/>
    <s v="Western Metropolitan"/>
    <n v="7"/>
    <n v="2017"/>
  </r>
  <r>
    <d v="2017-07-07T00:00:00"/>
    <n v="463000"/>
    <x v="2"/>
    <s v="Jones and Jones"/>
    <x v="1"/>
    <n v="3075"/>
    <n v="3"/>
    <n v="2"/>
    <n v="2"/>
    <n v="114"/>
    <n v="2014"/>
    <s v="83 Rotino Cr"/>
    <s v="Lalor"/>
    <s v="Whittlesea"/>
    <s v="Northern Metropolitan"/>
    <n v="7"/>
    <n v="2017"/>
  </r>
  <r>
    <d v="2017-07-07T00:00:00"/>
    <n v="1032000"/>
    <x v="0"/>
    <s v="Property Barons"/>
    <x v="1"/>
    <n v="3151"/>
    <n v="4"/>
    <n v="2"/>
    <n v="2"/>
    <n v="599"/>
    <n v="1960"/>
    <s v="18 Hale Ct"/>
    <s v="Burwood East"/>
    <s v="Whitehorse"/>
    <s v="Eastern Metropolitan"/>
    <n v="7"/>
    <n v="2017"/>
  </r>
  <r>
    <d v="2017-07-07T00:00:00"/>
    <n v="1100000"/>
    <x v="0"/>
    <s v="Property Barons"/>
    <x v="1"/>
    <n v="3130"/>
    <n v="3"/>
    <n v="1"/>
    <n v="2"/>
    <n v="492"/>
    <n v="1957"/>
    <s v="140 Surrey Rd"/>
    <s v="Blackburn"/>
    <s v="Whitehorse"/>
    <s v="Eastern Metropolitan"/>
    <n v="7"/>
    <n v="2017"/>
  </r>
  <r>
    <d v="2017-07-07T00:00:00"/>
    <n v="1177000"/>
    <x v="0"/>
    <s v="Property Barons"/>
    <x v="1"/>
    <n v="3131"/>
    <n v="3"/>
    <n v="2"/>
    <n v="2"/>
    <n v="561"/>
    <m/>
    <s v="47 Glebe St"/>
    <s v="Forest Hill"/>
    <s v="Whitehorse"/>
    <s v="Eastern Metropolitan"/>
    <n v="7"/>
    <n v="2017"/>
  </r>
  <r>
    <d v="2017-07-07T00:00:00"/>
    <n v="1170000"/>
    <x v="0"/>
    <s v="Flanders &amp; Fish"/>
    <x v="0"/>
    <n v="3181"/>
    <n v="2"/>
    <n v="2"/>
    <n v="2"/>
    <n v="86"/>
    <m/>
    <s v="15A Percy St"/>
    <s v="Prahran"/>
    <s v="Stonnington"/>
    <s v="Southern Metropolitan"/>
    <n v="7"/>
    <n v="2017"/>
  </r>
  <r>
    <d v="2017-07-07T00:00:00"/>
    <n v="2010000"/>
    <x v="0"/>
    <s v="Maxwells"/>
    <x v="1"/>
    <n v="3206"/>
    <n v="3"/>
    <n v="1"/>
    <n v="0"/>
    <n v="207"/>
    <n v="1890"/>
    <s v="67 McGregor St"/>
    <s v="Middle Park"/>
    <s v="Port Phillip"/>
    <s v="Southern Metropolitan"/>
    <n v="7"/>
    <n v="2017"/>
  </r>
  <r>
    <d v="2017-07-07T00:00:00"/>
    <n v="560000"/>
    <x v="2"/>
    <s v="Cunninghams"/>
    <x v="0"/>
    <n v="3046"/>
    <n v="2"/>
    <n v="1"/>
    <n v="1"/>
    <n v="132"/>
    <n v="2014"/>
    <s v="3/13 Sylvester St"/>
    <s v="Oak Park"/>
    <s v="Moreland"/>
    <s v="Northern Metropolitan"/>
    <n v="7"/>
    <n v="2017"/>
  </r>
  <r>
    <d v="2017-07-07T00:00:00"/>
    <n v="800000"/>
    <x v="0"/>
    <s v="Metro Ladder"/>
    <x v="1"/>
    <n v="3044"/>
    <n v="3"/>
    <n v="1"/>
    <n v="2"/>
    <n v="506"/>
    <m/>
    <s v="6 Wicklow St"/>
    <s v="Pascoe Vale"/>
    <s v="Moreland"/>
    <s v="Northern Metropolitan"/>
    <n v="7"/>
    <n v="2017"/>
  </r>
  <r>
    <d v="2017-07-07T00:00:00"/>
    <n v="805000"/>
    <x v="0"/>
    <s v="Metro Ladder"/>
    <x v="1"/>
    <n v="3060"/>
    <n v="3"/>
    <n v="2"/>
    <n v="2"/>
    <n v="572"/>
    <m/>
    <s v="165 Jukes Rd"/>
    <s v="Fawkner"/>
    <s v="Moreland"/>
    <s v="Northern Metropolitan"/>
    <n v="7"/>
    <n v="2017"/>
  </r>
  <r>
    <d v="2017-07-07T00:00:00"/>
    <n v="468000"/>
    <x v="1"/>
    <s v="Cunninghams"/>
    <x v="1"/>
    <n v="3040"/>
    <n v="2"/>
    <n v="1"/>
    <n v="1"/>
    <n v="0"/>
    <m/>
    <s v="6/23 Daisy St"/>
    <s v="Essendon"/>
    <s v="Moonee Valley"/>
    <s v="Western Metropolitan"/>
    <n v="7"/>
    <n v="2017"/>
  </r>
  <r>
    <d v="2017-07-07T00:00:00"/>
    <n v="560000"/>
    <x v="1"/>
    <s v="Flanders &amp; Fish"/>
    <x v="0"/>
    <n v="3039"/>
    <n v="2"/>
    <n v="2"/>
    <n v="1"/>
    <n v="0"/>
    <n v="2015"/>
    <s v="27/15 Moore St"/>
    <s v="Moonee Ponds"/>
    <s v="Moonee Valley"/>
    <s v="Western Metropolitan"/>
    <n v="7"/>
    <n v="2017"/>
  </r>
  <r>
    <d v="2017-07-07T00:00:00"/>
    <n v="765000"/>
    <x v="1"/>
    <s v="Flanders &amp; Fish"/>
    <x v="1"/>
    <n v="3034"/>
    <n v="3"/>
    <n v="2"/>
    <n v="1"/>
    <n v="292"/>
    <n v="2008"/>
    <s v="33a Deutscher St"/>
    <s v="Avondale Heights"/>
    <s v="Moonee Valley"/>
    <s v="Western Metropolitan"/>
    <n v="7"/>
    <n v="2017"/>
  </r>
  <r>
    <d v="2017-07-07T00:00:00"/>
    <n v="1270000"/>
    <x v="0"/>
    <s v="Jones and Jones"/>
    <x v="1"/>
    <n v="3039"/>
    <n v="4"/>
    <n v="1"/>
    <n v="3"/>
    <n v="478"/>
    <n v="1925"/>
    <s v="102 Waverley St"/>
    <s v="Moonee Ponds"/>
    <s v="Moonee Valley"/>
    <s v="Western Metropolitan"/>
    <n v="7"/>
    <n v="2017"/>
  </r>
  <r>
    <d v="2017-07-07T00:00:00"/>
    <n v="1750000"/>
    <x v="0"/>
    <s v="Flanders &amp; Fish"/>
    <x v="0"/>
    <n v="3032"/>
    <n v="4"/>
    <n v="2"/>
    <n v="1"/>
    <n v="360"/>
    <n v="1910"/>
    <s v="33 Fenton St"/>
    <s v="Ascot Vale"/>
    <s v="Moonee Valley"/>
    <s v="Western Metropolitan"/>
    <n v="7"/>
    <n v="2017"/>
  </r>
  <r>
    <d v="2017-07-07T00:00:00"/>
    <n v="650000"/>
    <x v="2"/>
    <s v="Maxwells"/>
    <x v="0"/>
    <n v="3012"/>
    <n v="3"/>
    <n v="2"/>
    <n v="2"/>
    <n v="159"/>
    <n v="2016"/>
    <s v="1/1 Clarendon St"/>
    <s v="Maidstone"/>
    <s v="Maribyrnong"/>
    <s v="Western Metropolitan"/>
    <n v="7"/>
    <n v="2017"/>
  </r>
  <r>
    <d v="2017-07-07T00:00:00"/>
    <n v="892000"/>
    <x v="0"/>
    <s v="Jones and Jones"/>
    <x v="1"/>
    <n v="3013"/>
    <n v="3"/>
    <n v="1"/>
    <n v="2"/>
    <n v="449"/>
    <n v="1940"/>
    <s v="260 Francis St"/>
    <s v="Yarraville"/>
    <s v="Maribyrnong"/>
    <s v="Western Metropolitan"/>
    <n v="7"/>
    <n v="2017"/>
  </r>
  <r>
    <d v="2017-07-07T00:00:00"/>
    <n v="991000"/>
    <x v="0"/>
    <s v="Jones and Jones"/>
    <x v="1"/>
    <n v="3011"/>
    <n v="2"/>
    <n v="1"/>
    <n v="1"/>
    <n v="318"/>
    <n v="1910"/>
    <s v="27 Leander St"/>
    <s v="Footscray"/>
    <s v="Maribyrnong"/>
    <s v="Western Metropolitan"/>
    <n v="7"/>
    <n v="2017"/>
  </r>
  <r>
    <d v="2017-07-07T00:00:00"/>
    <n v="1120000"/>
    <x v="0"/>
    <s v="Property Barons"/>
    <x v="0"/>
    <n v="3108"/>
    <n v="4"/>
    <n v="2"/>
    <n v="2"/>
    <n v="280"/>
    <n v="2008"/>
    <s v="3 Hampshire Rd"/>
    <s v="Doncaster"/>
    <s v="Manningham"/>
    <s v="Eastern Metropolitan"/>
    <n v="7"/>
    <n v="2017"/>
  </r>
  <r>
    <d v="2017-07-07T00:00:00"/>
    <n v="1200000"/>
    <x v="0"/>
    <s v="Jones and Jones"/>
    <x v="1"/>
    <n v="3105"/>
    <n v="3"/>
    <n v="1"/>
    <n v="3"/>
    <n v="557"/>
    <m/>
    <s v="29 Flinders St"/>
    <s v="Bulleen"/>
    <s v="Manningham"/>
    <s v="Eastern Metropolitan"/>
    <n v="7"/>
    <n v="2017"/>
  </r>
  <r>
    <d v="2017-07-07T00:00:00"/>
    <n v="1880000"/>
    <x v="0"/>
    <s v="Property Barons"/>
    <x v="1"/>
    <n v="3108"/>
    <n v="4"/>
    <n v="2"/>
    <n v="2"/>
    <n v="814"/>
    <m/>
    <s v="22 Bayley Gr"/>
    <s v="Doncaster"/>
    <s v="Manningham"/>
    <s v="Eastern Metropolitan"/>
    <n v="7"/>
    <n v="2017"/>
  </r>
  <r>
    <d v="2017-07-07T00:00:00"/>
    <n v="936000"/>
    <x v="0"/>
    <s v="Jones and Jones"/>
    <x v="1"/>
    <n v="3178"/>
    <n v="4"/>
    <n v="2"/>
    <n v="2"/>
    <n v="675"/>
    <n v="1980"/>
    <s v="45 Severn Cr"/>
    <s v="Rowville"/>
    <s v="Knox"/>
    <s v="South-Eastern Metropolitan"/>
    <n v="7"/>
    <n v="2017"/>
  </r>
  <r>
    <d v="2017-07-07T00:00:00"/>
    <n v="742500"/>
    <x v="2"/>
    <s v="Jones and Jones"/>
    <x v="1"/>
    <n v="3189"/>
    <n v="2"/>
    <n v="1"/>
    <n v="1"/>
    <n v="179"/>
    <n v="2001"/>
    <s v="3/29 Fiddes St"/>
    <s v="Moorabbin"/>
    <s v="Kingston"/>
    <s v="Southern Metropolitan"/>
    <n v="7"/>
    <n v="2017"/>
  </r>
  <r>
    <d v="2017-07-07T00:00:00"/>
    <n v="815000"/>
    <x v="2"/>
    <s v="Metro Ladder"/>
    <x v="0"/>
    <n v="3194"/>
    <n v="3"/>
    <n v="3"/>
    <n v="2"/>
    <n v="93"/>
    <m/>
    <s v="10 Chicquita Cct"/>
    <s v="Mentone"/>
    <s v="Kingston"/>
    <s v="South-Eastern Metropolitan"/>
    <n v="7"/>
    <n v="2017"/>
  </r>
  <r>
    <d v="2017-07-07T00:00:00"/>
    <n v="915000"/>
    <x v="0"/>
    <s v="Jones and Jones"/>
    <x v="1"/>
    <n v="3172"/>
    <n v="4"/>
    <n v="2"/>
    <n v="2"/>
    <n v="649"/>
    <m/>
    <s v="28 Higgins Cl"/>
    <s v="Dingley Village"/>
    <s v="Kingston"/>
    <s v="South-Eastern Metropolitan"/>
    <n v="7"/>
    <n v="2017"/>
  </r>
  <r>
    <d v="2017-07-07T00:00:00"/>
    <n v="1120000"/>
    <x v="0"/>
    <s v="Jones and Jones"/>
    <x v="1"/>
    <n v="3167"/>
    <n v="4"/>
    <n v="2"/>
    <n v="2"/>
    <n v="564"/>
    <n v="1975"/>
    <s v="5 Ellesmere St"/>
    <s v="Oakleigh South"/>
    <s v="Kingston"/>
    <s v="South-Eastern Metropolitan"/>
    <n v="7"/>
    <n v="2017"/>
  </r>
  <r>
    <d v="2017-07-07T00:00:00"/>
    <n v="455000"/>
    <x v="0"/>
    <s v="Cunninghams"/>
    <x v="1"/>
    <n v="3048"/>
    <n v="3"/>
    <n v="1"/>
    <n v="1"/>
    <n v="562"/>
    <m/>
    <s v="470 Barry Rd"/>
    <s v="Coolaroo"/>
    <s v="Hume"/>
    <s v="Northern Metropolitan"/>
    <n v="7"/>
    <n v="2017"/>
  </r>
  <r>
    <d v="2017-07-07T00:00:00"/>
    <n v="465000"/>
    <x v="1"/>
    <s v="Sanders"/>
    <x v="1"/>
    <n v="3016"/>
    <n v="2"/>
    <n v="1"/>
    <n v="1"/>
    <n v="0"/>
    <n v="1970"/>
    <s v="8/97 Verdon St"/>
    <s v="Williamstown"/>
    <s v="Hobsons Bay"/>
    <s v="Western Metropolitan"/>
    <n v="7"/>
    <n v="2017"/>
  </r>
  <r>
    <d v="2017-07-07T00:00:00"/>
    <n v="810000"/>
    <x v="0"/>
    <s v="Sanders"/>
    <x v="0"/>
    <n v="3028"/>
    <n v="4"/>
    <n v="2"/>
    <n v="2"/>
    <n v="749"/>
    <n v="1989"/>
    <s v="1 Sheppard Ct"/>
    <s v="Altona Meadows"/>
    <s v="Hobsons Bay"/>
    <s v="Western Metropolitan"/>
    <n v="7"/>
    <n v="2017"/>
  </r>
  <r>
    <d v="2017-07-07T00:00:00"/>
    <n v="820000"/>
    <x v="2"/>
    <s v="Metro Ladder"/>
    <x v="0"/>
    <n v="3018"/>
    <n v="4"/>
    <n v="2"/>
    <n v="2"/>
    <n v="288"/>
    <n v="1970"/>
    <s v="1/26 Maidstone St"/>
    <s v="Altona"/>
    <s v="Hobsons Bay"/>
    <s v="Western Metropolitan"/>
    <n v="7"/>
    <n v="2017"/>
  </r>
  <r>
    <d v="2017-07-07T00:00:00"/>
    <n v="956000"/>
    <x v="0"/>
    <s v="Metro Ladder"/>
    <x v="1"/>
    <n v="3015"/>
    <n v="4"/>
    <n v="2"/>
    <n v="4"/>
    <n v="540"/>
    <n v="1970"/>
    <s v="139 Blackshaws Rd"/>
    <s v="Newport"/>
    <s v="Hobsons Bay"/>
    <s v="Western Metropolitan"/>
    <n v="7"/>
    <n v="2017"/>
  </r>
  <r>
    <d v="2017-07-07T00:00:00"/>
    <n v="995000"/>
    <x v="0"/>
    <s v="Flanders &amp; Fish"/>
    <x v="1"/>
    <n v="3015"/>
    <n v="3"/>
    <n v="1"/>
    <n v="0"/>
    <n v="669"/>
    <m/>
    <s v="63 Saltley St"/>
    <s v="South Kingsville"/>
    <s v="Hobsons Bay"/>
    <s v="Western Metropolitan"/>
    <n v="7"/>
    <n v="2017"/>
  </r>
  <r>
    <d v="2017-07-07T00:00:00"/>
    <n v="1575000"/>
    <x v="0"/>
    <s v="Metro Ladder"/>
    <x v="1"/>
    <n v="3016"/>
    <n v="3"/>
    <n v="1"/>
    <n v="1"/>
    <n v="860"/>
    <n v="1950"/>
    <s v="27 Champion Rd"/>
    <s v="Williamstown North"/>
    <s v="Hobsons Bay"/>
    <s v="Western Metropolitan"/>
    <n v="7"/>
    <n v="2017"/>
  </r>
  <r>
    <d v="2017-07-07T00:00:00"/>
    <n v="575000"/>
    <x v="1"/>
    <s v="Jones and Jones"/>
    <x v="1"/>
    <n v="3163"/>
    <n v="2"/>
    <n v="2"/>
    <n v="1"/>
    <n v="0"/>
    <m/>
    <s v="7/1192 Glen Huntly Rd"/>
    <s v="Glen Huntly"/>
    <s v="Glen Eira"/>
    <s v="Southern Metropolitan"/>
    <n v="7"/>
    <n v="2017"/>
  </r>
  <r>
    <d v="2017-07-07T00:00:00"/>
    <n v="1540000"/>
    <x v="0"/>
    <s v="Jones and Jones"/>
    <x v="1"/>
    <n v="3163"/>
    <n v="4"/>
    <n v="2"/>
    <n v="2"/>
    <n v="589"/>
    <n v="1920"/>
    <s v="217 Murrumbeena Rd"/>
    <s v="Murrumbeena"/>
    <s v="Glen Eira"/>
    <s v="Southern Metropolitan"/>
    <n v="7"/>
    <n v="2017"/>
  </r>
  <r>
    <d v="2017-07-07T00:00:00"/>
    <n v="740000"/>
    <x v="0"/>
    <s v="Melbourne Homes"/>
    <x v="1"/>
    <n v="3199"/>
    <n v="3"/>
    <n v="1"/>
    <n v="1"/>
    <n v="650"/>
    <m/>
    <s v="59 Summit Rd"/>
    <s v="Frankston"/>
    <s v="Frankston"/>
    <s v="South-Eastern Metropolitan"/>
    <n v="7"/>
    <n v="2017"/>
  </r>
  <r>
    <d v="2017-07-07T00:00:00"/>
    <n v="782500"/>
    <x v="0"/>
    <s v="Cunninghams"/>
    <x v="1"/>
    <n v="3198"/>
    <n v="3"/>
    <n v="2"/>
    <n v="2"/>
    <n v="603"/>
    <m/>
    <s v="5 Ireland St"/>
    <s v="Seaford"/>
    <s v="Frankston"/>
    <s v="South-Eastern Metropolitan"/>
    <n v="7"/>
    <n v="2017"/>
  </r>
  <r>
    <d v="2017-07-07T00:00:00"/>
    <n v="320000"/>
    <x v="1"/>
    <s v="Property Barons"/>
    <x v="1"/>
    <n v="3078"/>
    <n v="1"/>
    <n v="1"/>
    <n v="1"/>
    <n v="915"/>
    <m/>
    <s v="10/90 Yarralea St"/>
    <s v="Alphington"/>
    <s v="Darebin"/>
    <s v="Northern Metropolitan"/>
    <n v="7"/>
    <n v="2017"/>
  </r>
  <r>
    <d v="2017-07-07T00:00:00"/>
    <n v="605000"/>
    <x v="0"/>
    <s v="Cunninghams"/>
    <x v="0"/>
    <n v="3073"/>
    <n v="3"/>
    <n v="1"/>
    <n v="1"/>
    <n v="540"/>
    <m/>
    <s v="2 Moira Av"/>
    <s v="Reservoir"/>
    <s v="Darebin"/>
    <s v="Northern Metropolitan"/>
    <n v="7"/>
    <n v="2017"/>
  </r>
  <r>
    <d v="2017-07-07T00:00:00"/>
    <n v="800001"/>
    <x v="0"/>
    <s v="Sanders"/>
    <x v="0"/>
    <n v="3083"/>
    <n v="4"/>
    <n v="1"/>
    <n v="2"/>
    <n v="467"/>
    <n v="1970"/>
    <s v="101 The Fairway"/>
    <s v="Kingsbury"/>
    <s v="Darebin"/>
    <s v="Northern Metropolitan"/>
    <n v="7"/>
    <n v="2017"/>
  </r>
  <r>
    <d v="2017-07-07T00:00:00"/>
    <n v="1260000"/>
    <x v="0"/>
    <s v="Jones and Jones"/>
    <x v="1"/>
    <n v="3070"/>
    <n v="2"/>
    <n v="1"/>
    <n v="1"/>
    <n v="234"/>
    <n v="1900"/>
    <s v="16 Thomson St"/>
    <s v="Northcote"/>
    <s v="Darebin"/>
    <s v="Northern Metropolitan"/>
    <n v="7"/>
    <n v="2017"/>
  </r>
  <r>
    <d v="2017-07-07T00:00:00"/>
    <n v="608500"/>
    <x v="0"/>
    <s v="Jones and Jones"/>
    <x v="1"/>
    <n v="3806"/>
    <n v="4"/>
    <n v="2"/>
    <n v="2"/>
    <n v="563"/>
    <n v="1995"/>
    <s v="59 Bemersyde Dr"/>
    <s v="Berwick"/>
    <s v="Casey"/>
    <s v="Eastern Victoria"/>
    <n v="7"/>
    <n v="2017"/>
  </r>
  <r>
    <d v="2017-07-07T00:00:00"/>
    <n v="502000"/>
    <x v="2"/>
    <s v="Property Barons"/>
    <x v="1"/>
    <n v="3038"/>
    <n v="3"/>
    <n v="2"/>
    <n v="2"/>
    <n v="198"/>
    <n v="2004"/>
    <s v="23A Wentworth Dr"/>
    <s v="Taylors Lakes"/>
    <s v="Brimbank"/>
    <s v="Western Metropolitan"/>
    <n v="7"/>
    <n v="2017"/>
  </r>
  <r>
    <d v="2017-07-07T00:00:00"/>
    <n v="820000"/>
    <x v="0"/>
    <s v="Flanders &amp; Fish"/>
    <x v="1"/>
    <n v="3020"/>
    <n v="4"/>
    <n v="2"/>
    <n v="1"/>
    <n v="604"/>
    <n v="1950"/>
    <s v="3 Merlow St"/>
    <s v="Albion"/>
    <s v="Brimbank"/>
    <s v="Western Metropolitan"/>
    <n v="7"/>
    <n v="2017"/>
  </r>
  <r>
    <d v="2017-07-07T00:00:00"/>
    <n v="940000"/>
    <x v="0"/>
    <s v="Best Bricks"/>
    <x v="1"/>
    <n v="3020"/>
    <n v="3"/>
    <n v="2"/>
    <n v="2"/>
    <n v="572"/>
    <n v="1950"/>
    <s v="54 Ardoyne St"/>
    <s v="Sunshine"/>
    <s v="Brimbank"/>
    <s v="Western Metropolitan"/>
    <n v="7"/>
    <n v="2017"/>
  </r>
  <r>
    <d v="2017-07-07T00:00:00"/>
    <n v="830000"/>
    <x v="1"/>
    <s v="Flanders &amp; Fish"/>
    <x v="1"/>
    <n v="3103"/>
    <n v="2"/>
    <n v="2"/>
    <n v="1"/>
    <n v="0"/>
    <n v="2007"/>
    <s v="4/229 Whitehorse Rd"/>
    <s v="Balwyn"/>
    <s v="Boroondara"/>
    <s v="Southern Metropolitan"/>
    <n v="7"/>
    <n v="2017"/>
  </r>
  <r>
    <d v="2017-07-07T00:00:00"/>
    <n v="1900000"/>
    <x v="0"/>
    <s v="Property Barons"/>
    <x v="1"/>
    <n v="3104"/>
    <n v="2"/>
    <n v="1"/>
    <n v="2"/>
    <n v="667"/>
    <n v="1955"/>
    <s v="25 Rookwood St"/>
    <s v="Balwyn North"/>
    <s v="Boroondara"/>
    <s v="Southern Metropolitan"/>
    <n v="7"/>
    <n v="2017"/>
  </r>
  <r>
    <d v="2017-07-07T00:00:00"/>
    <n v="2085000"/>
    <x v="0"/>
    <s v="Jones and Jones"/>
    <x v="0"/>
    <n v="3147"/>
    <n v="4"/>
    <n v="2"/>
    <n v="2"/>
    <n v="705"/>
    <m/>
    <s v="11 Poulter St"/>
    <s v="Ashburton"/>
    <s v="Boroondara"/>
    <s v="Southern Metropolitan"/>
    <n v="7"/>
    <n v="2017"/>
  </r>
  <r>
    <d v="2017-07-07T00:00:00"/>
    <n v="3250000"/>
    <x v="0"/>
    <s v="Jones and Jones"/>
    <x v="0"/>
    <n v="3126"/>
    <n v="4"/>
    <n v="2"/>
    <n v="3"/>
    <n v="855"/>
    <m/>
    <s v="11 Parlington St"/>
    <s v="Canterbury"/>
    <s v="Boroondara"/>
    <s v="Southern Metropolitan"/>
    <n v="7"/>
    <n v="2017"/>
  </r>
  <r>
    <d v="2017-07-07T00:00:00"/>
    <n v="837000"/>
    <x v="2"/>
    <s v="Jones and Jones"/>
    <x v="0"/>
    <n v="3188"/>
    <n v="2"/>
    <n v="2"/>
    <n v="1"/>
    <n v="516"/>
    <n v="2007"/>
    <s v="4/8 Willis St"/>
    <s v="Hampton"/>
    <s v="Bayside"/>
    <s v="Southern Metropolitan"/>
    <n v="7"/>
    <n v="2017"/>
  </r>
  <r>
    <d v="2017-07-07T00:00:00"/>
    <n v="1215000"/>
    <x v="2"/>
    <s v="Maxwells"/>
    <x v="1"/>
    <n v="3193"/>
    <n v="3"/>
    <n v="2"/>
    <n v="2"/>
    <n v="314"/>
    <m/>
    <s v="1/47 Bluff Rd"/>
    <s v="Black Rock"/>
    <s v="Bayside"/>
    <s v="Southern Metropolitan"/>
    <n v="7"/>
    <n v="2017"/>
  </r>
  <r>
    <d v="2017-07-07T00:00:00"/>
    <n v="1235000"/>
    <x v="0"/>
    <s v="Maxwells"/>
    <x v="1"/>
    <n v="3191"/>
    <n v="4"/>
    <n v="2"/>
    <n v="2"/>
    <n v="404"/>
    <n v="1925"/>
    <s v="1/10 Reno Rd"/>
    <s v="Sandringham"/>
    <s v="Bayside"/>
    <s v="Southern Metropolitan"/>
    <n v="7"/>
    <n v="2017"/>
  </r>
  <r>
    <d v="2017-07-07T00:00:00"/>
    <n v="1500000"/>
    <x v="0"/>
    <s v="Jones and Jones"/>
    <x v="1"/>
    <n v="3192"/>
    <n v="4"/>
    <n v="2"/>
    <n v="3"/>
    <n v="724"/>
    <m/>
    <s v="61 Weatherall Rd"/>
    <s v="Cheltenham"/>
    <s v="Bayside"/>
    <s v="Southern Metropolitan"/>
    <n v="7"/>
    <n v="2017"/>
  </r>
  <r>
    <d v="2017-07-07T00:00:00"/>
    <n v="2210000"/>
    <x v="0"/>
    <s v="Cunninghams"/>
    <x v="0"/>
    <n v="3186"/>
    <n v="4"/>
    <n v="2"/>
    <n v="1"/>
    <n v="396"/>
    <n v="1908"/>
    <s v="4 Glendora Av"/>
    <s v="Brighton"/>
    <s v="Bayside"/>
    <s v="Southern Metropolitan"/>
    <n v="7"/>
    <n v="2017"/>
  </r>
  <r>
    <d v="2017-07-07T00:00:00"/>
    <n v="640000"/>
    <x v="0"/>
    <s v="Metro Ladder"/>
    <x v="1"/>
    <n v="3081"/>
    <n v="3"/>
    <n v="1"/>
    <n v="2"/>
    <n v="476"/>
    <n v="1956"/>
    <s v="373 Liberty Pde"/>
    <s v="Heidelberg West"/>
    <s v="Banyule"/>
    <s v="Eastern Metropolitan"/>
    <n v="7"/>
    <n v="2017"/>
  </r>
  <r>
    <d v="2017-07-07T00:00:00"/>
    <n v="710000"/>
    <x v="0"/>
    <s v="Property Barons"/>
    <x v="1"/>
    <n v="3087"/>
    <n v="4"/>
    <n v="1"/>
    <n v="3"/>
    <n v="541"/>
    <n v="1960"/>
    <s v="66 MacOrna St"/>
    <s v="Watsonia North"/>
    <s v="Banyule"/>
    <s v="Northern Metropolitan"/>
    <n v="7"/>
    <n v="2017"/>
  </r>
  <r>
    <d v="2017-07-07T00:00:00"/>
    <n v="780000"/>
    <x v="0"/>
    <s v="Best Bricks"/>
    <x v="0"/>
    <n v="3081"/>
    <n v="3"/>
    <n v="1"/>
    <n v="2"/>
    <n v="680"/>
    <m/>
    <s v="124 Oriel Rd"/>
    <s v="Bellfield"/>
    <s v="Banyule"/>
    <s v="Eastern Metropolitan"/>
    <n v="7"/>
    <n v="2017"/>
  </r>
  <r>
    <d v="2017-07-07T00:00:00"/>
    <n v="1150000"/>
    <x v="0"/>
    <s v="Property Barons"/>
    <x v="0"/>
    <n v="3084"/>
    <n v="4"/>
    <n v="1"/>
    <n v="2"/>
    <n v="672"/>
    <m/>
    <s v="34 Haughton Pde"/>
    <s v="Rosanna"/>
    <s v="Banyule"/>
    <s v="Eastern Metropolitan"/>
    <n v="7"/>
    <n v="2017"/>
  </r>
  <r>
    <d v="2017-07-07T00:00:00"/>
    <n v="2530000"/>
    <x v="0"/>
    <s v="Property Barons"/>
    <x v="0"/>
    <n v="3079"/>
    <n v="4"/>
    <n v="2"/>
    <n v="0"/>
    <n v="637"/>
    <n v="1936"/>
    <s v="25 Fairy St"/>
    <s v="Ivanhoe"/>
    <s v="Banyule"/>
    <s v="Eastern Metropolitan"/>
    <n v="7"/>
    <n v="2017"/>
  </r>
  <r>
    <d v="2017-07-08T00:00:00"/>
    <n v="620000"/>
    <x v="0"/>
    <s v="Sanders"/>
    <x v="0"/>
    <n v="3775"/>
    <n v="3"/>
    <n v="2"/>
    <n v="1"/>
    <n v="863"/>
    <n v="1975"/>
    <s v="15 Yarra St"/>
    <s v="Yarra Glen"/>
    <s v="Yarra Ranges"/>
    <s v="Northern Victoria"/>
    <n v="7"/>
    <n v="2017"/>
  </r>
  <r>
    <d v="2017-07-08T00:00:00"/>
    <n v="536500"/>
    <x v="0"/>
    <s v="Property Barons"/>
    <x v="1"/>
    <n v="3029"/>
    <n v="3"/>
    <n v="2"/>
    <n v="4"/>
    <n v="578"/>
    <n v="1972"/>
    <s v="30 Don Av"/>
    <s v="Hoppers Crossing"/>
    <s v="Wyndham"/>
    <s v="Western Metropolitan"/>
    <n v="7"/>
    <n v="2017"/>
  </r>
  <r>
    <d v="2017-07-08T00:00:00"/>
    <n v="560000"/>
    <x v="0"/>
    <s v="Property Barons"/>
    <x v="0"/>
    <n v="3029"/>
    <n v="4"/>
    <n v="2"/>
    <n v="2"/>
    <n v="452"/>
    <n v="2009"/>
    <s v="4 Welford St"/>
    <s v="Tarneit"/>
    <s v="Wyndham"/>
    <s v="Western Metropolitan"/>
    <n v="7"/>
    <n v="2017"/>
  </r>
  <r>
    <d v="2017-07-08T00:00:00"/>
    <n v="715500"/>
    <x v="0"/>
    <s v="Cunninghams"/>
    <x v="1"/>
    <n v="3074"/>
    <n v="3"/>
    <n v="1"/>
    <n v="2"/>
    <n v="685"/>
    <m/>
    <s v="37 Smith Av"/>
    <s v="Thomastown"/>
    <s v="Whittlesea"/>
    <s v="Northern Metropolitan"/>
    <n v="7"/>
    <n v="2017"/>
  </r>
  <r>
    <d v="2017-07-08T00:00:00"/>
    <n v="780000"/>
    <x v="0"/>
    <s v="Metro Ladder"/>
    <x v="0"/>
    <n v="3754"/>
    <n v="4"/>
    <n v="2"/>
    <n v="2"/>
    <n v="1037"/>
    <m/>
    <s v="16 Melliodora Dr"/>
    <s v="Mernda"/>
    <s v="Whittlesea"/>
    <s v="Northern Metropolitan"/>
    <n v="7"/>
    <n v="2017"/>
  </r>
  <r>
    <d v="2017-07-08T00:00:00"/>
    <n v="938000"/>
    <x v="2"/>
    <s v="Jones and Jones"/>
    <x v="1"/>
    <n v="3127"/>
    <n v="3"/>
    <n v="1"/>
    <n v="2"/>
    <n v="271"/>
    <m/>
    <s v="3/51 Park Rd"/>
    <s v="Surrey Hills"/>
    <s v="Whitehorse"/>
    <s v="Southern Metropolitan"/>
    <n v="7"/>
    <n v="2017"/>
  </r>
  <r>
    <d v="2017-07-08T00:00:00"/>
    <n v="835000"/>
    <x v="0"/>
    <s v="Cunninghams"/>
    <x v="0"/>
    <n v="3055"/>
    <n v="2"/>
    <n v="1"/>
    <n v="1"/>
    <n v="207"/>
    <n v="1950"/>
    <s v="22 Henderson St"/>
    <s v="Brunswick West"/>
    <s v="Moreland"/>
    <s v="Northern Metropolitan"/>
    <n v="7"/>
    <n v="2017"/>
  </r>
  <r>
    <d v="2017-07-08T00:00:00"/>
    <n v="962000"/>
    <x v="0"/>
    <s v="Maxwells"/>
    <x v="1"/>
    <n v="3044"/>
    <n v="2"/>
    <n v="1"/>
    <n v="2"/>
    <n v="624"/>
    <m/>
    <s v="30 Irvine St"/>
    <s v="Pascoe Vale"/>
    <s v="Moreland"/>
    <s v="Northern Metropolitan"/>
    <n v="7"/>
    <n v="2017"/>
  </r>
  <r>
    <d v="2017-07-08T00:00:00"/>
    <n v="1230000"/>
    <x v="0"/>
    <s v="Property Barons"/>
    <x v="1"/>
    <n v="3042"/>
    <n v="3"/>
    <n v="2"/>
    <n v="1"/>
    <n v="324"/>
    <n v="2016"/>
    <s v="45 Muriel St"/>
    <s v="Niddrie"/>
    <s v="Moonee Valley"/>
    <s v="Western Metropolitan"/>
    <n v="7"/>
    <n v="2017"/>
  </r>
  <r>
    <d v="2017-07-08T00:00:00"/>
    <n v="1250000"/>
    <x v="0"/>
    <s v="Best Bricks"/>
    <x v="1"/>
    <n v="3167"/>
    <n v="3"/>
    <n v="1"/>
    <n v="2"/>
    <n v="680"/>
    <m/>
    <s v="9 Mimosa Av"/>
    <s v="Oakleigh South"/>
    <s v="Monash"/>
    <s v="South-Eastern Metropolitan"/>
    <n v="7"/>
    <n v="2017"/>
  </r>
  <r>
    <d v="2017-07-08T00:00:00"/>
    <n v="280500"/>
    <x v="0"/>
    <s v="Sanders"/>
    <x v="1"/>
    <n v="3338"/>
    <n v="2"/>
    <n v="1"/>
    <n v="1"/>
    <n v="180"/>
    <n v="1990"/>
    <s v="1/33 Staughton St"/>
    <s v="Melton South"/>
    <s v="Melton"/>
    <s v="Western Victoria"/>
    <n v="7"/>
    <n v="2017"/>
  </r>
  <r>
    <d v="2017-07-08T00:00:00"/>
    <n v="345000"/>
    <x v="0"/>
    <s v="Property Barons"/>
    <x v="1"/>
    <n v="3337"/>
    <n v="4"/>
    <n v="1"/>
    <n v="0"/>
    <n v="651"/>
    <n v="2000"/>
    <s v="17 Narebar Ct"/>
    <s v="Kurunjang"/>
    <s v="Melton"/>
    <s v="Northern Victoria"/>
    <n v="7"/>
    <n v="2017"/>
  </r>
  <r>
    <d v="2017-07-08T00:00:00"/>
    <n v="485000"/>
    <x v="1"/>
    <s v="Property Barons"/>
    <x v="1"/>
    <n v="3037"/>
    <n v="3"/>
    <n v="2"/>
    <n v="2"/>
    <n v="345"/>
    <n v="2005"/>
    <s v="1/14 Jade Wy"/>
    <s v="Hillside"/>
    <s v="Melton"/>
    <s v="Western Metropolitan"/>
    <n v="7"/>
    <n v="2017"/>
  </r>
  <r>
    <d v="2017-07-08T00:00:00"/>
    <n v="520000"/>
    <x v="2"/>
    <s v="Maxwells"/>
    <x v="1"/>
    <n v="3012"/>
    <n v="2"/>
    <n v="1"/>
    <n v="1"/>
    <n v="126"/>
    <m/>
    <s v="3/10 Greenham St"/>
    <s v="Maidstone"/>
    <s v="Maribyrnong"/>
    <s v="Western Metropolitan"/>
    <n v="7"/>
    <n v="2017"/>
  </r>
  <r>
    <d v="2017-07-08T00:00:00"/>
    <n v="560000"/>
    <x v="2"/>
    <s v="Metro Ladder"/>
    <x v="1"/>
    <n v="3019"/>
    <n v="3"/>
    <n v="1"/>
    <n v="1"/>
    <n v="158"/>
    <n v="2002"/>
    <s v="12/27 Marnoo St"/>
    <s v="Braybrook"/>
    <s v="Maribyrnong"/>
    <s v="Western Metropolitan"/>
    <n v="7"/>
    <n v="2017"/>
  </r>
  <r>
    <d v="2017-07-08T00:00:00"/>
    <n v="750000"/>
    <x v="0"/>
    <s v="Metro Ladder"/>
    <x v="0"/>
    <n v="3013"/>
    <n v="2"/>
    <n v="1"/>
    <n v="2"/>
    <n v="269"/>
    <m/>
    <s v="2 Adeney St"/>
    <s v="Yarraville"/>
    <s v="Maribyrnong"/>
    <s v="Western Metropolitan"/>
    <n v="7"/>
    <n v="2017"/>
  </r>
  <r>
    <d v="2017-07-08T00:00:00"/>
    <n v="900000"/>
    <x v="0"/>
    <s v="Metro Ladder"/>
    <x v="0"/>
    <n v="3011"/>
    <n v="3"/>
    <n v="1"/>
    <n v="3"/>
    <n v="312"/>
    <n v="1880"/>
    <s v="16 Creswick St"/>
    <s v="Footscray"/>
    <s v="Maribyrnong"/>
    <s v="Western Metropolitan"/>
    <n v="7"/>
    <n v="2017"/>
  </r>
  <r>
    <d v="2017-07-08T00:00:00"/>
    <n v="1300000"/>
    <x v="0"/>
    <s v="Property Barons"/>
    <x v="0"/>
    <n v="3106"/>
    <n v="5"/>
    <n v="3"/>
    <n v="3"/>
    <n v="767"/>
    <m/>
    <s v="1 Saville Ct"/>
    <s v="Templestowe"/>
    <s v="Manningham"/>
    <s v="Eastern Metropolitan"/>
    <n v="7"/>
    <n v="2017"/>
  </r>
  <r>
    <d v="2017-07-08T00:00:00"/>
    <n v="805000"/>
    <x v="2"/>
    <s v="Jones and Jones"/>
    <x v="1"/>
    <n v="3195"/>
    <n v="3"/>
    <n v="2"/>
    <n v="2"/>
    <n v="0"/>
    <n v="2006"/>
    <s v="5/148 Nepean Hwy"/>
    <s v="Aspendale"/>
    <s v="Kingston"/>
    <s v="South-Eastern Metropolitan"/>
    <n v="7"/>
    <n v="2017"/>
  </r>
  <r>
    <d v="2017-07-08T00:00:00"/>
    <n v="1322000"/>
    <x v="0"/>
    <s v="Melbourne Homes"/>
    <x v="1"/>
    <n v="3194"/>
    <n v="4"/>
    <n v="2"/>
    <n v="2"/>
    <n v="556"/>
    <m/>
    <s v="21 Derwent St"/>
    <s v="Mentone"/>
    <s v="Kingston"/>
    <s v="South-Eastern Metropolitan"/>
    <n v="7"/>
    <n v="2017"/>
  </r>
  <r>
    <d v="2017-07-08T00:00:00"/>
    <n v="452500"/>
    <x v="0"/>
    <s v="Property Barons"/>
    <x v="1"/>
    <n v="3043"/>
    <n v="3"/>
    <n v="1"/>
    <n v="0"/>
    <n v="259"/>
    <n v="1970"/>
    <s v="1/96 Carrick Dr"/>
    <s v="Gladstone Park"/>
    <s v="Hume"/>
    <s v="Western Metropolitan"/>
    <n v="7"/>
    <n v="2017"/>
  </r>
  <r>
    <d v="2017-07-08T00:00:00"/>
    <n v="500000"/>
    <x v="0"/>
    <s v="Flanders &amp; Fish"/>
    <x v="1"/>
    <n v="3064"/>
    <n v="3"/>
    <n v="2"/>
    <n v="2"/>
    <n v="448"/>
    <n v="2008"/>
    <s v="60 Northumberland Cct"/>
    <s v="Craigieburn"/>
    <s v="Hume"/>
    <s v="Northern Metropolitan"/>
    <n v="7"/>
    <n v="2017"/>
  </r>
  <r>
    <d v="2017-07-08T00:00:00"/>
    <n v="1060500"/>
    <x v="0"/>
    <s v="Maxwells"/>
    <x v="1"/>
    <n v="3072"/>
    <n v="4"/>
    <n v="2"/>
    <n v="4"/>
    <n v="490"/>
    <m/>
    <s v="7 Kenneth St"/>
    <s v="Preston"/>
    <s v="Darebin"/>
    <s v="Northern Metropolitan"/>
    <n v="7"/>
    <n v="2017"/>
  </r>
  <r>
    <d v="2017-07-08T00:00:00"/>
    <n v="1148000"/>
    <x v="0"/>
    <s v="Cunninghams"/>
    <x v="1"/>
    <n v="3072"/>
    <n v="4"/>
    <n v="1"/>
    <n v="2"/>
    <n v="552"/>
    <n v="1940"/>
    <s v="66 McNamara St"/>
    <s v="Preston"/>
    <s v="Darebin"/>
    <s v="Northern Metropolitan"/>
    <n v="7"/>
    <n v="2017"/>
  </r>
  <r>
    <d v="2017-07-08T00:00:00"/>
    <n v="450000"/>
    <x v="0"/>
    <s v="Flanders &amp; Fish"/>
    <x v="0"/>
    <n v="3177"/>
    <n v="3"/>
    <n v="1"/>
    <n v="0"/>
    <n v="585"/>
    <n v="1960"/>
    <s v="49 Kanooka Gr"/>
    <s v="Doveton"/>
    <s v="Casey"/>
    <s v="South-Eastern Metropolitan"/>
    <n v="7"/>
    <n v="2017"/>
  </r>
  <r>
    <d v="2017-07-08T00:00:00"/>
    <n v="676000"/>
    <x v="0"/>
    <s v="Melbourne Homes"/>
    <x v="0"/>
    <n v="3802"/>
    <n v="3"/>
    <n v="2"/>
    <n v="3"/>
    <n v="810"/>
    <n v="1980"/>
    <s v="9 Knight Ct"/>
    <s v="Endeavour Hills"/>
    <s v="Casey"/>
    <s v="South-Eastern Metropolitan"/>
    <n v="7"/>
    <n v="2017"/>
  </r>
  <r>
    <d v="2017-07-08T00:00:00"/>
    <n v="2200000"/>
    <x v="0"/>
    <s v="Property Barons"/>
    <x v="0"/>
    <n v="3124"/>
    <n v="8"/>
    <n v="8"/>
    <n v="4"/>
    <n v="650"/>
    <m/>
    <s v="1088 Toorak Rd"/>
    <s v="Camberwell"/>
    <s v="Boroondara"/>
    <s v="Southern Metropolitan"/>
    <n v="7"/>
    <n v="2017"/>
  </r>
  <r>
    <d v="2017-07-08T00:00:00"/>
    <n v="771000"/>
    <x v="2"/>
    <s v="Best Bricks"/>
    <x v="1"/>
    <n v="3188"/>
    <n v="2"/>
    <n v="1"/>
    <n v="1"/>
    <n v="0"/>
    <n v="1992"/>
    <s v="3/8 Eldon Ct"/>
    <s v="Hampton East"/>
    <s v="Bayside"/>
    <s v="Southern Metropolitan"/>
    <n v="7"/>
    <n v="2017"/>
  </r>
  <r>
    <d v="2017-07-08T00:00:00"/>
    <n v="450000"/>
    <x v="1"/>
    <s v="Best Bricks"/>
    <x v="0"/>
    <n v="3084"/>
    <n v="2"/>
    <n v="1"/>
    <n v="0"/>
    <n v="2020"/>
    <n v="1998"/>
    <s v="8/75 Hawdon St"/>
    <s v="Heidelberg"/>
    <s v="Banyule"/>
    <s v="Eastern Metropolitan"/>
    <n v="7"/>
    <n v="2017"/>
  </r>
  <r>
    <d v="2017-07-08T00:00:00"/>
    <n v="905000"/>
    <x v="0"/>
    <s v="Property Barons"/>
    <x v="0"/>
    <n v="3084"/>
    <n v="3"/>
    <n v="2"/>
    <n v="2"/>
    <n v="331"/>
    <n v="2001"/>
    <s v="34 Toumlin Gr"/>
    <s v="Viewbank"/>
    <s v="Banyule"/>
    <s v="Eastern Metropolitan"/>
    <n v="7"/>
    <n v="2017"/>
  </r>
  <r>
    <d v="2017-07-09T00:00:00"/>
    <n v="420000"/>
    <x v="2"/>
    <s v="Melbourne Homes"/>
    <x v="1"/>
    <n v="3752"/>
    <n v="3"/>
    <n v="2"/>
    <n v="2"/>
    <n v="155"/>
    <n v="2011"/>
    <s v="3/32 Kumara Cct"/>
    <s v="South Morang"/>
    <s v="Whittlesea"/>
    <s v="Northern Metropolitan"/>
    <n v="7"/>
    <n v="2017"/>
  </r>
  <r>
    <d v="2017-07-09T00:00:00"/>
    <n v="676000"/>
    <x v="1"/>
    <s v="Flanders &amp; Fish"/>
    <x v="1"/>
    <n v="3131"/>
    <n v="2"/>
    <n v="1"/>
    <n v="1"/>
    <n v="149"/>
    <n v="1970"/>
    <s v="3/29 Mount Pleasant Rd"/>
    <s v="Nunawading"/>
    <s v="Whitehorse"/>
    <s v="Eastern Metropolitan"/>
    <n v="7"/>
    <n v="2017"/>
  </r>
  <r>
    <d v="2017-07-09T00:00:00"/>
    <n v="973000"/>
    <x v="2"/>
    <s v="Property Barons"/>
    <x v="1"/>
    <n v="3132"/>
    <n v="3"/>
    <n v="2"/>
    <n v="2"/>
    <n v="323"/>
    <m/>
    <s v="9/21 Doncaster East Rd"/>
    <s v="Mitcham"/>
    <s v="Whitehorse"/>
    <s v="Eastern Metropolitan"/>
    <n v="7"/>
    <n v="2017"/>
  </r>
  <r>
    <d v="2017-07-09T00:00:00"/>
    <n v="683000"/>
    <x v="0"/>
    <s v="Jones and Jones"/>
    <x v="1"/>
    <n v="3057"/>
    <n v="2"/>
    <n v="1"/>
    <n v="1"/>
    <n v="0"/>
    <n v="1970"/>
    <s v="3/51 Brunswick Rd"/>
    <s v="Brunswick East"/>
    <s v="Moreland"/>
    <s v="Northern Metropolitan"/>
    <n v="7"/>
    <n v="2017"/>
  </r>
  <r>
    <d v="2017-07-09T00:00:00"/>
    <n v="310000"/>
    <x v="1"/>
    <s v="Metro Ladder"/>
    <x v="1"/>
    <n v="3040"/>
    <n v="1"/>
    <n v="1"/>
    <n v="1"/>
    <n v="1715"/>
    <n v="1970"/>
    <s v="6/39 St Kinnord St"/>
    <s v="Aberfeldie"/>
    <s v="Moonee Valley"/>
    <s v="Western Metropolitan"/>
    <n v="7"/>
    <n v="2017"/>
  </r>
  <r>
    <d v="2017-07-09T00:00:00"/>
    <n v="2050000"/>
    <x v="0"/>
    <s v="Melbourne Homes"/>
    <x v="0"/>
    <n v="3040"/>
    <n v="3"/>
    <n v="2"/>
    <n v="6"/>
    <n v="402"/>
    <m/>
    <s v="45 Afton St"/>
    <s v="Aberfeldie"/>
    <s v="Moonee Valley"/>
    <s v="Western Metropolitan"/>
    <n v="7"/>
    <n v="2017"/>
  </r>
  <r>
    <d v="2017-07-09T00:00:00"/>
    <n v="785000"/>
    <x v="1"/>
    <s v="Cunninghams"/>
    <x v="1"/>
    <n v="3051"/>
    <n v="2"/>
    <n v="2"/>
    <n v="1"/>
    <n v="0"/>
    <n v="2008"/>
    <s v="39/101 Leveson St"/>
    <s v="North Melbourne"/>
    <s v="Melbourne"/>
    <s v="Northern Metropolitan"/>
    <n v="7"/>
    <n v="2017"/>
  </r>
  <r>
    <d v="2017-07-09T00:00:00"/>
    <n v="1170000"/>
    <x v="0"/>
    <s v="Cunninghams"/>
    <x v="1"/>
    <n v="3012"/>
    <n v="2"/>
    <n v="1"/>
    <n v="2"/>
    <n v="686"/>
    <m/>
    <s v="15 Havelock St"/>
    <s v="Maidstone"/>
    <s v="Maribyrnong"/>
    <s v="Western Metropolitan"/>
    <n v="7"/>
    <n v="2017"/>
  </r>
  <r>
    <d v="2017-07-09T00:00:00"/>
    <n v="1275000"/>
    <x v="0"/>
    <s v="Property Barons"/>
    <x v="0"/>
    <n v="3106"/>
    <n v="4"/>
    <n v="2"/>
    <n v="2"/>
    <n v="812"/>
    <m/>
    <s v="32 Hillhouse Rd"/>
    <s v="Templestowe"/>
    <s v="Manningham"/>
    <s v="Eastern Metropolitan"/>
    <n v="7"/>
    <n v="2017"/>
  </r>
  <r>
    <d v="2017-07-09T00:00:00"/>
    <n v="430000"/>
    <x v="0"/>
    <s v="Property Barons"/>
    <x v="1"/>
    <n v="3048"/>
    <n v="3"/>
    <n v="1"/>
    <n v="2"/>
    <n v="522"/>
    <m/>
    <s v="103 Cassinia Cr"/>
    <s v="Meadow Heights"/>
    <s v="Hume"/>
    <s v="Northern Metropolitan"/>
    <n v="7"/>
    <n v="2017"/>
  </r>
  <r>
    <d v="2017-07-09T00:00:00"/>
    <n v="620000"/>
    <x v="0"/>
    <s v="Metro Ladder"/>
    <x v="1"/>
    <n v="3028"/>
    <n v="3"/>
    <n v="1"/>
    <n v="2"/>
    <n v="466"/>
    <n v="1975"/>
    <s v="52 Shirley St"/>
    <s v="Altona Meadows"/>
    <s v="Hobsons Bay"/>
    <s v="Western Metropolitan"/>
    <n v="7"/>
    <n v="2017"/>
  </r>
  <r>
    <d v="2017-07-09T00:00:00"/>
    <n v="890000"/>
    <x v="0"/>
    <s v="Property Barons"/>
    <x v="1"/>
    <n v="3018"/>
    <n v="4"/>
    <n v="1"/>
    <n v="1"/>
    <n v="499"/>
    <m/>
    <s v="43 David St"/>
    <s v="Altona"/>
    <s v="Hobsons Bay"/>
    <s v="Western Metropolitan"/>
    <n v="7"/>
    <n v="2017"/>
  </r>
  <r>
    <d v="2017-07-09T00:00:00"/>
    <n v="755000"/>
    <x v="0"/>
    <s v="Cunninghams"/>
    <x v="1"/>
    <n v="3199"/>
    <n v="4"/>
    <n v="1"/>
    <n v="1"/>
    <n v="622"/>
    <n v="1960"/>
    <s v="50 Towerhill Rd"/>
    <s v="Frankston"/>
    <s v="Frankston"/>
    <s v="South-Eastern Metropolitan"/>
    <n v="7"/>
    <n v="2017"/>
  </r>
  <r>
    <d v="2017-07-09T00:00:00"/>
    <n v="468000"/>
    <x v="1"/>
    <s v="Cunninghams"/>
    <x v="1"/>
    <n v="3073"/>
    <n v="2"/>
    <n v="1"/>
    <n v="1"/>
    <n v="0"/>
    <n v="2012"/>
    <s v="6/767 High St"/>
    <s v="Reservoir"/>
    <s v="Darebin"/>
    <s v="Northern Metropolitan"/>
    <n v="7"/>
    <n v="2017"/>
  </r>
  <r>
    <d v="2017-07-09T00:00:00"/>
    <n v="1290000"/>
    <x v="0"/>
    <s v="Best Bricks"/>
    <x v="0"/>
    <n v="3070"/>
    <n v="3"/>
    <n v="2"/>
    <n v="1"/>
    <n v="196"/>
    <n v="1910"/>
    <s v="19 Charles St"/>
    <s v="Northcote"/>
    <s v="Darebin"/>
    <s v="Northern Metropolitan"/>
    <n v="7"/>
    <n v="2017"/>
  </r>
  <r>
    <d v="2017-07-09T00:00:00"/>
    <n v="532000"/>
    <x v="0"/>
    <s v="Best Bricks"/>
    <x v="1"/>
    <n v="3020"/>
    <n v="3"/>
    <n v="1"/>
    <n v="1"/>
    <n v="206"/>
    <n v="1985"/>
    <s v="2/2 Cooper St"/>
    <s v="Sunshine"/>
    <s v="Brimbank"/>
    <s v="Western Metropolitan"/>
    <n v="7"/>
    <n v="2017"/>
  </r>
  <r>
    <d v="2017-07-09T00:00:00"/>
    <n v="620000"/>
    <x v="0"/>
    <s v="Property Barons"/>
    <x v="1"/>
    <n v="3037"/>
    <n v="3"/>
    <n v="2"/>
    <n v="2"/>
    <n v="360"/>
    <n v="2000"/>
    <s v="44 Roseleigh Bvd"/>
    <s v="Sydenham"/>
    <s v="Brimbank"/>
    <s v="Western Metropolitan"/>
    <n v="7"/>
    <n v="2017"/>
  </r>
  <r>
    <d v="2017-07-09T00:00:00"/>
    <n v="630000"/>
    <x v="0"/>
    <s v="Flanders &amp; Fish"/>
    <x v="1"/>
    <n v="3020"/>
    <n v="3"/>
    <n v="1"/>
    <n v="5"/>
    <n v="626"/>
    <m/>
    <s v="4 Barnes Cr"/>
    <s v="Sunshine West"/>
    <s v="Brimbank"/>
    <s v="Western Metropolitan"/>
    <n v="7"/>
    <n v="2017"/>
  </r>
  <r>
    <d v="2017-07-09T00:00:00"/>
    <n v="450000"/>
    <x v="1"/>
    <s v="SJ"/>
    <x v="1"/>
    <n v="3122"/>
    <n v="2"/>
    <n v="1"/>
    <n v="1"/>
    <n v="2338"/>
    <m/>
    <s v="8/3 Kooyongkoot Rd"/>
    <s v="Hawthorn"/>
    <s v="Boroondara"/>
    <s v="Southern Metropolitan"/>
    <n v="7"/>
    <n v="2017"/>
  </r>
  <r>
    <d v="2017-07-09T00:00:00"/>
    <n v="540000"/>
    <x v="1"/>
    <s v="Jones and Jones"/>
    <x v="1"/>
    <n v="3146"/>
    <n v="2"/>
    <n v="1"/>
    <n v="1"/>
    <n v="0"/>
    <n v="1960"/>
    <s v="3/14 Charles St"/>
    <s v="Glen Iris"/>
    <s v="Boroondara"/>
    <s v="Southern Metropolitan"/>
    <n v="7"/>
    <n v="2017"/>
  </r>
  <r>
    <d v="2017-07-09T00:00:00"/>
    <n v="802000"/>
    <x v="1"/>
    <s v="Cunninghams"/>
    <x v="1"/>
    <n v="3101"/>
    <n v="2"/>
    <n v="1"/>
    <n v="1"/>
    <n v="0"/>
    <m/>
    <s v="31/380 High St"/>
    <s v="Kew"/>
    <s v="Boroondara"/>
    <s v="Southern Metropolitan"/>
    <n v="7"/>
    <n v="2017"/>
  </r>
  <r>
    <d v="2017-07-09T00:00:00"/>
    <n v="1850000"/>
    <x v="2"/>
    <s v="Best Bricks"/>
    <x v="0"/>
    <n v="3193"/>
    <n v="3"/>
    <n v="3"/>
    <n v="2"/>
    <n v="252"/>
    <n v="2007"/>
    <s v="16A Coronet Gr"/>
    <s v="Beaumaris"/>
    <s v="Bayside"/>
    <s v="Southern Metropolitan"/>
    <n v="7"/>
    <n v="2017"/>
  </r>
  <r>
    <d v="2017-07-09T00:00:00"/>
    <n v="790000"/>
    <x v="0"/>
    <s v="Property Barons"/>
    <x v="1"/>
    <n v="3081"/>
    <n v="3"/>
    <n v="2"/>
    <n v="1"/>
    <n v="458"/>
    <m/>
    <s v="3 Dougharty Rd"/>
    <s v="Heidelberg Heights"/>
    <s v="Banyule"/>
    <s v="Eastern Metropolitan"/>
    <n v="7"/>
    <n v="2017"/>
  </r>
  <r>
    <d v="2017-07-09T00:00:00"/>
    <n v="1310000"/>
    <x v="0"/>
    <s v="Flanders &amp; Fish"/>
    <x v="1"/>
    <n v="3084"/>
    <n v="2"/>
    <n v="1"/>
    <n v="1"/>
    <n v="1313"/>
    <m/>
    <s v="7 Hylton Cr"/>
    <s v="Rosanna"/>
    <s v="Banyule"/>
    <s v="Eastern Metropolitan"/>
    <n v="7"/>
    <n v="2017"/>
  </r>
  <r>
    <d v="2017-07-10T00:00:00"/>
    <n v="592000"/>
    <x v="1"/>
    <s v="Cunninghams"/>
    <x v="0"/>
    <n v="3121"/>
    <n v="2"/>
    <n v="2"/>
    <n v="2"/>
    <n v="2044"/>
    <m/>
    <s v="607/2 McGoun St"/>
    <s v="Richmond"/>
    <s v="Yarra"/>
    <s v="Northern Metropolitan"/>
    <n v="7"/>
    <n v="2017"/>
  </r>
  <r>
    <d v="2017-07-10T00:00:00"/>
    <n v="830000"/>
    <x v="1"/>
    <s v="Jones and Jones"/>
    <x v="1"/>
    <n v="3065"/>
    <n v="2"/>
    <n v="2"/>
    <n v="1"/>
    <n v="4421"/>
    <n v="2011"/>
    <s v="604/353 Napier St"/>
    <s v="Fitzroy"/>
    <s v="Yarra"/>
    <s v="Northern Metropolitan"/>
    <n v="7"/>
    <n v="2017"/>
  </r>
  <r>
    <d v="2017-07-10T00:00:00"/>
    <n v="412500"/>
    <x v="0"/>
    <s v="SJ"/>
    <x v="1"/>
    <n v="3030"/>
    <n v="3"/>
    <n v="1"/>
    <n v="1"/>
    <n v="583"/>
    <n v="1980"/>
    <s v="1 Ord Ct"/>
    <s v="Werribee"/>
    <s v="Wyndham"/>
    <s v="Western Metropolitan"/>
    <n v="7"/>
    <n v="2017"/>
  </r>
  <r>
    <d v="2017-07-10T00:00:00"/>
    <n v="520000"/>
    <x v="0"/>
    <s v="Flanders &amp; Fish"/>
    <x v="1"/>
    <n v="3029"/>
    <n v="3"/>
    <n v="1"/>
    <n v="0"/>
    <n v="609"/>
    <n v="1986"/>
    <s v="46 Bourke Cr"/>
    <s v="Hoppers Crossing"/>
    <s v="Wyndham"/>
    <s v="Western Metropolitan"/>
    <n v="7"/>
    <n v="2017"/>
  </r>
  <r>
    <d v="2017-07-10T00:00:00"/>
    <n v="561000"/>
    <x v="0"/>
    <s v="Cunninghams"/>
    <x v="0"/>
    <n v="3752"/>
    <n v="4"/>
    <n v="2"/>
    <n v="1"/>
    <n v="229"/>
    <m/>
    <s v="7 Loveridge Wy"/>
    <s v="South Morang"/>
    <s v="Whittlesea"/>
    <s v="Northern Metropolitan"/>
    <n v="7"/>
    <n v="2017"/>
  </r>
  <r>
    <d v="2017-07-10T00:00:00"/>
    <n v="813000"/>
    <x v="1"/>
    <s v="Cunninghams"/>
    <x v="1"/>
    <n v="3131"/>
    <n v="3"/>
    <n v="2"/>
    <n v="2"/>
    <n v="266"/>
    <n v="2001"/>
    <s v="2/281 Springvale Rd"/>
    <s v="Nunawading"/>
    <s v="Whitehorse"/>
    <s v="Eastern Metropolitan"/>
    <n v="7"/>
    <n v="2017"/>
  </r>
  <r>
    <d v="2017-07-10T00:00:00"/>
    <n v="280000"/>
    <x v="1"/>
    <s v="Cunninghams"/>
    <x v="0"/>
    <n v="3040"/>
    <n v="1"/>
    <n v="1"/>
    <n v="1"/>
    <n v="0"/>
    <n v="1970"/>
    <s v="4/37 St Kinnord St"/>
    <s v="Aberfeldie"/>
    <s v="Moonee Valley"/>
    <s v="Western Metropolitan"/>
    <n v="7"/>
    <n v="2017"/>
  </r>
  <r>
    <d v="2017-07-10T00:00:00"/>
    <n v="870000"/>
    <x v="0"/>
    <s v="Metro Ladder"/>
    <x v="0"/>
    <n v="3179"/>
    <n v="3"/>
    <n v="2"/>
    <n v="2"/>
    <n v="590"/>
    <n v="1981"/>
    <s v="5 Drysdale Ct"/>
    <s v="Scoresby"/>
    <s v="Knox"/>
    <s v="Eastern Metropolitan"/>
    <n v="7"/>
    <n v="2017"/>
  </r>
  <r>
    <d v="2017-07-10T00:00:00"/>
    <n v="962000"/>
    <x v="0"/>
    <s v="Jones and Jones"/>
    <x v="1"/>
    <n v="3169"/>
    <n v="4"/>
    <n v="2"/>
    <n v="4"/>
    <n v="724"/>
    <m/>
    <s v="48 McMillan St"/>
    <s v="Clayton South"/>
    <s v="Kingston"/>
    <s v="South-Eastern Metropolitan"/>
    <n v="7"/>
    <n v="2017"/>
  </r>
  <r>
    <d v="2017-07-10T00:00:00"/>
    <n v="597000"/>
    <x v="0"/>
    <s v="Best Bricks"/>
    <x v="1"/>
    <n v="3429"/>
    <n v="4"/>
    <n v="2"/>
    <n v="4"/>
    <n v="939"/>
    <n v="1977"/>
    <s v="4 College Pl"/>
    <s v="Sunbury"/>
    <s v="Hume"/>
    <s v="Western Metropolitan"/>
    <n v="7"/>
    <n v="2017"/>
  </r>
  <r>
    <d v="2017-07-10T00:00:00"/>
    <n v="917000"/>
    <x v="0"/>
    <s v="Property Barons"/>
    <x v="1"/>
    <n v="3171"/>
    <n v="6"/>
    <n v="2"/>
    <n v="2"/>
    <n v="869"/>
    <m/>
    <s v="67 Glendale Rd"/>
    <s v="Springvale"/>
    <s v="Greater Dandenong"/>
    <s v="South-Eastern Metropolitan"/>
    <n v="7"/>
    <n v="2017"/>
  </r>
  <r>
    <d v="2017-07-10T00:00:00"/>
    <n v="1780000"/>
    <x v="0"/>
    <s v="Jones and Jones"/>
    <x v="1"/>
    <n v="3165"/>
    <n v="4"/>
    <n v="2"/>
    <n v="2"/>
    <n v="577"/>
    <m/>
    <s v="10 Juliana St"/>
    <s v="Bentleigh East"/>
    <s v="Glen Eira"/>
    <s v="Southern Metropolitan"/>
    <n v="7"/>
    <n v="2017"/>
  </r>
  <r>
    <d v="2017-07-10T00:00:00"/>
    <n v="640000"/>
    <x v="0"/>
    <s v="Metro Ladder"/>
    <x v="0"/>
    <n v="3977"/>
    <n v="4"/>
    <n v="2"/>
    <n v="2"/>
    <n v="631"/>
    <m/>
    <s v="29 Edinburgh Dr"/>
    <s v="Skye"/>
    <s v="Frankston"/>
    <s v="South-Eastern Metropolitan"/>
    <n v="7"/>
    <n v="2017"/>
  </r>
  <r>
    <d v="2017-07-10T00:00:00"/>
    <n v="800000"/>
    <x v="0"/>
    <s v="Melbourne Homes"/>
    <x v="0"/>
    <n v="3198"/>
    <n v="4"/>
    <n v="2"/>
    <n v="0"/>
    <n v="1151"/>
    <n v="1969"/>
    <s v="43 Molesworth St"/>
    <s v="Seaford"/>
    <s v="Frankston"/>
    <s v="South-Eastern Metropolitan"/>
    <n v="7"/>
    <n v="2017"/>
  </r>
  <r>
    <d v="2017-07-10T00:00:00"/>
    <n v="740000"/>
    <x v="0"/>
    <s v="Cunninghams"/>
    <x v="1"/>
    <n v="3083"/>
    <n v="3"/>
    <n v="1"/>
    <n v="2"/>
    <n v="633"/>
    <m/>
    <s v="43 Green Av"/>
    <s v="Kingsbury"/>
    <s v="Darebin"/>
    <s v="Northern Metropolitan"/>
    <n v="7"/>
    <n v="2017"/>
  </r>
  <r>
    <d v="2017-07-10T00:00:00"/>
    <n v="537000"/>
    <x v="1"/>
    <s v="Cunninghams"/>
    <x v="1"/>
    <n v="3807"/>
    <n v="3"/>
    <n v="1"/>
    <n v="1"/>
    <n v="460"/>
    <m/>
    <s v="2 George St"/>
    <s v="Beaconsfield"/>
    <s v="Cardinia"/>
    <s v="Eastern Victoria"/>
    <n v="7"/>
    <n v="2017"/>
  </r>
  <r>
    <d v="2017-07-10T00:00:00"/>
    <n v="682000"/>
    <x v="1"/>
    <s v="Jones and Jones"/>
    <x v="1"/>
    <n v="3124"/>
    <n v="2"/>
    <n v="1"/>
    <n v="1"/>
    <n v="1106"/>
    <n v="1970"/>
    <s v="1/43 Inglesby Rd"/>
    <s v="Camberwell"/>
    <s v="Boroondara"/>
    <s v="Southern Metropolitan"/>
    <n v="7"/>
    <n v="2017"/>
  </r>
  <r>
    <d v="2017-07-10T00:00:00"/>
    <n v="1750000"/>
    <x v="0"/>
    <s v="Jones and Jones"/>
    <x v="1"/>
    <n v="3104"/>
    <n v="4"/>
    <n v="1"/>
    <n v="2"/>
    <n v="683"/>
    <m/>
    <s v="4 Carrington St"/>
    <s v="Balwyn North"/>
    <s v="Boroondara"/>
    <s v="Southern Metropolitan"/>
    <n v="7"/>
    <n v="2017"/>
  </r>
  <r>
    <d v="2017-07-10T00:00:00"/>
    <n v="680000"/>
    <x v="0"/>
    <s v="Property Barons"/>
    <x v="1"/>
    <n v="3081"/>
    <n v="3"/>
    <n v="1"/>
    <n v="0"/>
    <n v="544"/>
    <m/>
    <s v="23 Eden St"/>
    <s v="Heidelberg Heights"/>
    <s v="Banyule"/>
    <s v="Eastern Metropolitan"/>
    <n v="7"/>
    <n v="2017"/>
  </r>
  <r>
    <d v="2017-07-11T00:00:00"/>
    <n v="640000"/>
    <x v="1"/>
    <s v="Cunninghams"/>
    <x v="0"/>
    <n v="3068"/>
    <n v="2"/>
    <n v="2"/>
    <n v="1"/>
    <n v="533"/>
    <n v="2011"/>
    <s v="11/165 Noone St"/>
    <s v="Clifton Hill"/>
    <s v="Yarra"/>
    <s v="Northern Metropolitan"/>
    <n v="7"/>
    <n v="2017"/>
  </r>
  <r>
    <d v="2017-07-11T00:00:00"/>
    <n v="1200000"/>
    <x v="0"/>
    <s v="Metro Ladder"/>
    <x v="0"/>
    <n v="3121"/>
    <n v="2"/>
    <n v="2"/>
    <n v="1"/>
    <n v="189"/>
    <m/>
    <s v="334 Highett St"/>
    <s v="Richmond"/>
    <s v="Yarra"/>
    <s v="Northern Metropolitan"/>
    <n v="7"/>
    <n v="2017"/>
  </r>
  <r>
    <d v="2017-07-11T00:00:00"/>
    <n v="1852000"/>
    <x v="0"/>
    <s v="Jones and Jones"/>
    <x v="1"/>
    <n v="3068"/>
    <n v="3"/>
    <n v="2"/>
    <n v="1"/>
    <n v="138"/>
    <n v="1900"/>
    <s v="222 Rae St"/>
    <s v="Fitzroy North"/>
    <s v="Yarra"/>
    <s v="Northern Metropolitan"/>
    <n v="7"/>
    <n v="2017"/>
  </r>
  <r>
    <d v="2017-07-11T00:00:00"/>
    <n v="525300"/>
    <x v="0"/>
    <s v="Flanders &amp; Fish"/>
    <x v="1"/>
    <n v="3750"/>
    <n v="3"/>
    <n v="2"/>
    <n v="2"/>
    <n v="400"/>
    <m/>
    <s v="60 Saltlake Bvd"/>
    <s v="Wollert"/>
    <s v="Whittlesea"/>
    <s v="Northern Metropolitan"/>
    <n v="7"/>
    <n v="2017"/>
  </r>
  <r>
    <d v="2017-07-11T00:00:00"/>
    <n v="810000"/>
    <x v="0"/>
    <s v="Maxwells"/>
    <x v="1"/>
    <n v="3752"/>
    <n v="4"/>
    <n v="2"/>
    <n v="2"/>
    <n v="639"/>
    <m/>
    <s v="37 Grange Dr"/>
    <s v="South Morang"/>
    <s v="Whittlesea"/>
    <s v="Northern Metropolitan"/>
    <n v="7"/>
    <n v="2017"/>
  </r>
  <r>
    <d v="2017-07-11T00:00:00"/>
    <n v="1100000"/>
    <x v="0"/>
    <s v="Property Barons"/>
    <x v="1"/>
    <n v="3130"/>
    <n v="3"/>
    <n v="1"/>
    <n v="1"/>
    <n v="614"/>
    <m/>
    <s v="169 Springfield Rd"/>
    <s v="Blackburn North"/>
    <s v="Whitehorse"/>
    <s v="Eastern Metropolitan"/>
    <n v="7"/>
    <n v="2017"/>
  </r>
  <r>
    <d v="2017-07-11T00:00:00"/>
    <n v="1300000"/>
    <x v="0"/>
    <s v="Jones and Jones"/>
    <x v="0"/>
    <n v="3046"/>
    <n v="4"/>
    <n v="2"/>
    <n v="2"/>
    <n v="866"/>
    <n v="1960"/>
    <s v="15 Nerissa Gr"/>
    <s v="Oak Park"/>
    <s v="Moreland"/>
    <s v="Northern Metropolitan"/>
    <n v="7"/>
    <n v="2017"/>
  </r>
  <r>
    <d v="2017-07-11T00:00:00"/>
    <n v="1500000"/>
    <x v="0"/>
    <s v="Jones and Jones"/>
    <x v="0"/>
    <n v="3055"/>
    <n v="4"/>
    <n v="2"/>
    <n v="3"/>
    <n v="444"/>
    <n v="1997"/>
    <s v="11 Henderson St"/>
    <s v="Brunswick West"/>
    <s v="Moreland"/>
    <s v="Northern Metropolitan"/>
    <n v="7"/>
    <n v="2017"/>
  </r>
  <r>
    <d v="2017-07-11T00:00:00"/>
    <n v="1000000"/>
    <x v="0"/>
    <s v="Cunninghams"/>
    <x v="0"/>
    <n v="3040"/>
    <n v="3"/>
    <n v="2"/>
    <n v="2"/>
    <n v="213"/>
    <m/>
    <s v="20 Butler St"/>
    <s v="Essendon"/>
    <s v="Moonee Valley"/>
    <s v="Western Metropolitan"/>
    <n v="7"/>
    <n v="2017"/>
  </r>
  <r>
    <d v="2017-07-11T00:00:00"/>
    <n v="1107500"/>
    <x v="0"/>
    <s v="Cunninghams"/>
    <x v="1"/>
    <n v="3034"/>
    <n v="3"/>
    <n v="3"/>
    <n v="1"/>
    <n v="668"/>
    <n v="2014"/>
    <s v="132 Templewood Cr"/>
    <s v="Avondale Heights"/>
    <s v="Moonee Valley"/>
    <s v="Western Metropolitan"/>
    <n v="7"/>
    <n v="2017"/>
  </r>
  <r>
    <d v="2017-07-11T00:00:00"/>
    <n v="1400000"/>
    <x v="0"/>
    <s v="Maxwells"/>
    <x v="0"/>
    <n v="3039"/>
    <n v="4"/>
    <n v="2"/>
    <n v="1"/>
    <n v="375"/>
    <n v="1930"/>
    <s v="90 Bent St"/>
    <s v="Moonee Ponds"/>
    <s v="Moonee Valley"/>
    <s v="Western Metropolitan"/>
    <n v="7"/>
    <n v="2017"/>
  </r>
  <r>
    <d v="2017-07-11T00:00:00"/>
    <n v="1620000"/>
    <x v="0"/>
    <s v="Cunninghams"/>
    <x v="1"/>
    <n v="3040"/>
    <n v="3"/>
    <n v="1"/>
    <n v="1"/>
    <n v="393"/>
    <m/>
    <s v="15 Robb St"/>
    <s v="Essendon"/>
    <s v="Moonee Valley"/>
    <s v="Western Metropolitan"/>
    <n v="7"/>
    <n v="2017"/>
  </r>
  <r>
    <d v="2017-07-11T00:00:00"/>
    <n v="730000"/>
    <x v="1"/>
    <s v="Melbourne Homes"/>
    <x v="0"/>
    <n v="3150"/>
    <n v="2"/>
    <n v="1"/>
    <n v="1"/>
    <n v="235"/>
    <m/>
    <s v="1/6 Kirstina Rd"/>
    <s v="Glen Waverley"/>
    <s v="Monash"/>
    <s v="Eastern Metropolitan"/>
    <n v="7"/>
    <n v="2017"/>
  </r>
  <r>
    <d v="2017-07-11T00:00:00"/>
    <n v="1018000"/>
    <x v="0"/>
    <s v="Jones and Jones"/>
    <x v="1"/>
    <n v="3168"/>
    <n v="3"/>
    <n v="1"/>
    <n v="2"/>
    <n v="615"/>
    <m/>
    <s v="6 Harlington St"/>
    <s v="Clayton"/>
    <s v="Monash"/>
    <s v="South-Eastern Metropolitan"/>
    <n v="7"/>
    <n v="2017"/>
  </r>
  <r>
    <d v="2017-07-11T00:00:00"/>
    <n v="1750000"/>
    <x v="0"/>
    <s v="Jones and Jones"/>
    <x v="0"/>
    <n v="3149"/>
    <n v="4"/>
    <n v="2"/>
    <n v="2"/>
    <n v="766"/>
    <m/>
    <s v="4 William St"/>
    <s v="Mount Waverley"/>
    <s v="Monash"/>
    <s v="Eastern Metropolitan"/>
    <n v="7"/>
    <n v="2017"/>
  </r>
  <r>
    <d v="2017-07-11T00:00:00"/>
    <n v="725500"/>
    <x v="0"/>
    <s v="Property Barons"/>
    <x v="1"/>
    <n v="3037"/>
    <n v="5"/>
    <n v="3"/>
    <n v="2"/>
    <n v="450"/>
    <n v="2011"/>
    <s v="6 Hobart Wy"/>
    <s v="Taylors Hill"/>
    <s v="Melton"/>
    <s v="Western Metropolitan"/>
    <n v="7"/>
    <n v="2017"/>
  </r>
  <r>
    <d v="2017-07-11T00:00:00"/>
    <n v="910000"/>
    <x v="0"/>
    <s v="Maxwells"/>
    <x v="1"/>
    <n v="3134"/>
    <n v="3"/>
    <n v="2"/>
    <n v="2"/>
    <n v="651"/>
    <n v="1977"/>
    <s v="3 Sang Ct"/>
    <s v="Ringwood"/>
    <s v="Maroondah"/>
    <s v="Eastern Metropolitan"/>
    <n v="7"/>
    <n v="2017"/>
  </r>
  <r>
    <d v="2017-07-11T00:00:00"/>
    <n v="955000"/>
    <x v="0"/>
    <s v="Maxwells"/>
    <x v="1"/>
    <n v="3012"/>
    <n v="4"/>
    <n v="1"/>
    <n v="3"/>
    <n v="459"/>
    <m/>
    <s v="41 Dongola Rd"/>
    <s v="West Footscray"/>
    <s v="Maribyrnong"/>
    <s v="Western Metropolitan"/>
    <n v="7"/>
    <n v="2017"/>
  </r>
  <r>
    <d v="2017-07-11T00:00:00"/>
    <n v="1120000"/>
    <x v="0"/>
    <s v="Property Barons"/>
    <x v="1"/>
    <n v="3109"/>
    <n v="3"/>
    <n v="1"/>
    <n v="1"/>
    <n v="725"/>
    <m/>
    <s v="54 Devon Dr"/>
    <s v="Doncaster East"/>
    <s v="Manningham"/>
    <s v="Eastern Metropolitan"/>
    <n v="7"/>
    <n v="2017"/>
  </r>
  <r>
    <d v="2017-07-11T00:00:00"/>
    <n v="775000"/>
    <x v="0"/>
    <s v="Sanders"/>
    <x v="1"/>
    <n v="3437"/>
    <n v="3"/>
    <n v="2"/>
    <n v="4"/>
    <n v="1290"/>
    <n v="1988"/>
    <s v="42 Kilmore Rd"/>
    <s v="Gisborne"/>
    <s v="Macedon Ranges"/>
    <s v="Northern Victoria"/>
    <n v="7"/>
    <n v="2017"/>
  </r>
  <r>
    <d v="2017-07-11T00:00:00"/>
    <n v="385000"/>
    <x v="1"/>
    <s v="Melbourne Homes"/>
    <x v="0"/>
    <n v="3016"/>
    <n v="1"/>
    <n v="1"/>
    <n v="1"/>
    <n v="0"/>
    <n v="1967"/>
    <s v="2/29 Dover Rd"/>
    <s v="Williamstown"/>
    <s v="Hobsons Bay"/>
    <s v="Western Metropolitan"/>
    <n v="7"/>
    <n v="2017"/>
  </r>
  <r>
    <d v="2017-07-11T00:00:00"/>
    <n v="316000"/>
    <x v="1"/>
    <s v="Cunninghams"/>
    <x v="0"/>
    <n v="3163"/>
    <n v="1"/>
    <n v="1"/>
    <n v="1"/>
    <n v="1978"/>
    <m/>
    <s v="13/1150 Dandenong Rd"/>
    <s v="Carnegie"/>
    <s v="Glen Eira"/>
    <s v="Southern Metropolitan"/>
    <n v="7"/>
    <n v="2017"/>
  </r>
  <r>
    <d v="2017-07-11T00:00:00"/>
    <n v="328000"/>
    <x v="1"/>
    <s v="Jones and Jones"/>
    <x v="1"/>
    <n v="3071"/>
    <n v="1"/>
    <n v="1"/>
    <n v="1"/>
    <n v="1047"/>
    <n v="1970"/>
    <s v="12/45 Woolton Av"/>
    <s v="Thornbury"/>
    <s v="Darebin"/>
    <s v="Northern Metropolitan"/>
    <n v="7"/>
    <n v="2017"/>
  </r>
  <r>
    <d v="2017-07-11T00:00:00"/>
    <n v="1000000"/>
    <x v="0"/>
    <s v="Cunninghams"/>
    <x v="0"/>
    <n v="3071"/>
    <n v="3"/>
    <n v="2"/>
    <n v="2"/>
    <n v="333"/>
    <m/>
    <s v="31 Raleigh St"/>
    <s v="Thornbury"/>
    <s v="Darebin"/>
    <s v="Northern Metropolitan"/>
    <n v="7"/>
    <n v="2017"/>
  </r>
  <r>
    <d v="2017-07-11T00:00:00"/>
    <n v="1830000"/>
    <x v="0"/>
    <s v="Cunninghams"/>
    <x v="1"/>
    <n v="3124"/>
    <n v="3"/>
    <n v="2"/>
    <n v="4"/>
    <n v="605"/>
    <m/>
    <s v="4 Lynden St"/>
    <s v="Camberwell"/>
    <s v="Boroondara"/>
    <s v="Southern Metropolitan"/>
    <n v="7"/>
    <n v="2017"/>
  </r>
  <r>
    <d v="2017-07-11T00:00:00"/>
    <n v="2400000"/>
    <x v="0"/>
    <s v="Flanders &amp; Fish"/>
    <x v="0"/>
    <n v="3103"/>
    <n v="5"/>
    <n v="3"/>
    <n v="2"/>
    <n v="785"/>
    <m/>
    <s v="5 Tedstone Cr"/>
    <s v="Balwyn"/>
    <s v="Boroondara"/>
    <s v="Southern Metropolitan"/>
    <n v="7"/>
    <n v="2017"/>
  </r>
  <r>
    <d v="2017-07-11T00:00:00"/>
    <n v="3190000"/>
    <x v="0"/>
    <s v="Cunninghams"/>
    <x v="1"/>
    <n v="3124"/>
    <n v="5"/>
    <n v="4"/>
    <n v="2"/>
    <n v="788"/>
    <m/>
    <s v="22 Kingsley St"/>
    <s v="Camberwell"/>
    <s v="Boroondara"/>
    <s v="Southern Metropolitan"/>
    <n v="7"/>
    <n v="2017"/>
  </r>
  <r>
    <d v="2017-07-11T00:00:00"/>
    <n v="1960000"/>
    <x v="0"/>
    <s v="Maxwells"/>
    <x v="1"/>
    <n v="3188"/>
    <n v="2"/>
    <n v="1"/>
    <n v="2"/>
    <n v="697"/>
    <m/>
    <s v="13 Kyarra St"/>
    <s v="Hampton"/>
    <s v="Bayside"/>
    <s v="Southern Metropolitan"/>
    <n v="7"/>
    <n v="2017"/>
  </r>
  <r>
    <d v="2017-07-11T00:00:00"/>
    <n v="743500"/>
    <x v="0"/>
    <s v="Sanders"/>
    <x v="1"/>
    <n v="3085"/>
    <n v="4"/>
    <n v="2"/>
    <n v="4"/>
    <n v="600"/>
    <m/>
    <s v="34 Aminya Cr"/>
    <s v="Yallambie"/>
    <s v="Banyule"/>
    <s v="Northern Metropolitan"/>
    <n v="7"/>
    <n v="2017"/>
  </r>
  <r>
    <d v="2017-07-11T00:00:00"/>
    <n v="1400000"/>
    <x v="0"/>
    <s v="Flanders &amp; Fish"/>
    <x v="0"/>
    <n v="3084"/>
    <n v="3"/>
    <n v="2"/>
    <n v="2"/>
    <n v="697"/>
    <m/>
    <s v="157 Bellevue Av"/>
    <s v="Rosanna"/>
    <s v="Banyule"/>
    <s v="Eastern Metropolitan"/>
    <n v="7"/>
    <n v="2017"/>
  </r>
  <r>
    <d v="2017-07-12T00:00:00"/>
    <n v="1442000"/>
    <x v="0"/>
    <s v="Cunninghams"/>
    <x v="1"/>
    <n v="3121"/>
    <n v="2"/>
    <n v="2"/>
    <n v="1"/>
    <n v="163"/>
    <m/>
    <s v="2 Sutton Gr"/>
    <s v="Richmond"/>
    <s v="Yarra"/>
    <s v="Northern Metropolitan"/>
    <n v="7"/>
    <n v="2017"/>
  </r>
  <r>
    <d v="2017-07-12T00:00:00"/>
    <n v="685000"/>
    <x v="2"/>
    <s v="Melbourne Homes"/>
    <x v="1"/>
    <n v="3083"/>
    <n v="4"/>
    <n v="2"/>
    <n v="1"/>
    <n v="287"/>
    <n v="1990"/>
    <s v="13 Cher Av"/>
    <s v="Bundoora"/>
    <s v="Whittlesea"/>
    <s v="Northern Metropolitan"/>
    <n v="7"/>
    <n v="2017"/>
  </r>
  <r>
    <d v="2017-07-12T00:00:00"/>
    <n v="705000"/>
    <x v="0"/>
    <s v="Cunninghams"/>
    <x v="1"/>
    <n v="3082"/>
    <n v="3"/>
    <n v="2"/>
    <n v="2"/>
    <n v="531"/>
    <m/>
    <s v="79 Freeman Cr"/>
    <s v="Mill Park"/>
    <s v="Whittlesea"/>
    <s v="Northern Metropolitan"/>
    <n v="7"/>
    <n v="2017"/>
  </r>
  <r>
    <d v="2017-07-12T00:00:00"/>
    <n v="2800000"/>
    <x v="0"/>
    <s v="Sanders"/>
    <x v="0"/>
    <n v="3205"/>
    <n v="3"/>
    <n v="2"/>
    <n v="2"/>
    <n v="216"/>
    <n v="1860"/>
    <s v="26 Bridport St"/>
    <s v="South Melbourne"/>
    <s v="Port Phillip"/>
    <s v="Southern Metropolitan"/>
    <n v="7"/>
    <n v="2017"/>
  </r>
  <r>
    <d v="2017-07-12T00:00:00"/>
    <n v="655000"/>
    <x v="0"/>
    <s v="Property Barons"/>
    <x v="1"/>
    <n v="3095"/>
    <n v="3"/>
    <n v="1"/>
    <n v="2"/>
    <n v="197"/>
    <n v="2009"/>
    <s v="6/17 Silver St"/>
    <s v="Eltham"/>
    <s v="Nillumbik"/>
    <s v="Eastern Metropolitan"/>
    <n v="7"/>
    <n v="2017"/>
  </r>
  <r>
    <d v="2017-07-12T00:00:00"/>
    <n v="510000"/>
    <x v="2"/>
    <s v="Cunninghams"/>
    <x v="0"/>
    <n v="3044"/>
    <n v="2"/>
    <n v="1"/>
    <n v="1"/>
    <n v="129"/>
    <n v="2012"/>
    <s v="1A Braeside St"/>
    <s v="Pascoe Vale"/>
    <s v="Moreland"/>
    <s v="Northern Metropolitan"/>
    <n v="7"/>
    <n v="2017"/>
  </r>
  <r>
    <d v="2017-07-12T00:00:00"/>
    <n v="629000"/>
    <x v="2"/>
    <s v="Cunninghams"/>
    <x v="1"/>
    <n v="3044"/>
    <n v="3"/>
    <n v="2"/>
    <n v="2"/>
    <n v="495"/>
    <m/>
    <s v="8 Sunbeam St"/>
    <s v="Pascoe Vale"/>
    <s v="Moreland"/>
    <s v="Northern Metropolitan"/>
    <n v="7"/>
    <n v="2017"/>
  </r>
  <r>
    <d v="2017-07-12T00:00:00"/>
    <n v="1280000"/>
    <x v="0"/>
    <s v="Cunninghams"/>
    <x v="1"/>
    <n v="3040"/>
    <n v="2"/>
    <n v="1"/>
    <n v="1"/>
    <n v="512"/>
    <m/>
    <s v="127 Deakin St"/>
    <s v="Essendon"/>
    <s v="Moonee Valley"/>
    <s v="Western Metropolitan"/>
    <n v="7"/>
    <n v="2017"/>
  </r>
  <r>
    <d v="2017-07-12T00:00:00"/>
    <n v="920000"/>
    <x v="2"/>
    <s v="Metro Ladder"/>
    <x v="1"/>
    <n v="3189"/>
    <n v="3"/>
    <n v="2"/>
    <n v="2"/>
    <n v="230"/>
    <m/>
    <s v="3/13 Perry St"/>
    <s v="Moorabbin"/>
    <s v="Kingston"/>
    <s v="Southern Metropolitan"/>
    <n v="7"/>
    <n v="2017"/>
  </r>
  <r>
    <d v="2017-07-12T00:00:00"/>
    <n v="1005000"/>
    <x v="0"/>
    <s v="Property Barons"/>
    <x v="0"/>
    <n v="3018"/>
    <n v="3"/>
    <n v="1"/>
    <n v="2"/>
    <n v="636"/>
    <m/>
    <s v="16 Cain Ct"/>
    <s v="Altona"/>
    <s v="Hobsons Bay"/>
    <s v="Western Metropolitan"/>
    <n v="7"/>
    <n v="2017"/>
  </r>
  <r>
    <d v="2017-07-12T00:00:00"/>
    <n v="1700000"/>
    <x v="0"/>
    <s v="Jones and Jones"/>
    <x v="1"/>
    <n v="3204"/>
    <n v="4"/>
    <n v="2"/>
    <n v="2"/>
    <n v="673"/>
    <n v="2014"/>
    <s v="22 Atkinson St"/>
    <s v="Bentleigh"/>
    <s v="Glen Eira"/>
    <s v="Southern Metropolitan"/>
    <n v="7"/>
    <n v="2017"/>
  </r>
  <r>
    <d v="2017-07-12T00:00:00"/>
    <n v="1415000"/>
    <x v="0"/>
    <s v="Jones and Jones"/>
    <x v="1"/>
    <n v="3070"/>
    <n v="3"/>
    <n v="1"/>
    <n v="1"/>
    <n v="366"/>
    <m/>
    <s v="65 Westgarth St"/>
    <s v="Northcote"/>
    <s v="Darebin"/>
    <s v="Northern Metropolitan"/>
    <n v="7"/>
    <n v="2017"/>
  </r>
  <r>
    <d v="2017-07-12T00:00:00"/>
    <n v="1900000"/>
    <x v="0"/>
    <s v="Jones and Jones"/>
    <x v="0"/>
    <n v="3070"/>
    <n v="4"/>
    <n v="2"/>
    <n v="2"/>
    <n v="313"/>
    <m/>
    <s v="26 Salisbury Gr"/>
    <s v="Northcote"/>
    <s v="Darebin"/>
    <s v="Northern Metropolitan"/>
    <n v="7"/>
    <n v="2017"/>
  </r>
  <r>
    <d v="2017-07-12T00:00:00"/>
    <n v="500000"/>
    <x v="0"/>
    <s v="Cunninghams"/>
    <x v="1"/>
    <n v="3977"/>
    <n v="4"/>
    <n v="2"/>
    <n v="0"/>
    <n v="579"/>
    <n v="1990"/>
    <s v="13 Cumquat Ct"/>
    <s v="Cranbourne North"/>
    <s v="Casey"/>
    <s v="South-Eastern Metropolitan"/>
    <n v="7"/>
    <n v="2017"/>
  </r>
  <r>
    <d v="2017-07-12T00:00:00"/>
    <n v="613000"/>
    <x v="0"/>
    <s v="Flanders &amp; Fish"/>
    <x v="1"/>
    <n v="3020"/>
    <n v="3"/>
    <n v="1"/>
    <n v="2"/>
    <n v="465"/>
    <m/>
    <s v="6 Hayden Cr"/>
    <s v="Albion"/>
    <s v="Brimbank"/>
    <s v="Western Metropolitan"/>
    <n v="7"/>
    <n v="2017"/>
  </r>
  <r>
    <d v="2017-07-12T00:00:00"/>
    <n v="859000"/>
    <x v="0"/>
    <s v="Metro Ladder"/>
    <x v="1"/>
    <n v="3020"/>
    <n v="4"/>
    <n v="2"/>
    <n v="2"/>
    <n v="699"/>
    <m/>
    <s v="34 Ralph St"/>
    <s v="Sunshine West"/>
    <s v="Brimbank"/>
    <s v="Western Metropolitan"/>
    <n v="7"/>
    <n v="2017"/>
  </r>
  <r>
    <d v="2017-07-12T00:00:00"/>
    <n v="1910000"/>
    <x v="0"/>
    <s v="Jones and Jones"/>
    <x v="1"/>
    <n v="3122"/>
    <n v="3"/>
    <n v="2"/>
    <n v="2"/>
    <n v="242"/>
    <n v="1990"/>
    <s v="13 Violet Gr"/>
    <s v="Hawthorn"/>
    <s v="Boroondara"/>
    <s v="Southern Metropolitan"/>
    <n v="7"/>
    <n v="2017"/>
  </r>
  <r>
    <d v="2017-07-12T00:00:00"/>
    <n v="380000"/>
    <x v="1"/>
    <s v="Jones and Jones"/>
    <x v="0"/>
    <n v="3186"/>
    <n v="1"/>
    <n v="1"/>
    <n v="1"/>
    <n v="1993"/>
    <n v="2000"/>
    <s v="36/568 New St"/>
    <s v="Brighton"/>
    <s v="Bayside"/>
    <s v="Southern Metropolitan"/>
    <n v="7"/>
    <n v="2017"/>
  </r>
  <r>
    <d v="2017-07-12T00:00:00"/>
    <n v="1535000"/>
    <x v="0"/>
    <s v="Melbourne Homes"/>
    <x v="1"/>
    <n v="3190"/>
    <n v="4"/>
    <n v="2"/>
    <n v="2"/>
    <n v="719"/>
    <n v="1998"/>
    <s v="10 Haynes St"/>
    <s v="Highett"/>
    <s v="Bayside"/>
    <s v="Southern Metropolitan"/>
    <n v="7"/>
    <n v="2017"/>
  </r>
  <r>
    <d v="2017-07-12T00:00:00"/>
    <n v="2650000"/>
    <x v="0"/>
    <s v="Zimmerman"/>
    <x v="1"/>
    <n v="3186"/>
    <n v="3"/>
    <n v="2"/>
    <n v="2"/>
    <n v="645"/>
    <n v="1910"/>
    <s v="20 Byron St"/>
    <s v="Brighton"/>
    <s v="Bayside"/>
    <s v="Southern Metropolitan"/>
    <n v="7"/>
    <n v="2017"/>
  </r>
  <r>
    <d v="2017-07-12T00:00:00"/>
    <n v="3250000"/>
    <x v="0"/>
    <s v="Maxwells"/>
    <x v="0"/>
    <n v="3186"/>
    <n v="5"/>
    <n v="3"/>
    <n v="2"/>
    <n v="835"/>
    <m/>
    <s v="160 Were St"/>
    <s v="Brighton"/>
    <s v="Bayside"/>
    <s v="Southern Metropolitan"/>
    <n v="7"/>
    <n v="2017"/>
  </r>
  <r>
    <d v="2017-07-13T00:00:00"/>
    <n v="1250000"/>
    <x v="0"/>
    <s v="Jones and Jones"/>
    <x v="0"/>
    <n v="3130"/>
    <n v="4"/>
    <n v="2"/>
    <n v="2"/>
    <n v="580"/>
    <n v="1965"/>
    <s v="5 Hibiscus Rd"/>
    <s v="Blackburn North"/>
    <s v="Whitehorse"/>
    <s v="Eastern Metropolitan"/>
    <n v="7"/>
    <n v="2017"/>
  </r>
  <r>
    <d v="2017-07-13T00:00:00"/>
    <n v="533000"/>
    <x v="1"/>
    <s v="Cunninghams"/>
    <x v="1"/>
    <n v="3182"/>
    <n v="2"/>
    <n v="1"/>
    <n v="1"/>
    <n v="463"/>
    <n v="1960"/>
    <s v="4/63 Carlisle St"/>
    <s v="St Kilda"/>
    <s v="Port Phillip"/>
    <s v="Southern Metropolitan"/>
    <n v="7"/>
    <n v="2017"/>
  </r>
  <r>
    <d v="2017-07-13T00:00:00"/>
    <n v="850000"/>
    <x v="0"/>
    <s v="Sanders"/>
    <x v="0"/>
    <n v="3095"/>
    <n v="4"/>
    <n v="2"/>
    <n v="2"/>
    <n v="688"/>
    <m/>
    <s v="45 Acheron Cr"/>
    <s v="Eltham North"/>
    <s v="Nillumbik"/>
    <s v="Eastern Metropolitan"/>
    <n v="7"/>
    <n v="2017"/>
  </r>
  <r>
    <d v="2017-07-13T00:00:00"/>
    <n v="805000"/>
    <x v="0"/>
    <s v="Jones and Jones"/>
    <x v="0"/>
    <n v="3058"/>
    <n v="3"/>
    <n v="2"/>
    <n v="2"/>
    <n v="296"/>
    <m/>
    <s v="29 Livingstone St"/>
    <s v="Coburg North"/>
    <s v="Moreland"/>
    <s v="Northern Metropolitan"/>
    <n v="7"/>
    <n v="2017"/>
  </r>
  <r>
    <d v="2017-07-13T00:00:00"/>
    <n v="1050000"/>
    <x v="0"/>
    <s v="Metro Ladder"/>
    <x v="0"/>
    <n v="3032"/>
    <n v="3"/>
    <n v="2"/>
    <n v="1"/>
    <n v="563"/>
    <m/>
    <s v="6 Clyde St"/>
    <s v="Maribyrnong"/>
    <s v="Maribyrnong"/>
    <s v="Western Metropolitan"/>
    <n v="7"/>
    <n v="2017"/>
  </r>
  <r>
    <d v="2017-07-13T00:00:00"/>
    <n v="1420000"/>
    <x v="0"/>
    <s v="Property Barons"/>
    <x v="0"/>
    <n v="3108"/>
    <n v="3"/>
    <n v="1"/>
    <n v="2"/>
    <n v="721"/>
    <n v="1965"/>
    <s v="10 Wilsons Rd"/>
    <s v="Doncaster"/>
    <s v="Manningham"/>
    <s v="Eastern Metropolitan"/>
    <n v="7"/>
    <n v="2017"/>
  </r>
  <r>
    <d v="2017-07-13T00:00:00"/>
    <n v="2300000"/>
    <x v="0"/>
    <s v="Cunninghams"/>
    <x v="0"/>
    <n v="3106"/>
    <n v="5"/>
    <n v="3"/>
    <n v="3"/>
    <n v="4001"/>
    <n v="1995"/>
    <s v="5 Timothy Ct"/>
    <s v="Templestowe"/>
    <s v="Manningham"/>
    <s v="Eastern Metropolitan"/>
    <n v="7"/>
    <n v="2017"/>
  </r>
  <r>
    <d v="2017-07-13T00:00:00"/>
    <n v="622000"/>
    <x v="1"/>
    <s v="Cunninghams"/>
    <x v="1"/>
    <n v="3152"/>
    <n v="3"/>
    <n v="1"/>
    <n v="1"/>
    <n v="137"/>
    <n v="2012"/>
    <s v="12/440 Stud Rd"/>
    <s v="Wantirna South"/>
    <s v="Knox"/>
    <s v="Eastern Metropolitan"/>
    <n v="7"/>
    <n v="2017"/>
  </r>
  <r>
    <d v="2017-07-13T00:00:00"/>
    <n v="890000"/>
    <x v="0"/>
    <s v="Cunninghams"/>
    <x v="1"/>
    <n v="3156"/>
    <n v="4"/>
    <n v="2"/>
    <n v="2"/>
    <n v="659"/>
    <n v="1992"/>
    <s v="72 Ormonde Rd"/>
    <s v="Ferntree Gully"/>
    <s v="Knox"/>
    <s v="Eastern Metropolitan"/>
    <n v="7"/>
    <n v="2017"/>
  </r>
  <r>
    <d v="2017-07-13T00:00:00"/>
    <n v="950000"/>
    <x v="0"/>
    <s v="Best Bricks"/>
    <x v="1"/>
    <n v="3155"/>
    <n v="4"/>
    <n v="2"/>
    <n v="4"/>
    <n v="2033"/>
    <n v="1970"/>
    <s v="10 Hansen Rd"/>
    <s v="Boronia"/>
    <s v="Knox"/>
    <s v="Eastern Metropolitan"/>
    <n v="7"/>
    <n v="2017"/>
  </r>
  <r>
    <d v="2017-07-13T00:00:00"/>
    <n v="600000"/>
    <x v="1"/>
    <s v="Property Barons"/>
    <x v="1"/>
    <n v="3195"/>
    <n v="2"/>
    <n v="1"/>
    <n v="1"/>
    <n v="0"/>
    <n v="1967"/>
    <s v="4/6 Crown Av"/>
    <s v="Mordialloc"/>
    <s v="Kingston"/>
    <s v="South-Eastern Metropolitan"/>
    <n v="7"/>
    <n v="2017"/>
  </r>
  <r>
    <d v="2017-07-13T00:00:00"/>
    <n v="1050000"/>
    <x v="0"/>
    <s v="Property Barons"/>
    <x v="0"/>
    <n v="3192"/>
    <n v="3"/>
    <n v="1"/>
    <n v="2"/>
    <n v="539"/>
    <n v="1970"/>
    <s v="30 Nancy St"/>
    <s v="Cheltenham"/>
    <s v="Kingston"/>
    <s v="Southern Metropolitan"/>
    <n v="7"/>
    <n v="2017"/>
  </r>
  <r>
    <d v="2017-07-13T00:00:00"/>
    <n v="575000"/>
    <x v="0"/>
    <s v="Metro Ladder"/>
    <x v="1"/>
    <n v="3173"/>
    <n v="4"/>
    <n v="1"/>
    <n v="2"/>
    <n v="384"/>
    <n v="1975"/>
    <s v="3 Oakwood Dr"/>
    <s v="Keysborough"/>
    <s v="Greater Dandenong"/>
    <s v="South-Eastern Metropolitan"/>
    <n v="7"/>
    <n v="2017"/>
  </r>
  <r>
    <d v="2017-07-13T00:00:00"/>
    <n v="1260000"/>
    <x v="2"/>
    <s v="Jones and Jones"/>
    <x v="1"/>
    <n v="3165"/>
    <n v="3"/>
    <n v="2"/>
    <n v="2"/>
    <n v="669"/>
    <n v="1960"/>
    <s v="16 Waratah St"/>
    <s v="Bentleigh East"/>
    <s v="Glen Eira"/>
    <s v="Southern Metropolitan"/>
    <n v="7"/>
    <n v="2017"/>
  </r>
  <r>
    <d v="2017-07-13T00:00:00"/>
    <n v="945000"/>
    <x v="0"/>
    <s v="Metro Ladder"/>
    <x v="1"/>
    <n v="3199"/>
    <n v="4"/>
    <n v="2"/>
    <n v="2"/>
    <n v="694"/>
    <n v="2009"/>
    <s v="90 Yuille St"/>
    <s v="Frankston South"/>
    <s v="Frankston"/>
    <s v="South-Eastern Metropolitan"/>
    <n v="7"/>
    <n v="2017"/>
  </r>
  <r>
    <d v="2017-07-13T00:00:00"/>
    <n v="390000"/>
    <x v="1"/>
    <s v="Cunninghams"/>
    <x v="1"/>
    <n v="3070"/>
    <n v="2"/>
    <n v="1"/>
    <n v="1"/>
    <n v="0"/>
    <m/>
    <s v="4/26 Wilmoth St"/>
    <s v="Northcote"/>
    <s v="Darebin"/>
    <s v="Northern Metropolitan"/>
    <n v="7"/>
    <n v="2017"/>
  </r>
  <r>
    <d v="2017-07-13T00:00:00"/>
    <n v="1300000"/>
    <x v="0"/>
    <s v="Cunninghams"/>
    <x v="0"/>
    <n v="3803"/>
    <n v="3"/>
    <n v="2"/>
    <n v="2"/>
    <n v="1801"/>
    <m/>
    <s v="87 Frawley Rd"/>
    <s v="Hallam"/>
    <s v="Casey"/>
    <s v="South-Eastern Metropolitan"/>
    <n v="7"/>
    <n v="2017"/>
  </r>
  <r>
    <d v="2017-07-13T00:00:00"/>
    <n v="830000"/>
    <x v="1"/>
    <s v="Property Barons"/>
    <x v="0"/>
    <n v="3127"/>
    <n v="2"/>
    <n v="1"/>
    <n v="1"/>
    <n v="180"/>
    <m/>
    <s v="1/24 Suffolk Rd"/>
    <s v="Surrey Hills"/>
    <s v="Boroondara"/>
    <s v="Southern Metropolitan"/>
    <n v="7"/>
    <n v="2017"/>
  </r>
  <r>
    <d v="2017-07-13T00:00:00"/>
    <n v="2165000"/>
    <x v="0"/>
    <s v="Cunninghams"/>
    <x v="1"/>
    <n v="3146"/>
    <n v="4"/>
    <n v="3"/>
    <n v="2"/>
    <n v="409"/>
    <n v="2016"/>
    <s v="15 Renwick St"/>
    <s v="Glen Iris"/>
    <s v="Boroondara"/>
    <s v="Southern Metropolitan"/>
    <n v="7"/>
    <n v="2017"/>
  </r>
  <r>
    <d v="2017-07-13T00:00:00"/>
    <n v="1731000"/>
    <x v="2"/>
    <s v="Jones and Jones"/>
    <x v="0"/>
    <n v="3187"/>
    <n v="4"/>
    <n v="3"/>
    <n v="2"/>
    <n v="345"/>
    <n v="2001"/>
    <s v="18 Centre Rd"/>
    <s v="Brighton East"/>
    <s v="Bayside"/>
    <s v="Southern Metropolitan"/>
    <n v="7"/>
    <n v="2017"/>
  </r>
  <r>
    <d v="2017-07-13T00:00:00"/>
    <n v="896000"/>
    <x v="0"/>
    <s v="Flanders &amp; Fish"/>
    <x v="1"/>
    <n v="3088"/>
    <n v="3"/>
    <n v="2"/>
    <n v="1"/>
    <n v="653"/>
    <n v="1970"/>
    <s v="54 Warralong Av"/>
    <s v="Greensborough"/>
    <s v="Banyule"/>
    <s v="Northern Metropolitan"/>
    <n v="7"/>
    <n v="2017"/>
  </r>
  <r>
    <d v="2017-07-14T00:00:00"/>
    <n v="635000"/>
    <x v="0"/>
    <s v="Maxwells"/>
    <x v="1"/>
    <n v="3082"/>
    <n v="3"/>
    <n v="1"/>
    <n v="2"/>
    <n v="528"/>
    <m/>
    <s v="38 Wenden Rd"/>
    <s v="Mill Park"/>
    <s v="Whittlesea"/>
    <s v="Northern Metropolitan"/>
    <n v="7"/>
    <n v="2017"/>
  </r>
  <r>
    <d v="2017-07-14T00:00:00"/>
    <n v="517500"/>
    <x v="1"/>
    <s v="Jones and Jones"/>
    <x v="0"/>
    <n v="3182"/>
    <n v="1"/>
    <n v="1"/>
    <n v="0"/>
    <n v="980"/>
    <n v="1920"/>
    <s v="15/2 Redan St"/>
    <s v="St Kilda"/>
    <s v="Port Phillip"/>
    <s v="Southern Metropolitan"/>
    <n v="7"/>
    <n v="2017"/>
  </r>
  <r>
    <d v="2017-07-14T00:00:00"/>
    <n v="1030000"/>
    <x v="0"/>
    <s v="Cunninghams"/>
    <x v="1"/>
    <n v="3207"/>
    <n v="3"/>
    <n v="1"/>
    <n v="0"/>
    <n v="130"/>
    <m/>
    <s v="84 Raglan St"/>
    <s v="Port Melbourne"/>
    <s v="Port Phillip"/>
    <s v="Southern Metropolitan"/>
    <n v="7"/>
    <n v="2017"/>
  </r>
  <r>
    <d v="2017-07-14T00:00:00"/>
    <n v="520000"/>
    <x v="2"/>
    <s v="Cunninghams"/>
    <x v="0"/>
    <n v="3033"/>
    <n v="2"/>
    <n v="2"/>
    <n v="2"/>
    <n v="62"/>
    <n v="2014"/>
    <s v="18 Grandvalley Dr"/>
    <s v="Keilor East"/>
    <s v="Moonee Valley"/>
    <s v="Western Metropolitan"/>
    <n v="7"/>
    <n v="2017"/>
  </r>
  <r>
    <d v="2017-07-14T00:00:00"/>
    <n v="622000"/>
    <x v="1"/>
    <s v="Flanders &amp; Fish"/>
    <x v="1"/>
    <n v="3034"/>
    <n v="3"/>
    <n v="1"/>
    <n v="1"/>
    <n v="204"/>
    <m/>
    <s v="12a Doyle St"/>
    <s v="Avondale Heights"/>
    <s v="Moonee Valley"/>
    <s v="Western Metropolitan"/>
    <n v="7"/>
    <n v="2017"/>
  </r>
  <r>
    <d v="2017-07-14T00:00:00"/>
    <n v="1185000"/>
    <x v="2"/>
    <s v="Property Barons"/>
    <x v="1"/>
    <n v="3032"/>
    <n v="3"/>
    <n v="2"/>
    <n v="2"/>
    <n v="271"/>
    <m/>
    <s v="29 Doncaster St"/>
    <s v="Ascot Vale"/>
    <s v="Moonee Valley"/>
    <s v="Western Metropolitan"/>
    <n v="7"/>
    <n v="2017"/>
  </r>
  <r>
    <d v="2017-07-14T00:00:00"/>
    <n v="1220000"/>
    <x v="0"/>
    <s v="Cunninghams"/>
    <x v="1"/>
    <n v="3041"/>
    <n v="4"/>
    <n v="1"/>
    <n v="2"/>
    <n v="750"/>
    <n v="1960"/>
    <s v="10 Fenacre St"/>
    <s v="Strathmore"/>
    <s v="Moonee Valley"/>
    <s v="Western Metropolitan"/>
    <n v="7"/>
    <n v="2017"/>
  </r>
  <r>
    <d v="2017-07-14T00:00:00"/>
    <n v="1375000"/>
    <x v="2"/>
    <s v="Best Bricks"/>
    <x v="1"/>
    <n v="3149"/>
    <n v="3"/>
    <n v="2"/>
    <n v="2"/>
    <n v="366"/>
    <m/>
    <s v="2/9 Mummery St"/>
    <s v="Mount Waverley"/>
    <s v="Monash"/>
    <s v="Eastern Metropolitan"/>
    <n v="7"/>
    <n v="2017"/>
  </r>
  <r>
    <d v="2017-07-14T00:00:00"/>
    <n v="762000"/>
    <x v="0"/>
    <s v="Cunninghams"/>
    <x v="1"/>
    <n v="3153"/>
    <n v="3"/>
    <n v="2"/>
    <n v="2"/>
    <n v="792"/>
    <n v="1980"/>
    <s v="17 Kalawar Av"/>
    <s v="Bayswater North"/>
    <s v="Maroondah"/>
    <s v="Eastern Metropolitan"/>
    <n v="7"/>
    <n v="2017"/>
  </r>
  <r>
    <d v="2017-07-14T00:00:00"/>
    <n v="2330000"/>
    <x v="0"/>
    <s v="Property Barons"/>
    <x v="1"/>
    <n v="3106"/>
    <n v="5"/>
    <n v="2"/>
    <n v="2"/>
    <n v="862"/>
    <m/>
    <s v="4 Wynnewood Ct"/>
    <s v="Templestowe"/>
    <s v="Manningham"/>
    <s v="Eastern Metropolitan"/>
    <n v="7"/>
    <n v="2017"/>
  </r>
  <r>
    <d v="2017-07-14T00:00:00"/>
    <n v="1190000"/>
    <x v="2"/>
    <s v="Maxwells"/>
    <x v="0"/>
    <n v="3195"/>
    <n v="3"/>
    <n v="2"/>
    <n v="2"/>
    <n v="0"/>
    <n v="2013"/>
    <s v="1/6 Birdwood St"/>
    <s v="Parkdale"/>
    <s v="Kingston"/>
    <s v="South-Eastern Metropolitan"/>
    <n v="7"/>
    <n v="2017"/>
  </r>
  <r>
    <d v="2017-07-14T00:00:00"/>
    <n v="1440000"/>
    <x v="0"/>
    <s v="Maxwells"/>
    <x v="1"/>
    <n v="3195"/>
    <n v="4"/>
    <n v="2"/>
    <n v="2"/>
    <n v="695"/>
    <m/>
    <s v="6 Winterset Cl"/>
    <s v="Mordialloc"/>
    <s v="Kingston"/>
    <s v="South-Eastern Metropolitan"/>
    <n v="7"/>
    <n v="2017"/>
  </r>
  <r>
    <d v="2017-07-14T00:00:00"/>
    <n v="548000"/>
    <x v="0"/>
    <s v="Flanders &amp; Fish"/>
    <x v="0"/>
    <n v="3064"/>
    <n v="4"/>
    <n v="2"/>
    <n v="2"/>
    <n v="400"/>
    <n v="2010"/>
    <s v="40 Grove Rd"/>
    <s v="Craigieburn"/>
    <s v="Hume"/>
    <s v="Northern Metropolitan"/>
    <n v="7"/>
    <n v="2017"/>
  </r>
  <r>
    <d v="2017-07-14T00:00:00"/>
    <n v="800000"/>
    <x v="0"/>
    <s v="SJ"/>
    <x v="1"/>
    <n v="3049"/>
    <n v="3"/>
    <n v="2"/>
    <n v="2"/>
    <n v="898"/>
    <n v="1985"/>
    <s v="27 Eyre St"/>
    <s v="Westmeadows"/>
    <s v="Hume"/>
    <s v="Northern Metropolitan"/>
    <n v="7"/>
    <n v="2017"/>
  </r>
  <r>
    <d v="2017-07-14T00:00:00"/>
    <n v="910000"/>
    <x v="1"/>
    <s v="Metro Ladder"/>
    <x v="1"/>
    <n v="3163"/>
    <n v="2"/>
    <n v="1"/>
    <n v="2"/>
    <n v="402"/>
    <n v="1970"/>
    <s v="1/48 Kangaroo Rd"/>
    <s v="Murrumbeena"/>
    <s v="Glen Eira"/>
    <s v="Southern Metropolitan"/>
    <n v="7"/>
    <n v="2017"/>
  </r>
  <r>
    <d v="2017-07-14T00:00:00"/>
    <n v="1975000"/>
    <x v="0"/>
    <s v="Cunninghams"/>
    <x v="1"/>
    <n v="3185"/>
    <n v="3"/>
    <n v="2"/>
    <n v="2"/>
    <n v="458"/>
    <n v="1900"/>
    <s v="16 Allison Rd"/>
    <s v="Elsternwick"/>
    <s v="Glen Eira"/>
    <s v="Southern Metropolitan"/>
    <n v="7"/>
    <n v="2017"/>
  </r>
  <r>
    <d v="2017-07-14T00:00:00"/>
    <n v="557000"/>
    <x v="0"/>
    <s v="Property Barons"/>
    <x v="1"/>
    <n v="3023"/>
    <n v="3"/>
    <n v="1"/>
    <n v="2"/>
    <n v="539"/>
    <n v="1985"/>
    <s v="13 Cavendish Dr"/>
    <s v="Deer Park"/>
    <s v="Brimbank"/>
    <s v="Western Metropolitan"/>
    <n v="7"/>
    <n v="2017"/>
  </r>
  <r>
    <d v="2017-07-15T00:00:00"/>
    <n v="419000"/>
    <x v="1"/>
    <s v="Jones and Jones"/>
    <x v="1"/>
    <n v="3121"/>
    <n v="2"/>
    <n v="1"/>
    <n v="1"/>
    <n v="3512"/>
    <n v="2011"/>
    <s v="221/253 Bridge Rd"/>
    <s v="Richmond"/>
    <s v="Yarra"/>
    <s v="Northern Metropolitan"/>
    <n v="7"/>
    <n v="2017"/>
  </r>
  <r>
    <d v="2017-07-15T00:00:00"/>
    <n v="1234000"/>
    <x v="0"/>
    <s v="Cunninghams"/>
    <x v="1"/>
    <n v="3131"/>
    <n v="6"/>
    <n v="3"/>
    <n v="2"/>
    <n v="579"/>
    <m/>
    <s v="2 Thornhill Dr"/>
    <s v="Forest Hill"/>
    <s v="Whitehorse"/>
    <s v="Eastern Metropolitan"/>
    <n v="7"/>
    <n v="2017"/>
  </r>
  <r>
    <d v="2017-07-15T00:00:00"/>
    <n v="790000"/>
    <x v="0"/>
    <s v="Best Bricks"/>
    <x v="1"/>
    <n v="3099"/>
    <n v="5"/>
    <n v="2"/>
    <n v="2"/>
    <n v="1034"/>
    <n v="1985"/>
    <s v="40 Anzac Av"/>
    <s v="Hurstbridge"/>
    <s v="Nillumbik"/>
    <s v="Northern Victoria"/>
    <n v="7"/>
    <n v="2017"/>
  </r>
  <r>
    <d v="2017-07-15T00:00:00"/>
    <n v="275000"/>
    <x v="1"/>
    <s v="Jones and Jones"/>
    <x v="0"/>
    <n v="3055"/>
    <n v="1"/>
    <n v="1"/>
    <n v="1"/>
    <n v="1388"/>
    <n v="1970"/>
    <s v="10/3 Allard St"/>
    <s v="Brunswick West"/>
    <s v="Moreland"/>
    <s v="Northern Metropolitan"/>
    <n v="7"/>
    <n v="2017"/>
  </r>
  <r>
    <d v="2017-07-15T00:00:00"/>
    <n v="706000"/>
    <x v="1"/>
    <s v="Cunninghams"/>
    <x v="1"/>
    <n v="3044"/>
    <n v="2"/>
    <n v="1"/>
    <n v="1"/>
    <n v="205"/>
    <n v="1998"/>
    <s v="1/18 Sylvan Gr"/>
    <s v="Pascoe Vale"/>
    <s v="Moreland"/>
    <s v="Northern Metropolitan"/>
    <n v="7"/>
    <n v="2017"/>
  </r>
  <r>
    <d v="2017-07-15T00:00:00"/>
    <n v="1453000"/>
    <x v="0"/>
    <s v="Cunninghams"/>
    <x v="1"/>
    <n v="3046"/>
    <n v="4"/>
    <n v="2"/>
    <n v="2"/>
    <n v="525"/>
    <m/>
    <s v="4 School Ct"/>
    <s v="Oak Park"/>
    <s v="Moreland"/>
    <s v="Northern Metropolitan"/>
    <n v="7"/>
    <n v="2017"/>
  </r>
  <r>
    <d v="2017-07-15T00:00:00"/>
    <n v="1000000"/>
    <x v="0"/>
    <s v="Cunninghams"/>
    <x v="0"/>
    <n v="3031"/>
    <n v="2"/>
    <n v="1"/>
    <n v="0"/>
    <n v="132"/>
    <m/>
    <s v="14 Clarence St"/>
    <s v="Flemington"/>
    <s v="Moonee Valley"/>
    <s v="Northern Metropolitan"/>
    <n v="7"/>
    <n v="2017"/>
  </r>
  <r>
    <d v="2017-07-15T00:00:00"/>
    <n v="960000"/>
    <x v="0"/>
    <s v="Cunninghams"/>
    <x v="1"/>
    <n v="3170"/>
    <n v="5"/>
    <n v="2"/>
    <n v="1"/>
    <n v="731"/>
    <n v="1965"/>
    <s v="27 Glencairn St"/>
    <s v="Mulgrave"/>
    <s v="Monash"/>
    <s v="South-Eastern Metropolitan"/>
    <n v="7"/>
    <n v="2017"/>
  </r>
  <r>
    <d v="2017-07-15T00:00:00"/>
    <n v="505000"/>
    <x v="1"/>
    <s v="Flanders &amp; Fish"/>
    <x v="1"/>
    <n v="3136"/>
    <n v="2"/>
    <n v="1"/>
    <n v="1"/>
    <n v="297"/>
    <m/>
    <s v="8/25 Karingal St"/>
    <s v="Croydon North"/>
    <s v="Maroondah"/>
    <s v="Eastern Metropolitan"/>
    <n v="7"/>
    <n v="2017"/>
  </r>
  <r>
    <d v="2017-07-15T00:00:00"/>
    <n v="435000"/>
    <x v="1"/>
    <s v="Cunninghams"/>
    <x v="1"/>
    <n v="3012"/>
    <n v="2"/>
    <n v="2"/>
    <n v="1"/>
    <n v="0"/>
    <n v="2017"/>
    <s v="19/8 Crefden St"/>
    <s v="Maidstone"/>
    <s v="Maribyrnong"/>
    <s v="Western Metropolitan"/>
    <n v="7"/>
    <n v="2017"/>
  </r>
  <r>
    <d v="2017-07-15T00:00:00"/>
    <n v="630000"/>
    <x v="2"/>
    <s v="Cunninghams"/>
    <x v="1"/>
    <n v="3152"/>
    <n v="3"/>
    <n v="1"/>
    <n v="2"/>
    <n v="169"/>
    <n v="2001"/>
    <s v="1/20 Kensington Pl"/>
    <s v="Wantirna South"/>
    <s v="Knox"/>
    <s v="Eastern Metropolitan"/>
    <n v="7"/>
    <n v="2017"/>
  </r>
  <r>
    <d v="2017-07-15T00:00:00"/>
    <n v="821000"/>
    <x v="0"/>
    <s v="Flanders &amp; Fish"/>
    <x v="1"/>
    <n v="3043"/>
    <n v="4"/>
    <n v="1"/>
    <n v="6"/>
    <n v="763"/>
    <m/>
    <s v="3 Henderson Rd"/>
    <s v="Tullamarine"/>
    <s v="Hume"/>
    <s v="Western Metropolitan"/>
    <n v="7"/>
    <n v="2017"/>
  </r>
  <r>
    <d v="2017-07-15T00:00:00"/>
    <n v="1285000"/>
    <x v="0"/>
    <s v="Maxwells"/>
    <x v="1"/>
    <n v="3016"/>
    <n v="3"/>
    <n v="1"/>
    <n v="0"/>
    <n v="296"/>
    <m/>
    <s v="87 Pasco St"/>
    <s v="Williamstown"/>
    <s v="Hobsons Bay"/>
    <s v="Western Metropolitan"/>
    <n v="7"/>
    <n v="2017"/>
  </r>
  <r>
    <d v="2017-07-15T00:00:00"/>
    <n v="810000"/>
    <x v="0"/>
    <s v="Jones and Jones"/>
    <x v="1"/>
    <n v="3199"/>
    <n v="3"/>
    <n v="1"/>
    <n v="2"/>
    <n v="835"/>
    <n v="1960"/>
    <s v="14 Hoadley Av"/>
    <s v="Frankston South"/>
    <s v="Frankston"/>
    <s v="South-Eastern Metropolitan"/>
    <n v="7"/>
    <n v="2017"/>
  </r>
  <r>
    <d v="2017-07-15T00:00:00"/>
    <n v="1100000"/>
    <x v="0"/>
    <s v="Melbourne Homes"/>
    <x v="0"/>
    <n v="3070"/>
    <n v="3"/>
    <n v="1"/>
    <n v="2"/>
    <n v="449"/>
    <n v="1940"/>
    <s v="15 Bird Av"/>
    <s v="Northcote"/>
    <s v="Darebin"/>
    <s v="Northern Metropolitan"/>
    <n v="7"/>
    <n v="2017"/>
  </r>
  <r>
    <d v="2017-07-15T00:00:00"/>
    <n v="655000"/>
    <x v="0"/>
    <s v="Sanders"/>
    <x v="0"/>
    <n v="3805"/>
    <n v="3"/>
    <n v="2"/>
    <n v="2"/>
    <n v="731"/>
    <n v="1972"/>
    <s v="29 Hanley St"/>
    <s v="Narre Warren"/>
    <s v="Casey"/>
    <s v="South-Eastern Metropolitan"/>
    <n v="7"/>
    <n v="2017"/>
  </r>
  <r>
    <d v="2017-07-15T00:00:00"/>
    <n v="570000"/>
    <x v="0"/>
    <s v="Property Barons"/>
    <x v="1"/>
    <n v="3020"/>
    <n v="3"/>
    <n v="1"/>
    <n v="0"/>
    <n v="423"/>
    <n v="1920"/>
    <s v="2 Bazentin St"/>
    <s v="Albion"/>
    <s v="Brimbank"/>
    <s v="Western Metropolitan"/>
    <n v="7"/>
    <n v="2017"/>
  </r>
  <r>
    <d v="2017-07-15T00:00:00"/>
    <n v="816000"/>
    <x v="1"/>
    <s v="Cunninghams"/>
    <x v="1"/>
    <n v="3126"/>
    <n v="2"/>
    <n v="2"/>
    <n v="1"/>
    <n v="8140"/>
    <n v="2015"/>
    <s v="108/2 Gascoyne St"/>
    <s v="Canterbury"/>
    <s v="Boroondara"/>
    <s v="Southern Metropolitan"/>
    <n v="7"/>
    <n v="2017"/>
  </r>
  <r>
    <d v="2017-07-15T00:00:00"/>
    <n v="1080000"/>
    <x v="0"/>
    <s v="Cunninghams"/>
    <x v="1"/>
    <n v="3101"/>
    <n v="3"/>
    <n v="2"/>
    <n v="2"/>
    <n v="151"/>
    <n v="1960"/>
    <s v="2/8 Pleasant Av"/>
    <s v="Kew"/>
    <s v="Boroondara"/>
    <s v="Southern Metropolitan"/>
    <n v="7"/>
    <n v="2017"/>
  </r>
  <r>
    <d v="2017-07-15T00:00:00"/>
    <n v="1405000"/>
    <x v="2"/>
    <s v="Sanders"/>
    <x v="1"/>
    <n v="3101"/>
    <n v="3"/>
    <n v="2"/>
    <n v="2"/>
    <n v="325"/>
    <n v="1980"/>
    <s v="6/385 Barkers Rd"/>
    <s v="Kew"/>
    <s v="Boroondara"/>
    <s v="Southern Metropolitan"/>
    <n v="7"/>
    <n v="2017"/>
  </r>
  <r>
    <d v="2017-07-15T00:00:00"/>
    <n v="1650000"/>
    <x v="0"/>
    <s v="Cunninghams"/>
    <x v="0"/>
    <n v="3124"/>
    <n v="3"/>
    <n v="2"/>
    <n v="2"/>
    <n v="456"/>
    <m/>
    <s v="15 Gilbert Pde"/>
    <s v="Camberwell"/>
    <s v="Boroondara"/>
    <s v="Southern Metropolitan"/>
    <n v="7"/>
    <n v="2017"/>
  </r>
  <r>
    <d v="2017-07-15T00:00:00"/>
    <n v="2725000"/>
    <x v="0"/>
    <s v="Flanders &amp; Fish"/>
    <x v="0"/>
    <n v="3126"/>
    <n v="4"/>
    <n v="2"/>
    <n v="2"/>
    <n v="650"/>
    <n v="2006"/>
    <s v="3 Leeds St"/>
    <s v="Canterbury"/>
    <s v="Boroondara"/>
    <s v="Southern Metropolitan"/>
    <n v="7"/>
    <n v="2017"/>
  </r>
  <r>
    <d v="2017-07-15T00:00:00"/>
    <n v="770000"/>
    <x v="1"/>
    <s v="Jones and Jones"/>
    <x v="1"/>
    <n v="3191"/>
    <n v="2"/>
    <n v="1"/>
    <n v="1"/>
    <n v="208"/>
    <n v="1970"/>
    <s v="5/273 Bluff Rd"/>
    <s v="Sandringham"/>
    <s v="Bayside"/>
    <s v="Southern Metropolitan"/>
    <n v="7"/>
    <n v="2017"/>
  </r>
  <r>
    <d v="2017-07-15T00:00:00"/>
    <n v="1405000"/>
    <x v="2"/>
    <s v="Jones and Jones"/>
    <x v="1"/>
    <n v="3188"/>
    <n v="3"/>
    <n v="2"/>
    <n v="2"/>
    <n v="220"/>
    <n v="2014"/>
    <s v="7 Exon St"/>
    <s v="Hampton"/>
    <s v="Bayside"/>
    <s v="Southern Metropolitan"/>
    <n v="7"/>
    <n v="2017"/>
  </r>
  <r>
    <d v="2017-07-15T00:00:00"/>
    <n v="999000"/>
    <x v="0"/>
    <s v="Cunninghams"/>
    <x v="1"/>
    <n v="3083"/>
    <n v="5"/>
    <n v="2"/>
    <n v="2"/>
    <n v="627"/>
    <n v="1991"/>
    <s v="43 Cheadle Cr"/>
    <s v="Bundoora"/>
    <s v="Banyule"/>
    <s v="Northern Metropolitan"/>
    <n v="7"/>
    <n v="2017"/>
  </r>
  <r>
    <d v="2017-07-16T00:00:00"/>
    <n v="490000"/>
    <x v="0"/>
    <s v="Flanders &amp; Fish"/>
    <x v="1"/>
    <n v="3082"/>
    <n v="2"/>
    <n v="1"/>
    <n v="2"/>
    <n v="374"/>
    <m/>
    <s v="2 Mimosa Rd"/>
    <s v="Mill Park"/>
    <s v="Whittlesea"/>
    <s v="Northern Metropolitan"/>
    <n v="7"/>
    <n v="2017"/>
  </r>
  <r>
    <d v="2017-07-16T00:00:00"/>
    <n v="1012000"/>
    <x v="0"/>
    <s v="Maxwells"/>
    <x v="1"/>
    <n v="3076"/>
    <n v="4"/>
    <n v="3"/>
    <n v="3"/>
    <n v="631"/>
    <n v="2009"/>
    <s v="4 Nuthall Wy"/>
    <s v="Epping"/>
    <s v="Whittlesea"/>
    <s v="Northern Metropolitan"/>
    <n v="7"/>
    <n v="2017"/>
  </r>
  <r>
    <d v="2017-07-16T00:00:00"/>
    <n v="1600000"/>
    <x v="0"/>
    <s v="Flanders &amp; Fish"/>
    <x v="0"/>
    <n v="3182"/>
    <n v="4"/>
    <n v="2"/>
    <n v="3"/>
    <n v="613"/>
    <n v="1910"/>
    <s v="48 Greeves St"/>
    <s v="St Kilda"/>
    <s v="Port Phillip"/>
    <s v="Southern Metropolitan"/>
    <n v="7"/>
    <n v="2017"/>
  </r>
  <r>
    <d v="2017-07-16T00:00:00"/>
    <n v="454000"/>
    <x v="1"/>
    <s v="Cunninghams"/>
    <x v="1"/>
    <n v="3042"/>
    <n v="2"/>
    <n v="1"/>
    <n v="1"/>
    <n v="182"/>
    <n v="1985"/>
    <s v="6/6 Etzel St"/>
    <s v="Airport West"/>
    <s v="Moonee Valley"/>
    <s v="Western Metropolitan"/>
    <n v="7"/>
    <n v="2017"/>
  </r>
  <r>
    <d v="2017-07-16T00:00:00"/>
    <n v="825000"/>
    <x v="0"/>
    <s v="Melbourne Homes"/>
    <x v="0"/>
    <n v="3034"/>
    <n v="3"/>
    <n v="1"/>
    <n v="4"/>
    <n v="603"/>
    <m/>
    <s v="41 Herbert St"/>
    <s v="Avondale Heights"/>
    <s v="Moonee Valley"/>
    <s v="Western Metropolitan"/>
    <n v="7"/>
    <n v="2017"/>
  </r>
  <r>
    <d v="2017-07-16T00:00:00"/>
    <n v="1800000"/>
    <x v="0"/>
    <s v="Cunninghams"/>
    <x v="1"/>
    <n v="3149"/>
    <n v="3"/>
    <n v="2"/>
    <n v="2"/>
    <n v="747"/>
    <m/>
    <s v="5 Charlton St"/>
    <s v="Mount Waverley"/>
    <s v="Monash"/>
    <s v="Eastern Metropolitan"/>
    <n v="7"/>
    <n v="2017"/>
  </r>
  <r>
    <d v="2017-07-16T00:00:00"/>
    <n v="1225000"/>
    <x v="0"/>
    <s v="Cunninghams"/>
    <x v="0"/>
    <n v="3031"/>
    <n v="3"/>
    <n v="2"/>
    <n v="2"/>
    <n v="223"/>
    <n v="1940"/>
    <s v="33 Kensington Rd"/>
    <s v="Kensington"/>
    <s v="Melbourne"/>
    <s v="Northern Metropolitan"/>
    <n v="7"/>
    <n v="2017"/>
  </r>
  <r>
    <d v="2017-07-16T00:00:00"/>
    <n v="560000"/>
    <x v="1"/>
    <s v="Property Barons"/>
    <x v="1"/>
    <n v="3135"/>
    <n v="2"/>
    <n v="1"/>
    <n v="2"/>
    <n v="217"/>
    <n v="1985"/>
    <s v="3/1 Mines Rd"/>
    <s v="Ringwood East"/>
    <s v="Maroondah"/>
    <s v="Eastern Metropolitan"/>
    <n v="7"/>
    <n v="2017"/>
  </r>
  <r>
    <d v="2017-07-16T00:00:00"/>
    <n v="655000"/>
    <x v="1"/>
    <s v="Melbourne Homes"/>
    <x v="1"/>
    <n v="3134"/>
    <n v="2"/>
    <n v="1"/>
    <n v="1"/>
    <n v="306"/>
    <m/>
    <s v="1/14 Paxton St"/>
    <s v="Ringwood"/>
    <s v="Maroondah"/>
    <s v="Eastern Metropolitan"/>
    <n v="7"/>
    <n v="2017"/>
  </r>
  <r>
    <d v="2017-07-16T00:00:00"/>
    <n v="670000"/>
    <x v="2"/>
    <s v="Maxwells"/>
    <x v="0"/>
    <n v="3012"/>
    <n v="3"/>
    <n v="2"/>
    <n v="2"/>
    <n v="159"/>
    <n v="2016"/>
    <s v="1/1 Clarendon St"/>
    <s v="Maidstone"/>
    <s v="Maribyrnong"/>
    <s v="Western Metropolitan"/>
    <n v="7"/>
    <n v="2017"/>
  </r>
  <r>
    <d v="2017-07-16T00:00:00"/>
    <n v="2450000"/>
    <x v="0"/>
    <s v="Jones and Jones"/>
    <x v="0"/>
    <n v="3013"/>
    <n v="6"/>
    <n v="3"/>
    <n v="2"/>
    <n v="1087"/>
    <n v="1920"/>
    <s v="54 Pentland Pde"/>
    <s v="Yarraville"/>
    <s v="Maribyrnong"/>
    <s v="Western Metropolitan"/>
    <n v="7"/>
    <n v="2017"/>
  </r>
  <r>
    <d v="2017-07-16T00:00:00"/>
    <n v="900000"/>
    <x v="0"/>
    <s v="Melbourne Homes"/>
    <x v="0"/>
    <n v="3115"/>
    <n v="3"/>
    <n v="2"/>
    <n v="2"/>
    <n v="0"/>
    <m/>
    <s v="2 Rindlebrook Pl"/>
    <s v="Wonga Park"/>
    <s v="Manningham"/>
    <s v="Eastern Victoria"/>
    <n v="7"/>
    <n v="2017"/>
  </r>
  <r>
    <d v="2017-07-16T00:00:00"/>
    <n v="724000"/>
    <x v="1"/>
    <s v="Melbourne Homes"/>
    <x v="1"/>
    <n v="3196"/>
    <n v="2"/>
    <n v="1"/>
    <n v="2"/>
    <n v="224"/>
    <n v="2000"/>
    <s v="9a Ivan Av"/>
    <s v="Edithvale"/>
    <s v="Kingston"/>
    <s v="South-Eastern Metropolitan"/>
    <n v="7"/>
    <n v="2017"/>
  </r>
  <r>
    <d v="2017-07-16T00:00:00"/>
    <n v="667500"/>
    <x v="0"/>
    <s v="Flanders &amp; Fish"/>
    <x v="1"/>
    <n v="3064"/>
    <n v="4"/>
    <n v="2"/>
    <n v="2"/>
    <n v="448"/>
    <n v="2014"/>
    <s v="42 Valiant Cr"/>
    <s v="Craigieburn"/>
    <s v="Hume"/>
    <s v="Northern Metropolitan"/>
    <n v="7"/>
    <n v="2017"/>
  </r>
  <r>
    <d v="2017-07-16T00:00:00"/>
    <n v="1290000"/>
    <x v="0"/>
    <s v="Jones and Jones"/>
    <x v="1"/>
    <n v="3165"/>
    <n v="3"/>
    <n v="1"/>
    <n v="2"/>
    <n v="537"/>
    <m/>
    <s v="9 Edith Ct"/>
    <s v="Bentleigh East"/>
    <s v="Glen Eira"/>
    <s v="Southern Metropolitan"/>
    <n v="7"/>
    <n v="2017"/>
  </r>
  <r>
    <d v="2017-07-16T00:00:00"/>
    <n v="325000"/>
    <x v="1"/>
    <s v="Property Barons"/>
    <x v="1"/>
    <n v="3073"/>
    <n v="1"/>
    <n v="1"/>
    <n v="1"/>
    <n v="60"/>
    <n v="1970"/>
    <s v="1/72 Pine St"/>
    <s v="Reservoir"/>
    <s v="Darebin"/>
    <s v="Northern Metropolitan"/>
    <n v="7"/>
    <n v="2017"/>
  </r>
  <r>
    <d v="2017-07-16T00:00:00"/>
    <n v="685000"/>
    <x v="0"/>
    <s v="Property Barons"/>
    <x v="1"/>
    <n v="3038"/>
    <n v="3"/>
    <n v="1"/>
    <n v="2"/>
    <n v="678"/>
    <m/>
    <s v="13 Apollo Rd"/>
    <s v="Taylors Lakes"/>
    <s v="Brimbank"/>
    <s v="Western Metropolitan"/>
    <n v="7"/>
    <n v="2017"/>
  </r>
  <r>
    <d v="2017-07-16T00:00:00"/>
    <n v="851000"/>
    <x v="1"/>
    <s v="Cunninghams"/>
    <x v="1"/>
    <n v="3146"/>
    <n v="2"/>
    <n v="1"/>
    <n v="1"/>
    <n v="100"/>
    <n v="1960"/>
    <s v="5/31 Yeovil Rd"/>
    <s v="Glen Iris"/>
    <s v="Boroondara"/>
    <s v="Southern Metropolitan"/>
    <n v="7"/>
    <n v="2017"/>
  </r>
  <r>
    <d v="2017-07-16T00:00:00"/>
    <n v="1280000"/>
    <x v="2"/>
    <s v="Jones and Jones"/>
    <x v="0"/>
    <n v="3124"/>
    <n v="3"/>
    <n v="2"/>
    <n v="2"/>
    <n v="186"/>
    <n v="2014"/>
    <s v="52 Ellsworth Cr"/>
    <s v="Camberwell"/>
    <s v="Boroondara"/>
    <s v="Southern Metropolitan"/>
    <n v="7"/>
    <n v="2017"/>
  </r>
  <r>
    <d v="2017-07-16T00:00:00"/>
    <n v="810000"/>
    <x v="0"/>
    <s v="Cunninghams"/>
    <x v="1"/>
    <n v="3081"/>
    <n v="3"/>
    <n v="1"/>
    <n v="3"/>
    <n v="619"/>
    <n v="1940"/>
    <s v="564 Waterdale Rd"/>
    <s v="Heidelberg Heights"/>
    <s v="Banyule"/>
    <s v="Eastern Metropolitan"/>
    <n v="7"/>
    <n v="2017"/>
  </r>
  <r>
    <d v="2017-07-16T00:00:00"/>
    <n v="880000"/>
    <x v="2"/>
    <s v="Property Barons"/>
    <x v="1"/>
    <n v="3079"/>
    <n v="2"/>
    <n v="1"/>
    <n v="2"/>
    <n v="229"/>
    <n v="2005"/>
    <s v="4/75 Green St"/>
    <s v="Ivanhoe"/>
    <s v="Banyule"/>
    <s v="Eastern Metropolitan"/>
    <n v="7"/>
    <n v="2017"/>
  </r>
  <r>
    <d v="2017-07-17T00:00:00"/>
    <n v="1310000"/>
    <x v="0"/>
    <s v="Jones and Jones"/>
    <x v="1"/>
    <n v="3121"/>
    <n v="3"/>
    <n v="1"/>
    <n v="1"/>
    <n v="209"/>
    <n v="1920"/>
    <s v="61 Baker St"/>
    <s v="Richmond"/>
    <s v="Yarra"/>
    <s v="Northern Metropolitan"/>
    <n v="7"/>
    <n v="2017"/>
  </r>
  <r>
    <d v="2017-07-17T00:00:00"/>
    <n v="542000"/>
    <x v="1"/>
    <s v="Cunninghams"/>
    <x v="1"/>
    <n v="3074"/>
    <n v="3"/>
    <n v="2"/>
    <n v="2"/>
    <n v="213"/>
    <m/>
    <s v="2/11 French St"/>
    <s v="Thomastown"/>
    <s v="Whittlesea"/>
    <s v="Northern Metropolitan"/>
    <n v="7"/>
    <n v="2017"/>
  </r>
  <r>
    <d v="2017-07-17T00:00:00"/>
    <n v="1020000"/>
    <x v="0"/>
    <s v="Cunninghams"/>
    <x v="1"/>
    <n v="3131"/>
    <n v="2"/>
    <n v="1"/>
    <n v="1"/>
    <n v="581"/>
    <n v="1970"/>
    <s v="52 Parkmore Rd"/>
    <s v="Forest Hill"/>
    <s v="Whitehorse"/>
    <s v="Eastern Metropolitan"/>
    <n v="7"/>
    <n v="2017"/>
  </r>
  <r>
    <d v="2017-07-17T00:00:00"/>
    <n v="980000"/>
    <x v="1"/>
    <s v="Jones and Jones"/>
    <x v="0"/>
    <n v="3141"/>
    <n v="2"/>
    <n v="1"/>
    <n v="0"/>
    <n v="0"/>
    <m/>
    <s v="2/12 Kensington Rd"/>
    <s v="South Yarra"/>
    <s v="Stonnington"/>
    <s v="Southern Metropolitan"/>
    <n v="7"/>
    <n v="2017"/>
  </r>
  <r>
    <d v="2017-07-17T00:00:00"/>
    <n v="4200000"/>
    <x v="0"/>
    <s v="Cunninghams"/>
    <x v="1"/>
    <n v="3181"/>
    <n v="4"/>
    <n v="2"/>
    <n v="2"/>
    <n v="787"/>
    <n v="1930"/>
    <s v="8 Linden Ct"/>
    <s v="Prahran"/>
    <s v="Stonnington"/>
    <s v="Southern Metropolitan"/>
    <n v="7"/>
    <n v="2017"/>
  </r>
  <r>
    <d v="2017-07-17T00:00:00"/>
    <n v="1665000"/>
    <x v="0"/>
    <s v="Sanders"/>
    <x v="1"/>
    <n v="3207"/>
    <n v="3"/>
    <n v="3"/>
    <n v="2"/>
    <n v="121"/>
    <m/>
    <s v="67 Ross St"/>
    <s v="Port Melbourne"/>
    <s v="Port Phillip"/>
    <s v="Southern Metropolitan"/>
    <n v="7"/>
    <n v="2017"/>
  </r>
  <r>
    <d v="2017-07-17T00:00:00"/>
    <n v="656000"/>
    <x v="2"/>
    <s v="Property Barons"/>
    <x v="1"/>
    <n v="3046"/>
    <n v="4"/>
    <n v="2"/>
    <n v="2"/>
    <n v="228"/>
    <n v="2003"/>
    <s v="3/8 York St"/>
    <s v="Glenroy"/>
    <s v="Moreland"/>
    <s v="Northern Metropolitan"/>
    <n v="7"/>
    <n v="2017"/>
  </r>
  <r>
    <d v="2017-07-17T00:00:00"/>
    <n v="847000"/>
    <x v="0"/>
    <s v="Property Barons"/>
    <x v="0"/>
    <n v="3046"/>
    <n v="3"/>
    <n v="1"/>
    <n v="2"/>
    <n v="650"/>
    <m/>
    <s v="5 Patrick St"/>
    <s v="Glenroy"/>
    <s v="Moreland"/>
    <s v="Northern Metropolitan"/>
    <n v="7"/>
    <n v="2017"/>
  </r>
  <r>
    <d v="2017-07-17T00:00:00"/>
    <n v="505000"/>
    <x v="1"/>
    <s v="Cunninghams"/>
    <x v="0"/>
    <n v="3031"/>
    <n v="2"/>
    <n v="1"/>
    <n v="1"/>
    <n v="0"/>
    <m/>
    <s v="15/60 Farnham St"/>
    <s v="Flemington"/>
    <s v="Moonee Valley"/>
    <s v="Northern Metropolitan"/>
    <n v="7"/>
    <n v="2017"/>
  </r>
  <r>
    <d v="2017-07-17T00:00:00"/>
    <n v="1020000"/>
    <x v="0"/>
    <s v="Jones and Jones"/>
    <x v="1"/>
    <n v="3039"/>
    <n v="2"/>
    <n v="1"/>
    <n v="1"/>
    <n v="269"/>
    <m/>
    <s v="59 Robinson St"/>
    <s v="Moonee Ponds"/>
    <s v="Moonee Valley"/>
    <s v="Western Metropolitan"/>
    <n v="7"/>
    <n v="2017"/>
  </r>
  <r>
    <d v="2017-07-17T00:00:00"/>
    <n v="426000"/>
    <x v="0"/>
    <s v="Sanders"/>
    <x v="1"/>
    <n v="3338"/>
    <n v="4"/>
    <n v="2"/>
    <n v="3"/>
    <n v="655"/>
    <n v="1975"/>
    <s v="23 Neerim St"/>
    <s v="Melton South"/>
    <s v="Melton"/>
    <s v="Western Victoria"/>
    <n v="7"/>
    <n v="2017"/>
  </r>
  <r>
    <d v="2017-07-17T00:00:00"/>
    <n v="876000"/>
    <x v="0"/>
    <s v="Cunninghams"/>
    <x v="1"/>
    <n v="3012"/>
    <n v="2"/>
    <n v="1"/>
    <n v="1"/>
    <n v="369"/>
    <m/>
    <s v="24 Hope St"/>
    <s v="West Footscray"/>
    <s v="Maribyrnong"/>
    <s v="Western Metropolitan"/>
    <n v="7"/>
    <n v="2017"/>
  </r>
  <r>
    <d v="2017-07-17T00:00:00"/>
    <n v="1276000"/>
    <x v="0"/>
    <s v="Maxwells"/>
    <x v="1"/>
    <n v="3012"/>
    <n v="4"/>
    <n v="2"/>
    <n v="1"/>
    <n v="323"/>
    <n v="1945"/>
    <s v="18 Molesworth Ct"/>
    <s v="West Footscray"/>
    <s v="Maribyrnong"/>
    <s v="Western Metropolitan"/>
    <n v="7"/>
    <n v="2017"/>
  </r>
  <r>
    <d v="2017-07-17T00:00:00"/>
    <n v="470000"/>
    <x v="2"/>
    <s v="Property Barons"/>
    <x v="0"/>
    <n v="3059"/>
    <n v="3"/>
    <n v="2"/>
    <n v="2"/>
    <n v="201"/>
    <n v="2016"/>
    <s v="40 Frontier Av"/>
    <s v="Greenvale"/>
    <s v="Hume"/>
    <s v="Northern Metropolitan"/>
    <n v="7"/>
    <n v="2017"/>
  </r>
  <r>
    <d v="2017-07-17T00:00:00"/>
    <n v="729000"/>
    <x v="0"/>
    <s v="Cunninghams"/>
    <x v="1"/>
    <n v="3049"/>
    <n v="3"/>
    <n v="1"/>
    <n v="1"/>
    <n v="672"/>
    <m/>
    <s v="12 Tylden Pl"/>
    <s v="Westmeadows"/>
    <s v="Hume"/>
    <s v="Northern Metropolitan"/>
    <n v="7"/>
    <n v="2017"/>
  </r>
  <r>
    <d v="2017-07-17T00:00:00"/>
    <n v="1100000"/>
    <x v="0"/>
    <s v="Melbourne Homes"/>
    <x v="0"/>
    <n v="3015"/>
    <n v="3"/>
    <n v="2"/>
    <n v="3"/>
    <n v="449"/>
    <n v="1940"/>
    <s v="102 Market St"/>
    <s v="Newport"/>
    <s v="Hobsons Bay"/>
    <s v="Western Metropolitan"/>
    <n v="7"/>
    <n v="2017"/>
  </r>
  <r>
    <d v="2017-07-17T00:00:00"/>
    <n v="700000"/>
    <x v="0"/>
    <s v="Cunninghams"/>
    <x v="0"/>
    <n v="3172"/>
    <n v="3"/>
    <n v="1"/>
    <n v="2"/>
    <n v="638"/>
    <n v="1980"/>
    <s v="5 Gwent St"/>
    <s v="Springvale South"/>
    <s v="Greater Dandenong"/>
    <s v="South-Eastern Metropolitan"/>
    <n v="7"/>
    <n v="2017"/>
  </r>
  <r>
    <d v="2017-07-17T00:00:00"/>
    <n v="286000"/>
    <x v="1"/>
    <s v="Flanders &amp; Fish"/>
    <x v="0"/>
    <n v="3163"/>
    <n v="1"/>
    <n v="1"/>
    <n v="1"/>
    <n v="314"/>
    <n v="1960"/>
    <s v="5/12 Judith St"/>
    <s v="Carnegie"/>
    <s v="Glen Eira"/>
    <s v="Southern Metropolitan"/>
    <n v="7"/>
    <n v="2017"/>
  </r>
  <r>
    <d v="2017-07-17T00:00:00"/>
    <n v="635000"/>
    <x v="0"/>
    <s v="Cunninghams"/>
    <x v="0"/>
    <n v="3042"/>
    <n v="3"/>
    <n v="2"/>
    <n v="2"/>
    <n v="174"/>
    <n v="2002"/>
    <s v="2/12 Randwick Dr"/>
    <s v="Keilor Park"/>
    <s v="Brimbank"/>
    <s v="Western Metropolitan"/>
    <n v="7"/>
    <n v="2017"/>
  </r>
  <r>
    <d v="2017-07-17T00:00:00"/>
    <n v="860000"/>
    <x v="0"/>
    <s v="Flanders &amp; Fish"/>
    <x v="1"/>
    <n v="3030"/>
    <n v="4"/>
    <n v="2"/>
    <n v="2"/>
    <n v="663"/>
    <m/>
    <s v="61 Windsor Bvd"/>
    <s v="Derrimut"/>
    <s v="Brimbank"/>
    <s v="Western Metropolitan"/>
    <n v="7"/>
    <n v="2017"/>
  </r>
  <r>
    <d v="2017-07-17T00:00:00"/>
    <n v="520000"/>
    <x v="1"/>
    <s v="Jones and Jones"/>
    <x v="0"/>
    <n v="3123"/>
    <n v="2"/>
    <n v="1"/>
    <n v="1"/>
    <n v="0"/>
    <m/>
    <s v="11/36 Anderson Rd"/>
    <s v="Hawthorn East"/>
    <s v="Boroondara"/>
    <s v="Southern Metropolitan"/>
    <n v="7"/>
    <n v="2017"/>
  </r>
  <r>
    <d v="2017-07-17T00:00:00"/>
    <n v="840000"/>
    <x v="1"/>
    <s v="Jones and Jones"/>
    <x v="1"/>
    <n v="3122"/>
    <n v="2"/>
    <n v="1"/>
    <n v="1"/>
    <n v="974"/>
    <n v="1960"/>
    <s v="5/24 Muir St"/>
    <s v="Hawthorn"/>
    <s v="Boroondara"/>
    <s v="Southern Metropolitan"/>
    <n v="7"/>
    <n v="2017"/>
  </r>
  <r>
    <d v="2017-07-18T00:00:00"/>
    <n v="407000"/>
    <x v="1"/>
    <s v="Jones and Jones"/>
    <x v="1"/>
    <n v="3074"/>
    <n v="2"/>
    <n v="1"/>
    <n v="1"/>
    <n v="140"/>
    <n v="2010"/>
    <s v="2/1 Charles St"/>
    <s v="Thomastown"/>
    <s v="Whittlesea"/>
    <s v="Northern Metropolitan"/>
    <n v="7"/>
    <n v="2017"/>
  </r>
  <r>
    <d v="2017-07-18T00:00:00"/>
    <n v="500000"/>
    <x v="0"/>
    <s v="SJ"/>
    <x v="1"/>
    <n v="3076"/>
    <n v="3"/>
    <n v="2"/>
    <n v="2"/>
    <n v="321"/>
    <n v="2011"/>
    <s v="13 Manley St"/>
    <s v="Epping"/>
    <s v="Whittlesea"/>
    <s v="Northern Metropolitan"/>
    <n v="7"/>
    <n v="2017"/>
  </r>
  <r>
    <d v="2017-07-18T00:00:00"/>
    <n v="1011000"/>
    <x v="0"/>
    <s v="Best Bricks"/>
    <x v="1"/>
    <n v="3131"/>
    <n v="3"/>
    <n v="1"/>
    <n v="1"/>
    <n v="590"/>
    <n v="1960"/>
    <s v="19 Victor Cr"/>
    <s v="Forest Hill"/>
    <s v="Whitehorse"/>
    <s v="Eastern Metropolitan"/>
    <n v="7"/>
    <n v="2017"/>
  </r>
  <r>
    <d v="2017-07-18T00:00:00"/>
    <n v="1180000"/>
    <x v="0"/>
    <s v="Flanders &amp; Fish"/>
    <x v="1"/>
    <n v="3151"/>
    <n v="3"/>
    <n v="1"/>
    <n v="1"/>
    <n v="563"/>
    <m/>
    <s v="11 Kalista Ct"/>
    <s v="Burwood East"/>
    <s v="Whitehorse"/>
    <s v="Eastern Metropolitan"/>
    <n v="7"/>
    <n v="2017"/>
  </r>
  <r>
    <d v="2017-07-18T00:00:00"/>
    <n v="486000"/>
    <x v="1"/>
    <s v="Metro Ladder"/>
    <x v="1"/>
    <n v="3143"/>
    <n v="2"/>
    <n v="1"/>
    <n v="2"/>
    <n v="0"/>
    <n v="1960"/>
    <s v="16/74 Denbigh Rd"/>
    <s v="Armadale"/>
    <s v="Stonnington"/>
    <s v="Southern Metropolitan"/>
    <n v="7"/>
    <n v="2017"/>
  </r>
  <r>
    <d v="2017-07-18T00:00:00"/>
    <n v="830000"/>
    <x v="0"/>
    <s v="Flanders &amp; Fish"/>
    <x v="0"/>
    <n v="3060"/>
    <n v="2"/>
    <n v="1"/>
    <n v="1"/>
    <n v="779"/>
    <n v="1950"/>
    <s v="115 Lorne St"/>
    <s v="Fawkner"/>
    <s v="Moreland"/>
    <s v="Northern Metropolitan"/>
    <n v="7"/>
    <n v="2017"/>
  </r>
  <r>
    <d v="2017-07-18T00:00:00"/>
    <n v="900000"/>
    <x v="2"/>
    <s v="Cunninghams"/>
    <x v="1"/>
    <n v="3044"/>
    <n v="3"/>
    <n v="2"/>
    <n v="1"/>
    <n v="0"/>
    <n v="2014"/>
    <s v="1/22 Archibald St"/>
    <s v="Pascoe Vale"/>
    <s v="Moreland"/>
    <s v="Northern Metropolitan"/>
    <n v="7"/>
    <n v="2017"/>
  </r>
  <r>
    <d v="2017-07-18T00:00:00"/>
    <n v="2200000"/>
    <x v="0"/>
    <s v="Cunninghams"/>
    <x v="0"/>
    <n v="3040"/>
    <n v="5"/>
    <n v="3"/>
    <n v="2"/>
    <n v="607"/>
    <n v="2016"/>
    <s v="36 Emerald St"/>
    <s v="Essendon West"/>
    <s v="Moonee Valley"/>
    <s v="Western Metropolitan"/>
    <n v="7"/>
    <n v="2017"/>
  </r>
  <r>
    <d v="2017-07-18T00:00:00"/>
    <n v="1345000"/>
    <x v="0"/>
    <s v="Jones and Jones"/>
    <x v="1"/>
    <n v="3108"/>
    <n v="3"/>
    <n v="3"/>
    <n v="3"/>
    <n v="823"/>
    <m/>
    <s v="67 Hampshire Rd"/>
    <s v="Doncaster"/>
    <s v="Manningham"/>
    <s v="Eastern Metropolitan"/>
    <n v="7"/>
    <n v="2017"/>
  </r>
  <r>
    <d v="2017-07-18T00:00:00"/>
    <n v="1530000"/>
    <x v="0"/>
    <s v="Property Barons"/>
    <x v="0"/>
    <n v="3109"/>
    <n v="3"/>
    <n v="2"/>
    <n v="2"/>
    <n v="798"/>
    <n v="1978"/>
    <s v="2 Monet Ct"/>
    <s v="Doncaster East"/>
    <s v="Manningham"/>
    <s v="Eastern Metropolitan"/>
    <n v="7"/>
    <n v="2017"/>
  </r>
  <r>
    <d v="2017-07-18T00:00:00"/>
    <n v="450000"/>
    <x v="0"/>
    <s v="Jones and Jones"/>
    <x v="0"/>
    <n v="3152"/>
    <n v="2"/>
    <n v="2"/>
    <n v="2"/>
    <n v="74"/>
    <m/>
    <s v="7/3 Ashley St"/>
    <s v="Wantirna"/>
    <s v="Knox"/>
    <s v="Eastern Metropolitan"/>
    <n v="7"/>
    <n v="2017"/>
  </r>
  <r>
    <d v="2017-07-18T00:00:00"/>
    <n v="900000"/>
    <x v="0"/>
    <s v="Sanders"/>
    <x v="1"/>
    <n v="3025"/>
    <n v="3"/>
    <n v="1"/>
    <n v="2"/>
    <n v="672"/>
    <n v="1960"/>
    <s v="151 Chambers Rd"/>
    <s v="Altona North"/>
    <s v="Hobsons Bay"/>
    <s v="Western Metropolitan"/>
    <n v="7"/>
    <n v="2017"/>
  </r>
  <r>
    <d v="2017-07-18T00:00:00"/>
    <n v="1100000"/>
    <x v="0"/>
    <s v="Cunninghams"/>
    <x v="1"/>
    <n v="3122"/>
    <n v="3"/>
    <n v="2"/>
    <n v="1"/>
    <n v="109"/>
    <n v="1999"/>
    <s v="24/1 Muir St"/>
    <s v="Hawthorn"/>
    <s v="Boroondara"/>
    <s v="Southern Metropolitan"/>
    <n v="7"/>
    <n v="2017"/>
  </r>
  <r>
    <d v="2017-07-18T00:00:00"/>
    <n v="2550000"/>
    <x v="0"/>
    <s v="Cunninghams"/>
    <x v="0"/>
    <n v="3127"/>
    <n v="4"/>
    <n v="2"/>
    <n v="2"/>
    <n v="861"/>
    <m/>
    <s v="6 Durham Rd"/>
    <s v="Surrey Hills"/>
    <s v="Boroondara"/>
    <s v="Southern Metropolitan"/>
    <n v="7"/>
    <n v="2017"/>
  </r>
  <r>
    <d v="2017-07-18T00:00:00"/>
    <n v="600000"/>
    <x v="1"/>
    <s v="Maxwells"/>
    <x v="1"/>
    <n v="3193"/>
    <n v="2"/>
    <n v="1"/>
    <n v="1"/>
    <n v="0"/>
    <n v="1960"/>
    <s v="5/323 Beach Rd"/>
    <s v="Black Rock"/>
    <s v="Bayside"/>
    <s v="Southern Metropolitan"/>
    <n v="7"/>
    <n v="2017"/>
  </r>
  <r>
    <d v="2017-07-19T00:00:00"/>
    <n v="545000"/>
    <x v="1"/>
    <s v="Jones and Jones"/>
    <x v="1"/>
    <n v="3065"/>
    <n v="1"/>
    <n v="1"/>
    <n v="1"/>
    <n v="1730"/>
    <n v="2011"/>
    <s v="302/424 Gore St"/>
    <s v="Fitzroy"/>
    <s v="Yarra"/>
    <s v="Northern Metropolitan"/>
    <n v="7"/>
    <n v="2017"/>
  </r>
  <r>
    <d v="2017-07-19T00:00:00"/>
    <n v="1165000"/>
    <x v="0"/>
    <s v="Cunninghams"/>
    <x v="1"/>
    <n v="3121"/>
    <n v="2"/>
    <n v="1"/>
    <n v="1"/>
    <n v="149"/>
    <m/>
    <s v="13 Francis St"/>
    <s v="Richmond"/>
    <s v="Yarra"/>
    <s v="Northern Metropolitan"/>
    <n v="7"/>
    <n v="2017"/>
  </r>
  <r>
    <d v="2017-07-19T00:00:00"/>
    <n v="1635000"/>
    <x v="0"/>
    <s v="Cunninghams"/>
    <x v="1"/>
    <n v="3067"/>
    <n v="3"/>
    <n v="1"/>
    <n v="0"/>
    <n v="142"/>
    <n v="1880"/>
    <s v="143 Charles St"/>
    <s v="Abbotsford"/>
    <s v="Yarra"/>
    <s v="Northern Metropolitan"/>
    <n v="7"/>
    <n v="2017"/>
  </r>
  <r>
    <d v="2017-07-19T00:00:00"/>
    <n v="1253000"/>
    <x v="0"/>
    <s v="Cunninghams"/>
    <x v="1"/>
    <n v="3083"/>
    <n v="4"/>
    <n v="2"/>
    <n v="2"/>
    <n v="760"/>
    <n v="2000"/>
    <s v="23 Wisteria Dr"/>
    <s v="Bundoora"/>
    <s v="Whittlesea"/>
    <s v="Northern Metropolitan"/>
    <n v="7"/>
    <n v="2017"/>
  </r>
  <r>
    <d v="2017-07-19T00:00:00"/>
    <n v="1160000"/>
    <x v="0"/>
    <s v="Jones and Jones"/>
    <x v="1"/>
    <n v="3141"/>
    <n v="2"/>
    <n v="1"/>
    <n v="0"/>
    <n v="140"/>
    <m/>
    <s v="51 Moore St"/>
    <s v="South Yarra"/>
    <s v="Stonnington"/>
    <s v="Southern Metropolitan"/>
    <n v="7"/>
    <n v="2017"/>
  </r>
  <r>
    <d v="2017-07-19T00:00:00"/>
    <n v="1631000"/>
    <x v="1"/>
    <s v="Maxwells"/>
    <x v="1"/>
    <n v="3207"/>
    <n v="3"/>
    <n v="2"/>
    <n v="2"/>
    <n v="0"/>
    <m/>
    <s v="6/156 Bay St"/>
    <s v="Port Melbourne"/>
    <s v="Port Phillip"/>
    <s v="Southern Metropolitan"/>
    <n v="7"/>
    <n v="2017"/>
  </r>
  <r>
    <d v="2017-07-19T00:00:00"/>
    <n v="862000"/>
    <x v="0"/>
    <s v="Best Bricks"/>
    <x v="1"/>
    <n v="3170"/>
    <n v="3"/>
    <n v="2"/>
    <n v="2"/>
    <n v="246"/>
    <n v="2002"/>
    <s v="25 Morawa Dr"/>
    <s v="Mulgrave"/>
    <s v="Monash"/>
    <s v="South-Eastern Metropolitan"/>
    <n v="7"/>
    <n v="2017"/>
  </r>
  <r>
    <d v="2017-07-19T00:00:00"/>
    <n v="1020000"/>
    <x v="0"/>
    <s v="Jones and Jones"/>
    <x v="1"/>
    <n v="3136"/>
    <n v="4"/>
    <n v="2"/>
    <n v="2"/>
    <n v="560"/>
    <m/>
    <s v="24 County Tce"/>
    <s v="Croydon Hills"/>
    <s v="Maroondah"/>
    <s v="Eastern Metropolitan"/>
    <n v="7"/>
    <n v="2017"/>
  </r>
  <r>
    <d v="2017-07-19T00:00:00"/>
    <n v="795000"/>
    <x v="2"/>
    <s v="Sanders"/>
    <x v="0"/>
    <n v="3106"/>
    <n v="3"/>
    <n v="2"/>
    <n v="2"/>
    <n v="217"/>
    <m/>
    <s v="2/55 Wood St"/>
    <s v="Templestowe"/>
    <s v="Manningham"/>
    <s v="Eastern Metropolitan"/>
    <n v="7"/>
    <n v="2017"/>
  </r>
  <r>
    <d v="2017-07-19T00:00:00"/>
    <n v="1225000"/>
    <x v="0"/>
    <s v="Melbourne Homes"/>
    <x v="1"/>
    <n v="3195"/>
    <n v="4"/>
    <n v="2"/>
    <n v="2"/>
    <n v="893"/>
    <m/>
    <s v="108 Chute St"/>
    <s v="Mordialloc"/>
    <s v="Kingston"/>
    <s v="South-Eastern Metropolitan"/>
    <n v="7"/>
    <n v="2017"/>
  </r>
  <r>
    <d v="2017-07-19T00:00:00"/>
    <n v="580000"/>
    <x v="0"/>
    <s v="Sanders"/>
    <x v="1"/>
    <n v="3429"/>
    <n v="4"/>
    <n v="2"/>
    <n v="2"/>
    <n v="613"/>
    <n v="2011"/>
    <s v="11 Bannermann St"/>
    <s v="Sunbury"/>
    <s v="Hume"/>
    <s v="Western Metropolitan"/>
    <n v="7"/>
    <n v="2017"/>
  </r>
  <r>
    <d v="2017-07-19T00:00:00"/>
    <n v="822000"/>
    <x v="0"/>
    <s v="Flanders &amp; Fish"/>
    <x v="1"/>
    <n v="3043"/>
    <n v="3"/>
    <n v="1"/>
    <n v="1"/>
    <n v="778"/>
    <n v="1960"/>
    <s v="56 Broadmeadows Rd"/>
    <s v="Tullamarine"/>
    <s v="Hume"/>
    <s v="Western Metropolitan"/>
    <n v="7"/>
    <n v="2017"/>
  </r>
  <r>
    <d v="2017-07-19T00:00:00"/>
    <n v="480000"/>
    <x v="1"/>
    <s v="Maxwells"/>
    <x v="0"/>
    <n v="3163"/>
    <n v="2"/>
    <n v="1"/>
    <n v="1"/>
    <n v="830"/>
    <m/>
    <s v="1/11 Rosstown Rd"/>
    <s v="Carnegie"/>
    <s v="Glen Eira"/>
    <s v="Southern Metropolitan"/>
    <n v="7"/>
    <n v="2017"/>
  </r>
  <r>
    <d v="2017-07-19T00:00:00"/>
    <n v="562000"/>
    <x v="1"/>
    <s v="Flanders &amp; Fish"/>
    <x v="1"/>
    <n v="3204"/>
    <n v="2"/>
    <n v="1"/>
    <n v="1"/>
    <n v="0"/>
    <n v="1970"/>
    <s v="6/32 Walsh St"/>
    <s v="Ormond"/>
    <s v="Glen Eira"/>
    <s v="Southern Metropolitan"/>
    <n v="7"/>
    <n v="2017"/>
  </r>
  <r>
    <d v="2017-07-19T00:00:00"/>
    <n v="680000"/>
    <x v="1"/>
    <s v="Jones and Jones"/>
    <x v="1"/>
    <n v="3163"/>
    <n v="2"/>
    <n v="1"/>
    <n v="1"/>
    <n v="145"/>
    <n v="2010"/>
    <s v="2/8 Beena Av"/>
    <s v="Carnegie"/>
    <s v="Glen Eira"/>
    <s v="Southern Metropolitan"/>
    <n v="7"/>
    <n v="2017"/>
  </r>
  <r>
    <d v="2017-07-19T00:00:00"/>
    <n v="870000"/>
    <x v="0"/>
    <s v="Metro Ladder"/>
    <x v="1"/>
    <n v="3198"/>
    <n v="4"/>
    <n v="2"/>
    <n v="2"/>
    <n v="771"/>
    <n v="1965"/>
    <s v="18 Catron St"/>
    <s v="Seaford"/>
    <s v="Frankston"/>
    <s v="South-Eastern Metropolitan"/>
    <n v="7"/>
    <n v="2017"/>
  </r>
  <r>
    <d v="2017-07-19T00:00:00"/>
    <n v="352500"/>
    <x v="1"/>
    <s v="Cunninghams"/>
    <x v="1"/>
    <n v="3070"/>
    <n v="1"/>
    <n v="1"/>
    <n v="1"/>
    <n v="1279"/>
    <m/>
    <s v="304/481 High St"/>
    <s v="Northcote"/>
    <s v="Darebin"/>
    <s v="Northern Metropolitan"/>
    <n v="7"/>
    <n v="2017"/>
  </r>
  <r>
    <d v="2017-07-19T00:00:00"/>
    <n v="760500"/>
    <x v="0"/>
    <s v="Cunninghams"/>
    <x v="1"/>
    <n v="3073"/>
    <n v="4"/>
    <n v="1"/>
    <n v="2"/>
    <n v="846"/>
    <m/>
    <s v="20 Massey Av"/>
    <s v="Reservoir"/>
    <s v="Darebin"/>
    <s v="Northern Metropolitan"/>
    <n v="7"/>
    <n v="2017"/>
  </r>
  <r>
    <d v="2017-07-19T00:00:00"/>
    <n v="990000"/>
    <x v="0"/>
    <s v="Cunninghams"/>
    <x v="0"/>
    <n v="3072"/>
    <n v="4"/>
    <n v="2"/>
    <n v="2"/>
    <n v="500"/>
    <m/>
    <s v="21 Wurruk Av"/>
    <s v="Preston"/>
    <s v="Darebin"/>
    <s v="Northern Metropolitan"/>
    <n v="7"/>
    <n v="2017"/>
  </r>
  <r>
    <d v="2017-07-19T00:00:00"/>
    <n v="1050000"/>
    <x v="0"/>
    <s v="Cunninghams"/>
    <x v="0"/>
    <n v="3070"/>
    <n v="3"/>
    <n v="1"/>
    <n v="2"/>
    <n v="530"/>
    <m/>
    <s v="182 Separation St"/>
    <s v="Northcote"/>
    <s v="Darebin"/>
    <s v="Northern Metropolitan"/>
    <n v="7"/>
    <n v="2017"/>
  </r>
  <r>
    <d v="2017-07-19T00:00:00"/>
    <n v="560000"/>
    <x v="0"/>
    <s v="SJ"/>
    <x v="1"/>
    <n v="3037"/>
    <n v="3"/>
    <n v="2"/>
    <n v="2"/>
    <n v="543"/>
    <n v="1995"/>
    <s v="10 Alexander Cl"/>
    <s v="Delahey"/>
    <s v="Brimbank"/>
    <s v="Western Metropolitan"/>
    <n v="7"/>
    <n v="2017"/>
  </r>
  <r>
    <d v="2017-07-19T00:00:00"/>
    <n v="960000"/>
    <x v="0"/>
    <s v="Maxwells"/>
    <x v="1"/>
    <n v="3020"/>
    <n v="3"/>
    <n v="2"/>
    <n v="2"/>
    <n v="655"/>
    <m/>
    <s v="10 Matthews St"/>
    <s v="Sunshine"/>
    <s v="Brimbank"/>
    <s v="Western Metropolitan"/>
    <n v="7"/>
    <n v="2017"/>
  </r>
  <r>
    <d v="2017-07-19T00:00:00"/>
    <n v="670000"/>
    <x v="1"/>
    <s v="Jones and Jones"/>
    <x v="0"/>
    <n v="3124"/>
    <n v="2"/>
    <n v="1"/>
    <n v="1"/>
    <n v="0"/>
    <m/>
    <s v="2/576 Riversdale Rd"/>
    <s v="Camberwell"/>
    <s v="Boroondara"/>
    <s v="Southern Metropolitan"/>
    <n v="7"/>
    <n v="2017"/>
  </r>
  <r>
    <d v="2017-07-19T00:00:00"/>
    <n v="1910000"/>
    <x v="0"/>
    <s v="Metro Ladder"/>
    <x v="1"/>
    <n v="3146"/>
    <n v="4"/>
    <n v="2"/>
    <n v="3"/>
    <n v="737"/>
    <m/>
    <s v="121 High St"/>
    <s v="Glen Iris"/>
    <s v="Boroondara"/>
    <s v="Southern Metropolitan"/>
    <n v="7"/>
    <n v="2017"/>
  </r>
  <r>
    <d v="2017-07-19T00:00:00"/>
    <n v="4050000"/>
    <x v="0"/>
    <s v="Cunninghams"/>
    <x v="1"/>
    <n v="3101"/>
    <n v="7"/>
    <n v="4"/>
    <n v="2"/>
    <n v="725"/>
    <m/>
    <s v="43 Rowland St"/>
    <s v="Kew"/>
    <s v="Boroondara"/>
    <s v="Southern Metropolitan"/>
    <n v="7"/>
    <n v="2017"/>
  </r>
  <r>
    <d v="2017-07-19T00:00:00"/>
    <n v="534000"/>
    <x v="1"/>
    <s v="Property Barons"/>
    <x v="1"/>
    <n v="3084"/>
    <n v="2"/>
    <n v="1"/>
    <n v="1"/>
    <n v="2033"/>
    <m/>
    <s v="7/74 Hawdon St"/>
    <s v="Heidelberg"/>
    <s v="Banyule"/>
    <s v="Eastern Metropolitan"/>
    <n v="7"/>
    <n v="2017"/>
  </r>
  <r>
    <d v="2017-07-19T00:00:00"/>
    <n v="855000"/>
    <x v="0"/>
    <s v="Property Barons"/>
    <x v="1"/>
    <n v="3084"/>
    <n v="2"/>
    <n v="1"/>
    <n v="1"/>
    <n v="562"/>
    <m/>
    <s v="16 Jones Cr"/>
    <s v="Rosanna"/>
    <s v="Banyule"/>
    <s v="Eastern Metropolitan"/>
    <n v="7"/>
    <n v="2017"/>
  </r>
  <r>
    <d v="2017-07-19T00:00:00"/>
    <n v="2400000"/>
    <x v="0"/>
    <s v="Flanders &amp; Fish"/>
    <x v="1"/>
    <n v="3079"/>
    <n v="2"/>
    <n v="1"/>
    <n v="0"/>
    <n v="1110"/>
    <m/>
    <s v="19 Belmont Rd"/>
    <s v="Ivanhoe"/>
    <s v="Banyule"/>
    <s v="Eastern Metropolitan"/>
    <n v="7"/>
    <n v="2017"/>
  </r>
  <r>
    <d v="2017-07-20T00:00:00"/>
    <n v="1190000"/>
    <x v="0"/>
    <s v="Cunninghams"/>
    <x v="1"/>
    <n v="3067"/>
    <n v="2"/>
    <n v="2"/>
    <n v="1"/>
    <n v="147"/>
    <n v="2000"/>
    <s v="133 Yarra St"/>
    <s v="Abbotsford"/>
    <s v="Yarra"/>
    <s v="Northern Metropolitan"/>
    <n v="7"/>
    <n v="2017"/>
  </r>
  <r>
    <d v="2017-07-20T00:00:00"/>
    <n v="576000"/>
    <x v="0"/>
    <s v="Metro Ladder"/>
    <x v="1"/>
    <n v="3029"/>
    <n v="4"/>
    <n v="2"/>
    <n v="1"/>
    <n v="570"/>
    <m/>
    <s v="11 Dummett Av"/>
    <s v="Hoppers Crossing"/>
    <s v="Wyndham"/>
    <s v="Western Metropolitan"/>
    <n v="7"/>
    <n v="2017"/>
  </r>
  <r>
    <d v="2017-07-20T00:00:00"/>
    <n v="530000"/>
    <x v="0"/>
    <s v="Metro Ladder"/>
    <x v="0"/>
    <n v="3750"/>
    <n v="4"/>
    <n v="2"/>
    <n v="2"/>
    <n v="448"/>
    <n v="2011"/>
    <s v="24 Edenvale Bvd"/>
    <s v="Wollert"/>
    <s v="Whittlesea"/>
    <s v="Northern Metropolitan"/>
    <n v="7"/>
    <n v="2017"/>
  </r>
  <r>
    <d v="2017-07-20T00:00:00"/>
    <n v="610000"/>
    <x v="0"/>
    <s v="Melbourne Homes"/>
    <x v="1"/>
    <n v="3074"/>
    <n v="3"/>
    <n v="1"/>
    <n v="2"/>
    <n v="544"/>
    <n v="1970"/>
    <s v="13 Kemp Av"/>
    <s v="Thomastown"/>
    <s v="Whittlesea"/>
    <s v="Northern Metropolitan"/>
    <n v="7"/>
    <n v="2017"/>
  </r>
  <r>
    <d v="2017-07-20T00:00:00"/>
    <n v="867000"/>
    <x v="0"/>
    <s v="Jones and Jones"/>
    <x v="1"/>
    <n v="3074"/>
    <n v="3"/>
    <n v="1"/>
    <n v="3"/>
    <n v="819"/>
    <m/>
    <s v="11 Belah St"/>
    <s v="Thomastown"/>
    <s v="Whittlesea"/>
    <s v="Northern Metropolitan"/>
    <n v="7"/>
    <n v="2017"/>
  </r>
  <r>
    <d v="2017-07-20T00:00:00"/>
    <n v="1040000"/>
    <x v="0"/>
    <s v="Flanders &amp; Fish"/>
    <x v="0"/>
    <n v="3131"/>
    <n v="3"/>
    <n v="1"/>
    <n v="1"/>
    <n v="728"/>
    <m/>
    <s v="12 Milton St"/>
    <s v="Nunawading"/>
    <s v="Whitehorse"/>
    <s v="Eastern Metropolitan"/>
    <n v="7"/>
    <n v="2017"/>
  </r>
  <r>
    <d v="2017-07-20T00:00:00"/>
    <n v="600000"/>
    <x v="1"/>
    <s v="Property Barons"/>
    <x v="0"/>
    <n v="3141"/>
    <n v="2"/>
    <n v="1"/>
    <n v="1"/>
    <n v="876"/>
    <n v="1972"/>
    <s v="2/45 Caroline St"/>
    <s v="South Yarra"/>
    <s v="Stonnington"/>
    <s v="Southern Metropolitan"/>
    <n v="7"/>
    <n v="2017"/>
  </r>
  <r>
    <d v="2017-07-20T00:00:00"/>
    <n v="1750000"/>
    <x v="2"/>
    <s v="Sanders"/>
    <x v="0"/>
    <n v="3205"/>
    <n v="3"/>
    <n v="3"/>
    <n v="2"/>
    <n v="100"/>
    <m/>
    <s v="13/297 Dorcas St"/>
    <s v="South Melbourne"/>
    <s v="Port Phillip"/>
    <s v="Southern Metropolitan"/>
    <n v="7"/>
    <n v="2017"/>
  </r>
  <r>
    <d v="2017-07-20T00:00:00"/>
    <n v="400000"/>
    <x v="1"/>
    <s v="Cunninghams"/>
    <x v="0"/>
    <n v="3055"/>
    <n v="2"/>
    <n v="2"/>
    <n v="1"/>
    <n v="0"/>
    <m/>
    <s v="7/80 Hopetoun Av"/>
    <s v="Brunswick West"/>
    <s v="Moreland"/>
    <s v="Northern Metropolitan"/>
    <n v="7"/>
    <n v="2017"/>
  </r>
  <r>
    <d v="2017-07-20T00:00:00"/>
    <n v="629500"/>
    <x v="0"/>
    <s v="SJ"/>
    <x v="1"/>
    <n v="3046"/>
    <n v="3"/>
    <n v="1"/>
    <n v="1"/>
    <n v="610"/>
    <m/>
    <s v="9 Rowan St"/>
    <s v="Glenroy"/>
    <s v="Moreland"/>
    <s v="Northern Metropolitan"/>
    <n v="7"/>
    <n v="2017"/>
  </r>
  <r>
    <d v="2017-07-20T00:00:00"/>
    <n v="1100000"/>
    <x v="0"/>
    <s v="Jones and Jones"/>
    <x v="0"/>
    <n v="3056"/>
    <n v="3"/>
    <n v="1"/>
    <n v="1"/>
    <n v="193"/>
    <m/>
    <s v="6 Gregory St"/>
    <s v="Brunswick"/>
    <s v="Moreland"/>
    <s v="Northern Metropolitan"/>
    <n v="7"/>
    <n v="2017"/>
  </r>
  <r>
    <d v="2017-07-20T00:00:00"/>
    <n v="1110000"/>
    <x v="0"/>
    <s v="Jones and Jones"/>
    <x v="1"/>
    <n v="3056"/>
    <n v="2"/>
    <n v="1"/>
    <n v="0"/>
    <n v="196"/>
    <n v="1922"/>
    <s v="54 Dunstan Av"/>
    <s v="Brunswick"/>
    <s v="Moreland"/>
    <s v="Northern Metropolitan"/>
    <n v="7"/>
    <n v="2017"/>
  </r>
  <r>
    <d v="2017-07-20T00:00:00"/>
    <n v="1220000"/>
    <x v="0"/>
    <s v="Cunninghams"/>
    <x v="0"/>
    <n v="3031"/>
    <n v="3"/>
    <n v="1"/>
    <n v="1"/>
    <n v="293"/>
    <n v="1900"/>
    <s v="25 Elm St"/>
    <s v="Flemington"/>
    <s v="Moonee Valley"/>
    <s v="Northern Metropolitan"/>
    <n v="7"/>
    <n v="2017"/>
  </r>
  <r>
    <d v="2017-07-20T00:00:00"/>
    <n v="1535000"/>
    <x v="0"/>
    <s v="Jones and Jones"/>
    <x v="1"/>
    <n v="3041"/>
    <n v="3"/>
    <n v="1"/>
    <n v="2"/>
    <n v="811"/>
    <n v="1925"/>
    <s v="18 Royal Av"/>
    <s v="Essendon North"/>
    <s v="Moonee Valley"/>
    <s v="Western Metropolitan"/>
    <n v="7"/>
    <n v="2017"/>
  </r>
  <r>
    <d v="2017-07-20T00:00:00"/>
    <n v="1420000"/>
    <x v="0"/>
    <s v="Flanders &amp; Fish"/>
    <x v="1"/>
    <n v="3147"/>
    <n v="3"/>
    <n v="1"/>
    <n v="1"/>
    <n v="726"/>
    <n v="1965"/>
    <s v="10 Kiewa St"/>
    <s v="Ashwood"/>
    <s v="Monash"/>
    <s v="Southern Metropolitan"/>
    <n v="7"/>
    <n v="2017"/>
  </r>
  <r>
    <d v="2017-07-20T00:00:00"/>
    <n v="1635000"/>
    <x v="0"/>
    <s v="Melbourne Homes"/>
    <x v="1"/>
    <n v="3149"/>
    <n v="3"/>
    <n v="1"/>
    <n v="2"/>
    <n v="720"/>
    <n v="1960"/>
    <s v="37 Waimarie Dr"/>
    <s v="Mount Waverley"/>
    <s v="Monash"/>
    <s v="Eastern Metropolitan"/>
    <n v="7"/>
    <n v="2017"/>
  </r>
  <r>
    <d v="2017-07-20T00:00:00"/>
    <n v="541000"/>
    <x v="1"/>
    <s v="Cunninghams"/>
    <x v="1"/>
    <n v="3051"/>
    <n v="2"/>
    <n v="1"/>
    <n v="1"/>
    <n v="0"/>
    <n v="2004"/>
    <s v="1/150 Peel St"/>
    <s v="North Melbourne"/>
    <s v="Melbourne"/>
    <s v="Northern Metropolitan"/>
    <n v="7"/>
    <n v="2017"/>
  </r>
  <r>
    <d v="2017-07-20T00:00:00"/>
    <n v="681000"/>
    <x v="0"/>
    <s v="Cunninghams"/>
    <x v="0"/>
    <n v="3012"/>
    <n v="3"/>
    <n v="1"/>
    <n v="2"/>
    <n v="523"/>
    <n v="1950"/>
    <s v="7 Churchill Av"/>
    <s v="Maidstone"/>
    <s v="Maribyrnong"/>
    <s v="Western Metropolitan"/>
    <n v="7"/>
    <n v="2017"/>
  </r>
  <r>
    <d v="2017-07-20T00:00:00"/>
    <n v="982500"/>
    <x v="0"/>
    <s v="Jones and Jones"/>
    <x v="1"/>
    <n v="3013"/>
    <n v="3"/>
    <n v="2"/>
    <n v="2"/>
    <n v="444"/>
    <n v="1945"/>
    <s v="17 Adeney St"/>
    <s v="Yarraville"/>
    <s v="Maribyrnong"/>
    <s v="Western Metropolitan"/>
    <n v="7"/>
    <n v="2017"/>
  </r>
  <r>
    <d v="2017-07-20T00:00:00"/>
    <n v="500000"/>
    <x v="0"/>
    <s v="SJ"/>
    <x v="1"/>
    <n v="3429"/>
    <n v="3"/>
    <n v="1"/>
    <n v="3"/>
    <n v="678"/>
    <n v="1975"/>
    <s v="315 Elizabeth Dr"/>
    <s v="Sunbury"/>
    <s v="Hume"/>
    <s v="Western Metropolitan"/>
    <n v="7"/>
    <n v="2017"/>
  </r>
  <r>
    <d v="2017-07-20T00:00:00"/>
    <n v="515000"/>
    <x v="0"/>
    <s v="Maxwells"/>
    <x v="0"/>
    <n v="3048"/>
    <n v="4"/>
    <n v="3"/>
    <n v="0"/>
    <n v="653"/>
    <n v="1985"/>
    <s v="16 Papworth Pl"/>
    <s v="Meadow Heights"/>
    <s v="Hume"/>
    <s v="Northern Metropolitan"/>
    <n v="7"/>
    <n v="2017"/>
  </r>
  <r>
    <d v="2017-07-20T00:00:00"/>
    <n v="600000"/>
    <x v="1"/>
    <s v="Zimmerman"/>
    <x v="1"/>
    <n v="3015"/>
    <n v="2"/>
    <n v="1"/>
    <n v="1"/>
    <n v="163"/>
    <n v="1990"/>
    <s v="2/22 Thorpe St"/>
    <s v="Newport"/>
    <s v="Hobsons Bay"/>
    <s v="Western Metropolitan"/>
    <n v="7"/>
    <n v="2017"/>
  </r>
  <r>
    <d v="2017-07-20T00:00:00"/>
    <n v="830000"/>
    <x v="0"/>
    <s v="Zimmerman"/>
    <x v="0"/>
    <n v="3025"/>
    <n v="3"/>
    <n v="2"/>
    <n v="2"/>
    <n v="529"/>
    <n v="1965"/>
    <s v="12 Chambers Rd"/>
    <s v="Altona North"/>
    <s v="Hobsons Bay"/>
    <s v="Western Metropolitan"/>
    <n v="7"/>
    <n v="2017"/>
  </r>
  <r>
    <d v="2017-07-20T00:00:00"/>
    <n v="525000"/>
    <x v="2"/>
    <s v="Best Bricks"/>
    <x v="1"/>
    <n v="3020"/>
    <n v="3"/>
    <n v="2"/>
    <n v="1"/>
    <n v="177"/>
    <m/>
    <s v="2/17 Anderson Rd"/>
    <s v="Sunshine"/>
    <s v="Brimbank"/>
    <s v="Western Metropolitan"/>
    <n v="7"/>
    <n v="2017"/>
  </r>
  <r>
    <d v="2017-07-20T00:00:00"/>
    <n v="395000"/>
    <x v="1"/>
    <s v="Flanders &amp; Fish"/>
    <x v="1"/>
    <n v="3122"/>
    <n v="1"/>
    <n v="1"/>
    <n v="1"/>
    <n v="910"/>
    <m/>
    <s v="7/28 Elm St"/>
    <s v="Hawthorn"/>
    <s v="Boroondara"/>
    <s v="Southern Metropolitan"/>
    <n v="7"/>
    <n v="2017"/>
  </r>
  <r>
    <d v="2017-07-20T00:00:00"/>
    <n v="415000"/>
    <x v="1"/>
    <s v="Cunninghams"/>
    <x v="1"/>
    <n v="3122"/>
    <n v="1"/>
    <n v="1"/>
    <n v="1"/>
    <n v="0"/>
    <m/>
    <s v="1/23 Hawthorn Gr"/>
    <s v="Hawthorn"/>
    <s v="Boroondara"/>
    <s v="Southern Metropolitan"/>
    <n v="7"/>
    <n v="2017"/>
  </r>
  <r>
    <d v="2017-07-20T00:00:00"/>
    <n v="2255000"/>
    <x v="0"/>
    <s v="Jones and Jones"/>
    <x v="1"/>
    <n v="3191"/>
    <n v="5"/>
    <n v="3"/>
    <n v="2"/>
    <n v="556"/>
    <n v="2012"/>
    <s v="76 Vincent St"/>
    <s v="Sandringham"/>
    <s v="Bayside"/>
    <s v="Southern Metropolitan"/>
    <n v="7"/>
    <n v="2017"/>
  </r>
  <r>
    <d v="2017-07-20T00:00:00"/>
    <n v="1295000"/>
    <x v="0"/>
    <s v="Property Barons"/>
    <x v="1"/>
    <n v="3084"/>
    <n v="4"/>
    <n v="2"/>
    <n v="2"/>
    <n v="702"/>
    <m/>
    <s v="32 Sherlowe Cr"/>
    <s v="Viewbank"/>
    <s v="Banyule"/>
    <s v="Eastern Metropolitan"/>
    <n v="7"/>
    <n v="2017"/>
  </r>
  <r>
    <d v="2017-07-20T00:00:00"/>
    <n v="1440000"/>
    <x v="0"/>
    <s v="Property Barons"/>
    <x v="1"/>
    <n v="3084"/>
    <n v="3"/>
    <n v="1"/>
    <n v="2"/>
    <n v="598"/>
    <n v="1955"/>
    <s v="104 Studley Rd"/>
    <s v="Eaglemont"/>
    <s v="Banyule"/>
    <s v="Eastern Metropolitan"/>
    <n v="7"/>
    <n v="2017"/>
  </r>
  <r>
    <d v="2017-07-21T00:00:00"/>
    <n v="485000"/>
    <x v="0"/>
    <s v="Property Barons"/>
    <x v="0"/>
    <n v="3030"/>
    <n v="3"/>
    <n v="1"/>
    <n v="1"/>
    <n v="633"/>
    <n v="1960"/>
    <s v="6 Troup Ct"/>
    <s v="Werribee"/>
    <s v="Wyndham"/>
    <s v="Western Metropolitan"/>
    <n v="7"/>
    <n v="2017"/>
  </r>
  <r>
    <d v="2017-07-21T00:00:00"/>
    <n v="510000"/>
    <x v="0"/>
    <s v="SJ"/>
    <x v="0"/>
    <n v="3030"/>
    <n v="4"/>
    <n v="2"/>
    <n v="1"/>
    <n v="531"/>
    <n v="2003"/>
    <s v="17 Xavier Ct"/>
    <s v="Werribee"/>
    <s v="Wyndham"/>
    <s v="Western Metropolitan"/>
    <n v="7"/>
    <n v="2017"/>
  </r>
  <r>
    <d v="2017-07-21T00:00:00"/>
    <n v="600000"/>
    <x v="0"/>
    <s v="Cunninghams"/>
    <x v="1"/>
    <n v="3076"/>
    <n v="3"/>
    <n v="1"/>
    <n v="2"/>
    <n v="524"/>
    <n v="1970"/>
    <s v="1 Centurion Ct"/>
    <s v="Epping"/>
    <s v="Whittlesea"/>
    <s v="Northern Metropolitan"/>
    <n v="7"/>
    <n v="2017"/>
  </r>
  <r>
    <d v="2017-07-21T00:00:00"/>
    <n v="945000"/>
    <x v="0"/>
    <s v="Cunninghams"/>
    <x v="1"/>
    <n v="3131"/>
    <n v="4"/>
    <n v="2"/>
    <n v="2"/>
    <n v="294"/>
    <n v="2010"/>
    <s v="35 Panorama Dr"/>
    <s v="Forest Hill"/>
    <s v="Whitehorse"/>
    <s v="Eastern Metropolitan"/>
    <n v="7"/>
    <n v="2017"/>
  </r>
  <r>
    <d v="2017-07-21T00:00:00"/>
    <n v="1045000"/>
    <x v="0"/>
    <s v="Property Barons"/>
    <x v="1"/>
    <n v="3132"/>
    <n v="3"/>
    <n v="2"/>
    <n v="2"/>
    <n v="401"/>
    <m/>
    <s v="21B Vernal Av"/>
    <s v="Mitcham"/>
    <s v="Whitehorse"/>
    <s v="Eastern Metropolitan"/>
    <n v="7"/>
    <n v="2017"/>
  </r>
  <r>
    <d v="2017-07-21T00:00:00"/>
    <n v="1150000"/>
    <x v="0"/>
    <s v="Cunninghams"/>
    <x v="1"/>
    <n v="3151"/>
    <n v="3"/>
    <n v="2"/>
    <n v="2"/>
    <n v="668"/>
    <n v="1965"/>
    <s v="389 Blackburn Rd"/>
    <s v="Burwood East"/>
    <s v="Whitehorse"/>
    <s v="Eastern Metropolitan"/>
    <n v="7"/>
    <n v="2017"/>
  </r>
  <r>
    <d v="2017-07-21T00:00:00"/>
    <n v="565000"/>
    <x v="1"/>
    <s v="Flanders &amp; Fish"/>
    <x v="1"/>
    <n v="3044"/>
    <n v="2"/>
    <n v="1"/>
    <n v="2"/>
    <n v="189"/>
    <n v="1980"/>
    <s v="1/36 Bolingbroke St"/>
    <s v="Pascoe Vale"/>
    <s v="Moreland"/>
    <s v="Northern Metropolitan"/>
    <n v="7"/>
    <n v="2017"/>
  </r>
  <r>
    <d v="2017-07-21T00:00:00"/>
    <n v="1114000"/>
    <x v="0"/>
    <s v="Metro Ladder"/>
    <x v="1"/>
    <n v="3044"/>
    <n v="3"/>
    <n v="2"/>
    <n v="2"/>
    <n v="256"/>
    <n v="2017"/>
    <s v="17 Valerie St"/>
    <s v="Pascoe Vale"/>
    <s v="Moreland"/>
    <s v="Northern Metropolitan"/>
    <n v="7"/>
    <n v="2017"/>
  </r>
  <r>
    <d v="2017-07-21T00:00:00"/>
    <n v="550000"/>
    <x v="1"/>
    <s v="Metro Ladder"/>
    <x v="1"/>
    <n v="3040"/>
    <n v="2"/>
    <n v="1"/>
    <n v="1"/>
    <n v="1032"/>
    <m/>
    <s v="1/46 Richardson St"/>
    <s v="Essendon"/>
    <s v="Moonee Valley"/>
    <s v="Western Metropolitan"/>
    <n v="7"/>
    <n v="2017"/>
  </r>
  <r>
    <d v="2017-07-21T00:00:00"/>
    <n v="1006000"/>
    <x v="0"/>
    <s v="Metro Ladder"/>
    <x v="1"/>
    <n v="3042"/>
    <n v="4"/>
    <n v="2"/>
    <n v="1"/>
    <n v="270"/>
    <n v="2008"/>
    <s v="64 Muriel St"/>
    <s v="Niddrie"/>
    <s v="Moonee Valley"/>
    <s v="Western Metropolitan"/>
    <n v="7"/>
    <n v="2017"/>
  </r>
  <r>
    <d v="2017-07-21T00:00:00"/>
    <n v="1325000"/>
    <x v="0"/>
    <s v="Melbourne Homes"/>
    <x v="1"/>
    <n v="3040"/>
    <n v="3"/>
    <n v="2"/>
    <n v="2"/>
    <n v="441"/>
    <m/>
    <s v="21 Butler St"/>
    <s v="Essendon"/>
    <s v="Moonee Valley"/>
    <s v="Western Metropolitan"/>
    <n v="7"/>
    <n v="2017"/>
  </r>
  <r>
    <d v="2017-07-21T00:00:00"/>
    <n v="2000000"/>
    <x v="0"/>
    <s v="Flanders &amp; Fish"/>
    <x v="0"/>
    <n v="3149"/>
    <n v="3"/>
    <n v="1"/>
    <n v="2"/>
    <n v="1028"/>
    <n v="1965"/>
    <s v="24 Sunnyside Rd"/>
    <s v="Mount Waverley"/>
    <s v="Monash"/>
    <s v="Eastern Metropolitan"/>
    <n v="7"/>
    <n v="2017"/>
  </r>
  <r>
    <d v="2017-07-21T00:00:00"/>
    <n v="710000"/>
    <x v="2"/>
    <s v="Maxwells"/>
    <x v="0"/>
    <n v="3012"/>
    <n v="3"/>
    <n v="2"/>
    <n v="2"/>
    <n v="186"/>
    <n v="2011"/>
    <s v="3/13 Winston St"/>
    <s v="Maidstone"/>
    <s v="Maribyrnong"/>
    <s v="Western Metropolitan"/>
    <n v="7"/>
    <n v="2017"/>
  </r>
  <r>
    <d v="2017-07-21T00:00:00"/>
    <n v="778000"/>
    <x v="0"/>
    <s v="Jones and Jones"/>
    <x v="1"/>
    <n v="3152"/>
    <n v="3"/>
    <n v="2"/>
    <n v="2"/>
    <n v="306"/>
    <n v="2012"/>
    <s v="6/17 Pach Rd"/>
    <s v="Wantirna South"/>
    <s v="Knox"/>
    <s v="Eastern Metropolitan"/>
    <n v="7"/>
    <n v="2017"/>
  </r>
  <r>
    <d v="2017-07-21T00:00:00"/>
    <n v="688000"/>
    <x v="2"/>
    <s v="Cunninghams"/>
    <x v="1"/>
    <n v="3173"/>
    <n v="2"/>
    <n v="2"/>
    <n v="1"/>
    <n v="240"/>
    <m/>
    <s v="3 Scotch Av"/>
    <s v="Keysborough"/>
    <s v="Greater Dandenong"/>
    <s v="South-Eastern Metropolitan"/>
    <n v="7"/>
    <n v="2017"/>
  </r>
  <r>
    <d v="2017-07-21T00:00:00"/>
    <n v="380000"/>
    <x v="1"/>
    <s v="Maxwells"/>
    <x v="0"/>
    <n v="3204"/>
    <n v="2"/>
    <n v="1"/>
    <n v="1"/>
    <n v="1"/>
    <n v="2011"/>
    <s v="4/463 South Rd"/>
    <s v="Bentleigh"/>
    <s v="Glen Eira"/>
    <s v="Southern Metropolitan"/>
    <n v="7"/>
    <n v="2017"/>
  </r>
  <r>
    <d v="2017-07-21T00:00:00"/>
    <n v="860000"/>
    <x v="1"/>
    <s v="Metro Ladder"/>
    <x v="1"/>
    <n v="3165"/>
    <n v="2"/>
    <n v="1"/>
    <n v="1"/>
    <n v="230"/>
    <n v="1990"/>
    <s v="1a Benina St"/>
    <s v="Bentleigh East"/>
    <s v="Glen Eira"/>
    <s v="Southern Metropolitan"/>
    <n v="7"/>
    <n v="2017"/>
  </r>
  <r>
    <d v="2017-07-21T00:00:00"/>
    <n v="1220000"/>
    <x v="0"/>
    <s v="Jones and Jones"/>
    <x v="1"/>
    <n v="3165"/>
    <n v="5"/>
    <n v="2"/>
    <n v="2"/>
    <n v="611"/>
    <n v="1950"/>
    <s v="1 Gladesville Dr"/>
    <s v="Bentleigh East"/>
    <s v="Glen Eira"/>
    <s v="Southern Metropolitan"/>
    <n v="7"/>
    <n v="2017"/>
  </r>
  <r>
    <d v="2017-07-21T00:00:00"/>
    <n v="650000"/>
    <x v="0"/>
    <s v="Melbourne Homes"/>
    <x v="0"/>
    <n v="3805"/>
    <n v="3"/>
    <n v="1"/>
    <n v="4"/>
    <n v="1042"/>
    <m/>
    <s v="29 Bradley Tce"/>
    <s v="Narre Warren"/>
    <s v="Casey"/>
    <s v="South-Eastern Metropolitan"/>
    <n v="7"/>
    <n v="2017"/>
  </r>
  <r>
    <d v="2017-07-21T00:00:00"/>
    <n v="630000"/>
    <x v="0"/>
    <s v="Property Barons"/>
    <x v="1"/>
    <n v="3038"/>
    <n v="3"/>
    <n v="2"/>
    <n v="1"/>
    <n v="655"/>
    <m/>
    <s v="7 Apollo Rd"/>
    <s v="Taylors Lakes"/>
    <s v="Brimbank"/>
    <s v="Western Metropolitan"/>
    <n v="7"/>
    <n v="2017"/>
  </r>
  <r>
    <d v="2017-07-21T00:00:00"/>
    <n v="655000"/>
    <x v="0"/>
    <s v="Metro Ladder"/>
    <x v="1"/>
    <n v="3021"/>
    <n v="4"/>
    <n v="3"/>
    <n v="3"/>
    <n v="531"/>
    <m/>
    <s v="33 Robyn Av"/>
    <s v="Albanvale"/>
    <s v="Brimbank"/>
    <s v="Western Metropolitan"/>
    <n v="7"/>
    <n v="2017"/>
  </r>
  <r>
    <d v="2017-07-21T00:00:00"/>
    <n v="700000"/>
    <x v="0"/>
    <s v="Cunninghams"/>
    <x v="1"/>
    <n v="3042"/>
    <n v="3"/>
    <n v="1"/>
    <n v="1"/>
    <n v="590"/>
    <n v="1970"/>
    <s v="39 Flinders St"/>
    <s v="Keilor Park"/>
    <s v="Brimbank"/>
    <s v="Western Metropolitan"/>
    <n v="7"/>
    <n v="2017"/>
  </r>
  <r>
    <d v="2017-07-21T00:00:00"/>
    <n v="505000"/>
    <x v="1"/>
    <s v="Property Barons"/>
    <x v="0"/>
    <n v="3123"/>
    <n v="1"/>
    <n v="1"/>
    <n v="1"/>
    <n v="0"/>
    <n v="1960"/>
    <s v="2/23 Harold St"/>
    <s v="Hawthorn East"/>
    <s v="Boroondara"/>
    <s v="Southern Metropolitan"/>
    <n v="7"/>
    <n v="2017"/>
  </r>
  <r>
    <d v="2017-07-21T00:00:00"/>
    <n v="860000"/>
    <x v="1"/>
    <s v="Jones and Jones"/>
    <x v="0"/>
    <n v="3101"/>
    <n v="2"/>
    <n v="2"/>
    <n v="1"/>
    <n v="0"/>
    <n v="1950"/>
    <s v="3/32 Wimba Av"/>
    <s v="Kew"/>
    <s v="Boroondara"/>
    <s v="Southern Metropolitan"/>
    <n v="7"/>
    <n v="2017"/>
  </r>
  <r>
    <d v="2017-07-21T00:00:00"/>
    <n v="900000"/>
    <x v="2"/>
    <s v="Melbourne Homes"/>
    <x v="0"/>
    <n v="3193"/>
    <n v="3"/>
    <n v="2"/>
    <n v="2"/>
    <n v="243"/>
    <m/>
    <s v="2/37 Bonanza Rd"/>
    <s v="Beaumaris"/>
    <s v="Bayside"/>
    <s v="Southern Metropolitan"/>
    <n v="7"/>
    <n v="2017"/>
  </r>
  <r>
    <d v="2017-07-21T00:00:00"/>
    <n v="1900000"/>
    <x v="0"/>
    <s v="Zimmerman"/>
    <x v="0"/>
    <n v="3186"/>
    <n v="3"/>
    <n v="2"/>
    <n v="1"/>
    <n v="35"/>
    <m/>
    <s v="76 Champion St"/>
    <s v="Brighton"/>
    <s v="Bayside"/>
    <s v="Southern Metropolitan"/>
    <n v="7"/>
    <n v="2017"/>
  </r>
  <r>
    <d v="2017-07-22T00:00:00"/>
    <n v="1100000"/>
    <x v="0"/>
    <s v="Jones and Jones"/>
    <x v="1"/>
    <n v="3068"/>
    <n v="2"/>
    <n v="1"/>
    <n v="0"/>
    <n v="139"/>
    <m/>
    <s v="372 Rae St"/>
    <s v="Fitzroy North"/>
    <s v="Yarra"/>
    <s v="Northern Metropolitan"/>
    <n v="7"/>
    <n v="2017"/>
  </r>
  <r>
    <d v="2017-07-22T00:00:00"/>
    <n v="400000"/>
    <x v="0"/>
    <s v="Melbourne Homes"/>
    <x v="1"/>
    <n v="3750"/>
    <n v="3"/>
    <n v="2"/>
    <n v="1"/>
    <n v="213"/>
    <n v="2015"/>
    <s v="34 Tindales Rd"/>
    <s v="Wollert"/>
    <s v="Whittlesea"/>
    <s v="Northern Metropolitan"/>
    <n v="7"/>
    <n v="2017"/>
  </r>
  <r>
    <d v="2017-07-22T00:00:00"/>
    <n v="1525000"/>
    <x v="0"/>
    <s v="Maxwells"/>
    <x v="0"/>
    <n v="3128"/>
    <n v="3"/>
    <n v="1"/>
    <n v="1"/>
    <n v="904"/>
    <m/>
    <s v="13 Patricia St"/>
    <s v="Box Hill"/>
    <s v="Whitehorse"/>
    <s v="Eastern Metropolitan"/>
    <n v="7"/>
    <n v="2017"/>
  </r>
  <r>
    <d v="2017-07-22T00:00:00"/>
    <n v="920000"/>
    <x v="1"/>
    <s v="Metro Ladder"/>
    <x v="1"/>
    <n v="3142"/>
    <n v="2"/>
    <n v="2"/>
    <n v="1"/>
    <n v="0"/>
    <m/>
    <s v="6/2 Tintern Av"/>
    <s v="Toorak"/>
    <s v="Stonnington"/>
    <s v="Southern Metropolitan"/>
    <n v="7"/>
    <n v="2017"/>
  </r>
  <r>
    <d v="2017-07-22T00:00:00"/>
    <n v="675000"/>
    <x v="0"/>
    <s v="Cunninghams"/>
    <x v="1"/>
    <n v="3046"/>
    <n v="2"/>
    <n v="2"/>
    <n v="1"/>
    <n v="248"/>
    <n v="2011"/>
    <s v="270 West St"/>
    <s v="Glenroy"/>
    <s v="Moreland"/>
    <s v="Northern Metropolitan"/>
    <n v="7"/>
    <n v="2017"/>
  </r>
  <r>
    <d v="2017-07-22T00:00:00"/>
    <n v="1501000"/>
    <x v="0"/>
    <s v="Jones and Jones"/>
    <x v="1"/>
    <n v="3044"/>
    <n v="5"/>
    <n v="3"/>
    <n v="3"/>
    <n v="681"/>
    <n v="1960"/>
    <s v="5 Fleming Gr"/>
    <s v="Pascoe Vale"/>
    <s v="Moreland"/>
    <s v="Northern Metropolitan"/>
    <n v="7"/>
    <n v="2017"/>
  </r>
  <r>
    <d v="2017-07-22T00:00:00"/>
    <n v="310000"/>
    <x v="1"/>
    <s v="Sanders"/>
    <x v="1"/>
    <n v="3040"/>
    <n v="1"/>
    <n v="1"/>
    <n v="1"/>
    <n v="0"/>
    <m/>
    <s v="9/44 Fletcher St"/>
    <s v="Essendon"/>
    <s v="Moonee Valley"/>
    <s v="Western Metropolitan"/>
    <n v="7"/>
    <n v="2017"/>
  </r>
  <r>
    <d v="2017-07-22T00:00:00"/>
    <n v="977500"/>
    <x v="2"/>
    <s v="Jones and Jones"/>
    <x v="1"/>
    <n v="3148"/>
    <n v="3"/>
    <n v="3"/>
    <n v="3"/>
    <n v="209"/>
    <n v="2012"/>
    <s v="3/22 Stapley Cr"/>
    <s v="Chadstone"/>
    <s v="Monash"/>
    <s v="Southern Metropolitan"/>
    <n v="7"/>
    <n v="2017"/>
  </r>
  <r>
    <d v="2017-07-22T00:00:00"/>
    <n v="1832000"/>
    <x v="0"/>
    <s v="Property Barons"/>
    <x v="1"/>
    <n v="3150"/>
    <n v="5"/>
    <n v="2"/>
    <n v="2"/>
    <n v="803"/>
    <m/>
    <s v="2 Wattletree Ct"/>
    <s v="Glen Waverley"/>
    <s v="Monash"/>
    <s v="Eastern Metropolitan"/>
    <n v="7"/>
    <n v="2017"/>
  </r>
  <r>
    <d v="2017-07-22T00:00:00"/>
    <n v="1850000"/>
    <x v="0"/>
    <s v="Jones and Jones"/>
    <x v="0"/>
    <n v="3149"/>
    <n v="3"/>
    <n v="1"/>
    <n v="1"/>
    <n v="717"/>
    <n v="1960"/>
    <s v="15 Virginia St"/>
    <s v="Mount Waverley"/>
    <s v="Monash"/>
    <s v="Eastern Metropolitan"/>
    <n v="7"/>
    <n v="2017"/>
  </r>
  <r>
    <d v="2017-07-22T00:00:00"/>
    <n v="615000"/>
    <x v="0"/>
    <s v="Best Bricks"/>
    <x v="1"/>
    <n v="3427"/>
    <n v="6"/>
    <n v="3"/>
    <n v="1"/>
    <n v="850"/>
    <n v="1980"/>
    <s v="6 Tame St"/>
    <s v="Diggers Rest"/>
    <s v="Melton"/>
    <s v="Western Metropolitan"/>
    <n v="7"/>
    <n v="2017"/>
  </r>
  <r>
    <d v="2017-07-22T00:00:00"/>
    <n v="740000"/>
    <x v="0"/>
    <s v="Property Barons"/>
    <x v="1"/>
    <n v="3023"/>
    <n v="4"/>
    <n v="2"/>
    <n v="2"/>
    <n v="750"/>
    <n v="2008"/>
    <s v="20 Hawksbury Grn"/>
    <s v="Caroline Springs"/>
    <s v="Melton"/>
    <s v="Western Metropolitan"/>
    <n v="7"/>
    <n v="2017"/>
  </r>
  <r>
    <d v="2017-07-22T00:00:00"/>
    <n v="1080000"/>
    <x v="0"/>
    <s v="Best Bricks"/>
    <x v="1"/>
    <n v="3136"/>
    <n v="2"/>
    <n v="1"/>
    <n v="1"/>
    <n v="1474"/>
    <m/>
    <s v="1 Monteith St"/>
    <s v="Croydon"/>
    <s v="Maroondah"/>
    <s v="Eastern Metropolitan"/>
    <n v="7"/>
    <n v="2017"/>
  </r>
  <r>
    <d v="2017-07-22T00:00:00"/>
    <n v="2600000"/>
    <x v="0"/>
    <s v="Jones and Jones"/>
    <x v="1"/>
    <n v="3106"/>
    <n v="4"/>
    <n v="2"/>
    <n v="3"/>
    <n v="1330"/>
    <m/>
    <s v="7 Atkinson St"/>
    <s v="Templestowe"/>
    <s v="Manningham"/>
    <s v="Eastern Metropolitan"/>
    <n v="7"/>
    <n v="2017"/>
  </r>
  <r>
    <d v="2017-07-22T00:00:00"/>
    <n v="503750"/>
    <x v="2"/>
    <s v="Property Barons"/>
    <x v="0"/>
    <n v="3195"/>
    <n v="1"/>
    <n v="1"/>
    <n v="1"/>
    <n v="80"/>
    <n v="2007"/>
    <s v="4/25 White St"/>
    <s v="Parkdale"/>
    <s v="Kingston"/>
    <s v="South-Eastern Metropolitan"/>
    <n v="7"/>
    <n v="2017"/>
  </r>
  <r>
    <d v="2017-07-22T00:00:00"/>
    <n v="710000"/>
    <x v="0"/>
    <s v="Melbourne Homes"/>
    <x v="1"/>
    <n v="3015"/>
    <n v="2"/>
    <n v="1"/>
    <n v="2"/>
    <n v="120"/>
    <n v="2011"/>
    <s v="2A Gordon St"/>
    <s v="Newport"/>
    <s v="Hobsons Bay"/>
    <s v="Western Metropolitan"/>
    <n v="7"/>
    <n v="2017"/>
  </r>
  <r>
    <d v="2017-07-22T00:00:00"/>
    <n v="650000"/>
    <x v="0"/>
    <s v="Cunninghams"/>
    <x v="0"/>
    <n v="3174"/>
    <n v="3"/>
    <n v="1"/>
    <n v="1"/>
    <n v="603"/>
    <n v="1970"/>
    <s v="371 Princes Hwy"/>
    <s v="Noble Park"/>
    <s v="Greater Dandenong"/>
    <s v="South-Eastern Metropolitan"/>
    <n v="7"/>
    <n v="2017"/>
  </r>
  <r>
    <d v="2017-07-22T00:00:00"/>
    <n v="370000"/>
    <x v="1"/>
    <s v="Jones and Jones"/>
    <x v="1"/>
    <n v="3204"/>
    <n v="1"/>
    <n v="1"/>
    <n v="1"/>
    <n v="2029"/>
    <n v="2009"/>
    <s v="22/30 Lillimur Rd"/>
    <s v="Ormond"/>
    <s v="Glen Eira"/>
    <s v="Southern Metropolitan"/>
    <n v="7"/>
    <n v="2017"/>
  </r>
  <r>
    <d v="2017-07-22T00:00:00"/>
    <n v="611000"/>
    <x v="0"/>
    <s v="Cunninghams"/>
    <x v="1"/>
    <n v="3200"/>
    <n v="3"/>
    <n v="2"/>
    <n v="1"/>
    <n v="691"/>
    <n v="1960"/>
    <s v="17 Windoo St"/>
    <s v="Frankston North"/>
    <s v="Frankston"/>
    <s v="Eastern Victoria"/>
    <n v="7"/>
    <n v="2017"/>
  </r>
  <r>
    <d v="2017-07-22T00:00:00"/>
    <n v="351000"/>
    <x v="0"/>
    <s v="Melbourne Homes"/>
    <x v="0"/>
    <n v="3073"/>
    <n v="1"/>
    <n v="1"/>
    <n v="1"/>
    <n v="168"/>
    <n v="1950"/>
    <s v="24 Daleglen St"/>
    <s v="Reservoir"/>
    <s v="Darebin"/>
    <s v="Northern Metropolitan"/>
    <n v="7"/>
    <n v="2017"/>
  </r>
  <r>
    <d v="2017-07-22T00:00:00"/>
    <n v="1307500"/>
    <x v="0"/>
    <s v="Cunninghams"/>
    <x v="1"/>
    <n v="3070"/>
    <n v="3"/>
    <n v="2"/>
    <n v="0"/>
    <n v="258"/>
    <n v="1920"/>
    <s v="179 Arthurton Rd"/>
    <s v="Northcote"/>
    <s v="Darebin"/>
    <s v="Northern Metropolitan"/>
    <n v="7"/>
    <n v="2017"/>
  </r>
  <r>
    <d v="2017-07-22T00:00:00"/>
    <n v="582000"/>
    <x v="0"/>
    <s v="SJ"/>
    <x v="1"/>
    <n v="3021"/>
    <n v="3"/>
    <n v="1"/>
    <n v="0"/>
    <n v="674"/>
    <n v="1960"/>
    <s v="21 Shirley St"/>
    <s v="St Albans"/>
    <s v="Brimbank"/>
    <s v="Western Metropolitan"/>
    <n v="7"/>
    <n v="2017"/>
  </r>
  <r>
    <d v="2017-07-22T00:00:00"/>
    <n v="2500000"/>
    <x v="0"/>
    <s v="Flanders &amp; Fish"/>
    <x v="0"/>
    <n v="3124"/>
    <n v="4"/>
    <n v="2"/>
    <n v="3"/>
    <n v="947"/>
    <n v="1930"/>
    <s v="6 Regent St"/>
    <s v="Camberwell"/>
    <s v="Boroondara"/>
    <s v="Southern Metropolitan"/>
    <n v="7"/>
    <n v="2017"/>
  </r>
  <r>
    <d v="2017-07-22T00:00:00"/>
    <n v="655000"/>
    <x v="1"/>
    <s v="SJ"/>
    <x v="1"/>
    <n v="3087"/>
    <n v="2"/>
    <n v="1"/>
    <n v="1"/>
    <n v="298"/>
    <n v="1975"/>
    <s v="1/34 Longmuir Rd"/>
    <s v="Watsonia"/>
    <s v="Banyule"/>
    <s v="Northern Metropolitan"/>
    <n v="7"/>
    <n v="2017"/>
  </r>
  <r>
    <d v="2017-07-22T00:00:00"/>
    <n v="2250000"/>
    <x v="0"/>
    <s v="Cunninghams"/>
    <x v="0"/>
    <n v="3079"/>
    <n v="4"/>
    <n v="2"/>
    <n v="2"/>
    <n v="1011"/>
    <m/>
    <s v="6 Carn Av"/>
    <s v="Ivanhoe"/>
    <s v="Banyule"/>
    <s v="Eastern Metropolitan"/>
    <n v="7"/>
    <n v="2017"/>
  </r>
  <r>
    <d v="2017-07-23T00:00:00"/>
    <n v="446000"/>
    <x v="0"/>
    <s v="Metro Ladder"/>
    <x v="1"/>
    <n v="3029"/>
    <n v="3"/>
    <n v="2"/>
    <n v="2"/>
    <n v="326"/>
    <n v="2012"/>
    <s v="7 Vive St"/>
    <s v="Tarneit"/>
    <s v="Wyndham"/>
    <s v="Western Metropolitan"/>
    <n v="7"/>
    <n v="2017"/>
  </r>
  <r>
    <d v="2017-07-23T00:00:00"/>
    <n v="622000"/>
    <x v="0"/>
    <s v="Cunninghams"/>
    <x v="1"/>
    <n v="3075"/>
    <n v="3"/>
    <n v="1"/>
    <n v="2"/>
    <n v="575"/>
    <n v="1970"/>
    <s v="17 Menzies Pde"/>
    <s v="Lalor"/>
    <s v="Whittlesea"/>
    <s v="Northern Metropolitan"/>
    <n v="7"/>
    <n v="2017"/>
  </r>
  <r>
    <d v="2017-07-23T00:00:00"/>
    <n v="5200000"/>
    <x v="0"/>
    <s v="Cunninghams"/>
    <x v="0"/>
    <n v="3143"/>
    <n v="5"/>
    <n v="3"/>
    <n v="3"/>
    <n v="761"/>
    <m/>
    <s v="52 Adelaide St"/>
    <s v="Armadale"/>
    <s v="Stonnington"/>
    <s v="Southern Metropolitan"/>
    <n v="7"/>
    <n v="2017"/>
  </r>
  <r>
    <d v="2017-07-23T00:00:00"/>
    <n v="1225000"/>
    <x v="2"/>
    <s v="Cunninghams"/>
    <x v="0"/>
    <n v="3184"/>
    <n v="3"/>
    <n v="2"/>
    <n v="2"/>
    <n v="0"/>
    <n v="2008"/>
    <s v="2/27 Foam St"/>
    <s v="Elwood"/>
    <s v="Port Phillip"/>
    <s v="Southern Metropolitan"/>
    <n v="7"/>
    <n v="2017"/>
  </r>
  <r>
    <d v="2017-07-23T00:00:00"/>
    <n v="540000"/>
    <x v="1"/>
    <s v="Sanders"/>
    <x v="0"/>
    <n v="3095"/>
    <n v="2"/>
    <n v="1"/>
    <n v="1"/>
    <n v="132"/>
    <m/>
    <s v="1/44 Arthur St"/>
    <s v="Eltham"/>
    <s v="Nillumbik"/>
    <s v="Eastern Metropolitan"/>
    <n v="7"/>
    <n v="2017"/>
  </r>
  <r>
    <d v="2017-07-23T00:00:00"/>
    <n v="920000"/>
    <x v="0"/>
    <s v="Cunninghams"/>
    <x v="0"/>
    <n v="3033"/>
    <n v="3"/>
    <n v="2"/>
    <n v="1"/>
    <n v="313"/>
    <n v="1960"/>
    <s v="54 David Av"/>
    <s v="Keilor East"/>
    <s v="Moonee Valley"/>
    <s v="Western Metropolitan"/>
    <n v="7"/>
    <n v="2017"/>
  </r>
  <r>
    <d v="2017-07-23T00:00:00"/>
    <n v="920000"/>
    <x v="0"/>
    <s v="Jones and Jones"/>
    <x v="0"/>
    <n v="3013"/>
    <n v="3"/>
    <n v="2"/>
    <n v="2"/>
    <n v="182"/>
    <m/>
    <s v="19/37 Stephen St"/>
    <s v="Yarraville"/>
    <s v="Maribyrnong"/>
    <s v="Western Metropolitan"/>
    <n v="7"/>
    <n v="2017"/>
  </r>
  <r>
    <d v="2017-07-23T00:00:00"/>
    <n v="1870000"/>
    <x v="0"/>
    <s v="Maxwells"/>
    <x v="1"/>
    <n v="3011"/>
    <n v="4"/>
    <n v="2"/>
    <n v="2"/>
    <n v="457"/>
    <m/>
    <s v="124 Albert St"/>
    <s v="Seddon"/>
    <s v="Maribyrnong"/>
    <s v="Western Metropolitan"/>
    <n v="7"/>
    <n v="2017"/>
  </r>
  <r>
    <d v="2017-07-23T00:00:00"/>
    <n v="1225000"/>
    <x v="0"/>
    <s v="Maxwells"/>
    <x v="1"/>
    <n v="3109"/>
    <n v="4"/>
    <n v="2"/>
    <n v="2"/>
    <n v="511"/>
    <n v="1988"/>
    <s v="10 Heysen Gr"/>
    <s v="Doncaster East"/>
    <s v="Manningham"/>
    <s v="Eastern Metropolitan"/>
    <n v="7"/>
    <n v="2017"/>
  </r>
  <r>
    <d v="2017-07-23T00:00:00"/>
    <n v="520000"/>
    <x v="1"/>
    <s v="Cunninghams"/>
    <x v="1"/>
    <n v="3153"/>
    <n v="2"/>
    <n v="1"/>
    <n v="1"/>
    <n v="158"/>
    <n v="1975"/>
    <s v="1/20 Kumala Rd"/>
    <s v="Bayswater"/>
    <s v="Knox"/>
    <s v="Eastern Metropolitan"/>
    <n v="7"/>
    <n v="2017"/>
  </r>
  <r>
    <d v="2017-07-23T00:00:00"/>
    <n v="976000"/>
    <x v="0"/>
    <s v="Jones and Jones"/>
    <x v="1"/>
    <n v="3169"/>
    <n v="5"/>
    <n v="3"/>
    <n v="2"/>
    <n v="537"/>
    <m/>
    <s v="8 Elliminya Ct"/>
    <s v="Clarinda"/>
    <s v="Kingston"/>
    <s v="South-Eastern Metropolitan"/>
    <n v="7"/>
    <n v="2017"/>
  </r>
  <r>
    <d v="2017-07-23T00:00:00"/>
    <n v="1260000"/>
    <x v="0"/>
    <s v="Jones and Jones"/>
    <x v="1"/>
    <n v="3190"/>
    <n v="3"/>
    <n v="1"/>
    <n v="0"/>
    <n v="642"/>
    <m/>
    <s v="23 The Crescent"/>
    <s v="Highett"/>
    <s v="Kingston"/>
    <s v="Southern Metropolitan"/>
    <n v="7"/>
    <n v="2017"/>
  </r>
  <r>
    <d v="2017-07-23T00:00:00"/>
    <n v="578000"/>
    <x v="0"/>
    <s v="Flanders &amp; Fish"/>
    <x v="1"/>
    <n v="3049"/>
    <n v="3"/>
    <n v="2"/>
    <n v="1"/>
    <n v="308"/>
    <m/>
    <s v="26 Coghill St"/>
    <s v="Westmeadows"/>
    <s v="Hume"/>
    <s v="Northern Metropolitan"/>
    <n v="7"/>
    <n v="2017"/>
  </r>
  <r>
    <d v="2017-07-23T00:00:00"/>
    <n v="620500"/>
    <x v="0"/>
    <s v="Maxwells"/>
    <x v="1"/>
    <n v="3047"/>
    <n v="3"/>
    <n v="1"/>
    <n v="4"/>
    <n v="764"/>
    <m/>
    <s v="29 Fox Ct"/>
    <s v="Jacana"/>
    <s v="Hume"/>
    <s v="Northern Metropolitan"/>
    <n v="7"/>
    <n v="2017"/>
  </r>
  <r>
    <d v="2017-07-23T00:00:00"/>
    <n v="445000"/>
    <x v="1"/>
    <s v="Cunninghams"/>
    <x v="1"/>
    <n v="3174"/>
    <n v="2"/>
    <n v="1"/>
    <n v="3"/>
    <n v="197"/>
    <n v="1998"/>
    <s v="2/21 Marna Ct"/>
    <s v="Noble Park"/>
    <s v="Greater Dandenong"/>
    <s v="South-Eastern Metropolitan"/>
    <n v="7"/>
    <n v="2017"/>
  </r>
  <r>
    <d v="2017-07-23T00:00:00"/>
    <n v="880000"/>
    <x v="0"/>
    <s v="Melbourne Homes"/>
    <x v="1"/>
    <n v="3198"/>
    <n v="4"/>
    <n v="2"/>
    <n v="2"/>
    <n v="535"/>
    <n v="1970"/>
    <s v="13 Hayman Av"/>
    <s v="Seaford"/>
    <s v="Frankston"/>
    <s v="South-Eastern Metropolitan"/>
    <n v="7"/>
    <n v="2017"/>
  </r>
  <r>
    <d v="2017-07-23T00:00:00"/>
    <n v="655000"/>
    <x v="0"/>
    <s v="Melbourne Homes"/>
    <x v="1"/>
    <n v="3805"/>
    <n v="4"/>
    <n v="2"/>
    <n v="2"/>
    <n v="638"/>
    <m/>
    <s v="6 Forsyth Ct"/>
    <s v="Narre Warren"/>
    <s v="Casey"/>
    <s v="South-Eastern Metropolitan"/>
    <n v="7"/>
    <n v="2017"/>
  </r>
  <r>
    <d v="2017-07-23T00:00:00"/>
    <n v="427500"/>
    <x v="0"/>
    <s v="Cunninghams"/>
    <x v="1"/>
    <n v="3038"/>
    <n v="3"/>
    <n v="2"/>
    <n v="2"/>
    <n v="189"/>
    <m/>
    <s v="16 Shoppers La"/>
    <s v="Taylors Lakes"/>
    <s v="Brimbank"/>
    <s v="Western Metropolitan"/>
    <n v="7"/>
    <n v="2017"/>
  </r>
  <r>
    <d v="2017-07-23T00:00:00"/>
    <n v="1200000"/>
    <x v="0"/>
    <s v="Property Barons"/>
    <x v="0"/>
    <n v="3192"/>
    <n v="4"/>
    <n v="2"/>
    <n v="4"/>
    <n v="679"/>
    <n v="1960"/>
    <s v="10 Jack Rd"/>
    <s v="Cheltenham"/>
    <s v="Bayside"/>
    <s v="Southern Metropolitan"/>
    <n v="7"/>
    <n v="2017"/>
  </r>
  <r>
    <d v="2017-07-23T00:00:00"/>
    <n v="1730000"/>
    <x v="0"/>
    <s v="Metro Ladder"/>
    <x v="1"/>
    <n v="3193"/>
    <n v="4"/>
    <n v="2"/>
    <n v="2"/>
    <n v="675"/>
    <m/>
    <s v="3 Whitton Ct"/>
    <s v="Black Rock"/>
    <s v="Bayside"/>
    <s v="Southern Metropolitan"/>
    <n v="7"/>
    <n v="2017"/>
  </r>
  <r>
    <d v="2017-07-23T00:00:00"/>
    <n v="585000"/>
    <x v="1"/>
    <s v="SJ"/>
    <x v="1"/>
    <n v="3088"/>
    <n v="2"/>
    <n v="1"/>
    <n v="1"/>
    <n v="240"/>
    <n v="1965"/>
    <s v="1/111 Nepean St"/>
    <s v="Greensborough"/>
    <s v="Banyule"/>
    <s v="Northern Metropolitan"/>
    <n v="7"/>
    <n v="2017"/>
  </r>
  <r>
    <d v="2017-07-23T00:00:00"/>
    <n v="740000"/>
    <x v="0"/>
    <s v="Property Barons"/>
    <x v="0"/>
    <n v="3087"/>
    <n v="3"/>
    <n v="1"/>
    <n v="2"/>
    <n v="909"/>
    <m/>
    <s v="280 Grimshaw St"/>
    <s v="Watsonia North"/>
    <s v="Banyule"/>
    <s v="Northern Metropolitan"/>
    <n v="7"/>
    <n v="2017"/>
  </r>
  <r>
    <d v="2017-07-24T00:00:00"/>
    <n v="685000"/>
    <x v="1"/>
    <s v="Melbourne Homes"/>
    <x v="0"/>
    <n v="3121"/>
    <n v="2"/>
    <n v="2"/>
    <n v="1"/>
    <n v="0"/>
    <n v="2011"/>
    <s v="306/45 York St"/>
    <s v="Richmond"/>
    <s v="Yarra"/>
    <s v="Northern Metropolitan"/>
    <n v="7"/>
    <n v="2017"/>
  </r>
  <r>
    <d v="2017-07-24T00:00:00"/>
    <n v="645000"/>
    <x v="0"/>
    <s v="Metro Ladder"/>
    <x v="0"/>
    <n v="3030"/>
    <n v="4"/>
    <n v="2"/>
    <n v="2"/>
    <n v="555"/>
    <n v="2002"/>
    <s v="18 Conquest Dr"/>
    <s v="Werribee"/>
    <s v="Wyndham"/>
    <s v="Western Metropolitan"/>
    <n v="7"/>
    <n v="2017"/>
  </r>
  <r>
    <d v="2017-07-24T00:00:00"/>
    <n v="980000"/>
    <x v="0"/>
    <s v="Metro Ladder"/>
    <x v="1"/>
    <n v="3133"/>
    <n v="4"/>
    <n v="2"/>
    <n v="0"/>
    <n v="539"/>
    <n v="1978"/>
    <s v="11 Manhattan Sq"/>
    <s v="Vermont"/>
    <s v="Whitehorse"/>
    <s v="Eastern Metropolitan"/>
    <n v="7"/>
    <n v="2017"/>
  </r>
  <r>
    <d v="2017-07-24T00:00:00"/>
    <n v="575000"/>
    <x v="1"/>
    <s v="Sanders"/>
    <x v="0"/>
    <n v="3144"/>
    <n v="2"/>
    <n v="1"/>
    <n v="1"/>
    <n v="0"/>
    <n v="1999"/>
    <s v="3/26 McArthur St"/>
    <s v="Malvern"/>
    <s v="Stonnington"/>
    <s v="Southern Metropolitan"/>
    <n v="7"/>
    <n v="2017"/>
  </r>
  <r>
    <d v="2017-07-24T00:00:00"/>
    <n v="700000"/>
    <x v="1"/>
    <s v="Cunninghams"/>
    <x v="0"/>
    <n v="3183"/>
    <n v="2"/>
    <n v="1"/>
    <n v="0"/>
    <n v="0"/>
    <m/>
    <s v="9/36 The Avenue"/>
    <s v="Balaclava"/>
    <s v="Port Phillip"/>
    <s v="Southern Metropolitan"/>
    <n v="7"/>
    <n v="2017"/>
  </r>
  <r>
    <d v="2017-07-24T00:00:00"/>
    <n v="770000"/>
    <x v="0"/>
    <s v="Cunninghams"/>
    <x v="1"/>
    <n v="3058"/>
    <n v="3"/>
    <n v="1"/>
    <n v="1"/>
    <n v="520"/>
    <m/>
    <s v="39 Peterson Av"/>
    <s v="Coburg North"/>
    <s v="Moreland"/>
    <s v="Northern Metropolitan"/>
    <n v="7"/>
    <n v="2017"/>
  </r>
  <r>
    <d v="2017-07-24T00:00:00"/>
    <n v="900000"/>
    <x v="0"/>
    <s v="Metro Ladder"/>
    <x v="0"/>
    <n v="3060"/>
    <n v="5"/>
    <n v="3"/>
    <n v="4"/>
    <n v="663"/>
    <m/>
    <s v="10 Baird St"/>
    <s v="Fawkner"/>
    <s v="Moreland"/>
    <s v="Northern Metropolitan"/>
    <n v="7"/>
    <n v="2017"/>
  </r>
  <r>
    <d v="2017-07-24T00:00:00"/>
    <n v="1037000"/>
    <x v="0"/>
    <s v="Cunninghams"/>
    <x v="1"/>
    <n v="3056"/>
    <n v="3"/>
    <n v="1"/>
    <n v="1"/>
    <n v="210"/>
    <n v="1996"/>
    <s v="37 Fourth Av"/>
    <s v="Brunswick"/>
    <s v="Moreland"/>
    <s v="Northern Metropolitan"/>
    <n v="7"/>
    <n v="2017"/>
  </r>
  <r>
    <d v="2017-07-24T00:00:00"/>
    <n v="670000"/>
    <x v="1"/>
    <s v="Cunninghams"/>
    <x v="1"/>
    <n v="3042"/>
    <n v="3"/>
    <n v="1"/>
    <n v="2"/>
    <n v="169"/>
    <n v="2000"/>
    <s v="3/26 Highridge Cr"/>
    <s v="Airport West"/>
    <s v="Moonee Valley"/>
    <s v="Western Metropolitan"/>
    <n v="7"/>
    <n v="2017"/>
  </r>
  <r>
    <d v="2017-07-24T00:00:00"/>
    <n v="850000"/>
    <x v="0"/>
    <s v="Property Barons"/>
    <x v="1"/>
    <n v="3033"/>
    <n v="3"/>
    <n v="1"/>
    <n v="1"/>
    <n v="597"/>
    <m/>
    <s v="50 Milleara Rd"/>
    <s v="Keilor East"/>
    <s v="Moonee Valley"/>
    <s v="Western Metropolitan"/>
    <n v="7"/>
    <n v="2017"/>
  </r>
  <r>
    <d v="2017-07-24T00:00:00"/>
    <n v="1140000"/>
    <x v="0"/>
    <s v="Cunninghams"/>
    <x v="0"/>
    <n v="3041"/>
    <n v="4"/>
    <n v="2"/>
    <n v="2"/>
    <n v="0"/>
    <n v="2005"/>
    <s v="32 Carnarvon Rd"/>
    <s v="Strathmore"/>
    <s v="Moonee Valley"/>
    <s v="Western Metropolitan"/>
    <n v="7"/>
    <n v="2017"/>
  </r>
  <r>
    <d v="2017-07-24T00:00:00"/>
    <n v="696000"/>
    <x v="1"/>
    <s v="Melbourne Homes"/>
    <x v="1"/>
    <n v="3168"/>
    <n v="3"/>
    <n v="1"/>
    <n v="2"/>
    <n v="259"/>
    <m/>
    <s v="1/30 Morton St"/>
    <s v="Clayton"/>
    <s v="Monash"/>
    <s v="South-Eastern Metropolitan"/>
    <n v="7"/>
    <n v="2017"/>
  </r>
  <r>
    <d v="2017-07-24T00:00:00"/>
    <n v="960000"/>
    <x v="1"/>
    <s v="Jones and Jones"/>
    <x v="1"/>
    <n v="3148"/>
    <n v="3"/>
    <n v="2"/>
    <n v="2"/>
    <n v="382"/>
    <n v="2000"/>
    <s v="1/3 Evans St"/>
    <s v="Chadstone"/>
    <s v="Monash"/>
    <s v="Southern Metropolitan"/>
    <n v="7"/>
    <n v="2017"/>
  </r>
  <r>
    <d v="2017-07-24T00:00:00"/>
    <n v="500000"/>
    <x v="2"/>
    <s v="Cunninghams"/>
    <x v="0"/>
    <n v="3031"/>
    <n v="1"/>
    <n v="1"/>
    <n v="0"/>
    <n v="142"/>
    <m/>
    <s v="3/58 Rankins Rd"/>
    <s v="Kensington"/>
    <s v="Melbourne"/>
    <s v="Northern Metropolitan"/>
    <n v="7"/>
    <n v="2017"/>
  </r>
  <r>
    <d v="2017-07-24T00:00:00"/>
    <n v="540000"/>
    <x v="1"/>
    <s v="Melbourne Homes"/>
    <x v="0"/>
    <n v="3000"/>
    <n v="2"/>
    <n v="1"/>
    <n v="0"/>
    <n v="0"/>
    <n v="1950"/>
    <s v="713/118 Russell St"/>
    <s v="Melbourne"/>
    <s v="Melbourne"/>
    <s v="Northern Metropolitan"/>
    <n v="7"/>
    <n v="2017"/>
  </r>
  <r>
    <d v="2017-07-24T00:00:00"/>
    <n v="420500"/>
    <x v="0"/>
    <s v="Zimmerman"/>
    <x v="1"/>
    <n v="3047"/>
    <n v="3"/>
    <n v="1"/>
    <n v="1"/>
    <n v="650"/>
    <m/>
    <s v="21 Pyalong Cr"/>
    <s v="Dallas"/>
    <s v="Hume"/>
    <s v="Northern Metropolitan"/>
    <n v="7"/>
    <n v="2017"/>
  </r>
  <r>
    <d v="2017-07-24T00:00:00"/>
    <n v="632000"/>
    <x v="0"/>
    <s v="Cunninghams"/>
    <x v="1"/>
    <n v="3047"/>
    <n v="3"/>
    <n v="1"/>
    <n v="4"/>
    <n v="697"/>
    <n v="1960"/>
    <s v="38 Stanhope St"/>
    <s v="Broadmeadows"/>
    <s v="Hume"/>
    <s v="Northern Metropolitan"/>
    <n v="7"/>
    <n v="2017"/>
  </r>
  <r>
    <d v="2017-07-24T00:00:00"/>
    <n v="1840000"/>
    <x v="0"/>
    <s v="Cunninghams"/>
    <x v="1"/>
    <n v="3163"/>
    <n v="3"/>
    <n v="2"/>
    <n v="1"/>
    <n v="483"/>
    <n v="1920"/>
    <s v="55 Tranmere Av"/>
    <s v="Carnegie"/>
    <s v="Glen Eira"/>
    <s v="Southern Metropolitan"/>
    <n v="7"/>
    <n v="2017"/>
  </r>
  <r>
    <d v="2017-07-25T00:00:00"/>
    <n v="1525000"/>
    <x v="2"/>
    <s v="Jones and Jones"/>
    <x v="1"/>
    <n v="3067"/>
    <n v="4"/>
    <n v="2"/>
    <n v="2"/>
    <n v="102"/>
    <m/>
    <s v="1/50 Valiant St"/>
    <s v="Abbotsford"/>
    <s v="Yarra"/>
    <s v="Northern Metropolitan"/>
    <n v="7"/>
    <n v="2017"/>
  </r>
  <r>
    <d v="2017-07-25T00:00:00"/>
    <n v="427000"/>
    <x v="0"/>
    <s v="Sanders"/>
    <x v="1"/>
    <n v="3030"/>
    <n v="3"/>
    <n v="1"/>
    <n v="2"/>
    <n v="637"/>
    <m/>
    <s v="1 Walwa Pl"/>
    <s v="Werribee"/>
    <s v="Wyndham"/>
    <s v="Western Metropolitan"/>
    <n v="7"/>
    <n v="2017"/>
  </r>
  <r>
    <d v="2017-07-25T00:00:00"/>
    <n v="516000"/>
    <x v="0"/>
    <s v="Metro Ladder"/>
    <x v="1"/>
    <n v="3029"/>
    <n v="3"/>
    <n v="1"/>
    <n v="1"/>
    <n v="537"/>
    <m/>
    <s v="182 Morris Rd"/>
    <s v="Hoppers Crossing"/>
    <s v="Wyndham"/>
    <s v="Western Metropolitan"/>
    <n v="7"/>
    <n v="2017"/>
  </r>
  <r>
    <d v="2017-07-25T00:00:00"/>
    <n v="874000"/>
    <x v="0"/>
    <s v="Flanders &amp; Fish"/>
    <x v="1"/>
    <n v="3130"/>
    <n v="3"/>
    <n v="2"/>
    <n v="1"/>
    <n v="232"/>
    <n v="2014"/>
    <s v="2A Stewart Av"/>
    <s v="Blackburn South"/>
    <s v="Whitehorse"/>
    <s v="Eastern Metropolitan"/>
    <n v="7"/>
    <n v="2017"/>
  </r>
  <r>
    <d v="2017-07-25T00:00:00"/>
    <n v="400000"/>
    <x v="1"/>
    <s v="Metro Ladder"/>
    <x v="0"/>
    <n v="3181"/>
    <n v="1"/>
    <n v="1"/>
    <n v="2"/>
    <n v="0"/>
    <n v="1960"/>
    <s v="4/24 Grandview Gr"/>
    <s v="Prahran"/>
    <s v="Stonnington"/>
    <s v="Southern Metropolitan"/>
    <n v="7"/>
    <n v="2017"/>
  </r>
  <r>
    <d v="2017-07-25T00:00:00"/>
    <n v="525000"/>
    <x v="0"/>
    <s v="SJ"/>
    <x v="1"/>
    <n v="3023"/>
    <n v="3"/>
    <n v="1"/>
    <n v="1"/>
    <n v="400"/>
    <m/>
    <s v="45 Abbington Cr"/>
    <s v="Caroline Springs"/>
    <s v="Melton"/>
    <s v="Western Metropolitan"/>
    <n v="7"/>
    <n v="2017"/>
  </r>
  <r>
    <d v="2017-07-25T00:00:00"/>
    <n v="440000"/>
    <x v="1"/>
    <s v="Metro Ladder"/>
    <x v="1"/>
    <n v="3013"/>
    <n v="2"/>
    <n v="1"/>
    <n v="1"/>
    <n v="100"/>
    <m/>
    <s v="3/367 Williamstown Rd"/>
    <s v="Yarraville"/>
    <s v="Maribyrnong"/>
    <s v="Western Metropolitan"/>
    <n v="7"/>
    <n v="2017"/>
  </r>
  <r>
    <d v="2017-07-25T00:00:00"/>
    <n v="1042000"/>
    <x v="0"/>
    <s v="Maxwells"/>
    <x v="0"/>
    <n v="3013"/>
    <n v="3"/>
    <n v="1"/>
    <n v="1"/>
    <n v="358"/>
    <m/>
    <s v="86 Francis St"/>
    <s v="Yarraville"/>
    <s v="Maribyrnong"/>
    <s v="Western Metropolitan"/>
    <n v="7"/>
    <n v="2017"/>
  </r>
  <r>
    <d v="2017-07-25T00:00:00"/>
    <n v="760000"/>
    <x v="0"/>
    <s v="Melbourne Homes"/>
    <x v="1"/>
    <n v="3156"/>
    <n v="3"/>
    <n v="1"/>
    <n v="3"/>
    <n v="984"/>
    <m/>
    <s v="79 McIver St"/>
    <s v="Ferntree Gully"/>
    <s v="Knox"/>
    <s v="Eastern Metropolitan"/>
    <n v="7"/>
    <n v="2017"/>
  </r>
  <r>
    <d v="2017-07-25T00:00:00"/>
    <n v="495000"/>
    <x v="2"/>
    <s v="Melbourne Homes"/>
    <x v="1"/>
    <n v="3197"/>
    <n v="2"/>
    <n v="1"/>
    <n v="1"/>
    <n v="198"/>
    <n v="1980"/>
    <s v="20 Parkside Bvd"/>
    <s v="Carrum"/>
    <s v="Kingston"/>
    <s v="South-Eastern Metropolitan"/>
    <n v="7"/>
    <n v="2017"/>
  </r>
  <r>
    <d v="2017-07-25T00:00:00"/>
    <n v="1175000"/>
    <x v="0"/>
    <s v="Jones and Jones"/>
    <x v="0"/>
    <n v="3189"/>
    <n v="3"/>
    <n v="2"/>
    <n v="6"/>
    <n v="650"/>
    <m/>
    <s v="3 Bruthen St"/>
    <s v="Moorabbin"/>
    <s v="Kingston"/>
    <s v="Southern Metropolitan"/>
    <n v="7"/>
    <n v="2017"/>
  </r>
  <r>
    <d v="2017-07-25T00:00:00"/>
    <n v="2200000"/>
    <x v="0"/>
    <s v="Metro Ladder"/>
    <x v="1"/>
    <n v="3016"/>
    <n v="4"/>
    <n v="3"/>
    <n v="2"/>
    <n v="650"/>
    <m/>
    <s v="119 Hannan St"/>
    <s v="Williamstown"/>
    <s v="Hobsons Bay"/>
    <s v="Western Metropolitan"/>
    <n v="7"/>
    <n v="2017"/>
  </r>
  <r>
    <d v="2017-07-25T00:00:00"/>
    <n v="861000"/>
    <x v="0"/>
    <s v="Jones and Jones"/>
    <x v="1"/>
    <n v="3073"/>
    <n v="5"/>
    <n v="3"/>
    <n v="2"/>
    <n v="650"/>
    <m/>
    <s v="39 Gertz Av"/>
    <s v="Reservoir"/>
    <s v="Darebin"/>
    <s v="Northern Metropolitan"/>
    <n v="7"/>
    <n v="2017"/>
  </r>
  <r>
    <d v="2017-07-25T00:00:00"/>
    <n v="980000"/>
    <x v="0"/>
    <s v="Cunninghams"/>
    <x v="1"/>
    <n v="3072"/>
    <n v="3"/>
    <n v="1"/>
    <n v="3"/>
    <n v="397"/>
    <n v="1925"/>
    <s v="27 Pender St"/>
    <s v="Preston"/>
    <s v="Darebin"/>
    <s v="Northern Metropolitan"/>
    <n v="7"/>
    <n v="2017"/>
  </r>
  <r>
    <d v="2017-07-25T00:00:00"/>
    <n v="585000"/>
    <x v="0"/>
    <s v="Jones and Jones"/>
    <x v="1"/>
    <n v="3037"/>
    <n v="3"/>
    <n v="2"/>
    <n v="2"/>
    <n v="662"/>
    <n v="2004"/>
    <s v="23 Contursi Dr"/>
    <s v="Sydenham"/>
    <s v="Brimbank"/>
    <s v="Western Metropolitan"/>
    <n v="7"/>
    <n v="2017"/>
  </r>
  <r>
    <d v="2017-07-25T00:00:00"/>
    <n v="610000"/>
    <x v="0"/>
    <s v="Maxwells"/>
    <x v="0"/>
    <n v="3021"/>
    <n v="2"/>
    <n v="1"/>
    <n v="2"/>
    <n v="419"/>
    <n v="1975"/>
    <s v="11 Craigielea Av"/>
    <s v="St Albans"/>
    <s v="Brimbank"/>
    <s v="Western Metropolitan"/>
    <n v="7"/>
    <n v="2017"/>
  </r>
  <r>
    <d v="2017-07-25T00:00:00"/>
    <n v="702000"/>
    <x v="0"/>
    <s v="Metro Ladder"/>
    <x v="0"/>
    <n v="3021"/>
    <n v="3"/>
    <n v="1"/>
    <n v="0"/>
    <n v="600"/>
    <m/>
    <s v="148 Power St"/>
    <s v="St Albans"/>
    <s v="Brimbank"/>
    <s v="Western Metropolitan"/>
    <n v="7"/>
    <n v="2017"/>
  </r>
  <r>
    <d v="2017-07-25T00:00:00"/>
    <n v="400000"/>
    <x v="1"/>
    <s v="Jones and Jones"/>
    <x v="0"/>
    <n v="3123"/>
    <n v="2"/>
    <n v="1"/>
    <n v="1"/>
    <n v="0"/>
    <n v="1955"/>
    <s v="6/712 Burwood Rd"/>
    <s v="Hawthorn East"/>
    <s v="Boroondara"/>
    <s v="Southern Metropolitan"/>
    <n v="7"/>
    <n v="2017"/>
  </r>
  <r>
    <d v="2017-07-25T00:00:00"/>
    <n v="614000"/>
    <x v="1"/>
    <s v="Property Barons"/>
    <x v="1"/>
    <n v="3103"/>
    <n v="2"/>
    <n v="1"/>
    <n v="1"/>
    <n v="0"/>
    <m/>
    <s v="4/8 Bevan St"/>
    <s v="Balwyn"/>
    <s v="Boroondara"/>
    <s v="Southern Metropolitan"/>
    <n v="7"/>
    <n v="2017"/>
  </r>
  <r>
    <d v="2017-07-25T00:00:00"/>
    <n v="1030000"/>
    <x v="2"/>
    <s v="Maxwells"/>
    <x v="0"/>
    <n v="3190"/>
    <n v="3"/>
    <n v="2"/>
    <n v="2"/>
    <n v="240"/>
    <n v="2006"/>
    <s v="1/1 Peterson St"/>
    <s v="Highett"/>
    <s v="Bayside"/>
    <s v="Southern Metropolitan"/>
    <n v="7"/>
    <n v="2017"/>
  </r>
  <r>
    <d v="2017-07-26T00:00:00"/>
    <n v="1375000"/>
    <x v="0"/>
    <s v="Metro Ladder"/>
    <x v="1"/>
    <n v="3067"/>
    <n v="3"/>
    <n v="1"/>
    <n v="0"/>
    <n v="299"/>
    <m/>
    <s v="17 Valiant St"/>
    <s v="Abbotsford"/>
    <s v="Yarra"/>
    <s v="Northern Metropolitan"/>
    <n v="7"/>
    <n v="2017"/>
  </r>
  <r>
    <d v="2017-07-26T00:00:00"/>
    <n v="1590000"/>
    <x v="0"/>
    <s v="Cunninghams"/>
    <x v="1"/>
    <n v="3121"/>
    <n v="3"/>
    <n v="2"/>
    <n v="1"/>
    <n v="83"/>
    <m/>
    <s v="17 Dickmann St"/>
    <s v="Richmond"/>
    <s v="Yarra"/>
    <s v="Northern Metropolitan"/>
    <n v="7"/>
    <n v="2017"/>
  </r>
  <r>
    <d v="2017-07-26T00:00:00"/>
    <n v="556000"/>
    <x v="0"/>
    <s v="Metro Ladder"/>
    <x v="1"/>
    <n v="3076"/>
    <n v="3"/>
    <n v="1"/>
    <n v="1"/>
    <n v="525"/>
    <n v="1980"/>
    <s v="5 Combe Ct"/>
    <s v="Epping"/>
    <s v="Whittlesea"/>
    <s v="Northern Metropolitan"/>
    <n v="7"/>
    <n v="2017"/>
  </r>
  <r>
    <d v="2017-07-26T00:00:00"/>
    <n v="580500"/>
    <x v="0"/>
    <s v="Cunninghams"/>
    <x v="1"/>
    <n v="3075"/>
    <n v="3"/>
    <n v="1"/>
    <n v="1"/>
    <n v="532"/>
    <n v="1980"/>
    <s v="52 Monash St"/>
    <s v="Lalor"/>
    <s v="Whittlesea"/>
    <s v="Northern Metropolitan"/>
    <n v="7"/>
    <n v="2017"/>
  </r>
  <r>
    <d v="2017-07-26T00:00:00"/>
    <n v="420000"/>
    <x v="1"/>
    <s v="Metro Ladder"/>
    <x v="1"/>
    <n v="3141"/>
    <n v="1"/>
    <n v="1"/>
    <n v="1"/>
    <n v="0"/>
    <n v="1960"/>
    <s v="7/85 Caroline St"/>
    <s v="South Yarra"/>
    <s v="Stonnington"/>
    <s v="Southern Metropolitan"/>
    <n v="7"/>
    <n v="2017"/>
  </r>
  <r>
    <d v="2017-07-26T00:00:00"/>
    <n v="635000"/>
    <x v="1"/>
    <s v="Maxwells"/>
    <x v="0"/>
    <n v="3207"/>
    <n v="2"/>
    <n v="2"/>
    <n v="1"/>
    <n v="2166"/>
    <m/>
    <s v="120/99 Dow St"/>
    <s v="Port Melbourne"/>
    <s v="Port Phillip"/>
    <s v="Southern Metropolitan"/>
    <n v="7"/>
    <n v="2017"/>
  </r>
  <r>
    <d v="2017-07-26T00:00:00"/>
    <n v="815000"/>
    <x v="0"/>
    <s v="Melbourne Homes"/>
    <x v="1"/>
    <n v="3089"/>
    <n v="3"/>
    <n v="2"/>
    <n v="3"/>
    <n v="790"/>
    <n v="1980"/>
    <s v="11 Wayland Ct"/>
    <s v="Diamond Creek"/>
    <s v="Nillumbik"/>
    <s v="Northern Victoria"/>
    <n v="7"/>
    <n v="2017"/>
  </r>
  <r>
    <d v="2017-07-26T00:00:00"/>
    <n v="1040000"/>
    <x v="0"/>
    <s v="Maxwells"/>
    <x v="1"/>
    <n v="3135"/>
    <n v="3"/>
    <n v="1"/>
    <n v="1"/>
    <n v="756"/>
    <n v="1961"/>
    <s v="38 Daisy St"/>
    <s v="Heathmont"/>
    <s v="Maroondah"/>
    <s v="Eastern Metropolitan"/>
    <n v="7"/>
    <n v="2017"/>
  </r>
  <r>
    <d v="2017-07-26T00:00:00"/>
    <n v="1120000"/>
    <x v="0"/>
    <s v="Property Barons"/>
    <x v="1"/>
    <n v="3179"/>
    <n v="4"/>
    <n v="2"/>
    <n v="2"/>
    <n v="960"/>
    <n v="1985"/>
    <s v="17 Walsh Av"/>
    <s v="Scoresby"/>
    <s v="Knox"/>
    <s v="Eastern Metropolitan"/>
    <n v="7"/>
    <n v="2017"/>
  </r>
  <r>
    <d v="2017-07-26T00:00:00"/>
    <n v="1627000"/>
    <x v="2"/>
    <s v="Metro Ladder"/>
    <x v="1"/>
    <n v="3195"/>
    <n v="3"/>
    <n v="2"/>
    <n v="2"/>
    <n v="304"/>
    <n v="2007"/>
    <s v="9A Montgomery St"/>
    <s v="Mordialloc"/>
    <s v="Kingston"/>
    <s v="South-Eastern Metropolitan"/>
    <n v="7"/>
    <n v="2017"/>
  </r>
  <r>
    <d v="2017-07-26T00:00:00"/>
    <n v="610000"/>
    <x v="1"/>
    <s v="Sanders"/>
    <x v="0"/>
    <n v="3161"/>
    <n v="2"/>
    <n v="1"/>
    <n v="1"/>
    <n v="816"/>
    <n v="2007"/>
    <s v="6/374 Dandenong Rd"/>
    <s v="Caulfield North"/>
    <s v="Glen Eira"/>
    <s v="Southern Metropolitan"/>
    <n v="7"/>
    <n v="2017"/>
  </r>
  <r>
    <d v="2017-07-26T00:00:00"/>
    <n v="640000"/>
    <x v="0"/>
    <s v="Property Barons"/>
    <x v="0"/>
    <n v="3038"/>
    <n v="4"/>
    <n v="2"/>
    <n v="1"/>
    <n v="729"/>
    <n v="1987"/>
    <s v="8 Turin Pl"/>
    <s v="Keilor Lodge"/>
    <s v="Brimbank"/>
    <s v="Western Metropolitan"/>
    <n v="7"/>
    <n v="2017"/>
  </r>
  <r>
    <d v="2017-07-26T00:00:00"/>
    <n v="930000"/>
    <x v="0"/>
    <s v="Cunninghams"/>
    <x v="1"/>
    <n v="3036"/>
    <n v="3"/>
    <n v="2"/>
    <n v="2"/>
    <n v="847"/>
    <m/>
    <s v="15 Feathertop Dr"/>
    <s v="Keilor"/>
    <s v="Brimbank"/>
    <s v="Western Metropolitan"/>
    <n v="7"/>
    <n v="2017"/>
  </r>
  <r>
    <d v="2017-07-26T00:00:00"/>
    <n v="1150000"/>
    <x v="1"/>
    <s v="Cunninghams"/>
    <x v="1"/>
    <n v="3122"/>
    <n v="3"/>
    <n v="2"/>
    <n v="1"/>
    <n v="5259"/>
    <n v="2000"/>
    <s v="15/1 Muir St"/>
    <s v="Hawthorn"/>
    <s v="Boroondara"/>
    <s v="Southern Metropolitan"/>
    <n v="7"/>
    <n v="2017"/>
  </r>
  <r>
    <d v="2017-07-26T00:00:00"/>
    <n v="1115000"/>
    <x v="0"/>
    <s v="Property Barons"/>
    <x v="1"/>
    <n v="3084"/>
    <n v="4"/>
    <n v="2"/>
    <n v="2"/>
    <n v="592"/>
    <m/>
    <s v="33 Eamon Dr"/>
    <s v="Viewbank"/>
    <s v="Banyule"/>
    <s v="Eastern Metropolitan"/>
    <n v="7"/>
    <n v="2017"/>
  </r>
  <r>
    <d v="2017-07-27T00:00:00"/>
    <n v="630000"/>
    <x v="1"/>
    <s v="Cunninghams"/>
    <x v="0"/>
    <n v="3121"/>
    <n v="2"/>
    <n v="1"/>
    <n v="1"/>
    <n v="0"/>
    <n v="1970"/>
    <s v="5/33 Goodwood St"/>
    <s v="Richmond"/>
    <s v="Yarra"/>
    <s v="Northern Metropolitan"/>
    <n v="7"/>
    <n v="2017"/>
  </r>
  <r>
    <d v="2017-07-27T00:00:00"/>
    <n v="490000"/>
    <x v="0"/>
    <s v="Maxwells"/>
    <x v="0"/>
    <n v="3076"/>
    <n v="3"/>
    <n v="2"/>
    <n v="2"/>
    <n v="375"/>
    <n v="2012"/>
    <s v="8 Efficient St"/>
    <s v="Epping"/>
    <s v="Whittlesea"/>
    <s v="Northern Metropolitan"/>
    <n v="7"/>
    <n v="2017"/>
  </r>
  <r>
    <d v="2017-07-27T00:00:00"/>
    <n v="520500"/>
    <x v="0"/>
    <s v="Maxwells"/>
    <x v="1"/>
    <n v="3754"/>
    <n v="4"/>
    <n v="2"/>
    <n v="2"/>
    <n v="482"/>
    <m/>
    <s v="6 Renaissance Bvd"/>
    <s v="Mernda"/>
    <s v="Whittlesea"/>
    <s v="Northern Metropolitan"/>
    <n v="7"/>
    <n v="2017"/>
  </r>
  <r>
    <d v="2017-07-27T00:00:00"/>
    <n v="602000"/>
    <x v="0"/>
    <s v="Cunninghams"/>
    <x v="1"/>
    <n v="3082"/>
    <n v="3"/>
    <n v="1"/>
    <n v="1"/>
    <n v="546"/>
    <n v="1977"/>
    <s v="11 Woolnough Dr"/>
    <s v="Mill Park"/>
    <s v="Whittlesea"/>
    <s v="Northern Metropolitan"/>
    <n v="7"/>
    <n v="2017"/>
  </r>
  <r>
    <d v="2017-07-27T00:00:00"/>
    <n v="485000"/>
    <x v="1"/>
    <s v="Property Barons"/>
    <x v="1"/>
    <n v="3130"/>
    <n v="2"/>
    <n v="1"/>
    <n v="1"/>
    <n v="0"/>
    <n v="1960"/>
    <s v="3/43 The Ridge"/>
    <s v="Blackburn"/>
    <s v="Whitehorse"/>
    <s v="Eastern Metropolitan"/>
    <n v="7"/>
    <n v="2017"/>
  </r>
  <r>
    <d v="2017-07-27T00:00:00"/>
    <n v="631500"/>
    <x v="1"/>
    <s v="Metro Ladder"/>
    <x v="1"/>
    <n v="3143"/>
    <n v="2"/>
    <n v="1"/>
    <n v="1"/>
    <n v="0"/>
    <m/>
    <s v="6/56 Sutherland Rd"/>
    <s v="Armadale"/>
    <s v="Stonnington"/>
    <s v="Southern Metropolitan"/>
    <n v="7"/>
    <n v="2017"/>
  </r>
  <r>
    <d v="2017-07-27T00:00:00"/>
    <n v="565000"/>
    <x v="1"/>
    <s v="Cunninghams"/>
    <x v="0"/>
    <n v="3046"/>
    <n v="2"/>
    <n v="1"/>
    <n v="2"/>
    <n v="193"/>
    <n v="1995"/>
    <s v="4/10 Gladstone Pde"/>
    <s v="Glenroy"/>
    <s v="Moreland"/>
    <s v="Northern Metropolitan"/>
    <n v="7"/>
    <n v="2017"/>
  </r>
  <r>
    <d v="2017-07-27T00:00:00"/>
    <n v="1035000"/>
    <x v="0"/>
    <s v="Flanders &amp; Fish"/>
    <x v="1"/>
    <n v="3032"/>
    <n v="2"/>
    <n v="1"/>
    <n v="1"/>
    <n v="319"/>
    <n v="1900"/>
    <s v="67 The Parade"/>
    <s v="Ascot Vale"/>
    <s v="Moonee Valley"/>
    <s v="Western Metropolitan"/>
    <n v="7"/>
    <n v="2017"/>
  </r>
  <r>
    <d v="2017-07-27T00:00:00"/>
    <n v="1742000"/>
    <x v="0"/>
    <s v="Property Barons"/>
    <x v="1"/>
    <n v="3041"/>
    <n v="3"/>
    <n v="2"/>
    <n v="3"/>
    <n v="697"/>
    <m/>
    <s v="38 Upland Rd"/>
    <s v="Strathmore"/>
    <s v="Moonee Valley"/>
    <s v="Western Metropolitan"/>
    <n v="7"/>
    <n v="2017"/>
  </r>
  <r>
    <d v="2017-07-27T00:00:00"/>
    <n v="1060000"/>
    <x v="2"/>
    <s v="Jones and Jones"/>
    <x v="1"/>
    <n v="3147"/>
    <n v="3"/>
    <n v="2"/>
    <n v="2"/>
    <n v="343"/>
    <n v="2000"/>
    <s v="47B Vannam Dr"/>
    <s v="Ashwood"/>
    <s v="Monash"/>
    <s v="Southern Metropolitan"/>
    <n v="7"/>
    <n v="2017"/>
  </r>
  <r>
    <d v="2017-07-27T00:00:00"/>
    <n v="518000"/>
    <x v="0"/>
    <s v="Maxwells"/>
    <x v="0"/>
    <n v="3023"/>
    <n v="3"/>
    <n v="2"/>
    <n v="2"/>
    <n v="308"/>
    <m/>
    <s v="10 Risley Cl"/>
    <s v="Caroline Springs"/>
    <s v="Melton"/>
    <s v="Western Metropolitan"/>
    <n v="7"/>
    <n v="2017"/>
  </r>
  <r>
    <d v="2017-07-27T00:00:00"/>
    <n v="510000"/>
    <x v="1"/>
    <s v="Best Bricks"/>
    <x v="1"/>
    <n v="3003"/>
    <n v="2"/>
    <n v="1"/>
    <n v="1"/>
    <n v="75"/>
    <n v="2007"/>
    <s v="207/493 Victoria St"/>
    <s v="West Melbourne"/>
    <s v="Melbourne"/>
    <s v="Northern Metropolitan"/>
    <n v="7"/>
    <n v="2017"/>
  </r>
  <r>
    <d v="2017-07-27T00:00:00"/>
    <n v="1300000"/>
    <x v="1"/>
    <s v="Jones and Jones"/>
    <x v="0"/>
    <n v="3002"/>
    <n v="2"/>
    <n v="2"/>
    <n v="1"/>
    <n v="997"/>
    <n v="2001"/>
    <s v="502/1 Powlett St"/>
    <s v="East Melbourne"/>
    <s v="Melbourne"/>
    <s v="Northern Metropolitan"/>
    <n v="7"/>
    <n v="2017"/>
  </r>
  <r>
    <d v="2017-07-27T00:00:00"/>
    <n v="1120000"/>
    <x v="0"/>
    <s v="Property Barons"/>
    <x v="1"/>
    <n v="3136"/>
    <n v="4"/>
    <n v="2"/>
    <n v="2"/>
    <n v="864"/>
    <n v="2008"/>
    <s v="21 Taylors Rd"/>
    <s v="Croydon"/>
    <s v="Maroondah"/>
    <s v="Eastern Metropolitan"/>
    <n v="7"/>
    <n v="2017"/>
  </r>
  <r>
    <d v="2017-07-27T00:00:00"/>
    <n v="170000"/>
    <x v="1"/>
    <s v="Flanders &amp; Fish"/>
    <x v="0"/>
    <n v="3011"/>
    <n v="1"/>
    <n v="1"/>
    <n v="0"/>
    <n v="30"/>
    <n v="2013"/>
    <s v="10/30 Pickett St"/>
    <s v="Footscray"/>
    <s v="Maribyrnong"/>
    <s v="Western Metropolitan"/>
    <n v="7"/>
    <n v="2017"/>
  </r>
  <r>
    <d v="2017-07-27T00:00:00"/>
    <n v="395000"/>
    <x v="1"/>
    <s v="Metro Ladder"/>
    <x v="1"/>
    <n v="3011"/>
    <n v="2"/>
    <n v="1"/>
    <n v="1"/>
    <n v="0"/>
    <n v="1970"/>
    <s v="5/248 Gordon St"/>
    <s v="Footscray"/>
    <s v="Maribyrnong"/>
    <s v="Western Metropolitan"/>
    <n v="7"/>
    <n v="2017"/>
  </r>
  <r>
    <d v="2017-07-27T00:00:00"/>
    <n v="920000"/>
    <x v="2"/>
    <s v="Property Barons"/>
    <x v="1"/>
    <n v="3111"/>
    <n v="3"/>
    <n v="2"/>
    <n v="2"/>
    <n v="239"/>
    <n v="2007"/>
    <s v="6/22 Powers St"/>
    <s v="Donvale"/>
    <s v="Manningham"/>
    <s v="Eastern Metropolitan"/>
    <n v="7"/>
    <n v="2017"/>
  </r>
  <r>
    <d v="2017-07-27T00:00:00"/>
    <n v="1385000"/>
    <x v="0"/>
    <s v="Jones and Jones"/>
    <x v="1"/>
    <n v="3109"/>
    <n v="4"/>
    <n v="3"/>
    <n v="2"/>
    <n v="417"/>
    <n v="1980"/>
    <s v="45 Elizabeth St"/>
    <s v="Doncaster East"/>
    <s v="Manningham"/>
    <s v="Eastern Metropolitan"/>
    <n v="7"/>
    <n v="2017"/>
  </r>
  <r>
    <d v="2017-07-27T00:00:00"/>
    <n v="1663000"/>
    <x v="0"/>
    <s v="Maxwells"/>
    <x v="1"/>
    <n v="3108"/>
    <n v="4"/>
    <n v="3"/>
    <n v="2"/>
    <n v="674"/>
    <n v="1982"/>
    <s v="10 Margot Av"/>
    <s v="Doncaster"/>
    <s v="Manningham"/>
    <s v="Eastern Metropolitan"/>
    <n v="7"/>
    <n v="2017"/>
  </r>
  <r>
    <d v="2017-07-27T00:00:00"/>
    <n v="426000"/>
    <x v="0"/>
    <s v="Sanders"/>
    <x v="1"/>
    <n v="3437"/>
    <n v="3"/>
    <n v="1"/>
    <n v="1"/>
    <n v="412"/>
    <n v="1950"/>
    <s v="1/12 Rodney St"/>
    <s v="Gisborne"/>
    <s v="Macedon Ranges"/>
    <s v="Northern Victoria"/>
    <n v="7"/>
    <n v="2017"/>
  </r>
  <r>
    <d v="2017-07-27T00:00:00"/>
    <n v="520000"/>
    <x v="0"/>
    <s v="Maxwells"/>
    <x v="1"/>
    <n v="3048"/>
    <n v="3"/>
    <n v="1"/>
    <n v="1"/>
    <n v="631"/>
    <n v="1960"/>
    <s v="13 Allendale Ct"/>
    <s v="Meadow Heights"/>
    <s v="Hume"/>
    <s v="Northern Metropolitan"/>
    <n v="7"/>
    <n v="2017"/>
  </r>
  <r>
    <d v="2017-07-27T00:00:00"/>
    <n v="760000"/>
    <x v="0"/>
    <s v="Melbourne Homes"/>
    <x v="0"/>
    <n v="3175"/>
    <n v="3"/>
    <n v="1"/>
    <n v="2"/>
    <n v="751"/>
    <m/>
    <s v="52 Simpson Dr"/>
    <s v="Dandenong North"/>
    <s v="Greater Dandenong"/>
    <s v="South-Eastern Metropolitan"/>
    <n v="7"/>
    <n v="2017"/>
  </r>
  <r>
    <d v="2017-07-27T00:00:00"/>
    <n v="565500"/>
    <x v="0"/>
    <s v="Melbourne Homes"/>
    <x v="1"/>
    <n v="3910"/>
    <n v="3"/>
    <n v="2"/>
    <n v="2"/>
    <n v="361"/>
    <m/>
    <s v="2 Gianna Wy"/>
    <s v="Langwarrin"/>
    <s v="Frankston"/>
    <s v="Eastern Victoria"/>
    <n v="7"/>
    <n v="2017"/>
  </r>
  <r>
    <d v="2017-07-27T00:00:00"/>
    <n v="880000"/>
    <x v="0"/>
    <s v="Cunninghams"/>
    <x v="1"/>
    <n v="3073"/>
    <n v="3"/>
    <n v="2"/>
    <n v="3"/>
    <n v="743"/>
    <m/>
    <s v="106 Miranda Rd"/>
    <s v="Reservoir"/>
    <s v="Darebin"/>
    <s v="Northern Metropolitan"/>
    <n v="7"/>
    <n v="2017"/>
  </r>
  <r>
    <d v="2017-07-27T00:00:00"/>
    <n v="3015000"/>
    <x v="0"/>
    <s v="Jones and Jones"/>
    <x v="1"/>
    <n v="3101"/>
    <n v="4"/>
    <n v="2"/>
    <n v="2"/>
    <n v="813"/>
    <n v="1970"/>
    <s v="11 Raheen Dr"/>
    <s v="Kew"/>
    <s v="Boroondara"/>
    <s v="Southern Metropolitan"/>
    <n v="7"/>
    <n v="2017"/>
  </r>
  <r>
    <d v="2017-07-27T00:00:00"/>
    <n v="686000"/>
    <x v="1"/>
    <s v="SJ"/>
    <x v="1"/>
    <n v="3087"/>
    <n v="2"/>
    <n v="1"/>
    <n v="1"/>
    <n v="169"/>
    <n v="2007"/>
    <s v="2/10 Powley Pde"/>
    <s v="Watsonia"/>
    <s v="Banyule"/>
    <s v="Northern Metropolitan"/>
    <n v="7"/>
    <n v="2017"/>
  </r>
  <r>
    <d v="2017-07-27T00:00:00"/>
    <n v="730000"/>
    <x v="0"/>
    <s v="Property Barons"/>
    <x v="1"/>
    <n v="3083"/>
    <n v="3"/>
    <n v="1"/>
    <n v="1"/>
    <n v="612"/>
    <n v="1960"/>
    <s v="12 Norwood Ct"/>
    <s v="Bundoora"/>
    <s v="Banyule"/>
    <s v="Northern Metropolitan"/>
    <n v="7"/>
    <n v="2017"/>
  </r>
  <r>
    <d v="2017-07-27T00:00:00"/>
    <n v="1006000"/>
    <x v="0"/>
    <s v="Property Barons"/>
    <x v="1"/>
    <n v="3081"/>
    <n v="3"/>
    <n v="1"/>
    <n v="0"/>
    <n v="758"/>
    <m/>
    <s v="4 Erica Ct"/>
    <s v="Bellfield"/>
    <s v="Banyule"/>
    <s v="Eastern Metropolitan"/>
    <n v="7"/>
    <n v="2017"/>
  </r>
  <r>
    <d v="2017-07-28T00:00:00"/>
    <n v="432000"/>
    <x v="1"/>
    <s v="Cunninghams"/>
    <x v="0"/>
    <n v="3121"/>
    <n v="1"/>
    <n v="1"/>
    <n v="1"/>
    <n v="7455"/>
    <m/>
    <s v="107/61 Stawell St"/>
    <s v="Richmond"/>
    <s v="Yarra"/>
    <s v="Northern Metropolitan"/>
    <n v="7"/>
    <n v="2017"/>
  </r>
  <r>
    <d v="2017-07-28T00:00:00"/>
    <n v="529000"/>
    <x v="0"/>
    <s v="SJ"/>
    <x v="1"/>
    <n v="3030"/>
    <n v="3"/>
    <n v="2"/>
    <n v="2"/>
    <n v="847"/>
    <n v="1980"/>
    <s v="9 Sherrin Ct"/>
    <s v="Werribee"/>
    <s v="Wyndham"/>
    <s v="Western Metropolitan"/>
    <n v="7"/>
    <n v="2017"/>
  </r>
  <r>
    <d v="2017-07-28T00:00:00"/>
    <n v="570000"/>
    <x v="0"/>
    <s v="Maxwells"/>
    <x v="1"/>
    <n v="3030"/>
    <n v="3"/>
    <n v="1"/>
    <n v="3"/>
    <n v="909"/>
    <n v="1965"/>
    <s v="3 Gavan Ct"/>
    <s v="Werribee"/>
    <s v="Wyndham"/>
    <s v="Western Metropolitan"/>
    <n v="7"/>
    <n v="2017"/>
  </r>
  <r>
    <d v="2017-07-28T00:00:00"/>
    <n v="444000"/>
    <x v="1"/>
    <s v="Jones and Jones"/>
    <x v="1"/>
    <n v="3075"/>
    <n v="2"/>
    <n v="1"/>
    <n v="1"/>
    <n v="277"/>
    <n v="1980"/>
    <s v="2/7 Cooma Ct"/>
    <s v="Lalor"/>
    <s v="Whittlesea"/>
    <s v="Northern Metropolitan"/>
    <n v="7"/>
    <n v="2017"/>
  </r>
  <r>
    <d v="2017-07-28T00:00:00"/>
    <n v="577000"/>
    <x v="1"/>
    <s v="Metro Ladder"/>
    <x v="1"/>
    <n v="3142"/>
    <n v="1"/>
    <n v="1"/>
    <n v="1"/>
    <n v="0"/>
    <n v="1970"/>
    <s v="15/256 Williams Rd"/>
    <s v="Toorak"/>
    <s v="Stonnington"/>
    <s v="Southern Metropolitan"/>
    <n v="7"/>
    <n v="2017"/>
  </r>
  <r>
    <d v="2017-07-28T00:00:00"/>
    <n v="1240000"/>
    <x v="1"/>
    <s v="Cunninghams"/>
    <x v="1"/>
    <n v="3181"/>
    <n v="2"/>
    <n v="1"/>
    <n v="1"/>
    <n v="0"/>
    <m/>
    <s v="1/648 High St"/>
    <s v="Prahran"/>
    <s v="Stonnington"/>
    <s v="Southern Metropolitan"/>
    <n v="7"/>
    <n v="2017"/>
  </r>
  <r>
    <d v="2017-07-28T00:00:00"/>
    <n v="621000"/>
    <x v="0"/>
    <s v="Best Bricks"/>
    <x v="1"/>
    <n v="3089"/>
    <n v="2"/>
    <n v="1"/>
    <n v="0"/>
    <n v="610"/>
    <n v="1939"/>
    <s v="17 Norma St"/>
    <s v="Diamond Creek"/>
    <s v="Nillumbik"/>
    <s v="Northern Victoria"/>
    <n v="7"/>
    <n v="2017"/>
  </r>
  <r>
    <d v="2017-07-28T00:00:00"/>
    <n v="515000"/>
    <x v="0"/>
    <s v="Metro Ladder"/>
    <x v="1"/>
    <n v="3060"/>
    <n v="1"/>
    <n v="1"/>
    <n v="0"/>
    <n v="173"/>
    <m/>
    <s v="50 Major Rd"/>
    <s v="Fawkner"/>
    <s v="Moreland"/>
    <s v="Northern Metropolitan"/>
    <n v="7"/>
    <n v="2017"/>
  </r>
  <r>
    <d v="2017-07-28T00:00:00"/>
    <n v="425500"/>
    <x v="1"/>
    <s v="Metro Ladder"/>
    <x v="1"/>
    <n v="3032"/>
    <n v="2"/>
    <n v="1"/>
    <n v="1"/>
    <n v="1727"/>
    <n v="1960"/>
    <s v="2/25 Harold St"/>
    <s v="Ascot Vale"/>
    <s v="Moonee Valley"/>
    <s v="Western Metropolitan"/>
    <n v="7"/>
    <n v="2017"/>
  </r>
  <r>
    <d v="2017-07-28T00:00:00"/>
    <n v="1425000"/>
    <x v="0"/>
    <s v="Jones and Jones"/>
    <x v="1"/>
    <n v="3039"/>
    <n v="4"/>
    <n v="2"/>
    <n v="2"/>
    <n v="388"/>
    <n v="1890"/>
    <s v="115 Eglinton St"/>
    <s v="Moonee Ponds"/>
    <s v="Moonee Valley"/>
    <s v="Western Metropolitan"/>
    <n v="7"/>
    <n v="2017"/>
  </r>
  <r>
    <d v="2017-07-28T00:00:00"/>
    <n v="341000"/>
    <x v="0"/>
    <s v="SJ"/>
    <x v="1"/>
    <n v="3338"/>
    <n v="3"/>
    <n v="2"/>
    <n v="4"/>
    <n v="578"/>
    <m/>
    <s v="13 Bridge Rd"/>
    <s v="Melton South"/>
    <s v="Melton"/>
    <s v="Western Victoria"/>
    <n v="7"/>
    <n v="2017"/>
  </r>
  <r>
    <d v="2017-07-28T00:00:00"/>
    <n v="962000"/>
    <x v="0"/>
    <s v="Flanders &amp; Fish"/>
    <x v="1"/>
    <n v="3051"/>
    <n v="2"/>
    <n v="1"/>
    <n v="0"/>
    <n v="91"/>
    <m/>
    <s v="187 Errol St"/>
    <s v="North Melbourne"/>
    <s v="Melbourne"/>
    <s v="Northern Metropolitan"/>
    <n v="7"/>
    <n v="2017"/>
  </r>
  <r>
    <d v="2017-07-28T00:00:00"/>
    <n v="1240000"/>
    <x v="0"/>
    <s v="Maxwells"/>
    <x v="0"/>
    <n v="3013"/>
    <n v="3"/>
    <n v="3"/>
    <n v="6"/>
    <n v="668"/>
    <n v="1990"/>
    <s v="72 Bishop St"/>
    <s v="Yarraville"/>
    <s v="Maribyrnong"/>
    <s v="Western Metropolitan"/>
    <n v="7"/>
    <n v="2017"/>
  </r>
  <r>
    <d v="2017-07-28T00:00:00"/>
    <n v="1400000"/>
    <x v="0"/>
    <s v="Maxwells"/>
    <x v="1"/>
    <n v="3013"/>
    <n v="3"/>
    <n v="3"/>
    <n v="6"/>
    <n v="668"/>
    <n v="1990"/>
    <s v="72 Bishop St"/>
    <s v="Yarraville"/>
    <s v="Maribyrnong"/>
    <s v="Western Metropolitan"/>
    <n v="7"/>
    <n v="2017"/>
  </r>
  <r>
    <d v="2017-07-28T00:00:00"/>
    <n v="731000"/>
    <x v="2"/>
    <s v="Jones and Jones"/>
    <x v="1"/>
    <n v="3107"/>
    <n v="2"/>
    <n v="1"/>
    <n v="1"/>
    <n v="217"/>
    <n v="2005"/>
    <s v="1/6 Union St"/>
    <s v="Templestowe Lower"/>
    <s v="Manningham"/>
    <s v="Eastern Metropolitan"/>
    <n v="7"/>
    <n v="2017"/>
  </r>
  <r>
    <d v="2017-07-28T00:00:00"/>
    <n v="559000"/>
    <x v="0"/>
    <s v="SJ"/>
    <x v="1"/>
    <n v="3047"/>
    <n v="3"/>
    <n v="1"/>
    <n v="2"/>
    <n v="604"/>
    <m/>
    <s v="13 Robinson St"/>
    <s v="Jacana"/>
    <s v="Hume"/>
    <s v="Northern Metropolitan"/>
    <n v="7"/>
    <n v="2017"/>
  </r>
  <r>
    <d v="2017-07-28T00:00:00"/>
    <n v="1045000"/>
    <x v="0"/>
    <s v="Metro Ladder"/>
    <x v="0"/>
    <n v="3204"/>
    <n v="3"/>
    <n v="1"/>
    <n v="1"/>
    <n v="401"/>
    <n v="1970"/>
    <s v="48 Tucker Rd"/>
    <s v="Bentleigh"/>
    <s v="Glen Eira"/>
    <s v="Southern Metropolitan"/>
    <n v="7"/>
    <n v="2017"/>
  </r>
  <r>
    <d v="2017-07-28T00:00:00"/>
    <n v="617500"/>
    <x v="2"/>
    <s v="Maxwells"/>
    <x v="0"/>
    <n v="3073"/>
    <n v="2"/>
    <n v="2"/>
    <n v="1"/>
    <n v="0"/>
    <n v="2010"/>
    <s v="1/3 Drysdale St"/>
    <s v="Reservoir"/>
    <s v="Darebin"/>
    <s v="Northern Metropolitan"/>
    <n v="7"/>
    <n v="2017"/>
  </r>
  <r>
    <d v="2017-07-28T00:00:00"/>
    <n v="950000"/>
    <x v="1"/>
    <s v="Flanders &amp; Fish"/>
    <x v="1"/>
    <n v="3104"/>
    <n v="2"/>
    <n v="1"/>
    <n v="1"/>
    <n v="327"/>
    <n v="1975"/>
    <s v="1/47 Kawarren St"/>
    <s v="Balwyn North"/>
    <s v="Boroondara"/>
    <s v="Southern Metropolitan"/>
    <n v="7"/>
    <n v="2017"/>
  </r>
  <r>
    <d v="2017-07-28T00:00:00"/>
    <n v="1007000"/>
    <x v="2"/>
    <s v="Cunninghams"/>
    <x v="1"/>
    <n v="3101"/>
    <n v="3"/>
    <n v="2"/>
    <n v="1"/>
    <n v="0"/>
    <n v="1977"/>
    <s v="3/33 Parkhill Rd"/>
    <s v="Kew"/>
    <s v="Boroondara"/>
    <s v="Southern Metropolitan"/>
    <n v="7"/>
    <n v="2017"/>
  </r>
  <r>
    <d v="2017-07-28T00:00:00"/>
    <n v="1410000"/>
    <x v="0"/>
    <s v="Property Barons"/>
    <x v="0"/>
    <n v="3101"/>
    <n v="3"/>
    <n v="1"/>
    <n v="1"/>
    <n v="404"/>
    <n v="1930"/>
    <s v="88 Gladstone St"/>
    <s v="Kew"/>
    <s v="Boroondara"/>
    <s v="Southern Metropolitan"/>
    <n v="7"/>
    <n v="2017"/>
  </r>
  <r>
    <d v="2017-07-28T00:00:00"/>
    <n v="850000"/>
    <x v="0"/>
    <s v="SJ"/>
    <x v="1"/>
    <n v="3087"/>
    <n v="3"/>
    <n v="1"/>
    <n v="2"/>
    <n v="766"/>
    <m/>
    <s v="59 Sellars St"/>
    <s v="Watsonia North"/>
    <s v="Banyule"/>
    <s v="Northern Metropolitan"/>
    <n v="7"/>
    <n v="2017"/>
  </r>
  <r>
    <d v="2017-07-28T00:00:00"/>
    <n v="1300000"/>
    <x v="0"/>
    <s v="Cunninghams"/>
    <x v="0"/>
    <n v="3084"/>
    <n v="3"/>
    <n v="1"/>
    <n v="2"/>
    <n v="615"/>
    <n v="1950"/>
    <s v="129 Banksia St"/>
    <s v="Eaglemont"/>
    <s v="Banyule"/>
    <s v="Eastern Metropolitan"/>
    <n v="7"/>
    <n v="2017"/>
  </r>
  <r>
    <d v="2017-07-28T00:00:00"/>
    <n v="1601000"/>
    <x v="0"/>
    <s v="Best Bricks"/>
    <x v="1"/>
    <n v="3079"/>
    <n v="2"/>
    <n v="1"/>
    <n v="2"/>
    <n v="697"/>
    <m/>
    <s v="82 McArthur Rd"/>
    <s v="Ivanhoe East"/>
    <s v="Banyule"/>
    <s v="Eastern Metropolitan"/>
    <n v="7"/>
    <n v="2017"/>
  </r>
  <r>
    <d v="2017-07-29T00:00:00"/>
    <n v="666000"/>
    <x v="1"/>
    <s v="Metro Ladder"/>
    <x v="1"/>
    <n v="3121"/>
    <n v="2"/>
    <n v="1"/>
    <n v="1"/>
    <n v="0"/>
    <m/>
    <s v="16/297 Church St"/>
    <s v="Richmond"/>
    <s v="Yarra"/>
    <s v="Northern Metropolitan"/>
    <n v="7"/>
    <n v="2017"/>
  </r>
  <r>
    <d v="2017-07-29T00:00:00"/>
    <n v="715000"/>
    <x v="1"/>
    <s v="Cunninghams"/>
    <x v="1"/>
    <n v="3121"/>
    <n v="2"/>
    <n v="1"/>
    <n v="2"/>
    <n v="2427"/>
    <m/>
    <s v="9/343 Church St"/>
    <s v="Richmond"/>
    <s v="Yarra"/>
    <s v="Northern Metropolitan"/>
    <n v="7"/>
    <n v="2017"/>
  </r>
  <r>
    <d v="2017-07-29T00:00:00"/>
    <n v="665000"/>
    <x v="0"/>
    <s v="Metro Ladder"/>
    <x v="1"/>
    <n v="3030"/>
    <n v="4"/>
    <n v="2"/>
    <n v="2"/>
    <n v="520"/>
    <n v="2014"/>
    <s v="17 Timbarra Dr"/>
    <s v="Werribee"/>
    <s v="Wyndham"/>
    <s v="Western Metropolitan"/>
    <n v="7"/>
    <n v="2017"/>
  </r>
  <r>
    <d v="2017-07-29T00:00:00"/>
    <n v="685000"/>
    <x v="0"/>
    <s v="Cunninghams"/>
    <x v="1"/>
    <n v="3083"/>
    <n v="3"/>
    <n v="1"/>
    <n v="2"/>
    <n v="557"/>
    <m/>
    <s v="10 Dorothea Ct"/>
    <s v="Bundoora"/>
    <s v="Whittlesea"/>
    <s v="Northern Metropolitan"/>
    <n v="7"/>
    <n v="2017"/>
  </r>
  <r>
    <d v="2017-07-29T00:00:00"/>
    <n v="750000"/>
    <x v="0"/>
    <s v="Cunninghams"/>
    <x v="1"/>
    <n v="3075"/>
    <n v="4"/>
    <n v="2"/>
    <n v="4"/>
    <n v="544"/>
    <n v="2008"/>
    <s v="11 Benaroon Dr"/>
    <s v="Lalor"/>
    <s v="Whittlesea"/>
    <s v="Northern Metropolitan"/>
    <n v="7"/>
    <n v="2017"/>
  </r>
  <r>
    <d v="2017-07-29T00:00:00"/>
    <n v="917000"/>
    <x v="2"/>
    <s v="Property Barons"/>
    <x v="1"/>
    <n v="3133"/>
    <n v="3"/>
    <n v="2"/>
    <n v="2"/>
    <n v="260"/>
    <n v="2004"/>
    <s v="2/36 Halls Pde"/>
    <s v="Vermont"/>
    <s v="Whitehorse"/>
    <s v="Eastern Metropolitan"/>
    <n v="7"/>
    <n v="2017"/>
  </r>
  <r>
    <d v="2017-07-29T00:00:00"/>
    <n v="1071000"/>
    <x v="0"/>
    <s v="Property Barons"/>
    <x v="1"/>
    <n v="3132"/>
    <n v="3"/>
    <n v="1"/>
    <n v="2"/>
    <n v="684"/>
    <m/>
    <s v="9 Davison St"/>
    <s v="Mitcham"/>
    <s v="Whitehorse"/>
    <s v="Eastern Metropolitan"/>
    <n v="7"/>
    <n v="2017"/>
  </r>
  <r>
    <d v="2017-07-29T00:00:00"/>
    <n v="760000"/>
    <x v="1"/>
    <s v="Jones and Jones"/>
    <x v="1"/>
    <n v="3207"/>
    <n v="2"/>
    <n v="2"/>
    <n v="1"/>
    <n v="0"/>
    <n v="2013"/>
    <s v="305/38 Nott St"/>
    <s v="Port Melbourne"/>
    <s v="Port Phillip"/>
    <s v="Southern Metropolitan"/>
    <n v="7"/>
    <n v="2017"/>
  </r>
  <r>
    <d v="2017-07-29T00:00:00"/>
    <n v="1002000"/>
    <x v="2"/>
    <s v="Cunninghams"/>
    <x v="1"/>
    <n v="3040"/>
    <n v="3"/>
    <n v="2"/>
    <n v="2"/>
    <n v="292"/>
    <m/>
    <s v="129 Deakin St"/>
    <s v="Essendon"/>
    <s v="Moonee Valley"/>
    <s v="Western Metropolitan"/>
    <n v="7"/>
    <n v="2017"/>
  </r>
  <r>
    <d v="2017-07-29T00:00:00"/>
    <n v="1310000"/>
    <x v="0"/>
    <s v="Metro Ladder"/>
    <x v="1"/>
    <n v="3032"/>
    <n v="3"/>
    <n v="1"/>
    <n v="2"/>
    <n v="523"/>
    <m/>
    <s v="85 The Parade"/>
    <s v="Ascot Vale"/>
    <s v="Moonee Valley"/>
    <s v="Western Metropolitan"/>
    <n v="7"/>
    <n v="2017"/>
  </r>
  <r>
    <d v="2017-07-29T00:00:00"/>
    <n v="967000"/>
    <x v="2"/>
    <s v="Maxwells"/>
    <x v="1"/>
    <n v="3031"/>
    <n v="3"/>
    <n v="2"/>
    <n v="2"/>
    <n v="0"/>
    <n v="1999"/>
    <s v="17/120 Newman St"/>
    <s v="Kensington"/>
    <s v="Melbourne"/>
    <s v="Northern Metropolitan"/>
    <n v="7"/>
    <n v="2017"/>
  </r>
  <r>
    <d v="2017-07-29T00:00:00"/>
    <n v="570000"/>
    <x v="1"/>
    <s v="Maxwells"/>
    <x v="0"/>
    <n v="3012"/>
    <n v="3"/>
    <n v="1"/>
    <n v="1"/>
    <n v="118"/>
    <n v="1970"/>
    <s v="3/14 Edgar St"/>
    <s v="Kingsville"/>
    <s v="Maribyrnong"/>
    <s v="Western Metropolitan"/>
    <n v="7"/>
    <n v="2017"/>
  </r>
  <r>
    <d v="2017-07-29T00:00:00"/>
    <n v="755000"/>
    <x v="0"/>
    <s v="Melbourne Homes"/>
    <x v="1"/>
    <n v="3178"/>
    <n v="3"/>
    <n v="2"/>
    <n v="2"/>
    <n v="551"/>
    <n v="2003"/>
    <s v="2 Wallingford Pl"/>
    <s v="Rowville"/>
    <s v="Knox"/>
    <s v="South-Eastern Metropolitan"/>
    <n v="7"/>
    <n v="2017"/>
  </r>
  <r>
    <d v="2017-07-29T00:00:00"/>
    <n v="763000"/>
    <x v="0"/>
    <s v="Melbourne Homes"/>
    <x v="1"/>
    <n v="3198"/>
    <n v="4"/>
    <n v="2"/>
    <n v="4"/>
    <n v="611"/>
    <n v="1980"/>
    <s v="10 Maple St"/>
    <s v="Seaford"/>
    <s v="Frankston"/>
    <s v="South-Eastern Metropolitan"/>
    <n v="7"/>
    <n v="2017"/>
  </r>
  <r>
    <d v="2017-07-29T00:00:00"/>
    <n v="755000"/>
    <x v="1"/>
    <s v="Metro Ladder"/>
    <x v="1"/>
    <n v="3124"/>
    <n v="2"/>
    <n v="1"/>
    <n v="1"/>
    <n v="92"/>
    <n v="1960"/>
    <s v="5/26 Cornell St"/>
    <s v="Camberwell"/>
    <s v="Boroondara"/>
    <s v="Southern Metropolitan"/>
    <n v="7"/>
    <n v="2017"/>
  </r>
  <r>
    <d v="2017-07-29T00:00:00"/>
    <n v="1750000"/>
    <x v="0"/>
    <s v="Jones and Jones"/>
    <x v="0"/>
    <n v="3102"/>
    <n v="4"/>
    <n v="2"/>
    <n v="2"/>
    <n v="696"/>
    <m/>
    <s v="4 Meldrum St"/>
    <s v="Kew East"/>
    <s v="Boroondara"/>
    <s v="Southern Metropolitan"/>
    <n v="7"/>
    <n v="2017"/>
  </r>
  <r>
    <d v="2017-07-29T00:00:00"/>
    <n v="2150000"/>
    <x v="0"/>
    <s v="Jones and Jones"/>
    <x v="1"/>
    <n v="3187"/>
    <n v="3"/>
    <n v="1"/>
    <n v="2"/>
    <n v="696"/>
    <m/>
    <s v="18 Marriage Rd"/>
    <s v="Brighton East"/>
    <s v="Bayside"/>
    <s v="Southern Metropolitan"/>
    <n v="7"/>
    <n v="2017"/>
  </r>
  <r>
    <d v="2017-07-30T00:00:00"/>
    <n v="455000"/>
    <x v="0"/>
    <s v="Cunninghams"/>
    <x v="1"/>
    <n v="3030"/>
    <n v="4"/>
    <n v="1"/>
    <n v="4"/>
    <n v="534"/>
    <n v="1983"/>
    <s v="3 Argyle Cr"/>
    <s v="Werribee"/>
    <s v="Wyndham"/>
    <s v="Western Metropolitan"/>
    <n v="7"/>
    <n v="2017"/>
  </r>
  <r>
    <d v="2017-07-30T00:00:00"/>
    <n v="505000"/>
    <x v="0"/>
    <s v="Sanders"/>
    <x v="0"/>
    <n v="3030"/>
    <n v="3"/>
    <n v="2"/>
    <n v="4"/>
    <n v="557"/>
    <n v="1987"/>
    <s v="6 Cassowary Av"/>
    <s v="Werribee"/>
    <s v="Wyndham"/>
    <s v="Western Metropolitan"/>
    <n v="7"/>
    <n v="2017"/>
  </r>
  <r>
    <d v="2017-07-30T00:00:00"/>
    <n v="1175000"/>
    <x v="2"/>
    <s v="Property Barons"/>
    <x v="1"/>
    <n v="3131"/>
    <n v="4"/>
    <n v="3"/>
    <n v="2"/>
    <n v="289"/>
    <n v="2011"/>
    <s v="1/44 Shady Gr"/>
    <s v="Nunawading"/>
    <s v="Whitehorse"/>
    <s v="Eastern Metropolitan"/>
    <n v="7"/>
    <n v="2017"/>
  </r>
  <r>
    <d v="2017-07-30T00:00:00"/>
    <n v="380000"/>
    <x v="1"/>
    <s v="Metro Ladder"/>
    <x v="0"/>
    <n v="3141"/>
    <n v="1"/>
    <n v="1"/>
    <n v="0"/>
    <n v="0"/>
    <m/>
    <s v="104/5 Wilson St"/>
    <s v="South Yarra"/>
    <s v="Stonnington"/>
    <s v="Southern Metropolitan"/>
    <n v="7"/>
    <n v="2017"/>
  </r>
  <r>
    <d v="2017-07-30T00:00:00"/>
    <n v="2165000"/>
    <x v="0"/>
    <s v="Cunninghams"/>
    <x v="1"/>
    <n v="3040"/>
    <n v="4"/>
    <n v="2"/>
    <n v="3"/>
    <n v="951"/>
    <n v="1930"/>
    <s v="11 Banchory St"/>
    <s v="Essendon"/>
    <s v="Moonee Valley"/>
    <s v="Western Metropolitan"/>
    <n v="7"/>
    <n v="2017"/>
  </r>
  <r>
    <d v="2017-07-30T00:00:00"/>
    <n v="1310000"/>
    <x v="0"/>
    <s v="Best Bricks"/>
    <x v="1"/>
    <n v="3148"/>
    <n v="5"/>
    <n v="2"/>
    <n v="2"/>
    <n v="627"/>
    <n v="2000"/>
    <s v="16 Jacana Ct"/>
    <s v="Chadstone"/>
    <s v="Monash"/>
    <s v="Southern Metropolitan"/>
    <n v="7"/>
    <n v="2017"/>
  </r>
  <r>
    <d v="2017-07-30T00:00:00"/>
    <n v="1031000"/>
    <x v="0"/>
    <s v="Flanders &amp; Fish"/>
    <x v="1"/>
    <n v="3135"/>
    <n v="4"/>
    <n v="2"/>
    <n v="0"/>
    <n v="1060"/>
    <m/>
    <s v="11 Atunga Ct"/>
    <s v="Heathmont"/>
    <s v="Maroondah"/>
    <s v="Eastern Metropolitan"/>
    <n v="7"/>
    <n v="2017"/>
  </r>
  <r>
    <d v="2017-07-30T00:00:00"/>
    <n v="515000"/>
    <x v="0"/>
    <s v="Cunninghams"/>
    <x v="1"/>
    <n v="3064"/>
    <n v="3"/>
    <n v="2"/>
    <n v="2"/>
    <n v="490"/>
    <m/>
    <s v="24 Paddington St"/>
    <s v="Craigieburn"/>
    <s v="Hume"/>
    <s v="Northern Metropolitan"/>
    <n v="7"/>
    <n v="2017"/>
  </r>
  <r>
    <d v="2017-07-30T00:00:00"/>
    <n v="706000"/>
    <x v="0"/>
    <s v="SJ"/>
    <x v="1"/>
    <n v="3047"/>
    <n v="4"/>
    <n v="1"/>
    <n v="4"/>
    <n v="752"/>
    <n v="1960"/>
    <s v="18 Katunga Cr"/>
    <s v="Broadmeadows"/>
    <s v="Hume"/>
    <s v="Northern Metropolitan"/>
    <n v="7"/>
    <n v="2017"/>
  </r>
  <r>
    <d v="2017-07-30T00:00:00"/>
    <n v="752500"/>
    <x v="0"/>
    <s v="Cunninghams"/>
    <x v="1"/>
    <n v="3171"/>
    <n v="3"/>
    <n v="1"/>
    <n v="2"/>
    <n v="623"/>
    <n v="1950"/>
    <s v="24 Garnsworthy St"/>
    <s v="Springvale"/>
    <s v="Greater Dandenong"/>
    <s v="South-Eastern Metropolitan"/>
    <n v="7"/>
    <n v="2017"/>
  </r>
  <r>
    <d v="2017-07-30T00:00:00"/>
    <n v="1485000"/>
    <x v="0"/>
    <s v="Best Bricks"/>
    <x v="1"/>
    <n v="3072"/>
    <n v="4"/>
    <n v="1"/>
    <n v="2"/>
    <n v="509"/>
    <n v="1920"/>
    <s v="20 Austral Av"/>
    <s v="Preston"/>
    <s v="Darebin"/>
    <s v="Northern Metropolitan"/>
    <n v="7"/>
    <n v="2017"/>
  </r>
  <r>
    <d v="2017-07-30T00:00:00"/>
    <n v="860000"/>
    <x v="0"/>
    <s v="Maxwells"/>
    <x v="0"/>
    <n v="3020"/>
    <n v="3"/>
    <n v="1"/>
    <n v="3"/>
    <n v="446"/>
    <n v="1910"/>
    <s v="18 Benjamin St"/>
    <s v="Sunshine"/>
    <s v="Brimbank"/>
    <s v="Western Metropolitan"/>
    <n v="7"/>
    <n v="2017"/>
  </r>
  <r>
    <d v="2017-07-30T00:00:00"/>
    <n v="1775000"/>
    <x v="0"/>
    <s v="Jones and Jones"/>
    <x v="0"/>
    <n v="3127"/>
    <n v="3"/>
    <n v="2"/>
    <n v="2"/>
    <n v="780"/>
    <m/>
    <s v="424 Whitehorse Rd"/>
    <s v="Surrey Hills"/>
    <s v="Boroondara"/>
    <s v="Southern Metropolitan"/>
    <n v="7"/>
    <n v="2017"/>
  </r>
  <r>
    <d v="2017-07-30T00:00:00"/>
    <n v="1908000"/>
    <x v="0"/>
    <s v="Maxwells"/>
    <x v="0"/>
    <n v="3146"/>
    <n v="4"/>
    <n v="1"/>
    <n v="1"/>
    <n v="702"/>
    <m/>
    <s v="23 Hillside Pde"/>
    <s v="Glen Iris"/>
    <s v="Boroondara"/>
    <s v="Southern Metropolitan"/>
    <n v="7"/>
    <n v="2017"/>
  </r>
  <r>
    <d v="2017-07-30T00:00:00"/>
    <n v="960000"/>
    <x v="0"/>
    <s v="Flanders &amp; Fish"/>
    <x v="0"/>
    <n v="3094"/>
    <n v="3"/>
    <n v="1"/>
    <n v="1"/>
    <n v="1285"/>
    <m/>
    <s v="207 Rattray Rd"/>
    <s v="Montmorency"/>
    <s v="Banyule"/>
    <s v="Eastern Metropolitan"/>
    <n v="7"/>
    <n v="2017"/>
  </r>
  <r>
    <d v="2017-07-31T00:00:00"/>
    <n v="500000"/>
    <x v="0"/>
    <s v="SJ"/>
    <x v="0"/>
    <n v="3024"/>
    <n v="4"/>
    <n v="2"/>
    <n v="1"/>
    <n v="512"/>
    <n v="2005"/>
    <s v="6 Melliodora Ct"/>
    <s v="Wyndham Vale"/>
    <s v="Wyndham"/>
    <s v="Western Metropolitan"/>
    <n v="7"/>
    <n v="2017"/>
  </r>
  <r>
    <d v="2017-07-31T00:00:00"/>
    <n v="955000"/>
    <x v="0"/>
    <s v="Jones and Jones"/>
    <x v="1"/>
    <n v="3082"/>
    <n v="5"/>
    <n v="2"/>
    <n v="5"/>
    <n v="698"/>
    <n v="1995"/>
    <s v="117 Telopea Cr"/>
    <s v="Mill Park"/>
    <s v="Whittlesea"/>
    <s v="Northern Metropolitan"/>
    <n v="7"/>
    <n v="2017"/>
  </r>
  <r>
    <d v="2017-07-31T00:00:00"/>
    <n v="950000"/>
    <x v="0"/>
    <s v="Flanders &amp; Fish"/>
    <x v="0"/>
    <n v="3133"/>
    <n v="4"/>
    <n v="2"/>
    <n v="2"/>
    <n v="660"/>
    <m/>
    <s v="9 Coltain St"/>
    <s v="Vermont South"/>
    <s v="Whitehorse"/>
    <s v="Eastern Metropolitan"/>
    <n v="7"/>
    <n v="2017"/>
  </r>
  <r>
    <d v="2017-07-31T00:00:00"/>
    <n v="666000"/>
    <x v="1"/>
    <s v="Metro Ladder"/>
    <x v="1"/>
    <n v="3141"/>
    <n v="2"/>
    <n v="1"/>
    <n v="1"/>
    <n v="0"/>
    <n v="2005"/>
    <s v="906/700 Chapel St"/>
    <s v="South Yarra"/>
    <s v="Stonnington"/>
    <s v="Southern Metropolitan"/>
    <n v="7"/>
    <n v="2017"/>
  </r>
  <r>
    <d v="2017-07-31T00:00:00"/>
    <n v="875000"/>
    <x v="0"/>
    <s v="Jones and Jones"/>
    <x v="1"/>
    <n v="3166"/>
    <n v="3"/>
    <n v="2"/>
    <n v="2"/>
    <n v="295"/>
    <n v="2006"/>
    <s v="1/22 Nonna St"/>
    <s v="Oakleigh East"/>
    <s v="Monash"/>
    <s v="Southern Metropolitan"/>
    <n v="7"/>
    <n v="2017"/>
  </r>
  <r>
    <d v="2017-07-31T00:00:00"/>
    <n v="390000"/>
    <x v="1"/>
    <s v="Maxwells"/>
    <x v="0"/>
    <n v="3031"/>
    <n v="1"/>
    <n v="1"/>
    <n v="1"/>
    <n v="0"/>
    <n v="2000"/>
    <s v="14/8 Mawbey St"/>
    <s v="Kensington"/>
    <s v="Melbourne"/>
    <s v="Northern Metropolitan"/>
    <n v="7"/>
    <n v="2017"/>
  </r>
  <r>
    <d v="2017-07-31T00:00:00"/>
    <n v="936000"/>
    <x v="2"/>
    <s v="Jones and Jones"/>
    <x v="1"/>
    <n v="3051"/>
    <n v="2"/>
    <n v="1"/>
    <n v="0"/>
    <n v="0"/>
    <m/>
    <s v="2E Princess St"/>
    <s v="North Melbourne"/>
    <s v="Melbourne"/>
    <s v="Northern Metropolitan"/>
    <n v="7"/>
    <n v="2017"/>
  </r>
  <r>
    <d v="2017-07-31T00:00:00"/>
    <n v="940000"/>
    <x v="1"/>
    <s v="Metro Ladder"/>
    <x v="1"/>
    <n v="3141"/>
    <n v="3"/>
    <n v="2"/>
    <n v="3"/>
    <n v="0"/>
    <m/>
    <s v="44/100 Commercial Rd"/>
    <s v="South Yarra"/>
    <s v="Melbourne"/>
    <s v="Southern Metropolitan"/>
    <n v="7"/>
    <n v="2017"/>
  </r>
  <r>
    <d v="2017-07-31T00:00:00"/>
    <n v="800000"/>
    <x v="0"/>
    <s v="Maxwells"/>
    <x v="1"/>
    <n v="3134"/>
    <n v="3"/>
    <n v="2"/>
    <n v="1"/>
    <n v="461"/>
    <n v="2005"/>
    <s v="6A Heather Gr"/>
    <s v="Ringwood"/>
    <s v="Maroondah"/>
    <s v="Eastern Metropolitan"/>
    <n v="7"/>
    <n v="2017"/>
  </r>
  <r>
    <d v="2017-07-31T00:00:00"/>
    <n v="1655000"/>
    <x v="0"/>
    <s v="Property Barons"/>
    <x v="1"/>
    <n v="3109"/>
    <n v="6"/>
    <n v="3"/>
    <n v="2"/>
    <n v="692"/>
    <m/>
    <s v="27 Gaudion Rd"/>
    <s v="Doncaster East"/>
    <s v="Manningham"/>
    <s v="Eastern Metropolitan"/>
    <n v="7"/>
    <n v="2017"/>
  </r>
  <r>
    <d v="2017-07-31T00:00:00"/>
    <n v="607500"/>
    <x v="0"/>
    <s v="Metro Ladder"/>
    <x v="1"/>
    <n v="3064"/>
    <n v="3"/>
    <n v="2"/>
    <n v="2"/>
    <n v="654"/>
    <n v="1999"/>
    <s v="11 Heytesbury Cr"/>
    <s v="Craigieburn"/>
    <s v="Hume"/>
    <s v="Northern Metropolitan"/>
    <n v="7"/>
    <n v="2017"/>
  </r>
  <r>
    <d v="2017-07-31T00:00:00"/>
    <n v="615000"/>
    <x v="0"/>
    <s v="SJ"/>
    <x v="1"/>
    <n v="3064"/>
    <n v="4"/>
    <n v="2"/>
    <n v="2"/>
    <n v="756"/>
    <n v="2001"/>
    <s v="1 Consort Pl"/>
    <s v="Craigieburn"/>
    <s v="Hume"/>
    <s v="Northern Metropolitan"/>
    <n v="7"/>
    <n v="2017"/>
  </r>
  <r>
    <d v="2017-07-31T00:00:00"/>
    <n v="700000"/>
    <x v="0"/>
    <s v="Property Barons"/>
    <x v="1"/>
    <n v="3049"/>
    <n v="3"/>
    <n v="2"/>
    <n v="4"/>
    <n v="673"/>
    <n v="1980"/>
    <s v="63 Kenny St"/>
    <s v="Westmeadows"/>
    <s v="Hume"/>
    <s v="Northern Metropolitan"/>
    <n v="7"/>
    <n v="2017"/>
  </r>
  <r>
    <d v="2017-07-31T00:00:00"/>
    <n v="990000"/>
    <x v="0"/>
    <s v="Maxwells"/>
    <x v="1"/>
    <n v="3015"/>
    <n v="3"/>
    <n v="2"/>
    <n v="0"/>
    <n v="337"/>
    <m/>
    <s v="59 Ford St"/>
    <s v="Newport"/>
    <s v="Hobsons Bay"/>
    <s v="Western Metropolitan"/>
    <n v="7"/>
    <n v="2017"/>
  </r>
  <r>
    <d v="2017-07-31T00:00:00"/>
    <n v="1200000"/>
    <x v="0"/>
    <s v="Sanders"/>
    <x v="0"/>
    <n v="3016"/>
    <n v="3"/>
    <n v="2"/>
    <n v="0"/>
    <n v="159"/>
    <m/>
    <s v="7 Alfred Pl"/>
    <s v="Williamstown"/>
    <s v="Hobsons Bay"/>
    <s v="Western Metropolitan"/>
    <n v="7"/>
    <n v="2017"/>
  </r>
  <r>
    <d v="2017-07-31T00:00:00"/>
    <n v="760000"/>
    <x v="0"/>
    <s v="Best Bricks"/>
    <x v="1"/>
    <n v="3171"/>
    <n v="3"/>
    <n v="1"/>
    <n v="1"/>
    <n v="593"/>
    <m/>
    <s v="13 Kallista Rd"/>
    <s v="Springvale"/>
    <s v="Greater Dandenong"/>
    <s v="South-Eastern Metropolitan"/>
    <n v="7"/>
    <n v="2017"/>
  </r>
  <r>
    <d v="2017-07-31T00:00:00"/>
    <n v="1750000"/>
    <x v="2"/>
    <s v="Jones and Jones"/>
    <x v="1"/>
    <n v="3204"/>
    <n v="4"/>
    <n v="3"/>
    <n v="2"/>
    <n v="429"/>
    <n v="2013"/>
    <s v="15A Windsor Av"/>
    <s v="Bentleigh"/>
    <s v="Glen Eira"/>
    <s v="Southern Metropolitan"/>
    <n v="7"/>
    <n v="2017"/>
  </r>
  <r>
    <d v="2017-07-31T00:00:00"/>
    <n v="1900000"/>
    <x v="0"/>
    <s v="Jones and Jones"/>
    <x v="1"/>
    <n v="3204"/>
    <n v="4"/>
    <n v="2"/>
    <n v="2"/>
    <n v="700"/>
    <n v="1920"/>
    <s v="300 Tucker Rd"/>
    <s v="Ormond"/>
    <s v="Glen Eira"/>
    <s v="Southern Metropolitan"/>
    <n v="7"/>
    <n v="2017"/>
  </r>
  <r>
    <d v="2017-07-31T00:00:00"/>
    <n v="755000"/>
    <x v="0"/>
    <s v="Metro Ladder"/>
    <x v="1"/>
    <n v="3199"/>
    <n v="3"/>
    <n v="1"/>
    <n v="2"/>
    <n v="786"/>
    <n v="1960"/>
    <s v="14 Poinciana St"/>
    <s v="Frankston South"/>
    <s v="Frankston"/>
    <s v="South-Eastern Metropolitan"/>
    <n v="7"/>
    <n v="2017"/>
  </r>
  <r>
    <d v="2017-07-31T00:00:00"/>
    <n v="755000"/>
    <x v="0"/>
    <s v="Cunninghams"/>
    <x v="0"/>
    <n v="3073"/>
    <n v="4"/>
    <n v="2"/>
    <n v="2"/>
    <n v="479"/>
    <n v="1995"/>
    <s v="13 Nutwood St"/>
    <s v="Reservoir"/>
    <s v="Darebin"/>
    <s v="Northern Metropolitan"/>
    <n v="7"/>
    <n v="2017"/>
  </r>
  <r>
    <d v="2017-07-31T00:00:00"/>
    <n v="1515000"/>
    <x v="0"/>
    <s v="Jones and Jones"/>
    <x v="1"/>
    <n v="3070"/>
    <n v="4"/>
    <n v="1"/>
    <n v="2"/>
    <n v="318"/>
    <n v="1920"/>
    <s v="30 Johnson St"/>
    <s v="Northcote"/>
    <s v="Darebin"/>
    <s v="Northern Metropolitan"/>
    <n v="7"/>
    <n v="2017"/>
  </r>
  <r>
    <d v="2017-07-31T00:00:00"/>
    <n v="643500"/>
    <x v="0"/>
    <s v="Jones and Jones"/>
    <x v="1"/>
    <n v="3810"/>
    <n v="4"/>
    <n v="2"/>
    <n v="2"/>
    <n v="600"/>
    <n v="2010"/>
    <s v="1 Loxton Wy"/>
    <s v="Pakenham"/>
    <s v="Cardinia"/>
    <s v="Eastern Victoria"/>
    <n v="7"/>
    <n v="2017"/>
  </r>
  <r>
    <d v="2017-07-31T00:00:00"/>
    <n v="1850000"/>
    <x v="0"/>
    <s v="Flanders &amp; Fish"/>
    <x v="0"/>
    <n v="3104"/>
    <n v="4"/>
    <n v="4"/>
    <n v="3"/>
    <n v="929"/>
    <n v="1960"/>
    <s v="67 Winfield Rd"/>
    <s v="Balwyn North"/>
    <s v="Boroondara"/>
    <s v="Southern Metropolitan"/>
    <n v="7"/>
    <n v="2017"/>
  </r>
  <r>
    <d v="2017-07-31T00:00:00"/>
    <n v="755000"/>
    <x v="0"/>
    <s v="Jones and Jones"/>
    <x v="1"/>
    <n v="3087"/>
    <n v="4"/>
    <n v="1"/>
    <n v="2"/>
    <n v="613"/>
    <m/>
    <s v="33 MacOrna St"/>
    <s v="Watsonia North"/>
    <s v="Banyule"/>
    <s v="Northern Metropolitan"/>
    <n v="7"/>
    <n v="2017"/>
  </r>
  <r>
    <d v="2017-07-31T00:00:00"/>
    <n v="788800"/>
    <x v="0"/>
    <s v="Property Barons"/>
    <x v="1"/>
    <n v="3087"/>
    <n v="4"/>
    <n v="2"/>
    <n v="4"/>
    <n v="631"/>
    <m/>
    <s v="11 Eclipse Cr"/>
    <s v="Watsonia"/>
    <s v="Banyule"/>
    <s v="Northern Metropolitan"/>
    <n v="7"/>
    <n v="2017"/>
  </r>
  <r>
    <d v="2017-07-31T00:00:00"/>
    <n v="800000"/>
    <x v="0"/>
    <s v="SJ"/>
    <x v="1"/>
    <n v="3088"/>
    <n v="4"/>
    <n v="2"/>
    <n v="2"/>
    <n v="626"/>
    <n v="1960"/>
    <s v="13 Stowe Av"/>
    <s v="Greensborough"/>
    <s v="Banyule"/>
    <s v="Northern Metropolitan"/>
    <n v="7"/>
    <n v="2017"/>
  </r>
  <r>
    <d v="2017-08-01T00:00:00"/>
    <n v="560000"/>
    <x v="1"/>
    <s v="Jones and Jones"/>
    <x v="1"/>
    <n v="3066"/>
    <n v="2"/>
    <n v="1"/>
    <n v="1"/>
    <n v="0"/>
    <n v="1975"/>
    <s v="3/8 Forest St"/>
    <s v="Collingwood"/>
    <s v="Yarra"/>
    <s v="Northern Metropolitan"/>
    <n v="8"/>
    <n v="2017"/>
  </r>
  <r>
    <d v="2017-08-01T00:00:00"/>
    <n v="592000"/>
    <x v="0"/>
    <s v="Melbourne Homes"/>
    <x v="1"/>
    <n v="3082"/>
    <n v="3"/>
    <n v="1"/>
    <n v="1"/>
    <n v="622"/>
    <n v="1992"/>
    <s v="15 Warburton Ct"/>
    <s v="Mill Park"/>
    <s v="Whittlesea"/>
    <s v="Northern Metropolitan"/>
    <n v="8"/>
    <n v="2017"/>
  </r>
  <r>
    <d v="2017-08-01T00:00:00"/>
    <n v="631000"/>
    <x v="0"/>
    <s v="Metro Ladder"/>
    <x v="0"/>
    <n v="3750"/>
    <n v="4"/>
    <n v="2"/>
    <n v="2"/>
    <n v="400"/>
    <n v="2015"/>
    <s v="13 Strathalbyn Ch"/>
    <s v="Wollert"/>
    <s v="Whittlesea"/>
    <s v="Northern Metropolitan"/>
    <n v="8"/>
    <n v="2017"/>
  </r>
  <r>
    <d v="2017-08-01T00:00:00"/>
    <n v="635000"/>
    <x v="0"/>
    <s v="Melbourne Homes"/>
    <x v="1"/>
    <n v="3075"/>
    <n v="3"/>
    <n v="1"/>
    <n v="4"/>
    <n v="536"/>
    <m/>
    <s v="226 Dalton Rd"/>
    <s v="Lalor"/>
    <s v="Whittlesea"/>
    <s v="Northern Metropolitan"/>
    <n v="8"/>
    <n v="2017"/>
  </r>
  <r>
    <d v="2017-08-01T00:00:00"/>
    <n v="800000"/>
    <x v="0"/>
    <s v="Sanders"/>
    <x v="1"/>
    <n v="3088"/>
    <n v="3"/>
    <n v="3"/>
    <n v="2"/>
    <n v="668"/>
    <n v="1973"/>
    <s v="4 Nokuna Ct"/>
    <s v="Greensborough"/>
    <s v="Nillumbik"/>
    <s v="Northern Metropolitan"/>
    <n v="8"/>
    <n v="2017"/>
  </r>
  <r>
    <d v="2017-08-01T00:00:00"/>
    <n v="951000"/>
    <x v="0"/>
    <s v="Cunninghams"/>
    <x v="1"/>
    <n v="3039"/>
    <n v="2"/>
    <n v="1"/>
    <n v="1"/>
    <n v="172"/>
    <n v="1900"/>
    <s v="53 Derby St"/>
    <s v="Moonee Ponds"/>
    <s v="Moonee Valley"/>
    <s v="Western Metropolitan"/>
    <n v="8"/>
    <n v="2017"/>
  </r>
  <r>
    <d v="2017-08-01T00:00:00"/>
    <n v="1900000"/>
    <x v="0"/>
    <s v="Cunninghams"/>
    <x v="0"/>
    <n v="3003"/>
    <n v="4"/>
    <n v="1"/>
    <n v="2"/>
    <n v="168"/>
    <m/>
    <s v="74 Dudley St"/>
    <s v="West Melbourne"/>
    <s v="Melbourne"/>
    <s v="Northern Metropolitan"/>
    <n v="8"/>
    <n v="2017"/>
  </r>
  <r>
    <d v="2017-08-01T00:00:00"/>
    <n v="280000"/>
    <x v="0"/>
    <s v="Maxwells"/>
    <x v="0"/>
    <n v="3012"/>
    <n v="1"/>
    <n v="1"/>
    <n v="1"/>
    <n v="45"/>
    <n v="1970"/>
    <s v="3/30 Beaumont Pde"/>
    <s v="West Footscray"/>
    <s v="Maribyrnong"/>
    <s v="Western Metropolitan"/>
    <n v="8"/>
    <n v="2017"/>
  </r>
  <r>
    <d v="2017-08-01T00:00:00"/>
    <n v="840000"/>
    <x v="2"/>
    <s v="Maxwells"/>
    <x v="0"/>
    <n v="3108"/>
    <n v="3"/>
    <n v="2"/>
    <n v="2"/>
    <n v="0"/>
    <m/>
    <s v="13 Carnarvon St"/>
    <s v="Doncaster"/>
    <s v="Manningham"/>
    <s v="Eastern Metropolitan"/>
    <n v="8"/>
    <n v="2017"/>
  </r>
  <r>
    <d v="2017-08-01T00:00:00"/>
    <n v="610000"/>
    <x v="0"/>
    <s v="Best Bricks"/>
    <x v="1"/>
    <n v="3154"/>
    <n v="3"/>
    <n v="1"/>
    <n v="0"/>
    <n v="1281"/>
    <m/>
    <s v="14 Bayview Cr"/>
    <s v="The Basin"/>
    <s v="Knox"/>
    <s v="Eastern Metropolitan"/>
    <n v="8"/>
    <n v="2017"/>
  </r>
  <r>
    <d v="2017-08-01T00:00:00"/>
    <n v="687500"/>
    <x v="1"/>
    <s v="Jones and Jones"/>
    <x v="1"/>
    <n v="3197"/>
    <n v="3"/>
    <n v="2"/>
    <n v="2"/>
    <n v="216"/>
    <m/>
    <s v="2/10 Millicent Av"/>
    <s v="Carrum"/>
    <s v="Kingston"/>
    <s v="South-Eastern Metropolitan"/>
    <n v="8"/>
    <n v="2017"/>
  </r>
  <r>
    <d v="2017-08-01T00:00:00"/>
    <n v="616000"/>
    <x v="0"/>
    <s v="SJ"/>
    <x v="1"/>
    <n v="3047"/>
    <n v="3"/>
    <n v="1"/>
    <n v="1"/>
    <n v="695"/>
    <m/>
    <s v="45 Cuthbert St"/>
    <s v="Broadmeadows"/>
    <s v="Hume"/>
    <s v="Northern Metropolitan"/>
    <n v="8"/>
    <n v="2017"/>
  </r>
  <r>
    <d v="2017-08-01T00:00:00"/>
    <n v="956000"/>
    <x v="2"/>
    <s v="Jones and Jones"/>
    <x v="1"/>
    <n v="3163"/>
    <n v="3"/>
    <n v="2"/>
    <n v="1"/>
    <n v="137"/>
    <n v="1994"/>
    <s v="9/14 Wahroongaa Cr"/>
    <s v="Murrumbeena"/>
    <s v="Glen Eira"/>
    <s v="Southern Metropolitan"/>
    <n v="8"/>
    <n v="2017"/>
  </r>
  <r>
    <d v="2017-08-01T00:00:00"/>
    <n v="600500"/>
    <x v="0"/>
    <s v="Cunninghams"/>
    <x v="1"/>
    <n v="3199"/>
    <n v="4"/>
    <n v="2"/>
    <n v="2"/>
    <n v="580"/>
    <m/>
    <s v="10 Yuluma Ct"/>
    <s v="Frankston"/>
    <s v="Frankston"/>
    <s v="South-Eastern Metropolitan"/>
    <n v="8"/>
    <n v="2017"/>
  </r>
  <r>
    <d v="2017-08-01T00:00:00"/>
    <n v="630000"/>
    <x v="1"/>
    <s v="Jones and Jones"/>
    <x v="0"/>
    <n v="3122"/>
    <n v="2"/>
    <n v="2"/>
    <n v="2"/>
    <n v="0"/>
    <m/>
    <s v="38/44 Burwood Rd"/>
    <s v="Hawthorn"/>
    <s v="Boroondara"/>
    <s v="Southern Metropolitan"/>
    <n v="8"/>
    <n v="2017"/>
  </r>
  <r>
    <d v="2017-08-01T00:00:00"/>
    <n v="2100000"/>
    <x v="0"/>
    <s v="Property Barons"/>
    <x v="1"/>
    <n v="3126"/>
    <n v="4"/>
    <n v="2"/>
    <n v="4"/>
    <n v="544"/>
    <m/>
    <s v="13 Golding St"/>
    <s v="Canterbury"/>
    <s v="Boroondara"/>
    <s v="Southern Metropolitan"/>
    <n v="8"/>
    <n v="2017"/>
  </r>
  <r>
    <d v="2017-08-01T00:00:00"/>
    <n v="3400000"/>
    <x v="0"/>
    <s v="Cunninghams"/>
    <x v="1"/>
    <n v="3146"/>
    <n v="5"/>
    <n v="3"/>
    <n v="2"/>
    <n v="720"/>
    <n v="1950"/>
    <s v="26 Audrey Cr"/>
    <s v="Glen Iris"/>
    <s v="Boroondara"/>
    <s v="Southern Metropolitan"/>
    <n v="8"/>
    <n v="2017"/>
  </r>
  <r>
    <d v="2017-08-02T00:00:00"/>
    <n v="453000"/>
    <x v="0"/>
    <s v="SJ"/>
    <x v="1"/>
    <n v="3030"/>
    <n v="3"/>
    <n v="1"/>
    <n v="3"/>
    <n v="575"/>
    <m/>
    <s v="9 Kestrel Pl"/>
    <s v="Werribee"/>
    <s v="Wyndham"/>
    <s v="Western Metropolitan"/>
    <n v="8"/>
    <n v="2017"/>
  </r>
  <r>
    <d v="2017-08-02T00:00:00"/>
    <n v="514000"/>
    <x v="0"/>
    <s v="Metro Ladder"/>
    <x v="1"/>
    <n v="3030"/>
    <n v="4"/>
    <n v="2"/>
    <n v="2"/>
    <n v="639"/>
    <n v="2000"/>
    <s v="2 Brookville Av"/>
    <s v="Werribee"/>
    <s v="Wyndham"/>
    <s v="Western Metropolitan"/>
    <n v="8"/>
    <n v="2017"/>
  </r>
  <r>
    <d v="2017-08-02T00:00:00"/>
    <n v="1385000"/>
    <x v="0"/>
    <s v="Flanders &amp; Fish"/>
    <x v="1"/>
    <n v="3127"/>
    <n v="3"/>
    <n v="2"/>
    <n v="1"/>
    <n v="385"/>
    <n v="1993"/>
    <s v="35A Russell St"/>
    <s v="Surrey Hills"/>
    <s v="Whitehorse"/>
    <s v="Southern Metropolitan"/>
    <n v="8"/>
    <n v="2017"/>
  </r>
  <r>
    <d v="2017-08-02T00:00:00"/>
    <n v="410000"/>
    <x v="1"/>
    <s v="Jones and Jones"/>
    <x v="1"/>
    <n v="3181"/>
    <n v="1"/>
    <n v="1"/>
    <n v="1"/>
    <n v="0"/>
    <n v="1960"/>
    <s v="8/9 The Avenue"/>
    <s v="Windsor"/>
    <s v="Stonnington"/>
    <s v="Southern Metropolitan"/>
    <n v="8"/>
    <n v="2017"/>
  </r>
  <r>
    <d v="2017-08-02T00:00:00"/>
    <n v="980000"/>
    <x v="0"/>
    <s v="Cunninghams"/>
    <x v="0"/>
    <n v="3205"/>
    <n v="2"/>
    <n v="1"/>
    <n v="0"/>
    <n v="64"/>
    <n v="2000"/>
    <s v="372 Coventry St"/>
    <s v="South Melbourne"/>
    <s v="Port Phillip"/>
    <s v="Southern Metropolitan"/>
    <n v="8"/>
    <n v="2017"/>
  </r>
  <r>
    <d v="2017-08-02T00:00:00"/>
    <n v="315000"/>
    <x v="1"/>
    <s v="Melbourne Homes"/>
    <x v="0"/>
    <n v="3056"/>
    <n v="1"/>
    <n v="1"/>
    <n v="1"/>
    <n v="0"/>
    <m/>
    <s v="23/1 Pottery Ct"/>
    <s v="Brunswick"/>
    <s v="Moreland"/>
    <s v="Northern Metropolitan"/>
    <n v="8"/>
    <n v="2017"/>
  </r>
  <r>
    <d v="2017-08-02T00:00:00"/>
    <n v="539000"/>
    <x v="2"/>
    <s v="Property Barons"/>
    <x v="1"/>
    <n v="3046"/>
    <n v="2"/>
    <n v="2"/>
    <n v="2"/>
    <n v="160"/>
    <m/>
    <s v="28A North St"/>
    <s v="Hadfield"/>
    <s v="Moreland"/>
    <s v="Northern Metropolitan"/>
    <n v="8"/>
    <n v="2017"/>
  </r>
  <r>
    <d v="2017-08-02T00:00:00"/>
    <n v="1120000"/>
    <x v="2"/>
    <s v="Property Barons"/>
    <x v="0"/>
    <n v="3109"/>
    <n v="3"/>
    <n v="2"/>
    <n v="2"/>
    <n v="253"/>
    <m/>
    <s v="14 Morello Cir"/>
    <s v="Doncaster East"/>
    <s v="Manningham"/>
    <s v="Eastern Metropolitan"/>
    <n v="8"/>
    <n v="2017"/>
  </r>
  <r>
    <d v="2017-08-02T00:00:00"/>
    <n v="309000"/>
    <x v="1"/>
    <s v="Property Barons"/>
    <x v="1"/>
    <n v="3195"/>
    <n v="1"/>
    <n v="1"/>
    <n v="1"/>
    <n v="57"/>
    <n v="1978"/>
    <s v="3/2 Woods Av"/>
    <s v="Mordialloc"/>
    <s v="Kingston"/>
    <s v="South-Eastern Metropolitan"/>
    <n v="8"/>
    <n v="2017"/>
  </r>
  <r>
    <d v="2017-08-02T00:00:00"/>
    <n v="510000"/>
    <x v="0"/>
    <s v="Cunninghams"/>
    <x v="1"/>
    <n v="3064"/>
    <n v="3"/>
    <n v="2"/>
    <n v="2"/>
    <n v="350"/>
    <n v="2014"/>
    <s v="70 Penhall Dr"/>
    <s v="Craigieburn"/>
    <s v="Hume"/>
    <s v="Northern Metropolitan"/>
    <n v="8"/>
    <n v="2017"/>
  </r>
  <r>
    <d v="2017-08-02T00:00:00"/>
    <n v="1000000"/>
    <x v="0"/>
    <s v="SJ"/>
    <x v="1"/>
    <n v="3064"/>
    <n v="6"/>
    <n v="3"/>
    <n v="2"/>
    <n v="752"/>
    <m/>
    <s v="42 Excelsior Hts"/>
    <s v="Craigieburn"/>
    <s v="Hume"/>
    <s v="Northern Metropolitan"/>
    <n v="8"/>
    <n v="2017"/>
  </r>
  <r>
    <d v="2017-08-02T00:00:00"/>
    <n v="627000"/>
    <x v="0"/>
    <s v="Property Barons"/>
    <x v="1"/>
    <n v="3175"/>
    <n v="3"/>
    <n v="1"/>
    <n v="1"/>
    <n v="610"/>
    <n v="1970"/>
    <s v="110 Gladstone Rd"/>
    <s v="Dandenong North"/>
    <s v="Greater Dandenong"/>
    <s v="South-Eastern Metropolitan"/>
    <n v="8"/>
    <n v="2017"/>
  </r>
  <r>
    <d v="2017-08-02T00:00:00"/>
    <n v="1225000"/>
    <x v="0"/>
    <s v="Jones and Jones"/>
    <x v="1"/>
    <n v="3070"/>
    <n v="3"/>
    <n v="1"/>
    <n v="2"/>
    <n v="260"/>
    <m/>
    <s v="41 Barry St"/>
    <s v="Northcote"/>
    <s v="Darebin"/>
    <s v="Northern Metropolitan"/>
    <n v="8"/>
    <n v="2017"/>
  </r>
  <r>
    <d v="2017-08-02T00:00:00"/>
    <n v="605000"/>
    <x v="0"/>
    <s v="Sanders"/>
    <x v="0"/>
    <n v="3805"/>
    <n v="3"/>
    <n v="2"/>
    <n v="2"/>
    <n v="688"/>
    <n v="1990"/>
    <s v="2 Ireland Av"/>
    <s v="Narre Warren"/>
    <s v="Casey"/>
    <s v="South-Eastern Metropolitan"/>
    <n v="8"/>
    <n v="2017"/>
  </r>
  <r>
    <d v="2017-08-02T00:00:00"/>
    <n v="850000"/>
    <x v="0"/>
    <s v="Best Bricks"/>
    <x v="0"/>
    <n v="3191"/>
    <n v="4"/>
    <n v="3"/>
    <n v="2"/>
    <n v="709"/>
    <n v="2017"/>
    <s v="154 Abbott St"/>
    <s v="Sandringham"/>
    <s v="Bayside"/>
    <s v="Southern Metropolitan"/>
    <n v="8"/>
    <n v="2017"/>
  </r>
  <r>
    <d v="2017-08-02T00:00:00"/>
    <n v="1150000"/>
    <x v="0"/>
    <s v="Metro Ladder"/>
    <x v="0"/>
    <n v="3190"/>
    <n v="2"/>
    <n v="1"/>
    <n v="2"/>
    <n v="591"/>
    <n v="1950"/>
    <s v="46 Wilson St"/>
    <s v="Highett"/>
    <s v="Bayside"/>
    <s v="Southern Metropolitan"/>
    <n v="8"/>
    <n v="2017"/>
  </r>
  <r>
    <d v="2017-08-03T00:00:00"/>
    <n v="597000"/>
    <x v="0"/>
    <s v="Cunninghams"/>
    <x v="1"/>
    <n v="3030"/>
    <n v="3"/>
    <n v="1"/>
    <n v="1"/>
    <n v="672"/>
    <m/>
    <s v="40 Tarneit Rd"/>
    <s v="Werribee"/>
    <s v="Wyndham"/>
    <s v="Western Metropolitan"/>
    <n v="8"/>
    <n v="2017"/>
  </r>
  <r>
    <d v="2017-08-03T00:00:00"/>
    <n v="601000"/>
    <x v="0"/>
    <s v="Cunninghams"/>
    <x v="1"/>
    <n v="3757"/>
    <n v="3"/>
    <n v="2"/>
    <n v="1"/>
    <n v="972"/>
    <n v="1996"/>
    <s v="30 Sherwin St"/>
    <s v="Whittlesea"/>
    <s v="Whittlesea"/>
    <s v="Northern Victoria"/>
    <n v="8"/>
    <n v="2017"/>
  </r>
  <r>
    <d v="2017-08-03T00:00:00"/>
    <n v="710000"/>
    <x v="0"/>
    <s v="Cunninghams"/>
    <x v="1"/>
    <n v="3082"/>
    <n v="4"/>
    <n v="1"/>
    <n v="2"/>
    <n v="666"/>
    <n v="1985"/>
    <s v="6 Whernside Ct"/>
    <s v="Mill Park"/>
    <s v="Whittlesea"/>
    <s v="Northern Metropolitan"/>
    <n v="8"/>
    <n v="2017"/>
  </r>
  <r>
    <d v="2017-08-03T00:00:00"/>
    <n v="1020000"/>
    <x v="0"/>
    <s v="Jones and Jones"/>
    <x v="0"/>
    <n v="3130"/>
    <n v="3"/>
    <n v="1"/>
    <n v="4"/>
    <n v="624"/>
    <m/>
    <s v="488 Middleborough Rd"/>
    <s v="Blackburn"/>
    <s v="Whitehorse"/>
    <s v="Eastern Metropolitan"/>
    <n v="8"/>
    <n v="2017"/>
  </r>
  <r>
    <d v="2017-08-03T00:00:00"/>
    <n v="1100000"/>
    <x v="0"/>
    <s v="Flanders &amp; Fish"/>
    <x v="1"/>
    <n v="3131"/>
    <n v="4"/>
    <n v="2"/>
    <n v="3"/>
    <n v="596"/>
    <n v="1975"/>
    <s v="31 Olwen St"/>
    <s v="Nunawading"/>
    <s v="Whitehorse"/>
    <s v="Eastern Metropolitan"/>
    <n v="8"/>
    <n v="2017"/>
  </r>
  <r>
    <d v="2017-08-03T00:00:00"/>
    <n v="626000"/>
    <x v="1"/>
    <s v="Metro Ladder"/>
    <x v="1"/>
    <n v="3181"/>
    <n v="2"/>
    <n v="1"/>
    <n v="2"/>
    <n v="0"/>
    <n v="2000"/>
    <s v="20/20 St Edmonds Rd"/>
    <s v="Prahran"/>
    <s v="Stonnington"/>
    <s v="Southern Metropolitan"/>
    <n v="8"/>
    <n v="2017"/>
  </r>
  <r>
    <d v="2017-08-03T00:00:00"/>
    <n v="1800000"/>
    <x v="0"/>
    <s v="Sanders"/>
    <x v="0"/>
    <n v="3205"/>
    <n v="4"/>
    <n v="3"/>
    <n v="1"/>
    <n v="153"/>
    <n v="1900"/>
    <s v="426 Dorcas St"/>
    <s v="South Melbourne"/>
    <s v="Port Phillip"/>
    <s v="Southern Metropolitan"/>
    <n v="8"/>
    <n v="2017"/>
  </r>
  <r>
    <d v="2017-08-03T00:00:00"/>
    <n v="550000"/>
    <x v="1"/>
    <s v="Flanders &amp; Fish"/>
    <x v="0"/>
    <n v="3044"/>
    <n v="2"/>
    <n v="1"/>
    <n v="1"/>
    <n v="164"/>
    <n v="2008"/>
    <s v="3/25 Devon Rd"/>
    <s v="Pascoe Vale"/>
    <s v="Moreland"/>
    <s v="Northern Metropolitan"/>
    <n v="8"/>
    <n v="2017"/>
  </r>
  <r>
    <d v="2017-08-03T00:00:00"/>
    <n v="1615000"/>
    <x v="0"/>
    <s v="Cunninghams"/>
    <x v="1"/>
    <n v="3057"/>
    <n v="3"/>
    <n v="1"/>
    <n v="3"/>
    <n v="471"/>
    <m/>
    <s v="22 Lowan St"/>
    <s v="Brunswick East"/>
    <s v="Moreland"/>
    <s v="Northern Metropolitan"/>
    <n v="8"/>
    <n v="2017"/>
  </r>
  <r>
    <d v="2017-08-03T00:00:00"/>
    <n v="1410000"/>
    <x v="0"/>
    <s v="Jones and Jones"/>
    <x v="0"/>
    <n v="3040"/>
    <n v="3"/>
    <n v="2"/>
    <n v="1"/>
    <n v="585"/>
    <n v="1950"/>
    <s v="384 Buckley St"/>
    <s v="Essendon West"/>
    <s v="Moonee Valley"/>
    <s v="Western Metropolitan"/>
    <n v="8"/>
    <n v="2017"/>
  </r>
  <r>
    <d v="2017-08-03T00:00:00"/>
    <n v="1415000"/>
    <x v="0"/>
    <s v="Jones and Jones"/>
    <x v="1"/>
    <n v="3166"/>
    <n v="4"/>
    <n v="2"/>
    <n v="3"/>
    <n v="588"/>
    <n v="1970"/>
    <s v="6 Gillon Ct"/>
    <s v="Oakleigh"/>
    <s v="Monash"/>
    <s v="Southern Metropolitan"/>
    <n v="8"/>
    <n v="2017"/>
  </r>
  <r>
    <d v="2017-08-03T00:00:00"/>
    <n v="800000"/>
    <x v="2"/>
    <s v="Jones and Jones"/>
    <x v="1"/>
    <n v="3011"/>
    <n v="3"/>
    <n v="2"/>
    <n v="2"/>
    <n v="0"/>
    <m/>
    <s v="8/5 Saltriver Pl"/>
    <s v="Footscray"/>
    <s v="Maribyrnong"/>
    <s v="Western Metropolitan"/>
    <n v="8"/>
    <n v="2017"/>
  </r>
  <r>
    <d v="2017-08-03T00:00:00"/>
    <n v="800000"/>
    <x v="0"/>
    <s v="Cunninghams"/>
    <x v="1"/>
    <n v="3019"/>
    <n v="3"/>
    <n v="1"/>
    <n v="2"/>
    <n v="591"/>
    <m/>
    <s v="35 Carlton St"/>
    <s v="Braybrook"/>
    <s v="Maribyrnong"/>
    <s v="Western Metropolitan"/>
    <n v="8"/>
    <n v="2017"/>
  </r>
  <r>
    <d v="2017-08-03T00:00:00"/>
    <n v="1280000"/>
    <x v="0"/>
    <s v="Property Barons"/>
    <x v="1"/>
    <n v="3106"/>
    <n v="3"/>
    <n v="2"/>
    <n v="2"/>
    <n v="926"/>
    <m/>
    <s v="19 Athenry Tce"/>
    <s v="Templestowe"/>
    <s v="Manningham"/>
    <s v="Eastern Metropolitan"/>
    <n v="8"/>
    <n v="2017"/>
  </r>
  <r>
    <d v="2017-08-03T00:00:00"/>
    <n v="1735000"/>
    <x v="0"/>
    <s v="Jones and Jones"/>
    <x v="1"/>
    <n v="3109"/>
    <n v="3"/>
    <n v="1"/>
    <n v="2"/>
    <n v="725"/>
    <m/>
    <s v="26 Champion St"/>
    <s v="Doncaster East"/>
    <s v="Manningham"/>
    <s v="Eastern Metropolitan"/>
    <n v="8"/>
    <n v="2017"/>
  </r>
  <r>
    <d v="2017-08-03T00:00:00"/>
    <n v="551200"/>
    <x v="0"/>
    <s v="Best Bricks"/>
    <x v="0"/>
    <n v="3154"/>
    <n v="3"/>
    <n v="1"/>
    <n v="2"/>
    <n v="1007"/>
    <m/>
    <s v="65 Government Rd"/>
    <s v="The Basin"/>
    <s v="Knox"/>
    <s v="Eastern Metropolitan"/>
    <n v="8"/>
    <n v="2017"/>
  </r>
  <r>
    <d v="2017-08-03T00:00:00"/>
    <n v="740000"/>
    <x v="2"/>
    <s v="Property Barons"/>
    <x v="0"/>
    <n v="3155"/>
    <n v="4"/>
    <n v="2"/>
    <n v="2"/>
    <n v="261"/>
    <m/>
    <s v="1/347 Boronia Rd"/>
    <s v="Boronia"/>
    <s v="Knox"/>
    <s v="Eastern Metropolitan"/>
    <n v="8"/>
    <n v="2017"/>
  </r>
  <r>
    <d v="2017-08-03T00:00:00"/>
    <n v="820000"/>
    <x v="0"/>
    <s v="Maxwells"/>
    <x v="1"/>
    <n v="3155"/>
    <n v="4"/>
    <n v="2"/>
    <n v="4"/>
    <n v="719"/>
    <n v="1975"/>
    <s v="34 Russell Cr"/>
    <s v="Boronia"/>
    <s v="Knox"/>
    <s v="Eastern Metropolitan"/>
    <n v="8"/>
    <n v="2017"/>
  </r>
  <r>
    <d v="2017-08-03T00:00:00"/>
    <n v="970000"/>
    <x v="0"/>
    <s v="Melbourne Homes"/>
    <x v="1"/>
    <n v="3178"/>
    <n v="5"/>
    <n v="3"/>
    <n v="2"/>
    <n v="725"/>
    <m/>
    <s v="38 Armstrong Dr"/>
    <s v="Rowville"/>
    <s v="Knox"/>
    <s v="South-Eastern Metropolitan"/>
    <n v="8"/>
    <n v="2017"/>
  </r>
  <r>
    <d v="2017-08-03T00:00:00"/>
    <n v="752000"/>
    <x v="0"/>
    <s v="Jones and Jones"/>
    <x v="1"/>
    <n v="3174"/>
    <n v="3"/>
    <n v="2"/>
    <n v="2"/>
    <n v="667"/>
    <m/>
    <s v="14 Mons Pde"/>
    <s v="Noble Park"/>
    <s v="Greater Dandenong"/>
    <s v="South-Eastern Metropolitan"/>
    <n v="8"/>
    <n v="2017"/>
  </r>
  <r>
    <d v="2017-08-03T00:00:00"/>
    <n v="440000"/>
    <x v="1"/>
    <s v="Flanders &amp; Fish"/>
    <x v="0"/>
    <n v="3204"/>
    <n v="2"/>
    <n v="1"/>
    <n v="1"/>
    <n v="1100"/>
    <m/>
    <s v="12/26 Lillimur Rd"/>
    <s v="Ormond"/>
    <s v="Glen Eira"/>
    <s v="Southern Metropolitan"/>
    <n v="8"/>
    <n v="2017"/>
  </r>
  <r>
    <d v="2017-08-03T00:00:00"/>
    <n v="1875000"/>
    <x v="0"/>
    <s v="Best Bricks"/>
    <x v="1"/>
    <n v="3070"/>
    <n v="3"/>
    <n v="1"/>
    <n v="2"/>
    <n v="771"/>
    <n v="1950"/>
    <s v="8 Swift St"/>
    <s v="Northcote"/>
    <s v="Darebin"/>
    <s v="Northern Metropolitan"/>
    <n v="8"/>
    <n v="2017"/>
  </r>
  <r>
    <d v="2017-08-03T00:00:00"/>
    <n v="580000"/>
    <x v="0"/>
    <s v="Best Bricks"/>
    <x v="0"/>
    <n v="3020"/>
    <n v="4"/>
    <n v="2"/>
    <n v="4"/>
    <n v="270"/>
    <m/>
    <s v="27 Champa Rd"/>
    <s v="Sunshine West"/>
    <s v="Brimbank"/>
    <s v="Western Metropolitan"/>
    <n v="8"/>
    <n v="2017"/>
  </r>
  <r>
    <d v="2017-08-03T00:00:00"/>
    <n v="853000"/>
    <x v="0"/>
    <s v="Property Barons"/>
    <x v="1"/>
    <n v="3038"/>
    <n v="4"/>
    <n v="3"/>
    <n v="2"/>
    <n v="724"/>
    <n v="1990"/>
    <s v="1 Cowes Pl"/>
    <s v="Taylors Lakes"/>
    <s v="Brimbank"/>
    <s v="Western Metropolitan"/>
    <n v="8"/>
    <n v="2017"/>
  </r>
  <r>
    <d v="2017-08-03T00:00:00"/>
    <n v="862000"/>
    <x v="1"/>
    <s v="Jones and Jones"/>
    <x v="1"/>
    <n v="3102"/>
    <n v="2"/>
    <n v="1"/>
    <n v="1"/>
    <n v="1011"/>
    <n v="1970"/>
    <s v="2/13 Westbrook St"/>
    <s v="Kew East"/>
    <s v="Boroondara"/>
    <s v="Southern Metropolitan"/>
    <n v="8"/>
    <n v="2017"/>
  </r>
  <r>
    <d v="2017-08-03T00:00:00"/>
    <n v="1600000"/>
    <x v="1"/>
    <s v="Cunninghams"/>
    <x v="1"/>
    <n v="3104"/>
    <n v="3"/>
    <n v="2"/>
    <n v="2"/>
    <n v="314"/>
    <m/>
    <s v="1/6 Corhampton Rd"/>
    <s v="Balwyn North"/>
    <s v="Boroondara"/>
    <s v="Southern Metropolitan"/>
    <n v="8"/>
    <n v="2017"/>
  </r>
  <r>
    <d v="2017-08-03T00:00:00"/>
    <n v="890000"/>
    <x v="1"/>
    <s v="Maxwells"/>
    <x v="1"/>
    <n v="3187"/>
    <n v="2"/>
    <n v="1"/>
    <n v="2"/>
    <n v="275"/>
    <n v="1970"/>
    <s v="3/87 Thomas St"/>
    <s v="Brighton East"/>
    <s v="Bayside"/>
    <s v="Southern Metropolitan"/>
    <n v="8"/>
    <n v="2017"/>
  </r>
  <r>
    <d v="2017-08-03T00:00:00"/>
    <n v="790000"/>
    <x v="0"/>
    <s v="Property Barons"/>
    <x v="1"/>
    <n v="3087"/>
    <n v="3"/>
    <n v="1"/>
    <n v="2"/>
    <n v="527"/>
    <m/>
    <s v="37 Huntley St"/>
    <s v="Watsonia North"/>
    <s v="Banyule"/>
    <s v="Northern Metropolitan"/>
    <n v="8"/>
    <n v="2017"/>
  </r>
  <r>
    <d v="2017-08-04T00:00:00"/>
    <n v="483000"/>
    <x v="0"/>
    <s v="Cunninghams"/>
    <x v="1"/>
    <n v="3030"/>
    <n v="3"/>
    <n v="1"/>
    <n v="2"/>
    <n v="569"/>
    <m/>
    <s v="4 Gossamer St"/>
    <s v="Werribee"/>
    <s v="Wyndham"/>
    <s v="Western Metropolitan"/>
    <n v="8"/>
    <n v="2017"/>
  </r>
  <r>
    <d v="2017-08-04T00:00:00"/>
    <n v="735000"/>
    <x v="1"/>
    <s v="Jones and Jones"/>
    <x v="0"/>
    <n v="3142"/>
    <n v="2"/>
    <n v="1"/>
    <n v="1"/>
    <n v="0"/>
    <n v="1935"/>
    <s v="8/161 Alexandra Av"/>
    <s v="Toorak"/>
    <s v="Stonnington"/>
    <s v="Southern Metropolitan"/>
    <n v="8"/>
    <n v="2017"/>
  </r>
  <r>
    <d v="2017-08-04T00:00:00"/>
    <n v="501000"/>
    <x v="0"/>
    <s v="Jones and Jones"/>
    <x v="1"/>
    <n v="3057"/>
    <n v="2"/>
    <n v="1"/>
    <n v="1"/>
    <n v="71"/>
    <n v="1970"/>
    <s v="2/38 Ethel St"/>
    <s v="Brunswick East"/>
    <s v="Moreland"/>
    <s v="Northern Metropolitan"/>
    <n v="8"/>
    <n v="2017"/>
  </r>
  <r>
    <d v="2017-08-04T00:00:00"/>
    <n v="541000"/>
    <x v="1"/>
    <s v="Cunninghams"/>
    <x v="1"/>
    <n v="3044"/>
    <n v="2"/>
    <n v="1"/>
    <n v="1"/>
    <n v="133"/>
    <m/>
    <s v="16/43 Arndt Rd"/>
    <s v="Pascoe Vale"/>
    <s v="Moreland"/>
    <s v="Northern Metropolitan"/>
    <n v="8"/>
    <n v="2017"/>
  </r>
  <r>
    <d v="2017-08-04T00:00:00"/>
    <n v="1790000"/>
    <x v="0"/>
    <s v="Cunninghams"/>
    <x v="1"/>
    <n v="3056"/>
    <n v="4"/>
    <n v="3"/>
    <n v="6"/>
    <n v="733"/>
    <n v="1950"/>
    <s v="24 Mitchell St"/>
    <s v="Brunswick"/>
    <s v="Moreland"/>
    <s v="Northern Metropolitan"/>
    <n v="8"/>
    <n v="2017"/>
  </r>
  <r>
    <d v="2017-08-04T00:00:00"/>
    <n v="700000"/>
    <x v="1"/>
    <s v="Property Barons"/>
    <x v="0"/>
    <n v="3042"/>
    <n v="3"/>
    <n v="2"/>
    <n v="1"/>
    <n v="239"/>
    <m/>
    <s v="18a Creswell Av"/>
    <s v="Airport West"/>
    <s v="Moonee Valley"/>
    <s v="Western Metropolitan"/>
    <n v="8"/>
    <n v="2017"/>
  </r>
  <r>
    <d v="2017-08-04T00:00:00"/>
    <n v="750000"/>
    <x v="0"/>
    <s v="Property Barons"/>
    <x v="0"/>
    <n v="3034"/>
    <n v="3"/>
    <n v="1"/>
    <n v="2"/>
    <n v="561"/>
    <n v="1990"/>
    <s v="49 Ridge Dr"/>
    <s v="Avondale Heights"/>
    <s v="Moonee Valley"/>
    <s v="Western Metropolitan"/>
    <n v="8"/>
    <n v="2017"/>
  </r>
  <r>
    <d v="2017-08-04T00:00:00"/>
    <n v="600000"/>
    <x v="0"/>
    <s v="Property Barons"/>
    <x v="0"/>
    <n v="3037"/>
    <n v="4"/>
    <n v="2"/>
    <n v="3"/>
    <n v="715"/>
    <n v="1999"/>
    <s v="22 Santolin Dr"/>
    <s v="Hillside"/>
    <s v="Melton"/>
    <s v="Western Metropolitan"/>
    <n v="8"/>
    <n v="2017"/>
  </r>
  <r>
    <d v="2017-08-04T00:00:00"/>
    <n v="970000"/>
    <x v="2"/>
    <s v="Cunninghams"/>
    <x v="1"/>
    <n v="3109"/>
    <n v="3"/>
    <n v="2"/>
    <n v="2"/>
    <n v="283"/>
    <m/>
    <s v="39A George St"/>
    <s v="Doncaster East"/>
    <s v="Manningham"/>
    <s v="Eastern Metropolitan"/>
    <n v="8"/>
    <n v="2017"/>
  </r>
  <r>
    <d v="2017-08-04T00:00:00"/>
    <n v="490000"/>
    <x v="0"/>
    <s v="Cunninghams"/>
    <x v="1"/>
    <n v="3064"/>
    <n v="3"/>
    <n v="2"/>
    <n v="2"/>
    <n v="400"/>
    <n v="1996"/>
    <s v="10 Sheridan Wy"/>
    <s v="Roxburgh Park"/>
    <s v="Hume"/>
    <s v="Northern Metropolitan"/>
    <n v="8"/>
    <n v="2017"/>
  </r>
  <r>
    <d v="2017-08-04T00:00:00"/>
    <n v="580010"/>
    <x v="1"/>
    <s v="Metro Ladder"/>
    <x v="0"/>
    <n v="3163"/>
    <n v="2"/>
    <n v="1"/>
    <n v="1"/>
    <n v="0"/>
    <n v="1970"/>
    <s v="7/177 Oakleigh Rd"/>
    <s v="Carnegie"/>
    <s v="Glen Eira"/>
    <s v="Southern Metropolitan"/>
    <n v="8"/>
    <n v="2017"/>
  </r>
  <r>
    <d v="2017-08-04T00:00:00"/>
    <n v="900000"/>
    <x v="0"/>
    <s v="Jones and Jones"/>
    <x v="1"/>
    <n v="3910"/>
    <n v="4"/>
    <n v="2"/>
    <n v="6"/>
    <n v="2026"/>
    <m/>
    <s v="67 Union Rd"/>
    <s v="Langwarrin"/>
    <s v="Frankston"/>
    <s v="Eastern Victoria"/>
    <n v="8"/>
    <n v="2017"/>
  </r>
  <r>
    <d v="2017-08-04T00:00:00"/>
    <n v="636000"/>
    <x v="0"/>
    <s v="SJ"/>
    <x v="1"/>
    <n v="3023"/>
    <n v="3"/>
    <n v="2"/>
    <n v="2"/>
    <n v="585"/>
    <n v="2000"/>
    <s v="2 Gumleaf Ct"/>
    <s v="Cairnlea"/>
    <s v="Brimbank"/>
    <s v="Western Metropolitan"/>
    <n v="8"/>
    <n v="2017"/>
  </r>
  <r>
    <d v="2017-08-04T00:00:00"/>
    <n v="595000"/>
    <x v="1"/>
    <s v="Jones and Jones"/>
    <x v="1"/>
    <n v="3123"/>
    <n v="2"/>
    <n v="1"/>
    <n v="1"/>
    <n v="0"/>
    <m/>
    <s v="1/50 Leura Gr"/>
    <s v="Hawthorn East"/>
    <s v="Boroondara"/>
    <s v="Southern Metropolitan"/>
    <n v="8"/>
    <n v="2017"/>
  </r>
  <r>
    <d v="2017-08-04T00:00:00"/>
    <n v="1823000"/>
    <x v="0"/>
    <s v="Maxwells"/>
    <x v="1"/>
    <n v="3193"/>
    <n v="4"/>
    <n v="2"/>
    <n v="3"/>
    <n v="728"/>
    <m/>
    <s v="3 Wells Rd"/>
    <s v="Beaumaris"/>
    <s v="Bayside"/>
    <s v="Southern Metropolitan"/>
    <n v="8"/>
    <n v="2017"/>
  </r>
  <r>
    <d v="2017-08-04T00:00:00"/>
    <n v="1010000"/>
    <x v="0"/>
    <s v="Sanders"/>
    <x v="1"/>
    <n v="3088"/>
    <n v="3"/>
    <n v="2"/>
    <n v="2"/>
    <n v="582"/>
    <m/>
    <s v="18 Warruga Pl"/>
    <s v="Greensborough"/>
    <s v="Banyule"/>
    <s v="Northern Metropolitan"/>
    <n v="8"/>
    <n v="2017"/>
  </r>
  <r>
    <d v="2017-08-05T00:00:00"/>
    <n v="898000"/>
    <x v="0"/>
    <s v="Best Bricks"/>
    <x v="0"/>
    <n v="3089"/>
    <n v="4"/>
    <n v="3"/>
    <n v="2"/>
    <n v="705"/>
    <n v="2012"/>
    <s v="14 Fuller St"/>
    <s v="Diamond Creek"/>
    <s v="Nillumbik"/>
    <s v="Northern Victoria"/>
    <n v="8"/>
    <n v="2017"/>
  </r>
  <r>
    <d v="2017-08-05T00:00:00"/>
    <n v="595000"/>
    <x v="2"/>
    <s v="Cunninghams"/>
    <x v="1"/>
    <n v="3046"/>
    <n v="2"/>
    <n v="2"/>
    <n v="1"/>
    <n v="201"/>
    <n v="2005"/>
    <s v="3A Neil St"/>
    <s v="Hadfield"/>
    <s v="Moreland"/>
    <s v="Northern Metropolitan"/>
    <n v="8"/>
    <n v="2017"/>
  </r>
  <r>
    <d v="2017-08-05T00:00:00"/>
    <n v="760000"/>
    <x v="0"/>
    <s v="Property Barons"/>
    <x v="1"/>
    <n v="3046"/>
    <n v="3"/>
    <n v="1"/>
    <n v="4"/>
    <n v="625"/>
    <m/>
    <s v="71 Augustine Tce"/>
    <s v="Glenroy"/>
    <s v="Moreland"/>
    <s v="Northern Metropolitan"/>
    <n v="8"/>
    <n v="2017"/>
  </r>
  <r>
    <d v="2017-08-05T00:00:00"/>
    <n v="1210000"/>
    <x v="0"/>
    <s v="Cunninghams"/>
    <x v="1"/>
    <n v="3044"/>
    <n v="3"/>
    <n v="2"/>
    <n v="1"/>
    <n v="330"/>
    <n v="2012"/>
    <s v="8A Tangyes St"/>
    <s v="Pascoe Vale"/>
    <s v="Moreland"/>
    <s v="Northern Metropolitan"/>
    <n v="8"/>
    <n v="2017"/>
  </r>
  <r>
    <d v="2017-08-05T00:00:00"/>
    <n v="1803000"/>
    <x v="0"/>
    <s v="Flanders &amp; Fish"/>
    <x v="0"/>
    <n v="3051"/>
    <n v="2"/>
    <n v="2"/>
    <n v="0"/>
    <n v="119"/>
    <m/>
    <s v="195 Peel St"/>
    <s v="North Melbourne"/>
    <s v="Melbourne"/>
    <s v="Northern Metropolitan"/>
    <n v="8"/>
    <n v="2017"/>
  </r>
  <r>
    <d v="2017-08-05T00:00:00"/>
    <n v="393200"/>
    <x v="0"/>
    <s v="Sanders"/>
    <x v="1"/>
    <n v="3064"/>
    <n v="3"/>
    <n v="1"/>
    <n v="1"/>
    <n v="400"/>
    <m/>
    <s v="24 Centaurus Av"/>
    <s v="Roxburgh Park"/>
    <s v="Hume"/>
    <s v="Northern Metropolitan"/>
    <n v="8"/>
    <n v="2017"/>
  </r>
  <r>
    <d v="2017-08-05T00:00:00"/>
    <n v="1100000"/>
    <x v="0"/>
    <s v="Flanders &amp; Fish"/>
    <x v="0"/>
    <n v="3047"/>
    <n v="1"/>
    <n v="1"/>
    <n v="1"/>
    <n v="1312"/>
    <m/>
    <s v="39 Blair St"/>
    <s v="Broadmeadows"/>
    <s v="Hume"/>
    <s v="Northern Metropolitan"/>
    <n v="8"/>
    <n v="2017"/>
  </r>
  <r>
    <d v="2017-08-05T00:00:00"/>
    <n v="555000"/>
    <x v="1"/>
    <s v="Property Barons"/>
    <x v="1"/>
    <n v="3012"/>
    <n v="2"/>
    <n v="2"/>
    <n v="1"/>
    <n v="207"/>
    <m/>
    <s v="77 Corrigan Av"/>
    <s v="Brooklyn"/>
    <s v="Hobsons Bay"/>
    <s v="Western Metropolitan"/>
    <n v="8"/>
    <n v="2017"/>
  </r>
  <r>
    <d v="2017-08-05T00:00:00"/>
    <n v="805000"/>
    <x v="0"/>
    <s v="Metro Ladder"/>
    <x v="1"/>
    <n v="3025"/>
    <n v="4"/>
    <n v="2"/>
    <n v="5"/>
    <n v="562"/>
    <n v="1950"/>
    <s v="313 Millers Rd"/>
    <s v="Altona North"/>
    <s v="Hobsons Bay"/>
    <s v="Western Metropolitan"/>
    <n v="8"/>
    <n v="2017"/>
  </r>
  <r>
    <d v="2017-08-05T00:00:00"/>
    <n v="1925000"/>
    <x v="0"/>
    <s v="Cunninghams"/>
    <x v="0"/>
    <n v="3161"/>
    <n v="4"/>
    <n v="2"/>
    <n v="2"/>
    <n v="494"/>
    <n v="1900"/>
    <s v="75 Normanby Rd"/>
    <s v="Caulfield North"/>
    <s v="Glen Eira"/>
    <s v="Southern Metropolitan"/>
    <n v="8"/>
    <n v="2017"/>
  </r>
  <r>
    <d v="2017-08-05T00:00:00"/>
    <n v="2775000"/>
    <x v="0"/>
    <s v="Best Bricks"/>
    <x v="1"/>
    <n v="3070"/>
    <n v="3"/>
    <n v="1"/>
    <n v="2"/>
    <n v="901"/>
    <m/>
    <s v="21 Simpson St"/>
    <s v="Northcote"/>
    <s v="Darebin"/>
    <s v="Northern Metropolitan"/>
    <n v="8"/>
    <n v="2017"/>
  </r>
  <r>
    <d v="2017-08-05T00:00:00"/>
    <n v="565000"/>
    <x v="0"/>
    <s v="Cunninghams"/>
    <x v="1"/>
    <n v="3021"/>
    <n v="3"/>
    <n v="2"/>
    <n v="3"/>
    <n v="543"/>
    <n v="1980"/>
    <s v="261 Taylors Rd"/>
    <s v="Kings Park"/>
    <s v="Brimbank"/>
    <s v="Western Metropolitan"/>
    <n v="8"/>
    <n v="2017"/>
  </r>
  <r>
    <d v="2017-08-05T00:00:00"/>
    <n v="632500"/>
    <x v="0"/>
    <s v="SJ"/>
    <x v="1"/>
    <n v="3021"/>
    <n v="4"/>
    <n v="2"/>
    <n v="2"/>
    <n v="592"/>
    <m/>
    <s v="38 Charlbury Gr"/>
    <s v="St Albans"/>
    <s v="Brimbank"/>
    <s v="Western Metropolitan"/>
    <n v="8"/>
    <n v="2017"/>
  </r>
  <r>
    <d v="2017-08-05T00:00:00"/>
    <n v="650000"/>
    <x v="0"/>
    <s v="Property Barons"/>
    <x v="0"/>
    <n v="3023"/>
    <n v="3"/>
    <n v="1"/>
    <n v="2"/>
    <n v="697"/>
    <n v="1955"/>
    <s v="13 Poole St"/>
    <s v="Deer Park"/>
    <s v="Brimbank"/>
    <s v="Western Metropolitan"/>
    <n v="8"/>
    <n v="2017"/>
  </r>
  <r>
    <d v="2017-08-05T00:00:00"/>
    <n v="520000"/>
    <x v="1"/>
    <s v="Cunninghams"/>
    <x v="1"/>
    <n v="3101"/>
    <n v="1"/>
    <n v="1"/>
    <n v="1"/>
    <n v="0"/>
    <m/>
    <s v="9/78 Walpole St"/>
    <s v="Kew"/>
    <s v="Boroondara"/>
    <s v="Southern Metropolitan"/>
    <n v="8"/>
    <n v="2017"/>
  </r>
  <r>
    <d v="2017-08-05T00:00:00"/>
    <n v="1200000"/>
    <x v="2"/>
    <s v="Property Barons"/>
    <x v="0"/>
    <n v="3122"/>
    <n v="3"/>
    <n v="2"/>
    <n v="2"/>
    <n v="1089"/>
    <m/>
    <s v="1/164 Barkers Rd"/>
    <s v="Hawthorn"/>
    <s v="Boroondara"/>
    <s v="Southern Metropolitan"/>
    <n v="8"/>
    <n v="2017"/>
  </r>
  <r>
    <d v="2017-08-05T00:00:00"/>
    <n v="1275000"/>
    <x v="0"/>
    <s v="Flanders &amp; Fish"/>
    <x v="0"/>
    <n v="3104"/>
    <n v="3"/>
    <n v="2"/>
    <n v="2"/>
    <n v="226"/>
    <n v="1965"/>
    <s v="2/43 Sutton St"/>
    <s v="Balwyn North"/>
    <s v="Boroondara"/>
    <s v="Southern Metropolitan"/>
    <n v="8"/>
    <n v="2017"/>
  </r>
  <r>
    <d v="2017-08-05T00:00:00"/>
    <n v="697500"/>
    <x v="0"/>
    <s v="Cunninghams"/>
    <x v="0"/>
    <n v="3081"/>
    <n v="3"/>
    <n v="1"/>
    <n v="1"/>
    <n v="430"/>
    <m/>
    <s v="396 Waterdale Rd"/>
    <s v="Heidelberg Heights"/>
    <s v="Banyule"/>
    <s v="Eastern Metropolitan"/>
    <n v="8"/>
    <n v="2017"/>
  </r>
  <r>
    <d v="2017-08-05T00:00:00"/>
    <n v="820000"/>
    <x v="2"/>
    <s v="Sanders"/>
    <x v="1"/>
    <n v="3094"/>
    <n v="3"/>
    <n v="2"/>
    <n v="2"/>
    <n v="260"/>
    <n v="2010"/>
    <s v="2/22 Looker Rd"/>
    <s v="Montmorency"/>
    <s v="Banyule"/>
    <s v="Eastern Metropolitan"/>
    <n v="8"/>
    <n v="2017"/>
  </r>
  <r>
    <d v="2017-08-05T00:00:00"/>
    <n v="985000"/>
    <x v="2"/>
    <s v="Jones and Jones"/>
    <x v="0"/>
    <n v="3079"/>
    <n v="4"/>
    <n v="3"/>
    <n v="2"/>
    <n v="181"/>
    <n v="2016"/>
    <s v="6/36 Livingstone St"/>
    <s v="Ivanhoe"/>
    <s v="Banyule"/>
    <s v="Eastern Metropolitan"/>
    <n v="8"/>
    <n v="2017"/>
  </r>
  <r>
    <d v="2017-08-05T00:00:00"/>
    <n v="1129000"/>
    <x v="0"/>
    <s v="Flanders &amp; Fish"/>
    <x v="1"/>
    <n v="3093"/>
    <n v="4"/>
    <n v="2"/>
    <n v="2"/>
    <n v="792"/>
    <m/>
    <s v="54 Edwards St"/>
    <s v="Lower Plenty"/>
    <s v="Banyule"/>
    <s v="Eastern Metropolitan"/>
    <n v="8"/>
    <n v="2017"/>
  </r>
  <r>
    <d v="2017-08-06T00:00:00"/>
    <n v="850250"/>
    <x v="1"/>
    <s v="Jones and Jones"/>
    <x v="1"/>
    <n v="3068"/>
    <n v="3"/>
    <n v="2"/>
    <n v="1"/>
    <n v="6712"/>
    <m/>
    <s v="75/682 Nicholson St"/>
    <s v="Fitzroy North"/>
    <s v="Yarra"/>
    <s v="Northern Metropolitan"/>
    <n v="8"/>
    <n v="2017"/>
  </r>
  <r>
    <d v="2017-08-06T00:00:00"/>
    <n v="1030000"/>
    <x v="1"/>
    <s v="Cunninghams"/>
    <x v="1"/>
    <n v="3068"/>
    <n v="3"/>
    <n v="2"/>
    <n v="2"/>
    <n v="538"/>
    <n v="1995"/>
    <s v="5/94 Roseneath St"/>
    <s v="Clifton Hill"/>
    <s v="Yarra"/>
    <s v="Northern Metropolitan"/>
    <n v="8"/>
    <n v="2017"/>
  </r>
  <r>
    <d v="2017-08-06T00:00:00"/>
    <n v="605000"/>
    <x v="0"/>
    <s v="Cunninghams"/>
    <x v="1"/>
    <n v="3074"/>
    <n v="3"/>
    <n v="1"/>
    <n v="2"/>
    <n v="533"/>
    <n v="1975"/>
    <s v="18 Dakota Dr"/>
    <s v="Thomastown"/>
    <s v="Whittlesea"/>
    <s v="Northern Metropolitan"/>
    <n v="8"/>
    <n v="2017"/>
  </r>
  <r>
    <d v="2017-08-06T00:00:00"/>
    <n v="700000"/>
    <x v="0"/>
    <s v="SJ"/>
    <x v="0"/>
    <n v="3075"/>
    <n v="3"/>
    <n v="1"/>
    <n v="2"/>
    <n v="625"/>
    <m/>
    <s v="105 William St"/>
    <s v="Lalor"/>
    <s v="Whittlesea"/>
    <s v="Northern Metropolitan"/>
    <n v="8"/>
    <n v="2017"/>
  </r>
  <r>
    <d v="2017-08-06T00:00:00"/>
    <n v="730000"/>
    <x v="2"/>
    <s v="Best Bricks"/>
    <x v="0"/>
    <n v="3128"/>
    <n v="2"/>
    <n v="2"/>
    <n v="1"/>
    <n v="126"/>
    <n v="2012"/>
    <s v="2/1129 Whitehorse Rd"/>
    <s v="Box Hill"/>
    <s v="Whitehorse"/>
    <s v="Eastern Metropolitan"/>
    <n v="8"/>
    <n v="2017"/>
  </r>
  <r>
    <d v="2017-08-06T00:00:00"/>
    <n v="555000"/>
    <x v="1"/>
    <s v="Jones and Jones"/>
    <x v="1"/>
    <n v="3141"/>
    <n v="1"/>
    <n v="1"/>
    <n v="1"/>
    <n v="0"/>
    <m/>
    <s v="10/38 Kensington Rd"/>
    <s v="South Yarra"/>
    <s v="Stonnington"/>
    <s v="Southern Metropolitan"/>
    <n v="8"/>
    <n v="2017"/>
  </r>
  <r>
    <d v="2017-08-06T00:00:00"/>
    <n v="635000"/>
    <x v="1"/>
    <s v="Best Bricks"/>
    <x v="1"/>
    <n v="3184"/>
    <n v="2"/>
    <n v="1"/>
    <n v="1"/>
    <n v="371"/>
    <m/>
    <s v="1/3 Greig Ct"/>
    <s v="Elwood"/>
    <s v="Port Phillip"/>
    <s v="Southern Metropolitan"/>
    <n v="8"/>
    <n v="2017"/>
  </r>
  <r>
    <d v="2017-08-06T00:00:00"/>
    <n v="1030000"/>
    <x v="0"/>
    <s v="Cunninghams"/>
    <x v="1"/>
    <n v="3170"/>
    <n v="4"/>
    <n v="2"/>
    <n v="2"/>
    <n v="492"/>
    <m/>
    <s v="7 Tottenham Gr"/>
    <s v="Mulgrave"/>
    <s v="Monash"/>
    <s v="South-Eastern Metropolitan"/>
    <n v="8"/>
    <n v="2017"/>
  </r>
  <r>
    <d v="2017-08-06T00:00:00"/>
    <n v="816000"/>
    <x v="2"/>
    <s v="Property Barons"/>
    <x v="1"/>
    <n v="3109"/>
    <n v="3"/>
    <n v="1"/>
    <n v="2"/>
    <n v="0"/>
    <n v="2010"/>
    <s v="18B Churchill St"/>
    <s v="Doncaster East"/>
    <s v="Manningham"/>
    <s v="Eastern Metropolitan"/>
    <n v="8"/>
    <n v="2017"/>
  </r>
  <r>
    <d v="2017-08-06T00:00:00"/>
    <n v="908000"/>
    <x v="0"/>
    <s v="Cunninghams"/>
    <x v="1"/>
    <n v="3152"/>
    <n v="4"/>
    <n v="2"/>
    <n v="1"/>
    <n v="815"/>
    <m/>
    <s v="33 Dunbarton Dr"/>
    <s v="Wantirna"/>
    <s v="Knox"/>
    <s v="Eastern Metropolitan"/>
    <n v="8"/>
    <n v="2017"/>
  </r>
  <r>
    <d v="2017-08-06T00:00:00"/>
    <n v="835500"/>
    <x v="0"/>
    <s v="Cunninghams"/>
    <x v="1"/>
    <n v="3196"/>
    <n v="5"/>
    <n v="5"/>
    <n v="4"/>
    <n v="570"/>
    <n v="1990"/>
    <s v="11 Rebecca Cl"/>
    <s v="Chelsea Heights"/>
    <s v="Kingston"/>
    <s v="South-Eastern Metropolitan"/>
    <n v="8"/>
    <n v="2017"/>
  </r>
  <r>
    <d v="2017-08-06T00:00:00"/>
    <n v="510000"/>
    <x v="0"/>
    <s v="Metro Ladder"/>
    <x v="1"/>
    <n v="3025"/>
    <n v="2"/>
    <n v="1"/>
    <n v="1"/>
    <n v="170"/>
    <n v="2001"/>
    <s v="2/16 Stapley Cr"/>
    <s v="Altona North"/>
    <s v="Hobsons Bay"/>
    <s v="Western Metropolitan"/>
    <n v="8"/>
    <n v="2017"/>
  </r>
  <r>
    <d v="2017-08-06T00:00:00"/>
    <n v="450000"/>
    <x v="1"/>
    <s v="Jones and Jones"/>
    <x v="1"/>
    <n v="3163"/>
    <n v="2"/>
    <n v="1"/>
    <n v="1"/>
    <n v="0"/>
    <n v="2010"/>
    <s v="1/1110 Glen Huntly Rd"/>
    <s v="Glen Huntly"/>
    <s v="Glen Eira"/>
    <s v="Southern Metropolitan"/>
    <n v="8"/>
    <n v="2017"/>
  </r>
  <r>
    <d v="2017-08-06T00:00:00"/>
    <n v="1200000"/>
    <x v="0"/>
    <s v="Jones and Jones"/>
    <x v="0"/>
    <n v="3204"/>
    <n v="2"/>
    <n v="1"/>
    <n v="2"/>
    <n v="397"/>
    <n v="1940"/>
    <s v="41 McKinnon Rd"/>
    <s v="McKinnon"/>
    <s v="Glen Eira"/>
    <s v="Southern Metropolitan"/>
    <n v="8"/>
    <n v="2017"/>
  </r>
  <r>
    <d v="2017-08-06T00:00:00"/>
    <n v="630000"/>
    <x v="0"/>
    <s v="SJ"/>
    <x v="0"/>
    <n v="3023"/>
    <n v="3"/>
    <n v="2"/>
    <n v="2"/>
    <n v="397"/>
    <n v="2007"/>
    <s v="16 Homebush Rd"/>
    <s v="Cairnlea"/>
    <s v="Brimbank"/>
    <s v="Western Metropolitan"/>
    <n v="8"/>
    <n v="2017"/>
  </r>
  <r>
    <d v="2017-08-06T00:00:00"/>
    <n v="810000"/>
    <x v="0"/>
    <s v="Flanders &amp; Fish"/>
    <x v="1"/>
    <n v="3038"/>
    <n v="3"/>
    <n v="2"/>
    <n v="2"/>
    <n v="766"/>
    <m/>
    <s v="25 Marriot Rd"/>
    <s v="Keilor Downs"/>
    <s v="Brimbank"/>
    <s v="Western Metropolitan"/>
    <n v="8"/>
    <n v="2017"/>
  </r>
  <r>
    <d v="2017-08-06T00:00:00"/>
    <n v="1500000"/>
    <x v="0"/>
    <s v="Jones and Jones"/>
    <x v="0"/>
    <n v="3122"/>
    <n v="3"/>
    <n v="3"/>
    <n v="2"/>
    <n v="255"/>
    <n v="1997"/>
    <s v="3/31 Robinson Rd"/>
    <s v="Hawthorn"/>
    <s v="Boroondara"/>
    <s v="Southern Metropolitan"/>
    <n v="8"/>
    <n v="2017"/>
  </r>
  <r>
    <d v="2017-08-06T00:00:00"/>
    <n v="726500"/>
    <x v="0"/>
    <s v="Melbourne Homes"/>
    <x v="1"/>
    <n v="3081"/>
    <n v="3"/>
    <n v="1"/>
    <n v="0"/>
    <n v="593"/>
    <n v="1950"/>
    <s v="1 Bardia St"/>
    <s v="Heidelberg West"/>
    <s v="Banyule"/>
    <s v="Eastern Metropolitan"/>
    <n v="8"/>
    <n v="2017"/>
  </r>
  <r>
    <d v="2017-08-07T00:00:00"/>
    <n v="2635000"/>
    <x v="0"/>
    <s v="Jones and Jones"/>
    <x v="1"/>
    <n v="3181"/>
    <n v="4"/>
    <n v="2"/>
    <n v="2"/>
    <n v="401"/>
    <n v="1910"/>
    <s v="19 Airlie Av"/>
    <s v="Prahran"/>
    <s v="Stonnington"/>
    <s v="Southern Metropolitan"/>
    <n v="8"/>
    <n v="2017"/>
  </r>
  <r>
    <d v="2017-08-07T00:00:00"/>
    <n v="692000"/>
    <x v="1"/>
    <s v="Jones and Jones"/>
    <x v="1"/>
    <n v="3056"/>
    <n v="2"/>
    <n v="1"/>
    <n v="1"/>
    <n v="0"/>
    <m/>
    <s v="11/757 Park St"/>
    <s v="Brunswick"/>
    <s v="Moreland"/>
    <s v="Northern Metropolitan"/>
    <n v="8"/>
    <n v="2017"/>
  </r>
  <r>
    <d v="2017-08-07T00:00:00"/>
    <n v="840000"/>
    <x v="0"/>
    <s v="Cunninghams"/>
    <x v="0"/>
    <n v="3033"/>
    <n v="3"/>
    <n v="1"/>
    <n v="2"/>
    <n v="575"/>
    <n v="1970"/>
    <s v="14 Noga Av"/>
    <s v="Keilor East"/>
    <s v="Moonee Valley"/>
    <s v="Western Metropolitan"/>
    <n v="8"/>
    <n v="2017"/>
  </r>
  <r>
    <d v="2017-08-07T00:00:00"/>
    <n v="1115000"/>
    <x v="0"/>
    <s v="Jones and Jones"/>
    <x v="1"/>
    <n v="3168"/>
    <n v="5"/>
    <n v="2"/>
    <n v="2"/>
    <n v="590"/>
    <m/>
    <s v="25 View St"/>
    <s v="Clayton"/>
    <s v="Monash"/>
    <s v="South-Eastern Metropolitan"/>
    <n v="8"/>
    <n v="2017"/>
  </r>
  <r>
    <d v="2017-08-07T00:00:00"/>
    <n v="550000"/>
    <x v="1"/>
    <s v="Cunninghams"/>
    <x v="1"/>
    <n v="3051"/>
    <n v="2"/>
    <n v="1"/>
    <n v="0"/>
    <n v="4563"/>
    <m/>
    <s v="8/302 Abbotsford St"/>
    <s v="North Melbourne"/>
    <s v="Melbourne"/>
    <s v="Northern Metropolitan"/>
    <n v="8"/>
    <n v="2017"/>
  </r>
  <r>
    <d v="2017-08-07T00:00:00"/>
    <n v="650000"/>
    <x v="0"/>
    <s v="Flanders &amp; Fish"/>
    <x v="0"/>
    <n v="3153"/>
    <n v="3"/>
    <n v="1"/>
    <n v="2"/>
    <n v="787"/>
    <m/>
    <s v="20 Blandford Cr"/>
    <s v="Bayswater North"/>
    <s v="Maroondah"/>
    <s v="Eastern Metropolitan"/>
    <n v="8"/>
    <n v="2017"/>
  </r>
  <r>
    <d v="2017-08-07T00:00:00"/>
    <n v="1635000"/>
    <x v="0"/>
    <s v="Property Barons"/>
    <x v="1"/>
    <n v="3106"/>
    <n v="4"/>
    <n v="3"/>
    <n v="2"/>
    <n v="896"/>
    <n v="1985"/>
    <s v="7 Clays Ct"/>
    <s v="Templestowe"/>
    <s v="Manningham"/>
    <s v="Eastern Metropolitan"/>
    <n v="8"/>
    <n v="2017"/>
  </r>
  <r>
    <d v="2017-08-07T00:00:00"/>
    <n v="1200000"/>
    <x v="0"/>
    <s v="Cunninghams"/>
    <x v="1"/>
    <n v="3152"/>
    <n v="4"/>
    <n v="2"/>
    <n v="3"/>
    <n v="741"/>
    <m/>
    <s v="16 Mariemont Av"/>
    <s v="Wantirna"/>
    <s v="Knox"/>
    <s v="Eastern Metropolitan"/>
    <n v="8"/>
    <n v="2017"/>
  </r>
  <r>
    <d v="2017-08-07T00:00:00"/>
    <n v="625000"/>
    <x v="0"/>
    <s v="Jones and Jones"/>
    <x v="0"/>
    <n v="3197"/>
    <n v="3"/>
    <n v="2"/>
    <n v="1"/>
    <n v="379"/>
    <n v="1950"/>
    <s v="29 Whatley St"/>
    <s v="Carrum"/>
    <s v="Kingston"/>
    <s v="South-Eastern Metropolitan"/>
    <n v="8"/>
    <n v="2017"/>
  </r>
  <r>
    <d v="2017-08-07T00:00:00"/>
    <n v="360000"/>
    <x v="1"/>
    <s v="Metro Ladder"/>
    <x v="0"/>
    <n v="3429"/>
    <n v="2"/>
    <n v="1"/>
    <n v="1"/>
    <n v="143"/>
    <n v="1999"/>
    <s v="1/6 Anthony St"/>
    <s v="Sunbury"/>
    <s v="Hume"/>
    <s v="Western Metropolitan"/>
    <n v="8"/>
    <n v="2017"/>
  </r>
  <r>
    <d v="2017-08-07T00:00:00"/>
    <n v="586000"/>
    <x v="0"/>
    <s v="Flanders &amp; Fish"/>
    <x v="0"/>
    <n v="3043"/>
    <n v="4"/>
    <n v="1"/>
    <n v="3"/>
    <n v="0"/>
    <n v="1975"/>
    <s v="1/119 Melrose Dr"/>
    <s v="Tullamarine"/>
    <s v="Hume"/>
    <s v="Western Metropolitan"/>
    <n v="8"/>
    <n v="2017"/>
  </r>
  <r>
    <d v="2017-08-07T00:00:00"/>
    <n v="370000"/>
    <x v="1"/>
    <s v="Flanders &amp; Fish"/>
    <x v="1"/>
    <n v="3175"/>
    <n v="2"/>
    <n v="1"/>
    <n v="1"/>
    <n v="135"/>
    <n v="1990"/>
    <s v="3/111 Clow St"/>
    <s v="Dandenong"/>
    <s v="Greater Dandenong"/>
    <s v="South-Eastern Metropolitan"/>
    <n v="8"/>
    <n v="2017"/>
  </r>
  <r>
    <d v="2017-08-07T00:00:00"/>
    <n v="930000"/>
    <x v="0"/>
    <s v="Maxwells"/>
    <x v="1"/>
    <n v="3175"/>
    <n v="4"/>
    <n v="2"/>
    <n v="1"/>
    <n v="830"/>
    <n v="1980"/>
    <s v="64 Waranga St"/>
    <s v="Dandenong North"/>
    <s v="Greater Dandenong"/>
    <s v="South-Eastern Metropolitan"/>
    <n v="8"/>
    <n v="2017"/>
  </r>
  <r>
    <d v="2017-08-07T00:00:00"/>
    <n v="1091500"/>
    <x v="1"/>
    <s v="Metro Ladder"/>
    <x v="1"/>
    <n v="3162"/>
    <n v="2"/>
    <n v="2"/>
    <n v="1"/>
    <n v="225"/>
    <m/>
    <s v="3/29 Sussex Rd"/>
    <s v="Caulfield South"/>
    <s v="Glen Eira"/>
    <s v="Southern Metropolitan"/>
    <n v="8"/>
    <n v="2017"/>
  </r>
  <r>
    <d v="2017-08-07T00:00:00"/>
    <n v="472500"/>
    <x v="0"/>
    <s v="Jones and Jones"/>
    <x v="1"/>
    <n v="3177"/>
    <n v="2"/>
    <n v="1"/>
    <n v="2"/>
    <n v="590"/>
    <n v="1960"/>
    <s v="33 Kanooka Gr"/>
    <s v="Doveton"/>
    <s v="Casey"/>
    <s v="South-Eastern Metropolitan"/>
    <n v="8"/>
    <n v="2017"/>
  </r>
  <r>
    <d v="2017-08-07T00:00:00"/>
    <n v="760000"/>
    <x v="0"/>
    <s v="SJ"/>
    <x v="0"/>
    <n v="3038"/>
    <n v="3"/>
    <n v="3"/>
    <n v="2"/>
    <n v="654"/>
    <m/>
    <s v="4 Pacific Pl"/>
    <s v="Taylors Lakes"/>
    <s v="Brimbank"/>
    <s v="Western Metropolitan"/>
    <n v="8"/>
    <n v="2017"/>
  </r>
  <r>
    <d v="2017-08-07T00:00:00"/>
    <n v="1780000"/>
    <x v="0"/>
    <s v="Metro Ladder"/>
    <x v="1"/>
    <n v="3193"/>
    <n v="5"/>
    <n v="3"/>
    <n v="2"/>
    <n v="613"/>
    <m/>
    <s v="14 Cavell Ct"/>
    <s v="Beaumaris"/>
    <s v="Bayside"/>
    <s v="Southern Metropolitan"/>
    <n v="8"/>
    <n v="2017"/>
  </r>
  <r>
    <d v="2017-08-07T00:00:00"/>
    <n v="1320000"/>
    <x v="0"/>
    <s v="Property Barons"/>
    <x v="1"/>
    <n v="3079"/>
    <n v="2"/>
    <n v="1"/>
    <n v="0"/>
    <n v="620"/>
    <n v="1920"/>
    <s v="207 Waterdale Rd"/>
    <s v="Ivanhoe"/>
    <s v="Banyule"/>
    <s v="Eastern Metropolitan"/>
    <n v="8"/>
    <n v="2017"/>
  </r>
  <r>
    <d v="2017-08-08T00:00:00"/>
    <n v="330000"/>
    <x v="1"/>
    <s v="Cunninghams"/>
    <x v="0"/>
    <n v="3121"/>
    <n v="1"/>
    <n v="1"/>
    <n v="1"/>
    <n v="0"/>
    <n v="1970"/>
    <s v="5/33 Davison St"/>
    <s v="Richmond"/>
    <s v="Yarra"/>
    <s v="Northern Metropolitan"/>
    <n v="8"/>
    <n v="2017"/>
  </r>
  <r>
    <d v="2017-08-08T00:00:00"/>
    <n v="480000"/>
    <x v="0"/>
    <s v="Metro Ladder"/>
    <x v="1"/>
    <n v="3024"/>
    <n v="3"/>
    <n v="1"/>
    <n v="2"/>
    <n v="743"/>
    <n v="1990"/>
    <s v="5 Dakara Ct"/>
    <s v="Wyndham Vale"/>
    <s v="Wyndham"/>
    <s v="Western Metropolitan"/>
    <n v="8"/>
    <n v="2017"/>
  </r>
  <r>
    <d v="2017-08-08T00:00:00"/>
    <n v="1530000"/>
    <x v="0"/>
    <s v="Jones and Jones"/>
    <x v="1"/>
    <n v="3125"/>
    <n v="3"/>
    <n v="1"/>
    <n v="2"/>
    <n v="695"/>
    <m/>
    <s v="14 Cumming St"/>
    <s v="Burwood"/>
    <s v="Whitehorse"/>
    <s v="Southern Metropolitan"/>
    <n v="8"/>
    <n v="2017"/>
  </r>
  <r>
    <d v="2017-08-08T00:00:00"/>
    <n v="955000"/>
    <x v="2"/>
    <s v="Jones and Jones"/>
    <x v="1"/>
    <n v="3146"/>
    <n v="2"/>
    <n v="1"/>
    <n v="1"/>
    <n v="197"/>
    <n v="1970"/>
    <s v="4/1508 Malvern Rd"/>
    <s v="Glen Iris"/>
    <s v="Stonnington"/>
    <s v="Southern Metropolitan"/>
    <n v="8"/>
    <n v="2017"/>
  </r>
  <r>
    <d v="2017-08-08T00:00:00"/>
    <n v="1480000"/>
    <x v="1"/>
    <s v="Maxwells"/>
    <x v="1"/>
    <n v="3207"/>
    <n v="2"/>
    <n v="2"/>
    <n v="2"/>
    <n v="0"/>
    <n v="2000"/>
    <s v="202/90 Beach St"/>
    <s v="Port Melbourne"/>
    <s v="Port Phillip"/>
    <s v="Southern Metropolitan"/>
    <n v="8"/>
    <n v="2017"/>
  </r>
  <r>
    <d v="2017-08-08T00:00:00"/>
    <n v="545000"/>
    <x v="2"/>
    <s v="Maxwells"/>
    <x v="0"/>
    <n v="3046"/>
    <n v="2"/>
    <n v="1"/>
    <n v="1"/>
    <n v="0"/>
    <n v="2013"/>
    <s v="2/36 Curie Av"/>
    <s v="Oak Park"/>
    <s v="Moreland"/>
    <s v="Northern Metropolitan"/>
    <n v="8"/>
    <n v="2017"/>
  </r>
  <r>
    <d v="2017-08-08T00:00:00"/>
    <n v="702500"/>
    <x v="2"/>
    <s v="Jones and Jones"/>
    <x v="0"/>
    <n v="3057"/>
    <n v="2"/>
    <n v="2"/>
    <n v="1"/>
    <n v="65"/>
    <n v="2013"/>
    <s v="2/111 Victoria St"/>
    <s v="Brunswick East"/>
    <s v="Moreland"/>
    <s v="Northern Metropolitan"/>
    <n v="8"/>
    <n v="2017"/>
  </r>
  <r>
    <d v="2017-08-08T00:00:00"/>
    <n v="362000"/>
    <x v="1"/>
    <s v="Metro Ladder"/>
    <x v="1"/>
    <n v="3039"/>
    <n v="1"/>
    <n v="1"/>
    <n v="1"/>
    <n v="0"/>
    <n v="2015"/>
    <s v="16/122 Maribyrnong Rd"/>
    <s v="Moonee Ponds"/>
    <s v="Moonee Valley"/>
    <s v="Western Metropolitan"/>
    <n v="8"/>
    <n v="2017"/>
  </r>
  <r>
    <d v="2017-08-08T00:00:00"/>
    <n v="1306000"/>
    <x v="0"/>
    <s v="Jones and Jones"/>
    <x v="1"/>
    <n v="3032"/>
    <n v="3"/>
    <n v="1"/>
    <n v="0"/>
    <n v="199"/>
    <n v="1900"/>
    <s v="37 Roxburgh St"/>
    <s v="Ascot Vale"/>
    <s v="Moonee Valley"/>
    <s v="Western Metropolitan"/>
    <n v="8"/>
    <n v="2017"/>
  </r>
  <r>
    <d v="2017-08-08T00:00:00"/>
    <n v="992000"/>
    <x v="0"/>
    <s v="Melbourne Homes"/>
    <x v="1"/>
    <n v="3170"/>
    <n v="4"/>
    <n v="2"/>
    <n v="1"/>
    <n v="790"/>
    <m/>
    <s v="1 Sutherland Ct"/>
    <s v="Mulgrave"/>
    <s v="Monash"/>
    <s v="South-Eastern Metropolitan"/>
    <n v="8"/>
    <n v="2017"/>
  </r>
  <r>
    <d v="2017-08-08T00:00:00"/>
    <n v="1406000"/>
    <x v="0"/>
    <s v="Cunninghams"/>
    <x v="1"/>
    <n v="3149"/>
    <n v="3"/>
    <n v="2"/>
    <n v="2"/>
    <n v="660"/>
    <n v="1960"/>
    <s v="16 Walker Rd"/>
    <s v="Mount Waverley"/>
    <s v="Monash"/>
    <s v="Eastern Metropolitan"/>
    <n v="8"/>
    <n v="2017"/>
  </r>
  <r>
    <d v="2017-08-08T00:00:00"/>
    <n v="336000"/>
    <x v="0"/>
    <s v="Metro Ladder"/>
    <x v="1"/>
    <n v="3338"/>
    <n v="3"/>
    <n v="1"/>
    <n v="1"/>
    <n v="580"/>
    <n v="1975"/>
    <s v="15 Kurrajong Cr"/>
    <s v="Melton South"/>
    <s v="Melton"/>
    <s v="Western Victoria"/>
    <n v="8"/>
    <n v="2017"/>
  </r>
  <r>
    <d v="2017-08-08T00:00:00"/>
    <n v="580000"/>
    <x v="0"/>
    <s v="SJ"/>
    <x v="0"/>
    <n v="3037"/>
    <n v="4"/>
    <n v="2"/>
    <n v="2"/>
    <n v="600"/>
    <n v="2002"/>
    <s v="96 Glenbruar Dr"/>
    <s v="Hillside"/>
    <s v="Melton"/>
    <s v="Western Metropolitan"/>
    <n v="8"/>
    <n v="2017"/>
  </r>
  <r>
    <d v="2017-08-08T00:00:00"/>
    <n v="565000"/>
    <x v="1"/>
    <s v="Flanders &amp; Fish"/>
    <x v="1"/>
    <n v="3000"/>
    <n v="2"/>
    <n v="1"/>
    <n v="0"/>
    <n v="89"/>
    <n v="2003"/>
    <s v="709/87 Franklin St"/>
    <s v="Melbourne"/>
    <s v="Melbourne"/>
    <s v="Northern Metropolitan"/>
    <n v="8"/>
    <n v="2017"/>
  </r>
  <r>
    <d v="2017-08-08T00:00:00"/>
    <n v="882500"/>
    <x v="0"/>
    <s v="Metro Ladder"/>
    <x v="1"/>
    <n v="3134"/>
    <n v="3"/>
    <n v="2"/>
    <n v="2"/>
    <n v="918"/>
    <n v="1975"/>
    <s v="26 Major St"/>
    <s v="Ringwood"/>
    <s v="Maroondah"/>
    <s v="Eastern Metropolitan"/>
    <n v="8"/>
    <n v="2017"/>
  </r>
  <r>
    <d v="2017-08-08T00:00:00"/>
    <n v="901000"/>
    <x v="0"/>
    <s v="Metro Ladder"/>
    <x v="1"/>
    <n v="3135"/>
    <n v="3"/>
    <n v="2"/>
    <n v="2"/>
    <n v="678"/>
    <n v="1975"/>
    <s v="22 Orchard Gr"/>
    <s v="Heathmont"/>
    <s v="Maroondah"/>
    <s v="Eastern Metropolitan"/>
    <n v="8"/>
    <n v="2017"/>
  </r>
  <r>
    <d v="2017-08-08T00:00:00"/>
    <n v="806000"/>
    <x v="0"/>
    <s v="Jones and Jones"/>
    <x v="1"/>
    <n v="3172"/>
    <n v="3"/>
    <n v="2"/>
    <n v="1"/>
    <n v="539"/>
    <n v="1968"/>
    <s v="2 Cormorant Pl"/>
    <s v="Dingley Village"/>
    <s v="Kingston"/>
    <s v="South-Eastern Metropolitan"/>
    <n v="8"/>
    <n v="2017"/>
  </r>
  <r>
    <d v="2017-08-08T00:00:00"/>
    <n v="1000000"/>
    <x v="2"/>
    <s v="Flanders &amp; Fish"/>
    <x v="1"/>
    <n v="3195"/>
    <n v="3"/>
    <n v="2"/>
    <n v="2"/>
    <n v="298"/>
    <n v="1995"/>
    <s v="13B Elm Gr"/>
    <s v="Parkdale"/>
    <s v="Kingston"/>
    <s v="South-Eastern Metropolitan"/>
    <n v="8"/>
    <n v="2017"/>
  </r>
  <r>
    <d v="2017-08-08T00:00:00"/>
    <n v="1100000"/>
    <x v="0"/>
    <s v="Zimmerman"/>
    <x v="0"/>
    <n v="3173"/>
    <n v="5"/>
    <n v="3"/>
    <n v="2"/>
    <n v="522"/>
    <m/>
    <s v="19 Denmark Rd"/>
    <s v="Keysborough"/>
    <s v="Greater Dandenong"/>
    <s v="South-Eastern Metropolitan"/>
    <n v="8"/>
    <n v="2017"/>
  </r>
  <r>
    <d v="2017-08-08T00:00:00"/>
    <n v="1282500"/>
    <x v="0"/>
    <s v="Cunninghams"/>
    <x v="0"/>
    <n v="3073"/>
    <n v="5"/>
    <n v="2"/>
    <n v="2"/>
    <n v="499"/>
    <n v="2015"/>
    <s v="11 Knox St"/>
    <s v="Reservoir"/>
    <s v="Darebin"/>
    <s v="Northern Metropolitan"/>
    <n v="8"/>
    <n v="2017"/>
  </r>
  <r>
    <d v="2017-08-08T00:00:00"/>
    <n v="670000"/>
    <x v="0"/>
    <s v="Cunninghams"/>
    <x v="1"/>
    <n v="3977"/>
    <n v="4"/>
    <n v="2"/>
    <n v="2"/>
    <n v="612"/>
    <m/>
    <s v="5 Aspera Pl"/>
    <s v="Cranbourne North"/>
    <s v="Casey"/>
    <s v="South-Eastern Metropolitan"/>
    <n v="8"/>
    <n v="2017"/>
  </r>
  <r>
    <d v="2017-08-08T00:00:00"/>
    <n v="655000"/>
    <x v="0"/>
    <s v="Flanders &amp; Fish"/>
    <x v="1"/>
    <n v="3782"/>
    <n v="2"/>
    <n v="1"/>
    <n v="0"/>
    <n v="1000"/>
    <n v="1980"/>
    <s v="35 Kings Rd"/>
    <s v="Emerald"/>
    <s v="Cardinia"/>
    <s v="Eastern Victoria"/>
    <n v="8"/>
    <n v="2017"/>
  </r>
  <r>
    <d v="2017-08-08T00:00:00"/>
    <n v="600000"/>
    <x v="0"/>
    <s v="Property Barons"/>
    <x v="0"/>
    <n v="3021"/>
    <n v="3"/>
    <n v="2"/>
    <n v="6"/>
    <n v="532"/>
    <m/>
    <s v="1 Aspen St"/>
    <s v="St Albans"/>
    <s v="Brimbank"/>
    <s v="Western Metropolitan"/>
    <n v="8"/>
    <n v="2017"/>
  </r>
  <r>
    <d v="2017-08-08T00:00:00"/>
    <n v="1257000"/>
    <x v="0"/>
    <s v="Maxwells"/>
    <x v="1"/>
    <n v="3190"/>
    <n v="3"/>
    <n v="1"/>
    <n v="2"/>
    <n v="572"/>
    <m/>
    <s v="28 Graham Rd"/>
    <s v="Highett"/>
    <s v="Bayside"/>
    <s v="Southern Metropolitan"/>
    <n v="8"/>
    <n v="2017"/>
  </r>
  <r>
    <d v="2017-08-08T00:00:00"/>
    <n v="3000000"/>
    <x v="0"/>
    <s v="Jones and Jones"/>
    <x v="0"/>
    <n v="3186"/>
    <n v="5"/>
    <n v="3"/>
    <n v="2"/>
    <n v="818"/>
    <m/>
    <s v="23 Arthur Av"/>
    <s v="Brighton"/>
    <s v="Bayside"/>
    <s v="Southern Metropolitan"/>
    <n v="8"/>
    <n v="2017"/>
  </r>
  <r>
    <d v="2017-08-08T00:00:00"/>
    <n v="680000"/>
    <x v="0"/>
    <s v="Property Barons"/>
    <x v="1"/>
    <n v="3083"/>
    <n v="3"/>
    <n v="1"/>
    <n v="3"/>
    <n v="539"/>
    <m/>
    <s v="398 Grimshaw St"/>
    <s v="Bundoora"/>
    <s v="Banyule"/>
    <s v="Northern Metropolitan"/>
    <n v="8"/>
    <n v="2017"/>
  </r>
  <r>
    <d v="2017-08-09T00:00:00"/>
    <n v="575500"/>
    <x v="1"/>
    <s v="Metro Ladder"/>
    <x v="1"/>
    <n v="3121"/>
    <n v="2"/>
    <n v="1"/>
    <n v="1"/>
    <n v="0"/>
    <m/>
    <s v="3/30 Tanner St"/>
    <s v="Richmond"/>
    <s v="Yarra"/>
    <s v="Northern Metropolitan"/>
    <n v="8"/>
    <n v="2017"/>
  </r>
  <r>
    <d v="2017-08-09T00:00:00"/>
    <n v="417500"/>
    <x v="0"/>
    <s v="Melbourne Homes"/>
    <x v="1"/>
    <n v="3076"/>
    <n v="2"/>
    <n v="1"/>
    <n v="1"/>
    <n v="157"/>
    <n v="2000"/>
    <s v="2/8 Zurzolo Tce"/>
    <s v="Epping"/>
    <s v="Whittlesea"/>
    <s v="Northern Metropolitan"/>
    <n v="8"/>
    <n v="2017"/>
  </r>
  <r>
    <d v="2017-08-09T00:00:00"/>
    <n v="660000"/>
    <x v="0"/>
    <s v="Melbourne Homes"/>
    <x v="1"/>
    <n v="3075"/>
    <n v="4"/>
    <n v="2"/>
    <n v="3"/>
    <n v="578"/>
    <m/>
    <s v="6 Willard Ct"/>
    <s v="Lalor"/>
    <s v="Whittlesea"/>
    <s v="Northern Metropolitan"/>
    <n v="8"/>
    <n v="2017"/>
  </r>
  <r>
    <d v="2017-08-09T00:00:00"/>
    <n v="798000"/>
    <x v="0"/>
    <s v="Melbourne Homes"/>
    <x v="0"/>
    <n v="3075"/>
    <n v="3"/>
    <n v="1"/>
    <n v="2"/>
    <n v="806"/>
    <n v="1964"/>
    <s v="60 Dickens St"/>
    <s v="Lalor"/>
    <s v="Whittlesea"/>
    <s v="Northern Metropolitan"/>
    <n v="8"/>
    <n v="2017"/>
  </r>
  <r>
    <d v="2017-08-09T00:00:00"/>
    <n v="865000"/>
    <x v="0"/>
    <s v="Maxwells"/>
    <x v="0"/>
    <n v="3133"/>
    <n v="3"/>
    <n v="1"/>
    <n v="2"/>
    <n v="603"/>
    <m/>
    <s v="25 Caldwell Rd"/>
    <s v="Vermont"/>
    <s v="Whitehorse"/>
    <s v="Eastern Metropolitan"/>
    <n v="8"/>
    <n v="2017"/>
  </r>
  <r>
    <d v="2017-08-09T00:00:00"/>
    <n v="360000"/>
    <x v="1"/>
    <s v="Metro Ladder"/>
    <x v="1"/>
    <n v="3182"/>
    <n v="1"/>
    <n v="1"/>
    <n v="1"/>
    <n v="0"/>
    <n v="1971"/>
    <s v="8/240 Barkly St"/>
    <s v="St Kilda"/>
    <s v="Port Phillip"/>
    <s v="Southern Metropolitan"/>
    <n v="8"/>
    <n v="2017"/>
  </r>
  <r>
    <d v="2017-08-09T00:00:00"/>
    <n v="751000"/>
    <x v="2"/>
    <s v="Cunninghams"/>
    <x v="0"/>
    <n v="3095"/>
    <n v="3"/>
    <n v="2"/>
    <n v="2"/>
    <n v="247"/>
    <n v="2009"/>
    <s v="1/1326 Main Rd"/>
    <s v="Eltham"/>
    <s v="Nillumbik"/>
    <s v="Eastern Metropolitan"/>
    <n v="8"/>
    <n v="2017"/>
  </r>
  <r>
    <d v="2017-08-09T00:00:00"/>
    <n v="870000"/>
    <x v="0"/>
    <s v="Cunninghams"/>
    <x v="0"/>
    <n v="3044"/>
    <n v="3"/>
    <n v="1"/>
    <n v="2"/>
    <n v="654"/>
    <m/>
    <s v="123 Cumberland Rd"/>
    <s v="Pascoe Vale"/>
    <s v="Moreland"/>
    <s v="Northern Metropolitan"/>
    <n v="8"/>
    <n v="2017"/>
  </r>
  <r>
    <d v="2017-08-09T00:00:00"/>
    <n v="950000"/>
    <x v="0"/>
    <s v="Cunninghams"/>
    <x v="0"/>
    <n v="3042"/>
    <n v="4"/>
    <n v="1"/>
    <n v="2"/>
    <n v="558"/>
    <n v="1970"/>
    <s v="42 Newman Cr"/>
    <s v="Niddrie"/>
    <s v="Moonee Valley"/>
    <s v="Western Metropolitan"/>
    <n v="8"/>
    <n v="2017"/>
  </r>
  <r>
    <d v="2017-08-09T00:00:00"/>
    <n v="472000"/>
    <x v="1"/>
    <s v="SJ"/>
    <x v="1"/>
    <n v="3166"/>
    <n v="2"/>
    <n v="1"/>
    <n v="1"/>
    <n v="0"/>
    <n v="1970"/>
    <s v="3/9 Clapham Rd"/>
    <s v="Hughesdale"/>
    <s v="Monash"/>
    <s v="Southern Metropolitan"/>
    <n v="8"/>
    <n v="2017"/>
  </r>
  <r>
    <d v="2017-08-09T00:00:00"/>
    <n v="1200000"/>
    <x v="0"/>
    <s v="Melbourne Homes"/>
    <x v="1"/>
    <n v="3150"/>
    <n v="4"/>
    <n v="2"/>
    <n v="2"/>
    <n v="660"/>
    <m/>
    <s v="20 Cowrie St"/>
    <s v="Glen Waverley"/>
    <s v="Monash"/>
    <s v="Eastern Metropolitan"/>
    <n v="8"/>
    <n v="2017"/>
  </r>
  <r>
    <d v="2017-08-09T00:00:00"/>
    <n v="1800000"/>
    <x v="0"/>
    <s v="Cunninghams"/>
    <x v="1"/>
    <n v="3150"/>
    <n v="3"/>
    <n v="1"/>
    <n v="1"/>
    <n v="729"/>
    <m/>
    <s v="25 Walter St"/>
    <s v="Glen Waverley"/>
    <s v="Monash"/>
    <s v="Eastern Metropolitan"/>
    <n v="8"/>
    <n v="2017"/>
  </r>
  <r>
    <d v="2017-08-09T00:00:00"/>
    <n v="620000"/>
    <x v="1"/>
    <s v="Jones and Jones"/>
    <x v="1"/>
    <n v="3053"/>
    <n v="2"/>
    <n v="2"/>
    <n v="1"/>
    <n v="0"/>
    <n v="2013"/>
    <s v="106/37 Palmerston St"/>
    <s v="Carlton"/>
    <s v="Melbourne"/>
    <s v="Northern Metropolitan"/>
    <n v="8"/>
    <n v="2017"/>
  </r>
  <r>
    <d v="2017-08-09T00:00:00"/>
    <n v="1044000"/>
    <x v="0"/>
    <s v="Maxwells"/>
    <x v="0"/>
    <n v="3013"/>
    <n v="2"/>
    <n v="1"/>
    <n v="0"/>
    <n v="197"/>
    <m/>
    <s v="55 Simpson St"/>
    <s v="Yarraville"/>
    <s v="Maribyrnong"/>
    <s v="Western Metropolitan"/>
    <n v="8"/>
    <n v="2017"/>
  </r>
  <r>
    <d v="2017-08-09T00:00:00"/>
    <n v="780000"/>
    <x v="1"/>
    <s v="Flanders &amp; Fish"/>
    <x v="0"/>
    <n v="3108"/>
    <n v="3"/>
    <n v="1"/>
    <n v="2"/>
    <n v="220"/>
    <m/>
    <s v="2/5 Kirton Ct"/>
    <s v="Doncaster"/>
    <s v="Manningham"/>
    <s v="Eastern Metropolitan"/>
    <n v="8"/>
    <n v="2017"/>
  </r>
  <r>
    <d v="2017-08-09T00:00:00"/>
    <n v="1051000"/>
    <x v="0"/>
    <s v="Cunninghams"/>
    <x v="1"/>
    <n v="3195"/>
    <n v="3"/>
    <n v="2"/>
    <n v="2"/>
    <n v="597"/>
    <m/>
    <s v="8 Hicks St"/>
    <s v="Parkdale"/>
    <s v="Kingston"/>
    <s v="South-Eastern Metropolitan"/>
    <n v="8"/>
    <n v="2017"/>
  </r>
  <r>
    <d v="2017-08-09T00:00:00"/>
    <n v="2185000"/>
    <x v="0"/>
    <s v="Cunninghams"/>
    <x v="1"/>
    <n v="3195"/>
    <n v="4"/>
    <n v="2"/>
    <n v="3"/>
    <n v="220"/>
    <n v="2010"/>
    <s v="1/168 Beach Rd"/>
    <s v="Parkdale"/>
    <s v="Kingston"/>
    <s v="South-Eastern Metropolitan"/>
    <n v="8"/>
    <n v="2017"/>
  </r>
  <r>
    <d v="2017-08-09T00:00:00"/>
    <n v="515000"/>
    <x v="0"/>
    <s v="Property Barons"/>
    <x v="1"/>
    <n v="3048"/>
    <n v="4"/>
    <n v="1"/>
    <n v="0"/>
    <n v="616"/>
    <m/>
    <s v="11 Nareen Av"/>
    <s v="Coolaroo"/>
    <s v="Hume"/>
    <s v="Northern Metropolitan"/>
    <n v="8"/>
    <n v="2017"/>
  </r>
  <r>
    <d v="2017-08-09T00:00:00"/>
    <n v="895000"/>
    <x v="0"/>
    <s v="Flanders &amp; Fish"/>
    <x v="1"/>
    <n v="3043"/>
    <n v="4"/>
    <n v="2"/>
    <n v="2"/>
    <n v="700"/>
    <n v="1999"/>
    <s v="19 Gordon St"/>
    <s v="Tullamarine"/>
    <s v="Hume"/>
    <s v="Western Metropolitan"/>
    <n v="8"/>
    <n v="2017"/>
  </r>
  <r>
    <d v="2017-08-09T00:00:00"/>
    <n v="420000"/>
    <x v="1"/>
    <s v="Metro Ladder"/>
    <x v="1"/>
    <n v="3122"/>
    <n v="1"/>
    <n v="1"/>
    <n v="1"/>
    <n v="0"/>
    <n v="2004"/>
    <s v="9/454 Burwood Rd"/>
    <s v="Hawthorn"/>
    <s v="Boroondara"/>
    <s v="Southern Metropolitan"/>
    <n v="8"/>
    <n v="2017"/>
  </r>
  <r>
    <d v="2017-08-09T00:00:00"/>
    <n v="950000"/>
    <x v="2"/>
    <s v="Jones and Jones"/>
    <x v="1"/>
    <n v="3192"/>
    <n v="3"/>
    <n v="3"/>
    <n v="2"/>
    <n v="160"/>
    <n v="2013"/>
    <s v="2/14 Jack Rd"/>
    <s v="Cheltenham"/>
    <s v="Bayside"/>
    <s v="Southern Metropolitan"/>
    <n v="8"/>
    <n v="2017"/>
  </r>
  <r>
    <d v="2017-08-09T00:00:00"/>
    <n v="710000"/>
    <x v="0"/>
    <s v="Melbourne Homes"/>
    <x v="1"/>
    <n v="3081"/>
    <n v="3"/>
    <n v="1"/>
    <n v="1"/>
    <n v="577"/>
    <m/>
    <s v="1 Ebony Pde"/>
    <s v="Heidelberg West"/>
    <s v="Banyule"/>
    <s v="Eastern Metropolitan"/>
    <n v="8"/>
    <n v="2017"/>
  </r>
  <r>
    <d v="2017-08-09T00:00:00"/>
    <n v="990000"/>
    <x v="0"/>
    <s v="SJ"/>
    <x v="1"/>
    <n v="3088"/>
    <n v="6"/>
    <n v="3"/>
    <n v="2"/>
    <n v="562"/>
    <m/>
    <s v="44 Manatunga Cct"/>
    <s v="Greensborough"/>
    <s v="Banyule"/>
    <s v="Northern Metropolitan"/>
    <n v="8"/>
    <n v="2017"/>
  </r>
  <r>
    <d v="2017-08-10T00:00:00"/>
    <n v="650000"/>
    <x v="0"/>
    <s v="Best Bricks"/>
    <x v="0"/>
    <n v="3777"/>
    <n v="3"/>
    <n v="2"/>
    <n v="4"/>
    <n v="724"/>
    <n v="2009"/>
    <s v="15A Westmount Rd"/>
    <s v="Healesville"/>
    <s v="Yarra Ranges"/>
    <s v="Northern Victoria"/>
    <n v="8"/>
    <n v="2017"/>
  </r>
  <r>
    <d v="2017-08-10T00:00:00"/>
    <n v="911000"/>
    <x v="0"/>
    <s v="Sanders"/>
    <x v="1"/>
    <n v="3067"/>
    <n v="2"/>
    <n v="1"/>
    <n v="0"/>
    <n v="141"/>
    <m/>
    <s v="101 Charles St"/>
    <s v="Abbotsford"/>
    <s v="Yarra"/>
    <s v="Northern Metropolitan"/>
    <n v="8"/>
    <n v="2017"/>
  </r>
  <r>
    <d v="2017-08-10T00:00:00"/>
    <n v="1400000"/>
    <x v="0"/>
    <s v="Jones and Jones"/>
    <x v="0"/>
    <n v="3054"/>
    <n v="3"/>
    <n v="2"/>
    <n v="0"/>
    <n v="107"/>
    <m/>
    <s v="51 Davis St"/>
    <s v="Carlton North"/>
    <s v="Yarra"/>
    <s v="Northern Metropolitan"/>
    <n v="8"/>
    <n v="2017"/>
  </r>
  <r>
    <d v="2017-08-10T00:00:00"/>
    <n v="1662500"/>
    <x v="0"/>
    <s v="Cunninghams"/>
    <x v="1"/>
    <n v="3068"/>
    <n v="4"/>
    <n v="2"/>
    <n v="0"/>
    <n v="191"/>
    <m/>
    <s v="117 Roseneath St"/>
    <s v="Clifton Hill"/>
    <s v="Yarra"/>
    <s v="Northern Metropolitan"/>
    <n v="8"/>
    <n v="2017"/>
  </r>
  <r>
    <d v="2017-08-10T00:00:00"/>
    <n v="392250"/>
    <x v="1"/>
    <s v="Melbourne Homes"/>
    <x v="1"/>
    <n v="3076"/>
    <n v="3"/>
    <n v="1"/>
    <n v="1"/>
    <n v="227"/>
    <m/>
    <s v="6/7 Houston St"/>
    <s v="Epping"/>
    <s v="Whittlesea"/>
    <s v="Northern Metropolitan"/>
    <n v="8"/>
    <n v="2017"/>
  </r>
  <r>
    <d v="2017-08-10T00:00:00"/>
    <n v="500000"/>
    <x v="0"/>
    <s v="SJ"/>
    <x v="0"/>
    <n v="3754"/>
    <n v="4"/>
    <n v="2"/>
    <n v="2"/>
    <n v="550"/>
    <m/>
    <s v="2 Hughes Rd"/>
    <s v="Doreen"/>
    <s v="Whittlesea"/>
    <s v="Northern Victoria"/>
    <n v="8"/>
    <n v="2017"/>
  </r>
  <r>
    <d v="2017-08-10T00:00:00"/>
    <n v="701000"/>
    <x v="1"/>
    <s v="Best Bricks"/>
    <x v="0"/>
    <n v="3182"/>
    <n v="2"/>
    <n v="1"/>
    <n v="0"/>
    <n v="0"/>
    <n v="1950"/>
    <s v="12/14 Chapel St"/>
    <s v="St Kilda"/>
    <s v="Port Phillip"/>
    <s v="Southern Metropolitan"/>
    <n v="8"/>
    <n v="2017"/>
  </r>
  <r>
    <d v="2017-08-10T00:00:00"/>
    <n v="3825000"/>
    <x v="0"/>
    <s v="Sanders"/>
    <x v="1"/>
    <n v="3205"/>
    <n v="4"/>
    <n v="3"/>
    <n v="0"/>
    <n v="280"/>
    <n v="1890"/>
    <s v="173 Nelson Rd"/>
    <s v="South Melbourne"/>
    <s v="Port Phillip"/>
    <s v="Southern Metropolitan"/>
    <n v="8"/>
    <n v="2017"/>
  </r>
  <r>
    <d v="2017-08-10T00:00:00"/>
    <n v="741000"/>
    <x v="0"/>
    <s v="Cunninghams"/>
    <x v="1"/>
    <n v="3046"/>
    <n v="4"/>
    <n v="1"/>
    <n v="2"/>
    <n v="652"/>
    <n v="1960"/>
    <s v="146 East St"/>
    <s v="Hadfield"/>
    <s v="Moreland"/>
    <s v="Northern Metropolitan"/>
    <n v="8"/>
    <n v="2017"/>
  </r>
  <r>
    <d v="2017-08-10T00:00:00"/>
    <n v="970000"/>
    <x v="0"/>
    <s v="Cunninghams"/>
    <x v="1"/>
    <n v="3046"/>
    <n v="3"/>
    <n v="2"/>
    <n v="2"/>
    <n v="701"/>
    <m/>
    <s v="21 Marie St"/>
    <s v="Oak Park"/>
    <s v="Moreland"/>
    <s v="Northern Metropolitan"/>
    <n v="8"/>
    <n v="2017"/>
  </r>
  <r>
    <d v="2017-08-10T00:00:00"/>
    <n v="665000"/>
    <x v="0"/>
    <s v="Cunninghams"/>
    <x v="0"/>
    <n v="3034"/>
    <n v="4"/>
    <n v="1"/>
    <n v="1"/>
    <n v="538"/>
    <m/>
    <s v="26 Clarendon St"/>
    <s v="Avondale Heights"/>
    <s v="Moonee Valley"/>
    <s v="Western Metropolitan"/>
    <n v="8"/>
    <n v="2017"/>
  </r>
  <r>
    <d v="2017-08-10T00:00:00"/>
    <n v="1250000"/>
    <x v="0"/>
    <s v="Jones and Jones"/>
    <x v="0"/>
    <n v="3032"/>
    <n v="3"/>
    <n v="1"/>
    <n v="1"/>
    <n v="327"/>
    <m/>
    <s v="29 Myrnong Cr"/>
    <s v="Ascot Vale"/>
    <s v="Moonee Valley"/>
    <s v="Western Metropolitan"/>
    <n v="8"/>
    <n v="2017"/>
  </r>
  <r>
    <d v="2017-08-10T00:00:00"/>
    <n v="710000"/>
    <x v="1"/>
    <s v="Flanders &amp; Fish"/>
    <x v="0"/>
    <n v="3031"/>
    <n v="2"/>
    <n v="2"/>
    <n v="1"/>
    <n v="2135"/>
    <m/>
    <s v="101/18 Bent St"/>
    <s v="Kensington"/>
    <s v="Melbourne"/>
    <s v="Northern Metropolitan"/>
    <n v="8"/>
    <n v="2017"/>
  </r>
  <r>
    <d v="2017-08-10T00:00:00"/>
    <n v="730000"/>
    <x v="0"/>
    <s v="Flanders &amp; Fish"/>
    <x v="0"/>
    <n v="3136"/>
    <n v="3"/>
    <n v="2"/>
    <n v="2"/>
    <n v="269"/>
    <n v="2007"/>
    <s v="57A Binbrook Dr"/>
    <s v="Croydon"/>
    <s v="Maroondah"/>
    <s v="Eastern Metropolitan"/>
    <n v="8"/>
    <n v="2017"/>
  </r>
  <r>
    <d v="2017-08-10T00:00:00"/>
    <n v="930000"/>
    <x v="0"/>
    <s v="Maxwells"/>
    <x v="1"/>
    <n v="3012"/>
    <n v="3"/>
    <n v="1"/>
    <n v="4"/>
    <n v="545"/>
    <n v="1940"/>
    <s v="20 Jackson St"/>
    <s v="Maidstone"/>
    <s v="Maribyrnong"/>
    <s v="Western Metropolitan"/>
    <n v="8"/>
    <n v="2017"/>
  </r>
  <r>
    <d v="2017-08-10T00:00:00"/>
    <n v="957000"/>
    <x v="0"/>
    <s v="Maxwells"/>
    <x v="1"/>
    <n v="3011"/>
    <n v="2"/>
    <n v="1"/>
    <n v="0"/>
    <n v="148"/>
    <m/>
    <s v="18 White St"/>
    <s v="Footscray"/>
    <s v="Maribyrnong"/>
    <s v="Western Metropolitan"/>
    <n v="8"/>
    <n v="2017"/>
  </r>
  <r>
    <d v="2017-08-10T00:00:00"/>
    <n v="826000"/>
    <x v="0"/>
    <s v="Melbourne Homes"/>
    <x v="1"/>
    <n v="3113"/>
    <n v="3"/>
    <n v="2"/>
    <n v="0"/>
    <n v="830"/>
    <n v="1975"/>
    <s v="24 Fossickers Wy"/>
    <s v="Warrandyte"/>
    <s v="Manningham"/>
    <s v="Eastern Metropolitan"/>
    <n v="8"/>
    <n v="2017"/>
  </r>
  <r>
    <d v="2017-08-10T00:00:00"/>
    <n v="614000"/>
    <x v="0"/>
    <s v="Zimmerman"/>
    <x v="1"/>
    <n v="3175"/>
    <n v="4"/>
    <n v="2"/>
    <n v="2"/>
    <n v="680"/>
    <m/>
    <s v="24 Crawford Av"/>
    <s v="Dandenong North"/>
    <s v="Greater Dandenong"/>
    <s v="South-Eastern Metropolitan"/>
    <n v="8"/>
    <n v="2017"/>
  </r>
  <r>
    <d v="2017-08-10T00:00:00"/>
    <n v="410000"/>
    <x v="1"/>
    <s v="Metro Ladder"/>
    <x v="0"/>
    <n v="3204"/>
    <n v="2"/>
    <n v="1"/>
    <n v="1"/>
    <n v="834"/>
    <n v="1967"/>
    <s v="2/21 Vickery St"/>
    <s v="Bentleigh"/>
    <s v="Glen Eira"/>
    <s v="Southern Metropolitan"/>
    <n v="8"/>
    <n v="2017"/>
  </r>
  <r>
    <d v="2017-08-10T00:00:00"/>
    <n v="1435000"/>
    <x v="2"/>
    <s v="Metro Ladder"/>
    <x v="1"/>
    <n v="3204"/>
    <n v="3"/>
    <n v="3"/>
    <n v="2"/>
    <n v="307"/>
    <n v="2014"/>
    <s v="2 Osborne Av"/>
    <s v="Bentleigh"/>
    <s v="Glen Eira"/>
    <s v="Southern Metropolitan"/>
    <n v="8"/>
    <n v="2017"/>
  </r>
  <r>
    <d v="2017-08-10T00:00:00"/>
    <n v="1550000"/>
    <x v="0"/>
    <s v="Cunninghams"/>
    <x v="1"/>
    <n v="3145"/>
    <n v="4"/>
    <n v="2"/>
    <n v="1"/>
    <n v="642"/>
    <m/>
    <s v="13 Lord St"/>
    <s v="Caulfield East"/>
    <s v="Glen Eira"/>
    <s v="Southern Metropolitan"/>
    <n v="8"/>
    <n v="2017"/>
  </r>
  <r>
    <d v="2017-08-10T00:00:00"/>
    <n v="1175000"/>
    <x v="0"/>
    <s v="Property Barons"/>
    <x v="1"/>
    <n v="3073"/>
    <n v="3"/>
    <n v="1"/>
    <n v="4"/>
    <n v="545"/>
    <m/>
    <s v="57 Southernhay St"/>
    <s v="Reservoir"/>
    <s v="Darebin"/>
    <s v="Northern Metropolitan"/>
    <n v="8"/>
    <n v="2017"/>
  </r>
  <r>
    <d v="2017-08-10T00:00:00"/>
    <n v="1800000"/>
    <x v="0"/>
    <s v="Best Bricks"/>
    <x v="0"/>
    <n v="3070"/>
    <n v="3"/>
    <n v="1"/>
    <n v="2"/>
    <n v="771"/>
    <n v="1950"/>
    <s v="8 Swift St"/>
    <s v="Northcote"/>
    <s v="Darebin"/>
    <s v="Northern Metropolitan"/>
    <n v="8"/>
    <n v="2017"/>
  </r>
  <r>
    <d v="2017-08-10T00:00:00"/>
    <n v="1015000"/>
    <x v="0"/>
    <s v="Metro Ladder"/>
    <x v="0"/>
    <n v="3802"/>
    <n v="5"/>
    <n v="2"/>
    <n v="2"/>
    <n v="836"/>
    <n v="1992"/>
    <s v="3 Dunster Ct"/>
    <s v="Endeavour Hills"/>
    <s v="Casey"/>
    <s v="South-Eastern Metropolitan"/>
    <n v="8"/>
    <n v="2017"/>
  </r>
  <r>
    <d v="2017-08-10T00:00:00"/>
    <n v="627000"/>
    <x v="0"/>
    <s v="Melbourne Homes"/>
    <x v="0"/>
    <n v="3021"/>
    <n v="3"/>
    <n v="1"/>
    <n v="3"/>
    <n v="581"/>
    <m/>
    <s v="76 East Esplanade"/>
    <s v="St Albans"/>
    <s v="Brimbank"/>
    <s v="Western Metropolitan"/>
    <n v="8"/>
    <n v="2017"/>
  </r>
  <r>
    <d v="2017-08-10T00:00:00"/>
    <n v="580000"/>
    <x v="1"/>
    <s v="Sanders"/>
    <x v="1"/>
    <n v="3122"/>
    <n v="2"/>
    <n v="1"/>
    <n v="1"/>
    <n v="0"/>
    <m/>
    <s v="18/352 Auburn Rd"/>
    <s v="Hawthorn"/>
    <s v="Boroondara"/>
    <s v="Southern Metropolitan"/>
    <n v="8"/>
    <n v="2017"/>
  </r>
  <r>
    <d v="2017-08-10T00:00:00"/>
    <n v="1840000"/>
    <x v="0"/>
    <s v="Jones and Jones"/>
    <x v="1"/>
    <n v="3102"/>
    <n v="2"/>
    <n v="2"/>
    <n v="2"/>
    <n v="697"/>
    <m/>
    <s v="6 Hamilton St"/>
    <s v="Kew East"/>
    <s v="Boroondara"/>
    <s v="Southern Metropolitan"/>
    <n v="8"/>
    <n v="2017"/>
  </r>
  <r>
    <d v="2017-08-10T00:00:00"/>
    <n v="643500"/>
    <x v="1"/>
    <s v="Metro Ladder"/>
    <x v="1"/>
    <n v="3191"/>
    <n v="2"/>
    <n v="1"/>
    <n v="1"/>
    <n v="0"/>
    <n v="1970"/>
    <s v="6/76 Bay Rd"/>
    <s v="Sandringham"/>
    <s v="Bayside"/>
    <s v="Southern Metropolitan"/>
    <n v="8"/>
    <n v="2017"/>
  </r>
  <r>
    <d v="2017-08-11T00:00:00"/>
    <n v="735000"/>
    <x v="0"/>
    <s v="Best Bricks"/>
    <x v="1"/>
    <n v="3765"/>
    <n v="4"/>
    <n v="2"/>
    <n v="2"/>
    <n v="846"/>
    <n v="1980"/>
    <s v="44 Richards Rd"/>
    <s v="Montrose"/>
    <s v="Yarra Ranges"/>
    <s v="Eastern Victoria"/>
    <n v="8"/>
    <n v="2017"/>
  </r>
  <r>
    <d v="2017-08-11T00:00:00"/>
    <n v="591000"/>
    <x v="1"/>
    <s v="Cunninghams"/>
    <x v="1"/>
    <n v="3068"/>
    <n v="2"/>
    <n v="1"/>
    <n v="1"/>
    <n v="0"/>
    <n v="1970"/>
    <s v="7/16 The Esplanade"/>
    <s v="Clifton Hill"/>
    <s v="Yarra"/>
    <s v="Northern Metropolitan"/>
    <n v="8"/>
    <n v="2017"/>
  </r>
  <r>
    <d v="2017-08-11T00:00:00"/>
    <n v="471500"/>
    <x v="0"/>
    <s v="Metro Ladder"/>
    <x v="1"/>
    <n v="3030"/>
    <n v="3"/>
    <n v="1"/>
    <n v="2"/>
    <n v="530"/>
    <m/>
    <s v="34 Hooker Rd"/>
    <s v="Werribee"/>
    <s v="Wyndham"/>
    <s v="Western Metropolitan"/>
    <n v="8"/>
    <n v="2017"/>
  </r>
  <r>
    <d v="2017-08-11T00:00:00"/>
    <n v="1090000"/>
    <x v="1"/>
    <s v="Metro Ladder"/>
    <x v="1"/>
    <n v="3141"/>
    <n v="2"/>
    <n v="2"/>
    <n v="2"/>
    <n v="17200"/>
    <n v="2000"/>
    <s v="1001/800 Chapel St"/>
    <s v="South Yarra"/>
    <s v="Stonnington"/>
    <s v="Southern Metropolitan"/>
    <n v="8"/>
    <n v="2017"/>
  </r>
  <r>
    <d v="2017-08-11T00:00:00"/>
    <n v="328500"/>
    <x v="1"/>
    <s v="Metro Ladder"/>
    <x v="1"/>
    <n v="3183"/>
    <n v="1"/>
    <n v="1"/>
    <n v="1"/>
    <n v="0"/>
    <m/>
    <s v="21/54 Balston St"/>
    <s v="Balaclava"/>
    <s v="Port Phillip"/>
    <s v="Southern Metropolitan"/>
    <n v="8"/>
    <n v="2017"/>
  </r>
  <r>
    <d v="2017-08-11T00:00:00"/>
    <n v="525000"/>
    <x v="1"/>
    <s v="Metro Ladder"/>
    <x v="1"/>
    <n v="3182"/>
    <n v="2"/>
    <n v="1"/>
    <n v="1"/>
    <n v="0"/>
    <n v="1970"/>
    <s v="6/19 Herbert St"/>
    <s v="St Kilda"/>
    <s v="Port Phillip"/>
    <s v="Southern Metropolitan"/>
    <n v="8"/>
    <n v="2017"/>
  </r>
  <r>
    <d v="2017-08-11T00:00:00"/>
    <n v="1285000"/>
    <x v="0"/>
    <s v="Cunninghams"/>
    <x v="1"/>
    <n v="3058"/>
    <n v="3"/>
    <n v="1"/>
    <n v="2"/>
    <n v="579"/>
    <n v="1930"/>
    <s v="35 Belgrave St"/>
    <s v="Coburg"/>
    <s v="Moreland"/>
    <s v="Northern Metropolitan"/>
    <n v="8"/>
    <n v="2017"/>
  </r>
  <r>
    <d v="2017-08-11T00:00:00"/>
    <n v="918000"/>
    <x v="0"/>
    <s v="Cunninghams"/>
    <x v="1"/>
    <n v="3033"/>
    <n v="3"/>
    <n v="2"/>
    <n v="2"/>
    <n v="669"/>
    <n v="2000"/>
    <s v="3 Border Dr"/>
    <s v="Keilor East"/>
    <s v="Moonee Valley"/>
    <s v="Western Metropolitan"/>
    <n v="8"/>
    <n v="2017"/>
  </r>
  <r>
    <d v="2017-08-11T00:00:00"/>
    <n v="1610000"/>
    <x v="0"/>
    <s v="Jones and Jones"/>
    <x v="1"/>
    <n v="3166"/>
    <n v="4"/>
    <n v="2"/>
    <n v="2"/>
    <n v="592"/>
    <n v="1950"/>
    <s v="42 Bishop St"/>
    <s v="Oakleigh"/>
    <s v="Monash"/>
    <s v="Southern Metropolitan"/>
    <n v="8"/>
    <n v="2017"/>
  </r>
  <r>
    <d v="2017-08-11T00:00:00"/>
    <n v="1090000"/>
    <x v="0"/>
    <s v="Maxwells"/>
    <x v="1"/>
    <n v="3135"/>
    <n v="4"/>
    <n v="1"/>
    <n v="2"/>
    <n v="894"/>
    <n v="1950"/>
    <s v="1 Tweed St"/>
    <s v="Ringwood East"/>
    <s v="Maroondah"/>
    <s v="Eastern Metropolitan"/>
    <n v="8"/>
    <n v="2017"/>
  </r>
  <r>
    <d v="2017-08-11T00:00:00"/>
    <n v="606000"/>
    <x v="0"/>
    <s v="Best Bricks"/>
    <x v="1"/>
    <n v="3153"/>
    <n v="3"/>
    <n v="1"/>
    <n v="1"/>
    <n v="424"/>
    <n v="1970"/>
    <s v="592 Mountain Hwy"/>
    <s v="Bayswater"/>
    <s v="Knox"/>
    <s v="Eastern Metropolitan"/>
    <n v="8"/>
    <n v="2017"/>
  </r>
  <r>
    <d v="2017-08-11T00:00:00"/>
    <n v="860000"/>
    <x v="0"/>
    <s v="Melbourne Homes"/>
    <x v="1"/>
    <n v="3178"/>
    <n v="3"/>
    <n v="2"/>
    <n v="2"/>
    <n v="537"/>
    <n v="2001"/>
    <s v="18 Yvette Dr"/>
    <s v="Rowville"/>
    <s v="Knox"/>
    <s v="South-Eastern Metropolitan"/>
    <n v="8"/>
    <n v="2017"/>
  </r>
  <r>
    <d v="2017-08-11T00:00:00"/>
    <n v="372100"/>
    <x v="1"/>
    <s v="Metro Ladder"/>
    <x v="0"/>
    <n v="3012"/>
    <n v="2"/>
    <n v="1"/>
    <n v="1"/>
    <n v="0"/>
    <n v="2000"/>
    <s v="1/42 Nolan Av"/>
    <s v="Brooklyn"/>
    <s v="Hobsons Bay"/>
    <s v="Western Metropolitan"/>
    <n v="8"/>
    <n v="2017"/>
  </r>
  <r>
    <d v="2017-08-11T00:00:00"/>
    <n v="891000"/>
    <x v="0"/>
    <s v="Cunninghams"/>
    <x v="1"/>
    <n v="3071"/>
    <n v="3"/>
    <n v="2"/>
    <n v="2"/>
    <n v="199"/>
    <n v="1999"/>
    <s v="13 Rayment St"/>
    <s v="Thornbury"/>
    <s v="Darebin"/>
    <s v="Northern Metropolitan"/>
    <n v="8"/>
    <n v="2017"/>
  </r>
  <r>
    <d v="2017-08-11T00:00:00"/>
    <n v="1236000"/>
    <x v="0"/>
    <s v="Metro Ladder"/>
    <x v="1"/>
    <n v="3071"/>
    <n v="3"/>
    <n v="1"/>
    <n v="1"/>
    <n v="508"/>
    <m/>
    <s v="54 Swift St"/>
    <s v="Thornbury"/>
    <s v="Darebin"/>
    <s v="Northern Metropolitan"/>
    <n v="8"/>
    <n v="2017"/>
  </r>
  <r>
    <d v="2017-08-11T00:00:00"/>
    <n v="572000"/>
    <x v="0"/>
    <s v="Melbourne Homes"/>
    <x v="1"/>
    <n v="3977"/>
    <n v="5"/>
    <n v="2"/>
    <n v="1"/>
    <n v="581"/>
    <m/>
    <s v="26 Mundaring Dr"/>
    <s v="Cranbourne"/>
    <s v="Casey"/>
    <s v="South-Eastern Metropolitan"/>
    <n v="8"/>
    <n v="2017"/>
  </r>
  <r>
    <d v="2017-08-11T00:00:00"/>
    <n v="920000"/>
    <x v="0"/>
    <s v="Cunninghams"/>
    <x v="1"/>
    <n v="3806"/>
    <n v="4"/>
    <n v="5"/>
    <n v="2"/>
    <n v="638"/>
    <n v="2014"/>
    <s v="9 Geranium Ct"/>
    <s v="Berwick"/>
    <s v="Casey"/>
    <s v="Eastern Victoria"/>
    <n v="8"/>
    <n v="2017"/>
  </r>
  <r>
    <d v="2017-08-11T00:00:00"/>
    <n v="665000"/>
    <x v="0"/>
    <s v="Metro Ladder"/>
    <x v="0"/>
    <n v="3023"/>
    <n v="3"/>
    <n v="1"/>
    <n v="2"/>
    <n v="693"/>
    <m/>
    <s v="4 Vincent St"/>
    <s v="Deer Park"/>
    <s v="Brimbank"/>
    <s v="Western Metropolitan"/>
    <n v="8"/>
    <n v="2017"/>
  </r>
  <r>
    <d v="2017-08-11T00:00:00"/>
    <n v="1320000"/>
    <x v="2"/>
    <s v="Sanders"/>
    <x v="0"/>
    <n v="3124"/>
    <n v="3"/>
    <n v="2"/>
    <n v="2"/>
    <n v="227"/>
    <n v="2006"/>
    <s v="4/924 Toorak Rd"/>
    <s v="Camberwell"/>
    <s v="Boroondara"/>
    <s v="Southern Metropolitan"/>
    <n v="8"/>
    <n v="2017"/>
  </r>
  <r>
    <d v="2017-08-12T00:00:00"/>
    <n v="490000"/>
    <x v="1"/>
    <s v="Metro Ladder"/>
    <x v="1"/>
    <n v="3065"/>
    <n v="1"/>
    <n v="1"/>
    <n v="1"/>
    <n v="0"/>
    <n v="2013"/>
    <s v="205/96 Charles St"/>
    <s v="Fitzroy"/>
    <s v="Yarra"/>
    <s v="Northern Metropolitan"/>
    <n v="8"/>
    <n v="2017"/>
  </r>
  <r>
    <d v="2017-08-12T00:00:00"/>
    <n v="394000"/>
    <x v="1"/>
    <s v="Metro Ladder"/>
    <x v="0"/>
    <n v="3030"/>
    <n v="3"/>
    <n v="2"/>
    <n v="4"/>
    <n v="287"/>
    <n v="2013"/>
    <s v="13b Kingfisher Ct"/>
    <s v="Werribee"/>
    <s v="Wyndham"/>
    <s v="Western Metropolitan"/>
    <n v="8"/>
    <n v="2017"/>
  </r>
  <r>
    <d v="2017-08-12T00:00:00"/>
    <n v="505000"/>
    <x v="0"/>
    <s v="Sanders"/>
    <x v="0"/>
    <n v="3029"/>
    <n v="4"/>
    <n v="2"/>
    <n v="2"/>
    <n v="498"/>
    <n v="2010"/>
    <s v="37 Tyler Cr"/>
    <s v="Tarneit"/>
    <s v="Wyndham"/>
    <s v="Western Metropolitan"/>
    <n v="8"/>
    <n v="2017"/>
  </r>
  <r>
    <d v="2017-08-12T00:00:00"/>
    <n v="580000"/>
    <x v="0"/>
    <s v="Melbourne Homes"/>
    <x v="1"/>
    <n v="3074"/>
    <n v="3"/>
    <n v="1"/>
    <n v="2"/>
    <n v="538"/>
    <n v="1975"/>
    <s v="232 Main St"/>
    <s v="Thomastown"/>
    <s v="Whittlesea"/>
    <s v="Northern Metropolitan"/>
    <n v="8"/>
    <n v="2017"/>
  </r>
  <r>
    <d v="2017-08-12T00:00:00"/>
    <n v="601000"/>
    <x v="0"/>
    <s v="Cunninghams"/>
    <x v="1"/>
    <n v="3752"/>
    <n v="3"/>
    <n v="2"/>
    <n v="2"/>
    <n v="454"/>
    <m/>
    <s v="15 Domain Tce"/>
    <s v="South Morang"/>
    <s v="Whittlesea"/>
    <s v="Northern Metropolitan"/>
    <n v="8"/>
    <n v="2017"/>
  </r>
  <r>
    <d v="2017-08-12T00:00:00"/>
    <n v="781000"/>
    <x v="2"/>
    <s v="Sanders"/>
    <x v="1"/>
    <n v="3127"/>
    <n v="2"/>
    <n v="1"/>
    <n v="2"/>
    <n v="140"/>
    <m/>
    <s v="1/17 Albert Cr"/>
    <s v="Surrey Hills"/>
    <s v="Whitehorse"/>
    <s v="Southern Metropolitan"/>
    <n v="8"/>
    <n v="2017"/>
  </r>
  <r>
    <d v="2017-08-12T00:00:00"/>
    <n v="350000"/>
    <x v="1"/>
    <s v="Cunninghams"/>
    <x v="0"/>
    <n v="3142"/>
    <n v="1"/>
    <n v="1"/>
    <n v="1"/>
    <n v="0"/>
    <n v="1970"/>
    <s v="10/270 Williams Rd"/>
    <s v="Toorak"/>
    <s v="Stonnington"/>
    <s v="Southern Metropolitan"/>
    <n v="8"/>
    <n v="2017"/>
  </r>
  <r>
    <d v="2017-08-12T00:00:00"/>
    <n v="1235000"/>
    <x v="1"/>
    <s v="Jones and Jones"/>
    <x v="1"/>
    <n v="3141"/>
    <n v="3"/>
    <n v="2"/>
    <n v="1"/>
    <n v="0"/>
    <m/>
    <s v="23/350 Toorak Rd"/>
    <s v="South Yarra"/>
    <s v="Stonnington"/>
    <s v="Southern Metropolitan"/>
    <n v="8"/>
    <n v="2017"/>
  </r>
  <r>
    <d v="2017-08-12T00:00:00"/>
    <n v="2730000"/>
    <x v="0"/>
    <s v="Jones and Jones"/>
    <x v="1"/>
    <n v="3207"/>
    <n v="3"/>
    <n v="1"/>
    <n v="1"/>
    <n v="324"/>
    <m/>
    <s v="178 Princes St"/>
    <s v="Port Melbourne"/>
    <s v="Port Phillip"/>
    <s v="Southern Metropolitan"/>
    <n v="8"/>
    <n v="2017"/>
  </r>
  <r>
    <d v="2017-08-12T00:00:00"/>
    <n v="800000"/>
    <x v="0"/>
    <s v="Property Barons"/>
    <x v="0"/>
    <n v="3044"/>
    <n v="3"/>
    <n v="1"/>
    <n v="2"/>
    <n v="287"/>
    <m/>
    <s v="9 Dorset Rd"/>
    <s v="Pascoe Vale"/>
    <s v="Moreland"/>
    <s v="Northern Metropolitan"/>
    <n v="8"/>
    <n v="2017"/>
  </r>
  <r>
    <d v="2017-08-12T00:00:00"/>
    <n v="680000"/>
    <x v="0"/>
    <s v="Zimmerman"/>
    <x v="0"/>
    <n v="3034"/>
    <n v="3"/>
    <n v="1"/>
    <n v="1"/>
    <n v="596"/>
    <m/>
    <s v="107 North Rd"/>
    <s v="Avondale Heights"/>
    <s v="Moonee Valley"/>
    <s v="Western Metropolitan"/>
    <n v="8"/>
    <n v="2017"/>
  </r>
  <r>
    <d v="2017-08-12T00:00:00"/>
    <n v="1475000"/>
    <x v="0"/>
    <s v="Melbourne Homes"/>
    <x v="0"/>
    <n v="3033"/>
    <n v="4"/>
    <n v="2"/>
    <n v="2"/>
    <n v="988"/>
    <m/>
    <s v="9 Surrey Dr"/>
    <s v="Keilor East"/>
    <s v="Moonee Valley"/>
    <s v="Western Metropolitan"/>
    <n v="8"/>
    <n v="2017"/>
  </r>
  <r>
    <d v="2017-08-12T00:00:00"/>
    <n v="656000"/>
    <x v="1"/>
    <s v="Melbourne Homes"/>
    <x v="1"/>
    <n v="3150"/>
    <n v="2"/>
    <n v="1"/>
    <n v="1"/>
    <n v="345"/>
    <n v="2012"/>
    <s v="2/51 Avonhurst Dr"/>
    <s v="Glen Waverley"/>
    <s v="Monash"/>
    <s v="Eastern Metropolitan"/>
    <n v="8"/>
    <n v="2017"/>
  </r>
  <r>
    <d v="2017-08-12T00:00:00"/>
    <n v="410000"/>
    <x v="1"/>
    <s v="Sanders"/>
    <x v="0"/>
    <n v="3032"/>
    <n v="2"/>
    <n v="1"/>
    <n v="2"/>
    <n v="0"/>
    <m/>
    <s v="402/77 Village Wy"/>
    <s v="Maribyrnong"/>
    <s v="Maribyrnong"/>
    <s v="Western Metropolitan"/>
    <n v="8"/>
    <n v="2017"/>
  </r>
  <r>
    <d v="2017-08-12T00:00:00"/>
    <n v="1020000"/>
    <x v="0"/>
    <s v="Jones and Jones"/>
    <x v="1"/>
    <n v="3012"/>
    <n v="3"/>
    <n v="1"/>
    <n v="0"/>
    <n v="281"/>
    <m/>
    <s v="48 Coronation St"/>
    <s v="Kingsville"/>
    <s v="Maribyrnong"/>
    <s v="Western Metropolitan"/>
    <n v="8"/>
    <n v="2017"/>
  </r>
  <r>
    <d v="2017-08-12T00:00:00"/>
    <n v="570000"/>
    <x v="1"/>
    <s v="Cunninghams"/>
    <x v="1"/>
    <n v="3152"/>
    <n v="3"/>
    <n v="1"/>
    <n v="1"/>
    <n v="190"/>
    <n v="2000"/>
    <s v="10/1401 High Street Rd"/>
    <s v="Wantirna South"/>
    <s v="Knox"/>
    <s v="Eastern Metropolitan"/>
    <n v="8"/>
    <n v="2017"/>
  </r>
  <r>
    <d v="2017-08-12T00:00:00"/>
    <n v="664000"/>
    <x v="2"/>
    <s v="Cunninghams"/>
    <x v="1"/>
    <n v="3156"/>
    <n v="3"/>
    <n v="2"/>
    <n v="1"/>
    <n v="219"/>
    <n v="2010"/>
    <s v="2 Clendon Rd"/>
    <s v="Ferntree Gully"/>
    <s v="Knox"/>
    <s v="Eastern Metropolitan"/>
    <n v="8"/>
    <n v="2017"/>
  </r>
  <r>
    <d v="2017-08-12T00:00:00"/>
    <n v="735000"/>
    <x v="0"/>
    <s v="Property Barons"/>
    <x v="1"/>
    <n v="3178"/>
    <n v="3"/>
    <n v="2"/>
    <n v="1"/>
    <n v="721"/>
    <n v="1984"/>
    <s v="3 Barwon Ct"/>
    <s v="Rowville"/>
    <s v="Knox"/>
    <s v="South-Eastern Metropolitan"/>
    <n v="8"/>
    <n v="2017"/>
  </r>
  <r>
    <d v="2017-08-12T00:00:00"/>
    <n v="1920000"/>
    <x v="0"/>
    <s v="Melbourne Homes"/>
    <x v="0"/>
    <n v="3016"/>
    <n v="4"/>
    <n v="2"/>
    <n v="0"/>
    <n v="388"/>
    <n v="1900"/>
    <s v="47 Pasco St"/>
    <s v="Williamstown"/>
    <s v="Hobsons Bay"/>
    <s v="Western Metropolitan"/>
    <n v="8"/>
    <n v="2017"/>
  </r>
  <r>
    <d v="2017-08-12T00:00:00"/>
    <n v="572000"/>
    <x v="1"/>
    <s v="Melbourne Homes"/>
    <x v="1"/>
    <n v="3198"/>
    <n v="3"/>
    <n v="2"/>
    <n v="2"/>
    <n v="264"/>
    <n v="2002"/>
    <s v="3/7 East Rd"/>
    <s v="Seaford"/>
    <s v="Frankston"/>
    <s v="South-Eastern Metropolitan"/>
    <n v="8"/>
    <n v="2017"/>
  </r>
  <r>
    <d v="2017-08-12T00:00:00"/>
    <n v="665000"/>
    <x v="0"/>
    <s v="Metro Ladder"/>
    <x v="1"/>
    <n v="3199"/>
    <n v="3"/>
    <n v="1"/>
    <n v="1"/>
    <n v="642"/>
    <m/>
    <s v="18 Blaxland Av"/>
    <s v="Frankston South"/>
    <s v="Frankston"/>
    <s v="South-Eastern Metropolitan"/>
    <n v="8"/>
    <n v="2017"/>
  </r>
  <r>
    <d v="2017-08-12T00:00:00"/>
    <n v="950000"/>
    <x v="0"/>
    <s v="Cunninghams"/>
    <x v="0"/>
    <n v="3070"/>
    <n v="2"/>
    <n v="1"/>
    <n v="0"/>
    <n v="114"/>
    <m/>
    <s v="4 Barry St"/>
    <s v="Northcote"/>
    <s v="Darebin"/>
    <s v="Northern Metropolitan"/>
    <n v="8"/>
    <n v="2017"/>
  </r>
  <r>
    <d v="2017-08-12T00:00:00"/>
    <n v="750000"/>
    <x v="0"/>
    <s v="Cunninghams"/>
    <x v="0"/>
    <n v="3023"/>
    <n v="4"/>
    <n v="2"/>
    <n v="2"/>
    <n v="447"/>
    <m/>
    <s v="17 Blackwood Ct"/>
    <s v="Cairnlea"/>
    <s v="Brimbank"/>
    <s v="Western Metropolitan"/>
    <n v="8"/>
    <n v="2017"/>
  </r>
  <r>
    <d v="2017-08-12T00:00:00"/>
    <n v="800000"/>
    <x v="1"/>
    <s v="Flanders &amp; Fish"/>
    <x v="1"/>
    <n v="3103"/>
    <n v="2"/>
    <n v="1"/>
    <n v="1"/>
    <n v="0"/>
    <n v="1960"/>
    <s v="9/3 Boston Rd"/>
    <s v="Balwyn"/>
    <s v="Boroondara"/>
    <s v="Southern Metropolitan"/>
    <n v="8"/>
    <n v="2017"/>
  </r>
  <r>
    <d v="2017-08-12T00:00:00"/>
    <n v="1360000"/>
    <x v="0"/>
    <s v="Flanders &amp; Fish"/>
    <x v="1"/>
    <n v="3104"/>
    <n v="3"/>
    <n v="2"/>
    <n v="2"/>
    <n v="424"/>
    <m/>
    <s v="1A Kawarren St"/>
    <s v="Balwyn North"/>
    <s v="Boroondara"/>
    <s v="Southern Metropolitan"/>
    <n v="8"/>
    <n v="2017"/>
  </r>
  <r>
    <d v="2017-08-12T00:00:00"/>
    <n v="1690000"/>
    <x v="0"/>
    <s v="Jones and Jones"/>
    <x v="1"/>
    <n v="3146"/>
    <n v="3"/>
    <n v="1"/>
    <n v="2"/>
    <n v="625"/>
    <m/>
    <s v="20 Madeline St"/>
    <s v="Glen Iris"/>
    <s v="Boroondara"/>
    <s v="Southern Metropolitan"/>
    <n v="8"/>
    <n v="2017"/>
  </r>
  <r>
    <d v="2017-08-12T00:00:00"/>
    <n v="820000"/>
    <x v="0"/>
    <s v="Property Barons"/>
    <x v="0"/>
    <n v="3081"/>
    <n v="2"/>
    <n v="1"/>
    <n v="1"/>
    <n v="721"/>
    <m/>
    <s v="2 Maple Ct"/>
    <s v="Heidelberg West"/>
    <s v="Banyule"/>
    <s v="Eastern Metropolitan"/>
    <n v="8"/>
    <n v="2017"/>
  </r>
  <r>
    <d v="2017-08-13T00:00:00"/>
    <n v="463500"/>
    <x v="0"/>
    <s v="Metro Ladder"/>
    <x v="1"/>
    <n v="3029"/>
    <n v="4"/>
    <n v="2"/>
    <n v="2"/>
    <n v="371"/>
    <n v="2006"/>
    <s v="26 Bradman Dr"/>
    <s v="Tarneit"/>
    <s v="Wyndham"/>
    <s v="Western Metropolitan"/>
    <n v="8"/>
    <n v="2017"/>
  </r>
  <r>
    <d v="2017-08-13T00:00:00"/>
    <n v="590500"/>
    <x v="0"/>
    <s v="Jones and Jones"/>
    <x v="1"/>
    <n v="3074"/>
    <n v="3"/>
    <n v="1"/>
    <n v="1"/>
    <n v="585"/>
    <m/>
    <s v="13 Tanjil Ct"/>
    <s v="Thomastown"/>
    <s v="Whittlesea"/>
    <s v="Northern Metropolitan"/>
    <n v="8"/>
    <n v="2017"/>
  </r>
  <r>
    <d v="2017-08-13T00:00:00"/>
    <n v="1246000"/>
    <x v="0"/>
    <s v="Flanders &amp; Fish"/>
    <x v="0"/>
    <n v="3130"/>
    <n v="3"/>
    <n v="1"/>
    <n v="2"/>
    <n v="702"/>
    <m/>
    <s v="17 Drummond St"/>
    <s v="Blackburn South"/>
    <s v="Whitehorse"/>
    <s v="Eastern Metropolitan"/>
    <n v="8"/>
    <n v="2017"/>
  </r>
  <r>
    <d v="2017-08-13T00:00:00"/>
    <n v="1310000"/>
    <x v="0"/>
    <s v="Metro Ladder"/>
    <x v="1"/>
    <n v="3181"/>
    <n v="2"/>
    <n v="2"/>
    <n v="1"/>
    <n v="78"/>
    <m/>
    <s v="11A Percy St"/>
    <s v="Prahran"/>
    <s v="Stonnington"/>
    <s v="Southern Metropolitan"/>
    <n v="8"/>
    <n v="2017"/>
  </r>
  <r>
    <d v="2017-08-13T00:00:00"/>
    <n v="1400000"/>
    <x v="1"/>
    <s v="Cunninghams"/>
    <x v="0"/>
    <n v="3142"/>
    <n v="3"/>
    <n v="2"/>
    <n v="2"/>
    <n v="0"/>
    <n v="1975"/>
    <s v="9/758 Orrong Rd"/>
    <s v="Toorak"/>
    <s v="Stonnington"/>
    <s v="Southern Metropolitan"/>
    <n v="8"/>
    <n v="2017"/>
  </r>
  <r>
    <d v="2017-08-13T00:00:00"/>
    <n v="435000"/>
    <x v="1"/>
    <s v="Cunninghams"/>
    <x v="1"/>
    <n v="3046"/>
    <n v="2"/>
    <n v="1"/>
    <n v="1"/>
    <n v="144"/>
    <n v="2010"/>
    <s v="3/42 Harold St"/>
    <s v="Glenroy"/>
    <s v="Moreland"/>
    <s v="Northern Metropolitan"/>
    <n v="8"/>
    <n v="2017"/>
  </r>
  <r>
    <d v="2017-08-13T00:00:00"/>
    <n v="830000"/>
    <x v="2"/>
    <s v="Cunninghams"/>
    <x v="1"/>
    <n v="3058"/>
    <n v="3"/>
    <n v="2"/>
    <n v="2"/>
    <n v="275"/>
    <n v="2008"/>
    <s v="10 Shore Gr"/>
    <s v="Coburg North"/>
    <s v="Moreland"/>
    <s v="Northern Metropolitan"/>
    <n v="8"/>
    <n v="2017"/>
  </r>
  <r>
    <d v="2017-08-13T00:00:00"/>
    <n v="934000"/>
    <x v="0"/>
    <s v="Flanders &amp; Fish"/>
    <x v="1"/>
    <n v="3034"/>
    <n v="4"/>
    <n v="2"/>
    <n v="1"/>
    <n v="581"/>
    <n v="1975"/>
    <s v="9 Thompson St"/>
    <s v="Avondale Heights"/>
    <s v="Moonee Valley"/>
    <s v="Western Metropolitan"/>
    <n v="8"/>
    <n v="2017"/>
  </r>
  <r>
    <d v="2017-08-13T00:00:00"/>
    <n v="1875000"/>
    <x v="0"/>
    <s v="Jones and Jones"/>
    <x v="0"/>
    <n v="3040"/>
    <n v="3"/>
    <n v="1"/>
    <n v="2"/>
    <n v="828"/>
    <m/>
    <s v="61 William St"/>
    <s v="Essendon"/>
    <s v="Moonee Valley"/>
    <s v="Western Metropolitan"/>
    <n v="8"/>
    <n v="2017"/>
  </r>
  <r>
    <d v="2017-08-13T00:00:00"/>
    <n v="320000"/>
    <x v="0"/>
    <s v="Sanders"/>
    <x v="0"/>
    <n v="3337"/>
    <n v="4"/>
    <n v="2"/>
    <n v="1"/>
    <n v="547"/>
    <n v="1986"/>
    <s v="38 Gretel Gr"/>
    <s v="Melton"/>
    <s v="Melton"/>
    <s v="Western Victoria"/>
    <n v="8"/>
    <n v="2017"/>
  </r>
  <r>
    <d v="2017-08-13T00:00:00"/>
    <n v="501000"/>
    <x v="1"/>
    <s v="Jones and Jones"/>
    <x v="0"/>
    <n v="3031"/>
    <n v="2"/>
    <n v="1"/>
    <n v="1"/>
    <n v="3957"/>
    <n v="2008"/>
    <s v="509/72 Altona St"/>
    <s v="Kensington"/>
    <s v="Melbourne"/>
    <s v="Northern Metropolitan"/>
    <n v="8"/>
    <n v="2017"/>
  </r>
  <r>
    <d v="2017-08-13T00:00:00"/>
    <n v="1115000"/>
    <x v="0"/>
    <s v="Jones and Jones"/>
    <x v="0"/>
    <n v="3013"/>
    <n v="3"/>
    <n v="1"/>
    <n v="2"/>
    <n v="446"/>
    <m/>
    <s v="67 Hawkhurst St"/>
    <s v="Yarraville"/>
    <s v="Maribyrnong"/>
    <s v="Western Metropolitan"/>
    <n v="8"/>
    <n v="2017"/>
  </r>
  <r>
    <d v="2017-08-13T00:00:00"/>
    <n v="1285000"/>
    <x v="0"/>
    <s v="Jones and Jones"/>
    <x v="0"/>
    <n v="3013"/>
    <n v="3"/>
    <n v="1"/>
    <n v="1"/>
    <n v="284"/>
    <n v="1900"/>
    <s v="62 Stephen St"/>
    <s v="Yarraville"/>
    <s v="Maribyrnong"/>
    <s v="Western Metropolitan"/>
    <n v="8"/>
    <n v="2017"/>
  </r>
  <r>
    <d v="2017-08-13T00:00:00"/>
    <n v="1060000"/>
    <x v="0"/>
    <s v="Flanders &amp; Fish"/>
    <x v="1"/>
    <n v="3105"/>
    <n v="3"/>
    <n v="1"/>
    <n v="2"/>
    <n v="631"/>
    <m/>
    <s v="80 Thompsons Rd"/>
    <s v="Bulleen"/>
    <s v="Manningham"/>
    <s v="Eastern Metropolitan"/>
    <n v="8"/>
    <n v="2017"/>
  </r>
  <r>
    <d v="2017-08-13T00:00:00"/>
    <n v="635000"/>
    <x v="0"/>
    <s v="Property Barons"/>
    <x v="1"/>
    <n v="3049"/>
    <n v="3"/>
    <n v="2"/>
    <n v="1"/>
    <n v="691"/>
    <n v="1975"/>
    <s v="4 Pershore Ct"/>
    <s v="Westmeadows"/>
    <s v="Hume"/>
    <s v="Northern Metropolitan"/>
    <n v="8"/>
    <n v="2017"/>
  </r>
  <r>
    <d v="2017-08-13T00:00:00"/>
    <n v="590000"/>
    <x v="0"/>
    <s v="Flanders &amp; Fish"/>
    <x v="1"/>
    <n v="3028"/>
    <n v="4"/>
    <n v="2"/>
    <n v="2"/>
    <n v="531"/>
    <m/>
    <s v="5 Ann Pl"/>
    <s v="Seabrook"/>
    <s v="Hobsons Bay"/>
    <s v="Western Metropolitan"/>
    <n v="8"/>
    <n v="2017"/>
  </r>
  <r>
    <d v="2017-08-13T00:00:00"/>
    <n v="1200000"/>
    <x v="2"/>
    <s v="Cunninghams"/>
    <x v="1"/>
    <n v="3185"/>
    <n v="3"/>
    <n v="1"/>
    <n v="2"/>
    <n v="1405"/>
    <n v="1965"/>
    <s v="4/49 Seymour Rd"/>
    <s v="Elsternwick"/>
    <s v="Glen Eira"/>
    <s v="Southern Metropolitan"/>
    <n v="8"/>
    <n v="2017"/>
  </r>
  <r>
    <d v="2017-08-13T00:00:00"/>
    <n v="250000"/>
    <x v="1"/>
    <s v="Metro Ladder"/>
    <x v="0"/>
    <n v="3072"/>
    <n v="1"/>
    <n v="1"/>
    <n v="1"/>
    <n v="631"/>
    <n v="1965"/>
    <s v="5/49 Austral Av"/>
    <s v="Preston"/>
    <s v="Darebin"/>
    <s v="Northern Metropolitan"/>
    <n v="8"/>
    <n v="2017"/>
  </r>
  <r>
    <d v="2017-08-13T00:00:00"/>
    <n v="905000"/>
    <x v="0"/>
    <s v="Cunninghams"/>
    <x v="1"/>
    <n v="3071"/>
    <n v="2"/>
    <n v="1"/>
    <n v="0"/>
    <n v="225"/>
    <n v="1960"/>
    <s v="159A Smith St"/>
    <s v="Thornbury"/>
    <s v="Darebin"/>
    <s v="Northern Metropolitan"/>
    <n v="8"/>
    <n v="2017"/>
  </r>
  <r>
    <d v="2017-08-13T00:00:00"/>
    <n v="1750000"/>
    <x v="0"/>
    <s v="Cunninghams"/>
    <x v="0"/>
    <n v="3103"/>
    <n v="3"/>
    <n v="3"/>
    <n v="1"/>
    <n v="790"/>
    <m/>
    <s v="260 Union Rd"/>
    <s v="Balwyn"/>
    <s v="Boroondara"/>
    <s v="Southern Metropolitan"/>
    <n v="8"/>
    <n v="2017"/>
  </r>
  <r>
    <d v="2017-08-13T00:00:00"/>
    <n v="2360000"/>
    <x v="0"/>
    <s v="Flanders &amp; Fish"/>
    <x v="1"/>
    <n v="3103"/>
    <n v="4"/>
    <n v="3"/>
    <n v="2"/>
    <n v="848"/>
    <n v="1926"/>
    <s v="54 Northcote Av"/>
    <s v="Balwyn"/>
    <s v="Boroondara"/>
    <s v="Southern Metropolitan"/>
    <n v="8"/>
    <n v="2017"/>
  </r>
  <r>
    <d v="2017-08-13T00:00:00"/>
    <n v="604000"/>
    <x v="1"/>
    <s v="Cunninghams"/>
    <x v="1"/>
    <n v="3087"/>
    <n v="2"/>
    <n v="1"/>
    <n v="1"/>
    <n v="151"/>
    <m/>
    <s v="2/63 Devonshire Rd"/>
    <s v="Watsonia"/>
    <s v="Banyule"/>
    <s v="Northern Metropolitan"/>
    <n v="8"/>
    <n v="2017"/>
  </r>
  <r>
    <d v="2017-08-13T00:00:00"/>
    <n v="1510000"/>
    <x v="0"/>
    <s v="Cunninghams"/>
    <x v="1"/>
    <n v="3079"/>
    <n v="3"/>
    <n v="1"/>
    <n v="2"/>
    <n v="670"/>
    <m/>
    <s v="62 Hawker St"/>
    <s v="Ivanhoe"/>
    <s v="Banyule"/>
    <s v="Eastern Metropolitan"/>
    <n v="8"/>
    <n v="2017"/>
  </r>
  <r>
    <d v="2017-08-14T00:00:00"/>
    <n v="650000"/>
    <x v="0"/>
    <s v="Cunninghams"/>
    <x v="0"/>
    <n v="3082"/>
    <n v="3"/>
    <n v="2"/>
    <n v="1"/>
    <n v="661"/>
    <n v="1990"/>
    <s v="14 Medlar Ct"/>
    <s v="Mill Park"/>
    <s v="Whittlesea"/>
    <s v="Northern Metropolitan"/>
    <n v="8"/>
    <n v="2017"/>
  </r>
  <r>
    <d v="2017-08-14T00:00:00"/>
    <n v="1300000"/>
    <x v="0"/>
    <s v="Property Barons"/>
    <x v="1"/>
    <n v="3083"/>
    <n v="4"/>
    <n v="2"/>
    <n v="2"/>
    <n v="637"/>
    <m/>
    <s v="84 Linacre Dr"/>
    <s v="Bundoora"/>
    <s v="Whittlesea"/>
    <s v="Northern Metropolitan"/>
    <n v="8"/>
    <n v="2017"/>
  </r>
  <r>
    <d v="2017-08-14T00:00:00"/>
    <n v="260000"/>
    <x v="1"/>
    <s v="Jones and Jones"/>
    <x v="0"/>
    <n v="3146"/>
    <n v="1"/>
    <n v="1"/>
    <n v="1"/>
    <n v="0"/>
    <n v="1950"/>
    <s v="13/11 Belmont Av"/>
    <s v="Glen Iris"/>
    <s v="Stonnington"/>
    <s v="Southern Metropolitan"/>
    <n v="8"/>
    <n v="2017"/>
  </r>
  <r>
    <d v="2017-08-14T00:00:00"/>
    <n v="380000"/>
    <x v="1"/>
    <s v="Cunninghams"/>
    <x v="1"/>
    <n v="3143"/>
    <n v="1"/>
    <n v="1"/>
    <n v="1"/>
    <n v="0"/>
    <n v="1960"/>
    <s v="11/49 Kooyong Rd"/>
    <s v="Armadale"/>
    <s v="Stonnington"/>
    <s v="Southern Metropolitan"/>
    <n v="8"/>
    <n v="2017"/>
  </r>
  <r>
    <d v="2017-08-14T00:00:00"/>
    <n v="714000"/>
    <x v="0"/>
    <s v="Property Barons"/>
    <x v="1"/>
    <n v="3088"/>
    <n v="3"/>
    <n v="1"/>
    <n v="1"/>
    <n v="594"/>
    <n v="1993"/>
    <s v="55 Booyan Cr"/>
    <s v="Greensborough"/>
    <s v="Nillumbik"/>
    <s v="Northern Metropolitan"/>
    <n v="8"/>
    <n v="2017"/>
  </r>
  <r>
    <d v="2017-08-14T00:00:00"/>
    <n v="650000"/>
    <x v="0"/>
    <s v="Jones and Jones"/>
    <x v="1"/>
    <n v="3056"/>
    <n v="2"/>
    <n v="1"/>
    <n v="1"/>
    <n v="108"/>
    <n v="1970"/>
    <s v="1/46 Davies St"/>
    <s v="Brunswick"/>
    <s v="Moreland"/>
    <s v="Northern Metropolitan"/>
    <n v="8"/>
    <n v="2017"/>
  </r>
  <r>
    <d v="2017-08-14T00:00:00"/>
    <n v="661000"/>
    <x v="0"/>
    <s v="Sanders"/>
    <x v="1"/>
    <n v="3060"/>
    <n v="3"/>
    <n v="1"/>
    <n v="2"/>
    <n v="619"/>
    <m/>
    <s v="27 Vervale Av"/>
    <s v="Fawkner"/>
    <s v="Moreland"/>
    <s v="Northern Metropolitan"/>
    <n v="8"/>
    <n v="2017"/>
  </r>
  <r>
    <d v="2017-08-14T00:00:00"/>
    <n v="750000"/>
    <x v="0"/>
    <s v="SJ"/>
    <x v="1"/>
    <n v="3060"/>
    <n v="3"/>
    <n v="1"/>
    <n v="1"/>
    <n v="724"/>
    <m/>
    <s v="9 James St"/>
    <s v="Fawkner"/>
    <s v="Moreland"/>
    <s v="Northern Metropolitan"/>
    <n v="8"/>
    <n v="2017"/>
  </r>
  <r>
    <d v="2017-08-14T00:00:00"/>
    <n v="770000"/>
    <x v="0"/>
    <s v="Property Barons"/>
    <x v="0"/>
    <n v="3046"/>
    <n v="3"/>
    <n v="1"/>
    <n v="2"/>
    <n v="604"/>
    <n v="1960"/>
    <s v="111 Loongana Av"/>
    <s v="Glenroy"/>
    <s v="Moreland"/>
    <s v="Northern Metropolitan"/>
    <n v="8"/>
    <n v="2017"/>
  </r>
  <r>
    <d v="2017-08-14T00:00:00"/>
    <n v="1080000"/>
    <x v="0"/>
    <s v="Cunninghams"/>
    <x v="0"/>
    <n v="3056"/>
    <n v="4"/>
    <n v="2"/>
    <n v="0"/>
    <n v="256"/>
    <m/>
    <s v="11 Marks St"/>
    <s v="Brunswick"/>
    <s v="Moreland"/>
    <s v="Northern Metropolitan"/>
    <n v="8"/>
    <n v="2017"/>
  </r>
  <r>
    <d v="2017-08-14T00:00:00"/>
    <n v="1100000"/>
    <x v="0"/>
    <s v="Metro Ladder"/>
    <x v="1"/>
    <n v="3055"/>
    <n v="3"/>
    <n v="1"/>
    <n v="1"/>
    <n v="322"/>
    <m/>
    <s v="36 Newman St"/>
    <s v="Brunswick West"/>
    <s v="Moreland"/>
    <s v="Northern Metropolitan"/>
    <n v="8"/>
    <n v="2017"/>
  </r>
  <r>
    <d v="2017-08-14T00:00:00"/>
    <n v="1320000"/>
    <x v="0"/>
    <s v="Melbourne Homes"/>
    <x v="1"/>
    <n v="3039"/>
    <n v="3"/>
    <n v="1"/>
    <n v="2"/>
    <n v="459"/>
    <m/>
    <s v="74 Vine St"/>
    <s v="Moonee Ponds"/>
    <s v="Moonee Valley"/>
    <s v="Western Metropolitan"/>
    <n v="8"/>
    <n v="2017"/>
  </r>
  <r>
    <d v="2017-08-14T00:00:00"/>
    <n v="1500000"/>
    <x v="0"/>
    <s v="Cunninghams"/>
    <x v="1"/>
    <n v="3040"/>
    <n v="4"/>
    <n v="2"/>
    <n v="2"/>
    <n v="465"/>
    <n v="1940"/>
    <s v="32 Roberts St"/>
    <s v="Essendon"/>
    <s v="Moonee Valley"/>
    <s v="Western Metropolitan"/>
    <n v="8"/>
    <n v="2017"/>
  </r>
  <r>
    <d v="2017-08-14T00:00:00"/>
    <n v="1680000"/>
    <x v="0"/>
    <s v="Sanders"/>
    <x v="0"/>
    <n v="3040"/>
    <n v="3"/>
    <n v="2"/>
    <n v="2"/>
    <n v="673"/>
    <n v="1965"/>
    <s v="5 Aroona Ct"/>
    <s v="Aberfeldie"/>
    <s v="Moonee Valley"/>
    <s v="Western Metropolitan"/>
    <n v="8"/>
    <n v="2017"/>
  </r>
  <r>
    <d v="2017-08-14T00:00:00"/>
    <n v="375000"/>
    <x v="0"/>
    <s v="Metro Ladder"/>
    <x v="0"/>
    <n v="3337"/>
    <n v="3"/>
    <n v="2"/>
    <n v="1"/>
    <n v="637"/>
    <n v="1980"/>
    <s v="55 Dunvegan Dr"/>
    <s v="Kurunjang"/>
    <s v="Melton"/>
    <s v="Northern Victoria"/>
    <n v="8"/>
    <n v="2017"/>
  </r>
  <r>
    <d v="2017-08-14T00:00:00"/>
    <n v="1350000"/>
    <x v="1"/>
    <s v="Flanders &amp; Fish"/>
    <x v="1"/>
    <n v="3141"/>
    <n v="2"/>
    <n v="2"/>
    <n v="1"/>
    <n v="0"/>
    <n v="1930"/>
    <s v="2/1 Alexandra Av"/>
    <s v="South Yarra"/>
    <s v="Melbourne"/>
    <s v="Southern Metropolitan"/>
    <n v="8"/>
    <n v="2017"/>
  </r>
  <r>
    <d v="2017-08-14T00:00:00"/>
    <n v="1620000"/>
    <x v="0"/>
    <s v="Jones and Jones"/>
    <x v="1"/>
    <n v="3163"/>
    <n v="3"/>
    <n v="2"/>
    <n v="1"/>
    <n v="669"/>
    <m/>
    <s v="22 Reid St"/>
    <s v="Murrumbeena"/>
    <s v="Glen Eira"/>
    <s v="Southern Metropolitan"/>
    <n v="8"/>
    <n v="2017"/>
  </r>
  <r>
    <d v="2017-08-14T00:00:00"/>
    <n v="2400000"/>
    <x v="0"/>
    <s v="Cunninghams"/>
    <x v="0"/>
    <n v="3124"/>
    <n v="5"/>
    <n v="2"/>
    <n v="0"/>
    <n v="633"/>
    <n v="1939"/>
    <s v="78 Fordham Av"/>
    <s v="Camberwell"/>
    <s v="Boroondara"/>
    <s v="Southern Metropolitan"/>
    <n v="8"/>
    <n v="2017"/>
  </r>
  <r>
    <d v="2017-08-15T00:00:00"/>
    <n v="463000"/>
    <x v="0"/>
    <s v="Metro Ladder"/>
    <x v="1"/>
    <n v="3030"/>
    <n v="4"/>
    <n v="2"/>
    <n v="2"/>
    <n v="358"/>
    <n v="2012"/>
    <s v="5 Flourish Wy"/>
    <s v="Werribee"/>
    <s v="Wyndham"/>
    <s v="Western Metropolitan"/>
    <n v="8"/>
    <n v="2017"/>
  </r>
  <r>
    <d v="2017-08-15T00:00:00"/>
    <n v="540000"/>
    <x v="0"/>
    <s v="Cunninghams"/>
    <x v="1"/>
    <n v="3029"/>
    <n v="3"/>
    <n v="2"/>
    <n v="2"/>
    <n v="580"/>
    <n v="1990"/>
    <s v="7 Brooke Ct"/>
    <s v="Hoppers Crossing"/>
    <s v="Wyndham"/>
    <s v="Western Metropolitan"/>
    <n v="8"/>
    <n v="2017"/>
  </r>
  <r>
    <d v="2017-08-15T00:00:00"/>
    <n v="330000"/>
    <x v="1"/>
    <s v="Melbourne Homes"/>
    <x v="0"/>
    <n v="3146"/>
    <n v="1"/>
    <n v="1"/>
    <n v="1"/>
    <n v="0"/>
    <n v="1960"/>
    <s v="1/15 Belmont Av"/>
    <s v="Glen Iris"/>
    <s v="Stonnington"/>
    <s v="Southern Metropolitan"/>
    <n v="8"/>
    <n v="2017"/>
  </r>
  <r>
    <d v="2017-08-15T00:00:00"/>
    <n v="857000"/>
    <x v="1"/>
    <s v="SJ"/>
    <x v="1"/>
    <n v="3141"/>
    <n v="2"/>
    <n v="2"/>
    <n v="2"/>
    <n v="0"/>
    <n v="2000"/>
    <s v="1109/800 Chapel St"/>
    <s v="South Yarra"/>
    <s v="Stonnington"/>
    <s v="Southern Metropolitan"/>
    <n v="8"/>
    <n v="2017"/>
  </r>
  <r>
    <d v="2017-08-15T00:00:00"/>
    <n v="341500"/>
    <x v="1"/>
    <s v="Best Bricks"/>
    <x v="1"/>
    <n v="3032"/>
    <n v="2"/>
    <n v="1"/>
    <n v="1"/>
    <n v="16000"/>
    <n v="2012"/>
    <s v="2115/18 Mt Alexander Rd"/>
    <s v="Travancore"/>
    <s v="Moonee Valley"/>
    <s v="Western Metropolitan"/>
    <n v="8"/>
    <n v="2017"/>
  </r>
  <r>
    <d v="2017-08-15T00:00:00"/>
    <n v="750000"/>
    <x v="0"/>
    <s v="Metro Ladder"/>
    <x v="0"/>
    <n v="3040"/>
    <n v="3"/>
    <n v="1"/>
    <n v="1"/>
    <n v="236"/>
    <n v="2000"/>
    <s v="6 Bourke St"/>
    <s v="Essendon West"/>
    <s v="Moonee Valley"/>
    <s v="Western Metropolitan"/>
    <n v="8"/>
    <n v="2017"/>
  </r>
  <r>
    <d v="2017-08-15T00:00:00"/>
    <n v="815500"/>
    <x v="0"/>
    <s v="Cunninghams"/>
    <x v="1"/>
    <n v="3170"/>
    <n v="3"/>
    <n v="2"/>
    <n v="2"/>
    <n v="434"/>
    <n v="1960"/>
    <s v="75 Wattle Gr"/>
    <s v="Mulgrave"/>
    <s v="Monash"/>
    <s v="South-Eastern Metropolitan"/>
    <n v="8"/>
    <n v="2017"/>
  </r>
  <r>
    <d v="2017-08-15T00:00:00"/>
    <n v="535000"/>
    <x v="1"/>
    <s v="Maxwells"/>
    <x v="0"/>
    <n v="3031"/>
    <n v="2"/>
    <n v="1"/>
    <n v="1"/>
    <n v="0"/>
    <n v="2011"/>
    <s v="9/11 Smith St"/>
    <s v="Kensington"/>
    <s v="Melbourne"/>
    <s v="Northern Metropolitan"/>
    <n v="8"/>
    <n v="2017"/>
  </r>
  <r>
    <d v="2017-08-15T00:00:00"/>
    <n v="1100000"/>
    <x v="0"/>
    <s v="Metro Ladder"/>
    <x v="0"/>
    <n v="3013"/>
    <n v="3"/>
    <n v="1"/>
    <n v="6"/>
    <n v="732"/>
    <m/>
    <s v="39 Benbow St"/>
    <s v="Yarraville"/>
    <s v="Maribyrnong"/>
    <s v="Western Metropolitan"/>
    <n v="8"/>
    <n v="2017"/>
  </r>
  <r>
    <d v="2017-08-15T00:00:00"/>
    <n v="510000"/>
    <x v="0"/>
    <s v="Flanders &amp; Fish"/>
    <x v="0"/>
    <n v="3064"/>
    <n v="4"/>
    <n v="2"/>
    <n v="1"/>
    <n v="336"/>
    <n v="2014"/>
    <s v="15 Champion Pde"/>
    <s v="Craigieburn"/>
    <s v="Hume"/>
    <s v="Northern Metropolitan"/>
    <n v="8"/>
    <n v="2017"/>
  </r>
  <r>
    <d v="2017-08-15T00:00:00"/>
    <n v="880000"/>
    <x v="0"/>
    <s v="Property Barons"/>
    <x v="1"/>
    <n v="3175"/>
    <n v="3"/>
    <n v="2"/>
    <n v="10"/>
    <n v="734"/>
    <m/>
    <s v="1462 Heatherton Rd"/>
    <s v="Dandenong"/>
    <s v="Greater Dandenong"/>
    <s v="South-Eastern Metropolitan"/>
    <n v="8"/>
    <n v="2017"/>
  </r>
  <r>
    <d v="2017-08-15T00:00:00"/>
    <n v="680000"/>
    <x v="0"/>
    <s v="Metro Ladder"/>
    <x v="0"/>
    <n v="3199"/>
    <n v="4"/>
    <n v="2"/>
    <n v="3"/>
    <n v="767"/>
    <n v="1980"/>
    <s v="55 Margate Av"/>
    <s v="Frankston"/>
    <s v="Frankston"/>
    <s v="South-Eastern Metropolitan"/>
    <n v="8"/>
    <n v="2017"/>
  </r>
  <r>
    <d v="2017-08-15T00:00:00"/>
    <n v="840000"/>
    <x v="0"/>
    <s v="Maxwells"/>
    <x v="0"/>
    <n v="3073"/>
    <n v="3"/>
    <n v="1"/>
    <n v="4"/>
    <n v="614"/>
    <n v="1960"/>
    <s v="111 Boldrewood Pde"/>
    <s v="Reservoir"/>
    <s v="Darebin"/>
    <s v="Northern Metropolitan"/>
    <n v="8"/>
    <n v="2017"/>
  </r>
  <r>
    <d v="2017-08-15T00:00:00"/>
    <n v="572000"/>
    <x v="0"/>
    <s v="Metro Ladder"/>
    <x v="1"/>
    <n v="3023"/>
    <n v="3"/>
    <n v="3"/>
    <n v="6"/>
    <n v="585"/>
    <m/>
    <s v="15 Abercairn Ct"/>
    <s v="Deer Park"/>
    <s v="Brimbank"/>
    <s v="Western Metropolitan"/>
    <n v="8"/>
    <n v="2017"/>
  </r>
  <r>
    <d v="2017-08-15T00:00:00"/>
    <n v="780000"/>
    <x v="0"/>
    <s v="Property Barons"/>
    <x v="0"/>
    <n v="3081"/>
    <n v="2"/>
    <n v="1"/>
    <n v="1"/>
    <n v="588"/>
    <m/>
    <s v="55 McEwan Rd"/>
    <s v="Heidelberg Heights"/>
    <s v="Banyule"/>
    <s v="Eastern Metropolitan"/>
    <n v="8"/>
    <n v="2017"/>
  </r>
  <r>
    <d v="2017-08-16T00:00:00"/>
    <n v="1170000"/>
    <x v="0"/>
    <s v="Best Bricks"/>
    <x v="1"/>
    <n v="3125"/>
    <n v="3"/>
    <n v="1"/>
    <n v="3"/>
    <n v="590"/>
    <m/>
    <s v="50 Finch St"/>
    <s v="Burwood"/>
    <s v="Whitehorse"/>
    <s v="Southern Metropolitan"/>
    <n v="8"/>
    <n v="2017"/>
  </r>
  <r>
    <d v="2017-08-16T00:00:00"/>
    <n v="925000"/>
    <x v="0"/>
    <s v="Flanders &amp; Fish"/>
    <x v="0"/>
    <n v="3095"/>
    <n v="3"/>
    <n v="1"/>
    <n v="2"/>
    <n v="1027"/>
    <m/>
    <s v="44 Silver St"/>
    <s v="Eltham"/>
    <s v="Nillumbik"/>
    <s v="Eastern Metropolitan"/>
    <n v="8"/>
    <n v="2017"/>
  </r>
  <r>
    <d v="2017-08-16T00:00:00"/>
    <n v="257500"/>
    <x v="1"/>
    <s v="Metro Ladder"/>
    <x v="1"/>
    <n v="3044"/>
    <n v="1"/>
    <n v="1"/>
    <n v="1"/>
    <n v="995"/>
    <n v="1970"/>
    <s v="4/566 Pascoe Vale Rd"/>
    <s v="Pascoe Vale"/>
    <s v="Moreland"/>
    <s v="Northern Metropolitan"/>
    <n v="8"/>
    <n v="2017"/>
  </r>
  <r>
    <d v="2017-08-16T00:00:00"/>
    <n v="944000"/>
    <x v="0"/>
    <s v="Jones and Jones"/>
    <x v="1"/>
    <n v="3149"/>
    <n v="3"/>
    <n v="1"/>
    <n v="1"/>
    <n v="446"/>
    <m/>
    <s v="11 Maureen St"/>
    <s v="Mount Waverley"/>
    <s v="Monash"/>
    <s v="Eastern Metropolitan"/>
    <n v="8"/>
    <n v="2017"/>
  </r>
  <r>
    <d v="2017-08-16T00:00:00"/>
    <n v="1150000"/>
    <x v="0"/>
    <s v="Jones and Jones"/>
    <x v="1"/>
    <n v="3167"/>
    <n v="3"/>
    <n v="1"/>
    <n v="2"/>
    <n v="509"/>
    <m/>
    <s v="19 Murumba Dr"/>
    <s v="Oakleigh South"/>
    <s v="Monash"/>
    <s v="South-Eastern Metropolitan"/>
    <n v="8"/>
    <n v="2017"/>
  </r>
  <r>
    <d v="2017-08-16T00:00:00"/>
    <n v="1400000"/>
    <x v="0"/>
    <s v="Property Barons"/>
    <x v="0"/>
    <n v="3108"/>
    <n v="3"/>
    <n v="3"/>
    <n v="2"/>
    <n v="621"/>
    <m/>
    <s v="15 Blossom Ct"/>
    <s v="Doncaster"/>
    <s v="Manningham"/>
    <s v="Eastern Metropolitan"/>
    <n v="8"/>
    <n v="2017"/>
  </r>
  <r>
    <d v="2017-08-16T00:00:00"/>
    <n v="521000"/>
    <x v="0"/>
    <s v="Sanders"/>
    <x v="0"/>
    <n v="3437"/>
    <n v="4"/>
    <n v="2"/>
    <n v="2"/>
    <n v="978"/>
    <n v="1980"/>
    <s v="3 Sansom St"/>
    <s v="Gisborne"/>
    <s v="Macedon Ranges"/>
    <s v="Northern Victoria"/>
    <n v="8"/>
    <n v="2017"/>
  </r>
  <r>
    <d v="2017-08-16T00:00:00"/>
    <n v="930000"/>
    <x v="0"/>
    <s v="Property Barons"/>
    <x v="1"/>
    <n v="3152"/>
    <n v="4"/>
    <n v="2"/>
    <n v="2"/>
    <n v="639"/>
    <m/>
    <s v="41 Witken Av"/>
    <s v="Wantirna South"/>
    <s v="Knox"/>
    <s v="Eastern Metropolitan"/>
    <n v="8"/>
    <n v="2017"/>
  </r>
  <r>
    <d v="2017-08-16T00:00:00"/>
    <n v="528000"/>
    <x v="0"/>
    <s v="Maxwells"/>
    <x v="0"/>
    <n v="3047"/>
    <n v="3"/>
    <n v="1"/>
    <n v="3"/>
    <n v="588"/>
    <n v="1960"/>
    <s v="12 Lorraine Cr"/>
    <s v="Jacana"/>
    <s v="Hume"/>
    <s v="Northern Metropolitan"/>
    <n v="8"/>
    <n v="2017"/>
  </r>
  <r>
    <d v="2017-08-16T00:00:00"/>
    <n v="615500"/>
    <x v="0"/>
    <s v="Metro Ladder"/>
    <x v="1"/>
    <n v="3043"/>
    <n v="3"/>
    <n v="2"/>
    <n v="1"/>
    <n v="238"/>
    <n v="2011"/>
    <s v="1/171 Melrose Dr"/>
    <s v="Tullamarine"/>
    <s v="Hume"/>
    <s v="Western Metropolitan"/>
    <n v="8"/>
    <n v="2017"/>
  </r>
  <r>
    <d v="2017-08-16T00:00:00"/>
    <n v="935000"/>
    <x v="0"/>
    <s v="Property Barons"/>
    <x v="0"/>
    <n v="3018"/>
    <n v="4"/>
    <n v="2"/>
    <n v="2"/>
    <n v="629"/>
    <n v="1985"/>
    <s v="35 Lowe Av"/>
    <s v="Altona"/>
    <s v="Hobsons Bay"/>
    <s v="Western Metropolitan"/>
    <n v="8"/>
    <n v="2017"/>
  </r>
  <r>
    <d v="2017-08-16T00:00:00"/>
    <n v="1280000"/>
    <x v="2"/>
    <s v="Jones and Jones"/>
    <x v="1"/>
    <n v="3204"/>
    <n v="4"/>
    <n v="3"/>
    <n v="2"/>
    <n v="306"/>
    <n v="2014"/>
    <s v="60A Fromer St"/>
    <s v="Bentleigh"/>
    <s v="Glen Eira"/>
    <s v="Southern Metropolitan"/>
    <n v="8"/>
    <n v="2017"/>
  </r>
  <r>
    <d v="2017-08-16T00:00:00"/>
    <n v="902000"/>
    <x v="0"/>
    <s v="Property Barons"/>
    <x v="1"/>
    <n v="3073"/>
    <n v="4"/>
    <n v="2"/>
    <n v="3"/>
    <n v="700"/>
    <m/>
    <s v="78 McMahon Rd"/>
    <s v="Reservoir"/>
    <s v="Darebin"/>
    <s v="Northern Metropolitan"/>
    <n v="8"/>
    <n v="2017"/>
  </r>
  <r>
    <d v="2017-08-16T00:00:00"/>
    <n v="1800000"/>
    <x v="0"/>
    <s v="Jones and Jones"/>
    <x v="0"/>
    <n v="3078"/>
    <n v="3"/>
    <n v="1"/>
    <n v="2"/>
    <n v="697"/>
    <n v="1925"/>
    <s v="9 Rushall St"/>
    <s v="Fairfield"/>
    <s v="Darebin"/>
    <s v="Northern Metropolitan"/>
    <n v="8"/>
    <n v="2017"/>
  </r>
  <r>
    <d v="2017-08-16T00:00:00"/>
    <n v="640000"/>
    <x v="0"/>
    <s v="Jones and Jones"/>
    <x v="1"/>
    <n v="3023"/>
    <n v="3"/>
    <n v="2"/>
    <n v="2"/>
    <n v="316"/>
    <n v="2008"/>
    <s v="16 Westbury St"/>
    <s v="Cairnlea"/>
    <s v="Brimbank"/>
    <s v="Western Metropolitan"/>
    <n v="8"/>
    <n v="2017"/>
  </r>
  <r>
    <d v="2017-08-16T00:00:00"/>
    <n v="659500"/>
    <x v="0"/>
    <s v="Sanders"/>
    <x v="1"/>
    <n v="3037"/>
    <n v="3"/>
    <n v="2"/>
    <n v="4"/>
    <n v="665"/>
    <m/>
    <s v="8 Stockyard Cl"/>
    <s v="Sydenham"/>
    <s v="Brimbank"/>
    <s v="Western Metropolitan"/>
    <n v="8"/>
    <n v="2017"/>
  </r>
  <r>
    <d v="2017-08-16T00:00:00"/>
    <n v="1485000"/>
    <x v="0"/>
    <s v="Cunninghams"/>
    <x v="1"/>
    <n v="3122"/>
    <n v="3"/>
    <n v="2"/>
    <n v="2"/>
    <n v="0"/>
    <n v="1975"/>
    <s v="3/20 Yarra Gr"/>
    <s v="Hawthorn"/>
    <s v="Boroondara"/>
    <s v="Southern Metropolitan"/>
    <n v="8"/>
    <n v="2017"/>
  </r>
  <r>
    <d v="2017-08-16T00:00:00"/>
    <n v="2299500"/>
    <x v="0"/>
    <s v="Jones and Jones"/>
    <x v="1"/>
    <n v="3147"/>
    <n v="3"/>
    <n v="2"/>
    <n v="3"/>
    <n v="634"/>
    <n v="1940"/>
    <s v="19 Ward St"/>
    <s v="Ashburton"/>
    <s v="Boroondara"/>
    <s v="Southern Metropolitan"/>
    <n v="8"/>
    <n v="2017"/>
  </r>
  <r>
    <d v="2017-08-16T00:00:00"/>
    <n v="425000"/>
    <x v="1"/>
    <s v="Sanders"/>
    <x v="1"/>
    <n v="3192"/>
    <n v="2"/>
    <n v="1"/>
    <n v="1"/>
    <n v="0"/>
    <m/>
    <s v="4/3 MacKenzie St"/>
    <s v="Cheltenham"/>
    <s v="Bayside"/>
    <s v="Southern Metropolitan"/>
    <n v="8"/>
    <n v="2017"/>
  </r>
  <r>
    <d v="2017-08-16T00:00:00"/>
    <n v="1645000"/>
    <x v="0"/>
    <s v="Flanders &amp; Fish"/>
    <x v="0"/>
    <n v="3081"/>
    <n v="4"/>
    <n v="2"/>
    <n v="4"/>
    <n v="596"/>
    <n v="1930"/>
    <s v="97 Edwin St"/>
    <s v="Heidelberg Heights"/>
    <s v="Banyule"/>
    <s v="Eastern Metropolitan"/>
    <n v="8"/>
    <n v="2017"/>
  </r>
  <r>
    <d v="2017-08-17T00:00:00"/>
    <n v="451500"/>
    <x v="0"/>
    <s v="Property Barons"/>
    <x v="1"/>
    <n v="3029"/>
    <n v="3"/>
    <n v="1"/>
    <n v="1"/>
    <n v="346"/>
    <m/>
    <s v="3 Rosebud St"/>
    <s v="Tarneit"/>
    <s v="Wyndham"/>
    <s v="Western Metropolitan"/>
    <n v="8"/>
    <n v="2017"/>
  </r>
  <r>
    <d v="2017-08-17T00:00:00"/>
    <n v="698000"/>
    <x v="0"/>
    <s v="Metro Ladder"/>
    <x v="1"/>
    <n v="3030"/>
    <n v="4"/>
    <n v="2"/>
    <n v="2"/>
    <n v="448"/>
    <n v="2012"/>
    <s v="15 Metcalf Wy"/>
    <s v="Point Cook"/>
    <s v="Wyndham"/>
    <s v="Western Metropolitan"/>
    <n v="8"/>
    <n v="2017"/>
  </r>
  <r>
    <d v="2017-08-17T00:00:00"/>
    <n v="531000"/>
    <x v="0"/>
    <s v="Property Barons"/>
    <x v="1"/>
    <n v="3754"/>
    <n v="4"/>
    <n v="2"/>
    <n v="2"/>
    <n v="411"/>
    <m/>
    <s v="13 Sandover St"/>
    <s v="Doreen"/>
    <s v="Whittlesea"/>
    <s v="Northern Victoria"/>
    <n v="8"/>
    <n v="2017"/>
  </r>
  <r>
    <d v="2017-08-17T00:00:00"/>
    <n v="670000"/>
    <x v="0"/>
    <s v="Melbourne Homes"/>
    <x v="1"/>
    <n v="3754"/>
    <n v="4"/>
    <n v="2"/>
    <n v="2"/>
    <n v="512"/>
    <n v="2012"/>
    <s v="26 Coppice St"/>
    <s v="Mernda"/>
    <s v="Whittlesea"/>
    <s v="Northern Metropolitan"/>
    <n v="8"/>
    <n v="2017"/>
  </r>
  <r>
    <d v="2017-08-17T00:00:00"/>
    <n v="1095000"/>
    <x v="0"/>
    <s v="Best Bricks"/>
    <x v="1"/>
    <n v="3132"/>
    <n v="3"/>
    <n v="1"/>
    <n v="1"/>
    <n v="493"/>
    <m/>
    <s v="8 Peel St"/>
    <s v="Mitcham"/>
    <s v="Whitehorse"/>
    <s v="Eastern Metropolitan"/>
    <n v="8"/>
    <n v="2017"/>
  </r>
  <r>
    <d v="2017-08-17T00:00:00"/>
    <n v="1291000"/>
    <x v="0"/>
    <s v="Property Barons"/>
    <x v="1"/>
    <n v="3130"/>
    <n v="3"/>
    <n v="2"/>
    <n v="2"/>
    <n v="548"/>
    <n v="1970"/>
    <s v="24 Sylvia St"/>
    <s v="Blackburn South"/>
    <s v="Whitehorse"/>
    <s v="Eastern Metropolitan"/>
    <n v="8"/>
    <n v="2017"/>
  </r>
  <r>
    <d v="2017-08-17T00:00:00"/>
    <n v="570000"/>
    <x v="1"/>
    <s v="Cunninghams"/>
    <x v="0"/>
    <n v="3141"/>
    <n v="2"/>
    <n v="1"/>
    <n v="1"/>
    <n v="0"/>
    <n v="1965"/>
    <s v="9/17 Howitt St"/>
    <s v="South Yarra"/>
    <s v="Stonnington"/>
    <s v="Southern Metropolitan"/>
    <n v="8"/>
    <n v="2017"/>
  </r>
  <r>
    <d v="2017-08-17T00:00:00"/>
    <n v="762500"/>
    <x v="1"/>
    <s v="Metro Ladder"/>
    <x v="1"/>
    <n v="3141"/>
    <n v="2"/>
    <n v="1"/>
    <n v="1"/>
    <n v="17200"/>
    <n v="2003"/>
    <s v="308/800 Chapel St"/>
    <s v="South Yarra"/>
    <s v="Stonnington"/>
    <s v="Southern Metropolitan"/>
    <n v="8"/>
    <n v="2017"/>
  </r>
  <r>
    <d v="2017-08-17T00:00:00"/>
    <n v="1016000"/>
    <x v="0"/>
    <s v="Sanders"/>
    <x v="1"/>
    <n v="3041"/>
    <n v="3"/>
    <n v="2"/>
    <n v="1"/>
    <n v="304"/>
    <m/>
    <s v="47 York St"/>
    <s v="Strathmore"/>
    <s v="Moonee Valley"/>
    <s v="Western Metropolitan"/>
    <n v="8"/>
    <n v="2017"/>
  </r>
  <r>
    <d v="2017-08-17T00:00:00"/>
    <n v="611000"/>
    <x v="1"/>
    <s v="Best Bricks"/>
    <x v="1"/>
    <n v="3149"/>
    <n v="2"/>
    <n v="1"/>
    <n v="1"/>
    <n v="161"/>
    <n v="1970"/>
    <s v="4/254 Waverley Rd"/>
    <s v="Mount Waverley"/>
    <s v="Monash"/>
    <s v="Eastern Metropolitan"/>
    <n v="8"/>
    <n v="2017"/>
  </r>
  <r>
    <d v="2017-08-17T00:00:00"/>
    <n v="412250"/>
    <x v="0"/>
    <s v="Cunninghams"/>
    <x v="1"/>
    <n v="3338"/>
    <n v="3"/>
    <n v="1"/>
    <n v="2"/>
    <n v="592"/>
    <m/>
    <s v="39 First Av"/>
    <s v="Melton South"/>
    <s v="Melton"/>
    <s v="Western Victoria"/>
    <n v="8"/>
    <n v="2017"/>
  </r>
  <r>
    <d v="2017-08-17T00:00:00"/>
    <n v="932000"/>
    <x v="0"/>
    <s v="Jones and Jones"/>
    <x v="1"/>
    <n v="3136"/>
    <n v="4"/>
    <n v="2"/>
    <n v="2"/>
    <n v="880"/>
    <n v="1970"/>
    <s v="8 Banool Ct"/>
    <s v="Croydon"/>
    <s v="Maroondah"/>
    <s v="Eastern Metropolitan"/>
    <n v="8"/>
    <n v="2017"/>
  </r>
  <r>
    <d v="2017-08-17T00:00:00"/>
    <n v="1005000"/>
    <x v="0"/>
    <s v="Best Bricks"/>
    <x v="1"/>
    <n v="3136"/>
    <n v="3"/>
    <n v="1"/>
    <n v="1"/>
    <n v="1018"/>
    <m/>
    <s v="8 Railway Cr"/>
    <s v="Croydon"/>
    <s v="Maroondah"/>
    <s v="Eastern Metropolitan"/>
    <n v="8"/>
    <n v="2017"/>
  </r>
  <r>
    <d v="2017-08-17T00:00:00"/>
    <n v="1200000"/>
    <x v="0"/>
    <s v="Cunninghams"/>
    <x v="0"/>
    <n v="3032"/>
    <n v="3"/>
    <n v="2"/>
    <n v="2"/>
    <n v="352"/>
    <n v="1997"/>
    <s v="13 Cedar Dr"/>
    <s v="Maribyrnong"/>
    <s v="Maribyrnong"/>
    <s v="Western Metropolitan"/>
    <n v="8"/>
    <n v="2017"/>
  </r>
  <r>
    <d v="2017-08-17T00:00:00"/>
    <n v="1045000"/>
    <x v="0"/>
    <s v="Property Barons"/>
    <x v="1"/>
    <n v="3152"/>
    <n v="4"/>
    <n v="3"/>
    <n v="2"/>
    <n v="728"/>
    <n v="1990"/>
    <s v="42 Argyle Wy"/>
    <s v="Wantirna South"/>
    <s v="Knox"/>
    <s v="Eastern Metropolitan"/>
    <n v="8"/>
    <n v="2017"/>
  </r>
  <r>
    <d v="2017-08-17T00:00:00"/>
    <n v="386000"/>
    <x v="0"/>
    <s v="Metro Ladder"/>
    <x v="1"/>
    <n v="3047"/>
    <n v="3"/>
    <n v="1"/>
    <n v="1"/>
    <n v="341"/>
    <n v="1965"/>
    <s v="48 Walsh St"/>
    <s v="Broadmeadows"/>
    <s v="Hume"/>
    <s v="Northern Metropolitan"/>
    <n v="8"/>
    <n v="2017"/>
  </r>
  <r>
    <d v="2017-08-17T00:00:00"/>
    <n v="550000"/>
    <x v="0"/>
    <s v="SJ"/>
    <x v="1"/>
    <n v="3047"/>
    <n v="3"/>
    <n v="2"/>
    <n v="1"/>
    <n v="602"/>
    <m/>
    <s v="54 Ophir St"/>
    <s v="Broadmeadows"/>
    <s v="Hume"/>
    <s v="Northern Metropolitan"/>
    <n v="8"/>
    <n v="2017"/>
  </r>
  <r>
    <d v="2017-08-17T00:00:00"/>
    <n v="1050000"/>
    <x v="2"/>
    <s v="Cunninghams"/>
    <x v="0"/>
    <n v="3104"/>
    <n v="3"/>
    <n v="3"/>
    <n v="2"/>
    <n v="200"/>
    <m/>
    <s v="2/18 Doncaster Rd"/>
    <s v="Balwyn North"/>
    <s v="Boroondara"/>
    <s v="Southern Metropolitan"/>
    <n v="8"/>
    <n v="2017"/>
  </r>
  <r>
    <d v="2017-08-17T00:00:00"/>
    <n v="650000"/>
    <x v="2"/>
    <s v="Property Barons"/>
    <x v="1"/>
    <n v="3081"/>
    <n v="2"/>
    <n v="1"/>
    <n v="1"/>
    <n v="140"/>
    <n v="2013"/>
    <s v="2/3 Mary Av"/>
    <s v="Heidelberg Heights"/>
    <s v="Banyule"/>
    <s v="Eastern Metropolitan"/>
    <n v="8"/>
    <n v="2017"/>
  </r>
  <r>
    <d v="2017-08-18T00:00:00"/>
    <n v="410000"/>
    <x v="0"/>
    <s v="Metro Ladder"/>
    <x v="0"/>
    <n v="3076"/>
    <n v="3"/>
    <n v="1"/>
    <n v="1"/>
    <n v="216"/>
    <m/>
    <s v="111 Duffy St"/>
    <s v="Epping"/>
    <s v="Whittlesea"/>
    <s v="Northern Metropolitan"/>
    <n v="8"/>
    <n v="2017"/>
  </r>
  <r>
    <d v="2017-08-18T00:00:00"/>
    <n v="940000"/>
    <x v="0"/>
    <s v="Maxwells"/>
    <x v="0"/>
    <n v="3076"/>
    <n v="4"/>
    <n v="3"/>
    <n v="2"/>
    <n v="508"/>
    <n v="2012"/>
    <s v="59 Greenfields Dr"/>
    <s v="Epping"/>
    <s v="Whittlesea"/>
    <s v="Northern Metropolitan"/>
    <n v="8"/>
    <n v="2017"/>
  </r>
  <r>
    <d v="2017-08-18T00:00:00"/>
    <n v="900000"/>
    <x v="0"/>
    <s v="Jones and Jones"/>
    <x v="0"/>
    <n v="3058"/>
    <n v="2"/>
    <n v="1"/>
    <n v="1"/>
    <n v="350"/>
    <n v="1920"/>
    <s v="126 Barrow St"/>
    <s v="Coburg"/>
    <s v="Moreland"/>
    <s v="Northern Metropolitan"/>
    <n v="8"/>
    <n v="2017"/>
  </r>
  <r>
    <d v="2017-08-18T00:00:00"/>
    <n v="1157000"/>
    <x v="0"/>
    <s v="Property Barons"/>
    <x v="0"/>
    <n v="3150"/>
    <n v="4"/>
    <n v="2"/>
    <n v="2"/>
    <n v="752"/>
    <n v="1971"/>
    <s v="3 Jensen Ct"/>
    <s v="Wheelers Hill"/>
    <s v="Monash"/>
    <s v="South-Eastern Metropolitan"/>
    <n v="8"/>
    <n v="2017"/>
  </r>
  <r>
    <d v="2017-08-18T00:00:00"/>
    <n v="1525000"/>
    <x v="0"/>
    <s v="Cunninghams"/>
    <x v="1"/>
    <n v="3166"/>
    <n v="5"/>
    <n v="3"/>
    <n v="6"/>
    <n v="774"/>
    <m/>
    <s v="1725 Dandenong Rd"/>
    <s v="Oakleigh East"/>
    <s v="Monash"/>
    <s v="Southern Metropolitan"/>
    <n v="8"/>
    <n v="2017"/>
  </r>
  <r>
    <d v="2017-08-18T00:00:00"/>
    <n v="570000"/>
    <x v="0"/>
    <s v="Best Bricks"/>
    <x v="0"/>
    <n v="3136"/>
    <n v="2"/>
    <n v="1"/>
    <n v="1"/>
    <n v="312"/>
    <n v="1994"/>
    <s v="15 Ronald Rd"/>
    <s v="Croydon"/>
    <s v="Maroondah"/>
    <s v="Eastern Metropolitan"/>
    <n v="8"/>
    <n v="2017"/>
  </r>
  <r>
    <d v="2017-08-18T00:00:00"/>
    <n v="812000"/>
    <x v="0"/>
    <s v="Flanders &amp; Fish"/>
    <x v="0"/>
    <n v="3134"/>
    <n v="4"/>
    <n v="2"/>
    <n v="2"/>
    <n v="962"/>
    <m/>
    <s v="41 Felix Cr"/>
    <s v="Ringwood North"/>
    <s v="Maroondah"/>
    <s v="Eastern Metropolitan"/>
    <n v="8"/>
    <n v="2017"/>
  </r>
  <r>
    <d v="2017-08-18T00:00:00"/>
    <n v="1856000"/>
    <x v="0"/>
    <s v="Property Barons"/>
    <x v="0"/>
    <n v="3109"/>
    <n v="6"/>
    <n v="3"/>
    <n v="3"/>
    <n v="1056"/>
    <n v="1970"/>
    <s v="66 Saxonwood Dr"/>
    <s v="Doncaster East"/>
    <s v="Manningham"/>
    <s v="Eastern Metropolitan"/>
    <n v="8"/>
    <n v="2017"/>
  </r>
  <r>
    <d v="2017-08-18T00:00:00"/>
    <n v="640000"/>
    <x v="2"/>
    <s v="Flanders &amp; Fish"/>
    <x v="1"/>
    <n v="3153"/>
    <n v="3"/>
    <n v="2"/>
    <n v="1"/>
    <n v="187"/>
    <n v="2010"/>
    <s v="18B Orchard Rd"/>
    <s v="Bayswater"/>
    <s v="Knox"/>
    <s v="Eastern Metropolitan"/>
    <n v="8"/>
    <n v="2017"/>
  </r>
  <r>
    <d v="2017-08-18T00:00:00"/>
    <n v="790000"/>
    <x v="0"/>
    <s v="Cunninghams"/>
    <x v="1"/>
    <n v="3155"/>
    <n v="3"/>
    <n v="1"/>
    <n v="2"/>
    <n v="868"/>
    <m/>
    <s v="42 Matlock Rd"/>
    <s v="Boronia"/>
    <s v="Knox"/>
    <s v="Eastern Metropolitan"/>
    <n v="8"/>
    <n v="2017"/>
  </r>
  <r>
    <d v="2017-08-18T00:00:00"/>
    <n v="855000"/>
    <x v="0"/>
    <s v="Cunninghams"/>
    <x v="1"/>
    <n v="3152"/>
    <n v="3"/>
    <n v="1"/>
    <n v="2"/>
    <n v="730"/>
    <m/>
    <s v="16 Allanfield Cr"/>
    <s v="Wantirna South"/>
    <s v="Knox"/>
    <s v="Eastern Metropolitan"/>
    <n v="8"/>
    <n v="2017"/>
  </r>
  <r>
    <d v="2017-08-18T00:00:00"/>
    <n v="870000"/>
    <x v="0"/>
    <s v="Melbourne Homes"/>
    <x v="1"/>
    <n v="3178"/>
    <n v="5"/>
    <n v="2"/>
    <n v="2"/>
    <n v="733"/>
    <n v="1986"/>
    <s v="11 Jindalee Cl"/>
    <s v="Rowville"/>
    <s v="Knox"/>
    <s v="South-Eastern Metropolitan"/>
    <n v="8"/>
    <n v="2017"/>
  </r>
  <r>
    <d v="2017-08-18T00:00:00"/>
    <n v="935000"/>
    <x v="2"/>
    <s v="Jones and Jones"/>
    <x v="0"/>
    <n v="3189"/>
    <n v="3"/>
    <n v="2"/>
    <n v="2"/>
    <n v="280"/>
    <n v="1985"/>
    <s v="10 Barilla Rd"/>
    <s v="Moorabbin"/>
    <s v="Kingston"/>
    <s v="Southern Metropolitan"/>
    <n v="8"/>
    <n v="2017"/>
  </r>
  <r>
    <d v="2017-08-18T00:00:00"/>
    <n v="583000"/>
    <x v="0"/>
    <s v="Melbourne Homes"/>
    <x v="0"/>
    <n v="3175"/>
    <n v="4"/>
    <n v="1"/>
    <n v="2"/>
    <n v="757"/>
    <m/>
    <s v="28 Ray St"/>
    <s v="Dandenong"/>
    <s v="Greater Dandenong"/>
    <s v="South-Eastern Metropolitan"/>
    <n v="8"/>
    <n v="2017"/>
  </r>
  <r>
    <d v="2017-08-18T00:00:00"/>
    <n v="455000"/>
    <x v="1"/>
    <s v="Jones and Jones"/>
    <x v="1"/>
    <n v="3122"/>
    <n v="1"/>
    <n v="1"/>
    <n v="1"/>
    <n v="0"/>
    <n v="1960"/>
    <s v="5/29 Bell St"/>
    <s v="Hawthorn"/>
    <s v="Boroondara"/>
    <s v="Southern Metropolitan"/>
    <n v="8"/>
    <n v="2017"/>
  </r>
  <r>
    <d v="2017-08-19T00:00:00"/>
    <n v="500000"/>
    <x v="0"/>
    <s v="Melbourne Homes"/>
    <x v="0"/>
    <n v="3752"/>
    <n v="3"/>
    <n v="2"/>
    <n v="2"/>
    <n v="330"/>
    <n v="2008"/>
    <s v="102 Vincent Dr"/>
    <s v="South Morang"/>
    <s v="Whittlesea"/>
    <s v="Northern Metropolitan"/>
    <n v="8"/>
    <n v="2017"/>
  </r>
  <r>
    <d v="2017-08-19T00:00:00"/>
    <n v="508000"/>
    <x v="0"/>
    <s v="Melbourne Homes"/>
    <x v="1"/>
    <n v="3074"/>
    <n v="3"/>
    <n v="2"/>
    <n v="1"/>
    <n v="189"/>
    <m/>
    <s v="52 Richardson St"/>
    <s v="Thomastown"/>
    <s v="Whittlesea"/>
    <s v="Northern Metropolitan"/>
    <n v="8"/>
    <n v="2017"/>
  </r>
  <r>
    <d v="2017-08-19T00:00:00"/>
    <n v="520000"/>
    <x v="1"/>
    <s v="Metro Ladder"/>
    <x v="0"/>
    <n v="3181"/>
    <n v="2"/>
    <n v="2"/>
    <n v="1"/>
    <n v="1111"/>
    <n v="2012"/>
    <s v="504/7 King St"/>
    <s v="Prahran"/>
    <s v="Stonnington"/>
    <s v="Southern Metropolitan"/>
    <n v="8"/>
    <n v="2017"/>
  </r>
  <r>
    <d v="2017-08-19T00:00:00"/>
    <n v="470000"/>
    <x v="1"/>
    <s v="Best Bricks"/>
    <x v="0"/>
    <n v="3182"/>
    <n v="2"/>
    <n v="1"/>
    <n v="0"/>
    <n v="0"/>
    <n v="1950"/>
    <s v="8/289 Barkly St"/>
    <s v="St Kilda"/>
    <s v="Port Phillip"/>
    <s v="Southern Metropolitan"/>
    <n v="8"/>
    <n v="2017"/>
  </r>
  <r>
    <d v="2017-08-19T00:00:00"/>
    <n v="1385000"/>
    <x v="0"/>
    <s v="Cunninghams"/>
    <x v="1"/>
    <n v="3149"/>
    <n v="3"/>
    <n v="1"/>
    <n v="2"/>
    <n v="807"/>
    <n v="1970"/>
    <s v="2 Merton Cl"/>
    <s v="Mount Waverley"/>
    <s v="Monash"/>
    <s v="Eastern Metropolitan"/>
    <n v="8"/>
    <n v="2017"/>
  </r>
  <r>
    <d v="2017-08-19T00:00:00"/>
    <n v="480000"/>
    <x v="0"/>
    <s v="Jones and Jones"/>
    <x v="0"/>
    <n v="3337"/>
    <n v="3"/>
    <n v="1"/>
    <n v="2"/>
    <n v="900"/>
    <n v="1980"/>
    <s v="21 Sandra St"/>
    <s v="Melton"/>
    <s v="Melton"/>
    <s v="Western Victoria"/>
    <n v="8"/>
    <n v="2017"/>
  </r>
  <r>
    <d v="2017-08-19T00:00:00"/>
    <n v="695000"/>
    <x v="0"/>
    <s v="Property Barons"/>
    <x v="1"/>
    <n v="3174"/>
    <n v="3"/>
    <n v="1"/>
    <n v="1"/>
    <n v="671"/>
    <n v="1950"/>
    <s v="38 Dunblane Rd"/>
    <s v="Noble Park"/>
    <s v="Greater Dandenong"/>
    <s v="South-Eastern Metropolitan"/>
    <n v="8"/>
    <n v="2017"/>
  </r>
  <r>
    <d v="2017-08-19T00:00:00"/>
    <n v="550000"/>
    <x v="0"/>
    <s v="Metro Ladder"/>
    <x v="0"/>
    <n v="3037"/>
    <n v="3"/>
    <n v="2"/>
    <n v="2"/>
    <n v="668"/>
    <m/>
    <s v="29 Kingsley Pl"/>
    <s v="Delahey"/>
    <s v="Brimbank"/>
    <s v="Western Metropolitan"/>
    <n v="8"/>
    <n v="2017"/>
  </r>
  <r>
    <d v="2017-08-19T00:00:00"/>
    <n v="839000"/>
    <x v="1"/>
    <s v="Cunninghams"/>
    <x v="1"/>
    <n v="3146"/>
    <n v="2"/>
    <n v="1"/>
    <n v="1"/>
    <n v="97"/>
    <m/>
    <s v="13/4 Hillside Pde"/>
    <s v="Glen Iris"/>
    <s v="Boroondara"/>
    <s v="Southern Metropolitan"/>
    <n v="8"/>
    <n v="2017"/>
  </r>
  <r>
    <d v="2017-08-19T00:00:00"/>
    <n v="1425000"/>
    <x v="0"/>
    <s v="Jones and Jones"/>
    <x v="0"/>
    <n v="3122"/>
    <n v="3"/>
    <n v="1"/>
    <n v="1"/>
    <n v="333"/>
    <n v="1930"/>
    <s v="10 Through St"/>
    <s v="Hawthorn"/>
    <s v="Boroondara"/>
    <s v="Southern Metropolitan"/>
    <n v="8"/>
    <n v="2017"/>
  </r>
  <r>
    <d v="2017-08-19T00:00:00"/>
    <n v="2550000"/>
    <x v="0"/>
    <s v="Cunninghams"/>
    <x v="1"/>
    <n v="3101"/>
    <n v="4"/>
    <n v="2"/>
    <n v="3"/>
    <n v="776"/>
    <m/>
    <s v="2 Tregarron Av"/>
    <s v="Kew"/>
    <s v="Boroondara"/>
    <s v="Southern Metropolitan"/>
    <n v="8"/>
    <n v="2017"/>
  </r>
  <r>
    <d v="2017-08-19T00:00:00"/>
    <n v="1180000"/>
    <x v="1"/>
    <s v="Jones and Jones"/>
    <x v="0"/>
    <n v="3186"/>
    <n v="3"/>
    <n v="2"/>
    <n v="2"/>
    <n v="0"/>
    <n v="2011"/>
    <s v="10/32 Outer Cr"/>
    <s v="Brighton"/>
    <s v="Bayside"/>
    <s v="Southern Metropolitan"/>
    <n v="8"/>
    <n v="2017"/>
  </r>
  <r>
    <d v="2017-08-20T00:00:00"/>
    <n v="930000"/>
    <x v="0"/>
    <s v="Flanders &amp; Fish"/>
    <x v="1"/>
    <n v="3138"/>
    <n v="3"/>
    <n v="1"/>
    <n v="4"/>
    <n v="905"/>
    <m/>
    <s v="39 Diane Cr"/>
    <s v="Mooroolbark"/>
    <s v="Yarra Ranges"/>
    <s v="Eastern Victoria"/>
    <n v="8"/>
    <n v="2017"/>
  </r>
  <r>
    <d v="2017-08-20T00:00:00"/>
    <n v="453350"/>
    <x v="1"/>
    <s v="Property Barons"/>
    <x v="1"/>
    <n v="3029"/>
    <n v="3"/>
    <n v="2"/>
    <n v="1"/>
    <n v="315"/>
    <m/>
    <s v="2/46 Westmeadows La"/>
    <s v="Truganina"/>
    <s v="Wyndham"/>
    <s v="Western Metropolitan"/>
    <n v="8"/>
    <n v="2017"/>
  </r>
  <r>
    <d v="2017-08-20T00:00:00"/>
    <n v="401500"/>
    <x v="1"/>
    <s v="Metro Ladder"/>
    <x v="1"/>
    <n v="3141"/>
    <n v="1"/>
    <n v="1"/>
    <n v="1"/>
    <n v="10"/>
    <n v="1960"/>
    <s v="4/4 Powell St"/>
    <s v="South Yarra"/>
    <s v="Stonnington"/>
    <s v="Southern Metropolitan"/>
    <n v="8"/>
    <n v="2017"/>
  </r>
  <r>
    <d v="2017-08-20T00:00:00"/>
    <n v="4050000"/>
    <x v="0"/>
    <s v="Maxwells"/>
    <x v="1"/>
    <n v="3144"/>
    <n v="4"/>
    <n v="3"/>
    <n v="2"/>
    <n v="787"/>
    <n v="1915"/>
    <s v="20 Coonil Cr"/>
    <s v="Malvern"/>
    <s v="Stonnington"/>
    <s v="Southern Metropolitan"/>
    <n v="8"/>
    <n v="2017"/>
  </r>
  <r>
    <d v="2017-08-20T00:00:00"/>
    <n v="610000"/>
    <x v="2"/>
    <s v="Cunninghams"/>
    <x v="1"/>
    <n v="3046"/>
    <n v="2"/>
    <n v="1"/>
    <n v="1"/>
    <n v="182"/>
    <n v="2015"/>
    <s v="13 Kiama St"/>
    <s v="Oak Park"/>
    <s v="Moreland"/>
    <s v="Northern Metropolitan"/>
    <n v="8"/>
    <n v="2017"/>
  </r>
  <r>
    <d v="2017-08-20T00:00:00"/>
    <n v="1330000"/>
    <x v="0"/>
    <s v="Jones and Jones"/>
    <x v="0"/>
    <n v="3057"/>
    <n v="3"/>
    <n v="2"/>
    <n v="1"/>
    <n v="161"/>
    <n v="1890"/>
    <s v="219 Glenlyon Rd"/>
    <s v="Brunswick East"/>
    <s v="Moreland"/>
    <s v="Northern Metropolitan"/>
    <n v="8"/>
    <n v="2017"/>
  </r>
  <r>
    <d v="2017-08-20T00:00:00"/>
    <n v="326000"/>
    <x v="0"/>
    <s v="Metro Ladder"/>
    <x v="1"/>
    <n v="3338"/>
    <n v="3"/>
    <n v="1"/>
    <n v="1"/>
    <n v="611"/>
    <n v="1985"/>
    <s v="8 Charles Ct"/>
    <s v="Melton South"/>
    <s v="Melton"/>
    <s v="Western Victoria"/>
    <n v="8"/>
    <n v="2017"/>
  </r>
  <r>
    <d v="2017-08-20T00:00:00"/>
    <n v="387000"/>
    <x v="1"/>
    <s v="Cunninghams"/>
    <x v="1"/>
    <n v="3000"/>
    <n v="2"/>
    <n v="1"/>
    <n v="0"/>
    <n v="0"/>
    <n v="2011"/>
    <s v="806/22 Coromandel Pl"/>
    <s v="Melbourne"/>
    <s v="Melbourne"/>
    <s v="Northern Metropolitan"/>
    <n v="8"/>
    <n v="2017"/>
  </r>
  <r>
    <d v="2017-08-20T00:00:00"/>
    <n v="633000"/>
    <x v="0"/>
    <s v="Sanders"/>
    <x v="1"/>
    <n v="3134"/>
    <n v="2"/>
    <n v="1"/>
    <n v="2"/>
    <n v="123"/>
    <n v="2005"/>
    <s v="1/13 Maidstone St"/>
    <s v="Ringwood"/>
    <s v="Maroondah"/>
    <s v="Eastern Metropolitan"/>
    <n v="8"/>
    <n v="2017"/>
  </r>
  <r>
    <d v="2017-08-20T00:00:00"/>
    <n v="875000"/>
    <x v="0"/>
    <s v="Property Barons"/>
    <x v="1"/>
    <n v="3136"/>
    <n v="4"/>
    <n v="2"/>
    <n v="2"/>
    <n v="244"/>
    <m/>
    <s v="2/26 Vernon St"/>
    <s v="Croydon"/>
    <s v="Maroondah"/>
    <s v="Eastern Metropolitan"/>
    <n v="8"/>
    <n v="2017"/>
  </r>
  <r>
    <d v="2017-08-20T00:00:00"/>
    <n v="1000000"/>
    <x v="0"/>
    <s v="Jones and Jones"/>
    <x v="0"/>
    <n v="3013"/>
    <n v="4"/>
    <n v="2"/>
    <n v="2"/>
    <n v="438"/>
    <m/>
    <s v="87 Ballard St"/>
    <s v="Yarraville"/>
    <s v="Maribyrnong"/>
    <s v="Western Metropolitan"/>
    <n v="8"/>
    <n v="2017"/>
  </r>
  <r>
    <d v="2017-08-20T00:00:00"/>
    <n v="1095000"/>
    <x v="0"/>
    <s v="Property Barons"/>
    <x v="1"/>
    <n v="3192"/>
    <n v="3"/>
    <n v="2"/>
    <n v="1"/>
    <n v="637"/>
    <n v="1950"/>
    <s v="67 Oak Av"/>
    <s v="Cheltenham"/>
    <s v="Kingston"/>
    <s v="Southern Metropolitan"/>
    <n v="8"/>
    <n v="2017"/>
  </r>
  <r>
    <d v="2017-08-20T00:00:00"/>
    <n v="360000"/>
    <x v="2"/>
    <s v="Maxwells"/>
    <x v="0"/>
    <n v="3048"/>
    <n v="3"/>
    <n v="1"/>
    <n v="1"/>
    <n v="154"/>
    <n v="2008"/>
    <s v="2/11 Dutton Ct"/>
    <s v="Meadow Heights"/>
    <s v="Hume"/>
    <s v="Northern Metropolitan"/>
    <n v="8"/>
    <n v="2017"/>
  </r>
  <r>
    <d v="2017-08-20T00:00:00"/>
    <n v="390000"/>
    <x v="2"/>
    <s v="SJ"/>
    <x v="1"/>
    <n v="3047"/>
    <n v="2"/>
    <n v="1"/>
    <n v="1"/>
    <n v="165"/>
    <n v="1995"/>
    <s v="12/1051 Pascoe Vale Rd"/>
    <s v="Jacana"/>
    <s v="Hume"/>
    <s v="Northern Metropolitan"/>
    <n v="8"/>
    <n v="2017"/>
  </r>
  <r>
    <d v="2017-08-20T00:00:00"/>
    <n v="650000"/>
    <x v="0"/>
    <s v="SJ"/>
    <x v="0"/>
    <n v="3047"/>
    <n v="4"/>
    <n v="1"/>
    <n v="1"/>
    <n v="692"/>
    <n v="1960"/>
    <s v="34 Bliburg St"/>
    <s v="Jacana"/>
    <s v="Hume"/>
    <s v="Northern Metropolitan"/>
    <n v="8"/>
    <n v="2017"/>
  </r>
  <r>
    <d v="2017-08-20T00:00:00"/>
    <n v="730000"/>
    <x v="2"/>
    <s v="Metro Ladder"/>
    <x v="1"/>
    <n v="3015"/>
    <n v="3"/>
    <n v="2"/>
    <n v="2"/>
    <n v="340"/>
    <n v="2000"/>
    <s v="89A New St"/>
    <s v="South Kingsville"/>
    <s v="Hobsons Bay"/>
    <s v="Western Metropolitan"/>
    <n v="8"/>
    <n v="2017"/>
  </r>
  <r>
    <d v="2017-08-20T00:00:00"/>
    <n v="618500"/>
    <x v="0"/>
    <s v="Cunninghams"/>
    <x v="1"/>
    <n v="3175"/>
    <n v="3"/>
    <n v="1"/>
    <n v="2"/>
    <n v="540"/>
    <m/>
    <s v="84 Loch Rd"/>
    <s v="Dandenong North"/>
    <s v="Greater Dandenong"/>
    <s v="South-Eastern Metropolitan"/>
    <n v="8"/>
    <n v="2017"/>
  </r>
  <r>
    <d v="2017-08-20T00:00:00"/>
    <n v="965000"/>
    <x v="0"/>
    <s v="Cunninghams"/>
    <x v="1"/>
    <n v="3173"/>
    <n v="4"/>
    <n v="2"/>
    <n v="2"/>
    <n v="576"/>
    <m/>
    <s v="15 Daylily Dr"/>
    <s v="Keysborough"/>
    <s v="Greater Dandenong"/>
    <s v="South-Eastern Metropolitan"/>
    <n v="8"/>
    <n v="2017"/>
  </r>
  <r>
    <d v="2017-08-20T00:00:00"/>
    <n v="750000"/>
    <x v="0"/>
    <s v="Best Bricks"/>
    <x v="0"/>
    <n v="3030"/>
    <n v="4"/>
    <n v="2"/>
    <n v="2"/>
    <n v="655"/>
    <m/>
    <s v="1 Belvoir Gdns"/>
    <s v="Derrimut"/>
    <s v="Brimbank"/>
    <s v="Western Metropolitan"/>
    <n v="8"/>
    <n v="2017"/>
  </r>
  <r>
    <d v="2017-08-20T00:00:00"/>
    <n v="2825000"/>
    <x v="0"/>
    <s v="Jones and Jones"/>
    <x v="0"/>
    <n v="3123"/>
    <n v="3"/>
    <n v="1"/>
    <n v="3"/>
    <n v="860"/>
    <m/>
    <s v="211 Rathmines Rd"/>
    <s v="Hawthorn East"/>
    <s v="Boroondara"/>
    <s v="Southern Metropolitan"/>
    <n v="8"/>
    <n v="2017"/>
  </r>
  <r>
    <d v="2017-08-20T00:00:00"/>
    <n v="420000"/>
    <x v="1"/>
    <s v="Flanders &amp; Fish"/>
    <x v="0"/>
    <n v="3093"/>
    <n v="2"/>
    <n v="1"/>
    <n v="1"/>
    <n v="119"/>
    <m/>
    <s v="1/29 Main Rd"/>
    <s v="Lower Plenty"/>
    <s v="Banyule"/>
    <s v="Eastern Metropolitan"/>
    <n v="8"/>
    <n v="2017"/>
  </r>
  <r>
    <d v="2017-08-20T00:00:00"/>
    <n v="792000"/>
    <x v="0"/>
    <s v="Property Barons"/>
    <x v="1"/>
    <n v="3095"/>
    <n v="4"/>
    <n v="2"/>
    <n v="2"/>
    <n v="836"/>
    <m/>
    <s v="28 Weidlich Rd"/>
    <s v="Eltham North"/>
    <s v="Banyule"/>
    <s v="Eastern Metropolitan"/>
    <n v="8"/>
    <n v="2017"/>
  </r>
  <r>
    <d v="2017-08-21T00:00:00"/>
    <n v="550000"/>
    <x v="0"/>
    <s v="Cunninghams"/>
    <x v="1"/>
    <n v="3082"/>
    <n v="4"/>
    <n v="2"/>
    <n v="1"/>
    <n v="531"/>
    <n v="1970"/>
    <s v="49 Romano Av"/>
    <s v="Mill Park"/>
    <s v="Whittlesea"/>
    <s v="Northern Metropolitan"/>
    <n v="8"/>
    <n v="2017"/>
  </r>
  <r>
    <d v="2017-08-21T00:00:00"/>
    <n v="658000"/>
    <x v="0"/>
    <s v="Metro Ladder"/>
    <x v="0"/>
    <n v="3076"/>
    <n v="4"/>
    <n v="2"/>
    <n v="2"/>
    <n v="571"/>
    <n v="1997"/>
    <s v="19 Lotus Ct"/>
    <s v="Epping"/>
    <s v="Whittlesea"/>
    <s v="Northern Metropolitan"/>
    <n v="8"/>
    <n v="2017"/>
  </r>
  <r>
    <d v="2017-08-21T00:00:00"/>
    <n v="1111500"/>
    <x v="0"/>
    <s v="Maxwells"/>
    <x v="1"/>
    <n v="3133"/>
    <n v="3"/>
    <n v="1"/>
    <n v="0"/>
    <n v="722"/>
    <n v="1960"/>
    <s v="18 Barbara St"/>
    <s v="Vermont"/>
    <s v="Whitehorse"/>
    <s v="Eastern Metropolitan"/>
    <n v="8"/>
    <n v="2017"/>
  </r>
  <r>
    <d v="2017-08-21T00:00:00"/>
    <n v="1372000"/>
    <x v="0"/>
    <s v="Cunninghams"/>
    <x v="1"/>
    <n v="3131"/>
    <n v="4"/>
    <n v="1"/>
    <n v="2"/>
    <n v="866"/>
    <n v="1970"/>
    <s v="4 Sapphire St"/>
    <s v="Forest Hill"/>
    <s v="Whitehorse"/>
    <s v="Eastern Metropolitan"/>
    <n v="8"/>
    <n v="2017"/>
  </r>
  <r>
    <d v="2017-08-21T00:00:00"/>
    <n v="1471000"/>
    <x v="0"/>
    <s v="Metro Ladder"/>
    <x v="1"/>
    <n v="3125"/>
    <n v="4"/>
    <n v="2"/>
    <n v="2"/>
    <n v="797"/>
    <m/>
    <s v="19 Worrall St"/>
    <s v="Burwood"/>
    <s v="Whitehorse"/>
    <s v="Southern Metropolitan"/>
    <n v="8"/>
    <n v="2017"/>
  </r>
  <r>
    <d v="2017-08-21T00:00:00"/>
    <n v="1350000"/>
    <x v="1"/>
    <s v="Melbourne Homes"/>
    <x v="0"/>
    <n v="3142"/>
    <n v="3"/>
    <n v="2"/>
    <n v="1"/>
    <n v="187"/>
    <n v="1940"/>
    <s v="6/14 Woorigoleen Rd"/>
    <s v="Toorak"/>
    <s v="Stonnington"/>
    <s v="Southern Metropolitan"/>
    <n v="8"/>
    <n v="2017"/>
  </r>
  <r>
    <d v="2017-08-21T00:00:00"/>
    <n v="573000"/>
    <x v="0"/>
    <s v="Jones and Jones"/>
    <x v="1"/>
    <n v="3055"/>
    <n v="2"/>
    <n v="1"/>
    <n v="1"/>
    <n v="0"/>
    <n v="1970"/>
    <s v="2/59 Smith St"/>
    <s v="Brunswick West"/>
    <s v="Moreland"/>
    <s v="Northern Metropolitan"/>
    <n v="8"/>
    <n v="2017"/>
  </r>
  <r>
    <d v="2017-08-21T00:00:00"/>
    <n v="580000"/>
    <x v="1"/>
    <s v="Cunninghams"/>
    <x v="1"/>
    <n v="3044"/>
    <n v="2"/>
    <n v="1"/>
    <n v="1"/>
    <n v="103"/>
    <n v="2010"/>
    <s v="2/8 Stewart St"/>
    <s v="Pascoe Vale"/>
    <s v="Moreland"/>
    <s v="Northern Metropolitan"/>
    <n v="8"/>
    <n v="2017"/>
  </r>
  <r>
    <d v="2017-08-21T00:00:00"/>
    <n v="373500"/>
    <x v="0"/>
    <s v="Jones and Jones"/>
    <x v="1"/>
    <n v="3337"/>
    <n v="3"/>
    <n v="2"/>
    <n v="2"/>
    <n v="586"/>
    <n v="1980"/>
    <s v="22 Bittern St"/>
    <s v="Melton"/>
    <s v="Melton"/>
    <s v="Western Victoria"/>
    <n v="8"/>
    <n v="2017"/>
  </r>
  <r>
    <d v="2017-08-21T00:00:00"/>
    <n v="438000"/>
    <x v="1"/>
    <s v="Metro Ladder"/>
    <x v="1"/>
    <n v="3031"/>
    <n v="2"/>
    <n v="1"/>
    <n v="1"/>
    <n v="4267"/>
    <m/>
    <s v="112/86 Altona St"/>
    <s v="Kensington"/>
    <s v="Melbourne"/>
    <s v="Northern Metropolitan"/>
    <n v="8"/>
    <n v="2017"/>
  </r>
  <r>
    <d v="2017-08-21T00:00:00"/>
    <n v="445000"/>
    <x v="1"/>
    <s v="Cunninghams"/>
    <x v="0"/>
    <n v="3031"/>
    <n v="2"/>
    <n v="1"/>
    <n v="1"/>
    <n v="1775"/>
    <m/>
    <s v="401/40 Altona St"/>
    <s v="Kensington"/>
    <s v="Melbourne"/>
    <s v="Northern Metropolitan"/>
    <n v="8"/>
    <n v="2017"/>
  </r>
  <r>
    <d v="2017-08-21T00:00:00"/>
    <n v="710000"/>
    <x v="0"/>
    <s v="Property Barons"/>
    <x v="1"/>
    <n v="3135"/>
    <n v="3"/>
    <n v="1"/>
    <n v="2"/>
    <n v="314"/>
    <n v="1989"/>
    <s v="2/9 Green St"/>
    <s v="Ringwood East"/>
    <s v="Maroondah"/>
    <s v="Eastern Metropolitan"/>
    <n v="8"/>
    <n v="2017"/>
  </r>
  <r>
    <d v="2017-08-21T00:00:00"/>
    <n v="745000"/>
    <x v="0"/>
    <s v="Property Barons"/>
    <x v="1"/>
    <n v="3136"/>
    <n v="3"/>
    <n v="2"/>
    <n v="2"/>
    <n v="297"/>
    <m/>
    <s v="1/6 Kitchener Rd"/>
    <s v="Croydon"/>
    <s v="Maroondah"/>
    <s v="Eastern Metropolitan"/>
    <n v="8"/>
    <n v="2017"/>
  </r>
  <r>
    <d v="2017-08-21T00:00:00"/>
    <n v="1000000"/>
    <x v="0"/>
    <s v="Cunninghams"/>
    <x v="0"/>
    <n v="3011"/>
    <n v="4"/>
    <n v="2"/>
    <n v="1"/>
    <n v="180"/>
    <n v="1994"/>
    <s v="15 Greer St"/>
    <s v="Footscray"/>
    <s v="Maribyrnong"/>
    <s v="Western Metropolitan"/>
    <n v="8"/>
    <n v="2017"/>
  </r>
  <r>
    <d v="2017-08-21T00:00:00"/>
    <n v="1310000"/>
    <x v="0"/>
    <s v="Melbourne Homes"/>
    <x v="1"/>
    <n v="3152"/>
    <n v="5"/>
    <n v="3"/>
    <n v="2"/>
    <n v="818"/>
    <n v="1985"/>
    <s v="11 Kirrum Cl"/>
    <s v="Wantirna South"/>
    <s v="Knox"/>
    <s v="Eastern Metropolitan"/>
    <n v="8"/>
    <n v="2017"/>
  </r>
  <r>
    <d v="2017-08-21T00:00:00"/>
    <n v="420000"/>
    <x v="1"/>
    <s v="SJ"/>
    <x v="1"/>
    <n v="3048"/>
    <n v="3"/>
    <n v="1"/>
    <n v="1"/>
    <n v="658"/>
    <n v="1990"/>
    <s v="1/2 Dakara Cl"/>
    <s v="Meadow Heights"/>
    <s v="Hume"/>
    <s v="Northern Metropolitan"/>
    <n v="8"/>
    <n v="2017"/>
  </r>
  <r>
    <d v="2017-08-21T00:00:00"/>
    <n v="403500"/>
    <x v="0"/>
    <s v="Melbourne Homes"/>
    <x v="1"/>
    <n v="3201"/>
    <n v="2"/>
    <n v="2"/>
    <n v="3"/>
    <n v="339"/>
    <n v="2009"/>
    <s v="10A William Rd"/>
    <s v="Carrum Downs"/>
    <s v="Frankston"/>
    <s v="South-Eastern Metropolitan"/>
    <n v="8"/>
    <n v="2017"/>
  </r>
  <r>
    <d v="2017-08-21T00:00:00"/>
    <n v="610000"/>
    <x v="0"/>
    <s v="Melbourne Homes"/>
    <x v="1"/>
    <n v="3199"/>
    <n v="3"/>
    <n v="2"/>
    <n v="1"/>
    <n v="654"/>
    <m/>
    <s v="50 Brooklyn Av"/>
    <s v="Frankston"/>
    <s v="Frankston"/>
    <s v="South-Eastern Metropolitan"/>
    <n v="8"/>
    <n v="2017"/>
  </r>
  <r>
    <d v="2017-08-21T00:00:00"/>
    <n v="1110000"/>
    <x v="0"/>
    <s v="Best Bricks"/>
    <x v="0"/>
    <n v="3071"/>
    <n v="3"/>
    <n v="1"/>
    <n v="0"/>
    <n v="396"/>
    <n v="1930"/>
    <s v="105 Fyffe St"/>
    <s v="Thornbury"/>
    <s v="Darebin"/>
    <s v="Northern Metropolitan"/>
    <n v="8"/>
    <n v="2017"/>
  </r>
  <r>
    <d v="2017-08-21T00:00:00"/>
    <n v="1550000"/>
    <x v="0"/>
    <s v="Jones and Jones"/>
    <x v="1"/>
    <n v="3078"/>
    <n v="3"/>
    <n v="2"/>
    <n v="0"/>
    <n v="478"/>
    <m/>
    <s v="60 Station St"/>
    <s v="Fairfield"/>
    <s v="Darebin"/>
    <s v="Northern Metropolitan"/>
    <n v="8"/>
    <n v="2017"/>
  </r>
  <r>
    <d v="2017-08-21T00:00:00"/>
    <n v="1205000"/>
    <x v="2"/>
    <s v="SJ"/>
    <x v="1"/>
    <n v="3101"/>
    <n v="3"/>
    <n v="2"/>
    <n v="2"/>
    <n v="257"/>
    <m/>
    <s v="1/1203 Burke Rd"/>
    <s v="Kew"/>
    <s v="Boroondara"/>
    <s v="Southern Metropolitan"/>
    <n v="8"/>
    <n v="2017"/>
  </r>
  <r>
    <d v="2017-08-21T00:00:00"/>
    <n v="2000000"/>
    <x v="0"/>
    <s v="Melbourne Homes"/>
    <x v="1"/>
    <n v="3187"/>
    <n v="4"/>
    <n v="2"/>
    <n v="2"/>
    <n v="619"/>
    <m/>
    <s v="638 Hawthorn Rd"/>
    <s v="Brighton East"/>
    <s v="Bayside"/>
    <s v="Southern Metropolitan"/>
    <n v="8"/>
    <n v="2017"/>
  </r>
  <r>
    <d v="2017-08-21T00:00:00"/>
    <n v="660000"/>
    <x v="0"/>
    <s v="Sanders"/>
    <x v="1"/>
    <n v="3083"/>
    <n v="3"/>
    <n v="1"/>
    <n v="2"/>
    <n v="582"/>
    <n v="1970"/>
    <s v="71 Wallara Cr"/>
    <s v="Bundoora"/>
    <s v="Banyule"/>
    <s v="Northern Metropolitan"/>
    <n v="8"/>
    <n v="2017"/>
  </r>
  <r>
    <d v="2017-08-21T00:00:00"/>
    <n v="700000"/>
    <x v="0"/>
    <s v="Melbourne Homes"/>
    <x v="1"/>
    <n v="3087"/>
    <n v="3"/>
    <n v="1"/>
    <n v="1"/>
    <n v="530"/>
    <m/>
    <s v="61 Princes St"/>
    <s v="Watsonia"/>
    <s v="Banyule"/>
    <s v="Northern Metropolitan"/>
    <n v="8"/>
    <n v="2017"/>
  </r>
  <r>
    <d v="2017-08-21T00:00:00"/>
    <n v="815000"/>
    <x v="0"/>
    <s v="Cunninghams"/>
    <x v="1"/>
    <n v="3088"/>
    <n v="3"/>
    <n v="2"/>
    <n v="2"/>
    <n v="609"/>
    <n v="1980"/>
    <s v="142 Elder St"/>
    <s v="Greensborough"/>
    <s v="Banyule"/>
    <s v="Northern Metropolitan"/>
    <n v="8"/>
    <n v="2017"/>
  </r>
  <r>
    <d v="2017-08-22T00:00:00"/>
    <n v="710500"/>
    <x v="0"/>
    <s v="Property Barons"/>
    <x v="1"/>
    <n v="3075"/>
    <n v="3"/>
    <n v="2"/>
    <n v="1"/>
    <n v="655"/>
    <n v="1975"/>
    <s v="23 Cyprus St"/>
    <s v="Lalor"/>
    <s v="Whittlesea"/>
    <s v="Northern Metropolitan"/>
    <n v="8"/>
    <n v="2017"/>
  </r>
  <r>
    <d v="2017-08-22T00:00:00"/>
    <n v="945000"/>
    <x v="0"/>
    <s v="Melbourne Homes"/>
    <x v="0"/>
    <n v="3752"/>
    <n v="5"/>
    <n v="3"/>
    <n v="4"/>
    <n v="700"/>
    <m/>
    <s v="22 Strathoon Cr"/>
    <s v="South Morang"/>
    <s v="Whittlesea"/>
    <s v="Northern Metropolitan"/>
    <n v="8"/>
    <n v="2017"/>
  </r>
  <r>
    <d v="2017-08-22T00:00:00"/>
    <n v="2800000"/>
    <x v="0"/>
    <s v="Cunninghams"/>
    <x v="1"/>
    <n v="3142"/>
    <n v="6"/>
    <n v="2"/>
    <n v="2"/>
    <n v="581"/>
    <m/>
    <s v="113 Grange Rd"/>
    <s v="Toorak"/>
    <s v="Stonnington"/>
    <s v="Southern Metropolitan"/>
    <n v="8"/>
    <n v="2017"/>
  </r>
  <r>
    <d v="2017-08-22T00:00:00"/>
    <n v="585000"/>
    <x v="1"/>
    <s v="Cunninghams"/>
    <x v="0"/>
    <n v="3183"/>
    <n v="2"/>
    <n v="1"/>
    <n v="1"/>
    <n v="598"/>
    <m/>
    <s v="1/36 The Avenue"/>
    <s v="Balaclava"/>
    <s v="Port Phillip"/>
    <s v="Southern Metropolitan"/>
    <n v="8"/>
    <n v="2017"/>
  </r>
  <r>
    <d v="2017-08-22T00:00:00"/>
    <n v="620000"/>
    <x v="0"/>
    <s v="Jones and Jones"/>
    <x v="1"/>
    <n v="3057"/>
    <n v="2"/>
    <n v="1"/>
    <n v="1"/>
    <n v="123"/>
    <n v="1960"/>
    <s v="1/51 Brunswick Rd"/>
    <s v="Brunswick East"/>
    <s v="Moreland"/>
    <s v="Northern Metropolitan"/>
    <n v="8"/>
    <n v="2017"/>
  </r>
  <r>
    <d v="2017-08-22T00:00:00"/>
    <n v="876000"/>
    <x v="2"/>
    <s v="Jones and Jones"/>
    <x v="1"/>
    <n v="3058"/>
    <n v="2"/>
    <n v="2"/>
    <n v="1"/>
    <n v="134"/>
    <n v="2014"/>
    <s v="5A Hardwick St"/>
    <s v="Coburg"/>
    <s v="Moreland"/>
    <s v="Northern Metropolitan"/>
    <n v="8"/>
    <n v="2017"/>
  </r>
  <r>
    <d v="2017-08-22T00:00:00"/>
    <n v="1120000"/>
    <x v="0"/>
    <s v="Sanders"/>
    <x v="1"/>
    <n v="3056"/>
    <n v="3"/>
    <n v="1"/>
    <n v="1"/>
    <n v="322"/>
    <n v="1920"/>
    <s v="148 Donald St"/>
    <s v="Brunswick"/>
    <s v="Moreland"/>
    <s v="Northern Metropolitan"/>
    <n v="8"/>
    <n v="2017"/>
  </r>
  <r>
    <d v="2017-08-22T00:00:00"/>
    <n v="518500"/>
    <x v="2"/>
    <s v="Cunninghams"/>
    <x v="0"/>
    <n v="3033"/>
    <n v="3"/>
    <n v="1"/>
    <n v="1"/>
    <n v="165"/>
    <m/>
    <s v="1/74 Parkside Av"/>
    <s v="Keilor East"/>
    <s v="Moonee Valley"/>
    <s v="Western Metropolitan"/>
    <n v="8"/>
    <n v="2017"/>
  </r>
  <r>
    <d v="2017-08-22T00:00:00"/>
    <n v="1472000"/>
    <x v="0"/>
    <s v="Flanders &amp; Fish"/>
    <x v="1"/>
    <n v="3040"/>
    <n v="5"/>
    <n v="3"/>
    <n v="2"/>
    <n v="486"/>
    <m/>
    <s v="18 Valencia St"/>
    <s v="Aberfeldie"/>
    <s v="Moonee Valley"/>
    <s v="Western Metropolitan"/>
    <n v="8"/>
    <n v="2017"/>
  </r>
  <r>
    <d v="2017-08-22T00:00:00"/>
    <n v="535000"/>
    <x v="0"/>
    <s v="Property Barons"/>
    <x v="1"/>
    <n v="3023"/>
    <n v="3"/>
    <n v="2"/>
    <n v="2"/>
    <n v="472"/>
    <n v="2005"/>
    <s v="31 Batman St"/>
    <s v="Burnside Heights"/>
    <s v="Melton"/>
    <s v="Western Metropolitan"/>
    <n v="8"/>
    <n v="2017"/>
  </r>
  <r>
    <d v="2017-08-22T00:00:00"/>
    <n v="600000"/>
    <x v="0"/>
    <s v="Metro Ladder"/>
    <x v="1"/>
    <n v="3337"/>
    <n v="4"/>
    <n v="2"/>
    <n v="2"/>
    <n v="935"/>
    <n v="2005"/>
    <s v="7 Haywood Gr"/>
    <s v="Melton West"/>
    <s v="Melton"/>
    <s v="Northern Victoria"/>
    <n v="8"/>
    <n v="2017"/>
  </r>
  <r>
    <d v="2017-08-22T00:00:00"/>
    <n v="450000"/>
    <x v="1"/>
    <s v="Jones and Jones"/>
    <x v="0"/>
    <n v="3051"/>
    <n v="2"/>
    <n v="1"/>
    <n v="1"/>
    <n v="0"/>
    <n v="1983"/>
    <s v="50/171 Flemington Rd"/>
    <s v="North Melbourne"/>
    <s v="Melbourne"/>
    <s v="Northern Metropolitan"/>
    <n v="8"/>
    <n v="2017"/>
  </r>
  <r>
    <d v="2017-08-22T00:00:00"/>
    <n v="800000"/>
    <x v="2"/>
    <s v="SJ"/>
    <x v="0"/>
    <n v="3052"/>
    <n v="2"/>
    <n v="1"/>
    <n v="1"/>
    <n v="145"/>
    <m/>
    <s v="22 Emu La"/>
    <s v="Parkville"/>
    <s v="Melbourne"/>
    <s v="Northern Metropolitan"/>
    <n v="8"/>
    <n v="2017"/>
  </r>
  <r>
    <d v="2017-08-22T00:00:00"/>
    <n v="920000"/>
    <x v="0"/>
    <s v="Cunninghams"/>
    <x v="1"/>
    <n v="3053"/>
    <n v="3"/>
    <n v="1"/>
    <n v="0"/>
    <n v="98"/>
    <m/>
    <s v="66 Palmerston St"/>
    <s v="Carlton"/>
    <s v="Melbourne"/>
    <s v="Northern Metropolitan"/>
    <n v="8"/>
    <n v="2017"/>
  </r>
  <r>
    <d v="2017-08-22T00:00:00"/>
    <n v="1060000"/>
    <x v="0"/>
    <s v="Cunninghams"/>
    <x v="1"/>
    <n v="3031"/>
    <n v="3"/>
    <n v="1"/>
    <n v="0"/>
    <n v="190"/>
    <m/>
    <s v="42 Gower St"/>
    <s v="Kensington"/>
    <s v="Melbourne"/>
    <s v="Northern Metropolitan"/>
    <n v="8"/>
    <n v="2017"/>
  </r>
  <r>
    <d v="2017-08-22T00:00:00"/>
    <n v="821000"/>
    <x v="2"/>
    <s v="Maxwells"/>
    <x v="1"/>
    <n v="3012"/>
    <n v="4"/>
    <n v="3"/>
    <n v="2"/>
    <n v="294"/>
    <n v="2014"/>
    <s v="2/166 Mitchell St"/>
    <s v="Maidstone"/>
    <s v="Maribyrnong"/>
    <s v="Western Metropolitan"/>
    <n v="8"/>
    <n v="2017"/>
  </r>
  <r>
    <d v="2017-08-22T00:00:00"/>
    <n v="1116000"/>
    <x v="0"/>
    <s v="Cunninghams"/>
    <x v="1"/>
    <n v="3192"/>
    <n v="3"/>
    <n v="1"/>
    <n v="2"/>
    <n v="610"/>
    <m/>
    <s v="105 Wilson St"/>
    <s v="Cheltenham"/>
    <s v="Kingston"/>
    <s v="Southern Metropolitan"/>
    <n v="8"/>
    <n v="2017"/>
  </r>
  <r>
    <d v="2017-08-22T00:00:00"/>
    <n v="470000"/>
    <x v="1"/>
    <s v="Property Barons"/>
    <x v="0"/>
    <n v="3043"/>
    <n v="2"/>
    <n v="1"/>
    <n v="1"/>
    <n v="161"/>
    <n v="1960"/>
    <s v="2/28 Broadmeadows Rd"/>
    <s v="Tullamarine"/>
    <s v="Hume"/>
    <s v="Western Metropolitan"/>
    <n v="8"/>
    <n v="2017"/>
  </r>
  <r>
    <d v="2017-08-22T00:00:00"/>
    <n v="730000"/>
    <x v="2"/>
    <s v="Melbourne Homes"/>
    <x v="1"/>
    <n v="3015"/>
    <n v="3"/>
    <n v="2"/>
    <n v="2"/>
    <n v="200"/>
    <n v="2005"/>
    <s v="5/13 Liley St"/>
    <s v="Newport"/>
    <s v="Hobsons Bay"/>
    <s v="Western Metropolitan"/>
    <n v="8"/>
    <n v="2017"/>
  </r>
  <r>
    <d v="2017-08-22T00:00:00"/>
    <n v="900000"/>
    <x v="0"/>
    <s v="Flanders &amp; Fish"/>
    <x v="0"/>
    <n v="3073"/>
    <n v="4"/>
    <n v="1"/>
    <n v="2"/>
    <n v="836"/>
    <m/>
    <s v="7 Inverness St"/>
    <s v="Reservoir"/>
    <s v="Darebin"/>
    <s v="Northern Metropolitan"/>
    <n v="8"/>
    <n v="2017"/>
  </r>
  <r>
    <d v="2017-08-22T00:00:00"/>
    <n v="1350000"/>
    <x v="0"/>
    <s v="Maxwells"/>
    <x v="0"/>
    <n v="3072"/>
    <n v="7"/>
    <n v="3"/>
    <n v="4"/>
    <n v="530"/>
    <m/>
    <s v="47 Cooper St"/>
    <s v="Preston"/>
    <s v="Darebin"/>
    <s v="Northern Metropolitan"/>
    <n v="8"/>
    <n v="2017"/>
  </r>
  <r>
    <d v="2017-08-22T00:00:00"/>
    <n v="1550000"/>
    <x v="0"/>
    <s v="Cunninghams"/>
    <x v="0"/>
    <n v="3070"/>
    <n v="3"/>
    <n v="2"/>
    <n v="2"/>
    <n v="422"/>
    <m/>
    <s v="73 Westbourne Gr"/>
    <s v="Northcote"/>
    <s v="Darebin"/>
    <s v="Northern Metropolitan"/>
    <n v="8"/>
    <n v="2017"/>
  </r>
  <r>
    <d v="2017-08-22T00:00:00"/>
    <n v="635000"/>
    <x v="0"/>
    <s v="Cunninghams"/>
    <x v="1"/>
    <n v="3036"/>
    <n v="4"/>
    <n v="2"/>
    <n v="2"/>
    <n v="531"/>
    <n v="1975"/>
    <s v="37 Parramatta Rd"/>
    <s v="Keilor"/>
    <s v="Brimbank"/>
    <s v="Western Metropolitan"/>
    <n v="8"/>
    <n v="2017"/>
  </r>
  <r>
    <d v="2017-08-22T00:00:00"/>
    <n v="645000"/>
    <x v="0"/>
    <s v="Property Barons"/>
    <x v="1"/>
    <n v="3022"/>
    <n v="3"/>
    <n v="1"/>
    <n v="1"/>
    <n v="603"/>
    <m/>
    <s v="48 McLaughlin St"/>
    <s v="Ardeer"/>
    <s v="Brimbank"/>
    <s v="Western Metropolitan"/>
    <n v="8"/>
    <n v="2017"/>
  </r>
  <r>
    <d v="2017-08-22T00:00:00"/>
    <n v="585000"/>
    <x v="1"/>
    <s v="Jones and Jones"/>
    <x v="0"/>
    <n v="3187"/>
    <n v="2"/>
    <n v="1"/>
    <n v="1"/>
    <n v="0"/>
    <n v="1950"/>
    <s v="1/3 Gleniffer Av"/>
    <s v="Brighton East"/>
    <s v="Bayside"/>
    <s v="Southern Metropolitan"/>
    <n v="8"/>
    <n v="2017"/>
  </r>
  <r>
    <d v="2017-08-23T00:00:00"/>
    <n v="660000"/>
    <x v="1"/>
    <s v="Cunninghams"/>
    <x v="0"/>
    <n v="3121"/>
    <n v="2"/>
    <n v="1"/>
    <n v="1"/>
    <n v="4422"/>
    <m/>
    <s v="1/77 Abinger St"/>
    <s v="Richmond"/>
    <s v="Yarra"/>
    <s v="Northern Metropolitan"/>
    <n v="8"/>
    <n v="2017"/>
  </r>
  <r>
    <d v="2017-08-23T00:00:00"/>
    <n v="510000"/>
    <x v="0"/>
    <s v="Cunninghams"/>
    <x v="1"/>
    <n v="3027"/>
    <n v="4"/>
    <n v="2"/>
    <n v="2"/>
    <n v="443"/>
    <m/>
    <s v="89 Sayers Rd"/>
    <s v="Williams Landing"/>
    <s v="Wyndham"/>
    <s v="Western Metropolitan"/>
    <n v="8"/>
    <n v="2017"/>
  </r>
  <r>
    <d v="2017-08-23T00:00:00"/>
    <n v="650000"/>
    <x v="0"/>
    <s v="Maxwells"/>
    <x v="0"/>
    <n v="3029"/>
    <n v="4"/>
    <n v="2"/>
    <n v="2"/>
    <n v="680"/>
    <n v="1985"/>
    <s v="2 Burge Cr"/>
    <s v="Hoppers Crossing"/>
    <s v="Wyndham"/>
    <s v="Western Metropolitan"/>
    <n v="8"/>
    <n v="2017"/>
  </r>
  <r>
    <d v="2017-08-23T00:00:00"/>
    <n v="1831000"/>
    <x v="0"/>
    <s v="Metro Ladder"/>
    <x v="1"/>
    <n v="3128"/>
    <n v="4"/>
    <n v="1"/>
    <n v="1"/>
    <n v="662"/>
    <m/>
    <s v="9 Bishop St"/>
    <s v="Box Hill"/>
    <s v="Whitehorse"/>
    <s v="Eastern Metropolitan"/>
    <n v="8"/>
    <n v="2017"/>
  </r>
  <r>
    <d v="2017-08-23T00:00:00"/>
    <n v="410000"/>
    <x v="1"/>
    <s v="Jones and Jones"/>
    <x v="0"/>
    <n v="3141"/>
    <n v="1"/>
    <n v="1"/>
    <n v="1"/>
    <n v="0"/>
    <n v="1960"/>
    <s v="10/20 Cromwell Rd"/>
    <s v="South Yarra"/>
    <s v="Stonnington"/>
    <s v="Southern Metropolitan"/>
    <n v="8"/>
    <n v="2017"/>
  </r>
  <r>
    <d v="2017-08-23T00:00:00"/>
    <n v="580000"/>
    <x v="1"/>
    <s v="Metro Ladder"/>
    <x v="0"/>
    <n v="3146"/>
    <n v="2"/>
    <n v="1"/>
    <n v="1"/>
    <n v="200"/>
    <n v="1970"/>
    <s v="2/10 Osborne Av"/>
    <s v="Glen Iris"/>
    <s v="Stonnington"/>
    <s v="Southern Metropolitan"/>
    <n v="8"/>
    <n v="2017"/>
  </r>
  <r>
    <d v="2017-08-23T00:00:00"/>
    <n v="2020000"/>
    <x v="0"/>
    <s v="Cunninghams"/>
    <x v="0"/>
    <n v="3144"/>
    <n v="3"/>
    <n v="2"/>
    <n v="2"/>
    <n v="400"/>
    <n v="2007"/>
    <s v="30 Warner St"/>
    <s v="Malvern"/>
    <s v="Stonnington"/>
    <s v="Southern Metropolitan"/>
    <n v="8"/>
    <n v="2017"/>
  </r>
  <r>
    <d v="2017-08-23T00:00:00"/>
    <n v="1000000"/>
    <x v="0"/>
    <s v="Flanders &amp; Fish"/>
    <x v="1"/>
    <n v="3182"/>
    <n v="3"/>
    <n v="1"/>
    <n v="1"/>
    <n v="198"/>
    <m/>
    <s v="46 Chapel St"/>
    <s v="St Kilda"/>
    <s v="Port Phillip"/>
    <s v="Southern Metropolitan"/>
    <n v="8"/>
    <n v="2017"/>
  </r>
  <r>
    <d v="2017-08-23T00:00:00"/>
    <n v="525000"/>
    <x v="2"/>
    <s v="Jones and Jones"/>
    <x v="1"/>
    <n v="3046"/>
    <n v="3"/>
    <n v="1"/>
    <n v="1"/>
    <n v="194"/>
    <n v="2011"/>
    <s v="2/15 Ogden St"/>
    <s v="Glenroy"/>
    <s v="Moreland"/>
    <s v="Northern Metropolitan"/>
    <n v="8"/>
    <n v="2017"/>
  </r>
  <r>
    <d v="2017-08-23T00:00:00"/>
    <n v="550000"/>
    <x v="0"/>
    <s v="Cunninghams"/>
    <x v="1"/>
    <n v="3046"/>
    <n v="3"/>
    <n v="1"/>
    <n v="2"/>
    <n v="325"/>
    <n v="1950"/>
    <s v="99 Hilton St"/>
    <s v="Hadfield"/>
    <s v="Moreland"/>
    <s v="Northern Metropolitan"/>
    <n v="8"/>
    <n v="2017"/>
  </r>
  <r>
    <d v="2017-08-23T00:00:00"/>
    <n v="1407000"/>
    <x v="0"/>
    <s v="Jones and Jones"/>
    <x v="1"/>
    <n v="3013"/>
    <n v="4"/>
    <n v="2"/>
    <n v="2"/>
    <n v="446"/>
    <n v="1955"/>
    <s v="30 Freame St"/>
    <s v="Yarraville"/>
    <s v="Maribyrnong"/>
    <s v="Western Metropolitan"/>
    <n v="8"/>
    <n v="2017"/>
  </r>
  <r>
    <d v="2017-08-23T00:00:00"/>
    <n v="736000"/>
    <x v="0"/>
    <s v="Jones and Jones"/>
    <x v="1"/>
    <n v="3172"/>
    <n v="3"/>
    <n v="1"/>
    <n v="1"/>
    <n v="545"/>
    <m/>
    <s v="56 Jacks Av"/>
    <s v="Dingley Village"/>
    <s v="Kingston"/>
    <s v="South-Eastern Metropolitan"/>
    <n v="8"/>
    <n v="2017"/>
  </r>
  <r>
    <d v="2017-08-23T00:00:00"/>
    <n v="2025000"/>
    <x v="0"/>
    <s v="Sanders"/>
    <x v="1"/>
    <n v="3194"/>
    <n v="4"/>
    <n v="2"/>
    <n v="2"/>
    <n v="408"/>
    <n v="2010"/>
    <s v="5 Napier St"/>
    <s v="Mentone"/>
    <s v="Kingston"/>
    <s v="South-Eastern Metropolitan"/>
    <n v="8"/>
    <n v="2017"/>
  </r>
  <r>
    <d v="2017-08-23T00:00:00"/>
    <n v="495000"/>
    <x v="0"/>
    <s v="Cunninghams"/>
    <x v="1"/>
    <n v="3429"/>
    <n v="3"/>
    <n v="2"/>
    <n v="2"/>
    <n v="563"/>
    <n v="1994"/>
    <s v="26 Xavier Ct"/>
    <s v="Sunbury"/>
    <s v="Hume"/>
    <s v="Western Metropolitan"/>
    <n v="8"/>
    <n v="2017"/>
  </r>
  <r>
    <d v="2017-08-23T00:00:00"/>
    <n v="518500"/>
    <x v="0"/>
    <s v="SJ"/>
    <x v="1"/>
    <n v="3047"/>
    <n v="3"/>
    <n v="1"/>
    <n v="0"/>
    <n v="576"/>
    <n v="1999"/>
    <s v="21 Graham St"/>
    <s v="Broadmeadows"/>
    <s v="Hume"/>
    <s v="Northern Metropolitan"/>
    <n v="8"/>
    <n v="2017"/>
  </r>
  <r>
    <d v="2017-08-23T00:00:00"/>
    <n v="1000000"/>
    <x v="0"/>
    <s v="Best Bricks"/>
    <x v="1"/>
    <n v="3015"/>
    <n v="3"/>
    <n v="1"/>
    <n v="2"/>
    <n v="366"/>
    <m/>
    <s v="32 Collingwood Rd"/>
    <s v="Newport"/>
    <s v="Hobsons Bay"/>
    <s v="Western Metropolitan"/>
    <n v="8"/>
    <n v="2017"/>
  </r>
  <r>
    <d v="2017-08-23T00:00:00"/>
    <n v="570000"/>
    <x v="0"/>
    <s v="Jones and Jones"/>
    <x v="0"/>
    <n v="3200"/>
    <n v="3"/>
    <n v="1"/>
    <n v="4"/>
    <n v="632"/>
    <n v="1960"/>
    <s v="7 Wirilda Cr"/>
    <s v="Frankston North"/>
    <s v="Frankston"/>
    <s v="Eastern Victoria"/>
    <n v="8"/>
    <n v="2017"/>
  </r>
  <r>
    <d v="2017-08-23T00:00:00"/>
    <n v="775000"/>
    <x v="0"/>
    <s v="Melbourne Homes"/>
    <x v="0"/>
    <n v="3806"/>
    <n v="4"/>
    <n v="2"/>
    <n v="2"/>
    <n v="520"/>
    <m/>
    <s v="2 Northgate Dr"/>
    <s v="Berwick"/>
    <s v="Casey"/>
    <s v="Eastern Victoria"/>
    <n v="8"/>
    <n v="2017"/>
  </r>
  <r>
    <d v="2017-08-23T00:00:00"/>
    <n v="520000"/>
    <x v="0"/>
    <s v="Property Barons"/>
    <x v="0"/>
    <n v="3021"/>
    <n v="4"/>
    <n v="2"/>
    <n v="1"/>
    <n v="699"/>
    <n v="1950"/>
    <s v="62 Lester Av"/>
    <s v="St Albans"/>
    <s v="Brimbank"/>
    <s v="Western Metropolitan"/>
    <n v="8"/>
    <n v="2017"/>
  </r>
  <r>
    <d v="2017-08-23T00:00:00"/>
    <n v="840000"/>
    <x v="0"/>
    <s v="Property Barons"/>
    <x v="1"/>
    <n v="3088"/>
    <n v="3"/>
    <n v="1"/>
    <n v="2"/>
    <n v="509"/>
    <n v="2000"/>
    <s v="31A Beaconsfield Rd"/>
    <s v="Briar Hill"/>
    <s v="Banyule"/>
    <s v="Eastern Metropolitan"/>
    <n v="8"/>
    <n v="2017"/>
  </r>
  <r>
    <d v="2017-08-24T00:00:00"/>
    <n v="381000"/>
    <x v="1"/>
    <s v="Cunninghams"/>
    <x v="0"/>
    <n v="3068"/>
    <n v="1"/>
    <n v="1"/>
    <n v="1"/>
    <n v="454"/>
    <m/>
    <s v="4/199 Barkly St"/>
    <s v="Fitzroy North"/>
    <s v="Yarra"/>
    <s v="Northern Metropolitan"/>
    <n v="8"/>
    <n v="2017"/>
  </r>
  <r>
    <d v="2017-08-24T00:00:00"/>
    <n v="1502000"/>
    <x v="0"/>
    <s v="Cunninghams"/>
    <x v="1"/>
    <n v="3068"/>
    <n v="3"/>
    <n v="1"/>
    <n v="0"/>
    <n v="179"/>
    <m/>
    <s v="37 Woodside St"/>
    <s v="Fitzroy North"/>
    <s v="Yarra"/>
    <s v="Northern Metropolitan"/>
    <n v="8"/>
    <n v="2017"/>
  </r>
  <r>
    <d v="2017-08-24T00:00:00"/>
    <n v="2700000"/>
    <x v="0"/>
    <s v="Flanders &amp; Fish"/>
    <x v="0"/>
    <n v="3065"/>
    <n v="3"/>
    <n v="3"/>
    <n v="1"/>
    <n v="433014"/>
    <m/>
    <s v="389 Gore St"/>
    <s v="Fitzroy"/>
    <s v="Yarra"/>
    <s v="Northern Metropolitan"/>
    <n v="8"/>
    <n v="2017"/>
  </r>
  <r>
    <d v="2017-08-24T00:00:00"/>
    <n v="557000"/>
    <x v="0"/>
    <s v="Sanders"/>
    <x v="0"/>
    <n v="3029"/>
    <n v="3"/>
    <n v="1"/>
    <n v="2"/>
    <n v="577"/>
    <n v="1975"/>
    <s v="62 Powell Dr"/>
    <s v="Hoppers Crossing"/>
    <s v="Wyndham"/>
    <s v="Western Metropolitan"/>
    <n v="8"/>
    <n v="2017"/>
  </r>
  <r>
    <d v="2017-08-24T00:00:00"/>
    <n v="390000"/>
    <x v="1"/>
    <s v="Cunninghams"/>
    <x v="1"/>
    <n v="3750"/>
    <n v="2"/>
    <n v="1"/>
    <n v="1"/>
    <n v="197"/>
    <m/>
    <s v="6 Burley St"/>
    <s v="Wollert"/>
    <s v="Whittlesea"/>
    <s v="Northern Metropolitan"/>
    <n v="8"/>
    <n v="2017"/>
  </r>
  <r>
    <d v="2017-08-24T00:00:00"/>
    <n v="775500"/>
    <x v="0"/>
    <s v="Melbourne Homes"/>
    <x v="1"/>
    <n v="3082"/>
    <n v="3"/>
    <n v="1"/>
    <n v="4"/>
    <n v="840"/>
    <n v="1980"/>
    <s v="46 Buckmaster Dr"/>
    <s v="Mill Park"/>
    <s v="Whittlesea"/>
    <s v="Northern Metropolitan"/>
    <n v="8"/>
    <n v="2017"/>
  </r>
  <r>
    <d v="2017-08-24T00:00:00"/>
    <n v="500000"/>
    <x v="1"/>
    <s v="Metro Ladder"/>
    <x v="0"/>
    <n v="3181"/>
    <n v="2"/>
    <n v="1"/>
    <n v="1"/>
    <n v="0"/>
    <n v="1960"/>
    <s v="6/299 Dandenong Rd"/>
    <s v="Prahran"/>
    <s v="Stonnington"/>
    <s v="Southern Metropolitan"/>
    <n v="8"/>
    <n v="2017"/>
  </r>
  <r>
    <d v="2017-08-24T00:00:00"/>
    <n v="2500000"/>
    <x v="0"/>
    <s v="Jones and Jones"/>
    <x v="0"/>
    <n v="3145"/>
    <n v="3"/>
    <n v="3"/>
    <n v="3"/>
    <n v="1011"/>
    <n v="1925"/>
    <s v="431 Wattletree Rd"/>
    <s v="Malvern East"/>
    <s v="Stonnington"/>
    <s v="Southern Metropolitan"/>
    <n v="8"/>
    <n v="2017"/>
  </r>
  <r>
    <d v="2017-08-24T00:00:00"/>
    <n v="830000"/>
    <x v="0"/>
    <s v="Melbourne Homes"/>
    <x v="0"/>
    <n v="3095"/>
    <n v="3"/>
    <n v="2"/>
    <n v="1"/>
    <n v="817"/>
    <n v="1970"/>
    <s v="132 Franklin St"/>
    <s v="Eltham"/>
    <s v="Nillumbik"/>
    <s v="Eastern Metropolitan"/>
    <n v="8"/>
    <n v="2017"/>
  </r>
  <r>
    <d v="2017-08-24T00:00:00"/>
    <n v="500000"/>
    <x v="1"/>
    <s v="Melbourne Homes"/>
    <x v="1"/>
    <n v="3046"/>
    <n v="2"/>
    <n v="1"/>
    <n v="2"/>
    <n v="304"/>
    <m/>
    <s v="2a Geum St"/>
    <s v="Hadfield"/>
    <s v="Moreland"/>
    <s v="Northern Metropolitan"/>
    <n v="8"/>
    <n v="2017"/>
  </r>
  <r>
    <d v="2017-08-24T00:00:00"/>
    <n v="867000"/>
    <x v="0"/>
    <s v="Sanders"/>
    <x v="1"/>
    <n v="3058"/>
    <n v="1"/>
    <n v="1"/>
    <n v="4"/>
    <n v="741"/>
    <m/>
    <s v="3 Alexander Av"/>
    <s v="Coburg North"/>
    <s v="Moreland"/>
    <s v="Northern Metropolitan"/>
    <n v="8"/>
    <n v="2017"/>
  </r>
  <r>
    <d v="2017-08-24T00:00:00"/>
    <n v="900000"/>
    <x v="0"/>
    <s v="Cunninghams"/>
    <x v="0"/>
    <n v="3043"/>
    <n v="3"/>
    <n v="2"/>
    <n v="2"/>
    <n v="453"/>
    <m/>
    <s v="3 Bluebell Cr"/>
    <s v="Gowanbrae"/>
    <s v="Moreland"/>
    <s v="Western Metropolitan"/>
    <n v="8"/>
    <n v="2017"/>
  </r>
  <r>
    <d v="2017-08-24T00:00:00"/>
    <n v="900000"/>
    <x v="0"/>
    <s v="Maxwells"/>
    <x v="0"/>
    <n v="3012"/>
    <n v="3"/>
    <n v="1"/>
    <n v="1"/>
    <n v="275"/>
    <n v="1936"/>
    <s v="182 Williamstown Rd"/>
    <s v="Kingsville"/>
    <s v="Maribyrnong"/>
    <s v="Western Metropolitan"/>
    <n v="8"/>
    <n v="2017"/>
  </r>
  <r>
    <d v="2017-08-24T00:00:00"/>
    <n v="815000"/>
    <x v="2"/>
    <s v="Metro Ladder"/>
    <x v="1"/>
    <n v="3018"/>
    <n v="3"/>
    <n v="2"/>
    <n v="2"/>
    <n v="159"/>
    <n v="2014"/>
    <s v="65 Sargood St"/>
    <s v="Altona"/>
    <s v="Hobsons Bay"/>
    <s v="Western Metropolitan"/>
    <n v="8"/>
    <n v="2017"/>
  </r>
  <r>
    <d v="2017-08-24T00:00:00"/>
    <n v="1050000"/>
    <x v="0"/>
    <s v="Flanders &amp; Fish"/>
    <x v="0"/>
    <n v="3015"/>
    <n v="2"/>
    <n v="1"/>
    <n v="0"/>
    <n v="571"/>
    <m/>
    <s v="77 Farm St"/>
    <s v="Newport"/>
    <s v="Hobsons Bay"/>
    <s v="Western Metropolitan"/>
    <n v="8"/>
    <n v="2017"/>
  </r>
  <r>
    <d v="2017-08-24T00:00:00"/>
    <n v="725000"/>
    <x v="0"/>
    <s v="Sanders"/>
    <x v="1"/>
    <n v="3173"/>
    <n v="3"/>
    <n v="2"/>
    <n v="4"/>
    <n v="553"/>
    <m/>
    <s v="5 Faoro Ct"/>
    <s v="Keysborough"/>
    <s v="Greater Dandenong"/>
    <s v="South-Eastern Metropolitan"/>
    <n v="8"/>
    <n v="2017"/>
  </r>
  <r>
    <d v="2017-08-24T00:00:00"/>
    <n v="495000"/>
    <x v="1"/>
    <s v="Cunninghams"/>
    <x v="1"/>
    <n v="3073"/>
    <n v="2"/>
    <n v="1"/>
    <n v="1"/>
    <n v="134"/>
    <n v="2013"/>
    <s v="4/26 Acheron Av"/>
    <s v="Reservoir"/>
    <s v="Darebin"/>
    <s v="Northern Metropolitan"/>
    <n v="8"/>
    <n v="2017"/>
  </r>
  <r>
    <d v="2017-08-24T00:00:00"/>
    <n v="760000"/>
    <x v="0"/>
    <s v="Property Barons"/>
    <x v="1"/>
    <n v="3020"/>
    <n v="3"/>
    <n v="1"/>
    <n v="2"/>
    <n v="1143"/>
    <n v="1980"/>
    <s v="73 Hilma St"/>
    <s v="Sunshine West"/>
    <s v="Brimbank"/>
    <s v="Western Metropolitan"/>
    <n v="8"/>
    <n v="2017"/>
  </r>
  <r>
    <d v="2017-08-24T00:00:00"/>
    <n v="710000"/>
    <x v="0"/>
    <s v="Cunninghams"/>
    <x v="1"/>
    <n v="3087"/>
    <n v="3"/>
    <n v="1"/>
    <n v="2"/>
    <n v="600"/>
    <n v="1974"/>
    <s v="27 Kurrajong Cr"/>
    <s v="Watsonia North"/>
    <s v="Banyule"/>
    <s v="Northern Metropolitan"/>
    <n v="8"/>
    <n v="2017"/>
  </r>
  <r>
    <d v="2017-08-25T00:00:00"/>
    <n v="526000"/>
    <x v="0"/>
    <s v="Sanders"/>
    <x v="1"/>
    <n v="3029"/>
    <n v="3"/>
    <n v="2"/>
    <n v="2"/>
    <n v="407"/>
    <n v="2010"/>
    <s v="2 Skylark Ct"/>
    <s v="Tarneit"/>
    <s v="Wyndham"/>
    <s v="Western Metropolitan"/>
    <n v="8"/>
    <n v="2017"/>
  </r>
  <r>
    <d v="2017-08-25T00:00:00"/>
    <n v="586000"/>
    <x v="0"/>
    <s v="Maxwells"/>
    <x v="1"/>
    <n v="3029"/>
    <n v="4"/>
    <n v="2"/>
    <n v="2"/>
    <n v="462"/>
    <n v="2012"/>
    <s v="28 Claire Wy"/>
    <s v="Tarneit"/>
    <s v="Wyndham"/>
    <s v="Western Metropolitan"/>
    <n v="8"/>
    <n v="2017"/>
  </r>
  <r>
    <d v="2017-08-25T00:00:00"/>
    <n v="645000"/>
    <x v="0"/>
    <s v="SJ"/>
    <x v="1"/>
    <n v="3030"/>
    <n v="4"/>
    <n v="2"/>
    <n v="2"/>
    <n v="702"/>
    <m/>
    <s v="15 Retreat Pl"/>
    <s v="Werribee"/>
    <s v="Wyndham"/>
    <s v="Western Metropolitan"/>
    <n v="8"/>
    <n v="2017"/>
  </r>
  <r>
    <d v="2017-08-25T00:00:00"/>
    <n v="600000"/>
    <x v="0"/>
    <s v="Flanders &amp; Fish"/>
    <x v="1"/>
    <n v="3076"/>
    <n v="4"/>
    <n v="2"/>
    <n v="2"/>
    <n v="500"/>
    <m/>
    <s v="13 Anglers Dr"/>
    <s v="Epping"/>
    <s v="Whittlesea"/>
    <s v="Northern Metropolitan"/>
    <n v="8"/>
    <n v="2017"/>
  </r>
  <r>
    <d v="2017-08-25T00:00:00"/>
    <n v="940000"/>
    <x v="0"/>
    <s v="Flanders &amp; Fish"/>
    <x v="0"/>
    <n v="3046"/>
    <n v="3"/>
    <n v="2"/>
    <n v="5"/>
    <n v="627"/>
    <n v="1960"/>
    <s v="8 Granville St"/>
    <s v="Glenroy"/>
    <s v="Moreland"/>
    <s v="Northern Metropolitan"/>
    <n v="8"/>
    <n v="2017"/>
  </r>
  <r>
    <d v="2017-08-25T00:00:00"/>
    <n v="1950000"/>
    <x v="0"/>
    <s v="Jones and Jones"/>
    <x v="1"/>
    <n v="3168"/>
    <n v="3"/>
    <n v="1"/>
    <n v="2"/>
    <n v="734"/>
    <m/>
    <s v="32 Wellington Rd"/>
    <s v="Clayton"/>
    <s v="Monash"/>
    <s v="South-Eastern Metropolitan"/>
    <n v="8"/>
    <n v="2017"/>
  </r>
  <r>
    <d v="2017-08-25T00:00:00"/>
    <n v="375000"/>
    <x v="0"/>
    <s v="Sanders"/>
    <x v="1"/>
    <n v="3338"/>
    <n v="3"/>
    <n v="1"/>
    <n v="2"/>
    <n v="584"/>
    <n v="1983"/>
    <s v="30 Bennett St"/>
    <s v="Melton South"/>
    <s v="Melton"/>
    <s v="Western Victoria"/>
    <n v="8"/>
    <n v="2017"/>
  </r>
  <r>
    <d v="2017-08-25T00:00:00"/>
    <n v="870000"/>
    <x v="0"/>
    <s v="Property Barons"/>
    <x v="1"/>
    <n v="3023"/>
    <n v="4"/>
    <n v="2"/>
    <n v="2"/>
    <n v="463"/>
    <n v="2012"/>
    <s v="25 Coppin La"/>
    <s v="Caroline Springs"/>
    <s v="Melton"/>
    <s v="Western Metropolitan"/>
    <n v="8"/>
    <n v="2017"/>
  </r>
  <r>
    <d v="2017-08-25T00:00:00"/>
    <n v="662000"/>
    <x v="0"/>
    <s v="Metro Ladder"/>
    <x v="1"/>
    <n v="3136"/>
    <n v="3"/>
    <n v="1"/>
    <n v="1"/>
    <n v="396"/>
    <n v="1950"/>
    <s v="33 Jackson St"/>
    <s v="Croydon"/>
    <s v="Maroondah"/>
    <s v="Eastern Metropolitan"/>
    <n v="8"/>
    <n v="2017"/>
  </r>
  <r>
    <d v="2017-08-25T00:00:00"/>
    <n v="900000"/>
    <x v="0"/>
    <s v="Maxwells"/>
    <x v="0"/>
    <n v="3111"/>
    <n v="3"/>
    <n v="1"/>
    <n v="2"/>
    <n v="726"/>
    <m/>
    <s v="66 Lisbeth Av"/>
    <s v="Donvale"/>
    <s v="Manningham"/>
    <s v="Eastern Metropolitan"/>
    <n v="8"/>
    <n v="2017"/>
  </r>
  <r>
    <d v="2017-08-25T00:00:00"/>
    <n v="1040000"/>
    <x v="0"/>
    <s v="Sanders"/>
    <x v="1"/>
    <n v="3179"/>
    <n v="4"/>
    <n v="2"/>
    <n v="2"/>
    <n v="1134"/>
    <n v="1970"/>
    <s v="72 Arnold Dr"/>
    <s v="Scoresby"/>
    <s v="Knox"/>
    <s v="Eastern Metropolitan"/>
    <n v="8"/>
    <n v="2017"/>
  </r>
  <r>
    <d v="2017-08-25T00:00:00"/>
    <n v="951000"/>
    <x v="0"/>
    <s v="Cunninghams"/>
    <x v="1"/>
    <n v="3195"/>
    <n v="3"/>
    <n v="2"/>
    <n v="2"/>
    <n v="553"/>
    <m/>
    <s v="1 Wildoer Dr"/>
    <s v="Aspendale Gardens"/>
    <s v="Kingston"/>
    <s v="South-Eastern Metropolitan"/>
    <n v="8"/>
    <n v="2017"/>
  </r>
  <r>
    <d v="2017-08-25T00:00:00"/>
    <n v="710000"/>
    <x v="0"/>
    <s v="Metro Ladder"/>
    <x v="0"/>
    <n v="3020"/>
    <n v="3"/>
    <n v="1"/>
    <n v="2"/>
    <n v="697"/>
    <m/>
    <s v="19 Estelle St"/>
    <s v="Sunshine West"/>
    <s v="Brimbank"/>
    <s v="Western Metropolitan"/>
    <n v="8"/>
    <n v="2017"/>
  </r>
  <r>
    <d v="2017-08-25T00:00:00"/>
    <n v="1755000"/>
    <x v="0"/>
    <s v="Jones and Jones"/>
    <x v="1"/>
    <n v="3104"/>
    <n v="4"/>
    <n v="2"/>
    <n v="2"/>
    <n v="605"/>
    <n v="1938"/>
    <s v="12 Maud St"/>
    <s v="Balwyn North"/>
    <s v="Boroondara"/>
    <s v="Southern Metropolitan"/>
    <n v="8"/>
    <n v="2017"/>
  </r>
  <r>
    <d v="2017-08-25T00:00:00"/>
    <n v="2200000"/>
    <x v="0"/>
    <s v="Cunninghams"/>
    <x v="0"/>
    <n v="3127"/>
    <n v="5"/>
    <n v="2"/>
    <n v="4"/>
    <n v="819"/>
    <m/>
    <s v="21 Barloa Rd"/>
    <s v="Mont Albert"/>
    <s v="Boroondara"/>
    <s v="Eastern Metropolitan"/>
    <n v="8"/>
    <n v="2017"/>
  </r>
  <r>
    <d v="2017-08-25T00:00:00"/>
    <n v="580000"/>
    <x v="1"/>
    <s v="Maxwells"/>
    <x v="0"/>
    <n v="3188"/>
    <n v="1"/>
    <n v="2"/>
    <n v="1"/>
    <n v="486"/>
    <n v="2012"/>
    <s v="7/4 Small St"/>
    <s v="Hampton"/>
    <s v="Bayside"/>
    <s v="Southern Metropolitan"/>
    <n v="8"/>
    <n v="2017"/>
  </r>
  <r>
    <d v="2017-08-25T00:00:00"/>
    <n v="1296000"/>
    <x v="1"/>
    <s v="Cunninghams"/>
    <x v="1"/>
    <n v="3186"/>
    <n v="3"/>
    <n v="1"/>
    <n v="2"/>
    <n v="0"/>
    <m/>
    <s v="4/170 Church St"/>
    <s v="Brighton"/>
    <s v="Bayside"/>
    <s v="Southern Metropolitan"/>
    <n v="8"/>
    <n v="2017"/>
  </r>
  <r>
    <d v="2017-08-25T00:00:00"/>
    <n v="610000"/>
    <x v="1"/>
    <s v="SJ"/>
    <x v="1"/>
    <n v="3088"/>
    <n v="2"/>
    <n v="1"/>
    <n v="1"/>
    <n v="168"/>
    <n v="1985"/>
    <s v="1/39 Alexandra St"/>
    <s v="Greensborough"/>
    <s v="Banyule"/>
    <s v="Northern Metropolitan"/>
    <n v="8"/>
    <n v="2017"/>
  </r>
  <r>
    <d v="2017-08-26T00:00:00"/>
    <n v="973000"/>
    <x v="0"/>
    <s v="Melbourne Homes"/>
    <x v="1"/>
    <n v="3068"/>
    <n v="2"/>
    <n v="1"/>
    <n v="0"/>
    <n v="163"/>
    <m/>
    <s v="20 Hilton St"/>
    <s v="Clifton Hill"/>
    <s v="Yarra"/>
    <s v="Northern Metropolitan"/>
    <n v="8"/>
    <n v="2017"/>
  </r>
  <r>
    <d v="2017-08-26T00:00:00"/>
    <n v="441000"/>
    <x v="0"/>
    <s v="Jones and Jones"/>
    <x v="1"/>
    <n v="3076"/>
    <n v="3"/>
    <n v="2"/>
    <n v="1"/>
    <n v="210"/>
    <m/>
    <s v="14 Garth Pl"/>
    <s v="Epping"/>
    <s v="Whittlesea"/>
    <s v="Northern Metropolitan"/>
    <n v="8"/>
    <n v="2017"/>
  </r>
  <r>
    <d v="2017-08-26T00:00:00"/>
    <n v="560000"/>
    <x v="0"/>
    <s v="Cunninghams"/>
    <x v="1"/>
    <n v="3075"/>
    <n v="3"/>
    <n v="1"/>
    <n v="2"/>
    <n v="535"/>
    <n v="1970"/>
    <s v="69 Monash St"/>
    <s v="Lalor"/>
    <s v="Whittlesea"/>
    <s v="Northern Metropolitan"/>
    <n v="8"/>
    <n v="2017"/>
  </r>
  <r>
    <d v="2017-08-26T00:00:00"/>
    <n v="720000"/>
    <x v="1"/>
    <s v="Jones and Jones"/>
    <x v="1"/>
    <n v="3184"/>
    <n v="2"/>
    <n v="1"/>
    <n v="2"/>
    <n v="797"/>
    <n v="1920"/>
    <s v="1/121 Brighton Rd"/>
    <s v="Elwood"/>
    <s v="Port Phillip"/>
    <s v="Southern Metropolitan"/>
    <n v="8"/>
    <n v="2017"/>
  </r>
  <r>
    <d v="2017-08-26T00:00:00"/>
    <n v="760000"/>
    <x v="0"/>
    <s v="Cunninghams"/>
    <x v="1"/>
    <n v="3019"/>
    <n v="5"/>
    <n v="2"/>
    <n v="2"/>
    <n v="622"/>
    <m/>
    <s v="10 Menzies St"/>
    <s v="Braybrook"/>
    <s v="Maribyrnong"/>
    <s v="Western Metropolitan"/>
    <n v="8"/>
    <n v="2017"/>
  </r>
  <r>
    <d v="2017-08-26T00:00:00"/>
    <n v="1310000"/>
    <x v="0"/>
    <s v="Property Barons"/>
    <x v="1"/>
    <n v="3109"/>
    <n v="4"/>
    <n v="3"/>
    <n v="2"/>
    <n v="706"/>
    <n v="1970"/>
    <s v="20 Dianne St"/>
    <s v="Doncaster East"/>
    <s v="Manningham"/>
    <s v="Eastern Metropolitan"/>
    <n v="8"/>
    <n v="2017"/>
  </r>
  <r>
    <d v="2017-08-26T00:00:00"/>
    <n v="700000"/>
    <x v="1"/>
    <s v="Jones and Jones"/>
    <x v="0"/>
    <n v="3196"/>
    <n v="4"/>
    <n v="2"/>
    <n v="2"/>
    <n v="320"/>
    <m/>
    <s v="17 Tudor Ct"/>
    <s v="Edithvale"/>
    <s v="Kingston"/>
    <s v="South-Eastern Metropolitan"/>
    <n v="8"/>
    <n v="2017"/>
  </r>
  <r>
    <d v="2017-08-26T00:00:00"/>
    <n v="1330000"/>
    <x v="0"/>
    <s v="Zimmerman"/>
    <x v="1"/>
    <n v="3015"/>
    <n v="3"/>
    <n v="1"/>
    <n v="3"/>
    <n v="758"/>
    <m/>
    <s v="34 Thorpe St"/>
    <s v="Newport"/>
    <s v="Hobsons Bay"/>
    <s v="Western Metropolitan"/>
    <n v="8"/>
    <n v="2017"/>
  </r>
  <r>
    <d v="2017-08-26T00:00:00"/>
    <n v="505000"/>
    <x v="1"/>
    <s v="Jones and Jones"/>
    <x v="0"/>
    <n v="3072"/>
    <n v="1"/>
    <n v="1"/>
    <n v="1"/>
    <n v="102"/>
    <n v="2000"/>
    <s v="24 Dermot St"/>
    <s v="Preston"/>
    <s v="Darebin"/>
    <s v="Northern Metropolitan"/>
    <n v="8"/>
    <n v="2017"/>
  </r>
  <r>
    <d v="2017-08-26T00:00:00"/>
    <n v="520000"/>
    <x v="0"/>
    <s v="Flanders &amp; Fish"/>
    <x v="0"/>
    <n v="3021"/>
    <n v="3"/>
    <n v="1"/>
    <n v="2"/>
    <n v="570"/>
    <m/>
    <s v="169 Gillespie Rd"/>
    <s v="Kings Park"/>
    <s v="Brimbank"/>
    <s v="Western Metropolitan"/>
    <n v="8"/>
    <n v="2017"/>
  </r>
  <r>
    <d v="2017-08-26T00:00:00"/>
    <n v="758000"/>
    <x v="0"/>
    <s v="Jones and Jones"/>
    <x v="1"/>
    <n v="3101"/>
    <n v="2"/>
    <n v="1"/>
    <n v="2"/>
    <n v="901"/>
    <m/>
    <s v="1/177 Brougham St"/>
    <s v="Kew"/>
    <s v="Boroondara"/>
    <s v="Southern Metropolitan"/>
    <n v="8"/>
    <n v="2017"/>
  </r>
  <r>
    <d v="2017-08-27T00:00:00"/>
    <n v="540000"/>
    <x v="0"/>
    <s v="Property Barons"/>
    <x v="1"/>
    <n v="3029"/>
    <n v="4"/>
    <n v="2"/>
    <n v="2"/>
    <n v="650"/>
    <m/>
    <s v="7 Berberis Pl"/>
    <s v="Hoppers Crossing"/>
    <s v="Wyndham"/>
    <s v="Western Metropolitan"/>
    <n v="8"/>
    <n v="2017"/>
  </r>
  <r>
    <d v="2017-08-27T00:00:00"/>
    <n v="525000"/>
    <x v="0"/>
    <s v="Melbourne Homes"/>
    <x v="1"/>
    <n v="3750"/>
    <n v="4"/>
    <n v="2"/>
    <n v="2"/>
    <n v="415"/>
    <m/>
    <s v="20 Vanin St"/>
    <s v="Wollert"/>
    <s v="Whittlesea"/>
    <s v="Northern Metropolitan"/>
    <n v="8"/>
    <n v="2017"/>
  </r>
  <r>
    <d v="2017-08-27T00:00:00"/>
    <n v="690000"/>
    <x v="0"/>
    <s v="Jones and Jones"/>
    <x v="1"/>
    <n v="3752"/>
    <n v="3"/>
    <n v="2"/>
    <n v="4"/>
    <n v="806"/>
    <n v="1985"/>
    <s v="9 Ronald Av"/>
    <s v="South Morang"/>
    <s v="Whittlesea"/>
    <s v="Northern Metropolitan"/>
    <n v="8"/>
    <n v="2017"/>
  </r>
  <r>
    <d v="2017-08-27T00:00:00"/>
    <n v="710000"/>
    <x v="0"/>
    <s v="Cunninghams"/>
    <x v="1"/>
    <n v="3075"/>
    <n v="4"/>
    <n v="1"/>
    <n v="1"/>
    <n v="627"/>
    <n v="1970"/>
    <s v="60 Robert St"/>
    <s v="Lalor"/>
    <s v="Whittlesea"/>
    <s v="Northern Metropolitan"/>
    <n v="8"/>
    <n v="2017"/>
  </r>
  <r>
    <d v="2017-08-27T00:00:00"/>
    <n v="480000"/>
    <x v="0"/>
    <s v="Cunninghams"/>
    <x v="1"/>
    <n v="3132"/>
    <n v="2"/>
    <n v="1"/>
    <n v="1"/>
    <n v="72"/>
    <n v="2006"/>
    <s v="4/12 Victoria Av"/>
    <s v="Mitcham"/>
    <s v="Whitehorse"/>
    <s v="Eastern Metropolitan"/>
    <n v="8"/>
    <n v="2017"/>
  </r>
  <r>
    <d v="2017-08-27T00:00:00"/>
    <n v="1750500"/>
    <x v="0"/>
    <s v="Maxwells"/>
    <x v="1"/>
    <n v="3125"/>
    <n v="3"/>
    <n v="1"/>
    <n v="2"/>
    <n v="719"/>
    <m/>
    <s v="383 Burwood Hwy"/>
    <s v="Burwood"/>
    <s v="Whitehorse"/>
    <s v="Southern Metropolitan"/>
    <n v="8"/>
    <n v="2017"/>
  </r>
  <r>
    <d v="2017-08-27T00:00:00"/>
    <n v="460000"/>
    <x v="1"/>
    <s v="SJ"/>
    <x v="0"/>
    <n v="3182"/>
    <n v="2"/>
    <n v="1"/>
    <n v="1"/>
    <n v="0"/>
    <m/>
    <s v="403/64 Wellington St"/>
    <s v="St Kilda"/>
    <s v="Port Phillip"/>
    <s v="Southern Metropolitan"/>
    <n v="8"/>
    <n v="2017"/>
  </r>
  <r>
    <d v="2017-08-27T00:00:00"/>
    <n v="715000"/>
    <x v="1"/>
    <s v="Jones and Jones"/>
    <x v="1"/>
    <n v="3184"/>
    <n v="2"/>
    <n v="1"/>
    <n v="1"/>
    <n v="795"/>
    <n v="2005"/>
    <s v="3/521 St Kilda St"/>
    <s v="Elwood"/>
    <s v="Port Phillip"/>
    <s v="Southern Metropolitan"/>
    <n v="8"/>
    <n v="2017"/>
  </r>
  <r>
    <d v="2017-08-27T00:00:00"/>
    <n v="805000"/>
    <x v="0"/>
    <s v="Property Barons"/>
    <x v="1"/>
    <n v="3095"/>
    <n v="3"/>
    <n v="2"/>
    <n v="0"/>
    <n v="848"/>
    <n v="1979"/>
    <s v="6 Orbel Ct"/>
    <s v="Eltham"/>
    <s v="Nillumbik"/>
    <s v="Eastern Metropolitan"/>
    <n v="8"/>
    <n v="2017"/>
  </r>
  <r>
    <d v="2017-08-27T00:00:00"/>
    <n v="1005000"/>
    <x v="0"/>
    <s v="Cunninghams"/>
    <x v="0"/>
    <n v="3033"/>
    <n v="5"/>
    <n v="3"/>
    <n v="2"/>
    <n v="596"/>
    <n v="1970"/>
    <s v="71 Nyah St"/>
    <s v="Keilor East"/>
    <s v="Moonee Valley"/>
    <s v="Western Metropolitan"/>
    <n v="8"/>
    <n v="2017"/>
  </r>
  <r>
    <d v="2017-08-27T00:00:00"/>
    <n v="1225000"/>
    <x v="0"/>
    <s v="Jones and Jones"/>
    <x v="0"/>
    <n v="3039"/>
    <n v="3"/>
    <n v="2"/>
    <n v="2"/>
    <n v="674"/>
    <n v="1920"/>
    <s v="39 Taylor St"/>
    <s v="Moonee Ponds"/>
    <s v="Moonee Valley"/>
    <s v="Western Metropolitan"/>
    <n v="8"/>
    <n v="2017"/>
  </r>
  <r>
    <d v="2017-08-27T00:00:00"/>
    <n v="430000"/>
    <x v="2"/>
    <s v="Melbourne Homes"/>
    <x v="1"/>
    <n v="3023"/>
    <n v="3"/>
    <n v="2"/>
    <n v="2"/>
    <n v="194"/>
    <n v="2010"/>
    <s v="2 Cranwell Sq"/>
    <s v="Caroline Springs"/>
    <s v="Melton"/>
    <s v="Western Metropolitan"/>
    <n v="8"/>
    <n v="2017"/>
  </r>
  <r>
    <d v="2017-08-27T00:00:00"/>
    <n v="1760000"/>
    <x v="0"/>
    <s v="Cunninghams"/>
    <x v="1"/>
    <n v="3053"/>
    <n v="3"/>
    <n v="2"/>
    <n v="2"/>
    <n v="151"/>
    <m/>
    <s v="113 Station St"/>
    <s v="Carlton"/>
    <s v="Melbourne"/>
    <s v="Northern Metropolitan"/>
    <n v="8"/>
    <n v="2017"/>
  </r>
  <r>
    <d v="2017-08-27T00:00:00"/>
    <n v="702500"/>
    <x v="0"/>
    <s v="Melbourne Homes"/>
    <x v="0"/>
    <n v="3136"/>
    <n v="3"/>
    <n v="1"/>
    <n v="1"/>
    <n v="864"/>
    <m/>
    <s v="76 Plymouth Rd"/>
    <s v="Croydon"/>
    <s v="Maroondah"/>
    <s v="Eastern Metropolitan"/>
    <n v="8"/>
    <n v="2017"/>
  </r>
  <r>
    <d v="2017-08-27T00:00:00"/>
    <n v="750000"/>
    <x v="0"/>
    <s v="Cunninghams"/>
    <x v="0"/>
    <n v="3196"/>
    <n v="3"/>
    <n v="1"/>
    <n v="2"/>
    <n v="463"/>
    <m/>
    <s v="364 Station St"/>
    <s v="Chelsea"/>
    <s v="Kingston"/>
    <s v="South-Eastern Metropolitan"/>
    <n v="8"/>
    <n v="2017"/>
  </r>
  <r>
    <d v="2017-08-27T00:00:00"/>
    <n v="512500"/>
    <x v="0"/>
    <s v="Sanders"/>
    <x v="1"/>
    <n v="3429"/>
    <n v="4"/>
    <n v="2"/>
    <n v="2"/>
    <n v="581"/>
    <n v="1960"/>
    <s v="17 Mudie Av"/>
    <s v="Sunbury"/>
    <s v="Hume"/>
    <s v="Western Metropolitan"/>
    <n v="8"/>
    <n v="2017"/>
  </r>
  <r>
    <d v="2017-08-27T00:00:00"/>
    <n v="923000"/>
    <x v="0"/>
    <s v="Melbourne Homes"/>
    <x v="1"/>
    <n v="3015"/>
    <n v="4"/>
    <n v="2"/>
    <n v="2"/>
    <n v="224"/>
    <m/>
    <s v="46A Schutt St"/>
    <s v="Newport"/>
    <s v="Hobsons Bay"/>
    <s v="Western Metropolitan"/>
    <n v="8"/>
    <n v="2017"/>
  </r>
  <r>
    <d v="2017-08-27T00:00:00"/>
    <n v="465000"/>
    <x v="0"/>
    <s v="Metro Ladder"/>
    <x v="1"/>
    <n v="3175"/>
    <n v="3"/>
    <n v="1"/>
    <n v="1"/>
    <n v="375"/>
    <m/>
    <s v="2 Chifley Cr"/>
    <s v="Dandenong North"/>
    <s v="Greater Dandenong"/>
    <s v="South-Eastern Metropolitan"/>
    <n v="8"/>
    <n v="2017"/>
  </r>
  <r>
    <d v="2017-08-27T00:00:00"/>
    <n v="1820000"/>
    <x v="0"/>
    <s v="Jones and Jones"/>
    <x v="1"/>
    <n v="3163"/>
    <n v="4"/>
    <n v="2"/>
    <n v="1"/>
    <n v="632"/>
    <n v="1915"/>
    <s v="6 Gerald St"/>
    <s v="Murrumbeena"/>
    <s v="Glen Eira"/>
    <s v="Southern Metropolitan"/>
    <n v="8"/>
    <n v="2017"/>
  </r>
  <r>
    <d v="2017-08-27T00:00:00"/>
    <n v="1610000"/>
    <x v="0"/>
    <s v="Cunninghams"/>
    <x v="1"/>
    <n v="3070"/>
    <n v="3"/>
    <n v="1"/>
    <n v="4"/>
    <n v="693"/>
    <m/>
    <s v="120 Darebin Rd"/>
    <s v="Northcote"/>
    <s v="Darebin"/>
    <s v="Northern Metropolitan"/>
    <n v="8"/>
    <n v="2017"/>
  </r>
  <r>
    <d v="2017-08-27T00:00:00"/>
    <n v="551000"/>
    <x v="0"/>
    <s v="Property Barons"/>
    <x v="1"/>
    <n v="3020"/>
    <n v="3"/>
    <n v="1"/>
    <n v="2"/>
    <n v="613"/>
    <n v="1974"/>
    <s v="27 Buckingham Cr"/>
    <s v="Sunshine West"/>
    <s v="Brimbank"/>
    <s v="Western Metropolitan"/>
    <n v="8"/>
    <n v="2017"/>
  </r>
  <r>
    <d v="2017-08-27T00:00:00"/>
    <n v="583500"/>
    <x v="0"/>
    <s v="Maxwells"/>
    <x v="1"/>
    <n v="3020"/>
    <n v="3"/>
    <n v="1"/>
    <n v="1"/>
    <n v="672"/>
    <n v="1970"/>
    <s v="18 Marchant Cr"/>
    <s v="Sunshine West"/>
    <s v="Brimbank"/>
    <s v="Western Metropolitan"/>
    <n v="8"/>
    <n v="2017"/>
  </r>
  <r>
    <d v="2017-08-27T00:00:00"/>
    <n v="590000"/>
    <x v="0"/>
    <s v="Metro Ladder"/>
    <x v="0"/>
    <n v="3038"/>
    <n v="4"/>
    <n v="2"/>
    <n v="2"/>
    <n v="757"/>
    <n v="1980"/>
    <s v="4 Nandeen Ct"/>
    <s v="Keilor Downs"/>
    <s v="Brimbank"/>
    <s v="Western Metropolitan"/>
    <n v="8"/>
    <n v="2017"/>
  </r>
  <r>
    <d v="2017-08-27T00:00:00"/>
    <n v="1000000"/>
    <x v="1"/>
    <s v="Jones and Jones"/>
    <x v="1"/>
    <n v="3122"/>
    <n v="3"/>
    <n v="1"/>
    <n v="1"/>
    <n v="1079"/>
    <n v="1940"/>
    <s v="1/514 Glenferrie Rd"/>
    <s v="Hawthorn"/>
    <s v="Boroondara"/>
    <s v="Southern Metropolitan"/>
    <n v="8"/>
    <n v="2017"/>
  </r>
  <r>
    <d v="2017-08-27T00:00:00"/>
    <n v="1739000"/>
    <x v="0"/>
    <s v="Cunninghams"/>
    <x v="1"/>
    <n v="3104"/>
    <n v="3"/>
    <n v="1"/>
    <n v="2"/>
    <n v="638"/>
    <m/>
    <s v="26 Maylands Av"/>
    <s v="Balwyn North"/>
    <s v="Boroondara"/>
    <s v="Southern Metropolitan"/>
    <n v="8"/>
    <n v="2017"/>
  </r>
  <r>
    <d v="2017-08-27T00:00:00"/>
    <n v="645000"/>
    <x v="1"/>
    <s v="Maxwells"/>
    <x v="1"/>
    <n v="3190"/>
    <n v="2"/>
    <n v="1"/>
    <n v="1"/>
    <n v="105"/>
    <n v="1970"/>
    <s v="2/25 Wilson St"/>
    <s v="Highett"/>
    <s v="Bayside"/>
    <s v="Southern Metropolitan"/>
    <n v="8"/>
    <n v="2017"/>
  </r>
  <r>
    <d v="2017-08-27T00:00:00"/>
    <n v="4050000"/>
    <x v="0"/>
    <s v="Jones and Jones"/>
    <x v="0"/>
    <n v="3186"/>
    <n v="4"/>
    <n v="4"/>
    <n v="4"/>
    <n v="508"/>
    <n v="2011"/>
    <s v="2A Collins St"/>
    <s v="Brighton"/>
    <s v="Bayside"/>
    <s v="Southern Metropolitan"/>
    <n v="8"/>
    <n v="2017"/>
  </r>
  <r>
    <d v="2017-08-27T00:00:00"/>
    <n v="710000"/>
    <x v="0"/>
    <s v="SJ"/>
    <x v="1"/>
    <n v="3083"/>
    <n v="3"/>
    <n v="1"/>
    <n v="1"/>
    <n v="540"/>
    <n v="1968"/>
    <s v="27 Norfolk Cr"/>
    <s v="Bundoora"/>
    <s v="Banyule"/>
    <s v="Northern Metropolitan"/>
    <n v="8"/>
    <n v="2017"/>
  </r>
  <r>
    <d v="2017-08-28T00:00:00"/>
    <n v="510000"/>
    <x v="0"/>
    <s v="Cunninghams"/>
    <x v="1"/>
    <n v="3030"/>
    <n v="3"/>
    <n v="2"/>
    <n v="2"/>
    <n v="658"/>
    <n v="1984"/>
    <s v="22 Kramer St"/>
    <s v="Werribee"/>
    <s v="Wyndham"/>
    <s v="Western Metropolitan"/>
    <n v="8"/>
    <n v="2017"/>
  </r>
  <r>
    <d v="2017-08-28T00:00:00"/>
    <n v="410000"/>
    <x v="1"/>
    <s v="Melbourne Homes"/>
    <x v="1"/>
    <n v="3075"/>
    <n v="2"/>
    <n v="1"/>
    <n v="1"/>
    <n v="143"/>
    <m/>
    <s v="2/70 David St"/>
    <s v="Lalor"/>
    <s v="Whittlesea"/>
    <s v="Northern Metropolitan"/>
    <n v="8"/>
    <n v="2017"/>
  </r>
  <r>
    <d v="2017-08-28T00:00:00"/>
    <n v="600000"/>
    <x v="0"/>
    <s v="Melbourne Homes"/>
    <x v="0"/>
    <n v="3752"/>
    <n v="4"/>
    <n v="2"/>
    <n v="2"/>
    <n v="505"/>
    <n v="2009"/>
    <s v="15 Ferncroft Dr"/>
    <s v="South Morang"/>
    <s v="Whittlesea"/>
    <s v="Northern Metropolitan"/>
    <n v="8"/>
    <n v="2017"/>
  </r>
  <r>
    <d v="2017-08-28T00:00:00"/>
    <n v="705000"/>
    <x v="0"/>
    <s v="Maxwells"/>
    <x v="1"/>
    <n v="3082"/>
    <n v="3"/>
    <n v="2"/>
    <n v="2"/>
    <n v="840"/>
    <n v="1970"/>
    <s v="23 Galilee Cr"/>
    <s v="Mill Park"/>
    <s v="Whittlesea"/>
    <s v="Northern Metropolitan"/>
    <n v="8"/>
    <n v="2017"/>
  </r>
  <r>
    <d v="2017-08-28T00:00:00"/>
    <n v="900000"/>
    <x v="0"/>
    <s v="Flanders &amp; Fish"/>
    <x v="1"/>
    <n v="3095"/>
    <n v="3"/>
    <n v="2"/>
    <n v="2"/>
    <n v="812"/>
    <n v="1980"/>
    <s v="4 Colric Pl"/>
    <s v="Eltham North"/>
    <s v="Nillumbik"/>
    <s v="Eastern Metropolitan"/>
    <n v="8"/>
    <n v="2017"/>
  </r>
  <r>
    <d v="2017-08-28T00:00:00"/>
    <n v="720000"/>
    <x v="0"/>
    <s v="Property Barons"/>
    <x v="1"/>
    <n v="3060"/>
    <n v="3"/>
    <n v="1"/>
    <n v="2"/>
    <n v="603"/>
    <m/>
    <s v="75 Lowson St"/>
    <s v="Fawkner"/>
    <s v="Moreland"/>
    <s v="Northern Metropolitan"/>
    <n v="8"/>
    <n v="2017"/>
  </r>
  <r>
    <d v="2017-08-28T00:00:00"/>
    <n v="921000"/>
    <x v="0"/>
    <s v="Jones and Jones"/>
    <x v="1"/>
    <n v="3046"/>
    <n v="4"/>
    <n v="1"/>
    <n v="4"/>
    <n v="550"/>
    <n v="1950"/>
    <s v="59 Winifred St"/>
    <s v="Oak Park"/>
    <s v="Moreland"/>
    <s v="Northern Metropolitan"/>
    <n v="8"/>
    <n v="2017"/>
  </r>
  <r>
    <d v="2017-08-28T00:00:00"/>
    <n v="1305000"/>
    <x v="0"/>
    <s v="Jones and Jones"/>
    <x v="1"/>
    <n v="3057"/>
    <n v="2"/>
    <n v="1"/>
    <n v="0"/>
    <n v="315"/>
    <m/>
    <s v="36 Clarence St"/>
    <s v="Brunswick East"/>
    <s v="Moreland"/>
    <s v="Northern Metropolitan"/>
    <n v="8"/>
    <n v="2017"/>
  </r>
  <r>
    <d v="2017-08-28T00:00:00"/>
    <n v="1610000"/>
    <x v="0"/>
    <s v="Sanders"/>
    <x v="1"/>
    <n v="3041"/>
    <n v="4"/>
    <n v="3"/>
    <n v="2"/>
    <n v="861"/>
    <n v="1955"/>
    <s v="5 Kilburn St"/>
    <s v="Strathmore"/>
    <s v="Moonee Valley"/>
    <s v="Western Metropolitan"/>
    <n v="8"/>
    <n v="2017"/>
  </r>
  <r>
    <d v="2017-08-28T00:00:00"/>
    <n v="730000"/>
    <x v="1"/>
    <s v="Jones and Jones"/>
    <x v="1"/>
    <n v="3149"/>
    <n v="2"/>
    <n v="1"/>
    <n v="1"/>
    <n v="292"/>
    <m/>
    <s v="1/21 Herbert St"/>
    <s v="Mount Waverley"/>
    <s v="Monash"/>
    <s v="Eastern Metropolitan"/>
    <n v="8"/>
    <n v="2017"/>
  </r>
  <r>
    <d v="2017-08-28T00:00:00"/>
    <n v="895000"/>
    <x v="1"/>
    <s v="Flanders &amp; Fish"/>
    <x v="1"/>
    <n v="3002"/>
    <n v="1"/>
    <n v="1"/>
    <n v="1"/>
    <n v="0"/>
    <n v="1990"/>
    <s v="205/30 St Andrews Pl"/>
    <s v="East Melbourne"/>
    <s v="Melbourne"/>
    <s v="Northern Metropolitan"/>
    <n v="8"/>
    <n v="2017"/>
  </r>
  <r>
    <d v="2017-08-28T00:00:00"/>
    <n v="780000"/>
    <x v="0"/>
    <s v="Metro Ladder"/>
    <x v="1"/>
    <n v="3013"/>
    <n v="2"/>
    <n v="1"/>
    <n v="1"/>
    <n v="178"/>
    <n v="2013"/>
    <s v="33A Severn St"/>
    <s v="Yarraville"/>
    <s v="Maribyrnong"/>
    <s v="Western Metropolitan"/>
    <n v="8"/>
    <n v="2017"/>
  </r>
  <r>
    <d v="2017-08-28T00:00:00"/>
    <n v="850000"/>
    <x v="0"/>
    <s v="Sanders"/>
    <x v="0"/>
    <n v="3152"/>
    <n v="4"/>
    <n v="2"/>
    <n v="3"/>
    <n v="785"/>
    <m/>
    <s v="9 Eton Sq"/>
    <s v="Wantirna"/>
    <s v="Knox"/>
    <s v="Eastern Metropolitan"/>
    <n v="8"/>
    <n v="2017"/>
  </r>
  <r>
    <d v="2017-08-28T00:00:00"/>
    <n v="840000"/>
    <x v="0"/>
    <s v="Property Barons"/>
    <x v="0"/>
    <n v="3195"/>
    <n v="4"/>
    <n v="2"/>
    <n v="2"/>
    <n v="383"/>
    <m/>
    <s v="12 Pacific Dr"/>
    <s v="Aspendale Gardens"/>
    <s v="Kingston"/>
    <s v="South-Eastern Metropolitan"/>
    <n v="8"/>
    <n v="2017"/>
  </r>
  <r>
    <d v="2017-08-28T00:00:00"/>
    <n v="749000"/>
    <x v="0"/>
    <s v="Property Barons"/>
    <x v="0"/>
    <n v="3043"/>
    <n v="4"/>
    <n v="2"/>
    <n v="2"/>
    <n v="561"/>
    <n v="1970"/>
    <s v="19 Osborne Av"/>
    <s v="Gladstone Park"/>
    <s v="Hume"/>
    <s v="Western Metropolitan"/>
    <n v="8"/>
    <n v="2017"/>
  </r>
  <r>
    <d v="2017-08-28T00:00:00"/>
    <n v="1175000"/>
    <x v="0"/>
    <s v="Flanders &amp; Fish"/>
    <x v="0"/>
    <n v="3165"/>
    <n v="3"/>
    <n v="1"/>
    <n v="2"/>
    <n v="700"/>
    <m/>
    <s v="4 Carmel Ct"/>
    <s v="Bentleigh East"/>
    <s v="Glen Eira"/>
    <s v="Southern Metropolitan"/>
    <n v="8"/>
    <n v="2017"/>
  </r>
  <r>
    <d v="2017-08-28T00:00:00"/>
    <n v="630000"/>
    <x v="0"/>
    <s v="Melbourne Homes"/>
    <x v="0"/>
    <n v="3802"/>
    <n v="3"/>
    <n v="2"/>
    <n v="2"/>
    <n v="581"/>
    <n v="1985"/>
    <s v="44 Denton Dr"/>
    <s v="Endeavour Hills"/>
    <s v="Casey"/>
    <s v="South-Eastern Metropolitan"/>
    <n v="8"/>
    <n v="2017"/>
  </r>
  <r>
    <d v="2017-08-28T00:00:00"/>
    <n v="755000"/>
    <x v="0"/>
    <s v="Melbourne Homes"/>
    <x v="1"/>
    <n v="3806"/>
    <n v="3"/>
    <n v="2"/>
    <n v="2"/>
    <n v="840"/>
    <m/>
    <s v="5 Russel Av"/>
    <s v="Berwick"/>
    <s v="Casey"/>
    <s v="Eastern Victoria"/>
    <n v="8"/>
    <n v="2017"/>
  </r>
  <r>
    <d v="2017-08-28T00:00:00"/>
    <n v="2900000"/>
    <x v="0"/>
    <s v="Jones and Jones"/>
    <x v="1"/>
    <n v="3122"/>
    <n v="4"/>
    <n v="1"/>
    <n v="3"/>
    <n v="636"/>
    <n v="1890"/>
    <s v="63 Liddiard St"/>
    <s v="Hawthorn"/>
    <s v="Boroondara"/>
    <s v="Southern Metropolitan"/>
    <n v="8"/>
    <n v="2017"/>
  </r>
  <r>
    <d v="2017-08-28T00:00:00"/>
    <n v="1250000"/>
    <x v="0"/>
    <s v="Property Barons"/>
    <x v="1"/>
    <n v="3084"/>
    <n v="3"/>
    <n v="1"/>
    <n v="0"/>
    <n v="668"/>
    <m/>
    <s v="32 Powlett St"/>
    <s v="Heidelberg"/>
    <s v="Banyule"/>
    <s v="Eastern Metropolitan"/>
    <n v="8"/>
    <n v="2017"/>
  </r>
  <r>
    <d v="2017-08-29T00:00:00"/>
    <n v="1667500"/>
    <x v="1"/>
    <s v="Jones and Jones"/>
    <x v="1"/>
    <n v="3121"/>
    <n v="2"/>
    <n v="2"/>
    <n v="2"/>
    <n v="92"/>
    <n v="1940"/>
    <s v="401/28 Tanner St"/>
    <s v="Richmond"/>
    <s v="Yarra"/>
    <s v="Northern Metropolitan"/>
    <n v="8"/>
    <n v="2017"/>
  </r>
  <r>
    <d v="2017-08-29T00:00:00"/>
    <n v="620000"/>
    <x v="0"/>
    <s v="Metro Ladder"/>
    <x v="1"/>
    <n v="3030"/>
    <n v="4"/>
    <n v="2"/>
    <n v="2"/>
    <n v="448"/>
    <n v="2011"/>
    <s v="23 Boathaven Rd"/>
    <s v="Point Cook"/>
    <s v="Wyndham"/>
    <s v="Western Metropolitan"/>
    <n v="8"/>
    <n v="2017"/>
  </r>
  <r>
    <d v="2017-08-29T00:00:00"/>
    <n v="1088000"/>
    <x v="0"/>
    <s v="Cunninghams"/>
    <x v="0"/>
    <n v="3151"/>
    <n v="4"/>
    <n v="1"/>
    <n v="1"/>
    <n v="536"/>
    <m/>
    <s v="2 Amaroo Ct"/>
    <s v="Burwood East"/>
    <s v="Whitehorse"/>
    <s v="Eastern Metropolitan"/>
    <n v="8"/>
    <n v="2017"/>
  </r>
  <r>
    <d v="2017-08-29T00:00:00"/>
    <n v="1310000"/>
    <x v="0"/>
    <s v="Flanders &amp; Fish"/>
    <x v="1"/>
    <n v="3131"/>
    <n v="3"/>
    <n v="1"/>
    <n v="2"/>
    <n v="717"/>
    <m/>
    <s v="23 High St"/>
    <s v="Nunawading"/>
    <s v="Whitehorse"/>
    <s v="Eastern Metropolitan"/>
    <n v="8"/>
    <n v="2017"/>
  </r>
  <r>
    <d v="2017-08-29T00:00:00"/>
    <n v="559000"/>
    <x v="1"/>
    <s v="Jones and Jones"/>
    <x v="1"/>
    <n v="3184"/>
    <n v="1"/>
    <n v="1"/>
    <n v="1"/>
    <n v="0"/>
    <m/>
    <s v="25/5 Dickens St"/>
    <s v="Elwood"/>
    <s v="Port Phillip"/>
    <s v="Southern Metropolitan"/>
    <n v="8"/>
    <n v="2017"/>
  </r>
  <r>
    <d v="2017-08-29T00:00:00"/>
    <n v="1035000"/>
    <x v="2"/>
    <s v="Jones and Jones"/>
    <x v="1"/>
    <n v="3184"/>
    <n v="3"/>
    <n v="2"/>
    <n v="2"/>
    <n v="0"/>
    <n v="2010"/>
    <s v="4/19 Ruskin St"/>
    <s v="Elwood"/>
    <s v="Port Phillip"/>
    <s v="Southern Metropolitan"/>
    <n v="8"/>
    <n v="2017"/>
  </r>
  <r>
    <d v="2017-08-29T00:00:00"/>
    <n v="541000"/>
    <x v="1"/>
    <s v="Cunninghams"/>
    <x v="1"/>
    <n v="3044"/>
    <n v="2"/>
    <n v="1"/>
    <n v="1"/>
    <n v="133"/>
    <m/>
    <s v="16/43 Arndt Rd"/>
    <s v="Pascoe Vale"/>
    <s v="Moreland"/>
    <s v="Northern Metropolitan"/>
    <n v="8"/>
    <n v="2017"/>
  </r>
  <r>
    <d v="2017-08-29T00:00:00"/>
    <n v="1260000"/>
    <x v="0"/>
    <s v="Jones and Jones"/>
    <x v="1"/>
    <n v="3056"/>
    <n v="3"/>
    <n v="2"/>
    <n v="1"/>
    <n v="470"/>
    <m/>
    <s v="9 First Av"/>
    <s v="Brunswick"/>
    <s v="Moreland"/>
    <s v="Northern Metropolitan"/>
    <n v="8"/>
    <n v="2017"/>
  </r>
  <r>
    <d v="2017-08-29T00:00:00"/>
    <n v="1900000"/>
    <x v="0"/>
    <s v="Cunninghams"/>
    <x v="0"/>
    <n v="3166"/>
    <n v="6"/>
    <n v="4"/>
    <n v="3"/>
    <n v="1063"/>
    <m/>
    <s v="82 Patrick St"/>
    <s v="Oakleigh East"/>
    <s v="Monash"/>
    <s v="Southern Metropolitan"/>
    <n v="8"/>
    <n v="2017"/>
  </r>
  <r>
    <d v="2017-08-29T00:00:00"/>
    <n v="330000"/>
    <x v="0"/>
    <s v="Jones and Jones"/>
    <x v="0"/>
    <n v="3337"/>
    <n v="3"/>
    <n v="1"/>
    <n v="1"/>
    <n v="654"/>
    <m/>
    <s v="44 Greenhills Dr"/>
    <s v="Kurunjang"/>
    <s v="Melton"/>
    <s v="Northern Victoria"/>
    <n v="8"/>
    <n v="2017"/>
  </r>
  <r>
    <d v="2017-08-29T00:00:00"/>
    <n v="625500"/>
    <x v="1"/>
    <s v="Jones and Jones"/>
    <x v="1"/>
    <n v="3136"/>
    <n v="3"/>
    <n v="1"/>
    <n v="2"/>
    <n v="397"/>
    <n v="1950"/>
    <s v="2/25 Ruskin Av"/>
    <s v="Croydon"/>
    <s v="Maroondah"/>
    <s v="Eastern Metropolitan"/>
    <n v="8"/>
    <n v="2017"/>
  </r>
  <r>
    <d v="2017-08-29T00:00:00"/>
    <n v="1150000"/>
    <x v="0"/>
    <s v="Best Bricks"/>
    <x v="0"/>
    <n v="3136"/>
    <n v="2"/>
    <n v="1"/>
    <n v="2"/>
    <n v="1800"/>
    <m/>
    <s v="20 Glenora Av"/>
    <s v="Croydon"/>
    <s v="Maroondah"/>
    <s v="Eastern Metropolitan"/>
    <n v="8"/>
    <n v="2017"/>
  </r>
  <r>
    <d v="2017-08-29T00:00:00"/>
    <n v="440000"/>
    <x v="1"/>
    <s v="Maxwells"/>
    <x v="1"/>
    <n v="3011"/>
    <n v="3"/>
    <n v="1"/>
    <n v="1"/>
    <n v="0"/>
    <m/>
    <s v="19/44 Everard St"/>
    <s v="Footscray"/>
    <s v="Maribyrnong"/>
    <s v="Western Metropolitan"/>
    <n v="8"/>
    <n v="2017"/>
  </r>
  <r>
    <d v="2017-08-29T00:00:00"/>
    <n v="477000"/>
    <x v="0"/>
    <s v="Cunninghams"/>
    <x v="1"/>
    <n v="3154"/>
    <n v="3"/>
    <n v="1"/>
    <n v="1"/>
    <n v="518"/>
    <n v="1960"/>
    <s v="325 Forest Rd"/>
    <s v="The Basin"/>
    <s v="Knox"/>
    <s v="Eastern Metropolitan"/>
    <n v="8"/>
    <n v="2017"/>
  </r>
  <r>
    <d v="2017-08-29T00:00:00"/>
    <n v="825000"/>
    <x v="0"/>
    <s v="Cunninghams"/>
    <x v="1"/>
    <n v="3197"/>
    <n v="3"/>
    <n v="2"/>
    <n v="1"/>
    <n v="355"/>
    <m/>
    <s v="15A Riversdale Av"/>
    <s v="Carrum"/>
    <s v="Kingston"/>
    <s v="South-Eastern Metropolitan"/>
    <n v="8"/>
    <n v="2017"/>
  </r>
  <r>
    <d v="2017-08-29T00:00:00"/>
    <n v="460000"/>
    <x v="0"/>
    <s v="SJ"/>
    <x v="1"/>
    <n v="3047"/>
    <n v="3"/>
    <n v="1"/>
    <n v="1"/>
    <n v="629"/>
    <m/>
    <s v="8 Katandra Cr"/>
    <s v="Broadmeadows"/>
    <s v="Hume"/>
    <s v="Northern Metropolitan"/>
    <n v="8"/>
    <n v="2017"/>
  </r>
  <r>
    <d v="2017-08-29T00:00:00"/>
    <n v="570500"/>
    <x v="0"/>
    <s v="SJ"/>
    <x v="1"/>
    <n v="3047"/>
    <n v="3"/>
    <n v="1"/>
    <n v="1"/>
    <n v="640"/>
    <n v="1965"/>
    <s v="37 Gosford Cr"/>
    <s v="Broadmeadows"/>
    <s v="Hume"/>
    <s v="Northern Metropolitan"/>
    <n v="8"/>
    <n v="2017"/>
  </r>
  <r>
    <d v="2017-08-29T00:00:00"/>
    <n v="765000"/>
    <x v="0"/>
    <s v="Melbourne Homes"/>
    <x v="0"/>
    <n v="3042"/>
    <n v="5"/>
    <n v="3"/>
    <n v="4"/>
    <n v="650"/>
    <n v="1970"/>
    <s v="26 Snow St"/>
    <s v="Keilor Park"/>
    <s v="Brimbank"/>
    <s v="Western Metropolitan"/>
    <n v="8"/>
    <n v="2017"/>
  </r>
  <r>
    <d v="2017-08-29T00:00:00"/>
    <n v="881000"/>
    <x v="1"/>
    <s v="Cunninghams"/>
    <x v="1"/>
    <n v="3124"/>
    <n v="2"/>
    <n v="2"/>
    <n v="1"/>
    <n v="245"/>
    <m/>
    <s v="2/1 Halley Av"/>
    <s v="Camberwell"/>
    <s v="Boroondara"/>
    <s v="Southern Metropolitan"/>
    <n v="8"/>
    <n v="2017"/>
  </r>
  <r>
    <d v="2017-08-29T00:00:00"/>
    <n v="1520000"/>
    <x v="2"/>
    <s v="Jones and Jones"/>
    <x v="1"/>
    <n v="3147"/>
    <n v="4"/>
    <n v="3"/>
    <n v="2"/>
    <n v="267"/>
    <n v="2012"/>
    <s v="2/6 Ramu Gr"/>
    <s v="Ashburton"/>
    <s v="Boroondara"/>
    <s v="Southern Metropolitan"/>
    <n v="8"/>
    <n v="2017"/>
  </r>
  <r>
    <d v="2017-08-30T00:00:00"/>
    <n v="790000"/>
    <x v="1"/>
    <s v="Cunninghams"/>
    <x v="1"/>
    <n v="3065"/>
    <n v="2"/>
    <n v="1"/>
    <n v="2"/>
    <n v="6367"/>
    <n v="1930"/>
    <s v="502/416 Gore St"/>
    <s v="Fitzroy"/>
    <s v="Yarra"/>
    <s v="Northern Metropolitan"/>
    <n v="8"/>
    <n v="2017"/>
  </r>
  <r>
    <d v="2017-08-30T00:00:00"/>
    <n v="437000"/>
    <x v="1"/>
    <s v="Metro Ladder"/>
    <x v="1"/>
    <n v="3076"/>
    <n v="2"/>
    <n v="1"/>
    <n v="2"/>
    <n v="351"/>
    <n v="2000"/>
    <s v="2/4 Grimwade Ct"/>
    <s v="Epping"/>
    <s v="Whittlesea"/>
    <s v="Northern Metropolitan"/>
    <n v="8"/>
    <n v="2017"/>
  </r>
  <r>
    <d v="2017-08-30T00:00:00"/>
    <n v="1200000"/>
    <x v="0"/>
    <s v="Property Barons"/>
    <x v="0"/>
    <n v="3130"/>
    <n v="6"/>
    <n v="2"/>
    <n v="2"/>
    <n v="675"/>
    <m/>
    <s v="42 Junction Rd"/>
    <s v="Blackburn North"/>
    <s v="Whitehorse"/>
    <s v="Eastern Metropolitan"/>
    <n v="8"/>
    <n v="2017"/>
  </r>
  <r>
    <d v="2017-08-30T00:00:00"/>
    <n v="523000"/>
    <x v="1"/>
    <s v="Melbourne Homes"/>
    <x v="1"/>
    <n v="3146"/>
    <n v="2"/>
    <n v="1"/>
    <n v="1"/>
    <n v="0"/>
    <m/>
    <s v="6/35 Scott Gr"/>
    <s v="Glen Iris"/>
    <s v="Stonnington"/>
    <s v="Southern Metropolitan"/>
    <n v="8"/>
    <n v="2017"/>
  </r>
  <r>
    <d v="2017-08-30T00:00:00"/>
    <n v="1638000"/>
    <x v="0"/>
    <s v="Flanders &amp; Fish"/>
    <x v="1"/>
    <n v="3145"/>
    <n v="3"/>
    <n v="1"/>
    <n v="1"/>
    <n v="697"/>
    <m/>
    <s v="26 Millewa Av"/>
    <s v="Malvern East"/>
    <s v="Stonnington"/>
    <s v="Southern Metropolitan"/>
    <n v="8"/>
    <n v="2017"/>
  </r>
  <r>
    <d v="2017-08-30T00:00:00"/>
    <n v="1650000"/>
    <x v="0"/>
    <s v="Cunninghams"/>
    <x v="1"/>
    <n v="3144"/>
    <n v="3"/>
    <n v="1"/>
    <n v="2"/>
    <n v="354"/>
    <n v="1880"/>
    <s v="1219 Malvern Rd"/>
    <s v="Malvern"/>
    <s v="Stonnington"/>
    <s v="Southern Metropolitan"/>
    <n v="8"/>
    <n v="2017"/>
  </r>
  <r>
    <d v="2017-08-30T00:00:00"/>
    <n v="3175000"/>
    <x v="0"/>
    <s v="Cunninghams"/>
    <x v="1"/>
    <n v="3184"/>
    <n v="4"/>
    <n v="2"/>
    <n v="3"/>
    <n v="558"/>
    <n v="1900"/>
    <s v="4 Kendall St"/>
    <s v="Elwood"/>
    <s v="Port Phillip"/>
    <s v="Southern Metropolitan"/>
    <n v="8"/>
    <n v="2017"/>
  </r>
  <r>
    <d v="2017-08-30T00:00:00"/>
    <n v="502500"/>
    <x v="1"/>
    <s v="Melbourne Homes"/>
    <x v="0"/>
    <n v="3040"/>
    <n v="2"/>
    <n v="1"/>
    <n v="1"/>
    <n v="0"/>
    <n v="1980"/>
    <s v="10/10 Ardoch St"/>
    <s v="Essendon"/>
    <s v="Moonee Valley"/>
    <s v="Western Metropolitan"/>
    <n v="8"/>
    <n v="2017"/>
  </r>
  <r>
    <d v="2017-08-30T00:00:00"/>
    <n v="1100000"/>
    <x v="0"/>
    <s v="Property Barons"/>
    <x v="1"/>
    <n v="3150"/>
    <n v="5"/>
    <n v="2"/>
    <n v="2"/>
    <n v="672"/>
    <n v="1970"/>
    <s v="19 Kooringa Cr"/>
    <s v="Wheelers Hill"/>
    <s v="Monash"/>
    <s v="South-Eastern Metropolitan"/>
    <n v="8"/>
    <n v="2017"/>
  </r>
  <r>
    <d v="2017-08-30T00:00:00"/>
    <n v="1211000"/>
    <x v="0"/>
    <s v="Cunninghams"/>
    <x v="1"/>
    <n v="3168"/>
    <n v="4"/>
    <n v="3"/>
    <n v="3"/>
    <n v="727"/>
    <n v="1970"/>
    <s v="3 Risdon Dr"/>
    <s v="Notting Hill"/>
    <s v="Monash"/>
    <s v="Southern Metropolitan"/>
    <n v="8"/>
    <n v="2017"/>
  </r>
  <r>
    <d v="2017-08-30T00:00:00"/>
    <n v="1591000"/>
    <x v="0"/>
    <s v="Property Barons"/>
    <x v="1"/>
    <n v="3150"/>
    <n v="5"/>
    <n v="3"/>
    <n v="3"/>
    <n v="923"/>
    <m/>
    <s v="11 Bluegum Av"/>
    <s v="Wheelers Hill"/>
    <s v="Monash"/>
    <s v="South-Eastern Metropolitan"/>
    <n v="8"/>
    <n v="2017"/>
  </r>
  <r>
    <d v="2017-08-30T00:00:00"/>
    <n v="732000"/>
    <x v="1"/>
    <s v="Melbourne Homes"/>
    <x v="1"/>
    <n v="3006"/>
    <n v="2"/>
    <n v="1"/>
    <n v="0"/>
    <n v="3901"/>
    <n v="1996"/>
    <s v="101/8 Wells St"/>
    <s v="Southbank"/>
    <s v="Melbourne"/>
    <s v="Southern Metropolitan"/>
    <n v="8"/>
    <n v="2017"/>
  </r>
  <r>
    <d v="2017-08-30T00:00:00"/>
    <n v="811000"/>
    <x v="0"/>
    <s v="Property Barons"/>
    <x v="0"/>
    <n v="3137"/>
    <n v="3"/>
    <n v="1"/>
    <n v="3"/>
    <n v="992"/>
    <n v="1957"/>
    <s v="42 Byron Rd"/>
    <s v="Kilsyth"/>
    <s v="Maroondah"/>
    <s v="Eastern Metropolitan"/>
    <n v="8"/>
    <n v="2017"/>
  </r>
  <r>
    <d v="2017-08-30T00:00:00"/>
    <n v="1400000"/>
    <x v="0"/>
    <s v="Jones and Jones"/>
    <x v="1"/>
    <n v="3135"/>
    <n v="3"/>
    <n v="2"/>
    <n v="4"/>
    <n v="941"/>
    <n v="1950"/>
    <s v="23 Rosedale Cr"/>
    <s v="Ringwood East"/>
    <s v="Maroondah"/>
    <s v="Eastern Metropolitan"/>
    <n v="8"/>
    <n v="2017"/>
  </r>
  <r>
    <d v="2017-08-30T00:00:00"/>
    <n v="500000"/>
    <x v="1"/>
    <s v="Sanders"/>
    <x v="0"/>
    <n v="3013"/>
    <n v="2"/>
    <n v="1"/>
    <n v="1"/>
    <n v="0"/>
    <m/>
    <s v="8/232 Williamstown Rd"/>
    <s v="Yarraville"/>
    <s v="Maribyrnong"/>
    <s v="Western Metropolitan"/>
    <n v="8"/>
    <n v="2017"/>
  </r>
  <r>
    <d v="2017-08-30T00:00:00"/>
    <n v="640000"/>
    <x v="2"/>
    <s v="Cunninghams"/>
    <x v="1"/>
    <n v="3032"/>
    <n v="3"/>
    <n v="2"/>
    <n v="2"/>
    <n v="91"/>
    <n v="2000"/>
    <s v="7 Cavalry Cct"/>
    <s v="Maribyrnong"/>
    <s v="Maribyrnong"/>
    <s v="Western Metropolitan"/>
    <n v="8"/>
    <n v="2017"/>
  </r>
  <r>
    <d v="2017-08-30T00:00:00"/>
    <n v="720000"/>
    <x v="0"/>
    <s v="Maxwells"/>
    <x v="1"/>
    <n v="3153"/>
    <n v="3"/>
    <n v="2"/>
    <n v="2"/>
    <n v="255"/>
    <m/>
    <s v="4/22 Grandview Gr"/>
    <s v="Bayswater"/>
    <s v="Knox"/>
    <s v="Eastern Metropolitan"/>
    <n v="8"/>
    <n v="2017"/>
  </r>
  <r>
    <d v="2017-08-30T00:00:00"/>
    <n v="800000"/>
    <x v="0"/>
    <s v="Flanders &amp; Fish"/>
    <x v="0"/>
    <n v="3059"/>
    <n v="5"/>
    <n v="3"/>
    <n v="2"/>
    <n v="544"/>
    <n v="2008"/>
    <s v="4 Lysterfield Dr"/>
    <s v="Greenvale"/>
    <s v="Hume"/>
    <s v="Northern Metropolitan"/>
    <n v="8"/>
    <n v="2017"/>
  </r>
  <r>
    <d v="2017-08-30T00:00:00"/>
    <n v="660000"/>
    <x v="1"/>
    <s v="Property Barons"/>
    <x v="1"/>
    <n v="3018"/>
    <n v="3"/>
    <n v="1"/>
    <n v="2"/>
    <n v="211"/>
    <m/>
    <s v="1/22 Harrington St"/>
    <s v="Altona"/>
    <s v="Hobsons Bay"/>
    <s v="Western Metropolitan"/>
    <n v="8"/>
    <n v="2017"/>
  </r>
  <r>
    <d v="2017-08-30T00:00:00"/>
    <n v="668500"/>
    <x v="2"/>
    <s v="Cunninghams"/>
    <x v="1"/>
    <n v="3073"/>
    <n v="2"/>
    <n v="2"/>
    <n v="1"/>
    <n v="138"/>
    <n v="2014"/>
    <s v="3/76 Southernhay St"/>
    <s v="Reservoir"/>
    <s v="Darebin"/>
    <s v="Northern Metropolitan"/>
    <n v="8"/>
    <n v="2017"/>
  </r>
  <r>
    <d v="2017-08-30T00:00:00"/>
    <n v="732000"/>
    <x v="0"/>
    <s v="Flanders &amp; Fish"/>
    <x v="1"/>
    <n v="3073"/>
    <n v="3"/>
    <n v="1"/>
    <n v="2"/>
    <n v="952"/>
    <m/>
    <s v="1053 High St"/>
    <s v="Reservoir"/>
    <s v="Darebin"/>
    <s v="Northern Metropolitan"/>
    <n v="8"/>
    <n v="2017"/>
  </r>
  <r>
    <d v="2017-08-30T00:00:00"/>
    <n v="900000"/>
    <x v="0"/>
    <s v="Cunninghams"/>
    <x v="0"/>
    <n v="3083"/>
    <n v="10"/>
    <n v="3"/>
    <n v="2"/>
    <n v="313"/>
    <n v="2006"/>
    <s v="5 Ball Ct"/>
    <s v="Bundoora"/>
    <s v="Darebin"/>
    <s v="Northern Metropolitan"/>
    <n v="8"/>
    <n v="2017"/>
  </r>
  <r>
    <d v="2017-08-30T00:00:00"/>
    <n v="1335000"/>
    <x v="0"/>
    <s v="Cunninghams"/>
    <x v="1"/>
    <n v="3070"/>
    <n v="3"/>
    <n v="1"/>
    <n v="1"/>
    <n v="390"/>
    <n v="1920"/>
    <s v="31 Gladstone Av"/>
    <s v="Northcote"/>
    <s v="Darebin"/>
    <s v="Northern Metropolitan"/>
    <n v="8"/>
    <n v="2017"/>
  </r>
  <r>
    <d v="2017-08-30T00:00:00"/>
    <n v="1930000"/>
    <x v="0"/>
    <s v="Jones and Jones"/>
    <x v="1"/>
    <n v="3188"/>
    <n v="3"/>
    <n v="2"/>
    <n v="2"/>
    <n v="720"/>
    <m/>
    <s v="15 David St"/>
    <s v="Hampton"/>
    <s v="Bayside"/>
    <s v="Southern Metropolitan"/>
    <n v="8"/>
    <n v="2017"/>
  </r>
  <r>
    <d v="2017-08-31T00:00:00"/>
    <n v="637500"/>
    <x v="0"/>
    <s v="Metro Ladder"/>
    <x v="0"/>
    <n v="3138"/>
    <n v="3"/>
    <n v="1"/>
    <n v="1"/>
    <n v="609"/>
    <m/>
    <s v="36 Bellara Dr"/>
    <s v="Mooroolbark"/>
    <s v="Yarra Ranges"/>
    <s v="Eastern Victoria"/>
    <n v="8"/>
    <n v="2017"/>
  </r>
  <r>
    <d v="2017-08-31T00:00:00"/>
    <n v="544000"/>
    <x v="0"/>
    <s v="Flanders &amp; Fish"/>
    <x v="1"/>
    <n v="3075"/>
    <n v="3"/>
    <n v="1"/>
    <n v="2"/>
    <n v="534"/>
    <n v="1960"/>
    <s v="168 Darebin Dr"/>
    <s v="Lalor"/>
    <s v="Whittlesea"/>
    <s v="Northern Metropolitan"/>
    <n v="8"/>
    <n v="2017"/>
  </r>
  <r>
    <d v="2017-08-31T00:00:00"/>
    <n v="561000"/>
    <x v="0"/>
    <s v="Metro Ladder"/>
    <x v="1"/>
    <n v="3076"/>
    <n v="3"/>
    <n v="1"/>
    <n v="0"/>
    <n v="518"/>
    <m/>
    <s v="8 Brownlow Cr"/>
    <s v="Epping"/>
    <s v="Whittlesea"/>
    <s v="Northern Metropolitan"/>
    <n v="8"/>
    <n v="2017"/>
  </r>
  <r>
    <d v="2017-08-31T00:00:00"/>
    <n v="767500"/>
    <x v="0"/>
    <s v="Cunninghams"/>
    <x v="1"/>
    <n v="3082"/>
    <n v="3"/>
    <n v="2"/>
    <n v="2"/>
    <n v="649"/>
    <m/>
    <s v="26 Coventry Cr"/>
    <s v="Mill Park"/>
    <s v="Whittlesea"/>
    <s v="Northern Metropolitan"/>
    <n v="8"/>
    <n v="2017"/>
  </r>
  <r>
    <d v="2017-08-31T00:00:00"/>
    <n v="742000"/>
    <x v="0"/>
    <s v="Metro Ladder"/>
    <x v="1"/>
    <n v="3131"/>
    <n v="3"/>
    <n v="1"/>
    <n v="1"/>
    <n v="404"/>
    <m/>
    <s v="2/66 Mahoneys Rd"/>
    <s v="Forest Hill"/>
    <s v="Whitehorse"/>
    <s v="Eastern Metropolitan"/>
    <n v="8"/>
    <n v="2017"/>
  </r>
  <r>
    <d v="2017-08-31T00:00:00"/>
    <n v="1340000"/>
    <x v="1"/>
    <s v="Cunninghams"/>
    <x v="1"/>
    <n v="3141"/>
    <n v="2"/>
    <n v="2"/>
    <n v="2"/>
    <n v="0"/>
    <n v="1995"/>
    <s v="10/391 Toorak Rd"/>
    <s v="South Yarra"/>
    <s v="Stonnington"/>
    <s v="Southern Metropolitan"/>
    <n v="8"/>
    <n v="2017"/>
  </r>
  <r>
    <d v="2017-08-31T00:00:00"/>
    <n v="721000"/>
    <x v="0"/>
    <s v="Property Barons"/>
    <x v="1"/>
    <n v="3046"/>
    <n v="3"/>
    <n v="1"/>
    <n v="1"/>
    <n v="600"/>
    <m/>
    <s v="155 Hilton St"/>
    <s v="Glenroy"/>
    <s v="Moreland"/>
    <s v="Northern Metropolitan"/>
    <n v="8"/>
    <n v="2017"/>
  </r>
  <r>
    <d v="2017-08-31T00:00:00"/>
    <n v="820000"/>
    <x v="0"/>
    <s v="Flanders &amp; Fish"/>
    <x v="1"/>
    <n v="3046"/>
    <n v="3"/>
    <n v="1"/>
    <n v="4"/>
    <n v="650"/>
    <n v="1950"/>
    <s v="20A Apsley St"/>
    <s v="Glenroy"/>
    <s v="Moreland"/>
    <s v="Northern Metropolitan"/>
    <n v="8"/>
    <n v="2017"/>
  </r>
  <r>
    <d v="2017-08-31T00:00:00"/>
    <n v="291000"/>
    <x v="1"/>
    <s v="Cunninghams"/>
    <x v="1"/>
    <n v="3040"/>
    <n v="1"/>
    <n v="1"/>
    <n v="1"/>
    <n v="0"/>
    <n v="1970"/>
    <s v="10/30 Richardson St"/>
    <s v="Essendon"/>
    <s v="Moonee Valley"/>
    <s v="Western Metropolitan"/>
    <n v="8"/>
    <n v="2017"/>
  </r>
  <r>
    <d v="2017-08-31T00:00:00"/>
    <n v="1311000"/>
    <x v="0"/>
    <s v="Melbourne Homes"/>
    <x v="1"/>
    <n v="3150"/>
    <n v="3"/>
    <n v="2"/>
    <n v="1"/>
    <n v="853"/>
    <n v="1972"/>
    <s v="42 Caithness Cr"/>
    <s v="Glen Waverley"/>
    <s v="Monash"/>
    <s v="Eastern Metropolitan"/>
    <n v="8"/>
    <n v="2017"/>
  </r>
  <r>
    <d v="2017-08-31T00:00:00"/>
    <n v="465000"/>
    <x v="1"/>
    <s v="Jones and Jones"/>
    <x v="0"/>
    <n v="3051"/>
    <n v="2"/>
    <n v="1"/>
    <n v="1"/>
    <n v="0"/>
    <n v="2010"/>
    <s v="306/64 MacAulay Rd"/>
    <s v="North Melbourne"/>
    <s v="Melbourne"/>
    <s v="Northern Metropolitan"/>
    <n v="8"/>
    <n v="2017"/>
  </r>
  <r>
    <d v="2017-08-31T00:00:00"/>
    <n v="1350000"/>
    <x v="0"/>
    <s v="Metro Ladder"/>
    <x v="0"/>
    <n v="3195"/>
    <n v="5"/>
    <n v="2"/>
    <n v="2"/>
    <n v="653"/>
    <m/>
    <s v="5 Morris St"/>
    <s v="Parkdale"/>
    <s v="Kingston"/>
    <s v="South-Eastern Metropolitan"/>
    <n v="8"/>
    <n v="2017"/>
  </r>
  <r>
    <d v="2017-08-31T00:00:00"/>
    <n v="560000"/>
    <x v="0"/>
    <s v="SJ"/>
    <x v="1"/>
    <n v="3047"/>
    <n v="3"/>
    <n v="1"/>
    <n v="1"/>
    <n v="639"/>
    <m/>
    <s v="4 Holberry St"/>
    <s v="Broadmeadows"/>
    <s v="Hume"/>
    <s v="Northern Metropolitan"/>
    <n v="8"/>
    <n v="2017"/>
  </r>
  <r>
    <d v="2017-08-31T00:00:00"/>
    <n v="440500"/>
    <x v="1"/>
    <s v="Sanders"/>
    <x v="1"/>
    <n v="3028"/>
    <n v="3"/>
    <n v="1"/>
    <n v="1"/>
    <n v="205"/>
    <n v="1990"/>
    <s v="2/6 Carling Ct"/>
    <s v="Altona Meadows"/>
    <s v="Hobsons Bay"/>
    <s v="Western Metropolitan"/>
    <n v="8"/>
    <n v="2017"/>
  </r>
  <r>
    <d v="2017-08-31T00:00:00"/>
    <n v="386000"/>
    <x v="2"/>
    <s v="Metro Ladder"/>
    <x v="1"/>
    <n v="3198"/>
    <n v="2"/>
    <n v="1"/>
    <n v="1"/>
    <n v="150"/>
    <n v="1970"/>
    <s v="14/10 Claude St"/>
    <s v="Seaford"/>
    <s v="Frankston"/>
    <s v="South-Eastern Metropolitan"/>
    <n v="8"/>
    <n v="2017"/>
  </r>
  <r>
    <d v="2017-08-31T00:00:00"/>
    <n v="550000"/>
    <x v="0"/>
    <s v="Cunninghams"/>
    <x v="0"/>
    <n v="3073"/>
    <n v="3"/>
    <n v="1"/>
    <n v="2"/>
    <n v="1723"/>
    <m/>
    <s v="11B Mahoneys Rd"/>
    <s v="Reservoir"/>
    <s v="Darebin"/>
    <s v="Northern Metropolitan"/>
    <n v="8"/>
    <n v="2017"/>
  </r>
  <r>
    <d v="2017-08-31T00:00:00"/>
    <n v="953000"/>
    <x v="0"/>
    <s v="Cunninghams"/>
    <x v="1"/>
    <n v="3073"/>
    <n v="3"/>
    <n v="1"/>
    <n v="2"/>
    <n v="743"/>
    <n v="1970"/>
    <s v="66 Crookston Rd"/>
    <s v="Reservoir"/>
    <s v="Darebin"/>
    <s v="Northern Metropolitan"/>
    <n v="8"/>
    <n v="2017"/>
  </r>
  <r>
    <d v="2017-08-31T00:00:00"/>
    <n v="670000"/>
    <x v="0"/>
    <s v="Melbourne Homes"/>
    <x v="0"/>
    <n v="3807"/>
    <n v="4"/>
    <n v="2"/>
    <n v="2"/>
    <n v="900"/>
    <n v="2005"/>
    <s v="12 Windsor Dr"/>
    <s v="Beaconsfield"/>
    <s v="Cardinia"/>
    <s v="Eastern Victoria"/>
    <n v="8"/>
    <n v="2017"/>
  </r>
  <r>
    <d v="2017-08-31T00:00:00"/>
    <n v="682000"/>
    <x v="0"/>
    <s v="Cunninghams"/>
    <x v="1"/>
    <n v="3083"/>
    <n v="3"/>
    <n v="1"/>
    <n v="1"/>
    <n v="583"/>
    <m/>
    <s v="533 Grimshaw St"/>
    <s v="Bundoora"/>
    <s v="Banyule"/>
    <s v="Northern Metropolitan"/>
    <n v="8"/>
    <n v="2017"/>
  </r>
  <r>
    <d v="2017-09-01T00:00:00"/>
    <n v="3200000"/>
    <x v="0"/>
    <s v="Cunninghams"/>
    <x v="0"/>
    <n v="3065"/>
    <n v="4"/>
    <n v="4"/>
    <n v="0"/>
    <n v="225"/>
    <n v="1862"/>
    <s v="122 Nicholson St"/>
    <s v="Fitzroy"/>
    <s v="Yarra"/>
    <s v="Northern Metropolitan"/>
    <n v="9"/>
    <n v="2017"/>
  </r>
  <r>
    <d v="2017-09-01T00:00:00"/>
    <n v="451000"/>
    <x v="0"/>
    <s v="Cunninghams"/>
    <x v="1"/>
    <n v="3029"/>
    <n v="3"/>
    <n v="2"/>
    <n v="2"/>
    <n v="347"/>
    <n v="2010"/>
    <s v="4 Romek Wy"/>
    <s v="Truganina"/>
    <s v="Wyndham"/>
    <s v="Western Metropolitan"/>
    <n v="9"/>
    <n v="2017"/>
  </r>
  <r>
    <d v="2017-09-01T00:00:00"/>
    <n v="338000"/>
    <x v="1"/>
    <s v="Metro Ladder"/>
    <x v="0"/>
    <n v="3144"/>
    <n v="1"/>
    <n v="1"/>
    <n v="1"/>
    <n v="0"/>
    <n v="1970"/>
    <s v="4/30 Finlayson St"/>
    <s v="Malvern"/>
    <s v="Stonnington"/>
    <s v="Southern Metropolitan"/>
    <n v="9"/>
    <n v="2017"/>
  </r>
  <r>
    <d v="2017-09-01T00:00:00"/>
    <n v="519500"/>
    <x v="1"/>
    <s v="Cunninghams"/>
    <x v="1"/>
    <n v="3146"/>
    <n v="2"/>
    <n v="1"/>
    <n v="1"/>
    <n v="1101"/>
    <n v="1970"/>
    <s v="8/12 Osborne Av"/>
    <s v="Glen Iris"/>
    <s v="Stonnington"/>
    <s v="Southern Metropolitan"/>
    <n v="9"/>
    <n v="2017"/>
  </r>
  <r>
    <d v="2017-09-01T00:00:00"/>
    <n v="1900000"/>
    <x v="0"/>
    <s v="Cunninghams"/>
    <x v="0"/>
    <n v="3207"/>
    <n v="3"/>
    <n v="2"/>
    <n v="3"/>
    <n v="337"/>
    <m/>
    <s v="25 Barak Rd"/>
    <s v="Port Melbourne"/>
    <s v="Port Phillip"/>
    <s v="Southern Metropolitan"/>
    <n v="9"/>
    <n v="2017"/>
  </r>
  <r>
    <d v="2017-09-01T00:00:00"/>
    <n v="762000"/>
    <x v="0"/>
    <s v="Jones and Jones"/>
    <x v="1"/>
    <n v="3095"/>
    <n v="4"/>
    <n v="2"/>
    <n v="2"/>
    <n v="573"/>
    <n v="1980"/>
    <s v="17/1336 Main Rd"/>
    <s v="Eltham"/>
    <s v="Nillumbik"/>
    <s v="Eastern Metropolitan"/>
    <n v="9"/>
    <n v="2017"/>
  </r>
  <r>
    <d v="2017-09-01T00:00:00"/>
    <n v="881000"/>
    <x v="0"/>
    <s v="Metro Ladder"/>
    <x v="1"/>
    <n v="3044"/>
    <n v="3"/>
    <n v="1"/>
    <n v="1"/>
    <n v="480"/>
    <m/>
    <s v="17 Wicklow St"/>
    <s v="Pascoe Vale"/>
    <s v="Moreland"/>
    <s v="Northern Metropolitan"/>
    <n v="9"/>
    <n v="2017"/>
  </r>
  <r>
    <d v="2017-09-01T00:00:00"/>
    <n v="1400000"/>
    <x v="0"/>
    <s v="Cunninghams"/>
    <x v="1"/>
    <n v="3058"/>
    <n v="4"/>
    <n v="2"/>
    <n v="2"/>
    <n v="426"/>
    <n v="1930"/>
    <s v="68 Marks St"/>
    <s v="Coburg"/>
    <s v="Moreland"/>
    <s v="Northern Metropolitan"/>
    <n v="9"/>
    <n v="2017"/>
  </r>
  <r>
    <d v="2017-09-01T00:00:00"/>
    <n v="820000"/>
    <x v="0"/>
    <s v="Flanders &amp; Fish"/>
    <x v="1"/>
    <n v="3034"/>
    <n v="3"/>
    <n v="1"/>
    <n v="2"/>
    <n v="680"/>
    <m/>
    <s v="29 Brentwood Dr"/>
    <s v="Avondale Heights"/>
    <s v="Moonee Valley"/>
    <s v="Western Metropolitan"/>
    <n v="9"/>
    <n v="2017"/>
  </r>
  <r>
    <d v="2017-09-01T00:00:00"/>
    <n v="864000"/>
    <x v="2"/>
    <s v="Metro Ladder"/>
    <x v="1"/>
    <n v="3040"/>
    <n v="3"/>
    <n v="1"/>
    <n v="2"/>
    <n v="177"/>
    <m/>
    <s v="1/8 Graves St"/>
    <s v="Essendon"/>
    <s v="Moonee Valley"/>
    <s v="Western Metropolitan"/>
    <n v="9"/>
    <n v="2017"/>
  </r>
  <r>
    <d v="2017-09-01T00:00:00"/>
    <n v="1380000"/>
    <x v="0"/>
    <s v="Cunninghams"/>
    <x v="0"/>
    <n v="3040"/>
    <n v="4"/>
    <n v="2"/>
    <n v="2"/>
    <n v="766"/>
    <m/>
    <s v="241 Buckley St"/>
    <s v="Aberfeldie"/>
    <s v="Moonee Valley"/>
    <s v="Western Metropolitan"/>
    <n v="9"/>
    <n v="2017"/>
  </r>
  <r>
    <d v="2017-09-01T00:00:00"/>
    <n v="1490000"/>
    <x v="0"/>
    <s v="Cunninghams"/>
    <x v="1"/>
    <n v="3150"/>
    <n v="5"/>
    <n v="3"/>
    <n v="4"/>
    <n v="677"/>
    <m/>
    <s v="6 Reynolds Av"/>
    <s v="Wheelers Hill"/>
    <s v="Monash"/>
    <s v="South-Eastern Metropolitan"/>
    <n v="9"/>
    <n v="2017"/>
  </r>
  <r>
    <d v="2017-09-01T00:00:00"/>
    <n v="427500"/>
    <x v="0"/>
    <s v="Metro Ladder"/>
    <x v="1"/>
    <n v="3337"/>
    <n v="4"/>
    <n v="1"/>
    <n v="2"/>
    <n v="865"/>
    <n v="1980"/>
    <s v="20 Linlithgow Wy"/>
    <s v="Melton West"/>
    <s v="Melton"/>
    <s v="Northern Victoria"/>
    <n v="9"/>
    <n v="2017"/>
  </r>
  <r>
    <d v="2017-09-01T00:00:00"/>
    <n v="216000"/>
    <x v="1"/>
    <s v="Maxwells"/>
    <x v="0"/>
    <n v="3012"/>
    <n v="1"/>
    <n v="1"/>
    <n v="1"/>
    <n v="0"/>
    <m/>
    <s v="5/35 Kingsville St"/>
    <s v="Kingsville"/>
    <s v="Maribyrnong"/>
    <s v="Western Metropolitan"/>
    <n v="9"/>
    <n v="2017"/>
  </r>
  <r>
    <d v="2017-09-01T00:00:00"/>
    <n v="675000"/>
    <x v="2"/>
    <s v="Cunninghams"/>
    <x v="1"/>
    <n v="3032"/>
    <n v="2"/>
    <n v="1"/>
    <n v="2"/>
    <n v="198"/>
    <n v="2009"/>
    <s v="1/59 Middle Rd"/>
    <s v="Maribyrnong"/>
    <s v="Maribyrnong"/>
    <s v="Western Metropolitan"/>
    <n v="9"/>
    <n v="2017"/>
  </r>
  <r>
    <d v="2017-09-01T00:00:00"/>
    <n v="891000"/>
    <x v="0"/>
    <s v="Metro Ladder"/>
    <x v="1"/>
    <n v="3011"/>
    <n v="4"/>
    <n v="1"/>
    <n v="3"/>
    <n v="446"/>
    <n v="1920"/>
    <s v="12 Jerrold St"/>
    <s v="Footscray"/>
    <s v="Maribyrnong"/>
    <s v="Western Metropolitan"/>
    <n v="9"/>
    <n v="2017"/>
  </r>
  <r>
    <d v="2017-09-01T00:00:00"/>
    <n v="1423000"/>
    <x v="0"/>
    <s v="Cunninghams"/>
    <x v="1"/>
    <n v="3109"/>
    <n v="3"/>
    <n v="2"/>
    <n v="2"/>
    <n v="643"/>
    <m/>
    <s v="8 Raven St"/>
    <s v="Doncaster East"/>
    <s v="Manningham"/>
    <s v="Eastern Metropolitan"/>
    <n v="9"/>
    <n v="2017"/>
  </r>
  <r>
    <d v="2017-09-01T00:00:00"/>
    <n v="800000"/>
    <x v="0"/>
    <s v="Cunninghams"/>
    <x v="0"/>
    <n v="3195"/>
    <n v="4"/>
    <n v="3"/>
    <n v="3"/>
    <n v="638"/>
    <m/>
    <s v="51B Bear St"/>
    <s v="Mordialloc"/>
    <s v="Kingston"/>
    <s v="South-Eastern Metropolitan"/>
    <n v="9"/>
    <n v="2017"/>
  </r>
  <r>
    <d v="2017-09-01T00:00:00"/>
    <n v="1800000"/>
    <x v="0"/>
    <s v="Jones and Jones"/>
    <x v="0"/>
    <n v="3195"/>
    <n v="4"/>
    <n v="2"/>
    <n v="2"/>
    <n v="656"/>
    <n v="1950"/>
    <s v="8 Ashmore Av"/>
    <s v="Mordialloc"/>
    <s v="Kingston"/>
    <s v="South-Eastern Metropolitan"/>
    <n v="9"/>
    <n v="2017"/>
  </r>
  <r>
    <d v="2017-09-01T00:00:00"/>
    <n v="438000"/>
    <x v="0"/>
    <s v="SJ"/>
    <x v="1"/>
    <n v="3429"/>
    <n v="3"/>
    <n v="1"/>
    <n v="4"/>
    <n v="606"/>
    <n v="1994"/>
    <s v="11 Gruner St"/>
    <s v="Sunbury"/>
    <s v="Hume"/>
    <s v="Western Metropolitan"/>
    <n v="9"/>
    <n v="2017"/>
  </r>
  <r>
    <d v="2017-09-01T00:00:00"/>
    <n v="1630000"/>
    <x v="0"/>
    <s v="Jones and Jones"/>
    <x v="1"/>
    <n v="3163"/>
    <n v="2"/>
    <n v="1"/>
    <n v="1"/>
    <n v="618"/>
    <m/>
    <s v="9 Vine Gr"/>
    <s v="Carnegie"/>
    <s v="Glen Eira"/>
    <s v="Southern Metropolitan"/>
    <n v="9"/>
    <n v="2017"/>
  </r>
  <r>
    <d v="2017-09-01T00:00:00"/>
    <n v="935000"/>
    <x v="0"/>
    <s v="Cunninghams"/>
    <x v="1"/>
    <n v="3073"/>
    <n v="3"/>
    <n v="1"/>
    <n v="2"/>
    <n v="529"/>
    <n v="1960"/>
    <s v="13 Clinnick St"/>
    <s v="Reservoir"/>
    <s v="Darebin"/>
    <s v="Northern Metropolitan"/>
    <n v="9"/>
    <n v="2017"/>
  </r>
  <r>
    <d v="2017-09-01T00:00:00"/>
    <n v="1270000"/>
    <x v="0"/>
    <s v="Cunninghams"/>
    <x v="1"/>
    <n v="3072"/>
    <n v="3"/>
    <n v="2"/>
    <n v="2"/>
    <n v="585"/>
    <m/>
    <s v="19 Bruce St"/>
    <s v="Preston"/>
    <s v="Darebin"/>
    <s v="Northern Metropolitan"/>
    <n v="9"/>
    <n v="2017"/>
  </r>
  <r>
    <d v="2017-09-01T00:00:00"/>
    <n v="662500"/>
    <x v="0"/>
    <s v="Melbourne Homes"/>
    <x v="1"/>
    <n v="3803"/>
    <n v="3"/>
    <n v="2"/>
    <n v="2"/>
    <n v="649"/>
    <m/>
    <s v="5 Katrina Cl"/>
    <s v="Hallam"/>
    <s v="Casey"/>
    <s v="South-Eastern Metropolitan"/>
    <n v="9"/>
    <n v="2017"/>
  </r>
  <r>
    <d v="2017-09-01T00:00:00"/>
    <n v="2400000"/>
    <x v="0"/>
    <s v="Metro Ladder"/>
    <x v="0"/>
    <n v="3104"/>
    <n v="5"/>
    <n v="4"/>
    <n v="2"/>
    <n v="742"/>
    <n v="1980"/>
    <s v="7 Adeney St"/>
    <s v="Balwyn North"/>
    <s v="Boroondara"/>
    <s v="Southern Metropolitan"/>
    <n v="9"/>
    <n v="2017"/>
  </r>
  <r>
    <d v="2017-09-02T00:00:00"/>
    <n v="385000"/>
    <x v="2"/>
    <s v="Property Barons"/>
    <x v="0"/>
    <n v="3029"/>
    <n v="2"/>
    <n v="1"/>
    <n v="1"/>
    <n v="206"/>
    <m/>
    <s v="2/7 Cabarita St"/>
    <s v="Truganina"/>
    <s v="Wyndham"/>
    <s v="Western Metropolitan"/>
    <n v="9"/>
    <n v="2017"/>
  </r>
  <r>
    <d v="2017-09-02T00:00:00"/>
    <n v="950000"/>
    <x v="0"/>
    <s v="Property Barons"/>
    <x v="1"/>
    <n v="3132"/>
    <n v="3"/>
    <n v="1"/>
    <n v="2"/>
    <n v="608"/>
    <n v="1975"/>
    <s v="29 Fuller St"/>
    <s v="Mitcham"/>
    <s v="Whitehorse"/>
    <s v="Eastern Metropolitan"/>
    <n v="9"/>
    <n v="2017"/>
  </r>
  <r>
    <d v="2017-09-02T00:00:00"/>
    <n v="320000"/>
    <x v="1"/>
    <s v="Jones and Jones"/>
    <x v="0"/>
    <n v="3146"/>
    <n v="1"/>
    <n v="1"/>
    <n v="0"/>
    <n v="0"/>
    <n v="1960"/>
    <s v="11/1419 High St"/>
    <s v="Glen Iris"/>
    <s v="Stonnington"/>
    <s v="Southern Metropolitan"/>
    <n v="9"/>
    <n v="2017"/>
  </r>
  <r>
    <d v="2017-09-02T00:00:00"/>
    <n v="460000"/>
    <x v="1"/>
    <s v="Flanders &amp; Fish"/>
    <x v="0"/>
    <n v="3141"/>
    <n v="2"/>
    <n v="2"/>
    <n v="0"/>
    <n v="0"/>
    <n v="2014"/>
    <s v="804/2 Claremont St"/>
    <s v="South Yarra"/>
    <s v="Stonnington"/>
    <s v="Southern Metropolitan"/>
    <n v="9"/>
    <n v="2017"/>
  </r>
  <r>
    <d v="2017-09-02T00:00:00"/>
    <n v="930000"/>
    <x v="1"/>
    <s v="Jones and Jones"/>
    <x v="1"/>
    <n v="3184"/>
    <n v="2"/>
    <n v="1"/>
    <n v="1"/>
    <n v="837"/>
    <n v="1930"/>
    <s v="3/28 Avoca Av"/>
    <s v="Elwood"/>
    <s v="Port Phillip"/>
    <s v="Southern Metropolitan"/>
    <n v="9"/>
    <n v="2017"/>
  </r>
  <r>
    <d v="2017-09-02T00:00:00"/>
    <n v="887500"/>
    <x v="0"/>
    <s v="Metro Ladder"/>
    <x v="1"/>
    <n v="3088"/>
    <n v="4"/>
    <n v="2"/>
    <n v="2"/>
    <n v="737"/>
    <m/>
    <s v="14 Glenwood Dr"/>
    <s v="Greensborough"/>
    <s v="Nillumbik"/>
    <s v="Northern Metropolitan"/>
    <n v="9"/>
    <n v="2017"/>
  </r>
  <r>
    <d v="2017-09-02T00:00:00"/>
    <n v="400000"/>
    <x v="2"/>
    <s v="Cunninghams"/>
    <x v="0"/>
    <n v="3046"/>
    <n v="2"/>
    <n v="1"/>
    <n v="1"/>
    <n v="102"/>
    <n v="2012"/>
    <s v="4/71 Station Rd"/>
    <s v="Glenroy"/>
    <s v="Moreland"/>
    <s v="Northern Metropolitan"/>
    <n v="9"/>
    <n v="2017"/>
  </r>
  <r>
    <d v="2017-09-02T00:00:00"/>
    <n v="430000"/>
    <x v="1"/>
    <s v="Metro Ladder"/>
    <x v="0"/>
    <n v="3058"/>
    <n v="1"/>
    <n v="1"/>
    <n v="1"/>
    <n v="103"/>
    <m/>
    <s v="4/94 The Grove"/>
    <s v="Coburg"/>
    <s v="Moreland"/>
    <s v="Northern Metropolitan"/>
    <n v="9"/>
    <n v="2017"/>
  </r>
  <r>
    <d v="2017-09-02T00:00:00"/>
    <n v="777000"/>
    <x v="2"/>
    <s v="Metro Ladder"/>
    <x v="1"/>
    <n v="3033"/>
    <n v="3"/>
    <n v="2"/>
    <n v="1"/>
    <n v="300"/>
    <n v="1950"/>
    <s v="28 Nyah St"/>
    <s v="Keilor East"/>
    <s v="Moonee Valley"/>
    <s v="Western Metropolitan"/>
    <n v="9"/>
    <n v="2017"/>
  </r>
  <r>
    <d v="2017-09-02T00:00:00"/>
    <n v="880000"/>
    <x v="0"/>
    <s v="Property Barons"/>
    <x v="1"/>
    <n v="3033"/>
    <n v="4"/>
    <n v="1"/>
    <n v="1"/>
    <n v="534"/>
    <m/>
    <s v="23 Phillip Rd"/>
    <s v="Keilor East"/>
    <s v="Moonee Valley"/>
    <s v="Western Metropolitan"/>
    <n v="9"/>
    <n v="2017"/>
  </r>
  <r>
    <d v="2017-09-02T00:00:00"/>
    <n v="755000"/>
    <x v="0"/>
    <s v="Cunninghams"/>
    <x v="1"/>
    <n v="3170"/>
    <n v="3"/>
    <n v="2"/>
    <n v="2"/>
    <n v="197"/>
    <n v="2005"/>
    <s v="2 Kinkora Ct"/>
    <s v="Mulgrave"/>
    <s v="Monash"/>
    <s v="South-Eastern Metropolitan"/>
    <n v="9"/>
    <n v="2017"/>
  </r>
  <r>
    <d v="2017-09-02T00:00:00"/>
    <n v="1365000"/>
    <x v="0"/>
    <s v="Cunninghams"/>
    <x v="1"/>
    <n v="3166"/>
    <n v="3"/>
    <n v="2"/>
    <n v="2"/>
    <n v="655"/>
    <n v="1960"/>
    <s v="32 Stamford Rd"/>
    <s v="Oakleigh"/>
    <s v="Monash"/>
    <s v="Southern Metropolitan"/>
    <n v="9"/>
    <n v="2017"/>
  </r>
  <r>
    <d v="2017-09-02T00:00:00"/>
    <n v="468000"/>
    <x v="0"/>
    <s v="Flanders &amp; Fish"/>
    <x v="1"/>
    <n v="3012"/>
    <n v="2"/>
    <n v="1"/>
    <n v="2"/>
    <n v="312"/>
    <n v="1990"/>
    <s v="18 Pullar St"/>
    <s v="Maidstone"/>
    <s v="Maribyrnong"/>
    <s v="Western Metropolitan"/>
    <n v="9"/>
    <n v="2017"/>
  </r>
  <r>
    <d v="2017-09-02T00:00:00"/>
    <n v="820000"/>
    <x v="0"/>
    <s v="Melbourne Homes"/>
    <x v="1"/>
    <n v="3195"/>
    <n v="3"/>
    <n v="2"/>
    <n v="2"/>
    <n v="445"/>
    <n v="1997"/>
    <s v="44 Melrose St"/>
    <s v="Parkdale"/>
    <s v="Kingston"/>
    <s v="South-Eastern Metropolitan"/>
    <n v="9"/>
    <n v="2017"/>
  </r>
  <r>
    <d v="2017-09-02T00:00:00"/>
    <n v="880000"/>
    <x v="0"/>
    <s v="Jones and Jones"/>
    <x v="1"/>
    <n v="3167"/>
    <n v="3"/>
    <n v="2"/>
    <n v="2"/>
    <n v="504"/>
    <m/>
    <s v="8 Cedar Ct"/>
    <s v="Oakleigh South"/>
    <s v="Kingston"/>
    <s v="South-Eastern Metropolitan"/>
    <n v="9"/>
    <n v="2017"/>
  </r>
  <r>
    <d v="2017-09-02T00:00:00"/>
    <n v="465000"/>
    <x v="2"/>
    <s v="Property Barons"/>
    <x v="1"/>
    <n v="3047"/>
    <n v="3"/>
    <n v="2"/>
    <n v="3"/>
    <n v="248"/>
    <n v="2010"/>
    <s v="1/124 Cuthbert St"/>
    <s v="Broadmeadows"/>
    <s v="Hume"/>
    <s v="Northern Metropolitan"/>
    <n v="9"/>
    <n v="2017"/>
  </r>
  <r>
    <d v="2017-09-02T00:00:00"/>
    <n v="650000"/>
    <x v="0"/>
    <s v="SJ"/>
    <x v="1"/>
    <n v="3429"/>
    <n v="3"/>
    <n v="3"/>
    <n v="1"/>
    <n v="852"/>
    <n v="1960"/>
    <s v="18 Timins St"/>
    <s v="Sunbury"/>
    <s v="Hume"/>
    <s v="Western Metropolitan"/>
    <n v="9"/>
    <n v="2017"/>
  </r>
  <r>
    <d v="2017-09-02T00:00:00"/>
    <n v="895000"/>
    <x v="0"/>
    <s v="Property Barons"/>
    <x v="1"/>
    <n v="3175"/>
    <n v="5"/>
    <n v="2"/>
    <n v="4"/>
    <n v="779"/>
    <n v="1970"/>
    <s v="7 Buchan St"/>
    <s v="Dandenong North"/>
    <s v="Greater Dandenong"/>
    <s v="South-Eastern Metropolitan"/>
    <n v="9"/>
    <n v="2017"/>
  </r>
  <r>
    <d v="2017-09-02T00:00:00"/>
    <n v="796000"/>
    <x v="1"/>
    <s v="Melbourne Homes"/>
    <x v="1"/>
    <n v="3163"/>
    <n v="2"/>
    <n v="1"/>
    <n v="2"/>
    <n v="0"/>
    <n v="1975"/>
    <s v="5/9 Cosy Gum Rd"/>
    <s v="Carnegie"/>
    <s v="Glen Eira"/>
    <s v="Southern Metropolitan"/>
    <n v="9"/>
    <n v="2017"/>
  </r>
  <r>
    <d v="2017-09-02T00:00:00"/>
    <n v="640000"/>
    <x v="0"/>
    <s v="Metro Ladder"/>
    <x v="1"/>
    <n v="3199"/>
    <n v="3"/>
    <n v="2"/>
    <n v="1"/>
    <n v="368"/>
    <m/>
    <s v="42 Kars St"/>
    <s v="Frankston"/>
    <s v="Frankston"/>
    <s v="South-Eastern Metropolitan"/>
    <n v="9"/>
    <n v="2017"/>
  </r>
  <r>
    <d v="2017-09-02T00:00:00"/>
    <n v="980000"/>
    <x v="0"/>
    <s v="Cunninghams"/>
    <x v="1"/>
    <n v="3072"/>
    <n v="3"/>
    <n v="1"/>
    <n v="5"/>
    <n v="581"/>
    <m/>
    <s v="210 Gower St"/>
    <s v="Preston"/>
    <s v="Darebin"/>
    <s v="Northern Metropolitan"/>
    <n v="9"/>
    <n v="2017"/>
  </r>
  <r>
    <d v="2017-09-02T00:00:00"/>
    <n v="620000"/>
    <x v="0"/>
    <s v="Jones and Jones"/>
    <x v="1"/>
    <n v="3806"/>
    <n v="3"/>
    <n v="1"/>
    <n v="2"/>
    <n v="792"/>
    <n v="1970"/>
    <s v="33 Jane St"/>
    <s v="Berwick"/>
    <s v="Casey"/>
    <s v="Eastern Victoria"/>
    <n v="9"/>
    <n v="2017"/>
  </r>
  <r>
    <d v="2017-09-02T00:00:00"/>
    <n v="435000"/>
    <x v="0"/>
    <s v="Jones and Jones"/>
    <x v="1"/>
    <n v="3810"/>
    <n v="4"/>
    <n v="2"/>
    <n v="2"/>
    <n v="553"/>
    <n v="2005"/>
    <s v="4 Toorang Ct"/>
    <s v="Pakenham"/>
    <s v="Cardinia"/>
    <s v="Eastern Victoria"/>
    <n v="9"/>
    <n v="2017"/>
  </r>
  <r>
    <d v="2017-09-02T00:00:00"/>
    <n v="700000"/>
    <x v="0"/>
    <s v="Maxwells"/>
    <x v="0"/>
    <n v="3020"/>
    <n v="3"/>
    <n v="2"/>
    <n v="1"/>
    <n v="485"/>
    <n v="1950"/>
    <s v="75 Duke St"/>
    <s v="Sunshine"/>
    <s v="Brimbank"/>
    <s v="Western Metropolitan"/>
    <n v="9"/>
    <n v="2017"/>
  </r>
  <r>
    <d v="2017-09-03T00:00:00"/>
    <n v="675000"/>
    <x v="0"/>
    <s v="Melbourne Homes"/>
    <x v="0"/>
    <n v="3075"/>
    <n v="5"/>
    <n v="2"/>
    <n v="2"/>
    <n v="750"/>
    <m/>
    <s v="15 Dennis St"/>
    <s v="Lalor"/>
    <s v="Whittlesea"/>
    <s v="Northern Metropolitan"/>
    <n v="9"/>
    <n v="2017"/>
  </r>
  <r>
    <d v="2017-09-03T00:00:00"/>
    <n v="706000"/>
    <x v="1"/>
    <s v="Jones and Jones"/>
    <x v="1"/>
    <n v="3130"/>
    <n v="2"/>
    <n v="1"/>
    <n v="1"/>
    <n v="305"/>
    <n v="1940"/>
    <s v="1/108 Surrey Rd"/>
    <s v="Blackburn North"/>
    <s v="Whitehorse"/>
    <s v="Eastern Metropolitan"/>
    <n v="9"/>
    <n v="2017"/>
  </r>
  <r>
    <d v="2017-09-03T00:00:00"/>
    <n v="2500000"/>
    <x v="0"/>
    <s v="Zimmerman"/>
    <x v="0"/>
    <n v="3145"/>
    <n v="3"/>
    <n v="1"/>
    <n v="2"/>
    <n v="1128"/>
    <n v="1950"/>
    <s v="641 Waverley Rd"/>
    <s v="Malvern East"/>
    <s v="Stonnington"/>
    <s v="Southern Metropolitan"/>
    <n v="9"/>
    <n v="2017"/>
  </r>
  <r>
    <d v="2017-09-03T00:00:00"/>
    <n v="750000"/>
    <x v="1"/>
    <s v="Cunninghams"/>
    <x v="0"/>
    <n v="3041"/>
    <n v="3"/>
    <n v="2"/>
    <n v="2"/>
    <n v="288"/>
    <n v="1970"/>
    <s v="1/351 Napier St"/>
    <s v="Strathmore"/>
    <s v="Moonee Valley"/>
    <s v="Western Metropolitan"/>
    <n v="9"/>
    <n v="2017"/>
  </r>
  <r>
    <d v="2017-09-03T00:00:00"/>
    <n v="1425500"/>
    <x v="0"/>
    <s v="Metro Ladder"/>
    <x v="1"/>
    <n v="3039"/>
    <n v="1"/>
    <n v="1"/>
    <n v="1"/>
    <n v="552"/>
    <m/>
    <s v="15 Grandison St"/>
    <s v="Moonee Ponds"/>
    <s v="Moonee Valley"/>
    <s v="Western Metropolitan"/>
    <n v="9"/>
    <n v="2017"/>
  </r>
  <r>
    <d v="2017-09-03T00:00:00"/>
    <n v="1095000"/>
    <x v="0"/>
    <s v="Cunninghams"/>
    <x v="1"/>
    <n v="3150"/>
    <n v="5"/>
    <n v="2"/>
    <n v="2"/>
    <n v="629"/>
    <m/>
    <s v="7 Ondine Dr"/>
    <s v="Wheelers Hill"/>
    <s v="Monash"/>
    <s v="South-Eastern Metropolitan"/>
    <n v="9"/>
    <n v="2017"/>
  </r>
  <r>
    <d v="2017-09-03T00:00:00"/>
    <n v="360000"/>
    <x v="2"/>
    <s v="Melbourne Homes"/>
    <x v="0"/>
    <n v="3023"/>
    <n v="3"/>
    <n v="1"/>
    <n v="1"/>
    <n v="0"/>
    <n v="2009"/>
    <s v="5/1 Dargi Grn"/>
    <s v="Caroline Springs"/>
    <s v="Melton"/>
    <s v="Western Metropolitan"/>
    <n v="9"/>
    <n v="2017"/>
  </r>
  <r>
    <d v="2017-09-03T00:00:00"/>
    <n v="385000"/>
    <x v="0"/>
    <s v="SJ"/>
    <x v="1"/>
    <n v="3338"/>
    <n v="3"/>
    <n v="1"/>
    <n v="2"/>
    <n v="670"/>
    <n v="1975"/>
    <s v="48 Manson Dr"/>
    <s v="Melton South"/>
    <s v="Melton"/>
    <s v="Western Victoria"/>
    <n v="9"/>
    <n v="2017"/>
  </r>
  <r>
    <d v="2017-09-03T00:00:00"/>
    <n v="660000"/>
    <x v="0"/>
    <s v="Property Barons"/>
    <x v="1"/>
    <n v="3037"/>
    <n v="4"/>
    <n v="2"/>
    <n v="2"/>
    <n v="724"/>
    <m/>
    <s v="19 Wolviston Av"/>
    <s v="Hillside"/>
    <s v="Melton"/>
    <s v="Western Metropolitan"/>
    <n v="9"/>
    <n v="2017"/>
  </r>
  <r>
    <d v="2017-09-03T00:00:00"/>
    <n v="350000"/>
    <x v="1"/>
    <s v="Jones and Jones"/>
    <x v="0"/>
    <n v="3053"/>
    <n v="1"/>
    <n v="1"/>
    <n v="1"/>
    <n v="0"/>
    <n v="1970"/>
    <s v="5/50 Barkly St"/>
    <s v="Carlton"/>
    <s v="Melbourne"/>
    <s v="Northern Metropolitan"/>
    <n v="9"/>
    <n v="2017"/>
  </r>
  <r>
    <d v="2017-09-03T00:00:00"/>
    <n v="865000"/>
    <x v="0"/>
    <s v="Cunninghams"/>
    <x v="0"/>
    <n v="3136"/>
    <n v="5"/>
    <n v="2"/>
    <n v="2"/>
    <n v="974"/>
    <n v="1975"/>
    <s v="30 Allendale Rd"/>
    <s v="Croydon"/>
    <s v="Maroondah"/>
    <s v="Eastern Metropolitan"/>
    <n v="9"/>
    <n v="2017"/>
  </r>
  <r>
    <d v="2017-09-03T00:00:00"/>
    <n v="1450000"/>
    <x v="0"/>
    <s v="Best Bricks"/>
    <x v="0"/>
    <n v="3134"/>
    <n v="3"/>
    <n v="2"/>
    <n v="2"/>
    <n v="1555"/>
    <m/>
    <s v="12 Gordon Ct"/>
    <s v="Ringwood"/>
    <s v="Maroondah"/>
    <s v="Eastern Metropolitan"/>
    <n v="9"/>
    <n v="2017"/>
  </r>
  <r>
    <d v="2017-09-03T00:00:00"/>
    <n v="280000"/>
    <x v="1"/>
    <s v="Best Bricks"/>
    <x v="0"/>
    <n v="3012"/>
    <n v="1"/>
    <n v="1"/>
    <n v="1"/>
    <n v="3826"/>
    <n v="2009"/>
    <s v="14/4 Crefden St"/>
    <s v="Maidstone"/>
    <s v="Maribyrnong"/>
    <s v="Western Metropolitan"/>
    <n v="9"/>
    <n v="2017"/>
  </r>
  <r>
    <d v="2017-09-03T00:00:00"/>
    <n v="797000"/>
    <x v="0"/>
    <s v="Best Bricks"/>
    <x v="1"/>
    <n v="3019"/>
    <n v="3"/>
    <n v="1"/>
    <n v="2"/>
    <n v="694"/>
    <n v="1960"/>
    <s v="14 Enderby Ct"/>
    <s v="Braybrook"/>
    <s v="Maribyrnong"/>
    <s v="Western Metropolitan"/>
    <n v="9"/>
    <n v="2017"/>
  </r>
  <r>
    <d v="2017-09-03T00:00:00"/>
    <n v="876000"/>
    <x v="0"/>
    <s v="Cunninghams"/>
    <x v="1"/>
    <n v="3012"/>
    <n v="3"/>
    <n v="1"/>
    <n v="2"/>
    <n v="420"/>
    <m/>
    <s v="35 Lindenow St"/>
    <s v="Maidstone"/>
    <s v="Maribyrnong"/>
    <s v="Western Metropolitan"/>
    <n v="9"/>
    <n v="2017"/>
  </r>
  <r>
    <d v="2017-09-03T00:00:00"/>
    <n v="1005000"/>
    <x v="0"/>
    <s v="Maxwells"/>
    <x v="1"/>
    <n v="3013"/>
    <n v="3"/>
    <n v="1"/>
    <n v="2"/>
    <n v="451"/>
    <m/>
    <s v="220 Roberts St"/>
    <s v="Yarraville"/>
    <s v="Maribyrnong"/>
    <s v="Western Metropolitan"/>
    <n v="9"/>
    <n v="2017"/>
  </r>
  <r>
    <d v="2017-09-03T00:00:00"/>
    <n v="1142000"/>
    <x v="0"/>
    <s v="Cunninghams"/>
    <x v="0"/>
    <n v="3013"/>
    <n v="4"/>
    <n v="3"/>
    <n v="2"/>
    <n v="234"/>
    <n v="2012"/>
    <s v="1/23 Bena St"/>
    <s v="Yarraville"/>
    <s v="Maribyrnong"/>
    <s v="Western Metropolitan"/>
    <n v="9"/>
    <n v="2017"/>
  </r>
  <r>
    <d v="2017-09-03T00:00:00"/>
    <n v="560000"/>
    <x v="1"/>
    <s v="Jones and Jones"/>
    <x v="1"/>
    <n v="3192"/>
    <n v="2"/>
    <n v="1"/>
    <n v="2"/>
    <n v="182"/>
    <m/>
    <s v="4/163 Centre Dandenong Rd"/>
    <s v="Cheltenham"/>
    <s v="Kingston"/>
    <s v="Southern Metropolitan"/>
    <n v="9"/>
    <n v="2017"/>
  </r>
  <r>
    <d v="2017-09-03T00:00:00"/>
    <n v="586000"/>
    <x v="0"/>
    <s v="SJ"/>
    <x v="1"/>
    <n v="3047"/>
    <n v="3"/>
    <n v="1"/>
    <n v="1"/>
    <n v="677"/>
    <m/>
    <s v="5 Evans Ct"/>
    <s v="Broadmeadows"/>
    <s v="Hume"/>
    <s v="Northern Metropolitan"/>
    <n v="9"/>
    <n v="2017"/>
  </r>
  <r>
    <d v="2017-09-03T00:00:00"/>
    <n v="625000"/>
    <x v="0"/>
    <s v="SJ"/>
    <x v="1"/>
    <n v="3043"/>
    <n v="3"/>
    <n v="1"/>
    <n v="2"/>
    <n v="544"/>
    <m/>
    <s v="9 Dolphin Ct"/>
    <s v="Gladstone Park"/>
    <s v="Hume"/>
    <s v="Western Metropolitan"/>
    <n v="9"/>
    <n v="2017"/>
  </r>
  <r>
    <d v="2017-09-03T00:00:00"/>
    <n v="627000"/>
    <x v="0"/>
    <s v="Property Barons"/>
    <x v="0"/>
    <n v="3043"/>
    <n v="3"/>
    <n v="1"/>
    <n v="2"/>
    <n v="573"/>
    <m/>
    <s v="11 Leura Ct"/>
    <s v="Gladstone Park"/>
    <s v="Hume"/>
    <s v="Western Metropolitan"/>
    <n v="9"/>
    <n v="2017"/>
  </r>
  <r>
    <d v="2017-09-03T00:00:00"/>
    <n v="730000"/>
    <x v="0"/>
    <s v="Sanders"/>
    <x v="1"/>
    <n v="3025"/>
    <n v="3"/>
    <n v="1"/>
    <n v="1"/>
    <n v="276"/>
    <m/>
    <s v="131 Chambers Rd"/>
    <s v="Altona North"/>
    <s v="Hobsons Bay"/>
    <s v="Western Metropolitan"/>
    <n v="9"/>
    <n v="2017"/>
  </r>
  <r>
    <d v="2017-09-03T00:00:00"/>
    <n v="1360000"/>
    <x v="0"/>
    <s v="Sanders"/>
    <x v="1"/>
    <n v="3018"/>
    <n v="4"/>
    <n v="2"/>
    <n v="4"/>
    <n v="615"/>
    <m/>
    <s v="64 Queen St"/>
    <s v="Altona"/>
    <s v="Hobsons Bay"/>
    <s v="Western Metropolitan"/>
    <n v="9"/>
    <n v="2017"/>
  </r>
  <r>
    <d v="2017-09-03T00:00:00"/>
    <n v="650000"/>
    <x v="0"/>
    <s v="Jones and Jones"/>
    <x v="1"/>
    <n v="3174"/>
    <n v="4"/>
    <n v="1"/>
    <n v="2"/>
    <n v="660"/>
    <m/>
    <s v="46 Jacana St"/>
    <s v="Noble Park"/>
    <s v="Greater Dandenong"/>
    <s v="South-Eastern Metropolitan"/>
    <n v="9"/>
    <n v="2017"/>
  </r>
  <r>
    <d v="2017-09-03T00:00:00"/>
    <n v="430000"/>
    <x v="1"/>
    <s v="Cunninghams"/>
    <x v="0"/>
    <n v="3163"/>
    <n v="2"/>
    <n v="1"/>
    <n v="1"/>
    <n v="2048"/>
    <n v="1960"/>
    <s v="5/40 Woorayl St"/>
    <s v="Carnegie"/>
    <s v="Glen Eira"/>
    <s v="Southern Metropolitan"/>
    <n v="9"/>
    <n v="2017"/>
  </r>
  <r>
    <d v="2017-09-03T00:00:00"/>
    <n v="625000"/>
    <x v="0"/>
    <s v="Melbourne Homes"/>
    <x v="0"/>
    <n v="3802"/>
    <n v="4"/>
    <n v="2"/>
    <n v="2"/>
    <n v="669"/>
    <n v="1980"/>
    <s v="18 Struan Av"/>
    <s v="Endeavour Hills"/>
    <s v="Casey"/>
    <s v="South-Eastern Metropolitan"/>
    <n v="9"/>
    <n v="2017"/>
  </r>
  <r>
    <d v="2017-09-03T00:00:00"/>
    <n v="775000"/>
    <x v="0"/>
    <s v="Metro Ladder"/>
    <x v="1"/>
    <n v="3036"/>
    <n v="3"/>
    <n v="2"/>
    <n v="2"/>
    <n v="547"/>
    <m/>
    <s v="20 Hopkins Av"/>
    <s v="Keilor"/>
    <s v="Brimbank"/>
    <s v="Western Metropolitan"/>
    <n v="9"/>
    <n v="2017"/>
  </r>
  <r>
    <d v="2017-09-03T00:00:00"/>
    <n v="500000"/>
    <x v="1"/>
    <s v="Flanders &amp; Fish"/>
    <x v="0"/>
    <n v="3122"/>
    <n v="2"/>
    <n v="1"/>
    <n v="1"/>
    <n v="2338"/>
    <m/>
    <s v="4/3 Kooyongkoot Rd"/>
    <s v="Hawthorn"/>
    <s v="Boroondara"/>
    <s v="Southern Metropolitan"/>
    <n v="9"/>
    <n v="2017"/>
  </r>
  <r>
    <d v="2017-09-03T00:00:00"/>
    <n v="2668000"/>
    <x v="0"/>
    <s v="Property Barons"/>
    <x v="1"/>
    <n v="3104"/>
    <n v="3"/>
    <n v="1"/>
    <n v="2"/>
    <n v="939"/>
    <m/>
    <s v="1120 Burke Rd"/>
    <s v="Balwyn North"/>
    <s v="Boroondara"/>
    <s v="Southern Metropolitan"/>
    <n v="9"/>
    <n v="2017"/>
  </r>
  <r>
    <d v="2017-09-04T00:00:00"/>
    <n v="383000"/>
    <x v="0"/>
    <s v="Sanders"/>
    <x v="1"/>
    <n v="3030"/>
    <n v="3"/>
    <n v="1"/>
    <n v="2"/>
    <n v="548"/>
    <n v="1960"/>
    <s v="8 Centenary Cr"/>
    <s v="Werribee"/>
    <s v="Wyndham"/>
    <s v="Western Metropolitan"/>
    <n v="9"/>
    <n v="2017"/>
  </r>
  <r>
    <d v="2017-09-04T00:00:00"/>
    <n v="1390000"/>
    <x v="0"/>
    <s v="Flanders &amp; Fish"/>
    <x v="0"/>
    <n v="3125"/>
    <n v="4"/>
    <n v="2"/>
    <n v="1"/>
    <n v="627"/>
    <n v="1950"/>
    <s v="61 McCubbin St"/>
    <s v="Burwood"/>
    <s v="Whitehorse"/>
    <s v="Southern Metropolitan"/>
    <n v="9"/>
    <n v="2017"/>
  </r>
  <r>
    <d v="2017-09-04T00:00:00"/>
    <n v="468000"/>
    <x v="1"/>
    <s v="Jones and Jones"/>
    <x v="0"/>
    <n v="3182"/>
    <n v="1"/>
    <n v="1"/>
    <n v="1"/>
    <n v="0"/>
    <n v="2000"/>
    <s v="22/220 Barkly St"/>
    <s v="St Kilda"/>
    <s v="Port Phillip"/>
    <s v="Southern Metropolitan"/>
    <n v="9"/>
    <n v="2017"/>
  </r>
  <r>
    <d v="2017-09-04T00:00:00"/>
    <n v="481000"/>
    <x v="1"/>
    <s v="Metro Ladder"/>
    <x v="1"/>
    <n v="3182"/>
    <n v="1"/>
    <n v="1"/>
    <n v="1"/>
    <n v="0"/>
    <n v="1940"/>
    <s v="11/22 Charnwood Cr"/>
    <s v="St Kilda"/>
    <s v="Port Phillip"/>
    <s v="Southern Metropolitan"/>
    <n v="9"/>
    <n v="2017"/>
  </r>
  <r>
    <d v="2017-09-04T00:00:00"/>
    <n v="780000"/>
    <x v="2"/>
    <s v="Metro Ladder"/>
    <x v="1"/>
    <n v="3042"/>
    <n v="3"/>
    <n v="2"/>
    <n v="1"/>
    <n v="195"/>
    <n v="2005"/>
    <s v="10A Coniston Av"/>
    <s v="Airport West"/>
    <s v="Moonee Valley"/>
    <s v="Western Metropolitan"/>
    <n v="9"/>
    <n v="2017"/>
  </r>
  <r>
    <d v="2017-09-04T00:00:00"/>
    <n v="950000"/>
    <x v="2"/>
    <s v="Property Barons"/>
    <x v="1"/>
    <n v="3042"/>
    <n v="4"/>
    <n v="2"/>
    <n v="1"/>
    <n v="255"/>
    <m/>
    <s v="44 Moorna Dr"/>
    <s v="Airport West"/>
    <s v="Moonee Valley"/>
    <s v="Western Metropolitan"/>
    <n v="9"/>
    <n v="2017"/>
  </r>
  <r>
    <d v="2017-09-04T00:00:00"/>
    <n v="1130000"/>
    <x v="0"/>
    <s v="Metro Ladder"/>
    <x v="1"/>
    <n v="3032"/>
    <n v="2"/>
    <n v="1"/>
    <n v="1"/>
    <n v="222"/>
    <m/>
    <s v="21 Walter St"/>
    <s v="Ascot Vale"/>
    <s v="Moonee Valley"/>
    <s v="Western Metropolitan"/>
    <n v="9"/>
    <n v="2017"/>
  </r>
  <r>
    <d v="2017-09-04T00:00:00"/>
    <n v="1810000"/>
    <x v="0"/>
    <s v="Jones and Jones"/>
    <x v="1"/>
    <n v="3039"/>
    <n v="4"/>
    <n v="2"/>
    <n v="2"/>
    <n v="431"/>
    <n v="1894"/>
    <s v="6 Addison St"/>
    <s v="Moonee Ponds"/>
    <s v="Moonee Valley"/>
    <s v="Western Metropolitan"/>
    <n v="9"/>
    <n v="2017"/>
  </r>
  <r>
    <d v="2017-09-04T00:00:00"/>
    <n v="2000000"/>
    <x v="0"/>
    <s v="Cunninghams"/>
    <x v="0"/>
    <n v="3041"/>
    <n v="7"/>
    <n v="3"/>
    <n v="4"/>
    <n v="608"/>
    <n v="1999"/>
    <s v="78 Bulla Rd"/>
    <s v="Strathmore"/>
    <s v="Moonee Valley"/>
    <s v="Western Metropolitan"/>
    <n v="9"/>
    <n v="2017"/>
  </r>
  <r>
    <d v="2017-09-04T00:00:00"/>
    <n v="210000"/>
    <x v="1"/>
    <s v="Maxwells"/>
    <x v="0"/>
    <n v="3012"/>
    <n v="1"/>
    <n v="1"/>
    <n v="1"/>
    <n v="0"/>
    <m/>
    <s v="5/35 Kingsville St"/>
    <s v="Kingsville"/>
    <s v="Maribyrnong"/>
    <s v="Western Metropolitan"/>
    <n v="9"/>
    <n v="2017"/>
  </r>
  <r>
    <d v="2017-09-04T00:00:00"/>
    <n v="702000"/>
    <x v="2"/>
    <s v="Maxwells"/>
    <x v="1"/>
    <n v="3012"/>
    <n v="3"/>
    <n v="2"/>
    <n v="2"/>
    <n v="189"/>
    <n v="2000"/>
    <s v="72B Richelieu St"/>
    <s v="Maidstone"/>
    <s v="Maribyrnong"/>
    <s v="Western Metropolitan"/>
    <n v="9"/>
    <n v="2017"/>
  </r>
  <r>
    <d v="2017-09-04T00:00:00"/>
    <n v="750000"/>
    <x v="0"/>
    <s v="Maxwells"/>
    <x v="1"/>
    <n v="3011"/>
    <n v="2"/>
    <n v="1"/>
    <n v="1"/>
    <n v="104"/>
    <m/>
    <s v="2A Austin St"/>
    <s v="Seddon"/>
    <s v="Maribyrnong"/>
    <s v="Western Metropolitan"/>
    <n v="9"/>
    <n v="2017"/>
  </r>
  <r>
    <d v="2017-09-04T00:00:00"/>
    <n v="1390000"/>
    <x v="0"/>
    <s v="Property Barons"/>
    <x v="1"/>
    <n v="3109"/>
    <n v="4"/>
    <n v="3"/>
    <n v="2"/>
    <n v="664"/>
    <m/>
    <s v="26 Octantis St"/>
    <s v="Doncaster East"/>
    <s v="Manningham"/>
    <s v="Eastern Metropolitan"/>
    <n v="9"/>
    <n v="2017"/>
  </r>
  <r>
    <d v="2017-09-04T00:00:00"/>
    <n v="1750000"/>
    <x v="0"/>
    <s v="Cunninghams"/>
    <x v="0"/>
    <n v="3106"/>
    <n v="5"/>
    <n v="3"/>
    <n v="2"/>
    <n v="787"/>
    <n v="1990"/>
    <s v="270 Serpells Rd"/>
    <s v="Templestowe"/>
    <s v="Manningham"/>
    <s v="Eastern Metropolitan"/>
    <n v="9"/>
    <n v="2017"/>
  </r>
  <r>
    <d v="2017-09-04T00:00:00"/>
    <n v="1751000"/>
    <x v="0"/>
    <s v="Jones and Jones"/>
    <x v="1"/>
    <n v="3105"/>
    <n v="4"/>
    <n v="3"/>
    <n v="4"/>
    <n v="646"/>
    <n v="1998"/>
    <s v="3 Coromandel Ct"/>
    <s v="Bulleen"/>
    <s v="Manningham"/>
    <s v="Eastern Metropolitan"/>
    <n v="9"/>
    <n v="2017"/>
  </r>
  <r>
    <d v="2017-09-04T00:00:00"/>
    <n v="1070000"/>
    <x v="0"/>
    <s v="Property Barons"/>
    <x v="0"/>
    <n v="3180"/>
    <n v="5"/>
    <n v="2"/>
    <n v="2"/>
    <n v="726"/>
    <m/>
    <s v="16 Mistletoe Cl"/>
    <s v="Knoxfield"/>
    <s v="Knox"/>
    <s v="Eastern Metropolitan"/>
    <n v="9"/>
    <n v="2017"/>
  </r>
  <r>
    <d v="2017-09-04T00:00:00"/>
    <n v="641000"/>
    <x v="1"/>
    <s v="Melbourne Homes"/>
    <x v="1"/>
    <n v="3194"/>
    <n v="2"/>
    <n v="1"/>
    <n v="1"/>
    <n v="0"/>
    <m/>
    <s v="1/33 Riviera St"/>
    <s v="Mentone"/>
    <s v="Kingston"/>
    <s v="South-Eastern Metropolitan"/>
    <n v="9"/>
    <n v="2017"/>
  </r>
  <r>
    <d v="2017-09-04T00:00:00"/>
    <n v="1640000"/>
    <x v="0"/>
    <s v="Jones and Jones"/>
    <x v="1"/>
    <n v="3204"/>
    <n v="3"/>
    <n v="1"/>
    <n v="3"/>
    <n v="585"/>
    <m/>
    <s v="11 Buckingham Av"/>
    <s v="Bentleigh"/>
    <s v="Glen Eira"/>
    <s v="Southern Metropolitan"/>
    <n v="9"/>
    <n v="2017"/>
  </r>
  <r>
    <d v="2017-09-04T00:00:00"/>
    <n v="415000"/>
    <x v="1"/>
    <s v="Melbourne Homes"/>
    <x v="1"/>
    <n v="3071"/>
    <n v="1"/>
    <n v="1"/>
    <n v="1"/>
    <n v="0"/>
    <n v="1970"/>
    <s v="1/54 Pender St"/>
    <s v="Thornbury"/>
    <s v="Darebin"/>
    <s v="Northern Metropolitan"/>
    <n v="9"/>
    <n v="2017"/>
  </r>
  <r>
    <d v="2017-09-04T00:00:00"/>
    <n v="2070000"/>
    <x v="0"/>
    <s v="Jones and Jones"/>
    <x v="0"/>
    <n v="3071"/>
    <n v="4"/>
    <n v="3"/>
    <n v="2"/>
    <n v="530"/>
    <n v="2016"/>
    <s v="329 Gillies St"/>
    <s v="Thornbury"/>
    <s v="Darebin"/>
    <s v="Northern Metropolitan"/>
    <n v="9"/>
    <n v="2017"/>
  </r>
  <r>
    <d v="2017-09-04T00:00:00"/>
    <n v="1857000"/>
    <x v="0"/>
    <s v="Jones and Jones"/>
    <x v="1"/>
    <n v="3122"/>
    <n v="2"/>
    <n v="1"/>
    <n v="1"/>
    <n v="230"/>
    <n v="1890"/>
    <s v="5 Connell St"/>
    <s v="Hawthorn"/>
    <s v="Boroondara"/>
    <s v="Southern Metropolitan"/>
    <n v="9"/>
    <n v="2017"/>
  </r>
  <r>
    <d v="2017-09-04T00:00:00"/>
    <n v="720000"/>
    <x v="1"/>
    <s v="Property Barons"/>
    <x v="0"/>
    <n v="3081"/>
    <n v="3"/>
    <n v="1"/>
    <n v="1"/>
    <n v="146"/>
    <m/>
    <s v="4/32 Montgomery St"/>
    <s v="Heidelberg Heights"/>
    <s v="Banyule"/>
    <s v="Eastern Metropolitan"/>
    <n v="9"/>
    <n v="2017"/>
  </r>
  <r>
    <d v="2017-09-04T00:00:00"/>
    <n v="1301000"/>
    <x v="0"/>
    <s v="Sanders"/>
    <x v="0"/>
    <n v="3094"/>
    <n v="3"/>
    <n v="2"/>
    <n v="2"/>
    <n v="636"/>
    <n v="1980"/>
    <s v="6 Wooded Wy"/>
    <s v="Montmorency"/>
    <s v="Banyule"/>
    <s v="Eastern Metropolitan"/>
    <n v="9"/>
    <n v="2017"/>
  </r>
  <r>
    <d v="2017-09-05T00:00:00"/>
    <n v="541000"/>
    <x v="0"/>
    <s v="Cunninghams"/>
    <x v="1"/>
    <n v="3029"/>
    <n v="3"/>
    <n v="1"/>
    <n v="2"/>
    <n v="623"/>
    <m/>
    <s v="53 Mossfiel Dr"/>
    <s v="Hoppers Crossing"/>
    <s v="Wyndham"/>
    <s v="Western Metropolitan"/>
    <n v="9"/>
    <n v="2017"/>
  </r>
  <r>
    <d v="2017-09-05T00:00:00"/>
    <n v="725000"/>
    <x v="0"/>
    <s v="Cunninghams"/>
    <x v="1"/>
    <n v="3082"/>
    <n v="3"/>
    <n v="2"/>
    <n v="2"/>
    <n v="602"/>
    <n v="1980"/>
    <s v="4 Streeton Cct"/>
    <s v="Mill Park"/>
    <s v="Whittlesea"/>
    <s v="Northern Metropolitan"/>
    <n v="9"/>
    <n v="2017"/>
  </r>
  <r>
    <d v="2017-09-05T00:00:00"/>
    <n v="746000"/>
    <x v="1"/>
    <s v="Jones and Jones"/>
    <x v="0"/>
    <n v="3151"/>
    <n v="2"/>
    <n v="1"/>
    <n v="2"/>
    <n v="239"/>
    <m/>
    <s v="2/7 Bellevue Av"/>
    <s v="Burwood East"/>
    <s v="Whitehorse"/>
    <s v="Eastern Metropolitan"/>
    <n v="9"/>
    <n v="2017"/>
  </r>
  <r>
    <d v="2017-09-05T00:00:00"/>
    <n v="1200000"/>
    <x v="0"/>
    <s v="Best Bricks"/>
    <x v="0"/>
    <n v="3130"/>
    <n v="3"/>
    <n v="2"/>
    <n v="2"/>
    <n v="567"/>
    <m/>
    <s v="74 Williams Rd"/>
    <s v="Blackburn"/>
    <s v="Whitehorse"/>
    <s v="Eastern Metropolitan"/>
    <n v="9"/>
    <n v="2017"/>
  </r>
  <r>
    <d v="2017-09-05T00:00:00"/>
    <n v="560000"/>
    <x v="1"/>
    <s v="Metro Ladder"/>
    <x v="0"/>
    <n v="3181"/>
    <n v="2"/>
    <n v="1"/>
    <n v="1"/>
    <n v="0"/>
    <n v="2012"/>
    <s v="201/152 Peel St"/>
    <s v="Windsor"/>
    <s v="Stonnington"/>
    <s v="Southern Metropolitan"/>
    <n v="9"/>
    <n v="2017"/>
  </r>
  <r>
    <d v="2017-09-05T00:00:00"/>
    <n v="570000"/>
    <x v="1"/>
    <s v="Jones and Jones"/>
    <x v="0"/>
    <n v="3181"/>
    <n v="2"/>
    <n v="2"/>
    <n v="1"/>
    <n v="0"/>
    <m/>
    <s v="306/323 Dandenong Rd"/>
    <s v="Prahran"/>
    <s v="Stonnington"/>
    <s v="Southern Metropolitan"/>
    <n v="9"/>
    <n v="2017"/>
  </r>
  <r>
    <d v="2017-09-05T00:00:00"/>
    <n v="910000"/>
    <x v="1"/>
    <s v="Cunninghams"/>
    <x v="1"/>
    <n v="3141"/>
    <n v="2"/>
    <n v="2"/>
    <n v="2"/>
    <n v="0"/>
    <m/>
    <s v="7/2 Cromwell Rd"/>
    <s v="South Yarra"/>
    <s v="Stonnington"/>
    <s v="Southern Metropolitan"/>
    <n v="9"/>
    <n v="2017"/>
  </r>
  <r>
    <d v="2017-09-05T00:00:00"/>
    <n v="435000"/>
    <x v="1"/>
    <s v="Melbourne Homes"/>
    <x v="1"/>
    <n v="3184"/>
    <n v="1"/>
    <n v="1"/>
    <n v="1"/>
    <n v="1192"/>
    <n v="2009"/>
    <s v="206/35 Ormond Rd"/>
    <s v="Elwood"/>
    <s v="Port Phillip"/>
    <s v="Southern Metropolitan"/>
    <n v="9"/>
    <n v="2017"/>
  </r>
  <r>
    <d v="2017-09-05T00:00:00"/>
    <n v="1077000"/>
    <x v="0"/>
    <s v="Jones and Jones"/>
    <x v="1"/>
    <n v="3058"/>
    <n v="3"/>
    <n v="1"/>
    <n v="2"/>
    <n v="512"/>
    <m/>
    <s v="18 Shaftsbury St"/>
    <s v="Coburg"/>
    <s v="Moreland"/>
    <s v="Northern Metropolitan"/>
    <n v="9"/>
    <n v="2017"/>
  </r>
  <r>
    <d v="2017-09-05T00:00:00"/>
    <n v="1205000"/>
    <x v="0"/>
    <s v="Best Bricks"/>
    <x v="1"/>
    <n v="3149"/>
    <n v="3"/>
    <n v="2"/>
    <n v="2"/>
    <n v="402"/>
    <n v="1960"/>
    <s v="12 Holskamp St"/>
    <s v="Mount Waverley"/>
    <s v="Monash"/>
    <s v="Eastern Metropolitan"/>
    <n v="9"/>
    <n v="2017"/>
  </r>
  <r>
    <d v="2017-09-05T00:00:00"/>
    <n v="1570000"/>
    <x v="0"/>
    <s v="Property Barons"/>
    <x v="0"/>
    <n v="3166"/>
    <n v="4"/>
    <n v="2"/>
    <n v="1"/>
    <n v="455"/>
    <n v="1900"/>
    <s v="10 Bowen St"/>
    <s v="Hughesdale"/>
    <s v="Monash"/>
    <s v="Southern Metropolitan"/>
    <n v="9"/>
    <n v="2017"/>
  </r>
  <r>
    <d v="2017-09-05T00:00:00"/>
    <n v="530000"/>
    <x v="0"/>
    <s v="SJ"/>
    <x v="0"/>
    <n v="3037"/>
    <n v="3"/>
    <n v="2"/>
    <n v="1"/>
    <n v="343"/>
    <n v="2011"/>
    <s v="20 Hobart Wy"/>
    <s v="Taylors Hill"/>
    <s v="Melton"/>
    <s v="Western Metropolitan"/>
    <n v="9"/>
    <n v="2017"/>
  </r>
  <r>
    <d v="2017-09-05T00:00:00"/>
    <n v="747500"/>
    <x v="1"/>
    <s v="Metro Ladder"/>
    <x v="1"/>
    <n v="3141"/>
    <n v="2"/>
    <n v="1"/>
    <n v="1"/>
    <n v="0"/>
    <m/>
    <s v="6/57 Adams St"/>
    <s v="South Yarra"/>
    <s v="Melbourne"/>
    <s v="Southern Metropolitan"/>
    <n v="9"/>
    <n v="2017"/>
  </r>
  <r>
    <d v="2017-09-05T00:00:00"/>
    <n v="1040000"/>
    <x v="0"/>
    <s v="Cunninghams"/>
    <x v="1"/>
    <n v="3180"/>
    <n v="4"/>
    <n v="2"/>
    <n v="2"/>
    <n v="633"/>
    <m/>
    <s v="22 Watersedge Cl"/>
    <s v="Knoxfield"/>
    <s v="Knox"/>
    <s v="Eastern Metropolitan"/>
    <n v="9"/>
    <n v="2017"/>
  </r>
  <r>
    <d v="2017-09-05T00:00:00"/>
    <n v="1200000"/>
    <x v="2"/>
    <s v="Metro Ladder"/>
    <x v="1"/>
    <n v="3190"/>
    <n v="4"/>
    <n v="2"/>
    <n v="2"/>
    <n v="304"/>
    <n v="2007"/>
    <s v="31 The Crescent"/>
    <s v="Highett"/>
    <s v="Kingston"/>
    <s v="Southern Metropolitan"/>
    <n v="9"/>
    <n v="2017"/>
  </r>
  <r>
    <d v="2017-09-05T00:00:00"/>
    <n v="1400000"/>
    <x v="0"/>
    <s v="Cunninghams"/>
    <x v="0"/>
    <n v="3195"/>
    <n v="4"/>
    <n v="2"/>
    <n v="2"/>
    <n v="530"/>
    <n v="2007"/>
    <s v="49 Jenkins St"/>
    <s v="Mordialloc"/>
    <s v="Kingston"/>
    <s v="South-Eastern Metropolitan"/>
    <n v="9"/>
    <n v="2017"/>
  </r>
  <r>
    <d v="2017-09-05T00:00:00"/>
    <n v="537000"/>
    <x v="0"/>
    <s v="Sanders"/>
    <x v="1"/>
    <n v="3064"/>
    <n v="3"/>
    <n v="2"/>
    <n v="2"/>
    <n v="640"/>
    <n v="1994"/>
    <s v="16 Reading Cl"/>
    <s v="Roxburgh Park"/>
    <s v="Hume"/>
    <s v="Northern Metropolitan"/>
    <n v="9"/>
    <n v="2017"/>
  </r>
  <r>
    <d v="2017-09-05T00:00:00"/>
    <n v="750000"/>
    <x v="1"/>
    <s v="Melbourne Homes"/>
    <x v="1"/>
    <n v="3163"/>
    <n v="2"/>
    <n v="1"/>
    <n v="2"/>
    <n v="0"/>
    <n v="1970"/>
    <s v="1/17 Cosy Gum Rd"/>
    <s v="Carnegie"/>
    <s v="Glen Eira"/>
    <s v="Southern Metropolitan"/>
    <n v="9"/>
    <n v="2017"/>
  </r>
  <r>
    <d v="2017-09-05T00:00:00"/>
    <n v="1365000"/>
    <x v="0"/>
    <s v="Jones and Jones"/>
    <x v="1"/>
    <n v="3204"/>
    <n v="3"/>
    <n v="1"/>
    <n v="1"/>
    <n v="776"/>
    <m/>
    <s v="12 Auckland St"/>
    <s v="Bentleigh"/>
    <s v="Glen Eira"/>
    <s v="Southern Metropolitan"/>
    <n v="9"/>
    <n v="2017"/>
  </r>
  <r>
    <d v="2017-09-05T00:00:00"/>
    <n v="1045000"/>
    <x v="0"/>
    <s v="Maxwells"/>
    <x v="1"/>
    <n v="3072"/>
    <n v="3"/>
    <n v="1"/>
    <n v="2"/>
    <n v="520"/>
    <m/>
    <s v="5 Toolangi Gr"/>
    <s v="Preston"/>
    <s v="Darebin"/>
    <s v="Northern Metropolitan"/>
    <n v="9"/>
    <n v="2017"/>
  </r>
  <r>
    <d v="2017-09-05T00:00:00"/>
    <n v="627500"/>
    <x v="0"/>
    <s v="Jones and Jones"/>
    <x v="0"/>
    <n v="3806"/>
    <n v="4"/>
    <n v="2"/>
    <n v="2"/>
    <n v="687"/>
    <m/>
    <s v="96 Avebury Dr"/>
    <s v="Berwick"/>
    <s v="Casey"/>
    <s v="Eastern Victoria"/>
    <n v="9"/>
    <n v="2017"/>
  </r>
  <r>
    <d v="2017-09-05T00:00:00"/>
    <n v="429000"/>
    <x v="1"/>
    <s v="Best Bricks"/>
    <x v="1"/>
    <n v="3020"/>
    <n v="2"/>
    <n v="1"/>
    <n v="1"/>
    <n v="150"/>
    <m/>
    <s v="2/51 Cary St"/>
    <s v="Sunshine North"/>
    <s v="Brimbank"/>
    <s v="Western Metropolitan"/>
    <n v="9"/>
    <n v="2017"/>
  </r>
  <r>
    <d v="2017-09-05T00:00:00"/>
    <n v="693000"/>
    <x v="0"/>
    <s v="SJ"/>
    <x v="1"/>
    <n v="3038"/>
    <n v="3"/>
    <n v="2"/>
    <n v="3"/>
    <n v="723"/>
    <m/>
    <s v="64 Pindari Av"/>
    <s v="Taylors Lakes"/>
    <s v="Brimbank"/>
    <s v="Western Metropolitan"/>
    <n v="9"/>
    <n v="2017"/>
  </r>
  <r>
    <d v="2017-09-05T00:00:00"/>
    <n v="1660000"/>
    <x v="2"/>
    <s v="Jones and Jones"/>
    <x v="1"/>
    <n v="3188"/>
    <n v="3"/>
    <n v="2"/>
    <n v="2"/>
    <n v="478"/>
    <m/>
    <s v="1/35 Holyrood St"/>
    <s v="Hampton"/>
    <s v="Bayside"/>
    <s v="Southern Metropolitan"/>
    <n v="9"/>
    <n v="2017"/>
  </r>
  <r>
    <d v="2017-09-06T00:00:00"/>
    <n v="1060000"/>
    <x v="1"/>
    <s v="Jones and Jones"/>
    <x v="0"/>
    <n v="3065"/>
    <n v="3"/>
    <n v="2"/>
    <n v="2"/>
    <n v="6367"/>
    <m/>
    <s v="411/416 Gore St"/>
    <s v="Fitzroy"/>
    <s v="Yarra"/>
    <s v="Northern Metropolitan"/>
    <n v="9"/>
    <n v="2017"/>
  </r>
  <r>
    <d v="2017-09-06T00:00:00"/>
    <n v="690000"/>
    <x v="0"/>
    <s v="Metro Ladder"/>
    <x v="0"/>
    <n v="3030"/>
    <n v="4"/>
    <n v="2"/>
    <n v="2"/>
    <n v="540"/>
    <n v="2012"/>
    <s v="84 Beachview Pde"/>
    <s v="Point Cook"/>
    <s v="Wyndham"/>
    <s v="Western Metropolitan"/>
    <n v="9"/>
    <n v="2017"/>
  </r>
  <r>
    <d v="2017-09-06T00:00:00"/>
    <n v="630000"/>
    <x v="0"/>
    <s v="Cunninghams"/>
    <x v="1"/>
    <n v="3754"/>
    <n v="4"/>
    <n v="2"/>
    <n v="2"/>
    <n v="475"/>
    <n v="2012"/>
    <s v="4 Vasari Gdns"/>
    <s v="Mernda"/>
    <s v="Whittlesea"/>
    <s v="Northern Metropolitan"/>
    <n v="9"/>
    <n v="2017"/>
  </r>
  <r>
    <d v="2017-09-06T00:00:00"/>
    <n v="660000"/>
    <x v="0"/>
    <s v="Metro Ladder"/>
    <x v="1"/>
    <n v="3076"/>
    <n v="5"/>
    <n v="3"/>
    <n v="2"/>
    <n v="708"/>
    <m/>
    <s v="1 Simon Ct"/>
    <s v="Epping"/>
    <s v="Whittlesea"/>
    <s v="Northern Metropolitan"/>
    <n v="9"/>
    <n v="2017"/>
  </r>
  <r>
    <d v="2017-09-06T00:00:00"/>
    <n v="790000"/>
    <x v="0"/>
    <s v="Cunninghams"/>
    <x v="1"/>
    <n v="3082"/>
    <n v="4"/>
    <n v="2"/>
    <n v="2"/>
    <n v="530"/>
    <n v="1990"/>
    <s v="15 Heritage Dr"/>
    <s v="Mill Park"/>
    <s v="Whittlesea"/>
    <s v="Northern Metropolitan"/>
    <n v="9"/>
    <n v="2017"/>
  </r>
  <r>
    <d v="2017-09-06T00:00:00"/>
    <n v="835000"/>
    <x v="1"/>
    <s v="Cunninghams"/>
    <x v="1"/>
    <n v="3151"/>
    <n v="3"/>
    <n v="2"/>
    <n v="2"/>
    <n v="347"/>
    <n v="2000"/>
    <s v="1/2 Ellesmere Rd"/>
    <s v="Burwood East"/>
    <s v="Whitehorse"/>
    <s v="Eastern Metropolitan"/>
    <n v="9"/>
    <n v="2017"/>
  </r>
  <r>
    <d v="2017-09-06T00:00:00"/>
    <n v="750000"/>
    <x v="0"/>
    <s v="Cunninghams"/>
    <x v="1"/>
    <n v="3166"/>
    <n v="3"/>
    <n v="2"/>
    <n v="2"/>
    <n v="321"/>
    <n v="2005"/>
    <s v="9/220 Huntingdale Rd"/>
    <s v="Huntingdale"/>
    <s v="Monash"/>
    <s v="Southern Metropolitan"/>
    <n v="9"/>
    <n v="2017"/>
  </r>
  <r>
    <d v="2017-09-06T00:00:00"/>
    <n v="1122000"/>
    <x v="0"/>
    <s v="Jones and Jones"/>
    <x v="1"/>
    <n v="3167"/>
    <n v="3"/>
    <n v="1"/>
    <n v="2"/>
    <n v="732"/>
    <m/>
    <s v="6 Sinclair St"/>
    <s v="Oakleigh South"/>
    <s v="Monash"/>
    <s v="South-Eastern Metropolitan"/>
    <n v="9"/>
    <n v="2017"/>
  </r>
  <r>
    <d v="2017-09-06T00:00:00"/>
    <n v="545000"/>
    <x v="0"/>
    <s v="Jones and Jones"/>
    <x v="0"/>
    <n v="3023"/>
    <n v="3"/>
    <n v="2"/>
    <n v="2"/>
    <n v="301"/>
    <m/>
    <s v="16/7 Toolondo Cl"/>
    <s v="Caroline Springs"/>
    <s v="Melton"/>
    <s v="Western Metropolitan"/>
    <n v="9"/>
    <n v="2017"/>
  </r>
  <r>
    <d v="2017-09-06T00:00:00"/>
    <n v="525000"/>
    <x v="1"/>
    <s v="Jones and Jones"/>
    <x v="0"/>
    <n v="3051"/>
    <n v="2"/>
    <n v="1"/>
    <n v="1"/>
    <n v="1618"/>
    <m/>
    <s v="19/49 Haines St"/>
    <s v="North Melbourne"/>
    <s v="Melbourne"/>
    <s v="Northern Metropolitan"/>
    <n v="9"/>
    <n v="2017"/>
  </r>
  <r>
    <d v="2017-09-06T00:00:00"/>
    <n v="510000"/>
    <x v="0"/>
    <s v="Flanders &amp; Fish"/>
    <x v="1"/>
    <n v="3064"/>
    <n v="3"/>
    <n v="2"/>
    <n v="2"/>
    <n v="523"/>
    <n v="2000"/>
    <s v="4 Almands Av"/>
    <s v="Roxburgh Park"/>
    <s v="Hume"/>
    <s v="Northern Metropolitan"/>
    <n v="9"/>
    <n v="2017"/>
  </r>
  <r>
    <d v="2017-09-06T00:00:00"/>
    <n v="875000"/>
    <x v="0"/>
    <s v="Metro Ladder"/>
    <x v="1"/>
    <n v="3073"/>
    <n v="2"/>
    <n v="1"/>
    <n v="2"/>
    <n v="519"/>
    <m/>
    <s v="14 Kinkora Rd"/>
    <s v="Reservoir"/>
    <s v="Darebin"/>
    <s v="Northern Metropolitan"/>
    <n v="9"/>
    <n v="2017"/>
  </r>
  <r>
    <d v="2017-09-06T00:00:00"/>
    <n v="905000"/>
    <x v="0"/>
    <s v="Cunninghams"/>
    <x v="0"/>
    <n v="3072"/>
    <n v="3"/>
    <n v="1"/>
    <n v="1"/>
    <n v="473"/>
    <m/>
    <s v="483 Gilbert Rd"/>
    <s v="Preston"/>
    <s v="Darebin"/>
    <s v="Northern Metropolitan"/>
    <n v="9"/>
    <n v="2017"/>
  </r>
  <r>
    <d v="2017-09-06T00:00:00"/>
    <n v="580000"/>
    <x v="2"/>
    <s v="Best Bricks"/>
    <x v="0"/>
    <n v="3020"/>
    <n v="3"/>
    <n v="2"/>
    <n v="2"/>
    <n v="175"/>
    <n v="2014"/>
    <s v="1/26 Talmage St"/>
    <s v="Albion"/>
    <s v="Brimbank"/>
    <s v="Western Metropolitan"/>
    <n v="9"/>
    <n v="2017"/>
  </r>
  <r>
    <d v="2017-09-06T00:00:00"/>
    <n v="730000"/>
    <x v="0"/>
    <s v="Cunninghams"/>
    <x v="1"/>
    <n v="3021"/>
    <n v="3"/>
    <n v="1"/>
    <n v="6"/>
    <n v="609"/>
    <m/>
    <s v="35 Walter St"/>
    <s v="St Albans"/>
    <s v="Brimbank"/>
    <s v="Western Metropolitan"/>
    <n v="9"/>
    <n v="2017"/>
  </r>
  <r>
    <d v="2017-09-06T00:00:00"/>
    <n v="740000"/>
    <x v="0"/>
    <s v="Sanders"/>
    <x v="1"/>
    <n v="3037"/>
    <n v="4"/>
    <n v="2"/>
    <n v="2"/>
    <n v="1017"/>
    <n v="2000"/>
    <s v="7 Argyll St"/>
    <s v="Sydenham"/>
    <s v="Brimbank"/>
    <s v="Western Metropolitan"/>
    <n v="9"/>
    <n v="2017"/>
  </r>
  <r>
    <d v="2017-09-06T00:00:00"/>
    <n v="1460000"/>
    <x v="0"/>
    <s v="Cunninghams"/>
    <x v="1"/>
    <n v="3190"/>
    <n v="3"/>
    <n v="2"/>
    <n v="2"/>
    <n v="725"/>
    <m/>
    <s v="9 Barnet St"/>
    <s v="Highett"/>
    <s v="Bayside"/>
    <s v="Southern Metropolitan"/>
    <n v="9"/>
    <n v="2017"/>
  </r>
  <r>
    <d v="2017-09-06T00:00:00"/>
    <n v="900000"/>
    <x v="0"/>
    <s v="Melbourne Homes"/>
    <x v="1"/>
    <n v="3088"/>
    <n v="4"/>
    <n v="3"/>
    <n v="1"/>
    <n v="807"/>
    <n v="1975"/>
    <s v="12 Yangoora Pl"/>
    <s v="Greensborough"/>
    <s v="Banyule"/>
    <s v="Northern Metropolitan"/>
    <n v="9"/>
    <n v="2017"/>
  </r>
  <r>
    <d v="2017-09-07T00:00:00"/>
    <n v="335000"/>
    <x v="0"/>
    <s v="Sanders"/>
    <x v="1"/>
    <n v="3030"/>
    <n v="2"/>
    <n v="1"/>
    <n v="1"/>
    <n v="190"/>
    <n v="1980"/>
    <s v="2/50 Tower Rd"/>
    <s v="Werribee"/>
    <s v="Wyndham"/>
    <s v="Western Metropolitan"/>
    <n v="9"/>
    <n v="2017"/>
  </r>
  <r>
    <d v="2017-09-07T00:00:00"/>
    <n v="501000"/>
    <x v="1"/>
    <s v="Jones and Jones"/>
    <x v="1"/>
    <n v="3146"/>
    <n v="2"/>
    <n v="1"/>
    <n v="1"/>
    <n v="2015"/>
    <n v="1960"/>
    <s v="11/62 Edgar St N"/>
    <s v="Glen Iris"/>
    <s v="Stonnington"/>
    <s v="Southern Metropolitan"/>
    <n v="9"/>
    <n v="2017"/>
  </r>
  <r>
    <d v="2017-09-07T00:00:00"/>
    <n v="520000"/>
    <x v="1"/>
    <s v="Cunninghams"/>
    <x v="1"/>
    <n v="3184"/>
    <n v="2"/>
    <n v="1"/>
    <n v="1"/>
    <n v="3256"/>
    <n v="1970"/>
    <s v="12/37 Tennyson St"/>
    <s v="Elwood"/>
    <s v="Port Phillip"/>
    <s v="Southern Metropolitan"/>
    <n v="9"/>
    <n v="2017"/>
  </r>
  <r>
    <d v="2017-09-07T00:00:00"/>
    <n v="1054000"/>
    <x v="0"/>
    <s v="Property Barons"/>
    <x v="1"/>
    <n v="3095"/>
    <n v="4"/>
    <n v="3"/>
    <n v="2"/>
    <n v="791"/>
    <n v="1974"/>
    <s v="38 Meruka Dr"/>
    <s v="Eltham"/>
    <s v="Nillumbik"/>
    <s v="Eastern Metropolitan"/>
    <n v="9"/>
    <n v="2017"/>
  </r>
  <r>
    <d v="2017-09-07T00:00:00"/>
    <n v="1310000"/>
    <x v="0"/>
    <s v="Cunninghams"/>
    <x v="1"/>
    <n v="3056"/>
    <n v="3"/>
    <n v="1"/>
    <n v="1"/>
    <n v="302"/>
    <n v="1910"/>
    <s v="26 MacFarland St"/>
    <s v="Brunswick"/>
    <s v="Moreland"/>
    <s v="Northern Metropolitan"/>
    <n v="9"/>
    <n v="2017"/>
  </r>
  <r>
    <d v="2017-09-07T00:00:00"/>
    <n v="900000"/>
    <x v="2"/>
    <s v="Flanders &amp; Fish"/>
    <x v="0"/>
    <n v="3149"/>
    <n v="3"/>
    <n v="2"/>
    <n v="2"/>
    <n v="344"/>
    <n v="2000"/>
    <s v="1/37 Bennett Av"/>
    <s v="Mount Waverley"/>
    <s v="Monash"/>
    <s v="Eastern Metropolitan"/>
    <n v="9"/>
    <n v="2017"/>
  </r>
  <r>
    <d v="2017-09-07T00:00:00"/>
    <n v="1001000"/>
    <x v="0"/>
    <s v="Melbourne Homes"/>
    <x v="1"/>
    <n v="3170"/>
    <n v="3"/>
    <n v="1"/>
    <n v="2"/>
    <n v="727"/>
    <n v="1970"/>
    <s v="5 Grainger Ct"/>
    <s v="Mulgrave"/>
    <s v="Monash"/>
    <s v="South-Eastern Metropolitan"/>
    <n v="9"/>
    <n v="2017"/>
  </r>
  <r>
    <d v="2017-09-07T00:00:00"/>
    <n v="1250000"/>
    <x v="0"/>
    <s v="Cunninghams"/>
    <x v="0"/>
    <n v="3168"/>
    <n v="4"/>
    <n v="1"/>
    <n v="1"/>
    <n v="711"/>
    <n v="1960"/>
    <s v="56 Eva St"/>
    <s v="Clayton"/>
    <s v="Monash"/>
    <s v="South-Eastern Metropolitan"/>
    <n v="9"/>
    <n v="2017"/>
  </r>
  <r>
    <d v="2017-09-07T00:00:00"/>
    <n v="1300000"/>
    <x v="0"/>
    <s v="Maxwells"/>
    <x v="0"/>
    <n v="3012"/>
    <n v="4"/>
    <n v="2"/>
    <n v="2"/>
    <n v="588"/>
    <n v="1970"/>
    <s v="24 Elphinstone St"/>
    <s v="West Footscray"/>
    <s v="Maribyrnong"/>
    <s v="Western Metropolitan"/>
    <n v="9"/>
    <n v="2017"/>
  </r>
  <r>
    <d v="2017-09-07T00:00:00"/>
    <n v="1138000"/>
    <x v="0"/>
    <s v="Property Barons"/>
    <x v="1"/>
    <n v="3107"/>
    <n v="3"/>
    <n v="2"/>
    <n v="2"/>
    <n v="706"/>
    <n v="1970"/>
    <s v="5 Sophora Ct"/>
    <s v="Templestowe Lower"/>
    <s v="Manningham"/>
    <s v="Eastern Metropolitan"/>
    <n v="9"/>
    <n v="2017"/>
  </r>
  <r>
    <d v="2017-09-07T00:00:00"/>
    <n v="2000000"/>
    <x v="0"/>
    <s v="Property Barons"/>
    <x v="0"/>
    <n v="3107"/>
    <n v="6"/>
    <n v="3"/>
    <n v="2"/>
    <n v="1054"/>
    <n v="1970"/>
    <s v="13 Melaleuca Av"/>
    <s v="Templestowe Lower"/>
    <s v="Manningham"/>
    <s v="Eastern Metropolitan"/>
    <n v="9"/>
    <n v="2017"/>
  </r>
  <r>
    <d v="2017-09-07T00:00:00"/>
    <n v="639000"/>
    <x v="1"/>
    <s v="Cunninghams"/>
    <x v="1"/>
    <n v="3196"/>
    <n v="2"/>
    <n v="1"/>
    <n v="2"/>
    <n v="278"/>
    <n v="1980"/>
    <s v="1/15 Cross Rd"/>
    <s v="Chelsea"/>
    <s v="Kingston"/>
    <s v="South-Eastern Metropolitan"/>
    <n v="9"/>
    <n v="2017"/>
  </r>
  <r>
    <d v="2017-09-07T00:00:00"/>
    <n v="476500"/>
    <x v="0"/>
    <s v="Metro Ladder"/>
    <x v="0"/>
    <n v="3059"/>
    <n v="3"/>
    <n v="1"/>
    <n v="1"/>
    <n v="321"/>
    <m/>
    <s v="41A Simmington Cct"/>
    <s v="Greenvale"/>
    <s v="Hume"/>
    <s v="Northern Metropolitan"/>
    <n v="9"/>
    <n v="2017"/>
  </r>
  <r>
    <d v="2017-09-07T00:00:00"/>
    <n v="1050000"/>
    <x v="0"/>
    <s v="Cunninghams"/>
    <x v="0"/>
    <n v="3163"/>
    <n v="3"/>
    <n v="1"/>
    <n v="2"/>
    <n v="184"/>
    <n v="1990"/>
    <s v="2A Walden Gr"/>
    <s v="Carnegie"/>
    <s v="Glen Eira"/>
    <s v="Southern Metropolitan"/>
    <n v="9"/>
    <n v="2017"/>
  </r>
  <r>
    <d v="2017-09-07T00:00:00"/>
    <n v="502000"/>
    <x v="1"/>
    <s v="Property Barons"/>
    <x v="0"/>
    <n v="3073"/>
    <n v="2"/>
    <n v="1"/>
    <n v="2"/>
    <n v="230"/>
    <n v="2015"/>
    <s v="1/118 Rathcown Rd"/>
    <s v="Reservoir"/>
    <s v="Darebin"/>
    <s v="Northern Metropolitan"/>
    <n v="9"/>
    <n v="2017"/>
  </r>
  <r>
    <d v="2017-09-07T00:00:00"/>
    <n v="820000"/>
    <x v="0"/>
    <s v="Best Bricks"/>
    <x v="0"/>
    <n v="3072"/>
    <n v="2"/>
    <n v="1"/>
    <n v="1"/>
    <n v="155"/>
    <m/>
    <s v="11 Milton Cr"/>
    <s v="Preston"/>
    <s v="Darebin"/>
    <s v="Northern Metropolitan"/>
    <n v="9"/>
    <n v="2017"/>
  </r>
  <r>
    <d v="2017-09-07T00:00:00"/>
    <n v="400000"/>
    <x v="0"/>
    <s v="Flanders &amp; Fish"/>
    <x v="0"/>
    <n v="3976"/>
    <n v="3"/>
    <n v="1"/>
    <n v="1"/>
    <n v="301"/>
    <n v="1998"/>
    <s v="6 The Mews"/>
    <s v="Hampton Park"/>
    <s v="Casey"/>
    <s v="South-Eastern Metropolitan"/>
    <n v="9"/>
    <n v="2017"/>
  </r>
  <r>
    <d v="2017-09-07T00:00:00"/>
    <n v="620000"/>
    <x v="0"/>
    <s v="Melbourne Homes"/>
    <x v="1"/>
    <n v="3805"/>
    <n v="3"/>
    <n v="2"/>
    <n v="2"/>
    <n v="668"/>
    <m/>
    <s v="25 Franleigh Dr"/>
    <s v="Narre Warren"/>
    <s v="Casey"/>
    <s v="South-Eastern Metropolitan"/>
    <n v="9"/>
    <n v="2017"/>
  </r>
  <r>
    <d v="2017-09-07T00:00:00"/>
    <n v="475000"/>
    <x v="0"/>
    <s v="SJ"/>
    <x v="1"/>
    <n v="3037"/>
    <n v="3"/>
    <n v="2"/>
    <n v="2"/>
    <n v="358"/>
    <n v="1990"/>
    <s v="7 Alexander Cl"/>
    <s v="Delahey"/>
    <s v="Brimbank"/>
    <s v="Western Metropolitan"/>
    <n v="9"/>
    <n v="2017"/>
  </r>
  <r>
    <d v="2017-09-07T00:00:00"/>
    <n v="800000"/>
    <x v="0"/>
    <s v="Property Barons"/>
    <x v="0"/>
    <n v="3038"/>
    <n v="4"/>
    <n v="3"/>
    <n v="6"/>
    <n v="876"/>
    <m/>
    <s v="4 Goulburn Wy"/>
    <s v="Taylors Lakes"/>
    <s v="Brimbank"/>
    <s v="Western Metropolitan"/>
    <n v="9"/>
    <n v="2017"/>
  </r>
  <r>
    <d v="2017-09-07T00:00:00"/>
    <n v="695000"/>
    <x v="1"/>
    <s v="SJ"/>
    <x v="1"/>
    <n v="3088"/>
    <n v="2"/>
    <n v="2"/>
    <n v="1"/>
    <n v="208"/>
    <n v="2000"/>
    <s v="2/12 William St"/>
    <s v="Greensborough"/>
    <s v="Banyule"/>
    <s v="Northern Metropolitan"/>
    <n v="9"/>
    <n v="2017"/>
  </r>
  <r>
    <d v="2017-09-07T00:00:00"/>
    <n v="866000"/>
    <x v="0"/>
    <s v="Metro Ladder"/>
    <x v="1"/>
    <n v="3088"/>
    <n v="3"/>
    <n v="2"/>
    <n v="2"/>
    <n v="743"/>
    <n v="1980"/>
    <s v="53 Narbethong Dr"/>
    <s v="Greensborough"/>
    <s v="Banyule"/>
    <s v="Northern Metropolitan"/>
    <n v="9"/>
    <n v="2017"/>
  </r>
  <r>
    <d v="2017-09-08T00:00:00"/>
    <n v="650000"/>
    <x v="1"/>
    <s v="Cunninghams"/>
    <x v="0"/>
    <n v="3068"/>
    <n v="2"/>
    <n v="1"/>
    <n v="1"/>
    <n v="0"/>
    <m/>
    <s v="86/682 Nicholson St"/>
    <s v="Fitzroy North"/>
    <s v="Yarra"/>
    <s v="Northern Metropolitan"/>
    <n v="9"/>
    <n v="2017"/>
  </r>
  <r>
    <d v="2017-09-08T00:00:00"/>
    <n v="1690000"/>
    <x v="0"/>
    <s v="Metro Ladder"/>
    <x v="1"/>
    <n v="3054"/>
    <n v="2"/>
    <n v="1"/>
    <n v="1"/>
    <n v="173"/>
    <m/>
    <s v="384 Canning St"/>
    <s v="Carlton North"/>
    <s v="Yarra"/>
    <s v="Northern Metropolitan"/>
    <n v="9"/>
    <n v="2017"/>
  </r>
  <r>
    <d v="2017-09-08T00:00:00"/>
    <n v="485000"/>
    <x v="0"/>
    <s v="Cunninghams"/>
    <x v="1"/>
    <n v="3752"/>
    <n v="4"/>
    <n v="2"/>
    <n v="2"/>
    <n v="196"/>
    <n v="2008"/>
    <s v="15 Vincent Dr"/>
    <s v="South Morang"/>
    <s v="Whittlesea"/>
    <s v="Northern Metropolitan"/>
    <n v="9"/>
    <n v="2017"/>
  </r>
  <r>
    <d v="2017-09-08T00:00:00"/>
    <n v="560000"/>
    <x v="0"/>
    <s v="Jones and Jones"/>
    <x v="1"/>
    <n v="3076"/>
    <n v="3"/>
    <n v="2"/>
    <n v="1"/>
    <n v="390"/>
    <n v="2007"/>
    <s v="8 Shields St"/>
    <s v="Epping"/>
    <s v="Whittlesea"/>
    <s v="Northern Metropolitan"/>
    <n v="9"/>
    <n v="2017"/>
  </r>
  <r>
    <d v="2017-09-08T00:00:00"/>
    <n v="850000"/>
    <x v="0"/>
    <s v="Property Barons"/>
    <x v="1"/>
    <n v="3095"/>
    <n v="5"/>
    <n v="2"/>
    <n v="1"/>
    <n v="813"/>
    <m/>
    <s v="20 Ramptons Rd"/>
    <s v="Eltham North"/>
    <s v="Nillumbik"/>
    <s v="Eastern Metropolitan"/>
    <n v="9"/>
    <n v="2017"/>
  </r>
  <r>
    <d v="2017-09-08T00:00:00"/>
    <n v="920000"/>
    <x v="0"/>
    <s v="Sanders"/>
    <x v="1"/>
    <n v="3095"/>
    <n v="4"/>
    <n v="3"/>
    <n v="2"/>
    <n v="1503"/>
    <n v="1980"/>
    <s v="15 Highpoint Cr"/>
    <s v="Eltham North"/>
    <s v="Nillumbik"/>
    <s v="Eastern Metropolitan"/>
    <n v="9"/>
    <n v="2017"/>
  </r>
  <r>
    <d v="2017-09-08T00:00:00"/>
    <n v="735000"/>
    <x v="0"/>
    <s v="Cunninghams"/>
    <x v="1"/>
    <n v="3046"/>
    <n v="3"/>
    <n v="1"/>
    <n v="1"/>
    <n v="626"/>
    <n v="1950"/>
    <s v="9 Bond St"/>
    <s v="Hadfield"/>
    <s v="Moreland"/>
    <s v="Northern Metropolitan"/>
    <n v="9"/>
    <n v="2017"/>
  </r>
  <r>
    <d v="2017-09-08T00:00:00"/>
    <n v="1100000"/>
    <x v="0"/>
    <s v="Cunninghams"/>
    <x v="0"/>
    <n v="3033"/>
    <n v="4"/>
    <n v="4"/>
    <n v="2"/>
    <n v="500"/>
    <n v="2011"/>
    <s v="44 Granite Wy"/>
    <s v="Keilor East"/>
    <s v="Moonee Valley"/>
    <s v="Western Metropolitan"/>
    <n v="9"/>
    <n v="2017"/>
  </r>
  <r>
    <d v="2017-09-08T00:00:00"/>
    <n v="1116500"/>
    <x v="0"/>
    <s v="Melbourne Homes"/>
    <x v="1"/>
    <n v="3150"/>
    <n v="5"/>
    <n v="2"/>
    <n v="2"/>
    <n v="701"/>
    <n v="1960"/>
    <s v="707 Waverley Rd"/>
    <s v="Glen Waverley"/>
    <s v="Monash"/>
    <s v="Eastern Metropolitan"/>
    <n v="9"/>
    <n v="2017"/>
  </r>
  <r>
    <d v="2017-09-08T00:00:00"/>
    <n v="520000"/>
    <x v="0"/>
    <s v="Property Barons"/>
    <x v="1"/>
    <n v="3037"/>
    <n v="3"/>
    <n v="2"/>
    <n v="2"/>
    <n v="389"/>
    <n v="2005"/>
    <s v="55 Bloomsbury Dr"/>
    <s v="Taylors Hill"/>
    <s v="Melton"/>
    <s v="Western Metropolitan"/>
    <n v="9"/>
    <n v="2017"/>
  </r>
  <r>
    <d v="2017-09-08T00:00:00"/>
    <n v="840000"/>
    <x v="0"/>
    <s v="Sanders"/>
    <x v="1"/>
    <n v="3031"/>
    <n v="3"/>
    <n v="1"/>
    <n v="0"/>
    <n v="114"/>
    <m/>
    <s v="2 Collett St"/>
    <s v="Kensington"/>
    <s v="Melbourne"/>
    <s v="Northern Metropolitan"/>
    <n v="9"/>
    <n v="2017"/>
  </r>
  <r>
    <d v="2017-09-08T00:00:00"/>
    <n v="525000"/>
    <x v="1"/>
    <s v="Flanders &amp; Fish"/>
    <x v="1"/>
    <n v="3135"/>
    <n v="2"/>
    <n v="1"/>
    <n v="1"/>
    <n v="0"/>
    <n v="1980"/>
    <s v="1/34 Campbell St"/>
    <s v="Heathmont"/>
    <s v="Maroondah"/>
    <s v="Eastern Metropolitan"/>
    <n v="9"/>
    <n v="2017"/>
  </r>
  <r>
    <d v="2017-09-08T00:00:00"/>
    <n v="845000"/>
    <x v="0"/>
    <s v="Maxwells"/>
    <x v="0"/>
    <n v="3012"/>
    <n v="3"/>
    <n v="1"/>
    <n v="2"/>
    <n v="422"/>
    <n v="1950"/>
    <s v="15 Alberta St"/>
    <s v="West Footscray"/>
    <s v="Maribyrnong"/>
    <s v="Western Metropolitan"/>
    <n v="9"/>
    <n v="2017"/>
  </r>
  <r>
    <d v="2017-09-08T00:00:00"/>
    <n v="886000"/>
    <x v="1"/>
    <s v="Maxwells"/>
    <x v="1"/>
    <n v="3011"/>
    <n v="3"/>
    <n v="2"/>
    <n v="2"/>
    <n v="0"/>
    <n v="2005"/>
    <s v="1/22 Vigo St"/>
    <s v="Seddon"/>
    <s v="Maribyrnong"/>
    <s v="Western Metropolitan"/>
    <n v="9"/>
    <n v="2017"/>
  </r>
  <r>
    <d v="2017-09-08T00:00:00"/>
    <n v="1000000"/>
    <x v="0"/>
    <s v="Cunninghams"/>
    <x v="1"/>
    <n v="3179"/>
    <n v="3"/>
    <n v="2"/>
    <n v="2"/>
    <n v="1088"/>
    <m/>
    <s v="17 Gilbert Ct"/>
    <s v="Scoresby"/>
    <s v="Knox"/>
    <s v="Eastern Metropolitan"/>
    <n v="9"/>
    <n v="2017"/>
  </r>
  <r>
    <d v="2017-09-08T00:00:00"/>
    <n v="440000"/>
    <x v="0"/>
    <s v="SJ"/>
    <x v="1"/>
    <n v="3048"/>
    <n v="3"/>
    <n v="1"/>
    <n v="2"/>
    <n v="570"/>
    <n v="1992"/>
    <s v="23 Goodenia Cl"/>
    <s v="Meadow Heights"/>
    <s v="Hume"/>
    <s v="Northern Metropolitan"/>
    <n v="9"/>
    <n v="2017"/>
  </r>
  <r>
    <d v="2017-09-08T00:00:00"/>
    <n v="460000"/>
    <x v="0"/>
    <s v="SJ"/>
    <x v="1"/>
    <n v="3064"/>
    <n v="3"/>
    <n v="2"/>
    <n v="3"/>
    <n v="266"/>
    <n v="2000"/>
    <s v="13 McKinley Dr"/>
    <s v="Roxburgh Park"/>
    <s v="Hume"/>
    <s v="Northern Metropolitan"/>
    <n v="9"/>
    <n v="2017"/>
  </r>
  <r>
    <d v="2017-09-08T00:00:00"/>
    <n v="475000"/>
    <x v="0"/>
    <s v="Maxwells"/>
    <x v="1"/>
    <n v="3429"/>
    <n v="3"/>
    <n v="1"/>
    <n v="4"/>
    <n v="754"/>
    <n v="1985"/>
    <s v="19 Muirfield Dr"/>
    <s v="Sunbury"/>
    <s v="Hume"/>
    <s v="Western Metropolitan"/>
    <n v="9"/>
    <n v="2017"/>
  </r>
  <r>
    <d v="2017-09-08T00:00:00"/>
    <n v="645000"/>
    <x v="0"/>
    <s v="Property Barons"/>
    <x v="1"/>
    <n v="3043"/>
    <n v="3"/>
    <n v="1"/>
    <n v="1"/>
    <n v="556"/>
    <m/>
    <s v="124 Carrick Dr"/>
    <s v="Gladstone Park"/>
    <s v="Hume"/>
    <s v="Western Metropolitan"/>
    <n v="9"/>
    <n v="2017"/>
  </r>
  <r>
    <d v="2017-09-08T00:00:00"/>
    <n v="1030000"/>
    <x v="0"/>
    <s v="Metro Ladder"/>
    <x v="0"/>
    <n v="3025"/>
    <n v="4"/>
    <n v="3"/>
    <n v="2"/>
    <n v="533"/>
    <m/>
    <s v="22 Knapp St"/>
    <s v="Altona North"/>
    <s v="Hobsons Bay"/>
    <s v="Western Metropolitan"/>
    <n v="9"/>
    <n v="2017"/>
  </r>
  <r>
    <d v="2017-09-08T00:00:00"/>
    <n v="506000"/>
    <x v="0"/>
    <s v="Melbourne Homes"/>
    <x v="1"/>
    <n v="3199"/>
    <n v="3"/>
    <n v="1"/>
    <n v="4"/>
    <n v="578"/>
    <n v="1984"/>
    <s v="12 Tantani St"/>
    <s v="Frankston"/>
    <s v="Frankston"/>
    <s v="South-Eastern Metropolitan"/>
    <n v="9"/>
    <n v="2017"/>
  </r>
  <r>
    <d v="2017-09-08T00:00:00"/>
    <n v="690000"/>
    <x v="0"/>
    <s v="Cunninghams"/>
    <x v="1"/>
    <n v="3073"/>
    <n v="3"/>
    <n v="1"/>
    <n v="2"/>
    <n v="514"/>
    <n v="1960"/>
    <s v="82 Radford Rd"/>
    <s v="Reservoir"/>
    <s v="Darebin"/>
    <s v="Northern Metropolitan"/>
    <n v="9"/>
    <n v="2017"/>
  </r>
  <r>
    <d v="2017-09-08T00:00:00"/>
    <n v="710000"/>
    <x v="2"/>
    <s v="Sanders"/>
    <x v="1"/>
    <n v="3073"/>
    <n v="2"/>
    <n v="2"/>
    <n v="1"/>
    <n v="126"/>
    <n v="2013"/>
    <s v="2/27 Horton St"/>
    <s v="Reservoir"/>
    <s v="Darebin"/>
    <s v="Northern Metropolitan"/>
    <n v="9"/>
    <n v="2017"/>
  </r>
  <r>
    <d v="2017-09-08T00:00:00"/>
    <n v="340000"/>
    <x v="2"/>
    <s v="Flanders &amp; Fish"/>
    <x v="1"/>
    <n v="3020"/>
    <n v="2"/>
    <n v="1"/>
    <n v="1"/>
    <n v="100"/>
    <m/>
    <s v="2/20 Talmage St"/>
    <s v="Albion"/>
    <s v="Brimbank"/>
    <s v="Western Metropolitan"/>
    <n v="9"/>
    <n v="2017"/>
  </r>
  <r>
    <d v="2017-09-08T00:00:00"/>
    <n v="450000"/>
    <x v="0"/>
    <s v="Best Bricks"/>
    <x v="1"/>
    <n v="3020"/>
    <n v="3"/>
    <n v="1"/>
    <n v="2"/>
    <n v="283"/>
    <n v="1970"/>
    <s v="1/52 Drinkwater Cr"/>
    <s v="Sunshine West"/>
    <s v="Brimbank"/>
    <s v="Western Metropolitan"/>
    <n v="9"/>
    <n v="2017"/>
  </r>
  <r>
    <d v="2017-09-08T00:00:00"/>
    <n v="2330000"/>
    <x v="0"/>
    <s v="Jones and Jones"/>
    <x v="1"/>
    <n v="3103"/>
    <n v="3"/>
    <n v="2"/>
    <n v="4"/>
    <n v="656"/>
    <n v="1970"/>
    <s v="92 Winmalee Rd"/>
    <s v="Balwyn"/>
    <s v="Boroondara"/>
    <s v="Southern Metropolitan"/>
    <n v="9"/>
    <n v="2017"/>
  </r>
  <r>
    <d v="2017-09-08T00:00:00"/>
    <n v="1430000"/>
    <x v="0"/>
    <s v="Property Barons"/>
    <x v="0"/>
    <n v="3084"/>
    <n v="4"/>
    <n v="2"/>
    <n v="3"/>
    <n v="680"/>
    <m/>
    <s v="100 Buckingham Dr"/>
    <s v="Heidelberg"/>
    <s v="Banyule"/>
    <s v="Eastern Metropolitan"/>
    <n v="9"/>
    <n v="2017"/>
  </r>
  <r>
    <d v="2017-09-09T00:00:00"/>
    <n v="1297000"/>
    <x v="0"/>
    <s v="Maxwells"/>
    <x v="1"/>
    <n v="3066"/>
    <n v="3"/>
    <n v="2"/>
    <n v="0"/>
    <n v="186"/>
    <n v="1890"/>
    <s v="30 Alexander St"/>
    <s v="Collingwood"/>
    <s v="Yarra"/>
    <s v="Northern Metropolitan"/>
    <n v="9"/>
    <n v="2017"/>
  </r>
  <r>
    <d v="2017-09-09T00:00:00"/>
    <n v="2285000"/>
    <x v="0"/>
    <s v="Cunninghams"/>
    <x v="1"/>
    <n v="3128"/>
    <n v="5"/>
    <n v="3"/>
    <n v="2"/>
    <n v="803"/>
    <m/>
    <s v="43 Rose St"/>
    <s v="Box Hill"/>
    <s v="Whitehorse"/>
    <s v="Eastern Metropolitan"/>
    <n v="9"/>
    <n v="2017"/>
  </r>
  <r>
    <d v="2017-09-09T00:00:00"/>
    <n v="1910000"/>
    <x v="0"/>
    <s v="Cunninghams"/>
    <x v="1"/>
    <n v="3146"/>
    <n v="3"/>
    <n v="2"/>
    <n v="1"/>
    <n v="348"/>
    <m/>
    <s v="11 Young St"/>
    <s v="Glen Iris"/>
    <s v="Stonnington"/>
    <s v="Southern Metropolitan"/>
    <n v="9"/>
    <n v="2017"/>
  </r>
  <r>
    <d v="2017-09-09T00:00:00"/>
    <n v="937000"/>
    <x v="2"/>
    <s v="Jones and Jones"/>
    <x v="0"/>
    <n v="3057"/>
    <n v="3"/>
    <n v="2"/>
    <n v="1"/>
    <n v="110"/>
    <n v="2000"/>
    <s v="63 Harrison St"/>
    <s v="Brunswick East"/>
    <s v="Moreland"/>
    <s v="Northern Metropolitan"/>
    <n v="9"/>
    <n v="2017"/>
  </r>
  <r>
    <d v="2017-09-09T00:00:00"/>
    <n v="990000"/>
    <x v="0"/>
    <s v="Property Barons"/>
    <x v="0"/>
    <n v="3166"/>
    <n v="3"/>
    <n v="1"/>
    <n v="2"/>
    <n v="628"/>
    <n v="1965"/>
    <s v="39 Hargreaves St"/>
    <s v="Huntingdale"/>
    <s v="Monash"/>
    <s v="Southern Metropolitan"/>
    <n v="9"/>
    <n v="2017"/>
  </r>
  <r>
    <d v="2017-09-09T00:00:00"/>
    <n v="1150000"/>
    <x v="0"/>
    <s v="Cunninghams"/>
    <x v="1"/>
    <n v="3166"/>
    <n v="2"/>
    <n v="1"/>
    <n v="3"/>
    <n v="622"/>
    <n v="1970"/>
    <s v="3 McKenzie Ct"/>
    <s v="Oakleigh East"/>
    <s v="Monash"/>
    <s v="Southern Metropolitan"/>
    <n v="9"/>
    <n v="2017"/>
  </r>
  <r>
    <d v="2017-09-09T00:00:00"/>
    <n v="618350"/>
    <x v="0"/>
    <s v="SJ"/>
    <x v="1"/>
    <n v="3037"/>
    <n v="4"/>
    <n v="2"/>
    <n v="2"/>
    <n v="542"/>
    <n v="2009"/>
    <s v="20 Viridian Dr"/>
    <s v="Hillside"/>
    <s v="Melton"/>
    <s v="Western Metropolitan"/>
    <n v="9"/>
    <n v="2017"/>
  </r>
  <r>
    <d v="2017-09-09T00:00:00"/>
    <n v="575000"/>
    <x v="2"/>
    <s v="Cunninghams"/>
    <x v="0"/>
    <n v="3011"/>
    <n v="2"/>
    <n v="2"/>
    <n v="1"/>
    <n v="88"/>
    <n v="2000"/>
    <s v="12/26 Park St"/>
    <s v="Footscray"/>
    <s v="Maribyrnong"/>
    <s v="Western Metropolitan"/>
    <n v="9"/>
    <n v="2017"/>
  </r>
  <r>
    <d v="2017-09-09T00:00:00"/>
    <n v="650000"/>
    <x v="2"/>
    <s v="Maxwells"/>
    <x v="1"/>
    <n v="3012"/>
    <n v="2"/>
    <n v="2"/>
    <n v="1"/>
    <n v="279"/>
    <n v="2013"/>
    <s v="76A Norfolk St"/>
    <s v="Maidstone"/>
    <s v="Maribyrnong"/>
    <s v="Western Metropolitan"/>
    <n v="9"/>
    <n v="2017"/>
  </r>
  <r>
    <d v="2017-09-09T00:00:00"/>
    <n v="520000"/>
    <x v="0"/>
    <s v="Flanders &amp; Fish"/>
    <x v="1"/>
    <n v="3048"/>
    <n v="3"/>
    <n v="1"/>
    <n v="2"/>
    <n v="798"/>
    <n v="1985"/>
    <s v="11 Hermitage Ct"/>
    <s v="Meadow Heights"/>
    <s v="Hume"/>
    <s v="Northern Metropolitan"/>
    <n v="9"/>
    <n v="2017"/>
  </r>
  <r>
    <d v="2017-09-09T00:00:00"/>
    <n v="610000"/>
    <x v="0"/>
    <s v="Cunninghams"/>
    <x v="1"/>
    <n v="3064"/>
    <n v="4"/>
    <n v="2"/>
    <n v="2"/>
    <n v="490"/>
    <n v="2015"/>
    <s v="17 Primavera Dr"/>
    <s v="Mickleham"/>
    <s v="Hume"/>
    <s v="Northern Metropolitan"/>
    <n v="9"/>
    <n v="2017"/>
  </r>
  <r>
    <d v="2017-09-09T00:00:00"/>
    <n v="312000"/>
    <x v="1"/>
    <s v="Zimmerman"/>
    <x v="1"/>
    <n v="3018"/>
    <n v="1"/>
    <n v="1"/>
    <n v="0"/>
    <n v="0"/>
    <m/>
    <s v="1/27 Noordenne Av"/>
    <s v="Seaholme"/>
    <s v="Hobsons Bay"/>
    <s v="Western Metropolitan"/>
    <n v="9"/>
    <n v="2017"/>
  </r>
  <r>
    <d v="2017-09-09T00:00:00"/>
    <n v="745000"/>
    <x v="0"/>
    <s v="Cunninghams"/>
    <x v="0"/>
    <n v="3173"/>
    <n v="3"/>
    <n v="1"/>
    <n v="4"/>
    <n v="540"/>
    <n v="1980"/>
    <s v="28 Eildon Dr"/>
    <s v="Keysborough"/>
    <s v="Greater Dandenong"/>
    <s v="South-Eastern Metropolitan"/>
    <n v="9"/>
    <n v="2017"/>
  </r>
  <r>
    <d v="2017-09-09T00:00:00"/>
    <n v="552500"/>
    <x v="0"/>
    <s v="Melbourne Homes"/>
    <x v="1"/>
    <n v="3201"/>
    <n v="3"/>
    <n v="2"/>
    <n v="2"/>
    <n v="779"/>
    <n v="1988"/>
    <s v="9 Talba Ct"/>
    <s v="Carrum Downs"/>
    <s v="Frankston"/>
    <s v="South-Eastern Metropolitan"/>
    <n v="9"/>
    <n v="2017"/>
  </r>
  <r>
    <d v="2017-09-09T00:00:00"/>
    <n v="672000"/>
    <x v="2"/>
    <s v="Metro Ladder"/>
    <x v="1"/>
    <n v="3073"/>
    <n v="2"/>
    <n v="1"/>
    <n v="1"/>
    <n v="243"/>
    <n v="2012"/>
    <s v="1/33 Oconnor St"/>
    <s v="Reservoir"/>
    <s v="Darebin"/>
    <s v="Northern Metropolitan"/>
    <n v="9"/>
    <n v="2017"/>
  </r>
  <r>
    <d v="2017-09-09T00:00:00"/>
    <n v="508000"/>
    <x v="0"/>
    <s v="Jones and Jones"/>
    <x v="1"/>
    <n v="3177"/>
    <n v="3"/>
    <n v="1"/>
    <n v="2"/>
    <n v="680"/>
    <m/>
    <s v="35 Fugosia St"/>
    <s v="Doveton"/>
    <s v="Casey"/>
    <s v="South-Eastern Metropolitan"/>
    <n v="9"/>
    <n v="2017"/>
  </r>
  <r>
    <d v="2017-09-09T00:00:00"/>
    <n v="555000"/>
    <x v="0"/>
    <s v="Cunninghams"/>
    <x v="1"/>
    <n v="3977"/>
    <n v="3"/>
    <n v="2"/>
    <n v="2"/>
    <n v="581"/>
    <m/>
    <s v="25 Springhill Dr"/>
    <s v="Cranbourne"/>
    <s v="Casey"/>
    <s v="South-Eastern Metropolitan"/>
    <n v="9"/>
    <n v="2017"/>
  </r>
  <r>
    <d v="2017-09-09T00:00:00"/>
    <n v="2215000"/>
    <x v="0"/>
    <s v="Cunninghams"/>
    <x v="1"/>
    <n v="3146"/>
    <n v="5"/>
    <n v="2"/>
    <n v="2"/>
    <n v="847"/>
    <m/>
    <s v="5 Ventich St"/>
    <s v="Glen Iris"/>
    <s v="Boroondara"/>
    <s v="Southern Metropolitan"/>
    <n v="9"/>
    <n v="2017"/>
  </r>
  <r>
    <d v="2017-09-09T00:00:00"/>
    <n v="495000"/>
    <x v="1"/>
    <s v="Melbourne Homes"/>
    <x v="1"/>
    <n v="3186"/>
    <n v="1"/>
    <n v="1"/>
    <n v="1"/>
    <n v="0"/>
    <n v="1970"/>
    <s v="7/138 New St"/>
    <s v="Brighton"/>
    <s v="Bayside"/>
    <s v="Southern Metropolitan"/>
    <n v="9"/>
    <n v="2017"/>
  </r>
  <r>
    <d v="2017-09-09T00:00:00"/>
    <n v="1240000"/>
    <x v="0"/>
    <s v="Metro Ladder"/>
    <x v="0"/>
    <n v="3186"/>
    <n v="3"/>
    <n v="2"/>
    <n v="2"/>
    <n v="206"/>
    <m/>
    <s v="1/141 South Rd"/>
    <s v="Brighton"/>
    <s v="Bayside"/>
    <s v="Southern Metropolitan"/>
    <n v="9"/>
    <n v="2017"/>
  </r>
  <r>
    <d v="2017-09-09T00:00:00"/>
    <n v="1500000"/>
    <x v="0"/>
    <s v="Maxwells"/>
    <x v="1"/>
    <n v="3187"/>
    <n v="3"/>
    <n v="2"/>
    <n v="1"/>
    <n v="279"/>
    <n v="1990"/>
    <s v="10 Grant St"/>
    <s v="Brighton East"/>
    <s v="Bayside"/>
    <s v="Southern Metropolitan"/>
    <n v="9"/>
    <n v="2017"/>
  </r>
  <r>
    <d v="2017-09-09T00:00:00"/>
    <n v="900000"/>
    <x v="0"/>
    <s v="Property Barons"/>
    <x v="1"/>
    <n v="3087"/>
    <n v="3"/>
    <n v="2"/>
    <n v="2"/>
    <n v="280"/>
    <m/>
    <s v="1B High St"/>
    <s v="Watsonia"/>
    <s v="Banyule"/>
    <s v="Northern Metropolitan"/>
    <n v="9"/>
    <n v="2017"/>
  </r>
  <r>
    <d v="2017-09-10T00:00:00"/>
    <n v="484000"/>
    <x v="0"/>
    <s v="Metro Ladder"/>
    <x v="1"/>
    <n v="3030"/>
    <n v="3"/>
    <n v="1"/>
    <n v="0"/>
    <n v="531"/>
    <n v="1960"/>
    <s v="46 Vincent Cr"/>
    <s v="Werribee"/>
    <s v="Wyndham"/>
    <s v="Western Metropolitan"/>
    <n v="9"/>
    <n v="2017"/>
  </r>
  <r>
    <d v="2017-09-10T00:00:00"/>
    <n v="678000"/>
    <x v="0"/>
    <s v="SJ"/>
    <x v="1"/>
    <n v="3030"/>
    <n v="2"/>
    <n v="1"/>
    <n v="1"/>
    <n v="487"/>
    <m/>
    <s v="12 Bridge St"/>
    <s v="Werribee"/>
    <s v="Wyndham"/>
    <s v="Western Metropolitan"/>
    <n v="9"/>
    <n v="2017"/>
  </r>
  <r>
    <d v="2017-09-10T00:00:00"/>
    <n v="612000"/>
    <x v="0"/>
    <s v="Melbourne Homes"/>
    <x v="1"/>
    <n v="3752"/>
    <n v="4"/>
    <n v="2"/>
    <n v="2"/>
    <n v="617"/>
    <m/>
    <s v="3 Robin Pl"/>
    <s v="South Morang"/>
    <s v="Whittlesea"/>
    <s v="Northern Metropolitan"/>
    <n v="9"/>
    <n v="2017"/>
  </r>
  <r>
    <d v="2017-09-10T00:00:00"/>
    <n v="995000"/>
    <x v="0"/>
    <s v="Jones and Jones"/>
    <x v="1"/>
    <n v="3148"/>
    <n v="4"/>
    <n v="2"/>
    <n v="1"/>
    <n v="402"/>
    <n v="1960"/>
    <s v="1/1 Dundee Av"/>
    <s v="Chadstone"/>
    <s v="Monash"/>
    <s v="Southern Metropolitan"/>
    <n v="9"/>
    <n v="2017"/>
  </r>
  <r>
    <d v="2017-09-10T00:00:00"/>
    <n v="400000"/>
    <x v="0"/>
    <s v="SJ"/>
    <x v="0"/>
    <n v="3338"/>
    <n v="3"/>
    <n v="2"/>
    <n v="2"/>
    <n v="800"/>
    <m/>
    <s v="6 Denny Pl"/>
    <s v="Melton South"/>
    <s v="Melton"/>
    <s v="Western Victoria"/>
    <n v="9"/>
    <n v="2017"/>
  </r>
  <r>
    <d v="2017-09-10T00:00:00"/>
    <n v="1900000"/>
    <x v="2"/>
    <s v="Flanders &amp; Fish"/>
    <x v="0"/>
    <n v="3156"/>
    <n v="3"/>
    <n v="2"/>
    <n v="2"/>
    <n v="1869"/>
    <m/>
    <s v="2 Francis Cr"/>
    <s v="Ferntree Gully"/>
    <s v="Knox"/>
    <s v="Eastern Metropolitan"/>
    <n v="9"/>
    <n v="2017"/>
  </r>
  <r>
    <d v="2017-09-10T00:00:00"/>
    <n v="970000"/>
    <x v="0"/>
    <s v="Metro Ladder"/>
    <x v="0"/>
    <n v="3195"/>
    <n v="3"/>
    <n v="2"/>
    <n v="2"/>
    <n v="612"/>
    <n v="1960"/>
    <s v="14 Ebb St"/>
    <s v="Aspendale"/>
    <s v="Kingston"/>
    <s v="South-Eastern Metropolitan"/>
    <n v="9"/>
    <n v="2017"/>
  </r>
  <r>
    <d v="2017-09-10T00:00:00"/>
    <n v="1384000"/>
    <x v="0"/>
    <s v="Flanders &amp; Fish"/>
    <x v="1"/>
    <n v="3165"/>
    <n v="4"/>
    <n v="3"/>
    <n v="2"/>
    <n v="631"/>
    <m/>
    <s v="1 Pell St"/>
    <s v="Bentleigh East"/>
    <s v="Glen Eira"/>
    <s v="Southern Metropolitan"/>
    <n v="9"/>
    <n v="2017"/>
  </r>
  <r>
    <d v="2017-09-10T00:00:00"/>
    <n v="1530000"/>
    <x v="0"/>
    <s v="Jones and Jones"/>
    <x v="0"/>
    <n v="3163"/>
    <n v="3"/>
    <n v="1"/>
    <n v="1"/>
    <n v="684"/>
    <m/>
    <s v="11 Beena Av"/>
    <s v="Carnegie"/>
    <s v="Glen Eira"/>
    <s v="Southern Metropolitan"/>
    <n v="9"/>
    <n v="2017"/>
  </r>
  <r>
    <d v="2017-09-10T00:00:00"/>
    <n v="480000"/>
    <x v="0"/>
    <s v="Melbourne Homes"/>
    <x v="1"/>
    <n v="3201"/>
    <n v="3"/>
    <n v="1"/>
    <n v="0"/>
    <n v="528"/>
    <n v="1981"/>
    <s v="9 Pinewood Dr"/>
    <s v="Carrum Downs"/>
    <s v="Frankston"/>
    <s v="South-Eastern Metropolitan"/>
    <n v="9"/>
    <n v="2017"/>
  </r>
  <r>
    <d v="2017-09-10T00:00:00"/>
    <n v="768000"/>
    <x v="0"/>
    <s v="Jones and Jones"/>
    <x v="1"/>
    <n v="3198"/>
    <n v="4"/>
    <n v="2"/>
    <n v="3"/>
    <n v="542"/>
    <n v="1970"/>
    <s v="210 Seaford Rd"/>
    <s v="Seaford"/>
    <s v="Frankston"/>
    <s v="South-Eastern Metropolitan"/>
    <n v="9"/>
    <n v="2017"/>
  </r>
  <r>
    <d v="2017-09-10T00:00:00"/>
    <n v="825000"/>
    <x v="0"/>
    <s v="Maxwells"/>
    <x v="1"/>
    <n v="3073"/>
    <n v="3"/>
    <n v="2"/>
    <n v="5"/>
    <n v="537"/>
    <m/>
    <s v="16 Muriel Ct"/>
    <s v="Reservoir"/>
    <s v="Darebin"/>
    <s v="Northern Metropolitan"/>
    <n v="9"/>
    <n v="2017"/>
  </r>
  <r>
    <d v="2017-09-10T00:00:00"/>
    <n v="505000"/>
    <x v="0"/>
    <s v="SJ"/>
    <x v="1"/>
    <n v="3037"/>
    <n v="4"/>
    <n v="2"/>
    <n v="2"/>
    <n v="344"/>
    <n v="1995"/>
    <s v="11 Barley Ct"/>
    <s v="Delahey"/>
    <s v="Brimbank"/>
    <s v="Western Metropolitan"/>
    <n v="9"/>
    <n v="2017"/>
  </r>
  <r>
    <d v="2017-09-10T00:00:00"/>
    <n v="688000"/>
    <x v="0"/>
    <s v="Melbourne Homes"/>
    <x v="1"/>
    <n v="3038"/>
    <n v="4"/>
    <n v="2"/>
    <n v="1"/>
    <n v="645"/>
    <m/>
    <s v="47 Apollo Rd"/>
    <s v="Taylors Lakes"/>
    <s v="Brimbank"/>
    <s v="Western Metropolitan"/>
    <n v="9"/>
    <n v="2017"/>
  </r>
  <r>
    <d v="2017-09-10T00:00:00"/>
    <n v="695000"/>
    <x v="0"/>
    <s v="Property Barons"/>
    <x v="1"/>
    <n v="3020"/>
    <n v="3"/>
    <n v="1"/>
    <n v="0"/>
    <n v="694"/>
    <n v="1950"/>
    <s v="2 Day St"/>
    <s v="Sunshine West"/>
    <s v="Brimbank"/>
    <s v="Western Metropolitan"/>
    <n v="9"/>
    <n v="2017"/>
  </r>
  <r>
    <d v="2017-09-10T00:00:00"/>
    <n v="1721000"/>
    <x v="2"/>
    <s v="Flanders &amp; Fish"/>
    <x v="1"/>
    <n v="3104"/>
    <n v="3"/>
    <n v="2"/>
    <n v="2"/>
    <n v="301"/>
    <n v="1995"/>
    <s v="1/54 Maud St"/>
    <s v="Balwyn North"/>
    <s v="Boroondara"/>
    <s v="Southern Metropolitan"/>
    <n v="9"/>
    <n v="2017"/>
  </r>
  <r>
    <d v="2017-09-10T00:00:00"/>
    <n v="677500"/>
    <x v="1"/>
    <s v="Maxwells"/>
    <x v="1"/>
    <n v="3190"/>
    <n v="2"/>
    <n v="1"/>
    <n v="1"/>
    <n v="130"/>
    <n v="1970"/>
    <s v="4/27 Wilson St"/>
    <s v="Highett"/>
    <s v="Bayside"/>
    <s v="Southern Metropolitan"/>
    <n v="9"/>
    <n v="2017"/>
  </r>
  <r>
    <d v="2017-09-10T00:00:00"/>
    <n v="1680000"/>
    <x v="0"/>
    <s v="Jones and Jones"/>
    <x v="0"/>
    <n v="3187"/>
    <n v="3"/>
    <n v="1"/>
    <n v="2"/>
    <n v="605"/>
    <n v="1920"/>
    <s v="174 South Rd"/>
    <s v="Brighton East"/>
    <s v="Bayside"/>
    <s v="Southern Metropolitan"/>
    <n v="9"/>
    <n v="2017"/>
  </r>
  <r>
    <d v="2017-09-10T00:00:00"/>
    <n v="2000000"/>
    <x v="0"/>
    <s v="Cunninghams"/>
    <x v="1"/>
    <n v="3193"/>
    <n v="6"/>
    <n v="3"/>
    <n v="4"/>
    <n v="836"/>
    <m/>
    <s v="11 White St"/>
    <s v="Beaumaris"/>
    <s v="Bayside"/>
    <s v="Southern Metropolitan"/>
    <n v="9"/>
    <n v="2017"/>
  </r>
  <r>
    <d v="2017-09-10T00:00:00"/>
    <n v="735000"/>
    <x v="0"/>
    <s v="Melbourne Homes"/>
    <x v="1"/>
    <n v="3081"/>
    <n v="2"/>
    <n v="1"/>
    <n v="4"/>
    <n v="600"/>
    <m/>
    <s v="26 Bardia St"/>
    <s v="Heidelberg West"/>
    <s v="Banyule"/>
    <s v="Eastern Metropolitan"/>
    <n v="9"/>
    <n v="2017"/>
  </r>
  <r>
    <d v="2017-09-11T00:00:00"/>
    <n v="1080000"/>
    <x v="0"/>
    <s v="Cunninghams"/>
    <x v="1"/>
    <n v="3066"/>
    <n v="2"/>
    <n v="1"/>
    <n v="0"/>
    <n v="0"/>
    <n v="1890"/>
    <s v="53 Mater St"/>
    <s v="Collingwood"/>
    <s v="Yarra"/>
    <s v="Northern Metropolitan"/>
    <n v="9"/>
    <n v="2017"/>
  </r>
  <r>
    <d v="2017-09-11T00:00:00"/>
    <n v="478000"/>
    <x v="0"/>
    <s v="Metro Ladder"/>
    <x v="1"/>
    <n v="3024"/>
    <n v="4"/>
    <n v="2"/>
    <n v="2"/>
    <n v="400"/>
    <n v="2008"/>
    <s v="112 Eureka Dr"/>
    <s v="Wyndham Vale"/>
    <s v="Wyndham"/>
    <s v="Western Metropolitan"/>
    <n v="9"/>
    <n v="2017"/>
  </r>
  <r>
    <d v="2017-09-11T00:00:00"/>
    <n v="496000"/>
    <x v="0"/>
    <s v="Sanders"/>
    <x v="1"/>
    <n v="3029"/>
    <n v="4"/>
    <n v="2"/>
    <n v="2"/>
    <n v="448"/>
    <n v="2008"/>
    <s v="5 Echo Av"/>
    <s v="Tarneit"/>
    <s v="Wyndham"/>
    <s v="Western Metropolitan"/>
    <n v="9"/>
    <n v="2017"/>
  </r>
  <r>
    <d v="2017-09-11T00:00:00"/>
    <n v="943000"/>
    <x v="2"/>
    <s v="Flanders &amp; Fish"/>
    <x v="1"/>
    <n v="3127"/>
    <n v="3"/>
    <n v="1"/>
    <n v="1"/>
    <n v="248"/>
    <n v="2000"/>
    <s v="1/381 Elgar Rd"/>
    <s v="Mont Albert"/>
    <s v="Whitehorse"/>
    <s v="Eastern Metropolitan"/>
    <n v="9"/>
    <n v="2017"/>
  </r>
  <r>
    <d v="2017-09-11T00:00:00"/>
    <n v="530000"/>
    <x v="1"/>
    <s v="Jones and Jones"/>
    <x v="0"/>
    <n v="3182"/>
    <n v="2"/>
    <n v="1"/>
    <n v="0"/>
    <n v="0"/>
    <m/>
    <s v="7/59 Carlisle St"/>
    <s v="St Kilda"/>
    <s v="Port Phillip"/>
    <s v="Southern Metropolitan"/>
    <n v="9"/>
    <n v="2017"/>
  </r>
  <r>
    <d v="2017-09-11T00:00:00"/>
    <n v="559000"/>
    <x v="1"/>
    <s v="Metro Ladder"/>
    <x v="1"/>
    <n v="3207"/>
    <n v="2"/>
    <n v="1"/>
    <n v="1"/>
    <n v="712"/>
    <n v="1968"/>
    <s v="5/109 Ross St"/>
    <s v="Port Melbourne"/>
    <s v="Port Phillip"/>
    <s v="Southern Metropolitan"/>
    <n v="9"/>
    <n v="2017"/>
  </r>
  <r>
    <d v="2017-09-11T00:00:00"/>
    <n v="3560000"/>
    <x v="0"/>
    <s v="Sanders"/>
    <x v="1"/>
    <n v="3206"/>
    <n v="4"/>
    <n v="1"/>
    <n v="1"/>
    <n v="327"/>
    <m/>
    <s v="16 Greig St"/>
    <s v="Albert Park"/>
    <s v="Port Phillip"/>
    <s v="Southern Metropolitan"/>
    <n v="9"/>
    <n v="2017"/>
  </r>
  <r>
    <d v="2017-09-11T00:00:00"/>
    <n v="930000"/>
    <x v="2"/>
    <s v="Cunninghams"/>
    <x v="1"/>
    <n v="3148"/>
    <n v="3"/>
    <n v="2"/>
    <n v="1"/>
    <n v="0"/>
    <n v="2011"/>
    <s v="1/11 Hiscock St"/>
    <s v="Chadstone"/>
    <s v="Monash"/>
    <s v="Southern Metropolitan"/>
    <n v="9"/>
    <n v="2017"/>
  </r>
  <r>
    <d v="2017-09-11T00:00:00"/>
    <n v="456000"/>
    <x v="0"/>
    <s v="Property Barons"/>
    <x v="1"/>
    <n v="3338"/>
    <n v="4"/>
    <n v="2"/>
    <n v="2"/>
    <n v="576"/>
    <n v="2010"/>
    <s v="30 Pinrush Rd"/>
    <s v="Brookfield"/>
    <s v="Melton"/>
    <s v="Western Victoria"/>
    <n v="9"/>
    <n v="2017"/>
  </r>
  <r>
    <d v="2017-09-11T00:00:00"/>
    <n v="650500"/>
    <x v="0"/>
    <s v="SJ"/>
    <x v="0"/>
    <n v="3037"/>
    <n v="5"/>
    <n v="2"/>
    <n v="2"/>
    <n v="615"/>
    <n v="2007"/>
    <s v="3 Sage Cl"/>
    <s v="Hillside"/>
    <s v="Melton"/>
    <s v="Western Metropolitan"/>
    <n v="9"/>
    <n v="2017"/>
  </r>
  <r>
    <d v="2017-09-11T00:00:00"/>
    <n v="650000"/>
    <x v="0"/>
    <s v="Metro Ladder"/>
    <x v="1"/>
    <n v="3012"/>
    <n v="2"/>
    <n v="1"/>
    <n v="2"/>
    <n v="249"/>
    <m/>
    <s v="33 Richelieu St"/>
    <s v="Maidstone"/>
    <s v="Maribyrnong"/>
    <s v="Western Metropolitan"/>
    <n v="9"/>
    <n v="2017"/>
  </r>
  <r>
    <d v="2017-09-11T00:00:00"/>
    <n v="700000"/>
    <x v="2"/>
    <s v="Maxwells"/>
    <x v="1"/>
    <n v="3012"/>
    <n v="3"/>
    <n v="2"/>
    <n v="2"/>
    <n v="125"/>
    <n v="2013"/>
    <s v="5/2 Ormond Rd"/>
    <s v="West Footscray"/>
    <s v="Maribyrnong"/>
    <s v="Western Metropolitan"/>
    <n v="9"/>
    <n v="2017"/>
  </r>
  <r>
    <d v="2017-09-11T00:00:00"/>
    <n v="1328000"/>
    <x v="0"/>
    <s v="Jones and Jones"/>
    <x v="1"/>
    <n v="3111"/>
    <n v="5"/>
    <n v="3"/>
    <n v="3"/>
    <n v="785"/>
    <n v="1980"/>
    <s v="30 Leslie St"/>
    <s v="Donvale"/>
    <s v="Manningham"/>
    <s v="Eastern Metropolitan"/>
    <n v="9"/>
    <n v="2017"/>
  </r>
  <r>
    <d v="2017-09-11T00:00:00"/>
    <n v="1275000"/>
    <x v="0"/>
    <s v="Melbourne Homes"/>
    <x v="1"/>
    <n v="3192"/>
    <n v="3"/>
    <n v="2"/>
    <n v="2"/>
    <n v="656"/>
    <n v="1960"/>
    <s v="4 Brownfield St"/>
    <s v="Cheltenham"/>
    <s v="Kingston"/>
    <s v="Southern Metropolitan"/>
    <n v="9"/>
    <n v="2017"/>
  </r>
  <r>
    <d v="2017-09-11T00:00:00"/>
    <n v="565000"/>
    <x v="0"/>
    <s v="Cunninghams"/>
    <x v="1"/>
    <n v="3064"/>
    <n v="4"/>
    <n v="2"/>
    <n v="2"/>
    <n v="482"/>
    <n v="2012"/>
    <s v="16 Bottlebrush Rd"/>
    <s v="Craigieburn"/>
    <s v="Hume"/>
    <s v="Northern Metropolitan"/>
    <n v="9"/>
    <n v="2017"/>
  </r>
  <r>
    <d v="2017-09-11T00:00:00"/>
    <n v="880000"/>
    <x v="1"/>
    <s v="Property Barons"/>
    <x v="0"/>
    <n v="3079"/>
    <n v="3"/>
    <n v="2"/>
    <n v="1"/>
    <n v="252"/>
    <m/>
    <s v="3/40 Magnolia Rd"/>
    <s v="Ivanhoe"/>
    <s v="Banyule"/>
    <s v="Eastern Metropolitan"/>
    <n v="9"/>
    <n v="2017"/>
  </r>
  <r>
    <d v="2017-09-12T00:00:00"/>
    <n v="922000"/>
    <x v="0"/>
    <s v="Cunninghams"/>
    <x v="0"/>
    <n v="3058"/>
    <n v="4"/>
    <n v="2"/>
    <n v="2"/>
    <n v="463"/>
    <n v="1960"/>
    <s v="12 Rasmussen Ct"/>
    <s v="Coburg"/>
    <s v="Moreland"/>
    <s v="Northern Metropolitan"/>
    <n v="9"/>
    <n v="2017"/>
  </r>
  <r>
    <d v="2017-09-12T00:00:00"/>
    <n v="1300000"/>
    <x v="0"/>
    <s v="Jones and Jones"/>
    <x v="1"/>
    <n v="3056"/>
    <n v="5"/>
    <n v="2"/>
    <n v="0"/>
    <n v="479"/>
    <m/>
    <s v="44 Mitchell St"/>
    <s v="Brunswick"/>
    <s v="Moreland"/>
    <s v="Northern Metropolitan"/>
    <n v="9"/>
    <n v="2017"/>
  </r>
  <r>
    <d v="2017-09-12T00:00:00"/>
    <n v="2248000"/>
    <x v="0"/>
    <s v="Jones and Jones"/>
    <x v="1"/>
    <n v="3149"/>
    <n v="5"/>
    <n v="5"/>
    <n v="2"/>
    <n v="729"/>
    <n v="2016"/>
    <s v="46 Sesame St"/>
    <s v="Mount Waverley"/>
    <s v="Monash"/>
    <s v="Eastern Metropolitan"/>
    <n v="9"/>
    <n v="2017"/>
  </r>
  <r>
    <d v="2017-09-12T00:00:00"/>
    <n v="380000"/>
    <x v="1"/>
    <s v="Flanders &amp; Fish"/>
    <x v="0"/>
    <n v="3003"/>
    <n v="1"/>
    <n v="1"/>
    <n v="0"/>
    <n v="68"/>
    <m/>
    <s v="310/53 Batman St"/>
    <s v="West Melbourne"/>
    <s v="Melbourne"/>
    <s v="Northern Metropolitan"/>
    <n v="9"/>
    <n v="2017"/>
  </r>
  <r>
    <d v="2017-09-12T00:00:00"/>
    <n v="850000"/>
    <x v="0"/>
    <s v="Cunninghams"/>
    <x v="0"/>
    <n v="3031"/>
    <n v="2"/>
    <n v="1"/>
    <n v="0"/>
    <n v="133"/>
    <m/>
    <s v="10 Rankins Rd"/>
    <s v="Kensington"/>
    <s v="Melbourne"/>
    <s v="Northern Metropolitan"/>
    <n v="9"/>
    <n v="2017"/>
  </r>
  <r>
    <d v="2017-09-12T00:00:00"/>
    <n v="850000"/>
    <x v="0"/>
    <s v="Maxwells"/>
    <x v="1"/>
    <n v="3012"/>
    <n v="3"/>
    <n v="1"/>
    <n v="2"/>
    <n v="269"/>
    <n v="1910"/>
    <s v="16 Market St"/>
    <s v="West Footscray"/>
    <s v="Maribyrnong"/>
    <s v="Western Metropolitan"/>
    <n v="9"/>
    <n v="2017"/>
  </r>
  <r>
    <d v="2017-09-12T00:00:00"/>
    <n v="1705000"/>
    <x v="0"/>
    <s v="Metro Ladder"/>
    <x v="0"/>
    <n v="3107"/>
    <n v="5"/>
    <n v="4"/>
    <n v="2"/>
    <n v="968"/>
    <n v="1970"/>
    <s v="30 John St"/>
    <s v="Templestowe Lower"/>
    <s v="Manningham"/>
    <s v="Eastern Metropolitan"/>
    <n v="9"/>
    <n v="2017"/>
  </r>
  <r>
    <d v="2017-09-12T00:00:00"/>
    <n v="807000"/>
    <x v="0"/>
    <s v="Sanders"/>
    <x v="1"/>
    <n v="3437"/>
    <n v="4"/>
    <n v="2"/>
    <n v="3"/>
    <n v="40468"/>
    <m/>
    <s v="21 Braeside Rd"/>
    <s v="Gisborne"/>
    <s v="Macedon Ranges"/>
    <s v="Northern Victoria"/>
    <n v="9"/>
    <n v="2017"/>
  </r>
  <r>
    <d v="2017-09-12T00:00:00"/>
    <n v="1510000"/>
    <x v="0"/>
    <s v="Metro Ladder"/>
    <x v="1"/>
    <n v="3195"/>
    <n v="4"/>
    <n v="2"/>
    <n v="4"/>
    <n v="387"/>
    <m/>
    <s v="4 Roycroft Av"/>
    <s v="Aspendale"/>
    <s v="Kingston"/>
    <s v="South-Eastern Metropolitan"/>
    <n v="9"/>
    <n v="2017"/>
  </r>
  <r>
    <d v="2017-09-12T00:00:00"/>
    <n v="595000"/>
    <x v="0"/>
    <s v="Cunninghams"/>
    <x v="1"/>
    <n v="3064"/>
    <n v="4"/>
    <n v="2"/>
    <n v="2"/>
    <n v="420"/>
    <n v="2015"/>
    <s v="6 Virtue Wy"/>
    <s v="Craigieburn"/>
    <s v="Hume"/>
    <s v="Northern Metropolitan"/>
    <n v="9"/>
    <n v="2017"/>
  </r>
  <r>
    <d v="2017-09-12T00:00:00"/>
    <n v="650000"/>
    <x v="1"/>
    <s v="Sanders"/>
    <x v="0"/>
    <n v="3016"/>
    <n v="2"/>
    <n v="1"/>
    <n v="1"/>
    <n v="0"/>
    <m/>
    <s v="2/87 Railway Cr"/>
    <s v="Williamstown"/>
    <s v="Hobsons Bay"/>
    <s v="Western Metropolitan"/>
    <n v="9"/>
    <n v="2017"/>
  </r>
  <r>
    <d v="2017-09-12T00:00:00"/>
    <n v="1195000"/>
    <x v="0"/>
    <s v="Melbourne Homes"/>
    <x v="0"/>
    <n v="3015"/>
    <n v="3"/>
    <n v="2"/>
    <n v="2"/>
    <n v="358"/>
    <n v="2017"/>
    <s v="50 Peel St"/>
    <s v="Newport"/>
    <s v="Hobsons Bay"/>
    <s v="Western Metropolitan"/>
    <n v="9"/>
    <n v="2017"/>
  </r>
  <r>
    <d v="2017-09-12T00:00:00"/>
    <n v="500000"/>
    <x v="0"/>
    <s v="Zimmerman"/>
    <x v="1"/>
    <n v="3177"/>
    <n v="3"/>
    <n v="1"/>
    <n v="3"/>
    <n v="621"/>
    <n v="1955"/>
    <s v="5 Crimson Dr"/>
    <s v="Doveton"/>
    <s v="Casey"/>
    <s v="South-Eastern Metropolitan"/>
    <n v="9"/>
    <n v="2017"/>
  </r>
  <r>
    <d v="2017-09-12T00:00:00"/>
    <n v="627000"/>
    <x v="0"/>
    <s v="Property Barons"/>
    <x v="1"/>
    <n v="3022"/>
    <n v="3"/>
    <n v="1"/>
    <n v="2"/>
    <n v="697"/>
    <n v="1960"/>
    <s v="1 Chelsey St"/>
    <s v="Ardeer"/>
    <s v="Brimbank"/>
    <s v="Western Metropolitan"/>
    <n v="9"/>
    <n v="2017"/>
  </r>
  <r>
    <d v="2017-09-13T00:00:00"/>
    <n v="800000"/>
    <x v="1"/>
    <s v="Metro Ladder"/>
    <x v="0"/>
    <n v="3121"/>
    <n v="2"/>
    <n v="2"/>
    <n v="2"/>
    <n v="0"/>
    <n v="2008"/>
    <s v="201/65 Stawell St"/>
    <s v="Richmond"/>
    <s v="Yarra"/>
    <s v="Northern Metropolitan"/>
    <n v="9"/>
    <n v="2017"/>
  </r>
  <r>
    <d v="2017-09-13T00:00:00"/>
    <n v="715000"/>
    <x v="0"/>
    <s v="Maxwells"/>
    <x v="1"/>
    <n v="3030"/>
    <n v="4"/>
    <n v="2"/>
    <n v="2"/>
    <n v="630"/>
    <n v="2006"/>
    <s v="133 Lennon Bvd"/>
    <s v="Point Cook"/>
    <s v="Wyndham"/>
    <s v="Western Metropolitan"/>
    <n v="9"/>
    <n v="2017"/>
  </r>
  <r>
    <d v="2017-09-13T00:00:00"/>
    <n v="801000"/>
    <x v="0"/>
    <s v="SJ"/>
    <x v="1"/>
    <n v="3030"/>
    <n v="4"/>
    <n v="2"/>
    <n v="2"/>
    <n v="628"/>
    <m/>
    <s v="25 Yuruga Bvd"/>
    <s v="Point Cook"/>
    <s v="Wyndham"/>
    <s v="Western Metropolitan"/>
    <n v="9"/>
    <n v="2017"/>
  </r>
  <r>
    <d v="2017-09-13T00:00:00"/>
    <n v="550000"/>
    <x v="0"/>
    <s v="Property Barons"/>
    <x v="0"/>
    <n v="3076"/>
    <n v="4"/>
    <n v="2"/>
    <n v="2"/>
    <n v="400"/>
    <n v="2011"/>
    <s v="17 Brigantia St"/>
    <s v="Epping"/>
    <s v="Whittlesea"/>
    <s v="Northern Metropolitan"/>
    <n v="9"/>
    <n v="2017"/>
  </r>
  <r>
    <d v="2017-09-13T00:00:00"/>
    <n v="2100000"/>
    <x v="0"/>
    <s v="Jones and Jones"/>
    <x v="0"/>
    <n v="3127"/>
    <n v="3"/>
    <n v="1"/>
    <n v="9"/>
    <n v="841"/>
    <n v="1960"/>
    <s v="1093 Riversdale Rd"/>
    <s v="Surrey Hills"/>
    <s v="Whitehorse"/>
    <s v="Southern Metropolitan"/>
    <n v="9"/>
    <n v="2017"/>
  </r>
  <r>
    <d v="2017-09-13T00:00:00"/>
    <n v="326000"/>
    <x v="1"/>
    <s v="Cunninghams"/>
    <x v="1"/>
    <n v="3040"/>
    <n v="1"/>
    <n v="1"/>
    <n v="1"/>
    <n v="0"/>
    <m/>
    <s v="6/10 Violet St"/>
    <s v="Essendon"/>
    <s v="Moonee Valley"/>
    <s v="Western Metropolitan"/>
    <n v="9"/>
    <n v="2017"/>
  </r>
  <r>
    <d v="2017-09-13T00:00:00"/>
    <n v="566000"/>
    <x v="1"/>
    <s v="Cunninghams"/>
    <x v="1"/>
    <n v="3032"/>
    <n v="2"/>
    <n v="1"/>
    <n v="1"/>
    <n v="1017"/>
    <n v="1972"/>
    <s v="1/129 The Parade"/>
    <s v="Ascot Vale"/>
    <s v="Moonee Valley"/>
    <s v="Western Metropolitan"/>
    <n v="9"/>
    <n v="2017"/>
  </r>
  <r>
    <d v="2017-09-13T00:00:00"/>
    <n v="1540000"/>
    <x v="0"/>
    <s v="Jones and Jones"/>
    <x v="1"/>
    <n v="3147"/>
    <n v="4"/>
    <n v="2"/>
    <n v="3"/>
    <n v="668"/>
    <n v="1970"/>
    <s v="7 Barrington Dr"/>
    <s v="Ashwood"/>
    <s v="Monash"/>
    <s v="Southern Metropolitan"/>
    <n v="9"/>
    <n v="2017"/>
  </r>
  <r>
    <d v="2017-09-13T00:00:00"/>
    <n v="1720000"/>
    <x v="0"/>
    <s v="Cunninghams"/>
    <x v="1"/>
    <n v="3149"/>
    <n v="4"/>
    <n v="2"/>
    <n v="3"/>
    <n v="741"/>
    <m/>
    <s v="3 Huxtable St"/>
    <s v="Mount Waverley"/>
    <s v="Monash"/>
    <s v="Eastern Metropolitan"/>
    <n v="9"/>
    <n v="2017"/>
  </r>
  <r>
    <d v="2017-09-13T00:00:00"/>
    <n v="1475000"/>
    <x v="0"/>
    <s v="Jones and Jones"/>
    <x v="1"/>
    <n v="3051"/>
    <n v="4"/>
    <n v="2"/>
    <n v="1"/>
    <n v="137"/>
    <m/>
    <s v="60 Arden St"/>
    <s v="North Melbourne"/>
    <s v="Melbourne"/>
    <s v="Northern Metropolitan"/>
    <n v="9"/>
    <n v="2017"/>
  </r>
  <r>
    <d v="2017-09-13T00:00:00"/>
    <n v="1340000"/>
    <x v="0"/>
    <s v="Metro Ladder"/>
    <x v="1"/>
    <n v="3032"/>
    <n v="4"/>
    <n v="1"/>
    <n v="3"/>
    <n v="697"/>
    <n v="1920"/>
    <s v="8 Mitchell St"/>
    <s v="Maribyrnong"/>
    <s v="Maribyrnong"/>
    <s v="Western Metropolitan"/>
    <n v="9"/>
    <n v="2017"/>
  </r>
  <r>
    <d v="2017-09-13T00:00:00"/>
    <n v="785000"/>
    <x v="0"/>
    <s v="Best Bricks"/>
    <x v="1"/>
    <n v="3155"/>
    <n v="3"/>
    <n v="2"/>
    <n v="2"/>
    <n v="723"/>
    <n v="1980"/>
    <s v="3 Devenish Rd"/>
    <s v="Boronia"/>
    <s v="Knox"/>
    <s v="Eastern Metropolitan"/>
    <n v="9"/>
    <n v="2017"/>
  </r>
  <r>
    <d v="2017-09-13T00:00:00"/>
    <n v="904000"/>
    <x v="0"/>
    <s v="Flanders &amp; Fish"/>
    <x v="0"/>
    <n v="3156"/>
    <n v="3"/>
    <n v="1"/>
    <n v="3"/>
    <n v="1014"/>
    <m/>
    <s v="11 Aitken Ct"/>
    <s v="Ferntree Gully"/>
    <s v="Knox"/>
    <s v="Eastern Metropolitan"/>
    <n v="9"/>
    <n v="2017"/>
  </r>
  <r>
    <d v="2017-09-13T00:00:00"/>
    <n v="1015000"/>
    <x v="0"/>
    <s v="Cunninghams"/>
    <x v="0"/>
    <n v="3152"/>
    <n v="3"/>
    <n v="2"/>
    <n v="2"/>
    <n v="550"/>
    <m/>
    <s v="53 Somes St"/>
    <s v="Wantirna South"/>
    <s v="Knox"/>
    <s v="Eastern Metropolitan"/>
    <n v="9"/>
    <n v="2017"/>
  </r>
  <r>
    <d v="2017-09-13T00:00:00"/>
    <n v="751000"/>
    <x v="2"/>
    <s v="Jones and Jones"/>
    <x v="1"/>
    <n v="3192"/>
    <n v="2"/>
    <n v="1"/>
    <n v="1"/>
    <n v="171"/>
    <m/>
    <s v="3/33 Sunray Av"/>
    <s v="Cheltenham"/>
    <s v="Kingston"/>
    <s v="Southern Metropolitan"/>
    <n v="9"/>
    <n v="2017"/>
  </r>
  <r>
    <d v="2017-09-13T00:00:00"/>
    <n v="892000"/>
    <x v="0"/>
    <s v="Jones and Jones"/>
    <x v="1"/>
    <n v="3172"/>
    <n v="3"/>
    <n v="1"/>
    <n v="3"/>
    <n v="564"/>
    <m/>
    <s v="4 Marjorie Av"/>
    <s v="Dingley Village"/>
    <s v="Kingston"/>
    <s v="South-Eastern Metropolitan"/>
    <n v="9"/>
    <n v="2017"/>
  </r>
  <r>
    <d v="2017-09-13T00:00:00"/>
    <n v="560000"/>
    <x v="0"/>
    <s v="Flanders &amp; Fish"/>
    <x v="0"/>
    <n v="3023"/>
    <n v="3"/>
    <n v="2"/>
    <n v="1"/>
    <n v="295"/>
    <m/>
    <s v="10 Japonica Ct"/>
    <s v="Cairnlea"/>
    <s v="Brimbank"/>
    <s v="Western Metropolitan"/>
    <n v="9"/>
    <n v="2017"/>
  </r>
  <r>
    <d v="2017-09-13T00:00:00"/>
    <n v="615000"/>
    <x v="2"/>
    <s v="Property Barons"/>
    <x v="0"/>
    <n v="3020"/>
    <n v="3"/>
    <n v="2"/>
    <n v="1"/>
    <n v="358"/>
    <n v="1999"/>
    <s v="9 Noble Ct"/>
    <s v="Sunshine West"/>
    <s v="Brimbank"/>
    <s v="Western Metropolitan"/>
    <n v="9"/>
    <n v="2017"/>
  </r>
  <r>
    <d v="2017-09-13T00:00:00"/>
    <n v="750000"/>
    <x v="0"/>
    <s v="Cunninghams"/>
    <x v="1"/>
    <n v="3042"/>
    <n v="3"/>
    <n v="2"/>
    <n v="2"/>
    <n v="761"/>
    <n v="1980"/>
    <s v="45 Collinson St"/>
    <s v="Keilor Park"/>
    <s v="Brimbank"/>
    <s v="Western Metropolitan"/>
    <n v="9"/>
    <n v="2017"/>
  </r>
  <r>
    <d v="2017-09-13T00:00:00"/>
    <n v="560000"/>
    <x v="1"/>
    <s v="Jones and Jones"/>
    <x v="0"/>
    <n v="3123"/>
    <n v="1"/>
    <n v="1"/>
    <n v="1"/>
    <n v="803"/>
    <m/>
    <s v="4/61 Mayston St"/>
    <s v="Hawthorn East"/>
    <s v="Boroondara"/>
    <s v="Southern Metropolitan"/>
    <n v="9"/>
    <n v="2017"/>
  </r>
  <r>
    <d v="2017-09-13T00:00:00"/>
    <n v="1200000"/>
    <x v="2"/>
    <s v="Maxwells"/>
    <x v="1"/>
    <n v="3190"/>
    <n v="3"/>
    <n v="1"/>
    <n v="2"/>
    <n v="269"/>
    <n v="2000"/>
    <s v="1/12 Jillian Av"/>
    <s v="Highett"/>
    <s v="Bayside"/>
    <s v="Southern Metropolitan"/>
    <n v="9"/>
    <n v="2017"/>
  </r>
  <r>
    <d v="2017-09-14T00:00:00"/>
    <n v="550000"/>
    <x v="1"/>
    <s v="Metro Ladder"/>
    <x v="1"/>
    <n v="3067"/>
    <n v="2"/>
    <n v="1"/>
    <n v="1"/>
    <n v="1521"/>
    <m/>
    <s v="21/659 Victoria St"/>
    <s v="Abbotsford"/>
    <s v="Yarra"/>
    <s v="Northern Metropolitan"/>
    <n v="9"/>
    <n v="2017"/>
  </r>
  <r>
    <d v="2017-09-14T00:00:00"/>
    <n v="875000"/>
    <x v="0"/>
    <s v="Maxwells"/>
    <x v="1"/>
    <n v="3752"/>
    <n v="4"/>
    <n v="2"/>
    <n v="2"/>
    <n v="613"/>
    <n v="2004"/>
    <s v="28 Kestrel Rd"/>
    <s v="South Morang"/>
    <s v="Whittlesea"/>
    <s v="Northern Metropolitan"/>
    <n v="9"/>
    <n v="2017"/>
  </r>
  <r>
    <d v="2017-09-14T00:00:00"/>
    <n v="1722500"/>
    <x v="0"/>
    <s v="Cunninghams"/>
    <x v="1"/>
    <n v="3207"/>
    <n v="2"/>
    <n v="1"/>
    <n v="0"/>
    <n v="101"/>
    <n v="1900"/>
    <s v="83 Evans St"/>
    <s v="Port Melbourne"/>
    <s v="Port Phillip"/>
    <s v="Southern Metropolitan"/>
    <n v="9"/>
    <n v="2017"/>
  </r>
  <r>
    <d v="2017-09-14T00:00:00"/>
    <n v="840000"/>
    <x v="0"/>
    <s v="Metro Ladder"/>
    <x v="0"/>
    <n v="3044"/>
    <n v="3"/>
    <n v="1"/>
    <n v="1"/>
    <n v="438"/>
    <m/>
    <s v="215 Derby St"/>
    <s v="Pascoe Vale"/>
    <s v="Moreland"/>
    <s v="Northern Metropolitan"/>
    <n v="9"/>
    <n v="2017"/>
  </r>
  <r>
    <d v="2017-09-14T00:00:00"/>
    <n v="1398000"/>
    <x v="0"/>
    <s v="Property Barons"/>
    <x v="0"/>
    <n v="3040"/>
    <n v="3"/>
    <n v="2"/>
    <n v="1"/>
    <n v="445"/>
    <n v="1960"/>
    <s v="13 Gordon St"/>
    <s v="Essendon"/>
    <s v="Moonee Valley"/>
    <s v="Western Metropolitan"/>
    <n v="9"/>
    <n v="2017"/>
  </r>
  <r>
    <d v="2017-09-14T00:00:00"/>
    <n v="1700000"/>
    <x v="0"/>
    <s v="Best Bricks"/>
    <x v="0"/>
    <n v="3149"/>
    <n v="3"/>
    <n v="1"/>
    <n v="2"/>
    <n v="862"/>
    <m/>
    <s v="3 Kunzea Ct"/>
    <s v="Mount Waverley"/>
    <s v="Monash"/>
    <s v="Eastern Metropolitan"/>
    <n v="9"/>
    <n v="2017"/>
  </r>
  <r>
    <d v="2017-09-14T00:00:00"/>
    <n v="535000"/>
    <x v="1"/>
    <s v="Maxwells"/>
    <x v="0"/>
    <n v="3031"/>
    <n v="2"/>
    <n v="2"/>
    <n v="1"/>
    <n v="0"/>
    <n v="1998"/>
    <s v="11/12 Mawbey St"/>
    <s v="Kensington"/>
    <s v="Melbourne"/>
    <s v="Northern Metropolitan"/>
    <n v="9"/>
    <n v="2017"/>
  </r>
  <r>
    <d v="2017-09-14T00:00:00"/>
    <n v="500000"/>
    <x v="1"/>
    <s v="Flanders &amp; Fish"/>
    <x v="0"/>
    <n v="3153"/>
    <n v="3"/>
    <n v="1"/>
    <n v="2"/>
    <n v="263"/>
    <n v="1970"/>
    <s v="1/19 Glen Park Rd"/>
    <s v="Bayswater North"/>
    <s v="Maroondah"/>
    <s v="Eastern Metropolitan"/>
    <n v="9"/>
    <n v="2017"/>
  </r>
  <r>
    <d v="2017-09-14T00:00:00"/>
    <n v="725000"/>
    <x v="0"/>
    <s v="Flanders &amp; Fish"/>
    <x v="1"/>
    <n v="3136"/>
    <n v="3"/>
    <n v="1"/>
    <n v="2"/>
    <n v="802"/>
    <n v="1980"/>
    <s v="434 Dorset Rd"/>
    <s v="Croydon"/>
    <s v="Maroondah"/>
    <s v="Eastern Metropolitan"/>
    <n v="9"/>
    <n v="2017"/>
  </r>
  <r>
    <d v="2017-09-14T00:00:00"/>
    <n v="370000"/>
    <x v="1"/>
    <s v="Maxwells"/>
    <x v="0"/>
    <n v="3011"/>
    <n v="2"/>
    <n v="1"/>
    <n v="1"/>
    <n v="0"/>
    <n v="1960"/>
    <s v="9/51 Napier St"/>
    <s v="Footscray"/>
    <s v="Maribyrnong"/>
    <s v="Western Metropolitan"/>
    <n v="9"/>
    <n v="2017"/>
  </r>
  <r>
    <d v="2017-09-14T00:00:00"/>
    <n v="900000"/>
    <x v="0"/>
    <s v="Metro Ladder"/>
    <x v="0"/>
    <n v="3013"/>
    <n v="2"/>
    <n v="1"/>
    <n v="3"/>
    <n v="463"/>
    <n v="1940"/>
    <s v="61 Eirene St"/>
    <s v="Yarraville"/>
    <s v="Maribyrnong"/>
    <s v="Western Metropolitan"/>
    <n v="9"/>
    <n v="2017"/>
  </r>
  <r>
    <d v="2017-09-14T00:00:00"/>
    <n v="1350000"/>
    <x v="0"/>
    <s v="Jones and Jones"/>
    <x v="0"/>
    <n v="3106"/>
    <n v="4"/>
    <n v="2"/>
    <n v="2"/>
    <n v="1025"/>
    <n v="1980"/>
    <s v="25 Templemore Dr"/>
    <s v="Templestowe"/>
    <s v="Manningham"/>
    <s v="Eastern Metropolitan"/>
    <n v="9"/>
    <n v="2017"/>
  </r>
  <r>
    <d v="2017-09-14T00:00:00"/>
    <n v="900000"/>
    <x v="0"/>
    <s v="Flanders &amp; Fish"/>
    <x v="1"/>
    <n v="3153"/>
    <n v="5"/>
    <n v="2"/>
    <n v="2"/>
    <n v="942"/>
    <m/>
    <s v="15 Edinburgh Rd"/>
    <s v="Bayswater"/>
    <s v="Knox"/>
    <s v="Eastern Metropolitan"/>
    <n v="9"/>
    <n v="2017"/>
  </r>
  <r>
    <d v="2017-09-14T00:00:00"/>
    <n v="487000"/>
    <x v="0"/>
    <s v="Maxwells"/>
    <x v="1"/>
    <n v="3429"/>
    <n v="3"/>
    <n v="1"/>
    <n v="1"/>
    <n v="582"/>
    <m/>
    <s v="1 Hume St"/>
    <s v="Sunbury"/>
    <s v="Hume"/>
    <s v="Western Metropolitan"/>
    <n v="9"/>
    <n v="2017"/>
  </r>
  <r>
    <d v="2017-09-14T00:00:00"/>
    <n v="592500"/>
    <x v="0"/>
    <s v="Cunninghams"/>
    <x v="1"/>
    <n v="3064"/>
    <n v="4"/>
    <n v="2"/>
    <n v="2"/>
    <n v="448"/>
    <n v="2011"/>
    <s v="36 Serenity Wy"/>
    <s v="Craigieburn"/>
    <s v="Hume"/>
    <s v="Northern Metropolitan"/>
    <n v="9"/>
    <n v="2017"/>
  </r>
  <r>
    <d v="2017-09-14T00:00:00"/>
    <n v="647000"/>
    <x v="0"/>
    <s v="Melbourne Homes"/>
    <x v="1"/>
    <n v="3201"/>
    <n v="4"/>
    <n v="2"/>
    <n v="4"/>
    <n v="688"/>
    <n v="2002"/>
    <s v="40 Whimbrel Cr"/>
    <s v="Carrum Downs"/>
    <s v="Frankston"/>
    <s v="South-Eastern Metropolitan"/>
    <n v="9"/>
    <n v="2017"/>
  </r>
  <r>
    <d v="2017-09-14T00:00:00"/>
    <n v="370000"/>
    <x v="1"/>
    <s v="Jones and Jones"/>
    <x v="0"/>
    <n v="3122"/>
    <n v="1"/>
    <n v="1"/>
    <n v="1"/>
    <n v="0"/>
    <m/>
    <s v="3/165 Power St"/>
    <s v="Hawthorn"/>
    <s v="Boroondara"/>
    <s v="Southern Metropolitan"/>
    <n v="9"/>
    <n v="2017"/>
  </r>
  <r>
    <d v="2017-09-14T00:00:00"/>
    <n v="615888"/>
    <x v="1"/>
    <s v="Cunninghams"/>
    <x v="0"/>
    <n v="3123"/>
    <n v="2"/>
    <n v="1"/>
    <n v="1"/>
    <n v="915"/>
    <n v="1970"/>
    <s v="1/1091 Burke Rd"/>
    <s v="Hawthorn East"/>
    <s v="Boroondara"/>
    <s v="Southern Metropolitan"/>
    <n v="9"/>
    <n v="2017"/>
  </r>
  <r>
    <d v="2017-09-14T00:00:00"/>
    <n v="760000"/>
    <x v="1"/>
    <s v="Cunninghams"/>
    <x v="0"/>
    <n v="3186"/>
    <n v="2"/>
    <n v="1"/>
    <n v="1"/>
    <n v="138"/>
    <n v="1980"/>
    <s v="6/30 Roslyn St"/>
    <s v="Brighton"/>
    <s v="Bayside"/>
    <s v="Southern Metropolitan"/>
    <n v="9"/>
    <n v="2017"/>
  </r>
  <r>
    <d v="2017-09-14T00:00:00"/>
    <n v="463000"/>
    <x v="1"/>
    <s v="Metro Ladder"/>
    <x v="1"/>
    <n v="3081"/>
    <n v="2"/>
    <n v="1"/>
    <n v="1"/>
    <n v="90"/>
    <m/>
    <s v="7/459 Waterdale Rd"/>
    <s v="Heidelberg West"/>
    <s v="Banyule"/>
    <s v="Eastern Metropolitan"/>
    <n v="9"/>
    <n v="2017"/>
  </r>
  <r>
    <d v="2017-09-14T00:00:00"/>
    <n v="600000"/>
    <x v="0"/>
    <s v="Best Bricks"/>
    <x v="0"/>
    <n v="3081"/>
    <n v="3"/>
    <n v="1"/>
    <n v="2"/>
    <n v="481"/>
    <m/>
    <s v="37 Buna St"/>
    <s v="Heidelberg West"/>
    <s v="Banyule"/>
    <s v="Eastern Metropolitan"/>
    <n v="9"/>
    <n v="2017"/>
  </r>
  <r>
    <d v="2017-09-15T00:00:00"/>
    <n v="290000"/>
    <x v="1"/>
    <s v="Melbourne Homes"/>
    <x v="0"/>
    <n v="3057"/>
    <n v="1"/>
    <n v="1"/>
    <n v="0"/>
    <n v="197"/>
    <n v="2012"/>
    <s v="302/218 Lygon St"/>
    <s v="Brunswick East"/>
    <s v="Moreland"/>
    <s v="Northern Metropolitan"/>
    <n v="9"/>
    <n v="2017"/>
  </r>
  <r>
    <d v="2017-09-15T00:00:00"/>
    <n v="1515000"/>
    <x v="0"/>
    <s v="Jones and Jones"/>
    <x v="1"/>
    <n v="3056"/>
    <n v="4"/>
    <n v="2"/>
    <n v="2"/>
    <n v="236"/>
    <n v="1890"/>
    <s v="9 Blyth St"/>
    <s v="Brunswick"/>
    <s v="Moreland"/>
    <s v="Northern Metropolitan"/>
    <n v="9"/>
    <n v="2017"/>
  </r>
  <r>
    <d v="2017-09-15T00:00:00"/>
    <n v="640000"/>
    <x v="0"/>
    <s v="Cunninghams"/>
    <x v="1"/>
    <n v="3042"/>
    <n v="3"/>
    <n v="1"/>
    <n v="2"/>
    <n v="219"/>
    <n v="1960"/>
    <s v="118 Marshall Rd"/>
    <s v="Airport West"/>
    <s v="Moonee Valley"/>
    <s v="Western Metropolitan"/>
    <n v="9"/>
    <n v="2017"/>
  </r>
  <r>
    <d v="2017-09-15T00:00:00"/>
    <n v="762000"/>
    <x v="2"/>
    <s v="Cunninghams"/>
    <x v="1"/>
    <n v="3032"/>
    <n v="3"/>
    <n v="1"/>
    <n v="1"/>
    <n v="0"/>
    <m/>
    <s v="8/39 Maribyrnong Rd"/>
    <s v="Ascot Vale"/>
    <s v="Moonee Valley"/>
    <s v="Western Metropolitan"/>
    <n v="9"/>
    <n v="2017"/>
  </r>
  <r>
    <d v="2017-09-15T00:00:00"/>
    <n v="1475000"/>
    <x v="0"/>
    <s v="Jones and Jones"/>
    <x v="1"/>
    <n v="3166"/>
    <n v="5"/>
    <n v="2"/>
    <n v="3"/>
    <n v="548"/>
    <n v="1920"/>
    <s v="40 Canterbury St"/>
    <s v="Hughesdale"/>
    <s v="Monash"/>
    <s v="Southern Metropolitan"/>
    <n v="9"/>
    <n v="2017"/>
  </r>
  <r>
    <d v="2017-09-15T00:00:00"/>
    <n v="1500000"/>
    <x v="1"/>
    <s v="Property Barons"/>
    <x v="0"/>
    <n v="3150"/>
    <n v="4"/>
    <n v="2"/>
    <n v="2"/>
    <n v="248"/>
    <m/>
    <s v="2/40 The Outlook"/>
    <s v="Glen Waverley"/>
    <s v="Monash"/>
    <s v="Eastern Metropolitan"/>
    <n v="9"/>
    <n v="2017"/>
  </r>
  <r>
    <d v="2017-09-15T00:00:00"/>
    <n v="700000"/>
    <x v="0"/>
    <s v="Property Barons"/>
    <x v="0"/>
    <n v="3037"/>
    <n v="4"/>
    <n v="2"/>
    <n v="4"/>
    <n v="788"/>
    <n v="1995"/>
    <s v="93 Saronvale Cr"/>
    <s v="Hillside"/>
    <s v="Melton"/>
    <s v="Western Metropolitan"/>
    <n v="9"/>
    <n v="2017"/>
  </r>
  <r>
    <d v="2017-09-15T00:00:00"/>
    <n v="850000"/>
    <x v="0"/>
    <s v="Best Bricks"/>
    <x v="0"/>
    <n v="3134"/>
    <n v="5"/>
    <n v="3"/>
    <n v="2"/>
    <n v="651"/>
    <m/>
    <s v="2 Jenkins Cl"/>
    <s v="Ringwood North"/>
    <s v="Maroondah"/>
    <s v="Eastern Metropolitan"/>
    <n v="9"/>
    <n v="2017"/>
  </r>
  <r>
    <d v="2017-09-15T00:00:00"/>
    <n v="455000"/>
    <x v="1"/>
    <s v="Maxwells"/>
    <x v="0"/>
    <n v="3011"/>
    <n v="2"/>
    <n v="1"/>
    <n v="1"/>
    <n v="0"/>
    <n v="2015"/>
    <s v="101/26 Beaurepaire Pde"/>
    <s v="Footscray"/>
    <s v="Maribyrnong"/>
    <s v="Western Metropolitan"/>
    <n v="9"/>
    <n v="2017"/>
  </r>
  <r>
    <d v="2017-09-15T00:00:00"/>
    <n v="850000"/>
    <x v="0"/>
    <s v="Jones and Jones"/>
    <x v="0"/>
    <n v="3011"/>
    <n v="2"/>
    <n v="1"/>
    <n v="1"/>
    <n v="152"/>
    <n v="1910"/>
    <s v="57 Charles St"/>
    <s v="Seddon"/>
    <s v="Maribyrnong"/>
    <s v="Western Metropolitan"/>
    <n v="9"/>
    <n v="2017"/>
  </r>
  <r>
    <d v="2017-09-15T00:00:00"/>
    <n v="550000"/>
    <x v="0"/>
    <s v="Melbourne Homes"/>
    <x v="0"/>
    <n v="3047"/>
    <n v="3"/>
    <n v="1"/>
    <n v="2"/>
    <n v="704"/>
    <n v="1950"/>
    <s v="47 Lorraine Cr"/>
    <s v="Jacana"/>
    <s v="Hume"/>
    <s v="Northern Metropolitan"/>
    <n v="9"/>
    <n v="2017"/>
  </r>
  <r>
    <d v="2017-09-15T00:00:00"/>
    <n v="565000"/>
    <x v="0"/>
    <s v="Melbourne Homes"/>
    <x v="1"/>
    <n v="3199"/>
    <n v="3"/>
    <n v="1"/>
    <n v="2"/>
    <n v="713"/>
    <n v="1980"/>
    <s v="87 Aquarius Dr"/>
    <s v="Frankston"/>
    <s v="Frankston"/>
    <s v="South-Eastern Metropolitan"/>
    <n v="9"/>
    <n v="2017"/>
  </r>
  <r>
    <d v="2017-09-15T00:00:00"/>
    <n v="631000"/>
    <x v="0"/>
    <s v="Property Barons"/>
    <x v="1"/>
    <n v="3021"/>
    <n v="4"/>
    <n v="1"/>
    <n v="3"/>
    <n v="559"/>
    <n v="1970"/>
    <s v="10 Leslie St"/>
    <s v="St Albans"/>
    <s v="Brimbank"/>
    <s v="Western Metropolitan"/>
    <n v="9"/>
    <n v="2017"/>
  </r>
  <r>
    <d v="2017-09-15T00:00:00"/>
    <n v="780000"/>
    <x v="0"/>
    <s v="Zimmerman"/>
    <x v="0"/>
    <n v="3020"/>
    <n v="3"/>
    <n v="1"/>
    <n v="2"/>
    <n v="690"/>
    <m/>
    <s v="10 Edna St"/>
    <s v="Sunshine North"/>
    <s v="Brimbank"/>
    <s v="Western Metropolitan"/>
    <n v="9"/>
    <n v="2017"/>
  </r>
  <r>
    <d v="2017-09-15T00:00:00"/>
    <n v="2225000"/>
    <x v="0"/>
    <s v="Flanders &amp; Fish"/>
    <x v="0"/>
    <n v="3127"/>
    <n v="3"/>
    <n v="1"/>
    <n v="2"/>
    <n v="829"/>
    <m/>
    <s v="23 Bristol St"/>
    <s v="Surrey Hills"/>
    <s v="Boroondara"/>
    <s v="Southern Metropolitan"/>
    <n v="9"/>
    <n v="2017"/>
  </r>
  <r>
    <d v="2017-09-15T00:00:00"/>
    <n v="950000"/>
    <x v="0"/>
    <s v="Cunninghams"/>
    <x v="0"/>
    <n v="3079"/>
    <n v="3"/>
    <n v="1"/>
    <n v="2"/>
    <n v="360"/>
    <m/>
    <s v="6 Edwin St"/>
    <s v="Ivanhoe"/>
    <s v="Banyule"/>
    <s v="Eastern Metropolitan"/>
    <n v="9"/>
    <n v="2017"/>
  </r>
  <r>
    <d v="2017-09-16T00:00:00"/>
    <n v="940000"/>
    <x v="0"/>
    <s v="Cunninghams"/>
    <x v="1"/>
    <n v="3067"/>
    <n v="2"/>
    <n v="1"/>
    <n v="0"/>
    <n v="424"/>
    <m/>
    <s v="10 James St"/>
    <s v="Abbotsford"/>
    <s v="Yarra"/>
    <s v="Northern Metropolitan"/>
    <n v="9"/>
    <n v="2017"/>
  </r>
  <r>
    <d v="2017-09-16T00:00:00"/>
    <n v="530000"/>
    <x v="0"/>
    <s v="Metro Ladder"/>
    <x v="1"/>
    <n v="3029"/>
    <n v="3"/>
    <n v="2"/>
    <n v="2"/>
    <n v="400"/>
    <n v="2009"/>
    <s v="30 Cobram St"/>
    <s v="Tarneit"/>
    <s v="Wyndham"/>
    <s v="Western Metropolitan"/>
    <n v="9"/>
    <n v="2017"/>
  </r>
  <r>
    <d v="2017-09-16T00:00:00"/>
    <n v="360000"/>
    <x v="0"/>
    <s v="Cunninghams"/>
    <x v="0"/>
    <n v="3131"/>
    <n v="1"/>
    <n v="1"/>
    <n v="1"/>
    <n v="76"/>
    <n v="1970"/>
    <s v="4/13 Glen Valley Rd"/>
    <s v="Forest Hill"/>
    <s v="Whitehorse"/>
    <s v="Eastern Metropolitan"/>
    <n v="9"/>
    <n v="2017"/>
  </r>
  <r>
    <d v="2017-09-16T00:00:00"/>
    <n v="926000"/>
    <x v="2"/>
    <s v="Cunninghams"/>
    <x v="1"/>
    <n v="3132"/>
    <n v="4"/>
    <n v="3"/>
    <n v="2"/>
    <n v="374"/>
    <n v="2000"/>
    <s v="1/17 Milne St"/>
    <s v="Mitcham"/>
    <s v="Whitehorse"/>
    <s v="Eastern Metropolitan"/>
    <n v="9"/>
    <n v="2017"/>
  </r>
  <r>
    <d v="2017-09-16T00:00:00"/>
    <n v="1101000"/>
    <x v="0"/>
    <s v="Cunninghams"/>
    <x v="1"/>
    <n v="3132"/>
    <n v="3"/>
    <n v="1"/>
    <n v="2"/>
    <n v="774"/>
    <n v="1950"/>
    <s v="11 Beaufort St"/>
    <s v="Mitcham"/>
    <s v="Whitehorse"/>
    <s v="Eastern Metropolitan"/>
    <n v="9"/>
    <n v="2017"/>
  </r>
  <r>
    <d v="2017-09-16T00:00:00"/>
    <n v="1180000"/>
    <x v="0"/>
    <s v="Sanders"/>
    <x v="0"/>
    <n v="3182"/>
    <n v="3"/>
    <n v="2"/>
    <n v="1"/>
    <n v="128"/>
    <m/>
    <s v="55 Havelock St"/>
    <s v="St Kilda"/>
    <s v="Port Phillip"/>
    <s v="Southern Metropolitan"/>
    <n v="9"/>
    <n v="2017"/>
  </r>
  <r>
    <d v="2017-09-16T00:00:00"/>
    <n v="760000"/>
    <x v="0"/>
    <s v="Cunninghams"/>
    <x v="1"/>
    <n v="3058"/>
    <n v="2"/>
    <n v="1"/>
    <n v="2"/>
    <n v="378"/>
    <n v="1920"/>
    <s v="251 Bell St"/>
    <s v="Coburg"/>
    <s v="Moreland"/>
    <s v="Northern Metropolitan"/>
    <n v="9"/>
    <n v="2017"/>
  </r>
  <r>
    <d v="2017-09-16T00:00:00"/>
    <n v="420000"/>
    <x v="1"/>
    <s v="Cunninghams"/>
    <x v="1"/>
    <n v="3040"/>
    <n v="2"/>
    <n v="1"/>
    <n v="1"/>
    <n v="0"/>
    <m/>
    <s v="3/15 Woodvale Cl"/>
    <s v="Essendon"/>
    <s v="Moonee Valley"/>
    <s v="Western Metropolitan"/>
    <n v="9"/>
    <n v="2017"/>
  </r>
  <r>
    <d v="2017-09-16T00:00:00"/>
    <n v="1130000"/>
    <x v="0"/>
    <s v="Cunninghams"/>
    <x v="0"/>
    <n v="3042"/>
    <n v="4"/>
    <n v="2"/>
    <n v="2"/>
    <n v="650"/>
    <n v="1975"/>
    <s v="8 Goble St"/>
    <s v="Niddrie"/>
    <s v="Moonee Valley"/>
    <s v="Western Metropolitan"/>
    <n v="9"/>
    <n v="2017"/>
  </r>
  <r>
    <d v="2017-09-16T00:00:00"/>
    <n v="1450000"/>
    <x v="0"/>
    <s v="Flanders &amp; Fish"/>
    <x v="1"/>
    <n v="3147"/>
    <n v="4"/>
    <n v="2"/>
    <n v="1"/>
    <n v="803"/>
    <n v="1965"/>
    <s v="5 Kiewa St"/>
    <s v="Ashwood"/>
    <s v="Monash"/>
    <s v="Southern Metropolitan"/>
    <n v="9"/>
    <n v="2017"/>
  </r>
  <r>
    <d v="2017-09-16T00:00:00"/>
    <n v="1640000"/>
    <x v="0"/>
    <s v="Property Barons"/>
    <x v="1"/>
    <n v="3149"/>
    <n v="4"/>
    <n v="2"/>
    <n v="2"/>
    <n v="811"/>
    <m/>
    <s v="3 Wortley Av"/>
    <s v="Mount Waverley"/>
    <s v="Monash"/>
    <s v="Eastern Metropolitan"/>
    <n v="9"/>
    <n v="2017"/>
  </r>
  <r>
    <d v="2017-09-16T00:00:00"/>
    <n v="550000"/>
    <x v="0"/>
    <s v="Metro Ladder"/>
    <x v="0"/>
    <n v="3337"/>
    <n v="4"/>
    <n v="2"/>
    <n v="2"/>
    <n v="1241"/>
    <n v="1970"/>
    <s v="28 Atkin St"/>
    <s v="Melton"/>
    <s v="Melton"/>
    <s v="Western Victoria"/>
    <n v="9"/>
    <n v="2017"/>
  </r>
  <r>
    <d v="2017-09-16T00:00:00"/>
    <n v="945000"/>
    <x v="0"/>
    <s v="Jones and Jones"/>
    <x v="0"/>
    <n v="3011"/>
    <n v="2"/>
    <n v="1"/>
    <n v="1"/>
    <n v="126"/>
    <n v="1890"/>
    <s v="2/70 Windsor St"/>
    <s v="Seddon"/>
    <s v="Maribyrnong"/>
    <s v="Western Metropolitan"/>
    <n v="9"/>
    <n v="2017"/>
  </r>
  <r>
    <d v="2017-09-16T00:00:00"/>
    <n v="1230000"/>
    <x v="0"/>
    <s v="Maxwells"/>
    <x v="1"/>
    <n v="3013"/>
    <n v="3"/>
    <n v="1"/>
    <n v="2"/>
    <n v="433"/>
    <n v="1880"/>
    <s v="12 Montague St"/>
    <s v="Yarraville"/>
    <s v="Maribyrnong"/>
    <s v="Western Metropolitan"/>
    <n v="9"/>
    <n v="2017"/>
  </r>
  <r>
    <d v="2017-09-16T00:00:00"/>
    <n v="748888"/>
    <x v="0"/>
    <s v="Cunninghams"/>
    <x v="1"/>
    <n v="3156"/>
    <n v="4"/>
    <n v="2"/>
    <n v="4"/>
    <n v="1014"/>
    <n v="1960"/>
    <s v="5 Bruce Cr"/>
    <s v="Ferntree Gully"/>
    <s v="Knox"/>
    <s v="Eastern Metropolitan"/>
    <n v="9"/>
    <n v="2017"/>
  </r>
  <r>
    <d v="2017-09-16T00:00:00"/>
    <n v="640000"/>
    <x v="1"/>
    <s v="Jones and Jones"/>
    <x v="1"/>
    <n v="3194"/>
    <n v="2"/>
    <n v="1"/>
    <n v="1"/>
    <n v="128"/>
    <n v="1972"/>
    <s v="11/19 Brindisi St"/>
    <s v="Mentone"/>
    <s v="Kingston"/>
    <s v="South-Eastern Metropolitan"/>
    <n v="9"/>
    <n v="2017"/>
  </r>
  <r>
    <d v="2017-09-16T00:00:00"/>
    <n v="940000"/>
    <x v="2"/>
    <s v="Metro Ladder"/>
    <x v="1"/>
    <n v="3194"/>
    <n v="3"/>
    <n v="1"/>
    <n v="2"/>
    <n v="331"/>
    <n v="1989"/>
    <s v="1/1 Franklin St"/>
    <s v="Mentone"/>
    <s v="Kingston"/>
    <s v="South-Eastern Metropolitan"/>
    <n v="9"/>
    <n v="2017"/>
  </r>
  <r>
    <d v="2017-09-16T00:00:00"/>
    <n v="1740000"/>
    <x v="0"/>
    <s v="Melbourne Homes"/>
    <x v="0"/>
    <n v="3192"/>
    <n v="4"/>
    <n v="2"/>
    <n v="2"/>
    <n v="721"/>
    <n v="2010"/>
    <s v="22 Cavanagh St"/>
    <s v="Cheltenham"/>
    <s v="Kingston"/>
    <s v="Southern Metropolitan"/>
    <n v="9"/>
    <n v="2017"/>
  </r>
  <r>
    <d v="2017-09-16T00:00:00"/>
    <n v="450000"/>
    <x v="0"/>
    <s v="SJ"/>
    <x v="1"/>
    <n v="3047"/>
    <n v="3"/>
    <n v="1"/>
    <n v="1"/>
    <n v="0"/>
    <n v="1960"/>
    <s v="82 Cuthbert St"/>
    <s v="Broadmeadows"/>
    <s v="Hume"/>
    <s v="Northern Metropolitan"/>
    <n v="9"/>
    <n v="2017"/>
  </r>
  <r>
    <d v="2017-09-16T00:00:00"/>
    <n v="783000"/>
    <x v="0"/>
    <s v="Property Barons"/>
    <x v="1"/>
    <n v="3059"/>
    <n v="4"/>
    <n v="2"/>
    <n v="2"/>
    <n v="750"/>
    <m/>
    <s v="23 Fraserburgh Cr"/>
    <s v="Greenvale"/>
    <s v="Hume"/>
    <s v="Northern Metropolitan"/>
    <n v="9"/>
    <n v="2017"/>
  </r>
  <r>
    <d v="2017-09-16T00:00:00"/>
    <n v="950000"/>
    <x v="0"/>
    <s v="Property Barons"/>
    <x v="0"/>
    <n v="3018"/>
    <n v="3"/>
    <n v="1"/>
    <n v="1"/>
    <n v="399"/>
    <m/>
    <s v="6 Rose St"/>
    <s v="Altona"/>
    <s v="Hobsons Bay"/>
    <s v="Western Metropolitan"/>
    <n v="9"/>
    <n v="2017"/>
  </r>
  <r>
    <d v="2017-09-16T00:00:00"/>
    <n v="590000"/>
    <x v="0"/>
    <s v="Cunninghams"/>
    <x v="0"/>
    <n v="3021"/>
    <n v="4"/>
    <n v="2"/>
    <n v="2"/>
    <n v="617"/>
    <m/>
    <s v="15 Bletchley Pl"/>
    <s v="Kealba"/>
    <s v="Brimbank"/>
    <s v="Western Metropolitan"/>
    <n v="9"/>
    <n v="2017"/>
  </r>
  <r>
    <d v="2017-09-16T00:00:00"/>
    <n v="711100"/>
    <x v="0"/>
    <s v="Cunninghams"/>
    <x v="1"/>
    <n v="3021"/>
    <n v="3"/>
    <n v="1"/>
    <n v="2"/>
    <n v="743"/>
    <m/>
    <s v="76 Perrett Av"/>
    <s v="St Albans"/>
    <s v="Brimbank"/>
    <s v="Western Metropolitan"/>
    <n v="9"/>
    <n v="2017"/>
  </r>
  <r>
    <d v="2017-09-16T00:00:00"/>
    <n v="1655000"/>
    <x v="0"/>
    <s v="Maxwells"/>
    <x v="0"/>
    <n v="3187"/>
    <n v="4"/>
    <n v="2"/>
    <n v="4"/>
    <n v="651"/>
    <m/>
    <s v="1 Bruce St"/>
    <s v="Brighton East"/>
    <s v="Bayside"/>
    <s v="Southern Metropolitan"/>
    <n v="9"/>
    <n v="2017"/>
  </r>
  <r>
    <d v="2017-09-17T00:00:00"/>
    <n v="1350000"/>
    <x v="0"/>
    <s v="Cunninghams"/>
    <x v="0"/>
    <n v="3068"/>
    <n v="2"/>
    <n v="1"/>
    <n v="1"/>
    <n v="184"/>
    <n v="1900"/>
    <s v="108 Michael St"/>
    <s v="Fitzroy North"/>
    <s v="Yarra"/>
    <s v="Northern Metropolitan"/>
    <n v="9"/>
    <n v="2017"/>
  </r>
  <r>
    <d v="2017-09-17T00:00:00"/>
    <n v="1705000"/>
    <x v="0"/>
    <s v="Cunninghams"/>
    <x v="1"/>
    <n v="3068"/>
    <n v="3"/>
    <n v="1"/>
    <n v="1"/>
    <n v="139"/>
    <n v="1900"/>
    <s v="40 Newry St"/>
    <s v="Fitzroy North"/>
    <s v="Yarra"/>
    <s v="Northern Metropolitan"/>
    <n v="9"/>
    <n v="2017"/>
  </r>
  <r>
    <d v="2017-09-17T00:00:00"/>
    <n v="2345000"/>
    <x v="0"/>
    <s v="Jones and Jones"/>
    <x v="1"/>
    <n v="3078"/>
    <n v="4"/>
    <n v="2"/>
    <n v="2"/>
    <n v="803"/>
    <m/>
    <s v="6 Como St"/>
    <s v="Alphington"/>
    <s v="Yarra"/>
    <s v="Northern Metropolitan"/>
    <n v="9"/>
    <n v="2017"/>
  </r>
  <r>
    <d v="2017-09-17T00:00:00"/>
    <n v="615000"/>
    <x v="1"/>
    <s v="Cunninghams"/>
    <x v="1"/>
    <n v="3130"/>
    <n v="2"/>
    <n v="1"/>
    <n v="1"/>
    <n v="3316"/>
    <n v="1970"/>
    <s v="12/5 Travellyn Ct"/>
    <s v="Blackburn South"/>
    <s v="Whitehorse"/>
    <s v="Eastern Metropolitan"/>
    <n v="9"/>
    <n v="2017"/>
  </r>
  <r>
    <d v="2017-09-17T00:00:00"/>
    <n v="725000"/>
    <x v="1"/>
    <s v="Flanders &amp; Fish"/>
    <x v="1"/>
    <n v="3131"/>
    <n v="2"/>
    <n v="1"/>
    <n v="2"/>
    <n v="848"/>
    <m/>
    <s v="3/61 Mount Pleasant Rd"/>
    <s v="Nunawading"/>
    <s v="Whitehorse"/>
    <s v="Eastern Metropolitan"/>
    <n v="9"/>
    <n v="2017"/>
  </r>
  <r>
    <d v="2017-09-17T00:00:00"/>
    <n v="2320000"/>
    <x v="0"/>
    <s v="Jones and Jones"/>
    <x v="1"/>
    <n v="3127"/>
    <n v="4"/>
    <n v="2"/>
    <n v="5"/>
    <n v="728"/>
    <m/>
    <s v="11 Inglisby Rd"/>
    <s v="Mont Albert"/>
    <s v="Whitehorse"/>
    <s v="Eastern Metropolitan"/>
    <n v="9"/>
    <n v="2017"/>
  </r>
  <r>
    <d v="2017-09-17T00:00:00"/>
    <n v="500000"/>
    <x v="1"/>
    <s v="Melbourne Homes"/>
    <x v="0"/>
    <n v="3146"/>
    <n v="2"/>
    <n v="1"/>
    <n v="1"/>
    <n v="0"/>
    <n v="1965"/>
    <s v="1/1484 Malvern Rd"/>
    <s v="Glen Iris"/>
    <s v="Stonnington"/>
    <s v="Southern Metropolitan"/>
    <n v="9"/>
    <n v="2017"/>
  </r>
  <r>
    <d v="2017-09-17T00:00:00"/>
    <n v="780000"/>
    <x v="0"/>
    <s v="Metro Ladder"/>
    <x v="0"/>
    <n v="3044"/>
    <n v="4"/>
    <n v="2"/>
    <n v="3"/>
    <n v="555"/>
    <n v="1950"/>
    <s v="1 Virginia St"/>
    <s v="Pascoe Vale"/>
    <s v="Moreland"/>
    <s v="Northern Metropolitan"/>
    <n v="9"/>
    <n v="2017"/>
  </r>
  <r>
    <d v="2017-09-17T00:00:00"/>
    <n v="860000"/>
    <x v="0"/>
    <s v="Cunninghams"/>
    <x v="1"/>
    <n v="3033"/>
    <n v="3"/>
    <n v="1"/>
    <n v="1"/>
    <n v="568"/>
    <n v="1960"/>
    <s v="43 The Crossway"/>
    <s v="Keilor East"/>
    <s v="Moonee Valley"/>
    <s v="Western Metropolitan"/>
    <n v="9"/>
    <n v="2017"/>
  </r>
  <r>
    <d v="2017-09-17T00:00:00"/>
    <n v="2070000"/>
    <x v="0"/>
    <s v="Cunninghams"/>
    <x v="0"/>
    <n v="3032"/>
    <n v="4"/>
    <n v="3"/>
    <n v="2"/>
    <n v="291"/>
    <m/>
    <s v="112 Baroda St"/>
    <s v="Travancore"/>
    <s v="Moonee Valley"/>
    <s v="Western Metropolitan"/>
    <n v="9"/>
    <n v="2017"/>
  </r>
  <r>
    <d v="2017-09-17T00:00:00"/>
    <n v="362000"/>
    <x v="0"/>
    <s v="Metro Ladder"/>
    <x v="0"/>
    <n v="3337"/>
    <n v="4"/>
    <n v="2"/>
    <n v="2"/>
    <n v="685"/>
    <n v="1970"/>
    <s v="8 Carberry Dr"/>
    <s v="Kurunjang"/>
    <s v="Melton"/>
    <s v="Northern Victoria"/>
    <n v="9"/>
    <n v="2017"/>
  </r>
  <r>
    <d v="2017-09-17T00:00:00"/>
    <n v="371500"/>
    <x v="0"/>
    <s v="Sanders"/>
    <x v="1"/>
    <n v="3337"/>
    <n v="3"/>
    <n v="2"/>
    <n v="0"/>
    <n v="582"/>
    <m/>
    <s v="33 Westmelton Dr"/>
    <s v="Melton West"/>
    <s v="Melton"/>
    <s v="Northern Victoria"/>
    <n v="9"/>
    <n v="2017"/>
  </r>
  <r>
    <d v="2017-09-17T00:00:00"/>
    <n v="840000"/>
    <x v="0"/>
    <s v="Jones and Jones"/>
    <x v="0"/>
    <n v="3167"/>
    <n v="3"/>
    <n v="1"/>
    <n v="4"/>
    <n v="601"/>
    <m/>
    <s v="58 Sherbrooke Av"/>
    <s v="Oakleigh South"/>
    <s v="Kingston"/>
    <s v="South-Eastern Metropolitan"/>
    <n v="9"/>
    <n v="2017"/>
  </r>
  <r>
    <d v="2017-09-17T00:00:00"/>
    <n v="327000"/>
    <x v="1"/>
    <s v="Jones and Jones"/>
    <x v="1"/>
    <n v="3204"/>
    <n v="1"/>
    <n v="1"/>
    <n v="1"/>
    <n v="0"/>
    <n v="1960"/>
    <s v="2/50 Lillimur Rd"/>
    <s v="Ormond"/>
    <s v="Glen Eira"/>
    <s v="Southern Metropolitan"/>
    <n v="9"/>
    <n v="2017"/>
  </r>
  <r>
    <d v="2017-09-17T00:00:00"/>
    <n v="900000"/>
    <x v="0"/>
    <s v="Flanders &amp; Fish"/>
    <x v="1"/>
    <n v="3165"/>
    <n v="3"/>
    <n v="2"/>
    <n v="2"/>
    <n v="264"/>
    <m/>
    <s v="2A Goodrich St"/>
    <s v="Bentleigh East"/>
    <s v="Glen Eira"/>
    <s v="Southern Metropolitan"/>
    <n v="9"/>
    <n v="2017"/>
  </r>
  <r>
    <d v="2017-09-17T00:00:00"/>
    <n v="1250000"/>
    <x v="2"/>
    <s v="Metro Ladder"/>
    <x v="1"/>
    <n v="3163"/>
    <n v="4"/>
    <n v="3"/>
    <n v="2"/>
    <n v="326"/>
    <n v="2005"/>
    <s v="1/108 Truganini Rd"/>
    <s v="Carnegie"/>
    <s v="Glen Eira"/>
    <s v="Southern Metropolitan"/>
    <n v="9"/>
    <n v="2017"/>
  </r>
  <r>
    <d v="2017-09-17T00:00:00"/>
    <n v="905000"/>
    <x v="0"/>
    <s v="Property Barons"/>
    <x v="1"/>
    <n v="3073"/>
    <n v="4"/>
    <n v="1"/>
    <n v="2"/>
    <n v="870"/>
    <m/>
    <s v="9 Darebin Bvd"/>
    <s v="Reservoir"/>
    <s v="Darebin"/>
    <s v="Northern Metropolitan"/>
    <n v="9"/>
    <n v="2017"/>
  </r>
  <r>
    <d v="2017-09-17T00:00:00"/>
    <n v="1605000"/>
    <x v="0"/>
    <s v="Cunninghams"/>
    <x v="1"/>
    <n v="3070"/>
    <n v="3"/>
    <n v="1"/>
    <n v="0"/>
    <n v="507"/>
    <m/>
    <s v="14 Wardrop Gr"/>
    <s v="Northcote"/>
    <s v="Darebin"/>
    <s v="Northern Metropolitan"/>
    <n v="9"/>
    <n v="2017"/>
  </r>
  <r>
    <d v="2017-09-17T00:00:00"/>
    <n v="559000"/>
    <x v="0"/>
    <s v="Cunninghams"/>
    <x v="0"/>
    <n v="3809"/>
    <n v="4"/>
    <n v="2"/>
    <n v="2"/>
    <n v="480"/>
    <n v="2015"/>
    <s v="24 Henrietta Av"/>
    <s v="Officer"/>
    <s v="Cardinia"/>
    <s v="Eastern Victoria"/>
    <n v="9"/>
    <n v="2017"/>
  </r>
  <r>
    <d v="2017-09-17T00:00:00"/>
    <n v="530000"/>
    <x v="0"/>
    <s v="SJ"/>
    <x v="0"/>
    <n v="3021"/>
    <n v="3"/>
    <n v="1"/>
    <n v="1"/>
    <n v="532"/>
    <n v="1975"/>
    <s v="12 Tanglewood St"/>
    <s v="Kings Park"/>
    <s v="Brimbank"/>
    <s v="Western Metropolitan"/>
    <n v="9"/>
    <n v="2017"/>
  </r>
  <r>
    <d v="2017-09-18T00:00:00"/>
    <n v="365000"/>
    <x v="1"/>
    <s v="Jones and Jones"/>
    <x v="0"/>
    <n v="3066"/>
    <n v="1"/>
    <n v="1"/>
    <n v="0"/>
    <n v="0"/>
    <n v="1960"/>
    <s v="6/13 Alexander St"/>
    <s v="Collingwood"/>
    <s v="Yarra"/>
    <s v="Northern Metropolitan"/>
    <n v="9"/>
    <n v="2017"/>
  </r>
  <r>
    <d v="2017-09-18T00:00:00"/>
    <n v="530500"/>
    <x v="0"/>
    <s v="Sanders"/>
    <x v="1"/>
    <n v="3754"/>
    <n v="3"/>
    <n v="2"/>
    <n v="2"/>
    <n v="400"/>
    <n v="2012"/>
    <s v="33 Starboard Dr"/>
    <s v="Doreen"/>
    <s v="Whittlesea"/>
    <s v="Northern Victoria"/>
    <n v="9"/>
    <n v="2017"/>
  </r>
  <r>
    <d v="2017-09-18T00:00:00"/>
    <n v="651000"/>
    <x v="0"/>
    <s v="Melbourne Homes"/>
    <x v="0"/>
    <n v="3074"/>
    <n v="3"/>
    <n v="1"/>
    <n v="2"/>
    <n v="526"/>
    <n v="1970"/>
    <s v="24 Banksia Av"/>
    <s v="Thomastown"/>
    <s v="Whittlesea"/>
    <s v="Northern Metropolitan"/>
    <n v="9"/>
    <n v="2017"/>
  </r>
  <r>
    <d v="2017-09-18T00:00:00"/>
    <n v="670000"/>
    <x v="0"/>
    <s v="Jones and Jones"/>
    <x v="1"/>
    <n v="3074"/>
    <n v="3"/>
    <n v="2"/>
    <n v="2"/>
    <n v="541"/>
    <n v="1980"/>
    <s v="5 Natalie Ct"/>
    <s v="Thomastown"/>
    <s v="Whittlesea"/>
    <s v="Northern Metropolitan"/>
    <n v="9"/>
    <n v="2017"/>
  </r>
  <r>
    <d v="2017-09-18T00:00:00"/>
    <n v="760000"/>
    <x v="0"/>
    <s v="Metro Ladder"/>
    <x v="0"/>
    <n v="3074"/>
    <n v="4"/>
    <n v="1"/>
    <n v="2"/>
    <n v="695"/>
    <m/>
    <s v="8 Barbara Ct"/>
    <s v="Thomastown"/>
    <s v="Whittlesea"/>
    <s v="Northern Metropolitan"/>
    <n v="9"/>
    <n v="2017"/>
  </r>
  <r>
    <d v="2017-09-18T00:00:00"/>
    <n v="1050000"/>
    <x v="1"/>
    <s v="Metro Ladder"/>
    <x v="0"/>
    <n v="3127"/>
    <n v="3"/>
    <n v="2"/>
    <n v="2"/>
    <n v="0"/>
    <m/>
    <s v="6/91 Warrigal Rd"/>
    <s v="Surrey Hills"/>
    <s v="Whitehorse"/>
    <s v="Southern Metropolitan"/>
    <n v="9"/>
    <n v="2017"/>
  </r>
  <r>
    <d v="2017-09-18T00:00:00"/>
    <n v="730000"/>
    <x v="1"/>
    <s v="Cunninghams"/>
    <x v="1"/>
    <n v="3184"/>
    <n v="2"/>
    <n v="2"/>
    <n v="1"/>
    <n v="0"/>
    <n v="2013"/>
    <s v="4/6 Pine Av"/>
    <s v="Elwood"/>
    <s v="Port Phillip"/>
    <s v="Southern Metropolitan"/>
    <n v="9"/>
    <n v="2017"/>
  </r>
  <r>
    <d v="2017-09-18T00:00:00"/>
    <n v="725000"/>
    <x v="0"/>
    <s v="Sanders"/>
    <x v="1"/>
    <n v="3088"/>
    <n v="3"/>
    <n v="2"/>
    <n v="2"/>
    <n v="672"/>
    <m/>
    <s v="23 Bullanoo Ct"/>
    <s v="Greensborough"/>
    <s v="Nillumbik"/>
    <s v="Northern Metropolitan"/>
    <n v="9"/>
    <n v="2017"/>
  </r>
  <r>
    <d v="2017-09-18T00:00:00"/>
    <n v="1220000"/>
    <x v="0"/>
    <s v="Cunninghams"/>
    <x v="0"/>
    <n v="3057"/>
    <n v="2"/>
    <n v="1"/>
    <n v="1"/>
    <n v="459"/>
    <m/>
    <s v="17 Roberts St"/>
    <s v="Brunswick East"/>
    <s v="Moreland"/>
    <s v="Northern Metropolitan"/>
    <n v="9"/>
    <n v="2017"/>
  </r>
  <r>
    <d v="2017-09-18T00:00:00"/>
    <n v="1260000"/>
    <x v="0"/>
    <s v="Sanders"/>
    <x v="1"/>
    <n v="3046"/>
    <n v="4"/>
    <n v="2"/>
    <n v="2"/>
    <n v="656"/>
    <n v="1960"/>
    <s v="88 Vincent St"/>
    <s v="Oak Park"/>
    <s v="Moreland"/>
    <s v="Northern Metropolitan"/>
    <n v="9"/>
    <n v="2017"/>
  </r>
  <r>
    <d v="2017-09-18T00:00:00"/>
    <n v="1855500"/>
    <x v="0"/>
    <s v="Sanders"/>
    <x v="1"/>
    <n v="3141"/>
    <n v="4"/>
    <n v="2"/>
    <n v="1"/>
    <n v="176"/>
    <n v="1880"/>
    <s v="639 Punt Rd"/>
    <s v="South Yarra"/>
    <s v="Melbourne"/>
    <s v="Southern Metropolitan"/>
    <n v="9"/>
    <n v="2017"/>
  </r>
  <r>
    <d v="2017-09-18T00:00:00"/>
    <n v="1005000"/>
    <x v="0"/>
    <s v="Jones and Jones"/>
    <x v="1"/>
    <n v="3134"/>
    <n v="4"/>
    <n v="2"/>
    <n v="2"/>
    <n v="785"/>
    <m/>
    <s v="81 Kubis Dr"/>
    <s v="Ringwood North"/>
    <s v="Maroondah"/>
    <s v="Eastern Metropolitan"/>
    <n v="9"/>
    <n v="2017"/>
  </r>
  <r>
    <d v="2017-09-18T00:00:00"/>
    <n v="310000"/>
    <x v="2"/>
    <s v="Cunninghams"/>
    <x v="0"/>
    <n v="3064"/>
    <n v="2"/>
    <n v="1"/>
    <n v="1"/>
    <n v="38"/>
    <n v="2013"/>
    <s v="28/60 Cradle Mountain Dr"/>
    <s v="Craigieburn"/>
    <s v="Hume"/>
    <s v="Northern Metropolitan"/>
    <n v="9"/>
    <n v="2017"/>
  </r>
  <r>
    <d v="2017-09-18T00:00:00"/>
    <n v="515500"/>
    <x v="0"/>
    <s v="Metro Ladder"/>
    <x v="1"/>
    <n v="3064"/>
    <n v="3"/>
    <n v="1"/>
    <n v="4"/>
    <n v="651"/>
    <n v="1990"/>
    <s v="13 Brampton Cl"/>
    <s v="Craigieburn"/>
    <s v="Hume"/>
    <s v="Northern Metropolitan"/>
    <n v="9"/>
    <n v="2017"/>
  </r>
  <r>
    <d v="2017-09-18T00:00:00"/>
    <n v="1370000"/>
    <x v="0"/>
    <s v="Flanders &amp; Fish"/>
    <x v="1"/>
    <n v="3163"/>
    <n v="3"/>
    <n v="1"/>
    <n v="2"/>
    <n v="485"/>
    <m/>
    <s v="29 Holywood Gr"/>
    <s v="Carnegie"/>
    <s v="Glen Eira"/>
    <s v="Southern Metropolitan"/>
    <n v="9"/>
    <n v="2017"/>
  </r>
  <r>
    <d v="2017-09-18T00:00:00"/>
    <n v="850000"/>
    <x v="0"/>
    <s v="Metro Ladder"/>
    <x v="0"/>
    <n v="3199"/>
    <n v="3"/>
    <n v="1"/>
    <n v="1"/>
    <n v="884"/>
    <n v="1968"/>
    <s v="5 Palmerston Cr"/>
    <s v="Frankston South"/>
    <s v="Frankston"/>
    <s v="South-Eastern Metropolitan"/>
    <n v="9"/>
    <n v="2017"/>
  </r>
  <r>
    <d v="2017-09-18T00:00:00"/>
    <n v="683000"/>
    <x v="0"/>
    <s v="Melbourne Homes"/>
    <x v="1"/>
    <n v="3806"/>
    <n v="4"/>
    <n v="2"/>
    <n v="2"/>
    <n v="670"/>
    <m/>
    <s v="3 Ellaswood Cl"/>
    <s v="Berwick"/>
    <s v="Casey"/>
    <s v="Eastern Victoria"/>
    <n v="9"/>
    <n v="2017"/>
  </r>
  <r>
    <d v="2017-09-18T00:00:00"/>
    <n v="555000"/>
    <x v="0"/>
    <s v="Metro Ladder"/>
    <x v="0"/>
    <n v="3021"/>
    <n v="3"/>
    <n v="1"/>
    <n v="3"/>
    <n v="566"/>
    <n v="1980"/>
    <s v="10 Elinga Ct"/>
    <s v="Albanvale"/>
    <s v="Brimbank"/>
    <s v="Western Metropolitan"/>
    <n v="9"/>
    <n v="2017"/>
  </r>
  <r>
    <d v="2017-09-18T00:00:00"/>
    <n v="600000"/>
    <x v="1"/>
    <s v="Flanders &amp; Fish"/>
    <x v="0"/>
    <n v="3122"/>
    <n v="2"/>
    <n v="1"/>
    <n v="1"/>
    <n v="0"/>
    <n v="2014"/>
    <s v="504/2 Golding St"/>
    <s v="Hawthorn"/>
    <s v="Boroondara"/>
    <s v="Southern Metropolitan"/>
    <n v="9"/>
    <n v="2017"/>
  </r>
  <r>
    <d v="2017-09-18T00:00:00"/>
    <n v="1500000"/>
    <x v="0"/>
    <s v="Flanders &amp; Fish"/>
    <x v="1"/>
    <n v="3102"/>
    <n v="3"/>
    <n v="2"/>
    <n v="2"/>
    <n v="446"/>
    <m/>
    <s v="7 Cadow St"/>
    <s v="Kew East"/>
    <s v="Boroondara"/>
    <s v="Southern Metropolitan"/>
    <n v="9"/>
    <n v="2017"/>
  </r>
  <r>
    <d v="2017-09-19T00:00:00"/>
    <n v="640000"/>
    <x v="0"/>
    <s v="Property Barons"/>
    <x v="0"/>
    <n v="3116"/>
    <n v="3"/>
    <n v="2"/>
    <n v="2"/>
    <n v="945"/>
    <m/>
    <s v="54 Meadowgate Dr"/>
    <s v="Chirnside Park"/>
    <s v="Yarra Ranges"/>
    <s v="Eastern Victoria"/>
    <n v="9"/>
    <n v="2017"/>
  </r>
  <r>
    <d v="2017-09-19T00:00:00"/>
    <n v="890500"/>
    <x v="1"/>
    <s v="Cunninghams"/>
    <x v="0"/>
    <n v="3121"/>
    <n v="2"/>
    <n v="2"/>
    <n v="2"/>
    <n v="180"/>
    <n v="1940"/>
    <s v="7/129 Hoddle St"/>
    <s v="Richmond"/>
    <s v="Yarra"/>
    <s v="Northern Metropolitan"/>
    <n v="9"/>
    <n v="2017"/>
  </r>
  <r>
    <d v="2017-09-19T00:00:00"/>
    <n v="800000"/>
    <x v="0"/>
    <s v="Jones and Jones"/>
    <x v="1"/>
    <n v="3082"/>
    <n v="4"/>
    <n v="2"/>
    <n v="2"/>
    <n v="674"/>
    <m/>
    <s v="5 Peyton Dr"/>
    <s v="Mill Park"/>
    <s v="Whittlesea"/>
    <s v="Northern Metropolitan"/>
    <n v="9"/>
    <n v="2017"/>
  </r>
  <r>
    <d v="2017-09-19T00:00:00"/>
    <n v="2400000"/>
    <x v="0"/>
    <s v="Flanders &amp; Fish"/>
    <x v="0"/>
    <n v="3127"/>
    <n v="5"/>
    <n v="3"/>
    <n v="2"/>
    <n v="593"/>
    <n v="2016"/>
    <s v="37 Newton St"/>
    <s v="Surrey Hills"/>
    <s v="Whitehorse"/>
    <s v="Southern Metropolitan"/>
    <n v="9"/>
    <n v="2017"/>
  </r>
  <r>
    <d v="2017-09-19T00:00:00"/>
    <n v="821000"/>
    <x v="1"/>
    <s v="Metro Ladder"/>
    <x v="1"/>
    <n v="3143"/>
    <n v="2"/>
    <n v="2"/>
    <n v="1"/>
    <n v="3093"/>
    <n v="2006"/>
    <s v="21/62 Wattletree Rd"/>
    <s v="Armadale"/>
    <s v="Stonnington"/>
    <s v="Southern Metropolitan"/>
    <n v="9"/>
    <n v="2017"/>
  </r>
  <r>
    <d v="2017-09-19T00:00:00"/>
    <n v="710000"/>
    <x v="2"/>
    <s v="Best Bricks"/>
    <x v="1"/>
    <n v="3184"/>
    <n v="2"/>
    <n v="1"/>
    <n v="1"/>
    <n v="0"/>
    <n v="1980"/>
    <s v="4/505 St Kilda St"/>
    <s v="Elwood"/>
    <s v="Port Phillip"/>
    <s v="Southern Metropolitan"/>
    <n v="9"/>
    <n v="2017"/>
  </r>
  <r>
    <d v="2017-09-19T00:00:00"/>
    <n v="650000"/>
    <x v="0"/>
    <s v="Jones and Jones"/>
    <x v="0"/>
    <n v="3058"/>
    <n v="2"/>
    <n v="1"/>
    <n v="1"/>
    <n v="149"/>
    <n v="1970"/>
    <s v="3/7 Dare St"/>
    <s v="Coburg"/>
    <s v="Moreland"/>
    <s v="Northern Metropolitan"/>
    <n v="9"/>
    <n v="2017"/>
  </r>
  <r>
    <d v="2017-09-19T00:00:00"/>
    <n v="900000"/>
    <x v="0"/>
    <s v="Cunninghams"/>
    <x v="1"/>
    <n v="3058"/>
    <n v="3"/>
    <n v="1"/>
    <n v="0"/>
    <n v="227"/>
    <n v="1920"/>
    <s v="19 Hall St"/>
    <s v="Coburg"/>
    <s v="Moreland"/>
    <s v="Northern Metropolitan"/>
    <n v="9"/>
    <n v="2017"/>
  </r>
  <r>
    <d v="2017-09-19T00:00:00"/>
    <n v="1315000"/>
    <x v="0"/>
    <s v="Property Barons"/>
    <x v="1"/>
    <n v="3040"/>
    <n v="3"/>
    <n v="3"/>
    <n v="1"/>
    <n v="226"/>
    <m/>
    <s v="27 McPhail St"/>
    <s v="Essendon"/>
    <s v="Moonee Valley"/>
    <s v="Western Metropolitan"/>
    <n v="9"/>
    <n v="2017"/>
  </r>
  <r>
    <d v="2017-09-19T00:00:00"/>
    <n v="1016000"/>
    <x v="0"/>
    <s v="Cunninghams"/>
    <x v="0"/>
    <n v="3170"/>
    <n v="5"/>
    <n v="2"/>
    <n v="2"/>
    <n v="873"/>
    <m/>
    <s v="3 Catesby Cl"/>
    <s v="Mulgrave"/>
    <s v="Monash"/>
    <s v="South-Eastern Metropolitan"/>
    <n v="9"/>
    <n v="2017"/>
  </r>
  <r>
    <d v="2017-09-19T00:00:00"/>
    <n v="410000"/>
    <x v="1"/>
    <s v="Flanders &amp; Fish"/>
    <x v="0"/>
    <n v="3031"/>
    <n v="1"/>
    <n v="1"/>
    <n v="1"/>
    <n v="1053"/>
    <m/>
    <s v="109/102 Rankins Rd"/>
    <s v="Kensington"/>
    <s v="Melbourne"/>
    <s v="Northern Metropolitan"/>
    <n v="9"/>
    <n v="2017"/>
  </r>
  <r>
    <d v="2017-09-19T00:00:00"/>
    <n v="1350000"/>
    <x v="0"/>
    <s v="Jones and Jones"/>
    <x v="1"/>
    <n v="3107"/>
    <n v="3"/>
    <n v="2"/>
    <n v="3"/>
    <n v="725"/>
    <m/>
    <s v="38 Caroline Dr"/>
    <s v="Templestowe Lower"/>
    <s v="Manningham"/>
    <s v="Eastern Metropolitan"/>
    <n v="9"/>
    <n v="2017"/>
  </r>
  <r>
    <d v="2017-09-19T00:00:00"/>
    <n v="740000"/>
    <x v="0"/>
    <s v="Flanders &amp; Fish"/>
    <x v="0"/>
    <n v="3156"/>
    <n v="3"/>
    <n v="1"/>
    <n v="2"/>
    <n v="968"/>
    <n v="1955"/>
    <s v="7 Austin St"/>
    <s v="Ferntree Gully"/>
    <s v="Knox"/>
    <s v="Eastern Metropolitan"/>
    <n v="9"/>
    <n v="2017"/>
  </r>
  <r>
    <d v="2017-09-19T00:00:00"/>
    <n v="775000"/>
    <x v="0"/>
    <s v="Cunninghams"/>
    <x v="1"/>
    <n v="3155"/>
    <n v="3"/>
    <n v="1"/>
    <n v="2"/>
    <n v="720"/>
    <n v="1970"/>
    <s v="8 Darwin Rd"/>
    <s v="Boronia"/>
    <s v="Knox"/>
    <s v="Eastern Metropolitan"/>
    <n v="9"/>
    <n v="2017"/>
  </r>
  <r>
    <d v="2017-09-19T00:00:00"/>
    <n v="1265000"/>
    <x v="0"/>
    <s v="Cunninghams"/>
    <x v="1"/>
    <n v="3195"/>
    <n v="4"/>
    <n v="2"/>
    <n v="2"/>
    <n v="604"/>
    <m/>
    <s v="7 Portland Pl"/>
    <s v="Waterways"/>
    <s v="Kingston"/>
    <s v="South-Eastern Metropolitan"/>
    <n v="9"/>
    <n v="2017"/>
  </r>
  <r>
    <d v="2017-09-19T00:00:00"/>
    <n v="300000"/>
    <x v="1"/>
    <s v="Flanders &amp; Fish"/>
    <x v="0"/>
    <n v="3043"/>
    <n v="2"/>
    <n v="1"/>
    <n v="1"/>
    <n v="0"/>
    <n v="1980"/>
    <s v="9/200 Melrose Dr"/>
    <s v="Tullamarine"/>
    <s v="Hume"/>
    <s v="Western Metropolitan"/>
    <n v="9"/>
    <n v="2017"/>
  </r>
  <r>
    <d v="2017-09-19T00:00:00"/>
    <n v="459000"/>
    <x v="0"/>
    <s v="SJ"/>
    <x v="1"/>
    <n v="3047"/>
    <n v="3"/>
    <n v="1"/>
    <n v="0"/>
    <n v="583"/>
    <n v="1970"/>
    <s v="18 Berger St"/>
    <s v="Dallas"/>
    <s v="Hume"/>
    <s v="Northern Metropolitan"/>
    <n v="9"/>
    <n v="2017"/>
  </r>
  <r>
    <d v="2017-09-19T00:00:00"/>
    <n v="590000"/>
    <x v="0"/>
    <s v="SJ"/>
    <x v="1"/>
    <n v="3064"/>
    <n v="4"/>
    <n v="2"/>
    <n v="2"/>
    <n v="512"/>
    <n v="2007"/>
    <s v="10 Olympic Wy"/>
    <s v="Craigieburn"/>
    <s v="Hume"/>
    <s v="Northern Metropolitan"/>
    <n v="9"/>
    <n v="2017"/>
  </r>
  <r>
    <d v="2017-09-19T00:00:00"/>
    <n v="760000"/>
    <x v="0"/>
    <s v="Cunninghams"/>
    <x v="1"/>
    <n v="3073"/>
    <n v="3"/>
    <n v="1"/>
    <n v="1"/>
    <n v="606"/>
    <m/>
    <s v="2 Kerang Av"/>
    <s v="Reservoir"/>
    <s v="Darebin"/>
    <s v="Northern Metropolitan"/>
    <n v="9"/>
    <n v="2017"/>
  </r>
  <r>
    <d v="2017-09-19T00:00:00"/>
    <n v="1200000"/>
    <x v="0"/>
    <s v="Cunninghams"/>
    <x v="1"/>
    <n v="3073"/>
    <n v="4"/>
    <n v="2"/>
    <n v="2"/>
    <n v="499"/>
    <n v="1940"/>
    <s v="52 Powell St"/>
    <s v="Reservoir"/>
    <s v="Darebin"/>
    <s v="Northern Metropolitan"/>
    <n v="9"/>
    <n v="2017"/>
  </r>
  <r>
    <d v="2017-09-19T00:00:00"/>
    <n v="770000"/>
    <x v="0"/>
    <s v="SJ"/>
    <x v="0"/>
    <n v="3088"/>
    <n v="4"/>
    <n v="2"/>
    <n v="2"/>
    <n v="789"/>
    <n v="1975"/>
    <s v="50 Albion Cr"/>
    <s v="Greensborough"/>
    <s v="Banyule"/>
    <s v="Northern Metropolitan"/>
    <n v="9"/>
    <n v="2017"/>
  </r>
  <r>
    <d v="2017-09-19T00:00:00"/>
    <n v="830000"/>
    <x v="0"/>
    <s v="Sanders"/>
    <x v="1"/>
    <n v="3088"/>
    <n v="3"/>
    <n v="1"/>
    <n v="2"/>
    <n v="905"/>
    <n v="1962"/>
    <s v="31 Boyce Av"/>
    <s v="Briar Hill"/>
    <s v="Banyule"/>
    <s v="Eastern Metropolitan"/>
    <n v="9"/>
    <n v="2017"/>
  </r>
  <r>
    <d v="2017-09-20T00:00:00"/>
    <n v="365000"/>
    <x v="1"/>
    <s v="Jones and Jones"/>
    <x v="0"/>
    <n v="3066"/>
    <n v="1"/>
    <n v="1"/>
    <n v="0"/>
    <n v="0"/>
    <n v="1960"/>
    <s v="6/13 Alexander St"/>
    <s v="Collingwood"/>
    <s v="Yarra"/>
    <s v="Northern Metropolitan"/>
    <n v="9"/>
    <n v="2017"/>
  </r>
  <r>
    <d v="2017-09-20T00:00:00"/>
    <n v="257500"/>
    <x v="1"/>
    <s v="Metro Ladder"/>
    <x v="1"/>
    <n v="3044"/>
    <n v="1"/>
    <n v="1"/>
    <n v="1"/>
    <n v="0"/>
    <n v="1970"/>
    <s v="2/566 Pascoe Vale Rd"/>
    <s v="Pascoe Vale"/>
    <s v="Moreland"/>
    <s v="Northern Metropolitan"/>
    <n v="9"/>
    <n v="2017"/>
  </r>
  <r>
    <d v="2017-09-20T00:00:00"/>
    <n v="825000"/>
    <x v="1"/>
    <s v="Melbourne Homes"/>
    <x v="0"/>
    <n v="3032"/>
    <n v="3"/>
    <n v="2"/>
    <n v="2"/>
    <n v="2905"/>
    <n v="2005"/>
    <s v="24/157 Epsom Rd"/>
    <s v="Ascot Vale"/>
    <s v="Moonee Valley"/>
    <s v="Western Metropolitan"/>
    <n v="9"/>
    <n v="2017"/>
  </r>
  <r>
    <d v="2017-09-20T00:00:00"/>
    <n v="729500"/>
    <x v="0"/>
    <s v="Cunninghams"/>
    <x v="1"/>
    <n v="3168"/>
    <n v="3"/>
    <n v="1"/>
    <n v="1"/>
    <n v="270"/>
    <n v="1970"/>
    <s v="2/46 Jaguar Dr"/>
    <s v="Clayton"/>
    <s v="Monash"/>
    <s v="South-Eastern Metropolitan"/>
    <n v="9"/>
    <n v="2017"/>
  </r>
  <r>
    <d v="2017-09-20T00:00:00"/>
    <n v="1225000"/>
    <x v="0"/>
    <s v="Metro Ladder"/>
    <x v="1"/>
    <n v="3147"/>
    <n v="3"/>
    <n v="1"/>
    <n v="2"/>
    <n v="770"/>
    <m/>
    <s v="4 Wippa Ct"/>
    <s v="Ashwood"/>
    <s v="Monash"/>
    <s v="Southern Metropolitan"/>
    <n v="9"/>
    <n v="2017"/>
  </r>
  <r>
    <d v="2017-09-20T00:00:00"/>
    <n v="915000"/>
    <x v="0"/>
    <s v="Maxwells"/>
    <x v="1"/>
    <n v="3012"/>
    <n v="3"/>
    <n v="1"/>
    <n v="2"/>
    <n v="447"/>
    <m/>
    <s v="27 Wellington St"/>
    <s v="West Footscray"/>
    <s v="Maribyrnong"/>
    <s v="Western Metropolitan"/>
    <n v="9"/>
    <n v="2017"/>
  </r>
  <r>
    <d v="2017-09-20T00:00:00"/>
    <n v="904000"/>
    <x v="0"/>
    <s v="Flanders &amp; Fish"/>
    <x v="1"/>
    <n v="3111"/>
    <n v="3"/>
    <n v="1"/>
    <n v="2"/>
    <n v="720"/>
    <n v="1960"/>
    <s v="14 Sturdee Rd"/>
    <s v="Donvale"/>
    <s v="Manningham"/>
    <s v="Eastern Metropolitan"/>
    <n v="9"/>
    <n v="2017"/>
  </r>
  <r>
    <d v="2017-09-20T00:00:00"/>
    <n v="1205000"/>
    <x v="0"/>
    <s v="Property Barons"/>
    <x v="1"/>
    <n v="3106"/>
    <n v="4"/>
    <n v="2"/>
    <n v="2"/>
    <n v="646"/>
    <n v="1980"/>
    <s v="67 Hawtin St"/>
    <s v="Templestowe"/>
    <s v="Manningham"/>
    <s v="Eastern Metropolitan"/>
    <n v="9"/>
    <n v="2017"/>
  </r>
  <r>
    <d v="2017-09-20T00:00:00"/>
    <n v="420000"/>
    <x v="0"/>
    <s v="Sanders"/>
    <x v="1"/>
    <n v="3429"/>
    <n v="3"/>
    <n v="1"/>
    <n v="2"/>
    <n v="466"/>
    <n v="1985"/>
    <s v="60 Heysen Dr"/>
    <s v="Sunbury"/>
    <s v="Hume"/>
    <s v="Western Metropolitan"/>
    <n v="9"/>
    <n v="2017"/>
  </r>
  <r>
    <d v="2017-09-20T00:00:00"/>
    <n v="575500"/>
    <x v="0"/>
    <s v="Maxwells"/>
    <x v="1"/>
    <n v="3047"/>
    <n v="2"/>
    <n v="1"/>
    <n v="1"/>
    <n v="662"/>
    <n v="1960"/>
    <s v="17 Fidge Ct"/>
    <s v="Jacana"/>
    <s v="Hume"/>
    <s v="Northern Metropolitan"/>
    <n v="9"/>
    <n v="2017"/>
  </r>
  <r>
    <d v="2017-09-20T00:00:00"/>
    <n v="740000"/>
    <x v="0"/>
    <s v="Sanders"/>
    <x v="1"/>
    <n v="3015"/>
    <n v="3"/>
    <n v="1"/>
    <n v="2"/>
    <n v="204"/>
    <m/>
    <s v="4/23 Carmen St"/>
    <s v="Newport"/>
    <s v="Hobsons Bay"/>
    <s v="Western Metropolitan"/>
    <n v="9"/>
    <n v="2017"/>
  </r>
  <r>
    <d v="2017-09-20T00:00:00"/>
    <n v="580000"/>
    <x v="1"/>
    <s v="Cunninghams"/>
    <x v="1"/>
    <n v="3171"/>
    <n v="2"/>
    <n v="2"/>
    <n v="2"/>
    <n v="155"/>
    <m/>
    <s v="1/2 Mary St"/>
    <s v="Springvale"/>
    <s v="Greater Dandenong"/>
    <s v="South-Eastern Metropolitan"/>
    <n v="9"/>
    <n v="2017"/>
  </r>
  <r>
    <d v="2017-09-20T00:00:00"/>
    <n v="727000"/>
    <x v="0"/>
    <s v="Jones and Jones"/>
    <x v="1"/>
    <n v="3175"/>
    <n v="3"/>
    <n v="1"/>
    <n v="1"/>
    <n v="763"/>
    <m/>
    <s v="3 Victor Av"/>
    <s v="Dandenong North"/>
    <s v="Greater Dandenong"/>
    <s v="South-Eastern Metropolitan"/>
    <n v="9"/>
    <n v="2017"/>
  </r>
  <r>
    <d v="2017-09-20T00:00:00"/>
    <n v="1070000"/>
    <x v="0"/>
    <s v="Flanders &amp; Fish"/>
    <x v="1"/>
    <n v="3162"/>
    <n v="2"/>
    <n v="1"/>
    <n v="0"/>
    <n v="261"/>
    <m/>
    <s v="22 Masters St"/>
    <s v="Caulfield"/>
    <s v="Glen Eira"/>
    <s v="Southern Metropolitan"/>
    <n v="9"/>
    <n v="2017"/>
  </r>
  <r>
    <d v="2017-09-20T00:00:00"/>
    <n v="266000"/>
    <x v="1"/>
    <s v="Jones and Jones"/>
    <x v="1"/>
    <n v="3199"/>
    <n v="2"/>
    <n v="1"/>
    <n v="1"/>
    <n v="0"/>
    <n v="1968"/>
    <s v="4/93 Dandenong Rd E"/>
    <s v="Frankston"/>
    <s v="Frankston"/>
    <s v="South-Eastern Metropolitan"/>
    <n v="9"/>
    <n v="2017"/>
  </r>
  <r>
    <d v="2017-09-20T00:00:00"/>
    <n v="650000"/>
    <x v="0"/>
    <s v="Metro Ladder"/>
    <x v="0"/>
    <n v="3020"/>
    <n v="3"/>
    <n v="1"/>
    <n v="2"/>
    <n v="691"/>
    <m/>
    <s v="60 Murray St"/>
    <s v="Sunshine West"/>
    <s v="Brimbank"/>
    <s v="Western Metropolitan"/>
    <n v="9"/>
    <n v="2017"/>
  </r>
  <r>
    <d v="2017-09-20T00:00:00"/>
    <n v="450000"/>
    <x v="1"/>
    <s v="Jones and Jones"/>
    <x v="0"/>
    <n v="3122"/>
    <n v="2"/>
    <n v="1"/>
    <n v="1"/>
    <n v="1540"/>
    <n v="1965"/>
    <s v="14/59 Riversdale Rd"/>
    <s v="Hawthorn"/>
    <s v="Boroondara"/>
    <s v="Southern Metropolitan"/>
    <n v="9"/>
    <n v="2017"/>
  </r>
  <r>
    <d v="2017-09-20T00:00:00"/>
    <n v="591000"/>
    <x v="1"/>
    <s v="Cunninghams"/>
    <x v="1"/>
    <n v="3101"/>
    <n v="2"/>
    <n v="1"/>
    <n v="2"/>
    <n v="0"/>
    <n v="1887"/>
    <s v="38 Wiltshire Dr"/>
    <s v="Kew"/>
    <s v="Boroondara"/>
    <s v="Southern Metropolitan"/>
    <n v="9"/>
    <n v="2017"/>
  </r>
  <r>
    <d v="2017-09-20T00:00:00"/>
    <n v="1475000"/>
    <x v="0"/>
    <s v="Jones and Jones"/>
    <x v="0"/>
    <n v="3103"/>
    <n v="4"/>
    <n v="3"/>
    <n v="5"/>
    <n v="380"/>
    <m/>
    <s v="38 Belmore Rd"/>
    <s v="Balwyn"/>
    <s v="Boroondara"/>
    <s v="Southern Metropolitan"/>
    <n v="9"/>
    <n v="2017"/>
  </r>
  <r>
    <d v="2017-09-20T00:00:00"/>
    <n v="650000"/>
    <x v="0"/>
    <s v="Property Barons"/>
    <x v="0"/>
    <n v="3081"/>
    <n v="2"/>
    <n v="1"/>
    <n v="0"/>
    <n v="683"/>
    <m/>
    <s v="21 Eden St"/>
    <s v="Heidelberg Heights"/>
    <s v="Banyule"/>
    <s v="Eastern Metropolitan"/>
    <n v="9"/>
    <n v="2017"/>
  </r>
  <r>
    <d v="2017-09-21T00:00:00"/>
    <n v="927000"/>
    <x v="1"/>
    <s v="Cunninghams"/>
    <x v="1"/>
    <n v="3121"/>
    <n v="2"/>
    <n v="1"/>
    <n v="2"/>
    <n v="0"/>
    <n v="2000"/>
    <s v="712/8 Howard St"/>
    <s v="Richmond"/>
    <s v="Yarra"/>
    <s v="Northern Metropolitan"/>
    <n v="9"/>
    <n v="2017"/>
  </r>
  <r>
    <d v="2017-09-21T00:00:00"/>
    <n v="386000"/>
    <x v="1"/>
    <s v="Melbourne Homes"/>
    <x v="1"/>
    <n v="3752"/>
    <n v="3"/>
    <n v="1"/>
    <n v="1"/>
    <n v="216"/>
    <m/>
    <s v="7/7 Old Plenty Rd"/>
    <s v="South Morang"/>
    <s v="Whittlesea"/>
    <s v="Northern Metropolitan"/>
    <n v="9"/>
    <n v="2017"/>
  </r>
  <r>
    <d v="2017-09-21T00:00:00"/>
    <n v="460000"/>
    <x v="1"/>
    <s v="Cunninghams"/>
    <x v="1"/>
    <n v="3082"/>
    <n v="2"/>
    <n v="1"/>
    <n v="1"/>
    <n v="241"/>
    <n v="2000"/>
    <s v="2/2 Comeram Ct"/>
    <s v="Mill Park"/>
    <s v="Whittlesea"/>
    <s v="Northern Metropolitan"/>
    <n v="9"/>
    <n v="2017"/>
  </r>
  <r>
    <d v="2017-09-21T00:00:00"/>
    <n v="545000"/>
    <x v="0"/>
    <s v="Metro Ladder"/>
    <x v="1"/>
    <n v="3076"/>
    <n v="3"/>
    <n v="1"/>
    <n v="2"/>
    <n v="400"/>
    <m/>
    <s v="6 Shields St"/>
    <s v="Epping"/>
    <s v="Whittlesea"/>
    <s v="Northern Metropolitan"/>
    <n v="9"/>
    <n v="2017"/>
  </r>
  <r>
    <d v="2017-09-21T00:00:00"/>
    <n v="565000"/>
    <x v="0"/>
    <s v="Cunninghams"/>
    <x v="1"/>
    <n v="3076"/>
    <n v="4"/>
    <n v="2"/>
    <n v="2"/>
    <n v="548"/>
    <n v="1985"/>
    <s v="1 Saddlers Ct"/>
    <s v="Epping"/>
    <s v="Whittlesea"/>
    <s v="Northern Metropolitan"/>
    <n v="9"/>
    <n v="2017"/>
  </r>
  <r>
    <d v="2017-09-21T00:00:00"/>
    <n v="646000"/>
    <x v="0"/>
    <s v="Cunninghams"/>
    <x v="1"/>
    <n v="3041"/>
    <n v="2"/>
    <n v="1"/>
    <n v="1"/>
    <n v="184"/>
    <n v="1990"/>
    <s v="2/30 Bulla Rd"/>
    <s v="Strathmore"/>
    <s v="Moonee Valley"/>
    <s v="Western Metropolitan"/>
    <n v="9"/>
    <n v="2017"/>
  </r>
  <r>
    <d v="2017-09-21T00:00:00"/>
    <n v="774000"/>
    <x v="1"/>
    <s v="Jones and Jones"/>
    <x v="1"/>
    <n v="3167"/>
    <n v="4"/>
    <n v="2"/>
    <n v="2"/>
    <n v="0"/>
    <n v="2000"/>
    <s v="4/1248 North Rd"/>
    <s v="Oakleigh South"/>
    <s v="Monash"/>
    <s v="South-Eastern Metropolitan"/>
    <n v="9"/>
    <n v="2017"/>
  </r>
  <r>
    <d v="2017-09-21T00:00:00"/>
    <n v="960000"/>
    <x v="1"/>
    <s v="Cunninghams"/>
    <x v="1"/>
    <n v="3150"/>
    <n v="2"/>
    <n v="1"/>
    <n v="1"/>
    <n v="229"/>
    <n v="1990"/>
    <s v="2/25 Fernhill St"/>
    <s v="Glen Waverley"/>
    <s v="Monash"/>
    <s v="Eastern Metropolitan"/>
    <n v="9"/>
    <n v="2017"/>
  </r>
  <r>
    <d v="2017-09-21T00:00:00"/>
    <n v="1908000"/>
    <x v="0"/>
    <s v="Property Barons"/>
    <x v="1"/>
    <n v="3150"/>
    <n v="3"/>
    <n v="1"/>
    <n v="2"/>
    <n v="778"/>
    <m/>
    <s v="15 Alimar Rd"/>
    <s v="Glen Waverley"/>
    <s v="Monash"/>
    <s v="Eastern Metropolitan"/>
    <n v="9"/>
    <n v="2017"/>
  </r>
  <r>
    <d v="2017-09-21T00:00:00"/>
    <n v="681000"/>
    <x v="1"/>
    <s v="Maxwells"/>
    <x v="1"/>
    <n v="3051"/>
    <n v="3"/>
    <n v="1"/>
    <n v="1"/>
    <n v="1843"/>
    <n v="1960"/>
    <s v="18/375 Abbotsford St"/>
    <s v="North Melbourne"/>
    <s v="Melbourne"/>
    <s v="Northern Metropolitan"/>
    <n v="9"/>
    <n v="2017"/>
  </r>
  <r>
    <d v="2017-09-21T00:00:00"/>
    <n v="629000"/>
    <x v="0"/>
    <s v="Property Barons"/>
    <x v="0"/>
    <n v="3043"/>
    <n v="3"/>
    <n v="1"/>
    <n v="2"/>
    <n v="552"/>
    <n v="1980"/>
    <s v="245 Carrick Dr"/>
    <s v="Gladstone Park"/>
    <s v="Hume"/>
    <s v="Western Metropolitan"/>
    <n v="9"/>
    <n v="2017"/>
  </r>
  <r>
    <d v="2017-09-21T00:00:00"/>
    <n v="660000"/>
    <x v="0"/>
    <s v="Flanders &amp; Fish"/>
    <x v="1"/>
    <n v="3064"/>
    <n v="3"/>
    <n v="2"/>
    <n v="3"/>
    <n v="618"/>
    <n v="2014"/>
    <s v="6 Vision Rd"/>
    <s v="Craigieburn"/>
    <s v="Hume"/>
    <s v="Northern Metropolitan"/>
    <n v="9"/>
    <n v="2017"/>
  </r>
  <r>
    <d v="2017-09-21T00:00:00"/>
    <n v="515000"/>
    <x v="1"/>
    <s v="Metro Ladder"/>
    <x v="0"/>
    <n v="3012"/>
    <n v="2"/>
    <n v="1"/>
    <n v="2"/>
    <n v="159"/>
    <n v="2012"/>
    <s v="3/49 Stenhouse Av"/>
    <s v="Brooklyn"/>
    <s v="Hobsons Bay"/>
    <s v="Western Metropolitan"/>
    <n v="9"/>
    <n v="2017"/>
  </r>
  <r>
    <d v="2017-09-21T00:00:00"/>
    <n v="1050000"/>
    <x v="0"/>
    <s v="Melbourne Homes"/>
    <x v="0"/>
    <n v="3016"/>
    <n v="3"/>
    <n v="1"/>
    <n v="0"/>
    <n v="179"/>
    <n v="1890"/>
    <s v="75 Cecil St"/>
    <s v="Williamstown"/>
    <s v="Hobsons Bay"/>
    <s v="Western Metropolitan"/>
    <n v="9"/>
    <n v="2017"/>
  </r>
  <r>
    <d v="2017-09-21T00:00:00"/>
    <n v="454000"/>
    <x v="1"/>
    <s v="Cunninghams"/>
    <x v="1"/>
    <n v="3204"/>
    <n v="1"/>
    <n v="1"/>
    <n v="1"/>
    <n v="1006"/>
    <n v="2010"/>
    <s v="2/21 Lillimur Rd"/>
    <s v="Ormond"/>
    <s v="Glen Eira"/>
    <s v="Southern Metropolitan"/>
    <n v="9"/>
    <n v="2017"/>
  </r>
  <r>
    <d v="2017-09-21T00:00:00"/>
    <n v="1965000"/>
    <x v="0"/>
    <s v="Cunninghams"/>
    <x v="1"/>
    <n v="3163"/>
    <n v="3"/>
    <n v="2"/>
    <n v="3"/>
    <n v="926"/>
    <m/>
    <s v="33 Weeroona Rd"/>
    <s v="Murrumbeena"/>
    <s v="Glen Eira"/>
    <s v="Southern Metropolitan"/>
    <n v="9"/>
    <n v="2017"/>
  </r>
  <r>
    <d v="2017-09-21T00:00:00"/>
    <n v="1150000"/>
    <x v="0"/>
    <s v="Best Bricks"/>
    <x v="0"/>
    <n v="3072"/>
    <n v="3"/>
    <n v="1"/>
    <n v="0"/>
    <n v="502"/>
    <m/>
    <s v="24 Mitchell St"/>
    <s v="Preston"/>
    <s v="Darebin"/>
    <s v="Northern Metropolitan"/>
    <n v="9"/>
    <n v="2017"/>
  </r>
  <r>
    <d v="2017-09-21T00:00:00"/>
    <n v="3350000"/>
    <x v="0"/>
    <s v="Jones and Jones"/>
    <x v="0"/>
    <n v="3191"/>
    <n v="5"/>
    <n v="4"/>
    <n v="4"/>
    <n v="700"/>
    <m/>
    <s v="26 Kirkwood Av"/>
    <s v="Sandringham"/>
    <s v="Bayside"/>
    <s v="Southern Metropolitan"/>
    <n v="9"/>
    <n v="2017"/>
  </r>
  <r>
    <d v="2017-09-21T00:00:00"/>
    <n v="1028000"/>
    <x v="0"/>
    <s v="Melbourne Homes"/>
    <x v="1"/>
    <n v="3088"/>
    <n v="4"/>
    <n v="3"/>
    <n v="4"/>
    <n v="925"/>
    <m/>
    <s v="14 Wolangi Ct"/>
    <s v="Greensborough"/>
    <s v="Banyule"/>
    <s v="Northern Metropolitan"/>
    <n v="9"/>
    <n v="2017"/>
  </r>
  <r>
    <d v="2017-09-22T00:00:00"/>
    <n v="456000"/>
    <x v="1"/>
    <s v="Metro Ladder"/>
    <x v="0"/>
    <n v="3065"/>
    <n v="1"/>
    <n v="1"/>
    <n v="1"/>
    <n v="0"/>
    <n v="2011"/>
    <s v="307/185 Rose St"/>
    <s v="Fitzroy"/>
    <s v="Yarra"/>
    <s v="Northern Metropolitan"/>
    <n v="9"/>
    <n v="2017"/>
  </r>
  <r>
    <d v="2017-09-22T00:00:00"/>
    <n v="345000"/>
    <x v="2"/>
    <s v="Melbourne Homes"/>
    <x v="0"/>
    <n v="3752"/>
    <n v="2"/>
    <n v="1"/>
    <n v="1"/>
    <n v="305"/>
    <n v="1999"/>
    <s v="16/74 Thomas St"/>
    <s v="South Morang"/>
    <s v="Whittlesea"/>
    <s v="Northern Metropolitan"/>
    <n v="9"/>
    <n v="2017"/>
  </r>
  <r>
    <d v="2017-09-22T00:00:00"/>
    <n v="1390000"/>
    <x v="0"/>
    <s v="Jones and Jones"/>
    <x v="1"/>
    <n v="3167"/>
    <n v="4"/>
    <n v="2"/>
    <n v="2"/>
    <n v="558"/>
    <n v="2010"/>
    <s v="44 Golf Rd"/>
    <s v="Oakleigh South"/>
    <s v="Monash"/>
    <s v="South-Eastern Metropolitan"/>
    <n v="9"/>
    <n v="2017"/>
  </r>
  <r>
    <d v="2017-09-22T00:00:00"/>
    <n v="605500"/>
    <x v="0"/>
    <s v="SJ"/>
    <x v="1"/>
    <n v="3037"/>
    <n v="4"/>
    <n v="2"/>
    <n v="2"/>
    <n v="724"/>
    <n v="2002"/>
    <s v="3 Highlander Ct"/>
    <s v="Taylors Hill"/>
    <s v="Melton"/>
    <s v="Western Metropolitan"/>
    <n v="9"/>
    <n v="2017"/>
  </r>
  <r>
    <d v="2017-09-22T00:00:00"/>
    <n v="1270500"/>
    <x v="0"/>
    <s v="Maxwells"/>
    <x v="1"/>
    <n v="3135"/>
    <n v="4"/>
    <n v="2"/>
    <n v="3"/>
    <n v="801"/>
    <n v="1957"/>
    <s v="91 Campbell St"/>
    <s v="Heathmont"/>
    <s v="Maroondah"/>
    <s v="Eastern Metropolitan"/>
    <n v="9"/>
    <n v="2017"/>
  </r>
  <r>
    <d v="2017-09-22T00:00:00"/>
    <n v="440000"/>
    <x v="1"/>
    <s v="Jones and Jones"/>
    <x v="0"/>
    <n v="3032"/>
    <n v="2"/>
    <n v="1"/>
    <n v="2"/>
    <n v="0"/>
    <n v="2003"/>
    <s v="403/77 Village Wy"/>
    <s v="Maribyrnong"/>
    <s v="Maribyrnong"/>
    <s v="Western Metropolitan"/>
    <n v="9"/>
    <n v="2017"/>
  </r>
  <r>
    <d v="2017-09-22T00:00:00"/>
    <n v="612000"/>
    <x v="1"/>
    <s v="Jones and Jones"/>
    <x v="1"/>
    <n v="3172"/>
    <n v="2"/>
    <n v="1"/>
    <n v="1"/>
    <n v="197"/>
    <n v="1975"/>
    <s v="2/77 Centre Dandenong Rd"/>
    <s v="Dingley Village"/>
    <s v="Kingston"/>
    <s v="South-Eastern Metropolitan"/>
    <n v="9"/>
    <n v="2017"/>
  </r>
  <r>
    <d v="2017-09-22T00:00:00"/>
    <n v="1206000"/>
    <x v="2"/>
    <s v="Jones and Jones"/>
    <x v="1"/>
    <n v="3195"/>
    <n v="3"/>
    <n v="2"/>
    <n v="2"/>
    <n v="300"/>
    <m/>
    <s v="1/41 Seventh St"/>
    <s v="Parkdale"/>
    <s v="Kingston"/>
    <s v="South-Eastern Metropolitan"/>
    <n v="9"/>
    <n v="2017"/>
  </r>
  <r>
    <d v="2017-09-22T00:00:00"/>
    <n v="410000"/>
    <x v="0"/>
    <s v="Property Barons"/>
    <x v="0"/>
    <n v="3049"/>
    <n v="3"/>
    <n v="1"/>
    <n v="2"/>
    <n v="542"/>
    <n v="1970"/>
    <s v="14 Devenish Ct"/>
    <s v="Westmeadows"/>
    <s v="Hume"/>
    <s v="Northern Metropolitan"/>
    <n v="9"/>
    <n v="2017"/>
  </r>
  <r>
    <d v="2017-09-22T00:00:00"/>
    <n v="500000"/>
    <x v="0"/>
    <s v="Flanders &amp; Fish"/>
    <x v="0"/>
    <n v="3043"/>
    <n v="3"/>
    <n v="1"/>
    <n v="1"/>
    <n v="268"/>
    <m/>
    <s v="4/48 Banksia Gr"/>
    <s v="Tullamarine"/>
    <s v="Hume"/>
    <s v="Western Metropolitan"/>
    <n v="9"/>
    <n v="2017"/>
  </r>
  <r>
    <d v="2017-09-22T00:00:00"/>
    <n v="631000"/>
    <x v="0"/>
    <s v="SJ"/>
    <x v="1"/>
    <n v="3047"/>
    <n v="4"/>
    <n v="2"/>
    <n v="2"/>
    <n v="696"/>
    <n v="1960"/>
    <s v="37 Stanhope St"/>
    <s v="Broadmeadows"/>
    <s v="Hume"/>
    <s v="Northern Metropolitan"/>
    <n v="9"/>
    <n v="2017"/>
  </r>
  <r>
    <d v="2017-09-22T00:00:00"/>
    <n v="1225000"/>
    <x v="0"/>
    <s v="Property Barons"/>
    <x v="1"/>
    <n v="3018"/>
    <n v="3"/>
    <n v="1"/>
    <n v="1"/>
    <n v="697"/>
    <n v="1970"/>
    <s v="232 Blyth St"/>
    <s v="Altona"/>
    <s v="Hobsons Bay"/>
    <s v="Western Metropolitan"/>
    <n v="9"/>
    <n v="2017"/>
  </r>
  <r>
    <d v="2017-09-22T00:00:00"/>
    <n v="617000"/>
    <x v="1"/>
    <s v="Jones and Jones"/>
    <x v="1"/>
    <n v="3175"/>
    <n v="4"/>
    <n v="3"/>
    <n v="2"/>
    <n v="279"/>
    <n v="2008"/>
    <s v="1/30 Boyd St"/>
    <s v="Dandenong North"/>
    <s v="Greater Dandenong"/>
    <s v="South-Eastern Metropolitan"/>
    <n v="9"/>
    <n v="2017"/>
  </r>
  <r>
    <d v="2017-09-22T00:00:00"/>
    <n v="361000"/>
    <x v="1"/>
    <s v="Metro Ladder"/>
    <x v="1"/>
    <n v="3161"/>
    <n v="1"/>
    <n v="1"/>
    <n v="1"/>
    <n v="60"/>
    <n v="1975"/>
    <s v="4/7 Hudson St"/>
    <s v="Caulfield North"/>
    <s v="Glen Eira"/>
    <s v="Southern Metropolitan"/>
    <n v="9"/>
    <n v="2017"/>
  </r>
  <r>
    <d v="2017-09-22T00:00:00"/>
    <n v="1610000"/>
    <x v="0"/>
    <s v="Jones and Jones"/>
    <x v="1"/>
    <n v="3204"/>
    <n v="3"/>
    <n v="2"/>
    <n v="2"/>
    <n v="672"/>
    <m/>
    <s v="22 Mortimore St"/>
    <s v="Bentleigh"/>
    <s v="Glen Eira"/>
    <s v="Southern Metropolitan"/>
    <n v="9"/>
    <n v="2017"/>
  </r>
  <r>
    <d v="2017-09-22T00:00:00"/>
    <n v="650000"/>
    <x v="0"/>
    <s v="Melbourne Homes"/>
    <x v="0"/>
    <n v="3910"/>
    <n v="3"/>
    <n v="3"/>
    <n v="2"/>
    <n v="1060"/>
    <m/>
    <s v="5 Athol Ct"/>
    <s v="Langwarrin"/>
    <s v="Frankston"/>
    <s v="Eastern Victoria"/>
    <n v="9"/>
    <n v="2017"/>
  </r>
  <r>
    <d v="2017-09-22T00:00:00"/>
    <n v="655000"/>
    <x v="0"/>
    <s v="Cunninghams"/>
    <x v="0"/>
    <n v="3199"/>
    <n v="3"/>
    <n v="2"/>
    <n v="1"/>
    <n v="680"/>
    <m/>
    <s v="35 McAlister St"/>
    <s v="Frankston"/>
    <s v="Frankston"/>
    <s v="South-Eastern Metropolitan"/>
    <n v="9"/>
    <n v="2017"/>
  </r>
  <r>
    <d v="2017-09-22T00:00:00"/>
    <n v="415000"/>
    <x v="1"/>
    <s v="Cunninghams"/>
    <x v="0"/>
    <n v="3021"/>
    <n v="2"/>
    <n v="1"/>
    <n v="1"/>
    <n v="218"/>
    <m/>
    <s v="51a President Rd"/>
    <s v="Albanvale"/>
    <s v="Brimbank"/>
    <s v="Western Metropolitan"/>
    <n v="9"/>
    <n v="2017"/>
  </r>
  <r>
    <d v="2017-09-22T00:00:00"/>
    <n v="735000"/>
    <x v="0"/>
    <s v="Metro Ladder"/>
    <x v="0"/>
    <n v="3038"/>
    <n v="3"/>
    <n v="2"/>
    <n v="2"/>
    <n v="749"/>
    <n v="1979"/>
    <s v="3 Medina Rd"/>
    <s v="Keilor Downs"/>
    <s v="Brimbank"/>
    <s v="Western Metropolitan"/>
    <n v="9"/>
    <n v="2017"/>
  </r>
  <r>
    <d v="2017-09-23T00:00:00"/>
    <n v="926000"/>
    <x v="0"/>
    <s v="Flanders &amp; Fish"/>
    <x v="1"/>
    <n v="3131"/>
    <n v="3"/>
    <n v="1"/>
    <n v="0"/>
    <n v="738"/>
    <n v="1954"/>
    <s v="90 Springvale Rd"/>
    <s v="Nunawading"/>
    <s v="Whitehorse"/>
    <s v="Eastern Metropolitan"/>
    <n v="9"/>
    <n v="2017"/>
  </r>
  <r>
    <d v="2017-09-23T00:00:00"/>
    <n v="725000"/>
    <x v="1"/>
    <s v="Cunninghams"/>
    <x v="1"/>
    <n v="3142"/>
    <n v="2"/>
    <n v="1"/>
    <n v="1"/>
    <n v="0"/>
    <m/>
    <s v="11/2 Theodore Ct"/>
    <s v="Toorak"/>
    <s v="Stonnington"/>
    <s v="Southern Metropolitan"/>
    <n v="9"/>
    <n v="2017"/>
  </r>
  <r>
    <d v="2017-09-23T00:00:00"/>
    <n v="1250000"/>
    <x v="0"/>
    <s v="Cunninghams"/>
    <x v="1"/>
    <n v="3181"/>
    <n v="2"/>
    <n v="1"/>
    <n v="0"/>
    <n v="192"/>
    <n v="1910"/>
    <s v="95 Chomley St"/>
    <s v="Prahran"/>
    <s v="Stonnington"/>
    <s v="Southern Metropolitan"/>
    <n v="9"/>
    <n v="2017"/>
  </r>
  <r>
    <d v="2017-09-23T00:00:00"/>
    <n v="1480000"/>
    <x v="0"/>
    <s v="Jones and Jones"/>
    <x v="0"/>
    <n v="3143"/>
    <n v="2"/>
    <n v="1"/>
    <n v="2"/>
    <n v="369"/>
    <n v="1925"/>
    <s v="9 Baldwin St"/>
    <s v="Armadale"/>
    <s v="Stonnington"/>
    <s v="Southern Metropolitan"/>
    <n v="9"/>
    <n v="2017"/>
  </r>
  <r>
    <d v="2017-09-23T00:00:00"/>
    <n v="600000"/>
    <x v="1"/>
    <s v="Metro Ladder"/>
    <x v="0"/>
    <n v="3182"/>
    <n v="2"/>
    <n v="1"/>
    <n v="1"/>
    <n v="0"/>
    <n v="1930"/>
    <s v="45/151 Fitzroy St"/>
    <s v="St Kilda"/>
    <s v="Port Phillip"/>
    <s v="Southern Metropolitan"/>
    <n v="9"/>
    <n v="2017"/>
  </r>
  <r>
    <d v="2017-09-23T00:00:00"/>
    <n v="2450000"/>
    <x v="0"/>
    <s v="Flanders &amp; Fish"/>
    <x v="0"/>
    <n v="3207"/>
    <n v="4"/>
    <n v="3"/>
    <n v="2"/>
    <n v="210"/>
    <n v="2010"/>
    <s v="107 Stokes St"/>
    <s v="Port Melbourne"/>
    <s v="Port Phillip"/>
    <s v="Southern Metropolitan"/>
    <n v="9"/>
    <n v="2017"/>
  </r>
  <r>
    <d v="2017-09-23T00:00:00"/>
    <n v="805000"/>
    <x v="0"/>
    <s v="Sanders"/>
    <x v="1"/>
    <n v="3046"/>
    <n v="3"/>
    <n v="1"/>
    <n v="2"/>
    <n v="676"/>
    <m/>
    <s v="34 Glenroy Rd"/>
    <s v="Glenroy"/>
    <s v="Moreland"/>
    <s v="Northern Metropolitan"/>
    <n v="9"/>
    <n v="2017"/>
  </r>
  <r>
    <d v="2017-09-23T00:00:00"/>
    <n v="1011000"/>
    <x v="0"/>
    <s v="Cunninghams"/>
    <x v="1"/>
    <n v="3058"/>
    <n v="4"/>
    <n v="2"/>
    <n v="2"/>
    <n v="500"/>
    <n v="1930"/>
    <s v="17 Delta Av"/>
    <s v="Coburg North"/>
    <s v="Moreland"/>
    <s v="Northern Metropolitan"/>
    <n v="9"/>
    <n v="2017"/>
  </r>
  <r>
    <d v="2017-09-23T00:00:00"/>
    <n v="1600000"/>
    <x v="0"/>
    <s v="Jones and Jones"/>
    <x v="1"/>
    <n v="3149"/>
    <n v="5"/>
    <n v="3"/>
    <n v="3"/>
    <n v="728"/>
    <m/>
    <s v="26 Malcolm Ct"/>
    <s v="Mount Waverley"/>
    <s v="Monash"/>
    <s v="Eastern Metropolitan"/>
    <n v="9"/>
    <n v="2017"/>
  </r>
  <r>
    <d v="2017-09-23T00:00:00"/>
    <n v="760000"/>
    <x v="0"/>
    <s v="Property Barons"/>
    <x v="0"/>
    <n v="3136"/>
    <n v="4"/>
    <n v="2"/>
    <n v="2"/>
    <n v="815"/>
    <n v="1960"/>
    <s v="21 Dixon Av"/>
    <s v="Croydon"/>
    <s v="Maroondah"/>
    <s v="Eastern Metropolitan"/>
    <n v="9"/>
    <n v="2017"/>
  </r>
  <r>
    <d v="2017-09-23T00:00:00"/>
    <n v="861000"/>
    <x v="0"/>
    <s v="Cunninghams"/>
    <x v="1"/>
    <n v="3156"/>
    <n v="3"/>
    <n v="2"/>
    <n v="1"/>
    <n v="720"/>
    <n v="1960"/>
    <s v="3 Hooker Rd"/>
    <s v="Ferntree Gully"/>
    <s v="Knox"/>
    <s v="Eastern Metropolitan"/>
    <n v="9"/>
    <n v="2017"/>
  </r>
  <r>
    <d v="2017-09-23T00:00:00"/>
    <n v="802000"/>
    <x v="2"/>
    <s v="Jones and Jones"/>
    <x v="1"/>
    <n v="3172"/>
    <n v="3"/>
    <n v="2"/>
    <n v="2"/>
    <n v="251"/>
    <n v="1998"/>
    <s v="18 Albert Pl"/>
    <s v="Dingley Village"/>
    <s v="Kingston"/>
    <s v="South-Eastern Metropolitan"/>
    <n v="9"/>
    <n v="2017"/>
  </r>
  <r>
    <d v="2017-09-23T00:00:00"/>
    <n v="1242000"/>
    <x v="0"/>
    <s v="Sanders"/>
    <x v="1"/>
    <n v="3190"/>
    <n v="3"/>
    <n v="1"/>
    <n v="2"/>
    <n v="700"/>
    <m/>
    <s v="3 Port St"/>
    <s v="Highett"/>
    <s v="Kingston"/>
    <s v="Southern Metropolitan"/>
    <n v="9"/>
    <n v="2017"/>
  </r>
  <r>
    <d v="2017-09-23T00:00:00"/>
    <n v="950000"/>
    <x v="2"/>
    <s v="Sanders"/>
    <x v="0"/>
    <n v="3015"/>
    <n v="3"/>
    <n v="2"/>
    <n v="2"/>
    <n v="211"/>
    <m/>
    <s v="41 Gordon St"/>
    <s v="Newport"/>
    <s v="Hobsons Bay"/>
    <s v="Western Metropolitan"/>
    <n v="9"/>
    <n v="2017"/>
  </r>
  <r>
    <d v="2017-09-23T00:00:00"/>
    <n v="540000"/>
    <x v="1"/>
    <s v="Flanders &amp; Fish"/>
    <x v="0"/>
    <n v="3163"/>
    <n v="2"/>
    <n v="1"/>
    <n v="1"/>
    <n v="80"/>
    <n v="1970"/>
    <s v="2/20 Gerald St"/>
    <s v="Murrumbeena"/>
    <s v="Glen Eira"/>
    <s v="Southern Metropolitan"/>
    <n v="9"/>
    <n v="2017"/>
  </r>
  <r>
    <d v="2017-09-23T00:00:00"/>
    <n v="725000"/>
    <x v="0"/>
    <s v="Cunninghams"/>
    <x v="1"/>
    <n v="3198"/>
    <n v="3"/>
    <n v="1"/>
    <n v="1"/>
    <n v="769"/>
    <m/>
    <s v="54 Rosslyn Av"/>
    <s v="Seaford"/>
    <s v="Frankston"/>
    <s v="South-Eastern Metropolitan"/>
    <n v="9"/>
    <n v="2017"/>
  </r>
  <r>
    <d v="2017-09-23T00:00:00"/>
    <n v="1625000"/>
    <x v="0"/>
    <s v="Jones and Jones"/>
    <x v="0"/>
    <n v="3078"/>
    <n v="3"/>
    <n v="2"/>
    <n v="1"/>
    <n v="300"/>
    <m/>
    <s v="30 Kelvin Rd"/>
    <s v="Alphington"/>
    <s v="Darebin"/>
    <s v="Northern Metropolitan"/>
    <n v="9"/>
    <n v="2017"/>
  </r>
  <r>
    <d v="2017-09-23T00:00:00"/>
    <n v="1680000"/>
    <x v="2"/>
    <s v="Flanders &amp; Fish"/>
    <x v="1"/>
    <n v="3103"/>
    <n v="4"/>
    <n v="2"/>
    <n v="1"/>
    <n v="254"/>
    <n v="1995"/>
    <s v="1/5 Leonard St"/>
    <s v="Deepdene"/>
    <s v="Boroondara"/>
    <s v="Southern Metropolitan"/>
    <n v="9"/>
    <n v="2017"/>
  </r>
  <r>
    <d v="2017-09-23T00:00:00"/>
    <n v="2160000"/>
    <x v="0"/>
    <s v="Property Barons"/>
    <x v="1"/>
    <n v="3104"/>
    <n v="5"/>
    <n v="1"/>
    <n v="2"/>
    <n v="860"/>
    <m/>
    <s v="50 Corhampton Rd"/>
    <s v="Balwyn North"/>
    <s v="Boroondara"/>
    <s v="Southern Metropolitan"/>
    <n v="9"/>
    <n v="2017"/>
  </r>
  <r>
    <d v="2017-09-23T00:00:00"/>
    <n v="1345000"/>
    <x v="0"/>
    <s v="Jones and Jones"/>
    <x v="0"/>
    <n v="3188"/>
    <n v="3"/>
    <n v="1"/>
    <n v="1"/>
    <n v="587"/>
    <n v="1950"/>
    <s v="68 Spring Rd"/>
    <s v="Hampton East"/>
    <s v="Bayside"/>
    <s v="Southern Metropolitan"/>
    <n v="9"/>
    <n v="2017"/>
  </r>
  <r>
    <d v="2017-09-23T00:00:00"/>
    <n v="575500"/>
    <x v="0"/>
    <s v="Property Barons"/>
    <x v="1"/>
    <n v="3081"/>
    <n v="3"/>
    <n v="1"/>
    <n v="1"/>
    <n v="436"/>
    <m/>
    <s v="12 Achilles St"/>
    <s v="Heidelberg West"/>
    <s v="Banyule"/>
    <s v="Eastern Metropolitan"/>
    <n v="9"/>
    <n v="2017"/>
  </r>
  <r>
    <d v="2017-09-23T00:00:00"/>
    <n v="881100"/>
    <x v="0"/>
    <s v="Sanders"/>
    <x v="0"/>
    <n v="3094"/>
    <n v="3"/>
    <n v="2"/>
    <n v="4"/>
    <n v="786"/>
    <n v="1960"/>
    <s v="8 Grand Bvd"/>
    <s v="Montmorency"/>
    <s v="Banyule"/>
    <s v="Eastern Metropolitan"/>
    <n v="9"/>
    <n v="2017"/>
  </r>
  <r>
    <d v="2017-09-24T00:00:00"/>
    <n v="401500"/>
    <x v="2"/>
    <s v="Cunninghams"/>
    <x v="1"/>
    <n v="3076"/>
    <n v="2"/>
    <n v="2"/>
    <n v="1"/>
    <n v="149"/>
    <m/>
    <s v="9 Inverloch St"/>
    <s v="Epping"/>
    <s v="Whittlesea"/>
    <s v="Northern Metropolitan"/>
    <n v="9"/>
    <n v="2017"/>
  </r>
  <r>
    <d v="2017-09-24T00:00:00"/>
    <n v="677500"/>
    <x v="0"/>
    <s v="Melbourne Homes"/>
    <x v="1"/>
    <n v="3752"/>
    <n v="4"/>
    <n v="2"/>
    <n v="2"/>
    <n v="609"/>
    <n v="2005"/>
    <s v="28 Rolain Av"/>
    <s v="South Morang"/>
    <s v="Whittlesea"/>
    <s v="Northern Metropolitan"/>
    <n v="9"/>
    <n v="2017"/>
  </r>
  <r>
    <d v="2017-09-24T00:00:00"/>
    <n v="752000"/>
    <x v="0"/>
    <s v="Metro Ladder"/>
    <x v="1"/>
    <n v="3075"/>
    <n v="3"/>
    <n v="1"/>
    <n v="2"/>
    <n v="604"/>
    <n v="1950"/>
    <s v="18 Howell St"/>
    <s v="Lalor"/>
    <s v="Whittlesea"/>
    <s v="Northern Metropolitan"/>
    <n v="9"/>
    <n v="2017"/>
  </r>
  <r>
    <d v="2017-09-24T00:00:00"/>
    <n v="615000"/>
    <x v="1"/>
    <s v="Metro Ladder"/>
    <x v="0"/>
    <n v="3057"/>
    <n v="2"/>
    <n v="1"/>
    <n v="1"/>
    <n v="0"/>
    <n v="2008"/>
    <s v="603/29 Nicholson St"/>
    <s v="Brunswick East"/>
    <s v="Moreland"/>
    <s v="Northern Metropolitan"/>
    <n v="9"/>
    <n v="2017"/>
  </r>
  <r>
    <d v="2017-09-24T00:00:00"/>
    <n v="1220000"/>
    <x v="0"/>
    <s v="Flanders &amp; Fish"/>
    <x v="1"/>
    <n v="3046"/>
    <n v="2"/>
    <n v="1"/>
    <n v="2"/>
    <n v="829"/>
    <m/>
    <s v="45 Stanley St"/>
    <s v="Glenroy"/>
    <s v="Moreland"/>
    <s v="Northern Metropolitan"/>
    <n v="9"/>
    <n v="2017"/>
  </r>
  <r>
    <d v="2017-09-24T00:00:00"/>
    <n v="1350000"/>
    <x v="0"/>
    <s v="Cunninghams"/>
    <x v="0"/>
    <n v="3056"/>
    <n v="4"/>
    <n v="2"/>
    <n v="1"/>
    <n v="372"/>
    <n v="1920"/>
    <s v="15 Hall St"/>
    <s v="Brunswick"/>
    <s v="Moreland"/>
    <s v="Northern Metropolitan"/>
    <n v="9"/>
    <n v="2017"/>
  </r>
  <r>
    <d v="2017-09-24T00:00:00"/>
    <n v="1245000"/>
    <x v="0"/>
    <s v="Melbourne Homes"/>
    <x v="1"/>
    <n v="3039"/>
    <n v="3"/>
    <n v="1"/>
    <n v="0"/>
    <n v="234"/>
    <n v="1914"/>
    <s v="59 Margaret St"/>
    <s v="Moonee Ponds"/>
    <s v="Moonee Valley"/>
    <s v="Western Metropolitan"/>
    <n v="9"/>
    <n v="2017"/>
  </r>
  <r>
    <d v="2017-09-24T00:00:00"/>
    <n v="1070000"/>
    <x v="0"/>
    <s v="Melbourne Homes"/>
    <x v="1"/>
    <n v="3150"/>
    <n v="3"/>
    <n v="2"/>
    <n v="1"/>
    <n v="839"/>
    <n v="1970"/>
    <s v="1 Dorset St"/>
    <s v="Glen Waverley"/>
    <s v="Monash"/>
    <s v="Eastern Metropolitan"/>
    <n v="9"/>
    <n v="2017"/>
  </r>
  <r>
    <d v="2017-09-24T00:00:00"/>
    <n v="940000"/>
    <x v="2"/>
    <s v="Cunninghams"/>
    <x v="1"/>
    <n v="3032"/>
    <n v="3"/>
    <n v="2"/>
    <n v="2"/>
    <n v="366"/>
    <n v="2012"/>
    <s v="2/10 Pridham St"/>
    <s v="Maribyrnong"/>
    <s v="Maribyrnong"/>
    <s v="Western Metropolitan"/>
    <n v="9"/>
    <n v="2017"/>
  </r>
  <r>
    <d v="2017-09-24T00:00:00"/>
    <n v="390000"/>
    <x v="0"/>
    <s v="Cunninghams"/>
    <x v="1"/>
    <n v="3064"/>
    <n v="3"/>
    <n v="1"/>
    <n v="1"/>
    <n v="301"/>
    <n v="2001"/>
    <s v="66 Willmott Dr"/>
    <s v="Craigieburn"/>
    <s v="Hume"/>
    <s v="Northern Metropolitan"/>
    <n v="9"/>
    <n v="2017"/>
  </r>
  <r>
    <d v="2017-09-24T00:00:00"/>
    <n v="665000"/>
    <x v="0"/>
    <s v="Metro Ladder"/>
    <x v="0"/>
    <n v="3064"/>
    <n v="4"/>
    <n v="2"/>
    <n v="2"/>
    <n v="756"/>
    <n v="2007"/>
    <s v="13 Aston St"/>
    <s v="Craigieburn"/>
    <s v="Hume"/>
    <s v="Northern Metropolitan"/>
    <n v="9"/>
    <n v="2017"/>
  </r>
  <r>
    <d v="2017-09-24T00:00:00"/>
    <n v="821000"/>
    <x v="0"/>
    <s v="SJ"/>
    <x v="1"/>
    <n v="3049"/>
    <n v="4"/>
    <n v="3"/>
    <n v="2"/>
    <n v="544"/>
    <n v="1997"/>
    <s v="43 Bamford Av"/>
    <s v="Westmeadows"/>
    <s v="Hume"/>
    <s v="Northern Metropolitan"/>
    <n v="9"/>
    <n v="2017"/>
  </r>
  <r>
    <d v="2017-09-24T00:00:00"/>
    <n v="451500"/>
    <x v="1"/>
    <s v="Property Barons"/>
    <x v="0"/>
    <n v="3025"/>
    <n v="3"/>
    <n v="1"/>
    <n v="1"/>
    <n v="180"/>
    <n v="1965"/>
    <s v="4/15 Stapley Cr"/>
    <s v="Altona North"/>
    <s v="Hobsons Bay"/>
    <s v="Western Metropolitan"/>
    <n v="9"/>
    <n v="2017"/>
  </r>
  <r>
    <d v="2017-09-24T00:00:00"/>
    <n v="595000"/>
    <x v="0"/>
    <s v="Flanders &amp; Fish"/>
    <x v="0"/>
    <n v="3020"/>
    <n v="3"/>
    <n v="1"/>
    <n v="0"/>
    <n v="557"/>
    <m/>
    <s v="46 Clayton St"/>
    <s v="Sunshine North"/>
    <s v="Brimbank"/>
    <s v="Western Metropolitan"/>
    <n v="9"/>
    <n v="2017"/>
  </r>
  <r>
    <d v="2017-09-24T00:00:00"/>
    <n v="3812000"/>
    <x v="0"/>
    <s v="Maxwells"/>
    <x v="1"/>
    <n v="3103"/>
    <n v="5"/>
    <n v="4"/>
    <n v="2"/>
    <n v="729"/>
    <n v="2012"/>
    <s v="27 Burroughs Rd"/>
    <s v="Balwyn"/>
    <s v="Boroondara"/>
    <s v="Southern Metropolitan"/>
    <n v="9"/>
    <n v="2017"/>
  </r>
  <r>
    <d v="2017-09-24T00:00:00"/>
    <n v="3300000"/>
    <x v="0"/>
    <s v="Property Barons"/>
    <x v="1"/>
    <n v="3084"/>
    <n v="4"/>
    <n v="2"/>
    <n v="3"/>
    <n v="1783"/>
    <m/>
    <s v="18 Carlsberg Rd"/>
    <s v="Eaglemont"/>
    <s v="Banyule"/>
    <s v="Eastern Metropolitan"/>
    <n v="9"/>
    <n v="2017"/>
  </r>
  <r>
    <d v="2017-09-25T00:00:00"/>
    <n v="630000"/>
    <x v="0"/>
    <s v="Cunninghams"/>
    <x v="1"/>
    <n v="3076"/>
    <n v="3"/>
    <n v="2"/>
    <n v="2"/>
    <n v="388"/>
    <n v="2012"/>
    <s v="40 Lyndarum Dr"/>
    <s v="Epping"/>
    <s v="Whittlesea"/>
    <s v="Northern Metropolitan"/>
    <n v="9"/>
    <n v="2017"/>
  </r>
  <r>
    <d v="2017-09-25T00:00:00"/>
    <n v="726000"/>
    <x v="0"/>
    <s v="Cunninghams"/>
    <x v="1"/>
    <n v="3082"/>
    <n v="3"/>
    <n v="2"/>
    <n v="2"/>
    <n v="615"/>
    <n v="1982"/>
    <s v="14 Malua Cr"/>
    <s v="Mill Park"/>
    <s v="Whittlesea"/>
    <s v="Northern Metropolitan"/>
    <n v="9"/>
    <n v="2017"/>
  </r>
  <r>
    <d v="2017-09-25T00:00:00"/>
    <n v="940000"/>
    <x v="0"/>
    <s v="Metro Ladder"/>
    <x v="0"/>
    <n v="3044"/>
    <n v="3"/>
    <n v="1"/>
    <n v="1"/>
    <n v="559"/>
    <n v="1955"/>
    <s v="61 Pardy St"/>
    <s v="Pascoe Vale"/>
    <s v="Moreland"/>
    <s v="Northern Metropolitan"/>
    <n v="9"/>
    <n v="2017"/>
  </r>
  <r>
    <d v="2017-09-25T00:00:00"/>
    <n v="601000"/>
    <x v="1"/>
    <s v="Cunninghams"/>
    <x v="0"/>
    <n v="3167"/>
    <n v="2"/>
    <n v="1"/>
    <n v="1"/>
    <n v="0"/>
    <n v="1980"/>
    <s v="3/6 Reid St"/>
    <s v="Oakleigh South"/>
    <s v="Monash"/>
    <s v="South-Eastern Metropolitan"/>
    <n v="9"/>
    <n v="2017"/>
  </r>
  <r>
    <d v="2017-09-25T00:00:00"/>
    <n v="1050000"/>
    <x v="2"/>
    <s v="Jones and Jones"/>
    <x v="1"/>
    <n v="3148"/>
    <n v="5"/>
    <n v="2"/>
    <n v="2"/>
    <n v="276"/>
    <n v="2011"/>
    <s v="1/6 Crana Ct"/>
    <s v="Chadstone"/>
    <s v="Monash"/>
    <s v="Southern Metropolitan"/>
    <n v="9"/>
    <n v="2017"/>
  </r>
  <r>
    <d v="2017-09-25T00:00:00"/>
    <n v="620000"/>
    <x v="1"/>
    <s v="Jones and Jones"/>
    <x v="0"/>
    <n v="3051"/>
    <n v="2"/>
    <n v="1"/>
    <n v="1"/>
    <n v="0"/>
    <m/>
    <s v="306/68 Leveson St"/>
    <s v="North Melbourne"/>
    <s v="Melbourne"/>
    <s v="Northern Metropolitan"/>
    <n v="9"/>
    <n v="2017"/>
  </r>
  <r>
    <d v="2017-09-25T00:00:00"/>
    <n v="670000"/>
    <x v="1"/>
    <s v="Flanders &amp; Fish"/>
    <x v="1"/>
    <n v="3003"/>
    <n v="2"/>
    <n v="1"/>
    <n v="1"/>
    <n v="17"/>
    <n v="1996"/>
    <s v="125/33 Jeffcott St"/>
    <s v="West Melbourne"/>
    <s v="Melbourne"/>
    <s v="Northern Metropolitan"/>
    <n v="9"/>
    <n v="2017"/>
  </r>
  <r>
    <d v="2017-09-25T00:00:00"/>
    <n v="1725000"/>
    <x v="0"/>
    <s v="Jones and Jones"/>
    <x v="1"/>
    <n v="3134"/>
    <n v="4"/>
    <n v="2"/>
    <n v="2"/>
    <n v="1016"/>
    <n v="2002"/>
    <s v="5 Jacks Pl"/>
    <s v="Ringwood"/>
    <s v="Maroondah"/>
    <s v="Eastern Metropolitan"/>
    <n v="9"/>
    <n v="2017"/>
  </r>
  <r>
    <d v="2017-09-25T00:00:00"/>
    <n v="1005000"/>
    <x v="0"/>
    <s v="Metro Ladder"/>
    <x v="1"/>
    <n v="3012"/>
    <n v="3"/>
    <n v="1"/>
    <n v="5"/>
    <n v="653"/>
    <n v="1930"/>
    <s v="12 Inkerman St"/>
    <s v="Maidstone"/>
    <s v="Maribyrnong"/>
    <s v="Western Metropolitan"/>
    <n v="9"/>
    <n v="2017"/>
  </r>
  <r>
    <d v="2017-09-25T00:00:00"/>
    <n v="800000"/>
    <x v="0"/>
    <s v="Cunninghams"/>
    <x v="1"/>
    <n v="3172"/>
    <n v="3"/>
    <n v="2"/>
    <n v="4"/>
    <n v="801"/>
    <n v="1980"/>
    <s v="29 Elliott Cr"/>
    <s v="Dingley Village"/>
    <s v="Kingston"/>
    <s v="South-Eastern Metropolitan"/>
    <n v="9"/>
    <n v="2017"/>
  </r>
  <r>
    <d v="2017-09-25T00:00:00"/>
    <n v="1260000"/>
    <x v="0"/>
    <s v="Melbourne Homes"/>
    <x v="0"/>
    <n v="3196"/>
    <n v="5"/>
    <n v="6"/>
    <n v="3"/>
    <n v="900"/>
    <n v="1960"/>
    <s v="96 Berry Av"/>
    <s v="Edithvale"/>
    <s v="Kingston"/>
    <s v="South-Eastern Metropolitan"/>
    <n v="9"/>
    <n v="2017"/>
  </r>
  <r>
    <d v="2017-09-25T00:00:00"/>
    <n v="650000"/>
    <x v="0"/>
    <s v="Maxwells"/>
    <x v="0"/>
    <n v="3174"/>
    <n v="3"/>
    <n v="1"/>
    <n v="1"/>
    <n v="637"/>
    <m/>
    <s v="200 Railway Pde"/>
    <s v="Noble Park"/>
    <s v="Greater Dandenong"/>
    <s v="South-Eastern Metropolitan"/>
    <n v="9"/>
    <n v="2017"/>
  </r>
  <r>
    <d v="2017-09-25T00:00:00"/>
    <n v="550000"/>
    <x v="1"/>
    <s v="Flanders &amp; Fish"/>
    <x v="0"/>
    <n v="3163"/>
    <n v="2"/>
    <n v="2"/>
    <n v="1"/>
    <n v="1039"/>
    <m/>
    <s v="16/5 Murrumbeena Rd"/>
    <s v="Murrumbeena"/>
    <s v="Glen Eira"/>
    <s v="Southern Metropolitan"/>
    <n v="9"/>
    <n v="2017"/>
  </r>
  <r>
    <d v="2017-09-25T00:00:00"/>
    <n v="320000"/>
    <x v="0"/>
    <s v="Cunninghams"/>
    <x v="0"/>
    <n v="3073"/>
    <n v="2"/>
    <n v="1"/>
    <n v="1"/>
    <n v="89"/>
    <n v="1965"/>
    <s v="9/23 Ashley St"/>
    <s v="Reservoir"/>
    <s v="Darebin"/>
    <s v="Northern Metropolitan"/>
    <n v="9"/>
    <n v="2017"/>
  </r>
  <r>
    <d v="2017-09-25T00:00:00"/>
    <n v="505000"/>
    <x v="2"/>
    <s v="Property Barons"/>
    <x v="1"/>
    <n v="3083"/>
    <n v="2"/>
    <n v="1"/>
    <n v="2"/>
    <n v="90"/>
    <n v="1995"/>
    <s v="6/70 Grange Bvd"/>
    <s v="Bundoora"/>
    <s v="Darebin"/>
    <s v="Northern Metropolitan"/>
    <n v="9"/>
    <n v="2017"/>
  </r>
  <r>
    <d v="2017-09-25T00:00:00"/>
    <n v="652000"/>
    <x v="1"/>
    <s v="Cunninghams"/>
    <x v="1"/>
    <n v="3073"/>
    <n v="2"/>
    <n v="1"/>
    <n v="1"/>
    <n v="260"/>
    <n v="1970"/>
    <s v="4/23 Compton St"/>
    <s v="Reservoir"/>
    <s v="Darebin"/>
    <s v="Northern Metropolitan"/>
    <n v="9"/>
    <n v="2017"/>
  </r>
  <r>
    <d v="2017-09-25T00:00:00"/>
    <n v="535000"/>
    <x v="0"/>
    <s v="Flanders &amp; Fish"/>
    <x v="1"/>
    <n v="3023"/>
    <n v="3"/>
    <n v="1"/>
    <n v="0"/>
    <n v="675"/>
    <m/>
    <s v="26 Irvine St"/>
    <s v="Deer Park"/>
    <s v="Brimbank"/>
    <s v="Western Metropolitan"/>
    <n v="9"/>
    <n v="2017"/>
  </r>
  <r>
    <d v="2017-09-25T00:00:00"/>
    <n v="565000"/>
    <x v="0"/>
    <s v="Flanders &amp; Fish"/>
    <x v="1"/>
    <n v="3021"/>
    <n v="3"/>
    <n v="1"/>
    <n v="2"/>
    <n v="614"/>
    <n v="1975"/>
    <s v="12 Altyre Ct"/>
    <s v="St Albans"/>
    <s v="Brimbank"/>
    <s v="Western Metropolitan"/>
    <n v="9"/>
    <n v="2017"/>
  </r>
  <r>
    <d v="2017-09-25T00:00:00"/>
    <n v="675000"/>
    <x v="0"/>
    <s v="Cunninghams"/>
    <x v="1"/>
    <n v="3038"/>
    <n v="3"/>
    <n v="2"/>
    <n v="4"/>
    <n v="708"/>
    <m/>
    <s v="14 Carbine Wy"/>
    <s v="Keilor Downs"/>
    <s v="Brimbank"/>
    <s v="Western Metropolitan"/>
    <n v="9"/>
    <n v="2017"/>
  </r>
  <r>
    <d v="2017-09-25T00:00:00"/>
    <n v="704000"/>
    <x v="0"/>
    <s v="Property Barons"/>
    <x v="1"/>
    <n v="3038"/>
    <n v="4"/>
    <n v="2"/>
    <n v="2"/>
    <n v="644"/>
    <m/>
    <s v="3 Mantaura Av"/>
    <s v="Taylors Lakes"/>
    <s v="Brimbank"/>
    <s v="Western Metropolitan"/>
    <n v="9"/>
    <n v="2017"/>
  </r>
  <r>
    <d v="2017-09-25T00:00:00"/>
    <n v="705000"/>
    <x v="0"/>
    <s v="Metro Ladder"/>
    <x v="0"/>
    <n v="3038"/>
    <n v="4"/>
    <n v="2"/>
    <n v="3"/>
    <n v="815"/>
    <n v="2000"/>
    <s v="11 Cromer Pl"/>
    <s v="Keilor Downs"/>
    <s v="Brimbank"/>
    <s v="Western Metropolitan"/>
    <n v="9"/>
    <n v="2017"/>
  </r>
  <r>
    <d v="2017-09-26T00:00:00"/>
    <n v="455000"/>
    <x v="0"/>
    <s v="SJ"/>
    <x v="1"/>
    <n v="3030"/>
    <n v="3"/>
    <n v="1"/>
    <n v="1"/>
    <n v="610"/>
    <n v="1980"/>
    <s v="24 Swallow St"/>
    <s v="Werribee"/>
    <s v="Wyndham"/>
    <s v="Western Metropolitan"/>
    <n v="9"/>
    <n v="2017"/>
  </r>
  <r>
    <d v="2017-09-26T00:00:00"/>
    <n v="725000"/>
    <x v="0"/>
    <s v="Property Barons"/>
    <x v="1"/>
    <n v="3083"/>
    <n v="4"/>
    <n v="1"/>
    <n v="2"/>
    <n v="542"/>
    <n v="1980"/>
    <s v="22 Ebony Dr"/>
    <s v="Bundoora"/>
    <s v="Whittlesea"/>
    <s v="Northern Metropolitan"/>
    <n v="9"/>
    <n v="2017"/>
  </r>
  <r>
    <d v="2017-09-26T00:00:00"/>
    <n v="970000"/>
    <x v="2"/>
    <s v="Property Barons"/>
    <x v="0"/>
    <n v="3132"/>
    <n v="3"/>
    <n v="2"/>
    <n v="1"/>
    <n v="263"/>
    <n v="2016"/>
    <s v="2/2 Walter St"/>
    <s v="Mitcham"/>
    <s v="Whitehorse"/>
    <s v="Eastern Metropolitan"/>
    <n v="9"/>
    <n v="2017"/>
  </r>
  <r>
    <d v="2017-09-26T00:00:00"/>
    <n v="1500000"/>
    <x v="0"/>
    <s v="Property Barons"/>
    <x v="1"/>
    <n v="3130"/>
    <n v="2"/>
    <n v="1"/>
    <n v="1"/>
    <n v="1021"/>
    <m/>
    <s v="18 Masons Rd"/>
    <s v="Blackburn"/>
    <s v="Whitehorse"/>
    <s v="Eastern Metropolitan"/>
    <n v="9"/>
    <n v="2017"/>
  </r>
  <r>
    <d v="2017-09-26T00:00:00"/>
    <n v="3000000"/>
    <x v="0"/>
    <s v="Cunninghams"/>
    <x v="0"/>
    <n v="3145"/>
    <n v="4"/>
    <n v="3"/>
    <n v="3"/>
    <n v="736"/>
    <m/>
    <s v="34 Kerferd St"/>
    <s v="Malvern East"/>
    <s v="Stonnington"/>
    <s v="Southern Metropolitan"/>
    <n v="9"/>
    <n v="2017"/>
  </r>
  <r>
    <d v="2017-09-26T00:00:00"/>
    <n v="350000"/>
    <x v="1"/>
    <s v="Jones and Jones"/>
    <x v="0"/>
    <n v="3184"/>
    <n v="1"/>
    <n v="1"/>
    <n v="0"/>
    <n v="0"/>
    <n v="1960"/>
    <s v="10/4 Poets Gr"/>
    <s v="Elwood"/>
    <s v="Port Phillip"/>
    <s v="Southern Metropolitan"/>
    <n v="9"/>
    <n v="2017"/>
  </r>
  <r>
    <d v="2017-09-26T00:00:00"/>
    <n v="996000"/>
    <x v="0"/>
    <s v="Cunninghams"/>
    <x v="1"/>
    <n v="3058"/>
    <n v="2"/>
    <n v="1"/>
    <n v="1"/>
    <n v="476"/>
    <n v="1930"/>
    <s v="34 Soudan St"/>
    <s v="Coburg"/>
    <s v="Moreland"/>
    <s v="Northern Metropolitan"/>
    <n v="9"/>
    <n v="2017"/>
  </r>
  <r>
    <d v="2017-09-26T00:00:00"/>
    <n v="785000"/>
    <x v="1"/>
    <s v="Cunninghams"/>
    <x v="1"/>
    <n v="3041"/>
    <n v="2"/>
    <n v="1"/>
    <n v="2"/>
    <n v="145"/>
    <m/>
    <s v="2/9 McCulloch St"/>
    <s v="Essendon North"/>
    <s v="Moonee Valley"/>
    <s v="Western Metropolitan"/>
    <n v="9"/>
    <n v="2017"/>
  </r>
  <r>
    <d v="2017-09-26T00:00:00"/>
    <n v="850000"/>
    <x v="0"/>
    <s v="Jones and Jones"/>
    <x v="0"/>
    <n v="3149"/>
    <n v="3"/>
    <n v="1"/>
    <n v="2"/>
    <n v="288"/>
    <m/>
    <s v="45 Oakern St"/>
    <s v="Mount Waverley"/>
    <s v="Monash"/>
    <s v="Eastern Metropolitan"/>
    <n v="9"/>
    <n v="2017"/>
  </r>
  <r>
    <d v="2017-09-26T00:00:00"/>
    <n v="1182000"/>
    <x v="0"/>
    <s v="Cunninghams"/>
    <x v="1"/>
    <n v="3150"/>
    <n v="5"/>
    <n v="2"/>
    <n v="3"/>
    <n v="650"/>
    <n v="1975"/>
    <s v="32 Maylands Cr"/>
    <s v="Glen Waverley"/>
    <s v="Monash"/>
    <s v="Eastern Metropolitan"/>
    <n v="9"/>
    <n v="2017"/>
  </r>
  <r>
    <d v="2017-09-26T00:00:00"/>
    <n v="716000"/>
    <x v="0"/>
    <s v="Flanders &amp; Fish"/>
    <x v="0"/>
    <n v="3064"/>
    <n v="3"/>
    <n v="2"/>
    <n v="6"/>
    <n v="1005"/>
    <n v="1995"/>
    <s v="12 Surrey Ct"/>
    <s v="Craigieburn"/>
    <s v="Hume"/>
    <s v="Northern Metropolitan"/>
    <n v="9"/>
    <n v="2017"/>
  </r>
  <r>
    <d v="2017-09-26T00:00:00"/>
    <n v="640000"/>
    <x v="0"/>
    <s v="Flanders &amp; Fish"/>
    <x v="1"/>
    <n v="3028"/>
    <n v="3"/>
    <n v="2"/>
    <n v="2"/>
    <n v="531"/>
    <n v="1990"/>
    <s v="20 Hope Pl"/>
    <s v="Seabrook"/>
    <s v="Hobsons Bay"/>
    <s v="Western Metropolitan"/>
    <n v="9"/>
    <n v="2017"/>
  </r>
  <r>
    <d v="2017-09-26T00:00:00"/>
    <n v="1151000"/>
    <x v="1"/>
    <s v="Jones and Jones"/>
    <x v="1"/>
    <n v="3163"/>
    <n v="3"/>
    <n v="2"/>
    <n v="1"/>
    <n v="259"/>
    <n v="1995"/>
    <s v="1/80 Truganini Rd"/>
    <s v="Carnegie"/>
    <s v="Glen Eira"/>
    <s v="Southern Metropolitan"/>
    <n v="9"/>
    <n v="2017"/>
  </r>
  <r>
    <d v="2017-09-26T00:00:00"/>
    <n v="765000"/>
    <x v="0"/>
    <s v="Best Bricks"/>
    <x v="1"/>
    <n v="3020"/>
    <n v="4"/>
    <n v="2"/>
    <n v="2"/>
    <n v="690"/>
    <m/>
    <s v="38 Collenso St"/>
    <s v="Sunshine West"/>
    <s v="Brimbank"/>
    <s v="Western Metropolitan"/>
    <n v="9"/>
    <n v="2017"/>
  </r>
  <r>
    <d v="2017-09-26T00:00:00"/>
    <n v="290000"/>
    <x v="1"/>
    <s v="Sanders"/>
    <x v="0"/>
    <n v="3186"/>
    <n v="1"/>
    <n v="1"/>
    <n v="1"/>
    <n v="0"/>
    <n v="1960"/>
    <s v="37/18 Cochrane St"/>
    <s v="Brighton"/>
    <s v="Bayside"/>
    <s v="Southern Metropolitan"/>
    <n v="9"/>
    <n v="2017"/>
  </r>
  <r>
    <d v="2017-09-26T00:00:00"/>
    <n v="620000"/>
    <x v="1"/>
    <s v="Jones and Jones"/>
    <x v="1"/>
    <n v="3187"/>
    <n v="2"/>
    <n v="1"/>
    <n v="1"/>
    <n v="972"/>
    <m/>
    <s v="4/3 Gleniffer Av"/>
    <s v="Brighton East"/>
    <s v="Bayside"/>
    <s v="Southern Metropolitan"/>
    <n v="9"/>
    <n v="2017"/>
  </r>
  <r>
    <d v="2017-09-26T00:00:00"/>
    <n v="1820000"/>
    <x v="0"/>
    <s v="Metro Ladder"/>
    <x v="1"/>
    <n v="3190"/>
    <n v="4"/>
    <n v="2"/>
    <n v="2"/>
    <n v="680"/>
    <n v="2006"/>
    <s v="33 Haynes St"/>
    <s v="Highett"/>
    <s v="Bayside"/>
    <s v="Southern Metropolitan"/>
    <n v="9"/>
    <n v="2017"/>
  </r>
  <r>
    <d v="2017-09-26T00:00:00"/>
    <n v="906000"/>
    <x v="0"/>
    <s v="Property Barons"/>
    <x v="1"/>
    <n v="3081"/>
    <n v="2"/>
    <n v="1"/>
    <n v="1"/>
    <n v="617"/>
    <n v="1960"/>
    <s v="9 Sullivan St"/>
    <s v="Bellfield"/>
    <s v="Banyule"/>
    <s v="Eastern Metropolitan"/>
    <n v="9"/>
    <n v="2017"/>
  </r>
  <r>
    <d v="2017-09-26T00:00:00"/>
    <n v="1515000"/>
    <x v="0"/>
    <s v="Property Barons"/>
    <x v="0"/>
    <n v="3084"/>
    <n v="3"/>
    <n v="1"/>
    <n v="3"/>
    <n v="827"/>
    <n v="1950"/>
    <s v="15 Adamson St"/>
    <s v="Heidelberg"/>
    <s v="Banyule"/>
    <s v="Eastern Metropolitan"/>
    <n v="9"/>
    <n v="2017"/>
  </r>
  <r>
    <d v="2017-09-27T00:00:00"/>
    <n v="704500"/>
    <x v="0"/>
    <s v="Cunninghams"/>
    <x v="1"/>
    <n v="3082"/>
    <n v="5"/>
    <n v="3"/>
    <n v="2"/>
    <n v="656"/>
    <n v="1970"/>
    <s v="15 Mockridge Dr"/>
    <s v="Mill Park"/>
    <s v="Whittlesea"/>
    <s v="Northern Metropolitan"/>
    <n v="9"/>
    <n v="2017"/>
  </r>
  <r>
    <d v="2017-09-27T00:00:00"/>
    <n v="1320000"/>
    <x v="0"/>
    <s v="Best Bricks"/>
    <x v="1"/>
    <n v="3151"/>
    <n v="3"/>
    <n v="1"/>
    <n v="1"/>
    <n v="620"/>
    <m/>
    <s v="45 Lenna St"/>
    <s v="Burwood East"/>
    <s v="Whitehorse"/>
    <s v="Eastern Metropolitan"/>
    <n v="9"/>
    <n v="2017"/>
  </r>
  <r>
    <d v="2017-09-27T00:00:00"/>
    <n v="1820000"/>
    <x v="0"/>
    <s v="Jones and Jones"/>
    <x v="1"/>
    <n v="3184"/>
    <n v="3"/>
    <n v="2"/>
    <n v="3"/>
    <n v="144"/>
    <m/>
    <s v="34 Selwyn Av"/>
    <s v="Elwood"/>
    <s v="Port Phillip"/>
    <s v="Southern Metropolitan"/>
    <n v="9"/>
    <n v="2017"/>
  </r>
  <r>
    <d v="2017-09-27T00:00:00"/>
    <n v="1150000"/>
    <x v="0"/>
    <s v="Jones and Jones"/>
    <x v="1"/>
    <n v="3055"/>
    <n v="2"/>
    <n v="1"/>
    <n v="1"/>
    <n v="539"/>
    <n v="1940"/>
    <s v="17 Cohuna St"/>
    <s v="Brunswick West"/>
    <s v="Moreland"/>
    <s v="Northern Metropolitan"/>
    <n v="9"/>
    <n v="2017"/>
  </r>
  <r>
    <d v="2017-09-27T00:00:00"/>
    <n v="310000"/>
    <x v="1"/>
    <s v="Sanders"/>
    <x v="0"/>
    <n v="3040"/>
    <n v="1"/>
    <n v="1"/>
    <n v="1"/>
    <n v="0"/>
    <m/>
    <s v="9/44 Fletcher St"/>
    <s v="Essendon"/>
    <s v="Moonee Valley"/>
    <s v="Western Metropolitan"/>
    <n v="9"/>
    <n v="2017"/>
  </r>
  <r>
    <d v="2017-09-27T00:00:00"/>
    <n v="920000"/>
    <x v="0"/>
    <s v="Cunninghams"/>
    <x v="0"/>
    <n v="3032"/>
    <n v="2"/>
    <n v="2"/>
    <n v="0"/>
    <n v="234"/>
    <n v="1910"/>
    <s v="20 Kent St"/>
    <s v="Ascot Vale"/>
    <s v="Moonee Valley"/>
    <s v="Western Metropolitan"/>
    <n v="9"/>
    <n v="2017"/>
  </r>
  <r>
    <d v="2017-09-27T00:00:00"/>
    <n v="1130000"/>
    <x v="0"/>
    <s v="Melbourne Homes"/>
    <x v="1"/>
    <n v="3150"/>
    <n v="3"/>
    <n v="1"/>
    <n v="1"/>
    <n v="836"/>
    <m/>
    <s v="9 McKenna Rd"/>
    <s v="Glen Waverley"/>
    <s v="Monash"/>
    <s v="Eastern Metropolitan"/>
    <n v="9"/>
    <n v="2017"/>
  </r>
  <r>
    <d v="2017-09-27T00:00:00"/>
    <n v="590000"/>
    <x v="0"/>
    <s v="Metro Ladder"/>
    <x v="1"/>
    <n v="3019"/>
    <n v="2"/>
    <n v="1"/>
    <n v="1"/>
    <n v="304"/>
    <n v="1950"/>
    <s v="1 Walker Pl"/>
    <s v="Braybrook"/>
    <s v="Maribyrnong"/>
    <s v="Western Metropolitan"/>
    <n v="9"/>
    <n v="2017"/>
  </r>
  <r>
    <d v="2017-09-27T00:00:00"/>
    <n v="535000"/>
    <x v="0"/>
    <s v="Cunninghams"/>
    <x v="1"/>
    <n v="3437"/>
    <n v="3"/>
    <n v="1"/>
    <n v="0"/>
    <n v="4000"/>
    <m/>
    <s v="31 Carrolls La"/>
    <s v="Bullengarook"/>
    <s v="Macedon Ranges"/>
    <s v="Northern Victoria"/>
    <n v="9"/>
    <n v="2017"/>
  </r>
  <r>
    <d v="2017-09-27T00:00:00"/>
    <n v="642000"/>
    <x v="0"/>
    <s v="Flanders &amp; Fish"/>
    <x v="1"/>
    <n v="3155"/>
    <n v="3"/>
    <n v="2"/>
    <n v="2"/>
    <n v="968"/>
    <m/>
    <s v="39 Lockwoods Rd"/>
    <s v="Boronia"/>
    <s v="Knox"/>
    <s v="Eastern Metropolitan"/>
    <n v="9"/>
    <n v="2017"/>
  </r>
  <r>
    <d v="2017-09-27T00:00:00"/>
    <n v="1055000"/>
    <x v="0"/>
    <s v="Cunninghams"/>
    <x v="1"/>
    <n v="3152"/>
    <n v="4"/>
    <n v="2"/>
    <n v="2"/>
    <n v="652"/>
    <n v="1997"/>
    <s v="1 Riverpark Dr"/>
    <s v="Wantirna South"/>
    <s v="Knox"/>
    <s v="Eastern Metropolitan"/>
    <n v="9"/>
    <n v="2017"/>
  </r>
  <r>
    <d v="2017-09-27T00:00:00"/>
    <n v="620000"/>
    <x v="0"/>
    <s v="Property Barons"/>
    <x v="1"/>
    <n v="3038"/>
    <n v="3"/>
    <n v="1"/>
    <n v="4"/>
    <n v="650"/>
    <n v="1985"/>
    <s v="131 Odessa Av"/>
    <s v="Keilor Downs"/>
    <s v="Brimbank"/>
    <s v="Western Metropolitan"/>
    <n v="9"/>
    <n v="2017"/>
  </r>
  <r>
    <d v="2017-09-27T00:00:00"/>
    <n v="1450000"/>
    <x v="2"/>
    <s v="Property Barons"/>
    <x v="0"/>
    <n v="3103"/>
    <n v="4"/>
    <n v="3"/>
    <n v="2"/>
    <n v="232"/>
    <m/>
    <s v="4 Dee St"/>
    <s v="Balwyn"/>
    <s v="Boroondara"/>
    <s v="Southern Metropolitan"/>
    <n v="9"/>
    <n v="2017"/>
  </r>
  <r>
    <d v="2017-09-27T00:00:00"/>
    <n v="1660000"/>
    <x v="0"/>
    <s v="Metro Ladder"/>
    <x v="1"/>
    <n v="3191"/>
    <n v="4"/>
    <n v="2"/>
    <n v="2"/>
    <n v="390"/>
    <n v="2004"/>
    <s v="6 Duff St"/>
    <s v="Sandringham"/>
    <s v="Bayside"/>
    <s v="Southern Metropolitan"/>
    <n v="9"/>
    <n v="2017"/>
  </r>
  <r>
    <d v="2017-09-28T00:00:00"/>
    <n v="552000"/>
    <x v="0"/>
    <s v="Cunninghams"/>
    <x v="1"/>
    <n v="3076"/>
    <n v="3"/>
    <n v="1"/>
    <n v="2"/>
    <n v="549"/>
    <m/>
    <s v="99 Peppercorn Pde"/>
    <s v="Epping"/>
    <s v="Whittlesea"/>
    <s v="Northern Metropolitan"/>
    <n v="9"/>
    <n v="2017"/>
  </r>
  <r>
    <d v="2017-09-28T00:00:00"/>
    <n v="676000"/>
    <x v="0"/>
    <s v="Melbourne Homes"/>
    <x v="1"/>
    <n v="3082"/>
    <n v="4"/>
    <n v="2"/>
    <n v="2"/>
    <n v="537"/>
    <m/>
    <s v="7 Mew Ct"/>
    <s v="Mill Park"/>
    <s v="Whittlesea"/>
    <s v="Northern Metropolitan"/>
    <n v="9"/>
    <n v="2017"/>
  </r>
  <r>
    <d v="2017-09-28T00:00:00"/>
    <n v="1140000"/>
    <x v="1"/>
    <s v="Cunninghams"/>
    <x v="1"/>
    <n v="3142"/>
    <n v="2"/>
    <n v="2"/>
    <n v="2"/>
    <n v="586"/>
    <n v="1990"/>
    <s v="2/619 Toorak Rd"/>
    <s v="Toorak"/>
    <s v="Stonnington"/>
    <s v="Southern Metropolitan"/>
    <n v="9"/>
    <n v="2017"/>
  </r>
  <r>
    <d v="2017-09-28T00:00:00"/>
    <n v="365000"/>
    <x v="1"/>
    <s v="Cunninghams"/>
    <x v="0"/>
    <n v="3182"/>
    <n v="2"/>
    <n v="1"/>
    <n v="1"/>
    <n v="881"/>
    <n v="1993"/>
    <s v="7/27 Robe St"/>
    <s v="St Kilda"/>
    <s v="Port Phillip"/>
    <s v="Southern Metropolitan"/>
    <n v="9"/>
    <n v="2017"/>
  </r>
  <r>
    <d v="2017-09-28T00:00:00"/>
    <n v="2050000"/>
    <x v="0"/>
    <s v="Sanders"/>
    <x v="0"/>
    <n v="3040"/>
    <n v="5"/>
    <n v="3"/>
    <n v="3"/>
    <n v="663"/>
    <n v="1930"/>
    <s v="25 Hesleden St"/>
    <s v="Essendon"/>
    <s v="Moonee Valley"/>
    <s v="Western Metropolitan"/>
    <n v="9"/>
    <n v="2017"/>
  </r>
  <r>
    <d v="2017-09-28T00:00:00"/>
    <n v="1184000"/>
    <x v="0"/>
    <s v="Jones and Jones"/>
    <x v="1"/>
    <n v="3150"/>
    <n v="4"/>
    <n v="2"/>
    <n v="2"/>
    <n v="700"/>
    <m/>
    <s v="18 Garnett Rd"/>
    <s v="Wheelers Hill"/>
    <s v="Monash"/>
    <s v="South-Eastern Metropolitan"/>
    <n v="9"/>
    <n v="2017"/>
  </r>
  <r>
    <d v="2017-09-28T00:00:00"/>
    <n v="1260000"/>
    <x v="0"/>
    <s v="Jones and Jones"/>
    <x v="0"/>
    <n v="3149"/>
    <n v="3"/>
    <n v="1"/>
    <n v="2"/>
    <n v="743"/>
    <n v="1960"/>
    <s v="2 Viewbank Rd"/>
    <s v="Mount Waverley"/>
    <s v="Monash"/>
    <s v="Eastern Metropolitan"/>
    <n v="9"/>
    <n v="2017"/>
  </r>
  <r>
    <d v="2017-09-28T00:00:00"/>
    <n v="751000"/>
    <x v="0"/>
    <s v="Cunninghams"/>
    <x v="0"/>
    <n v="3135"/>
    <n v="3"/>
    <n v="1"/>
    <n v="2"/>
    <n v="693"/>
    <n v="1950"/>
    <s v="61 Canterbury Rd"/>
    <s v="Heathmont"/>
    <s v="Maroondah"/>
    <s v="Eastern Metropolitan"/>
    <n v="9"/>
    <n v="2017"/>
  </r>
  <r>
    <d v="2017-09-28T00:00:00"/>
    <n v="766000"/>
    <x v="0"/>
    <s v="Jones and Jones"/>
    <x v="1"/>
    <n v="3136"/>
    <n v="3"/>
    <n v="2"/>
    <n v="2"/>
    <n v="507"/>
    <n v="1960"/>
    <s v="45 Lyons Rd"/>
    <s v="Croydon North"/>
    <s v="Maroondah"/>
    <s v="Eastern Metropolitan"/>
    <n v="9"/>
    <n v="2017"/>
  </r>
  <r>
    <d v="2017-09-28T00:00:00"/>
    <n v="878000"/>
    <x v="0"/>
    <s v="Maxwells"/>
    <x v="0"/>
    <n v="3011"/>
    <n v="3"/>
    <n v="2"/>
    <n v="2"/>
    <n v="163"/>
    <m/>
    <s v="60 Cross St"/>
    <s v="Footscray"/>
    <s v="Maribyrnong"/>
    <s v="Western Metropolitan"/>
    <n v="9"/>
    <n v="2017"/>
  </r>
  <r>
    <d v="2017-09-28T00:00:00"/>
    <n v="1320000"/>
    <x v="0"/>
    <s v="Jones and Jones"/>
    <x v="0"/>
    <n v="3107"/>
    <n v="4"/>
    <n v="2"/>
    <n v="2"/>
    <n v="774"/>
    <m/>
    <s v="20 Oak Cr"/>
    <s v="Templestowe Lower"/>
    <s v="Manningham"/>
    <s v="Eastern Metropolitan"/>
    <n v="9"/>
    <n v="2017"/>
  </r>
  <r>
    <d v="2017-09-28T00:00:00"/>
    <n v="1410000"/>
    <x v="0"/>
    <s v="Property Barons"/>
    <x v="0"/>
    <n v="3107"/>
    <n v="5"/>
    <n v="2"/>
    <n v="2"/>
    <n v="648"/>
    <n v="1975"/>
    <s v="53 Fyfe Dr"/>
    <s v="Templestowe Lower"/>
    <s v="Manningham"/>
    <s v="Eastern Metropolitan"/>
    <n v="9"/>
    <n v="2017"/>
  </r>
  <r>
    <d v="2017-09-28T00:00:00"/>
    <n v="1580000"/>
    <x v="0"/>
    <s v="Property Barons"/>
    <x v="1"/>
    <n v="3105"/>
    <n v="4"/>
    <n v="2"/>
    <n v="2"/>
    <n v="773"/>
    <m/>
    <s v="18 Penderel Wy"/>
    <s v="Bulleen"/>
    <s v="Manningham"/>
    <s v="Eastern Metropolitan"/>
    <n v="9"/>
    <n v="2017"/>
  </r>
  <r>
    <d v="2017-09-28T00:00:00"/>
    <n v="2705000"/>
    <x v="0"/>
    <s v="Cunninghams"/>
    <x v="1"/>
    <n v="3111"/>
    <n v="7"/>
    <n v="2"/>
    <n v="4"/>
    <n v="5022"/>
    <n v="2004"/>
    <s v="1 Bernarra Ct"/>
    <s v="Donvale"/>
    <s v="Manningham"/>
    <s v="Eastern Metropolitan"/>
    <n v="9"/>
    <n v="2017"/>
  </r>
  <r>
    <d v="2017-09-28T00:00:00"/>
    <n v="410000"/>
    <x v="0"/>
    <s v="Metro Ladder"/>
    <x v="0"/>
    <n v="3429"/>
    <n v="4"/>
    <n v="2"/>
    <n v="2"/>
    <n v="587"/>
    <n v="1986"/>
    <s v="13 McComb St"/>
    <s v="Sunbury"/>
    <s v="Hume"/>
    <s v="Western Metropolitan"/>
    <n v="9"/>
    <n v="2017"/>
  </r>
  <r>
    <d v="2017-09-28T00:00:00"/>
    <n v="767000"/>
    <x v="1"/>
    <s v="Property Barons"/>
    <x v="0"/>
    <n v="3018"/>
    <n v="3"/>
    <n v="2"/>
    <n v="1"/>
    <n v="305"/>
    <n v="2005"/>
    <s v="41 Maidstone St"/>
    <s v="Altona"/>
    <s v="Hobsons Bay"/>
    <s v="Western Metropolitan"/>
    <n v="9"/>
    <n v="2017"/>
  </r>
  <r>
    <d v="2017-09-28T00:00:00"/>
    <n v="295000"/>
    <x v="1"/>
    <s v="Melbourne Homes"/>
    <x v="0"/>
    <n v="3163"/>
    <n v="1"/>
    <n v="1"/>
    <n v="1"/>
    <n v="0"/>
    <n v="1970"/>
    <s v="8/25 Omama Rd"/>
    <s v="Murrumbeena"/>
    <s v="Glen Eira"/>
    <s v="Southern Metropolitan"/>
    <n v="9"/>
    <n v="2017"/>
  </r>
  <r>
    <d v="2017-09-28T00:00:00"/>
    <n v="1500000"/>
    <x v="0"/>
    <s v="Metro Ladder"/>
    <x v="0"/>
    <n v="3204"/>
    <n v="5"/>
    <n v="2"/>
    <n v="2"/>
    <n v="591"/>
    <n v="1950"/>
    <s v="12 Wood St"/>
    <s v="Bentleigh"/>
    <s v="Glen Eira"/>
    <s v="Southern Metropolitan"/>
    <n v="9"/>
    <n v="2017"/>
  </r>
  <r>
    <d v="2017-09-28T00:00:00"/>
    <n v="1955000"/>
    <x v="0"/>
    <s v="Best Bricks"/>
    <x v="0"/>
    <n v="3070"/>
    <n v="4"/>
    <n v="2"/>
    <n v="1"/>
    <n v="5"/>
    <m/>
    <s v="40 Gadd St"/>
    <s v="Northcote"/>
    <s v="Darebin"/>
    <s v="Northern Metropolitan"/>
    <n v="9"/>
    <n v="2017"/>
  </r>
  <r>
    <d v="2017-09-28T00:00:00"/>
    <n v="910000"/>
    <x v="0"/>
    <s v="Maxwells"/>
    <x v="0"/>
    <n v="3020"/>
    <n v="3"/>
    <n v="1"/>
    <n v="3"/>
    <n v="703"/>
    <n v="1950"/>
    <s v="24 Matthews St"/>
    <s v="Sunshine"/>
    <s v="Brimbank"/>
    <s v="Western Metropolitan"/>
    <n v="9"/>
    <n v="2017"/>
  </r>
  <r>
    <d v="2017-09-28T00:00:00"/>
    <n v="1575000"/>
    <x v="2"/>
    <s v="Flanders &amp; Fish"/>
    <x v="0"/>
    <n v="3104"/>
    <n v="4"/>
    <n v="2"/>
    <n v="2"/>
    <n v="392"/>
    <n v="2007"/>
    <s v="1/48 Kenny St"/>
    <s v="Balwyn North"/>
    <s v="Boroondara"/>
    <s v="Southern Metropolitan"/>
    <n v="9"/>
    <n v="2017"/>
  </r>
  <r>
    <d v="2017-09-28T00:00:00"/>
    <n v="655000"/>
    <x v="0"/>
    <s v="Cunninghams"/>
    <x v="1"/>
    <n v="3094"/>
    <n v="3"/>
    <n v="2"/>
    <n v="3"/>
    <n v="382"/>
    <n v="1970"/>
    <s v="349 Main Rd"/>
    <s v="Montmorency"/>
    <s v="Banyule"/>
    <s v="Eastern Metropolitan"/>
    <n v="9"/>
    <n v="2017"/>
  </r>
  <r>
    <d v="2017-09-28T00:00:00"/>
    <n v="805000"/>
    <x v="0"/>
    <s v="Property Barons"/>
    <x v="1"/>
    <n v="3083"/>
    <n v="3"/>
    <n v="1"/>
    <n v="2"/>
    <n v="669"/>
    <m/>
    <s v="28 Greenwood Dr"/>
    <s v="Bundoora"/>
    <s v="Banyule"/>
    <s v="Northern Metropolitan"/>
    <n v="9"/>
    <n v="2017"/>
  </r>
  <r>
    <d v="2017-09-29T00:00:00"/>
    <n v="631000"/>
    <x v="0"/>
    <s v="Melbourne Homes"/>
    <x v="1"/>
    <n v="3074"/>
    <n v="3"/>
    <n v="1"/>
    <n v="2"/>
    <n v="584"/>
    <n v="1965"/>
    <s v="14 Marjory St"/>
    <s v="Thomastown"/>
    <s v="Whittlesea"/>
    <s v="Northern Metropolitan"/>
    <n v="9"/>
    <n v="2017"/>
  </r>
  <r>
    <d v="2017-09-29T00:00:00"/>
    <n v="865000"/>
    <x v="0"/>
    <s v="Cunninghams"/>
    <x v="0"/>
    <n v="3181"/>
    <n v="2"/>
    <n v="2"/>
    <n v="0"/>
    <n v="70"/>
    <m/>
    <s v="27 Andrew St"/>
    <s v="Windsor"/>
    <s v="Stonnington"/>
    <s v="Southern Metropolitan"/>
    <n v="9"/>
    <n v="2017"/>
  </r>
  <r>
    <d v="2017-09-29T00:00:00"/>
    <n v="630000"/>
    <x v="1"/>
    <s v="Best Bricks"/>
    <x v="1"/>
    <n v="3184"/>
    <n v="2"/>
    <n v="1"/>
    <n v="1"/>
    <n v="637"/>
    <n v="1970"/>
    <s v="7/59 Ormond Rd"/>
    <s v="Elwood"/>
    <s v="Port Phillip"/>
    <s v="Southern Metropolitan"/>
    <n v="9"/>
    <n v="2017"/>
  </r>
  <r>
    <d v="2017-09-29T00:00:00"/>
    <n v="1022000"/>
    <x v="2"/>
    <s v="Cunninghams"/>
    <x v="1"/>
    <n v="3033"/>
    <n v="4"/>
    <n v="2"/>
    <n v="2"/>
    <n v="284"/>
    <m/>
    <s v="20A Etka Av"/>
    <s v="Keilor East"/>
    <s v="Moonee Valley"/>
    <s v="Western Metropolitan"/>
    <n v="9"/>
    <n v="2017"/>
  </r>
  <r>
    <d v="2017-09-29T00:00:00"/>
    <n v="1090000"/>
    <x v="0"/>
    <s v="Cunninghams"/>
    <x v="1"/>
    <n v="3150"/>
    <n v="5"/>
    <n v="2"/>
    <n v="2"/>
    <n v="698"/>
    <n v="1978"/>
    <s v="994 Waverley Rd"/>
    <s v="Wheelers Hill"/>
    <s v="Monash"/>
    <s v="South-Eastern Metropolitan"/>
    <n v="9"/>
    <n v="2017"/>
  </r>
  <r>
    <d v="2017-09-29T00:00:00"/>
    <n v="1150000"/>
    <x v="0"/>
    <s v="Jones and Jones"/>
    <x v="0"/>
    <n v="3149"/>
    <n v="3"/>
    <n v="2"/>
    <n v="3"/>
    <n v="650"/>
    <m/>
    <s v="1 Kingswood Av"/>
    <s v="Mount Waverley"/>
    <s v="Monash"/>
    <s v="Eastern Metropolitan"/>
    <n v="9"/>
    <n v="2017"/>
  </r>
  <r>
    <d v="2017-09-29T00:00:00"/>
    <n v="777000"/>
    <x v="0"/>
    <s v="Melbourne Homes"/>
    <x v="1"/>
    <n v="3135"/>
    <n v="3"/>
    <n v="2"/>
    <n v="2"/>
    <n v="502"/>
    <m/>
    <s v="3A Homebush Ct"/>
    <s v="Ringwood East"/>
    <s v="Maroondah"/>
    <s v="Eastern Metropolitan"/>
    <n v="9"/>
    <n v="2017"/>
  </r>
  <r>
    <d v="2017-09-29T00:00:00"/>
    <n v="912000"/>
    <x v="0"/>
    <s v="Cunninghams"/>
    <x v="1"/>
    <n v="3135"/>
    <n v="3"/>
    <n v="2"/>
    <n v="2"/>
    <n v="471"/>
    <n v="1965"/>
    <s v="23 Viviani Cr"/>
    <s v="Heathmont"/>
    <s v="Maroondah"/>
    <s v="Eastern Metropolitan"/>
    <n v="9"/>
    <n v="2017"/>
  </r>
  <r>
    <d v="2017-09-29T00:00:00"/>
    <n v="928000"/>
    <x v="0"/>
    <s v="Maxwells"/>
    <x v="1"/>
    <n v="3136"/>
    <n v="3"/>
    <n v="1"/>
    <n v="1"/>
    <n v="981"/>
    <m/>
    <s v="6 Powell St"/>
    <s v="Croydon"/>
    <s v="Maroondah"/>
    <s v="Eastern Metropolitan"/>
    <n v="9"/>
    <n v="2017"/>
  </r>
  <r>
    <d v="2017-09-29T00:00:00"/>
    <n v="1530000"/>
    <x v="0"/>
    <s v="Property Barons"/>
    <x v="1"/>
    <n v="3108"/>
    <n v="5"/>
    <n v="3"/>
    <n v="2"/>
    <n v="851"/>
    <n v="1975"/>
    <s v="5 Alma Ct"/>
    <s v="Doncaster"/>
    <s v="Manningham"/>
    <s v="Eastern Metropolitan"/>
    <n v="9"/>
    <n v="2017"/>
  </r>
  <r>
    <d v="2017-09-29T00:00:00"/>
    <n v="770000"/>
    <x v="0"/>
    <s v="Property Barons"/>
    <x v="0"/>
    <n v="3155"/>
    <n v="4"/>
    <n v="2"/>
    <n v="2"/>
    <n v="723"/>
    <n v="1970"/>
    <s v="15 New St"/>
    <s v="Boronia"/>
    <s v="Knox"/>
    <s v="Eastern Metropolitan"/>
    <n v="9"/>
    <n v="2017"/>
  </r>
  <r>
    <d v="2017-09-29T00:00:00"/>
    <n v="1138000"/>
    <x v="0"/>
    <s v="Jones and Jones"/>
    <x v="1"/>
    <n v="3192"/>
    <n v="4"/>
    <n v="2"/>
    <n v="1"/>
    <n v="536"/>
    <m/>
    <s v="10 Cronin Ct"/>
    <s v="Cheltenham"/>
    <s v="Kingston"/>
    <s v="Southern Metropolitan"/>
    <n v="9"/>
    <n v="2017"/>
  </r>
  <r>
    <d v="2017-09-29T00:00:00"/>
    <n v="582000"/>
    <x v="1"/>
    <s v="Best Bricks"/>
    <x v="0"/>
    <n v="3015"/>
    <n v="2"/>
    <n v="1"/>
    <n v="1"/>
    <n v="963"/>
    <n v="2012"/>
    <s v="22/4 Mason St"/>
    <s v="Newport"/>
    <s v="Hobsons Bay"/>
    <s v="Western Metropolitan"/>
    <n v="9"/>
    <n v="2017"/>
  </r>
  <r>
    <d v="2017-09-29T00:00:00"/>
    <n v="834500"/>
    <x v="1"/>
    <s v="Cunninghams"/>
    <x v="1"/>
    <n v="3185"/>
    <n v="2"/>
    <n v="1"/>
    <n v="2"/>
    <n v="538"/>
    <n v="2005"/>
    <s v="3/14 Sinclair St"/>
    <s v="Elsternwick"/>
    <s v="Glen Eira"/>
    <s v="Southern Metropolitan"/>
    <n v="9"/>
    <n v="2017"/>
  </r>
  <r>
    <d v="2017-09-29T00:00:00"/>
    <n v="510000"/>
    <x v="0"/>
    <s v="Flanders &amp; Fish"/>
    <x v="1"/>
    <n v="3073"/>
    <n v="3"/>
    <n v="2"/>
    <n v="2"/>
    <n v="292"/>
    <n v="1950"/>
    <s v="22 Dyson St"/>
    <s v="Reservoir"/>
    <s v="Darebin"/>
    <s v="Northern Metropolitan"/>
    <n v="9"/>
    <n v="2017"/>
  </r>
  <r>
    <d v="2017-09-29T00:00:00"/>
    <n v="650000"/>
    <x v="2"/>
    <s v="Metro Ladder"/>
    <x v="0"/>
    <n v="3020"/>
    <n v="4"/>
    <n v="2"/>
    <n v="1"/>
    <n v="283"/>
    <n v="2005"/>
    <s v="95A Berkshire Rd"/>
    <s v="Sunshine North"/>
    <s v="Brimbank"/>
    <s v="Western Metropolitan"/>
    <n v="9"/>
    <n v="2017"/>
  </r>
  <r>
    <d v="2017-09-29T00:00:00"/>
    <n v="701000"/>
    <x v="0"/>
    <s v="Jones and Jones"/>
    <x v="1"/>
    <n v="3038"/>
    <n v="4"/>
    <n v="2"/>
    <n v="2"/>
    <n v="651"/>
    <m/>
    <s v="21 Fastnet Dr"/>
    <s v="Taylors Lakes"/>
    <s v="Brimbank"/>
    <s v="Western Metropolitan"/>
    <n v="9"/>
    <n v="2017"/>
  </r>
  <r>
    <d v="2017-09-29T00:00:00"/>
    <n v="1500000"/>
    <x v="0"/>
    <s v="Maxwells"/>
    <x v="1"/>
    <n v="3193"/>
    <n v="3"/>
    <n v="2"/>
    <n v="2"/>
    <n v="594"/>
    <m/>
    <s v="6 Monaco Cr"/>
    <s v="Beaumaris"/>
    <s v="Bayside"/>
    <s v="Southern Metropolitan"/>
    <n v="9"/>
    <n v="2017"/>
  </r>
  <r>
    <d v="2017-09-30T00:00:00"/>
    <n v="650000"/>
    <x v="0"/>
    <s v="Best Bricks"/>
    <x v="0"/>
    <n v="3138"/>
    <n v="3"/>
    <n v="2"/>
    <n v="2"/>
    <n v="1103"/>
    <n v="1976"/>
    <s v="5 Byron Ct"/>
    <s v="Mooroolbark"/>
    <s v="Yarra Ranges"/>
    <s v="Eastern Victoria"/>
    <n v="9"/>
    <n v="2017"/>
  </r>
  <r>
    <d v="2017-09-30T00:00:00"/>
    <n v="1950000"/>
    <x v="0"/>
    <s v="Cunninghams"/>
    <x v="0"/>
    <n v="3127"/>
    <n v="2"/>
    <n v="1"/>
    <n v="1"/>
    <n v="858"/>
    <m/>
    <s v="15 Charles St"/>
    <s v="Surrey Hills"/>
    <s v="Whitehorse"/>
    <s v="Southern Metropolitan"/>
    <n v="9"/>
    <n v="2017"/>
  </r>
  <r>
    <d v="2017-09-30T00:00:00"/>
    <n v="1003000"/>
    <x v="1"/>
    <s v="Metro Ladder"/>
    <x v="1"/>
    <n v="3181"/>
    <n v="2"/>
    <n v="2"/>
    <n v="1"/>
    <n v="0"/>
    <n v="2003"/>
    <s v="610/220 Commercial Rd"/>
    <s v="Prahran"/>
    <s v="Stonnington"/>
    <s v="Southern Metropolitan"/>
    <n v="9"/>
    <n v="2017"/>
  </r>
  <r>
    <d v="2017-09-30T00:00:00"/>
    <n v="680000"/>
    <x v="0"/>
    <s v="Zimmerman"/>
    <x v="1"/>
    <n v="3046"/>
    <n v="3"/>
    <n v="1"/>
    <n v="1"/>
    <n v="422"/>
    <n v="1960"/>
    <s v="69 Melbourne Av"/>
    <s v="Glenroy"/>
    <s v="Moreland"/>
    <s v="Northern Metropolitan"/>
    <n v="9"/>
    <n v="2017"/>
  </r>
  <r>
    <d v="2017-09-30T00:00:00"/>
    <n v="710000"/>
    <x v="2"/>
    <s v="Property Barons"/>
    <x v="1"/>
    <n v="3033"/>
    <n v="4"/>
    <n v="2"/>
    <n v="1"/>
    <n v="330"/>
    <m/>
    <s v="3A Warren Ct"/>
    <s v="Keilor East"/>
    <s v="Moonee Valley"/>
    <s v="Western Metropolitan"/>
    <n v="9"/>
    <n v="2017"/>
  </r>
  <r>
    <d v="2017-09-30T00:00:00"/>
    <n v="1001000"/>
    <x v="0"/>
    <s v="Property Barons"/>
    <x v="0"/>
    <n v="3170"/>
    <n v="4"/>
    <n v="2"/>
    <n v="7"/>
    <n v="771"/>
    <m/>
    <s v="95 Wanda St"/>
    <s v="Mulgrave"/>
    <s v="Monash"/>
    <s v="South-Eastern Metropolitan"/>
    <n v="9"/>
    <n v="2017"/>
  </r>
  <r>
    <d v="2017-09-30T00:00:00"/>
    <n v="480000"/>
    <x v="2"/>
    <s v="Cunninghams"/>
    <x v="1"/>
    <n v="3136"/>
    <n v="2"/>
    <n v="1"/>
    <n v="1"/>
    <n v="2040"/>
    <m/>
    <s v="5/15 Leigh Rd"/>
    <s v="Croydon"/>
    <s v="Maroondah"/>
    <s v="Eastern Metropolitan"/>
    <n v="9"/>
    <n v="2017"/>
  </r>
  <r>
    <d v="2017-09-30T00:00:00"/>
    <n v="430000"/>
    <x v="1"/>
    <s v="Best Bricks"/>
    <x v="0"/>
    <n v="3011"/>
    <n v="2"/>
    <n v="1"/>
    <n v="1"/>
    <n v="1909"/>
    <n v="2007"/>
    <s v="107/250 Barkly St"/>
    <s v="Footscray"/>
    <s v="Maribyrnong"/>
    <s v="Western Metropolitan"/>
    <n v="9"/>
    <n v="2017"/>
  </r>
  <r>
    <d v="2017-09-30T00:00:00"/>
    <n v="642500"/>
    <x v="2"/>
    <s v="Cunninghams"/>
    <x v="1"/>
    <n v="3012"/>
    <n v="2"/>
    <n v="2"/>
    <n v="1"/>
    <n v="126"/>
    <n v="2015"/>
    <s v="3/25 Cathcart St"/>
    <s v="Maidstone"/>
    <s v="Maribyrnong"/>
    <s v="Western Metropolitan"/>
    <n v="9"/>
    <n v="2017"/>
  </r>
  <r>
    <d v="2017-09-30T00:00:00"/>
    <n v="1204000"/>
    <x v="0"/>
    <s v="Cunninghams"/>
    <x v="1"/>
    <n v="3107"/>
    <n v="3"/>
    <n v="1"/>
    <n v="2"/>
    <n v="716"/>
    <m/>
    <s v="24 Marcus Rd"/>
    <s v="Templestowe Lower"/>
    <s v="Manningham"/>
    <s v="Eastern Metropolitan"/>
    <n v="9"/>
    <n v="2017"/>
  </r>
  <r>
    <d v="2017-09-30T00:00:00"/>
    <n v="1430000"/>
    <x v="0"/>
    <s v="Cunninghams"/>
    <x v="1"/>
    <n v="3108"/>
    <n v="4"/>
    <n v="2"/>
    <n v="2"/>
    <n v="736"/>
    <m/>
    <s v="103 High St"/>
    <s v="Doncaster"/>
    <s v="Manningham"/>
    <s v="Eastern Metropolitan"/>
    <n v="9"/>
    <n v="2017"/>
  </r>
  <r>
    <d v="2017-09-30T00:00:00"/>
    <n v="1460000"/>
    <x v="0"/>
    <s v="Cunninghams"/>
    <x v="0"/>
    <n v="3109"/>
    <n v="3"/>
    <n v="1"/>
    <n v="2"/>
    <n v="660"/>
    <n v="1965"/>
    <s v="21 Runnymede St"/>
    <s v="Doncaster East"/>
    <s v="Manningham"/>
    <s v="Eastern Metropolitan"/>
    <n v="9"/>
    <n v="2017"/>
  </r>
  <r>
    <d v="2017-09-30T00:00:00"/>
    <n v="850000"/>
    <x v="0"/>
    <s v="Property Barons"/>
    <x v="1"/>
    <n v="3156"/>
    <n v="4"/>
    <n v="2"/>
    <n v="1"/>
    <n v="738"/>
    <n v="1985"/>
    <s v="42 Bryden Dr"/>
    <s v="Ferntree Gully"/>
    <s v="Knox"/>
    <s v="Eastern Metropolitan"/>
    <n v="9"/>
    <n v="2017"/>
  </r>
  <r>
    <d v="2017-09-30T00:00:00"/>
    <n v="854000"/>
    <x v="0"/>
    <s v="Cunninghams"/>
    <x v="1"/>
    <n v="3172"/>
    <n v="4"/>
    <n v="2"/>
    <n v="2"/>
    <n v="676"/>
    <n v="1975"/>
    <s v="5 Tarnook Ct"/>
    <s v="Dingley Village"/>
    <s v="Kingston"/>
    <s v="South-Eastern Metropolitan"/>
    <n v="9"/>
    <n v="2017"/>
  </r>
  <r>
    <d v="2017-09-30T00:00:00"/>
    <n v="1016000"/>
    <x v="0"/>
    <s v="Cunninghams"/>
    <x v="1"/>
    <n v="3171"/>
    <n v="3"/>
    <n v="1"/>
    <n v="2"/>
    <n v="572"/>
    <m/>
    <s v="13 Boonah St"/>
    <s v="Springvale"/>
    <s v="Greater Dandenong"/>
    <s v="South-Eastern Metropolitan"/>
    <n v="9"/>
    <n v="2017"/>
  </r>
  <r>
    <d v="2017-09-30T00:00:00"/>
    <n v="636500"/>
    <x v="1"/>
    <s v="Jones and Jones"/>
    <x v="1"/>
    <n v="3162"/>
    <n v="2"/>
    <n v="1"/>
    <n v="1"/>
    <n v="0"/>
    <n v="1970"/>
    <s v="3/180 Sycamore St"/>
    <s v="Caulfield South"/>
    <s v="Glen Eira"/>
    <s v="Southern Metropolitan"/>
    <n v="9"/>
    <n v="2017"/>
  </r>
  <r>
    <d v="2017-09-30T00:00:00"/>
    <n v="1210000"/>
    <x v="0"/>
    <s v="Property Barons"/>
    <x v="1"/>
    <n v="3073"/>
    <n v="4"/>
    <n v="3"/>
    <n v="4"/>
    <n v="725"/>
    <m/>
    <s v="32A Broadhurst Av"/>
    <s v="Reservoir"/>
    <s v="Darebin"/>
    <s v="Northern Metropolitan"/>
    <n v="9"/>
    <n v="2017"/>
  </r>
  <r>
    <d v="2017-09-30T00:00:00"/>
    <n v="950000"/>
    <x v="0"/>
    <s v="Cunninghams"/>
    <x v="0"/>
    <n v="3806"/>
    <n v="4"/>
    <n v="4"/>
    <n v="2"/>
    <n v="603"/>
    <n v="2007"/>
    <s v="9 Sunview Pl"/>
    <s v="Berwick"/>
    <s v="Casey"/>
    <s v="Eastern Victoria"/>
    <n v="9"/>
    <n v="2017"/>
  </r>
  <r>
    <d v="2017-09-30T00:00:00"/>
    <n v="2660000"/>
    <x v="0"/>
    <s v="Cunninghams"/>
    <x v="1"/>
    <n v="3101"/>
    <n v="5"/>
    <n v="2"/>
    <n v="2"/>
    <n v="696"/>
    <m/>
    <s v="64 Adeney Av"/>
    <s v="Kew"/>
    <s v="Boroondara"/>
    <s v="Southern Metropolitan"/>
    <n v="9"/>
    <n v="2017"/>
  </r>
  <r>
    <d v="2017-09-30T00:00:00"/>
    <n v="1611000"/>
    <x v="0"/>
    <s v="Jones and Jones"/>
    <x v="1"/>
    <n v="3193"/>
    <n v="4"/>
    <n v="2"/>
    <n v="2"/>
    <n v="650"/>
    <m/>
    <s v="95 Pellatt St"/>
    <s v="Beaumaris"/>
    <s v="Bayside"/>
    <s v="Southern Metropolitan"/>
    <n v="9"/>
    <n v="2017"/>
  </r>
  <r>
    <d v="2017-09-30T00:00:00"/>
    <n v="880000"/>
    <x v="0"/>
    <s v="Property Barons"/>
    <x v="1"/>
    <n v="3093"/>
    <n v="5"/>
    <n v="2"/>
    <n v="2"/>
    <n v="725"/>
    <m/>
    <s v="13 Anthony Cl"/>
    <s v="Lower Plenty"/>
    <s v="Banyule"/>
    <s v="Eastern Metropolitan"/>
    <n v="9"/>
    <n v="2017"/>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400-000000000000}" name="PivotTable2" cacheId="0" applyNumberFormats="0" applyBorderFormats="0" applyFontFormats="0" applyPatternFormats="0" applyAlignmentFormats="0" applyWidthHeightFormats="1" dataCaption="Values" updatedVersion="8" minRefreshableVersion="3" useAutoFormatting="1" itemPrintTitles="1" createdVersion="6" indent="0" outline="1" outlineData="1" multipleFieldFilters="0" chartFormat="12">
  <location ref="A3:B9" firstHeaderRow="1" firstDataRow="1" firstDataCol="1"/>
  <pivotFields count="17">
    <pivotField numFmtId="14"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dataField="1" subtotalTop="0" showAll="0"/>
    <pivotField subtotalTop="0" showAll="0"/>
    <pivotField axis="axisRow" subtotalTop="0" showAll="0">
      <items count="33">
        <item x="17"/>
        <item x="15"/>
        <item x="14"/>
        <item x="0"/>
        <item x="30"/>
        <item x="25"/>
        <item x="10"/>
        <item x="27"/>
        <item x="9"/>
        <item x="24"/>
        <item x="11"/>
        <item x="18"/>
        <item x="7"/>
        <item x="26"/>
        <item x="29"/>
        <item x="16"/>
        <item x="4"/>
        <item x="22"/>
        <item x="13"/>
        <item x="21"/>
        <item x="6"/>
        <item x="8"/>
        <item x="31"/>
        <item x="3"/>
        <item x="20"/>
        <item x="5"/>
        <item x="12"/>
        <item x="2"/>
        <item x="19"/>
        <item x="28"/>
        <item x="1"/>
        <item x="23"/>
        <item t="default"/>
      </items>
    </pivotField>
    <pivotField subtotalTop="0" showAll="0">
      <items count="9">
        <item h="1" x="3"/>
        <item x="5"/>
        <item h="1" x="1"/>
        <item h="1" x="7"/>
        <item h="1" x="4"/>
        <item h="1" x="2"/>
        <item h="1" x="0"/>
        <item h="1" x="6"/>
        <item t="default"/>
      </items>
    </pivotField>
    <pivotField subtotalTop="0" showAll="0"/>
    <pivotField subtotalTop="0" showAll="0"/>
  </pivotFields>
  <rowFields count="1">
    <field x="13"/>
  </rowFields>
  <rowItems count="6">
    <i>
      <x v="4"/>
    </i>
    <i>
      <x v="5"/>
    </i>
    <i>
      <x v="7"/>
    </i>
    <i>
      <x v="15"/>
    </i>
    <i>
      <x v="31"/>
    </i>
    <i t="grand">
      <x/>
    </i>
  </rowItems>
  <colItems count="1">
    <i/>
  </colItems>
  <dataFields count="1">
    <dataField name="Count of Address" fld="11" subtotal="count" baseField="0" baseItem="0"/>
  </dataFields>
  <chartFormats count="1">
    <chartFormat chart="10" format="2" series="1">
      <pivotArea type="data" outline="0" fieldPosition="0">
        <references count="1">
          <reference field="4294967294" count="1" selected="0">
            <x v="0"/>
          </reference>
        </references>
      </pivotArea>
    </chartFormat>
  </chartFormats>
  <pivotTableStyleInfo name="PivotStyleMedium17"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500-000001000000}" name="PivotTable4"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4">
  <location ref="A3:B6" firstHeaderRow="1" firstDataRow="1" firstDataCol="1"/>
  <pivotFields count="17">
    <pivotField numFmtId="14" subtotalTop="0" showAll="0"/>
    <pivotField subtotalTop="0" showAll="0"/>
    <pivotField subtotalTop="0" showAll="0">
      <items count="4">
        <item x="0"/>
        <item x="2"/>
        <item x="1"/>
        <item t="default"/>
      </items>
    </pivotField>
    <pivotField subtotalTop="0" showAll="0"/>
    <pivotField axis="axisRow" subtotalTop="0" showAll="0">
      <items count="3">
        <item x="0"/>
        <item x="1"/>
        <item t="default"/>
      </items>
    </pivotField>
    <pivotField subtotalTop="0" showAll="0"/>
    <pivotField subtotalTop="0" showAll="0"/>
    <pivotField subtotalTop="0" showAll="0"/>
    <pivotField subtotalTop="0" showAll="0"/>
    <pivotField subtotalTop="0" showAll="0"/>
    <pivotField subtotalTop="0" showAll="0"/>
    <pivotField dataField="1" subtotalTop="0" showAll="0"/>
    <pivotField subtotalTop="0" showAll="0"/>
    <pivotField subtotalTop="0" showAll="0"/>
    <pivotField subtotalTop="0" showAll="0"/>
    <pivotField subtotalTop="0" showAll="0"/>
    <pivotField subtotalTop="0" showAll="0"/>
  </pivotFields>
  <rowFields count="1">
    <field x="4"/>
  </rowFields>
  <rowItems count="3">
    <i>
      <x/>
    </i>
    <i>
      <x v="1"/>
    </i>
    <i t="grand">
      <x/>
    </i>
  </rowItems>
  <colItems count="1">
    <i/>
  </colItems>
  <dataFields count="1">
    <dataField name="Count of Address" fld="11" subtotal="count" baseField="0" baseItem="0"/>
  </dataFields>
  <chartFormats count="3">
    <chartFormat chart="3" format="4" series="1">
      <pivotArea type="data" outline="0" fieldPosition="0">
        <references count="1">
          <reference field="4294967294" count="1" selected="0">
            <x v="0"/>
          </reference>
        </references>
      </pivotArea>
    </chartFormat>
    <chartFormat chart="3" format="5">
      <pivotArea type="data" outline="0" fieldPosition="0">
        <references count="2">
          <reference field="4294967294" count="1" selected="0">
            <x v="0"/>
          </reference>
          <reference field="4" count="1" selected="0">
            <x v="0"/>
          </reference>
        </references>
      </pivotArea>
    </chartFormat>
    <chartFormat chart="3" format="6">
      <pivotArea type="data" outline="0" fieldPosition="0">
        <references count="2">
          <reference field="4294967294" count="1" selected="0">
            <x v="0"/>
          </reference>
          <reference field="4" count="1" selected="0">
            <x v="1"/>
          </reference>
        </references>
      </pivotArea>
    </chartFormat>
  </chartFormats>
  <pivotTableStyleInfo name="PivotStyleMedium17"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00000000-0013-0000-FFFF-FFFF01000000}" sourceName="Region">
  <pivotTables>
    <pivotTable tabId="6" name="PivotTable2"/>
  </pivotTables>
  <data>
    <tabular pivotCacheId="1">
      <items count="8">
        <i x="3"/>
        <i x="5" s="1"/>
        <i x="1"/>
        <i x="7"/>
        <i x="4"/>
        <i x="2"/>
        <i x="0"/>
        <i x="6"/>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xr10:uid="{00000000-0014-0000-FFFF-FFFF01000000}" cache="Slicer_Region" caption="Region" style="SlicerStyleDark1" rowHeight="245835"/>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bl_Sales" displayName="tbl_Sales" ref="A3:Q12237" totalsRowShown="0" dataDxfId="30">
  <autoFilter ref="A3:Q12237" xr:uid="{00000000-0009-0000-0100-000001000000}"/>
  <tableColumns count="17">
    <tableColumn id="1" xr3:uid="{00000000-0010-0000-0000-000001000000}" name="Date" dataDxfId="29"/>
    <tableColumn id="2" xr3:uid="{00000000-0010-0000-0000-000002000000}" name="Price" dataDxfId="28"/>
    <tableColumn id="3" xr3:uid="{00000000-0010-0000-0000-000003000000}" name="Type" dataDxfId="27"/>
    <tableColumn id="4" xr3:uid="{00000000-0010-0000-0000-000004000000}" name="Agent" dataDxfId="26"/>
    <tableColumn id="5" xr3:uid="{00000000-0010-0000-0000-000005000000}" name="Method" dataDxfId="25"/>
    <tableColumn id="6" xr3:uid="{00000000-0010-0000-0000-000006000000}" name="Postcode" dataDxfId="24"/>
    <tableColumn id="7" xr3:uid="{00000000-0010-0000-0000-000007000000}" name="Bedrooms" dataDxfId="23"/>
    <tableColumn id="8" xr3:uid="{00000000-0010-0000-0000-000008000000}" name="Bathrooms" dataDxfId="22"/>
    <tableColumn id="9" xr3:uid="{00000000-0010-0000-0000-000009000000}" name="Car" dataDxfId="21"/>
    <tableColumn id="10" xr3:uid="{00000000-0010-0000-0000-00000A000000}" name="Landsize" dataDxfId="20"/>
    <tableColumn id="11" xr3:uid="{00000000-0010-0000-0000-00000B000000}" name="YearBuilt" dataDxfId="19"/>
    <tableColumn id="12" xr3:uid="{00000000-0010-0000-0000-00000C000000}" name="Address" dataDxfId="18"/>
    <tableColumn id="13" xr3:uid="{00000000-0010-0000-0000-00000D000000}" name="Suburb" dataDxfId="17"/>
    <tableColumn id="14" xr3:uid="{00000000-0010-0000-0000-00000E000000}" name="CouncilArea" dataDxfId="16"/>
    <tableColumn id="15" xr3:uid="{00000000-0010-0000-0000-00000F000000}" name="Region" dataCellStyle="Output">
      <calculatedColumnFormula>INDEX(lkp_Region,MATCH(tbl_Sales[[#This Row],[Suburb]],lkp_Suburb,0))</calculatedColumnFormula>
    </tableColumn>
    <tableColumn id="16" xr3:uid="{00000000-0010-0000-0000-000010000000}" name="Month" dataCellStyle="Output">
      <calculatedColumnFormula>MONTH(tbl_Sales[[#This Row],[Date]])</calculatedColumnFormula>
    </tableColumn>
    <tableColumn id="17" xr3:uid="{00000000-0010-0000-0000-000011000000}" name="Year" dataCellStyle="Output">
      <calculatedColumnFormula>YEAR(tbl_Sales[[#This Row],[Date]])</calculatedColumnFormula>
    </tableColumn>
  </tableColumns>
  <tableStyleInfo name="TableStyleMedium16" showFirstColumn="0" showLastColumn="0" showRowStripes="0"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00000000-000C-0000-FFFF-FFFF01000000}" name="tbl_Suburbs" displayName="tbl_Suburbs" ref="A3:B312" totalsRowShown="0">
  <autoFilter ref="A3:B312" xr:uid="{00000000-0009-0000-0100-000003000000}"/>
  <sortState xmlns:xlrd2="http://schemas.microsoft.com/office/spreadsheetml/2017/richdata2" ref="A4:B312">
    <sortCondition ref="A5"/>
  </sortState>
  <tableColumns count="2">
    <tableColumn id="1" xr3:uid="{00000000-0010-0000-0100-000001000000}" name="Suburb"/>
    <tableColumn id="2" xr3:uid="{00000000-0010-0000-0100-000002000000}" name="Region"/>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0000000-000C-0000-FFFF-FFFF02000000}" name="tbl_Dwellings" displayName="tbl_Dwellings" ref="F3:F6" totalsRowShown="0" headerRowDxfId="15" dataDxfId="13" headerRowBorderDxfId="14" tableBorderDxfId="12">
  <autoFilter ref="F3:F6" xr:uid="{00000000-0009-0000-0100-000002000000}"/>
  <sortState xmlns:xlrd2="http://schemas.microsoft.com/office/spreadsheetml/2017/richdata2" ref="F4:F6">
    <sortCondition ref="F5"/>
  </sortState>
  <tableColumns count="1">
    <tableColumn id="1" xr3:uid="{00000000-0010-0000-0200-000001000000}" name="Dwelling Type" dataDxfId="11"/>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0000000-000C-0000-FFFF-FFFF03000000}" name="tbl_Methods" displayName="tbl_Methods" ref="H3:H5" totalsRowShown="0" headerRowDxfId="10" dataDxfId="8" headerRowBorderDxfId="9" tableBorderDxfId="7">
  <autoFilter ref="H3:H5" xr:uid="{00000000-0009-0000-0100-000004000000}"/>
  <tableColumns count="1">
    <tableColumn id="1" xr3:uid="{00000000-0010-0000-0300-000001000000}" name="Sale Method" dataDxfId="6"/>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00000000-000C-0000-FFFF-FFFF04000000}" name="tbl_Councils" displayName="tbl_Councils" ref="D3:D35" totalsRowShown="0" headerRowDxfId="5" dataDxfId="3" headerRowBorderDxfId="4" tableBorderDxfId="2">
  <autoFilter ref="D3:D35" xr:uid="{00000000-0009-0000-0100-000005000000}"/>
  <tableColumns count="1">
    <tableColumn id="1" xr3:uid="{00000000-0010-0000-0400-000001000000}" name="Council Area" dataDxfId="1"/>
  </tableColumns>
  <tableStyleInfo name="TableStyleMedium2" showFirstColumn="0" showLastColumn="0" showRowStripes="1" showColumnStripes="0"/>
</table>
</file>

<file path=xl/theme/theme1.xml><?xml version="1.0" encoding="utf-8"?>
<a:theme xmlns:a="http://schemas.openxmlformats.org/drawingml/2006/main" name="MB1">
  <a:themeElements>
    <a:clrScheme name="MB1">
      <a:dk1>
        <a:sysClr val="windowText" lastClr="000000"/>
      </a:dk1>
      <a:lt1>
        <a:sysClr val="window" lastClr="FFFFFF"/>
      </a:lt1>
      <a:dk2>
        <a:srgbClr val="17406D"/>
      </a:dk2>
      <a:lt2>
        <a:srgbClr val="DBEFF9"/>
      </a:lt2>
      <a:accent1>
        <a:srgbClr val="0093D1"/>
      </a:accent1>
      <a:accent2>
        <a:srgbClr val="7F7F7F"/>
      </a:accent2>
      <a:accent3>
        <a:srgbClr val="C00000"/>
      </a:accent3>
      <a:accent4>
        <a:srgbClr val="0F6FC6"/>
      </a:accent4>
      <a:accent5>
        <a:srgbClr val="000000"/>
      </a:accent5>
      <a:accent6>
        <a:srgbClr val="FFFFFF"/>
      </a:accent6>
      <a:hlink>
        <a:srgbClr val="0F6FC6"/>
      </a:hlink>
      <a:folHlink>
        <a:srgbClr val="0F6FC6"/>
      </a:folHlink>
    </a:clrScheme>
    <a:fontScheme name="MB1">
      <a:majorFont>
        <a:latin typeface="Century Gothic"/>
        <a:ea typeface=""/>
        <a:cs typeface=""/>
      </a:majorFont>
      <a:minorFont>
        <a:latin typeface="Century Gothic"/>
        <a:ea typeface=""/>
        <a:cs typeface=""/>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hade val="98000"/>
                <a:satMod val="150000"/>
                <a:lumMod val="102000"/>
              </a:schemeClr>
            </a:gs>
            <a:gs pos="50000">
              <a:schemeClr val="phClr">
                <a:tint val="98000"/>
                <a:shade val="90000"/>
                <a:satMod val="13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MB1" id="{86B29153-9B14-4CFE-86F5-1EAA0AAF48F7}" vid="{EEB88BE3-689D-44BF-9F91-134136F2D187}"/>
    </a:ext>
  </a:extLst>
</a:theme>
</file>

<file path=xl/worksheets/_rels/sheet1.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table" Target="../tables/table4.xml"/><Relationship Id="rId2" Type="http://schemas.openxmlformats.org/officeDocument/2006/relationships/table" Target="../tables/table3.xml"/><Relationship Id="rId1" Type="http://schemas.openxmlformats.org/officeDocument/2006/relationships/table" Target="../tables/table2.xml"/><Relationship Id="rId4" Type="http://schemas.openxmlformats.org/officeDocument/2006/relationships/table" Target="../tables/table5.xml"/></Relationships>
</file>

<file path=xl/worksheets/_rels/sheet3.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7.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Q12237"/>
  <sheetViews>
    <sheetView tabSelected="1" workbookViewId="0">
      <pane ySplit="3" topLeftCell="A12205" activePane="bottomLeft" state="frozen"/>
      <selection pane="bottomLeft" activeCell="A12238" sqref="A12238"/>
    </sheetView>
  </sheetViews>
  <sheetFormatPr defaultRowHeight="13.8" x14ac:dyDescent="0.25"/>
  <cols>
    <col min="1" max="1" width="10.3984375" customWidth="1"/>
    <col min="2" max="2" width="12.3984375" customWidth="1"/>
    <col min="3" max="3" width="11.09765625" bestFit="1" customWidth="1"/>
    <col min="4" max="4" width="16.19921875" customWidth="1"/>
    <col min="5" max="5" width="9.69921875" customWidth="1"/>
    <col min="6" max="6" width="10.59765625" customWidth="1"/>
    <col min="7" max="7" width="6.69921875" customWidth="1"/>
    <col min="8" max="8" width="6.5" customWidth="1"/>
    <col min="9" max="9" width="5.69921875" customWidth="1"/>
    <col min="10" max="10" width="10" customWidth="1"/>
    <col min="11" max="11" width="10.59765625" customWidth="1"/>
    <col min="12" max="12" width="19.69921875" customWidth="1"/>
    <col min="13" max="13" width="17.59765625" customWidth="1"/>
    <col min="14" max="14" width="17.09765625" customWidth="1"/>
    <col min="15" max="15" width="25.3984375" bestFit="1" customWidth="1"/>
    <col min="16" max="16" width="8.69921875" customWidth="1"/>
    <col min="17" max="17" width="6.69921875" customWidth="1"/>
  </cols>
  <sheetData>
    <row r="1" spans="1:17" s="9" customFormat="1" ht="32.4" x14ac:dyDescent="0.5">
      <c r="A1" s="9" t="s">
        <v>12435</v>
      </c>
    </row>
    <row r="3" spans="1:17" x14ac:dyDescent="0.25">
      <c r="A3" t="s">
        <v>12411</v>
      </c>
      <c r="B3" t="s">
        <v>12409</v>
      </c>
      <c r="C3" t="s">
        <v>12408</v>
      </c>
      <c r="D3" t="s">
        <v>12410</v>
      </c>
      <c r="E3" t="s">
        <v>12422</v>
      </c>
      <c r="F3" t="s">
        <v>12412</v>
      </c>
      <c r="G3" t="s">
        <v>12413</v>
      </c>
      <c r="H3" t="s">
        <v>12414</v>
      </c>
      <c r="I3" t="s">
        <v>12415</v>
      </c>
      <c r="J3" t="s">
        <v>12416</v>
      </c>
      <c r="K3" t="s">
        <v>12417</v>
      </c>
      <c r="L3" t="s">
        <v>12407</v>
      </c>
      <c r="M3" t="s">
        <v>12434</v>
      </c>
      <c r="N3" t="s">
        <v>12418</v>
      </c>
      <c r="O3" t="s">
        <v>12419</v>
      </c>
      <c r="P3" t="s">
        <v>12421</v>
      </c>
      <c r="Q3" t="s">
        <v>12420</v>
      </c>
    </row>
    <row r="4" spans="1:17" x14ac:dyDescent="0.25">
      <c r="A4" s="1">
        <v>42405</v>
      </c>
      <c r="B4">
        <v>765000</v>
      </c>
      <c r="C4" t="s">
        <v>2</v>
      </c>
      <c r="D4" t="s">
        <v>12423</v>
      </c>
      <c r="E4" t="s">
        <v>5</v>
      </c>
      <c r="F4">
        <v>3020</v>
      </c>
      <c r="G4">
        <v>2</v>
      </c>
      <c r="H4">
        <v>1</v>
      </c>
      <c r="I4">
        <v>2</v>
      </c>
      <c r="J4">
        <v>672</v>
      </c>
      <c r="K4">
        <v>1958</v>
      </c>
      <c r="L4" t="s">
        <v>1</v>
      </c>
      <c r="M4" t="s">
        <v>0</v>
      </c>
      <c r="N4" t="s">
        <v>3</v>
      </c>
      <c r="O4" s="6" t="str">
        <f>INDEX(lkp_Region,MATCH(tbl_Sales[[#This Row],[Suburb]],lkp_Suburb,0))</f>
        <v>Western Metropolitan</v>
      </c>
      <c r="P4" s="6">
        <f>MONTH(tbl_Sales[[#This Row],[Date]])</f>
        <v>2</v>
      </c>
      <c r="Q4" s="6">
        <f>YEAR(tbl_Sales[[#This Row],[Date]])</f>
        <v>2016</v>
      </c>
    </row>
    <row r="5" spans="1:17" x14ac:dyDescent="0.25">
      <c r="A5" s="1">
        <v>42406</v>
      </c>
      <c r="B5">
        <v>1102000</v>
      </c>
      <c r="C5" t="s">
        <v>2</v>
      </c>
      <c r="D5" t="s">
        <v>12424</v>
      </c>
      <c r="E5" t="s">
        <v>5</v>
      </c>
      <c r="F5">
        <v>3121</v>
      </c>
      <c r="G5">
        <v>3</v>
      </c>
      <c r="H5">
        <v>2</v>
      </c>
      <c r="I5">
        <v>0</v>
      </c>
      <c r="J5">
        <v>194</v>
      </c>
      <c r="L5" t="s">
        <v>7</v>
      </c>
      <c r="M5" t="s">
        <v>6</v>
      </c>
      <c r="N5" t="s">
        <v>8</v>
      </c>
      <c r="O5" s="6" t="str">
        <f>INDEX(lkp_Region,MATCH(tbl_Sales[[#This Row],[Suburb]],lkp_Suburb,0))</f>
        <v>Northern Metropolitan</v>
      </c>
      <c r="P5" s="6">
        <f>MONTH(tbl_Sales[[#This Row],[Date]])</f>
        <v>2</v>
      </c>
      <c r="Q5" s="6">
        <f>YEAR(tbl_Sales[[#This Row],[Date]])</f>
        <v>2016</v>
      </c>
    </row>
    <row r="6" spans="1:17" x14ac:dyDescent="0.25">
      <c r="A6" s="1">
        <v>42406</v>
      </c>
      <c r="B6">
        <v>813000</v>
      </c>
      <c r="C6" t="s">
        <v>13</v>
      </c>
      <c r="D6" t="s">
        <v>12425</v>
      </c>
      <c r="E6" t="s">
        <v>10</v>
      </c>
      <c r="F6">
        <v>3127</v>
      </c>
      <c r="G6">
        <v>2</v>
      </c>
      <c r="H6">
        <v>1</v>
      </c>
      <c r="I6">
        <v>2</v>
      </c>
      <c r="J6">
        <v>108</v>
      </c>
      <c r="L6" t="s">
        <v>12</v>
      </c>
      <c r="M6" t="s">
        <v>11</v>
      </c>
      <c r="N6" t="s">
        <v>14</v>
      </c>
      <c r="O6" s="6" t="str">
        <f>INDEX(lkp_Region,MATCH(tbl_Sales[[#This Row],[Suburb]],lkp_Suburb,0))</f>
        <v>Southern Metropolitan</v>
      </c>
      <c r="P6" s="6">
        <f>MONTH(tbl_Sales[[#This Row],[Date]])</f>
        <v>2</v>
      </c>
      <c r="Q6" s="6">
        <f>YEAR(tbl_Sales[[#This Row],[Date]])</f>
        <v>2016</v>
      </c>
    </row>
    <row r="7" spans="1:17" x14ac:dyDescent="0.25">
      <c r="A7" s="1">
        <v>42408</v>
      </c>
      <c r="B7">
        <v>645000</v>
      </c>
      <c r="C7" t="s">
        <v>2</v>
      </c>
      <c r="D7" t="s">
        <v>12426</v>
      </c>
      <c r="E7" t="s">
        <v>5</v>
      </c>
      <c r="F7">
        <v>3060</v>
      </c>
      <c r="G7">
        <v>3</v>
      </c>
      <c r="H7">
        <v>1</v>
      </c>
      <c r="I7">
        <v>4</v>
      </c>
      <c r="J7">
        <v>661</v>
      </c>
      <c r="L7" t="s">
        <v>17</v>
      </c>
      <c r="M7" t="s">
        <v>16</v>
      </c>
      <c r="N7" t="s">
        <v>18</v>
      </c>
      <c r="O7" s="6" t="str">
        <f>INDEX(lkp_Region,MATCH(tbl_Sales[[#This Row],[Suburb]],lkp_Suburb,0))</f>
        <v>Northern Metropolitan</v>
      </c>
      <c r="P7" s="6">
        <f>MONTH(tbl_Sales[[#This Row],[Date]])</f>
        <v>2</v>
      </c>
      <c r="Q7" s="6">
        <f>YEAR(tbl_Sales[[#This Row],[Date]])</f>
        <v>2016</v>
      </c>
    </row>
    <row r="8" spans="1:17" x14ac:dyDescent="0.25">
      <c r="A8" s="1">
        <v>42408</v>
      </c>
      <c r="B8">
        <v>1200000</v>
      </c>
      <c r="C8" t="s">
        <v>2</v>
      </c>
      <c r="D8" t="s">
        <v>12427</v>
      </c>
      <c r="E8" t="s">
        <v>5</v>
      </c>
      <c r="F8">
        <v>3012</v>
      </c>
      <c r="G8">
        <v>3</v>
      </c>
      <c r="H8">
        <v>1</v>
      </c>
      <c r="I8">
        <v>1</v>
      </c>
      <c r="J8">
        <v>589</v>
      </c>
      <c r="L8" t="s">
        <v>20</v>
      </c>
      <c r="M8" t="s">
        <v>19</v>
      </c>
      <c r="N8" t="s">
        <v>21</v>
      </c>
      <c r="O8" s="6" t="str">
        <f>INDEX(lkp_Region,MATCH(tbl_Sales[[#This Row],[Suburb]],lkp_Suburb,0))</f>
        <v>Western Metropolitan</v>
      </c>
      <c r="P8" s="6">
        <f>MONTH(tbl_Sales[[#This Row],[Date]])</f>
        <v>2</v>
      </c>
      <c r="Q8" s="6">
        <f>YEAR(tbl_Sales[[#This Row],[Date]])</f>
        <v>2016</v>
      </c>
    </row>
    <row r="9" spans="1:17" x14ac:dyDescent="0.25">
      <c r="A9" s="1">
        <v>42411</v>
      </c>
      <c r="B9">
        <v>216000</v>
      </c>
      <c r="C9" t="s">
        <v>13</v>
      </c>
      <c r="D9" t="s">
        <v>12428</v>
      </c>
      <c r="E9" t="s">
        <v>10</v>
      </c>
      <c r="F9">
        <v>3011</v>
      </c>
      <c r="G9">
        <v>1</v>
      </c>
      <c r="H9">
        <v>1</v>
      </c>
      <c r="I9">
        <v>1</v>
      </c>
      <c r="J9">
        <v>0</v>
      </c>
      <c r="K9">
        <v>1970</v>
      </c>
      <c r="L9" t="s">
        <v>23</v>
      </c>
      <c r="M9" t="s">
        <v>22</v>
      </c>
      <c r="N9" t="s">
        <v>21</v>
      </c>
      <c r="O9" s="6" t="str">
        <f>INDEX(lkp_Region,MATCH(tbl_Sales[[#This Row],[Suburb]],lkp_Suburb,0))</f>
        <v>Western Metropolitan</v>
      </c>
      <c r="P9" s="6">
        <f>MONTH(tbl_Sales[[#This Row],[Date]])</f>
        <v>2</v>
      </c>
      <c r="Q9" s="6">
        <f>YEAR(tbl_Sales[[#This Row],[Date]])</f>
        <v>2016</v>
      </c>
    </row>
    <row r="10" spans="1:17" x14ac:dyDescent="0.25">
      <c r="A10" s="1">
        <v>42412</v>
      </c>
      <c r="B10">
        <v>550000</v>
      </c>
      <c r="C10" t="s">
        <v>13</v>
      </c>
      <c r="D10" t="s">
        <v>12429</v>
      </c>
      <c r="E10" t="s">
        <v>10</v>
      </c>
      <c r="F10">
        <v>3207</v>
      </c>
      <c r="G10">
        <v>2</v>
      </c>
      <c r="H10">
        <v>1</v>
      </c>
      <c r="I10">
        <v>1</v>
      </c>
      <c r="J10">
        <v>0</v>
      </c>
      <c r="K10">
        <v>2012</v>
      </c>
      <c r="L10" t="s">
        <v>25</v>
      </c>
      <c r="M10" t="s">
        <v>24</v>
      </c>
      <c r="N10" t="s">
        <v>26</v>
      </c>
      <c r="O10" s="6" t="str">
        <f>INDEX(lkp_Region,MATCH(tbl_Sales[[#This Row],[Suburb]],lkp_Suburb,0))</f>
        <v>Southern Metropolitan</v>
      </c>
      <c r="P10" s="6">
        <f>MONTH(tbl_Sales[[#This Row],[Date]])</f>
        <v>2</v>
      </c>
      <c r="Q10" s="6">
        <f>YEAR(tbl_Sales[[#This Row],[Date]])</f>
        <v>2016</v>
      </c>
    </row>
    <row r="11" spans="1:17" x14ac:dyDescent="0.25">
      <c r="A11" s="1">
        <v>42413</v>
      </c>
      <c r="B11">
        <v>1205000</v>
      </c>
      <c r="C11" t="s">
        <v>2</v>
      </c>
      <c r="D11" t="s">
        <v>12425</v>
      </c>
      <c r="E11" t="s">
        <v>10</v>
      </c>
      <c r="F11">
        <v>3127</v>
      </c>
      <c r="G11">
        <v>3</v>
      </c>
      <c r="H11">
        <v>1</v>
      </c>
      <c r="I11">
        <v>2</v>
      </c>
      <c r="J11">
        <v>490</v>
      </c>
      <c r="L11" t="s">
        <v>27</v>
      </c>
      <c r="M11" t="s">
        <v>11</v>
      </c>
      <c r="N11" t="s">
        <v>14</v>
      </c>
      <c r="O11" s="6" t="str">
        <f>INDEX(lkp_Region,MATCH(tbl_Sales[[#This Row],[Suburb]],lkp_Suburb,0))</f>
        <v>Southern Metropolitan</v>
      </c>
      <c r="P11" s="6">
        <f>MONTH(tbl_Sales[[#This Row],[Date]])</f>
        <v>2</v>
      </c>
      <c r="Q11" s="6">
        <f>YEAR(tbl_Sales[[#This Row],[Date]])</f>
        <v>2016</v>
      </c>
    </row>
    <row r="12" spans="1:17" x14ac:dyDescent="0.25">
      <c r="A12" s="1">
        <v>42414</v>
      </c>
      <c r="B12">
        <v>930000</v>
      </c>
      <c r="C12" t="s">
        <v>13</v>
      </c>
      <c r="D12" t="s">
        <v>12425</v>
      </c>
      <c r="E12" t="s">
        <v>10</v>
      </c>
      <c r="F12">
        <v>3127</v>
      </c>
      <c r="G12">
        <v>3</v>
      </c>
      <c r="H12">
        <v>2</v>
      </c>
      <c r="I12">
        <v>2</v>
      </c>
      <c r="J12">
        <v>252</v>
      </c>
      <c r="K12">
        <v>1992</v>
      </c>
      <c r="L12" t="s">
        <v>28</v>
      </c>
      <c r="M12" t="s">
        <v>11</v>
      </c>
      <c r="N12" t="s">
        <v>14</v>
      </c>
      <c r="O12" s="6" t="str">
        <f>INDEX(lkp_Region,MATCH(tbl_Sales[[#This Row],[Suburb]],lkp_Suburb,0))</f>
        <v>Southern Metropolitan</v>
      </c>
      <c r="P12" s="6">
        <f>MONTH(tbl_Sales[[#This Row],[Date]])</f>
        <v>2</v>
      </c>
      <c r="Q12" s="6">
        <f>YEAR(tbl_Sales[[#This Row],[Date]])</f>
        <v>2016</v>
      </c>
    </row>
    <row r="13" spans="1:17" x14ac:dyDescent="0.25">
      <c r="A13" s="1">
        <v>42415</v>
      </c>
      <c r="B13">
        <v>890000</v>
      </c>
      <c r="C13" t="s">
        <v>2</v>
      </c>
      <c r="D13" t="s">
        <v>12430</v>
      </c>
      <c r="E13" t="s">
        <v>5</v>
      </c>
      <c r="F13">
        <v>3148</v>
      </c>
      <c r="G13">
        <v>4</v>
      </c>
      <c r="H13">
        <v>3</v>
      </c>
      <c r="I13">
        <v>2</v>
      </c>
      <c r="J13">
        <v>288</v>
      </c>
      <c r="K13">
        <v>2014</v>
      </c>
      <c r="L13" t="s">
        <v>30</v>
      </c>
      <c r="M13" t="s">
        <v>29</v>
      </c>
      <c r="N13" t="s">
        <v>31</v>
      </c>
      <c r="O13" s="6" t="str">
        <f>INDEX(lkp_Region,MATCH(tbl_Sales[[#This Row],[Suburb]],lkp_Suburb,0))</f>
        <v>Southern Metropolitan</v>
      </c>
      <c r="P13" s="6">
        <f>MONTH(tbl_Sales[[#This Row],[Date]])</f>
        <v>2</v>
      </c>
      <c r="Q13" s="6">
        <f>YEAR(tbl_Sales[[#This Row],[Date]])</f>
        <v>2016</v>
      </c>
    </row>
    <row r="14" spans="1:17" x14ac:dyDescent="0.25">
      <c r="A14" s="1">
        <v>42418</v>
      </c>
      <c r="B14">
        <v>1151000</v>
      </c>
      <c r="C14" t="s">
        <v>2</v>
      </c>
      <c r="D14" t="s">
        <v>12429</v>
      </c>
      <c r="E14" t="s">
        <v>10</v>
      </c>
      <c r="F14">
        <v>3125</v>
      </c>
      <c r="G14">
        <v>3</v>
      </c>
      <c r="H14">
        <v>1</v>
      </c>
      <c r="I14">
        <v>1</v>
      </c>
      <c r="J14">
        <v>695</v>
      </c>
      <c r="L14" t="s">
        <v>33</v>
      </c>
      <c r="M14" t="s">
        <v>32</v>
      </c>
      <c r="N14" t="s">
        <v>14</v>
      </c>
      <c r="O14" s="6" t="str">
        <f>INDEX(lkp_Region,MATCH(tbl_Sales[[#This Row],[Suburb]],lkp_Suburb,0))</f>
        <v>Southern Metropolitan</v>
      </c>
      <c r="P14" s="6">
        <f>MONTH(tbl_Sales[[#This Row],[Date]])</f>
        <v>2</v>
      </c>
      <c r="Q14" s="6">
        <f>YEAR(tbl_Sales[[#This Row],[Date]])</f>
        <v>2016</v>
      </c>
    </row>
    <row r="15" spans="1:17" x14ac:dyDescent="0.25">
      <c r="A15" s="1">
        <v>42419</v>
      </c>
      <c r="B15">
        <v>750000</v>
      </c>
      <c r="C15" t="s">
        <v>13</v>
      </c>
      <c r="D15" t="s">
        <v>12431</v>
      </c>
      <c r="E15" t="s">
        <v>10</v>
      </c>
      <c r="F15">
        <v>3127</v>
      </c>
      <c r="G15">
        <v>2</v>
      </c>
      <c r="H15">
        <v>2</v>
      </c>
      <c r="I15">
        <v>2</v>
      </c>
      <c r="J15">
        <v>0</v>
      </c>
      <c r="K15">
        <v>2003</v>
      </c>
      <c r="L15" t="s">
        <v>35</v>
      </c>
      <c r="M15" t="s">
        <v>34</v>
      </c>
      <c r="N15" t="s">
        <v>14</v>
      </c>
      <c r="O15" s="6" t="str">
        <f>INDEX(lkp_Region,MATCH(tbl_Sales[[#This Row],[Suburb]],lkp_Suburb,0))</f>
        <v>Eastern Metropolitan</v>
      </c>
      <c r="P15" s="6">
        <f>MONTH(tbl_Sales[[#This Row],[Date]])</f>
        <v>2</v>
      </c>
      <c r="Q15" s="6">
        <f>YEAR(tbl_Sales[[#This Row],[Date]])</f>
        <v>2016</v>
      </c>
    </row>
    <row r="16" spans="1:17" x14ac:dyDescent="0.25">
      <c r="A16" s="1">
        <v>42419</v>
      </c>
      <c r="B16">
        <v>927000</v>
      </c>
      <c r="C16" t="s">
        <v>2</v>
      </c>
      <c r="D16" t="s">
        <v>12430</v>
      </c>
      <c r="E16" t="s">
        <v>10</v>
      </c>
      <c r="F16">
        <v>3012</v>
      </c>
      <c r="G16">
        <v>2</v>
      </c>
      <c r="H16">
        <v>1</v>
      </c>
      <c r="I16">
        <v>4</v>
      </c>
      <c r="J16">
        <v>524</v>
      </c>
      <c r="L16" t="s">
        <v>37</v>
      </c>
      <c r="M16" t="s">
        <v>19</v>
      </c>
      <c r="N16" t="s">
        <v>21</v>
      </c>
      <c r="O16" s="6" t="str">
        <f>INDEX(lkp_Region,MATCH(tbl_Sales[[#This Row],[Suburb]],lkp_Suburb,0))</f>
        <v>Western Metropolitan</v>
      </c>
      <c r="P16" s="6">
        <f>MONTH(tbl_Sales[[#This Row],[Date]])</f>
        <v>2</v>
      </c>
      <c r="Q16" s="6">
        <f>YEAR(tbl_Sales[[#This Row],[Date]])</f>
        <v>2016</v>
      </c>
    </row>
    <row r="17" spans="1:17" x14ac:dyDescent="0.25">
      <c r="A17" s="1">
        <v>42420</v>
      </c>
      <c r="B17">
        <v>1035000</v>
      </c>
      <c r="C17" t="s">
        <v>2</v>
      </c>
      <c r="D17" t="s">
        <v>12427</v>
      </c>
      <c r="E17" t="s">
        <v>10</v>
      </c>
      <c r="F17">
        <v>3067</v>
      </c>
      <c r="G17">
        <v>2</v>
      </c>
      <c r="H17">
        <v>1</v>
      </c>
      <c r="I17">
        <v>0</v>
      </c>
      <c r="J17">
        <v>156</v>
      </c>
      <c r="K17">
        <v>1900</v>
      </c>
      <c r="L17" t="s">
        <v>39</v>
      </c>
      <c r="M17" t="s">
        <v>38</v>
      </c>
      <c r="N17" t="s">
        <v>8</v>
      </c>
      <c r="O17" s="6" t="str">
        <f>INDEX(lkp_Region,MATCH(tbl_Sales[[#This Row],[Suburb]],lkp_Suburb,0))</f>
        <v>Northern Metropolitan</v>
      </c>
      <c r="P17" s="6">
        <f>MONTH(tbl_Sales[[#This Row],[Date]])</f>
        <v>2</v>
      </c>
      <c r="Q17" s="6">
        <f>YEAR(tbl_Sales[[#This Row],[Date]])</f>
        <v>2016</v>
      </c>
    </row>
    <row r="18" spans="1:17" x14ac:dyDescent="0.25">
      <c r="A18" s="1">
        <v>42420</v>
      </c>
      <c r="B18">
        <v>1755000</v>
      </c>
      <c r="C18" t="s">
        <v>2</v>
      </c>
      <c r="D18" t="s">
        <v>12429</v>
      </c>
      <c r="E18" t="s">
        <v>10</v>
      </c>
      <c r="F18">
        <v>3125</v>
      </c>
      <c r="G18">
        <v>3</v>
      </c>
      <c r="H18">
        <v>1</v>
      </c>
      <c r="I18">
        <v>1</v>
      </c>
      <c r="J18">
        <v>931</v>
      </c>
      <c r="K18">
        <v>1970</v>
      </c>
      <c r="L18" t="s">
        <v>40</v>
      </c>
      <c r="M18" t="s">
        <v>32</v>
      </c>
      <c r="N18" t="s">
        <v>14</v>
      </c>
      <c r="O18" s="6" t="str">
        <f>INDEX(lkp_Region,MATCH(tbl_Sales[[#This Row],[Suburb]],lkp_Suburb,0))</f>
        <v>Southern Metropolitan</v>
      </c>
      <c r="P18" s="6">
        <f>MONTH(tbl_Sales[[#This Row],[Date]])</f>
        <v>2</v>
      </c>
      <c r="Q18" s="6">
        <f>YEAR(tbl_Sales[[#This Row],[Date]])</f>
        <v>2016</v>
      </c>
    </row>
    <row r="19" spans="1:17" x14ac:dyDescent="0.25">
      <c r="A19" s="1">
        <v>42423</v>
      </c>
      <c r="B19">
        <v>675000</v>
      </c>
      <c r="C19" t="s">
        <v>2</v>
      </c>
      <c r="D19" t="s">
        <v>12424</v>
      </c>
      <c r="E19" t="s">
        <v>5</v>
      </c>
      <c r="F19">
        <v>3058</v>
      </c>
      <c r="G19">
        <v>3</v>
      </c>
      <c r="H19">
        <v>1</v>
      </c>
      <c r="I19">
        <v>2</v>
      </c>
      <c r="J19">
        <v>142</v>
      </c>
      <c r="K19">
        <v>2005</v>
      </c>
      <c r="L19" t="s">
        <v>42</v>
      </c>
      <c r="M19" t="s">
        <v>41</v>
      </c>
      <c r="N19" t="s">
        <v>18</v>
      </c>
      <c r="O19" s="6" t="str">
        <f>INDEX(lkp_Region,MATCH(tbl_Sales[[#This Row],[Suburb]],lkp_Suburb,0))</f>
        <v>Northern Metropolitan</v>
      </c>
      <c r="P19" s="6">
        <f>MONTH(tbl_Sales[[#This Row],[Date]])</f>
        <v>2</v>
      </c>
      <c r="Q19" s="6">
        <f>YEAR(tbl_Sales[[#This Row],[Date]])</f>
        <v>2016</v>
      </c>
    </row>
    <row r="20" spans="1:17" x14ac:dyDescent="0.25">
      <c r="A20" s="1">
        <v>42423</v>
      </c>
      <c r="B20">
        <v>876000</v>
      </c>
      <c r="C20" t="s">
        <v>2</v>
      </c>
      <c r="D20" t="s">
        <v>12429</v>
      </c>
      <c r="E20" t="s">
        <v>10</v>
      </c>
      <c r="F20">
        <v>3167</v>
      </c>
      <c r="G20">
        <v>4</v>
      </c>
      <c r="H20">
        <v>2</v>
      </c>
      <c r="I20">
        <v>1</v>
      </c>
      <c r="J20">
        <v>535</v>
      </c>
      <c r="L20" t="s">
        <v>44</v>
      </c>
      <c r="M20" t="s">
        <v>43</v>
      </c>
      <c r="N20" t="s">
        <v>45</v>
      </c>
      <c r="O20" s="6" t="str">
        <f>INDEX(lkp_Region,MATCH(tbl_Sales[[#This Row],[Suburb]],lkp_Suburb,0))</f>
        <v>South-Eastern Metropolitan</v>
      </c>
      <c r="P20" s="6">
        <f>MONTH(tbl_Sales[[#This Row],[Date]])</f>
        <v>2</v>
      </c>
      <c r="Q20" s="6">
        <f>YEAR(tbl_Sales[[#This Row],[Date]])</f>
        <v>2016</v>
      </c>
    </row>
    <row r="21" spans="1:17" x14ac:dyDescent="0.25">
      <c r="A21" s="1">
        <v>42427</v>
      </c>
      <c r="B21">
        <v>911000</v>
      </c>
      <c r="C21" t="s">
        <v>2</v>
      </c>
      <c r="D21" t="s">
        <v>12425</v>
      </c>
      <c r="E21" t="s">
        <v>10</v>
      </c>
      <c r="F21">
        <v>3040</v>
      </c>
      <c r="G21">
        <v>3</v>
      </c>
      <c r="H21">
        <v>2</v>
      </c>
      <c r="I21">
        <v>2</v>
      </c>
      <c r="J21">
        <v>225</v>
      </c>
      <c r="K21">
        <v>2008</v>
      </c>
      <c r="L21" t="s">
        <v>48</v>
      </c>
      <c r="M21" t="s">
        <v>47</v>
      </c>
      <c r="N21" t="s">
        <v>49</v>
      </c>
      <c r="O21" s="6" t="str">
        <f>INDEX(lkp_Region,MATCH(tbl_Sales[[#This Row],[Suburb]],lkp_Suburb,0))</f>
        <v>Western Metropolitan</v>
      </c>
      <c r="P21" s="6">
        <f>MONTH(tbl_Sales[[#This Row],[Date]])</f>
        <v>2</v>
      </c>
      <c r="Q21" s="6">
        <f>YEAR(tbl_Sales[[#This Row],[Date]])</f>
        <v>2016</v>
      </c>
    </row>
    <row r="22" spans="1:17" x14ac:dyDescent="0.25">
      <c r="A22" s="1">
        <v>42431</v>
      </c>
      <c r="B22">
        <v>560000</v>
      </c>
      <c r="C22" t="s">
        <v>51</v>
      </c>
      <c r="D22" t="s">
        <v>12427</v>
      </c>
      <c r="E22" t="s">
        <v>5</v>
      </c>
      <c r="F22">
        <v>3032</v>
      </c>
      <c r="G22">
        <v>3</v>
      </c>
      <c r="H22">
        <v>2</v>
      </c>
      <c r="I22">
        <v>2</v>
      </c>
      <c r="J22">
        <v>83</v>
      </c>
      <c r="K22">
        <v>2000</v>
      </c>
      <c r="L22" t="s">
        <v>50</v>
      </c>
      <c r="M22" t="s">
        <v>21</v>
      </c>
      <c r="N22" t="s">
        <v>21</v>
      </c>
      <c r="O22" s="6" t="str">
        <f>INDEX(lkp_Region,MATCH(tbl_Sales[[#This Row],[Suburb]],lkp_Suburb,0))</f>
        <v>Western Metropolitan</v>
      </c>
      <c r="P22" s="6">
        <f>MONTH(tbl_Sales[[#This Row],[Date]])</f>
        <v>3</v>
      </c>
      <c r="Q22" s="6">
        <f>YEAR(tbl_Sales[[#This Row],[Date]])</f>
        <v>2016</v>
      </c>
    </row>
    <row r="23" spans="1:17" x14ac:dyDescent="0.25">
      <c r="A23" s="1">
        <v>42433</v>
      </c>
      <c r="B23">
        <v>560000</v>
      </c>
      <c r="C23" t="s">
        <v>51</v>
      </c>
      <c r="D23" t="s">
        <v>12427</v>
      </c>
      <c r="E23" t="s">
        <v>5</v>
      </c>
      <c r="F23">
        <v>3032</v>
      </c>
      <c r="G23">
        <v>3</v>
      </c>
      <c r="H23">
        <v>2</v>
      </c>
      <c r="I23">
        <v>2</v>
      </c>
      <c r="J23">
        <v>77</v>
      </c>
      <c r="K23">
        <v>2004</v>
      </c>
      <c r="L23" t="s">
        <v>52</v>
      </c>
      <c r="M23" t="s">
        <v>21</v>
      </c>
      <c r="N23" t="s">
        <v>21</v>
      </c>
      <c r="O23" s="6" t="str">
        <f>INDEX(lkp_Region,MATCH(tbl_Sales[[#This Row],[Suburb]],lkp_Suburb,0))</f>
        <v>Western Metropolitan</v>
      </c>
      <c r="P23" s="6">
        <f>MONTH(tbl_Sales[[#This Row],[Date]])</f>
        <v>3</v>
      </c>
      <c r="Q23" s="6">
        <f>YEAR(tbl_Sales[[#This Row],[Date]])</f>
        <v>2016</v>
      </c>
    </row>
    <row r="24" spans="1:17" x14ac:dyDescent="0.25">
      <c r="A24" s="1">
        <v>42441</v>
      </c>
      <c r="B24">
        <v>1415000</v>
      </c>
      <c r="C24" t="s">
        <v>2</v>
      </c>
      <c r="D24" t="s">
        <v>12427</v>
      </c>
      <c r="E24" t="s">
        <v>5</v>
      </c>
      <c r="F24">
        <v>3012</v>
      </c>
      <c r="G24">
        <v>3</v>
      </c>
      <c r="H24">
        <v>1</v>
      </c>
      <c r="I24">
        <v>6</v>
      </c>
      <c r="J24">
        <v>970</v>
      </c>
      <c r="K24">
        <v>1955</v>
      </c>
      <c r="L24" t="s">
        <v>54</v>
      </c>
      <c r="M24" t="s">
        <v>53</v>
      </c>
      <c r="N24" t="s">
        <v>21</v>
      </c>
      <c r="O24" s="6" t="str">
        <f>INDEX(lkp_Region,MATCH(tbl_Sales[[#This Row],[Suburb]],lkp_Suburb,0))</f>
        <v>Western Metropolitan</v>
      </c>
      <c r="P24" s="6">
        <f>MONTH(tbl_Sales[[#This Row],[Date]])</f>
        <v>3</v>
      </c>
      <c r="Q24" s="6">
        <f>YEAR(tbl_Sales[[#This Row],[Date]])</f>
        <v>2016</v>
      </c>
    </row>
    <row r="25" spans="1:17" x14ac:dyDescent="0.25">
      <c r="A25" s="1">
        <v>42443</v>
      </c>
      <c r="B25">
        <v>1222500</v>
      </c>
      <c r="C25" t="s">
        <v>2</v>
      </c>
      <c r="D25" t="s">
        <v>12427</v>
      </c>
      <c r="E25" t="s">
        <v>10</v>
      </c>
      <c r="F25">
        <v>3204</v>
      </c>
      <c r="G25">
        <v>3</v>
      </c>
      <c r="H25">
        <v>2</v>
      </c>
      <c r="I25">
        <v>2</v>
      </c>
      <c r="J25">
        <v>299</v>
      </c>
      <c r="K25">
        <v>2000</v>
      </c>
      <c r="L25" t="s">
        <v>56</v>
      </c>
      <c r="M25" t="s">
        <v>55</v>
      </c>
      <c r="N25" t="s">
        <v>57</v>
      </c>
      <c r="O25" s="6" t="str">
        <f>INDEX(lkp_Region,MATCH(tbl_Sales[[#This Row],[Suburb]],lkp_Suburb,0))</f>
        <v>Southern Metropolitan</v>
      </c>
      <c r="P25" s="6">
        <f>MONTH(tbl_Sales[[#This Row],[Date]])</f>
        <v>3</v>
      </c>
      <c r="Q25" s="6">
        <f>YEAR(tbl_Sales[[#This Row],[Date]])</f>
        <v>2016</v>
      </c>
    </row>
    <row r="26" spans="1:17" x14ac:dyDescent="0.25">
      <c r="A26" s="1">
        <v>42446</v>
      </c>
      <c r="B26">
        <v>1395000</v>
      </c>
      <c r="C26" t="s">
        <v>51</v>
      </c>
      <c r="D26" t="s">
        <v>12432</v>
      </c>
      <c r="E26" t="s">
        <v>10</v>
      </c>
      <c r="F26">
        <v>3184</v>
      </c>
      <c r="G26">
        <v>3</v>
      </c>
      <c r="H26">
        <v>2</v>
      </c>
      <c r="I26">
        <v>1</v>
      </c>
      <c r="J26">
        <v>400</v>
      </c>
      <c r="K26">
        <v>1996</v>
      </c>
      <c r="L26" t="s">
        <v>59</v>
      </c>
      <c r="M26" t="s">
        <v>58</v>
      </c>
      <c r="N26" t="s">
        <v>26</v>
      </c>
      <c r="O26" s="6" t="str">
        <f>INDEX(lkp_Region,MATCH(tbl_Sales[[#This Row],[Suburb]],lkp_Suburb,0))</f>
        <v>Southern Metropolitan</v>
      </c>
      <c r="P26" s="6">
        <f>MONTH(tbl_Sales[[#This Row],[Date]])</f>
        <v>3</v>
      </c>
      <c r="Q26" s="6">
        <f>YEAR(tbl_Sales[[#This Row],[Date]])</f>
        <v>2016</v>
      </c>
    </row>
    <row r="27" spans="1:17" x14ac:dyDescent="0.25">
      <c r="A27" s="1">
        <v>42447</v>
      </c>
      <c r="B27">
        <v>805000</v>
      </c>
      <c r="C27" t="s">
        <v>51</v>
      </c>
      <c r="D27" t="s">
        <v>12427</v>
      </c>
      <c r="E27" t="s">
        <v>10</v>
      </c>
      <c r="F27">
        <v>3071</v>
      </c>
      <c r="G27">
        <v>2</v>
      </c>
      <c r="H27">
        <v>1</v>
      </c>
      <c r="I27">
        <v>2</v>
      </c>
      <c r="J27">
        <v>164</v>
      </c>
      <c r="K27">
        <v>2009</v>
      </c>
      <c r="L27" t="s">
        <v>61</v>
      </c>
      <c r="M27" t="s">
        <v>60</v>
      </c>
      <c r="N27" t="s">
        <v>62</v>
      </c>
      <c r="O27" s="6" t="str">
        <f>INDEX(lkp_Region,MATCH(tbl_Sales[[#This Row],[Suburb]],lkp_Suburb,0))</f>
        <v>Northern Metropolitan</v>
      </c>
      <c r="P27" s="6">
        <f>MONTH(tbl_Sales[[#This Row],[Date]])</f>
        <v>3</v>
      </c>
      <c r="Q27" s="6">
        <f>YEAR(tbl_Sales[[#This Row],[Date]])</f>
        <v>2016</v>
      </c>
    </row>
    <row r="28" spans="1:17" x14ac:dyDescent="0.25">
      <c r="A28" s="1">
        <v>42449</v>
      </c>
      <c r="B28">
        <v>250000</v>
      </c>
      <c r="C28" t="s">
        <v>13</v>
      </c>
      <c r="D28" t="s">
        <v>12427</v>
      </c>
      <c r="E28" t="s">
        <v>5</v>
      </c>
      <c r="F28">
        <v>3204</v>
      </c>
      <c r="G28">
        <v>1</v>
      </c>
      <c r="H28">
        <v>1</v>
      </c>
      <c r="I28">
        <v>1</v>
      </c>
      <c r="J28">
        <v>0</v>
      </c>
      <c r="K28">
        <v>1960</v>
      </c>
      <c r="L28" t="s">
        <v>64</v>
      </c>
      <c r="M28" t="s">
        <v>63</v>
      </c>
      <c r="N28" t="s">
        <v>57</v>
      </c>
      <c r="O28" s="6" t="str">
        <f>INDEX(lkp_Region,MATCH(tbl_Sales[[#This Row],[Suburb]],lkp_Suburb,0))</f>
        <v>Southern Metropolitan</v>
      </c>
      <c r="P28" s="6">
        <f>MONTH(tbl_Sales[[#This Row],[Date]])</f>
        <v>3</v>
      </c>
      <c r="Q28" s="6">
        <f>YEAR(tbl_Sales[[#This Row],[Date]])</f>
        <v>2016</v>
      </c>
    </row>
    <row r="29" spans="1:17" x14ac:dyDescent="0.25">
      <c r="A29" s="1">
        <v>42452</v>
      </c>
      <c r="B29">
        <v>890000</v>
      </c>
      <c r="C29" t="s">
        <v>2</v>
      </c>
      <c r="D29" t="s">
        <v>12428</v>
      </c>
      <c r="E29" t="s">
        <v>10</v>
      </c>
      <c r="F29">
        <v>3013</v>
      </c>
      <c r="G29">
        <v>2</v>
      </c>
      <c r="H29">
        <v>1</v>
      </c>
      <c r="I29">
        <v>0</v>
      </c>
      <c r="J29">
        <v>166</v>
      </c>
      <c r="K29">
        <v>1920</v>
      </c>
      <c r="L29" t="s">
        <v>66</v>
      </c>
      <c r="M29" t="s">
        <v>65</v>
      </c>
      <c r="N29" t="s">
        <v>21</v>
      </c>
      <c r="O29" s="6" t="str">
        <f>INDEX(lkp_Region,MATCH(tbl_Sales[[#This Row],[Suburb]],lkp_Suburb,0))</f>
        <v>Western Metropolitan</v>
      </c>
      <c r="P29" s="6">
        <f>MONTH(tbl_Sales[[#This Row],[Date]])</f>
        <v>3</v>
      </c>
      <c r="Q29" s="6">
        <f>YEAR(tbl_Sales[[#This Row],[Date]])</f>
        <v>2016</v>
      </c>
    </row>
    <row r="30" spans="1:17" x14ac:dyDescent="0.25">
      <c r="A30" s="1">
        <v>42456</v>
      </c>
      <c r="B30">
        <v>720000</v>
      </c>
      <c r="C30" t="s">
        <v>51</v>
      </c>
      <c r="D30" t="s">
        <v>12428</v>
      </c>
      <c r="E30" t="s">
        <v>10</v>
      </c>
      <c r="F30">
        <v>3018</v>
      </c>
      <c r="G30">
        <v>2</v>
      </c>
      <c r="H30">
        <v>1</v>
      </c>
      <c r="I30">
        <v>2</v>
      </c>
      <c r="J30">
        <v>292</v>
      </c>
      <c r="K30">
        <v>2013</v>
      </c>
      <c r="L30" t="s">
        <v>68</v>
      </c>
      <c r="M30" t="s">
        <v>67</v>
      </c>
      <c r="N30" t="s">
        <v>69</v>
      </c>
      <c r="O30" s="6" t="str">
        <f>INDEX(lkp_Region,MATCH(tbl_Sales[[#This Row],[Suburb]],lkp_Suburb,0))</f>
        <v>Western Metropolitan</v>
      </c>
      <c r="P30" s="6">
        <f>MONTH(tbl_Sales[[#This Row],[Date]])</f>
        <v>3</v>
      </c>
      <c r="Q30" s="6">
        <f>YEAR(tbl_Sales[[#This Row],[Date]])</f>
        <v>2016</v>
      </c>
    </row>
    <row r="31" spans="1:17" x14ac:dyDescent="0.25">
      <c r="A31" s="1">
        <v>42459</v>
      </c>
      <c r="B31">
        <v>1417250</v>
      </c>
      <c r="C31" t="s">
        <v>2</v>
      </c>
      <c r="D31" t="s">
        <v>12429</v>
      </c>
      <c r="E31" t="s">
        <v>10</v>
      </c>
      <c r="F31">
        <v>3189</v>
      </c>
      <c r="G31">
        <v>3</v>
      </c>
      <c r="H31">
        <v>2</v>
      </c>
      <c r="I31">
        <v>2</v>
      </c>
      <c r="J31">
        <v>653</v>
      </c>
      <c r="K31">
        <v>1950</v>
      </c>
      <c r="L31" t="s">
        <v>71</v>
      </c>
      <c r="M31" t="s">
        <v>70</v>
      </c>
      <c r="N31" t="s">
        <v>45</v>
      </c>
      <c r="O31" s="6" t="str">
        <f>INDEX(lkp_Region,MATCH(tbl_Sales[[#This Row],[Suburb]],lkp_Suburb,0))</f>
        <v>Southern Metropolitan</v>
      </c>
      <c r="P31" s="6">
        <f>MONTH(tbl_Sales[[#This Row],[Date]])</f>
        <v>3</v>
      </c>
      <c r="Q31" s="6">
        <f>YEAR(tbl_Sales[[#This Row],[Date]])</f>
        <v>2016</v>
      </c>
    </row>
    <row r="32" spans="1:17" x14ac:dyDescent="0.25">
      <c r="A32" s="1">
        <v>42463</v>
      </c>
      <c r="B32">
        <v>1785000</v>
      </c>
      <c r="C32" t="s">
        <v>2</v>
      </c>
      <c r="D32" t="s">
        <v>12427</v>
      </c>
      <c r="E32" t="s">
        <v>10</v>
      </c>
      <c r="F32">
        <v>3068</v>
      </c>
      <c r="G32">
        <v>4</v>
      </c>
      <c r="H32">
        <v>2</v>
      </c>
      <c r="I32">
        <v>1</v>
      </c>
      <c r="J32">
        <v>188</v>
      </c>
      <c r="K32">
        <v>1900</v>
      </c>
      <c r="L32" t="s">
        <v>73</v>
      </c>
      <c r="M32" t="s">
        <v>72</v>
      </c>
      <c r="N32" t="s">
        <v>8</v>
      </c>
      <c r="O32" s="6" t="str">
        <f>INDEX(lkp_Region,MATCH(tbl_Sales[[#This Row],[Suburb]],lkp_Suburb,0))</f>
        <v>Northern Metropolitan</v>
      </c>
      <c r="P32" s="6">
        <f>MONTH(tbl_Sales[[#This Row],[Date]])</f>
        <v>4</v>
      </c>
      <c r="Q32" s="6">
        <f>YEAR(tbl_Sales[[#This Row],[Date]])</f>
        <v>2016</v>
      </c>
    </row>
    <row r="33" spans="1:17" x14ac:dyDescent="0.25">
      <c r="A33" s="1">
        <v>42463</v>
      </c>
      <c r="B33">
        <v>1150000</v>
      </c>
      <c r="C33" t="s">
        <v>2</v>
      </c>
      <c r="D33" t="s">
        <v>12429</v>
      </c>
      <c r="E33" t="s">
        <v>5</v>
      </c>
      <c r="F33">
        <v>3145</v>
      </c>
      <c r="G33">
        <v>2</v>
      </c>
      <c r="H33">
        <v>1</v>
      </c>
      <c r="I33">
        <v>2</v>
      </c>
      <c r="J33">
        <v>604</v>
      </c>
      <c r="K33">
        <v>1960</v>
      </c>
      <c r="L33" t="s">
        <v>75</v>
      </c>
      <c r="M33" t="s">
        <v>74</v>
      </c>
      <c r="N33" t="s">
        <v>76</v>
      </c>
      <c r="O33" s="6" t="str">
        <f>INDEX(lkp_Region,MATCH(tbl_Sales[[#This Row],[Suburb]],lkp_Suburb,0))</f>
        <v>Southern Metropolitan</v>
      </c>
      <c r="P33" s="6">
        <f>MONTH(tbl_Sales[[#This Row],[Date]])</f>
        <v>4</v>
      </c>
      <c r="Q33" s="6">
        <f>YEAR(tbl_Sales[[#This Row],[Date]])</f>
        <v>2016</v>
      </c>
    </row>
    <row r="34" spans="1:17" x14ac:dyDescent="0.25">
      <c r="A34" s="1">
        <v>42463</v>
      </c>
      <c r="B34">
        <v>400000</v>
      </c>
      <c r="C34" t="s">
        <v>2</v>
      </c>
      <c r="D34" t="s">
        <v>12430</v>
      </c>
      <c r="E34" t="s">
        <v>10</v>
      </c>
      <c r="F34">
        <v>3060</v>
      </c>
      <c r="G34">
        <v>3</v>
      </c>
      <c r="H34">
        <v>1</v>
      </c>
      <c r="I34">
        <v>1</v>
      </c>
      <c r="J34">
        <v>285</v>
      </c>
      <c r="L34" t="s">
        <v>77</v>
      </c>
      <c r="M34" t="s">
        <v>16</v>
      </c>
      <c r="N34" t="s">
        <v>18</v>
      </c>
      <c r="O34" s="6" t="str">
        <f>INDEX(lkp_Region,MATCH(tbl_Sales[[#This Row],[Suburb]],lkp_Suburb,0))</f>
        <v>Northern Metropolitan</v>
      </c>
      <c r="P34" s="6">
        <f>MONTH(tbl_Sales[[#This Row],[Date]])</f>
        <v>4</v>
      </c>
      <c r="Q34" s="6">
        <f>YEAR(tbl_Sales[[#This Row],[Date]])</f>
        <v>2016</v>
      </c>
    </row>
    <row r="35" spans="1:17" x14ac:dyDescent="0.25">
      <c r="A35" s="1">
        <v>42463</v>
      </c>
      <c r="B35">
        <v>501000</v>
      </c>
      <c r="C35" t="s">
        <v>2</v>
      </c>
      <c r="D35" t="s">
        <v>12430</v>
      </c>
      <c r="E35" t="s">
        <v>5</v>
      </c>
      <c r="F35">
        <v>3046</v>
      </c>
      <c r="G35">
        <v>3</v>
      </c>
      <c r="H35">
        <v>1</v>
      </c>
      <c r="I35">
        <v>1</v>
      </c>
      <c r="J35">
        <v>348</v>
      </c>
      <c r="L35" t="s">
        <v>79</v>
      </c>
      <c r="M35" t="s">
        <v>78</v>
      </c>
      <c r="N35" t="s">
        <v>18</v>
      </c>
      <c r="O35" s="6" t="str">
        <f>INDEX(lkp_Region,MATCH(tbl_Sales[[#This Row],[Suburb]],lkp_Suburb,0))</f>
        <v>Northern Metropolitan</v>
      </c>
      <c r="P35" s="6">
        <f>MONTH(tbl_Sales[[#This Row],[Date]])</f>
        <v>4</v>
      </c>
      <c r="Q35" s="6">
        <f>YEAR(tbl_Sales[[#This Row],[Date]])</f>
        <v>2016</v>
      </c>
    </row>
    <row r="36" spans="1:17" x14ac:dyDescent="0.25">
      <c r="A36" s="1">
        <v>42463</v>
      </c>
      <c r="B36">
        <v>598000</v>
      </c>
      <c r="C36" t="s">
        <v>51</v>
      </c>
      <c r="D36" t="s">
        <v>12427</v>
      </c>
      <c r="E36" t="s">
        <v>10</v>
      </c>
      <c r="F36">
        <v>3055</v>
      </c>
      <c r="G36">
        <v>2</v>
      </c>
      <c r="H36">
        <v>1</v>
      </c>
      <c r="I36">
        <v>1</v>
      </c>
      <c r="J36">
        <v>69</v>
      </c>
      <c r="K36">
        <v>2009</v>
      </c>
      <c r="L36" t="s">
        <v>81</v>
      </c>
      <c r="M36" t="s">
        <v>80</v>
      </c>
      <c r="N36" t="s">
        <v>18</v>
      </c>
      <c r="O36" s="6" t="str">
        <f>INDEX(lkp_Region,MATCH(tbl_Sales[[#This Row],[Suburb]],lkp_Suburb,0))</f>
        <v>Northern Metropolitan</v>
      </c>
      <c r="P36" s="6">
        <f>MONTH(tbl_Sales[[#This Row],[Date]])</f>
        <v>4</v>
      </c>
      <c r="Q36" s="6">
        <f>YEAR(tbl_Sales[[#This Row],[Date]])</f>
        <v>2016</v>
      </c>
    </row>
    <row r="37" spans="1:17" x14ac:dyDescent="0.25">
      <c r="A37" s="1">
        <v>42463</v>
      </c>
      <c r="B37">
        <v>815000</v>
      </c>
      <c r="C37" t="s">
        <v>51</v>
      </c>
      <c r="D37" t="s">
        <v>12427</v>
      </c>
      <c r="E37" t="s">
        <v>10</v>
      </c>
      <c r="F37">
        <v>3055</v>
      </c>
      <c r="G37">
        <v>3</v>
      </c>
      <c r="H37">
        <v>1</v>
      </c>
      <c r="I37">
        <v>2</v>
      </c>
      <c r="J37">
        <v>157</v>
      </c>
      <c r="K37">
        <v>1999</v>
      </c>
      <c r="L37" t="s">
        <v>82</v>
      </c>
      <c r="M37" t="s">
        <v>80</v>
      </c>
      <c r="N37" t="s">
        <v>18</v>
      </c>
      <c r="O37" s="6" t="str">
        <f>INDEX(lkp_Region,MATCH(tbl_Sales[[#This Row],[Suburb]],lkp_Suburb,0))</f>
        <v>Northern Metropolitan</v>
      </c>
      <c r="P37" s="6">
        <f>MONTH(tbl_Sales[[#This Row],[Date]])</f>
        <v>4</v>
      </c>
      <c r="Q37" s="6">
        <f>YEAR(tbl_Sales[[#This Row],[Date]])</f>
        <v>2016</v>
      </c>
    </row>
    <row r="38" spans="1:17" x14ac:dyDescent="0.25">
      <c r="A38" s="1">
        <v>42463</v>
      </c>
      <c r="B38">
        <v>1050000</v>
      </c>
      <c r="C38" t="s">
        <v>2</v>
      </c>
      <c r="D38" t="s">
        <v>12427</v>
      </c>
      <c r="E38" t="s">
        <v>10</v>
      </c>
      <c r="F38">
        <v>3057</v>
      </c>
      <c r="G38">
        <v>3</v>
      </c>
      <c r="H38">
        <v>1</v>
      </c>
      <c r="I38">
        <v>1</v>
      </c>
      <c r="J38">
        <v>279</v>
      </c>
      <c r="K38">
        <v>1900</v>
      </c>
      <c r="L38" t="s">
        <v>84</v>
      </c>
      <c r="M38" t="s">
        <v>83</v>
      </c>
      <c r="N38" t="s">
        <v>18</v>
      </c>
      <c r="O38" s="6" t="str">
        <f>INDEX(lkp_Region,MATCH(tbl_Sales[[#This Row],[Suburb]],lkp_Suburb,0))</f>
        <v>Northern Metropolitan</v>
      </c>
      <c r="P38" s="6">
        <f>MONTH(tbl_Sales[[#This Row],[Date]])</f>
        <v>4</v>
      </c>
      <c r="Q38" s="6">
        <f>YEAR(tbl_Sales[[#This Row],[Date]])</f>
        <v>2016</v>
      </c>
    </row>
    <row r="39" spans="1:17" x14ac:dyDescent="0.25">
      <c r="A39" s="1">
        <v>42463</v>
      </c>
      <c r="B39">
        <v>855000</v>
      </c>
      <c r="C39" t="s">
        <v>2</v>
      </c>
      <c r="D39" t="s">
        <v>12427</v>
      </c>
      <c r="E39" t="s">
        <v>10</v>
      </c>
      <c r="F39">
        <v>3040</v>
      </c>
      <c r="G39">
        <v>3</v>
      </c>
      <c r="H39">
        <v>1</v>
      </c>
      <c r="I39">
        <v>2</v>
      </c>
      <c r="J39">
        <v>396</v>
      </c>
      <c r="K39">
        <v>1950</v>
      </c>
      <c r="L39" t="s">
        <v>85</v>
      </c>
      <c r="M39" t="s">
        <v>47</v>
      </c>
      <c r="N39" t="s">
        <v>49</v>
      </c>
      <c r="O39" s="6" t="str">
        <f>INDEX(lkp_Region,MATCH(tbl_Sales[[#This Row],[Suburb]],lkp_Suburb,0))</f>
        <v>Western Metropolitan</v>
      </c>
      <c r="P39" s="6">
        <f>MONTH(tbl_Sales[[#This Row],[Date]])</f>
        <v>4</v>
      </c>
      <c r="Q39" s="6">
        <f>YEAR(tbl_Sales[[#This Row],[Date]])</f>
        <v>2016</v>
      </c>
    </row>
    <row r="40" spans="1:17" x14ac:dyDescent="0.25">
      <c r="A40" s="1">
        <v>42463</v>
      </c>
      <c r="B40">
        <v>1160000</v>
      </c>
      <c r="C40" t="s">
        <v>2</v>
      </c>
      <c r="D40" t="s">
        <v>12431</v>
      </c>
      <c r="E40" t="s">
        <v>5</v>
      </c>
      <c r="F40">
        <v>3042</v>
      </c>
      <c r="G40">
        <v>4</v>
      </c>
      <c r="H40">
        <v>3</v>
      </c>
      <c r="I40">
        <v>2</v>
      </c>
      <c r="J40">
        <v>424</v>
      </c>
      <c r="L40" t="s">
        <v>87</v>
      </c>
      <c r="M40" t="s">
        <v>86</v>
      </c>
      <c r="N40" t="s">
        <v>49</v>
      </c>
      <c r="O40" s="6" t="str">
        <f>INDEX(lkp_Region,MATCH(tbl_Sales[[#This Row],[Suburb]],lkp_Suburb,0))</f>
        <v>Western Metropolitan</v>
      </c>
      <c r="P40" s="6">
        <f>MONTH(tbl_Sales[[#This Row],[Date]])</f>
        <v>4</v>
      </c>
      <c r="Q40" s="6">
        <f>YEAR(tbl_Sales[[#This Row],[Date]])</f>
        <v>2016</v>
      </c>
    </row>
    <row r="41" spans="1:17" x14ac:dyDescent="0.25">
      <c r="A41" s="1">
        <v>42463</v>
      </c>
      <c r="B41">
        <v>436000</v>
      </c>
      <c r="C41" t="s">
        <v>13</v>
      </c>
      <c r="D41" t="s">
        <v>12433</v>
      </c>
      <c r="E41" t="s">
        <v>10</v>
      </c>
      <c r="F41">
        <v>3000</v>
      </c>
      <c r="G41">
        <v>1</v>
      </c>
      <c r="H41">
        <v>1</v>
      </c>
      <c r="I41">
        <v>0</v>
      </c>
      <c r="J41">
        <v>0</v>
      </c>
      <c r="L41" t="s">
        <v>89</v>
      </c>
      <c r="M41" t="s">
        <v>88</v>
      </c>
      <c r="N41" t="s">
        <v>88</v>
      </c>
      <c r="O41" s="6" t="str">
        <f>INDEX(lkp_Region,MATCH(tbl_Sales[[#This Row],[Suburb]],lkp_Suburb,0))</f>
        <v>Northern Metropolitan</v>
      </c>
      <c r="P41" s="6">
        <f>MONTH(tbl_Sales[[#This Row],[Date]])</f>
        <v>4</v>
      </c>
      <c r="Q41" s="6">
        <f>YEAR(tbl_Sales[[#This Row],[Date]])</f>
        <v>2016</v>
      </c>
    </row>
    <row r="42" spans="1:17" x14ac:dyDescent="0.25">
      <c r="A42" s="1">
        <v>42463</v>
      </c>
      <c r="B42">
        <v>420000</v>
      </c>
      <c r="C42" t="s">
        <v>13</v>
      </c>
      <c r="D42" t="s">
        <v>12427</v>
      </c>
      <c r="E42" t="s">
        <v>5</v>
      </c>
      <c r="F42">
        <v>3032</v>
      </c>
      <c r="G42">
        <v>2</v>
      </c>
      <c r="H42">
        <v>1</v>
      </c>
      <c r="I42">
        <v>2</v>
      </c>
      <c r="J42">
        <v>5661</v>
      </c>
      <c r="K42">
        <v>1940</v>
      </c>
      <c r="L42" t="s">
        <v>90</v>
      </c>
      <c r="M42" t="s">
        <v>21</v>
      </c>
      <c r="N42" t="s">
        <v>21</v>
      </c>
      <c r="O42" s="6" t="str">
        <f>INDEX(lkp_Region,MATCH(tbl_Sales[[#This Row],[Suburb]],lkp_Suburb,0))</f>
        <v>Western Metropolitan</v>
      </c>
      <c r="P42" s="6">
        <f>MONTH(tbl_Sales[[#This Row],[Date]])</f>
        <v>4</v>
      </c>
      <c r="Q42" s="6">
        <f>YEAR(tbl_Sales[[#This Row],[Date]])</f>
        <v>2016</v>
      </c>
    </row>
    <row r="43" spans="1:17" x14ac:dyDescent="0.25">
      <c r="A43" s="1">
        <v>42463</v>
      </c>
      <c r="B43">
        <v>693000</v>
      </c>
      <c r="C43" t="s">
        <v>2</v>
      </c>
      <c r="D43" t="s">
        <v>12425</v>
      </c>
      <c r="E43" t="s">
        <v>5</v>
      </c>
      <c r="F43">
        <v>3025</v>
      </c>
      <c r="G43">
        <v>4</v>
      </c>
      <c r="H43">
        <v>2</v>
      </c>
      <c r="I43">
        <v>4</v>
      </c>
      <c r="J43">
        <v>315</v>
      </c>
      <c r="K43">
        <v>2008</v>
      </c>
      <c r="L43" t="s">
        <v>92</v>
      </c>
      <c r="M43" t="s">
        <v>91</v>
      </c>
      <c r="N43" t="s">
        <v>69</v>
      </c>
      <c r="O43" s="6" t="str">
        <f>INDEX(lkp_Region,MATCH(tbl_Sales[[#This Row],[Suburb]],lkp_Suburb,0))</f>
        <v>Western Metropolitan</v>
      </c>
      <c r="P43" s="6">
        <f>MONTH(tbl_Sales[[#This Row],[Date]])</f>
        <v>4</v>
      </c>
      <c r="Q43" s="6">
        <f>YEAR(tbl_Sales[[#This Row],[Date]])</f>
        <v>2016</v>
      </c>
    </row>
    <row r="44" spans="1:17" x14ac:dyDescent="0.25">
      <c r="A44" s="1">
        <v>42463</v>
      </c>
      <c r="B44">
        <v>592500</v>
      </c>
      <c r="C44" t="s">
        <v>2</v>
      </c>
      <c r="D44" t="s">
        <v>12427</v>
      </c>
      <c r="E44" t="s">
        <v>10</v>
      </c>
      <c r="F44">
        <v>3073</v>
      </c>
      <c r="G44">
        <v>3</v>
      </c>
      <c r="H44">
        <v>2</v>
      </c>
      <c r="I44">
        <v>1</v>
      </c>
      <c r="J44">
        <v>215</v>
      </c>
      <c r="L44" t="s">
        <v>94</v>
      </c>
      <c r="M44" t="s">
        <v>93</v>
      </c>
      <c r="N44" t="s">
        <v>62</v>
      </c>
      <c r="O44" s="6" t="str">
        <f>INDEX(lkp_Region,MATCH(tbl_Sales[[#This Row],[Suburb]],lkp_Suburb,0))</f>
        <v>Northern Metropolitan</v>
      </c>
      <c r="P44" s="6">
        <f>MONTH(tbl_Sales[[#This Row],[Date]])</f>
        <v>4</v>
      </c>
      <c r="Q44" s="6">
        <f>YEAR(tbl_Sales[[#This Row],[Date]])</f>
        <v>2016</v>
      </c>
    </row>
    <row r="45" spans="1:17" x14ac:dyDescent="0.25">
      <c r="A45" s="1">
        <v>42463</v>
      </c>
      <c r="B45">
        <v>605000</v>
      </c>
      <c r="C45" t="s">
        <v>13</v>
      </c>
      <c r="D45" t="s">
        <v>12423</v>
      </c>
      <c r="E45" t="s">
        <v>10</v>
      </c>
      <c r="F45">
        <v>3071</v>
      </c>
      <c r="G45">
        <v>2</v>
      </c>
      <c r="H45">
        <v>1</v>
      </c>
      <c r="I45">
        <v>1</v>
      </c>
      <c r="J45">
        <v>133</v>
      </c>
      <c r="L45" t="s">
        <v>95</v>
      </c>
      <c r="M45" t="s">
        <v>60</v>
      </c>
      <c r="N45" t="s">
        <v>62</v>
      </c>
      <c r="O45" s="6" t="str">
        <f>INDEX(lkp_Region,MATCH(tbl_Sales[[#This Row],[Suburb]],lkp_Suburb,0))</f>
        <v>Northern Metropolitan</v>
      </c>
      <c r="P45" s="6">
        <f>MONTH(tbl_Sales[[#This Row],[Date]])</f>
        <v>4</v>
      </c>
      <c r="Q45" s="6">
        <f>YEAR(tbl_Sales[[#This Row],[Date]])</f>
        <v>2016</v>
      </c>
    </row>
    <row r="46" spans="1:17" x14ac:dyDescent="0.25">
      <c r="A46" s="1">
        <v>42463</v>
      </c>
      <c r="B46">
        <v>682000</v>
      </c>
      <c r="C46" t="s">
        <v>2</v>
      </c>
      <c r="D46" t="s">
        <v>12423</v>
      </c>
      <c r="E46" t="s">
        <v>5</v>
      </c>
      <c r="F46">
        <v>3073</v>
      </c>
      <c r="G46">
        <v>3</v>
      </c>
      <c r="H46">
        <v>1</v>
      </c>
      <c r="I46">
        <v>1</v>
      </c>
      <c r="J46">
        <v>750</v>
      </c>
      <c r="K46">
        <v>1970</v>
      </c>
      <c r="L46" t="s">
        <v>96</v>
      </c>
      <c r="M46" t="s">
        <v>93</v>
      </c>
      <c r="N46" t="s">
        <v>62</v>
      </c>
      <c r="O46" s="6" t="str">
        <f>INDEX(lkp_Region,MATCH(tbl_Sales[[#This Row],[Suburb]],lkp_Suburb,0))</f>
        <v>Northern Metropolitan</v>
      </c>
      <c r="P46" s="6">
        <f>MONTH(tbl_Sales[[#This Row],[Date]])</f>
        <v>4</v>
      </c>
      <c r="Q46" s="6">
        <f>YEAR(tbl_Sales[[#This Row],[Date]])</f>
        <v>2016</v>
      </c>
    </row>
    <row r="47" spans="1:17" x14ac:dyDescent="0.25">
      <c r="A47" s="1">
        <v>42463</v>
      </c>
      <c r="B47">
        <v>986000</v>
      </c>
      <c r="C47" t="s">
        <v>2</v>
      </c>
      <c r="D47" t="s">
        <v>12428</v>
      </c>
      <c r="E47" t="s">
        <v>10</v>
      </c>
      <c r="F47">
        <v>3072</v>
      </c>
      <c r="G47">
        <v>2</v>
      </c>
      <c r="H47">
        <v>1</v>
      </c>
      <c r="I47">
        <v>1</v>
      </c>
      <c r="J47">
        <v>472</v>
      </c>
      <c r="K47">
        <v>1940</v>
      </c>
      <c r="L47" t="s">
        <v>98</v>
      </c>
      <c r="M47" t="s">
        <v>97</v>
      </c>
      <c r="N47" t="s">
        <v>62</v>
      </c>
      <c r="O47" s="6" t="str">
        <f>INDEX(lkp_Region,MATCH(tbl_Sales[[#This Row],[Suburb]],lkp_Suburb,0))</f>
        <v>Northern Metropolitan</v>
      </c>
      <c r="P47" s="6">
        <f>MONTH(tbl_Sales[[#This Row],[Date]])</f>
        <v>4</v>
      </c>
      <c r="Q47" s="6">
        <f>YEAR(tbl_Sales[[#This Row],[Date]])</f>
        <v>2016</v>
      </c>
    </row>
    <row r="48" spans="1:17" x14ac:dyDescent="0.25">
      <c r="A48" s="1">
        <v>42463</v>
      </c>
      <c r="B48">
        <v>1572000</v>
      </c>
      <c r="C48" t="s">
        <v>2</v>
      </c>
      <c r="D48" t="s">
        <v>12428</v>
      </c>
      <c r="E48" t="s">
        <v>10</v>
      </c>
      <c r="F48">
        <v>3104</v>
      </c>
      <c r="G48">
        <v>4</v>
      </c>
      <c r="H48">
        <v>2</v>
      </c>
      <c r="I48">
        <v>2</v>
      </c>
      <c r="J48">
        <v>662</v>
      </c>
      <c r="K48">
        <v>1965</v>
      </c>
      <c r="L48" t="s">
        <v>100</v>
      </c>
      <c r="M48" t="s">
        <v>99</v>
      </c>
      <c r="N48" t="s">
        <v>101</v>
      </c>
      <c r="O48" s="6" t="str">
        <f>INDEX(lkp_Region,MATCH(tbl_Sales[[#This Row],[Suburb]],lkp_Suburb,0))</f>
        <v>Southern Metropolitan</v>
      </c>
      <c r="P48" s="6">
        <f>MONTH(tbl_Sales[[#This Row],[Date]])</f>
        <v>4</v>
      </c>
      <c r="Q48" s="6">
        <f>YEAR(tbl_Sales[[#This Row],[Date]])</f>
        <v>2016</v>
      </c>
    </row>
    <row r="49" spans="1:17" x14ac:dyDescent="0.25">
      <c r="A49" s="1">
        <v>42463</v>
      </c>
      <c r="B49">
        <v>1665000</v>
      </c>
      <c r="C49" t="s">
        <v>2</v>
      </c>
      <c r="D49" t="s">
        <v>12428</v>
      </c>
      <c r="E49" t="s">
        <v>10</v>
      </c>
      <c r="F49">
        <v>3146</v>
      </c>
      <c r="G49">
        <v>3</v>
      </c>
      <c r="H49">
        <v>1</v>
      </c>
      <c r="I49">
        <v>2</v>
      </c>
      <c r="J49">
        <v>685</v>
      </c>
      <c r="K49">
        <v>1941</v>
      </c>
      <c r="L49" t="s">
        <v>103</v>
      </c>
      <c r="M49" t="s">
        <v>102</v>
      </c>
      <c r="N49" t="s">
        <v>101</v>
      </c>
      <c r="O49" s="6" t="str">
        <f>INDEX(lkp_Region,MATCH(tbl_Sales[[#This Row],[Suburb]],lkp_Suburb,0))</f>
        <v>Southern Metropolitan</v>
      </c>
      <c r="P49" s="6">
        <f>MONTH(tbl_Sales[[#This Row],[Date]])</f>
        <v>4</v>
      </c>
      <c r="Q49" s="6">
        <f>YEAR(tbl_Sales[[#This Row],[Date]])</f>
        <v>2016</v>
      </c>
    </row>
    <row r="50" spans="1:17" x14ac:dyDescent="0.25">
      <c r="A50" s="1">
        <v>42463</v>
      </c>
      <c r="B50">
        <v>2200000</v>
      </c>
      <c r="C50" t="s">
        <v>2</v>
      </c>
      <c r="D50" t="s">
        <v>12423</v>
      </c>
      <c r="E50" t="s">
        <v>5</v>
      </c>
      <c r="F50">
        <v>3104</v>
      </c>
      <c r="G50">
        <v>5</v>
      </c>
      <c r="H50">
        <v>3</v>
      </c>
      <c r="I50">
        <v>2</v>
      </c>
      <c r="J50">
        <v>900</v>
      </c>
      <c r="K50">
        <v>1955</v>
      </c>
      <c r="L50" t="s">
        <v>104</v>
      </c>
      <c r="M50" t="s">
        <v>99</v>
      </c>
      <c r="N50" t="s">
        <v>101</v>
      </c>
      <c r="O50" s="6" t="str">
        <f>INDEX(lkp_Region,MATCH(tbl_Sales[[#This Row],[Suburb]],lkp_Suburb,0))</f>
        <v>Southern Metropolitan</v>
      </c>
      <c r="P50" s="6">
        <f>MONTH(tbl_Sales[[#This Row],[Date]])</f>
        <v>4</v>
      </c>
      <c r="Q50" s="6">
        <f>YEAR(tbl_Sales[[#This Row],[Date]])</f>
        <v>2016</v>
      </c>
    </row>
    <row r="51" spans="1:17" x14ac:dyDescent="0.25">
      <c r="A51" s="1">
        <v>42463</v>
      </c>
      <c r="B51">
        <v>2750000</v>
      </c>
      <c r="C51" t="s">
        <v>2</v>
      </c>
      <c r="D51" t="s">
        <v>12424</v>
      </c>
      <c r="E51" t="s">
        <v>10</v>
      </c>
      <c r="F51">
        <v>3186</v>
      </c>
      <c r="G51">
        <v>4</v>
      </c>
      <c r="H51">
        <v>2</v>
      </c>
      <c r="I51">
        <v>2</v>
      </c>
      <c r="J51">
        <v>687</v>
      </c>
      <c r="L51" t="s">
        <v>106</v>
      </c>
      <c r="M51" t="s">
        <v>105</v>
      </c>
      <c r="N51" t="s">
        <v>107</v>
      </c>
      <c r="O51" s="6" t="str">
        <f>INDEX(lkp_Region,MATCH(tbl_Sales[[#This Row],[Suburb]],lkp_Suburb,0))</f>
        <v>Southern Metropolitan</v>
      </c>
      <c r="P51" s="6">
        <f>MONTH(tbl_Sales[[#This Row],[Date]])</f>
        <v>4</v>
      </c>
      <c r="Q51" s="6">
        <f>YEAR(tbl_Sales[[#This Row],[Date]])</f>
        <v>2016</v>
      </c>
    </row>
    <row r="52" spans="1:17" x14ac:dyDescent="0.25">
      <c r="A52" s="1">
        <v>42464</v>
      </c>
      <c r="B52">
        <v>990000</v>
      </c>
      <c r="C52" t="s">
        <v>2</v>
      </c>
      <c r="D52" t="s">
        <v>12427</v>
      </c>
      <c r="E52" t="s">
        <v>10</v>
      </c>
      <c r="F52">
        <v>3068</v>
      </c>
      <c r="G52">
        <v>2</v>
      </c>
      <c r="H52">
        <v>1</v>
      </c>
      <c r="I52">
        <v>0</v>
      </c>
      <c r="J52">
        <v>145</v>
      </c>
      <c r="L52" t="s">
        <v>108</v>
      </c>
      <c r="M52" t="s">
        <v>72</v>
      </c>
      <c r="N52" t="s">
        <v>8</v>
      </c>
      <c r="O52" s="6" t="str">
        <f>INDEX(lkp_Region,MATCH(tbl_Sales[[#This Row],[Suburb]],lkp_Suburb,0))</f>
        <v>Northern Metropolitan</v>
      </c>
      <c r="P52" s="6">
        <f>MONTH(tbl_Sales[[#This Row],[Date]])</f>
        <v>4</v>
      </c>
      <c r="Q52" s="6">
        <f>YEAR(tbl_Sales[[#This Row],[Date]])</f>
        <v>2016</v>
      </c>
    </row>
    <row r="53" spans="1:17" x14ac:dyDescent="0.25">
      <c r="A53" s="1">
        <v>42464</v>
      </c>
      <c r="B53">
        <v>575000</v>
      </c>
      <c r="C53" t="s">
        <v>13</v>
      </c>
      <c r="D53" t="s">
        <v>12425</v>
      </c>
      <c r="E53" t="s">
        <v>10</v>
      </c>
      <c r="F53">
        <v>3142</v>
      </c>
      <c r="G53">
        <v>2</v>
      </c>
      <c r="H53">
        <v>1</v>
      </c>
      <c r="I53">
        <v>1</v>
      </c>
      <c r="J53">
        <v>0</v>
      </c>
      <c r="K53">
        <v>2008</v>
      </c>
      <c r="L53" t="s">
        <v>110</v>
      </c>
      <c r="M53" t="s">
        <v>109</v>
      </c>
      <c r="N53" t="s">
        <v>76</v>
      </c>
      <c r="O53" s="6" t="str">
        <f>INDEX(lkp_Region,MATCH(tbl_Sales[[#This Row],[Suburb]],lkp_Suburb,0))</f>
        <v>Southern Metropolitan</v>
      </c>
      <c r="P53" s="6">
        <f>MONTH(tbl_Sales[[#This Row],[Date]])</f>
        <v>4</v>
      </c>
      <c r="Q53" s="6">
        <f>YEAR(tbl_Sales[[#This Row],[Date]])</f>
        <v>2016</v>
      </c>
    </row>
    <row r="54" spans="1:17" x14ac:dyDescent="0.25">
      <c r="A54" s="1">
        <v>42464</v>
      </c>
      <c r="B54">
        <v>1200000</v>
      </c>
      <c r="C54" t="s">
        <v>2</v>
      </c>
      <c r="D54" t="s">
        <v>12426</v>
      </c>
      <c r="E54" t="s">
        <v>10</v>
      </c>
      <c r="F54">
        <v>3141</v>
      </c>
      <c r="G54">
        <v>2</v>
      </c>
      <c r="H54">
        <v>1</v>
      </c>
      <c r="I54">
        <v>1</v>
      </c>
      <c r="J54">
        <v>163</v>
      </c>
      <c r="K54">
        <v>1900</v>
      </c>
      <c r="L54" t="s">
        <v>112</v>
      </c>
      <c r="M54" t="s">
        <v>111</v>
      </c>
      <c r="N54" t="s">
        <v>76</v>
      </c>
      <c r="O54" s="6" t="str">
        <f>INDEX(lkp_Region,MATCH(tbl_Sales[[#This Row],[Suburb]],lkp_Suburb,0))</f>
        <v>Southern Metropolitan</v>
      </c>
      <c r="P54" s="6">
        <f>MONTH(tbl_Sales[[#This Row],[Date]])</f>
        <v>4</v>
      </c>
      <c r="Q54" s="6">
        <f>YEAR(tbl_Sales[[#This Row],[Date]])</f>
        <v>2016</v>
      </c>
    </row>
    <row r="55" spans="1:17" x14ac:dyDescent="0.25">
      <c r="A55" s="1">
        <v>42464</v>
      </c>
      <c r="B55">
        <v>2300000</v>
      </c>
      <c r="C55" t="s">
        <v>2</v>
      </c>
      <c r="D55" t="s">
        <v>12427</v>
      </c>
      <c r="E55" t="s">
        <v>10</v>
      </c>
      <c r="F55">
        <v>3206</v>
      </c>
      <c r="G55">
        <v>4</v>
      </c>
      <c r="H55">
        <v>2</v>
      </c>
      <c r="I55">
        <v>1</v>
      </c>
      <c r="J55">
        <v>153</v>
      </c>
      <c r="K55">
        <v>1880</v>
      </c>
      <c r="L55" t="s">
        <v>114</v>
      </c>
      <c r="M55" t="s">
        <v>113</v>
      </c>
      <c r="N55" t="s">
        <v>26</v>
      </c>
      <c r="O55" s="6" t="str">
        <f>INDEX(lkp_Region,MATCH(tbl_Sales[[#This Row],[Suburb]],lkp_Suburb,0))</f>
        <v>Southern Metropolitan</v>
      </c>
      <c r="P55" s="6">
        <f>MONTH(tbl_Sales[[#This Row],[Date]])</f>
        <v>4</v>
      </c>
      <c r="Q55" s="6">
        <f>YEAR(tbl_Sales[[#This Row],[Date]])</f>
        <v>2016</v>
      </c>
    </row>
    <row r="56" spans="1:17" x14ac:dyDescent="0.25">
      <c r="A56" s="1">
        <v>42464</v>
      </c>
      <c r="B56">
        <v>600000</v>
      </c>
      <c r="C56" t="s">
        <v>2</v>
      </c>
      <c r="D56" t="s">
        <v>12428</v>
      </c>
      <c r="E56" t="s">
        <v>5</v>
      </c>
      <c r="F56">
        <v>3044</v>
      </c>
      <c r="G56">
        <v>3</v>
      </c>
      <c r="H56">
        <v>1</v>
      </c>
      <c r="I56">
        <v>4</v>
      </c>
      <c r="J56">
        <v>557</v>
      </c>
      <c r="K56">
        <v>1955</v>
      </c>
      <c r="L56" t="s">
        <v>116</v>
      </c>
      <c r="M56" t="s">
        <v>115</v>
      </c>
      <c r="N56" t="s">
        <v>18</v>
      </c>
      <c r="O56" s="6" t="str">
        <f>INDEX(lkp_Region,MATCH(tbl_Sales[[#This Row],[Suburb]],lkp_Suburb,0))</f>
        <v>Northern Metropolitan</v>
      </c>
      <c r="P56" s="6">
        <f>MONTH(tbl_Sales[[#This Row],[Date]])</f>
        <v>4</v>
      </c>
      <c r="Q56" s="6">
        <f>YEAR(tbl_Sales[[#This Row],[Date]])</f>
        <v>2016</v>
      </c>
    </row>
    <row r="57" spans="1:17" x14ac:dyDescent="0.25">
      <c r="A57" s="1">
        <v>42464</v>
      </c>
      <c r="B57">
        <v>947000</v>
      </c>
      <c r="C57" t="s">
        <v>2</v>
      </c>
      <c r="D57" t="s">
        <v>12429</v>
      </c>
      <c r="E57" t="s">
        <v>10</v>
      </c>
      <c r="F57">
        <v>3056</v>
      </c>
      <c r="G57">
        <v>3</v>
      </c>
      <c r="H57">
        <v>1</v>
      </c>
      <c r="I57">
        <v>2</v>
      </c>
      <c r="J57">
        <v>996</v>
      </c>
      <c r="L57" t="s">
        <v>118</v>
      </c>
      <c r="M57" t="s">
        <v>117</v>
      </c>
      <c r="N57" t="s">
        <v>18</v>
      </c>
      <c r="O57" s="6" t="str">
        <f>INDEX(lkp_Region,MATCH(tbl_Sales[[#This Row],[Suburb]],lkp_Suburb,0))</f>
        <v>Northern Metropolitan</v>
      </c>
      <c r="P57" s="6">
        <f>MONTH(tbl_Sales[[#This Row],[Date]])</f>
        <v>4</v>
      </c>
      <c r="Q57" s="6">
        <f>YEAR(tbl_Sales[[#This Row],[Date]])</f>
        <v>2016</v>
      </c>
    </row>
    <row r="58" spans="1:17" x14ac:dyDescent="0.25">
      <c r="A58" s="1">
        <v>42464</v>
      </c>
      <c r="B58">
        <v>630000</v>
      </c>
      <c r="C58" t="s">
        <v>2</v>
      </c>
      <c r="D58" t="s">
        <v>12427</v>
      </c>
      <c r="E58" t="s">
        <v>10</v>
      </c>
      <c r="F58">
        <v>3033</v>
      </c>
      <c r="G58">
        <v>3</v>
      </c>
      <c r="H58">
        <v>2</v>
      </c>
      <c r="I58">
        <v>1</v>
      </c>
      <c r="J58">
        <v>221</v>
      </c>
      <c r="L58" t="s">
        <v>120</v>
      </c>
      <c r="M58" t="s">
        <v>119</v>
      </c>
      <c r="N58" t="s">
        <v>49</v>
      </c>
      <c r="O58" s="6" t="str">
        <f>INDEX(lkp_Region,MATCH(tbl_Sales[[#This Row],[Suburb]],lkp_Suburb,0))</f>
        <v>Western Metropolitan</v>
      </c>
      <c r="P58" s="6">
        <f>MONTH(tbl_Sales[[#This Row],[Date]])</f>
        <v>4</v>
      </c>
      <c r="Q58" s="6">
        <f>YEAR(tbl_Sales[[#This Row],[Date]])</f>
        <v>2016</v>
      </c>
    </row>
    <row r="59" spans="1:17" x14ac:dyDescent="0.25">
      <c r="A59" s="1">
        <v>42464</v>
      </c>
      <c r="B59">
        <v>1080000</v>
      </c>
      <c r="C59" t="s">
        <v>2</v>
      </c>
      <c r="D59" t="s">
        <v>12430</v>
      </c>
      <c r="E59" t="s">
        <v>10</v>
      </c>
      <c r="F59">
        <v>3041</v>
      </c>
      <c r="G59">
        <v>3</v>
      </c>
      <c r="H59">
        <v>2</v>
      </c>
      <c r="I59">
        <v>2</v>
      </c>
      <c r="J59">
        <v>211</v>
      </c>
      <c r="K59">
        <v>1980</v>
      </c>
      <c r="L59" t="s">
        <v>122</v>
      </c>
      <c r="M59" t="s">
        <v>121</v>
      </c>
      <c r="N59" t="s">
        <v>49</v>
      </c>
      <c r="O59" s="6" t="str">
        <f>INDEX(lkp_Region,MATCH(tbl_Sales[[#This Row],[Suburb]],lkp_Suburb,0))</f>
        <v>Western Metropolitan</v>
      </c>
      <c r="P59" s="6">
        <f>MONTH(tbl_Sales[[#This Row],[Date]])</f>
        <v>4</v>
      </c>
      <c r="Q59" s="6">
        <f>YEAR(tbl_Sales[[#This Row],[Date]])</f>
        <v>2016</v>
      </c>
    </row>
    <row r="60" spans="1:17" x14ac:dyDescent="0.25">
      <c r="A60" s="1">
        <v>42464</v>
      </c>
      <c r="B60">
        <v>1270000</v>
      </c>
      <c r="C60" t="s">
        <v>51</v>
      </c>
      <c r="D60" t="s">
        <v>12429</v>
      </c>
      <c r="E60" t="s">
        <v>10</v>
      </c>
      <c r="F60">
        <v>3125</v>
      </c>
      <c r="G60">
        <v>4</v>
      </c>
      <c r="H60">
        <v>2</v>
      </c>
      <c r="I60">
        <v>2</v>
      </c>
      <c r="J60">
        <v>399</v>
      </c>
      <c r="K60">
        <v>2005</v>
      </c>
      <c r="L60" t="s">
        <v>123</v>
      </c>
      <c r="M60" t="s">
        <v>32</v>
      </c>
      <c r="N60" t="s">
        <v>31</v>
      </c>
      <c r="O60" s="6" t="str">
        <f>INDEX(lkp_Region,MATCH(tbl_Sales[[#This Row],[Suburb]],lkp_Suburb,0))</f>
        <v>Southern Metropolitan</v>
      </c>
      <c r="P60" s="6">
        <f>MONTH(tbl_Sales[[#This Row],[Date]])</f>
        <v>4</v>
      </c>
      <c r="Q60" s="6">
        <f>YEAR(tbl_Sales[[#This Row],[Date]])</f>
        <v>2016</v>
      </c>
    </row>
    <row r="61" spans="1:17" x14ac:dyDescent="0.25">
      <c r="A61" s="1">
        <v>42464</v>
      </c>
      <c r="B61">
        <v>681000</v>
      </c>
      <c r="C61" t="s">
        <v>2</v>
      </c>
      <c r="D61" t="s">
        <v>12428</v>
      </c>
      <c r="E61" t="s">
        <v>10</v>
      </c>
      <c r="F61">
        <v>3013</v>
      </c>
      <c r="G61">
        <v>3</v>
      </c>
      <c r="H61">
        <v>1</v>
      </c>
      <c r="I61">
        <v>1</v>
      </c>
      <c r="J61">
        <v>446</v>
      </c>
      <c r="L61" t="s">
        <v>124</v>
      </c>
      <c r="M61" t="s">
        <v>65</v>
      </c>
      <c r="N61" t="s">
        <v>21</v>
      </c>
      <c r="O61" s="6" t="str">
        <f>INDEX(lkp_Region,MATCH(tbl_Sales[[#This Row],[Suburb]],lkp_Suburb,0))</f>
        <v>Western Metropolitan</v>
      </c>
      <c r="P61" s="6">
        <f>MONTH(tbl_Sales[[#This Row],[Date]])</f>
        <v>4</v>
      </c>
      <c r="Q61" s="6">
        <f>YEAR(tbl_Sales[[#This Row],[Date]])</f>
        <v>2016</v>
      </c>
    </row>
    <row r="62" spans="1:17" x14ac:dyDescent="0.25">
      <c r="A62" s="1">
        <v>42464</v>
      </c>
      <c r="B62">
        <v>706000</v>
      </c>
      <c r="C62" t="s">
        <v>2</v>
      </c>
      <c r="D62" t="s">
        <v>12431</v>
      </c>
      <c r="E62" t="s">
        <v>10</v>
      </c>
      <c r="F62">
        <v>3013</v>
      </c>
      <c r="G62">
        <v>4</v>
      </c>
      <c r="H62">
        <v>1</v>
      </c>
      <c r="I62">
        <v>0</v>
      </c>
      <c r="J62">
        <v>165</v>
      </c>
      <c r="K62">
        <v>1900</v>
      </c>
      <c r="L62" t="s">
        <v>125</v>
      </c>
      <c r="M62" t="s">
        <v>65</v>
      </c>
      <c r="N62" t="s">
        <v>21</v>
      </c>
      <c r="O62" s="6" t="str">
        <f>INDEX(lkp_Region,MATCH(tbl_Sales[[#This Row],[Suburb]],lkp_Suburb,0))</f>
        <v>Western Metropolitan</v>
      </c>
      <c r="P62" s="6">
        <f>MONTH(tbl_Sales[[#This Row],[Date]])</f>
        <v>4</v>
      </c>
      <c r="Q62" s="6">
        <f>YEAR(tbl_Sales[[#This Row],[Date]])</f>
        <v>2016</v>
      </c>
    </row>
    <row r="63" spans="1:17" x14ac:dyDescent="0.25">
      <c r="A63" s="1">
        <v>42464</v>
      </c>
      <c r="B63">
        <v>878000</v>
      </c>
      <c r="C63" t="s">
        <v>2</v>
      </c>
      <c r="D63" t="s">
        <v>12423</v>
      </c>
      <c r="E63" t="s">
        <v>10</v>
      </c>
      <c r="F63">
        <v>3108</v>
      </c>
      <c r="G63">
        <v>3</v>
      </c>
      <c r="H63">
        <v>2</v>
      </c>
      <c r="I63">
        <v>2</v>
      </c>
      <c r="J63">
        <v>0</v>
      </c>
      <c r="K63">
        <v>2001</v>
      </c>
      <c r="L63" t="s">
        <v>127</v>
      </c>
      <c r="M63" t="s">
        <v>126</v>
      </c>
      <c r="N63" t="s">
        <v>128</v>
      </c>
      <c r="O63" s="6" t="str">
        <f>INDEX(lkp_Region,MATCH(tbl_Sales[[#This Row],[Suburb]],lkp_Suburb,0))</f>
        <v>Eastern Metropolitan</v>
      </c>
      <c r="P63" s="6">
        <f>MONTH(tbl_Sales[[#This Row],[Date]])</f>
        <v>4</v>
      </c>
      <c r="Q63" s="6">
        <f>YEAR(tbl_Sales[[#This Row],[Date]])</f>
        <v>2016</v>
      </c>
    </row>
    <row r="64" spans="1:17" x14ac:dyDescent="0.25">
      <c r="A64" s="1">
        <v>42464</v>
      </c>
      <c r="B64">
        <v>990000</v>
      </c>
      <c r="C64" t="s">
        <v>2</v>
      </c>
      <c r="D64" t="s">
        <v>12423</v>
      </c>
      <c r="E64" t="s">
        <v>10</v>
      </c>
      <c r="F64">
        <v>3108</v>
      </c>
      <c r="G64">
        <v>3</v>
      </c>
      <c r="H64">
        <v>1</v>
      </c>
      <c r="I64">
        <v>1</v>
      </c>
      <c r="J64">
        <v>746</v>
      </c>
      <c r="L64" t="s">
        <v>129</v>
      </c>
      <c r="M64" t="s">
        <v>126</v>
      </c>
      <c r="N64" t="s">
        <v>128</v>
      </c>
      <c r="O64" s="6" t="str">
        <f>INDEX(lkp_Region,MATCH(tbl_Sales[[#This Row],[Suburb]],lkp_Suburb,0))</f>
        <v>Eastern Metropolitan</v>
      </c>
      <c r="P64" s="6">
        <f>MONTH(tbl_Sales[[#This Row],[Date]])</f>
        <v>4</v>
      </c>
      <c r="Q64" s="6">
        <f>YEAR(tbl_Sales[[#This Row],[Date]])</f>
        <v>2016</v>
      </c>
    </row>
    <row r="65" spans="1:17" x14ac:dyDescent="0.25">
      <c r="A65" s="1">
        <v>42464</v>
      </c>
      <c r="B65">
        <v>1190000</v>
      </c>
      <c r="C65" t="s">
        <v>2</v>
      </c>
      <c r="D65" t="s">
        <v>12427</v>
      </c>
      <c r="E65" t="s">
        <v>10</v>
      </c>
      <c r="F65">
        <v>3108</v>
      </c>
      <c r="G65">
        <v>3</v>
      </c>
      <c r="H65">
        <v>1</v>
      </c>
      <c r="I65">
        <v>1</v>
      </c>
      <c r="J65">
        <v>658</v>
      </c>
      <c r="K65">
        <v>1960</v>
      </c>
      <c r="L65" t="s">
        <v>130</v>
      </c>
      <c r="M65" t="s">
        <v>126</v>
      </c>
      <c r="N65" t="s">
        <v>128</v>
      </c>
      <c r="O65" s="6" t="str">
        <f>INDEX(lkp_Region,MATCH(tbl_Sales[[#This Row],[Suburb]],lkp_Suburb,0))</f>
        <v>Eastern Metropolitan</v>
      </c>
      <c r="P65" s="6">
        <f>MONTH(tbl_Sales[[#This Row],[Date]])</f>
        <v>4</v>
      </c>
      <c r="Q65" s="6">
        <f>YEAR(tbl_Sales[[#This Row],[Date]])</f>
        <v>2016</v>
      </c>
    </row>
    <row r="66" spans="1:17" x14ac:dyDescent="0.25">
      <c r="A66" s="1">
        <v>42464</v>
      </c>
      <c r="B66">
        <v>927000</v>
      </c>
      <c r="C66" t="s">
        <v>2</v>
      </c>
      <c r="D66" t="s">
        <v>12424</v>
      </c>
      <c r="E66" t="s">
        <v>10</v>
      </c>
      <c r="F66">
        <v>3015</v>
      </c>
      <c r="G66">
        <v>3</v>
      </c>
      <c r="H66">
        <v>1</v>
      </c>
      <c r="I66">
        <v>0</v>
      </c>
      <c r="J66">
        <v>274</v>
      </c>
      <c r="K66">
        <v>1910</v>
      </c>
      <c r="L66" t="s">
        <v>132</v>
      </c>
      <c r="M66" t="s">
        <v>131</v>
      </c>
      <c r="N66" t="s">
        <v>69</v>
      </c>
      <c r="O66" s="6" t="str">
        <f>INDEX(lkp_Region,MATCH(tbl_Sales[[#This Row],[Suburb]],lkp_Suburb,0))</f>
        <v>Western Metropolitan</v>
      </c>
      <c r="P66" s="6">
        <f>MONTH(tbl_Sales[[#This Row],[Date]])</f>
        <v>4</v>
      </c>
      <c r="Q66" s="6">
        <f>YEAR(tbl_Sales[[#This Row],[Date]])</f>
        <v>2016</v>
      </c>
    </row>
    <row r="67" spans="1:17" x14ac:dyDescent="0.25">
      <c r="A67" s="1">
        <v>42464</v>
      </c>
      <c r="B67">
        <v>940000</v>
      </c>
      <c r="C67" t="s">
        <v>2</v>
      </c>
      <c r="D67" t="s">
        <v>12424</v>
      </c>
      <c r="E67" t="s">
        <v>5</v>
      </c>
      <c r="F67">
        <v>3015</v>
      </c>
      <c r="G67">
        <v>4</v>
      </c>
      <c r="H67">
        <v>2</v>
      </c>
      <c r="I67">
        <v>1</v>
      </c>
      <c r="J67">
        <v>379</v>
      </c>
      <c r="K67">
        <v>1930</v>
      </c>
      <c r="L67" t="s">
        <v>134</v>
      </c>
      <c r="M67" t="s">
        <v>133</v>
      </c>
      <c r="N67" t="s">
        <v>69</v>
      </c>
      <c r="O67" s="6" t="str">
        <f>INDEX(lkp_Region,MATCH(tbl_Sales[[#This Row],[Suburb]],lkp_Suburb,0))</f>
        <v>Western Metropolitan</v>
      </c>
      <c r="P67" s="6">
        <f>MONTH(tbl_Sales[[#This Row],[Date]])</f>
        <v>4</v>
      </c>
      <c r="Q67" s="6">
        <f>YEAR(tbl_Sales[[#This Row],[Date]])</f>
        <v>2016</v>
      </c>
    </row>
    <row r="68" spans="1:17" x14ac:dyDescent="0.25">
      <c r="A68" s="1">
        <v>42464</v>
      </c>
      <c r="B68">
        <v>993000</v>
      </c>
      <c r="C68" t="s">
        <v>2</v>
      </c>
      <c r="D68" t="s">
        <v>12424</v>
      </c>
      <c r="E68" t="s">
        <v>5</v>
      </c>
      <c r="F68">
        <v>3015</v>
      </c>
      <c r="G68">
        <v>3</v>
      </c>
      <c r="H68">
        <v>2</v>
      </c>
      <c r="I68">
        <v>2</v>
      </c>
      <c r="J68">
        <v>348</v>
      </c>
      <c r="K68">
        <v>1900</v>
      </c>
      <c r="L68" t="s">
        <v>135</v>
      </c>
      <c r="M68" t="s">
        <v>133</v>
      </c>
      <c r="N68" t="s">
        <v>69</v>
      </c>
      <c r="O68" s="6" t="str">
        <f>INDEX(lkp_Region,MATCH(tbl_Sales[[#This Row],[Suburb]],lkp_Suburb,0))</f>
        <v>Western Metropolitan</v>
      </c>
      <c r="P68" s="6">
        <f>MONTH(tbl_Sales[[#This Row],[Date]])</f>
        <v>4</v>
      </c>
      <c r="Q68" s="6">
        <f>YEAR(tbl_Sales[[#This Row],[Date]])</f>
        <v>2016</v>
      </c>
    </row>
    <row r="69" spans="1:17" x14ac:dyDescent="0.25">
      <c r="A69" s="1">
        <v>42464</v>
      </c>
      <c r="B69">
        <v>410000</v>
      </c>
      <c r="C69" t="s">
        <v>13</v>
      </c>
      <c r="D69" t="s">
        <v>12425</v>
      </c>
      <c r="E69" t="s">
        <v>5</v>
      </c>
      <c r="F69">
        <v>3185</v>
      </c>
      <c r="G69">
        <v>2</v>
      </c>
      <c r="H69">
        <v>1</v>
      </c>
      <c r="I69">
        <v>0</v>
      </c>
      <c r="J69">
        <v>0</v>
      </c>
      <c r="L69" t="s">
        <v>137</v>
      </c>
      <c r="M69" t="s">
        <v>136</v>
      </c>
      <c r="N69" t="s">
        <v>57</v>
      </c>
      <c r="O69" s="6" t="str">
        <f>INDEX(lkp_Region,MATCH(tbl_Sales[[#This Row],[Suburb]],lkp_Suburb,0))</f>
        <v>Southern Metropolitan</v>
      </c>
      <c r="P69" s="6">
        <f>MONTH(tbl_Sales[[#This Row],[Date]])</f>
        <v>4</v>
      </c>
      <c r="Q69" s="6">
        <f>YEAR(tbl_Sales[[#This Row],[Date]])</f>
        <v>2016</v>
      </c>
    </row>
    <row r="70" spans="1:17" x14ac:dyDescent="0.25">
      <c r="A70" s="1">
        <v>42464</v>
      </c>
      <c r="B70">
        <v>772500</v>
      </c>
      <c r="C70" t="s">
        <v>13</v>
      </c>
      <c r="D70" t="s">
        <v>12427</v>
      </c>
      <c r="E70" t="s">
        <v>10</v>
      </c>
      <c r="F70">
        <v>3165</v>
      </c>
      <c r="G70">
        <v>2</v>
      </c>
      <c r="H70">
        <v>1</v>
      </c>
      <c r="I70">
        <v>2</v>
      </c>
      <c r="J70">
        <v>318</v>
      </c>
      <c r="L70" t="s">
        <v>139</v>
      </c>
      <c r="M70" t="s">
        <v>138</v>
      </c>
      <c r="N70" t="s">
        <v>57</v>
      </c>
      <c r="O70" s="6" t="str">
        <f>INDEX(lkp_Region,MATCH(tbl_Sales[[#This Row],[Suburb]],lkp_Suburb,0))</f>
        <v>Southern Metropolitan</v>
      </c>
      <c r="P70" s="6">
        <f>MONTH(tbl_Sales[[#This Row],[Date]])</f>
        <v>4</v>
      </c>
      <c r="Q70" s="6">
        <f>YEAR(tbl_Sales[[#This Row],[Date]])</f>
        <v>2016</v>
      </c>
    </row>
    <row r="71" spans="1:17" x14ac:dyDescent="0.25">
      <c r="A71" s="1">
        <v>42464</v>
      </c>
      <c r="B71">
        <v>260000</v>
      </c>
      <c r="C71" t="s">
        <v>2</v>
      </c>
      <c r="D71" t="s">
        <v>12428</v>
      </c>
      <c r="E71" t="s">
        <v>5</v>
      </c>
      <c r="F71">
        <v>3073</v>
      </c>
      <c r="G71">
        <v>1</v>
      </c>
      <c r="H71">
        <v>1</v>
      </c>
      <c r="I71">
        <v>1</v>
      </c>
      <c r="J71">
        <v>141</v>
      </c>
      <c r="K71">
        <v>2000</v>
      </c>
      <c r="L71" t="s">
        <v>140</v>
      </c>
      <c r="M71" t="s">
        <v>93</v>
      </c>
      <c r="N71" t="s">
        <v>62</v>
      </c>
      <c r="O71" s="6" t="str">
        <f>INDEX(lkp_Region,MATCH(tbl_Sales[[#This Row],[Suburb]],lkp_Suburb,0))</f>
        <v>Northern Metropolitan</v>
      </c>
      <c r="P71" s="6">
        <f>MONTH(tbl_Sales[[#This Row],[Date]])</f>
        <v>4</v>
      </c>
      <c r="Q71" s="6">
        <f>YEAR(tbl_Sales[[#This Row],[Date]])</f>
        <v>2016</v>
      </c>
    </row>
    <row r="72" spans="1:17" x14ac:dyDescent="0.25">
      <c r="A72" s="1">
        <v>42464</v>
      </c>
      <c r="B72">
        <v>510000</v>
      </c>
      <c r="C72" t="s">
        <v>51</v>
      </c>
      <c r="D72" t="s">
        <v>12423</v>
      </c>
      <c r="E72" t="s">
        <v>5</v>
      </c>
      <c r="F72">
        <v>3020</v>
      </c>
      <c r="G72">
        <v>3</v>
      </c>
      <c r="H72">
        <v>2</v>
      </c>
      <c r="I72">
        <v>1</v>
      </c>
      <c r="J72">
        <v>333</v>
      </c>
      <c r="K72">
        <v>2012</v>
      </c>
      <c r="L72" t="s">
        <v>142</v>
      </c>
      <c r="M72" t="s">
        <v>141</v>
      </c>
      <c r="N72" t="s">
        <v>3</v>
      </c>
      <c r="O72" s="6" t="str">
        <f>INDEX(lkp_Region,MATCH(tbl_Sales[[#This Row],[Suburb]],lkp_Suburb,0))</f>
        <v>Western Metropolitan</v>
      </c>
      <c r="P72" s="6">
        <f>MONTH(tbl_Sales[[#This Row],[Date]])</f>
        <v>4</v>
      </c>
      <c r="Q72" s="6">
        <f>YEAR(tbl_Sales[[#This Row],[Date]])</f>
        <v>2016</v>
      </c>
    </row>
    <row r="73" spans="1:17" x14ac:dyDescent="0.25">
      <c r="A73" s="1">
        <v>42464</v>
      </c>
      <c r="B73">
        <v>1000000</v>
      </c>
      <c r="C73" t="s">
        <v>2</v>
      </c>
      <c r="D73" t="s">
        <v>12432</v>
      </c>
      <c r="E73" t="s">
        <v>10</v>
      </c>
      <c r="F73">
        <v>3020</v>
      </c>
      <c r="G73">
        <v>5</v>
      </c>
      <c r="H73">
        <v>2</v>
      </c>
      <c r="I73">
        <v>1</v>
      </c>
      <c r="J73">
        <v>786</v>
      </c>
      <c r="K73">
        <v>1999</v>
      </c>
      <c r="L73" t="s">
        <v>144</v>
      </c>
      <c r="M73" t="s">
        <v>143</v>
      </c>
      <c r="N73" t="s">
        <v>3</v>
      </c>
      <c r="O73" s="6" t="str">
        <f>INDEX(lkp_Region,MATCH(tbl_Sales[[#This Row],[Suburb]],lkp_Suburb,0))</f>
        <v>Western Metropolitan</v>
      </c>
      <c r="P73" s="6">
        <f>MONTH(tbl_Sales[[#This Row],[Date]])</f>
        <v>4</v>
      </c>
      <c r="Q73" s="6">
        <f>YEAR(tbl_Sales[[#This Row],[Date]])</f>
        <v>2016</v>
      </c>
    </row>
    <row r="74" spans="1:17" x14ac:dyDescent="0.25">
      <c r="A74" s="1">
        <v>42464</v>
      </c>
      <c r="B74">
        <v>720000</v>
      </c>
      <c r="C74" t="s">
        <v>13</v>
      </c>
      <c r="D74" t="s">
        <v>12429</v>
      </c>
      <c r="E74" t="s">
        <v>10</v>
      </c>
      <c r="F74">
        <v>3101</v>
      </c>
      <c r="G74">
        <v>3</v>
      </c>
      <c r="H74">
        <v>1</v>
      </c>
      <c r="I74">
        <v>1</v>
      </c>
      <c r="J74">
        <v>0</v>
      </c>
      <c r="L74" t="s">
        <v>146</v>
      </c>
      <c r="M74" t="s">
        <v>145</v>
      </c>
      <c r="N74" t="s">
        <v>101</v>
      </c>
      <c r="O74" s="6" t="str">
        <f>INDEX(lkp_Region,MATCH(tbl_Sales[[#This Row],[Suburb]],lkp_Suburb,0))</f>
        <v>Southern Metropolitan</v>
      </c>
      <c r="P74" s="6">
        <f>MONTH(tbl_Sales[[#This Row],[Date]])</f>
        <v>4</v>
      </c>
      <c r="Q74" s="6">
        <f>YEAR(tbl_Sales[[#This Row],[Date]])</f>
        <v>2016</v>
      </c>
    </row>
    <row r="75" spans="1:17" x14ac:dyDescent="0.25">
      <c r="A75" s="1">
        <v>42464</v>
      </c>
      <c r="B75">
        <v>2730000</v>
      </c>
      <c r="C75" t="s">
        <v>2</v>
      </c>
      <c r="D75" t="s">
        <v>12425</v>
      </c>
      <c r="E75" t="s">
        <v>10</v>
      </c>
      <c r="F75">
        <v>3186</v>
      </c>
      <c r="G75">
        <v>5</v>
      </c>
      <c r="H75">
        <v>3</v>
      </c>
      <c r="I75">
        <v>2</v>
      </c>
      <c r="J75">
        <v>895</v>
      </c>
      <c r="K75">
        <v>1938</v>
      </c>
      <c r="L75" t="s">
        <v>147</v>
      </c>
      <c r="M75" t="s">
        <v>105</v>
      </c>
      <c r="N75" t="s">
        <v>107</v>
      </c>
      <c r="O75" s="6" t="str">
        <f>INDEX(lkp_Region,MATCH(tbl_Sales[[#This Row],[Suburb]],lkp_Suburb,0))</f>
        <v>Southern Metropolitan</v>
      </c>
      <c r="P75" s="6">
        <f>MONTH(tbl_Sales[[#This Row],[Date]])</f>
        <v>4</v>
      </c>
      <c r="Q75" s="6">
        <f>YEAR(tbl_Sales[[#This Row],[Date]])</f>
        <v>2016</v>
      </c>
    </row>
    <row r="76" spans="1:17" x14ac:dyDescent="0.25">
      <c r="A76" s="1">
        <v>42464</v>
      </c>
      <c r="B76">
        <v>1375000</v>
      </c>
      <c r="C76" t="s">
        <v>2</v>
      </c>
      <c r="D76" t="s">
        <v>12427</v>
      </c>
      <c r="E76" t="s">
        <v>5</v>
      </c>
      <c r="F76">
        <v>3081</v>
      </c>
      <c r="G76">
        <v>3</v>
      </c>
      <c r="H76">
        <v>1</v>
      </c>
      <c r="I76">
        <v>1</v>
      </c>
      <c r="J76">
        <v>368</v>
      </c>
      <c r="K76">
        <v>1960</v>
      </c>
      <c r="L76" t="s">
        <v>149</v>
      </c>
      <c r="M76" t="s">
        <v>148</v>
      </c>
      <c r="N76" t="s">
        <v>150</v>
      </c>
      <c r="O76" s="6" t="str">
        <f>INDEX(lkp_Region,MATCH(tbl_Sales[[#This Row],[Suburb]],lkp_Suburb,0))</f>
        <v>Eastern Metropolitan</v>
      </c>
      <c r="P76" s="6">
        <f>MONTH(tbl_Sales[[#This Row],[Date]])</f>
        <v>4</v>
      </c>
      <c r="Q76" s="6">
        <f>YEAR(tbl_Sales[[#This Row],[Date]])</f>
        <v>2016</v>
      </c>
    </row>
    <row r="77" spans="1:17" x14ac:dyDescent="0.25">
      <c r="A77" s="1">
        <v>42465</v>
      </c>
      <c r="B77">
        <v>4000000</v>
      </c>
      <c r="C77" t="s">
        <v>2</v>
      </c>
      <c r="D77" t="s">
        <v>12427</v>
      </c>
      <c r="E77" t="s">
        <v>5</v>
      </c>
      <c r="F77">
        <v>3128</v>
      </c>
      <c r="G77">
        <v>3</v>
      </c>
      <c r="H77">
        <v>1</v>
      </c>
      <c r="I77">
        <v>2</v>
      </c>
      <c r="J77">
        <v>763</v>
      </c>
      <c r="K77">
        <v>1945</v>
      </c>
      <c r="L77" t="s">
        <v>152</v>
      </c>
      <c r="M77" t="s">
        <v>151</v>
      </c>
      <c r="N77" t="s">
        <v>14</v>
      </c>
      <c r="O77" s="6" t="str">
        <f>INDEX(lkp_Region,MATCH(tbl_Sales[[#This Row],[Suburb]],lkp_Suburb,0))</f>
        <v>Eastern Metropolitan</v>
      </c>
      <c r="P77" s="6">
        <f>MONTH(tbl_Sales[[#This Row],[Date]])</f>
        <v>4</v>
      </c>
      <c r="Q77" s="6">
        <f>YEAR(tbl_Sales[[#This Row],[Date]])</f>
        <v>2016</v>
      </c>
    </row>
    <row r="78" spans="1:17" x14ac:dyDescent="0.25">
      <c r="A78" s="1">
        <v>42465</v>
      </c>
      <c r="B78">
        <v>480000</v>
      </c>
      <c r="C78" t="s">
        <v>13</v>
      </c>
      <c r="D78" t="s">
        <v>12427</v>
      </c>
      <c r="E78" t="s">
        <v>10</v>
      </c>
      <c r="F78">
        <v>3141</v>
      </c>
      <c r="G78">
        <v>2</v>
      </c>
      <c r="H78">
        <v>1</v>
      </c>
      <c r="I78">
        <v>1</v>
      </c>
      <c r="J78">
        <v>0</v>
      </c>
      <c r="K78">
        <v>1965</v>
      </c>
      <c r="L78" t="s">
        <v>153</v>
      </c>
      <c r="M78" t="s">
        <v>111</v>
      </c>
      <c r="N78" t="s">
        <v>76</v>
      </c>
      <c r="O78" s="6" t="str">
        <f>INDEX(lkp_Region,MATCH(tbl_Sales[[#This Row],[Suburb]],lkp_Suburb,0))</f>
        <v>Southern Metropolitan</v>
      </c>
      <c r="P78" s="6">
        <f>MONTH(tbl_Sales[[#This Row],[Date]])</f>
        <v>4</v>
      </c>
      <c r="Q78" s="6">
        <f>YEAR(tbl_Sales[[#This Row],[Date]])</f>
        <v>2016</v>
      </c>
    </row>
    <row r="79" spans="1:17" x14ac:dyDescent="0.25">
      <c r="A79" s="1">
        <v>42465</v>
      </c>
      <c r="B79">
        <v>327000</v>
      </c>
      <c r="C79" t="s">
        <v>13</v>
      </c>
      <c r="D79" t="s">
        <v>12429</v>
      </c>
      <c r="E79" t="s">
        <v>10</v>
      </c>
      <c r="F79">
        <v>3185</v>
      </c>
      <c r="G79">
        <v>1</v>
      </c>
      <c r="H79">
        <v>1</v>
      </c>
      <c r="I79">
        <v>1</v>
      </c>
      <c r="J79">
        <v>486</v>
      </c>
      <c r="L79" t="s">
        <v>155</v>
      </c>
      <c r="M79" t="s">
        <v>154</v>
      </c>
      <c r="N79" t="s">
        <v>26</v>
      </c>
      <c r="O79" s="6" t="str">
        <f>INDEX(lkp_Region,MATCH(tbl_Sales[[#This Row],[Suburb]],lkp_Suburb,0))</f>
        <v>Southern Metropolitan</v>
      </c>
      <c r="P79" s="6">
        <f>MONTH(tbl_Sales[[#This Row],[Date]])</f>
        <v>4</v>
      </c>
      <c r="Q79" s="6">
        <f>YEAR(tbl_Sales[[#This Row],[Date]])</f>
        <v>2016</v>
      </c>
    </row>
    <row r="80" spans="1:17" x14ac:dyDescent="0.25">
      <c r="A80" s="1">
        <v>42465</v>
      </c>
      <c r="B80">
        <v>561000</v>
      </c>
      <c r="C80" t="s">
        <v>13</v>
      </c>
      <c r="D80" t="s">
        <v>12428</v>
      </c>
      <c r="E80" t="s">
        <v>10</v>
      </c>
      <c r="F80">
        <v>3182</v>
      </c>
      <c r="G80">
        <v>2</v>
      </c>
      <c r="H80">
        <v>1</v>
      </c>
      <c r="I80">
        <v>1</v>
      </c>
      <c r="J80">
        <v>0</v>
      </c>
      <c r="L80" t="s">
        <v>157</v>
      </c>
      <c r="M80" t="s">
        <v>156</v>
      </c>
      <c r="N80" t="s">
        <v>26</v>
      </c>
      <c r="O80" s="6" t="str">
        <f>INDEX(lkp_Region,MATCH(tbl_Sales[[#This Row],[Suburb]],lkp_Suburb,0))</f>
        <v>Southern Metropolitan</v>
      </c>
      <c r="P80" s="6">
        <f>MONTH(tbl_Sales[[#This Row],[Date]])</f>
        <v>4</v>
      </c>
      <c r="Q80" s="6">
        <f>YEAR(tbl_Sales[[#This Row],[Date]])</f>
        <v>2016</v>
      </c>
    </row>
    <row r="81" spans="1:17" x14ac:dyDescent="0.25">
      <c r="A81" s="1">
        <v>42465</v>
      </c>
      <c r="B81">
        <v>370000</v>
      </c>
      <c r="C81" t="s">
        <v>13</v>
      </c>
      <c r="D81" t="s">
        <v>12429</v>
      </c>
      <c r="E81" t="s">
        <v>5</v>
      </c>
      <c r="F81">
        <v>3055</v>
      </c>
      <c r="G81">
        <v>2</v>
      </c>
      <c r="H81">
        <v>1</v>
      </c>
      <c r="I81">
        <v>1</v>
      </c>
      <c r="J81">
        <v>0</v>
      </c>
      <c r="K81">
        <v>1970</v>
      </c>
      <c r="L81" t="s">
        <v>158</v>
      </c>
      <c r="M81" t="s">
        <v>80</v>
      </c>
      <c r="N81" t="s">
        <v>18</v>
      </c>
      <c r="O81" s="6" t="str">
        <f>INDEX(lkp_Region,MATCH(tbl_Sales[[#This Row],[Suburb]],lkp_Suburb,0))</f>
        <v>Northern Metropolitan</v>
      </c>
      <c r="P81" s="6">
        <f>MONTH(tbl_Sales[[#This Row],[Date]])</f>
        <v>4</v>
      </c>
      <c r="Q81" s="6">
        <f>YEAR(tbl_Sales[[#This Row],[Date]])</f>
        <v>2016</v>
      </c>
    </row>
    <row r="82" spans="1:17" x14ac:dyDescent="0.25">
      <c r="A82" s="1">
        <v>42465</v>
      </c>
      <c r="B82">
        <v>880000</v>
      </c>
      <c r="C82" t="s">
        <v>2</v>
      </c>
      <c r="D82" t="s">
        <v>12427</v>
      </c>
      <c r="E82" t="s">
        <v>10</v>
      </c>
      <c r="F82">
        <v>3044</v>
      </c>
      <c r="G82">
        <v>3</v>
      </c>
      <c r="H82">
        <v>2</v>
      </c>
      <c r="I82">
        <v>2</v>
      </c>
      <c r="J82">
        <v>588</v>
      </c>
      <c r="K82">
        <v>1960</v>
      </c>
      <c r="L82" t="s">
        <v>159</v>
      </c>
      <c r="M82" t="s">
        <v>115</v>
      </c>
      <c r="N82" t="s">
        <v>18</v>
      </c>
      <c r="O82" s="6" t="str">
        <f>INDEX(lkp_Region,MATCH(tbl_Sales[[#This Row],[Suburb]],lkp_Suburb,0))</f>
        <v>Northern Metropolitan</v>
      </c>
      <c r="P82" s="6">
        <f>MONTH(tbl_Sales[[#This Row],[Date]])</f>
        <v>4</v>
      </c>
      <c r="Q82" s="6">
        <f>YEAR(tbl_Sales[[#This Row],[Date]])</f>
        <v>2016</v>
      </c>
    </row>
    <row r="83" spans="1:17" x14ac:dyDescent="0.25">
      <c r="A83" s="1">
        <v>42465</v>
      </c>
      <c r="B83">
        <v>610000</v>
      </c>
      <c r="C83" t="s">
        <v>13</v>
      </c>
      <c r="D83" t="s">
        <v>12428</v>
      </c>
      <c r="E83" t="s">
        <v>5</v>
      </c>
      <c r="F83">
        <v>3032</v>
      </c>
      <c r="G83">
        <v>2</v>
      </c>
      <c r="H83">
        <v>1</v>
      </c>
      <c r="I83">
        <v>1</v>
      </c>
      <c r="J83">
        <v>301</v>
      </c>
      <c r="K83">
        <v>1995</v>
      </c>
      <c r="L83" t="s">
        <v>161</v>
      </c>
      <c r="M83" t="s">
        <v>160</v>
      </c>
      <c r="N83" t="s">
        <v>49</v>
      </c>
      <c r="O83" s="6" t="str">
        <f>INDEX(lkp_Region,MATCH(tbl_Sales[[#This Row],[Suburb]],lkp_Suburb,0))</f>
        <v>Western Metropolitan</v>
      </c>
      <c r="P83" s="6">
        <f>MONTH(tbl_Sales[[#This Row],[Date]])</f>
        <v>4</v>
      </c>
      <c r="Q83" s="6">
        <f>YEAR(tbl_Sales[[#This Row],[Date]])</f>
        <v>2016</v>
      </c>
    </row>
    <row r="84" spans="1:17" x14ac:dyDescent="0.25">
      <c r="A84" s="1">
        <v>42465</v>
      </c>
      <c r="B84">
        <v>645000</v>
      </c>
      <c r="C84" t="s">
        <v>13</v>
      </c>
      <c r="D84" t="s">
        <v>12427</v>
      </c>
      <c r="E84" t="s">
        <v>5</v>
      </c>
      <c r="F84">
        <v>3040</v>
      </c>
      <c r="G84">
        <v>2</v>
      </c>
      <c r="H84">
        <v>1</v>
      </c>
      <c r="I84">
        <v>1</v>
      </c>
      <c r="J84">
        <v>170</v>
      </c>
      <c r="K84">
        <v>1994</v>
      </c>
      <c r="L84" t="s">
        <v>162</v>
      </c>
      <c r="M84" t="s">
        <v>47</v>
      </c>
      <c r="N84" t="s">
        <v>49</v>
      </c>
      <c r="O84" s="6" t="str">
        <f>INDEX(lkp_Region,MATCH(tbl_Sales[[#This Row],[Suburb]],lkp_Suburb,0))</f>
        <v>Western Metropolitan</v>
      </c>
      <c r="P84" s="6">
        <f>MONTH(tbl_Sales[[#This Row],[Date]])</f>
        <v>4</v>
      </c>
      <c r="Q84" s="6">
        <f>YEAR(tbl_Sales[[#This Row],[Date]])</f>
        <v>2016</v>
      </c>
    </row>
    <row r="85" spans="1:17" x14ac:dyDescent="0.25">
      <c r="A85" s="1">
        <v>42465</v>
      </c>
      <c r="B85">
        <v>1007000</v>
      </c>
      <c r="C85" t="s">
        <v>2</v>
      </c>
      <c r="D85" t="s">
        <v>12427</v>
      </c>
      <c r="E85" t="s">
        <v>10</v>
      </c>
      <c r="F85">
        <v>3042</v>
      </c>
      <c r="G85">
        <v>2</v>
      </c>
      <c r="H85">
        <v>1</v>
      </c>
      <c r="I85">
        <v>1</v>
      </c>
      <c r="J85">
        <v>646</v>
      </c>
      <c r="L85" t="s">
        <v>163</v>
      </c>
      <c r="M85" t="s">
        <v>86</v>
      </c>
      <c r="N85" t="s">
        <v>49</v>
      </c>
      <c r="O85" s="6" t="str">
        <f>INDEX(lkp_Region,MATCH(tbl_Sales[[#This Row],[Suburb]],lkp_Suburb,0))</f>
        <v>Western Metropolitan</v>
      </c>
      <c r="P85" s="6">
        <f>MONTH(tbl_Sales[[#This Row],[Date]])</f>
        <v>4</v>
      </c>
      <c r="Q85" s="6">
        <f>YEAR(tbl_Sales[[#This Row],[Date]])</f>
        <v>2016</v>
      </c>
    </row>
    <row r="86" spans="1:17" x14ac:dyDescent="0.25">
      <c r="A86" s="1">
        <v>42465</v>
      </c>
      <c r="B86">
        <v>1260000</v>
      </c>
      <c r="C86" t="s">
        <v>2</v>
      </c>
      <c r="D86" t="s">
        <v>12427</v>
      </c>
      <c r="E86" t="s">
        <v>5</v>
      </c>
      <c r="F86">
        <v>3053</v>
      </c>
      <c r="G86">
        <v>4</v>
      </c>
      <c r="H86">
        <v>1</v>
      </c>
      <c r="I86">
        <v>2</v>
      </c>
      <c r="J86">
        <v>151</v>
      </c>
      <c r="L86" t="s">
        <v>165</v>
      </c>
      <c r="M86" t="s">
        <v>164</v>
      </c>
      <c r="N86" t="s">
        <v>88</v>
      </c>
      <c r="O86" s="6" t="str">
        <f>INDEX(lkp_Region,MATCH(tbl_Sales[[#This Row],[Suburb]],lkp_Suburb,0))</f>
        <v>Northern Metropolitan</v>
      </c>
      <c r="P86" s="6">
        <f>MONTH(tbl_Sales[[#This Row],[Date]])</f>
        <v>4</v>
      </c>
      <c r="Q86" s="6">
        <f>YEAR(tbl_Sales[[#This Row],[Date]])</f>
        <v>2016</v>
      </c>
    </row>
    <row r="87" spans="1:17" x14ac:dyDescent="0.25">
      <c r="A87" s="1">
        <v>42465</v>
      </c>
      <c r="B87">
        <v>1260000</v>
      </c>
      <c r="C87" t="s">
        <v>2</v>
      </c>
      <c r="D87" t="s">
        <v>12429</v>
      </c>
      <c r="E87" t="s">
        <v>5</v>
      </c>
      <c r="F87">
        <v>3015</v>
      </c>
      <c r="G87">
        <v>4</v>
      </c>
      <c r="H87">
        <v>1</v>
      </c>
      <c r="I87">
        <v>3</v>
      </c>
      <c r="J87">
        <v>757</v>
      </c>
      <c r="K87">
        <v>1960</v>
      </c>
      <c r="L87" t="s">
        <v>166</v>
      </c>
      <c r="M87" t="s">
        <v>133</v>
      </c>
      <c r="N87" t="s">
        <v>69</v>
      </c>
      <c r="O87" s="6" t="str">
        <f>INDEX(lkp_Region,MATCH(tbl_Sales[[#This Row],[Suburb]],lkp_Suburb,0))</f>
        <v>Western Metropolitan</v>
      </c>
      <c r="P87" s="6">
        <f>MONTH(tbl_Sales[[#This Row],[Date]])</f>
        <v>4</v>
      </c>
      <c r="Q87" s="6">
        <f>YEAR(tbl_Sales[[#This Row],[Date]])</f>
        <v>2016</v>
      </c>
    </row>
    <row r="88" spans="1:17" x14ac:dyDescent="0.25">
      <c r="A88" s="1">
        <v>42465</v>
      </c>
      <c r="B88">
        <v>260000</v>
      </c>
      <c r="C88" t="s">
        <v>13</v>
      </c>
      <c r="D88" t="s">
        <v>12427</v>
      </c>
      <c r="E88" t="s">
        <v>5</v>
      </c>
      <c r="F88">
        <v>3204</v>
      </c>
      <c r="G88">
        <v>1</v>
      </c>
      <c r="H88">
        <v>1</v>
      </c>
      <c r="I88">
        <v>1</v>
      </c>
      <c r="J88">
        <v>0</v>
      </c>
      <c r="K88">
        <v>1975</v>
      </c>
      <c r="L88" t="s">
        <v>167</v>
      </c>
      <c r="M88" t="s">
        <v>63</v>
      </c>
      <c r="N88" t="s">
        <v>57</v>
      </c>
      <c r="O88" s="6" t="str">
        <f>INDEX(lkp_Region,MATCH(tbl_Sales[[#This Row],[Suburb]],lkp_Suburb,0))</f>
        <v>Southern Metropolitan</v>
      </c>
      <c r="P88" s="6">
        <f>MONTH(tbl_Sales[[#This Row],[Date]])</f>
        <v>4</v>
      </c>
      <c r="Q88" s="6">
        <f>YEAR(tbl_Sales[[#This Row],[Date]])</f>
        <v>2016</v>
      </c>
    </row>
    <row r="89" spans="1:17" x14ac:dyDescent="0.25">
      <c r="A89" s="1">
        <v>42465</v>
      </c>
      <c r="B89">
        <v>689000</v>
      </c>
      <c r="C89" t="s">
        <v>2</v>
      </c>
      <c r="D89" t="s">
        <v>12428</v>
      </c>
      <c r="E89" t="s">
        <v>10</v>
      </c>
      <c r="F89">
        <v>3165</v>
      </c>
      <c r="G89">
        <v>2</v>
      </c>
      <c r="H89">
        <v>1</v>
      </c>
      <c r="I89">
        <v>1</v>
      </c>
      <c r="J89">
        <v>169</v>
      </c>
      <c r="L89" t="s">
        <v>168</v>
      </c>
      <c r="M89" t="s">
        <v>138</v>
      </c>
      <c r="N89" t="s">
        <v>57</v>
      </c>
      <c r="O89" s="6" t="str">
        <f>INDEX(lkp_Region,MATCH(tbl_Sales[[#This Row],[Suburb]],lkp_Suburb,0))</f>
        <v>Southern Metropolitan</v>
      </c>
      <c r="P89" s="6">
        <f>MONTH(tbl_Sales[[#This Row],[Date]])</f>
        <v>4</v>
      </c>
      <c r="Q89" s="6">
        <f>YEAR(tbl_Sales[[#This Row],[Date]])</f>
        <v>2016</v>
      </c>
    </row>
    <row r="90" spans="1:17" x14ac:dyDescent="0.25">
      <c r="A90" s="1">
        <v>42465</v>
      </c>
      <c r="B90">
        <v>800000</v>
      </c>
      <c r="C90" t="s">
        <v>13</v>
      </c>
      <c r="D90" t="s">
        <v>12429</v>
      </c>
      <c r="E90" t="s">
        <v>5</v>
      </c>
      <c r="F90">
        <v>3165</v>
      </c>
      <c r="G90">
        <v>3</v>
      </c>
      <c r="H90">
        <v>2</v>
      </c>
      <c r="I90">
        <v>2</v>
      </c>
      <c r="J90">
        <v>252</v>
      </c>
      <c r="K90">
        <v>1994</v>
      </c>
      <c r="L90" t="s">
        <v>169</v>
      </c>
      <c r="M90" t="s">
        <v>138</v>
      </c>
      <c r="N90" t="s">
        <v>57</v>
      </c>
      <c r="O90" s="6" t="str">
        <f>INDEX(lkp_Region,MATCH(tbl_Sales[[#This Row],[Suburb]],lkp_Suburb,0))</f>
        <v>Southern Metropolitan</v>
      </c>
      <c r="P90" s="6">
        <f>MONTH(tbl_Sales[[#This Row],[Date]])</f>
        <v>4</v>
      </c>
      <c r="Q90" s="6">
        <f>YEAR(tbl_Sales[[#This Row],[Date]])</f>
        <v>2016</v>
      </c>
    </row>
    <row r="91" spans="1:17" x14ac:dyDescent="0.25">
      <c r="A91" s="1">
        <v>42465</v>
      </c>
      <c r="B91">
        <v>376000</v>
      </c>
      <c r="C91" t="s">
        <v>13</v>
      </c>
      <c r="D91" t="s">
        <v>12427</v>
      </c>
      <c r="E91" t="s">
        <v>10</v>
      </c>
      <c r="F91">
        <v>3073</v>
      </c>
      <c r="G91">
        <v>2</v>
      </c>
      <c r="H91">
        <v>1</v>
      </c>
      <c r="I91">
        <v>1</v>
      </c>
      <c r="J91">
        <v>104</v>
      </c>
      <c r="K91">
        <v>1970</v>
      </c>
      <c r="L91" t="s">
        <v>170</v>
      </c>
      <c r="M91" t="s">
        <v>93</v>
      </c>
      <c r="N91" t="s">
        <v>62</v>
      </c>
      <c r="O91" s="6" t="str">
        <f>INDEX(lkp_Region,MATCH(tbl_Sales[[#This Row],[Suburb]],lkp_Suburb,0))</f>
        <v>Northern Metropolitan</v>
      </c>
      <c r="P91" s="6">
        <f>MONTH(tbl_Sales[[#This Row],[Date]])</f>
        <v>4</v>
      </c>
      <c r="Q91" s="6">
        <f>YEAR(tbl_Sales[[#This Row],[Date]])</f>
        <v>2016</v>
      </c>
    </row>
    <row r="92" spans="1:17" x14ac:dyDescent="0.25">
      <c r="A92" s="1">
        <v>42465</v>
      </c>
      <c r="B92">
        <v>750000</v>
      </c>
      <c r="C92" t="s">
        <v>2</v>
      </c>
      <c r="D92" t="s">
        <v>12427</v>
      </c>
      <c r="E92" t="s">
        <v>5</v>
      </c>
      <c r="F92">
        <v>3072</v>
      </c>
      <c r="G92">
        <v>3</v>
      </c>
      <c r="H92">
        <v>1</v>
      </c>
      <c r="I92">
        <v>2</v>
      </c>
      <c r="J92">
        <v>409</v>
      </c>
      <c r="L92" t="s">
        <v>171</v>
      </c>
      <c r="M92" t="s">
        <v>97</v>
      </c>
      <c r="N92" t="s">
        <v>62</v>
      </c>
      <c r="O92" s="6" t="str">
        <f>INDEX(lkp_Region,MATCH(tbl_Sales[[#This Row],[Suburb]],lkp_Suburb,0))</f>
        <v>Northern Metropolitan</v>
      </c>
      <c r="P92" s="6">
        <f>MONTH(tbl_Sales[[#This Row],[Date]])</f>
        <v>4</v>
      </c>
      <c r="Q92" s="6">
        <f>YEAR(tbl_Sales[[#This Row],[Date]])</f>
        <v>2016</v>
      </c>
    </row>
    <row r="93" spans="1:17" x14ac:dyDescent="0.25">
      <c r="A93" s="1">
        <v>42465</v>
      </c>
      <c r="B93">
        <v>940000</v>
      </c>
      <c r="C93" t="s">
        <v>2</v>
      </c>
      <c r="D93" t="s">
        <v>12427</v>
      </c>
      <c r="E93" t="s">
        <v>10</v>
      </c>
      <c r="F93">
        <v>3071</v>
      </c>
      <c r="G93">
        <v>2</v>
      </c>
      <c r="H93">
        <v>1</v>
      </c>
      <c r="I93">
        <v>1</v>
      </c>
      <c r="J93">
        <v>372</v>
      </c>
      <c r="K93">
        <v>1950</v>
      </c>
      <c r="L93" t="s">
        <v>172</v>
      </c>
      <c r="M93" t="s">
        <v>60</v>
      </c>
      <c r="N93" t="s">
        <v>62</v>
      </c>
      <c r="O93" s="6" t="str">
        <f>INDEX(lkp_Region,MATCH(tbl_Sales[[#This Row],[Suburb]],lkp_Suburb,0))</f>
        <v>Northern Metropolitan</v>
      </c>
      <c r="P93" s="6">
        <f>MONTH(tbl_Sales[[#This Row],[Date]])</f>
        <v>4</v>
      </c>
      <c r="Q93" s="6">
        <f>YEAR(tbl_Sales[[#This Row],[Date]])</f>
        <v>2016</v>
      </c>
    </row>
    <row r="94" spans="1:17" x14ac:dyDescent="0.25">
      <c r="A94" s="1">
        <v>42465</v>
      </c>
      <c r="B94">
        <v>450000</v>
      </c>
      <c r="C94" t="s">
        <v>2</v>
      </c>
      <c r="D94" t="s">
        <v>12428</v>
      </c>
      <c r="E94" t="s">
        <v>5</v>
      </c>
      <c r="F94">
        <v>3021</v>
      </c>
      <c r="G94">
        <v>3</v>
      </c>
      <c r="H94">
        <v>1</v>
      </c>
      <c r="I94">
        <v>2</v>
      </c>
      <c r="J94">
        <v>548</v>
      </c>
      <c r="L94" t="s">
        <v>174</v>
      </c>
      <c r="M94" t="s">
        <v>173</v>
      </c>
      <c r="N94" t="s">
        <v>3</v>
      </c>
      <c r="O94" s="6" t="str">
        <f>INDEX(lkp_Region,MATCH(tbl_Sales[[#This Row],[Suburb]],lkp_Suburb,0))</f>
        <v>Western Metropolitan</v>
      </c>
      <c r="P94" s="6">
        <f>MONTH(tbl_Sales[[#This Row],[Date]])</f>
        <v>4</v>
      </c>
      <c r="Q94" s="6">
        <f>YEAR(tbl_Sales[[#This Row],[Date]])</f>
        <v>2016</v>
      </c>
    </row>
    <row r="95" spans="1:17" x14ac:dyDescent="0.25">
      <c r="A95" s="1">
        <v>42465</v>
      </c>
      <c r="B95">
        <v>972500</v>
      </c>
      <c r="C95" t="s">
        <v>2</v>
      </c>
      <c r="D95" t="s">
        <v>12429</v>
      </c>
      <c r="E95" t="s">
        <v>10</v>
      </c>
      <c r="F95">
        <v>3101</v>
      </c>
      <c r="G95">
        <v>3</v>
      </c>
      <c r="H95">
        <v>2</v>
      </c>
      <c r="I95">
        <v>2</v>
      </c>
      <c r="J95">
        <v>0</v>
      </c>
      <c r="K95">
        <v>1970</v>
      </c>
      <c r="L95" t="s">
        <v>175</v>
      </c>
      <c r="M95" t="s">
        <v>145</v>
      </c>
      <c r="N95" t="s">
        <v>101</v>
      </c>
      <c r="O95" s="6" t="str">
        <f>INDEX(lkp_Region,MATCH(tbl_Sales[[#This Row],[Suburb]],lkp_Suburb,0))</f>
        <v>Southern Metropolitan</v>
      </c>
      <c r="P95" s="6">
        <f>MONTH(tbl_Sales[[#This Row],[Date]])</f>
        <v>4</v>
      </c>
      <c r="Q95" s="6">
        <f>YEAR(tbl_Sales[[#This Row],[Date]])</f>
        <v>2016</v>
      </c>
    </row>
    <row r="96" spans="1:17" x14ac:dyDescent="0.25">
      <c r="A96" s="1">
        <v>42465</v>
      </c>
      <c r="B96">
        <v>1610000</v>
      </c>
      <c r="C96" t="s">
        <v>2</v>
      </c>
      <c r="D96" t="s">
        <v>12424</v>
      </c>
      <c r="E96" t="s">
        <v>10</v>
      </c>
      <c r="F96">
        <v>3188</v>
      </c>
      <c r="G96">
        <v>3</v>
      </c>
      <c r="H96">
        <v>1</v>
      </c>
      <c r="I96">
        <v>2</v>
      </c>
      <c r="J96">
        <v>569</v>
      </c>
      <c r="L96" t="s">
        <v>177</v>
      </c>
      <c r="M96" t="s">
        <v>176</v>
      </c>
      <c r="N96" t="s">
        <v>107</v>
      </c>
      <c r="O96" s="6" t="str">
        <f>INDEX(lkp_Region,MATCH(tbl_Sales[[#This Row],[Suburb]],lkp_Suburb,0))</f>
        <v>Southern Metropolitan</v>
      </c>
      <c r="P96" s="6">
        <f>MONTH(tbl_Sales[[#This Row],[Date]])</f>
        <v>4</v>
      </c>
      <c r="Q96" s="6">
        <f>YEAR(tbl_Sales[[#This Row],[Date]])</f>
        <v>2016</v>
      </c>
    </row>
    <row r="97" spans="1:17" x14ac:dyDescent="0.25">
      <c r="A97" s="1">
        <v>42465</v>
      </c>
      <c r="B97">
        <v>2910000</v>
      </c>
      <c r="C97" t="s">
        <v>2</v>
      </c>
      <c r="D97" t="s">
        <v>12427</v>
      </c>
      <c r="E97" t="s">
        <v>10</v>
      </c>
      <c r="F97">
        <v>3186</v>
      </c>
      <c r="G97">
        <v>4</v>
      </c>
      <c r="H97">
        <v>1</v>
      </c>
      <c r="I97">
        <v>2</v>
      </c>
      <c r="J97">
        <v>732</v>
      </c>
      <c r="L97" t="s">
        <v>178</v>
      </c>
      <c r="M97" t="s">
        <v>105</v>
      </c>
      <c r="N97" t="s">
        <v>107</v>
      </c>
      <c r="O97" s="6" t="str">
        <f>INDEX(lkp_Region,MATCH(tbl_Sales[[#This Row],[Suburb]],lkp_Suburb,0))</f>
        <v>Southern Metropolitan</v>
      </c>
      <c r="P97" s="6">
        <f>MONTH(tbl_Sales[[#This Row],[Date]])</f>
        <v>4</v>
      </c>
      <c r="Q97" s="6">
        <f>YEAR(tbl_Sales[[#This Row],[Date]])</f>
        <v>2016</v>
      </c>
    </row>
    <row r="98" spans="1:17" x14ac:dyDescent="0.25">
      <c r="A98" s="1">
        <v>42466</v>
      </c>
      <c r="B98">
        <v>775000</v>
      </c>
      <c r="C98" t="s">
        <v>51</v>
      </c>
      <c r="D98" t="s">
        <v>12429</v>
      </c>
      <c r="E98" t="s">
        <v>10</v>
      </c>
      <c r="F98">
        <v>3068</v>
      </c>
      <c r="G98">
        <v>3</v>
      </c>
      <c r="H98">
        <v>2</v>
      </c>
      <c r="I98">
        <v>2</v>
      </c>
      <c r="J98">
        <v>0</v>
      </c>
      <c r="L98" t="s">
        <v>179</v>
      </c>
      <c r="M98" t="s">
        <v>72</v>
      </c>
      <c r="N98" t="s">
        <v>8</v>
      </c>
      <c r="O98" s="6" t="str">
        <f>INDEX(lkp_Region,MATCH(tbl_Sales[[#This Row],[Suburb]],lkp_Suburb,0))</f>
        <v>Northern Metropolitan</v>
      </c>
      <c r="P98" s="6">
        <f>MONTH(tbl_Sales[[#This Row],[Date]])</f>
        <v>4</v>
      </c>
      <c r="Q98" s="6">
        <f>YEAR(tbl_Sales[[#This Row],[Date]])</f>
        <v>2016</v>
      </c>
    </row>
    <row r="99" spans="1:17" x14ac:dyDescent="0.25">
      <c r="A99" s="1">
        <v>42466</v>
      </c>
      <c r="B99">
        <v>1012000</v>
      </c>
      <c r="C99" t="s">
        <v>51</v>
      </c>
      <c r="D99" t="s">
        <v>12429</v>
      </c>
      <c r="E99" t="s">
        <v>10</v>
      </c>
      <c r="F99">
        <v>3121</v>
      </c>
      <c r="G99">
        <v>3</v>
      </c>
      <c r="H99">
        <v>2</v>
      </c>
      <c r="I99">
        <v>1</v>
      </c>
      <c r="J99">
        <v>80</v>
      </c>
      <c r="L99" t="s">
        <v>180</v>
      </c>
      <c r="M99" t="s">
        <v>6</v>
      </c>
      <c r="N99" t="s">
        <v>8</v>
      </c>
      <c r="O99" s="6" t="str">
        <f>INDEX(lkp_Region,MATCH(tbl_Sales[[#This Row],[Suburb]],lkp_Suburb,0))</f>
        <v>Northern Metropolitan</v>
      </c>
      <c r="P99" s="6">
        <f>MONTH(tbl_Sales[[#This Row],[Date]])</f>
        <v>4</v>
      </c>
      <c r="Q99" s="6">
        <f>YEAR(tbl_Sales[[#This Row],[Date]])</f>
        <v>2016</v>
      </c>
    </row>
    <row r="100" spans="1:17" x14ac:dyDescent="0.25">
      <c r="A100" s="1">
        <v>42466</v>
      </c>
      <c r="B100">
        <v>1581000</v>
      </c>
      <c r="C100" t="s">
        <v>2</v>
      </c>
      <c r="D100" t="s">
        <v>12429</v>
      </c>
      <c r="E100" t="s">
        <v>10</v>
      </c>
      <c r="F100">
        <v>3068</v>
      </c>
      <c r="G100">
        <v>3</v>
      </c>
      <c r="H100">
        <v>1</v>
      </c>
      <c r="I100">
        <v>0</v>
      </c>
      <c r="J100">
        <v>193</v>
      </c>
      <c r="K100">
        <v>1910</v>
      </c>
      <c r="L100" t="s">
        <v>181</v>
      </c>
      <c r="M100" t="s">
        <v>72</v>
      </c>
      <c r="N100" t="s">
        <v>8</v>
      </c>
      <c r="O100" s="6" t="str">
        <f>INDEX(lkp_Region,MATCH(tbl_Sales[[#This Row],[Suburb]],lkp_Suburb,0))</f>
        <v>Northern Metropolitan</v>
      </c>
      <c r="P100" s="6">
        <f>MONTH(tbl_Sales[[#This Row],[Date]])</f>
        <v>4</v>
      </c>
      <c r="Q100" s="6">
        <f>YEAR(tbl_Sales[[#This Row],[Date]])</f>
        <v>2016</v>
      </c>
    </row>
    <row r="101" spans="1:17" x14ac:dyDescent="0.25">
      <c r="A101" s="1">
        <v>42466</v>
      </c>
      <c r="B101">
        <v>1600000</v>
      </c>
      <c r="C101" t="s">
        <v>2</v>
      </c>
      <c r="D101" t="s">
        <v>12427</v>
      </c>
      <c r="E101" t="s">
        <v>5</v>
      </c>
      <c r="F101">
        <v>3067</v>
      </c>
      <c r="G101">
        <v>4</v>
      </c>
      <c r="H101">
        <v>1</v>
      </c>
      <c r="I101">
        <v>2</v>
      </c>
      <c r="J101">
        <v>120</v>
      </c>
      <c r="K101">
        <v>2014</v>
      </c>
      <c r="L101" t="s">
        <v>182</v>
      </c>
      <c r="M101" t="s">
        <v>38</v>
      </c>
      <c r="N101" t="s">
        <v>8</v>
      </c>
      <c r="O101" s="6" t="str">
        <f>INDEX(lkp_Region,MATCH(tbl_Sales[[#This Row],[Suburb]],lkp_Suburb,0))</f>
        <v>Northern Metropolitan</v>
      </c>
      <c r="P101" s="6">
        <f>MONTH(tbl_Sales[[#This Row],[Date]])</f>
        <v>4</v>
      </c>
      <c r="Q101" s="6">
        <f>YEAR(tbl_Sales[[#This Row],[Date]])</f>
        <v>2016</v>
      </c>
    </row>
    <row r="102" spans="1:17" x14ac:dyDescent="0.25">
      <c r="A102" s="1">
        <v>42466</v>
      </c>
      <c r="B102">
        <v>390000</v>
      </c>
      <c r="C102" t="s">
        <v>13</v>
      </c>
      <c r="D102" t="s">
        <v>12428</v>
      </c>
      <c r="E102" t="s">
        <v>10</v>
      </c>
      <c r="F102">
        <v>3146</v>
      </c>
      <c r="G102">
        <v>2</v>
      </c>
      <c r="H102">
        <v>1</v>
      </c>
      <c r="I102">
        <v>1</v>
      </c>
      <c r="J102">
        <v>0</v>
      </c>
      <c r="L102" t="s">
        <v>183</v>
      </c>
      <c r="M102" t="s">
        <v>102</v>
      </c>
      <c r="N102" t="s">
        <v>76</v>
      </c>
      <c r="O102" s="6" t="str">
        <f>INDEX(lkp_Region,MATCH(tbl_Sales[[#This Row],[Suburb]],lkp_Suburb,0))</f>
        <v>Southern Metropolitan</v>
      </c>
      <c r="P102" s="6">
        <f>MONTH(tbl_Sales[[#This Row],[Date]])</f>
        <v>4</v>
      </c>
      <c r="Q102" s="6">
        <f>YEAR(tbl_Sales[[#This Row],[Date]])</f>
        <v>2016</v>
      </c>
    </row>
    <row r="103" spans="1:17" x14ac:dyDescent="0.25">
      <c r="A103" s="1">
        <v>42466</v>
      </c>
      <c r="B103">
        <v>655000</v>
      </c>
      <c r="C103" t="s">
        <v>13</v>
      </c>
      <c r="D103" t="s">
        <v>12427</v>
      </c>
      <c r="E103" t="s">
        <v>5</v>
      </c>
      <c r="F103">
        <v>3184</v>
      </c>
      <c r="G103">
        <v>2</v>
      </c>
      <c r="H103">
        <v>1</v>
      </c>
      <c r="I103">
        <v>1</v>
      </c>
      <c r="J103">
        <v>0</v>
      </c>
      <c r="K103">
        <v>1965</v>
      </c>
      <c r="L103" t="s">
        <v>184</v>
      </c>
      <c r="M103" t="s">
        <v>58</v>
      </c>
      <c r="N103" t="s">
        <v>26</v>
      </c>
      <c r="O103" s="6" t="str">
        <f>INDEX(lkp_Region,MATCH(tbl_Sales[[#This Row],[Suburb]],lkp_Suburb,0))</f>
        <v>Southern Metropolitan</v>
      </c>
      <c r="P103" s="6">
        <f>MONTH(tbl_Sales[[#This Row],[Date]])</f>
        <v>4</v>
      </c>
      <c r="Q103" s="6">
        <f>YEAR(tbl_Sales[[#This Row],[Date]])</f>
        <v>2016</v>
      </c>
    </row>
    <row r="104" spans="1:17" x14ac:dyDescent="0.25">
      <c r="A104" s="1">
        <v>42466</v>
      </c>
      <c r="B104">
        <v>1825000</v>
      </c>
      <c r="C104" t="s">
        <v>2</v>
      </c>
      <c r="D104" t="s">
        <v>12427</v>
      </c>
      <c r="E104" t="s">
        <v>10</v>
      </c>
      <c r="F104">
        <v>3205</v>
      </c>
      <c r="G104">
        <v>3</v>
      </c>
      <c r="H104">
        <v>2</v>
      </c>
      <c r="I104">
        <v>2</v>
      </c>
      <c r="J104">
        <v>151</v>
      </c>
      <c r="K104">
        <v>1900</v>
      </c>
      <c r="L104" t="s">
        <v>186</v>
      </c>
      <c r="M104" t="s">
        <v>185</v>
      </c>
      <c r="N104" t="s">
        <v>26</v>
      </c>
      <c r="O104" s="6" t="str">
        <f>INDEX(lkp_Region,MATCH(tbl_Sales[[#This Row],[Suburb]],lkp_Suburb,0))</f>
        <v>Southern Metropolitan</v>
      </c>
      <c r="P104" s="6">
        <f>MONTH(tbl_Sales[[#This Row],[Date]])</f>
        <v>4</v>
      </c>
      <c r="Q104" s="6">
        <f>YEAR(tbl_Sales[[#This Row],[Date]])</f>
        <v>2016</v>
      </c>
    </row>
    <row r="105" spans="1:17" x14ac:dyDescent="0.25">
      <c r="A105" s="1">
        <v>42466</v>
      </c>
      <c r="B105">
        <v>640000</v>
      </c>
      <c r="C105" t="s">
        <v>51</v>
      </c>
      <c r="D105" t="s">
        <v>12427</v>
      </c>
      <c r="E105" t="s">
        <v>5</v>
      </c>
      <c r="F105">
        <v>3044</v>
      </c>
      <c r="G105">
        <v>4</v>
      </c>
      <c r="H105">
        <v>2</v>
      </c>
      <c r="I105">
        <v>2</v>
      </c>
      <c r="J105">
        <v>353</v>
      </c>
      <c r="L105" t="s">
        <v>187</v>
      </c>
      <c r="M105" t="s">
        <v>115</v>
      </c>
      <c r="N105" t="s">
        <v>18</v>
      </c>
      <c r="O105" s="6" t="str">
        <f>INDEX(lkp_Region,MATCH(tbl_Sales[[#This Row],[Suburb]],lkp_Suburb,0))</f>
        <v>Northern Metropolitan</v>
      </c>
      <c r="P105" s="6">
        <f>MONTH(tbl_Sales[[#This Row],[Date]])</f>
        <v>4</v>
      </c>
      <c r="Q105" s="6">
        <f>YEAR(tbl_Sales[[#This Row],[Date]])</f>
        <v>2016</v>
      </c>
    </row>
    <row r="106" spans="1:17" x14ac:dyDescent="0.25">
      <c r="A106" s="1">
        <v>42466</v>
      </c>
      <c r="B106">
        <v>787500</v>
      </c>
      <c r="C106" t="s">
        <v>2</v>
      </c>
      <c r="D106" t="s">
        <v>12423</v>
      </c>
      <c r="E106" t="s">
        <v>10</v>
      </c>
      <c r="F106">
        <v>3046</v>
      </c>
      <c r="G106">
        <v>4</v>
      </c>
      <c r="H106">
        <v>2</v>
      </c>
      <c r="I106">
        <v>2</v>
      </c>
      <c r="J106">
        <v>650</v>
      </c>
      <c r="L106" t="s">
        <v>188</v>
      </c>
      <c r="M106" t="s">
        <v>78</v>
      </c>
      <c r="N106" t="s">
        <v>18</v>
      </c>
      <c r="O106" s="6" t="str">
        <f>INDEX(lkp_Region,MATCH(tbl_Sales[[#This Row],[Suburb]],lkp_Suburb,0))</f>
        <v>Northern Metropolitan</v>
      </c>
      <c r="P106" s="6">
        <f>MONTH(tbl_Sales[[#This Row],[Date]])</f>
        <v>4</v>
      </c>
      <c r="Q106" s="6">
        <f>YEAR(tbl_Sales[[#This Row],[Date]])</f>
        <v>2016</v>
      </c>
    </row>
    <row r="107" spans="1:17" x14ac:dyDescent="0.25">
      <c r="A107" s="1">
        <v>42466</v>
      </c>
      <c r="B107">
        <v>891000</v>
      </c>
      <c r="C107" t="s">
        <v>2</v>
      </c>
      <c r="D107" t="s">
        <v>12427</v>
      </c>
      <c r="E107" t="s">
        <v>10</v>
      </c>
      <c r="F107">
        <v>3033</v>
      </c>
      <c r="G107">
        <v>3</v>
      </c>
      <c r="H107">
        <v>3</v>
      </c>
      <c r="I107">
        <v>1</v>
      </c>
      <c r="J107">
        <v>292</v>
      </c>
      <c r="L107" t="s">
        <v>189</v>
      </c>
      <c r="M107" t="s">
        <v>119</v>
      </c>
      <c r="N107" t="s">
        <v>49</v>
      </c>
      <c r="O107" s="6" t="str">
        <f>INDEX(lkp_Region,MATCH(tbl_Sales[[#This Row],[Suburb]],lkp_Suburb,0))</f>
        <v>Western Metropolitan</v>
      </c>
      <c r="P107" s="6">
        <f>MONTH(tbl_Sales[[#This Row],[Date]])</f>
        <v>4</v>
      </c>
      <c r="Q107" s="6">
        <f>YEAR(tbl_Sales[[#This Row],[Date]])</f>
        <v>2016</v>
      </c>
    </row>
    <row r="108" spans="1:17" x14ac:dyDescent="0.25">
      <c r="A108" s="1">
        <v>42466</v>
      </c>
      <c r="B108">
        <v>1350000</v>
      </c>
      <c r="C108" t="s">
        <v>2</v>
      </c>
      <c r="D108" t="s">
        <v>12427</v>
      </c>
      <c r="E108" t="s">
        <v>10</v>
      </c>
      <c r="F108">
        <v>3040</v>
      </c>
      <c r="G108">
        <v>4</v>
      </c>
      <c r="H108">
        <v>2</v>
      </c>
      <c r="I108">
        <v>2</v>
      </c>
      <c r="J108">
        <v>1076</v>
      </c>
      <c r="K108">
        <v>1960</v>
      </c>
      <c r="L108" t="s">
        <v>191</v>
      </c>
      <c r="M108" t="s">
        <v>190</v>
      </c>
      <c r="N108" t="s">
        <v>49</v>
      </c>
      <c r="O108" s="6" t="str">
        <f>INDEX(lkp_Region,MATCH(tbl_Sales[[#This Row],[Suburb]],lkp_Suburb,0))</f>
        <v>Western Metropolitan</v>
      </c>
      <c r="P108" s="6">
        <f>MONTH(tbl_Sales[[#This Row],[Date]])</f>
        <v>4</v>
      </c>
      <c r="Q108" s="6">
        <f>YEAR(tbl_Sales[[#This Row],[Date]])</f>
        <v>2016</v>
      </c>
    </row>
    <row r="109" spans="1:17" x14ac:dyDescent="0.25">
      <c r="A109" s="1">
        <v>42466</v>
      </c>
      <c r="B109">
        <v>400000</v>
      </c>
      <c r="C109" t="s">
        <v>13</v>
      </c>
      <c r="D109" t="s">
        <v>12430</v>
      </c>
      <c r="E109" t="s">
        <v>5</v>
      </c>
      <c r="F109">
        <v>3207</v>
      </c>
      <c r="G109">
        <v>1</v>
      </c>
      <c r="H109">
        <v>1</v>
      </c>
      <c r="I109">
        <v>1</v>
      </c>
      <c r="J109">
        <v>0</v>
      </c>
      <c r="K109">
        <v>2000</v>
      </c>
      <c r="L109" t="s">
        <v>192</v>
      </c>
      <c r="M109" t="s">
        <v>24</v>
      </c>
      <c r="N109" t="s">
        <v>88</v>
      </c>
      <c r="O109" s="6" t="str">
        <f>INDEX(lkp_Region,MATCH(tbl_Sales[[#This Row],[Suburb]],lkp_Suburb,0))</f>
        <v>Southern Metropolitan</v>
      </c>
      <c r="P109" s="6">
        <f>MONTH(tbl_Sales[[#This Row],[Date]])</f>
        <v>4</v>
      </c>
      <c r="Q109" s="6">
        <f>YEAR(tbl_Sales[[#This Row],[Date]])</f>
        <v>2016</v>
      </c>
    </row>
    <row r="110" spans="1:17" x14ac:dyDescent="0.25">
      <c r="A110" s="1">
        <v>42466</v>
      </c>
      <c r="B110">
        <v>1050000</v>
      </c>
      <c r="C110" t="s">
        <v>2</v>
      </c>
      <c r="D110" t="s">
        <v>12428</v>
      </c>
      <c r="E110" t="s">
        <v>10</v>
      </c>
      <c r="F110">
        <v>3013</v>
      </c>
      <c r="G110">
        <v>3</v>
      </c>
      <c r="H110">
        <v>2</v>
      </c>
      <c r="I110">
        <v>1</v>
      </c>
      <c r="J110">
        <v>462</v>
      </c>
      <c r="K110">
        <v>1960</v>
      </c>
      <c r="L110" t="s">
        <v>193</v>
      </c>
      <c r="M110" t="s">
        <v>65</v>
      </c>
      <c r="N110" t="s">
        <v>21</v>
      </c>
      <c r="O110" s="6" t="str">
        <f>INDEX(lkp_Region,MATCH(tbl_Sales[[#This Row],[Suburb]],lkp_Suburb,0))</f>
        <v>Western Metropolitan</v>
      </c>
      <c r="P110" s="6">
        <f>MONTH(tbl_Sales[[#This Row],[Date]])</f>
        <v>4</v>
      </c>
      <c r="Q110" s="6">
        <f>YEAR(tbl_Sales[[#This Row],[Date]])</f>
        <v>2016</v>
      </c>
    </row>
    <row r="111" spans="1:17" x14ac:dyDescent="0.25">
      <c r="A111" s="1">
        <v>42466</v>
      </c>
      <c r="B111">
        <v>538000</v>
      </c>
      <c r="C111" t="s">
        <v>2</v>
      </c>
      <c r="D111" t="s">
        <v>12427</v>
      </c>
      <c r="E111" t="s">
        <v>10</v>
      </c>
      <c r="F111">
        <v>3060</v>
      </c>
      <c r="G111">
        <v>3</v>
      </c>
      <c r="H111">
        <v>1</v>
      </c>
      <c r="I111">
        <v>4</v>
      </c>
      <c r="J111">
        <v>789</v>
      </c>
      <c r="L111" t="s">
        <v>194</v>
      </c>
      <c r="M111" t="s">
        <v>16</v>
      </c>
      <c r="N111" t="s">
        <v>195</v>
      </c>
      <c r="O111" s="6" t="str">
        <f>INDEX(lkp_Region,MATCH(tbl_Sales[[#This Row],[Suburb]],lkp_Suburb,0))</f>
        <v>Northern Metropolitan</v>
      </c>
      <c r="P111" s="6">
        <f>MONTH(tbl_Sales[[#This Row],[Date]])</f>
        <v>4</v>
      </c>
      <c r="Q111" s="6">
        <f>YEAR(tbl_Sales[[#This Row],[Date]])</f>
        <v>2016</v>
      </c>
    </row>
    <row r="112" spans="1:17" x14ac:dyDescent="0.25">
      <c r="A112" s="1">
        <v>42466</v>
      </c>
      <c r="B112">
        <v>310000</v>
      </c>
      <c r="C112" t="s">
        <v>13</v>
      </c>
      <c r="D112" t="s">
        <v>12428</v>
      </c>
      <c r="E112" t="s">
        <v>5</v>
      </c>
      <c r="F112">
        <v>3016</v>
      </c>
      <c r="G112">
        <v>1</v>
      </c>
      <c r="H112">
        <v>1</v>
      </c>
      <c r="I112">
        <v>1</v>
      </c>
      <c r="J112">
        <v>0</v>
      </c>
      <c r="K112">
        <v>1968</v>
      </c>
      <c r="L112" t="s">
        <v>197</v>
      </c>
      <c r="M112" t="s">
        <v>196</v>
      </c>
      <c r="N112" t="s">
        <v>69</v>
      </c>
      <c r="O112" s="6" t="str">
        <f>INDEX(lkp_Region,MATCH(tbl_Sales[[#This Row],[Suburb]],lkp_Suburb,0))</f>
        <v>Western Metropolitan</v>
      </c>
      <c r="P112" s="6">
        <f>MONTH(tbl_Sales[[#This Row],[Date]])</f>
        <v>4</v>
      </c>
      <c r="Q112" s="6">
        <f>YEAR(tbl_Sales[[#This Row],[Date]])</f>
        <v>2016</v>
      </c>
    </row>
    <row r="113" spans="1:17" x14ac:dyDescent="0.25">
      <c r="A113" s="1">
        <v>42466</v>
      </c>
      <c r="B113">
        <v>680000</v>
      </c>
      <c r="C113" t="s">
        <v>2</v>
      </c>
      <c r="D113" t="s">
        <v>12433</v>
      </c>
      <c r="E113" t="s">
        <v>5</v>
      </c>
      <c r="F113">
        <v>3015</v>
      </c>
      <c r="G113">
        <v>2</v>
      </c>
      <c r="H113">
        <v>1</v>
      </c>
      <c r="I113">
        <v>1</v>
      </c>
      <c r="J113">
        <v>229</v>
      </c>
      <c r="K113">
        <v>2000</v>
      </c>
      <c r="L113" t="s">
        <v>198</v>
      </c>
      <c r="M113" t="s">
        <v>133</v>
      </c>
      <c r="N113" t="s">
        <v>69</v>
      </c>
      <c r="O113" s="6" t="str">
        <f>INDEX(lkp_Region,MATCH(tbl_Sales[[#This Row],[Suburb]],lkp_Suburb,0))</f>
        <v>Western Metropolitan</v>
      </c>
      <c r="P113" s="6">
        <f>MONTH(tbl_Sales[[#This Row],[Date]])</f>
        <v>4</v>
      </c>
      <c r="Q113" s="6">
        <f>YEAR(tbl_Sales[[#This Row],[Date]])</f>
        <v>2016</v>
      </c>
    </row>
    <row r="114" spans="1:17" x14ac:dyDescent="0.25">
      <c r="A114" s="1">
        <v>42466</v>
      </c>
      <c r="B114">
        <v>350000</v>
      </c>
      <c r="C114" t="s">
        <v>13</v>
      </c>
      <c r="D114" t="s">
        <v>12428</v>
      </c>
      <c r="E114" t="s">
        <v>5</v>
      </c>
      <c r="F114">
        <v>3163</v>
      </c>
      <c r="G114">
        <v>2</v>
      </c>
      <c r="H114">
        <v>1</v>
      </c>
      <c r="I114">
        <v>1</v>
      </c>
      <c r="J114">
        <v>0</v>
      </c>
      <c r="K114">
        <v>1960</v>
      </c>
      <c r="L114" t="s">
        <v>200</v>
      </c>
      <c r="M114" t="s">
        <v>199</v>
      </c>
      <c r="N114" t="s">
        <v>57</v>
      </c>
      <c r="O114" s="6" t="str">
        <f>INDEX(lkp_Region,MATCH(tbl_Sales[[#This Row],[Suburb]],lkp_Suburb,0))</f>
        <v>Southern Metropolitan</v>
      </c>
      <c r="P114" s="6">
        <f>MONTH(tbl_Sales[[#This Row],[Date]])</f>
        <v>4</v>
      </c>
      <c r="Q114" s="6">
        <f>YEAR(tbl_Sales[[#This Row],[Date]])</f>
        <v>2016</v>
      </c>
    </row>
    <row r="115" spans="1:17" x14ac:dyDescent="0.25">
      <c r="A115" s="1">
        <v>42466</v>
      </c>
      <c r="B115">
        <v>450000</v>
      </c>
      <c r="C115" t="s">
        <v>13</v>
      </c>
      <c r="D115" t="s">
        <v>12427</v>
      </c>
      <c r="E115" t="s">
        <v>10</v>
      </c>
      <c r="F115">
        <v>3163</v>
      </c>
      <c r="G115">
        <v>2</v>
      </c>
      <c r="H115">
        <v>1</v>
      </c>
      <c r="I115">
        <v>1</v>
      </c>
      <c r="J115">
        <v>0</v>
      </c>
      <c r="K115">
        <v>1970</v>
      </c>
      <c r="L115" t="s">
        <v>202</v>
      </c>
      <c r="M115" t="s">
        <v>201</v>
      </c>
      <c r="N115" t="s">
        <v>57</v>
      </c>
      <c r="O115" s="6" t="str">
        <f>INDEX(lkp_Region,MATCH(tbl_Sales[[#This Row],[Suburb]],lkp_Suburb,0))</f>
        <v>Southern Metropolitan</v>
      </c>
      <c r="P115" s="6">
        <f>MONTH(tbl_Sales[[#This Row],[Date]])</f>
        <v>4</v>
      </c>
      <c r="Q115" s="6">
        <f>YEAR(tbl_Sales[[#This Row],[Date]])</f>
        <v>2016</v>
      </c>
    </row>
    <row r="116" spans="1:17" x14ac:dyDescent="0.25">
      <c r="A116" s="1">
        <v>42466</v>
      </c>
      <c r="B116">
        <v>1100000</v>
      </c>
      <c r="C116" t="s">
        <v>2</v>
      </c>
      <c r="D116" t="s">
        <v>12431</v>
      </c>
      <c r="E116" t="s">
        <v>10</v>
      </c>
      <c r="F116">
        <v>3165</v>
      </c>
      <c r="G116">
        <v>4</v>
      </c>
      <c r="H116">
        <v>2</v>
      </c>
      <c r="I116">
        <v>1</v>
      </c>
      <c r="J116">
        <v>274</v>
      </c>
      <c r="K116">
        <v>2004</v>
      </c>
      <c r="L116" t="s">
        <v>203</v>
      </c>
      <c r="M116" t="s">
        <v>138</v>
      </c>
      <c r="N116" t="s">
        <v>57</v>
      </c>
      <c r="O116" s="6" t="str">
        <f>INDEX(lkp_Region,MATCH(tbl_Sales[[#This Row],[Suburb]],lkp_Suburb,0))</f>
        <v>Southern Metropolitan</v>
      </c>
      <c r="P116" s="6">
        <f>MONTH(tbl_Sales[[#This Row],[Date]])</f>
        <v>4</v>
      </c>
      <c r="Q116" s="6">
        <f>YEAR(tbl_Sales[[#This Row],[Date]])</f>
        <v>2016</v>
      </c>
    </row>
    <row r="117" spans="1:17" x14ac:dyDescent="0.25">
      <c r="A117" s="1">
        <v>42466</v>
      </c>
      <c r="B117">
        <v>572000</v>
      </c>
      <c r="C117" t="s">
        <v>2</v>
      </c>
      <c r="D117" t="s">
        <v>12427</v>
      </c>
      <c r="E117" t="s">
        <v>10</v>
      </c>
      <c r="F117">
        <v>3073</v>
      </c>
      <c r="G117">
        <v>3</v>
      </c>
      <c r="H117">
        <v>1</v>
      </c>
      <c r="I117">
        <v>2</v>
      </c>
      <c r="J117">
        <v>41400</v>
      </c>
      <c r="L117" t="s">
        <v>204</v>
      </c>
      <c r="M117" t="s">
        <v>93</v>
      </c>
      <c r="N117" t="s">
        <v>62</v>
      </c>
      <c r="O117" s="6" t="str">
        <f>INDEX(lkp_Region,MATCH(tbl_Sales[[#This Row],[Suburb]],lkp_Suburb,0))</f>
        <v>Northern Metropolitan</v>
      </c>
      <c r="P117" s="6">
        <f>MONTH(tbl_Sales[[#This Row],[Date]])</f>
        <v>4</v>
      </c>
      <c r="Q117" s="6">
        <f>YEAR(tbl_Sales[[#This Row],[Date]])</f>
        <v>2016</v>
      </c>
    </row>
    <row r="118" spans="1:17" x14ac:dyDescent="0.25">
      <c r="A118" s="1">
        <v>42466</v>
      </c>
      <c r="B118">
        <v>600000</v>
      </c>
      <c r="C118" t="s">
        <v>2</v>
      </c>
      <c r="D118" t="s">
        <v>12423</v>
      </c>
      <c r="E118" t="s">
        <v>5</v>
      </c>
      <c r="F118">
        <v>3020</v>
      </c>
      <c r="G118">
        <v>2</v>
      </c>
      <c r="H118">
        <v>1</v>
      </c>
      <c r="I118">
        <v>1</v>
      </c>
      <c r="J118">
        <v>534</v>
      </c>
      <c r="K118">
        <v>1950</v>
      </c>
      <c r="L118" t="s">
        <v>205</v>
      </c>
      <c r="M118" t="s">
        <v>0</v>
      </c>
      <c r="N118" t="s">
        <v>3</v>
      </c>
      <c r="O118" s="6" t="str">
        <f>INDEX(lkp_Region,MATCH(tbl_Sales[[#This Row],[Suburb]],lkp_Suburb,0))</f>
        <v>Western Metropolitan</v>
      </c>
      <c r="P118" s="6">
        <f>MONTH(tbl_Sales[[#This Row],[Date]])</f>
        <v>4</v>
      </c>
      <c r="Q118" s="6">
        <f>YEAR(tbl_Sales[[#This Row],[Date]])</f>
        <v>2016</v>
      </c>
    </row>
    <row r="119" spans="1:17" x14ac:dyDescent="0.25">
      <c r="A119" s="1">
        <v>42466</v>
      </c>
      <c r="B119">
        <v>1500000</v>
      </c>
      <c r="C119" t="s">
        <v>2</v>
      </c>
      <c r="D119" t="s">
        <v>12428</v>
      </c>
      <c r="E119" t="s">
        <v>10</v>
      </c>
      <c r="F119">
        <v>3147</v>
      </c>
      <c r="G119">
        <v>3</v>
      </c>
      <c r="H119">
        <v>1</v>
      </c>
      <c r="I119">
        <v>2</v>
      </c>
      <c r="J119">
        <v>545</v>
      </c>
      <c r="L119" t="s">
        <v>207</v>
      </c>
      <c r="M119" t="s">
        <v>206</v>
      </c>
      <c r="N119" t="s">
        <v>101</v>
      </c>
      <c r="O119" s="6" t="str">
        <f>INDEX(lkp_Region,MATCH(tbl_Sales[[#This Row],[Suburb]],lkp_Suburb,0))</f>
        <v>Southern Metropolitan</v>
      </c>
      <c r="P119" s="6">
        <f>MONTH(tbl_Sales[[#This Row],[Date]])</f>
        <v>4</v>
      </c>
      <c r="Q119" s="6">
        <f>YEAR(tbl_Sales[[#This Row],[Date]])</f>
        <v>2016</v>
      </c>
    </row>
    <row r="120" spans="1:17" x14ac:dyDescent="0.25">
      <c r="A120" s="1">
        <v>42466</v>
      </c>
      <c r="B120">
        <v>2000000</v>
      </c>
      <c r="C120" t="s">
        <v>2</v>
      </c>
      <c r="D120" t="s">
        <v>12429</v>
      </c>
      <c r="E120" t="s">
        <v>5</v>
      </c>
      <c r="F120">
        <v>3146</v>
      </c>
      <c r="G120">
        <v>3</v>
      </c>
      <c r="H120">
        <v>1</v>
      </c>
      <c r="I120">
        <v>2</v>
      </c>
      <c r="J120">
        <v>821</v>
      </c>
      <c r="L120" t="s">
        <v>208</v>
      </c>
      <c r="M120" t="s">
        <v>102</v>
      </c>
      <c r="N120" t="s">
        <v>101</v>
      </c>
      <c r="O120" s="6" t="str">
        <f>INDEX(lkp_Region,MATCH(tbl_Sales[[#This Row],[Suburb]],lkp_Suburb,0))</f>
        <v>Southern Metropolitan</v>
      </c>
      <c r="P120" s="6">
        <f>MONTH(tbl_Sales[[#This Row],[Date]])</f>
        <v>4</v>
      </c>
      <c r="Q120" s="6">
        <f>YEAR(tbl_Sales[[#This Row],[Date]])</f>
        <v>2016</v>
      </c>
    </row>
    <row r="121" spans="1:17" x14ac:dyDescent="0.25">
      <c r="A121" s="1">
        <v>42466</v>
      </c>
      <c r="B121">
        <v>2250000</v>
      </c>
      <c r="C121" t="s">
        <v>2</v>
      </c>
      <c r="D121" t="s">
        <v>12433</v>
      </c>
      <c r="E121" t="s">
        <v>10</v>
      </c>
      <c r="F121">
        <v>3124</v>
      </c>
      <c r="G121">
        <v>3</v>
      </c>
      <c r="H121">
        <v>2</v>
      </c>
      <c r="I121">
        <v>2</v>
      </c>
      <c r="J121">
        <v>656</v>
      </c>
      <c r="K121">
        <v>2009</v>
      </c>
      <c r="L121" t="s">
        <v>210</v>
      </c>
      <c r="M121" t="s">
        <v>209</v>
      </c>
      <c r="N121" t="s">
        <v>101</v>
      </c>
      <c r="O121" s="6" t="str">
        <f>INDEX(lkp_Region,MATCH(tbl_Sales[[#This Row],[Suburb]],lkp_Suburb,0))</f>
        <v>Southern Metropolitan</v>
      </c>
      <c r="P121" s="6">
        <f>MONTH(tbl_Sales[[#This Row],[Date]])</f>
        <v>4</v>
      </c>
      <c r="Q121" s="6">
        <f>YEAR(tbl_Sales[[#This Row],[Date]])</f>
        <v>2016</v>
      </c>
    </row>
    <row r="122" spans="1:17" x14ac:dyDescent="0.25">
      <c r="A122" s="1">
        <v>42466</v>
      </c>
      <c r="B122">
        <v>475000</v>
      </c>
      <c r="C122" t="s">
        <v>13</v>
      </c>
      <c r="D122" t="s">
        <v>12425</v>
      </c>
      <c r="E122" t="s">
        <v>10</v>
      </c>
      <c r="F122">
        <v>3084</v>
      </c>
      <c r="G122">
        <v>2</v>
      </c>
      <c r="H122">
        <v>1</v>
      </c>
      <c r="I122">
        <v>2</v>
      </c>
      <c r="J122">
        <v>247</v>
      </c>
      <c r="K122">
        <v>1974</v>
      </c>
      <c r="L122" t="s">
        <v>212</v>
      </c>
      <c r="M122" t="s">
        <v>211</v>
      </c>
      <c r="N122" t="s">
        <v>150</v>
      </c>
      <c r="O122" s="6" t="str">
        <f>INDEX(lkp_Region,MATCH(tbl_Sales[[#This Row],[Suburb]],lkp_Suburb,0))</f>
        <v>Eastern Metropolitan</v>
      </c>
      <c r="P122" s="6">
        <f>MONTH(tbl_Sales[[#This Row],[Date]])</f>
        <v>4</v>
      </c>
      <c r="Q122" s="6">
        <f>YEAR(tbl_Sales[[#This Row],[Date]])</f>
        <v>2016</v>
      </c>
    </row>
    <row r="123" spans="1:17" x14ac:dyDescent="0.25">
      <c r="A123" s="1">
        <v>42466</v>
      </c>
      <c r="B123">
        <v>1065000</v>
      </c>
      <c r="C123" t="s">
        <v>2</v>
      </c>
      <c r="D123" t="s">
        <v>12423</v>
      </c>
      <c r="E123" t="s">
        <v>10</v>
      </c>
      <c r="F123">
        <v>3079</v>
      </c>
      <c r="G123">
        <v>3</v>
      </c>
      <c r="H123">
        <v>1</v>
      </c>
      <c r="I123">
        <v>1</v>
      </c>
      <c r="J123">
        <v>596</v>
      </c>
      <c r="L123" t="s">
        <v>214</v>
      </c>
      <c r="M123" t="s">
        <v>213</v>
      </c>
      <c r="N123" t="s">
        <v>150</v>
      </c>
      <c r="O123" s="6" t="str">
        <f>INDEX(lkp_Region,MATCH(tbl_Sales[[#This Row],[Suburb]],lkp_Suburb,0))</f>
        <v>Eastern Metropolitan</v>
      </c>
      <c r="P123" s="6">
        <f>MONTH(tbl_Sales[[#This Row],[Date]])</f>
        <v>4</v>
      </c>
      <c r="Q123" s="6">
        <f>YEAR(tbl_Sales[[#This Row],[Date]])</f>
        <v>2016</v>
      </c>
    </row>
    <row r="124" spans="1:17" x14ac:dyDescent="0.25">
      <c r="A124" s="1">
        <v>42467</v>
      </c>
      <c r="B124">
        <v>500000</v>
      </c>
      <c r="C124" t="s">
        <v>13</v>
      </c>
      <c r="D124" t="s">
        <v>12424</v>
      </c>
      <c r="E124" t="s">
        <v>10</v>
      </c>
      <c r="F124">
        <v>3067</v>
      </c>
      <c r="G124">
        <v>2</v>
      </c>
      <c r="H124">
        <v>1</v>
      </c>
      <c r="I124">
        <v>1</v>
      </c>
      <c r="J124">
        <v>0</v>
      </c>
      <c r="K124">
        <v>1970</v>
      </c>
      <c r="L124" t="s">
        <v>215</v>
      </c>
      <c r="M124" t="s">
        <v>38</v>
      </c>
      <c r="N124" t="s">
        <v>8</v>
      </c>
      <c r="O124" s="6" t="str">
        <f>INDEX(lkp_Region,MATCH(tbl_Sales[[#This Row],[Suburb]],lkp_Suburb,0))</f>
        <v>Northern Metropolitan</v>
      </c>
      <c r="P124" s="6">
        <f>MONTH(tbl_Sales[[#This Row],[Date]])</f>
        <v>4</v>
      </c>
      <c r="Q124" s="6">
        <f>YEAR(tbl_Sales[[#This Row],[Date]])</f>
        <v>2016</v>
      </c>
    </row>
    <row r="125" spans="1:17" x14ac:dyDescent="0.25">
      <c r="A125" s="1">
        <v>42467</v>
      </c>
      <c r="B125">
        <v>887500</v>
      </c>
      <c r="C125" t="s">
        <v>51</v>
      </c>
      <c r="D125" t="s">
        <v>12425</v>
      </c>
      <c r="E125" t="s">
        <v>10</v>
      </c>
      <c r="F125">
        <v>3066</v>
      </c>
      <c r="G125">
        <v>3</v>
      </c>
      <c r="H125">
        <v>2</v>
      </c>
      <c r="I125">
        <v>1</v>
      </c>
      <c r="J125">
        <v>81</v>
      </c>
      <c r="K125">
        <v>2000</v>
      </c>
      <c r="L125" t="s">
        <v>217</v>
      </c>
      <c r="M125" t="s">
        <v>216</v>
      </c>
      <c r="N125" t="s">
        <v>8</v>
      </c>
      <c r="O125" s="6" t="str">
        <f>INDEX(lkp_Region,MATCH(tbl_Sales[[#This Row],[Suburb]],lkp_Suburb,0))</f>
        <v>Northern Metropolitan</v>
      </c>
      <c r="P125" s="6">
        <f>MONTH(tbl_Sales[[#This Row],[Date]])</f>
        <v>4</v>
      </c>
      <c r="Q125" s="6">
        <f>YEAR(tbl_Sales[[#This Row],[Date]])</f>
        <v>2016</v>
      </c>
    </row>
    <row r="126" spans="1:17" x14ac:dyDescent="0.25">
      <c r="A126" s="1">
        <v>42467</v>
      </c>
      <c r="B126">
        <v>1030000</v>
      </c>
      <c r="C126" t="s">
        <v>13</v>
      </c>
      <c r="D126" t="s">
        <v>12426</v>
      </c>
      <c r="E126" t="s">
        <v>5</v>
      </c>
      <c r="F126">
        <v>3141</v>
      </c>
      <c r="G126">
        <v>2</v>
      </c>
      <c r="H126">
        <v>2</v>
      </c>
      <c r="I126">
        <v>1</v>
      </c>
      <c r="J126">
        <v>0</v>
      </c>
      <c r="L126" t="s">
        <v>218</v>
      </c>
      <c r="M126" t="s">
        <v>111</v>
      </c>
      <c r="N126" t="s">
        <v>76</v>
      </c>
      <c r="O126" s="6" t="str">
        <f>INDEX(lkp_Region,MATCH(tbl_Sales[[#This Row],[Suburb]],lkp_Suburb,0))</f>
        <v>Southern Metropolitan</v>
      </c>
      <c r="P126" s="6">
        <f>MONTH(tbl_Sales[[#This Row],[Date]])</f>
        <v>4</v>
      </c>
      <c r="Q126" s="6">
        <f>YEAR(tbl_Sales[[#This Row],[Date]])</f>
        <v>2016</v>
      </c>
    </row>
    <row r="127" spans="1:17" x14ac:dyDescent="0.25">
      <c r="A127" s="1">
        <v>42467</v>
      </c>
      <c r="B127">
        <v>480000</v>
      </c>
      <c r="C127" t="s">
        <v>13</v>
      </c>
      <c r="D127" t="s">
        <v>12428</v>
      </c>
      <c r="E127" t="s">
        <v>10</v>
      </c>
      <c r="F127">
        <v>3205</v>
      </c>
      <c r="G127">
        <v>1</v>
      </c>
      <c r="H127">
        <v>1</v>
      </c>
      <c r="I127">
        <v>1</v>
      </c>
      <c r="J127">
        <v>0</v>
      </c>
      <c r="K127">
        <v>2004</v>
      </c>
      <c r="L127" t="s">
        <v>219</v>
      </c>
      <c r="M127" t="s">
        <v>185</v>
      </c>
      <c r="N127" t="s">
        <v>26</v>
      </c>
      <c r="O127" s="6" t="str">
        <f>INDEX(lkp_Region,MATCH(tbl_Sales[[#This Row],[Suburb]],lkp_Suburb,0))</f>
        <v>Southern Metropolitan</v>
      </c>
      <c r="P127" s="6">
        <f>MONTH(tbl_Sales[[#This Row],[Date]])</f>
        <v>4</v>
      </c>
      <c r="Q127" s="6">
        <f>YEAR(tbl_Sales[[#This Row],[Date]])</f>
        <v>2016</v>
      </c>
    </row>
    <row r="128" spans="1:17" x14ac:dyDescent="0.25">
      <c r="A128" s="1">
        <v>42467</v>
      </c>
      <c r="B128">
        <v>690000</v>
      </c>
      <c r="C128" t="s">
        <v>2</v>
      </c>
      <c r="D128" t="s">
        <v>12428</v>
      </c>
      <c r="E128" t="s">
        <v>10</v>
      </c>
      <c r="F128">
        <v>3044</v>
      </c>
      <c r="G128">
        <v>3</v>
      </c>
      <c r="H128">
        <v>1</v>
      </c>
      <c r="I128">
        <v>1</v>
      </c>
      <c r="J128">
        <v>507</v>
      </c>
      <c r="L128" t="s">
        <v>220</v>
      </c>
      <c r="M128" t="s">
        <v>115</v>
      </c>
      <c r="N128" t="s">
        <v>18</v>
      </c>
      <c r="O128" s="6" t="str">
        <f>INDEX(lkp_Region,MATCH(tbl_Sales[[#This Row],[Suburb]],lkp_Suburb,0))</f>
        <v>Northern Metropolitan</v>
      </c>
      <c r="P128" s="6">
        <f>MONTH(tbl_Sales[[#This Row],[Date]])</f>
        <v>4</v>
      </c>
      <c r="Q128" s="6">
        <f>YEAR(tbl_Sales[[#This Row],[Date]])</f>
        <v>2016</v>
      </c>
    </row>
    <row r="129" spans="1:17" x14ac:dyDescent="0.25">
      <c r="A129" s="1">
        <v>42467</v>
      </c>
      <c r="B129">
        <v>380000</v>
      </c>
      <c r="C129" t="s">
        <v>2</v>
      </c>
      <c r="D129" t="s">
        <v>12427</v>
      </c>
      <c r="E129" t="s">
        <v>10</v>
      </c>
      <c r="F129">
        <v>3033</v>
      </c>
      <c r="G129">
        <v>2</v>
      </c>
      <c r="H129">
        <v>1</v>
      </c>
      <c r="I129">
        <v>1</v>
      </c>
      <c r="J129">
        <v>116</v>
      </c>
      <c r="L129" t="s">
        <v>221</v>
      </c>
      <c r="M129" t="s">
        <v>119</v>
      </c>
      <c r="N129" t="s">
        <v>49</v>
      </c>
      <c r="O129" s="6" t="str">
        <f>INDEX(lkp_Region,MATCH(tbl_Sales[[#This Row],[Suburb]],lkp_Suburb,0))</f>
        <v>Western Metropolitan</v>
      </c>
      <c r="P129" s="6">
        <f>MONTH(tbl_Sales[[#This Row],[Date]])</f>
        <v>4</v>
      </c>
      <c r="Q129" s="6">
        <f>YEAR(tbl_Sales[[#This Row],[Date]])</f>
        <v>2016</v>
      </c>
    </row>
    <row r="130" spans="1:17" x14ac:dyDescent="0.25">
      <c r="A130" s="1">
        <v>42467</v>
      </c>
      <c r="B130">
        <v>770000</v>
      </c>
      <c r="C130" t="s">
        <v>51</v>
      </c>
      <c r="D130" t="s">
        <v>12427</v>
      </c>
      <c r="E130" t="s">
        <v>10</v>
      </c>
      <c r="F130">
        <v>3042</v>
      </c>
      <c r="G130">
        <v>3</v>
      </c>
      <c r="H130">
        <v>2</v>
      </c>
      <c r="I130">
        <v>1</v>
      </c>
      <c r="J130">
        <v>313</v>
      </c>
      <c r="K130">
        <v>2011</v>
      </c>
      <c r="L130" t="s">
        <v>222</v>
      </c>
      <c r="M130" t="s">
        <v>86</v>
      </c>
      <c r="N130" t="s">
        <v>49</v>
      </c>
      <c r="O130" s="6" t="str">
        <f>INDEX(lkp_Region,MATCH(tbl_Sales[[#This Row],[Suburb]],lkp_Suburb,0))</f>
        <v>Western Metropolitan</v>
      </c>
      <c r="P130" s="6">
        <f>MONTH(tbl_Sales[[#This Row],[Date]])</f>
        <v>4</v>
      </c>
      <c r="Q130" s="6">
        <f>YEAR(tbl_Sales[[#This Row],[Date]])</f>
        <v>2016</v>
      </c>
    </row>
    <row r="131" spans="1:17" x14ac:dyDescent="0.25">
      <c r="A131" s="1">
        <v>42467</v>
      </c>
      <c r="B131">
        <v>800000</v>
      </c>
      <c r="C131" t="s">
        <v>2</v>
      </c>
      <c r="D131" t="s">
        <v>12429</v>
      </c>
      <c r="E131" t="s">
        <v>5</v>
      </c>
      <c r="F131">
        <v>3167</v>
      </c>
      <c r="G131">
        <v>4</v>
      </c>
      <c r="H131">
        <v>2</v>
      </c>
      <c r="I131">
        <v>2</v>
      </c>
      <c r="J131">
        <v>558</v>
      </c>
      <c r="L131" t="s">
        <v>223</v>
      </c>
      <c r="M131" t="s">
        <v>43</v>
      </c>
      <c r="N131" t="s">
        <v>45</v>
      </c>
      <c r="O131" s="6" t="str">
        <f>INDEX(lkp_Region,MATCH(tbl_Sales[[#This Row],[Suburb]],lkp_Suburb,0))</f>
        <v>South-Eastern Metropolitan</v>
      </c>
      <c r="P131" s="6">
        <f>MONTH(tbl_Sales[[#This Row],[Date]])</f>
        <v>4</v>
      </c>
      <c r="Q131" s="6">
        <f>YEAR(tbl_Sales[[#This Row],[Date]])</f>
        <v>2016</v>
      </c>
    </row>
    <row r="132" spans="1:17" x14ac:dyDescent="0.25">
      <c r="A132" s="1">
        <v>42467</v>
      </c>
      <c r="B132">
        <v>930000</v>
      </c>
      <c r="C132" t="s">
        <v>2</v>
      </c>
      <c r="D132" t="s">
        <v>12429</v>
      </c>
      <c r="E132" t="s">
        <v>5</v>
      </c>
      <c r="F132">
        <v>3165</v>
      </c>
      <c r="G132">
        <v>3</v>
      </c>
      <c r="H132">
        <v>1</v>
      </c>
      <c r="I132">
        <v>2</v>
      </c>
      <c r="J132">
        <v>588</v>
      </c>
      <c r="K132">
        <v>1960</v>
      </c>
      <c r="L132" t="s">
        <v>224</v>
      </c>
      <c r="M132" t="s">
        <v>138</v>
      </c>
      <c r="N132" t="s">
        <v>57</v>
      </c>
      <c r="O132" s="6" t="str">
        <f>INDEX(lkp_Region,MATCH(tbl_Sales[[#This Row],[Suburb]],lkp_Suburb,0))</f>
        <v>Southern Metropolitan</v>
      </c>
      <c r="P132" s="6">
        <f>MONTH(tbl_Sales[[#This Row],[Date]])</f>
        <v>4</v>
      </c>
      <c r="Q132" s="6">
        <f>YEAR(tbl_Sales[[#This Row],[Date]])</f>
        <v>2016</v>
      </c>
    </row>
    <row r="133" spans="1:17" x14ac:dyDescent="0.25">
      <c r="A133" s="1">
        <v>42467</v>
      </c>
      <c r="B133">
        <v>1800000</v>
      </c>
      <c r="C133" t="s">
        <v>2</v>
      </c>
      <c r="D133" t="s">
        <v>12427</v>
      </c>
      <c r="E133" t="s">
        <v>5</v>
      </c>
      <c r="F133">
        <v>3163</v>
      </c>
      <c r="G133">
        <v>4</v>
      </c>
      <c r="H133">
        <v>2</v>
      </c>
      <c r="I133">
        <v>2</v>
      </c>
      <c r="J133">
        <v>990</v>
      </c>
      <c r="K133">
        <v>2003</v>
      </c>
      <c r="L133" t="s">
        <v>226</v>
      </c>
      <c r="M133" t="s">
        <v>225</v>
      </c>
      <c r="N133" t="s">
        <v>57</v>
      </c>
      <c r="O133" s="6" t="str">
        <f>INDEX(lkp_Region,MATCH(tbl_Sales[[#This Row],[Suburb]],lkp_Suburb,0))</f>
        <v>Southern Metropolitan</v>
      </c>
      <c r="P133" s="6">
        <f>MONTH(tbl_Sales[[#This Row],[Date]])</f>
        <v>4</v>
      </c>
      <c r="Q133" s="6">
        <f>YEAR(tbl_Sales[[#This Row],[Date]])</f>
        <v>2016</v>
      </c>
    </row>
    <row r="134" spans="1:17" x14ac:dyDescent="0.25">
      <c r="A134" s="1">
        <v>42467</v>
      </c>
      <c r="B134">
        <v>771000</v>
      </c>
      <c r="C134" t="s">
        <v>2</v>
      </c>
      <c r="D134" t="s">
        <v>12428</v>
      </c>
      <c r="E134" t="s">
        <v>10</v>
      </c>
      <c r="F134">
        <v>3072</v>
      </c>
      <c r="G134">
        <v>2</v>
      </c>
      <c r="H134">
        <v>1</v>
      </c>
      <c r="I134">
        <v>1</v>
      </c>
      <c r="J134">
        <v>484</v>
      </c>
      <c r="L134" t="s">
        <v>227</v>
      </c>
      <c r="M134" t="s">
        <v>97</v>
      </c>
      <c r="N134" t="s">
        <v>62</v>
      </c>
      <c r="O134" s="6" t="str">
        <f>INDEX(lkp_Region,MATCH(tbl_Sales[[#This Row],[Suburb]],lkp_Suburb,0))</f>
        <v>Northern Metropolitan</v>
      </c>
      <c r="P134" s="6">
        <f>MONTH(tbl_Sales[[#This Row],[Date]])</f>
        <v>4</v>
      </c>
      <c r="Q134" s="6">
        <f>YEAR(tbl_Sales[[#This Row],[Date]])</f>
        <v>2016</v>
      </c>
    </row>
    <row r="135" spans="1:17" x14ac:dyDescent="0.25">
      <c r="A135" s="1">
        <v>42467</v>
      </c>
      <c r="B135">
        <v>850000</v>
      </c>
      <c r="C135" t="s">
        <v>2</v>
      </c>
      <c r="D135" t="s">
        <v>12423</v>
      </c>
      <c r="E135" t="s">
        <v>10</v>
      </c>
      <c r="F135">
        <v>3072</v>
      </c>
      <c r="G135">
        <v>2</v>
      </c>
      <c r="H135">
        <v>1</v>
      </c>
      <c r="I135">
        <v>1</v>
      </c>
      <c r="J135">
        <v>356</v>
      </c>
      <c r="K135">
        <v>1940</v>
      </c>
      <c r="L135" t="s">
        <v>228</v>
      </c>
      <c r="M135" t="s">
        <v>97</v>
      </c>
      <c r="N135" t="s">
        <v>62</v>
      </c>
      <c r="O135" s="6" t="str">
        <f>INDEX(lkp_Region,MATCH(tbl_Sales[[#This Row],[Suburb]],lkp_Suburb,0))</f>
        <v>Northern Metropolitan</v>
      </c>
      <c r="P135" s="6">
        <f>MONTH(tbl_Sales[[#This Row],[Date]])</f>
        <v>4</v>
      </c>
      <c r="Q135" s="6">
        <f>YEAR(tbl_Sales[[#This Row],[Date]])</f>
        <v>2016</v>
      </c>
    </row>
    <row r="136" spans="1:17" x14ac:dyDescent="0.25">
      <c r="A136" s="1">
        <v>42467</v>
      </c>
      <c r="B136">
        <v>1251000</v>
      </c>
      <c r="C136" t="s">
        <v>2</v>
      </c>
      <c r="D136" t="s">
        <v>12429</v>
      </c>
      <c r="E136" t="s">
        <v>10</v>
      </c>
      <c r="F136">
        <v>3127</v>
      </c>
      <c r="G136">
        <v>3</v>
      </c>
      <c r="H136">
        <v>2</v>
      </c>
      <c r="I136">
        <v>1</v>
      </c>
      <c r="J136">
        <v>536</v>
      </c>
      <c r="K136">
        <v>1930</v>
      </c>
      <c r="L136" t="s">
        <v>229</v>
      </c>
      <c r="M136" t="s">
        <v>11</v>
      </c>
      <c r="N136" t="s">
        <v>101</v>
      </c>
      <c r="O136" s="6" t="str">
        <f>INDEX(lkp_Region,MATCH(tbl_Sales[[#This Row],[Suburb]],lkp_Suburb,0))</f>
        <v>Southern Metropolitan</v>
      </c>
      <c r="P136" s="6">
        <f>MONTH(tbl_Sales[[#This Row],[Date]])</f>
        <v>4</v>
      </c>
      <c r="Q136" s="6">
        <f>YEAR(tbl_Sales[[#This Row],[Date]])</f>
        <v>2016</v>
      </c>
    </row>
    <row r="137" spans="1:17" x14ac:dyDescent="0.25">
      <c r="A137" s="1">
        <v>42467</v>
      </c>
      <c r="B137">
        <v>1890000</v>
      </c>
      <c r="C137" t="s">
        <v>2</v>
      </c>
      <c r="D137" t="s">
        <v>12427</v>
      </c>
      <c r="E137" t="s">
        <v>5</v>
      </c>
      <c r="F137">
        <v>3123</v>
      </c>
      <c r="G137">
        <v>3</v>
      </c>
      <c r="H137">
        <v>1</v>
      </c>
      <c r="I137">
        <v>2</v>
      </c>
      <c r="J137">
        <v>477</v>
      </c>
      <c r="K137">
        <v>1880</v>
      </c>
      <c r="L137" t="s">
        <v>231</v>
      </c>
      <c r="M137" t="s">
        <v>230</v>
      </c>
      <c r="N137" t="s">
        <v>101</v>
      </c>
      <c r="O137" s="6" t="str">
        <f>INDEX(lkp_Region,MATCH(tbl_Sales[[#This Row],[Suburb]],lkp_Suburb,0))</f>
        <v>Southern Metropolitan</v>
      </c>
      <c r="P137" s="6">
        <f>MONTH(tbl_Sales[[#This Row],[Date]])</f>
        <v>4</v>
      </c>
      <c r="Q137" s="6">
        <f>YEAR(tbl_Sales[[#This Row],[Date]])</f>
        <v>2016</v>
      </c>
    </row>
    <row r="138" spans="1:17" x14ac:dyDescent="0.25">
      <c r="A138" s="1">
        <v>42467</v>
      </c>
      <c r="B138">
        <v>2375000</v>
      </c>
      <c r="C138" t="s">
        <v>2</v>
      </c>
      <c r="D138" t="s">
        <v>12429</v>
      </c>
      <c r="E138" t="s">
        <v>10</v>
      </c>
      <c r="F138">
        <v>3126</v>
      </c>
      <c r="G138">
        <v>4</v>
      </c>
      <c r="H138">
        <v>2</v>
      </c>
      <c r="I138">
        <v>1</v>
      </c>
      <c r="J138">
        <v>653</v>
      </c>
      <c r="K138">
        <v>1910</v>
      </c>
      <c r="L138" t="s">
        <v>233</v>
      </c>
      <c r="M138" t="s">
        <v>232</v>
      </c>
      <c r="N138" t="s">
        <v>101</v>
      </c>
      <c r="O138" s="6" t="str">
        <f>INDEX(lkp_Region,MATCH(tbl_Sales[[#This Row],[Suburb]],lkp_Suburb,0))</f>
        <v>Southern Metropolitan</v>
      </c>
      <c r="P138" s="6">
        <f>MONTH(tbl_Sales[[#This Row],[Date]])</f>
        <v>4</v>
      </c>
      <c r="Q138" s="6">
        <f>YEAR(tbl_Sales[[#This Row],[Date]])</f>
        <v>2016</v>
      </c>
    </row>
    <row r="139" spans="1:17" x14ac:dyDescent="0.25">
      <c r="A139" s="1">
        <v>42467</v>
      </c>
      <c r="B139">
        <v>2750000</v>
      </c>
      <c r="C139" t="s">
        <v>2</v>
      </c>
      <c r="D139" t="s">
        <v>12433</v>
      </c>
      <c r="E139" t="s">
        <v>5</v>
      </c>
      <c r="F139">
        <v>3124</v>
      </c>
      <c r="G139">
        <v>4</v>
      </c>
      <c r="H139">
        <v>3</v>
      </c>
      <c r="I139">
        <v>1</v>
      </c>
      <c r="J139">
        <v>0</v>
      </c>
      <c r="K139">
        <v>1912</v>
      </c>
      <c r="L139" t="s">
        <v>234</v>
      </c>
      <c r="M139" t="s">
        <v>209</v>
      </c>
      <c r="N139" t="s">
        <v>101</v>
      </c>
      <c r="O139" s="6" t="str">
        <f>INDEX(lkp_Region,MATCH(tbl_Sales[[#This Row],[Suburb]],lkp_Suburb,0))</f>
        <v>Southern Metropolitan</v>
      </c>
      <c r="P139" s="6">
        <f>MONTH(tbl_Sales[[#This Row],[Date]])</f>
        <v>4</v>
      </c>
      <c r="Q139" s="6">
        <f>YEAR(tbl_Sales[[#This Row],[Date]])</f>
        <v>2016</v>
      </c>
    </row>
    <row r="140" spans="1:17" x14ac:dyDescent="0.25">
      <c r="A140" s="1">
        <v>42467</v>
      </c>
      <c r="B140">
        <v>430000</v>
      </c>
      <c r="C140" t="s">
        <v>2</v>
      </c>
      <c r="D140" t="s">
        <v>12428</v>
      </c>
      <c r="E140" t="s">
        <v>10</v>
      </c>
      <c r="F140">
        <v>3084</v>
      </c>
      <c r="G140">
        <v>2</v>
      </c>
      <c r="H140">
        <v>1</v>
      </c>
      <c r="I140">
        <v>1</v>
      </c>
      <c r="J140">
        <v>164</v>
      </c>
      <c r="K140">
        <v>1980</v>
      </c>
      <c r="L140" t="s">
        <v>236</v>
      </c>
      <c r="M140" t="s">
        <v>235</v>
      </c>
      <c r="N140" t="s">
        <v>150</v>
      </c>
      <c r="O140" s="6" t="str">
        <f>INDEX(lkp_Region,MATCH(tbl_Sales[[#This Row],[Suburb]],lkp_Suburb,0))</f>
        <v>Eastern Metropolitan</v>
      </c>
      <c r="P140" s="6">
        <f>MONTH(tbl_Sales[[#This Row],[Date]])</f>
        <v>4</v>
      </c>
      <c r="Q140" s="6">
        <f>YEAR(tbl_Sales[[#This Row],[Date]])</f>
        <v>2016</v>
      </c>
    </row>
    <row r="141" spans="1:17" x14ac:dyDescent="0.25">
      <c r="A141" s="1">
        <v>42468</v>
      </c>
      <c r="B141">
        <v>1350000</v>
      </c>
      <c r="C141" t="s">
        <v>2</v>
      </c>
      <c r="D141" t="s">
        <v>12425</v>
      </c>
      <c r="E141" t="s">
        <v>10</v>
      </c>
      <c r="F141">
        <v>3127</v>
      </c>
      <c r="G141">
        <v>5</v>
      </c>
      <c r="H141">
        <v>2</v>
      </c>
      <c r="I141">
        <v>2</v>
      </c>
      <c r="J141">
        <v>677</v>
      </c>
      <c r="K141">
        <v>1948</v>
      </c>
      <c r="L141" t="s">
        <v>237</v>
      </c>
      <c r="M141" t="s">
        <v>11</v>
      </c>
      <c r="N141" t="s">
        <v>14</v>
      </c>
      <c r="O141" s="6" t="str">
        <f>INDEX(lkp_Region,MATCH(tbl_Sales[[#This Row],[Suburb]],lkp_Suburb,0))</f>
        <v>Southern Metropolitan</v>
      </c>
      <c r="P141" s="6">
        <f>MONTH(tbl_Sales[[#This Row],[Date]])</f>
        <v>4</v>
      </c>
      <c r="Q141" s="6">
        <f>YEAR(tbl_Sales[[#This Row],[Date]])</f>
        <v>2016</v>
      </c>
    </row>
    <row r="142" spans="1:17" x14ac:dyDescent="0.25">
      <c r="A142" s="1">
        <v>42468</v>
      </c>
      <c r="B142">
        <v>511000</v>
      </c>
      <c r="C142" t="s">
        <v>13</v>
      </c>
      <c r="D142" t="s">
        <v>12428</v>
      </c>
      <c r="E142" t="s">
        <v>5</v>
      </c>
      <c r="F142">
        <v>3142</v>
      </c>
      <c r="G142">
        <v>2</v>
      </c>
      <c r="H142">
        <v>1</v>
      </c>
      <c r="I142">
        <v>2</v>
      </c>
      <c r="J142">
        <v>0</v>
      </c>
      <c r="K142">
        <v>1970</v>
      </c>
      <c r="L142" t="s">
        <v>238</v>
      </c>
      <c r="M142" t="s">
        <v>109</v>
      </c>
      <c r="N142" t="s">
        <v>76</v>
      </c>
      <c r="O142" s="6" t="str">
        <f>INDEX(lkp_Region,MATCH(tbl_Sales[[#This Row],[Suburb]],lkp_Suburb,0))</f>
        <v>Southern Metropolitan</v>
      </c>
      <c r="P142" s="6">
        <f>MONTH(tbl_Sales[[#This Row],[Date]])</f>
        <v>4</v>
      </c>
      <c r="Q142" s="6">
        <f>YEAR(tbl_Sales[[#This Row],[Date]])</f>
        <v>2016</v>
      </c>
    </row>
    <row r="143" spans="1:17" x14ac:dyDescent="0.25">
      <c r="A143" s="1">
        <v>42468</v>
      </c>
      <c r="B143">
        <v>520000</v>
      </c>
      <c r="C143" t="s">
        <v>13</v>
      </c>
      <c r="D143" t="s">
        <v>12428</v>
      </c>
      <c r="E143" t="s">
        <v>10</v>
      </c>
      <c r="F143">
        <v>3185</v>
      </c>
      <c r="G143">
        <v>2</v>
      </c>
      <c r="H143">
        <v>1</v>
      </c>
      <c r="I143">
        <v>1</v>
      </c>
      <c r="J143">
        <v>0</v>
      </c>
      <c r="K143">
        <v>1971</v>
      </c>
      <c r="L143" t="s">
        <v>239</v>
      </c>
      <c r="M143" t="s">
        <v>154</v>
      </c>
      <c r="N143" t="s">
        <v>26</v>
      </c>
      <c r="O143" s="6" t="str">
        <f>INDEX(lkp_Region,MATCH(tbl_Sales[[#This Row],[Suburb]],lkp_Suburb,0))</f>
        <v>Southern Metropolitan</v>
      </c>
      <c r="P143" s="6">
        <f>MONTH(tbl_Sales[[#This Row],[Date]])</f>
        <v>4</v>
      </c>
      <c r="Q143" s="6">
        <f>YEAR(tbl_Sales[[#This Row],[Date]])</f>
        <v>2016</v>
      </c>
    </row>
    <row r="144" spans="1:17" x14ac:dyDescent="0.25">
      <c r="A144" s="1">
        <v>42468</v>
      </c>
      <c r="B144">
        <v>940000</v>
      </c>
      <c r="C144" t="s">
        <v>51</v>
      </c>
      <c r="D144" t="s">
        <v>12429</v>
      </c>
      <c r="E144" t="s">
        <v>10</v>
      </c>
      <c r="F144">
        <v>3184</v>
      </c>
      <c r="G144">
        <v>3</v>
      </c>
      <c r="H144">
        <v>1</v>
      </c>
      <c r="I144">
        <v>1</v>
      </c>
      <c r="J144">
        <v>0</v>
      </c>
      <c r="L144" t="s">
        <v>240</v>
      </c>
      <c r="M144" t="s">
        <v>58</v>
      </c>
      <c r="N144" t="s">
        <v>26</v>
      </c>
      <c r="O144" s="6" t="str">
        <f>INDEX(lkp_Region,MATCH(tbl_Sales[[#This Row],[Suburb]],lkp_Suburb,0))</f>
        <v>Southern Metropolitan</v>
      </c>
      <c r="P144" s="6">
        <f>MONTH(tbl_Sales[[#This Row],[Date]])</f>
        <v>4</v>
      </c>
      <c r="Q144" s="6">
        <f>YEAR(tbl_Sales[[#This Row],[Date]])</f>
        <v>2016</v>
      </c>
    </row>
    <row r="145" spans="1:17" x14ac:dyDescent="0.25">
      <c r="A145" s="1">
        <v>42468</v>
      </c>
      <c r="B145">
        <v>470000</v>
      </c>
      <c r="C145" t="s">
        <v>13</v>
      </c>
      <c r="D145" t="s">
        <v>12428</v>
      </c>
      <c r="E145" t="s">
        <v>10</v>
      </c>
      <c r="F145">
        <v>3040</v>
      </c>
      <c r="G145">
        <v>2</v>
      </c>
      <c r="H145">
        <v>1</v>
      </c>
      <c r="I145">
        <v>1</v>
      </c>
      <c r="J145">
        <v>976</v>
      </c>
      <c r="K145">
        <v>2000</v>
      </c>
      <c r="L145" t="s">
        <v>241</v>
      </c>
      <c r="M145" t="s">
        <v>190</v>
      </c>
      <c r="N145" t="s">
        <v>49</v>
      </c>
      <c r="O145" s="6" t="str">
        <f>INDEX(lkp_Region,MATCH(tbl_Sales[[#This Row],[Suburb]],lkp_Suburb,0))</f>
        <v>Western Metropolitan</v>
      </c>
      <c r="P145" s="6">
        <f>MONTH(tbl_Sales[[#This Row],[Date]])</f>
        <v>4</v>
      </c>
      <c r="Q145" s="6">
        <f>YEAR(tbl_Sales[[#This Row],[Date]])</f>
        <v>2016</v>
      </c>
    </row>
    <row r="146" spans="1:17" x14ac:dyDescent="0.25">
      <c r="A146" s="1">
        <v>42468</v>
      </c>
      <c r="B146">
        <v>1345000</v>
      </c>
      <c r="C146" t="s">
        <v>2</v>
      </c>
      <c r="D146" t="s">
        <v>12428</v>
      </c>
      <c r="E146" t="s">
        <v>5</v>
      </c>
      <c r="F146">
        <v>3039</v>
      </c>
      <c r="G146">
        <v>4</v>
      </c>
      <c r="H146">
        <v>2</v>
      </c>
      <c r="I146">
        <v>2</v>
      </c>
      <c r="J146">
        <v>313</v>
      </c>
      <c r="K146">
        <v>1910</v>
      </c>
      <c r="L146" t="s">
        <v>243</v>
      </c>
      <c r="M146" t="s">
        <v>242</v>
      </c>
      <c r="N146" t="s">
        <v>49</v>
      </c>
      <c r="O146" s="6" t="str">
        <f>INDEX(lkp_Region,MATCH(tbl_Sales[[#This Row],[Suburb]],lkp_Suburb,0))</f>
        <v>Western Metropolitan</v>
      </c>
      <c r="P146" s="6">
        <f>MONTH(tbl_Sales[[#This Row],[Date]])</f>
        <v>4</v>
      </c>
      <c r="Q146" s="6">
        <f>YEAR(tbl_Sales[[#This Row],[Date]])</f>
        <v>2016</v>
      </c>
    </row>
    <row r="147" spans="1:17" x14ac:dyDescent="0.25">
      <c r="A147" s="1">
        <v>42468</v>
      </c>
      <c r="B147">
        <v>580000</v>
      </c>
      <c r="C147" t="s">
        <v>2</v>
      </c>
      <c r="D147" t="s">
        <v>12429</v>
      </c>
      <c r="E147" t="s">
        <v>5</v>
      </c>
      <c r="F147">
        <v>3167</v>
      </c>
      <c r="G147">
        <v>2</v>
      </c>
      <c r="H147">
        <v>1</v>
      </c>
      <c r="I147">
        <v>2</v>
      </c>
      <c r="J147">
        <v>428</v>
      </c>
      <c r="L147" t="s">
        <v>244</v>
      </c>
      <c r="M147" t="s">
        <v>43</v>
      </c>
      <c r="N147" t="s">
        <v>31</v>
      </c>
      <c r="O147" s="6" t="str">
        <f>INDEX(lkp_Region,MATCH(tbl_Sales[[#This Row],[Suburb]],lkp_Suburb,0))</f>
        <v>South-Eastern Metropolitan</v>
      </c>
      <c r="P147" s="6">
        <f>MONTH(tbl_Sales[[#This Row],[Date]])</f>
        <v>4</v>
      </c>
      <c r="Q147" s="6">
        <f>YEAR(tbl_Sales[[#This Row],[Date]])</f>
        <v>2016</v>
      </c>
    </row>
    <row r="148" spans="1:17" x14ac:dyDescent="0.25">
      <c r="A148" s="1">
        <v>42468</v>
      </c>
      <c r="B148">
        <v>700000</v>
      </c>
      <c r="C148" t="s">
        <v>13</v>
      </c>
      <c r="D148" t="s">
        <v>12430</v>
      </c>
      <c r="E148" t="s">
        <v>10</v>
      </c>
      <c r="F148">
        <v>3148</v>
      </c>
      <c r="G148">
        <v>3</v>
      </c>
      <c r="H148">
        <v>2</v>
      </c>
      <c r="I148">
        <v>1</v>
      </c>
      <c r="J148">
        <v>224</v>
      </c>
      <c r="K148">
        <v>2006</v>
      </c>
      <c r="L148" t="s">
        <v>245</v>
      </c>
      <c r="M148" t="s">
        <v>29</v>
      </c>
      <c r="N148" t="s">
        <v>31</v>
      </c>
      <c r="O148" s="6" t="str">
        <f>INDEX(lkp_Region,MATCH(tbl_Sales[[#This Row],[Suburb]],lkp_Suburb,0))</f>
        <v>Southern Metropolitan</v>
      </c>
      <c r="P148" s="6">
        <f>MONTH(tbl_Sales[[#This Row],[Date]])</f>
        <v>4</v>
      </c>
      <c r="Q148" s="6">
        <f>YEAR(tbl_Sales[[#This Row],[Date]])</f>
        <v>2016</v>
      </c>
    </row>
    <row r="149" spans="1:17" x14ac:dyDescent="0.25">
      <c r="A149" s="1">
        <v>42468</v>
      </c>
      <c r="B149">
        <v>1124000</v>
      </c>
      <c r="C149" t="s">
        <v>2</v>
      </c>
      <c r="D149" t="s">
        <v>12427</v>
      </c>
      <c r="E149" t="s">
        <v>10</v>
      </c>
      <c r="F149">
        <v>3166</v>
      </c>
      <c r="G149">
        <v>3</v>
      </c>
      <c r="H149">
        <v>1</v>
      </c>
      <c r="I149">
        <v>1</v>
      </c>
      <c r="J149">
        <v>685</v>
      </c>
      <c r="L149" t="s">
        <v>247</v>
      </c>
      <c r="M149" t="s">
        <v>246</v>
      </c>
      <c r="N149" t="s">
        <v>31</v>
      </c>
      <c r="O149" s="6" t="str">
        <f>INDEX(lkp_Region,MATCH(tbl_Sales[[#This Row],[Suburb]],lkp_Suburb,0))</f>
        <v>Southern Metropolitan</v>
      </c>
      <c r="P149" s="6">
        <f>MONTH(tbl_Sales[[#This Row],[Date]])</f>
        <v>4</v>
      </c>
      <c r="Q149" s="6">
        <f>YEAR(tbl_Sales[[#This Row],[Date]])</f>
        <v>2016</v>
      </c>
    </row>
    <row r="150" spans="1:17" x14ac:dyDescent="0.25">
      <c r="A150" s="1">
        <v>42468</v>
      </c>
      <c r="B150">
        <v>875000</v>
      </c>
      <c r="C150" t="s">
        <v>2</v>
      </c>
      <c r="D150" t="s">
        <v>12431</v>
      </c>
      <c r="E150" t="s">
        <v>10</v>
      </c>
      <c r="F150">
        <v>3207</v>
      </c>
      <c r="G150">
        <v>2</v>
      </c>
      <c r="H150">
        <v>1</v>
      </c>
      <c r="I150">
        <v>1</v>
      </c>
      <c r="J150">
        <v>95</v>
      </c>
      <c r="L150" t="s">
        <v>248</v>
      </c>
      <c r="M150" t="s">
        <v>24</v>
      </c>
      <c r="N150" t="s">
        <v>88</v>
      </c>
      <c r="O150" s="6" t="str">
        <f>INDEX(lkp_Region,MATCH(tbl_Sales[[#This Row],[Suburb]],lkp_Suburb,0))</f>
        <v>Southern Metropolitan</v>
      </c>
      <c r="P150" s="6">
        <f>MONTH(tbl_Sales[[#This Row],[Date]])</f>
        <v>4</v>
      </c>
      <c r="Q150" s="6">
        <f>YEAR(tbl_Sales[[#This Row],[Date]])</f>
        <v>2016</v>
      </c>
    </row>
    <row r="151" spans="1:17" x14ac:dyDescent="0.25">
      <c r="A151" s="1">
        <v>42468</v>
      </c>
      <c r="B151">
        <v>908000</v>
      </c>
      <c r="C151" t="s">
        <v>2</v>
      </c>
      <c r="D151" t="s">
        <v>12428</v>
      </c>
      <c r="E151" t="s">
        <v>10</v>
      </c>
      <c r="F151">
        <v>3013</v>
      </c>
      <c r="G151">
        <v>3</v>
      </c>
      <c r="H151">
        <v>2</v>
      </c>
      <c r="I151">
        <v>0</v>
      </c>
      <c r="J151">
        <v>105</v>
      </c>
      <c r="K151">
        <v>1900</v>
      </c>
      <c r="L151" t="s">
        <v>249</v>
      </c>
      <c r="M151" t="s">
        <v>65</v>
      </c>
      <c r="N151" t="s">
        <v>21</v>
      </c>
      <c r="O151" s="6" t="str">
        <f>INDEX(lkp_Region,MATCH(tbl_Sales[[#This Row],[Suburb]],lkp_Suburb,0))</f>
        <v>Western Metropolitan</v>
      </c>
      <c r="P151" s="6">
        <f>MONTH(tbl_Sales[[#This Row],[Date]])</f>
        <v>4</v>
      </c>
      <c r="Q151" s="6">
        <f>YEAR(tbl_Sales[[#This Row],[Date]])</f>
        <v>2016</v>
      </c>
    </row>
    <row r="152" spans="1:17" x14ac:dyDescent="0.25">
      <c r="A152" s="1">
        <v>42468</v>
      </c>
      <c r="B152">
        <v>970000</v>
      </c>
      <c r="C152" t="s">
        <v>2</v>
      </c>
      <c r="D152" t="s">
        <v>12429</v>
      </c>
      <c r="E152" t="s">
        <v>5</v>
      </c>
      <c r="F152">
        <v>3013</v>
      </c>
      <c r="G152">
        <v>4</v>
      </c>
      <c r="H152">
        <v>1</v>
      </c>
      <c r="I152">
        <v>2</v>
      </c>
      <c r="J152">
        <v>664</v>
      </c>
      <c r="K152">
        <v>1960</v>
      </c>
      <c r="L152" t="s">
        <v>250</v>
      </c>
      <c r="M152" t="s">
        <v>65</v>
      </c>
      <c r="N152" t="s">
        <v>21</v>
      </c>
      <c r="O152" s="6" t="str">
        <f>INDEX(lkp_Region,MATCH(tbl_Sales[[#This Row],[Suburb]],lkp_Suburb,0))</f>
        <v>Western Metropolitan</v>
      </c>
      <c r="P152" s="6">
        <f>MONTH(tbl_Sales[[#This Row],[Date]])</f>
        <v>4</v>
      </c>
      <c r="Q152" s="6">
        <f>YEAR(tbl_Sales[[#This Row],[Date]])</f>
        <v>2016</v>
      </c>
    </row>
    <row r="153" spans="1:17" x14ac:dyDescent="0.25">
      <c r="A153" s="1">
        <v>42468</v>
      </c>
      <c r="B153">
        <v>1510000</v>
      </c>
      <c r="C153" t="s">
        <v>2</v>
      </c>
      <c r="D153" t="s">
        <v>12423</v>
      </c>
      <c r="E153" t="s">
        <v>5</v>
      </c>
      <c r="F153">
        <v>3108</v>
      </c>
      <c r="G153">
        <v>5</v>
      </c>
      <c r="H153">
        <v>2</v>
      </c>
      <c r="I153">
        <v>2</v>
      </c>
      <c r="J153">
        <v>659</v>
      </c>
      <c r="L153" t="s">
        <v>251</v>
      </c>
      <c r="M153" t="s">
        <v>126</v>
      </c>
      <c r="N153" t="s">
        <v>128</v>
      </c>
      <c r="O153" s="6" t="str">
        <f>INDEX(lkp_Region,MATCH(tbl_Sales[[#This Row],[Suburb]],lkp_Suburb,0))</f>
        <v>Eastern Metropolitan</v>
      </c>
      <c r="P153" s="6">
        <f>MONTH(tbl_Sales[[#This Row],[Date]])</f>
        <v>4</v>
      </c>
      <c r="Q153" s="6">
        <f>YEAR(tbl_Sales[[#This Row],[Date]])</f>
        <v>2016</v>
      </c>
    </row>
    <row r="154" spans="1:17" x14ac:dyDescent="0.25">
      <c r="A154" s="1">
        <v>42468</v>
      </c>
      <c r="B154">
        <v>1220000</v>
      </c>
      <c r="C154" t="s">
        <v>2</v>
      </c>
      <c r="D154" t="s">
        <v>12424</v>
      </c>
      <c r="E154" t="s">
        <v>10</v>
      </c>
      <c r="F154">
        <v>3163</v>
      </c>
      <c r="G154">
        <v>3</v>
      </c>
      <c r="H154">
        <v>1</v>
      </c>
      <c r="I154">
        <v>2</v>
      </c>
      <c r="J154">
        <v>735</v>
      </c>
      <c r="L154" t="s">
        <v>252</v>
      </c>
      <c r="M154" t="s">
        <v>225</v>
      </c>
      <c r="N154" t="s">
        <v>57</v>
      </c>
      <c r="O154" s="6" t="str">
        <f>INDEX(lkp_Region,MATCH(tbl_Sales[[#This Row],[Suburb]],lkp_Suburb,0))</f>
        <v>Southern Metropolitan</v>
      </c>
      <c r="P154" s="6">
        <f>MONTH(tbl_Sales[[#This Row],[Date]])</f>
        <v>4</v>
      </c>
      <c r="Q154" s="6">
        <f>YEAR(tbl_Sales[[#This Row],[Date]])</f>
        <v>2016</v>
      </c>
    </row>
    <row r="155" spans="1:17" x14ac:dyDescent="0.25">
      <c r="A155" s="1">
        <v>42468</v>
      </c>
      <c r="B155">
        <v>1220000</v>
      </c>
      <c r="C155" t="s">
        <v>2</v>
      </c>
      <c r="D155" t="s">
        <v>12431</v>
      </c>
      <c r="E155" t="s">
        <v>10</v>
      </c>
      <c r="F155">
        <v>3165</v>
      </c>
      <c r="G155">
        <v>4</v>
      </c>
      <c r="H155">
        <v>2</v>
      </c>
      <c r="I155">
        <v>2</v>
      </c>
      <c r="J155">
        <v>585</v>
      </c>
      <c r="K155">
        <v>1950</v>
      </c>
      <c r="L155" t="s">
        <v>253</v>
      </c>
      <c r="M155" t="s">
        <v>138</v>
      </c>
      <c r="N155" t="s">
        <v>57</v>
      </c>
      <c r="O155" s="6" t="str">
        <f>INDEX(lkp_Region,MATCH(tbl_Sales[[#This Row],[Suburb]],lkp_Suburb,0))</f>
        <v>Southern Metropolitan</v>
      </c>
      <c r="P155" s="6">
        <f>MONTH(tbl_Sales[[#This Row],[Date]])</f>
        <v>4</v>
      </c>
      <c r="Q155" s="6">
        <f>YEAR(tbl_Sales[[#This Row],[Date]])</f>
        <v>2016</v>
      </c>
    </row>
    <row r="156" spans="1:17" x14ac:dyDescent="0.25">
      <c r="A156" s="1">
        <v>42468</v>
      </c>
      <c r="B156">
        <v>145000</v>
      </c>
      <c r="C156" t="s">
        <v>13</v>
      </c>
      <c r="D156" t="s">
        <v>12427</v>
      </c>
      <c r="E156" t="s">
        <v>5</v>
      </c>
      <c r="F156">
        <v>3020</v>
      </c>
      <c r="G156">
        <v>1</v>
      </c>
      <c r="H156">
        <v>1</v>
      </c>
      <c r="I156">
        <v>1</v>
      </c>
      <c r="J156">
        <v>36</v>
      </c>
      <c r="L156" t="s">
        <v>254</v>
      </c>
      <c r="M156" t="s">
        <v>0</v>
      </c>
      <c r="N156" t="s">
        <v>3</v>
      </c>
      <c r="O156" s="6" t="str">
        <f>INDEX(lkp_Region,MATCH(tbl_Sales[[#This Row],[Suburb]],lkp_Suburb,0))</f>
        <v>Western Metropolitan</v>
      </c>
      <c r="P156" s="6">
        <f>MONTH(tbl_Sales[[#This Row],[Date]])</f>
        <v>4</v>
      </c>
      <c r="Q156" s="6">
        <f>YEAR(tbl_Sales[[#This Row],[Date]])</f>
        <v>2016</v>
      </c>
    </row>
    <row r="157" spans="1:17" x14ac:dyDescent="0.25">
      <c r="A157" s="1">
        <v>42468</v>
      </c>
      <c r="B157">
        <v>800000</v>
      </c>
      <c r="C157" t="s">
        <v>13</v>
      </c>
      <c r="D157" t="s">
        <v>12428</v>
      </c>
      <c r="E157" t="s">
        <v>5</v>
      </c>
      <c r="F157">
        <v>3186</v>
      </c>
      <c r="G157">
        <v>2</v>
      </c>
      <c r="H157">
        <v>1</v>
      </c>
      <c r="I157">
        <v>1</v>
      </c>
      <c r="J157">
        <v>131</v>
      </c>
      <c r="L157" t="s">
        <v>255</v>
      </c>
      <c r="M157" t="s">
        <v>105</v>
      </c>
      <c r="N157" t="s">
        <v>107</v>
      </c>
      <c r="O157" s="6" t="str">
        <f>INDEX(lkp_Region,MATCH(tbl_Sales[[#This Row],[Suburb]],lkp_Suburb,0))</f>
        <v>Southern Metropolitan</v>
      </c>
      <c r="P157" s="6">
        <f>MONTH(tbl_Sales[[#This Row],[Date]])</f>
        <v>4</v>
      </c>
      <c r="Q157" s="6">
        <f>YEAR(tbl_Sales[[#This Row],[Date]])</f>
        <v>2016</v>
      </c>
    </row>
    <row r="158" spans="1:17" x14ac:dyDescent="0.25">
      <c r="A158" s="1">
        <v>42468</v>
      </c>
      <c r="B158">
        <v>1245000</v>
      </c>
      <c r="C158" t="s">
        <v>2</v>
      </c>
      <c r="D158" t="s">
        <v>12427</v>
      </c>
      <c r="E158" t="s">
        <v>10</v>
      </c>
      <c r="F158">
        <v>3084</v>
      </c>
      <c r="G158">
        <v>6</v>
      </c>
      <c r="H158">
        <v>3</v>
      </c>
      <c r="I158">
        <v>4</v>
      </c>
      <c r="J158">
        <v>911</v>
      </c>
      <c r="L158" t="s">
        <v>256</v>
      </c>
      <c r="M158" t="s">
        <v>235</v>
      </c>
      <c r="N158" t="s">
        <v>150</v>
      </c>
      <c r="O158" s="6" t="str">
        <f>INDEX(lkp_Region,MATCH(tbl_Sales[[#This Row],[Suburb]],lkp_Suburb,0))</f>
        <v>Eastern Metropolitan</v>
      </c>
      <c r="P158" s="6">
        <f>MONTH(tbl_Sales[[#This Row],[Date]])</f>
        <v>4</v>
      </c>
      <c r="Q158" s="6">
        <f>YEAR(tbl_Sales[[#This Row],[Date]])</f>
        <v>2016</v>
      </c>
    </row>
    <row r="159" spans="1:17" x14ac:dyDescent="0.25">
      <c r="A159" s="1">
        <v>42468</v>
      </c>
      <c r="B159">
        <v>2600000</v>
      </c>
      <c r="C159" t="s">
        <v>2</v>
      </c>
      <c r="D159" t="s">
        <v>12427</v>
      </c>
      <c r="E159" t="s">
        <v>5</v>
      </c>
      <c r="F159">
        <v>3084</v>
      </c>
      <c r="G159">
        <v>4</v>
      </c>
      <c r="H159">
        <v>2</v>
      </c>
      <c r="I159">
        <v>3</v>
      </c>
      <c r="J159">
        <v>871</v>
      </c>
      <c r="K159">
        <v>1937</v>
      </c>
      <c r="L159" t="s">
        <v>258</v>
      </c>
      <c r="M159" t="s">
        <v>257</v>
      </c>
      <c r="N159" t="s">
        <v>150</v>
      </c>
      <c r="O159" s="6" t="str">
        <f>INDEX(lkp_Region,MATCH(tbl_Sales[[#This Row],[Suburb]],lkp_Suburb,0))</f>
        <v>Eastern Metropolitan</v>
      </c>
      <c r="P159" s="6">
        <f>MONTH(tbl_Sales[[#This Row],[Date]])</f>
        <v>4</v>
      </c>
      <c r="Q159" s="6">
        <f>YEAR(tbl_Sales[[#This Row],[Date]])</f>
        <v>2016</v>
      </c>
    </row>
    <row r="160" spans="1:17" x14ac:dyDescent="0.25">
      <c r="A160" s="1">
        <v>42469</v>
      </c>
      <c r="B160">
        <v>515000</v>
      </c>
      <c r="C160" t="s">
        <v>2</v>
      </c>
      <c r="D160" t="s">
        <v>12428</v>
      </c>
      <c r="E160" t="s">
        <v>5</v>
      </c>
      <c r="F160">
        <v>3060</v>
      </c>
      <c r="G160">
        <v>3</v>
      </c>
      <c r="H160">
        <v>1</v>
      </c>
      <c r="I160">
        <v>1</v>
      </c>
      <c r="J160">
        <v>599</v>
      </c>
      <c r="K160">
        <v>1960</v>
      </c>
      <c r="L160" t="s">
        <v>259</v>
      </c>
      <c r="M160" t="s">
        <v>16</v>
      </c>
      <c r="N160" t="s">
        <v>18</v>
      </c>
      <c r="O160" s="6" t="str">
        <f>INDEX(lkp_Region,MATCH(tbl_Sales[[#This Row],[Suburb]],lkp_Suburb,0))</f>
        <v>Northern Metropolitan</v>
      </c>
      <c r="P160" s="6">
        <f>MONTH(tbl_Sales[[#This Row],[Date]])</f>
        <v>4</v>
      </c>
      <c r="Q160" s="6">
        <f>YEAR(tbl_Sales[[#This Row],[Date]])</f>
        <v>2016</v>
      </c>
    </row>
    <row r="161" spans="1:17" x14ac:dyDescent="0.25">
      <c r="A161" s="1">
        <v>42469</v>
      </c>
      <c r="B161">
        <v>457000</v>
      </c>
      <c r="C161" t="s">
        <v>13</v>
      </c>
      <c r="D161" t="s">
        <v>12428</v>
      </c>
      <c r="E161" t="s">
        <v>10</v>
      </c>
      <c r="F161">
        <v>3042</v>
      </c>
      <c r="G161">
        <v>2</v>
      </c>
      <c r="H161">
        <v>1</v>
      </c>
      <c r="I161">
        <v>1</v>
      </c>
      <c r="J161">
        <v>0</v>
      </c>
      <c r="K161">
        <v>1975</v>
      </c>
      <c r="L161" t="s">
        <v>260</v>
      </c>
      <c r="M161" t="s">
        <v>86</v>
      </c>
      <c r="N161" t="s">
        <v>49</v>
      </c>
      <c r="O161" s="6" t="str">
        <f>INDEX(lkp_Region,MATCH(tbl_Sales[[#This Row],[Suburb]],lkp_Suburb,0))</f>
        <v>Western Metropolitan</v>
      </c>
      <c r="P161" s="6">
        <f>MONTH(tbl_Sales[[#This Row],[Date]])</f>
        <v>4</v>
      </c>
      <c r="Q161" s="6">
        <f>YEAR(tbl_Sales[[#This Row],[Date]])</f>
        <v>2016</v>
      </c>
    </row>
    <row r="162" spans="1:17" x14ac:dyDescent="0.25">
      <c r="A162" s="1">
        <v>42469</v>
      </c>
      <c r="B162">
        <v>980000</v>
      </c>
      <c r="C162" t="s">
        <v>2</v>
      </c>
      <c r="D162" t="s">
        <v>12427</v>
      </c>
      <c r="E162" t="s">
        <v>10</v>
      </c>
      <c r="F162">
        <v>3040</v>
      </c>
      <c r="G162">
        <v>3</v>
      </c>
      <c r="H162">
        <v>1</v>
      </c>
      <c r="I162">
        <v>1</v>
      </c>
      <c r="J162">
        <v>464</v>
      </c>
      <c r="L162" t="s">
        <v>261</v>
      </c>
      <c r="M162" t="s">
        <v>47</v>
      </c>
      <c r="N162" t="s">
        <v>49</v>
      </c>
      <c r="O162" s="6" t="str">
        <f>INDEX(lkp_Region,MATCH(tbl_Sales[[#This Row],[Suburb]],lkp_Suburb,0))</f>
        <v>Western Metropolitan</v>
      </c>
      <c r="P162" s="6">
        <f>MONTH(tbl_Sales[[#This Row],[Date]])</f>
        <v>4</v>
      </c>
      <c r="Q162" s="6">
        <f>YEAR(tbl_Sales[[#This Row],[Date]])</f>
        <v>2016</v>
      </c>
    </row>
    <row r="163" spans="1:17" x14ac:dyDescent="0.25">
      <c r="A163" s="1">
        <v>42469</v>
      </c>
      <c r="B163">
        <v>828000</v>
      </c>
      <c r="C163" t="s">
        <v>51</v>
      </c>
      <c r="D163" t="s">
        <v>12427</v>
      </c>
      <c r="E163" t="s">
        <v>10</v>
      </c>
      <c r="F163">
        <v>3166</v>
      </c>
      <c r="G163">
        <v>3</v>
      </c>
      <c r="H163">
        <v>2</v>
      </c>
      <c r="I163">
        <v>1</v>
      </c>
      <c r="J163">
        <v>206</v>
      </c>
      <c r="K163">
        <v>2002</v>
      </c>
      <c r="L163" t="s">
        <v>263</v>
      </c>
      <c r="M163" t="s">
        <v>262</v>
      </c>
      <c r="N163" t="s">
        <v>31</v>
      </c>
      <c r="O163" s="6" t="str">
        <f>INDEX(lkp_Region,MATCH(tbl_Sales[[#This Row],[Suburb]],lkp_Suburb,0))</f>
        <v>Southern Metropolitan</v>
      </c>
      <c r="P163" s="6">
        <f>MONTH(tbl_Sales[[#This Row],[Date]])</f>
        <v>4</v>
      </c>
      <c r="Q163" s="6">
        <f>YEAR(tbl_Sales[[#This Row],[Date]])</f>
        <v>2016</v>
      </c>
    </row>
    <row r="164" spans="1:17" x14ac:dyDescent="0.25">
      <c r="A164" s="1">
        <v>42469</v>
      </c>
      <c r="B164">
        <v>750000</v>
      </c>
      <c r="C164" t="s">
        <v>51</v>
      </c>
      <c r="D164" t="s">
        <v>12425</v>
      </c>
      <c r="E164" t="s">
        <v>10</v>
      </c>
      <c r="F164">
        <v>3031</v>
      </c>
      <c r="G164">
        <v>2</v>
      </c>
      <c r="H164">
        <v>1</v>
      </c>
      <c r="I164">
        <v>1</v>
      </c>
      <c r="J164">
        <v>325</v>
      </c>
      <c r="K164">
        <v>2002</v>
      </c>
      <c r="L164" t="s">
        <v>265</v>
      </c>
      <c r="M164" t="s">
        <v>264</v>
      </c>
      <c r="N164" t="s">
        <v>88</v>
      </c>
      <c r="O164" s="6" t="str">
        <f>INDEX(lkp_Region,MATCH(tbl_Sales[[#This Row],[Suburb]],lkp_Suburb,0))</f>
        <v>Northern Metropolitan</v>
      </c>
      <c r="P164" s="6">
        <f>MONTH(tbl_Sales[[#This Row],[Date]])</f>
        <v>4</v>
      </c>
      <c r="Q164" s="6">
        <f>YEAR(tbl_Sales[[#This Row],[Date]])</f>
        <v>2016</v>
      </c>
    </row>
    <row r="165" spans="1:17" x14ac:dyDescent="0.25">
      <c r="A165" s="1">
        <v>42469</v>
      </c>
      <c r="B165">
        <v>456000</v>
      </c>
      <c r="C165" t="s">
        <v>13</v>
      </c>
      <c r="D165" t="s">
        <v>12428</v>
      </c>
      <c r="E165" t="s">
        <v>10</v>
      </c>
      <c r="F165">
        <v>3012</v>
      </c>
      <c r="G165">
        <v>2</v>
      </c>
      <c r="H165">
        <v>1</v>
      </c>
      <c r="I165">
        <v>1</v>
      </c>
      <c r="J165">
        <v>0</v>
      </c>
      <c r="K165">
        <v>1975</v>
      </c>
      <c r="L165" t="s">
        <v>266</v>
      </c>
      <c r="M165" t="s">
        <v>53</v>
      </c>
      <c r="N165" t="s">
        <v>21</v>
      </c>
      <c r="O165" s="6" t="str">
        <f>INDEX(lkp_Region,MATCH(tbl_Sales[[#This Row],[Suburb]],lkp_Suburb,0))</f>
        <v>Western Metropolitan</v>
      </c>
      <c r="P165" s="6">
        <f>MONTH(tbl_Sales[[#This Row],[Date]])</f>
        <v>4</v>
      </c>
      <c r="Q165" s="6">
        <f>YEAR(tbl_Sales[[#This Row],[Date]])</f>
        <v>2016</v>
      </c>
    </row>
    <row r="166" spans="1:17" x14ac:dyDescent="0.25">
      <c r="A166" s="1">
        <v>42469</v>
      </c>
      <c r="B166">
        <v>1160000</v>
      </c>
      <c r="C166" t="s">
        <v>2</v>
      </c>
      <c r="D166" t="s">
        <v>12425</v>
      </c>
      <c r="E166" t="s">
        <v>10</v>
      </c>
      <c r="F166">
        <v>3189</v>
      </c>
      <c r="G166">
        <v>4</v>
      </c>
      <c r="H166">
        <v>2</v>
      </c>
      <c r="I166">
        <v>2</v>
      </c>
      <c r="J166">
        <v>588</v>
      </c>
      <c r="K166">
        <v>2011</v>
      </c>
      <c r="L166" t="s">
        <v>267</v>
      </c>
      <c r="M166" t="s">
        <v>70</v>
      </c>
      <c r="N166" t="s">
        <v>45</v>
      </c>
      <c r="O166" s="6" t="str">
        <f>INDEX(lkp_Region,MATCH(tbl_Sales[[#This Row],[Suburb]],lkp_Suburb,0))</f>
        <v>Southern Metropolitan</v>
      </c>
      <c r="P166" s="6">
        <f>MONTH(tbl_Sales[[#This Row],[Date]])</f>
        <v>4</v>
      </c>
      <c r="Q166" s="6">
        <f>YEAR(tbl_Sales[[#This Row],[Date]])</f>
        <v>2016</v>
      </c>
    </row>
    <row r="167" spans="1:17" x14ac:dyDescent="0.25">
      <c r="A167" s="1">
        <v>42469</v>
      </c>
      <c r="B167">
        <v>577000</v>
      </c>
      <c r="C167" t="s">
        <v>13</v>
      </c>
      <c r="D167" t="s">
        <v>12424</v>
      </c>
      <c r="E167" t="s">
        <v>10</v>
      </c>
      <c r="F167">
        <v>3018</v>
      </c>
      <c r="G167">
        <v>3</v>
      </c>
      <c r="H167">
        <v>2</v>
      </c>
      <c r="I167">
        <v>1</v>
      </c>
      <c r="J167">
        <v>205</v>
      </c>
      <c r="K167">
        <v>2007</v>
      </c>
      <c r="L167" t="s">
        <v>268</v>
      </c>
      <c r="M167" t="s">
        <v>67</v>
      </c>
      <c r="N167" t="s">
        <v>69</v>
      </c>
      <c r="O167" s="6" t="str">
        <f>INDEX(lkp_Region,MATCH(tbl_Sales[[#This Row],[Suburb]],lkp_Suburb,0))</f>
        <v>Western Metropolitan</v>
      </c>
      <c r="P167" s="6">
        <f>MONTH(tbl_Sales[[#This Row],[Date]])</f>
        <v>4</v>
      </c>
      <c r="Q167" s="6">
        <f>YEAR(tbl_Sales[[#This Row],[Date]])</f>
        <v>2016</v>
      </c>
    </row>
    <row r="168" spans="1:17" x14ac:dyDescent="0.25">
      <c r="A168" s="1">
        <v>42469</v>
      </c>
      <c r="B168">
        <v>831000</v>
      </c>
      <c r="C168" t="s">
        <v>2</v>
      </c>
      <c r="D168" t="s">
        <v>12427</v>
      </c>
      <c r="E168" t="s">
        <v>10</v>
      </c>
      <c r="F168">
        <v>3015</v>
      </c>
      <c r="G168">
        <v>3</v>
      </c>
      <c r="H168">
        <v>1</v>
      </c>
      <c r="I168">
        <v>0</v>
      </c>
      <c r="J168">
        <v>353</v>
      </c>
      <c r="K168">
        <v>1890</v>
      </c>
      <c r="L168" t="s">
        <v>269</v>
      </c>
      <c r="M168" t="s">
        <v>131</v>
      </c>
      <c r="N168" t="s">
        <v>69</v>
      </c>
      <c r="O168" s="6" t="str">
        <f>INDEX(lkp_Region,MATCH(tbl_Sales[[#This Row],[Suburb]],lkp_Suburb,0))</f>
        <v>Western Metropolitan</v>
      </c>
      <c r="P168" s="6">
        <f>MONTH(tbl_Sales[[#This Row],[Date]])</f>
        <v>4</v>
      </c>
      <c r="Q168" s="6">
        <f>YEAR(tbl_Sales[[#This Row],[Date]])</f>
        <v>2016</v>
      </c>
    </row>
    <row r="169" spans="1:17" x14ac:dyDescent="0.25">
      <c r="A169" s="1">
        <v>42469</v>
      </c>
      <c r="B169">
        <v>880000</v>
      </c>
      <c r="C169" t="s">
        <v>2</v>
      </c>
      <c r="D169" t="s">
        <v>12428</v>
      </c>
      <c r="E169" t="s">
        <v>10</v>
      </c>
      <c r="F169">
        <v>3015</v>
      </c>
      <c r="G169">
        <v>3</v>
      </c>
      <c r="H169">
        <v>1</v>
      </c>
      <c r="I169">
        <v>1</v>
      </c>
      <c r="J169">
        <v>557</v>
      </c>
      <c r="K169">
        <v>1950</v>
      </c>
      <c r="L169" t="s">
        <v>270</v>
      </c>
      <c r="M169" t="s">
        <v>133</v>
      </c>
      <c r="N169" t="s">
        <v>69</v>
      </c>
      <c r="O169" s="6" t="str">
        <f>INDEX(lkp_Region,MATCH(tbl_Sales[[#This Row],[Suburb]],lkp_Suburb,0))</f>
        <v>Western Metropolitan</v>
      </c>
      <c r="P169" s="6">
        <f>MONTH(tbl_Sales[[#This Row],[Date]])</f>
        <v>4</v>
      </c>
      <c r="Q169" s="6">
        <f>YEAR(tbl_Sales[[#This Row],[Date]])</f>
        <v>2016</v>
      </c>
    </row>
    <row r="170" spans="1:17" x14ac:dyDescent="0.25">
      <c r="A170" s="1">
        <v>42469</v>
      </c>
      <c r="B170">
        <v>1050000</v>
      </c>
      <c r="C170" t="s">
        <v>2</v>
      </c>
      <c r="D170" t="s">
        <v>12423</v>
      </c>
      <c r="E170" t="s">
        <v>10</v>
      </c>
      <c r="F170">
        <v>3070</v>
      </c>
      <c r="G170">
        <v>2</v>
      </c>
      <c r="H170">
        <v>1</v>
      </c>
      <c r="I170">
        <v>2</v>
      </c>
      <c r="J170">
        <v>301</v>
      </c>
      <c r="K170">
        <v>1925</v>
      </c>
      <c r="L170" t="s">
        <v>272</v>
      </c>
      <c r="M170" t="s">
        <v>271</v>
      </c>
      <c r="N170" t="s">
        <v>62</v>
      </c>
      <c r="O170" s="6" t="str">
        <f>INDEX(lkp_Region,MATCH(tbl_Sales[[#This Row],[Suburb]],lkp_Suburb,0))</f>
        <v>Northern Metropolitan</v>
      </c>
      <c r="P170" s="6">
        <f>MONTH(tbl_Sales[[#This Row],[Date]])</f>
        <v>4</v>
      </c>
      <c r="Q170" s="6">
        <f>YEAR(tbl_Sales[[#This Row],[Date]])</f>
        <v>2016</v>
      </c>
    </row>
    <row r="171" spans="1:17" x14ac:dyDescent="0.25">
      <c r="A171" s="1">
        <v>42469</v>
      </c>
      <c r="B171">
        <v>1600000</v>
      </c>
      <c r="C171" t="s">
        <v>2</v>
      </c>
      <c r="D171" t="s">
        <v>12425</v>
      </c>
      <c r="E171" t="s">
        <v>10</v>
      </c>
      <c r="F171">
        <v>3147</v>
      </c>
      <c r="G171">
        <v>3</v>
      </c>
      <c r="H171">
        <v>1</v>
      </c>
      <c r="I171">
        <v>2</v>
      </c>
      <c r="J171">
        <v>637</v>
      </c>
      <c r="L171" t="s">
        <v>273</v>
      </c>
      <c r="M171" t="s">
        <v>206</v>
      </c>
      <c r="N171" t="s">
        <v>101</v>
      </c>
      <c r="O171" s="6" t="str">
        <f>INDEX(lkp_Region,MATCH(tbl_Sales[[#This Row],[Suburb]],lkp_Suburb,0))</f>
        <v>Southern Metropolitan</v>
      </c>
      <c r="P171" s="6">
        <f>MONTH(tbl_Sales[[#This Row],[Date]])</f>
        <v>4</v>
      </c>
      <c r="Q171" s="6">
        <f>YEAR(tbl_Sales[[#This Row],[Date]])</f>
        <v>2016</v>
      </c>
    </row>
    <row r="172" spans="1:17" x14ac:dyDescent="0.25">
      <c r="A172" s="1">
        <v>42469</v>
      </c>
      <c r="B172">
        <v>1860000</v>
      </c>
      <c r="C172" t="s">
        <v>2</v>
      </c>
      <c r="D172" t="s">
        <v>12427</v>
      </c>
      <c r="E172" t="s">
        <v>10</v>
      </c>
      <c r="F172">
        <v>3103</v>
      </c>
      <c r="G172">
        <v>3</v>
      </c>
      <c r="H172">
        <v>1</v>
      </c>
      <c r="I172">
        <v>4</v>
      </c>
      <c r="J172">
        <v>671</v>
      </c>
      <c r="L172" t="s">
        <v>275</v>
      </c>
      <c r="M172" t="s">
        <v>274</v>
      </c>
      <c r="N172" t="s">
        <v>101</v>
      </c>
      <c r="O172" s="6" t="str">
        <f>INDEX(lkp_Region,MATCH(tbl_Sales[[#This Row],[Suburb]],lkp_Suburb,0))</f>
        <v>Southern Metropolitan</v>
      </c>
      <c r="P172" s="6">
        <f>MONTH(tbl_Sales[[#This Row],[Date]])</f>
        <v>4</v>
      </c>
      <c r="Q172" s="6">
        <f>YEAR(tbl_Sales[[#This Row],[Date]])</f>
        <v>2016</v>
      </c>
    </row>
    <row r="173" spans="1:17" x14ac:dyDescent="0.25">
      <c r="A173" s="1">
        <v>42469</v>
      </c>
      <c r="B173">
        <v>1975000</v>
      </c>
      <c r="C173" t="s">
        <v>2</v>
      </c>
      <c r="D173" t="s">
        <v>12425</v>
      </c>
      <c r="E173" t="s">
        <v>10</v>
      </c>
      <c r="F173">
        <v>3101</v>
      </c>
      <c r="G173">
        <v>5</v>
      </c>
      <c r="H173">
        <v>2</v>
      </c>
      <c r="I173">
        <v>1</v>
      </c>
      <c r="J173">
        <v>531</v>
      </c>
      <c r="K173">
        <v>1890</v>
      </c>
      <c r="L173" t="s">
        <v>276</v>
      </c>
      <c r="M173" t="s">
        <v>145</v>
      </c>
      <c r="N173" t="s">
        <v>101</v>
      </c>
      <c r="O173" s="6" t="str">
        <f>INDEX(lkp_Region,MATCH(tbl_Sales[[#This Row],[Suburb]],lkp_Suburb,0))</f>
        <v>Southern Metropolitan</v>
      </c>
      <c r="P173" s="6">
        <f>MONTH(tbl_Sales[[#This Row],[Date]])</f>
        <v>4</v>
      </c>
      <c r="Q173" s="6">
        <f>YEAR(tbl_Sales[[#This Row],[Date]])</f>
        <v>2016</v>
      </c>
    </row>
    <row r="174" spans="1:17" x14ac:dyDescent="0.25">
      <c r="A174" s="1">
        <v>42469</v>
      </c>
      <c r="B174">
        <v>2450000</v>
      </c>
      <c r="C174" t="s">
        <v>2</v>
      </c>
      <c r="D174" t="s">
        <v>12427</v>
      </c>
      <c r="E174" t="s">
        <v>10</v>
      </c>
      <c r="F174">
        <v>3127</v>
      </c>
      <c r="G174">
        <v>5</v>
      </c>
      <c r="H174">
        <v>4</v>
      </c>
      <c r="I174">
        <v>2</v>
      </c>
      <c r="J174">
        <v>1076</v>
      </c>
      <c r="L174" t="s">
        <v>277</v>
      </c>
      <c r="M174" t="s">
        <v>11</v>
      </c>
      <c r="N174" t="s">
        <v>101</v>
      </c>
      <c r="O174" s="6" t="str">
        <f>INDEX(lkp_Region,MATCH(tbl_Sales[[#This Row],[Suburb]],lkp_Suburb,0))</f>
        <v>Southern Metropolitan</v>
      </c>
      <c r="P174" s="6">
        <f>MONTH(tbl_Sales[[#This Row],[Date]])</f>
        <v>4</v>
      </c>
      <c r="Q174" s="6">
        <f>YEAR(tbl_Sales[[#This Row],[Date]])</f>
        <v>2016</v>
      </c>
    </row>
    <row r="175" spans="1:17" x14ac:dyDescent="0.25">
      <c r="A175" s="1">
        <v>42469</v>
      </c>
      <c r="B175">
        <v>926000</v>
      </c>
      <c r="C175" t="s">
        <v>2</v>
      </c>
      <c r="D175" t="s">
        <v>12429</v>
      </c>
      <c r="E175" t="s">
        <v>10</v>
      </c>
      <c r="F175">
        <v>3188</v>
      </c>
      <c r="G175">
        <v>3</v>
      </c>
      <c r="H175">
        <v>2</v>
      </c>
      <c r="I175">
        <v>2</v>
      </c>
      <c r="J175">
        <v>393</v>
      </c>
      <c r="K175">
        <v>1950</v>
      </c>
      <c r="L175" t="s">
        <v>279</v>
      </c>
      <c r="M175" t="s">
        <v>278</v>
      </c>
      <c r="N175" t="s">
        <v>107</v>
      </c>
      <c r="O175" s="6" t="str">
        <f>INDEX(lkp_Region,MATCH(tbl_Sales[[#This Row],[Suburb]],lkp_Suburb,0))</f>
        <v>Southern Metropolitan</v>
      </c>
      <c r="P175" s="6">
        <f>MONTH(tbl_Sales[[#This Row],[Date]])</f>
        <v>4</v>
      </c>
      <c r="Q175" s="6">
        <f>YEAR(tbl_Sales[[#This Row],[Date]])</f>
        <v>2016</v>
      </c>
    </row>
    <row r="176" spans="1:17" x14ac:dyDescent="0.25">
      <c r="A176" s="1">
        <v>42469</v>
      </c>
      <c r="B176">
        <v>1910000</v>
      </c>
      <c r="C176" t="s">
        <v>2</v>
      </c>
      <c r="D176" t="s">
        <v>12431</v>
      </c>
      <c r="E176" t="s">
        <v>10</v>
      </c>
      <c r="F176">
        <v>3186</v>
      </c>
      <c r="G176">
        <v>2</v>
      </c>
      <c r="H176">
        <v>2</v>
      </c>
      <c r="I176">
        <v>4</v>
      </c>
      <c r="J176">
        <v>696</v>
      </c>
      <c r="L176" t="s">
        <v>280</v>
      </c>
      <c r="M176" t="s">
        <v>105</v>
      </c>
      <c r="N176" t="s">
        <v>107</v>
      </c>
      <c r="O176" s="6" t="str">
        <f>INDEX(lkp_Region,MATCH(tbl_Sales[[#This Row],[Suburb]],lkp_Suburb,0))</f>
        <v>Southern Metropolitan</v>
      </c>
      <c r="P176" s="6">
        <f>MONTH(tbl_Sales[[#This Row],[Date]])</f>
        <v>4</v>
      </c>
      <c r="Q176" s="6">
        <f>YEAR(tbl_Sales[[#This Row],[Date]])</f>
        <v>2016</v>
      </c>
    </row>
    <row r="177" spans="1:17" x14ac:dyDescent="0.25">
      <c r="A177" s="1">
        <v>42470</v>
      </c>
      <c r="B177">
        <v>900000</v>
      </c>
      <c r="C177" t="s">
        <v>51</v>
      </c>
      <c r="D177" t="s">
        <v>12423</v>
      </c>
      <c r="E177" t="s">
        <v>5</v>
      </c>
      <c r="F177">
        <v>3125</v>
      </c>
      <c r="G177">
        <v>4</v>
      </c>
      <c r="H177">
        <v>3</v>
      </c>
      <c r="I177">
        <v>2</v>
      </c>
      <c r="J177">
        <v>381</v>
      </c>
      <c r="K177">
        <v>2013</v>
      </c>
      <c r="L177" t="s">
        <v>281</v>
      </c>
      <c r="M177" t="s">
        <v>32</v>
      </c>
      <c r="N177" t="s">
        <v>14</v>
      </c>
      <c r="O177" s="6" t="str">
        <f>INDEX(lkp_Region,MATCH(tbl_Sales[[#This Row],[Suburb]],lkp_Suburb,0))</f>
        <v>Southern Metropolitan</v>
      </c>
      <c r="P177" s="6">
        <f>MONTH(tbl_Sales[[#This Row],[Date]])</f>
        <v>4</v>
      </c>
      <c r="Q177" s="6">
        <f>YEAR(tbl_Sales[[#This Row],[Date]])</f>
        <v>2016</v>
      </c>
    </row>
    <row r="178" spans="1:17" x14ac:dyDescent="0.25">
      <c r="A178" s="1">
        <v>42470</v>
      </c>
      <c r="B178">
        <v>1056800</v>
      </c>
      <c r="C178" t="s">
        <v>2</v>
      </c>
      <c r="D178" t="s">
        <v>12429</v>
      </c>
      <c r="E178" t="s">
        <v>10</v>
      </c>
      <c r="F178">
        <v>3141</v>
      </c>
      <c r="G178">
        <v>3</v>
      </c>
      <c r="H178">
        <v>2</v>
      </c>
      <c r="I178">
        <v>1</v>
      </c>
      <c r="J178">
        <v>90</v>
      </c>
      <c r="L178" t="s">
        <v>282</v>
      </c>
      <c r="M178" t="s">
        <v>111</v>
      </c>
      <c r="N178" t="s">
        <v>76</v>
      </c>
      <c r="O178" s="6" t="str">
        <f>INDEX(lkp_Region,MATCH(tbl_Sales[[#This Row],[Suburb]],lkp_Suburb,0))</f>
        <v>Southern Metropolitan</v>
      </c>
      <c r="P178" s="6">
        <f>MONTH(tbl_Sales[[#This Row],[Date]])</f>
        <v>4</v>
      </c>
      <c r="Q178" s="6">
        <f>YEAR(tbl_Sales[[#This Row],[Date]])</f>
        <v>2016</v>
      </c>
    </row>
    <row r="179" spans="1:17" x14ac:dyDescent="0.25">
      <c r="A179" s="1">
        <v>42470</v>
      </c>
      <c r="B179">
        <v>1900000</v>
      </c>
      <c r="C179" t="s">
        <v>2</v>
      </c>
      <c r="D179" t="s">
        <v>12427</v>
      </c>
      <c r="E179" t="s">
        <v>10</v>
      </c>
      <c r="F179">
        <v>3143</v>
      </c>
      <c r="G179">
        <v>3</v>
      </c>
      <c r="H179">
        <v>1</v>
      </c>
      <c r="I179">
        <v>2</v>
      </c>
      <c r="J179">
        <v>328</v>
      </c>
      <c r="K179">
        <v>1900</v>
      </c>
      <c r="L179" t="s">
        <v>284</v>
      </c>
      <c r="M179" t="s">
        <v>283</v>
      </c>
      <c r="N179" t="s">
        <v>76</v>
      </c>
      <c r="O179" s="6" t="str">
        <f>INDEX(lkp_Region,MATCH(tbl_Sales[[#This Row],[Suburb]],lkp_Suburb,0))</f>
        <v>Southern Metropolitan</v>
      </c>
      <c r="P179" s="6">
        <f>MONTH(tbl_Sales[[#This Row],[Date]])</f>
        <v>4</v>
      </c>
      <c r="Q179" s="6">
        <f>YEAR(tbl_Sales[[#This Row],[Date]])</f>
        <v>2016</v>
      </c>
    </row>
    <row r="180" spans="1:17" x14ac:dyDescent="0.25">
      <c r="A180" s="1">
        <v>42470</v>
      </c>
      <c r="B180">
        <v>610000</v>
      </c>
      <c r="C180" t="s">
        <v>13</v>
      </c>
      <c r="D180" t="s">
        <v>12427</v>
      </c>
      <c r="E180" t="s">
        <v>10</v>
      </c>
      <c r="F180">
        <v>3182</v>
      </c>
      <c r="G180">
        <v>2</v>
      </c>
      <c r="H180">
        <v>1</v>
      </c>
      <c r="I180">
        <v>1</v>
      </c>
      <c r="J180">
        <v>1211</v>
      </c>
      <c r="K180">
        <v>1970</v>
      </c>
      <c r="L180" t="s">
        <v>285</v>
      </c>
      <c r="M180" t="s">
        <v>156</v>
      </c>
      <c r="N180" t="s">
        <v>26</v>
      </c>
      <c r="O180" s="6" t="str">
        <f>INDEX(lkp_Region,MATCH(tbl_Sales[[#This Row],[Suburb]],lkp_Suburb,0))</f>
        <v>Southern Metropolitan</v>
      </c>
      <c r="P180" s="6">
        <f>MONTH(tbl_Sales[[#This Row],[Date]])</f>
        <v>4</v>
      </c>
      <c r="Q180" s="6">
        <f>YEAR(tbl_Sales[[#This Row],[Date]])</f>
        <v>2016</v>
      </c>
    </row>
    <row r="181" spans="1:17" x14ac:dyDescent="0.25">
      <c r="A181" s="1">
        <v>42470</v>
      </c>
      <c r="B181">
        <v>1875000</v>
      </c>
      <c r="C181" t="s">
        <v>2</v>
      </c>
      <c r="D181" t="s">
        <v>12429</v>
      </c>
      <c r="E181" t="s">
        <v>5</v>
      </c>
      <c r="F181">
        <v>3184</v>
      </c>
      <c r="G181">
        <v>4</v>
      </c>
      <c r="H181">
        <v>3</v>
      </c>
      <c r="I181">
        <v>0</v>
      </c>
      <c r="J181">
        <v>235</v>
      </c>
      <c r="K181">
        <v>2005</v>
      </c>
      <c r="L181" t="s">
        <v>286</v>
      </c>
      <c r="M181" t="s">
        <v>58</v>
      </c>
      <c r="N181" t="s">
        <v>26</v>
      </c>
      <c r="O181" s="6" t="str">
        <f>INDEX(lkp_Region,MATCH(tbl_Sales[[#This Row],[Suburb]],lkp_Suburb,0))</f>
        <v>Southern Metropolitan</v>
      </c>
      <c r="P181" s="6">
        <f>MONTH(tbl_Sales[[#This Row],[Date]])</f>
        <v>4</v>
      </c>
      <c r="Q181" s="6">
        <f>YEAR(tbl_Sales[[#This Row],[Date]])</f>
        <v>2016</v>
      </c>
    </row>
    <row r="182" spans="1:17" x14ac:dyDescent="0.25">
      <c r="A182" s="1">
        <v>42470</v>
      </c>
      <c r="B182">
        <v>770000</v>
      </c>
      <c r="C182" t="s">
        <v>2</v>
      </c>
      <c r="D182" t="s">
        <v>12427</v>
      </c>
      <c r="E182" t="s">
        <v>10</v>
      </c>
      <c r="F182">
        <v>3033</v>
      </c>
      <c r="G182">
        <v>4</v>
      </c>
      <c r="H182">
        <v>2</v>
      </c>
      <c r="I182">
        <v>2</v>
      </c>
      <c r="J182">
        <v>546</v>
      </c>
      <c r="K182">
        <v>1970</v>
      </c>
      <c r="L182" t="s">
        <v>287</v>
      </c>
      <c r="M182" t="s">
        <v>119</v>
      </c>
      <c r="N182" t="s">
        <v>49</v>
      </c>
      <c r="O182" s="6" t="str">
        <f>INDEX(lkp_Region,MATCH(tbl_Sales[[#This Row],[Suburb]],lkp_Suburb,0))</f>
        <v>Western Metropolitan</v>
      </c>
      <c r="P182" s="6">
        <f>MONTH(tbl_Sales[[#This Row],[Date]])</f>
        <v>4</v>
      </c>
      <c r="Q182" s="6">
        <f>YEAR(tbl_Sales[[#This Row],[Date]])</f>
        <v>2016</v>
      </c>
    </row>
    <row r="183" spans="1:17" x14ac:dyDescent="0.25">
      <c r="A183" s="1">
        <v>42470</v>
      </c>
      <c r="B183">
        <v>1100000</v>
      </c>
      <c r="C183" t="s">
        <v>2</v>
      </c>
      <c r="D183" t="s">
        <v>12427</v>
      </c>
      <c r="E183" t="s">
        <v>5</v>
      </c>
      <c r="F183">
        <v>3031</v>
      </c>
      <c r="G183">
        <v>3</v>
      </c>
      <c r="H183">
        <v>2</v>
      </c>
      <c r="I183">
        <v>0</v>
      </c>
      <c r="J183">
        <v>179</v>
      </c>
      <c r="K183">
        <v>1900</v>
      </c>
      <c r="L183" t="s">
        <v>289</v>
      </c>
      <c r="M183" t="s">
        <v>288</v>
      </c>
      <c r="N183" t="s">
        <v>49</v>
      </c>
      <c r="O183" s="6" t="str">
        <f>INDEX(lkp_Region,MATCH(tbl_Sales[[#This Row],[Suburb]],lkp_Suburb,0))</f>
        <v>Northern Metropolitan</v>
      </c>
      <c r="P183" s="6">
        <f>MONTH(tbl_Sales[[#This Row],[Date]])</f>
        <v>4</v>
      </c>
      <c r="Q183" s="6">
        <f>YEAR(tbl_Sales[[#This Row],[Date]])</f>
        <v>2016</v>
      </c>
    </row>
    <row r="184" spans="1:17" x14ac:dyDescent="0.25">
      <c r="A184" s="1">
        <v>42470</v>
      </c>
      <c r="B184">
        <v>760000</v>
      </c>
      <c r="C184" t="s">
        <v>13</v>
      </c>
      <c r="D184" t="s">
        <v>12428</v>
      </c>
      <c r="E184" t="s">
        <v>10</v>
      </c>
      <c r="F184">
        <v>3000</v>
      </c>
      <c r="G184">
        <v>3</v>
      </c>
      <c r="H184">
        <v>2</v>
      </c>
      <c r="I184">
        <v>1</v>
      </c>
      <c r="J184">
        <v>0</v>
      </c>
      <c r="K184">
        <v>1997</v>
      </c>
      <c r="L184" t="s">
        <v>290</v>
      </c>
      <c r="M184" t="s">
        <v>88</v>
      </c>
      <c r="N184" t="s">
        <v>88</v>
      </c>
      <c r="O184" s="6" t="str">
        <f>INDEX(lkp_Region,MATCH(tbl_Sales[[#This Row],[Suburb]],lkp_Suburb,0))</f>
        <v>Northern Metropolitan</v>
      </c>
      <c r="P184" s="6">
        <f>MONTH(tbl_Sales[[#This Row],[Date]])</f>
        <v>4</v>
      </c>
      <c r="Q184" s="6">
        <f>YEAR(tbl_Sales[[#This Row],[Date]])</f>
        <v>2016</v>
      </c>
    </row>
    <row r="185" spans="1:17" x14ac:dyDescent="0.25">
      <c r="A185" s="1">
        <v>42470</v>
      </c>
      <c r="B185">
        <v>796000</v>
      </c>
      <c r="C185" t="s">
        <v>2</v>
      </c>
      <c r="D185" t="s">
        <v>12430</v>
      </c>
      <c r="E185" t="s">
        <v>10</v>
      </c>
      <c r="F185">
        <v>3013</v>
      </c>
      <c r="G185">
        <v>3</v>
      </c>
      <c r="H185">
        <v>1</v>
      </c>
      <c r="I185">
        <v>1</v>
      </c>
      <c r="J185">
        <v>464</v>
      </c>
      <c r="K185">
        <v>1960</v>
      </c>
      <c r="L185" t="s">
        <v>291</v>
      </c>
      <c r="M185" t="s">
        <v>65</v>
      </c>
      <c r="N185" t="s">
        <v>21</v>
      </c>
      <c r="O185" s="6" t="str">
        <f>INDEX(lkp_Region,MATCH(tbl_Sales[[#This Row],[Suburb]],lkp_Suburb,0))</f>
        <v>Western Metropolitan</v>
      </c>
      <c r="P185" s="6">
        <f>MONTH(tbl_Sales[[#This Row],[Date]])</f>
        <v>4</v>
      </c>
      <c r="Q185" s="6">
        <f>YEAR(tbl_Sales[[#This Row],[Date]])</f>
        <v>2016</v>
      </c>
    </row>
    <row r="186" spans="1:17" x14ac:dyDescent="0.25">
      <c r="A186" s="1">
        <v>42470</v>
      </c>
      <c r="B186">
        <v>970000</v>
      </c>
      <c r="C186" t="s">
        <v>51</v>
      </c>
      <c r="D186" t="s">
        <v>12427</v>
      </c>
      <c r="E186" t="s">
        <v>5</v>
      </c>
      <c r="F186">
        <v>3163</v>
      </c>
      <c r="G186">
        <v>3</v>
      </c>
      <c r="H186">
        <v>2</v>
      </c>
      <c r="I186">
        <v>2</v>
      </c>
      <c r="J186">
        <v>325</v>
      </c>
      <c r="K186">
        <v>2005</v>
      </c>
      <c r="L186" t="s">
        <v>292</v>
      </c>
      <c r="M186" t="s">
        <v>201</v>
      </c>
      <c r="N186" t="s">
        <v>57</v>
      </c>
      <c r="O186" s="6" t="str">
        <f>INDEX(lkp_Region,MATCH(tbl_Sales[[#This Row],[Suburb]],lkp_Suburb,0))</f>
        <v>Southern Metropolitan</v>
      </c>
      <c r="P186" s="6">
        <f>MONTH(tbl_Sales[[#This Row],[Date]])</f>
        <v>4</v>
      </c>
      <c r="Q186" s="6">
        <f>YEAR(tbl_Sales[[#This Row],[Date]])</f>
        <v>2016</v>
      </c>
    </row>
    <row r="187" spans="1:17" x14ac:dyDescent="0.25">
      <c r="A187" s="1">
        <v>42470</v>
      </c>
      <c r="B187">
        <v>581000</v>
      </c>
      <c r="C187" t="s">
        <v>2</v>
      </c>
      <c r="D187" t="s">
        <v>12431</v>
      </c>
      <c r="E187" t="s">
        <v>5</v>
      </c>
      <c r="F187">
        <v>3020</v>
      </c>
      <c r="G187">
        <v>3</v>
      </c>
      <c r="H187">
        <v>1</v>
      </c>
      <c r="I187">
        <v>4</v>
      </c>
      <c r="J187">
        <v>656</v>
      </c>
      <c r="K187">
        <v>1970</v>
      </c>
      <c r="L187" t="s">
        <v>293</v>
      </c>
      <c r="M187" t="s">
        <v>141</v>
      </c>
      <c r="N187" t="s">
        <v>3</v>
      </c>
      <c r="O187" s="6" t="str">
        <f>INDEX(lkp_Region,MATCH(tbl_Sales[[#This Row],[Suburb]],lkp_Suburb,0))</f>
        <v>Western Metropolitan</v>
      </c>
      <c r="P187" s="6">
        <f>MONTH(tbl_Sales[[#This Row],[Date]])</f>
        <v>4</v>
      </c>
      <c r="Q187" s="6">
        <f>YEAR(tbl_Sales[[#This Row],[Date]])</f>
        <v>2016</v>
      </c>
    </row>
    <row r="188" spans="1:17" x14ac:dyDescent="0.25">
      <c r="A188" s="1">
        <v>42470</v>
      </c>
      <c r="B188">
        <v>620000</v>
      </c>
      <c r="C188" t="s">
        <v>13</v>
      </c>
      <c r="D188" t="s">
        <v>12428</v>
      </c>
      <c r="E188" t="s">
        <v>5</v>
      </c>
      <c r="F188">
        <v>3101</v>
      </c>
      <c r="G188">
        <v>3</v>
      </c>
      <c r="H188">
        <v>1</v>
      </c>
      <c r="I188">
        <v>1</v>
      </c>
      <c r="J188">
        <v>0</v>
      </c>
      <c r="K188">
        <v>1970</v>
      </c>
      <c r="L188" t="s">
        <v>294</v>
      </c>
      <c r="M188" t="s">
        <v>145</v>
      </c>
      <c r="N188" t="s">
        <v>101</v>
      </c>
      <c r="O188" s="6" t="str">
        <f>INDEX(lkp_Region,MATCH(tbl_Sales[[#This Row],[Suburb]],lkp_Suburb,0))</f>
        <v>Southern Metropolitan</v>
      </c>
      <c r="P188" s="6">
        <f>MONTH(tbl_Sales[[#This Row],[Date]])</f>
        <v>4</v>
      </c>
      <c r="Q188" s="6">
        <f>YEAR(tbl_Sales[[#This Row],[Date]])</f>
        <v>2016</v>
      </c>
    </row>
    <row r="189" spans="1:17" x14ac:dyDescent="0.25">
      <c r="A189" s="1">
        <v>42470</v>
      </c>
      <c r="B189">
        <v>1240000</v>
      </c>
      <c r="C189" t="s">
        <v>51</v>
      </c>
      <c r="D189" t="s">
        <v>12429</v>
      </c>
      <c r="E189" t="s">
        <v>10</v>
      </c>
      <c r="F189">
        <v>3123</v>
      </c>
      <c r="G189">
        <v>3</v>
      </c>
      <c r="H189">
        <v>2</v>
      </c>
      <c r="I189">
        <v>2</v>
      </c>
      <c r="J189">
        <v>155</v>
      </c>
      <c r="L189" t="s">
        <v>295</v>
      </c>
      <c r="M189" t="s">
        <v>230</v>
      </c>
      <c r="N189" t="s">
        <v>101</v>
      </c>
      <c r="O189" s="6" t="str">
        <f>INDEX(lkp_Region,MATCH(tbl_Sales[[#This Row],[Suburb]],lkp_Suburb,0))</f>
        <v>Southern Metropolitan</v>
      </c>
      <c r="P189" s="6">
        <f>MONTH(tbl_Sales[[#This Row],[Date]])</f>
        <v>4</v>
      </c>
      <c r="Q189" s="6">
        <f>YEAR(tbl_Sales[[#This Row],[Date]])</f>
        <v>2016</v>
      </c>
    </row>
    <row r="190" spans="1:17" x14ac:dyDescent="0.25">
      <c r="A190" s="1">
        <v>42470</v>
      </c>
      <c r="B190">
        <v>1700000</v>
      </c>
      <c r="C190" t="s">
        <v>2</v>
      </c>
      <c r="D190" t="s">
        <v>12429</v>
      </c>
      <c r="E190" t="s">
        <v>10</v>
      </c>
      <c r="F190">
        <v>3146</v>
      </c>
      <c r="G190">
        <v>3</v>
      </c>
      <c r="H190">
        <v>2</v>
      </c>
      <c r="I190">
        <v>2</v>
      </c>
      <c r="J190">
        <v>625</v>
      </c>
      <c r="K190">
        <v>1951</v>
      </c>
      <c r="L190" t="s">
        <v>296</v>
      </c>
      <c r="M190" t="s">
        <v>102</v>
      </c>
      <c r="N190" t="s">
        <v>101</v>
      </c>
      <c r="O190" s="6" t="str">
        <f>INDEX(lkp_Region,MATCH(tbl_Sales[[#This Row],[Suburb]],lkp_Suburb,0))</f>
        <v>Southern Metropolitan</v>
      </c>
      <c r="P190" s="6">
        <f>MONTH(tbl_Sales[[#This Row],[Date]])</f>
        <v>4</v>
      </c>
      <c r="Q190" s="6">
        <f>YEAR(tbl_Sales[[#This Row],[Date]])</f>
        <v>2016</v>
      </c>
    </row>
    <row r="191" spans="1:17" x14ac:dyDescent="0.25">
      <c r="A191" s="1">
        <v>42470</v>
      </c>
      <c r="B191">
        <v>2081000</v>
      </c>
      <c r="C191" t="s">
        <v>2</v>
      </c>
      <c r="D191" t="s">
        <v>12427</v>
      </c>
      <c r="E191" t="s">
        <v>10</v>
      </c>
      <c r="F191">
        <v>3102</v>
      </c>
      <c r="G191">
        <v>4</v>
      </c>
      <c r="H191">
        <v>4</v>
      </c>
      <c r="I191">
        <v>3</v>
      </c>
      <c r="J191">
        <v>948</v>
      </c>
      <c r="K191">
        <v>1960</v>
      </c>
      <c r="L191" t="s">
        <v>298</v>
      </c>
      <c r="M191" t="s">
        <v>297</v>
      </c>
      <c r="N191" t="s">
        <v>101</v>
      </c>
      <c r="O191" s="6" t="str">
        <f>INDEX(lkp_Region,MATCH(tbl_Sales[[#This Row],[Suburb]],lkp_Suburb,0))</f>
        <v>Southern Metropolitan</v>
      </c>
      <c r="P191" s="6">
        <f>MONTH(tbl_Sales[[#This Row],[Date]])</f>
        <v>4</v>
      </c>
      <c r="Q191" s="6">
        <f>YEAR(tbl_Sales[[#This Row],[Date]])</f>
        <v>2016</v>
      </c>
    </row>
    <row r="192" spans="1:17" x14ac:dyDescent="0.25">
      <c r="A192" s="1">
        <v>42470</v>
      </c>
      <c r="B192">
        <v>731000</v>
      </c>
      <c r="C192" t="s">
        <v>2</v>
      </c>
      <c r="D192" t="s">
        <v>12428</v>
      </c>
      <c r="E192" t="s">
        <v>10</v>
      </c>
      <c r="F192">
        <v>3085</v>
      </c>
      <c r="G192">
        <v>3</v>
      </c>
      <c r="H192">
        <v>2</v>
      </c>
      <c r="I192">
        <v>2</v>
      </c>
      <c r="J192">
        <v>566</v>
      </c>
      <c r="K192">
        <v>1991</v>
      </c>
      <c r="L192" t="s">
        <v>300</v>
      </c>
      <c r="M192" t="s">
        <v>299</v>
      </c>
      <c r="N192" t="s">
        <v>150</v>
      </c>
      <c r="O192" s="6" t="str">
        <f>INDEX(lkp_Region,MATCH(tbl_Sales[[#This Row],[Suburb]],lkp_Suburb,0))</f>
        <v>Northern Metropolitan</v>
      </c>
      <c r="P192" s="6">
        <f>MONTH(tbl_Sales[[#This Row],[Date]])</f>
        <v>4</v>
      </c>
      <c r="Q192" s="6">
        <f>YEAR(tbl_Sales[[#This Row],[Date]])</f>
        <v>2016</v>
      </c>
    </row>
    <row r="193" spans="1:17" x14ac:dyDescent="0.25">
      <c r="A193" s="1">
        <v>42471</v>
      </c>
      <c r="B193">
        <v>1170000</v>
      </c>
      <c r="C193" t="s">
        <v>2</v>
      </c>
      <c r="D193" t="s">
        <v>12427</v>
      </c>
      <c r="E193" t="s">
        <v>10</v>
      </c>
      <c r="F193">
        <v>3128</v>
      </c>
      <c r="G193">
        <v>3</v>
      </c>
      <c r="H193">
        <v>1</v>
      </c>
      <c r="I193">
        <v>1</v>
      </c>
      <c r="J193">
        <v>755</v>
      </c>
      <c r="K193">
        <v>1920</v>
      </c>
      <c r="L193" t="s">
        <v>301</v>
      </c>
      <c r="M193" t="s">
        <v>151</v>
      </c>
      <c r="N193" t="s">
        <v>14</v>
      </c>
      <c r="O193" s="6" t="str">
        <f>INDEX(lkp_Region,MATCH(tbl_Sales[[#This Row],[Suburb]],lkp_Suburb,0))</f>
        <v>Eastern Metropolitan</v>
      </c>
      <c r="P193" s="6">
        <f>MONTH(tbl_Sales[[#This Row],[Date]])</f>
        <v>4</v>
      </c>
      <c r="Q193" s="6">
        <f>YEAR(tbl_Sales[[#This Row],[Date]])</f>
        <v>2016</v>
      </c>
    </row>
    <row r="194" spans="1:17" x14ac:dyDescent="0.25">
      <c r="A194" s="1">
        <v>42471</v>
      </c>
      <c r="B194">
        <v>1255000</v>
      </c>
      <c r="C194" t="s">
        <v>2</v>
      </c>
      <c r="D194" t="s">
        <v>12427</v>
      </c>
      <c r="E194" t="s">
        <v>10</v>
      </c>
      <c r="F194">
        <v>3181</v>
      </c>
      <c r="G194">
        <v>3</v>
      </c>
      <c r="H194">
        <v>1</v>
      </c>
      <c r="I194">
        <v>1</v>
      </c>
      <c r="J194">
        <v>231</v>
      </c>
      <c r="K194">
        <v>1910</v>
      </c>
      <c r="L194" t="s">
        <v>303</v>
      </c>
      <c r="M194" t="s">
        <v>302</v>
      </c>
      <c r="N194" t="s">
        <v>76</v>
      </c>
      <c r="O194" s="6" t="str">
        <f>INDEX(lkp_Region,MATCH(tbl_Sales[[#This Row],[Suburb]],lkp_Suburb,0))</f>
        <v>Southern Metropolitan</v>
      </c>
      <c r="P194" s="6">
        <f>MONTH(tbl_Sales[[#This Row],[Date]])</f>
        <v>4</v>
      </c>
      <c r="Q194" s="6">
        <f>YEAR(tbl_Sales[[#This Row],[Date]])</f>
        <v>2016</v>
      </c>
    </row>
    <row r="195" spans="1:17" x14ac:dyDescent="0.25">
      <c r="A195" s="1">
        <v>42471</v>
      </c>
      <c r="B195">
        <v>700000</v>
      </c>
      <c r="C195" t="s">
        <v>13</v>
      </c>
      <c r="D195" t="s">
        <v>12427</v>
      </c>
      <c r="E195" t="s">
        <v>10</v>
      </c>
      <c r="F195">
        <v>3182</v>
      </c>
      <c r="G195">
        <v>2</v>
      </c>
      <c r="H195">
        <v>1</v>
      </c>
      <c r="I195">
        <v>1</v>
      </c>
      <c r="J195">
        <v>0</v>
      </c>
      <c r="L195" t="s">
        <v>304</v>
      </c>
      <c r="M195" t="s">
        <v>156</v>
      </c>
      <c r="N195" t="s">
        <v>26</v>
      </c>
      <c r="O195" s="6" t="str">
        <f>INDEX(lkp_Region,MATCH(tbl_Sales[[#This Row],[Suburb]],lkp_Suburb,0))</f>
        <v>Southern Metropolitan</v>
      </c>
      <c r="P195" s="6">
        <f>MONTH(tbl_Sales[[#This Row],[Date]])</f>
        <v>4</v>
      </c>
      <c r="Q195" s="6">
        <f>YEAR(tbl_Sales[[#This Row],[Date]])</f>
        <v>2016</v>
      </c>
    </row>
    <row r="196" spans="1:17" x14ac:dyDescent="0.25">
      <c r="A196" s="1">
        <v>42471</v>
      </c>
      <c r="B196">
        <v>2140000</v>
      </c>
      <c r="C196" t="s">
        <v>2</v>
      </c>
      <c r="D196" t="s">
        <v>12430</v>
      </c>
      <c r="E196" t="s">
        <v>10</v>
      </c>
      <c r="F196">
        <v>3206</v>
      </c>
      <c r="G196">
        <v>4</v>
      </c>
      <c r="H196">
        <v>2</v>
      </c>
      <c r="I196">
        <v>1</v>
      </c>
      <c r="J196">
        <v>183</v>
      </c>
      <c r="K196">
        <v>1880</v>
      </c>
      <c r="L196" t="s">
        <v>305</v>
      </c>
      <c r="M196" t="s">
        <v>113</v>
      </c>
      <c r="N196" t="s">
        <v>26</v>
      </c>
      <c r="O196" s="6" t="str">
        <f>INDEX(lkp_Region,MATCH(tbl_Sales[[#This Row],[Suburb]],lkp_Suburb,0))</f>
        <v>Southern Metropolitan</v>
      </c>
      <c r="P196" s="6">
        <f>MONTH(tbl_Sales[[#This Row],[Date]])</f>
        <v>4</v>
      </c>
      <c r="Q196" s="6">
        <f>YEAR(tbl_Sales[[#This Row],[Date]])</f>
        <v>2016</v>
      </c>
    </row>
    <row r="197" spans="1:17" x14ac:dyDescent="0.25">
      <c r="A197" s="1">
        <v>42471</v>
      </c>
      <c r="B197">
        <v>630000</v>
      </c>
      <c r="C197" t="s">
        <v>2</v>
      </c>
      <c r="D197" t="s">
        <v>12425</v>
      </c>
      <c r="E197" t="s">
        <v>10</v>
      </c>
      <c r="F197">
        <v>3046</v>
      </c>
      <c r="G197">
        <v>4</v>
      </c>
      <c r="H197">
        <v>1</v>
      </c>
      <c r="I197">
        <v>2</v>
      </c>
      <c r="J197">
        <v>630</v>
      </c>
      <c r="K197">
        <v>1960</v>
      </c>
      <c r="L197" t="s">
        <v>306</v>
      </c>
      <c r="M197" t="s">
        <v>78</v>
      </c>
      <c r="N197" t="s">
        <v>18</v>
      </c>
      <c r="O197" s="6" t="str">
        <f>INDEX(lkp_Region,MATCH(tbl_Sales[[#This Row],[Suburb]],lkp_Suburb,0))</f>
        <v>Northern Metropolitan</v>
      </c>
      <c r="P197" s="6">
        <f>MONTH(tbl_Sales[[#This Row],[Date]])</f>
        <v>4</v>
      </c>
      <c r="Q197" s="6">
        <f>YEAR(tbl_Sales[[#This Row],[Date]])</f>
        <v>2016</v>
      </c>
    </row>
    <row r="198" spans="1:17" x14ac:dyDescent="0.25">
      <c r="A198" s="1">
        <v>42471</v>
      </c>
      <c r="B198">
        <v>330000</v>
      </c>
      <c r="C198" t="s">
        <v>13</v>
      </c>
      <c r="D198" t="s">
        <v>12429</v>
      </c>
      <c r="E198" t="s">
        <v>5</v>
      </c>
      <c r="F198">
        <v>3039</v>
      </c>
      <c r="G198">
        <v>2</v>
      </c>
      <c r="H198">
        <v>1</v>
      </c>
      <c r="I198">
        <v>1</v>
      </c>
      <c r="J198">
        <v>0</v>
      </c>
      <c r="K198">
        <v>1970</v>
      </c>
      <c r="L198" t="s">
        <v>307</v>
      </c>
      <c r="M198" t="s">
        <v>242</v>
      </c>
      <c r="N198" t="s">
        <v>49</v>
      </c>
      <c r="O198" s="6" t="str">
        <f>INDEX(lkp_Region,MATCH(tbl_Sales[[#This Row],[Suburb]],lkp_Suburb,0))</f>
        <v>Western Metropolitan</v>
      </c>
      <c r="P198" s="6">
        <f>MONTH(tbl_Sales[[#This Row],[Date]])</f>
        <v>4</v>
      </c>
      <c r="Q198" s="6">
        <f>YEAR(tbl_Sales[[#This Row],[Date]])</f>
        <v>2016</v>
      </c>
    </row>
    <row r="199" spans="1:17" x14ac:dyDescent="0.25">
      <c r="A199" s="1">
        <v>42471</v>
      </c>
      <c r="B199">
        <v>773000</v>
      </c>
      <c r="C199" t="s">
        <v>2</v>
      </c>
      <c r="D199" t="s">
        <v>12427</v>
      </c>
      <c r="E199" t="s">
        <v>10</v>
      </c>
      <c r="F199">
        <v>3042</v>
      </c>
      <c r="G199">
        <v>3</v>
      </c>
      <c r="H199">
        <v>2</v>
      </c>
      <c r="I199">
        <v>2</v>
      </c>
      <c r="J199">
        <v>403</v>
      </c>
      <c r="L199" t="s">
        <v>308</v>
      </c>
      <c r="M199" t="s">
        <v>86</v>
      </c>
      <c r="N199" t="s">
        <v>49</v>
      </c>
      <c r="O199" s="6" t="str">
        <f>INDEX(lkp_Region,MATCH(tbl_Sales[[#This Row],[Suburb]],lkp_Suburb,0))</f>
        <v>Western Metropolitan</v>
      </c>
      <c r="P199" s="6">
        <f>MONTH(tbl_Sales[[#This Row],[Date]])</f>
        <v>4</v>
      </c>
      <c r="Q199" s="6">
        <f>YEAR(tbl_Sales[[#This Row],[Date]])</f>
        <v>2016</v>
      </c>
    </row>
    <row r="200" spans="1:17" x14ac:dyDescent="0.25">
      <c r="A200" s="1">
        <v>42471</v>
      </c>
      <c r="B200">
        <v>711000</v>
      </c>
      <c r="C200" t="s">
        <v>2</v>
      </c>
      <c r="D200" t="s">
        <v>12431</v>
      </c>
      <c r="E200" t="s">
        <v>5</v>
      </c>
      <c r="F200">
        <v>3011</v>
      </c>
      <c r="G200">
        <v>2</v>
      </c>
      <c r="H200">
        <v>1</v>
      </c>
      <c r="I200">
        <v>2</v>
      </c>
      <c r="J200">
        <v>253</v>
      </c>
      <c r="K200">
        <v>1910</v>
      </c>
      <c r="L200" t="s">
        <v>309</v>
      </c>
      <c r="M200" t="s">
        <v>22</v>
      </c>
      <c r="N200" t="s">
        <v>21</v>
      </c>
      <c r="O200" s="6" t="str">
        <f>INDEX(lkp_Region,MATCH(tbl_Sales[[#This Row],[Suburb]],lkp_Suburb,0))</f>
        <v>Western Metropolitan</v>
      </c>
      <c r="P200" s="6">
        <f>MONTH(tbl_Sales[[#This Row],[Date]])</f>
        <v>4</v>
      </c>
      <c r="Q200" s="6">
        <f>YEAR(tbl_Sales[[#This Row],[Date]])</f>
        <v>2016</v>
      </c>
    </row>
    <row r="201" spans="1:17" x14ac:dyDescent="0.25">
      <c r="A201" s="1">
        <v>42471</v>
      </c>
      <c r="B201">
        <v>725000</v>
      </c>
      <c r="C201" t="s">
        <v>2</v>
      </c>
      <c r="D201" t="s">
        <v>12427</v>
      </c>
      <c r="E201" t="s">
        <v>5</v>
      </c>
      <c r="F201">
        <v>3189</v>
      </c>
      <c r="G201">
        <v>3</v>
      </c>
      <c r="H201">
        <v>2</v>
      </c>
      <c r="I201">
        <v>1</v>
      </c>
      <c r="J201">
        <v>374</v>
      </c>
      <c r="K201">
        <v>1950</v>
      </c>
      <c r="L201" t="s">
        <v>310</v>
      </c>
      <c r="M201" t="s">
        <v>70</v>
      </c>
      <c r="N201" t="s">
        <v>45</v>
      </c>
      <c r="O201" s="6" t="str">
        <f>INDEX(lkp_Region,MATCH(tbl_Sales[[#This Row],[Suburb]],lkp_Suburb,0))</f>
        <v>Southern Metropolitan</v>
      </c>
      <c r="P201" s="6">
        <f>MONTH(tbl_Sales[[#This Row],[Date]])</f>
        <v>4</v>
      </c>
      <c r="Q201" s="6">
        <f>YEAR(tbl_Sales[[#This Row],[Date]])</f>
        <v>2016</v>
      </c>
    </row>
    <row r="202" spans="1:17" x14ac:dyDescent="0.25">
      <c r="A202" s="1">
        <v>42471</v>
      </c>
      <c r="B202">
        <v>256500</v>
      </c>
      <c r="C202" t="s">
        <v>13</v>
      </c>
      <c r="D202" t="s">
        <v>12425</v>
      </c>
      <c r="E202" t="s">
        <v>10</v>
      </c>
      <c r="F202">
        <v>3163</v>
      </c>
      <c r="G202">
        <v>1</v>
      </c>
      <c r="H202">
        <v>1</v>
      </c>
      <c r="I202">
        <v>1</v>
      </c>
      <c r="J202">
        <v>0</v>
      </c>
      <c r="K202">
        <v>1966</v>
      </c>
      <c r="L202" t="s">
        <v>311</v>
      </c>
      <c r="M202" t="s">
        <v>225</v>
      </c>
      <c r="N202" t="s">
        <v>57</v>
      </c>
      <c r="O202" s="6" t="str">
        <f>INDEX(lkp_Region,MATCH(tbl_Sales[[#This Row],[Suburb]],lkp_Suburb,0))</f>
        <v>Southern Metropolitan</v>
      </c>
      <c r="P202" s="6">
        <f>MONTH(tbl_Sales[[#This Row],[Date]])</f>
        <v>4</v>
      </c>
      <c r="Q202" s="6">
        <f>YEAR(tbl_Sales[[#This Row],[Date]])</f>
        <v>2016</v>
      </c>
    </row>
    <row r="203" spans="1:17" x14ac:dyDescent="0.25">
      <c r="A203" s="1">
        <v>42471</v>
      </c>
      <c r="B203">
        <v>1170000</v>
      </c>
      <c r="C203" t="s">
        <v>2</v>
      </c>
      <c r="D203" t="s">
        <v>12428</v>
      </c>
      <c r="E203" t="s">
        <v>10</v>
      </c>
      <c r="F203">
        <v>3163</v>
      </c>
      <c r="G203">
        <v>3</v>
      </c>
      <c r="H203">
        <v>1</v>
      </c>
      <c r="I203">
        <v>2</v>
      </c>
      <c r="J203">
        <v>461</v>
      </c>
      <c r="L203" t="s">
        <v>312</v>
      </c>
      <c r="M203" t="s">
        <v>201</v>
      </c>
      <c r="N203" t="s">
        <v>57</v>
      </c>
      <c r="O203" s="6" t="str">
        <f>INDEX(lkp_Region,MATCH(tbl_Sales[[#This Row],[Suburb]],lkp_Suburb,0))</f>
        <v>Southern Metropolitan</v>
      </c>
      <c r="P203" s="6">
        <f>MONTH(tbl_Sales[[#This Row],[Date]])</f>
        <v>4</v>
      </c>
      <c r="Q203" s="6">
        <f>YEAR(tbl_Sales[[#This Row],[Date]])</f>
        <v>2016</v>
      </c>
    </row>
    <row r="204" spans="1:17" x14ac:dyDescent="0.25">
      <c r="A204" s="1">
        <v>42471</v>
      </c>
      <c r="B204">
        <v>1920000</v>
      </c>
      <c r="C204" t="s">
        <v>2</v>
      </c>
      <c r="D204" t="s">
        <v>12429</v>
      </c>
      <c r="E204" t="s">
        <v>10</v>
      </c>
      <c r="F204">
        <v>3204</v>
      </c>
      <c r="G204">
        <v>4</v>
      </c>
      <c r="H204">
        <v>1</v>
      </c>
      <c r="I204">
        <v>1</v>
      </c>
      <c r="J204">
        <v>805</v>
      </c>
      <c r="K204">
        <v>1925</v>
      </c>
      <c r="L204" t="s">
        <v>313</v>
      </c>
      <c r="M204" t="s">
        <v>63</v>
      </c>
      <c r="N204" t="s">
        <v>57</v>
      </c>
      <c r="O204" s="6" t="str">
        <f>INDEX(lkp_Region,MATCH(tbl_Sales[[#This Row],[Suburb]],lkp_Suburb,0))</f>
        <v>Southern Metropolitan</v>
      </c>
      <c r="P204" s="6">
        <f>MONTH(tbl_Sales[[#This Row],[Date]])</f>
        <v>4</v>
      </c>
      <c r="Q204" s="6">
        <f>YEAR(tbl_Sales[[#This Row],[Date]])</f>
        <v>2016</v>
      </c>
    </row>
    <row r="205" spans="1:17" x14ac:dyDescent="0.25">
      <c r="A205" s="1">
        <v>42471</v>
      </c>
      <c r="B205">
        <v>490000</v>
      </c>
      <c r="C205" t="s">
        <v>51</v>
      </c>
      <c r="D205" t="s">
        <v>12428</v>
      </c>
      <c r="E205" t="s">
        <v>10</v>
      </c>
      <c r="F205">
        <v>3073</v>
      </c>
      <c r="G205">
        <v>2</v>
      </c>
      <c r="H205">
        <v>1</v>
      </c>
      <c r="I205">
        <v>1</v>
      </c>
      <c r="J205">
        <v>126</v>
      </c>
      <c r="K205">
        <v>2013</v>
      </c>
      <c r="L205" t="s">
        <v>314</v>
      </c>
      <c r="M205" t="s">
        <v>93</v>
      </c>
      <c r="N205" t="s">
        <v>62</v>
      </c>
      <c r="O205" s="6" t="str">
        <f>INDEX(lkp_Region,MATCH(tbl_Sales[[#This Row],[Suburb]],lkp_Suburb,0))</f>
        <v>Northern Metropolitan</v>
      </c>
      <c r="P205" s="6">
        <f>MONTH(tbl_Sales[[#This Row],[Date]])</f>
        <v>4</v>
      </c>
      <c r="Q205" s="6">
        <f>YEAR(tbl_Sales[[#This Row],[Date]])</f>
        <v>2016</v>
      </c>
    </row>
    <row r="206" spans="1:17" x14ac:dyDescent="0.25">
      <c r="A206" s="1">
        <v>42471</v>
      </c>
      <c r="B206">
        <v>560000</v>
      </c>
      <c r="C206" t="s">
        <v>2</v>
      </c>
      <c r="D206" t="s">
        <v>12423</v>
      </c>
      <c r="E206" t="s">
        <v>10</v>
      </c>
      <c r="F206">
        <v>3072</v>
      </c>
      <c r="G206">
        <v>3</v>
      </c>
      <c r="H206">
        <v>1</v>
      </c>
      <c r="I206">
        <v>2</v>
      </c>
      <c r="J206">
        <v>591</v>
      </c>
      <c r="L206" t="s">
        <v>315</v>
      </c>
      <c r="M206" t="s">
        <v>97</v>
      </c>
      <c r="N206" t="s">
        <v>62</v>
      </c>
      <c r="O206" s="6" t="str">
        <f>INDEX(lkp_Region,MATCH(tbl_Sales[[#This Row],[Suburb]],lkp_Suburb,0))</f>
        <v>Northern Metropolitan</v>
      </c>
      <c r="P206" s="6">
        <f>MONTH(tbl_Sales[[#This Row],[Date]])</f>
        <v>4</v>
      </c>
      <c r="Q206" s="6">
        <f>YEAR(tbl_Sales[[#This Row],[Date]])</f>
        <v>2016</v>
      </c>
    </row>
    <row r="207" spans="1:17" x14ac:dyDescent="0.25">
      <c r="A207" s="1">
        <v>42471</v>
      </c>
      <c r="B207">
        <v>1515000</v>
      </c>
      <c r="C207" t="s">
        <v>51</v>
      </c>
      <c r="D207" t="s">
        <v>12428</v>
      </c>
      <c r="E207" t="s">
        <v>5</v>
      </c>
      <c r="F207">
        <v>3124</v>
      </c>
      <c r="G207">
        <v>3</v>
      </c>
      <c r="H207">
        <v>2</v>
      </c>
      <c r="I207">
        <v>2</v>
      </c>
      <c r="J207">
        <v>318</v>
      </c>
      <c r="L207" t="s">
        <v>316</v>
      </c>
      <c r="M207" t="s">
        <v>209</v>
      </c>
      <c r="N207" t="s">
        <v>101</v>
      </c>
      <c r="O207" s="6" t="str">
        <f>INDEX(lkp_Region,MATCH(tbl_Sales[[#This Row],[Suburb]],lkp_Suburb,0))</f>
        <v>Southern Metropolitan</v>
      </c>
      <c r="P207" s="6">
        <f>MONTH(tbl_Sales[[#This Row],[Date]])</f>
        <v>4</v>
      </c>
      <c r="Q207" s="6">
        <f>YEAR(tbl_Sales[[#This Row],[Date]])</f>
        <v>2016</v>
      </c>
    </row>
    <row r="208" spans="1:17" x14ac:dyDescent="0.25">
      <c r="A208" s="1">
        <v>42471</v>
      </c>
      <c r="B208">
        <v>2920000</v>
      </c>
      <c r="C208" t="s">
        <v>2</v>
      </c>
      <c r="D208" t="s">
        <v>12427</v>
      </c>
      <c r="E208" t="s">
        <v>10</v>
      </c>
      <c r="F208">
        <v>3123</v>
      </c>
      <c r="G208">
        <v>4</v>
      </c>
      <c r="H208">
        <v>3</v>
      </c>
      <c r="I208">
        <v>3</v>
      </c>
      <c r="J208">
        <v>726</v>
      </c>
      <c r="L208" t="s">
        <v>317</v>
      </c>
      <c r="M208" t="s">
        <v>230</v>
      </c>
      <c r="N208" t="s">
        <v>101</v>
      </c>
      <c r="O208" s="6" t="str">
        <f>INDEX(lkp_Region,MATCH(tbl_Sales[[#This Row],[Suburb]],lkp_Suburb,0))</f>
        <v>Southern Metropolitan</v>
      </c>
      <c r="P208" s="6">
        <f>MONTH(tbl_Sales[[#This Row],[Date]])</f>
        <v>4</v>
      </c>
      <c r="Q208" s="6">
        <f>YEAR(tbl_Sales[[#This Row],[Date]])</f>
        <v>2016</v>
      </c>
    </row>
    <row r="209" spans="1:17" x14ac:dyDescent="0.25">
      <c r="A209" s="1">
        <v>42471</v>
      </c>
      <c r="B209">
        <v>460000</v>
      </c>
      <c r="C209" t="s">
        <v>13</v>
      </c>
      <c r="D209" t="s">
        <v>12425</v>
      </c>
      <c r="E209" t="s">
        <v>5</v>
      </c>
      <c r="F209">
        <v>3079</v>
      </c>
      <c r="G209">
        <v>2</v>
      </c>
      <c r="H209">
        <v>1</v>
      </c>
      <c r="I209">
        <v>0</v>
      </c>
      <c r="J209">
        <v>0</v>
      </c>
      <c r="L209" t="s">
        <v>318</v>
      </c>
      <c r="M209" t="s">
        <v>213</v>
      </c>
      <c r="N209" t="s">
        <v>150</v>
      </c>
      <c r="O209" s="6" t="str">
        <f>INDEX(lkp_Region,MATCH(tbl_Sales[[#This Row],[Suburb]],lkp_Suburb,0))</f>
        <v>Eastern Metropolitan</v>
      </c>
      <c r="P209" s="6">
        <f>MONTH(tbl_Sales[[#This Row],[Date]])</f>
        <v>4</v>
      </c>
      <c r="Q209" s="6">
        <f>YEAR(tbl_Sales[[#This Row],[Date]])</f>
        <v>2016</v>
      </c>
    </row>
    <row r="210" spans="1:17" x14ac:dyDescent="0.25">
      <c r="A210" s="1">
        <v>42471</v>
      </c>
      <c r="B210">
        <v>601000</v>
      </c>
      <c r="C210" t="s">
        <v>13</v>
      </c>
      <c r="D210" t="s">
        <v>12423</v>
      </c>
      <c r="E210" t="s">
        <v>10</v>
      </c>
      <c r="F210">
        <v>3084</v>
      </c>
      <c r="G210">
        <v>3</v>
      </c>
      <c r="H210">
        <v>2</v>
      </c>
      <c r="I210">
        <v>1</v>
      </c>
      <c r="J210">
        <v>217</v>
      </c>
      <c r="K210">
        <v>2006</v>
      </c>
      <c r="L210" t="s">
        <v>319</v>
      </c>
      <c r="M210" t="s">
        <v>235</v>
      </c>
      <c r="N210" t="s">
        <v>150</v>
      </c>
      <c r="O210" s="6" t="str">
        <f>INDEX(lkp_Region,MATCH(tbl_Sales[[#This Row],[Suburb]],lkp_Suburb,0))</f>
        <v>Eastern Metropolitan</v>
      </c>
      <c r="P210" s="6">
        <f>MONTH(tbl_Sales[[#This Row],[Date]])</f>
        <v>4</v>
      </c>
      <c r="Q210" s="6">
        <f>YEAR(tbl_Sales[[#This Row],[Date]])</f>
        <v>2016</v>
      </c>
    </row>
    <row r="211" spans="1:17" x14ac:dyDescent="0.25">
      <c r="A211" s="1">
        <v>42471</v>
      </c>
      <c r="B211">
        <v>730000</v>
      </c>
      <c r="C211" t="s">
        <v>2</v>
      </c>
      <c r="D211" t="s">
        <v>12423</v>
      </c>
      <c r="E211" t="s">
        <v>5</v>
      </c>
      <c r="F211">
        <v>3084</v>
      </c>
      <c r="G211">
        <v>4</v>
      </c>
      <c r="H211">
        <v>1</v>
      </c>
      <c r="I211">
        <v>1</v>
      </c>
      <c r="J211">
        <v>865</v>
      </c>
      <c r="K211">
        <v>1960</v>
      </c>
      <c r="L211" t="s">
        <v>321</v>
      </c>
      <c r="M211" t="s">
        <v>320</v>
      </c>
      <c r="N211" t="s">
        <v>150</v>
      </c>
      <c r="O211" s="6" t="str">
        <f>INDEX(lkp_Region,MATCH(tbl_Sales[[#This Row],[Suburb]],lkp_Suburb,0))</f>
        <v>Eastern Metropolitan</v>
      </c>
      <c r="P211" s="6">
        <f>MONTH(tbl_Sales[[#This Row],[Date]])</f>
        <v>4</v>
      </c>
      <c r="Q211" s="6">
        <f>YEAR(tbl_Sales[[#This Row],[Date]])</f>
        <v>2016</v>
      </c>
    </row>
    <row r="212" spans="1:17" x14ac:dyDescent="0.25">
      <c r="A212" s="1">
        <v>42472</v>
      </c>
      <c r="B212">
        <v>1220000</v>
      </c>
      <c r="C212" t="s">
        <v>2</v>
      </c>
      <c r="D212" t="s">
        <v>12429</v>
      </c>
      <c r="E212" t="s">
        <v>10</v>
      </c>
      <c r="F212">
        <v>3121</v>
      </c>
      <c r="G212">
        <v>2</v>
      </c>
      <c r="H212">
        <v>1</v>
      </c>
      <c r="I212">
        <v>2</v>
      </c>
      <c r="J212">
        <v>198</v>
      </c>
      <c r="L212" t="s">
        <v>322</v>
      </c>
      <c r="M212" t="s">
        <v>6</v>
      </c>
      <c r="N212" t="s">
        <v>8</v>
      </c>
      <c r="O212" s="6" t="str">
        <f>INDEX(lkp_Region,MATCH(tbl_Sales[[#This Row],[Suburb]],lkp_Suburb,0))</f>
        <v>Northern Metropolitan</v>
      </c>
      <c r="P212" s="6">
        <f>MONTH(tbl_Sales[[#This Row],[Date]])</f>
        <v>4</v>
      </c>
      <c r="Q212" s="6">
        <f>YEAR(tbl_Sales[[#This Row],[Date]])</f>
        <v>2016</v>
      </c>
    </row>
    <row r="213" spans="1:17" x14ac:dyDescent="0.25">
      <c r="A213" s="1">
        <v>42472</v>
      </c>
      <c r="B213">
        <v>1360000</v>
      </c>
      <c r="C213" t="s">
        <v>2</v>
      </c>
      <c r="D213" t="s">
        <v>12427</v>
      </c>
      <c r="E213" t="s">
        <v>10</v>
      </c>
      <c r="F213">
        <v>3068</v>
      </c>
      <c r="G213">
        <v>3</v>
      </c>
      <c r="H213">
        <v>1</v>
      </c>
      <c r="I213">
        <v>0</v>
      </c>
      <c r="J213">
        <v>118</v>
      </c>
      <c r="K213">
        <v>1880</v>
      </c>
      <c r="L213" t="s">
        <v>324</v>
      </c>
      <c r="M213" t="s">
        <v>323</v>
      </c>
      <c r="N213" t="s">
        <v>8</v>
      </c>
      <c r="O213" s="6" t="str">
        <f>INDEX(lkp_Region,MATCH(tbl_Sales[[#This Row],[Suburb]],lkp_Suburb,0))</f>
        <v>Northern Metropolitan</v>
      </c>
      <c r="P213" s="6">
        <f>MONTH(tbl_Sales[[#This Row],[Date]])</f>
        <v>4</v>
      </c>
      <c r="Q213" s="6">
        <f>YEAR(tbl_Sales[[#This Row],[Date]])</f>
        <v>2016</v>
      </c>
    </row>
    <row r="214" spans="1:17" x14ac:dyDescent="0.25">
      <c r="A214" s="1">
        <v>42472</v>
      </c>
      <c r="B214">
        <v>400000</v>
      </c>
      <c r="C214" t="s">
        <v>13</v>
      </c>
      <c r="D214" t="s">
        <v>12428</v>
      </c>
      <c r="E214" t="s">
        <v>10</v>
      </c>
      <c r="F214">
        <v>3141</v>
      </c>
      <c r="G214">
        <v>1</v>
      </c>
      <c r="H214">
        <v>1</v>
      </c>
      <c r="I214">
        <v>1</v>
      </c>
      <c r="J214">
        <v>0</v>
      </c>
      <c r="K214">
        <v>1960</v>
      </c>
      <c r="L214" t="s">
        <v>325</v>
      </c>
      <c r="M214" t="s">
        <v>111</v>
      </c>
      <c r="N214" t="s">
        <v>76</v>
      </c>
      <c r="O214" s="6" t="str">
        <f>INDEX(lkp_Region,MATCH(tbl_Sales[[#This Row],[Suburb]],lkp_Suburb,0))</f>
        <v>Southern Metropolitan</v>
      </c>
      <c r="P214" s="6">
        <f>MONTH(tbl_Sales[[#This Row],[Date]])</f>
        <v>4</v>
      </c>
      <c r="Q214" s="6">
        <f>YEAR(tbl_Sales[[#This Row],[Date]])</f>
        <v>2016</v>
      </c>
    </row>
    <row r="215" spans="1:17" x14ac:dyDescent="0.25">
      <c r="A215" s="1">
        <v>42472</v>
      </c>
      <c r="B215">
        <v>540000</v>
      </c>
      <c r="C215" t="s">
        <v>13</v>
      </c>
      <c r="D215" t="s">
        <v>12432</v>
      </c>
      <c r="E215" t="s">
        <v>5</v>
      </c>
      <c r="F215">
        <v>3183</v>
      </c>
      <c r="G215">
        <v>2</v>
      </c>
      <c r="H215">
        <v>1</v>
      </c>
      <c r="I215">
        <v>1</v>
      </c>
      <c r="J215">
        <v>483</v>
      </c>
      <c r="K215">
        <v>1970</v>
      </c>
      <c r="L215" t="s">
        <v>327</v>
      </c>
      <c r="M215" t="s">
        <v>326</v>
      </c>
      <c r="N215" t="s">
        <v>26</v>
      </c>
      <c r="O215" s="6" t="str">
        <f>INDEX(lkp_Region,MATCH(tbl_Sales[[#This Row],[Suburb]],lkp_Suburb,0))</f>
        <v>Southern Metropolitan</v>
      </c>
      <c r="P215" s="6">
        <f>MONTH(tbl_Sales[[#This Row],[Date]])</f>
        <v>4</v>
      </c>
      <c r="Q215" s="6">
        <f>YEAR(tbl_Sales[[#This Row],[Date]])</f>
        <v>2016</v>
      </c>
    </row>
    <row r="216" spans="1:17" x14ac:dyDescent="0.25">
      <c r="A216" s="1">
        <v>42472</v>
      </c>
      <c r="B216">
        <v>1100000</v>
      </c>
      <c r="C216" t="s">
        <v>13</v>
      </c>
      <c r="D216" t="s">
        <v>12430</v>
      </c>
      <c r="E216" t="s">
        <v>10</v>
      </c>
      <c r="F216">
        <v>3182</v>
      </c>
      <c r="G216">
        <v>2</v>
      </c>
      <c r="H216">
        <v>1</v>
      </c>
      <c r="I216">
        <v>2</v>
      </c>
      <c r="J216">
        <v>1458</v>
      </c>
      <c r="K216">
        <v>1920</v>
      </c>
      <c r="L216" t="s">
        <v>328</v>
      </c>
      <c r="M216" t="s">
        <v>156</v>
      </c>
      <c r="N216" t="s">
        <v>26</v>
      </c>
      <c r="O216" s="6" t="str">
        <f>INDEX(lkp_Region,MATCH(tbl_Sales[[#This Row],[Suburb]],lkp_Suburb,0))</f>
        <v>Southern Metropolitan</v>
      </c>
      <c r="P216" s="6">
        <f>MONTH(tbl_Sales[[#This Row],[Date]])</f>
        <v>4</v>
      </c>
      <c r="Q216" s="6">
        <f>YEAR(tbl_Sales[[#This Row],[Date]])</f>
        <v>2016</v>
      </c>
    </row>
    <row r="217" spans="1:17" x14ac:dyDescent="0.25">
      <c r="A217" s="1">
        <v>42472</v>
      </c>
      <c r="B217">
        <v>2000000</v>
      </c>
      <c r="C217" t="s">
        <v>2</v>
      </c>
      <c r="D217" t="s">
        <v>12430</v>
      </c>
      <c r="E217" t="s">
        <v>5</v>
      </c>
      <c r="F217">
        <v>3205</v>
      </c>
      <c r="G217">
        <v>2</v>
      </c>
      <c r="H217">
        <v>2</v>
      </c>
      <c r="I217">
        <v>1</v>
      </c>
      <c r="J217">
        <v>141</v>
      </c>
      <c r="K217">
        <v>1900</v>
      </c>
      <c r="L217" t="s">
        <v>329</v>
      </c>
      <c r="M217" t="s">
        <v>185</v>
      </c>
      <c r="N217" t="s">
        <v>26</v>
      </c>
      <c r="O217" s="6" t="str">
        <f>INDEX(lkp_Region,MATCH(tbl_Sales[[#This Row],[Suburb]],lkp_Suburb,0))</f>
        <v>Southern Metropolitan</v>
      </c>
      <c r="P217" s="6">
        <f>MONTH(tbl_Sales[[#This Row],[Date]])</f>
        <v>4</v>
      </c>
      <c r="Q217" s="6">
        <f>YEAR(tbl_Sales[[#This Row],[Date]])</f>
        <v>2016</v>
      </c>
    </row>
    <row r="218" spans="1:17" x14ac:dyDescent="0.25">
      <c r="A218" s="1">
        <v>42472</v>
      </c>
      <c r="B218">
        <v>685000</v>
      </c>
      <c r="C218" t="s">
        <v>2</v>
      </c>
      <c r="D218" t="s">
        <v>12423</v>
      </c>
      <c r="E218" t="s">
        <v>10</v>
      </c>
      <c r="F218">
        <v>3042</v>
      </c>
      <c r="G218">
        <v>3</v>
      </c>
      <c r="H218">
        <v>1</v>
      </c>
      <c r="I218">
        <v>1</v>
      </c>
      <c r="J218">
        <v>579</v>
      </c>
      <c r="K218">
        <v>1975</v>
      </c>
      <c r="L218" t="s">
        <v>331</v>
      </c>
      <c r="M218" t="s">
        <v>330</v>
      </c>
      <c r="N218" t="s">
        <v>49</v>
      </c>
      <c r="O218" s="6" t="str">
        <f>INDEX(lkp_Region,MATCH(tbl_Sales[[#This Row],[Suburb]],lkp_Suburb,0))</f>
        <v>Western Metropolitan</v>
      </c>
      <c r="P218" s="6">
        <f>MONTH(tbl_Sales[[#This Row],[Date]])</f>
        <v>4</v>
      </c>
      <c r="Q218" s="6">
        <f>YEAR(tbl_Sales[[#This Row],[Date]])</f>
        <v>2016</v>
      </c>
    </row>
    <row r="219" spans="1:17" x14ac:dyDescent="0.25">
      <c r="A219" s="1">
        <v>42472</v>
      </c>
      <c r="B219">
        <v>1365000</v>
      </c>
      <c r="C219" t="s">
        <v>2</v>
      </c>
      <c r="D219" t="s">
        <v>12427</v>
      </c>
      <c r="E219" t="s">
        <v>10</v>
      </c>
      <c r="F219">
        <v>3040</v>
      </c>
      <c r="G219">
        <v>3</v>
      </c>
      <c r="H219">
        <v>1</v>
      </c>
      <c r="I219">
        <v>1</v>
      </c>
      <c r="J219">
        <v>754</v>
      </c>
      <c r="L219" t="s">
        <v>332</v>
      </c>
      <c r="M219" t="s">
        <v>47</v>
      </c>
      <c r="N219" t="s">
        <v>49</v>
      </c>
      <c r="O219" s="6" t="str">
        <f>INDEX(lkp_Region,MATCH(tbl_Sales[[#This Row],[Suburb]],lkp_Suburb,0))</f>
        <v>Western Metropolitan</v>
      </c>
      <c r="P219" s="6">
        <f>MONTH(tbl_Sales[[#This Row],[Date]])</f>
        <v>4</v>
      </c>
      <c r="Q219" s="6">
        <f>YEAR(tbl_Sales[[#This Row],[Date]])</f>
        <v>2016</v>
      </c>
    </row>
    <row r="220" spans="1:17" x14ac:dyDescent="0.25">
      <c r="A220" s="1">
        <v>42472</v>
      </c>
      <c r="B220">
        <v>510000</v>
      </c>
      <c r="C220" t="s">
        <v>51</v>
      </c>
      <c r="D220" t="s">
        <v>12427</v>
      </c>
      <c r="E220" t="s">
        <v>5</v>
      </c>
      <c r="F220">
        <v>3032</v>
      </c>
      <c r="G220">
        <v>2</v>
      </c>
      <c r="H220">
        <v>2</v>
      </c>
      <c r="I220">
        <v>1</v>
      </c>
      <c r="J220">
        <v>176</v>
      </c>
      <c r="K220">
        <v>2010</v>
      </c>
      <c r="L220" t="s">
        <v>333</v>
      </c>
      <c r="M220" t="s">
        <v>21</v>
      </c>
      <c r="N220" t="s">
        <v>21</v>
      </c>
      <c r="O220" s="6" t="str">
        <f>INDEX(lkp_Region,MATCH(tbl_Sales[[#This Row],[Suburb]],lkp_Suburb,0))</f>
        <v>Western Metropolitan</v>
      </c>
      <c r="P220" s="6">
        <f>MONTH(tbl_Sales[[#This Row],[Date]])</f>
        <v>4</v>
      </c>
      <c r="Q220" s="6">
        <f>YEAR(tbl_Sales[[#This Row],[Date]])</f>
        <v>2016</v>
      </c>
    </row>
    <row r="221" spans="1:17" x14ac:dyDescent="0.25">
      <c r="A221" s="1">
        <v>42472</v>
      </c>
      <c r="B221">
        <v>570000</v>
      </c>
      <c r="C221" t="s">
        <v>51</v>
      </c>
      <c r="D221" t="s">
        <v>12431</v>
      </c>
      <c r="E221" t="s">
        <v>10</v>
      </c>
      <c r="F221">
        <v>3032</v>
      </c>
      <c r="G221">
        <v>2</v>
      </c>
      <c r="H221">
        <v>1</v>
      </c>
      <c r="I221">
        <v>2</v>
      </c>
      <c r="J221">
        <v>98</v>
      </c>
      <c r="K221">
        <v>2009</v>
      </c>
      <c r="L221" t="s">
        <v>334</v>
      </c>
      <c r="M221" t="s">
        <v>21</v>
      </c>
      <c r="N221" t="s">
        <v>21</v>
      </c>
      <c r="O221" s="6" t="str">
        <f>INDEX(lkp_Region,MATCH(tbl_Sales[[#This Row],[Suburb]],lkp_Suburb,0))</f>
        <v>Western Metropolitan</v>
      </c>
      <c r="P221" s="6">
        <f>MONTH(tbl_Sales[[#This Row],[Date]])</f>
        <v>4</v>
      </c>
      <c r="Q221" s="6">
        <f>YEAR(tbl_Sales[[#This Row],[Date]])</f>
        <v>2016</v>
      </c>
    </row>
    <row r="222" spans="1:17" x14ac:dyDescent="0.25">
      <c r="A222" s="1">
        <v>42472</v>
      </c>
      <c r="B222">
        <v>709000</v>
      </c>
      <c r="C222" t="s">
        <v>2</v>
      </c>
      <c r="D222" t="s">
        <v>12431</v>
      </c>
      <c r="E222" t="s">
        <v>10</v>
      </c>
      <c r="F222">
        <v>3012</v>
      </c>
      <c r="G222">
        <v>3</v>
      </c>
      <c r="H222">
        <v>1</v>
      </c>
      <c r="I222">
        <v>1</v>
      </c>
      <c r="J222">
        <v>405</v>
      </c>
      <c r="L222" t="s">
        <v>335</v>
      </c>
      <c r="M222" t="s">
        <v>53</v>
      </c>
      <c r="N222" t="s">
        <v>21</v>
      </c>
      <c r="O222" s="6" t="str">
        <f>INDEX(lkp_Region,MATCH(tbl_Sales[[#This Row],[Suburb]],lkp_Suburb,0))</f>
        <v>Western Metropolitan</v>
      </c>
      <c r="P222" s="6">
        <f>MONTH(tbl_Sales[[#This Row],[Date]])</f>
        <v>4</v>
      </c>
      <c r="Q222" s="6">
        <f>YEAR(tbl_Sales[[#This Row],[Date]])</f>
        <v>2016</v>
      </c>
    </row>
    <row r="223" spans="1:17" x14ac:dyDescent="0.25">
      <c r="A223" s="1">
        <v>42472</v>
      </c>
      <c r="B223">
        <v>1155000</v>
      </c>
      <c r="C223" t="s">
        <v>2</v>
      </c>
      <c r="D223" t="s">
        <v>12431</v>
      </c>
      <c r="E223" t="s">
        <v>10</v>
      </c>
      <c r="F223">
        <v>3012</v>
      </c>
      <c r="G223">
        <v>3</v>
      </c>
      <c r="H223">
        <v>2</v>
      </c>
      <c r="I223">
        <v>2</v>
      </c>
      <c r="J223">
        <v>269</v>
      </c>
      <c r="K223">
        <v>1915</v>
      </c>
      <c r="L223" t="s">
        <v>337</v>
      </c>
      <c r="M223" t="s">
        <v>336</v>
      </c>
      <c r="N223" t="s">
        <v>21</v>
      </c>
      <c r="O223" s="6" t="str">
        <f>INDEX(lkp_Region,MATCH(tbl_Sales[[#This Row],[Suburb]],lkp_Suburb,0))</f>
        <v>Western Metropolitan</v>
      </c>
      <c r="P223" s="6">
        <f>MONTH(tbl_Sales[[#This Row],[Date]])</f>
        <v>4</v>
      </c>
      <c r="Q223" s="6">
        <f>YEAR(tbl_Sales[[#This Row],[Date]])</f>
        <v>2016</v>
      </c>
    </row>
    <row r="224" spans="1:17" x14ac:dyDescent="0.25">
      <c r="A224" s="1">
        <v>42472</v>
      </c>
      <c r="B224">
        <v>550000</v>
      </c>
      <c r="C224" t="s">
        <v>13</v>
      </c>
      <c r="D224" t="s">
        <v>12425</v>
      </c>
      <c r="E224" t="s">
        <v>5</v>
      </c>
      <c r="F224">
        <v>3161</v>
      </c>
      <c r="G224">
        <v>2</v>
      </c>
      <c r="H224">
        <v>1</v>
      </c>
      <c r="I224">
        <v>1</v>
      </c>
      <c r="J224">
        <v>0</v>
      </c>
      <c r="K224">
        <v>2011</v>
      </c>
      <c r="L224" t="s">
        <v>339</v>
      </c>
      <c r="M224" t="s">
        <v>338</v>
      </c>
      <c r="N224" t="s">
        <v>57</v>
      </c>
      <c r="O224" s="6" t="str">
        <f>INDEX(lkp_Region,MATCH(tbl_Sales[[#This Row],[Suburb]],lkp_Suburb,0))</f>
        <v>Southern Metropolitan</v>
      </c>
      <c r="P224" s="6">
        <f>MONTH(tbl_Sales[[#This Row],[Date]])</f>
        <v>4</v>
      </c>
      <c r="Q224" s="6">
        <f>YEAR(tbl_Sales[[#This Row],[Date]])</f>
        <v>2016</v>
      </c>
    </row>
    <row r="225" spans="1:17" x14ac:dyDescent="0.25">
      <c r="A225" s="1">
        <v>42472</v>
      </c>
      <c r="B225">
        <v>750000</v>
      </c>
      <c r="C225" t="s">
        <v>2</v>
      </c>
      <c r="D225" t="s">
        <v>12431</v>
      </c>
      <c r="E225" t="s">
        <v>5</v>
      </c>
      <c r="F225">
        <v>3165</v>
      </c>
      <c r="G225">
        <v>3</v>
      </c>
      <c r="H225">
        <v>2</v>
      </c>
      <c r="I225">
        <v>1</v>
      </c>
      <c r="J225">
        <v>188</v>
      </c>
      <c r="L225" t="s">
        <v>340</v>
      </c>
      <c r="M225" t="s">
        <v>138</v>
      </c>
      <c r="N225" t="s">
        <v>57</v>
      </c>
      <c r="O225" s="6" t="str">
        <f>INDEX(lkp_Region,MATCH(tbl_Sales[[#This Row],[Suburb]],lkp_Suburb,0))</f>
        <v>Southern Metropolitan</v>
      </c>
      <c r="P225" s="6">
        <f>MONTH(tbl_Sales[[#This Row],[Date]])</f>
        <v>4</v>
      </c>
      <c r="Q225" s="6">
        <f>YEAR(tbl_Sales[[#This Row],[Date]])</f>
        <v>2016</v>
      </c>
    </row>
    <row r="226" spans="1:17" x14ac:dyDescent="0.25">
      <c r="A226" s="1">
        <v>42472</v>
      </c>
      <c r="B226">
        <v>365000</v>
      </c>
      <c r="C226" t="s">
        <v>2</v>
      </c>
      <c r="D226" t="s">
        <v>12423</v>
      </c>
      <c r="E226" t="s">
        <v>5</v>
      </c>
      <c r="F226">
        <v>3073</v>
      </c>
      <c r="G226">
        <v>2</v>
      </c>
      <c r="H226">
        <v>1</v>
      </c>
      <c r="I226">
        <v>1</v>
      </c>
      <c r="J226">
        <v>360</v>
      </c>
      <c r="K226">
        <v>1960</v>
      </c>
      <c r="L226" t="s">
        <v>341</v>
      </c>
      <c r="M226" t="s">
        <v>93</v>
      </c>
      <c r="N226" t="s">
        <v>62</v>
      </c>
      <c r="O226" s="6" t="str">
        <f>INDEX(lkp_Region,MATCH(tbl_Sales[[#This Row],[Suburb]],lkp_Suburb,0))</f>
        <v>Northern Metropolitan</v>
      </c>
      <c r="P226" s="6">
        <f>MONTH(tbl_Sales[[#This Row],[Date]])</f>
        <v>4</v>
      </c>
      <c r="Q226" s="6">
        <f>YEAR(tbl_Sales[[#This Row],[Date]])</f>
        <v>2016</v>
      </c>
    </row>
    <row r="227" spans="1:17" x14ac:dyDescent="0.25">
      <c r="A227" s="1">
        <v>42472</v>
      </c>
      <c r="B227">
        <v>460000</v>
      </c>
      <c r="C227" t="s">
        <v>13</v>
      </c>
      <c r="D227" t="s">
        <v>12427</v>
      </c>
      <c r="E227" t="s">
        <v>5</v>
      </c>
      <c r="F227">
        <v>3070</v>
      </c>
      <c r="G227">
        <v>2</v>
      </c>
      <c r="H227">
        <v>1</v>
      </c>
      <c r="I227">
        <v>1</v>
      </c>
      <c r="J227">
        <v>0</v>
      </c>
      <c r="K227">
        <v>2009</v>
      </c>
      <c r="L227" t="s">
        <v>342</v>
      </c>
      <c r="M227" t="s">
        <v>271</v>
      </c>
      <c r="N227" t="s">
        <v>62</v>
      </c>
      <c r="O227" s="6" t="str">
        <f>INDEX(lkp_Region,MATCH(tbl_Sales[[#This Row],[Suburb]],lkp_Suburb,0))</f>
        <v>Northern Metropolitan</v>
      </c>
      <c r="P227" s="6">
        <f>MONTH(tbl_Sales[[#This Row],[Date]])</f>
        <v>4</v>
      </c>
      <c r="Q227" s="6">
        <f>YEAR(tbl_Sales[[#This Row],[Date]])</f>
        <v>2016</v>
      </c>
    </row>
    <row r="228" spans="1:17" x14ac:dyDescent="0.25">
      <c r="A228" s="1">
        <v>42472</v>
      </c>
      <c r="B228">
        <v>601000</v>
      </c>
      <c r="C228" t="s">
        <v>13</v>
      </c>
      <c r="D228" t="s">
        <v>12423</v>
      </c>
      <c r="E228" t="s">
        <v>10</v>
      </c>
      <c r="F228">
        <v>3071</v>
      </c>
      <c r="G228">
        <v>2</v>
      </c>
      <c r="H228">
        <v>1</v>
      </c>
      <c r="I228">
        <v>1</v>
      </c>
      <c r="J228">
        <v>82</v>
      </c>
      <c r="L228" t="s">
        <v>343</v>
      </c>
      <c r="M228" t="s">
        <v>60</v>
      </c>
      <c r="N228" t="s">
        <v>62</v>
      </c>
      <c r="O228" s="6" t="str">
        <f>INDEX(lkp_Region,MATCH(tbl_Sales[[#This Row],[Suburb]],lkp_Suburb,0))</f>
        <v>Northern Metropolitan</v>
      </c>
      <c r="P228" s="6">
        <f>MONTH(tbl_Sales[[#This Row],[Date]])</f>
        <v>4</v>
      </c>
      <c r="Q228" s="6">
        <f>YEAR(tbl_Sales[[#This Row],[Date]])</f>
        <v>2016</v>
      </c>
    </row>
    <row r="229" spans="1:17" x14ac:dyDescent="0.25">
      <c r="A229" s="1">
        <v>42472</v>
      </c>
      <c r="B229">
        <v>2075000</v>
      </c>
      <c r="C229" t="s">
        <v>2</v>
      </c>
      <c r="D229" t="s">
        <v>12425</v>
      </c>
      <c r="E229" t="s">
        <v>10</v>
      </c>
      <c r="F229">
        <v>3101</v>
      </c>
      <c r="G229">
        <v>4</v>
      </c>
      <c r="H229">
        <v>2</v>
      </c>
      <c r="I229">
        <v>2</v>
      </c>
      <c r="J229">
        <v>764</v>
      </c>
      <c r="L229" t="s">
        <v>344</v>
      </c>
      <c r="M229" t="s">
        <v>145</v>
      </c>
      <c r="N229" t="s">
        <v>101</v>
      </c>
      <c r="O229" s="6" t="str">
        <f>INDEX(lkp_Region,MATCH(tbl_Sales[[#This Row],[Suburb]],lkp_Suburb,0))</f>
        <v>Southern Metropolitan</v>
      </c>
      <c r="P229" s="6">
        <f>MONTH(tbl_Sales[[#This Row],[Date]])</f>
        <v>4</v>
      </c>
      <c r="Q229" s="6">
        <f>YEAR(tbl_Sales[[#This Row],[Date]])</f>
        <v>2016</v>
      </c>
    </row>
    <row r="230" spans="1:17" x14ac:dyDescent="0.25">
      <c r="A230" s="1">
        <v>42472</v>
      </c>
      <c r="B230">
        <v>2300000</v>
      </c>
      <c r="C230" t="s">
        <v>2</v>
      </c>
      <c r="D230" t="s">
        <v>12425</v>
      </c>
      <c r="E230" t="s">
        <v>10</v>
      </c>
      <c r="F230">
        <v>3146</v>
      </c>
      <c r="G230">
        <v>6</v>
      </c>
      <c r="H230">
        <v>2</v>
      </c>
      <c r="I230">
        <v>2</v>
      </c>
      <c r="J230">
        <v>0</v>
      </c>
      <c r="L230" t="s">
        <v>345</v>
      </c>
      <c r="M230" t="s">
        <v>102</v>
      </c>
      <c r="N230" t="s">
        <v>101</v>
      </c>
      <c r="O230" s="6" t="str">
        <f>INDEX(lkp_Region,MATCH(tbl_Sales[[#This Row],[Suburb]],lkp_Suburb,0))</f>
        <v>Southern Metropolitan</v>
      </c>
      <c r="P230" s="6">
        <f>MONTH(tbl_Sales[[#This Row],[Date]])</f>
        <v>4</v>
      </c>
      <c r="Q230" s="6">
        <f>YEAR(tbl_Sales[[#This Row],[Date]])</f>
        <v>2016</v>
      </c>
    </row>
    <row r="231" spans="1:17" x14ac:dyDescent="0.25">
      <c r="A231" s="1">
        <v>42472</v>
      </c>
      <c r="B231">
        <v>1620000</v>
      </c>
      <c r="C231" t="s">
        <v>2</v>
      </c>
      <c r="D231" t="s">
        <v>12427</v>
      </c>
      <c r="E231" t="s">
        <v>10</v>
      </c>
      <c r="F231">
        <v>3187</v>
      </c>
      <c r="G231">
        <v>3</v>
      </c>
      <c r="H231">
        <v>2</v>
      </c>
      <c r="I231">
        <v>4</v>
      </c>
      <c r="J231">
        <v>678</v>
      </c>
      <c r="L231" t="s">
        <v>347</v>
      </c>
      <c r="M231" t="s">
        <v>346</v>
      </c>
      <c r="N231" t="s">
        <v>107</v>
      </c>
      <c r="O231" s="6" t="str">
        <f>INDEX(lkp_Region,MATCH(tbl_Sales[[#This Row],[Suburb]],lkp_Suburb,0))</f>
        <v>Southern Metropolitan</v>
      </c>
      <c r="P231" s="6">
        <f>MONTH(tbl_Sales[[#This Row],[Date]])</f>
        <v>4</v>
      </c>
      <c r="Q231" s="6">
        <f>YEAR(tbl_Sales[[#This Row],[Date]])</f>
        <v>2016</v>
      </c>
    </row>
    <row r="232" spans="1:17" x14ac:dyDescent="0.25">
      <c r="A232" s="1">
        <v>42472</v>
      </c>
      <c r="B232">
        <v>2200000</v>
      </c>
      <c r="C232" t="s">
        <v>2</v>
      </c>
      <c r="D232" t="s">
        <v>12431</v>
      </c>
      <c r="E232" t="s">
        <v>5</v>
      </c>
      <c r="F232">
        <v>3188</v>
      </c>
      <c r="G232">
        <v>4</v>
      </c>
      <c r="H232">
        <v>3</v>
      </c>
      <c r="I232">
        <v>4</v>
      </c>
      <c r="J232">
        <v>583</v>
      </c>
      <c r="K232">
        <v>2000</v>
      </c>
      <c r="L232" t="s">
        <v>348</v>
      </c>
      <c r="M232" t="s">
        <v>176</v>
      </c>
      <c r="N232" t="s">
        <v>107</v>
      </c>
      <c r="O232" s="6" t="str">
        <f>INDEX(lkp_Region,MATCH(tbl_Sales[[#This Row],[Suburb]],lkp_Suburb,0))</f>
        <v>Southern Metropolitan</v>
      </c>
      <c r="P232" s="6">
        <f>MONTH(tbl_Sales[[#This Row],[Date]])</f>
        <v>4</v>
      </c>
      <c r="Q232" s="6">
        <f>YEAR(tbl_Sales[[#This Row],[Date]])</f>
        <v>2016</v>
      </c>
    </row>
    <row r="233" spans="1:17" x14ac:dyDescent="0.25">
      <c r="A233" s="1">
        <v>42472</v>
      </c>
      <c r="B233">
        <v>485000</v>
      </c>
      <c r="C233" t="s">
        <v>51</v>
      </c>
      <c r="D233" t="s">
        <v>12425</v>
      </c>
      <c r="E233" t="s">
        <v>10</v>
      </c>
      <c r="F233">
        <v>3087</v>
      </c>
      <c r="G233">
        <v>2</v>
      </c>
      <c r="H233">
        <v>1</v>
      </c>
      <c r="I233">
        <v>1</v>
      </c>
      <c r="J233">
        <v>184</v>
      </c>
      <c r="L233" t="s">
        <v>350</v>
      </c>
      <c r="M233" t="s">
        <v>349</v>
      </c>
      <c r="N233" t="s">
        <v>150</v>
      </c>
      <c r="O233" s="6" t="str">
        <f>INDEX(lkp_Region,MATCH(tbl_Sales[[#This Row],[Suburb]],lkp_Suburb,0))</f>
        <v>Northern Metropolitan</v>
      </c>
      <c r="P233" s="6">
        <f>MONTH(tbl_Sales[[#This Row],[Date]])</f>
        <v>4</v>
      </c>
      <c r="Q233" s="6">
        <f>YEAR(tbl_Sales[[#This Row],[Date]])</f>
        <v>2016</v>
      </c>
    </row>
    <row r="234" spans="1:17" x14ac:dyDescent="0.25">
      <c r="A234" s="1">
        <v>42473</v>
      </c>
      <c r="B234">
        <v>905000</v>
      </c>
      <c r="C234" t="s">
        <v>2</v>
      </c>
      <c r="D234" t="s">
        <v>12427</v>
      </c>
      <c r="E234" t="s">
        <v>10</v>
      </c>
      <c r="F234">
        <v>3121</v>
      </c>
      <c r="G234">
        <v>4</v>
      </c>
      <c r="H234">
        <v>1</v>
      </c>
      <c r="I234">
        <v>0</v>
      </c>
      <c r="J234">
        <v>254</v>
      </c>
      <c r="K234">
        <v>1890</v>
      </c>
      <c r="L234" t="s">
        <v>351</v>
      </c>
      <c r="M234" t="s">
        <v>6</v>
      </c>
      <c r="N234" t="s">
        <v>8</v>
      </c>
      <c r="O234" s="6" t="str">
        <f>INDEX(lkp_Region,MATCH(tbl_Sales[[#This Row],[Suburb]],lkp_Suburb,0))</f>
        <v>Northern Metropolitan</v>
      </c>
      <c r="P234" s="6">
        <f>MONTH(tbl_Sales[[#This Row],[Date]])</f>
        <v>4</v>
      </c>
      <c r="Q234" s="6">
        <f>YEAR(tbl_Sales[[#This Row],[Date]])</f>
        <v>2016</v>
      </c>
    </row>
    <row r="235" spans="1:17" x14ac:dyDescent="0.25">
      <c r="A235" s="1">
        <v>42473</v>
      </c>
      <c r="B235">
        <v>1400000</v>
      </c>
      <c r="C235" t="s">
        <v>2</v>
      </c>
      <c r="D235" t="s">
        <v>12429</v>
      </c>
      <c r="E235" t="s">
        <v>10</v>
      </c>
      <c r="F235">
        <v>3145</v>
      </c>
      <c r="G235">
        <v>2</v>
      </c>
      <c r="H235">
        <v>1</v>
      </c>
      <c r="I235">
        <v>1</v>
      </c>
      <c r="J235">
        <v>312</v>
      </c>
      <c r="L235" t="s">
        <v>352</v>
      </c>
      <c r="M235" t="s">
        <v>74</v>
      </c>
      <c r="N235" t="s">
        <v>76</v>
      </c>
      <c r="O235" s="6" t="str">
        <f>INDEX(lkp_Region,MATCH(tbl_Sales[[#This Row],[Suburb]],lkp_Suburb,0))</f>
        <v>Southern Metropolitan</v>
      </c>
      <c r="P235" s="6">
        <f>MONTH(tbl_Sales[[#This Row],[Date]])</f>
        <v>4</v>
      </c>
      <c r="Q235" s="6">
        <f>YEAR(tbl_Sales[[#This Row],[Date]])</f>
        <v>2016</v>
      </c>
    </row>
    <row r="236" spans="1:17" x14ac:dyDescent="0.25">
      <c r="A236" s="1">
        <v>42473</v>
      </c>
      <c r="B236">
        <v>420000</v>
      </c>
      <c r="C236" t="s">
        <v>13</v>
      </c>
      <c r="D236" t="s">
        <v>12431</v>
      </c>
      <c r="E236" t="s">
        <v>10</v>
      </c>
      <c r="F236">
        <v>3182</v>
      </c>
      <c r="G236">
        <v>1</v>
      </c>
      <c r="H236">
        <v>1</v>
      </c>
      <c r="I236">
        <v>1</v>
      </c>
      <c r="J236">
        <v>0</v>
      </c>
      <c r="L236" t="s">
        <v>353</v>
      </c>
      <c r="M236" t="s">
        <v>156</v>
      </c>
      <c r="N236" t="s">
        <v>26</v>
      </c>
      <c r="O236" s="6" t="str">
        <f>INDEX(lkp_Region,MATCH(tbl_Sales[[#This Row],[Suburb]],lkp_Suburb,0))</f>
        <v>Southern Metropolitan</v>
      </c>
      <c r="P236" s="6">
        <f>MONTH(tbl_Sales[[#This Row],[Date]])</f>
        <v>4</v>
      </c>
      <c r="Q236" s="6">
        <f>YEAR(tbl_Sales[[#This Row],[Date]])</f>
        <v>2016</v>
      </c>
    </row>
    <row r="237" spans="1:17" x14ac:dyDescent="0.25">
      <c r="A237" s="1">
        <v>42473</v>
      </c>
      <c r="B237">
        <v>825000</v>
      </c>
      <c r="C237" t="s">
        <v>2</v>
      </c>
      <c r="D237" t="s">
        <v>12427</v>
      </c>
      <c r="E237" t="s">
        <v>10</v>
      </c>
      <c r="F237">
        <v>3056</v>
      </c>
      <c r="G237">
        <v>3</v>
      </c>
      <c r="H237">
        <v>1</v>
      </c>
      <c r="I237">
        <v>1</v>
      </c>
      <c r="J237">
        <v>210</v>
      </c>
      <c r="K237">
        <v>1900</v>
      </c>
      <c r="L237" t="s">
        <v>354</v>
      </c>
      <c r="M237" t="s">
        <v>117</v>
      </c>
      <c r="N237" t="s">
        <v>18</v>
      </c>
      <c r="O237" s="6" t="str">
        <f>INDEX(lkp_Region,MATCH(tbl_Sales[[#This Row],[Suburb]],lkp_Suburb,0))</f>
        <v>Northern Metropolitan</v>
      </c>
      <c r="P237" s="6">
        <f>MONTH(tbl_Sales[[#This Row],[Date]])</f>
        <v>4</v>
      </c>
      <c r="Q237" s="6">
        <f>YEAR(tbl_Sales[[#This Row],[Date]])</f>
        <v>2016</v>
      </c>
    </row>
    <row r="238" spans="1:17" x14ac:dyDescent="0.25">
      <c r="A238" s="1">
        <v>42473</v>
      </c>
      <c r="B238">
        <v>900000</v>
      </c>
      <c r="C238" t="s">
        <v>2</v>
      </c>
      <c r="D238" t="s">
        <v>12427</v>
      </c>
      <c r="E238" t="s">
        <v>5</v>
      </c>
      <c r="F238">
        <v>3044</v>
      </c>
      <c r="G238">
        <v>3</v>
      </c>
      <c r="H238">
        <v>2</v>
      </c>
      <c r="I238">
        <v>2</v>
      </c>
      <c r="J238">
        <v>608</v>
      </c>
      <c r="K238">
        <v>1940</v>
      </c>
      <c r="L238" t="s">
        <v>355</v>
      </c>
      <c r="M238" t="s">
        <v>115</v>
      </c>
      <c r="N238" t="s">
        <v>18</v>
      </c>
      <c r="O238" s="6" t="str">
        <f>INDEX(lkp_Region,MATCH(tbl_Sales[[#This Row],[Suburb]],lkp_Suburb,0))</f>
        <v>Northern Metropolitan</v>
      </c>
      <c r="P238" s="6">
        <f>MONTH(tbl_Sales[[#This Row],[Date]])</f>
        <v>4</v>
      </c>
      <c r="Q238" s="6">
        <f>YEAR(tbl_Sales[[#This Row],[Date]])</f>
        <v>2016</v>
      </c>
    </row>
    <row r="239" spans="1:17" x14ac:dyDescent="0.25">
      <c r="A239" s="1">
        <v>42473</v>
      </c>
      <c r="B239">
        <v>1010000</v>
      </c>
      <c r="C239" t="s">
        <v>51</v>
      </c>
      <c r="D239" t="s">
        <v>12427</v>
      </c>
      <c r="E239" t="s">
        <v>10</v>
      </c>
      <c r="F239">
        <v>3057</v>
      </c>
      <c r="G239">
        <v>3</v>
      </c>
      <c r="H239">
        <v>2</v>
      </c>
      <c r="I239">
        <v>1</v>
      </c>
      <c r="J239">
        <v>0</v>
      </c>
      <c r="K239">
        <v>2014</v>
      </c>
      <c r="L239" t="s">
        <v>356</v>
      </c>
      <c r="M239" t="s">
        <v>83</v>
      </c>
      <c r="N239" t="s">
        <v>18</v>
      </c>
      <c r="O239" s="6" t="str">
        <f>INDEX(lkp_Region,MATCH(tbl_Sales[[#This Row],[Suburb]],lkp_Suburb,0))</f>
        <v>Northern Metropolitan</v>
      </c>
      <c r="P239" s="6">
        <f>MONTH(tbl_Sales[[#This Row],[Date]])</f>
        <v>4</v>
      </c>
      <c r="Q239" s="6">
        <f>YEAR(tbl_Sales[[#This Row],[Date]])</f>
        <v>2016</v>
      </c>
    </row>
    <row r="240" spans="1:17" x14ac:dyDescent="0.25">
      <c r="A240" s="1">
        <v>42473</v>
      </c>
      <c r="B240">
        <v>755000</v>
      </c>
      <c r="C240" t="s">
        <v>2</v>
      </c>
      <c r="D240" t="s">
        <v>12428</v>
      </c>
      <c r="E240" t="s">
        <v>5</v>
      </c>
      <c r="F240">
        <v>3042</v>
      </c>
      <c r="G240">
        <v>5</v>
      </c>
      <c r="H240">
        <v>2</v>
      </c>
      <c r="I240">
        <v>2</v>
      </c>
      <c r="J240">
        <v>596</v>
      </c>
      <c r="L240" t="s">
        <v>357</v>
      </c>
      <c r="M240" t="s">
        <v>330</v>
      </c>
      <c r="N240" t="s">
        <v>49</v>
      </c>
      <c r="O240" s="6" t="str">
        <f>INDEX(lkp_Region,MATCH(tbl_Sales[[#This Row],[Suburb]],lkp_Suburb,0))</f>
        <v>Western Metropolitan</v>
      </c>
      <c r="P240" s="6">
        <f>MONTH(tbl_Sales[[#This Row],[Date]])</f>
        <v>4</v>
      </c>
      <c r="Q240" s="6">
        <f>YEAR(tbl_Sales[[#This Row],[Date]])</f>
        <v>2016</v>
      </c>
    </row>
    <row r="241" spans="1:17" x14ac:dyDescent="0.25">
      <c r="A241" s="1">
        <v>42473</v>
      </c>
      <c r="B241">
        <v>845000</v>
      </c>
      <c r="C241" t="s">
        <v>51</v>
      </c>
      <c r="D241" t="s">
        <v>12429</v>
      </c>
      <c r="E241" t="s">
        <v>10</v>
      </c>
      <c r="F241">
        <v>3148</v>
      </c>
      <c r="G241">
        <v>3</v>
      </c>
      <c r="H241">
        <v>2</v>
      </c>
      <c r="I241">
        <v>1</v>
      </c>
      <c r="J241">
        <v>177</v>
      </c>
      <c r="K241">
        <v>2012</v>
      </c>
      <c r="L241" t="s">
        <v>358</v>
      </c>
      <c r="M241" t="s">
        <v>29</v>
      </c>
      <c r="N241" t="s">
        <v>31</v>
      </c>
      <c r="O241" s="6" t="str">
        <f>INDEX(lkp_Region,MATCH(tbl_Sales[[#This Row],[Suburb]],lkp_Suburb,0))</f>
        <v>Southern Metropolitan</v>
      </c>
      <c r="P241" s="6">
        <f>MONTH(tbl_Sales[[#This Row],[Date]])</f>
        <v>4</v>
      </c>
      <c r="Q241" s="6">
        <f>YEAR(tbl_Sales[[#This Row],[Date]])</f>
        <v>2016</v>
      </c>
    </row>
    <row r="242" spans="1:17" x14ac:dyDescent="0.25">
      <c r="A242" s="1">
        <v>42473</v>
      </c>
      <c r="B242">
        <v>490000</v>
      </c>
      <c r="C242" t="s">
        <v>2</v>
      </c>
      <c r="D242" t="s">
        <v>12431</v>
      </c>
      <c r="E242" t="s">
        <v>5</v>
      </c>
      <c r="F242">
        <v>3012</v>
      </c>
      <c r="G242">
        <v>3</v>
      </c>
      <c r="H242">
        <v>1</v>
      </c>
      <c r="I242">
        <v>2</v>
      </c>
      <c r="J242">
        <v>306</v>
      </c>
      <c r="K242">
        <v>1960</v>
      </c>
      <c r="L242" t="s">
        <v>359</v>
      </c>
      <c r="M242" t="s">
        <v>19</v>
      </c>
      <c r="N242" t="s">
        <v>21</v>
      </c>
      <c r="O242" s="6" t="str">
        <f>INDEX(lkp_Region,MATCH(tbl_Sales[[#This Row],[Suburb]],lkp_Suburb,0))</f>
        <v>Western Metropolitan</v>
      </c>
      <c r="P242" s="6">
        <f>MONTH(tbl_Sales[[#This Row],[Date]])</f>
        <v>4</v>
      </c>
      <c r="Q242" s="6">
        <f>YEAR(tbl_Sales[[#This Row],[Date]])</f>
        <v>2016</v>
      </c>
    </row>
    <row r="243" spans="1:17" x14ac:dyDescent="0.25">
      <c r="A243" s="1">
        <v>42473</v>
      </c>
      <c r="B243">
        <v>1350000</v>
      </c>
      <c r="C243" t="s">
        <v>2</v>
      </c>
      <c r="D243" t="s">
        <v>12429</v>
      </c>
      <c r="E243" t="s">
        <v>10</v>
      </c>
      <c r="F243">
        <v>3032</v>
      </c>
      <c r="G243">
        <v>5</v>
      </c>
      <c r="H243">
        <v>3</v>
      </c>
      <c r="I243">
        <v>5</v>
      </c>
      <c r="J243">
        <v>670</v>
      </c>
      <c r="L243" t="s">
        <v>360</v>
      </c>
      <c r="M243" t="s">
        <v>21</v>
      </c>
      <c r="N243" t="s">
        <v>21</v>
      </c>
      <c r="O243" s="6" t="str">
        <f>INDEX(lkp_Region,MATCH(tbl_Sales[[#This Row],[Suburb]],lkp_Suburb,0))</f>
        <v>Western Metropolitan</v>
      </c>
      <c r="P243" s="6">
        <f>MONTH(tbl_Sales[[#This Row],[Date]])</f>
        <v>4</v>
      </c>
      <c r="Q243" s="6">
        <f>YEAR(tbl_Sales[[#This Row],[Date]])</f>
        <v>2016</v>
      </c>
    </row>
    <row r="244" spans="1:17" x14ac:dyDescent="0.25">
      <c r="A244" s="1">
        <v>42473</v>
      </c>
      <c r="B244">
        <v>1482500</v>
      </c>
      <c r="C244" t="s">
        <v>2</v>
      </c>
      <c r="D244" t="s">
        <v>12428</v>
      </c>
      <c r="E244" t="s">
        <v>10</v>
      </c>
      <c r="F244">
        <v>3016</v>
      </c>
      <c r="G244">
        <v>3</v>
      </c>
      <c r="H244">
        <v>2</v>
      </c>
      <c r="I244">
        <v>1</v>
      </c>
      <c r="J244">
        <v>506</v>
      </c>
      <c r="K244">
        <v>1910</v>
      </c>
      <c r="L244" t="s">
        <v>361</v>
      </c>
      <c r="M244" t="s">
        <v>196</v>
      </c>
      <c r="N244" t="s">
        <v>69</v>
      </c>
      <c r="O244" s="6" t="str">
        <f>INDEX(lkp_Region,MATCH(tbl_Sales[[#This Row],[Suburb]],lkp_Suburb,0))</f>
        <v>Western Metropolitan</v>
      </c>
      <c r="P244" s="6">
        <f>MONTH(tbl_Sales[[#This Row],[Date]])</f>
        <v>4</v>
      </c>
      <c r="Q244" s="6">
        <f>YEAR(tbl_Sales[[#This Row],[Date]])</f>
        <v>2016</v>
      </c>
    </row>
    <row r="245" spans="1:17" x14ac:dyDescent="0.25">
      <c r="A245" s="1">
        <v>42473</v>
      </c>
      <c r="B245">
        <v>920000</v>
      </c>
      <c r="C245" t="s">
        <v>51</v>
      </c>
      <c r="D245" t="s">
        <v>12429</v>
      </c>
      <c r="E245" t="s">
        <v>10</v>
      </c>
      <c r="F245">
        <v>3165</v>
      </c>
      <c r="G245">
        <v>3</v>
      </c>
      <c r="H245">
        <v>2</v>
      </c>
      <c r="I245">
        <v>1</v>
      </c>
      <c r="J245">
        <v>343</v>
      </c>
      <c r="L245" t="s">
        <v>362</v>
      </c>
      <c r="M245" t="s">
        <v>138</v>
      </c>
      <c r="N245" t="s">
        <v>57</v>
      </c>
      <c r="O245" s="6" t="str">
        <f>INDEX(lkp_Region,MATCH(tbl_Sales[[#This Row],[Suburb]],lkp_Suburb,0))</f>
        <v>Southern Metropolitan</v>
      </c>
      <c r="P245" s="6">
        <f>MONTH(tbl_Sales[[#This Row],[Date]])</f>
        <v>4</v>
      </c>
      <c r="Q245" s="6">
        <f>YEAR(tbl_Sales[[#This Row],[Date]])</f>
        <v>2016</v>
      </c>
    </row>
    <row r="246" spans="1:17" x14ac:dyDescent="0.25">
      <c r="A246" s="1">
        <v>42473</v>
      </c>
      <c r="B246">
        <v>1400000</v>
      </c>
      <c r="C246" t="s">
        <v>2</v>
      </c>
      <c r="D246" t="s">
        <v>12427</v>
      </c>
      <c r="E246" t="s">
        <v>5</v>
      </c>
      <c r="F246">
        <v>3185</v>
      </c>
      <c r="G246">
        <v>4</v>
      </c>
      <c r="H246">
        <v>1</v>
      </c>
      <c r="I246">
        <v>1</v>
      </c>
      <c r="J246">
        <v>489</v>
      </c>
      <c r="K246">
        <v>1910</v>
      </c>
      <c r="L246" t="s">
        <v>363</v>
      </c>
      <c r="M246" t="s">
        <v>136</v>
      </c>
      <c r="N246" t="s">
        <v>57</v>
      </c>
      <c r="O246" s="6" t="str">
        <f>INDEX(lkp_Region,MATCH(tbl_Sales[[#This Row],[Suburb]],lkp_Suburb,0))</f>
        <v>Southern Metropolitan</v>
      </c>
      <c r="P246" s="6">
        <f>MONTH(tbl_Sales[[#This Row],[Date]])</f>
        <v>4</v>
      </c>
      <c r="Q246" s="6">
        <f>YEAR(tbl_Sales[[#This Row],[Date]])</f>
        <v>2016</v>
      </c>
    </row>
    <row r="247" spans="1:17" x14ac:dyDescent="0.25">
      <c r="A247" s="1">
        <v>42473</v>
      </c>
      <c r="B247">
        <v>1600000</v>
      </c>
      <c r="C247" t="s">
        <v>2</v>
      </c>
      <c r="D247" t="s">
        <v>12425</v>
      </c>
      <c r="E247" t="s">
        <v>5</v>
      </c>
      <c r="F247">
        <v>3204</v>
      </c>
      <c r="G247">
        <v>5</v>
      </c>
      <c r="H247">
        <v>3</v>
      </c>
      <c r="I247">
        <v>2</v>
      </c>
      <c r="J247">
        <v>772</v>
      </c>
      <c r="K247">
        <v>1986</v>
      </c>
      <c r="L247" t="s">
        <v>364</v>
      </c>
      <c r="M247" t="s">
        <v>55</v>
      </c>
      <c r="N247" t="s">
        <v>57</v>
      </c>
      <c r="O247" s="6" t="str">
        <f>INDEX(lkp_Region,MATCH(tbl_Sales[[#This Row],[Suburb]],lkp_Suburb,0))</f>
        <v>Southern Metropolitan</v>
      </c>
      <c r="P247" s="6">
        <f>MONTH(tbl_Sales[[#This Row],[Date]])</f>
        <v>4</v>
      </c>
      <c r="Q247" s="6">
        <f>YEAR(tbl_Sales[[#This Row],[Date]])</f>
        <v>2016</v>
      </c>
    </row>
    <row r="248" spans="1:17" x14ac:dyDescent="0.25">
      <c r="A248" s="1">
        <v>42473</v>
      </c>
      <c r="B248">
        <v>1800000</v>
      </c>
      <c r="C248" t="s">
        <v>2</v>
      </c>
      <c r="D248" t="s">
        <v>12427</v>
      </c>
      <c r="E248" t="s">
        <v>10</v>
      </c>
      <c r="F248">
        <v>3185</v>
      </c>
      <c r="G248">
        <v>3</v>
      </c>
      <c r="H248">
        <v>2</v>
      </c>
      <c r="I248">
        <v>2</v>
      </c>
      <c r="J248">
        <v>492</v>
      </c>
      <c r="K248">
        <v>1905</v>
      </c>
      <c r="L248" t="s">
        <v>365</v>
      </c>
      <c r="M248" t="s">
        <v>136</v>
      </c>
      <c r="N248" t="s">
        <v>57</v>
      </c>
      <c r="O248" s="6" t="str">
        <f>INDEX(lkp_Region,MATCH(tbl_Sales[[#This Row],[Suburb]],lkp_Suburb,0))</f>
        <v>Southern Metropolitan</v>
      </c>
      <c r="P248" s="6">
        <f>MONTH(tbl_Sales[[#This Row],[Date]])</f>
        <v>4</v>
      </c>
      <c r="Q248" s="6">
        <f>YEAR(tbl_Sales[[#This Row],[Date]])</f>
        <v>2016</v>
      </c>
    </row>
    <row r="249" spans="1:17" x14ac:dyDescent="0.25">
      <c r="A249" s="1">
        <v>42473</v>
      </c>
      <c r="B249">
        <v>860000</v>
      </c>
      <c r="C249" t="s">
        <v>2</v>
      </c>
      <c r="D249" t="s">
        <v>12423</v>
      </c>
      <c r="E249" t="s">
        <v>10</v>
      </c>
      <c r="F249">
        <v>3072</v>
      </c>
      <c r="G249">
        <v>2</v>
      </c>
      <c r="H249">
        <v>2</v>
      </c>
      <c r="I249">
        <v>1</v>
      </c>
      <c r="J249">
        <v>415</v>
      </c>
      <c r="K249">
        <v>1925</v>
      </c>
      <c r="L249" t="s">
        <v>366</v>
      </c>
      <c r="M249" t="s">
        <v>97</v>
      </c>
      <c r="N249" t="s">
        <v>62</v>
      </c>
      <c r="O249" s="6" t="str">
        <f>INDEX(lkp_Region,MATCH(tbl_Sales[[#This Row],[Suburb]],lkp_Suburb,0))</f>
        <v>Northern Metropolitan</v>
      </c>
      <c r="P249" s="6">
        <f>MONTH(tbl_Sales[[#This Row],[Date]])</f>
        <v>4</v>
      </c>
      <c r="Q249" s="6">
        <f>YEAR(tbl_Sales[[#This Row],[Date]])</f>
        <v>2016</v>
      </c>
    </row>
    <row r="250" spans="1:17" x14ac:dyDescent="0.25">
      <c r="A250" s="1">
        <v>42473</v>
      </c>
      <c r="B250">
        <v>365000</v>
      </c>
      <c r="C250" t="s">
        <v>2</v>
      </c>
      <c r="D250" t="s">
        <v>12428</v>
      </c>
      <c r="E250" t="s">
        <v>5</v>
      </c>
      <c r="F250">
        <v>3021</v>
      </c>
      <c r="G250">
        <v>3</v>
      </c>
      <c r="H250">
        <v>1</v>
      </c>
      <c r="I250">
        <v>0</v>
      </c>
      <c r="J250">
        <v>543</v>
      </c>
      <c r="L250" t="s">
        <v>367</v>
      </c>
      <c r="M250" t="s">
        <v>173</v>
      </c>
      <c r="N250" t="s">
        <v>3</v>
      </c>
      <c r="O250" s="6" t="str">
        <f>INDEX(lkp_Region,MATCH(tbl_Sales[[#This Row],[Suburb]],lkp_Suburb,0))</f>
        <v>Western Metropolitan</v>
      </c>
      <c r="P250" s="6">
        <f>MONTH(tbl_Sales[[#This Row],[Date]])</f>
        <v>4</v>
      </c>
      <c r="Q250" s="6">
        <f>YEAR(tbl_Sales[[#This Row],[Date]])</f>
        <v>2016</v>
      </c>
    </row>
    <row r="251" spans="1:17" x14ac:dyDescent="0.25">
      <c r="A251" s="1">
        <v>42473</v>
      </c>
      <c r="B251">
        <v>450000</v>
      </c>
      <c r="C251" t="s">
        <v>51</v>
      </c>
      <c r="D251" t="s">
        <v>12432</v>
      </c>
      <c r="E251" t="s">
        <v>5</v>
      </c>
      <c r="F251">
        <v>3020</v>
      </c>
      <c r="G251">
        <v>3</v>
      </c>
      <c r="H251">
        <v>3</v>
      </c>
      <c r="I251">
        <v>1</v>
      </c>
      <c r="J251">
        <v>344</v>
      </c>
      <c r="K251">
        <v>2004</v>
      </c>
      <c r="L251" t="s">
        <v>368</v>
      </c>
      <c r="M251" t="s">
        <v>141</v>
      </c>
      <c r="N251" t="s">
        <v>3</v>
      </c>
      <c r="O251" s="6" t="str">
        <f>INDEX(lkp_Region,MATCH(tbl_Sales[[#This Row],[Suburb]],lkp_Suburb,0))</f>
        <v>Western Metropolitan</v>
      </c>
      <c r="P251" s="6">
        <f>MONTH(tbl_Sales[[#This Row],[Date]])</f>
        <v>4</v>
      </c>
      <c r="Q251" s="6">
        <f>YEAR(tbl_Sales[[#This Row],[Date]])</f>
        <v>2016</v>
      </c>
    </row>
    <row r="252" spans="1:17" x14ac:dyDescent="0.25">
      <c r="A252" s="1">
        <v>42473</v>
      </c>
      <c r="B252">
        <v>656000</v>
      </c>
      <c r="C252" t="s">
        <v>13</v>
      </c>
      <c r="D252" t="s">
        <v>12425</v>
      </c>
      <c r="E252" t="s">
        <v>10</v>
      </c>
      <c r="F252">
        <v>3127</v>
      </c>
      <c r="G252">
        <v>2</v>
      </c>
      <c r="H252">
        <v>1</v>
      </c>
      <c r="I252">
        <v>1</v>
      </c>
      <c r="J252">
        <v>951</v>
      </c>
      <c r="K252">
        <v>1970</v>
      </c>
      <c r="L252" t="s">
        <v>369</v>
      </c>
      <c r="M252" t="s">
        <v>11</v>
      </c>
      <c r="N252" t="s">
        <v>101</v>
      </c>
      <c r="O252" s="6" t="str">
        <f>INDEX(lkp_Region,MATCH(tbl_Sales[[#This Row],[Suburb]],lkp_Suburb,0))</f>
        <v>Southern Metropolitan</v>
      </c>
      <c r="P252" s="6">
        <f>MONTH(tbl_Sales[[#This Row],[Date]])</f>
        <v>4</v>
      </c>
      <c r="Q252" s="6">
        <f>YEAR(tbl_Sales[[#This Row],[Date]])</f>
        <v>2016</v>
      </c>
    </row>
    <row r="253" spans="1:17" x14ac:dyDescent="0.25">
      <c r="A253" s="1">
        <v>42473</v>
      </c>
      <c r="B253">
        <v>2775000</v>
      </c>
      <c r="C253" t="s">
        <v>2</v>
      </c>
      <c r="D253" t="s">
        <v>12427</v>
      </c>
      <c r="E253" t="s">
        <v>5</v>
      </c>
      <c r="F253">
        <v>3123</v>
      </c>
      <c r="G253">
        <v>5</v>
      </c>
      <c r="H253">
        <v>3</v>
      </c>
      <c r="I253">
        <v>2</v>
      </c>
      <c r="J253">
        <v>864</v>
      </c>
      <c r="L253" t="s">
        <v>370</v>
      </c>
      <c r="M253" t="s">
        <v>230</v>
      </c>
      <c r="N253" t="s">
        <v>101</v>
      </c>
      <c r="O253" s="6" t="str">
        <f>INDEX(lkp_Region,MATCH(tbl_Sales[[#This Row],[Suburb]],lkp_Suburb,0))</f>
        <v>Southern Metropolitan</v>
      </c>
      <c r="P253" s="6">
        <f>MONTH(tbl_Sales[[#This Row],[Date]])</f>
        <v>4</v>
      </c>
      <c r="Q253" s="6">
        <f>YEAR(tbl_Sales[[#This Row],[Date]])</f>
        <v>2016</v>
      </c>
    </row>
    <row r="254" spans="1:17" x14ac:dyDescent="0.25">
      <c r="A254" s="1">
        <v>42473</v>
      </c>
      <c r="B254">
        <v>2800000</v>
      </c>
      <c r="C254" t="s">
        <v>2</v>
      </c>
      <c r="D254" t="s">
        <v>12427</v>
      </c>
      <c r="E254" t="s">
        <v>5</v>
      </c>
      <c r="F254">
        <v>3124</v>
      </c>
      <c r="G254">
        <v>5</v>
      </c>
      <c r="H254">
        <v>3</v>
      </c>
      <c r="I254">
        <v>2</v>
      </c>
      <c r="J254">
        <v>805</v>
      </c>
      <c r="L254" t="s">
        <v>371</v>
      </c>
      <c r="M254" t="s">
        <v>209</v>
      </c>
      <c r="N254" t="s">
        <v>101</v>
      </c>
      <c r="O254" s="6" t="str">
        <f>INDEX(lkp_Region,MATCH(tbl_Sales[[#This Row],[Suburb]],lkp_Suburb,0))</f>
        <v>Southern Metropolitan</v>
      </c>
      <c r="P254" s="6">
        <f>MONTH(tbl_Sales[[#This Row],[Date]])</f>
        <v>4</v>
      </c>
      <c r="Q254" s="6">
        <f>YEAR(tbl_Sales[[#This Row],[Date]])</f>
        <v>2016</v>
      </c>
    </row>
    <row r="255" spans="1:17" x14ac:dyDescent="0.25">
      <c r="A255" s="1">
        <v>42473</v>
      </c>
      <c r="B255">
        <v>1040000</v>
      </c>
      <c r="C255" t="s">
        <v>2</v>
      </c>
      <c r="D255" t="s">
        <v>12430</v>
      </c>
      <c r="E255" t="s">
        <v>5</v>
      </c>
      <c r="F255">
        <v>3087</v>
      </c>
      <c r="G255">
        <v>3</v>
      </c>
      <c r="H255">
        <v>2</v>
      </c>
      <c r="I255">
        <v>1</v>
      </c>
      <c r="J255">
        <v>903</v>
      </c>
      <c r="K255">
        <v>1950</v>
      </c>
      <c r="L255" t="s">
        <v>372</v>
      </c>
      <c r="M255" t="s">
        <v>349</v>
      </c>
      <c r="N255" t="s">
        <v>150</v>
      </c>
      <c r="O255" s="6" t="str">
        <f>INDEX(lkp_Region,MATCH(tbl_Sales[[#This Row],[Suburb]],lkp_Suburb,0))</f>
        <v>Northern Metropolitan</v>
      </c>
      <c r="P255" s="6">
        <f>MONTH(tbl_Sales[[#This Row],[Date]])</f>
        <v>4</v>
      </c>
      <c r="Q255" s="6">
        <f>YEAR(tbl_Sales[[#This Row],[Date]])</f>
        <v>2016</v>
      </c>
    </row>
    <row r="256" spans="1:17" x14ac:dyDescent="0.25">
      <c r="A256" s="1">
        <v>42474</v>
      </c>
      <c r="B256">
        <v>1102000</v>
      </c>
      <c r="C256" t="s">
        <v>2</v>
      </c>
      <c r="D256" t="s">
        <v>12427</v>
      </c>
      <c r="E256" t="s">
        <v>10</v>
      </c>
      <c r="F256">
        <v>3121</v>
      </c>
      <c r="G256">
        <v>2</v>
      </c>
      <c r="H256">
        <v>1</v>
      </c>
      <c r="I256">
        <v>1</v>
      </c>
      <c r="J256">
        <v>167</v>
      </c>
      <c r="L256" t="s">
        <v>373</v>
      </c>
      <c r="M256" t="s">
        <v>6</v>
      </c>
      <c r="N256" t="s">
        <v>8</v>
      </c>
      <c r="O256" s="6" t="str">
        <f>INDEX(lkp_Region,MATCH(tbl_Sales[[#This Row],[Suburb]],lkp_Suburb,0))</f>
        <v>Northern Metropolitan</v>
      </c>
      <c r="P256" s="6">
        <f>MONTH(tbl_Sales[[#This Row],[Date]])</f>
        <v>4</v>
      </c>
      <c r="Q256" s="6">
        <f>YEAR(tbl_Sales[[#This Row],[Date]])</f>
        <v>2016</v>
      </c>
    </row>
    <row r="257" spans="1:17" x14ac:dyDescent="0.25">
      <c r="A257" s="1">
        <v>42474</v>
      </c>
      <c r="B257">
        <v>525500</v>
      </c>
      <c r="C257" t="s">
        <v>2</v>
      </c>
      <c r="D257" t="s">
        <v>12430</v>
      </c>
      <c r="E257" t="s">
        <v>10</v>
      </c>
      <c r="F257">
        <v>3044</v>
      </c>
      <c r="G257">
        <v>2</v>
      </c>
      <c r="H257">
        <v>1</v>
      </c>
      <c r="I257">
        <v>1</v>
      </c>
      <c r="J257">
        <v>111</v>
      </c>
      <c r="K257">
        <v>2000</v>
      </c>
      <c r="L257" t="s">
        <v>374</v>
      </c>
      <c r="M257" t="s">
        <v>115</v>
      </c>
      <c r="N257" t="s">
        <v>18</v>
      </c>
      <c r="O257" s="6" t="str">
        <f>INDEX(lkp_Region,MATCH(tbl_Sales[[#This Row],[Suburb]],lkp_Suburb,0))</f>
        <v>Northern Metropolitan</v>
      </c>
      <c r="P257" s="6">
        <f>MONTH(tbl_Sales[[#This Row],[Date]])</f>
        <v>4</v>
      </c>
      <c r="Q257" s="6">
        <f>YEAR(tbl_Sales[[#This Row],[Date]])</f>
        <v>2016</v>
      </c>
    </row>
    <row r="258" spans="1:17" x14ac:dyDescent="0.25">
      <c r="A258" s="1">
        <v>42474</v>
      </c>
      <c r="B258">
        <v>570000</v>
      </c>
      <c r="C258" t="s">
        <v>13</v>
      </c>
      <c r="D258" t="s">
        <v>12428</v>
      </c>
      <c r="E258" t="s">
        <v>10</v>
      </c>
      <c r="F258">
        <v>3057</v>
      </c>
      <c r="G258">
        <v>3</v>
      </c>
      <c r="H258">
        <v>1</v>
      </c>
      <c r="I258">
        <v>1</v>
      </c>
      <c r="J258">
        <v>0</v>
      </c>
      <c r="L258" t="s">
        <v>375</v>
      </c>
      <c r="M258" t="s">
        <v>83</v>
      </c>
      <c r="N258" t="s">
        <v>18</v>
      </c>
      <c r="O258" s="6" t="str">
        <f>INDEX(lkp_Region,MATCH(tbl_Sales[[#This Row],[Suburb]],lkp_Suburb,0))</f>
        <v>Northern Metropolitan</v>
      </c>
      <c r="P258" s="6">
        <f>MONTH(tbl_Sales[[#This Row],[Date]])</f>
        <v>4</v>
      </c>
      <c r="Q258" s="6">
        <f>YEAR(tbl_Sales[[#This Row],[Date]])</f>
        <v>2016</v>
      </c>
    </row>
    <row r="259" spans="1:17" x14ac:dyDescent="0.25">
      <c r="A259" s="1">
        <v>42474</v>
      </c>
      <c r="B259">
        <v>765500</v>
      </c>
      <c r="C259" t="s">
        <v>2</v>
      </c>
      <c r="D259" t="s">
        <v>12423</v>
      </c>
      <c r="E259" t="s">
        <v>10</v>
      </c>
      <c r="F259">
        <v>3046</v>
      </c>
      <c r="G259">
        <v>3</v>
      </c>
      <c r="H259">
        <v>2</v>
      </c>
      <c r="I259">
        <v>2</v>
      </c>
      <c r="J259">
        <v>780</v>
      </c>
      <c r="K259">
        <v>1970</v>
      </c>
      <c r="L259" t="s">
        <v>376</v>
      </c>
      <c r="M259" t="s">
        <v>78</v>
      </c>
      <c r="N259" t="s">
        <v>18</v>
      </c>
      <c r="O259" s="6" t="str">
        <f>INDEX(lkp_Region,MATCH(tbl_Sales[[#This Row],[Suburb]],lkp_Suburb,0))</f>
        <v>Northern Metropolitan</v>
      </c>
      <c r="P259" s="6">
        <f>MONTH(tbl_Sales[[#This Row],[Date]])</f>
        <v>4</v>
      </c>
      <c r="Q259" s="6">
        <f>YEAR(tbl_Sales[[#This Row],[Date]])</f>
        <v>2016</v>
      </c>
    </row>
    <row r="260" spans="1:17" x14ac:dyDescent="0.25">
      <c r="A260" s="1">
        <v>42474</v>
      </c>
      <c r="B260">
        <v>390000</v>
      </c>
      <c r="C260" t="s">
        <v>13</v>
      </c>
      <c r="D260" t="s">
        <v>12427</v>
      </c>
      <c r="E260" t="s">
        <v>5</v>
      </c>
      <c r="F260">
        <v>3040</v>
      </c>
      <c r="G260">
        <v>2</v>
      </c>
      <c r="H260">
        <v>1</v>
      </c>
      <c r="I260">
        <v>1</v>
      </c>
      <c r="J260">
        <v>0</v>
      </c>
      <c r="K260">
        <v>1970</v>
      </c>
      <c r="L260" t="s">
        <v>377</v>
      </c>
      <c r="M260" t="s">
        <v>47</v>
      </c>
      <c r="N260" t="s">
        <v>49</v>
      </c>
      <c r="O260" s="6" t="str">
        <f>INDEX(lkp_Region,MATCH(tbl_Sales[[#This Row],[Suburb]],lkp_Suburb,0))</f>
        <v>Western Metropolitan</v>
      </c>
      <c r="P260" s="6">
        <f>MONTH(tbl_Sales[[#This Row],[Date]])</f>
        <v>4</v>
      </c>
      <c r="Q260" s="6">
        <f>YEAR(tbl_Sales[[#This Row],[Date]])</f>
        <v>2016</v>
      </c>
    </row>
    <row r="261" spans="1:17" x14ac:dyDescent="0.25">
      <c r="A261" s="1">
        <v>42474</v>
      </c>
      <c r="B261">
        <v>305000</v>
      </c>
      <c r="C261" t="s">
        <v>2</v>
      </c>
      <c r="D261" t="s">
        <v>12427</v>
      </c>
      <c r="E261" t="s">
        <v>5</v>
      </c>
      <c r="F261">
        <v>3166</v>
      </c>
      <c r="G261">
        <v>2</v>
      </c>
      <c r="H261">
        <v>1</v>
      </c>
      <c r="I261">
        <v>1</v>
      </c>
      <c r="J261">
        <v>0</v>
      </c>
      <c r="K261">
        <v>1960</v>
      </c>
      <c r="L261" t="s">
        <v>378</v>
      </c>
      <c r="M261" t="s">
        <v>246</v>
      </c>
      <c r="N261" t="s">
        <v>31</v>
      </c>
      <c r="O261" s="6" t="str">
        <f>INDEX(lkp_Region,MATCH(tbl_Sales[[#This Row],[Suburb]],lkp_Suburb,0))</f>
        <v>Southern Metropolitan</v>
      </c>
      <c r="P261" s="6">
        <f>MONTH(tbl_Sales[[#This Row],[Date]])</f>
        <v>4</v>
      </c>
      <c r="Q261" s="6">
        <f>YEAR(tbl_Sales[[#This Row],[Date]])</f>
        <v>2016</v>
      </c>
    </row>
    <row r="262" spans="1:17" x14ac:dyDescent="0.25">
      <c r="A262" s="1">
        <v>42474</v>
      </c>
      <c r="B262">
        <v>1000000</v>
      </c>
      <c r="C262" t="s">
        <v>2</v>
      </c>
      <c r="D262" t="s">
        <v>12427</v>
      </c>
      <c r="E262" t="s">
        <v>10</v>
      </c>
      <c r="F262">
        <v>3207</v>
      </c>
      <c r="G262">
        <v>2</v>
      </c>
      <c r="H262">
        <v>2</v>
      </c>
      <c r="I262">
        <v>0</v>
      </c>
      <c r="J262">
        <v>96</v>
      </c>
      <c r="K262">
        <v>1890</v>
      </c>
      <c r="L262" t="s">
        <v>379</v>
      </c>
      <c r="M262" t="s">
        <v>24</v>
      </c>
      <c r="N262" t="s">
        <v>88</v>
      </c>
      <c r="O262" s="6" t="str">
        <f>INDEX(lkp_Region,MATCH(tbl_Sales[[#This Row],[Suburb]],lkp_Suburb,0))</f>
        <v>Southern Metropolitan</v>
      </c>
      <c r="P262" s="6">
        <f>MONTH(tbl_Sales[[#This Row],[Date]])</f>
        <v>4</v>
      </c>
      <c r="Q262" s="6">
        <f>YEAR(tbl_Sales[[#This Row],[Date]])</f>
        <v>2016</v>
      </c>
    </row>
    <row r="263" spans="1:17" x14ac:dyDescent="0.25">
      <c r="A263" s="1">
        <v>42474</v>
      </c>
      <c r="B263">
        <v>1050000</v>
      </c>
      <c r="C263" t="s">
        <v>2</v>
      </c>
      <c r="D263" t="s">
        <v>12431</v>
      </c>
      <c r="E263" t="s">
        <v>10</v>
      </c>
      <c r="F263">
        <v>3031</v>
      </c>
      <c r="G263">
        <v>3</v>
      </c>
      <c r="H263">
        <v>1</v>
      </c>
      <c r="I263">
        <v>1</v>
      </c>
      <c r="J263">
        <v>274</v>
      </c>
      <c r="K263">
        <v>1900</v>
      </c>
      <c r="L263" t="s">
        <v>380</v>
      </c>
      <c r="M263" t="s">
        <v>264</v>
      </c>
      <c r="N263" t="s">
        <v>88</v>
      </c>
      <c r="O263" s="6" t="str">
        <f>INDEX(lkp_Region,MATCH(tbl_Sales[[#This Row],[Suburb]],lkp_Suburb,0))</f>
        <v>Northern Metropolitan</v>
      </c>
      <c r="P263" s="6">
        <f>MONTH(tbl_Sales[[#This Row],[Date]])</f>
        <v>4</v>
      </c>
      <c r="Q263" s="6">
        <f>YEAR(tbl_Sales[[#This Row],[Date]])</f>
        <v>2016</v>
      </c>
    </row>
    <row r="264" spans="1:17" x14ac:dyDescent="0.25">
      <c r="A264" s="1">
        <v>42474</v>
      </c>
      <c r="B264">
        <v>683000</v>
      </c>
      <c r="C264" t="s">
        <v>2</v>
      </c>
      <c r="D264" t="s">
        <v>12433</v>
      </c>
      <c r="E264" t="s">
        <v>10</v>
      </c>
      <c r="F264">
        <v>3025</v>
      </c>
      <c r="G264">
        <v>3</v>
      </c>
      <c r="H264">
        <v>1</v>
      </c>
      <c r="I264">
        <v>2</v>
      </c>
      <c r="J264">
        <v>534</v>
      </c>
      <c r="K264">
        <v>1967</v>
      </c>
      <c r="L264" t="s">
        <v>381</v>
      </c>
      <c r="M264" t="s">
        <v>91</v>
      </c>
      <c r="N264" t="s">
        <v>69</v>
      </c>
      <c r="O264" s="6" t="str">
        <f>INDEX(lkp_Region,MATCH(tbl_Sales[[#This Row],[Suburb]],lkp_Suburb,0))</f>
        <v>Western Metropolitan</v>
      </c>
      <c r="P264" s="6">
        <f>MONTH(tbl_Sales[[#This Row],[Date]])</f>
        <v>4</v>
      </c>
      <c r="Q264" s="6">
        <f>YEAR(tbl_Sales[[#This Row],[Date]])</f>
        <v>2016</v>
      </c>
    </row>
    <row r="265" spans="1:17" x14ac:dyDescent="0.25">
      <c r="A265" s="1">
        <v>42474</v>
      </c>
      <c r="B265">
        <v>1300000</v>
      </c>
      <c r="C265" t="s">
        <v>2</v>
      </c>
      <c r="D265" t="s">
        <v>12428</v>
      </c>
      <c r="E265" t="s">
        <v>5</v>
      </c>
      <c r="F265">
        <v>3016</v>
      </c>
      <c r="G265">
        <v>4</v>
      </c>
      <c r="H265">
        <v>2</v>
      </c>
      <c r="I265">
        <v>2</v>
      </c>
      <c r="J265">
        <v>369</v>
      </c>
      <c r="K265">
        <v>1980</v>
      </c>
      <c r="L265" t="s">
        <v>382</v>
      </c>
      <c r="M265" t="s">
        <v>196</v>
      </c>
      <c r="N265" t="s">
        <v>69</v>
      </c>
      <c r="O265" s="6" t="str">
        <f>INDEX(lkp_Region,MATCH(tbl_Sales[[#This Row],[Suburb]],lkp_Suburb,0))</f>
        <v>Western Metropolitan</v>
      </c>
      <c r="P265" s="6">
        <f>MONTH(tbl_Sales[[#This Row],[Date]])</f>
        <v>4</v>
      </c>
      <c r="Q265" s="6">
        <f>YEAR(tbl_Sales[[#This Row],[Date]])</f>
        <v>2016</v>
      </c>
    </row>
    <row r="266" spans="1:17" x14ac:dyDescent="0.25">
      <c r="A266" s="1">
        <v>42474</v>
      </c>
      <c r="B266">
        <v>632500</v>
      </c>
      <c r="C266" t="s">
        <v>13</v>
      </c>
      <c r="D266" t="s">
        <v>12429</v>
      </c>
      <c r="E266" t="s">
        <v>10</v>
      </c>
      <c r="F266">
        <v>3163</v>
      </c>
      <c r="G266">
        <v>2</v>
      </c>
      <c r="H266">
        <v>1</v>
      </c>
      <c r="I266">
        <v>1</v>
      </c>
      <c r="J266">
        <v>99</v>
      </c>
      <c r="K266">
        <v>1965</v>
      </c>
      <c r="L266" t="s">
        <v>383</v>
      </c>
      <c r="M266" t="s">
        <v>201</v>
      </c>
      <c r="N266" t="s">
        <v>57</v>
      </c>
      <c r="O266" s="6" t="str">
        <f>INDEX(lkp_Region,MATCH(tbl_Sales[[#This Row],[Suburb]],lkp_Suburb,0))</f>
        <v>Southern Metropolitan</v>
      </c>
      <c r="P266" s="6">
        <f>MONTH(tbl_Sales[[#This Row],[Date]])</f>
        <v>4</v>
      </c>
      <c r="Q266" s="6">
        <f>YEAR(tbl_Sales[[#This Row],[Date]])</f>
        <v>2016</v>
      </c>
    </row>
    <row r="267" spans="1:17" x14ac:dyDescent="0.25">
      <c r="A267" s="1">
        <v>42474</v>
      </c>
      <c r="B267">
        <v>787500</v>
      </c>
      <c r="C267" t="s">
        <v>51</v>
      </c>
      <c r="D267" t="s">
        <v>12431</v>
      </c>
      <c r="E267" t="s">
        <v>10</v>
      </c>
      <c r="F267">
        <v>3165</v>
      </c>
      <c r="G267">
        <v>3</v>
      </c>
      <c r="H267">
        <v>2</v>
      </c>
      <c r="I267">
        <v>1</v>
      </c>
      <c r="J267">
        <v>300</v>
      </c>
      <c r="L267" t="s">
        <v>384</v>
      </c>
      <c r="M267" t="s">
        <v>138</v>
      </c>
      <c r="N267" t="s">
        <v>57</v>
      </c>
      <c r="O267" s="6" t="str">
        <f>INDEX(lkp_Region,MATCH(tbl_Sales[[#This Row],[Suburb]],lkp_Suburb,0))</f>
        <v>Southern Metropolitan</v>
      </c>
      <c r="P267" s="6">
        <f>MONTH(tbl_Sales[[#This Row],[Date]])</f>
        <v>4</v>
      </c>
      <c r="Q267" s="6">
        <f>YEAR(tbl_Sales[[#This Row],[Date]])</f>
        <v>2016</v>
      </c>
    </row>
    <row r="268" spans="1:17" x14ac:dyDescent="0.25">
      <c r="A268" s="1">
        <v>42474</v>
      </c>
      <c r="B268">
        <v>1140000</v>
      </c>
      <c r="C268" t="s">
        <v>2</v>
      </c>
      <c r="D268" t="s">
        <v>12427</v>
      </c>
      <c r="E268" t="s">
        <v>10</v>
      </c>
      <c r="F268">
        <v>3103</v>
      </c>
      <c r="G268">
        <v>3</v>
      </c>
      <c r="H268">
        <v>2</v>
      </c>
      <c r="I268">
        <v>2</v>
      </c>
      <c r="J268">
        <v>175</v>
      </c>
      <c r="K268">
        <v>1976</v>
      </c>
      <c r="L268" t="s">
        <v>385</v>
      </c>
      <c r="M268" t="s">
        <v>274</v>
      </c>
      <c r="N268" t="s">
        <v>101</v>
      </c>
      <c r="O268" s="6" t="str">
        <f>INDEX(lkp_Region,MATCH(tbl_Sales[[#This Row],[Suburb]],lkp_Suburb,0))</f>
        <v>Southern Metropolitan</v>
      </c>
      <c r="P268" s="6">
        <f>MONTH(tbl_Sales[[#This Row],[Date]])</f>
        <v>4</v>
      </c>
      <c r="Q268" s="6">
        <f>YEAR(tbl_Sales[[#This Row],[Date]])</f>
        <v>2016</v>
      </c>
    </row>
    <row r="269" spans="1:17" x14ac:dyDescent="0.25">
      <c r="A269" s="1">
        <v>42474</v>
      </c>
      <c r="B269">
        <v>1662000</v>
      </c>
      <c r="C269" t="s">
        <v>2</v>
      </c>
      <c r="D269" t="s">
        <v>12429</v>
      </c>
      <c r="E269" t="s">
        <v>10</v>
      </c>
      <c r="F269">
        <v>3147</v>
      </c>
      <c r="G269">
        <v>3</v>
      </c>
      <c r="H269">
        <v>2</v>
      </c>
      <c r="I269">
        <v>2</v>
      </c>
      <c r="J269">
        <v>351</v>
      </c>
      <c r="K269">
        <v>2006</v>
      </c>
      <c r="L269" t="s">
        <v>386</v>
      </c>
      <c r="M269" t="s">
        <v>206</v>
      </c>
      <c r="N269" t="s">
        <v>101</v>
      </c>
      <c r="O269" s="6" t="str">
        <f>INDEX(lkp_Region,MATCH(tbl_Sales[[#This Row],[Suburb]],lkp_Suburb,0))</f>
        <v>Southern Metropolitan</v>
      </c>
      <c r="P269" s="6">
        <f>MONTH(tbl_Sales[[#This Row],[Date]])</f>
        <v>4</v>
      </c>
      <c r="Q269" s="6">
        <f>YEAR(tbl_Sales[[#This Row],[Date]])</f>
        <v>2016</v>
      </c>
    </row>
    <row r="270" spans="1:17" x14ac:dyDescent="0.25">
      <c r="A270" s="1">
        <v>42475</v>
      </c>
      <c r="B270">
        <v>550000</v>
      </c>
      <c r="C270" t="s">
        <v>13</v>
      </c>
      <c r="D270" t="s">
        <v>12428</v>
      </c>
      <c r="E270" t="s">
        <v>10</v>
      </c>
      <c r="F270">
        <v>3141</v>
      </c>
      <c r="G270">
        <v>2</v>
      </c>
      <c r="H270">
        <v>1</v>
      </c>
      <c r="I270">
        <v>1</v>
      </c>
      <c r="J270">
        <v>0</v>
      </c>
      <c r="L270" t="s">
        <v>387</v>
      </c>
      <c r="M270" t="s">
        <v>111</v>
      </c>
      <c r="N270" t="s">
        <v>76</v>
      </c>
      <c r="O270" s="6" t="str">
        <f>INDEX(lkp_Region,MATCH(tbl_Sales[[#This Row],[Suburb]],lkp_Suburb,0))</f>
        <v>Southern Metropolitan</v>
      </c>
      <c r="P270" s="6">
        <f>MONTH(tbl_Sales[[#This Row],[Date]])</f>
        <v>4</v>
      </c>
      <c r="Q270" s="6">
        <f>YEAR(tbl_Sales[[#This Row],[Date]])</f>
        <v>2016</v>
      </c>
    </row>
    <row r="271" spans="1:17" x14ac:dyDescent="0.25">
      <c r="A271" s="1">
        <v>42475</v>
      </c>
      <c r="B271">
        <v>2300000</v>
      </c>
      <c r="C271" t="s">
        <v>2</v>
      </c>
      <c r="D271" t="s">
        <v>12429</v>
      </c>
      <c r="E271" t="s">
        <v>10</v>
      </c>
      <c r="F271">
        <v>3144</v>
      </c>
      <c r="G271">
        <v>4</v>
      </c>
      <c r="H271">
        <v>2</v>
      </c>
      <c r="I271">
        <v>2</v>
      </c>
      <c r="J271">
        <v>599</v>
      </c>
      <c r="K271">
        <v>1977</v>
      </c>
      <c r="L271" t="s">
        <v>389</v>
      </c>
      <c r="M271" t="s">
        <v>388</v>
      </c>
      <c r="N271" t="s">
        <v>76</v>
      </c>
      <c r="O271" s="6" t="str">
        <f>INDEX(lkp_Region,MATCH(tbl_Sales[[#This Row],[Suburb]],lkp_Suburb,0))</f>
        <v>Southern Metropolitan</v>
      </c>
      <c r="P271" s="6">
        <f>MONTH(tbl_Sales[[#This Row],[Date]])</f>
        <v>4</v>
      </c>
      <c r="Q271" s="6">
        <f>YEAR(tbl_Sales[[#This Row],[Date]])</f>
        <v>2016</v>
      </c>
    </row>
    <row r="272" spans="1:17" x14ac:dyDescent="0.25">
      <c r="A272" s="1">
        <v>42475</v>
      </c>
      <c r="B272">
        <v>1030000</v>
      </c>
      <c r="C272" t="s">
        <v>2</v>
      </c>
      <c r="D272" t="s">
        <v>12429</v>
      </c>
      <c r="E272" t="s">
        <v>10</v>
      </c>
      <c r="F272">
        <v>3182</v>
      </c>
      <c r="G272">
        <v>3</v>
      </c>
      <c r="H272">
        <v>1</v>
      </c>
      <c r="I272">
        <v>1</v>
      </c>
      <c r="J272">
        <v>292</v>
      </c>
      <c r="L272" t="s">
        <v>390</v>
      </c>
      <c r="M272" t="s">
        <v>156</v>
      </c>
      <c r="N272" t="s">
        <v>26</v>
      </c>
      <c r="O272" s="6" t="str">
        <f>INDEX(lkp_Region,MATCH(tbl_Sales[[#This Row],[Suburb]],lkp_Suburb,0))</f>
        <v>Southern Metropolitan</v>
      </c>
      <c r="P272" s="6">
        <f>MONTH(tbl_Sales[[#This Row],[Date]])</f>
        <v>4</v>
      </c>
      <c r="Q272" s="6">
        <f>YEAR(tbl_Sales[[#This Row],[Date]])</f>
        <v>2016</v>
      </c>
    </row>
    <row r="273" spans="1:17" x14ac:dyDescent="0.25">
      <c r="A273" s="1">
        <v>42475</v>
      </c>
      <c r="B273">
        <v>800000</v>
      </c>
      <c r="C273" t="s">
        <v>2</v>
      </c>
      <c r="D273" t="s">
        <v>12426</v>
      </c>
      <c r="E273" t="s">
        <v>5</v>
      </c>
      <c r="F273">
        <v>3046</v>
      </c>
      <c r="G273">
        <v>5</v>
      </c>
      <c r="H273">
        <v>2</v>
      </c>
      <c r="I273">
        <v>1</v>
      </c>
      <c r="J273">
        <v>808</v>
      </c>
      <c r="L273" t="s">
        <v>392</v>
      </c>
      <c r="M273" t="s">
        <v>391</v>
      </c>
      <c r="N273" t="s">
        <v>18</v>
      </c>
      <c r="O273" s="6" t="str">
        <f>INDEX(lkp_Region,MATCH(tbl_Sales[[#This Row],[Suburb]],lkp_Suburb,0))</f>
        <v>Northern Metropolitan</v>
      </c>
      <c r="P273" s="6">
        <f>MONTH(tbl_Sales[[#This Row],[Date]])</f>
        <v>4</v>
      </c>
      <c r="Q273" s="6">
        <f>YEAR(tbl_Sales[[#This Row],[Date]])</f>
        <v>2016</v>
      </c>
    </row>
    <row r="274" spans="1:17" x14ac:dyDescent="0.25">
      <c r="A274" s="1">
        <v>42475</v>
      </c>
      <c r="B274">
        <v>905000</v>
      </c>
      <c r="C274" t="s">
        <v>2</v>
      </c>
      <c r="D274" t="s">
        <v>12426</v>
      </c>
      <c r="E274" t="s">
        <v>10</v>
      </c>
      <c r="F274">
        <v>3058</v>
      </c>
      <c r="G274">
        <v>4</v>
      </c>
      <c r="H274">
        <v>2</v>
      </c>
      <c r="I274">
        <v>1</v>
      </c>
      <c r="J274">
        <v>439</v>
      </c>
      <c r="L274" t="s">
        <v>393</v>
      </c>
      <c r="M274" t="s">
        <v>41</v>
      </c>
      <c r="N274" t="s">
        <v>18</v>
      </c>
      <c r="O274" s="6" t="str">
        <f>INDEX(lkp_Region,MATCH(tbl_Sales[[#This Row],[Suburb]],lkp_Suburb,0))</f>
        <v>Northern Metropolitan</v>
      </c>
      <c r="P274" s="6">
        <f>MONTH(tbl_Sales[[#This Row],[Date]])</f>
        <v>4</v>
      </c>
      <c r="Q274" s="6">
        <f>YEAR(tbl_Sales[[#This Row],[Date]])</f>
        <v>2016</v>
      </c>
    </row>
    <row r="275" spans="1:17" x14ac:dyDescent="0.25">
      <c r="A275" s="1">
        <v>42475</v>
      </c>
      <c r="B275">
        <v>250000</v>
      </c>
      <c r="C275" t="s">
        <v>13</v>
      </c>
      <c r="D275" t="s">
        <v>12428</v>
      </c>
      <c r="E275" t="s">
        <v>5</v>
      </c>
      <c r="F275">
        <v>3040</v>
      </c>
      <c r="G275">
        <v>1</v>
      </c>
      <c r="H275">
        <v>1</v>
      </c>
      <c r="I275">
        <v>1</v>
      </c>
      <c r="J275">
        <v>0</v>
      </c>
      <c r="K275">
        <v>1970</v>
      </c>
      <c r="L275" t="s">
        <v>394</v>
      </c>
      <c r="M275" t="s">
        <v>47</v>
      </c>
      <c r="N275" t="s">
        <v>49</v>
      </c>
      <c r="O275" s="6" t="str">
        <f>INDEX(lkp_Region,MATCH(tbl_Sales[[#This Row],[Suburb]],lkp_Suburb,0))</f>
        <v>Western Metropolitan</v>
      </c>
      <c r="P275" s="6">
        <f>MONTH(tbl_Sales[[#This Row],[Date]])</f>
        <v>4</v>
      </c>
      <c r="Q275" s="6">
        <f>YEAR(tbl_Sales[[#This Row],[Date]])</f>
        <v>2016</v>
      </c>
    </row>
    <row r="276" spans="1:17" x14ac:dyDescent="0.25">
      <c r="A276" s="1">
        <v>42475</v>
      </c>
      <c r="B276">
        <v>600000</v>
      </c>
      <c r="C276" t="s">
        <v>13</v>
      </c>
      <c r="D276" t="s">
        <v>12423</v>
      </c>
      <c r="E276" t="s">
        <v>5</v>
      </c>
      <c r="F276">
        <v>3042</v>
      </c>
      <c r="G276">
        <v>3</v>
      </c>
      <c r="H276">
        <v>2</v>
      </c>
      <c r="I276">
        <v>1</v>
      </c>
      <c r="J276">
        <v>164</v>
      </c>
      <c r="L276" t="s">
        <v>395</v>
      </c>
      <c r="M276" t="s">
        <v>86</v>
      </c>
      <c r="N276" t="s">
        <v>49</v>
      </c>
      <c r="O276" s="6" t="str">
        <f>INDEX(lkp_Region,MATCH(tbl_Sales[[#This Row],[Suburb]],lkp_Suburb,0))</f>
        <v>Western Metropolitan</v>
      </c>
      <c r="P276" s="6">
        <f>MONTH(tbl_Sales[[#This Row],[Date]])</f>
        <v>4</v>
      </c>
      <c r="Q276" s="6">
        <f>YEAR(tbl_Sales[[#This Row],[Date]])</f>
        <v>2016</v>
      </c>
    </row>
    <row r="277" spans="1:17" x14ac:dyDescent="0.25">
      <c r="A277" s="1">
        <v>42475</v>
      </c>
      <c r="B277">
        <v>1130000</v>
      </c>
      <c r="C277" t="s">
        <v>2</v>
      </c>
      <c r="D277" t="s">
        <v>12423</v>
      </c>
      <c r="E277" t="s">
        <v>5</v>
      </c>
      <c r="F277">
        <v>3040</v>
      </c>
      <c r="G277">
        <v>2</v>
      </c>
      <c r="H277">
        <v>1</v>
      </c>
      <c r="I277">
        <v>1</v>
      </c>
      <c r="J277">
        <v>646</v>
      </c>
      <c r="K277">
        <v>1950</v>
      </c>
      <c r="L277" t="s">
        <v>396</v>
      </c>
      <c r="M277" t="s">
        <v>47</v>
      </c>
      <c r="N277" t="s">
        <v>49</v>
      </c>
      <c r="O277" s="6" t="str">
        <f>INDEX(lkp_Region,MATCH(tbl_Sales[[#This Row],[Suburb]],lkp_Suburb,0))</f>
        <v>Western Metropolitan</v>
      </c>
      <c r="P277" s="6">
        <f>MONTH(tbl_Sales[[#This Row],[Date]])</f>
        <v>4</v>
      </c>
      <c r="Q277" s="6">
        <f>YEAR(tbl_Sales[[#This Row],[Date]])</f>
        <v>2016</v>
      </c>
    </row>
    <row r="278" spans="1:17" x14ac:dyDescent="0.25">
      <c r="A278" s="1">
        <v>42475</v>
      </c>
      <c r="B278">
        <v>813500</v>
      </c>
      <c r="C278" t="s">
        <v>2</v>
      </c>
      <c r="D278" t="s">
        <v>12427</v>
      </c>
      <c r="E278" t="s">
        <v>5</v>
      </c>
      <c r="F278">
        <v>3031</v>
      </c>
      <c r="G278">
        <v>3</v>
      </c>
      <c r="H278">
        <v>1</v>
      </c>
      <c r="I278">
        <v>1</v>
      </c>
      <c r="J278">
        <v>165</v>
      </c>
      <c r="L278" t="s">
        <v>397</v>
      </c>
      <c r="M278" t="s">
        <v>264</v>
      </c>
      <c r="N278" t="s">
        <v>88</v>
      </c>
      <c r="O278" s="6" t="str">
        <f>INDEX(lkp_Region,MATCH(tbl_Sales[[#This Row],[Suburb]],lkp_Suburb,0))</f>
        <v>Northern Metropolitan</v>
      </c>
      <c r="P278" s="6">
        <f>MONTH(tbl_Sales[[#This Row],[Date]])</f>
        <v>4</v>
      </c>
      <c r="Q278" s="6">
        <f>YEAR(tbl_Sales[[#This Row],[Date]])</f>
        <v>2016</v>
      </c>
    </row>
    <row r="279" spans="1:17" x14ac:dyDescent="0.25">
      <c r="A279" s="1">
        <v>42475</v>
      </c>
      <c r="B279">
        <v>270000</v>
      </c>
      <c r="C279" t="s">
        <v>13</v>
      </c>
      <c r="D279" t="s">
        <v>12431</v>
      </c>
      <c r="E279" t="s">
        <v>5</v>
      </c>
      <c r="F279">
        <v>3012</v>
      </c>
      <c r="G279">
        <v>2</v>
      </c>
      <c r="H279">
        <v>1</v>
      </c>
      <c r="I279">
        <v>1</v>
      </c>
      <c r="J279">
        <v>0</v>
      </c>
      <c r="L279" t="s">
        <v>398</v>
      </c>
      <c r="M279" t="s">
        <v>336</v>
      </c>
      <c r="N279" t="s">
        <v>21</v>
      </c>
      <c r="O279" s="6" t="str">
        <f>INDEX(lkp_Region,MATCH(tbl_Sales[[#This Row],[Suburb]],lkp_Suburb,0))</f>
        <v>Western Metropolitan</v>
      </c>
      <c r="P279" s="6">
        <f>MONTH(tbl_Sales[[#This Row],[Date]])</f>
        <v>4</v>
      </c>
      <c r="Q279" s="6">
        <f>YEAR(tbl_Sales[[#This Row],[Date]])</f>
        <v>2016</v>
      </c>
    </row>
    <row r="280" spans="1:17" x14ac:dyDescent="0.25">
      <c r="A280" s="1">
        <v>42475</v>
      </c>
      <c r="B280">
        <v>1050000</v>
      </c>
      <c r="C280" t="s">
        <v>2</v>
      </c>
      <c r="D280" t="s">
        <v>12423</v>
      </c>
      <c r="E280" t="s">
        <v>5</v>
      </c>
      <c r="F280">
        <v>3108</v>
      </c>
      <c r="G280">
        <v>4</v>
      </c>
      <c r="H280">
        <v>2</v>
      </c>
      <c r="I280">
        <v>2</v>
      </c>
      <c r="J280">
        <v>317</v>
      </c>
      <c r="K280">
        <v>1995</v>
      </c>
      <c r="L280" t="s">
        <v>399</v>
      </c>
      <c r="M280" t="s">
        <v>126</v>
      </c>
      <c r="N280" t="s">
        <v>128</v>
      </c>
      <c r="O280" s="6" t="str">
        <f>INDEX(lkp_Region,MATCH(tbl_Sales[[#This Row],[Suburb]],lkp_Suburb,0))</f>
        <v>Eastern Metropolitan</v>
      </c>
      <c r="P280" s="6">
        <f>MONTH(tbl_Sales[[#This Row],[Date]])</f>
        <v>4</v>
      </c>
      <c r="Q280" s="6">
        <f>YEAR(tbl_Sales[[#This Row],[Date]])</f>
        <v>2016</v>
      </c>
    </row>
    <row r="281" spans="1:17" x14ac:dyDescent="0.25">
      <c r="A281" s="1">
        <v>42475</v>
      </c>
      <c r="B281">
        <v>3130000</v>
      </c>
      <c r="C281" t="s">
        <v>2</v>
      </c>
      <c r="D281" t="s">
        <v>12433</v>
      </c>
      <c r="E281" t="s">
        <v>10</v>
      </c>
      <c r="F281">
        <v>3016</v>
      </c>
      <c r="G281">
        <v>4</v>
      </c>
      <c r="H281">
        <v>2</v>
      </c>
      <c r="I281">
        <v>2</v>
      </c>
      <c r="J281">
        <v>897</v>
      </c>
      <c r="K281">
        <v>1920</v>
      </c>
      <c r="L281" t="s">
        <v>400</v>
      </c>
      <c r="M281" t="s">
        <v>196</v>
      </c>
      <c r="N281" t="s">
        <v>69</v>
      </c>
      <c r="O281" s="6" t="str">
        <f>INDEX(lkp_Region,MATCH(tbl_Sales[[#This Row],[Suburb]],lkp_Suburb,0))</f>
        <v>Western Metropolitan</v>
      </c>
      <c r="P281" s="6">
        <f>MONTH(tbl_Sales[[#This Row],[Date]])</f>
        <v>4</v>
      </c>
      <c r="Q281" s="6">
        <f>YEAR(tbl_Sales[[#This Row],[Date]])</f>
        <v>2016</v>
      </c>
    </row>
    <row r="282" spans="1:17" x14ac:dyDescent="0.25">
      <c r="A282" s="1">
        <v>42475</v>
      </c>
      <c r="B282">
        <v>920000</v>
      </c>
      <c r="C282" t="s">
        <v>13</v>
      </c>
      <c r="D282" t="s">
        <v>12429</v>
      </c>
      <c r="E282" t="s">
        <v>5</v>
      </c>
      <c r="F282">
        <v>3165</v>
      </c>
      <c r="G282">
        <v>3</v>
      </c>
      <c r="H282">
        <v>2</v>
      </c>
      <c r="I282">
        <v>1</v>
      </c>
      <c r="J282">
        <v>388</v>
      </c>
      <c r="K282">
        <v>2007</v>
      </c>
      <c r="L282" t="s">
        <v>401</v>
      </c>
      <c r="M282" t="s">
        <v>138</v>
      </c>
      <c r="N282" t="s">
        <v>57</v>
      </c>
      <c r="O282" s="6" t="str">
        <f>INDEX(lkp_Region,MATCH(tbl_Sales[[#This Row],[Suburb]],lkp_Suburb,0))</f>
        <v>Southern Metropolitan</v>
      </c>
      <c r="P282" s="6">
        <f>MONTH(tbl_Sales[[#This Row],[Date]])</f>
        <v>4</v>
      </c>
      <c r="Q282" s="6">
        <f>YEAR(tbl_Sales[[#This Row],[Date]])</f>
        <v>2016</v>
      </c>
    </row>
    <row r="283" spans="1:17" x14ac:dyDescent="0.25">
      <c r="A283" s="1">
        <v>42475</v>
      </c>
      <c r="B283">
        <v>950000</v>
      </c>
      <c r="C283" t="s">
        <v>2</v>
      </c>
      <c r="D283" t="s">
        <v>12430</v>
      </c>
      <c r="E283" t="s">
        <v>5</v>
      </c>
      <c r="F283">
        <v>3165</v>
      </c>
      <c r="G283">
        <v>3</v>
      </c>
      <c r="H283">
        <v>1</v>
      </c>
      <c r="I283">
        <v>1</v>
      </c>
      <c r="J283">
        <v>598</v>
      </c>
      <c r="L283" t="s">
        <v>402</v>
      </c>
      <c r="M283" t="s">
        <v>138</v>
      </c>
      <c r="N283" t="s">
        <v>57</v>
      </c>
      <c r="O283" s="6" t="str">
        <f>INDEX(lkp_Region,MATCH(tbl_Sales[[#This Row],[Suburb]],lkp_Suburb,0))</f>
        <v>Southern Metropolitan</v>
      </c>
      <c r="P283" s="6">
        <f>MONTH(tbl_Sales[[#This Row],[Date]])</f>
        <v>4</v>
      </c>
      <c r="Q283" s="6">
        <f>YEAR(tbl_Sales[[#This Row],[Date]])</f>
        <v>2016</v>
      </c>
    </row>
    <row r="284" spans="1:17" x14ac:dyDescent="0.25">
      <c r="A284" s="1">
        <v>42475</v>
      </c>
      <c r="B284">
        <v>970000</v>
      </c>
      <c r="C284" t="s">
        <v>51</v>
      </c>
      <c r="D284" t="s">
        <v>12428</v>
      </c>
      <c r="E284" t="s">
        <v>5</v>
      </c>
      <c r="F284">
        <v>3165</v>
      </c>
      <c r="G284">
        <v>3</v>
      </c>
      <c r="H284">
        <v>2</v>
      </c>
      <c r="I284">
        <v>2</v>
      </c>
      <c r="J284">
        <v>321</v>
      </c>
      <c r="L284" t="s">
        <v>403</v>
      </c>
      <c r="M284" t="s">
        <v>138</v>
      </c>
      <c r="N284" t="s">
        <v>57</v>
      </c>
      <c r="O284" s="6" t="str">
        <f>INDEX(lkp_Region,MATCH(tbl_Sales[[#This Row],[Suburb]],lkp_Suburb,0))</f>
        <v>Southern Metropolitan</v>
      </c>
      <c r="P284" s="6">
        <f>MONTH(tbl_Sales[[#This Row],[Date]])</f>
        <v>4</v>
      </c>
      <c r="Q284" s="6">
        <f>YEAR(tbl_Sales[[#This Row],[Date]])</f>
        <v>2016</v>
      </c>
    </row>
    <row r="285" spans="1:17" x14ac:dyDescent="0.25">
      <c r="A285" s="1">
        <v>42475</v>
      </c>
      <c r="B285">
        <v>1615000</v>
      </c>
      <c r="C285" t="s">
        <v>2</v>
      </c>
      <c r="D285" t="s">
        <v>12423</v>
      </c>
      <c r="E285" t="s">
        <v>10</v>
      </c>
      <c r="F285">
        <v>3072</v>
      </c>
      <c r="G285">
        <v>4</v>
      </c>
      <c r="H285">
        <v>2</v>
      </c>
      <c r="I285">
        <v>3</v>
      </c>
      <c r="J285">
        <v>890</v>
      </c>
      <c r="L285" t="s">
        <v>404</v>
      </c>
      <c r="M285" t="s">
        <v>97</v>
      </c>
      <c r="N285" t="s">
        <v>62</v>
      </c>
      <c r="O285" s="6" t="str">
        <f>INDEX(lkp_Region,MATCH(tbl_Sales[[#This Row],[Suburb]],lkp_Suburb,0))</f>
        <v>Northern Metropolitan</v>
      </c>
      <c r="P285" s="6">
        <f>MONTH(tbl_Sales[[#This Row],[Date]])</f>
        <v>4</v>
      </c>
      <c r="Q285" s="6">
        <f>YEAR(tbl_Sales[[#This Row],[Date]])</f>
        <v>2016</v>
      </c>
    </row>
    <row r="286" spans="1:17" x14ac:dyDescent="0.25">
      <c r="A286" s="1">
        <v>42475</v>
      </c>
      <c r="B286">
        <v>547500</v>
      </c>
      <c r="C286" t="s">
        <v>2</v>
      </c>
      <c r="D286" t="s">
        <v>12432</v>
      </c>
      <c r="E286" t="s">
        <v>10</v>
      </c>
      <c r="F286">
        <v>3020</v>
      </c>
      <c r="G286">
        <v>3</v>
      </c>
      <c r="H286">
        <v>1</v>
      </c>
      <c r="I286">
        <v>2</v>
      </c>
      <c r="J286">
        <v>603</v>
      </c>
      <c r="K286">
        <v>1950</v>
      </c>
      <c r="L286" t="s">
        <v>405</v>
      </c>
      <c r="M286" t="s">
        <v>141</v>
      </c>
      <c r="N286" t="s">
        <v>3</v>
      </c>
      <c r="O286" s="6" t="str">
        <f>INDEX(lkp_Region,MATCH(tbl_Sales[[#This Row],[Suburb]],lkp_Suburb,0))</f>
        <v>Western Metropolitan</v>
      </c>
      <c r="P286" s="6">
        <f>MONTH(tbl_Sales[[#This Row],[Date]])</f>
        <v>4</v>
      </c>
      <c r="Q286" s="6">
        <f>YEAR(tbl_Sales[[#This Row],[Date]])</f>
        <v>2016</v>
      </c>
    </row>
    <row r="287" spans="1:17" x14ac:dyDescent="0.25">
      <c r="A287" s="1">
        <v>42475</v>
      </c>
      <c r="B287">
        <v>525000</v>
      </c>
      <c r="C287" t="s">
        <v>13</v>
      </c>
      <c r="D287" t="s">
        <v>12425</v>
      </c>
      <c r="E287" t="s">
        <v>5</v>
      </c>
      <c r="F287">
        <v>3101</v>
      </c>
      <c r="G287">
        <v>2</v>
      </c>
      <c r="H287">
        <v>1</v>
      </c>
      <c r="I287">
        <v>1</v>
      </c>
      <c r="J287">
        <v>0</v>
      </c>
      <c r="L287" t="s">
        <v>406</v>
      </c>
      <c r="M287" t="s">
        <v>145</v>
      </c>
      <c r="N287" t="s">
        <v>101</v>
      </c>
      <c r="O287" s="6" t="str">
        <f>INDEX(lkp_Region,MATCH(tbl_Sales[[#This Row],[Suburb]],lkp_Suburb,0))</f>
        <v>Southern Metropolitan</v>
      </c>
      <c r="P287" s="6">
        <f>MONTH(tbl_Sales[[#This Row],[Date]])</f>
        <v>4</v>
      </c>
      <c r="Q287" s="6">
        <f>YEAR(tbl_Sales[[#This Row],[Date]])</f>
        <v>2016</v>
      </c>
    </row>
    <row r="288" spans="1:17" x14ac:dyDescent="0.25">
      <c r="A288" s="1">
        <v>42475</v>
      </c>
      <c r="B288">
        <v>2125000</v>
      </c>
      <c r="C288" t="s">
        <v>2</v>
      </c>
      <c r="D288" t="s">
        <v>12427</v>
      </c>
      <c r="E288" t="s">
        <v>5</v>
      </c>
      <c r="F288">
        <v>3124</v>
      </c>
      <c r="G288">
        <v>5</v>
      </c>
      <c r="H288">
        <v>3</v>
      </c>
      <c r="I288">
        <v>2</v>
      </c>
      <c r="J288">
        <v>603</v>
      </c>
      <c r="K288">
        <v>1980</v>
      </c>
      <c r="L288" t="s">
        <v>407</v>
      </c>
      <c r="M288" t="s">
        <v>209</v>
      </c>
      <c r="N288" t="s">
        <v>101</v>
      </c>
      <c r="O288" s="6" t="str">
        <f>INDEX(lkp_Region,MATCH(tbl_Sales[[#This Row],[Suburb]],lkp_Suburb,0))</f>
        <v>Southern Metropolitan</v>
      </c>
      <c r="P288" s="6">
        <f>MONTH(tbl_Sales[[#This Row],[Date]])</f>
        <v>4</v>
      </c>
      <c r="Q288" s="6">
        <f>YEAR(tbl_Sales[[#This Row],[Date]])</f>
        <v>2016</v>
      </c>
    </row>
    <row r="289" spans="1:17" x14ac:dyDescent="0.25">
      <c r="A289" s="1">
        <v>42475</v>
      </c>
      <c r="B289">
        <v>1450000</v>
      </c>
      <c r="C289" t="s">
        <v>2</v>
      </c>
      <c r="D289" t="s">
        <v>12429</v>
      </c>
      <c r="E289" t="s">
        <v>5</v>
      </c>
      <c r="F289">
        <v>3187</v>
      </c>
      <c r="G289">
        <v>5</v>
      </c>
      <c r="H289">
        <v>3</v>
      </c>
      <c r="I289">
        <v>2</v>
      </c>
      <c r="J289">
        <v>527</v>
      </c>
      <c r="L289" t="s">
        <v>408</v>
      </c>
      <c r="M289" t="s">
        <v>346</v>
      </c>
      <c r="N289" t="s">
        <v>107</v>
      </c>
      <c r="O289" s="6" t="str">
        <f>INDEX(lkp_Region,MATCH(tbl_Sales[[#This Row],[Suburb]],lkp_Suburb,0))</f>
        <v>Southern Metropolitan</v>
      </c>
      <c r="P289" s="6">
        <f>MONTH(tbl_Sales[[#This Row],[Date]])</f>
        <v>4</v>
      </c>
      <c r="Q289" s="6">
        <f>YEAR(tbl_Sales[[#This Row],[Date]])</f>
        <v>2016</v>
      </c>
    </row>
    <row r="290" spans="1:17" x14ac:dyDescent="0.25">
      <c r="A290" s="1">
        <v>42475</v>
      </c>
      <c r="B290">
        <v>1530000</v>
      </c>
      <c r="C290" t="s">
        <v>2</v>
      </c>
      <c r="D290" t="s">
        <v>12433</v>
      </c>
      <c r="E290" t="s">
        <v>10</v>
      </c>
      <c r="F290">
        <v>3187</v>
      </c>
      <c r="G290">
        <v>4</v>
      </c>
      <c r="H290">
        <v>2</v>
      </c>
      <c r="I290">
        <v>1</v>
      </c>
      <c r="J290">
        <v>603</v>
      </c>
      <c r="K290">
        <v>1920</v>
      </c>
      <c r="L290" t="s">
        <v>409</v>
      </c>
      <c r="M290" t="s">
        <v>346</v>
      </c>
      <c r="N290" t="s">
        <v>107</v>
      </c>
      <c r="O290" s="6" t="str">
        <f>INDEX(lkp_Region,MATCH(tbl_Sales[[#This Row],[Suburb]],lkp_Suburb,0))</f>
        <v>Southern Metropolitan</v>
      </c>
      <c r="P290" s="6">
        <f>MONTH(tbl_Sales[[#This Row],[Date]])</f>
        <v>4</v>
      </c>
      <c r="Q290" s="6">
        <f>YEAR(tbl_Sales[[#This Row],[Date]])</f>
        <v>2016</v>
      </c>
    </row>
    <row r="291" spans="1:17" x14ac:dyDescent="0.25">
      <c r="A291" s="1">
        <v>42475</v>
      </c>
      <c r="B291">
        <v>1780000</v>
      </c>
      <c r="C291" t="s">
        <v>2</v>
      </c>
      <c r="D291" t="s">
        <v>12429</v>
      </c>
      <c r="E291" t="s">
        <v>5</v>
      </c>
      <c r="F291">
        <v>3187</v>
      </c>
      <c r="G291">
        <v>2</v>
      </c>
      <c r="H291">
        <v>3</v>
      </c>
      <c r="I291">
        <v>2</v>
      </c>
      <c r="J291">
        <v>635</v>
      </c>
      <c r="K291">
        <v>1935</v>
      </c>
      <c r="L291" t="s">
        <v>410</v>
      </c>
      <c r="M291" t="s">
        <v>346</v>
      </c>
      <c r="N291" t="s">
        <v>107</v>
      </c>
      <c r="O291" s="6" t="str">
        <f>INDEX(lkp_Region,MATCH(tbl_Sales[[#This Row],[Suburb]],lkp_Suburb,0))</f>
        <v>Southern Metropolitan</v>
      </c>
      <c r="P291" s="6">
        <f>MONTH(tbl_Sales[[#This Row],[Date]])</f>
        <v>4</v>
      </c>
      <c r="Q291" s="6">
        <f>YEAR(tbl_Sales[[#This Row],[Date]])</f>
        <v>2016</v>
      </c>
    </row>
    <row r="292" spans="1:17" x14ac:dyDescent="0.25">
      <c r="A292" s="1">
        <v>42475</v>
      </c>
      <c r="B292">
        <v>890000</v>
      </c>
      <c r="C292" t="s">
        <v>51</v>
      </c>
      <c r="D292" t="s">
        <v>12427</v>
      </c>
      <c r="E292" t="s">
        <v>10</v>
      </c>
      <c r="F292">
        <v>3079</v>
      </c>
      <c r="G292">
        <v>3</v>
      </c>
      <c r="H292">
        <v>2</v>
      </c>
      <c r="I292">
        <v>2</v>
      </c>
      <c r="J292">
        <v>249</v>
      </c>
      <c r="K292">
        <v>2005</v>
      </c>
      <c r="L292" t="s">
        <v>411</v>
      </c>
      <c r="M292" t="s">
        <v>213</v>
      </c>
      <c r="N292" t="s">
        <v>150</v>
      </c>
      <c r="O292" s="6" t="str">
        <f>INDEX(lkp_Region,MATCH(tbl_Sales[[#This Row],[Suburb]],lkp_Suburb,0))</f>
        <v>Eastern Metropolitan</v>
      </c>
      <c r="P292" s="6">
        <f>MONTH(tbl_Sales[[#This Row],[Date]])</f>
        <v>4</v>
      </c>
      <c r="Q292" s="6">
        <f>YEAR(tbl_Sales[[#This Row],[Date]])</f>
        <v>2016</v>
      </c>
    </row>
    <row r="293" spans="1:17" x14ac:dyDescent="0.25">
      <c r="A293" s="1">
        <v>42475</v>
      </c>
      <c r="B293">
        <v>2600000</v>
      </c>
      <c r="C293" t="s">
        <v>2</v>
      </c>
      <c r="D293" t="s">
        <v>12423</v>
      </c>
      <c r="E293" t="s">
        <v>10</v>
      </c>
      <c r="F293">
        <v>3079</v>
      </c>
      <c r="G293">
        <v>5</v>
      </c>
      <c r="H293">
        <v>3</v>
      </c>
      <c r="I293">
        <v>1</v>
      </c>
      <c r="J293">
        <v>1006</v>
      </c>
      <c r="K293">
        <v>1920</v>
      </c>
      <c r="L293" t="s">
        <v>412</v>
      </c>
      <c r="M293" t="s">
        <v>213</v>
      </c>
      <c r="N293" t="s">
        <v>150</v>
      </c>
      <c r="O293" s="6" t="str">
        <f>INDEX(lkp_Region,MATCH(tbl_Sales[[#This Row],[Suburb]],lkp_Suburb,0))</f>
        <v>Eastern Metropolitan</v>
      </c>
      <c r="P293" s="6">
        <f>MONTH(tbl_Sales[[#This Row],[Date]])</f>
        <v>4</v>
      </c>
      <c r="Q293" s="6">
        <f>YEAR(tbl_Sales[[#This Row],[Date]])</f>
        <v>2016</v>
      </c>
    </row>
    <row r="294" spans="1:17" x14ac:dyDescent="0.25">
      <c r="A294" s="1">
        <v>42476</v>
      </c>
      <c r="B294">
        <v>1850000</v>
      </c>
      <c r="C294" t="s">
        <v>2</v>
      </c>
      <c r="D294" t="s">
        <v>12427</v>
      </c>
      <c r="E294" t="s">
        <v>5</v>
      </c>
      <c r="F294">
        <v>3127</v>
      </c>
      <c r="G294">
        <v>4</v>
      </c>
      <c r="H294">
        <v>2</v>
      </c>
      <c r="I294">
        <v>2</v>
      </c>
      <c r="J294">
        <v>612</v>
      </c>
      <c r="K294">
        <v>1970</v>
      </c>
      <c r="L294" t="s">
        <v>413</v>
      </c>
      <c r="M294" t="s">
        <v>11</v>
      </c>
      <c r="N294" t="s">
        <v>14</v>
      </c>
      <c r="O294" s="6" t="str">
        <f>INDEX(lkp_Region,MATCH(tbl_Sales[[#This Row],[Suburb]],lkp_Suburb,0))</f>
        <v>Southern Metropolitan</v>
      </c>
      <c r="P294" s="6">
        <f>MONTH(tbl_Sales[[#This Row],[Date]])</f>
        <v>4</v>
      </c>
      <c r="Q294" s="6">
        <f>YEAR(tbl_Sales[[#This Row],[Date]])</f>
        <v>2016</v>
      </c>
    </row>
    <row r="295" spans="1:17" x14ac:dyDescent="0.25">
      <c r="A295" s="1">
        <v>42476</v>
      </c>
      <c r="B295">
        <v>1400000</v>
      </c>
      <c r="C295" t="s">
        <v>13</v>
      </c>
      <c r="D295" t="s">
        <v>12424</v>
      </c>
      <c r="E295" t="s">
        <v>5</v>
      </c>
      <c r="F295">
        <v>3142</v>
      </c>
      <c r="G295">
        <v>2</v>
      </c>
      <c r="H295">
        <v>2</v>
      </c>
      <c r="I295">
        <v>2</v>
      </c>
      <c r="J295">
        <v>2927</v>
      </c>
      <c r="L295" t="s">
        <v>414</v>
      </c>
      <c r="M295" t="s">
        <v>109</v>
      </c>
      <c r="N295" t="s">
        <v>76</v>
      </c>
      <c r="O295" s="6" t="str">
        <f>INDEX(lkp_Region,MATCH(tbl_Sales[[#This Row],[Suburb]],lkp_Suburb,0))</f>
        <v>Southern Metropolitan</v>
      </c>
      <c r="P295" s="6">
        <f>MONTH(tbl_Sales[[#This Row],[Date]])</f>
        <v>4</v>
      </c>
      <c r="Q295" s="6">
        <f>YEAR(tbl_Sales[[#This Row],[Date]])</f>
        <v>2016</v>
      </c>
    </row>
    <row r="296" spans="1:17" x14ac:dyDescent="0.25">
      <c r="A296" s="1">
        <v>42476</v>
      </c>
      <c r="B296">
        <v>810000</v>
      </c>
      <c r="C296" t="s">
        <v>51</v>
      </c>
      <c r="D296" t="s">
        <v>12427</v>
      </c>
      <c r="E296" t="s">
        <v>10</v>
      </c>
      <c r="F296">
        <v>3058</v>
      </c>
      <c r="G296">
        <v>3</v>
      </c>
      <c r="H296">
        <v>2</v>
      </c>
      <c r="I296">
        <v>1</v>
      </c>
      <c r="J296">
        <v>213</v>
      </c>
      <c r="K296">
        <v>2010</v>
      </c>
      <c r="L296" t="s">
        <v>415</v>
      </c>
      <c r="M296" t="s">
        <v>41</v>
      </c>
      <c r="N296" t="s">
        <v>18</v>
      </c>
      <c r="O296" s="6" t="str">
        <f>INDEX(lkp_Region,MATCH(tbl_Sales[[#This Row],[Suburb]],lkp_Suburb,0))</f>
        <v>Northern Metropolitan</v>
      </c>
      <c r="P296" s="6">
        <f>MONTH(tbl_Sales[[#This Row],[Date]])</f>
        <v>4</v>
      </c>
      <c r="Q296" s="6">
        <f>YEAR(tbl_Sales[[#This Row],[Date]])</f>
        <v>2016</v>
      </c>
    </row>
    <row r="297" spans="1:17" x14ac:dyDescent="0.25">
      <c r="A297" s="1">
        <v>42476</v>
      </c>
      <c r="B297">
        <v>560000</v>
      </c>
      <c r="C297" t="s">
        <v>13</v>
      </c>
      <c r="D297" t="s">
        <v>12425</v>
      </c>
      <c r="E297" t="s">
        <v>10</v>
      </c>
      <c r="F297">
        <v>3033</v>
      </c>
      <c r="G297">
        <v>3</v>
      </c>
      <c r="H297">
        <v>1</v>
      </c>
      <c r="I297">
        <v>2</v>
      </c>
      <c r="J297">
        <v>352</v>
      </c>
      <c r="K297">
        <v>2000</v>
      </c>
      <c r="L297" t="s">
        <v>416</v>
      </c>
      <c r="M297" t="s">
        <v>119</v>
      </c>
      <c r="N297" t="s">
        <v>49</v>
      </c>
      <c r="O297" s="6" t="str">
        <f>INDEX(lkp_Region,MATCH(tbl_Sales[[#This Row],[Suburb]],lkp_Suburb,0))</f>
        <v>Western Metropolitan</v>
      </c>
      <c r="P297" s="6">
        <f>MONTH(tbl_Sales[[#This Row],[Date]])</f>
        <v>4</v>
      </c>
      <c r="Q297" s="6">
        <f>YEAR(tbl_Sales[[#This Row],[Date]])</f>
        <v>2016</v>
      </c>
    </row>
    <row r="298" spans="1:17" x14ac:dyDescent="0.25">
      <c r="A298" s="1">
        <v>42476</v>
      </c>
      <c r="B298">
        <v>1110000</v>
      </c>
      <c r="C298" t="s">
        <v>2</v>
      </c>
      <c r="D298" t="s">
        <v>12423</v>
      </c>
      <c r="E298" t="s">
        <v>10</v>
      </c>
      <c r="F298">
        <v>3040</v>
      </c>
      <c r="G298">
        <v>3</v>
      </c>
      <c r="H298">
        <v>2</v>
      </c>
      <c r="I298">
        <v>2</v>
      </c>
      <c r="J298">
        <v>470</v>
      </c>
      <c r="K298">
        <v>1968</v>
      </c>
      <c r="L298" t="s">
        <v>418</v>
      </c>
      <c r="M298" t="s">
        <v>417</v>
      </c>
      <c r="N298" t="s">
        <v>49</v>
      </c>
      <c r="O298" s="6" t="str">
        <f>INDEX(lkp_Region,MATCH(tbl_Sales[[#This Row],[Suburb]],lkp_Suburb,0))</f>
        <v>Western Metropolitan</v>
      </c>
      <c r="P298" s="6">
        <f>MONTH(tbl_Sales[[#This Row],[Date]])</f>
        <v>4</v>
      </c>
      <c r="Q298" s="6">
        <f>YEAR(tbl_Sales[[#This Row],[Date]])</f>
        <v>2016</v>
      </c>
    </row>
    <row r="299" spans="1:17" x14ac:dyDescent="0.25">
      <c r="A299" s="1">
        <v>42476</v>
      </c>
      <c r="B299">
        <v>1030000</v>
      </c>
      <c r="C299" t="s">
        <v>2</v>
      </c>
      <c r="D299" t="s">
        <v>12423</v>
      </c>
      <c r="E299" t="s">
        <v>5</v>
      </c>
      <c r="F299">
        <v>3015</v>
      </c>
      <c r="G299">
        <v>3</v>
      </c>
      <c r="H299">
        <v>1</v>
      </c>
      <c r="I299">
        <v>1</v>
      </c>
      <c r="J299">
        <v>224</v>
      </c>
      <c r="L299" t="s">
        <v>420</v>
      </c>
      <c r="M299" t="s">
        <v>419</v>
      </c>
      <c r="N299" t="s">
        <v>69</v>
      </c>
      <c r="O299" s="6" t="str">
        <f>INDEX(lkp_Region,MATCH(tbl_Sales[[#This Row],[Suburb]],lkp_Suburb,0))</f>
        <v>Western Metropolitan</v>
      </c>
      <c r="P299" s="6">
        <f>MONTH(tbl_Sales[[#This Row],[Date]])</f>
        <v>4</v>
      </c>
      <c r="Q299" s="6">
        <f>YEAR(tbl_Sales[[#This Row],[Date]])</f>
        <v>2016</v>
      </c>
    </row>
    <row r="300" spans="1:17" x14ac:dyDescent="0.25">
      <c r="A300" s="1">
        <v>42476</v>
      </c>
      <c r="B300">
        <v>900000</v>
      </c>
      <c r="C300" t="s">
        <v>51</v>
      </c>
      <c r="D300" t="s">
        <v>12428</v>
      </c>
      <c r="E300" t="s">
        <v>5</v>
      </c>
      <c r="F300">
        <v>3204</v>
      </c>
      <c r="G300">
        <v>3</v>
      </c>
      <c r="H300">
        <v>2</v>
      </c>
      <c r="I300">
        <v>1</v>
      </c>
      <c r="J300">
        <v>418</v>
      </c>
      <c r="K300">
        <v>1925</v>
      </c>
      <c r="L300" t="s">
        <v>421</v>
      </c>
      <c r="M300" t="s">
        <v>55</v>
      </c>
      <c r="N300" t="s">
        <v>57</v>
      </c>
      <c r="O300" s="6" t="str">
        <f>INDEX(lkp_Region,MATCH(tbl_Sales[[#This Row],[Suburb]],lkp_Suburb,0))</f>
        <v>Southern Metropolitan</v>
      </c>
      <c r="P300" s="6">
        <f>MONTH(tbl_Sales[[#This Row],[Date]])</f>
        <v>4</v>
      </c>
      <c r="Q300" s="6">
        <f>YEAR(tbl_Sales[[#This Row],[Date]])</f>
        <v>2016</v>
      </c>
    </row>
    <row r="301" spans="1:17" x14ac:dyDescent="0.25">
      <c r="A301" s="1">
        <v>42476</v>
      </c>
      <c r="B301">
        <v>1041000</v>
      </c>
      <c r="C301" t="s">
        <v>2</v>
      </c>
      <c r="D301" t="s">
        <v>12429</v>
      </c>
      <c r="E301" t="s">
        <v>10</v>
      </c>
      <c r="F301">
        <v>3204</v>
      </c>
      <c r="G301">
        <v>4</v>
      </c>
      <c r="H301">
        <v>2</v>
      </c>
      <c r="I301">
        <v>1</v>
      </c>
      <c r="J301">
        <v>292</v>
      </c>
      <c r="L301" t="s">
        <v>422</v>
      </c>
      <c r="M301" t="s">
        <v>55</v>
      </c>
      <c r="N301" t="s">
        <v>57</v>
      </c>
      <c r="O301" s="6" t="str">
        <f>INDEX(lkp_Region,MATCH(tbl_Sales[[#This Row],[Suburb]],lkp_Suburb,0))</f>
        <v>Southern Metropolitan</v>
      </c>
      <c r="P301" s="6">
        <f>MONTH(tbl_Sales[[#This Row],[Date]])</f>
        <v>4</v>
      </c>
      <c r="Q301" s="6">
        <f>YEAR(tbl_Sales[[#This Row],[Date]])</f>
        <v>2016</v>
      </c>
    </row>
    <row r="302" spans="1:17" x14ac:dyDescent="0.25">
      <c r="A302" s="1">
        <v>42476</v>
      </c>
      <c r="B302">
        <v>1125000</v>
      </c>
      <c r="C302" t="s">
        <v>2</v>
      </c>
      <c r="D302" t="s">
        <v>12427</v>
      </c>
      <c r="E302" t="s">
        <v>5</v>
      </c>
      <c r="F302">
        <v>3163</v>
      </c>
      <c r="G302">
        <v>3</v>
      </c>
      <c r="H302">
        <v>1</v>
      </c>
      <c r="I302">
        <v>1</v>
      </c>
      <c r="J302">
        <v>604</v>
      </c>
      <c r="K302">
        <v>1925</v>
      </c>
      <c r="L302" t="s">
        <v>423</v>
      </c>
      <c r="M302" t="s">
        <v>201</v>
      </c>
      <c r="N302" t="s">
        <v>57</v>
      </c>
      <c r="O302" s="6" t="str">
        <f>INDEX(lkp_Region,MATCH(tbl_Sales[[#This Row],[Suburb]],lkp_Suburb,0))</f>
        <v>Southern Metropolitan</v>
      </c>
      <c r="P302" s="6">
        <f>MONTH(tbl_Sales[[#This Row],[Date]])</f>
        <v>4</v>
      </c>
      <c r="Q302" s="6">
        <f>YEAR(tbl_Sales[[#This Row],[Date]])</f>
        <v>2016</v>
      </c>
    </row>
    <row r="303" spans="1:17" x14ac:dyDescent="0.25">
      <c r="A303" s="1">
        <v>42476</v>
      </c>
      <c r="B303">
        <v>740000</v>
      </c>
      <c r="C303" t="s">
        <v>2</v>
      </c>
      <c r="D303" t="s">
        <v>12424</v>
      </c>
      <c r="E303" t="s">
        <v>10</v>
      </c>
      <c r="F303">
        <v>3071</v>
      </c>
      <c r="G303">
        <v>2</v>
      </c>
      <c r="H303">
        <v>1</v>
      </c>
      <c r="I303">
        <v>2</v>
      </c>
      <c r="J303">
        <v>467</v>
      </c>
      <c r="L303" t="s">
        <v>424</v>
      </c>
      <c r="M303" t="s">
        <v>60</v>
      </c>
      <c r="N303" t="s">
        <v>62</v>
      </c>
      <c r="O303" s="6" t="str">
        <f>INDEX(lkp_Region,MATCH(tbl_Sales[[#This Row],[Suburb]],lkp_Suburb,0))</f>
        <v>Northern Metropolitan</v>
      </c>
      <c r="P303" s="6">
        <f>MONTH(tbl_Sales[[#This Row],[Date]])</f>
        <v>4</v>
      </c>
      <c r="Q303" s="6">
        <f>YEAR(tbl_Sales[[#This Row],[Date]])</f>
        <v>2016</v>
      </c>
    </row>
    <row r="304" spans="1:17" x14ac:dyDescent="0.25">
      <c r="A304" s="1">
        <v>42476</v>
      </c>
      <c r="B304">
        <v>680000</v>
      </c>
      <c r="C304" t="s">
        <v>2</v>
      </c>
      <c r="D304" t="s">
        <v>12423</v>
      </c>
      <c r="E304" t="s">
        <v>10</v>
      </c>
      <c r="F304">
        <v>3033</v>
      </c>
      <c r="G304">
        <v>4</v>
      </c>
      <c r="H304">
        <v>2</v>
      </c>
      <c r="I304">
        <v>2</v>
      </c>
      <c r="J304">
        <v>545</v>
      </c>
      <c r="L304" t="s">
        <v>425</v>
      </c>
      <c r="M304" t="s">
        <v>119</v>
      </c>
      <c r="N304" t="s">
        <v>3</v>
      </c>
      <c r="O304" s="6" t="str">
        <f>INDEX(lkp_Region,MATCH(tbl_Sales[[#This Row],[Suburb]],lkp_Suburb,0))</f>
        <v>Western Metropolitan</v>
      </c>
      <c r="P304" s="6">
        <f>MONTH(tbl_Sales[[#This Row],[Date]])</f>
        <v>4</v>
      </c>
      <c r="Q304" s="6">
        <f>YEAR(tbl_Sales[[#This Row],[Date]])</f>
        <v>2016</v>
      </c>
    </row>
    <row r="305" spans="1:17" x14ac:dyDescent="0.25">
      <c r="A305" s="1">
        <v>42476</v>
      </c>
      <c r="B305">
        <v>1800000</v>
      </c>
      <c r="C305" t="s">
        <v>2</v>
      </c>
      <c r="D305" t="s">
        <v>12427</v>
      </c>
      <c r="E305" t="s">
        <v>5</v>
      </c>
      <c r="F305">
        <v>3124</v>
      </c>
      <c r="G305">
        <v>3</v>
      </c>
      <c r="H305">
        <v>2</v>
      </c>
      <c r="I305">
        <v>0</v>
      </c>
      <c r="J305">
        <v>584</v>
      </c>
      <c r="K305">
        <v>1920</v>
      </c>
      <c r="L305" t="s">
        <v>426</v>
      </c>
      <c r="M305" t="s">
        <v>209</v>
      </c>
      <c r="N305" t="s">
        <v>101</v>
      </c>
      <c r="O305" s="6" t="str">
        <f>INDEX(lkp_Region,MATCH(tbl_Sales[[#This Row],[Suburb]],lkp_Suburb,0))</f>
        <v>Southern Metropolitan</v>
      </c>
      <c r="P305" s="6">
        <f>MONTH(tbl_Sales[[#This Row],[Date]])</f>
        <v>4</v>
      </c>
      <c r="Q305" s="6">
        <f>YEAR(tbl_Sales[[#This Row],[Date]])</f>
        <v>2016</v>
      </c>
    </row>
    <row r="306" spans="1:17" x14ac:dyDescent="0.25">
      <c r="A306" s="1">
        <v>42477</v>
      </c>
      <c r="B306">
        <v>630000</v>
      </c>
      <c r="C306" t="s">
        <v>13</v>
      </c>
      <c r="D306" t="s">
        <v>12428</v>
      </c>
      <c r="E306" t="s">
        <v>5</v>
      </c>
      <c r="F306">
        <v>3065</v>
      </c>
      <c r="G306">
        <v>2</v>
      </c>
      <c r="H306">
        <v>1</v>
      </c>
      <c r="I306">
        <v>1</v>
      </c>
      <c r="J306">
        <v>0</v>
      </c>
      <c r="K306">
        <v>2007</v>
      </c>
      <c r="L306" t="s">
        <v>428</v>
      </c>
      <c r="M306" t="s">
        <v>427</v>
      </c>
      <c r="N306" t="s">
        <v>8</v>
      </c>
      <c r="O306" s="6" t="str">
        <f>INDEX(lkp_Region,MATCH(tbl_Sales[[#This Row],[Suburb]],lkp_Suburb,0))</f>
        <v>Northern Metropolitan</v>
      </c>
      <c r="P306" s="6">
        <f>MONTH(tbl_Sales[[#This Row],[Date]])</f>
        <v>4</v>
      </c>
      <c r="Q306" s="6">
        <f>YEAR(tbl_Sales[[#This Row],[Date]])</f>
        <v>2016</v>
      </c>
    </row>
    <row r="307" spans="1:17" x14ac:dyDescent="0.25">
      <c r="A307" s="1">
        <v>42477</v>
      </c>
      <c r="B307">
        <v>1420000</v>
      </c>
      <c r="C307" t="s">
        <v>2</v>
      </c>
      <c r="D307" t="s">
        <v>12429</v>
      </c>
      <c r="E307" t="s">
        <v>10</v>
      </c>
      <c r="F307">
        <v>3121</v>
      </c>
      <c r="G307">
        <v>3</v>
      </c>
      <c r="H307">
        <v>1</v>
      </c>
      <c r="I307">
        <v>0</v>
      </c>
      <c r="J307">
        <v>198</v>
      </c>
      <c r="K307">
        <v>1890</v>
      </c>
      <c r="L307" t="s">
        <v>429</v>
      </c>
      <c r="M307" t="s">
        <v>6</v>
      </c>
      <c r="N307" t="s">
        <v>8</v>
      </c>
      <c r="O307" s="6" t="str">
        <f>INDEX(lkp_Region,MATCH(tbl_Sales[[#This Row],[Suburb]],lkp_Suburb,0))</f>
        <v>Northern Metropolitan</v>
      </c>
      <c r="P307" s="6">
        <f>MONTH(tbl_Sales[[#This Row],[Date]])</f>
        <v>4</v>
      </c>
      <c r="Q307" s="6">
        <f>YEAR(tbl_Sales[[#This Row],[Date]])</f>
        <v>2016</v>
      </c>
    </row>
    <row r="308" spans="1:17" x14ac:dyDescent="0.25">
      <c r="A308" s="1">
        <v>42477</v>
      </c>
      <c r="B308">
        <v>1650000</v>
      </c>
      <c r="C308" t="s">
        <v>2</v>
      </c>
      <c r="D308" t="s">
        <v>12425</v>
      </c>
      <c r="E308" t="s">
        <v>10</v>
      </c>
      <c r="F308">
        <v>3127</v>
      </c>
      <c r="G308">
        <v>4</v>
      </c>
      <c r="H308">
        <v>1</v>
      </c>
      <c r="I308">
        <v>0</v>
      </c>
      <c r="J308">
        <v>437</v>
      </c>
      <c r="K308">
        <v>1890</v>
      </c>
      <c r="L308" t="s">
        <v>430</v>
      </c>
      <c r="M308" t="s">
        <v>11</v>
      </c>
      <c r="N308" t="s">
        <v>14</v>
      </c>
      <c r="O308" s="6" t="str">
        <f>INDEX(lkp_Region,MATCH(tbl_Sales[[#This Row],[Suburb]],lkp_Suburb,0))</f>
        <v>Southern Metropolitan</v>
      </c>
      <c r="P308" s="6">
        <f>MONTH(tbl_Sales[[#This Row],[Date]])</f>
        <v>4</v>
      </c>
      <c r="Q308" s="6">
        <f>YEAR(tbl_Sales[[#This Row],[Date]])</f>
        <v>2016</v>
      </c>
    </row>
    <row r="309" spans="1:17" x14ac:dyDescent="0.25">
      <c r="A309" s="1">
        <v>42477</v>
      </c>
      <c r="B309">
        <v>580000</v>
      </c>
      <c r="C309" t="s">
        <v>13</v>
      </c>
      <c r="D309" t="s">
        <v>12427</v>
      </c>
      <c r="E309" t="s">
        <v>10</v>
      </c>
      <c r="F309">
        <v>3181</v>
      </c>
      <c r="G309">
        <v>2</v>
      </c>
      <c r="H309">
        <v>1</v>
      </c>
      <c r="I309">
        <v>1</v>
      </c>
      <c r="J309">
        <v>0</v>
      </c>
      <c r="K309">
        <v>1970</v>
      </c>
      <c r="L309" t="s">
        <v>432</v>
      </c>
      <c r="M309" t="s">
        <v>431</v>
      </c>
      <c r="N309" t="s">
        <v>76</v>
      </c>
      <c r="O309" s="6" t="str">
        <f>INDEX(lkp_Region,MATCH(tbl_Sales[[#This Row],[Suburb]],lkp_Suburb,0))</f>
        <v>Southern Metropolitan</v>
      </c>
      <c r="P309" s="6">
        <f>MONTH(tbl_Sales[[#This Row],[Date]])</f>
        <v>4</v>
      </c>
      <c r="Q309" s="6">
        <f>YEAR(tbl_Sales[[#This Row],[Date]])</f>
        <v>2016</v>
      </c>
    </row>
    <row r="310" spans="1:17" x14ac:dyDescent="0.25">
      <c r="A310" s="1">
        <v>42477</v>
      </c>
      <c r="B310">
        <v>320000</v>
      </c>
      <c r="C310" t="s">
        <v>13</v>
      </c>
      <c r="D310" t="s">
        <v>12429</v>
      </c>
      <c r="E310" t="s">
        <v>10</v>
      </c>
      <c r="F310">
        <v>3055</v>
      </c>
      <c r="G310">
        <v>1</v>
      </c>
      <c r="H310">
        <v>1</v>
      </c>
      <c r="I310">
        <v>1</v>
      </c>
      <c r="J310">
        <v>0</v>
      </c>
      <c r="K310">
        <v>1970</v>
      </c>
      <c r="L310" t="s">
        <v>433</v>
      </c>
      <c r="M310" t="s">
        <v>80</v>
      </c>
      <c r="N310" t="s">
        <v>18</v>
      </c>
      <c r="O310" s="6" t="str">
        <f>INDEX(lkp_Region,MATCH(tbl_Sales[[#This Row],[Suburb]],lkp_Suburb,0))</f>
        <v>Northern Metropolitan</v>
      </c>
      <c r="P310" s="6">
        <f>MONTH(tbl_Sales[[#This Row],[Date]])</f>
        <v>4</v>
      </c>
      <c r="Q310" s="6">
        <f>YEAR(tbl_Sales[[#This Row],[Date]])</f>
        <v>2016</v>
      </c>
    </row>
    <row r="311" spans="1:17" x14ac:dyDescent="0.25">
      <c r="A311" s="1">
        <v>42477</v>
      </c>
      <c r="B311">
        <v>623000</v>
      </c>
      <c r="C311" t="s">
        <v>13</v>
      </c>
      <c r="D311" t="s">
        <v>12431</v>
      </c>
      <c r="E311" t="s">
        <v>10</v>
      </c>
      <c r="F311">
        <v>3006</v>
      </c>
      <c r="G311">
        <v>2</v>
      </c>
      <c r="H311">
        <v>1</v>
      </c>
      <c r="I311">
        <v>1</v>
      </c>
      <c r="J311">
        <v>0</v>
      </c>
      <c r="K311">
        <v>1995</v>
      </c>
      <c r="L311" t="s">
        <v>435</v>
      </c>
      <c r="M311" t="s">
        <v>434</v>
      </c>
      <c r="N311" t="s">
        <v>88</v>
      </c>
      <c r="O311" s="6" t="str">
        <f>INDEX(lkp_Region,MATCH(tbl_Sales[[#This Row],[Suburb]],lkp_Suburb,0))</f>
        <v>Southern Metropolitan</v>
      </c>
      <c r="P311" s="6">
        <f>MONTH(tbl_Sales[[#This Row],[Date]])</f>
        <v>4</v>
      </c>
      <c r="Q311" s="6">
        <f>YEAR(tbl_Sales[[#This Row],[Date]])</f>
        <v>2016</v>
      </c>
    </row>
    <row r="312" spans="1:17" x14ac:dyDescent="0.25">
      <c r="A312" s="1">
        <v>42477</v>
      </c>
      <c r="B312">
        <v>495000</v>
      </c>
      <c r="C312" t="s">
        <v>13</v>
      </c>
      <c r="D312" t="s">
        <v>12425</v>
      </c>
      <c r="E312" t="s">
        <v>10</v>
      </c>
      <c r="F312">
        <v>3019</v>
      </c>
      <c r="G312">
        <v>3</v>
      </c>
      <c r="H312">
        <v>2</v>
      </c>
      <c r="I312">
        <v>1</v>
      </c>
      <c r="J312">
        <v>327</v>
      </c>
      <c r="K312">
        <v>2006</v>
      </c>
      <c r="L312" t="s">
        <v>437</v>
      </c>
      <c r="M312" t="s">
        <v>436</v>
      </c>
      <c r="N312" t="s">
        <v>21</v>
      </c>
      <c r="O312" s="6" t="str">
        <f>INDEX(lkp_Region,MATCH(tbl_Sales[[#This Row],[Suburb]],lkp_Suburb,0))</f>
        <v>Western Metropolitan</v>
      </c>
      <c r="P312" s="6">
        <f>MONTH(tbl_Sales[[#This Row],[Date]])</f>
        <v>4</v>
      </c>
      <c r="Q312" s="6">
        <f>YEAR(tbl_Sales[[#This Row],[Date]])</f>
        <v>2016</v>
      </c>
    </row>
    <row r="313" spans="1:17" x14ac:dyDescent="0.25">
      <c r="A313" s="1">
        <v>42477</v>
      </c>
      <c r="B313">
        <v>941000</v>
      </c>
      <c r="C313" t="s">
        <v>2</v>
      </c>
      <c r="D313" t="s">
        <v>12431</v>
      </c>
      <c r="E313" t="s">
        <v>10</v>
      </c>
      <c r="F313">
        <v>3015</v>
      </c>
      <c r="G313">
        <v>3</v>
      </c>
      <c r="H313">
        <v>2</v>
      </c>
      <c r="I313">
        <v>3</v>
      </c>
      <c r="J313">
        <v>669</v>
      </c>
      <c r="L313" t="s">
        <v>438</v>
      </c>
      <c r="M313" t="s">
        <v>419</v>
      </c>
      <c r="N313" t="s">
        <v>69</v>
      </c>
      <c r="O313" s="6" t="str">
        <f>INDEX(lkp_Region,MATCH(tbl_Sales[[#This Row],[Suburb]],lkp_Suburb,0))</f>
        <v>Western Metropolitan</v>
      </c>
      <c r="P313" s="6">
        <f>MONTH(tbl_Sales[[#This Row],[Date]])</f>
        <v>4</v>
      </c>
      <c r="Q313" s="6">
        <f>YEAR(tbl_Sales[[#This Row],[Date]])</f>
        <v>2016</v>
      </c>
    </row>
    <row r="314" spans="1:17" x14ac:dyDescent="0.25">
      <c r="A314" s="1">
        <v>42477</v>
      </c>
      <c r="B314">
        <v>700000</v>
      </c>
      <c r="C314" t="s">
        <v>2</v>
      </c>
      <c r="D314" t="s">
        <v>12424</v>
      </c>
      <c r="E314" t="s">
        <v>10</v>
      </c>
      <c r="F314">
        <v>3165</v>
      </c>
      <c r="G314">
        <v>3</v>
      </c>
      <c r="H314">
        <v>1</v>
      </c>
      <c r="I314">
        <v>0</v>
      </c>
      <c r="J314">
        <v>456</v>
      </c>
      <c r="L314" t="s">
        <v>439</v>
      </c>
      <c r="M314" t="s">
        <v>138</v>
      </c>
      <c r="N314" t="s">
        <v>57</v>
      </c>
      <c r="O314" s="6" t="str">
        <f>INDEX(lkp_Region,MATCH(tbl_Sales[[#This Row],[Suburb]],lkp_Suburb,0))</f>
        <v>Southern Metropolitan</v>
      </c>
      <c r="P314" s="6">
        <f>MONTH(tbl_Sales[[#This Row],[Date]])</f>
        <v>4</v>
      </c>
      <c r="Q314" s="6">
        <f>YEAR(tbl_Sales[[#This Row],[Date]])</f>
        <v>2016</v>
      </c>
    </row>
    <row r="315" spans="1:17" x14ac:dyDescent="0.25">
      <c r="A315" s="1">
        <v>42477</v>
      </c>
      <c r="B315">
        <v>312000</v>
      </c>
      <c r="C315" t="s">
        <v>13</v>
      </c>
      <c r="D315" t="s">
        <v>12424</v>
      </c>
      <c r="E315" t="s">
        <v>10</v>
      </c>
      <c r="F315">
        <v>3070</v>
      </c>
      <c r="G315">
        <v>1</v>
      </c>
      <c r="H315">
        <v>1</v>
      </c>
      <c r="I315">
        <v>1</v>
      </c>
      <c r="J315">
        <v>0</v>
      </c>
      <c r="K315">
        <v>1960</v>
      </c>
      <c r="L315" t="s">
        <v>440</v>
      </c>
      <c r="M315" t="s">
        <v>271</v>
      </c>
      <c r="N315" t="s">
        <v>62</v>
      </c>
      <c r="O315" s="6" t="str">
        <f>INDEX(lkp_Region,MATCH(tbl_Sales[[#This Row],[Suburb]],lkp_Suburb,0))</f>
        <v>Northern Metropolitan</v>
      </c>
      <c r="P315" s="6">
        <f>MONTH(tbl_Sales[[#This Row],[Date]])</f>
        <v>4</v>
      </c>
      <c r="Q315" s="6">
        <f>YEAR(tbl_Sales[[#This Row],[Date]])</f>
        <v>2016</v>
      </c>
    </row>
    <row r="316" spans="1:17" x14ac:dyDescent="0.25">
      <c r="A316" s="1">
        <v>42477</v>
      </c>
      <c r="B316">
        <v>332000</v>
      </c>
      <c r="C316" t="s">
        <v>13</v>
      </c>
      <c r="D316" t="s">
        <v>12424</v>
      </c>
      <c r="E316" t="s">
        <v>5</v>
      </c>
      <c r="F316">
        <v>3071</v>
      </c>
      <c r="G316">
        <v>1</v>
      </c>
      <c r="H316">
        <v>1</v>
      </c>
      <c r="I316">
        <v>1</v>
      </c>
      <c r="J316">
        <v>612</v>
      </c>
      <c r="K316">
        <v>1975</v>
      </c>
      <c r="L316" t="s">
        <v>441</v>
      </c>
      <c r="M316" t="s">
        <v>60</v>
      </c>
      <c r="N316" t="s">
        <v>62</v>
      </c>
      <c r="O316" s="6" t="str">
        <f>INDEX(lkp_Region,MATCH(tbl_Sales[[#This Row],[Suburb]],lkp_Suburb,0))</f>
        <v>Northern Metropolitan</v>
      </c>
      <c r="P316" s="6">
        <f>MONTH(tbl_Sales[[#This Row],[Date]])</f>
        <v>4</v>
      </c>
      <c r="Q316" s="6">
        <f>YEAR(tbl_Sales[[#This Row],[Date]])</f>
        <v>2016</v>
      </c>
    </row>
    <row r="317" spans="1:17" x14ac:dyDescent="0.25">
      <c r="A317" s="1">
        <v>42477</v>
      </c>
      <c r="B317">
        <v>760000</v>
      </c>
      <c r="C317" t="s">
        <v>2</v>
      </c>
      <c r="D317" t="s">
        <v>12423</v>
      </c>
      <c r="E317" t="s">
        <v>5</v>
      </c>
      <c r="F317">
        <v>3072</v>
      </c>
      <c r="G317">
        <v>4</v>
      </c>
      <c r="H317">
        <v>8</v>
      </c>
      <c r="I317">
        <v>7</v>
      </c>
      <c r="J317">
        <v>1254</v>
      </c>
      <c r="K317">
        <v>1928</v>
      </c>
      <c r="L317" t="s">
        <v>442</v>
      </c>
      <c r="M317" t="s">
        <v>97</v>
      </c>
      <c r="N317" t="s">
        <v>62</v>
      </c>
      <c r="O317" s="6" t="str">
        <f>INDEX(lkp_Region,MATCH(tbl_Sales[[#This Row],[Suburb]],lkp_Suburb,0))</f>
        <v>Northern Metropolitan</v>
      </c>
      <c r="P317" s="6">
        <f>MONTH(tbl_Sales[[#This Row],[Date]])</f>
        <v>4</v>
      </c>
      <c r="Q317" s="6">
        <f>YEAR(tbl_Sales[[#This Row],[Date]])</f>
        <v>2016</v>
      </c>
    </row>
    <row r="318" spans="1:17" x14ac:dyDescent="0.25">
      <c r="A318" s="1">
        <v>42477</v>
      </c>
      <c r="B318">
        <v>700000</v>
      </c>
      <c r="C318" t="s">
        <v>2</v>
      </c>
      <c r="D318" t="s">
        <v>12425</v>
      </c>
      <c r="E318" t="s">
        <v>5</v>
      </c>
      <c r="F318">
        <v>3020</v>
      </c>
      <c r="G318">
        <v>3</v>
      </c>
      <c r="H318">
        <v>1</v>
      </c>
      <c r="I318">
        <v>4</v>
      </c>
      <c r="J318">
        <v>505</v>
      </c>
      <c r="K318">
        <v>1960</v>
      </c>
      <c r="L318" t="s">
        <v>444</v>
      </c>
      <c r="M318" t="s">
        <v>443</v>
      </c>
      <c r="N318" t="s">
        <v>3</v>
      </c>
      <c r="O318" s="6" t="str">
        <f>INDEX(lkp_Region,MATCH(tbl_Sales[[#This Row],[Suburb]],lkp_Suburb,0))</f>
        <v>Western Metropolitan</v>
      </c>
      <c r="P318" s="6">
        <f>MONTH(tbl_Sales[[#This Row],[Date]])</f>
        <v>4</v>
      </c>
      <c r="Q318" s="6">
        <f>YEAR(tbl_Sales[[#This Row],[Date]])</f>
        <v>2016</v>
      </c>
    </row>
    <row r="319" spans="1:17" x14ac:dyDescent="0.25">
      <c r="A319" s="1">
        <v>42477</v>
      </c>
      <c r="B319">
        <v>715000</v>
      </c>
      <c r="C319" t="s">
        <v>2</v>
      </c>
      <c r="D319" t="s">
        <v>12426</v>
      </c>
      <c r="E319" t="s">
        <v>10</v>
      </c>
      <c r="F319">
        <v>3020</v>
      </c>
      <c r="G319">
        <v>3</v>
      </c>
      <c r="H319">
        <v>1</v>
      </c>
      <c r="I319">
        <v>2</v>
      </c>
      <c r="J319">
        <v>558</v>
      </c>
      <c r="K319">
        <v>1925</v>
      </c>
      <c r="L319" t="s">
        <v>445</v>
      </c>
      <c r="M319" t="s">
        <v>443</v>
      </c>
      <c r="N319" t="s">
        <v>3</v>
      </c>
      <c r="O319" s="6" t="str">
        <f>INDEX(lkp_Region,MATCH(tbl_Sales[[#This Row],[Suburb]],lkp_Suburb,0))</f>
        <v>Western Metropolitan</v>
      </c>
      <c r="P319" s="6">
        <f>MONTH(tbl_Sales[[#This Row],[Date]])</f>
        <v>4</v>
      </c>
      <c r="Q319" s="6">
        <f>YEAR(tbl_Sales[[#This Row],[Date]])</f>
        <v>2016</v>
      </c>
    </row>
    <row r="320" spans="1:17" x14ac:dyDescent="0.25">
      <c r="A320" s="1">
        <v>42477</v>
      </c>
      <c r="B320">
        <v>717000</v>
      </c>
      <c r="C320" t="s">
        <v>13</v>
      </c>
      <c r="D320" t="s">
        <v>12423</v>
      </c>
      <c r="E320" t="s">
        <v>5</v>
      </c>
      <c r="F320">
        <v>3124</v>
      </c>
      <c r="G320">
        <v>2</v>
      </c>
      <c r="H320">
        <v>1</v>
      </c>
      <c r="I320">
        <v>1</v>
      </c>
      <c r="J320">
        <v>136</v>
      </c>
      <c r="K320">
        <v>1960</v>
      </c>
      <c r="L320" t="s">
        <v>446</v>
      </c>
      <c r="M320" t="s">
        <v>209</v>
      </c>
      <c r="N320" t="s">
        <v>101</v>
      </c>
      <c r="O320" s="6" t="str">
        <f>INDEX(lkp_Region,MATCH(tbl_Sales[[#This Row],[Suburb]],lkp_Suburb,0))</f>
        <v>Southern Metropolitan</v>
      </c>
      <c r="P320" s="6">
        <f>MONTH(tbl_Sales[[#This Row],[Date]])</f>
        <v>4</v>
      </c>
      <c r="Q320" s="6">
        <f>YEAR(tbl_Sales[[#This Row],[Date]])</f>
        <v>2016</v>
      </c>
    </row>
    <row r="321" spans="1:17" x14ac:dyDescent="0.25">
      <c r="A321" s="1">
        <v>42477</v>
      </c>
      <c r="B321">
        <v>1340000</v>
      </c>
      <c r="C321" t="s">
        <v>2</v>
      </c>
      <c r="D321" t="s">
        <v>12423</v>
      </c>
      <c r="E321" t="s">
        <v>10</v>
      </c>
      <c r="F321">
        <v>3079</v>
      </c>
      <c r="G321">
        <v>3</v>
      </c>
      <c r="H321">
        <v>1</v>
      </c>
      <c r="I321">
        <v>1</v>
      </c>
      <c r="J321">
        <v>571</v>
      </c>
      <c r="L321" t="s">
        <v>447</v>
      </c>
      <c r="M321" t="s">
        <v>213</v>
      </c>
      <c r="N321" t="s">
        <v>150</v>
      </c>
      <c r="O321" s="6" t="str">
        <f>INDEX(lkp_Region,MATCH(tbl_Sales[[#This Row],[Suburb]],lkp_Suburb,0))</f>
        <v>Eastern Metropolitan</v>
      </c>
      <c r="P321" s="6">
        <f>MONTH(tbl_Sales[[#This Row],[Date]])</f>
        <v>4</v>
      </c>
      <c r="Q321" s="6">
        <f>YEAR(tbl_Sales[[#This Row],[Date]])</f>
        <v>2016</v>
      </c>
    </row>
    <row r="322" spans="1:17" x14ac:dyDescent="0.25">
      <c r="A322" s="1">
        <v>42478</v>
      </c>
      <c r="B322">
        <v>458000</v>
      </c>
      <c r="C322" t="s">
        <v>13</v>
      </c>
      <c r="D322" t="s">
        <v>12428</v>
      </c>
      <c r="E322" t="s">
        <v>10</v>
      </c>
      <c r="F322">
        <v>3065</v>
      </c>
      <c r="G322">
        <v>1</v>
      </c>
      <c r="H322">
        <v>1</v>
      </c>
      <c r="I322">
        <v>1</v>
      </c>
      <c r="J322">
        <v>0</v>
      </c>
      <c r="L322" t="s">
        <v>448</v>
      </c>
      <c r="M322" t="s">
        <v>427</v>
      </c>
      <c r="N322" t="s">
        <v>8</v>
      </c>
      <c r="O322" s="6" t="str">
        <f>INDEX(lkp_Region,MATCH(tbl_Sales[[#This Row],[Suburb]],lkp_Suburb,0))</f>
        <v>Northern Metropolitan</v>
      </c>
      <c r="P322" s="6">
        <f>MONTH(tbl_Sales[[#This Row],[Date]])</f>
        <v>4</v>
      </c>
      <c r="Q322" s="6">
        <f>YEAR(tbl_Sales[[#This Row],[Date]])</f>
        <v>2016</v>
      </c>
    </row>
    <row r="323" spans="1:17" x14ac:dyDescent="0.25">
      <c r="A323" s="1">
        <v>42478</v>
      </c>
      <c r="B323">
        <v>1115000</v>
      </c>
      <c r="C323" t="s">
        <v>2</v>
      </c>
      <c r="D323" t="s">
        <v>12427</v>
      </c>
      <c r="E323" t="s">
        <v>10</v>
      </c>
      <c r="F323">
        <v>3121</v>
      </c>
      <c r="G323">
        <v>3</v>
      </c>
      <c r="H323">
        <v>2</v>
      </c>
      <c r="I323">
        <v>2</v>
      </c>
      <c r="J323">
        <v>129</v>
      </c>
      <c r="K323">
        <v>1980</v>
      </c>
      <c r="L323" t="s">
        <v>449</v>
      </c>
      <c r="M323" t="s">
        <v>6</v>
      </c>
      <c r="N323" t="s">
        <v>8</v>
      </c>
      <c r="O323" s="6" t="str">
        <f>INDEX(lkp_Region,MATCH(tbl_Sales[[#This Row],[Suburb]],lkp_Suburb,0))</f>
        <v>Northern Metropolitan</v>
      </c>
      <c r="P323" s="6">
        <f>MONTH(tbl_Sales[[#This Row],[Date]])</f>
        <v>4</v>
      </c>
      <c r="Q323" s="6">
        <f>YEAR(tbl_Sales[[#This Row],[Date]])</f>
        <v>2016</v>
      </c>
    </row>
    <row r="324" spans="1:17" x14ac:dyDescent="0.25">
      <c r="A324" s="1">
        <v>42478</v>
      </c>
      <c r="B324">
        <v>1876000</v>
      </c>
      <c r="C324" t="s">
        <v>2</v>
      </c>
      <c r="D324" t="s">
        <v>12427</v>
      </c>
      <c r="E324" t="s">
        <v>10</v>
      </c>
      <c r="F324">
        <v>3067</v>
      </c>
      <c r="G324">
        <v>3</v>
      </c>
      <c r="H324">
        <v>2</v>
      </c>
      <c r="I324">
        <v>0</v>
      </c>
      <c r="J324">
        <v>245</v>
      </c>
      <c r="K324">
        <v>1910</v>
      </c>
      <c r="L324" t="s">
        <v>450</v>
      </c>
      <c r="M324" t="s">
        <v>38</v>
      </c>
      <c r="N324" t="s">
        <v>8</v>
      </c>
      <c r="O324" s="6" t="str">
        <f>INDEX(lkp_Region,MATCH(tbl_Sales[[#This Row],[Suburb]],lkp_Suburb,0))</f>
        <v>Northern Metropolitan</v>
      </c>
      <c r="P324" s="6">
        <f>MONTH(tbl_Sales[[#This Row],[Date]])</f>
        <v>4</v>
      </c>
      <c r="Q324" s="6">
        <f>YEAR(tbl_Sales[[#This Row],[Date]])</f>
        <v>2016</v>
      </c>
    </row>
    <row r="325" spans="1:17" x14ac:dyDescent="0.25">
      <c r="A325" s="1">
        <v>42478</v>
      </c>
      <c r="B325">
        <v>1000000</v>
      </c>
      <c r="C325" t="s">
        <v>2</v>
      </c>
      <c r="D325" t="s">
        <v>12423</v>
      </c>
      <c r="E325" t="s">
        <v>5</v>
      </c>
      <c r="F325">
        <v>3125</v>
      </c>
      <c r="G325">
        <v>3</v>
      </c>
      <c r="H325">
        <v>1</v>
      </c>
      <c r="I325">
        <v>1</v>
      </c>
      <c r="J325">
        <v>589</v>
      </c>
      <c r="L325" t="s">
        <v>451</v>
      </c>
      <c r="M325" t="s">
        <v>32</v>
      </c>
      <c r="N325" t="s">
        <v>14</v>
      </c>
      <c r="O325" s="6" t="str">
        <f>INDEX(lkp_Region,MATCH(tbl_Sales[[#This Row],[Suburb]],lkp_Suburb,0))</f>
        <v>Southern Metropolitan</v>
      </c>
      <c r="P325" s="6">
        <f>MONTH(tbl_Sales[[#This Row],[Date]])</f>
        <v>4</v>
      </c>
      <c r="Q325" s="6">
        <f>YEAR(tbl_Sales[[#This Row],[Date]])</f>
        <v>2016</v>
      </c>
    </row>
    <row r="326" spans="1:17" x14ac:dyDescent="0.25">
      <c r="A326" s="1">
        <v>42478</v>
      </c>
      <c r="B326">
        <v>569000</v>
      </c>
      <c r="C326" t="s">
        <v>13</v>
      </c>
      <c r="D326" t="s">
        <v>12423</v>
      </c>
      <c r="E326" t="s">
        <v>10</v>
      </c>
      <c r="F326">
        <v>3144</v>
      </c>
      <c r="G326">
        <v>2</v>
      </c>
      <c r="H326">
        <v>1</v>
      </c>
      <c r="I326">
        <v>2</v>
      </c>
      <c r="J326">
        <v>0</v>
      </c>
      <c r="K326">
        <v>1970</v>
      </c>
      <c r="L326" t="s">
        <v>452</v>
      </c>
      <c r="M326" t="s">
        <v>388</v>
      </c>
      <c r="N326" t="s">
        <v>76</v>
      </c>
      <c r="O326" s="6" t="str">
        <f>INDEX(lkp_Region,MATCH(tbl_Sales[[#This Row],[Suburb]],lkp_Suburb,0))</f>
        <v>Southern Metropolitan</v>
      </c>
      <c r="P326" s="6">
        <f>MONTH(tbl_Sales[[#This Row],[Date]])</f>
        <v>4</v>
      </c>
      <c r="Q326" s="6">
        <f>YEAR(tbl_Sales[[#This Row],[Date]])</f>
        <v>2016</v>
      </c>
    </row>
    <row r="327" spans="1:17" x14ac:dyDescent="0.25">
      <c r="A327" s="1">
        <v>42478</v>
      </c>
      <c r="B327">
        <v>620000</v>
      </c>
      <c r="C327" t="s">
        <v>2</v>
      </c>
      <c r="D327" t="s">
        <v>12425</v>
      </c>
      <c r="E327" t="s">
        <v>10</v>
      </c>
      <c r="F327">
        <v>3060</v>
      </c>
      <c r="G327">
        <v>3</v>
      </c>
      <c r="H327">
        <v>1</v>
      </c>
      <c r="I327">
        <v>2</v>
      </c>
      <c r="J327">
        <v>604</v>
      </c>
      <c r="K327">
        <v>1970</v>
      </c>
      <c r="L327" t="s">
        <v>453</v>
      </c>
      <c r="M327" t="s">
        <v>16</v>
      </c>
      <c r="N327" t="s">
        <v>18</v>
      </c>
      <c r="O327" s="6" t="str">
        <f>INDEX(lkp_Region,MATCH(tbl_Sales[[#This Row],[Suburb]],lkp_Suburb,0))</f>
        <v>Northern Metropolitan</v>
      </c>
      <c r="P327" s="6">
        <f>MONTH(tbl_Sales[[#This Row],[Date]])</f>
        <v>4</v>
      </c>
      <c r="Q327" s="6">
        <f>YEAR(tbl_Sales[[#This Row],[Date]])</f>
        <v>2016</v>
      </c>
    </row>
    <row r="328" spans="1:17" x14ac:dyDescent="0.25">
      <c r="A328" s="1">
        <v>42478</v>
      </c>
      <c r="B328">
        <v>705000</v>
      </c>
      <c r="C328" t="s">
        <v>2</v>
      </c>
      <c r="D328" t="s">
        <v>12427</v>
      </c>
      <c r="E328" t="s">
        <v>5</v>
      </c>
      <c r="F328">
        <v>3032</v>
      </c>
      <c r="G328">
        <v>2</v>
      </c>
      <c r="H328">
        <v>1</v>
      </c>
      <c r="I328">
        <v>3</v>
      </c>
      <c r="J328">
        <v>252</v>
      </c>
      <c r="K328">
        <v>1910</v>
      </c>
      <c r="L328" t="s">
        <v>454</v>
      </c>
      <c r="M328" t="s">
        <v>160</v>
      </c>
      <c r="N328" t="s">
        <v>49</v>
      </c>
      <c r="O328" s="6" t="str">
        <f>INDEX(lkp_Region,MATCH(tbl_Sales[[#This Row],[Suburb]],lkp_Suburb,0))</f>
        <v>Western Metropolitan</v>
      </c>
      <c r="P328" s="6">
        <f>MONTH(tbl_Sales[[#This Row],[Date]])</f>
        <v>4</v>
      </c>
      <c r="Q328" s="6">
        <f>YEAR(tbl_Sales[[#This Row],[Date]])</f>
        <v>2016</v>
      </c>
    </row>
    <row r="329" spans="1:17" x14ac:dyDescent="0.25">
      <c r="A329" s="1">
        <v>42478</v>
      </c>
      <c r="B329">
        <v>1400000</v>
      </c>
      <c r="C329" t="s">
        <v>2</v>
      </c>
      <c r="D329" t="s">
        <v>12428</v>
      </c>
      <c r="E329" t="s">
        <v>5</v>
      </c>
      <c r="F329">
        <v>3039</v>
      </c>
      <c r="G329">
        <v>3</v>
      </c>
      <c r="H329">
        <v>2</v>
      </c>
      <c r="I329">
        <v>2</v>
      </c>
      <c r="J329">
        <v>394</v>
      </c>
      <c r="K329">
        <v>1890</v>
      </c>
      <c r="L329" t="s">
        <v>455</v>
      </c>
      <c r="M329" t="s">
        <v>242</v>
      </c>
      <c r="N329" t="s">
        <v>49</v>
      </c>
      <c r="O329" s="6" t="str">
        <f>INDEX(lkp_Region,MATCH(tbl_Sales[[#This Row],[Suburb]],lkp_Suburb,0))</f>
        <v>Western Metropolitan</v>
      </c>
      <c r="P329" s="6">
        <f>MONTH(tbl_Sales[[#This Row],[Date]])</f>
        <v>4</v>
      </c>
      <c r="Q329" s="6">
        <f>YEAR(tbl_Sales[[#This Row],[Date]])</f>
        <v>2016</v>
      </c>
    </row>
    <row r="330" spans="1:17" x14ac:dyDescent="0.25">
      <c r="A330" s="1">
        <v>42478</v>
      </c>
      <c r="B330">
        <v>980000</v>
      </c>
      <c r="C330" t="s">
        <v>2</v>
      </c>
      <c r="D330" t="s">
        <v>12431</v>
      </c>
      <c r="E330" t="s">
        <v>10</v>
      </c>
      <c r="F330">
        <v>3013</v>
      </c>
      <c r="G330">
        <v>3</v>
      </c>
      <c r="H330">
        <v>1</v>
      </c>
      <c r="I330">
        <v>2</v>
      </c>
      <c r="J330">
        <v>463</v>
      </c>
      <c r="L330" t="s">
        <v>456</v>
      </c>
      <c r="M330" t="s">
        <v>65</v>
      </c>
      <c r="N330" t="s">
        <v>21</v>
      </c>
      <c r="O330" s="6" t="str">
        <f>INDEX(lkp_Region,MATCH(tbl_Sales[[#This Row],[Suburb]],lkp_Suburb,0))</f>
        <v>Western Metropolitan</v>
      </c>
      <c r="P330" s="6">
        <f>MONTH(tbl_Sales[[#This Row],[Date]])</f>
        <v>4</v>
      </c>
      <c r="Q330" s="6">
        <f>YEAR(tbl_Sales[[#This Row],[Date]])</f>
        <v>2016</v>
      </c>
    </row>
    <row r="331" spans="1:17" x14ac:dyDescent="0.25">
      <c r="A331" s="1">
        <v>42478</v>
      </c>
      <c r="B331">
        <v>506000</v>
      </c>
      <c r="C331" t="s">
        <v>13</v>
      </c>
      <c r="D331" t="s">
        <v>12428</v>
      </c>
      <c r="E331" t="s">
        <v>10</v>
      </c>
      <c r="F331">
        <v>3015</v>
      </c>
      <c r="G331">
        <v>2</v>
      </c>
      <c r="H331">
        <v>1</v>
      </c>
      <c r="I331">
        <v>1</v>
      </c>
      <c r="J331">
        <v>126</v>
      </c>
      <c r="K331">
        <v>1975</v>
      </c>
      <c r="L331" t="s">
        <v>457</v>
      </c>
      <c r="M331" t="s">
        <v>419</v>
      </c>
      <c r="N331" t="s">
        <v>69</v>
      </c>
      <c r="O331" s="6" t="str">
        <f>INDEX(lkp_Region,MATCH(tbl_Sales[[#This Row],[Suburb]],lkp_Suburb,0))</f>
        <v>Western Metropolitan</v>
      </c>
      <c r="P331" s="6">
        <f>MONTH(tbl_Sales[[#This Row],[Date]])</f>
        <v>4</v>
      </c>
      <c r="Q331" s="6">
        <f>YEAR(tbl_Sales[[#This Row],[Date]])</f>
        <v>2016</v>
      </c>
    </row>
    <row r="332" spans="1:17" x14ac:dyDescent="0.25">
      <c r="A332" s="1">
        <v>42478</v>
      </c>
      <c r="B332">
        <v>620000</v>
      </c>
      <c r="C332" t="s">
        <v>13</v>
      </c>
      <c r="D332" t="s">
        <v>12428</v>
      </c>
      <c r="E332" t="s">
        <v>5</v>
      </c>
      <c r="F332">
        <v>3018</v>
      </c>
      <c r="G332">
        <v>2</v>
      </c>
      <c r="H332">
        <v>1</v>
      </c>
      <c r="I332">
        <v>1</v>
      </c>
      <c r="J332">
        <v>168</v>
      </c>
      <c r="L332" t="s">
        <v>458</v>
      </c>
      <c r="M332" t="s">
        <v>67</v>
      </c>
      <c r="N332" t="s">
        <v>69</v>
      </c>
      <c r="O332" s="6" t="str">
        <f>INDEX(lkp_Region,MATCH(tbl_Sales[[#This Row],[Suburb]],lkp_Suburb,0))</f>
        <v>Western Metropolitan</v>
      </c>
      <c r="P332" s="6">
        <f>MONTH(tbl_Sales[[#This Row],[Date]])</f>
        <v>4</v>
      </c>
      <c r="Q332" s="6">
        <f>YEAR(tbl_Sales[[#This Row],[Date]])</f>
        <v>2016</v>
      </c>
    </row>
    <row r="333" spans="1:17" x14ac:dyDescent="0.25">
      <c r="A333" s="1">
        <v>42478</v>
      </c>
      <c r="B333">
        <v>772000</v>
      </c>
      <c r="C333" t="s">
        <v>13</v>
      </c>
      <c r="D333" t="s">
        <v>12428</v>
      </c>
      <c r="E333" t="s">
        <v>10</v>
      </c>
      <c r="F333">
        <v>3163</v>
      </c>
      <c r="G333">
        <v>2</v>
      </c>
      <c r="H333">
        <v>1</v>
      </c>
      <c r="I333">
        <v>2</v>
      </c>
      <c r="J333">
        <v>0</v>
      </c>
      <c r="K333">
        <v>1973</v>
      </c>
      <c r="L333" t="s">
        <v>459</v>
      </c>
      <c r="M333" t="s">
        <v>201</v>
      </c>
      <c r="N333" t="s">
        <v>57</v>
      </c>
      <c r="O333" s="6" t="str">
        <f>INDEX(lkp_Region,MATCH(tbl_Sales[[#This Row],[Suburb]],lkp_Suburb,0))</f>
        <v>Southern Metropolitan</v>
      </c>
      <c r="P333" s="6">
        <f>MONTH(tbl_Sales[[#This Row],[Date]])</f>
        <v>4</v>
      </c>
      <c r="Q333" s="6">
        <f>YEAR(tbl_Sales[[#This Row],[Date]])</f>
        <v>2016</v>
      </c>
    </row>
    <row r="334" spans="1:17" x14ac:dyDescent="0.25">
      <c r="A334" s="1">
        <v>42478</v>
      </c>
      <c r="B334">
        <v>885000</v>
      </c>
      <c r="C334" t="s">
        <v>2</v>
      </c>
      <c r="D334" t="s">
        <v>12427</v>
      </c>
      <c r="E334" t="s">
        <v>10</v>
      </c>
      <c r="F334">
        <v>3073</v>
      </c>
      <c r="G334">
        <v>4</v>
      </c>
      <c r="H334">
        <v>2</v>
      </c>
      <c r="I334">
        <v>2</v>
      </c>
      <c r="J334">
        <v>508</v>
      </c>
      <c r="K334">
        <v>1950</v>
      </c>
      <c r="L334" t="s">
        <v>460</v>
      </c>
      <c r="M334" t="s">
        <v>93</v>
      </c>
      <c r="N334" t="s">
        <v>62</v>
      </c>
      <c r="O334" s="6" t="str">
        <f>INDEX(lkp_Region,MATCH(tbl_Sales[[#This Row],[Suburb]],lkp_Suburb,0))</f>
        <v>Northern Metropolitan</v>
      </c>
      <c r="P334" s="6">
        <f>MONTH(tbl_Sales[[#This Row],[Date]])</f>
        <v>4</v>
      </c>
      <c r="Q334" s="6">
        <f>YEAR(tbl_Sales[[#This Row],[Date]])</f>
        <v>2016</v>
      </c>
    </row>
    <row r="335" spans="1:17" x14ac:dyDescent="0.25">
      <c r="A335" s="1">
        <v>42478</v>
      </c>
      <c r="B335">
        <v>290000</v>
      </c>
      <c r="C335" t="s">
        <v>13</v>
      </c>
      <c r="D335" t="s">
        <v>12427</v>
      </c>
      <c r="E335" t="s">
        <v>10</v>
      </c>
      <c r="F335">
        <v>3122</v>
      </c>
      <c r="G335">
        <v>1</v>
      </c>
      <c r="H335">
        <v>1</v>
      </c>
      <c r="I335">
        <v>1</v>
      </c>
      <c r="J335">
        <v>1568</v>
      </c>
      <c r="L335" t="s">
        <v>462</v>
      </c>
      <c r="M335" t="s">
        <v>461</v>
      </c>
      <c r="N335" t="s">
        <v>101</v>
      </c>
      <c r="O335" s="6" t="str">
        <f>INDEX(lkp_Region,MATCH(tbl_Sales[[#This Row],[Suburb]],lkp_Suburb,0))</f>
        <v>Southern Metropolitan</v>
      </c>
      <c r="P335" s="6">
        <f>MONTH(tbl_Sales[[#This Row],[Date]])</f>
        <v>4</v>
      </c>
      <c r="Q335" s="6">
        <f>YEAR(tbl_Sales[[#This Row],[Date]])</f>
        <v>2016</v>
      </c>
    </row>
    <row r="336" spans="1:17" x14ac:dyDescent="0.25">
      <c r="A336" s="1">
        <v>42478</v>
      </c>
      <c r="B336">
        <v>520000</v>
      </c>
      <c r="C336" t="s">
        <v>13</v>
      </c>
      <c r="D336" t="s">
        <v>12429</v>
      </c>
      <c r="E336" t="s">
        <v>10</v>
      </c>
      <c r="F336">
        <v>3127</v>
      </c>
      <c r="G336">
        <v>2</v>
      </c>
      <c r="H336">
        <v>1</v>
      </c>
      <c r="I336">
        <v>1</v>
      </c>
      <c r="J336">
        <v>0</v>
      </c>
      <c r="L336" t="s">
        <v>463</v>
      </c>
      <c r="M336" t="s">
        <v>11</v>
      </c>
      <c r="N336" t="s">
        <v>101</v>
      </c>
      <c r="O336" s="6" t="str">
        <f>INDEX(lkp_Region,MATCH(tbl_Sales[[#This Row],[Suburb]],lkp_Suburb,0))</f>
        <v>Southern Metropolitan</v>
      </c>
      <c r="P336" s="6">
        <f>MONTH(tbl_Sales[[#This Row],[Date]])</f>
        <v>4</v>
      </c>
      <c r="Q336" s="6">
        <f>YEAR(tbl_Sales[[#This Row],[Date]])</f>
        <v>2016</v>
      </c>
    </row>
    <row r="337" spans="1:17" x14ac:dyDescent="0.25">
      <c r="A337" s="1">
        <v>42478</v>
      </c>
      <c r="B337">
        <v>968000</v>
      </c>
      <c r="C337" t="s">
        <v>51</v>
      </c>
      <c r="D337" t="s">
        <v>12429</v>
      </c>
      <c r="E337" t="s">
        <v>10</v>
      </c>
      <c r="F337">
        <v>3147</v>
      </c>
      <c r="G337">
        <v>3</v>
      </c>
      <c r="H337">
        <v>1</v>
      </c>
      <c r="I337">
        <v>1</v>
      </c>
      <c r="J337">
        <v>227</v>
      </c>
      <c r="L337" t="s">
        <v>464</v>
      </c>
      <c r="M337" t="s">
        <v>206</v>
      </c>
      <c r="N337" t="s">
        <v>101</v>
      </c>
      <c r="O337" s="6" t="str">
        <f>INDEX(lkp_Region,MATCH(tbl_Sales[[#This Row],[Suburb]],lkp_Suburb,0))</f>
        <v>Southern Metropolitan</v>
      </c>
      <c r="P337" s="6">
        <f>MONTH(tbl_Sales[[#This Row],[Date]])</f>
        <v>4</v>
      </c>
      <c r="Q337" s="6">
        <f>YEAR(tbl_Sales[[#This Row],[Date]])</f>
        <v>2016</v>
      </c>
    </row>
    <row r="338" spans="1:17" x14ac:dyDescent="0.25">
      <c r="A338" s="1">
        <v>42478</v>
      </c>
      <c r="B338">
        <v>2450000</v>
      </c>
      <c r="C338" t="s">
        <v>2</v>
      </c>
      <c r="D338" t="s">
        <v>12429</v>
      </c>
      <c r="E338" t="s">
        <v>5</v>
      </c>
      <c r="F338">
        <v>3123</v>
      </c>
      <c r="G338">
        <v>4</v>
      </c>
      <c r="H338">
        <v>3</v>
      </c>
      <c r="I338">
        <v>2</v>
      </c>
      <c r="J338">
        <v>523</v>
      </c>
      <c r="K338">
        <v>1955</v>
      </c>
      <c r="L338" t="s">
        <v>465</v>
      </c>
      <c r="M338" t="s">
        <v>230</v>
      </c>
      <c r="N338" t="s">
        <v>101</v>
      </c>
      <c r="O338" s="6" t="str">
        <f>INDEX(lkp_Region,MATCH(tbl_Sales[[#This Row],[Suburb]],lkp_Suburb,0))</f>
        <v>Southern Metropolitan</v>
      </c>
      <c r="P338" s="6">
        <f>MONTH(tbl_Sales[[#This Row],[Date]])</f>
        <v>4</v>
      </c>
      <c r="Q338" s="6">
        <f>YEAR(tbl_Sales[[#This Row],[Date]])</f>
        <v>2016</v>
      </c>
    </row>
    <row r="339" spans="1:17" x14ac:dyDescent="0.25">
      <c r="A339" s="1">
        <v>42478</v>
      </c>
      <c r="B339">
        <v>880000</v>
      </c>
      <c r="C339" t="s">
        <v>13</v>
      </c>
      <c r="D339" t="s">
        <v>12428</v>
      </c>
      <c r="E339" t="s">
        <v>10</v>
      </c>
      <c r="F339">
        <v>3186</v>
      </c>
      <c r="G339">
        <v>3</v>
      </c>
      <c r="H339">
        <v>1</v>
      </c>
      <c r="I339">
        <v>1</v>
      </c>
      <c r="J339">
        <v>138</v>
      </c>
      <c r="K339">
        <v>1965</v>
      </c>
      <c r="L339" t="s">
        <v>466</v>
      </c>
      <c r="M339" t="s">
        <v>105</v>
      </c>
      <c r="N339" t="s">
        <v>107</v>
      </c>
      <c r="O339" s="6" t="str">
        <f>INDEX(lkp_Region,MATCH(tbl_Sales[[#This Row],[Suburb]],lkp_Suburb,0))</f>
        <v>Southern Metropolitan</v>
      </c>
      <c r="P339" s="6">
        <f>MONTH(tbl_Sales[[#This Row],[Date]])</f>
        <v>4</v>
      </c>
      <c r="Q339" s="6">
        <f>YEAR(tbl_Sales[[#This Row],[Date]])</f>
        <v>2016</v>
      </c>
    </row>
    <row r="340" spans="1:17" x14ac:dyDescent="0.25">
      <c r="A340" s="1">
        <v>42478</v>
      </c>
      <c r="B340">
        <v>2000000</v>
      </c>
      <c r="C340" t="s">
        <v>2</v>
      </c>
      <c r="D340" t="s">
        <v>12429</v>
      </c>
      <c r="E340" t="s">
        <v>5</v>
      </c>
      <c r="F340">
        <v>3187</v>
      </c>
      <c r="G340">
        <v>4</v>
      </c>
      <c r="H340">
        <v>2</v>
      </c>
      <c r="I340">
        <v>2</v>
      </c>
      <c r="J340">
        <v>687</v>
      </c>
      <c r="L340" t="s">
        <v>467</v>
      </c>
      <c r="M340" t="s">
        <v>346</v>
      </c>
      <c r="N340" t="s">
        <v>107</v>
      </c>
      <c r="O340" s="6" t="str">
        <f>INDEX(lkp_Region,MATCH(tbl_Sales[[#This Row],[Suburb]],lkp_Suburb,0))</f>
        <v>Southern Metropolitan</v>
      </c>
      <c r="P340" s="6">
        <f>MONTH(tbl_Sales[[#This Row],[Date]])</f>
        <v>4</v>
      </c>
      <c r="Q340" s="6">
        <f>YEAR(tbl_Sales[[#This Row],[Date]])</f>
        <v>2016</v>
      </c>
    </row>
    <row r="341" spans="1:17" x14ac:dyDescent="0.25">
      <c r="A341" s="1">
        <v>42478</v>
      </c>
      <c r="B341">
        <v>700000</v>
      </c>
      <c r="C341" t="s">
        <v>51</v>
      </c>
      <c r="D341" t="s">
        <v>12423</v>
      </c>
      <c r="E341" t="s">
        <v>10</v>
      </c>
      <c r="F341">
        <v>3079</v>
      </c>
      <c r="G341">
        <v>3</v>
      </c>
      <c r="H341">
        <v>2</v>
      </c>
      <c r="I341">
        <v>1</v>
      </c>
      <c r="J341">
        <v>189</v>
      </c>
      <c r="K341">
        <v>1990</v>
      </c>
      <c r="L341" t="s">
        <v>468</v>
      </c>
      <c r="M341" t="s">
        <v>213</v>
      </c>
      <c r="N341" t="s">
        <v>150</v>
      </c>
      <c r="O341" s="6" t="str">
        <f>INDEX(lkp_Region,MATCH(tbl_Sales[[#This Row],[Suburb]],lkp_Suburb,0))</f>
        <v>Eastern Metropolitan</v>
      </c>
      <c r="P341" s="6">
        <f>MONTH(tbl_Sales[[#This Row],[Date]])</f>
        <v>4</v>
      </c>
      <c r="Q341" s="6">
        <f>YEAR(tbl_Sales[[#This Row],[Date]])</f>
        <v>2016</v>
      </c>
    </row>
    <row r="342" spans="1:17" x14ac:dyDescent="0.25">
      <c r="A342" s="1">
        <v>42478</v>
      </c>
      <c r="B342">
        <v>1102500</v>
      </c>
      <c r="C342" t="s">
        <v>2</v>
      </c>
      <c r="D342" t="s">
        <v>12423</v>
      </c>
      <c r="E342" t="s">
        <v>10</v>
      </c>
      <c r="F342">
        <v>3084</v>
      </c>
      <c r="G342">
        <v>4</v>
      </c>
      <c r="H342">
        <v>2</v>
      </c>
      <c r="I342">
        <v>1</v>
      </c>
      <c r="J342">
        <v>659</v>
      </c>
      <c r="L342" t="s">
        <v>469</v>
      </c>
      <c r="M342" t="s">
        <v>320</v>
      </c>
      <c r="N342" t="s">
        <v>150</v>
      </c>
      <c r="O342" s="6" t="str">
        <f>INDEX(lkp_Region,MATCH(tbl_Sales[[#This Row],[Suburb]],lkp_Suburb,0))</f>
        <v>Eastern Metropolitan</v>
      </c>
      <c r="P342" s="6">
        <f>MONTH(tbl_Sales[[#This Row],[Date]])</f>
        <v>4</v>
      </c>
      <c r="Q342" s="6">
        <f>YEAR(tbl_Sales[[#This Row],[Date]])</f>
        <v>2016</v>
      </c>
    </row>
    <row r="343" spans="1:17" x14ac:dyDescent="0.25">
      <c r="A343" s="1">
        <v>42479</v>
      </c>
      <c r="B343">
        <v>831000</v>
      </c>
      <c r="C343" t="s">
        <v>2</v>
      </c>
      <c r="D343" t="s">
        <v>12428</v>
      </c>
      <c r="E343" t="s">
        <v>10</v>
      </c>
      <c r="F343">
        <v>3121</v>
      </c>
      <c r="G343">
        <v>2</v>
      </c>
      <c r="H343">
        <v>1</v>
      </c>
      <c r="I343">
        <v>0</v>
      </c>
      <c r="J343">
        <v>128</v>
      </c>
      <c r="L343" t="s">
        <v>471</v>
      </c>
      <c r="M343" t="s">
        <v>470</v>
      </c>
      <c r="N343" t="s">
        <v>8</v>
      </c>
      <c r="O343" s="6" t="str">
        <f>INDEX(lkp_Region,MATCH(tbl_Sales[[#This Row],[Suburb]],lkp_Suburb,0))</f>
        <v>Northern Metropolitan</v>
      </c>
      <c r="P343" s="6">
        <f>MONTH(tbl_Sales[[#This Row],[Date]])</f>
        <v>4</v>
      </c>
      <c r="Q343" s="6">
        <f>YEAR(tbl_Sales[[#This Row],[Date]])</f>
        <v>2016</v>
      </c>
    </row>
    <row r="344" spans="1:17" x14ac:dyDescent="0.25">
      <c r="A344" s="1">
        <v>42479</v>
      </c>
      <c r="B344">
        <v>366000</v>
      </c>
      <c r="C344" t="s">
        <v>13</v>
      </c>
      <c r="D344" t="s">
        <v>12429</v>
      </c>
      <c r="E344" t="s">
        <v>10</v>
      </c>
      <c r="F344">
        <v>3142</v>
      </c>
      <c r="G344">
        <v>1</v>
      </c>
      <c r="H344">
        <v>1</v>
      </c>
      <c r="I344">
        <v>1</v>
      </c>
      <c r="J344">
        <v>0</v>
      </c>
      <c r="K344">
        <v>1967</v>
      </c>
      <c r="L344" t="s">
        <v>472</v>
      </c>
      <c r="M344" t="s">
        <v>109</v>
      </c>
      <c r="N344" t="s">
        <v>76</v>
      </c>
      <c r="O344" s="6" t="str">
        <f>INDEX(lkp_Region,MATCH(tbl_Sales[[#This Row],[Suburb]],lkp_Suburb,0))</f>
        <v>Southern Metropolitan</v>
      </c>
      <c r="P344" s="6">
        <f>MONTH(tbl_Sales[[#This Row],[Date]])</f>
        <v>4</v>
      </c>
      <c r="Q344" s="6">
        <f>YEAR(tbl_Sales[[#This Row],[Date]])</f>
        <v>2016</v>
      </c>
    </row>
    <row r="345" spans="1:17" x14ac:dyDescent="0.25">
      <c r="A345" s="1">
        <v>42479</v>
      </c>
      <c r="B345">
        <v>735000</v>
      </c>
      <c r="C345" t="s">
        <v>13</v>
      </c>
      <c r="D345" t="s">
        <v>12427</v>
      </c>
      <c r="E345" t="s">
        <v>5</v>
      </c>
      <c r="F345">
        <v>3143</v>
      </c>
      <c r="G345">
        <v>3</v>
      </c>
      <c r="H345">
        <v>2</v>
      </c>
      <c r="I345">
        <v>1</v>
      </c>
      <c r="J345">
        <v>2113</v>
      </c>
      <c r="K345">
        <v>1970</v>
      </c>
      <c r="L345" t="s">
        <v>473</v>
      </c>
      <c r="M345" t="s">
        <v>283</v>
      </c>
      <c r="N345" t="s">
        <v>76</v>
      </c>
      <c r="O345" s="6" t="str">
        <f>INDEX(lkp_Region,MATCH(tbl_Sales[[#This Row],[Suburb]],lkp_Suburb,0))</f>
        <v>Southern Metropolitan</v>
      </c>
      <c r="P345" s="6">
        <f>MONTH(tbl_Sales[[#This Row],[Date]])</f>
        <v>4</v>
      </c>
      <c r="Q345" s="6">
        <f>YEAR(tbl_Sales[[#This Row],[Date]])</f>
        <v>2016</v>
      </c>
    </row>
    <row r="346" spans="1:17" x14ac:dyDescent="0.25">
      <c r="A346" s="1">
        <v>42479</v>
      </c>
      <c r="B346">
        <v>2005000</v>
      </c>
      <c r="C346" t="s">
        <v>2</v>
      </c>
      <c r="D346" t="s">
        <v>12433</v>
      </c>
      <c r="E346" t="s">
        <v>10</v>
      </c>
      <c r="F346">
        <v>3206</v>
      </c>
      <c r="G346">
        <v>3</v>
      </c>
      <c r="H346">
        <v>1</v>
      </c>
      <c r="I346">
        <v>0</v>
      </c>
      <c r="J346">
        <v>220</v>
      </c>
      <c r="L346" t="s">
        <v>475</v>
      </c>
      <c r="M346" t="s">
        <v>474</v>
      </c>
      <c r="N346" t="s">
        <v>26</v>
      </c>
      <c r="O346" s="6" t="str">
        <f>INDEX(lkp_Region,MATCH(tbl_Sales[[#This Row],[Suburb]],lkp_Suburb,0))</f>
        <v>Southern Metropolitan</v>
      </c>
      <c r="P346" s="6">
        <f>MONTH(tbl_Sales[[#This Row],[Date]])</f>
        <v>4</v>
      </c>
      <c r="Q346" s="6">
        <f>YEAR(tbl_Sales[[#This Row],[Date]])</f>
        <v>2016</v>
      </c>
    </row>
    <row r="347" spans="1:17" x14ac:dyDescent="0.25">
      <c r="A347" s="1">
        <v>42479</v>
      </c>
      <c r="B347">
        <v>420000</v>
      </c>
      <c r="C347" t="s">
        <v>51</v>
      </c>
      <c r="D347" t="s">
        <v>12425</v>
      </c>
      <c r="E347" t="s">
        <v>5</v>
      </c>
      <c r="F347">
        <v>3046</v>
      </c>
      <c r="G347">
        <v>2</v>
      </c>
      <c r="H347">
        <v>1</v>
      </c>
      <c r="I347">
        <v>1</v>
      </c>
      <c r="J347">
        <v>307</v>
      </c>
      <c r="L347" t="s">
        <v>476</v>
      </c>
      <c r="M347" t="s">
        <v>78</v>
      </c>
      <c r="N347" t="s">
        <v>18</v>
      </c>
      <c r="O347" s="6" t="str">
        <f>INDEX(lkp_Region,MATCH(tbl_Sales[[#This Row],[Suburb]],lkp_Suburb,0))</f>
        <v>Northern Metropolitan</v>
      </c>
      <c r="P347" s="6">
        <f>MONTH(tbl_Sales[[#This Row],[Date]])</f>
        <v>4</v>
      </c>
      <c r="Q347" s="6">
        <f>YEAR(tbl_Sales[[#This Row],[Date]])</f>
        <v>2016</v>
      </c>
    </row>
    <row r="348" spans="1:17" x14ac:dyDescent="0.25">
      <c r="A348" s="1">
        <v>42479</v>
      </c>
      <c r="B348">
        <v>510000</v>
      </c>
      <c r="C348" t="s">
        <v>51</v>
      </c>
      <c r="D348" t="s">
        <v>12430</v>
      </c>
      <c r="E348" t="s">
        <v>5</v>
      </c>
      <c r="F348">
        <v>3046</v>
      </c>
      <c r="G348">
        <v>3</v>
      </c>
      <c r="H348">
        <v>2</v>
      </c>
      <c r="I348">
        <v>2</v>
      </c>
      <c r="J348">
        <v>234</v>
      </c>
      <c r="K348">
        <v>2012</v>
      </c>
      <c r="L348" t="s">
        <v>477</v>
      </c>
      <c r="M348" t="s">
        <v>391</v>
      </c>
      <c r="N348" t="s">
        <v>18</v>
      </c>
      <c r="O348" s="6" t="str">
        <f>INDEX(lkp_Region,MATCH(tbl_Sales[[#This Row],[Suburb]],lkp_Suburb,0))</f>
        <v>Northern Metropolitan</v>
      </c>
      <c r="P348" s="6">
        <f>MONTH(tbl_Sales[[#This Row],[Date]])</f>
        <v>4</v>
      </c>
      <c r="Q348" s="6">
        <f>YEAR(tbl_Sales[[#This Row],[Date]])</f>
        <v>2016</v>
      </c>
    </row>
    <row r="349" spans="1:17" x14ac:dyDescent="0.25">
      <c r="A349" s="1">
        <v>42479</v>
      </c>
      <c r="B349">
        <v>890000</v>
      </c>
      <c r="C349" t="s">
        <v>2</v>
      </c>
      <c r="D349" t="s">
        <v>12429</v>
      </c>
      <c r="E349" t="s">
        <v>10</v>
      </c>
      <c r="F349">
        <v>3056</v>
      </c>
      <c r="G349">
        <v>2</v>
      </c>
      <c r="H349">
        <v>1</v>
      </c>
      <c r="I349">
        <v>1</v>
      </c>
      <c r="J349">
        <v>259</v>
      </c>
      <c r="L349" t="s">
        <v>478</v>
      </c>
      <c r="M349" t="s">
        <v>117</v>
      </c>
      <c r="N349" t="s">
        <v>18</v>
      </c>
      <c r="O349" s="6" t="str">
        <f>INDEX(lkp_Region,MATCH(tbl_Sales[[#This Row],[Suburb]],lkp_Suburb,0))</f>
        <v>Northern Metropolitan</v>
      </c>
      <c r="P349" s="6">
        <f>MONTH(tbl_Sales[[#This Row],[Date]])</f>
        <v>4</v>
      </c>
      <c r="Q349" s="6">
        <f>YEAR(tbl_Sales[[#This Row],[Date]])</f>
        <v>2016</v>
      </c>
    </row>
    <row r="350" spans="1:17" x14ac:dyDescent="0.25">
      <c r="A350" s="1">
        <v>42479</v>
      </c>
      <c r="B350">
        <v>1345000</v>
      </c>
      <c r="C350" t="s">
        <v>51</v>
      </c>
      <c r="D350" t="s">
        <v>12423</v>
      </c>
      <c r="E350" t="s">
        <v>5</v>
      </c>
      <c r="F350">
        <v>3039</v>
      </c>
      <c r="G350">
        <v>3</v>
      </c>
      <c r="H350">
        <v>2</v>
      </c>
      <c r="I350">
        <v>1</v>
      </c>
      <c r="J350">
        <v>310</v>
      </c>
      <c r="K350">
        <v>1930</v>
      </c>
      <c r="L350" t="s">
        <v>479</v>
      </c>
      <c r="M350" t="s">
        <v>242</v>
      </c>
      <c r="N350" t="s">
        <v>49</v>
      </c>
      <c r="O350" s="6" t="str">
        <f>INDEX(lkp_Region,MATCH(tbl_Sales[[#This Row],[Suburb]],lkp_Suburb,0))</f>
        <v>Western Metropolitan</v>
      </c>
      <c r="P350" s="6">
        <f>MONTH(tbl_Sales[[#This Row],[Date]])</f>
        <v>4</v>
      </c>
      <c r="Q350" s="6">
        <f>YEAR(tbl_Sales[[#This Row],[Date]])</f>
        <v>2016</v>
      </c>
    </row>
    <row r="351" spans="1:17" x14ac:dyDescent="0.25">
      <c r="A351" s="1">
        <v>42479</v>
      </c>
      <c r="B351">
        <v>700000</v>
      </c>
      <c r="C351" t="s">
        <v>2</v>
      </c>
      <c r="D351" t="s">
        <v>12431</v>
      </c>
      <c r="E351" t="s">
        <v>5</v>
      </c>
      <c r="F351">
        <v>3006</v>
      </c>
      <c r="G351">
        <v>3</v>
      </c>
      <c r="H351">
        <v>1</v>
      </c>
      <c r="I351">
        <v>0</v>
      </c>
      <c r="J351">
        <v>199</v>
      </c>
      <c r="K351">
        <v>1947</v>
      </c>
      <c r="L351" t="s">
        <v>480</v>
      </c>
      <c r="M351" t="s">
        <v>434</v>
      </c>
      <c r="N351" t="s">
        <v>88</v>
      </c>
      <c r="O351" s="6" t="str">
        <f>INDEX(lkp_Region,MATCH(tbl_Sales[[#This Row],[Suburb]],lkp_Suburb,0))</f>
        <v>Southern Metropolitan</v>
      </c>
      <c r="P351" s="6">
        <f>MONTH(tbl_Sales[[#This Row],[Date]])</f>
        <v>4</v>
      </c>
      <c r="Q351" s="6">
        <f>YEAR(tbl_Sales[[#This Row],[Date]])</f>
        <v>2016</v>
      </c>
    </row>
    <row r="352" spans="1:17" x14ac:dyDescent="0.25">
      <c r="A352" s="1">
        <v>42479</v>
      </c>
      <c r="B352">
        <v>823000</v>
      </c>
      <c r="C352" t="s">
        <v>2</v>
      </c>
      <c r="D352" t="s">
        <v>12431</v>
      </c>
      <c r="E352" t="s">
        <v>10</v>
      </c>
      <c r="F352">
        <v>3011</v>
      </c>
      <c r="G352">
        <v>2</v>
      </c>
      <c r="H352">
        <v>1</v>
      </c>
      <c r="I352">
        <v>0</v>
      </c>
      <c r="J352">
        <v>238</v>
      </c>
      <c r="L352" t="s">
        <v>481</v>
      </c>
      <c r="M352" t="s">
        <v>22</v>
      </c>
      <c r="N352" t="s">
        <v>21</v>
      </c>
      <c r="O352" s="6" t="str">
        <f>INDEX(lkp_Region,MATCH(tbl_Sales[[#This Row],[Suburb]],lkp_Suburb,0))</f>
        <v>Western Metropolitan</v>
      </c>
      <c r="P352" s="6">
        <f>MONTH(tbl_Sales[[#This Row],[Date]])</f>
        <v>4</v>
      </c>
      <c r="Q352" s="6">
        <f>YEAR(tbl_Sales[[#This Row],[Date]])</f>
        <v>2016</v>
      </c>
    </row>
    <row r="353" spans="1:17" x14ac:dyDescent="0.25">
      <c r="A353" s="1">
        <v>42479</v>
      </c>
      <c r="B353">
        <v>867000</v>
      </c>
      <c r="C353" t="s">
        <v>2</v>
      </c>
      <c r="D353" t="s">
        <v>12433</v>
      </c>
      <c r="E353" t="s">
        <v>10</v>
      </c>
      <c r="F353">
        <v>3013</v>
      </c>
      <c r="G353">
        <v>3</v>
      </c>
      <c r="H353">
        <v>1</v>
      </c>
      <c r="I353">
        <v>1</v>
      </c>
      <c r="J353">
        <v>195</v>
      </c>
      <c r="L353" t="s">
        <v>482</v>
      </c>
      <c r="M353" t="s">
        <v>65</v>
      </c>
      <c r="N353" t="s">
        <v>21</v>
      </c>
      <c r="O353" s="6" t="str">
        <f>INDEX(lkp_Region,MATCH(tbl_Sales[[#This Row],[Suburb]],lkp_Suburb,0))</f>
        <v>Western Metropolitan</v>
      </c>
      <c r="P353" s="6">
        <f>MONTH(tbl_Sales[[#This Row],[Date]])</f>
        <v>4</v>
      </c>
      <c r="Q353" s="6">
        <f>YEAR(tbl_Sales[[#This Row],[Date]])</f>
        <v>2016</v>
      </c>
    </row>
    <row r="354" spans="1:17" x14ac:dyDescent="0.25">
      <c r="A354" s="1">
        <v>42479</v>
      </c>
      <c r="B354">
        <v>1780000</v>
      </c>
      <c r="C354" t="s">
        <v>2</v>
      </c>
      <c r="D354" t="s">
        <v>12430</v>
      </c>
      <c r="E354" t="s">
        <v>5</v>
      </c>
      <c r="F354">
        <v>3018</v>
      </c>
      <c r="G354">
        <v>4</v>
      </c>
      <c r="H354">
        <v>3</v>
      </c>
      <c r="I354">
        <v>6</v>
      </c>
      <c r="J354">
        <v>1057</v>
      </c>
      <c r="K354">
        <v>1962</v>
      </c>
      <c r="L354" t="s">
        <v>483</v>
      </c>
      <c r="M354" t="s">
        <v>67</v>
      </c>
      <c r="N354" t="s">
        <v>69</v>
      </c>
      <c r="O354" s="6" t="str">
        <f>INDEX(lkp_Region,MATCH(tbl_Sales[[#This Row],[Suburb]],lkp_Suburb,0))</f>
        <v>Western Metropolitan</v>
      </c>
      <c r="P354" s="6">
        <f>MONTH(tbl_Sales[[#This Row],[Date]])</f>
        <v>4</v>
      </c>
      <c r="Q354" s="6">
        <f>YEAR(tbl_Sales[[#This Row],[Date]])</f>
        <v>2016</v>
      </c>
    </row>
    <row r="355" spans="1:17" x14ac:dyDescent="0.25">
      <c r="A355" s="1">
        <v>42479</v>
      </c>
      <c r="B355">
        <v>950000</v>
      </c>
      <c r="C355" t="s">
        <v>2</v>
      </c>
      <c r="D355" t="s">
        <v>12425</v>
      </c>
      <c r="E355" t="s">
        <v>5</v>
      </c>
      <c r="F355">
        <v>3163</v>
      </c>
      <c r="G355">
        <v>3</v>
      </c>
      <c r="H355">
        <v>1</v>
      </c>
      <c r="I355">
        <v>1</v>
      </c>
      <c r="J355">
        <v>586</v>
      </c>
      <c r="L355" t="s">
        <v>484</v>
      </c>
      <c r="M355" t="s">
        <v>201</v>
      </c>
      <c r="N355" t="s">
        <v>57</v>
      </c>
      <c r="O355" s="6" t="str">
        <f>INDEX(lkp_Region,MATCH(tbl_Sales[[#This Row],[Suburb]],lkp_Suburb,0))</f>
        <v>Southern Metropolitan</v>
      </c>
      <c r="P355" s="6">
        <f>MONTH(tbl_Sales[[#This Row],[Date]])</f>
        <v>4</v>
      </c>
      <c r="Q355" s="6">
        <f>YEAR(tbl_Sales[[#This Row],[Date]])</f>
        <v>2016</v>
      </c>
    </row>
    <row r="356" spans="1:17" x14ac:dyDescent="0.25">
      <c r="A356" s="1">
        <v>42479</v>
      </c>
      <c r="B356">
        <v>370000</v>
      </c>
      <c r="C356" t="s">
        <v>13</v>
      </c>
      <c r="D356" t="s">
        <v>12428</v>
      </c>
      <c r="E356" t="s">
        <v>5</v>
      </c>
      <c r="F356">
        <v>3070</v>
      </c>
      <c r="G356">
        <v>1</v>
      </c>
      <c r="H356">
        <v>1</v>
      </c>
      <c r="I356">
        <v>1</v>
      </c>
      <c r="J356">
        <v>0</v>
      </c>
      <c r="L356" t="s">
        <v>485</v>
      </c>
      <c r="M356" t="s">
        <v>271</v>
      </c>
      <c r="N356" t="s">
        <v>62</v>
      </c>
      <c r="O356" s="6" t="str">
        <f>INDEX(lkp_Region,MATCH(tbl_Sales[[#This Row],[Suburb]],lkp_Suburb,0))</f>
        <v>Northern Metropolitan</v>
      </c>
      <c r="P356" s="6">
        <f>MONTH(tbl_Sales[[#This Row],[Date]])</f>
        <v>4</v>
      </c>
      <c r="Q356" s="6">
        <f>YEAR(tbl_Sales[[#This Row],[Date]])</f>
        <v>2016</v>
      </c>
    </row>
    <row r="357" spans="1:17" x14ac:dyDescent="0.25">
      <c r="A357" s="1">
        <v>42479</v>
      </c>
      <c r="B357">
        <v>600000</v>
      </c>
      <c r="C357" t="s">
        <v>2</v>
      </c>
      <c r="D357" t="s">
        <v>12427</v>
      </c>
      <c r="E357" t="s">
        <v>5</v>
      </c>
      <c r="F357">
        <v>3072</v>
      </c>
      <c r="G357">
        <v>4</v>
      </c>
      <c r="H357">
        <v>1</v>
      </c>
      <c r="I357">
        <v>2</v>
      </c>
      <c r="J357">
        <v>236</v>
      </c>
      <c r="L357" t="s">
        <v>486</v>
      </c>
      <c r="M357" t="s">
        <v>97</v>
      </c>
      <c r="N357" t="s">
        <v>62</v>
      </c>
      <c r="O357" s="6" t="str">
        <f>INDEX(lkp_Region,MATCH(tbl_Sales[[#This Row],[Suburb]],lkp_Suburb,0))</f>
        <v>Northern Metropolitan</v>
      </c>
      <c r="P357" s="6">
        <f>MONTH(tbl_Sales[[#This Row],[Date]])</f>
        <v>4</v>
      </c>
      <c r="Q357" s="6">
        <f>YEAR(tbl_Sales[[#This Row],[Date]])</f>
        <v>2016</v>
      </c>
    </row>
    <row r="358" spans="1:17" x14ac:dyDescent="0.25">
      <c r="A358" s="1">
        <v>42479</v>
      </c>
      <c r="B358">
        <v>815000</v>
      </c>
      <c r="C358" t="s">
        <v>13</v>
      </c>
      <c r="D358" t="s">
        <v>12429</v>
      </c>
      <c r="E358" t="s">
        <v>5</v>
      </c>
      <c r="F358">
        <v>3122</v>
      </c>
      <c r="G358">
        <v>2</v>
      </c>
      <c r="H358">
        <v>1</v>
      </c>
      <c r="I358">
        <v>1</v>
      </c>
      <c r="J358">
        <v>0</v>
      </c>
      <c r="K358">
        <v>1940</v>
      </c>
      <c r="L358" t="s">
        <v>487</v>
      </c>
      <c r="M358" t="s">
        <v>461</v>
      </c>
      <c r="N358" t="s">
        <v>101</v>
      </c>
      <c r="O358" s="6" t="str">
        <f>INDEX(lkp_Region,MATCH(tbl_Sales[[#This Row],[Suburb]],lkp_Suburb,0))</f>
        <v>Southern Metropolitan</v>
      </c>
      <c r="P358" s="6">
        <f>MONTH(tbl_Sales[[#This Row],[Date]])</f>
        <v>4</v>
      </c>
      <c r="Q358" s="6">
        <f>YEAR(tbl_Sales[[#This Row],[Date]])</f>
        <v>2016</v>
      </c>
    </row>
    <row r="359" spans="1:17" x14ac:dyDescent="0.25">
      <c r="A359" s="1">
        <v>42479</v>
      </c>
      <c r="B359">
        <v>1600000</v>
      </c>
      <c r="C359" t="s">
        <v>2</v>
      </c>
      <c r="D359" t="s">
        <v>12423</v>
      </c>
      <c r="E359" t="s">
        <v>5</v>
      </c>
      <c r="F359">
        <v>3146</v>
      </c>
      <c r="G359">
        <v>2</v>
      </c>
      <c r="H359">
        <v>2</v>
      </c>
      <c r="I359">
        <v>2</v>
      </c>
      <c r="J359">
        <v>718</v>
      </c>
      <c r="K359">
        <v>1950</v>
      </c>
      <c r="L359" t="s">
        <v>488</v>
      </c>
      <c r="M359" t="s">
        <v>102</v>
      </c>
      <c r="N359" t="s">
        <v>101</v>
      </c>
      <c r="O359" s="6" t="str">
        <f>INDEX(lkp_Region,MATCH(tbl_Sales[[#This Row],[Suburb]],lkp_Suburb,0))</f>
        <v>Southern Metropolitan</v>
      </c>
      <c r="P359" s="6">
        <f>MONTH(tbl_Sales[[#This Row],[Date]])</f>
        <v>4</v>
      </c>
      <c r="Q359" s="6">
        <f>YEAR(tbl_Sales[[#This Row],[Date]])</f>
        <v>2016</v>
      </c>
    </row>
    <row r="360" spans="1:17" x14ac:dyDescent="0.25">
      <c r="A360" s="1">
        <v>42479</v>
      </c>
      <c r="B360">
        <v>1425000</v>
      </c>
      <c r="C360" t="s">
        <v>51</v>
      </c>
      <c r="D360" t="s">
        <v>12431</v>
      </c>
      <c r="E360" t="s">
        <v>10</v>
      </c>
      <c r="F360">
        <v>3186</v>
      </c>
      <c r="G360">
        <v>3</v>
      </c>
      <c r="H360">
        <v>2</v>
      </c>
      <c r="I360">
        <v>2</v>
      </c>
      <c r="J360">
        <v>495</v>
      </c>
      <c r="L360" t="s">
        <v>489</v>
      </c>
      <c r="M360" t="s">
        <v>105</v>
      </c>
      <c r="N360" t="s">
        <v>107</v>
      </c>
      <c r="O360" s="6" t="str">
        <f>INDEX(lkp_Region,MATCH(tbl_Sales[[#This Row],[Suburb]],lkp_Suburb,0))</f>
        <v>Southern Metropolitan</v>
      </c>
      <c r="P360" s="6">
        <f>MONTH(tbl_Sales[[#This Row],[Date]])</f>
        <v>4</v>
      </c>
      <c r="Q360" s="6">
        <f>YEAR(tbl_Sales[[#This Row],[Date]])</f>
        <v>2016</v>
      </c>
    </row>
    <row r="361" spans="1:17" x14ac:dyDescent="0.25">
      <c r="A361" s="1">
        <v>42479</v>
      </c>
      <c r="B361">
        <v>330000</v>
      </c>
      <c r="C361" t="s">
        <v>2</v>
      </c>
      <c r="D361" t="s">
        <v>12423</v>
      </c>
      <c r="E361" t="s">
        <v>10</v>
      </c>
      <c r="F361">
        <v>3081</v>
      </c>
      <c r="G361">
        <v>3</v>
      </c>
      <c r="H361">
        <v>1</v>
      </c>
      <c r="I361">
        <v>1</v>
      </c>
      <c r="J361">
        <v>468</v>
      </c>
      <c r="L361" t="s">
        <v>490</v>
      </c>
      <c r="M361" t="s">
        <v>148</v>
      </c>
      <c r="N361" t="s">
        <v>150</v>
      </c>
      <c r="O361" s="6" t="str">
        <f>INDEX(lkp_Region,MATCH(tbl_Sales[[#This Row],[Suburb]],lkp_Suburb,0))</f>
        <v>Eastern Metropolitan</v>
      </c>
      <c r="P361" s="6">
        <f>MONTH(tbl_Sales[[#This Row],[Date]])</f>
        <v>4</v>
      </c>
      <c r="Q361" s="6">
        <f>YEAR(tbl_Sales[[#This Row],[Date]])</f>
        <v>2016</v>
      </c>
    </row>
    <row r="362" spans="1:17" x14ac:dyDescent="0.25">
      <c r="A362" s="1">
        <v>42479</v>
      </c>
      <c r="B362">
        <v>560000</v>
      </c>
      <c r="C362" t="s">
        <v>13</v>
      </c>
      <c r="D362" t="s">
        <v>12423</v>
      </c>
      <c r="E362" t="s">
        <v>5</v>
      </c>
      <c r="F362">
        <v>3084</v>
      </c>
      <c r="G362">
        <v>3</v>
      </c>
      <c r="H362">
        <v>1</v>
      </c>
      <c r="I362">
        <v>1</v>
      </c>
      <c r="J362">
        <v>213</v>
      </c>
      <c r="K362">
        <v>2000</v>
      </c>
      <c r="L362" t="s">
        <v>491</v>
      </c>
      <c r="M362" t="s">
        <v>235</v>
      </c>
      <c r="N362" t="s">
        <v>150</v>
      </c>
      <c r="O362" s="6" t="str">
        <f>INDEX(lkp_Region,MATCH(tbl_Sales[[#This Row],[Suburb]],lkp_Suburb,0))</f>
        <v>Eastern Metropolitan</v>
      </c>
      <c r="P362" s="6">
        <f>MONTH(tbl_Sales[[#This Row],[Date]])</f>
        <v>4</v>
      </c>
      <c r="Q362" s="6">
        <f>YEAR(tbl_Sales[[#This Row],[Date]])</f>
        <v>2016</v>
      </c>
    </row>
    <row r="363" spans="1:17" x14ac:dyDescent="0.25">
      <c r="A363" s="1">
        <v>42479</v>
      </c>
      <c r="B363">
        <v>775000</v>
      </c>
      <c r="C363" t="s">
        <v>2</v>
      </c>
      <c r="D363" t="s">
        <v>12423</v>
      </c>
      <c r="E363" t="s">
        <v>5</v>
      </c>
      <c r="F363">
        <v>3084</v>
      </c>
      <c r="G363">
        <v>3</v>
      </c>
      <c r="H363">
        <v>3</v>
      </c>
      <c r="I363">
        <v>2</v>
      </c>
      <c r="J363">
        <v>586</v>
      </c>
      <c r="L363" t="s">
        <v>492</v>
      </c>
      <c r="M363" t="s">
        <v>320</v>
      </c>
      <c r="N363" t="s">
        <v>150</v>
      </c>
      <c r="O363" s="6" t="str">
        <f>INDEX(lkp_Region,MATCH(tbl_Sales[[#This Row],[Suburb]],lkp_Suburb,0))</f>
        <v>Eastern Metropolitan</v>
      </c>
      <c r="P363" s="6">
        <f>MONTH(tbl_Sales[[#This Row],[Date]])</f>
        <v>4</v>
      </c>
      <c r="Q363" s="6">
        <f>YEAR(tbl_Sales[[#This Row],[Date]])</f>
        <v>2016</v>
      </c>
    </row>
    <row r="364" spans="1:17" x14ac:dyDescent="0.25">
      <c r="A364" s="1">
        <v>42479</v>
      </c>
      <c r="B364">
        <v>1050000</v>
      </c>
      <c r="C364" t="s">
        <v>2</v>
      </c>
      <c r="D364" t="s">
        <v>12423</v>
      </c>
      <c r="E364" t="s">
        <v>5</v>
      </c>
      <c r="F364">
        <v>3084</v>
      </c>
      <c r="G364">
        <v>3</v>
      </c>
      <c r="H364">
        <v>1</v>
      </c>
      <c r="I364">
        <v>2</v>
      </c>
      <c r="J364">
        <v>1016</v>
      </c>
      <c r="K364">
        <v>1950</v>
      </c>
      <c r="L364" t="s">
        <v>493</v>
      </c>
      <c r="M364" t="s">
        <v>235</v>
      </c>
      <c r="N364" t="s">
        <v>150</v>
      </c>
      <c r="O364" s="6" t="str">
        <f>INDEX(lkp_Region,MATCH(tbl_Sales[[#This Row],[Suburb]],lkp_Suburb,0))</f>
        <v>Eastern Metropolitan</v>
      </c>
      <c r="P364" s="6">
        <f>MONTH(tbl_Sales[[#This Row],[Date]])</f>
        <v>4</v>
      </c>
      <c r="Q364" s="6">
        <f>YEAR(tbl_Sales[[#This Row],[Date]])</f>
        <v>2016</v>
      </c>
    </row>
    <row r="365" spans="1:17" x14ac:dyDescent="0.25">
      <c r="A365" s="1">
        <v>42479</v>
      </c>
      <c r="B365">
        <v>1610000</v>
      </c>
      <c r="C365" t="s">
        <v>2</v>
      </c>
      <c r="D365" t="s">
        <v>12430</v>
      </c>
      <c r="E365" t="s">
        <v>10</v>
      </c>
      <c r="F365">
        <v>3084</v>
      </c>
      <c r="G365">
        <v>4</v>
      </c>
      <c r="H365">
        <v>1</v>
      </c>
      <c r="I365">
        <v>4</v>
      </c>
      <c r="J365">
        <v>1613</v>
      </c>
      <c r="L365" t="s">
        <v>494</v>
      </c>
      <c r="M365" t="s">
        <v>235</v>
      </c>
      <c r="N365" t="s">
        <v>150</v>
      </c>
      <c r="O365" s="6" t="str">
        <f>INDEX(lkp_Region,MATCH(tbl_Sales[[#This Row],[Suburb]],lkp_Suburb,0))</f>
        <v>Eastern Metropolitan</v>
      </c>
      <c r="P365" s="6">
        <f>MONTH(tbl_Sales[[#This Row],[Date]])</f>
        <v>4</v>
      </c>
      <c r="Q365" s="6">
        <f>YEAR(tbl_Sales[[#This Row],[Date]])</f>
        <v>2016</v>
      </c>
    </row>
    <row r="366" spans="1:17" x14ac:dyDescent="0.25">
      <c r="A366" s="1">
        <v>42480</v>
      </c>
      <c r="B366">
        <v>370000</v>
      </c>
      <c r="C366" t="s">
        <v>13</v>
      </c>
      <c r="D366" t="s">
        <v>12427</v>
      </c>
      <c r="E366" t="s">
        <v>5</v>
      </c>
      <c r="F366">
        <v>3141</v>
      </c>
      <c r="G366">
        <v>1</v>
      </c>
      <c r="H366">
        <v>1</v>
      </c>
      <c r="I366">
        <v>1</v>
      </c>
      <c r="J366">
        <v>0</v>
      </c>
      <c r="L366" t="s">
        <v>495</v>
      </c>
      <c r="M366" t="s">
        <v>111</v>
      </c>
      <c r="N366" t="s">
        <v>76</v>
      </c>
      <c r="O366" s="6" t="str">
        <f>INDEX(lkp_Region,MATCH(tbl_Sales[[#This Row],[Suburb]],lkp_Suburb,0))</f>
        <v>Southern Metropolitan</v>
      </c>
      <c r="P366" s="6">
        <f>MONTH(tbl_Sales[[#This Row],[Date]])</f>
        <v>4</v>
      </c>
      <c r="Q366" s="6">
        <f>YEAR(tbl_Sales[[#This Row],[Date]])</f>
        <v>2016</v>
      </c>
    </row>
    <row r="367" spans="1:17" x14ac:dyDescent="0.25">
      <c r="A367" s="1">
        <v>42480</v>
      </c>
      <c r="B367">
        <v>3000000</v>
      </c>
      <c r="C367" t="s">
        <v>2</v>
      </c>
      <c r="D367" t="s">
        <v>12429</v>
      </c>
      <c r="E367" t="s">
        <v>5</v>
      </c>
      <c r="F367">
        <v>3143</v>
      </c>
      <c r="G367">
        <v>4</v>
      </c>
      <c r="H367">
        <v>2</v>
      </c>
      <c r="I367">
        <v>2</v>
      </c>
      <c r="J367">
        <v>1581</v>
      </c>
      <c r="K367">
        <v>1934</v>
      </c>
      <c r="L367" t="s">
        <v>496</v>
      </c>
      <c r="M367" t="s">
        <v>283</v>
      </c>
      <c r="N367" t="s">
        <v>76</v>
      </c>
      <c r="O367" s="6" t="str">
        <f>INDEX(lkp_Region,MATCH(tbl_Sales[[#This Row],[Suburb]],lkp_Suburb,0))</f>
        <v>Southern Metropolitan</v>
      </c>
      <c r="P367" s="6">
        <f>MONTH(tbl_Sales[[#This Row],[Date]])</f>
        <v>4</v>
      </c>
      <c r="Q367" s="6">
        <f>YEAR(tbl_Sales[[#This Row],[Date]])</f>
        <v>2016</v>
      </c>
    </row>
    <row r="368" spans="1:17" x14ac:dyDescent="0.25">
      <c r="A368" s="1">
        <v>42480</v>
      </c>
      <c r="B368">
        <v>1550000</v>
      </c>
      <c r="C368" t="s">
        <v>13</v>
      </c>
      <c r="D368" t="s">
        <v>12427</v>
      </c>
      <c r="E368" t="s">
        <v>5</v>
      </c>
      <c r="F368">
        <v>3205</v>
      </c>
      <c r="G368">
        <v>3</v>
      </c>
      <c r="H368">
        <v>4</v>
      </c>
      <c r="I368">
        <v>2</v>
      </c>
      <c r="J368">
        <v>0</v>
      </c>
      <c r="L368" t="s">
        <v>497</v>
      </c>
      <c r="M368" t="s">
        <v>185</v>
      </c>
      <c r="N368" t="s">
        <v>26</v>
      </c>
      <c r="O368" s="6" t="str">
        <f>INDEX(lkp_Region,MATCH(tbl_Sales[[#This Row],[Suburb]],lkp_Suburb,0))</f>
        <v>Southern Metropolitan</v>
      </c>
      <c r="P368" s="6">
        <f>MONTH(tbl_Sales[[#This Row],[Date]])</f>
        <v>4</v>
      </c>
      <c r="Q368" s="6">
        <f>YEAR(tbl_Sales[[#This Row],[Date]])</f>
        <v>2016</v>
      </c>
    </row>
    <row r="369" spans="1:17" x14ac:dyDescent="0.25">
      <c r="A369" s="1">
        <v>42480</v>
      </c>
      <c r="B369">
        <v>763000</v>
      </c>
      <c r="C369" t="s">
        <v>2</v>
      </c>
      <c r="D369" t="s">
        <v>12429</v>
      </c>
      <c r="E369" t="s">
        <v>10</v>
      </c>
      <c r="F369">
        <v>3058</v>
      </c>
      <c r="G369">
        <v>3</v>
      </c>
      <c r="H369">
        <v>2</v>
      </c>
      <c r="I369">
        <v>1</v>
      </c>
      <c r="J369">
        <v>107</v>
      </c>
      <c r="K369">
        <v>1994</v>
      </c>
      <c r="L369" t="s">
        <v>498</v>
      </c>
      <c r="M369" t="s">
        <v>41</v>
      </c>
      <c r="N369" t="s">
        <v>18</v>
      </c>
      <c r="O369" s="6" t="str">
        <f>INDEX(lkp_Region,MATCH(tbl_Sales[[#This Row],[Suburb]],lkp_Suburb,0))</f>
        <v>Northern Metropolitan</v>
      </c>
      <c r="P369" s="6">
        <f>MONTH(tbl_Sales[[#This Row],[Date]])</f>
        <v>4</v>
      </c>
      <c r="Q369" s="6">
        <f>YEAR(tbl_Sales[[#This Row],[Date]])</f>
        <v>2016</v>
      </c>
    </row>
    <row r="370" spans="1:17" x14ac:dyDescent="0.25">
      <c r="A370" s="1">
        <v>42480</v>
      </c>
      <c r="B370">
        <v>815000</v>
      </c>
      <c r="C370" t="s">
        <v>2</v>
      </c>
      <c r="D370" t="s">
        <v>12427</v>
      </c>
      <c r="E370" t="s">
        <v>10</v>
      </c>
      <c r="F370">
        <v>3058</v>
      </c>
      <c r="G370">
        <v>3</v>
      </c>
      <c r="H370">
        <v>2</v>
      </c>
      <c r="I370">
        <v>2</v>
      </c>
      <c r="J370">
        <v>376</v>
      </c>
      <c r="L370" t="s">
        <v>500</v>
      </c>
      <c r="M370" t="s">
        <v>499</v>
      </c>
      <c r="N370" t="s">
        <v>18</v>
      </c>
      <c r="O370" s="6" t="str">
        <f>INDEX(lkp_Region,MATCH(tbl_Sales[[#This Row],[Suburb]],lkp_Suburb,0))</f>
        <v>Northern Metropolitan</v>
      </c>
      <c r="P370" s="6">
        <f>MONTH(tbl_Sales[[#This Row],[Date]])</f>
        <v>4</v>
      </c>
      <c r="Q370" s="6">
        <f>YEAR(tbl_Sales[[#This Row],[Date]])</f>
        <v>2016</v>
      </c>
    </row>
    <row r="371" spans="1:17" x14ac:dyDescent="0.25">
      <c r="A371" s="1">
        <v>42480</v>
      </c>
      <c r="B371">
        <v>995000</v>
      </c>
      <c r="C371" t="s">
        <v>2</v>
      </c>
      <c r="D371" t="s">
        <v>12428</v>
      </c>
      <c r="E371" t="s">
        <v>10</v>
      </c>
      <c r="F371">
        <v>3055</v>
      </c>
      <c r="G371">
        <v>3</v>
      </c>
      <c r="H371">
        <v>1</v>
      </c>
      <c r="I371">
        <v>2</v>
      </c>
      <c r="J371">
        <v>505</v>
      </c>
      <c r="L371" t="s">
        <v>501</v>
      </c>
      <c r="M371" t="s">
        <v>80</v>
      </c>
      <c r="N371" t="s">
        <v>18</v>
      </c>
      <c r="O371" s="6" t="str">
        <f>INDEX(lkp_Region,MATCH(tbl_Sales[[#This Row],[Suburb]],lkp_Suburb,0))</f>
        <v>Northern Metropolitan</v>
      </c>
      <c r="P371" s="6">
        <f>MONTH(tbl_Sales[[#This Row],[Date]])</f>
        <v>4</v>
      </c>
      <c r="Q371" s="6">
        <f>YEAR(tbl_Sales[[#This Row],[Date]])</f>
        <v>2016</v>
      </c>
    </row>
    <row r="372" spans="1:17" x14ac:dyDescent="0.25">
      <c r="A372" s="1">
        <v>42480</v>
      </c>
      <c r="B372">
        <v>751000</v>
      </c>
      <c r="C372" t="s">
        <v>2</v>
      </c>
      <c r="D372" t="s">
        <v>12427</v>
      </c>
      <c r="E372" t="s">
        <v>5</v>
      </c>
      <c r="F372">
        <v>3032</v>
      </c>
      <c r="G372">
        <v>2</v>
      </c>
      <c r="H372">
        <v>1</v>
      </c>
      <c r="I372">
        <v>1</v>
      </c>
      <c r="J372">
        <v>118</v>
      </c>
      <c r="K372">
        <v>1890</v>
      </c>
      <c r="L372" t="s">
        <v>502</v>
      </c>
      <c r="M372" t="s">
        <v>160</v>
      </c>
      <c r="N372" t="s">
        <v>49</v>
      </c>
      <c r="O372" s="6" t="str">
        <f>INDEX(lkp_Region,MATCH(tbl_Sales[[#This Row],[Suburb]],lkp_Suburb,0))</f>
        <v>Western Metropolitan</v>
      </c>
      <c r="P372" s="6">
        <f>MONTH(tbl_Sales[[#This Row],[Date]])</f>
        <v>4</v>
      </c>
      <c r="Q372" s="6">
        <f>YEAR(tbl_Sales[[#This Row],[Date]])</f>
        <v>2016</v>
      </c>
    </row>
    <row r="373" spans="1:17" x14ac:dyDescent="0.25">
      <c r="A373" s="1">
        <v>42480</v>
      </c>
      <c r="B373">
        <v>1025000</v>
      </c>
      <c r="C373" t="s">
        <v>2</v>
      </c>
      <c r="D373" t="s">
        <v>12430</v>
      </c>
      <c r="E373" t="s">
        <v>10</v>
      </c>
      <c r="F373">
        <v>3041</v>
      </c>
      <c r="G373">
        <v>3</v>
      </c>
      <c r="H373">
        <v>2</v>
      </c>
      <c r="I373">
        <v>1</v>
      </c>
      <c r="J373">
        <v>654</v>
      </c>
      <c r="K373">
        <v>1950</v>
      </c>
      <c r="L373" t="s">
        <v>503</v>
      </c>
      <c r="M373" t="s">
        <v>121</v>
      </c>
      <c r="N373" t="s">
        <v>49</v>
      </c>
      <c r="O373" s="6" t="str">
        <f>INDEX(lkp_Region,MATCH(tbl_Sales[[#This Row],[Suburb]],lkp_Suburb,0))</f>
        <v>Western Metropolitan</v>
      </c>
      <c r="P373" s="6">
        <f>MONTH(tbl_Sales[[#This Row],[Date]])</f>
        <v>4</v>
      </c>
      <c r="Q373" s="6">
        <f>YEAR(tbl_Sales[[#This Row],[Date]])</f>
        <v>2016</v>
      </c>
    </row>
    <row r="374" spans="1:17" x14ac:dyDescent="0.25">
      <c r="A374" s="1">
        <v>42480</v>
      </c>
      <c r="B374">
        <v>1100000</v>
      </c>
      <c r="C374" t="s">
        <v>2</v>
      </c>
      <c r="D374" t="s">
        <v>12427</v>
      </c>
      <c r="E374" t="s">
        <v>5</v>
      </c>
      <c r="F374">
        <v>3032</v>
      </c>
      <c r="G374">
        <v>2</v>
      </c>
      <c r="H374">
        <v>1</v>
      </c>
      <c r="I374">
        <v>1</v>
      </c>
      <c r="J374">
        <v>321</v>
      </c>
      <c r="L374" t="s">
        <v>505</v>
      </c>
      <c r="M374" t="s">
        <v>504</v>
      </c>
      <c r="N374" t="s">
        <v>49</v>
      </c>
      <c r="O374" s="6" t="str">
        <f>INDEX(lkp_Region,MATCH(tbl_Sales[[#This Row],[Suburb]],lkp_Suburb,0))</f>
        <v>Western Metropolitan</v>
      </c>
      <c r="P374" s="6">
        <f>MONTH(tbl_Sales[[#This Row],[Date]])</f>
        <v>4</v>
      </c>
      <c r="Q374" s="6">
        <f>YEAR(tbl_Sales[[#This Row],[Date]])</f>
        <v>2016</v>
      </c>
    </row>
    <row r="375" spans="1:17" x14ac:dyDescent="0.25">
      <c r="A375" s="1">
        <v>42480</v>
      </c>
      <c r="B375">
        <v>345000</v>
      </c>
      <c r="C375" t="s">
        <v>13</v>
      </c>
      <c r="D375" t="s">
        <v>12426</v>
      </c>
      <c r="E375" t="s">
        <v>10</v>
      </c>
      <c r="F375">
        <v>3013</v>
      </c>
      <c r="G375">
        <v>1</v>
      </c>
      <c r="H375">
        <v>1</v>
      </c>
      <c r="I375">
        <v>1</v>
      </c>
      <c r="J375">
        <v>0</v>
      </c>
      <c r="K375">
        <v>1970</v>
      </c>
      <c r="L375" t="s">
        <v>506</v>
      </c>
      <c r="M375" t="s">
        <v>65</v>
      </c>
      <c r="N375" t="s">
        <v>21</v>
      </c>
      <c r="O375" s="6" t="str">
        <f>INDEX(lkp_Region,MATCH(tbl_Sales[[#This Row],[Suburb]],lkp_Suburb,0))</f>
        <v>Western Metropolitan</v>
      </c>
      <c r="P375" s="6">
        <f>MONTH(tbl_Sales[[#This Row],[Date]])</f>
        <v>4</v>
      </c>
      <c r="Q375" s="6">
        <f>YEAR(tbl_Sales[[#This Row],[Date]])</f>
        <v>2016</v>
      </c>
    </row>
    <row r="376" spans="1:17" x14ac:dyDescent="0.25">
      <c r="A376" s="1">
        <v>42480</v>
      </c>
      <c r="B376">
        <v>976000</v>
      </c>
      <c r="C376" t="s">
        <v>2</v>
      </c>
      <c r="D376" t="s">
        <v>12423</v>
      </c>
      <c r="E376" t="s">
        <v>10</v>
      </c>
      <c r="F376">
        <v>3105</v>
      </c>
      <c r="G376">
        <v>4</v>
      </c>
      <c r="H376">
        <v>1</v>
      </c>
      <c r="I376">
        <v>1</v>
      </c>
      <c r="J376">
        <v>701</v>
      </c>
      <c r="L376" t="s">
        <v>508</v>
      </c>
      <c r="M376" t="s">
        <v>507</v>
      </c>
      <c r="N376" t="s">
        <v>128</v>
      </c>
      <c r="O376" s="6" t="str">
        <f>INDEX(lkp_Region,MATCH(tbl_Sales[[#This Row],[Suburb]],lkp_Suburb,0))</f>
        <v>Eastern Metropolitan</v>
      </c>
      <c r="P376" s="6">
        <f>MONTH(tbl_Sales[[#This Row],[Date]])</f>
        <v>4</v>
      </c>
      <c r="Q376" s="6">
        <f>YEAR(tbl_Sales[[#This Row],[Date]])</f>
        <v>2016</v>
      </c>
    </row>
    <row r="377" spans="1:17" x14ac:dyDescent="0.25">
      <c r="A377" s="1">
        <v>42480</v>
      </c>
      <c r="B377">
        <v>722000</v>
      </c>
      <c r="C377" t="s">
        <v>2</v>
      </c>
      <c r="D377" t="s">
        <v>12429</v>
      </c>
      <c r="E377" t="s">
        <v>10</v>
      </c>
      <c r="F377">
        <v>3165</v>
      </c>
      <c r="G377">
        <v>2</v>
      </c>
      <c r="H377">
        <v>2</v>
      </c>
      <c r="I377">
        <v>1</v>
      </c>
      <c r="J377">
        <v>201</v>
      </c>
      <c r="K377">
        <v>2005</v>
      </c>
      <c r="L377" t="s">
        <v>509</v>
      </c>
      <c r="M377" t="s">
        <v>138</v>
      </c>
      <c r="N377" t="s">
        <v>57</v>
      </c>
      <c r="O377" s="6" t="str">
        <f>INDEX(lkp_Region,MATCH(tbl_Sales[[#This Row],[Suburb]],lkp_Suburb,0))</f>
        <v>Southern Metropolitan</v>
      </c>
      <c r="P377" s="6">
        <f>MONTH(tbl_Sales[[#This Row],[Date]])</f>
        <v>4</v>
      </c>
      <c r="Q377" s="6">
        <f>YEAR(tbl_Sales[[#This Row],[Date]])</f>
        <v>2016</v>
      </c>
    </row>
    <row r="378" spans="1:17" x14ac:dyDescent="0.25">
      <c r="A378" s="1">
        <v>42480</v>
      </c>
      <c r="B378">
        <v>360000</v>
      </c>
      <c r="C378" t="s">
        <v>13</v>
      </c>
      <c r="D378" t="s">
        <v>12425</v>
      </c>
      <c r="E378" t="s">
        <v>10</v>
      </c>
      <c r="F378">
        <v>3073</v>
      </c>
      <c r="G378">
        <v>2</v>
      </c>
      <c r="H378">
        <v>1</v>
      </c>
      <c r="I378">
        <v>1</v>
      </c>
      <c r="J378">
        <v>132</v>
      </c>
      <c r="K378">
        <v>2010</v>
      </c>
      <c r="L378" t="s">
        <v>510</v>
      </c>
      <c r="M378" t="s">
        <v>93</v>
      </c>
      <c r="N378" t="s">
        <v>62</v>
      </c>
      <c r="O378" s="6" t="str">
        <f>INDEX(lkp_Region,MATCH(tbl_Sales[[#This Row],[Suburb]],lkp_Suburb,0))</f>
        <v>Northern Metropolitan</v>
      </c>
      <c r="P378" s="6">
        <f>MONTH(tbl_Sales[[#This Row],[Date]])</f>
        <v>4</v>
      </c>
      <c r="Q378" s="6">
        <f>YEAR(tbl_Sales[[#This Row],[Date]])</f>
        <v>2016</v>
      </c>
    </row>
    <row r="379" spans="1:17" x14ac:dyDescent="0.25">
      <c r="A379" s="1">
        <v>42480</v>
      </c>
      <c r="B379">
        <v>1420000</v>
      </c>
      <c r="C379" t="s">
        <v>2</v>
      </c>
      <c r="D379" t="s">
        <v>12429</v>
      </c>
      <c r="E379" t="s">
        <v>10</v>
      </c>
      <c r="F379">
        <v>3146</v>
      </c>
      <c r="G379">
        <v>3</v>
      </c>
      <c r="H379">
        <v>1</v>
      </c>
      <c r="I379">
        <v>2</v>
      </c>
      <c r="J379">
        <v>615</v>
      </c>
      <c r="K379">
        <v>1940</v>
      </c>
      <c r="L379" t="s">
        <v>511</v>
      </c>
      <c r="M379" t="s">
        <v>102</v>
      </c>
      <c r="N379" t="s">
        <v>101</v>
      </c>
      <c r="O379" s="6" t="str">
        <f>INDEX(lkp_Region,MATCH(tbl_Sales[[#This Row],[Suburb]],lkp_Suburb,0))</f>
        <v>Southern Metropolitan</v>
      </c>
      <c r="P379" s="6">
        <f>MONTH(tbl_Sales[[#This Row],[Date]])</f>
        <v>4</v>
      </c>
      <c r="Q379" s="6">
        <f>YEAR(tbl_Sales[[#This Row],[Date]])</f>
        <v>2016</v>
      </c>
    </row>
    <row r="380" spans="1:17" x14ac:dyDescent="0.25">
      <c r="A380" s="1">
        <v>42480</v>
      </c>
      <c r="B380">
        <v>750000</v>
      </c>
      <c r="C380" t="s">
        <v>13</v>
      </c>
      <c r="D380" t="s">
        <v>12429</v>
      </c>
      <c r="E380" t="s">
        <v>10</v>
      </c>
      <c r="F380">
        <v>3187</v>
      </c>
      <c r="G380">
        <v>2</v>
      </c>
      <c r="H380">
        <v>1</v>
      </c>
      <c r="I380">
        <v>1</v>
      </c>
      <c r="J380">
        <v>227</v>
      </c>
      <c r="K380">
        <v>1980</v>
      </c>
      <c r="L380" t="s">
        <v>512</v>
      </c>
      <c r="M380" t="s">
        <v>346</v>
      </c>
      <c r="N380" t="s">
        <v>107</v>
      </c>
      <c r="O380" s="6" t="str">
        <f>INDEX(lkp_Region,MATCH(tbl_Sales[[#This Row],[Suburb]],lkp_Suburb,0))</f>
        <v>Southern Metropolitan</v>
      </c>
      <c r="P380" s="6">
        <f>MONTH(tbl_Sales[[#This Row],[Date]])</f>
        <v>4</v>
      </c>
      <c r="Q380" s="6">
        <f>YEAR(tbl_Sales[[#This Row],[Date]])</f>
        <v>2016</v>
      </c>
    </row>
    <row r="381" spans="1:17" x14ac:dyDescent="0.25">
      <c r="A381" s="1">
        <v>42481</v>
      </c>
      <c r="B381">
        <v>1214000</v>
      </c>
      <c r="C381" t="s">
        <v>2</v>
      </c>
      <c r="D381" t="s">
        <v>12427</v>
      </c>
      <c r="E381" t="s">
        <v>10</v>
      </c>
      <c r="F381">
        <v>3054</v>
      </c>
      <c r="G381">
        <v>3</v>
      </c>
      <c r="H381">
        <v>3</v>
      </c>
      <c r="I381">
        <v>1</v>
      </c>
      <c r="J381">
        <v>144</v>
      </c>
      <c r="L381" t="s">
        <v>514</v>
      </c>
      <c r="M381" t="s">
        <v>513</v>
      </c>
      <c r="N381" t="s">
        <v>8</v>
      </c>
      <c r="O381" s="6" t="str">
        <f>INDEX(lkp_Region,MATCH(tbl_Sales[[#This Row],[Suburb]],lkp_Suburb,0))</f>
        <v>Northern Metropolitan</v>
      </c>
      <c r="P381" s="6">
        <f>MONTH(tbl_Sales[[#This Row],[Date]])</f>
        <v>4</v>
      </c>
      <c r="Q381" s="6">
        <f>YEAR(tbl_Sales[[#This Row],[Date]])</f>
        <v>2016</v>
      </c>
    </row>
    <row r="382" spans="1:17" x14ac:dyDescent="0.25">
      <c r="A382" s="1">
        <v>42481</v>
      </c>
      <c r="B382">
        <v>685000</v>
      </c>
      <c r="C382" t="s">
        <v>13</v>
      </c>
      <c r="D382" t="s">
        <v>12428</v>
      </c>
      <c r="E382" t="s">
        <v>5</v>
      </c>
      <c r="F382">
        <v>3181</v>
      </c>
      <c r="G382">
        <v>3</v>
      </c>
      <c r="H382">
        <v>2</v>
      </c>
      <c r="I382">
        <v>1</v>
      </c>
      <c r="J382">
        <v>0</v>
      </c>
      <c r="K382">
        <v>1996</v>
      </c>
      <c r="L382" t="s">
        <v>515</v>
      </c>
      <c r="M382" t="s">
        <v>302</v>
      </c>
      <c r="N382" t="s">
        <v>76</v>
      </c>
      <c r="O382" s="6" t="str">
        <f>INDEX(lkp_Region,MATCH(tbl_Sales[[#This Row],[Suburb]],lkp_Suburb,0))</f>
        <v>Southern Metropolitan</v>
      </c>
      <c r="P382" s="6">
        <f>MONTH(tbl_Sales[[#This Row],[Date]])</f>
        <v>4</v>
      </c>
      <c r="Q382" s="6">
        <f>YEAR(tbl_Sales[[#This Row],[Date]])</f>
        <v>2016</v>
      </c>
    </row>
    <row r="383" spans="1:17" x14ac:dyDescent="0.25">
      <c r="A383" s="1">
        <v>42481</v>
      </c>
      <c r="B383">
        <v>830000</v>
      </c>
      <c r="C383" t="s">
        <v>13</v>
      </c>
      <c r="D383" t="s">
        <v>12424</v>
      </c>
      <c r="E383" t="s">
        <v>10</v>
      </c>
      <c r="F383">
        <v>3181</v>
      </c>
      <c r="G383">
        <v>2</v>
      </c>
      <c r="H383">
        <v>1</v>
      </c>
      <c r="I383">
        <v>1</v>
      </c>
      <c r="J383">
        <v>727</v>
      </c>
      <c r="L383" t="s">
        <v>516</v>
      </c>
      <c r="M383" t="s">
        <v>302</v>
      </c>
      <c r="N383" t="s">
        <v>76</v>
      </c>
      <c r="O383" s="6" t="str">
        <f>INDEX(lkp_Region,MATCH(tbl_Sales[[#This Row],[Suburb]],lkp_Suburb,0))</f>
        <v>Southern Metropolitan</v>
      </c>
      <c r="P383" s="6">
        <f>MONTH(tbl_Sales[[#This Row],[Date]])</f>
        <v>4</v>
      </c>
      <c r="Q383" s="6">
        <f>YEAR(tbl_Sales[[#This Row],[Date]])</f>
        <v>2016</v>
      </c>
    </row>
    <row r="384" spans="1:17" x14ac:dyDescent="0.25">
      <c r="A384" s="1">
        <v>42481</v>
      </c>
      <c r="B384">
        <v>1300000</v>
      </c>
      <c r="C384" t="s">
        <v>2</v>
      </c>
      <c r="D384" t="s">
        <v>12427</v>
      </c>
      <c r="E384" t="s">
        <v>5</v>
      </c>
      <c r="F384">
        <v>3142</v>
      </c>
      <c r="G384">
        <v>3</v>
      </c>
      <c r="H384">
        <v>1</v>
      </c>
      <c r="I384">
        <v>1</v>
      </c>
      <c r="J384">
        <v>266</v>
      </c>
      <c r="L384" t="s">
        <v>517</v>
      </c>
      <c r="M384" t="s">
        <v>109</v>
      </c>
      <c r="N384" t="s">
        <v>76</v>
      </c>
      <c r="O384" s="6" t="str">
        <f>INDEX(lkp_Region,MATCH(tbl_Sales[[#This Row],[Suburb]],lkp_Suburb,0))</f>
        <v>Southern Metropolitan</v>
      </c>
      <c r="P384" s="6">
        <f>MONTH(tbl_Sales[[#This Row],[Date]])</f>
        <v>4</v>
      </c>
      <c r="Q384" s="6">
        <f>YEAR(tbl_Sales[[#This Row],[Date]])</f>
        <v>2016</v>
      </c>
    </row>
    <row r="385" spans="1:17" x14ac:dyDescent="0.25">
      <c r="A385" s="1">
        <v>42481</v>
      </c>
      <c r="B385">
        <v>1945000</v>
      </c>
      <c r="C385" t="s">
        <v>2</v>
      </c>
      <c r="D385" t="s">
        <v>12429</v>
      </c>
      <c r="E385" t="s">
        <v>10</v>
      </c>
      <c r="F385">
        <v>3141</v>
      </c>
      <c r="G385">
        <v>3</v>
      </c>
      <c r="H385">
        <v>2</v>
      </c>
      <c r="I385">
        <v>1</v>
      </c>
      <c r="J385">
        <v>194</v>
      </c>
      <c r="K385">
        <v>1890</v>
      </c>
      <c r="L385" t="s">
        <v>518</v>
      </c>
      <c r="M385" t="s">
        <v>111</v>
      </c>
      <c r="N385" t="s">
        <v>76</v>
      </c>
      <c r="O385" s="6" t="str">
        <f>INDEX(lkp_Region,MATCH(tbl_Sales[[#This Row],[Suburb]],lkp_Suburb,0))</f>
        <v>Southern Metropolitan</v>
      </c>
      <c r="P385" s="6">
        <f>MONTH(tbl_Sales[[#This Row],[Date]])</f>
        <v>4</v>
      </c>
      <c r="Q385" s="6">
        <f>YEAR(tbl_Sales[[#This Row],[Date]])</f>
        <v>2016</v>
      </c>
    </row>
    <row r="386" spans="1:17" x14ac:dyDescent="0.25">
      <c r="A386" s="1">
        <v>42481</v>
      </c>
      <c r="B386">
        <v>612000</v>
      </c>
      <c r="C386" t="s">
        <v>13</v>
      </c>
      <c r="D386" t="s">
        <v>12430</v>
      </c>
      <c r="E386" t="s">
        <v>10</v>
      </c>
      <c r="F386">
        <v>3205</v>
      </c>
      <c r="G386">
        <v>2</v>
      </c>
      <c r="H386">
        <v>1</v>
      </c>
      <c r="I386">
        <v>1</v>
      </c>
      <c r="J386">
        <v>0</v>
      </c>
      <c r="L386" t="s">
        <v>519</v>
      </c>
      <c r="M386" t="s">
        <v>185</v>
      </c>
      <c r="N386" t="s">
        <v>26</v>
      </c>
      <c r="O386" s="6" t="str">
        <f>INDEX(lkp_Region,MATCH(tbl_Sales[[#This Row],[Suburb]],lkp_Suburb,0))</f>
        <v>Southern Metropolitan</v>
      </c>
      <c r="P386" s="6">
        <f>MONTH(tbl_Sales[[#This Row],[Date]])</f>
        <v>4</v>
      </c>
      <c r="Q386" s="6">
        <f>YEAR(tbl_Sales[[#This Row],[Date]])</f>
        <v>2016</v>
      </c>
    </row>
    <row r="387" spans="1:17" x14ac:dyDescent="0.25">
      <c r="A387" s="1">
        <v>42481</v>
      </c>
      <c r="B387">
        <v>655000</v>
      </c>
      <c r="C387" t="s">
        <v>13</v>
      </c>
      <c r="D387" t="s">
        <v>12431</v>
      </c>
      <c r="E387" t="s">
        <v>10</v>
      </c>
      <c r="F387">
        <v>3207</v>
      </c>
      <c r="G387">
        <v>2</v>
      </c>
      <c r="H387">
        <v>1</v>
      </c>
      <c r="I387">
        <v>1</v>
      </c>
      <c r="J387">
        <v>0</v>
      </c>
      <c r="K387">
        <v>2006</v>
      </c>
      <c r="L387" t="s">
        <v>520</v>
      </c>
      <c r="M387" t="s">
        <v>24</v>
      </c>
      <c r="N387" t="s">
        <v>26</v>
      </c>
      <c r="O387" s="6" t="str">
        <f>INDEX(lkp_Region,MATCH(tbl_Sales[[#This Row],[Suburb]],lkp_Suburb,0))</f>
        <v>Southern Metropolitan</v>
      </c>
      <c r="P387" s="6">
        <f>MONTH(tbl_Sales[[#This Row],[Date]])</f>
        <v>4</v>
      </c>
      <c r="Q387" s="6">
        <f>YEAR(tbl_Sales[[#This Row],[Date]])</f>
        <v>2016</v>
      </c>
    </row>
    <row r="388" spans="1:17" x14ac:dyDescent="0.25">
      <c r="A388" s="1">
        <v>42481</v>
      </c>
      <c r="B388">
        <v>617000</v>
      </c>
      <c r="C388" t="s">
        <v>2</v>
      </c>
      <c r="D388" t="s">
        <v>12428</v>
      </c>
      <c r="E388" t="s">
        <v>5</v>
      </c>
      <c r="F388">
        <v>3060</v>
      </c>
      <c r="G388">
        <v>3</v>
      </c>
      <c r="H388">
        <v>1</v>
      </c>
      <c r="I388">
        <v>1</v>
      </c>
      <c r="J388">
        <v>540</v>
      </c>
      <c r="K388">
        <v>1960</v>
      </c>
      <c r="L388" t="s">
        <v>521</v>
      </c>
      <c r="M388" t="s">
        <v>16</v>
      </c>
      <c r="N388" t="s">
        <v>18</v>
      </c>
      <c r="O388" s="6" t="str">
        <f>INDEX(lkp_Region,MATCH(tbl_Sales[[#This Row],[Suburb]],lkp_Suburb,0))</f>
        <v>Northern Metropolitan</v>
      </c>
      <c r="P388" s="6">
        <f>MONTH(tbl_Sales[[#This Row],[Date]])</f>
        <v>4</v>
      </c>
      <c r="Q388" s="6">
        <f>YEAR(tbl_Sales[[#This Row],[Date]])</f>
        <v>2016</v>
      </c>
    </row>
    <row r="389" spans="1:17" x14ac:dyDescent="0.25">
      <c r="A389" s="1">
        <v>42481</v>
      </c>
      <c r="B389">
        <v>770000</v>
      </c>
      <c r="C389" t="s">
        <v>2</v>
      </c>
      <c r="D389" t="s">
        <v>12430</v>
      </c>
      <c r="E389" t="s">
        <v>5</v>
      </c>
      <c r="F389">
        <v>3058</v>
      </c>
      <c r="G389">
        <v>3</v>
      </c>
      <c r="H389">
        <v>1</v>
      </c>
      <c r="I389">
        <v>2</v>
      </c>
      <c r="J389">
        <v>408</v>
      </c>
      <c r="K389">
        <v>1970</v>
      </c>
      <c r="L389" t="s">
        <v>522</v>
      </c>
      <c r="M389" t="s">
        <v>41</v>
      </c>
      <c r="N389" t="s">
        <v>18</v>
      </c>
      <c r="O389" s="6" t="str">
        <f>INDEX(lkp_Region,MATCH(tbl_Sales[[#This Row],[Suburb]],lkp_Suburb,0))</f>
        <v>Northern Metropolitan</v>
      </c>
      <c r="P389" s="6">
        <f>MONTH(tbl_Sales[[#This Row],[Date]])</f>
        <v>4</v>
      </c>
      <c r="Q389" s="6">
        <f>YEAR(tbl_Sales[[#This Row],[Date]])</f>
        <v>2016</v>
      </c>
    </row>
    <row r="390" spans="1:17" x14ac:dyDescent="0.25">
      <c r="A390" s="1">
        <v>42481</v>
      </c>
      <c r="B390">
        <v>780000</v>
      </c>
      <c r="C390" t="s">
        <v>2</v>
      </c>
      <c r="D390" t="s">
        <v>12428</v>
      </c>
      <c r="E390" t="s">
        <v>10</v>
      </c>
      <c r="F390">
        <v>3058</v>
      </c>
      <c r="G390">
        <v>3</v>
      </c>
      <c r="H390">
        <v>1</v>
      </c>
      <c r="I390">
        <v>2</v>
      </c>
      <c r="J390">
        <v>677</v>
      </c>
      <c r="L390" t="s">
        <v>523</v>
      </c>
      <c r="M390" t="s">
        <v>499</v>
      </c>
      <c r="N390" t="s">
        <v>18</v>
      </c>
      <c r="O390" s="6" t="str">
        <f>INDEX(lkp_Region,MATCH(tbl_Sales[[#This Row],[Suburb]],lkp_Suburb,0))</f>
        <v>Northern Metropolitan</v>
      </c>
      <c r="P390" s="6">
        <f>MONTH(tbl_Sales[[#This Row],[Date]])</f>
        <v>4</v>
      </c>
      <c r="Q390" s="6">
        <f>YEAR(tbl_Sales[[#This Row],[Date]])</f>
        <v>2016</v>
      </c>
    </row>
    <row r="391" spans="1:17" x14ac:dyDescent="0.25">
      <c r="A391" s="1">
        <v>42481</v>
      </c>
      <c r="B391">
        <v>634000</v>
      </c>
      <c r="C391" t="s">
        <v>2</v>
      </c>
      <c r="D391" t="s">
        <v>12427</v>
      </c>
      <c r="E391" t="s">
        <v>10</v>
      </c>
      <c r="F391">
        <v>3034</v>
      </c>
      <c r="G391">
        <v>3</v>
      </c>
      <c r="H391">
        <v>2</v>
      </c>
      <c r="I391">
        <v>1</v>
      </c>
      <c r="J391">
        <v>582</v>
      </c>
      <c r="K391">
        <v>1950</v>
      </c>
      <c r="L391" t="s">
        <v>525</v>
      </c>
      <c r="M391" t="s">
        <v>524</v>
      </c>
      <c r="N391" t="s">
        <v>49</v>
      </c>
      <c r="O391" s="6" t="str">
        <f>INDEX(lkp_Region,MATCH(tbl_Sales[[#This Row],[Suburb]],lkp_Suburb,0))</f>
        <v>Western Metropolitan</v>
      </c>
      <c r="P391" s="6">
        <f>MONTH(tbl_Sales[[#This Row],[Date]])</f>
        <v>4</v>
      </c>
      <c r="Q391" s="6">
        <f>YEAR(tbl_Sales[[#This Row],[Date]])</f>
        <v>2016</v>
      </c>
    </row>
    <row r="392" spans="1:17" x14ac:dyDescent="0.25">
      <c r="A392" s="1">
        <v>42481</v>
      </c>
      <c r="B392">
        <v>875000</v>
      </c>
      <c r="C392" t="s">
        <v>2</v>
      </c>
      <c r="D392" t="s">
        <v>12423</v>
      </c>
      <c r="E392" t="s">
        <v>5</v>
      </c>
      <c r="F392">
        <v>3042</v>
      </c>
      <c r="G392">
        <v>4</v>
      </c>
      <c r="H392">
        <v>3</v>
      </c>
      <c r="I392">
        <v>1</v>
      </c>
      <c r="J392">
        <v>321</v>
      </c>
      <c r="L392" t="s">
        <v>526</v>
      </c>
      <c r="M392" t="s">
        <v>86</v>
      </c>
      <c r="N392" t="s">
        <v>49</v>
      </c>
      <c r="O392" s="6" t="str">
        <f>INDEX(lkp_Region,MATCH(tbl_Sales[[#This Row],[Suburb]],lkp_Suburb,0))</f>
        <v>Western Metropolitan</v>
      </c>
      <c r="P392" s="6">
        <f>MONTH(tbl_Sales[[#This Row],[Date]])</f>
        <v>4</v>
      </c>
      <c r="Q392" s="6">
        <f>YEAR(tbl_Sales[[#This Row],[Date]])</f>
        <v>2016</v>
      </c>
    </row>
    <row r="393" spans="1:17" x14ac:dyDescent="0.25">
      <c r="A393" s="1">
        <v>42481</v>
      </c>
      <c r="B393">
        <v>1370000</v>
      </c>
      <c r="C393" t="s">
        <v>2</v>
      </c>
      <c r="D393" t="s">
        <v>12427</v>
      </c>
      <c r="E393" t="s">
        <v>10</v>
      </c>
      <c r="F393">
        <v>3041</v>
      </c>
      <c r="G393">
        <v>4</v>
      </c>
      <c r="H393">
        <v>2</v>
      </c>
      <c r="I393">
        <v>2</v>
      </c>
      <c r="J393">
        <v>908</v>
      </c>
      <c r="K393">
        <v>1960</v>
      </c>
      <c r="L393" t="s">
        <v>527</v>
      </c>
      <c r="M393" t="s">
        <v>121</v>
      </c>
      <c r="N393" t="s">
        <v>49</v>
      </c>
      <c r="O393" s="6" t="str">
        <f>INDEX(lkp_Region,MATCH(tbl_Sales[[#This Row],[Suburb]],lkp_Suburb,0))</f>
        <v>Western Metropolitan</v>
      </c>
      <c r="P393" s="6">
        <f>MONTH(tbl_Sales[[#This Row],[Date]])</f>
        <v>4</v>
      </c>
      <c r="Q393" s="6">
        <f>YEAR(tbl_Sales[[#This Row],[Date]])</f>
        <v>2016</v>
      </c>
    </row>
    <row r="394" spans="1:17" x14ac:dyDescent="0.25">
      <c r="A394" s="1">
        <v>42481</v>
      </c>
      <c r="B394">
        <v>1200000</v>
      </c>
      <c r="C394" t="s">
        <v>2</v>
      </c>
      <c r="D394" t="s">
        <v>12433</v>
      </c>
      <c r="E394" t="s">
        <v>10</v>
      </c>
      <c r="F394">
        <v>3016</v>
      </c>
      <c r="G394">
        <v>3</v>
      </c>
      <c r="H394">
        <v>2</v>
      </c>
      <c r="I394">
        <v>2</v>
      </c>
      <c r="J394">
        <v>315</v>
      </c>
      <c r="K394">
        <v>1990</v>
      </c>
      <c r="L394" t="s">
        <v>528</v>
      </c>
      <c r="M394" t="s">
        <v>196</v>
      </c>
      <c r="N394" t="s">
        <v>69</v>
      </c>
      <c r="O394" s="6" t="str">
        <f>INDEX(lkp_Region,MATCH(tbl_Sales[[#This Row],[Suburb]],lkp_Suburb,0))</f>
        <v>Western Metropolitan</v>
      </c>
      <c r="P394" s="6">
        <f>MONTH(tbl_Sales[[#This Row],[Date]])</f>
        <v>4</v>
      </c>
      <c r="Q394" s="6">
        <f>YEAR(tbl_Sales[[#This Row],[Date]])</f>
        <v>2016</v>
      </c>
    </row>
    <row r="395" spans="1:17" x14ac:dyDescent="0.25">
      <c r="A395" s="1">
        <v>42481</v>
      </c>
      <c r="B395">
        <v>1050000</v>
      </c>
      <c r="C395" t="s">
        <v>2</v>
      </c>
      <c r="D395" t="s">
        <v>12429</v>
      </c>
      <c r="E395" t="s">
        <v>10</v>
      </c>
      <c r="F395">
        <v>3165</v>
      </c>
      <c r="G395">
        <v>3</v>
      </c>
      <c r="H395">
        <v>2</v>
      </c>
      <c r="I395">
        <v>2</v>
      </c>
      <c r="J395">
        <v>627</v>
      </c>
      <c r="K395">
        <v>1950</v>
      </c>
      <c r="L395" t="s">
        <v>529</v>
      </c>
      <c r="M395" t="s">
        <v>138</v>
      </c>
      <c r="N395" t="s">
        <v>57</v>
      </c>
      <c r="O395" s="6" t="str">
        <f>INDEX(lkp_Region,MATCH(tbl_Sales[[#This Row],[Suburb]],lkp_Suburb,0))</f>
        <v>Southern Metropolitan</v>
      </c>
      <c r="P395" s="6">
        <f>MONTH(tbl_Sales[[#This Row],[Date]])</f>
        <v>4</v>
      </c>
      <c r="Q395" s="6">
        <f>YEAR(tbl_Sales[[#This Row],[Date]])</f>
        <v>2016</v>
      </c>
    </row>
    <row r="396" spans="1:17" x14ac:dyDescent="0.25">
      <c r="A396" s="1">
        <v>42481</v>
      </c>
      <c r="B396">
        <v>1338000</v>
      </c>
      <c r="C396" t="s">
        <v>2</v>
      </c>
      <c r="D396" t="s">
        <v>12429</v>
      </c>
      <c r="E396" t="s">
        <v>10</v>
      </c>
      <c r="F396">
        <v>3165</v>
      </c>
      <c r="G396">
        <v>3</v>
      </c>
      <c r="H396">
        <v>2</v>
      </c>
      <c r="I396">
        <v>2</v>
      </c>
      <c r="J396">
        <v>610</v>
      </c>
      <c r="K396">
        <v>1970</v>
      </c>
      <c r="L396" t="s">
        <v>530</v>
      </c>
      <c r="M396" t="s">
        <v>138</v>
      </c>
      <c r="N396" t="s">
        <v>57</v>
      </c>
      <c r="O396" s="6" t="str">
        <f>INDEX(lkp_Region,MATCH(tbl_Sales[[#This Row],[Suburb]],lkp_Suburb,0))</f>
        <v>Southern Metropolitan</v>
      </c>
      <c r="P396" s="6">
        <f>MONTH(tbl_Sales[[#This Row],[Date]])</f>
        <v>4</v>
      </c>
      <c r="Q396" s="6">
        <f>YEAR(tbl_Sales[[#This Row],[Date]])</f>
        <v>2016</v>
      </c>
    </row>
    <row r="397" spans="1:17" x14ac:dyDescent="0.25">
      <c r="A397" s="1">
        <v>42481</v>
      </c>
      <c r="B397">
        <v>1560000</v>
      </c>
      <c r="C397" t="s">
        <v>2</v>
      </c>
      <c r="D397" t="s">
        <v>12429</v>
      </c>
      <c r="E397" t="s">
        <v>5</v>
      </c>
      <c r="F397">
        <v>3204</v>
      </c>
      <c r="G397">
        <v>4</v>
      </c>
      <c r="H397">
        <v>3</v>
      </c>
      <c r="I397">
        <v>1</v>
      </c>
      <c r="J397">
        <v>695</v>
      </c>
      <c r="L397" t="s">
        <v>531</v>
      </c>
      <c r="M397" t="s">
        <v>55</v>
      </c>
      <c r="N397" t="s">
        <v>57</v>
      </c>
      <c r="O397" s="6" t="str">
        <f>INDEX(lkp_Region,MATCH(tbl_Sales[[#This Row],[Suburb]],lkp_Suburb,0))</f>
        <v>Southern Metropolitan</v>
      </c>
      <c r="P397" s="6">
        <f>MONTH(tbl_Sales[[#This Row],[Date]])</f>
        <v>4</v>
      </c>
      <c r="Q397" s="6">
        <f>YEAR(tbl_Sales[[#This Row],[Date]])</f>
        <v>2016</v>
      </c>
    </row>
    <row r="398" spans="1:17" x14ac:dyDescent="0.25">
      <c r="A398" s="1">
        <v>42481</v>
      </c>
      <c r="B398">
        <v>1110000</v>
      </c>
      <c r="C398" t="s">
        <v>2</v>
      </c>
      <c r="D398" t="s">
        <v>12423</v>
      </c>
      <c r="E398" t="s">
        <v>5</v>
      </c>
      <c r="F398">
        <v>3071</v>
      </c>
      <c r="G398">
        <v>2</v>
      </c>
      <c r="H398">
        <v>1</v>
      </c>
      <c r="I398">
        <v>0</v>
      </c>
      <c r="J398">
        <v>288</v>
      </c>
      <c r="K398">
        <v>1925</v>
      </c>
      <c r="L398" t="s">
        <v>532</v>
      </c>
      <c r="M398" t="s">
        <v>60</v>
      </c>
      <c r="N398" t="s">
        <v>62</v>
      </c>
      <c r="O398" s="6" t="str">
        <f>INDEX(lkp_Region,MATCH(tbl_Sales[[#This Row],[Suburb]],lkp_Suburb,0))</f>
        <v>Northern Metropolitan</v>
      </c>
      <c r="P398" s="6">
        <f>MONTH(tbl_Sales[[#This Row],[Date]])</f>
        <v>4</v>
      </c>
      <c r="Q398" s="6">
        <f>YEAR(tbl_Sales[[#This Row],[Date]])</f>
        <v>2016</v>
      </c>
    </row>
    <row r="399" spans="1:17" x14ac:dyDescent="0.25">
      <c r="A399" s="1">
        <v>42481</v>
      </c>
      <c r="B399">
        <v>1160000</v>
      </c>
      <c r="C399" t="s">
        <v>2</v>
      </c>
      <c r="D399" t="s">
        <v>12427</v>
      </c>
      <c r="E399" t="s">
        <v>5</v>
      </c>
      <c r="F399">
        <v>3078</v>
      </c>
      <c r="G399">
        <v>4</v>
      </c>
      <c r="H399">
        <v>2</v>
      </c>
      <c r="I399">
        <v>1</v>
      </c>
      <c r="J399">
        <v>381</v>
      </c>
      <c r="K399">
        <v>1890</v>
      </c>
      <c r="L399" t="s">
        <v>534</v>
      </c>
      <c r="M399" t="s">
        <v>533</v>
      </c>
      <c r="N399" t="s">
        <v>62</v>
      </c>
      <c r="O399" s="6" t="str">
        <f>INDEX(lkp_Region,MATCH(tbl_Sales[[#This Row],[Suburb]],lkp_Suburb,0))</f>
        <v>Northern Metropolitan</v>
      </c>
      <c r="P399" s="6">
        <f>MONTH(tbl_Sales[[#This Row],[Date]])</f>
        <v>4</v>
      </c>
      <c r="Q399" s="6">
        <f>YEAR(tbl_Sales[[#This Row],[Date]])</f>
        <v>2016</v>
      </c>
    </row>
    <row r="400" spans="1:17" x14ac:dyDescent="0.25">
      <c r="A400" s="1">
        <v>42481</v>
      </c>
      <c r="B400">
        <v>410000</v>
      </c>
      <c r="C400" t="s">
        <v>51</v>
      </c>
      <c r="D400" t="s">
        <v>12423</v>
      </c>
      <c r="E400" t="s">
        <v>5</v>
      </c>
      <c r="F400">
        <v>3020</v>
      </c>
      <c r="G400">
        <v>2</v>
      </c>
      <c r="H400">
        <v>2</v>
      </c>
      <c r="I400">
        <v>2</v>
      </c>
      <c r="J400">
        <v>204</v>
      </c>
      <c r="K400">
        <v>2008</v>
      </c>
      <c r="L400" t="s">
        <v>535</v>
      </c>
      <c r="M400" t="s">
        <v>443</v>
      </c>
      <c r="N400" t="s">
        <v>3</v>
      </c>
      <c r="O400" s="6" t="str">
        <f>INDEX(lkp_Region,MATCH(tbl_Sales[[#This Row],[Suburb]],lkp_Suburb,0))</f>
        <v>Western Metropolitan</v>
      </c>
      <c r="P400" s="6">
        <f>MONTH(tbl_Sales[[#This Row],[Date]])</f>
        <v>4</v>
      </c>
      <c r="Q400" s="6">
        <f>YEAR(tbl_Sales[[#This Row],[Date]])</f>
        <v>2016</v>
      </c>
    </row>
    <row r="401" spans="1:17" x14ac:dyDescent="0.25">
      <c r="A401" s="1">
        <v>42481</v>
      </c>
      <c r="B401">
        <v>541000</v>
      </c>
      <c r="C401" t="s">
        <v>2</v>
      </c>
      <c r="D401" t="s">
        <v>12423</v>
      </c>
      <c r="E401" t="s">
        <v>10</v>
      </c>
      <c r="F401">
        <v>3020</v>
      </c>
      <c r="G401">
        <v>2</v>
      </c>
      <c r="H401">
        <v>1</v>
      </c>
      <c r="I401">
        <v>1</v>
      </c>
      <c r="J401">
        <v>497</v>
      </c>
      <c r="L401" t="s">
        <v>536</v>
      </c>
      <c r="M401" t="s">
        <v>0</v>
      </c>
      <c r="N401" t="s">
        <v>3</v>
      </c>
      <c r="O401" s="6" t="str">
        <f>INDEX(lkp_Region,MATCH(tbl_Sales[[#This Row],[Suburb]],lkp_Suburb,0))</f>
        <v>Western Metropolitan</v>
      </c>
      <c r="P401" s="6">
        <f>MONTH(tbl_Sales[[#This Row],[Date]])</f>
        <v>4</v>
      </c>
      <c r="Q401" s="6">
        <f>YEAR(tbl_Sales[[#This Row],[Date]])</f>
        <v>2016</v>
      </c>
    </row>
    <row r="402" spans="1:17" x14ac:dyDescent="0.25">
      <c r="A402" s="1">
        <v>42481</v>
      </c>
      <c r="B402">
        <v>1700000</v>
      </c>
      <c r="C402" t="s">
        <v>2</v>
      </c>
      <c r="D402" t="s">
        <v>12425</v>
      </c>
      <c r="E402" t="s">
        <v>5</v>
      </c>
      <c r="F402">
        <v>3127</v>
      </c>
      <c r="G402">
        <v>3</v>
      </c>
      <c r="H402">
        <v>1</v>
      </c>
      <c r="I402">
        <v>1</v>
      </c>
      <c r="J402">
        <v>763</v>
      </c>
      <c r="K402">
        <v>1930</v>
      </c>
      <c r="L402" t="s">
        <v>537</v>
      </c>
      <c r="M402" t="s">
        <v>11</v>
      </c>
      <c r="N402" t="s">
        <v>101</v>
      </c>
      <c r="O402" s="6" t="str">
        <f>INDEX(lkp_Region,MATCH(tbl_Sales[[#This Row],[Suburb]],lkp_Suburb,0))</f>
        <v>Southern Metropolitan</v>
      </c>
      <c r="P402" s="6">
        <f>MONTH(tbl_Sales[[#This Row],[Date]])</f>
        <v>4</v>
      </c>
      <c r="Q402" s="6">
        <f>YEAR(tbl_Sales[[#This Row],[Date]])</f>
        <v>2016</v>
      </c>
    </row>
    <row r="403" spans="1:17" x14ac:dyDescent="0.25">
      <c r="A403" s="1">
        <v>42481</v>
      </c>
      <c r="B403">
        <v>2100000</v>
      </c>
      <c r="C403" t="s">
        <v>2</v>
      </c>
      <c r="D403" t="s">
        <v>12431</v>
      </c>
      <c r="E403" t="s">
        <v>5</v>
      </c>
      <c r="F403">
        <v>3186</v>
      </c>
      <c r="G403">
        <v>5</v>
      </c>
      <c r="H403">
        <v>5</v>
      </c>
      <c r="I403">
        <v>2</v>
      </c>
      <c r="J403">
        <v>552</v>
      </c>
      <c r="K403">
        <v>1920</v>
      </c>
      <c r="L403" t="s">
        <v>538</v>
      </c>
      <c r="M403" t="s">
        <v>105</v>
      </c>
      <c r="N403" t="s">
        <v>107</v>
      </c>
      <c r="O403" s="6" t="str">
        <f>INDEX(lkp_Region,MATCH(tbl_Sales[[#This Row],[Suburb]],lkp_Suburb,0))</f>
        <v>Southern Metropolitan</v>
      </c>
      <c r="P403" s="6">
        <f>MONTH(tbl_Sales[[#This Row],[Date]])</f>
        <v>4</v>
      </c>
      <c r="Q403" s="6">
        <f>YEAR(tbl_Sales[[#This Row],[Date]])</f>
        <v>2016</v>
      </c>
    </row>
    <row r="404" spans="1:17" x14ac:dyDescent="0.25">
      <c r="A404" s="1">
        <v>42481</v>
      </c>
      <c r="B404">
        <v>800000</v>
      </c>
      <c r="C404" t="s">
        <v>2</v>
      </c>
      <c r="D404" t="s">
        <v>12428</v>
      </c>
      <c r="E404" t="s">
        <v>10</v>
      </c>
      <c r="F404">
        <v>3087</v>
      </c>
      <c r="G404">
        <v>3</v>
      </c>
      <c r="H404">
        <v>2</v>
      </c>
      <c r="I404">
        <v>2</v>
      </c>
      <c r="J404">
        <v>595</v>
      </c>
      <c r="K404">
        <v>2000</v>
      </c>
      <c r="L404" t="s">
        <v>539</v>
      </c>
      <c r="M404" t="s">
        <v>349</v>
      </c>
      <c r="N404" t="s">
        <v>150</v>
      </c>
      <c r="O404" s="6" t="str">
        <f>INDEX(lkp_Region,MATCH(tbl_Sales[[#This Row],[Suburb]],lkp_Suburb,0))</f>
        <v>Northern Metropolitan</v>
      </c>
      <c r="P404" s="6">
        <f>MONTH(tbl_Sales[[#This Row],[Date]])</f>
        <v>4</v>
      </c>
      <c r="Q404" s="6">
        <f>YEAR(tbl_Sales[[#This Row],[Date]])</f>
        <v>2016</v>
      </c>
    </row>
    <row r="405" spans="1:17" x14ac:dyDescent="0.25">
      <c r="A405" s="1">
        <v>42482</v>
      </c>
      <c r="B405">
        <v>732000</v>
      </c>
      <c r="C405" t="s">
        <v>13</v>
      </c>
      <c r="D405" t="s">
        <v>12425</v>
      </c>
      <c r="E405" t="s">
        <v>10</v>
      </c>
      <c r="F405">
        <v>3143</v>
      </c>
      <c r="G405">
        <v>3</v>
      </c>
      <c r="H405">
        <v>2</v>
      </c>
      <c r="I405">
        <v>2</v>
      </c>
      <c r="J405">
        <v>0</v>
      </c>
      <c r="L405" t="s">
        <v>540</v>
      </c>
      <c r="M405" t="s">
        <v>283</v>
      </c>
      <c r="N405" t="s">
        <v>76</v>
      </c>
      <c r="O405" s="6" t="str">
        <f>INDEX(lkp_Region,MATCH(tbl_Sales[[#This Row],[Suburb]],lkp_Suburb,0))</f>
        <v>Southern Metropolitan</v>
      </c>
      <c r="P405" s="6">
        <f>MONTH(tbl_Sales[[#This Row],[Date]])</f>
        <v>4</v>
      </c>
      <c r="Q405" s="6">
        <f>YEAR(tbl_Sales[[#This Row],[Date]])</f>
        <v>2016</v>
      </c>
    </row>
    <row r="406" spans="1:17" x14ac:dyDescent="0.25">
      <c r="A406" s="1">
        <v>42482</v>
      </c>
      <c r="B406">
        <v>416000</v>
      </c>
      <c r="C406" t="s">
        <v>13</v>
      </c>
      <c r="D406" t="s">
        <v>12429</v>
      </c>
      <c r="E406" t="s">
        <v>10</v>
      </c>
      <c r="F406">
        <v>3183</v>
      </c>
      <c r="G406">
        <v>2</v>
      </c>
      <c r="H406">
        <v>1</v>
      </c>
      <c r="I406">
        <v>1</v>
      </c>
      <c r="J406">
        <v>0</v>
      </c>
      <c r="K406">
        <v>1960</v>
      </c>
      <c r="L406" t="s">
        <v>541</v>
      </c>
      <c r="M406" t="s">
        <v>326</v>
      </c>
      <c r="N406" t="s">
        <v>26</v>
      </c>
      <c r="O406" s="6" t="str">
        <f>INDEX(lkp_Region,MATCH(tbl_Sales[[#This Row],[Suburb]],lkp_Suburb,0))</f>
        <v>Southern Metropolitan</v>
      </c>
      <c r="P406" s="6">
        <f>MONTH(tbl_Sales[[#This Row],[Date]])</f>
        <v>4</v>
      </c>
      <c r="Q406" s="6">
        <f>YEAR(tbl_Sales[[#This Row],[Date]])</f>
        <v>2016</v>
      </c>
    </row>
    <row r="407" spans="1:17" x14ac:dyDescent="0.25">
      <c r="A407" s="1">
        <v>42482</v>
      </c>
      <c r="B407">
        <v>430000</v>
      </c>
      <c r="C407" t="s">
        <v>51</v>
      </c>
      <c r="D407" t="s">
        <v>12427</v>
      </c>
      <c r="E407" t="s">
        <v>5</v>
      </c>
      <c r="F407">
        <v>3044</v>
      </c>
      <c r="G407">
        <v>3</v>
      </c>
      <c r="H407">
        <v>2</v>
      </c>
      <c r="I407">
        <v>1</v>
      </c>
      <c r="J407">
        <v>146</v>
      </c>
      <c r="K407">
        <v>2006</v>
      </c>
      <c r="L407" t="s">
        <v>542</v>
      </c>
      <c r="M407" t="s">
        <v>115</v>
      </c>
      <c r="N407" t="s">
        <v>18</v>
      </c>
      <c r="O407" s="6" t="str">
        <f>INDEX(lkp_Region,MATCH(tbl_Sales[[#This Row],[Suburb]],lkp_Suburb,0))</f>
        <v>Northern Metropolitan</v>
      </c>
      <c r="P407" s="6">
        <f>MONTH(tbl_Sales[[#This Row],[Date]])</f>
        <v>4</v>
      </c>
      <c r="Q407" s="6">
        <f>YEAR(tbl_Sales[[#This Row],[Date]])</f>
        <v>2016</v>
      </c>
    </row>
    <row r="408" spans="1:17" x14ac:dyDescent="0.25">
      <c r="A408" s="1">
        <v>42482</v>
      </c>
      <c r="B408">
        <v>600000</v>
      </c>
      <c r="C408" t="s">
        <v>2</v>
      </c>
      <c r="D408" t="s">
        <v>12425</v>
      </c>
      <c r="E408" t="s">
        <v>5</v>
      </c>
      <c r="F408">
        <v>3046</v>
      </c>
      <c r="G408">
        <v>4</v>
      </c>
      <c r="H408">
        <v>1</v>
      </c>
      <c r="I408">
        <v>2</v>
      </c>
      <c r="J408">
        <v>586</v>
      </c>
      <c r="K408">
        <v>1968</v>
      </c>
      <c r="L408" t="s">
        <v>543</v>
      </c>
      <c r="M408" t="s">
        <v>78</v>
      </c>
      <c r="N408" t="s">
        <v>18</v>
      </c>
      <c r="O408" s="6" t="str">
        <f>INDEX(lkp_Region,MATCH(tbl_Sales[[#This Row],[Suburb]],lkp_Suburb,0))</f>
        <v>Northern Metropolitan</v>
      </c>
      <c r="P408" s="6">
        <f>MONTH(tbl_Sales[[#This Row],[Date]])</f>
        <v>4</v>
      </c>
      <c r="Q408" s="6">
        <f>YEAR(tbl_Sales[[#This Row],[Date]])</f>
        <v>2016</v>
      </c>
    </row>
    <row r="409" spans="1:17" x14ac:dyDescent="0.25">
      <c r="A409" s="1">
        <v>42482</v>
      </c>
      <c r="B409">
        <v>612500</v>
      </c>
      <c r="C409" t="s">
        <v>2</v>
      </c>
      <c r="D409" t="s">
        <v>12428</v>
      </c>
      <c r="E409" t="s">
        <v>10</v>
      </c>
      <c r="F409">
        <v>3044</v>
      </c>
      <c r="G409">
        <v>3</v>
      </c>
      <c r="H409">
        <v>1</v>
      </c>
      <c r="I409">
        <v>1</v>
      </c>
      <c r="J409">
        <v>522</v>
      </c>
      <c r="K409">
        <v>1950</v>
      </c>
      <c r="L409" t="s">
        <v>544</v>
      </c>
      <c r="M409" t="s">
        <v>115</v>
      </c>
      <c r="N409" t="s">
        <v>18</v>
      </c>
      <c r="O409" s="6" t="str">
        <f>INDEX(lkp_Region,MATCH(tbl_Sales[[#This Row],[Suburb]],lkp_Suburb,0))</f>
        <v>Northern Metropolitan</v>
      </c>
      <c r="P409" s="6">
        <f>MONTH(tbl_Sales[[#This Row],[Date]])</f>
        <v>4</v>
      </c>
      <c r="Q409" s="6">
        <f>YEAR(tbl_Sales[[#This Row],[Date]])</f>
        <v>2016</v>
      </c>
    </row>
    <row r="410" spans="1:17" x14ac:dyDescent="0.25">
      <c r="A410" s="1">
        <v>42482</v>
      </c>
      <c r="B410">
        <v>502000</v>
      </c>
      <c r="C410" t="s">
        <v>13</v>
      </c>
      <c r="D410" t="s">
        <v>12427</v>
      </c>
      <c r="E410" t="s">
        <v>10</v>
      </c>
      <c r="F410">
        <v>3033</v>
      </c>
      <c r="G410">
        <v>2</v>
      </c>
      <c r="H410">
        <v>1</v>
      </c>
      <c r="I410">
        <v>2</v>
      </c>
      <c r="J410">
        <v>0</v>
      </c>
      <c r="K410">
        <v>1990</v>
      </c>
      <c r="L410" t="s">
        <v>545</v>
      </c>
      <c r="M410" t="s">
        <v>119</v>
      </c>
      <c r="N410" t="s">
        <v>49</v>
      </c>
      <c r="O410" s="6" t="str">
        <f>INDEX(lkp_Region,MATCH(tbl_Sales[[#This Row],[Suburb]],lkp_Suburb,0))</f>
        <v>Western Metropolitan</v>
      </c>
      <c r="P410" s="6">
        <f>MONTH(tbl_Sales[[#This Row],[Date]])</f>
        <v>4</v>
      </c>
      <c r="Q410" s="6">
        <f>YEAR(tbl_Sales[[#This Row],[Date]])</f>
        <v>2016</v>
      </c>
    </row>
    <row r="411" spans="1:17" x14ac:dyDescent="0.25">
      <c r="A411" s="1">
        <v>42482</v>
      </c>
      <c r="B411">
        <v>610000</v>
      </c>
      <c r="C411" t="s">
        <v>13</v>
      </c>
      <c r="D411" t="s">
        <v>12428</v>
      </c>
      <c r="E411" t="s">
        <v>10</v>
      </c>
      <c r="F411">
        <v>3000</v>
      </c>
      <c r="G411">
        <v>3</v>
      </c>
      <c r="H411">
        <v>2</v>
      </c>
      <c r="I411">
        <v>0</v>
      </c>
      <c r="J411">
        <v>0</v>
      </c>
      <c r="L411" t="s">
        <v>546</v>
      </c>
      <c r="M411" t="s">
        <v>88</v>
      </c>
      <c r="N411" t="s">
        <v>88</v>
      </c>
      <c r="O411" s="6" t="str">
        <f>INDEX(lkp_Region,MATCH(tbl_Sales[[#This Row],[Suburb]],lkp_Suburb,0))</f>
        <v>Northern Metropolitan</v>
      </c>
      <c r="P411" s="6">
        <f>MONTH(tbl_Sales[[#This Row],[Date]])</f>
        <v>4</v>
      </c>
      <c r="Q411" s="6">
        <f>YEAR(tbl_Sales[[#This Row],[Date]])</f>
        <v>2016</v>
      </c>
    </row>
    <row r="412" spans="1:17" x14ac:dyDescent="0.25">
      <c r="A412" s="1">
        <v>42482</v>
      </c>
      <c r="B412">
        <v>700000</v>
      </c>
      <c r="C412" t="s">
        <v>13</v>
      </c>
      <c r="D412" t="s">
        <v>12423</v>
      </c>
      <c r="E412" t="s">
        <v>5</v>
      </c>
      <c r="F412">
        <v>3108</v>
      </c>
      <c r="G412">
        <v>3</v>
      </c>
      <c r="H412">
        <v>2</v>
      </c>
      <c r="I412">
        <v>2</v>
      </c>
      <c r="J412">
        <v>0</v>
      </c>
      <c r="K412">
        <v>2007</v>
      </c>
      <c r="L412" t="s">
        <v>547</v>
      </c>
      <c r="M412" t="s">
        <v>126</v>
      </c>
      <c r="N412" t="s">
        <v>128</v>
      </c>
      <c r="O412" s="6" t="str">
        <f>INDEX(lkp_Region,MATCH(tbl_Sales[[#This Row],[Suburb]],lkp_Suburb,0))</f>
        <v>Eastern Metropolitan</v>
      </c>
      <c r="P412" s="6">
        <f>MONTH(tbl_Sales[[#This Row],[Date]])</f>
        <v>4</v>
      </c>
      <c r="Q412" s="6">
        <f>YEAR(tbl_Sales[[#This Row],[Date]])</f>
        <v>2016</v>
      </c>
    </row>
    <row r="413" spans="1:17" x14ac:dyDescent="0.25">
      <c r="A413" s="1">
        <v>42482</v>
      </c>
      <c r="B413">
        <v>1045000</v>
      </c>
      <c r="C413" t="s">
        <v>51</v>
      </c>
      <c r="D413" t="s">
        <v>12429</v>
      </c>
      <c r="E413" t="s">
        <v>10</v>
      </c>
      <c r="F413">
        <v>3165</v>
      </c>
      <c r="G413">
        <v>4</v>
      </c>
      <c r="H413">
        <v>2</v>
      </c>
      <c r="I413">
        <v>1</v>
      </c>
      <c r="J413">
        <v>316</v>
      </c>
      <c r="K413">
        <v>2010</v>
      </c>
      <c r="L413" t="s">
        <v>548</v>
      </c>
      <c r="M413" t="s">
        <v>138</v>
      </c>
      <c r="N413" t="s">
        <v>57</v>
      </c>
      <c r="O413" s="6" t="str">
        <f>INDEX(lkp_Region,MATCH(tbl_Sales[[#This Row],[Suburb]],lkp_Suburb,0))</f>
        <v>Southern Metropolitan</v>
      </c>
      <c r="P413" s="6">
        <f>MONTH(tbl_Sales[[#This Row],[Date]])</f>
        <v>4</v>
      </c>
      <c r="Q413" s="6">
        <f>YEAR(tbl_Sales[[#This Row],[Date]])</f>
        <v>2016</v>
      </c>
    </row>
    <row r="414" spans="1:17" x14ac:dyDescent="0.25">
      <c r="A414" s="1">
        <v>42482</v>
      </c>
      <c r="B414">
        <v>730000</v>
      </c>
      <c r="C414" t="s">
        <v>2</v>
      </c>
      <c r="D414" t="s">
        <v>12427</v>
      </c>
      <c r="E414" t="s">
        <v>10</v>
      </c>
      <c r="F414">
        <v>3073</v>
      </c>
      <c r="G414">
        <v>3</v>
      </c>
      <c r="H414">
        <v>1</v>
      </c>
      <c r="I414">
        <v>1</v>
      </c>
      <c r="J414">
        <v>546</v>
      </c>
      <c r="L414" t="s">
        <v>549</v>
      </c>
      <c r="M414" t="s">
        <v>93</v>
      </c>
      <c r="N414" t="s">
        <v>62</v>
      </c>
      <c r="O414" s="6" t="str">
        <f>INDEX(lkp_Region,MATCH(tbl_Sales[[#This Row],[Suburb]],lkp_Suburb,0))</f>
        <v>Northern Metropolitan</v>
      </c>
      <c r="P414" s="6">
        <f>MONTH(tbl_Sales[[#This Row],[Date]])</f>
        <v>4</v>
      </c>
      <c r="Q414" s="6">
        <f>YEAR(tbl_Sales[[#This Row],[Date]])</f>
        <v>2016</v>
      </c>
    </row>
    <row r="415" spans="1:17" x14ac:dyDescent="0.25">
      <c r="A415" s="1">
        <v>42482</v>
      </c>
      <c r="B415">
        <v>787000</v>
      </c>
      <c r="C415" t="s">
        <v>2</v>
      </c>
      <c r="D415" t="s">
        <v>12425</v>
      </c>
      <c r="E415" t="s">
        <v>10</v>
      </c>
      <c r="F415">
        <v>3073</v>
      </c>
      <c r="G415">
        <v>3</v>
      </c>
      <c r="H415">
        <v>1</v>
      </c>
      <c r="I415">
        <v>1</v>
      </c>
      <c r="J415">
        <v>563</v>
      </c>
      <c r="K415">
        <v>1940</v>
      </c>
      <c r="L415" t="s">
        <v>550</v>
      </c>
      <c r="M415" t="s">
        <v>93</v>
      </c>
      <c r="N415" t="s">
        <v>62</v>
      </c>
      <c r="O415" s="6" t="str">
        <f>INDEX(lkp_Region,MATCH(tbl_Sales[[#This Row],[Suburb]],lkp_Suburb,0))</f>
        <v>Northern Metropolitan</v>
      </c>
      <c r="P415" s="6">
        <f>MONTH(tbl_Sales[[#This Row],[Date]])</f>
        <v>4</v>
      </c>
      <c r="Q415" s="6">
        <f>YEAR(tbl_Sales[[#This Row],[Date]])</f>
        <v>2016</v>
      </c>
    </row>
    <row r="416" spans="1:17" x14ac:dyDescent="0.25">
      <c r="A416" s="1">
        <v>42483</v>
      </c>
      <c r="B416">
        <v>810000</v>
      </c>
      <c r="C416" t="s">
        <v>51</v>
      </c>
      <c r="D416" t="s">
        <v>12428</v>
      </c>
      <c r="E416" t="s">
        <v>5</v>
      </c>
      <c r="F416">
        <v>3121</v>
      </c>
      <c r="G416">
        <v>2</v>
      </c>
      <c r="H416">
        <v>1</v>
      </c>
      <c r="I416">
        <v>1</v>
      </c>
      <c r="J416">
        <v>94</v>
      </c>
      <c r="L416" t="s">
        <v>551</v>
      </c>
      <c r="M416" t="s">
        <v>6</v>
      </c>
      <c r="N416" t="s">
        <v>8</v>
      </c>
      <c r="O416" s="6" t="str">
        <f>INDEX(lkp_Region,MATCH(tbl_Sales[[#This Row],[Suburb]],lkp_Suburb,0))</f>
        <v>Northern Metropolitan</v>
      </c>
      <c r="P416" s="6">
        <f>MONTH(tbl_Sales[[#This Row],[Date]])</f>
        <v>4</v>
      </c>
      <c r="Q416" s="6">
        <f>YEAR(tbl_Sales[[#This Row],[Date]])</f>
        <v>2016</v>
      </c>
    </row>
    <row r="417" spans="1:17" x14ac:dyDescent="0.25">
      <c r="A417" s="1">
        <v>42483</v>
      </c>
      <c r="B417">
        <v>1090000</v>
      </c>
      <c r="C417" t="s">
        <v>2</v>
      </c>
      <c r="D417" t="s">
        <v>12427</v>
      </c>
      <c r="E417" t="s">
        <v>10</v>
      </c>
      <c r="F417">
        <v>3121</v>
      </c>
      <c r="G417">
        <v>3</v>
      </c>
      <c r="H417">
        <v>1</v>
      </c>
      <c r="I417">
        <v>3</v>
      </c>
      <c r="J417">
        <v>283</v>
      </c>
      <c r="L417" t="s">
        <v>552</v>
      </c>
      <c r="M417" t="s">
        <v>6</v>
      </c>
      <c r="N417" t="s">
        <v>8</v>
      </c>
      <c r="O417" s="6" t="str">
        <f>INDEX(lkp_Region,MATCH(tbl_Sales[[#This Row],[Suburb]],lkp_Suburb,0))</f>
        <v>Northern Metropolitan</v>
      </c>
      <c r="P417" s="6">
        <f>MONTH(tbl_Sales[[#This Row],[Date]])</f>
        <v>4</v>
      </c>
      <c r="Q417" s="6">
        <f>YEAR(tbl_Sales[[#This Row],[Date]])</f>
        <v>2016</v>
      </c>
    </row>
    <row r="418" spans="1:17" x14ac:dyDescent="0.25">
      <c r="A418" s="1">
        <v>42483</v>
      </c>
      <c r="B418">
        <v>1182000</v>
      </c>
      <c r="C418" t="s">
        <v>2</v>
      </c>
      <c r="D418" t="s">
        <v>12427</v>
      </c>
      <c r="E418" t="s">
        <v>10</v>
      </c>
      <c r="F418">
        <v>3121</v>
      </c>
      <c r="G418">
        <v>3</v>
      </c>
      <c r="H418">
        <v>1</v>
      </c>
      <c r="I418">
        <v>1</v>
      </c>
      <c r="J418">
        <v>199</v>
      </c>
      <c r="K418">
        <v>1920</v>
      </c>
      <c r="L418" t="s">
        <v>553</v>
      </c>
      <c r="M418" t="s">
        <v>6</v>
      </c>
      <c r="N418" t="s">
        <v>8</v>
      </c>
      <c r="O418" s="6" t="str">
        <f>INDEX(lkp_Region,MATCH(tbl_Sales[[#This Row],[Suburb]],lkp_Suburb,0))</f>
        <v>Northern Metropolitan</v>
      </c>
      <c r="P418" s="6">
        <f>MONTH(tbl_Sales[[#This Row],[Date]])</f>
        <v>4</v>
      </c>
      <c r="Q418" s="6">
        <f>YEAR(tbl_Sales[[#This Row],[Date]])</f>
        <v>2016</v>
      </c>
    </row>
    <row r="419" spans="1:17" x14ac:dyDescent="0.25">
      <c r="A419" s="1">
        <v>42483</v>
      </c>
      <c r="B419">
        <v>3500000</v>
      </c>
      <c r="C419" t="s">
        <v>2</v>
      </c>
      <c r="D419" t="s">
        <v>12425</v>
      </c>
      <c r="E419" t="s">
        <v>10</v>
      </c>
      <c r="F419">
        <v>3146</v>
      </c>
      <c r="G419">
        <v>4</v>
      </c>
      <c r="H419">
        <v>2</v>
      </c>
      <c r="I419">
        <v>2</v>
      </c>
      <c r="J419">
        <v>859</v>
      </c>
      <c r="L419" t="s">
        <v>554</v>
      </c>
      <c r="M419" t="s">
        <v>102</v>
      </c>
      <c r="N419" t="s">
        <v>76</v>
      </c>
      <c r="O419" s="6" t="str">
        <f>INDEX(lkp_Region,MATCH(tbl_Sales[[#This Row],[Suburb]],lkp_Suburb,0))</f>
        <v>Southern Metropolitan</v>
      </c>
      <c r="P419" s="6">
        <f>MONTH(tbl_Sales[[#This Row],[Date]])</f>
        <v>4</v>
      </c>
      <c r="Q419" s="6">
        <f>YEAR(tbl_Sales[[#This Row],[Date]])</f>
        <v>2016</v>
      </c>
    </row>
    <row r="420" spans="1:17" x14ac:dyDescent="0.25">
      <c r="A420" s="1">
        <v>42483</v>
      </c>
      <c r="B420">
        <v>445000</v>
      </c>
      <c r="C420" t="s">
        <v>13</v>
      </c>
      <c r="D420" t="s">
        <v>12424</v>
      </c>
      <c r="E420" t="s">
        <v>10</v>
      </c>
      <c r="F420">
        <v>3056</v>
      </c>
      <c r="G420">
        <v>2</v>
      </c>
      <c r="H420">
        <v>1</v>
      </c>
      <c r="I420">
        <v>1</v>
      </c>
      <c r="J420">
        <v>0</v>
      </c>
      <c r="K420">
        <v>1975</v>
      </c>
      <c r="L420" t="s">
        <v>555</v>
      </c>
      <c r="M420" t="s">
        <v>117</v>
      </c>
      <c r="N420" t="s">
        <v>18</v>
      </c>
      <c r="O420" s="6" t="str">
        <f>INDEX(lkp_Region,MATCH(tbl_Sales[[#This Row],[Suburb]],lkp_Suburb,0))</f>
        <v>Northern Metropolitan</v>
      </c>
      <c r="P420" s="6">
        <f>MONTH(tbl_Sales[[#This Row],[Date]])</f>
        <v>4</v>
      </c>
      <c r="Q420" s="6">
        <f>YEAR(tbl_Sales[[#This Row],[Date]])</f>
        <v>2016</v>
      </c>
    </row>
    <row r="421" spans="1:17" x14ac:dyDescent="0.25">
      <c r="A421" s="1">
        <v>42483</v>
      </c>
      <c r="B421">
        <v>525000</v>
      </c>
      <c r="C421" t="s">
        <v>2</v>
      </c>
      <c r="D421" t="s">
        <v>12425</v>
      </c>
      <c r="E421" t="s">
        <v>5</v>
      </c>
      <c r="F421">
        <v>3043</v>
      </c>
      <c r="G421">
        <v>3</v>
      </c>
      <c r="H421">
        <v>2</v>
      </c>
      <c r="I421">
        <v>1</v>
      </c>
      <c r="J421">
        <v>223</v>
      </c>
      <c r="L421" t="s">
        <v>557</v>
      </c>
      <c r="M421" t="s">
        <v>556</v>
      </c>
      <c r="N421" t="s">
        <v>18</v>
      </c>
      <c r="O421" s="6" t="str">
        <f>INDEX(lkp_Region,MATCH(tbl_Sales[[#This Row],[Suburb]],lkp_Suburb,0))</f>
        <v>Western Metropolitan</v>
      </c>
      <c r="P421" s="6">
        <f>MONTH(tbl_Sales[[#This Row],[Date]])</f>
        <v>4</v>
      </c>
      <c r="Q421" s="6">
        <f>YEAR(tbl_Sales[[#This Row],[Date]])</f>
        <v>2016</v>
      </c>
    </row>
    <row r="422" spans="1:17" x14ac:dyDescent="0.25">
      <c r="A422" s="1">
        <v>42483</v>
      </c>
      <c r="B422">
        <v>615000</v>
      </c>
      <c r="C422" t="s">
        <v>2</v>
      </c>
      <c r="D422" t="s">
        <v>12427</v>
      </c>
      <c r="E422" t="s">
        <v>10</v>
      </c>
      <c r="F422">
        <v>3060</v>
      </c>
      <c r="G422">
        <v>3</v>
      </c>
      <c r="H422">
        <v>1</v>
      </c>
      <c r="I422">
        <v>2</v>
      </c>
      <c r="J422">
        <v>650</v>
      </c>
      <c r="K422">
        <v>1950</v>
      </c>
      <c r="L422" t="s">
        <v>558</v>
      </c>
      <c r="M422" t="s">
        <v>16</v>
      </c>
      <c r="N422" t="s">
        <v>18</v>
      </c>
      <c r="O422" s="6" t="str">
        <f>INDEX(lkp_Region,MATCH(tbl_Sales[[#This Row],[Suburb]],lkp_Suburb,0))</f>
        <v>Northern Metropolitan</v>
      </c>
      <c r="P422" s="6">
        <f>MONTH(tbl_Sales[[#This Row],[Date]])</f>
        <v>4</v>
      </c>
      <c r="Q422" s="6">
        <f>YEAR(tbl_Sales[[#This Row],[Date]])</f>
        <v>2016</v>
      </c>
    </row>
    <row r="423" spans="1:17" x14ac:dyDescent="0.25">
      <c r="A423" s="1">
        <v>42483</v>
      </c>
      <c r="B423">
        <v>700000</v>
      </c>
      <c r="C423" t="s">
        <v>2</v>
      </c>
      <c r="D423" t="s">
        <v>12427</v>
      </c>
      <c r="E423" t="s">
        <v>5</v>
      </c>
      <c r="F423">
        <v>3043</v>
      </c>
      <c r="G423">
        <v>3</v>
      </c>
      <c r="H423">
        <v>2</v>
      </c>
      <c r="I423">
        <v>2</v>
      </c>
      <c r="J423">
        <v>691</v>
      </c>
      <c r="L423" t="s">
        <v>559</v>
      </c>
      <c r="M423" t="s">
        <v>556</v>
      </c>
      <c r="N423" t="s">
        <v>18</v>
      </c>
      <c r="O423" s="6" t="str">
        <f>INDEX(lkp_Region,MATCH(tbl_Sales[[#This Row],[Suburb]],lkp_Suburb,0))</f>
        <v>Western Metropolitan</v>
      </c>
      <c r="P423" s="6">
        <f>MONTH(tbl_Sales[[#This Row],[Date]])</f>
        <v>4</v>
      </c>
      <c r="Q423" s="6">
        <f>YEAR(tbl_Sales[[#This Row],[Date]])</f>
        <v>2016</v>
      </c>
    </row>
    <row r="424" spans="1:17" x14ac:dyDescent="0.25">
      <c r="A424" s="1">
        <v>42483</v>
      </c>
      <c r="B424">
        <v>740000</v>
      </c>
      <c r="C424" t="s">
        <v>2</v>
      </c>
      <c r="D424" t="s">
        <v>12427</v>
      </c>
      <c r="E424" t="s">
        <v>5</v>
      </c>
      <c r="F424">
        <v>3056</v>
      </c>
      <c r="G424">
        <v>3</v>
      </c>
      <c r="H424">
        <v>2</v>
      </c>
      <c r="I424">
        <v>1</v>
      </c>
      <c r="J424">
        <v>4676</v>
      </c>
      <c r="K424">
        <v>2010</v>
      </c>
      <c r="L424" t="s">
        <v>560</v>
      </c>
      <c r="M424" t="s">
        <v>117</v>
      </c>
      <c r="N424" t="s">
        <v>18</v>
      </c>
      <c r="O424" s="6" t="str">
        <f>INDEX(lkp_Region,MATCH(tbl_Sales[[#This Row],[Suburb]],lkp_Suburb,0))</f>
        <v>Northern Metropolitan</v>
      </c>
      <c r="P424" s="6">
        <f>MONTH(tbl_Sales[[#This Row],[Date]])</f>
        <v>4</v>
      </c>
      <c r="Q424" s="6">
        <f>YEAR(tbl_Sales[[#This Row],[Date]])</f>
        <v>2016</v>
      </c>
    </row>
    <row r="425" spans="1:17" x14ac:dyDescent="0.25">
      <c r="A425" s="1">
        <v>42483</v>
      </c>
      <c r="B425">
        <v>695000</v>
      </c>
      <c r="C425" t="s">
        <v>2</v>
      </c>
      <c r="D425" t="s">
        <v>12429</v>
      </c>
      <c r="E425" t="s">
        <v>10</v>
      </c>
      <c r="F425">
        <v>3034</v>
      </c>
      <c r="G425">
        <v>3</v>
      </c>
      <c r="H425">
        <v>1</v>
      </c>
      <c r="I425">
        <v>2</v>
      </c>
      <c r="J425">
        <v>588</v>
      </c>
      <c r="L425" t="s">
        <v>561</v>
      </c>
      <c r="M425" t="s">
        <v>524</v>
      </c>
      <c r="N425" t="s">
        <v>49</v>
      </c>
      <c r="O425" s="6" t="str">
        <f>INDEX(lkp_Region,MATCH(tbl_Sales[[#This Row],[Suburb]],lkp_Suburb,0))</f>
        <v>Western Metropolitan</v>
      </c>
      <c r="P425" s="6">
        <f>MONTH(tbl_Sales[[#This Row],[Date]])</f>
        <v>4</v>
      </c>
      <c r="Q425" s="6">
        <f>YEAR(tbl_Sales[[#This Row],[Date]])</f>
        <v>2016</v>
      </c>
    </row>
    <row r="426" spans="1:17" x14ac:dyDescent="0.25">
      <c r="A426" s="1">
        <v>42483</v>
      </c>
      <c r="B426">
        <v>480000</v>
      </c>
      <c r="C426" t="s">
        <v>13</v>
      </c>
      <c r="D426" t="s">
        <v>12430</v>
      </c>
      <c r="E426" t="s">
        <v>5</v>
      </c>
      <c r="F426">
        <v>3006</v>
      </c>
      <c r="G426">
        <v>1</v>
      </c>
      <c r="H426">
        <v>1</v>
      </c>
      <c r="I426">
        <v>1</v>
      </c>
      <c r="J426">
        <v>3878</v>
      </c>
      <c r="K426">
        <v>2012</v>
      </c>
      <c r="L426" t="s">
        <v>562</v>
      </c>
      <c r="M426" t="s">
        <v>434</v>
      </c>
      <c r="N426" t="s">
        <v>88</v>
      </c>
      <c r="O426" s="6" t="str">
        <f>INDEX(lkp_Region,MATCH(tbl_Sales[[#This Row],[Suburb]],lkp_Suburb,0))</f>
        <v>Southern Metropolitan</v>
      </c>
      <c r="P426" s="6">
        <f>MONTH(tbl_Sales[[#This Row],[Date]])</f>
        <v>4</v>
      </c>
      <c r="Q426" s="6">
        <f>YEAR(tbl_Sales[[#This Row],[Date]])</f>
        <v>2016</v>
      </c>
    </row>
    <row r="427" spans="1:17" x14ac:dyDescent="0.25">
      <c r="A427" s="1">
        <v>42483</v>
      </c>
      <c r="B427">
        <v>291000</v>
      </c>
      <c r="C427" t="s">
        <v>13</v>
      </c>
      <c r="D427" t="s">
        <v>12428</v>
      </c>
      <c r="E427" t="s">
        <v>5</v>
      </c>
      <c r="F427">
        <v>3011</v>
      </c>
      <c r="G427">
        <v>1</v>
      </c>
      <c r="H427">
        <v>1</v>
      </c>
      <c r="I427">
        <v>1</v>
      </c>
      <c r="J427">
        <v>665</v>
      </c>
      <c r="K427">
        <v>1970</v>
      </c>
      <c r="L427" t="s">
        <v>563</v>
      </c>
      <c r="M427" t="s">
        <v>22</v>
      </c>
      <c r="N427" t="s">
        <v>21</v>
      </c>
      <c r="O427" s="6" t="str">
        <f>INDEX(lkp_Region,MATCH(tbl_Sales[[#This Row],[Suburb]],lkp_Suburb,0))</f>
        <v>Western Metropolitan</v>
      </c>
      <c r="P427" s="6">
        <f>MONTH(tbl_Sales[[#This Row],[Date]])</f>
        <v>4</v>
      </c>
      <c r="Q427" s="6">
        <f>YEAR(tbl_Sales[[#This Row],[Date]])</f>
        <v>2016</v>
      </c>
    </row>
    <row r="428" spans="1:17" x14ac:dyDescent="0.25">
      <c r="A428" s="1">
        <v>42483</v>
      </c>
      <c r="B428">
        <v>1020000</v>
      </c>
      <c r="C428" t="s">
        <v>2</v>
      </c>
      <c r="D428" t="s">
        <v>12428</v>
      </c>
      <c r="E428" t="s">
        <v>5</v>
      </c>
      <c r="F428">
        <v>3108</v>
      </c>
      <c r="G428">
        <v>3</v>
      </c>
      <c r="H428">
        <v>1</v>
      </c>
      <c r="I428">
        <v>2</v>
      </c>
      <c r="J428">
        <v>725</v>
      </c>
      <c r="L428" t="s">
        <v>564</v>
      </c>
      <c r="M428" t="s">
        <v>126</v>
      </c>
      <c r="N428" t="s">
        <v>128</v>
      </c>
      <c r="O428" s="6" t="str">
        <f>INDEX(lkp_Region,MATCH(tbl_Sales[[#This Row],[Suburb]],lkp_Suburb,0))</f>
        <v>Eastern Metropolitan</v>
      </c>
      <c r="P428" s="6">
        <f>MONTH(tbl_Sales[[#This Row],[Date]])</f>
        <v>4</v>
      </c>
      <c r="Q428" s="6">
        <f>YEAR(tbl_Sales[[#This Row],[Date]])</f>
        <v>2016</v>
      </c>
    </row>
    <row r="429" spans="1:17" x14ac:dyDescent="0.25">
      <c r="A429" s="1">
        <v>42483</v>
      </c>
      <c r="B429">
        <v>1868000</v>
      </c>
      <c r="C429" t="s">
        <v>2</v>
      </c>
      <c r="D429" t="s">
        <v>12428</v>
      </c>
      <c r="E429" t="s">
        <v>10</v>
      </c>
      <c r="F429">
        <v>3108</v>
      </c>
      <c r="G429">
        <v>4</v>
      </c>
      <c r="H429">
        <v>2</v>
      </c>
      <c r="I429">
        <v>2</v>
      </c>
      <c r="J429">
        <v>925</v>
      </c>
      <c r="K429">
        <v>1960</v>
      </c>
      <c r="L429" t="s">
        <v>565</v>
      </c>
      <c r="M429" t="s">
        <v>126</v>
      </c>
      <c r="N429" t="s">
        <v>128</v>
      </c>
      <c r="O429" s="6" t="str">
        <f>INDEX(lkp_Region,MATCH(tbl_Sales[[#This Row],[Suburb]],lkp_Suburb,0))</f>
        <v>Eastern Metropolitan</v>
      </c>
      <c r="P429" s="6">
        <f>MONTH(tbl_Sales[[#This Row],[Date]])</f>
        <v>4</v>
      </c>
      <c r="Q429" s="6">
        <f>YEAR(tbl_Sales[[#This Row],[Date]])</f>
        <v>2016</v>
      </c>
    </row>
    <row r="430" spans="1:17" x14ac:dyDescent="0.25">
      <c r="A430" s="1">
        <v>42483</v>
      </c>
      <c r="B430">
        <v>651000</v>
      </c>
      <c r="C430" t="s">
        <v>2</v>
      </c>
      <c r="D430" t="s">
        <v>12429</v>
      </c>
      <c r="E430" t="s">
        <v>5</v>
      </c>
      <c r="F430">
        <v>3167</v>
      </c>
      <c r="G430">
        <v>4</v>
      </c>
      <c r="H430">
        <v>2</v>
      </c>
      <c r="I430">
        <v>2</v>
      </c>
      <c r="J430">
        <v>214</v>
      </c>
      <c r="K430">
        <v>2010</v>
      </c>
      <c r="L430" t="s">
        <v>566</v>
      </c>
      <c r="M430" t="s">
        <v>43</v>
      </c>
      <c r="N430" t="s">
        <v>45</v>
      </c>
      <c r="O430" s="6" t="str">
        <f>INDEX(lkp_Region,MATCH(tbl_Sales[[#This Row],[Suburb]],lkp_Suburb,0))</f>
        <v>South-Eastern Metropolitan</v>
      </c>
      <c r="P430" s="6">
        <f>MONTH(tbl_Sales[[#This Row],[Date]])</f>
        <v>4</v>
      </c>
      <c r="Q430" s="6">
        <f>YEAR(tbl_Sales[[#This Row],[Date]])</f>
        <v>2016</v>
      </c>
    </row>
    <row r="431" spans="1:17" x14ac:dyDescent="0.25">
      <c r="A431" s="1">
        <v>42483</v>
      </c>
      <c r="B431">
        <v>716000</v>
      </c>
      <c r="C431" t="s">
        <v>2</v>
      </c>
      <c r="D431" t="s">
        <v>12424</v>
      </c>
      <c r="E431" t="s">
        <v>10</v>
      </c>
      <c r="F431">
        <v>3015</v>
      </c>
      <c r="G431">
        <v>3</v>
      </c>
      <c r="H431">
        <v>1</v>
      </c>
      <c r="I431">
        <v>2</v>
      </c>
      <c r="J431">
        <v>268</v>
      </c>
      <c r="L431" t="s">
        <v>567</v>
      </c>
      <c r="M431" t="s">
        <v>133</v>
      </c>
      <c r="N431" t="s">
        <v>69</v>
      </c>
      <c r="O431" s="6" t="str">
        <f>INDEX(lkp_Region,MATCH(tbl_Sales[[#This Row],[Suburb]],lkp_Suburb,0))</f>
        <v>Western Metropolitan</v>
      </c>
      <c r="P431" s="6">
        <f>MONTH(tbl_Sales[[#This Row],[Date]])</f>
        <v>4</v>
      </c>
      <c r="Q431" s="6">
        <f>YEAR(tbl_Sales[[#This Row],[Date]])</f>
        <v>2016</v>
      </c>
    </row>
    <row r="432" spans="1:17" x14ac:dyDescent="0.25">
      <c r="A432" s="1">
        <v>42483</v>
      </c>
      <c r="B432">
        <v>1100000</v>
      </c>
      <c r="C432" t="s">
        <v>2</v>
      </c>
      <c r="D432" t="s">
        <v>12431</v>
      </c>
      <c r="E432" t="s">
        <v>10</v>
      </c>
      <c r="F432">
        <v>3165</v>
      </c>
      <c r="G432">
        <v>4</v>
      </c>
      <c r="H432">
        <v>2</v>
      </c>
      <c r="I432">
        <v>2</v>
      </c>
      <c r="J432">
        <v>633</v>
      </c>
      <c r="K432">
        <v>1975</v>
      </c>
      <c r="L432" t="s">
        <v>568</v>
      </c>
      <c r="M432" t="s">
        <v>138</v>
      </c>
      <c r="N432" t="s">
        <v>57</v>
      </c>
      <c r="O432" s="6" t="str">
        <f>INDEX(lkp_Region,MATCH(tbl_Sales[[#This Row],[Suburb]],lkp_Suburb,0))</f>
        <v>Southern Metropolitan</v>
      </c>
      <c r="P432" s="6">
        <f>MONTH(tbl_Sales[[#This Row],[Date]])</f>
        <v>4</v>
      </c>
      <c r="Q432" s="6">
        <f>YEAR(tbl_Sales[[#This Row],[Date]])</f>
        <v>2016</v>
      </c>
    </row>
    <row r="433" spans="1:17" x14ac:dyDescent="0.25">
      <c r="A433" s="1">
        <v>42483</v>
      </c>
      <c r="B433">
        <v>1774500</v>
      </c>
      <c r="C433" t="s">
        <v>2</v>
      </c>
      <c r="D433" t="s">
        <v>12428</v>
      </c>
      <c r="E433" t="s">
        <v>10</v>
      </c>
      <c r="F433">
        <v>3162</v>
      </c>
      <c r="G433">
        <v>4</v>
      </c>
      <c r="H433">
        <v>2</v>
      </c>
      <c r="I433">
        <v>2</v>
      </c>
      <c r="J433">
        <v>575</v>
      </c>
      <c r="K433">
        <v>2008</v>
      </c>
      <c r="L433" t="s">
        <v>570</v>
      </c>
      <c r="M433" t="s">
        <v>569</v>
      </c>
      <c r="N433" t="s">
        <v>57</v>
      </c>
      <c r="O433" s="6" t="str">
        <f>INDEX(lkp_Region,MATCH(tbl_Sales[[#This Row],[Suburb]],lkp_Suburb,0))</f>
        <v>Southern Metropolitan</v>
      </c>
      <c r="P433" s="6">
        <f>MONTH(tbl_Sales[[#This Row],[Date]])</f>
        <v>4</v>
      </c>
      <c r="Q433" s="6">
        <f>YEAR(tbl_Sales[[#This Row],[Date]])</f>
        <v>2016</v>
      </c>
    </row>
    <row r="434" spans="1:17" x14ac:dyDescent="0.25">
      <c r="A434" s="1">
        <v>42483</v>
      </c>
      <c r="B434">
        <v>357500</v>
      </c>
      <c r="C434" t="s">
        <v>13</v>
      </c>
      <c r="D434" t="s">
        <v>12427</v>
      </c>
      <c r="E434" t="s">
        <v>10</v>
      </c>
      <c r="F434">
        <v>3073</v>
      </c>
      <c r="G434">
        <v>2</v>
      </c>
      <c r="H434">
        <v>1</v>
      </c>
      <c r="I434">
        <v>1</v>
      </c>
      <c r="J434">
        <v>129</v>
      </c>
      <c r="L434" t="s">
        <v>571</v>
      </c>
      <c r="M434" t="s">
        <v>93</v>
      </c>
      <c r="N434" t="s">
        <v>62</v>
      </c>
      <c r="O434" s="6" t="str">
        <f>INDEX(lkp_Region,MATCH(tbl_Sales[[#This Row],[Suburb]],lkp_Suburb,0))</f>
        <v>Northern Metropolitan</v>
      </c>
      <c r="P434" s="6">
        <f>MONTH(tbl_Sales[[#This Row],[Date]])</f>
        <v>4</v>
      </c>
      <c r="Q434" s="6">
        <f>YEAR(tbl_Sales[[#This Row],[Date]])</f>
        <v>2016</v>
      </c>
    </row>
    <row r="435" spans="1:17" x14ac:dyDescent="0.25">
      <c r="A435" s="1">
        <v>42483</v>
      </c>
      <c r="B435">
        <v>784000</v>
      </c>
      <c r="C435" t="s">
        <v>2</v>
      </c>
      <c r="D435" t="s">
        <v>12427</v>
      </c>
      <c r="E435" t="s">
        <v>10</v>
      </c>
      <c r="F435">
        <v>3073</v>
      </c>
      <c r="G435">
        <v>3</v>
      </c>
      <c r="H435">
        <v>1</v>
      </c>
      <c r="I435">
        <v>2</v>
      </c>
      <c r="J435">
        <v>602</v>
      </c>
      <c r="K435">
        <v>1970</v>
      </c>
      <c r="L435" t="s">
        <v>572</v>
      </c>
      <c r="M435" t="s">
        <v>93</v>
      </c>
      <c r="N435" t="s">
        <v>62</v>
      </c>
      <c r="O435" s="6" t="str">
        <f>INDEX(lkp_Region,MATCH(tbl_Sales[[#This Row],[Suburb]],lkp_Suburb,0))</f>
        <v>Northern Metropolitan</v>
      </c>
      <c r="P435" s="6">
        <f>MONTH(tbl_Sales[[#This Row],[Date]])</f>
        <v>4</v>
      </c>
      <c r="Q435" s="6">
        <f>YEAR(tbl_Sales[[#This Row],[Date]])</f>
        <v>2016</v>
      </c>
    </row>
    <row r="436" spans="1:17" x14ac:dyDescent="0.25">
      <c r="A436" s="1">
        <v>42483</v>
      </c>
      <c r="B436">
        <v>1260000</v>
      </c>
      <c r="C436" t="s">
        <v>2</v>
      </c>
      <c r="D436" t="s">
        <v>12427</v>
      </c>
      <c r="E436" t="s">
        <v>5</v>
      </c>
      <c r="F436">
        <v>3072</v>
      </c>
      <c r="G436">
        <v>4</v>
      </c>
      <c r="H436">
        <v>3</v>
      </c>
      <c r="I436">
        <v>2</v>
      </c>
      <c r="J436">
        <v>654</v>
      </c>
      <c r="K436">
        <v>1950</v>
      </c>
      <c r="L436" t="s">
        <v>573</v>
      </c>
      <c r="M436" t="s">
        <v>97</v>
      </c>
      <c r="N436" t="s">
        <v>62</v>
      </c>
      <c r="O436" s="6" t="str">
        <f>INDEX(lkp_Region,MATCH(tbl_Sales[[#This Row],[Suburb]],lkp_Suburb,0))</f>
        <v>Northern Metropolitan</v>
      </c>
      <c r="P436" s="6">
        <f>MONTH(tbl_Sales[[#This Row],[Date]])</f>
        <v>4</v>
      </c>
      <c r="Q436" s="6">
        <f>YEAR(tbl_Sales[[#This Row],[Date]])</f>
        <v>2016</v>
      </c>
    </row>
    <row r="437" spans="1:17" x14ac:dyDescent="0.25">
      <c r="A437" s="1">
        <v>42483</v>
      </c>
      <c r="B437">
        <v>1440000</v>
      </c>
      <c r="C437" t="s">
        <v>2</v>
      </c>
      <c r="D437" t="s">
        <v>12429</v>
      </c>
      <c r="E437" t="s">
        <v>5</v>
      </c>
      <c r="F437">
        <v>3147</v>
      </c>
      <c r="G437">
        <v>2</v>
      </c>
      <c r="H437">
        <v>1</v>
      </c>
      <c r="I437">
        <v>1</v>
      </c>
      <c r="J437">
        <v>687</v>
      </c>
      <c r="K437">
        <v>1940</v>
      </c>
      <c r="L437" t="s">
        <v>574</v>
      </c>
      <c r="M437" t="s">
        <v>206</v>
      </c>
      <c r="N437" t="s">
        <v>101</v>
      </c>
      <c r="O437" s="6" t="str">
        <f>INDEX(lkp_Region,MATCH(tbl_Sales[[#This Row],[Suburb]],lkp_Suburb,0))</f>
        <v>Southern Metropolitan</v>
      </c>
      <c r="P437" s="6">
        <f>MONTH(tbl_Sales[[#This Row],[Date]])</f>
        <v>4</v>
      </c>
      <c r="Q437" s="6">
        <f>YEAR(tbl_Sales[[#This Row],[Date]])</f>
        <v>2016</v>
      </c>
    </row>
    <row r="438" spans="1:17" x14ac:dyDescent="0.25">
      <c r="A438" s="1">
        <v>42483</v>
      </c>
      <c r="B438">
        <v>2900000</v>
      </c>
      <c r="C438" t="s">
        <v>2</v>
      </c>
      <c r="D438" t="s">
        <v>12427</v>
      </c>
      <c r="E438" t="s">
        <v>5</v>
      </c>
      <c r="F438">
        <v>3103</v>
      </c>
      <c r="G438">
        <v>4</v>
      </c>
      <c r="H438">
        <v>3</v>
      </c>
      <c r="I438">
        <v>2</v>
      </c>
      <c r="J438">
        <v>596</v>
      </c>
      <c r="L438" t="s">
        <v>575</v>
      </c>
      <c r="M438" t="s">
        <v>274</v>
      </c>
      <c r="N438" t="s">
        <v>101</v>
      </c>
      <c r="O438" s="6" t="str">
        <f>INDEX(lkp_Region,MATCH(tbl_Sales[[#This Row],[Suburb]],lkp_Suburb,0))</f>
        <v>Southern Metropolitan</v>
      </c>
      <c r="P438" s="6">
        <f>MONTH(tbl_Sales[[#This Row],[Date]])</f>
        <v>4</v>
      </c>
      <c r="Q438" s="6">
        <f>YEAR(tbl_Sales[[#This Row],[Date]])</f>
        <v>2016</v>
      </c>
    </row>
    <row r="439" spans="1:17" x14ac:dyDescent="0.25">
      <c r="A439" s="1">
        <v>42484</v>
      </c>
      <c r="B439">
        <v>1000000</v>
      </c>
      <c r="C439" t="s">
        <v>2</v>
      </c>
      <c r="D439" t="s">
        <v>12428</v>
      </c>
      <c r="E439" t="s">
        <v>10</v>
      </c>
      <c r="F439">
        <v>3121</v>
      </c>
      <c r="G439">
        <v>2</v>
      </c>
      <c r="H439">
        <v>1</v>
      </c>
      <c r="I439">
        <v>2</v>
      </c>
      <c r="J439">
        <v>176</v>
      </c>
      <c r="K439">
        <v>1920</v>
      </c>
      <c r="L439" t="s">
        <v>576</v>
      </c>
      <c r="M439" t="s">
        <v>470</v>
      </c>
      <c r="N439" t="s">
        <v>8</v>
      </c>
      <c r="O439" s="6" t="str">
        <f>INDEX(lkp_Region,MATCH(tbl_Sales[[#This Row],[Suburb]],lkp_Suburb,0))</f>
        <v>Northern Metropolitan</v>
      </c>
      <c r="P439" s="6">
        <f>MONTH(tbl_Sales[[#This Row],[Date]])</f>
        <v>4</v>
      </c>
      <c r="Q439" s="6">
        <f>YEAR(tbl_Sales[[#This Row],[Date]])</f>
        <v>2016</v>
      </c>
    </row>
    <row r="440" spans="1:17" x14ac:dyDescent="0.25">
      <c r="A440" s="1">
        <v>42484</v>
      </c>
      <c r="B440">
        <v>1010000</v>
      </c>
      <c r="C440" t="s">
        <v>2</v>
      </c>
      <c r="D440" t="s">
        <v>12429</v>
      </c>
      <c r="E440" t="s">
        <v>5</v>
      </c>
      <c r="F440">
        <v>3121</v>
      </c>
      <c r="G440">
        <v>3</v>
      </c>
      <c r="H440">
        <v>1</v>
      </c>
      <c r="I440">
        <v>1</v>
      </c>
      <c r="J440">
        <v>199</v>
      </c>
      <c r="K440">
        <v>1900</v>
      </c>
      <c r="L440" t="s">
        <v>577</v>
      </c>
      <c r="M440" t="s">
        <v>6</v>
      </c>
      <c r="N440" t="s">
        <v>8</v>
      </c>
      <c r="O440" s="6" t="str">
        <f>INDEX(lkp_Region,MATCH(tbl_Sales[[#This Row],[Suburb]],lkp_Suburb,0))</f>
        <v>Northern Metropolitan</v>
      </c>
      <c r="P440" s="6">
        <f>MONTH(tbl_Sales[[#This Row],[Date]])</f>
        <v>4</v>
      </c>
      <c r="Q440" s="6">
        <f>YEAR(tbl_Sales[[#This Row],[Date]])</f>
        <v>2016</v>
      </c>
    </row>
    <row r="441" spans="1:17" x14ac:dyDescent="0.25">
      <c r="A441" s="1">
        <v>42484</v>
      </c>
      <c r="B441">
        <v>1351000</v>
      </c>
      <c r="C441" t="s">
        <v>2</v>
      </c>
      <c r="D441" t="s">
        <v>12429</v>
      </c>
      <c r="E441" t="s">
        <v>10</v>
      </c>
      <c r="F441">
        <v>3128</v>
      </c>
      <c r="G441">
        <v>3</v>
      </c>
      <c r="H441">
        <v>1</v>
      </c>
      <c r="I441">
        <v>2</v>
      </c>
      <c r="J441">
        <v>662</v>
      </c>
      <c r="L441" t="s">
        <v>578</v>
      </c>
      <c r="M441" t="s">
        <v>151</v>
      </c>
      <c r="N441" t="s">
        <v>14</v>
      </c>
      <c r="O441" s="6" t="str">
        <f>INDEX(lkp_Region,MATCH(tbl_Sales[[#This Row],[Suburb]],lkp_Suburb,0))</f>
        <v>Eastern Metropolitan</v>
      </c>
      <c r="P441" s="6">
        <f>MONTH(tbl_Sales[[#This Row],[Date]])</f>
        <v>4</v>
      </c>
      <c r="Q441" s="6">
        <f>YEAR(tbl_Sales[[#This Row],[Date]])</f>
        <v>2016</v>
      </c>
    </row>
    <row r="442" spans="1:17" x14ac:dyDescent="0.25">
      <c r="A442" s="1">
        <v>42484</v>
      </c>
      <c r="B442">
        <v>380000</v>
      </c>
      <c r="C442" t="s">
        <v>13</v>
      </c>
      <c r="D442" t="s">
        <v>12427</v>
      </c>
      <c r="E442" t="s">
        <v>10</v>
      </c>
      <c r="F442">
        <v>3182</v>
      </c>
      <c r="G442">
        <v>1</v>
      </c>
      <c r="H442">
        <v>1</v>
      </c>
      <c r="I442">
        <v>1</v>
      </c>
      <c r="J442">
        <v>2879</v>
      </c>
      <c r="K442">
        <v>1967</v>
      </c>
      <c r="L442" t="s">
        <v>579</v>
      </c>
      <c r="M442" t="s">
        <v>156</v>
      </c>
      <c r="N442" t="s">
        <v>26</v>
      </c>
      <c r="O442" s="6" t="str">
        <f>INDEX(lkp_Region,MATCH(tbl_Sales[[#This Row],[Suburb]],lkp_Suburb,0))</f>
        <v>Southern Metropolitan</v>
      </c>
      <c r="P442" s="6">
        <f>MONTH(tbl_Sales[[#This Row],[Date]])</f>
        <v>4</v>
      </c>
      <c r="Q442" s="6">
        <f>YEAR(tbl_Sales[[#This Row],[Date]])</f>
        <v>2016</v>
      </c>
    </row>
    <row r="443" spans="1:17" x14ac:dyDescent="0.25">
      <c r="A443" s="1">
        <v>42484</v>
      </c>
      <c r="B443">
        <v>535000</v>
      </c>
      <c r="C443" t="s">
        <v>13</v>
      </c>
      <c r="D443" t="s">
        <v>12428</v>
      </c>
      <c r="E443" t="s">
        <v>10</v>
      </c>
      <c r="F443">
        <v>3206</v>
      </c>
      <c r="G443">
        <v>2</v>
      </c>
      <c r="H443">
        <v>1</v>
      </c>
      <c r="I443">
        <v>1</v>
      </c>
      <c r="J443">
        <v>760</v>
      </c>
      <c r="K443">
        <v>1930</v>
      </c>
      <c r="L443" t="s">
        <v>580</v>
      </c>
      <c r="M443" t="s">
        <v>474</v>
      </c>
      <c r="N443" t="s">
        <v>26</v>
      </c>
      <c r="O443" s="6" t="str">
        <f>INDEX(lkp_Region,MATCH(tbl_Sales[[#This Row],[Suburb]],lkp_Suburb,0))</f>
        <v>Southern Metropolitan</v>
      </c>
      <c r="P443" s="6">
        <f>MONTH(tbl_Sales[[#This Row],[Date]])</f>
        <v>4</v>
      </c>
      <c r="Q443" s="6">
        <f>YEAR(tbl_Sales[[#This Row],[Date]])</f>
        <v>2016</v>
      </c>
    </row>
    <row r="444" spans="1:17" x14ac:dyDescent="0.25">
      <c r="A444" s="1">
        <v>42484</v>
      </c>
      <c r="B444">
        <v>538000</v>
      </c>
      <c r="C444" t="s">
        <v>51</v>
      </c>
      <c r="D444" t="s">
        <v>12430</v>
      </c>
      <c r="E444" t="s">
        <v>10</v>
      </c>
      <c r="F444">
        <v>3060</v>
      </c>
      <c r="G444">
        <v>3</v>
      </c>
      <c r="H444">
        <v>2</v>
      </c>
      <c r="I444">
        <v>2</v>
      </c>
      <c r="J444">
        <v>217</v>
      </c>
      <c r="L444" t="s">
        <v>581</v>
      </c>
      <c r="M444" t="s">
        <v>16</v>
      </c>
      <c r="N444" t="s">
        <v>18</v>
      </c>
      <c r="O444" s="6" t="str">
        <f>INDEX(lkp_Region,MATCH(tbl_Sales[[#This Row],[Suburb]],lkp_Suburb,0))</f>
        <v>Northern Metropolitan</v>
      </c>
      <c r="P444" s="6">
        <f>MONTH(tbl_Sales[[#This Row],[Date]])</f>
        <v>4</v>
      </c>
      <c r="Q444" s="6">
        <f>YEAR(tbl_Sales[[#This Row],[Date]])</f>
        <v>2016</v>
      </c>
    </row>
    <row r="445" spans="1:17" x14ac:dyDescent="0.25">
      <c r="A445" s="1">
        <v>42484</v>
      </c>
      <c r="B445">
        <v>680000</v>
      </c>
      <c r="C445" t="s">
        <v>2</v>
      </c>
      <c r="D445" t="s">
        <v>12430</v>
      </c>
      <c r="E445" t="s">
        <v>5</v>
      </c>
      <c r="F445">
        <v>3058</v>
      </c>
      <c r="G445">
        <v>3</v>
      </c>
      <c r="H445">
        <v>1</v>
      </c>
      <c r="I445">
        <v>2</v>
      </c>
      <c r="J445">
        <v>462</v>
      </c>
      <c r="K445">
        <v>1920</v>
      </c>
      <c r="L445" t="s">
        <v>582</v>
      </c>
      <c r="M445" t="s">
        <v>41</v>
      </c>
      <c r="N445" t="s">
        <v>18</v>
      </c>
      <c r="O445" s="6" t="str">
        <f>INDEX(lkp_Region,MATCH(tbl_Sales[[#This Row],[Suburb]],lkp_Suburb,0))</f>
        <v>Northern Metropolitan</v>
      </c>
      <c r="P445" s="6">
        <f>MONTH(tbl_Sales[[#This Row],[Date]])</f>
        <v>4</v>
      </c>
      <c r="Q445" s="6">
        <f>YEAR(tbl_Sales[[#This Row],[Date]])</f>
        <v>2016</v>
      </c>
    </row>
    <row r="446" spans="1:17" x14ac:dyDescent="0.25">
      <c r="A446" s="1">
        <v>42484</v>
      </c>
      <c r="B446">
        <v>810000</v>
      </c>
      <c r="C446" t="s">
        <v>2</v>
      </c>
      <c r="D446" t="s">
        <v>12428</v>
      </c>
      <c r="E446" t="s">
        <v>10</v>
      </c>
      <c r="F446">
        <v>3044</v>
      </c>
      <c r="G446">
        <v>2</v>
      </c>
      <c r="H446">
        <v>1</v>
      </c>
      <c r="I446">
        <v>1</v>
      </c>
      <c r="J446">
        <v>783</v>
      </c>
      <c r="K446">
        <v>1950</v>
      </c>
      <c r="L446" t="s">
        <v>583</v>
      </c>
      <c r="M446" t="s">
        <v>115</v>
      </c>
      <c r="N446" t="s">
        <v>18</v>
      </c>
      <c r="O446" s="6" t="str">
        <f>INDEX(lkp_Region,MATCH(tbl_Sales[[#This Row],[Suburb]],lkp_Suburb,0))</f>
        <v>Northern Metropolitan</v>
      </c>
      <c r="P446" s="6">
        <f>MONTH(tbl_Sales[[#This Row],[Date]])</f>
        <v>4</v>
      </c>
      <c r="Q446" s="6">
        <f>YEAR(tbl_Sales[[#This Row],[Date]])</f>
        <v>2016</v>
      </c>
    </row>
    <row r="447" spans="1:17" x14ac:dyDescent="0.25">
      <c r="A447" s="1">
        <v>42484</v>
      </c>
      <c r="B447">
        <v>815000</v>
      </c>
      <c r="C447" t="s">
        <v>51</v>
      </c>
      <c r="D447" t="s">
        <v>12427</v>
      </c>
      <c r="E447" t="s">
        <v>10</v>
      </c>
      <c r="F447">
        <v>3056</v>
      </c>
      <c r="G447">
        <v>3</v>
      </c>
      <c r="H447">
        <v>2</v>
      </c>
      <c r="I447">
        <v>1</v>
      </c>
      <c r="J447">
        <v>99</v>
      </c>
      <c r="L447" t="s">
        <v>584</v>
      </c>
      <c r="M447" t="s">
        <v>117</v>
      </c>
      <c r="N447" t="s">
        <v>18</v>
      </c>
      <c r="O447" s="6" t="str">
        <f>INDEX(lkp_Region,MATCH(tbl_Sales[[#This Row],[Suburb]],lkp_Suburb,0))</f>
        <v>Northern Metropolitan</v>
      </c>
      <c r="P447" s="6">
        <f>MONTH(tbl_Sales[[#This Row],[Date]])</f>
        <v>4</v>
      </c>
      <c r="Q447" s="6">
        <f>YEAR(tbl_Sales[[#This Row],[Date]])</f>
        <v>2016</v>
      </c>
    </row>
    <row r="448" spans="1:17" x14ac:dyDescent="0.25">
      <c r="A448" s="1">
        <v>42484</v>
      </c>
      <c r="B448">
        <v>760000</v>
      </c>
      <c r="C448" t="s">
        <v>2</v>
      </c>
      <c r="D448" t="s">
        <v>12427</v>
      </c>
      <c r="E448" t="s">
        <v>5</v>
      </c>
      <c r="F448">
        <v>3032</v>
      </c>
      <c r="G448">
        <v>2</v>
      </c>
      <c r="H448">
        <v>1</v>
      </c>
      <c r="I448">
        <v>1</v>
      </c>
      <c r="J448">
        <v>124</v>
      </c>
      <c r="K448">
        <v>1900</v>
      </c>
      <c r="L448" t="s">
        <v>585</v>
      </c>
      <c r="M448" t="s">
        <v>160</v>
      </c>
      <c r="N448" t="s">
        <v>49</v>
      </c>
      <c r="O448" s="6" t="str">
        <f>INDEX(lkp_Region,MATCH(tbl_Sales[[#This Row],[Suburb]],lkp_Suburb,0))</f>
        <v>Western Metropolitan</v>
      </c>
      <c r="P448" s="6">
        <f>MONTH(tbl_Sales[[#This Row],[Date]])</f>
        <v>4</v>
      </c>
      <c r="Q448" s="6">
        <f>YEAR(tbl_Sales[[#This Row],[Date]])</f>
        <v>2016</v>
      </c>
    </row>
    <row r="449" spans="1:17" x14ac:dyDescent="0.25">
      <c r="A449" s="1">
        <v>42484</v>
      </c>
      <c r="B449">
        <v>838000</v>
      </c>
      <c r="C449" t="s">
        <v>2</v>
      </c>
      <c r="D449" t="s">
        <v>12423</v>
      </c>
      <c r="E449" t="s">
        <v>10</v>
      </c>
      <c r="F449">
        <v>3107</v>
      </c>
      <c r="G449">
        <v>3</v>
      </c>
      <c r="H449">
        <v>2</v>
      </c>
      <c r="I449">
        <v>1</v>
      </c>
      <c r="J449">
        <v>467</v>
      </c>
      <c r="L449" t="s">
        <v>587</v>
      </c>
      <c r="M449" t="s">
        <v>586</v>
      </c>
      <c r="N449" t="s">
        <v>128</v>
      </c>
      <c r="O449" s="6" t="str">
        <f>INDEX(lkp_Region,MATCH(tbl_Sales[[#This Row],[Suburb]],lkp_Suburb,0))</f>
        <v>Eastern Metropolitan</v>
      </c>
      <c r="P449" s="6">
        <f>MONTH(tbl_Sales[[#This Row],[Date]])</f>
        <v>4</v>
      </c>
      <c r="Q449" s="6">
        <f>YEAR(tbl_Sales[[#This Row],[Date]])</f>
        <v>2016</v>
      </c>
    </row>
    <row r="450" spans="1:17" x14ac:dyDescent="0.25">
      <c r="A450" s="1">
        <v>42484</v>
      </c>
      <c r="B450">
        <v>1118000</v>
      </c>
      <c r="C450" t="s">
        <v>2</v>
      </c>
      <c r="D450" t="s">
        <v>12431</v>
      </c>
      <c r="E450" t="s">
        <v>10</v>
      </c>
      <c r="F450">
        <v>3107</v>
      </c>
      <c r="G450">
        <v>4</v>
      </c>
      <c r="H450">
        <v>2</v>
      </c>
      <c r="I450">
        <v>2</v>
      </c>
      <c r="J450">
        <v>705</v>
      </c>
      <c r="K450">
        <v>1970</v>
      </c>
      <c r="L450" t="s">
        <v>588</v>
      </c>
      <c r="M450" t="s">
        <v>586</v>
      </c>
      <c r="N450" t="s">
        <v>128</v>
      </c>
      <c r="O450" s="6" t="str">
        <f>INDEX(lkp_Region,MATCH(tbl_Sales[[#This Row],[Suburb]],lkp_Suburb,0))</f>
        <v>Eastern Metropolitan</v>
      </c>
      <c r="P450" s="6">
        <f>MONTH(tbl_Sales[[#This Row],[Date]])</f>
        <v>4</v>
      </c>
      <c r="Q450" s="6">
        <f>YEAR(tbl_Sales[[#This Row],[Date]])</f>
        <v>2016</v>
      </c>
    </row>
    <row r="451" spans="1:17" x14ac:dyDescent="0.25">
      <c r="A451" s="1">
        <v>42484</v>
      </c>
      <c r="B451">
        <v>1460000</v>
      </c>
      <c r="C451" t="s">
        <v>2</v>
      </c>
      <c r="D451" t="s">
        <v>12424</v>
      </c>
      <c r="E451" t="s">
        <v>5</v>
      </c>
      <c r="F451">
        <v>3108</v>
      </c>
      <c r="G451">
        <v>4</v>
      </c>
      <c r="H451">
        <v>2</v>
      </c>
      <c r="I451">
        <v>2</v>
      </c>
      <c r="J451">
        <v>840</v>
      </c>
      <c r="L451" t="s">
        <v>589</v>
      </c>
      <c r="M451" t="s">
        <v>126</v>
      </c>
      <c r="N451" t="s">
        <v>128</v>
      </c>
      <c r="O451" s="6" t="str">
        <f>INDEX(lkp_Region,MATCH(tbl_Sales[[#This Row],[Suburb]],lkp_Suburb,0))</f>
        <v>Eastern Metropolitan</v>
      </c>
      <c r="P451" s="6">
        <f>MONTH(tbl_Sales[[#This Row],[Date]])</f>
        <v>4</v>
      </c>
      <c r="Q451" s="6">
        <f>YEAR(tbl_Sales[[#This Row],[Date]])</f>
        <v>2016</v>
      </c>
    </row>
    <row r="452" spans="1:17" x14ac:dyDescent="0.25">
      <c r="A452" s="1">
        <v>42484</v>
      </c>
      <c r="B452">
        <v>900000</v>
      </c>
      <c r="C452" t="s">
        <v>2</v>
      </c>
      <c r="D452" t="s">
        <v>12428</v>
      </c>
      <c r="E452" t="s">
        <v>10</v>
      </c>
      <c r="F452">
        <v>3018</v>
      </c>
      <c r="G452">
        <v>3</v>
      </c>
      <c r="H452">
        <v>1</v>
      </c>
      <c r="I452">
        <v>4</v>
      </c>
      <c r="J452">
        <v>697</v>
      </c>
      <c r="L452" t="s">
        <v>590</v>
      </c>
      <c r="M452" t="s">
        <v>67</v>
      </c>
      <c r="N452" t="s">
        <v>69</v>
      </c>
      <c r="O452" s="6" t="str">
        <f>INDEX(lkp_Region,MATCH(tbl_Sales[[#This Row],[Suburb]],lkp_Suburb,0))</f>
        <v>Western Metropolitan</v>
      </c>
      <c r="P452" s="6">
        <f>MONTH(tbl_Sales[[#This Row],[Date]])</f>
        <v>4</v>
      </c>
      <c r="Q452" s="6">
        <f>YEAR(tbl_Sales[[#This Row],[Date]])</f>
        <v>2016</v>
      </c>
    </row>
    <row r="453" spans="1:17" x14ac:dyDescent="0.25">
      <c r="A453" s="1">
        <v>42484</v>
      </c>
      <c r="B453">
        <v>810000</v>
      </c>
      <c r="C453" t="s">
        <v>13</v>
      </c>
      <c r="D453" t="s">
        <v>12429</v>
      </c>
      <c r="E453" t="s">
        <v>10</v>
      </c>
      <c r="F453">
        <v>3165</v>
      </c>
      <c r="G453">
        <v>3</v>
      </c>
      <c r="H453">
        <v>2</v>
      </c>
      <c r="I453">
        <v>1</v>
      </c>
      <c r="J453">
        <v>316</v>
      </c>
      <c r="K453">
        <v>1950</v>
      </c>
      <c r="L453" t="s">
        <v>591</v>
      </c>
      <c r="M453" t="s">
        <v>138</v>
      </c>
      <c r="N453" t="s">
        <v>57</v>
      </c>
      <c r="O453" s="6" t="str">
        <f>INDEX(lkp_Region,MATCH(tbl_Sales[[#This Row],[Suburb]],lkp_Suburb,0))</f>
        <v>Southern Metropolitan</v>
      </c>
      <c r="P453" s="6">
        <f>MONTH(tbl_Sales[[#This Row],[Date]])</f>
        <v>4</v>
      </c>
      <c r="Q453" s="6">
        <f>YEAR(tbl_Sales[[#This Row],[Date]])</f>
        <v>2016</v>
      </c>
    </row>
    <row r="454" spans="1:17" x14ac:dyDescent="0.25">
      <c r="A454" s="1">
        <v>42484</v>
      </c>
      <c r="B454">
        <v>1327500</v>
      </c>
      <c r="C454" t="s">
        <v>2</v>
      </c>
      <c r="D454" t="s">
        <v>12428</v>
      </c>
      <c r="E454" t="s">
        <v>10</v>
      </c>
      <c r="F454">
        <v>3204</v>
      </c>
      <c r="G454">
        <v>3</v>
      </c>
      <c r="H454">
        <v>1</v>
      </c>
      <c r="I454">
        <v>2</v>
      </c>
      <c r="J454">
        <v>700</v>
      </c>
      <c r="L454" t="s">
        <v>592</v>
      </c>
      <c r="M454" t="s">
        <v>55</v>
      </c>
      <c r="N454" t="s">
        <v>57</v>
      </c>
      <c r="O454" s="6" t="str">
        <f>INDEX(lkp_Region,MATCH(tbl_Sales[[#This Row],[Suburb]],lkp_Suburb,0))</f>
        <v>Southern Metropolitan</v>
      </c>
      <c r="P454" s="6">
        <f>MONTH(tbl_Sales[[#This Row],[Date]])</f>
        <v>4</v>
      </c>
      <c r="Q454" s="6">
        <f>YEAR(tbl_Sales[[#This Row],[Date]])</f>
        <v>2016</v>
      </c>
    </row>
    <row r="455" spans="1:17" x14ac:dyDescent="0.25">
      <c r="A455" s="1">
        <v>42484</v>
      </c>
      <c r="B455">
        <v>1450000</v>
      </c>
      <c r="C455" t="s">
        <v>2</v>
      </c>
      <c r="D455" t="s">
        <v>12427</v>
      </c>
      <c r="E455" t="s">
        <v>5</v>
      </c>
      <c r="F455">
        <v>3163</v>
      </c>
      <c r="G455">
        <v>4</v>
      </c>
      <c r="H455">
        <v>2</v>
      </c>
      <c r="I455">
        <v>2</v>
      </c>
      <c r="J455">
        <v>557</v>
      </c>
      <c r="K455">
        <v>1938</v>
      </c>
      <c r="L455" t="s">
        <v>593</v>
      </c>
      <c r="M455" t="s">
        <v>201</v>
      </c>
      <c r="N455" t="s">
        <v>57</v>
      </c>
      <c r="O455" s="6" t="str">
        <f>INDEX(lkp_Region,MATCH(tbl_Sales[[#This Row],[Suburb]],lkp_Suburb,0))</f>
        <v>Southern Metropolitan</v>
      </c>
      <c r="P455" s="6">
        <f>MONTH(tbl_Sales[[#This Row],[Date]])</f>
        <v>4</v>
      </c>
      <c r="Q455" s="6">
        <f>YEAR(tbl_Sales[[#This Row],[Date]])</f>
        <v>2016</v>
      </c>
    </row>
    <row r="456" spans="1:17" x14ac:dyDescent="0.25">
      <c r="A456" s="1">
        <v>42484</v>
      </c>
      <c r="B456">
        <v>550000</v>
      </c>
      <c r="C456" t="s">
        <v>2</v>
      </c>
      <c r="D456" t="s">
        <v>12423</v>
      </c>
      <c r="E456" t="s">
        <v>5</v>
      </c>
      <c r="F456">
        <v>3073</v>
      </c>
      <c r="G456">
        <v>3</v>
      </c>
      <c r="H456">
        <v>2</v>
      </c>
      <c r="I456">
        <v>2</v>
      </c>
      <c r="J456">
        <v>260</v>
      </c>
      <c r="K456">
        <v>2006</v>
      </c>
      <c r="L456" t="s">
        <v>594</v>
      </c>
      <c r="M456" t="s">
        <v>93</v>
      </c>
      <c r="N456" t="s">
        <v>62</v>
      </c>
      <c r="O456" s="6" t="str">
        <f>INDEX(lkp_Region,MATCH(tbl_Sales[[#This Row],[Suburb]],lkp_Suburb,0))</f>
        <v>Northern Metropolitan</v>
      </c>
      <c r="P456" s="6">
        <f>MONTH(tbl_Sales[[#This Row],[Date]])</f>
        <v>4</v>
      </c>
      <c r="Q456" s="6">
        <f>YEAR(tbl_Sales[[#This Row],[Date]])</f>
        <v>2016</v>
      </c>
    </row>
    <row r="457" spans="1:17" x14ac:dyDescent="0.25">
      <c r="A457" s="1">
        <v>42484</v>
      </c>
      <c r="B457">
        <v>470000</v>
      </c>
      <c r="C457" t="s">
        <v>13</v>
      </c>
      <c r="D457" t="s">
        <v>12428</v>
      </c>
      <c r="E457" t="s">
        <v>5</v>
      </c>
      <c r="F457">
        <v>3122</v>
      </c>
      <c r="G457">
        <v>2</v>
      </c>
      <c r="H457">
        <v>1</v>
      </c>
      <c r="I457">
        <v>1</v>
      </c>
      <c r="J457">
        <v>0</v>
      </c>
      <c r="K457">
        <v>1970</v>
      </c>
      <c r="L457" t="s">
        <v>595</v>
      </c>
      <c r="M457" t="s">
        <v>461</v>
      </c>
      <c r="N457" t="s">
        <v>101</v>
      </c>
      <c r="O457" s="6" t="str">
        <f>INDEX(lkp_Region,MATCH(tbl_Sales[[#This Row],[Suburb]],lkp_Suburb,0))</f>
        <v>Southern Metropolitan</v>
      </c>
      <c r="P457" s="6">
        <f>MONTH(tbl_Sales[[#This Row],[Date]])</f>
        <v>4</v>
      </c>
      <c r="Q457" s="6">
        <f>YEAR(tbl_Sales[[#This Row],[Date]])</f>
        <v>2016</v>
      </c>
    </row>
    <row r="458" spans="1:17" x14ac:dyDescent="0.25">
      <c r="A458" s="1">
        <v>42484</v>
      </c>
      <c r="B458">
        <v>882000</v>
      </c>
      <c r="C458" t="s">
        <v>13</v>
      </c>
      <c r="D458" t="s">
        <v>12427</v>
      </c>
      <c r="E458" t="s">
        <v>10</v>
      </c>
      <c r="F458">
        <v>3101</v>
      </c>
      <c r="G458">
        <v>3</v>
      </c>
      <c r="H458">
        <v>2</v>
      </c>
      <c r="I458">
        <v>2</v>
      </c>
      <c r="J458">
        <v>0</v>
      </c>
      <c r="K458">
        <v>1950</v>
      </c>
      <c r="L458" t="s">
        <v>596</v>
      </c>
      <c r="M458" t="s">
        <v>145</v>
      </c>
      <c r="N458" t="s">
        <v>101</v>
      </c>
      <c r="O458" s="6" t="str">
        <f>INDEX(lkp_Region,MATCH(tbl_Sales[[#This Row],[Suburb]],lkp_Suburb,0))</f>
        <v>Southern Metropolitan</v>
      </c>
      <c r="P458" s="6">
        <f>MONTH(tbl_Sales[[#This Row],[Date]])</f>
        <v>4</v>
      </c>
      <c r="Q458" s="6">
        <f>YEAR(tbl_Sales[[#This Row],[Date]])</f>
        <v>2016</v>
      </c>
    </row>
    <row r="459" spans="1:17" x14ac:dyDescent="0.25">
      <c r="A459" s="1">
        <v>42484</v>
      </c>
      <c r="B459">
        <v>2405000</v>
      </c>
      <c r="C459" t="s">
        <v>2</v>
      </c>
      <c r="D459" t="s">
        <v>12433</v>
      </c>
      <c r="E459" t="s">
        <v>10</v>
      </c>
      <c r="F459">
        <v>3186</v>
      </c>
      <c r="G459">
        <v>4</v>
      </c>
      <c r="H459">
        <v>1</v>
      </c>
      <c r="I459">
        <v>2</v>
      </c>
      <c r="J459">
        <v>695</v>
      </c>
      <c r="K459">
        <v>1970</v>
      </c>
      <c r="L459" t="s">
        <v>597</v>
      </c>
      <c r="M459" t="s">
        <v>105</v>
      </c>
      <c r="N459" t="s">
        <v>107</v>
      </c>
      <c r="O459" s="6" t="str">
        <f>INDEX(lkp_Region,MATCH(tbl_Sales[[#This Row],[Suburb]],lkp_Suburb,0))</f>
        <v>Southern Metropolitan</v>
      </c>
      <c r="P459" s="6">
        <f>MONTH(tbl_Sales[[#This Row],[Date]])</f>
        <v>4</v>
      </c>
      <c r="Q459" s="6">
        <f>YEAR(tbl_Sales[[#This Row],[Date]])</f>
        <v>2016</v>
      </c>
    </row>
    <row r="460" spans="1:17" x14ac:dyDescent="0.25">
      <c r="A460" s="1">
        <v>42484</v>
      </c>
      <c r="B460">
        <v>490000</v>
      </c>
      <c r="C460" t="s">
        <v>13</v>
      </c>
      <c r="D460" t="s">
        <v>12423</v>
      </c>
      <c r="E460" t="s">
        <v>10</v>
      </c>
      <c r="F460">
        <v>3079</v>
      </c>
      <c r="G460">
        <v>2</v>
      </c>
      <c r="H460">
        <v>1</v>
      </c>
      <c r="I460">
        <v>1</v>
      </c>
      <c r="J460">
        <v>0</v>
      </c>
      <c r="K460">
        <v>1960</v>
      </c>
      <c r="L460" t="s">
        <v>598</v>
      </c>
      <c r="M460" t="s">
        <v>213</v>
      </c>
      <c r="N460" t="s">
        <v>150</v>
      </c>
      <c r="O460" s="6" t="str">
        <f>INDEX(lkp_Region,MATCH(tbl_Sales[[#This Row],[Suburb]],lkp_Suburb,0))</f>
        <v>Eastern Metropolitan</v>
      </c>
      <c r="P460" s="6">
        <f>MONTH(tbl_Sales[[#This Row],[Date]])</f>
        <v>4</v>
      </c>
      <c r="Q460" s="6">
        <f>YEAR(tbl_Sales[[#This Row],[Date]])</f>
        <v>2016</v>
      </c>
    </row>
    <row r="461" spans="1:17" x14ac:dyDescent="0.25">
      <c r="A461" s="1">
        <v>42485</v>
      </c>
      <c r="B461">
        <v>1650000</v>
      </c>
      <c r="C461" t="s">
        <v>2</v>
      </c>
      <c r="D461" t="s">
        <v>12428</v>
      </c>
      <c r="E461" t="s">
        <v>10</v>
      </c>
      <c r="F461">
        <v>3121</v>
      </c>
      <c r="G461">
        <v>3</v>
      </c>
      <c r="H461">
        <v>2</v>
      </c>
      <c r="I461">
        <v>1</v>
      </c>
      <c r="J461">
        <v>312</v>
      </c>
      <c r="K461">
        <v>1920</v>
      </c>
      <c r="L461" t="s">
        <v>599</v>
      </c>
      <c r="M461" t="s">
        <v>6</v>
      </c>
      <c r="N461" t="s">
        <v>8</v>
      </c>
      <c r="O461" s="6" t="str">
        <f>INDEX(lkp_Region,MATCH(tbl_Sales[[#This Row],[Suburb]],lkp_Suburb,0))</f>
        <v>Northern Metropolitan</v>
      </c>
      <c r="P461" s="6">
        <f>MONTH(tbl_Sales[[#This Row],[Date]])</f>
        <v>4</v>
      </c>
      <c r="Q461" s="6">
        <f>YEAR(tbl_Sales[[#This Row],[Date]])</f>
        <v>2016</v>
      </c>
    </row>
    <row r="462" spans="1:17" x14ac:dyDescent="0.25">
      <c r="A462" s="1">
        <v>42485</v>
      </c>
      <c r="B462">
        <v>1350000</v>
      </c>
      <c r="C462" t="s">
        <v>2</v>
      </c>
      <c r="D462" t="s">
        <v>12425</v>
      </c>
      <c r="E462" t="s">
        <v>10</v>
      </c>
      <c r="F462">
        <v>3125</v>
      </c>
      <c r="G462">
        <v>2</v>
      </c>
      <c r="H462">
        <v>1</v>
      </c>
      <c r="I462">
        <v>2</v>
      </c>
      <c r="J462">
        <v>593</v>
      </c>
      <c r="K462">
        <v>1950</v>
      </c>
      <c r="L462" t="s">
        <v>600</v>
      </c>
      <c r="M462" t="s">
        <v>32</v>
      </c>
      <c r="N462" t="s">
        <v>14</v>
      </c>
      <c r="O462" s="6" t="str">
        <f>INDEX(lkp_Region,MATCH(tbl_Sales[[#This Row],[Suburb]],lkp_Suburb,0))</f>
        <v>Southern Metropolitan</v>
      </c>
      <c r="P462" s="6">
        <f>MONTH(tbl_Sales[[#This Row],[Date]])</f>
        <v>4</v>
      </c>
      <c r="Q462" s="6">
        <f>YEAR(tbl_Sales[[#This Row],[Date]])</f>
        <v>2016</v>
      </c>
    </row>
    <row r="463" spans="1:17" x14ac:dyDescent="0.25">
      <c r="A463" s="1">
        <v>42485</v>
      </c>
      <c r="B463">
        <v>600000</v>
      </c>
      <c r="C463" t="s">
        <v>13</v>
      </c>
      <c r="D463" t="s">
        <v>12428</v>
      </c>
      <c r="E463" t="s">
        <v>10</v>
      </c>
      <c r="F463">
        <v>3146</v>
      </c>
      <c r="G463">
        <v>2</v>
      </c>
      <c r="H463">
        <v>1</v>
      </c>
      <c r="I463">
        <v>1</v>
      </c>
      <c r="J463">
        <v>0</v>
      </c>
      <c r="K463">
        <v>1960</v>
      </c>
      <c r="L463" t="s">
        <v>601</v>
      </c>
      <c r="M463" t="s">
        <v>102</v>
      </c>
      <c r="N463" t="s">
        <v>76</v>
      </c>
      <c r="O463" s="6" t="str">
        <f>INDEX(lkp_Region,MATCH(tbl_Sales[[#This Row],[Suburb]],lkp_Suburb,0))</f>
        <v>Southern Metropolitan</v>
      </c>
      <c r="P463" s="6">
        <f>MONTH(tbl_Sales[[#This Row],[Date]])</f>
        <v>4</v>
      </c>
      <c r="Q463" s="6">
        <f>YEAR(tbl_Sales[[#This Row],[Date]])</f>
        <v>2016</v>
      </c>
    </row>
    <row r="464" spans="1:17" x14ac:dyDescent="0.25">
      <c r="A464" s="1">
        <v>42485</v>
      </c>
      <c r="B464">
        <v>1540000</v>
      </c>
      <c r="C464" t="s">
        <v>51</v>
      </c>
      <c r="D464" t="s">
        <v>12429</v>
      </c>
      <c r="E464" t="s">
        <v>10</v>
      </c>
      <c r="F464">
        <v>3181</v>
      </c>
      <c r="G464">
        <v>2</v>
      </c>
      <c r="H464">
        <v>2</v>
      </c>
      <c r="I464">
        <v>1</v>
      </c>
      <c r="J464">
        <v>113</v>
      </c>
      <c r="K464">
        <v>1945</v>
      </c>
      <c r="L464" t="s">
        <v>602</v>
      </c>
      <c r="M464" t="s">
        <v>302</v>
      </c>
      <c r="N464" t="s">
        <v>76</v>
      </c>
      <c r="O464" s="6" t="str">
        <f>INDEX(lkp_Region,MATCH(tbl_Sales[[#This Row],[Suburb]],lkp_Suburb,0))</f>
        <v>Southern Metropolitan</v>
      </c>
      <c r="P464" s="6">
        <f>MONTH(tbl_Sales[[#This Row],[Date]])</f>
        <v>4</v>
      </c>
      <c r="Q464" s="6">
        <f>YEAR(tbl_Sales[[#This Row],[Date]])</f>
        <v>2016</v>
      </c>
    </row>
    <row r="465" spans="1:17" x14ac:dyDescent="0.25">
      <c r="A465" s="1">
        <v>42485</v>
      </c>
      <c r="B465">
        <v>2355000</v>
      </c>
      <c r="C465" t="s">
        <v>2</v>
      </c>
      <c r="D465" t="s">
        <v>12427</v>
      </c>
      <c r="E465" t="s">
        <v>10</v>
      </c>
      <c r="F465">
        <v>3144</v>
      </c>
      <c r="G465">
        <v>3</v>
      </c>
      <c r="H465">
        <v>2</v>
      </c>
      <c r="I465">
        <v>4</v>
      </c>
      <c r="J465">
        <v>471</v>
      </c>
      <c r="K465">
        <v>1985</v>
      </c>
      <c r="L465" t="s">
        <v>603</v>
      </c>
      <c r="M465" t="s">
        <v>388</v>
      </c>
      <c r="N465" t="s">
        <v>76</v>
      </c>
      <c r="O465" s="6" t="str">
        <f>INDEX(lkp_Region,MATCH(tbl_Sales[[#This Row],[Suburb]],lkp_Suburb,0))</f>
        <v>Southern Metropolitan</v>
      </c>
      <c r="P465" s="6">
        <f>MONTH(tbl_Sales[[#This Row],[Date]])</f>
        <v>4</v>
      </c>
      <c r="Q465" s="6">
        <f>YEAR(tbl_Sales[[#This Row],[Date]])</f>
        <v>2016</v>
      </c>
    </row>
    <row r="466" spans="1:17" x14ac:dyDescent="0.25">
      <c r="A466" s="1">
        <v>42485</v>
      </c>
      <c r="B466">
        <v>600000</v>
      </c>
      <c r="C466" t="s">
        <v>2</v>
      </c>
      <c r="D466" t="s">
        <v>12425</v>
      </c>
      <c r="E466" t="s">
        <v>10</v>
      </c>
      <c r="F466">
        <v>3046</v>
      </c>
      <c r="G466">
        <v>3</v>
      </c>
      <c r="H466">
        <v>1</v>
      </c>
      <c r="I466">
        <v>4</v>
      </c>
      <c r="J466">
        <v>541</v>
      </c>
      <c r="K466">
        <v>1968</v>
      </c>
      <c r="L466" t="s">
        <v>604</v>
      </c>
      <c r="M466" t="s">
        <v>78</v>
      </c>
      <c r="N466" t="s">
        <v>18</v>
      </c>
      <c r="O466" s="6" t="str">
        <f>INDEX(lkp_Region,MATCH(tbl_Sales[[#This Row],[Suburb]],lkp_Suburb,0))</f>
        <v>Northern Metropolitan</v>
      </c>
      <c r="P466" s="6">
        <f>MONTH(tbl_Sales[[#This Row],[Date]])</f>
        <v>4</v>
      </c>
      <c r="Q466" s="6">
        <f>YEAR(tbl_Sales[[#This Row],[Date]])</f>
        <v>2016</v>
      </c>
    </row>
    <row r="467" spans="1:17" x14ac:dyDescent="0.25">
      <c r="A467" s="1">
        <v>42485</v>
      </c>
      <c r="B467">
        <v>446000</v>
      </c>
      <c r="C467" t="s">
        <v>13</v>
      </c>
      <c r="D467" t="s">
        <v>12427</v>
      </c>
      <c r="E467" t="s">
        <v>10</v>
      </c>
      <c r="F467">
        <v>3040</v>
      </c>
      <c r="G467">
        <v>2</v>
      </c>
      <c r="H467">
        <v>1</v>
      </c>
      <c r="I467">
        <v>1</v>
      </c>
      <c r="J467">
        <v>0</v>
      </c>
      <c r="L467" t="s">
        <v>605</v>
      </c>
      <c r="M467" t="s">
        <v>47</v>
      </c>
      <c r="N467" t="s">
        <v>49</v>
      </c>
      <c r="O467" s="6" t="str">
        <f>INDEX(lkp_Region,MATCH(tbl_Sales[[#This Row],[Suburb]],lkp_Suburb,0))</f>
        <v>Western Metropolitan</v>
      </c>
      <c r="P467" s="6">
        <f>MONTH(tbl_Sales[[#This Row],[Date]])</f>
        <v>4</v>
      </c>
      <c r="Q467" s="6">
        <f>YEAR(tbl_Sales[[#This Row],[Date]])</f>
        <v>2016</v>
      </c>
    </row>
    <row r="468" spans="1:17" x14ac:dyDescent="0.25">
      <c r="A468" s="1">
        <v>42485</v>
      </c>
      <c r="B468">
        <v>1105000</v>
      </c>
      <c r="C468" t="s">
        <v>2</v>
      </c>
      <c r="D468" t="s">
        <v>12428</v>
      </c>
      <c r="E468" t="s">
        <v>10</v>
      </c>
      <c r="F468">
        <v>3042</v>
      </c>
      <c r="G468">
        <v>3</v>
      </c>
      <c r="H468">
        <v>1</v>
      </c>
      <c r="I468">
        <v>1</v>
      </c>
      <c r="J468">
        <v>643</v>
      </c>
      <c r="K468">
        <v>1950</v>
      </c>
      <c r="L468" t="s">
        <v>606</v>
      </c>
      <c r="M468" t="s">
        <v>86</v>
      </c>
      <c r="N468" t="s">
        <v>49</v>
      </c>
      <c r="O468" s="6" t="str">
        <f>INDEX(lkp_Region,MATCH(tbl_Sales[[#This Row],[Suburb]],lkp_Suburb,0))</f>
        <v>Western Metropolitan</v>
      </c>
      <c r="P468" s="6">
        <f>MONTH(tbl_Sales[[#This Row],[Date]])</f>
        <v>4</v>
      </c>
      <c r="Q468" s="6">
        <f>YEAR(tbl_Sales[[#This Row],[Date]])</f>
        <v>2016</v>
      </c>
    </row>
    <row r="469" spans="1:17" x14ac:dyDescent="0.25">
      <c r="A469" s="1">
        <v>42485</v>
      </c>
      <c r="B469">
        <v>1130000</v>
      </c>
      <c r="C469" t="s">
        <v>2</v>
      </c>
      <c r="D469" t="s">
        <v>12427</v>
      </c>
      <c r="E469" t="s">
        <v>10</v>
      </c>
      <c r="F469">
        <v>3032</v>
      </c>
      <c r="G469">
        <v>3</v>
      </c>
      <c r="H469">
        <v>2</v>
      </c>
      <c r="I469">
        <v>1</v>
      </c>
      <c r="J469">
        <v>272</v>
      </c>
      <c r="K469">
        <v>1900</v>
      </c>
      <c r="L469" t="s">
        <v>607</v>
      </c>
      <c r="M469" t="s">
        <v>160</v>
      </c>
      <c r="N469" t="s">
        <v>49</v>
      </c>
      <c r="O469" s="6" t="str">
        <f>INDEX(lkp_Region,MATCH(tbl_Sales[[#This Row],[Suburb]],lkp_Suburb,0))</f>
        <v>Western Metropolitan</v>
      </c>
      <c r="P469" s="6">
        <f>MONTH(tbl_Sales[[#This Row],[Date]])</f>
        <v>4</v>
      </c>
      <c r="Q469" s="6">
        <f>YEAR(tbl_Sales[[#This Row],[Date]])</f>
        <v>2016</v>
      </c>
    </row>
    <row r="470" spans="1:17" x14ac:dyDescent="0.25">
      <c r="A470" s="1">
        <v>42485</v>
      </c>
      <c r="B470">
        <v>1265000</v>
      </c>
      <c r="C470" t="s">
        <v>2</v>
      </c>
      <c r="D470" t="s">
        <v>12428</v>
      </c>
      <c r="E470" t="s">
        <v>10</v>
      </c>
      <c r="F470">
        <v>3041</v>
      </c>
      <c r="G470">
        <v>4</v>
      </c>
      <c r="H470">
        <v>1</v>
      </c>
      <c r="I470">
        <v>1</v>
      </c>
      <c r="J470">
        <v>649</v>
      </c>
      <c r="K470">
        <v>1950</v>
      </c>
      <c r="L470" t="s">
        <v>608</v>
      </c>
      <c r="M470" t="s">
        <v>121</v>
      </c>
      <c r="N470" t="s">
        <v>49</v>
      </c>
      <c r="O470" s="6" t="str">
        <f>INDEX(lkp_Region,MATCH(tbl_Sales[[#This Row],[Suburb]],lkp_Suburb,0))</f>
        <v>Western Metropolitan</v>
      </c>
      <c r="P470" s="6">
        <f>MONTH(tbl_Sales[[#This Row],[Date]])</f>
        <v>4</v>
      </c>
      <c r="Q470" s="6">
        <f>YEAR(tbl_Sales[[#This Row],[Date]])</f>
        <v>2016</v>
      </c>
    </row>
    <row r="471" spans="1:17" x14ac:dyDescent="0.25">
      <c r="A471" s="1">
        <v>42485</v>
      </c>
      <c r="B471">
        <v>1200000</v>
      </c>
      <c r="C471" t="s">
        <v>2</v>
      </c>
      <c r="D471" t="s">
        <v>12429</v>
      </c>
      <c r="E471" t="s">
        <v>5</v>
      </c>
      <c r="F471">
        <v>3147</v>
      </c>
      <c r="G471">
        <v>3</v>
      </c>
      <c r="H471">
        <v>2</v>
      </c>
      <c r="I471">
        <v>2</v>
      </c>
      <c r="J471">
        <v>839</v>
      </c>
      <c r="K471">
        <v>1970</v>
      </c>
      <c r="L471" t="s">
        <v>610</v>
      </c>
      <c r="M471" t="s">
        <v>609</v>
      </c>
      <c r="N471" t="s">
        <v>31</v>
      </c>
      <c r="O471" s="6" t="str">
        <f>INDEX(lkp_Region,MATCH(tbl_Sales[[#This Row],[Suburb]],lkp_Suburb,0))</f>
        <v>Southern Metropolitan</v>
      </c>
      <c r="P471" s="6">
        <f>MONTH(tbl_Sales[[#This Row],[Date]])</f>
        <v>4</v>
      </c>
      <c r="Q471" s="6">
        <f>YEAR(tbl_Sales[[#This Row],[Date]])</f>
        <v>2016</v>
      </c>
    </row>
    <row r="472" spans="1:17" x14ac:dyDescent="0.25">
      <c r="A472" s="1">
        <v>42485</v>
      </c>
      <c r="B472">
        <v>610250</v>
      </c>
      <c r="C472" t="s">
        <v>13</v>
      </c>
      <c r="D472" t="s">
        <v>12427</v>
      </c>
      <c r="E472" t="s">
        <v>10</v>
      </c>
      <c r="F472">
        <v>3053</v>
      </c>
      <c r="G472">
        <v>2</v>
      </c>
      <c r="H472">
        <v>1</v>
      </c>
      <c r="I472">
        <v>1</v>
      </c>
      <c r="J472">
        <v>0</v>
      </c>
      <c r="K472">
        <v>1994</v>
      </c>
      <c r="L472" t="s">
        <v>611</v>
      </c>
      <c r="M472" t="s">
        <v>164</v>
      </c>
      <c r="N472" t="s">
        <v>88</v>
      </c>
      <c r="O472" s="6" t="str">
        <f>INDEX(lkp_Region,MATCH(tbl_Sales[[#This Row],[Suburb]],lkp_Suburb,0))</f>
        <v>Northern Metropolitan</v>
      </c>
      <c r="P472" s="6">
        <f>MONTH(tbl_Sales[[#This Row],[Date]])</f>
        <v>4</v>
      </c>
      <c r="Q472" s="6">
        <f>YEAR(tbl_Sales[[#This Row],[Date]])</f>
        <v>2016</v>
      </c>
    </row>
    <row r="473" spans="1:17" x14ac:dyDescent="0.25">
      <c r="A473" s="1">
        <v>42485</v>
      </c>
      <c r="B473">
        <v>822000</v>
      </c>
      <c r="C473" t="s">
        <v>2</v>
      </c>
      <c r="D473" t="s">
        <v>12428</v>
      </c>
      <c r="E473" t="s">
        <v>10</v>
      </c>
      <c r="F473">
        <v>3013</v>
      </c>
      <c r="G473">
        <v>2</v>
      </c>
      <c r="H473">
        <v>1</v>
      </c>
      <c r="I473">
        <v>3</v>
      </c>
      <c r="J473">
        <v>539</v>
      </c>
      <c r="L473" t="s">
        <v>612</v>
      </c>
      <c r="M473" t="s">
        <v>65</v>
      </c>
      <c r="N473" t="s">
        <v>21</v>
      </c>
      <c r="O473" s="6" t="str">
        <f>INDEX(lkp_Region,MATCH(tbl_Sales[[#This Row],[Suburb]],lkp_Suburb,0))</f>
        <v>Western Metropolitan</v>
      </c>
      <c r="P473" s="6">
        <f>MONTH(tbl_Sales[[#This Row],[Date]])</f>
        <v>4</v>
      </c>
      <c r="Q473" s="6">
        <f>YEAR(tbl_Sales[[#This Row],[Date]])</f>
        <v>2016</v>
      </c>
    </row>
    <row r="474" spans="1:17" x14ac:dyDescent="0.25">
      <c r="A474" s="1">
        <v>42485</v>
      </c>
      <c r="B474">
        <v>1000000</v>
      </c>
      <c r="C474" t="s">
        <v>2</v>
      </c>
      <c r="D474" t="s">
        <v>12428</v>
      </c>
      <c r="E474" t="s">
        <v>5</v>
      </c>
      <c r="F474">
        <v>3105</v>
      </c>
      <c r="G474">
        <v>4</v>
      </c>
      <c r="H474">
        <v>2</v>
      </c>
      <c r="I474">
        <v>3</v>
      </c>
      <c r="J474">
        <v>672</v>
      </c>
      <c r="K474">
        <v>1970</v>
      </c>
      <c r="L474" t="s">
        <v>613</v>
      </c>
      <c r="M474" t="s">
        <v>507</v>
      </c>
      <c r="N474" t="s">
        <v>128</v>
      </c>
      <c r="O474" s="6" t="str">
        <f>INDEX(lkp_Region,MATCH(tbl_Sales[[#This Row],[Suburb]],lkp_Suburb,0))</f>
        <v>Eastern Metropolitan</v>
      </c>
      <c r="P474" s="6">
        <f>MONTH(tbl_Sales[[#This Row],[Date]])</f>
        <v>4</v>
      </c>
      <c r="Q474" s="6">
        <f>YEAR(tbl_Sales[[#This Row],[Date]])</f>
        <v>2016</v>
      </c>
    </row>
    <row r="475" spans="1:17" x14ac:dyDescent="0.25">
      <c r="A475" s="1">
        <v>42485</v>
      </c>
      <c r="B475">
        <v>1810000</v>
      </c>
      <c r="C475" t="s">
        <v>2</v>
      </c>
      <c r="D475" t="s">
        <v>12429</v>
      </c>
      <c r="E475" t="s">
        <v>10</v>
      </c>
      <c r="F475">
        <v>3108</v>
      </c>
      <c r="G475">
        <v>4</v>
      </c>
      <c r="H475">
        <v>2</v>
      </c>
      <c r="I475">
        <v>4</v>
      </c>
      <c r="J475">
        <v>769</v>
      </c>
      <c r="K475">
        <v>1970</v>
      </c>
      <c r="L475" t="s">
        <v>614</v>
      </c>
      <c r="M475" t="s">
        <v>126</v>
      </c>
      <c r="N475" t="s">
        <v>128</v>
      </c>
      <c r="O475" s="6" t="str">
        <f>INDEX(lkp_Region,MATCH(tbl_Sales[[#This Row],[Suburb]],lkp_Suburb,0))</f>
        <v>Eastern Metropolitan</v>
      </c>
      <c r="P475" s="6">
        <f>MONTH(tbl_Sales[[#This Row],[Date]])</f>
        <v>4</v>
      </c>
      <c r="Q475" s="6">
        <f>YEAR(tbl_Sales[[#This Row],[Date]])</f>
        <v>2016</v>
      </c>
    </row>
    <row r="476" spans="1:17" x14ac:dyDescent="0.25">
      <c r="A476" s="1">
        <v>42485</v>
      </c>
      <c r="B476">
        <v>415000</v>
      </c>
      <c r="C476" t="s">
        <v>13</v>
      </c>
      <c r="D476" t="s">
        <v>12428</v>
      </c>
      <c r="E476" t="s">
        <v>10</v>
      </c>
      <c r="F476">
        <v>3163</v>
      </c>
      <c r="G476">
        <v>2</v>
      </c>
      <c r="H476">
        <v>1</v>
      </c>
      <c r="I476">
        <v>1</v>
      </c>
      <c r="J476">
        <v>0</v>
      </c>
      <c r="K476">
        <v>1970</v>
      </c>
      <c r="L476" t="s">
        <v>615</v>
      </c>
      <c r="M476" t="s">
        <v>201</v>
      </c>
      <c r="N476" t="s">
        <v>57</v>
      </c>
      <c r="O476" s="6" t="str">
        <f>INDEX(lkp_Region,MATCH(tbl_Sales[[#This Row],[Suburb]],lkp_Suburb,0))</f>
        <v>Southern Metropolitan</v>
      </c>
      <c r="P476" s="6">
        <f>MONTH(tbl_Sales[[#This Row],[Date]])</f>
        <v>4</v>
      </c>
      <c r="Q476" s="6">
        <f>YEAR(tbl_Sales[[#This Row],[Date]])</f>
        <v>2016</v>
      </c>
    </row>
    <row r="477" spans="1:17" x14ac:dyDescent="0.25">
      <c r="A477" s="1">
        <v>42485</v>
      </c>
      <c r="B477">
        <v>860000</v>
      </c>
      <c r="C477" t="s">
        <v>51</v>
      </c>
      <c r="D477" t="s">
        <v>12429</v>
      </c>
      <c r="E477" t="s">
        <v>10</v>
      </c>
      <c r="F477">
        <v>3163</v>
      </c>
      <c r="G477">
        <v>3</v>
      </c>
      <c r="H477">
        <v>1</v>
      </c>
      <c r="I477">
        <v>2</v>
      </c>
      <c r="J477">
        <v>277</v>
      </c>
      <c r="K477">
        <v>1978</v>
      </c>
      <c r="L477" t="s">
        <v>616</v>
      </c>
      <c r="M477" t="s">
        <v>201</v>
      </c>
      <c r="N477" t="s">
        <v>57</v>
      </c>
      <c r="O477" s="6" t="str">
        <f>INDEX(lkp_Region,MATCH(tbl_Sales[[#This Row],[Suburb]],lkp_Suburb,0))</f>
        <v>Southern Metropolitan</v>
      </c>
      <c r="P477" s="6">
        <f>MONTH(tbl_Sales[[#This Row],[Date]])</f>
        <v>4</v>
      </c>
      <c r="Q477" s="6">
        <f>YEAR(tbl_Sales[[#This Row],[Date]])</f>
        <v>2016</v>
      </c>
    </row>
    <row r="478" spans="1:17" x14ac:dyDescent="0.25">
      <c r="A478" s="1">
        <v>42485</v>
      </c>
      <c r="B478">
        <v>791000</v>
      </c>
      <c r="C478" t="s">
        <v>2</v>
      </c>
      <c r="D478" t="s">
        <v>12427</v>
      </c>
      <c r="E478" t="s">
        <v>10</v>
      </c>
      <c r="F478">
        <v>3073</v>
      </c>
      <c r="G478">
        <v>5</v>
      </c>
      <c r="H478">
        <v>3</v>
      </c>
      <c r="I478">
        <v>1</v>
      </c>
      <c r="J478">
        <v>961</v>
      </c>
      <c r="L478" t="s">
        <v>617</v>
      </c>
      <c r="M478" t="s">
        <v>93</v>
      </c>
      <c r="N478" t="s">
        <v>62</v>
      </c>
      <c r="O478" s="6" t="str">
        <f>INDEX(lkp_Region,MATCH(tbl_Sales[[#This Row],[Suburb]],lkp_Suburb,0))</f>
        <v>Northern Metropolitan</v>
      </c>
      <c r="P478" s="6">
        <f>MONTH(tbl_Sales[[#This Row],[Date]])</f>
        <v>4</v>
      </c>
      <c r="Q478" s="6">
        <f>YEAR(tbl_Sales[[#This Row],[Date]])</f>
        <v>2016</v>
      </c>
    </row>
    <row r="479" spans="1:17" x14ac:dyDescent="0.25">
      <c r="A479" s="1">
        <v>42485</v>
      </c>
      <c r="B479">
        <v>320000</v>
      </c>
      <c r="C479" t="s">
        <v>2</v>
      </c>
      <c r="D479" t="s">
        <v>12428</v>
      </c>
      <c r="E479" t="s">
        <v>5</v>
      </c>
      <c r="F479">
        <v>3021</v>
      </c>
      <c r="G479">
        <v>3</v>
      </c>
      <c r="H479">
        <v>2</v>
      </c>
      <c r="I479">
        <v>1</v>
      </c>
      <c r="J479">
        <v>119</v>
      </c>
      <c r="L479" t="s">
        <v>618</v>
      </c>
      <c r="M479" t="s">
        <v>173</v>
      </c>
      <c r="N479" t="s">
        <v>3</v>
      </c>
      <c r="O479" s="6" t="str">
        <f>INDEX(lkp_Region,MATCH(tbl_Sales[[#This Row],[Suburb]],lkp_Suburb,0))</f>
        <v>Western Metropolitan</v>
      </c>
      <c r="P479" s="6">
        <f>MONTH(tbl_Sales[[#This Row],[Date]])</f>
        <v>4</v>
      </c>
      <c r="Q479" s="6">
        <f>YEAR(tbl_Sales[[#This Row],[Date]])</f>
        <v>2016</v>
      </c>
    </row>
    <row r="480" spans="1:17" x14ac:dyDescent="0.25">
      <c r="A480" s="1">
        <v>42485</v>
      </c>
      <c r="B480">
        <v>505000</v>
      </c>
      <c r="C480" t="s">
        <v>13</v>
      </c>
      <c r="D480" t="s">
        <v>12430</v>
      </c>
      <c r="E480" t="s">
        <v>10</v>
      </c>
      <c r="F480">
        <v>3123</v>
      </c>
      <c r="G480">
        <v>2</v>
      </c>
      <c r="H480">
        <v>1</v>
      </c>
      <c r="I480">
        <v>1</v>
      </c>
      <c r="J480">
        <v>0</v>
      </c>
      <c r="K480">
        <v>1965</v>
      </c>
      <c r="L480" t="s">
        <v>619</v>
      </c>
      <c r="M480" t="s">
        <v>230</v>
      </c>
      <c r="N480" t="s">
        <v>101</v>
      </c>
      <c r="O480" s="6" t="str">
        <f>INDEX(lkp_Region,MATCH(tbl_Sales[[#This Row],[Suburb]],lkp_Suburb,0))</f>
        <v>Southern Metropolitan</v>
      </c>
      <c r="P480" s="6">
        <f>MONTH(tbl_Sales[[#This Row],[Date]])</f>
        <v>4</v>
      </c>
      <c r="Q480" s="6">
        <f>YEAR(tbl_Sales[[#This Row],[Date]])</f>
        <v>2016</v>
      </c>
    </row>
    <row r="481" spans="1:17" x14ac:dyDescent="0.25">
      <c r="A481" s="1">
        <v>42485</v>
      </c>
      <c r="B481">
        <v>2000000</v>
      </c>
      <c r="C481" t="s">
        <v>2</v>
      </c>
      <c r="D481" t="s">
        <v>12429</v>
      </c>
      <c r="E481" t="s">
        <v>10</v>
      </c>
      <c r="F481">
        <v>3124</v>
      </c>
      <c r="G481">
        <v>3</v>
      </c>
      <c r="H481">
        <v>1</v>
      </c>
      <c r="I481">
        <v>2</v>
      </c>
      <c r="J481">
        <v>821</v>
      </c>
      <c r="K481">
        <v>1925</v>
      </c>
      <c r="L481" t="s">
        <v>620</v>
      </c>
      <c r="M481" t="s">
        <v>209</v>
      </c>
      <c r="N481" t="s">
        <v>101</v>
      </c>
      <c r="O481" s="6" t="str">
        <f>INDEX(lkp_Region,MATCH(tbl_Sales[[#This Row],[Suburb]],lkp_Suburb,0))</f>
        <v>Southern Metropolitan</v>
      </c>
      <c r="P481" s="6">
        <f>MONTH(tbl_Sales[[#This Row],[Date]])</f>
        <v>4</v>
      </c>
      <c r="Q481" s="6">
        <f>YEAR(tbl_Sales[[#This Row],[Date]])</f>
        <v>2016</v>
      </c>
    </row>
    <row r="482" spans="1:17" x14ac:dyDescent="0.25">
      <c r="A482" s="1">
        <v>42486</v>
      </c>
      <c r="B482">
        <v>604000</v>
      </c>
      <c r="C482" t="s">
        <v>13</v>
      </c>
      <c r="D482" t="s">
        <v>12427</v>
      </c>
      <c r="E482" t="s">
        <v>5</v>
      </c>
      <c r="F482">
        <v>3121</v>
      </c>
      <c r="G482">
        <v>2</v>
      </c>
      <c r="H482">
        <v>2</v>
      </c>
      <c r="I482">
        <v>2</v>
      </c>
      <c r="J482">
        <v>0</v>
      </c>
      <c r="K482">
        <v>2009</v>
      </c>
      <c r="L482" t="s">
        <v>621</v>
      </c>
      <c r="M482" t="s">
        <v>6</v>
      </c>
      <c r="N482" t="s">
        <v>8</v>
      </c>
      <c r="O482" s="6" t="str">
        <f>INDEX(lkp_Region,MATCH(tbl_Sales[[#This Row],[Suburb]],lkp_Suburb,0))</f>
        <v>Northern Metropolitan</v>
      </c>
      <c r="P482" s="6">
        <f>MONTH(tbl_Sales[[#This Row],[Date]])</f>
        <v>4</v>
      </c>
      <c r="Q482" s="6">
        <f>YEAR(tbl_Sales[[#This Row],[Date]])</f>
        <v>2016</v>
      </c>
    </row>
    <row r="483" spans="1:17" x14ac:dyDescent="0.25">
      <c r="A483" s="1">
        <v>42486</v>
      </c>
      <c r="B483">
        <v>1286000</v>
      </c>
      <c r="C483" t="s">
        <v>2</v>
      </c>
      <c r="D483" t="s">
        <v>12427</v>
      </c>
      <c r="E483" t="s">
        <v>10</v>
      </c>
      <c r="F483">
        <v>3058</v>
      </c>
      <c r="G483">
        <v>3</v>
      </c>
      <c r="H483">
        <v>2</v>
      </c>
      <c r="I483">
        <v>2</v>
      </c>
      <c r="J483">
        <v>435</v>
      </c>
      <c r="L483" t="s">
        <v>622</v>
      </c>
      <c r="M483" t="s">
        <v>41</v>
      </c>
      <c r="N483" t="s">
        <v>18</v>
      </c>
      <c r="O483" s="6" t="str">
        <f>INDEX(lkp_Region,MATCH(tbl_Sales[[#This Row],[Suburb]],lkp_Suburb,0))</f>
        <v>Northern Metropolitan</v>
      </c>
      <c r="P483" s="6">
        <f>MONTH(tbl_Sales[[#This Row],[Date]])</f>
        <v>4</v>
      </c>
      <c r="Q483" s="6">
        <f>YEAR(tbl_Sales[[#This Row],[Date]])</f>
        <v>2016</v>
      </c>
    </row>
    <row r="484" spans="1:17" x14ac:dyDescent="0.25">
      <c r="A484" s="1">
        <v>42486</v>
      </c>
      <c r="B484">
        <v>540000</v>
      </c>
      <c r="C484" t="s">
        <v>51</v>
      </c>
      <c r="D484" t="s">
        <v>12427</v>
      </c>
      <c r="E484" t="s">
        <v>5</v>
      </c>
      <c r="F484">
        <v>3042</v>
      </c>
      <c r="G484">
        <v>3</v>
      </c>
      <c r="H484">
        <v>2</v>
      </c>
      <c r="I484">
        <v>1</v>
      </c>
      <c r="J484">
        <v>161</v>
      </c>
      <c r="K484">
        <v>2010</v>
      </c>
      <c r="L484" t="s">
        <v>623</v>
      </c>
      <c r="M484" t="s">
        <v>330</v>
      </c>
      <c r="N484" t="s">
        <v>49</v>
      </c>
      <c r="O484" s="6" t="str">
        <f>INDEX(lkp_Region,MATCH(tbl_Sales[[#This Row],[Suburb]],lkp_Suburb,0))</f>
        <v>Western Metropolitan</v>
      </c>
      <c r="P484" s="6">
        <f>MONTH(tbl_Sales[[#This Row],[Date]])</f>
        <v>4</v>
      </c>
      <c r="Q484" s="6">
        <f>YEAR(tbl_Sales[[#This Row],[Date]])</f>
        <v>2016</v>
      </c>
    </row>
    <row r="485" spans="1:17" x14ac:dyDescent="0.25">
      <c r="A485" s="1">
        <v>42486</v>
      </c>
      <c r="B485">
        <v>705000</v>
      </c>
      <c r="C485" t="s">
        <v>2</v>
      </c>
      <c r="D485" t="s">
        <v>12427</v>
      </c>
      <c r="E485" t="s">
        <v>10</v>
      </c>
      <c r="F485">
        <v>3033</v>
      </c>
      <c r="G485">
        <v>3</v>
      </c>
      <c r="H485">
        <v>1</v>
      </c>
      <c r="I485">
        <v>2</v>
      </c>
      <c r="J485">
        <v>616</v>
      </c>
      <c r="K485">
        <v>1970</v>
      </c>
      <c r="L485" t="s">
        <v>624</v>
      </c>
      <c r="M485" t="s">
        <v>119</v>
      </c>
      <c r="N485" t="s">
        <v>49</v>
      </c>
      <c r="O485" s="6" t="str">
        <f>INDEX(lkp_Region,MATCH(tbl_Sales[[#This Row],[Suburb]],lkp_Suburb,0))</f>
        <v>Western Metropolitan</v>
      </c>
      <c r="P485" s="6">
        <f>MONTH(tbl_Sales[[#This Row],[Date]])</f>
        <v>4</v>
      </c>
      <c r="Q485" s="6">
        <f>YEAR(tbl_Sales[[#This Row],[Date]])</f>
        <v>2016</v>
      </c>
    </row>
    <row r="486" spans="1:17" x14ac:dyDescent="0.25">
      <c r="A486" s="1">
        <v>42486</v>
      </c>
      <c r="B486">
        <v>800000</v>
      </c>
      <c r="C486" t="s">
        <v>2</v>
      </c>
      <c r="D486" t="s">
        <v>12430</v>
      </c>
      <c r="E486" t="s">
        <v>10</v>
      </c>
      <c r="F486">
        <v>3041</v>
      </c>
      <c r="G486">
        <v>4</v>
      </c>
      <c r="H486">
        <v>2</v>
      </c>
      <c r="I486">
        <v>4</v>
      </c>
      <c r="J486">
        <v>556</v>
      </c>
      <c r="L486" t="s">
        <v>626</v>
      </c>
      <c r="M486" t="s">
        <v>625</v>
      </c>
      <c r="N486" t="s">
        <v>49</v>
      </c>
      <c r="O486" s="6" t="str">
        <f>INDEX(lkp_Region,MATCH(tbl_Sales[[#This Row],[Suburb]],lkp_Suburb,0))</f>
        <v>Western Metropolitan</v>
      </c>
      <c r="P486" s="6">
        <f>MONTH(tbl_Sales[[#This Row],[Date]])</f>
        <v>4</v>
      </c>
      <c r="Q486" s="6">
        <f>YEAR(tbl_Sales[[#This Row],[Date]])</f>
        <v>2016</v>
      </c>
    </row>
    <row r="487" spans="1:17" x14ac:dyDescent="0.25">
      <c r="A487" s="1">
        <v>42486</v>
      </c>
      <c r="B487">
        <v>955000</v>
      </c>
      <c r="C487" t="s">
        <v>2</v>
      </c>
      <c r="D487" t="s">
        <v>12428</v>
      </c>
      <c r="E487" t="s">
        <v>10</v>
      </c>
      <c r="F487">
        <v>3032</v>
      </c>
      <c r="G487">
        <v>3</v>
      </c>
      <c r="H487">
        <v>1</v>
      </c>
      <c r="I487">
        <v>1</v>
      </c>
      <c r="J487">
        <v>263</v>
      </c>
      <c r="K487">
        <v>1910</v>
      </c>
      <c r="L487" t="s">
        <v>627</v>
      </c>
      <c r="M487" t="s">
        <v>160</v>
      </c>
      <c r="N487" t="s">
        <v>49</v>
      </c>
      <c r="O487" s="6" t="str">
        <f>INDEX(lkp_Region,MATCH(tbl_Sales[[#This Row],[Suburb]],lkp_Suburb,0))</f>
        <v>Western Metropolitan</v>
      </c>
      <c r="P487" s="6">
        <f>MONTH(tbl_Sales[[#This Row],[Date]])</f>
        <v>4</v>
      </c>
      <c r="Q487" s="6">
        <f>YEAR(tbl_Sales[[#This Row],[Date]])</f>
        <v>2016</v>
      </c>
    </row>
    <row r="488" spans="1:17" x14ac:dyDescent="0.25">
      <c r="A488" s="1">
        <v>42486</v>
      </c>
      <c r="B488">
        <v>535000</v>
      </c>
      <c r="C488" t="s">
        <v>13</v>
      </c>
      <c r="D488" t="s">
        <v>12429</v>
      </c>
      <c r="E488" t="s">
        <v>10</v>
      </c>
      <c r="F488">
        <v>3147</v>
      </c>
      <c r="G488">
        <v>2</v>
      </c>
      <c r="H488">
        <v>1</v>
      </c>
      <c r="I488">
        <v>1</v>
      </c>
      <c r="J488">
        <v>72</v>
      </c>
      <c r="L488" t="s">
        <v>628</v>
      </c>
      <c r="M488" t="s">
        <v>609</v>
      </c>
      <c r="N488" t="s">
        <v>31</v>
      </c>
      <c r="O488" s="6" t="str">
        <f>INDEX(lkp_Region,MATCH(tbl_Sales[[#This Row],[Suburb]],lkp_Suburb,0))</f>
        <v>Southern Metropolitan</v>
      </c>
      <c r="P488" s="6">
        <f>MONTH(tbl_Sales[[#This Row],[Date]])</f>
        <v>4</v>
      </c>
      <c r="Q488" s="6">
        <f>YEAR(tbl_Sales[[#This Row],[Date]])</f>
        <v>2016</v>
      </c>
    </row>
    <row r="489" spans="1:17" x14ac:dyDescent="0.25">
      <c r="A489" s="1">
        <v>42486</v>
      </c>
      <c r="B489">
        <v>1600000</v>
      </c>
      <c r="C489" t="s">
        <v>2</v>
      </c>
      <c r="D489" t="s">
        <v>12427</v>
      </c>
      <c r="E489" t="s">
        <v>5</v>
      </c>
      <c r="F489">
        <v>3166</v>
      </c>
      <c r="G489">
        <v>5</v>
      </c>
      <c r="H489">
        <v>3</v>
      </c>
      <c r="I489">
        <v>2</v>
      </c>
      <c r="J489">
        <v>695</v>
      </c>
      <c r="K489">
        <v>2015</v>
      </c>
      <c r="L489" t="s">
        <v>629</v>
      </c>
      <c r="M489" t="s">
        <v>246</v>
      </c>
      <c r="N489" t="s">
        <v>31</v>
      </c>
      <c r="O489" s="6" t="str">
        <f>INDEX(lkp_Region,MATCH(tbl_Sales[[#This Row],[Suburb]],lkp_Suburb,0))</f>
        <v>Southern Metropolitan</v>
      </c>
      <c r="P489" s="6">
        <f>MONTH(tbl_Sales[[#This Row],[Date]])</f>
        <v>4</v>
      </c>
      <c r="Q489" s="6">
        <f>YEAR(tbl_Sales[[#This Row],[Date]])</f>
        <v>2016</v>
      </c>
    </row>
    <row r="490" spans="1:17" x14ac:dyDescent="0.25">
      <c r="A490" s="1">
        <v>42486</v>
      </c>
      <c r="B490">
        <v>492500</v>
      </c>
      <c r="C490" t="s">
        <v>13</v>
      </c>
      <c r="D490" t="s">
        <v>12428</v>
      </c>
      <c r="E490" t="s">
        <v>10</v>
      </c>
      <c r="F490">
        <v>3031</v>
      </c>
      <c r="G490">
        <v>2</v>
      </c>
      <c r="H490">
        <v>1</v>
      </c>
      <c r="I490">
        <v>1</v>
      </c>
      <c r="J490">
        <v>0</v>
      </c>
      <c r="K490">
        <v>2008</v>
      </c>
      <c r="L490" t="s">
        <v>630</v>
      </c>
      <c r="M490" t="s">
        <v>264</v>
      </c>
      <c r="N490" t="s">
        <v>88</v>
      </c>
      <c r="O490" s="6" t="str">
        <f>INDEX(lkp_Region,MATCH(tbl_Sales[[#This Row],[Suburb]],lkp_Suburb,0))</f>
        <v>Northern Metropolitan</v>
      </c>
      <c r="P490" s="6">
        <f>MONTH(tbl_Sales[[#This Row],[Date]])</f>
        <v>4</v>
      </c>
      <c r="Q490" s="6">
        <f>YEAR(tbl_Sales[[#This Row],[Date]])</f>
        <v>2016</v>
      </c>
    </row>
    <row r="491" spans="1:17" x14ac:dyDescent="0.25">
      <c r="A491" s="1">
        <v>42486</v>
      </c>
      <c r="B491">
        <v>806000</v>
      </c>
      <c r="C491" t="s">
        <v>2</v>
      </c>
      <c r="D491" t="s">
        <v>12425</v>
      </c>
      <c r="E491" t="s">
        <v>10</v>
      </c>
      <c r="F491">
        <v>3031</v>
      </c>
      <c r="G491">
        <v>2</v>
      </c>
      <c r="H491">
        <v>1</v>
      </c>
      <c r="I491">
        <v>1</v>
      </c>
      <c r="J491">
        <v>173</v>
      </c>
      <c r="L491" t="s">
        <v>631</v>
      </c>
      <c r="M491" t="s">
        <v>264</v>
      </c>
      <c r="N491" t="s">
        <v>88</v>
      </c>
      <c r="O491" s="6" t="str">
        <f>INDEX(lkp_Region,MATCH(tbl_Sales[[#This Row],[Suburb]],lkp_Suburb,0))</f>
        <v>Northern Metropolitan</v>
      </c>
      <c r="P491" s="6">
        <f>MONTH(tbl_Sales[[#This Row],[Date]])</f>
        <v>4</v>
      </c>
      <c r="Q491" s="6">
        <f>YEAR(tbl_Sales[[#This Row],[Date]])</f>
        <v>2016</v>
      </c>
    </row>
    <row r="492" spans="1:17" x14ac:dyDescent="0.25">
      <c r="A492" s="1">
        <v>42486</v>
      </c>
      <c r="B492">
        <v>1055000</v>
      </c>
      <c r="C492" t="s">
        <v>2</v>
      </c>
      <c r="D492" t="s">
        <v>12428</v>
      </c>
      <c r="E492" t="s">
        <v>10</v>
      </c>
      <c r="F492">
        <v>3013</v>
      </c>
      <c r="G492">
        <v>3</v>
      </c>
      <c r="H492">
        <v>1</v>
      </c>
      <c r="I492">
        <v>3</v>
      </c>
      <c r="J492">
        <v>670</v>
      </c>
      <c r="K492">
        <v>1940</v>
      </c>
      <c r="L492" t="s">
        <v>632</v>
      </c>
      <c r="M492" t="s">
        <v>65</v>
      </c>
      <c r="N492" t="s">
        <v>21</v>
      </c>
      <c r="O492" s="6" t="str">
        <f>INDEX(lkp_Region,MATCH(tbl_Sales[[#This Row],[Suburb]],lkp_Suburb,0))</f>
        <v>Western Metropolitan</v>
      </c>
      <c r="P492" s="6">
        <f>MONTH(tbl_Sales[[#This Row],[Date]])</f>
        <v>4</v>
      </c>
      <c r="Q492" s="6">
        <f>YEAR(tbl_Sales[[#This Row],[Date]])</f>
        <v>2016</v>
      </c>
    </row>
    <row r="493" spans="1:17" x14ac:dyDescent="0.25">
      <c r="A493" s="1">
        <v>42486</v>
      </c>
      <c r="B493">
        <v>452000</v>
      </c>
      <c r="C493" t="s">
        <v>13</v>
      </c>
      <c r="D493" t="s">
        <v>12424</v>
      </c>
      <c r="E493" t="s">
        <v>10</v>
      </c>
      <c r="F493">
        <v>3108</v>
      </c>
      <c r="G493">
        <v>2</v>
      </c>
      <c r="H493">
        <v>1</v>
      </c>
      <c r="I493">
        <v>1</v>
      </c>
      <c r="J493">
        <v>67</v>
      </c>
      <c r="K493">
        <v>1975</v>
      </c>
      <c r="L493" t="s">
        <v>633</v>
      </c>
      <c r="M493" t="s">
        <v>126</v>
      </c>
      <c r="N493" t="s">
        <v>128</v>
      </c>
      <c r="O493" s="6" t="str">
        <f>INDEX(lkp_Region,MATCH(tbl_Sales[[#This Row],[Suburb]],lkp_Suburb,0))</f>
        <v>Eastern Metropolitan</v>
      </c>
      <c r="P493" s="6">
        <f>MONTH(tbl_Sales[[#This Row],[Date]])</f>
        <v>4</v>
      </c>
      <c r="Q493" s="6">
        <f>YEAR(tbl_Sales[[#This Row],[Date]])</f>
        <v>2016</v>
      </c>
    </row>
    <row r="494" spans="1:17" x14ac:dyDescent="0.25">
      <c r="A494" s="1">
        <v>42486</v>
      </c>
      <c r="B494">
        <v>950000</v>
      </c>
      <c r="C494" t="s">
        <v>2</v>
      </c>
      <c r="D494" t="s">
        <v>12429</v>
      </c>
      <c r="E494" t="s">
        <v>5</v>
      </c>
      <c r="F494">
        <v>3189</v>
      </c>
      <c r="G494">
        <v>2</v>
      </c>
      <c r="H494">
        <v>1</v>
      </c>
      <c r="I494">
        <v>3</v>
      </c>
      <c r="J494">
        <v>649</v>
      </c>
      <c r="K494">
        <v>1950</v>
      </c>
      <c r="L494" t="s">
        <v>634</v>
      </c>
      <c r="M494" t="s">
        <v>70</v>
      </c>
      <c r="N494" t="s">
        <v>45</v>
      </c>
      <c r="O494" s="6" t="str">
        <f>INDEX(lkp_Region,MATCH(tbl_Sales[[#This Row],[Suburb]],lkp_Suburb,0))</f>
        <v>Southern Metropolitan</v>
      </c>
      <c r="P494" s="6">
        <f>MONTH(tbl_Sales[[#This Row],[Date]])</f>
        <v>4</v>
      </c>
      <c r="Q494" s="6">
        <f>YEAR(tbl_Sales[[#This Row],[Date]])</f>
        <v>2016</v>
      </c>
    </row>
    <row r="495" spans="1:17" x14ac:dyDescent="0.25">
      <c r="A495" s="1">
        <v>42486</v>
      </c>
      <c r="B495">
        <v>1400000</v>
      </c>
      <c r="C495" t="s">
        <v>2</v>
      </c>
      <c r="D495" t="s">
        <v>12430</v>
      </c>
      <c r="E495" t="s">
        <v>5</v>
      </c>
      <c r="F495">
        <v>3015</v>
      </c>
      <c r="G495">
        <v>3</v>
      </c>
      <c r="H495">
        <v>2</v>
      </c>
      <c r="I495">
        <v>3</v>
      </c>
      <c r="J495">
        <v>2522</v>
      </c>
      <c r="K495">
        <v>2006</v>
      </c>
      <c r="L495" t="s">
        <v>635</v>
      </c>
      <c r="M495" t="s">
        <v>133</v>
      </c>
      <c r="N495" t="s">
        <v>69</v>
      </c>
      <c r="O495" s="6" t="str">
        <f>INDEX(lkp_Region,MATCH(tbl_Sales[[#This Row],[Suburb]],lkp_Suburb,0))</f>
        <v>Western Metropolitan</v>
      </c>
      <c r="P495" s="6">
        <f>MONTH(tbl_Sales[[#This Row],[Date]])</f>
        <v>4</v>
      </c>
      <c r="Q495" s="6">
        <f>YEAR(tbl_Sales[[#This Row],[Date]])</f>
        <v>2016</v>
      </c>
    </row>
    <row r="496" spans="1:17" x14ac:dyDescent="0.25">
      <c r="A496" s="1">
        <v>42486</v>
      </c>
      <c r="B496">
        <v>817500</v>
      </c>
      <c r="C496" t="s">
        <v>2</v>
      </c>
      <c r="D496" t="s">
        <v>12429</v>
      </c>
      <c r="E496" t="s">
        <v>10</v>
      </c>
      <c r="F496">
        <v>3163</v>
      </c>
      <c r="G496">
        <v>2</v>
      </c>
      <c r="H496">
        <v>1</v>
      </c>
      <c r="I496">
        <v>1</v>
      </c>
      <c r="J496">
        <v>211</v>
      </c>
      <c r="K496">
        <v>2002</v>
      </c>
      <c r="L496" t="s">
        <v>636</v>
      </c>
      <c r="M496" t="s">
        <v>201</v>
      </c>
      <c r="N496" t="s">
        <v>57</v>
      </c>
      <c r="O496" s="6" t="str">
        <f>INDEX(lkp_Region,MATCH(tbl_Sales[[#This Row],[Suburb]],lkp_Suburb,0))</f>
        <v>Southern Metropolitan</v>
      </c>
      <c r="P496" s="6">
        <f>MONTH(tbl_Sales[[#This Row],[Date]])</f>
        <v>4</v>
      </c>
      <c r="Q496" s="6">
        <f>YEAR(tbl_Sales[[#This Row],[Date]])</f>
        <v>2016</v>
      </c>
    </row>
    <row r="497" spans="1:17" x14ac:dyDescent="0.25">
      <c r="A497" s="1">
        <v>42486</v>
      </c>
      <c r="B497">
        <v>965000</v>
      </c>
      <c r="C497" t="s">
        <v>2</v>
      </c>
      <c r="D497" t="s">
        <v>12428</v>
      </c>
      <c r="E497" t="s">
        <v>10</v>
      </c>
      <c r="F497">
        <v>3165</v>
      </c>
      <c r="G497">
        <v>3</v>
      </c>
      <c r="H497">
        <v>1</v>
      </c>
      <c r="I497">
        <v>4</v>
      </c>
      <c r="J497">
        <v>574</v>
      </c>
      <c r="L497" t="s">
        <v>637</v>
      </c>
      <c r="M497" t="s">
        <v>138</v>
      </c>
      <c r="N497" t="s">
        <v>57</v>
      </c>
      <c r="O497" s="6" t="str">
        <f>INDEX(lkp_Region,MATCH(tbl_Sales[[#This Row],[Suburb]],lkp_Suburb,0))</f>
        <v>Southern Metropolitan</v>
      </c>
      <c r="P497" s="6">
        <f>MONTH(tbl_Sales[[#This Row],[Date]])</f>
        <v>4</v>
      </c>
      <c r="Q497" s="6">
        <f>YEAR(tbl_Sales[[#This Row],[Date]])</f>
        <v>2016</v>
      </c>
    </row>
    <row r="498" spans="1:17" x14ac:dyDescent="0.25">
      <c r="A498" s="1">
        <v>42486</v>
      </c>
      <c r="B498">
        <v>980000</v>
      </c>
      <c r="C498" t="s">
        <v>2</v>
      </c>
      <c r="D498" t="s">
        <v>12425</v>
      </c>
      <c r="E498" t="s">
        <v>5</v>
      </c>
      <c r="F498">
        <v>3104</v>
      </c>
      <c r="G498">
        <v>3</v>
      </c>
      <c r="H498">
        <v>1</v>
      </c>
      <c r="I498">
        <v>1</v>
      </c>
      <c r="J498">
        <v>542</v>
      </c>
      <c r="L498" t="s">
        <v>638</v>
      </c>
      <c r="M498" t="s">
        <v>99</v>
      </c>
      <c r="N498" t="s">
        <v>101</v>
      </c>
      <c r="O498" s="6" t="str">
        <f>INDEX(lkp_Region,MATCH(tbl_Sales[[#This Row],[Suburb]],lkp_Suburb,0))</f>
        <v>Southern Metropolitan</v>
      </c>
      <c r="P498" s="6">
        <f>MONTH(tbl_Sales[[#This Row],[Date]])</f>
        <v>4</v>
      </c>
      <c r="Q498" s="6">
        <f>YEAR(tbl_Sales[[#This Row],[Date]])</f>
        <v>2016</v>
      </c>
    </row>
    <row r="499" spans="1:17" x14ac:dyDescent="0.25">
      <c r="A499" s="1">
        <v>42486</v>
      </c>
      <c r="B499">
        <v>1550000</v>
      </c>
      <c r="C499" t="s">
        <v>2</v>
      </c>
      <c r="D499" t="s">
        <v>12423</v>
      </c>
      <c r="E499" t="s">
        <v>10</v>
      </c>
      <c r="F499">
        <v>3104</v>
      </c>
      <c r="G499">
        <v>4</v>
      </c>
      <c r="H499">
        <v>3</v>
      </c>
      <c r="I499">
        <v>4</v>
      </c>
      <c r="J499">
        <v>707</v>
      </c>
      <c r="L499" t="s">
        <v>639</v>
      </c>
      <c r="M499" t="s">
        <v>99</v>
      </c>
      <c r="N499" t="s">
        <v>101</v>
      </c>
      <c r="O499" s="6" t="str">
        <f>INDEX(lkp_Region,MATCH(tbl_Sales[[#This Row],[Suburb]],lkp_Suburb,0))</f>
        <v>Southern Metropolitan</v>
      </c>
      <c r="P499" s="6">
        <f>MONTH(tbl_Sales[[#This Row],[Date]])</f>
        <v>4</v>
      </c>
      <c r="Q499" s="6">
        <f>YEAR(tbl_Sales[[#This Row],[Date]])</f>
        <v>2016</v>
      </c>
    </row>
    <row r="500" spans="1:17" x14ac:dyDescent="0.25">
      <c r="A500" s="1">
        <v>42486</v>
      </c>
      <c r="B500">
        <v>2875000</v>
      </c>
      <c r="C500" t="s">
        <v>2</v>
      </c>
      <c r="D500" t="s">
        <v>12429</v>
      </c>
      <c r="E500" t="s">
        <v>10</v>
      </c>
      <c r="F500">
        <v>3101</v>
      </c>
      <c r="G500">
        <v>2</v>
      </c>
      <c r="H500">
        <v>1</v>
      </c>
      <c r="I500">
        <v>1</v>
      </c>
      <c r="J500">
        <v>1065</v>
      </c>
      <c r="K500">
        <v>1910</v>
      </c>
      <c r="L500" t="s">
        <v>640</v>
      </c>
      <c r="M500" t="s">
        <v>145</v>
      </c>
      <c r="N500" t="s">
        <v>101</v>
      </c>
      <c r="O500" s="6" t="str">
        <f>INDEX(lkp_Region,MATCH(tbl_Sales[[#This Row],[Suburb]],lkp_Suburb,0))</f>
        <v>Southern Metropolitan</v>
      </c>
      <c r="P500" s="6">
        <f>MONTH(tbl_Sales[[#This Row],[Date]])</f>
        <v>4</v>
      </c>
      <c r="Q500" s="6">
        <f>YEAR(tbl_Sales[[#This Row],[Date]])</f>
        <v>2016</v>
      </c>
    </row>
    <row r="501" spans="1:17" x14ac:dyDescent="0.25">
      <c r="A501" s="1">
        <v>42486</v>
      </c>
      <c r="B501">
        <v>3400000</v>
      </c>
      <c r="C501" t="s">
        <v>2</v>
      </c>
      <c r="D501" t="s">
        <v>12429</v>
      </c>
      <c r="E501" t="s">
        <v>5</v>
      </c>
      <c r="F501">
        <v>3103</v>
      </c>
      <c r="G501">
        <v>5</v>
      </c>
      <c r="H501">
        <v>6</v>
      </c>
      <c r="I501">
        <v>4</v>
      </c>
      <c r="J501">
        <v>739</v>
      </c>
      <c r="L501" t="s">
        <v>641</v>
      </c>
      <c r="M501" t="s">
        <v>274</v>
      </c>
      <c r="N501" t="s">
        <v>101</v>
      </c>
      <c r="O501" s="6" t="str">
        <f>INDEX(lkp_Region,MATCH(tbl_Sales[[#This Row],[Suburb]],lkp_Suburb,0))</f>
        <v>Southern Metropolitan</v>
      </c>
      <c r="P501" s="6">
        <f>MONTH(tbl_Sales[[#This Row],[Date]])</f>
        <v>4</v>
      </c>
      <c r="Q501" s="6">
        <f>YEAR(tbl_Sales[[#This Row],[Date]])</f>
        <v>2016</v>
      </c>
    </row>
    <row r="502" spans="1:17" x14ac:dyDescent="0.25">
      <c r="A502" s="1">
        <v>42486</v>
      </c>
      <c r="B502">
        <v>1800000</v>
      </c>
      <c r="C502" t="s">
        <v>2</v>
      </c>
      <c r="D502" t="s">
        <v>12433</v>
      </c>
      <c r="E502" t="s">
        <v>10</v>
      </c>
      <c r="F502">
        <v>3188</v>
      </c>
      <c r="G502">
        <v>4</v>
      </c>
      <c r="H502">
        <v>2</v>
      </c>
      <c r="I502">
        <v>1</v>
      </c>
      <c r="J502">
        <v>667</v>
      </c>
      <c r="K502">
        <v>1935</v>
      </c>
      <c r="L502" t="s">
        <v>642</v>
      </c>
      <c r="M502" t="s">
        <v>176</v>
      </c>
      <c r="N502" t="s">
        <v>107</v>
      </c>
      <c r="O502" s="6" t="str">
        <f>INDEX(lkp_Region,MATCH(tbl_Sales[[#This Row],[Suburb]],lkp_Suburb,0))</f>
        <v>Southern Metropolitan</v>
      </c>
      <c r="P502" s="6">
        <f>MONTH(tbl_Sales[[#This Row],[Date]])</f>
        <v>4</v>
      </c>
      <c r="Q502" s="6">
        <f>YEAR(tbl_Sales[[#This Row],[Date]])</f>
        <v>2016</v>
      </c>
    </row>
    <row r="503" spans="1:17" x14ac:dyDescent="0.25">
      <c r="A503" s="1">
        <v>42486</v>
      </c>
      <c r="B503">
        <v>3751000</v>
      </c>
      <c r="C503" t="s">
        <v>2</v>
      </c>
      <c r="D503" t="s">
        <v>12427</v>
      </c>
      <c r="E503" t="s">
        <v>10</v>
      </c>
      <c r="F503">
        <v>3186</v>
      </c>
      <c r="G503">
        <v>5</v>
      </c>
      <c r="H503">
        <v>3</v>
      </c>
      <c r="I503">
        <v>2</v>
      </c>
      <c r="J503">
        <v>584</v>
      </c>
      <c r="L503" t="s">
        <v>643</v>
      </c>
      <c r="M503" t="s">
        <v>105</v>
      </c>
      <c r="N503" t="s">
        <v>107</v>
      </c>
      <c r="O503" s="6" t="str">
        <f>INDEX(lkp_Region,MATCH(tbl_Sales[[#This Row],[Suburb]],lkp_Suburb,0))</f>
        <v>Southern Metropolitan</v>
      </c>
      <c r="P503" s="6">
        <f>MONTH(tbl_Sales[[#This Row],[Date]])</f>
        <v>4</v>
      </c>
      <c r="Q503" s="6">
        <f>YEAR(tbl_Sales[[#This Row],[Date]])</f>
        <v>2016</v>
      </c>
    </row>
    <row r="504" spans="1:17" x14ac:dyDescent="0.25">
      <c r="A504" s="1">
        <v>42487</v>
      </c>
      <c r="B504">
        <v>410000</v>
      </c>
      <c r="C504" t="s">
        <v>13</v>
      </c>
      <c r="D504" t="s">
        <v>12428</v>
      </c>
      <c r="E504" t="s">
        <v>5</v>
      </c>
      <c r="F504">
        <v>3121</v>
      </c>
      <c r="G504">
        <v>1</v>
      </c>
      <c r="H504">
        <v>1</v>
      </c>
      <c r="I504">
        <v>1</v>
      </c>
      <c r="J504">
        <v>0</v>
      </c>
      <c r="K504">
        <v>2008</v>
      </c>
      <c r="L504" t="s">
        <v>644</v>
      </c>
      <c r="M504" t="s">
        <v>6</v>
      </c>
      <c r="N504" t="s">
        <v>8</v>
      </c>
      <c r="O504" s="6" t="str">
        <f>INDEX(lkp_Region,MATCH(tbl_Sales[[#This Row],[Suburb]],lkp_Suburb,0))</f>
        <v>Northern Metropolitan</v>
      </c>
      <c r="P504" s="6">
        <f>MONTH(tbl_Sales[[#This Row],[Date]])</f>
        <v>4</v>
      </c>
      <c r="Q504" s="6">
        <f>YEAR(tbl_Sales[[#This Row],[Date]])</f>
        <v>2016</v>
      </c>
    </row>
    <row r="505" spans="1:17" x14ac:dyDescent="0.25">
      <c r="A505" s="1">
        <v>42487</v>
      </c>
      <c r="B505">
        <v>597000</v>
      </c>
      <c r="C505" t="s">
        <v>13</v>
      </c>
      <c r="D505" t="s">
        <v>12427</v>
      </c>
      <c r="E505" t="s">
        <v>10</v>
      </c>
      <c r="F505">
        <v>3065</v>
      </c>
      <c r="G505">
        <v>1</v>
      </c>
      <c r="H505">
        <v>1</v>
      </c>
      <c r="I505">
        <v>1</v>
      </c>
      <c r="J505">
        <v>0</v>
      </c>
      <c r="K505">
        <v>2000</v>
      </c>
      <c r="L505" t="s">
        <v>645</v>
      </c>
      <c r="M505" t="s">
        <v>427</v>
      </c>
      <c r="N505" t="s">
        <v>8</v>
      </c>
      <c r="O505" s="6" t="str">
        <f>INDEX(lkp_Region,MATCH(tbl_Sales[[#This Row],[Suburb]],lkp_Suburb,0))</f>
        <v>Northern Metropolitan</v>
      </c>
      <c r="P505" s="6">
        <f>MONTH(tbl_Sales[[#This Row],[Date]])</f>
        <v>4</v>
      </c>
      <c r="Q505" s="6">
        <f>YEAR(tbl_Sales[[#This Row],[Date]])</f>
        <v>2016</v>
      </c>
    </row>
    <row r="506" spans="1:17" x14ac:dyDescent="0.25">
      <c r="A506" s="1">
        <v>42487</v>
      </c>
      <c r="B506">
        <v>710000</v>
      </c>
      <c r="C506" t="s">
        <v>51</v>
      </c>
      <c r="D506" t="s">
        <v>12429</v>
      </c>
      <c r="E506" t="s">
        <v>10</v>
      </c>
      <c r="F506">
        <v>3065</v>
      </c>
      <c r="G506">
        <v>2</v>
      </c>
      <c r="H506">
        <v>1</v>
      </c>
      <c r="I506">
        <v>1</v>
      </c>
      <c r="J506">
        <v>0</v>
      </c>
      <c r="K506">
        <v>2002</v>
      </c>
      <c r="L506" t="s">
        <v>646</v>
      </c>
      <c r="M506" t="s">
        <v>427</v>
      </c>
      <c r="N506" t="s">
        <v>8</v>
      </c>
      <c r="O506" s="6" t="str">
        <f>INDEX(lkp_Region,MATCH(tbl_Sales[[#This Row],[Suburb]],lkp_Suburb,0))</f>
        <v>Northern Metropolitan</v>
      </c>
      <c r="P506" s="6">
        <f>MONTH(tbl_Sales[[#This Row],[Date]])</f>
        <v>4</v>
      </c>
      <c r="Q506" s="6">
        <f>YEAR(tbl_Sales[[#This Row],[Date]])</f>
        <v>2016</v>
      </c>
    </row>
    <row r="507" spans="1:17" x14ac:dyDescent="0.25">
      <c r="A507" s="1">
        <v>42487</v>
      </c>
      <c r="B507">
        <v>480000</v>
      </c>
      <c r="C507" t="s">
        <v>13</v>
      </c>
      <c r="D507" t="s">
        <v>12429</v>
      </c>
      <c r="E507" t="s">
        <v>5</v>
      </c>
      <c r="F507">
        <v>3146</v>
      </c>
      <c r="G507">
        <v>2</v>
      </c>
      <c r="H507">
        <v>1</v>
      </c>
      <c r="I507">
        <v>1</v>
      </c>
      <c r="J507">
        <v>0</v>
      </c>
      <c r="L507" t="s">
        <v>647</v>
      </c>
      <c r="M507" t="s">
        <v>102</v>
      </c>
      <c r="N507" t="s">
        <v>76</v>
      </c>
      <c r="O507" s="6" t="str">
        <f>INDEX(lkp_Region,MATCH(tbl_Sales[[#This Row],[Suburb]],lkp_Suburb,0))</f>
        <v>Southern Metropolitan</v>
      </c>
      <c r="P507" s="6">
        <f>MONTH(tbl_Sales[[#This Row],[Date]])</f>
        <v>4</v>
      </c>
      <c r="Q507" s="6">
        <f>YEAR(tbl_Sales[[#This Row],[Date]])</f>
        <v>2016</v>
      </c>
    </row>
    <row r="508" spans="1:17" x14ac:dyDescent="0.25">
      <c r="A508" s="1">
        <v>42487</v>
      </c>
      <c r="B508">
        <v>1650000</v>
      </c>
      <c r="C508" t="s">
        <v>2</v>
      </c>
      <c r="D508" t="s">
        <v>12433</v>
      </c>
      <c r="E508" t="s">
        <v>10</v>
      </c>
      <c r="F508">
        <v>3145</v>
      </c>
      <c r="G508">
        <v>3</v>
      </c>
      <c r="H508">
        <v>1</v>
      </c>
      <c r="I508">
        <v>2</v>
      </c>
      <c r="J508">
        <v>764</v>
      </c>
      <c r="K508">
        <v>1925</v>
      </c>
      <c r="L508" t="s">
        <v>648</v>
      </c>
      <c r="M508" t="s">
        <v>74</v>
      </c>
      <c r="N508" t="s">
        <v>76</v>
      </c>
      <c r="O508" s="6" t="str">
        <f>INDEX(lkp_Region,MATCH(tbl_Sales[[#This Row],[Suburb]],lkp_Suburb,0))</f>
        <v>Southern Metropolitan</v>
      </c>
      <c r="P508" s="6">
        <f>MONTH(tbl_Sales[[#This Row],[Date]])</f>
        <v>4</v>
      </c>
      <c r="Q508" s="6">
        <f>YEAR(tbl_Sales[[#This Row],[Date]])</f>
        <v>2016</v>
      </c>
    </row>
    <row r="509" spans="1:17" x14ac:dyDescent="0.25">
      <c r="A509" s="1">
        <v>42487</v>
      </c>
      <c r="B509">
        <v>520000</v>
      </c>
      <c r="C509" t="s">
        <v>13</v>
      </c>
      <c r="D509" t="s">
        <v>12428</v>
      </c>
      <c r="E509" t="s">
        <v>10</v>
      </c>
      <c r="F509">
        <v>3207</v>
      </c>
      <c r="G509">
        <v>2</v>
      </c>
      <c r="H509">
        <v>1</v>
      </c>
      <c r="I509">
        <v>1</v>
      </c>
      <c r="J509">
        <v>0</v>
      </c>
      <c r="K509">
        <v>2005</v>
      </c>
      <c r="L509" t="s">
        <v>649</v>
      </c>
      <c r="M509" t="s">
        <v>24</v>
      </c>
      <c r="N509" t="s">
        <v>26</v>
      </c>
      <c r="O509" s="6" t="str">
        <f>INDEX(lkp_Region,MATCH(tbl_Sales[[#This Row],[Suburb]],lkp_Suburb,0))</f>
        <v>Southern Metropolitan</v>
      </c>
      <c r="P509" s="6">
        <f>MONTH(tbl_Sales[[#This Row],[Date]])</f>
        <v>4</v>
      </c>
      <c r="Q509" s="6">
        <f>YEAR(tbl_Sales[[#This Row],[Date]])</f>
        <v>2016</v>
      </c>
    </row>
    <row r="510" spans="1:17" x14ac:dyDescent="0.25">
      <c r="A510" s="1">
        <v>42487</v>
      </c>
      <c r="B510">
        <v>610000</v>
      </c>
      <c r="C510" t="s">
        <v>13</v>
      </c>
      <c r="D510" t="s">
        <v>12428</v>
      </c>
      <c r="E510" t="s">
        <v>10</v>
      </c>
      <c r="F510">
        <v>3182</v>
      </c>
      <c r="G510">
        <v>3</v>
      </c>
      <c r="H510">
        <v>1</v>
      </c>
      <c r="I510">
        <v>2</v>
      </c>
      <c r="J510">
        <v>7170</v>
      </c>
      <c r="L510" t="s">
        <v>650</v>
      </c>
      <c r="M510" t="s">
        <v>156</v>
      </c>
      <c r="N510" t="s">
        <v>26</v>
      </c>
      <c r="O510" s="6" t="str">
        <f>INDEX(lkp_Region,MATCH(tbl_Sales[[#This Row],[Suburb]],lkp_Suburb,0))</f>
        <v>Southern Metropolitan</v>
      </c>
      <c r="P510" s="6">
        <f>MONTH(tbl_Sales[[#This Row],[Date]])</f>
        <v>4</v>
      </c>
      <c r="Q510" s="6">
        <f>YEAR(tbl_Sales[[#This Row],[Date]])</f>
        <v>2016</v>
      </c>
    </row>
    <row r="511" spans="1:17" x14ac:dyDescent="0.25">
      <c r="A511" s="1">
        <v>42487</v>
      </c>
      <c r="B511">
        <v>562000</v>
      </c>
      <c r="C511" t="s">
        <v>2</v>
      </c>
      <c r="D511" t="s">
        <v>12425</v>
      </c>
      <c r="E511" t="s">
        <v>10</v>
      </c>
      <c r="F511">
        <v>3060</v>
      </c>
      <c r="G511">
        <v>4</v>
      </c>
      <c r="H511">
        <v>2</v>
      </c>
      <c r="I511">
        <v>2</v>
      </c>
      <c r="J511">
        <v>374</v>
      </c>
      <c r="K511">
        <v>2005</v>
      </c>
      <c r="L511" t="s">
        <v>651</v>
      </c>
      <c r="M511" t="s">
        <v>16</v>
      </c>
      <c r="N511" t="s">
        <v>18</v>
      </c>
      <c r="O511" s="6" t="str">
        <f>INDEX(lkp_Region,MATCH(tbl_Sales[[#This Row],[Suburb]],lkp_Suburb,0))</f>
        <v>Northern Metropolitan</v>
      </c>
      <c r="P511" s="6">
        <f>MONTH(tbl_Sales[[#This Row],[Date]])</f>
        <v>4</v>
      </c>
      <c r="Q511" s="6">
        <f>YEAR(tbl_Sales[[#This Row],[Date]])</f>
        <v>2016</v>
      </c>
    </row>
    <row r="512" spans="1:17" x14ac:dyDescent="0.25">
      <c r="A512" s="1">
        <v>42487</v>
      </c>
      <c r="B512">
        <v>591000</v>
      </c>
      <c r="C512" t="s">
        <v>2</v>
      </c>
      <c r="D512" t="s">
        <v>12428</v>
      </c>
      <c r="E512" t="s">
        <v>10</v>
      </c>
      <c r="F512">
        <v>3046</v>
      </c>
      <c r="G512">
        <v>3</v>
      </c>
      <c r="H512">
        <v>1</v>
      </c>
      <c r="I512">
        <v>1</v>
      </c>
      <c r="J512">
        <v>557</v>
      </c>
      <c r="L512" t="s">
        <v>652</v>
      </c>
      <c r="M512" t="s">
        <v>391</v>
      </c>
      <c r="N512" t="s">
        <v>18</v>
      </c>
      <c r="O512" s="6" t="str">
        <f>INDEX(lkp_Region,MATCH(tbl_Sales[[#This Row],[Suburb]],lkp_Suburb,0))</f>
        <v>Northern Metropolitan</v>
      </c>
      <c r="P512" s="6">
        <f>MONTH(tbl_Sales[[#This Row],[Date]])</f>
        <v>4</v>
      </c>
      <c r="Q512" s="6">
        <f>YEAR(tbl_Sales[[#This Row],[Date]])</f>
        <v>2016</v>
      </c>
    </row>
    <row r="513" spans="1:17" x14ac:dyDescent="0.25">
      <c r="A513" s="1">
        <v>42487</v>
      </c>
      <c r="B513">
        <v>615000</v>
      </c>
      <c r="C513" t="s">
        <v>2</v>
      </c>
      <c r="D513" t="s">
        <v>12425</v>
      </c>
      <c r="E513" t="s">
        <v>10</v>
      </c>
      <c r="F513">
        <v>3060</v>
      </c>
      <c r="G513">
        <v>4</v>
      </c>
      <c r="H513">
        <v>2</v>
      </c>
      <c r="I513">
        <v>3</v>
      </c>
      <c r="J513">
        <v>476</v>
      </c>
      <c r="K513">
        <v>1977</v>
      </c>
      <c r="L513" t="s">
        <v>653</v>
      </c>
      <c r="M513" t="s">
        <v>16</v>
      </c>
      <c r="N513" t="s">
        <v>18</v>
      </c>
      <c r="O513" s="6" t="str">
        <f>INDEX(lkp_Region,MATCH(tbl_Sales[[#This Row],[Suburb]],lkp_Suburb,0))</f>
        <v>Northern Metropolitan</v>
      </c>
      <c r="P513" s="6">
        <f>MONTH(tbl_Sales[[#This Row],[Date]])</f>
        <v>4</v>
      </c>
      <c r="Q513" s="6">
        <f>YEAR(tbl_Sales[[#This Row],[Date]])</f>
        <v>2016</v>
      </c>
    </row>
    <row r="514" spans="1:17" x14ac:dyDescent="0.25">
      <c r="A514" s="1">
        <v>42487</v>
      </c>
      <c r="B514">
        <v>1045000</v>
      </c>
      <c r="C514" t="s">
        <v>2</v>
      </c>
      <c r="D514" t="s">
        <v>12429</v>
      </c>
      <c r="E514" t="s">
        <v>10</v>
      </c>
      <c r="F514">
        <v>3056</v>
      </c>
      <c r="G514">
        <v>3</v>
      </c>
      <c r="H514">
        <v>1</v>
      </c>
      <c r="I514">
        <v>2</v>
      </c>
      <c r="J514">
        <v>222</v>
      </c>
      <c r="K514">
        <v>1890</v>
      </c>
      <c r="L514" t="s">
        <v>654</v>
      </c>
      <c r="M514" t="s">
        <v>117</v>
      </c>
      <c r="N514" t="s">
        <v>18</v>
      </c>
      <c r="O514" s="6" t="str">
        <f>INDEX(lkp_Region,MATCH(tbl_Sales[[#This Row],[Suburb]],lkp_Suburb,0))</f>
        <v>Northern Metropolitan</v>
      </c>
      <c r="P514" s="6">
        <f>MONTH(tbl_Sales[[#This Row],[Date]])</f>
        <v>4</v>
      </c>
      <c r="Q514" s="6">
        <f>YEAR(tbl_Sales[[#This Row],[Date]])</f>
        <v>2016</v>
      </c>
    </row>
    <row r="515" spans="1:17" x14ac:dyDescent="0.25">
      <c r="A515" s="1">
        <v>42487</v>
      </c>
      <c r="B515">
        <v>1400000</v>
      </c>
      <c r="C515" t="s">
        <v>2</v>
      </c>
      <c r="D515" t="s">
        <v>12428</v>
      </c>
      <c r="E515" t="s">
        <v>10</v>
      </c>
      <c r="F515">
        <v>3058</v>
      </c>
      <c r="G515">
        <v>4</v>
      </c>
      <c r="H515">
        <v>1</v>
      </c>
      <c r="I515">
        <v>1</v>
      </c>
      <c r="J515">
        <v>856</v>
      </c>
      <c r="K515">
        <v>1970</v>
      </c>
      <c r="L515" t="s">
        <v>655</v>
      </c>
      <c r="M515" t="s">
        <v>41</v>
      </c>
      <c r="N515" t="s">
        <v>18</v>
      </c>
      <c r="O515" s="6" t="str">
        <f>INDEX(lkp_Region,MATCH(tbl_Sales[[#This Row],[Suburb]],lkp_Suburb,0))</f>
        <v>Northern Metropolitan</v>
      </c>
      <c r="P515" s="6">
        <f>MONTH(tbl_Sales[[#This Row],[Date]])</f>
        <v>4</v>
      </c>
      <c r="Q515" s="6">
        <f>YEAR(tbl_Sales[[#This Row],[Date]])</f>
        <v>2016</v>
      </c>
    </row>
    <row r="516" spans="1:17" x14ac:dyDescent="0.25">
      <c r="A516" s="1">
        <v>42487</v>
      </c>
      <c r="B516">
        <v>292000</v>
      </c>
      <c r="C516" t="s">
        <v>13</v>
      </c>
      <c r="D516" t="s">
        <v>12423</v>
      </c>
      <c r="E516" t="s">
        <v>10</v>
      </c>
      <c r="F516">
        <v>3039</v>
      </c>
      <c r="G516">
        <v>1</v>
      </c>
      <c r="H516">
        <v>1</v>
      </c>
      <c r="I516">
        <v>1</v>
      </c>
      <c r="J516">
        <v>0</v>
      </c>
      <c r="K516">
        <v>1970</v>
      </c>
      <c r="L516" t="s">
        <v>656</v>
      </c>
      <c r="M516" t="s">
        <v>242</v>
      </c>
      <c r="N516" t="s">
        <v>49</v>
      </c>
      <c r="O516" s="6" t="str">
        <f>INDEX(lkp_Region,MATCH(tbl_Sales[[#This Row],[Suburb]],lkp_Suburb,0))</f>
        <v>Western Metropolitan</v>
      </c>
      <c r="P516" s="6">
        <f>MONTH(tbl_Sales[[#This Row],[Date]])</f>
        <v>4</v>
      </c>
      <c r="Q516" s="6">
        <f>YEAR(tbl_Sales[[#This Row],[Date]])</f>
        <v>2016</v>
      </c>
    </row>
    <row r="517" spans="1:17" x14ac:dyDescent="0.25">
      <c r="A517" s="1">
        <v>42487</v>
      </c>
      <c r="B517">
        <v>725000</v>
      </c>
      <c r="C517" t="s">
        <v>2</v>
      </c>
      <c r="D517" t="s">
        <v>12423</v>
      </c>
      <c r="E517" t="s">
        <v>5</v>
      </c>
      <c r="F517">
        <v>3042</v>
      </c>
      <c r="G517">
        <v>6</v>
      </c>
      <c r="H517">
        <v>3</v>
      </c>
      <c r="I517">
        <v>2</v>
      </c>
      <c r="J517">
        <v>976</v>
      </c>
      <c r="K517">
        <v>1980</v>
      </c>
      <c r="L517" t="s">
        <v>657</v>
      </c>
      <c r="M517" t="s">
        <v>330</v>
      </c>
      <c r="N517" t="s">
        <v>49</v>
      </c>
      <c r="O517" s="6" t="str">
        <f>INDEX(lkp_Region,MATCH(tbl_Sales[[#This Row],[Suburb]],lkp_Suburb,0))</f>
        <v>Western Metropolitan</v>
      </c>
      <c r="P517" s="6">
        <f>MONTH(tbl_Sales[[#This Row],[Date]])</f>
        <v>4</v>
      </c>
      <c r="Q517" s="6">
        <f>YEAR(tbl_Sales[[#This Row],[Date]])</f>
        <v>2016</v>
      </c>
    </row>
    <row r="518" spans="1:17" x14ac:dyDescent="0.25">
      <c r="A518" s="1">
        <v>42487</v>
      </c>
      <c r="B518">
        <v>770000</v>
      </c>
      <c r="C518" t="s">
        <v>2</v>
      </c>
      <c r="D518" t="s">
        <v>12428</v>
      </c>
      <c r="E518" t="s">
        <v>10</v>
      </c>
      <c r="F518">
        <v>3040</v>
      </c>
      <c r="G518">
        <v>3</v>
      </c>
      <c r="H518">
        <v>1</v>
      </c>
      <c r="I518">
        <v>0</v>
      </c>
      <c r="J518">
        <v>438</v>
      </c>
      <c r="L518" t="s">
        <v>658</v>
      </c>
      <c r="M518" t="s">
        <v>47</v>
      </c>
      <c r="N518" t="s">
        <v>49</v>
      </c>
      <c r="O518" s="6" t="str">
        <f>INDEX(lkp_Region,MATCH(tbl_Sales[[#This Row],[Suburb]],lkp_Suburb,0))</f>
        <v>Western Metropolitan</v>
      </c>
      <c r="P518" s="6">
        <f>MONTH(tbl_Sales[[#This Row],[Date]])</f>
        <v>4</v>
      </c>
      <c r="Q518" s="6">
        <f>YEAR(tbl_Sales[[#This Row],[Date]])</f>
        <v>2016</v>
      </c>
    </row>
    <row r="519" spans="1:17" x14ac:dyDescent="0.25">
      <c r="A519" s="1">
        <v>42487</v>
      </c>
      <c r="B519">
        <v>956000</v>
      </c>
      <c r="C519" t="s">
        <v>2</v>
      </c>
      <c r="D519" t="s">
        <v>12427</v>
      </c>
      <c r="E519" t="s">
        <v>5</v>
      </c>
      <c r="F519">
        <v>3039</v>
      </c>
      <c r="G519">
        <v>2</v>
      </c>
      <c r="H519">
        <v>1</v>
      </c>
      <c r="I519">
        <v>2</v>
      </c>
      <c r="J519">
        <v>435</v>
      </c>
      <c r="K519">
        <v>1920</v>
      </c>
      <c r="L519" t="s">
        <v>659</v>
      </c>
      <c r="M519" t="s">
        <v>242</v>
      </c>
      <c r="N519" t="s">
        <v>49</v>
      </c>
      <c r="O519" s="6" t="str">
        <f>INDEX(lkp_Region,MATCH(tbl_Sales[[#This Row],[Suburb]],lkp_Suburb,0))</f>
        <v>Western Metropolitan</v>
      </c>
      <c r="P519" s="6">
        <f>MONTH(tbl_Sales[[#This Row],[Date]])</f>
        <v>4</v>
      </c>
      <c r="Q519" s="6">
        <f>YEAR(tbl_Sales[[#This Row],[Date]])</f>
        <v>2016</v>
      </c>
    </row>
    <row r="520" spans="1:17" x14ac:dyDescent="0.25">
      <c r="A520" s="1">
        <v>42487</v>
      </c>
      <c r="B520">
        <v>1270000</v>
      </c>
      <c r="C520" t="s">
        <v>2</v>
      </c>
      <c r="D520" t="s">
        <v>12431</v>
      </c>
      <c r="E520" t="s">
        <v>10</v>
      </c>
      <c r="F520">
        <v>3011</v>
      </c>
      <c r="G520">
        <v>4</v>
      </c>
      <c r="H520">
        <v>1</v>
      </c>
      <c r="I520">
        <v>1</v>
      </c>
      <c r="J520">
        <v>352</v>
      </c>
      <c r="K520">
        <v>1890</v>
      </c>
      <c r="L520" t="s">
        <v>661</v>
      </c>
      <c r="M520" t="s">
        <v>660</v>
      </c>
      <c r="N520" t="s">
        <v>21</v>
      </c>
      <c r="O520" s="6" t="str">
        <f>INDEX(lkp_Region,MATCH(tbl_Sales[[#This Row],[Suburb]],lkp_Suburb,0))</f>
        <v>Western Metropolitan</v>
      </c>
      <c r="P520" s="6">
        <f>MONTH(tbl_Sales[[#This Row],[Date]])</f>
        <v>4</v>
      </c>
      <c r="Q520" s="6">
        <f>YEAR(tbl_Sales[[#This Row],[Date]])</f>
        <v>2016</v>
      </c>
    </row>
    <row r="521" spans="1:17" x14ac:dyDescent="0.25">
      <c r="A521" s="1">
        <v>42487</v>
      </c>
      <c r="B521">
        <v>380000</v>
      </c>
      <c r="C521" t="s">
        <v>13</v>
      </c>
      <c r="D521" t="s">
        <v>12429</v>
      </c>
      <c r="E521" t="s">
        <v>5</v>
      </c>
      <c r="F521">
        <v>3165</v>
      </c>
      <c r="G521">
        <v>2</v>
      </c>
      <c r="H521">
        <v>2</v>
      </c>
      <c r="I521">
        <v>1</v>
      </c>
      <c r="J521">
        <v>0</v>
      </c>
      <c r="K521">
        <v>1970</v>
      </c>
      <c r="L521" t="s">
        <v>662</v>
      </c>
      <c r="M521" t="s">
        <v>138</v>
      </c>
      <c r="N521" t="s">
        <v>57</v>
      </c>
      <c r="O521" s="6" t="str">
        <f>INDEX(lkp_Region,MATCH(tbl_Sales[[#This Row],[Suburb]],lkp_Suburb,0))</f>
        <v>Southern Metropolitan</v>
      </c>
      <c r="P521" s="6">
        <f>MONTH(tbl_Sales[[#This Row],[Date]])</f>
        <v>4</v>
      </c>
      <c r="Q521" s="6">
        <f>YEAR(tbl_Sales[[#This Row],[Date]])</f>
        <v>2016</v>
      </c>
    </row>
    <row r="522" spans="1:17" x14ac:dyDescent="0.25">
      <c r="A522" s="1">
        <v>42487</v>
      </c>
      <c r="B522">
        <v>650000</v>
      </c>
      <c r="C522" t="s">
        <v>13</v>
      </c>
      <c r="D522" t="s">
        <v>12428</v>
      </c>
      <c r="E522" t="s">
        <v>10</v>
      </c>
      <c r="F522">
        <v>3163</v>
      </c>
      <c r="G522">
        <v>2</v>
      </c>
      <c r="H522">
        <v>1</v>
      </c>
      <c r="I522">
        <v>1</v>
      </c>
      <c r="J522">
        <v>174</v>
      </c>
      <c r="K522">
        <v>1975</v>
      </c>
      <c r="L522" t="s">
        <v>663</v>
      </c>
      <c r="M522" t="s">
        <v>201</v>
      </c>
      <c r="N522" t="s">
        <v>57</v>
      </c>
      <c r="O522" s="6" t="str">
        <f>INDEX(lkp_Region,MATCH(tbl_Sales[[#This Row],[Suburb]],lkp_Suburb,0))</f>
        <v>Southern Metropolitan</v>
      </c>
      <c r="P522" s="6">
        <f>MONTH(tbl_Sales[[#This Row],[Date]])</f>
        <v>4</v>
      </c>
      <c r="Q522" s="6">
        <f>YEAR(tbl_Sales[[#This Row],[Date]])</f>
        <v>2016</v>
      </c>
    </row>
    <row r="523" spans="1:17" x14ac:dyDescent="0.25">
      <c r="A523" s="1">
        <v>42487</v>
      </c>
      <c r="B523">
        <v>1500000</v>
      </c>
      <c r="C523" t="s">
        <v>2</v>
      </c>
      <c r="D523" t="s">
        <v>12427</v>
      </c>
      <c r="E523" t="s">
        <v>5</v>
      </c>
      <c r="F523">
        <v>3204</v>
      </c>
      <c r="G523">
        <v>4</v>
      </c>
      <c r="H523">
        <v>2</v>
      </c>
      <c r="I523">
        <v>2</v>
      </c>
      <c r="J523">
        <v>862</v>
      </c>
      <c r="K523">
        <v>1970</v>
      </c>
      <c r="L523" t="s">
        <v>664</v>
      </c>
      <c r="M523" t="s">
        <v>63</v>
      </c>
      <c r="N523" t="s">
        <v>57</v>
      </c>
      <c r="O523" s="6" t="str">
        <f>INDEX(lkp_Region,MATCH(tbl_Sales[[#This Row],[Suburb]],lkp_Suburb,0))</f>
        <v>Southern Metropolitan</v>
      </c>
      <c r="P523" s="6">
        <f>MONTH(tbl_Sales[[#This Row],[Date]])</f>
        <v>4</v>
      </c>
      <c r="Q523" s="6">
        <f>YEAR(tbl_Sales[[#This Row],[Date]])</f>
        <v>2016</v>
      </c>
    </row>
    <row r="524" spans="1:17" x14ac:dyDescent="0.25">
      <c r="A524" s="1">
        <v>42487</v>
      </c>
      <c r="B524">
        <v>571750</v>
      </c>
      <c r="C524" t="s">
        <v>13</v>
      </c>
      <c r="D524" t="s">
        <v>12428</v>
      </c>
      <c r="E524" t="s">
        <v>5</v>
      </c>
      <c r="F524">
        <v>3071</v>
      </c>
      <c r="G524">
        <v>2</v>
      </c>
      <c r="H524">
        <v>1</v>
      </c>
      <c r="I524">
        <v>1</v>
      </c>
      <c r="J524">
        <v>0</v>
      </c>
      <c r="K524">
        <v>2012</v>
      </c>
      <c r="L524" t="s">
        <v>665</v>
      </c>
      <c r="M524" t="s">
        <v>60</v>
      </c>
      <c r="N524" t="s">
        <v>62</v>
      </c>
      <c r="O524" s="6" t="str">
        <f>INDEX(lkp_Region,MATCH(tbl_Sales[[#This Row],[Suburb]],lkp_Suburb,0))</f>
        <v>Northern Metropolitan</v>
      </c>
      <c r="P524" s="6">
        <f>MONTH(tbl_Sales[[#This Row],[Date]])</f>
        <v>4</v>
      </c>
      <c r="Q524" s="6">
        <f>YEAR(tbl_Sales[[#This Row],[Date]])</f>
        <v>2016</v>
      </c>
    </row>
    <row r="525" spans="1:17" x14ac:dyDescent="0.25">
      <c r="A525" s="1">
        <v>42487</v>
      </c>
      <c r="B525">
        <v>630000</v>
      </c>
      <c r="C525" t="s">
        <v>2</v>
      </c>
      <c r="D525" t="s">
        <v>12427</v>
      </c>
      <c r="E525" t="s">
        <v>10</v>
      </c>
      <c r="F525">
        <v>3072</v>
      </c>
      <c r="G525">
        <v>2</v>
      </c>
      <c r="H525">
        <v>1</v>
      </c>
      <c r="I525">
        <v>1</v>
      </c>
      <c r="J525">
        <v>372</v>
      </c>
      <c r="K525">
        <v>1940</v>
      </c>
      <c r="L525" t="s">
        <v>666</v>
      </c>
      <c r="M525" t="s">
        <v>97</v>
      </c>
      <c r="N525" t="s">
        <v>62</v>
      </c>
      <c r="O525" s="6" t="str">
        <f>INDEX(lkp_Region,MATCH(tbl_Sales[[#This Row],[Suburb]],lkp_Suburb,0))</f>
        <v>Northern Metropolitan</v>
      </c>
      <c r="P525" s="6">
        <f>MONTH(tbl_Sales[[#This Row],[Date]])</f>
        <v>4</v>
      </c>
      <c r="Q525" s="6">
        <f>YEAR(tbl_Sales[[#This Row],[Date]])</f>
        <v>2016</v>
      </c>
    </row>
    <row r="526" spans="1:17" x14ac:dyDescent="0.25">
      <c r="A526" s="1">
        <v>42487</v>
      </c>
      <c r="B526">
        <v>700000</v>
      </c>
      <c r="C526" t="s">
        <v>2</v>
      </c>
      <c r="D526" t="s">
        <v>12423</v>
      </c>
      <c r="E526" t="s">
        <v>5</v>
      </c>
      <c r="F526">
        <v>3072</v>
      </c>
      <c r="G526">
        <v>2</v>
      </c>
      <c r="H526">
        <v>1</v>
      </c>
      <c r="I526">
        <v>1</v>
      </c>
      <c r="J526">
        <v>214</v>
      </c>
      <c r="K526">
        <v>1910</v>
      </c>
      <c r="L526" t="s">
        <v>667</v>
      </c>
      <c r="M526" t="s">
        <v>97</v>
      </c>
      <c r="N526" t="s">
        <v>62</v>
      </c>
      <c r="O526" s="6" t="str">
        <f>INDEX(lkp_Region,MATCH(tbl_Sales[[#This Row],[Suburb]],lkp_Suburb,0))</f>
        <v>Northern Metropolitan</v>
      </c>
      <c r="P526" s="6">
        <f>MONTH(tbl_Sales[[#This Row],[Date]])</f>
        <v>4</v>
      </c>
      <c r="Q526" s="6">
        <f>YEAR(tbl_Sales[[#This Row],[Date]])</f>
        <v>2016</v>
      </c>
    </row>
    <row r="527" spans="1:17" x14ac:dyDescent="0.25">
      <c r="A527" s="1">
        <v>42487</v>
      </c>
      <c r="B527">
        <v>812000</v>
      </c>
      <c r="C527" t="s">
        <v>2</v>
      </c>
      <c r="D527" t="s">
        <v>12427</v>
      </c>
      <c r="E527" t="s">
        <v>10</v>
      </c>
      <c r="F527">
        <v>3073</v>
      </c>
      <c r="G527">
        <v>3</v>
      </c>
      <c r="H527">
        <v>1</v>
      </c>
      <c r="I527">
        <v>2</v>
      </c>
      <c r="J527">
        <v>696</v>
      </c>
      <c r="K527">
        <v>1950</v>
      </c>
      <c r="L527" t="s">
        <v>668</v>
      </c>
      <c r="M527" t="s">
        <v>93</v>
      </c>
      <c r="N527" t="s">
        <v>62</v>
      </c>
      <c r="O527" s="6" t="str">
        <f>INDEX(lkp_Region,MATCH(tbl_Sales[[#This Row],[Suburb]],lkp_Suburb,0))</f>
        <v>Northern Metropolitan</v>
      </c>
      <c r="P527" s="6">
        <f>MONTH(tbl_Sales[[#This Row],[Date]])</f>
        <v>4</v>
      </c>
      <c r="Q527" s="6">
        <f>YEAR(tbl_Sales[[#This Row],[Date]])</f>
        <v>2016</v>
      </c>
    </row>
    <row r="528" spans="1:17" x14ac:dyDescent="0.25">
      <c r="A528" s="1">
        <v>42487</v>
      </c>
      <c r="B528">
        <v>665000</v>
      </c>
      <c r="C528" t="s">
        <v>13</v>
      </c>
      <c r="D528" t="s">
        <v>12429</v>
      </c>
      <c r="E528" t="s">
        <v>10</v>
      </c>
      <c r="F528">
        <v>3122</v>
      </c>
      <c r="G528">
        <v>2</v>
      </c>
      <c r="H528">
        <v>1</v>
      </c>
      <c r="I528">
        <v>3</v>
      </c>
      <c r="J528">
        <v>0</v>
      </c>
      <c r="K528">
        <v>1965</v>
      </c>
      <c r="L528" t="s">
        <v>669</v>
      </c>
      <c r="M528" t="s">
        <v>461</v>
      </c>
      <c r="N528" t="s">
        <v>101</v>
      </c>
      <c r="O528" s="6" t="str">
        <f>INDEX(lkp_Region,MATCH(tbl_Sales[[#This Row],[Suburb]],lkp_Suburb,0))</f>
        <v>Southern Metropolitan</v>
      </c>
      <c r="P528" s="6">
        <f>MONTH(tbl_Sales[[#This Row],[Date]])</f>
        <v>4</v>
      </c>
      <c r="Q528" s="6">
        <f>YEAR(tbl_Sales[[#This Row],[Date]])</f>
        <v>2016</v>
      </c>
    </row>
    <row r="529" spans="1:17" x14ac:dyDescent="0.25">
      <c r="A529" s="1">
        <v>42487</v>
      </c>
      <c r="B529">
        <v>1320000</v>
      </c>
      <c r="C529" t="s">
        <v>2</v>
      </c>
      <c r="D529" t="s">
        <v>12429</v>
      </c>
      <c r="E529" t="s">
        <v>5</v>
      </c>
      <c r="F529">
        <v>3123</v>
      </c>
      <c r="G529">
        <v>3</v>
      </c>
      <c r="H529">
        <v>2</v>
      </c>
      <c r="I529">
        <v>1</v>
      </c>
      <c r="J529">
        <v>213</v>
      </c>
      <c r="K529">
        <v>1890</v>
      </c>
      <c r="L529" t="s">
        <v>670</v>
      </c>
      <c r="M529" t="s">
        <v>230</v>
      </c>
      <c r="N529" t="s">
        <v>101</v>
      </c>
      <c r="O529" s="6" t="str">
        <f>INDEX(lkp_Region,MATCH(tbl_Sales[[#This Row],[Suburb]],lkp_Suburb,0))</f>
        <v>Southern Metropolitan</v>
      </c>
      <c r="P529" s="6">
        <f>MONTH(tbl_Sales[[#This Row],[Date]])</f>
        <v>4</v>
      </c>
      <c r="Q529" s="6">
        <f>YEAR(tbl_Sales[[#This Row],[Date]])</f>
        <v>2016</v>
      </c>
    </row>
    <row r="530" spans="1:17" x14ac:dyDescent="0.25">
      <c r="A530" s="1">
        <v>42487</v>
      </c>
      <c r="B530">
        <v>2550000</v>
      </c>
      <c r="C530" t="s">
        <v>2</v>
      </c>
      <c r="D530" t="s">
        <v>12427</v>
      </c>
      <c r="E530" t="s">
        <v>5</v>
      </c>
      <c r="F530">
        <v>3101</v>
      </c>
      <c r="G530">
        <v>5</v>
      </c>
      <c r="H530">
        <v>4</v>
      </c>
      <c r="I530">
        <v>2</v>
      </c>
      <c r="J530">
        <v>597</v>
      </c>
      <c r="K530">
        <v>2016</v>
      </c>
      <c r="L530" t="s">
        <v>671</v>
      </c>
      <c r="M530" t="s">
        <v>145</v>
      </c>
      <c r="N530" t="s">
        <v>101</v>
      </c>
      <c r="O530" s="6" t="str">
        <f>INDEX(lkp_Region,MATCH(tbl_Sales[[#This Row],[Suburb]],lkp_Suburb,0))</f>
        <v>Southern Metropolitan</v>
      </c>
      <c r="P530" s="6">
        <f>MONTH(tbl_Sales[[#This Row],[Date]])</f>
        <v>4</v>
      </c>
      <c r="Q530" s="6">
        <f>YEAR(tbl_Sales[[#This Row],[Date]])</f>
        <v>2016</v>
      </c>
    </row>
    <row r="531" spans="1:17" x14ac:dyDescent="0.25">
      <c r="A531" s="1">
        <v>42487</v>
      </c>
      <c r="B531">
        <v>1320000</v>
      </c>
      <c r="C531" t="s">
        <v>2</v>
      </c>
      <c r="D531" t="s">
        <v>12428</v>
      </c>
      <c r="E531" t="s">
        <v>10</v>
      </c>
      <c r="F531">
        <v>3188</v>
      </c>
      <c r="G531">
        <v>3</v>
      </c>
      <c r="H531">
        <v>2</v>
      </c>
      <c r="I531">
        <v>2</v>
      </c>
      <c r="J531">
        <v>320</v>
      </c>
      <c r="L531" t="s">
        <v>672</v>
      </c>
      <c r="M531" t="s">
        <v>176</v>
      </c>
      <c r="N531" t="s">
        <v>107</v>
      </c>
      <c r="O531" s="6" t="str">
        <f>INDEX(lkp_Region,MATCH(tbl_Sales[[#This Row],[Suburb]],lkp_Suburb,0))</f>
        <v>Southern Metropolitan</v>
      </c>
      <c r="P531" s="6">
        <f>MONTH(tbl_Sales[[#This Row],[Date]])</f>
        <v>4</v>
      </c>
      <c r="Q531" s="6">
        <f>YEAR(tbl_Sales[[#This Row],[Date]])</f>
        <v>2016</v>
      </c>
    </row>
    <row r="532" spans="1:17" x14ac:dyDescent="0.25">
      <c r="A532" s="1">
        <v>42488</v>
      </c>
      <c r="B532">
        <v>1100000</v>
      </c>
      <c r="C532" t="s">
        <v>2</v>
      </c>
      <c r="D532" t="s">
        <v>12428</v>
      </c>
      <c r="E532" t="s">
        <v>5</v>
      </c>
      <c r="F532">
        <v>3181</v>
      </c>
      <c r="G532">
        <v>3</v>
      </c>
      <c r="H532">
        <v>1</v>
      </c>
      <c r="I532">
        <v>1</v>
      </c>
      <c r="J532">
        <v>111</v>
      </c>
      <c r="K532">
        <v>2001</v>
      </c>
      <c r="L532" t="s">
        <v>673</v>
      </c>
      <c r="M532" t="s">
        <v>302</v>
      </c>
      <c r="N532" t="s">
        <v>76</v>
      </c>
      <c r="O532" s="6" t="str">
        <f>INDEX(lkp_Region,MATCH(tbl_Sales[[#This Row],[Suburb]],lkp_Suburb,0))</f>
        <v>Southern Metropolitan</v>
      </c>
      <c r="P532" s="6">
        <f>MONTH(tbl_Sales[[#This Row],[Date]])</f>
        <v>4</v>
      </c>
      <c r="Q532" s="6">
        <f>YEAR(tbl_Sales[[#This Row],[Date]])</f>
        <v>2016</v>
      </c>
    </row>
    <row r="533" spans="1:17" x14ac:dyDescent="0.25">
      <c r="A533" s="1">
        <v>42488</v>
      </c>
      <c r="B533">
        <v>2180000</v>
      </c>
      <c r="C533" t="s">
        <v>2</v>
      </c>
      <c r="D533" t="s">
        <v>12427</v>
      </c>
      <c r="E533" t="s">
        <v>10</v>
      </c>
      <c r="F533">
        <v>3181</v>
      </c>
      <c r="G533">
        <v>3</v>
      </c>
      <c r="H533">
        <v>2</v>
      </c>
      <c r="I533">
        <v>2</v>
      </c>
      <c r="J533">
        <v>238</v>
      </c>
      <c r="K533">
        <v>1890</v>
      </c>
      <c r="L533" t="s">
        <v>674</v>
      </c>
      <c r="M533" t="s">
        <v>302</v>
      </c>
      <c r="N533" t="s">
        <v>76</v>
      </c>
      <c r="O533" s="6" t="str">
        <f>INDEX(lkp_Region,MATCH(tbl_Sales[[#This Row],[Suburb]],lkp_Suburb,0))</f>
        <v>Southern Metropolitan</v>
      </c>
      <c r="P533" s="6">
        <f>MONTH(tbl_Sales[[#This Row],[Date]])</f>
        <v>4</v>
      </c>
      <c r="Q533" s="6">
        <f>YEAR(tbl_Sales[[#This Row],[Date]])</f>
        <v>2016</v>
      </c>
    </row>
    <row r="534" spans="1:17" x14ac:dyDescent="0.25">
      <c r="A534" s="1">
        <v>42488</v>
      </c>
      <c r="B534">
        <v>560000</v>
      </c>
      <c r="C534" t="s">
        <v>13</v>
      </c>
      <c r="D534" t="s">
        <v>12429</v>
      </c>
      <c r="E534" t="s">
        <v>5</v>
      </c>
      <c r="F534">
        <v>3184</v>
      </c>
      <c r="G534">
        <v>2</v>
      </c>
      <c r="H534">
        <v>1</v>
      </c>
      <c r="I534">
        <v>0</v>
      </c>
      <c r="J534">
        <v>0</v>
      </c>
      <c r="K534">
        <v>1930</v>
      </c>
      <c r="L534" t="s">
        <v>675</v>
      </c>
      <c r="M534" t="s">
        <v>58</v>
      </c>
      <c r="N534" t="s">
        <v>26</v>
      </c>
      <c r="O534" s="6" t="str">
        <f>INDEX(lkp_Region,MATCH(tbl_Sales[[#This Row],[Suburb]],lkp_Suburb,0))</f>
        <v>Southern Metropolitan</v>
      </c>
      <c r="P534" s="6">
        <f>MONTH(tbl_Sales[[#This Row],[Date]])</f>
        <v>4</v>
      </c>
      <c r="Q534" s="6">
        <f>YEAR(tbl_Sales[[#This Row],[Date]])</f>
        <v>2016</v>
      </c>
    </row>
    <row r="535" spans="1:17" x14ac:dyDescent="0.25">
      <c r="A535" s="1">
        <v>42488</v>
      </c>
      <c r="B535">
        <v>570000</v>
      </c>
      <c r="C535" t="s">
        <v>13</v>
      </c>
      <c r="D535" t="s">
        <v>12429</v>
      </c>
      <c r="E535" t="s">
        <v>5</v>
      </c>
      <c r="F535">
        <v>3182</v>
      </c>
      <c r="G535">
        <v>2</v>
      </c>
      <c r="H535">
        <v>2</v>
      </c>
      <c r="I535">
        <v>1</v>
      </c>
      <c r="J535">
        <v>0</v>
      </c>
      <c r="K535">
        <v>2000</v>
      </c>
      <c r="L535" t="s">
        <v>676</v>
      </c>
      <c r="M535" t="s">
        <v>156</v>
      </c>
      <c r="N535" t="s">
        <v>26</v>
      </c>
      <c r="O535" s="6" t="str">
        <f>INDEX(lkp_Region,MATCH(tbl_Sales[[#This Row],[Suburb]],lkp_Suburb,0))</f>
        <v>Southern Metropolitan</v>
      </c>
      <c r="P535" s="6">
        <f>MONTH(tbl_Sales[[#This Row],[Date]])</f>
        <v>4</v>
      </c>
      <c r="Q535" s="6">
        <f>YEAR(tbl_Sales[[#This Row],[Date]])</f>
        <v>2016</v>
      </c>
    </row>
    <row r="536" spans="1:17" x14ac:dyDescent="0.25">
      <c r="A536" s="1">
        <v>42488</v>
      </c>
      <c r="B536">
        <v>575000</v>
      </c>
      <c r="C536" t="s">
        <v>13</v>
      </c>
      <c r="D536" t="s">
        <v>12430</v>
      </c>
      <c r="E536" t="s">
        <v>5</v>
      </c>
      <c r="F536">
        <v>3205</v>
      </c>
      <c r="G536">
        <v>2</v>
      </c>
      <c r="H536">
        <v>2</v>
      </c>
      <c r="I536">
        <v>1</v>
      </c>
      <c r="J536">
        <v>0</v>
      </c>
      <c r="K536">
        <v>2001</v>
      </c>
      <c r="L536" t="s">
        <v>677</v>
      </c>
      <c r="M536" t="s">
        <v>185</v>
      </c>
      <c r="N536" t="s">
        <v>26</v>
      </c>
      <c r="O536" s="6" t="str">
        <f>INDEX(lkp_Region,MATCH(tbl_Sales[[#This Row],[Suburb]],lkp_Suburb,0))</f>
        <v>Southern Metropolitan</v>
      </c>
      <c r="P536" s="6">
        <f>MONTH(tbl_Sales[[#This Row],[Date]])</f>
        <v>4</v>
      </c>
      <c r="Q536" s="6">
        <f>YEAR(tbl_Sales[[#This Row],[Date]])</f>
        <v>2016</v>
      </c>
    </row>
    <row r="537" spans="1:17" x14ac:dyDescent="0.25">
      <c r="A537" s="1">
        <v>42488</v>
      </c>
      <c r="B537">
        <v>1080000</v>
      </c>
      <c r="C537" t="s">
        <v>2</v>
      </c>
      <c r="D537" t="s">
        <v>12429</v>
      </c>
      <c r="E537" t="s">
        <v>10</v>
      </c>
      <c r="F537">
        <v>3183</v>
      </c>
      <c r="G537">
        <v>3</v>
      </c>
      <c r="H537">
        <v>1</v>
      </c>
      <c r="I537">
        <v>1</v>
      </c>
      <c r="J537">
        <v>157</v>
      </c>
      <c r="K537">
        <v>1928</v>
      </c>
      <c r="L537" t="s">
        <v>678</v>
      </c>
      <c r="M537" t="s">
        <v>326</v>
      </c>
      <c r="N537" t="s">
        <v>26</v>
      </c>
      <c r="O537" s="6" t="str">
        <f>INDEX(lkp_Region,MATCH(tbl_Sales[[#This Row],[Suburb]],lkp_Suburb,0))</f>
        <v>Southern Metropolitan</v>
      </c>
      <c r="P537" s="6">
        <f>MONTH(tbl_Sales[[#This Row],[Date]])</f>
        <v>4</v>
      </c>
      <c r="Q537" s="6">
        <f>YEAR(tbl_Sales[[#This Row],[Date]])</f>
        <v>2016</v>
      </c>
    </row>
    <row r="538" spans="1:17" x14ac:dyDescent="0.25">
      <c r="A538" s="1">
        <v>42488</v>
      </c>
      <c r="B538">
        <v>452000</v>
      </c>
      <c r="C538" t="s">
        <v>13</v>
      </c>
      <c r="D538" t="s">
        <v>12428</v>
      </c>
      <c r="E538" t="s">
        <v>10</v>
      </c>
      <c r="F538">
        <v>3044</v>
      </c>
      <c r="G538">
        <v>2</v>
      </c>
      <c r="H538">
        <v>1</v>
      </c>
      <c r="I538">
        <v>1</v>
      </c>
      <c r="J538">
        <v>159</v>
      </c>
      <c r="K538">
        <v>1990</v>
      </c>
      <c r="L538" t="s">
        <v>679</v>
      </c>
      <c r="M538" t="s">
        <v>115</v>
      </c>
      <c r="N538" t="s">
        <v>18</v>
      </c>
      <c r="O538" s="6" t="str">
        <f>INDEX(lkp_Region,MATCH(tbl_Sales[[#This Row],[Suburb]],lkp_Suburb,0))</f>
        <v>Northern Metropolitan</v>
      </c>
      <c r="P538" s="6">
        <f>MONTH(tbl_Sales[[#This Row],[Date]])</f>
        <v>4</v>
      </c>
      <c r="Q538" s="6">
        <f>YEAR(tbl_Sales[[#This Row],[Date]])</f>
        <v>2016</v>
      </c>
    </row>
    <row r="539" spans="1:17" x14ac:dyDescent="0.25">
      <c r="A539" s="1">
        <v>42488</v>
      </c>
      <c r="B539">
        <v>830000</v>
      </c>
      <c r="C539" t="s">
        <v>2</v>
      </c>
      <c r="D539" t="s">
        <v>12428</v>
      </c>
      <c r="E539" t="s">
        <v>5</v>
      </c>
      <c r="F539">
        <v>3046</v>
      </c>
      <c r="G539">
        <v>4</v>
      </c>
      <c r="H539">
        <v>2</v>
      </c>
      <c r="I539">
        <v>2</v>
      </c>
      <c r="J539">
        <v>616</v>
      </c>
      <c r="K539">
        <v>1950</v>
      </c>
      <c r="L539" t="s">
        <v>681</v>
      </c>
      <c r="M539" t="s">
        <v>680</v>
      </c>
      <c r="N539" t="s">
        <v>18</v>
      </c>
      <c r="O539" s="6" t="str">
        <f>INDEX(lkp_Region,MATCH(tbl_Sales[[#This Row],[Suburb]],lkp_Suburb,0))</f>
        <v>Northern Metropolitan</v>
      </c>
      <c r="P539" s="6">
        <f>MONTH(tbl_Sales[[#This Row],[Date]])</f>
        <v>4</v>
      </c>
      <c r="Q539" s="6">
        <f>YEAR(tbl_Sales[[#This Row],[Date]])</f>
        <v>2016</v>
      </c>
    </row>
    <row r="540" spans="1:17" x14ac:dyDescent="0.25">
      <c r="A540" s="1">
        <v>42488</v>
      </c>
      <c r="B540">
        <v>860000</v>
      </c>
      <c r="C540" t="s">
        <v>2</v>
      </c>
      <c r="D540" t="s">
        <v>12427</v>
      </c>
      <c r="E540" t="s">
        <v>10</v>
      </c>
      <c r="F540">
        <v>3056</v>
      </c>
      <c r="G540">
        <v>2</v>
      </c>
      <c r="H540">
        <v>1</v>
      </c>
      <c r="I540">
        <v>1</v>
      </c>
      <c r="J540">
        <v>181</v>
      </c>
      <c r="K540">
        <v>1910</v>
      </c>
      <c r="L540" t="s">
        <v>682</v>
      </c>
      <c r="M540" t="s">
        <v>117</v>
      </c>
      <c r="N540" t="s">
        <v>18</v>
      </c>
      <c r="O540" s="6" t="str">
        <f>INDEX(lkp_Region,MATCH(tbl_Sales[[#This Row],[Suburb]],lkp_Suburb,0))</f>
        <v>Northern Metropolitan</v>
      </c>
      <c r="P540" s="6">
        <f>MONTH(tbl_Sales[[#This Row],[Date]])</f>
        <v>4</v>
      </c>
      <c r="Q540" s="6">
        <f>YEAR(tbl_Sales[[#This Row],[Date]])</f>
        <v>2016</v>
      </c>
    </row>
    <row r="541" spans="1:17" x14ac:dyDescent="0.25">
      <c r="A541" s="1">
        <v>42488</v>
      </c>
      <c r="B541">
        <v>1370000</v>
      </c>
      <c r="C541" t="s">
        <v>2</v>
      </c>
      <c r="D541" t="s">
        <v>12427</v>
      </c>
      <c r="E541" t="s">
        <v>10</v>
      </c>
      <c r="F541">
        <v>3058</v>
      </c>
      <c r="G541">
        <v>3</v>
      </c>
      <c r="H541">
        <v>1</v>
      </c>
      <c r="I541">
        <v>1</v>
      </c>
      <c r="J541">
        <v>563</v>
      </c>
      <c r="K541">
        <v>1930</v>
      </c>
      <c r="L541" t="s">
        <v>683</v>
      </c>
      <c r="M541" t="s">
        <v>41</v>
      </c>
      <c r="N541" t="s">
        <v>18</v>
      </c>
      <c r="O541" s="6" t="str">
        <f>INDEX(lkp_Region,MATCH(tbl_Sales[[#This Row],[Suburb]],lkp_Suburb,0))</f>
        <v>Northern Metropolitan</v>
      </c>
      <c r="P541" s="6">
        <f>MONTH(tbl_Sales[[#This Row],[Date]])</f>
        <v>4</v>
      </c>
      <c r="Q541" s="6">
        <f>YEAR(tbl_Sales[[#This Row],[Date]])</f>
        <v>2016</v>
      </c>
    </row>
    <row r="542" spans="1:17" x14ac:dyDescent="0.25">
      <c r="A542" s="1">
        <v>42488</v>
      </c>
      <c r="B542">
        <v>592500</v>
      </c>
      <c r="C542" t="s">
        <v>13</v>
      </c>
      <c r="D542" t="s">
        <v>12427</v>
      </c>
      <c r="E542" t="s">
        <v>10</v>
      </c>
      <c r="F542">
        <v>3006</v>
      </c>
      <c r="G542">
        <v>2</v>
      </c>
      <c r="H542">
        <v>2</v>
      </c>
      <c r="I542">
        <v>1</v>
      </c>
      <c r="J542">
        <v>0</v>
      </c>
      <c r="K542">
        <v>2000</v>
      </c>
      <c r="L542" t="s">
        <v>684</v>
      </c>
      <c r="M542" t="s">
        <v>434</v>
      </c>
      <c r="N542" t="s">
        <v>88</v>
      </c>
      <c r="O542" s="6" t="str">
        <f>INDEX(lkp_Region,MATCH(tbl_Sales[[#This Row],[Suburb]],lkp_Suburb,0))</f>
        <v>Southern Metropolitan</v>
      </c>
      <c r="P542" s="6">
        <f>MONTH(tbl_Sales[[#This Row],[Date]])</f>
        <v>4</v>
      </c>
      <c r="Q542" s="6">
        <f>YEAR(tbl_Sales[[#This Row],[Date]])</f>
        <v>2016</v>
      </c>
    </row>
    <row r="543" spans="1:17" x14ac:dyDescent="0.25">
      <c r="A543" s="1">
        <v>42488</v>
      </c>
      <c r="B543">
        <v>1900000</v>
      </c>
      <c r="C543" t="s">
        <v>2</v>
      </c>
      <c r="D543" t="s">
        <v>12427</v>
      </c>
      <c r="E543" t="s">
        <v>5</v>
      </c>
      <c r="F543">
        <v>3031</v>
      </c>
      <c r="G543">
        <v>5</v>
      </c>
      <c r="H543">
        <v>2</v>
      </c>
      <c r="I543">
        <v>2</v>
      </c>
      <c r="J543">
        <v>566</v>
      </c>
      <c r="K543">
        <v>1890</v>
      </c>
      <c r="L543" t="s">
        <v>685</v>
      </c>
      <c r="M543" t="s">
        <v>264</v>
      </c>
      <c r="N543" t="s">
        <v>88</v>
      </c>
      <c r="O543" s="6" t="str">
        <f>INDEX(lkp_Region,MATCH(tbl_Sales[[#This Row],[Suburb]],lkp_Suburb,0))</f>
        <v>Northern Metropolitan</v>
      </c>
      <c r="P543" s="6">
        <f>MONTH(tbl_Sales[[#This Row],[Date]])</f>
        <v>4</v>
      </c>
      <c r="Q543" s="6">
        <f>YEAR(tbl_Sales[[#This Row],[Date]])</f>
        <v>2016</v>
      </c>
    </row>
    <row r="544" spans="1:17" x14ac:dyDescent="0.25">
      <c r="A544" s="1">
        <v>42488</v>
      </c>
      <c r="B544">
        <v>2370000</v>
      </c>
      <c r="C544" t="s">
        <v>2</v>
      </c>
      <c r="D544" t="s">
        <v>12425</v>
      </c>
      <c r="E544" t="s">
        <v>10</v>
      </c>
      <c r="F544">
        <v>3003</v>
      </c>
      <c r="G544">
        <v>3</v>
      </c>
      <c r="H544">
        <v>3</v>
      </c>
      <c r="I544">
        <v>2</v>
      </c>
      <c r="J544">
        <v>265</v>
      </c>
      <c r="K544">
        <v>1880</v>
      </c>
      <c r="L544" t="s">
        <v>687</v>
      </c>
      <c r="M544" t="s">
        <v>686</v>
      </c>
      <c r="N544" t="s">
        <v>88</v>
      </c>
      <c r="O544" s="6" t="str">
        <f>INDEX(lkp_Region,MATCH(tbl_Sales[[#This Row],[Suburb]],lkp_Suburb,0))</f>
        <v>Northern Metropolitan</v>
      </c>
      <c r="P544" s="6">
        <f>MONTH(tbl_Sales[[#This Row],[Date]])</f>
        <v>4</v>
      </c>
      <c r="Q544" s="6">
        <f>YEAR(tbl_Sales[[#This Row],[Date]])</f>
        <v>2016</v>
      </c>
    </row>
    <row r="545" spans="1:17" x14ac:dyDescent="0.25">
      <c r="A545" s="1">
        <v>42488</v>
      </c>
      <c r="B545">
        <v>725000</v>
      </c>
      <c r="C545" t="s">
        <v>13</v>
      </c>
      <c r="D545" t="s">
        <v>12423</v>
      </c>
      <c r="E545" t="s">
        <v>10</v>
      </c>
      <c r="F545">
        <v>3107</v>
      </c>
      <c r="G545">
        <v>3</v>
      </c>
      <c r="H545">
        <v>1</v>
      </c>
      <c r="I545">
        <v>1</v>
      </c>
      <c r="J545">
        <v>465</v>
      </c>
      <c r="K545">
        <v>1975</v>
      </c>
      <c r="L545" t="s">
        <v>688</v>
      </c>
      <c r="M545" t="s">
        <v>586</v>
      </c>
      <c r="N545" t="s">
        <v>128</v>
      </c>
      <c r="O545" s="6" t="str">
        <f>INDEX(lkp_Region,MATCH(tbl_Sales[[#This Row],[Suburb]],lkp_Suburb,0))</f>
        <v>Eastern Metropolitan</v>
      </c>
      <c r="P545" s="6">
        <f>MONTH(tbl_Sales[[#This Row],[Date]])</f>
        <v>4</v>
      </c>
      <c r="Q545" s="6">
        <f>YEAR(tbl_Sales[[#This Row],[Date]])</f>
        <v>2016</v>
      </c>
    </row>
    <row r="546" spans="1:17" x14ac:dyDescent="0.25">
      <c r="A546" s="1">
        <v>42488</v>
      </c>
      <c r="B546">
        <v>1500000</v>
      </c>
      <c r="C546" t="s">
        <v>2</v>
      </c>
      <c r="D546" t="s">
        <v>12423</v>
      </c>
      <c r="E546" t="s">
        <v>10</v>
      </c>
      <c r="F546">
        <v>3018</v>
      </c>
      <c r="G546">
        <v>3</v>
      </c>
      <c r="H546">
        <v>1</v>
      </c>
      <c r="I546">
        <v>1</v>
      </c>
      <c r="J546">
        <v>929</v>
      </c>
      <c r="L546" t="s">
        <v>689</v>
      </c>
      <c r="M546" t="s">
        <v>67</v>
      </c>
      <c r="N546" t="s">
        <v>69</v>
      </c>
      <c r="O546" s="6" t="str">
        <f>INDEX(lkp_Region,MATCH(tbl_Sales[[#This Row],[Suburb]],lkp_Suburb,0))</f>
        <v>Western Metropolitan</v>
      </c>
      <c r="P546" s="6">
        <f>MONTH(tbl_Sales[[#This Row],[Date]])</f>
        <v>4</v>
      </c>
      <c r="Q546" s="6">
        <f>YEAR(tbl_Sales[[#This Row],[Date]])</f>
        <v>2016</v>
      </c>
    </row>
    <row r="547" spans="1:17" x14ac:dyDescent="0.25">
      <c r="A547" s="1">
        <v>42488</v>
      </c>
      <c r="B547">
        <v>895000</v>
      </c>
      <c r="C547" t="s">
        <v>2</v>
      </c>
      <c r="D547" t="s">
        <v>12432</v>
      </c>
      <c r="E547" t="s">
        <v>10</v>
      </c>
      <c r="F547">
        <v>3185</v>
      </c>
      <c r="G547">
        <v>2</v>
      </c>
      <c r="H547">
        <v>1</v>
      </c>
      <c r="I547">
        <v>1</v>
      </c>
      <c r="J547">
        <v>147</v>
      </c>
      <c r="K547">
        <v>1915</v>
      </c>
      <c r="L547" t="s">
        <v>690</v>
      </c>
      <c r="M547" t="s">
        <v>136</v>
      </c>
      <c r="N547" t="s">
        <v>57</v>
      </c>
      <c r="O547" s="6" t="str">
        <f>INDEX(lkp_Region,MATCH(tbl_Sales[[#This Row],[Suburb]],lkp_Suburb,0))</f>
        <v>Southern Metropolitan</v>
      </c>
      <c r="P547" s="6">
        <f>MONTH(tbl_Sales[[#This Row],[Date]])</f>
        <v>4</v>
      </c>
      <c r="Q547" s="6">
        <f>YEAR(tbl_Sales[[#This Row],[Date]])</f>
        <v>2016</v>
      </c>
    </row>
    <row r="548" spans="1:17" x14ac:dyDescent="0.25">
      <c r="A548" s="1">
        <v>42488</v>
      </c>
      <c r="B548">
        <v>1690000</v>
      </c>
      <c r="C548" t="s">
        <v>2</v>
      </c>
      <c r="D548" t="s">
        <v>12429</v>
      </c>
      <c r="E548" t="s">
        <v>5</v>
      </c>
      <c r="F548">
        <v>3204</v>
      </c>
      <c r="G548">
        <v>3</v>
      </c>
      <c r="H548">
        <v>2</v>
      </c>
      <c r="I548">
        <v>2</v>
      </c>
      <c r="J548">
        <v>692</v>
      </c>
      <c r="L548" t="s">
        <v>691</v>
      </c>
      <c r="M548" t="s">
        <v>63</v>
      </c>
      <c r="N548" t="s">
        <v>57</v>
      </c>
      <c r="O548" s="6" t="str">
        <f>INDEX(lkp_Region,MATCH(tbl_Sales[[#This Row],[Suburb]],lkp_Suburb,0))</f>
        <v>Southern Metropolitan</v>
      </c>
      <c r="P548" s="6">
        <f>MONTH(tbl_Sales[[#This Row],[Date]])</f>
        <v>4</v>
      </c>
      <c r="Q548" s="6">
        <f>YEAR(tbl_Sales[[#This Row],[Date]])</f>
        <v>2016</v>
      </c>
    </row>
    <row r="549" spans="1:17" x14ac:dyDescent="0.25">
      <c r="A549" s="1">
        <v>42488</v>
      </c>
      <c r="B549">
        <v>323000</v>
      </c>
      <c r="C549" t="s">
        <v>13</v>
      </c>
      <c r="D549" t="s">
        <v>12427</v>
      </c>
      <c r="E549" t="s">
        <v>10</v>
      </c>
      <c r="F549">
        <v>3073</v>
      </c>
      <c r="G549">
        <v>2</v>
      </c>
      <c r="H549">
        <v>1</v>
      </c>
      <c r="I549">
        <v>1</v>
      </c>
      <c r="J549">
        <v>0</v>
      </c>
      <c r="K549">
        <v>1960</v>
      </c>
      <c r="L549" t="s">
        <v>692</v>
      </c>
      <c r="M549" t="s">
        <v>93</v>
      </c>
      <c r="N549" t="s">
        <v>62</v>
      </c>
      <c r="O549" s="6" t="str">
        <f>INDEX(lkp_Region,MATCH(tbl_Sales[[#This Row],[Suburb]],lkp_Suburb,0))</f>
        <v>Northern Metropolitan</v>
      </c>
      <c r="P549" s="6">
        <f>MONTH(tbl_Sales[[#This Row],[Date]])</f>
        <v>4</v>
      </c>
      <c r="Q549" s="6">
        <f>YEAR(tbl_Sales[[#This Row],[Date]])</f>
        <v>2016</v>
      </c>
    </row>
    <row r="550" spans="1:17" x14ac:dyDescent="0.25">
      <c r="A550" s="1">
        <v>42488</v>
      </c>
      <c r="B550">
        <v>433000</v>
      </c>
      <c r="C550" t="s">
        <v>13</v>
      </c>
      <c r="D550" t="s">
        <v>12427</v>
      </c>
      <c r="E550" t="s">
        <v>10</v>
      </c>
      <c r="F550">
        <v>3073</v>
      </c>
      <c r="G550">
        <v>2</v>
      </c>
      <c r="H550">
        <v>1</v>
      </c>
      <c r="I550">
        <v>1</v>
      </c>
      <c r="J550">
        <v>236</v>
      </c>
      <c r="K550">
        <v>2012</v>
      </c>
      <c r="L550" t="s">
        <v>693</v>
      </c>
      <c r="M550" t="s">
        <v>93</v>
      </c>
      <c r="N550" t="s">
        <v>62</v>
      </c>
      <c r="O550" s="6" t="str">
        <f>INDEX(lkp_Region,MATCH(tbl_Sales[[#This Row],[Suburb]],lkp_Suburb,0))</f>
        <v>Northern Metropolitan</v>
      </c>
      <c r="P550" s="6">
        <f>MONTH(tbl_Sales[[#This Row],[Date]])</f>
        <v>4</v>
      </c>
      <c r="Q550" s="6">
        <f>YEAR(tbl_Sales[[#This Row],[Date]])</f>
        <v>2016</v>
      </c>
    </row>
    <row r="551" spans="1:17" x14ac:dyDescent="0.25">
      <c r="A551" s="1">
        <v>42488</v>
      </c>
      <c r="B551">
        <v>762500</v>
      </c>
      <c r="C551" t="s">
        <v>2</v>
      </c>
      <c r="D551" t="s">
        <v>12427</v>
      </c>
      <c r="E551" t="s">
        <v>10</v>
      </c>
      <c r="F551">
        <v>3073</v>
      </c>
      <c r="G551">
        <v>5</v>
      </c>
      <c r="H551">
        <v>2</v>
      </c>
      <c r="I551">
        <v>2</v>
      </c>
      <c r="J551">
        <v>548</v>
      </c>
      <c r="K551">
        <v>1990</v>
      </c>
      <c r="L551" t="s">
        <v>694</v>
      </c>
      <c r="M551" t="s">
        <v>93</v>
      </c>
      <c r="N551" t="s">
        <v>62</v>
      </c>
      <c r="O551" s="6" t="str">
        <f>INDEX(lkp_Region,MATCH(tbl_Sales[[#This Row],[Suburb]],lkp_Suburb,0))</f>
        <v>Northern Metropolitan</v>
      </c>
      <c r="P551" s="6">
        <f>MONTH(tbl_Sales[[#This Row],[Date]])</f>
        <v>4</v>
      </c>
      <c r="Q551" s="6">
        <f>YEAR(tbl_Sales[[#This Row],[Date]])</f>
        <v>2016</v>
      </c>
    </row>
    <row r="552" spans="1:17" x14ac:dyDescent="0.25">
      <c r="A552" s="1">
        <v>42488</v>
      </c>
      <c r="B552">
        <v>1310000</v>
      </c>
      <c r="C552" t="s">
        <v>2</v>
      </c>
      <c r="D552" t="s">
        <v>12427</v>
      </c>
      <c r="E552" t="s">
        <v>10</v>
      </c>
      <c r="F552">
        <v>3070</v>
      </c>
      <c r="G552">
        <v>4</v>
      </c>
      <c r="H552">
        <v>2</v>
      </c>
      <c r="I552">
        <v>1</v>
      </c>
      <c r="J552">
        <v>355</v>
      </c>
      <c r="L552" t="s">
        <v>695</v>
      </c>
      <c r="M552" t="s">
        <v>271</v>
      </c>
      <c r="N552" t="s">
        <v>62</v>
      </c>
      <c r="O552" s="6" t="str">
        <f>INDEX(lkp_Region,MATCH(tbl_Sales[[#This Row],[Suburb]],lkp_Suburb,0))</f>
        <v>Northern Metropolitan</v>
      </c>
      <c r="P552" s="6">
        <f>MONTH(tbl_Sales[[#This Row],[Date]])</f>
        <v>4</v>
      </c>
      <c r="Q552" s="6">
        <f>YEAR(tbl_Sales[[#This Row],[Date]])</f>
        <v>2016</v>
      </c>
    </row>
    <row r="553" spans="1:17" x14ac:dyDescent="0.25">
      <c r="A553" s="1">
        <v>42488</v>
      </c>
      <c r="B553">
        <v>1260000</v>
      </c>
      <c r="C553" t="s">
        <v>2</v>
      </c>
      <c r="D553" t="s">
        <v>12428</v>
      </c>
      <c r="E553" t="s">
        <v>5</v>
      </c>
      <c r="F553">
        <v>3104</v>
      </c>
      <c r="G553">
        <v>3</v>
      </c>
      <c r="H553">
        <v>2</v>
      </c>
      <c r="I553">
        <v>2</v>
      </c>
      <c r="J553">
        <v>458</v>
      </c>
      <c r="K553">
        <v>1997</v>
      </c>
      <c r="L553" t="s">
        <v>696</v>
      </c>
      <c r="M553" t="s">
        <v>99</v>
      </c>
      <c r="N553" t="s">
        <v>101</v>
      </c>
      <c r="O553" s="6" t="str">
        <f>INDEX(lkp_Region,MATCH(tbl_Sales[[#This Row],[Suburb]],lkp_Suburb,0))</f>
        <v>Southern Metropolitan</v>
      </c>
      <c r="P553" s="6">
        <f>MONTH(tbl_Sales[[#This Row],[Date]])</f>
        <v>4</v>
      </c>
      <c r="Q553" s="6">
        <f>YEAR(tbl_Sales[[#This Row],[Date]])</f>
        <v>2016</v>
      </c>
    </row>
    <row r="554" spans="1:17" x14ac:dyDescent="0.25">
      <c r="A554" s="1">
        <v>42488</v>
      </c>
      <c r="B554">
        <v>1600000</v>
      </c>
      <c r="C554" t="s">
        <v>2</v>
      </c>
      <c r="D554" t="s">
        <v>12425</v>
      </c>
      <c r="E554" t="s">
        <v>5</v>
      </c>
      <c r="F554">
        <v>3146</v>
      </c>
      <c r="G554">
        <v>3</v>
      </c>
      <c r="H554">
        <v>2</v>
      </c>
      <c r="I554">
        <v>1</v>
      </c>
      <c r="J554">
        <v>704</v>
      </c>
      <c r="K554">
        <v>1940</v>
      </c>
      <c r="L554" t="s">
        <v>697</v>
      </c>
      <c r="M554" t="s">
        <v>102</v>
      </c>
      <c r="N554" t="s">
        <v>101</v>
      </c>
      <c r="O554" s="6" t="str">
        <f>INDEX(lkp_Region,MATCH(tbl_Sales[[#This Row],[Suburb]],lkp_Suburb,0))</f>
        <v>Southern Metropolitan</v>
      </c>
      <c r="P554" s="6">
        <f>MONTH(tbl_Sales[[#This Row],[Date]])</f>
        <v>4</v>
      </c>
      <c r="Q554" s="6">
        <f>YEAR(tbl_Sales[[#This Row],[Date]])</f>
        <v>2016</v>
      </c>
    </row>
    <row r="555" spans="1:17" x14ac:dyDescent="0.25">
      <c r="A555" s="1">
        <v>42488</v>
      </c>
      <c r="B555">
        <v>1800000</v>
      </c>
      <c r="C555" t="s">
        <v>2</v>
      </c>
      <c r="D555" t="s">
        <v>12427</v>
      </c>
      <c r="E555" t="s">
        <v>5</v>
      </c>
      <c r="F555">
        <v>3124</v>
      </c>
      <c r="G555">
        <v>2</v>
      </c>
      <c r="H555">
        <v>1</v>
      </c>
      <c r="I555">
        <v>4</v>
      </c>
      <c r="J555">
        <v>368</v>
      </c>
      <c r="L555" t="s">
        <v>698</v>
      </c>
      <c r="M555" t="s">
        <v>209</v>
      </c>
      <c r="N555" t="s">
        <v>101</v>
      </c>
      <c r="O555" s="6" t="str">
        <f>INDEX(lkp_Region,MATCH(tbl_Sales[[#This Row],[Suburb]],lkp_Suburb,0))</f>
        <v>Southern Metropolitan</v>
      </c>
      <c r="P555" s="6">
        <f>MONTH(tbl_Sales[[#This Row],[Date]])</f>
        <v>4</v>
      </c>
      <c r="Q555" s="6">
        <f>YEAR(tbl_Sales[[#This Row],[Date]])</f>
        <v>2016</v>
      </c>
    </row>
    <row r="556" spans="1:17" x14ac:dyDescent="0.25">
      <c r="A556" s="1">
        <v>42488</v>
      </c>
      <c r="B556">
        <v>2145000</v>
      </c>
      <c r="C556" t="s">
        <v>2</v>
      </c>
      <c r="D556" t="s">
        <v>12429</v>
      </c>
      <c r="E556" t="s">
        <v>10</v>
      </c>
      <c r="F556">
        <v>3186</v>
      </c>
      <c r="G556">
        <v>4</v>
      </c>
      <c r="H556">
        <v>2</v>
      </c>
      <c r="I556">
        <v>1</v>
      </c>
      <c r="J556">
        <v>550</v>
      </c>
      <c r="K556">
        <v>1910</v>
      </c>
      <c r="L556" t="s">
        <v>699</v>
      </c>
      <c r="M556" t="s">
        <v>105</v>
      </c>
      <c r="N556" t="s">
        <v>107</v>
      </c>
      <c r="O556" s="6" t="str">
        <f>INDEX(lkp_Region,MATCH(tbl_Sales[[#This Row],[Suburb]],lkp_Suburb,0))</f>
        <v>Southern Metropolitan</v>
      </c>
      <c r="P556" s="6">
        <f>MONTH(tbl_Sales[[#This Row],[Date]])</f>
        <v>4</v>
      </c>
      <c r="Q556" s="6">
        <f>YEAR(tbl_Sales[[#This Row],[Date]])</f>
        <v>2016</v>
      </c>
    </row>
    <row r="557" spans="1:17" x14ac:dyDescent="0.25">
      <c r="A557" s="1">
        <v>42488</v>
      </c>
      <c r="B557">
        <v>1031000</v>
      </c>
      <c r="C557" t="s">
        <v>2</v>
      </c>
      <c r="D557" t="s">
        <v>12423</v>
      </c>
      <c r="E557" t="s">
        <v>10</v>
      </c>
      <c r="F557">
        <v>3084</v>
      </c>
      <c r="G557">
        <v>4</v>
      </c>
      <c r="H557">
        <v>1</v>
      </c>
      <c r="I557">
        <v>1</v>
      </c>
      <c r="J557">
        <v>570</v>
      </c>
      <c r="L557" t="s">
        <v>700</v>
      </c>
      <c r="M557" t="s">
        <v>211</v>
      </c>
      <c r="N557" t="s">
        <v>150</v>
      </c>
      <c r="O557" s="6" t="str">
        <f>INDEX(lkp_Region,MATCH(tbl_Sales[[#This Row],[Suburb]],lkp_Suburb,0))</f>
        <v>Eastern Metropolitan</v>
      </c>
      <c r="P557" s="6">
        <f>MONTH(tbl_Sales[[#This Row],[Date]])</f>
        <v>4</v>
      </c>
      <c r="Q557" s="6">
        <f>YEAR(tbl_Sales[[#This Row],[Date]])</f>
        <v>2016</v>
      </c>
    </row>
    <row r="558" spans="1:17" x14ac:dyDescent="0.25">
      <c r="A558" s="1">
        <v>42488</v>
      </c>
      <c r="B558">
        <v>1270000</v>
      </c>
      <c r="C558" t="s">
        <v>2</v>
      </c>
      <c r="D558" t="s">
        <v>12425</v>
      </c>
      <c r="E558" t="s">
        <v>10</v>
      </c>
      <c r="F558">
        <v>3084</v>
      </c>
      <c r="G558">
        <v>4</v>
      </c>
      <c r="H558">
        <v>2</v>
      </c>
      <c r="I558">
        <v>4</v>
      </c>
      <c r="J558">
        <v>604</v>
      </c>
      <c r="K558">
        <v>1950</v>
      </c>
      <c r="L558" t="s">
        <v>701</v>
      </c>
      <c r="M558" t="s">
        <v>235</v>
      </c>
      <c r="N558" t="s">
        <v>150</v>
      </c>
      <c r="O558" s="6" t="str">
        <f>INDEX(lkp_Region,MATCH(tbl_Sales[[#This Row],[Suburb]],lkp_Suburb,0))</f>
        <v>Eastern Metropolitan</v>
      </c>
      <c r="P558" s="6">
        <f>MONTH(tbl_Sales[[#This Row],[Date]])</f>
        <v>4</v>
      </c>
      <c r="Q558" s="6">
        <f>YEAR(tbl_Sales[[#This Row],[Date]])</f>
        <v>2016</v>
      </c>
    </row>
    <row r="559" spans="1:17" x14ac:dyDescent="0.25">
      <c r="A559" s="1">
        <v>42489</v>
      </c>
      <c r="B559">
        <v>1600000</v>
      </c>
      <c r="C559" t="s">
        <v>2</v>
      </c>
      <c r="D559" t="s">
        <v>12427</v>
      </c>
      <c r="E559" t="s">
        <v>10</v>
      </c>
      <c r="F559">
        <v>3065</v>
      </c>
      <c r="G559">
        <v>3</v>
      </c>
      <c r="H559">
        <v>2</v>
      </c>
      <c r="I559">
        <v>1</v>
      </c>
      <c r="J559">
        <v>261</v>
      </c>
      <c r="L559" t="s">
        <v>702</v>
      </c>
      <c r="M559" t="s">
        <v>427</v>
      </c>
      <c r="N559" t="s">
        <v>8</v>
      </c>
      <c r="O559" s="6" t="str">
        <f>INDEX(lkp_Region,MATCH(tbl_Sales[[#This Row],[Suburb]],lkp_Suburb,0))</f>
        <v>Northern Metropolitan</v>
      </c>
      <c r="P559" s="6">
        <f>MONTH(tbl_Sales[[#This Row],[Date]])</f>
        <v>4</v>
      </c>
      <c r="Q559" s="6">
        <f>YEAR(tbl_Sales[[#This Row],[Date]])</f>
        <v>2016</v>
      </c>
    </row>
    <row r="560" spans="1:17" x14ac:dyDescent="0.25">
      <c r="A560" s="1">
        <v>42489</v>
      </c>
      <c r="B560">
        <v>660000</v>
      </c>
      <c r="C560" t="s">
        <v>51</v>
      </c>
      <c r="D560" t="s">
        <v>12429</v>
      </c>
      <c r="E560" t="s">
        <v>5</v>
      </c>
      <c r="F560">
        <v>3127</v>
      </c>
      <c r="G560">
        <v>2</v>
      </c>
      <c r="H560">
        <v>2</v>
      </c>
      <c r="I560">
        <v>1</v>
      </c>
      <c r="J560">
        <v>146</v>
      </c>
      <c r="L560" t="s">
        <v>703</v>
      </c>
      <c r="M560" t="s">
        <v>34</v>
      </c>
      <c r="N560" t="s">
        <v>14</v>
      </c>
      <c r="O560" s="6" t="str">
        <f>INDEX(lkp_Region,MATCH(tbl_Sales[[#This Row],[Suburb]],lkp_Suburb,0))</f>
        <v>Eastern Metropolitan</v>
      </c>
      <c r="P560" s="6">
        <f>MONTH(tbl_Sales[[#This Row],[Date]])</f>
        <v>4</v>
      </c>
      <c r="Q560" s="6">
        <f>YEAR(tbl_Sales[[#This Row],[Date]])</f>
        <v>2016</v>
      </c>
    </row>
    <row r="561" spans="1:17" x14ac:dyDescent="0.25">
      <c r="A561" s="1">
        <v>42489</v>
      </c>
      <c r="B561">
        <v>1950000</v>
      </c>
      <c r="C561" t="s">
        <v>2</v>
      </c>
      <c r="D561" t="s">
        <v>12429</v>
      </c>
      <c r="E561" t="s">
        <v>10</v>
      </c>
      <c r="F561">
        <v>3144</v>
      </c>
      <c r="G561">
        <v>3</v>
      </c>
      <c r="H561">
        <v>1</v>
      </c>
      <c r="I561">
        <v>1</v>
      </c>
      <c r="J561">
        <v>325</v>
      </c>
      <c r="L561" t="s">
        <v>704</v>
      </c>
      <c r="M561" t="s">
        <v>388</v>
      </c>
      <c r="N561" t="s">
        <v>76</v>
      </c>
      <c r="O561" s="6" t="str">
        <f>INDEX(lkp_Region,MATCH(tbl_Sales[[#This Row],[Suburb]],lkp_Suburb,0))</f>
        <v>Southern Metropolitan</v>
      </c>
      <c r="P561" s="6">
        <f>MONTH(tbl_Sales[[#This Row],[Date]])</f>
        <v>4</v>
      </c>
      <c r="Q561" s="6">
        <f>YEAR(tbl_Sales[[#This Row],[Date]])</f>
        <v>2016</v>
      </c>
    </row>
    <row r="562" spans="1:17" x14ac:dyDescent="0.25">
      <c r="A562" s="1">
        <v>42489</v>
      </c>
      <c r="B562">
        <v>2260000</v>
      </c>
      <c r="C562" t="s">
        <v>2</v>
      </c>
      <c r="D562" t="s">
        <v>12427</v>
      </c>
      <c r="E562" t="s">
        <v>5</v>
      </c>
      <c r="F562">
        <v>3205</v>
      </c>
      <c r="G562">
        <v>4</v>
      </c>
      <c r="H562">
        <v>3</v>
      </c>
      <c r="I562">
        <v>0</v>
      </c>
      <c r="J562">
        <v>190</v>
      </c>
      <c r="K562">
        <v>1856</v>
      </c>
      <c r="L562" t="s">
        <v>705</v>
      </c>
      <c r="M562" t="s">
        <v>185</v>
      </c>
      <c r="N562" t="s">
        <v>26</v>
      </c>
      <c r="O562" s="6" t="str">
        <f>INDEX(lkp_Region,MATCH(tbl_Sales[[#This Row],[Suburb]],lkp_Suburb,0))</f>
        <v>Southern Metropolitan</v>
      </c>
      <c r="P562" s="6">
        <f>MONTH(tbl_Sales[[#This Row],[Date]])</f>
        <v>4</v>
      </c>
      <c r="Q562" s="6">
        <f>YEAR(tbl_Sales[[#This Row],[Date]])</f>
        <v>2016</v>
      </c>
    </row>
    <row r="563" spans="1:17" x14ac:dyDescent="0.25">
      <c r="A563" s="1">
        <v>42489</v>
      </c>
      <c r="B563">
        <v>750000</v>
      </c>
      <c r="C563" t="s">
        <v>2</v>
      </c>
      <c r="D563" t="s">
        <v>12428</v>
      </c>
      <c r="E563" t="s">
        <v>10</v>
      </c>
      <c r="F563">
        <v>3060</v>
      </c>
      <c r="G563">
        <v>4</v>
      </c>
      <c r="H563">
        <v>2</v>
      </c>
      <c r="I563">
        <v>1</v>
      </c>
      <c r="J563">
        <v>613</v>
      </c>
      <c r="K563">
        <v>1970</v>
      </c>
      <c r="L563" t="s">
        <v>706</v>
      </c>
      <c r="M563" t="s">
        <v>16</v>
      </c>
      <c r="N563" t="s">
        <v>18</v>
      </c>
      <c r="O563" s="6" t="str">
        <f>INDEX(lkp_Region,MATCH(tbl_Sales[[#This Row],[Suburb]],lkp_Suburb,0))</f>
        <v>Northern Metropolitan</v>
      </c>
      <c r="P563" s="6">
        <f>MONTH(tbl_Sales[[#This Row],[Date]])</f>
        <v>4</v>
      </c>
      <c r="Q563" s="6">
        <f>YEAR(tbl_Sales[[#This Row],[Date]])</f>
        <v>2016</v>
      </c>
    </row>
    <row r="564" spans="1:17" x14ac:dyDescent="0.25">
      <c r="A564" s="1">
        <v>42489</v>
      </c>
      <c r="B564">
        <v>771000</v>
      </c>
      <c r="C564" t="s">
        <v>51</v>
      </c>
      <c r="D564" t="s">
        <v>12427</v>
      </c>
      <c r="E564" t="s">
        <v>5</v>
      </c>
      <c r="F564">
        <v>3057</v>
      </c>
      <c r="G564">
        <v>2</v>
      </c>
      <c r="H564">
        <v>2</v>
      </c>
      <c r="I564">
        <v>2</v>
      </c>
      <c r="J564">
        <v>0</v>
      </c>
      <c r="L564" t="s">
        <v>707</v>
      </c>
      <c r="M564" t="s">
        <v>83</v>
      </c>
      <c r="N564" t="s">
        <v>18</v>
      </c>
      <c r="O564" s="6" t="str">
        <f>INDEX(lkp_Region,MATCH(tbl_Sales[[#This Row],[Suburb]],lkp_Suburb,0))</f>
        <v>Northern Metropolitan</v>
      </c>
      <c r="P564" s="6">
        <f>MONTH(tbl_Sales[[#This Row],[Date]])</f>
        <v>4</v>
      </c>
      <c r="Q564" s="6">
        <f>YEAR(tbl_Sales[[#This Row],[Date]])</f>
        <v>2016</v>
      </c>
    </row>
    <row r="565" spans="1:17" x14ac:dyDescent="0.25">
      <c r="A565" s="1">
        <v>42489</v>
      </c>
      <c r="B565">
        <v>860000</v>
      </c>
      <c r="C565" t="s">
        <v>2</v>
      </c>
      <c r="D565" t="s">
        <v>12427</v>
      </c>
      <c r="E565" t="s">
        <v>10</v>
      </c>
      <c r="F565">
        <v>3056</v>
      </c>
      <c r="G565">
        <v>2</v>
      </c>
      <c r="H565">
        <v>1</v>
      </c>
      <c r="I565">
        <v>2</v>
      </c>
      <c r="J565">
        <v>352</v>
      </c>
      <c r="K565">
        <v>1900</v>
      </c>
      <c r="L565" t="s">
        <v>708</v>
      </c>
      <c r="M565" t="s">
        <v>117</v>
      </c>
      <c r="N565" t="s">
        <v>18</v>
      </c>
      <c r="O565" s="6" t="str">
        <f>INDEX(lkp_Region,MATCH(tbl_Sales[[#This Row],[Suburb]],lkp_Suburb,0))</f>
        <v>Northern Metropolitan</v>
      </c>
      <c r="P565" s="6">
        <f>MONTH(tbl_Sales[[#This Row],[Date]])</f>
        <v>4</v>
      </c>
      <c r="Q565" s="6">
        <f>YEAR(tbl_Sales[[#This Row],[Date]])</f>
        <v>2016</v>
      </c>
    </row>
    <row r="566" spans="1:17" x14ac:dyDescent="0.25">
      <c r="A566" s="1">
        <v>42489</v>
      </c>
      <c r="B566">
        <v>1317000</v>
      </c>
      <c r="C566" t="s">
        <v>2</v>
      </c>
      <c r="D566" t="s">
        <v>12427</v>
      </c>
      <c r="E566" t="s">
        <v>10</v>
      </c>
      <c r="F566">
        <v>3056</v>
      </c>
      <c r="G566">
        <v>3</v>
      </c>
      <c r="H566">
        <v>1</v>
      </c>
      <c r="I566">
        <v>1</v>
      </c>
      <c r="J566">
        <v>480</v>
      </c>
      <c r="L566" t="s">
        <v>709</v>
      </c>
      <c r="M566" t="s">
        <v>117</v>
      </c>
      <c r="N566" t="s">
        <v>18</v>
      </c>
      <c r="O566" s="6" t="str">
        <f>INDEX(lkp_Region,MATCH(tbl_Sales[[#This Row],[Suburb]],lkp_Suburb,0))</f>
        <v>Northern Metropolitan</v>
      </c>
      <c r="P566" s="6">
        <f>MONTH(tbl_Sales[[#This Row],[Date]])</f>
        <v>4</v>
      </c>
      <c r="Q566" s="6">
        <f>YEAR(tbl_Sales[[#This Row],[Date]])</f>
        <v>2016</v>
      </c>
    </row>
    <row r="567" spans="1:17" x14ac:dyDescent="0.25">
      <c r="A567" s="1">
        <v>42489</v>
      </c>
      <c r="B567">
        <v>1145000</v>
      </c>
      <c r="C567" t="s">
        <v>2</v>
      </c>
      <c r="D567" t="s">
        <v>12427</v>
      </c>
      <c r="E567" t="s">
        <v>5</v>
      </c>
      <c r="F567">
        <v>3039</v>
      </c>
      <c r="G567">
        <v>3</v>
      </c>
      <c r="H567">
        <v>2</v>
      </c>
      <c r="I567">
        <v>2</v>
      </c>
      <c r="J567">
        <v>478</v>
      </c>
      <c r="L567" t="s">
        <v>710</v>
      </c>
      <c r="M567" t="s">
        <v>242</v>
      </c>
      <c r="N567" t="s">
        <v>49</v>
      </c>
      <c r="O567" s="6" t="str">
        <f>INDEX(lkp_Region,MATCH(tbl_Sales[[#This Row],[Suburb]],lkp_Suburb,0))</f>
        <v>Western Metropolitan</v>
      </c>
      <c r="P567" s="6">
        <f>MONTH(tbl_Sales[[#This Row],[Date]])</f>
        <v>4</v>
      </c>
      <c r="Q567" s="6">
        <f>YEAR(tbl_Sales[[#This Row],[Date]])</f>
        <v>2016</v>
      </c>
    </row>
    <row r="568" spans="1:17" x14ac:dyDescent="0.25">
      <c r="A568" s="1">
        <v>42489</v>
      </c>
      <c r="B568">
        <v>1200000</v>
      </c>
      <c r="C568" t="s">
        <v>2</v>
      </c>
      <c r="D568" t="s">
        <v>12427</v>
      </c>
      <c r="E568" t="s">
        <v>10</v>
      </c>
      <c r="F568">
        <v>3034</v>
      </c>
      <c r="G568">
        <v>4</v>
      </c>
      <c r="H568">
        <v>5</v>
      </c>
      <c r="I568">
        <v>4</v>
      </c>
      <c r="J568">
        <v>673</v>
      </c>
      <c r="L568" t="s">
        <v>711</v>
      </c>
      <c r="M568" t="s">
        <v>524</v>
      </c>
      <c r="N568" t="s">
        <v>49</v>
      </c>
      <c r="O568" s="6" t="str">
        <f>INDEX(lkp_Region,MATCH(tbl_Sales[[#This Row],[Suburb]],lkp_Suburb,0))</f>
        <v>Western Metropolitan</v>
      </c>
      <c r="P568" s="6">
        <f>MONTH(tbl_Sales[[#This Row],[Date]])</f>
        <v>4</v>
      </c>
      <c r="Q568" s="6">
        <f>YEAR(tbl_Sales[[#This Row],[Date]])</f>
        <v>2016</v>
      </c>
    </row>
    <row r="569" spans="1:17" x14ac:dyDescent="0.25">
      <c r="A569" s="1">
        <v>42489</v>
      </c>
      <c r="B569">
        <v>1445000</v>
      </c>
      <c r="C569" t="s">
        <v>2</v>
      </c>
      <c r="D569" t="s">
        <v>12427</v>
      </c>
      <c r="E569" t="s">
        <v>10</v>
      </c>
      <c r="F569">
        <v>3039</v>
      </c>
      <c r="G569">
        <v>4</v>
      </c>
      <c r="H569">
        <v>3</v>
      </c>
      <c r="I569">
        <v>2</v>
      </c>
      <c r="J569">
        <v>384</v>
      </c>
      <c r="K569">
        <v>1920</v>
      </c>
      <c r="L569" t="s">
        <v>712</v>
      </c>
      <c r="M569" t="s">
        <v>242</v>
      </c>
      <c r="N569" t="s">
        <v>49</v>
      </c>
      <c r="O569" s="6" t="str">
        <f>INDEX(lkp_Region,MATCH(tbl_Sales[[#This Row],[Suburb]],lkp_Suburb,0))</f>
        <v>Western Metropolitan</v>
      </c>
      <c r="P569" s="6">
        <f>MONTH(tbl_Sales[[#This Row],[Date]])</f>
        <v>4</v>
      </c>
      <c r="Q569" s="6">
        <f>YEAR(tbl_Sales[[#This Row],[Date]])</f>
        <v>2016</v>
      </c>
    </row>
    <row r="570" spans="1:17" x14ac:dyDescent="0.25">
      <c r="A570" s="1">
        <v>42489</v>
      </c>
      <c r="B570">
        <v>1130000</v>
      </c>
      <c r="C570" t="s">
        <v>2</v>
      </c>
      <c r="D570" t="s">
        <v>12427</v>
      </c>
      <c r="E570" t="s">
        <v>5</v>
      </c>
      <c r="F570">
        <v>3207</v>
      </c>
      <c r="G570">
        <v>2</v>
      </c>
      <c r="H570">
        <v>1</v>
      </c>
      <c r="I570">
        <v>1</v>
      </c>
      <c r="J570">
        <v>159</v>
      </c>
      <c r="L570" t="s">
        <v>713</v>
      </c>
      <c r="M570" t="s">
        <v>24</v>
      </c>
      <c r="N570" t="s">
        <v>88</v>
      </c>
      <c r="O570" s="6" t="str">
        <f>INDEX(lkp_Region,MATCH(tbl_Sales[[#This Row],[Suburb]],lkp_Suburb,0))</f>
        <v>Southern Metropolitan</v>
      </c>
      <c r="P570" s="6">
        <f>MONTH(tbl_Sales[[#This Row],[Date]])</f>
        <v>4</v>
      </c>
      <c r="Q570" s="6">
        <f>YEAR(tbl_Sales[[#This Row],[Date]])</f>
        <v>2016</v>
      </c>
    </row>
    <row r="571" spans="1:17" x14ac:dyDescent="0.25">
      <c r="A571" s="1">
        <v>42489</v>
      </c>
      <c r="B571">
        <v>505000</v>
      </c>
      <c r="C571" t="s">
        <v>51</v>
      </c>
      <c r="D571" t="s">
        <v>12427</v>
      </c>
      <c r="E571" t="s">
        <v>5</v>
      </c>
      <c r="F571">
        <v>3019</v>
      </c>
      <c r="G571">
        <v>3</v>
      </c>
      <c r="H571">
        <v>2</v>
      </c>
      <c r="I571">
        <v>2</v>
      </c>
      <c r="J571">
        <v>4931</v>
      </c>
      <c r="L571" t="s">
        <v>714</v>
      </c>
      <c r="M571" t="s">
        <v>436</v>
      </c>
      <c r="N571" t="s">
        <v>21</v>
      </c>
      <c r="O571" s="6" t="str">
        <f>INDEX(lkp_Region,MATCH(tbl_Sales[[#This Row],[Suburb]],lkp_Suburb,0))</f>
        <v>Western Metropolitan</v>
      </c>
      <c r="P571" s="6">
        <f>MONTH(tbl_Sales[[#This Row],[Date]])</f>
        <v>4</v>
      </c>
      <c r="Q571" s="6">
        <f>YEAR(tbl_Sales[[#This Row],[Date]])</f>
        <v>2016</v>
      </c>
    </row>
    <row r="572" spans="1:17" x14ac:dyDescent="0.25">
      <c r="A572" s="1">
        <v>42489</v>
      </c>
      <c r="B572">
        <v>566000</v>
      </c>
      <c r="C572" t="s">
        <v>13</v>
      </c>
      <c r="D572" t="s">
        <v>12430</v>
      </c>
      <c r="E572" t="s">
        <v>10</v>
      </c>
      <c r="F572">
        <v>3032</v>
      </c>
      <c r="G572">
        <v>2</v>
      </c>
      <c r="H572">
        <v>2</v>
      </c>
      <c r="I572">
        <v>1</v>
      </c>
      <c r="J572">
        <v>3014</v>
      </c>
      <c r="K572">
        <v>2012</v>
      </c>
      <c r="L572" t="s">
        <v>715</v>
      </c>
      <c r="M572" t="s">
        <v>21</v>
      </c>
      <c r="N572" t="s">
        <v>21</v>
      </c>
      <c r="O572" s="6" t="str">
        <f>INDEX(lkp_Region,MATCH(tbl_Sales[[#This Row],[Suburb]],lkp_Suburb,0))</f>
        <v>Western Metropolitan</v>
      </c>
      <c r="P572" s="6">
        <f>MONTH(tbl_Sales[[#This Row],[Date]])</f>
        <v>4</v>
      </c>
      <c r="Q572" s="6">
        <f>YEAR(tbl_Sales[[#This Row],[Date]])</f>
        <v>2016</v>
      </c>
    </row>
    <row r="573" spans="1:17" x14ac:dyDescent="0.25">
      <c r="A573" s="1">
        <v>42489</v>
      </c>
      <c r="B573">
        <v>522500</v>
      </c>
      <c r="C573" t="s">
        <v>13</v>
      </c>
      <c r="D573" t="s">
        <v>12423</v>
      </c>
      <c r="E573" t="s">
        <v>10</v>
      </c>
      <c r="F573">
        <v>3108</v>
      </c>
      <c r="G573">
        <v>2</v>
      </c>
      <c r="H573">
        <v>1</v>
      </c>
      <c r="I573">
        <v>1</v>
      </c>
      <c r="J573">
        <v>145</v>
      </c>
      <c r="L573" t="s">
        <v>716</v>
      </c>
      <c r="M573" t="s">
        <v>126</v>
      </c>
      <c r="N573" t="s">
        <v>128</v>
      </c>
      <c r="O573" s="6" t="str">
        <f>INDEX(lkp_Region,MATCH(tbl_Sales[[#This Row],[Suburb]],lkp_Suburb,0))</f>
        <v>Eastern Metropolitan</v>
      </c>
      <c r="P573" s="6">
        <f>MONTH(tbl_Sales[[#This Row],[Date]])</f>
        <v>4</v>
      </c>
      <c r="Q573" s="6">
        <f>YEAR(tbl_Sales[[#This Row],[Date]])</f>
        <v>2016</v>
      </c>
    </row>
    <row r="574" spans="1:17" x14ac:dyDescent="0.25">
      <c r="A574" s="1">
        <v>42489</v>
      </c>
      <c r="B574">
        <v>930000</v>
      </c>
      <c r="C574" t="s">
        <v>2</v>
      </c>
      <c r="D574" t="s">
        <v>12428</v>
      </c>
      <c r="E574" t="s">
        <v>10</v>
      </c>
      <c r="F574">
        <v>3015</v>
      </c>
      <c r="G574">
        <v>4</v>
      </c>
      <c r="H574">
        <v>1</v>
      </c>
      <c r="I574">
        <v>3</v>
      </c>
      <c r="J574">
        <v>669</v>
      </c>
      <c r="K574">
        <v>1950</v>
      </c>
      <c r="L574" t="s">
        <v>717</v>
      </c>
      <c r="M574" t="s">
        <v>419</v>
      </c>
      <c r="N574" t="s">
        <v>69</v>
      </c>
      <c r="O574" s="6" t="str">
        <f>INDEX(lkp_Region,MATCH(tbl_Sales[[#This Row],[Suburb]],lkp_Suburb,0))</f>
        <v>Western Metropolitan</v>
      </c>
      <c r="P574" s="6">
        <f>MONTH(tbl_Sales[[#This Row],[Date]])</f>
        <v>4</v>
      </c>
      <c r="Q574" s="6">
        <f>YEAR(tbl_Sales[[#This Row],[Date]])</f>
        <v>2016</v>
      </c>
    </row>
    <row r="575" spans="1:17" x14ac:dyDescent="0.25">
      <c r="A575" s="1">
        <v>42489</v>
      </c>
      <c r="B575">
        <v>1315000</v>
      </c>
      <c r="C575" t="s">
        <v>2</v>
      </c>
      <c r="D575" t="s">
        <v>12428</v>
      </c>
      <c r="E575" t="s">
        <v>10</v>
      </c>
      <c r="F575">
        <v>3015</v>
      </c>
      <c r="G575">
        <v>4</v>
      </c>
      <c r="H575">
        <v>2</v>
      </c>
      <c r="I575">
        <v>3</v>
      </c>
      <c r="J575">
        <v>830</v>
      </c>
      <c r="K575">
        <v>1920</v>
      </c>
      <c r="L575" t="s">
        <v>718</v>
      </c>
      <c r="M575" t="s">
        <v>131</v>
      </c>
      <c r="N575" t="s">
        <v>69</v>
      </c>
      <c r="O575" s="6" t="str">
        <f>INDEX(lkp_Region,MATCH(tbl_Sales[[#This Row],[Suburb]],lkp_Suburb,0))</f>
        <v>Western Metropolitan</v>
      </c>
      <c r="P575" s="6">
        <f>MONTH(tbl_Sales[[#This Row],[Date]])</f>
        <v>4</v>
      </c>
      <c r="Q575" s="6">
        <f>YEAR(tbl_Sales[[#This Row],[Date]])</f>
        <v>2016</v>
      </c>
    </row>
    <row r="576" spans="1:17" x14ac:dyDescent="0.25">
      <c r="A576" s="1">
        <v>42489</v>
      </c>
      <c r="B576">
        <v>921000</v>
      </c>
      <c r="C576" t="s">
        <v>2</v>
      </c>
      <c r="D576" t="s">
        <v>12429</v>
      </c>
      <c r="E576" t="s">
        <v>10</v>
      </c>
      <c r="F576">
        <v>3165</v>
      </c>
      <c r="G576">
        <v>3</v>
      </c>
      <c r="H576">
        <v>2</v>
      </c>
      <c r="I576">
        <v>1</v>
      </c>
      <c r="J576">
        <v>291</v>
      </c>
      <c r="K576">
        <v>2000</v>
      </c>
      <c r="L576" t="s">
        <v>719</v>
      </c>
      <c r="M576" t="s">
        <v>138</v>
      </c>
      <c r="N576" t="s">
        <v>57</v>
      </c>
      <c r="O576" s="6" t="str">
        <f>INDEX(lkp_Region,MATCH(tbl_Sales[[#This Row],[Suburb]],lkp_Suburb,0))</f>
        <v>Southern Metropolitan</v>
      </c>
      <c r="P576" s="6">
        <f>MONTH(tbl_Sales[[#This Row],[Date]])</f>
        <v>4</v>
      </c>
      <c r="Q576" s="6">
        <f>YEAR(tbl_Sales[[#This Row],[Date]])</f>
        <v>2016</v>
      </c>
    </row>
    <row r="577" spans="1:17" x14ac:dyDescent="0.25">
      <c r="A577" s="1">
        <v>42489</v>
      </c>
      <c r="B577">
        <v>1215000</v>
      </c>
      <c r="C577" t="s">
        <v>2</v>
      </c>
      <c r="D577" t="s">
        <v>12429</v>
      </c>
      <c r="E577" t="s">
        <v>10</v>
      </c>
      <c r="F577">
        <v>3165</v>
      </c>
      <c r="G577">
        <v>3</v>
      </c>
      <c r="H577">
        <v>2</v>
      </c>
      <c r="I577">
        <v>3</v>
      </c>
      <c r="J577">
        <v>730</v>
      </c>
      <c r="K577">
        <v>1970</v>
      </c>
      <c r="L577" t="s">
        <v>720</v>
      </c>
      <c r="M577" t="s">
        <v>138</v>
      </c>
      <c r="N577" t="s">
        <v>57</v>
      </c>
      <c r="O577" s="6" t="str">
        <f>INDEX(lkp_Region,MATCH(tbl_Sales[[#This Row],[Suburb]],lkp_Suburb,0))</f>
        <v>Southern Metropolitan</v>
      </c>
      <c r="P577" s="6">
        <f>MONTH(tbl_Sales[[#This Row],[Date]])</f>
        <v>4</v>
      </c>
      <c r="Q577" s="6">
        <f>YEAR(tbl_Sales[[#This Row],[Date]])</f>
        <v>2016</v>
      </c>
    </row>
    <row r="578" spans="1:17" x14ac:dyDescent="0.25">
      <c r="A578" s="1">
        <v>42489</v>
      </c>
      <c r="B578">
        <v>2345000</v>
      </c>
      <c r="C578" t="s">
        <v>2</v>
      </c>
      <c r="D578" t="s">
        <v>12427</v>
      </c>
      <c r="E578" t="s">
        <v>10</v>
      </c>
      <c r="F578">
        <v>3185</v>
      </c>
      <c r="G578">
        <v>3</v>
      </c>
      <c r="H578">
        <v>2</v>
      </c>
      <c r="I578">
        <v>1</v>
      </c>
      <c r="J578">
        <v>419</v>
      </c>
      <c r="K578">
        <v>1908</v>
      </c>
      <c r="L578" t="s">
        <v>721</v>
      </c>
      <c r="M578" t="s">
        <v>136</v>
      </c>
      <c r="N578" t="s">
        <v>57</v>
      </c>
      <c r="O578" s="6" t="str">
        <f>INDEX(lkp_Region,MATCH(tbl_Sales[[#This Row],[Suburb]],lkp_Suburb,0))</f>
        <v>Southern Metropolitan</v>
      </c>
      <c r="P578" s="6">
        <f>MONTH(tbl_Sales[[#This Row],[Date]])</f>
        <v>4</v>
      </c>
      <c r="Q578" s="6">
        <f>YEAR(tbl_Sales[[#This Row],[Date]])</f>
        <v>2016</v>
      </c>
    </row>
    <row r="579" spans="1:17" x14ac:dyDescent="0.25">
      <c r="A579" s="1">
        <v>42489</v>
      </c>
      <c r="B579">
        <v>715000</v>
      </c>
      <c r="C579" t="s">
        <v>2</v>
      </c>
      <c r="D579" t="s">
        <v>12423</v>
      </c>
      <c r="E579" t="s">
        <v>10</v>
      </c>
      <c r="F579">
        <v>3072</v>
      </c>
      <c r="G579">
        <v>3</v>
      </c>
      <c r="H579">
        <v>1</v>
      </c>
      <c r="I579">
        <v>1</v>
      </c>
      <c r="J579">
        <v>467</v>
      </c>
      <c r="L579" t="s">
        <v>722</v>
      </c>
      <c r="M579" t="s">
        <v>97</v>
      </c>
      <c r="N579" t="s">
        <v>62</v>
      </c>
      <c r="O579" s="6" t="str">
        <f>INDEX(lkp_Region,MATCH(tbl_Sales[[#This Row],[Suburb]],lkp_Suburb,0))</f>
        <v>Northern Metropolitan</v>
      </c>
      <c r="P579" s="6">
        <f>MONTH(tbl_Sales[[#This Row],[Date]])</f>
        <v>4</v>
      </c>
      <c r="Q579" s="6">
        <f>YEAR(tbl_Sales[[#This Row],[Date]])</f>
        <v>2016</v>
      </c>
    </row>
    <row r="580" spans="1:17" x14ac:dyDescent="0.25">
      <c r="A580" s="1">
        <v>42489</v>
      </c>
      <c r="B580">
        <v>970000</v>
      </c>
      <c r="C580" t="s">
        <v>2</v>
      </c>
      <c r="D580" t="s">
        <v>12423</v>
      </c>
      <c r="E580" t="s">
        <v>10</v>
      </c>
      <c r="F580">
        <v>3071</v>
      </c>
      <c r="G580">
        <v>2</v>
      </c>
      <c r="H580">
        <v>1</v>
      </c>
      <c r="I580">
        <v>3</v>
      </c>
      <c r="J580">
        <v>491</v>
      </c>
      <c r="L580" t="s">
        <v>723</v>
      </c>
      <c r="M580" t="s">
        <v>60</v>
      </c>
      <c r="N580" t="s">
        <v>62</v>
      </c>
      <c r="O580" s="6" t="str">
        <f>INDEX(lkp_Region,MATCH(tbl_Sales[[#This Row],[Suburb]],lkp_Suburb,0))</f>
        <v>Northern Metropolitan</v>
      </c>
      <c r="P580" s="6">
        <f>MONTH(tbl_Sales[[#This Row],[Date]])</f>
        <v>4</v>
      </c>
      <c r="Q580" s="6">
        <f>YEAR(tbl_Sales[[#This Row],[Date]])</f>
        <v>2016</v>
      </c>
    </row>
    <row r="581" spans="1:17" x14ac:dyDescent="0.25">
      <c r="A581" s="1">
        <v>42489</v>
      </c>
      <c r="B581">
        <v>1112000</v>
      </c>
      <c r="C581" t="s">
        <v>2</v>
      </c>
      <c r="D581" t="s">
        <v>12427</v>
      </c>
      <c r="E581" t="s">
        <v>10</v>
      </c>
      <c r="F581">
        <v>3070</v>
      </c>
      <c r="G581">
        <v>2</v>
      </c>
      <c r="H581">
        <v>1</v>
      </c>
      <c r="I581">
        <v>2</v>
      </c>
      <c r="J581">
        <v>238</v>
      </c>
      <c r="L581" t="s">
        <v>724</v>
      </c>
      <c r="M581" t="s">
        <v>271</v>
      </c>
      <c r="N581" t="s">
        <v>62</v>
      </c>
      <c r="O581" s="6" t="str">
        <f>INDEX(lkp_Region,MATCH(tbl_Sales[[#This Row],[Suburb]],lkp_Suburb,0))</f>
        <v>Northern Metropolitan</v>
      </c>
      <c r="P581" s="6">
        <f>MONTH(tbl_Sales[[#This Row],[Date]])</f>
        <v>4</v>
      </c>
      <c r="Q581" s="6">
        <f>YEAR(tbl_Sales[[#This Row],[Date]])</f>
        <v>2016</v>
      </c>
    </row>
    <row r="582" spans="1:17" x14ac:dyDescent="0.25">
      <c r="A582" s="1">
        <v>42489</v>
      </c>
      <c r="B582">
        <v>1125000</v>
      </c>
      <c r="C582" t="s">
        <v>2</v>
      </c>
      <c r="D582" t="s">
        <v>12429</v>
      </c>
      <c r="E582" t="s">
        <v>10</v>
      </c>
      <c r="F582">
        <v>3078</v>
      </c>
      <c r="G582">
        <v>3</v>
      </c>
      <c r="H582">
        <v>1</v>
      </c>
      <c r="I582">
        <v>2</v>
      </c>
      <c r="J582">
        <v>530</v>
      </c>
      <c r="L582" t="s">
        <v>725</v>
      </c>
      <c r="M582" t="s">
        <v>533</v>
      </c>
      <c r="N582" t="s">
        <v>62</v>
      </c>
      <c r="O582" s="6" t="str">
        <f>INDEX(lkp_Region,MATCH(tbl_Sales[[#This Row],[Suburb]],lkp_Suburb,0))</f>
        <v>Northern Metropolitan</v>
      </c>
      <c r="P582" s="6">
        <f>MONTH(tbl_Sales[[#This Row],[Date]])</f>
        <v>4</v>
      </c>
      <c r="Q582" s="6">
        <f>YEAR(tbl_Sales[[#This Row],[Date]])</f>
        <v>2016</v>
      </c>
    </row>
    <row r="583" spans="1:17" x14ac:dyDescent="0.25">
      <c r="A583" s="1">
        <v>42489</v>
      </c>
      <c r="B583">
        <v>695000</v>
      </c>
      <c r="C583" t="s">
        <v>2</v>
      </c>
      <c r="D583" t="s">
        <v>12423</v>
      </c>
      <c r="E583" t="s">
        <v>10</v>
      </c>
      <c r="F583">
        <v>3033</v>
      </c>
      <c r="G583">
        <v>3</v>
      </c>
      <c r="H583">
        <v>1</v>
      </c>
      <c r="I583">
        <v>3</v>
      </c>
      <c r="J583">
        <v>0</v>
      </c>
      <c r="L583" t="s">
        <v>726</v>
      </c>
      <c r="M583" t="s">
        <v>119</v>
      </c>
      <c r="N583" t="s">
        <v>3</v>
      </c>
      <c r="O583" s="6" t="str">
        <f>INDEX(lkp_Region,MATCH(tbl_Sales[[#This Row],[Suburb]],lkp_Suburb,0))</f>
        <v>Western Metropolitan</v>
      </c>
      <c r="P583" s="6">
        <f>MONTH(tbl_Sales[[#This Row],[Date]])</f>
        <v>4</v>
      </c>
      <c r="Q583" s="6">
        <f>YEAR(tbl_Sales[[#This Row],[Date]])</f>
        <v>2016</v>
      </c>
    </row>
    <row r="584" spans="1:17" x14ac:dyDescent="0.25">
      <c r="A584" s="1">
        <v>42489</v>
      </c>
      <c r="B584">
        <v>835000</v>
      </c>
      <c r="C584" t="s">
        <v>2</v>
      </c>
      <c r="D584" t="s">
        <v>12425</v>
      </c>
      <c r="E584" t="s">
        <v>10</v>
      </c>
      <c r="F584">
        <v>3020</v>
      </c>
      <c r="G584">
        <v>4</v>
      </c>
      <c r="H584">
        <v>2</v>
      </c>
      <c r="I584">
        <v>2</v>
      </c>
      <c r="J584">
        <v>465</v>
      </c>
      <c r="K584">
        <v>1980</v>
      </c>
      <c r="L584" t="s">
        <v>727</v>
      </c>
      <c r="M584" t="s">
        <v>443</v>
      </c>
      <c r="N584" t="s">
        <v>3</v>
      </c>
      <c r="O584" s="6" t="str">
        <f>INDEX(lkp_Region,MATCH(tbl_Sales[[#This Row],[Suburb]],lkp_Suburb,0))</f>
        <v>Western Metropolitan</v>
      </c>
      <c r="P584" s="6">
        <f>MONTH(tbl_Sales[[#This Row],[Date]])</f>
        <v>4</v>
      </c>
      <c r="Q584" s="6">
        <f>YEAR(tbl_Sales[[#This Row],[Date]])</f>
        <v>2016</v>
      </c>
    </row>
    <row r="585" spans="1:17" x14ac:dyDescent="0.25">
      <c r="A585" s="1">
        <v>42489</v>
      </c>
      <c r="B585">
        <v>950000</v>
      </c>
      <c r="C585" t="s">
        <v>2</v>
      </c>
      <c r="D585" t="s">
        <v>12429</v>
      </c>
      <c r="E585" t="s">
        <v>5</v>
      </c>
      <c r="F585">
        <v>3124</v>
      </c>
      <c r="G585">
        <v>2</v>
      </c>
      <c r="H585">
        <v>1</v>
      </c>
      <c r="I585">
        <v>2</v>
      </c>
      <c r="J585">
        <v>230</v>
      </c>
      <c r="K585">
        <v>1994</v>
      </c>
      <c r="L585" t="s">
        <v>728</v>
      </c>
      <c r="M585" t="s">
        <v>209</v>
      </c>
      <c r="N585" t="s">
        <v>101</v>
      </c>
      <c r="O585" s="6" t="str">
        <f>INDEX(lkp_Region,MATCH(tbl_Sales[[#This Row],[Suburb]],lkp_Suburb,0))</f>
        <v>Southern Metropolitan</v>
      </c>
      <c r="P585" s="6">
        <f>MONTH(tbl_Sales[[#This Row],[Date]])</f>
        <v>4</v>
      </c>
      <c r="Q585" s="6">
        <f>YEAR(tbl_Sales[[#This Row],[Date]])</f>
        <v>2016</v>
      </c>
    </row>
    <row r="586" spans="1:17" x14ac:dyDescent="0.25">
      <c r="A586" s="1">
        <v>42489</v>
      </c>
      <c r="B586">
        <v>1500000</v>
      </c>
      <c r="C586" t="s">
        <v>2</v>
      </c>
      <c r="D586" t="s">
        <v>12428</v>
      </c>
      <c r="E586" t="s">
        <v>10</v>
      </c>
      <c r="F586">
        <v>3104</v>
      </c>
      <c r="G586">
        <v>5</v>
      </c>
      <c r="H586">
        <v>1</v>
      </c>
      <c r="I586">
        <v>1</v>
      </c>
      <c r="J586">
        <v>800</v>
      </c>
      <c r="K586">
        <v>1950</v>
      </c>
      <c r="L586" t="s">
        <v>729</v>
      </c>
      <c r="M586" t="s">
        <v>99</v>
      </c>
      <c r="N586" t="s">
        <v>101</v>
      </c>
      <c r="O586" s="6" t="str">
        <f>INDEX(lkp_Region,MATCH(tbl_Sales[[#This Row],[Suburb]],lkp_Suburb,0))</f>
        <v>Southern Metropolitan</v>
      </c>
      <c r="P586" s="6">
        <f>MONTH(tbl_Sales[[#This Row],[Date]])</f>
        <v>4</v>
      </c>
      <c r="Q586" s="6">
        <f>YEAR(tbl_Sales[[#This Row],[Date]])</f>
        <v>2016</v>
      </c>
    </row>
    <row r="587" spans="1:17" x14ac:dyDescent="0.25">
      <c r="A587" s="1">
        <v>42489</v>
      </c>
      <c r="B587">
        <v>497500</v>
      </c>
      <c r="C587" t="s">
        <v>2</v>
      </c>
      <c r="D587" t="s">
        <v>12423</v>
      </c>
      <c r="E587" t="s">
        <v>5</v>
      </c>
      <c r="F587">
        <v>3081</v>
      </c>
      <c r="G587">
        <v>2</v>
      </c>
      <c r="H587">
        <v>1</v>
      </c>
      <c r="I587">
        <v>2</v>
      </c>
      <c r="J587">
        <v>708</v>
      </c>
      <c r="L587" t="s">
        <v>730</v>
      </c>
      <c r="M587" t="s">
        <v>148</v>
      </c>
      <c r="N587" t="s">
        <v>150</v>
      </c>
      <c r="O587" s="6" t="str">
        <f>INDEX(lkp_Region,MATCH(tbl_Sales[[#This Row],[Suburb]],lkp_Suburb,0))</f>
        <v>Eastern Metropolitan</v>
      </c>
      <c r="P587" s="6">
        <f>MONTH(tbl_Sales[[#This Row],[Date]])</f>
        <v>4</v>
      </c>
      <c r="Q587" s="6">
        <f>YEAR(tbl_Sales[[#This Row],[Date]])</f>
        <v>2016</v>
      </c>
    </row>
    <row r="588" spans="1:17" x14ac:dyDescent="0.25">
      <c r="A588" s="1">
        <v>42489</v>
      </c>
      <c r="B588">
        <v>981000</v>
      </c>
      <c r="C588" t="s">
        <v>2</v>
      </c>
      <c r="D588" t="s">
        <v>12427</v>
      </c>
      <c r="E588" t="s">
        <v>10</v>
      </c>
      <c r="F588">
        <v>3079</v>
      </c>
      <c r="G588">
        <v>3</v>
      </c>
      <c r="H588">
        <v>3</v>
      </c>
      <c r="I588">
        <v>2</v>
      </c>
      <c r="J588">
        <v>626</v>
      </c>
      <c r="K588">
        <v>2016</v>
      </c>
      <c r="L588" t="s">
        <v>731</v>
      </c>
      <c r="M588" t="s">
        <v>213</v>
      </c>
      <c r="N588" t="s">
        <v>150</v>
      </c>
      <c r="O588" s="6" t="str">
        <f>INDEX(lkp_Region,MATCH(tbl_Sales[[#This Row],[Suburb]],lkp_Suburb,0))</f>
        <v>Eastern Metropolitan</v>
      </c>
      <c r="P588" s="6">
        <f>MONTH(tbl_Sales[[#This Row],[Date]])</f>
        <v>4</v>
      </c>
      <c r="Q588" s="6">
        <f>YEAR(tbl_Sales[[#This Row],[Date]])</f>
        <v>2016</v>
      </c>
    </row>
    <row r="589" spans="1:17" x14ac:dyDescent="0.25">
      <c r="A589" s="1">
        <v>42490</v>
      </c>
      <c r="B589">
        <v>300000</v>
      </c>
      <c r="C589" t="s">
        <v>13</v>
      </c>
      <c r="D589" t="s">
        <v>12427</v>
      </c>
      <c r="E589" t="s">
        <v>5</v>
      </c>
      <c r="F589">
        <v>3145</v>
      </c>
      <c r="G589">
        <v>1</v>
      </c>
      <c r="H589">
        <v>1</v>
      </c>
      <c r="I589">
        <v>1</v>
      </c>
      <c r="J589">
        <v>0</v>
      </c>
      <c r="K589">
        <v>2013</v>
      </c>
      <c r="L589" t="s">
        <v>732</v>
      </c>
      <c r="M589" t="s">
        <v>74</v>
      </c>
      <c r="N589" t="s">
        <v>76</v>
      </c>
      <c r="O589" s="6" t="str">
        <f>INDEX(lkp_Region,MATCH(tbl_Sales[[#This Row],[Suburb]],lkp_Suburb,0))</f>
        <v>Southern Metropolitan</v>
      </c>
      <c r="P589" s="6">
        <f>MONTH(tbl_Sales[[#This Row],[Date]])</f>
        <v>4</v>
      </c>
      <c r="Q589" s="6">
        <f>YEAR(tbl_Sales[[#This Row],[Date]])</f>
        <v>2016</v>
      </c>
    </row>
    <row r="590" spans="1:17" x14ac:dyDescent="0.25">
      <c r="A590" s="1">
        <v>42490</v>
      </c>
      <c r="B590">
        <v>701500</v>
      </c>
      <c r="C590" t="s">
        <v>13</v>
      </c>
      <c r="D590" t="s">
        <v>12425</v>
      </c>
      <c r="E590" t="s">
        <v>10</v>
      </c>
      <c r="F590">
        <v>3142</v>
      </c>
      <c r="G590">
        <v>2</v>
      </c>
      <c r="H590">
        <v>1</v>
      </c>
      <c r="I590">
        <v>1</v>
      </c>
      <c r="J590">
        <v>0</v>
      </c>
      <c r="K590">
        <v>1951</v>
      </c>
      <c r="L590" t="s">
        <v>733</v>
      </c>
      <c r="M590" t="s">
        <v>109</v>
      </c>
      <c r="N590" t="s">
        <v>76</v>
      </c>
      <c r="O590" s="6" t="str">
        <f>INDEX(lkp_Region,MATCH(tbl_Sales[[#This Row],[Suburb]],lkp_Suburb,0))</f>
        <v>Southern Metropolitan</v>
      </c>
      <c r="P590" s="6">
        <f>MONTH(tbl_Sales[[#This Row],[Date]])</f>
        <v>4</v>
      </c>
      <c r="Q590" s="6">
        <f>YEAR(tbl_Sales[[#This Row],[Date]])</f>
        <v>2016</v>
      </c>
    </row>
    <row r="591" spans="1:17" x14ac:dyDescent="0.25">
      <c r="A591" s="1">
        <v>42490</v>
      </c>
      <c r="B591">
        <v>1640000</v>
      </c>
      <c r="C591" t="s">
        <v>2</v>
      </c>
      <c r="D591" t="s">
        <v>12430</v>
      </c>
      <c r="E591" t="s">
        <v>10</v>
      </c>
      <c r="F591">
        <v>3032</v>
      </c>
      <c r="G591">
        <v>4</v>
      </c>
      <c r="H591">
        <v>3</v>
      </c>
      <c r="I591">
        <v>2</v>
      </c>
      <c r="J591">
        <v>562</v>
      </c>
      <c r="K591">
        <v>1890</v>
      </c>
      <c r="L591" t="s">
        <v>734</v>
      </c>
      <c r="M591" t="s">
        <v>160</v>
      </c>
      <c r="N591" t="s">
        <v>49</v>
      </c>
      <c r="O591" s="6" t="str">
        <f>INDEX(lkp_Region,MATCH(tbl_Sales[[#This Row],[Suburb]],lkp_Suburb,0))</f>
        <v>Western Metropolitan</v>
      </c>
      <c r="P591" s="6">
        <f>MONTH(tbl_Sales[[#This Row],[Date]])</f>
        <v>4</v>
      </c>
      <c r="Q591" s="6">
        <f>YEAR(tbl_Sales[[#This Row],[Date]])</f>
        <v>2016</v>
      </c>
    </row>
    <row r="592" spans="1:17" x14ac:dyDescent="0.25">
      <c r="A592" s="1">
        <v>42490</v>
      </c>
      <c r="B592">
        <v>660000</v>
      </c>
      <c r="C592" t="s">
        <v>2</v>
      </c>
      <c r="D592" t="s">
        <v>12428</v>
      </c>
      <c r="E592" t="s">
        <v>10</v>
      </c>
      <c r="F592">
        <v>3012</v>
      </c>
      <c r="G592">
        <v>3</v>
      </c>
      <c r="H592">
        <v>1</v>
      </c>
      <c r="I592">
        <v>1</v>
      </c>
      <c r="J592">
        <v>321</v>
      </c>
      <c r="L592" t="s">
        <v>735</v>
      </c>
      <c r="M592" t="s">
        <v>53</v>
      </c>
      <c r="N592" t="s">
        <v>21</v>
      </c>
      <c r="O592" s="6" t="str">
        <f>INDEX(lkp_Region,MATCH(tbl_Sales[[#This Row],[Suburb]],lkp_Suburb,0))</f>
        <v>Western Metropolitan</v>
      </c>
      <c r="P592" s="6">
        <f>MONTH(tbl_Sales[[#This Row],[Date]])</f>
        <v>4</v>
      </c>
      <c r="Q592" s="6">
        <f>YEAR(tbl_Sales[[#This Row],[Date]])</f>
        <v>2016</v>
      </c>
    </row>
    <row r="593" spans="1:17" x14ac:dyDescent="0.25">
      <c r="A593" s="1">
        <v>42490</v>
      </c>
      <c r="B593">
        <v>945000</v>
      </c>
      <c r="C593" t="s">
        <v>2</v>
      </c>
      <c r="D593" t="s">
        <v>12429</v>
      </c>
      <c r="E593" t="s">
        <v>5</v>
      </c>
      <c r="F593">
        <v>3107</v>
      </c>
      <c r="G593">
        <v>4</v>
      </c>
      <c r="H593">
        <v>2</v>
      </c>
      <c r="I593">
        <v>2</v>
      </c>
      <c r="J593">
        <v>675</v>
      </c>
      <c r="K593">
        <v>1985</v>
      </c>
      <c r="L593" t="s">
        <v>736</v>
      </c>
      <c r="M593" t="s">
        <v>586</v>
      </c>
      <c r="N593" t="s">
        <v>128</v>
      </c>
      <c r="O593" s="6" t="str">
        <f>INDEX(lkp_Region,MATCH(tbl_Sales[[#This Row],[Suburb]],lkp_Suburb,0))</f>
        <v>Eastern Metropolitan</v>
      </c>
      <c r="P593" s="6">
        <f>MONTH(tbl_Sales[[#This Row],[Date]])</f>
        <v>4</v>
      </c>
      <c r="Q593" s="6">
        <f>YEAR(tbl_Sales[[#This Row],[Date]])</f>
        <v>2016</v>
      </c>
    </row>
    <row r="594" spans="1:17" x14ac:dyDescent="0.25">
      <c r="A594" s="1">
        <v>42490</v>
      </c>
      <c r="B594">
        <v>741000</v>
      </c>
      <c r="C594" t="s">
        <v>13</v>
      </c>
      <c r="D594" t="s">
        <v>12427</v>
      </c>
      <c r="E594" t="s">
        <v>10</v>
      </c>
      <c r="F594">
        <v>3185</v>
      </c>
      <c r="G594">
        <v>2</v>
      </c>
      <c r="H594">
        <v>1</v>
      </c>
      <c r="I594">
        <v>1</v>
      </c>
      <c r="J594">
        <v>0</v>
      </c>
      <c r="K594">
        <v>1966</v>
      </c>
      <c r="L594" t="s">
        <v>737</v>
      </c>
      <c r="M594" t="s">
        <v>136</v>
      </c>
      <c r="N594" t="s">
        <v>57</v>
      </c>
      <c r="O594" s="6" t="str">
        <f>INDEX(lkp_Region,MATCH(tbl_Sales[[#This Row],[Suburb]],lkp_Suburb,0))</f>
        <v>Southern Metropolitan</v>
      </c>
      <c r="P594" s="6">
        <f>MONTH(tbl_Sales[[#This Row],[Date]])</f>
        <v>4</v>
      </c>
      <c r="Q594" s="6">
        <f>YEAR(tbl_Sales[[#This Row],[Date]])</f>
        <v>2016</v>
      </c>
    </row>
    <row r="595" spans="1:17" x14ac:dyDescent="0.25">
      <c r="A595" s="1">
        <v>42490</v>
      </c>
      <c r="B595">
        <v>1501000</v>
      </c>
      <c r="C595" t="s">
        <v>2</v>
      </c>
      <c r="D595" t="s">
        <v>12425</v>
      </c>
      <c r="E595" t="s">
        <v>10</v>
      </c>
      <c r="F595">
        <v>3163</v>
      </c>
      <c r="G595">
        <v>4</v>
      </c>
      <c r="H595">
        <v>2</v>
      </c>
      <c r="I595">
        <v>1</v>
      </c>
      <c r="J595">
        <v>598</v>
      </c>
      <c r="K595">
        <v>1970</v>
      </c>
      <c r="L595" t="s">
        <v>738</v>
      </c>
      <c r="M595" t="s">
        <v>201</v>
      </c>
      <c r="N595" t="s">
        <v>57</v>
      </c>
      <c r="O595" s="6" t="str">
        <f>INDEX(lkp_Region,MATCH(tbl_Sales[[#This Row],[Suburb]],lkp_Suburb,0))</f>
        <v>Southern Metropolitan</v>
      </c>
      <c r="P595" s="6">
        <f>MONTH(tbl_Sales[[#This Row],[Date]])</f>
        <v>4</v>
      </c>
      <c r="Q595" s="6">
        <f>YEAR(tbl_Sales[[#This Row],[Date]])</f>
        <v>2016</v>
      </c>
    </row>
    <row r="596" spans="1:17" x14ac:dyDescent="0.25">
      <c r="A596" s="1">
        <v>42490</v>
      </c>
      <c r="B596">
        <v>1802100</v>
      </c>
      <c r="C596" t="s">
        <v>2</v>
      </c>
      <c r="D596" t="s">
        <v>12428</v>
      </c>
      <c r="E596" t="s">
        <v>10</v>
      </c>
      <c r="F596">
        <v>3163</v>
      </c>
      <c r="G596">
        <v>5</v>
      </c>
      <c r="H596">
        <v>2</v>
      </c>
      <c r="I596">
        <v>2</v>
      </c>
      <c r="J596">
        <v>366</v>
      </c>
      <c r="L596" t="s">
        <v>739</v>
      </c>
      <c r="M596" t="s">
        <v>201</v>
      </c>
      <c r="N596" t="s">
        <v>57</v>
      </c>
      <c r="O596" s="6" t="str">
        <f>INDEX(lkp_Region,MATCH(tbl_Sales[[#This Row],[Suburb]],lkp_Suburb,0))</f>
        <v>Southern Metropolitan</v>
      </c>
      <c r="P596" s="6">
        <f>MONTH(tbl_Sales[[#This Row],[Date]])</f>
        <v>4</v>
      </c>
      <c r="Q596" s="6">
        <f>YEAR(tbl_Sales[[#This Row],[Date]])</f>
        <v>2016</v>
      </c>
    </row>
    <row r="597" spans="1:17" x14ac:dyDescent="0.25">
      <c r="A597" s="1">
        <v>42490</v>
      </c>
      <c r="B597">
        <v>750000</v>
      </c>
      <c r="C597" t="s">
        <v>2</v>
      </c>
      <c r="D597" t="s">
        <v>12423</v>
      </c>
      <c r="E597" t="s">
        <v>5</v>
      </c>
      <c r="F597">
        <v>3078</v>
      </c>
      <c r="G597">
        <v>3</v>
      </c>
      <c r="H597">
        <v>2</v>
      </c>
      <c r="I597">
        <v>1</v>
      </c>
      <c r="J597">
        <v>170</v>
      </c>
      <c r="L597" t="s">
        <v>740</v>
      </c>
      <c r="M597" t="s">
        <v>533</v>
      </c>
      <c r="N597" t="s">
        <v>62</v>
      </c>
      <c r="O597" s="6" t="str">
        <f>INDEX(lkp_Region,MATCH(tbl_Sales[[#This Row],[Suburb]],lkp_Suburb,0))</f>
        <v>Northern Metropolitan</v>
      </c>
      <c r="P597" s="6">
        <f>MONTH(tbl_Sales[[#This Row],[Date]])</f>
        <v>4</v>
      </c>
      <c r="Q597" s="6">
        <f>YEAR(tbl_Sales[[#This Row],[Date]])</f>
        <v>2016</v>
      </c>
    </row>
    <row r="598" spans="1:17" x14ac:dyDescent="0.25">
      <c r="A598" s="1">
        <v>42490</v>
      </c>
      <c r="B598">
        <v>750000</v>
      </c>
      <c r="C598" t="s">
        <v>2</v>
      </c>
      <c r="D598" t="s">
        <v>12427</v>
      </c>
      <c r="E598" t="s">
        <v>10</v>
      </c>
      <c r="F598">
        <v>3073</v>
      </c>
      <c r="G598">
        <v>4</v>
      </c>
      <c r="H598">
        <v>1</v>
      </c>
      <c r="I598">
        <v>2</v>
      </c>
      <c r="J598">
        <v>747</v>
      </c>
      <c r="L598" t="s">
        <v>741</v>
      </c>
      <c r="M598" t="s">
        <v>93</v>
      </c>
      <c r="N598" t="s">
        <v>62</v>
      </c>
      <c r="O598" s="6" t="str">
        <f>INDEX(lkp_Region,MATCH(tbl_Sales[[#This Row],[Suburb]],lkp_Suburb,0))</f>
        <v>Northern Metropolitan</v>
      </c>
      <c r="P598" s="6">
        <f>MONTH(tbl_Sales[[#This Row],[Date]])</f>
        <v>4</v>
      </c>
      <c r="Q598" s="6">
        <f>YEAR(tbl_Sales[[#This Row],[Date]])</f>
        <v>2016</v>
      </c>
    </row>
    <row r="599" spans="1:17" x14ac:dyDescent="0.25">
      <c r="A599" s="1">
        <v>42490</v>
      </c>
      <c r="B599">
        <v>503000</v>
      </c>
      <c r="C599" t="s">
        <v>2</v>
      </c>
      <c r="D599" t="s">
        <v>12432</v>
      </c>
      <c r="E599" t="s">
        <v>10</v>
      </c>
      <c r="F599">
        <v>3020</v>
      </c>
      <c r="G599">
        <v>3</v>
      </c>
      <c r="H599">
        <v>1</v>
      </c>
      <c r="I599">
        <v>1</v>
      </c>
      <c r="J599">
        <v>251</v>
      </c>
      <c r="K599">
        <v>1945</v>
      </c>
      <c r="L599" t="s">
        <v>742</v>
      </c>
      <c r="M599" t="s">
        <v>143</v>
      </c>
      <c r="N599" t="s">
        <v>3</v>
      </c>
      <c r="O599" s="6" t="str">
        <f>INDEX(lkp_Region,MATCH(tbl_Sales[[#This Row],[Suburb]],lkp_Suburb,0))</f>
        <v>Western Metropolitan</v>
      </c>
      <c r="P599" s="6">
        <f>MONTH(tbl_Sales[[#This Row],[Date]])</f>
        <v>4</v>
      </c>
      <c r="Q599" s="6">
        <f>YEAR(tbl_Sales[[#This Row],[Date]])</f>
        <v>2016</v>
      </c>
    </row>
    <row r="600" spans="1:17" x14ac:dyDescent="0.25">
      <c r="A600" s="1">
        <v>42490</v>
      </c>
      <c r="B600">
        <v>560000</v>
      </c>
      <c r="C600" t="s">
        <v>2</v>
      </c>
      <c r="D600" t="s">
        <v>12423</v>
      </c>
      <c r="E600" t="s">
        <v>10</v>
      </c>
      <c r="F600">
        <v>3020</v>
      </c>
      <c r="G600">
        <v>2</v>
      </c>
      <c r="H600">
        <v>1</v>
      </c>
      <c r="I600">
        <v>1</v>
      </c>
      <c r="J600">
        <v>615</v>
      </c>
      <c r="K600">
        <v>1970</v>
      </c>
      <c r="L600" t="s">
        <v>743</v>
      </c>
      <c r="M600" t="s">
        <v>143</v>
      </c>
      <c r="N600" t="s">
        <v>3</v>
      </c>
      <c r="O600" s="6" t="str">
        <f>INDEX(lkp_Region,MATCH(tbl_Sales[[#This Row],[Suburb]],lkp_Suburb,0))</f>
        <v>Western Metropolitan</v>
      </c>
      <c r="P600" s="6">
        <f>MONTH(tbl_Sales[[#This Row],[Date]])</f>
        <v>4</v>
      </c>
      <c r="Q600" s="6">
        <f>YEAR(tbl_Sales[[#This Row],[Date]])</f>
        <v>2016</v>
      </c>
    </row>
    <row r="601" spans="1:17" x14ac:dyDescent="0.25">
      <c r="A601" s="1">
        <v>42490</v>
      </c>
      <c r="B601">
        <v>610000</v>
      </c>
      <c r="C601" t="s">
        <v>2</v>
      </c>
      <c r="D601" t="s">
        <v>12423</v>
      </c>
      <c r="E601" t="s">
        <v>10</v>
      </c>
      <c r="F601">
        <v>3020</v>
      </c>
      <c r="G601">
        <v>3</v>
      </c>
      <c r="H601">
        <v>1</v>
      </c>
      <c r="I601">
        <v>0</v>
      </c>
      <c r="J601">
        <v>705</v>
      </c>
      <c r="K601">
        <v>1965</v>
      </c>
      <c r="L601" t="s">
        <v>744</v>
      </c>
      <c r="M601" t="s">
        <v>443</v>
      </c>
      <c r="N601" t="s">
        <v>3</v>
      </c>
      <c r="O601" s="6" t="str">
        <f>INDEX(lkp_Region,MATCH(tbl_Sales[[#This Row],[Suburb]],lkp_Suburb,0))</f>
        <v>Western Metropolitan</v>
      </c>
      <c r="P601" s="6">
        <f>MONTH(tbl_Sales[[#This Row],[Date]])</f>
        <v>4</v>
      </c>
      <c r="Q601" s="6">
        <f>YEAR(tbl_Sales[[#This Row],[Date]])</f>
        <v>2016</v>
      </c>
    </row>
    <row r="602" spans="1:17" x14ac:dyDescent="0.25">
      <c r="A602" s="1">
        <v>42490</v>
      </c>
      <c r="B602">
        <v>635000</v>
      </c>
      <c r="C602" t="s">
        <v>2</v>
      </c>
      <c r="D602" t="s">
        <v>12432</v>
      </c>
      <c r="E602" t="s">
        <v>5</v>
      </c>
      <c r="F602">
        <v>3020</v>
      </c>
      <c r="G602">
        <v>3</v>
      </c>
      <c r="H602">
        <v>1</v>
      </c>
      <c r="I602">
        <v>1</v>
      </c>
      <c r="J602">
        <v>631</v>
      </c>
      <c r="K602">
        <v>1960</v>
      </c>
      <c r="L602" t="s">
        <v>745</v>
      </c>
      <c r="M602" t="s">
        <v>443</v>
      </c>
      <c r="N602" t="s">
        <v>3</v>
      </c>
      <c r="O602" s="6" t="str">
        <f>INDEX(lkp_Region,MATCH(tbl_Sales[[#This Row],[Suburb]],lkp_Suburb,0))</f>
        <v>Western Metropolitan</v>
      </c>
      <c r="P602" s="6">
        <f>MONTH(tbl_Sales[[#This Row],[Date]])</f>
        <v>4</v>
      </c>
      <c r="Q602" s="6">
        <f>YEAR(tbl_Sales[[#This Row],[Date]])</f>
        <v>2016</v>
      </c>
    </row>
    <row r="603" spans="1:17" x14ac:dyDescent="0.25">
      <c r="A603" s="1">
        <v>42490</v>
      </c>
      <c r="B603">
        <v>1400000</v>
      </c>
      <c r="C603" t="s">
        <v>51</v>
      </c>
      <c r="D603" t="s">
        <v>12429</v>
      </c>
      <c r="E603" t="s">
        <v>10</v>
      </c>
      <c r="F603">
        <v>3104</v>
      </c>
      <c r="G603">
        <v>4</v>
      </c>
      <c r="H603">
        <v>2</v>
      </c>
      <c r="I603">
        <v>1</v>
      </c>
      <c r="J603">
        <v>283</v>
      </c>
      <c r="L603" t="s">
        <v>746</v>
      </c>
      <c r="M603" t="s">
        <v>99</v>
      </c>
      <c r="N603" t="s">
        <v>101</v>
      </c>
      <c r="O603" s="6" t="str">
        <f>INDEX(lkp_Region,MATCH(tbl_Sales[[#This Row],[Suburb]],lkp_Suburb,0))</f>
        <v>Southern Metropolitan</v>
      </c>
      <c r="P603" s="6">
        <f>MONTH(tbl_Sales[[#This Row],[Date]])</f>
        <v>4</v>
      </c>
      <c r="Q603" s="6">
        <f>YEAR(tbl_Sales[[#This Row],[Date]])</f>
        <v>2016</v>
      </c>
    </row>
    <row r="604" spans="1:17" x14ac:dyDescent="0.25">
      <c r="A604" s="1">
        <v>42490</v>
      </c>
      <c r="B604">
        <v>1900000</v>
      </c>
      <c r="C604" t="s">
        <v>2</v>
      </c>
      <c r="D604" t="s">
        <v>12428</v>
      </c>
      <c r="E604" t="s">
        <v>5</v>
      </c>
      <c r="F604">
        <v>3104</v>
      </c>
      <c r="G604">
        <v>6</v>
      </c>
      <c r="H604">
        <v>1</v>
      </c>
      <c r="I604">
        <v>6</v>
      </c>
      <c r="J604">
        <v>691</v>
      </c>
      <c r="L604" t="s">
        <v>747</v>
      </c>
      <c r="M604" t="s">
        <v>99</v>
      </c>
      <c r="N604" t="s">
        <v>101</v>
      </c>
      <c r="O604" s="6" t="str">
        <f>INDEX(lkp_Region,MATCH(tbl_Sales[[#This Row],[Suburb]],lkp_Suburb,0))</f>
        <v>Southern Metropolitan</v>
      </c>
      <c r="P604" s="6">
        <f>MONTH(tbl_Sales[[#This Row],[Date]])</f>
        <v>4</v>
      </c>
      <c r="Q604" s="6">
        <f>YEAR(tbl_Sales[[#This Row],[Date]])</f>
        <v>2016</v>
      </c>
    </row>
    <row r="605" spans="1:17" x14ac:dyDescent="0.25">
      <c r="A605" s="1">
        <v>42490</v>
      </c>
      <c r="B605">
        <v>650000</v>
      </c>
      <c r="C605" t="s">
        <v>2</v>
      </c>
      <c r="D605" t="s">
        <v>12423</v>
      </c>
      <c r="E605" t="s">
        <v>10</v>
      </c>
      <c r="F605">
        <v>3081</v>
      </c>
      <c r="G605">
        <v>3</v>
      </c>
      <c r="H605">
        <v>1</v>
      </c>
      <c r="I605">
        <v>2</v>
      </c>
      <c r="J605">
        <v>582</v>
      </c>
      <c r="K605">
        <v>1955</v>
      </c>
      <c r="L605" t="s">
        <v>749</v>
      </c>
      <c r="M605" t="s">
        <v>748</v>
      </c>
      <c r="N605" t="s">
        <v>150</v>
      </c>
      <c r="O605" s="6" t="str">
        <f>INDEX(lkp_Region,MATCH(tbl_Sales[[#This Row],[Suburb]],lkp_Suburb,0))</f>
        <v>Eastern Metropolitan</v>
      </c>
      <c r="P605" s="6">
        <f>MONTH(tbl_Sales[[#This Row],[Date]])</f>
        <v>4</v>
      </c>
      <c r="Q605" s="6">
        <f>YEAR(tbl_Sales[[#This Row],[Date]])</f>
        <v>2016</v>
      </c>
    </row>
    <row r="606" spans="1:17" x14ac:dyDescent="0.25">
      <c r="A606" s="1">
        <v>42491</v>
      </c>
      <c r="B606">
        <v>2025000</v>
      </c>
      <c r="C606" t="s">
        <v>2</v>
      </c>
      <c r="D606" t="s">
        <v>12429</v>
      </c>
      <c r="E606" t="s">
        <v>5</v>
      </c>
      <c r="F606">
        <v>3144</v>
      </c>
      <c r="G606">
        <v>3</v>
      </c>
      <c r="H606">
        <v>2</v>
      </c>
      <c r="I606">
        <v>2</v>
      </c>
      <c r="J606">
        <v>396</v>
      </c>
      <c r="K606">
        <v>1910</v>
      </c>
      <c r="L606" t="s">
        <v>750</v>
      </c>
      <c r="M606" t="s">
        <v>388</v>
      </c>
      <c r="N606" t="s">
        <v>76</v>
      </c>
      <c r="O606" s="6" t="str">
        <f>INDEX(lkp_Region,MATCH(tbl_Sales[[#This Row],[Suburb]],lkp_Suburb,0))</f>
        <v>Southern Metropolitan</v>
      </c>
      <c r="P606" s="6">
        <f>MONTH(tbl_Sales[[#This Row],[Date]])</f>
        <v>5</v>
      </c>
      <c r="Q606" s="6">
        <f>YEAR(tbl_Sales[[#This Row],[Date]])</f>
        <v>2016</v>
      </c>
    </row>
    <row r="607" spans="1:17" x14ac:dyDescent="0.25">
      <c r="A607" s="1">
        <v>42491</v>
      </c>
      <c r="B607">
        <v>4700000</v>
      </c>
      <c r="C607" t="s">
        <v>2</v>
      </c>
      <c r="D607" t="s">
        <v>12427</v>
      </c>
      <c r="E607" t="s">
        <v>10</v>
      </c>
      <c r="F607">
        <v>3144</v>
      </c>
      <c r="G607">
        <v>4</v>
      </c>
      <c r="H607">
        <v>3</v>
      </c>
      <c r="I607">
        <v>2</v>
      </c>
      <c r="J607">
        <v>879</v>
      </c>
      <c r="L607" t="s">
        <v>751</v>
      </c>
      <c r="M607" t="s">
        <v>388</v>
      </c>
      <c r="N607" t="s">
        <v>76</v>
      </c>
      <c r="O607" s="6" t="str">
        <f>INDEX(lkp_Region,MATCH(tbl_Sales[[#This Row],[Suburb]],lkp_Suburb,0))</f>
        <v>Southern Metropolitan</v>
      </c>
      <c r="P607" s="6">
        <f>MONTH(tbl_Sales[[#This Row],[Date]])</f>
        <v>5</v>
      </c>
      <c r="Q607" s="6">
        <f>YEAR(tbl_Sales[[#This Row],[Date]])</f>
        <v>2016</v>
      </c>
    </row>
    <row r="608" spans="1:17" x14ac:dyDescent="0.25">
      <c r="A608" s="1">
        <v>42491</v>
      </c>
      <c r="B608">
        <v>800000</v>
      </c>
      <c r="C608" t="s">
        <v>13</v>
      </c>
      <c r="D608" t="s">
        <v>12425</v>
      </c>
      <c r="E608" t="s">
        <v>10</v>
      </c>
      <c r="F608">
        <v>3181</v>
      </c>
      <c r="G608">
        <v>2</v>
      </c>
      <c r="H608">
        <v>1</v>
      </c>
      <c r="I608">
        <v>1</v>
      </c>
      <c r="J608">
        <v>0</v>
      </c>
      <c r="K608">
        <v>1930</v>
      </c>
      <c r="L608" t="s">
        <v>752</v>
      </c>
      <c r="M608" t="s">
        <v>431</v>
      </c>
      <c r="N608" t="s">
        <v>26</v>
      </c>
      <c r="O608" s="6" t="str">
        <f>INDEX(lkp_Region,MATCH(tbl_Sales[[#This Row],[Suburb]],lkp_Suburb,0))</f>
        <v>Southern Metropolitan</v>
      </c>
      <c r="P608" s="6">
        <f>MONTH(tbl_Sales[[#This Row],[Date]])</f>
        <v>5</v>
      </c>
      <c r="Q608" s="6">
        <f>YEAR(tbl_Sales[[#This Row],[Date]])</f>
        <v>2016</v>
      </c>
    </row>
    <row r="609" spans="1:17" x14ac:dyDescent="0.25">
      <c r="A609" s="1">
        <v>42491</v>
      </c>
      <c r="B609">
        <v>400000</v>
      </c>
      <c r="C609" t="s">
        <v>13</v>
      </c>
      <c r="D609" t="s">
        <v>12427</v>
      </c>
      <c r="E609" t="s">
        <v>10</v>
      </c>
      <c r="F609">
        <v>3055</v>
      </c>
      <c r="G609">
        <v>2</v>
      </c>
      <c r="H609">
        <v>1</v>
      </c>
      <c r="I609">
        <v>1</v>
      </c>
      <c r="J609">
        <v>0</v>
      </c>
      <c r="L609" t="s">
        <v>753</v>
      </c>
      <c r="M609" t="s">
        <v>80</v>
      </c>
      <c r="N609" t="s">
        <v>18</v>
      </c>
      <c r="O609" s="6" t="str">
        <f>INDEX(lkp_Region,MATCH(tbl_Sales[[#This Row],[Suburb]],lkp_Suburb,0))</f>
        <v>Northern Metropolitan</v>
      </c>
      <c r="P609" s="6">
        <f>MONTH(tbl_Sales[[#This Row],[Date]])</f>
        <v>5</v>
      </c>
      <c r="Q609" s="6">
        <f>YEAR(tbl_Sales[[#This Row],[Date]])</f>
        <v>2016</v>
      </c>
    </row>
    <row r="610" spans="1:17" x14ac:dyDescent="0.25">
      <c r="A610" s="1">
        <v>42491</v>
      </c>
      <c r="B610">
        <v>403000</v>
      </c>
      <c r="C610" t="s">
        <v>13</v>
      </c>
      <c r="D610" t="s">
        <v>12428</v>
      </c>
      <c r="E610" t="s">
        <v>10</v>
      </c>
      <c r="F610">
        <v>3055</v>
      </c>
      <c r="G610">
        <v>2</v>
      </c>
      <c r="H610">
        <v>1</v>
      </c>
      <c r="I610">
        <v>2</v>
      </c>
      <c r="J610">
        <v>0</v>
      </c>
      <c r="L610" t="s">
        <v>754</v>
      </c>
      <c r="M610" t="s">
        <v>80</v>
      </c>
      <c r="N610" t="s">
        <v>18</v>
      </c>
      <c r="O610" s="6" t="str">
        <f>INDEX(lkp_Region,MATCH(tbl_Sales[[#This Row],[Suburb]],lkp_Suburb,0))</f>
        <v>Northern Metropolitan</v>
      </c>
      <c r="P610" s="6">
        <f>MONTH(tbl_Sales[[#This Row],[Date]])</f>
        <v>5</v>
      </c>
      <c r="Q610" s="6">
        <f>YEAR(tbl_Sales[[#This Row],[Date]])</f>
        <v>2016</v>
      </c>
    </row>
    <row r="611" spans="1:17" x14ac:dyDescent="0.25">
      <c r="A611" s="1">
        <v>42491</v>
      </c>
      <c r="B611">
        <v>901000</v>
      </c>
      <c r="C611" t="s">
        <v>2</v>
      </c>
      <c r="D611" t="s">
        <v>12425</v>
      </c>
      <c r="E611" t="s">
        <v>10</v>
      </c>
      <c r="F611">
        <v>3055</v>
      </c>
      <c r="G611">
        <v>3</v>
      </c>
      <c r="H611">
        <v>1</v>
      </c>
      <c r="I611">
        <v>4</v>
      </c>
      <c r="J611">
        <v>357</v>
      </c>
      <c r="L611" t="s">
        <v>755</v>
      </c>
      <c r="M611" t="s">
        <v>80</v>
      </c>
      <c r="N611" t="s">
        <v>18</v>
      </c>
      <c r="O611" s="6" t="str">
        <f>INDEX(lkp_Region,MATCH(tbl_Sales[[#This Row],[Suburb]],lkp_Suburb,0))</f>
        <v>Northern Metropolitan</v>
      </c>
      <c r="P611" s="6">
        <f>MONTH(tbl_Sales[[#This Row],[Date]])</f>
        <v>5</v>
      </c>
      <c r="Q611" s="6">
        <f>YEAR(tbl_Sales[[#This Row],[Date]])</f>
        <v>2016</v>
      </c>
    </row>
    <row r="612" spans="1:17" x14ac:dyDescent="0.25">
      <c r="A612" s="1">
        <v>42491</v>
      </c>
      <c r="B612">
        <v>1740000</v>
      </c>
      <c r="C612" t="s">
        <v>2</v>
      </c>
      <c r="D612" t="s">
        <v>12427</v>
      </c>
      <c r="E612" t="s">
        <v>10</v>
      </c>
      <c r="F612">
        <v>3040</v>
      </c>
      <c r="G612">
        <v>5</v>
      </c>
      <c r="H612">
        <v>3</v>
      </c>
      <c r="I612">
        <v>2</v>
      </c>
      <c r="J612">
        <v>839</v>
      </c>
      <c r="K612">
        <v>1925</v>
      </c>
      <c r="L612" t="s">
        <v>756</v>
      </c>
      <c r="M612" t="s">
        <v>190</v>
      </c>
      <c r="N612" t="s">
        <v>49</v>
      </c>
      <c r="O612" s="6" t="str">
        <f>INDEX(lkp_Region,MATCH(tbl_Sales[[#This Row],[Suburb]],lkp_Suburb,0))</f>
        <v>Western Metropolitan</v>
      </c>
      <c r="P612" s="6">
        <f>MONTH(tbl_Sales[[#This Row],[Date]])</f>
        <v>5</v>
      </c>
      <c r="Q612" s="6">
        <f>YEAR(tbl_Sales[[#This Row],[Date]])</f>
        <v>2016</v>
      </c>
    </row>
    <row r="613" spans="1:17" x14ac:dyDescent="0.25">
      <c r="A613" s="1">
        <v>42491</v>
      </c>
      <c r="B613">
        <v>670000</v>
      </c>
      <c r="C613" t="s">
        <v>2</v>
      </c>
      <c r="D613" t="s">
        <v>12429</v>
      </c>
      <c r="E613" t="s">
        <v>5</v>
      </c>
      <c r="F613">
        <v>3013</v>
      </c>
      <c r="G613">
        <v>3</v>
      </c>
      <c r="H613">
        <v>1</v>
      </c>
      <c r="I613">
        <v>1</v>
      </c>
      <c r="J613">
        <v>477</v>
      </c>
      <c r="K613">
        <v>1960</v>
      </c>
      <c r="L613" t="s">
        <v>757</v>
      </c>
      <c r="M613" t="s">
        <v>65</v>
      </c>
      <c r="N613" t="s">
        <v>21</v>
      </c>
      <c r="O613" s="6" t="str">
        <f>INDEX(lkp_Region,MATCH(tbl_Sales[[#This Row],[Suburb]],lkp_Suburb,0))</f>
        <v>Western Metropolitan</v>
      </c>
      <c r="P613" s="6">
        <f>MONTH(tbl_Sales[[#This Row],[Date]])</f>
        <v>5</v>
      </c>
      <c r="Q613" s="6">
        <f>YEAR(tbl_Sales[[#This Row],[Date]])</f>
        <v>2016</v>
      </c>
    </row>
    <row r="614" spans="1:17" x14ac:dyDescent="0.25">
      <c r="A614" s="1">
        <v>42491</v>
      </c>
      <c r="B614">
        <v>705000</v>
      </c>
      <c r="C614" t="s">
        <v>2</v>
      </c>
      <c r="D614" t="s">
        <v>12431</v>
      </c>
      <c r="E614" t="s">
        <v>10</v>
      </c>
      <c r="F614">
        <v>3012</v>
      </c>
      <c r="G614">
        <v>2</v>
      </c>
      <c r="H614">
        <v>1</v>
      </c>
      <c r="I614">
        <v>1</v>
      </c>
      <c r="J614">
        <v>308</v>
      </c>
      <c r="L614" t="s">
        <v>758</v>
      </c>
      <c r="M614" t="s">
        <v>53</v>
      </c>
      <c r="N614" t="s">
        <v>21</v>
      </c>
      <c r="O614" s="6" t="str">
        <f>INDEX(lkp_Region,MATCH(tbl_Sales[[#This Row],[Suburb]],lkp_Suburb,0))</f>
        <v>Western Metropolitan</v>
      </c>
      <c r="P614" s="6">
        <f>MONTH(tbl_Sales[[#This Row],[Date]])</f>
        <v>5</v>
      </c>
      <c r="Q614" s="6">
        <f>YEAR(tbl_Sales[[#This Row],[Date]])</f>
        <v>2016</v>
      </c>
    </row>
    <row r="615" spans="1:17" x14ac:dyDescent="0.25">
      <c r="A615" s="1">
        <v>42491</v>
      </c>
      <c r="B615">
        <v>982000</v>
      </c>
      <c r="C615" t="s">
        <v>2</v>
      </c>
      <c r="D615" t="s">
        <v>12423</v>
      </c>
      <c r="E615" t="s">
        <v>10</v>
      </c>
      <c r="F615">
        <v>3107</v>
      </c>
      <c r="G615">
        <v>3</v>
      </c>
      <c r="H615">
        <v>2</v>
      </c>
      <c r="I615">
        <v>2</v>
      </c>
      <c r="J615">
        <v>652</v>
      </c>
      <c r="L615" t="s">
        <v>759</v>
      </c>
      <c r="M615" t="s">
        <v>586</v>
      </c>
      <c r="N615" t="s">
        <v>128</v>
      </c>
      <c r="O615" s="6" t="str">
        <f>INDEX(lkp_Region,MATCH(tbl_Sales[[#This Row],[Suburb]],lkp_Suburb,0))</f>
        <v>Eastern Metropolitan</v>
      </c>
      <c r="P615" s="6">
        <f>MONTH(tbl_Sales[[#This Row],[Date]])</f>
        <v>5</v>
      </c>
      <c r="Q615" s="6">
        <f>YEAR(tbl_Sales[[#This Row],[Date]])</f>
        <v>2016</v>
      </c>
    </row>
    <row r="616" spans="1:17" x14ac:dyDescent="0.25">
      <c r="A616" s="1">
        <v>42491</v>
      </c>
      <c r="B616">
        <v>675000</v>
      </c>
      <c r="C616" t="s">
        <v>2</v>
      </c>
      <c r="D616" t="s">
        <v>12428</v>
      </c>
      <c r="E616" t="s">
        <v>10</v>
      </c>
      <c r="F616">
        <v>3025</v>
      </c>
      <c r="G616">
        <v>3</v>
      </c>
      <c r="H616">
        <v>2</v>
      </c>
      <c r="I616">
        <v>2</v>
      </c>
      <c r="J616">
        <v>171</v>
      </c>
      <c r="K616">
        <v>2012</v>
      </c>
      <c r="L616" t="s">
        <v>760</v>
      </c>
      <c r="M616" t="s">
        <v>91</v>
      </c>
      <c r="N616" t="s">
        <v>69</v>
      </c>
      <c r="O616" s="6" t="str">
        <f>INDEX(lkp_Region,MATCH(tbl_Sales[[#This Row],[Suburb]],lkp_Suburb,0))</f>
        <v>Western Metropolitan</v>
      </c>
      <c r="P616" s="6">
        <f>MONTH(tbl_Sales[[#This Row],[Date]])</f>
        <v>5</v>
      </c>
      <c r="Q616" s="6">
        <f>YEAR(tbl_Sales[[#This Row],[Date]])</f>
        <v>2016</v>
      </c>
    </row>
    <row r="617" spans="1:17" x14ac:dyDescent="0.25">
      <c r="A617" s="1">
        <v>42491</v>
      </c>
      <c r="B617">
        <v>450000</v>
      </c>
      <c r="C617" t="s">
        <v>13</v>
      </c>
      <c r="D617" t="s">
        <v>12428</v>
      </c>
      <c r="E617" t="s">
        <v>5</v>
      </c>
      <c r="F617">
        <v>3073</v>
      </c>
      <c r="G617">
        <v>3</v>
      </c>
      <c r="H617">
        <v>1</v>
      </c>
      <c r="I617">
        <v>2</v>
      </c>
      <c r="J617">
        <v>179</v>
      </c>
      <c r="K617">
        <v>2002</v>
      </c>
      <c r="L617" t="s">
        <v>761</v>
      </c>
      <c r="M617" t="s">
        <v>93</v>
      </c>
      <c r="N617" t="s">
        <v>62</v>
      </c>
      <c r="O617" s="6" t="str">
        <f>INDEX(lkp_Region,MATCH(tbl_Sales[[#This Row],[Suburb]],lkp_Suburb,0))</f>
        <v>Northern Metropolitan</v>
      </c>
      <c r="P617" s="6">
        <f>MONTH(tbl_Sales[[#This Row],[Date]])</f>
        <v>5</v>
      </c>
      <c r="Q617" s="6">
        <f>YEAR(tbl_Sales[[#This Row],[Date]])</f>
        <v>2016</v>
      </c>
    </row>
    <row r="618" spans="1:17" x14ac:dyDescent="0.25">
      <c r="A618" s="1">
        <v>42491</v>
      </c>
      <c r="B618">
        <v>875000</v>
      </c>
      <c r="C618" t="s">
        <v>2</v>
      </c>
      <c r="D618" t="s">
        <v>12427</v>
      </c>
      <c r="E618" t="s">
        <v>10</v>
      </c>
      <c r="F618">
        <v>3070</v>
      </c>
      <c r="G618">
        <v>2</v>
      </c>
      <c r="H618">
        <v>1</v>
      </c>
      <c r="I618">
        <v>1</v>
      </c>
      <c r="J618">
        <v>0</v>
      </c>
      <c r="L618" t="s">
        <v>762</v>
      </c>
      <c r="M618" t="s">
        <v>271</v>
      </c>
      <c r="N618" t="s">
        <v>62</v>
      </c>
      <c r="O618" s="6" t="str">
        <f>INDEX(lkp_Region,MATCH(tbl_Sales[[#This Row],[Suburb]],lkp_Suburb,0))</f>
        <v>Northern Metropolitan</v>
      </c>
      <c r="P618" s="6">
        <f>MONTH(tbl_Sales[[#This Row],[Date]])</f>
        <v>5</v>
      </c>
      <c r="Q618" s="6">
        <f>YEAR(tbl_Sales[[#This Row],[Date]])</f>
        <v>2016</v>
      </c>
    </row>
    <row r="619" spans="1:17" x14ac:dyDescent="0.25">
      <c r="A619" s="1">
        <v>42491</v>
      </c>
      <c r="B619">
        <v>930000</v>
      </c>
      <c r="C619" t="s">
        <v>2</v>
      </c>
      <c r="D619" t="s">
        <v>12423</v>
      </c>
      <c r="E619" t="s">
        <v>10</v>
      </c>
      <c r="F619">
        <v>3072</v>
      </c>
      <c r="G619">
        <v>3</v>
      </c>
      <c r="H619">
        <v>1</v>
      </c>
      <c r="I619">
        <v>0</v>
      </c>
      <c r="J619">
        <v>453</v>
      </c>
      <c r="L619" t="s">
        <v>763</v>
      </c>
      <c r="M619" t="s">
        <v>97</v>
      </c>
      <c r="N619" t="s">
        <v>62</v>
      </c>
      <c r="O619" s="6" t="str">
        <f>INDEX(lkp_Region,MATCH(tbl_Sales[[#This Row],[Suburb]],lkp_Suburb,0))</f>
        <v>Northern Metropolitan</v>
      </c>
      <c r="P619" s="6">
        <f>MONTH(tbl_Sales[[#This Row],[Date]])</f>
        <v>5</v>
      </c>
      <c r="Q619" s="6">
        <f>YEAR(tbl_Sales[[#This Row],[Date]])</f>
        <v>2016</v>
      </c>
    </row>
    <row r="620" spans="1:17" x14ac:dyDescent="0.25">
      <c r="A620" s="1">
        <v>42491</v>
      </c>
      <c r="B620">
        <v>2840000</v>
      </c>
      <c r="C620" t="s">
        <v>2</v>
      </c>
      <c r="D620" t="s">
        <v>12427</v>
      </c>
      <c r="E620" t="s">
        <v>10</v>
      </c>
      <c r="F620">
        <v>3078</v>
      </c>
      <c r="G620">
        <v>5</v>
      </c>
      <c r="H620">
        <v>4</v>
      </c>
      <c r="I620">
        <v>4</v>
      </c>
      <c r="J620">
        <v>809</v>
      </c>
      <c r="K620">
        <v>1910</v>
      </c>
      <c r="L620" t="s">
        <v>765</v>
      </c>
      <c r="M620" t="s">
        <v>764</v>
      </c>
      <c r="N620" t="s">
        <v>62</v>
      </c>
      <c r="O620" s="6" t="str">
        <f>INDEX(lkp_Region,MATCH(tbl_Sales[[#This Row],[Suburb]],lkp_Suburb,0))</f>
        <v>Northern Metropolitan</v>
      </c>
      <c r="P620" s="6">
        <f>MONTH(tbl_Sales[[#This Row],[Date]])</f>
        <v>5</v>
      </c>
      <c r="Q620" s="6">
        <f>YEAR(tbl_Sales[[#This Row],[Date]])</f>
        <v>2016</v>
      </c>
    </row>
    <row r="621" spans="1:17" x14ac:dyDescent="0.25">
      <c r="A621" s="1">
        <v>42491</v>
      </c>
      <c r="B621">
        <v>615000</v>
      </c>
      <c r="C621" t="s">
        <v>13</v>
      </c>
      <c r="D621" t="s">
        <v>12423</v>
      </c>
      <c r="E621" t="s">
        <v>10</v>
      </c>
      <c r="F621">
        <v>3124</v>
      </c>
      <c r="G621">
        <v>2</v>
      </c>
      <c r="H621">
        <v>1</v>
      </c>
      <c r="I621">
        <v>1</v>
      </c>
      <c r="J621">
        <v>1107</v>
      </c>
      <c r="K621">
        <v>1960</v>
      </c>
      <c r="L621" t="s">
        <v>766</v>
      </c>
      <c r="M621" t="s">
        <v>209</v>
      </c>
      <c r="N621" t="s">
        <v>101</v>
      </c>
      <c r="O621" s="6" t="str">
        <f>INDEX(lkp_Region,MATCH(tbl_Sales[[#This Row],[Suburb]],lkp_Suburb,0))</f>
        <v>Southern Metropolitan</v>
      </c>
      <c r="P621" s="6">
        <f>MONTH(tbl_Sales[[#This Row],[Date]])</f>
        <v>5</v>
      </c>
      <c r="Q621" s="6">
        <f>YEAR(tbl_Sales[[#This Row],[Date]])</f>
        <v>2016</v>
      </c>
    </row>
    <row r="622" spans="1:17" x14ac:dyDescent="0.25">
      <c r="A622" s="1">
        <v>42491</v>
      </c>
      <c r="B622">
        <v>685000</v>
      </c>
      <c r="C622" t="s">
        <v>2</v>
      </c>
      <c r="D622" t="s">
        <v>12429</v>
      </c>
      <c r="E622" t="s">
        <v>5</v>
      </c>
      <c r="F622">
        <v>3104</v>
      </c>
      <c r="G622">
        <v>2</v>
      </c>
      <c r="H622">
        <v>1</v>
      </c>
      <c r="I622">
        <v>1</v>
      </c>
      <c r="J622">
        <v>177</v>
      </c>
      <c r="K622">
        <v>1975</v>
      </c>
      <c r="L622" t="s">
        <v>767</v>
      </c>
      <c r="M622" t="s">
        <v>99</v>
      </c>
      <c r="N622" t="s">
        <v>101</v>
      </c>
      <c r="O622" s="6" t="str">
        <f>INDEX(lkp_Region,MATCH(tbl_Sales[[#This Row],[Suburb]],lkp_Suburb,0))</f>
        <v>Southern Metropolitan</v>
      </c>
      <c r="P622" s="6">
        <f>MONTH(tbl_Sales[[#This Row],[Date]])</f>
        <v>5</v>
      </c>
      <c r="Q622" s="6">
        <f>YEAR(tbl_Sales[[#This Row],[Date]])</f>
        <v>2016</v>
      </c>
    </row>
    <row r="623" spans="1:17" x14ac:dyDescent="0.25">
      <c r="A623" s="1">
        <v>42491</v>
      </c>
      <c r="B623">
        <v>3320000</v>
      </c>
      <c r="C623" t="s">
        <v>2</v>
      </c>
      <c r="D623" t="s">
        <v>12428</v>
      </c>
      <c r="E623" t="s">
        <v>5</v>
      </c>
      <c r="F623">
        <v>3124</v>
      </c>
      <c r="G623">
        <v>5</v>
      </c>
      <c r="H623">
        <v>4</v>
      </c>
      <c r="I623">
        <v>2</v>
      </c>
      <c r="J623">
        <v>741</v>
      </c>
      <c r="K623">
        <v>2009</v>
      </c>
      <c r="L623" t="s">
        <v>768</v>
      </c>
      <c r="M623" t="s">
        <v>209</v>
      </c>
      <c r="N623" t="s">
        <v>101</v>
      </c>
      <c r="O623" s="6" t="str">
        <f>INDEX(lkp_Region,MATCH(tbl_Sales[[#This Row],[Suburb]],lkp_Suburb,0))</f>
        <v>Southern Metropolitan</v>
      </c>
      <c r="P623" s="6">
        <f>MONTH(tbl_Sales[[#This Row],[Date]])</f>
        <v>5</v>
      </c>
      <c r="Q623" s="6">
        <f>YEAR(tbl_Sales[[#This Row],[Date]])</f>
        <v>2016</v>
      </c>
    </row>
    <row r="624" spans="1:17" x14ac:dyDescent="0.25">
      <c r="A624" s="1">
        <v>42491</v>
      </c>
      <c r="B624">
        <v>750000</v>
      </c>
      <c r="C624" t="s">
        <v>51</v>
      </c>
      <c r="D624" t="s">
        <v>12423</v>
      </c>
      <c r="E624" t="s">
        <v>10</v>
      </c>
      <c r="F624">
        <v>3079</v>
      </c>
      <c r="G624">
        <v>3</v>
      </c>
      <c r="H624">
        <v>1</v>
      </c>
      <c r="I624">
        <v>1</v>
      </c>
      <c r="J624">
        <v>110</v>
      </c>
      <c r="K624">
        <v>1990</v>
      </c>
      <c r="L624" t="s">
        <v>769</v>
      </c>
      <c r="M624" t="s">
        <v>213</v>
      </c>
      <c r="N624" t="s">
        <v>150</v>
      </c>
      <c r="O624" s="6" t="str">
        <f>INDEX(lkp_Region,MATCH(tbl_Sales[[#This Row],[Suburb]],lkp_Suburb,0))</f>
        <v>Eastern Metropolitan</v>
      </c>
      <c r="P624" s="6">
        <f>MONTH(tbl_Sales[[#This Row],[Date]])</f>
        <v>5</v>
      </c>
      <c r="Q624" s="6">
        <f>YEAR(tbl_Sales[[#This Row],[Date]])</f>
        <v>2016</v>
      </c>
    </row>
    <row r="625" spans="1:17" x14ac:dyDescent="0.25">
      <c r="A625" s="1">
        <v>42491</v>
      </c>
      <c r="B625">
        <v>895000</v>
      </c>
      <c r="C625" t="s">
        <v>2</v>
      </c>
      <c r="D625" t="s">
        <v>12423</v>
      </c>
      <c r="E625" t="s">
        <v>10</v>
      </c>
      <c r="F625">
        <v>3084</v>
      </c>
      <c r="G625">
        <v>5</v>
      </c>
      <c r="H625">
        <v>3</v>
      </c>
      <c r="I625">
        <v>2</v>
      </c>
      <c r="J625">
        <v>648</v>
      </c>
      <c r="L625" t="s">
        <v>770</v>
      </c>
      <c r="M625" t="s">
        <v>320</v>
      </c>
      <c r="N625" t="s">
        <v>150</v>
      </c>
      <c r="O625" s="6" t="str">
        <f>INDEX(lkp_Region,MATCH(tbl_Sales[[#This Row],[Suburb]],lkp_Suburb,0))</f>
        <v>Eastern Metropolitan</v>
      </c>
      <c r="P625" s="6">
        <f>MONTH(tbl_Sales[[#This Row],[Date]])</f>
        <v>5</v>
      </c>
      <c r="Q625" s="6">
        <f>YEAR(tbl_Sales[[#This Row],[Date]])</f>
        <v>2016</v>
      </c>
    </row>
    <row r="626" spans="1:17" x14ac:dyDescent="0.25">
      <c r="A626" s="1">
        <v>42491</v>
      </c>
      <c r="B626">
        <v>961000</v>
      </c>
      <c r="C626" t="s">
        <v>2</v>
      </c>
      <c r="D626" t="s">
        <v>12427</v>
      </c>
      <c r="E626" t="s">
        <v>10</v>
      </c>
      <c r="F626">
        <v>3081</v>
      </c>
      <c r="G626">
        <v>3</v>
      </c>
      <c r="H626">
        <v>1</v>
      </c>
      <c r="I626">
        <v>2</v>
      </c>
      <c r="J626">
        <v>1179</v>
      </c>
      <c r="L626" t="s">
        <v>771</v>
      </c>
      <c r="M626" t="s">
        <v>148</v>
      </c>
      <c r="N626" t="s">
        <v>150</v>
      </c>
      <c r="O626" s="6" t="str">
        <f>INDEX(lkp_Region,MATCH(tbl_Sales[[#This Row],[Suburb]],lkp_Suburb,0))</f>
        <v>Eastern Metropolitan</v>
      </c>
      <c r="P626" s="6">
        <f>MONTH(tbl_Sales[[#This Row],[Date]])</f>
        <v>5</v>
      </c>
      <c r="Q626" s="6">
        <f>YEAR(tbl_Sales[[#This Row],[Date]])</f>
        <v>2016</v>
      </c>
    </row>
    <row r="627" spans="1:17" x14ac:dyDescent="0.25">
      <c r="A627" s="1">
        <v>42491</v>
      </c>
      <c r="B627">
        <v>1275000</v>
      </c>
      <c r="C627" t="s">
        <v>2</v>
      </c>
      <c r="D627" t="s">
        <v>12427</v>
      </c>
      <c r="E627" t="s">
        <v>5</v>
      </c>
      <c r="F627">
        <v>3079</v>
      </c>
      <c r="G627">
        <v>3</v>
      </c>
      <c r="H627">
        <v>2</v>
      </c>
      <c r="I627">
        <v>2</v>
      </c>
      <c r="J627">
        <v>834</v>
      </c>
      <c r="K627">
        <v>1950</v>
      </c>
      <c r="L627" t="s">
        <v>772</v>
      </c>
      <c r="M627" t="s">
        <v>213</v>
      </c>
      <c r="N627" t="s">
        <v>150</v>
      </c>
      <c r="O627" s="6" t="str">
        <f>INDEX(lkp_Region,MATCH(tbl_Sales[[#This Row],[Suburb]],lkp_Suburb,0))</f>
        <v>Eastern Metropolitan</v>
      </c>
      <c r="P627" s="6">
        <f>MONTH(tbl_Sales[[#This Row],[Date]])</f>
        <v>5</v>
      </c>
      <c r="Q627" s="6">
        <f>YEAR(tbl_Sales[[#This Row],[Date]])</f>
        <v>2016</v>
      </c>
    </row>
    <row r="628" spans="1:17" x14ac:dyDescent="0.25">
      <c r="A628" s="1">
        <v>42492</v>
      </c>
      <c r="B628">
        <v>1430000</v>
      </c>
      <c r="C628" t="s">
        <v>2</v>
      </c>
      <c r="D628" t="s">
        <v>12427</v>
      </c>
      <c r="E628" t="s">
        <v>10</v>
      </c>
      <c r="F628">
        <v>3121</v>
      </c>
      <c r="G628">
        <v>2</v>
      </c>
      <c r="H628">
        <v>1</v>
      </c>
      <c r="I628">
        <v>2</v>
      </c>
      <c r="J628">
        <v>292</v>
      </c>
      <c r="L628" t="s">
        <v>773</v>
      </c>
      <c r="M628" t="s">
        <v>6</v>
      </c>
      <c r="N628" t="s">
        <v>8</v>
      </c>
      <c r="O628" s="6" t="str">
        <f>INDEX(lkp_Region,MATCH(tbl_Sales[[#This Row],[Suburb]],lkp_Suburb,0))</f>
        <v>Northern Metropolitan</v>
      </c>
      <c r="P628" s="6">
        <f>MONTH(tbl_Sales[[#This Row],[Date]])</f>
        <v>5</v>
      </c>
      <c r="Q628" s="6">
        <f>YEAR(tbl_Sales[[#This Row],[Date]])</f>
        <v>2016</v>
      </c>
    </row>
    <row r="629" spans="1:17" x14ac:dyDescent="0.25">
      <c r="A629" s="1">
        <v>42492</v>
      </c>
      <c r="B629">
        <v>660000</v>
      </c>
      <c r="C629" t="s">
        <v>13</v>
      </c>
      <c r="D629" t="s">
        <v>12428</v>
      </c>
      <c r="E629" t="s">
        <v>10</v>
      </c>
      <c r="F629">
        <v>3141</v>
      </c>
      <c r="G629">
        <v>2</v>
      </c>
      <c r="H629">
        <v>1</v>
      </c>
      <c r="I629">
        <v>1</v>
      </c>
      <c r="J629">
        <v>0</v>
      </c>
      <c r="L629" t="s">
        <v>774</v>
      </c>
      <c r="M629" t="s">
        <v>111</v>
      </c>
      <c r="N629" t="s">
        <v>76</v>
      </c>
      <c r="O629" s="6" t="str">
        <f>INDEX(lkp_Region,MATCH(tbl_Sales[[#This Row],[Suburb]],lkp_Suburb,0))</f>
        <v>Southern Metropolitan</v>
      </c>
      <c r="P629" s="6">
        <f>MONTH(tbl_Sales[[#This Row],[Date]])</f>
        <v>5</v>
      </c>
      <c r="Q629" s="6">
        <f>YEAR(tbl_Sales[[#This Row],[Date]])</f>
        <v>2016</v>
      </c>
    </row>
    <row r="630" spans="1:17" x14ac:dyDescent="0.25">
      <c r="A630" s="1">
        <v>42492</v>
      </c>
      <c r="B630">
        <v>1650000</v>
      </c>
      <c r="C630" t="s">
        <v>2</v>
      </c>
      <c r="D630" t="s">
        <v>12423</v>
      </c>
      <c r="E630" t="s">
        <v>5</v>
      </c>
      <c r="F630">
        <v>3146</v>
      </c>
      <c r="G630">
        <v>5</v>
      </c>
      <c r="H630">
        <v>2</v>
      </c>
      <c r="I630">
        <v>2</v>
      </c>
      <c r="J630">
        <v>400</v>
      </c>
      <c r="L630" t="s">
        <v>775</v>
      </c>
      <c r="M630" t="s">
        <v>102</v>
      </c>
      <c r="N630" t="s">
        <v>76</v>
      </c>
      <c r="O630" s="6" t="str">
        <f>INDEX(lkp_Region,MATCH(tbl_Sales[[#This Row],[Suburb]],lkp_Suburb,0))</f>
        <v>Southern Metropolitan</v>
      </c>
      <c r="P630" s="6">
        <f>MONTH(tbl_Sales[[#This Row],[Date]])</f>
        <v>5</v>
      </c>
      <c r="Q630" s="6">
        <f>YEAR(tbl_Sales[[#This Row],[Date]])</f>
        <v>2016</v>
      </c>
    </row>
    <row r="631" spans="1:17" x14ac:dyDescent="0.25">
      <c r="A631" s="1">
        <v>42492</v>
      </c>
      <c r="B631">
        <v>755000</v>
      </c>
      <c r="C631" t="s">
        <v>51</v>
      </c>
      <c r="D631" t="s">
        <v>12429</v>
      </c>
      <c r="E631" t="s">
        <v>10</v>
      </c>
      <c r="F631">
        <v>3185</v>
      </c>
      <c r="G631">
        <v>2</v>
      </c>
      <c r="H631">
        <v>2</v>
      </c>
      <c r="I631">
        <v>1</v>
      </c>
      <c r="J631">
        <v>66</v>
      </c>
      <c r="K631">
        <v>2005</v>
      </c>
      <c r="L631" t="s">
        <v>776</v>
      </c>
      <c r="M631" t="s">
        <v>154</v>
      </c>
      <c r="N631" t="s">
        <v>26</v>
      </c>
      <c r="O631" s="6" t="str">
        <f>INDEX(lkp_Region,MATCH(tbl_Sales[[#This Row],[Suburb]],lkp_Suburb,0))</f>
        <v>Southern Metropolitan</v>
      </c>
      <c r="P631" s="6">
        <f>MONTH(tbl_Sales[[#This Row],[Date]])</f>
        <v>5</v>
      </c>
      <c r="Q631" s="6">
        <f>YEAR(tbl_Sales[[#This Row],[Date]])</f>
        <v>2016</v>
      </c>
    </row>
    <row r="632" spans="1:17" x14ac:dyDescent="0.25">
      <c r="A632" s="1">
        <v>42492</v>
      </c>
      <c r="B632">
        <v>955000</v>
      </c>
      <c r="C632" t="s">
        <v>2</v>
      </c>
      <c r="D632" t="s">
        <v>12429</v>
      </c>
      <c r="E632" t="s">
        <v>10</v>
      </c>
      <c r="F632">
        <v>3013</v>
      </c>
      <c r="G632">
        <v>3</v>
      </c>
      <c r="H632">
        <v>1</v>
      </c>
      <c r="I632">
        <v>1</v>
      </c>
      <c r="J632">
        <v>202</v>
      </c>
      <c r="L632" t="s">
        <v>777</v>
      </c>
      <c r="M632" t="s">
        <v>65</v>
      </c>
      <c r="N632" t="s">
        <v>21</v>
      </c>
      <c r="O632" s="6" t="str">
        <f>INDEX(lkp_Region,MATCH(tbl_Sales[[#This Row],[Suburb]],lkp_Suburb,0))</f>
        <v>Western Metropolitan</v>
      </c>
      <c r="P632" s="6">
        <f>MONTH(tbl_Sales[[#This Row],[Date]])</f>
        <v>5</v>
      </c>
      <c r="Q632" s="6">
        <f>YEAR(tbl_Sales[[#This Row],[Date]])</f>
        <v>2016</v>
      </c>
    </row>
    <row r="633" spans="1:17" x14ac:dyDescent="0.25">
      <c r="A633" s="1">
        <v>42492</v>
      </c>
      <c r="B633">
        <v>1140000</v>
      </c>
      <c r="C633" t="s">
        <v>2</v>
      </c>
      <c r="D633" t="s">
        <v>12423</v>
      </c>
      <c r="E633" t="s">
        <v>10</v>
      </c>
      <c r="F633">
        <v>3108</v>
      </c>
      <c r="G633">
        <v>2</v>
      </c>
      <c r="H633">
        <v>1</v>
      </c>
      <c r="I633">
        <v>1</v>
      </c>
      <c r="J633">
        <v>679</v>
      </c>
      <c r="K633">
        <v>1960</v>
      </c>
      <c r="L633" t="s">
        <v>778</v>
      </c>
      <c r="M633" t="s">
        <v>126</v>
      </c>
      <c r="N633" t="s">
        <v>128</v>
      </c>
      <c r="O633" s="6" t="str">
        <f>INDEX(lkp_Region,MATCH(tbl_Sales[[#This Row],[Suburb]],lkp_Suburb,0))</f>
        <v>Eastern Metropolitan</v>
      </c>
      <c r="P633" s="6">
        <f>MONTH(tbl_Sales[[#This Row],[Date]])</f>
        <v>5</v>
      </c>
      <c r="Q633" s="6">
        <f>YEAR(tbl_Sales[[#This Row],[Date]])</f>
        <v>2016</v>
      </c>
    </row>
    <row r="634" spans="1:17" x14ac:dyDescent="0.25">
      <c r="A634" s="1">
        <v>42492</v>
      </c>
      <c r="B634">
        <v>425000</v>
      </c>
      <c r="C634" t="s">
        <v>2</v>
      </c>
      <c r="D634" t="s">
        <v>12423</v>
      </c>
      <c r="E634" t="s">
        <v>10</v>
      </c>
      <c r="F634">
        <v>3047</v>
      </c>
      <c r="G634">
        <v>3</v>
      </c>
      <c r="H634">
        <v>1</v>
      </c>
      <c r="I634">
        <v>2</v>
      </c>
      <c r="J634">
        <v>650</v>
      </c>
      <c r="K634">
        <v>1975</v>
      </c>
      <c r="L634" t="s">
        <v>780</v>
      </c>
      <c r="M634" t="s">
        <v>779</v>
      </c>
      <c r="N634" t="s">
        <v>195</v>
      </c>
      <c r="O634" s="6" t="str">
        <f>INDEX(lkp_Region,MATCH(tbl_Sales[[#This Row],[Suburb]],lkp_Suburb,0))</f>
        <v>Northern Metropolitan</v>
      </c>
      <c r="P634" s="6">
        <f>MONTH(tbl_Sales[[#This Row],[Date]])</f>
        <v>5</v>
      </c>
      <c r="Q634" s="6">
        <f>YEAR(tbl_Sales[[#This Row],[Date]])</f>
        <v>2016</v>
      </c>
    </row>
    <row r="635" spans="1:17" x14ac:dyDescent="0.25">
      <c r="A635" s="1">
        <v>42492</v>
      </c>
      <c r="B635">
        <v>590000</v>
      </c>
      <c r="C635" t="s">
        <v>2</v>
      </c>
      <c r="D635" t="s">
        <v>12429</v>
      </c>
      <c r="E635" t="s">
        <v>10</v>
      </c>
      <c r="F635">
        <v>3025</v>
      </c>
      <c r="G635">
        <v>3</v>
      </c>
      <c r="H635">
        <v>1</v>
      </c>
      <c r="I635">
        <v>2</v>
      </c>
      <c r="J635">
        <v>561</v>
      </c>
      <c r="L635" t="s">
        <v>781</v>
      </c>
      <c r="M635" t="s">
        <v>91</v>
      </c>
      <c r="N635" t="s">
        <v>69</v>
      </c>
      <c r="O635" s="6" t="str">
        <f>INDEX(lkp_Region,MATCH(tbl_Sales[[#This Row],[Suburb]],lkp_Suburb,0))</f>
        <v>Western Metropolitan</v>
      </c>
      <c r="P635" s="6">
        <f>MONTH(tbl_Sales[[#This Row],[Date]])</f>
        <v>5</v>
      </c>
      <c r="Q635" s="6">
        <f>YEAR(tbl_Sales[[#This Row],[Date]])</f>
        <v>2016</v>
      </c>
    </row>
    <row r="636" spans="1:17" x14ac:dyDescent="0.25">
      <c r="A636" s="1">
        <v>42492</v>
      </c>
      <c r="B636">
        <v>635000</v>
      </c>
      <c r="C636" t="s">
        <v>2</v>
      </c>
      <c r="D636" t="s">
        <v>12428</v>
      </c>
      <c r="E636" t="s">
        <v>10</v>
      </c>
      <c r="F636">
        <v>3018</v>
      </c>
      <c r="G636">
        <v>3</v>
      </c>
      <c r="H636">
        <v>1</v>
      </c>
      <c r="I636">
        <v>4</v>
      </c>
      <c r="J636">
        <v>625</v>
      </c>
      <c r="K636">
        <v>1960</v>
      </c>
      <c r="L636" t="s">
        <v>782</v>
      </c>
      <c r="M636" t="s">
        <v>67</v>
      </c>
      <c r="N636" t="s">
        <v>69</v>
      </c>
      <c r="O636" s="6" t="str">
        <f>INDEX(lkp_Region,MATCH(tbl_Sales[[#This Row],[Suburb]],lkp_Suburb,0))</f>
        <v>Western Metropolitan</v>
      </c>
      <c r="P636" s="6">
        <f>MONTH(tbl_Sales[[#This Row],[Date]])</f>
        <v>5</v>
      </c>
      <c r="Q636" s="6">
        <f>YEAR(tbl_Sales[[#This Row],[Date]])</f>
        <v>2016</v>
      </c>
    </row>
    <row r="637" spans="1:17" x14ac:dyDescent="0.25">
      <c r="A637" s="1">
        <v>42492</v>
      </c>
      <c r="B637">
        <v>570000</v>
      </c>
      <c r="C637" t="s">
        <v>13</v>
      </c>
      <c r="D637" t="s">
        <v>12425</v>
      </c>
      <c r="E637" t="s">
        <v>10</v>
      </c>
      <c r="F637">
        <v>3161</v>
      </c>
      <c r="G637">
        <v>2</v>
      </c>
      <c r="H637">
        <v>1</v>
      </c>
      <c r="I637">
        <v>2</v>
      </c>
      <c r="J637">
        <v>0</v>
      </c>
      <c r="L637" t="s">
        <v>783</v>
      </c>
      <c r="M637" t="s">
        <v>338</v>
      </c>
      <c r="N637" t="s">
        <v>57</v>
      </c>
      <c r="O637" s="6" t="str">
        <f>INDEX(lkp_Region,MATCH(tbl_Sales[[#This Row],[Suburb]],lkp_Suburb,0))</f>
        <v>Southern Metropolitan</v>
      </c>
      <c r="P637" s="6">
        <f>MONTH(tbl_Sales[[#This Row],[Date]])</f>
        <v>5</v>
      </c>
      <c r="Q637" s="6">
        <f>YEAR(tbl_Sales[[#This Row],[Date]])</f>
        <v>2016</v>
      </c>
    </row>
    <row r="638" spans="1:17" x14ac:dyDescent="0.25">
      <c r="A638" s="1">
        <v>42492</v>
      </c>
      <c r="B638">
        <v>2050000</v>
      </c>
      <c r="C638" t="s">
        <v>2</v>
      </c>
      <c r="D638" t="s">
        <v>12427</v>
      </c>
      <c r="E638" t="s">
        <v>5</v>
      </c>
      <c r="F638">
        <v>3185</v>
      </c>
      <c r="G638">
        <v>4</v>
      </c>
      <c r="H638">
        <v>3</v>
      </c>
      <c r="I638">
        <v>2</v>
      </c>
      <c r="J638">
        <v>420</v>
      </c>
      <c r="K638">
        <v>2016</v>
      </c>
      <c r="L638" t="s">
        <v>784</v>
      </c>
      <c r="M638" t="s">
        <v>136</v>
      </c>
      <c r="N638" t="s">
        <v>57</v>
      </c>
      <c r="O638" s="6" t="str">
        <f>INDEX(lkp_Region,MATCH(tbl_Sales[[#This Row],[Suburb]],lkp_Suburb,0))</f>
        <v>Southern Metropolitan</v>
      </c>
      <c r="P638" s="6">
        <f>MONTH(tbl_Sales[[#This Row],[Date]])</f>
        <v>5</v>
      </c>
      <c r="Q638" s="6">
        <f>YEAR(tbl_Sales[[#This Row],[Date]])</f>
        <v>2016</v>
      </c>
    </row>
    <row r="639" spans="1:17" x14ac:dyDescent="0.25">
      <c r="A639" s="1">
        <v>42492</v>
      </c>
      <c r="B639">
        <v>690500</v>
      </c>
      <c r="C639" t="s">
        <v>13</v>
      </c>
      <c r="D639" t="s">
        <v>12425</v>
      </c>
      <c r="E639" t="s">
        <v>5</v>
      </c>
      <c r="F639">
        <v>3126</v>
      </c>
      <c r="G639">
        <v>2</v>
      </c>
      <c r="H639">
        <v>1</v>
      </c>
      <c r="I639">
        <v>1</v>
      </c>
      <c r="J639">
        <v>118</v>
      </c>
      <c r="L639" t="s">
        <v>785</v>
      </c>
      <c r="M639" t="s">
        <v>232</v>
      </c>
      <c r="N639" t="s">
        <v>101</v>
      </c>
      <c r="O639" s="6" t="str">
        <f>INDEX(lkp_Region,MATCH(tbl_Sales[[#This Row],[Suburb]],lkp_Suburb,0))</f>
        <v>Southern Metropolitan</v>
      </c>
      <c r="P639" s="6">
        <f>MONTH(tbl_Sales[[#This Row],[Date]])</f>
        <v>5</v>
      </c>
      <c r="Q639" s="6">
        <f>YEAR(tbl_Sales[[#This Row],[Date]])</f>
        <v>2016</v>
      </c>
    </row>
    <row r="640" spans="1:17" x14ac:dyDescent="0.25">
      <c r="A640" s="1">
        <v>42492</v>
      </c>
      <c r="B640">
        <v>1800000</v>
      </c>
      <c r="C640" t="s">
        <v>2</v>
      </c>
      <c r="D640" t="s">
        <v>12428</v>
      </c>
      <c r="E640" t="s">
        <v>5</v>
      </c>
      <c r="F640">
        <v>3104</v>
      </c>
      <c r="G640">
        <v>3</v>
      </c>
      <c r="H640">
        <v>1</v>
      </c>
      <c r="I640">
        <v>1</v>
      </c>
      <c r="J640">
        <v>809</v>
      </c>
      <c r="L640" t="s">
        <v>786</v>
      </c>
      <c r="M640" t="s">
        <v>99</v>
      </c>
      <c r="N640" t="s">
        <v>101</v>
      </c>
      <c r="O640" s="6" t="str">
        <f>INDEX(lkp_Region,MATCH(tbl_Sales[[#This Row],[Suburb]],lkp_Suburb,0))</f>
        <v>Southern Metropolitan</v>
      </c>
      <c r="P640" s="6">
        <f>MONTH(tbl_Sales[[#This Row],[Date]])</f>
        <v>5</v>
      </c>
      <c r="Q640" s="6">
        <f>YEAR(tbl_Sales[[#This Row],[Date]])</f>
        <v>2016</v>
      </c>
    </row>
    <row r="641" spans="1:17" x14ac:dyDescent="0.25">
      <c r="A641" s="1">
        <v>42492</v>
      </c>
      <c r="B641">
        <v>800000</v>
      </c>
      <c r="C641" t="s">
        <v>13</v>
      </c>
      <c r="D641" t="s">
        <v>12431</v>
      </c>
      <c r="E641" t="s">
        <v>10</v>
      </c>
      <c r="F641">
        <v>3186</v>
      </c>
      <c r="G641">
        <v>2</v>
      </c>
      <c r="H641">
        <v>1</v>
      </c>
      <c r="I641">
        <v>1</v>
      </c>
      <c r="J641">
        <v>90</v>
      </c>
      <c r="K641">
        <v>1960</v>
      </c>
      <c r="L641" t="s">
        <v>787</v>
      </c>
      <c r="M641" t="s">
        <v>105</v>
      </c>
      <c r="N641" t="s">
        <v>107</v>
      </c>
      <c r="O641" s="6" t="str">
        <f>INDEX(lkp_Region,MATCH(tbl_Sales[[#This Row],[Suburb]],lkp_Suburb,0))</f>
        <v>Southern Metropolitan</v>
      </c>
      <c r="P641" s="6">
        <f>MONTH(tbl_Sales[[#This Row],[Date]])</f>
        <v>5</v>
      </c>
      <c r="Q641" s="6">
        <f>YEAR(tbl_Sales[[#This Row],[Date]])</f>
        <v>2016</v>
      </c>
    </row>
    <row r="642" spans="1:17" x14ac:dyDescent="0.25">
      <c r="A642" s="1">
        <v>42493</v>
      </c>
      <c r="B642">
        <v>692000</v>
      </c>
      <c r="C642" t="s">
        <v>13</v>
      </c>
      <c r="D642" t="s">
        <v>12427</v>
      </c>
      <c r="E642" t="s">
        <v>10</v>
      </c>
      <c r="F642">
        <v>3065</v>
      </c>
      <c r="G642">
        <v>2</v>
      </c>
      <c r="H642">
        <v>1</v>
      </c>
      <c r="I642">
        <v>1</v>
      </c>
      <c r="J642">
        <v>0</v>
      </c>
      <c r="L642" t="s">
        <v>788</v>
      </c>
      <c r="M642" t="s">
        <v>427</v>
      </c>
      <c r="N642" t="s">
        <v>8</v>
      </c>
      <c r="O642" s="6" t="str">
        <f>INDEX(lkp_Region,MATCH(tbl_Sales[[#This Row],[Suburb]],lkp_Suburb,0))</f>
        <v>Northern Metropolitan</v>
      </c>
      <c r="P642" s="6">
        <f>MONTH(tbl_Sales[[#This Row],[Date]])</f>
        <v>5</v>
      </c>
      <c r="Q642" s="6">
        <f>YEAR(tbl_Sales[[#This Row],[Date]])</f>
        <v>2016</v>
      </c>
    </row>
    <row r="643" spans="1:17" x14ac:dyDescent="0.25">
      <c r="A643" s="1">
        <v>42493</v>
      </c>
      <c r="B643">
        <v>450000</v>
      </c>
      <c r="C643" t="s">
        <v>13</v>
      </c>
      <c r="D643" t="s">
        <v>12433</v>
      </c>
      <c r="E643" t="s">
        <v>5</v>
      </c>
      <c r="F643">
        <v>3141</v>
      </c>
      <c r="G643">
        <v>1</v>
      </c>
      <c r="H643">
        <v>1</v>
      </c>
      <c r="I643">
        <v>1</v>
      </c>
      <c r="J643">
        <v>0</v>
      </c>
      <c r="L643" t="s">
        <v>789</v>
      </c>
      <c r="M643" t="s">
        <v>111</v>
      </c>
      <c r="N643" t="s">
        <v>76</v>
      </c>
      <c r="O643" s="6" t="str">
        <f>INDEX(lkp_Region,MATCH(tbl_Sales[[#This Row],[Suburb]],lkp_Suburb,0))</f>
        <v>Southern Metropolitan</v>
      </c>
      <c r="P643" s="6">
        <f>MONTH(tbl_Sales[[#This Row],[Date]])</f>
        <v>5</v>
      </c>
      <c r="Q643" s="6">
        <f>YEAR(tbl_Sales[[#This Row],[Date]])</f>
        <v>2016</v>
      </c>
    </row>
    <row r="644" spans="1:17" x14ac:dyDescent="0.25">
      <c r="A644" s="1">
        <v>42493</v>
      </c>
      <c r="B644">
        <v>650000</v>
      </c>
      <c r="C644" t="s">
        <v>13</v>
      </c>
      <c r="D644" t="s">
        <v>12425</v>
      </c>
      <c r="E644" t="s">
        <v>5</v>
      </c>
      <c r="F644">
        <v>3144</v>
      </c>
      <c r="G644">
        <v>2</v>
      </c>
      <c r="H644">
        <v>2</v>
      </c>
      <c r="I644">
        <v>1</v>
      </c>
      <c r="J644">
        <v>0</v>
      </c>
      <c r="L644" t="s">
        <v>790</v>
      </c>
      <c r="M644" t="s">
        <v>388</v>
      </c>
      <c r="N644" t="s">
        <v>76</v>
      </c>
      <c r="O644" s="6" t="str">
        <f>INDEX(lkp_Region,MATCH(tbl_Sales[[#This Row],[Suburb]],lkp_Suburb,0))</f>
        <v>Southern Metropolitan</v>
      </c>
      <c r="P644" s="6">
        <f>MONTH(tbl_Sales[[#This Row],[Date]])</f>
        <v>5</v>
      </c>
      <c r="Q644" s="6">
        <f>YEAR(tbl_Sales[[#This Row],[Date]])</f>
        <v>2016</v>
      </c>
    </row>
    <row r="645" spans="1:17" x14ac:dyDescent="0.25">
      <c r="A645" s="1">
        <v>42493</v>
      </c>
      <c r="B645">
        <v>2160000</v>
      </c>
      <c r="C645" t="s">
        <v>2</v>
      </c>
      <c r="D645" t="s">
        <v>12431</v>
      </c>
      <c r="E645" t="s">
        <v>10</v>
      </c>
      <c r="F645">
        <v>3207</v>
      </c>
      <c r="G645">
        <v>4</v>
      </c>
      <c r="H645">
        <v>3</v>
      </c>
      <c r="I645">
        <v>2</v>
      </c>
      <c r="J645">
        <v>232</v>
      </c>
      <c r="L645" t="s">
        <v>791</v>
      </c>
      <c r="M645" t="s">
        <v>24</v>
      </c>
      <c r="N645" t="s">
        <v>26</v>
      </c>
      <c r="O645" s="6" t="str">
        <f>INDEX(lkp_Region,MATCH(tbl_Sales[[#This Row],[Suburb]],lkp_Suburb,0))</f>
        <v>Southern Metropolitan</v>
      </c>
      <c r="P645" s="6">
        <f>MONTH(tbl_Sales[[#This Row],[Date]])</f>
        <v>5</v>
      </c>
      <c r="Q645" s="6">
        <f>YEAR(tbl_Sales[[#This Row],[Date]])</f>
        <v>2016</v>
      </c>
    </row>
    <row r="646" spans="1:17" x14ac:dyDescent="0.25">
      <c r="A646" s="1">
        <v>42493</v>
      </c>
      <c r="B646">
        <v>468000</v>
      </c>
      <c r="C646" t="s">
        <v>51</v>
      </c>
      <c r="D646" t="s">
        <v>12427</v>
      </c>
      <c r="E646" t="s">
        <v>10</v>
      </c>
      <c r="F646">
        <v>3043</v>
      </c>
      <c r="G646">
        <v>3</v>
      </c>
      <c r="H646">
        <v>2</v>
      </c>
      <c r="I646">
        <v>2</v>
      </c>
      <c r="J646">
        <v>178</v>
      </c>
      <c r="K646">
        <v>2000</v>
      </c>
      <c r="L646" t="s">
        <v>792</v>
      </c>
      <c r="M646" t="s">
        <v>556</v>
      </c>
      <c r="N646" t="s">
        <v>18</v>
      </c>
      <c r="O646" s="6" t="str">
        <f>INDEX(lkp_Region,MATCH(tbl_Sales[[#This Row],[Suburb]],lkp_Suburb,0))</f>
        <v>Western Metropolitan</v>
      </c>
      <c r="P646" s="6">
        <f>MONTH(tbl_Sales[[#This Row],[Date]])</f>
        <v>5</v>
      </c>
      <c r="Q646" s="6">
        <f>YEAR(tbl_Sales[[#This Row],[Date]])</f>
        <v>2016</v>
      </c>
    </row>
    <row r="647" spans="1:17" x14ac:dyDescent="0.25">
      <c r="A647" s="1">
        <v>42493</v>
      </c>
      <c r="B647">
        <v>899000</v>
      </c>
      <c r="C647" t="s">
        <v>51</v>
      </c>
      <c r="D647" t="s">
        <v>12429</v>
      </c>
      <c r="E647" t="s">
        <v>5</v>
      </c>
      <c r="F647">
        <v>3057</v>
      </c>
      <c r="G647">
        <v>3</v>
      </c>
      <c r="H647">
        <v>2</v>
      </c>
      <c r="I647">
        <v>1</v>
      </c>
      <c r="J647">
        <v>116</v>
      </c>
      <c r="K647">
        <v>2007</v>
      </c>
      <c r="L647" t="s">
        <v>793</v>
      </c>
      <c r="M647" t="s">
        <v>83</v>
      </c>
      <c r="N647" t="s">
        <v>18</v>
      </c>
      <c r="O647" s="6" t="str">
        <f>INDEX(lkp_Region,MATCH(tbl_Sales[[#This Row],[Suburb]],lkp_Suburb,0))</f>
        <v>Northern Metropolitan</v>
      </c>
      <c r="P647" s="6">
        <f>MONTH(tbl_Sales[[#This Row],[Date]])</f>
        <v>5</v>
      </c>
      <c r="Q647" s="6">
        <f>YEAR(tbl_Sales[[#This Row],[Date]])</f>
        <v>2016</v>
      </c>
    </row>
    <row r="648" spans="1:17" x14ac:dyDescent="0.25">
      <c r="A648" s="1">
        <v>42493</v>
      </c>
      <c r="B648">
        <v>760000</v>
      </c>
      <c r="C648" t="s">
        <v>13</v>
      </c>
      <c r="D648" t="s">
        <v>12423</v>
      </c>
      <c r="E648" t="s">
        <v>10</v>
      </c>
      <c r="F648">
        <v>3042</v>
      </c>
      <c r="G648">
        <v>3</v>
      </c>
      <c r="H648">
        <v>2</v>
      </c>
      <c r="I648">
        <v>1</v>
      </c>
      <c r="J648">
        <v>198</v>
      </c>
      <c r="K648">
        <v>2008</v>
      </c>
      <c r="L648" t="s">
        <v>794</v>
      </c>
      <c r="M648" t="s">
        <v>86</v>
      </c>
      <c r="N648" t="s">
        <v>49</v>
      </c>
      <c r="O648" s="6" t="str">
        <f>INDEX(lkp_Region,MATCH(tbl_Sales[[#This Row],[Suburb]],lkp_Suburb,0))</f>
        <v>Western Metropolitan</v>
      </c>
      <c r="P648" s="6">
        <f>MONTH(tbl_Sales[[#This Row],[Date]])</f>
        <v>5</v>
      </c>
      <c r="Q648" s="6">
        <f>YEAR(tbl_Sales[[#This Row],[Date]])</f>
        <v>2016</v>
      </c>
    </row>
    <row r="649" spans="1:17" x14ac:dyDescent="0.25">
      <c r="A649" s="1">
        <v>42493</v>
      </c>
      <c r="B649">
        <v>750000</v>
      </c>
      <c r="C649" t="s">
        <v>2</v>
      </c>
      <c r="D649" t="s">
        <v>12429</v>
      </c>
      <c r="E649" t="s">
        <v>5</v>
      </c>
      <c r="F649">
        <v>3012</v>
      </c>
      <c r="G649">
        <v>3</v>
      </c>
      <c r="H649">
        <v>2</v>
      </c>
      <c r="I649">
        <v>1</v>
      </c>
      <c r="J649">
        <v>782</v>
      </c>
      <c r="L649" t="s">
        <v>795</v>
      </c>
      <c r="M649" t="s">
        <v>19</v>
      </c>
      <c r="N649" t="s">
        <v>21</v>
      </c>
      <c r="O649" s="6" t="str">
        <f>INDEX(lkp_Region,MATCH(tbl_Sales[[#This Row],[Suburb]],lkp_Suburb,0))</f>
        <v>Western Metropolitan</v>
      </c>
      <c r="P649" s="6">
        <f>MONTH(tbl_Sales[[#This Row],[Date]])</f>
        <v>5</v>
      </c>
      <c r="Q649" s="6">
        <f>YEAR(tbl_Sales[[#This Row],[Date]])</f>
        <v>2016</v>
      </c>
    </row>
    <row r="650" spans="1:17" x14ac:dyDescent="0.25">
      <c r="A650" s="1">
        <v>42493</v>
      </c>
      <c r="B650">
        <v>1101000</v>
      </c>
      <c r="C650" t="s">
        <v>2</v>
      </c>
      <c r="D650" t="s">
        <v>12423</v>
      </c>
      <c r="E650" t="s">
        <v>10</v>
      </c>
      <c r="F650">
        <v>3107</v>
      </c>
      <c r="G650">
        <v>3</v>
      </c>
      <c r="H650">
        <v>2</v>
      </c>
      <c r="I650">
        <v>2</v>
      </c>
      <c r="J650">
        <v>643</v>
      </c>
      <c r="K650">
        <v>1965</v>
      </c>
      <c r="L650" t="s">
        <v>796</v>
      </c>
      <c r="M650" t="s">
        <v>586</v>
      </c>
      <c r="N650" t="s">
        <v>128</v>
      </c>
      <c r="O650" s="6" t="str">
        <f>INDEX(lkp_Region,MATCH(tbl_Sales[[#This Row],[Suburb]],lkp_Suburb,0))</f>
        <v>Eastern Metropolitan</v>
      </c>
      <c r="P650" s="6">
        <f>MONTH(tbl_Sales[[#This Row],[Date]])</f>
        <v>5</v>
      </c>
      <c r="Q650" s="6">
        <f>YEAR(tbl_Sales[[#This Row],[Date]])</f>
        <v>2016</v>
      </c>
    </row>
    <row r="651" spans="1:17" x14ac:dyDescent="0.25">
      <c r="A651" s="1">
        <v>42493</v>
      </c>
      <c r="B651">
        <v>1165000</v>
      </c>
      <c r="C651" t="s">
        <v>2</v>
      </c>
      <c r="D651" t="s">
        <v>12429</v>
      </c>
      <c r="E651" t="s">
        <v>5</v>
      </c>
      <c r="F651">
        <v>3204</v>
      </c>
      <c r="G651">
        <v>3</v>
      </c>
      <c r="H651">
        <v>1</v>
      </c>
      <c r="I651">
        <v>2</v>
      </c>
      <c r="J651">
        <v>694</v>
      </c>
      <c r="K651">
        <v>1950</v>
      </c>
      <c r="L651" t="s">
        <v>797</v>
      </c>
      <c r="M651" t="s">
        <v>55</v>
      </c>
      <c r="N651" t="s">
        <v>57</v>
      </c>
      <c r="O651" s="6" t="str">
        <f>INDEX(lkp_Region,MATCH(tbl_Sales[[#This Row],[Suburb]],lkp_Suburb,0))</f>
        <v>Southern Metropolitan</v>
      </c>
      <c r="P651" s="6">
        <f>MONTH(tbl_Sales[[#This Row],[Date]])</f>
        <v>5</v>
      </c>
      <c r="Q651" s="6">
        <f>YEAR(tbl_Sales[[#This Row],[Date]])</f>
        <v>2016</v>
      </c>
    </row>
    <row r="652" spans="1:17" x14ac:dyDescent="0.25">
      <c r="A652" s="1">
        <v>42493</v>
      </c>
      <c r="B652">
        <v>600000</v>
      </c>
      <c r="C652" t="s">
        <v>2</v>
      </c>
      <c r="D652" t="s">
        <v>12428</v>
      </c>
      <c r="E652" t="s">
        <v>5</v>
      </c>
      <c r="F652">
        <v>3072</v>
      </c>
      <c r="G652">
        <v>3</v>
      </c>
      <c r="H652">
        <v>1</v>
      </c>
      <c r="I652">
        <v>3</v>
      </c>
      <c r="J652">
        <v>503</v>
      </c>
      <c r="K652">
        <v>1950</v>
      </c>
      <c r="L652" t="s">
        <v>798</v>
      </c>
      <c r="M652" t="s">
        <v>97</v>
      </c>
      <c r="N652" t="s">
        <v>62</v>
      </c>
      <c r="O652" s="6" t="str">
        <f>INDEX(lkp_Region,MATCH(tbl_Sales[[#This Row],[Suburb]],lkp_Suburb,0))</f>
        <v>Northern Metropolitan</v>
      </c>
      <c r="P652" s="6">
        <f>MONTH(tbl_Sales[[#This Row],[Date]])</f>
        <v>5</v>
      </c>
      <c r="Q652" s="6">
        <f>YEAR(tbl_Sales[[#This Row],[Date]])</f>
        <v>2016</v>
      </c>
    </row>
    <row r="653" spans="1:17" x14ac:dyDescent="0.25">
      <c r="A653" s="1">
        <v>42493</v>
      </c>
      <c r="B653">
        <v>1225000</v>
      </c>
      <c r="C653" t="s">
        <v>2</v>
      </c>
      <c r="D653" t="s">
        <v>12423</v>
      </c>
      <c r="E653" t="s">
        <v>5</v>
      </c>
      <c r="F653">
        <v>3070</v>
      </c>
      <c r="G653">
        <v>3</v>
      </c>
      <c r="H653">
        <v>1</v>
      </c>
      <c r="I653">
        <v>2</v>
      </c>
      <c r="J653">
        <v>307</v>
      </c>
      <c r="K653">
        <v>1910</v>
      </c>
      <c r="L653" t="s">
        <v>799</v>
      </c>
      <c r="M653" t="s">
        <v>271</v>
      </c>
      <c r="N653" t="s">
        <v>62</v>
      </c>
      <c r="O653" s="6" t="str">
        <f>INDEX(lkp_Region,MATCH(tbl_Sales[[#This Row],[Suburb]],lkp_Suburb,0))</f>
        <v>Northern Metropolitan</v>
      </c>
      <c r="P653" s="6">
        <f>MONTH(tbl_Sales[[#This Row],[Date]])</f>
        <v>5</v>
      </c>
      <c r="Q653" s="6">
        <f>YEAR(tbl_Sales[[#This Row],[Date]])</f>
        <v>2016</v>
      </c>
    </row>
    <row r="654" spans="1:17" x14ac:dyDescent="0.25">
      <c r="A654" s="1">
        <v>42493</v>
      </c>
      <c r="B654">
        <v>593000</v>
      </c>
      <c r="C654" t="s">
        <v>2</v>
      </c>
      <c r="D654" t="s">
        <v>12428</v>
      </c>
      <c r="E654" t="s">
        <v>5</v>
      </c>
      <c r="F654">
        <v>3020</v>
      </c>
      <c r="G654">
        <v>3</v>
      </c>
      <c r="H654">
        <v>2</v>
      </c>
      <c r="I654">
        <v>2</v>
      </c>
      <c r="J654">
        <v>605</v>
      </c>
      <c r="K654">
        <v>1965</v>
      </c>
      <c r="L654" t="s">
        <v>800</v>
      </c>
      <c r="M654" t="s">
        <v>0</v>
      </c>
      <c r="N654" t="s">
        <v>3</v>
      </c>
      <c r="O654" s="6" t="str">
        <f>INDEX(lkp_Region,MATCH(tbl_Sales[[#This Row],[Suburb]],lkp_Suburb,0))</f>
        <v>Western Metropolitan</v>
      </c>
      <c r="P654" s="6">
        <f>MONTH(tbl_Sales[[#This Row],[Date]])</f>
        <v>5</v>
      </c>
      <c r="Q654" s="6">
        <f>YEAR(tbl_Sales[[#This Row],[Date]])</f>
        <v>2016</v>
      </c>
    </row>
    <row r="655" spans="1:17" x14ac:dyDescent="0.25">
      <c r="A655" s="1">
        <v>42493</v>
      </c>
      <c r="B655">
        <v>1038000</v>
      </c>
      <c r="C655" t="s">
        <v>2</v>
      </c>
      <c r="D655" t="s">
        <v>12430</v>
      </c>
      <c r="E655" t="s">
        <v>10</v>
      </c>
      <c r="F655">
        <v>3104</v>
      </c>
      <c r="G655">
        <v>3</v>
      </c>
      <c r="H655">
        <v>2</v>
      </c>
      <c r="I655">
        <v>1</v>
      </c>
      <c r="J655">
        <v>207</v>
      </c>
      <c r="K655">
        <v>2003</v>
      </c>
      <c r="L655" t="s">
        <v>801</v>
      </c>
      <c r="M655" t="s">
        <v>99</v>
      </c>
      <c r="N655" t="s">
        <v>101</v>
      </c>
      <c r="O655" s="6" t="str">
        <f>INDEX(lkp_Region,MATCH(tbl_Sales[[#This Row],[Suburb]],lkp_Suburb,0))</f>
        <v>Southern Metropolitan</v>
      </c>
      <c r="P655" s="6">
        <f>MONTH(tbl_Sales[[#This Row],[Date]])</f>
        <v>5</v>
      </c>
      <c r="Q655" s="6">
        <f>YEAR(tbl_Sales[[#This Row],[Date]])</f>
        <v>2016</v>
      </c>
    </row>
    <row r="656" spans="1:17" x14ac:dyDescent="0.25">
      <c r="A656" s="1">
        <v>42493</v>
      </c>
      <c r="B656">
        <v>1302000</v>
      </c>
      <c r="C656" t="s">
        <v>2</v>
      </c>
      <c r="D656" t="s">
        <v>12425</v>
      </c>
      <c r="E656" t="s">
        <v>10</v>
      </c>
      <c r="F656">
        <v>3124</v>
      </c>
      <c r="G656">
        <v>3</v>
      </c>
      <c r="H656">
        <v>1</v>
      </c>
      <c r="I656">
        <v>1</v>
      </c>
      <c r="J656">
        <v>427</v>
      </c>
      <c r="K656">
        <v>1938</v>
      </c>
      <c r="L656" t="s">
        <v>802</v>
      </c>
      <c r="M656" t="s">
        <v>209</v>
      </c>
      <c r="N656" t="s">
        <v>101</v>
      </c>
      <c r="O656" s="6" t="str">
        <f>INDEX(lkp_Region,MATCH(tbl_Sales[[#This Row],[Suburb]],lkp_Suburb,0))</f>
        <v>Southern Metropolitan</v>
      </c>
      <c r="P656" s="6">
        <f>MONTH(tbl_Sales[[#This Row],[Date]])</f>
        <v>5</v>
      </c>
      <c r="Q656" s="6">
        <f>YEAR(tbl_Sales[[#This Row],[Date]])</f>
        <v>2016</v>
      </c>
    </row>
    <row r="657" spans="1:17" x14ac:dyDescent="0.25">
      <c r="A657" s="1">
        <v>42494</v>
      </c>
      <c r="B657">
        <v>780000</v>
      </c>
      <c r="C657" t="s">
        <v>2</v>
      </c>
      <c r="D657" t="s">
        <v>12427</v>
      </c>
      <c r="E657" t="s">
        <v>10</v>
      </c>
      <c r="F657">
        <v>3068</v>
      </c>
      <c r="G657">
        <v>2</v>
      </c>
      <c r="H657">
        <v>1</v>
      </c>
      <c r="I657">
        <v>1</v>
      </c>
      <c r="J657">
        <v>155</v>
      </c>
      <c r="K657">
        <v>1880</v>
      </c>
      <c r="L657" t="s">
        <v>803</v>
      </c>
      <c r="M657" t="s">
        <v>323</v>
      </c>
      <c r="N657" t="s">
        <v>8</v>
      </c>
      <c r="O657" s="6" t="str">
        <f>INDEX(lkp_Region,MATCH(tbl_Sales[[#This Row],[Suburb]],lkp_Suburb,0))</f>
        <v>Northern Metropolitan</v>
      </c>
      <c r="P657" s="6">
        <f>MONTH(tbl_Sales[[#This Row],[Date]])</f>
        <v>5</v>
      </c>
      <c r="Q657" s="6">
        <f>YEAR(tbl_Sales[[#This Row],[Date]])</f>
        <v>2016</v>
      </c>
    </row>
    <row r="658" spans="1:17" x14ac:dyDescent="0.25">
      <c r="A658" s="1">
        <v>42494</v>
      </c>
      <c r="B658">
        <v>835000</v>
      </c>
      <c r="C658" t="s">
        <v>13</v>
      </c>
      <c r="D658" t="s">
        <v>12429</v>
      </c>
      <c r="E658" t="s">
        <v>10</v>
      </c>
      <c r="F658">
        <v>3145</v>
      </c>
      <c r="G658">
        <v>2</v>
      </c>
      <c r="H658">
        <v>1</v>
      </c>
      <c r="I658">
        <v>1</v>
      </c>
      <c r="J658">
        <v>0</v>
      </c>
      <c r="K658">
        <v>1930</v>
      </c>
      <c r="L658" t="s">
        <v>804</v>
      </c>
      <c r="M658" t="s">
        <v>74</v>
      </c>
      <c r="N658" t="s">
        <v>76</v>
      </c>
      <c r="O658" s="6" t="str">
        <f>INDEX(lkp_Region,MATCH(tbl_Sales[[#This Row],[Suburb]],lkp_Suburb,0))</f>
        <v>Southern Metropolitan</v>
      </c>
      <c r="P658" s="6">
        <f>MONTH(tbl_Sales[[#This Row],[Date]])</f>
        <v>5</v>
      </c>
      <c r="Q658" s="6">
        <f>YEAR(tbl_Sales[[#This Row],[Date]])</f>
        <v>2016</v>
      </c>
    </row>
    <row r="659" spans="1:17" x14ac:dyDescent="0.25">
      <c r="A659" s="1">
        <v>42494</v>
      </c>
      <c r="B659">
        <v>1700000</v>
      </c>
      <c r="C659" t="s">
        <v>2</v>
      </c>
      <c r="D659" t="s">
        <v>12425</v>
      </c>
      <c r="E659" t="s">
        <v>5</v>
      </c>
      <c r="F659">
        <v>3145</v>
      </c>
      <c r="G659">
        <v>4</v>
      </c>
      <c r="H659">
        <v>3</v>
      </c>
      <c r="I659">
        <v>2</v>
      </c>
      <c r="J659">
        <v>365</v>
      </c>
      <c r="K659">
        <v>1930</v>
      </c>
      <c r="L659" t="s">
        <v>805</v>
      </c>
      <c r="M659" t="s">
        <v>74</v>
      </c>
      <c r="N659" t="s">
        <v>76</v>
      </c>
      <c r="O659" s="6" t="str">
        <f>INDEX(lkp_Region,MATCH(tbl_Sales[[#This Row],[Suburb]],lkp_Suburb,0))</f>
        <v>Southern Metropolitan</v>
      </c>
      <c r="P659" s="6">
        <f>MONTH(tbl_Sales[[#This Row],[Date]])</f>
        <v>5</v>
      </c>
      <c r="Q659" s="6">
        <f>YEAR(tbl_Sales[[#This Row],[Date]])</f>
        <v>2016</v>
      </c>
    </row>
    <row r="660" spans="1:17" x14ac:dyDescent="0.25">
      <c r="A660" s="1">
        <v>42494</v>
      </c>
      <c r="B660">
        <v>650000</v>
      </c>
      <c r="C660" t="s">
        <v>13</v>
      </c>
      <c r="D660" t="s">
        <v>12431</v>
      </c>
      <c r="E660" t="s">
        <v>5</v>
      </c>
      <c r="F660">
        <v>3182</v>
      </c>
      <c r="G660">
        <v>2</v>
      </c>
      <c r="H660">
        <v>1</v>
      </c>
      <c r="I660">
        <v>0</v>
      </c>
      <c r="J660">
        <v>822</v>
      </c>
      <c r="K660">
        <v>1930</v>
      </c>
      <c r="L660" t="s">
        <v>806</v>
      </c>
      <c r="M660" t="s">
        <v>156</v>
      </c>
      <c r="N660" t="s">
        <v>26</v>
      </c>
      <c r="O660" s="6" t="str">
        <f>INDEX(lkp_Region,MATCH(tbl_Sales[[#This Row],[Suburb]],lkp_Suburb,0))</f>
        <v>Southern Metropolitan</v>
      </c>
      <c r="P660" s="6">
        <f>MONTH(tbl_Sales[[#This Row],[Date]])</f>
        <v>5</v>
      </c>
      <c r="Q660" s="6">
        <f>YEAR(tbl_Sales[[#This Row],[Date]])</f>
        <v>2016</v>
      </c>
    </row>
    <row r="661" spans="1:17" x14ac:dyDescent="0.25">
      <c r="A661" s="1">
        <v>42494</v>
      </c>
      <c r="B661">
        <v>488500</v>
      </c>
      <c r="C661" t="s">
        <v>51</v>
      </c>
      <c r="D661" t="s">
        <v>12425</v>
      </c>
      <c r="E661" t="s">
        <v>10</v>
      </c>
      <c r="F661">
        <v>3046</v>
      </c>
      <c r="G661">
        <v>2</v>
      </c>
      <c r="H661">
        <v>2</v>
      </c>
      <c r="I661">
        <v>1</v>
      </c>
      <c r="J661">
        <v>190</v>
      </c>
      <c r="L661" t="s">
        <v>807</v>
      </c>
      <c r="M661" t="s">
        <v>78</v>
      </c>
      <c r="N661" t="s">
        <v>18</v>
      </c>
      <c r="O661" s="6" t="str">
        <f>INDEX(lkp_Region,MATCH(tbl_Sales[[#This Row],[Suburb]],lkp_Suburb,0))</f>
        <v>Northern Metropolitan</v>
      </c>
      <c r="P661" s="6">
        <f>MONTH(tbl_Sales[[#This Row],[Date]])</f>
        <v>5</v>
      </c>
      <c r="Q661" s="6">
        <f>YEAR(tbl_Sales[[#This Row],[Date]])</f>
        <v>2016</v>
      </c>
    </row>
    <row r="662" spans="1:17" x14ac:dyDescent="0.25">
      <c r="A662" s="1">
        <v>42494</v>
      </c>
      <c r="B662">
        <v>515000</v>
      </c>
      <c r="C662" t="s">
        <v>13</v>
      </c>
      <c r="D662" t="s">
        <v>12427</v>
      </c>
      <c r="E662" t="s">
        <v>10</v>
      </c>
      <c r="F662">
        <v>3058</v>
      </c>
      <c r="G662">
        <v>2</v>
      </c>
      <c r="H662">
        <v>1</v>
      </c>
      <c r="I662">
        <v>2</v>
      </c>
      <c r="J662">
        <v>0</v>
      </c>
      <c r="K662">
        <v>1970</v>
      </c>
      <c r="L662" t="s">
        <v>808</v>
      </c>
      <c r="M662" t="s">
        <v>41</v>
      </c>
      <c r="N662" t="s">
        <v>18</v>
      </c>
      <c r="O662" s="6" t="str">
        <f>INDEX(lkp_Region,MATCH(tbl_Sales[[#This Row],[Suburb]],lkp_Suburb,0))</f>
        <v>Northern Metropolitan</v>
      </c>
      <c r="P662" s="6">
        <f>MONTH(tbl_Sales[[#This Row],[Date]])</f>
        <v>5</v>
      </c>
      <c r="Q662" s="6">
        <f>YEAR(tbl_Sales[[#This Row],[Date]])</f>
        <v>2016</v>
      </c>
    </row>
    <row r="663" spans="1:17" x14ac:dyDescent="0.25">
      <c r="A663" s="1">
        <v>42494</v>
      </c>
      <c r="B663">
        <v>641000</v>
      </c>
      <c r="C663" t="s">
        <v>51</v>
      </c>
      <c r="D663" t="s">
        <v>12431</v>
      </c>
      <c r="E663" t="s">
        <v>5</v>
      </c>
      <c r="F663">
        <v>3056</v>
      </c>
      <c r="G663">
        <v>3</v>
      </c>
      <c r="H663">
        <v>2</v>
      </c>
      <c r="I663">
        <v>1</v>
      </c>
      <c r="J663">
        <v>0</v>
      </c>
      <c r="K663">
        <v>1900</v>
      </c>
      <c r="L663" t="s">
        <v>809</v>
      </c>
      <c r="M663" t="s">
        <v>117</v>
      </c>
      <c r="N663" t="s">
        <v>18</v>
      </c>
      <c r="O663" s="6" t="str">
        <f>INDEX(lkp_Region,MATCH(tbl_Sales[[#This Row],[Suburb]],lkp_Suburb,0))</f>
        <v>Northern Metropolitan</v>
      </c>
      <c r="P663" s="6">
        <f>MONTH(tbl_Sales[[#This Row],[Date]])</f>
        <v>5</v>
      </c>
      <c r="Q663" s="6">
        <f>YEAR(tbl_Sales[[#This Row],[Date]])</f>
        <v>2016</v>
      </c>
    </row>
    <row r="664" spans="1:17" x14ac:dyDescent="0.25">
      <c r="A664" s="1">
        <v>42494</v>
      </c>
      <c r="B664">
        <v>601200</v>
      </c>
      <c r="C664" t="s">
        <v>2</v>
      </c>
      <c r="D664" t="s">
        <v>12427</v>
      </c>
      <c r="E664" t="s">
        <v>10</v>
      </c>
      <c r="F664">
        <v>3033</v>
      </c>
      <c r="G664">
        <v>3</v>
      </c>
      <c r="H664">
        <v>1</v>
      </c>
      <c r="I664">
        <v>1</v>
      </c>
      <c r="J664">
        <v>554</v>
      </c>
      <c r="K664">
        <v>1960</v>
      </c>
      <c r="L664" t="s">
        <v>810</v>
      </c>
      <c r="M664" t="s">
        <v>119</v>
      </c>
      <c r="N664" t="s">
        <v>49</v>
      </c>
      <c r="O664" s="6" t="str">
        <f>INDEX(lkp_Region,MATCH(tbl_Sales[[#This Row],[Suburb]],lkp_Suburb,0))</f>
        <v>Western Metropolitan</v>
      </c>
      <c r="P664" s="6">
        <f>MONTH(tbl_Sales[[#This Row],[Date]])</f>
        <v>5</v>
      </c>
      <c r="Q664" s="6">
        <f>YEAR(tbl_Sales[[#This Row],[Date]])</f>
        <v>2016</v>
      </c>
    </row>
    <row r="665" spans="1:17" x14ac:dyDescent="0.25">
      <c r="A665" s="1">
        <v>42494</v>
      </c>
      <c r="B665">
        <v>1076000</v>
      </c>
      <c r="C665" t="s">
        <v>2</v>
      </c>
      <c r="D665" t="s">
        <v>12423</v>
      </c>
      <c r="E665" t="s">
        <v>10</v>
      </c>
      <c r="F665">
        <v>3042</v>
      </c>
      <c r="G665">
        <v>3</v>
      </c>
      <c r="H665">
        <v>1</v>
      </c>
      <c r="I665">
        <v>1</v>
      </c>
      <c r="J665">
        <v>654</v>
      </c>
      <c r="L665" t="s">
        <v>811</v>
      </c>
      <c r="M665" t="s">
        <v>86</v>
      </c>
      <c r="N665" t="s">
        <v>49</v>
      </c>
      <c r="O665" s="6" t="str">
        <f>INDEX(lkp_Region,MATCH(tbl_Sales[[#This Row],[Suburb]],lkp_Suburb,0))</f>
        <v>Western Metropolitan</v>
      </c>
      <c r="P665" s="6">
        <f>MONTH(tbl_Sales[[#This Row],[Date]])</f>
        <v>5</v>
      </c>
      <c r="Q665" s="6">
        <f>YEAR(tbl_Sales[[#This Row],[Date]])</f>
        <v>2016</v>
      </c>
    </row>
    <row r="666" spans="1:17" x14ac:dyDescent="0.25">
      <c r="A666" s="1">
        <v>42494</v>
      </c>
      <c r="B666">
        <v>1100000</v>
      </c>
      <c r="C666" t="s">
        <v>2</v>
      </c>
      <c r="D666" t="s">
        <v>12428</v>
      </c>
      <c r="E666" t="s">
        <v>5</v>
      </c>
      <c r="F666">
        <v>3033</v>
      </c>
      <c r="G666">
        <v>5</v>
      </c>
      <c r="H666">
        <v>2</v>
      </c>
      <c r="I666">
        <v>2</v>
      </c>
      <c r="J666">
        <v>781</v>
      </c>
      <c r="L666" t="s">
        <v>812</v>
      </c>
      <c r="M666" t="s">
        <v>119</v>
      </c>
      <c r="N666" t="s">
        <v>49</v>
      </c>
      <c r="O666" s="6" t="str">
        <f>INDEX(lkp_Region,MATCH(tbl_Sales[[#This Row],[Suburb]],lkp_Suburb,0))</f>
        <v>Western Metropolitan</v>
      </c>
      <c r="P666" s="6">
        <f>MONTH(tbl_Sales[[#This Row],[Date]])</f>
        <v>5</v>
      </c>
      <c r="Q666" s="6">
        <f>YEAR(tbl_Sales[[#This Row],[Date]])</f>
        <v>2016</v>
      </c>
    </row>
    <row r="667" spans="1:17" x14ac:dyDescent="0.25">
      <c r="A667" s="1">
        <v>42494</v>
      </c>
      <c r="B667">
        <v>732000</v>
      </c>
      <c r="C667" t="s">
        <v>2</v>
      </c>
      <c r="D667" t="s">
        <v>12427</v>
      </c>
      <c r="E667" t="s">
        <v>5</v>
      </c>
      <c r="F667">
        <v>3031</v>
      </c>
      <c r="G667">
        <v>2</v>
      </c>
      <c r="H667">
        <v>2</v>
      </c>
      <c r="I667">
        <v>1</v>
      </c>
      <c r="J667">
        <v>94</v>
      </c>
      <c r="K667">
        <v>2002</v>
      </c>
      <c r="L667" t="s">
        <v>813</v>
      </c>
      <c r="M667" t="s">
        <v>264</v>
      </c>
      <c r="N667" t="s">
        <v>88</v>
      </c>
      <c r="O667" s="6" t="str">
        <f>INDEX(lkp_Region,MATCH(tbl_Sales[[#This Row],[Suburb]],lkp_Suburb,0))</f>
        <v>Northern Metropolitan</v>
      </c>
      <c r="P667" s="6">
        <f>MONTH(tbl_Sales[[#This Row],[Date]])</f>
        <v>5</v>
      </c>
      <c r="Q667" s="6">
        <f>YEAR(tbl_Sales[[#This Row],[Date]])</f>
        <v>2016</v>
      </c>
    </row>
    <row r="668" spans="1:17" x14ac:dyDescent="0.25">
      <c r="A668" s="1">
        <v>42494</v>
      </c>
      <c r="B668">
        <v>920000</v>
      </c>
      <c r="C668" t="s">
        <v>2</v>
      </c>
      <c r="D668" t="s">
        <v>12431</v>
      </c>
      <c r="E668" t="s">
        <v>5</v>
      </c>
      <c r="F668">
        <v>3011</v>
      </c>
      <c r="G668">
        <v>3</v>
      </c>
      <c r="H668">
        <v>2</v>
      </c>
      <c r="I668">
        <v>2</v>
      </c>
      <c r="J668">
        <v>0</v>
      </c>
      <c r="K668">
        <v>2000</v>
      </c>
      <c r="L668" t="s">
        <v>814</v>
      </c>
      <c r="M668" t="s">
        <v>660</v>
      </c>
      <c r="N668" t="s">
        <v>21</v>
      </c>
      <c r="O668" s="6" t="str">
        <f>INDEX(lkp_Region,MATCH(tbl_Sales[[#This Row],[Suburb]],lkp_Suburb,0))</f>
        <v>Western Metropolitan</v>
      </c>
      <c r="P668" s="6">
        <f>MONTH(tbl_Sales[[#This Row],[Date]])</f>
        <v>5</v>
      </c>
      <c r="Q668" s="6">
        <f>YEAR(tbl_Sales[[#This Row],[Date]])</f>
        <v>2016</v>
      </c>
    </row>
    <row r="669" spans="1:17" x14ac:dyDescent="0.25">
      <c r="A669" s="1">
        <v>42494</v>
      </c>
      <c r="B669">
        <v>350000</v>
      </c>
      <c r="C669" t="s">
        <v>13</v>
      </c>
      <c r="D669" t="s">
        <v>12433</v>
      </c>
      <c r="E669" t="s">
        <v>5</v>
      </c>
      <c r="F669">
        <v>3071</v>
      </c>
      <c r="G669">
        <v>2</v>
      </c>
      <c r="H669">
        <v>1</v>
      </c>
      <c r="I669">
        <v>1</v>
      </c>
      <c r="J669">
        <v>0</v>
      </c>
      <c r="K669">
        <v>1960</v>
      </c>
      <c r="L669" t="s">
        <v>815</v>
      </c>
      <c r="M669" t="s">
        <v>60</v>
      </c>
      <c r="N669" t="s">
        <v>62</v>
      </c>
      <c r="O669" s="6" t="str">
        <f>INDEX(lkp_Region,MATCH(tbl_Sales[[#This Row],[Suburb]],lkp_Suburb,0))</f>
        <v>Northern Metropolitan</v>
      </c>
      <c r="P669" s="6">
        <f>MONTH(tbl_Sales[[#This Row],[Date]])</f>
        <v>5</v>
      </c>
      <c r="Q669" s="6">
        <f>YEAR(tbl_Sales[[#This Row],[Date]])</f>
        <v>2016</v>
      </c>
    </row>
    <row r="670" spans="1:17" x14ac:dyDescent="0.25">
      <c r="A670" s="1">
        <v>42494</v>
      </c>
      <c r="B670">
        <v>1850000</v>
      </c>
      <c r="C670" t="s">
        <v>51</v>
      </c>
      <c r="D670" t="s">
        <v>12429</v>
      </c>
      <c r="E670" t="s">
        <v>5</v>
      </c>
      <c r="F670">
        <v>3186</v>
      </c>
      <c r="G670">
        <v>3</v>
      </c>
      <c r="H670">
        <v>2</v>
      </c>
      <c r="I670">
        <v>2</v>
      </c>
      <c r="J670">
        <v>0</v>
      </c>
      <c r="L670" t="s">
        <v>816</v>
      </c>
      <c r="M670" t="s">
        <v>105</v>
      </c>
      <c r="N670" t="s">
        <v>107</v>
      </c>
      <c r="O670" s="6" t="str">
        <f>INDEX(lkp_Region,MATCH(tbl_Sales[[#This Row],[Suburb]],lkp_Suburb,0))</f>
        <v>Southern Metropolitan</v>
      </c>
      <c r="P670" s="6">
        <f>MONTH(tbl_Sales[[#This Row],[Date]])</f>
        <v>5</v>
      </c>
      <c r="Q670" s="6">
        <f>YEAR(tbl_Sales[[#This Row],[Date]])</f>
        <v>2016</v>
      </c>
    </row>
    <row r="671" spans="1:17" x14ac:dyDescent="0.25">
      <c r="A671" s="1">
        <v>42495</v>
      </c>
      <c r="B671">
        <v>560000</v>
      </c>
      <c r="C671" t="s">
        <v>13</v>
      </c>
      <c r="D671" t="s">
        <v>12427</v>
      </c>
      <c r="E671" t="s">
        <v>5</v>
      </c>
      <c r="F671">
        <v>3121</v>
      </c>
      <c r="G671">
        <v>2</v>
      </c>
      <c r="H671">
        <v>2</v>
      </c>
      <c r="I671">
        <v>1</v>
      </c>
      <c r="J671">
        <v>0</v>
      </c>
      <c r="K671">
        <v>2004</v>
      </c>
      <c r="L671" t="s">
        <v>817</v>
      </c>
      <c r="M671" t="s">
        <v>6</v>
      </c>
      <c r="N671" t="s">
        <v>8</v>
      </c>
      <c r="O671" s="6" t="str">
        <f>INDEX(lkp_Region,MATCH(tbl_Sales[[#This Row],[Suburb]],lkp_Suburb,0))</f>
        <v>Northern Metropolitan</v>
      </c>
      <c r="P671" s="6">
        <f>MONTH(tbl_Sales[[#This Row],[Date]])</f>
        <v>5</v>
      </c>
      <c r="Q671" s="6">
        <f>YEAR(tbl_Sales[[#This Row],[Date]])</f>
        <v>2016</v>
      </c>
    </row>
    <row r="672" spans="1:17" x14ac:dyDescent="0.25">
      <c r="A672" s="1">
        <v>42495</v>
      </c>
      <c r="B672">
        <v>897500</v>
      </c>
      <c r="C672" t="s">
        <v>51</v>
      </c>
      <c r="D672" t="s">
        <v>12429</v>
      </c>
      <c r="E672" t="s">
        <v>10</v>
      </c>
      <c r="F672">
        <v>3066</v>
      </c>
      <c r="G672">
        <v>3</v>
      </c>
      <c r="H672">
        <v>2</v>
      </c>
      <c r="I672">
        <v>1</v>
      </c>
      <c r="J672">
        <v>82</v>
      </c>
      <c r="K672">
        <v>1995</v>
      </c>
      <c r="L672" t="s">
        <v>818</v>
      </c>
      <c r="M672" t="s">
        <v>216</v>
      </c>
      <c r="N672" t="s">
        <v>8</v>
      </c>
      <c r="O672" s="6" t="str">
        <f>INDEX(lkp_Region,MATCH(tbl_Sales[[#This Row],[Suburb]],lkp_Suburb,0))</f>
        <v>Northern Metropolitan</v>
      </c>
      <c r="P672" s="6">
        <f>MONTH(tbl_Sales[[#This Row],[Date]])</f>
        <v>5</v>
      </c>
      <c r="Q672" s="6">
        <f>YEAR(tbl_Sales[[#This Row],[Date]])</f>
        <v>2016</v>
      </c>
    </row>
    <row r="673" spans="1:17" x14ac:dyDescent="0.25">
      <c r="A673" s="1">
        <v>42495</v>
      </c>
      <c r="B673">
        <v>785000</v>
      </c>
      <c r="C673" t="s">
        <v>13</v>
      </c>
      <c r="D673" t="s">
        <v>12432</v>
      </c>
      <c r="E673" t="s">
        <v>5</v>
      </c>
      <c r="F673">
        <v>3182</v>
      </c>
      <c r="G673">
        <v>2</v>
      </c>
      <c r="H673">
        <v>2</v>
      </c>
      <c r="I673">
        <v>2</v>
      </c>
      <c r="J673">
        <v>0</v>
      </c>
      <c r="K673">
        <v>2006</v>
      </c>
      <c r="L673" t="s">
        <v>819</v>
      </c>
      <c r="M673" t="s">
        <v>156</v>
      </c>
      <c r="N673" t="s">
        <v>26</v>
      </c>
      <c r="O673" s="6" t="str">
        <f>INDEX(lkp_Region,MATCH(tbl_Sales[[#This Row],[Suburb]],lkp_Suburb,0))</f>
        <v>Southern Metropolitan</v>
      </c>
      <c r="P673" s="6">
        <f>MONTH(tbl_Sales[[#This Row],[Date]])</f>
        <v>5</v>
      </c>
      <c r="Q673" s="6">
        <f>YEAR(tbl_Sales[[#This Row],[Date]])</f>
        <v>2016</v>
      </c>
    </row>
    <row r="674" spans="1:17" x14ac:dyDescent="0.25">
      <c r="A674" s="1">
        <v>42495</v>
      </c>
      <c r="B674">
        <v>1141000</v>
      </c>
      <c r="C674" t="s">
        <v>2</v>
      </c>
      <c r="D674" t="s">
        <v>12427</v>
      </c>
      <c r="E674" t="s">
        <v>10</v>
      </c>
      <c r="F674">
        <v>3068</v>
      </c>
      <c r="G674">
        <v>3</v>
      </c>
      <c r="H674">
        <v>1</v>
      </c>
      <c r="I674">
        <v>1</v>
      </c>
      <c r="J674">
        <v>378</v>
      </c>
      <c r="L674" t="s">
        <v>820</v>
      </c>
      <c r="M674" t="s">
        <v>72</v>
      </c>
      <c r="N674" t="s">
        <v>18</v>
      </c>
      <c r="O674" s="6" t="str">
        <f>INDEX(lkp_Region,MATCH(tbl_Sales[[#This Row],[Suburb]],lkp_Suburb,0))</f>
        <v>Northern Metropolitan</v>
      </c>
      <c r="P674" s="6">
        <f>MONTH(tbl_Sales[[#This Row],[Date]])</f>
        <v>5</v>
      </c>
      <c r="Q674" s="6">
        <f>YEAR(tbl_Sales[[#This Row],[Date]])</f>
        <v>2016</v>
      </c>
    </row>
    <row r="675" spans="1:17" x14ac:dyDescent="0.25">
      <c r="A675" s="1">
        <v>42495</v>
      </c>
      <c r="B675">
        <v>460000</v>
      </c>
      <c r="C675" t="s">
        <v>13</v>
      </c>
      <c r="D675" t="s">
        <v>12427</v>
      </c>
      <c r="E675" t="s">
        <v>10</v>
      </c>
      <c r="F675">
        <v>3040</v>
      </c>
      <c r="G675">
        <v>2</v>
      </c>
      <c r="H675">
        <v>1</v>
      </c>
      <c r="I675">
        <v>1</v>
      </c>
      <c r="J675">
        <v>0</v>
      </c>
      <c r="K675">
        <v>1960</v>
      </c>
      <c r="L675" t="s">
        <v>821</v>
      </c>
      <c r="M675" t="s">
        <v>47</v>
      </c>
      <c r="N675" t="s">
        <v>49</v>
      </c>
      <c r="O675" s="6" t="str">
        <f>INDEX(lkp_Region,MATCH(tbl_Sales[[#This Row],[Suburb]],lkp_Suburb,0))</f>
        <v>Western Metropolitan</v>
      </c>
      <c r="P675" s="6">
        <f>MONTH(tbl_Sales[[#This Row],[Date]])</f>
        <v>5</v>
      </c>
      <c r="Q675" s="6">
        <f>YEAR(tbl_Sales[[#This Row],[Date]])</f>
        <v>2016</v>
      </c>
    </row>
    <row r="676" spans="1:17" x14ac:dyDescent="0.25">
      <c r="A676" s="1">
        <v>42495</v>
      </c>
      <c r="B676">
        <v>960000</v>
      </c>
      <c r="C676" t="s">
        <v>2</v>
      </c>
      <c r="D676" t="s">
        <v>12427</v>
      </c>
      <c r="E676" t="s">
        <v>5</v>
      </c>
      <c r="F676">
        <v>3041</v>
      </c>
      <c r="G676">
        <v>5</v>
      </c>
      <c r="H676">
        <v>3</v>
      </c>
      <c r="I676">
        <v>2</v>
      </c>
      <c r="J676">
        <v>387</v>
      </c>
      <c r="L676" t="s">
        <v>822</v>
      </c>
      <c r="M676" t="s">
        <v>121</v>
      </c>
      <c r="N676" t="s">
        <v>49</v>
      </c>
      <c r="O676" s="6" t="str">
        <f>INDEX(lkp_Region,MATCH(tbl_Sales[[#This Row],[Suburb]],lkp_Suburb,0))</f>
        <v>Western Metropolitan</v>
      </c>
      <c r="P676" s="6">
        <f>MONTH(tbl_Sales[[#This Row],[Date]])</f>
        <v>5</v>
      </c>
      <c r="Q676" s="6">
        <f>YEAR(tbl_Sales[[#This Row],[Date]])</f>
        <v>2016</v>
      </c>
    </row>
    <row r="677" spans="1:17" x14ac:dyDescent="0.25">
      <c r="A677" s="1">
        <v>42495</v>
      </c>
      <c r="B677">
        <v>1683000</v>
      </c>
      <c r="C677" t="s">
        <v>2</v>
      </c>
      <c r="D677" t="s">
        <v>12425</v>
      </c>
      <c r="E677" t="s">
        <v>5</v>
      </c>
      <c r="F677">
        <v>3039</v>
      </c>
      <c r="G677">
        <v>3</v>
      </c>
      <c r="H677">
        <v>2</v>
      </c>
      <c r="I677">
        <v>2</v>
      </c>
      <c r="J677">
        <v>222</v>
      </c>
      <c r="K677">
        <v>1880</v>
      </c>
      <c r="L677" t="s">
        <v>823</v>
      </c>
      <c r="M677" t="s">
        <v>242</v>
      </c>
      <c r="N677" t="s">
        <v>49</v>
      </c>
      <c r="O677" s="6" t="str">
        <f>INDEX(lkp_Region,MATCH(tbl_Sales[[#This Row],[Suburb]],lkp_Suburb,0))</f>
        <v>Western Metropolitan</v>
      </c>
      <c r="P677" s="6">
        <f>MONTH(tbl_Sales[[#This Row],[Date]])</f>
        <v>5</v>
      </c>
      <c r="Q677" s="6">
        <f>YEAR(tbl_Sales[[#This Row],[Date]])</f>
        <v>2016</v>
      </c>
    </row>
    <row r="678" spans="1:17" x14ac:dyDescent="0.25">
      <c r="A678" s="1">
        <v>42495</v>
      </c>
      <c r="B678">
        <v>1740000</v>
      </c>
      <c r="C678" t="s">
        <v>2</v>
      </c>
      <c r="D678" t="s">
        <v>12428</v>
      </c>
      <c r="E678" t="s">
        <v>10</v>
      </c>
      <c r="F678">
        <v>3039</v>
      </c>
      <c r="G678">
        <v>5</v>
      </c>
      <c r="H678">
        <v>1</v>
      </c>
      <c r="I678">
        <v>2</v>
      </c>
      <c r="J678">
        <v>739</v>
      </c>
      <c r="K678">
        <v>1930</v>
      </c>
      <c r="L678" t="s">
        <v>824</v>
      </c>
      <c r="M678" t="s">
        <v>242</v>
      </c>
      <c r="N678" t="s">
        <v>49</v>
      </c>
      <c r="O678" s="6" t="str">
        <f>INDEX(lkp_Region,MATCH(tbl_Sales[[#This Row],[Suburb]],lkp_Suburb,0))</f>
        <v>Western Metropolitan</v>
      </c>
      <c r="P678" s="6">
        <f>MONTH(tbl_Sales[[#This Row],[Date]])</f>
        <v>5</v>
      </c>
      <c r="Q678" s="6">
        <f>YEAR(tbl_Sales[[#This Row],[Date]])</f>
        <v>2016</v>
      </c>
    </row>
    <row r="679" spans="1:17" x14ac:dyDescent="0.25">
      <c r="A679" s="1">
        <v>42495</v>
      </c>
      <c r="B679">
        <v>1415500</v>
      </c>
      <c r="C679" t="s">
        <v>2</v>
      </c>
      <c r="D679" t="s">
        <v>12428</v>
      </c>
      <c r="E679" t="s">
        <v>10</v>
      </c>
      <c r="F679">
        <v>3148</v>
      </c>
      <c r="G679">
        <v>4</v>
      </c>
      <c r="H679">
        <v>2</v>
      </c>
      <c r="I679">
        <v>1</v>
      </c>
      <c r="J679">
        <v>1033</v>
      </c>
      <c r="K679">
        <v>1950</v>
      </c>
      <c r="L679" t="s">
        <v>825</v>
      </c>
      <c r="M679" t="s">
        <v>29</v>
      </c>
      <c r="N679" t="s">
        <v>31</v>
      </c>
      <c r="O679" s="6" t="str">
        <f>INDEX(lkp_Region,MATCH(tbl_Sales[[#This Row],[Suburb]],lkp_Suburb,0))</f>
        <v>Southern Metropolitan</v>
      </c>
      <c r="P679" s="6">
        <f>MONTH(tbl_Sales[[#This Row],[Date]])</f>
        <v>5</v>
      </c>
      <c r="Q679" s="6">
        <f>YEAR(tbl_Sales[[#This Row],[Date]])</f>
        <v>2016</v>
      </c>
    </row>
    <row r="680" spans="1:17" x14ac:dyDescent="0.25">
      <c r="A680" s="1">
        <v>42495</v>
      </c>
      <c r="B680">
        <v>420000</v>
      </c>
      <c r="C680" t="s">
        <v>13</v>
      </c>
      <c r="D680" t="s">
        <v>12425</v>
      </c>
      <c r="E680" t="s">
        <v>5</v>
      </c>
      <c r="F680">
        <v>3031</v>
      </c>
      <c r="G680">
        <v>2</v>
      </c>
      <c r="H680">
        <v>1</v>
      </c>
      <c r="I680">
        <v>1</v>
      </c>
      <c r="J680">
        <v>0</v>
      </c>
      <c r="K680">
        <v>1970</v>
      </c>
      <c r="L680" t="s">
        <v>826</v>
      </c>
      <c r="M680" t="s">
        <v>264</v>
      </c>
      <c r="N680" t="s">
        <v>88</v>
      </c>
      <c r="O680" s="6" t="str">
        <f>INDEX(lkp_Region,MATCH(tbl_Sales[[#This Row],[Suburb]],lkp_Suburb,0))</f>
        <v>Northern Metropolitan</v>
      </c>
      <c r="P680" s="6">
        <f>MONTH(tbl_Sales[[#This Row],[Date]])</f>
        <v>5</v>
      </c>
      <c r="Q680" s="6">
        <f>YEAR(tbl_Sales[[#This Row],[Date]])</f>
        <v>2016</v>
      </c>
    </row>
    <row r="681" spans="1:17" x14ac:dyDescent="0.25">
      <c r="A681" s="1">
        <v>42495</v>
      </c>
      <c r="B681">
        <v>780000</v>
      </c>
      <c r="C681" t="s">
        <v>2</v>
      </c>
      <c r="D681" t="s">
        <v>12427</v>
      </c>
      <c r="E681" t="s">
        <v>5</v>
      </c>
      <c r="F681">
        <v>3032</v>
      </c>
      <c r="G681">
        <v>3</v>
      </c>
      <c r="H681">
        <v>3</v>
      </c>
      <c r="I681">
        <v>2</v>
      </c>
      <c r="J681">
        <v>173</v>
      </c>
      <c r="K681">
        <v>2000</v>
      </c>
      <c r="L681" t="s">
        <v>827</v>
      </c>
      <c r="M681" t="s">
        <v>21</v>
      </c>
      <c r="N681" t="s">
        <v>21</v>
      </c>
      <c r="O681" s="6" t="str">
        <f>INDEX(lkp_Region,MATCH(tbl_Sales[[#This Row],[Suburb]],lkp_Suburb,0))</f>
        <v>Western Metropolitan</v>
      </c>
      <c r="P681" s="6">
        <f>MONTH(tbl_Sales[[#This Row],[Date]])</f>
        <v>5</v>
      </c>
      <c r="Q681" s="6">
        <f>YEAR(tbl_Sales[[#This Row],[Date]])</f>
        <v>2016</v>
      </c>
    </row>
    <row r="682" spans="1:17" x14ac:dyDescent="0.25">
      <c r="A682" s="1">
        <v>42495</v>
      </c>
      <c r="B682">
        <v>1155000</v>
      </c>
      <c r="C682" t="s">
        <v>2</v>
      </c>
      <c r="D682" t="s">
        <v>12423</v>
      </c>
      <c r="E682" t="s">
        <v>10</v>
      </c>
      <c r="F682">
        <v>3107</v>
      </c>
      <c r="G682">
        <v>3</v>
      </c>
      <c r="H682">
        <v>1</v>
      </c>
      <c r="I682">
        <v>1</v>
      </c>
      <c r="J682">
        <v>770</v>
      </c>
      <c r="L682" t="s">
        <v>828</v>
      </c>
      <c r="M682" t="s">
        <v>586</v>
      </c>
      <c r="N682" t="s">
        <v>128</v>
      </c>
      <c r="O682" s="6" t="str">
        <f>INDEX(lkp_Region,MATCH(tbl_Sales[[#This Row],[Suburb]],lkp_Suburb,0))</f>
        <v>Eastern Metropolitan</v>
      </c>
      <c r="P682" s="6">
        <f>MONTH(tbl_Sales[[#This Row],[Date]])</f>
        <v>5</v>
      </c>
      <c r="Q682" s="6">
        <f>YEAR(tbl_Sales[[#This Row],[Date]])</f>
        <v>2016</v>
      </c>
    </row>
    <row r="683" spans="1:17" x14ac:dyDescent="0.25">
      <c r="A683" s="1">
        <v>42495</v>
      </c>
      <c r="B683">
        <v>1500000</v>
      </c>
      <c r="C683" t="s">
        <v>2</v>
      </c>
      <c r="D683" t="s">
        <v>12429</v>
      </c>
      <c r="E683" t="s">
        <v>5</v>
      </c>
      <c r="F683">
        <v>3107</v>
      </c>
      <c r="G683">
        <v>4</v>
      </c>
      <c r="H683">
        <v>2</v>
      </c>
      <c r="I683">
        <v>2</v>
      </c>
      <c r="J683">
        <v>420</v>
      </c>
      <c r="K683">
        <v>2013</v>
      </c>
      <c r="L683" t="s">
        <v>829</v>
      </c>
      <c r="M683" t="s">
        <v>586</v>
      </c>
      <c r="N683" t="s">
        <v>128</v>
      </c>
      <c r="O683" s="6" t="str">
        <f>INDEX(lkp_Region,MATCH(tbl_Sales[[#This Row],[Suburb]],lkp_Suburb,0))</f>
        <v>Eastern Metropolitan</v>
      </c>
      <c r="P683" s="6">
        <f>MONTH(tbl_Sales[[#This Row],[Date]])</f>
        <v>5</v>
      </c>
      <c r="Q683" s="6">
        <f>YEAR(tbl_Sales[[#This Row],[Date]])</f>
        <v>2016</v>
      </c>
    </row>
    <row r="684" spans="1:17" x14ac:dyDescent="0.25">
      <c r="A684" s="1">
        <v>42495</v>
      </c>
      <c r="B684">
        <v>2000000</v>
      </c>
      <c r="C684" t="s">
        <v>2</v>
      </c>
      <c r="D684" t="s">
        <v>12427</v>
      </c>
      <c r="E684" t="s">
        <v>5</v>
      </c>
      <c r="F684">
        <v>3070</v>
      </c>
      <c r="G684">
        <v>6</v>
      </c>
      <c r="H684">
        <v>2</v>
      </c>
      <c r="I684">
        <v>2</v>
      </c>
      <c r="J684">
        <v>772</v>
      </c>
      <c r="K684">
        <v>1992</v>
      </c>
      <c r="L684" t="s">
        <v>830</v>
      </c>
      <c r="M684" t="s">
        <v>271</v>
      </c>
      <c r="N684" t="s">
        <v>62</v>
      </c>
      <c r="O684" s="6" t="str">
        <f>INDEX(lkp_Region,MATCH(tbl_Sales[[#This Row],[Suburb]],lkp_Suburb,0))</f>
        <v>Northern Metropolitan</v>
      </c>
      <c r="P684" s="6">
        <f>MONTH(tbl_Sales[[#This Row],[Date]])</f>
        <v>5</v>
      </c>
      <c r="Q684" s="6">
        <f>YEAR(tbl_Sales[[#This Row],[Date]])</f>
        <v>2016</v>
      </c>
    </row>
    <row r="685" spans="1:17" x14ac:dyDescent="0.25">
      <c r="A685" s="1">
        <v>42495</v>
      </c>
      <c r="B685">
        <v>2700000</v>
      </c>
      <c r="C685" t="s">
        <v>2</v>
      </c>
      <c r="D685" t="s">
        <v>12428</v>
      </c>
      <c r="E685" t="s">
        <v>10</v>
      </c>
      <c r="F685">
        <v>3070</v>
      </c>
      <c r="G685">
        <v>5</v>
      </c>
      <c r="H685">
        <v>3</v>
      </c>
      <c r="I685">
        <v>3</v>
      </c>
      <c r="J685">
        <v>490</v>
      </c>
      <c r="K685">
        <v>1920</v>
      </c>
      <c r="L685" t="s">
        <v>831</v>
      </c>
      <c r="M685" t="s">
        <v>271</v>
      </c>
      <c r="N685" t="s">
        <v>62</v>
      </c>
      <c r="O685" s="6" t="str">
        <f>INDEX(lkp_Region,MATCH(tbl_Sales[[#This Row],[Suburb]],lkp_Suburb,0))</f>
        <v>Northern Metropolitan</v>
      </c>
      <c r="P685" s="6">
        <f>MONTH(tbl_Sales[[#This Row],[Date]])</f>
        <v>5</v>
      </c>
      <c r="Q685" s="6">
        <f>YEAR(tbl_Sales[[#This Row],[Date]])</f>
        <v>2016</v>
      </c>
    </row>
    <row r="686" spans="1:17" x14ac:dyDescent="0.25">
      <c r="A686" s="1">
        <v>42495</v>
      </c>
      <c r="B686">
        <v>472500</v>
      </c>
      <c r="C686" t="s">
        <v>2</v>
      </c>
      <c r="D686" t="s">
        <v>12427</v>
      </c>
      <c r="E686" t="s">
        <v>5</v>
      </c>
      <c r="F686">
        <v>3020</v>
      </c>
      <c r="G686">
        <v>3</v>
      </c>
      <c r="H686">
        <v>1</v>
      </c>
      <c r="I686">
        <v>1</v>
      </c>
      <c r="J686">
        <v>586</v>
      </c>
      <c r="L686" t="s">
        <v>832</v>
      </c>
      <c r="M686" t="s">
        <v>141</v>
      </c>
      <c r="N686" t="s">
        <v>3</v>
      </c>
      <c r="O686" s="6" t="str">
        <f>INDEX(lkp_Region,MATCH(tbl_Sales[[#This Row],[Suburb]],lkp_Suburb,0))</f>
        <v>Western Metropolitan</v>
      </c>
      <c r="P686" s="6">
        <f>MONTH(tbl_Sales[[#This Row],[Date]])</f>
        <v>5</v>
      </c>
      <c r="Q686" s="6">
        <f>YEAR(tbl_Sales[[#This Row],[Date]])</f>
        <v>2016</v>
      </c>
    </row>
    <row r="687" spans="1:17" x14ac:dyDescent="0.25">
      <c r="A687" s="1">
        <v>42495</v>
      </c>
      <c r="B687">
        <v>735000</v>
      </c>
      <c r="C687" t="s">
        <v>13</v>
      </c>
      <c r="D687" t="s">
        <v>12430</v>
      </c>
      <c r="E687" t="s">
        <v>10</v>
      </c>
      <c r="F687">
        <v>3104</v>
      </c>
      <c r="G687">
        <v>2</v>
      </c>
      <c r="H687">
        <v>1</v>
      </c>
      <c r="I687">
        <v>1</v>
      </c>
      <c r="J687">
        <v>1075</v>
      </c>
      <c r="K687">
        <v>1970</v>
      </c>
      <c r="L687" t="s">
        <v>833</v>
      </c>
      <c r="M687" t="s">
        <v>99</v>
      </c>
      <c r="N687" t="s">
        <v>101</v>
      </c>
      <c r="O687" s="6" t="str">
        <f>INDEX(lkp_Region,MATCH(tbl_Sales[[#This Row],[Suburb]],lkp_Suburb,0))</f>
        <v>Southern Metropolitan</v>
      </c>
      <c r="P687" s="6">
        <f>MONTH(tbl_Sales[[#This Row],[Date]])</f>
        <v>5</v>
      </c>
      <c r="Q687" s="6">
        <f>YEAR(tbl_Sales[[#This Row],[Date]])</f>
        <v>2016</v>
      </c>
    </row>
    <row r="688" spans="1:17" x14ac:dyDescent="0.25">
      <c r="A688" s="1">
        <v>42495</v>
      </c>
      <c r="B688">
        <v>1880000</v>
      </c>
      <c r="C688" t="s">
        <v>2</v>
      </c>
      <c r="D688" t="s">
        <v>12433</v>
      </c>
      <c r="E688" t="s">
        <v>10</v>
      </c>
      <c r="F688">
        <v>3146</v>
      </c>
      <c r="G688">
        <v>3</v>
      </c>
      <c r="H688">
        <v>2</v>
      </c>
      <c r="I688">
        <v>2</v>
      </c>
      <c r="J688">
        <v>668</v>
      </c>
      <c r="K688">
        <v>1920</v>
      </c>
      <c r="L688" t="s">
        <v>834</v>
      </c>
      <c r="M688" t="s">
        <v>102</v>
      </c>
      <c r="N688" t="s">
        <v>101</v>
      </c>
      <c r="O688" s="6" t="str">
        <f>INDEX(lkp_Region,MATCH(tbl_Sales[[#This Row],[Suburb]],lkp_Suburb,0))</f>
        <v>Southern Metropolitan</v>
      </c>
      <c r="P688" s="6">
        <f>MONTH(tbl_Sales[[#This Row],[Date]])</f>
        <v>5</v>
      </c>
      <c r="Q688" s="6">
        <f>YEAR(tbl_Sales[[#This Row],[Date]])</f>
        <v>2016</v>
      </c>
    </row>
    <row r="689" spans="1:17" x14ac:dyDescent="0.25">
      <c r="A689" s="1">
        <v>42495</v>
      </c>
      <c r="B689">
        <v>1987000</v>
      </c>
      <c r="C689" t="s">
        <v>2</v>
      </c>
      <c r="D689" t="s">
        <v>12429</v>
      </c>
      <c r="E689" t="s">
        <v>10</v>
      </c>
      <c r="F689">
        <v>3124</v>
      </c>
      <c r="G689">
        <v>3</v>
      </c>
      <c r="H689">
        <v>2</v>
      </c>
      <c r="I689">
        <v>2</v>
      </c>
      <c r="J689">
        <v>706</v>
      </c>
      <c r="K689">
        <v>1960</v>
      </c>
      <c r="L689" t="s">
        <v>835</v>
      </c>
      <c r="M689" t="s">
        <v>209</v>
      </c>
      <c r="N689" t="s">
        <v>101</v>
      </c>
      <c r="O689" s="6" t="str">
        <f>INDEX(lkp_Region,MATCH(tbl_Sales[[#This Row],[Suburb]],lkp_Suburb,0))</f>
        <v>Southern Metropolitan</v>
      </c>
      <c r="P689" s="6">
        <f>MONTH(tbl_Sales[[#This Row],[Date]])</f>
        <v>5</v>
      </c>
      <c r="Q689" s="6">
        <f>YEAR(tbl_Sales[[#This Row],[Date]])</f>
        <v>2016</v>
      </c>
    </row>
    <row r="690" spans="1:17" x14ac:dyDescent="0.25">
      <c r="A690" s="1">
        <v>42495</v>
      </c>
      <c r="B690">
        <v>3020000</v>
      </c>
      <c r="C690" t="s">
        <v>2</v>
      </c>
      <c r="D690" t="s">
        <v>12425</v>
      </c>
      <c r="E690" t="s">
        <v>10</v>
      </c>
      <c r="F690">
        <v>3123</v>
      </c>
      <c r="G690">
        <v>3</v>
      </c>
      <c r="H690">
        <v>2</v>
      </c>
      <c r="I690">
        <v>2</v>
      </c>
      <c r="J690">
        <v>832</v>
      </c>
      <c r="L690" t="s">
        <v>836</v>
      </c>
      <c r="M690" t="s">
        <v>230</v>
      </c>
      <c r="N690" t="s">
        <v>101</v>
      </c>
      <c r="O690" s="6" t="str">
        <f>INDEX(lkp_Region,MATCH(tbl_Sales[[#This Row],[Suburb]],lkp_Suburb,0))</f>
        <v>Southern Metropolitan</v>
      </c>
      <c r="P690" s="6">
        <f>MONTH(tbl_Sales[[#This Row],[Date]])</f>
        <v>5</v>
      </c>
      <c r="Q690" s="6">
        <f>YEAR(tbl_Sales[[#This Row],[Date]])</f>
        <v>2016</v>
      </c>
    </row>
    <row r="691" spans="1:17" x14ac:dyDescent="0.25">
      <c r="A691" s="1">
        <v>42495</v>
      </c>
      <c r="B691">
        <v>1865000</v>
      </c>
      <c r="C691" t="s">
        <v>2</v>
      </c>
      <c r="D691" t="s">
        <v>12428</v>
      </c>
      <c r="E691" t="s">
        <v>5</v>
      </c>
      <c r="F691">
        <v>3186</v>
      </c>
      <c r="G691">
        <v>3</v>
      </c>
      <c r="H691">
        <v>2</v>
      </c>
      <c r="I691">
        <v>2</v>
      </c>
      <c r="J691">
        <v>295</v>
      </c>
      <c r="L691" t="s">
        <v>837</v>
      </c>
      <c r="M691" t="s">
        <v>105</v>
      </c>
      <c r="N691" t="s">
        <v>107</v>
      </c>
      <c r="O691" s="6" t="str">
        <f>INDEX(lkp_Region,MATCH(tbl_Sales[[#This Row],[Suburb]],lkp_Suburb,0))</f>
        <v>Southern Metropolitan</v>
      </c>
      <c r="P691" s="6">
        <f>MONTH(tbl_Sales[[#This Row],[Date]])</f>
        <v>5</v>
      </c>
      <c r="Q691" s="6">
        <f>YEAR(tbl_Sales[[#This Row],[Date]])</f>
        <v>2016</v>
      </c>
    </row>
    <row r="692" spans="1:17" x14ac:dyDescent="0.25">
      <c r="A692" s="1">
        <v>42495</v>
      </c>
      <c r="B692">
        <v>420000</v>
      </c>
      <c r="C692" t="s">
        <v>13</v>
      </c>
      <c r="D692" t="s">
        <v>12423</v>
      </c>
      <c r="E692" t="s">
        <v>5</v>
      </c>
      <c r="F692">
        <v>3079</v>
      </c>
      <c r="G692">
        <v>1</v>
      </c>
      <c r="H692">
        <v>1</v>
      </c>
      <c r="I692">
        <v>1</v>
      </c>
      <c r="J692">
        <v>55</v>
      </c>
      <c r="K692">
        <v>1970</v>
      </c>
      <c r="L692" t="s">
        <v>838</v>
      </c>
      <c r="M692" t="s">
        <v>213</v>
      </c>
      <c r="N692" t="s">
        <v>150</v>
      </c>
      <c r="O692" s="6" t="str">
        <f>INDEX(lkp_Region,MATCH(tbl_Sales[[#This Row],[Suburb]],lkp_Suburb,0))</f>
        <v>Eastern Metropolitan</v>
      </c>
      <c r="P692" s="6">
        <f>MONTH(tbl_Sales[[#This Row],[Date]])</f>
        <v>5</v>
      </c>
      <c r="Q692" s="6">
        <f>YEAR(tbl_Sales[[#This Row],[Date]])</f>
        <v>2016</v>
      </c>
    </row>
    <row r="693" spans="1:17" x14ac:dyDescent="0.25">
      <c r="A693" s="1">
        <v>42496</v>
      </c>
      <c r="B693">
        <v>400000</v>
      </c>
      <c r="C693" t="s">
        <v>13</v>
      </c>
      <c r="D693" t="s">
        <v>12427</v>
      </c>
      <c r="E693" t="s">
        <v>5</v>
      </c>
      <c r="F693">
        <v>3128</v>
      </c>
      <c r="G693">
        <v>2</v>
      </c>
      <c r="H693">
        <v>1</v>
      </c>
      <c r="I693">
        <v>1</v>
      </c>
      <c r="J693">
        <v>0</v>
      </c>
      <c r="L693" t="s">
        <v>839</v>
      </c>
      <c r="M693" t="s">
        <v>151</v>
      </c>
      <c r="N693" t="s">
        <v>14</v>
      </c>
      <c r="O693" s="6" t="str">
        <f>INDEX(lkp_Region,MATCH(tbl_Sales[[#This Row],[Suburb]],lkp_Suburb,0))</f>
        <v>Eastern Metropolitan</v>
      </c>
      <c r="P693" s="6">
        <f>MONTH(tbl_Sales[[#This Row],[Date]])</f>
        <v>5</v>
      </c>
      <c r="Q693" s="6">
        <f>YEAR(tbl_Sales[[#This Row],[Date]])</f>
        <v>2016</v>
      </c>
    </row>
    <row r="694" spans="1:17" x14ac:dyDescent="0.25">
      <c r="A694" s="1">
        <v>42496</v>
      </c>
      <c r="B694">
        <v>349000</v>
      </c>
      <c r="C694" t="s">
        <v>13</v>
      </c>
      <c r="D694" t="s">
        <v>12424</v>
      </c>
      <c r="E694" t="s">
        <v>5</v>
      </c>
      <c r="F694">
        <v>3142</v>
      </c>
      <c r="G694">
        <v>1</v>
      </c>
      <c r="H694">
        <v>1</v>
      </c>
      <c r="I694">
        <v>1</v>
      </c>
      <c r="J694">
        <v>0</v>
      </c>
      <c r="K694">
        <v>1958</v>
      </c>
      <c r="L694" t="s">
        <v>840</v>
      </c>
      <c r="M694" t="s">
        <v>109</v>
      </c>
      <c r="N694" t="s">
        <v>76</v>
      </c>
      <c r="O694" s="6" t="str">
        <f>INDEX(lkp_Region,MATCH(tbl_Sales[[#This Row],[Suburb]],lkp_Suburb,0))</f>
        <v>Southern Metropolitan</v>
      </c>
      <c r="P694" s="6">
        <f>MONTH(tbl_Sales[[#This Row],[Date]])</f>
        <v>5</v>
      </c>
      <c r="Q694" s="6">
        <f>YEAR(tbl_Sales[[#This Row],[Date]])</f>
        <v>2016</v>
      </c>
    </row>
    <row r="695" spans="1:17" x14ac:dyDescent="0.25">
      <c r="A695" s="1">
        <v>42496</v>
      </c>
      <c r="B695">
        <v>370000</v>
      </c>
      <c r="C695" t="s">
        <v>13</v>
      </c>
      <c r="D695" t="s">
        <v>12428</v>
      </c>
      <c r="E695" t="s">
        <v>5</v>
      </c>
      <c r="F695">
        <v>3145</v>
      </c>
      <c r="G695">
        <v>2</v>
      </c>
      <c r="H695">
        <v>1</v>
      </c>
      <c r="I695">
        <v>1</v>
      </c>
      <c r="J695">
        <v>0</v>
      </c>
      <c r="K695">
        <v>1965</v>
      </c>
      <c r="L695" t="s">
        <v>841</v>
      </c>
      <c r="M695" t="s">
        <v>74</v>
      </c>
      <c r="N695" t="s">
        <v>76</v>
      </c>
      <c r="O695" s="6" t="str">
        <f>INDEX(lkp_Region,MATCH(tbl_Sales[[#This Row],[Suburb]],lkp_Suburb,0))</f>
        <v>Southern Metropolitan</v>
      </c>
      <c r="P695" s="6">
        <f>MONTH(tbl_Sales[[#This Row],[Date]])</f>
        <v>5</v>
      </c>
      <c r="Q695" s="6">
        <f>YEAR(tbl_Sales[[#This Row],[Date]])</f>
        <v>2016</v>
      </c>
    </row>
    <row r="696" spans="1:17" x14ac:dyDescent="0.25">
      <c r="A696" s="1">
        <v>42496</v>
      </c>
      <c r="B696">
        <v>1810000</v>
      </c>
      <c r="C696" t="s">
        <v>2</v>
      </c>
      <c r="D696" t="s">
        <v>12428</v>
      </c>
      <c r="E696" t="s">
        <v>10</v>
      </c>
      <c r="F696">
        <v>3141</v>
      </c>
      <c r="G696">
        <v>3</v>
      </c>
      <c r="H696">
        <v>1</v>
      </c>
      <c r="I696">
        <v>1</v>
      </c>
      <c r="J696">
        <v>211</v>
      </c>
      <c r="K696">
        <v>1906</v>
      </c>
      <c r="L696" t="s">
        <v>842</v>
      </c>
      <c r="M696" t="s">
        <v>111</v>
      </c>
      <c r="N696" t="s">
        <v>76</v>
      </c>
      <c r="O696" s="6" t="str">
        <f>INDEX(lkp_Region,MATCH(tbl_Sales[[#This Row],[Suburb]],lkp_Suburb,0))</f>
        <v>Southern Metropolitan</v>
      </c>
      <c r="P696" s="6">
        <f>MONTH(tbl_Sales[[#This Row],[Date]])</f>
        <v>5</v>
      </c>
      <c r="Q696" s="6">
        <f>YEAR(tbl_Sales[[#This Row],[Date]])</f>
        <v>2016</v>
      </c>
    </row>
    <row r="697" spans="1:17" x14ac:dyDescent="0.25">
      <c r="A697" s="1">
        <v>42496</v>
      </c>
      <c r="B697">
        <v>600000</v>
      </c>
      <c r="C697" t="s">
        <v>13</v>
      </c>
      <c r="D697" t="s">
        <v>12427</v>
      </c>
      <c r="E697" t="s">
        <v>10</v>
      </c>
      <c r="F697">
        <v>3181</v>
      </c>
      <c r="G697">
        <v>2</v>
      </c>
      <c r="H697">
        <v>1</v>
      </c>
      <c r="I697">
        <v>1</v>
      </c>
      <c r="J697">
        <v>0</v>
      </c>
      <c r="K697">
        <v>1970</v>
      </c>
      <c r="L697" t="s">
        <v>843</v>
      </c>
      <c r="M697" t="s">
        <v>431</v>
      </c>
      <c r="N697" t="s">
        <v>26</v>
      </c>
      <c r="O697" s="6" t="str">
        <f>INDEX(lkp_Region,MATCH(tbl_Sales[[#This Row],[Suburb]],lkp_Suburb,0))</f>
        <v>Southern Metropolitan</v>
      </c>
      <c r="P697" s="6">
        <f>MONTH(tbl_Sales[[#This Row],[Date]])</f>
        <v>5</v>
      </c>
      <c r="Q697" s="6">
        <f>YEAR(tbl_Sales[[#This Row],[Date]])</f>
        <v>2016</v>
      </c>
    </row>
    <row r="698" spans="1:17" x14ac:dyDescent="0.25">
      <c r="A698" s="1">
        <v>42496</v>
      </c>
      <c r="B698">
        <v>442000</v>
      </c>
      <c r="C698" t="s">
        <v>13</v>
      </c>
      <c r="D698" t="s">
        <v>12428</v>
      </c>
      <c r="E698" t="s">
        <v>10</v>
      </c>
      <c r="F698">
        <v>3046</v>
      </c>
      <c r="G698">
        <v>2</v>
      </c>
      <c r="H698">
        <v>1</v>
      </c>
      <c r="I698">
        <v>1</v>
      </c>
      <c r="J698">
        <v>245</v>
      </c>
      <c r="L698" t="s">
        <v>844</v>
      </c>
      <c r="M698" t="s">
        <v>78</v>
      </c>
      <c r="N698" t="s">
        <v>18</v>
      </c>
      <c r="O698" s="6" t="str">
        <f>INDEX(lkp_Region,MATCH(tbl_Sales[[#This Row],[Suburb]],lkp_Suburb,0))</f>
        <v>Northern Metropolitan</v>
      </c>
      <c r="P698" s="6">
        <f>MONTH(tbl_Sales[[#This Row],[Date]])</f>
        <v>5</v>
      </c>
      <c r="Q698" s="6">
        <f>YEAR(tbl_Sales[[#This Row],[Date]])</f>
        <v>2016</v>
      </c>
    </row>
    <row r="699" spans="1:17" x14ac:dyDescent="0.25">
      <c r="A699" s="1">
        <v>42496</v>
      </c>
      <c r="B699">
        <v>525000</v>
      </c>
      <c r="C699" t="s">
        <v>2</v>
      </c>
      <c r="D699" t="s">
        <v>12428</v>
      </c>
      <c r="E699" t="s">
        <v>10</v>
      </c>
      <c r="F699">
        <v>3046</v>
      </c>
      <c r="G699">
        <v>3</v>
      </c>
      <c r="H699">
        <v>1</v>
      </c>
      <c r="I699">
        <v>1</v>
      </c>
      <c r="J699">
        <v>665</v>
      </c>
      <c r="K699">
        <v>1950</v>
      </c>
      <c r="L699" t="s">
        <v>845</v>
      </c>
      <c r="M699" t="s">
        <v>78</v>
      </c>
      <c r="N699" t="s">
        <v>18</v>
      </c>
      <c r="O699" s="6" t="str">
        <f>INDEX(lkp_Region,MATCH(tbl_Sales[[#This Row],[Suburb]],lkp_Suburb,0))</f>
        <v>Northern Metropolitan</v>
      </c>
      <c r="P699" s="6">
        <f>MONTH(tbl_Sales[[#This Row],[Date]])</f>
        <v>5</v>
      </c>
      <c r="Q699" s="6">
        <f>YEAR(tbl_Sales[[#This Row],[Date]])</f>
        <v>2016</v>
      </c>
    </row>
    <row r="700" spans="1:17" x14ac:dyDescent="0.25">
      <c r="A700" s="1">
        <v>42496</v>
      </c>
      <c r="B700">
        <v>570000</v>
      </c>
      <c r="C700" t="s">
        <v>13</v>
      </c>
      <c r="D700" t="s">
        <v>12427</v>
      </c>
      <c r="E700" t="s">
        <v>5</v>
      </c>
      <c r="F700">
        <v>3032</v>
      </c>
      <c r="G700">
        <v>2</v>
      </c>
      <c r="H700">
        <v>1</v>
      </c>
      <c r="I700">
        <v>1</v>
      </c>
      <c r="J700">
        <v>0</v>
      </c>
      <c r="L700" t="s">
        <v>846</v>
      </c>
      <c r="M700" t="s">
        <v>160</v>
      </c>
      <c r="N700" t="s">
        <v>49</v>
      </c>
      <c r="O700" s="6" t="str">
        <f>INDEX(lkp_Region,MATCH(tbl_Sales[[#This Row],[Suburb]],lkp_Suburb,0))</f>
        <v>Western Metropolitan</v>
      </c>
      <c r="P700" s="6">
        <f>MONTH(tbl_Sales[[#This Row],[Date]])</f>
        <v>5</v>
      </c>
      <c r="Q700" s="6">
        <f>YEAR(tbl_Sales[[#This Row],[Date]])</f>
        <v>2016</v>
      </c>
    </row>
    <row r="701" spans="1:17" x14ac:dyDescent="0.25">
      <c r="A701" s="1">
        <v>42496</v>
      </c>
      <c r="B701">
        <v>736000</v>
      </c>
      <c r="C701" t="s">
        <v>13</v>
      </c>
      <c r="D701" t="s">
        <v>12427</v>
      </c>
      <c r="E701" t="s">
        <v>10</v>
      </c>
      <c r="F701">
        <v>3040</v>
      </c>
      <c r="G701">
        <v>2</v>
      </c>
      <c r="H701">
        <v>1</v>
      </c>
      <c r="I701">
        <v>1</v>
      </c>
      <c r="J701">
        <v>0</v>
      </c>
      <c r="K701">
        <v>1940</v>
      </c>
      <c r="L701" t="s">
        <v>847</v>
      </c>
      <c r="M701" t="s">
        <v>47</v>
      </c>
      <c r="N701" t="s">
        <v>49</v>
      </c>
      <c r="O701" s="6" t="str">
        <f>INDEX(lkp_Region,MATCH(tbl_Sales[[#This Row],[Suburb]],lkp_Suburb,0))</f>
        <v>Western Metropolitan</v>
      </c>
      <c r="P701" s="6">
        <f>MONTH(tbl_Sales[[#This Row],[Date]])</f>
        <v>5</v>
      </c>
      <c r="Q701" s="6">
        <f>YEAR(tbl_Sales[[#This Row],[Date]])</f>
        <v>2016</v>
      </c>
    </row>
    <row r="702" spans="1:17" x14ac:dyDescent="0.25">
      <c r="A702" s="1">
        <v>42496</v>
      </c>
      <c r="B702">
        <v>971000</v>
      </c>
      <c r="C702" t="s">
        <v>2</v>
      </c>
      <c r="D702" t="s">
        <v>12427</v>
      </c>
      <c r="E702" t="s">
        <v>5</v>
      </c>
      <c r="F702">
        <v>3032</v>
      </c>
      <c r="G702">
        <v>3</v>
      </c>
      <c r="H702">
        <v>2</v>
      </c>
      <c r="I702">
        <v>2</v>
      </c>
      <c r="J702">
        <v>285</v>
      </c>
      <c r="K702">
        <v>1900</v>
      </c>
      <c r="L702" t="s">
        <v>848</v>
      </c>
      <c r="M702" t="s">
        <v>160</v>
      </c>
      <c r="N702" t="s">
        <v>49</v>
      </c>
      <c r="O702" s="6" t="str">
        <f>INDEX(lkp_Region,MATCH(tbl_Sales[[#This Row],[Suburb]],lkp_Suburb,0))</f>
        <v>Western Metropolitan</v>
      </c>
      <c r="P702" s="6">
        <f>MONTH(tbl_Sales[[#This Row],[Date]])</f>
        <v>5</v>
      </c>
      <c r="Q702" s="6">
        <f>YEAR(tbl_Sales[[#This Row],[Date]])</f>
        <v>2016</v>
      </c>
    </row>
    <row r="703" spans="1:17" x14ac:dyDescent="0.25">
      <c r="A703" s="1">
        <v>42496</v>
      </c>
      <c r="B703">
        <v>1100000</v>
      </c>
      <c r="C703" t="s">
        <v>2</v>
      </c>
      <c r="D703" t="s">
        <v>12423</v>
      </c>
      <c r="E703" t="s">
        <v>10</v>
      </c>
      <c r="F703">
        <v>3042</v>
      </c>
      <c r="G703">
        <v>3</v>
      </c>
      <c r="H703">
        <v>1</v>
      </c>
      <c r="I703">
        <v>1</v>
      </c>
      <c r="J703">
        <v>655</v>
      </c>
      <c r="L703" t="s">
        <v>849</v>
      </c>
      <c r="M703" t="s">
        <v>86</v>
      </c>
      <c r="N703" t="s">
        <v>49</v>
      </c>
      <c r="O703" s="6" t="str">
        <f>INDEX(lkp_Region,MATCH(tbl_Sales[[#This Row],[Suburb]],lkp_Suburb,0))</f>
        <v>Western Metropolitan</v>
      </c>
      <c r="P703" s="6">
        <f>MONTH(tbl_Sales[[#This Row],[Date]])</f>
        <v>5</v>
      </c>
      <c r="Q703" s="6">
        <f>YEAR(tbl_Sales[[#This Row],[Date]])</f>
        <v>2016</v>
      </c>
    </row>
    <row r="704" spans="1:17" x14ac:dyDescent="0.25">
      <c r="A704" s="1">
        <v>42496</v>
      </c>
      <c r="B704">
        <v>1000000</v>
      </c>
      <c r="C704" t="s">
        <v>2</v>
      </c>
      <c r="D704" t="s">
        <v>12427</v>
      </c>
      <c r="E704" t="s">
        <v>5</v>
      </c>
      <c r="F704">
        <v>3207</v>
      </c>
      <c r="G704">
        <v>2</v>
      </c>
      <c r="H704">
        <v>1</v>
      </c>
      <c r="I704">
        <v>1</v>
      </c>
      <c r="J704">
        <v>90</v>
      </c>
      <c r="K704">
        <v>2007</v>
      </c>
      <c r="L704" t="s">
        <v>850</v>
      </c>
      <c r="M704" t="s">
        <v>24</v>
      </c>
      <c r="N704" t="s">
        <v>88</v>
      </c>
      <c r="O704" s="6" t="str">
        <f>INDEX(lkp_Region,MATCH(tbl_Sales[[#This Row],[Suburb]],lkp_Suburb,0))</f>
        <v>Southern Metropolitan</v>
      </c>
      <c r="P704" s="6">
        <f>MONTH(tbl_Sales[[#This Row],[Date]])</f>
        <v>5</v>
      </c>
      <c r="Q704" s="6">
        <f>YEAR(tbl_Sales[[#This Row],[Date]])</f>
        <v>2016</v>
      </c>
    </row>
    <row r="705" spans="1:17" x14ac:dyDescent="0.25">
      <c r="A705" s="1">
        <v>42496</v>
      </c>
      <c r="B705">
        <v>1010000</v>
      </c>
      <c r="C705" t="s">
        <v>2</v>
      </c>
      <c r="D705" t="s">
        <v>12431</v>
      </c>
      <c r="E705" t="s">
        <v>5</v>
      </c>
      <c r="F705">
        <v>3031</v>
      </c>
      <c r="G705">
        <v>3</v>
      </c>
      <c r="H705">
        <v>1</v>
      </c>
      <c r="I705">
        <v>0</v>
      </c>
      <c r="J705">
        <v>234</v>
      </c>
      <c r="K705">
        <v>1900</v>
      </c>
      <c r="L705" t="s">
        <v>851</v>
      </c>
      <c r="M705" t="s">
        <v>264</v>
      </c>
      <c r="N705" t="s">
        <v>88</v>
      </c>
      <c r="O705" s="6" t="str">
        <f>INDEX(lkp_Region,MATCH(tbl_Sales[[#This Row],[Suburb]],lkp_Suburb,0))</f>
        <v>Northern Metropolitan</v>
      </c>
      <c r="P705" s="6">
        <f>MONTH(tbl_Sales[[#This Row],[Date]])</f>
        <v>5</v>
      </c>
      <c r="Q705" s="6">
        <f>YEAR(tbl_Sales[[#This Row],[Date]])</f>
        <v>2016</v>
      </c>
    </row>
    <row r="706" spans="1:17" x14ac:dyDescent="0.25">
      <c r="A706" s="1">
        <v>42496</v>
      </c>
      <c r="B706">
        <v>550000</v>
      </c>
      <c r="C706" t="s">
        <v>51</v>
      </c>
      <c r="D706" t="s">
        <v>12427</v>
      </c>
      <c r="E706" t="s">
        <v>5</v>
      </c>
      <c r="F706">
        <v>3032</v>
      </c>
      <c r="G706">
        <v>3</v>
      </c>
      <c r="H706">
        <v>2</v>
      </c>
      <c r="I706">
        <v>2</v>
      </c>
      <c r="J706">
        <v>77</v>
      </c>
      <c r="K706">
        <v>2000</v>
      </c>
      <c r="L706" t="s">
        <v>852</v>
      </c>
      <c r="M706" t="s">
        <v>21</v>
      </c>
      <c r="N706" t="s">
        <v>21</v>
      </c>
      <c r="O706" s="6" t="str">
        <f>INDEX(lkp_Region,MATCH(tbl_Sales[[#This Row],[Suburb]],lkp_Suburb,0))</f>
        <v>Western Metropolitan</v>
      </c>
      <c r="P706" s="6">
        <f>MONTH(tbl_Sales[[#This Row],[Date]])</f>
        <v>5</v>
      </c>
      <c r="Q706" s="6">
        <f>YEAR(tbl_Sales[[#This Row],[Date]])</f>
        <v>2016</v>
      </c>
    </row>
    <row r="707" spans="1:17" x14ac:dyDescent="0.25">
      <c r="A707" s="1">
        <v>42496</v>
      </c>
      <c r="B707">
        <v>1060000</v>
      </c>
      <c r="C707" t="s">
        <v>2</v>
      </c>
      <c r="D707" t="s">
        <v>12428</v>
      </c>
      <c r="E707" t="s">
        <v>5</v>
      </c>
      <c r="F707">
        <v>3163</v>
      </c>
      <c r="G707">
        <v>3</v>
      </c>
      <c r="H707">
        <v>1</v>
      </c>
      <c r="I707">
        <v>2</v>
      </c>
      <c r="J707">
        <v>595</v>
      </c>
      <c r="K707">
        <v>1957</v>
      </c>
      <c r="L707" t="s">
        <v>853</v>
      </c>
      <c r="M707" t="s">
        <v>225</v>
      </c>
      <c r="N707" t="s">
        <v>57</v>
      </c>
      <c r="O707" s="6" t="str">
        <f>INDEX(lkp_Region,MATCH(tbl_Sales[[#This Row],[Suburb]],lkp_Suburb,0))</f>
        <v>Southern Metropolitan</v>
      </c>
      <c r="P707" s="6">
        <f>MONTH(tbl_Sales[[#This Row],[Date]])</f>
        <v>5</v>
      </c>
      <c r="Q707" s="6">
        <f>YEAR(tbl_Sales[[#This Row],[Date]])</f>
        <v>2016</v>
      </c>
    </row>
    <row r="708" spans="1:17" x14ac:dyDescent="0.25">
      <c r="A708" s="1">
        <v>42496</v>
      </c>
      <c r="B708">
        <v>613000</v>
      </c>
      <c r="C708" t="s">
        <v>2</v>
      </c>
      <c r="D708" t="s">
        <v>12427</v>
      </c>
      <c r="E708" t="s">
        <v>10</v>
      </c>
      <c r="F708">
        <v>3073</v>
      </c>
      <c r="G708">
        <v>3</v>
      </c>
      <c r="H708">
        <v>1</v>
      </c>
      <c r="I708">
        <v>2</v>
      </c>
      <c r="J708">
        <v>745</v>
      </c>
      <c r="K708">
        <v>1985</v>
      </c>
      <c r="L708" t="s">
        <v>854</v>
      </c>
      <c r="M708" t="s">
        <v>93</v>
      </c>
      <c r="N708" t="s">
        <v>62</v>
      </c>
      <c r="O708" s="6" t="str">
        <f>INDEX(lkp_Region,MATCH(tbl_Sales[[#This Row],[Suburb]],lkp_Suburb,0))</f>
        <v>Northern Metropolitan</v>
      </c>
      <c r="P708" s="6">
        <f>MONTH(tbl_Sales[[#This Row],[Date]])</f>
        <v>5</v>
      </c>
      <c r="Q708" s="6">
        <f>YEAR(tbl_Sales[[#This Row],[Date]])</f>
        <v>2016</v>
      </c>
    </row>
    <row r="709" spans="1:17" x14ac:dyDescent="0.25">
      <c r="A709" s="1">
        <v>42496</v>
      </c>
      <c r="B709">
        <v>760000</v>
      </c>
      <c r="C709" t="s">
        <v>2</v>
      </c>
      <c r="D709" t="s">
        <v>12427</v>
      </c>
      <c r="E709" t="s">
        <v>10</v>
      </c>
      <c r="F709">
        <v>3071</v>
      </c>
      <c r="G709">
        <v>2</v>
      </c>
      <c r="H709">
        <v>1</v>
      </c>
      <c r="I709">
        <v>0</v>
      </c>
      <c r="J709">
        <v>0</v>
      </c>
      <c r="K709">
        <v>1900</v>
      </c>
      <c r="L709" t="s">
        <v>855</v>
      </c>
      <c r="M709" t="s">
        <v>60</v>
      </c>
      <c r="N709" t="s">
        <v>62</v>
      </c>
      <c r="O709" s="6" t="str">
        <f>INDEX(lkp_Region,MATCH(tbl_Sales[[#This Row],[Suburb]],lkp_Suburb,0))</f>
        <v>Northern Metropolitan</v>
      </c>
      <c r="P709" s="6">
        <f>MONTH(tbl_Sales[[#This Row],[Date]])</f>
        <v>5</v>
      </c>
      <c r="Q709" s="6">
        <f>YEAR(tbl_Sales[[#This Row],[Date]])</f>
        <v>2016</v>
      </c>
    </row>
    <row r="710" spans="1:17" x14ac:dyDescent="0.25">
      <c r="A710" s="1">
        <v>42496</v>
      </c>
      <c r="B710">
        <v>500000</v>
      </c>
      <c r="C710" t="s">
        <v>51</v>
      </c>
      <c r="D710" t="s">
        <v>12432</v>
      </c>
      <c r="E710" t="s">
        <v>5</v>
      </c>
      <c r="F710">
        <v>3020</v>
      </c>
      <c r="G710">
        <v>3</v>
      </c>
      <c r="H710">
        <v>1</v>
      </c>
      <c r="I710">
        <v>2</v>
      </c>
      <c r="J710">
        <v>224</v>
      </c>
      <c r="K710">
        <v>1985</v>
      </c>
      <c r="L710" t="s">
        <v>856</v>
      </c>
      <c r="M710" t="s">
        <v>443</v>
      </c>
      <c r="N710" t="s">
        <v>3</v>
      </c>
      <c r="O710" s="6" t="str">
        <f>INDEX(lkp_Region,MATCH(tbl_Sales[[#This Row],[Suburb]],lkp_Suburb,0))</f>
        <v>Western Metropolitan</v>
      </c>
      <c r="P710" s="6">
        <f>MONTH(tbl_Sales[[#This Row],[Date]])</f>
        <v>5</v>
      </c>
      <c r="Q710" s="6">
        <f>YEAR(tbl_Sales[[#This Row],[Date]])</f>
        <v>2016</v>
      </c>
    </row>
    <row r="711" spans="1:17" x14ac:dyDescent="0.25">
      <c r="A711" s="1">
        <v>42496</v>
      </c>
      <c r="B711">
        <v>1155000</v>
      </c>
      <c r="C711" t="s">
        <v>2</v>
      </c>
      <c r="D711" t="s">
        <v>12429</v>
      </c>
      <c r="E711" t="s">
        <v>10</v>
      </c>
      <c r="F711">
        <v>3122</v>
      </c>
      <c r="G711">
        <v>2</v>
      </c>
      <c r="H711">
        <v>1</v>
      </c>
      <c r="I711">
        <v>2</v>
      </c>
      <c r="J711">
        <v>235</v>
      </c>
      <c r="L711" t="s">
        <v>857</v>
      </c>
      <c r="M711" t="s">
        <v>461</v>
      </c>
      <c r="N711" t="s">
        <v>101</v>
      </c>
      <c r="O711" s="6" t="str">
        <f>INDEX(lkp_Region,MATCH(tbl_Sales[[#This Row],[Suburb]],lkp_Suburb,0))</f>
        <v>Southern Metropolitan</v>
      </c>
      <c r="P711" s="6">
        <f>MONTH(tbl_Sales[[#This Row],[Date]])</f>
        <v>5</v>
      </c>
      <c r="Q711" s="6">
        <f>YEAR(tbl_Sales[[#This Row],[Date]])</f>
        <v>2016</v>
      </c>
    </row>
    <row r="712" spans="1:17" x14ac:dyDescent="0.25">
      <c r="A712" s="1">
        <v>42496</v>
      </c>
      <c r="B712">
        <v>1500000</v>
      </c>
      <c r="C712" t="s">
        <v>2</v>
      </c>
      <c r="D712" t="s">
        <v>12429</v>
      </c>
      <c r="E712" t="s">
        <v>5</v>
      </c>
      <c r="F712">
        <v>3104</v>
      </c>
      <c r="G712">
        <v>4</v>
      </c>
      <c r="H712">
        <v>2</v>
      </c>
      <c r="I712">
        <v>2</v>
      </c>
      <c r="J712">
        <v>610</v>
      </c>
      <c r="L712" t="s">
        <v>858</v>
      </c>
      <c r="M712" t="s">
        <v>99</v>
      </c>
      <c r="N712" t="s">
        <v>101</v>
      </c>
      <c r="O712" s="6" t="str">
        <f>INDEX(lkp_Region,MATCH(tbl_Sales[[#This Row],[Suburb]],lkp_Suburb,0))</f>
        <v>Southern Metropolitan</v>
      </c>
      <c r="P712" s="6">
        <f>MONTH(tbl_Sales[[#This Row],[Date]])</f>
        <v>5</v>
      </c>
      <c r="Q712" s="6">
        <f>YEAR(tbl_Sales[[#This Row],[Date]])</f>
        <v>2016</v>
      </c>
    </row>
    <row r="713" spans="1:17" x14ac:dyDescent="0.25">
      <c r="A713" s="1">
        <v>42496</v>
      </c>
      <c r="B713">
        <v>2130000</v>
      </c>
      <c r="C713" t="s">
        <v>2</v>
      </c>
      <c r="D713" t="s">
        <v>12429</v>
      </c>
      <c r="E713" t="s">
        <v>5</v>
      </c>
      <c r="F713">
        <v>3103</v>
      </c>
      <c r="G713">
        <v>4</v>
      </c>
      <c r="H713">
        <v>2</v>
      </c>
      <c r="I713">
        <v>2</v>
      </c>
      <c r="J713">
        <v>664</v>
      </c>
      <c r="L713" t="s">
        <v>859</v>
      </c>
      <c r="M713" t="s">
        <v>274</v>
      </c>
      <c r="N713" t="s">
        <v>101</v>
      </c>
      <c r="O713" s="6" t="str">
        <f>INDEX(lkp_Region,MATCH(tbl_Sales[[#This Row],[Suburb]],lkp_Suburb,0))</f>
        <v>Southern Metropolitan</v>
      </c>
      <c r="P713" s="6">
        <f>MONTH(tbl_Sales[[#This Row],[Date]])</f>
        <v>5</v>
      </c>
      <c r="Q713" s="6">
        <f>YEAR(tbl_Sales[[#This Row],[Date]])</f>
        <v>2016</v>
      </c>
    </row>
    <row r="714" spans="1:17" x14ac:dyDescent="0.25">
      <c r="A714" s="1">
        <v>42497</v>
      </c>
      <c r="B714">
        <v>1045000</v>
      </c>
      <c r="C714" t="s">
        <v>2</v>
      </c>
      <c r="D714" t="s">
        <v>12429</v>
      </c>
      <c r="E714" t="s">
        <v>10</v>
      </c>
      <c r="F714">
        <v>3121</v>
      </c>
      <c r="G714">
        <v>2</v>
      </c>
      <c r="H714">
        <v>1</v>
      </c>
      <c r="I714">
        <v>1</v>
      </c>
      <c r="J714">
        <v>138</v>
      </c>
      <c r="K714">
        <v>1890</v>
      </c>
      <c r="L714" t="s">
        <v>860</v>
      </c>
      <c r="M714" t="s">
        <v>6</v>
      </c>
      <c r="N714" t="s">
        <v>8</v>
      </c>
      <c r="O714" s="6" t="str">
        <f>INDEX(lkp_Region,MATCH(tbl_Sales[[#This Row],[Suburb]],lkp_Suburb,0))</f>
        <v>Northern Metropolitan</v>
      </c>
      <c r="P714" s="6">
        <f>MONTH(tbl_Sales[[#This Row],[Date]])</f>
        <v>5</v>
      </c>
      <c r="Q714" s="6">
        <f>YEAR(tbl_Sales[[#This Row],[Date]])</f>
        <v>2016</v>
      </c>
    </row>
    <row r="715" spans="1:17" x14ac:dyDescent="0.25">
      <c r="A715" s="1">
        <v>42497</v>
      </c>
      <c r="B715">
        <v>367000</v>
      </c>
      <c r="C715" t="s">
        <v>13</v>
      </c>
      <c r="D715" t="s">
        <v>12428</v>
      </c>
      <c r="E715" t="s">
        <v>10</v>
      </c>
      <c r="F715">
        <v>3141</v>
      </c>
      <c r="G715">
        <v>1</v>
      </c>
      <c r="H715">
        <v>1</v>
      </c>
      <c r="I715">
        <v>0</v>
      </c>
      <c r="J715">
        <v>0</v>
      </c>
      <c r="K715">
        <v>1950</v>
      </c>
      <c r="L715" t="s">
        <v>861</v>
      </c>
      <c r="M715" t="s">
        <v>111</v>
      </c>
      <c r="N715" t="s">
        <v>76</v>
      </c>
      <c r="O715" s="6" t="str">
        <f>INDEX(lkp_Region,MATCH(tbl_Sales[[#This Row],[Suburb]],lkp_Suburb,0))</f>
        <v>Southern Metropolitan</v>
      </c>
      <c r="P715" s="6">
        <f>MONTH(tbl_Sales[[#This Row],[Date]])</f>
        <v>5</v>
      </c>
      <c r="Q715" s="6">
        <f>YEAR(tbl_Sales[[#This Row],[Date]])</f>
        <v>2016</v>
      </c>
    </row>
    <row r="716" spans="1:17" x14ac:dyDescent="0.25">
      <c r="A716" s="1">
        <v>42497</v>
      </c>
      <c r="B716">
        <v>450000</v>
      </c>
      <c r="C716" t="s">
        <v>13</v>
      </c>
      <c r="D716" t="s">
        <v>12428</v>
      </c>
      <c r="E716" t="s">
        <v>5</v>
      </c>
      <c r="F716">
        <v>3141</v>
      </c>
      <c r="G716">
        <v>2</v>
      </c>
      <c r="H716">
        <v>1</v>
      </c>
      <c r="I716">
        <v>1</v>
      </c>
      <c r="J716">
        <v>0</v>
      </c>
      <c r="L716" t="s">
        <v>862</v>
      </c>
      <c r="M716" t="s">
        <v>111</v>
      </c>
      <c r="N716" t="s">
        <v>76</v>
      </c>
      <c r="O716" s="6" t="str">
        <f>INDEX(lkp_Region,MATCH(tbl_Sales[[#This Row],[Suburb]],lkp_Suburb,0))</f>
        <v>Southern Metropolitan</v>
      </c>
      <c r="P716" s="6">
        <f>MONTH(tbl_Sales[[#This Row],[Date]])</f>
        <v>5</v>
      </c>
      <c r="Q716" s="6">
        <f>YEAR(tbl_Sales[[#This Row],[Date]])</f>
        <v>2016</v>
      </c>
    </row>
    <row r="717" spans="1:17" x14ac:dyDescent="0.25">
      <c r="A717" s="1">
        <v>42497</v>
      </c>
      <c r="B717">
        <v>650000</v>
      </c>
      <c r="C717" t="s">
        <v>13</v>
      </c>
      <c r="D717" t="s">
        <v>12433</v>
      </c>
      <c r="E717" t="s">
        <v>5</v>
      </c>
      <c r="F717">
        <v>3141</v>
      </c>
      <c r="G717">
        <v>2</v>
      </c>
      <c r="H717">
        <v>1</v>
      </c>
      <c r="I717">
        <v>1</v>
      </c>
      <c r="J717">
        <v>0</v>
      </c>
      <c r="K717">
        <v>1986</v>
      </c>
      <c r="L717" t="s">
        <v>863</v>
      </c>
      <c r="M717" t="s">
        <v>111</v>
      </c>
      <c r="N717" t="s">
        <v>76</v>
      </c>
      <c r="O717" s="6" t="str">
        <f>INDEX(lkp_Region,MATCH(tbl_Sales[[#This Row],[Suburb]],lkp_Suburb,0))</f>
        <v>Southern Metropolitan</v>
      </c>
      <c r="P717" s="6">
        <f>MONTH(tbl_Sales[[#This Row],[Date]])</f>
        <v>5</v>
      </c>
      <c r="Q717" s="6">
        <f>YEAR(tbl_Sales[[#This Row],[Date]])</f>
        <v>2016</v>
      </c>
    </row>
    <row r="718" spans="1:17" x14ac:dyDescent="0.25">
      <c r="A718" s="1">
        <v>42497</v>
      </c>
      <c r="B718">
        <v>575000</v>
      </c>
      <c r="C718" t="s">
        <v>13</v>
      </c>
      <c r="D718" t="s">
        <v>12429</v>
      </c>
      <c r="E718" t="s">
        <v>10</v>
      </c>
      <c r="F718">
        <v>3182</v>
      </c>
      <c r="G718">
        <v>2</v>
      </c>
      <c r="H718">
        <v>2</v>
      </c>
      <c r="I718">
        <v>1</v>
      </c>
      <c r="J718">
        <v>0</v>
      </c>
      <c r="K718">
        <v>2013</v>
      </c>
      <c r="L718" t="s">
        <v>864</v>
      </c>
      <c r="M718" t="s">
        <v>156</v>
      </c>
      <c r="N718" t="s">
        <v>26</v>
      </c>
      <c r="O718" s="6" t="str">
        <f>INDEX(lkp_Region,MATCH(tbl_Sales[[#This Row],[Suburb]],lkp_Suburb,0))</f>
        <v>Southern Metropolitan</v>
      </c>
      <c r="P718" s="6">
        <f>MONTH(tbl_Sales[[#This Row],[Date]])</f>
        <v>5</v>
      </c>
      <c r="Q718" s="6">
        <f>YEAR(tbl_Sales[[#This Row],[Date]])</f>
        <v>2016</v>
      </c>
    </row>
    <row r="719" spans="1:17" x14ac:dyDescent="0.25">
      <c r="A719" s="1">
        <v>42497</v>
      </c>
      <c r="B719">
        <v>1020000</v>
      </c>
      <c r="C719" t="s">
        <v>2</v>
      </c>
      <c r="D719" t="s">
        <v>12431</v>
      </c>
      <c r="E719" t="s">
        <v>10</v>
      </c>
      <c r="F719">
        <v>3206</v>
      </c>
      <c r="G719">
        <v>2</v>
      </c>
      <c r="H719">
        <v>1</v>
      </c>
      <c r="I719">
        <v>1</v>
      </c>
      <c r="J719">
        <v>107</v>
      </c>
      <c r="K719">
        <v>1900</v>
      </c>
      <c r="L719" t="s">
        <v>865</v>
      </c>
      <c r="M719" t="s">
        <v>474</v>
      </c>
      <c r="N719" t="s">
        <v>26</v>
      </c>
      <c r="O719" s="6" t="str">
        <f>INDEX(lkp_Region,MATCH(tbl_Sales[[#This Row],[Suburb]],lkp_Suburb,0))</f>
        <v>Southern Metropolitan</v>
      </c>
      <c r="P719" s="6">
        <f>MONTH(tbl_Sales[[#This Row],[Date]])</f>
        <v>5</v>
      </c>
      <c r="Q719" s="6">
        <f>YEAR(tbl_Sales[[#This Row],[Date]])</f>
        <v>2016</v>
      </c>
    </row>
    <row r="720" spans="1:17" x14ac:dyDescent="0.25">
      <c r="A720" s="1">
        <v>42497</v>
      </c>
      <c r="B720">
        <v>400000</v>
      </c>
      <c r="C720" t="s">
        <v>13</v>
      </c>
      <c r="D720" t="s">
        <v>12429</v>
      </c>
      <c r="E720" t="s">
        <v>5</v>
      </c>
      <c r="F720">
        <v>3057</v>
      </c>
      <c r="G720">
        <v>2</v>
      </c>
      <c r="H720">
        <v>1</v>
      </c>
      <c r="I720">
        <v>1</v>
      </c>
      <c r="J720">
        <v>0</v>
      </c>
      <c r="L720" t="s">
        <v>866</v>
      </c>
      <c r="M720" t="s">
        <v>83</v>
      </c>
      <c r="N720" t="s">
        <v>18</v>
      </c>
      <c r="O720" s="6" t="str">
        <f>INDEX(lkp_Region,MATCH(tbl_Sales[[#This Row],[Suburb]],lkp_Suburb,0))</f>
        <v>Northern Metropolitan</v>
      </c>
      <c r="P720" s="6">
        <f>MONTH(tbl_Sales[[#This Row],[Date]])</f>
        <v>5</v>
      </c>
      <c r="Q720" s="6">
        <f>YEAR(tbl_Sales[[#This Row],[Date]])</f>
        <v>2016</v>
      </c>
    </row>
    <row r="721" spans="1:17" x14ac:dyDescent="0.25">
      <c r="A721" s="1">
        <v>42497</v>
      </c>
      <c r="B721">
        <v>1010000</v>
      </c>
      <c r="C721" t="s">
        <v>2</v>
      </c>
      <c r="D721" t="s">
        <v>12423</v>
      </c>
      <c r="E721" t="s">
        <v>10</v>
      </c>
      <c r="F721">
        <v>3033</v>
      </c>
      <c r="G721">
        <v>4</v>
      </c>
      <c r="H721">
        <v>2</v>
      </c>
      <c r="I721">
        <v>2</v>
      </c>
      <c r="J721">
        <v>776</v>
      </c>
      <c r="K721">
        <v>1980</v>
      </c>
      <c r="L721" t="s">
        <v>867</v>
      </c>
      <c r="M721" t="s">
        <v>119</v>
      </c>
      <c r="N721" t="s">
        <v>49</v>
      </c>
      <c r="O721" s="6" t="str">
        <f>INDEX(lkp_Region,MATCH(tbl_Sales[[#This Row],[Suburb]],lkp_Suburb,0))</f>
        <v>Western Metropolitan</v>
      </c>
      <c r="P721" s="6">
        <f>MONTH(tbl_Sales[[#This Row],[Date]])</f>
        <v>5</v>
      </c>
      <c r="Q721" s="6">
        <f>YEAR(tbl_Sales[[#This Row],[Date]])</f>
        <v>2016</v>
      </c>
    </row>
    <row r="722" spans="1:17" x14ac:dyDescent="0.25">
      <c r="A722" s="1">
        <v>42497</v>
      </c>
      <c r="B722">
        <v>720000</v>
      </c>
      <c r="C722" t="s">
        <v>13</v>
      </c>
      <c r="D722" t="s">
        <v>12429</v>
      </c>
      <c r="E722" t="s">
        <v>10</v>
      </c>
      <c r="F722">
        <v>3207</v>
      </c>
      <c r="G722">
        <v>2</v>
      </c>
      <c r="H722">
        <v>2</v>
      </c>
      <c r="I722">
        <v>1</v>
      </c>
      <c r="J722">
        <v>0</v>
      </c>
      <c r="K722">
        <v>2012</v>
      </c>
      <c r="L722" t="s">
        <v>868</v>
      </c>
      <c r="M722" t="s">
        <v>24</v>
      </c>
      <c r="N722" t="s">
        <v>88</v>
      </c>
      <c r="O722" s="6" t="str">
        <f>INDEX(lkp_Region,MATCH(tbl_Sales[[#This Row],[Suburb]],lkp_Suburb,0))</f>
        <v>Southern Metropolitan</v>
      </c>
      <c r="P722" s="6">
        <f>MONTH(tbl_Sales[[#This Row],[Date]])</f>
        <v>5</v>
      </c>
      <c r="Q722" s="6">
        <f>YEAR(tbl_Sales[[#This Row],[Date]])</f>
        <v>2016</v>
      </c>
    </row>
    <row r="723" spans="1:17" x14ac:dyDescent="0.25">
      <c r="A723" s="1">
        <v>42497</v>
      </c>
      <c r="B723">
        <v>485000</v>
      </c>
      <c r="C723" t="s">
        <v>13</v>
      </c>
      <c r="D723" t="s">
        <v>12431</v>
      </c>
      <c r="E723" t="s">
        <v>10</v>
      </c>
      <c r="F723">
        <v>3012</v>
      </c>
      <c r="G723">
        <v>2</v>
      </c>
      <c r="H723">
        <v>1</v>
      </c>
      <c r="I723">
        <v>1</v>
      </c>
      <c r="J723">
        <v>152</v>
      </c>
      <c r="L723" t="s">
        <v>869</v>
      </c>
      <c r="M723" t="s">
        <v>19</v>
      </c>
      <c r="N723" t="s">
        <v>21</v>
      </c>
      <c r="O723" s="6" t="str">
        <f>INDEX(lkp_Region,MATCH(tbl_Sales[[#This Row],[Suburb]],lkp_Suburb,0))</f>
        <v>Western Metropolitan</v>
      </c>
      <c r="P723" s="6">
        <f>MONTH(tbl_Sales[[#This Row],[Date]])</f>
        <v>5</v>
      </c>
      <c r="Q723" s="6">
        <f>YEAR(tbl_Sales[[#This Row],[Date]])</f>
        <v>2016</v>
      </c>
    </row>
    <row r="724" spans="1:17" x14ac:dyDescent="0.25">
      <c r="A724" s="1">
        <v>42497</v>
      </c>
      <c r="B724">
        <v>677500</v>
      </c>
      <c r="C724" t="s">
        <v>2</v>
      </c>
      <c r="D724" t="s">
        <v>12431</v>
      </c>
      <c r="E724" t="s">
        <v>10</v>
      </c>
      <c r="F724">
        <v>3012</v>
      </c>
      <c r="G724">
        <v>2</v>
      </c>
      <c r="H724">
        <v>1</v>
      </c>
      <c r="I724">
        <v>1</v>
      </c>
      <c r="J724">
        <v>224</v>
      </c>
      <c r="K724">
        <v>1915</v>
      </c>
      <c r="L724" t="s">
        <v>870</v>
      </c>
      <c r="M724" t="s">
        <v>336</v>
      </c>
      <c r="N724" t="s">
        <v>21</v>
      </c>
      <c r="O724" s="6" t="str">
        <f>INDEX(lkp_Region,MATCH(tbl_Sales[[#This Row],[Suburb]],lkp_Suburb,0))</f>
        <v>Western Metropolitan</v>
      </c>
      <c r="P724" s="6">
        <f>MONTH(tbl_Sales[[#This Row],[Date]])</f>
        <v>5</v>
      </c>
      <c r="Q724" s="6">
        <f>YEAR(tbl_Sales[[#This Row],[Date]])</f>
        <v>2016</v>
      </c>
    </row>
    <row r="725" spans="1:17" x14ac:dyDescent="0.25">
      <c r="A725" s="1">
        <v>42497</v>
      </c>
      <c r="B725">
        <v>1137500</v>
      </c>
      <c r="C725" t="s">
        <v>2</v>
      </c>
      <c r="D725" t="s">
        <v>12428</v>
      </c>
      <c r="E725" t="s">
        <v>10</v>
      </c>
      <c r="F725">
        <v>3013</v>
      </c>
      <c r="G725">
        <v>5</v>
      </c>
      <c r="H725">
        <v>3</v>
      </c>
      <c r="I725">
        <v>4</v>
      </c>
      <c r="J725">
        <v>446</v>
      </c>
      <c r="K725">
        <v>1950</v>
      </c>
      <c r="L725" t="s">
        <v>871</v>
      </c>
      <c r="M725" t="s">
        <v>65</v>
      </c>
      <c r="N725" t="s">
        <v>21</v>
      </c>
      <c r="O725" s="6" t="str">
        <f>INDEX(lkp_Region,MATCH(tbl_Sales[[#This Row],[Suburb]],lkp_Suburb,0))</f>
        <v>Western Metropolitan</v>
      </c>
      <c r="P725" s="6">
        <f>MONTH(tbl_Sales[[#This Row],[Date]])</f>
        <v>5</v>
      </c>
      <c r="Q725" s="6">
        <f>YEAR(tbl_Sales[[#This Row],[Date]])</f>
        <v>2016</v>
      </c>
    </row>
    <row r="726" spans="1:17" x14ac:dyDescent="0.25">
      <c r="A726" s="1">
        <v>42497</v>
      </c>
      <c r="B726">
        <v>1540000</v>
      </c>
      <c r="C726" t="s">
        <v>2</v>
      </c>
      <c r="D726" t="s">
        <v>12427</v>
      </c>
      <c r="E726" t="s">
        <v>10</v>
      </c>
      <c r="F726">
        <v>3078</v>
      </c>
      <c r="G726">
        <v>3</v>
      </c>
      <c r="H726">
        <v>1</v>
      </c>
      <c r="I726">
        <v>2</v>
      </c>
      <c r="J726">
        <v>592</v>
      </c>
      <c r="L726" t="s">
        <v>872</v>
      </c>
      <c r="M726" t="s">
        <v>764</v>
      </c>
      <c r="N726" t="s">
        <v>62</v>
      </c>
      <c r="O726" s="6" t="str">
        <f>INDEX(lkp_Region,MATCH(tbl_Sales[[#This Row],[Suburb]],lkp_Suburb,0))</f>
        <v>Northern Metropolitan</v>
      </c>
      <c r="P726" s="6">
        <f>MONTH(tbl_Sales[[#This Row],[Date]])</f>
        <v>5</v>
      </c>
      <c r="Q726" s="6">
        <f>YEAR(tbl_Sales[[#This Row],[Date]])</f>
        <v>2016</v>
      </c>
    </row>
    <row r="727" spans="1:17" x14ac:dyDescent="0.25">
      <c r="A727" s="1">
        <v>42497</v>
      </c>
      <c r="B727">
        <v>1700000</v>
      </c>
      <c r="C727" t="s">
        <v>2</v>
      </c>
      <c r="D727" t="s">
        <v>12428</v>
      </c>
      <c r="E727" t="s">
        <v>5</v>
      </c>
      <c r="F727">
        <v>3070</v>
      </c>
      <c r="G727">
        <v>4</v>
      </c>
      <c r="H727">
        <v>2</v>
      </c>
      <c r="I727">
        <v>1</v>
      </c>
      <c r="J727">
        <v>415</v>
      </c>
      <c r="K727">
        <v>1900</v>
      </c>
      <c r="L727" t="s">
        <v>873</v>
      </c>
      <c r="M727" t="s">
        <v>271</v>
      </c>
      <c r="N727" t="s">
        <v>62</v>
      </c>
      <c r="O727" s="6" t="str">
        <f>INDEX(lkp_Region,MATCH(tbl_Sales[[#This Row],[Suburb]],lkp_Suburb,0))</f>
        <v>Northern Metropolitan</v>
      </c>
      <c r="P727" s="6">
        <f>MONTH(tbl_Sales[[#This Row],[Date]])</f>
        <v>5</v>
      </c>
      <c r="Q727" s="6">
        <f>YEAR(tbl_Sales[[#This Row],[Date]])</f>
        <v>2016</v>
      </c>
    </row>
    <row r="728" spans="1:17" x14ac:dyDescent="0.25">
      <c r="A728" s="1">
        <v>42497</v>
      </c>
      <c r="B728">
        <v>500000</v>
      </c>
      <c r="C728" t="s">
        <v>2</v>
      </c>
      <c r="D728" t="s">
        <v>12423</v>
      </c>
      <c r="E728" t="s">
        <v>5</v>
      </c>
      <c r="F728">
        <v>3020</v>
      </c>
      <c r="G728">
        <v>3</v>
      </c>
      <c r="H728">
        <v>1</v>
      </c>
      <c r="I728">
        <v>1</v>
      </c>
      <c r="J728">
        <v>541</v>
      </c>
      <c r="K728">
        <v>1970</v>
      </c>
      <c r="L728" t="s">
        <v>874</v>
      </c>
      <c r="M728" t="s">
        <v>141</v>
      </c>
      <c r="N728" t="s">
        <v>3</v>
      </c>
      <c r="O728" s="6" t="str">
        <f>INDEX(lkp_Region,MATCH(tbl_Sales[[#This Row],[Suburb]],lkp_Suburb,0))</f>
        <v>Western Metropolitan</v>
      </c>
      <c r="P728" s="6">
        <f>MONTH(tbl_Sales[[#This Row],[Date]])</f>
        <v>5</v>
      </c>
      <c r="Q728" s="6">
        <f>YEAR(tbl_Sales[[#This Row],[Date]])</f>
        <v>2016</v>
      </c>
    </row>
    <row r="729" spans="1:17" x14ac:dyDescent="0.25">
      <c r="A729" s="1">
        <v>42497</v>
      </c>
      <c r="B729">
        <v>830000</v>
      </c>
      <c r="C729" t="s">
        <v>13</v>
      </c>
      <c r="D729" t="s">
        <v>12423</v>
      </c>
      <c r="E729" t="s">
        <v>10</v>
      </c>
      <c r="F729">
        <v>3126</v>
      </c>
      <c r="G729">
        <v>2</v>
      </c>
      <c r="H729">
        <v>1</v>
      </c>
      <c r="I729">
        <v>1</v>
      </c>
      <c r="J729">
        <v>110</v>
      </c>
      <c r="K729">
        <v>1960</v>
      </c>
      <c r="L729" t="s">
        <v>875</v>
      </c>
      <c r="M729" t="s">
        <v>232</v>
      </c>
      <c r="N729" t="s">
        <v>101</v>
      </c>
      <c r="O729" s="6" t="str">
        <f>INDEX(lkp_Region,MATCH(tbl_Sales[[#This Row],[Suburb]],lkp_Suburb,0))</f>
        <v>Southern Metropolitan</v>
      </c>
      <c r="P729" s="6">
        <f>MONTH(tbl_Sales[[#This Row],[Date]])</f>
        <v>5</v>
      </c>
      <c r="Q729" s="6">
        <f>YEAR(tbl_Sales[[#This Row],[Date]])</f>
        <v>2016</v>
      </c>
    </row>
    <row r="730" spans="1:17" x14ac:dyDescent="0.25">
      <c r="A730" s="1">
        <v>42497</v>
      </c>
      <c r="B730">
        <v>2000000</v>
      </c>
      <c r="C730" t="s">
        <v>2</v>
      </c>
      <c r="D730" t="s">
        <v>12428</v>
      </c>
      <c r="E730" t="s">
        <v>5</v>
      </c>
      <c r="F730">
        <v>3103</v>
      </c>
      <c r="G730">
        <v>4</v>
      </c>
      <c r="H730">
        <v>1</v>
      </c>
      <c r="I730">
        <v>2</v>
      </c>
      <c r="J730">
        <v>739</v>
      </c>
      <c r="K730">
        <v>1930</v>
      </c>
      <c r="L730" t="s">
        <v>876</v>
      </c>
      <c r="M730" t="s">
        <v>274</v>
      </c>
      <c r="N730" t="s">
        <v>101</v>
      </c>
      <c r="O730" s="6" t="str">
        <f>INDEX(lkp_Region,MATCH(tbl_Sales[[#This Row],[Suburb]],lkp_Suburb,0))</f>
        <v>Southern Metropolitan</v>
      </c>
      <c r="P730" s="6">
        <f>MONTH(tbl_Sales[[#This Row],[Date]])</f>
        <v>5</v>
      </c>
      <c r="Q730" s="6">
        <f>YEAR(tbl_Sales[[#This Row],[Date]])</f>
        <v>2016</v>
      </c>
    </row>
    <row r="731" spans="1:17" x14ac:dyDescent="0.25">
      <c r="A731" s="1">
        <v>42497</v>
      </c>
      <c r="B731">
        <v>2050000</v>
      </c>
      <c r="C731" t="s">
        <v>2</v>
      </c>
      <c r="D731" t="s">
        <v>12429</v>
      </c>
      <c r="E731" t="s">
        <v>5</v>
      </c>
      <c r="F731">
        <v>3127</v>
      </c>
      <c r="G731">
        <v>4</v>
      </c>
      <c r="H731">
        <v>2</v>
      </c>
      <c r="I731">
        <v>2</v>
      </c>
      <c r="J731">
        <v>949</v>
      </c>
      <c r="K731">
        <v>1910</v>
      </c>
      <c r="L731" t="s">
        <v>877</v>
      </c>
      <c r="M731" t="s">
        <v>11</v>
      </c>
      <c r="N731" t="s">
        <v>101</v>
      </c>
      <c r="O731" s="6" t="str">
        <f>INDEX(lkp_Region,MATCH(tbl_Sales[[#This Row],[Suburb]],lkp_Suburb,0))</f>
        <v>Southern Metropolitan</v>
      </c>
      <c r="P731" s="6">
        <f>MONTH(tbl_Sales[[#This Row],[Date]])</f>
        <v>5</v>
      </c>
      <c r="Q731" s="6">
        <f>YEAR(tbl_Sales[[#This Row],[Date]])</f>
        <v>2016</v>
      </c>
    </row>
    <row r="732" spans="1:17" x14ac:dyDescent="0.25">
      <c r="A732" s="1">
        <v>42497</v>
      </c>
      <c r="B732">
        <v>2950000</v>
      </c>
      <c r="C732" t="s">
        <v>2</v>
      </c>
      <c r="D732" t="s">
        <v>12425</v>
      </c>
      <c r="E732" t="s">
        <v>5</v>
      </c>
      <c r="F732">
        <v>3124</v>
      </c>
      <c r="G732">
        <v>4</v>
      </c>
      <c r="H732">
        <v>2</v>
      </c>
      <c r="I732">
        <v>4</v>
      </c>
      <c r="J732">
        <v>661</v>
      </c>
      <c r="L732" t="s">
        <v>878</v>
      </c>
      <c r="M732" t="s">
        <v>209</v>
      </c>
      <c r="N732" t="s">
        <v>101</v>
      </c>
      <c r="O732" s="6" t="str">
        <f>INDEX(lkp_Region,MATCH(tbl_Sales[[#This Row],[Suburb]],lkp_Suburb,0))</f>
        <v>Southern Metropolitan</v>
      </c>
      <c r="P732" s="6">
        <f>MONTH(tbl_Sales[[#This Row],[Date]])</f>
        <v>5</v>
      </c>
      <c r="Q732" s="6">
        <f>YEAR(tbl_Sales[[#This Row],[Date]])</f>
        <v>2016</v>
      </c>
    </row>
    <row r="733" spans="1:17" x14ac:dyDescent="0.25">
      <c r="A733" s="1">
        <v>42497</v>
      </c>
      <c r="B733">
        <v>820000</v>
      </c>
      <c r="C733" t="s">
        <v>2</v>
      </c>
      <c r="D733" t="s">
        <v>12424</v>
      </c>
      <c r="E733" t="s">
        <v>10</v>
      </c>
      <c r="F733">
        <v>3084</v>
      </c>
      <c r="G733">
        <v>3</v>
      </c>
      <c r="H733">
        <v>2</v>
      </c>
      <c r="I733">
        <v>2</v>
      </c>
      <c r="J733">
        <v>628</v>
      </c>
      <c r="K733">
        <v>1960</v>
      </c>
      <c r="L733" t="s">
        <v>879</v>
      </c>
      <c r="M733" t="s">
        <v>320</v>
      </c>
      <c r="N733" t="s">
        <v>150</v>
      </c>
      <c r="O733" s="6" t="str">
        <f>INDEX(lkp_Region,MATCH(tbl_Sales[[#This Row],[Suburb]],lkp_Suburb,0))</f>
        <v>Eastern Metropolitan</v>
      </c>
      <c r="P733" s="6">
        <f>MONTH(tbl_Sales[[#This Row],[Date]])</f>
        <v>5</v>
      </c>
      <c r="Q733" s="6">
        <f>YEAR(tbl_Sales[[#This Row],[Date]])</f>
        <v>2016</v>
      </c>
    </row>
    <row r="734" spans="1:17" x14ac:dyDescent="0.25">
      <c r="A734" s="1">
        <v>42498</v>
      </c>
      <c r="B734">
        <v>1060000</v>
      </c>
      <c r="C734" t="s">
        <v>2</v>
      </c>
      <c r="D734" t="s">
        <v>12427</v>
      </c>
      <c r="E734" t="s">
        <v>10</v>
      </c>
      <c r="F734">
        <v>3125</v>
      </c>
      <c r="G734">
        <v>5</v>
      </c>
      <c r="H734">
        <v>3</v>
      </c>
      <c r="I734">
        <v>2</v>
      </c>
      <c r="J734">
        <v>326</v>
      </c>
      <c r="K734">
        <v>2013</v>
      </c>
      <c r="L734" t="s">
        <v>880</v>
      </c>
      <c r="M734" t="s">
        <v>32</v>
      </c>
      <c r="N734" t="s">
        <v>14</v>
      </c>
      <c r="O734" s="6" t="str">
        <f>INDEX(lkp_Region,MATCH(tbl_Sales[[#This Row],[Suburb]],lkp_Suburb,0))</f>
        <v>Southern Metropolitan</v>
      </c>
      <c r="P734" s="6">
        <f>MONTH(tbl_Sales[[#This Row],[Date]])</f>
        <v>5</v>
      </c>
      <c r="Q734" s="6">
        <f>YEAR(tbl_Sales[[#This Row],[Date]])</f>
        <v>2016</v>
      </c>
    </row>
    <row r="735" spans="1:17" x14ac:dyDescent="0.25">
      <c r="A735" s="1">
        <v>42498</v>
      </c>
      <c r="B735">
        <v>400000</v>
      </c>
      <c r="C735" t="s">
        <v>13</v>
      </c>
      <c r="D735" t="s">
        <v>12426</v>
      </c>
      <c r="E735" t="s">
        <v>10</v>
      </c>
      <c r="F735">
        <v>3141</v>
      </c>
      <c r="G735">
        <v>1</v>
      </c>
      <c r="H735">
        <v>1</v>
      </c>
      <c r="I735">
        <v>1</v>
      </c>
      <c r="J735">
        <v>1424</v>
      </c>
      <c r="L735" t="s">
        <v>881</v>
      </c>
      <c r="M735" t="s">
        <v>111</v>
      </c>
      <c r="N735" t="s">
        <v>76</v>
      </c>
      <c r="O735" s="6" t="str">
        <f>INDEX(lkp_Region,MATCH(tbl_Sales[[#This Row],[Suburb]],lkp_Suburb,0))</f>
        <v>Southern Metropolitan</v>
      </c>
      <c r="P735" s="6">
        <f>MONTH(tbl_Sales[[#This Row],[Date]])</f>
        <v>5</v>
      </c>
      <c r="Q735" s="6">
        <f>YEAR(tbl_Sales[[#This Row],[Date]])</f>
        <v>2016</v>
      </c>
    </row>
    <row r="736" spans="1:17" x14ac:dyDescent="0.25">
      <c r="A736" s="1">
        <v>42498</v>
      </c>
      <c r="B736">
        <v>385000</v>
      </c>
      <c r="C736" t="s">
        <v>13</v>
      </c>
      <c r="D736" t="s">
        <v>12427</v>
      </c>
      <c r="E736" t="s">
        <v>5</v>
      </c>
      <c r="F736">
        <v>3182</v>
      </c>
      <c r="G736">
        <v>2</v>
      </c>
      <c r="H736">
        <v>1</v>
      </c>
      <c r="I736">
        <v>1</v>
      </c>
      <c r="J736">
        <v>0</v>
      </c>
      <c r="K736">
        <v>1970</v>
      </c>
      <c r="L736" t="s">
        <v>882</v>
      </c>
      <c r="M736" t="s">
        <v>156</v>
      </c>
      <c r="N736" t="s">
        <v>26</v>
      </c>
      <c r="O736" s="6" t="str">
        <f>INDEX(lkp_Region,MATCH(tbl_Sales[[#This Row],[Suburb]],lkp_Suburb,0))</f>
        <v>Southern Metropolitan</v>
      </c>
      <c r="P736" s="6">
        <f>MONTH(tbl_Sales[[#This Row],[Date]])</f>
        <v>5</v>
      </c>
      <c r="Q736" s="6">
        <f>YEAR(tbl_Sales[[#This Row],[Date]])</f>
        <v>2016</v>
      </c>
    </row>
    <row r="737" spans="1:17" x14ac:dyDescent="0.25">
      <c r="A737" s="1">
        <v>42498</v>
      </c>
      <c r="B737">
        <v>720000</v>
      </c>
      <c r="C737" t="s">
        <v>13</v>
      </c>
      <c r="D737" t="s">
        <v>12429</v>
      </c>
      <c r="E737" t="s">
        <v>10</v>
      </c>
      <c r="F737">
        <v>3207</v>
      </c>
      <c r="G737">
        <v>2</v>
      </c>
      <c r="H737">
        <v>1</v>
      </c>
      <c r="I737">
        <v>1</v>
      </c>
      <c r="J737">
        <v>0</v>
      </c>
      <c r="L737" t="s">
        <v>883</v>
      </c>
      <c r="M737" t="s">
        <v>24</v>
      </c>
      <c r="N737" t="s">
        <v>26</v>
      </c>
      <c r="O737" s="6" t="str">
        <f>INDEX(lkp_Region,MATCH(tbl_Sales[[#This Row],[Suburb]],lkp_Suburb,0))</f>
        <v>Southern Metropolitan</v>
      </c>
      <c r="P737" s="6">
        <f>MONTH(tbl_Sales[[#This Row],[Date]])</f>
        <v>5</v>
      </c>
      <c r="Q737" s="6">
        <f>YEAR(tbl_Sales[[#This Row],[Date]])</f>
        <v>2016</v>
      </c>
    </row>
    <row r="738" spans="1:17" x14ac:dyDescent="0.25">
      <c r="A738" s="1">
        <v>42498</v>
      </c>
      <c r="B738">
        <v>1500000</v>
      </c>
      <c r="C738" t="s">
        <v>2</v>
      </c>
      <c r="D738" t="s">
        <v>12431</v>
      </c>
      <c r="E738" t="s">
        <v>5</v>
      </c>
      <c r="F738">
        <v>3206</v>
      </c>
      <c r="G738">
        <v>3</v>
      </c>
      <c r="H738">
        <v>2</v>
      </c>
      <c r="I738">
        <v>1</v>
      </c>
      <c r="J738">
        <v>151</v>
      </c>
      <c r="K738">
        <v>1880</v>
      </c>
      <c r="L738" t="s">
        <v>884</v>
      </c>
      <c r="M738" t="s">
        <v>474</v>
      </c>
      <c r="N738" t="s">
        <v>26</v>
      </c>
      <c r="O738" s="6" t="str">
        <f>INDEX(lkp_Region,MATCH(tbl_Sales[[#This Row],[Suburb]],lkp_Suburb,0))</f>
        <v>Southern Metropolitan</v>
      </c>
      <c r="P738" s="6">
        <f>MONTH(tbl_Sales[[#This Row],[Date]])</f>
        <v>5</v>
      </c>
      <c r="Q738" s="6">
        <f>YEAR(tbl_Sales[[#This Row],[Date]])</f>
        <v>2016</v>
      </c>
    </row>
    <row r="739" spans="1:17" x14ac:dyDescent="0.25">
      <c r="A739" s="1">
        <v>42498</v>
      </c>
      <c r="B739">
        <v>738000</v>
      </c>
      <c r="C739" t="s">
        <v>2</v>
      </c>
      <c r="D739" t="s">
        <v>12428</v>
      </c>
      <c r="E739" t="s">
        <v>5</v>
      </c>
      <c r="F739">
        <v>3044</v>
      </c>
      <c r="G739">
        <v>3</v>
      </c>
      <c r="H739">
        <v>1</v>
      </c>
      <c r="I739">
        <v>1</v>
      </c>
      <c r="J739">
        <v>821</v>
      </c>
      <c r="K739">
        <v>1974</v>
      </c>
      <c r="L739" t="s">
        <v>885</v>
      </c>
      <c r="M739" t="s">
        <v>115</v>
      </c>
      <c r="N739" t="s">
        <v>18</v>
      </c>
      <c r="O739" s="6" t="str">
        <f>INDEX(lkp_Region,MATCH(tbl_Sales[[#This Row],[Suburb]],lkp_Suburb,0))</f>
        <v>Northern Metropolitan</v>
      </c>
      <c r="P739" s="6">
        <f>MONTH(tbl_Sales[[#This Row],[Date]])</f>
        <v>5</v>
      </c>
      <c r="Q739" s="6">
        <f>YEAR(tbl_Sales[[#This Row],[Date]])</f>
        <v>2016</v>
      </c>
    </row>
    <row r="740" spans="1:17" x14ac:dyDescent="0.25">
      <c r="A740" s="1">
        <v>42498</v>
      </c>
      <c r="B740">
        <v>900000</v>
      </c>
      <c r="C740" t="s">
        <v>2</v>
      </c>
      <c r="D740" t="s">
        <v>12428</v>
      </c>
      <c r="E740" t="s">
        <v>5</v>
      </c>
      <c r="F740">
        <v>3055</v>
      </c>
      <c r="G740">
        <v>2</v>
      </c>
      <c r="H740">
        <v>1</v>
      </c>
      <c r="I740">
        <v>1</v>
      </c>
      <c r="J740">
        <v>410</v>
      </c>
      <c r="L740" t="s">
        <v>886</v>
      </c>
      <c r="M740" t="s">
        <v>80</v>
      </c>
      <c r="N740" t="s">
        <v>18</v>
      </c>
      <c r="O740" s="6" t="str">
        <f>INDEX(lkp_Region,MATCH(tbl_Sales[[#This Row],[Suburb]],lkp_Suburb,0))</f>
        <v>Northern Metropolitan</v>
      </c>
      <c r="P740" s="6">
        <f>MONTH(tbl_Sales[[#This Row],[Date]])</f>
        <v>5</v>
      </c>
      <c r="Q740" s="6">
        <f>YEAR(tbl_Sales[[#This Row],[Date]])</f>
        <v>2016</v>
      </c>
    </row>
    <row r="741" spans="1:17" x14ac:dyDescent="0.25">
      <c r="A741" s="1">
        <v>42498</v>
      </c>
      <c r="B741">
        <v>936000</v>
      </c>
      <c r="C741" t="s">
        <v>2</v>
      </c>
      <c r="D741" t="s">
        <v>12427</v>
      </c>
      <c r="E741" t="s">
        <v>10</v>
      </c>
      <c r="F741">
        <v>3056</v>
      </c>
      <c r="G741">
        <v>2</v>
      </c>
      <c r="H741">
        <v>1</v>
      </c>
      <c r="I741">
        <v>2</v>
      </c>
      <c r="J741">
        <v>200</v>
      </c>
      <c r="L741" t="s">
        <v>887</v>
      </c>
      <c r="M741" t="s">
        <v>117</v>
      </c>
      <c r="N741" t="s">
        <v>18</v>
      </c>
      <c r="O741" s="6" t="str">
        <f>INDEX(lkp_Region,MATCH(tbl_Sales[[#This Row],[Suburb]],lkp_Suburb,0))</f>
        <v>Northern Metropolitan</v>
      </c>
      <c r="P741" s="6">
        <f>MONTH(tbl_Sales[[#This Row],[Date]])</f>
        <v>5</v>
      </c>
      <c r="Q741" s="6">
        <f>YEAR(tbl_Sales[[#This Row],[Date]])</f>
        <v>2016</v>
      </c>
    </row>
    <row r="742" spans="1:17" x14ac:dyDescent="0.25">
      <c r="A742" s="1">
        <v>42498</v>
      </c>
      <c r="B742">
        <v>800000</v>
      </c>
      <c r="C742" t="s">
        <v>51</v>
      </c>
      <c r="D742" t="s">
        <v>12423</v>
      </c>
      <c r="E742" t="s">
        <v>5</v>
      </c>
      <c r="F742">
        <v>3040</v>
      </c>
      <c r="G742">
        <v>3</v>
      </c>
      <c r="H742">
        <v>3</v>
      </c>
      <c r="I742">
        <v>2</v>
      </c>
      <c r="J742">
        <v>242</v>
      </c>
      <c r="K742">
        <v>2013</v>
      </c>
      <c r="L742" t="s">
        <v>888</v>
      </c>
      <c r="M742" t="s">
        <v>417</v>
      </c>
      <c r="N742" t="s">
        <v>49</v>
      </c>
      <c r="O742" s="6" t="str">
        <f>INDEX(lkp_Region,MATCH(tbl_Sales[[#This Row],[Suburb]],lkp_Suburb,0))</f>
        <v>Western Metropolitan</v>
      </c>
      <c r="P742" s="6">
        <f>MONTH(tbl_Sales[[#This Row],[Date]])</f>
        <v>5</v>
      </c>
      <c r="Q742" s="6">
        <f>YEAR(tbl_Sales[[#This Row],[Date]])</f>
        <v>2016</v>
      </c>
    </row>
    <row r="743" spans="1:17" x14ac:dyDescent="0.25">
      <c r="A743" s="1">
        <v>42498</v>
      </c>
      <c r="B743">
        <v>1160000</v>
      </c>
      <c r="C743" t="s">
        <v>2</v>
      </c>
      <c r="D743" t="s">
        <v>12425</v>
      </c>
      <c r="E743" t="s">
        <v>10</v>
      </c>
      <c r="F743">
        <v>3034</v>
      </c>
      <c r="G743">
        <v>4</v>
      </c>
      <c r="H743">
        <v>3</v>
      </c>
      <c r="I743">
        <v>2</v>
      </c>
      <c r="J743">
        <v>789</v>
      </c>
      <c r="L743" t="s">
        <v>889</v>
      </c>
      <c r="M743" t="s">
        <v>524</v>
      </c>
      <c r="N743" t="s">
        <v>49</v>
      </c>
      <c r="O743" s="6" t="str">
        <f>INDEX(lkp_Region,MATCH(tbl_Sales[[#This Row],[Suburb]],lkp_Suburb,0))</f>
        <v>Western Metropolitan</v>
      </c>
      <c r="P743" s="6">
        <f>MONTH(tbl_Sales[[#This Row],[Date]])</f>
        <v>5</v>
      </c>
      <c r="Q743" s="6">
        <f>YEAR(tbl_Sales[[#This Row],[Date]])</f>
        <v>2016</v>
      </c>
    </row>
    <row r="744" spans="1:17" x14ac:dyDescent="0.25">
      <c r="A744" s="1">
        <v>42498</v>
      </c>
      <c r="B744">
        <v>1310000</v>
      </c>
      <c r="C744" t="s">
        <v>2</v>
      </c>
      <c r="D744" t="s">
        <v>12429</v>
      </c>
      <c r="E744" t="s">
        <v>10</v>
      </c>
      <c r="F744">
        <v>3039</v>
      </c>
      <c r="G744">
        <v>4</v>
      </c>
      <c r="H744">
        <v>3</v>
      </c>
      <c r="I744">
        <v>2</v>
      </c>
      <c r="J744">
        <v>475</v>
      </c>
      <c r="L744" t="s">
        <v>890</v>
      </c>
      <c r="M744" t="s">
        <v>242</v>
      </c>
      <c r="N744" t="s">
        <v>49</v>
      </c>
      <c r="O744" s="6" t="str">
        <f>INDEX(lkp_Region,MATCH(tbl_Sales[[#This Row],[Suburb]],lkp_Suburb,0))</f>
        <v>Western Metropolitan</v>
      </c>
      <c r="P744" s="6">
        <f>MONTH(tbl_Sales[[#This Row],[Date]])</f>
        <v>5</v>
      </c>
      <c r="Q744" s="6">
        <f>YEAR(tbl_Sales[[#This Row],[Date]])</f>
        <v>2016</v>
      </c>
    </row>
    <row r="745" spans="1:17" x14ac:dyDescent="0.25">
      <c r="A745" s="1">
        <v>42498</v>
      </c>
      <c r="B745">
        <v>675000</v>
      </c>
      <c r="C745" t="s">
        <v>51</v>
      </c>
      <c r="D745" t="s">
        <v>12425</v>
      </c>
      <c r="E745" t="s">
        <v>5</v>
      </c>
      <c r="F745">
        <v>3032</v>
      </c>
      <c r="G745">
        <v>3</v>
      </c>
      <c r="H745">
        <v>2</v>
      </c>
      <c r="I745">
        <v>2</v>
      </c>
      <c r="J745">
        <v>210</v>
      </c>
      <c r="L745" t="s">
        <v>891</v>
      </c>
      <c r="M745" t="s">
        <v>21</v>
      </c>
      <c r="N745" t="s">
        <v>21</v>
      </c>
      <c r="O745" s="6" t="str">
        <f>INDEX(lkp_Region,MATCH(tbl_Sales[[#This Row],[Suburb]],lkp_Suburb,0))</f>
        <v>Western Metropolitan</v>
      </c>
      <c r="P745" s="6">
        <f>MONTH(tbl_Sales[[#This Row],[Date]])</f>
        <v>5</v>
      </c>
      <c r="Q745" s="6">
        <f>YEAR(tbl_Sales[[#This Row],[Date]])</f>
        <v>2016</v>
      </c>
    </row>
    <row r="746" spans="1:17" x14ac:dyDescent="0.25">
      <c r="A746" s="1">
        <v>42498</v>
      </c>
      <c r="B746">
        <v>910000</v>
      </c>
      <c r="C746" t="s">
        <v>2</v>
      </c>
      <c r="D746" t="s">
        <v>12429</v>
      </c>
      <c r="E746" t="s">
        <v>10</v>
      </c>
      <c r="F746">
        <v>3013</v>
      </c>
      <c r="G746">
        <v>3</v>
      </c>
      <c r="H746">
        <v>3</v>
      </c>
      <c r="I746">
        <v>2</v>
      </c>
      <c r="J746">
        <v>197</v>
      </c>
      <c r="K746">
        <v>2013</v>
      </c>
      <c r="L746" t="s">
        <v>892</v>
      </c>
      <c r="M746" t="s">
        <v>65</v>
      </c>
      <c r="N746" t="s">
        <v>21</v>
      </c>
      <c r="O746" s="6" t="str">
        <f>INDEX(lkp_Region,MATCH(tbl_Sales[[#This Row],[Suburb]],lkp_Suburb,0))</f>
        <v>Western Metropolitan</v>
      </c>
      <c r="P746" s="6">
        <f>MONTH(tbl_Sales[[#This Row],[Date]])</f>
        <v>5</v>
      </c>
      <c r="Q746" s="6">
        <f>YEAR(tbl_Sales[[#This Row],[Date]])</f>
        <v>2016</v>
      </c>
    </row>
    <row r="747" spans="1:17" x14ac:dyDescent="0.25">
      <c r="A747" s="1">
        <v>42498</v>
      </c>
      <c r="B747">
        <v>588000</v>
      </c>
      <c r="C747" t="s">
        <v>2</v>
      </c>
      <c r="D747" t="s">
        <v>12424</v>
      </c>
      <c r="E747" t="s">
        <v>10</v>
      </c>
      <c r="F747">
        <v>3025</v>
      </c>
      <c r="G747">
        <v>3</v>
      </c>
      <c r="H747">
        <v>1</v>
      </c>
      <c r="I747">
        <v>1</v>
      </c>
      <c r="J747">
        <v>328</v>
      </c>
      <c r="K747">
        <v>1970</v>
      </c>
      <c r="L747" t="s">
        <v>893</v>
      </c>
      <c r="M747" t="s">
        <v>91</v>
      </c>
      <c r="N747" t="s">
        <v>69</v>
      </c>
      <c r="O747" s="6" t="str">
        <f>INDEX(lkp_Region,MATCH(tbl_Sales[[#This Row],[Suburb]],lkp_Suburb,0))</f>
        <v>Western Metropolitan</v>
      </c>
      <c r="P747" s="6">
        <f>MONTH(tbl_Sales[[#This Row],[Date]])</f>
        <v>5</v>
      </c>
      <c r="Q747" s="6">
        <f>YEAR(tbl_Sales[[#This Row],[Date]])</f>
        <v>2016</v>
      </c>
    </row>
    <row r="748" spans="1:17" x14ac:dyDescent="0.25">
      <c r="A748" s="1">
        <v>42498</v>
      </c>
      <c r="B748">
        <v>882000</v>
      </c>
      <c r="C748" t="s">
        <v>51</v>
      </c>
      <c r="D748" t="s">
        <v>12427</v>
      </c>
      <c r="E748" t="s">
        <v>10</v>
      </c>
      <c r="F748">
        <v>3165</v>
      </c>
      <c r="G748">
        <v>3</v>
      </c>
      <c r="H748">
        <v>2</v>
      </c>
      <c r="I748">
        <v>2</v>
      </c>
      <c r="J748">
        <v>208</v>
      </c>
      <c r="L748" t="s">
        <v>894</v>
      </c>
      <c r="M748" t="s">
        <v>138</v>
      </c>
      <c r="N748" t="s">
        <v>57</v>
      </c>
      <c r="O748" s="6" t="str">
        <f>INDEX(lkp_Region,MATCH(tbl_Sales[[#This Row],[Suburb]],lkp_Suburb,0))</f>
        <v>Southern Metropolitan</v>
      </c>
      <c r="P748" s="6">
        <f>MONTH(tbl_Sales[[#This Row],[Date]])</f>
        <v>5</v>
      </c>
      <c r="Q748" s="6">
        <f>YEAR(tbl_Sales[[#This Row],[Date]])</f>
        <v>2016</v>
      </c>
    </row>
    <row r="749" spans="1:17" x14ac:dyDescent="0.25">
      <c r="A749" s="1">
        <v>42498</v>
      </c>
      <c r="B749">
        <v>886000</v>
      </c>
      <c r="C749" t="s">
        <v>2</v>
      </c>
      <c r="D749" t="s">
        <v>12427</v>
      </c>
      <c r="E749" t="s">
        <v>10</v>
      </c>
      <c r="F749">
        <v>3165</v>
      </c>
      <c r="G749">
        <v>3</v>
      </c>
      <c r="H749">
        <v>2</v>
      </c>
      <c r="I749">
        <v>1</v>
      </c>
      <c r="J749">
        <v>185</v>
      </c>
      <c r="K749">
        <v>2012</v>
      </c>
      <c r="L749" t="s">
        <v>895</v>
      </c>
      <c r="M749" t="s">
        <v>138</v>
      </c>
      <c r="N749" t="s">
        <v>57</v>
      </c>
      <c r="O749" s="6" t="str">
        <f>INDEX(lkp_Region,MATCH(tbl_Sales[[#This Row],[Suburb]],lkp_Suburb,0))</f>
        <v>Southern Metropolitan</v>
      </c>
      <c r="P749" s="6">
        <f>MONTH(tbl_Sales[[#This Row],[Date]])</f>
        <v>5</v>
      </c>
      <c r="Q749" s="6">
        <f>YEAR(tbl_Sales[[#This Row],[Date]])</f>
        <v>2016</v>
      </c>
    </row>
    <row r="750" spans="1:17" x14ac:dyDescent="0.25">
      <c r="A750" s="1">
        <v>42498</v>
      </c>
      <c r="B750">
        <v>1100000</v>
      </c>
      <c r="C750" t="s">
        <v>51</v>
      </c>
      <c r="D750" t="s">
        <v>12428</v>
      </c>
      <c r="E750" t="s">
        <v>10</v>
      </c>
      <c r="F750">
        <v>3163</v>
      </c>
      <c r="G750">
        <v>4</v>
      </c>
      <c r="H750">
        <v>3</v>
      </c>
      <c r="I750">
        <v>2</v>
      </c>
      <c r="J750">
        <v>305</v>
      </c>
      <c r="K750">
        <v>1996</v>
      </c>
      <c r="L750" t="s">
        <v>896</v>
      </c>
      <c r="M750" t="s">
        <v>201</v>
      </c>
      <c r="N750" t="s">
        <v>57</v>
      </c>
      <c r="O750" s="6" t="str">
        <f>INDEX(lkp_Region,MATCH(tbl_Sales[[#This Row],[Suburb]],lkp_Suburb,0))</f>
        <v>Southern Metropolitan</v>
      </c>
      <c r="P750" s="6">
        <f>MONTH(tbl_Sales[[#This Row],[Date]])</f>
        <v>5</v>
      </c>
      <c r="Q750" s="6">
        <f>YEAR(tbl_Sales[[#This Row],[Date]])</f>
        <v>2016</v>
      </c>
    </row>
    <row r="751" spans="1:17" x14ac:dyDescent="0.25">
      <c r="A751" s="1">
        <v>42498</v>
      </c>
      <c r="B751">
        <v>510000</v>
      </c>
      <c r="C751" t="s">
        <v>13</v>
      </c>
      <c r="D751" t="s">
        <v>12428</v>
      </c>
      <c r="E751" t="s">
        <v>5</v>
      </c>
      <c r="F751">
        <v>3071</v>
      </c>
      <c r="G751">
        <v>2</v>
      </c>
      <c r="H751">
        <v>1</v>
      </c>
      <c r="I751">
        <v>1</v>
      </c>
      <c r="J751">
        <v>0</v>
      </c>
      <c r="L751" t="s">
        <v>897</v>
      </c>
      <c r="M751" t="s">
        <v>60</v>
      </c>
      <c r="N751" t="s">
        <v>62</v>
      </c>
      <c r="O751" s="6" t="str">
        <f>INDEX(lkp_Region,MATCH(tbl_Sales[[#This Row],[Suburb]],lkp_Suburb,0))</f>
        <v>Northern Metropolitan</v>
      </c>
      <c r="P751" s="6">
        <f>MONTH(tbl_Sales[[#This Row],[Date]])</f>
        <v>5</v>
      </c>
      <c r="Q751" s="6">
        <f>YEAR(tbl_Sales[[#This Row],[Date]])</f>
        <v>2016</v>
      </c>
    </row>
    <row r="752" spans="1:17" x14ac:dyDescent="0.25">
      <c r="A752" s="1">
        <v>42498</v>
      </c>
      <c r="B752">
        <v>655000</v>
      </c>
      <c r="C752" t="s">
        <v>2</v>
      </c>
      <c r="D752" t="s">
        <v>12427</v>
      </c>
      <c r="E752" t="s">
        <v>5</v>
      </c>
      <c r="F752">
        <v>3073</v>
      </c>
      <c r="G752">
        <v>3</v>
      </c>
      <c r="H752">
        <v>1</v>
      </c>
      <c r="I752">
        <v>1</v>
      </c>
      <c r="J752">
        <v>644</v>
      </c>
      <c r="L752" t="s">
        <v>898</v>
      </c>
      <c r="M752" t="s">
        <v>93</v>
      </c>
      <c r="N752" t="s">
        <v>62</v>
      </c>
      <c r="O752" s="6" t="str">
        <f>INDEX(lkp_Region,MATCH(tbl_Sales[[#This Row],[Suburb]],lkp_Suburb,0))</f>
        <v>Northern Metropolitan</v>
      </c>
      <c r="P752" s="6">
        <f>MONTH(tbl_Sales[[#This Row],[Date]])</f>
        <v>5</v>
      </c>
      <c r="Q752" s="6">
        <f>YEAR(tbl_Sales[[#This Row],[Date]])</f>
        <v>2016</v>
      </c>
    </row>
    <row r="753" spans="1:17" x14ac:dyDescent="0.25">
      <c r="A753" s="1">
        <v>42498</v>
      </c>
      <c r="B753">
        <v>891000</v>
      </c>
      <c r="C753" t="s">
        <v>13</v>
      </c>
      <c r="D753" t="s">
        <v>12427</v>
      </c>
      <c r="E753" t="s">
        <v>10</v>
      </c>
      <c r="F753">
        <v>3122</v>
      </c>
      <c r="G753">
        <v>2</v>
      </c>
      <c r="H753">
        <v>1</v>
      </c>
      <c r="I753">
        <v>1</v>
      </c>
      <c r="J753">
        <v>1585</v>
      </c>
      <c r="K753">
        <v>1970</v>
      </c>
      <c r="L753" t="s">
        <v>899</v>
      </c>
      <c r="M753" t="s">
        <v>461</v>
      </c>
      <c r="N753" t="s">
        <v>101</v>
      </c>
      <c r="O753" s="6" t="str">
        <f>INDEX(lkp_Region,MATCH(tbl_Sales[[#This Row],[Suburb]],lkp_Suburb,0))</f>
        <v>Southern Metropolitan</v>
      </c>
      <c r="P753" s="6">
        <f>MONTH(tbl_Sales[[#This Row],[Date]])</f>
        <v>5</v>
      </c>
      <c r="Q753" s="6">
        <f>YEAR(tbl_Sales[[#This Row],[Date]])</f>
        <v>2016</v>
      </c>
    </row>
    <row r="754" spans="1:17" x14ac:dyDescent="0.25">
      <c r="A754" s="1">
        <v>42498</v>
      </c>
      <c r="B754">
        <v>1211000</v>
      </c>
      <c r="C754" t="s">
        <v>2</v>
      </c>
      <c r="D754" t="s">
        <v>12427</v>
      </c>
      <c r="E754" t="s">
        <v>10</v>
      </c>
      <c r="F754">
        <v>3101</v>
      </c>
      <c r="G754">
        <v>3</v>
      </c>
      <c r="H754">
        <v>1</v>
      </c>
      <c r="I754">
        <v>1</v>
      </c>
      <c r="J754">
        <v>633</v>
      </c>
      <c r="L754" t="s">
        <v>900</v>
      </c>
      <c r="M754" t="s">
        <v>145</v>
      </c>
      <c r="N754" t="s">
        <v>101</v>
      </c>
      <c r="O754" s="6" t="str">
        <f>INDEX(lkp_Region,MATCH(tbl_Sales[[#This Row],[Suburb]],lkp_Suburb,0))</f>
        <v>Southern Metropolitan</v>
      </c>
      <c r="P754" s="6">
        <f>MONTH(tbl_Sales[[#This Row],[Date]])</f>
        <v>5</v>
      </c>
      <c r="Q754" s="6">
        <f>YEAR(tbl_Sales[[#This Row],[Date]])</f>
        <v>2016</v>
      </c>
    </row>
    <row r="755" spans="1:17" x14ac:dyDescent="0.25">
      <c r="A755" s="1">
        <v>42498</v>
      </c>
      <c r="B755">
        <v>1900000</v>
      </c>
      <c r="C755" t="s">
        <v>2</v>
      </c>
      <c r="D755" t="s">
        <v>12429</v>
      </c>
      <c r="E755" t="s">
        <v>5</v>
      </c>
      <c r="F755">
        <v>3146</v>
      </c>
      <c r="G755">
        <v>4</v>
      </c>
      <c r="H755">
        <v>4</v>
      </c>
      <c r="I755">
        <v>2</v>
      </c>
      <c r="J755">
        <v>708</v>
      </c>
      <c r="K755">
        <v>1985</v>
      </c>
      <c r="L755" t="s">
        <v>901</v>
      </c>
      <c r="M755" t="s">
        <v>102</v>
      </c>
      <c r="N755" t="s">
        <v>101</v>
      </c>
      <c r="O755" s="6" t="str">
        <f>INDEX(lkp_Region,MATCH(tbl_Sales[[#This Row],[Suburb]],lkp_Suburb,0))</f>
        <v>Southern Metropolitan</v>
      </c>
      <c r="P755" s="6">
        <f>MONTH(tbl_Sales[[#This Row],[Date]])</f>
        <v>5</v>
      </c>
      <c r="Q755" s="6">
        <f>YEAR(tbl_Sales[[#This Row],[Date]])</f>
        <v>2016</v>
      </c>
    </row>
    <row r="756" spans="1:17" x14ac:dyDescent="0.25">
      <c r="A756" s="1">
        <v>42498</v>
      </c>
      <c r="B756">
        <v>1912000</v>
      </c>
      <c r="C756" t="s">
        <v>2</v>
      </c>
      <c r="D756" t="s">
        <v>12425</v>
      </c>
      <c r="E756" t="s">
        <v>10</v>
      </c>
      <c r="F756">
        <v>3103</v>
      </c>
      <c r="G756">
        <v>3</v>
      </c>
      <c r="H756">
        <v>1</v>
      </c>
      <c r="I756">
        <v>2</v>
      </c>
      <c r="J756">
        <v>844</v>
      </c>
      <c r="L756" t="s">
        <v>902</v>
      </c>
      <c r="M756" t="s">
        <v>274</v>
      </c>
      <c r="N756" t="s">
        <v>101</v>
      </c>
      <c r="O756" s="6" t="str">
        <f>INDEX(lkp_Region,MATCH(tbl_Sales[[#This Row],[Suburb]],lkp_Suburb,0))</f>
        <v>Southern Metropolitan</v>
      </c>
      <c r="P756" s="6">
        <f>MONTH(tbl_Sales[[#This Row],[Date]])</f>
        <v>5</v>
      </c>
      <c r="Q756" s="6">
        <f>YEAR(tbl_Sales[[#This Row],[Date]])</f>
        <v>2016</v>
      </c>
    </row>
    <row r="757" spans="1:17" x14ac:dyDescent="0.25">
      <c r="A757" s="1">
        <v>42498</v>
      </c>
      <c r="B757">
        <v>2040000</v>
      </c>
      <c r="C757" t="s">
        <v>2</v>
      </c>
      <c r="D757" t="s">
        <v>12427</v>
      </c>
      <c r="E757" t="s">
        <v>10</v>
      </c>
      <c r="F757">
        <v>3123</v>
      </c>
      <c r="G757">
        <v>3</v>
      </c>
      <c r="H757">
        <v>1</v>
      </c>
      <c r="I757">
        <v>2</v>
      </c>
      <c r="J757">
        <v>783</v>
      </c>
      <c r="L757" t="s">
        <v>903</v>
      </c>
      <c r="M757" t="s">
        <v>230</v>
      </c>
      <c r="N757" t="s">
        <v>101</v>
      </c>
      <c r="O757" s="6" t="str">
        <f>INDEX(lkp_Region,MATCH(tbl_Sales[[#This Row],[Suburb]],lkp_Suburb,0))</f>
        <v>Southern Metropolitan</v>
      </c>
      <c r="P757" s="6">
        <f>MONTH(tbl_Sales[[#This Row],[Date]])</f>
        <v>5</v>
      </c>
      <c r="Q757" s="6">
        <f>YEAR(tbl_Sales[[#This Row],[Date]])</f>
        <v>2016</v>
      </c>
    </row>
    <row r="758" spans="1:17" x14ac:dyDescent="0.25">
      <c r="A758" s="1">
        <v>42498</v>
      </c>
      <c r="B758">
        <v>2125000</v>
      </c>
      <c r="C758" t="s">
        <v>2</v>
      </c>
      <c r="D758" t="s">
        <v>12427</v>
      </c>
      <c r="E758" t="s">
        <v>5</v>
      </c>
      <c r="F758">
        <v>3127</v>
      </c>
      <c r="G758">
        <v>4</v>
      </c>
      <c r="H758">
        <v>2</v>
      </c>
      <c r="I758">
        <v>2</v>
      </c>
      <c r="J758">
        <v>702</v>
      </c>
      <c r="K758">
        <v>1927</v>
      </c>
      <c r="L758" t="s">
        <v>904</v>
      </c>
      <c r="M758" t="s">
        <v>11</v>
      </c>
      <c r="N758" t="s">
        <v>101</v>
      </c>
      <c r="O758" s="6" t="str">
        <f>INDEX(lkp_Region,MATCH(tbl_Sales[[#This Row],[Suburb]],lkp_Suburb,0))</f>
        <v>Southern Metropolitan</v>
      </c>
      <c r="P758" s="6">
        <f>MONTH(tbl_Sales[[#This Row],[Date]])</f>
        <v>5</v>
      </c>
      <c r="Q758" s="6">
        <f>YEAR(tbl_Sales[[#This Row],[Date]])</f>
        <v>2016</v>
      </c>
    </row>
    <row r="759" spans="1:17" x14ac:dyDescent="0.25">
      <c r="A759" s="1">
        <v>42498</v>
      </c>
      <c r="B759">
        <v>549000</v>
      </c>
      <c r="C759" t="s">
        <v>13</v>
      </c>
      <c r="D759" t="s">
        <v>12426</v>
      </c>
      <c r="E759" t="s">
        <v>10</v>
      </c>
      <c r="F759">
        <v>3087</v>
      </c>
      <c r="G759">
        <v>3</v>
      </c>
      <c r="H759">
        <v>1</v>
      </c>
      <c r="I759">
        <v>1</v>
      </c>
      <c r="J759">
        <v>0</v>
      </c>
      <c r="K759">
        <v>1980</v>
      </c>
      <c r="L759" t="s">
        <v>905</v>
      </c>
      <c r="M759" t="s">
        <v>349</v>
      </c>
      <c r="N759" t="s">
        <v>150</v>
      </c>
      <c r="O759" s="6" t="str">
        <f>INDEX(lkp_Region,MATCH(tbl_Sales[[#This Row],[Suburb]],lkp_Suburb,0))</f>
        <v>Northern Metropolitan</v>
      </c>
      <c r="P759" s="6">
        <f>MONTH(tbl_Sales[[#This Row],[Date]])</f>
        <v>5</v>
      </c>
      <c r="Q759" s="6">
        <f>YEAR(tbl_Sales[[#This Row],[Date]])</f>
        <v>2016</v>
      </c>
    </row>
    <row r="760" spans="1:17" x14ac:dyDescent="0.25">
      <c r="A760" s="1">
        <v>42499</v>
      </c>
      <c r="B760">
        <v>1600000</v>
      </c>
      <c r="C760" t="s">
        <v>2</v>
      </c>
      <c r="D760" t="s">
        <v>12425</v>
      </c>
      <c r="E760" t="s">
        <v>10</v>
      </c>
      <c r="F760">
        <v>3128</v>
      </c>
      <c r="G760">
        <v>4</v>
      </c>
      <c r="H760">
        <v>2</v>
      </c>
      <c r="I760">
        <v>1</v>
      </c>
      <c r="J760">
        <v>692</v>
      </c>
      <c r="K760">
        <v>1890</v>
      </c>
      <c r="L760" t="s">
        <v>906</v>
      </c>
      <c r="M760" t="s">
        <v>151</v>
      </c>
      <c r="N760" t="s">
        <v>14</v>
      </c>
      <c r="O760" s="6" t="str">
        <f>INDEX(lkp_Region,MATCH(tbl_Sales[[#This Row],[Suburb]],lkp_Suburb,0))</f>
        <v>Eastern Metropolitan</v>
      </c>
      <c r="P760" s="6">
        <f>MONTH(tbl_Sales[[#This Row],[Date]])</f>
        <v>5</v>
      </c>
      <c r="Q760" s="6">
        <f>YEAR(tbl_Sales[[#This Row],[Date]])</f>
        <v>2016</v>
      </c>
    </row>
    <row r="761" spans="1:17" x14ac:dyDescent="0.25">
      <c r="A761" s="1">
        <v>42499</v>
      </c>
      <c r="B761">
        <v>686000</v>
      </c>
      <c r="C761" t="s">
        <v>13</v>
      </c>
      <c r="D761" t="s">
        <v>12428</v>
      </c>
      <c r="E761" t="s">
        <v>10</v>
      </c>
      <c r="F761">
        <v>3184</v>
      </c>
      <c r="G761">
        <v>2</v>
      </c>
      <c r="H761">
        <v>1</v>
      </c>
      <c r="I761">
        <v>1</v>
      </c>
      <c r="J761">
        <v>1622</v>
      </c>
      <c r="K761">
        <v>1970</v>
      </c>
      <c r="L761" t="s">
        <v>907</v>
      </c>
      <c r="M761" t="s">
        <v>58</v>
      </c>
      <c r="N761" t="s">
        <v>26</v>
      </c>
      <c r="O761" s="6" t="str">
        <f>INDEX(lkp_Region,MATCH(tbl_Sales[[#This Row],[Suburb]],lkp_Suburb,0))</f>
        <v>Southern Metropolitan</v>
      </c>
      <c r="P761" s="6">
        <f>MONTH(tbl_Sales[[#This Row],[Date]])</f>
        <v>5</v>
      </c>
      <c r="Q761" s="6">
        <f>YEAR(tbl_Sales[[#This Row],[Date]])</f>
        <v>2016</v>
      </c>
    </row>
    <row r="762" spans="1:17" x14ac:dyDescent="0.25">
      <c r="A762" s="1">
        <v>42499</v>
      </c>
      <c r="B762">
        <v>687500</v>
      </c>
      <c r="C762" t="s">
        <v>13</v>
      </c>
      <c r="D762" t="s">
        <v>12427</v>
      </c>
      <c r="E762" t="s">
        <v>10</v>
      </c>
      <c r="F762">
        <v>3184</v>
      </c>
      <c r="G762">
        <v>2</v>
      </c>
      <c r="H762">
        <v>1</v>
      </c>
      <c r="I762">
        <v>1</v>
      </c>
      <c r="J762">
        <v>0</v>
      </c>
      <c r="K762">
        <v>1930</v>
      </c>
      <c r="L762" t="s">
        <v>908</v>
      </c>
      <c r="M762" t="s">
        <v>58</v>
      </c>
      <c r="N762" t="s">
        <v>26</v>
      </c>
      <c r="O762" s="6" t="str">
        <f>INDEX(lkp_Region,MATCH(tbl_Sales[[#This Row],[Suburb]],lkp_Suburb,0))</f>
        <v>Southern Metropolitan</v>
      </c>
      <c r="P762" s="6">
        <f>MONTH(tbl_Sales[[#This Row],[Date]])</f>
        <v>5</v>
      </c>
      <c r="Q762" s="6">
        <f>YEAR(tbl_Sales[[#This Row],[Date]])</f>
        <v>2016</v>
      </c>
    </row>
    <row r="763" spans="1:17" x14ac:dyDescent="0.25">
      <c r="A763" s="1">
        <v>42499</v>
      </c>
      <c r="B763">
        <v>2100000</v>
      </c>
      <c r="C763" t="s">
        <v>2</v>
      </c>
      <c r="D763" t="s">
        <v>12427</v>
      </c>
      <c r="E763" t="s">
        <v>5</v>
      </c>
      <c r="F763">
        <v>3206</v>
      </c>
      <c r="G763">
        <v>3</v>
      </c>
      <c r="H763">
        <v>1</v>
      </c>
      <c r="I763">
        <v>1</v>
      </c>
      <c r="J763">
        <v>120</v>
      </c>
      <c r="K763">
        <v>1900</v>
      </c>
      <c r="L763" t="s">
        <v>909</v>
      </c>
      <c r="M763" t="s">
        <v>113</v>
      </c>
      <c r="N763" t="s">
        <v>26</v>
      </c>
      <c r="O763" s="6" t="str">
        <f>INDEX(lkp_Region,MATCH(tbl_Sales[[#This Row],[Suburb]],lkp_Suburb,0))</f>
        <v>Southern Metropolitan</v>
      </c>
      <c r="P763" s="6">
        <f>MONTH(tbl_Sales[[#This Row],[Date]])</f>
        <v>5</v>
      </c>
      <c r="Q763" s="6">
        <f>YEAR(tbl_Sales[[#This Row],[Date]])</f>
        <v>2016</v>
      </c>
    </row>
    <row r="764" spans="1:17" x14ac:dyDescent="0.25">
      <c r="A764" s="1">
        <v>42499</v>
      </c>
      <c r="B764">
        <v>485000</v>
      </c>
      <c r="C764" t="s">
        <v>2</v>
      </c>
      <c r="D764" t="s">
        <v>12427</v>
      </c>
      <c r="E764" t="s">
        <v>10</v>
      </c>
      <c r="F764">
        <v>3043</v>
      </c>
      <c r="G764">
        <v>3</v>
      </c>
      <c r="H764">
        <v>2</v>
      </c>
      <c r="I764">
        <v>1</v>
      </c>
      <c r="J764">
        <v>175</v>
      </c>
      <c r="K764">
        <v>2004</v>
      </c>
      <c r="L764" t="s">
        <v>910</v>
      </c>
      <c r="M764" t="s">
        <v>556</v>
      </c>
      <c r="N764" t="s">
        <v>18</v>
      </c>
      <c r="O764" s="6" t="str">
        <f>INDEX(lkp_Region,MATCH(tbl_Sales[[#This Row],[Suburb]],lkp_Suburb,0))</f>
        <v>Western Metropolitan</v>
      </c>
      <c r="P764" s="6">
        <f>MONTH(tbl_Sales[[#This Row],[Date]])</f>
        <v>5</v>
      </c>
      <c r="Q764" s="6">
        <f>YEAR(tbl_Sales[[#This Row],[Date]])</f>
        <v>2016</v>
      </c>
    </row>
    <row r="765" spans="1:17" x14ac:dyDescent="0.25">
      <c r="A765" s="1">
        <v>42499</v>
      </c>
      <c r="B765">
        <v>642000</v>
      </c>
      <c r="C765" t="s">
        <v>2</v>
      </c>
      <c r="D765" t="s">
        <v>12427</v>
      </c>
      <c r="E765" t="s">
        <v>10</v>
      </c>
      <c r="F765">
        <v>3058</v>
      </c>
      <c r="G765">
        <v>2</v>
      </c>
      <c r="H765">
        <v>1</v>
      </c>
      <c r="I765">
        <v>0</v>
      </c>
      <c r="J765">
        <v>167</v>
      </c>
      <c r="L765" t="s">
        <v>911</v>
      </c>
      <c r="M765" t="s">
        <v>41</v>
      </c>
      <c r="N765" t="s">
        <v>18</v>
      </c>
      <c r="O765" s="6" t="str">
        <f>INDEX(lkp_Region,MATCH(tbl_Sales[[#This Row],[Suburb]],lkp_Suburb,0))</f>
        <v>Northern Metropolitan</v>
      </c>
      <c r="P765" s="6">
        <f>MONTH(tbl_Sales[[#This Row],[Date]])</f>
        <v>5</v>
      </c>
      <c r="Q765" s="6">
        <f>YEAR(tbl_Sales[[#This Row],[Date]])</f>
        <v>2016</v>
      </c>
    </row>
    <row r="766" spans="1:17" x14ac:dyDescent="0.25">
      <c r="A766" s="1">
        <v>42499</v>
      </c>
      <c r="B766">
        <v>700000</v>
      </c>
      <c r="C766" t="s">
        <v>2</v>
      </c>
      <c r="D766" t="s">
        <v>12427</v>
      </c>
      <c r="E766" t="s">
        <v>5</v>
      </c>
      <c r="F766">
        <v>3058</v>
      </c>
      <c r="G766">
        <v>2</v>
      </c>
      <c r="H766">
        <v>1</v>
      </c>
      <c r="I766">
        <v>2</v>
      </c>
      <c r="J766">
        <v>381</v>
      </c>
      <c r="K766">
        <v>1925</v>
      </c>
      <c r="L766" t="s">
        <v>912</v>
      </c>
      <c r="M766" t="s">
        <v>41</v>
      </c>
      <c r="N766" t="s">
        <v>18</v>
      </c>
      <c r="O766" s="6" t="str">
        <f>INDEX(lkp_Region,MATCH(tbl_Sales[[#This Row],[Suburb]],lkp_Suburb,0))</f>
        <v>Northern Metropolitan</v>
      </c>
      <c r="P766" s="6">
        <f>MONTH(tbl_Sales[[#This Row],[Date]])</f>
        <v>5</v>
      </c>
      <c r="Q766" s="6">
        <f>YEAR(tbl_Sales[[#This Row],[Date]])</f>
        <v>2016</v>
      </c>
    </row>
    <row r="767" spans="1:17" x14ac:dyDescent="0.25">
      <c r="A767" s="1">
        <v>42499</v>
      </c>
      <c r="B767">
        <v>442000</v>
      </c>
      <c r="C767" t="s">
        <v>13</v>
      </c>
      <c r="D767" t="s">
        <v>12425</v>
      </c>
      <c r="E767" t="s">
        <v>10</v>
      </c>
      <c r="F767">
        <v>3032</v>
      </c>
      <c r="G767">
        <v>2</v>
      </c>
      <c r="H767">
        <v>1</v>
      </c>
      <c r="I767">
        <v>1</v>
      </c>
      <c r="J767">
        <v>0</v>
      </c>
      <c r="K767">
        <v>1975</v>
      </c>
      <c r="L767" t="s">
        <v>913</v>
      </c>
      <c r="M767" t="s">
        <v>160</v>
      </c>
      <c r="N767" t="s">
        <v>49</v>
      </c>
      <c r="O767" s="6" t="str">
        <f>INDEX(lkp_Region,MATCH(tbl_Sales[[#This Row],[Suburb]],lkp_Suburb,0))</f>
        <v>Western Metropolitan</v>
      </c>
      <c r="P767" s="6">
        <f>MONTH(tbl_Sales[[#This Row],[Date]])</f>
        <v>5</v>
      </c>
      <c r="Q767" s="6">
        <f>YEAR(tbl_Sales[[#This Row],[Date]])</f>
        <v>2016</v>
      </c>
    </row>
    <row r="768" spans="1:17" x14ac:dyDescent="0.25">
      <c r="A768" s="1">
        <v>42499</v>
      </c>
      <c r="B768">
        <v>1715000</v>
      </c>
      <c r="C768" t="s">
        <v>2</v>
      </c>
      <c r="D768" t="s">
        <v>12431</v>
      </c>
      <c r="E768" t="s">
        <v>10</v>
      </c>
      <c r="F768">
        <v>3041</v>
      </c>
      <c r="G768">
        <v>4</v>
      </c>
      <c r="H768">
        <v>3</v>
      </c>
      <c r="I768">
        <v>2</v>
      </c>
      <c r="J768">
        <v>650</v>
      </c>
      <c r="K768">
        <v>2001</v>
      </c>
      <c r="L768" t="s">
        <v>914</v>
      </c>
      <c r="M768" t="s">
        <v>121</v>
      </c>
      <c r="N768" t="s">
        <v>49</v>
      </c>
      <c r="O768" s="6" t="str">
        <f>INDEX(lkp_Region,MATCH(tbl_Sales[[#This Row],[Suburb]],lkp_Suburb,0))</f>
        <v>Western Metropolitan</v>
      </c>
      <c r="P768" s="6">
        <f>MONTH(tbl_Sales[[#This Row],[Date]])</f>
        <v>5</v>
      </c>
      <c r="Q768" s="6">
        <f>YEAR(tbl_Sales[[#This Row],[Date]])</f>
        <v>2016</v>
      </c>
    </row>
    <row r="769" spans="1:17" x14ac:dyDescent="0.25">
      <c r="A769" s="1">
        <v>42499</v>
      </c>
      <c r="B769">
        <v>440000</v>
      </c>
      <c r="C769" t="s">
        <v>13</v>
      </c>
      <c r="D769" t="s">
        <v>12428</v>
      </c>
      <c r="E769" t="s">
        <v>5</v>
      </c>
      <c r="F769">
        <v>3051</v>
      </c>
      <c r="G769">
        <v>2</v>
      </c>
      <c r="H769">
        <v>1</v>
      </c>
      <c r="I769">
        <v>1</v>
      </c>
      <c r="J769">
        <v>0</v>
      </c>
      <c r="K769">
        <v>1960</v>
      </c>
      <c r="L769" t="s">
        <v>916</v>
      </c>
      <c r="M769" t="s">
        <v>915</v>
      </c>
      <c r="N769" t="s">
        <v>88</v>
      </c>
      <c r="O769" s="6" t="str">
        <f>INDEX(lkp_Region,MATCH(tbl_Sales[[#This Row],[Suburb]],lkp_Suburb,0))</f>
        <v>Northern Metropolitan</v>
      </c>
      <c r="P769" s="6">
        <f>MONTH(tbl_Sales[[#This Row],[Date]])</f>
        <v>5</v>
      </c>
      <c r="Q769" s="6">
        <f>YEAR(tbl_Sales[[#This Row],[Date]])</f>
        <v>2016</v>
      </c>
    </row>
    <row r="770" spans="1:17" x14ac:dyDescent="0.25">
      <c r="A770" s="1">
        <v>42499</v>
      </c>
      <c r="B770">
        <v>622500</v>
      </c>
      <c r="C770" t="s">
        <v>13</v>
      </c>
      <c r="D770" t="s">
        <v>12428</v>
      </c>
      <c r="E770" t="s">
        <v>10</v>
      </c>
      <c r="F770">
        <v>3006</v>
      </c>
      <c r="G770">
        <v>2</v>
      </c>
      <c r="H770">
        <v>2</v>
      </c>
      <c r="I770">
        <v>1</v>
      </c>
      <c r="J770">
        <v>2955</v>
      </c>
      <c r="K770">
        <v>2013</v>
      </c>
      <c r="L770" t="s">
        <v>917</v>
      </c>
      <c r="M770" t="s">
        <v>434</v>
      </c>
      <c r="N770" t="s">
        <v>88</v>
      </c>
      <c r="O770" s="6" t="str">
        <f>INDEX(lkp_Region,MATCH(tbl_Sales[[#This Row],[Suburb]],lkp_Suburb,0))</f>
        <v>Southern Metropolitan</v>
      </c>
      <c r="P770" s="6">
        <f>MONTH(tbl_Sales[[#This Row],[Date]])</f>
        <v>5</v>
      </c>
      <c r="Q770" s="6">
        <f>YEAR(tbl_Sales[[#This Row],[Date]])</f>
        <v>2016</v>
      </c>
    </row>
    <row r="771" spans="1:17" x14ac:dyDescent="0.25">
      <c r="A771" s="1">
        <v>42499</v>
      </c>
      <c r="B771">
        <v>800000</v>
      </c>
      <c r="C771" t="s">
        <v>2</v>
      </c>
      <c r="D771" t="s">
        <v>12427</v>
      </c>
      <c r="E771" t="s">
        <v>5</v>
      </c>
      <c r="F771">
        <v>3051</v>
      </c>
      <c r="G771">
        <v>2</v>
      </c>
      <c r="H771">
        <v>2</v>
      </c>
      <c r="I771">
        <v>1</v>
      </c>
      <c r="J771">
        <v>55</v>
      </c>
      <c r="K771">
        <v>2011</v>
      </c>
      <c r="L771" t="s">
        <v>918</v>
      </c>
      <c r="M771" t="s">
        <v>915</v>
      </c>
      <c r="N771" t="s">
        <v>88</v>
      </c>
      <c r="O771" s="6" t="str">
        <f>INDEX(lkp_Region,MATCH(tbl_Sales[[#This Row],[Suburb]],lkp_Suburb,0))</f>
        <v>Northern Metropolitan</v>
      </c>
      <c r="P771" s="6">
        <f>MONTH(tbl_Sales[[#This Row],[Date]])</f>
        <v>5</v>
      </c>
      <c r="Q771" s="6">
        <f>YEAR(tbl_Sales[[#This Row],[Date]])</f>
        <v>2016</v>
      </c>
    </row>
    <row r="772" spans="1:17" x14ac:dyDescent="0.25">
      <c r="A772" s="1">
        <v>42499</v>
      </c>
      <c r="B772">
        <v>1590000</v>
      </c>
      <c r="C772" t="s">
        <v>2</v>
      </c>
      <c r="D772" t="s">
        <v>12429</v>
      </c>
      <c r="E772" t="s">
        <v>5</v>
      </c>
      <c r="F772">
        <v>3053</v>
      </c>
      <c r="G772">
        <v>3</v>
      </c>
      <c r="H772">
        <v>2</v>
      </c>
      <c r="I772">
        <v>2</v>
      </c>
      <c r="J772">
        <v>100</v>
      </c>
      <c r="K772">
        <v>1900</v>
      </c>
      <c r="L772" t="s">
        <v>919</v>
      </c>
      <c r="M772" t="s">
        <v>164</v>
      </c>
      <c r="N772" t="s">
        <v>88</v>
      </c>
      <c r="O772" s="6" t="str">
        <f>INDEX(lkp_Region,MATCH(tbl_Sales[[#This Row],[Suburb]],lkp_Suburb,0))</f>
        <v>Northern Metropolitan</v>
      </c>
      <c r="P772" s="6">
        <f>MONTH(tbl_Sales[[#This Row],[Date]])</f>
        <v>5</v>
      </c>
      <c r="Q772" s="6">
        <f>YEAR(tbl_Sales[[#This Row],[Date]])</f>
        <v>2016</v>
      </c>
    </row>
    <row r="773" spans="1:17" x14ac:dyDescent="0.25">
      <c r="A773" s="1">
        <v>42499</v>
      </c>
      <c r="B773">
        <v>470000</v>
      </c>
      <c r="C773" t="s">
        <v>51</v>
      </c>
      <c r="D773" t="s">
        <v>12427</v>
      </c>
      <c r="E773" t="s">
        <v>10</v>
      </c>
      <c r="F773">
        <v>3032</v>
      </c>
      <c r="G773">
        <v>2</v>
      </c>
      <c r="H773">
        <v>2</v>
      </c>
      <c r="I773">
        <v>1</v>
      </c>
      <c r="J773">
        <v>0</v>
      </c>
      <c r="L773" t="s">
        <v>920</v>
      </c>
      <c r="M773" t="s">
        <v>21</v>
      </c>
      <c r="N773" t="s">
        <v>21</v>
      </c>
      <c r="O773" s="6" t="str">
        <f>INDEX(lkp_Region,MATCH(tbl_Sales[[#This Row],[Suburb]],lkp_Suburb,0))</f>
        <v>Western Metropolitan</v>
      </c>
      <c r="P773" s="6">
        <f>MONTH(tbl_Sales[[#This Row],[Date]])</f>
        <v>5</v>
      </c>
      <c r="Q773" s="6">
        <f>YEAR(tbl_Sales[[#This Row],[Date]])</f>
        <v>2016</v>
      </c>
    </row>
    <row r="774" spans="1:17" x14ac:dyDescent="0.25">
      <c r="A774" s="1">
        <v>42499</v>
      </c>
      <c r="B774">
        <v>488000</v>
      </c>
      <c r="C774" t="s">
        <v>13</v>
      </c>
      <c r="D774" t="s">
        <v>12423</v>
      </c>
      <c r="E774" t="s">
        <v>10</v>
      </c>
      <c r="F774">
        <v>3032</v>
      </c>
      <c r="G774">
        <v>2</v>
      </c>
      <c r="H774">
        <v>2</v>
      </c>
      <c r="I774">
        <v>2</v>
      </c>
      <c r="J774">
        <v>0</v>
      </c>
      <c r="L774" t="s">
        <v>921</v>
      </c>
      <c r="M774" t="s">
        <v>21</v>
      </c>
      <c r="N774" t="s">
        <v>21</v>
      </c>
      <c r="O774" s="6" t="str">
        <f>INDEX(lkp_Region,MATCH(tbl_Sales[[#This Row],[Suburb]],lkp_Suburb,0))</f>
        <v>Western Metropolitan</v>
      </c>
      <c r="P774" s="6">
        <f>MONTH(tbl_Sales[[#This Row],[Date]])</f>
        <v>5</v>
      </c>
      <c r="Q774" s="6">
        <f>YEAR(tbl_Sales[[#This Row],[Date]])</f>
        <v>2016</v>
      </c>
    </row>
    <row r="775" spans="1:17" x14ac:dyDescent="0.25">
      <c r="A775" s="1">
        <v>42499</v>
      </c>
      <c r="B775">
        <v>1244000</v>
      </c>
      <c r="C775" t="s">
        <v>2</v>
      </c>
      <c r="D775" t="s">
        <v>12425</v>
      </c>
      <c r="E775" t="s">
        <v>5</v>
      </c>
      <c r="F775">
        <v>3105</v>
      </c>
      <c r="G775">
        <v>4</v>
      </c>
      <c r="H775">
        <v>2</v>
      </c>
      <c r="I775">
        <v>2</v>
      </c>
      <c r="J775">
        <v>530</v>
      </c>
      <c r="L775" t="s">
        <v>922</v>
      </c>
      <c r="M775" t="s">
        <v>507</v>
      </c>
      <c r="N775" t="s">
        <v>128</v>
      </c>
      <c r="O775" s="6" t="str">
        <f>INDEX(lkp_Region,MATCH(tbl_Sales[[#This Row],[Suburb]],lkp_Suburb,0))</f>
        <v>Eastern Metropolitan</v>
      </c>
      <c r="P775" s="6">
        <f>MONTH(tbl_Sales[[#This Row],[Date]])</f>
        <v>5</v>
      </c>
      <c r="Q775" s="6">
        <f>YEAR(tbl_Sales[[#This Row],[Date]])</f>
        <v>2016</v>
      </c>
    </row>
    <row r="776" spans="1:17" x14ac:dyDescent="0.25">
      <c r="A776" s="1">
        <v>42499</v>
      </c>
      <c r="B776">
        <v>1340000</v>
      </c>
      <c r="C776" t="s">
        <v>2</v>
      </c>
      <c r="D776" t="s">
        <v>12423</v>
      </c>
      <c r="E776" t="s">
        <v>10</v>
      </c>
      <c r="F776">
        <v>3105</v>
      </c>
      <c r="G776">
        <v>3</v>
      </c>
      <c r="H776">
        <v>1</v>
      </c>
      <c r="I776">
        <v>2</v>
      </c>
      <c r="J776">
        <v>775</v>
      </c>
      <c r="K776">
        <v>1965</v>
      </c>
      <c r="L776" t="s">
        <v>923</v>
      </c>
      <c r="M776" t="s">
        <v>507</v>
      </c>
      <c r="N776" t="s">
        <v>128</v>
      </c>
      <c r="O776" s="6" t="str">
        <f>INDEX(lkp_Region,MATCH(tbl_Sales[[#This Row],[Suburb]],lkp_Suburb,0))</f>
        <v>Eastern Metropolitan</v>
      </c>
      <c r="P776" s="6">
        <f>MONTH(tbl_Sales[[#This Row],[Date]])</f>
        <v>5</v>
      </c>
      <c r="Q776" s="6">
        <f>YEAR(tbl_Sales[[#This Row],[Date]])</f>
        <v>2016</v>
      </c>
    </row>
    <row r="777" spans="1:17" x14ac:dyDescent="0.25">
      <c r="A777" s="1">
        <v>42499</v>
      </c>
      <c r="B777">
        <v>906000</v>
      </c>
      <c r="C777" t="s">
        <v>2</v>
      </c>
      <c r="D777" t="s">
        <v>12427</v>
      </c>
      <c r="E777" t="s">
        <v>5</v>
      </c>
      <c r="F777">
        <v>3016</v>
      </c>
      <c r="G777">
        <v>3</v>
      </c>
      <c r="H777">
        <v>2</v>
      </c>
      <c r="I777">
        <v>2</v>
      </c>
      <c r="J777">
        <v>270</v>
      </c>
      <c r="L777" t="s">
        <v>924</v>
      </c>
      <c r="M777" t="s">
        <v>196</v>
      </c>
      <c r="N777" t="s">
        <v>69</v>
      </c>
      <c r="O777" s="6" t="str">
        <f>INDEX(lkp_Region,MATCH(tbl_Sales[[#This Row],[Suburb]],lkp_Suburb,0))</f>
        <v>Western Metropolitan</v>
      </c>
      <c r="P777" s="6">
        <f>MONTH(tbl_Sales[[#This Row],[Date]])</f>
        <v>5</v>
      </c>
      <c r="Q777" s="6">
        <f>YEAR(tbl_Sales[[#This Row],[Date]])</f>
        <v>2016</v>
      </c>
    </row>
    <row r="778" spans="1:17" x14ac:dyDescent="0.25">
      <c r="A778" s="1">
        <v>42499</v>
      </c>
      <c r="B778">
        <v>915000</v>
      </c>
      <c r="C778" t="s">
        <v>51</v>
      </c>
      <c r="D778" t="s">
        <v>12428</v>
      </c>
      <c r="E778" t="s">
        <v>5</v>
      </c>
      <c r="F778">
        <v>3015</v>
      </c>
      <c r="G778">
        <v>4</v>
      </c>
      <c r="H778">
        <v>3</v>
      </c>
      <c r="I778">
        <v>1</v>
      </c>
      <c r="J778">
        <v>662</v>
      </c>
      <c r="K778">
        <v>2016</v>
      </c>
      <c r="L778" t="s">
        <v>925</v>
      </c>
      <c r="M778" t="s">
        <v>419</v>
      </c>
      <c r="N778" t="s">
        <v>69</v>
      </c>
      <c r="O778" s="6" t="str">
        <f>INDEX(lkp_Region,MATCH(tbl_Sales[[#This Row],[Suburb]],lkp_Suburb,0))</f>
        <v>Western Metropolitan</v>
      </c>
      <c r="P778" s="6">
        <f>MONTH(tbl_Sales[[#This Row],[Date]])</f>
        <v>5</v>
      </c>
      <c r="Q778" s="6">
        <f>YEAR(tbl_Sales[[#This Row],[Date]])</f>
        <v>2016</v>
      </c>
    </row>
    <row r="779" spans="1:17" x14ac:dyDescent="0.25">
      <c r="A779" s="1">
        <v>42499</v>
      </c>
      <c r="B779">
        <v>970000</v>
      </c>
      <c r="C779" t="s">
        <v>2</v>
      </c>
      <c r="D779" t="s">
        <v>12430</v>
      </c>
      <c r="E779" t="s">
        <v>10</v>
      </c>
      <c r="F779">
        <v>3015</v>
      </c>
      <c r="G779">
        <v>4</v>
      </c>
      <c r="H779">
        <v>1</v>
      </c>
      <c r="I779">
        <v>1</v>
      </c>
      <c r="J779">
        <v>619</v>
      </c>
      <c r="K779">
        <v>1915</v>
      </c>
      <c r="L779" t="s">
        <v>926</v>
      </c>
      <c r="M779" t="s">
        <v>133</v>
      </c>
      <c r="N779" t="s">
        <v>69</v>
      </c>
      <c r="O779" s="6" t="str">
        <f>INDEX(lkp_Region,MATCH(tbl_Sales[[#This Row],[Suburb]],lkp_Suburb,0))</f>
        <v>Western Metropolitan</v>
      </c>
      <c r="P779" s="6">
        <f>MONTH(tbl_Sales[[#This Row],[Date]])</f>
        <v>5</v>
      </c>
      <c r="Q779" s="6">
        <f>YEAR(tbl_Sales[[#This Row],[Date]])</f>
        <v>2016</v>
      </c>
    </row>
    <row r="780" spans="1:17" x14ac:dyDescent="0.25">
      <c r="A780" s="1">
        <v>42499</v>
      </c>
      <c r="B780">
        <v>715000</v>
      </c>
      <c r="C780" t="s">
        <v>13</v>
      </c>
      <c r="D780" t="s">
        <v>12428</v>
      </c>
      <c r="E780" t="s">
        <v>10</v>
      </c>
      <c r="F780">
        <v>3165</v>
      </c>
      <c r="G780">
        <v>2</v>
      </c>
      <c r="H780">
        <v>1</v>
      </c>
      <c r="I780">
        <v>1</v>
      </c>
      <c r="J780">
        <v>194</v>
      </c>
      <c r="K780">
        <v>1995</v>
      </c>
      <c r="L780" t="s">
        <v>927</v>
      </c>
      <c r="M780" t="s">
        <v>138</v>
      </c>
      <c r="N780" t="s">
        <v>57</v>
      </c>
      <c r="O780" s="6" t="str">
        <f>INDEX(lkp_Region,MATCH(tbl_Sales[[#This Row],[Suburb]],lkp_Suburb,0))</f>
        <v>Southern Metropolitan</v>
      </c>
      <c r="P780" s="6">
        <f>MONTH(tbl_Sales[[#This Row],[Date]])</f>
        <v>5</v>
      </c>
      <c r="Q780" s="6">
        <f>YEAR(tbl_Sales[[#This Row],[Date]])</f>
        <v>2016</v>
      </c>
    </row>
    <row r="781" spans="1:17" x14ac:dyDescent="0.25">
      <c r="A781" s="1">
        <v>42499</v>
      </c>
      <c r="B781">
        <v>990000</v>
      </c>
      <c r="C781" t="s">
        <v>2</v>
      </c>
      <c r="D781" t="s">
        <v>12427</v>
      </c>
      <c r="E781" t="s">
        <v>10</v>
      </c>
      <c r="F781">
        <v>3163</v>
      </c>
      <c r="G781">
        <v>3</v>
      </c>
      <c r="H781">
        <v>2</v>
      </c>
      <c r="I781">
        <v>2</v>
      </c>
      <c r="J781">
        <v>0</v>
      </c>
      <c r="L781" t="s">
        <v>928</v>
      </c>
      <c r="M781" t="s">
        <v>201</v>
      </c>
      <c r="N781" t="s">
        <v>57</v>
      </c>
      <c r="O781" s="6" t="str">
        <f>INDEX(lkp_Region,MATCH(tbl_Sales[[#This Row],[Suburb]],lkp_Suburb,0))</f>
        <v>Southern Metropolitan</v>
      </c>
      <c r="P781" s="6">
        <f>MONTH(tbl_Sales[[#This Row],[Date]])</f>
        <v>5</v>
      </c>
      <c r="Q781" s="6">
        <f>YEAR(tbl_Sales[[#This Row],[Date]])</f>
        <v>2016</v>
      </c>
    </row>
    <row r="782" spans="1:17" x14ac:dyDescent="0.25">
      <c r="A782" s="1">
        <v>42499</v>
      </c>
      <c r="B782">
        <v>680000</v>
      </c>
      <c r="C782" t="s">
        <v>2</v>
      </c>
      <c r="D782" t="s">
        <v>12427</v>
      </c>
      <c r="E782" t="s">
        <v>10</v>
      </c>
      <c r="F782">
        <v>3073</v>
      </c>
      <c r="G782">
        <v>3</v>
      </c>
      <c r="H782">
        <v>1</v>
      </c>
      <c r="I782">
        <v>4</v>
      </c>
      <c r="J782">
        <v>527</v>
      </c>
      <c r="K782">
        <v>1965</v>
      </c>
      <c r="L782" t="s">
        <v>929</v>
      </c>
      <c r="M782" t="s">
        <v>93</v>
      </c>
      <c r="N782" t="s">
        <v>62</v>
      </c>
      <c r="O782" s="6" t="str">
        <f>INDEX(lkp_Region,MATCH(tbl_Sales[[#This Row],[Suburb]],lkp_Suburb,0))</f>
        <v>Northern Metropolitan</v>
      </c>
      <c r="P782" s="6">
        <f>MONTH(tbl_Sales[[#This Row],[Date]])</f>
        <v>5</v>
      </c>
      <c r="Q782" s="6">
        <f>YEAR(tbl_Sales[[#This Row],[Date]])</f>
        <v>2016</v>
      </c>
    </row>
    <row r="783" spans="1:17" x14ac:dyDescent="0.25">
      <c r="A783" s="1">
        <v>42499</v>
      </c>
      <c r="B783">
        <v>1055000</v>
      </c>
      <c r="C783" t="s">
        <v>2</v>
      </c>
      <c r="D783" t="s">
        <v>12424</v>
      </c>
      <c r="E783" t="s">
        <v>10</v>
      </c>
      <c r="F783">
        <v>3078</v>
      </c>
      <c r="G783">
        <v>3</v>
      </c>
      <c r="H783">
        <v>1</v>
      </c>
      <c r="I783">
        <v>2</v>
      </c>
      <c r="J783">
        <v>382</v>
      </c>
      <c r="K783">
        <v>1950</v>
      </c>
      <c r="L783" t="s">
        <v>930</v>
      </c>
      <c r="M783" t="s">
        <v>533</v>
      </c>
      <c r="N783" t="s">
        <v>62</v>
      </c>
      <c r="O783" s="6" t="str">
        <f>INDEX(lkp_Region,MATCH(tbl_Sales[[#This Row],[Suburb]],lkp_Suburb,0))</f>
        <v>Northern Metropolitan</v>
      </c>
      <c r="P783" s="6">
        <f>MONTH(tbl_Sales[[#This Row],[Date]])</f>
        <v>5</v>
      </c>
      <c r="Q783" s="6">
        <f>YEAR(tbl_Sales[[#This Row],[Date]])</f>
        <v>2016</v>
      </c>
    </row>
    <row r="784" spans="1:17" x14ac:dyDescent="0.25">
      <c r="A784" s="1">
        <v>42499</v>
      </c>
      <c r="B784">
        <v>1510000</v>
      </c>
      <c r="C784" t="s">
        <v>2</v>
      </c>
      <c r="D784" t="s">
        <v>12429</v>
      </c>
      <c r="E784" t="s">
        <v>10</v>
      </c>
      <c r="F784">
        <v>3078</v>
      </c>
      <c r="G784">
        <v>3</v>
      </c>
      <c r="H784">
        <v>1</v>
      </c>
      <c r="I784">
        <v>1</v>
      </c>
      <c r="J784">
        <v>453</v>
      </c>
      <c r="L784" t="s">
        <v>931</v>
      </c>
      <c r="M784" t="s">
        <v>533</v>
      </c>
      <c r="N784" t="s">
        <v>62</v>
      </c>
      <c r="O784" s="6" t="str">
        <f>INDEX(lkp_Region,MATCH(tbl_Sales[[#This Row],[Suburb]],lkp_Suburb,0))</f>
        <v>Northern Metropolitan</v>
      </c>
      <c r="P784" s="6">
        <f>MONTH(tbl_Sales[[#This Row],[Date]])</f>
        <v>5</v>
      </c>
      <c r="Q784" s="6">
        <f>YEAR(tbl_Sales[[#This Row],[Date]])</f>
        <v>2016</v>
      </c>
    </row>
    <row r="785" spans="1:17" x14ac:dyDescent="0.25">
      <c r="A785" s="1">
        <v>42499</v>
      </c>
      <c r="B785">
        <v>2000000</v>
      </c>
      <c r="C785" t="s">
        <v>2</v>
      </c>
      <c r="D785" t="s">
        <v>12427</v>
      </c>
      <c r="E785" t="s">
        <v>5</v>
      </c>
      <c r="F785">
        <v>3124</v>
      </c>
      <c r="G785">
        <v>5</v>
      </c>
      <c r="H785">
        <v>3</v>
      </c>
      <c r="I785">
        <v>2</v>
      </c>
      <c r="J785">
        <v>801</v>
      </c>
      <c r="K785">
        <v>1920</v>
      </c>
      <c r="L785" t="s">
        <v>932</v>
      </c>
      <c r="M785" t="s">
        <v>209</v>
      </c>
      <c r="N785" t="s">
        <v>101</v>
      </c>
      <c r="O785" s="6" t="str">
        <f>INDEX(lkp_Region,MATCH(tbl_Sales[[#This Row],[Suburb]],lkp_Suburb,0))</f>
        <v>Southern Metropolitan</v>
      </c>
      <c r="P785" s="6">
        <f>MONTH(tbl_Sales[[#This Row],[Date]])</f>
        <v>5</v>
      </c>
      <c r="Q785" s="6">
        <f>YEAR(tbl_Sales[[#This Row],[Date]])</f>
        <v>2016</v>
      </c>
    </row>
    <row r="786" spans="1:17" x14ac:dyDescent="0.25">
      <c r="A786" s="1">
        <v>42499</v>
      </c>
      <c r="B786">
        <v>2000000</v>
      </c>
      <c r="C786" t="s">
        <v>2</v>
      </c>
      <c r="D786" t="s">
        <v>12427</v>
      </c>
      <c r="E786" t="s">
        <v>5</v>
      </c>
      <c r="F786">
        <v>3146</v>
      </c>
      <c r="G786">
        <v>5</v>
      </c>
      <c r="H786">
        <v>3</v>
      </c>
      <c r="I786">
        <v>1</v>
      </c>
      <c r="J786">
        <v>696</v>
      </c>
      <c r="K786">
        <v>1920</v>
      </c>
      <c r="L786" t="s">
        <v>933</v>
      </c>
      <c r="M786" t="s">
        <v>102</v>
      </c>
      <c r="N786" t="s">
        <v>101</v>
      </c>
      <c r="O786" s="6" t="str">
        <f>INDEX(lkp_Region,MATCH(tbl_Sales[[#This Row],[Suburb]],lkp_Suburb,0))</f>
        <v>Southern Metropolitan</v>
      </c>
      <c r="P786" s="6">
        <f>MONTH(tbl_Sales[[#This Row],[Date]])</f>
        <v>5</v>
      </c>
      <c r="Q786" s="6">
        <f>YEAR(tbl_Sales[[#This Row],[Date]])</f>
        <v>2016</v>
      </c>
    </row>
    <row r="787" spans="1:17" x14ac:dyDescent="0.25">
      <c r="A787" s="1">
        <v>42499</v>
      </c>
      <c r="B787">
        <v>805000</v>
      </c>
      <c r="C787" t="s">
        <v>2</v>
      </c>
      <c r="D787" t="s">
        <v>12431</v>
      </c>
      <c r="E787" t="s">
        <v>5</v>
      </c>
      <c r="F787">
        <v>3187</v>
      </c>
      <c r="G787">
        <v>2</v>
      </c>
      <c r="H787">
        <v>1</v>
      </c>
      <c r="I787">
        <v>2</v>
      </c>
      <c r="J787">
        <v>347</v>
      </c>
      <c r="L787" t="s">
        <v>934</v>
      </c>
      <c r="M787" t="s">
        <v>346</v>
      </c>
      <c r="N787" t="s">
        <v>107</v>
      </c>
      <c r="O787" s="6" t="str">
        <f>INDEX(lkp_Region,MATCH(tbl_Sales[[#This Row],[Suburb]],lkp_Suburb,0))</f>
        <v>Southern Metropolitan</v>
      </c>
      <c r="P787" s="6">
        <f>MONTH(tbl_Sales[[#This Row],[Date]])</f>
        <v>5</v>
      </c>
      <c r="Q787" s="6">
        <f>YEAR(tbl_Sales[[#This Row],[Date]])</f>
        <v>2016</v>
      </c>
    </row>
    <row r="788" spans="1:17" x14ac:dyDescent="0.25">
      <c r="A788" s="1">
        <v>42499</v>
      </c>
      <c r="B788">
        <v>1720000</v>
      </c>
      <c r="C788" t="s">
        <v>2</v>
      </c>
      <c r="D788" t="s">
        <v>12429</v>
      </c>
      <c r="E788" t="s">
        <v>10</v>
      </c>
      <c r="F788">
        <v>3187</v>
      </c>
      <c r="G788">
        <v>4</v>
      </c>
      <c r="H788">
        <v>2</v>
      </c>
      <c r="I788">
        <v>2</v>
      </c>
      <c r="J788">
        <v>676</v>
      </c>
      <c r="L788" t="s">
        <v>935</v>
      </c>
      <c r="M788" t="s">
        <v>346</v>
      </c>
      <c r="N788" t="s">
        <v>107</v>
      </c>
      <c r="O788" s="6" t="str">
        <f>INDEX(lkp_Region,MATCH(tbl_Sales[[#This Row],[Suburb]],lkp_Suburb,0))</f>
        <v>Southern Metropolitan</v>
      </c>
      <c r="P788" s="6">
        <f>MONTH(tbl_Sales[[#This Row],[Date]])</f>
        <v>5</v>
      </c>
      <c r="Q788" s="6">
        <f>YEAR(tbl_Sales[[#This Row],[Date]])</f>
        <v>2016</v>
      </c>
    </row>
    <row r="789" spans="1:17" x14ac:dyDescent="0.25">
      <c r="A789" s="1">
        <v>42499</v>
      </c>
      <c r="B789">
        <v>1962000</v>
      </c>
      <c r="C789" t="s">
        <v>51</v>
      </c>
      <c r="D789" t="s">
        <v>12427</v>
      </c>
      <c r="E789" t="s">
        <v>10</v>
      </c>
      <c r="F789">
        <v>3186</v>
      </c>
      <c r="G789">
        <v>3</v>
      </c>
      <c r="H789">
        <v>2</v>
      </c>
      <c r="I789">
        <v>2</v>
      </c>
      <c r="J789">
        <v>323</v>
      </c>
      <c r="K789">
        <v>1995</v>
      </c>
      <c r="L789" t="s">
        <v>936</v>
      </c>
      <c r="M789" t="s">
        <v>105</v>
      </c>
      <c r="N789" t="s">
        <v>107</v>
      </c>
      <c r="O789" s="6" t="str">
        <f>INDEX(lkp_Region,MATCH(tbl_Sales[[#This Row],[Suburb]],lkp_Suburb,0))</f>
        <v>Southern Metropolitan</v>
      </c>
      <c r="P789" s="6">
        <f>MONTH(tbl_Sales[[#This Row],[Date]])</f>
        <v>5</v>
      </c>
      <c r="Q789" s="6">
        <f>YEAR(tbl_Sales[[#This Row],[Date]])</f>
        <v>2016</v>
      </c>
    </row>
    <row r="790" spans="1:17" x14ac:dyDescent="0.25">
      <c r="A790" s="1">
        <v>42499</v>
      </c>
      <c r="B790">
        <v>808000</v>
      </c>
      <c r="C790" t="s">
        <v>51</v>
      </c>
      <c r="D790" t="s">
        <v>12423</v>
      </c>
      <c r="E790" t="s">
        <v>10</v>
      </c>
      <c r="F790">
        <v>3084</v>
      </c>
      <c r="G790">
        <v>3</v>
      </c>
      <c r="H790">
        <v>2</v>
      </c>
      <c r="I790">
        <v>2</v>
      </c>
      <c r="J790">
        <v>255</v>
      </c>
      <c r="L790" t="s">
        <v>937</v>
      </c>
      <c r="M790" t="s">
        <v>211</v>
      </c>
      <c r="N790" t="s">
        <v>150</v>
      </c>
      <c r="O790" s="6" t="str">
        <f>INDEX(lkp_Region,MATCH(tbl_Sales[[#This Row],[Suburb]],lkp_Suburb,0))</f>
        <v>Eastern Metropolitan</v>
      </c>
      <c r="P790" s="6">
        <f>MONTH(tbl_Sales[[#This Row],[Date]])</f>
        <v>5</v>
      </c>
      <c r="Q790" s="6">
        <f>YEAR(tbl_Sales[[#This Row],[Date]])</f>
        <v>2016</v>
      </c>
    </row>
    <row r="791" spans="1:17" x14ac:dyDescent="0.25">
      <c r="A791" s="1">
        <v>42500</v>
      </c>
      <c r="B791">
        <v>1345000</v>
      </c>
      <c r="C791" t="s">
        <v>2</v>
      </c>
      <c r="D791" t="s">
        <v>12427</v>
      </c>
      <c r="E791" t="s">
        <v>10</v>
      </c>
      <c r="F791">
        <v>3121</v>
      </c>
      <c r="G791">
        <v>3</v>
      </c>
      <c r="H791">
        <v>1</v>
      </c>
      <c r="I791">
        <v>1</v>
      </c>
      <c r="J791">
        <v>209</v>
      </c>
      <c r="K791">
        <v>1900</v>
      </c>
      <c r="L791" t="s">
        <v>938</v>
      </c>
      <c r="M791" t="s">
        <v>6</v>
      </c>
      <c r="N791" t="s">
        <v>8</v>
      </c>
      <c r="O791" s="6" t="str">
        <f>INDEX(lkp_Region,MATCH(tbl_Sales[[#This Row],[Suburb]],lkp_Suburb,0))</f>
        <v>Northern Metropolitan</v>
      </c>
      <c r="P791" s="6">
        <f>MONTH(tbl_Sales[[#This Row],[Date]])</f>
        <v>5</v>
      </c>
      <c r="Q791" s="6">
        <f>YEAR(tbl_Sales[[#This Row],[Date]])</f>
        <v>2016</v>
      </c>
    </row>
    <row r="792" spans="1:17" x14ac:dyDescent="0.25">
      <c r="A792" s="1">
        <v>42500</v>
      </c>
      <c r="B792">
        <v>1645000</v>
      </c>
      <c r="C792" t="s">
        <v>13</v>
      </c>
      <c r="D792" t="s">
        <v>12427</v>
      </c>
      <c r="E792" t="s">
        <v>10</v>
      </c>
      <c r="F792">
        <v>3066</v>
      </c>
      <c r="G792">
        <v>2</v>
      </c>
      <c r="H792">
        <v>1</v>
      </c>
      <c r="I792">
        <v>3</v>
      </c>
      <c r="J792">
        <v>0</v>
      </c>
      <c r="K792">
        <v>1890</v>
      </c>
      <c r="L792" t="s">
        <v>939</v>
      </c>
      <c r="M792" t="s">
        <v>216</v>
      </c>
      <c r="N792" t="s">
        <v>8</v>
      </c>
      <c r="O792" s="6" t="str">
        <f>INDEX(lkp_Region,MATCH(tbl_Sales[[#This Row],[Suburb]],lkp_Suburb,0))</f>
        <v>Northern Metropolitan</v>
      </c>
      <c r="P792" s="6">
        <f>MONTH(tbl_Sales[[#This Row],[Date]])</f>
        <v>5</v>
      </c>
      <c r="Q792" s="6">
        <f>YEAR(tbl_Sales[[#This Row],[Date]])</f>
        <v>2016</v>
      </c>
    </row>
    <row r="793" spans="1:17" x14ac:dyDescent="0.25">
      <c r="A793" s="1">
        <v>42500</v>
      </c>
      <c r="B793">
        <v>1650000</v>
      </c>
      <c r="C793" t="s">
        <v>2</v>
      </c>
      <c r="D793" t="s">
        <v>12423</v>
      </c>
      <c r="E793" t="s">
        <v>5</v>
      </c>
      <c r="F793">
        <v>3127</v>
      </c>
      <c r="G793">
        <v>6</v>
      </c>
      <c r="H793">
        <v>3</v>
      </c>
      <c r="I793">
        <v>2</v>
      </c>
      <c r="J793">
        <v>713</v>
      </c>
      <c r="K793">
        <v>1928</v>
      </c>
      <c r="L793" t="s">
        <v>940</v>
      </c>
      <c r="M793" t="s">
        <v>11</v>
      </c>
      <c r="N793" t="s">
        <v>14</v>
      </c>
      <c r="O793" s="6" t="str">
        <f>INDEX(lkp_Region,MATCH(tbl_Sales[[#This Row],[Suburb]],lkp_Suburb,0))</f>
        <v>Southern Metropolitan</v>
      </c>
      <c r="P793" s="6">
        <f>MONTH(tbl_Sales[[#This Row],[Date]])</f>
        <v>5</v>
      </c>
      <c r="Q793" s="6">
        <f>YEAR(tbl_Sales[[#This Row],[Date]])</f>
        <v>2016</v>
      </c>
    </row>
    <row r="794" spans="1:17" x14ac:dyDescent="0.25">
      <c r="A794" s="1">
        <v>42500</v>
      </c>
      <c r="B794">
        <v>525000</v>
      </c>
      <c r="C794" t="s">
        <v>13</v>
      </c>
      <c r="D794" t="s">
        <v>12429</v>
      </c>
      <c r="E794" t="s">
        <v>10</v>
      </c>
      <c r="F794">
        <v>3142</v>
      </c>
      <c r="G794">
        <v>2</v>
      </c>
      <c r="H794">
        <v>1</v>
      </c>
      <c r="I794">
        <v>1</v>
      </c>
      <c r="J794">
        <v>0</v>
      </c>
      <c r="K794">
        <v>1950</v>
      </c>
      <c r="L794" t="s">
        <v>941</v>
      </c>
      <c r="M794" t="s">
        <v>109</v>
      </c>
      <c r="N794" t="s">
        <v>76</v>
      </c>
      <c r="O794" s="6" t="str">
        <f>INDEX(lkp_Region,MATCH(tbl_Sales[[#This Row],[Suburb]],lkp_Suburb,0))</f>
        <v>Southern Metropolitan</v>
      </c>
      <c r="P794" s="6">
        <f>MONTH(tbl_Sales[[#This Row],[Date]])</f>
        <v>5</v>
      </c>
      <c r="Q794" s="6">
        <f>YEAR(tbl_Sales[[#This Row],[Date]])</f>
        <v>2016</v>
      </c>
    </row>
    <row r="795" spans="1:17" x14ac:dyDescent="0.25">
      <c r="A795" s="1">
        <v>42500</v>
      </c>
      <c r="B795">
        <v>775000</v>
      </c>
      <c r="C795" t="s">
        <v>13</v>
      </c>
      <c r="D795" t="s">
        <v>12428</v>
      </c>
      <c r="E795" t="s">
        <v>5</v>
      </c>
      <c r="F795">
        <v>3141</v>
      </c>
      <c r="G795">
        <v>2</v>
      </c>
      <c r="H795">
        <v>1</v>
      </c>
      <c r="I795">
        <v>1</v>
      </c>
      <c r="J795">
        <v>0</v>
      </c>
      <c r="K795">
        <v>2000</v>
      </c>
      <c r="L795" t="s">
        <v>942</v>
      </c>
      <c r="M795" t="s">
        <v>111</v>
      </c>
      <c r="N795" t="s">
        <v>76</v>
      </c>
      <c r="O795" s="6" t="str">
        <f>INDEX(lkp_Region,MATCH(tbl_Sales[[#This Row],[Suburb]],lkp_Suburb,0))</f>
        <v>Southern Metropolitan</v>
      </c>
      <c r="P795" s="6">
        <f>MONTH(tbl_Sales[[#This Row],[Date]])</f>
        <v>5</v>
      </c>
      <c r="Q795" s="6">
        <f>YEAR(tbl_Sales[[#This Row],[Date]])</f>
        <v>2016</v>
      </c>
    </row>
    <row r="796" spans="1:17" x14ac:dyDescent="0.25">
      <c r="A796" s="1">
        <v>42500</v>
      </c>
      <c r="B796">
        <v>1351000</v>
      </c>
      <c r="C796" t="s">
        <v>2</v>
      </c>
      <c r="D796" t="s">
        <v>12431</v>
      </c>
      <c r="E796" t="s">
        <v>10</v>
      </c>
      <c r="F796">
        <v>3207</v>
      </c>
      <c r="G796">
        <v>3</v>
      </c>
      <c r="H796">
        <v>1</v>
      </c>
      <c r="I796">
        <v>0</v>
      </c>
      <c r="J796">
        <v>197</v>
      </c>
      <c r="L796" t="s">
        <v>943</v>
      </c>
      <c r="M796" t="s">
        <v>24</v>
      </c>
      <c r="N796" t="s">
        <v>26</v>
      </c>
      <c r="O796" s="6" t="str">
        <f>INDEX(lkp_Region,MATCH(tbl_Sales[[#This Row],[Suburb]],lkp_Suburb,0))</f>
        <v>Southern Metropolitan</v>
      </c>
      <c r="P796" s="6">
        <f>MONTH(tbl_Sales[[#This Row],[Date]])</f>
        <v>5</v>
      </c>
      <c r="Q796" s="6">
        <f>YEAR(tbl_Sales[[#This Row],[Date]])</f>
        <v>2016</v>
      </c>
    </row>
    <row r="797" spans="1:17" x14ac:dyDescent="0.25">
      <c r="A797" s="1">
        <v>42500</v>
      </c>
      <c r="B797">
        <v>2260000</v>
      </c>
      <c r="C797" t="s">
        <v>13</v>
      </c>
      <c r="D797" t="s">
        <v>12427</v>
      </c>
      <c r="E797" t="s">
        <v>10</v>
      </c>
      <c r="F797">
        <v>3207</v>
      </c>
      <c r="G797">
        <v>3</v>
      </c>
      <c r="H797">
        <v>2</v>
      </c>
      <c r="I797">
        <v>2</v>
      </c>
      <c r="J797">
        <v>0</v>
      </c>
      <c r="L797" t="s">
        <v>944</v>
      </c>
      <c r="M797" t="s">
        <v>24</v>
      </c>
      <c r="N797" t="s">
        <v>26</v>
      </c>
      <c r="O797" s="6" t="str">
        <f>INDEX(lkp_Region,MATCH(tbl_Sales[[#This Row],[Suburb]],lkp_Suburb,0))</f>
        <v>Southern Metropolitan</v>
      </c>
      <c r="P797" s="6">
        <f>MONTH(tbl_Sales[[#This Row],[Date]])</f>
        <v>5</v>
      </c>
      <c r="Q797" s="6">
        <f>YEAR(tbl_Sales[[#This Row],[Date]])</f>
        <v>2016</v>
      </c>
    </row>
    <row r="798" spans="1:17" x14ac:dyDescent="0.25">
      <c r="A798" s="1">
        <v>42500</v>
      </c>
      <c r="B798">
        <v>625000</v>
      </c>
      <c r="C798" t="s">
        <v>51</v>
      </c>
      <c r="D798" t="s">
        <v>12429</v>
      </c>
      <c r="E798" t="s">
        <v>5</v>
      </c>
      <c r="F798">
        <v>3056</v>
      </c>
      <c r="G798">
        <v>1</v>
      </c>
      <c r="H798">
        <v>1</v>
      </c>
      <c r="I798">
        <v>1</v>
      </c>
      <c r="J798">
        <v>82</v>
      </c>
      <c r="K798">
        <v>1930</v>
      </c>
      <c r="L798" t="s">
        <v>945</v>
      </c>
      <c r="M798" t="s">
        <v>117</v>
      </c>
      <c r="N798" t="s">
        <v>18</v>
      </c>
      <c r="O798" s="6" t="str">
        <f>INDEX(lkp_Region,MATCH(tbl_Sales[[#This Row],[Suburb]],lkp_Suburb,0))</f>
        <v>Northern Metropolitan</v>
      </c>
      <c r="P798" s="6">
        <f>MONTH(tbl_Sales[[#This Row],[Date]])</f>
        <v>5</v>
      </c>
      <c r="Q798" s="6">
        <f>YEAR(tbl_Sales[[#This Row],[Date]])</f>
        <v>2016</v>
      </c>
    </row>
    <row r="799" spans="1:17" x14ac:dyDescent="0.25">
      <c r="A799" s="1">
        <v>42500</v>
      </c>
      <c r="B799">
        <v>905000</v>
      </c>
      <c r="C799" t="s">
        <v>2</v>
      </c>
      <c r="D799" t="s">
        <v>12427</v>
      </c>
      <c r="E799" t="s">
        <v>10</v>
      </c>
      <c r="F799">
        <v>3056</v>
      </c>
      <c r="G799">
        <v>3</v>
      </c>
      <c r="H799">
        <v>1</v>
      </c>
      <c r="I799">
        <v>1</v>
      </c>
      <c r="J799">
        <v>314</v>
      </c>
      <c r="L799" t="s">
        <v>946</v>
      </c>
      <c r="M799" t="s">
        <v>117</v>
      </c>
      <c r="N799" t="s">
        <v>18</v>
      </c>
      <c r="O799" s="6" t="str">
        <f>INDEX(lkp_Region,MATCH(tbl_Sales[[#This Row],[Suburb]],lkp_Suburb,0))</f>
        <v>Northern Metropolitan</v>
      </c>
      <c r="P799" s="6">
        <f>MONTH(tbl_Sales[[#This Row],[Date]])</f>
        <v>5</v>
      </c>
      <c r="Q799" s="6">
        <f>YEAR(tbl_Sales[[#This Row],[Date]])</f>
        <v>2016</v>
      </c>
    </row>
    <row r="800" spans="1:17" x14ac:dyDescent="0.25">
      <c r="A800" s="1">
        <v>42500</v>
      </c>
      <c r="B800">
        <v>970000</v>
      </c>
      <c r="C800" t="s">
        <v>2</v>
      </c>
      <c r="D800" t="s">
        <v>12431</v>
      </c>
      <c r="E800" t="s">
        <v>5</v>
      </c>
      <c r="F800">
        <v>3011</v>
      </c>
      <c r="G800">
        <v>4</v>
      </c>
      <c r="H800">
        <v>2</v>
      </c>
      <c r="I800">
        <v>1</v>
      </c>
      <c r="J800">
        <v>149</v>
      </c>
      <c r="K800">
        <v>1920</v>
      </c>
      <c r="L800" t="s">
        <v>947</v>
      </c>
      <c r="M800" t="s">
        <v>660</v>
      </c>
      <c r="N800" t="s">
        <v>21</v>
      </c>
      <c r="O800" s="6" t="str">
        <f>INDEX(lkp_Region,MATCH(tbl_Sales[[#This Row],[Suburb]],lkp_Suburb,0))</f>
        <v>Western Metropolitan</v>
      </c>
      <c r="P800" s="6">
        <f>MONTH(tbl_Sales[[#This Row],[Date]])</f>
        <v>5</v>
      </c>
      <c r="Q800" s="6">
        <f>YEAR(tbl_Sales[[#This Row],[Date]])</f>
        <v>2016</v>
      </c>
    </row>
    <row r="801" spans="1:17" x14ac:dyDescent="0.25">
      <c r="A801" s="1">
        <v>42500</v>
      </c>
      <c r="B801">
        <v>950000</v>
      </c>
      <c r="C801" t="s">
        <v>2</v>
      </c>
      <c r="D801" t="s">
        <v>12430</v>
      </c>
      <c r="E801" t="s">
        <v>10</v>
      </c>
      <c r="F801">
        <v>3015</v>
      </c>
      <c r="G801">
        <v>3</v>
      </c>
      <c r="H801">
        <v>2</v>
      </c>
      <c r="I801">
        <v>2</v>
      </c>
      <c r="J801">
        <v>281</v>
      </c>
      <c r="K801">
        <v>1950</v>
      </c>
      <c r="L801" t="s">
        <v>948</v>
      </c>
      <c r="M801" t="s">
        <v>133</v>
      </c>
      <c r="N801" t="s">
        <v>69</v>
      </c>
      <c r="O801" s="6" t="str">
        <f>INDEX(lkp_Region,MATCH(tbl_Sales[[#This Row],[Suburb]],lkp_Suburb,0))</f>
        <v>Western Metropolitan</v>
      </c>
      <c r="P801" s="6">
        <f>MONTH(tbl_Sales[[#This Row],[Date]])</f>
        <v>5</v>
      </c>
      <c r="Q801" s="6">
        <f>YEAR(tbl_Sales[[#This Row],[Date]])</f>
        <v>2016</v>
      </c>
    </row>
    <row r="802" spans="1:17" x14ac:dyDescent="0.25">
      <c r="A802" s="1">
        <v>42500</v>
      </c>
      <c r="B802">
        <v>656000</v>
      </c>
      <c r="C802" t="s">
        <v>13</v>
      </c>
      <c r="D802" t="s">
        <v>12428</v>
      </c>
      <c r="E802" t="s">
        <v>10</v>
      </c>
      <c r="F802">
        <v>3163</v>
      </c>
      <c r="G802">
        <v>2</v>
      </c>
      <c r="H802">
        <v>1</v>
      </c>
      <c r="I802">
        <v>1</v>
      </c>
      <c r="J802">
        <v>103</v>
      </c>
      <c r="K802">
        <v>1970</v>
      </c>
      <c r="L802" t="s">
        <v>949</v>
      </c>
      <c r="M802" t="s">
        <v>201</v>
      </c>
      <c r="N802" t="s">
        <v>57</v>
      </c>
      <c r="O802" s="6" t="str">
        <f>INDEX(lkp_Region,MATCH(tbl_Sales[[#This Row],[Suburb]],lkp_Suburb,0))</f>
        <v>Southern Metropolitan</v>
      </c>
      <c r="P802" s="6">
        <f>MONTH(tbl_Sales[[#This Row],[Date]])</f>
        <v>5</v>
      </c>
      <c r="Q802" s="6">
        <f>YEAR(tbl_Sales[[#This Row],[Date]])</f>
        <v>2016</v>
      </c>
    </row>
    <row r="803" spans="1:17" x14ac:dyDescent="0.25">
      <c r="A803" s="1">
        <v>42500</v>
      </c>
      <c r="B803">
        <v>675000</v>
      </c>
      <c r="C803" t="s">
        <v>2</v>
      </c>
      <c r="D803" t="s">
        <v>12425</v>
      </c>
      <c r="E803" t="s">
        <v>10</v>
      </c>
      <c r="F803">
        <v>3163</v>
      </c>
      <c r="G803">
        <v>2</v>
      </c>
      <c r="H803">
        <v>1</v>
      </c>
      <c r="I803">
        <v>1</v>
      </c>
      <c r="J803">
        <v>0</v>
      </c>
      <c r="K803">
        <v>1968</v>
      </c>
      <c r="L803" t="s">
        <v>950</v>
      </c>
      <c r="M803" t="s">
        <v>201</v>
      </c>
      <c r="N803" t="s">
        <v>57</v>
      </c>
      <c r="O803" s="6" t="str">
        <f>INDEX(lkp_Region,MATCH(tbl_Sales[[#This Row],[Suburb]],lkp_Suburb,0))</f>
        <v>Southern Metropolitan</v>
      </c>
      <c r="P803" s="6">
        <f>MONTH(tbl_Sales[[#This Row],[Date]])</f>
        <v>5</v>
      </c>
      <c r="Q803" s="6">
        <f>YEAR(tbl_Sales[[#This Row],[Date]])</f>
        <v>2016</v>
      </c>
    </row>
    <row r="804" spans="1:17" x14ac:dyDescent="0.25">
      <c r="A804" s="1">
        <v>42500</v>
      </c>
      <c r="B804">
        <v>855000</v>
      </c>
      <c r="C804" t="s">
        <v>51</v>
      </c>
      <c r="D804" t="s">
        <v>12425</v>
      </c>
      <c r="E804" t="s">
        <v>10</v>
      </c>
      <c r="F804">
        <v>3163</v>
      </c>
      <c r="G804">
        <v>2</v>
      </c>
      <c r="H804">
        <v>1</v>
      </c>
      <c r="I804">
        <v>1</v>
      </c>
      <c r="J804">
        <v>158</v>
      </c>
      <c r="K804">
        <v>1994</v>
      </c>
      <c r="L804" t="s">
        <v>951</v>
      </c>
      <c r="M804" t="s">
        <v>201</v>
      </c>
      <c r="N804" t="s">
        <v>57</v>
      </c>
      <c r="O804" s="6" t="str">
        <f>INDEX(lkp_Region,MATCH(tbl_Sales[[#This Row],[Suburb]],lkp_Suburb,0))</f>
        <v>Southern Metropolitan</v>
      </c>
      <c r="P804" s="6">
        <f>MONTH(tbl_Sales[[#This Row],[Date]])</f>
        <v>5</v>
      </c>
      <c r="Q804" s="6">
        <f>YEAR(tbl_Sales[[#This Row],[Date]])</f>
        <v>2016</v>
      </c>
    </row>
    <row r="805" spans="1:17" x14ac:dyDescent="0.25">
      <c r="A805" s="1">
        <v>42500</v>
      </c>
      <c r="B805">
        <v>1430000</v>
      </c>
      <c r="C805" t="s">
        <v>2</v>
      </c>
      <c r="D805" t="s">
        <v>12427</v>
      </c>
      <c r="E805" t="s">
        <v>10</v>
      </c>
      <c r="F805">
        <v>3163</v>
      </c>
      <c r="G805">
        <v>3</v>
      </c>
      <c r="H805">
        <v>2</v>
      </c>
      <c r="I805">
        <v>2</v>
      </c>
      <c r="J805">
        <v>603</v>
      </c>
      <c r="K805">
        <v>1945</v>
      </c>
      <c r="L805" t="s">
        <v>952</v>
      </c>
      <c r="M805" t="s">
        <v>201</v>
      </c>
      <c r="N805" t="s">
        <v>57</v>
      </c>
      <c r="O805" s="6" t="str">
        <f>INDEX(lkp_Region,MATCH(tbl_Sales[[#This Row],[Suburb]],lkp_Suburb,0))</f>
        <v>Southern Metropolitan</v>
      </c>
      <c r="P805" s="6">
        <f>MONTH(tbl_Sales[[#This Row],[Date]])</f>
        <v>5</v>
      </c>
      <c r="Q805" s="6">
        <f>YEAR(tbl_Sales[[#This Row],[Date]])</f>
        <v>2016</v>
      </c>
    </row>
    <row r="806" spans="1:17" x14ac:dyDescent="0.25">
      <c r="A806" s="1">
        <v>42500</v>
      </c>
      <c r="B806">
        <v>844000</v>
      </c>
      <c r="C806" t="s">
        <v>2</v>
      </c>
      <c r="D806" t="s">
        <v>12423</v>
      </c>
      <c r="E806" t="s">
        <v>10</v>
      </c>
      <c r="F806">
        <v>3070</v>
      </c>
      <c r="G806">
        <v>2</v>
      </c>
      <c r="H806">
        <v>1</v>
      </c>
      <c r="I806">
        <v>1</v>
      </c>
      <c r="J806">
        <v>174</v>
      </c>
      <c r="K806">
        <v>1995</v>
      </c>
      <c r="L806" t="s">
        <v>953</v>
      </c>
      <c r="M806" t="s">
        <v>271</v>
      </c>
      <c r="N806" t="s">
        <v>62</v>
      </c>
      <c r="O806" s="6" t="str">
        <f>INDEX(lkp_Region,MATCH(tbl_Sales[[#This Row],[Suburb]],lkp_Suburb,0))</f>
        <v>Northern Metropolitan</v>
      </c>
      <c r="P806" s="6">
        <f>MONTH(tbl_Sales[[#This Row],[Date]])</f>
        <v>5</v>
      </c>
      <c r="Q806" s="6">
        <f>YEAR(tbl_Sales[[#This Row],[Date]])</f>
        <v>2016</v>
      </c>
    </row>
    <row r="807" spans="1:17" x14ac:dyDescent="0.25">
      <c r="A807" s="1">
        <v>42500</v>
      </c>
      <c r="B807">
        <v>1900000</v>
      </c>
      <c r="C807" t="s">
        <v>2</v>
      </c>
      <c r="D807" t="s">
        <v>12428</v>
      </c>
      <c r="E807" t="s">
        <v>5</v>
      </c>
      <c r="F807">
        <v>3070</v>
      </c>
      <c r="G807">
        <v>3</v>
      </c>
      <c r="H807">
        <v>1</v>
      </c>
      <c r="I807">
        <v>1</v>
      </c>
      <c r="J807">
        <v>522</v>
      </c>
      <c r="K807">
        <v>1910</v>
      </c>
      <c r="L807" t="s">
        <v>954</v>
      </c>
      <c r="M807" t="s">
        <v>271</v>
      </c>
      <c r="N807" t="s">
        <v>62</v>
      </c>
      <c r="O807" s="6" t="str">
        <f>INDEX(lkp_Region,MATCH(tbl_Sales[[#This Row],[Suburb]],lkp_Suburb,0))</f>
        <v>Northern Metropolitan</v>
      </c>
      <c r="P807" s="6">
        <f>MONTH(tbl_Sales[[#This Row],[Date]])</f>
        <v>5</v>
      </c>
      <c r="Q807" s="6">
        <f>YEAR(tbl_Sales[[#This Row],[Date]])</f>
        <v>2016</v>
      </c>
    </row>
    <row r="808" spans="1:17" x14ac:dyDescent="0.25">
      <c r="A808" s="1">
        <v>42500</v>
      </c>
      <c r="B808">
        <v>1420000</v>
      </c>
      <c r="C808" t="s">
        <v>2</v>
      </c>
      <c r="D808" t="s">
        <v>12427</v>
      </c>
      <c r="E808" t="s">
        <v>10</v>
      </c>
      <c r="F808">
        <v>3122</v>
      </c>
      <c r="G808">
        <v>3</v>
      </c>
      <c r="H808">
        <v>1</v>
      </c>
      <c r="I808">
        <v>0</v>
      </c>
      <c r="J808">
        <v>218</v>
      </c>
      <c r="K808">
        <v>1890</v>
      </c>
      <c r="L808" t="s">
        <v>955</v>
      </c>
      <c r="M808" t="s">
        <v>461</v>
      </c>
      <c r="N808" t="s">
        <v>101</v>
      </c>
      <c r="O808" s="6" t="str">
        <f>INDEX(lkp_Region,MATCH(tbl_Sales[[#This Row],[Suburb]],lkp_Suburb,0))</f>
        <v>Southern Metropolitan</v>
      </c>
      <c r="P808" s="6">
        <f>MONTH(tbl_Sales[[#This Row],[Date]])</f>
        <v>5</v>
      </c>
      <c r="Q808" s="6">
        <f>YEAR(tbl_Sales[[#This Row],[Date]])</f>
        <v>2016</v>
      </c>
    </row>
    <row r="809" spans="1:17" x14ac:dyDescent="0.25">
      <c r="A809" s="1">
        <v>42500</v>
      </c>
      <c r="B809">
        <v>1538000</v>
      </c>
      <c r="C809" t="s">
        <v>2</v>
      </c>
      <c r="D809" t="s">
        <v>12429</v>
      </c>
      <c r="E809" t="s">
        <v>10</v>
      </c>
      <c r="F809">
        <v>3123</v>
      </c>
      <c r="G809">
        <v>3</v>
      </c>
      <c r="H809">
        <v>1</v>
      </c>
      <c r="I809">
        <v>2</v>
      </c>
      <c r="J809">
        <v>287</v>
      </c>
      <c r="L809" t="s">
        <v>956</v>
      </c>
      <c r="M809" t="s">
        <v>230</v>
      </c>
      <c r="N809" t="s">
        <v>101</v>
      </c>
      <c r="O809" s="6" t="str">
        <f>INDEX(lkp_Region,MATCH(tbl_Sales[[#This Row],[Suburb]],lkp_Suburb,0))</f>
        <v>Southern Metropolitan</v>
      </c>
      <c r="P809" s="6">
        <f>MONTH(tbl_Sales[[#This Row],[Date]])</f>
        <v>5</v>
      </c>
      <c r="Q809" s="6">
        <f>YEAR(tbl_Sales[[#This Row],[Date]])</f>
        <v>2016</v>
      </c>
    </row>
    <row r="810" spans="1:17" x14ac:dyDescent="0.25">
      <c r="A810" s="1">
        <v>42500</v>
      </c>
      <c r="B810">
        <v>2600000</v>
      </c>
      <c r="C810" t="s">
        <v>2</v>
      </c>
      <c r="D810" t="s">
        <v>12423</v>
      </c>
      <c r="E810" t="s">
        <v>5</v>
      </c>
      <c r="F810">
        <v>3104</v>
      </c>
      <c r="G810">
        <v>7</v>
      </c>
      <c r="H810">
        <v>3</v>
      </c>
      <c r="I810">
        <v>3</v>
      </c>
      <c r="J810">
        <v>637</v>
      </c>
      <c r="K810">
        <v>2008</v>
      </c>
      <c r="L810" t="s">
        <v>957</v>
      </c>
      <c r="M810" t="s">
        <v>99</v>
      </c>
      <c r="N810" t="s">
        <v>101</v>
      </c>
      <c r="O810" s="6" t="str">
        <f>INDEX(lkp_Region,MATCH(tbl_Sales[[#This Row],[Suburb]],lkp_Suburb,0))</f>
        <v>Southern Metropolitan</v>
      </c>
      <c r="P810" s="6">
        <f>MONTH(tbl_Sales[[#This Row],[Date]])</f>
        <v>5</v>
      </c>
      <c r="Q810" s="6">
        <f>YEAR(tbl_Sales[[#This Row],[Date]])</f>
        <v>2016</v>
      </c>
    </row>
    <row r="811" spans="1:17" x14ac:dyDescent="0.25">
      <c r="A811" s="1">
        <v>42501</v>
      </c>
      <c r="B811">
        <v>899000</v>
      </c>
      <c r="C811" t="s">
        <v>2</v>
      </c>
      <c r="D811" t="s">
        <v>12429</v>
      </c>
      <c r="E811" t="s">
        <v>10</v>
      </c>
      <c r="F811">
        <v>3068</v>
      </c>
      <c r="G811">
        <v>1</v>
      </c>
      <c r="H811">
        <v>1</v>
      </c>
      <c r="I811">
        <v>0</v>
      </c>
      <c r="J811">
        <v>153</v>
      </c>
      <c r="L811" t="s">
        <v>958</v>
      </c>
      <c r="M811" t="s">
        <v>72</v>
      </c>
      <c r="N811" t="s">
        <v>8</v>
      </c>
      <c r="O811" s="6" t="str">
        <f>INDEX(lkp_Region,MATCH(tbl_Sales[[#This Row],[Suburb]],lkp_Suburb,0))</f>
        <v>Northern Metropolitan</v>
      </c>
      <c r="P811" s="6">
        <f>MONTH(tbl_Sales[[#This Row],[Date]])</f>
        <v>5</v>
      </c>
      <c r="Q811" s="6">
        <f>YEAR(tbl_Sales[[#This Row],[Date]])</f>
        <v>2016</v>
      </c>
    </row>
    <row r="812" spans="1:17" x14ac:dyDescent="0.25">
      <c r="A812" s="1">
        <v>42501</v>
      </c>
      <c r="B812">
        <v>2200000</v>
      </c>
      <c r="C812" t="s">
        <v>2</v>
      </c>
      <c r="D812" t="s">
        <v>12427</v>
      </c>
      <c r="E812" t="s">
        <v>5</v>
      </c>
      <c r="F812">
        <v>3065</v>
      </c>
      <c r="G812">
        <v>3</v>
      </c>
      <c r="H812">
        <v>2</v>
      </c>
      <c r="I812">
        <v>1</v>
      </c>
      <c r="J812">
        <v>187</v>
      </c>
      <c r="L812" t="s">
        <v>959</v>
      </c>
      <c r="M812" t="s">
        <v>427</v>
      </c>
      <c r="N812" t="s">
        <v>8</v>
      </c>
      <c r="O812" s="6" t="str">
        <f>INDEX(lkp_Region,MATCH(tbl_Sales[[#This Row],[Suburb]],lkp_Suburb,0))</f>
        <v>Northern Metropolitan</v>
      </c>
      <c r="P812" s="6">
        <f>MONTH(tbl_Sales[[#This Row],[Date]])</f>
        <v>5</v>
      </c>
      <c r="Q812" s="6">
        <f>YEAR(tbl_Sales[[#This Row],[Date]])</f>
        <v>2016</v>
      </c>
    </row>
    <row r="813" spans="1:17" x14ac:dyDescent="0.25">
      <c r="A813" s="1">
        <v>42501</v>
      </c>
      <c r="B813">
        <v>822500</v>
      </c>
      <c r="C813" t="s">
        <v>51</v>
      </c>
      <c r="D813" t="s">
        <v>12423</v>
      </c>
      <c r="E813" t="s">
        <v>10</v>
      </c>
      <c r="F813">
        <v>3128</v>
      </c>
      <c r="G813">
        <v>3</v>
      </c>
      <c r="H813">
        <v>2</v>
      </c>
      <c r="I813">
        <v>1</v>
      </c>
      <c r="J813">
        <v>238</v>
      </c>
      <c r="K813">
        <v>2000</v>
      </c>
      <c r="L813" t="s">
        <v>960</v>
      </c>
      <c r="M813" t="s">
        <v>151</v>
      </c>
      <c r="N813" t="s">
        <v>14</v>
      </c>
      <c r="O813" s="6" t="str">
        <f>INDEX(lkp_Region,MATCH(tbl_Sales[[#This Row],[Suburb]],lkp_Suburb,0))</f>
        <v>Eastern Metropolitan</v>
      </c>
      <c r="P813" s="6">
        <f>MONTH(tbl_Sales[[#This Row],[Date]])</f>
        <v>5</v>
      </c>
      <c r="Q813" s="6">
        <f>YEAR(tbl_Sales[[#This Row],[Date]])</f>
        <v>2016</v>
      </c>
    </row>
    <row r="814" spans="1:17" x14ac:dyDescent="0.25">
      <c r="A814" s="1">
        <v>42501</v>
      </c>
      <c r="B814">
        <v>2500000</v>
      </c>
      <c r="C814" t="s">
        <v>2</v>
      </c>
      <c r="D814" t="s">
        <v>12429</v>
      </c>
      <c r="E814" t="s">
        <v>5</v>
      </c>
      <c r="F814">
        <v>3145</v>
      </c>
      <c r="G814">
        <v>5</v>
      </c>
      <c r="H814">
        <v>3</v>
      </c>
      <c r="I814">
        <v>2</v>
      </c>
      <c r="J814">
        <v>488</v>
      </c>
      <c r="L814" t="s">
        <v>961</v>
      </c>
      <c r="M814" t="s">
        <v>74</v>
      </c>
      <c r="N814" t="s">
        <v>76</v>
      </c>
      <c r="O814" s="6" t="str">
        <f>INDEX(lkp_Region,MATCH(tbl_Sales[[#This Row],[Suburb]],lkp_Suburb,0))</f>
        <v>Southern Metropolitan</v>
      </c>
      <c r="P814" s="6">
        <f>MONTH(tbl_Sales[[#This Row],[Date]])</f>
        <v>5</v>
      </c>
      <c r="Q814" s="6">
        <f>YEAR(tbl_Sales[[#This Row],[Date]])</f>
        <v>2016</v>
      </c>
    </row>
    <row r="815" spans="1:17" x14ac:dyDescent="0.25">
      <c r="A815" s="1">
        <v>42501</v>
      </c>
      <c r="B815">
        <v>685000</v>
      </c>
      <c r="C815" t="s">
        <v>13</v>
      </c>
      <c r="D815" t="s">
        <v>12427</v>
      </c>
      <c r="E815" t="s">
        <v>5</v>
      </c>
      <c r="F815">
        <v>3184</v>
      </c>
      <c r="G815">
        <v>2</v>
      </c>
      <c r="H815">
        <v>1</v>
      </c>
      <c r="I815">
        <v>1</v>
      </c>
      <c r="J815">
        <v>0</v>
      </c>
      <c r="L815" t="s">
        <v>962</v>
      </c>
      <c r="M815" t="s">
        <v>58</v>
      </c>
      <c r="N815" t="s">
        <v>26</v>
      </c>
      <c r="O815" s="6" t="str">
        <f>INDEX(lkp_Region,MATCH(tbl_Sales[[#This Row],[Suburb]],lkp_Suburb,0))</f>
        <v>Southern Metropolitan</v>
      </c>
      <c r="P815" s="6">
        <f>MONTH(tbl_Sales[[#This Row],[Date]])</f>
        <v>5</v>
      </c>
      <c r="Q815" s="6">
        <f>YEAR(tbl_Sales[[#This Row],[Date]])</f>
        <v>2016</v>
      </c>
    </row>
    <row r="816" spans="1:17" x14ac:dyDescent="0.25">
      <c r="A816" s="1">
        <v>42501</v>
      </c>
      <c r="B816">
        <v>1370000</v>
      </c>
      <c r="C816" t="s">
        <v>2</v>
      </c>
      <c r="D816" t="s">
        <v>12430</v>
      </c>
      <c r="E816" t="s">
        <v>10</v>
      </c>
      <c r="F816">
        <v>3206</v>
      </c>
      <c r="G816">
        <v>3</v>
      </c>
      <c r="H816">
        <v>2</v>
      </c>
      <c r="I816">
        <v>2</v>
      </c>
      <c r="J816">
        <v>0</v>
      </c>
      <c r="K816">
        <v>2000</v>
      </c>
      <c r="L816" t="s">
        <v>963</v>
      </c>
      <c r="M816" t="s">
        <v>113</v>
      </c>
      <c r="N816" t="s">
        <v>26</v>
      </c>
      <c r="O816" s="6" t="str">
        <f>INDEX(lkp_Region,MATCH(tbl_Sales[[#This Row],[Suburb]],lkp_Suburb,0))</f>
        <v>Southern Metropolitan</v>
      </c>
      <c r="P816" s="6">
        <f>MONTH(tbl_Sales[[#This Row],[Date]])</f>
        <v>5</v>
      </c>
      <c r="Q816" s="6">
        <f>YEAR(tbl_Sales[[#This Row],[Date]])</f>
        <v>2016</v>
      </c>
    </row>
    <row r="817" spans="1:17" x14ac:dyDescent="0.25">
      <c r="A817" s="1">
        <v>42501</v>
      </c>
      <c r="B817">
        <v>1670000</v>
      </c>
      <c r="C817" t="s">
        <v>2</v>
      </c>
      <c r="D817" t="s">
        <v>12430</v>
      </c>
      <c r="E817" t="s">
        <v>10</v>
      </c>
      <c r="F817">
        <v>3207</v>
      </c>
      <c r="G817">
        <v>3</v>
      </c>
      <c r="H817">
        <v>2</v>
      </c>
      <c r="I817">
        <v>1</v>
      </c>
      <c r="J817">
        <v>140</v>
      </c>
      <c r="K817">
        <v>1880</v>
      </c>
      <c r="L817" t="s">
        <v>964</v>
      </c>
      <c r="M817" t="s">
        <v>24</v>
      </c>
      <c r="N817" t="s">
        <v>26</v>
      </c>
      <c r="O817" s="6" t="str">
        <f>INDEX(lkp_Region,MATCH(tbl_Sales[[#This Row],[Suburb]],lkp_Suburb,0))</f>
        <v>Southern Metropolitan</v>
      </c>
      <c r="P817" s="6">
        <f>MONTH(tbl_Sales[[#This Row],[Date]])</f>
        <v>5</v>
      </c>
      <c r="Q817" s="6">
        <f>YEAR(tbl_Sales[[#This Row],[Date]])</f>
        <v>2016</v>
      </c>
    </row>
    <row r="818" spans="1:17" x14ac:dyDescent="0.25">
      <c r="A818" s="1">
        <v>42501</v>
      </c>
      <c r="B818">
        <v>470000</v>
      </c>
      <c r="C818" t="s">
        <v>13</v>
      </c>
      <c r="D818" t="s">
        <v>12430</v>
      </c>
      <c r="E818" t="s">
        <v>5</v>
      </c>
      <c r="F818">
        <v>3058</v>
      </c>
      <c r="G818">
        <v>2</v>
      </c>
      <c r="H818">
        <v>2</v>
      </c>
      <c r="I818">
        <v>1</v>
      </c>
      <c r="J818">
        <v>0</v>
      </c>
      <c r="L818" t="s">
        <v>965</v>
      </c>
      <c r="M818" t="s">
        <v>41</v>
      </c>
      <c r="N818" t="s">
        <v>18</v>
      </c>
      <c r="O818" s="6" t="str">
        <f>INDEX(lkp_Region,MATCH(tbl_Sales[[#This Row],[Suburb]],lkp_Suburb,0))</f>
        <v>Northern Metropolitan</v>
      </c>
      <c r="P818" s="6">
        <f>MONTH(tbl_Sales[[#This Row],[Date]])</f>
        <v>5</v>
      </c>
      <c r="Q818" s="6">
        <f>YEAR(tbl_Sales[[#This Row],[Date]])</f>
        <v>2016</v>
      </c>
    </row>
    <row r="819" spans="1:17" x14ac:dyDescent="0.25">
      <c r="A819" s="1">
        <v>42501</v>
      </c>
      <c r="B819">
        <v>800000</v>
      </c>
      <c r="C819" t="s">
        <v>2</v>
      </c>
      <c r="D819" t="s">
        <v>12427</v>
      </c>
      <c r="E819" t="s">
        <v>10</v>
      </c>
      <c r="F819">
        <v>3056</v>
      </c>
      <c r="G819">
        <v>2</v>
      </c>
      <c r="H819">
        <v>1</v>
      </c>
      <c r="I819">
        <v>0</v>
      </c>
      <c r="J819">
        <v>137</v>
      </c>
      <c r="L819" t="s">
        <v>966</v>
      </c>
      <c r="M819" t="s">
        <v>117</v>
      </c>
      <c r="N819" t="s">
        <v>18</v>
      </c>
      <c r="O819" s="6" t="str">
        <f>INDEX(lkp_Region,MATCH(tbl_Sales[[#This Row],[Suburb]],lkp_Suburb,0))</f>
        <v>Northern Metropolitan</v>
      </c>
      <c r="P819" s="6">
        <f>MONTH(tbl_Sales[[#This Row],[Date]])</f>
        <v>5</v>
      </c>
      <c r="Q819" s="6">
        <f>YEAR(tbl_Sales[[#This Row],[Date]])</f>
        <v>2016</v>
      </c>
    </row>
    <row r="820" spans="1:17" x14ac:dyDescent="0.25">
      <c r="A820" s="1">
        <v>42501</v>
      </c>
      <c r="B820">
        <v>830000</v>
      </c>
      <c r="C820" t="s">
        <v>2</v>
      </c>
      <c r="D820" t="s">
        <v>12427</v>
      </c>
      <c r="E820" t="s">
        <v>10</v>
      </c>
      <c r="F820">
        <v>3056</v>
      </c>
      <c r="G820">
        <v>2</v>
      </c>
      <c r="H820">
        <v>1</v>
      </c>
      <c r="I820">
        <v>1</v>
      </c>
      <c r="J820">
        <v>319</v>
      </c>
      <c r="L820" t="s">
        <v>967</v>
      </c>
      <c r="M820" t="s">
        <v>117</v>
      </c>
      <c r="N820" t="s">
        <v>18</v>
      </c>
      <c r="O820" s="6" t="str">
        <f>INDEX(lkp_Region,MATCH(tbl_Sales[[#This Row],[Suburb]],lkp_Suburb,0))</f>
        <v>Northern Metropolitan</v>
      </c>
      <c r="P820" s="6">
        <f>MONTH(tbl_Sales[[#This Row],[Date]])</f>
        <v>5</v>
      </c>
      <c r="Q820" s="6">
        <f>YEAR(tbl_Sales[[#This Row],[Date]])</f>
        <v>2016</v>
      </c>
    </row>
    <row r="821" spans="1:17" x14ac:dyDescent="0.25">
      <c r="A821" s="1">
        <v>42501</v>
      </c>
      <c r="B821">
        <v>864000</v>
      </c>
      <c r="C821" t="s">
        <v>2</v>
      </c>
      <c r="D821" t="s">
        <v>12427</v>
      </c>
      <c r="E821" t="s">
        <v>10</v>
      </c>
      <c r="F821">
        <v>3058</v>
      </c>
      <c r="G821">
        <v>3</v>
      </c>
      <c r="H821">
        <v>1</v>
      </c>
      <c r="I821">
        <v>2</v>
      </c>
      <c r="J821">
        <v>565</v>
      </c>
      <c r="K821">
        <v>1950</v>
      </c>
      <c r="L821" t="s">
        <v>968</v>
      </c>
      <c r="M821" t="s">
        <v>499</v>
      </c>
      <c r="N821" t="s">
        <v>18</v>
      </c>
      <c r="O821" s="6" t="str">
        <f>INDEX(lkp_Region,MATCH(tbl_Sales[[#This Row],[Suburb]],lkp_Suburb,0))</f>
        <v>Northern Metropolitan</v>
      </c>
      <c r="P821" s="6">
        <f>MONTH(tbl_Sales[[#This Row],[Date]])</f>
        <v>5</v>
      </c>
      <c r="Q821" s="6">
        <f>YEAR(tbl_Sales[[#This Row],[Date]])</f>
        <v>2016</v>
      </c>
    </row>
    <row r="822" spans="1:17" x14ac:dyDescent="0.25">
      <c r="A822" s="1">
        <v>42501</v>
      </c>
      <c r="B822">
        <v>726000</v>
      </c>
      <c r="C822" t="s">
        <v>51</v>
      </c>
      <c r="D822" t="s">
        <v>12427</v>
      </c>
      <c r="E822" t="s">
        <v>10</v>
      </c>
      <c r="F822">
        <v>3039</v>
      </c>
      <c r="G822">
        <v>4</v>
      </c>
      <c r="H822">
        <v>2</v>
      </c>
      <c r="I822">
        <v>1</v>
      </c>
      <c r="J822">
        <v>67</v>
      </c>
      <c r="K822">
        <v>2000</v>
      </c>
      <c r="L822" t="s">
        <v>969</v>
      </c>
      <c r="M822" t="s">
        <v>242</v>
      </c>
      <c r="N822" t="s">
        <v>49</v>
      </c>
      <c r="O822" s="6" t="str">
        <f>INDEX(lkp_Region,MATCH(tbl_Sales[[#This Row],[Suburb]],lkp_Suburb,0))</f>
        <v>Western Metropolitan</v>
      </c>
      <c r="P822" s="6">
        <f>MONTH(tbl_Sales[[#This Row],[Date]])</f>
        <v>5</v>
      </c>
      <c r="Q822" s="6">
        <f>YEAR(tbl_Sales[[#This Row],[Date]])</f>
        <v>2016</v>
      </c>
    </row>
    <row r="823" spans="1:17" x14ac:dyDescent="0.25">
      <c r="A823" s="1">
        <v>42501</v>
      </c>
      <c r="B823">
        <v>970000</v>
      </c>
      <c r="C823" t="s">
        <v>2</v>
      </c>
      <c r="D823" t="s">
        <v>12428</v>
      </c>
      <c r="E823" t="s">
        <v>10</v>
      </c>
      <c r="F823">
        <v>3032</v>
      </c>
      <c r="G823">
        <v>3</v>
      </c>
      <c r="H823">
        <v>1</v>
      </c>
      <c r="I823">
        <v>2</v>
      </c>
      <c r="J823">
        <v>350</v>
      </c>
      <c r="K823">
        <v>1904</v>
      </c>
      <c r="L823" t="s">
        <v>970</v>
      </c>
      <c r="M823" t="s">
        <v>160</v>
      </c>
      <c r="N823" t="s">
        <v>49</v>
      </c>
      <c r="O823" s="6" t="str">
        <f>INDEX(lkp_Region,MATCH(tbl_Sales[[#This Row],[Suburb]],lkp_Suburb,0))</f>
        <v>Western Metropolitan</v>
      </c>
      <c r="P823" s="6">
        <f>MONTH(tbl_Sales[[#This Row],[Date]])</f>
        <v>5</v>
      </c>
      <c r="Q823" s="6">
        <f>YEAR(tbl_Sales[[#This Row],[Date]])</f>
        <v>2016</v>
      </c>
    </row>
    <row r="824" spans="1:17" x14ac:dyDescent="0.25">
      <c r="A824" s="1">
        <v>42501</v>
      </c>
      <c r="B824">
        <v>1155000</v>
      </c>
      <c r="C824" t="s">
        <v>2</v>
      </c>
      <c r="D824" t="s">
        <v>12427</v>
      </c>
      <c r="E824" t="s">
        <v>10</v>
      </c>
      <c r="F824">
        <v>3034</v>
      </c>
      <c r="G824">
        <v>4</v>
      </c>
      <c r="H824">
        <v>2</v>
      </c>
      <c r="I824">
        <v>2</v>
      </c>
      <c r="J824">
        <v>569</v>
      </c>
      <c r="K824">
        <v>2008</v>
      </c>
      <c r="L824" t="s">
        <v>971</v>
      </c>
      <c r="M824" t="s">
        <v>524</v>
      </c>
      <c r="N824" t="s">
        <v>49</v>
      </c>
      <c r="O824" s="6" t="str">
        <f>INDEX(lkp_Region,MATCH(tbl_Sales[[#This Row],[Suburb]],lkp_Suburb,0))</f>
        <v>Western Metropolitan</v>
      </c>
      <c r="P824" s="6">
        <f>MONTH(tbl_Sales[[#This Row],[Date]])</f>
        <v>5</v>
      </c>
      <c r="Q824" s="6">
        <f>YEAR(tbl_Sales[[#This Row],[Date]])</f>
        <v>2016</v>
      </c>
    </row>
    <row r="825" spans="1:17" x14ac:dyDescent="0.25">
      <c r="A825" s="1">
        <v>42501</v>
      </c>
      <c r="B825">
        <v>750000</v>
      </c>
      <c r="C825" t="s">
        <v>2</v>
      </c>
      <c r="D825" t="s">
        <v>12429</v>
      </c>
      <c r="E825" t="s">
        <v>5</v>
      </c>
      <c r="F825">
        <v>3166</v>
      </c>
      <c r="G825">
        <v>2</v>
      </c>
      <c r="H825">
        <v>2</v>
      </c>
      <c r="I825">
        <v>2</v>
      </c>
      <c r="J825">
        <v>607</v>
      </c>
      <c r="K825">
        <v>1950</v>
      </c>
      <c r="L825" t="s">
        <v>972</v>
      </c>
      <c r="M825" t="s">
        <v>246</v>
      </c>
      <c r="N825" t="s">
        <v>31</v>
      </c>
      <c r="O825" s="6" t="str">
        <f>INDEX(lkp_Region,MATCH(tbl_Sales[[#This Row],[Suburb]],lkp_Suburb,0))</f>
        <v>Southern Metropolitan</v>
      </c>
      <c r="P825" s="6">
        <f>MONTH(tbl_Sales[[#This Row],[Date]])</f>
        <v>5</v>
      </c>
      <c r="Q825" s="6">
        <f>YEAR(tbl_Sales[[#This Row],[Date]])</f>
        <v>2016</v>
      </c>
    </row>
    <row r="826" spans="1:17" x14ac:dyDescent="0.25">
      <c r="A826" s="1">
        <v>42501</v>
      </c>
      <c r="B826">
        <v>1385000</v>
      </c>
      <c r="C826" t="s">
        <v>2</v>
      </c>
      <c r="D826" t="s">
        <v>12425</v>
      </c>
      <c r="E826" t="s">
        <v>10</v>
      </c>
      <c r="F826">
        <v>3189</v>
      </c>
      <c r="G826">
        <v>4</v>
      </c>
      <c r="H826">
        <v>2</v>
      </c>
      <c r="I826">
        <v>2</v>
      </c>
      <c r="J826">
        <v>807</v>
      </c>
      <c r="L826" t="s">
        <v>973</v>
      </c>
      <c r="M826" t="s">
        <v>70</v>
      </c>
      <c r="N826" t="s">
        <v>45</v>
      </c>
      <c r="O826" s="6" t="str">
        <f>INDEX(lkp_Region,MATCH(tbl_Sales[[#This Row],[Suburb]],lkp_Suburb,0))</f>
        <v>Southern Metropolitan</v>
      </c>
      <c r="P826" s="6">
        <f>MONTH(tbl_Sales[[#This Row],[Date]])</f>
        <v>5</v>
      </c>
      <c r="Q826" s="6">
        <f>YEAR(tbl_Sales[[#This Row],[Date]])</f>
        <v>2016</v>
      </c>
    </row>
    <row r="827" spans="1:17" x14ac:dyDescent="0.25">
      <c r="A827" s="1">
        <v>42501</v>
      </c>
      <c r="B827">
        <v>847500</v>
      </c>
      <c r="C827" t="s">
        <v>51</v>
      </c>
      <c r="D827" t="s">
        <v>12433</v>
      </c>
      <c r="E827" t="s">
        <v>10</v>
      </c>
      <c r="F827">
        <v>3025</v>
      </c>
      <c r="G827">
        <v>4</v>
      </c>
      <c r="H827">
        <v>3</v>
      </c>
      <c r="I827">
        <v>1</v>
      </c>
      <c r="J827">
        <v>252</v>
      </c>
      <c r="L827" t="s">
        <v>974</v>
      </c>
      <c r="M827" t="s">
        <v>91</v>
      </c>
      <c r="N827" t="s">
        <v>69</v>
      </c>
      <c r="O827" s="6" t="str">
        <f>INDEX(lkp_Region,MATCH(tbl_Sales[[#This Row],[Suburb]],lkp_Suburb,0))</f>
        <v>Western Metropolitan</v>
      </c>
      <c r="P827" s="6">
        <f>MONTH(tbl_Sales[[#This Row],[Date]])</f>
        <v>5</v>
      </c>
      <c r="Q827" s="6">
        <f>YEAR(tbl_Sales[[#This Row],[Date]])</f>
        <v>2016</v>
      </c>
    </row>
    <row r="828" spans="1:17" x14ac:dyDescent="0.25">
      <c r="A828" s="1">
        <v>42501</v>
      </c>
      <c r="B828">
        <v>812000</v>
      </c>
      <c r="C828" t="s">
        <v>13</v>
      </c>
      <c r="D828" t="s">
        <v>12429</v>
      </c>
      <c r="E828" t="s">
        <v>10</v>
      </c>
      <c r="F828">
        <v>3163</v>
      </c>
      <c r="G828">
        <v>2</v>
      </c>
      <c r="H828">
        <v>1</v>
      </c>
      <c r="I828">
        <v>1</v>
      </c>
      <c r="J828">
        <v>0</v>
      </c>
      <c r="K828">
        <v>1995</v>
      </c>
      <c r="L828" t="s">
        <v>975</v>
      </c>
      <c r="M828" t="s">
        <v>199</v>
      </c>
      <c r="N828" t="s">
        <v>57</v>
      </c>
      <c r="O828" s="6" t="str">
        <f>INDEX(lkp_Region,MATCH(tbl_Sales[[#This Row],[Suburb]],lkp_Suburb,0))</f>
        <v>Southern Metropolitan</v>
      </c>
      <c r="P828" s="6">
        <f>MONTH(tbl_Sales[[#This Row],[Date]])</f>
        <v>5</v>
      </c>
      <c r="Q828" s="6">
        <f>YEAR(tbl_Sales[[#This Row],[Date]])</f>
        <v>2016</v>
      </c>
    </row>
    <row r="829" spans="1:17" x14ac:dyDescent="0.25">
      <c r="A829" s="1">
        <v>42501</v>
      </c>
      <c r="B829">
        <v>920000</v>
      </c>
      <c r="C829" t="s">
        <v>2</v>
      </c>
      <c r="D829" t="s">
        <v>12429</v>
      </c>
      <c r="E829" t="s">
        <v>5</v>
      </c>
      <c r="F829">
        <v>3165</v>
      </c>
      <c r="G829">
        <v>3</v>
      </c>
      <c r="H829">
        <v>1</v>
      </c>
      <c r="I829">
        <v>3</v>
      </c>
      <c r="J829">
        <v>583</v>
      </c>
      <c r="K829">
        <v>1955</v>
      </c>
      <c r="L829" t="s">
        <v>976</v>
      </c>
      <c r="M829" t="s">
        <v>138</v>
      </c>
      <c r="N829" t="s">
        <v>57</v>
      </c>
      <c r="O829" s="6" t="str">
        <f>INDEX(lkp_Region,MATCH(tbl_Sales[[#This Row],[Suburb]],lkp_Suburb,0))</f>
        <v>Southern Metropolitan</v>
      </c>
      <c r="P829" s="6">
        <f>MONTH(tbl_Sales[[#This Row],[Date]])</f>
        <v>5</v>
      </c>
      <c r="Q829" s="6">
        <f>YEAR(tbl_Sales[[#This Row],[Date]])</f>
        <v>2016</v>
      </c>
    </row>
    <row r="830" spans="1:17" x14ac:dyDescent="0.25">
      <c r="A830" s="1">
        <v>42501</v>
      </c>
      <c r="B830">
        <v>1100000</v>
      </c>
      <c r="C830" t="s">
        <v>2</v>
      </c>
      <c r="D830" t="s">
        <v>12428</v>
      </c>
      <c r="E830" t="s">
        <v>5</v>
      </c>
      <c r="F830">
        <v>3163</v>
      </c>
      <c r="G830">
        <v>3</v>
      </c>
      <c r="H830">
        <v>2</v>
      </c>
      <c r="I830">
        <v>2</v>
      </c>
      <c r="J830">
        <v>506</v>
      </c>
      <c r="K830">
        <v>1950</v>
      </c>
      <c r="L830" t="s">
        <v>977</v>
      </c>
      <c r="M830" t="s">
        <v>225</v>
      </c>
      <c r="N830" t="s">
        <v>57</v>
      </c>
      <c r="O830" s="6" t="str">
        <f>INDEX(lkp_Region,MATCH(tbl_Sales[[#This Row],[Suburb]],lkp_Suburb,0))</f>
        <v>Southern Metropolitan</v>
      </c>
      <c r="P830" s="6">
        <f>MONTH(tbl_Sales[[#This Row],[Date]])</f>
        <v>5</v>
      </c>
      <c r="Q830" s="6">
        <f>YEAR(tbl_Sales[[#This Row],[Date]])</f>
        <v>2016</v>
      </c>
    </row>
    <row r="831" spans="1:17" x14ac:dyDescent="0.25">
      <c r="A831" s="1">
        <v>42501</v>
      </c>
      <c r="B831">
        <v>888000</v>
      </c>
      <c r="C831" t="s">
        <v>2</v>
      </c>
      <c r="D831" t="s">
        <v>12428</v>
      </c>
      <c r="E831" t="s">
        <v>5</v>
      </c>
      <c r="F831">
        <v>3070</v>
      </c>
      <c r="G831">
        <v>2</v>
      </c>
      <c r="H831">
        <v>1</v>
      </c>
      <c r="I831">
        <v>1</v>
      </c>
      <c r="J831">
        <v>190</v>
      </c>
      <c r="K831">
        <v>1985</v>
      </c>
      <c r="L831" t="s">
        <v>978</v>
      </c>
      <c r="M831" t="s">
        <v>271</v>
      </c>
      <c r="N831" t="s">
        <v>62</v>
      </c>
      <c r="O831" s="6" t="str">
        <f>INDEX(lkp_Region,MATCH(tbl_Sales[[#This Row],[Suburb]],lkp_Suburb,0))</f>
        <v>Northern Metropolitan</v>
      </c>
      <c r="P831" s="6">
        <f>MONTH(tbl_Sales[[#This Row],[Date]])</f>
        <v>5</v>
      </c>
      <c r="Q831" s="6">
        <f>YEAR(tbl_Sales[[#This Row],[Date]])</f>
        <v>2016</v>
      </c>
    </row>
    <row r="832" spans="1:17" x14ac:dyDescent="0.25">
      <c r="A832" s="1">
        <v>42501</v>
      </c>
      <c r="B832">
        <v>620500</v>
      </c>
      <c r="C832" t="s">
        <v>2</v>
      </c>
      <c r="D832" t="s">
        <v>12428</v>
      </c>
      <c r="E832" t="s">
        <v>10</v>
      </c>
      <c r="F832">
        <v>3020</v>
      </c>
      <c r="G832">
        <v>3</v>
      </c>
      <c r="H832">
        <v>1</v>
      </c>
      <c r="I832">
        <v>1</v>
      </c>
      <c r="J832">
        <v>609</v>
      </c>
      <c r="L832" t="s">
        <v>979</v>
      </c>
      <c r="M832" t="s">
        <v>143</v>
      </c>
      <c r="N832" t="s">
        <v>3</v>
      </c>
      <c r="O832" s="6" t="str">
        <f>INDEX(lkp_Region,MATCH(tbl_Sales[[#This Row],[Suburb]],lkp_Suburb,0))</f>
        <v>Western Metropolitan</v>
      </c>
      <c r="P832" s="6">
        <f>MONTH(tbl_Sales[[#This Row],[Date]])</f>
        <v>5</v>
      </c>
      <c r="Q832" s="6">
        <f>YEAR(tbl_Sales[[#This Row],[Date]])</f>
        <v>2016</v>
      </c>
    </row>
    <row r="833" spans="1:17" x14ac:dyDescent="0.25">
      <c r="A833" s="1">
        <v>42501</v>
      </c>
      <c r="B833">
        <v>635800</v>
      </c>
      <c r="C833" t="s">
        <v>2</v>
      </c>
      <c r="D833" t="s">
        <v>12432</v>
      </c>
      <c r="E833" t="s">
        <v>5</v>
      </c>
      <c r="F833">
        <v>3020</v>
      </c>
      <c r="G833">
        <v>3</v>
      </c>
      <c r="H833">
        <v>1</v>
      </c>
      <c r="I833">
        <v>1</v>
      </c>
      <c r="J833">
        <v>602</v>
      </c>
      <c r="L833" t="s">
        <v>980</v>
      </c>
      <c r="M833" t="s">
        <v>143</v>
      </c>
      <c r="N833" t="s">
        <v>3</v>
      </c>
      <c r="O833" s="6" t="str">
        <f>INDEX(lkp_Region,MATCH(tbl_Sales[[#This Row],[Suburb]],lkp_Suburb,0))</f>
        <v>Western Metropolitan</v>
      </c>
      <c r="P833" s="6">
        <f>MONTH(tbl_Sales[[#This Row],[Date]])</f>
        <v>5</v>
      </c>
      <c r="Q833" s="6">
        <f>YEAR(tbl_Sales[[#This Row],[Date]])</f>
        <v>2016</v>
      </c>
    </row>
    <row r="834" spans="1:17" x14ac:dyDescent="0.25">
      <c r="A834" s="1">
        <v>42501</v>
      </c>
      <c r="B834">
        <v>1185000</v>
      </c>
      <c r="C834" t="s">
        <v>51</v>
      </c>
      <c r="D834" t="s">
        <v>12433</v>
      </c>
      <c r="E834" t="s">
        <v>10</v>
      </c>
      <c r="F834">
        <v>3188</v>
      </c>
      <c r="G834">
        <v>4</v>
      </c>
      <c r="H834">
        <v>3</v>
      </c>
      <c r="I834">
        <v>1</v>
      </c>
      <c r="J834">
        <v>300</v>
      </c>
      <c r="L834" t="s">
        <v>981</v>
      </c>
      <c r="M834" t="s">
        <v>278</v>
      </c>
      <c r="N834" t="s">
        <v>107</v>
      </c>
      <c r="O834" s="6" t="str">
        <f>INDEX(lkp_Region,MATCH(tbl_Sales[[#This Row],[Suburb]],lkp_Suburb,0))</f>
        <v>Southern Metropolitan</v>
      </c>
      <c r="P834" s="6">
        <f>MONTH(tbl_Sales[[#This Row],[Date]])</f>
        <v>5</v>
      </c>
      <c r="Q834" s="6">
        <f>YEAR(tbl_Sales[[#This Row],[Date]])</f>
        <v>2016</v>
      </c>
    </row>
    <row r="835" spans="1:17" x14ac:dyDescent="0.25">
      <c r="A835" s="1">
        <v>42501</v>
      </c>
      <c r="B835">
        <v>625000</v>
      </c>
      <c r="C835" t="s">
        <v>2</v>
      </c>
      <c r="D835" t="s">
        <v>12427</v>
      </c>
      <c r="E835" t="s">
        <v>5</v>
      </c>
      <c r="F835">
        <v>3081</v>
      </c>
      <c r="G835">
        <v>3</v>
      </c>
      <c r="H835">
        <v>1</v>
      </c>
      <c r="I835">
        <v>2</v>
      </c>
      <c r="J835">
        <v>609</v>
      </c>
      <c r="K835">
        <v>1950</v>
      </c>
      <c r="L835" t="s">
        <v>983</v>
      </c>
      <c r="M835" t="s">
        <v>982</v>
      </c>
      <c r="N835" t="s">
        <v>150</v>
      </c>
      <c r="O835" s="6" t="str">
        <f>INDEX(lkp_Region,MATCH(tbl_Sales[[#This Row],[Suburb]],lkp_Suburb,0))</f>
        <v>Eastern Metropolitan</v>
      </c>
      <c r="P835" s="6">
        <f>MONTH(tbl_Sales[[#This Row],[Date]])</f>
        <v>5</v>
      </c>
      <c r="Q835" s="6">
        <f>YEAR(tbl_Sales[[#This Row],[Date]])</f>
        <v>2016</v>
      </c>
    </row>
    <row r="836" spans="1:17" x14ac:dyDescent="0.25">
      <c r="A836" s="1">
        <v>42502</v>
      </c>
      <c r="B836">
        <v>1950000</v>
      </c>
      <c r="C836" t="s">
        <v>2</v>
      </c>
      <c r="D836" t="s">
        <v>12427</v>
      </c>
      <c r="E836" t="s">
        <v>10</v>
      </c>
      <c r="F836">
        <v>3068</v>
      </c>
      <c r="G836">
        <v>4</v>
      </c>
      <c r="H836">
        <v>2</v>
      </c>
      <c r="I836">
        <v>2</v>
      </c>
      <c r="J836">
        <v>233</v>
      </c>
      <c r="K836">
        <v>1890</v>
      </c>
      <c r="L836" t="s">
        <v>984</v>
      </c>
      <c r="M836" t="s">
        <v>72</v>
      </c>
      <c r="N836" t="s">
        <v>8</v>
      </c>
      <c r="O836" s="6" t="str">
        <f>INDEX(lkp_Region,MATCH(tbl_Sales[[#This Row],[Suburb]],lkp_Suburb,0))</f>
        <v>Northern Metropolitan</v>
      </c>
      <c r="P836" s="6">
        <f>MONTH(tbl_Sales[[#This Row],[Date]])</f>
        <v>5</v>
      </c>
      <c r="Q836" s="6">
        <f>YEAR(tbl_Sales[[#This Row],[Date]])</f>
        <v>2016</v>
      </c>
    </row>
    <row r="837" spans="1:17" x14ac:dyDescent="0.25">
      <c r="A837" s="1">
        <v>42502</v>
      </c>
      <c r="B837">
        <v>707500</v>
      </c>
      <c r="C837" t="s">
        <v>13</v>
      </c>
      <c r="D837" t="s">
        <v>12428</v>
      </c>
      <c r="E837" t="s">
        <v>10</v>
      </c>
      <c r="F837">
        <v>3145</v>
      </c>
      <c r="G837">
        <v>3</v>
      </c>
      <c r="H837">
        <v>1</v>
      </c>
      <c r="I837">
        <v>1</v>
      </c>
      <c r="J837">
        <v>170</v>
      </c>
      <c r="K837">
        <v>1975</v>
      </c>
      <c r="L837" t="s">
        <v>985</v>
      </c>
      <c r="M837" t="s">
        <v>74</v>
      </c>
      <c r="N837" t="s">
        <v>76</v>
      </c>
      <c r="O837" s="6" t="str">
        <f>INDEX(lkp_Region,MATCH(tbl_Sales[[#This Row],[Suburb]],lkp_Suburb,0))</f>
        <v>Southern Metropolitan</v>
      </c>
      <c r="P837" s="6">
        <f>MONTH(tbl_Sales[[#This Row],[Date]])</f>
        <v>5</v>
      </c>
      <c r="Q837" s="6">
        <f>YEAR(tbl_Sales[[#This Row],[Date]])</f>
        <v>2016</v>
      </c>
    </row>
    <row r="838" spans="1:17" x14ac:dyDescent="0.25">
      <c r="A838" s="1">
        <v>42502</v>
      </c>
      <c r="B838">
        <v>3625000</v>
      </c>
      <c r="C838" t="s">
        <v>13</v>
      </c>
      <c r="D838" t="s">
        <v>12429</v>
      </c>
      <c r="E838" t="s">
        <v>10</v>
      </c>
      <c r="F838">
        <v>3143</v>
      </c>
      <c r="G838">
        <v>2</v>
      </c>
      <c r="H838">
        <v>2</v>
      </c>
      <c r="I838">
        <v>2</v>
      </c>
      <c r="J838">
        <v>0</v>
      </c>
      <c r="K838">
        <v>2006</v>
      </c>
      <c r="L838" t="s">
        <v>986</v>
      </c>
      <c r="M838" t="s">
        <v>283</v>
      </c>
      <c r="N838" t="s">
        <v>76</v>
      </c>
      <c r="O838" s="6" t="str">
        <f>INDEX(lkp_Region,MATCH(tbl_Sales[[#This Row],[Suburb]],lkp_Suburb,0))</f>
        <v>Southern Metropolitan</v>
      </c>
      <c r="P838" s="6">
        <f>MONTH(tbl_Sales[[#This Row],[Date]])</f>
        <v>5</v>
      </c>
      <c r="Q838" s="6">
        <f>YEAR(tbl_Sales[[#This Row],[Date]])</f>
        <v>2016</v>
      </c>
    </row>
    <row r="839" spans="1:17" x14ac:dyDescent="0.25">
      <c r="A839" s="1">
        <v>42502</v>
      </c>
      <c r="B839">
        <v>275000</v>
      </c>
      <c r="C839" t="s">
        <v>13</v>
      </c>
      <c r="D839" t="s">
        <v>12425</v>
      </c>
      <c r="E839" t="s">
        <v>5</v>
      </c>
      <c r="F839">
        <v>3181</v>
      </c>
      <c r="G839">
        <v>1</v>
      </c>
      <c r="H839">
        <v>1</v>
      </c>
      <c r="I839">
        <v>1</v>
      </c>
      <c r="J839">
        <v>0</v>
      </c>
      <c r="K839">
        <v>1970</v>
      </c>
      <c r="L839" t="s">
        <v>987</v>
      </c>
      <c r="M839" t="s">
        <v>431</v>
      </c>
      <c r="N839" t="s">
        <v>26</v>
      </c>
      <c r="O839" s="6" t="str">
        <f>INDEX(lkp_Region,MATCH(tbl_Sales[[#This Row],[Suburb]],lkp_Suburb,0))</f>
        <v>Southern Metropolitan</v>
      </c>
      <c r="P839" s="6">
        <f>MONTH(tbl_Sales[[#This Row],[Date]])</f>
        <v>5</v>
      </c>
      <c r="Q839" s="6">
        <f>YEAR(tbl_Sales[[#This Row],[Date]])</f>
        <v>2016</v>
      </c>
    </row>
    <row r="840" spans="1:17" x14ac:dyDescent="0.25">
      <c r="A840" s="1">
        <v>42502</v>
      </c>
      <c r="B840">
        <v>400000</v>
      </c>
      <c r="C840" t="s">
        <v>13</v>
      </c>
      <c r="D840" t="s">
        <v>12427</v>
      </c>
      <c r="E840" t="s">
        <v>5</v>
      </c>
      <c r="F840">
        <v>3182</v>
      </c>
      <c r="G840">
        <v>2</v>
      </c>
      <c r="H840">
        <v>1</v>
      </c>
      <c r="I840">
        <v>1</v>
      </c>
      <c r="J840">
        <v>0</v>
      </c>
      <c r="K840">
        <v>1970</v>
      </c>
      <c r="L840" t="s">
        <v>988</v>
      </c>
      <c r="M840" t="s">
        <v>156</v>
      </c>
      <c r="N840" t="s">
        <v>26</v>
      </c>
      <c r="O840" s="6" t="str">
        <f>INDEX(lkp_Region,MATCH(tbl_Sales[[#This Row],[Suburb]],lkp_Suburb,0))</f>
        <v>Southern Metropolitan</v>
      </c>
      <c r="P840" s="6">
        <f>MONTH(tbl_Sales[[#This Row],[Date]])</f>
        <v>5</v>
      </c>
      <c r="Q840" s="6">
        <f>YEAR(tbl_Sales[[#This Row],[Date]])</f>
        <v>2016</v>
      </c>
    </row>
    <row r="841" spans="1:17" x14ac:dyDescent="0.25">
      <c r="A841" s="1">
        <v>42502</v>
      </c>
      <c r="B841">
        <v>522500</v>
      </c>
      <c r="C841" t="s">
        <v>2</v>
      </c>
      <c r="D841" t="s">
        <v>12430</v>
      </c>
      <c r="E841" t="s">
        <v>10</v>
      </c>
      <c r="F841">
        <v>3044</v>
      </c>
      <c r="G841">
        <v>3</v>
      </c>
      <c r="H841">
        <v>1</v>
      </c>
      <c r="I841">
        <v>1</v>
      </c>
      <c r="J841">
        <v>192</v>
      </c>
      <c r="K841">
        <v>2005</v>
      </c>
      <c r="L841" t="s">
        <v>989</v>
      </c>
      <c r="M841" t="s">
        <v>115</v>
      </c>
      <c r="N841" t="s">
        <v>18</v>
      </c>
      <c r="O841" s="6" t="str">
        <f>INDEX(lkp_Region,MATCH(tbl_Sales[[#This Row],[Suburb]],lkp_Suburb,0))</f>
        <v>Northern Metropolitan</v>
      </c>
      <c r="P841" s="6">
        <f>MONTH(tbl_Sales[[#This Row],[Date]])</f>
        <v>5</v>
      </c>
      <c r="Q841" s="6">
        <f>YEAR(tbl_Sales[[#This Row],[Date]])</f>
        <v>2016</v>
      </c>
    </row>
    <row r="842" spans="1:17" x14ac:dyDescent="0.25">
      <c r="A842" s="1">
        <v>42502</v>
      </c>
      <c r="B842">
        <v>1010000</v>
      </c>
      <c r="C842" t="s">
        <v>2</v>
      </c>
      <c r="D842" t="s">
        <v>12425</v>
      </c>
      <c r="E842" t="s">
        <v>10</v>
      </c>
      <c r="F842">
        <v>3060</v>
      </c>
      <c r="G842">
        <v>4</v>
      </c>
      <c r="H842">
        <v>2</v>
      </c>
      <c r="I842">
        <v>2</v>
      </c>
      <c r="J842">
        <v>607</v>
      </c>
      <c r="K842">
        <v>2015</v>
      </c>
      <c r="L842" t="s">
        <v>990</v>
      </c>
      <c r="M842" t="s">
        <v>16</v>
      </c>
      <c r="N842" t="s">
        <v>18</v>
      </c>
      <c r="O842" s="6" t="str">
        <f>INDEX(lkp_Region,MATCH(tbl_Sales[[#This Row],[Suburb]],lkp_Suburb,0))</f>
        <v>Northern Metropolitan</v>
      </c>
      <c r="P842" s="6">
        <f>MONTH(tbl_Sales[[#This Row],[Date]])</f>
        <v>5</v>
      </c>
      <c r="Q842" s="6">
        <f>YEAR(tbl_Sales[[#This Row],[Date]])</f>
        <v>2016</v>
      </c>
    </row>
    <row r="843" spans="1:17" x14ac:dyDescent="0.25">
      <c r="A843" s="1">
        <v>42502</v>
      </c>
      <c r="B843">
        <v>680000</v>
      </c>
      <c r="C843" t="s">
        <v>2</v>
      </c>
      <c r="D843" t="s">
        <v>12427</v>
      </c>
      <c r="E843" t="s">
        <v>10</v>
      </c>
      <c r="F843">
        <v>3033</v>
      </c>
      <c r="G843">
        <v>3</v>
      </c>
      <c r="H843">
        <v>1</v>
      </c>
      <c r="I843">
        <v>2</v>
      </c>
      <c r="J843">
        <v>558</v>
      </c>
      <c r="K843">
        <v>1980</v>
      </c>
      <c r="L843" t="s">
        <v>991</v>
      </c>
      <c r="M843" t="s">
        <v>119</v>
      </c>
      <c r="N843" t="s">
        <v>49</v>
      </c>
      <c r="O843" s="6" t="str">
        <f>INDEX(lkp_Region,MATCH(tbl_Sales[[#This Row],[Suburb]],lkp_Suburb,0))</f>
        <v>Western Metropolitan</v>
      </c>
      <c r="P843" s="6">
        <f>MONTH(tbl_Sales[[#This Row],[Date]])</f>
        <v>5</v>
      </c>
      <c r="Q843" s="6">
        <f>YEAR(tbl_Sales[[#This Row],[Date]])</f>
        <v>2016</v>
      </c>
    </row>
    <row r="844" spans="1:17" x14ac:dyDescent="0.25">
      <c r="A844" s="1">
        <v>42502</v>
      </c>
      <c r="B844">
        <v>1015000</v>
      </c>
      <c r="C844" t="s">
        <v>2</v>
      </c>
      <c r="D844" t="s">
        <v>12427</v>
      </c>
      <c r="E844" t="s">
        <v>10</v>
      </c>
      <c r="F844">
        <v>3039</v>
      </c>
      <c r="G844">
        <v>2</v>
      </c>
      <c r="H844">
        <v>1</v>
      </c>
      <c r="I844">
        <v>1</v>
      </c>
      <c r="J844">
        <v>228</v>
      </c>
      <c r="K844">
        <v>1910</v>
      </c>
      <c r="L844" t="s">
        <v>992</v>
      </c>
      <c r="M844" t="s">
        <v>242</v>
      </c>
      <c r="N844" t="s">
        <v>49</v>
      </c>
      <c r="O844" s="6" t="str">
        <f>INDEX(lkp_Region,MATCH(tbl_Sales[[#This Row],[Suburb]],lkp_Suburb,0))</f>
        <v>Western Metropolitan</v>
      </c>
      <c r="P844" s="6">
        <f>MONTH(tbl_Sales[[#This Row],[Date]])</f>
        <v>5</v>
      </c>
      <c r="Q844" s="6">
        <f>YEAR(tbl_Sales[[#This Row],[Date]])</f>
        <v>2016</v>
      </c>
    </row>
    <row r="845" spans="1:17" x14ac:dyDescent="0.25">
      <c r="A845" s="1">
        <v>42502</v>
      </c>
      <c r="B845">
        <v>1500000</v>
      </c>
      <c r="C845" t="s">
        <v>2</v>
      </c>
      <c r="D845" t="s">
        <v>12430</v>
      </c>
      <c r="E845" t="s">
        <v>5</v>
      </c>
      <c r="F845">
        <v>3040</v>
      </c>
      <c r="G845">
        <v>3</v>
      </c>
      <c r="H845">
        <v>2</v>
      </c>
      <c r="I845">
        <v>3</v>
      </c>
      <c r="J845">
        <v>440</v>
      </c>
      <c r="K845">
        <v>1930</v>
      </c>
      <c r="L845" t="s">
        <v>993</v>
      </c>
      <c r="M845" t="s">
        <v>47</v>
      </c>
      <c r="N845" t="s">
        <v>49</v>
      </c>
      <c r="O845" s="6" t="str">
        <f>INDEX(lkp_Region,MATCH(tbl_Sales[[#This Row],[Suburb]],lkp_Suburb,0))</f>
        <v>Western Metropolitan</v>
      </c>
      <c r="P845" s="6">
        <f>MONTH(tbl_Sales[[#This Row],[Date]])</f>
        <v>5</v>
      </c>
      <c r="Q845" s="6">
        <f>YEAR(tbl_Sales[[#This Row],[Date]])</f>
        <v>2016</v>
      </c>
    </row>
    <row r="846" spans="1:17" x14ac:dyDescent="0.25">
      <c r="A846" s="1">
        <v>42502</v>
      </c>
      <c r="B846">
        <v>1700000</v>
      </c>
      <c r="C846" t="s">
        <v>2</v>
      </c>
      <c r="D846" t="s">
        <v>12427</v>
      </c>
      <c r="E846" t="s">
        <v>5</v>
      </c>
      <c r="F846">
        <v>3031</v>
      </c>
      <c r="G846">
        <v>4</v>
      </c>
      <c r="H846">
        <v>1</v>
      </c>
      <c r="I846">
        <v>1</v>
      </c>
      <c r="J846">
        <v>616</v>
      </c>
      <c r="L846" t="s">
        <v>994</v>
      </c>
      <c r="M846" t="s">
        <v>288</v>
      </c>
      <c r="N846" t="s">
        <v>49</v>
      </c>
      <c r="O846" s="6" t="str">
        <f>INDEX(lkp_Region,MATCH(tbl_Sales[[#This Row],[Suburb]],lkp_Suburb,0))</f>
        <v>Northern Metropolitan</v>
      </c>
      <c r="P846" s="6">
        <f>MONTH(tbl_Sales[[#This Row],[Date]])</f>
        <v>5</v>
      </c>
      <c r="Q846" s="6">
        <f>YEAR(tbl_Sales[[#This Row],[Date]])</f>
        <v>2016</v>
      </c>
    </row>
    <row r="847" spans="1:17" x14ac:dyDescent="0.25">
      <c r="A847" s="1">
        <v>42502</v>
      </c>
      <c r="B847">
        <v>1833000</v>
      </c>
      <c r="C847" t="s">
        <v>2</v>
      </c>
      <c r="D847" t="s">
        <v>12429</v>
      </c>
      <c r="E847" t="s">
        <v>5</v>
      </c>
      <c r="F847">
        <v>3039</v>
      </c>
      <c r="G847">
        <v>4</v>
      </c>
      <c r="H847">
        <v>1</v>
      </c>
      <c r="I847">
        <v>1</v>
      </c>
      <c r="J847">
        <v>583</v>
      </c>
      <c r="L847" t="s">
        <v>995</v>
      </c>
      <c r="M847" t="s">
        <v>242</v>
      </c>
      <c r="N847" t="s">
        <v>49</v>
      </c>
      <c r="O847" s="6" t="str">
        <f>INDEX(lkp_Region,MATCH(tbl_Sales[[#This Row],[Suburb]],lkp_Suburb,0))</f>
        <v>Western Metropolitan</v>
      </c>
      <c r="P847" s="6">
        <f>MONTH(tbl_Sales[[#This Row],[Date]])</f>
        <v>5</v>
      </c>
      <c r="Q847" s="6">
        <f>YEAR(tbl_Sales[[#This Row],[Date]])</f>
        <v>2016</v>
      </c>
    </row>
    <row r="848" spans="1:17" x14ac:dyDescent="0.25">
      <c r="A848" s="1">
        <v>42502</v>
      </c>
      <c r="B848">
        <v>868000</v>
      </c>
      <c r="C848" t="s">
        <v>13</v>
      </c>
      <c r="D848" t="s">
        <v>12430</v>
      </c>
      <c r="E848" t="s">
        <v>5</v>
      </c>
      <c r="F848">
        <v>3006</v>
      </c>
      <c r="G848">
        <v>3</v>
      </c>
      <c r="H848">
        <v>2</v>
      </c>
      <c r="I848">
        <v>1</v>
      </c>
      <c r="J848">
        <v>0</v>
      </c>
      <c r="K848">
        <v>1995</v>
      </c>
      <c r="L848" t="s">
        <v>996</v>
      </c>
      <c r="M848" t="s">
        <v>434</v>
      </c>
      <c r="N848" t="s">
        <v>88</v>
      </c>
      <c r="O848" s="6" t="str">
        <f>INDEX(lkp_Region,MATCH(tbl_Sales[[#This Row],[Suburb]],lkp_Suburb,0))</f>
        <v>Southern Metropolitan</v>
      </c>
      <c r="P848" s="6">
        <f>MONTH(tbl_Sales[[#This Row],[Date]])</f>
        <v>5</v>
      </c>
      <c r="Q848" s="6">
        <f>YEAR(tbl_Sales[[#This Row],[Date]])</f>
        <v>2016</v>
      </c>
    </row>
    <row r="849" spans="1:17" x14ac:dyDescent="0.25">
      <c r="A849" s="1">
        <v>42502</v>
      </c>
      <c r="B849">
        <v>950000</v>
      </c>
      <c r="C849" t="s">
        <v>13</v>
      </c>
      <c r="D849" t="s">
        <v>12428</v>
      </c>
      <c r="E849" t="s">
        <v>10</v>
      </c>
      <c r="F849">
        <v>3051</v>
      </c>
      <c r="G849">
        <v>2</v>
      </c>
      <c r="H849">
        <v>2</v>
      </c>
      <c r="I849">
        <v>1</v>
      </c>
      <c r="J849">
        <v>0</v>
      </c>
      <c r="L849" t="s">
        <v>997</v>
      </c>
      <c r="M849" t="s">
        <v>915</v>
      </c>
      <c r="N849" t="s">
        <v>88</v>
      </c>
      <c r="O849" s="6" t="str">
        <f>INDEX(lkp_Region,MATCH(tbl_Sales[[#This Row],[Suburb]],lkp_Suburb,0))</f>
        <v>Northern Metropolitan</v>
      </c>
      <c r="P849" s="6">
        <f>MONTH(tbl_Sales[[#This Row],[Date]])</f>
        <v>5</v>
      </c>
      <c r="Q849" s="6">
        <f>YEAR(tbl_Sales[[#This Row],[Date]])</f>
        <v>2016</v>
      </c>
    </row>
    <row r="850" spans="1:17" x14ac:dyDescent="0.25">
      <c r="A850" s="1">
        <v>42502</v>
      </c>
      <c r="B850">
        <v>450000</v>
      </c>
      <c r="C850" t="s">
        <v>13</v>
      </c>
      <c r="D850" t="s">
        <v>12424</v>
      </c>
      <c r="E850" t="s">
        <v>10</v>
      </c>
      <c r="F850">
        <v>3016</v>
      </c>
      <c r="G850">
        <v>2</v>
      </c>
      <c r="H850">
        <v>1</v>
      </c>
      <c r="I850">
        <v>2</v>
      </c>
      <c r="J850">
        <v>0</v>
      </c>
      <c r="L850" t="s">
        <v>998</v>
      </c>
      <c r="M850" t="s">
        <v>196</v>
      </c>
      <c r="N850" t="s">
        <v>69</v>
      </c>
      <c r="O850" s="6" t="str">
        <f>INDEX(lkp_Region,MATCH(tbl_Sales[[#This Row],[Suburb]],lkp_Suburb,0))</f>
        <v>Western Metropolitan</v>
      </c>
      <c r="P850" s="6">
        <f>MONTH(tbl_Sales[[#This Row],[Date]])</f>
        <v>5</v>
      </c>
      <c r="Q850" s="6">
        <f>YEAR(tbl_Sales[[#This Row],[Date]])</f>
        <v>2016</v>
      </c>
    </row>
    <row r="851" spans="1:17" x14ac:dyDescent="0.25">
      <c r="A851" s="1">
        <v>42502</v>
      </c>
      <c r="B851">
        <v>735000</v>
      </c>
      <c r="C851" t="s">
        <v>51</v>
      </c>
      <c r="D851" t="s">
        <v>12424</v>
      </c>
      <c r="E851" t="s">
        <v>10</v>
      </c>
      <c r="F851">
        <v>3015</v>
      </c>
      <c r="G851">
        <v>3</v>
      </c>
      <c r="H851">
        <v>2</v>
      </c>
      <c r="I851">
        <v>2</v>
      </c>
      <c r="J851">
        <v>0</v>
      </c>
      <c r="K851">
        <v>2007</v>
      </c>
      <c r="L851" t="s">
        <v>999</v>
      </c>
      <c r="M851" t="s">
        <v>133</v>
      </c>
      <c r="N851" t="s">
        <v>69</v>
      </c>
      <c r="O851" s="6" t="str">
        <f>INDEX(lkp_Region,MATCH(tbl_Sales[[#This Row],[Suburb]],lkp_Suburb,0))</f>
        <v>Western Metropolitan</v>
      </c>
      <c r="P851" s="6">
        <f>MONTH(tbl_Sales[[#This Row],[Date]])</f>
        <v>5</v>
      </c>
      <c r="Q851" s="6">
        <f>YEAR(tbl_Sales[[#This Row],[Date]])</f>
        <v>2016</v>
      </c>
    </row>
    <row r="852" spans="1:17" x14ac:dyDescent="0.25">
      <c r="A852" s="1">
        <v>42502</v>
      </c>
      <c r="B852">
        <v>1151000</v>
      </c>
      <c r="C852" t="s">
        <v>2</v>
      </c>
      <c r="D852" t="s">
        <v>12424</v>
      </c>
      <c r="E852" t="s">
        <v>10</v>
      </c>
      <c r="F852">
        <v>3015</v>
      </c>
      <c r="G852">
        <v>3</v>
      </c>
      <c r="H852">
        <v>1</v>
      </c>
      <c r="I852">
        <v>5</v>
      </c>
      <c r="J852">
        <v>571</v>
      </c>
      <c r="K852">
        <v>1920</v>
      </c>
      <c r="L852" t="s">
        <v>1000</v>
      </c>
      <c r="M852" t="s">
        <v>133</v>
      </c>
      <c r="N852" t="s">
        <v>69</v>
      </c>
      <c r="O852" s="6" t="str">
        <f>INDEX(lkp_Region,MATCH(tbl_Sales[[#This Row],[Suburb]],lkp_Suburb,0))</f>
        <v>Western Metropolitan</v>
      </c>
      <c r="P852" s="6">
        <f>MONTH(tbl_Sales[[#This Row],[Date]])</f>
        <v>5</v>
      </c>
      <c r="Q852" s="6">
        <f>YEAR(tbl_Sales[[#This Row],[Date]])</f>
        <v>2016</v>
      </c>
    </row>
    <row r="853" spans="1:17" x14ac:dyDescent="0.25">
      <c r="A853" s="1">
        <v>42502</v>
      </c>
      <c r="B853">
        <v>577000</v>
      </c>
      <c r="C853" t="s">
        <v>13</v>
      </c>
      <c r="D853" t="s">
        <v>12431</v>
      </c>
      <c r="E853" t="s">
        <v>10</v>
      </c>
      <c r="F853">
        <v>3185</v>
      </c>
      <c r="G853">
        <v>2</v>
      </c>
      <c r="H853">
        <v>1</v>
      </c>
      <c r="I853">
        <v>0</v>
      </c>
      <c r="J853">
        <v>0</v>
      </c>
      <c r="L853" t="s">
        <v>1001</v>
      </c>
      <c r="M853" t="s">
        <v>136</v>
      </c>
      <c r="N853" t="s">
        <v>57</v>
      </c>
      <c r="O853" s="6" t="str">
        <f>INDEX(lkp_Region,MATCH(tbl_Sales[[#This Row],[Suburb]],lkp_Suburb,0))</f>
        <v>Southern Metropolitan</v>
      </c>
      <c r="P853" s="6">
        <f>MONTH(tbl_Sales[[#This Row],[Date]])</f>
        <v>5</v>
      </c>
      <c r="Q853" s="6">
        <f>YEAR(tbl_Sales[[#This Row],[Date]])</f>
        <v>2016</v>
      </c>
    </row>
    <row r="854" spans="1:17" x14ac:dyDescent="0.25">
      <c r="A854" s="1">
        <v>42502</v>
      </c>
      <c r="B854">
        <v>898000</v>
      </c>
      <c r="C854" t="s">
        <v>2</v>
      </c>
      <c r="D854" t="s">
        <v>12428</v>
      </c>
      <c r="E854" t="s">
        <v>10</v>
      </c>
      <c r="F854">
        <v>3071</v>
      </c>
      <c r="G854">
        <v>3</v>
      </c>
      <c r="H854">
        <v>2</v>
      </c>
      <c r="I854">
        <v>2</v>
      </c>
      <c r="J854">
        <v>210</v>
      </c>
      <c r="K854">
        <v>2010</v>
      </c>
      <c r="L854" t="s">
        <v>1002</v>
      </c>
      <c r="M854" t="s">
        <v>60</v>
      </c>
      <c r="N854" t="s">
        <v>62</v>
      </c>
      <c r="O854" s="6" t="str">
        <f>INDEX(lkp_Region,MATCH(tbl_Sales[[#This Row],[Suburb]],lkp_Suburb,0))</f>
        <v>Northern Metropolitan</v>
      </c>
      <c r="P854" s="6">
        <f>MONTH(tbl_Sales[[#This Row],[Date]])</f>
        <v>5</v>
      </c>
      <c r="Q854" s="6">
        <f>YEAR(tbl_Sales[[#This Row],[Date]])</f>
        <v>2016</v>
      </c>
    </row>
    <row r="855" spans="1:17" x14ac:dyDescent="0.25">
      <c r="A855" s="1">
        <v>42502</v>
      </c>
      <c r="B855">
        <v>1160000</v>
      </c>
      <c r="C855" t="s">
        <v>2</v>
      </c>
      <c r="D855" t="s">
        <v>12428</v>
      </c>
      <c r="E855" t="s">
        <v>10</v>
      </c>
      <c r="F855">
        <v>3070</v>
      </c>
      <c r="G855">
        <v>3</v>
      </c>
      <c r="H855">
        <v>3</v>
      </c>
      <c r="I855">
        <v>2</v>
      </c>
      <c r="J855">
        <v>425</v>
      </c>
      <c r="L855" t="s">
        <v>1003</v>
      </c>
      <c r="M855" t="s">
        <v>271</v>
      </c>
      <c r="N855" t="s">
        <v>62</v>
      </c>
      <c r="O855" s="6" t="str">
        <f>INDEX(lkp_Region,MATCH(tbl_Sales[[#This Row],[Suburb]],lkp_Suburb,0))</f>
        <v>Northern Metropolitan</v>
      </c>
      <c r="P855" s="6">
        <f>MONTH(tbl_Sales[[#This Row],[Date]])</f>
        <v>5</v>
      </c>
      <c r="Q855" s="6">
        <f>YEAR(tbl_Sales[[#This Row],[Date]])</f>
        <v>2016</v>
      </c>
    </row>
    <row r="856" spans="1:17" x14ac:dyDescent="0.25">
      <c r="A856" s="1">
        <v>42502</v>
      </c>
      <c r="B856">
        <v>850000</v>
      </c>
      <c r="C856" t="s">
        <v>2</v>
      </c>
      <c r="D856" t="s">
        <v>12432</v>
      </c>
      <c r="E856" t="s">
        <v>10</v>
      </c>
      <c r="F856">
        <v>3020</v>
      </c>
      <c r="G856">
        <v>3</v>
      </c>
      <c r="H856">
        <v>1</v>
      </c>
      <c r="I856">
        <v>2</v>
      </c>
      <c r="J856">
        <v>505</v>
      </c>
      <c r="K856">
        <v>1970</v>
      </c>
      <c r="L856" t="s">
        <v>1004</v>
      </c>
      <c r="M856" t="s">
        <v>443</v>
      </c>
      <c r="N856" t="s">
        <v>3</v>
      </c>
      <c r="O856" s="6" t="str">
        <f>INDEX(lkp_Region,MATCH(tbl_Sales[[#This Row],[Suburb]],lkp_Suburb,0))</f>
        <v>Western Metropolitan</v>
      </c>
      <c r="P856" s="6">
        <f>MONTH(tbl_Sales[[#This Row],[Date]])</f>
        <v>5</v>
      </c>
      <c r="Q856" s="6">
        <f>YEAR(tbl_Sales[[#This Row],[Date]])</f>
        <v>2016</v>
      </c>
    </row>
    <row r="857" spans="1:17" x14ac:dyDescent="0.25">
      <c r="A857" s="1">
        <v>42502</v>
      </c>
      <c r="B857">
        <v>735000</v>
      </c>
      <c r="C857" t="s">
        <v>13</v>
      </c>
      <c r="D857" t="s">
        <v>12423</v>
      </c>
      <c r="E857" t="s">
        <v>10</v>
      </c>
      <c r="F857">
        <v>3123</v>
      </c>
      <c r="G857">
        <v>3</v>
      </c>
      <c r="H857">
        <v>1</v>
      </c>
      <c r="I857">
        <v>1</v>
      </c>
      <c r="J857">
        <v>0</v>
      </c>
      <c r="K857">
        <v>1970</v>
      </c>
      <c r="L857" t="s">
        <v>1005</v>
      </c>
      <c r="M857" t="s">
        <v>230</v>
      </c>
      <c r="N857" t="s">
        <v>101</v>
      </c>
      <c r="O857" s="6" t="str">
        <f>INDEX(lkp_Region,MATCH(tbl_Sales[[#This Row],[Suburb]],lkp_Suburb,0))</f>
        <v>Southern Metropolitan</v>
      </c>
      <c r="P857" s="6">
        <f>MONTH(tbl_Sales[[#This Row],[Date]])</f>
        <v>5</v>
      </c>
      <c r="Q857" s="6">
        <f>YEAR(tbl_Sales[[#This Row],[Date]])</f>
        <v>2016</v>
      </c>
    </row>
    <row r="858" spans="1:17" x14ac:dyDescent="0.25">
      <c r="A858" s="1">
        <v>42502</v>
      </c>
      <c r="B858">
        <v>2200000</v>
      </c>
      <c r="C858" t="s">
        <v>2</v>
      </c>
      <c r="D858" t="s">
        <v>12423</v>
      </c>
      <c r="E858" t="s">
        <v>5</v>
      </c>
      <c r="F858">
        <v>3126</v>
      </c>
      <c r="G858">
        <v>3</v>
      </c>
      <c r="H858">
        <v>3</v>
      </c>
      <c r="I858">
        <v>2</v>
      </c>
      <c r="J858">
        <v>468</v>
      </c>
      <c r="K858">
        <v>1890</v>
      </c>
      <c r="L858" t="s">
        <v>1006</v>
      </c>
      <c r="M858" t="s">
        <v>232</v>
      </c>
      <c r="N858" t="s">
        <v>101</v>
      </c>
      <c r="O858" s="6" t="str">
        <f>INDEX(lkp_Region,MATCH(tbl_Sales[[#This Row],[Suburb]],lkp_Suburb,0))</f>
        <v>Southern Metropolitan</v>
      </c>
      <c r="P858" s="6">
        <f>MONTH(tbl_Sales[[#This Row],[Date]])</f>
        <v>5</v>
      </c>
      <c r="Q858" s="6">
        <f>YEAR(tbl_Sales[[#This Row],[Date]])</f>
        <v>2016</v>
      </c>
    </row>
    <row r="859" spans="1:17" x14ac:dyDescent="0.25">
      <c r="A859" s="1">
        <v>42502</v>
      </c>
      <c r="B859">
        <v>3000000</v>
      </c>
      <c r="C859" t="s">
        <v>2</v>
      </c>
      <c r="D859" t="s">
        <v>12429</v>
      </c>
      <c r="E859" t="s">
        <v>5</v>
      </c>
      <c r="F859">
        <v>3103</v>
      </c>
      <c r="G859">
        <v>5</v>
      </c>
      <c r="H859">
        <v>5</v>
      </c>
      <c r="I859">
        <v>2</v>
      </c>
      <c r="J859">
        <v>671</v>
      </c>
      <c r="L859" t="s">
        <v>1007</v>
      </c>
      <c r="M859" t="s">
        <v>274</v>
      </c>
      <c r="N859" t="s">
        <v>101</v>
      </c>
      <c r="O859" s="6" t="str">
        <f>INDEX(lkp_Region,MATCH(tbl_Sales[[#This Row],[Suburb]],lkp_Suburb,0))</f>
        <v>Southern Metropolitan</v>
      </c>
      <c r="P859" s="6">
        <f>MONTH(tbl_Sales[[#This Row],[Date]])</f>
        <v>5</v>
      </c>
      <c r="Q859" s="6">
        <f>YEAR(tbl_Sales[[#This Row],[Date]])</f>
        <v>2016</v>
      </c>
    </row>
    <row r="860" spans="1:17" x14ac:dyDescent="0.25">
      <c r="A860" s="1">
        <v>42502</v>
      </c>
      <c r="B860">
        <v>1797000</v>
      </c>
      <c r="C860" t="s">
        <v>2</v>
      </c>
      <c r="D860" t="s">
        <v>12428</v>
      </c>
      <c r="E860" t="s">
        <v>10</v>
      </c>
      <c r="F860">
        <v>3079</v>
      </c>
      <c r="G860">
        <v>5</v>
      </c>
      <c r="H860">
        <v>3</v>
      </c>
      <c r="I860">
        <v>3</v>
      </c>
      <c r="J860">
        <v>826</v>
      </c>
      <c r="K860">
        <v>1955</v>
      </c>
      <c r="L860" t="s">
        <v>1009</v>
      </c>
      <c r="M860" t="s">
        <v>1008</v>
      </c>
      <c r="N860" t="s">
        <v>150</v>
      </c>
      <c r="O860" s="6" t="str">
        <f>INDEX(lkp_Region,MATCH(tbl_Sales[[#This Row],[Suburb]],lkp_Suburb,0))</f>
        <v>Eastern Metropolitan</v>
      </c>
      <c r="P860" s="6">
        <f>MONTH(tbl_Sales[[#This Row],[Date]])</f>
        <v>5</v>
      </c>
      <c r="Q860" s="6">
        <f>YEAR(tbl_Sales[[#This Row],[Date]])</f>
        <v>2016</v>
      </c>
    </row>
    <row r="861" spans="1:17" x14ac:dyDescent="0.25">
      <c r="A861" s="1">
        <v>42503</v>
      </c>
      <c r="B861">
        <v>1710000</v>
      </c>
      <c r="C861" t="s">
        <v>2</v>
      </c>
      <c r="D861" t="s">
        <v>12429</v>
      </c>
      <c r="E861" t="s">
        <v>5</v>
      </c>
      <c r="F861">
        <v>3121</v>
      </c>
      <c r="G861">
        <v>3</v>
      </c>
      <c r="H861">
        <v>2</v>
      </c>
      <c r="I861">
        <v>2</v>
      </c>
      <c r="J861">
        <v>202</v>
      </c>
      <c r="L861" t="s">
        <v>1010</v>
      </c>
      <c r="M861" t="s">
        <v>6</v>
      </c>
      <c r="N861" t="s">
        <v>8</v>
      </c>
      <c r="O861" s="6" t="str">
        <f>INDEX(lkp_Region,MATCH(tbl_Sales[[#This Row],[Suburb]],lkp_Suburb,0))</f>
        <v>Northern Metropolitan</v>
      </c>
      <c r="P861" s="6">
        <f>MONTH(tbl_Sales[[#This Row],[Date]])</f>
        <v>5</v>
      </c>
      <c r="Q861" s="6">
        <f>YEAR(tbl_Sales[[#This Row],[Date]])</f>
        <v>2016</v>
      </c>
    </row>
    <row r="862" spans="1:17" x14ac:dyDescent="0.25">
      <c r="A862" s="1">
        <v>42503</v>
      </c>
      <c r="B862">
        <v>510000</v>
      </c>
      <c r="C862" t="s">
        <v>13</v>
      </c>
      <c r="D862" t="s">
        <v>12428</v>
      </c>
      <c r="E862" t="s">
        <v>5</v>
      </c>
      <c r="F862">
        <v>3181</v>
      </c>
      <c r="G862">
        <v>2</v>
      </c>
      <c r="H862">
        <v>1</v>
      </c>
      <c r="I862">
        <v>1</v>
      </c>
      <c r="J862">
        <v>0</v>
      </c>
      <c r="K862">
        <v>1999</v>
      </c>
      <c r="L862" t="s">
        <v>1011</v>
      </c>
      <c r="M862" t="s">
        <v>302</v>
      </c>
      <c r="N862" t="s">
        <v>76</v>
      </c>
      <c r="O862" s="6" t="str">
        <f>INDEX(lkp_Region,MATCH(tbl_Sales[[#This Row],[Suburb]],lkp_Suburb,0))</f>
        <v>Southern Metropolitan</v>
      </c>
      <c r="P862" s="6">
        <f>MONTH(tbl_Sales[[#This Row],[Date]])</f>
        <v>5</v>
      </c>
      <c r="Q862" s="6">
        <f>YEAR(tbl_Sales[[#This Row],[Date]])</f>
        <v>2016</v>
      </c>
    </row>
    <row r="863" spans="1:17" x14ac:dyDescent="0.25">
      <c r="A863" s="1">
        <v>42503</v>
      </c>
      <c r="B863">
        <v>1815000</v>
      </c>
      <c r="C863" t="s">
        <v>2</v>
      </c>
      <c r="D863" t="s">
        <v>12427</v>
      </c>
      <c r="E863" t="s">
        <v>10</v>
      </c>
      <c r="F863">
        <v>3056</v>
      </c>
      <c r="G863">
        <v>3</v>
      </c>
      <c r="H863">
        <v>1</v>
      </c>
      <c r="I863">
        <v>3</v>
      </c>
      <c r="J863">
        <v>612</v>
      </c>
      <c r="L863" t="s">
        <v>1012</v>
      </c>
      <c r="M863" t="s">
        <v>117</v>
      </c>
      <c r="N863" t="s">
        <v>18</v>
      </c>
      <c r="O863" s="6" t="str">
        <f>INDEX(lkp_Region,MATCH(tbl_Sales[[#This Row],[Suburb]],lkp_Suburb,0))</f>
        <v>Northern Metropolitan</v>
      </c>
      <c r="P863" s="6">
        <f>MONTH(tbl_Sales[[#This Row],[Date]])</f>
        <v>5</v>
      </c>
      <c r="Q863" s="6">
        <f>YEAR(tbl_Sales[[#This Row],[Date]])</f>
        <v>2016</v>
      </c>
    </row>
    <row r="864" spans="1:17" x14ac:dyDescent="0.25">
      <c r="A864" s="1">
        <v>42503</v>
      </c>
      <c r="B864">
        <v>1370000</v>
      </c>
      <c r="C864" t="s">
        <v>2</v>
      </c>
      <c r="D864" t="s">
        <v>12427</v>
      </c>
      <c r="E864" t="s">
        <v>10</v>
      </c>
      <c r="F864">
        <v>3039</v>
      </c>
      <c r="G864">
        <v>3</v>
      </c>
      <c r="H864">
        <v>1</v>
      </c>
      <c r="I864">
        <v>2</v>
      </c>
      <c r="J864">
        <v>427</v>
      </c>
      <c r="L864" t="s">
        <v>1013</v>
      </c>
      <c r="M864" t="s">
        <v>242</v>
      </c>
      <c r="N864" t="s">
        <v>49</v>
      </c>
      <c r="O864" s="6" t="str">
        <f>INDEX(lkp_Region,MATCH(tbl_Sales[[#This Row],[Suburb]],lkp_Suburb,0))</f>
        <v>Western Metropolitan</v>
      </c>
      <c r="P864" s="6">
        <f>MONTH(tbl_Sales[[#This Row],[Date]])</f>
        <v>5</v>
      </c>
      <c r="Q864" s="6">
        <f>YEAR(tbl_Sales[[#This Row],[Date]])</f>
        <v>2016</v>
      </c>
    </row>
    <row r="865" spans="1:17" x14ac:dyDescent="0.25">
      <c r="A865" s="1">
        <v>42503</v>
      </c>
      <c r="B865">
        <v>1391000</v>
      </c>
      <c r="C865" t="s">
        <v>2</v>
      </c>
      <c r="D865" t="s">
        <v>12427</v>
      </c>
      <c r="E865" t="s">
        <v>10</v>
      </c>
      <c r="F865">
        <v>3108</v>
      </c>
      <c r="G865">
        <v>3</v>
      </c>
      <c r="H865">
        <v>1</v>
      </c>
      <c r="I865">
        <v>1</v>
      </c>
      <c r="J865">
        <v>764</v>
      </c>
      <c r="K865">
        <v>1965</v>
      </c>
      <c r="L865" t="s">
        <v>1014</v>
      </c>
      <c r="M865" t="s">
        <v>126</v>
      </c>
      <c r="N865" t="s">
        <v>128</v>
      </c>
      <c r="O865" s="6" t="str">
        <f>INDEX(lkp_Region,MATCH(tbl_Sales[[#This Row],[Suburb]],lkp_Suburb,0))</f>
        <v>Eastern Metropolitan</v>
      </c>
      <c r="P865" s="6">
        <f>MONTH(tbl_Sales[[#This Row],[Date]])</f>
        <v>5</v>
      </c>
      <c r="Q865" s="6">
        <f>YEAR(tbl_Sales[[#This Row],[Date]])</f>
        <v>2016</v>
      </c>
    </row>
    <row r="866" spans="1:17" x14ac:dyDescent="0.25">
      <c r="A866" s="1">
        <v>42503</v>
      </c>
      <c r="B866">
        <v>737000</v>
      </c>
      <c r="C866" t="s">
        <v>13</v>
      </c>
      <c r="D866" t="s">
        <v>12429</v>
      </c>
      <c r="E866" t="s">
        <v>10</v>
      </c>
      <c r="F866">
        <v>3163</v>
      </c>
      <c r="G866">
        <v>2</v>
      </c>
      <c r="H866">
        <v>1</v>
      </c>
      <c r="I866">
        <v>1</v>
      </c>
      <c r="J866">
        <v>165</v>
      </c>
      <c r="K866">
        <v>1990</v>
      </c>
      <c r="L866" t="s">
        <v>1015</v>
      </c>
      <c r="M866" t="s">
        <v>201</v>
      </c>
      <c r="N866" t="s">
        <v>57</v>
      </c>
      <c r="O866" s="6" t="str">
        <f>INDEX(lkp_Region,MATCH(tbl_Sales[[#This Row],[Suburb]],lkp_Suburb,0))</f>
        <v>Southern Metropolitan</v>
      </c>
      <c r="P866" s="6">
        <f>MONTH(tbl_Sales[[#This Row],[Date]])</f>
        <v>5</v>
      </c>
      <c r="Q866" s="6">
        <f>YEAR(tbl_Sales[[#This Row],[Date]])</f>
        <v>2016</v>
      </c>
    </row>
    <row r="867" spans="1:17" x14ac:dyDescent="0.25">
      <c r="A867" s="1">
        <v>42503</v>
      </c>
      <c r="B867">
        <v>1005000</v>
      </c>
      <c r="C867" t="s">
        <v>2</v>
      </c>
      <c r="D867" t="s">
        <v>12427</v>
      </c>
      <c r="E867" t="s">
        <v>10</v>
      </c>
      <c r="F867">
        <v>3204</v>
      </c>
      <c r="G867">
        <v>7</v>
      </c>
      <c r="H867">
        <v>3</v>
      </c>
      <c r="I867">
        <v>4</v>
      </c>
      <c r="J867">
        <v>607</v>
      </c>
      <c r="K867">
        <v>1950</v>
      </c>
      <c r="L867" t="s">
        <v>1016</v>
      </c>
      <c r="M867" t="s">
        <v>55</v>
      </c>
      <c r="N867" t="s">
        <v>57</v>
      </c>
      <c r="O867" s="6" t="str">
        <f>INDEX(lkp_Region,MATCH(tbl_Sales[[#This Row],[Suburb]],lkp_Suburb,0))</f>
        <v>Southern Metropolitan</v>
      </c>
      <c r="P867" s="6">
        <f>MONTH(tbl_Sales[[#This Row],[Date]])</f>
        <v>5</v>
      </c>
      <c r="Q867" s="6">
        <f>YEAR(tbl_Sales[[#This Row],[Date]])</f>
        <v>2016</v>
      </c>
    </row>
    <row r="868" spans="1:17" x14ac:dyDescent="0.25">
      <c r="A868" s="1">
        <v>42503</v>
      </c>
      <c r="B868">
        <v>900000</v>
      </c>
      <c r="C868" t="s">
        <v>2</v>
      </c>
      <c r="D868" t="s">
        <v>12427</v>
      </c>
      <c r="E868" t="s">
        <v>5</v>
      </c>
      <c r="F868">
        <v>3072</v>
      </c>
      <c r="G868">
        <v>3</v>
      </c>
      <c r="H868">
        <v>1</v>
      </c>
      <c r="I868">
        <v>2</v>
      </c>
      <c r="J868">
        <v>560</v>
      </c>
      <c r="K868">
        <v>1950</v>
      </c>
      <c r="L868" t="s">
        <v>1017</v>
      </c>
      <c r="M868" t="s">
        <v>97</v>
      </c>
      <c r="N868" t="s">
        <v>62</v>
      </c>
      <c r="O868" s="6" t="str">
        <f>INDEX(lkp_Region,MATCH(tbl_Sales[[#This Row],[Suburb]],lkp_Suburb,0))</f>
        <v>Northern Metropolitan</v>
      </c>
      <c r="P868" s="6">
        <f>MONTH(tbl_Sales[[#This Row],[Date]])</f>
        <v>5</v>
      </c>
      <c r="Q868" s="6">
        <f>YEAR(tbl_Sales[[#This Row],[Date]])</f>
        <v>2016</v>
      </c>
    </row>
    <row r="869" spans="1:17" x14ac:dyDescent="0.25">
      <c r="A869" s="1">
        <v>42503</v>
      </c>
      <c r="B869">
        <v>910000</v>
      </c>
      <c r="C869" t="s">
        <v>2</v>
      </c>
      <c r="D869" t="s">
        <v>12427</v>
      </c>
      <c r="E869" t="s">
        <v>10</v>
      </c>
      <c r="F869">
        <v>3072</v>
      </c>
      <c r="G869">
        <v>3</v>
      </c>
      <c r="H869">
        <v>1</v>
      </c>
      <c r="I869">
        <v>1</v>
      </c>
      <c r="J869">
        <v>486</v>
      </c>
      <c r="L869" t="s">
        <v>1018</v>
      </c>
      <c r="M869" t="s">
        <v>97</v>
      </c>
      <c r="N869" t="s">
        <v>62</v>
      </c>
      <c r="O869" s="6" t="str">
        <f>INDEX(lkp_Region,MATCH(tbl_Sales[[#This Row],[Suburb]],lkp_Suburb,0))</f>
        <v>Northern Metropolitan</v>
      </c>
      <c r="P869" s="6">
        <f>MONTH(tbl_Sales[[#This Row],[Date]])</f>
        <v>5</v>
      </c>
      <c r="Q869" s="6">
        <f>YEAR(tbl_Sales[[#This Row],[Date]])</f>
        <v>2016</v>
      </c>
    </row>
    <row r="870" spans="1:17" x14ac:dyDescent="0.25">
      <c r="A870" s="1">
        <v>42503</v>
      </c>
      <c r="B870">
        <v>720000</v>
      </c>
      <c r="C870" t="s">
        <v>2</v>
      </c>
      <c r="D870" t="s">
        <v>12432</v>
      </c>
      <c r="E870" t="s">
        <v>10</v>
      </c>
      <c r="F870">
        <v>3020</v>
      </c>
      <c r="G870">
        <v>2</v>
      </c>
      <c r="H870">
        <v>1</v>
      </c>
      <c r="I870">
        <v>2</v>
      </c>
      <c r="J870">
        <v>465</v>
      </c>
      <c r="L870" t="s">
        <v>1019</v>
      </c>
      <c r="M870" t="s">
        <v>443</v>
      </c>
      <c r="N870" t="s">
        <v>3</v>
      </c>
      <c r="O870" s="6" t="str">
        <f>INDEX(lkp_Region,MATCH(tbl_Sales[[#This Row],[Suburb]],lkp_Suburb,0))</f>
        <v>Western Metropolitan</v>
      </c>
      <c r="P870" s="6">
        <f>MONTH(tbl_Sales[[#This Row],[Date]])</f>
        <v>5</v>
      </c>
      <c r="Q870" s="6">
        <f>YEAR(tbl_Sales[[#This Row],[Date]])</f>
        <v>2016</v>
      </c>
    </row>
    <row r="871" spans="1:17" x14ac:dyDescent="0.25">
      <c r="A871" s="1">
        <v>42503</v>
      </c>
      <c r="B871">
        <v>1255000</v>
      </c>
      <c r="C871" t="s">
        <v>2</v>
      </c>
      <c r="D871" t="s">
        <v>12423</v>
      </c>
      <c r="E871" t="s">
        <v>5</v>
      </c>
      <c r="F871">
        <v>3103</v>
      </c>
      <c r="G871">
        <v>3</v>
      </c>
      <c r="H871">
        <v>2</v>
      </c>
      <c r="I871">
        <v>2</v>
      </c>
      <c r="J871">
        <v>308</v>
      </c>
      <c r="L871" t="s">
        <v>1020</v>
      </c>
      <c r="M871" t="s">
        <v>274</v>
      </c>
      <c r="N871" t="s">
        <v>101</v>
      </c>
      <c r="O871" s="6" t="str">
        <f>INDEX(lkp_Region,MATCH(tbl_Sales[[#This Row],[Suburb]],lkp_Suburb,0))</f>
        <v>Southern Metropolitan</v>
      </c>
      <c r="P871" s="6">
        <f>MONTH(tbl_Sales[[#This Row],[Date]])</f>
        <v>5</v>
      </c>
      <c r="Q871" s="6">
        <f>YEAR(tbl_Sales[[#This Row],[Date]])</f>
        <v>2016</v>
      </c>
    </row>
    <row r="872" spans="1:17" x14ac:dyDescent="0.25">
      <c r="A872" s="1">
        <v>42503</v>
      </c>
      <c r="B872">
        <v>2020000</v>
      </c>
      <c r="C872" t="s">
        <v>2</v>
      </c>
      <c r="D872" t="s">
        <v>12427</v>
      </c>
      <c r="E872" t="s">
        <v>10</v>
      </c>
      <c r="F872">
        <v>3103</v>
      </c>
      <c r="G872">
        <v>5</v>
      </c>
      <c r="H872">
        <v>2</v>
      </c>
      <c r="I872">
        <v>2</v>
      </c>
      <c r="J872">
        <v>611</v>
      </c>
      <c r="L872" t="s">
        <v>1021</v>
      </c>
      <c r="M872" t="s">
        <v>274</v>
      </c>
      <c r="N872" t="s">
        <v>101</v>
      </c>
      <c r="O872" s="6" t="str">
        <f>INDEX(lkp_Region,MATCH(tbl_Sales[[#This Row],[Suburb]],lkp_Suburb,0))</f>
        <v>Southern Metropolitan</v>
      </c>
      <c r="P872" s="6">
        <f>MONTH(tbl_Sales[[#This Row],[Date]])</f>
        <v>5</v>
      </c>
      <c r="Q872" s="6">
        <f>YEAR(tbl_Sales[[#This Row],[Date]])</f>
        <v>2016</v>
      </c>
    </row>
    <row r="873" spans="1:17" x14ac:dyDescent="0.25">
      <c r="A873" s="1">
        <v>42503</v>
      </c>
      <c r="B873">
        <v>2300000</v>
      </c>
      <c r="C873" t="s">
        <v>2</v>
      </c>
      <c r="D873" t="s">
        <v>12425</v>
      </c>
      <c r="E873" t="s">
        <v>10</v>
      </c>
      <c r="F873">
        <v>3127</v>
      </c>
      <c r="G873">
        <v>3</v>
      </c>
      <c r="H873">
        <v>2</v>
      </c>
      <c r="I873">
        <v>1</v>
      </c>
      <c r="J873">
        <v>735</v>
      </c>
      <c r="K873">
        <v>1920</v>
      </c>
      <c r="L873" t="s">
        <v>1022</v>
      </c>
      <c r="M873" t="s">
        <v>11</v>
      </c>
      <c r="N873" t="s">
        <v>101</v>
      </c>
      <c r="O873" s="6" t="str">
        <f>INDEX(lkp_Region,MATCH(tbl_Sales[[#This Row],[Suburb]],lkp_Suburb,0))</f>
        <v>Southern Metropolitan</v>
      </c>
      <c r="P873" s="6">
        <f>MONTH(tbl_Sales[[#This Row],[Date]])</f>
        <v>5</v>
      </c>
      <c r="Q873" s="6">
        <f>YEAR(tbl_Sales[[#This Row],[Date]])</f>
        <v>2016</v>
      </c>
    </row>
    <row r="874" spans="1:17" x14ac:dyDescent="0.25">
      <c r="A874" s="1">
        <v>42503</v>
      </c>
      <c r="B874">
        <v>890000</v>
      </c>
      <c r="C874" t="s">
        <v>51</v>
      </c>
      <c r="D874" t="s">
        <v>12431</v>
      </c>
      <c r="E874" t="s">
        <v>10</v>
      </c>
      <c r="F874">
        <v>3188</v>
      </c>
      <c r="G874">
        <v>2</v>
      </c>
      <c r="H874">
        <v>2</v>
      </c>
      <c r="I874">
        <v>2</v>
      </c>
      <c r="J874">
        <v>181</v>
      </c>
      <c r="L874" t="s">
        <v>1023</v>
      </c>
      <c r="M874" t="s">
        <v>176</v>
      </c>
      <c r="N874" t="s">
        <v>107</v>
      </c>
      <c r="O874" s="6" t="str">
        <f>INDEX(lkp_Region,MATCH(tbl_Sales[[#This Row],[Suburb]],lkp_Suburb,0))</f>
        <v>Southern Metropolitan</v>
      </c>
      <c r="P874" s="6">
        <f>MONTH(tbl_Sales[[#This Row],[Date]])</f>
        <v>5</v>
      </c>
      <c r="Q874" s="6">
        <f>YEAR(tbl_Sales[[#This Row],[Date]])</f>
        <v>2016</v>
      </c>
    </row>
    <row r="875" spans="1:17" x14ac:dyDescent="0.25">
      <c r="A875" s="1">
        <v>42503</v>
      </c>
      <c r="B875">
        <v>1400000</v>
      </c>
      <c r="C875" t="s">
        <v>2</v>
      </c>
      <c r="D875" t="s">
        <v>12427</v>
      </c>
      <c r="E875" t="s">
        <v>5</v>
      </c>
      <c r="F875">
        <v>3187</v>
      </c>
      <c r="G875">
        <v>3</v>
      </c>
      <c r="H875">
        <v>1</v>
      </c>
      <c r="I875">
        <v>3</v>
      </c>
      <c r="J875">
        <v>613</v>
      </c>
      <c r="K875">
        <v>1950</v>
      </c>
      <c r="L875" t="s">
        <v>1024</v>
      </c>
      <c r="M875" t="s">
        <v>346</v>
      </c>
      <c r="N875" t="s">
        <v>107</v>
      </c>
      <c r="O875" s="6" t="str">
        <f>INDEX(lkp_Region,MATCH(tbl_Sales[[#This Row],[Suburb]],lkp_Suburb,0))</f>
        <v>Southern Metropolitan</v>
      </c>
      <c r="P875" s="6">
        <f>MONTH(tbl_Sales[[#This Row],[Date]])</f>
        <v>5</v>
      </c>
      <c r="Q875" s="6">
        <f>YEAR(tbl_Sales[[#This Row],[Date]])</f>
        <v>2016</v>
      </c>
    </row>
    <row r="876" spans="1:17" x14ac:dyDescent="0.25">
      <c r="A876" s="1">
        <v>42503</v>
      </c>
      <c r="B876">
        <v>520000</v>
      </c>
      <c r="C876" t="s">
        <v>2</v>
      </c>
      <c r="D876" t="s">
        <v>12427</v>
      </c>
      <c r="E876" t="s">
        <v>5</v>
      </c>
      <c r="F876">
        <v>3081</v>
      </c>
      <c r="G876">
        <v>2</v>
      </c>
      <c r="H876">
        <v>1</v>
      </c>
      <c r="I876">
        <v>2</v>
      </c>
      <c r="J876">
        <v>594</v>
      </c>
      <c r="L876" t="s">
        <v>1025</v>
      </c>
      <c r="M876" t="s">
        <v>148</v>
      </c>
      <c r="N876" t="s">
        <v>150</v>
      </c>
      <c r="O876" s="6" t="str">
        <f>INDEX(lkp_Region,MATCH(tbl_Sales[[#This Row],[Suburb]],lkp_Suburb,0))</f>
        <v>Eastern Metropolitan</v>
      </c>
      <c r="P876" s="6">
        <f>MONTH(tbl_Sales[[#This Row],[Date]])</f>
        <v>5</v>
      </c>
      <c r="Q876" s="6">
        <f>YEAR(tbl_Sales[[#This Row],[Date]])</f>
        <v>2016</v>
      </c>
    </row>
    <row r="877" spans="1:17" x14ac:dyDescent="0.25">
      <c r="A877" s="1">
        <v>42503</v>
      </c>
      <c r="B877">
        <v>940000</v>
      </c>
      <c r="C877" t="s">
        <v>2</v>
      </c>
      <c r="D877" t="s">
        <v>12423</v>
      </c>
      <c r="E877" t="s">
        <v>5</v>
      </c>
      <c r="F877">
        <v>3084</v>
      </c>
      <c r="G877">
        <v>4</v>
      </c>
      <c r="H877">
        <v>3</v>
      </c>
      <c r="I877">
        <v>2</v>
      </c>
      <c r="J877">
        <v>574</v>
      </c>
      <c r="L877" t="s">
        <v>1026</v>
      </c>
      <c r="M877" t="s">
        <v>320</v>
      </c>
      <c r="N877" t="s">
        <v>150</v>
      </c>
      <c r="O877" s="6" t="str">
        <f>INDEX(lkp_Region,MATCH(tbl_Sales[[#This Row],[Suburb]],lkp_Suburb,0))</f>
        <v>Eastern Metropolitan</v>
      </c>
      <c r="P877" s="6">
        <f>MONTH(tbl_Sales[[#This Row],[Date]])</f>
        <v>5</v>
      </c>
      <c r="Q877" s="6">
        <f>YEAR(tbl_Sales[[#This Row],[Date]])</f>
        <v>2016</v>
      </c>
    </row>
    <row r="878" spans="1:17" x14ac:dyDescent="0.25">
      <c r="A878" s="1">
        <v>42504</v>
      </c>
      <c r="B878">
        <v>390000</v>
      </c>
      <c r="C878" t="s">
        <v>13</v>
      </c>
      <c r="D878" t="s">
        <v>12426</v>
      </c>
      <c r="E878" t="s">
        <v>10</v>
      </c>
      <c r="F878">
        <v>3121</v>
      </c>
      <c r="G878">
        <v>1</v>
      </c>
      <c r="H878">
        <v>1</v>
      </c>
      <c r="I878">
        <v>1</v>
      </c>
      <c r="J878">
        <v>0</v>
      </c>
      <c r="K878">
        <v>2011</v>
      </c>
      <c r="L878" t="s">
        <v>1027</v>
      </c>
      <c r="M878" t="s">
        <v>6</v>
      </c>
      <c r="N878" t="s">
        <v>8</v>
      </c>
      <c r="O878" s="6" t="str">
        <f>INDEX(lkp_Region,MATCH(tbl_Sales[[#This Row],[Suburb]],lkp_Suburb,0))</f>
        <v>Northern Metropolitan</v>
      </c>
      <c r="P878" s="6">
        <f>MONTH(tbl_Sales[[#This Row],[Date]])</f>
        <v>5</v>
      </c>
      <c r="Q878" s="6">
        <f>YEAR(tbl_Sales[[#This Row],[Date]])</f>
        <v>2016</v>
      </c>
    </row>
    <row r="879" spans="1:17" x14ac:dyDescent="0.25">
      <c r="A879" s="1">
        <v>42504</v>
      </c>
      <c r="B879">
        <v>1100000</v>
      </c>
      <c r="C879" t="s">
        <v>2</v>
      </c>
      <c r="D879" t="s">
        <v>12427</v>
      </c>
      <c r="E879" t="s">
        <v>5</v>
      </c>
      <c r="F879">
        <v>3121</v>
      </c>
      <c r="G879">
        <v>3</v>
      </c>
      <c r="H879">
        <v>2</v>
      </c>
      <c r="I879">
        <v>1</v>
      </c>
      <c r="J879">
        <v>66</v>
      </c>
      <c r="K879">
        <v>2013</v>
      </c>
      <c r="L879" t="s">
        <v>1028</v>
      </c>
      <c r="M879" t="s">
        <v>6</v>
      </c>
      <c r="N879" t="s">
        <v>8</v>
      </c>
      <c r="O879" s="6" t="str">
        <f>INDEX(lkp_Region,MATCH(tbl_Sales[[#This Row],[Suburb]],lkp_Suburb,0))</f>
        <v>Northern Metropolitan</v>
      </c>
      <c r="P879" s="6">
        <f>MONTH(tbl_Sales[[#This Row],[Date]])</f>
        <v>5</v>
      </c>
      <c r="Q879" s="6">
        <f>YEAR(tbl_Sales[[#This Row],[Date]])</f>
        <v>2016</v>
      </c>
    </row>
    <row r="880" spans="1:17" x14ac:dyDescent="0.25">
      <c r="A880" s="1">
        <v>42504</v>
      </c>
      <c r="B880">
        <v>857000</v>
      </c>
      <c r="C880" t="s">
        <v>2</v>
      </c>
      <c r="D880" t="s">
        <v>12425</v>
      </c>
      <c r="E880" t="s">
        <v>10</v>
      </c>
      <c r="F880">
        <v>3128</v>
      </c>
      <c r="G880">
        <v>3</v>
      </c>
      <c r="H880">
        <v>1</v>
      </c>
      <c r="I880">
        <v>1</v>
      </c>
      <c r="J880">
        <v>492</v>
      </c>
      <c r="K880">
        <v>1930</v>
      </c>
      <c r="L880" t="s">
        <v>1029</v>
      </c>
      <c r="M880" t="s">
        <v>151</v>
      </c>
      <c r="N880" t="s">
        <v>14</v>
      </c>
      <c r="O880" s="6" t="str">
        <f>INDEX(lkp_Region,MATCH(tbl_Sales[[#This Row],[Suburb]],lkp_Suburb,0))</f>
        <v>Eastern Metropolitan</v>
      </c>
      <c r="P880" s="6">
        <f>MONTH(tbl_Sales[[#This Row],[Date]])</f>
        <v>5</v>
      </c>
      <c r="Q880" s="6">
        <f>YEAR(tbl_Sales[[#This Row],[Date]])</f>
        <v>2016</v>
      </c>
    </row>
    <row r="881" spans="1:17" x14ac:dyDescent="0.25">
      <c r="A881" s="1">
        <v>42504</v>
      </c>
      <c r="B881">
        <v>520000</v>
      </c>
      <c r="C881" t="s">
        <v>13</v>
      </c>
      <c r="D881" t="s">
        <v>12428</v>
      </c>
      <c r="E881" t="s">
        <v>10</v>
      </c>
      <c r="F881">
        <v>3143</v>
      </c>
      <c r="G881">
        <v>2</v>
      </c>
      <c r="H881">
        <v>1</v>
      </c>
      <c r="I881">
        <v>1</v>
      </c>
      <c r="J881">
        <v>0</v>
      </c>
      <c r="K881">
        <v>1970</v>
      </c>
      <c r="L881" t="s">
        <v>1030</v>
      </c>
      <c r="M881" t="s">
        <v>283</v>
      </c>
      <c r="N881" t="s">
        <v>76</v>
      </c>
      <c r="O881" s="6" t="str">
        <f>INDEX(lkp_Region,MATCH(tbl_Sales[[#This Row],[Suburb]],lkp_Suburb,0))</f>
        <v>Southern Metropolitan</v>
      </c>
      <c r="P881" s="6">
        <f>MONTH(tbl_Sales[[#This Row],[Date]])</f>
        <v>5</v>
      </c>
      <c r="Q881" s="6">
        <f>YEAR(tbl_Sales[[#This Row],[Date]])</f>
        <v>2016</v>
      </c>
    </row>
    <row r="882" spans="1:17" x14ac:dyDescent="0.25">
      <c r="A882" s="1">
        <v>42504</v>
      </c>
      <c r="B882">
        <v>1193000</v>
      </c>
      <c r="C882" t="s">
        <v>2</v>
      </c>
      <c r="D882" t="s">
        <v>12432</v>
      </c>
      <c r="E882" t="s">
        <v>10</v>
      </c>
      <c r="F882">
        <v>3183</v>
      </c>
      <c r="G882">
        <v>3</v>
      </c>
      <c r="H882">
        <v>1</v>
      </c>
      <c r="I882">
        <v>1</v>
      </c>
      <c r="J882">
        <v>178</v>
      </c>
      <c r="K882">
        <v>1920</v>
      </c>
      <c r="L882" t="s">
        <v>1031</v>
      </c>
      <c r="M882" t="s">
        <v>326</v>
      </c>
      <c r="N882" t="s">
        <v>26</v>
      </c>
      <c r="O882" s="6" t="str">
        <f>INDEX(lkp_Region,MATCH(tbl_Sales[[#This Row],[Suburb]],lkp_Suburb,0))</f>
        <v>Southern Metropolitan</v>
      </c>
      <c r="P882" s="6">
        <f>MONTH(tbl_Sales[[#This Row],[Date]])</f>
        <v>5</v>
      </c>
      <c r="Q882" s="6">
        <f>YEAR(tbl_Sales[[#This Row],[Date]])</f>
        <v>2016</v>
      </c>
    </row>
    <row r="883" spans="1:17" x14ac:dyDescent="0.25">
      <c r="A883" s="1">
        <v>42504</v>
      </c>
      <c r="B883">
        <v>808000</v>
      </c>
      <c r="C883" t="s">
        <v>2</v>
      </c>
      <c r="D883" t="s">
        <v>12427</v>
      </c>
      <c r="E883" t="s">
        <v>10</v>
      </c>
      <c r="F883">
        <v>3033</v>
      </c>
      <c r="G883">
        <v>5</v>
      </c>
      <c r="H883">
        <v>2</v>
      </c>
      <c r="I883">
        <v>2</v>
      </c>
      <c r="J883">
        <v>561</v>
      </c>
      <c r="L883" t="s">
        <v>1032</v>
      </c>
      <c r="M883" t="s">
        <v>119</v>
      </c>
      <c r="N883" t="s">
        <v>49</v>
      </c>
      <c r="O883" s="6" t="str">
        <f>INDEX(lkp_Region,MATCH(tbl_Sales[[#This Row],[Suburb]],lkp_Suburb,0))</f>
        <v>Western Metropolitan</v>
      </c>
      <c r="P883" s="6">
        <f>MONTH(tbl_Sales[[#This Row],[Date]])</f>
        <v>5</v>
      </c>
      <c r="Q883" s="6">
        <f>YEAR(tbl_Sales[[#This Row],[Date]])</f>
        <v>2016</v>
      </c>
    </row>
    <row r="884" spans="1:17" x14ac:dyDescent="0.25">
      <c r="A884" s="1">
        <v>42504</v>
      </c>
      <c r="B884">
        <v>1320000</v>
      </c>
      <c r="C884" t="s">
        <v>2</v>
      </c>
      <c r="D884" t="s">
        <v>12428</v>
      </c>
      <c r="E884" t="s">
        <v>10</v>
      </c>
      <c r="F884">
        <v>3041</v>
      </c>
      <c r="G884">
        <v>3</v>
      </c>
      <c r="H884">
        <v>1</v>
      </c>
      <c r="I884">
        <v>1</v>
      </c>
      <c r="J884">
        <v>766</v>
      </c>
      <c r="L884" t="s">
        <v>1034</v>
      </c>
      <c r="M884" t="s">
        <v>1033</v>
      </c>
      <c r="N884" t="s">
        <v>49</v>
      </c>
      <c r="O884" s="6" t="str">
        <f>INDEX(lkp_Region,MATCH(tbl_Sales[[#This Row],[Suburb]],lkp_Suburb,0))</f>
        <v>Western Metropolitan</v>
      </c>
      <c r="P884" s="6">
        <f>MONTH(tbl_Sales[[#This Row],[Date]])</f>
        <v>5</v>
      </c>
      <c r="Q884" s="6">
        <f>YEAR(tbl_Sales[[#This Row],[Date]])</f>
        <v>2016</v>
      </c>
    </row>
    <row r="885" spans="1:17" x14ac:dyDescent="0.25">
      <c r="A885" s="1">
        <v>42504</v>
      </c>
      <c r="B885">
        <v>590000</v>
      </c>
      <c r="C885" t="s">
        <v>13</v>
      </c>
      <c r="D885" t="s">
        <v>12427</v>
      </c>
      <c r="E885" t="s">
        <v>10</v>
      </c>
      <c r="F885">
        <v>3006</v>
      </c>
      <c r="G885">
        <v>2</v>
      </c>
      <c r="H885">
        <v>1</v>
      </c>
      <c r="I885">
        <v>1</v>
      </c>
      <c r="J885">
        <v>0</v>
      </c>
      <c r="L885" t="s">
        <v>1035</v>
      </c>
      <c r="M885" t="s">
        <v>434</v>
      </c>
      <c r="N885" t="s">
        <v>88</v>
      </c>
      <c r="O885" s="6" t="str">
        <f>INDEX(lkp_Region,MATCH(tbl_Sales[[#This Row],[Suburb]],lkp_Suburb,0))</f>
        <v>Southern Metropolitan</v>
      </c>
      <c r="P885" s="6">
        <f>MONTH(tbl_Sales[[#This Row],[Date]])</f>
        <v>5</v>
      </c>
      <c r="Q885" s="6">
        <f>YEAR(tbl_Sales[[#This Row],[Date]])</f>
        <v>2016</v>
      </c>
    </row>
    <row r="886" spans="1:17" x14ac:dyDescent="0.25">
      <c r="A886" s="1">
        <v>42504</v>
      </c>
      <c r="B886">
        <v>360000</v>
      </c>
      <c r="C886" t="s">
        <v>13</v>
      </c>
      <c r="D886" t="s">
        <v>12428</v>
      </c>
      <c r="E886" t="s">
        <v>5</v>
      </c>
      <c r="F886">
        <v>3012</v>
      </c>
      <c r="G886">
        <v>2</v>
      </c>
      <c r="H886">
        <v>2</v>
      </c>
      <c r="I886">
        <v>1</v>
      </c>
      <c r="J886">
        <v>0</v>
      </c>
      <c r="L886" t="s">
        <v>1036</v>
      </c>
      <c r="M886" t="s">
        <v>19</v>
      </c>
      <c r="N886" t="s">
        <v>21</v>
      </c>
      <c r="O886" s="6" t="str">
        <f>INDEX(lkp_Region,MATCH(tbl_Sales[[#This Row],[Suburb]],lkp_Suburb,0))</f>
        <v>Western Metropolitan</v>
      </c>
      <c r="P886" s="6">
        <f>MONTH(tbl_Sales[[#This Row],[Date]])</f>
        <v>5</v>
      </c>
      <c r="Q886" s="6">
        <f>YEAR(tbl_Sales[[#This Row],[Date]])</f>
        <v>2016</v>
      </c>
    </row>
    <row r="887" spans="1:17" x14ac:dyDescent="0.25">
      <c r="A887" s="1">
        <v>42504</v>
      </c>
      <c r="B887">
        <v>420000</v>
      </c>
      <c r="C887" t="s">
        <v>13</v>
      </c>
      <c r="D887" t="s">
        <v>12429</v>
      </c>
      <c r="E887" t="s">
        <v>5</v>
      </c>
      <c r="F887">
        <v>3011</v>
      </c>
      <c r="G887">
        <v>2</v>
      </c>
      <c r="H887">
        <v>1</v>
      </c>
      <c r="I887">
        <v>1</v>
      </c>
      <c r="J887">
        <v>0</v>
      </c>
      <c r="K887">
        <v>2010</v>
      </c>
      <c r="L887" t="s">
        <v>1037</v>
      </c>
      <c r="M887" t="s">
        <v>22</v>
      </c>
      <c r="N887" t="s">
        <v>21</v>
      </c>
      <c r="O887" s="6" t="str">
        <f>INDEX(lkp_Region,MATCH(tbl_Sales[[#This Row],[Suburb]],lkp_Suburb,0))</f>
        <v>Western Metropolitan</v>
      </c>
      <c r="P887" s="6">
        <f>MONTH(tbl_Sales[[#This Row],[Date]])</f>
        <v>5</v>
      </c>
      <c r="Q887" s="6">
        <f>YEAR(tbl_Sales[[#This Row],[Date]])</f>
        <v>2016</v>
      </c>
    </row>
    <row r="888" spans="1:17" x14ac:dyDescent="0.25">
      <c r="A888" s="1">
        <v>42504</v>
      </c>
      <c r="B888">
        <v>1250000</v>
      </c>
      <c r="C888" t="s">
        <v>2</v>
      </c>
      <c r="D888" t="s">
        <v>12425</v>
      </c>
      <c r="E888" t="s">
        <v>5</v>
      </c>
      <c r="F888">
        <v>3108</v>
      </c>
      <c r="G888">
        <v>4</v>
      </c>
      <c r="H888">
        <v>2</v>
      </c>
      <c r="I888">
        <v>3</v>
      </c>
      <c r="J888">
        <v>767</v>
      </c>
      <c r="K888">
        <v>1963</v>
      </c>
      <c r="L888" t="s">
        <v>1038</v>
      </c>
      <c r="M888" t="s">
        <v>126</v>
      </c>
      <c r="N888" t="s">
        <v>128</v>
      </c>
      <c r="O888" s="6" t="str">
        <f>INDEX(lkp_Region,MATCH(tbl_Sales[[#This Row],[Suburb]],lkp_Suburb,0))</f>
        <v>Eastern Metropolitan</v>
      </c>
      <c r="P888" s="6">
        <f>MONTH(tbl_Sales[[#This Row],[Date]])</f>
        <v>5</v>
      </c>
      <c r="Q888" s="6">
        <f>YEAR(tbl_Sales[[#This Row],[Date]])</f>
        <v>2016</v>
      </c>
    </row>
    <row r="889" spans="1:17" x14ac:dyDescent="0.25">
      <c r="A889" s="1">
        <v>42504</v>
      </c>
      <c r="B889">
        <v>810000</v>
      </c>
      <c r="C889" t="s">
        <v>2</v>
      </c>
      <c r="D889" t="s">
        <v>12423</v>
      </c>
      <c r="E889" t="s">
        <v>5</v>
      </c>
      <c r="F889">
        <v>3072</v>
      </c>
      <c r="G889">
        <v>3</v>
      </c>
      <c r="H889">
        <v>1</v>
      </c>
      <c r="I889">
        <v>1</v>
      </c>
      <c r="J889">
        <v>421</v>
      </c>
      <c r="K889">
        <v>1930</v>
      </c>
      <c r="L889" t="s">
        <v>1039</v>
      </c>
      <c r="M889" t="s">
        <v>97</v>
      </c>
      <c r="N889" t="s">
        <v>62</v>
      </c>
      <c r="O889" s="6" t="str">
        <f>INDEX(lkp_Region,MATCH(tbl_Sales[[#This Row],[Suburb]],lkp_Suburb,0))</f>
        <v>Northern Metropolitan</v>
      </c>
      <c r="P889" s="6">
        <f>MONTH(tbl_Sales[[#This Row],[Date]])</f>
        <v>5</v>
      </c>
      <c r="Q889" s="6">
        <f>YEAR(tbl_Sales[[#This Row],[Date]])</f>
        <v>2016</v>
      </c>
    </row>
    <row r="890" spans="1:17" x14ac:dyDescent="0.25">
      <c r="A890" s="1">
        <v>42504</v>
      </c>
      <c r="B890">
        <v>607500</v>
      </c>
      <c r="C890" t="s">
        <v>2</v>
      </c>
      <c r="D890" t="s">
        <v>12432</v>
      </c>
      <c r="E890" t="s">
        <v>10</v>
      </c>
      <c r="F890">
        <v>3020</v>
      </c>
      <c r="G890">
        <v>3</v>
      </c>
      <c r="H890">
        <v>1</v>
      </c>
      <c r="I890">
        <v>2</v>
      </c>
      <c r="J890">
        <v>487</v>
      </c>
      <c r="L890" t="s">
        <v>1040</v>
      </c>
      <c r="M890" t="s">
        <v>443</v>
      </c>
      <c r="N890" t="s">
        <v>3</v>
      </c>
      <c r="O890" s="6" t="str">
        <f>INDEX(lkp_Region,MATCH(tbl_Sales[[#This Row],[Suburb]],lkp_Suburb,0))</f>
        <v>Western Metropolitan</v>
      </c>
      <c r="P890" s="6">
        <f>MONTH(tbl_Sales[[#This Row],[Date]])</f>
        <v>5</v>
      </c>
      <c r="Q890" s="6">
        <f>YEAR(tbl_Sales[[#This Row],[Date]])</f>
        <v>2016</v>
      </c>
    </row>
    <row r="891" spans="1:17" x14ac:dyDescent="0.25">
      <c r="A891" s="1">
        <v>42504</v>
      </c>
      <c r="B891">
        <v>1650000</v>
      </c>
      <c r="C891" t="s">
        <v>2</v>
      </c>
      <c r="D891" t="s">
        <v>12428</v>
      </c>
      <c r="E891" t="s">
        <v>5</v>
      </c>
      <c r="F891">
        <v>3127</v>
      </c>
      <c r="G891">
        <v>5</v>
      </c>
      <c r="H891">
        <v>5</v>
      </c>
      <c r="I891">
        <v>2</v>
      </c>
      <c r="J891">
        <v>693</v>
      </c>
      <c r="K891">
        <v>1930</v>
      </c>
      <c r="L891" t="s">
        <v>1041</v>
      </c>
      <c r="M891" t="s">
        <v>11</v>
      </c>
      <c r="N891" t="s">
        <v>101</v>
      </c>
      <c r="O891" s="6" t="str">
        <f>INDEX(lkp_Region,MATCH(tbl_Sales[[#This Row],[Suburb]],lkp_Suburb,0))</f>
        <v>Southern Metropolitan</v>
      </c>
      <c r="P891" s="6">
        <f>MONTH(tbl_Sales[[#This Row],[Date]])</f>
        <v>5</v>
      </c>
      <c r="Q891" s="6">
        <f>YEAR(tbl_Sales[[#This Row],[Date]])</f>
        <v>2016</v>
      </c>
    </row>
    <row r="892" spans="1:17" x14ac:dyDescent="0.25">
      <c r="A892" s="1">
        <v>42504</v>
      </c>
      <c r="B892">
        <v>1690000</v>
      </c>
      <c r="C892" t="s">
        <v>2</v>
      </c>
      <c r="D892" t="s">
        <v>12428</v>
      </c>
      <c r="E892" t="s">
        <v>5</v>
      </c>
      <c r="F892">
        <v>3124</v>
      </c>
      <c r="G892">
        <v>3</v>
      </c>
      <c r="H892">
        <v>2</v>
      </c>
      <c r="I892">
        <v>1</v>
      </c>
      <c r="J892">
        <v>777</v>
      </c>
      <c r="K892">
        <v>1950</v>
      </c>
      <c r="L892" t="s">
        <v>1042</v>
      </c>
      <c r="M892" t="s">
        <v>209</v>
      </c>
      <c r="N892" t="s">
        <v>101</v>
      </c>
      <c r="O892" s="6" t="str">
        <f>INDEX(lkp_Region,MATCH(tbl_Sales[[#This Row],[Suburb]],lkp_Suburb,0))</f>
        <v>Southern Metropolitan</v>
      </c>
      <c r="P892" s="6">
        <f>MONTH(tbl_Sales[[#This Row],[Date]])</f>
        <v>5</v>
      </c>
      <c r="Q892" s="6">
        <f>YEAR(tbl_Sales[[#This Row],[Date]])</f>
        <v>2016</v>
      </c>
    </row>
    <row r="893" spans="1:17" x14ac:dyDescent="0.25">
      <c r="A893" s="1">
        <v>42504</v>
      </c>
      <c r="B893">
        <v>1705000</v>
      </c>
      <c r="C893" t="s">
        <v>2</v>
      </c>
      <c r="D893" t="s">
        <v>12429</v>
      </c>
      <c r="E893" t="s">
        <v>5</v>
      </c>
      <c r="F893">
        <v>3188</v>
      </c>
      <c r="G893">
        <v>5</v>
      </c>
      <c r="H893">
        <v>2</v>
      </c>
      <c r="I893">
        <v>2</v>
      </c>
      <c r="J893">
        <v>648</v>
      </c>
      <c r="K893">
        <v>1950</v>
      </c>
      <c r="L893" t="s">
        <v>1043</v>
      </c>
      <c r="M893" t="s">
        <v>176</v>
      </c>
      <c r="N893" t="s">
        <v>107</v>
      </c>
      <c r="O893" s="6" t="str">
        <f>INDEX(lkp_Region,MATCH(tbl_Sales[[#This Row],[Suburb]],lkp_Suburb,0))</f>
        <v>Southern Metropolitan</v>
      </c>
      <c r="P893" s="6">
        <f>MONTH(tbl_Sales[[#This Row],[Date]])</f>
        <v>5</v>
      </c>
      <c r="Q893" s="6">
        <f>YEAR(tbl_Sales[[#This Row],[Date]])</f>
        <v>2016</v>
      </c>
    </row>
    <row r="894" spans="1:17" x14ac:dyDescent="0.25">
      <c r="A894" s="1">
        <v>42505</v>
      </c>
      <c r="B894">
        <v>760000</v>
      </c>
      <c r="C894" t="s">
        <v>13</v>
      </c>
      <c r="D894" t="s">
        <v>12427</v>
      </c>
      <c r="E894" t="s">
        <v>5</v>
      </c>
      <c r="F894">
        <v>3121</v>
      </c>
      <c r="G894">
        <v>3</v>
      </c>
      <c r="H894">
        <v>2</v>
      </c>
      <c r="I894">
        <v>1</v>
      </c>
      <c r="J894">
        <v>0</v>
      </c>
      <c r="K894">
        <v>2005</v>
      </c>
      <c r="L894" t="s">
        <v>1044</v>
      </c>
      <c r="M894" t="s">
        <v>6</v>
      </c>
      <c r="N894" t="s">
        <v>8</v>
      </c>
      <c r="O894" s="6" t="str">
        <f>INDEX(lkp_Region,MATCH(tbl_Sales[[#This Row],[Suburb]],lkp_Suburb,0))</f>
        <v>Northern Metropolitan</v>
      </c>
      <c r="P894" s="6">
        <f>MONTH(tbl_Sales[[#This Row],[Date]])</f>
        <v>5</v>
      </c>
      <c r="Q894" s="6">
        <f>YEAR(tbl_Sales[[#This Row],[Date]])</f>
        <v>2016</v>
      </c>
    </row>
    <row r="895" spans="1:17" x14ac:dyDescent="0.25">
      <c r="A895" s="1">
        <v>42505</v>
      </c>
      <c r="B895">
        <v>850000</v>
      </c>
      <c r="C895" t="s">
        <v>13</v>
      </c>
      <c r="D895" t="s">
        <v>12427</v>
      </c>
      <c r="E895" t="s">
        <v>5</v>
      </c>
      <c r="F895">
        <v>3065</v>
      </c>
      <c r="G895">
        <v>3</v>
      </c>
      <c r="H895">
        <v>2</v>
      </c>
      <c r="I895">
        <v>1</v>
      </c>
      <c r="J895">
        <v>2782</v>
      </c>
      <c r="K895">
        <v>2000</v>
      </c>
      <c r="L895" t="s">
        <v>1045</v>
      </c>
      <c r="M895" t="s">
        <v>427</v>
      </c>
      <c r="N895" t="s">
        <v>8</v>
      </c>
      <c r="O895" s="6" t="str">
        <f>INDEX(lkp_Region,MATCH(tbl_Sales[[#This Row],[Suburb]],lkp_Suburb,0))</f>
        <v>Northern Metropolitan</v>
      </c>
      <c r="P895" s="6">
        <f>MONTH(tbl_Sales[[#This Row],[Date]])</f>
        <v>5</v>
      </c>
      <c r="Q895" s="6">
        <f>YEAR(tbl_Sales[[#This Row],[Date]])</f>
        <v>2016</v>
      </c>
    </row>
    <row r="896" spans="1:17" x14ac:dyDescent="0.25">
      <c r="A896" s="1">
        <v>42505</v>
      </c>
      <c r="B896">
        <v>511000</v>
      </c>
      <c r="C896" t="s">
        <v>13</v>
      </c>
      <c r="D896" t="s">
        <v>12427</v>
      </c>
      <c r="E896" t="s">
        <v>10</v>
      </c>
      <c r="F896">
        <v>3146</v>
      </c>
      <c r="G896">
        <v>2</v>
      </c>
      <c r="H896">
        <v>1</v>
      </c>
      <c r="I896">
        <v>1</v>
      </c>
      <c r="J896">
        <v>0</v>
      </c>
      <c r="L896" t="s">
        <v>1046</v>
      </c>
      <c r="M896" t="s">
        <v>102</v>
      </c>
      <c r="N896" t="s">
        <v>76</v>
      </c>
      <c r="O896" s="6" t="str">
        <f>INDEX(lkp_Region,MATCH(tbl_Sales[[#This Row],[Suburb]],lkp_Suburb,0))</f>
        <v>Southern Metropolitan</v>
      </c>
      <c r="P896" s="6">
        <f>MONTH(tbl_Sales[[#This Row],[Date]])</f>
        <v>5</v>
      </c>
      <c r="Q896" s="6">
        <f>YEAR(tbl_Sales[[#This Row],[Date]])</f>
        <v>2016</v>
      </c>
    </row>
    <row r="897" spans="1:17" x14ac:dyDescent="0.25">
      <c r="A897" s="1">
        <v>42505</v>
      </c>
      <c r="B897">
        <v>700000</v>
      </c>
      <c r="C897" t="s">
        <v>13</v>
      </c>
      <c r="D897" t="s">
        <v>12429</v>
      </c>
      <c r="E897" t="s">
        <v>5</v>
      </c>
      <c r="F897">
        <v>3143</v>
      </c>
      <c r="G897">
        <v>2</v>
      </c>
      <c r="H897">
        <v>1</v>
      </c>
      <c r="I897">
        <v>2</v>
      </c>
      <c r="J897">
        <v>0</v>
      </c>
      <c r="L897" t="s">
        <v>1047</v>
      </c>
      <c r="M897" t="s">
        <v>283</v>
      </c>
      <c r="N897" t="s">
        <v>76</v>
      </c>
      <c r="O897" s="6" t="str">
        <f>INDEX(lkp_Region,MATCH(tbl_Sales[[#This Row],[Suburb]],lkp_Suburb,0))</f>
        <v>Southern Metropolitan</v>
      </c>
      <c r="P897" s="6">
        <f>MONTH(tbl_Sales[[#This Row],[Date]])</f>
        <v>5</v>
      </c>
      <c r="Q897" s="6">
        <f>YEAR(tbl_Sales[[#This Row],[Date]])</f>
        <v>2016</v>
      </c>
    </row>
    <row r="898" spans="1:17" x14ac:dyDescent="0.25">
      <c r="A898" s="1">
        <v>42505</v>
      </c>
      <c r="B898">
        <v>825000</v>
      </c>
      <c r="C898" t="s">
        <v>13</v>
      </c>
      <c r="D898" t="s">
        <v>12429</v>
      </c>
      <c r="E898" t="s">
        <v>10</v>
      </c>
      <c r="F898">
        <v>3143</v>
      </c>
      <c r="G898">
        <v>2</v>
      </c>
      <c r="H898">
        <v>1</v>
      </c>
      <c r="I898">
        <v>1</v>
      </c>
      <c r="J898">
        <v>0</v>
      </c>
      <c r="L898" t="s">
        <v>1048</v>
      </c>
      <c r="M898" t="s">
        <v>283</v>
      </c>
      <c r="N898" t="s">
        <v>76</v>
      </c>
      <c r="O898" s="6" t="str">
        <f>INDEX(lkp_Region,MATCH(tbl_Sales[[#This Row],[Suburb]],lkp_Suburb,0))</f>
        <v>Southern Metropolitan</v>
      </c>
      <c r="P898" s="6">
        <f>MONTH(tbl_Sales[[#This Row],[Date]])</f>
        <v>5</v>
      </c>
      <c r="Q898" s="6">
        <f>YEAR(tbl_Sales[[#This Row],[Date]])</f>
        <v>2016</v>
      </c>
    </row>
    <row r="899" spans="1:17" x14ac:dyDescent="0.25">
      <c r="A899" s="1">
        <v>42505</v>
      </c>
      <c r="B899">
        <v>1100000</v>
      </c>
      <c r="C899" t="s">
        <v>13</v>
      </c>
      <c r="D899" t="s">
        <v>12431</v>
      </c>
      <c r="E899" t="s">
        <v>5</v>
      </c>
      <c r="F899">
        <v>3207</v>
      </c>
      <c r="G899">
        <v>2</v>
      </c>
      <c r="H899">
        <v>2</v>
      </c>
      <c r="I899">
        <v>1</v>
      </c>
      <c r="J899">
        <v>0</v>
      </c>
      <c r="K899">
        <v>2006</v>
      </c>
      <c r="L899" t="s">
        <v>1049</v>
      </c>
      <c r="M899" t="s">
        <v>24</v>
      </c>
      <c r="N899" t="s">
        <v>26</v>
      </c>
      <c r="O899" s="6" t="str">
        <f>INDEX(lkp_Region,MATCH(tbl_Sales[[#This Row],[Suburb]],lkp_Suburb,0))</f>
        <v>Southern Metropolitan</v>
      </c>
      <c r="P899" s="6">
        <f>MONTH(tbl_Sales[[#This Row],[Date]])</f>
        <v>5</v>
      </c>
      <c r="Q899" s="6">
        <f>YEAR(tbl_Sales[[#This Row],[Date]])</f>
        <v>2016</v>
      </c>
    </row>
    <row r="900" spans="1:17" x14ac:dyDescent="0.25">
      <c r="A900" s="1">
        <v>42505</v>
      </c>
      <c r="B900">
        <v>1390000</v>
      </c>
      <c r="C900" t="s">
        <v>2</v>
      </c>
      <c r="D900" t="s">
        <v>12430</v>
      </c>
      <c r="E900" t="s">
        <v>5</v>
      </c>
      <c r="F900">
        <v>3205</v>
      </c>
      <c r="G900">
        <v>3</v>
      </c>
      <c r="H900">
        <v>2</v>
      </c>
      <c r="I900">
        <v>1</v>
      </c>
      <c r="J900">
        <v>138</v>
      </c>
      <c r="K900">
        <v>1998</v>
      </c>
      <c r="L900" t="s">
        <v>1050</v>
      </c>
      <c r="M900" t="s">
        <v>185</v>
      </c>
      <c r="N900" t="s">
        <v>26</v>
      </c>
      <c r="O900" s="6" t="str">
        <f>INDEX(lkp_Region,MATCH(tbl_Sales[[#This Row],[Suburb]],lkp_Suburb,0))</f>
        <v>Southern Metropolitan</v>
      </c>
      <c r="P900" s="6">
        <f>MONTH(tbl_Sales[[#This Row],[Date]])</f>
        <v>5</v>
      </c>
      <c r="Q900" s="6">
        <f>YEAR(tbl_Sales[[#This Row],[Date]])</f>
        <v>2016</v>
      </c>
    </row>
    <row r="901" spans="1:17" x14ac:dyDescent="0.25">
      <c r="A901" s="1">
        <v>42505</v>
      </c>
      <c r="B901">
        <v>930000</v>
      </c>
      <c r="C901" t="s">
        <v>2</v>
      </c>
      <c r="D901" t="s">
        <v>12427</v>
      </c>
      <c r="E901" t="s">
        <v>10</v>
      </c>
      <c r="F901">
        <v>3055</v>
      </c>
      <c r="G901">
        <v>4</v>
      </c>
      <c r="H901">
        <v>2</v>
      </c>
      <c r="I901">
        <v>2</v>
      </c>
      <c r="J901">
        <v>299</v>
      </c>
      <c r="L901" t="s">
        <v>1051</v>
      </c>
      <c r="M901" t="s">
        <v>80</v>
      </c>
      <c r="N901" t="s">
        <v>18</v>
      </c>
      <c r="O901" s="6" t="str">
        <f>INDEX(lkp_Region,MATCH(tbl_Sales[[#This Row],[Suburb]],lkp_Suburb,0))</f>
        <v>Northern Metropolitan</v>
      </c>
      <c r="P901" s="6">
        <f>MONTH(tbl_Sales[[#This Row],[Date]])</f>
        <v>5</v>
      </c>
      <c r="Q901" s="6">
        <f>YEAR(tbl_Sales[[#This Row],[Date]])</f>
        <v>2016</v>
      </c>
    </row>
    <row r="902" spans="1:17" x14ac:dyDescent="0.25">
      <c r="A902" s="1">
        <v>42505</v>
      </c>
      <c r="B902">
        <v>957000</v>
      </c>
      <c r="C902" t="s">
        <v>2</v>
      </c>
      <c r="D902" t="s">
        <v>12427</v>
      </c>
      <c r="E902" t="s">
        <v>10</v>
      </c>
      <c r="F902">
        <v>3057</v>
      </c>
      <c r="G902">
        <v>2</v>
      </c>
      <c r="H902">
        <v>1</v>
      </c>
      <c r="I902">
        <v>1</v>
      </c>
      <c r="J902">
        <v>148</v>
      </c>
      <c r="L902" t="s">
        <v>1052</v>
      </c>
      <c r="M902" t="s">
        <v>83</v>
      </c>
      <c r="N902" t="s">
        <v>18</v>
      </c>
      <c r="O902" s="6" t="str">
        <f>INDEX(lkp_Region,MATCH(tbl_Sales[[#This Row],[Suburb]],lkp_Suburb,0))</f>
        <v>Northern Metropolitan</v>
      </c>
      <c r="P902" s="6">
        <f>MONTH(tbl_Sales[[#This Row],[Date]])</f>
        <v>5</v>
      </c>
      <c r="Q902" s="6">
        <f>YEAR(tbl_Sales[[#This Row],[Date]])</f>
        <v>2016</v>
      </c>
    </row>
    <row r="903" spans="1:17" x14ac:dyDescent="0.25">
      <c r="A903" s="1">
        <v>42505</v>
      </c>
      <c r="B903">
        <v>1625000</v>
      </c>
      <c r="C903" t="s">
        <v>2</v>
      </c>
      <c r="D903" t="s">
        <v>12427</v>
      </c>
      <c r="E903" t="s">
        <v>10</v>
      </c>
      <c r="F903">
        <v>3057</v>
      </c>
      <c r="G903">
        <v>4</v>
      </c>
      <c r="H903">
        <v>2</v>
      </c>
      <c r="I903">
        <v>2</v>
      </c>
      <c r="J903">
        <v>822</v>
      </c>
      <c r="K903">
        <v>1890</v>
      </c>
      <c r="L903" t="s">
        <v>1053</v>
      </c>
      <c r="M903" t="s">
        <v>83</v>
      </c>
      <c r="N903" t="s">
        <v>18</v>
      </c>
      <c r="O903" s="6" t="str">
        <f>INDEX(lkp_Region,MATCH(tbl_Sales[[#This Row],[Suburb]],lkp_Suburb,0))</f>
        <v>Northern Metropolitan</v>
      </c>
      <c r="P903" s="6">
        <f>MONTH(tbl_Sales[[#This Row],[Date]])</f>
        <v>5</v>
      </c>
      <c r="Q903" s="6">
        <f>YEAR(tbl_Sales[[#This Row],[Date]])</f>
        <v>2016</v>
      </c>
    </row>
    <row r="904" spans="1:17" x14ac:dyDescent="0.25">
      <c r="A904" s="1">
        <v>42505</v>
      </c>
      <c r="B904">
        <v>1790000</v>
      </c>
      <c r="C904" t="s">
        <v>2</v>
      </c>
      <c r="D904" t="s">
        <v>12427</v>
      </c>
      <c r="E904" t="s">
        <v>10</v>
      </c>
      <c r="F904">
        <v>3056</v>
      </c>
      <c r="G904">
        <v>4</v>
      </c>
      <c r="H904">
        <v>1</v>
      </c>
      <c r="I904">
        <v>1</v>
      </c>
      <c r="J904">
        <v>416</v>
      </c>
      <c r="K904">
        <v>1920</v>
      </c>
      <c r="L904" t="s">
        <v>1054</v>
      </c>
      <c r="M904" t="s">
        <v>117</v>
      </c>
      <c r="N904" t="s">
        <v>18</v>
      </c>
      <c r="O904" s="6" t="str">
        <f>INDEX(lkp_Region,MATCH(tbl_Sales[[#This Row],[Suburb]],lkp_Suburb,0))</f>
        <v>Northern Metropolitan</v>
      </c>
      <c r="P904" s="6">
        <f>MONTH(tbl_Sales[[#This Row],[Date]])</f>
        <v>5</v>
      </c>
      <c r="Q904" s="6">
        <f>YEAR(tbl_Sales[[#This Row],[Date]])</f>
        <v>2016</v>
      </c>
    </row>
    <row r="905" spans="1:17" x14ac:dyDescent="0.25">
      <c r="A905" s="1">
        <v>42505</v>
      </c>
      <c r="B905">
        <v>730000</v>
      </c>
      <c r="C905" t="s">
        <v>51</v>
      </c>
      <c r="D905" t="s">
        <v>12427</v>
      </c>
      <c r="E905" t="s">
        <v>5</v>
      </c>
      <c r="F905">
        <v>3040</v>
      </c>
      <c r="G905">
        <v>3</v>
      </c>
      <c r="H905">
        <v>2</v>
      </c>
      <c r="I905">
        <v>2</v>
      </c>
      <c r="J905">
        <v>0</v>
      </c>
      <c r="K905">
        <v>2015</v>
      </c>
      <c r="L905" t="s">
        <v>1055</v>
      </c>
      <c r="M905" t="s">
        <v>417</v>
      </c>
      <c r="N905" t="s">
        <v>49</v>
      </c>
      <c r="O905" s="6" t="str">
        <f>INDEX(lkp_Region,MATCH(tbl_Sales[[#This Row],[Suburb]],lkp_Suburb,0))</f>
        <v>Western Metropolitan</v>
      </c>
      <c r="P905" s="6">
        <f>MONTH(tbl_Sales[[#This Row],[Date]])</f>
        <v>5</v>
      </c>
      <c r="Q905" s="6">
        <f>YEAR(tbl_Sales[[#This Row],[Date]])</f>
        <v>2016</v>
      </c>
    </row>
    <row r="906" spans="1:17" x14ac:dyDescent="0.25">
      <c r="A906" s="1">
        <v>42505</v>
      </c>
      <c r="B906">
        <v>830000</v>
      </c>
      <c r="C906" t="s">
        <v>2</v>
      </c>
      <c r="D906" t="s">
        <v>12423</v>
      </c>
      <c r="E906" t="s">
        <v>10</v>
      </c>
      <c r="F906">
        <v>3042</v>
      </c>
      <c r="G906">
        <v>3</v>
      </c>
      <c r="H906">
        <v>1</v>
      </c>
      <c r="I906">
        <v>2</v>
      </c>
      <c r="J906">
        <v>971</v>
      </c>
      <c r="K906">
        <v>1960</v>
      </c>
      <c r="L906" t="s">
        <v>1056</v>
      </c>
      <c r="M906" t="s">
        <v>330</v>
      </c>
      <c r="N906" t="s">
        <v>49</v>
      </c>
      <c r="O906" s="6" t="str">
        <f>INDEX(lkp_Region,MATCH(tbl_Sales[[#This Row],[Suburb]],lkp_Suburb,0))</f>
        <v>Western Metropolitan</v>
      </c>
      <c r="P906" s="6">
        <f>MONTH(tbl_Sales[[#This Row],[Date]])</f>
        <v>5</v>
      </c>
      <c r="Q906" s="6">
        <f>YEAR(tbl_Sales[[#This Row],[Date]])</f>
        <v>2016</v>
      </c>
    </row>
    <row r="907" spans="1:17" x14ac:dyDescent="0.25">
      <c r="A907" s="1">
        <v>42505</v>
      </c>
      <c r="B907">
        <v>310000</v>
      </c>
      <c r="C907" t="s">
        <v>13</v>
      </c>
      <c r="D907" t="s">
        <v>12428</v>
      </c>
      <c r="E907" t="s">
        <v>5</v>
      </c>
      <c r="F907">
        <v>3141</v>
      </c>
      <c r="G907">
        <v>1</v>
      </c>
      <c r="H907">
        <v>1</v>
      </c>
      <c r="I907">
        <v>1</v>
      </c>
      <c r="J907">
        <v>0</v>
      </c>
      <c r="K907">
        <v>1970</v>
      </c>
      <c r="L907" t="s">
        <v>1057</v>
      </c>
      <c r="M907" t="s">
        <v>111</v>
      </c>
      <c r="N907" t="s">
        <v>88</v>
      </c>
      <c r="O907" s="6" t="str">
        <f>INDEX(lkp_Region,MATCH(tbl_Sales[[#This Row],[Suburb]],lkp_Suburb,0))</f>
        <v>Southern Metropolitan</v>
      </c>
      <c r="P907" s="6">
        <f>MONTH(tbl_Sales[[#This Row],[Date]])</f>
        <v>5</v>
      </c>
      <c r="Q907" s="6">
        <f>YEAR(tbl_Sales[[#This Row],[Date]])</f>
        <v>2016</v>
      </c>
    </row>
    <row r="908" spans="1:17" x14ac:dyDescent="0.25">
      <c r="A908" s="1">
        <v>42505</v>
      </c>
      <c r="B908">
        <v>1065000</v>
      </c>
      <c r="C908" t="s">
        <v>51</v>
      </c>
      <c r="D908" t="s">
        <v>12425</v>
      </c>
      <c r="E908" t="s">
        <v>10</v>
      </c>
      <c r="F908">
        <v>3051</v>
      </c>
      <c r="G908">
        <v>3</v>
      </c>
      <c r="H908">
        <v>2</v>
      </c>
      <c r="I908">
        <v>1</v>
      </c>
      <c r="J908">
        <v>64</v>
      </c>
      <c r="K908">
        <v>2008</v>
      </c>
      <c r="L908" t="s">
        <v>1058</v>
      </c>
      <c r="M908" t="s">
        <v>915</v>
      </c>
      <c r="N908" t="s">
        <v>88</v>
      </c>
      <c r="O908" s="6" t="str">
        <f>INDEX(lkp_Region,MATCH(tbl_Sales[[#This Row],[Suburb]],lkp_Suburb,0))</f>
        <v>Northern Metropolitan</v>
      </c>
      <c r="P908" s="6">
        <f>MONTH(tbl_Sales[[#This Row],[Date]])</f>
        <v>5</v>
      </c>
      <c r="Q908" s="6">
        <f>YEAR(tbl_Sales[[#This Row],[Date]])</f>
        <v>2016</v>
      </c>
    </row>
    <row r="909" spans="1:17" x14ac:dyDescent="0.25">
      <c r="A909" s="1">
        <v>42505</v>
      </c>
      <c r="B909">
        <v>570000</v>
      </c>
      <c r="C909" t="s">
        <v>13</v>
      </c>
      <c r="D909" t="s">
        <v>12428</v>
      </c>
      <c r="E909" t="s">
        <v>10</v>
      </c>
      <c r="F909">
        <v>3165</v>
      </c>
      <c r="G909">
        <v>2</v>
      </c>
      <c r="H909">
        <v>1</v>
      </c>
      <c r="I909">
        <v>1</v>
      </c>
      <c r="J909">
        <v>145</v>
      </c>
      <c r="L909" t="s">
        <v>1059</v>
      </c>
      <c r="M909" t="s">
        <v>138</v>
      </c>
      <c r="N909" t="s">
        <v>57</v>
      </c>
      <c r="O909" s="6" t="str">
        <f>INDEX(lkp_Region,MATCH(tbl_Sales[[#This Row],[Suburb]],lkp_Suburb,0))</f>
        <v>Southern Metropolitan</v>
      </c>
      <c r="P909" s="6">
        <f>MONTH(tbl_Sales[[#This Row],[Date]])</f>
        <v>5</v>
      </c>
      <c r="Q909" s="6">
        <f>YEAR(tbl_Sales[[#This Row],[Date]])</f>
        <v>2016</v>
      </c>
    </row>
    <row r="910" spans="1:17" x14ac:dyDescent="0.25">
      <c r="A910" s="1">
        <v>42505</v>
      </c>
      <c r="B910">
        <v>680000</v>
      </c>
      <c r="C910" t="s">
        <v>13</v>
      </c>
      <c r="D910" t="s">
        <v>12429</v>
      </c>
      <c r="E910" t="s">
        <v>10</v>
      </c>
      <c r="F910">
        <v>3163</v>
      </c>
      <c r="G910">
        <v>2</v>
      </c>
      <c r="H910">
        <v>1</v>
      </c>
      <c r="I910">
        <v>2</v>
      </c>
      <c r="J910">
        <v>275</v>
      </c>
      <c r="K910">
        <v>1975</v>
      </c>
      <c r="L910" t="s">
        <v>1060</v>
      </c>
      <c r="M910" t="s">
        <v>225</v>
      </c>
      <c r="N910" t="s">
        <v>57</v>
      </c>
      <c r="O910" s="6" t="str">
        <f>INDEX(lkp_Region,MATCH(tbl_Sales[[#This Row],[Suburb]],lkp_Suburb,0))</f>
        <v>Southern Metropolitan</v>
      </c>
      <c r="P910" s="6">
        <f>MONTH(tbl_Sales[[#This Row],[Date]])</f>
        <v>5</v>
      </c>
      <c r="Q910" s="6">
        <f>YEAR(tbl_Sales[[#This Row],[Date]])</f>
        <v>2016</v>
      </c>
    </row>
    <row r="911" spans="1:17" x14ac:dyDescent="0.25">
      <c r="A911" s="1">
        <v>42505</v>
      </c>
      <c r="B911">
        <v>820000</v>
      </c>
      <c r="C911" t="s">
        <v>2</v>
      </c>
      <c r="D911" t="s">
        <v>12429</v>
      </c>
      <c r="E911" t="s">
        <v>5</v>
      </c>
      <c r="F911">
        <v>3163</v>
      </c>
      <c r="G911">
        <v>3</v>
      </c>
      <c r="H911">
        <v>1</v>
      </c>
      <c r="I911">
        <v>1</v>
      </c>
      <c r="J911">
        <v>274</v>
      </c>
      <c r="K911">
        <v>1925</v>
      </c>
      <c r="L911" t="s">
        <v>1061</v>
      </c>
      <c r="M911" t="s">
        <v>225</v>
      </c>
      <c r="N911" t="s">
        <v>57</v>
      </c>
      <c r="O911" s="6" t="str">
        <f>INDEX(lkp_Region,MATCH(tbl_Sales[[#This Row],[Suburb]],lkp_Suburb,0))</f>
        <v>Southern Metropolitan</v>
      </c>
      <c r="P911" s="6">
        <f>MONTH(tbl_Sales[[#This Row],[Date]])</f>
        <v>5</v>
      </c>
      <c r="Q911" s="6">
        <f>YEAR(tbl_Sales[[#This Row],[Date]])</f>
        <v>2016</v>
      </c>
    </row>
    <row r="912" spans="1:17" x14ac:dyDescent="0.25">
      <c r="A912" s="1">
        <v>42505</v>
      </c>
      <c r="B912">
        <v>1465000</v>
      </c>
      <c r="C912" t="s">
        <v>51</v>
      </c>
      <c r="D912" t="s">
        <v>12429</v>
      </c>
      <c r="E912" t="s">
        <v>10</v>
      </c>
      <c r="F912">
        <v>3165</v>
      </c>
      <c r="G912">
        <v>4</v>
      </c>
      <c r="H912">
        <v>2</v>
      </c>
      <c r="I912">
        <v>2</v>
      </c>
      <c r="J912">
        <v>319</v>
      </c>
      <c r="K912">
        <v>2015</v>
      </c>
      <c r="L912" t="s">
        <v>1062</v>
      </c>
      <c r="M912" t="s">
        <v>138</v>
      </c>
      <c r="N912" t="s">
        <v>57</v>
      </c>
      <c r="O912" s="6" t="str">
        <f>INDEX(lkp_Region,MATCH(tbl_Sales[[#This Row],[Suburb]],lkp_Suburb,0))</f>
        <v>Southern Metropolitan</v>
      </c>
      <c r="P912" s="6">
        <f>MONTH(tbl_Sales[[#This Row],[Date]])</f>
        <v>5</v>
      </c>
      <c r="Q912" s="6">
        <f>YEAR(tbl_Sales[[#This Row],[Date]])</f>
        <v>2016</v>
      </c>
    </row>
    <row r="913" spans="1:17" x14ac:dyDescent="0.25">
      <c r="A913" s="1">
        <v>42505</v>
      </c>
      <c r="B913">
        <v>1950000</v>
      </c>
      <c r="C913" t="s">
        <v>2</v>
      </c>
      <c r="D913" t="s">
        <v>12428</v>
      </c>
      <c r="E913" t="s">
        <v>10</v>
      </c>
      <c r="F913">
        <v>3070</v>
      </c>
      <c r="G913">
        <v>4</v>
      </c>
      <c r="H913">
        <v>2</v>
      </c>
      <c r="I913">
        <v>1</v>
      </c>
      <c r="J913">
        <v>489</v>
      </c>
      <c r="K913">
        <v>1910</v>
      </c>
      <c r="L913" t="s">
        <v>1063</v>
      </c>
      <c r="M913" t="s">
        <v>271</v>
      </c>
      <c r="N913" t="s">
        <v>62</v>
      </c>
      <c r="O913" s="6" t="str">
        <f>INDEX(lkp_Region,MATCH(tbl_Sales[[#This Row],[Suburb]],lkp_Suburb,0))</f>
        <v>Northern Metropolitan</v>
      </c>
      <c r="P913" s="6">
        <f>MONTH(tbl_Sales[[#This Row],[Date]])</f>
        <v>5</v>
      </c>
      <c r="Q913" s="6">
        <f>YEAR(tbl_Sales[[#This Row],[Date]])</f>
        <v>2016</v>
      </c>
    </row>
    <row r="914" spans="1:17" x14ac:dyDescent="0.25">
      <c r="A914" s="1">
        <v>42505</v>
      </c>
      <c r="B914">
        <v>470000</v>
      </c>
      <c r="C914" t="s">
        <v>2</v>
      </c>
      <c r="D914" t="s">
        <v>12431</v>
      </c>
      <c r="E914" t="s">
        <v>10</v>
      </c>
      <c r="F914">
        <v>3020</v>
      </c>
      <c r="G914">
        <v>3</v>
      </c>
      <c r="H914">
        <v>1</v>
      </c>
      <c r="I914">
        <v>1</v>
      </c>
      <c r="J914">
        <v>591</v>
      </c>
      <c r="K914">
        <v>1971</v>
      </c>
      <c r="L914" t="s">
        <v>1064</v>
      </c>
      <c r="M914" t="s">
        <v>141</v>
      </c>
      <c r="N914" t="s">
        <v>3</v>
      </c>
      <c r="O914" s="6" t="str">
        <f>INDEX(lkp_Region,MATCH(tbl_Sales[[#This Row],[Suburb]],lkp_Suburb,0))</f>
        <v>Western Metropolitan</v>
      </c>
      <c r="P914" s="6">
        <f>MONTH(tbl_Sales[[#This Row],[Date]])</f>
        <v>5</v>
      </c>
      <c r="Q914" s="6">
        <f>YEAR(tbl_Sales[[#This Row],[Date]])</f>
        <v>2016</v>
      </c>
    </row>
    <row r="915" spans="1:17" x14ac:dyDescent="0.25">
      <c r="A915" s="1">
        <v>42505</v>
      </c>
      <c r="B915">
        <v>600000</v>
      </c>
      <c r="C915" t="s">
        <v>2</v>
      </c>
      <c r="D915" t="s">
        <v>12428</v>
      </c>
      <c r="E915" t="s">
        <v>5</v>
      </c>
      <c r="F915">
        <v>3020</v>
      </c>
      <c r="G915">
        <v>3</v>
      </c>
      <c r="H915">
        <v>1</v>
      </c>
      <c r="I915">
        <v>1</v>
      </c>
      <c r="J915">
        <v>697</v>
      </c>
      <c r="K915">
        <v>1928</v>
      </c>
      <c r="L915" t="s">
        <v>1065</v>
      </c>
      <c r="M915" t="s">
        <v>0</v>
      </c>
      <c r="N915" t="s">
        <v>3</v>
      </c>
      <c r="O915" s="6" t="str">
        <f>INDEX(lkp_Region,MATCH(tbl_Sales[[#This Row],[Suburb]],lkp_Suburb,0))</f>
        <v>Western Metropolitan</v>
      </c>
      <c r="P915" s="6">
        <f>MONTH(tbl_Sales[[#This Row],[Date]])</f>
        <v>5</v>
      </c>
      <c r="Q915" s="6">
        <f>YEAR(tbl_Sales[[#This Row],[Date]])</f>
        <v>2016</v>
      </c>
    </row>
    <row r="916" spans="1:17" x14ac:dyDescent="0.25">
      <c r="A916" s="1">
        <v>42505</v>
      </c>
      <c r="B916">
        <v>1770000</v>
      </c>
      <c r="C916" t="s">
        <v>2</v>
      </c>
      <c r="D916" t="s">
        <v>12425</v>
      </c>
      <c r="E916" t="s">
        <v>10</v>
      </c>
      <c r="F916">
        <v>3102</v>
      </c>
      <c r="G916">
        <v>3</v>
      </c>
      <c r="H916">
        <v>1</v>
      </c>
      <c r="I916">
        <v>1</v>
      </c>
      <c r="J916">
        <v>698</v>
      </c>
      <c r="L916" t="s">
        <v>1066</v>
      </c>
      <c r="M916" t="s">
        <v>297</v>
      </c>
      <c r="N916" t="s">
        <v>101</v>
      </c>
      <c r="O916" s="6" t="str">
        <f>INDEX(lkp_Region,MATCH(tbl_Sales[[#This Row],[Suburb]],lkp_Suburb,0))</f>
        <v>Southern Metropolitan</v>
      </c>
      <c r="P916" s="6">
        <f>MONTH(tbl_Sales[[#This Row],[Date]])</f>
        <v>5</v>
      </c>
      <c r="Q916" s="6">
        <f>YEAR(tbl_Sales[[#This Row],[Date]])</f>
        <v>2016</v>
      </c>
    </row>
    <row r="917" spans="1:17" x14ac:dyDescent="0.25">
      <c r="A917" s="1">
        <v>42505</v>
      </c>
      <c r="B917">
        <v>2100000</v>
      </c>
      <c r="C917" t="s">
        <v>2</v>
      </c>
      <c r="D917" t="s">
        <v>12427</v>
      </c>
      <c r="E917" t="s">
        <v>5</v>
      </c>
      <c r="F917">
        <v>3102</v>
      </c>
      <c r="G917">
        <v>5</v>
      </c>
      <c r="H917">
        <v>3</v>
      </c>
      <c r="I917">
        <v>2</v>
      </c>
      <c r="J917">
        <v>695</v>
      </c>
      <c r="K917">
        <v>1950</v>
      </c>
      <c r="L917" t="s">
        <v>1067</v>
      </c>
      <c r="M917" t="s">
        <v>297</v>
      </c>
      <c r="N917" t="s">
        <v>101</v>
      </c>
      <c r="O917" s="6" t="str">
        <f>INDEX(lkp_Region,MATCH(tbl_Sales[[#This Row],[Suburb]],lkp_Suburb,0))</f>
        <v>Southern Metropolitan</v>
      </c>
      <c r="P917" s="6">
        <f>MONTH(tbl_Sales[[#This Row],[Date]])</f>
        <v>5</v>
      </c>
      <c r="Q917" s="6">
        <f>YEAR(tbl_Sales[[#This Row],[Date]])</f>
        <v>2016</v>
      </c>
    </row>
    <row r="918" spans="1:17" x14ac:dyDescent="0.25">
      <c r="A918" s="1">
        <v>42505</v>
      </c>
      <c r="B918">
        <v>2950000</v>
      </c>
      <c r="C918" t="s">
        <v>2</v>
      </c>
      <c r="D918" t="s">
        <v>12429</v>
      </c>
      <c r="E918" t="s">
        <v>10</v>
      </c>
      <c r="F918">
        <v>3103</v>
      </c>
      <c r="G918">
        <v>3</v>
      </c>
      <c r="H918">
        <v>2</v>
      </c>
      <c r="I918">
        <v>2</v>
      </c>
      <c r="J918">
        <v>650</v>
      </c>
      <c r="L918" t="s">
        <v>1068</v>
      </c>
      <c r="M918" t="s">
        <v>274</v>
      </c>
      <c r="N918" t="s">
        <v>101</v>
      </c>
      <c r="O918" s="6" t="str">
        <f>INDEX(lkp_Region,MATCH(tbl_Sales[[#This Row],[Suburb]],lkp_Suburb,0))</f>
        <v>Southern Metropolitan</v>
      </c>
      <c r="P918" s="6">
        <f>MONTH(tbl_Sales[[#This Row],[Date]])</f>
        <v>5</v>
      </c>
      <c r="Q918" s="6">
        <f>YEAR(tbl_Sales[[#This Row],[Date]])</f>
        <v>2016</v>
      </c>
    </row>
    <row r="919" spans="1:17" x14ac:dyDescent="0.25">
      <c r="A919" s="1">
        <v>42505</v>
      </c>
      <c r="B919">
        <v>415000</v>
      </c>
      <c r="C919" t="s">
        <v>2</v>
      </c>
      <c r="D919" t="s">
        <v>12427</v>
      </c>
      <c r="E919" t="s">
        <v>5</v>
      </c>
      <c r="F919">
        <v>3081</v>
      </c>
      <c r="G919">
        <v>2</v>
      </c>
      <c r="H919">
        <v>1</v>
      </c>
      <c r="I919">
        <v>1</v>
      </c>
      <c r="J919">
        <v>422</v>
      </c>
      <c r="L919" t="s">
        <v>1069</v>
      </c>
      <c r="M919" t="s">
        <v>148</v>
      </c>
      <c r="N919" t="s">
        <v>150</v>
      </c>
      <c r="O919" s="6" t="str">
        <f>INDEX(lkp_Region,MATCH(tbl_Sales[[#This Row],[Suburb]],lkp_Suburb,0))</f>
        <v>Eastern Metropolitan</v>
      </c>
      <c r="P919" s="6">
        <f>MONTH(tbl_Sales[[#This Row],[Date]])</f>
        <v>5</v>
      </c>
      <c r="Q919" s="6">
        <f>YEAR(tbl_Sales[[#This Row],[Date]])</f>
        <v>2016</v>
      </c>
    </row>
    <row r="920" spans="1:17" x14ac:dyDescent="0.25">
      <c r="A920" s="1">
        <v>42505</v>
      </c>
      <c r="B920">
        <v>584000</v>
      </c>
      <c r="C920" t="s">
        <v>2</v>
      </c>
      <c r="D920" t="s">
        <v>12427</v>
      </c>
      <c r="E920" t="s">
        <v>10</v>
      </c>
      <c r="F920">
        <v>3081</v>
      </c>
      <c r="G920">
        <v>2</v>
      </c>
      <c r="H920">
        <v>1</v>
      </c>
      <c r="I920">
        <v>1</v>
      </c>
      <c r="J920">
        <v>428</v>
      </c>
      <c r="K920">
        <v>1950</v>
      </c>
      <c r="L920" t="s">
        <v>1070</v>
      </c>
      <c r="M920" t="s">
        <v>748</v>
      </c>
      <c r="N920" t="s">
        <v>150</v>
      </c>
      <c r="O920" s="6" t="str">
        <f>INDEX(lkp_Region,MATCH(tbl_Sales[[#This Row],[Suburb]],lkp_Suburb,0))</f>
        <v>Eastern Metropolitan</v>
      </c>
      <c r="P920" s="6">
        <f>MONTH(tbl_Sales[[#This Row],[Date]])</f>
        <v>5</v>
      </c>
      <c r="Q920" s="6">
        <f>YEAR(tbl_Sales[[#This Row],[Date]])</f>
        <v>2016</v>
      </c>
    </row>
    <row r="921" spans="1:17" x14ac:dyDescent="0.25">
      <c r="A921" s="1">
        <v>42505</v>
      </c>
      <c r="B921">
        <v>655000</v>
      </c>
      <c r="C921" t="s">
        <v>2</v>
      </c>
      <c r="D921" t="s">
        <v>12428</v>
      </c>
      <c r="E921" t="s">
        <v>5</v>
      </c>
      <c r="F921">
        <v>3084</v>
      </c>
      <c r="G921">
        <v>3</v>
      </c>
      <c r="H921">
        <v>2</v>
      </c>
      <c r="I921">
        <v>2</v>
      </c>
      <c r="J921">
        <v>175</v>
      </c>
      <c r="L921" t="s">
        <v>1071</v>
      </c>
      <c r="M921" t="s">
        <v>211</v>
      </c>
      <c r="N921" t="s">
        <v>150</v>
      </c>
      <c r="O921" s="6" t="str">
        <f>INDEX(lkp_Region,MATCH(tbl_Sales[[#This Row],[Suburb]],lkp_Suburb,0))</f>
        <v>Eastern Metropolitan</v>
      </c>
      <c r="P921" s="6">
        <f>MONTH(tbl_Sales[[#This Row],[Date]])</f>
        <v>5</v>
      </c>
      <c r="Q921" s="6">
        <f>YEAR(tbl_Sales[[#This Row],[Date]])</f>
        <v>2016</v>
      </c>
    </row>
    <row r="922" spans="1:17" x14ac:dyDescent="0.25">
      <c r="A922" s="1">
        <v>42506</v>
      </c>
      <c r="B922">
        <v>865000</v>
      </c>
      <c r="C922" t="s">
        <v>13</v>
      </c>
      <c r="D922" t="s">
        <v>12427</v>
      </c>
      <c r="E922" t="s">
        <v>5</v>
      </c>
      <c r="F922">
        <v>3066</v>
      </c>
      <c r="G922">
        <v>2</v>
      </c>
      <c r="H922">
        <v>2</v>
      </c>
      <c r="I922">
        <v>1</v>
      </c>
      <c r="J922">
        <v>0</v>
      </c>
      <c r="L922" t="s">
        <v>1072</v>
      </c>
      <c r="M922" t="s">
        <v>216</v>
      </c>
      <c r="N922" t="s">
        <v>8</v>
      </c>
      <c r="O922" s="6" t="str">
        <f>INDEX(lkp_Region,MATCH(tbl_Sales[[#This Row],[Suburb]],lkp_Suburb,0))</f>
        <v>Northern Metropolitan</v>
      </c>
      <c r="P922" s="6">
        <f>MONTH(tbl_Sales[[#This Row],[Date]])</f>
        <v>5</v>
      </c>
      <c r="Q922" s="6">
        <f>YEAR(tbl_Sales[[#This Row],[Date]])</f>
        <v>2016</v>
      </c>
    </row>
    <row r="923" spans="1:17" x14ac:dyDescent="0.25">
      <c r="A923" s="1">
        <v>42506</v>
      </c>
      <c r="B923">
        <v>3001000</v>
      </c>
      <c r="C923" t="s">
        <v>2</v>
      </c>
      <c r="D923" t="s">
        <v>12427</v>
      </c>
      <c r="E923" t="s">
        <v>10</v>
      </c>
      <c r="F923">
        <v>3121</v>
      </c>
      <c r="G923">
        <v>4</v>
      </c>
      <c r="H923">
        <v>3</v>
      </c>
      <c r="I923">
        <v>1</v>
      </c>
      <c r="J923">
        <v>544</v>
      </c>
      <c r="K923">
        <v>1920</v>
      </c>
      <c r="L923" t="s">
        <v>1073</v>
      </c>
      <c r="M923" t="s">
        <v>6</v>
      </c>
      <c r="N923" t="s">
        <v>8</v>
      </c>
      <c r="O923" s="6" t="str">
        <f>INDEX(lkp_Region,MATCH(tbl_Sales[[#This Row],[Suburb]],lkp_Suburb,0))</f>
        <v>Northern Metropolitan</v>
      </c>
      <c r="P923" s="6">
        <f>MONTH(tbl_Sales[[#This Row],[Date]])</f>
        <v>5</v>
      </c>
      <c r="Q923" s="6">
        <f>YEAR(tbl_Sales[[#This Row],[Date]])</f>
        <v>2016</v>
      </c>
    </row>
    <row r="924" spans="1:17" x14ac:dyDescent="0.25">
      <c r="A924" s="1">
        <v>42506</v>
      </c>
      <c r="B924">
        <v>431000</v>
      </c>
      <c r="C924" t="s">
        <v>13</v>
      </c>
      <c r="D924" t="s">
        <v>12432</v>
      </c>
      <c r="E924" t="s">
        <v>10</v>
      </c>
      <c r="F924">
        <v>3182</v>
      </c>
      <c r="G924">
        <v>2</v>
      </c>
      <c r="H924">
        <v>1</v>
      </c>
      <c r="I924">
        <v>1</v>
      </c>
      <c r="J924">
        <v>0</v>
      </c>
      <c r="K924">
        <v>1940</v>
      </c>
      <c r="L924" t="s">
        <v>1074</v>
      </c>
      <c r="M924" t="s">
        <v>156</v>
      </c>
      <c r="N924" t="s">
        <v>26</v>
      </c>
      <c r="O924" s="6" t="str">
        <f>INDEX(lkp_Region,MATCH(tbl_Sales[[#This Row],[Suburb]],lkp_Suburb,0))</f>
        <v>Southern Metropolitan</v>
      </c>
      <c r="P924" s="6">
        <f>MONTH(tbl_Sales[[#This Row],[Date]])</f>
        <v>5</v>
      </c>
      <c r="Q924" s="6">
        <f>YEAR(tbl_Sales[[#This Row],[Date]])</f>
        <v>2016</v>
      </c>
    </row>
    <row r="925" spans="1:17" x14ac:dyDescent="0.25">
      <c r="A925" s="1">
        <v>42506</v>
      </c>
      <c r="B925">
        <v>845000</v>
      </c>
      <c r="C925" t="s">
        <v>13</v>
      </c>
      <c r="D925" t="s">
        <v>12433</v>
      </c>
      <c r="E925" t="s">
        <v>5</v>
      </c>
      <c r="F925">
        <v>3207</v>
      </c>
      <c r="G925">
        <v>2</v>
      </c>
      <c r="H925">
        <v>2</v>
      </c>
      <c r="I925">
        <v>2</v>
      </c>
      <c r="J925">
        <v>2166</v>
      </c>
      <c r="L925" t="s">
        <v>1075</v>
      </c>
      <c r="M925" t="s">
        <v>24</v>
      </c>
      <c r="N925" t="s">
        <v>26</v>
      </c>
      <c r="O925" s="6" t="str">
        <f>INDEX(lkp_Region,MATCH(tbl_Sales[[#This Row],[Suburb]],lkp_Suburb,0))</f>
        <v>Southern Metropolitan</v>
      </c>
      <c r="P925" s="6">
        <f>MONTH(tbl_Sales[[#This Row],[Date]])</f>
        <v>5</v>
      </c>
      <c r="Q925" s="6">
        <f>YEAR(tbl_Sales[[#This Row],[Date]])</f>
        <v>2016</v>
      </c>
    </row>
    <row r="926" spans="1:17" x14ac:dyDescent="0.25">
      <c r="A926" s="1">
        <v>42506</v>
      </c>
      <c r="B926">
        <v>1234500</v>
      </c>
      <c r="C926" t="s">
        <v>2</v>
      </c>
      <c r="D926" t="s">
        <v>12428</v>
      </c>
      <c r="E926" t="s">
        <v>10</v>
      </c>
      <c r="F926">
        <v>3207</v>
      </c>
      <c r="G926">
        <v>2</v>
      </c>
      <c r="H926">
        <v>1</v>
      </c>
      <c r="I926">
        <v>0</v>
      </c>
      <c r="J926">
        <v>183</v>
      </c>
      <c r="L926" t="s">
        <v>1076</v>
      </c>
      <c r="M926" t="s">
        <v>24</v>
      </c>
      <c r="N926" t="s">
        <v>26</v>
      </c>
      <c r="O926" s="6" t="str">
        <f>INDEX(lkp_Region,MATCH(tbl_Sales[[#This Row],[Suburb]],lkp_Suburb,0))</f>
        <v>Southern Metropolitan</v>
      </c>
      <c r="P926" s="6">
        <f>MONTH(tbl_Sales[[#This Row],[Date]])</f>
        <v>5</v>
      </c>
      <c r="Q926" s="6">
        <f>YEAR(tbl_Sales[[#This Row],[Date]])</f>
        <v>2016</v>
      </c>
    </row>
    <row r="927" spans="1:17" x14ac:dyDescent="0.25">
      <c r="A927" s="1">
        <v>42506</v>
      </c>
      <c r="B927">
        <v>542000</v>
      </c>
      <c r="C927" t="s">
        <v>2</v>
      </c>
      <c r="D927" t="s">
        <v>12430</v>
      </c>
      <c r="E927" t="s">
        <v>10</v>
      </c>
      <c r="F927">
        <v>3056</v>
      </c>
      <c r="G927">
        <v>2</v>
      </c>
      <c r="H927">
        <v>1</v>
      </c>
      <c r="I927">
        <v>1</v>
      </c>
      <c r="J927">
        <v>0</v>
      </c>
      <c r="L927" t="s">
        <v>1077</v>
      </c>
      <c r="M927" t="s">
        <v>117</v>
      </c>
      <c r="N927" t="s">
        <v>18</v>
      </c>
      <c r="O927" s="6" t="str">
        <f>INDEX(lkp_Region,MATCH(tbl_Sales[[#This Row],[Suburb]],lkp_Suburb,0))</f>
        <v>Northern Metropolitan</v>
      </c>
      <c r="P927" s="6">
        <f>MONTH(tbl_Sales[[#This Row],[Date]])</f>
        <v>5</v>
      </c>
      <c r="Q927" s="6">
        <f>YEAR(tbl_Sales[[#This Row],[Date]])</f>
        <v>2016</v>
      </c>
    </row>
    <row r="928" spans="1:17" x14ac:dyDescent="0.25">
      <c r="A928" s="1">
        <v>42506</v>
      </c>
      <c r="B928">
        <v>550000</v>
      </c>
      <c r="C928" t="s">
        <v>51</v>
      </c>
      <c r="D928" t="s">
        <v>12433</v>
      </c>
      <c r="E928" t="s">
        <v>5</v>
      </c>
      <c r="F928">
        <v>3058</v>
      </c>
      <c r="G928">
        <v>3</v>
      </c>
      <c r="H928">
        <v>2</v>
      </c>
      <c r="I928">
        <v>2</v>
      </c>
      <c r="J928">
        <v>0</v>
      </c>
      <c r="L928" t="s">
        <v>1078</v>
      </c>
      <c r="M928" t="s">
        <v>41</v>
      </c>
      <c r="N928" t="s">
        <v>18</v>
      </c>
      <c r="O928" s="6" t="str">
        <f>INDEX(lkp_Region,MATCH(tbl_Sales[[#This Row],[Suburb]],lkp_Suburb,0))</f>
        <v>Northern Metropolitan</v>
      </c>
      <c r="P928" s="6">
        <f>MONTH(tbl_Sales[[#This Row],[Date]])</f>
        <v>5</v>
      </c>
      <c r="Q928" s="6">
        <f>YEAR(tbl_Sales[[#This Row],[Date]])</f>
        <v>2016</v>
      </c>
    </row>
    <row r="929" spans="1:17" x14ac:dyDescent="0.25">
      <c r="A929" s="1">
        <v>42506</v>
      </c>
      <c r="B929">
        <v>709000</v>
      </c>
      <c r="C929" t="s">
        <v>2</v>
      </c>
      <c r="D929" t="s">
        <v>12427</v>
      </c>
      <c r="E929" t="s">
        <v>5</v>
      </c>
      <c r="F929">
        <v>3043</v>
      </c>
      <c r="G929">
        <v>4</v>
      </c>
      <c r="H929">
        <v>2</v>
      </c>
      <c r="I929">
        <v>2</v>
      </c>
      <c r="J929">
        <v>453</v>
      </c>
      <c r="K929">
        <v>2007</v>
      </c>
      <c r="L929" t="s">
        <v>1079</v>
      </c>
      <c r="M929" t="s">
        <v>556</v>
      </c>
      <c r="N929" t="s">
        <v>18</v>
      </c>
      <c r="O929" s="6" t="str">
        <f>INDEX(lkp_Region,MATCH(tbl_Sales[[#This Row],[Suburb]],lkp_Suburb,0))</f>
        <v>Western Metropolitan</v>
      </c>
      <c r="P929" s="6">
        <f>MONTH(tbl_Sales[[#This Row],[Date]])</f>
        <v>5</v>
      </c>
      <c r="Q929" s="6">
        <f>YEAR(tbl_Sales[[#This Row],[Date]])</f>
        <v>2016</v>
      </c>
    </row>
    <row r="930" spans="1:17" x14ac:dyDescent="0.25">
      <c r="A930" s="1">
        <v>42506</v>
      </c>
      <c r="B930">
        <v>785000</v>
      </c>
      <c r="C930" t="s">
        <v>2</v>
      </c>
      <c r="D930" t="s">
        <v>12423</v>
      </c>
      <c r="E930" t="s">
        <v>10</v>
      </c>
      <c r="F930">
        <v>3033</v>
      </c>
      <c r="G930">
        <v>3</v>
      </c>
      <c r="H930">
        <v>1</v>
      </c>
      <c r="I930">
        <v>2</v>
      </c>
      <c r="J930">
        <v>606</v>
      </c>
      <c r="K930">
        <v>1965</v>
      </c>
      <c r="L930" t="s">
        <v>1080</v>
      </c>
      <c r="M930" t="s">
        <v>119</v>
      </c>
      <c r="N930" t="s">
        <v>49</v>
      </c>
      <c r="O930" s="6" t="str">
        <f>INDEX(lkp_Region,MATCH(tbl_Sales[[#This Row],[Suburb]],lkp_Suburb,0))</f>
        <v>Western Metropolitan</v>
      </c>
      <c r="P930" s="6">
        <f>MONTH(tbl_Sales[[#This Row],[Date]])</f>
        <v>5</v>
      </c>
      <c r="Q930" s="6">
        <f>YEAR(tbl_Sales[[#This Row],[Date]])</f>
        <v>2016</v>
      </c>
    </row>
    <row r="931" spans="1:17" x14ac:dyDescent="0.25">
      <c r="A931" s="1">
        <v>42506</v>
      </c>
      <c r="B931">
        <v>920000</v>
      </c>
      <c r="C931" t="s">
        <v>2</v>
      </c>
      <c r="D931" t="s">
        <v>12428</v>
      </c>
      <c r="E931" t="s">
        <v>5</v>
      </c>
      <c r="F931">
        <v>3041</v>
      </c>
      <c r="G931">
        <v>4</v>
      </c>
      <c r="H931">
        <v>1</v>
      </c>
      <c r="I931">
        <v>1</v>
      </c>
      <c r="J931">
        <v>390</v>
      </c>
      <c r="L931" t="s">
        <v>1081</v>
      </c>
      <c r="M931" t="s">
        <v>121</v>
      </c>
      <c r="N931" t="s">
        <v>49</v>
      </c>
      <c r="O931" s="6" t="str">
        <f>INDEX(lkp_Region,MATCH(tbl_Sales[[#This Row],[Suburb]],lkp_Suburb,0))</f>
        <v>Western Metropolitan</v>
      </c>
      <c r="P931" s="6">
        <f>MONTH(tbl_Sales[[#This Row],[Date]])</f>
        <v>5</v>
      </c>
      <c r="Q931" s="6">
        <f>YEAR(tbl_Sales[[#This Row],[Date]])</f>
        <v>2016</v>
      </c>
    </row>
    <row r="932" spans="1:17" x14ac:dyDescent="0.25">
      <c r="A932" s="1">
        <v>42506</v>
      </c>
      <c r="B932">
        <v>950000</v>
      </c>
      <c r="C932" t="s">
        <v>2</v>
      </c>
      <c r="D932" t="s">
        <v>12427</v>
      </c>
      <c r="E932" t="s">
        <v>10</v>
      </c>
      <c r="F932">
        <v>3041</v>
      </c>
      <c r="G932">
        <v>4</v>
      </c>
      <c r="H932">
        <v>3</v>
      </c>
      <c r="I932">
        <v>2</v>
      </c>
      <c r="J932">
        <v>541</v>
      </c>
      <c r="L932" t="s">
        <v>1082</v>
      </c>
      <c r="M932" t="s">
        <v>625</v>
      </c>
      <c r="N932" t="s">
        <v>49</v>
      </c>
      <c r="O932" s="6" t="str">
        <f>INDEX(lkp_Region,MATCH(tbl_Sales[[#This Row],[Suburb]],lkp_Suburb,0))</f>
        <v>Western Metropolitan</v>
      </c>
      <c r="P932" s="6">
        <f>MONTH(tbl_Sales[[#This Row],[Date]])</f>
        <v>5</v>
      </c>
      <c r="Q932" s="6">
        <f>YEAR(tbl_Sales[[#This Row],[Date]])</f>
        <v>2016</v>
      </c>
    </row>
    <row r="933" spans="1:17" x14ac:dyDescent="0.25">
      <c r="A933" s="1">
        <v>42506</v>
      </c>
      <c r="B933">
        <v>825000</v>
      </c>
      <c r="C933" t="s">
        <v>2</v>
      </c>
      <c r="D933" t="s">
        <v>12425</v>
      </c>
      <c r="E933" t="s">
        <v>10</v>
      </c>
      <c r="F933">
        <v>3031</v>
      </c>
      <c r="G933">
        <v>2</v>
      </c>
      <c r="H933">
        <v>1</v>
      </c>
      <c r="I933">
        <v>1</v>
      </c>
      <c r="J933">
        <v>211</v>
      </c>
      <c r="K933">
        <v>1915</v>
      </c>
      <c r="L933" t="s">
        <v>1083</v>
      </c>
      <c r="M933" t="s">
        <v>264</v>
      </c>
      <c r="N933" t="s">
        <v>88</v>
      </c>
      <c r="O933" s="6" t="str">
        <f>INDEX(lkp_Region,MATCH(tbl_Sales[[#This Row],[Suburb]],lkp_Suburb,0))</f>
        <v>Northern Metropolitan</v>
      </c>
      <c r="P933" s="6">
        <f>MONTH(tbl_Sales[[#This Row],[Date]])</f>
        <v>5</v>
      </c>
      <c r="Q933" s="6">
        <f>YEAR(tbl_Sales[[#This Row],[Date]])</f>
        <v>2016</v>
      </c>
    </row>
    <row r="934" spans="1:17" x14ac:dyDescent="0.25">
      <c r="A934" s="1">
        <v>42506</v>
      </c>
      <c r="B934">
        <v>1600000</v>
      </c>
      <c r="C934" t="s">
        <v>2</v>
      </c>
      <c r="D934" t="s">
        <v>12428</v>
      </c>
      <c r="E934" t="s">
        <v>5</v>
      </c>
      <c r="F934">
        <v>3053</v>
      </c>
      <c r="G934">
        <v>4</v>
      </c>
      <c r="H934">
        <v>2</v>
      </c>
      <c r="I934">
        <v>1</v>
      </c>
      <c r="J934">
        <v>635</v>
      </c>
      <c r="L934" t="s">
        <v>1084</v>
      </c>
      <c r="M934" t="s">
        <v>164</v>
      </c>
      <c r="N934" t="s">
        <v>88</v>
      </c>
      <c r="O934" s="6" t="str">
        <f>INDEX(lkp_Region,MATCH(tbl_Sales[[#This Row],[Suburb]],lkp_Suburb,0))</f>
        <v>Northern Metropolitan</v>
      </c>
      <c r="P934" s="6">
        <f>MONTH(tbl_Sales[[#This Row],[Date]])</f>
        <v>5</v>
      </c>
      <c r="Q934" s="6">
        <f>YEAR(tbl_Sales[[#This Row],[Date]])</f>
        <v>2016</v>
      </c>
    </row>
    <row r="935" spans="1:17" x14ac:dyDescent="0.25">
      <c r="A935" s="1">
        <v>42506</v>
      </c>
      <c r="B935">
        <v>760000</v>
      </c>
      <c r="C935" t="s">
        <v>2</v>
      </c>
      <c r="D935" t="s">
        <v>12427</v>
      </c>
      <c r="E935" t="s">
        <v>10</v>
      </c>
      <c r="F935">
        <v>3011</v>
      </c>
      <c r="G935">
        <v>3</v>
      </c>
      <c r="H935">
        <v>1</v>
      </c>
      <c r="I935">
        <v>1</v>
      </c>
      <c r="J935">
        <v>265</v>
      </c>
      <c r="K935">
        <v>1910</v>
      </c>
      <c r="L935" t="s">
        <v>1085</v>
      </c>
      <c r="M935" t="s">
        <v>22</v>
      </c>
      <c r="N935" t="s">
        <v>21</v>
      </c>
      <c r="O935" s="6" t="str">
        <f>INDEX(lkp_Region,MATCH(tbl_Sales[[#This Row],[Suburb]],lkp_Suburb,0))</f>
        <v>Western Metropolitan</v>
      </c>
      <c r="P935" s="6">
        <f>MONTH(tbl_Sales[[#This Row],[Date]])</f>
        <v>5</v>
      </c>
      <c r="Q935" s="6">
        <f>YEAR(tbl_Sales[[#This Row],[Date]])</f>
        <v>2016</v>
      </c>
    </row>
    <row r="936" spans="1:17" x14ac:dyDescent="0.25">
      <c r="A936" s="1">
        <v>42506</v>
      </c>
      <c r="B936">
        <v>950000</v>
      </c>
      <c r="C936" t="s">
        <v>2</v>
      </c>
      <c r="D936" t="s">
        <v>12429</v>
      </c>
      <c r="E936" t="s">
        <v>5</v>
      </c>
      <c r="F936">
        <v>3013</v>
      </c>
      <c r="G936">
        <v>3</v>
      </c>
      <c r="H936">
        <v>1</v>
      </c>
      <c r="I936">
        <v>2</v>
      </c>
      <c r="J936">
        <v>240</v>
      </c>
      <c r="K936">
        <v>1880</v>
      </c>
      <c r="L936" t="s">
        <v>1086</v>
      </c>
      <c r="M936" t="s">
        <v>65</v>
      </c>
      <c r="N936" t="s">
        <v>21</v>
      </c>
      <c r="O936" s="6" t="str">
        <f>INDEX(lkp_Region,MATCH(tbl_Sales[[#This Row],[Suburb]],lkp_Suburb,0))</f>
        <v>Western Metropolitan</v>
      </c>
      <c r="P936" s="6">
        <f>MONTH(tbl_Sales[[#This Row],[Date]])</f>
        <v>5</v>
      </c>
      <c r="Q936" s="6">
        <f>YEAR(tbl_Sales[[#This Row],[Date]])</f>
        <v>2016</v>
      </c>
    </row>
    <row r="937" spans="1:17" x14ac:dyDescent="0.25">
      <c r="A937" s="1">
        <v>42506</v>
      </c>
      <c r="B937">
        <v>660000</v>
      </c>
      <c r="C937" t="s">
        <v>2</v>
      </c>
      <c r="D937" t="s">
        <v>12430</v>
      </c>
      <c r="E937" t="s">
        <v>5</v>
      </c>
      <c r="F937">
        <v>3018</v>
      </c>
      <c r="G937">
        <v>3</v>
      </c>
      <c r="H937">
        <v>1</v>
      </c>
      <c r="I937">
        <v>1</v>
      </c>
      <c r="J937">
        <v>602</v>
      </c>
      <c r="K937">
        <v>1955</v>
      </c>
      <c r="L937" t="s">
        <v>1087</v>
      </c>
      <c r="M937" t="s">
        <v>67</v>
      </c>
      <c r="N937" t="s">
        <v>69</v>
      </c>
      <c r="O937" s="6" t="str">
        <f>INDEX(lkp_Region,MATCH(tbl_Sales[[#This Row],[Suburb]],lkp_Suburb,0))</f>
        <v>Western Metropolitan</v>
      </c>
      <c r="P937" s="6">
        <f>MONTH(tbl_Sales[[#This Row],[Date]])</f>
        <v>5</v>
      </c>
      <c r="Q937" s="6">
        <f>YEAR(tbl_Sales[[#This Row],[Date]])</f>
        <v>2016</v>
      </c>
    </row>
    <row r="938" spans="1:17" x14ac:dyDescent="0.25">
      <c r="A938" s="1">
        <v>42506</v>
      </c>
      <c r="B938">
        <v>820000</v>
      </c>
      <c r="C938" t="s">
        <v>51</v>
      </c>
      <c r="D938" t="s">
        <v>12428</v>
      </c>
      <c r="E938" t="s">
        <v>10</v>
      </c>
      <c r="F938">
        <v>3015</v>
      </c>
      <c r="G938">
        <v>4</v>
      </c>
      <c r="H938">
        <v>2</v>
      </c>
      <c r="I938">
        <v>2</v>
      </c>
      <c r="J938">
        <v>753</v>
      </c>
      <c r="K938">
        <v>2006</v>
      </c>
      <c r="L938" t="s">
        <v>1088</v>
      </c>
      <c r="M938" t="s">
        <v>133</v>
      </c>
      <c r="N938" t="s">
        <v>69</v>
      </c>
      <c r="O938" s="6" t="str">
        <f>INDEX(lkp_Region,MATCH(tbl_Sales[[#This Row],[Suburb]],lkp_Suburb,0))</f>
        <v>Western Metropolitan</v>
      </c>
      <c r="P938" s="6">
        <f>MONTH(tbl_Sales[[#This Row],[Date]])</f>
        <v>5</v>
      </c>
      <c r="Q938" s="6">
        <f>YEAR(tbl_Sales[[#This Row],[Date]])</f>
        <v>2016</v>
      </c>
    </row>
    <row r="939" spans="1:17" x14ac:dyDescent="0.25">
      <c r="A939" s="1">
        <v>42506</v>
      </c>
      <c r="B939">
        <v>1360000</v>
      </c>
      <c r="C939" t="s">
        <v>2</v>
      </c>
      <c r="D939" t="s">
        <v>12428</v>
      </c>
      <c r="E939" t="s">
        <v>10</v>
      </c>
      <c r="F939">
        <v>3016</v>
      </c>
      <c r="G939">
        <v>3</v>
      </c>
      <c r="H939">
        <v>1</v>
      </c>
      <c r="I939">
        <v>1</v>
      </c>
      <c r="J939">
        <v>477</v>
      </c>
      <c r="K939">
        <v>1930</v>
      </c>
      <c r="L939" t="s">
        <v>1089</v>
      </c>
      <c r="M939" t="s">
        <v>196</v>
      </c>
      <c r="N939" t="s">
        <v>69</v>
      </c>
      <c r="O939" s="6" t="str">
        <f>INDEX(lkp_Region,MATCH(tbl_Sales[[#This Row],[Suburb]],lkp_Suburb,0))</f>
        <v>Western Metropolitan</v>
      </c>
      <c r="P939" s="6">
        <f>MONTH(tbl_Sales[[#This Row],[Date]])</f>
        <v>5</v>
      </c>
      <c r="Q939" s="6">
        <f>YEAR(tbl_Sales[[#This Row],[Date]])</f>
        <v>2016</v>
      </c>
    </row>
    <row r="940" spans="1:17" x14ac:dyDescent="0.25">
      <c r="A940" s="1">
        <v>42506</v>
      </c>
      <c r="B940">
        <v>1020000</v>
      </c>
      <c r="C940" t="s">
        <v>2</v>
      </c>
      <c r="D940" t="s">
        <v>12427</v>
      </c>
      <c r="E940" t="s">
        <v>10</v>
      </c>
      <c r="F940">
        <v>3070</v>
      </c>
      <c r="G940">
        <v>2</v>
      </c>
      <c r="H940">
        <v>1</v>
      </c>
      <c r="I940">
        <v>1</v>
      </c>
      <c r="J940">
        <v>354</v>
      </c>
      <c r="K940">
        <v>1920</v>
      </c>
      <c r="L940" t="s">
        <v>1090</v>
      </c>
      <c r="M940" t="s">
        <v>271</v>
      </c>
      <c r="N940" t="s">
        <v>62</v>
      </c>
      <c r="O940" s="6" t="str">
        <f>INDEX(lkp_Region,MATCH(tbl_Sales[[#This Row],[Suburb]],lkp_Suburb,0))</f>
        <v>Northern Metropolitan</v>
      </c>
      <c r="P940" s="6">
        <f>MONTH(tbl_Sales[[#This Row],[Date]])</f>
        <v>5</v>
      </c>
      <c r="Q940" s="6">
        <f>YEAR(tbl_Sales[[#This Row],[Date]])</f>
        <v>2016</v>
      </c>
    </row>
    <row r="941" spans="1:17" x14ac:dyDescent="0.25">
      <c r="A941" s="1">
        <v>42506</v>
      </c>
      <c r="B941">
        <v>722000</v>
      </c>
      <c r="C941" t="s">
        <v>2</v>
      </c>
      <c r="D941" t="s">
        <v>12428</v>
      </c>
      <c r="E941" t="s">
        <v>5</v>
      </c>
      <c r="F941">
        <v>3042</v>
      </c>
      <c r="G941">
        <v>3</v>
      </c>
      <c r="H941">
        <v>1</v>
      </c>
      <c r="I941">
        <v>1</v>
      </c>
      <c r="J941">
        <v>695</v>
      </c>
      <c r="K941">
        <v>1970</v>
      </c>
      <c r="L941" t="s">
        <v>1092</v>
      </c>
      <c r="M941" t="s">
        <v>1091</v>
      </c>
      <c r="N941" t="s">
        <v>3</v>
      </c>
      <c r="O941" s="6" t="str">
        <f>INDEX(lkp_Region,MATCH(tbl_Sales[[#This Row],[Suburb]],lkp_Suburb,0))</f>
        <v>Western Metropolitan</v>
      </c>
      <c r="P941" s="6">
        <f>MONTH(tbl_Sales[[#This Row],[Date]])</f>
        <v>5</v>
      </c>
      <c r="Q941" s="6">
        <f>YEAR(tbl_Sales[[#This Row],[Date]])</f>
        <v>2016</v>
      </c>
    </row>
    <row r="942" spans="1:17" x14ac:dyDescent="0.25">
      <c r="A942" s="1">
        <v>42506</v>
      </c>
      <c r="B942">
        <v>551000</v>
      </c>
      <c r="C942" t="s">
        <v>13</v>
      </c>
      <c r="D942" t="s">
        <v>12429</v>
      </c>
      <c r="E942" t="s">
        <v>10</v>
      </c>
      <c r="F942">
        <v>3101</v>
      </c>
      <c r="G942">
        <v>2</v>
      </c>
      <c r="H942">
        <v>1</v>
      </c>
      <c r="I942">
        <v>2</v>
      </c>
      <c r="J942">
        <v>0</v>
      </c>
      <c r="K942">
        <v>1992</v>
      </c>
      <c r="L942" t="s">
        <v>1093</v>
      </c>
      <c r="M942" t="s">
        <v>145</v>
      </c>
      <c r="N942" t="s">
        <v>101</v>
      </c>
      <c r="O942" s="6" t="str">
        <f>INDEX(lkp_Region,MATCH(tbl_Sales[[#This Row],[Suburb]],lkp_Suburb,0))</f>
        <v>Southern Metropolitan</v>
      </c>
      <c r="P942" s="6">
        <f>MONTH(tbl_Sales[[#This Row],[Date]])</f>
        <v>5</v>
      </c>
      <c r="Q942" s="6">
        <f>YEAR(tbl_Sales[[#This Row],[Date]])</f>
        <v>2016</v>
      </c>
    </row>
    <row r="943" spans="1:17" x14ac:dyDescent="0.25">
      <c r="A943" s="1">
        <v>42506</v>
      </c>
      <c r="B943">
        <v>1742000</v>
      </c>
      <c r="C943" t="s">
        <v>51</v>
      </c>
      <c r="D943" t="s">
        <v>12425</v>
      </c>
      <c r="E943" t="s">
        <v>10</v>
      </c>
      <c r="F943">
        <v>3126</v>
      </c>
      <c r="G943">
        <v>4</v>
      </c>
      <c r="H943">
        <v>2</v>
      </c>
      <c r="I943">
        <v>2</v>
      </c>
      <c r="J943">
        <v>780</v>
      </c>
      <c r="L943" t="s">
        <v>1094</v>
      </c>
      <c r="M943" t="s">
        <v>232</v>
      </c>
      <c r="N943" t="s">
        <v>101</v>
      </c>
      <c r="O943" s="6" t="str">
        <f>INDEX(lkp_Region,MATCH(tbl_Sales[[#This Row],[Suburb]],lkp_Suburb,0))</f>
        <v>Southern Metropolitan</v>
      </c>
      <c r="P943" s="6">
        <f>MONTH(tbl_Sales[[#This Row],[Date]])</f>
        <v>5</v>
      </c>
      <c r="Q943" s="6">
        <f>YEAR(tbl_Sales[[#This Row],[Date]])</f>
        <v>2016</v>
      </c>
    </row>
    <row r="944" spans="1:17" x14ac:dyDescent="0.25">
      <c r="A944" s="1">
        <v>42506</v>
      </c>
      <c r="B944">
        <v>2900000</v>
      </c>
      <c r="C944" t="s">
        <v>2</v>
      </c>
      <c r="D944" t="s">
        <v>12429</v>
      </c>
      <c r="E944" t="s">
        <v>10</v>
      </c>
      <c r="F944">
        <v>3104</v>
      </c>
      <c r="G944">
        <v>3</v>
      </c>
      <c r="H944">
        <v>2</v>
      </c>
      <c r="I944">
        <v>2</v>
      </c>
      <c r="J944">
        <v>917</v>
      </c>
      <c r="L944" t="s">
        <v>1095</v>
      </c>
      <c r="M944" t="s">
        <v>99</v>
      </c>
      <c r="N944" t="s">
        <v>101</v>
      </c>
      <c r="O944" s="6" t="str">
        <f>INDEX(lkp_Region,MATCH(tbl_Sales[[#This Row],[Suburb]],lkp_Suburb,0))</f>
        <v>Southern Metropolitan</v>
      </c>
      <c r="P944" s="6">
        <f>MONTH(tbl_Sales[[#This Row],[Date]])</f>
        <v>5</v>
      </c>
      <c r="Q944" s="6">
        <f>YEAR(tbl_Sales[[#This Row],[Date]])</f>
        <v>2016</v>
      </c>
    </row>
    <row r="945" spans="1:17" x14ac:dyDescent="0.25">
      <c r="A945" s="1">
        <v>42506</v>
      </c>
      <c r="B945">
        <v>922000</v>
      </c>
      <c r="C945" t="s">
        <v>2</v>
      </c>
      <c r="D945" t="s">
        <v>12423</v>
      </c>
      <c r="E945" t="s">
        <v>10</v>
      </c>
      <c r="F945">
        <v>3087</v>
      </c>
      <c r="G945">
        <v>3</v>
      </c>
      <c r="H945">
        <v>1</v>
      </c>
      <c r="I945">
        <v>2</v>
      </c>
      <c r="J945">
        <v>798</v>
      </c>
      <c r="K945">
        <v>1960</v>
      </c>
      <c r="L945" t="s">
        <v>1096</v>
      </c>
      <c r="M945" t="s">
        <v>349</v>
      </c>
      <c r="N945" t="s">
        <v>150</v>
      </c>
      <c r="O945" s="6" t="str">
        <f>INDEX(lkp_Region,MATCH(tbl_Sales[[#This Row],[Suburb]],lkp_Suburb,0))</f>
        <v>Northern Metropolitan</v>
      </c>
      <c r="P945" s="6">
        <f>MONTH(tbl_Sales[[#This Row],[Date]])</f>
        <v>5</v>
      </c>
      <c r="Q945" s="6">
        <f>YEAR(tbl_Sales[[#This Row],[Date]])</f>
        <v>2016</v>
      </c>
    </row>
    <row r="946" spans="1:17" x14ac:dyDescent="0.25">
      <c r="A946" s="1">
        <v>42507</v>
      </c>
      <c r="B946">
        <v>1900000</v>
      </c>
      <c r="C946" t="s">
        <v>2</v>
      </c>
      <c r="D946" t="s">
        <v>12429</v>
      </c>
      <c r="E946" t="s">
        <v>5</v>
      </c>
      <c r="F946">
        <v>3121</v>
      </c>
      <c r="G946">
        <v>3</v>
      </c>
      <c r="H946">
        <v>2</v>
      </c>
      <c r="I946">
        <v>2</v>
      </c>
      <c r="J946">
        <v>263</v>
      </c>
      <c r="K946">
        <v>2016</v>
      </c>
      <c r="L946" t="s">
        <v>1097</v>
      </c>
      <c r="M946" t="s">
        <v>470</v>
      </c>
      <c r="N946" t="s">
        <v>8</v>
      </c>
      <c r="O946" s="6" t="str">
        <f>INDEX(lkp_Region,MATCH(tbl_Sales[[#This Row],[Suburb]],lkp_Suburb,0))</f>
        <v>Northern Metropolitan</v>
      </c>
      <c r="P946" s="6">
        <f>MONTH(tbl_Sales[[#This Row],[Date]])</f>
        <v>5</v>
      </c>
      <c r="Q946" s="6">
        <f>YEAR(tbl_Sales[[#This Row],[Date]])</f>
        <v>2016</v>
      </c>
    </row>
    <row r="947" spans="1:17" x14ac:dyDescent="0.25">
      <c r="A947" s="1">
        <v>42507</v>
      </c>
      <c r="B947">
        <v>1300000</v>
      </c>
      <c r="C947" t="s">
        <v>2</v>
      </c>
      <c r="D947" t="s">
        <v>12429</v>
      </c>
      <c r="E947" t="s">
        <v>10</v>
      </c>
      <c r="F947">
        <v>3181</v>
      </c>
      <c r="G947">
        <v>2</v>
      </c>
      <c r="H947">
        <v>1</v>
      </c>
      <c r="I947">
        <v>1</v>
      </c>
      <c r="J947">
        <v>126</v>
      </c>
      <c r="L947" t="s">
        <v>1098</v>
      </c>
      <c r="M947" t="s">
        <v>302</v>
      </c>
      <c r="N947" t="s">
        <v>76</v>
      </c>
      <c r="O947" s="6" t="str">
        <f>INDEX(lkp_Region,MATCH(tbl_Sales[[#This Row],[Suburb]],lkp_Suburb,0))</f>
        <v>Southern Metropolitan</v>
      </c>
      <c r="P947" s="6">
        <f>MONTH(tbl_Sales[[#This Row],[Date]])</f>
        <v>5</v>
      </c>
      <c r="Q947" s="6">
        <f>YEAR(tbl_Sales[[#This Row],[Date]])</f>
        <v>2016</v>
      </c>
    </row>
    <row r="948" spans="1:17" x14ac:dyDescent="0.25">
      <c r="A948" s="1">
        <v>42507</v>
      </c>
      <c r="B948">
        <v>326000</v>
      </c>
      <c r="C948" t="s">
        <v>13</v>
      </c>
      <c r="D948" t="s">
        <v>12428</v>
      </c>
      <c r="E948" t="s">
        <v>5</v>
      </c>
      <c r="F948">
        <v>3184</v>
      </c>
      <c r="G948">
        <v>1</v>
      </c>
      <c r="H948">
        <v>1</v>
      </c>
      <c r="I948">
        <v>1</v>
      </c>
      <c r="J948">
        <v>0</v>
      </c>
      <c r="L948" t="s">
        <v>1099</v>
      </c>
      <c r="M948" t="s">
        <v>58</v>
      </c>
      <c r="N948" t="s">
        <v>26</v>
      </c>
      <c r="O948" s="6" t="str">
        <f>INDEX(lkp_Region,MATCH(tbl_Sales[[#This Row],[Suburb]],lkp_Suburb,0))</f>
        <v>Southern Metropolitan</v>
      </c>
      <c r="P948" s="6">
        <f>MONTH(tbl_Sales[[#This Row],[Date]])</f>
        <v>5</v>
      </c>
      <c r="Q948" s="6">
        <f>YEAR(tbl_Sales[[#This Row],[Date]])</f>
        <v>2016</v>
      </c>
    </row>
    <row r="949" spans="1:17" x14ac:dyDescent="0.25">
      <c r="A949" s="1">
        <v>42507</v>
      </c>
      <c r="B949">
        <v>550500</v>
      </c>
      <c r="C949" t="s">
        <v>51</v>
      </c>
      <c r="D949" t="s">
        <v>12427</v>
      </c>
      <c r="E949" t="s">
        <v>10</v>
      </c>
      <c r="F949">
        <v>3044</v>
      </c>
      <c r="G949">
        <v>2</v>
      </c>
      <c r="H949">
        <v>1</v>
      </c>
      <c r="I949">
        <v>2</v>
      </c>
      <c r="J949">
        <v>135</v>
      </c>
      <c r="K949">
        <v>2012</v>
      </c>
      <c r="L949" t="s">
        <v>1100</v>
      </c>
      <c r="M949" t="s">
        <v>115</v>
      </c>
      <c r="N949" t="s">
        <v>18</v>
      </c>
      <c r="O949" s="6" t="str">
        <f>INDEX(lkp_Region,MATCH(tbl_Sales[[#This Row],[Suburb]],lkp_Suburb,0))</f>
        <v>Northern Metropolitan</v>
      </c>
      <c r="P949" s="6">
        <f>MONTH(tbl_Sales[[#This Row],[Date]])</f>
        <v>5</v>
      </c>
      <c r="Q949" s="6">
        <f>YEAR(tbl_Sales[[#This Row],[Date]])</f>
        <v>2016</v>
      </c>
    </row>
    <row r="950" spans="1:17" x14ac:dyDescent="0.25">
      <c r="A950" s="1">
        <v>42507</v>
      </c>
      <c r="B950">
        <v>845500</v>
      </c>
      <c r="C950" t="s">
        <v>2</v>
      </c>
      <c r="D950" t="s">
        <v>12427</v>
      </c>
      <c r="E950" t="s">
        <v>10</v>
      </c>
      <c r="F950">
        <v>3056</v>
      </c>
      <c r="G950">
        <v>2</v>
      </c>
      <c r="H950">
        <v>1</v>
      </c>
      <c r="I950">
        <v>1</v>
      </c>
      <c r="J950">
        <v>179</v>
      </c>
      <c r="K950">
        <v>1890</v>
      </c>
      <c r="L950" t="s">
        <v>1101</v>
      </c>
      <c r="M950" t="s">
        <v>117</v>
      </c>
      <c r="N950" t="s">
        <v>18</v>
      </c>
      <c r="O950" s="6" t="str">
        <f>INDEX(lkp_Region,MATCH(tbl_Sales[[#This Row],[Suburb]],lkp_Suburb,0))</f>
        <v>Northern Metropolitan</v>
      </c>
      <c r="P950" s="6">
        <f>MONTH(tbl_Sales[[#This Row],[Date]])</f>
        <v>5</v>
      </c>
      <c r="Q950" s="6">
        <f>YEAR(tbl_Sales[[#This Row],[Date]])</f>
        <v>2016</v>
      </c>
    </row>
    <row r="951" spans="1:17" x14ac:dyDescent="0.25">
      <c r="A951" s="1">
        <v>42507</v>
      </c>
      <c r="B951">
        <v>1875000</v>
      </c>
      <c r="C951" t="s">
        <v>2</v>
      </c>
      <c r="D951" t="s">
        <v>12429</v>
      </c>
      <c r="E951" t="s">
        <v>10</v>
      </c>
      <c r="F951">
        <v>3056</v>
      </c>
      <c r="G951">
        <v>4</v>
      </c>
      <c r="H951">
        <v>2</v>
      </c>
      <c r="I951">
        <v>2</v>
      </c>
      <c r="J951">
        <v>657</v>
      </c>
      <c r="K951">
        <v>1958</v>
      </c>
      <c r="L951" t="s">
        <v>1102</v>
      </c>
      <c r="M951" t="s">
        <v>117</v>
      </c>
      <c r="N951" t="s">
        <v>18</v>
      </c>
      <c r="O951" s="6" t="str">
        <f>INDEX(lkp_Region,MATCH(tbl_Sales[[#This Row],[Suburb]],lkp_Suburb,0))</f>
        <v>Northern Metropolitan</v>
      </c>
      <c r="P951" s="6">
        <f>MONTH(tbl_Sales[[#This Row],[Date]])</f>
        <v>5</v>
      </c>
      <c r="Q951" s="6">
        <f>YEAR(tbl_Sales[[#This Row],[Date]])</f>
        <v>2016</v>
      </c>
    </row>
    <row r="952" spans="1:17" x14ac:dyDescent="0.25">
      <c r="A952" s="1">
        <v>42507</v>
      </c>
      <c r="B952">
        <v>636000</v>
      </c>
      <c r="C952" t="s">
        <v>2</v>
      </c>
      <c r="D952" t="s">
        <v>12427</v>
      </c>
      <c r="E952" t="s">
        <v>10</v>
      </c>
      <c r="F952">
        <v>3034</v>
      </c>
      <c r="G952">
        <v>3</v>
      </c>
      <c r="H952">
        <v>1</v>
      </c>
      <c r="I952">
        <v>2</v>
      </c>
      <c r="J952">
        <v>571</v>
      </c>
      <c r="L952" t="s">
        <v>1103</v>
      </c>
      <c r="M952" t="s">
        <v>524</v>
      </c>
      <c r="N952" t="s">
        <v>49</v>
      </c>
      <c r="O952" s="6" t="str">
        <f>INDEX(lkp_Region,MATCH(tbl_Sales[[#This Row],[Suburb]],lkp_Suburb,0))</f>
        <v>Western Metropolitan</v>
      </c>
      <c r="P952" s="6">
        <f>MONTH(tbl_Sales[[#This Row],[Date]])</f>
        <v>5</v>
      </c>
      <c r="Q952" s="6">
        <f>YEAR(tbl_Sales[[#This Row],[Date]])</f>
        <v>2016</v>
      </c>
    </row>
    <row r="953" spans="1:17" x14ac:dyDescent="0.25">
      <c r="A953" s="1">
        <v>42507</v>
      </c>
      <c r="B953">
        <v>700000</v>
      </c>
      <c r="C953" t="s">
        <v>2</v>
      </c>
      <c r="D953" t="s">
        <v>12427</v>
      </c>
      <c r="E953" t="s">
        <v>5</v>
      </c>
      <c r="F953">
        <v>3033</v>
      </c>
      <c r="G953">
        <v>5</v>
      </c>
      <c r="H953">
        <v>2</v>
      </c>
      <c r="I953">
        <v>2</v>
      </c>
      <c r="J953">
        <v>629</v>
      </c>
      <c r="L953" t="s">
        <v>1104</v>
      </c>
      <c r="M953" t="s">
        <v>119</v>
      </c>
      <c r="N953" t="s">
        <v>49</v>
      </c>
      <c r="O953" s="6" t="str">
        <f>INDEX(lkp_Region,MATCH(tbl_Sales[[#This Row],[Suburb]],lkp_Suburb,0))</f>
        <v>Western Metropolitan</v>
      </c>
      <c r="P953" s="6">
        <f>MONTH(tbl_Sales[[#This Row],[Date]])</f>
        <v>5</v>
      </c>
      <c r="Q953" s="6">
        <f>YEAR(tbl_Sales[[#This Row],[Date]])</f>
        <v>2016</v>
      </c>
    </row>
    <row r="954" spans="1:17" x14ac:dyDescent="0.25">
      <c r="A954" s="1">
        <v>42507</v>
      </c>
      <c r="B954">
        <v>961000</v>
      </c>
      <c r="C954" t="s">
        <v>2</v>
      </c>
      <c r="D954" t="s">
        <v>12429</v>
      </c>
      <c r="E954" t="s">
        <v>10</v>
      </c>
      <c r="F954">
        <v>3031</v>
      </c>
      <c r="G954">
        <v>3</v>
      </c>
      <c r="H954">
        <v>1</v>
      </c>
      <c r="I954">
        <v>1</v>
      </c>
      <c r="J954">
        <v>235</v>
      </c>
      <c r="L954" t="s">
        <v>1105</v>
      </c>
      <c r="M954" t="s">
        <v>264</v>
      </c>
      <c r="N954" t="s">
        <v>88</v>
      </c>
      <c r="O954" s="6" t="str">
        <f>INDEX(lkp_Region,MATCH(tbl_Sales[[#This Row],[Suburb]],lkp_Suburb,0))</f>
        <v>Northern Metropolitan</v>
      </c>
      <c r="P954" s="6">
        <f>MONTH(tbl_Sales[[#This Row],[Date]])</f>
        <v>5</v>
      </c>
      <c r="Q954" s="6">
        <f>YEAR(tbl_Sales[[#This Row],[Date]])</f>
        <v>2016</v>
      </c>
    </row>
    <row r="955" spans="1:17" x14ac:dyDescent="0.25">
      <c r="A955" s="1">
        <v>42507</v>
      </c>
      <c r="B955">
        <v>1300000</v>
      </c>
      <c r="C955" t="s">
        <v>51</v>
      </c>
      <c r="D955" t="s">
        <v>12427</v>
      </c>
      <c r="E955" t="s">
        <v>5</v>
      </c>
      <c r="F955">
        <v>3051</v>
      </c>
      <c r="G955">
        <v>2</v>
      </c>
      <c r="H955">
        <v>2</v>
      </c>
      <c r="I955">
        <v>1</v>
      </c>
      <c r="J955">
        <v>0</v>
      </c>
      <c r="L955" t="s">
        <v>1106</v>
      </c>
      <c r="M955" t="s">
        <v>915</v>
      </c>
      <c r="N955" t="s">
        <v>88</v>
      </c>
      <c r="O955" s="6" t="str">
        <f>INDEX(lkp_Region,MATCH(tbl_Sales[[#This Row],[Suburb]],lkp_Suburb,0))</f>
        <v>Northern Metropolitan</v>
      </c>
      <c r="P955" s="6">
        <f>MONTH(tbl_Sales[[#This Row],[Date]])</f>
        <v>5</v>
      </c>
      <c r="Q955" s="6">
        <f>YEAR(tbl_Sales[[#This Row],[Date]])</f>
        <v>2016</v>
      </c>
    </row>
    <row r="956" spans="1:17" x14ac:dyDescent="0.25">
      <c r="A956" s="1">
        <v>42507</v>
      </c>
      <c r="B956">
        <v>561000</v>
      </c>
      <c r="C956" t="s">
        <v>13</v>
      </c>
      <c r="D956" t="s">
        <v>12427</v>
      </c>
      <c r="E956" t="s">
        <v>5</v>
      </c>
      <c r="F956">
        <v>3011</v>
      </c>
      <c r="G956">
        <v>3</v>
      </c>
      <c r="H956">
        <v>1</v>
      </c>
      <c r="I956">
        <v>1</v>
      </c>
      <c r="J956">
        <v>0</v>
      </c>
      <c r="L956" t="s">
        <v>1107</v>
      </c>
      <c r="M956" t="s">
        <v>22</v>
      </c>
      <c r="N956" t="s">
        <v>21</v>
      </c>
      <c r="O956" s="6" t="str">
        <f>INDEX(lkp_Region,MATCH(tbl_Sales[[#This Row],[Suburb]],lkp_Suburb,0))</f>
        <v>Western Metropolitan</v>
      </c>
      <c r="P956" s="6">
        <f>MONTH(tbl_Sales[[#This Row],[Date]])</f>
        <v>5</v>
      </c>
      <c r="Q956" s="6">
        <f>YEAR(tbl_Sales[[#This Row],[Date]])</f>
        <v>2016</v>
      </c>
    </row>
    <row r="957" spans="1:17" x14ac:dyDescent="0.25">
      <c r="A957" s="1">
        <v>42507</v>
      </c>
      <c r="B957">
        <v>881000</v>
      </c>
      <c r="C957" t="s">
        <v>2</v>
      </c>
      <c r="D957" t="s">
        <v>12431</v>
      </c>
      <c r="E957" t="s">
        <v>10</v>
      </c>
      <c r="F957">
        <v>3011</v>
      </c>
      <c r="G957">
        <v>3</v>
      </c>
      <c r="H957">
        <v>1</v>
      </c>
      <c r="I957">
        <v>2</v>
      </c>
      <c r="J957">
        <v>217</v>
      </c>
      <c r="L957" t="s">
        <v>1108</v>
      </c>
      <c r="M957" t="s">
        <v>660</v>
      </c>
      <c r="N957" t="s">
        <v>21</v>
      </c>
      <c r="O957" s="6" t="str">
        <f>INDEX(lkp_Region,MATCH(tbl_Sales[[#This Row],[Suburb]],lkp_Suburb,0))</f>
        <v>Western Metropolitan</v>
      </c>
      <c r="P957" s="6">
        <f>MONTH(tbl_Sales[[#This Row],[Date]])</f>
        <v>5</v>
      </c>
      <c r="Q957" s="6">
        <f>YEAR(tbl_Sales[[#This Row],[Date]])</f>
        <v>2016</v>
      </c>
    </row>
    <row r="958" spans="1:17" x14ac:dyDescent="0.25">
      <c r="A958" s="1">
        <v>42507</v>
      </c>
      <c r="B958">
        <v>435000</v>
      </c>
      <c r="C958" t="s">
        <v>13</v>
      </c>
      <c r="D958" t="s">
        <v>12425</v>
      </c>
      <c r="E958" t="s">
        <v>10</v>
      </c>
      <c r="F958">
        <v>3163</v>
      </c>
      <c r="G958">
        <v>2</v>
      </c>
      <c r="H958">
        <v>1</v>
      </c>
      <c r="I958">
        <v>1</v>
      </c>
      <c r="J958">
        <v>0</v>
      </c>
      <c r="K958">
        <v>1980</v>
      </c>
      <c r="L958" t="s">
        <v>1109</v>
      </c>
      <c r="M958" t="s">
        <v>201</v>
      </c>
      <c r="N958" t="s">
        <v>57</v>
      </c>
      <c r="O958" s="6" t="str">
        <f>INDEX(lkp_Region,MATCH(tbl_Sales[[#This Row],[Suburb]],lkp_Suburb,0))</f>
        <v>Southern Metropolitan</v>
      </c>
      <c r="P958" s="6">
        <f>MONTH(tbl_Sales[[#This Row],[Date]])</f>
        <v>5</v>
      </c>
      <c r="Q958" s="6">
        <f>YEAR(tbl_Sales[[#This Row],[Date]])</f>
        <v>2016</v>
      </c>
    </row>
    <row r="959" spans="1:17" x14ac:dyDescent="0.25">
      <c r="A959" s="1">
        <v>42507</v>
      </c>
      <c r="B959">
        <v>636500</v>
      </c>
      <c r="C959" t="s">
        <v>51</v>
      </c>
      <c r="D959" t="s">
        <v>12425</v>
      </c>
      <c r="E959" t="s">
        <v>10</v>
      </c>
      <c r="F959">
        <v>3163</v>
      </c>
      <c r="G959">
        <v>2</v>
      </c>
      <c r="H959">
        <v>1</v>
      </c>
      <c r="I959">
        <v>1</v>
      </c>
      <c r="J959">
        <v>0</v>
      </c>
      <c r="K959">
        <v>1970</v>
      </c>
      <c r="L959" t="s">
        <v>1110</v>
      </c>
      <c r="M959" t="s">
        <v>199</v>
      </c>
      <c r="N959" t="s">
        <v>57</v>
      </c>
      <c r="O959" s="6" t="str">
        <f>INDEX(lkp_Region,MATCH(tbl_Sales[[#This Row],[Suburb]],lkp_Suburb,0))</f>
        <v>Southern Metropolitan</v>
      </c>
      <c r="P959" s="6">
        <f>MONTH(tbl_Sales[[#This Row],[Date]])</f>
        <v>5</v>
      </c>
      <c r="Q959" s="6">
        <f>YEAR(tbl_Sales[[#This Row],[Date]])</f>
        <v>2016</v>
      </c>
    </row>
    <row r="960" spans="1:17" x14ac:dyDescent="0.25">
      <c r="A960" s="1">
        <v>42507</v>
      </c>
      <c r="B960">
        <v>830000</v>
      </c>
      <c r="C960" t="s">
        <v>51</v>
      </c>
      <c r="D960" t="s">
        <v>12429</v>
      </c>
      <c r="E960" t="s">
        <v>5</v>
      </c>
      <c r="F960">
        <v>3165</v>
      </c>
      <c r="G960">
        <v>3</v>
      </c>
      <c r="H960">
        <v>2</v>
      </c>
      <c r="I960">
        <v>2</v>
      </c>
      <c r="J960">
        <v>292</v>
      </c>
      <c r="K960">
        <v>2012</v>
      </c>
      <c r="L960" t="s">
        <v>1111</v>
      </c>
      <c r="M960" t="s">
        <v>138</v>
      </c>
      <c r="N960" t="s">
        <v>57</v>
      </c>
      <c r="O960" s="6" t="str">
        <f>INDEX(lkp_Region,MATCH(tbl_Sales[[#This Row],[Suburb]],lkp_Suburb,0))</f>
        <v>Southern Metropolitan</v>
      </c>
      <c r="P960" s="6">
        <f>MONTH(tbl_Sales[[#This Row],[Date]])</f>
        <v>5</v>
      </c>
      <c r="Q960" s="6">
        <f>YEAR(tbl_Sales[[#This Row],[Date]])</f>
        <v>2016</v>
      </c>
    </row>
    <row r="961" spans="1:17" x14ac:dyDescent="0.25">
      <c r="A961" s="1">
        <v>42507</v>
      </c>
      <c r="B961">
        <v>950000</v>
      </c>
      <c r="C961" t="s">
        <v>2</v>
      </c>
      <c r="D961" t="s">
        <v>12427</v>
      </c>
      <c r="E961" t="s">
        <v>5</v>
      </c>
      <c r="F961">
        <v>3072</v>
      </c>
      <c r="G961">
        <v>3</v>
      </c>
      <c r="H961">
        <v>1</v>
      </c>
      <c r="I961">
        <v>2</v>
      </c>
      <c r="J961">
        <v>563</v>
      </c>
      <c r="K961">
        <v>1918</v>
      </c>
      <c r="L961" t="s">
        <v>1112</v>
      </c>
      <c r="M961" t="s">
        <v>97</v>
      </c>
      <c r="N961" t="s">
        <v>62</v>
      </c>
      <c r="O961" s="6" t="str">
        <f>INDEX(lkp_Region,MATCH(tbl_Sales[[#This Row],[Suburb]],lkp_Suburb,0))</f>
        <v>Northern Metropolitan</v>
      </c>
      <c r="P961" s="6">
        <f>MONTH(tbl_Sales[[#This Row],[Date]])</f>
        <v>5</v>
      </c>
      <c r="Q961" s="6">
        <f>YEAR(tbl_Sales[[#This Row],[Date]])</f>
        <v>2016</v>
      </c>
    </row>
    <row r="962" spans="1:17" x14ac:dyDescent="0.25">
      <c r="A962" s="1">
        <v>42507</v>
      </c>
      <c r="B962">
        <v>1385000</v>
      </c>
      <c r="C962" t="s">
        <v>2</v>
      </c>
      <c r="D962" t="s">
        <v>12429</v>
      </c>
      <c r="E962" t="s">
        <v>10</v>
      </c>
      <c r="F962">
        <v>3126</v>
      </c>
      <c r="G962">
        <v>3</v>
      </c>
      <c r="H962">
        <v>1</v>
      </c>
      <c r="I962">
        <v>1</v>
      </c>
      <c r="J962">
        <v>444</v>
      </c>
      <c r="K962">
        <v>1910</v>
      </c>
      <c r="L962" t="s">
        <v>1113</v>
      </c>
      <c r="M962" t="s">
        <v>232</v>
      </c>
      <c r="N962" t="s">
        <v>101</v>
      </c>
      <c r="O962" s="6" t="str">
        <f>INDEX(lkp_Region,MATCH(tbl_Sales[[#This Row],[Suburb]],lkp_Suburb,0))</f>
        <v>Southern Metropolitan</v>
      </c>
      <c r="P962" s="6">
        <f>MONTH(tbl_Sales[[#This Row],[Date]])</f>
        <v>5</v>
      </c>
      <c r="Q962" s="6">
        <f>YEAR(tbl_Sales[[#This Row],[Date]])</f>
        <v>2016</v>
      </c>
    </row>
    <row r="963" spans="1:17" x14ac:dyDescent="0.25">
      <c r="A963" s="1">
        <v>42507</v>
      </c>
      <c r="B963">
        <v>3750000</v>
      </c>
      <c r="C963" t="s">
        <v>2</v>
      </c>
      <c r="D963" t="s">
        <v>12427</v>
      </c>
      <c r="E963" t="s">
        <v>5</v>
      </c>
      <c r="F963">
        <v>3122</v>
      </c>
      <c r="G963">
        <v>5</v>
      </c>
      <c r="H963">
        <v>3</v>
      </c>
      <c r="I963">
        <v>2</v>
      </c>
      <c r="J963">
        <v>827</v>
      </c>
      <c r="K963">
        <v>1920</v>
      </c>
      <c r="L963" t="s">
        <v>1114</v>
      </c>
      <c r="M963" t="s">
        <v>461</v>
      </c>
      <c r="N963" t="s">
        <v>101</v>
      </c>
      <c r="O963" s="6" t="str">
        <f>INDEX(lkp_Region,MATCH(tbl_Sales[[#This Row],[Suburb]],lkp_Suburb,0))</f>
        <v>Southern Metropolitan</v>
      </c>
      <c r="P963" s="6">
        <f>MONTH(tbl_Sales[[#This Row],[Date]])</f>
        <v>5</v>
      </c>
      <c r="Q963" s="6">
        <f>YEAR(tbl_Sales[[#This Row],[Date]])</f>
        <v>2016</v>
      </c>
    </row>
    <row r="964" spans="1:17" x14ac:dyDescent="0.25">
      <c r="A964" s="1">
        <v>42507</v>
      </c>
      <c r="B964">
        <v>980000</v>
      </c>
      <c r="C964" t="s">
        <v>2</v>
      </c>
      <c r="D964" t="s">
        <v>12431</v>
      </c>
      <c r="E964" t="s">
        <v>10</v>
      </c>
      <c r="F964">
        <v>3187</v>
      </c>
      <c r="G964">
        <v>2</v>
      </c>
      <c r="H964">
        <v>1</v>
      </c>
      <c r="I964">
        <v>1</v>
      </c>
      <c r="J964">
        <v>247</v>
      </c>
      <c r="L964" t="s">
        <v>1115</v>
      </c>
      <c r="M964" t="s">
        <v>346</v>
      </c>
      <c r="N964" t="s">
        <v>107</v>
      </c>
      <c r="O964" s="6" t="str">
        <f>INDEX(lkp_Region,MATCH(tbl_Sales[[#This Row],[Suburb]],lkp_Suburb,0))</f>
        <v>Southern Metropolitan</v>
      </c>
      <c r="P964" s="6">
        <f>MONTH(tbl_Sales[[#This Row],[Date]])</f>
        <v>5</v>
      </c>
      <c r="Q964" s="6">
        <f>YEAR(tbl_Sales[[#This Row],[Date]])</f>
        <v>2016</v>
      </c>
    </row>
    <row r="965" spans="1:17" x14ac:dyDescent="0.25">
      <c r="A965" s="1">
        <v>42508</v>
      </c>
      <c r="B965">
        <v>710000</v>
      </c>
      <c r="C965" t="s">
        <v>13</v>
      </c>
      <c r="D965" t="s">
        <v>12431</v>
      </c>
      <c r="E965" t="s">
        <v>10</v>
      </c>
      <c r="F965">
        <v>3181</v>
      </c>
      <c r="G965">
        <v>3</v>
      </c>
      <c r="H965">
        <v>1</v>
      </c>
      <c r="I965">
        <v>1</v>
      </c>
      <c r="J965">
        <v>0</v>
      </c>
      <c r="K965">
        <v>1900</v>
      </c>
      <c r="L965" t="s">
        <v>1116</v>
      </c>
      <c r="M965" t="s">
        <v>302</v>
      </c>
      <c r="N965" t="s">
        <v>76</v>
      </c>
      <c r="O965" s="6" t="str">
        <f>INDEX(lkp_Region,MATCH(tbl_Sales[[#This Row],[Suburb]],lkp_Suburb,0))</f>
        <v>Southern Metropolitan</v>
      </c>
      <c r="P965" s="6">
        <f>MONTH(tbl_Sales[[#This Row],[Date]])</f>
        <v>5</v>
      </c>
      <c r="Q965" s="6">
        <f>YEAR(tbl_Sales[[#This Row],[Date]])</f>
        <v>2016</v>
      </c>
    </row>
    <row r="966" spans="1:17" x14ac:dyDescent="0.25">
      <c r="A966" s="1">
        <v>42508</v>
      </c>
      <c r="B966">
        <v>2200000</v>
      </c>
      <c r="C966" t="s">
        <v>2</v>
      </c>
      <c r="D966" t="s">
        <v>12424</v>
      </c>
      <c r="E966" t="s">
        <v>5</v>
      </c>
      <c r="F966">
        <v>3184</v>
      </c>
      <c r="G966">
        <v>4</v>
      </c>
      <c r="H966">
        <v>3</v>
      </c>
      <c r="I966">
        <v>2</v>
      </c>
      <c r="J966">
        <v>348</v>
      </c>
      <c r="K966">
        <v>1900</v>
      </c>
      <c r="L966" t="s">
        <v>1117</v>
      </c>
      <c r="M966" t="s">
        <v>58</v>
      </c>
      <c r="N966" t="s">
        <v>26</v>
      </c>
      <c r="O966" s="6" t="str">
        <f>INDEX(lkp_Region,MATCH(tbl_Sales[[#This Row],[Suburb]],lkp_Suburb,0))</f>
        <v>Southern Metropolitan</v>
      </c>
      <c r="P966" s="6">
        <f>MONTH(tbl_Sales[[#This Row],[Date]])</f>
        <v>5</v>
      </c>
      <c r="Q966" s="6">
        <f>YEAR(tbl_Sales[[#This Row],[Date]])</f>
        <v>2016</v>
      </c>
    </row>
    <row r="967" spans="1:17" x14ac:dyDescent="0.25">
      <c r="A967" s="1">
        <v>42508</v>
      </c>
      <c r="B967">
        <v>484000</v>
      </c>
      <c r="C967" t="s">
        <v>13</v>
      </c>
      <c r="D967" t="s">
        <v>12429</v>
      </c>
      <c r="E967" t="s">
        <v>10</v>
      </c>
      <c r="F967">
        <v>3055</v>
      </c>
      <c r="G967">
        <v>2</v>
      </c>
      <c r="H967">
        <v>1</v>
      </c>
      <c r="I967">
        <v>1</v>
      </c>
      <c r="J967">
        <v>0</v>
      </c>
      <c r="K967">
        <v>1950</v>
      </c>
      <c r="L967" t="s">
        <v>1118</v>
      </c>
      <c r="M967" t="s">
        <v>80</v>
      </c>
      <c r="N967" t="s">
        <v>18</v>
      </c>
      <c r="O967" s="6" t="str">
        <f>INDEX(lkp_Region,MATCH(tbl_Sales[[#This Row],[Suburb]],lkp_Suburb,0))</f>
        <v>Northern Metropolitan</v>
      </c>
      <c r="P967" s="6">
        <f>MONTH(tbl_Sales[[#This Row],[Date]])</f>
        <v>5</v>
      </c>
      <c r="Q967" s="6">
        <f>YEAR(tbl_Sales[[#This Row],[Date]])</f>
        <v>2016</v>
      </c>
    </row>
    <row r="968" spans="1:17" x14ac:dyDescent="0.25">
      <c r="A968" s="1">
        <v>42508</v>
      </c>
      <c r="B968">
        <v>1200000</v>
      </c>
      <c r="C968" t="s">
        <v>2</v>
      </c>
      <c r="D968" t="s">
        <v>12427</v>
      </c>
      <c r="E968" t="s">
        <v>10</v>
      </c>
      <c r="F968">
        <v>3055</v>
      </c>
      <c r="G968">
        <v>3</v>
      </c>
      <c r="H968">
        <v>1</v>
      </c>
      <c r="I968">
        <v>1</v>
      </c>
      <c r="J968">
        <v>600</v>
      </c>
      <c r="L968" t="s">
        <v>1119</v>
      </c>
      <c r="M968" t="s">
        <v>80</v>
      </c>
      <c r="N968" t="s">
        <v>18</v>
      </c>
      <c r="O968" s="6" t="str">
        <f>INDEX(lkp_Region,MATCH(tbl_Sales[[#This Row],[Suburb]],lkp_Suburb,0))</f>
        <v>Northern Metropolitan</v>
      </c>
      <c r="P968" s="6">
        <f>MONTH(tbl_Sales[[#This Row],[Date]])</f>
        <v>5</v>
      </c>
      <c r="Q968" s="6">
        <f>YEAR(tbl_Sales[[#This Row],[Date]])</f>
        <v>2016</v>
      </c>
    </row>
    <row r="969" spans="1:17" x14ac:dyDescent="0.25">
      <c r="A969" s="1">
        <v>42508</v>
      </c>
      <c r="B969">
        <v>760000</v>
      </c>
      <c r="C969" t="s">
        <v>2</v>
      </c>
      <c r="D969" t="s">
        <v>12425</v>
      </c>
      <c r="E969" t="s">
        <v>5</v>
      </c>
      <c r="F969">
        <v>3011</v>
      </c>
      <c r="G969">
        <v>2</v>
      </c>
      <c r="H969">
        <v>1</v>
      </c>
      <c r="I969">
        <v>0</v>
      </c>
      <c r="J969">
        <v>130</v>
      </c>
      <c r="K969">
        <v>1920</v>
      </c>
      <c r="L969" t="s">
        <v>1120</v>
      </c>
      <c r="M969" t="s">
        <v>22</v>
      </c>
      <c r="N969" t="s">
        <v>21</v>
      </c>
      <c r="O969" s="6" t="str">
        <f>INDEX(lkp_Region,MATCH(tbl_Sales[[#This Row],[Suburb]],lkp_Suburb,0))</f>
        <v>Western Metropolitan</v>
      </c>
      <c r="P969" s="6">
        <f>MONTH(tbl_Sales[[#This Row],[Date]])</f>
        <v>5</v>
      </c>
      <c r="Q969" s="6">
        <f>YEAR(tbl_Sales[[#This Row],[Date]])</f>
        <v>2016</v>
      </c>
    </row>
    <row r="970" spans="1:17" x14ac:dyDescent="0.25">
      <c r="A970" s="1">
        <v>42508</v>
      </c>
      <c r="B970">
        <v>965000</v>
      </c>
      <c r="C970" t="s">
        <v>2</v>
      </c>
      <c r="D970" t="s">
        <v>12424</v>
      </c>
      <c r="E970" t="s">
        <v>10</v>
      </c>
      <c r="F970">
        <v>3011</v>
      </c>
      <c r="G970">
        <v>3</v>
      </c>
      <c r="H970">
        <v>1</v>
      </c>
      <c r="I970">
        <v>1</v>
      </c>
      <c r="J970">
        <v>283</v>
      </c>
      <c r="K970">
        <v>1940</v>
      </c>
      <c r="L970" t="s">
        <v>1121</v>
      </c>
      <c r="M970" t="s">
        <v>660</v>
      </c>
      <c r="N970" t="s">
        <v>21</v>
      </c>
      <c r="O970" s="6" t="str">
        <f>INDEX(lkp_Region,MATCH(tbl_Sales[[#This Row],[Suburb]],lkp_Suburb,0))</f>
        <v>Western Metropolitan</v>
      </c>
      <c r="P970" s="6">
        <f>MONTH(tbl_Sales[[#This Row],[Date]])</f>
        <v>5</v>
      </c>
      <c r="Q970" s="6">
        <f>YEAR(tbl_Sales[[#This Row],[Date]])</f>
        <v>2016</v>
      </c>
    </row>
    <row r="971" spans="1:17" x14ac:dyDescent="0.25">
      <c r="A971" s="1">
        <v>42508</v>
      </c>
      <c r="B971">
        <v>880000</v>
      </c>
      <c r="C971" t="s">
        <v>2</v>
      </c>
      <c r="D971" t="s">
        <v>12423</v>
      </c>
      <c r="E971" t="s">
        <v>5</v>
      </c>
      <c r="F971">
        <v>3105</v>
      </c>
      <c r="G971">
        <v>3</v>
      </c>
      <c r="H971">
        <v>2</v>
      </c>
      <c r="I971">
        <v>2</v>
      </c>
      <c r="J971">
        <v>514</v>
      </c>
      <c r="K971">
        <v>1960</v>
      </c>
      <c r="L971" t="s">
        <v>1122</v>
      </c>
      <c r="M971" t="s">
        <v>507</v>
      </c>
      <c r="N971" t="s">
        <v>128</v>
      </c>
      <c r="O971" s="6" t="str">
        <f>INDEX(lkp_Region,MATCH(tbl_Sales[[#This Row],[Suburb]],lkp_Suburb,0))</f>
        <v>Eastern Metropolitan</v>
      </c>
      <c r="P971" s="6">
        <f>MONTH(tbl_Sales[[#This Row],[Date]])</f>
        <v>5</v>
      </c>
      <c r="Q971" s="6">
        <f>YEAR(tbl_Sales[[#This Row],[Date]])</f>
        <v>2016</v>
      </c>
    </row>
    <row r="972" spans="1:17" x14ac:dyDescent="0.25">
      <c r="A972" s="1">
        <v>42508</v>
      </c>
      <c r="B972">
        <v>440000</v>
      </c>
      <c r="C972" t="s">
        <v>13</v>
      </c>
      <c r="D972" t="s">
        <v>12427</v>
      </c>
      <c r="E972" t="s">
        <v>10</v>
      </c>
      <c r="F972">
        <v>3185</v>
      </c>
      <c r="G972">
        <v>2</v>
      </c>
      <c r="H972">
        <v>1</v>
      </c>
      <c r="I972">
        <v>1</v>
      </c>
      <c r="J972">
        <v>0</v>
      </c>
      <c r="L972" t="s">
        <v>1124</v>
      </c>
      <c r="M972" t="s">
        <v>1123</v>
      </c>
      <c r="N972" t="s">
        <v>57</v>
      </c>
      <c r="O972" s="6" t="str">
        <f>INDEX(lkp_Region,MATCH(tbl_Sales[[#This Row],[Suburb]],lkp_Suburb,0))</f>
        <v>Southern Metropolitan</v>
      </c>
      <c r="P972" s="6">
        <f>MONTH(tbl_Sales[[#This Row],[Date]])</f>
        <v>5</v>
      </c>
      <c r="Q972" s="6">
        <f>YEAR(tbl_Sales[[#This Row],[Date]])</f>
        <v>2016</v>
      </c>
    </row>
    <row r="973" spans="1:17" x14ac:dyDescent="0.25">
      <c r="A973" s="1">
        <v>42508</v>
      </c>
      <c r="B973">
        <v>1100000</v>
      </c>
      <c r="C973" t="s">
        <v>51</v>
      </c>
      <c r="D973" t="s">
        <v>12428</v>
      </c>
      <c r="E973" t="s">
        <v>10</v>
      </c>
      <c r="F973">
        <v>3163</v>
      </c>
      <c r="G973">
        <v>3</v>
      </c>
      <c r="H973">
        <v>2</v>
      </c>
      <c r="I973">
        <v>2</v>
      </c>
      <c r="J973">
        <v>242</v>
      </c>
      <c r="K973">
        <v>2005</v>
      </c>
      <c r="L973" t="s">
        <v>1125</v>
      </c>
      <c r="M973" t="s">
        <v>225</v>
      </c>
      <c r="N973" t="s">
        <v>57</v>
      </c>
      <c r="O973" s="6" t="str">
        <f>INDEX(lkp_Region,MATCH(tbl_Sales[[#This Row],[Suburb]],lkp_Suburb,0))</f>
        <v>Southern Metropolitan</v>
      </c>
      <c r="P973" s="6">
        <f>MONTH(tbl_Sales[[#This Row],[Date]])</f>
        <v>5</v>
      </c>
      <c r="Q973" s="6">
        <f>YEAR(tbl_Sales[[#This Row],[Date]])</f>
        <v>2016</v>
      </c>
    </row>
    <row r="974" spans="1:17" x14ac:dyDescent="0.25">
      <c r="A974" s="1">
        <v>42508</v>
      </c>
      <c r="B974">
        <v>1550000</v>
      </c>
      <c r="C974" t="s">
        <v>2</v>
      </c>
      <c r="D974" t="s">
        <v>12431</v>
      </c>
      <c r="E974" t="s">
        <v>10</v>
      </c>
      <c r="F974">
        <v>3165</v>
      </c>
      <c r="G974">
        <v>5</v>
      </c>
      <c r="H974">
        <v>3</v>
      </c>
      <c r="I974">
        <v>2</v>
      </c>
      <c r="J974">
        <v>623</v>
      </c>
      <c r="K974">
        <v>1950</v>
      </c>
      <c r="L974" t="s">
        <v>1126</v>
      </c>
      <c r="M974" t="s">
        <v>138</v>
      </c>
      <c r="N974" t="s">
        <v>57</v>
      </c>
      <c r="O974" s="6" t="str">
        <f>INDEX(lkp_Region,MATCH(tbl_Sales[[#This Row],[Suburb]],lkp_Suburb,0))</f>
        <v>Southern Metropolitan</v>
      </c>
      <c r="P974" s="6">
        <f>MONTH(tbl_Sales[[#This Row],[Date]])</f>
        <v>5</v>
      </c>
      <c r="Q974" s="6">
        <f>YEAR(tbl_Sales[[#This Row],[Date]])</f>
        <v>2016</v>
      </c>
    </row>
    <row r="975" spans="1:17" x14ac:dyDescent="0.25">
      <c r="A975" s="1">
        <v>42508</v>
      </c>
      <c r="B975">
        <v>1755000</v>
      </c>
      <c r="C975" t="s">
        <v>2</v>
      </c>
      <c r="D975" t="s">
        <v>12425</v>
      </c>
      <c r="E975" t="s">
        <v>10</v>
      </c>
      <c r="F975">
        <v>3185</v>
      </c>
      <c r="G975">
        <v>3</v>
      </c>
      <c r="H975">
        <v>2</v>
      </c>
      <c r="I975">
        <v>1</v>
      </c>
      <c r="J975">
        <v>391</v>
      </c>
      <c r="K975">
        <v>1905</v>
      </c>
      <c r="L975" t="s">
        <v>1127</v>
      </c>
      <c r="M975" t="s">
        <v>136</v>
      </c>
      <c r="N975" t="s">
        <v>57</v>
      </c>
      <c r="O975" s="6" t="str">
        <f>INDEX(lkp_Region,MATCH(tbl_Sales[[#This Row],[Suburb]],lkp_Suburb,0))</f>
        <v>Southern Metropolitan</v>
      </c>
      <c r="P975" s="6">
        <f>MONTH(tbl_Sales[[#This Row],[Date]])</f>
        <v>5</v>
      </c>
      <c r="Q975" s="6">
        <f>YEAR(tbl_Sales[[#This Row],[Date]])</f>
        <v>2016</v>
      </c>
    </row>
    <row r="976" spans="1:17" x14ac:dyDescent="0.25">
      <c r="A976" s="1">
        <v>42508</v>
      </c>
      <c r="B976">
        <v>424000</v>
      </c>
      <c r="C976" t="s">
        <v>13</v>
      </c>
      <c r="D976" t="s">
        <v>12423</v>
      </c>
      <c r="E976" t="s">
        <v>10</v>
      </c>
      <c r="F976">
        <v>3073</v>
      </c>
      <c r="G976">
        <v>2</v>
      </c>
      <c r="H976">
        <v>1</v>
      </c>
      <c r="I976">
        <v>1</v>
      </c>
      <c r="J976">
        <v>141</v>
      </c>
      <c r="K976">
        <v>1980</v>
      </c>
      <c r="L976" t="s">
        <v>1128</v>
      </c>
      <c r="M976" t="s">
        <v>93</v>
      </c>
      <c r="N976" t="s">
        <v>62</v>
      </c>
      <c r="O976" s="6" t="str">
        <f>INDEX(lkp_Region,MATCH(tbl_Sales[[#This Row],[Suburb]],lkp_Suburb,0))</f>
        <v>Northern Metropolitan</v>
      </c>
      <c r="P976" s="6">
        <f>MONTH(tbl_Sales[[#This Row],[Date]])</f>
        <v>5</v>
      </c>
      <c r="Q976" s="6">
        <f>YEAR(tbl_Sales[[#This Row],[Date]])</f>
        <v>2016</v>
      </c>
    </row>
    <row r="977" spans="1:17" x14ac:dyDescent="0.25">
      <c r="A977" s="1">
        <v>42508</v>
      </c>
      <c r="B977">
        <v>475000</v>
      </c>
      <c r="C977" t="s">
        <v>2</v>
      </c>
      <c r="D977" t="s">
        <v>12427</v>
      </c>
      <c r="E977" t="s">
        <v>10</v>
      </c>
      <c r="F977">
        <v>3073</v>
      </c>
      <c r="G977">
        <v>3</v>
      </c>
      <c r="H977">
        <v>1</v>
      </c>
      <c r="I977">
        <v>1</v>
      </c>
      <c r="J977">
        <v>535</v>
      </c>
      <c r="K977">
        <v>1970</v>
      </c>
      <c r="L977" t="s">
        <v>1129</v>
      </c>
      <c r="M977" t="s">
        <v>93</v>
      </c>
      <c r="N977" t="s">
        <v>62</v>
      </c>
      <c r="O977" s="6" t="str">
        <f>INDEX(lkp_Region,MATCH(tbl_Sales[[#This Row],[Suburb]],lkp_Suburb,0))</f>
        <v>Northern Metropolitan</v>
      </c>
      <c r="P977" s="6">
        <f>MONTH(tbl_Sales[[#This Row],[Date]])</f>
        <v>5</v>
      </c>
      <c r="Q977" s="6">
        <f>YEAR(tbl_Sales[[#This Row],[Date]])</f>
        <v>2016</v>
      </c>
    </row>
    <row r="978" spans="1:17" x14ac:dyDescent="0.25">
      <c r="A978" s="1">
        <v>42508</v>
      </c>
      <c r="B978">
        <v>650000</v>
      </c>
      <c r="C978" t="s">
        <v>2</v>
      </c>
      <c r="D978" t="s">
        <v>12427</v>
      </c>
      <c r="E978" t="s">
        <v>5</v>
      </c>
      <c r="F978">
        <v>3020</v>
      </c>
      <c r="G978">
        <v>3</v>
      </c>
      <c r="H978">
        <v>1</v>
      </c>
      <c r="I978">
        <v>1</v>
      </c>
      <c r="J978">
        <v>611</v>
      </c>
      <c r="L978" t="s">
        <v>1130</v>
      </c>
      <c r="M978" t="s">
        <v>143</v>
      </c>
      <c r="N978" t="s">
        <v>3</v>
      </c>
      <c r="O978" s="6" t="str">
        <f>INDEX(lkp_Region,MATCH(tbl_Sales[[#This Row],[Suburb]],lkp_Suburb,0))</f>
        <v>Western Metropolitan</v>
      </c>
      <c r="P978" s="6">
        <f>MONTH(tbl_Sales[[#This Row],[Date]])</f>
        <v>5</v>
      </c>
      <c r="Q978" s="6">
        <f>YEAR(tbl_Sales[[#This Row],[Date]])</f>
        <v>2016</v>
      </c>
    </row>
    <row r="979" spans="1:17" x14ac:dyDescent="0.25">
      <c r="A979" s="1">
        <v>42508</v>
      </c>
      <c r="B979">
        <v>517000</v>
      </c>
      <c r="C979" t="s">
        <v>13</v>
      </c>
      <c r="D979" t="s">
        <v>12429</v>
      </c>
      <c r="E979" t="s">
        <v>10</v>
      </c>
      <c r="F979">
        <v>3122</v>
      </c>
      <c r="G979">
        <v>2</v>
      </c>
      <c r="H979">
        <v>1</v>
      </c>
      <c r="I979">
        <v>1</v>
      </c>
      <c r="J979">
        <v>0</v>
      </c>
      <c r="L979" t="s">
        <v>1131</v>
      </c>
      <c r="M979" t="s">
        <v>461</v>
      </c>
      <c r="N979" t="s">
        <v>101</v>
      </c>
      <c r="O979" s="6" t="str">
        <f>INDEX(lkp_Region,MATCH(tbl_Sales[[#This Row],[Suburb]],lkp_Suburb,0))</f>
        <v>Southern Metropolitan</v>
      </c>
      <c r="P979" s="6">
        <f>MONTH(tbl_Sales[[#This Row],[Date]])</f>
        <v>5</v>
      </c>
      <c r="Q979" s="6">
        <f>YEAR(tbl_Sales[[#This Row],[Date]])</f>
        <v>2016</v>
      </c>
    </row>
    <row r="980" spans="1:17" x14ac:dyDescent="0.25">
      <c r="A980" s="1">
        <v>42508</v>
      </c>
      <c r="B980">
        <v>591000</v>
      </c>
      <c r="C980" t="s">
        <v>13</v>
      </c>
      <c r="D980" t="s">
        <v>12429</v>
      </c>
      <c r="E980" t="s">
        <v>5</v>
      </c>
      <c r="F980">
        <v>3124</v>
      </c>
      <c r="G980">
        <v>3</v>
      </c>
      <c r="H980">
        <v>1</v>
      </c>
      <c r="I980">
        <v>1</v>
      </c>
      <c r="J980">
        <v>0</v>
      </c>
      <c r="K980">
        <v>1960</v>
      </c>
      <c r="L980" t="s">
        <v>1132</v>
      </c>
      <c r="M980" t="s">
        <v>209</v>
      </c>
      <c r="N980" t="s">
        <v>101</v>
      </c>
      <c r="O980" s="6" t="str">
        <f>INDEX(lkp_Region,MATCH(tbl_Sales[[#This Row],[Suburb]],lkp_Suburb,0))</f>
        <v>Southern Metropolitan</v>
      </c>
      <c r="P980" s="6">
        <f>MONTH(tbl_Sales[[#This Row],[Date]])</f>
        <v>5</v>
      </c>
      <c r="Q980" s="6">
        <f>YEAR(tbl_Sales[[#This Row],[Date]])</f>
        <v>2016</v>
      </c>
    </row>
    <row r="981" spans="1:17" x14ac:dyDescent="0.25">
      <c r="A981" s="1">
        <v>42508</v>
      </c>
      <c r="B981">
        <v>736000</v>
      </c>
      <c r="C981" t="s">
        <v>13</v>
      </c>
      <c r="D981" t="s">
        <v>12427</v>
      </c>
      <c r="E981" t="s">
        <v>10</v>
      </c>
      <c r="F981">
        <v>3126</v>
      </c>
      <c r="G981">
        <v>2</v>
      </c>
      <c r="H981">
        <v>1</v>
      </c>
      <c r="I981">
        <v>2</v>
      </c>
      <c r="J981">
        <v>132</v>
      </c>
      <c r="L981" t="s">
        <v>1133</v>
      </c>
      <c r="M981" t="s">
        <v>232</v>
      </c>
      <c r="N981" t="s">
        <v>101</v>
      </c>
      <c r="O981" s="6" t="str">
        <f>INDEX(lkp_Region,MATCH(tbl_Sales[[#This Row],[Suburb]],lkp_Suburb,0))</f>
        <v>Southern Metropolitan</v>
      </c>
      <c r="P981" s="6">
        <f>MONTH(tbl_Sales[[#This Row],[Date]])</f>
        <v>5</v>
      </c>
      <c r="Q981" s="6">
        <f>YEAR(tbl_Sales[[#This Row],[Date]])</f>
        <v>2016</v>
      </c>
    </row>
    <row r="982" spans="1:17" x14ac:dyDescent="0.25">
      <c r="A982" s="1">
        <v>42508</v>
      </c>
      <c r="B982">
        <v>2325000</v>
      </c>
      <c r="C982" t="s">
        <v>2</v>
      </c>
      <c r="D982" t="s">
        <v>12427</v>
      </c>
      <c r="E982" t="s">
        <v>5</v>
      </c>
      <c r="F982">
        <v>3124</v>
      </c>
      <c r="G982">
        <v>3</v>
      </c>
      <c r="H982">
        <v>2</v>
      </c>
      <c r="I982">
        <v>2</v>
      </c>
      <c r="J982">
        <v>1133</v>
      </c>
      <c r="K982">
        <v>1930</v>
      </c>
      <c r="L982" t="s">
        <v>1134</v>
      </c>
      <c r="M982" t="s">
        <v>209</v>
      </c>
      <c r="N982" t="s">
        <v>101</v>
      </c>
      <c r="O982" s="6" t="str">
        <f>INDEX(lkp_Region,MATCH(tbl_Sales[[#This Row],[Suburb]],lkp_Suburb,0))</f>
        <v>Southern Metropolitan</v>
      </c>
      <c r="P982" s="6">
        <f>MONTH(tbl_Sales[[#This Row],[Date]])</f>
        <v>5</v>
      </c>
      <c r="Q982" s="6">
        <f>YEAR(tbl_Sales[[#This Row],[Date]])</f>
        <v>2016</v>
      </c>
    </row>
    <row r="983" spans="1:17" x14ac:dyDescent="0.25">
      <c r="A983" s="1">
        <v>42508</v>
      </c>
      <c r="B983">
        <v>610000</v>
      </c>
      <c r="C983" t="s">
        <v>13</v>
      </c>
      <c r="D983" t="s">
        <v>12433</v>
      </c>
      <c r="E983" t="s">
        <v>10</v>
      </c>
      <c r="F983">
        <v>3186</v>
      </c>
      <c r="G983">
        <v>2</v>
      </c>
      <c r="H983">
        <v>1</v>
      </c>
      <c r="I983">
        <v>1</v>
      </c>
      <c r="J983">
        <v>0</v>
      </c>
      <c r="K983">
        <v>2005</v>
      </c>
      <c r="L983" t="s">
        <v>1135</v>
      </c>
      <c r="M983" t="s">
        <v>105</v>
      </c>
      <c r="N983" t="s">
        <v>107</v>
      </c>
      <c r="O983" s="6" t="str">
        <f>INDEX(lkp_Region,MATCH(tbl_Sales[[#This Row],[Suburb]],lkp_Suburb,0))</f>
        <v>Southern Metropolitan</v>
      </c>
      <c r="P983" s="6">
        <f>MONTH(tbl_Sales[[#This Row],[Date]])</f>
        <v>5</v>
      </c>
      <c r="Q983" s="6">
        <f>YEAR(tbl_Sales[[#This Row],[Date]])</f>
        <v>2016</v>
      </c>
    </row>
    <row r="984" spans="1:17" x14ac:dyDescent="0.25">
      <c r="A984" s="1">
        <v>42508</v>
      </c>
      <c r="B984">
        <v>685000</v>
      </c>
      <c r="C984" t="s">
        <v>13</v>
      </c>
      <c r="D984" t="s">
        <v>12433</v>
      </c>
      <c r="E984" t="s">
        <v>5</v>
      </c>
      <c r="F984">
        <v>3188</v>
      </c>
      <c r="G984">
        <v>2</v>
      </c>
      <c r="H984">
        <v>1</v>
      </c>
      <c r="I984">
        <v>2</v>
      </c>
      <c r="J984">
        <v>0</v>
      </c>
      <c r="L984" t="s">
        <v>1136</v>
      </c>
      <c r="M984" t="s">
        <v>176</v>
      </c>
      <c r="N984" t="s">
        <v>107</v>
      </c>
      <c r="O984" s="6" t="str">
        <f>INDEX(lkp_Region,MATCH(tbl_Sales[[#This Row],[Suburb]],lkp_Suburb,0))</f>
        <v>Southern Metropolitan</v>
      </c>
      <c r="P984" s="6">
        <f>MONTH(tbl_Sales[[#This Row],[Date]])</f>
        <v>5</v>
      </c>
      <c r="Q984" s="6">
        <f>YEAR(tbl_Sales[[#This Row],[Date]])</f>
        <v>2016</v>
      </c>
    </row>
    <row r="985" spans="1:17" x14ac:dyDescent="0.25">
      <c r="A985" s="1">
        <v>42508</v>
      </c>
      <c r="B985">
        <v>392000</v>
      </c>
      <c r="C985" t="s">
        <v>2</v>
      </c>
      <c r="D985" t="s">
        <v>12423</v>
      </c>
      <c r="E985" t="s">
        <v>10</v>
      </c>
      <c r="F985">
        <v>3081</v>
      </c>
      <c r="G985">
        <v>3</v>
      </c>
      <c r="H985">
        <v>1</v>
      </c>
      <c r="I985">
        <v>2</v>
      </c>
      <c r="J985">
        <v>372</v>
      </c>
      <c r="L985" t="s">
        <v>1137</v>
      </c>
      <c r="M985" t="s">
        <v>148</v>
      </c>
      <c r="N985" t="s">
        <v>150</v>
      </c>
      <c r="O985" s="6" t="str">
        <f>INDEX(lkp_Region,MATCH(tbl_Sales[[#This Row],[Suburb]],lkp_Suburb,0))</f>
        <v>Eastern Metropolitan</v>
      </c>
      <c r="P985" s="6">
        <f>MONTH(tbl_Sales[[#This Row],[Date]])</f>
        <v>5</v>
      </c>
      <c r="Q985" s="6">
        <f>YEAR(tbl_Sales[[#This Row],[Date]])</f>
        <v>2016</v>
      </c>
    </row>
    <row r="986" spans="1:17" x14ac:dyDescent="0.25">
      <c r="A986" s="1">
        <v>42508</v>
      </c>
      <c r="B986">
        <v>537000</v>
      </c>
      <c r="C986" t="s">
        <v>13</v>
      </c>
      <c r="D986" t="s">
        <v>12423</v>
      </c>
      <c r="E986" t="s">
        <v>10</v>
      </c>
      <c r="F986">
        <v>3087</v>
      </c>
      <c r="G986">
        <v>3</v>
      </c>
      <c r="H986">
        <v>1</v>
      </c>
      <c r="I986">
        <v>2</v>
      </c>
      <c r="J986">
        <v>327</v>
      </c>
      <c r="K986">
        <v>1960</v>
      </c>
      <c r="L986" t="s">
        <v>1138</v>
      </c>
      <c r="M986" t="s">
        <v>349</v>
      </c>
      <c r="N986" t="s">
        <v>150</v>
      </c>
      <c r="O986" s="6" t="str">
        <f>INDEX(lkp_Region,MATCH(tbl_Sales[[#This Row],[Suburb]],lkp_Suburb,0))</f>
        <v>Northern Metropolitan</v>
      </c>
      <c r="P986" s="6">
        <f>MONTH(tbl_Sales[[#This Row],[Date]])</f>
        <v>5</v>
      </c>
      <c r="Q986" s="6">
        <f>YEAR(tbl_Sales[[#This Row],[Date]])</f>
        <v>2016</v>
      </c>
    </row>
    <row r="987" spans="1:17" x14ac:dyDescent="0.25">
      <c r="A987" s="1">
        <v>42509</v>
      </c>
      <c r="B987">
        <v>880000</v>
      </c>
      <c r="C987" t="s">
        <v>2</v>
      </c>
      <c r="D987" t="s">
        <v>12427</v>
      </c>
      <c r="E987" t="s">
        <v>10</v>
      </c>
      <c r="F987">
        <v>3054</v>
      </c>
      <c r="G987">
        <v>2</v>
      </c>
      <c r="H987">
        <v>1</v>
      </c>
      <c r="I987">
        <v>0</v>
      </c>
      <c r="J987">
        <v>142</v>
      </c>
      <c r="L987" t="s">
        <v>1139</v>
      </c>
      <c r="M987" t="s">
        <v>513</v>
      </c>
      <c r="N987" t="s">
        <v>8</v>
      </c>
      <c r="O987" s="6" t="str">
        <f>INDEX(lkp_Region,MATCH(tbl_Sales[[#This Row],[Suburb]],lkp_Suburb,0))</f>
        <v>Northern Metropolitan</v>
      </c>
      <c r="P987" s="6">
        <f>MONTH(tbl_Sales[[#This Row],[Date]])</f>
        <v>5</v>
      </c>
      <c r="Q987" s="6">
        <f>YEAR(tbl_Sales[[#This Row],[Date]])</f>
        <v>2016</v>
      </c>
    </row>
    <row r="988" spans="1:17" x14ac:dyDescent="0.25">
      <c r="A988" s="1">
        <v>42509</v>
      </c>
      <c r="B988">
        <v>780000</v>
      </c>
      <c r="C988" t="s">
        <v>2</v>
      </c>
      <c r="D988" t="s">
        <v>12429</v>
      </c>
      <c r="E988" t="s">
        <v>5</v>
      </c>
      <c r="F988">
        <v>3144</v>
      </c>
      <c r="G988">
        <v>2</v>
      </c>
      <c r="H988">
        <v>1</v>
      </c>
      <c r="I988">
        <v>0</v>
      </c>
      <c r="J988">
        <v>0</v>
      </c>
      <c r="L988" t="s">
        <v>1140</v>
      </c>
      <c r="M988" t="s">
        <v>388</v>
      </c>
      <c r="N988" t="s">
        <v>76</v>
      </c>
      <c r="O988" s="6" t="str">
        <f>INDEX(lkp_Region,MATCH(tbl_Sales[[#This Row],[Suburb]],lkp_Suburb,0))</f>
        <v>Southern Metropolitan</v>
      </c>
      <c r="P988" s="6">
        <f>MONTH(tbl_Sales[[#This Row],[Date]])</f>
        <v>5</v>
      </c>
      <c r="Q988" s="6">
        <f>YEAR(tbl_Sales[[#This Row],[Date]])</f>
        <v>2016</v>
      </c>
    </row>
    <row r="989" spans="1:17" x14ac:dyDescent="0.25">
      <c r="A989" s="1">
        <v>42509</v>
      </c>
      <c r="B989">
        <v>503500</v>
      </c>
      <c r="C989" t="s">
        <v>13</v>
      </c>
      <c r="D989" t="s">
        <v>12429</v>
      </c>
      <c r="E989" t="s">
        <v>10</v>
      </c>
      <c r="F989">
        <v>3182</v>
      </c>
      <c r="G989">
        <v>2</v>
      </c>
      <c r="H989">
        <v>1</v>
      </c>
      <c r="I989">
        <v>1</v>
      </c>
      <c r="J989">
        <v>683</v>
      </c>
      <c r="K989">
        <v>1940</v>
      </c>
      <c r="L989" t="s">
        <v>1141</v>
      </c>
      <c r="M989" t="s">
        <v>156</v>
      </c>
      <c r="N989" t="s">
        <v>26</v>
      </c>
      <c r="O989" s="6" t="str">
        <f>INDEX(lkp_Region,MATCH(tbl_Sales[[#This Row],[Suburb]],lkp_Suburb,0))</f>
        <v>Southern Metropolitan</v>
      </c>
      <c r="P989" s="6">
        <f>MONTH(tbl_Sales[[#This Row],[Date]])</f>
        <v>5</v>
      </c>
      <c r="Q989" s="6">
        <f>YEAR(tbl_Sales[[#This Row],[Date]])</f>
        <v>2016</v>
      </c>
    </row>
    <row r="990" spans="1:17" x14ac:dyDescent="0.25">
      <c r="A990" s="1">
        <v>42509</v>
      </c>
      <c r="B990">
        <v>820000</v>
      </c>
      <c r="C990" t="s">
        <v>13</v>
      </c>
      <c r="D990" t="s">
        <v>12431</v>
      </c>
      <c r="E990" t="s">
        <v>5</v>
      </c>
      <c r="F990">
        <v>3207</v>
      </c>
      <c r="G990">
        <v>2</v>
      </c>
      <c r="H990">
        <v>2</v>
      </c>
      <c r="I990">
        <v>2</v>
      </c>
      <c r="J990">
        <v>2166</v>
      </c>
      <c r="L990" t="s">
        <v>1142</v>
      </c>
      <c r="M990" t="s">
        <v>24</v>
      </c>
      <c r="N990" t="s">
        <v>26</v>
      </c>
      <c r="O990" s="6" t="str">
        <f>INDEX(lkp_Region,MATCH(tbl_Sales[[#This Row],[Suburb]],lkp_Suburb,0))</f>
        <v>Southern Metropolitan</v>
      </c>
      <c r="P990" s="6">
        <f>MONTH(tbl_Sales[[#This Row],[Date]])</f>
        <v>5</v>
      </c>
      <c r="Q990" s="6">
        <f>YEAR(tbl_Sales[[#This Row],[Date]])</f>
        <v>2016</v>
      </c>
    </row>
    <row r="991" spans="1:17" x14ac:dyDescent="0.25">
      <c r="A991" s="1">
        <v>42509</v>
      </c>
      <c r="B991">
        <v>1515000</v>
      </c>
      <c r="C991" t="s">
        <v>2</v>
      </c>
      <c r="D991" t="s">
        <v>12427</v>
      </c>
      <c r="E991" t="s">
        <v>10</v>
      </c>
      <c r="F991">
        <v>3206</v>
      </c>
      <c r="G991">
        <v>2</v>
      </c>
      <c r="H991">
        <v>1</v>
      </c>
      <c r="I991">
        <v>0</v>
      </c>
      <c r="J991">
        <v>98</v>
      </c>
      <c r="L991" t="s">
        <v>1143</v>
      </c>
      <c r="M991" t="s">
        <v>474</v>
      </c>
      <c r="N991" t="s">
        <v>26</v>
      </c>
      <c r="O991" s="6" t="str">
        <f>INDEX(lkp_Region,MATCH(tbl_Sales[[#This Row],[Suburb]],lkp_Suburb,0))</f>
        <v>Southern Metropolitan</v>
      </c>
      <c r="P991" s="6">
        <f>MONTH(tbl_Sales[[#This Row],[Date]])</f>
        <v>5</v>
      </c>
      <c r="Q991" s="6">
        <f>YEAR(tbl_Sales[[#This Row],[Date]])</f>
        <v>2016</v>
      </c>
    </row>
    <row r="992" spans="1:17" x14ac:dyDescent="0.25">
      <c r="A992" s="1">
        <v>42509</v>
      </c>
      <c r="B992">
        <v>545000</v>
      </c>
      <c r="C992" t="s">
        <v>2</v>
      </c>
      <c r="D992" t="s">
        <v>12425</v>
      </c>
      <c r="E992" t="s">
        <v>5</v>
      </c>
      <c r="F992">
        <v>3046</v>
      </c>
      <c r="G992">
        <v>2</v>
      </c>
      <c r="H992">
        <v>1</v>
      </c>
      <c r="I992">
        <v>3</v>
      </c>
      <c r="J992">
        <v>591</v>
      </c>
      <c r="K992">
        <v>1960</v>
      </c>
      <c r="L992" t="s">
        <v>1144</v>
      </c>
      <c r="M992" t="s">
        <v>391</v>
      </c>
      <c r="N992" t="s">
        <v>18</v>
      </c>
      <c r="O992" s="6" t="str">
        <f>INDEX(lkp_Region,MATCH(tbl_Sales[[#This Row],[Suburb]],lkp_Suburb,0))</f>
        <v>Northern Metropolitan</v>
      </c>
      <c r="P992" s="6">
        <f>MONTH(tbl_Sales[[#This Row],[Date]])</f>
        <v>5</v>
      </c>
      <c r="Q992" s="6">
        <f>YEAR(tbl_Sales[[#This Row],[Date]])</f>
        <v>2016</v>
      </c>
    </row>
    <row r="993" spans="1:17" x14ac:dyDescent="0.25">
      <c r="A993" s="1">
        <v>42509</v>
      </c>
      <c r="B993">
        <v>630000</v>
      </c>
      <c r="C993" t="s">
        <v>2</v>
      </c>
      <c r="D993" t="s">
        <v>12426</v>
      </c>
      <c r="E993" t="s">
        <v>10</v>
      </c>
      <c r="F993">
        <v>3044</v>
      </c>
      <c r="G993">
        <v>2</v>
      </c>
      <c r="H993">
        <v>1</v>
      </c>
      <c r="I993">
        <v>1</v>
      </c>
      <c r="J993">
        <v>602</v>
      </c>
      <c r="L993" t="s">
        <v>1145</v>
      </c>
      <c r="M993" t="s">
        <v>115</v>
      </c>
      <c r="N993" t="s">
        <v>18</v>
      </c>
      <c r="O993" s="6" t="str">
        <f>INDEX(lkp_Region,MATCH(tbl_Sales[[#This Row],[Suburb]],lkp_Suburb,0))</f>
        <v>Northern Metropolitan</v>
      </c>
      <c r="P993" s="6">
        <f>MONTH(tbl_Sales[[#This Row],[Date]])</f>
        <v>5</v>
      </c>
      <c r="Q993" s="6">
        <f>YEAR(tbl_Sales[[#This Row],[Date]])</f>
        <v>2016</v>
      </c>
    </row>
    <row r="994" spans="1:17" x14ac:dyDescent="0.25">
      <c r="A994" s="1">
        <v>42509</v>
      </c>
      <c r="B994">
        <v>752500</v>
      </c>
      <c r="C994" t="s">
        <v>2</v>
      </c>
      <c r="D994" t="s">
        <v>12429</v>
      </c>
      <c r="E994" t="s">
        <v>5</v>
      </c>
      <c r="F994">
        <v>3167</v>
      </c>
      <c r="G994">
        <v>2</v>
      </c>
      <c r="H994">
        <v>1</v>
      </c>
      <c r="I994">
        <v>1</v>
      </c>
      <c r="J994">
        <v>308</v>
      </c>
      <c r="K994">
        <v>1950</v>
      </c>
      <c r="L994" t="s">
        <v>1146</v>
      </c>
      <c r="M994" t="s">
        <v>43</v>
      </c>
      <c r="N994" t="s">
        <v>31</v>
      </c>
      <c r="O994" s="6" t="str">
        <f>INDEX(lkp_Region,MATCH(tbl_Sales[[#This Row],[Suburb]],lkp_Suburb,0))</f>
        <v>South-Eastern Metropolitan</v>
      </c>
      <c r="P994" s="6">
        <f>MONTH(tbl_Sales[[#This Row],[Date]])</f>
        <v>5</v>
      </c>
      <c r="Q994" s="6">
        <f>YEAR(tbl_Sales[[#This Row],[Date]])</f>
        <v>2016</v>
      </c>
    </row>
    <row r="995" spans="1:17" x14ac:dyDescent="0.25">
      <c r="A995" s="1">
        <v>42509</v>
      </c>
      <c r="B995">
        <v>585000</v>
      </c>
      <c r="C995" t="s">
        <v>2</v>
      </c>
      <c r="D995" t="s">
        <v>12423</v>
      </c>
      <c r="E995" t="s">
        <v>10</v>
      </c>
      <c r="F995">
        <v>3019</v>
      </c>
      <c r="G995">
        <v>3</v>
      </c>
      <c r="H995">
        <v>2</v>
      </c>
      <c r="I995">
        <v>2</v>
      </c>
      <c r="J995">
        <v>631</v>
      </c>
      <c r="L995" t="s">
        <v>1147</v>
      </c>
      <c r="M995" t="s">
        <v>436</v>
      </c>
      <c r="N995" t="s">
        <v>21</v>
      </c>
      <c r="O995" s="6" t="str">
        <f>INDEX(lkp_Region,MATCH(tbl_Sales[[#This Row],[Suburb]],lkp_Suburb,0))</f>
        <v>Western Metropolitan</v>
      </c>
      <c r="P995" s="6">
        <f>MONTH(tbl_Sales[[#This Row],[Date]])</f>
        <v>5</v>
      </c>
      <c r="Q995" s="6">
        <f>YEAR(tbl_Sales[[#This Row],[Date]])</f>
        <v>2016</v>
      </c>
    </row>
    <row r="996" spans="1:17" x14ac:dyDescent="0.25">
      <c r="A996" s="1">
        <v>42509</v>
      </c>
      <c r="B996">
        <v>796000</v>
      </c>
      <c r="C996" t="s">
        <v>2</v>
      </c>
      <c r="D996" t="s">
        <v>12431</v>
      </c>
      <c r="E996" t="s">
        <v>5</v>
      </c>
      <c r="F996">
        <v>3013</v>
      </c>
      <c r="G996">
        <v>2</v>
      </c>
      <c r="H996">
        <v>1</v>
      </c>
      <c r="I996">
        <v>1</v>
      </c>
      <c r="J996">
        <v>188</v>
      </c>
      <c r="L996" t="s">
        <v>1148</v>
      </c>
      <c r="M996" t="s">
        <v>65</v>
      </c>
      <c r="N996" t="s">
        <v>21</v>
      </c>
      <c r="O996" s="6" t="str">
        <f>INDEX(lkp_Region,MATCH(tbl_Sales[[#This Row],[Suburb]],lkp_Suburb,0))</f>
        <v>Western Metropolitan</v>
      </c>
      <c r="P996" s="6">
        <f>MONTH(tbl_Sales[[#This Row],[Date]])</f>
        <v>5</v>
      </c>
      <c r="Q996" s="6">
        <f>YEAR(tbl_Sales[[#This Row],[Date]])</f>
        <v>2016</v>
      </c>
    </row>
    <row r="997" spans="1:17" x14ac:dyDescent="0.25">
      <c r="A997" s="1">
        <v>42509</v>
      </c>
      <c r="B997">
        <v>965000</v>
      </c>
      <c r="C997" t="s">
        <v>2</v>
      </c>
      <c r="D997" t="s">
        <v>12431</v>
      </c>
      <c r="E997" t="s">
        <v>10</v>
      </c>
      <c r="F997">
        <v>3011</v>
      </c>
      <c r="G997">
        <v>3</v>
      </c>
      <c r="H997">
        <v>1</v>
      </c>
      <c r="I997">
        <v>0</v>
      </c>
      <c r="J997">
        <v>217</v>
      </c>
      <c r="K997">
        <v>1910</v>
      </c>
      <c r="L997" t="s">
        <v>1149</v>
      </c>
      <c r="M997" t="s">
        <v>660</v>
      </c>
      <c r="N997" t="s">
        <v>21</v>
      </c>
      <c r="O997" s="6" t="str">
        <f>INDEX(lkp_Region,MATCH(tbl_Sales[[#This Row],[Suburb]],lkp_Suburb,0))</f>
        <v>Western Metropolitan</v>
      </c>
      <c r="P997" s="6">
        <f>MONTH(tbl_Sales[[#This Row],[Date]])</f>
        <v>5</v>
      </c>
      <c r="Q997" s="6">
        <f>YEAR(tbl_Sales[[#This Row],[Date]])</f>
        <v>2016</v>
      </c>
    </row>
    <row r="998" spans="1:17" x14ac:dyDescent="0.25">
      <c r="A998" s="1">
        <v>42509</v>
      </c>
      <c r="B998">
        <v>980000</v>
      </c>
      <c r="C998" t="s">
        <v>2</v>
      </c>
      <c r="D998" t="s">
        <v>12423</v>
      </c>
      <c r="E998" t="s">
        <v>10</v>
      </c>
      <c r="F998">
        <v>3105</v>
      </c>
      <c r="G998">
        <v>3</v>
      </c>
      <c r="H998">
        <v>1</v>
      </c>
      <c r="I998">
        <v>1</v>
      </c>
      <c r="J998">
        <v>701</v>
      </c>
      <c r="L998" t="s">
        <v>1150</v>
      </c>
      <c r="M998" t="s">
        <v>507</v>
      </c>
      <c r="N998" t="s">
        <v>128</v>
      </c>
      <c r="O998" s="6" t="str">
        <f>INDEX(lkp_Region,MATCH(tbl_Sales[[#This Row],[Suburb]],lkp_Suburb,0))</f>
        <v>Eastern Metropolitan</v>
      </c>
      <c r="P998" s="6">
        <f>MONTH(tbl_Sales[[#This Row],[Date]])</f>
        <v>5</v>
      </c>
      <c r="Q998" s="6">
        <f>YEAR(tbl_Sales[[#This Row],[Date]])</f>
        <v>2016</v>
      </c>
    </row>
    <row r="999" spans="1:17" x14ac:dyDescent="0.25">
      <c r="A999" s="1">
        <v>42509</v>
      </c>
      <c r="B999">
        <v>1010000</v>
      </c>
      <c r="C999" t="s">
        <v>2</v>
      </c>
      <c r="D999" t="s">
        <v>12423</v>
      </c>
      <c r="E999" t="s">
        <v>10</v>
      </c>
      <c r="F999">
        <v>3107</v>
      </c>
      <c r="G999">
        <v>3</v>
      </c>
      <c r="H999">
        <v>2</v>
      </c>
      <c r="I999">
        <v>2</v>
      </c>
      <c r="J999">
        <v>751</v>
      </c>
      <c r="K999">
        <v>1968</v>
      </c>
      <c r="L999" t="s">
        <v>1151</v>
      </c>
      <c r="M999" t="s">
        <v>586</v>
      </c>
      <c r="N999" t="s">
        <v>128</v>
      </c>
      <c r="O999" s="6" t="str">
        <f>INDEX(lkp_Region,MATCH(tbl_Sales[[#This Row],[Suburb]],lkp_Suburb,0))</f>
        <v>Eastern Metropolitan</v>
      </c>
      <c r="P999" s="6">
        <f>MONTH(tbl_Sales[[#This Row],[Date]])</f>
        <v>5</v>
      </c>
      <c r="Q999" s="6">
        <f>YEAR(tbl_Sales[[#This Row],[Date]])</f>
        <v>2016</v>
      </c>
    </row>
    <row r="1000" spans="1:17" x14ac:dyDescent="0.25">
      <c r="A1000" s="1">
        <v>42509</v>
      </c>
      <c r="B1000">
        <v>810000</v>
      </c>
      <c r="C1000" t="s">
        <v>2</v>
      </c>
      <c r="D1000" t="s">
        <v>12427</v>
      </c>
      <c r="E1000" t="s">
        <v>10</v>
      </c>
      <c r="F1000">
        <v>3072</v>
      </c>
      <c r="G1000">
        <v>3</v>
      </c>
      <c r="H1000">
        <v>1</v>
      </c>
      <c r="I1000">
        <v>1</v>
      </c>
      <c r="J1000">
        <v>520</v>
      </c>
      <c r="L1000" t="s">
        <v>1152</v>
      </c>
      <c r="M1000" t="s">
        <v>97</v>
      </c>
      <c r="N1000" t="s">
        <v>62</v>
      </c>
      <c r="O1000" s="6" t="str">
        <f>INDEX(lkp_Region,MATCH(tbl_Sales[[#This Row],[Suburb]],lkp_Suburb,0))</f>
        <v>Northern Metropolitan</v>
      </c>
      <c r="P1000" s="6">
        <f>MONTH(tbl_Sales[[#This Row],[Date]])</f>
        <v>5</v>
      </c>
      <c r="Q1000" s="6">
        <f>YEAR(tbl_Sales[[#This Row],[Date]])</f>
        <v>2016</v>
      </c>
    </row>
    <row r="1001" spans="1:17" x14ac:dyDescent="0.25">
      <c r="A1001" s="1">
        <v>42509</v>
      </c>
      <c r="B1001">
        <v>2350000</v>
      </c>
      <c r="C1001" t="s">
        <v>2</v>
      </c>
      <c r="D1001" t="s">
        <v>12424</v>
      </c>
      <c r="E1001" t="s">
        <v>5</v>
      </c>
      <c r="F1001">
        <v>3078</v>
      </c>
      <c r="G1001">
        <v>3</v>
      </c>
      <c r="H1001">
        <v>2</v>
      </c>
      <c r="I1001">
        <v>4</v>
      </c>
      <c r="J1001">
        <v>735</v>
      </c>
      <c r="K1001">
        <v>1950</v>
      </c>
      <c r="L1001" t="s">
        <v>1153</v>
      </c>
      <c r="M1001" t="s">
        <v>533</v>
      </c>
      <c r="N1001" t="s">
        <v>62</v>
      </c>
      <c r="O1001" s="6" t="str">
        <f>INDEX(lkp_Region,MATCH(tbl_Sales[[#This Row],[Suburb]],lkp_Suburb,0))</f>
        <v>Northern Metropolitan</v>
      </c>
      <c r="P1001" s="6">
        <f>MONTH(tbl_Sales[[#This Row],[Date]])</f>
        <v>5</v>
      </c>
      <c r="Q1001" s="6">
        <f>YEAR(tbl_Sales[[#This Row],[Date]])</f>
        <v>2016</v>
      </c>
    </row>
    <row r="1002" spans="1:17" x14ac:dyDescent="0.25">
      <c r="A1002" s="1">
        <v>42509</v>
      </c>
      <c r="B1002">
        <v>566000</v>
      </c>
      <c r="C1002" t="s">
        <v>2</v>
      </c>
      <c r="D1002" t="s">
        <v>12427</v>
      </c>
      <c r="E1002" t="s">
        <v>10</v>
      </c>
      <c r="F1002">
        <v>3042</v>
      </c>
      <c r="G1002">
        <v>3</v>
      </c>
      <c r="H1002">
        <v>2</v>
      </c>
      <c r="I1002">
        <v>2</v>
      </c>
      <c r="J1002">
        <v>554</v>
      </c>
      <c r="K1002">
        <v>1980</v>
      </c>
      <c r="L1002" t="s">
        <v>1154</v>
      </c>
      <c r="M1002" t="s">
        <v>1091</v>
      </c>
      <c r="N1002" t="s">
        <v>3</v>
      </c>
      <c r="O1002" s="6" t="str">
        <f>INDEX(lkp_Region,MATCH(tbl_Sales[[#This Row],[Suburb]],lkp_Suburb,0))</f>
        <v>Western Metropolitan</v>
      </c>
      <c r="P1002" s="6">
        <f>MONTH(tbl_Sales[[#This Row],[Date]])</f>
        <v>5</v>
      </c>
      <c r="Q1002" s="6">
        <f>YEAR(tbl_Sales[[#This Row],[Date]])</f>
        <v>2016</v>
      </c>
    </row>
    <row r="1003" spans="1:17" x14ac:dyDescent="0.25">
      <c r="A1003" s="1">
        <v>42509</v>
      </c>
      <c r="B1003">
        <v>571000</v>
      </c>
      <c r="C1003" t="s">
        <v>2</v>
      </c>
      <c r="D1003" t="s">
        <v>12423</v>
      </c>
      <c r="E1003" t="s">
        <v>10</v>
      </c>
      <c r="F1003">
        <v>3020</v>
      </c>
      <c r="G1003">
        <v>3</v>
      </c>
      <c r="H1003">
        <v>1</v>
      </c>
      <c r="I1003">
        <v>2</v>
      </c>
      <c r="J1003">
        <v>589</v>
      </c>
      <c r="K1003">
        <v>1960</v>
      </c>
      <c r="L1003" t="s">
        <v>1155</v>
      </c>
      <c r="M1003" t="s">
        <v>443</v>
      </c>
      <c r="N1003" t="s">
        <v>3</v>
      </c>
      <c r="O1003" s="6" t="str">
        <f>INDEX(lkp_Region,MATCH(tbl_Sales[[#This Row],[Suburb]],lkp_Suburb,0))</f>
        <v>Western Metropolitan</v>
      </c>
      <c r="P1003" s="6">
        <f>MONTH(tbl_Sales[[#This Row],[Date]])</f>
        <v>5</v>
      </c>
      <c r="Q1003" s="6">
        <f>YEAR(tbl_Sales[[#This Row],[Date]])</f>
        <v>2016</v>
      </c>
    </row>
    <row r="1004" spans="1:17" x14ac:dyDescent="0.25">
      <c r="A1004" s="1">
        <v>42509</v>
      </c>
      <c r="B1004">
        <v>2100000</v>
      </c>
      <c r="C1004" t="s">
        <v>2</v>
      </c>
      <c r="D1004" t="s">
        <v>12427</v>
      </c>
      <c r="E1004" t="s">
        <v>5</v>
      </c>
      <c r="F1004">
        <v>3146</v>
      </c>
      <c r="G1004">
        <v>3</v>
      </c>
      <c r="H1004">
        <v>2</v>
      </c>
      <c r="I1004">
        <v>2</v>
      </c>
      <c r="J1004">
        <v>904</v>
      </c>
      <c r="L1004" t="s">
        <v>1156</v>
      </c>
      <c r="M1004" t="s">
        <v>102</v>
      </c>
      <c r="N1004" t="s">
        <v>101</v>
      </c>
      <c r="O1004" s="6" t="str">
        <f>INDEX(lkp_Region,MATCH(tbl_Sales[[#This Row],[Suburb]],lkp_Suburb,0))</f>
        <v>Southern Metropolitan</v>
      </c>
      <c r="P1004" s="6">
        <f>MONTH(tbl_Sales[[#This Row],[Date]])</f>
        <v>5</v>
      </c>
      <c r="Q1004" s="6">
        <f>YEAR(tbl_Sales[[#This Row],[Date]])</f>
        <v>2016</v>
      </c>
    </row>
    <row r="1005" spans="1:17" x14ac:dyDescent="0.25">
      <c r="A1005" s="1">
        <v>42509</v>
      </c>
      <c r="B1005">
        <v>826000</v>
      </c>
      <c r="C1005" t="s">
        <v>13</v>
      </c>
      <c r="D1005" t="s">
        <v>12427</v>
      </c>
      <c r="E1005" t="s">
        <v>10</v>
      </c>
      <c r="F1005">
        <v>3186</v>
      </c>
      <c r="G1005">
        <v>3</v>
      </c>
      <c r="H1005">
        <v>1</v>
      </c>
      <c r="I1005">
        <v>2</v>
      </c>
      <c r="J1005">
        <v>119</v>
      </c>
      <c r="L1005" t="s">
        <v>1157</v>
      </c>
      <c r="M1005" t="s">
        <v>105</v>
      </c>
      <c r="N1005" t="s">
        <v>107</v>
      </c>
      <c r="O1005" s="6" t="str">
        <f>INDEX(lkp_Region,MATCH(tbl_Sales[[#This Row],[Suburb]],lkp_Suburb,0))</f>
        <v>Southern Metropolitan</v>
      </c>
      <c r="P1005" s="6">
        <f>MONTH(tbl_Sales[[#This Row],[Date]])</f>
        <v>5</v>
      </c>
      <c r="Q1005" s="6">
        <f>YEAR(tbl_Sales[[#This Row],[Date]])</f>
        <v>2016</v>
      </c>
    </row>
    <row r="1006" spans="1:17" x14ac:dyDescent="0.25">
      <c r="A1006" s="1">
        <v>42509</v>
      </c>
      <c r="B1006">
        <v>1300000</v>
      </c>
      <c r="C1006" t="s">
        <v>2</v>
      </c>
      <c r="D1006" t="s">
        <v>12429</v>
      </c>
      <c r="E1006" t="s">
        <v>10</v>
      </c>
      <c r="F1006">
        <v>3188</v>
      </c>
      <c r="G1006">
        <v>3</v>
      </c>
      <c r="H1006">
        <v>2</v>
      </c>
      <c r="I1006">
        <v>2</v>
      </c>
      <c r="J1006">
        <v>586</v>
      </c>
      <c r="K1006">
        <v>1950</v>
      </c>
      <c r="L1006" t="s">
        <v>1158</v>
      </c>
      <c r="M1006" t="s">
        <v>278</v>
      </c>
      <c r="N1006" t="s">
        <v>107</v>
      </c>
      <c r="O1006" s="6" t="str">
        <f>INDEX(lkp_Region,MATCH(tbl_Sales[[#This Row],[Suburb]],lkp_Suburb,0))</f>
        <v>Southern Metropolitan</v>
      </c>
      <c r="P1006" s="6">
        <f>MONTH(tbl_Sales[[#This Row],[Date]])</f>
        <v>5</v>
      </c>
      <c r="Q1006" s="6">
        <f>YEAR(tbl_Sales[[#This Row],[Date]])</f>
        <v>2016</v>
      </c>
    </row>
    <row r="1007" spans="1:17" x14ac:dyDescent="0.25">
      <c r="A1007" s="1">
        <v>42509</v>
      </c>
      <c r="B1007">
        <v>650000</v>
      </c>
      <c r="C1007" t="s">
        <v>2</v>
      </c>
      <c r="D1007" t="s">
        <v>12432</v>
      </c>
      <c r="E1007" t="s">
        <v>10</v>
      </c>
      <c r="F1007">
        <v>3081</v>
      </c>
      <c r="G1007">
        <v>2</v>
      </c>
      <c r="H1007">
        <v>1</v>
      </c>
      <c r="I1007">
        <v>3</v>
      </c>
      <c r="J1007">
        <v>620</v>
      </c>
      <c r="K1007">
        <v>1950</v>
      </c>
      <c r="L1007" t="s">
        <v>1159</v>
      </c>
      <c r="M1007" t="s">
        <v>748</v>
      </c>
      <c r="N1007" t="s">
        <v>150</v>
      </c>
      <c r="O1007" s="6" t="str">
        <f>INDEX(lkp_Region,MATCH(tbl_Sales[[#This Row],[Suburb]],lkp_Suburb,0))</f>
        <v>Eastern Metropolitan</v>
      </c>
      <c r="P1007" s="6">
        <f>MONTH(tbl_Sales[[#This Row],[Date]])</f>
        <v>5</v>
      </c>
      <c r="Q1007" s="6">
        <f>YEAR(tbl_Sales[[#This Row],[Date]])</f>
        <v>2016</v>
      </c>
    </row>
    <row r="1008" spans="1:17" x14ac:dyDescent="0.25">
      <c r="A1008" s="1">
        <v>42509</v>
      </c>
      <c r="B1008">
        <v>1225000</v>
      </c>
      <c r="C1008" t="s">
        <v>2</v>
      </c>
      <c r="D1008" t="s">
        <v>12423</v>
      </c>
      <c r="E1008" t="s">
        <v>5</v>
      </c>
      <c r="F1008">
        <v>3079</v>
      </c>
      <c r="G1008">
        <v>3</v>
      </c>
      <c r="H1008">
        <v>1</v>
      </c>
      <c r="I1008">
        <v>1</v>
      </c>
      <c r="J1008">
        <v>572</v>
      </c>
      <c r="K1008">
        <v>1930</v>
      </c>
      <c r="L1008" t="s">
        <v>1160</v>
      </c>
      <c r="M1008" t="s">
        <v>213</v>
      </c>
      <c r="N1008" t="s">
        <v>150</v>
      </c>
      <c r="O1008" s="6" t="str">
        <f>INDEX(lkp_Region,MATCH(tbl_Sales[[#This Row],[Suburb]],lkp_Suburb,0))</f>
        <v>Eastern Metropolitan</v>
      </c>
      <c r="P1008" s="6">
        <f>MONTH(tbl_Sales[[#This Row],[Date]])</f>
        <v>5</v>
      </c>
      <c r="Q1008" s="6">
        <f>YEAR(tbl_Sales[[#This Row],[Date]])</f>
        <v>2016</v>
      </c>
    </row>
    <row r="1009" spans="1:17" x14ac:dyDescent="0.25">
      <c r="A1009" s="1">
        <v>42510</v>
      </c>
      <c r="B1009">
        <v>1908000</v>
      </c>
      <c r="C1009" t="s">
        <v>2</v>
      </c>
      <c r="D1009" t="s">
        <v>12427</v>
      </c>
      <c r="E1009" t="s">
        <v>10</v>
      </c>
      <c r="F1009">
        <v>3054</v>
      </c>
      <c r="G1009">
        <v>4</v>
      </c>
      <c r="H1009">
        <v>2</v>
      </c>
      <c r="I1009">
        <v>1</v>
      </c>
      <c r="J1009">
        <v>256</v>
      </c>
      <c r="K1009">
        <v>1890</v>
      </c>
      <c r="L1009" t="s">
        <v>1162</v>
      </c>
      <c r="M1009" t="s">
        <v>1161</v>
      </c>
      <c r="N1009" t="s">
        <v>8</v>
      </c>
      <c r="O1009" s="6" t="str">
        <f>INDEX(lkp_Region,MATCH(tbl_Sales[[#This Row],[Suburb]],lkp_Suburb,0))</f>
        <v>Northern Metropolitan</v>
      </c>
      <c r="P1009" s="6">
        <f>MONTH(tbl_Sales[[#This Row],[Date]])</f>
        <v>5</v>
      </c>
      <c r="Q1009" s="6">
        <f>YEAR(tbl_Sales[[#This Row],[Date]])</f>
        <v>2016</v>
      </c>
    </row>
    <row r="1010" spans="1:17" x14ac:dyDescent="0.25">
      <c r="A1010" s="1">
        <v>42510</v>
      </c>
      <c r="B1010">
        <v>288000</v>
      </c>
      <c r="C1010" t="s">
        <v>13</v>
      </c>
      <c r="D1010" t="s">
        <v>12428</v>
      </c>
      <c r="E1010" t="s">
        <v>5</v>
      </c>
      <c r="F1010">
        <v>3128</v>
      </c>
      <c r="G1010">
        <v>1</v>
      </c>
      <c r="H1010">
        <v>1</v>
      </c>
      <c r="I1010">
        <v>1</v>
      </c>
      <c r="J1010">
        <v>774</v>
      </c>
      <c r="K1010">
        <v>1970</v>
      </c>
      <c r="L1010" t="s">
        <v>1163</v>
      </c>
      <c r="M1010" t="s">
        <v>151</v>
      </c>
      <c r="N1010" t="s">
        <v>14</v>
      </c>
      <c r="O1010" s="6" t="str">
        <f>INDEX(lkp_Region,MATCH(tbl_Sales[[#This Row],[Suburb]],lkp_Suburb,0))</f>
        <v>Eastern Metropolitan</v>
      </c>
      <c r="P1010" s="6">
        <f>MONTH(tbl_Sales[[#This Row],[Date]])</f>
        <v>5</v>
      </c>
      <c r="Q1010" s="6">
        <f>YEAR(tbl_Sales[[#This Row],[Date]])</f>
        <v>2016</v>
      </c>
    </row>
    <row r="1011" spans="1:17" x14ac:dyDescent="0.25">
      <c r="A1011" s="1">
        <v>42510</v>
      </c>
      <c r="B1011">
        <v>2000000</v>
      </c>
      <c r="C1011" t="s">
        <v>2</v>
      </c>
      <c r="D1011" t="s">
        <v>12425</v>
      </c>
      <c r="E1011" t="s">
        <v>10</v>
      </c>
      <c r="F1011">
        <v>3125</v>
      </c>
      <c r="G1011">
        <v>4</v>
      </c>
      <c r="H1011">
        <v>3</v>
      </c>
      <c r="I1011">
        <v>2</v>
      </c>
      <c r="J1011">
        <v>928</v>
      </c>
      <c r="K1011">
        <v>1996</v>
      </c>
      <c r="L1011" t="s">
        <v>1164</v>
      </c>
      <c r="M1011" t="s">
        <v>32</v>
      </c>
      <c r="N1011" t="s">
        <v>14</v>
      </c>
      <c r="O1011" s="6" t="str">
        <f>INDEX(lkp_Region,MATCH(tbl_Sales[[#This Row],[Suburb]],lkp_Suburb,0))</f>
        <v>Southern Metropolitan</v>
      </c>
      <c r="P1011" s="6">
        <f>MONTH(tbl_Sales[[#This Row],[Date]])</f>
        <v>5</v>
      </c>
      <c r="Q1011" s="6">
        <f>YEAR(tbl_Sales[[#This Row],[Date]])</f>
        <v>2016</v>
      </c>
    </row>
    <row r="1012" spans="1:17" x14ac:dyDescent="0.25">
      <c r="A1012" s="1">
        <v>42510</v>
      </c>
      <c r="B1012">
        <v>390000</v>
      </c>
      <c r="C1012" t="s">
        <v>13</v>
      </c>
      <c r="D1012" t="s">
        <v>12429</v>
      </c>
      <c r="E1012" t="s">
        <v>10</v>
      </c>
      <c r="F1012">
        <v>3143</v>
      </c>
      <c r="G1012">
        <v>1</v>
      </c>
      <c r="H1012">
        <v>1</v>
      </c>
      <c r="I1012">
        <v>0</v>
      </c>
      <c r="J1012">
        <v>881</v>
      </c>
      <c r="L1012" t="s">
        <v>1165</v>
      </c>
      <c r="M1012" t="s">
        <v>283</v>
      </c>
      <c r="N1012" t="s">
        <v>76</v>
      </c>
      <c r="O1012" s="6" t="str">
        <f>INDEX(lkp_Region,MATCH(tbl_Sales[[#This Row],[Suburb]],lkp_Suburb,0))</f>
        <v>Southern Metropolitan</v>
      </c>
      <c r="P1012" s="6">
        <f>MONTH(tbl_Sales[[#This Row],[Date]])</f>
        <v>5</v>
      </c>
      <c r="Q1012" s="6">
        <f>YEAR(tbl_Sales[[#This Row],[Date]])</f>
        <v>2016</v>
      </c>
    </row>
    <row r="1013" spans="1:17" x14ac:dyDescent="0.25">
      <c r="A1013" s="1">
        <v>42510</v>
      </c>
      <c r="B1013">
        <v>1400000</v>
      </c>
      <c r="C1013" t="s">
        <v>13</v>
      </c>
      <c r="D1013" t="s">
        <v>12428</v>
      </c>
      <c r="E1013" t="s">
        <v>10</v>
      </c>
      <c r="F1013">
        <v>3181</v>
      </c>
      <c r="G1013">
        <v>3</v>
      </c>
      <c r="H1013">
        <v>2</v>
      </c>
      <c r="I1013">
        <v>2</v>
      </c>
      <c r="J1013">
        <v>0</v>
      </c>
      <c r="K1013">
        <v>1920</v>
      </c>
      <c r="L1013" t="s">
        <v>1166</v>
      </c>
      <c r="M1013" t="s">
        <v>302</v>
      </c>
      <c r="N1013" t="s">
        <v>76</v>
      </c>
      <c r="O1013" s="6" t="str">
        <f>INDEX(lkp_Region,MATCH(tbl_Sales[[#This Row],[Suburb]],lkp_Suburb,0))</f>
        <v>Southern Metropolitan</v>
      </c>
      <c r="P1013" s="6">
        <f>MONTH(tbl_Sales[[#This Row],[Date]])</f>
        <v>5</v>
      </c>
      <c r="Q1013" s="6">
        <f>YEAR(tbl_Sales[[#This Row],[Date]])</f>
        <v>2016</v>
      </c>
    </row>
    <row r="1014" spans="1:17" x14ac:dyDescent="0.25">
      <c r="A1014" s="1">
        <v>42510</v>
      </c>
      <c r="B1014">
        <v>1651000</v>
      </c>
      <c r="C1014" t="s">
        <v>2</v>
      </c>
      <c r="D1014" t="s">
        <v>12427</v>
      </c>
      <c r="E1014" t="s">
        <v>10</v>
      </c>
      <c r="F1014">
        <v>3181</v>
      </c>
      <c r="G1014">
        <v>3</v>
      </c>
      <c r="H1014">
        <v>1</v>
      </c>
      <c r="I1014">
        <v>2</v>
      </c>
      <c r="J1014">
        <v>294</v>
      </c>
      <c r="L1014" t="s">
        <v>1167</v>
      </c>
      <c r="M1014" t="s">
        <v>302</v>
      </c>
      <c r="N1014" t="s">
        <v>76</v>
      </c>
      <c r="O1014" s="6" t="str">
        <f>INDEX(lkp_Region,MATCH(tbl_Sales[[#This Row],[Suburb]],lkp_Suburb,0))</f>
        <v>Southern Metropolitan</v>
      </c>
      <c r="P1014" s="6">
        <f>MONTH(tbl_Sales[[#This Row],[Date]])</f>
        <v>5</v>
      </c>
      <c r="Q1014" s="6">
        <f>YEAR(tbl_Sales[[#This Row],[Date]])</f>
        <v>2016</v>
      </c>
    </row>
    <row r="1015" spans="1:17" x14ac:dyDescent="0.25">
      <c r="A1015" s="1">
        <v>42510</v>
      </c>
      <c r="B1015">
        <v>4200000</v>
      </c>
      <c r="C1015" t="s">
        <v>2</v>
      </c>
      <c r="D1015" t="s">
        <v>12427</v>
      </c>
      <c r="E1015" t="s">
        <v>10</v>
      </c>
      <c r="F1015">
        <v>3142</v>
      </c>
      <c r="G1015">
        <v>3</v>
      </c>
      <c r="H1015">
        <v>4</v>
      </c>
      <c r="I1015">
        <v>2</v>
      </c>
      <c r="J1015">
        <v>565</v>
      </c>
      <c r="K1015">
        <v>2005</v>
      </c>
      <c r="L1015" t="s">
        <v>1168</v>
      </c>
      <c r="M1015" t="s">
        <v>109</v>
      </c>
      <c r="N1015" t="s">
        <v>76</v>
      </c>
      <c r="O1015" s="6" t="str">
        <f>INDEX(lkp_Region,MATCH(tbl_Sales[[#This Row],[Suburb]],lkp_Suburb,0))</f>
        <v>Southern Metropolitan</v>
      </c>
      <c r="P1015" s="6">
        <f>MONTH(tbl_Sales[[#This Row],[Date]])</f>
        <v>5</v>
      </c>
      <c r="Q1015" s="6">
        <f>YEAR(tbl_Sales[[#This Row],[Date]])</f>
        <v>2016</v>
      </c>
    </row>
    <row r="1016" spans="1:17" x14ac:dyDescent="0.25">
      <c r="A1016" s="1">
        <v>42510</v>
      </c>
      <c r="B1016">
        <v>1025000</v>
      </c>
      <c r="C1016" t="s">
        <v>2</v>
      </c>
      <c r="D1016" t="s">
        <v>12427</v>
      </c>
      <c r="E1016" t="s">
        <v>10</v>
      </c>
      <c r="F1016">
        <v>3206</v>
      </c>
      <c r="G1016">
        <v>2</v>
      </c>
      <c r="H1016">
        <v>1</v>
      </c>
      <c r="I1016">
        <v>0</v>
      </c>
      <c r="J1016">
        <v>123</v>
      </c>
      <c r="K1016">
        <v>1910</v>
      </c>
      <c r="L1016" t="s">
        <v>1169</v>
      </c>
      <c r="M1016" t="s">
        <v>474</v>
      </c>
      <c r="N1016" t="s">
        <v>26</v>
      </c>
      <c r="O1016" s="6" t="str">
        <f>INDEX(lkp_Region,MATCH(tbl_Sales[[#This Row],[Suburb]],lkp_Suburb,0))</f>
        <v>Southern Metropolitan</v>
      </c>
      <c r="P1016" s="6">
        <f>MONTH(tbl_Sales[[#This Row],[Date]])</f>
        <v>5</v>
      </c>
      <c r="Q1016" s="6">
        <f>YEAR(tbl_Sales[[#This Row],[Date]])</f>
        <v>2016</v>
      </c>
    </row>
    <row r="1017" spans="1:17" x14ac:dyDescent="0.25">
      <c r="A1017" s="1">
        <v>42510</v>
      </c>
      <c r="B1017">
        <v>1615000</v>
      </c>
      <c r="C1017" t="s">
        <v>2</v>
      </c>
      <c r="D1017" t="s">
        <v>12427</v>
      </c>
      <c r="E1017" t="s">
        <v>10</v>
      </c>
      <c r="F1017">
        <v>3205</v>
      </c>
      <c r="G1017">
        <v>4</v>
      </c>
      <c r="H1017">
        <v>3</v>
      </c>
      <c r="I1017">
        <v>2</v>
      </c>
      <c r="J1017">
        <v>577</v>
      </c>
      <c r="K1017">
        <v>2009</v>
      </c>
      <c r="L1017" t="s">
        <v>1170</v>
      </c>
      <c r="M1017" t="s">
        <v>185</v>
      </c>
      <c r="N1017" t="s">
        <v>26</v>
      </c>
      <c r="O1017" s="6" t="str">
        <f>INDEX(lkp_Region,MATCH(tbl_Sales[[#This Row],[Suburb]],lkp_Suburb,0))</f>
        <v>Southern Metropolitan</v>
      </c>
      <c r="P1017" s="6">
        <f>MONTH(tbl_Sales[[#This Row],[Date]])</f>
        <v>5</v>
      </c>
      <c r="Q1017" s="6">
        <f>YEAR(tbl_Sales[[#This Row],[Date]])</f>
        <v>2016</v>
      </c>
    </row>
    <row r="1018" spans="1:17" x14ac:dyDescent="0.25">
      <c r="A1018" s="1">
        <v>42510</v>
      </c>
      <c r="B1018">
        <v>700000</v>
      </c>
      <c r="C1018" t="s">
        <v>2</v>
      </c>
      <c r="D1018" t="s">
        <v>12427</v>
      </c>
      <c r="E1018" t="s">
        <v>10</v>
      </c>
      <c r="F1018">
        <v>3058</v>
      </c>
      <c r="G1018">
        <v>3</v>
      </c>
      <c r="H1018">
        <v>1</v>
      </c>
      <c r="I1018">
        <v>2</v>
      </c>
      <c r="J1018">
        <v>626</v>
      </c>
      <c r="K1018">
        <v>1950</v>
      </c>
      <c r="L1018" t="s">
        <v>1171</v>
      </c>
      <c r="M1018" t="s">
        <v>499</v>
      </c>
      <c r="N1018" t="s">
        <v>18</v>
      </c>
      <c r="O1018" s="6" t="str">
        <f>INDEX(lkp_Region,MATCH(tbl_Sales[[#This Row],[Suburb]],lkp_Suburb,0))</f>
        <v>Northern Metropolitan</v>
      </c>
      <c r="P1018" s="6">
        <f>MONTH(tbl_Sales[[#This Row],[Date]])</f>
        <v>5</v>
      </c>
      <c r="Q1018" s="6">
        <f>YEAR(tbl_Sales[[#This Row],[Date]])</f>
        <v>2016</v>
      </c>
    </row>
    <row r="1019" spans="1:17" x14ac:dyDescent="0.25">
      <c r="A1019" s="1">
        <v>42510</v>
      </c>
      <c r="B1019">
        <v>1550000</v>
      </c>
      <c r="C1019" t="s">
        <v>2</v>
      </c>
      <c r="D1019" t="s">
        <v>12429</v>
      </c>
      <c r="E1019" t="s">
        <v>10</v>
      </c>
      <c r="F1019">
        <v>3057</v>
      </c>
      <c r="G1019">
        <v>4</v>
      </c>
      <c r="H1019">
        <v>2</v>
      </c>
      <c r="I1019">
        <v>2</v>
      </c>
      <c r="J1019">
        <v>470</v>
      </c>
      <c r="K1019">
        <v>1940</v>
      </c>
      <c r="L1019" t="s">
        <v>1172</v>
      </c>
      <c r="M1019" t="s">
        <v>83</v>
      </c>
      <c r="N1019" t="s">
        <v>18</v>
      </c>
      <c r="O1019" s="6" t="str">
        <f>INDEX(lkp_Region,MATCH(tbl_Sales[[#This Row],[Suburb]],lkp_Suburb,0))</f>
        <v>Northern Metropolitan</v>
      </c>
      <c r="P1019" s="6">
        <f>MONTH(tbl_Sales[[#This Row],[Date]])</f>
        <v>5</v>
      </c>
      <c r="Q1019" s="6">
        <f>YEAR(tbl_Sales[[#This Row],[Date]])</f>
        <v>2016</v>
      </c>
    </row>
    <row r="1020" spans="1:17" x14ac:dyDescent="0.25">
      <c r="A1020" s="1">
        <v>42510</v>
      </c>
      <c r="B1020">
        <v>800000</v>
      </c>
      <c r="C1020" t="s">
        <v>13</v>
      </c>
      <c r="D1020" t="s">
        <v>12431</v>
      </c>
      <c r="E1020" t="s">
        <v>10</v>
      </c>
      <c r="F1020">
        <v>3040</v>
      </c>
      <c r="G1020">
        <v>2</v>
      </c>
      <c r="H1020">
        <v>1</v>
      </c>
      <c r="I1020">
        <v>2</v>
      </c>
      <c r="J1020">
        <v>502</v>
      </c>
      <c r="L1020" t="s">
        <v>1173</v>
      </c>
      <c r="M1020" t="s">
        <v>47</v>
      </c>
      <c r="N1020" t="s">
        <v>49</v>
      </c>
      <c r="O1020" s="6" t="str">
        <f>INDEX(lkp_Region,MATCH(tbl_Sales[[#This Row],[Suburb]],lkp_Suburb,0))</f>
        <v>Western Metropolitan</v>
      </c>
      <c r="P1020" s="6">
        <f>MONTH(tbl_Sales[[#This Row],[Date]])</f>
        <v>5</v>
      </c>
      <c r="Q1020" s="6">
        <f>YEAR(tbl_Sales[[#This Row],[Date]])</f>
        <v>2016</v>
      </c>
    </row>
    <row r="1021" spans="1:17" x14ac:dyDescent="0.25">
      <c r="A1021" s="1">
        <v>42510</v>
      </c>
      <c r="B1021">
        <v>1485000</v>
      </c>
      <c r="C1021" t="s">
        <v>2</v>
      </c>
      <c r="D1021" t="s">
        <v>12425</v>
      </c>
      <c r="E1021" t="s">
        <v>10</v>
      </c>
      <c r="F1021">
        <v>3041</v>
      </c>
      <c r="G1021">
        <v>5</v>
      </c>
      <c r="H1021">
        <v>2</v>
      </c>
      <c r="I1021">
        <v>4</v>
      </c>
      <c r="J1021">
        <v>502</v>
      </c>
      <c r="K1021">
        <v>2012</v>
      </c>
      <c r="L1021" t="s">
        <v>1174</v>
      </c>
      <c r="M1021" t="s">
        <v>121</v>
      </c>
      <c r="N1021" t="s">
        <v>49</v>
      </c>
      <c r="O1021" s="6" t="str">
        <f>INDEX(lkp_Region,MATCH(tbl_Sales[[#This Row],[Suburb]],lkp_Suburb,0))</f>
        <v>Western Metropolitan</v>
      </c>
      <c r="P1021" s="6">
        <f>MONTH(tbl_Sales[[#This Row],[Date]])</f>
        <v>5</v>
      </c>
      <c r="Q1021" s="6">
        <f>YEAR(tbl_Sales[[#This Row],[Date]])</f>
        <v>2016</v>
      </c>
    </row>
    <row r="1022" spans="1:17" x14ac:dyDescent="0.25">
      <c r="A1022" s="1">
        <v>42510</v>
      </c>
      <c r="B1022">
        <v>1120000</v>
      </c>
      <c r="C1022" t="s">
        <v>2</v>
      </c>
      <c r="D1022" t="s">
        <v>12428</v>
      </c>
      <c r="E1022" t="s">
        <v>10</v>
      </c>
      <c r="F1022">
        <v>3147</v>
      </c>
      <c r="G1022">
        <v>3</v>
      </c>
      <c r="H1022">
        <v>1</v>
      </c>
      <c r="I1022">
        <v>2</v>
      </c>
      <c r="J1022">
        <v>723</v>
      </c>
      <c r="L1022" t="s">
        <v>1175</v>
      </c>
      <c r="M1022" t="s">
        <v>609</v>
      </c>
      <c r="N1022" t="s">
        <v>31</v>
      </c>
      <c r="O1022" s="6" t="str">
        <f>INDEX(lkp_Region,MATCH(tbl_Sales[[#This Row],[Suburb]],lkp_Suburb,0))</f>
        <v>Southern Metropolitan</v>
      </c>
      <c r="P1022" s="6">
        <f>MONTH(tbl_Sales[[#This Row],[Date]])</f>
        <v>5</v>
      </c>
      <c r="Q1022" s="6">
        <f>YEAR(tbl_Sales[[#This Row],[Date]])</f>
        <v>2016</v>
      </c>
    </row>
    <row r="1023" spans="1:17" x14ac:dyDescent="0.25">
      <c r="A1023" s="1">
        <v>42510</v>
      </c>
      <c r="B1023">
        <v>750000</v>
      </c>
      <c r="C1023" t="s">
        <v>13</v>
      </c>
      <c r="D1023" t="s">
        <v>12429</v>
      </c>
      <c r="E1023" t="s">
        <v>5</v>
      </c>
      <c r="F1023">
        <v>3002</v>
      </c>
      <c r="G1023">
        <v>1</v>
      </c>
      <c r="H1023">
        <v>1</v>
      </c>
      <c r="I1023">
        <v>0</v>
      </c>
      <c r="J1023">
        <v>0</v>
      </c>
      <c r="K1023">
        <v>1930</v>
      </c>
      <c r="L1023" t="s">
        <v>1177</v>
      </c>
      <c r="M1023" t="s">
        <v>1176</v>
      </c>
      <c r="N1023" t="s">
        <v>88</v>
      </c>
      <c r="O1023" s="6" t="str">
        <f>INDEX(lkp_Region,MATCH(tbl_Sales[[#This Row],[Suburb]],lkp_Suburb,0))</f>
        <v>Northern Metropolitan</v>
      </c>
      <c r="P1023" s="6">
        <f>MONTH(tbl_Sales[[#This Row],[Date]])</f>
        <v>5</v>
      </c>
      <c r="Q1023" s="6">
        <f>YEAR(tbl_Sales[[#This Row],[Date]])</f>
        <v>2016</v>
      </c>
    </row>
    <row r="1024" spans="1:17" x14ac:dyDescent="0.25">
      <c r="A1024" s="1">
        <v>42510</v>
      </c>
      <c r="B1024">
        <v>395000</v>
      </c>
      <c r="C1024" t="s">
        <v>13</v>
      </c>
      <c r="D1024" t="s">
        <v>12430</v>
      </c>
      <c r="E1024" t="s">
        <v>5</v>
      </c>
      <c r="F1024">
        <v>3011</v>
      </c>
      <c r="G1024">
        <v>2</v>
      </c>
      <c r="H1024">
        <v>2</v>
      </c>
      <c r="I1024">
        <v>1</v>
      </c>
      <c r="J1024">
        <v>0</v>
      </c>
      <c r="K1024">
        <v>2009</v>
      </c>
      <c r="L1024" t="s">
        <v>1178</v>
      </c>
      <c r="M1024" t="s">
        <v>22</v>
      </c>
      <c r="N1024" t="s">
        <v>21</v>
      </c>
      <c r="O1024" s="6" t="str">
        <f>INDEX(lkp_Region,MATCH(tbl_Sales[[#This Row],[Suburb]],lkp_Suburb,0))</f>
        <v>Western Metropolitan</v>
      </c>
      <c r="P1024" s="6">
        <f>MONTH(tbl_Sales[[#This Row],[Date]])</f>
        <v>5</v>
      </c>
      <c r="Q1024" s="6">
        <f>YEAR(tbl_Sales[[#This Row],[Date]])</f>
        <v>2016</v>
      </c>
    </row>
    <row r="1025" spans="1:17" x14ac:dyDescent="0.25">
      <c r="A1025" s="1">
        <v>42510</v>
      </c>
      <c r="B1025">
        <v>745000</v>
      </c>
      <c r="C1025" t="s">
        <v>2</v>
      </c>
      <c r="D1025" t="s">
        <v>12428</v>
      </c>
      <c r="E1025" t="s">
        <v>10</v>
      </c>
      <c r="F1025">
        <v>3013</v>
      </c>
      <c r="G1025">
        <v>3</v>
      </c>
      <c r="H1025">
        <v>1</v>
      </c>
      <c r="I1025">
        <v>1</v>
      </c>
      <c r="J1025">
        <v>325</v>
      </c>
      <c r="L1025" t="s">
        <v>1179</v>
      </c>
      <c r="M1025" t="s">
        <v>65</v>
      </c>
      <c r="N1025" t="s">
        <v>21</v>
      </c>
      <c r="O1025" s="6" t="str">
        <f>INDEX(lkp_Region,MATCH(tbl_Sales[[#This Row],[Suburb]],lkp_Suburb,0))</f>
        <v>Western Metropolitan</v>
      </c>
      <c r="P1025" s="6">
        <f>MONTH(tbl_Sales[[#This Row],[Date]])</f>
        <v>5</v>
      </c>
      <c r="Q1025" s="6">
        <f>YEAR(tbl_Sales[[#This Row],[Date]])</f>
        <v>2016</v>
      </c>
    </row>
    <row r="1026" spans="1:17" x14ac:dyDescent="0.25">
      <c r="A1026" s="1">
        <v>42510</v>
      </c>
      <c r="B1026">
        <v>780000</v>
      </c>
      <c r="C1026" t="s">
        <v>2</v>
      </c>
      <c r="D1026" t="s">
        <v>12430</v>
      </c>
      <c r="E1026" t="s">
        <v>10</v>
      </c>
      <c r="F1026">
        <v>3013</v>
      </c>
      <c r="G1026">
        <v>2</v>
      </c>
      <c r="H1026">
        <v>1</v>
      </c>
      <c r="I1026">
        <v>1</v>
      </c>
      <c r="J1026">
        <v>435</v>
      </c>
      <c r="K1026">
        <v>1950</v>
      </c>
      <c r="L1026" t="s">
        <v>1180</v>
      </c>
      <c r="M1026" t="s">
        <v>65</v>
      </c>
      <c r="N1026" t="s">
        <v>21</v>
      </c>
      <c r="O1026" s="6" t="str">
        <f>INDEX(lkp_Region,MATCH(tbl_Sales[[#This Row],[Suburb]],lkp_Suburb,0))</f>
        <v>Western Metropolitan</v>
      </c>
      <c r="P1026" s="6">
        <f>MONTH(tbl_Sales[[#This Row],[Date]])</f>
        <v>5</v>
      </c>
      <c r="Q1026" s="6">
        <f>YEAR(tbl_Sales[[#This Row],[Date]])</f>
        <v>2016</v>
      </c>
    </row>
    <row r="1027" spans="1:17" x14ac:dyDescent="0.25">
      <c r="A1027" s="1">
        <v>42510</v>
      </c>
      <c r="B1027">
        <v>363000</v>
      </c>
      <c r="C1027" t="s">
        <v>13</v>
      </c>
      <c r="D1027" t="s">
        <v>12428</v>
      </c>
      <c r="E1027" t="s">
        <v>10</v>
      </c>
      <c r="F1027">
        <v>3163</v>
      </c>
      <c r="G1027">
        <v>1</v>
      </c>
      <c r="H1027">
        <v>1</v>
      </c>
      <c r="I1027">
        <v>1</v>
      </c>
      <c r="J1027">
        <v>0</v>
      </c>
      <c r="L1027" t="s">
        <v>1181</v>
      </c>
      <c r="M1027" t="s">
        <v>201</v>
      </c>
      <c r="N1027" t="s">
        <v>57</v>
      </c>
      <c r="O1027" s="6" t="str">
        <f>INDEX(lkp_Region,MATCH(tbl_Sales[[#This Row],[Suburb]],lkp_Suburb,0))</f>
        <v>Southern Metropolitan</v>
      </c>
      <c r="P1027" s="6">
        <f>MONTH(tbl_Sales[[#This Row],[Date]])</f>
        <v>5</v>
      </c>
      <c r="Q1027" s="6">
        <f>YEAR(tbl_Sales[[#This Row],[Date]])</f>
        <v>2016</v>
      </c>
    </row>
    <row r="1028" spans="1:17" x14ac:dyDescent="0.25">
      <c r="A1028" s="1">
        <v>42510</v>
      </c>
      <c r="B1028">
        <v>655000</v>
      </c>
      <c r="C1028" t="s">
        <v>13</v>
      </c>
      <c r="D1028" t="s">
        <v>12428</v>
      </c>
      <c r="E1028" t="s">
        <v>10</v>
      </c>
      <c r="F1028">
        <v>3165</v>
      </c>
      <c r="G1028">
        <v>2</v>
      </c>
      <c r="H1028">
        <v>1</v>
      </c>
      <c r="I1028">
        <v>1</v>
      </c>
      <c r="J1028">
        <v>154</v>
      </c>
      <c r="K1028">
        <v>2000</v>
      </c>
      <c r="L1028" t="s">
        <v>1182</v>
      </c>
      <c r="M1028" t="s">
        <v>138</v>
      </c>
      <c r="N1028" t="s">
        <v>57</v>
      </c>
      <c r="O1028" s="6" t="str">
        <f>INDEX(lkp_Region,MATCH(tbl_Sales[[#This Row],[Suburb]],lkp_Suburb,0))</f>
        <v>Southern Metropolitan</v>
      </c>
      <c r="P1028" s="6">
        <f>MONTH(tbl_Sales[[#This Row],[Date]])</f>
        <v>5</v>
      </c>
      <c r="Q1028" s="6">
        <f>YEAR(tbl_Sales[[#This Row],[Date]])</f>
        <v>2016</v>
      </c>
    </row>
    <row r="1029" spans="1:17" x14ac:dyDescent="0.25">
      <c r="A1029" s="1">
        <v>42510</v>
      </c>
      <c r="B1029">
        <v>1910000</v>
      </c>
      <c r="C1029" t="s">
        <v>2</v>
      </c>
      <c r="D1029" t="s">
        <v>12428</v>
      </c>
      <c r="E1029" t="s">
        <v>10</v>
      </c>
      <c r="F1029">
        <v>3204</v>
      </c>
      <c r="G1029">
        <v>4</v>
      </c>
      <c r="H1029">
        <v>2</v>
      </c>
      <c r="I1029">
        <v>4</v>
      </c>
      <c r="J1029">
        <v>736</v>
      </c>
      <c r="K1029">
        <v>1950</v>
      </c>
      <c r="L1029" t="s">
        <v>1183</v>
      </c>
      <c r="M1029" t="s">
        <v>55</v>
      </c>
      <c r="N1029" t="s">
        <v>57</v>
      </c>
      <c r="O1029" s="6" t="str">
        <f>INDEX(lkp_Region,MATCH(tbl_Sales[[#This Row],[Suburb]],lkp_Suburb,0))</f>
        <v>Southern Metropolitan</v>
      </c>
      <c r="P1029" s="6">
        <f>MONTH(tbl_Sales[[#This Row],[Date]])</f>
        <v>5</v>
      </c>
      <c r="Q1029" s="6">
        <f>YEAR(tbl_Sales[[#This Row],[Date]])</f>
        <v>2016</v>
      </c>
    </row>
    <row r="1030" spans="1:17" x14ac:dyDescent="0.25">
      <c r="A1030" s="1">
        <v>42510</v>
      </c>
      <c r="B1030">
        <v>665000</v>
      </c>
      <c r="C1030" t="s">
        <v>2</v>
      </c>
      <c r="D1030" t="s">
        <v>12423</v>
      </c>
      <c r="E1030" t="s">
        <v>10</v>
      </c>
      <c r="F1030">
        <v>3073</v>
      </c>
      <c r="G1030">
        <v>3</v>
      </c>
      <c r="H1030">
        <v>1</v>
      </c>
      <c r="I1030">
        <v>1</v>
      </c>
      <c r="J1030">
        <v>467</v>
      </c>
      <c r="L1030" t="s">
        <v>1184</v>
      </c>
      <c r="M1030" t="s">
        <v>93</v>
      </c>
      <c r="N1030" t="s">
        <v>62</v>
      </c>
      <c r="O1030" s="6" t="str">
        <f>INDEX(lkp_Region,MATCH(tbl_Sales[[#This Row],[Suburb]],lkp_Suburb,0))</f>
        <v>Northern Metropolitan</v>
      </c>
      <c r="P1030" s="6">
        <f>MONTH(tbl_Sales[[#This Row],[Date]])</f>
        <v>5</v>
      </c>
      <c r="Q1030" s="6">
        <f>YEAR(tbl_Sales[[#This Row],[Date]])</f>
        <v>2016</v>
      </c>
    </row>
    <row r="1031" spans="1:17" x14ac:dyDescent="0.25">
      <c r="A1031" s="1">
        <v>42510</v>
      </c>
      <c r="B1031">
        <v>478000</v>
      </c>
      <c r="C1031" t="s">
        <v>13</v>
      </c>
      <c r="D1031" t="s">
        <v>12425</v>
      </c>
      <c r="E1031" t="s">
        <v>10</v>
      </c>
      <c r="F1031">
        <v>3101</v>
      </c>
      <c r="G1031">
        <v>2</v>
      </c>
      <c r="H1031">
        <v>1</v>
      </c>
      <c r="I1031">
        <v>1</v>
      </c>
      <c r="J1031">
        <v>0</v>
      </c>
      <c r="K1031">
        <v>1970</v>
      </c>
      <c r="L1031" t="s">
        <v>1185</v>
      </c>
      <c r="M1031" t="s">
        <v>145</v>
      </c>
      <c r="N1031" t="s">
        <v>101</v>
      </c>
      <c r="O1031" s="6" t="str">
        <f>INDEX(lkp_Region,MATCH(tbl_Sales[[#This Row],[Suburb]],lkp_Suburb,0))</f>
        <v>Southern Metropolitan</v>
      </c>
      <c r="P1031" s="6">
        <f>MONTH(tbl_Sales[[#This Row],[Date]])</f>
        <v>5</v>
      </c>
      <c r="Q1031" s="6">
        <f>YEAR(tbl_Sales[[#This Row],[Date]])</f>
        <v>2016</v>
      </c>
    </row>
    <row r="1032" spans="1:17" x14ac:dyDescent="0.25">
      <c r="A1032" s="1">
        <v>42511</v>
      </c>
      <c r="B1032">
        <v>750000</v>
      </c>
      <c r="C1032" t="s">
        <v>13</v>
      </c>
      <c r="D1032" t="s">
        <v>12427</v>
      </c>
      <c r="E1032" t="s">
        <v>10</v>
      </c>
      <c r="F1032">
        <v>3121</v>
      </c>
      <c r="G1032">
        <v>2</v>
      </c>
      <c r="H1032">
        <v>2</v>
      </c>
      <c r="I1032">
        <v>1</v>
      </c>
      <c r="J1032">
        <v>0</v>
      </c>
      <c r="K1032">
        <v>2000</v>
      </c>
      <c r="L1032" t="s">
        <v>1186</v>
      </c>
      <c r="M1032" t="s">
        <v>6</v>
      </c>
      <c r="N1032" t="s">
        <v>8</v>
      </c>
      <c r="O1032" s="6" t="str">
        <f>INDEX(lkp_Region,MATCH(tbl_Sales[[#This Row],[Suburb]],lkp_Suburb,0))</f>
        <v>Northern Metropolitan</v>
      </c>
      <c r="P1032" s="6">
        <f>MONTH(tbl_Sales[[#This Row],[Date]])</f>
        <v>5</v>
      </c>
      <c r="Q1032" s="6">
        <f>YEAR(tbl_Sales[[#This Row],[Date]])</f>
        <v>2016</v>
      </c>
    </row>
    <row r="1033" spans="1:17" x14ac:dyDescent="0.25">
      <c r="A1033" s="1">
        <v>42511</v>
      </c>
      <c r="B1033">
        <v>941000</v>
      </c>
      <c r="C1033" t="s">
        <v>2</v>
      </c>
      <c r="D1033" t="s">
        <v>12429</v>
      </c>
      <c r="E1033" t="s">
        <v>10</v>
      </c>
      <c r="F1033">
        <v>3067</v>
      </c>
      <c r="G1033">
        <v>2</v>
      </c>
      <c r="H1033">
        <v>1</v>
      </c>
      <c r="I1033">
        <v>0</v>
      </c>
      <c r="J1033">
        <v>181</v>
      </c>
      <c r="L1033" t="s">
        <v>1187</v>
      </c>
      <c r="M1033" t="s">
        <v>38</v>
      </c>
      <c r="N1033" t="s">
        <v>8</v>
      </c>
      <c r="O1033" s="6" t="str">
        <f>INDEX(lkp_Region,MATCH(tbl_Sales[[#This Row],[Suburb]],lkp_Suburb,0))</f>
        <v>Northern Metropolitan</v>
      </c>
      <c r="P1033" s="6">
        <f>MONTH(tbl_Sales[[#This Row],[Date]])</f>
        <v>5</v>
      </c>
      <c r="Q1033" s="6">
        <f>YEAR(tbl_Sales[[#This Row],[Date]])</f>
        <v>2016</v>
      </c>
    </row>
    <row r="1034" spans="1:17" x14ac:dyDescent="0.25">
      <c r="A1034" s="1">
        <v>42511</v>
      </c>
      <c r="B1034">
        <v>250000</v>
      </c>
      <c r="C1034" t="s">
        <v>2</v>
      </c>
      <c r="D1034" t="s">
        <v>12427</v>
      </c>
      <c r="E1034" t="s">
        <v>5</v>
      </c>
      <c r="F1034">
        <v>3031</v>
      </c>
      <c r="G1034">
        <v>1</v>
      </c>
      <c r="H1034">
        <v>1</v>
      </c>
      <c r="I1034">
        <v>1</v>
      </c>
      <c r="J1034">
        <v>0</v>
      </c>
      <c r="L1034" t="s">
        <v>1188</v>
      </c>
      <c r="M1034" t="s">
        <v>288</v>
      </c>
      <c r="N1034" t="s">
        <v>49</v>
      </c>
      <c r="O1034" s="6" t="str">
        <f>INDEX(lkp_Region,MATCH(tbl_Sales[[#This Row],[Suburb]],lkp_Suburb,0))</f>
        <v>Northern Metropolitan</v>
      </c>
      <c r="P1034" s="6">
        <f>MONTH(tbl_Sales[[#This Row],[Date]])</f>
        <v>5</v>
      </c>
      <c r="Q1034" s="6">
        <f>YEAR(tbl_Sales[[#This Row],[Date]])</f>
        <v>2016</v>
      </c>
    </row>
    <row r="1035" spans="1:17" x14ac:dyDescent="0.25">
      <c r="A1035" s="1">
        <v>42511</v>
      </c>
      <c r="B1035">
        <v>1475000</v>
      </c>
      <c r="C1035" t="s">
        <v>2</v>
      </c>
      <c r="D1035" t="s">
        <v>12431</v>
      </c>
      <c r="E1035" t="s">
        <v>5</v>
      </c>
      <c r="F1035">
        <v>3040</v>
      </c>
      <c r="G1035">
        <v>3</v>
      </c>
      <c r="H1035">
        <v>1</v>
      </c>
      <c r="I1035">
        <v>2</v>
      </c>
      <c r="J1035">
        <v>388</v>
      </c>
      <c r="K1035">
        <v>1910</v>
      </c>
      <c r="L1035" t="s">
        <v>1189</v>
      </c>
      <c r="M1035" t="s">
        <v>47</v>
      </c>
      <c r="N1035" t="s">
        <v>49</v>
      </c>
      <c r="O1035" s="6" t="str">
        <f>INDEX(lkp_Region,MATCH(tbl_Sales[[#This Row],[Suburb]],lkp_Suburb,0))</f>
        <v>Western Metropolitan</v>
      </c>
      <c r="P1035" s="6">
        <f>MONTH(tbl_Sales[[#This Row],[Date]])</f>
        <v>5</v>
      </c>
      <c r="Q1035" s="6">
        <f>YEAR(tbl_Sales[[#This Row],[Date]])</f>
        <v>2016</v>
      </c>
    </row>
    <row r="1036" spans="1:17" x14ac:dyDescent="0.25">
      <c r="A1036" s="1">
        <v>42511</v>
      </c>
      <c r="B1036">
        <v>2400000</v>
      </c>
      <c r="C1036" t="s">
        <v>2</v>
      </c>
      <c r="D1036" t="s">
        <v>12423</v>
      </c>
      <c r="E1036" t="s">
        <v>10</v>
      </c>
      <c r="F1036">
        <v>3040</v>
      </c>
      <c r="G1036">
        <v>5</v>
      </c>
      <c r="H1036">
        <v>2</v>
      </c>
      <c r="I1036">
        <v>2</v>
      </c>
      <c r="J1036">
        <v>1315</v>
      </c>
      <c r="L1036" t="s">
        <v>1190</v>
      </c>
      <c r="M1036" t="s">
        <v>190</v>
      </c>
      <c r="N1036" t="s">
        <v>49</v>
      </c>
      <c r="O1036" s="6" t="str">
        <f>INDEX(lkp_Region,MATCH(tbl_Sales[[#This Row],[Suburb]],lkp_Suburb,0))</f>
        <v>Western Metropolitan</v>
      </c>
      <c r="P1036" s="6">
        <f>MONTH(tbl_Sales[[#This Row],[Date]])</f>
        <v>5</v>
      </c>
      <c r="Q1036" s="6">
        <f>YEAR(tbl_Sales[[#This Row],[Date]])</f>
        <v>2016</v>
      </c>
    </row>
    <row r="1037" spans="1:17" x14ac:dyDescent="0.25">
      <c r="A1037" s="1">
        <v>42511</v>
      </c>
      <c r="B1037">
        <v>940000</v>
      </c>
      <c r="C1037" t="s">
        <v>2</v>
      </c>
      <c r="D1037" t="s">
        <v>12431</v>
      </c>
      <c r="E1037" t="s">
        <v>10</v>
      </c>
      <c r="F1037">
        <v>3032</v>
      </c>
      <c r="G1037">
        <v>3</v>
      </c>
      <c r="H1037">
        <v>1</v>
      </c>
      <c r="I1037">
        <v>1</v>
      </c>
      <c r="J1037">
        <v>695</v>
      </c>
      <c r="K1037">
        <v>1940</v>
      </c>
      <c r="L1037" t="s">
        <v>1191</v>
      </c>
      <c r="M1037" t="s">
        <v>21</v>
      </c>
      <c r="N1037" t="s">
        <v>21</v>
      </c>
      <c r="O1037" s="6" t="str">
        <f>INDEX(lkp_Region,MATCH(tbl_Sales[[#This Row],[Suburb]],lkp_Suburb,0))</f>
        <v>Western Metropolitan</v>
      </c>
      <c r="P1037" s="6">
        <f>MONTH(tbl_Sales[[#This Row],[Date]])</f>
        <v>5</v>
      </c>
      <c r="Q1037" s="6">
        <f>YEAR(tbl_Sales[[#This Row],[Date]])</f>
        <v>2016</v>
      </c>
    </row>
    <row r="1038" spans="1:17" x14ac:dyDescent="0.25">
      <c r="A1038" s="1">
        <v>42511</v>
      </c>
      <c r="B1038">
        <v>1070000</v>
      </c>
      <c r="C1038" t="s">
        <v>2</v>
      </c>
      <c r="D1038" t="s">
        <v>12429</v>
      </c>
      <c r="E1038" t="s">
        <v>5</v>
      </c>
      <c r="F1038">
        <v>3107</v>
      </c>
      <c r="G1038">
        <v>4</v>
      </c>
      <c r="H1038">
        <v>2</v>
      </c>
      <c r="I1038">
        <v>2</v>
      </c>
      <c r="J1038">
        <v>637</v>
      </c>
      <c r="L1038" t="s">
        <v>1192</v>
      </c>
      <c r="M1038" t="s">
        <v>586</v>
      </c>
      <c r="N1038" t="s">
        <v>128</v>
      </c>
      <c r="O1038" s="6" t="str">
        <f>INDEX(lkp_Region,MATCH(tbl_Sales[[#This Row],[Suburb]],lkp_Suburb,0))</f>
        <v>Eastern Metropolitan</v>
      </c>
      <c r="P1038" s="6">
        <f>MONTH(tbl_Sales[[#This Row],[Date]])</f>
        <v>5</v>
      </c>
      <c r="Q1038" s="6">
        <f>YEAR(tbl_Sales[[#This Row],[Date]])</f>
        <v>2016</v>
      </c>
    </row>
    <row r="1039" spans="1:17" x14ac:dyDescent="0.25">
      <c r="A1039" s="1">
        <v>42511</v>
      </c>
      <c r="B1039">
        <v>1150000</v>
      </c>
      <c r="C1039" t="s">
        <v>2</v>
      </c>
      <c r="D1039" t="s">
        <v>12423</v>
      </c>
      <c r="E1039" t="s">
        <v>5</v>
      </c>
      <c r="F1039">
        <v>3107</v>
      </c>
      <c r="G1039">
        <v>8</v>
      </c>
      <c r="H1039">
        <v>4</v>
      </c>
      <c r="I1039">
        <v>3</v>
      </c>
      <c r="J1039">
        <v>668</v>
      </c>
      <c r="L1039" t="s">
        <v>1193</v>
      </c>
      <c r="M1039" t="s">
        <v>586</v>
      </c>
      <c r="N1039" t="s">
        <v>128</v>
      </c>
      <c r="O1039" s="6" t="str">
        <f>INDEX(lkp_Region,MATCH(tbl_Sales[[#This Row],[Suburb]],lkp_Suburb,0))</f>
        <v>Eastern Metropolitan</v>
      </c>
      <c r="P1039" s="6">
        <f>MONTH(tbl_Sales[[#This Row],[Date]])</f>
        <v>5</v>
      </c>
      <c r="Q1039" s="6">
        <f>YEAR(tbl_Sales[[#This Row],[Date]])</f>
        <v>2016</v>
      </c>
    </row>
    <row r="1040" spans="1:17" x14ac:dyDescent="0.25">
      <c r="A1040" s="1">
        <v>42511</v>
      </c>
      <c r="B1040">
        <v>920000</v>
      </c>
      <c r="C1040" t="s">
        <v>2</v>
      </c>
      <c r="D1040" t="s">
        <v>12428</v>
      </c>
      <c r="E1040" t="s">
        <v>5</v>
      </c>
      <c r="F1040">
        <v>3072</v>
      </c>
      <c r="G1040">
        <v>2</v>
      </c>
      <c r="H1040">
        <v>2</v>
      </c>
      <c r="I1040">
        <v>2</v>
      </c>
      <c r="J1040">
        <v>516</v>
      </c>
      <c r="K1040">
        <v>1935</v>
      </c>
      <c r="L1040" t="s">
        <v>1194</v>
      </c>
      <c r="M1040" t="s">
        <v>97</v>
      </c>
      <c r="N1040" t="s">
        <v>62</v>
      </c>
      <c r="O1040" s="6" t="str">
        <f>INDEX(lkp_Region,MATCH(tbl_Sales[[#This Row],[Suburb]],lkp_Suburb,0))</f>
        <v>Northern Metropolitan</v>
      </c>
      <c r="P1040" s="6">
        <f>MONTH(tbl_Sales[[#This Row],[Date]])</f>
        <v>5</v>
      </c>
      <c r="Q1040" s="6">
        <f>YEAR(tbl_Sales[[#This Row],[Date]])</f>
        <v>2016</v>
      </c>
    </row>
    <row r="1041" spans="1:17" x14ac:dyDescent="0.25">
      <c r="A1041" s="1">
        <v>42511</v>
      </c>
      <c r="B1041">
        <v>926000</v>
      </c>
      <c r="C1041" t="s">
        <v>2</v>
      </c>
      <c r="D1041" t="s">
        <v>12428</v>
      </c>
      <c r="E1041" t="s">
        <v>10</v>
      </c>
      <c r="F1041">
        <v>3070</v>
      </c>
      <c r="G1041">
        <v>3</v>
      </c>
      <c r="H1041">
        <v>1</v>
      </c>
      <c r="I1041">
        <v>2</v>
      </c>
      <c r="J1041">
        <v>380</v>
      </c>
      <c r="L1041" t="s">
        <v>1195</v>
      </c>
      <c r="M1041" t="s">
        <v>271</v>
      </c>
      <c r="N1041" t="s">
        <v>62</v>
      </c>
      <c r="O1041" s="6" t="str">
        <f>INDEX(lkp_Region,MATCH(tbl_Sales[[#This Row],[Suburb]],lkp_Suburb,0))</f>
        <v>Northern Metropolitan</v>
      </c>
      <c r="P1041" s="6">
        <f>MONTH(tbl_Sales[[#This Row],[Date]])</f>
        <v>5</v>
      </c>
      <c r="Q1041" s="6">
        <f>YEAR(tbl_Sales[[#This Row],[Date]])</f>
        <v>2016</v>
      </c>
    </row>
    <row r="1042" spans="1:17" x14ac:dyDescent="0.25">
      <c r="A1042" s="1">
        <v>42511</v>
      </c>
      <c r="B1042">
        <v>1101000</v>
      </c>
      <c r="C1042" t="s">
        <v>2</v>
      </c>
      <c r="D1042" t="s">
        <v>12429</v>
      </c>
      <c r="E1042" t="s">
        <v>10</v>
      </c>
      <c r="F1042">
        <v>3070</v>
      </c>
      <c r="G1042">
        <v>2</v>
      </c>
      <c r="H1042">
        <v>1</v>
      </c>
      <c r="I1042">
        <v>0</v>
      </c>
      <c r="J1042">
        <v>229</v>
      </c>
      <c r="K1042">
        <v>1910</v>
      </c>
      <c r="L1042" t="s">
        <v>1196</v>
      </c>
      <c r="M1042" t="s">
        <v>271</v>
      </c>
      <c r="N1042" t="s">
        <v>62</v>
      </c>
      <c r="O1042" s="6" t="str">
        <f>INDEX(lkp_Region,MATCH(tbl_Sales[[#This Row],[Suburb]],lkp_Suburb,0))</f>
        <v>Northern Metropolitan</v>
      </c>
      <c r="P1042" s="6">
        <f>MONTH(tbl_Sales[[#This Row],[Date]])</f>
        <v>5</v>
      </c>
      <c r="Q1042" s="6">
        <f>YEAR(tbl_Sales[[#This Row],[Date]])</f>
        <v>2016</v>
      </c>
    </row>
    <row r="1043" spans="1:17" x14ac:dyDescent="0.25">
      <c r="A1043" s="1">
        <v>42511</v>
      </c>
      <c r="B1043">
        <v>700000</v>
      </c>
      <c r="C1043" t="s">
        <v>2</v>
      </c>
      <c r="D1043" t="s">
        <v>12423</v>
      </c>
      <c r="E1043" t="s">
        <v>10</v>
      </c>
      <c r="F1043">
        <v>3020</v>
      </c>
      <c r="G1043">
        <v>3</v>
      </c>
      <c r="H1043">
        <v>1</v>
      </c>
      <c r="I1043">
        <v>2</v>
      </c>
      <c r="J1043">
        <v>538</v>
      </c>
      <c r="K1043">
        <v>1975</v>
      </c>
      <c r="L1043" t="s">
        <v>1197</v>
      </c>
      <c r="M1043" t="s">
        <v>143</v>
      </c>
      <c r="N1043" t="s">
        <v>3</v>
      </c>
      <c r="O1043" s="6" t="str">
        <f>INDEX(lkp_Region,MATCH(tbl_Sales[[#This Row],[Suburb]],lkp_Suburb,0))</f>
        <v>Western Metropolitan</v>
      </c>
      <c r="P1043" s="6">
        <f>MONTH(tbl_Sales[[#This Row],[Date]])</f>
        <v>5</v>
      </c>
      <c r="Q1043" s="6">
        <f>YEAR(tbl_Sales[[#This Row],[Date]])</f>
        <v>2016</v>
      </c>
    </row>
    <row r="1044" spans="1:17" x14ac:dyDescent="0.25">
      <c r="A1044" s="1">
        <v>42511</v>
      </c>
      <c r="B1044">
        <v>895000</v>
      </c>
      <c r="C1044" t="s">
        <v>2</v>
      </c>
      <c r="D1044" t="s">
        <v>12423</v>
      </c>
      <c r="E1044" t="s">
        <v>5</v>
      </c>
      <c r="F1044">
        <v>3020</v>
      </c>
      <c r="G1044">
        <v>5</v>
      </c>
      <c r="H1044">
        <v>2</v>
      </c>
      <c r="I1044">
        <v>2</v>
      </c>
      <c r="J1044">
        <v>690</v>
      </c>
      <c r="L1044" t="s">
        <v>1198</v>
      </c>
      <c r="M1044" t="s">
        <v>443</v>
      </c>
      <c r="N1044" t="s">
        <v>3</v>
      </c>
      <c r="O1044" s="6" t="str">
        <f>INDEX(lkp_Region,MATCH(tbl_Sales[[#This Row],[Suburb]],lkp_Suburb,0))</f>
        <v>Western Metropolitan</v>
      </c>
      <c r="P1044" s="6">
        <f>MONTH(tbl_Sales[[#This Row],[Date]])</f>
        <v>5</v>
      </c>
      <c r="Q1044" s="6">
        <f>YEAR(tbl_Sales[[#This Row],[Date]])</f>
        <v>2016</v>
      </c>
    </row>
    <row r="1045" spans="1:17" x14ac:dyDescent="0.25">
      <c r="A1045" s="1">
        <v>42511</v>
      </c>
      <c r="B1045">
        <v>1530000</v>
      </c>
      <c r="C1045" t="s">
        <v>2</v>
      </c>
      <c r="D1045" t="s">
        <v>12428</v>
      </c>
      <c r="E1045" t="s">
        <v>5</v>
      </c>
      <c r="F1045">
        <v>3104</v>
      </c>
      <c r="G1045">
        <v>4</v>
      </c>
      <c r="H1045">
        <v>2</v>
      </c>
      <c r="I1045">
        <v>2</v>
      </c>
      <c r="J1045">
        <v>701</v>
      </c>
      <c r="K1045">
        <v>1960</v>
      </c>
      <c r="L1045" t="s">
        <v>1199</v>
      </c>
      <c r="M1045" t="s">
        <v>99</v>
      </c>
      <c r="N1045" t="s">
        <v>101</v>
      </c>
      <c r="O1045" s="6" t="str">
        <f>INDEX(lkp_Region,MATCH(tbl_Sales[[#This Row],[Suburb]],lkp_Suburb,0))</f>
        <v>Southern Metropolitan</v>
      </c>
      <c r="P1045" s="6">
        <f>MONTH(tbl_Sales[[#This Row],[Date]])</f>
        <v>5</v>
      </c>
      <c r="Q1045" s="6">
        <f>YEAR(tbl_Sales[[#This Row],[Date]])</f>
        <v>2016</v>
      </c>
    </row>
    <row r="1046" spans="1:17" x14ac:dyDescent="0.25">
      <c r="A1046" s="1">
        <v>42511</v>
      </c>
      <c r="B1046">
        <v>2250000</v>
      </c>
      <c r="C1046" t="s">
        <v>2</v>
      </c>
      <c r="D1046" t="s">
        <v>12433</v>
      </c>
      <c r="E1046" t="s">
        <v>5</v>
      </c>
      <c r="F1046">
        <v>3123</v>
      </c>
      <c r="G1046">
        <v>5</v>
      </c>
      <c r="H1046">
        <v>2</v>
      </c>
      <c r="I1046">
        <v>2</v>
      </c>
      <c r="J1046">
        <v>452</v>
      </c>
      <c r="K1046">
        <v>1902</v>
      </c>
      <c r="L1046" t="s">
        <v>1200</v>
      </c>
      <c r="M1046" t="s">
        <v>230</v>
      </c>
      <c r="N1046" t="s">
        <v>101</v>
      </c>
      <c r="O1046" s="6" t="str">
        <f>INDEX(lkp_Region,MATCH(tbl_Sales[[#This Row],[Suburb]],lkp_Suburb,0))</f>
        <v>Southern Metropolitan</v>
      </c>
      <c r="P1046" s="6">
        <f>MONTH(tbl_Sales[[#This Row],[Date]])</f>
        <v>5</v>
      </c>
      <c r="Q1046" s="6">
        <f>YEAR(tbl_Sales[[#This Row],[Date]])</f>
        <v>2016</v>
      </c>
    </row>
    <row r="1047" spans="1:17" x14ac:dyDescent="0.25">
      <c r="A1047" s="1">
        <v>42512</v>
      </c>
      <c r="B1047">
        <v>895000</v>
      </c>
      <c r="C1047" t="s">
        <v>51</v>
      </c>
      <c r="D1047" t="s">
        <v>12427</v>
      </c>
      <c r="E1047" t="s">
        <v>10</v>
      </c>
      <c r="F1047">
        <v>3121</v>
      </c>
      <c r="G1047">
        <v>2</v>
      </c>
      <c r="H1047">
        <v>1</v>
      </c>
      <c r="I1047">
        <v>1</v>
      </c>
      <c r="J1047">
        <v>0</v>
      </c>
      <c r="L1047" t="s">
        <v>1201</v>
      </c>
      <c r="M1047" t="s">
        <v>6</v>
      </c>
      <c r="N1047" t="s">
        <v>8</v>
      </c>
      <c r="O1047" s="6" t="str">
        <f>INDEX(lkp_Region,MATCH(tbl_Sales[[#This Row],[Suburb]],lkp_Suburb,0))</f>
        <v>Northern Metropolitan</v>
      </c>
      <c r="P1047" s="6">
        <f>MONTH(tbl_Sales[[#This Row],[Date]])</f>
        <v>5</v>
      </c>
      <c r="Q1047" s="6">
        <f>YEAR(tbl_Sales[[#This Row],[Date]])</f>
        <v>2016</v>
      </c>
    </row>
    <row r="1048" spans="1:17" x14ac:dyDescent="0.25">
      <c r="A1048" s="1">
        <v>42512</v>
      </c>
      <c r="B1048">
        <v>1470000</v>
      </c>
      <c r="C1048" t="s">
        <v>13</v>
      </c>
      <c r="D1048" t="s">
        <v>12427</v>
      </c>
      <c r="E1048" t="s">
        <v>10</v>
      </c>
      <c r="F1048">
        <v>3066</v>
      </c>
      <c r="G1048">
        <v>3</v>
      </c>
      <c r="H1048">
        <v>2</v>
      </c>
      <c r="I1048">
        <v>2</v>
      </c>
      <c r="J1048">
        <v>0</v>
      </c>
      <c r="L1048" t="s">
        <v>1202</v>
      </c>
      <c r="M1048" t="s">
        <v>216</v>
      </c>
      <c r="N1048" t="s">
        <v>8</v>
      </c>
      <c r="O1048" s="6" t="str">
        <f>INDEX(lkp_Region,MATCH(tbl_Sales[[#This Row],[Suburb]],lkp_Suburb,0))</f>
        <v>Northern Metropolitan</v>
      </c>
      <c r="P1048" s="6">
        <f>MONTH(tbl_Sales[[#This Row],[Date]])</f>
        <v>5</v>
      </c>
      <c r="Q1048" s="6">
        <f>YEAR(tbl_Sales[[#This Row],[Date]])</f>
        <v>2016</v>
      </c>
    </row>
    <row r="1049" spans="1:17" x14ac:dyDescent="0.25">
      <c r="A1049" s="1">
        <v>42512</v>
      </c>
      <c r="B1049">
        <v>2520000</v>
      </c>
      <c r="C1049" t="s">
        <v>2</v>
      </c>
      <c r="D1049" t="s">
        <v>12427</v>
      </c>
      <c r="E1049" t="s">
        <v>10</v>
      </c>
      <c r="F1049">
        <v>3054</v>
      </c>
      <c r="G1049">
        <v>4</v>
      </c>
      <c r="H1049">
        <v>2</v>
      </c>
      <c r="I1049">
        <v>2</v>
      </c>
      <c r="J1049">
        <v>504</v>
      </c>
      <c r="K1049">
        <v>1890</v>
      </c>
      <c r="L1049" t="s">
        <v>1203</v>
      </c>
      <c r="M1049" t="s">
        <v>513</v>
      </c>
      <c r="N1049" t="s">
        <v>8</v>
      </c>
      <c r="O1049" s="6" t="str">
        <f>INDEX(lkp_Region,MATCH(tbl_Sales[[#This Row],[Suburb]],lkp_Suburb,0))</f>
        <v>Northern Metropolitan</v>
      </c>
      <c r="P1049" s="6">
        <f>MONTH(tbl_Sales[[#This Row],[Date]])</f>
        <v>5</v>
      </c>
      <c r="Q1049" s="6">
        <f>YEAR(tbl_Sales[[#This Row],[Date]])</f>
        <v>2016</v>
      </c>
    </row>
    <row r="1050" spans="1:17" x14ac:dyDescent="0.25">
      <c r="A1050" s="1">
        <v>42512</v>
      </c>
      <c r="B1050">
        <v>1305000</v>
      </c>
      <c r="C1050" t="s">
        <v>2</v>
      </c>
      <c r="D1050" t="s">
        <v>12427</v>
      </c>
      <c r="E1050" t="s">
        <v>10</v>
      </c>
      <c r="F1050">
        <v>3207</v>
      </c>
      <c r="G1050">
        <v>3</v>
      </c>
      <c r="H1050">
        <v>2</v>
      </c>
      <c r="I1050">
        <v>2</v>
      </c>
      <c r="J1050">
        <v>303</v>
      </c>
      <c r="L1050" t="s">
        <v>1204</v>
      </c>
      <c r="M1050" t="s">
        <v>24</v>
      </c>
      <c r="N1050" t="s">
        <v>26</v>
      </c>
      <c r="O1050" s="6" t="str">
        <f>INDEX(lkp_Region,MATCH(tbl_Sales[[#This Row],[Suburb]],lkp_Suburb,0))</f>
        <v>Southern Metropolitan</v>
      </c>
      <c r="P1050" s="6">
        <f>MONTH(tbl_Sales[[#This Row],[Date]])</f>
        <v>5</v>
      </c>
      <c r="Q1050" s="6">
        <f>YEAR(tbl_Sales[[#This Row],[Date]])</f>
        <v>2016</v>
      </c>
    </row>
    <row r="1051" spans="1:17" x14ac:dyDescent="0.25">
      <c r="A1051" s="1">
        <v>42512</v>
      </c>
      <c r="B1051">
        <v>1500000</v>
      </c>
      <c r="C1051" t="s">
        <v>13</v>
      </c>
      <c r="D1051" t="s">
        <v>12430</v>
      </c>
      <c r="E1051" t="s">
        <v>5</v>
      </c>
      <c r="F1051">
        <v>3205</v>
      </c>
      <c r="G1051">
        <v>2</v>
      </c>
      <c r="H1051">
        <v>2</v>
      </c>
      <c r="I1051">
        <v>2</v>
      </c>
      <c r="J1051">
        <v>0</v>
      </c>
      <c r="K1051">
        <v>2004</v>
      </c>
      <c r="L1051" t="s">
        <v>1205</v>
      </c>
      <c r="M1051" t="s">
        <v>185</v>
      </c>
      <c r="N1051" t="s">
        <v>26</v>
      </c>
      <c r="O1051" s="6" t="str">
        <f>INDEX(lkp_Region,MATCH(tbl_Sales[[#This Row],[Suburb]],lkp_Suburb,0))</f>
        <v>Southern Metropolitan</v>
      </c>
      <c r="P1051" s="6">
        <f>MONTH(tbl_Sales[[#This Row],[Date]])</f>
        <v>5</v>
      </c>
      <c r="Q1051" s="6">
        <f>YEAR(tbl_Sales[[#This Row],[Date]])</f>
        <v>2016</v>
      </c>
    </row>
    <row r="1052" spans="1:17" x14ac:dyDescent="0.25">
      <c r="A1052" s="1">
        <v>42512</v>
      </c>
      <c r="B1052">
        <v>1830000</v>
      </c>
      <c r="C1052" t="s">
        <v>2</v>
      </c>
      <c r="D1052" t="s">
        <v>12429</v>
      </c>
      <c r="E1052" t="s">
        <v>10</v>
      </c>
      <c r="F1052">
        <v>3184</v>
      </c>
      <c r="G1052">
        <v>3</v>
      </c>
      <c r="H1052">
        <v>2</v>
      </c>
      <c r="I1052">
        <v>2</v>
      </c>
      <c r="J1052">
        <v>374</v>
      </c>
      <c r="K1052">
        <v>1925</v>
      </c>
      <c r="L1052" t="s">
        <v>1206</v>
      </c>
      <c r="M1052" t="s">
        <v>58</v>
      </c>
      <c r="N1052" t="s">
        <v>26</v>
      </c>
      <c r="O1052" s="6" t="str">
        <f>INDEX(lkp_Region,MATCH(tbl_Sales[[#This Row],[Suburb]],lkp_Suburb,0))</f>
        <v>Southern Metropolitan</v>
      </c>
      <c r="P1052" s="6">
        <f>MONTH(tbl_Sales[[#This Row],[Date]])</f>
        <v>5</v>
      </c>
      <c r="Q1052" s="6">
        <f>YEAR(tbl_Sales[[#This Row],[Date]])</f>
        <v>2016</v>
      </c>
    </row>
    <row r="1053" spans="1:17" x14ac:dyDescent="0.25">
      <c r="A1053" s="1">
        <v>42512</v>
      </c>
      <c r="B1053">
        <v>350000</v>
      </c>
      <c r="C1053" t="s">
        <v>13</v>
      </c>
      <c r="D1053" t="s">
        <v>12428</v>
      </c>
      <c r="E1053" t="s">
        <v>10</v>
      </c>
      <c r="F1053">
        <v>3056</v>
      </c>
      <c r="G1053">
        <v>2</v>
      </c>
      <c r="H1053">
        <v>1</v>
      </c>
      <c r="I1053">
        <v>1</v>
      </c>
      <c r="J1053">
        <v>0</v>
      </c>
      <c r="L1053" t="s">
        <v>1207</v>
      </c>
      <c r="M1053" t="s">
        <v>117</v>
      </c>
      <c r="N1053" t="s">
        <v>18</v>
      </c>
      <c r="O1053" s="6" t="str">
        <f>INDEX(lkp_Region,MATCH(tbl_Sales[[#This Row],[Suburb]],lkp_Suburb,0))</f>
        <v>Northern Metropolitan</v>
      </c>
      <c r="P1053" s="6">
        <f>MONTH(tbl_Sales[[#This Row],[Date]])</f>
        <v>5</v>
      </c>
      <c r="Q1053" s="6">
        <f>YEAR(tbl_Sales[[#This Row],[Date]])</f>
        <v>2016</v>
      </c>
    </row>
    <row r="1054" spans="1:17" x14ac:dyDescent="0.25">
      <c r="A1054" s="1">
        <v>42512</v>
      </c>
      <c r="B1054">
        <v>488000</v>
      </c>
      <c r="C1054" t="s">
        <v>13</v>
      </c>
      <c r="D1054" t="s">
        <v>12427</v>
      </c>
      <c r="E1054" t="s">
        <v>10</v>
      </c>
      <c r="F1054">
        <v>3044</v>
      </c>
      <c r="G1054">
        <v>2</v>
      </c>
      <c r="H1054">
        <v>1</v>
      </c>
      <c r="I1054">
        <v>2</v>
      </c>
      <c r="J1054">
        <v>219</v>
      </c>
      <c r="K1054">
        <v>2001</v>
      </c>
      <c r="L1054" t="s">
        <v>1208</v>
      </c>
      <c r="M1054" t="s">
        <v>115</v>
      </c>
      <c r="N1054" t="s">
        <v>18</v>
      </c>
      <c r="O1054" s="6" t="str">
        <f>INDEX(lkp_Region,MATCH(tbl_Sales[[#This Row],[Suburb]],lkp_Suburb,0))</f>
        <v>Northern Metropolitan</v>
      </c>
      <c r="P1054" s="6">
        <f>MONTH(tbl_Sales[[#This Row],[Date]])</f>
        <v>5</v>
      </c>
      <c r="Q1054" s="6">
        <f>YEAR(tbl_Sales[[#This Row],[Date]])</f>
        <v>2016</v>
      </c>
    </row>
    <row r="1055" spans="1:17" x14ac:dyDescent="0.25">
      <c r="A1055" s="1">
        <v>42512</v>
      </c>
      <c r="B1055">
        <v>1151000</v>
      </c>
      <c r="C1055" t="s">
        <v>2</v>
      </c>
      <c r="D1055" t="s">
        <v>12427</v>
      </c>
      <c r="E1055" t="s">
        <v>10</v>
      </c>
      <c r="F1055">
        <v>3032</v>
      </c>
      <c r="G1055">
        <v>5</v>
      </c>
      <c r="H1055">
        <v>2</v>
      </c>
      <c r="I1055">
        <v>5</v>
      </c>
      <c r="J1055">
        <v>694</v>
      </c>
      <c r="K1055">
        <v>1950</v>
      </c>
      <c r="L1055" t="s">
        <v>1209</v>
      </c>
      <c r="M1055" t="s">
        <v>21</v>
      </c>
      <c r="N1055" t="s">
        <v>21</v>
      </c>
      <c r="O1055" s="6" t="str">
        <f>INDEX(lkp_Region,MATCH(tbl_Sales[[#This Row],[Suburb]],lkp_Suburb,0))</f>
        <v>Western Metropolitan</v>
      </c>
      <c r="P1055" s="6">
        <f>MONTH(tbl_Sales[[#This Row],[Date]])</f>
        <v>5</v>
      </c>
      <c r="Q1055" s="6">
        <f>YEAR(tbl_Sales[[#This Row],[Date]])</f>
        <v>2016</v>
      </c>
    </row>
    <row r="1056" spans="1:17" x14ac:dyDescent="0.25">
      <c r="A1056" s="1">
        <v>42512</v>
      </c>
      <c r="B1056">
        <v>940000</v>
      </c>
      <c r="C1056" t="s">
        <v>13</v>
      </c>
      <c r="D1056" t="s">
        <v>12429</v>
      </c>
      <c r="E1056" t="s">
        <v>5</v>
      </c>
      <c r="F1056">
        <v>3204</v>
      </c>
      <c r="G1056">
        <v>3</v>
      </c>
      <c r="H1056">
        <v>2</v>
      </c>
      <c r="I1056">
        <v>1</v>
      </c>
      <c r="J1056">
        <v>382</v>
      </c>
      <c r="K1056">
        <v>1998</v>
      </c>
      <c r="L1056" t="s">
        <v>1210</v>
      </c>
      <c r="M1056" t="s">
        <v>63</v>
      </c>
      <c r="N1056" t="s">
        <v>57</v>
      </c>
      <c r="O1056" s="6" t="str">
        <f>INDEX(lkp_Region,MATCH(tbl_Sales[[#This Row],[Suburb]],lkp_Suburb,0))</f>
        <v>Southern Metropolitan</v>
      </c>
      <c r="P1056" s="6">
        <f>MONTH(tbl_Sales[[#This Row],[Date]])</f>
        <v>5</v>
      </c>
      <c r="Q1056" s="6">
        <f>YEAR(tbl_Sales[[#This Row],[Date]])</f>
        <v>2016</v>
      </c>
    </row>
    <row r="1057" spans="1:17" x14ac:dyDescent="0.25">
      <c r="A1057" s="1">
        <v>42512</v>
      </c>
      <c r="B1057">
        <v>2005000</v>
      </c>
      <c r="C1057" t="s">
        <v>2</v>
      </c>
      <c r="D1057" t="s">
        <v>12429</v>
      </c>
      <c r="E1057" t="s">
        <v>5</v>
      </c>
      <c r="F1057">
        <v>3161</v>
      </c>
      <c r="G1057">
        <v>3</v>
      </c>
      <c r="H1057">
        <v>2</v>
      </c>
      <c r="I1057">
        <v>3</v>
      </c>
      <c r="J1057">
        <v>361</v>
      </c>
      <c r="K1057">
        <v>2014</v>
      </c>
      <c r="L1057" t="s">
        <v>1211</v>
      </c>
      <c r="M1057" t="s">
        <v>338</v>
      </c>
      <c r="N1057" t="s">
        <v>57</v>
      </c>
      <c r="O1057" s="6" t="str">
        <f>INDEX(lkp_Region,MATCH(tbl_Sales[[#This Row],[Suburb]],lkp_Suburb,0))</f>
        <v>Southern Metropolitan</v>
      </c>
      <c r="P1057" s="6">
        <f>MONTH(tbl_Sales[[#This Row],[Date]])</f>
        <v>5</v>
      </c>
      <c r="Q1057" s="6">
        <f>YEAR(tbl_Sales[[#This Row],[Date]])</f>
        <v>2016</v>
      </c>
    </row>
    <row r="1058" spans="1:17" x14ac:dyDescent="0.25">
      <c r="A1058" s="1">
        <v>42512</v>
      </c>
      <c r="B1058">
        <v>591000</v>
      </c>
      <c r="C1058" t="s">
        <v>2</v>
      </c>
      <c r="D1058" t="s">
        <v>12425</v>
      </c>
      <c r="E1058" t="s">
        <v>10</v>
      </c>
      <c r="F1058">
        <v>3020</v>
      </c>
      <c r="G1058">
        <v>3</v>
      </c>
      <c r="H1058">
        <v>1</v>
      </c>
      <c r="I1058">
        <v>2</v>
      </c>
      <c r="J1058">
        <v>673</v>
      </c>
      <c r="K1058">
        <v>1970</v>
      </c>
      <c r="L1058" t="s">
        <v>1212</v>
      </c>
      <c r="M1058" t="s">
        <v>143</v>
      </c>
      <c r="N1058" t="s">
        <v>3</v>
      </c>
      <c r="O1058" s="6" t="str">
        <f>INDEX(lkp_Region,MATCH(tbl_Sales[[#This Row],[Suburb]],lkp_Suburb,0))</f>
        <v>Western Metropolitan</v>
      </c>
      <c r="P1058" s="6">
        <f>MONTH(tbl_Sales[[#This Row],[Date]])</f>
        <v>5</v>
      </c>
      <c r="Q1058" s="6">
        <f>YEAR(tbl_Sales[[#This Row],[Date]])</f>
        <v>2016</v>
      </c>
    </row>
    <row r="1059" spans="1:17" x14ac:dyDescent="0.25">
      <c r="A1059" s="1">
        <v>42512</v>
      </c>
      <c r="B1059">
        <v>2175000</v>
      </c>
      <c r="C1059" t="s">
        <v>2</v>
      </c>
      <c r="D1059" t="s">
        <v>12425</v>
      </c>
      <c r="E1059" t="s">
        <v>10</v>
      </c>
      <c r="F1059">
        <v>3146</v>
      </c>
      <c r="G1059">
        <v>5</v>
      </c>
      <c r="H1059">
        <v>3</v>
      </c>
      <c r="I1059">
        <v>4</v>
      </c>
      <c r="J1059">
        <v>619</v>
      </c>
      <c r="K1059">
        <v>2003</v>
      </c>
      <c r="L1059" t="s">
        <v>1213</v>
      </c>
      <c r="M1059" t="s">
        <v>102</v>
      </c>
      <c r="N1059" t="s">
        <v>101</v>
      </c>
      <c r="O1059" s="6" t="str">
        <f>INDEX(lkp_Region,MATCH(tbl_Sales[[#This Row],[Suburb]],lkp_Suburb,0))</f>
        <v>Southern Metropolitan</v>
      </c>
      <c r="P1059" s="6">
        <f>MONTH(tbl_Sales[[#This Row],[Date]])</f>
        <v>5</v>
      </c>
      <c r="Q1059" s="6">
        <f>YEAR(tbl_Sales[[#This Row],[Date]])</f>
        <v>2016</v>
      </c>
    </row>
    <row r="1060" spans="1:17" x14ac:dyDescent="0.25">
      <c r="A1060" s="1">
        <v>42512</v>
      </c>
      <c r="B1060">
        <v>600000</v>
      </c>
      <c r="C1060" t="s">
        <v>13</v>
      </c>
      <c r="D1060" t="s">
        <v>12423</v>
      </c>
      <c r="E1060" t="s">
        <v>10</v>
      </c>
      <c r="F1060">
        <v>3084</v>
      </c>
      <c r="G1060">
        <v>3</v>
      </c>
      <c r="H1060">
        <v>2</v>
      </c>
      <c r="I1060">
        <v>2</v>
      </c>
      <c r="J1060">
        <v>169</v>
      </c>
      <c r="K1060">
        <v>2010</v>
      </c>
      <c r="L1060" t="s">
        <v>1214</v>
      </c>
      <c r="M1060" t="s">
        <v>235</v>
      </c>
      <c r="N1060" t="s">
        <v>150</v>
      </c>
      <c r="O1060" s="6" t="str">
        <f>INDEX(lkp_Region,MATCH(tbl_Sales[[#This Row],[Suburb]],lkp_Suburb,0))</f>
        <v>Eastern Metropolitan</v>
      </c>
      <c r="P1060" s="6">
        <f>MONTH(tbl_Sales[[#This Row],[Date]])</f>
        <v>5</v>
      </c>
      <c r="Q1060" s="6">
        <f>YEAR(tbl_Sales[[#This Row],[Date]])</f>
        <v>2016</v>
      </c>
    </row>
    <row r="1061" spans="1:17" x14ac:dyDescent="0.25">
      <c r="A1061" s="1">
        <v>42512</v>
      </c>
      <c r="B1061">
        <v>725000</v>
      </c>
      <c r="C1061" t="s">
        <v>2</v>
      </c>
      <c r="D1061" t="s">
        <v>12430</v>
      </c>
      <c r="E1061" t="s">
        <v>10</v>
      </c>
      <c r="F1061">
        <v>3084</v>
      </c>
      <c r="G1061">
        <v>2</v>
      </c>
      <c r="H1061">
        <v>2</v>
      </c>
      <c r="I1061">
        <v>2</v>
      </c>
      <c r="J1061">
        <v>336</v>
      </c>
      <c r="K1061">
        <v>1945</v>
      </c>
      <c r="L1061" t="s">
        <v>1215</v>
      </c>
      <c r="M1061" t="s">
        <v>235</v>
      </c>
      <c r="N1061" t="s">
        <v>150</v>
      </c>
      <c r="O1061" s="6" t="str">
        <f>INDEX(lkp_Region,MATCH(tbl_Sales[[#This Row],[Suburb]],lkp_Suburb,0))</f>
        <v>Eastern Metropolitan</v>
      </c>
      <c r="P1061" s="6">
        <f>MONTH(tbl_Sales[[#This Row],[Date]])</f>
        <v>5</v>
      </c>
      <c r="Q1061" s="6">
        <f>YEAR(tbl_Sales[[#This Row],[Date]])</f>
        <v>2016</v>
      </c>
    </row>
    <row r="1062" spans="1:17" x14ac:dyDescent="0.25">
      <c r="A1062" s="1">
        <v>42513</v>
      </c>
      <c r="B1062">
        <v>640000</v>
      </c>
      <c r="C1062" t="s">
        <v>13</v>
      </c>
      <c r="D1062" t="s">
        <v>12429</v>
      </c>
      <c r="E1062" t="s">
        <v>5</v>
      </c>
      <c r="F1062">
        <v>3121</v>
      </c>
      <c r="G1062">
        <v>2</v>
      </c>
      <c r="H1062">
        <v>1</v>
      </c>
      <c r="I1062">
        <v>2</v>
      </c>
      <c r="J1062">
        <v>0</v>
      </c>
      <c r="K1062">
        <v>2000</v>
      </c>
      <c r="L1062" t="s">
        <v>1216</v>
      </c>
      <c r="M1062" t="s">
        <v>6</v>
      </c>
      <c r="N1062" t="s">
        <v>8</v>
      </c>
      <c r="O1062" s="6" t="str">
        <f>INDEX(lkp_Region,MATCH(tbl_Sales[[#This Row],[Suburb]],lkp_Suburb,0))</f>
        <v>Northern Metropolitan</v>
      </c>
      <c r="P1062" s="6">
        <f>MONTH(tbl_Sales[[#This Row],[Date]])</f>
        <v>5</v>
      </c>
      <c r="Q1062" s="6">
        <f>YEAR(tbl_Sales[[#This Row],[Date]])</f>
        <v>2016</v>
      </c>
    </row>
    <row r="1063" spans="1:17" x14ac:dyDescent="0.25">
      <c r="A1063" s="1">
        <v>42513</v>
      </c>
      <c r="B1063">
        <v>1165000</v>
      </c>
      <c r="C1063" t="s">
        <v>2</v>
      </c>
      <c r="D1063" t="s">
        <v>12423</v>
      </c>
      <c r="E1063" t="s">
        <v>10</v>
      </c>
      <c r="F1063">
        <v>3078</v>
      </c>
      <c r="G1063">
        <v>3</v>
      </c>
      <c r="H1063">
        <v>1</v>
      </c>
      <c r="I1063">
        <v>2</v>
      </c>
      <c r="J1063">
        <v>979</v>
      </c>
      <c r="L1063" t="s">
        <v>1217</v>
      </c>
      <c r="M1063" t="s">
        <v>764</v>
      </c>
      <c r="N1063" t="s">
        <v>8</v>
      </c>
      <c r="O1063" s="6" t="str">
        <f>INDEX(lkp_Region,MATCH(tbl_Sales[[#This Row],[Suburb]],lkp_Suburb,0))</f>
        <v>Northern Metropolitan</v>
      </c>
      <c r="P1063" s="6">
        <f>MONTH(tbl_Sales[[#This Row],[Date]])</f>
        <v>5</v>
      </c>
      <c r="Q1063" s="6">
        <f>YEAR(tbl_Sales[[#This Row],[Date]])</f>
        <v>2016</v>
      </c>
    </row>
    <row r="1064" spans="1:17" x14ac:dyDescent="0.25">
      <c r="A1064" s="1">
        <v>42513</v>
      </c>
      <c r="B1064">
        <v>1950000</v>
      </c>
      <c r="C1064" t="s">
        <v>2</v>
      </c>
      <c r="D1064" t="s">
        <v>12427</v>
      </c>
      <c r="E1064" t="s">
        <v>10</v>
      </c>
      <c r="F1064">
        <v>3065</v>
      </c>
      <c r="G1064">
        <v>4</v>
      </c>
      <c r="H1064">
        <v>1</v>
      </c>
      <c r="I1064">
        <v>0</v>
      </c>
      <c r="J1064">
        <v>177</v>
      </c>
      <c r="K1064">
        <v>1890</v>
      </c>
      <c r="L1064" t="s">
        <v>1218</v>
      </c>
      <c r="M1064" t="s">
        <v>427</v>
      </c>
      <c r="N1064" t="s">
        <v>8</v>
      </c>
      <c r="O1064" s="6" t="str">
        <f>INDEX(lkp_Region,MATCH(tbl_Sales[[#This Row],[Suburb]],lkp_Suburb,0))</f>
        <v>Northern Metropolitan</v>
      </c>
      <c r="P1064" s="6">
        <f>MONTH(tbl_Sales[[#This Row],[Date]])</f>
        <v>5</v>
      </c>
      <c r="Q1064" s="6">
        <f>YEAR(tbl_Sales[[#This Row],[Date]])</f>
        <v>2016</v>
      </c>
    </row>
    <row r="1065" spans="1:17" x14ac:dyDescent="0.25">
      <c r="A1065" s="1">
        <v>42513</v>
      </c>
      <c r="B1065">
        <v>430000</v>
      </c>
      <c r="C1065" t="s">
        <v>13</v>
      </c>
      <c r="D1065" t="s">
        <v>12431</v>
      </c>
      <c r="E1065" t="s">
        <v>5</v>
      </c>
      <c r="F1065">
        <v>3142</v>
      </c>
      <c r="G1065">
        <v>1</v>
      </c>
      <c r="H1065">
        <v>1</v>
      </c>
      <c r="I1065">
        <v>1</v>
      </c>
      <c r="J1065">
        <v>0</v>
      </c>
      <c r="K1065">
        <v>1970</v>
      </c>
      <c r="L1065" t="s">
        <v>1219</v>
      </c>
      <c r="M1065" t="s">
        <v>109</v>
      </c>
      <c r="N1065" t="s">
        <v>76</v>
      </c>
      <c r="O1065" s="6" t="str">
        <f>INDEX(lkp_Region,MATCH(tbl_Sales[[#This Row],[Suburb]],lkp_Suburb,0))</f>
        <v>Southern Metropolitan</v>
      </c>
      <c r="P1065" s="6">
        <f>MONTH(tbl_Sales[[#This Row],[Date]])</f>
        <v>5</v>
      </c>
      <c r="Q1065" s="6">
        <f>YEAR(tbl_Sales[[#This Row],[Date]])</f>
        <v>2016</v>
      </c>
    </row>
    <row r="1066" spans="1:17" x14ac:dyDescent="0.25">
      <c r="A1066" s="1">
        <v>42513</v>
      </c>
      <c r="B1066">
        <v>1565000</v>
      </c>
      <c r="C1066" t="s">
        <v>51</v>
      </c>
      <c r="D1066" t="s">
        <v>12431</v>
      </c>
      <c r="E1066" t="s">
        <v>10</v>
      </c>
      <c r="F1066">
        <v>3207</v>
      </c>
      <c r="G1066">
        <v>3</v>
      </c>
      <c r="H1066">
        <v>1</v>
      </c>
      <c r="I1066">
        <v>2</v>
      </c>
      <c r="J1066">
        <v>188</v>
      </c>
      <c r="L1066" t="s">
        <v>1220</v>
      </c>
      <c r="M1066" t="s">
        <v>24</v>
      </c>
      <c r="N1066" t="s">
        <v>26</v>
      </c>
      <c r="O1066" s="6" t="str">
        <f>INDEX(lkp_Region,MATCH(tbl_Sales[[#This Row],[Suburb]],lkp_Suburb,0))</f>
        <v>Southern Metropolitan</v>
      </c>
      <c r="P1066" s="6">
        <f>MONTH(tbl_Sales[[#This Row],[Date]])</f>
        <v>5</v>
      </c>
      <c r="Q1066" s="6">
        <f>YEAR(tbl_Sales[[#This Row],[Date]])</f>
        <v>2016</v>
      </c>
    </row>
    <row r="1067" spans="1:17" x14ac:dyDescent="0.25">
      <c r="A1067" s="1">
        <v>42513</v>
      </c>
      <c r="B1067">
        <v>445000</v>
      </c>
      <c r="C1067" t="s">
        <v>13</v>
      </c>
      <c r="D1067" t="s">
        <v>12429</v>
      </c>
      <c r="E1067" t="s">
        <v>10</v>
      </c>
      <c r="F1067">
        <v>3057</v>
      </c>
      <c r="G1067">
        <v>2</v>
      </c>
      <c r="H1067">
        <v>1</v>
      </c>
      <c r="I1067">
        <v>1</v>
      </c>
      <c r="J1067">
        <v>0</v>
      </c>
      <c r="L1067" t="s">
        <v>1221</v>
      </c>
      <c r="M1067" t="s">
        <v>83</v>
      </c>
      <c r="N1067" t="s">
        <v>18</v>
      </c>
      <c r="O1067" s="6" t="str">
        <f>INDEX(lkp_Region,MATCH(tbl_Sales[[#This Row],[Suburb]],lkp_Suburb,0))</f>
        <v>Northern Metropolitan</v>
      </c>
      <c r="P1067" s="6">
        <f>MONTH(tbl_Sales[[#This Row],[Date]])</f>
        <v>5</v>
      </c>
      <c r="Q1067" s="6">
        <f>YEAR(tbl_Sales[[#This Row],[Date]])</f>
        <v>2016</v>
      </c>
    </row>
    <row r="1068" spans="1:17" x14ac:dyDescent="0.25">
      <c r="A1068" s="1">
        <v>42513</v>
      </c>
      <c r="B1068">
        <v>465000</v>
      </c>
      <c r="C1068" t="s">
        <v>13</v>
      </c>
      <c r="D1068" t="s">
        <v>12428</v>
      </c>
      <c r="E1068" t="s">
        <v>5</v>
      </c>
      <c r="F1068">
        <v>3046</v>
      </c>
      <c r="G1068">
        <v>3</v>
      </c>
      <c r="H1068">
        <v>1</v>
      </c>
      <c r="I1068">
        <v>1</v>
      </c>
      <c r="J1068">
        <v>225</v>
      </c>
      <c r="K1068">
        <v>2005</v>
      </c>
      <c r="L1068" t="s">
        <v>1222</v>
      </c>
      <c r="M1068" t="s">
        <v>391</v>
      </c>
      <c r="N1068" t="s">
        <v>18</v>
      </c>
      <c r="O1068" s="6" t="str">
        <f>INDEX(lkp_Region,MATCH(tbl_Sales[[#This Row],[Suburb]],lkp_Suburb,0))</f>
        <v>Northern Metropolitan</v>
      </c>
      <c r="P1068" s="6">
        <f>MONTH(tbl_Sales[[#This Row],[Date]])</f>
        <v>5</v>
      </c>
      <c r="Q1068" s="6">
        <f>YEAR(tbl_Sales[[#This Row],[Date]])</f>
        <v>2016</v>
      </c>
    </row>
    <row r="1069" spans="1:17" x14ac:dyDescent="0.25">
      <c r="A1069" s="1">
        <v>42513</v>
      </c>
      <c r="B1069">
        <v>1158000</v>
      </c>
      <c r="C1069" t="s">
        <v>2</v>
      </c>
      <c r="D1069" t="s">
        <v>12431</v>
      </c>
      <c r="E1069" t="s">
        <v>10</v>
      </c>
      <c r="F1069">
        <v>3013</v>
      </c>
      <c r="G1069">
        <v>4</v>
      </c>
      <c r="H1069">
        <v>1</v>
      </c>
      <c r="I1069">
        <v>3</v>
      </c>
      <c r="J1069">
        <v>411</v>
      </c>
      <c r="K1069">
        <v>1910</v>
      </c>
      <c r="L1069" t="s">
        <v>1223</v>
      </c>
      <c r="M1069" t="s">
        <v>65</v>
      </c>
      <c r="N1069" t="s">
        <v>21</v>
      </c>
      <c r="O1069" s="6" t="str">
        <f>INDEX(lkp_Region,MATCH(tbl_Sales[[#This Row],[Suburb]],lkp_Suburb,0))</f>
        <v>Western Metropolitan</v>
      </c>
      <c r="P1069" s="6">
        <f>MONTH(tbl_Sales[[#This Row],[Date]])</f>
        <v>5</v>
      </c>
      <c r="Q1069" s="6">
        <f>YEAR(tbl_Sales[[#This Row],[Date]])</f>
        <v>2016</v>
      </c>
    </row>
    <row r="1070" spans="1:17" x14ac:dyDescent="0.25">
      <c r="A1070" s="1">
        <v>42513</v>
      </c>
      <c r="B1070">
        <v>1460000</v>
      </c>
      <c r="C1070" t="s">
        <v>2</v>
      </c>
      <c r="D1070" t="s">
        <v>12429</v>
      </c>
      <c r="E1070" t="s">
        <v>5</v>
      </c>
      <c r="F1070">
        <v>3013</v>
      </c>
      <c r="G1070">
        <v>3</v>
      </c>
      <c r="H1070">
        <v>1</v>
      </c>
      <c r="I1070">
        <v>2</v>
      </c>
      <c r="J1070">
        <v>463</v>
      </c>
      <c r="K1070">
        <v>1900</v>
      </c>
      <c r="L1070" t="s">
        <v>1224</v>
      </c>
      <c r="M1070" t="s">
        <v>65</v>
      </c>
      <c r="N1070" t="s">
        <v>21</v>
      </c>
      <c r="O1070" s="6" t="str">
        <f>INDEX(lkp_Region,MATCH(tbl_Sales[[#This Row],[Suburb]],lkp_Suburb,0))</f>
        <v>Western Metropolitan</v>
      </c>
      <c r="P1070" s="6">
        <f>MONTH(tbl_Sales[[#This Row],[Date]])</f>
        <v>5</v>
      </c>
      <c r="Q1070" s="6">
        <f>YEAR(tbl_Sales[[#This Row],[Date]])</f>
        <v>2016</v>
      </c>
    </row>
    <row r="1071" spans="1:17" x14ac:dyDescent="0.25">
      <c r="A1071" s="1">
        <v>42513</v>
      </c>
      <c r="B1071">
        <v>1120000</v>
      </c>
      <c r="C1071" t="s">
        <v>2</v>
      </c>
      <c r="D1071" t="s">
        <v>12433</v>
      </c>
      <c r="E1071" t="s">
        <v>10</v>
      </c>
      <c r="F1071">
        <v>3015</v>
      </c>
      <c r="G1071">
        <v>2</v>
      </c>
      <c r="H1071">
        <v>1</v>
      </c>
      <c r="I1071">
        <v>3</v>
      </c>
      <c r="J1071">
        <v>574</v>
      </c>
      <c r="L1071" t="s">
        <v>1225</v>
      </c>
      <c r="M1071" t="s">
        <v>133</v>
      </c>
      <c r="N1071" t="s">
        <v>69</v>
      </c>
      <c r="O1071" s="6" t="str">
        <f>INDEX(lkp_Region,MATCH(tbl_Sales[[#This Row],[Suburb]],lkp_Suburb,0))</f>
        <v>Western Metropolitan</v>
      </c>
      <c r="P1071" s="6">
        <f>MONTH(tbl_Sales[[#This Row],[Date]])</f>
        <v>5</v>
      </c>
      <c r="Q1071" s="6">
        <f>YEAR(tbl_Sales[[#This Row],[Date]])</f>
        <v>2016</v>
      </c>
    </row>
    <row r="1072" spans="1:17" x14ac:dyDescent="0.25">
      <c r="A1072" s="1">
        <v>42513</v>
      </c>
      <c r="B1072">
        <v>950000</v>
      </c>
      <c r="C1072" t="s">
        <v>2</v>
      </c>
      <c r="D1072" t="s">
        <v>12429</v>
      </c>
      <c r="E1072" t="s">
        <v>5</v>
      </c>
      <c r="F1072">
        <v>3165</v>
      </c>
      <c r="G1072">
        <v>5</v>
      </c>
      <c r="H1072">
        <v>2</v>
      </c>
      <c r="I1072">
        <v>4</v>
      </c>
      <c r="J1072">
        <v>618</v>
      </c>
      <c r="K1072">
        <v>1950</v>
      </c>
      <c r="L1072" t="s">
        <v>1226</v>
      </c>
      <c r="M1072" t="s">
        <v>138</v>
      </c>
      <c r="N1072" t="s">
        <v>57</v>
      </c>
      <c r="O1072" s="6" t="str">
        <f>INDEX(lkp_Region,MATCH(tbl_Sales[[#This Row],[Suburb]],lkp_Suburb,0))</f>
        <v>Southern Metropolitan</v>
      </c>
      <c r="P1072" s="6">
        <f>MONTH(tbl_Sales[[#This Row],[Date]])</f>
        <v>5</v>
      </c>
      <c r="Q1072" s="6">
        <f>YEAR(tbl_Sales[[#This Row],[Date]])</f>
        <v>2016</v>
      </c>
    </row>
    <row r="1073" spans="1:17" x14ac:dyDescent="0.25">
      <c r="A1073" s="1">
        <v>42513</v>
      </c>
      <c r="B1073">
        <v>1355000</v>
      </c>
      <c r="C1073" t="s">
        <v>2</v>
      </c>
      <c r="D1073" t="s">
        <v>12428</v>
      </c>
      <c r="E1073" t="s">
        <v>10</v>
      </c>
      <c r="F1073">
        <v>3204</v>
      </c>
      <c r="G1073">
        <v>4</v>
      </c>
      <c r="H1073">
        <v>2</v>
      </c>
      <c r="I1073">
        <v>3</v>
      </c>
      <c r="J1073">
        <v>591</v>
      </c>
      <c r="L1073" t="s">
        <v>1227</v>
      </c>
      <c r="M1073" t="s">
        <v>55</v>
      </c>
      <c r="N1073" t="s">
        <v>57</v>
      </c>
      <c r="O1073" s="6" t="str">
        <f>INDEX(lkp_Region,MATCH(tbl_Sales[[#This Row],[Suburb]],lkp_Suburb,0))</f>
        <v>Southern Metropolitan</v>
      </c>
      <c r="P1073" s="6">
        <f>MONTH(tbl_Sales[[#This Row],[Date]])</f>
        <v>5</v>
      </c>
      <c r="Q1073" s="6">
        <f>YEAR(tbl_Sales[[#This Row],[Date]])</f>
        <v>2016</v>
      </c>
    </row>
    <row r="1074" spans="1:17" x14ac:dyDescent="0.25">
      <c r="A1074" s="1">
        <v>42513</v>
      </c>
      <c r="B1074">
        <v>1916000</v>
      </c>
      <c r="C1074" t="s">
        <v>2</v>
      </c>
      <c r="D1074" t="s">
        <v>12427</v>
      </c>
      <c r="E1074" t="s">
        <v>10</v>
      </c>
      <c r="F1074">
        <v>3162</v>
      </c>
      <c r="G1074">
        <v>4</v>
      </c>
      <c r="H1074">
        <v>2</v>
      </c>
      <c r="I1074">
        <v>2</v>
      </c>
      <c r="J1074">
        <v>630</v>
      </c>
      <c r="K1074">
        <v>1910</v>
      </c>
      <c r="L1074" t="s">
        <v>1228</v>
      </c>
      <c r="M1074" t="s">
        <v>569</v>
      </c>
      <c r="N1074" t="s">
        <v>57</v>
      </c>
      <c r="O1074" s="6" t="str">
        <f>INDEX(lkp_Region,MATCH(tbl_Sales[[#This Row],[Suburb]],lkp_Suburb,0))</f>
        <v>Southern Metropolitan</v>
      </c>
      <c r="P1074" s="6">
        <f>MONTH(tbl_Sales[[#This Row],[Date]])</f>
        <v>5</v>
      </c>
      <c r="Q1074" s="6">
        <f>YEAR(tbl_Sales[[#This Row],[Date]])</f>
        <v>2016</v>
      </c>
    </row>
    <row r="1075" spans="1:17" x14ac:dyDescent="0.25">
      <c r="A1075" s="1">
        <v>42513</v>
      </c>
      <c r="B1075">
        <v>650000</v>
      </c>
      <c r="C1075" t="s">
        <v>2</v>
      </c>
      <c r="D1075" t="s">
        <v>12433</v>
      </c>
      <c r="E1075" t="s">
        <v>5</v>
      </c>
      <c r="F1075">
        <v>3072</v>
      </c>
      <c r="G1075">
        <v>2</v>
      </c>
      <c r="H1075">
        <v>1</v>
      </c>
      <c r="I1075">
        <v>1</v>
      </c>
      <c r="J1075">
        <v>360</v>
      </c>
      <c r="L1075" t="s">
        <v>1229</v>
      </c>
      <c r="M1075" t="s">
        <v>97</v>
      </c>
      <c r="N1075" t="s">
        <v>62</v>
      </c>
      <c r="O1075" s="6" t="str">
        <f>INDEX(lkp_Region,MATCH(tbl_Sales[[#This Row],[Suburb]],lkp_Suburb,0))</f>
        <v>Northern Metropolitan</v>
      </c>
      <c r="P1075" s="6">
        <f>MONTH(tbl_Sales[[#This Row],[Date]])</f>
        <v>5</v>
      </c>
      <c r="Q1075" s="6">
        <f>YEAR(tbl_Sales[[#This Row],[Date]])</f>
        <v>2016</v>
      </c>
    </row>
    <row r="1076" spans="1:17" x14ac:dyDescent="0.25">
      <c r="A1076" s="1">
        <v>42513</v>
      </c>
      <c r="B1076">
        <v>480000</v>
      </c>
      <c r="C1076" t="s">
        <v>13</v>
      </c>
      <c r="D1076" t="s">
        <v>12433</v>
      </c>
      <c r="E1076" t="s">
        <v>5</v>
      </c>
      <c r="F1076">
        <v>3101</v>
      </c>
      <c r="G1076">
        <v>2</v>
      </c>
      <c r="H1076">
        <v>2</v>
      </c>
      <c r="I1076">
        <v>1</v>
      </c>
      <c r="J1076">
        <v>0</v>
      </c>
      <c r="K1076">
        <v>2005</v>
      </c>
      <c r="L1076" t="s">
        <v>1230</v>
      </c>
      <c r="M1076" t="s">
        <v>145</v>
      </c>
      <c r="N1076" t="s">
        <v>101</v>
      </c>
      <c r="O1076" s="6" t="str">
        <f>INDEX(lkp_Region,MATCH(tbl_Sales[[#This Row],[Suburb]],lkp_Suburb,0))</f>
        <v>Southern Metropolitan</v>
      </c>
      <c r="P1076" s="6">
        <f>MONTH(tbl_Sales[[#This Row],[Date]])</f>
        <v>5</v>
      </c>
      <c r="Q1076" s="6">
        <f>YEAR(tbl_Sales[[#This Row],[Date]])</f>
        <v>2016</v>
      </c>
    </row>
    <row r="1077" spans="1:17" x14ac:dyDescent="0.25">
      <c r="A1077" s="1">
        <v>42513</v>
      </c>
      <c r="B1077">
        <v>1230000</v>
      </c>
      <c r="C1077" t="s">
        <v>2</v>
      </c>
      <c r="D1077" t="s">
        <v>12423</v>
      </c>
      <c r="E1077" t="s">
        <v>10</v>
      </c>
      <c r="F1077">
        <v>3104</v>
      </c>
      <c r="G1077">
        <v>3</v>
      </c>
      <c r="H1077">
        <v>3</v>
      </c>
      <c r="I1077">
        <v>1</v>
      </c>
      <c r="J1077">
        <v>310</v>
      </c>
      <c r="K1077">
        <v>2012</v>
      </c>
      <c r="L1077" t="s">
        <v>1231</v>
      </c>
      <c r="M1077" t="s">
        <v>99</v>
      </c>
      <c r="N1077" t="s">
        <v>101</v>
      </c>
      <c r="O1077" s="6" t="str">
        <f>INDEX(lkp_Region,MATCH(tbl_Sales[[#This Row],[Suburb]],lkp_Suburb,0))</f>
        <v>Southern Metropolitan</v>
      </c>
      <c r="P1077" s="6">
        <f>MONTH(tbl_Sales[[#This Row],[Date]])</f>
        <v>5</v>
      </c>
      <c r="Q1077" s="6">
        <f>YEAR(tbl_Sales[[#This Row],[Date]])</f>
        <v>2016</v>
      </c>
    </row>
    <row r="1078" spans="1:17" x14ac:dyDescent="0.25">
      <c r="A1078" s="1">
        <v>42513</v>
      </c>
      <c r="B1078">
        <v>3500000</v>
      </c>
      <c r="C1078" t="s">
        <v>2</v>
      </c>
      <c r="D1078" t="s">
        <v>12429</v>
      </c>
      <c r="E1078" t="s">
        <v>5</v>
      </c>
      <c r="F1078">
        <v>3123</v>
      </c>
      <c r="G1078">
        <v>5</v>
      </c>
      <c r="H1078">
        <v>2</v>
      </c>
      <c r="I1078">
        <v>2</v>
      </c>
      <c r="J1078">
        <v>1250</v>
      </c>
      <c r="K1078">
        <v>2000</v>
      </c>
      <c r="L1078" t="s">
        <v>1232</v>
      </c>
      <c r="M1078" t="s">
        <v>230</v>
      </c>
      <c r="N1078" t="s">
        <v>101</v>
      </c>
      <c r="O1078" s="6" t="str">
        <f>INDEX(lkp_Region,MATCH(tbl_Sales[[#This Row],[Suburb]],lkp_Suburb,0))</f>
        <v>Southern Metropolitan</v>
      </c>
      <c r="P1078" s="6">
        <f>MONTH(tbl_Sales[[#This Row],[Date]])</f>
        <v>5</v>
      </c>
      <c r="Q1078" s="6">
        <f>YEAR(tbl_Sales[[#This Row],[Date]])</f>
        <v>2016</v>
      </c>
    </row>
    <row r="1079" spans="1:17" x14ac:dyDescent="0.25">
      <c r="A1079" s="1">
        <v>42513</v>
      </c>
      <c r="B1079">
        <v>2310000</v>
      </c>
      <c r="C1079" t="s">
        <v>2</v>
      </c>
      <c r="D1079" t="s">
        <v>12429</v>
      </c>
      <c r="E1079" t="s">
        <v>10</v>
      </c>
      <c r="F1079">
        <v>3187</v>
      </c>
      <c r="G1079">
        <v>4</v>
      </c>
      <c r="H1079">
        <v>2</v>
      </c>
      <c r="I1079">
        <v>2</v>
      </c>
      <c r="J1079">
        <v>757</v>
      </c>
      <c r="K1079">
        <v>1930</v>
      </c>
      <c r="L1079" t="s">
        <v>1233</v>
      </c>
      <c r="M1079" t="s">
        <v>346</v>
      </c>
      <c r="N1079" t="s">
        <v>107</v>
      </c>
      <c r="O1079" s="6" t="str">
        <f>INDEX(lkp_Region,MATCH(tbl_Sales[[#This Row],[Suburb]],lkp_Suburb,0))</f>
        <v>Southern Metropolitan</v>
      </c>
      <c r="P1079" s="6">
        <f>MONTH(tbl_Sales[[#This Row],[Date]])</f>
        <v>5</v>
      </c>
      <c r="Q1079" s="6">
        <f>YEAR(tbl_Sales[[#This Row],[Date]])</f>
        <v>2016</v>
      </c>
    </row>
    <row r="1080" spans="1:17" x14ac:dyDescent="0.25">
      <c r="A1080" s="1">
        <v>42513</v>
      </c>
      <c r="B1080">
        <v>765000</v>
      </c>
      <c r="C1080" t="s">
        <v>2</v>
      </c>
      <c r="D1080" t="s">
        <v>12427</v>
      </c>
      <c r="E1080" t="s">
        <v>10</v>
      </c>
      <c r="F1080">
        <v>3084</v>
      </c>
      <c r="G1080">
        <v>3</v>
      </c>
      <c r="H1080">
        <v>1</v>
      </c>
      <c r="I1080">
        <v>2</v>
      </c>
      <c r="J1080">
        <v>608</v>
      </c>
      <c r="K1080">
        <v>1975</v>
      </c>
      <c r="L1080" t="s">
        <v>1234</v>
      </c>
      <c r="M1080" t="s">
        <v>320</v>
      </c>
      <c r="N1080" t="s">
        <v>150</v>
      </c>
      <c r="O1080" s="6" t="str">
        <f>INDEX(lkp_Region,MATCH(tbl_Sales[[#This Row],[Suburb]],lkp_Suburb,0))</f>
        <v>Eastern Metropolitan</v>
      </c>
      <c r="P1080" s="6">
        <f>MONTH(tbl_Sales[[#This Row],[Date]])</f>
        <v>5</v>
      </c>
      <c r="Q1080" s="6">
        <f>YEAR(tbl_Sales[[#This Row],[Date]])</f>
        <v>2016</v>
      </c>
    </row>
    <row r="1081" spans="1:17" x14ac:dyDescent="0.25">
      <c r="A1081" s="1">
        <v>42514</v>
      </c>
      <c r="B1081">
        <v>548000</v>
      </c>
      <c r="C1081" t="s">
        <v>13</v>
      </c>
      <c r="D1081" t="s">
        <v>12427</v>
      </c>
      <c r="E1081" t="s">
        <v>5</v>
      </c>
      <c r="F1081">
        <v>3078</v>
      </c>
      <c r="G1081">
        <v>2</v>
      </c>
      <c r="H1081">
        <v>1</v>
      </c>
      <c r="I1081">
        <v>1</v>
      </c>
      <c r="J1081">
        <v>0</v>
      </c>
      <c r="K1081">
        <v>2014</v>
      </c>
      <c r="L1081" t="s">
        <v>1235</v>
      </c>
      <c r="M1081" t="s">
        <v>533</v>
      </c>
      <c r="N1081" t="s">
        <v>8</v>
      </c>
      <c r="O1081" s="6" t="str">
        <f>INDEX(lkp_Region,MATCH(tbl_Sales[[#This Row],[Suburb]],lkp_Suburb,0))</f>
        <v>Northern Metropolitan</v>
      </c>
      <c r="P1081" s="6">
        <f>MONTH(tbl_Sales[[#This Row],[Date]])</f>
        <v>5</v>
      </c>
      <c r="Q1081" s="6">
        <f>YEAR(tbl_Sales[[#This Row],[Date]])</f>
        <v>2016</v>
      </c>
    </row>
    <row r="1082" spans="1:17" x14ac:dyDescent="0.25">
      <c r="A1082" s="1">
        <v>42514</v>
      </c>
      <c r="B1082">
        <v>928000</v>
      </c>
      <c r="C1082" t="s">
        <v>2</v>
      </c>
      <c r="D1082" t="s">
        <v>12427</v>
      </c>
      <c r="E1082" t="s">
        <v>10</v>
      </c>
      <c r="F1082">
        <v>3128</v>
      </c>
      <c r="G1082">
        <v>3</v>
      </c>
      <c r="H1082">
        <v>1</v>
      </c>
      <c r="I1082">
        <v>1</v>
      </c>
      <c r="J1082">
        <v>307</v>
      </c>
      <c r="K1082">
        <v>1890</v>
      </c>
      <c r="L1082" t="s">
        <v>1236</v>
      </c>
      <c r="M1082" t="s">
        <v>151</v>
      </c>
      <c r="N1082" t="s">
        <v>14</v>
      </c>
      <c r="O1082" s="6" t="str">
        <f>INDEX(lkp_Region,MATCH(tbl_Sales[[#This Row],[Suburb]],lkp_Suburb,0))</f>
        <v>Eastern Metropolitan</v>
      </c>
      <c r="P1082" s="6">
        <f>MONTH(tbl_Sales[[#This Row],[Date]])</f>
        <v>5</v>
      </c>
      <c r="Q1082" s="6">
        <f>YEAR(tbl_Sales[[#This Row],[Date]])</f>
        <v>2016</v>
      </c>
    </row>
    <row r="1083" spans="1:17" x14ac:dyDescent="0.25">
      <c r="A1083" s="1">
        <v>42514</v>
      </c>
      <c r="B1083">
        <v>473000</v>
      </c>
      <c r="C1083" t="s">
        <v>13</v>
      </c>
      <c r="D1083" t="s">
        <v>12429</v>
      </c>
      <c r="E1083" t="s">
        <v>10</v>
      </c>
      <c r="F1083">
        <v>3181</v>
      </c>
      <c r="G1083">
        <v>2</v>
      </c>
      <c r="H1083">
        <v>1</v>
      </c>
      <c r="I1083">
        <v>1</v>
      </c>
      <c r="J1083">
        <v>0</v>
      </c>
      <c r="L1083" t="s">
        <v>1237</v>
      </c>
      <c r="M1083" t="s">
        <v>302</v>
      </c>
      <c r="N1083" t="s">
        <v>76</v>
      </c>
      <c r="O1083" s="6" t="str">
        <f>INDEX(lkp_Region,MATCH(tbl_Sales[[#This Row],[Suburb]],lkp_Suburb,0))</f>
        <v>Southern Metropolitan</v>
      </c>
      <c r="P1083" s="6">
        <f>MONTH(tbl_Sales[[#This Row],[Date]])</f>
        <v>5</v>
      </c>
      <c r="Q1083" s="6">
        <f>YEAR(tbl_Sales[[#This Row],[Date]])</f>
        <v>2016</v>
      </c>
    </row>
    <row r="1084" spans="1:17" x14ac:dyDescent="0.25">
      <c r="A1084" s="1">
        <v>42514</v>
      </c>
      <c r="B1084">
        <v>2050000</v>
      </c>
      <c r="C1084" t="s">
        <v>2</v>
      </c>
      <c r="D1084" t="s">
        <v>12429</v>
      </c>
      <c r="E1084" t="s">
        <v>10</v>
      </c>
      <c r="F1084">
        <v>3144</v>
      </c>
      <c r="G1084">
        <v>3</v>
      </c>
      <c r="H1084">
        <v>2</v>
      </c>
      <c r="I1084">
        <v>1</v>
      </c>
      <c r="J1084">
        <v>231</v>
      </c>
      <c r="K1084">
        <v>1890</v>
      </c>
      <c r="L1084" t="s">
        <v>1238</v>
      </c>
      <c r="M1084" t="s">
        <v>388</v>
      </c>
      <c r="N1084" t="s">
        <v>76</v>
      </c>
      <c r="O1084" s="6" t="str">
        <f>INDEX(lkp_Region,MATCH(tbl_Sales[[#This Row],[Suburb]],lkp_Suburb,0))</f>
        <v>Southern Metropolitan</v>
      </c>
      <c r="P1084" s="6">
        <f>MONTH(tbl_Sales[[#This Row],[Date]])</f>
        <v>5</v>
      </c>
      <c r="Q1084" s="6">
        <f>YEAR(tbl_Sales[[#This Row],[Date]])</f>
        <v>2016</v>
      </c>
    </row>
    <row r="1085" spans="1:17" x14ac:dyDescent="0.25">
      <c r="A1085" s="1">
        <v>42514</v>
      </c>
      <c r="B1085">
        <v>605000</v>
      </c>
      <c r="C1085" t="s">
        <v>51</v>
      </c>
      <c r="D1085" t="s">
        <v>12429</v>
      </c>
      <c r="E1085" t="s">
        <v>5</v>
      </c>
      <c r="F1085">
        <v>3056</v>
      </c>
      <c r="G1085">
        <v>2</v>
      </c>
      <c r="H1085">
        <v>1</v>
      </c>
      <c r="I1085">
        <v>1</v>
      </c>
      <c r="J1085">
        <v>0</v>
      </c>
      <c r="K1085">
        <v>2009</v>
      </c>
      <c r="L1085" t="s">
        <v>1239</v>
      </c>
      <c r="M1085" t="s">
        <v>117</v>
      </c>
      <c r="N1085" t="s">
        <v>18</v>
      </c>
      <c r="O1085" s="6" t="str">
        <f>INDEX(lkp_Region,MATCH(tbl_Sales[[#This Row],[Suburb]],lkp_Suburb,0))</f>
        <v>Northern Metropolitan</v>
      </c>
      <c r="P1085" s="6">
        <f>MONTH(tbl_Sales[[#This Row],[Date]])</f>
        <v>5</v>
      </c>
      <c r="Q1085" s="6">
        <f>YEAR(tbl_Sales[[#This Row],[Date]])</f>
        <v>2016</v>
      </c>
    </row>
    <row r="1086" spans="1:17" x14ac:dyDescent="0.25">
      <c r="A1086" s="1">
        <v>42514</v>
      </c>
      <c r="B1086">
        <v>860000</v>
      </c>
      <c r="C1086" t="s">
        <v>2</v>
      </c>
      <c r="D1086" t="s">
        <v>12427</v>
      </c>
      <c r="E1086" t="s">
        <v>10</v>
      </c>
      <c r="F1086">
        <v>3060</v>
      </c>
      <c r="G1086">
        <v>3</v>
      </c>
      <c r="H1086">
        <v>1</v>
      </c>
      <c r="I1086">
        <v>4</v>
      </c>
      <c r="J1086">
        <v>1075</v>
      </c>
      <c r="L1086" t="s">
        <v>1240</v>
      </c>
      <c r="M1086" t="s">
        <v>16</v>
      </c>
      <c r="N1086" t="s">
        <v>18</v>
      </c>
      <c r="O1086" s="6" t="str">
        <f>INDEX(lkp_Region,MATCH(tbl_Sales[[#This Row],[Suburb]],lkp_Suburb,0))</f>
        <v>Northern Metropolitan</v>
      </c>
      <c r="P1086" s="6">
        <f>MONTH(tbl_Sales[[#This Row],[Date]])</f>
        <v>5</v>
      </c>
      <c r="Q1086" s="6">
        <f>YEAR(tbl_Sales[[#This Row],[Date]])</f>
        <v>2016</v>
      </c>
    </row>
    <row r="1087" spans="1:17" x14ac:dyDescent="0.25">
      <c r="A1087" s="1">
        <v>42514</v>
      </c>
      <c r="B1087">
        <v>970000</v>
      </c>
      <c r="C1087" t="s">
        <v>2</v>
      </c>
      <c r="D1087" t="s">
        <v>12427</v>
      </c>
      <c r="E1087" t="s">
        <v>10</v>
      </c>
      <c r="F1087">
        <v>3044</v>
      </c>
      <c r="G1087">
        <v>4</v>
      </c>
      <c r="H1087">
        <v>2</v>
      </c>
      <c r="I1087">
        <v>1</v>
      </c>
      <c r="J1087">
        <v>535</v>
      </c>
      <c r="K1087">
        <v>1920</v>
      </c>
      <c r="L1087" t="s">
        <v>1241</v>
      </c>
      <c r="M1087" t="s">
        <v>115</v>
      </c>
      <c r="N1087" t="s">
        <v>18</v>
      </c>
      <c r="O1087" s="6" t="str">
        <f>INDEX(lkp_Region,MATCH(tbl_Sales[[#This Row],[Suburb]],lkp_Suburb,0))</f>
        <v>Northern Metropolitan</v>
      </c>
      <c r="P1087" s="6">
        <f>MONTH(tbl_Sales[[#This Row],[Date]])</f>
        <v>5</v>
      </c>
      <c r="Q1087" s="6">
        <f>YEAR(tbl_Sales[[#This Row],[Date]])</f>
        <v>2016</v>
      </c>
    </row>
    <row r="1088" spans="1:17" x14ac:dyDescent="0.25">
      <c r="A1088" s="1">
        <v>42514</v>
      </c>
      <c r="B1088">
        <v>450000</v>
      </c>
      <c r="C1088" t="s">
        <v>13</v>
      </c>
      <c r="D1088" t="s">
        <v>12423</v>
      </c>
      <c r="E1088" t="s">
        <v>5</v>
      </c>
      <c r="F1088">
        <v>3041</v>
      </c>
      <c r="G1088">
        <v>2</v>
      </c>
      <c r="H1088">
        <v>1</v>
      </c>
      <c r="I1088">
        <v>1</v>
      </c>
      <c r="J1088">
        <v>88</v>
      </c>
      <c r="K1088">
        <v>1960</v>
      </c>
      <c r="L1088" t="s">
        <v>1242</v>
      </c>
      <c r="M1088" t="s">
        <v>1033</v>
      </c>
      <c r="N1088" t="s">
        <v>49</v>
      </c>
      <c r="O1088" s="6" t="str">
        <f>INDEX(lkp_Region,MATCH(tbl_Sales[[#This Row],[Suburb]],lkp_Suburb,0))</f>
        <v>Western Metropolitan</v>
      </c>
      <c r="P1088" s="6">
        <f>MONTH(tbl_Sales[[#This Row],[Date]])</f>
        <v>5</v>
      </c>
      <c r="Q1088" s="6">
        <f>YEAR(tbl_Sales[[#This Row],[Date]])</f>
        <v>2016</v>
      </c>
    </row>
    <row r="1089" spans="1:17" x14ac:dyDescent="0.25">
      <c r="A1089" s="1">
        <v>42514</v>
      </c>
      <c r="B1089">
        <v>895500</v>
      </c>
      <c r="C1089" t="s">
        <v>2</v>
      </c>
      <c r="D1089" t="s">
        <v>12427</v>
      </c>
      <c r="E1089" t="s">
        <v>10</v>
      </c>
      <c r="F1089">
        <v>3042</v>
      </c>
      <c r="G1089">
        <v>3</v>
      </c>
      <c r="H1089">
        <v>2</v>
      </c>
      <c r="I1089">
        <v>2</v>
      </c>
      <c r="J1089">
        <v>347</v>
      </c>
      <c r="L1089" t="s">
        <v>1243</v>
      </c>
      <c r="M1089" t="s">
        <v>86</v>
      </c>
      <c r="N1089" t="s">
        <v>49</v>
      </c>
      <c r="O1089" s="6" t="str">
        <f>INDEX(lkp_Region,MATCH(tbl_Sales[[#This Row],[Suburb]],lkp_Suburb,0))</f>
        <v>Western Metropolitan</v>
      </c>
      <c r="P1089" s="6">
        <f>MONTH(tbl_Sales[[#This Row],[Date]])</f>
        <v>5</v>
      </c>
      <c r="Q1089" s="6">
        <f>YEAR(tbl_Sales[[#This Row],[Date]])</f>
        <v>2016</v>
      </c>
    </row>
    <row r="1090" spans="1:17" x14ac:dyDescent="0.25">
      <c r="A1090" s="1">
        <v>42514</v>
      </c>
      <c r="B1090">
        <v>631090</v>
      </c>
      <c r="C1090" t="s">
        <v>13</v>
      </c>
      <c r="D1090" t="s">
        <v>12425</v>
      </c>
      <c r="E1090" t="s">
        <v>10</v>
      </c>
      <c r="F1090">
        <v>3031</v>
      </c>
      <c r="G1090">
        <v>2</v>
      </c>
      <c r="H1090">
        <v>2</v>
      </c>
      <c r="I1090">
        <v>1</v>
      </c>
      <c r="J1090">
        <v>2136</v>
      </c>
      <c r="K1090">
        <v>2012</v>
      </c>
      <c r="L1090" t="s">
        <v>1244</v>
      </c>
      <c r="M1090" t="s">
        <v>264</v>
      </c>
      <c r="N1090" t="s">
        <v>88</v>
      </c>
      <c r="O1090" s="6" t="str">
        <f>INDEX(lkp_Region,MATCH(tbl_Sales[[#This Row],[Suburb]],lkp_Suburb,0))</f>
        <v>Northern Metropolitan</v>
      </c>
      <c r="P1090" s="6">
        <f>MONTH(tbl_Sales[[#This Row],[Date]])</f>
        <v>5</v>
      </c>
      <c r="Q1090" s="6">
        <f>YEAR(tbl_Sales[[#This Row],[Date]])</f>
        <v>2016</v>
      </c>
    </row>
    <row r="1091" spans="1:17" x14ac:dyDescent="0.25">
      <c r="A1091" s="1">
        <v>42514</v>
      </c>
      <c r="B1091">
        <v>1384000</v>
      </c>
      <c r="C1091" t="s">
        <v>2</v>
      </c>
      <c r="D1091" t="s">
        <v>12427</v>
      </c>
      <c r="E1091" t="s">
        <v>10</v>
      </c>
      <c r="F1091">
        <v>3207</v>
      </c>
      <c r="G1091">
        <v>3</v>
      </c>
      <c r="H1091">
        <v>1</v>
      </c>
      <c r="I1091">
        <v>0</v>
      </c>
      <c r="J1091">
        <v>184</v>
      </c>
      <c r="K1091">
        <v>1905</v>
      </c>
      <c r="L1091" t="s">
        <v>1245</v>
      </c>
      <c r="M1091" t="s">
        <v>24</v>
      </c>
      <c r="N1091" t="s">
        <v>88</v>
      </c>
      <c r="O1091" s="6" t="str">
        <f>INDEX(lkp_Region,MATCH(tbl_Sales[[#This Row],[Suburb]],lkp_Suburb,0))</f>
        <v>Southern Metropolitan</v>
      </c>
      <c r="P1091" s="6">
        <f>MONTH(tbl_Sales[[#This Row],[Date]])</f>
        <v>5</v>
      </c>
      <c r="Q1091" s="6">
        <f>YEAR(tbl_Sales[[#This Row],[Date]])</f>
        <v>2016</v>
      </c>
    </row>
    <row r="1092" spans="1:17" x14ac:dyDescent="0.25">
      <c r="A1092" s="1">
        <v>42514</v>
      </c>
      <c r="B1092">
        <v>801000</v>
      </c>
      <c r="C1092" t="s">
        <v>2</v>
      </c>
      <c r="D1092" t="s">
        <v>12424</v>
      </c>
      <c r="E1092" t="s">
        <v>5</v>
      </c>
      <c r="F1092">
        <v>3015</v>
      </c>
      <c r="G1092">
        <v>2</v>
      </c>
      <c r="H1092">
        <v>1</v>
      </c>
      <c r="I1092">
        <v>1</v>
      </c>
      <c r="J1092">
        <v>343</v>
      </c>
      <c r="K1092">
        <v>1920</v>
      </c>
      <c r="L1092" t="s">
        <v>1246</v>
      </c>
      <c r="M1092" t="s">
        <v>133</v>
      </c>
      <c r="N1092" t="s">
        <v>69</v>
      </c>
      <c r="O1092" s="6" t="str">
        <f>INDEX(lkp_Region,MATCH(tbl_Sales[[#This Row],[Suburb]],lkp_Suburb,0))</f>
        <v>Western Metropolitan</v>
      </c>
      <c r="P1092" s="6">
        <f>MONTH(tbl_Sales[[#This Row],[Date]])</f>
        <v>5</v>
      </c>
      <c r="Q1092" s="6">
        <f>YEAR(tbl_Sales[[#This Row],[Date]])</f>
        <v>2016</v>
      </c>
    </row>
    <row r="1093" spans="1:17" x14ac:dyDescent="0.25">
      <c r="A1093" s="1">
        <v>42514</v>
      </c>
      <c r="B1093">
        <v>885000</v>
      </c>
      <c r="C1093" t="s">
        <v>2</v>
      </c>
      <c r="D1093" t="s">
        <v>12429</v>
      </c>
      <c r="E1093" t="s">
        <v>10</v>
      </c>
      <c r="F1093">
        <v>3165</v>
      </c>
      <c r="G1093">
        <v>3</v>
      </c>
      <c r="H1093">
        <v>1</v>
      </c>
      <c r="I1093">
        <v>2</v>
      </c>
      <c r="J1093">
        <v>565</v>
      </c>
      <c r="K1093">
        <v>1950</v>
      </c>
      <c r="L1093" t="s">
        <v>1247</v>
      </c>
      <c r="M1093" t="s">
        <v>138</v>
      </c>
      <c r="N1093" t="s">
        <v>57</v>
      </c>
      <c r="O1093" s="6" t="str">
        <f>INDEX(lkp_Region,MATCH(tbl_Sales[[#This Row],[Suburb]],lkp_Suburb,0))</f>
        <v>Southern Metropolitan</v>
      </c>
      <c r="P1093" s="6">
        <f>MONTH(tbl_Sales[[#This Row],[Date]])</f>
        <v>5</v>
      </c>
      <c r="Q1093" s="6">
        <f>YEAR(tbl_Sales[[#This Row],[Date]])</f>
        <v>2016</v>
      </c>
    </row>
    <row r="1094" spans="1:17" x14ac:dyDescent="0.25">
      <c r="A1094" s="1">
        <v>42514</v>
      </c>
      <c r="B1094">
        <v>670000</v>
      </c>
      <c r="C1094" t="s">
        <v>2</v>
      </c>
      <c r="D1094" t="s">
        <v>12427</v>
      </c>
      <c r="E1094" t="s">
        <v>5</v>
      </c>
      <c r="F1094">
        <v>3073</v>
      </c>
      <c r="G1094">
        <v>4</v>
      </c>
      <c r="H1094">
        <v>2</v>
      </c>
      <c r="I1094">
        <v>2</v>
      </c>
      <c r="J1094">
        <v>578</v>
      </c>
      <c r="L1094" t="s">
        <v>1248</v>
      </c>
      <c r="M1094" t="s">
        <v>93</v>
      </c>
      <c r="N1094" t="s">
        <v>62</v>
      </c>
      <c r="O1094" s="6" t="str">
        <f>INDEX(lkp_Region,MATCH(tbl_Sales[[#This Row],[Suburb]],lkp_Suburb,0))</f>
        <v>Northern Metropolitan</v>
      </c>
      <c r="P1094" s="6">
        <f>MONTH(tbl_Sales[[#This Row],[Date]])</f>
        <v>5</v>
      </c>
      <c r="Q1094" s="6">
        <f>YEAR(tbl_Sales[[#This Row],[Date]])</f>
        <v>2016</v>
      </c>
    </row>
    <row r="1095" spans="1:17" x14ac:dyDescent="0.25">
      <c r="A1095" s="1">
        <v>42514</v>
      </c>
      <c r="B1095">
        <v>690000</v>
      </c>
      <c r="C1095" t="s">
        <v>2</v>
      </c>
      <c r="D1095" t="s">
        <v>12423</v>
      </c>
      <c r="E1095" t="s">
        <v>10</v>
      </c>
      <c r="F1095">
        <v>3072</v>
      </c>
      <c r="G1095">
        <v>3</v>
      </c>
      <c r="H1095">
        <v>1</v>
      </c>
      <c r="I1095">
        <v>1</v>
      </c>
      <c r="J1095">
        <v>594</v>
      </c>
      <c r="K1095">
        <v>1960</v>
      </c>
      <c r="L1095" t="s">
        <v>1249</v>
      </c>
      <c r="M1095" t="s">
        <v>97</v>
      </c>
      <c r="N1095" t="s">
        <v>62</v>
      </c>
      <c r="O1095" s="6" t="str">
        <f>INDEX(lkp_Region,MATCH(tbl_Sales[[#This Row],[Suburb]],lkp_Suburb,0))</f>
        <v>Northern Metropolitan</v>
      </c>
      <c r="P1095" s="6">
        <f>MONTH(tbl_Sales[[#This Row],[Date]])</f>
        <v>5</v>
      </c>
      <c r="Q1095" s="6">
        <f>YEAR(tbl_Sales[[#This Row],[Date]])</f>
        <v>2016</v>
      </c>
    </row>
    <row r="1096" spans="1:17" x14ac:dyDescent="0.25">
      <c r="A1096" s="1">
        <v>42514</v>
      </c>
      <c r="B1096">
        <v>920000</v>
      </c>
      <c r="C1096" t="s">
        <v>2</v>
      </c>
      <c r="D1096" t="s">
        <v>12427</v>
      </c>
      <c r="E1096" t="s">
        <v>10</v>
      </c>
      <c r="F1096">
        <v>3073</v>
      </c>
      <c r="G1096">
        <v>3</v>
      </c>
      <c r="H1096">
        <v>2</v>
      </c>
      <c r="I1096">
        <v>2</v>
      </c>
      <c r="J1096">
        <v>623</v>
      </c>
      <c r="L1096" t="s">
        <v>1250</v>
      </c>
      <c r="M1096" t="s">
        <v>93</v>
      </c>
      <c r="N1096" t="s">
        <v>62</v>
      </c>
      <c r="O1096" s="6" t="str">
        <f>INDEX(lkp_Region,MATCH(tbl_Sales[[#This Row],[Suburb]],lkp_Suburb,0))</f>
        <v>Northern Metropolitan</v>
      </c>
      <c r="P1096" s="6">
        <f>MONTH(tbl_Sales[[#This Row],[Date]])</f>
        <v>5</v>
      </c>
      <c r="Q1096" s="6">
        <f>YEAR(tbl_Sales[[#This Row],[Date]])</f>
        <v>2016</v>
      </c>
    </row>
    <row r="1097" spans="1:17" x14ac:dyDescent="0.25">
      <c r="A1097" s="1">
        <v>42514</v>
      </c>
      <c r="B1097">
        <v>1760000</v>
      </c>
      <c r="C1097" t="s">
        <v>2</v>
      </c>
      <c r="D1097" t="s">
        <v>12427</v>
      </c>
      <c r="E1097" t="s">
        <v>10</v>
      </c>
      <c r="F1097">
        <v>3070</v>
      </c>
      <c r="G1097">
        <v>3</v>
      </c>
      <c r="H1097">
        <v>2</v>
      </c>
      <c r="I1097">
        <v>2</v>
      </c>
      <c r="J1097">
        <v>403</v>
      </c>
      <c r="K1097">
        <v>1920</v>
      </c>
      <c r="L1097" t="s">
        <v>1251</v>
      </c>
      <c r="M1097" t="s">
        <v>271</v>
      </c>
      <c r="N1097" t="s">
        <v>62</v>
      </c>
      <c r="O1097" s="6" t="str">
        <f>INDEX(lkp_Region,MATCH(tbl_Sales[[#This Row],[Suburb]],lkp_Suburb,0))</f>
        <v>Northern Metropolitan</v>
      </c>
      <c r="P1097" s="6">
        <f>MONTH(tbl_Sales[[#This Row],[Date]])</f>
        <v>5</v>
      </c>
      <c r="Q1097" s="6">
        <f>YEAR(tbl_Sales[[#This Row],[Date]])</f>
        <v>2016</v>
      </c>
    </row>
    <row r="1098" spans="1:17" x14ac:dyDescent="0.25">
      <c r="A1098" s="1">
        <v>42514</v>
      </c>
      <c r="B1098">
        <v>586000</v>
      </c>
      <c r="C1098" t="s">
        <v>2</v>
      </c>
      <c r="D1098" t="s">
        <v>12423</v>
      </c>
      <c r="E1098" t="s">
        <v>10</v>
      </c>
      <c r="F1098">
        <v>3020</v>
      </c>
      <c r="G1098">
        <v>3</v>
      </c>
      <c r="H1098">
        <v>1</v>
      </c>
      <c r="I1098">
        <v>1</v>
      </c>
      <c r="J1098">
        <v>701</v>
      </c>
      <c r="K1098">
        <v>1960</v>
      </c>
      <c r="L1098" t="s">
        <v>1252</v>
      </c>
      <c r="M1098" t="s">
        <v>141</v>
      </c>
      <c r="N1098" t="s">
        <v>3</v>
      </c>
      <c r="O1098" s="6" t="str">
        <f>INDEX(lkp_Region,MATCH(tbl_Sales[[#This Row],[Suburb]],lkp_Suburb,0))</f>
        <v>Western Metropolitan</v>
      </c>
      <c r="P1098" s="6">
        <f>MONTH(tbl_Sales[[#This Row],[Date]])</f>
        <v>5</v>
      </c>
      <c r="Q1098" s="6">
        <f>YEAR(tbl_Sales[[#This Row],[Date]])</f>
        <v>2016</v>
      </c>
    </row>
    <row r="1099" spans="1:17" x14ac:dyDescent="0.25">
      <c r="A1099" s="1">
        <v>42514</v>
      </c>
      <c r="B1099">
        <v>1389000</v>
      </c>
      <c r="C1099" t="s">
        <v>2</v>
      </c>
      <c r="D1099" t="s">
        <v>12429</v>
      </c>
      <c r="E1099" t="s">
        <v>10</v>
      </c>
      <c r="F1099">
        <v>3104</v>
      </c>
      <c r="G1099">
        <v>2</v>
      </c>
      <c r="H1099">
        <v>1</v>
      </c>
      <c r="I1099">
        <v>4</v>
      </c>
      <c r="J1099">
        <v>701</v>
      </c>
      <c r="L1099" t="s">
        <v>1253</v>
      </c>
      <c r="M1099" t="s">
        <v>99</v>
      </c>
      <c r="N1099" t="s">
        <v>101</v>
      </c>
      <c r="O1099" s="6" t="str">
        <f>INDEX(lkp_Region,MATCH(tbl_Sales[[#This Row],[Suburb]],lkp_Suburb,0))</f>
        <v>Southern Metropolitan</v>
      </c>
      <c r="P1099" s="6">
        <f>MONTH(tbl_Sales[[#This Row],[Date]])</f>
        <v>5</v>
      </c>
      <c r="Q1099" s="6">
        <f>YEAR(tbl_Sales[[#This Row],[Date]])</f>
        <v>2016</v>
      </c>
    </row>
    <row r="1100" spans="1:17" x14ac:dyDescent="0.25">
      <c r="A1100" s="1">
        <v>42514</v>
      </c>
      <c r="B1100">
        <v>2115000</v>
      </c>
      <c r="C1100" t="s">
        <v>2</v>
      </c>
      <c r="D1100" t="s">
        <v>12429</v>
      </c>
      <c r="E1100" t="s">
        <v>10</v>
      </c>
      <c r="F1100">
        <v>3146</v>
      </c>
      <c r="G1100">
        <v>3</v>
      </c>
      <c r="H1100">
        <v>2</v>
      </c>
      <c r="I1100">
        <v>2</v>
      </c>
      <c r="J1100">
        <v>745</v>
      </c>
      <c r="K1100">
        <v>1920</v>
      </c>
      <c r="L1100" t="s">
        <v>1254</v>
      </c>
      <c r="M1100" t="s">
        <v>102</v>
      </c>
      <c r="N1100" t="s">
        <v>101</v>
      </c>
      <c r="O1100" s="6" t="str">
        <f>INDEX(lkp_Region,MATCH(tbl_Sales[[#This Row],[Suburb]],lkp_Suburb,0))</f>
        <v>Southern Metropolitan</v>
      </c>
      <c r="P1100" s="6">
        <f>MONTH(tbl_Sales[[#This Row],[Date]])</f>
        <v>5</v>
      </c>
      <c r="Q1100" s="6">
        <f>YEAR(tbl_Sales[[#This Row],[Date]])</f>
        <v>2016</v>
      </c>
    </row>
    <row r="1101" spans="1:17" x14ac:dyDescent="0.25">
      <c r="A1101" s="1">
        <v>42514</v>
      </c>
      <c r="B1101">
        <v>830000</v>
      </c>
      <c r="C1101" t="s">
        <v>2</v>
      </c>
      <c r="D1101" t="s">
        <v>12429</v>
      </c>
      <c r="E1101" t="s">
        <v>5</v>
      </c>
      <c r="F1101">
        <v>3188</v>
      </c>
      <c r="G1101">
        <v>2</v>
      </c>
      <c r="H1101">
        <v>1</v>
      </c>
      <c r="I1101">
        <v>2</v>
      </c>
      <c r="J1101">
        <v>658</v>
      </c>
      <c r="L1101" t="s">
        <v>1255</v>
      </c>
      <c r="M1101" t="s">
        <v>278</v>
      </c>
      <c r="N1101" t="s">
        <v>107</v>
      </c>
      <c r="O1101" s="6" t="str">
        <f>INDEX(lkp_Region,MATCH(tbl_Sales[[#This Row],[Suburb]],lkp_Suburb,0))</f>
        <v>Southern Metropolitan</v>
      </c>
      <c r="P1101" s="6">
        <f>MONTH(tbl_Sales[[#This Row],[Date]])</f>
        <v>5</v>
      </c>
      <c r="Q1101" s="6">
        <f>YEAR(tbl_Sales[[#This Row],[Date]])</f>
        <v>2016</v>
      </c>
    </row>
    <row r="1102" spans="1:17" x14ac:dyDescent="0.25">
      <c r="A1102" s="1">
        <v>42514</v>
      </c>
      <c r="B1102">
        <v>940000</v>
      </c>
      <c r="C1102" t="s">
        <v>51</v>
      </c>
      <c r="D1102" t="s">
        <v>12428</v>
      </c>
      <c r="E1102" t="s">
        <v>10</v>
      </c>
      <c r="F1102">
        <v>3187</v>
      </c>
      <c r="G1102">
        <v>3</v>
      </c>
      <c r="H1102">
        <v>2</v>
      </c>
      <c r="I1102">
        <v>3</v>
      </c>
      <c r="J1102">
        <v>0</v>
      </c>
      <c r="K1102">
        <v>2004</v>
      </c>
      <c r="L1102" t="s">
        <v>1256</v>
      </c>
      <c r="M1102" t="s">
        <v>346</v>
      </c>
      <c r="N1102" t="s">
        <v>107</v>
      </c>
      <c r="O1102" s="6" t="str">
        <f>INDEX(lkp_Region,MATCH(tbl_Sales[[#This Row],[Suburb]],lkp_Suburb,0))</f>
        <v>Southern Metropolitan</v>
      </c>
      <c r="P1102" s="6">
        <f>MONTH(tbl_Sales[[#This Row],[Date]])</f>
        <v>5</v>
      </c>
      <c r="Q1102" s="6">
        <f>YEAR(tbl_Sales[[#This Row],[Date]])</f>
        <v>2016</v>
      </c>
    </row>
    <row r="1103" spans="1:17" x14ac:dyDescent="0.25">
      <c r="A1103" s="1">
        <v>42514</v>
      </c>
      <c r="B1103">
        <v>507000</v>
      </c>
      <c r="C1103" t="s">
        <v>2</v>
      </c>
      <c r="D1103" t="s">
        <v>12427</v>
      </c>
      <c r="E1103" t="s">
        <v>5</v>
      </c>
      <c r="F1103">
        <v>3081</v>
      </c>
      <c r="G1103">
        <v>3</v>
      </c>
      <c r="H1103">
        <v>1</v>
      </c>
      <c r="I1103">
        <v>1</v>
      </c>
      <c r="J1103">
        <v>536</v>
      </c>
      <c r="L1103" t="s">
        <v>1257</v>
      </c>
      <c r="M1103" t="s">
        <v>148</v>
      </c>
      <c r="N1103" t="s">
        <v>150</v>
      </c>
      <c r="O1103" s="6" t="str">
        <f>INDEX(lkp_Region,MATCH(tbl_Sales[[#This Row],[Suburb]],lkp_Suburb,0))</f>
        <v>Eastern Metropolitan</v>
      </c>
      <c r="P1103" s="6">
        <f>MONTH(tbl_Sales[[#This Row],[Date]])</f>
        <v>5</v>
      </c>
      <c r="Q1103" s="6">
        <f>YEAR(tbl_Sales[[#This Row],[Date]])</f>
        <v>2016</v>
      </c>
    </row>
    <row r="1104" spans="1:17" x14ac:dyDescent="0.25">
      <c r="A1104" s="1">
        <v>42515</v>
      </c>
      <c r="B1104">
        <v>910000</v>
      </c>
      <c r="C1104" t="s">
        <v>2</v>
      </c>
      <c r="D1104" t="s">
        <v>12427</v>
      </c>
      <c r="E1104" t="s">
        <v>10</v>
      </c>
      <c r="F1104">
        <v>3054</v>
      </c>
      <c r="G1104">
        <v>2</v>
      </c>
      <c r="H1104">
        <v>1</v>
      </c>
      <c r="I1104">
        <v>1</v>
      </c>
      <c r="J1104">
        <v>100</v>
      </c>
      <c r="L1104" t="s">
        <v>1258</v>
      </c>
      <c r="M1104" t="s">
        <v>513</v>
      </c>
      <c r="N1104" t="s">
        <v>8</v>
      </c>
      <c r="O1104" s="6" t="str">
        <f>INDEX(lkp_Region,MATCH(tbl_Sales[[#This Row],[Suburb]],lkp_Suburb,0))</f>
        <v>Northern Metropolitan</v>
      </c>
      <c r="P1104" s="6">
        <f>MONTH(tbl_Sales[[#This Row],[Date]])</f>
        <v>5</v>
      </c>
      <c r="Q1104" s="6">
        <f>YEAR(tbl_Sales[[#This Row],[Date]])</f>
        <v>2016</v>
      </c>
    </row>
    <row r="1105" spans="1:17" x14ac:dyDescent="0.25">
      <c r="A1105" s="1">
        <v>42515</v>
      </c>
      <c r="B1105">
        <v>875000</v>
      </c>
      <c r="C1105" t="s">
        <v>2</v>
      </c>
      <c r="D1105" t="s">
        <v>12428</v>
      </c>
      <c r="E1105" t="s">
        <v>10</v>
      </c>
      <c r="F1105">
        <v>3182</v>
      </c>
      <c r="G1105">
        <v>2</v>
      </c>
      <c r="H1105">
        <v>1</v>
      </c>
      <c r="I1105">
        <v>1</v>
      </c>
      <c r="J1105">
        <v>123</v>
      </c>
      <c r="K1105">
        <v>1900</v>
      </c>
      <c r="L1105" t="s">
        <v>1259</v>
      </c>
      <c r="M1105" t="s">
        <v>156</v>
      </c>
      <c r="N1105" t="s">
        <v>26</v>
      </c>
      <c r="O1105" s="6" t="str">
        <f>INDEX(lkp_Region,MATCH(tbl_Sales[[#This Row],[Suburb]],lkp_Suburb,0))</f>
        <v>Southern Metropolitan</v>
      </c>
      <c r="P1105" s="6">
        <f>MONTH(tbl_Sales[[#This Row],[Date]])</f>
        <v>5</v>
      </c>
      <c r="Q1105" s="6">
        <f>YEAR(tbl_Sales[[#This Row],[Date]])</f>
        <v>2016</v>
      </c>
    </row>
    <row r="1106" spans="1:17" x14ac:dyDescent="0.25">
      <c r="A1106" s="1">
        <v>42515</v>
      </c>
      <c r="B1106">
        <v>1405000</v>
      </c>
      <c r="C1106" t="s">
        <v>2</v>
      </c>
      <c r="D1106" t="s">
        <v>12430</v>
      </c>
      <c r="E1106" t="s">
        <v>5</v>
      </c>
      <c r="F1106">
        <v>3205</v>
      </c>
      <c r="G1106">
        <v>3</v>
      </c>
      <c r="H1106">
        <v>1</v>
      </c>
      <c r="I1106">
        <v>1</v>
      </c>
      <c r="J1106">
        <v>181</v>
      </c>
      <c r="K1106">
        <v>1880</v>
      </c>
      <c r="L1106" t="s">
        <v>1260</v>
      </c>
      <c r="M1106" t="s">
        <v>185</v>
      </c>
      <c r="N1106" t="s">
        <v>26</v>
      </c>
      <c r="O1106" s="6" t="str">
        <f>INDEX(lkp_Region,MATCH(tbl_Sales[[#This Row],[Suburb]],lkp_Suburb,0))</f>
        <v>Southern Metropolitan</v>
      </c>
      <c r="P1106" s="6">
        <f>MONTH(tbl_Sales[[#This Row],[Date]])</f>
        <v>5</v>
      </c>
      <c r="Q1106" s="6">
        <f>YEAR(tbl_Sales[[#This Row],[Date]])</f>
        <v>2016</v>
      </c>
    </row>
    <row r="1107" spans="1:17" x14ac:dyDescent="0.25">
      <c r="A1107" s="1">
        <v>42515</v>
      </c>
      <c r="B1107">
        <v>1700000</v>
      </c>
      <c r="C1107" t="s">
        <v>2</v>
      </c>
      <c r="D1107" t="s">
        <v>12429</v>
      </c>
      <c r="E1107" t="s">
        <v>10</v>
      </c>
      <c r="F1107">
        <v>3184</v>
      </c>
      <c r="G1107">
        <v>3</v>
      </c>
      <c r="H1107">
        <v>2</v>
      </c>
      <c r="I1107">
        <v>2</v>
      </c>
      <c r="J1107">
        <v>316</v>
      </c>
      <c r="K1107">
        <v>1910</v>
      </c>
      <c r="L1107" t="s">
        <v>1261</v>
      </c>
      <c r="M1107" t="s">
        <v>58</v>
      </c>
      <c r="N1107" t="s">
        <v>26</v>
      </c>
      <c r="O1107" s="6" t="str">
        <f>INDEX(lkp_Region,MATCH(tbl_Sales[[#This Row],[Suburb]],lkp_Suburb,0))</f>
        <v>Southern Metropolitan</v>
      </c>
      <c r="P1107" s="6">
        <f>MONTH(tbl_Sales[[#This Row],[Date]])</f>
        <v>5</v>
      </c>
      <c r="Q1107" s="6">
        <f>YEAR(tbl_Sales[[#This Row],[Date]])</f>
        <v>2016</v>
      </c>
    </row>
    <row r="1108" spans="1:17" x14ac:dyDescent="0.25">
      <c r="A1108" s="1">
        <v>42515</v>
      </c>
      <c r="B1108">
        <v>272500</v>
      </c>
      <c r="C1108" t="s">
        <v>13</v>
      </c>
      <c r="D1108" t="s">
        <v>12424</v>
      </c>
      <c r="E1108" t="s">
        <v>5</v>
      </c>
      <c r="F1108">
        <v>3056</v>
      </c>
      <c r="G1108">
        <v>1</v>
      </c>
      <c r="H1108">
        <v>1</v>
      </c>
      <c r="I1108">
        <v>1</v>
      </c>
      <c r="J1108">
        <v>0</v>
      </c>
      <c r="K1108">
        <v>1970</v>
      </c>
      <c r="L1108" t="s">
        <v>1262</v>
      </c>
      <c r="M1108" t="s">
        <v>117</v>
      </c>
      <c r="N1108" t="s">
        <v>18</v>
      </c>
      <c r="O1108" s="6" t="str">
        <f>INDEX(lkp_Region,MATCH(tbl_Sales[[#This Row],[Suburb]],lkp_Suburb,0))</f>
        <v>Northern Metropolitan</v>
      </c>
      <c r="P1108" s="6">
        <f>MONTH(tbl_Sales[[#This Row],[Date]])</f>
        <v>5</v>
      </c>
      <c r="Q1108" s="6">
        <f>YEAR(tbl_Sales[[#This Row],[Date]])</f>
        <v>2016</v>
      </c>
    </row>
    <row r="1109" spans="1:17" x14ac:dyDescent="0.25">
      <c r="A1109" s="1">
        <v>42515</v>
      </c>
      <c r="B1109">
        <v>585000</v>
      </c>
      <c r="C1109" t="s">
        <v>2</v>
      </c>
      <c r="D1109" t="s">
        <v>12426</v>
      </c>
      <c r="E1109" t="s">
        <v>10</v>
      </c>
      <c r="F1109">
        <v>3046</v>
      </c>
      <c r="G1109">
        <v>5</v>
      </c>
      <c r="H1109">
        <v>2</v>
      </c>
      <c r="I1109">
        <v>1</v>
      </c>
      <c r="J1109">
        <v>590</v>
      </c>
      <c r="L1109" t="s">
        <v>1263</v>
      </c>
      <c r="M1109" t="s">
        <v>391</v>
      </c>
      <c r="N1109" t="s">
        <v>18</v>
      </c>
      <c r="O1109" s="6" t="str">
        <f>INDEX(lkp_Region,MATCH(tbl_Sales[[#This Row],[Suburb]],lkp_Suburb,0))</f>
        <v>Northern Metropolitan</v>
      </c>
      <c r="P1109" s="6">
        <f>MONTH(tbl_Sales[[#This Row],[Date]])</f>
        <v>5</v>
      </c>
      <c r="Q1109" s="6">
        <f>YEAR(tbl_Sales[[#This Row],[Date]])</f>
        <v>2016</v>
      </c>
    </row>
    <row r="1110" spans="1:17" x14ac:dyDescent="0.25">
      <c r="A1110" s="1">
        <v>42515</v>
      </c>
      <c r="B1110">
        <v>670000</v>
      </c>
      <c r="C1110" t="s">
        <v>2</v>
      </c>
      <c r="D1110" t="s">
        <v>12427</v>
      </c>
      <c r="E1110" t="s">
        <v>5</v>
      </c>
      <c r="F1110">
        <v>3034</v>
      </c>
      <c r="G1110">
        <v>3</v>
      </c>
      <c r="H1110">
        <v>2</v>
      </c>
      <c r="I1110">
        <v>2</v>
      </c>
      <c r="J1110">
        <v>671</v>
      </c>
      <c r="L1110" t="s">
        <v>1264</v>
      </c>
      <c r="M1110" t="s">
        <v>524</v>
      </c>
      <c r="N1110" t="s">
        <v>49</v>
      </c>
      <c r="O1110" s="6" t="str">
        <f>INDEX(lkp_Region,MATCH(tbl_Sales[[#This Row],[Suburb]],lkp_Suburb,0))</f>
        <v>Western Metropolitan</v>
      </c>
      <c r="P1110" s="6">
        <f>MONTH(tbl_Sales[[#This Row],[Date]])</f>
        <v>5</v>
      </c>
      <c r="Q1110" s="6">
        <f>YEAR(tbl_Sales[[#This Row],[Date]])</f>
        <v>2016</v>
      </c>
    </row>
    <row r="1111" spans="1:17" x14ac:dyDescent="0.25">
      <c r="A1111" s="1">
        <v>42515</v>
      </c>
      <c r="B1111">
        <v>835000</v>
      </c>
      <c r="C1111" t="s">
        <v>2</v>
      </c>
      <c r="D1111" t="s">
        <v>12427</v>
      </c>
      <c r="E1111" t="s">
        <v>10</v>
      </c>
      <c r="F1111">
        <v>3033</v>
      </c>
      <c r="G1111">
        <v>4</v>
      </c>
      <c r="H1111">
        <v>2</v>
      </c>
      <c r="I1111">
        <v>3</v>
      </c>
      <c r="J1111">
        <v>708</v>
      </c>
      <c r="K1111">
        <v>1990</v>
      </c>
      <c r="L1111" t="s">
        <v>1265</v>
      </c>
      <c r="M1111" t="s">
        <v>119</v>
      </c>
      <c r="N1111" t="s">
        <v>49</v>
      </c>
      <c r="O1111" s="6" t="str">
        <f>INDEX(lkp_Region,MATCH(tbl_Sales[[#This Row],[Suburb]],lkp_Suburb,0))</f>
        <v>Western Metropolitan</v>
      </c>
      <c r="P1111" s="6">
        <f>MONTH(tbl_Sales[[#This Row],[Date]])</f>
        <v>5</v>
      </c>
      <c r="Q1111" s="6">
        <f>YEAR(tbl_Sales[[#This Row],[Date]])</f>
        <v>2016</v>
      </c>
    </row>
    <row r="1112" spans="1:17" x14ac:dyDescent="0.25">
      <c r="A1112" s="1">
        <v>42515</v>
      </c>
      <c r="B1112">
        <v>871000</v>
      </c>
      <c r="C1112" t="s">
        <v>2</v>
      </c>
      <c r="D1112" t="s">
        <v>12427</v>
      </c>
      <c r="E1112" t="s">
        <v>10</v>
      </c>
      <c r="F1112">
        <v>3033</v>
      </c>
      <c r="G1112">
        <v>4</v>
      </c>
      <c r="H1112">
        <v>2</v>
      </c>
      <c r="I1112">
        <v>2</v>
      </c>
      <c r="J1112">
        <v>570</v>
      </c>
      <c r="L1112" t="s">
        <v>1266</v>
      </c>
      <c r="M1112" t="s">
        <v>119</v>
      </c>
      <c r="N1112" t="s">
        <v>49</v>
      </c>
      <c r="O1112" s="6" t="str">
        <f>INDEX(lkp_Region,MATCH(tbl_Sales[[#This Row],[Suburb]],lkp_Suburb,0))</f>
        <v>Western Metropolitan</v>
      </c>
      <c r="P1112" s="6">
        <f>MONTH(tbl_Sales[[#This Row],[Date]])</f>
        <v>5</v>
      </c>
      <c r="Q1112" s="6">
        <f>YEAR(tbl_Sales[[#This Row],[Date]])</f>
        <v>2016</v>
      </c>
    </row>
    <row r="1113" spans="1:17" x14ac:dyDescent="0.25">
      <c r="A1113" s="1">
        <v>42515</v>
      </c>
      <c r="B1113">
        <v>1467000</v>
      </c>
      <c r="C1113" t="s">
        <v>2</v>
      </c>
      <c r="D1113" t="s">
        <v>12428</v>
      </c>
      <c r="E1113" t="s">
        <v>10</v>
      </c>
      <c r="F1113">
        <v>3040</v>
      </c>
      <c r="G1113">
        <v>4</v>
      </c>
      <c r="H1113">
        <v>2</v>
      </c>
      <c r="I1113">
        <v>1</v>
      </c>
      <c r="J1113">
        <v>683</v>
      </c>
      <c r="K1113">
        <v>1920</v>
      </c>
      <c r="L1113" t="s">
        <v>1267</v>
      </c>
      <c r="M1113" t="s">
        <v>47</v>
      </c>
      <c r="N1113" t="s">
        <v>49</v>
      </c>
      <c r="O1113" s="6" t="str">
        <f>INDEX(lkp_Region,MATCH(tbl_Sales[[#This Row],[Suburb]],lkp_Suburb,0))</f>
        <v>Western Metropolitan</v>
      </c>
      <c r="P1113" s="6">
        <f>MONTH(tbl_Sales[[#This Row],[Date]])</f>
        <v>5</v>
      </c>
      <c r="Q1113" s="6">
        <f>YEAR(tbl_Sales[[#This Row],[Date]])</f>
        <v>2016</v>
      </c>
    </row>
    <row r="1114" spans="1:17" x14ac:dyDescent="0.25">
      <c r="A1114" s="1">
        <v>42515</v>
      </c>
      <c r="B1114">
        <v>620000</v>
      </c>
      <c r="C1114" t="s">
        <v>13</v>
      </c>
      <c r="D1114" t="s">
        <v>12429</v>
      </c>
      <c r="E1114" t="s">
        <v>10</v>
      </c>
      <c r="F1114">
        <v>3003</v>
      </c>
      <c r="G1114">
        <v>2</v>
      </c>
      <c r="H1114">
        <v>1</v>
      </c>
      <c r="I1114">
        <v>1</v>
      </c>
      <c r="J1114">
        <v>0</v>
      </c>
      <c r="K1114">
        <v>2002</v>
      </c>
      <c r="L1114" t="s">
        <v>1268</v>
      </c>
      <c r="M1114" t="s">
        <v>686</v>
      </c>
      <c r="N1114" t="s">
        <v>88</v>
      </c>
      <c r="O1114" s="6" t="str">
        <f>INDEX(lkp_Region,MATCH(tbl_Sales[[#This Row],[Suburb]],lkp_Suburb,0))</f>
        <v>Northern Metropolitan</v>
      </c>
      <c r="P1114" s="6">
        <f>MONTH(tbl_Sales[[#This Row],[Date]])</f>
        <v>5</v>
      </c>
      <c r="Q1114" s="6">
        <f>YEAR(tbl_Sales[[#This Row],[Date]])</f>
        <v>2016</v>
      </c>
    </row>
    <row r="1115" spans="1:17" x14ac:dyDescent="0.25">
      <c r="A1115" s="1">
        <v>42515</v>
      </c>
      <c r="B1115">
        <v>720000</v>
      </c>
      <c r="C1115" t="s">
        <v>2</v>
      </c>
      <c r="D1115" t="s">
        <v>12428</v>
      </c>
      <c r="E1115" t="s">
        <v>5</v>
      </c>
      <c r="F1115">
        <v>3053</v>
      </c>
      <c r="G1115">
        <v>2</v>
      </c>
      <c r="H1115">
        <v>1</v>
      </c>
      <c r="I1115">
        <v>1</v>
      </c>
      <c r="J1115">
        <v>117</v>
      </c>
      <c r="K1115">
        <v>1890</v>
      </c>
      <c r="L1115" t="s">
        <v>1269</v>
      </c>
      <c r="M1115" t="s">
        <v>164</v>
      </c>
      <c r="N1115" t="s">
        <v>88</v>
      </c>
      <c r="O1115" s="6" t="str">
        <f>INDEX(lkp_Region,MATCH(tbl_Sales[[#This Row],[Suburb]],lkp_Suburb,0))</f>
        <v>Northern Metropolitan</v>
      </c>
      <c r="P1115" s="6">
        <f>MONTH(tbl_Sales[[#This Row],[Date]])</f>
        <v>5</v>
      </c>
      <c r="Q1115" s="6">
        <f>YEAR(tbl_Sales[[#This Row],[Date]])</f>
        <v>2016</v>
      </c>
    </row>
    <row r="1116" spans="1:17" x14ac:dyDescent="0.25">
      <c r="A1116" s="1">
        <v>42515</v>
      </c>
      <c r="B1116">
        <v>370000</v>
      </c>
      <c r="C1116" t="s">
        <v>13</v>
      </c>
      <c r="D1116" t="s">
        <v>12428</v>
      </c>
      <c r="E1116" t="s">
        <v>5</v>
      </c>
      <c r="F1116">
        <v>3011</v>
      </c>
      <c r="G1116">
        <v>2</v>
      </c>
      <c r="H1116">
        <v>1</v>
      </c>
      <c r="I1116">
        <v>1</v>
      </c>
      <c r="J1116">
        <v>0</v>
      </c>
      <c r="K1116">
        <v>2007</v>
      </c>
      <c r="L1116" t="s">
        <v>1270</v>
      </c>
      <c r="M1116" t="s">
        <v>22</v>
      </c>
      <c r="N1116" t="s">
        <v>21</v>
      </c>
      <c r="O1116" s="6" t="str">
        <f>INDEX(lkp_Region,MATCH(tbl_Sales[[#This Row],[Suburb]],lkp_Suburb,0))</f>
        <v>Western Metropolitan</v>
      </c>
      <c r="P1116" s="6">
        <f>MONTH(tbl_Sales[[#This Row],[Date]])</f>
        <v>5</v>
      </c>
      <c r="Q1116" s="6">
        <f>YEAR(tbl_Sales[[#This Row],[Date]])</f>
        <v>2016</v>
      </c>
    </row>
    <row r="1117" spans="1:17" x14ac:dyDescent="0.25">
      <c r="A1117" s="1">
        <v>42515</v>
      </c>
      <c r="B1117">
        <v>870000</v>
      </c>
      <c r="C1117" t="s">
        <v>2</v>
      </c>
      <c r="D1117" t="s">
        <v>12423</v>
      </c>
      <c r="E1117" t="s">
        <v>5</v>
      </c>
      <c r="F1117">
        <v>3107</v>
      </c>
      <c r="G1117">
        <v>4</v>
      </c>
      <c r="H1117">
        <v>1</v>
      </c>
      <c r="I1117">
        <v>2</v>
      </c>
      <c r="J1117">
        <v>826</v>
      </c>
      <c r="K1117">
        <v>1960</v>
      </c>
      <c r="L1117" t="s">
        <v>1271</v>
      </c>
      <c r="M1117" t="s">
        <v>586</v>
      </c>
      <c r="N1117" t="s">
        <v>128</v>
      </c>
      <c r="O1117" s="6" t="str">
        <f>INDEX(lkp_Region,MATCH(tbl_Sales[[#This Row],[Suburb]],lkp_Suburb,0))</f>
        <v>Eastern Metropolitan</v>
      </c>
      <c r="P1117" s="6">
        <f>MONTH(tbl_Sales[[#This Row],[Date]])</f>
        <v>5</v>
      </c>
      <c r="Q1117" s="6">
        <f>YEAR(tbl_Sales[[#This Row],[Date]])</f>
        <v>2016</v>
      </c>
    </row>
    <row r="1118" spans="1:17" x14ac:dyDescent="0.25">
      <c r="A1118" s="1">
        <v>42515</v>
      </c>
      <c r="B1118">
        <v>975000</v>
      </c>
      <c r="C1118" t="s">
        <v>51</v>
      </c>
      <c r="D1118" t="s">
        <v>12425</v>
      </c>
      <c r="E1118" t="s">
        <v>5</v>
      </c>
      <c r="F1118">
        <v>3105</v>
      </c>
      <c r="G1118">
        <v>3</v>
      </c>
      <c r="H1118">
        <v>2</v>
      </c>
      <c r="I1118">
        <v>2</v>
      </c>
      <c r="J1118">
        <v>632</v>
      </c>
      <c r="K1118">
        <v>2013</v>
      </c>
      <c r="L1118" t="s">
        <v>1272</v>
      </c>
      <c r="M1118" t="s">
        <v>507</v>
      </c>
      <c r="N1118" t="s">
        <v>128</v>
      </c>
      <c r="O1118" s="6" t="str">
        <f>INDEX(lkp_Region,MATCH(tbl_Sales[[#This Row],[Suburb]],lkp_Suburb,0))</f>
        <v>Eastern Metropolitan</v>
      </c>
      <c r="P1118" s="6">
        <f>MONTH(tbl_Sales[[#This Row],[Date]])</f>
        <v>5</v>
      </c>
      <c r="Q1118" s="6">
        <f>YEAR(tbl_Sales[[#This Row],[Date]])</f>
        <v>2016</v>
      </c>
    </row>
    <row r="1119" spans="1:17" x14ac:dyDescent="0.25">
      <c r="A1119" s="1">
        <v>42515</v>
      </c>
      <c r="B1119">
        <v>785000</v>
      </c>
      <c r="C1119" t="s">
        <v>51</v>
      </c>
      <c r="D1119" t="s">
        <v>12427</v>
      </c>
      <c r="E1119" t="s">
        <v>10</v>
      </c>
      <c r="F1119">
        <v>3189</v>
      </c>
      <c r="G1119">
        <v>3</v>
      </c>
      <c r="H1119">
        <v>2</v>
      </c>
      <c r="I1119">
        <v>2</v>
      </c>
      <c r="J1119">
        <v>169</v>
      </c>
      <c r="L1119" t="s">
        <v>1273</v>
      </c>
      <c r="M1119" t="s">
        <v>70</v>
      </c>
      <c r="N1119" t="s">
        <v>45</v>
      </c>
      <c r="O1119" s="6" t="str">
        <f>INDEX(lkp_Region,MATCH(tbl_Sales[[#This Row],[Suburb]],lkp_Suburb,0))</f>
        <v>Southern Metropolitan</v>
      </c>
      <c r="P1119" s="6">
        <f>MONTH(tbl_Sales[[#This Row],[Date]])</f>
        <v>5</v>
      </c>
      <c r="Q1119" s="6">
        <f>YEAR(tbl_Sales[[#This Row],[Date]])</f>
        <v>2016</v>
      </c>
    </row>
    <row r="1120" spans="1:17" x14ac:dyDescent="0.25">
      <c r="A1120" s="1">
        <v>42515</v>
      </c>
      <c r="B1120">
        <v>985000</v>
      </c>
      <c r="C1120" t="s">
        <v>2</v>
      </c>
      <c r="D1120" t="s">
        <v>12424</v>
      </c>
      <c r="E1120" t="s">
        <v>10</v>
      </c>
      <c r="F1120">
        <v>3015</v>
      </c>
      <c r="G1120">
        <v>3</v>
      </c>
      <c r="H1120">
        <v>1</v>
      </c>
      <c r="I1120">
        <v>5</v>
      </c>
      <c r="J1120">
        <v>669</v>
      </c>
      <c r="K1120">
        <v>1950</v>
      </c>
      <c r="L1120" t="s">
        <v>1274</v>
      </c>
      <c r="M1120" t="s">
        <v>419</v>
      </c>
      <c r="N1120" t="s">
        <v>69</v>
      </c>
      <c r="O1120" s="6" t="str">
        <f>INDEX(lkp_Region,MATCH(tbl_Sales[[#This Row],[Suburb]],lkp_Suburb,0))</f>
        <v>Western Metropolitan</v>
      </c>
      <c r="P1120" s="6">
        <f>MONTH(tbl_Sales[[#This Row],[Date]])</f>
        <v>5</v>
      </c>
      <c r="Q1120" s="6">
        <f>YEAR(tbl_Sales[[#This Row],[Date]])</f>
        <v>2016</v>
      </c>
    </row>
    <row r="1121" spans="1:17" x14ac:dyDescent="0.25">
      <c r="A1121" s="1">
        <v>42515</v>
      </c>
      <c r="B1121">
        <v>1725000</v>
      </c>
      <c r="C1121" t="s">
        <v>2</v>
      </c>
      <c r="D1121" t="s">
        <v>12429</v>
      </c>
      <c r="E1121" t="s">
        <v>10</v>
      </c>
      <c r="F1121">
        <v>3101</v>
      </c>
      <c r="G1121">
        <v>4</v>
      </c>
      <c r="H1121">
        <v>2</v>
      </c>
      <c r="I1121">
        <v>3</v>
      </c>
      <c r="J1121">
        <v>709</v>
      </c>
      <c r="L1121" t="s">
        <v>1275</v>
      </c>
      <c r="M1121" t="s">
        <v>145</v>
      </c>
      <c r="N1121" t="s">
        <v>101</v>
      </c>
      <c r="O1121" s="6" t="str">
        <f>INDEX(lkp_Region,MATCH(tbl_Sales[[#This Row],[Suburb]],lkp_Suburb,0))</f>
        <v>Southern Metropolitan</v>
      </c>
      <c r="P1121" s="6">
        <f>MONTH(tbl_Sales[[#This Row],[Date]])</f>
        <v>5</v>
      </c>
      <c r="Q1121" s="6">
        <f>YEAR(tbl_Sales[[#This Row],[Date]])</f>
        <v>2016</v>
      </c>
    </row>
    <row r="1122" spans="1:17" x14ac:dyDescent="0.25">
      <c r="A1122" s="1">
        <v>42515</v>
      </c>
      <c r="B1122">
        <v>1843000</v>
      </c>
      <c r="C1122" t="s">
        <v>51</v>
      </c>
      <c r="D1122" t="s">
        <v>12429</v>
      </c>
      <c r="E1122" t="s">
        <v>10</v>
      </c>
      <c r="F1122">
        <v>3126</v>
      </c>
      <c r="G1122">
        <v>3</v>
      </c>
      <c r="H1122">
        <v>2</v>
      </c>
      <c r="I1122">
        <v>2</v>
      </c>
      <c r="J1122">
        <v>0</v>
      </c>
      <c r="L1122" t="s">
        <v>1276</v>
      </c>
      <c r="M1122" t="s">
        <v>232</v>
      </c>
      <c r="N1122" t="s">
        <v>101</v>
      </c>
      <c r="O1122" s="6" t="str">
        <f>INDEX(lkp_Region,MATCH(tbl_Sales[[#This Row],[Suburb]],lkp_Suburb,0))</f>
        <v>Southern Metropolitan</v>
      </c>
      <c r="P1122" s="6">
        <f>MONTH(tbl_Sales[[#This Row],[Date]])</f>
        <v>5</v>
      </c>
      <c r="Q1122" s="6">
        <f>YEAR(tbl_Sales[[#This Row],[Date]])</f>
        <v>2016</v>
      </c>
    </row>
    <row r="1123" spans="1:17" x14ac:dyDescent="0.25">
      <c r="A1123" s="1">
        <v>42515</v>
      </c>
      <c r="B1123">
        <v>2325000</v>
      </c>
      <c r="C1123" t="s">
        <v>2</v>
      </c>
      <c r="D1123" t="s">
        <v>12427</v>
      </c>
      <c r="E1123" t="s">
        <v>5</v>
      </c>
      <c r="F1123">
        <v>3146</v>
      </c>
      <c r="G1123">
        <v>4</v>
      </c>
      <c r="H1123">
        <v>3</v>
      </c>
      <c r="I1123">
        <v>2</v>
      </c>
      <c r="J1123">
        <v>638</v>
      </c>
      <c r="K1123">
        <v>1930</v>
      </c>
      <c r="L1123" t="s">
        <v>1277</v>
      </c>
      <c r="M1123" t="s">
        <v>102</v>
      </c>
      <c r="N1123" t="s">
        <v>101</v>
      </c>
      <c r="O1123" s="6" t="str">
        <f>INDEX(lkp_Region,MATCH(tbl_Sales[[#This Row],[Suburb]],lkp_Suburb,0))</f>
        <v>Southern Metropolitan</v>
      </c>
      <c r="P1123" s="6">
        <f>MONTH(tbl_Sales[[#This Row],[Date]])</f>
        <v>5</v>
      </c>
      <c r="Q1123" s="6">
        <f>YEAR(tbl_Sales[[#This Row],[Date]])</f>
        <v>2016</v>
      </c>
    </row>
    <row r="1124" spans="1:17" x14ac:dyDescent="0.25">
      <c r="A1124" s="1">
        <v>42516</v>
      </c>
      <c r="B1124">
        <v>1100000</v>
      </c>
      <c r="C1124" t="s">
        <v>2</v>
      </c>
      <c r="D1124" t="s">
        <v>12427</v>
      </c>
      <c r="E1124" t="s">
        <v>5</v>
      </c>
      <c r="F1124">
        <v>3067</v>
      </c>
      <c r="G1124">
        <v>2</v>
      </c>
      <c r="H1124">
        <v>2</v>
      </c>
      <c r="I1124">
        <v>1</v>
      </c>
      <c r="J1124">
        <v>124</v>
      </c>
      <c r="K1124">
        <v>2013</v>
      </c>
      <c r="L1124" t="s">
        <v>1278</v>
      </c>
      <c r="M1124" t="s">
        <v>38</v>
      </c>
      <c r="N1124" t="s">
        <v>8</v>
      </c>
      <c r="O1124" s="6" t="str">
        <f>INDEX(lkp_Region,MATCH(tbl_Sales[[#This Row],[Suburb]],lkp_Suburb,0))</f>
        <v>Northern Metropolitan</v>
      </c>
      <c r="P1124" s="6">
        <f>MONTH(tbl_Sales[[#This Row],[Date]])</f>
        <v>5</v>
      </c>
      <c r="Q1124" s="6">
        <f>YEAR(tbl_Sales[[#This Row],[Date]])</f>
        <v>2016</v>
      </c>
    </row>
    <row r="1125" spans="1:17" x14ac:dyDescent="0.25">
      <c r="A1125" s="1">
        <v>42516</v>
      </c>
      <c r="B1125">
        <v>1456000</v>
      </c>
      <c r="C1125" t="s">
        <v>2</v>
      </c>
      <c r="D1125" t="s">
        <v>12429</v>
      </c>
      <c r="E1125" t="s">
        <v>10</v>
      </c>
      <c r="F1125">
        <v>3121</v>
      </c>
      <c r="G1125">
        <v>3</v>
      </c>
      <c r="H1125">
        <v>2</v>
      </c>
      <c r="I1125">
        <v>1</v>
      </c>
      <c r="J1125">
        <v>157</v>
      </c>
      <c r="K1125">
        <v>1900</v>
      </c>
      <c r="L1125" t="s">
        <v>1279</v>
      </c>
      <c r="M1125" t="s">
        <v>6</v>
      </c>
      <c r="N1125" t="s">
        <v>8</v>
      </c>
      <c r="O1125" s="6" t="str">
        <f>INDEX(lkp_Region,MATCH(tbl_Sales[[#This Row],[Suburb]],lkp_Suburb,0))</f>
        <v>Northern Metropolitan</v>
      </c>
      <c r="P1125" s="6">
        <f>MONTH(tbl_Sales[[#This Row],[Date]])</f>
        <v>5</v>
      </c>
      <c r="Q1125" s="6">
        <f>YEAR(tbl_Sales[[#This Row],[Date]])</f>
        <v>2016</v>
      </c>
    </row>
    <row r="1126" spans="1:17" x14ac:dyDescent="0.25">
      <c r="A1126" s="1">
        <v>42516</v>
      </c>
      <c r="B1126">
        <v>2700000</v>
      </c>
      <c r="C1126" t="s">
        <v>51</v>
      </c>
      <c r="D1126" t="s">
        <v>12425</v>
      </c>
      <c r="E1126" t="s">
        <v>5</v>
      </c>
      <c r="F1126">
        <v>3142</v>
      </c>
      <c r="G1126">
        <v>3</v>
      </c>
      <c r="H1126">
        <v>2</v>
      </c>
      <c r="I1126">
        <v>2</v>
      </c>
      <c r="J1126">
        <v>294</v>
      </c>
      <c r="K1126">
        <v>2010</v>
      </c>
      <c r="L1126" t="s">
        <v>1280</v>
      </c>
      <c r="M1126" t="s">
        <v>109</v>
      </c>
      <c r="N1126" t="s">
        <v>76</v>
      </c>
      <c r="O1126" s="6" t="str">
        <f>INDEX(lkp_Region,MATCH(tbl_Sales[[#This Row],[Suburb]],lkp_Suburb,0))</f>
        <v>Southern Metropolitan</v>
      </c>
      <c r="P1126" s="6">
        <f>MONTH(tbl_Sales[[#This Row],[Date]])</f>
        <v>5</v>
      </c>
      <c r="Q1126" s="6">
        <f>YEAR(tbl_Sales[[#This Row],[Date]])</f>
        <v>2016</v>
      </c>
    </row>
    <row r="1127" spans="1:17" x14ac:dyDescent="0.25">
      <c r="A1127" s="1">
        <v>42516</v>
      </c>
      <c r="B1127">
        <v>474000</v>
      </c>
      <c r="C1127" t="s">
        <v>13</v>
      </c>
      <c r="D1127" t="s">
        <v>12428</v>
      </c>
      <c r="E1127" t="s">
        <v>10</v>
      </c>
      <c r="F1127">
        <v>3183</v>
      </c>
      <c r="G1127">
        <v>2</v>
      </c>
      <c r="H1127">
        <v>1</v>
      </c>
      <c r="I1127">
        <v>1</v>
      </c>
      <c r="J1127">
        <v>0</v>
      </c>
      <c r="K1127">
        <v>1970</v>
      </c>
      <c r="L1127" t="s">
        <v>1281</v>
      </c>
      <c r="M1127" t="s">
        <v>326</v>
      </c>
      <c r="N1127" t="s">
        <v>26</v>
      </c>
      <c r="O1127" s="6" t="str">
        <f>INDEX(lkp_Region,MATCH(tbl_Sales[[#This Row],[Suburb]],lkp_Suburb,0))</f>
        <v>Southern Metropolitan</v>
      </c>
      <c r="P1127" s="6">
        <f>MONTH(tbl_Sales[[#This Row],[Date]])</f>
        <v>5</v>
      </c>
      <c r="Q1127" s="6">
        <f>YEAR(tbl_Sales[[#This Row],[Date]])</f>
        <v>2016</v>
      </c>
    </row>
    <row r="1128" spans="1:17" x14ac:dyDescent="0.25">
      <c r="A1128" s="1">
        <v>42516</v>
      </c>
      <c r="B1128">
        <v>1130000</v>
      </c>
      <c r="C1128" t="s">
        <v>2</v>
      </c>
      <c r="D1128" t="s">
        <v>12430</v>
      </c>
      <c r="E1128" t="s">
        <v>10</v>
      </c>
      <c r="F1128">
        <v>3207</v>
      </c>
      <c r="G1128">
        <v>2</v>
      </c>
      <c r="H1128">
        <v>1</v>
      </c>
      <c r="I1128">
        <v>0</v>
      </c>
      <c r="J1128">
        <v>112</v>
      </c>
      <c r="L1128" t="s">
        <v>1282</v>
      </c>
      <c r="M1128" t="s">
        <v>24</v>
      </c>
      <c r="N1128" t="s">
        <v>26</v>
      </c>
      <c r="O1128" s="6" t="str">
        <f>INDEX(lkp_Region,MATCH(tbl_Sales[[#This Row],[Suburb]],lkp_Suburb,0))</f>
        <v>Southern Metropolitan</v>
      </c>
      <c r="P1128" s="6">
        <f>MONTH(tbl_Sales[[#This Row],[Date]])</f>
        <v>5</v>
      </c>
      <c r="Q1128" s="6">
        <f>YEAR(tbl_Sales[[#This Row],[Date]])</f>
        <v>2016</v>
      </c>
    </row>
    <row r="1129" spans="1:17" x14ac:dyDescent="0.25">
      <c r="A1129" s="1">
        <v>42516</v>
      </c>
      <c r="B1129">
        <v>550000</v>
      </c>
      <c r="C1129" t="s">
        <v>2</v>
      </c>
      <c r="D1129" t="s">
        <v>12428</v>
      </c>
      <c r="E1129" t="s">
        <v>5</v>
      </c>
      <c r="F1129">
        <v>3046</v>
      </c>
      <c r="G1129">
        <v>3</v>
      </c>
      <c r="H1129">
        <v>1</v>
      </c>
      <c r="I1129">
        <v>3</v>
      </c>
      <c r="J1129">
        <v>610</v>
      </c>
      <c r="K1129">
        <v>1960</v>
      </c>
      <c r="L1129" t="s">
        <v>1283</v>
      </c>
      <c r="M1129" t="s">
        <v>391</v>
      </c>
      <c r="N1129" t="s">
        <v>18</v>
      </c>
      <c r="O1129" s="6" t="str">
        <f>INDEX(lkp_Region,MATCH(tbl_Sales[[#This Row],[Suburb]],lkp_Suburb,0))</f>
        <v>Northern Metropolitan</v>
      </c>
      <c r="P1129" s="6">
        <f>MONTH(tbl_Sales[[#This Row],[Date]])</f>
        <v>5</v>
      </c>
      <c r="Q1129" s="6">
        <f>YEAR(tbl_Sales[[#This Row],[Date]])</f>
        <v>2016</v>
      </c>
    </row>
    <row r="1130" spans="1:17" x14ac:dyDescent="0.25">
      <c r="A1130" s="1">
        <v>42516</v>
      </c>
      <c r="B1130">
        <v>680000</v>
      </c>
      <c r="C1130" t="s">
        <v>2</v>
      </c>
      <c r="D1130" t="s">
        <v>12427</v>
      </c>
      <c r="E1130" t="s">
        <v>5</v>
      </c>
      <c r="F1130">
        <v>3056</v>
      </c>
      <c r="G1130">
        <v>3</v>
      </c>
      <c r="H1130">
        <v>3</v>
      </c>
      <c r="I1130">
        <v>1</v>
      </c>
      <c r="J1130">
        <v>81</v>
      </c>
      <c r="K1130">
        <v>2016</v>
      </c>
      <c r="L1130" t="s">
        <v>1284</v>
      </c>
      <c r="M1130" t="s">
        <v>117</v>
      </c>
      <c r="N1130" t="s">
        <v>18</v>
      </c>
      <c r="O1130" s="6" t="str">
        <f>INDEX(lkp_Region,MATCH(tbl_Sales[[#This Row],[Suburb]],lkp_Suburb,0))</f>
        <v>Northern Metropolitan</v>
      </c>
      <c r="P1130" s="6">
        <f>MONTH(tbl_Sales[[#This Row],[Date]])</f>
        <v>5</v>
      </c>
      <c r="Q1130" s="6">
        <f>YEAR(tbl_Sales[[#This Row],[Date]])</f>
        <v>2016</v>
      </c>
    </row>
    <row r="1131" spans="1:17" x14ac:dyDescent="0.25">
      <c r="A1131" s="1">
        <v>42516</v>
      </c>
      <c r="B1131">
        <v>825000</v>
      </c>
      <c r="C1131" t="s">
        <v>2</v>
      </c>
      <c r="D1131" t="s">
        <v>12427</v>
      </c>
      <c r="E1131" t="s">
        <v>5</v>
      </c>
      <c r="F1131">
        <v>3057</v>
      </c>
      <c r="G1131">
        <v>3</v>
      </c>
      <c r="H1131">
        <v>1</v>
      </c>
      <c r="I1131">
        <v>1</v>
      </c>
      <c r="J1131">
        <v>213</v>
      </c>
      <c r="K1131">
        <v>1920</v>
      </c>
      <c r="L1131" t="s">
        <v>1285</v>
      </c>
      <c r="M1131" t="s">
        <v>83</v>
      </c>
      <c r="N1131" t="s">
        <v>18</v>
      </c>
      <c r="O1131" s="6" t="str">
        <f>INDEX(lkp_Region,MATCH(tbl_Sales[[#This Row],[Suburb]],lkp_Suburb,0))</f>
        <v>Northern Metropolitan</v>
      </c>
      <c r="P1131" s="6">
        <f>MONTH(tbl_Sales[[#This Row],[Date]])</f>
        <v>5</v>
      </c>
      <c r="Q1131" s="6">
        <f>YEAR(tbl_Sales[[#This Row],[Date]])</f>
        <v>2016</v>
      </c>
    </row>
    <row r="1132" spans="1:17" x14ac:dyDescent="0.25">
      <c r="A1132" s="1">
        <v>42516</v>
      </c>
      <c r="B1132">
        <v>1740000</v>
      </c>
      <c r="C1132" t="s">
        <v>2</v>
      </c>
      <c r="D1132" t="s">
        <v>12427</v>
      </c>
      <c r="E1132" t="s">
        <v>5</v>
      </c>
      <c r="F1132">
        <v>3032</v>
      </c>
      <c r="G1132">
        <v>4</v>
      </c>
      <c r="H1132">
        <v>3</v>
      </c>
      <c r="I1132">
        <v>2</v>
      </c>
      <c r="J1132">
        <v>650</v>
      </c>
      <c r="K1132">
        <v>1925</v>
      </c>
      <c r="L1132" t="s">
        <v>1286</v>
      </c>
      <c r="M1132" t="s">
        <v>504</v>
      </c>
      <c r="N1132" t="s">
        <v>49</v>
      </c>
      <c r="O1132" s="6" t="str">
        <f>INDEX(lkp_Region,MATCH(tbl_Sales[[#This Row],[Suburb]],lkp_Suburb,0))</f>
        <v>Western Metropolitan</v>
      </c>
      <c r="P1132" s="6">
        <f>MONTH(tbl_Sales[[#This Row],[Date]])</f>
        <v>5</v>
      </c>
      <c r="Q1132" s="6">
        <f>YEAR(tbl_Sales[[#This Row],[Date]])</f>
        <v>2016</v>
      </c>
    </row>
    <row r="1133" spans="1:17" x14ac:dyDescent="0.25">
      <c r="A1133" s="1">
        <v>42516</v>
      </c>
      <c r="B1133">
        <v>1075000</v>
      </c>
      <c r="C1133" t="s">
        <v>2</v>
      </c>
      <c r="D1133" t="s">
        <v>12429</v>
      </c>
      <c r="E1133" t="s">
        <v>5</v>
      </c>
      <c r="F1133">
        <v>3147</v>
      </c>
      <c r="G1133">
        <v>2</v>
      </c>
      <c r="H1133">
        <v>1</v>
      </c>
      <c r="I1133">
        <v>2</v>
      </c>
      <c r="J1133">
        <v>695</v>
      </c>
      <c r="K1133">
        <v>1950</v>
      </c>
      <c r="L1133" t="s">
        <v>1287</v>
      </c>
      <c r="M1133" t="s">
        <v>609</v>
      </c>
      <c r="N1133" t="s">
        <v>31</v>
      </c>
      <c r="O1133" s="6" t="str">
        <f>INDEX(lkp_Region,MATCH(tbl_Sales[[#This Row],[Suburb]],lkp_Suburb,0))</f>
        <v>Southern Metropolitan</v>
      </c>
      <c r="P1133" s="6">
        <f>MONTH(tbl_Sales[[#This Row],[Date]])</f>
        <v>5</v>
      </c>
      <c r="Q1133" s="6">
        <f>YEAR(tbl_Sales[[#This Row],[Date]])</f>
        <v>2016</v>
      </c>
    </row>
    <row r="1134" spans="1:17" x14ac:dyDescent="0.25">
      <c r="A1134" s="1">
        <v>42516</v>
      </c>
      <c r="B1134">
        <v>1030000</v>
      </c>
      <c r="C1134" t="s">
        <v>2</v>
      </c>
      <c r="D1134" t="s">
        <v>12431</v>
      </c>
      <c r="E1134" t="s">
        <v>10</v>
      </c>
      <c r="F1134">
        <v>3032</v>
      </c>
      <c r="G1134">
        <v>4</v>
      </c>
      <c r="H1134">
        <v>2</v>
      </c>
      <c r="I1134">
        <v>1</v>
      </c>
      <c r="J1134">
        <v>573</v>
      </c>
      <c r="K1134">
        <v>1925</v>
      </c>
      <c r="L1134" t="s">
        <v>1288</v>
      </c>
      <c r="M1134" t="s">
        <v>21</v>
      </c>
      <c r="N1134" t="s">
        <v>21</v>
      </c>
      <c r="O1134" s="6" t="str">
        <f>INDEX(lkp_Region,MATCH(tbl_Sales[[#This Row],[Suburb]],lkp_Suburb,0))</f>
        <v>Western Metropolitan</v>
      </c>
      <c r="P1134" s="6">
        <f>MONTH(tbl_Sales[[#This Row],[Date]])</f>
        <v>5</v>
      </c>
      <c r="Q1134" s="6">
        <f>YEAR(tbl_Sales[[#This Row],[Date]])</f>
        <v>2016</v>
      </c>
    </row>
    <row r="1135" spans="1:17" x14ac:dyDescent="0.25">
      <c r="A1135" s="1">
        <v>42516</v>
      </c>
      <c r="B1135">
        <v>1105000</v>
      </c>
      <c r="C1135" t="s">
        <v>2</v>
      </c>
      <c r="D1135" t="s">
        <v>12427</v>
      </c>
      <c r="E1135" t="s">
        <v>10</v>
      </c>
      <c r="F1135">
        <v>3032</v>
      </c>
      <c r="G1135">
        <v>3</v>
      </c>
      <c r="H1135">
        <v>1</v>
      </c>
      <c r="I1135">
        <v>4</v>
      </c>
      <c r="J1135">
        <v>762</v>
      </c>
      <c r="K1135">
        <v>1950</v>
      </c>
      <c r="L1135" t="s">
        <v>1289</v>
      </c>
      <c r="M1135" t="s">
        <v>21</v>
      </c>
      <c r="N1135" t="s">
        <v>21</v>
      </c>
      <c r="O1135" s="6" t="str">
        <f>INDEX(lkp_Region,MATCH(tbl_Sales[[#This Row],[Suburb]],lkp_Suburb,0))</f>
        <v>Western Metropolitan</v>
      </c>
      <c r="P1135" s="6">
        <f>MONTH(tbl_Sales[[#This Row],[Date]])</f>
        <v>5</v>
      </c>
      <c r="Q1135" s="6">
        <f>YEAR(tbl_Sales[[#This Row],[Date]])</f>
        <v>2016</v>
      </c>
    </row>
    <row r="1136" spans="1:17" x14ac:dyDescent="0.25">
      <c r="A1136" s="1">
        <v>42516</v>
      </c>
      <c r="B1136">
        <v>1325000</v>
      </c>
      <c r="C1136" t="s">
        <v>2</v>
      </c>
      <c r="D1136" t="s">
        <v>12431</v>
      </c>
      <c r="E1136" t="s">
        <v>5</v>
      </c>
      <c r="F1136">
        <v>3011</v>
      </c>
      <c r="G1136">
        <v>3</v>
      </c>
      <c r="H1136">
        <v>3</v>
      </c>
      <c r="I1136">
        <v>2</v>
      </c>
      <c r="J1136">
        <v>227</v>
      </c>
      <c r="K1136">
        <v>2015</v>
      </c>
      <c r="L1136" t="s">
        <v>1290</v>
      </c>
      <c r="M1136" t="s">
        <v>660</v>
      </c>
      <c r="N1136" t="s">
        <v>21</v>
      </c>
      <c r="O1136" s="6" t="str">
        <f>INDEX(lkp_Region,MATCH(tbl_Sales[[#This Row],[Suburb]],lkp_Suburb,0))</f>
        <v>Western Metropolitan</v>
      </c>
      <c r="P1136" s="6">
        <f>MONTH(tbl_Sales[[#This Row],[Date]])</f>
        <v>5</v>
      </c>
      <c r="Q1136" s="6">
        <f>YEAR(tbl_Sales[[#This Row],[Date]])</f>
        <v>2016</v>
      </c>
    </row>
    <row r="1137" spans="1:17" x14ac:dyDescent="0.25">
      <c r="A1137" s="1">
        <v>42516</v>
      </c>
      <c r="B1137">
        <v>260000</v>
      </c>
      <c r="C1137" t="s">
        <v>13</v>
      </c>
      <c r="D1137" t="s">
        <v>12425</v>
      </c>
      <c r="E1137" t="s">
        <v>5</v>
      </c>
      <c r="F1137">
        <v>3163</v>
      </c>
      <c r="G1137">
        <v>1</v>
      </c>
      <c r="H1137">
        <v>1</v>
      </c>
      <c r="I1137">
        <v>1</v>
      </c>
      <c r="J1137">
        <v>0</v>
      </c>
      <c r="K1137">
        <v>1968</v>
      </c>
      <c r="L1137" t="s">
        <v>1291</v>
      </c>
      <c r="M1137" t="s">
        <v>201</v>
      </c>
      <c r="N1137" t="s">
        <v>57</v>
      </c>
      <c r="O1137" s="6" t="str">
        <f>INDEX(lkp_Region,MATCH(tbl_Sales[[#This Row],[Suburb]],lkp_Suburb,0))</f>
        <v>Southern Metropolitan</v>
      </c>
      <c r="P1137" s="6">
        <f>MONTH(tbl_Sales[[#This Row],[Date]])</f>
        <v>5</v>
      </c>
      <c r="Q1137" s="6">
        <f>YEAR(tbl_Sales[[#This Row],[Date]])</f>
        <v>2016</v>
      </c>
    </row>
    <row r="1138" spans="1:17" x14ac:dyDescent="0.25">
      <c r="A1138" s="1">
        <v>42516</v>
      </c>
      <c r="B1138">
        <v>835000</v>
      </c>
      <c r="C1138" t="s">
        <v>2</v>
      </c>
      <c r="D1138" t="s">
        <v>12429</v>
      </c>
      <c r="E1138" t="s">
        <v>10</v>
      </c>
      <c r="F1138">
        <v>3165</v>
      </c>
      <c r="G1138">
        <v>3</v>
      </c>
      <c r="H1138">
        <v>1</v>
      </c>
      <c r="I1138">
        <v>1</v>
      </c>
      <c r="J1138">
        <v>250</v>
      </c>
      <c r="K1138">
        <v>1980</v>
      </c>
      <c r="L1138" t="s">
        <v>1292</v>
      </c>
      <c r="M1138" t="s">
        <v>138</v>
      </c>
      <c r="N1138" t="s">
        <v>57</v>
      </c>
      <c r="O1138" s="6" t="str">
        <f>INDEX(lkp_Region,MATCH(tbl_Sales[[#This Row],[Suburb]],lkp_Suburb,0))</f>
        <v>Southern Metropolitan</v>
      </c>
      <c r="P1138" s="6">
        <f>MONTH(tbl_Sales[[#This Row],[Date]])</f>
        <v>5</v>
      </c>
      <c r="Q1138" s="6">
        <f>YEAR(tbl_Sales[[#This Row],[Date]])</f>
        <v>2016</v>
      </c>
    </row>
    <row r="1139" spans="1:17" x14ac:dyDescent="0.25">
      <c r="A1139" s="1">
        <v>42516</v>
      </c>
      <c r="B1139">
        <v>405000</v>
      </c>
      <c r="C1139" t="s">
        <v>13</v>
      </c>
      <c r="D1139" t="s">
        <v>12423</v>
      </c>
      <c r="E1139" t="s">
        <v>10</v>
      </c>
      <c r="F1139">
        <v>3073</v>
      </c>
      <c r="G1139">
        <v>2</v>
      </c>
      <c r="H1139">
        <v>1</v>
      </c>
      <c r="I1139">
        <v>1</v>
      </c>
      <c r="J1139">
        <v>171</v>
      </c>
      <c r="K1139">
        <v>2009</v>
      </c>
      <c r="L1139" t="s">
        <v>1293</v>
      </c>
      <c r="M1139" t="s">
        <v>93</v>
      </c>
      <c r="N1139" t="s">
        <v>62</v>
      </c>
      <c r="O1139" s="6" t="str">
        <f>INDEX(lkp_Region,MATCH(tbl_Sales[[#This Row],[Suburb]],lkp_Suburb,0))</f>
        <v>Northern Metropolitan</v>
      </c>
      <c r="P1139" s="6">
        <f>MONTH(tbl_Sales[[#This Row],[Date]])</f>
        <v>5</v>
      </c>
      <c r="Q1139" s="6">
        <f>YEAR(tbl_Sales[[#This Row],[Date]])</f>
        <v>2016</v>
      </c>
    </row>
    <row r="1140" spans="1:17" x14ac:dyDescent="0.25">
      <c r="A1140" s="1">
        <v>42516</v>
      </c>
      <c r="B1140">
        <v>431000</v>
      </c>
      <c r="C1140" t="s">
        <v>13</v>
      </c>
      <c r="D1140" t="s">
        <v>12423</v>
      </c>
      <c r="E1140" t="s">
        <v>10</v>
      </c>
      <c r="F1140">
        <v>3073</v>
      </c>
      <c r="G1140">
        <v>2</v>
      </c>
      <c r="H1140">
        <v>1</v>
      </c>
      <c r="I1140">
        <v>1</v>
      </c>
      <c r="J1140">
        <v>139</v>
      </c>
      <c r="K1140">
        <v>1975</v>
      </c>
      <c r="L1140" t="s">
        <v>1294</v>
      </c>
      <c r="M1140" t="s">
        <v>93</v>
      </c>
      <c r="N1140" t="s">
        <v>62</v>
      </c>
      <c r="O1140" s="6" t="str">
        <f>INDEX(lkp_Region,MATCH(tbl_Sales[[#This Row],[Suburb]],lkp_Suburb,0))</f>
        <v>Northern Metropolitan</v>
      </c>
      <c r="P1140" s="6">
        <f>MONTH(tbl_Sales[[#This Row],[Date]])</f>
        <v>5</v>
      </c>
      <c r="Q1140" s="6">
        <f>YEAR(tbl_Sales[[#This Row],[Date]])</f>
        <v>2016</v>
      </c>
    </row>
    <row r="1141" spans="1:17" x14ac:dyDescent="0.25">
      <c r="A1141" s="1">
        <v>42516</v>
      </c>
      <c r="B1141">
        <v>607000</v>
      </c>
      <c r="C1141" t="s">
        <v>2</v>
      </c>
      <c r="D1141" t="s">
        <v>12432</v>
      </c>
      <c r="E1141" t="s">
        <v>10</v>
      </c>
      <c r="F1141">
        <v>3020</v>
      </c>
      <c r="G1141">
        <v>3</v>
      </c>
      <c r="H1141">
        <v>1</v>
      </c>
      <c r="I1141">
        <v>2</v>
      </c>
      <c r="J1141">
        <v>575</v>
      </c>
      <c r="L1141" t="s">
        <v>1295</v>
      </c>
      <c r="M1141" t="s">
        <v>143</v>
      </c>
      <c r="N1141" t="s">
        <v>3</v>
      </c>
      <c r="O1141" s="6" t="str">
        <f>INDEX(lkp_Region,MATCH(tbl_Sales[[#This Row],[Suburb]],lkp_Suburb,0))</f>
        <v>Western Metropolitan</v>
      </c>
      <c r="P1141" s="6">
        <f>MONTH(tbl_Sales[[#This Row],[Date]])</f>
        <v>5</v>
      </c>
      <c r="Q1141" s="6">
        <f>YEAR(tbl_Sales[[#This Row],[Date]])</f>
        <v>2016</v>
      </c>
    </row>
    <row r="1142" spans="1:17" x14ac:dyDescent="0.25">
      <c r="A1142" s="1">
        <v>42516</v>
      </c>
      <c r="B1142">
        <v>605000</v>
      </c>
      <c r="C1142" t="s">
        <v>13</v>
      </c>
      <c r="D1142" t="s">
        <v>12427</v>
      </c>
      <c r="E1142" t="s">
        <v>10</v>
      </c>
      <c r="F1142">
        <v>3103</v>
      </c>
      <c r="G1142">
        <v>2</v>
      </c>
      <c r="H1142">
        <v>1</v>
      </c>
      <c r="I1142">
        <v>1</v>
      </c>
      <c r="J1142">
        <v>0</v>
      </c>
      <c r="L1142" t="s">
        <v>1296</v>
      </c>
      <c r="M1142" t="s">
        <v>274</v>
      </c>
      <c r="N1142" t="s">
        <v>101</v>
      </c>
      <c r="O1142" s="6" t="str">
        <f>INDEX(lkp_Region,MATCH(tbl_Sales[[#This Row],[Suburb]],lkp_Suburb,0))</f>
        <v>Southern Metropolitan</v>
      </c>
      <c r="P1142" s="6">
        <f>MONTH(tbl_Sales[[#This Row],[Date]])</f>
        <v>5</v>
      </c>
      <c r="Q1142" s="6">
        <f>YEAR(tbl_Sales[[#This Row],[Date]])</f>
        <v>2016</v>
      </c>
    </row>
    <row r="1143" spans="1:17" x14ac:dyDescent="0.25">
      <c r="A1143" s="1">
        <v>42516</v>
      </c>
      <c r="B1143">
        <v>2175000</v>
      </c>
      <c r="C1143" t="s">
        <v>2</v>
      </c>
      <c r="D1143" t="s">
        <v>12429</v>
      </c>
      <c r="E1143" t="s">
        <v>5</v>
      </c>
      <c r="F1143">
        <v>3102</v>
      </c>
      <c r="G1143">
        <v>4</v>
      </c>
      <c r="H1143">
        <v>2</v>
      </c>
      <c r="I1143">
        <v>2</v>
      </c>
      <c r="J1143">
        <v>691</v>
      </c>
      <c r="K1143">
        <v>1940</v>
      </c>
      <c r="L1143" t="s">
        <v>1297</v>
      </c>
      <c r="M1143" t="s">
        <v>297</v>
      </c>
      <c r="N1143" t="s">
        <v>101</v>
      </c>
      <c r="O1143" s="6" t="str">
        <f>INDEX(lkp_Region,MATCH(tbl_Sales[[#This Row],[Suburb]],lkp_Suburb,0))</f>
        <v>Southern Metropolitan</v>
      </c>
      <c r="P1143" s="6">
        <f>MONTH(tbl_Sales[[#This Row],[Date]])</f>
        <v>5</v>
      </c>
      <c r="Q1143" s="6">
        <f>YEAR(tbl_Sales[[#This Row],[Date]])</f>
        <v>2016</v>
      </c>
    </row>
    <row r="1144" spans="1:17" x14ac:dyDescent="0.25">
      <c r="A1144" s="1">
        <v>42516</v>
      </c>
      <c r="B1144">
        <v>2800000</v>
      </c>
      <c r="C1144" t="s">
        <v>2</v>
      </c>
      <c r="D1144" t="s">
        <v>12425</v>
      </c>
      <c r="E1144" t="s">
        <v>5</v>
      </c>
      <c r="F1144">
        <v>3101</v>
      </c>
      <c r="G1144">
        <v>4</v>
      </c>
      <c r="H1144">
        <v>1</v>
      </c>
      <c r="I1144">
        <v>0</v>
      </c>
      <c r="J1144">
        <v>919</v>
      </c>
      <c r="L1144" t="s">
        <v>1298</v>
      </c>
      <c r="M1144" t="s">
        <v>145</v>
      </c>
      <c r="N1144" t="s">
        <v>101</v>
      </c>
      <c r="O1144" s="6" t="str">
        <f>INDEX(lkp_Region,MATCH(tbl_Sales[[#This Row],[Suburb]],lkp_Suburb,0))</f>
        <v>Southern Metropolitan</v>
      </c>
      <c r="P1144" s="6">
        <f>MONTH(tbl_Sales[[#This Row],[Date]])</f>
        <v>5</v>
      </c>
      <c r="Q1144" s="6">
        <f>YEAR(tbl_Sales[[#This Row],[Date]])</f>
        <v>2016</v>
      </c>
    </row>
    <row r="1145" spans="1:17" x14ac:dyDescent="0.25">
      <c r="A1145" s="1">
        <v>42516</v>
      </c>
      <c r="B1145">
        <v>3900000</v>
      </c>
      <c r="C1145" t="s">
        <v>2</v>
      </c>
      <c r="D1145" t="s">
        <v>12424</v>
      </c>
      <c r="E1145" t="s">
        <v>10</v>
      </c>
      <c r="F1145">
        <v>3186</v>
      </c>
      <c r="G1145">
        <v>4</v>
      </c>
      <c r="H1145">
        <v>2</v>
      </c>
      <c r="I1145">
        <v>2</v>
      </c>
      <c r="J1145">
        <v>842</v>
      </c>
      <c r="K1145">
        <v>1990</v>
      </c>
      <c r="L1145" t="s">
        <v>1299</v>
      </c>
      <c r="M1145" t="s">
        <v>105</v>
      </c>
      <c r="N1145" t="s">
        <v>107</v>
      </c>
      <c r="O1145" s="6" t="str">
        <f>INDEX(lkp_Region,MATCH(tbl_Sales[[#This Row],[Suburb]],lkp_Suburb,0))</f>
        <v>Southern Metropolitan</v>
      </c>
      <c r="P1145" s="6">
        <f>MONTH(tbl_Sales[[#This Row],[Date]])</f>
        <v>5</v>
      </c>
      <c r="Q1145" s="6">
        <f>YEAR(tbl_Sales[[#This Row],[Date]])</f>
        <v>2016</v>
      </c>
    </row>
    <row r="1146" spans="1:17" x14ac:dyDescent="0.25">
      <c r="A1146" s="1">
        <v>42516</v>
      </c>
      <c r="B1146">
        <v>740600</v>
      </c>
      <c r="C1146" t="s">
        <v>2</v>
      </c>
      <c r="D1146" t="s">
        <v>12427</v>
      </c>
      <c r="E1146" t="s">
        <v>10</v>
      </c>
      <c r="F1146">
        <v>3081</v>
      </c>
      <c r="G1146">
        <v>3</v>
      </c>
      <c r="H1146">
        <v>2</v>
      </c>
      <c r="I1146">
        <v>2</v>
      </c>
      <c r="J1146">
        <v>337</v>
      </c>
      <c r="L1146" t="s">
        <v>1300</v>
      </c>
      <c r="M1146" t="s">
        <v>748</v>
      </c>
      <c r="N1146" t="s">
        <v>150</v>
      </c>
      <c r="O1146" s="6" t="str">
        <f>INDEX(lkp_Region,MATCH(tbl_Sales[[#This Row],[Suburb]],lkp_Suburb,0))</f>
        <v>Eastern Metropolitan</v>
      </c>
      <c r="P1146" s="6">
        <f>MONTH(tbl_Sales[[#This Row],[Date]])</f>
        <v>5</v>
      </c>
      <c r="Q1146" s="6">
        <f>YEAR(tbl_Sales[[#This Row],[Date]])</f>
        <v>2016</v>
      </c>
    </row>
    <row r="1147" spans="1:17" x14ac:dyDescent="0.25">
      <c r="A1147" s="1">
        <v>42516</v>
      </c>
      <c r="B1147">
        <v>770000</v>
      </c>
      <c r="C1147" t="s">
        <v>2</v>
      </c>
      <c r="D1147" t="s">
        <v>12423</v>
      </c>
      <c r="E1147" t="s">
        <v>10</v>
      </c>
      <c r="F1147">
        <v>3084</v>
      </c>
      <c r="G1147">
        <v>3</v>
      </c>
      <c r="H1147">
        <v>2</v>
      </c>
      <c r="I1147">
        <v>2</v>
      </c>
      <c r="J1147">
        <v>577</v>
      </c>
      <c r="K1147">
        <v>1970</v>
      </c>
      <c r="L1147" t="s">
        <v>1301</v>
      </c>
      <c r="M1147" t="s">
        <v>320</v>
      </c>
      <c r="N1147" t="s">
        <v>150</v>
      </c>
      <c r="O1147" s="6" t="str">
        <f>INDEX(lkp_Region,MATCH(tbl_Sales[[#This Row],[Suburb]],lkp_Suburb,0))</f>
        <v>Eastern Metropolitan</v>
      </c>
      <c r="P1147" s="6">
        <f>MONTH(tbl_Sales[[#This Row],[Date]])</f>
        <v>5</v>
      </c>
      <c r="Q1147" s="6">
        <f>YEAR(tbl_Sales[[#This Row],[Date]])</f>
        <v>2016</v>
      </c>
    </row>
    <row r="1148" spans="1:17" x14ac:dyDescent="0.25">
      <c r="A1148" s="1">
        <v>42517</v>
      </c>
      <c r="B1148">
        <v>800000</v>
      </c>
      <c r="C1148" t="s">
        <v>13</v>
      </c>
      <c r="D1148" t="s">
        <v>12427</v>
      </c>
      <c r="E1148" t="s">
        <v>5</v>
      </c>
      <c r="F1148">
        <v>3125</v>
      </c>
      <c r="G1148">
        <v>4</v>
      </c>
      <c r="H1148">
        <v>2</v>
      </c>
      <c r="I1148">
        <v>1</v>
      </c>
      <c r="J1148">
        <v>0</v>
      </c>
      <c r="K1148">
        <v>1950</v>
      </c>
      <c r="L1148" t="s">
        <v>1302</v>
      </c>
      <c r="M1148" t="s">
        <v>32</v>
      </c>
      <c r="N1148" t="s">
        <v>14</v>
      </c>
      <c r="O1148" s="6" t="str">
        <f>INDEX(lkp_Region,MATCH(tbl_Sales[[#This Row],[Suburb]],lkp_Suburb,0))</f>
        <v>Southern Metropolitan</v>
      </c>
      <c r="P1148" s="6">
        <f>MONTH(tbl_Sales[[#This Row],[Date]])</f>
        <v>5</v>
      </c>
      <c r="Q1148" s="6">
        <f>YEAR(tbl_Sales[[#This Row],[Date]])</f>
        <v>2016</v>
      </c>
    </row>
    <row r="1149" spans="1:17" x14ac:dyDescent="0.25">
      <c r="A1149" s="1">
        <v>42517</v>
      </c>
      <c r="B1149">
        <v>530000</v>
      </c>
      <c r="C1149" t="s">
        <v>13</v>
      </c>
      <c r="D1149" t="s">
        <v>12429</v>
      </c>
      <c r="E1149" t="s">
        <v>5</v>
      </c>
      <c r="F1149">
        <v>3181</v>
      </c>
      <c r="G1149">
        <v>2</v>
      </c>
      <c r="H1149">
        <v>1</v>
      </c>
      <c r="I1149">
        <v>1</v>
      </c>
      <c r="J1149">
        <v>0</v>
      </c>
      <c r="K1149">
        <v>1888</v>
      </c>
      <c r="L1149" t="s">
        <v>1303</v>
      </c>
      <c r="M1149" t="s">
        <v>302</v>
      </c>
      <c r="N1149" t="s">
        <v>76</v>
      </c>
      <c r="O1149" s="6" t="str">
        <f>INDEX(lkp_Region,MATCH(tbl_Sales[[#This Row],[Suburb]],lkp_Suburb,0))</f>
        <v>Southern Metropolitan</v>
      </c>
      <c r="P1149" s="6">
        <f>MONTH(tbl_Sales[[#This Row],[Date]])</f>
        <v>5</v>
      </c>
      <c r="Q1149" s="6">
        <f>YEAR(tbl_Sales[[#This Row],[Date]])</f>
        <v>2016</v>
      </c>
    </row>
    <row r="1150" spans="1:17" x14ac:dyDescent="0.25">
      <c r="A1150" s="1">
        <v>42517</v>
      </c>
      <c r="B1150">
        <v>605000</v>
      </c>
      <c r="C1150" t="s">
        <v>13</v>
      </c>
      <c r="D1150" t="s">
        <v>12425</v>
      </c>
      <c r="E1150" t="s">
        <v>10</v>
      </c>
      <c r="F1150">
        <v>3185</v>
      </c>
      <c r="G1150">
        <v>2</v>
      </c>
      <c r="H1150">
        <v>1</v>
      </c>
      <c r="I1150">
        <v>1</v>
      </c>
      <c r="J1150">
        <v>722</v>
      </c>
      <c r="K1150">
        <v>1970</v>
      </c>
      <c r="L1150" t="s">
        <v>1304</v>
      </c>
      <c r="M1150" t="s">
        <v>154</v>
      </c>
      <c r="N1150" t="s">
        <v>26</v>
      </c>
      <c r="O1150" s="6" t="str">
        <f>INDEX(lkp_Region,MATCH(tbl_Sales[[#This Row],[Suburb]],lkp_Suburb,0))</f>
        <v>Southern Metropolitan</v>
      </c>
      <c r="P1150" s="6">
        <f>MONTH(tbl_Sales[[#This Row],[Date]])</f>
        <v>5</v>
      </c>
      <c r="Q1150" s="6">
        <f>YEAR(tbl_Sales[[#This Row],[Date]])</f>
        <v>2016</v>
      </c>
    </row>
    <row r="1151" spans="1:17" x14ac:dyDescent="0.25">
      <c r="A1151" s="1">
        <v>42517</v>
      </c>
      <c r="B1151">
        <v>825000</v>
      </c>
      <c r="C1151" t="s">
        <v>2</v>
      </c>
      <c r="D1151" t="s">
        <v>12429</v>
      </c>
      <c r="E1151" t="s">
        <v>10</v>
      </c>
      <c r="F1151">
        <v>3207</v>
      </c>
      <c r="G1151">
        <v>2</v>
      </c>
      <c r="H1151">
        <v>1</v>
      </c>
      <c r="I1151">
        <v>0</v>
      </c>
      <c r="J1151">
        <v>111</v>
      </c>
      <c r="L1151" t="s">
        <v>1305</v>
      </c>
      <c r="M1151" t="s">
        <v>24</v>
      </c>
      <c r="N1151" t="s">
        <v>26</v>
      </c>
      <c r="O1151" s="6" t="str">
        <f>INDEX(lkp_Region,MATCH(tbl_Sales[[#This Row],[Suburb]],lkp_Suburb,0))</f>
        <v>Southern Metropolitan</v>
      </c>
      <c r="P1151" s="6">
        <f>MONTH(tbl_Sales[[#This Row],[Date]])</f>
        <v>5</v>
      </c>
      <c r="Q1151" s="6">
        <f>YEAR(tbl_Sales[[#This Row],[Date]])</f>
        <v>2016</v>
      </c>
    </row>
    <row r="1152" spans="1:17" x14ac:dyDescent="0.25">
      <c r="A1152" s="1">
        <v>42517</v>
      </c>
      <c r="B1152">
        <v>485000</v>
      </c>
      <c r="C1152" t="s">
        <v>13</v>
      </c>
      <c r="D1152" t="s">
        <v>12427</v>
      </c>
      <c r="E1152" t="s">
        <v>5</v>
      </c>
      <c r="F1152">
        <v>3058</v>
      </c>
      <c r="G1152">
        <v>2</v>
      </c>
      <c r="H1152">
        <v>2</v>
      </c>
      <c r="I1152">
        <v>1</v>
      </c>
      <c r="J1152">
        <v>0</v>
      </c>
      <c r="K1152">
        <v>1880</v>
      </c>
      <c r="L1152" t="s">
        <v>1306</v>
      </c>
      <c r="M1152" t="s">
        <v>41</v>
      </c>
      <c r="N1152" t="s">
        <v>18</v>
      </c>
      <c r="O1152" s="6" t="str">
        <f>INDEX(lkp_Region,MATCH(tbl_Sales[[#This Row],[Suburb]],lkp_Suburb,0))</f>
        <v>Northern Metropolitan</v>
      </c>
      <c r="P1152" s="6">
        <f>MONTH(tbl_Sales[[#This Row],[Date]])</f>
        <v>5</v>
      </c>
      <c r="Q1152" s="6">
        <f>YEAR(tbl_Sales[[#This Row],[Date]])</f>
        <v>2016</v>
      </c>
    </row>
    <row r="1153" spans="1:17" x14ac:dyDescent="0.25">
      <c r="A1153" s="1">
        <v>42517</v>
      </c>
      <c r="B1153">
        <v>527000</v>
      </c>
      <c r="C1153" t="s">
        <v>2</v>
      </c>
      <c r="D1153" t="s">
        <v>12426</v>
      </c>
      <c r="E1153" t="s">
        <v>10</v>
      </c>
      <c r="F1153">
        <v>3060</v>
      </c>
      <c r="G1153">
        <v>3</v>
      </c>
      <c r="H1153">
        <v>1</v>
      </c>
      <c r="I1153">
        <v>1</v>
      </c>
      <c r="J1153">
        <v>609</v>
      </c>
      <c r="K1153">
        <v>1960</v>
      </c>
      <c r="L1153" t="s">
        <v>1307</v>
      </c>
      <c r="M1153" t="s">
        <v>16</v>
      </c>
      <c r="N1153" t="s">
        <v>18</v>
      </c>
      <c r="O1153" s="6" t="str">
        <f>INDEX(lkp_Region,MATCH(tbl_Sales[[#This Row],[Suburb]],lkp_Suburb,0))</f>
        <v>Northern Metropolitan</v>
      </c>
      <c r="P1153" s="6">
        <f>MONTH(tbl_Sales[[#This Row],[Date]])</f>
        <v>5</v>
      </c>
      <c r="Q1153" s="6">
        <f>YEAR(tbl_Sales[[#This Row],[Date]])</f>
        <v>2016</v>
      </c>
    </row>
    <row r="1154" spans="1:17" x14ac:dyDescent="0.25">
      <c r="A1154" s="1">
        <v>42517</v>
      </c>
      <c r="B1154">
        <v>725000</v>
      </c>
      <c r="C1154" t="s">
        <v>2</v>
      </c>
      <c r="D1154" t="s">
        <v>12428</v>
      </c>
      <c r="E1154" t="s">
        <v>10</v>
      </c>
      <c r="F1154">
        <v>3058</v>
      </c>
      <c r="G1154">
        <v>3</v>
      </c>
      <c r="H1154">
        <v>1</v>
      </c>
      <c r="I1154">
        <v>0</v>
      </c>
      <c r="J1154">
        <v>238</v>
      </c>
      <c r="K1154">
        <v>1900</v>
      </c>
      <c r="L1154" t="s">
        <v>1308</v>
      </c>
      <c r="M1154" t="s">
        <v>41</v>
      </c>
      <c r="N1154" t="s">
        <v>18</v>
      </c>
      <c r="O1154" s="6" t="str">
        <f>INDEX(lkp_Region,MATCH(tbl_Sales[[#This Row],[Suburb]],lkp_Suburb,0))</f>
        <v>Northern Metropolitan</v>
      </c>
      <c r="P1154" s="6">
        <f>MONTH(tbl_Sales[[#This Row],[Date]])</f>
        <v>5</v>
      </c>
      <c r="Q1154" s="6">
        <f>YEAR(tbl_Sales[[#This Row],[Date]])</f>
        <v>2016</v>
      </c>
    </row>
    <row r="1155" spans="1:17" x14ac:dyDescent="0.25">
      <c r="A1155" s="1">
        <v>42517</v>
      </c>
      <c r="B1155">
        <v>985000</v>
      </c>
      <c r="C1155" t="s">
        <v>2</v>
      </c>
      <c r="D1155" t="s">
        <v>12429</v>
      </c>
      <c r="E1155" t="s">
        <v>10</v>
      </c>
      <c r="F1155">
        <v>3056</v>
      </c>
      <c r="G1155">
        <v>3</v>
      </c>
      <c r="H1155">
        <v>1</v>
      </c>
      <c r="I1155">
        <v>2</v>
      </c>
      <c r="J1155">
        <v>384</v>
      </c>
      <c r="K1155">
        <v>1940</v>
      </c>
      <c r="L1155" t="s">
        <v>1309</v>
      </c>
      <c r="M1155" t="s">
        <v>117</v>
      </c>
      <c r="N1155" t="s">
        <v>18</v>
      </c>
      <c r="O1155" s="6" t="str">
        <f>INDEX(lkp_Region,MATCH(tbl_Sales[[#This Row],[Suburb]],lkp_Suburb,0))</f>
        <v>Northern Metropolitan</v>
      </c>
      <c r="P1155" s="6">
        <f>MONTH(tbl_Sales[[#This Row],[Date]])</f>
        <v>5</v>
      </c>
      <c r="Q1155" s="6">
        <f>YEAR(tbl_Sales[[#This Row],[Date]])</f>
        <v>2016</v>
      </c>
    </row>
    <row r="1156" spans="1:17" x14ac:dyDescent="0.25">
      <c r="A1156" s="1">
        <v>42517</v>
      </c>
      <c r="B1156">
        <v>850000</v>
      </c>
      <c r="C1156" t="s">
        <v>2</v>
      </c>
      <c r="D1156" t="s">
        <v>12423</v>
      </c>
      <c r="E1156" t="s">
        <v>10</v>
      </c>
      <c r="F1156">
        <v>3042</v>
      </c>
      <c r="G1156">
        <v>4</v>
      </c>
      <c r="H1156">
        <v>3</v>
      </c>
      <c r="I1156">
        <v>2</v>
      </c>
      <c r="J1156">
        <v>641</v>
      </c>
      <c r="L1156" t="s">
        <v>1310</v>
      </c>
      <c r="M1156" t="s">
        <v>86</v>
      </c>
      <c r="N1156" t="s">
        <v>49</v>
      </c>
      <c r="O1156" s="6" t="str">
        <f>INDEX(lkp_Region,MATCH(tbl_Sales[[#This Row],[Suburb]],lkp_Suburb,0))</f>
        <v>Western Metropolitan</v>
      </c>
      <c r="P1156" s="6">
        <f>MONTH(tbl_Sales[[#This Row],[Date]])</f>
        <v>5</v>
      </c>
      <c r="Q1156" s="6">
        <f>YEAR(tbl_Sales[[#This Row],[Date]])</f>
        <v>2016</v>
      </c>
    </row>
    <row r="1157" spans="1:17" x14ac:dyDescent="0.25">
      <c r="A1157" s="1">
        <v>42517</v>
      </c>
      <c r="B1157">
        <v>1775000</v>
      </c>
      <c r="C1157" t="s">
        <v>2</v>
      </c>
      <c r="D1157" t="s">
        <v>12427</v>
      </c>
      <c r="E1157" t="s">
        <v>10</v>
      </c>
      <c r="F1157">
        <v>3040</v>
      </c>
      <c r="G1157">
        <v>4</v>
      </c>
      <c r="H1157">
        <v>2</v>
      </c>
      <c r="I1157">
        <v>2</v>
      </c>
      <c r="J1157">
        <v>725</v>
      </c>
      <c r="L1157" t="s">
        <v>1311</v>
      </c>
      <c r="M1157" t="s">
        <v>47</v>
      </c>
      <c r="N1157" t="s">
        <v>49</v>
      </c>
      <c r="O1157" s="6" t="str">
        <f>INDEX(lkp_Region,MATCH(tbl_Sales[[#This Row],[Suburb]],lkp_Suburb,0))</f>
        <v>Western Metropolitan</v>
      </c>
      <c r="P1157" s="6">
        <f>MONTH(tbl_Sales[[#This Row],[Date]])</f>
        <v>5</v>
      </c>
      <c r="Q1157" s="6">
        <f>YEAR(tbl_Sales[[#This Row],[Date]])</f>
        <v>2016</v>
      </c>
    </row>
    <row r="1158" spans="1:17" x14ac:dyDescent="0.25">
      <c r="A1158" s="1">
        <v>42517</v>
      </c>
      <c r="B1158">
        <v>872000</v>
      </c>
      <c r="C1158" t="s">
        <v>13</v>
      </c>
      <c r="D1158" t="s">
        <v>12424</v>
      </c>
      <c r="E1158" t="s">
        <v>10</v>
      </c>
      <c r="F1158">
        <v>3002</v>
      </c>
      <c r="G1158">
        <v>2</v>
      </c>
      <c r="H1158">
        <v>1</v>
      </c>
      <c r="I1158">
        <v>0</v>
      </c>
      <c r="J1158">
        <v>0</v>
      </c>
      <c r="L1158" t="s">
        <v>1312</v>
      </c>
      <c r="M1158" t="s">
        <v>1176</v>
      </c>
      <c r="N1158" t="s">
        <v>88</v>
      </c>
      <c r="O1158" s="6" t="str">
        <f>INDEX(lkp_Region,MATCH(tbl_Sales[[#This Row],[Suburb]],lkp_Suburb,0))</f>
        <v>Northern Metropolitan</v>
      </c>
      <c r="P1158" s="6">
        <f>MONTH(tbl_Sales[[#This Row],[Date]])</f>
        <v>5</v>
      </c>
      <c r="Q1158" s="6">
        <f>YEAR(tbl_Sales[[#This Row],[Date]])</f>
        <v>2016</v>
      </c>
    </row>
    <row r="1159" spans="1:17" x14ac:dyDescent="0.25">
      <c r="A1159" s="1">
        <v>42517</v>
      </c>
      <c r="B1159">
        <v>408000</v>
      </c>
      <c r="C1159" t="s">
        <v>51</v>
      </c>
      <c r="D1159" t="s">
        <v>12427</v>
      </c>
      <c r="E1159" t="s">
        <v>10</v>
      </c>
      <c r="F1159">
        <v>3032</v>
      </c>
      <c r="G1159">
        <v>2</v>
      </c>
      <c r="H1159">
        <v>1</v>
      </c>
      <c r="I1159">
        <v>1</v>
      </c>
      <c r="J1159">
        <v>85</v>
      </c>
      <c r="K1159">
        <v>1980</v>
      </c>
      <c r="L1159" t="s">
        <v>1313</v>
      </c>
      <c r="M1159" t="s">
        <v>21</v>
      </c>
      <c r="N1159" t="s">
        <v>21</v>
      </c>
      <c r="O1159" s="6" t="str">
        <f>INDEX(lkp_Region,MATCH(tbl_Sales[[#This Row],[Suburb]],lkp_Suburb,0))</f>
        <v>Western Metropolitan</v>
      </c>
      <c r="P1159" s="6">
        <f>MONTH(tbl_Sales[[#This Row],[Date]])</f>
        <v>5</v>
      </c>
      <c r="Q1159" s="6">
        <f>YEAR(tbl_Sales[[#This Row],[Date]])</f>
        <v>2016</v>
      </c>
    </row>
    <row r="1160" spans="1:17" x14ac:dyDescent="0.25">
      <c r="A1160" s="1">
        <v>42517</v>
      </c>
      <c r="B1160">
        <v>865000</v>
      </c>
      <c r="C1160" t="s">
        <v>51</v>
      </c>
      <c r="D1160" t="s">
        <v>12433</v>
      </c>
      <c r="E1160" t="s">
        <v>5</v>
      </c>
      <c r="F1160">
        <v>3032</v>
      </c>
      <c r="G1160">
        <v>3</v>
      </c>
      <c r="H1160">
        <v>2</v>
      </c>
      <c r="I1160">
        <v>2</v>
      </c>
      <c r="J1160">
        <v>151</v>
      </c>
      <c r="K1160">
        <v>2010</v>
      </c>
      <c r="L1160" t="s">
        <v>1314</v>
      </c>
      <c r="M1160" t="s">
        <v>21</v>
      </c>
      <c r="N1160" t="s">
        <v>21</v>
      </c>
      <c r="O1160" s="6" t="str">
        <f>INDEX(lkp_Region,MATCH(tbl_Sales[[#This Row],[Suburb]],lkp_Suburb,0))</f>
        <v>Western Metropolitan</v>
      </c>
      <c r="P1160" s="6">
        <f>MONTH(tbl_Sales[[#This Row],[Date]])</f>
        <v>5</v>
      </c>
      <c r="Q1160" s="6">
        <f>YEAR(tbl_Sales[[#This Row],[Date]])</f>
        <v>2016</v>
      </c>
    </row>
    <row r="1161" spans="1:17" x14ac:dyDescent="0.25">
      <c r="A1161" s="1">
        <v>42517</v>
      </c>
      <c r="B1161">
        <v>920000</v>
      </c>
      <c r="C1161" t="s">
        <v>2</v>
      </c>
      <c r="D1161" t="s">
        <v>12428</v>
      </c>
      <c r="E1161" t="s">
        <v>10</v>
      </c>
      <c r="F1161">
        <v>3189</v>
      </c>
      <c r="G1161">
        <v>3</v>
      </c>
      <c r="H1161">
        <v>1</v>
      </c>
      <c r="I1161">
        <v>1</v>
      </c>
      <c r="J1161">
        <v>653</v>
      </c>
      <c r="L1161" t="s">
        <v>1315</v>
      </c>
      <c r="M1161" t="s">
        <v>70</v>
      </c>
      <c r="N1161" t="s">
        <v>45</v>
      </c>
      <c r="O1161" s="6" t="str">
        <f>INDEX(lkp_Region,MATCH(tbl_Sales[[#This Row],[Suburb]],lkp_Suburb,0))</f>
        <v>Southern Metropolitan</v>
      </c>
      <c r="P1161" s="6">
        <f>MONTH(tbl_Sales[[#This Row],[Date]])</f>
        <v>5</v>
      </c>
      <c r="Q1161" s="6">
        <f>YEAR(tbl_Sales[[#This Row],[Date]])</f>
        <v>2016</v>
      </c>
    </row>
    <row r="1162" spans="1:17" x14ac:dyDescent="0.25">
      <c r="A1162" s="1">
        <v>42517</v>
      </c>
      <c r="B1162">
        <v>625000</v>
      </c>
      <c r="C1162" t="s">
        <v>2</v>
      </c>
      <c r="D1162" t="s">
        <v>12430</v>
      </c>
      <c r="E1162" t="s">
        <v>5</v>
      </c>
      <c r="F1162">
        <v>3025</v>
      </c>
      <c r="G1162">
        <v>3</v>
      </c>
      <c r="H1162">
        <v>1</v>
      </c>
      <c r="I1162">
        <v>1</v>
      </c>
      <c r="J1162">
        <v>536</v>
      </c>
      <c r="L1162" t="s">
        <v>1316</v>
      </c>
      <c r="M1162" t="s">
        <v>91</v>
      </c>
      <c r="N1162" t="s">
        <v>69</v>
      </c>
      <c r="O1162" s="6" t="str">
        <f>INDEX(lkp_Region,MATCH(tbl_Sales[[#This Row],[Suburb]],lkp_Suburb,0))</f>
        <v>Western Metropolitan</v>
      </c>
      <c r="P1162" s="6">
        <f>MONTH(tbl_Sales[[#This Row],[Date]])</f>
        <v>5</v>
      </c>
      <c r="Q1162" s="6">
        <f>YEAR(tbl_Sales[[#This Row],[Date]])</f>
        <v>2016</v>
      </c>
    </row>
    <row r="1163" spans="1:17" x14ac:dyDescent="0.25">
      <c r="A1163" s="1">
        <v>42517</v>
      </c>
      <c r="B1163">
        <v>710000</v>
      </c>
      <c r="C1163" t="s">
        <v>2</v>
      </c>
      <c r="D1163" t="s">
        <v>12430</v>
      </c>
      <c r="E1163" t="s">
        <v>10</v>
      </c>
      <c r="F1163">
        <v>3015</v>
      </c>
      <c r="G1163">
        <v>4</v>
      </c>
      <c r="H1163">
        <v>1</v>
      </c>
      <c r="I1163">
        <v>2</v>
      </c>
      <c r="J1163">
        <v>329</v>
      </c>
      <c r="K1163">
        <v>1955</v>
      </c>
      <c r="L1163" t="s">
        <v>1317</v>
      </c>
      <c r="M1163" t="s">
        <v>133</v>
      </c>
      <c r="N1163" t="s">
        <v>69</v>
      </c>
      <c r="O1163" s="6" t="str">
        <f>INDEX(lkp_Region,MATCH(tbl_Sales[[#This Row],[Suburb]],lkp_Suburb,0))</f>
        <v>Western Metropolitan</v>
      </c>
      <c r="P1163" s="6">
        <f>MONTH(tbl_Sales[[#This Row],[Date]])</f>
        <v>5</v>
      </c>
      <c r="Q1163" s="6">
        <f>YEAR(tbl_Sales[[#This Row],[Date]])</f>
        <v>2016</v>
      </c>
    </row>
    <row r="1164" spans="1:17" x14ac:dyDescent="0.25">
      <c r="A1164" s="1">
        <v>42517</v>
      </c>
      <c r="B1164">
        <v>923000</v>
      </c>
      <c r="C1164" t="s">
        <v>2</v>
      </c>
      <c r="D1164" t="s">
        <v>12430</v>
      </c>
      <c r="E1164" t="s">
        <v>10</v>
      </c>
      <c r="F1164">
        <v>3025</v>
      </c>
      <c r="G1164">
        <v>3</v>
      </c>
      <c r="H1164">
        <v>1</v>
      </c>
      <c r="I1164">
        <v>2</v>
      </c>
      <c r="J1164">
        <v>740</v>
      </c>
      <c r="L1164" t="s">
        <v>1318</v>
      </c>
      <c r="M1164" t="s">
        <v>91</v>
      </c>
      <c r="N1164" t="s">
        <v>69</v>
      </c>
      <c r="O1164" s="6" t="str">
        <f>INDEX(lkp_Region,MATCH(tbl_Sales[[#This Row],[Suburb]],lkp_Suburb,0))</f>
        <v>Western Metropolitan</v>
      </c>
      <c r="P1164" s="6">
        <f>MONTH(tbl_Sales[[#This Row],[Date]])</f>
        <v>5</v>
      </c>
      <c r="Q1164" s="6">
        <f>YEAR(tbl_Sales[[#This Row],[Date]])</f>
        <v>2016</v>
      </c>
    </row>
    <row r="1165" spans="1:17" x14ac:dyDescent="0.25">
      <c r="A1165" s="1">
        <v>42517</v>
      </c>
      <c r="B1165">
        <v>935000</v>
      </c>
      <c r="C1165" t="s">
        <v>51</v>
      </c>
      <c r="D1165" t="s">
        <v>12428</v>
      </c>
      <c r="E1165" t="s">
        <v>5</v>
      </c>
      <c r="F1165">
        <v>3016</v>
      </c>
      <c r="G1165">
        <v>3</v>
      </c>
      <c r="H1165">
        <v>2</v>
      </c>
      <c r="I1165">
        <v>1</v>
      </c>
      <c r="J1165">
        <v>233</v>
      </c>
      <c r="K1165">
        <v>2002</v>
      </c>
      <c r="L1165" t="s">
        <v>1319</v>
      </c>
      <c r="M1165" t="s">
        <v>196</v>
      </c>
      <c r="N1165" t="s">
        <v>69</v>
      </c>
      <c r="O1165" s="6" t="str">
        <f>INDEX(lkp_Region,MATCH(tbl_Sales[[#This Row],[Suburb]],lkp_Suburb,0))</f>
        <v>Western Metropolitan</v>
      </c>
      <c r="P1165" s="6">
        <f>MONTH(tbl_Sales[[#This Row],[Date]])</f>
        <v>5</v>
      </c>
      <c r="Q1165" s="6">
        <f>YEAR(tbl_Sales[[#This Row],[Date]])</f>
        <v>2016</v>
      </c>
    </row>
    <row r="1166" spans="1:17" x14ac:dyDescent="0.25">
      <c r="A1166" s="1">
        <v>42517</v>
      </c>
      <c r="B1166">
        <v>1186000</v>
      </c>
      <c r="C1166" t="s">
        <v>2</v>
      </c>
      <c r="D1166" t="s">
        <v>12427</v>
      </c>
      <c r="E1166" t="s">
        <v>5</v>
      </c>
      <c r="F1166">
        <v>3072</v>
      </c>
      <c r="G1166">
        <v>3</v>
      </c>
      <c r="H1166">
        <v>1</v>
      </c>
      <c r="I1166">
        <v>1</v>
      </c>
      <c r="J1166">
        <v>713</v>
      </c>
      <c r="K1166">
        <v>1960</v>
      </c>
      <c r="L1166" t="s">
        <v>1320</v>
      </c>
      <c r="M1166" t="s">
        <v>97</v>
      </c>
      <c r="N1166" t="s">
        <v>62</v>
      </c>
      <c r="O1166" s="6" t="str">
        <f>INDEX(lkp_Region,MATCH(tbl_Sales[[#This Row],[Suburb]],lkp_Suburb,0))</f>
        <v>Northern Metropolitan</v>
      </c>
      <c r="P1166" s="6">
        <f>MONTH(tbl_Sales[[#This Row],[Date]])</f>
        <v>5</v>
      </c>
      <c r="Q1166" s="6">
        <f>YEAR(tbl_Sales[[#This Row],[Date]])</f>
        <v>2016</v>
      </c>
    </row>
    <row r="1167" spans="1:17" x14ac:dyDescent="0.25">
      <c r="A1167" s="1">
        <v>42517</v>
      </c>
      <c r="B1167">
        <v>444000</v>
      </c>
      <c r="C1167" t="s">
        <v>13</v>
      </c>
      <c r="D1167" t="s">
        <v>12426</v>
      </c>
      <c r="E1167" t="s">
        <v>10</v>
      </c>
      <c r="F1167">
        <v>3123</v>
      </c>
      <c r="G1167">
        <v>2</v>
      </c>
      <c r="H1167">
        <v>1</v>
      </c>
      <c r="I1167">
        <v>1</v>
      </c>
      <c r="J1167">
        <v>0</v>
      </c>
      <c r="K1167">
        <v>1970</v>
      </c>
      <c r="L1167" t="s">
        <v>1321</v>
      </c>
      <c r="M1167" t="s">
        <v>230</v>
      </c>
      <c r="N1167" t="s">
        <v>101</v>
      </c>
      <c r="O1167" s="6" t="str">
        <f>INDEX(lkp_Region,MATCH(tbl_Sales[[#This Row],[Suburb]],lkp_Suburb,0))</f>
        <v>Southern Metropolitan</v>
      </c>
      <c r="P1167" s="6">
        <f>MONTH(tbl_Sales[[#This Row],[Date]])</f>
        <v>5</v>
      </c>
      <c r="Q1167" s="6">
        <f>YEAR(tbl_Sales[[#This Row],[Date]])</f>
        <v>2016</v>
      </c>
    </row>
    <row r="1168" spans="1:17" x14ac:dyDescent="0.25">
      <c r="A1168" s="1">
        <v>42517</v>
      </c>
      <c r="B1168">
        <v>700000</v>
      </c>
      <c r="C1168" t="s">
        <v>2</v>
      </c>
      <c r="D1168" t="s">
        <v>12427</v>
      </c>
      <c r="E1168" t="s">
        <v>5</v>
      </c>
      <c r="F1168">
        <v>3103</v>
      </c>
      <c r="G1168">
        <v>3</v>
      </c>
      <c r="H1168">
        <v>1</v>
      </c>
      <c r="I1168">
        <v>1</v>
      </c>
      <c r="J1168">
        <v>188</v>
      </c>
      <c r="K1168">
        <v>1970</v>
      </c>
      <c r="L1168" t="s">
        <v>1322</v>
      </c>
      <c r="M1168" t="s">
        <v>274</v>
      </c>
      <c r="N1168" t="s">
        <v>101</v>
      </c>
      <c r="O1168" s="6" t="str">
        <f>INDEX(lkp_Region,MATCH(tbl_Sales[[#This Row],[Suburb]],lkp_Suburb,0))</f>
        <v>Southern Metropolitan</v>
      </c>
      <c r="P1168" s="6">
        <f>MONTH(tbl_Sales[[#This Row],[Date]])</f>
        <v>5</v>
      </c>
      <c r="Q1168" s="6">
        <f>YEAR(tbl_Sales[[#This Row],[Date]])</f>
        <v>2016</v>
      </c>
    </row>
    <row r="1169" spans="1:17" x14ac:dyDescent="0.25">
      <c r="A1169" s="1">
        <v>42517</v>
      </c>
      <c r="B1169">
        <v>1600000</v>
      </c>
      <c r="C1169" t="s">
        <v>2</v>
      </c>
      <c r="D1169" t="s">
        <v>12433</v>
      </c>
      <c r="E1169" t="s">
        <v>5</v>
      </c>
      <c r="F1169">
        <v>3187</v>
      </c>
      <c r="G1169">
        <v>5</v>
      </c>
      <c r="H1169">
        <v>2</v>
      </c>
      <c r="I1169">
        <v>2</v>
      </c>
      <c r="J1169">
        <v>616</v>
      </c>
      <c r="K1169">
        <v>1945</v>
      </c>
      <c r="L1169" t="s">
        <v>1323</v>
      </c>
      <c r="M1169" t="s">
        <v>346</v>
      </c>
      <c r="N1169" t="s">
        <v>107</v>
      </c>
      <c r="O1169" s="6" t="str">
        <f>INDEX(lkp_Region,MATCH(tbl_Sales[[#This Row],[Suburb]],lkp_Suburb,0))</f>
        <v>Southern Metropolitan</v>
      </c>
      <c r="P1169" s="6">
        <f>MONTH(tbl_Sales[[#This Row],[Date]])</f>
        <v>5</v>
      </c>
      <c r="Q1169" s="6">
        <f>YEAR(tbl_Sales[[#This Row],[Date]])</f>
        <v>2016</v>
      </c>
    </row>
    <row r="1170" spans="1:17" x14ac:dyDescent="0.25">
      <c r="A1170" s="1">
        <v>42517</v>
      </c>
      <c r="B1170">
        <v>600000</v>
      </c>
      <c r="C1170" t="s">
        <v>51</v>
      </c>
      <c r="D1170" t="s">
        <v>12423</v>
      </c>
      <c r="E1170" t="s">
        <v>10</v>
      </c>
      <c r="F1170">
        <v>3084</v>
      </c>
      <c r="G1170">
        <v>2</v>
      </c>
      <c r="H1170">
        <v>1</v>
      </c>
      <c r="I1170">
        <v>2</v>
      </c>
      <c r="J1170">
        <v>145</v>
      </c>
      <c r="K1170">
        <v>1970</v>
      </c>
      <c r="L1170" t="s">
        <v>1324</v>
      </c>
      <c r="M1170" t="s">
        <v>211</v>
      </c>
      <c r="N1170" t="s">
        <v>150</v>
      </c>
      <c r="O1170" s="6" t="str">
        <f>INDEX(lkp_Region,MATCH(tbl_Sales[[#This Row],[Suburb]],lkp_Suburb,0))</f>
        <v>Eastern Metropolitan</v>
      </c>
      <c r="P1170" s="6">
        <f>MONTH(tbl_Sales[[#This Row],[Date]])</f>
        <v>5</v>
      </c>
      <c r="Q1170" s="6">
        <f>YEAR(tbl_Sales[[#This Row],[Date]])</f>
        <v>2016</v>
      </c>
    </row>
    <row r="1171" spans="1:17" x14ac:dyDescent="0.25">
      <c r="A1171" s="1">
        <v>42518</v>
      </c>
      <c r="B1171">
        <v>1200000</v>
      </c>
      <c r="C1171" t="s">
        <v>51</v>
      </c>
      <c r="D1171" t="s">
        <v>12429</v>
      </c>
      <c r="E1171" t="s">
        <v>10</v>
      </c>
      <c r="F1171">
        <v>3127</v>
      </c>
      <c r="G1171">
        <v>3</v>
      </c>
      <c r="H1171">
        <v>2</v>
      </c>
      <c r="I1171">
        <v>2</v>
      </c>
      <c r="J1171">
        <v>255</v>
      </c>
      <c r="K1171">
        <v>2000</v>
      </c>
      <c r="L1171" t="s">
        <v>1325</v>
      </c>
      <c r="M1171" t="s">
        <v>34</v>
      </c>
      <c r="N1171" t="s">
        <v>14</v>
      </c>
      <c r="O1171" s="6" t="str">
        <f>INDEX(lkp_Region,MATCH(tbl_Sales[[#This Row],[Suburb]],lkp_Suburb,0))</f>
        <v>Eastern Metropolitan</v>
      </c>
      <c r="P1171" s="6">
        <f>MONTH(tbl_Sales[[#This Row],[Date]])</f>
        <v>5</v>
      </c>
      <c r="Q1171" s="6">
        <f>YEAR(tbl_Sales[[#This Row],[Date]])</f>
        <v>2016</v>
      </c>
    </row>
    <row r="1172" spans="1:17" x14ac:dyDescent="0.25">
      <c r="A1172" s="1">
        <v>42518</v>
      </c>
      <c r="B1172">
        <v>820000</v>
      </c>
      <c r="C1172" t="s">
        <v>13</v>
      </c>
      <c r="D1172" t="s">
        <v>12425</v>
      </c>
      <c r="E1172" t="s">
        <v>10</v>
      </c>
      <c r="F1172">
        <v>3145</v>
      </c>
      <c r="G1172">
        <v>2</v>
      </c>
      <c r="H1172">
        <v>2</v>
      </c>
      <c r="I1172">
        <v>1</v>
      </c>
      <c r="J1172">
        <v>0</v>
      </c>
      <c r="K1172">
        <v>2013</v>
      </c>
      <c r="L1172" t="s">
        <v>1326</v>
      </c>
      <c r="M1172" t="s">
        <v>74</v>
      </c>
      <c r="N1172" t="s">
        <v>76</v>
      </c>
      <c r="O1172" s="6" t="str">
        <f>INDEX(lkp_Region,MATCH(tbl_Sales[[#This Row],[Suburb]],lkp_Suburb,0))</f>
        <v>Southern Metropolitan</v>
      </c>
      <c r="P1172" s="6">
        <f>MONTH(tbl_Sales[[#This Row],[Date]])</f>
        <v>5</v>
      </c>
      <c r="Q1172" s="6">
        <f>YEAR(tbl_Sales[[#This Row],[Date]])</f>
        <v>2016</v>
      </c>
    </row>
    <row r="1173" spans="1:17" x14ac:dyDescent="0.25">
      <c r="A1173" s="1">
        <v>42518</v>
      </c>
      <c r="B1173">
        <v>1390000</v>
      </c>
      <c r="C1173" t="s">
        <v>51</v>
      </c>
      <c r="D1173" t="s">
        <v>12427</v>
      </c>
      <c r="E1173" t="s">
        <v>5</v>
      </c>
      <c r="F1173">
        <v>3144</v>
      </c>
      <c r="G1173">
        <v>3</v>
      </c>
      <c r="H1173">
        <v>2</v>
      </c>
      <c r="I1173">
        <v>1</v>
      </c>
      <c r="J1173">
        <v>227</v>
      </c>
      <c r="K1173">
        <v>1995</v>
      </c>
      <c r="L1173" t="s">
        <v>1327</v>
      </c>
      <c r="M1173" t="s">
        <v>388</v>
      </c>
      <c r="N1173" t="s">
        <v>76</v>
      </c>
      <c r="O1173" s="6" t="str">
        <f>INDEX(lkp_Region,MATCH(tbl_Sales[[#This Row],[Suburb]],lkp_Suburb,0))</f>
        <v>Southern Metropolitan</v>
      </c>
      <c r="P1173" s="6">
        <f>MONTH(tbl_Sales[[#This Row],[Date]])</f>
        <v>5</v>
      </c>
      <c r="Q1173" s="6">
        <f>YEAR(tbl_Sales[[#This Row],[Date]])</f>
        <v>2016</v>
      </c>
    </row>
    <row r="1174" spans="1:17" x14ac:dyDescent="0.25">
      <c r="A1174" s="1">
        <v>42518</v>
      </c>
      <c r="B1174">
        <v>1470000</v>
      </c>
      <c r="C1174" t="s">
        <v>2</v>
      </c>
      <c r="D1174" t="s">
        <v>12427</v>
      </c>
      <c r="E1174" t="s">
        <v>10</v>
      </c>
      <c r="F1174">
        <v>3207</v>
      </c>
      <c r="G1174">
        <v>3</v>
      </c>
      <c r="H1174">
        <v>1</v>
      </c>
      <c r="I1174">
        <v>0</v>
      </c>
      <c r="J1174">
        <v>153</v>
      </c>
      <c r="K1174">
        <v>1880</v>
      </c>
      <c r="L1174" t="s">
        <v>1328</v>
      </c>
      <c r="M1174" t="s">
        <v>24</v>
      </c>
      <c r="N1174" t="s">
        <v>26</v>
      </c>
      <c r="O1174" s="6" t="str">
        <f>INDEX(lkp_Region,MATCH(tbl_Sales[[#This Row],[Suburb]],lkp_Suburb,0))</f>
        <v>Southern Metropolitan</v>
      </c>
      <c r="P1174" s="6">
        <f>MONTH(tbl_Sales[[#This Row],[Date]])</f>
        <v>5</v>
      </c>
      <c r="Q1174" s="6">
        <f>YEAR(tbl_Sales[[#This Row],[Date]])</f>
        <v>2016</v>
      </c>
    </row>
    <row r="1175" spans="1:17" x14ac:dyDescent="0.25">
      <c r="A1175" s="1">
        <v>42518</v>
      </c>
      <c r="B1175">
        <v>1678000</v>
      </c>
      <c r="C1175" t="s">
        <v>2</v>
      </c>
      <c r="D1175" t="s">
        <v>12432</v>
      </c>
      <c r="E1175" t="s">
        <v>10</v>
      </c>
      <c r="F1175">
        <v>3182</v>
      </c>
      <c r="G1175">
        <v>3</v>
      </c>
      <c r="H1175">
        <v>2</v>
      </c>
      <c r="I1175">
        <v>2</v>
      </c>
      <c r="J1175">
        <v>361</v>
      </c>
      <c r="K1175">
        <v>2016</v>
      </c>
      <c r="L1175" t="s">
        <v>1329</v>
      </c>
      <c r="M1175" t="s">
        <v>156</v>
      </c>
      <c r="N1175" t="s">
        <v>26</v>
      </c>
      <c r="O1175" s="6" t="str">
        <f>INDEX(lkp_Region,MATCH(tbl_Sales[[#This Row],[Suburb]],lkp_Suburb,0))</f>
        <v>Southern Metropolitan</v>
      </c>
      <c r="P1175" s="6">
        <f>MONTH(tbl_Sales[[#This Row],[Date]])</f>
        <v>5</v>
      </c>
      <c r="Q1175" s="6">
        <f>YEAR(tbl_Sales[[#This Row],[Date]])</f>
        <v>2016</v>
      </c>
    </row>
    <row r="1176" spans="1:17" x14ac:dyDescent="0.25">
      <c r="A1176" s="1">
        <v>42518</v>
      </c>
      <c r="B1176">
        <v>410000</v>
      </c>
      <c r="C1176" t="s">
        <v>13</v>
      </c>
      <c r="D1176" t="s">
        <v>12427</v>
      </c>
      <c r="E1176" t="s">
        <v>10</v>
      </c>
      <c r="F1176">
        <v>3056</v>
      </c>
      <c r="G1176">
        <v>2</v>
      </c>
      <c r="H1176">
        <v>1</v>
      </c>
      <c r="I1176">
        <v>1</v>
      </c>
      <c r="J1176">
        <v>0</v>
      </c>
      <c r="K1176">
        <v>2000</v>
      </c>
      <c r="L1176" t="s">
        <v>1330</v>
      </c>
      <c r="M1176" t="s">
        <v>117</v>
      </c>
      <c r="N1176" t="s">
        <v>18</v>
      </c>
      <c r="O1176" s="6" t="str">
        <f>INDEX(lkp_Region,MATCH(tbl_Sales[[#This Row],[Suburb]],lkp_Suburb,0))</f>
        <v>Northern Metropolitan</v>
      </c>
      <c r="P1176" s="6">
        <f>MONTH(tbl_Sales[[#This Row],[Date]])</f>
        <v>5</v>
      </c>
      <c r="Q1176" s="6">
        <f>YEAR(tbl_Sales[[#This Row],[Date]])</f>
        <v>2016</v>
      </c>
    </row>
    <row r="1177" spans="1:17" x14ac:dyDescent="0.25">
      <c r="A1177" s="1">
        <v>42518</v>
      </c>
      <c r="B1177">
        <v>711000</v>
      </c>
      <c r="C1177" t="s">
        <v>2</v>
      </c>
      <c r="D1177" t="s">
        <v>12427</v>
      </c>
      <c r="E1177" t="s">
        <v>10</v>
      </c>
      <c r="F1177">
        <v>3055</v>
      </c>
      <c r="G1177">
        <v>2</v>
      </c>
      <c r="H1177">
        <v>1</v>
      </c>
      <c r="I1177">
        <v>1</v>
      </c>
      <c r="J1177">
        <v>177</v>
      </c>
      <c r="K1177">
        <v>1910</v>
      </c>
      <c r="L1177" t="s">
        <v>1331</v>
      </c>
      <c r="M1177" t="s">
        <v>80</v>
      </c>
      <c r="N1177" t="s">
        <v>18</v>
      </c>
      <c r="O1177" s="6" t="str">
        <f>INDEX(lkp_Region,MATCH(tbl_Sales[[#This Row],[Suburb]],lkp_Suburb,0))</f>
        <v>Northern Metropolitan</v>
      </c>
      <c r="P1177" s="6">
        <f>MONTH(tbl_Sales[[#This Row],[Date]])</f>
        <v>5</v>
      </c>
      <c r="Q1177" s="6">
        <f>YEAR(tbl_Sales[[#This Row],[Date]])</f>
        <v>2016</v>
      </c>
    </row>
    <row r="1178" spans="1:17" x14ac:dyDescent="0.25">
      <c r="A1178" s="1">
        <v>42518</v>
      </c>
      <c r="B1178">
        <v>1050000</v>
      </c>
      <c r="C1178" t="s">
        <v>2</v>
      </c>
      <c r="D1178" t="s">
        <v>12428</v>
      </c>
      <c r="E1178" t="s">
        <v>5</v>
      </c>
      <c r="F1178">
        <v>3056</v>
      </c>
      <c r="G1178">
        <v>3</v>
      </c>
      <c r="H1178">
        <v>1</v>
      </c>
      <c r="I1178">
        <v>2</v>
      </c>
      <c r="J1178">
        <v>264</v>
      </c>
      <c r="L1178" t="s">
        <v>1332</v>
      </c>
      <c r="M1178" t="s">
        <v>117</v>
      </c>
      <c r="N1178" t="s">
        <v>18</v>
      </c>
      <c r="O1178" s="6" t="str">
        <f>INDEX(lkp_Region,MATCH(tbl_Sales[[#This Row],[Suburb]],lkp_Suburb,0))</f>
        <v>Northern Metropolitan</v>
      </c>
      <c r="P1178" s="6">
        <f>MONTH(tbl_Sales[[#This Row],[Date]])</f>
        <v>5</v>
      </c>
      <c r="Q1178" s="6">
        <f>YEAR(tbl_Sales[[#This Row],[Date]])</f>
        <v>2016</v>
      </c>
    </row>
    <row r="1179" spans="1:17" x14ac:dyDescent="0.25">
      <c r="A1179" s="1">
        <v>42518</v>
      </c>
      <c r="B1179">
        <v>1250000</v>
      </c>
      <c r="C1179" t="s">
        <v>2</v>
      </c>
      <c r="D1179" t="s">
        <v>12427</v>
      </c>
      <c r="E1179" t="s">
        <v>5</v>
      </c>
      <c r="F1179">
        <v>3058</v>
      </c>
      <c r="G1179">
        <v>4</v>
      </c>
      <c r="H1179">
        <v>3</v>
      </c>
      <c r="I1179">
        <v>1</v>
      </c>
      <c r="J1179">
        <v>515</v>
      </c>
      <c r="K1179">
        <v>1900</v>
      </c>
      <c r="L1179" t="s">
        <v>1333</v>
      </c>
      <c r="M1179" t="s">
        <v>41</v>
      </c>
      <c r="N1179" t="s">
        <v>18</v>
      </c>
      <c r="O1179" s="6" t="str">
        <f>INDEX(lkp_Region,MATCH(tbl_Sales[[#This Row],[Suburb]],lkp_Suburb,0))</f>
        <v>Northern Metropolitan</v>
      </c>
      <c r="P1179" s="6">
        <f>MONTH(tbl_Sales[[#This Row],[Date]])</f>
        <v>5</v>
      </c>
      <c r="Q1179" s="6">
        <f>YEAR(tbl_Sales[[#This Row],[Date]])</f>
        <v>2016</v>
      </c>
    </row>
    <row r="1180" spans="1:17" x14ac:dyDescent="0.25">
      <c r="A1180" s="1">
        <v>42518</v>
      </c>
      <c r="B1180">
        <v>705000</v>
      </c>
      <c r="C1180" t="s">
        <v>51</v>
      </c>
      <c r="D1180" t="s">
        <v>12423</v>
      </c>
      <c r="E1180" t="s">
        <v>10</v>
      </c>
      <c r="F1180">
        <v>3033</v>
      </c>
      <c r="G1180">
        <v>3</v>
      </c>
      <c r="H1180">
        <v>2</v>
      </c>
      <c r="I1180">
        <v>1</v>
      </c>
      <c r="J1180">
        <v>440</v>
      </c>
      <c r="K1180">
        <v>1995</v>
      </c>
      <c r="L1180" t="s">
        <v>1334</v>
      </c>
      <c r="M1180" t="s">
        <v>119</v>
      </c>
      <c r="N1180" t="s">
        <v>49</v>
      </c>
      <c r="O1180" s="6" t="str">
        <f>INDEX(lkp_Region,MATCH(tbl_Sales[[#This Row],[Suburb]],lkp_Suburb,0))</f>
        <v>Western Metropolitan</v>
      </c>
      <c r="P1180" s="6">
        <f>MONTH(tbl_Sales[[#This Row],[Date]])</f>
        <v>5</v>
      </c>
      <c r="Q1180" s="6">
        <f>YEAR(tbl_Sales[[#This Row],[Date]])</f>
        <v>2016</v>
      </c>
    </row>
    <row r="1181" spans="1:17" x14ac:dyDescent="0.25">
      <c r="A1181" s="1">
        <v>42518</v>
      </c>
      <c r="B1181">
        <v>710000</v>
      </c>
      <c r="C1181" t="s">
        <v>2</v>
      </c>
      <c r="D1181" t="s">
        <v>12427</v>
      </c>
      <c r="E1181" t="s">
        <v>5</v>
      </c>
      <c r="F1181">
        <v>3032</v>
      </c>
      <c r="G1181">
        <v>2</v>
      </c>
      <c r="H1181">
        <v>1</v>
      </c>
      <c r="I1181">
        <v>1</v>
      </c>
      <c r="J1181">
        <v>214</v>
      </c>
      <c r="K1181">
        <v>1890</v>
      </c>
      <c r="L1181" t="s">
        <v>1335</v>
      </c>
      <c r="M1181" t="s">
        <v>160</v>
      </c>
      <c r="N1181" t="s">
        <v>49</v>
      </c>
      <c r="O1181" s="6" t="str">
        <f>INDEX(lkp_Region,MATCH(tbl_Sales[[#This Row],[Suburb]],lkp_Suburb,0))</f>
        <v>Western Metropolitan</v>
      </c>
      <c r="P1181" s="6">
        <f>MONTH(tbl_Sales[[#This Row],[Date]])</f>
        <v>5</v>
      </c>
      <c r="Q1181" s="6">
        <f>YEAR(tbl_Sales[[#This Row],[Date]])</f>
        <v>2016</v>
      </c>
    </row>
    <row r="1182" spans="1:17" x14ac:dyDescent="0.25">
      <c r="A1182" s="1">
        <v>42518</v>
      </c>
      <c r="B1182">
        <v>915000</v>
      </c>
      <c r="C1182" t="s">
        <v>2</v>
      </c>
      <c r="D1182" t="s">
        <v>12428</v>
      </c>
      <c r="E1182" t="s">
        <v>10</v>
      </c>
      <c r="F1182">
        <v>3041</v>
      </c>
      <c r="G1182">
        <v>5</v>
      </c>
      <c r="H1182">
        <v>3</v>
      </c>
      <c r="I1182">
        <v>4</v>
      </c>
      <c r="J1182">
        <v>754</v>
      </c>
      <c r="L1182" t="s">
        <v>1336</v>
      </c>
      <c r="M1182" t="s">
        <v>121</v>
      </c>
      <c r="N1182" t="s">
        <v>49</v>
      </c>
      <c r="O1182" s="6" t="str">
        <f>INDEX(lkp_Region,MATCH(tbl_Sales[[#This Row],[Suburb]],lkp_Suburb,0))</f>
        <v>Western Metropolitan</v>
      </c>
      <c r="P1182" s="6">
        <f>MONTH(tbl_Sales[[#This Row],[Date]])</f>
        <v>5</v>
      </c>
      <c r="Q1182" s="6">
        <f>YEAR(tbl_Sales[[#This Row],[Date]])</f>
        <v>2016</v>
      </c>
    </row>
    <row r="1183" spans="1:17" x14ac:dyDescent="0.25">
      <c r="A1183" s="1">
        <v>42518</v>
      </c>
      <c r="B1183">
        <v>1430000</v>
      </c>
      <c r="C1183" t="s">
        <v>2</v>
      </c>
      <c r="D1183" t="s">
        <v>12427</v>
      </c>
      <c r="E1183" t="s">
        <v>10</v>
      </c>
      <c r="F1183">
        <v>3041</v>
      </c>
      <c r="G1183">
        <v>4</v>
      </c>
      <c r="H1183">
        <v>2</v>
      </c>
      <c r="I1183">
        <v>1</v>
      </c>
      <c r="J1183">
        <v>607</v>
      </c>
      <c r="K1183">
        <v>1990</v>
      </c>
      <c r="L1183" t="s">
        <v>1337</v>
      </c>
      <c r="M1183" t="s">
        <v>121</v>
      </c>
      <c r="N1183" t="s">
        <v>49</v>
      </c>
      <c r="O1183" s="6" t="str">
        <f>INDEX(lkp_Region,MATCH(tbl_Sales[[#This Row],[Suburb]],lkp_Suburb,0))</f>
        <v>Western Metropolitan</v>
      </c>
      <c r="P1183" s="6">
        <f>MONTH(tbl_Sales[[#This Row],[Date]])</f>
        <v>5</v>
      </c>
      <c r="Q1183" s="6">
        <f>YEAR(tbl_Sales[[#This Row],[Date]])</f>
        <v>2016</v>
      </c>
    </row>
    <row r="1184" spans="1:17" x14ac:dyDescent="0.25">
      <c r="A1184" s="1">
        <v>42518</v>
      </c>
      <c r="B1184">
        <v>572000</v>
      </c>
      <c r="C1184" t="s">
        <v>13</v>
      </c>
      <c r="D1184" t="s">
        <v>12428</v>
      </c>
      <c r="E1184" t="s">
        <v>5</v>
      </c>
      <c r="F1184">
        <v>3141</v>
      </c>
      <c r="G1184">
        <v>2</v>
      </c>
      <c r="H1184">
        <v>1</v>
      </c>
      <c r="I1184">
        <v>1</v>
      </c>
      <c r="J1184">
        <v>0</v>
      </c>
      <c r="K1184">
        <v>1960</v>
      </c>
      <c r="L1184" t="s">
        <v>1338</v>
      </c>
      <c r="M1184" t="s">
        <v>111</v>
      </c>
      <c r="N1184" t="s">
        <v>88</v>
      </c>
      <c r="O1184" s="6" t="str">
        <f>INDEX(lkp_Region,MATCH(tbl_Sales[[#This Row],[Suburb]],lkp_Suburb,0))</f>
        <v>Southern Metropolitan</v>
      </c>
      <c r="P1184" s="6">
        <f>MONTH(tbl_Sales[[#This Row],[Date]])</f>
        <v>5</v>
      </c>
      <c r="Q1184" s="6">
        <f>YEAR(tbl_Sales[[#This Row],[Date]])</f>
        <v>2016</v>
      </c>
    </row>
    <row r="1185" spans="1:17" x14ac:dyDescent="0.25">
      <c r="A1185" s="1">
        <v>42518</v>
      </c>
      <c r="B1185">
        <v>1271000</v>
      </c>
      <c r="C1185" t="s">
        <v>2</v>
      </c>
      <c r="D1185" t="s">
        <v>12431</v>
      </c>
      <c r="E1185" t="s">
        <v>10</v>
      </c>
      <c r="F1185">
        <v>3031</v>
      </c>
      <c r="G1185">
        <v>3</v>
      </c>
      <c r="H1185">
        <v>1</v>
      </c>
      <c r="I1185">
        <v>1</v>
      </c>
      <c r="J1185">
        <v>284</v>
      </c>
      <c r="K1185">
        <v>1900</v>
      </c>
      <c r="L1185" t="s">
        <v>1339</v>
      </c>
      <c r="M1185" t="s">
        <v>264</v>
      </c>
      <c r="N1185" t="s">
        <v>88</v>
      </c>
      <c r="O1185" s="6" t="str">
        <f>INDEX(lkp_Region,MATCH(tbl_Sales[[#This Row],[Suburb]],lkp_Suburb,0))</f>
        <v>Northern Metropolitan</v>
      </c>
      <c r="P1185" s="6">
        <f>MONTH(tbl_Sales[[#This Row],[Date]])</f>
        <v>5</v>
      </c>
      <c r="Q1185" s="6">
        <f>YEAR(tbl_Sales[[#This Row],[Date]])</f>
        <v>2016</v>
      </c>
    </row>
    <row r="1186" spans="1:17" x14ac:dyDescent="0.25">
      <c r="A1186" s="1">
        <v>42518</v>
      </c>
      <c r="B1186">
        <v>215000</v>
      </c>
      <c r="C1186" t="s">
        <v>13</v>
      </c>
      <c r="D1186" t="s">
        <v>12430</v>
      </c>
      <c r="E1186" t="s">
        <v>5</v>
      </c>
      <c r="F1186">
        <v>3011</v>
      </c>
      <c r="G1186">
        <v>1</v>
      </c>
      <c r="H1186">
        <v>1</v>
      </c>
      <c r="I1186">
        <v>1</v>
      </c>
      <c r="J1186">
        <v>0</v>
      </c>
      <c r="L1186" t="s">
        <v>1340</v>
      </c>
      <c r="M1186" t="s">
        <v>660</v>
      </c>
      <c r="N1186" t="s">
        <v>21</v>
      </c>
      <c r="O1186" s="6" t="str">
        <f>INDEX(lkp_Region,MATCH(tbl_Sales[[#This Row],[Suburb]],lkp_Suburb,0))</f>
        <v>Western Metropolitan</v>
      </c>
      <c r="P1186" s="6">
        <f>MONTH(tbl_Sales[[#This Row],[Date]])</f>
        <v>5</v>
      </c>
      <c r="Q1186" s="6">
        <f>YEAR(tbl_Sales[[#This Row],[Date]])</f>
        <v>2016</v>
      </c>
    </row>
    <row r="1187" spans="1:17" x14ac:dyDescent="0.25">
      <c r="A1187" s="1">
        <v>42518</v>
      </c>
      <c r="B1187">
        <v>752000</v>
      </c>
      <c r="C1187" t="s">
        <v>2</v>
      </c>
      <c r="D1187" t="s">
        <v>12431</v>
      </c>
      <c r="E1187" t="s">
        <v>5</v>
      </c>
      <c r="F1187">
        <v>3011</v>
      </c>
      <c r="G1187">
        <v>2</v>
      </c>
      <c r="H1187">
        <v>1</v>
      </c>
      <c r="I1187">
        <v>0</v>
      </c>
      <c r="J1187">
        <v>215</v>
      </c>
      <c r="K1187">
        <v>1910</v>
      </c>
      <c r="L1187" t="s">
        <v>1341</v>
      </c>
      <c r="M1187" t="s">
        <v>22</v>
      </c>
      <c r="N1187" t="s">
        <v>21</v>
      </c>
      <c r="O1187" s="6" t="str">
        <f>INDEX(lkp_Region,MATCH(tbl_Sales[[#This Row],[Suburb]],lkp_Suburb,0))</f>
        <v>Western Metropolitan</v>
      </c>
      <c r="P1187" s="6">
        <f>MONTH(tbl_Sales[[#This Row],[Date]])</f>
        <v>5</v>
      </c>
      <c r="Q1187" s="6">
        <f>YEAR(tbl_Sales[[#This Row],[Date]])</f>
        <v>2016</v>
      </c>
    </row>
    <row r="1188" spans="1:17" x14ac:dyDescent="0.25">
      <c r="A1188" s="1">
        <v>42518</v>
      </c>
      <c r="B1188">
        <v>650000</v>
      </c>
      <c r="C1188" t="s">
        <v>2</v>
      </c>
      <c r="D1188" t="s">
        <v>12433</v>
      </c>
      <c r="E1188" t="s">
        <v>5</v>
      </c>
      <c r="F1188">
        <v>3107</v>
      </c>
      <c r="G1188">
        <v>3</v>
      </c>
      <c r="H1188">
        <v>1</v>
      </c>
      <c r="I1188">
        <v>2</v>
      </c>
      <c r="J1188">
        <v>327</v>
      </c>
      <c r="K1188">
        <v>1975</v>
      </c>
      <c r="L1188" t="s">
        <v>1342</v>
      </c>
      <c r="M1188" t="s">
        <v>586</v>
      </c>
      <c r="N1188" t="s">
        <v>128</v>
      </c>
      <c r="O1188" s="6" t="str">
        <f>INDEX(lkp_Region,MATCH(tbl_Sales[[#This Row],[Suburb]],lkp_Suburb,0))</f>
        <v>Eastern Metropolitan</v>
      </c>
      <c r="P1188" s="6">
        <f>MONTH(tbl_Sales[[#This Row],[Date]])</f>
        <v>5</v>
      </c>
      <c r="Q1188" s="6">
        <f>YEAR(tbl_Sales[[#This Row],[Date]])</f>
        <v>2016</v>
      </c>
    </row>
    <row r="1189" spans="1:17" x14ac:dyDescent="0.25">
      <c r="A1189" s="1">
        <v>42518</v>
      </c>
      <c r="B1189">
        <v>1007000</v>
      </c>
      <c r="C1189" t="s">
        <v>2</v>
      </c>
      <c r="D1189" t="s">
        <v>12432</v>
      </c>
      <c r="E1189" t="s">
        <v>10</v>
      </c>
      <c r="F1189">
        <v>3185</v>
      </c>
      <c r="G1189">
        <v>4</v>
      </c>
      <c r="H1189">
        <v>2</v>
      </c>
      <c r="I1189">
        <v>2</v>
      </c>
      <c r="J1189">
        <v>125</v>
      </c>
      <c r="K1189">
        <v>2000</v>
      </c>
      <c r="L1189" t="s">
        <v>1343</v>
      </c>
      <c r="M1189" t="s">
        <v>136</v>
      </c>
      <c r="N1189" t="s">
        <v>57</v>
      </c>
      <c r="O1189" s="6" t="str">
        <f>INDEX(lkp_Region,MATCH(tbl_Sales[[#This Row],[Suburb]],lkp_Suburb,0))</f>
        <v>Southern Metropolitan</v>
      </c>
      <c r="P1189" s="6">
        <f>MONTH(tbl_Sales[[#This Row],[Date]])</f>
        <v>5</v>
      </c>
      <c r="Q1189" s="6">
        <f>YEAR(tbl_Sales[[#This Row],[Date]])</f>
        <v>2016</v>
      </c>
    </row>
    <row r="1190" spans="1:17" x14ac:dyDescent="0.25">
      <c r="A1190" s="1">
        <v>42518</v>
      </c>
      <c r="B1190">
        <v>1115000</v>
      </c>
      <c r="C1190" t="s">
        <v>2</v>
      </c>
      <c r="D1190" t="s">
        <v>12428</v>
      </c>
      <c r="E1190" t="s">
        <v>5</v>
      </c>
      <c r="F1190">
        <v>3165</v>
      </c>
      <c r="G1190">
        <v>3</v>
      </c>
      <c r="H1190">
        <v>2</v>
      </c>
      <c r="I1190">
        <v>2</v>
      </c>
      <c r="J1190">
        <v>1080</v>
      </c>
      <c r="L1190" t="s">
        <v>1344</v>
      </c>
      <c r="M1190" t="s">
        <v>138</v>
      </c>
      <c r="N1190" t="s">
        <v>57</v>
      </c>
      <c r="O1190" s="6" t="str">
        <f>INDEX(lkp_Region,MATCH(tbl_Sales[[#This Row],[Suburb]],lkp_Suburb,0))</f>
        <v>Southern Metropolitan</v>
      </c>
      <c r="P1190" s="6">
        <f>MONTH(tbl_Sales[[#This Row],[Date]])</f>
        <v>5</v>
      </c>
      <c r="Q1190" s="6">
        <f>YEAR(tbl_Sales[[#This Row],[Date]])</f>
        <v>2016</v>
      </c>
    </row>
    <row r="1191" spans="1:17" x14ac:dyDescent="0.25">
      <c r="A1191" s="1">
        <v>42518</v>
      </c>
      <c r="B1191">
        <v>692500</v>
      </c>
      <c r="C1191" t="s">
        <v>2</v>
      </c>
      <c r="D1191" t="s">
        <v>12427</v>
      </c>
      <c r="E1191" t="s">
        <v>10</v>
      </c>
      <c r="F1191">
        <v>3073</v>
      </c>
      <c r="G1191">
        <v>3</v>
      </c>
      <c r="H1191">
        <v>2</v>
      </c>
      <c r="I1191">
        <v>2</v>
      </c>
      <c r="J1191">
        <v>803</v>
      </c>
      <c r="L1191" t="s">
        <v>1345</v>
      </c>
      <c r="M1191" t="s">
        <v>93</v>
      </c>
      <c r="N1191" t="s">
        <v>62</v>
      </c>
      <c r="O1191" s="6" t="str">
        <f>INDEX(lkp_Region,MATCH(tbl_Sales[[#This Row],[Suburb]],lkp_Suburb,0))</f>
        <v>Northern Metropolitan</v>
      </c>
      <c r="P1191" s="6">
        <f>MONTH(tbl_Sales[[#This Row],[Date]])</f>
        <v>5</v>
      </c>
      <c r="Q1191" s="6">
        <f>YEAR(tbl_Sales[[#This Row],[Date]])</f>
        <v>2016</v>
      </c>
    </row>
    <row r="1192" spans="1:17" x14ac:dyDescent="0.25">
      <c r="A1192" s="1">
        <v>42518</v>
      </c>
      <c r="B1192">
        <v>737000</v>
      </c>
      <c r="C1192" t="s">
        <v>2</v>
      </c>
      <c r="D1192" t="s">
        <v>12423</v>
      </c>
      <c r="E1192" t="s">
        <v>10</v>
      </c>
      <c r="F1192">
        <v>3073</v>
      </c>
      <c r="G1192">
        <v>3</v>
      </c>
      <c r="H1192">
        <v>3</v>
      </c>
      <c r="I1192">
        <v>6</v>
      </c>
      <c r="J1192">
        <v>957</v>
      </c>
      <c r="L1192" t="s">
        <v>1346</v>
      </c>
      <c r="M1192" t="s">
        <v>93</v>
      </c>
      <c r="N1192" t="s">
        <v>62</v>
      </c>
      <c r="O1192" s="6" t="str">
        <f>INDEX(lkp_Region,MATCH(tbl_Sales[[#This Row],[Suburb]],lkp_Suburb,0))</f>
        <v>Northern Metropolitan</v>
      </c>
      <c r="P1192" s="6">
        <f>MONTH(tbl_Sales[[#This Row],[Date]])</f>
        <v>5</v>
      </c>
      <c r="Q1192" s="6">
        <f>YEAR(tbl_Sales[[#This Row],[Date]])</f>
        <v>2016</v>
      </c>
    </row>
    <row r="1193" spans="1:17" x14ac:dyDescent="0.25">
      <c r="A1193" s="1">
        <v>42518</v>
      </c>
      <c r="B1193">
        <v>1170000</v>
      </c>
      <c r="C1193" t="s">
        <v>2</v>
      </c>
      <c r="D1193" t="s">
        <v>12423</v>
      </c>
      <c r="E1193" t="s">
        <v>10</v>
      </c>
      <c r="F1193">
        <v>3070</v>
      </c>
      <c r="G1193">
        <v>2</v>
      </c>
      <c r="H1193">
        <v>1</v>
      </c>
      <c r="I1193">
        <v>3</v>
      </c>
      <c r="J1193">
        <v>453</v>
      </c>
      <c r="K1193">
        <v>1920</v>
      </c>
      <c r="L1193" t="s">
        <v>1347</v>
      </c>
      <c r="M1193" t="s">
        <v>271</v>
      </c>
      <c r="N1193" t="s">
        <v>62</v>
      </c>
      <c r="O1193" s="6" t="str">
        <f>INDEX(lkp_Region,MATCH(tbl_Sales[[#This Row],[Suburb]],lkp_Suburb,0))</f>
        <v>Northern Metropolitan</v>
      </c>
      <c r="P1193" s="6">
        <f>MONTH(tbl_Sales[[#This Row],[Date]])</f>
        <v>5</v>
      </c>
      <c r="Q1193" s="6">
        <f>YEAR(tbl_Sales[[#This Row],[Date]])</f>
        <v>2016</v>
      </c>
    </row>
    <row r="1194" spans="1:17" x14ac:dyDescent="0.25">
      <c r="A1194" s="1">
        <v>42518</v>
      </c>
      <c r="B1194">
        <v>1300000</v>
      </c>
      <c r="C1194" t="s">
        <v>2</v>
      </c>
      <c r="D1194" t="s">
        <v>12423</v>
      </c>
      <c r="E1194" t="s">
        <v>5</v>
      </c>
      <c r="F1194">
        <v>3102</v>
      </c>
      <c r="G1194">
        <v>6</v>
      </c>
      <c r="H1194">
        <v>3</v>
      </c>
      <c r="I1194">
        <v>2</v>
      </c>
      <c r="J1194">
        <v>730</v>
      </c>
      <c r="K1194">
        <v>1968</v>
      </c>
      <c r="L1194" t="s">
        <v>1348</v>
      </c>
      <c r="M1194" t="s">
        <v>297</v>
      </c>
      <c r="N1194" t="s">
        <v>101</v>
      </c>
      <c r="O1194" s="6" t="str">
        <f>INDEX(lkp_Region,MATCH(tbl_Sales[[#This Row],[Suburb]],lkp_Suburb,0))</f>
        <v>Southern Metropolitan</v>
      </c>
      <c r="P1194" s="6">
        <f>MONTH(tbl_Sales[[#This Row],[Date]])</f>
        <v>5</v>
      </c>
      <c r="Q1194" s="6">
        <f>YEAR(tbl_Sales[[#This Row],[Date]])</f>
        <v>2016</v>
      </c>
    </row>
    <row r="1195" spans="1:17" x14ac:dyDescent="0.25">
      <c r="A1195" s="1">
        <v>42519</v>
      </c>
      <c r="B1195">
        <v>777500</v>
      </c>
      <c r="C1195" t="s">
        <v>2</v>
      </c>
      <c r="D1195" t="s">
        <v>12428</v>
      </c>
      <c r="E1195" t="s">
        <v>5</v>
      </c>
      <c r="F1195">
        <v>3121</v>
      </c>
      <c r="G1195">
        <v>2</v>
      </c>
      <c r="H1195">
        <v>1</v>
      </c>
      <c r="I1195">
        <v>1</v>
      </c>
      <c r="J1195">
        <v>151</v>
      </c>
      <c r="K1195">
        <v>1900</v>
      </c>
      <c r="L1195" t="s">
        <v>1349</v>
      </c>
      <c r="M1195" t="s">
        <v>6</v>
      </c>
      <c r="N1195" t="s">
        <v>8</v>
      </c>
      <c r="O1195" s="6" t="str">
        <f>INDEX(lkp_Region,MATCH(tbl_Sales[[#This Row],[Suburb]],lkp_Suburb,0))</f>
        <v>Northern Metropolitan</v>
      </c>
      <c r="P1195" s="6">
        <f>MONTH(tbl_Sales[[#This Row],[Date]])</f>
        <v>5</v>
      </c>
      <c r="Q1195" s="6">
        <f>YEAR(tbl_Sales[[#This Row],[Date]])</f>
        <v>2016</v>
      </c>
    </row>
    <row r="1196" spans="1:17" x14ac:dyDescent="0.25">
      <c r="A1196" s="1">
        <v>42519</v>
      </c>
      <c r="B1196">
        <v>881000</v>
      </c>
      <c r="C1196" t="s">
        <v>2</v>
      </c>
      <c r="D1196" t="s">
        <v>12429</v>
      </c>
      <c r="E1196" t="s">
        <v>5</v>
      </c>
      <c r="F1196">
        <v>3121</v>
      </c>
      <c r="G1196">
        <v>2</v>
      </c>
      <c r="H1196">
        <v>1</v>
      </c>
      <c r="I1196">
        <v>1</v>
      </c>
      <c r="J1196">
        <v>172</v>
      </c>
      <c r="K1196">
        <v>1900</v>
      </c>
      <c r="L1196" t="s">
        <v>1351</v>
      </c>
      <c r="M1196" t="s">
        <v>1350</v>
      </c>
      <c r="N1196" t="s">
        <v>8</v>
      </c>
      <c r="O1196" s="6" t="str">
        <f>INDEX(lkp_Region,MATCH(tbl_Sales[[#This Row],[Suburb]],lkp_Suburb,0))</f>
        <v>Northern Metropolitan</v>
      </c>
      <c r="P1196" s="6">
        <f>MONTH(tbl_Sales[[#This Row],[Date]])</f>
        <v>5</v>
      </c>
      <c r="Q1196" s="6">
        <f>YEAR(tbl_Sales[[#This Row],[Date]])</f>
        <v>2016</v>
      </c>
    </row>
    <row r="1197" spans="1:17" x14ac:dyDescent="0.25">
      <c r="A1197" s="1">
        <v>42519</v>
      </c>
      <c r="B1197">
        <v>1180000</v>
      </c>
      <c r="C1197" t="s">
        <v>2</v>
      </c>
      <c r="D1197" t="s">
        <v>12429</v>
      </c>
      <c r="E1197" t="s">
        <v>10</v>
      </c>
      <c r="F1197">
        <v>3181</v>
      </c>
      <c r="G1197">
        <v>2</v>
      </c>
      <c r="H1197">
        <v>1</v>
      </c>
      <c r="I1197">
        <v>0</v>
      </c>
      <c r="J1197">
        <v>214</v>
      </c>
      <c r="K1197">
        <v>1900</v>
      </c>
      <c r="L1197" t="s">
        <v>1352</v>
      </c>
      <c r="M1197" t="s">
        <v>302</v>
      </c>
      <c r="N1197" t="s">
        <v>76</v>
      </c>
      <c r="O1197" s="6" t="str">
        <f>INDEX(lkp_Region,MATCH(tbl_Sales[[#This Row],[Suburb]],lkp_Suburb,0))</f>
        <v>Southern Metropolitan</v>
      </c>
      <c r="P1197" s="6">
        <f>MONTH(tbl_Sales[[#This Row],[Date]])</f>
        <v>5</v>
      </c>
      <c r="Q1197" s="6">
        <f>YEAR(tbl_Sales[[#This Row],[Date]])</f>
        <v>2016</v>
      </c>
    </row>
    <row r="1198" spans="1:17" x14ac:dyDescent="0.25">
      <c r="A1198" s="1">
        <v>42519</v>
      </c>
      <c r="B1198">
        <v>1720000</v>
      </c>
      <c r="C1198" t="s">
        <v>2</v>
      </c>
      <c r="D1198" t="s">
        <v>12429</v>
      </c>
      <c r="E1198" t="s">
        <v>10</v>
      </c>
      <c r="F1198">
        <v>3181</v>
      </c>
      <c r="G1198">
        <v>3</v>
      </c>
      <c r="H1198">
        <v>2</v>
      </c>
      <c r="I1198">
        <v>1</v>
      </c>
      <c r="J1198">
        <v>272</v>
      </c>
      <c r="K1198">
        <v>1900</v>
      </c>
      <c r="L1198" t="s">
        <v>1353</v>
      </c>
      <c r="M1198" t="s">
        <v>302</v>
      </c>
      <c r="N1198" t="s">
        <v>76</v>
      </c>
      <c r="O1198" s="6" t="str">
        <f>INDEX(lkp_Region,MATCH(tbl_Sales[[#This Row],[Suburb]],lkp_Suburb,0))</f>
        <v>Southern Metropolitan</v>
      </c>
      <c r="P1198" s="6">
        <f>MONTH(tbl_Sales[[#This Row],[Date]])</f>
        <v>5</v>
      </c>
      <c r="Q1198" s="6">
        <f>YEAR(tbl_Sales[[#This Row],[Date]])</f>
        <v>2016</v>
      </c>
    </row>
    <row r="1199" spans="1:17" x14ac:dyDescent="0.25">
      <c r="A1199" s="1">
        <v>42519</v>
      </c>
      <c r="B1199">
        <v>1185000</v>
      </c>
      <c r="C1199" t="s">
        <v>51</v>
      </c>
      <c r="D1199" t="s">
        <v>12423</v>
      </c>
      <c r="E1199" t="s">
        <v>10</v>
      </c>
      <c r="F1199">
        <v>3205</v>
      </c>
      <c r="G1199">
        <v>3</v>
      </c>
      <c r="H1199">
        <v>2</v>
      </c>
      <c r="I1199">
        <v>1</v>
      </c>
      <c r="J1199">
        <v>111</v>
      </c>
      <c r="L1199" t="s">
        <v>1354</v>
      </c>
      <c r="M1199" t="s">
        <v>185</v>
      </c>
      <c r="N1199" t="s">
        <v>26</v>
      </c>
      <c r="O1199" s="6" t="str">
        <f>INDEX(lkp_Region,MATCH(tbl_Sales[[#This Row],[Suburb]],lkp_Suburb,0))</f>
        <v>Southern Metropolitan</v>
      </c>
      <c r="P1199" s="6">
        <f>MONTH(tbl_Sales[[#This Row],[Date]])</f>
        <v>5</v>
      </c>
      <c r="Q1199" s="6">
        <f>YEAR(tbl_Sales[[#This Row],[Date]])</f>
        <v>2016</v>
      </c>
    </row>
    <row r="1200" spans="1:17" x14ac:dyDescent="0.25">
      <c r="A1200" s="1">
        <v>42519</v>
      </c>
      <c r="B1200">
        <v>532000</v>
      </c>
      <c r="C1200" t="s">
        <v>2</v>
      </c>
      <c r="D1200" t="s">
        <v>12427</v>
      </c>
      <c r="E1200" t="s">
        <v>10</v>
      </c>
      <c r="F1200">
        <v>3060</v>
      </c>
      <c r="G1200">
        <v>3</v>
      </c>
      <c r="H1200">
        <v>1</v>
      </c>
      <c r="I1200">
        <v>1</v>
      </c>
      <c r="J1200">
        <v>614</v>
      </c>
      <c r="L1200" t="s">
        <v>1355</v>
      </c>
      <c r="M1200" t="s">
        <v>16</v>
      </c>
      <c r="N1200" t="s">
        <v>18</v>
      </c>
      <c r="O1200" s="6" t="str">
        <f>INDEX(lkp_Region,MATCH(tbl_Sales[[#This Row],[Suburb]],lkp_Suburb,0))</f>
        <v>Northern Metropolitan</v>
      </c>
      <c r="P1200" s="6">
        <f>MONTH(tbl_Sales[[#This Row],[Date]])</f>
        <v>5</v>
      </c>
      <c r="Q1200" s="6">
        <f>YEAR(tbl_Sales[[#This Row],[Date]])</f>
        <v>2016</v>
      </c>
    </row>
    <row r="1201" spans="1:17" x14ac:dyDescent="0.25">
      <c r="A1201" s="1">
        <v>42519</v>
      </c>
      <c r="B1201">
        <v>976000</v>
      </c>
      <c r="C1201" t="s">
        <v>2</v>
      </c>
      <c r="D1201" t="s">
        <v>12429</v>
      </c>
      <c r="E1201" t="s">
        <v>10</v>
      </c>
      <c r="F1201">
        <v>3056</v>
      </c>
      <c r="G1201">
        <v>3</v>
      </c>
      <c r="H1201">
        <v>2</v>
      </c>
      <c r="I1201">
        <v>1</v>
      </c>
      <c r="J1201">
        <v>240</v>
      </c>
      <c r="K1201">
        <v>2005</v>
      </c>
      <c r="L1201" t="s">
        <v>1356</v>
      </c>
      <c r="M1201" t="s">
        <v>117</v>
      </c>
      <c r="N1201" t="s">
        <v>18</v>
      </c>
      <c r="O1201" s="6" t="str">
        <f>INDEX(lkp_Region,MATCH(tbl_Sales[[#This Row],[Suburb]],lkp_Suburb,0))</f>
        <v>Northern Metropolitan</v>
      </c>
      <c r="P1201" s="6">
        <f>MONTH(tbl_Sales[[#This Row],[Date]])</f>
        <v>5</v>
      </c>
      <c r="Q1201" s="6">
        <f>YEAR(tbl_Sales[[#This Row],[Date]])</f>
        <v>2016</v>
      </c>
    </row>
    <row r="1202" spans="1:17" x14ac:dyDescent="0.25">
      <c r="A1202" s="1">
        <v>42519</v>
      </c>
      <c r="B1202">
        <v>1250000</v>
      </c>
      <c r="C1202" t="s">
        <v>2</v>
      </c>
      <c r="D1202" t="s">
        <v>12427</v>
      </c>
      <c r="E1202" t="s">
        <v>10</v>
      </c>
      <c r="F1202">
        <v>3056</v>
      </c>
      <c r="G1202">
        <v>3</v>
      </c>
      <c r="H1202">
        <v>1</v>
      </c>
      <c r="I1202">
        <v>1</v>
      </c>
      <c r="J1202">
        <v>483</v>
      </c>
      <c r="K1202">
        <v>1890</v>
      </c>
      <c r="L1202" t="s">
        <v>1357</v>
      </c>
      <c r="M1202" t="s">
        <v>117</v>
      </c>
      <c r="N1202" t="s">
        <v>18</v>
      </c>
      <c r="O1202" s="6" t="str">
        <f>INDEX(lkp_Region,MATCH(tbl_Sales[[#This Row],[Suburb]],lkp_Suburb,0))</f>
        <v>Northern Metropolitan</v>
      </c>
      <c r="P1202" s="6">
        <f>MONTH(tbl_Sales[[#This Row],[Date]])</f>
        <v>5</v>
      </c>
      <c r="Q1202" s="6">
        <f>YEAR(tbl_Sales[[#This Row],[Date]])</f>
        <v>2016</v>
      </c>
    </row>
    <row r="1203" spans="1:17" x14ac:dyDescent="0.25">
      <c r="A1203" s="1">
        <v>42519</v>
      </c>
      <c r="B1203">
        <v>795000</v>
      </c>
      <c r="C1203" t="s">
        <v>2</v>
      </c>
      <c r="D1203" t="s">
        <v>12423</v>
      </c>
      <c r="E1203" t="s">
        <v>10</v>
      </c>
      <c r="F1203">
        <v>3034</v>
      </c>
      <c r="G1203">
        <v>3</v>
      </c>
      <c r="H1203">
        <v>1</v>
      </c>
      <c r="I1203">
        <v>1</v>
      </c>
      <c r="J1203">
        <v>549</v>
      </c>
      <c r="L1203" t="s">
        <v>1358</v>
      </c>
      <c r="M1203" t="s">
        <v>524</v>
      </c>
      <c r="N1203" t="s">
        <v>49</v>
      </c>
      <c r="O1203" s="6" t="str">
        <f>INDEX(lkp_Region,MATCH(tbl_Sales[[#This Row],[Suburb]],lkp_Suburb,0))</f>
        <v>Western Metropolitan</v>
      </c>
      <c r="P1203" s="6">
        <f>MONTH(tbl_Sales[[#This Row],[Date]])</f>
        <v>5</v>
      </c>
      <c r="Q1203" s="6">
        <f>YEAR(tbl_Sales[[#This Row],[Date]])</f>
        <v>2016</v>
      </c>
    </row>
    <row r="1204" spans="1:17" x14ac:dyDescent="0.25">
      <c r="A1204" s="1">
        <v>42519</v>
      </c>
      <c r="B1204">
        <v>395000</v>
      </c>
      <c r="C1204" t="s">
        <v>13</v>
      </c>
      <c r="D1204" t="s">
        <v>12427</v>
      </c>
      <c r="E1204" t="s">
        <v>5</v>
      </c>
      <c r="F1204">
        <v>3031</v>
      </c>
      <c r="G1204">
        <v>2</v>
      </c>
      <c r="H1204">
        <v>1</v>
      </c>
      <c r="I1204">
        <v>1</v>
      </c>
      <c r="J1204">
        <v>0</v>
      </c>
      <c r="K1204">
        <v>2002</v>
      </c>
      <c r="L1204" t="s">
        <v>1359</v>
      </c>
      <c r="M1204" t="s">
        <v>264</v>
      </c>
      <c r="N1204" t="s">
        <v>88</v>
      </c>
      <c r="O1204" s="6" t="str">
        <f>INDEX(lkp_Region,MATCH(tbl_Sales[[#This Row],[Suburb]],lkp_Suburb,0))</f>
        <v>Northern Metropolitan</v>
      </c>
      <c r="P1204" s="6">
        <f>MONTH(tbl_Sales[[#This Row],[Date]])</f>
        <v>5</v>
      </c>
      <c r="Q1204" s="6">
        <f>YEAR(tbl_Sales[[#This Row],[Date]])</f>
        <v>2016</v>
      </c>
    </row>
    <row r="1205" spans="1:17" x14ac:dyDescent="0.25">
      <c r="A1205" s="1">
        <v>42519</v>
      </c>
      <c r="B1205">
        <v>606000</v>
      </c>
      <c r="C1205" t="s">
        <v>13</v>
      </c>
      <c r="D1205" t="s">
        <v>12427</v>
      </c>
      <c r="E1205" t="s">
        <v>10</v>
      </c>
      <c r="F1205">
        <v>3051</v>
      </c>
      <c r="G1205">
        <v>2</v>
      </c>
      <c r="H1205">
        <v>1</v>
      </c>
      <c r="I1205">
        <v>2</v>
      </c>
      <c r="J1205">
        <v>0</v>
      </c>
      <c r="K1205">
        <v>2000</v>
      </c>
      <c r="L1205" t="s">
        <v>1360</v>
      </c>
      <c r="M1205" t="s">
        <v>915</v>
      </c>
      <c r="N1205" t="s">
        <v>88</v>
      </c>
      <c r="O1205" s="6" t="str">
        <f>INDEX(lkp_Region,MATCH(tbl_Sales[[#This Row],[Suburb]],lkp_Suburb,0))</f>
        <v>Northern Metropolitan</v>
      </c>
      <c r="P1205" s="6">
        <f>MONTH(tbl_Sales[[#This Row],[Date]])</f>
        <v>5</v>
      </c>
      <c r="Q1205" s="6">
        <f>YEAR(tbl_Sales[[#This Row],[Date]])</f>
        <v>2016</v>
      </c>
    </row>
    <row r="1206" spans="1:17" x14ac:dyDescent="0.25">
      <c r="A1206" s="1">
        <v>42519</v>
      </c>
      <c r="B1206">
        <v>695000</v>
      </c>
      <c r="C1206" t="s">
        <v>13</v>
      </c>
      <c r="D1206" t="s">
        <v>12429</v>
      </c>
      <c r="E1206" t="s">
        <v>10</v>
      </c>
      <c r="F1206">
        <v>3163</v>
      </c>
      <c r="G1206">
        <v>2</v>
      </c>
      <c r="H1206">
        <v>2</v>
      </c>
      <c r="I1206">
        <v>1</v>
      </c>
      <c r="J1206">
        <v>0</v>
      </c>
      <c r="L1206" t="s">
        <v>1361</v>
      </c>
      <c r="M1206" t="s">
        <v>199</v>
      </c>
      <c r="N1206" t="s">
        <v>57</v>
      </c>
      <c r="O1206" s="6" t="str">
        <f>INDEX(lkp_Region,MATCH(tbl_Sales[[#This Row],[Suburb]],lkp_Suburb,0))</f>
        <v>Southern Metropolitan</v>
      </c>
      <c r="P1206" s="6">
        <f>MONTH(tbl_Sales[[#This Row],[Date]])</f>
        <v>5</v>
      </c>
      <c r="Q1206" s="6">
        <f>YEAR(tbl_Sales[[#This Row],[Date]])</f>
        <v>2016</v>
      </c>
    </row>
    <row r="1207" spans="1:17" x14ac:dyDescent="0.25">
      <c r="A1207" s="1">
        <v>42519</v>
      </c>
      <c r="B1207">
        <v>703000</v>
      </c>
      <c r="C1207" t="s">
        <v>2</v>
      </c>
      <c r="D1207" t="s">
        <v>12427</v>
      </c>
      <c r="E1207" t="s">
        <v>10</v>
      </c>
      <c r="F1207">
        <v>3073</v>
      </c>
      <c r="G1207">
        <v>3</v>
      </c>
      <c r="H1207">
        <v>2</v>
      </c>
      <c r="I1207">
        <v>1</v>
      </c>
      <c r="J1207">
        <v>597</v>
      </c>
      <c r="K1207">
        <v>1960</v>
      </c>
      <c r="L1207" t="s">
        <v>1362</v>
      </c>
      <c r="M1207" t="s">
        <v>93</v>
      </c>
      <c r="N1207" t="s">
        <v>62</v>
      </c>
      <c r="O1207" s="6" t="str">
        <f>INDEX(lkp_Region,MATCH(tbl_Sales[[#This Row],[Suburb]],lkp_Suburb,0))</f>
        <v>Northern Metropolitan</v>
      </c>
      <c r="P1207" s="6">
        <f>MONTH(tbl_Sales[[#This Row],[Date]])</f>
        <v>5</v>
      </c>
      <c r="Q1207" s="6">
        <f>YEAR(tbl_Sales[[#This Row],[Date]])</f>
        <v>2016</v>
      </c>
    </row>
    <row r="1208" spans="1:17" x14ac:dyDescent="0.25">
      <c r="A1208" s="1">
        <v>42519</v>
      </c>
      <c r="B1208">
        <v>600000</v>
      </c>
      <c r="C1208" t="s">
        <v>2</v>
      </c>
      <c r="D1208" t="s">
        <v>12429</v>
      </c>
      <c r="E1208" t="s">
        <v>5</v>
      </c>
      <c r="F1208">
        <v>3127</v>
      </c>
      <c r="G1208">
        <v>2</v>
      </c>
      <c r="H1208">
        <v>1</v>
      </c>
      <c r="I1208">
        <v>1</v>
      </c>
      <c r="J1208">
        <v>163</v>
      </c>
      <c r="L1208" t="s">
        <v>1363</v>
      </c>
      <c r="M1208" t="s">
        <v>11</v>
      </c>
      <c r="N1208" t="s">
        <v>101</v>
      </c>
      <c r="O1208" s="6" t="str">
        <f>INDEX(lkp_Region,MATCH(tbl_Sales[[#This Row],[Suburb]],lkp_Suburb,0))</f>
        <v>Southern Metropolitan</v>
      </c>
      <c r="P1208" s="6">
        <f>MONTH(tbl_Sales[[#This Row],[Date]])</f>
        <v>5</v>
      </c>
      <c r="Q1208" s="6">
        <f>YEAR(tbl_Sales[[#This Row],[Date]])</f>
        <v>2016</v>
      </c>
    </row>
    <row r="1209" spans="1:17" x14ac:dyDescent="0.25">
      <c r="A1209" s="1">
        <v>42519</v>
      </c>
      <c r="B1209">
        <v>1445000</v>
      </c>
      <c r="C1209" t="s">
        <v>2</v>
      </c>
      <c r="D1209" t="s">
        <v>12429</v>
      </c>
      <c r="E1209" t="s">
        <v>10</v>
      </c>
      <c r="F1209">
        <v>3147</v>
      </c>
      <c r="G1209">
        <v>2</v>
      </c>
      <c r="H1209">
        <v>1</v>
      </c>
      <c r="I1209">
        <v>2</v>
      </c>
      <c r="J1209">
        <v>704</v>
      </c>
      <c r="L1209" t="s">
        <v>1364</v>
      </c>
      <c r="M1209" t="s">
        <v>206</v>
      </c>
      <c r="N1209" t="s">
        <v>101</v>
      </c>
      <c r="O1209" s="6" t="str">
        <f>INDEX(lkp_Region,MATCH(tbl_Sales[[#This Row],[Suburb]],lkp_Suburb,0))</f>
        <v>Southern Metropolitan</v>
      </c>
      <c r="P1209" s="6">
        <f>MONTH(tbl_Sales[[#This Row],[Date]])</f>
        <v>5</v>
      </c>
      <c r="Q1209" s="6">
        <f>YEAR(tbl_Sales[[#This Row],[Date]])</f>
        <v>2016</v>
      </c>
    </row>
    <row r="1210" spans="1:17" x14ac:dyDescent="0.25">
      <c r="A1210" s="1">
        <v>42519</v>
      </c>
      <c r="B1210">
        <v>1660000</v>
      </c>
      <c r="C1210" t="s">
        <v>2</v>
      </c>
      <c r="D1210" t="s">
        <v>12428</v>
      </c>
      <c r="E1210" t="s">
        <v>5</v>
      </c>
      <c r="F1210">
        <v>3104</v>
      </c>
      <c r="G1210">
        <v>5</v>
      </c>
      <c r="H1210">
        <v>3</v>
      </c>
      <c r="I1210">
        <v>2</v>
      </c>
      <c r="J1210">
        <v>737</v>
      </c>
      <c r="K1210">
        <v>1950</v>
      </c>
      <c r="L1210" t="s">
        <v>1365</v>
      </c>
      <c r="M1210" t="s">
        <v>99</v>
      </c>
      <c r="N1210" t="s">
        <v>101</v>
      </c>
      <c r="O1210" s="6" t="str">
        <f>INDEX(lkp_Region,MATCH(tbl_Sales[[#This Row],[Suburb]],lkp_Suburb,0))</f>
        <v>Southern Metropolitan</v>
      </c>
      <c r="P1210" s="6">
        <f>MONTH(tbl_Sales[[#This Row],[Date]])</f>
        <v>5</v>
      </c>
      <c r="Q1210" s="6">
        <f>YEAR(tbl_Sales[[#This Row],[Date]])</f>
        <v>2016</v>
      </c>
    </row>
    <row r="1211" spans="1:17" x14ac:dyDescent="0.25">
      <c r="A1211" s="1">
        <v>42519</v>
      </c>
      <c r="B1211">
        <v>1950000</v>
      </c>
      <c r="C1211" t="s">
        <v>2</v>
      </c>
      <c r="D1211" t="s">
        <v>12425</v>
      </c>
      <c r="E1211" t="s">
        <v>10</v>
      </c>
      <c r="F1211">
        <v>3104</v>
      </c>
      <c r="G1211">
        <v>4</v>
      </c>
      <c r="H1211">
        <v>3</v>
      </c>
      <c r="I1211">
        <v>2</v>
      </c>
      <c r="J1211">
        <v>665</v>
      </c>
      <c r="K1211">
        <v>1970</v>
      </c>
      <c r="L1211" t="s">
        <v>1366</v>
      </c>
      <c r="M1211" t="s">
        <v>99</v>
      </c>
      <c r="N1211" t="s">
        <v>101</v>
      </c>
      <c r="O1211" s="6" t="str">
        <f>INDEX(lkp_Region,MATCH(tbl_Sales[[#This Row],[Suburb]],lkp_Suburb,0))</f>
        <v>Southern Metropolitan</v>
      </c>
      <c r="P1211" s="6">
        <f>MONTH(tbl_Sales[[#This Row],[Date]])</f>
        <v>5</v>
      </c>
      <c r="Q1211" s="6">
        <f>YEAR(tbl_Sales[[#This Row],[Date]])</f>
        <v>2016</v>
      </c>
    </row>
    <row r="1212" spans="1:17" x14ac:dyDescent="0.25">
      <c r="A1212" s="1">
        <v>42519</v>
      </c>
      <c r="B1212">
        <v>1950000</v>
      </c>
      <c r="C1212" t="s">
        <v>2</v>
      </c>
      <c r="D1212" t="s">
        <v>12428</v>
      </c>
      <c r="E1212" t="s">
        <v>10</v>
      </c>
      <c r="F1212">
        <v>3147</v>
      </c>
      <c r="G1212">
        <v>4</v>
      </c>
      <c r="H1212">
        <v>2</v>
      </c>
      <c r="I1212">
        <v>2</v>
      </c>
      <c r="J1212">
        <v>844</v>
      </c>
      <c r="K1212">
        <v>1940</v>
      </c>
      <c r="L1212" t="s">
        <v>1367</v>
      </c>
      <c r="M1212" t="s">
        <v>206</v>
      </c>
      <c r="N1212" t="s">
        <v>101</v>
      </c>
      <c r="O1212" s="6" t="str">
        <f>INDEX(lkp_Region,MATCH(tbl_Sales[[#This Row],[Suburb]],lkp_Suburb,0))</f>
        <v>Southern Metropolitan</v>
      </c>
      <c r="P1212" s="6">
        <f>MONTH(tbl_Sales[[#This Row],[Date]])</f>
        <v>5</v>
      </c>
      <c r="Q1212" s="6">
        <f>YEAR(tbl_Sales[[#This Row],[Date]])</f>
        <v>2016</v>
      </c>
    </row>
    <row r="1213" spans="1:17" x14ac:dyDescent="0.25">
      <c r="A1213" s="1">
        <v>42520</v>
      </c>
      <c r="B1213">
        <v>409000</v>
      </c>
      <c r="C1213" t="s">
        <v>13</v>
      </c>
      <c r="D1213" t="s">
        <v>12424</v>
      </c>
      <c r="E1213" t="s">
        <v>10</v>
      </c>
      <c r="F1213">
        <v>3141</v>
      </c>
      <c r="G1213">
        <v>1</v>
      </c>
      <c r="H1213">
        <v>1</v>
      </c>
      <c r="I1213">
        <v>1</v>
      </c>
      <c r="J1213">
        <v>0</v>
      </c>
      <c r="K1213">
        <v>1970</v>
      </c>
      <c r="L1213" t="s">
        <v>1368</v>
      </c>
      <c r="M1213" t="s">
        <v>111</v>
      </c>
      <c r="N1213" t="s">
        <v>76</v>
      </c>
      <c r="O1213" s="6" t="str">
        <f>INDEX(lkp_Region,MATCH(tbl_Sales[[#This Row],[Suburb]],lkp_Suburb,0))</f>
        <v>Southern Metropolitan</v>
      </c>
      <c r="P1213" s="6">
        <f>MONTH(tbl_Sales[[#This Row],[Date]])</f>
        <v>5</v>
      </c>
      <c r="Q1213" s="6">
        <f>YEAR(tbl_Sales[[#This Row],[Date]])</f>
        <v>2016</v>
      </c>
    </row>
    <row r="1214" spans="1:17" x14ac:dyDescent="0.25">
      <c r="A1214" s="1">
        <v>42520</v>
      </c>
      <c r="B1214">
        <v>645000</v>
      </c>
      <c r="C1214" t="s">
        <v>13</v>
      </c>
      <c r="D1214" t="s">
        <v>12427</v>
      </c>
      <c r="E1214" t="s">
        <v>5</v>
      </c>
      <c r="F1214">
        <v>3142</v>
      </c>
      <c r="G1214">
        <v>2</v>
      </c>
      <c r="H1214">
        <v>1</v>
      </c>
      <c r="I1214">
        <v>1</v>
      </c>
      <c r="J1214">
        <v>0</v>
      </c>
      <c r="L1214" t="s">
        <v>1369</v>
      </c>
      <c r="M1214" t="s">
        <v>109</v>
      </c>
      <c r="N1214" t="s">
        <v>76</v>
      </c>
      <c r="O1214" s="6" t="str">
        <f>INDEX(lkp_Region,MATCH(tbl_Sales[[#This Row],[Suburb]],lkp_Suburb,0))</f>
        <v>Southern Metropolitan</v>
      </c>
      <c r="P1214" s="6">
        <f>MONTH(tbl_Sales[[#This Row],[Date]])</f>
        <v>5</v>
      </c>
      <c r="Q1214" s="6">
        <f>YEAR(tbl_Sales[[#This Row],[Date]])</f>
        <v>2016</v>
      </c>
    </row>
    <row r="1215" spans="1:17" x14ac:dyDescent="0.25">
      <c r="A1215" s="1">
        <v>42520</v>
      </c>
      <c r="B1215">
        <v>472000</v>
      </c>
      <c r="C1215" t="s">
        <v>2</v>
      </c>
      <c r="D1215" t="s">
        <v>12427</v>
      </c>
      <c r="E1215" t="s">
        <v>10</v>
      </c>
      <c r="F1215">
        <v>3058</v>
      </c>
      <c r="G1215">
        <v>2</v>
      </c>
      <c r="H1215">
        <v>1</v>
      </c>
      <c r="I1215">
        <v>1</v>
      </c>
      <c r="J1215">
        <v>500</v>
      </c>
      <c r="K1215">
        <v>1975</v>
      </c>
      <c r="L1215" t="s">
        <v>1370</v>
      </c>
      <c r="M1215" t="s">
        <v>41</v>
      </c>
      <c r="N1215" t="s">
        <v>18</v>
      </c>
      <c r="O1215" s="6" t="str">
        <f>INDEX(lkp_Region,MATCH(tbl_Sales[[#This Row],[Suburb]],lkp_Suburb,0))</f>
        <v>Northern Metropolitan</v>
      </c>
      <c r="P1215" s="6">
        <f>MONTH(tbl_Sales[[#This Row],[Date]])</f>
        <v>5</v>
      </c>
      <c r="Q1215" s="6">
        <f>YEAR(tbl_Sales[[#This Row],[Date]])</f>
        <v>2016</v>
      </c>
    </row>
    <row r="1216" spans="1:17" x14ac:dyDescent="0.25">
      <c r="A1216" s="1">
        <v>42520</v>
      </c>
      <c r="B1216">
        <v>955000</v>
      </c>
      <c r="C1216" t="s">
        <v>2</v>
      </c>
      <c r="D1216" t="s">
        <v>12428</v>
      </c>
      <c r="E1216" t="s">
        <v>10</v>
      </c>
      <c r="F1216">
        <v>3055</v>
      </c>
      <c r="G1216">
        <v>3</v>
      </c>
      <c r="H1216">
        <v>1</v>
      </c>
      <c r="I1216">
        <v>0</v>
      </c>
      <c r="J1216">
        <v>220</v>
      </c>
      <c r="K1216">
        <v>1930</v>
      </c>
      <c r="L1216" t="s">
        <v>1371</v>
      </c>
      <c r="M1216" t="s">
        <v>80</v>
      </c>
      <c r="N1216" t="s">
        <v>18</v>
      </c>
      <c r="O1216" s="6" t="str">
        <f>INDEX(lkp_Region,MATCH(tbl_Sales[[#This Row],[Suburb]],lkp_Suburb,0))</f>
        <v>Northern Metropolitan</v>
      </c>
      <c r="P1216" s="6">
        <f>MONTH(tbl_Sales[[#This Row],[Date]])</f>
        <v>5</v>
      </c>
      <c r="Q1216" s="6">
        <f>YEAR(tbl_Sales[[#This Row],[Date]])</f>
        <v>2016</v>
      </c>
    </row>
    <row r="1217" spans="1:17" x14ac:dyDescent="0.25">
      <c r="A1217" s="1">
        <v>42520</v>
      </c>
      <c r="B1217">
        <v>1340000</v>
      </c>
      <c r="C1217" t="s">
        <v>2</v>
      </c>
      <c r="D1217" t="s">
        <v>12427</v>
      </c>
      <c r="E1217" t="s">
        <v>10</v>
      </c>
      <c r="F1217">
        <v>3032</v>
      </c>
      <c r="G1217">
        <v>4</v>
      </c>
      <c r="H1217">
        <v>2</v>
      </c>
      <c r="I1217">
        <v>2</v>
      </c>
      <c r="J1217">
        <v>683</v>
      </c>
      <c r="K1217">
        <v>1978</v>
      </c>
      <c r="L1217" t="s">
        <v>1372</v>
      </c>
      <c r="M1217" t="s">
        <v>160</v>
      </c>
      <c r="N1217" t="s">
        <v>49</v>
      </c>
      <c r="O1217" s="6" t="str">
        <f>INDEX(lkp_Region,MATCH(tbl_Sales[[#This Row],[Suburb]],lkp_Suburb,0))</f>
        <v>Western Metropolitan</v>
      </c>
      <c r="P1217" s="6">
        <f>MONTH(tbl_Sales[[#This Row],[Date]])</f>
        <v>5</v>
      </c>
      <c r="Q1217" s="6">
        <f>YEAR(tbl_Sales[[#This Row],[Date]])</f>
        <v>2016</v>
      </c>
    </row>
    <row r="1218" spans="1:17" x14ac:dyDescent="0.25">
      <c r="A1218" s="1">
        <v>42520</v>
      </c>
      <c r="B1218">
        <v>640000</v>
      </c>
      <c r="C1218" t="s">
        <v>13</v>
      </c>
      <c r="D1218" t="s">
        <v>12423</v>
      </c>
      <c r="E1218" t="s">
        <v>5</v>
      </c>
      <c r="F1218">
        <v>3125</v>
      </c>
      <c r="G1218">
        <v>3</v>
      </c>
      <c r="H1218">
        <v>1</v>
      </c>
      <c r="I1218">
        <v>1</v>
      </c>
      <c r="J1218">
        <v>217</v>
      </c>
      <c r="L1218" t="s">
        <v>1373</v>
      </c>
      <c r="M1218" t="s">
        <v>32</v>
      </c>
      <c r="N1218" t="s">
        <v>31</v>
      </c>
      <c r="O1218" s="6" t="str">
        <f>INDEX(lkp_Region,MATCH(tbl_Sales[[#This Row],[Suburb]],lkp_Suburb,0))</f>
        <v>Southern Metropolitan</v>
      </c>
      <c r="P1218" s="6">
        <f>MONTH(tbl_Sales[[#This Row],[Date]])</f>
        <v>5</v>
      </c>
      <c r="Q1218" s="6">
        <f>YEAR(tbl_Sales[[#This Row],[Date]])</f>
        <v>2016</v>
      </c>
    </row>
    <row r="1219" spans="1:17" x14ac:dyDescent="0.25">
      <c r="A1219" s="1">
        <v>42520</v>
      </c>
      <c r="B1219">
        <v>535000</v>
      </c>
      <c r="C1219" t="s">
        <v>13</v>
      </c>
      <c r="D1219" t="s">
        <v>12429</v>
      </c>
      <c r="E1219" t="s">
        <v>10</v>
      </c>
      <c r="F1219">
        <v>3000</v>
      </c>
      <c r="G1219">
        <v>2</v>
      </c>
      <c r="H1219">
        <v>1</v>
      </c>
      <c r="I1219">
        <v>1</v>
      </c>
      <c r="J1219">
        <v>0</v>
      </c>
      <c r="K1219">
        <v>2001</v>
      </c>
      <c r="L1219" t="s">
        <v>1374</v>
      </c>
      <c r="M1219" t="s">
        <v>88</v>
      </c>
      <c r="N1219" t="s">
        <v>88</v>
      </c>
      <c r="O1219" s="6" t="str">
        <f>INDEX(lkp_Region,MATCH(tbl_Sales[[#This Row],[Suburb]],lkp_Suburb,0))</f>
        <v>Northern Metropolitan</v>
      </c>
      <c r="P1219" s="6">
        <f>MONTH(tbl_Sales[[#This Row],[Date]])</f>
        <v>5</v>
      </c>
      <c r="Q1219" s="6">
        <f>YEAR(tbl_Sales[[#This Row],[Date]])</f>
        <v>2016</v>
      </c>
    </row>
    <row r="1220" spans="1:17" x14ac:dyDescent="0.25">
      <c r="A1220" s="1">
        <v>42520</v>
      </c>
      <c r="B1220">
        <v>2100000</v>
      </c>
      <c r="C1220" t="s">
        <v>2</v>
      </c>
      <c r="D1220" t="s">
        <v>12428</v>
      </c>
      <c r="E1220" t="s">
        <v>10</v>
      </c>
      <c r="F1220">
        <v>3003</v>
      </c>
      <c r="G1220">
        <v>4</v>
      </c>
      <c r="H1220">
        <v>1</v>
      </c>
      <c r="I1220">
        <v>0</v>
      </c>
      <c r="J1220">
        <v>440</v>
      </c>
      <c r="L1220" t="s">
        <v>1375</v>
      </c>
      <c r="M1220" t="s">
        <v>686</v>
      </c>
      <c r="N1220" t="s">
        <v>88</v>
      </c>
      <c r="O1220" s="6" t="str">
        <f>INDEX(lkp_Region,MATCH(tbl_Sales[[#This Row],[Suburb]],lkp_Suburb,0))</f>
        <v>Northern Metropolitan</v>
      </c>
      <c r="P1220" s="6">
        <f>MONTH(tbl_Sales[[#This Row],[Date]])</f>
        <v>5</v>
      </c>
      <c r="Q1220" s="6">
        <f>YEAR(tbl_Sales[[#This Row],[Date]])</f>
        <v>2016</v>
      </c>
    </row>
    <row r="1221" spans="1:17" x14ac:dyDescent="0.25">
      <c r="A1221" s="1">
        <v>42520</v>
      </c>
      <c r="B1221">
        <v>1650000</v>
      </c>
      <c r="C1221" t="s">
        <v>2</v>
      </c>
      <c r="D1221" t="s">
        <v>12429</v>
      </c>
      <c r="E1221" t="s">
        <v>5</v>
      </c>
      <c r="F1221">
        <v>3108</v>
      </c>
      <c r="G1221">
        <v>5</v>
      </c>
      <c r="H1221">
        <v>4</v>
      </c>
      <c r="I1221">
        <v>2</v>
      </c>
      <c r="J1221">
        <v>500</v>
      </c>
      <c r="K1221">
        <v>2007</v>
      </c>
      <c r="L1221" t="s">
        <v>1376</v>
      </c>
      <c r="M1221" t="s">
        <v>126</v>
      </c>
      <c r="N1221" t="s">
        <v>128</v>
      </c>
      <c r="O1221" s="6" t="str">
        <f>INDEX(lkp_Region,MATCH(tbl_Sales[[#This Row],[Suburb]],lkp_Suburb,0))</f>
        <v>Eastern Metropolitan</v>
      </c>
      <c r="P1221" s="6">
        <f>MONTH(tbl_Sales[[#This Row],[Date]])</f>
        <v>5</v>
      </c>
      <c r="Q1221" s="6">
        <f>YEAR(tbl_Sales[[#This Row],[Date]])</f>
        <v>2016</v>
      </c>
    </row>
    <row r="1222" spans="1:17" x14ac:dyDescent="0.25">
      <c r="A1222" s="1">
        <v>42520</v>
      </c>
      <c r="B1222">
        <v>479500</v>
      </c>
      <c r="C1222" t="s">
        <v>13</v>
      </c>
      <c r="D1222" t="s">
        <v>12427</v>
      </c>
      <c r="E1222" t="s">
        <v>10</v>
      </c>
      <c r="F1222">
        <v>3204</v>
      </c>
      <c r="G1222">
        <v>2</v>
      </c>
      <c r="H1222">
        <v>1</v>
      </c>
      <c r="I1222">
        <v>1</v>
      </c>
      <c r="J1222">
        <v>0</v>
      </c>
      <c r="L1222" t="s">
        <v>1377</v>
      </c>
      <c r="M1222" t="s">
        <v>63</v>
      </c>
      <c r="N1222" t="s">
        <v>57</v>
      </c>
      <c r="O1222" s="6" t="str">
        <f>INDEX(lkp_Region,MATCH(tbl_Sales[[#This Row],[Suburb]],lkp_Suburb,0))</f>
        <v>Southern Metropolitan</v>
      </c>
      <c r="P1222" s="6">
        <f>MONTH(tbl_Sales[[#This Row],[Date]])</f>
        <v>5</v>
      </c>
      <c r="Q1222" s="6">
        <f>YEAR(tbl_Sales[[#This Row],[Date]])</f>
        <v>2016</v>
      </c>
    </row>
    <row r="1223" spans="1:17" x14ac:dyDescent="0.25">
      <c r="A1223" s="1">
        <v>42520</v>
      </c>
      <c r="B1223">
        <v>1200000</v>
      </c>
      <c r="C1223" t="s">
        <v>2</v>
      </c>
      <c r="D1223" t="s">
        <v>12428</v>
      </c>
      <c r="E1223" t="s">
        <v>10</v>
      </c>
      <c r="F1223">
        <v>3165</v>
      </c>
      <c r="G1223">
        <v>4</v>
      </c>
      <c r="H1223">
        <v>2</v>
      </c>
      <c r="I1223">
        <v>2</v>
      </c>
      <c r="J1223">
        <v>619</v>
      </c>
      <c r="K1223">
        <v>1960</v>
      </c>
      <c r="L1223" t="s">
        <v>1378</v>
      </c>
      <c r="M1223" t="s">
        <v>138</v>
      </c>
      <c r="N1223" t="s">
        <v>57</v>
      </c>
      <c r="O1223" s="6" t="str">
        <f>INDEX(lkp_Region,MATCH(tbl_Sales[[#This Row],[Suburb]],lkp_Suburb,0))</f>
        <v>Southern Metropolitan</v>
      </c>
      <c r="P1223" s="6">
        <f>MONTH(tbl_Sales[[#This Row],[Date]])</f>
        <v>5</v>
      </c>
      <c r="Q1223" s="6">
        <f>YEAR(tbl_Sales[[#This Row],[Date]])</f>
        <v>2016</v>
      </c>
    </row>
    <row r="1224" spans="1:17" x14ac:dyDescent="0.25">
      <c r="A1224" s="1">
        <v>42520</v>
      </c>
      <c r="B1224">
        <v>1470000</v>
      </c>
      <c r="C1224" t="s">
        <v>2</v>
      </c>
      <c r="D1224" t="s">
        <v>12425</v>
      </c>
      <c r="E1224" t="s">
        <v>10</v>
      </c>
      <c r="F1224">
        <v>3162</v>
      </c>
      <c r="G1224">
        <v>3</v>
      </c>
      <c r="H1224">
        <v>2</v>
      </c>
      <c r="I1224">
        <v>2</v>
      </c>
      <c r="J1224">
        <v>296</v>
      </c>
      <c r="K1224">
        <v>1910</v>
      </c>
      <c r="L1224" t="s">
        <v>1379</v>
      </c>
      <c r="M1224" t="s">
        <v>569</v>
      </c>
      <c r="N1224" t="s">
        <v>57</v>
      </c>
      <c r="O1224" s="6" t="str">
        <f>INDEX(lkp_Region,MATCH(tbl_Sales[[#This Row],[Suburb]],lkp_Suburb,0))</f>
        <v>Southern Metropolitan</v>
      </c>
      <c r="P1224" s="6">
        <f>MONTH(tbl_Sales[[#This Row],[Date]])</f>
        <v>5</v>
      </c>
      <c r="Q1224" s="6">
        <f>YEAR(tbl_Sales[[#This Row],[Date]])</f>
        <v>2016</v>
      </c>
    </row>
    <row r="1225" spans="1:17" x14ac:dyDescent="0.25">
      <c r="A1225" s="1">
        <v>42520</v>
      </c>
      <c r="B1225">
        <v>1200000</v>
      </c>
      <c r="C1225" t="s">
        <v>2</v>
      </c>
      <c r="D1225" t="s">
        <v>12427</v>
      </c>
      <c r="E1225" t="s">
        <v>5</v>
      </c>
      <c r="F1225">
        <v>3071</v>
      </c>
      <c r="G1225">
        <v>3</v>
      </c>
      <c r="H1225">
        <v>2</v>
      </c>
      <c r="I1225">
        <v>2</v>
      </c>
      <c r="J1225">
        <v>349</v>
      </c>
      <c r="L1225" t="s">
        <v>1380</v>
      </c>
      <c r="M1225" t="s">
        <v>60</v>
      </c>
      <c r="N1225" t="s">
        <v>62</v>
      </c>
      <c r="O1225" s="6" t="str">
        <f>INDEX(lkp_Region,MATCH(tbl_Sales[[#This Row],[Suburb]],lkp_Suburb,0))</f>
        <v>Northern Metropolitan</v>
      </c>
      <c r="P1225" s="6">
        <f>MONTH(tbl_Sales[[#This Row],[Date]])</f>
        <v>5</v>
      </c>
      <c r="Q1225" s="6">
        <f>YEAR(tbl_Sales[[#This Row],[Date]])</f>
        <v>2016</v>
      </c>
    </row>
    <row r="1226" spans="1:17" x14ac:dyDescent="0.25">
      <c r="A1226" s="1">
        <v>42520</v>
      </c>
      <c r="B1226">
        <v>590000</v>
      </c>
      <c r="C1226" t="s">
        <v>2</v>
      </c>
      <c r="D1226" t="s">
        <v>12428</v>
      </c>
      <c r="E1226" t="s">
        <v>10</v>
      </c>
      <c r="F1226">
        <v>3020</v>
      </c>
      <c r="G1226">
        <v>3</v>
      </c>
      <c r="H1226">
        <v>2</v>
      </c>
      <c r="I1226">
        <v>4</v>
      </c>
      <c r="J1226">
        <v>697</v>
      </c>
      <c r="L1226" t="s">
        <v>1381</v>
      </c>
      <c r="M1226" t="s">
        <v>141</v>
      </c>
      <c r="N1226" t="s">
        <v>3</v>
      </c>
      <c r="O1226" s="6" t="str">
        <f>INDEX(lkp_Region,MATCH(tbl_Sales[[#This Row],[Suburb]],lkp_Suburb,0))</f>
        <v>Western Metropolitan</v>
      </c>
      <c r="P1226" s="6">
        <f>MONTH(tbl_Sales[[#This Row],[Date]])</f>
        <v>5</v>
      </c>
      <c r="Q1226" s="6">
        <f>YEAR(tbl_Sales[[#This Row],[Date]])</f>
        <v>2016</v>
      </c>
    </row>
    <row r="1227" spans="1:17" x14ac:dyDescent="0.25">
      <c r="A1227" s="1">
        <v>42520</v>
      </c>
      <c r="B1227">
        <v>600000</v>
      </c>
      <c r="C1227" t="s">
        <v>2</v>
      </c>
      <c r="D1227" t="s">
        <v>12432</v>
      </c>
      <c r="E1227" t="s">
        <v>10</v>
      </c>
      <c r="F1227">
        <v>3020</v>
      </c>
      <c r="G1227">
        <v>3</v>
      </c>
      <c r="H1227">
        <v>1</v>
      </c>
      <c r="I1227">
        <v>3</v>
      </c>
      <c r="J1227">
        <v>634</v>
      </c>
      <c r="L1227" t="s">
        <v>1382</v>
      </c>
      <c r="M1227" t="s">
        <v>143</v>
      </c>
      <c r="N1227" t="s">
        <v>3</v>
      </c>
      <c r="O1227" s="6" t="str">
        <f>INDEX(lkp_Region,MATCH(tbl_Sales[[#This Row],[Suburb]],lkp_Suburb,0))</f>
        <v>Western Metropolitan</v>
      </c>
      <c r="P1227" s="6">
        <f>MONTH(tbl_Sales[[#This Row],[Date]])</f>
        <v>5</v>
      </c>
      <c r="Q1227" s="6">
        <f>YEAR(tbl_Sales[[#This Row],[Date]])</f>
        <v>2016</v>
      </c>
    </row>
    <row r="1228" spans="1:17" x14ac:dyDescent="0.25">
      <c r="A1228" s="1">
        <v>42520</v>
      </c>
      <c r="B1228">
        <v>895000</v>
      </c>
      <c r="C1228" t="s">
        <v>2</v>
      </c>
      <c r="D1228" t="s">
        <v>12433</v>
      </c>
      <c r="E1228" t="s">
        <v>5</v>
      </c>
      <c r="F1228">
        <v>3124</v>
      </c>
      <c r="G1228">
        <v>2</v>
      </c>
      <c r="H1228">
        <v>1</v>
      </c>
      <c r="I1228">
        <v>1</v>
      </c>
      <c r="J1228">
        <v>424</v>
      </c>
      <c r="K1228">
        <v>1930</v>
      </c>
      <c r="L1228" t="s">
        <v>1383</v>
      </c>
      <c r="M1228" t="s">
        <v>209</v>
      </c>
      <c r="N1228" t="s">
        <v>101</v>
      </c>
      <c r="O1228" s="6" t="str">
        <f>INDEX(lkp_Region,MATCH(tbl_Sales[[#This Row],[Suburb]],lkp_Suburb,0))</f>
        <v>Southern Metropolitan</v>
      </c>
      <c r="P1228" s="6">
        <f>MONTH(tbl_Sales[[#This Row],[Date]])</f>
        <v>5</v>
      </c>
      <c r="Q1228" s="6">
        <f>YEAR(tbl_Sales[[#This Row],[Date]])</f>
        <v>2016</v>
      </c>
    </row>
    <row r="1229" spans="1:17" x14ac:dyDescent="0.25">
      <c r="A1229" s="1">
        <v>42521</v>
      </c>
      <c r="B1229">
        <v>1275000</v>
      </c>
      <c r="C1229" t="s">
        <v>2</v>
      </c>
      <c r="D1229" t="s">
        <v>12427</v>
      </c>
      <c r="E1229" t="s">
        <v>5</v>
      </c>
      <c r="F1229">
        <v>3068</v>
      </c>
      <c r="G1229">
        <v>3</v>
      </c>
      <c r="H1229">
        <v>2</v>
      </c>
      <c r="I1229">
        <v>1</v>
      </c>
      <c r="J1229">
        <v>104</v>
      </c>
      <c r="K1229">
        <v>1890</v>
      </c>
      <c r="L1229" t="s">
        <v>1384</v>
      </c>
      <c r="M1229" t="s">
        <v>72</v>
      </c>
      <c r="N1229" t="s">
        <v>8</v>
      </c>
      <c r="O1229" s="6" t="str">
        <f>INDEX(lkp_Region,MATCH(tbl_Sales[[#This Row],[Suburb]],lkp_Suburb,0))</f>
        <v>Northern Metropolitan</v>
      </c>
      <c r="P1229" s="6">
        <f>MONTH(tbl_Sales[[#This Row],[Date]])</f>
        <v>5</v>
      </c>
      <c r="Q1229" s="6">
        <f>YEAR(tbl_Sales[[#This Row],[Date]])</f>
        <v>2016</v>
      </c>
    </row>
    <row r="1230" spans="1:17" x14ac:dyDescent="0.25">
      <c r="A1230" s="1">
        <v>42521</v>
      </c>
      <c r="B1230">
        <v>2950000</v>
      </c>
      <c r="C1230" t="s">
        <v>2</v>
      </c>
      <c r="D1230" t="s">
        <v>12425</v>
      </c>
      <c r="E1230" t="s">
        <v>5</v>
      </c>
      <c r="F1230">
        <v>3054</v>
      </c>
      <c r="G1230">
        <v>3</v>
      </c>
      <c r="H1230">
        <v>1</v>
      </c>
      <c r="I1230">
        <v>2</v>
      </c>
      <c r="J1230">
        <v>499</v>
      </c>
      <c r="K1230">
        <v>1910</v>
      </c>
      <c r="L1230" t="s">
        <v>1385</v>
      </c>
      <c r="M1230" t="s">
        <v>513</v>
      </c>
      <c r="N1230" t="s">
        <v>8</v>
      </c>
      <c r="O1230" s="6" t="str">
        <f>INDEX(lkp_Region,MATCH(tbl_Sales[[#This Row],[Suburb]],lkp_Suburb,0))</f>
        <v>Northern Metropolitan</v>
      </c>
      <c r="P1230" s="6">
        <f>MONTH(tbl_Sales[[#This Row],[Date]])</f>
        <v>5</v>
      </c>
      <c r="Q1230" s="6">
        <f>YEAR(tbl_Sales[[#This Row],[Date]])</f>
        <v>2016</v>
      </c>
    </row>
    <row r="1231" spans="1:17" x14ac:dyDescent="0.25">
      <c r="A1231" s="1">
        <v>42521</v>
      </c>
      <c r="B1231">
        <v>324000</v>
      </c>
      <c r="C1231" t="s">
        <v>13</v>
      </c>
      <c r="D1231" t="s">
        <v>12429</v>
      </c>
      <c r="E1231" t="s">
        <v>10</v>
      </c>
      <c r="F1231">
        <v>3143</v>
      </c>
      <c r="G1231">
        <v>1</v>
      </c>
      <c r="H1231">
        <v>1</v>
      </c>
      <c r="I1231">
        <v>1</v>
      </c>
      <c r="J1231">
        <v>0</v>
      </c>
      <c r="L1231" t="s">
        <v>1386</v>
      </c>
      <c r="M1231" t="s">
        <v>283</v>
      </c>
      <c r="N1231" t="s">
        <v>76</v>
      </c>
      <c r="O1231" s="6" t="str">
        <f>INDEX(lkp_Region,MATCH(tbl_Sales[[#This Row],[Suburb]],lkp_Suburb,0))</f>
        <v>Southern Metropolitan</v>
      </c>
      <c r="P1231" s="6">
        <f>MONTH(tbl_Sales[[#This Row],[Date]])</f>
        <v>5</v>
      </c>
      <c r="Q1231" s="6">
        <f>YEAR(tbl_Sales[[#This Row],[Date]])</f>
        <v>2016</v>
      </c>
    </row>
    <row r="1232" spans="1:17" x14ac:dyDescent="0.25">
      <c r="A1232" s="1">
        <v>42521</v>
      </c>
      <c r="B1232">
        <v>803000</v>
      </c>
      <c r="C1232" t="s">
        <v>13</v>
      </c>
      <c r="D1232" t="s">
        <v>12428</v>
      </c>
      <c r="E1232" t="s">
        <v>10</v>
      </c>
      <c r="F1232">
        <v>3141</v>
      </c>
      <c r="G1232">
        <v>2</v>
      </c>
      <c r="H1232">
        <v>1</v>
      </c>
      <c r="I1232">
        <v>1</v>
      </c>
      <c r="J1232">
        <v>0</v>
      </c>
      <c r="L1232" t="s">
        <v>1387</v>
      </c>
      <c r="M1232" t="s">
        <v>111</v>
      </c>
      <c r="N1232" t="s">
        <v>76</v>
      </c>
      <c r="O1232" s="6" t="str">
        <f>INDEX(lkp_Region,MATCH(tbl_Sales[[#This Row],[Suburb]],lkp_Suburb,0))</f>
        <v>Southern Metropolitan</v>
      </c>
      <c r="P1232" s="6">
        <f>MONTH(tbl_Sales[[#This Row],[Date]])</f>
        <v>5</v>
      </c>
      <c r="Q1232" s="6">
        <f>YEAR(tbl_Sales[[#This Row],[Date]])</f>
        <v>2016</v>
      </c>
    </row>
    <row r="1233" spans="1:17" x14ac:dyDescent="0.25">
      <c r="A1233" s="1">
        <v>42521</v>
      </c>
      <c r="B1233">
        <v>906000</v>
      </c>
      <c r="C1233" t="s">
        <v>2</v>
      </c>
      <c r="D1233" t="s">
        <v>12429</v>
      </c>
      <c r="E1233" t="s">
        <v>10</v>
      </c>
      <c r="F1233">
        <v>3141</v>
      </c>
      <c r="G1233">
        <v>3</v>
      </c>
      <c r="H1233">
        <v>1</v>
      </c>
      <c r="I1233">
        <v>0</v>
      </c>
      <c r="J1233">
        <v>154</v>
      </c>
      <c r="K1233">
        <v>1920</v>
      </c>
      <c r="L1233" t="s">
        <v>1388</v>
      </c>
      <c r="M1233" t="s">
        <v>111</v>
      </c>
      <c r="N1233" t="s">
        <v>76</v>
      </c>
      <c r="O1233" s="6" t="str">
        <f>INDEX(lkp_Region,MATCH(tbl_Sales[[#This Row],[Suburb]],lkp_Suburb,0))</f>
        <v>Southern Metropolitan</v>
      </c>
      <c r="P1233" s="6">
        <f>MONTH(tbl_Sales[[#This Row],[Date]])</f>
        <v>5</v>
      </c>
      <c r="Q1233" s="6">
        <f>YEAR(tbl_Sales[[#This Row],[Date]])</f>
        <v>2016</v>
      </c>
    </row>
    <row r="1234" spans="1:17" x14ac:dyDescent="0.25">
      <c r="A1234" s="1">
        <v>42521</v>
      </c>
      <c r="B1234">
        <v>1586000</v>
      </c>
      <c r="C1234" t="s">
        <v>51</v>
      </c>
      <c r="D1234" t="s">
        <v>12433</v>
      </c>
      <c r="E1234" t="s">
        <v>10</v>
      </c>
      <c r="F1234">
        <v>3143</v>
      </c>
      <c r="G1234">
        <v>3</v>
      </c>
      <c r="H1234">
        <v>2</v>
      </c>
      <c r="I1234">
        <v>2</v>
      </c>
      <c r="J1234">
        <v>246</v>
      </c>
      <c r="L1234" t="s">
        <v>1389</v>
      </c>
      <c r="M1234" t="s">
        <v>283</v>
      </c>
      <c r="N1234" t="s">
        <v>76</v>
      </c>
      <c r="O1234" s="6" t="str">
        <f>INDEX(lkp_Region,MATCH(tbl_Sales[[#This Row],[Suburb]],lkp_Suburb,0))</f>
        <v>Southern Metropolitan</v>
      </c>
      <c r="P1234" s="6">
        <f>MONTH(tbl_Sales[[#This Row],[Date]])</f>
        <v>5</v>
      </c>
      <c r="Q1234" s="6">
        <f>YEAR(tbl_Sales[[#This Row],[Date]])</f>
        <v>2016</v>
      </c>
    </row>
    <row r="1235" spans="1:17" x14ac:dyDescent="0.25">
      <c r="A1235" s="1">
        <v>42521</v>
      </c>
      <c r="B1235">
        <v>980000</v>
      </c>
      <c r="C1235" t="s">
        <v>2</v>
      </c>
      <c r="D1235" t="s">
        <v>12430</v>
      </c>
      <c r="E1235" t="s">
        <v>10</v>
      </c>
      <c r="F1235">
        <v>3206</v>
      </c>
      <c r="G1235">
        <v>2</v>
      </c>
      <c r="H1235">
        <v>1</v>
      </c>
      <c r="I1235">
        <v>0</v>
      </c>
      <c r="J1235">
        <v>79</v>
      </c>
      <c r="K1235">
        <v>1890</v>
      </c>
      <c r="L1235" t="s">
        <v>1390</v>
      </c>
      <c r="M1235" t="s">
        <v>113</v>
      </c>
      <c r="N1235" t="s">
        <v>26</v>
      </c>
      <c r="O1235" s="6" t="str">
        <f>INDEX(lkp_Region,MATCH(tbl_Sales[[#This Row],[Suburb]],lkp_Suburb,0))</f>
        <v>Southern Metropolitan</v>
      </c>
      <c r="P1235" s="6">
        <f>MONTH(tbl_Sales[[#This Row],[Date]])</f>
        <v>5</v>
      </c>
      <c r="Q1235" s="6">
        <f>YEAR(tbl_Sales[[#This Row],[Date]])</f>
        <v>2016</v>
      </c>
    </row>
    <row r="1236" spans="1:17" x14ac:dyDescent="0.25">
      <c r="A1236" s="1">
        <v>42521</v>
      </c>
      <c r="B1236">
        <v>480000</v>
      </c>
      <c r="C1236" t="s">
        <v>13</v>
      </c>
      <c r="D1236" t="s">
        <v>12429</v>
      </c>
      <c r="E1236" t="s">
        <v>5</v>
      </c>
      <c r="F1236">
        <v>3057</v>
      </c>
      <c r="G1236">
        <v>2</v>
      </c>
      <c r="H1236">
        <v>2</v>
      </c>
      <c r="I1236">
        <v>1</v>
      </c>
      <c r="J1236">
        <v>0</v>
      </c>
      <c r="L1236" t="s">
        <v>1391</v>
      </c>
      <c r="M1236" t="s">
        <v>83</v>
      </c>
      <c r="N1236" t="s">
        <v>18</v>
      </c>
      <c r="O1236" s="6" t="str">
        <f>INDEX(lkp_Region,MATCH(tbl_Sales[[#This Row],[Suburb]],lkp_Suburb,0))</f>
        <v>Northern Metropolitan</v>
      </c>
      <c r="P1236" s="6">
        <f>MONTH(tbl_Sales[[#This Row],[Date]])</f>
        <v>5</v>
      </c>
      <c r="Q1236" s="6">
        <f>YEAR(tbl_Sales[[#This Row],[Date]])</f>
        <v>2016</v>
      </c>
    </row>
    <row r="1237" spans="1:17" x14ac:dyDescent="0.25">
      <c r="A1237" s="1">
        <v>42521</v>
      </c>
      <c r="B1237">
        <v>871000</v>
      </c>
      <c r="C1237" t="s">
        <v>2</v>
      </c>
      <c r="D1237" t="s">
        <v>12429</v>
      </c>
      <c r="E1237" t="s">
        <v>10</v>
      </c>
      <c r="F1237">
        <v>3056</v>
      </c>
      <c r="G1237">
        <v>2</v>
      </c>
      <c r="H1237">
        <v>1</v>
      </c>
      <c r="I1237">
        <v>1</v>
      </c>
      <c r="J1237">
        <v>215</v>
      </c>
      <c r="K1237">
        <v>1880</v>
      </c>
      <c r="L1237" t="s">
        <v>1392</v>
      </c>
      <c r="M1237" t="s">
        <v>117</v>
      </c>
      <c r="N1237" t="s">
        <v>18</v>
      </c>
      <c r="O1237" s="6" t="str">
        <f>INDEX(lkp_Region,MATCH(tbl_Sales[[#This Row],[Suburb]],lkp_Suburb,0))</f>
        <v>Northern Metropolitan</v>
      </c>
      <c r="P1237" s="6">
        <f>MONTH(tbl_Sales[[#This Row],[Date]])</f>
        <v>5</v>
      </c>
      <c r="Q1237" s="6">
        <f>YEAR(tbl_Sales[[#This Row],[Date]])</f>
        <v>2016</v>
      </c>
    </row>
    <row r="1238" spans="1:17" x14ac:dyDescent="0.25">
      <c r="A1238" s="1">
        <v>42521</v>
      </c>
      <c r="B1238">
        <v>1100000</v>
      </c>
      <c r="C1238" t="s">
        <v>2</v>
      </c>
      <c r="D1238" t="s">
        <v>12427</v>
      </c>
      <c r="E1238" t="s">
        <v>5</v>
      </c>
      <c r="F1238">
        <v>3058</v>
      </c>
      <c r="G1238">
        <v>3</v>
      </c>
      <c r="H1238">
        <v>1</v>
      </c>
      <c r="I1238">
        <v>1</v>
      </c>
      <c r="J1238">
        <v>576</v>
      </c>
      <c r="L1238" t="s">
        <v>1393</v>
      </c>
      <c r="M1238" t="s">
        <v>41</v>
      </c>
      <c r="N1238" t="s">
        <v>18</v>
      </c>
      <c r="O1238" s="6" t="str">
        <f>INDEX(lkp_Region,MATCH(tbl_Sales[[#This Row],[Suburb]],lkp_Suburb,0))</f>
        <v>Northern Metropolitan</v>
      </c>
      <c r="P1238" s="6">
        <f>MONTH(tbl_Sales[[#This Row],[Date]])</f>
        <v>5</v>
      </c>
      <c r="Q1238" s="6">
        <f>YEAR(tbl_Sales[[#This Row],[Date]])</f>
        <v>2016</v>
      </c>
    </row>
    <row r="1239" spans="1:17" x14ac:dyDescent="0.25">
      <c r="A1239" s="1">
        <v>42521</v>
      </c>
      <c r="B1239">
        <v>1100000</v>
      </c>
      <c r="C1239" t="s">
        <v>2</v>
      </c>
      <c r="D1239" t="s">
        <v>12428</v>
      </c>
      <c r="E1239" t="s">
        <v>5</v>
      </c>
      <c r="F1239">
        <v>3034</v>
      </c>
      <c r="G1239">
        <v>4</v>
      </c>
      <c r="H1239">
        <v>3</v>
      </c>
      <c r="I1239">
        <v>2</v>
      </c>
      <c r="J1239">
        <v>873</v>
      </c>
      <c r="K1239">
        <v>1992</v>
      </c>
      <c r="L1239" t="s">
        <v>1394</v>
      </c>
      <c r="M1239" t="s">
        <v>524</v>
      </c>
      <c r="N1239" t="s">
        <v>49</v>
      </c>
      <c r="O1239" s="6" t="str">
        <f>INDEX(lkp_Region,MATCH(tbl_Sales[[#This Row],[Suburb]],lkp_Suburb,0))</f>
        <v>Western Metropolitan</v>
      </c>
      <c r="P1239" s="6">
        <f>MONTH(tbl_Sales[[#This Row],[Date]])</f>
        <v>5</v>
      </c>
      <c r="Q1239" s="6">
        <f>YEAR(tbl_Sales[[#This Row],[Date]])</f>
        <v>2016</v>
      </c>
    </row>
    <row r="1240" spans="1:17" x14ac:dyDescent="0.25">
      <c r="A1240" s="1">
        <v>42521</v>
      </c>
      <c r="B1240">
        <v>480000</v>
      </c>
      <c r="C1240" t="s">
        <v>13</v>
      </c>
      <c r="D1240" t="s">
        <v>12429</v>
      </c>
      <c r="E1240" t="s">
        <v>5</v>
      </c>
      <c r="F1240">
        <v>3053</v>
      </c>
      <c r="G1240">
        <v>2</v>
      </c>
      <c r="H1240">
        <v>1</v>
      </c>
      <c r="I1240">
        <v>1</v>
      </c>
      <c r="J1240">
        <v>0</v>
      </c>
      <c r="K1240">
        <v>2012</v>
      </c>
      <c r="L1240" t="s">
        <v>1395</v>
      </c>
      <c r="M1240" t="s">
        <v>164</v>
      </c>
      <c r="N1240" t="s">
        <v>88</v>
      </c>
      <c r="O1240" s="6" t="str">
        <f>INDEX(lkp_Region,MATCH(tbl_Sales[[#This Row],[Suburb]],lkp_Suburb,0))</f>
        <v>Northern Metropolitan</v>
      </c>
      <c r="P1240" s="6">
        <f>MONTH(tbl_Sales[[#This Row],[Date]])</f>
        <v>5</v>
      </c>
      <c r="Q1240" s="6">
        <f>YEAR(tbl_Sales[[#This Row],[Date]])</f>
        <v>2016</v>
      </c>
    </row>
    <row r="1241" spans="1:17" x14ac:dyDescent="0.25">
      <c r="A1241" s="1">
        <v>42521</v>
      </c>
      <c r="B1241">
        <v>660000</v>
      </c>
      <c r="C1241" t="s">
        <v>13</v>
      </c>
      <c r="D1241" t="s">
        <v>12428</v>
      </c>
      <c r="E1241" t="s">
        <v>5</v>
      </c>
      <c r="F1241">
        <v>3003</v>
      </c>
      <c r="G1241">
        <v>3</v>
      </c>
      <c r="H1241">
        <v>2</v>
      </c>
      <c r="I1241">
        <v>1</v>
      </c>
      <c r="J1241">
        <v>0</v>
      </c>
      <c r="K1241">
        <v>1998</v>
      </c>
      <c r="L1241" t="s">
        <v>1396</v>
      </c>
      <c r="M1241" t="s">
        <v>686</v>
      </c>
      <c r="N1241" t="s">
        <v>88</v>
      </c>
      <c r="O1241" s="6" t="str">
        <f>INDEX(lkp_Region,MATCH(tbl_Sales[[#This Row],[Suburb]],lkp_Suburb,0))</f>
        <v>Northern Metropolitan</v>
      </c>
      <c r="P1241" s="6">
        <f>MONTH(tbl_Sales[[#This Row],[Date]])</f>
        <v>5</v>
      </c>
      <c r="Q1241" s="6">
        <f>YEAR(tbl_Sales[[#This Row],[Date]])</f>
        <v>2016</v>
      </c>
    </row>
    <row r="1242" spans="1:17" x14ac:dyDescent="0.25">
      <c r="A1242" s="1">
        <v>42521</v>
      </c>
      <c r="B1242">
        <v>1662000</v>
      </c>
      <c r="C1242" t="s">
        <v>2</v>
      </c>
      <c r="D1242" t="s">
        <v>12427</v>
      </c>
      <c r="E1242" t="s">
        <v>10</v>
      </c>
      <c r="F1242">
        <v>3053</v>
      </c>
      <c r="G1242">
        <v>3</v>
      </c>
      <c r="H1242">
        <v>1</v>
      </c>
      <c r="I1242">
        <v>0</v>
      </c>
      <c r="J1242">
        <v>118</v>
      </c>
      <c r="L1242" t="s">
        <v>1397</v>
      </c>
      <c r="M1242" t="s">
        <v>164</v>
      </c>
      <c r="N1242" t="s">
        <v>88</v>
      </c>
      <c r="O1242" s="6" t="str">
        <f>INDEX(lkp_Region,MATCH(tbl_Sales[[#This Row],[Suburb]],lkp_Suburb,0))</f>
        <v>Northern Metropolitan</v>
      </c>
      <c r="P1242" s="6">
        <f>MONTH(tbl_Sales[[#This Row],[Date]])</f>
        <v>5</v>
      </c>
      <c r="Q1242" s="6">
        <f>YEAR(tbl_Sales[[#This Row],[Date]])</f>
        <v>2016</v>
      </c>
    </row>
    <row r="1243" spans="1:17" x14ac:dyDescent="0.25">
      <c r="A1243" s="1">
        <v>42521</v>
      </c>
      <c r="B1243">
        <v>981000</v>
      </c>
      <c r="C1243" t="s">
        <v>2</v>
      </c>
      <c r="D1243" t="s">
        <v>12429</v>
      </c>
      <c r="E1243" t="s">
        <v>10</v>
      </c>
      <c r="F1243">
        <v>3189</v>
      </c>
      <c r="G1243">
        <v>3</v>
      </c>
      <c r="H1243">
        <v>1</v>
      </c>
      <c r="I1243">
        <v>2</v>
      </c>
      <c r="J1243">
        <v>601</v>
      </c>
      <c r="L1243" t="s">
        <v>410</v>
      </c>
      <c r="M1243" t="s">
        <v>70</v>
      </c>
      <c r="N1243" t="s">
        <v>45</v>
      </c>
      <c r="O1243" s="6" t="str">
        <f>INDEX(lkp_Region,MATCH(tbl_Sales[[#This Row],[Suburb]],lkp_Suburb,0))</f>
        <v>Southern Metropolitan</v>
      </c>
      <c r="P1243" s="6">
        <f>MONTH(tbl_Sales[[#This Row],[Date]])</f>
        <v>5</v>
      </c>
      <c r="Q1243" s="6">
        <f>YEAR(tbl_Sales[[#This Row],[Date]])</f>
        <v>2016</v>
      </c>
    </row>
    <row r="1244" spans="1:17" x14ac:dyDescent="0.25">
      <c r="A1244" s="1">
        <v>42521</v>
      </c>
      <c r="B1244">
        <v>625000</v>
      </c>
      <c r="C1244" t="s">
        <v>2</v>
      </c>
      <c r="D1244" t="s">
        <v>12423</v>
      </c>
      <c r="E1244" t="s">
        <v>5</v>
      </c>
      <c r="F1244">
        <v>3073</v>
      </c>
      <c r="G1244">
        <v>3</v>
      </c>
      <c r="H1244">
        <v>2</v>
      </c>
      <c r="I1244">
        <v>1</v>
      </c>
      <c r="J1244">
        <v>267</v>
      </c>
      <c r="K1244">
        <v>2003</v>
      </c>
      <c r="L1244" t="s">
        <v>1398</v>
      </c>
      <c r="M1244" t="s">
        <v>93</v>
      </c>
      <c r="N1244" t="s">
        <v>62</v>
      </c>
      <c r="O1244" s="6" t="str">
        <f>INDEX(lkp_Region,MATCH(tbl_Sales[[#This Row],[Suburb]],lkp_Suburb,0))</f>
        <v>Northern Metropolitan</v>
      </c>
      <c r="P1244" s="6">
        <f>MONTH(tbl_Sales[[#This Row],[Date]])</f>
        <v>5</v>
      </c>
      <c r="Q1244" s="6">
        <f>YEAR(tbl_Sales[[#This Row],[Date]])</f>
        <v>2016</v>
      </c>
    </row>
    <row r="1245" spans="1:17" x14ac:dyDescent="0.25">
      <c r="A1245" s="1">
        <v>42521</v>
      </c>
      <c r="B1245">
        <v>920000</v>
      </c>
      <c r="C1245" t="s">
        <v>2</v>
      </c>
      <c r="D1245" t="s">
        <v>12427</v>
      </c>
      <c r="E1245" t="s">
        <v>5</v>
      </c>
      <c r="F1245">
        <v>3072</v>
      </c>
      <c r="G1245">
        <v>4</v>
      </c>
      <c r="H1245">
        <v>1</v>
      </c>
      <c r="I1245">
        <v>1</v>
      </c>
      <c r="J1245">
        <v>396</v>
      </c>
      <c r="K1245">
        <v>1920</v>
      </c>
      <c r="L1245" t="s">
        <v>1399</v>
      </c>
      <c r="M1245" t="s">
        <v>97</v>
      </c>
      <c r="N1245" t="s">
        <v>62</v>
      </c>
      <c r="O1245" s="6" t="str">
        <f>INDEX(lkp_Region,MATCH(tbl_Sales[[#This Row],[Suburb]],lkp_Suburb,0))</f>
        <v>Northern Metropolitan</v>
      </c>
      <c r="P1245" s="6">
        <f>MONTH(tbl_Sales[[#This Row],[Date]])</f>
        <v>5</v>
      </c>
      <c r="Q1245" s="6">
        <f>YEAR(tbl_Sales[[#This Row],[Date]])</f>
        <v>2016</v>
      </c>
    </row>
    <row r="1246" spans="1:17" x14ac:dyDescent="0.25">
      <c r="A1246" s="1">
        <v>42521</v>
      </c>
      <c r="B1246">
        <v>445000</v>
      </c>
      <c r="C1246" t="s">
        <v>13</v>
      </c>
      <c r="D1246" t="s">
        <v>12429</v>
      </c>
      <c r="E1246" t="s">
        <v>5</v>
      </c>
      <c r="F1246">
        <v>3122</v>
      </c>
      <c r="G1246">
        <v>2</v>
      </c>
      <c r="H1246">
        <v>1</v>
      </c>
      <c r="I1246">
        <v>1</v>
      </c>
      <c r="J1246">
        <v>0</v>
      </c>
      <c r="K1246">
        <v>1960</v>
      </c>
      <c r="L1246" t="s">
        <v>1400</v>
      </c>
      <c r="M1246" t="s">
        <v>461</v>
      </c>
      <c r="N1246" t="s">
        <v>101</v>
      </c>
      <c r="O1246" s="6" t="str">
        <f>INDEX(lkp_Region,MATCH(tbl_Sales[[#This Row],[Suburb]],lkp_Suburb,0))</f>
        <v>Southern Metropolitan</v>
      </c>
      <c r="P1246" s="6">
        <f>MONTH(tbl_Sales[[#This Row],[Date]])</f>
        <v>5</v>
      </c>
      <c r="Q1246" s="6">
        <f>YEAR(tbl_Sales[[#This Row],[Date]])</f>
        <v>2016</v>
      </c>
    </row>
    <row r="1247" spans="1:17" x14ac:dyDescent="0.25">
      <c r="A1247" s="1">
        <v>42521</v>
      </c>
      <c r="B1247">
        <v>1815000</v>
      </c>
      <c r="C1247" t="s">
        <v>2</v>
      </c>
      <c r="D1247" t="s">
        <v>12428</v>
      </c>
      <c r="E1247" t="s">
        <v>10</v>
      </c>
      <c r="F1247">
        <v>3187</v>
      </c>
      <c r="G1247">
        <v>4</v>
      </c>
      <c r="H1247">
        <v>2</v>
      </c>
      <c r="I1247">
        <v>2</v>
      </c>
      <c r="J1247">
        <v>732</v>
      </c>
      <c r="L1247" t="s">
        <v>1401</v>
      </c>
      <c r="M1247" t="s">
        <v>346</v>
      </c>
      <c r="N1247" t="s">
        <v>107</v>
      </c>
      <c r="O1247" s="6" t="str">
        <f>INDEX(lkp_Region,MATCH(tbl_Sales[[#This Row],[Suburb]],lkp_Suburb,0))</f>
        <v>Southern Metropolitan</v>
      </c>
      <c r="P1247" s="6">
        <f>MONTH(tbl_Sales[[#This Row],[Date]])</f>
        <v>5</v>
      </c>
      <c r="Q1247" s="6">
        <f>YEAR(tbl_Sales[[#This Row],[Date]])</f>
        <v>2016</v>
      </c>
    </row>
    <row r="1248" spans="1:17" x14ac:dyDescent="0.25">
      <c r="A1248" s="1">
        <v>42521</v>
      </c>
      <c r="B1248">
        <v>2150000</v>
      </c>
      <c r="C1248" t="s">
        <v>2</v>
      </c>
      <c r="D1248" t="s">
        <v>12423</v>
      </c>
      <c r="E1248" t="s">
        <v>10</v>
      </c>
      <c r="F1248">
        <v>3079</v>
      </c>
      <c r="G1248">
        <v>3</v>
      </c>
      <c r="H1248">
        <v>2</v>
      </c>
      <c r="I1248">
        <v>2</v>
      </c>
      <c r="J1248">
        <v>1232</v>
      </c>
      <c r="L1248" t="s">
        <v>1402</v>
      </c>
      <c r="M1248" t="s">
        <v>1008</v>
      </c>
      <c r="N1248" t="s">
        <v>150</v>
      </c>
      <c r="O1248" s="6" t="str">
        <f>INDEX(lkp_Region,MATCH(tbl_Sales[[#This Row],[Suburb]],lkp_Suburb,0))</f>
        <v>Eastern Metropolitan</v>
      </c>
      <c r="P1248" s="6">
        <f>MONTH(tbl_Sales[[#This Row],[Date]])</f>
        <v>5</v>
      </c>
      <c r="Q1248" s="6">
        <f>YEAR(tbl_Sales[[#This Row],[Date]])</f>
        <v>2016</v>
      </c>
    </row>
    <row r="1249" spans="1:17" x14ac:dyDescent="0.25">
      <c r="A1249" s="1">
        <v>42522</v>
      </c>
      <c r="B1249">
        <v>827500</v>
      </c>
      <c r="C1249" t="s">
        <v>2</v>
      </c>
      <c r="D1249" t="s">
        <v>12427</v>
      </c>
      <c r="E1249" t="s">
        <v>10</v>
      </c>
      <c r="F1249">
        <v>3121</v>
      </c>
      <c r="G1249">
        <v>2</v>
      </c>
      <c r="H1249">
        <v>1</v>
      </c>
      <c r="I1249">
        <v>0</v>
      </c>
      <c r="J1249">
        <v>127</v>
      </c>
      <c r="K1249">
        <v>1900</v>
      </c>
      <c r="L1249" t="s">
        <v>1403</v>
      </c>
      <c r="M1249" t="s">
        <v>6</v>
      </c>
      <c r="N1249" t="s">
        <v>8</v>
      </c>
      <c r="O1249" s="6" t="str">
        <f>INDEX(lkp_Region,MATCH(tbl_Sales[[#This Row],[Suburb]],lkp_Suburb,0))</f>
        <v>Northern Metropolitan</v>
      </c>
      <c r="P1249" s="6">
        <f>MONTH(tbl_Sales[[#This Row],[Date]])</f>
        <v>6</v>
      </c>
      <c r="Q1249" s="6">
        <f>YEAR(tbl_Sales[[#This Row],[Date]])</f>
        <v>2016</v>
      </c>
    </row>
    <row r="1250" spans="1:17" x14ac:dyDescent="0.25">
      <c r="A1250" s="1">
        <v>42522</v>
      </c>
      <c r="B1250">
        <v>875000</v>
      </c>
      <c r="C1250" t="s">
        <v>2</v>
      </c>
      <c r="D1250" t="s">
        <v>12429</v>
      </c>
      <c r="E1250" t="s">
        <v>10</v>
      </c>
      <c r="F1250">
        <v>3068</v>
      </c>
      <c r="G1250">
        <v>2</v>
      </c>
      <c r="H1250">
        <v>1</v>
      </c>
      <c r="I1250">
        <v>0</v>
      </c>
      <c r="J1250">
        <v>106</v>
      </c>
      <c r="L1250" t="s">
        <v>1404</v>
      </c>
      <c r="M1250" t="s">
        <v>72</v>
      </c>
      <c r="N1250" t="s">
        <v>8</v>
      </c>
      <c r="O1250" s="6" t="str">
        <f>INDEX(lkp_Region,MATCH(tbl_Sales[[#This Row],[Suburb]],lkp_Suburb,0))</f>
        <v>Northern Metropolitan</v>
      </c>
      <c r="P1250" s="6">
        <f>MONTH(tbl_Sales[[#This Row],[Date]])</f>
        <v>6</v>
      </c>
      <c r="Q1250" s="6">
        <f>YEAR(tbl_Sales[[#This Row],[Date]])</f>
        <v>2016</v>
      </c>
    </row>
    <row r="1251" spans="1:17" x14ac:dyDescent="0.25">
      <c r="A1251" s="1">
        <v>42522</v>
      </c>
      <c r="B1251">
        <v>1300000</v>
      </c>
      <c r="C1251" t="s">
        <v>2</v>
      </c>
      <c r="D1251" t="s">
        <v>12427</v>
      </c>
      <c r="E1251" t="s">
        <v>10</v>
      </c>
      <c r="F1251">
        <v>3121</v>
      </c>
      <c r="G1251">
        <v>3</v>
      </c>
      <c r="H1251">
        <v>2</v>
      </c>
      <c r="I1251">
        <v>2</v>
      </c>
      <c r="J1251">
        <v>138</v>
      </c>
      <c r="K1251">
        <v>2001</v>
      </c>
      <c r="L1251" t="s">
        <v>1405</v>
      </c>
      <c r="M1251" t="s">
        <v>470</v>
      </c>
      <c r="N1251" t="s">
        <v>8</v>
      </c>
      <c r="O1251" s="6" t="str">
        <f>INDEX(lkp_Region,MATCH(tbl_Sales[[#This Row],[Suburb]],lkp_Suburb,0))</f>
        <v>Northern Metropolitan</v>
      </c>
      <c r="P1251" s="6">
        <f>MONTH(tbl_Sales[[#This Row],[Date]])</f>
        <v>6</v>
      </c>
      <c r="Q1251" s="6">
        <f>YEAR(tbl_Sales[[#This Row],[Date]])</f>
        <v>2016</v>
      </c>
    </row>
    <row r="1252" spans="1:17" x14ac:dyDescent="0.25">
      <c r="A1252" s="1">
        <v>42522</v>
      </c>
      <c r="B1252">
        <v>1506000</v>
      </c>
      <c r="C1252" t="s">
        <v>2</v>
      </c>
      <c r="D1252" t="s">
        <v>12427</v>
      </c>
      <c r="E1252" t="s">
        <v>10</v>
      </c>
      <c r="F1252">
        <v>3121</v>
      </c>
      <c r="G1252">
        <v>2</v>
      </c>
      <c r="H1252">
        <v>2</v>
      </c>
      <c r="I1252">
        <v>1</v>
      </c>
      <c r="J1252">
        <v>220</v>
      </c>
      <c r="K1252">
        <v>1920</v>
      </c>
      <c r="L1252" t="s">
        <v>1406</v>
      </c>
      <c r="M1252" t="s">
        <v>6</v>
      </c>
      <c r="N1252" t="s">
        <v>8</v>
      </c>
      <c r="O1252" s="6" t="str">
        <f>INDEX(lkp_Region,MATCH(tbl_Sales[[#This Row],[Suburb]],lkp_Suburb,0))</f>
        <v>Northern Metropolitan</v>
      </c>
      <c r="P1252" s="6">
        <f>MONTH(tbl_Sales[[#This Row],[Date]])</f>
        <v>6</v>
      </c>
      <c r="Q1252" s="6">
        <f>YEAR(tbl_Sales[[#This Row],[Date]])</f>
        <v>2016</v>
      </c>
    </row>
    <row r="1253" spans="1:17" x14ac:dyDescent="0.25">
      <c r="A1253" s="1">
        <v>42522</v>
      </c>
      <c r="B1253">
        <v>3400000</v>
      </c>
      <c r="C1253" t="s">
        <v>2</v>
      </c>
      <c r="D1253" t="s">
        <v>12427</v>
      </c>
      <c r="E1253" t="s">
        <v>10</v>
      </c>
      <c r="F1253">
        <v>3068</v>
      </c>
      <c r="G1253">
        <v>4</v>
      </c>
      <c r="H1253">
        <v>2</v>
      </c>
      <c r="I1253">
        <v>1</v>
      </c>
      <c r="J1253">
        <v>445</v>
      </c>
      <c r="K1253">
        <v>1890</v>
      </c>
      <c r="L1253" t="s">
        <v>1407</v>
      </c>
      <c r="M1253" t="s">
        <v>72</v>
      </c>
      <c r="N1253" t="s">
        <v>8</v>
      </c>
      <c r="O1253" s="6" t="str">
        <f>INDEX(lkp_Region,MATCH(tbl_Sales[[#This Row],[Suburb]],lkp_Suburb,0))</f>
        <v>Northern Metropolitan</v>
      </c>
      <c r="P1253" s="6">
        <f>MONTH(tbl_Sales[[#This Row],[Date]])</f>
        <v>6</v>
      </c>
      <c r="Q1253" s="6">
        <f>YEAR(tbl_Sales[[#This Row],[Date]])</f>
        <v>2016</v>
      </c>
    </row>
    <row r="1254" spans="1:17" x14ac:dyDescent="0.25">
      <c r="A1254" s="1">
        <v>42522</v>
      </c>
      <c r="B1254">
        <v>612000</v>
      </c>
      <c r="C1254" t="s">
        <v>13</v>
      </c>
      <c r="D1254" t="s">
        <v>12428</v>
      </c>
      <c r="E1254" t="s">
        <v>10</v>
      </c>
      <c r="F1254">
        <v>3141</v>
      </c>
      <c r="G1254">
        <v>1</v>
      </c>
      <c r="H1254">
        <v>1</v>
      </c>
      <c r="I1254">
        <v>1</v>
      </c>
      <c r="J1254">
        <v>607</v>
      </c>
      <c r="L1254" t="s">
        <v>1408</v>
      </c>
      <c r="M1254" t="s">
        <v>111</v>
      </c>
      <c r="N1254" t="s">
        <v>76</v>
      </c>
      <c r="O1254" s="6" t="str">
        <f>INDEX(lkp_Region,MATCH(tbl_Sales[[#This Row],[Suburb]],lkp_Suburb,0))</f>
        <v>Southern Metropolitan</v>
      </c>
      <c r="P1254" s="6">
        <f>MONTH(tbl_Sales[[#This Row],[Date]])</f>
        <v>6</v>
      </c>
      <c r="Q1254" s="6">
        <f>YEAR(tbl_Sales[[#This Row],[Date]])</f>
        <v>2016</v>
      </c>
    </row>
    <row r="1255" spans="1:17" x14ac:dyDescent="0.25">
      <c r="A1255" s="1">
        <v>42522</v>
      </c>
      <c r="B1255">
        <v>615000</v>
      </c>
      <c r="C1255" t="s">
        <v>13</v>
      </c>
      <c r="D1255" t="s">
        <v>12427</v>
      </c>
      <c r="E1255" t="s">
        <v>5</v>
      </c>
      <c r="F1255">
        <v>3181</v>
      </c>
      <c r="G1255">
        <v>2</v>
      </c>
      <c r="H1255">
        <v>1</v>
      </c>
      <c r="I1255">
        <v>1</v>
      </c>
      <c r="J1255">
        <v>0</v>
      </c>
      <c r="L1255" t="s">
        <v>1409</v>
      </c>
      <c r="M1255" t="s">
        <v>302</v>
      </c>
      <c r="N1255" t="s">
        <v>76</v>
      </c>
      <c r="O1255" s="6" t="str">
        <f>INDEX(lkp_Region,MATCH(tbl_Sales[[#This Row],[Suburb]],lkp_Suburb,0))</f>
        <v>Southern Metropolitan</v>
      </c>
      <c r="P1255" s="6">
        <f>MONTH(tbl_Sales[[#This Row],[Date]])</f>
        <v>6</v>
      </c>
      <c r="Q1255" s="6">
        <f>YEAR(tbl_Sales[[#This Row],[Date]])</f>
        <v>2016</v>
      </c>
    </row>
    <row r="1256" spans="1:17" x14ac:dyDescent="0.25">
      <c r="A1256" s="1">
        <v>42522</v>
      </c>
      <c r="B1256">
        <v>535000</v>
      </c>
      <c r="C1256" t="s">
        <v>13</v>
      </c>
      <c r="D1256" t="s">
        <v>12430</v>
      </c>
      <c r="E1256" t="s">
        <v>10</v>
      </c>
      <c r="F1256">
        <v>3182</v>
      </c>
      <c r="G1256">
        <v>2</v>
      </c>
      <c r="H1256">
        <v>1</v>
      </c>
      <c r="I1256">
        <v>1</v>
      </c>
      <c r="J1256">
        <v>0</v>
      </c>
      <c r="K1256">
        <v>1930</v>
      </c>
      <c r="L1256" t="s">
        <v>1410</v>
      </c>
      <c r="M1256" t="s">
        <v>156</v>
      </c>
      <c r="N1256" t="s">
        <v>26</v>
      </c>
      <c r="O1256" s="6" t="str">
        <f>INDEX(lkp_Region,MATCH(tbl_Sales[[#This Row],[Suburb]],lkp_Suburb,0))</f>
        <v>Southern Metropolitan</v>
      </c>
      <c r="P1256" s="6">
        <f>MONTH(tbl_Sales[[#This Row],[Date]])</f>
        <v>6</v>
      </c>
      <c r="Q1256" s="6">
        <f>YEAR(tbl_Sales[[#This Row],[Date]])</f>
        <v>2016</v>
      </c>
    </row>
    <row r="1257" spans="1:17" x14ac:dyDescent="0.25">
      <c r="A1257" s="1">
        <v>42522</v>
      </c>
      <c r="B1257">
        <v>1160000</v>
      </c>
      <c r="C1257" t="s">
        <v>2</v>
      </c>
      <c r="D1257" t="s">
        <v>12429</v>
      </c>
      <c r="E1257" t="s">
        <v>5</v>
      </c>
      <c r="F1257">
        <v>3058</v>
      </c>
      <c r="G1257">
        <v>4</v>
      </c>
      <c r="H1257">
        <v>2</v>
      </c>
      <c r="I1257">
        <v>5</v>
      </c>
      <c r="J1257">
        <v>371</v>
      </c>
      <c r="K1257">
        <v>1888</v>
      </c>
      <c r="L1257" t="s">
        <v>1411</v>
      </c>
      <c r="M1257" t="s">
        <v>41</v>
      </c>
      <c r="N1257" t="s">
        <v>18</v>
      </c>
      <c r="O1257" s="6" t="str">
        <f>INDEX(lkp_Region,MATCH(tbl_Sales[[#This Row],[Suburb]],lkp_Suburb,0))</f>
        <v>Northern Metropolitan</v>
      </c>
      <c r="P1257" s="6">
        <f>MONTH(tbl_Sales[[#This Row],[Date]])</f>
        <v>6</v>
      </c>
      <c r="Q1257" s="6">
        <f>YEAR(tbl_Sales[[#This Row],[Date]])</f>
        <v>2016</v>
      </c>
    </row>
    <row r="1258" spans="1:17" x14ac:dyDescent="0.25">
      <c r="A1258" s="1">
        <v>42522</v>
      </c>
      <c r="B1258">
        <v>450000</v>
      </c>
      <c r="C1258" t="s">
        <v>51</v>
      </c>
      <c r="D1258" t="s">
        <v>12423</v>
      </c>
      <c r="E1258" t="s">
        <v>10</v>
      </c>
      <c r="F1258">
        <v>3042</v>
      </c>
      <c r="G1258">
        <v>2</v>
      </c>
      <c r="H1258">
        <v>1</v>
      </c>
      <c r="I1258">
        <v>1</v>
      </c>
      <c r="J1258">
        <v>110</v>
      </c>
      <c r="K1258">
        <v>2015</v>
      </c>
      <c r="L1258" t="s">
        <v>1412</v>
      </c>
      <c r="M1258" t="s">
        <v>330</v>
      </c>
      <c r="N1258" t="s">
        <v>49</v>
      </c>
      <c r="O1258" s="6" t="str">
        <f>INDEX(lkp_Region,MATCH(tbl_Sales[[#This Row],[Suburb]],lkp_Suburb,0))</f>
        <v>Western Metropolitan</v>
      </c>
      <c r="P1258" s="6">
        <f>MONTH(tbl_Sales[[#This Row],[Date]])</f>
        <v>6</v>
      </c>
      <c r="Q1258" s="6">
        <f>YEAR(tbl_Sales[[#This Row],[Date]])</f>
        <v>2016</v>
      </c>
    </row>
    <row r="1259" spans="1:17" x14ac:dyDescent="0.25">
      <c r="A1259" s="1">
        <v>42522</v>
      </c>
      <c r="B1259">
        <v>520000</v>
      </c>
      <c r="C1259" t="s">
        <v>13</v>
      </c>
      <c r="D1259" t="s">
        <v>12427</v>
      </c>
      <c r="E1259" t="s">
        <v>5</v>
      </c>
      <c r="F1259">
        <v>3040</v>
      </c>
      <c r="G1259">
        <v>2</v>
      </c>
      <c r="H1259">
        <v>1</v>
      </c>
      <c r="I1259">
        <v>2</v>
      </c>
      <c r="J1259">
        <v>196</v>
      </c>
      <c r="K1259">
        <v>1998</v>
      </c>
      <c r="L1259" t="s">
        <v>1413</v>
      </c>
      <c r="M1259" t="s">
        <v>417</v>
      </c>
      <c r="N1259" t="s">
        <v>49</v>
      </c>
      <c r="O1259" s="6" t="str">
        <f>INDEX(lkp_Region,MATCH(tbl_Sales[[#This Row],[Suburb]],lkp_Suburb,0))</f>
        <v>Western Metropolitan</v>
      </c>
      <c r="P1259" s="6">
        <f>MONTH(tbl_Sales[[#This Row],[Date]])</f>
        <v>6</v>
      </c>
      <c r="Q1259" s="6">
        <f>YEAR(tbl_Sales[[#This Row],[Date]])</f>
        <v>2016</v>
      </c>
    </row>
    <row r="1260" spans="1:17" x14ac:dyDescent="0.25">
      <c r="A1260" s="1">
        <v>42522</v>
      </c>
      <c r="B1260">
        <v>1425000</v>
      </c>
      <c r="C1260" t="s">
        <v>2</v>
      </c>
      <c r="D1260" t="s">
        <v>12428</v>
      </c>
      <c r="E1260" t="s">
        <v>5</v>
      </c>
      <c r="F1260">
        <v>3039</v>
      </c>
      <c r="G1260">
        <v>3</v>
      </c>
      <c r="H1260">
        <v>1</v>
      </c>
      <c r="I1260">
        <v>1</v>
      </c>
      <c r="J1260">
        <v>526</v>
      </c>
      <c r="K1260">
        <v>1900</v>
      </c>
      <c r="L1260" t="s">
        <v>1414</v>
      </c>
      <c r="M1260" t="s">
        <v>242</v>
      </c>
      <c r="N1260" t="s">
        <v>49</v>
      </c>
      <c r="O1260" s="6" t="str">
        <f>INDEX(lkp_Region,MATCH(tbl_Sales[[#This Row],[Suburb]],lkp_Suburb,0))</f>
        <v>Western Metropolitan</v>
      </c>
      <c r="P1260" s="6">
        <f>MONTH(tbl_Sales[[#This Row],[Date]])</f>
        <v>6</v>
      </c>
      <c r="Q1260" s="6">
        <f>YEAR(tbl_Sales[[#This Row],[Date]])</f>
        <v>2016</v>
      </c>
    </row>
    <row r="1261" spans="1:17" x14ac:dyDescent="0.25">
      <c r="A1261" s="1">
        <v>42522</v>
      </c>
      <c r="B1261">
        <v>633500</v>
      </c>
      <c r="C1261" t="s">
        <v>13</v>
      </c>
      <c r="D1261" t="s">
        <v>12429</v>
      </c>
      <c r="E1261" t="s">
        <v>10</v>
      </c>
      <c r="F1261">
        <v>3166</v>
      </c>
      <c r="G1261">
        <v>3</v>
      </c>
      <c r="H1261">
        <v>2</v>
      </c>
      <c r="I1261">
        <v>2</v>
      </c>
      <c r="J1261">
        <v>279</v>
      </c>
      <c r="K1261">
        <v>1930</v>
      </c>
      <c r="L1261" t="s">
        <v>1415</v>
      </c>
      <c r="M1261" t="s">
        <v>246</v>
      </c>
      <c r="N1261" t="s">
        <v>31</v>
      </c>
      <c r="O1261" s="6" t="str">
        <f>INDEX(lkp_Region,MATCH(tbl_Sales[[#This Row],[Suburb]],lkp_Suburb,0))</f>
        <v>Southern Metropolitan</v>
      </c>
      <c r="P1261" s="6">
        <f>MONTH(tbl_Sales[[#This Row],[Date]])</f>
        <v>6</v>
      </c>
      <c r="Q1261" s="6">
        <f>YEAR(tbl_Sales[[#This Row],[Date]])</f>
        <v>2016</v>
      </c>
    </row>
    <row r="1262" spans="1:17" x14ac:dyDescent="0.25">
      <c r="A1262" s="1">
        <v>42522</v>
      </c>
      <c r="B1262">
        <v>460000</v>
      </c>
      <c r="C1262" t="s">
        <v>13</v>
      </c>
      <c r="D1262" t="s">
        <v>12425</v>
      </c>
      <c r="E1262" t="s">
        <v>5</v>
      </c>
      <c r="F1262">
        <v>3031</v>
      </c>
      <c r="G1262">
        <v>2</v>
      </c>
      <c r="H1262">
        <v>1</v>
      </c>
      <c r="I1262">
        <v>1</v>
      </c>
      <c r="J1262">
        <v>0</v>
      </c>
      <c r="K1262">
        <v>2010</v>
      </c>
      <c r="L1262" t="s">
        <v>1416</v>
      </c>
      <c r="M1262" t="s">
        <v>264</v>
      </c>
      <c r="N1262" t="s">
        <v>88</v>
      </c>
      <c r="O1262" s="6" t="str">
        <f>INDEX(lkp_Region,MATCH(tbl_Sales[[#This Row],[Suburb]],lkp_Suburb,0))</f>
        <v>Northern Metropolitan</v>
      </c>
      <c r="P1262" s="6">
        <f>MONTH(tbl_Sales[[#This Row],[Date]])</f>
        <v>6</v>
      </c>
      <c r="Q1262" s="6">
        <f>YEAR(tbl_Sales[[#This Row],[Date]])</f>
        <v>2016</v>
      </c>
    </row>
    <row r="1263" spans="1:17" x14ac:dyDescent="0.25">
      <c r="A1263" s="1">
        <v>42522</v>
      </c>
      <c r="B1263">
        <v>550000</v>
      </c>
      <c r="C1263" t="s">
        <v>13</v>
      </c>
      <c r="D1263" t="s">
        <v>12427</v>
      </c>
      <c r="E1263" t="s">
        <v>10</v>
      </c>
      <c r="F1263">
        <v>3003</v>
      </c>
      <c r="G1263">
        <v>1</v>
      </c>
      <c r="H1263">
        <v>1</v>
      </c>
      <c r="I1263">
        <v>1</v>
      </c>
      <c r="J1263">
        <v>0</v>
      </c>
      <c r="K1263">
        <v>1930</v>
      </c>
      <c r="L1263" t="s">
        <v>1417</v>
      </c>
      <c r="M1263" t="s">
        <v>686</v>
      </c>
      <c r="N1263" t="s">
        <v>88</v>
      </c>
      <c r="O1263" s="6" t="str">
        <f>INDEX(lkp_Region,MATCH(tbl_Sales[[#This Row],[Suburb]],lkp_Suburb,0))</f>
        <v>Northern Metropolitan</v>
      </c>
      <c r="P1263" s="6">
        <f>MONTH(tbl_Sales[[#This Row],[Date]])</f>
        <v>6</v>
      </c>
      <c r="Q1263" s="6">
        <f>YEAR(tbl_Sales[[#This Row],[Date]])</f>
        <v>2016</v>
      </c>
    </row>
    <row r="1264" spans="1:17" x14ac:dyDescent="0.25">
      <c r="A1264" s="1">
        <v>42522</v>
      </c>
      <c r="B1264">
        <v>2236000</v>
      </c>
      <c r="C1264" t="s">
        <v>2</v>
      </c>
      <c r="D1264" t="s">
        <v>12424</v>
      </c>
      <c r="E1264" t="s">
        <v>10</v>
      </c>
      <c r="F1264">
        <v>3052</v>
      </c>
      <c r="G1264">
        <v>3</v>
      </c>
      <c r="H1264">
        <v>2</v>
      </c>
      <c r="I1264">
        <v>1</v>
      </c>
      <c r="J1264">
        <v>154</v>
      </c>
      <c r="K1264">
        <v>1890</v>
      </c>
      <c r="L1264" t="s">
        <v>1419</v>
      </c>
      <c r="M1264" t="s">
        <v>1418</v>
      </c>
      <c r="N1264" t="s">
        <v>88</v>
      </c>
      <c r="O1264" s="6" t="str">
        <f>INDEX(lkp_Region,MATCH(tbl_Sales[[#This Row],[Suburb]],lkp_Suburb,0))</f>
        <v>Northern Metropolitan</v>
      </c>
      <c r="P1264" s="6">
        <f>MONTH(tbl_Sales[[#This Row],[Date]])</f>
        <v>6</v>
      </c>
      <c r="Q1264" s="6">
        <f>YEAR(tbl_Sales[[#This Row],[Date]])</f>
        <v>2016</v>
      </c>
    </row>
    <row r="1265" spans="1:17" x14ac:dyDescent="0.25">
      <c r="A1265" s="1">
        <v>42522</v>
      </c>
      <c r="B1265">
        <v>1320000</v>
      </c>
      <c r="C1265" t="s">
        <v>2</v>
      </c>
      <c r="D1265" t="s">
        <v>12429</v>
      </c>
      <c r="E1265" t="s">
        <v>5</v>
      </c>
      <c r="F1265">
        <v>3105</v>
      </c>
      <c r="G1265">
        <v>4</v>
      </c>
      <c r="H1265">
        <v>3</v>
      </c>
      <c r="I1265">
        <v>2</v>
      </c>
      <c r="J1265">
        <v>411</v>
      </c>
      <c r="K1265">
        <v>1970</v>
      </c>
      <c r="L1265" t="s">
        <v>1420</v>
      </c>
      <c r="M1265" t="s">
        <v>507</v>
      </c>
      <c r="N1265" t="s">
        <v>128</v>
      </c>
      <c r="O1265" s="6" t="str">
        <f>INDEX(lkp_Region,MATCH(tbl_Sales[[#This Row],[Suburb]],lkp_Suburb,0))</f>
        <v>Eastern Metropolitan</v>
      </c>
      <c r="P1265" s="6">
        <f>MONTH(tbl_Sales[[#This Row],[Date]])</f>
        <v>6</v>
      </c>
      <c r="Q1265" s="6">
        <f>YEAR(tbl_Sales[[#This Row],[Date]])</f>
        <v>2016</v>
      </c>
    </row>
    <row r="1266" spans="1:17" x14ac:dyDescent="0.25">
      <c r="A1266" s="1">
        <v>42522</v>
      </c>
      <c r="B1266">
        <v>1265000</v>
      </c>
      <c r="C1266" t="s">
        <v>2</v>
      </c>
      <c r="D1266" t="s">
        <v>12433</v>
      </c>
      <c r="E1266" t="s">
        <v>10</v>
      </c>
      <c r="F1266">
        <v>3015</v>
      </c>
      <c r="G1266">
        <v>4</v>
      </c>
      <c r="H1266">
        <v>2</v>
      </c>
      <c r="I1266">
        <v>2</v>
      </c>
      <c r="J1266">
        <v>774</v>
      </c>
      <c r="K1266">
        <v>1950</v>
      </c>
      <c r="L1266" t="s">
        <v>1421</v>
      </c>
      <c r="M1266" t="s">
        <v>133</v>
      </c>
      <c r="N1266" t="s">
        <v>69</v>
      </c>
      <c r="O1266" s="6" t="str">
        <f>INDEX(lkp_Region,MATCH(tbl_Sales[[#This Row],[Suburb]],lkp_Suburb,0))</f>
        <v>Western Metropolitan</v>
      </c>
      <c r="P1266" s="6">
        <f>MONTH(tbl_Sales[[#This Row],[Date]])</f>
        <v>6</v>
      </c>
      <c r="Q1266" s="6">
        <f>YEAR(tbl_Sales[[#This Row],[Date]])</f>
        <v>2016</v>
      </c>
    </row>
    <row r="1267" spans="1:17" x14ac:dyDescent="0.25">
      <c r="A1267" s="1">
        <v>42522</v>
      </c>
      <c r="B1267">
        <v>720000</v>
      </c>
      <c r="C1267" t="s">
        <v>51</v>
      </c>
      <c r="D1267" t="s">
        <v>12428</v>
      </c>
      <c r="E1267" t="s">
        <v>10</v>
      </c>
      <c r="F1267">
        <v>3163</v>
      </c>
      <c r="G1267">
        <v>2</v>
      </c>
      <c r="H1267">
        <v>2</v>
      </c>
      <c r="I1267">
        <v>2</v>
      </c>
      <c r="J1267">
        <v>1318</v>
      </c>
      <c r="K1267">
        <v>2008</v>
      </c>
      <c r="L1267" t="s">
        <v>1422</v>
      </c>
      <c r="M1267" t="s">
        <v>225</v>
      </c>
      <c r="N1267" t="s">
        <v>57</v>
      </c>
      <c r="O1267" s="6" t="str">
        <f>INDEX(lkp_Region,MATCH(tbl_Sales[[#This Row],[Suburb]],lkp_Suburb,0))</f>
        <v>Southern Metropolitan</v>
      </c>
      <c r="P1267" s="6">
        <f>MONTH(tbl_Sales[[#This Row],[Date]])</f>
        <v>6</v>
      </c>
      <c r="Q1267" s="6">
        <f>YEAR(tbl_Sales[[#This Row],[Date]])</f>
        <v>2016</v>
      </c>
    </row>
    <row r="1268" spans="1:17" x14ac:dyDescent="0.25">
      <c r="A1268" s="1">
        <v>42522</v>
      </c>
      <c r="B1268">
        <v>801000</v>
      </c>
      <c r="C1268" t="s">
        <v>2</v>
      </c>
      <c r="D1268" t="s">
        <v>12429</v>
      </c>
      <c r="E1268" t="s">
        <v>10</v>
      </c>
      <c r="F1268">
        <v>3165</v>
      </c>
      <c r="G1268">
        <v>3</v>
      </c>
      <c r="H1268">
        <v>1</v>
      </c>
      <c r="I1268">
        <v>1</v>
      </c>
      <c r="J1268">
        <v>0</v>
      </c>
      <c r="L1268" t="s">
        <v>1423</v>
      </c>
      <c r="M1268" t="s">
        <v>138</v>
      </c>
      <c r="N1268" t="s">
        <v>57</v>
      </c>
      <c r="O1268" s="6" t="str">
        <f>INDEX(lkp_Region,MATCH(tbl_Sales[[#This Row],[Suburb]],lkp_Suburb,0))</f>
        <v>Southern Metropolitan</v>
      </c>
      <c r="P1268" s="6">
        <f>MONTH(tbl_Sales[[#This Row],[Date]])</f>
        <v>6</v>
      </c>
      <c r="Q1268" s="6">
        <f>YEAR(tbl_Sales[[#This Row],[Date]])</f>
        <v>2016</v>
      </c>
    </row>
    <row r="1269" spans="1:17" x14ac:dyDescent="0.25">
      <c r="A1269" s="1">
        <v>42522</v>
      </c>
      <c r="B1269">
        <v>820000</v>
      </c>
      <c r="C1269" t="s">
        <v>13</v>
      </c>
      <c r="D1269" t="s">
        <v>12429</v>
      </c>
      <c r="E1269" t="s">
        <v>5</v>
      </c>
      <c r="F1269">
        <v>3204</v>
      </c>
      <c r="G1269">
        <v>3</v>
      </c>
      <c r="H1269">
        <v>2</v>
      </c>
      <c r="I1269">
        <v>1</v>
      </c>
      <c r="J1269">
        <v>238</v>
      </c>
      <c r="K1269">
        <v>1998</v>
      </c>
      <c r="L1269" t="s">
        <v>1424</v>
      </c>
      <c r="M1269" t="s">
        <v>63</v>
      </c>
      <c r="N1269" t="s">
        <v>57</v>
      </c>
      <c r="O1269" s="6" t="str">
        <f>INDEX(lkp_Region,MATCH(tbl_Sales[[#This Row],[Suburb]],lkp_Suburb,0))</f>
        <v>Southern Metropolitan</v>
      </c>
      <c r="P1269" s="6">
        <f>MONTH(tbl_Sales[[#This Row],[Date]])</f>
        <v>6</v>
      </c>
      <c r="Q1269" s="6">
        <f>YEAR(tbl_Sales[[#This Row],[Date]])</f>
        <v>2016</v>
      </c>
    </row>
    <row r="1270" spans="1:17" x14ac:dyDescent="0.25">
      <c r="A1270" s="1">
        <v>42522</v>
      </c>
      <c r="B1270">
        <v>930000</v>
      </c>
      <c r="C1270" t="s">
        <v>13</v>
      </c>
      <c r="D1270" t="s">
        <v>12428</v>
      </c>
      <c r="E1270" t="s">
        <v>10</v>
      </c>
      <c r="F1270">
        <v>3185</v>
      </c>
      <c r="G1270">
        <v>2</v>
      </c>
      <c r="H1270">
        <v>1</v>
      </c>
      <c r="I1270">
        <v>1</v>
      </c>
      <c r="J1270">
        <v>295</v>
      </c>
      <c r="L1270" t="s">
        <v>1425</v>
      </c>
      <c r="M1270" t="s">
        <v>136</v>
      </c>
      <c r="N1270" t="s">
        <v>57</v>
      </c>
      <c r="O1270" s="6" t="str">
        <f>INDEX(lkp_Region,MATCH(tbl_Sales[[#This Row],[Suburb]],lkp_Suburb,0))</f>
        <v>Southern Metropolitan</v>
      </c>
      <c r="P1270" s="6">
        <f>MONTH(tbl_Sales[[#This Row],[Date]])</f>
        <v>6</v>
      </c>
      <c r="Q1270" s="6">
        <f>YEAR(tbl_Sales[[#This Row],[Date]])</f>
        <v>2016</v>
      </c>
    </row>
    <row r="1271" spans="1:17" x14ac:dyDescent="0.25">
      <c r="A1271" s="1">
        <v>42522</v>
      </c>
      <c r="B1271">
        <v>432500</v>
      </c>
      <c r="C1271" t="s">
        <v>13</v>
      </c>
      <c r="D1271" t="s">
        <v>12423</v>
      </c>
      <c r="E1271" t="s">
        <v>10</v>
      </c>
      <c r="F1271">
        <v>3071</v>
      </c>
      <c r="G1271">
        <v>2</v>
      </c>
      <c r="H1271">
        <v>1</v>
      </c>
      <c r="I1271">
        <v>1</v>
      </c>
      <c r="J1271">
        <v>748</v>
      </c>
      <c r="K1271">
        <v>1965</v>
      </c>
      <c r="L1271" t="s">
        <v>1426</v>
      </c>
      <c r="M1271" t="s">
        <v>60</v>
      </c>
      <c r="N1271" t="s">
        <v>62</v>
      </c>
      <c r="O1271" s="6" t="str">
        <f>INDEX(lkp_Region,MATCH(tbl_Sales[[#This Row],[Suburb]],lkp_Suburb,0))</f>
        <v>Northern Metropolitan</v>
      </c>
      <c r="P1271" s="6">
        <f>MONTH(tbl_Sales[[#This Row],[Date]])</f>
        <v>6</v>
      </c>
      <c r="Q1271" s="6">
        <f>YEAR(tbl_Sales[[#This Row],[Date]])</f>
        <v>2016</v>
      </c>
    </row>
    <row r="1272" spans="1:17" x14ac:dyDescent="0.25">
      <c r="A1272" s="1">
        <v>42522</v>
      </c>
      <c r="B1272">
        <v>635000</v>
      </c>
      <c r="C1272" t="s">
        <v>51</v>
      </c>
      <c r="D1272" t="s">
        <v>12427</v>
      </c>
      <c r="E1272" t="s">
        <v>10</v>
      </c>
      <c r="F1272">
        <v>3072</v>
      </c>
      <c r="G1272">
        <v>2</v>
      </c>
      <c r="H1272">
        <v>1</v>
      </c>
      <c r="I1272">
        <v>1</v>
      </c>
      <c r="J1272">
        <v>79</v>
      </c>
      <c r="L1272" t="s">
        <v>1427</v>
      </c>
      <c r="M1272" t="s">
        <v>97</v>
      </c>
      <c r="N1272" t="s">
        <v>62</v>
      </c>
      <c r="O1272" s="6" t="str">
        <f>INDEX(lkp_Region,MATCH(tbl_Sales[[#This Row],[Suburb]],lkp_Suburb,0))</f>
        <v>Northern Metropolitan</v>
      </c>
      <c r="P1272" s="6">
        <f>MONTH(tbl_Sales[[#This Row],[Date]])</f>
        <v>6</v>
      </c>
      <c r="Q1272" s="6">
        <f>YEAR(tbl_Sales[[#This Row],[Date]])</f>
        <v>2016</v>
      </c>
    </row>
    <row r="1273" spans="1:17" x14ac:dyDescent="0.25">
      <c r="A1273" s="1">
        <v>42522</v>
      </c>
      <c r="B1273">
        <v>1127000</v>
      </c>
      <c r="C1273" t="s">
        <v>2</v>
      </c>
      <c r="D1273" t="s">
        <v>12428</v>
      </c>
      <c r="E1273" t="s">
        <v>10</v>
      </c>
      <c r="F1273">
        <v>3072</v>
      </c>
      <c r="G1273">
        <v>3</v>
      </c>
      <c r="H1273">
        <v>2</v>
      </c>
      <c r="I1273">
        <v>2</v>
      </c>
      <c r="J1273">
        <v>590</v>
      </c>
      <c r="K1273">
        <v>1940</v>
      </c>
      <c r="L1273" t="s">
        <v>1428</v>
      </c>
      <c r="M1273" t="s">
        <v>97</v>
      </c>
      <c r="N1273" t="s">
        <v>62</v>
      </c>
      <c r="O1273" s="6" t="str">
        <f>INDEX(lkp_Region,MATCH(tbl_Sales[[#This Row],[Suburb]],lkp_Suburb,0))</f>
        <v>Northern Metropolitan</v>
      </c>
      <c r="P1273" s="6">
        <f>MONTH(tbl_Sales[[#This Row],[Date]])</f>
        <v>6</v>
      </c>
      <c r="Q1273" s="6">
        <f>YEAR(tbl_Sales[[#This Row],[Date]])</f>
        <v>2016</v>
      </c>
    </row>
    <row r="1274" spans="1:17" x14ac:dyDescent="0.25">
      <c r="A1274" s="1">
        <v>42522</v>
      </c>
      <c r="B1274">
        <v>657500</v>
      </c>
      <c r="C1274" t="s">
        <v>2</v>
      </c>
      <c r="D1274" t="s">
        <v>12423</v>
      </c>
      <c r="E1274" t="s">
        <v>10</v>
      </c>
      <c r="F1274">
        <v>3020</v>
      </c>
      <c r="G1274">
        <v>3</v>
      </c>
      <c r="H1274">
        <v>1</v>
      </c>
      <c r="I1274">
        <v>1</v>
      </c>
      <c r="J1274">
        <v>513</v>
      </c>
      <c r="K1274">
        <v>1955</v>
      </c>
      <c r="L1274" t="s">
        <v>1429</v>
      </c>
      <c r="M1274" t="s">
        <v>443</v>
      </c>
      <c r="N1274" t="s">
        <v>3</v>
      </c>
      <c r="O1274" s="6" t="str">
        <f>INDEX(lkp_Region,MATCH(tbl_Sales[[#This Row],[Suburb]],lkp_Suburb,0))</f>
        <v>Western Metropolitan</v>
      </c>
      <c r="P1274" s="6">
        <f>MONTH(tbl_Sales[[#This Row],[Date]])</f>
        <v>6</v>
      </c>
      <c r="Q1274" s="6">
        <f>YEAR(tbl_Sales[[#This Row],[Date]])</f>
        <v>2016</v>
      </c>
    </row>
    <row r="1275" spans="1:17" x14ac:dyDescent="0.25">
      <c r="A1275" s="1">
        <v>42522</v>
      </c>
      <c r="B1275">
        <v>2600000</v>
      </c>
      <c r="C1275" t="s">
        <v>2</v>
      </c>
      <c r="D1275" t="s">
        <v>12429</v>
      </c>
      <c r="E1275" t="s">
        <v>5</v>
      </c>
      <c r="F1275">
        <v>3124</v>
      </c>
      <c r="G1275">
        <v>4</v>
      </c>
      <c r="H1275">
        <v>2</v>
      </c>
      <c r="I1275">
        <v>2</v>
      </c>
      <c r="J1275">
        <v>600</v>
      </c>
      <c r="K1275">
        <v>1897</v>
      </c>
      <c r="L1275" t="s">
        <v>1430</v>
      </c>
      <c r="M1275" t="s">
        <v>209</v>
      </c>
      <c r="N1275" t="s">
        <v>101</v>
      </c>
      <c r="O1275" s="6" t="str">
        <f>INDEX(lkp_Region,MATCH(tbl_Sales[[#This Row],[Suburb]],lkp_Suburb,0))</f>
        <v>Southern Metropolitan</v>
      </c>
      <c r="P1275" s="6">
        <f>MONTH(tbl_Sales[[#This Row],[Date]])</f>
        <v>6</v>
      </c>
      <c r="Q1275" s="6">
        <f>YEAR(tbl_Sales[[#This Row],[Date]])</f>
        <v>2016</v>
      </c>
    </row>
    <row r="1276" spans="1:17" x14ac:dyDescent="0.25">
      <c r="A1276" s="1">
        <v>42522</v>
      </c>
      <c r="B1276">
        <v>3020000</v>
      </c>
      <c r="C1276" t="s">
        <v>2</v>
      </c>
      <c r="D1276" t="s">
        <v>12429</v>
      </c>
      <c r="E1276" t="s">
        <v>5</v>
      </c>
      <c r="F1276">
        <v>3103</v>
      </c>
      <c r="G1276">
        <v>5</v>
      </c>
      <c r="H1276">
        <v>3</v>
      </c>
      <c r="I1276">
        <v>2</v>
      </c>
      <c r="J1276">
        <v>715</v>
      </c>
      <c r="K1276">
        <v>2009</v>
      </c>
      <c r="L1276" t="s">
        <v>1431</v>
      </c>
      <c r="M1276" t="s">
        <v>274</v>
      </c>
      <c r="N1276" t="s">
        <v>101</v>
      </c>
      <c r="O1276" s="6" t="str">
        <f>INDEX(lkp_Region,MATCH(tbl_Sales[[#This Row],[Suburb]],lkp_Suburb,0))</f>
        <v>Southern Metropolitan</v>
      </c>
      <c r="P1276" s="6">
        <f>MONTH(tbl_Sales[[#This Row],[Date]])</f>
        <v>6</v>
      </c>
      <c r="Q1276" s="6">
        <f>YEAR(tbl_Sales[[#This Row],[Date]])</f>
        <v>2016</v>
      </c>
    </row>
    <row r="1277" spans="1:17" x14ac:dyDescent="0.25">
      <c r="A1277" s="1">
        <v>42522</v>
      </c>
      <c r="B1277">
        <v>1460000</v>
      </c>
      <c r="C1277" t="s">
        <v>2</v>
      </c>
      <c r="D1277" t="s">
        <v>12429</v>
      </c>
      <c r="E1277" t="s">
        <v>10</v>
      </c>
      <c r="F1277">
        <v>3188</v>
      </c>
      <c r="G1277">
        <v>4</v>
      </c>
      <c r="H1277">
        <v>3</v>
      </c>
      <c r="I1277">
        <v>2</v>
      </c>
      <c r="J1277">
        <v>562</v>
      </c>
      <c r="K1277">
        <v>1950</v>
      </c>
      <c r="L1277" t="s">
        <v>1432</v>
      </c>
      <c r="M1277" t="s">
        <v>176</v>
      </c>
      <c r="N1277" t="s">
        <v>107</v>
      </c>
      <c r="O1277" s="6" t="str">
        <f>INDEX(lkp_Region,MATCH(tbl_Sales[[#This Row],[Suburb]],lkp_Suburb,0))</f>
        <v>Southern Metropolitan</v>
      </c>
      <c r="P1277" s="6">
        <f>MONTH(tbl_Sales[[#This Row],[Date]])</f>
        <v>6</v>
      </c>
      <c r="Q1277" s="6">
        <f>YEAR(tbl_Sales[[#This Row],[Date]])</f>
        <v>2016</v>
      </c>
    </row>
    <row r="1278" spans="1:17" x14ac:dyDescent="0.25">
      <c r="A1278" s="1">
        <v>42522</v>
      </c>
      <c r="B1278">
        <v>2700000</v>
      </c>
      <c r="C1278" t="s">
        <v>2</v>
      </c>
      <c r="D1278" t="s">
        <v>12425</v>
      </c>
      <c r="E1278" t="s">
        <v>10</v>
      </c>
      <c r="F1278">
        <v>3186</v>
      </c>
      <c r="G1278">
        <v>6</v>
      </c>
      <c r="H1278">
        <v>3</v>
      </c>
      <c r="I1278">
        <v>3</v>
      </c>
      <c r="J1278">
        <v>0</v>
      </c>
      <c r="L1278" t="s">
        <v>1433</v>
      </c>
      <c r="M1278" t="s">
        <v>105</v>
      </c>
      <c r="N1278" t="s">
        <v>107</v>
      </c>
      <c r="O1278" s="6" t="str">
        <f>INDEX(lkp_Region,MATCH(tbl_Sales[[#This Row],[Suburb]],lkp_Suburb,0))</f>
        <v>Southern Metropolitan</v>
      </c>
      <c r="P1278" s="6">
        <f>MONTH(tbl_Sales[[#This Row],[Date]])</f>
        <v>6</v>
      </c>
      <c r="Q1278" s="6">
        <f>YEAR(tbl_Sales[[#This Row],[Date]])</f>
        <v>2016</v>
      </c>
    </row>
    <row r="1279" spans="1:17" x14ac:dyDescent="0.25">
      <c r="A1279" s="1">
        <v>42522</v>
      </c>
      <c r="B1279">
        <v>450000</v>
      </c>
      <c r="C1279" t="s">
        <v>13</v>
      </c>
      <c r="D1279" t="s">
        <v>12423</v>
      </c>
      <c r="E1279" t="s">
        <v>5</v>
      </c>
      <c r="F1279">
        <v>3081</v>
      </c>
      <c r="G1279">
        <v>2</v>
      </c>
      <c r="H1279">
        <v>1</v>
      </c>
      <c r="I1279">
        <v>1</v>
      </c>
      <c r="J1279">
        <v>0</v>
      </c>
      <c r="L1279" t="s">
        <v>1434</v>
      </c>
      <c r="M1279" t="s">
        <v>748</v>
      </c>
      <c r="N1279" t="s">
        <v>150</v>
      </c>
      <c r="O1279" s="6" t="str">
        <f>INDEX(lkp_Region,MATCH(tbl_Sales[[#This Row],[Suburb]],lkp_Suburb,0))</f>
        <v>Eastern Metropolitan</v>
      </c>
      <c r="P1279" s="6">
        <f>MONTH(tbl_Sales[[#This Row],[Date]])</f>
        <v>6</v>
      </c>
      <c r="Q1279" s="6">
        <f>YEAR(tbl_Sales[[#This Row],[Date]])</f>
        <v>2016</v>
      </c>
    </row>
    <row r="1280" spans="1:17" x14ac:dyDescent="0.25">
      <c r="A1280" s="1">
        <v>42522</v>
      </c>
      <c r="B1280">
        <v>460000</v>
      </c>
      <c r="C1280" t="s">
        <v>2</v>
      </c>
      <c r="D1280" t="s">
        <v>12427</v>
      </c>
      <c r="E1280" t="s">
        <v>5</v>
      </c>
      <c r="F1280">
        <v>3081</v>
      </c>
      <c r="G1280">
        <v>2</v>
      </c>
      <c r="H1280">
        <v>1</v>
      </c>
      <c r="I1280">
        <v>2</v>
      </c>
      <c r="J1280">
        <v>508</v>
      </c>
      <c r="K1280">
        <v>1955</v>
      </c>
      <c r="L1280" t="s">
        <v>1435</v>
      </c>
      <c r="M1280" t="s">
        <v>748</v>
      </c>
      <c r="N1280" t="s">
        <v>150</v>
      </c>
      <c r="O1280" s="6" t="str">
        <f>INDEX(lkp_Region,MATCH(tbl_Sales[[#This Row],[Suburb]],lkp_Suburb,0))</f>
        <v>Eastern Metropolitan</v>
      </c>
      <c r="P1280" s="6">
        <f>MONTH(tbl_Sales[[#This Row],[Date]])</f>
        <v>6</v>
      </c>
      <c r="Q1280" s="6">
        <f>YEAR(tbl_Sales[[#This Row],[Date]])</f>
        <v>2016</v>
      </c>
    </row>
    <row r="1281" spans="1:17" x14ac:dyDescent="0.25">
      <c r="A1281" s="1">
        <v>42523</v>
      </c>
      <c r="B1281">
        <v>730000</v>
      </c>
      <c r="C1281" t="s">
        <v>2</v>
      </c>
      <c r="D1281" t="s">
        <v>12427</v>
      </c>
      <c r="E1281" t="s">
        <v>10</v>
      </c>
      <c r="F1281">
        <v>3068</v>
      </c>
      <c r="G1281">
        <v>2</v>
      </c>
      <c r="H1281">
        <v>1</v>
      </c>
      <c r="I1281">
        <v>1</v>
      </c>
      <c r="J1281">
        <v>103</v>
      </c>
      <c r="L1281" t="s">
        <v>1436</v>
      </c>
      <c r="M1281" t="s">
        <v>323</v>
      </c>
      <c r="N1281" t="s">
        <v>8</v>
      </c>
      <c r="O1281" s="6" t="str">
        <f>INDEX(lkp_Region,MATCH(tbl_Sales[[#This Row],[Suburb]],lkp_Suburb,0))</f>
        <v>Northern Metropolitan</v>
      </c>
      <c r="P1281" s="6">
        <f>MONTH(tbl_Sales[[#This Row],[Date]])</f>
        <v>6</v>
      </c>
      <c r="Q1281" s="6">
        <f>YEAR(tbl_Sales[[#This Row],[Date]])</f>
        <v>2016</v>
      </c>
    </row>
    <row r="1282" spans="1:17" x14ac:dyDescent="0.25">
      <c r="A1282" s="1">
        <v>42523</v>
      </c>
      <c r="B1282">
        <v>1970000</v>
      </c>
      <c r="C1282" t="s">
        <v>2</v>
      </c>
      <c r="D1282" t="s">
        <v>12427</v>
      </c>
      <c r="E1282" t="s">
        <v>10</v>
      </c>
      <c r="F1282">
        <v>3144</v>
      </c>
      <c r="G1282">
        <v>3</v>
      </c>
      <c r="H1282">
        <v>2</v>
      </c>
      <c r="I1282">
        <v>1</v>
      </c>
      <c r="J1282">
        <v>246</v>
      </c>
      <c r="K1282">
        <v>1910</v>
      </c>
      <c r="L1282" t="s">
        <v>1437</v>
      </c>
      <c r="M1282" t="s">
        <v>388</v>
      </c>
      <c r="N1282" t="s">
        <v>76</v>
      </c>
      <c r="O1282" s="6" t="str">
        <f>INDEX(lkp_Region,MATCH(tbl_Sales[[#This Row],[Suburb]],lkp_Suburb,0))</f>
        <v>Southern Metropolitan</v>
      </c>
      <c r="P1282" s="6">
        <f>MONTH(tbl_Sales[[#This Row],[Date]])</f>
        <v>6</v>
      </c>
      <c r="Q1282" s="6">
        <f>YEAR(tbl_Sales[[#This Row],[Date]])</f>
        <v>2016</v>
      </c>
    </row>
    <row r="1283" spans="1:17" x14ac:dyDescent="0.25">
      <c r="A1283" s="1">
        <v>42523</v>
      </c>
      <c r="B1283">
        <v>2400000</v>
      </c>
      <c r="C1283" t="s">
        <v>2</v>
      </c>
      <c r="D1283" t="s">
        <v>12427</v>
      </c>
      <c r="E1283" t="s">
        <v>5</v>
      </c>
      <c r="F1283">
        <v>3184</v>
      </c>
      <c r="G1283">
        <v>4</v>
      </c>
      <c r="H1283">
        <v>2</v>
      </c>
      <c r="I1283">
        <v>2</v>
      </c>
      <c r="J1283">
        <v>560</v>
      </c>
      <c r="K1283">
        <v>1920</v>
      </c>
      <c r="L1283" t="s">
        <v>1438</v>
      </c>
      <c r="M1283" t="s">
        <v>58</v>
      </c>
      <c r="N1283" t="s">
        <v>26</v>
      </c>
      <c r="O1283" s="6" t="str">
        <f>INDEX(lkp_Region,MATCH(tbl_Sales[[#This Row],[Suburb]],lkp_Suburb,0))</f>
        <v>Southern Metropolitan</v>
      </c>
      <c r="P1283" s="6">
        <f>MONTH(tbl_Sales[[#This Row],[Date]])</f>
        <v>6</v>
      </c>
      <c r="Q1283" s="6">
        <f>YEAR(tbl_Sales[[#This Row],[Date]])</f>
        <v>2016</v>
      </c>
    </row>
    <row r="1284" spans="1:17" x14ac:dyDescent="0.25">
      <c r="A1284" s="1">
        <v>42523</v>
      </c>
      <c r="B1284">
        <v>570000</v>
      </c>
      <c r="C1284" t="s">
        <v>2</v>
      </c>
      <c r="D1284" t="s">
        <v>12429</v>
      </c>
      <c r="E1284" t="s">
        <v>5</v>
      </c>
      <c r="F1284">
        <v>3033</v>
      </c>
      <c r="G1284">
        <v>3</v>
      </c>
      <c r="H1284">
        <v>1</v>
      </c>
      <c r="I1284">
        <v>2</v>
      </c>
      <c r="J1284">
        <v>542</v>
      </c>
      <c r="K1284">
        <v>1970</v>
      </c>
      <c r="L1284" t="s">
        <v>1439</v>
      </c>
      <c r="M1284" t="s">
        <v>119</v>
      </c>
      <c r="N1284" t="s">
        <v>49</v>
      </c>
      <c r="O1284" s="6" t="str">
        <f>INDEX(lkp_Region,MATCH(tbl_Sales[[#This Row],[Suburb]],lkp_Suburb,0))</f>
        <v>Western Metropolitan</v>
      </c>
      <c r="P1284" s="6">
        <f>MONTH(tbl_Sales[[#This Row],[Date]])</f>
        <v>6</v>
      </c>
      <c r="Q1284" s="6">
        <f>YEAR(tbl_Sales[[#This Row],[Date]])</f>
        <v>2016</v>
      </c>
    </row>
    <row r="1285" spans="1:17" x14ac:dyDescent="0.25">
      <c r="A1285" s="1">
        <v>42523</v>
      </c>
      <c r="B1285">
        <v>870000</v>
      </c>
      <c r="C1285" t="s">
        <v>51</v>
      </c>
      <c r="D1285" t="s">
        <v>12427</v>
      </c>
      <c r="E1285" t="s">
        <v>10</v>
      </c>
      <c r="F1285">
        <v>3039</v>
      </c>
      <c r="G1285">
        <v>3</v>
      </c>
      <c r="H1285">
        <v>2</v>
      </c>
      <c r="I1285">
        <v>2</v>
      </c>
      <c r="J1285">
        <v>156</v>
      </c>
      <c r="K1285">
        <v>2000</v>
      </c>
      <c r="L1285" t="s">
        <v>1440</v>
      </c>
      <c r="M1285" t="s">
        <v>242</v>
      </c>
      <c r="N1285" t="s">
        <v>49</v>
      </c>
      <c r="O1285" s="6" t="str">
        <f>INDEX(lkp_Region,MATCH(tbl_Sales[[#This Row],[Suburb]],lkp_Suburb,0))</f>
        <v>Western Metropolitan</v>
      </c>
      <c r="P1285" s="6">
        <f>MONTH(tbl_Sales[[#This Row],[Date]])</f>
        <v>6</v>
      </c>
      <c r="Q1285" s="6">
        <f>YEAR(tbl_Sales[[#This Row],[Date]])</f>
        <v>2016</v>
      </c>
    </row>
    <row r="1286" spans="1:17" x14ac:dyDescent="0.25">
      <c r="A1286" s="1">
        <v>42523</v>
      </c>
      <c r="B1286">
        <v>890000</v>
      </c>
      <c r="C1286" t="s">
        <v>2</v>
      </c>
      <c r="D1286" t="s">
        <v>12427</v>
      </c>
      <c r="E1286" t="s">
        <v>5</v>
      </c>
      <c r="F1286">
        <v>3040</v>
      </c>
      <c r="G1286">
        <v>2</v>
      </c>
      <c r="H1286">
        <v>1</v>
      </c>
      <c r="I1286">
        <v>1</v>
      </c>
      <c r="J1286">
        <v>649</v>
      </c>
      <c r="K1286">
        <v>1950</v>
      </c>
      <c r="L1286" t="s">
        <v>1441</v>
      </c>
      <c r="M1286" t="s">
        <v>47</v>
      </c>
      <c r="N1286" t="s">
        <v>49</v>
      </c>
      <c r="O1286" s="6" t="str">
        <f>INDEX(lkp_Region,MATCH(tbl_Sales[[#This Row],[Suburb]],lkp_Suburb,0))</f>
        <v>Western Metropolitan</v>
      </c>
      <c r="P1286" s="6">
        <f>MONTH(tbl_Sales[[#This Row],[Date]])</f>
        <v>6</v>
      </c>
      <c r="Q1286" s="6">
        <f>YEAR(tbl_Sales[[#This Row],[Date]])</f>
        <v>2016</v>
      </c>
    </row>
    <row r="1287" spans="1:17" x14ac:dyDescent="0.25">
      <c r="A1287" s="1">
        <v>42523</v>
      </c>
      <c r="B1287">
        <v>1580000</v>
      </c>
      <c r="C1287" t="s">
        <v>2</v>
      </c>
      <c r="D1287" t="s">
        <v>12423</v>
      </c>
      <c r="E1287" t="s">
        <v>10</v>
      </c>
      <c r="F1287">
        <v>3041</v>
      </c>
      <c r="G1287">
        <v>3</v>
      </c>
      <c r="H1287">
        <v>2</v>
      </c>
      <c r="I1287">
        <v>2</v>
      </c>
      <c r="J1287">
        <v>758</v>
      </c>
      <c r="L1287" t="s">
        <v>1442</v>
      </c>
      <c r="M1287" t="s">
        <v>1033</v>
      </c>
      <c r="N1287" t="s">
        <v>49</v>
      </c>
      <c r="O1287" s="6" t="str">
        <f>INDEX(lkp_Region,MATCH(tbl_Sales[[#This Row],[Suburb]],lkp_Suburb,0))</f>
        <v>Western Metropolitan</v>
      </c>
      <c r="P1287" s="6">
        <f>MONTH(tbl_Sales[[#This Row],[Date]])</f>
        <v>6</v>
      </c>
      <c r="Q1287" s="6">
        <f>YEAR(tbl_Sales[[#This Row],[Date]])</f>
        <v>2016</v>
      </c>
    </row>
    <row r="1288" spans="1:17" x14ac:dyDescent="0.25">
      <c r="A1288" s="1">
        <v>42523</v>
      </c>
      <c r="B1288">
        <v>600000</v>
      </c>
      <c r="C1288" t="s">
        <v>2</v>
      </c>
      <c r="D1288" t="s">
        <v>12427</v>
      </c>
      <c r="E1288" t="s">
        <v>10</v>
      </c>
      <c r="F1288">
        <v>3073</v>
      </c>
      <c r="G1288">
        <v>3</v>
      </c>
      <c r="H1288">
        <v>2</v>
      </c>
      <c r="I1288">
        <v>2</v>
      </c>
      <c r="J1288">
        <v>0</v>
      </c>
      <c r="L1288" t="s">
        <v>1443</v>
      </c>
      <c r="M1288" t="s">
        <v>93</v>
      </c>
      <c r="N1288" t="s">
        <v>62</v>
      </c>
      <c r="O1288" s="6" t="str">
        <f>INDEX(lkp_Region,MATCH(tbl_Sales[[#This Row],[Suburb]],lkp_Suburb,0))</f>
        <v>Northern Metropolitan</v>
      </c>
      <c r="P1288" s="6">
        <f>MONTH(tbl_Sales[[#This Row],[Date]])</f>
        <v>6</v>
      </c>
      <c r="Q1288" s="6">
        <f>YEAR(tbl_Sales[[#This Row],[Date]])</f>
        <v>2016</v>
      </c>
    </row>
    <row r="1289" spans="1:17" x14ac:dyDescent="0.25">
      <c r="A1289" s="1">
        <v>42523</v>
      </c>
      <c r="B1289">
        <v>718500</v>
      </c>
      <c r="C1289" t="s">
        <v>2</v>
      </c>
      <c r="D1289" t="s">
        <v>12427</v>
      </c>
      <c r="E1289" t="s">
        <v>10</v>
      </c>
      <c r="F1289">
        <v>3073</v>
      </c>
      <c r="G1289">
        <v>3</v>
      </c>
      <c r="H1289">
        <v>1</v>
      </c>
      <c r="I1289">
        <v>6</v>
      </c>
      <c r="J1289">
        <v>807</v>
      </c>
      <c r="K1289">
        <v>1975</v>
      </c>
      <c r="L1289" t="s">
        <v>1444</v>
      </c>
      <c r="M1289" t="s">
        <v>93</v>
      </c>
      <c r="N1289" t="s">
        <v>62</v>
      </c>
      <c r="O1289" s="6" t="str">
        <f>INDEX(lkp_Region,MATCH(tbl_Sales[[#This Row],[Suburb]],lkp_Suburb,0))</f>
        <v>Northern Metropolitan</v>
      </c>
      <c r="P1289" s="6">
        <f>MONTH(tbl_Sales[[#This Row],[Date]])</f>
        <v>6</v>
      </c>
      <c r="Q1289" s="6">
        <f>YEAR(tbl_Sales[[#This Row],[Date]])</f>
        <v>2016</v>
      </c>
    </row>
    <row r="1290" spans="1:17" x14ac:dyDescent="0.25">
      <c r="A1290" s="1">
        <v>42523</v>
      </c>
      <c r="B1290">
        <v>746000</v>
      </c>
      <c r="C1290" t="s">
        <v>51</v>
      </c>
      <c r="D1290" t="s">
        <v>12423</v>
      </c>
      <c r="E1290" t="s">
        <v>10</v>
      </c>
      <c r="F1290">
        <v>3042</v>
      </c>
      <c r="G1290">
        <v>4</v>
      </c>
      <c r="H1290">
        <v>3</v>
      </c>
      <c r="I1290">
        <v>1</v>
      </c>
      <c r="J1290">
        <v>308</v>
      </c>
      <c r="K1290">
        <v>1970</v>
      </c>
      <c r="L1290" t="s">
        <v>1445</v>
      </c>
      <c r="M1290" t="s">
        <v>1091</v>
      </c>
      <c r="N1290" t="s">
        <v>3</v>
      </c>
      <c r="O1290" s="6" t="str">
        <f>INDEX(lkp_Region,MATCH(tbl_Sales[[#This Row],[Suburb]],lkp_Suburb,0))</f>
        <v>Western Metropolitan</v>
      </c>
      <c r="P1290" s="6">
        <f>MONTH(tbl_Sales[[#This Row],[Date]])</f>
        <v>6</v>
      </c>
      <c r="Q1290" s="6">
        <f>YEAR(tbl_Sales[[#This Row],[Date]])</f>
        <v>2016</v>
      </c>
    </row>
    <row r="1291" spans="1:17" x14ac:dyDescent="0.25">
      <c r="A1291" s="1">
        <v>42523</v>
      </c>
      <c r="B1291">
        <v>655250</v>
      </c>
      <c r="C1291" t="s">
        <v>13</v>
      </c>
      <c r="D1291" t="s">
        <v>12427</v>
      </c>
      <c r="E1291" t="s">
        <v>5</v>
      </c>
      <c r="F1291">
        <v>3123</v>
      </c>
      <c r="G1291">
        <v>2</v>
      </c>
      <c r="H1291">
        <v>1</v>
      </c>
      <c r="I1291">
        <v>1</v>
      </c>
      <c r="J1291">
        <v>1153</v>
      </c>
      <c r="K1291">
        <v>1970</v>
      </c>
      <c r="L1291" t="s">
        <v>1446</v>
      </c>
      <c r="M1291" t="s">
        <v>230</v>
      </c>
      <c r="N1291" t="s">
        <v>101</v>
      </c>
      <c r="O1291" s="6" t="str">
        <f>INDEX(lkp_Region,MATCH(tbl_Sales[[#This Row],[Suburb]],lkp_Suburb,0))</f>
        <v>Southern Metropolitan</v>
      </c>
      <c r="P1291" s="6">
        <f>MONTH(tbl_Sales[[#This Row],[Date]])</f>
        <v>6</v>
      </c>
      <c r="Q1291" s="6">
        <f>YEAR(tbl_Sales[[#This Row],[Date]])</f>
        <v>2016</v>
      </c>
    </row>
    <row r="1292" spans="1:17" x14ac:dyDescent="0.25">
      <c r="A1292" s="1">
        <v>42523</v>
      </c>
      <c r="B1292">
        <v>1200000</v>
      </c>
      <c r="C1292" t="s">
        <v>2</v>
      </c>
      <c r="D1292" t="s">
        <v>12428</v>
      </c>
      <c r="E1292" t="s">
        <v>5</v>
      </c>
      <c r="F1292">
        <v>3187</v>
      </c>
      <c r="G1292">
        <v>5</v>
      </c>
      <c r="H1292">
        <v>2</v>
      </c>
      <c r="I1292">
        <v>5</v>
      </c>
      <c r="J1292">
        <v>775</v>
      </c>
      <c r="K1292">
        <v>1920</v>
      </c>
      <c r="L1292" t="s">
        <v>1447</v>
      </c>
      <c r="M1292" t="s">
        <v>346</v>
      </c>
      <c r="N1292" t="s">
        <v>107</v>
      </c>
      <c r="O1292" s="6" t="str">
        <f>INDEX(lkp_Region,MATCH(tbl_Sales[[#This Row],[Suburb]],lkp_Suburb,0))</f>
        <v>Southern Metropolitan</v>
      </c>
      <c r="P1292" s="6">
        <f>MONTH(tbl_Sales[[#This Row],[Date]])</f>
        <v>6</v>
      </c>
      <c r="Q1292" s="6">
        <f>YEAR(tbl_Sales[[#This Row],[Date]])</f>
        <v>2016</v>
      </c>
    </row>
    <row r="1293" spans="1:17" x14ac:dyDescent="0.25">
      <c r="A1293" s="1">
        <v>42523</v>
      </c>
      <c r="B1293">
        <v>2750000</v>
      </c>
      <c r="C1293" t="s">
        <v>2</v>
      </c>
      <c r="D1293" t="s">
        <v>12429</v>
      </c>
      <c r="E1293" t="s">
        <v>5</v>
      </c>
      <c r="F1293">
        <v>3186</v>
      </c>
      <c r="G1293">
        <v>5</v>
      </c>
      <c r="H1293">
        <v>3</v>
      </c>
      <c r="I1293">
        <v>1</v>
      </c>
      <c r="J1293">
        <v>509</v>
      </c>
      <c r="K1293">
        <v>2005</v>
      </c>
      <c r="L1293" t="s">
        <v>1448</v>
      </c>
      <c r="M1293" t="s">
        <v>105</v>
      </c>
      <c r="N1293" t="s">
        <v>107</v>
      </c>
      <c r="O1293" s="6" t="str">
        <f>INDEX(lkp_Region,MATCH(tbl_Sales[[#This Row],[Suburb]],lkp_Suburb,0))</f>
        <v>Southern Metropolitan</v>
      </c>
      <c r="P1293" s="6">
        <f>MONTH(tbl_Sales[[#This Row],[Date]])</f>
        <v>6</v>
      </c>
      <c r="Q1293" s="6">
        <f>YEAR(tbl_Sales[[#This Row],[Date]])</f>
        <v>2016</v>
      </c>
    </row>
    <row r="1294" spans="1:17" x14ac:dyDescent="0.25">
      <c r="A1294" s="1">
        <v>42523</v>
      </c>
      <c r="B1294">
        <v>3700000</v>
      </c>
      <c r="C1294" t="s">
        <v>2</v>
      </c>
      <c r="D1294" t="s">
        <v>12425</v>
      </c>
      <c r="E1294" t="s">
        <v>5</v>
      </c>
      <c r="F1294">
        <v>3186</v>
      </c>
      <c r="G1294">
        <v>5</v>
      </c>
      <c r="H1294">
        <v>3</v>
      </c>
      <c r="I1294">
        <v>4</v>
      </c>
      <c r="J1294">
        <v>1572</v>
      </c>
      <c r="K1294">
        <v>1890</v>
      </c>
      <c r="L1294" t="s">
        <v>1449</v>
      </c>
      <c r="M1294" t="s">
        <v>105</v>
      </c>
      <c r="N1294" t="s">
        <v>107</v>
      </c>
      <c r="O1294" s="6" t="str">
        <f>INDEX(lkp_Region,MATCH(tbl_Sales[[#This Row],[Suburb]],lkp_Suburb,0))</f>
        <v>Southern Metropolitan</v>
      </c>
      <c r="P1294" s="6">
        <f>MONTH(tbl_Sales[[#This Row],[Date]])</f>
        <v>6</v>
      </c>
      <c r="Q1294" s="6">
        <f>YEAR(tbl_Sales[[#This Row],[Date]])</f>
        <v>2016</v>
      </c>
    </row>
    <row r="1295" spans="1:17" x14ac:dyDescent="0.25">
      <c r="A1295" s="1">
        <v>42523</v>
      </c>
      <c r="B1295">
        <v>645000</v>
      </c>
      <c r="C1295" t="s">
        <v>2</v>
      </c>
      <c r="D1295" t="s">
        <v>12427</v>
      </c>
      <c r="E1295" t="s">
        <v>5</v>
      </c>
      <c r="F1295">
        <v>3081</v>
      </c>
      <c r="G1295">
        <v>3</v>
      </c>
      <c r="H1295">
        <v>1</v>
      </c>
      <c r="I1295">
        <v>2</v>
      </c>
      <c r="J1295">
        <v>631</v>
      </c>
      <c r="K1295">
        <v>1950</v>
      </c>
      <c r="L1295" t="s">
        <v>1450</v>
      </c>
      <c r="M1295" t="s">
        <v>982</v>
      </c>
      <c r="N1295" t="s">
        <v>150</v>
      </c>
      <c r="O1295" s="6" t="str">
        <f>INDEX(lkp_Region,MATCH(tbl_Sales[[#This Row],[Suburb]],lkp_Suburb,0))</f>
        <v>Eastern Metropolitan</v>
      </c>
      <c r="P1295" s="6">
        <f>MONTH(tbl_Sales[[#This Row],[Date]])</f>
        <v>6</v>
      </c>
      <c r="Q1295" s="6">
        <f>YEAR(tbl_Sales[[#This Row],[Date]])</f>
        <v>2016</v>
      </c>
    </row>
    <row r="1296" spans="1:17" x14ac:dyDescent="0.25">
      <c r="A1296" s="1">
        <v>42523</v>
      </c>
      <c r="B1296">
        <v>2595000</v>
      </c>
      <c r="C1296" t="s">
        <v>2</v>
      </c>
      <c r="D1296" t="s">
        <v>12423</v>
      </c>
      <c r="E1296" t="s">
        <v>10</v>
      </c>
      <c r="F1296">
        <v>3079</v>
      </c>
      <c r="G1296">
        <v>4</v>
      </c>
      <c r="H1296">
        <v>3</v>
      </c>
      <c r="I1296">
        <v>3</v>
      </c>
      <c r="J1296">
        <v>719</v>
      </c>
      <c r="K1296">
        <v>2007</v>
      </c>
      <c r="L1296" t="s">
        <v>1451</v>
      </c>
      <c r="M1296" t="s">
        <v>213</v>
      </c>
      <c r="N1296" t="s">
        <v>150</v>
      </c>
      <c r="O1296" s="6" t="str">
        <f>INDEX(lkp_Region,MATCH(tbl_Sales[[#This Row],[Suburb]],lkp_Suburb,0))</f>
        <v>Eastern Metropolitan</v>
      </c>
      <c r="P1296" s="6">
        <f>MONTH(tbl_Sales[[#This Row],[Date]])</f>
        <v>6</v>
      </c>
      <c r="Q1296" s="6">
        <f>YEAR(tbl_Sales[[#This Row],[Date]])</f>
        <v>2016</v>
      </c>
    </row>
    <row r="1297" spans="1:17" x14ac:dyDescent="0.25">
      <c r="A1297" s="1">
        <v>42524</v>
      </c>
      <c r="B1297">
        <v>725000</v>
      </c>
      <c r="C1297" t="s">
        <v>2</v>
      </c>
      <c r="D1297" t="s">
        <v>12429</v>
      </c>
      <c r="E1297" t="s">
        <v>10</v>
      </c>
      <c r="F1297">
        <v>3121</v>
      </c>
      <c r="G1297">
        <v>2</v>
      </c>
      <c r="H1297">
        <v>1</v>
      </c>
      <c r="I1297">
        <v>1</v>
      </c>
      <c r="J1297">
        <v>115</v>
      </c>
      <c r="L1297" t="s">
        <v>1452</v>
      </c>
      <c r="M1297" t="s">
        <v>470</v>
      </c>
      <c r="N1297" t="s">
        <v>8</v>
      </c>
      <c r="O1297" s="6" t="str">
        <f>INDEX(lkp_Region,MATCH(tbl_Sales[[#This Row],[Suburb]],lkp_Suburb,0))</f>
        <v>Northern Metropolitan</v>
      </c>
      <c r="P1297" s="6">
        <f>MONTH(tbl_Sales[[#This Row],[Date]])</f>
        <v>6</v>
      </c>
      <c r="Q1297" s="6">
        <f>YEAR(tbl_Sales[[#This Row],[Date]])</f>
        <v>2016</v>
      </c>
    </row>
    <row r="1298" spans="1:17" x14ac:dyDescent="0.25">
      <c r="A1298" s="1">
        <v>42524</v>
      </c>
      <c r="B1298">
        <v>800000</v>
      </c>
      <c r="C1298" t="s">
        <v>2</v>
      </c>
      <c r="D1298" t="s">
        <v>12427</v>
      </c>
      <c r="E1298" t="s">
        <v>5</v>
      </c>
      <c r="F1298">
        <v>3065</v>
      </c>
      <c r="G1298">
        <v>2</v>
      </c>
      <c r="H1298">
        <v>2</v>
      </c>
      <c r="I1298">
        <v>1</v>
      </c>
      <c r="J1298">
        <v>64</v>
      </c>
      <c r="K1298">
        <v>1995</v>
      </c>
      <c r="L1298" t="s">
        <v>1453</v>
      </c>
      <c r="M1298" t="s">
        <v>427</v>
      </c>
      <c r="N1298" t="s">
        <v>8</v>
      </c>
      <c r="O1298" s="6" t="str">
        <f>INDEX(lkp_Region,MATCH(tbl_Sales[[#This Row],[Suburb]],lkp_Suburb,0))</f>
        <v>Northern Metropolitan</v>
      </c>
      <c r="P1298" s="6">
        <f>MONTH(tbl_Sales[[#This Row],[Date]])</f>
        <v>6</v>
      </c>
      <c r="Q1298" s="6">
        <f>YEAR(tbl_Sales[[#This Row],[Date]])</f>
        <v>2016</v>
      </c>
    </row>
    <row r="1299" spans="1:17" x14ac:dyDescent="0.25">
      <c r="A1299" s="1">
        <v>42524</v>
      </c>
      <c r="B1299">
        <v>550000</v>
      </c>
      <c r="C1299" t="s">
        <v>13</v>
      </c>
      <c r="D1299" t="s">
        <v>12429</v>
      </c>
      <c r="E1299" t="s">
        <v>5</v>
      </c>
      <c r="F1299">
        <v>3127</v>
      </c>
      <c r="G1299">
        <v>2</v>
      </c>
      <c r="H1299">
        <v>1</v>
      </c>
      <c r="I1299">
        <v>1</v>
      </c>
      <c r="J1299">
        <v>174</v>
      </c>
      <c r="L1299" t="s">
        <v>1454</v>
      </c>
      <c r="M1299" t="s">
        <v>11</v>
      </c>
      <c r="N1299" t="s">
        <v>14</v>
      </c>
      <c r="O1299" s="6" t="str">
        <f>INDEX(lkp_Region,MATCH(tbl_Sales[[#This Row],[Suburb]],lkp_Suburb,0))</f>
        <v>Southern Metropolitan</v>
      </c>
      <c r="P1299" s="6">
        <f>MONTH(tbl_Sales[[#This Row],[Date]])</f>
        <v>6</v>
      </c>
      <c r="Q1299" s="6">
        <f>YEAR(tbl_Sales[[#This Row],[Date]])</f>
        <v>2016</v>
      </c>
    </row>
    <row r="1300" spans="1:17" x14ac:dyDescent="0.25">
      <c r="A1300" s="1">
        <v>42524</v>
      </c>
      <c r="B1300">
        <v>927000</v>
      </c>
      <c r="C1300" t="s">
        <v>13</v>
      </c>
      <c r="D1300" t="s">
        <v>12429</v>
      </c>
      <c r="E1300" t="s">
        <v>10</v>
      </c>
      <c r="F1300">
        <v>3144</v>
      </c>
      <c r="G1300">
        <v>3</v>
      </c>
      <c r="H1300">
        <v>1</v>
      </c>
      <c r="I1300">
        <v>1</v>
      </c>
      <c r="J1300">
        <v>0</v>
      </c>
      <c r="L1300" t="s">
        <v>1455</v>
      </c>
      <c r="M1300" t="s">
        <v>388</v>
      </c>
      <c r="N1300" t="s">
        <v>76</v>
      </c>
      <c r="O1300" s="6" t="str">
        <f>INDEX(lkp_Region,MATCH(tbl_Sales[[#This Row],[Suburb]],lkp_Suburb,0))</f>
        <v>Southern Metropolitan</v>
      </c>
      <c r="P1300" s="6">
        <f>MONTH(tbl_Sales[[#This Row],[Date]])</f>
        <v>6</v>
      </c>
      <c r="Q1300" s="6">
        <f>YEAR(tbl_Sales[[#This Row],[Date]])</f>
        <v>2016</v>
      </c>
    </row>
    <row r="1301" spans="1:17" x14ac:dyDescent="0.25">
      <c r="A1301" s="1">
        <v>42524</v>
      </c>
      <c r="B1301">
        <v>1200000</v>
      </c>
      <c r="C1301" t="s">
        <v>2</v>
      </c>
      <c r="D1301" t="s">
        <v>12429</v>
      </c>
      <c r="E1301" t="s">
        <v>5</v>
      </c>
      <c r="F1301">
        <v>3141</v>
      </c>
      <c r="G1301">
        <v>2</v>
      </c>
      <c r="H1301">
        <v>1</v>
      </c>
      <c r="I1301">
        <v>0</v>
      </c>
      <c r="J1301">
        <v>176</v>
      </c>
      <c r="K1301">
        <v>1940</v>
      </c>
      <c r="L1301" t="s">
        <v>1456</v>
      </c>
      <c r="M1301" t="s">
        <v>111</v>
      </c>
      <c r="N1301" t="s">
        <v>76</v>
      </c>
      <c r="O1301" s="6" t="str">
        <f>INDEX(lkp_Region,MATCH(tbl_Sales[[#This Row],[Suburb]],lkp_Suburb,0))</f>
        <v>Southern Metropolitan</v>
      </c>
      <c r="P1301" s="6">
        <f>MONTH(tbl_Sales[[#This Row],[Date]])</f>
        <v>6</v>
      </c>
      <c r="Q1301" s="6">
        <f>YEAR(tbl_Sales[[#This Row],[Date]])</f>
        <v>2016</v>
      </c>
    </row>
    <row r="1302" spans="1:17" x14ac:dyDescent="0.25">
      <c r="A1302" s="1">
        <v>42524</v>
      </c>
      <c r="B1302">
        <v>765000</v>
      </c>
      <c r="C1302" t="s">
        <v>13</v>
      </c>
      <c r="D1302" t="s">
        <v>12427</v>
      </c>
      <c r="E1302" t="s">
        <v>10</v>
      </c>
      <c r="F1302">
        <v>3184</v>
      </c>
      <c r="G1302">
        <v>2</v>
      </c>
      <c r="H1302">
        <v>1</v>
      </c>
      <c r="I1302">
        <v>0</v>
      </c>
      <c r="J1302">
        <v>0</v>
      </c>
      <c r="K1302">
        <v>1940</v>
      </c>
      <c r="L1302" t="s">
        <v>1457</v>
      </c>
      <c r="M1302" t="s">
        <v>58</v>
      </c>
      <c r="N1302" t="s">
        <v>26</v>
      </c>
      <c r="O1302" s="6" t="str">
        <f>INDEX(lkp_Region,MATCH(tbl_Sales[[#This Row],[Suburb]],lkp_Suburb,0))</f>
        <v>Southern Metropolitan</v>
      </c>
      <c r="P1302" s="6">
        <f>MONTH(tbl_Sales[[#This Row],[Date]])</f>
        <v>6</v>
      </c>
      <c r="Q1302" s="6">
        <f>YEAR(tbl_Sales[[#This Row],[Date]])</f>
        <v>2016</v>
      </c>
    </row>
    <row r="1303" spans="1:17" x14ac:dyDescent="0.25">
      <c r="A1303" s="1">
        <v>42524</v>
      </c>
      <c r="B1303">
        <v>790000</v>
      </c>
      <c r="C1303" t="s">
        <v>13</v>
      </c>
      <c r="D1303" t="s">
        <v>12427</v>
      </c>
      <c r="E1303" t="s">
        <v>10</v>
      </c>
      <c r="F1303">
        <v>3184</v>
      </c>
      <c r="G1303">
        <v>2</v>
      </c>
      <c r="H1303">
        <v>1</v>
      </c>
      <c r="I1303">
        <v>2</v>
      </c>
      <c r="J1303">
        <v>0</v>
      </c>
      <c r="K1303">
        <v>1940</v>
      </c>
      <c r="L1303" t="s">
        <v>1458</v>
      </c>
      <c r="M1303" t="s">
        <v>58</v>
      </c>
      <c r="N1303" t="s">
        <v>26</v>
      </c>
      <c r="O1303" s="6" t="str">
        <f>INDEX(lkp_Region,MATCH(tbl_Sales[[#This Row],[Suburb]],lkp_Suburb,0))</f>
        <v>Southern Metropolitan</v>
      </c>
      <c r="P1303" s="6">
        <f>MONTH(tbl_Sales[[#This Row],[Date]])</f>
        <v>6</v>
      </c>
      <c r="Q1303" s="6">
        <f>YEAR(tbl_Sales[[#This Row],[Date]])</f>
        <v>2016</v>
      </c>
    </row>
    <row r="1304" spans="1:17" x14ac:dyDescent="0.25">
      <c r="A1304" s="1">
        <v>42524</v>
      </c>
      <c r="B1304">
        <v>1342000</v>
      </c>
      <c r="C1304" t="s">
        <v>2</v>
      </c>
      <c r="D1304" t="s">
        <v>12429</v>
      </c>
      <c r="E1304" t="s">
        <v>10</v>
      </c>
      <c r="F1304">
        <v>3207</v>
      </c>
      <c r="G1304">
        <v>3</v>
      </c>
      <c r="H1304">
        <v>2</v>
      </c>
      <c r="I1304">
        <v>2</v>
      </c>
      <c r="J1304">
        <v>173</v>
      </c>
      <c r="K1304">
        <v>1900</v>
      </c>
      <c r="L1304" t="s">
        <v>1459</v>
      </c>
      <c r="M1304" t="s">
        <v>24</v>
      </c>
      <c r="N1304" t="s">
        <v>26</v>
      </c>
      <c r="O1304" s="6" t="str">
        <f>INDEX(lkp_Region,MATCH(tbl_Sales[[#This Row],[Suburb]],lkp_Suburb,0))</f>
        <v>Southern Metropolitan</v>
      </c>
      <c r="P1304" s="6">
        <f>MONTH(tbl_Sales[[#This Row],[Date]])</f>
        <v>6</v>
      </c>
      <c r="Q1304" s="6">
        <f>YEAR(tbl_Sales[[#This Row],[Date]])</f>
        <v>2016</v>
      </c>
    </row>
    <row r="1305" spans="1:17" x14ac:dyDescent="0.25">
      <c r="A1305" s="1">
        <v>42524</v>
      </c>
      <c r="B1305">
        <v>1310000</v>
      </c>
      <c r="C1305" t="s">
        <v>2</v>
      </c>
      <c r="D1305" t="s">
        <v>12427</v>
      </c>
      <c r="E1305" t="s">
        <v>5</v>
      </c>
      <c r="F1305">
        <v>3056</v>
      </c>
      <c r="G1305">
        <v>3</v>
      </c>
      <c r="H1305">
        <v>2</v>
      </c>
      <c r="I1305">
        <v>2</v>
      </c>
      <c r="J1305">
        <v>426</v>
      </c>
      <c r="K1305">
        <v>1880</v>
      </c>
      <c r="L1305" t="s">
        <v>1460</v>
      </c>
      <c r="M1305" t="s">
        <v>117</v>
      </c>
      <c r="N1305" t="s">
        <v>18</v>
      </c>
      <c r="O1305" s="6" t="str">
        <f>INDEX(lkp_Region,MATCH(tbl_Sales[[#This Row],[Suburb]],lkp_Suburb,0))</f>
        <v>Northern Metropolitan</v>
      </c>
      <c r="P1305" s="6">
        <f>MONTH(tbl_Sales[[#This Row],[Date]])</f>
        <v>6</v>
      </c>
      <c r="Q1305" s="6">
        <f>YEAR(tbl_Sales[[#This Row],[Date]])</f>
        <v>2016</v>
      </c>
    </row>
    <row r="1306" spans="1:17" x14ac:dyDescent="0.25">
      <c r="A1306" s="1">
        <v>42524</v>
      </c>
      <c r="B1306">
        <v>345000</v>
      </c>
      <c r="C1306" t="s">
        <v>13</v>
      </c>
      <c r="D1306" t="s">
        <v>12427</v>
      </c>
      <c r="E1306" t="s">
        <v>5</v>
      </c>
      <c r="F1306">
        <v>3031</v>
      </c>
      <c r="G1306">
        <v>1</v>
      </c>
      <c r="H1306">
        <v>1</v>
      </c>
      <c r="I1306">
        <v>1</v>
      </c>
      <c r="J1306">
        <v>0</v>
      </c>
      <c r="K1306">
        <v>1970</v>
      </c>
      <c r="L1306" t="s">
        <v>1461</v>
      </c>
      <c r="M1306" t="s">
        <v>288</v>
      </c>
      <c r="N1306" t="s">
        <v>49</v>
      </c>
      <c r="O1306" s="6" t="str">
        <f>INDEX(lkp_Region,MATCH(tbl_Sales[[#This Row],[Suburb]],lkp_Suburb,0))</f>
        <v>Northern Metropolitan</v>
      </c>
      <c r="P1306" s="6">
        <f>MONTH(tbl_Sales[[#This Row],[Date]])</f>
        <v>6</v>
      </c>
      <c r="Q1306" s="6">
        <f>YEAR(tbl_Sales[[#This Row],[Date]])</f>
        <v>2016</v>
      </c>
    </row>
    <row r="1307" spans="1:17" x14ac:dyDescent="0.25">
      <c r="A1307" s="1">
        <v>42524</v>
      </c>
      <c r="B1307">
        <v>420500</v>
      </c>
      <c r="C1307" t="s">
        <v>13</v>
      </c>
      <c r="D1307" t="s">
        <v>12429</v>
      </c>
      <c r="E1307" t="s">
        <v>10</v>
      </c>
      <c r="F1307">
        <v>3031</v>
      </c>
      <c r="G1307">
        <v>2</v>
      </c>
      <c r="H1307">
        <v>1</v>
      </c>
      <c r="I1307">
        <v>1</v>
      </c>
      <c r="J1307">
        <v>0</v>
      </c>
      <c r="K1307">
        <v>1970</v>
      </c>
      <c r="L1307" t="s">
        <v>1462</v>
      </c>
      <c r="M1307" t="s">
        <v>288</v>
      </c>
      <c r="N1307" t="s">
        <v>49</v>
      </c>
      <c r="O1307" s="6" t="str">
        <f>INDEX(lkp_Region,MATCH(tbl_Sales[[#This Row],[Suburb]],lkp_Suburb,0))</f>
        <v>Northern Metropolitan</v>
      </c>
      <c r="P1307" s="6">
        <f>MONTH(tbl_Sales[[#This Row],[Date]])</f>
        <v>6</v>
      </c>
      <c r="Q1307" s="6">
        <f>YEAR(tbl_Sales[[#This Row],[Date]])</f>
        <v>2016</v>
      </c>
    </row>
    <row r="1308" spans="1:17" x14ac:dyDescent="0.25">
      <c r="A1308" s="1">
        <v>42524</v>
      </c>
      <c r="B1308">
        <v>1430000</v>
      </c>
      <c r="C1308" t="s">
        <v>2</v>
      </c>
      <c r="D1308" t="s">
        <v>12427</v>
      </c>
      <c r="E1308" t="s">
        <v>10</v>
      </c>
      <c r="F1308">
        <v>3032</v>
      </c>
      <c r="G1308">
        <v>6</v>
      </c>
      <c r="H1308">
        <v>2</v>
      </c>
      <c r="I1308">
        <v>1</v>
      </c>
      <c r="J1308">
        <v>461</v>
      </c>
      <c r="K1308">
        <v>1900</v>
      </c>
      <c r="L1308" t="s">
        <v>1463</v>
      </c>
      <c r="M1308" t="s">
        <v>160</v>
      </c>
      <c r="N1308" t="s">
        <v>49</v>
      </c>
      <c r="O1308" s="6" t="str">
        <f>INDEX(lkp_Region,MATCH(tbl_Sales[[#This Row],[Suburb]],lkp_Suburb,0))</f>
        <v>Western Metropolitan</v>
      </c>
      <c r="P1308" s="6">
        <f>MONTH(tbl_Sales[[#This Row],[Date]])</f>
        <v>6</v>
      </c>
      <c r="Q1308" s="6">
        <f>YEAR(tbl_Sales[[#This Row],[Date]])</f>
        <v>2016</v>
      </c>
    </row>
    <row r="1309" spans="1:17" x14ac:dyDescent="0.25">
      <c r="A1309" s="1">
        <v>42524</v>
      </c>
      <c r="B1309">
        <v>530000</v>
      </c>
      <c r="C1309" t="s">
        <v>13</v>
      </c>
      <c r="D1309" t="s">
        <v>12430</v>
      </c>
      <c r="E1309" t="s">
        <v>5</v>
      </c>
      <c r="F1309">
        <v>3006</v>
      </c>
      <c r="G1309">
        <v>2</v>
      </c>
      <c r="H1309">
        <v>1</v>
      </c>
      <c r="I1309">
        <v>1</v>
      </c>
      <c r="J1309">
        <v>0</v>
      </c>
      <c r="K1309">
        <v>2003</v>
      </c>
      <c r="L1309" t="s">
        <v>1464</v>
      </c>
      <c r="M1309" t="s">
        <v>434</v>
      </c>
      <c r="N1309" t="s">
        <v>88</v>
      </c>
      <c r="O1309" s="6" t="str">
        <f>INDEX(lkp_Region,MATCH(tbl_Sales[[#This Row],[Suburb]],lkp_Suburb,0))</f>
        <v>Southern Metropolitan</v>
      </c>
      <c r="P1309" s="6">
        <f>MONTH(tbl_Sales[[#This Row],[Date]])</f>
        <v>6</v>
      </c>
      <c r="Q1309" s="6">
        <f>YEAR(tbl_Sales[[#This Row],[Date]])</f>
        <v>2016</v>
      </c>
    </row>
    <row r="1310" spans="1:17" x14ac:dyDescent="0.25">
      <c r="A1310" s="1">
        <v>42524</v>
      </c>
      <c r="B1310">
        <v>1275000</v>
      </c>
      <c r="C1310" t="s">
        <v>2</v>
      </c>
      <c r="D1310" t="s">
        <v>12427</v>
      </c>
      <c r="E1310" t="s">
        <v>10</v>
      </c>
      <c r="F1310">
        <v>3207</v>
      </c>
      <c r="G1310">
        <v>2</v>
      </c>
      <c r="H1310">
        <v>2</v>
      </c>
      <c r="I1310">
        <v>1</v>
      </c>
      <c r="J1310">
        <v>115</v>
      </c>
      <c r="K1310">
        <v>2015</v>
      </c>
      <c r="L1310" t="s">
        <v>1465</v>
      </c>
      <c r="M1310" t="s">
        <v>24</v>
      </c>
      <c r="N1310" t="s">
        <v>88</v>
      </c>
      <c r="O1310" s="6" t="str">
        <f>INDEX(lkp_Region,MATCH(tbl_Sales[[#This Row],[Suburb]],lkp_Suburb,0))</f>
        <v>Southern Metropolitan</v>
      </c>
      <c r="P1310" s="6">
        <f>MONTH(tbl_Sales[[#This Row],[Date]])</f>
        <v>6</v>
      </c>
      <c r="Q1310" s="6">
        <f>YEAR(tbl_Sales[[#This Row],[Date]])</f>
        <v>2016</v>
      </c>
    </row>
    <row r="1311" spans="1:17" x14ac:dyDescent="0.25">
      <c r="A1311" s="1">
        <v>42524</v>
      </c>
      <c r="B1311">
        <v>805000</v>
      </c>
      <c r="C1311" t="s">
        <v>2</v>
      </c>
      <c r="D1311" t="s">
        <v>12431</v>
      </c>
      <c r="E1311" t="s">
        <v>10</v>
      </c>
      <c r="F1311">
        <v>3012</v>
      </c>
      <c r="G1311">
        <v>3</v>
      </c>
      <c r="H1311">
        <v>1</v>
      </c>
      <c r="I1311">
        <v>3</v>
      </c>
      <c r="J1311">
        <v>372</v>
      </c>
      <c r="K1311">
        <v>1920</v>
      </c>
      <c r="L1311" t="s">
        <v>1466</v>
      </c>
      <c r="M1311" t="s">
        <v>53</v>
      </c>
      <c r="N1311" t="s">
        <v>21</v>
      </c>
      <c r="O1311" s="6" t="str">
        <f>INDEX(lkp_Region,MATCH(tbl_Sales[[#This Row],[Suburb]],lkp_Suburb,0))</f>
        <v>Western Metropolitan</v>
      </c>
      <c r="P1311" s="6">
        <f>MONTH(tbl_Sales[[#This Row],[Date]])</f>
        <v>6</v>
      </c>
      <c r="Q1311" s="6">
        <f>YEAR(tbl_Sales[[#This Row],[Date]])</f>
        <v>2016</v>
      </c>
    </row>
    <row r="1312" spans="1:17" x14ac:dyDescent="0.25">
      <c r="A1312" s="1">
        <v>42524</v>
      </c>
      <c r="B1312">
        <v>1040000</v>
      </c>
      <c r="C1312" t="s">
        <v>2</v>
      </c>
      <c r="D1312" t="s">
        <v>12427</v>
      </c>
      <c r="E1312" t="s">
        <v>10</v>
      </c>
      <c r="F1312">
        <v>3032</v>
      </c>
      <c r="G1312">
        <v>4</v>
      </c>
      <c r="H1312">
        <v>3</v>
      </c>
      <c r="I1312">
        <v>2</v>
      </c>
      <c r="J1312">
        <v>298</v>
      </c>
      <c r="L1312" t="s">
        <v>1467</v>
      </c>
      <c r="M1312" t="s">
        <v>21</v>
      </c>
      <c r="N1312" t="s">
        <v>21</v>
      </c>
      <c r="O1312" s="6" t="str">
        <f>INDEX(lkp_Region,MATCH(tbl_Sales[[#This Row],[Suburb]],lkp_Suburb,0))</f>
        <v>Western Metropolitan</v>
      </c>
      <c r="P1312" s="6">
        <f>MONTH(tbl_Sales[[#This Row],[Date]])</f>
        <v>6</v>
      </c>
      <c r="Q1312" s="6">
        <f>YEAR(tbl_Sales[[#This Row],[Date]])</f>
        <v>2016</v>
      </c>
    </row>
    <row r="1313" spans="1:17" x14ac:dyDescent="0.25">
      <c r="A1313" s="1">
        <v>42524</v>
      </c>
      <c r="B1313">
        <v>1351000</v>
      </c>
      <c r="C1313" t="s">
        <v>2</v>
      </c>
      <c r="D1313" t="s">
        <v>12429</v>
      </c>
      <c r="E1313" t="s">
        <v>10</v>
      </c>
      <c r="F1313">
        <v>3105</v>
      </c>
      <c r="G1313">
        <v>4</v>
      </c>
      <c r="H1313">
        <v>2</v>
      </c>
      <c r="I1313">
        <v>2</v>
      </c>
      <c r="J1313">
        <v>740</v>
      </c>
      <c r="L1313" t="s">
        <v>1468</v>
      </c>
      <c r="M1313" t="s">
        <v>507</v>
      </c>
      <c r="N1313" t="s">
        <v>128</v>
      </c>
      <c r="O1313" s="6" t="str">
        <f>INDEX(lkp_Region,MATCH(tbl_Sales[[#This Row],[Suburb]],lkp_Suburb,0))</f>
        <v>Eastern Metropolitan</v>
      </c>
      <c r="P1313" s="6">
        <f>MONTH(tbl_Sales[[#This Row],[Date]])</f>
        <v>6</v>
      </c>
      <c r="Q1313" s="6">
        <f>YEAR(tbl_Sales[[#This Row],[Date]])</f>
        <v>2016</v>
      </c>
    </row>
    <row r="1314" spans="1:17" x14ac:dyDescent="0.25">
      <c r="A1314" s="1">
        <v>42524</v>
      </c>
      <c r="B1314">
        <v>623000</v>
      </c>
      <c r="C1314" t="s">
        <v>2</v>
      </c>
      <c r="D1314" t="s">
        <v>12428</v>
      </c>
      <c r="E1314" t="s">
        <v>10</v>
      </c>
      <c r="F1314">
        <v>3025</v>
      </c>
      <c r="G1314">
        <v>3</v>
      </c>
      <c r="H1314">
        <v>1</v>
      </c>
      <c r="I1314">
        <v>3</v>
      </c>
      <c r="J1314">
        <v>540</v>
      </c>
      <c r="L1314" t="s">
        <v>1469</v>
      </c>
      <c r="M1314" t="s">
        <v>91</v>
      </c>
      <c r="N1314" t="s">
        <v>69</v>
      </c>
      <c r="O1314" s="6" t="str">
        <f>INDEX(lkp_Region,MATCH(tbl_Sales[[#This Row],[Suburb]],lkp_Suburb,0))</f>
        <v>Western Metropolitan</v>
      </c>
      <c r="P1314" s="6">
        <f>MONTH(tbl_Sales[[#This Row],[Date]])</f>
        <v>6</v>
      </c>
      <c r="Q1314" s="6">
        <f>YEAR(tbl_Sales[[#This Row],[Date]])</f>
        <v>2016</v>
      </c>
    </row>
    <row r="1315" spans="1:17" x14ac:dyDescent="0.25">
      <c r="A1315" s="1">
        <v>42524</v>
      </c>
      <c r="B1315">
        <v>650000</v>
      </c>
      <c r="C1315" t="s">
        <v>2</v>
      </c>
      <c r="D1315" t="s">
        <v>12424</v>
      </c>
      <c r="E1315" t="s">
        <v>5</v>
      </c>
      <c r="F1315">
        <v>3025</v>
      </c>
      <c r="G1315">
        <v>4</v>
      </c>
      <c r="H1315">
        <v>1</v>
      </c>
      <c r="I1315">
        <v>4</v>
      </c>
      <c r="J1315">
        <v>558</v>
      </c>
      <c r="L1315" t="s">
        <v>1470</v>
      </c>
      <c r="M1315" t="s">
        <v>91</v>
      </c>
      <c r="N1315" t="s">
        <v>69</v>
      </c>
      <c r="O1315" s="6" t="str">
        <f>INDEX(lkp_Region,MATCH(tbl_Sales[[#This Row],[Suburb]],lkp_Suburb,0))</f>
        <v>Western Metropolitan</v>
      </c>
      <c r="P1315" s="6">
        <f>MONTH(tbl_Sales[[#This Row],[Date]])</f>
        <v>6</v>
      </c>
      <c r="Q1315" s="6">
        <f>YEAR(tbl_Sales[[#This Row],[Date]])</f>
        <v>2016</v>
      </c>
    </row>
    <row r="1316" spans="1:17" x14ac:dyDescent="0.25">
      <c r="A1316" s="1">
        <v>42524</v>
      </c>
      <c r="B1316">
        <v>807500</v>
      </c>
      <c r="C1316" t="s">
        <v>2</v>
      </c>
      <c r="D1316" t="s">
        <v>12428</v>
      </c>
      <c r="E1316" t="s">
        <v>10</v>
      </c>
      <c r="F1316">
        <v>3015</v>
      </c>
      <c r="G1316">
        <v>3</v>
      </c>
      <c r="H1316">
        <v>1</v>
      </c>
      <c r="I1316">
        <v>3</v>
      </c>
      <c r="J1316">
        <v>647</v>
      </c>
      <c r="L1316" t="s">
        <v>1471</v>
      </c>
      <c r="M1316" t="s">
        <v>133</v>
      </c>
      <c r="N1316" t="s">
        <v>69</v>
      </c>
      <c r="O1316" s="6" t="str">
        <f>INDEX(lkp_Region,MATCH(tbl_Sales[[#This Row],[Suburb]],lkp_Suburb,0))</f>
        <v>Western Metropolitan</v>
      </c>
      <c r="P1316" s="6">
        <f>MONTH(tbl_Sales[[#This Row],[Date]])</f>
        <v>6</v>
      </c>
      <c r="Q1316" s="6">
        <f>YEAR(tbl_Sales[[#This Row],[Date]])</f>
        <v>2016</v>
      </c>
    </row>
    <row r="1317" spans="1:17" x14ac:dyDescent="0.25">
      <c r="A1317" s="1">
        <v>42524</v>
      </c>
      <c r="B1317">
        <v>525000</v>
      </c>
      <c r="C1317" t="s">
        <v>13</v>
      </c>
      <c r="D1317" t="s">
        <v>12428</v>
      </c>
      <c r="E1317" t="s">
        <v>5</v>
      </c>
      <c r="F1317">
        <v>3163</v>
      </c>
      <c r="G1317">
        <v>2</v>
      </c>
      <c r="H1317">
        <v>1</v>
      </c>
      <c r="I1317">
        <v>2</v>
      </c>
      <c r="J1317">
        <v>0</v>
      </c>
      <c r="K1317">
        <v>2009</v>
      </c>
      <c r="L1317" t="s">
        <v>1472</v>
      </c>
      <c r="M1317" t="s">
        <v>201</v>
      </c>
      <c r="N1317" t="s">
        <v>57</v>
      </c>
      <c r="O1317" s="6" t="str">
        <f>INDEX(lkp_Region,MATCH(tbl_Sales[[#This Row],[Suburb]],lkp_Suburb,0))</f>
        <v>Southern Metropolitan</v>
      </c>
      <c r="P1317" s="6">
        <f>MONTH(tbl_Sales[[#This Row],[Date]])</f>
        <v>6</v>
      </c>
      <c r="Q1317" s="6">
        <f>YEAR(tbl_Sales[[#This Row],[Date]])</f>
        <v>2016</v>
      </c>
    </row>
    <row r="1318" spans="1:17" x14ac:dyDescent="0.25">
      <c r="A1318" s="1">
        <v>42524</v>
      </c>
      <c r="B1318">
        <v>800000</v>
      </c>
      <c r="C1318" t="s">
        <v>2</v>
      </c>
      <c r="D1318" t="s">
        <v>12431</v>
      </c>
      <c r="E1318" t="s">
        <v>5</v>
      </c>
      <c r="F1318">
        <v>3165</v>
      </c>
      <c r="G1318">
        <v>4</v>
      </c>
      <c r="H1318">
        <v>2</v>
      </c>
      <c r="I1318">
        <v>2</v>
      </c>
      <c r="J1318">
        <v>601</v>
      </c>
      <c r="L1318" t="s">
        <v>1473</v>
      </c>
      <c r="M1318" t="s">
        <v>138</v>
      </c>
      <c r="N1318" t="s">
        <v>57</v>
      </c>
      <c r="O1318" s="6" t="str">
        <f>INDEX(lkp_Region,MATCH(tbl_Sales[[#This Row],[Suburb]],lkp_Suburb,0))</f>
        <v>Southern Metropolitan</v>
      </c>
      <c r="P1318" s="6">
        <f>MONTH(tbl_Sales[[#This Row],[Date]])</f>
        <v>6</v>
      </c>
      <c r="Q1318" s="6">
        <f>YEAR(tbl_Sales[[#This Row],[Date]])</f>
        <v>2016</v>
      </c>
    </row>
    <row r="1319" spans="1:17" x14ac:dyDescent="0.25">
      <c r="A1319" s="1">
        <v>42524</v>
      </c>
      <c r="B1319">
        <v>975000</v>
      </c>
      <c r="C1319" t="s">
        <v>13</v>
      </c>
      <c r="D1319" t="s">
        <v>12429</v>
      </c>
      <c r="E1319" t="s">
        <v>10</v>
      </c>
      <c r="F1319">
        <v>3163</v>
      </c>
      <c r="G1319">
        <v>3</v>
      </c>
      <c r="H1319">
        <v>2</v>
      </c>
      <c r="I1319">
        <v>1</v>
      </c>
      <c r="J1319">
        <v>277</v>
      </c>
      <c r="K1319">
        <v>1975</v>
      </c>
      <c r="L1319" t="s">
        <v>1474</v>
      </c>
      <c r="M1319" t="s">
        <v>225</v>
      </c>
      <c r="N1319" t="s">
        <v>57</v>
      </c>
      <c r="O1319" s="6" t="str">
        <f>INDEX(lkp_Region,MATCH(tbl_Sales[[#This Row],[Suburb]],lkp_Suburb,0))</f>
        <v>Southern Metropolitan</v>
      </c>
      <c r="P1319" s="6">
        <f>MONTH(tbl_Sales[[#This Row],[Date]])</f>
        <v>6</v>
      </c>
      <c r="Q1319" s="6">
        <f>YEAR(tbl_Sales[[#This Row],[Date]])</f>
        <v>2016</v>
      </c>
    </row>
    <row r="1320" spans="1:17" x14ac:dyDescent="0.25">
      <c r="A1320" s="1">
        <v>42524</v>
      </c>
      <c r="B1320">
        <v>520000</v>
      </c>
      <c r="C1320" t="s">
        <v>2</v>
      </c>
      <c r="D1320" t="s">
        <v>12423</v>
      </c>
      <c r="E1320" t="s">
        <v>10</v>
      </c>
      <c r="F1320">
        <v>3020</v>
      </c>
      <c r="G1320">
        <v>3</v>
      </c>
      <c r="H1320">
        <v>1</v>
      </c>
      <c r="I1320">
        <v>2</v>
      </c>
      <c r="J1320">
        <v>691</v>
      </c>
      <c r="K1320">
        <v>1960</v>
      </c>
      <c r="L1320" t="s">
        <v>1475</v>
      </c>
      <c r="M1320" t="s">
        <v>141</v>
      </c>
      <c r="N1320" t="s">
        <v>3</v>
      </c>
      <c r="O1320" s="6" t="str">
        <f>INDEX(lkp_Region,MATCH(tbl_Sales[[#This Row],[Suburb]],lkp_Suburb,0))</f>
        <v>Western Metropolitan</v>
      </c>
      <c r="P1320" s="6">
        <f>MONTH(tbl_Sales[[#This Row],[Date]])</f>
        <v>6</v>
      </c>
      <c r="Q1320" s="6">
        <f>YEAR(tbl_Sales[[#This Row],[Date]])</f>
        <v>2016</v>
      </c>
    </row>
    <row r="1321" spans="1:17" x14ac:dyDescent="0.25">
      <c r="A1321" s="1">
        <v>42524</v>
      </c>
      <c r="B1321">
        <v>665000</v>
      </c>
      <c r="C1321" t="s">
        <v>2</v>
      </c>
      <c r="D1321" t="s">
        <v>12425</v>
      </c>
      <c r="E1321" t="s">
        <v>10</v>
      </c>
      <c r="F1321">
        <v>3020</v>
      </c>
      <c r="G1321">
        <v>3</v>
      </c>
      <c r="H1321">
        <v>1</v>
      </c>
      <c r="I1321">
        <v>2</v>
      </c>
      <c r="J1321">
        <v>707</v>
      </c>
      <c r="K1321">
        <v>1940</v>
      </c>
      <c r="L1321" t="s">
        <v>1476</v>
      </c>
      <c r="M1321" t="s">
        <v>143</v>
      </c>
      <c r="N1321" t="s">
        <v>3</v>
      </c>
      <c r="O1321" s="6" t="str">
        <f>INDEX(lkp_Region,MATCH(tbl_Sales[[#This Row],[Suburb]],lkp_Suburb,0))</f>
        <v>Western Metropolitan</v>
      </c>
      <c r="P1321" s="6">
        <f>MONTH(tbl_Sales[[#This Row],[Date]])</f>
        <v>6</v>
      </c>
      <c r="Q1321" s="6">
        <f>YEAR(tbl_Sales[[#This Row],[Date]])</f>
        <v>2016</v>
      </c>
    </row>
    <row r="1322" spans="1:17" x14ac:dyDescent="0.25">
      <c r="A1322" s="1">
        <v>42525</v>
      </c>
      <c r="B1322">
        <v>1410000</v>
      </c>
      <c r="C1322" t="s">
        <v>2</v>
      </c>
      <c r="D1322" t="s">
        <v>12429</v>
      </c>
      <c r="E1322" t="s">
        <v>10</v>
      </c>
      <c r="F1322">
        <v>3125</v>
      </c>
      <c r="G1322">
        <v>4</v>
      </c>
      <c r="H1322">
        <v>2</v>
      </c>
      <c r="I1322">
        <v>3</v>
      </c>
      <c r="J1322">
        <v>739</v>
      </c>
      <c r="K1322">
        <v>1970</v>
      </c>
      <c r="L1322" t="s">
        <v>1477</v>
      </c>
      <c r="M1322" t="s">
        <v>32</v>
      </c>
      <c r="N1322" t="s">
        <v>14</v>
      </c>
      <c r="O1322" s="6" t="str">
        <f>INDEX(lkp_Region,MATCH(tbl_Sales[[#This Row],[Suburb]],lkp_Suburb,0))</f>
        <v>Southern Metropolitan</v>
      </c>
      <c r="P1322" s="6">
        <f>MONTH(tbl_Sales[[#This Row],[Date]])</f>
        <v>6</v>
      </c>
      <c r="Q1322" s="6">
        <f>YEAR(tbl_Sales[[#This Row],[Date]])</f>
        <v>2016</v>
      </c>
    </row>
    <row r="1323" spans="1:17" x14ac:dyDescent="0.25">
      <c r="A1323" s="1">
        <v>42525</v>
      </c>
      <c r="B1323">
        <v>410000</v>
      </c>
      <c r="C1323" t="s">
        <v>13</v>
      </c>
      <c r="D1323" t="s">
        <v>12427</v>
      </c>
      <c r="E1323" t="s">
        <v>10</v>
      </c>
      <c r="F1323">
        <v>3141</v>
      </c>
      <c r="G1323">
        <v>1</v>
      </c>
      <c r="H1323">
        <v>1</v>
      </c>
      <c r="I1323">
        <v>1</v>
      </c>
      <c r="J1323">
        <v>0</v>
      </c>
      <c r="L1323" t="s">
        <v>1478</v>
      </c>
      <c r="M1323" t="s">
        <v>111</v>
      </c>
      <c r="N1323" t="s">
        <v>76</v>
      </c>
      <c r="O1323" s="6" t="str">
        <f>INDEX(lkp_Region,MATCH(tbl_Sales[[#This Row],[Suburb]],lkp_Suburb,0))</f>
        <v>Southern Metropolitan</v>
      </c>
      <c r="P1323" s="6">
        <f>MONTH(tbl_Sales[[#This Row],[Date]])</f>
        <v>6</v>
      </c>
      <c r="Q1323" s="6">
        <f>YEAR(tbl_Sales[[#This Row],[Date]])</f>
        <v>2016</v>
      </c>
    </row>
    <row r="1324" spans="1:17" x14ac:dyDescent="0.25">
      <c r="A1324" s="1">
        <v>42525</v>
      </c>
      <c r="B1324">
        <v>510000</v>
      </c>
      <c r="C1324" t="s">
        <v>13</v>
      </c>
      <c r="D1324" t="s">
        <v>12428</v>
      </c>
      <c r="E1324" t="s">
        <v>5</v>
      </c>
      <c r="F1324">
        <v>3141</v>
      </c>
      <c r="G1324">
        <v>1</v>
      </c>
      <c r="H1324">
        <v>1</v>
      </c>
      <c r="I1324">
        <v>1</v>
      </c>
      <c r="J1324">
        <v>0</v>
      </c>
      <c r="K1324">
        <v>2000</v>
      </c>
      <c r="L1324" t="s">
        <v>1479</v>
      </c>
      <c r="M1324" t="s">
        <v>111</v>
      </c>
      <c r="N1324" t="s">
        <v>76</v>
      </c>
      <c r="O1324" s="6" t="str">
        <f>INDEX(lkp_Region,MATCH(tbl_Sales[[#This Row],[Suburb]],lkp_Suburb,0))</f>
        <v>Southern Metropolitan</v>
      </c>
      <c r="P1324" s="6">
        <f>MONTH(tbl_Sales[[#This Row],[Date]])</f>
        <v>6</v>
      </c>
      <c r="Q1324" s="6">
        <f>YEAR(tbl_Sales[[#This Row],[Date]])</f>
        <v>2016</v>
      </c>
    </row>
    <row r="1325" spans="1:17" x14ac:dyDescent="0.25">
      <c r="A1325" s="1">
        <v>42525</v>
      </c>
      <c r="B1325">
        <v>550000</v>
      </c>
      <c r="C1325" t="s">
        <v>13</v>
      </c>
      <c r="D1325" t="s">
        <v>12429</v>
      </c>
      <c r="E1325" t="s">
        <v>5</v>
      </c>
      <c r="F1325">
        <v>3146</v>
      </c>
      <c r="G1325">
        <v>2</v>
      </c>
      <c r="H1325">
        <v>1</v>
      </c>
      <c r="I1325">
        <v>1</v>
      </c>
      <c r="J1325">
        <v>0</v>
      </c>
      <c r="K1325">
        <v>1968</v>
      </c>
      <c r="L1325" t="s">
        <v>1480</v>
      </c>
      <c r="M1325" t="s">
        <v>102</v>
      </c>
      <c r="N1325" t="s">
        <v>76</v>
      </c>
      <c r="O1325" s="6" t="str">
        <f>INDEX(lkp_Region,MATCH(tbl_Sales[[#This Row],[Suburb]],lkp_Suburb,0))</f>
        <v>Southern Metropolitan</v>
      </c>
      <c r="P1325" s="6">
        <f>MONTH(tbl_Sales[[#This Row],[Date]])</f>
        <v>6</v>
      </c>
      <c r="Q1325" s="6">
        <f>YEAR(tbl_Sales[[#This Row],[Date]])</f>
        <v>2016</v>
      </c>
    </row>
    <row r="1326" spans="1:17" x14ac:dyDescent="0.25">
      <c r="A1326" s="1">
        <v>42525</v>
      </c>
      <c r="B1326">
        <v>1437000</v>
      </c>
      <c r="C1326" t="s">
        <v>2</v>
      </c>
      <c r="D1326" t="s">
        <v>12428</v>
      </c>
      <c r="E1326" t="s">
        <v>10</v>
      </c>
      <c r="F1326">
        <v>3144</v>
      </c>
      <c r="G1326">
        <v>3</v>
      </c>
      <c r="H1326">
        <v>1</v>
      </c>
      <c r="I1326">
        <v>1</v>
      </c>
      <c r="J1326">
        <v>313</v>
      </c>
      <c r="K1326">
        <v>1910</v>
      </c>
      <c r="L1326" t="s">
        <v>1481</v>
      </c>
      <c r="M1326" t="s">
        <v>388</v>
      </c>
      <c r="N1326" t="s">
        <v>76</v>
      </c>
      <c r="O1326" s="6" t="str">
        <f>INDEX(lkp_Region,MATCH(tbl_Sales[[#This Row],[Suburb]],lkp_Suburb,0))</f>
        <v>Southern Metropolitan</v>
      </c>
      <c r="P1326" s="6">
        <f>MONTH(tbl_Sales[[#This Row],[Date]])</f>
        <v>6</v>
      </c>
      <c r="Q1326" s="6">
        <f>YEAR(tbl_Sales[[#This Row],[Date]])</f>
        <v>2016</v>
      </c>
    </row>
    <row r="1327" spans="1:17" x14ac:dyDescent="0.25">
      <c r="A1327" s="1">
        <v>42525</v>
      </c>
      <c r="B1327">
        <v>430000</v>
      </c>
      <c r="C1327" t="s">
        <v>13</v>
      </c>
      <c r="D1327" t="s">
        <v>12431</v>
      </c>
      <c r="E1327" t="s">
        <v>5</v>
      </c>
      <c r="F1327">
        <v>3182</v>
      </c>
      <c r="G1327">
        <v>2</v>
      </c>
      <c r="H1327">
        <v>1</v>
      </c>
      <c r="I1327">
        <v>1</v>
      </c>
      <c r="J1327">
        <v>0</v>
      </c>
      <c r="K1327">
        <v>2008</v>
      </c>
      <c r="L1327" t="s">
        <v>1482</v>
      </c>
      <c r="M1327" t="s">
        <v>156</v>
      </c>
      <c r="N1327" t="s">
        <v>26</v>
      </c>
      <c r="O1327" s="6" t="str">
        <f>INDEX(lkp_Region,MATCH(tbl_Sales[[#This Row],[Suburb]],lkp_Suburb,0))</f>
        <v>Southern Metropolitan</v>
      </c>
      <c r="P1327" s="6">
        <f>MONTH(tbl_Sales[[#This Row],[Date]])</f>
        <v>6</v>
      </c>
      <c r="Q1327" s="6">
        <f>YEAR(tbl_Sales[[#This Row],[Date]])</f>
        <v>2016</v>
      </c>
    </row>
    <row r="1328" spans="1:17" x14ac:dyDescent="0.25">
      <c r="A1328" s="1">
        <v>42525</v>
      </c>
      <c r="B1328">
        <v>900000</v>
      </c>
      <c r="C1328" t="s">
        <v>2</v>
      </c>
      <c r="D1328" t="s">
        <v>12431</v>
      </c>
      <c r="E1328" t="s">
        <v>5</v>
      </c>
      <c r="F1328">
        <v>3207</v>
      </c>
      <c r="G1328">
        <v>2</v>
      </c>
      <c r="H1328">
        <v>1</v>
      </c>
      <c r="I1328">
        <v>0</v>
      </c>
      <c r="J1328">
        <v>124</v>
      </c>
      <c r="K1328">
        <v>1900</v>
      </c>
      <c r="L1328" t="s">
        <v>1483</v>
      </c>
      <c r="M1328" t="s">
        <v>24</v>
      </c>
      <c r="N1328" t="s">
        <v>26</v>
      </c>
      <c r="O1328" s="6" t="str">
        <f>INDEX(lkp_Region,MATCH(tbl_Sales[[#This Row],[Suburb]],lkp_Suburb,0))</f>
        <v>Southern Metropolitan</v>
      </c>
      <c r="P1328" s="6">
        <f>MONTH(tbl_Sales[[#This Row],[Date]])</f>
        <v>6</v>
      </c>
      <c r="Q1328" s="6">
        <f>YEAR(tbl_Sales[[#This Row],[Date]])</f>
        <v>2016</v>
      </c>
    </row>
    <row r="1329" spans="1:17" x14ac:dyDescent="0.25">
      <c r="A1329" s="1">
        <v>42525</v>
      </c>
      <c r="B1329">
        <v>330000</v>
      </c>
      <c r="C1329" t="s">
        <v>13</v>
      </c>
      <c r="D1329" t="s">
        <v>12426</v>
      </c>
      <c r="E1329" t="s">
        <v>10</v>
      </c>
      <c r="F1329">
        <v>3055</v>
      </c>
      <c r="G1329">
        <v>1</v>
      </c>
      <c r="H1329">
        <v>1</v>
      </c>
      <c r="I1329">
        <v>1</v>
      </c>
      <c r="J1329">
        <v>0</v>
      </c>
      <c r="K1329">
        <v>1970</v>
      </c>
      <c r="L1329" t="s">
        <v>1484</v>
      </c>
      <c r="M1329" t="s">
        <v>80</v>
      </c>
      <c r="N1329" t="s">
        <v>18</v>
      </c>
      <c r="O1329" s="6" t="str">
        <f>INDEX(lkp_Region,MATCH(tbl_Sales[[#This Row],[Suburb]],lkp_Suburb,0))</f>
        <v>Northern Metropolitan</v>
      </c>
      <c r="P1329" s="6">
        <f>MONTH(tbl_Sales[[#This Row],[Date]])</f>
        <v>6</v>
      </c>
      <c r="Q1329" s="6">
        <f>YEAR(tbl_Sales[[#This Row],[Date]])</f>
        <v>2016</v>
      </c>
    </row>
    <row r="1330" spans="1:17" x14ac:dyDescent="0.25">
      <c r="A1330" s="1">
        <v>42525</v>
      </c>
      <c r="B1330">
        <v>800000</v>
      </c>
      <c r="C1330" t="s">
        <v>51</v>
      </c>
      <c r="D1330" t="s">
        <v>12427</v>
      </c>
      <c r="E1330" t="s">
        <v>5</v>
      </c>
      <c r="F1330">
        <v>3057</v>
      </c>
      <c r="G1330">
        <v>3</v>
      </c>
      <c r="H1330">
        <v>3</v>
      </c>
      <c r="I1330">
        <v>2</v>
      </c>
      <c r="J1330">
        <v>0</v>
      </c>
      <c r="L1330" t="s">
        <v>1485</v>
      </c>
      <c r="M1330" t="s">
        <v>83</v>
      </c>
      <c r="N1330" t="s">
        <v>18</v>
      </c>
      <c r="O1330" s="6" t="str">
        <f>INDEX(lkp_Region,MATCH(tbl_Sales[[#This Row],[Suburb]],lkp_Suburb,0))</f>
        <v>Northern Metropolitan</v>
      </c>
      <c r="P1330" s="6">
        <f>MONTH(tbl_Sales[[#This Row],[Date]])</f>
        <v>6</v>
      </c>
      <c r="Q1330" s="6">
        <f>YEAR(tbl_Sales[[#This Row],[Date]])</f>
        <v>2016</v>
      </c>
    </row>
    <row r="1331" spans="1:17" x14ac:dyDescent="0.25">
      <c r="A1331" s="1">
        <v>42525</v>
      </c>
      <c r="B1331">
        <v>648000</v>
      </c>
      <c r="C1331" t="s">
        <v>13</v>
      </c>
      <c r="D1331" t="s">
        <v>12427</v>
      </c>
      <c r="E1331" t="s">
        <v>10</v>
      </c>
      <c r="F1331">
        <v>3166</v>
      </c>
      <c r="G1331">
        <v>2</v>
      </c>
      <c r="H1331">
        <v>1</v>
      </c>
      <c r="I1331">
        <v>1</v>
      </c>
      <c r="J1331">
        <v>0</v>
      </c>
      <c r="L1331" t="s">
        <v>1486</v>
      </c>
      <c r="M1331" t="s">
        <v>262</v>
      </c>
      <c r="N1331" t="s">
        <v>31</v>
      </c>
      <c r="O1331" s="6" t="str">
        <f>INDEX(lkp_Region,MATCH(tbl_Sales[[#This Row],[Suburb]],lkp_Suburb,0))</f>
        <v>Southern Metropolitan</v>
      </c>
      <c r="P1331" s="6">
        <f>MONTH(tbl_Sales[[#This Row],[Date]])</f>
        <v>6</v>
      </c>
      <c r="Q1331" s="6">
        <f>YEAR(tbl_Sales[[#This Row],[Date]])</f>
        <v>2016</v>
      </c>
    </row>
    <row r="1332" spans="1:17" x14ac:dyDescent="0.25">
      <c r="A1332" s="1">
        <v>42525</v>
      </c>
      <c r="B1332">
        <v>691000</v>
      </c>
      <c r="C1332" t="s">
        <v>2</v>
      </c>
      <c r="D1332" t="s">
        <v>12427</v>
      </c>
      <c r="E1332" t="s">
        <v>5</v>
      </c>
      <c r="F1332">
        <v>3012</v>
      </c>
      <c r="G1332">
        <v>5</v>
      </c>
      <c r="H1332">
        <v>1</v>
      </c>
      <c r="I1332">
        <v>1</v>
      </c>
      <c r="J1332">
        <v>466</v>
      </c>
      <c r="L1332" t="s">
        <v>1487</v>
      </c>
      <c r="M1332" t="s">
        <v>53</v>
      </c>
      <c r="N1332" t="s">
        <v>21</v>
      </c>
      <c r="O1332" s="6" t="str">
        <f>INDEX(lkp_Region,MATCH(tbl_Sales[[#This Row],[Suburb]],lkp_Suburb,0))</f>
        <v>Western Metropolitan</v>
      </c>
      <c r="P1332" s="6">
        <f>MONTH(tbl_Sales[[#This Row],[Date]])</f>
        <v>6</v>
      </c>
      <c r="Q1332" s="6">
        <f>YEAR(tbl_Sales[[#This Row],[Date]])</f>
        <v>2016</v>
      </c>
    </row>
    <row r="1333" spans="1:17" x14ac:dyDescent="0.25">
      <c r="A1333" s="1">
        <v>42525</v>
      </c>
      <c r="B1333">
        <v>800000</v>
      </c>
      <c r="C1333" t="s">
        <v>51</v>
      </c>
      <c r="D1333" t="s">
        <v>12431</v>
      </c>
      <c r="E1333" t="s">
        <v>5</v>
      </c>
      <c r="F1333">
        <v>3013</v>
      </c>
      <c r="G1333">
        <v>3</v>
      </c>
      <c r="H1333">
        <v>2</v>
      </c>
      <c r="I1333">
        <v>1</v>
      </c>
      <c r="J1333">
        <v>169</v>
      </c>
      <c r="K1333">
        <v>2007</v>
      </c>
      <c r="L1333" t="s">
        <v>1488</v>
      </c>
      <c r="M1333" t="s">
        <v>65</v>
      </c>
      <c r="N1333" t="s">
        <v>21</v>
      </c>
      <c r="O1333" s="6" t="str">
        <f>INDEX(lkp_Region,MATCH(tbl_Sales[[#This Row],[Suburb]],lkp_Suburb,0))</f>
        <v>Western Metropolitan</v>
      </c>
      <c r="P1333" s="6">
        <f>MONTH(tbl_Sales[[#This Row],[Date]])</f>
        <v>6</v>
      </c>
      <c r="Q1333" s="6">
        <f>YEAR(tbl_Sales[[#This Row],[Date]])</f>
        <v>2016</v>
      </c>
    </row>
    <row r="1334" spans="1:17" x14ac:dyDescent="0.25">
      <c r="A1334" s="1">
        <v>42525</v>
      </c>
      <c r="B1334">
        <v>820000</v>
      </c>
      <c r="C1334" t="s">
        <v>2</v>
      </c>
      <c r="D1334" t="s">
        <v>12427</v>
      </c>
      <c r="E1334" t="s">
        <v>5</v>
      </c>
      <c r="F1334">
        <v>3032</v>
      </c>
      <c r="G1334">
        <v>3</v>
      </c>
      <c r="H1334">
        <v>2</v>
      </c>
      <c r="I1334">
        <v>2</v>
      </c>
      <c r="J1334">
        <v>203</v>
      </c>
      <c r="K1334">
        <v>2006</v>
      </c>
      <c r="L1334" t="s">
        <v>1489</v>
      </c>
      <c r="M1334" t="s">
        <v>21</v>
      </c>
      <c r="N1334" t="s">
        <v>21</v>
      </c>
      <c r="O1334" s="6" t="str">
        <f>INDEX(lkp_Region,MATCH(tbl_Sales[[#This Row],[Suburb]],lkp_Suburb,0))</f>
        <v>Western Metropolitan</v>
      </c>
      <c r="P1334" s="6">
        <f>MONTH(tbl_Sales[[#This Row],[Date]])</f>
        <v>6</v>
      </c>
      <c r="Q1334" s="6">
        <f>YEAR(tbl_Sales[[#This Row],[Date]])</f>
        <v>2016</v>
      </c>
    </row>
    <row r="1335" spans="1:17" x14ac:dyDescent="0.25">
      <c r="A1335" s="1">
        <v>42525</v>
      </c>
      <c r="B1335">
        <v>845000</v>
      </c>
      <c r="C1335" t="s">
        <v>2</v>
      </c>
      <c r="D1335" t="s">
        <v>12431</v>
      </c>
      <c r="E1335" t="s">
        <v>10</v>
      </c>
      <c r="F1335">
        <v>3012</v>
      </c>
      <c r="G1335">
        <v>3</v>
      </c>
      <c r="H1335">
        <v>1</v>
      </c>
      <c r="I1335">
        <v>4</v>
      </c>
      <c r="J1335">
        <v>596</v>
      </c>
      <c r="L1335" t="s">
        <v>1490</v>
      </c>
      <c r="M1335" t="s">
        <v>53</v>
      </c>
      <c r="N1335" t="s">
        <v>21</v>
      </c>
      <c r="O1335" s="6" t="str">
        <f>INDEX(lkp_Region,MATCH(tbl_Sales[[#This Row],[Suburb]],lkp_Suburb,0))</f>
        <v>Western Metropolitan</v>
      </c>
      <c r="P1335" s="6">
        <f>MONTH(tbl_Sales[[#This Row],[Date]])</f>
        <v>6</v>
      </c>
      <c r="Q1335" s="6">
        <f>YEAR(tbl_Sales[[#This Row],[Date]])</f>
        <v>2016</v>
      </c>
    </row>
    <row r="1336" spans="1:17" x14ac:dyDescent="0.25">
      <c r="A1336" s="1">
        <v>42525</v>
      </c>
      <c r="B1336">
        <v>1509000</v>
      </c>
      <c r="C1336" t="s">
        <v>2</v>
      </c>
      <c r="D1336" t="s">
        <v>12423</v>
      </c>
      <c r="E1336" t="s">
        <v>10</v>
      </c>
      <c r="F1336">
        <v>3107</v>
      </c>
      <c r="G1336">
        <v>3</v>
      </c>
      <c r="H1336">
        <v>2</v>
      </c>
      <c r="I1336">
        <v>2</v>
      </c>
      <c r="J1336">
        <v>812</v>
      </c>
      <c r="K1336">
        <v>1960</v>
      </c>
      <c r="L1336" t="s">
        <v>1491</v>
      </c>
      <c r="M1336" t="s">
        <v>586</v>
      </c>
      <c r="N1336" t="s">
        <v>128</v>
      </c>
      <c r="O1336" s="6" t="str">
        <f>INDEX(lkp_Region,MATCH(tbl_Sales[[#This Row],[Suburb]],lkp_Suburb,0))</f>
        <v>Eastern Metropolitan</v>
      </c>
      <c r="P1336" s="6">
        <f>MONTH(tbl_Sales[[#This Row],[Date]])</f>
        <v>6</v>
      </c>
      <c r="Q1336" s="6">
        <f>YEAR(tbl_Sales[[#This Row],[Date]])</f>
        <v>2016</v>
      </c>
    </row>
    <row r="1337" spans="1:17" x14ac:dyDescent="0.25">
      <c r="A1337" s="1">
        <v>42525</v>
      </c>
      <c r="B1337">
        <v>825000</v>
      </c>
      <c r="C1337" t="s">
        <v>2</v>
      </c>
      <c r="D1337" t="s">
        <v>12429</v>
      </c>
      <c r="E1337" t="s">
        <v>5</v>
      </c>
      <c r="F1337">
        <v>3189</v>
      </c>
      <c r="G1337">
        <v>3</v>
      </c>
      <c r="H1337">
        <v>1</v>
      </c>
      <c r="I1337">
        <v>2</v>
      </c>
      <c r="J1337">
        <v>538</v>
      </c>
      <c r="L1337" t="s">
        <v>1492</v>
      </c>
      <c r="M1337" t="s">
        <v>70</v>
      </c>
      <c r="N1337" t="s">
        <v>45</v>
      </c>
      <c r="O1337" s="6" t="str">
        <f>INDEX(lkp_Region,MATCH(tbl_Sales[[#This Row],[Suburb]],lkp_Suburb,0))</f>
        <v>Southern Metropolitan</v>
      </c>
      <c r="P1337" s="6">
        <f>MONTH(tbl_Sales[[#This Row],[Date]])</f>
        <v>6</v>
      </c>
      <c r="Q1337" s="6">
        <f>YEAR(tbl_Sales[[#This Row],[Date]])</f>
        <v>2016</v>
      </c>
    </row>
    <row r="1338" spans="1:17" x14ac:dyDescent="0.25">
      <c r="A1338" s="1">
        <v>42525</v>
      </c>
      <c r="B1338">
        <v>1012000</v>
      </c>
      <c r="C1338" t="s">
        <v>2</v>
      </c>
      <c r="D1338" t="s">
        <v>12425</v>
      </c>
      <c r="E1338" t="s">
        <v>10</v>
      </c>
      <c r="F1338">
        <v>3162</v>
      </c>
      <c r="G1338">
        <v>2</v>
      </c>
      <c r="H1338">
        <v>1</v>
      </c>
      <c r="I1338">
        <v>1</v>
      </c>
      <c r="J1338">
        <v>0</v>
      </c>
      <c r="L1338" t="s">
        <v>1493</v>
      </c>
      <c r="M1338" t="s">
        <v>569</v>
      </c>
      <c r="N1338" t="s">
        <v>57</v>
      </c>
      <c r="O1338" s="6" t="str">
        <f>INDEX(lkp_Region,MATCH(tbl_Sales[[#This Row],[Suburb]],lkp_Suburb,0))</f>
        <v>Southern Metropolitan</v>
      </c>
      <c r="P1338" s="6">
        <f>MONTH(tbl_Sales[[#This Row],[Date]])</f>
        <v>6</v>
      </c>
      <c r="Q1338" s="6">
        <f>YEAR(tbl_Sales[[#This Row],[Date]])</f>
        <v>2016</v>
      </c>
    </row>
    <row r="1339" spans="1:17" x14ac:dyDescent="0.25">
      <c r="A1339" s="1">
        <v>42525</v>
      </c>
      <c r="B1339">
        <v>1560000</v>
      </c>
      <c r="C1339" t="s">
        <v>2</v>
      </c>
      <c r="D1339" t="s">
        <v>12429</v>
      </c>
      <c r="E1339" t="s">
        <v>10</v>
      </c>
      <c r="F1339">
        <v>3165</v>
      </c>
      <c r="G1339">
        <v>3</v>
      </c>
      <c r="H1339">
        <v>1</v>
      </c>
      <c r="I1339">
        <v>2</v>
      </c>
      <c r="J1339">
        <v>841</v>
      </c>
      <c r="L1339" t="s">
        <v>1494</v>
      </c>
      <c r="M1339" t="s">
        <v>138</v>
      </c>
      <c r="N1339" t="s">
        <v>57</v>
      </c>
      <c r="O1339" s="6" t="str">
        <f>INDEX(lkp_Region,MATCH(tbl_Sales[[#This Row],[Suburb]],lkp_Suburb,0))</f>
        <v>Southern Metropolitan</v>
      </c>
      <c r="P1339" s="6">
        <f>MONTH(tbl_Sales[[#This Row],[Date]])</f>
        <v>6</v>
      </c>
      <c r="Q1339" s="6">
        <f>YEAR(tbl_Sales[[#This Row],[Date]])</f>
        <v>2016</v>
      </c>
    </row>
    <row r="1340" spans="1:17" x14ac:dyDescent="0.25">
      <c r="A1340" s="1">
        <v>42525</v>
      </c>
      <c r="B1340">
        <v>714000</v>
      </c>
      <c r="C1340" t="s">
        <v>51</v>
      </c>
      <c r="D1340" t="s">
        <v>12427</v>
      </c>
      <c r="E1340" t="s">
        <v>10</v>
      </c>
      <c r="F1340">
        <v>3072</v>
      </c>
      <c r="G1340">
        <v>3</v>
      </c>
      <c r="H1340">
        <v>2</v>
      </c>
      <c r="I1340">
        <v>2</v>
      </c>
      <c r="J1340">
        <v>185</v>
      </c>
      <c r="K1340">
        <v>2005</v>
      </c>
      <c r="L1340" t="s">
        <v>1495</v>
      </c>
      <c r="M1340" t="s">
        <v>97</v>
      </c>
      <c r="N1340" t="s">
        <v>62</v>
      </c>
      <c r="O1340" s="6" t="str">
        <f>INDEX(lkp_Region,MATCH(tbl_Sales[[#This Row],[Suburb]],lkp_Suburb,0))</f>
        <v>Northern Metropolitan</v>
      </c>
      <c r="P1340" s="6">
        <f>MONTH(tbl_Sales[[#This Row],[Date]])</f>
        <v>6</v>
      </c>
      <c r="Q1340" s="6">
        <f>YEAR(tbl_Sales[[#This Row],[Date]])</f>
        <v>2016</v>
      </c>
    </row>
    <row r="1341" spans="1:17" x14ac:dyDescent="0.25">
      <c r="A1341" s="1">
        <v>42525</v>
      </c>
      <c r="B1341">
        <v>830000</v>
      </c>
      <c r="C1341" t="s">
        <v>2</v>
      </c>
      <c r="D1341" t="s">
        <v>12427</v>
      </c>
      <c r="E1341" t="s">
        <v>10</v>
      </c>
      <c r="F1341">
        <v>3073</v>
      </c>
      <c r="G1341">
        <v>3</v>
      </c>
      <c r="H1341">
        <v>1</v>
      </c>
      <c r="I1341">
        <v>1</v>
      </c>
      <c r="J1341">
        <v>509</v>
      </c>
      <c r="K1341">
        <v>1928</v>
      </c>
      <c r="L1341" t="s">
        <v>1496</v>
      </c>
      <c r="M1341" t="s">
        <v>93</v>
      </c>
      <c r="N1341" t="s">
        <v>62</v>
      </c>
      <c r="O1341" s="6" t="str">
        <f>INDEX(lkp_Region,MATCH(tbl_Sales[[#This Row],[Suburb]],lkp_Suburb,0))</f>
        <v>Northern Metropolitan</v>
      </c>
      <c r="P1341" s="6">
        <f>MONTH(tbl_Sales[[#This Row],[Date]])</f>
        <v>6</v>
      </c>
      <c r="Q1341" s="6">
        <f>YEAR(tbl_Sales[[#This Row],[Date]])</f>
        <v>2016</v>
      </c>
    </row>
    <row r="1342" spans="1:17" x14ac:dyDescent="0.25">
      <c r="A1342" s="1">
        <v>42525</v>
      </c>
      <c r="B1342">
        <v>480000</v>
      </c>
      <c r="C1342" t="s">
        <v>2</v>
      </c>
      <c r="D1342" t="s">
        <v>12423</v>
      </c>
      <c r="E1342" t="s">
        <v>5</v>
      </c>
      <c r="F1342">
        <v>3020</v>
      </c>
      <c r="G1342">
        <v>3</v>
      </c>
      <c r="H1342">
        <v>1</v>
      </c>
      <c r="I1342">
        <v>2</v>
      </c>
      <c r="J1342">
        <v>696</v>
      </c>
      <c r="K1342">
        <v>1960</v>
      </c>
      <c r="L1342" t="s">
        <v>1497</v>
      </c>
      <c r="M1342" t="s">
        <v>141</v>
      </c>
      <c r="N1342" t="s">
        <v>3</v>
      </c>
      <c r="O1342" s="6" t="str">
        <f>INDEX(lkp_Region,MATCH(tbl_Sales[[#This Row],[Suburb]],lkp_Suburb,0))</f>
        <v>Western Metropolitan</v>
      </c>
      <c r="P1342" s="6">
        <f>MONTH(tbl_Sales[[#This Row],[Date]])</f>
        <v>6</v>
      </c>
      <c r="Q1342" s="6">
        <f>YEAR(tbl_Sales[[#This Row],[Date]])</f>
        <v>2016</v>
      </c>
    </row>
    <row r="1343" spans="1:17" x14ac:dyDescent="0.25">
      <c r="A1343" s="1">
        <v>42525</v>
      </c>
      <c r="B1343">
        <v>535000</v>
      </c>
      <c r="C1343" t="s">
        <v>13</v>
      </c>
      <c r="D1343" t="s">
        <v>12429</v>
      </c>
      <c r="E1343" t="s">
        <v>10</v>
      </c>
      <c r="F1343">
        <v>3122</v>
      </c>
      <c r="G1343">
        <v>2</v>
      </c>
      <c r="H1343">
        <v>1</v>
      </c>
      <c r="I1343">
        <v>1</v>
      </c>
      <c r="J1343">
        <v>1228</v>
      </c>
      <c r="K1343">
        <v>1970</v>
      </c>
      <c r="L1343" t="s">
        <v>1498</v>
      </c>
      <c r="M1343" t="s">
        <v>461</v>
      </c>
      <c r="N1343" t="s">
        <v>101</v>
      </c>
      <c r="O1343" s="6" t="str">
        <f>INDEX(lkp_Region,MATCH(tbl_Sales[[#This Row],[Suburb]],lkp_Suburb,0))</f>
        <v>Southern Metropolitan</v>
      </c>
      <c r="P1343" s="6">
        <f>MONTH(tbl_Sales[[#This Row],[Date]])</f>
        <v>6</v>
      </c>
      <c r="Q1343" s="6">
        <f>YEAR(tbl_Sales[[#This Row],[Date]])</f>
        <v>2016</v>
      </c>
    </row>
    <row r="1344" spans="1:17" x14ac:dyDescent="0.25">
      <c r="A1344" s="1">
        <v>42525</v>
      </c>
      <c r="B1344">
        <v>1100000</v>
      </c>
      <c r="C1344" t="s">
        <v>51</v>
      </c>
      <c r="D1344" t="s">
        <v>12428</v>
      </c>
      <c r="E1344" t="s">
        <v>10</v>
      </c>
      <c r="F1344">
        <v>3103</v>
      </c>
      <c r="G1344">
        <v>3</v>
      </c>
      <c r="H1344">
        <v>2</v>
      </c>
      <c r="I1344">
        <v>1</v>
      </c>
      <c r="J1344">
        <v>259</v>
      </c>
      <c r="K1344">
        <v>1940</v>
      </c>
      <c r="L1344" t="s">
        <v>1499</v>
      </c>
      <c r="M1344" t="s">
        <v>274</v>
      </c>
      <c r="N1344" t="s">
        <v>101</v>
      </c>
      <c r="O1344" s="6" t="str">
        <f>INDEX(lkp_Region,MATCH(tbl_Sales[[#This Row],[Suburb]],lkp_Suburb,0))</f>
        <v>Southern Metropolitan</v>
      </c>
      <c r="P1344" s="6">
        <f>MONTH(tbl_Sales[[#This Row],[Date]])</f>
        <v>6</v>
      </c>
      <c r="Q1344" s="6">
        <f>YEAR(tbl_Sales[[#This Row],[Date]])</f>
        <v>2016</v>
      </c>
    </row>
    <row r="1345" spans="1:17" x14ac:dyDescent="0.25">
      <c r="A1345" s="1">
        <v>42525</v>
      </c>
      <c r="B1345">
        <v>1260000</v>
      </c>
      <c r="C1345" t="s">
        <v>51</v>
      </c>
      <c r="D1345" t="s">
        <v>12427</v>
      </c>
      <c r="E1345" t="s">
        <v>10</v>
      </c>
      <c r="F1345">
        <v>3102</v>
      </c>
      <c r="G1345">
        <v>3</v>
      </c>
      <c r="H1345">
        <v>2</v>
      </c>
      <c r="I1345">
        <v>2</v>
      </c>
      <c r="J1345">
        <v>284</v>
      </c>
      <c r="K1345">
        <v>1990</v>
      </c>
      <c r="L1345" t="s">
        <v>1500</v>
      </c>
      <c r="M1345" t="s">
        <v>297</v>
      </c>
      <c r="N1345" t="s">
        <v>101</v>
      </c>
      <c r="O1345" s="6" t="str">
        <f>INDEX(lkp_Region,MATCH(tbl_Sales[[#This Row],[Suburb]],lkp_Suburb,0))</f>
        <v>Southern Metropolitan</v>
      </c>
      <c r="P1345" s="6">
        <f>MONTH(tbl_Sales[[#This Row],[Date]])</f>
        <v>6</v>
      </c>
      <c r="Q1345" s="6">
        <f>YEAR(tbl_Sales[[#This Row],[Date]])</f>
        <v>2016</v>
      </c>
    </row>
    <row r="1346" spans="1:17" x14ac:dyDescent="0.25">
      <c r="A1346" s="1">
        <v>42525</v>
      </c>
      <c r="B1346">
        <v>1550000</v>
      </c>
      <c r="C1346" t="s">
        <v>2</v>
      </c>
      <c r="D1346" t="s">
        <v>12425</v>
      </c>
      <c r="E1346" t="s">
        <v>5</v>
      </c>
      <c r="F1346">
        <v>3104</v>
      </c>
      <c r="G1346">
        <v>5</v>
      </c>
      <c r="H1346">
        <v>2</v>
      </c>
      <c r="I1346">
        <v>0</v>
      </c>
      <c r="J1346">
        <v>942</v>
      </c>
      <c r="L1346" t="s">
        <v>1501</v>
      </c>
      <c r="M1346" t="s">
        <v>99</v>
      </c>
      <c r="N1346" t="s">
        <v>101</v>
      </c>
      <c r="O1346" s="6" t="str">
        <f>INDEX(lkp_Region,MATCH(tbl_Sales[[#This Row],[Suburb]],lkp_Suburb,0))</f>
        <v>Southern Metropolitan</v>
      </c>
      <c r="P1346" s="6">
        <f>MONTH(tbl_Sales[[#This Row],[Date]])</f>
        <v>6</v>
      </c>
      <c r="Q1346" s="6">
        <f>YEAR(tbl_Sales[[#This Row],[Date]])</f>
        <v>2016</v>
      </c>
    </row>
    <row r="1347" spans="1:17" x14ac:dyDescent="0.25">
      <c r="A1347" s="1">
        <v>42525</v>
      </c>
      <c r="B1347">
        <v>4005000</v>
      </c>
      <c r="C1347" t="s">
        <v>2</v>
      </c>
      <c r="D1347" t="s">
        <v>12427</v>
      </c>
      <c r="E1347" t="s">
        <v>5</v>
      </c>
      <c r="F1347">
        <v>3101</v>
      </c>
      <c r="G1347">
        <v>4</v>
      </c>
      <c r="H1347">
        <v>3</v>
      </c>
      <c r="I1347">
        <v>3</v>
      </c>
      <c r="J1347">
        <v>800</v>
      </c>
      <c r="K1347">
        <v>2009</v>
      </c>
      <c r="L1347" t="s">
        <v>1502</v>
      </c>
      <c r="M1347" t="s">
        <v>145</v>
      </c>
      <c r="N1347" t="s">
        <v>101</v>
      </c>
      <c r="O1347" s="6" t="str">
        <f>INDEX(lkp_Region,MATCH(tbl_Sales[[#This Row],[Suburb]],lkp_Suburb,0))</f>
        <v>Southern Metropolitan</v>
      </c>
      <c r="P1347" s="6">
        <f>MONTH(tbl_Sales[[#This Row],[Date]])</f>
        <v>6</v>
      </c>
      <c r="Q1347" s="6">
        <f>YEAR(tbl_Sales[[#This Row],[Date]])</f>
        <v>2016</v>
      </c>
    </row>
    <row r="1348" spans="1:17" x14ac:dyDescent="0.25">
      <c r="A1348" s="1">
        <v>42525</v>
      </c>
      <c r="B1348">
        <v>1389000</v>
      </c>
      <c r="C1348" t="s">
        <v>2</v>
      </c>
      <c r="D1348" t="s">
        <v>12429</v>
      </c>
      <c r="E1348" t="s">
        <v>10</v>
      </c>
      <c r="F1348">
        <v>3187</v>
      </c>
      <c r="G1348">
        <v>4</v>
      </c>
      <c r="H1348">
        <v>1</v>
      </c>
      <c r="I1348">
        <v>2</v>
      </c>
      <c r="J1348">
        <v>656</v>
      </c>
      <c r="K1348">
        <v>1930</v>
      </c>
      <c r="L1348" t="s">
        <v>1503</v>
      </c>
      <c r="M1348" t="s">
        <v>346</v>
      </c>
      <c r="N1348" t="s">
        <v>107</v>
      </c>
      <c r="O1348" s="6" t="str">
        <f>INDEX(lkp_Region,MATCH(tbl_Sales[[#This Row],[Suburb]],lkp_Suburb,0))</f>
        <v>Southern Metropolitan</v>
      </c>
      <c r="P1348" s="6">
        <f>MONTH(tbl_Sales[[#This Row],[Date]])</f>
        <v>6</v>
      </c>
      <c r="Q1348" s="6">
        <f>YEAR(tbl_Sales[[#This Row],[Date]])</f>
        <v>2016</v>
      </c>
    </row>
    <row r="1349" spans="1:17" x14ac:dyDescent="0.25">
      <c r="A1349" s="1">
        <v>42526</v>
      </c>
      <c r="B1349">
        <v>570000</v>
      </c>
      <c r="C1349" t="s">
        <v>13</v>
      </c>
      <c r="D1349" t="s">
        <v>12428</v>
      </c>
      <c r="E1349" t="s">
        <v>10</v>
      </c>
      <c r="F1349">
        <v>3054</v>
      </c>
      <c r="G1349">
        <v>2</v>
      </c>
      <c r="H1349">
        <v>1</v>
      </c>
      <c r="I1349">
        <v>1</v>
      </c>
      <c r="J1349">
        <v>0</v>
      </c>
      <c r="K1349">
        <v>1975</v>
      </c>
      <c r="L1349" t="s">
        <v>1504</v>
      </c>
      <c r="M1349" t="s">
        <v>513</v>
      </c>
      <c r="N1349" t="s">
        <v>8</v>
      </c>
      <c r="O1349" s="6" t="str">
        <f>INDEX(lkp_Region,MATCH(tbl_Sales[[#This Row],[Suburb]],lkp_Suburb,0))</f>
        <v>Northern Metropolitan</v>
      </c>
      <c r="P1349" s="6">
        <f>MONTH(tbl_Sales[[#This Row],[Date]])</f>
        <v>6</v>
      </c>
      <c r="Q1349" s="6">
        <f>YEAR(tbl_Sales[[#This Row],[Date]])</f>
        <v>2016</v>
      </c>
    </row>
    <row r="1350" spans="1:17" x14ac:dyDescent="0.25">
      <c r="A1350" s="1">
        <v>42526</v>
      </c>
      <c r="B1350">
        <v>1540000</v>
      </c>
      <c r="C1350" t="s">
        <v>2</v>
      </c>
      <c r="D1350" t="s">
        <v>12427</v>
      </c>
      <c r="E1350" t="s">
        <v>10</v>
      </c>
      <c r="F1350">
        <v>3141</v>
      </c>
      <c r="G1350">
        <v>3</v>
      </c>
      <c r="H1350">
        <v>2</v>
      </c>
      <c r="I1350">
        <v>1</v>
      </c>
      <c r="J1350">
        <v>149</v>
      </c>
      <c r="K1350">
        <v>2003</v>
      </c>
      <c r="L1350" t="s">
        <v>1505</v>
      </c>
      <c r="M1350" t="s">
        <v>111</v>
      </c>
      <c r="N1350" t="s">
        <v>76</v>
      </c>
      <c r="O1350" s="6" t="str">
        <f>INDEX(lkp_Region,MATCH(tbl_Sales[[#This Row],[Suburb]],lkp_Suburb,0))</f>
        <v>Southern Metropolitan</v>
      </c>
      <c r="P1350" s="6">
        <f>MONTH(tbl_Sales[[#This Row],[Date]])</f>
        <v>6</v>
      </c>
      <c r="Q1350" s="6">
        <f>YEAR(tbl_Sales[[#This Row],[Date]])</f>
        <v>2016</v>
      </c>
    </row>
    <row r="1351" spans="1:17" x14ac:dyDescent="0.25">
      <c r="A1351" s="1">
        <v>42526</v>
      </c>
      <c r="B1351">
        <v>705000</v>
      </c>
      <c r="C1351" t="s">
        <v>51</v>
      </c>
      <c r="D1351" t="s">
        <v>12427</v>
      </c>
      <c r="E1351" t="s">
        <v>5</v>
      </c>
      <c r="F1351">
        <v>3056</v>
      </c>
      <c r="G1351">
        <v>3</v>
      </c>
      <c r="H1351">
        <v>1</v>
      </c>
      <c r="I1351">
        <v>1</v>
      </c>
      <c r="J1351">
        <v>55</v>
      </c>
      <c r="K1351">
        <v>2012</v>
      </c>
      <c r="L1351" t="s">
        <v>1506</v>
      </c>
      <c r="M1351" t="s">
        <v>117</v>
      </c>
      <c r="N1351" t="s">
        <v>18</v>
      </c>
      <c r="O1351" s="6" t="str">
        <f>INDEX(lkp_Region,MATCH(tbl_Sales[[#This Row],[Suburb]],lkp_Suburb,0))</f>
        <v>Northern Metropolitan</v>
      </c>
      <c r="P1351" s="6">
        <f>MONTH(tbl_Sales[[#This Row],[Date]])</f>
        <v>6</v>
      </c>
      <c r="Q1351" s="6">
        <f>YEAR(tbl_Sales[[#This Row],[Date]])</f>
        <v>2016</v>
      </c>
    </row>
    <row r="1352" spans="1:17" x14ac:dyDescent="0.25">
      <c r="A1352" s="1">
        <v>42526</v>
      </c>
      <c r="B1352">
        <v>470000</v>
      </c>
      <c r="C1352" t="s">
        <v>13</v>
      </c>
      <c r="D1352" t="s">
        <v>12428</v>
      </c>
      <c r="E1352" t="s">
        <v>5</v>
      </c>
      <c r="F1352">
        <v>3033</v>
      </c>
      <c r="G1352">
        <v>3</v>
      </c>
      <c r="H1352">
        <v>1</v>
      </c>
      <c r="I1352">
        <v>1</v>
      </c>
      <c r="J1352">
        <v>254</v>
      </c>
      <c r="L1352" t="s">
        <v>1507</v>
      </c>
      <c r="M1352" t="s">
        <v>119</v>
      </c>
      <c r="N1352" t="s">
        <v>49</v>
      </c>
      <c r="O1352" s="6" t="str">
        <f>INDEX(lkp_Region,MATCH(tbl_Sales[[#This Row],[Suburb]],lkp_Suburb,0))</f>
        <v>Western Metropolitan</v>
      </c>
      <c r="P1352" s="6">
        <f>MONTH(tbl_Sales[[#This Row],[Date]])</f>
        <v>6</v>
      </c>
      <c r="Q1352" s="6">
        <f>YEAR(tbl_Sales[[#This Row],[Date]])</f>
        <v>2016</v>
      </c>
    </row>
    <row r="1353" spans="1:17" x14ac:dyDescent="0.25">
      <c r="A1353" s="1">
        <v>42526</v>
      </c>
      <c r="B1353">
        <v>700000</v>
      </c>
      <c r="C1353" t="s">
        <v>13</v>
      </c>
      <c r="D1353" t="s">
        <v>12427</v>
      </c>
      <c r="E1353" t="s">
        <v>10</v>
      </c>
      <c r="F1353">
        <v>3042</v>
      </c>
      <c r="G1353">
        <v>3</v>
      </c>
      <c r="H1353">
        <v>1</v>
      </c>
      <c r="I1353">
        <v>1</v>
      </c>
      <c r="J1353">
        <v>202</v>
      </c>
      <c r="L1353" t="s">
        <v>1508</v>
      </c>
      <c r="M1353" t="s">
        <v>86</v>
      </c>
      <c r="N1353" t="s">
        <v>49</v>
      </c>
      <c r="O1353" s="6" t="str">
        <f>INDEX(lkp_Region,MATCH(tbl_Sales[[#This Row],[Suburb]],lkp_Suburb,0))</f>
        <v>Western Metropolitan</v>
      </c>
      <c r="P1353" s="6">
        <f>MONTH(tbl_Sales[[#This Row],[Date]])</f>
        <v>6</v>
      </c>
      <c r="Q1353" s="6">
        <f>YEAR(tbl_Sales[[#This Row],[Date]])</f>
        <v>2016</v>
      </c>
    </row>
    <row r="1354" spans="1:17" x14ac:dyDescent="0.25">
      <c r="A1354" s="1">
        <v>42526</v>
      </c>
      <c r="B1354">
        <v>831000</v>
      </c>
      <c r="C1354" t="s">
        <v>2</v>
      </c>
      <c r="D1354" t="s">
        <v>12423</v>
      </c>
      <c r="E1354" t="s">
        <v>10</v>
      </c>
      <c r="F1354">
        <v>3039</v>
      </c>
      <c r="G1354">
        <v>2</v>
      </c>
      <c r="H1354">
        <v>1</v>
      </c>
      <c r="I1354">
        <v>1</v>
      </c>
      <c r="J1354">
        <v>0</v>
      </c>
      <c r="L1354" t="s">
        <v>1509</v>
      </c>
      <c r="M1354" t="s">
        <v>242</v>
      </c>
      <c r="N1354" t="s">
        <v>49</v>
      </c>
      <c r="O1354" s="6" t="str">
        <f>INDEX(lkp_Region,MATCH(tbl_Sales[[#This Row],[Suburb]],lkp_Suburb,0))</f>
        <v>Western Metropolitan</v>
      </c>
      <c r="P1354" s="6">
        <f>MONTH(tbl_Sales[[#This Row],[Date]])</f>
        <v>6</v>
      </c>
      <c r="Q1354" s="6">
        <f>YEAR(tbl_Sales[[#This Row],[Date]])</f>
        <v>2016</v>
      </c>
    </row>
    <row r="1355" spans="1:17" x14ac:dyDescent="0.25">
      <c r="A1355" s="1">
        <v>42526</v>
      </c>
      <c r="B1355">
        <v>425000</v>
      </c>
      <c r="C1355" t="s">
        <v>13</v>
      </c>
      <c r="D1355" t="s">
        <v>12430</v>
      </c>
      <c r="E1355" t="s">
        <v>5</v>
      </c>
      <c r="F1355">
        <v>3006</v>
      </c>
      <c r="G1355">
        <v>1</v>
      </c>
      <c r="H1355">
        <v>1</v>
      </c>
      <c r="I1355">
        <v>1</v>
      </c>
      <c r="J1355">
        <v>0</v>
      </c>
      <c r="K1355">
        <v>2004</v>
      </c>
      <c r="L1355" t="s">
        <v>1510</v>
      </c>
      <c r="M1355" t="s">
        <v>434</v>
      </c>
      <c r="N1355" t="s">
        <v>88</v>
      </c>
      <c r="O1355" s="6" t="str">
        <f>INDEX(lkp_Region,MATCH(tbl_Sales[[#This Row],[Suburb]],lkp_Suburb,0))</f>
        <v>Southern Metropolitan</v>
      </c>
      <c r="P1355" s="6">
        <f>MONTH(tbl_Sales[[#This Row],[Date]])</f>
        <v>6</v>
      </c>
      <c r="Q1355" s="6">
        <f>YEAR(tbl_Sales[[#This Row],[Date]])</f>
        <v>2016</v>
      </c>
    </row>
    <row r="1356" spans="1:17" x14ac:dyDescent="0.25">
      <c r="A1356" s="1">
        <v>42526</v>
      </c>
      <c r="B1356">
        <v>1675000</v>
      </c>
      <c r="C1356" t="s">
        <v>2</v>
      </c>
      <c r="D1356" t="s">
        <v>12425</v>
      </c>
      <c r="E1356" t="s">
        <v>10</v>
      </c>
      <c r="F1356">
        <v>3031</v>
      </c>
      <c r="G1356">
        <v>4</v>
      </c>
      <c r="H1356">
        <v>2</v>
      </c>
      <c r="I1356">
        <v>2</v>
      </c>
      <c r="J1356">
        <v>279</v>
      </c>
      <c r="L1356" t="s">
        <v>1511</v>
      </c>
      <c r="M1356" t="s">
        <v>264</v>
      </c>
      <c r="N1356" t="s">
        <v>88</v>
      </c>
      <c r="O1356" s="6" t="str">
        <f>INDEX(lkp_Region,MATCH(tbl_Sales[[#This Row],[Suburb]],lkp_Suburb,0))</f>
        <v>Northern Metropolitan</v>
      </c>
      <c r="P1356" s="6">
        <f>MONTH(tbl_Sales[[#This Row],[Date]])</f>
        <v>6</v>
      </c>
      <c r="Q1356" s="6">
        <f>YEAR(tbl_Sales[[#This Row],[Date]])</f>
        <v>2016</v>
      </c>
    </row>
    <row r="1357" spans="1:17" x14ac:dyDescent="0.25">
      <c r="A1357" s="1">
        <v>42526</v>
      </c>
      <c r="B1357">
        <v>375000</v>
      </c>
      <c r="C1357" t="s">
        <v>13</v>
      </c>
      <c r="D1357" t="s">
        <v>12427</v>
      </c>
      <c r="E1357" t="s">
        <v>10</v>
      </c>
      <c r="F1357">
        <v>3011</v>
      </c>
      <c r="G1357">
        <v>1</v>
      </c>
      <c r="H1357">
        <v>1</v>
      </c>
      <c r="I1357">
        <v>1</v>
      </c>
      <c r="J1357">
        <v>0</v>
      </c>
      <c r="K1357">
        <v>1920</v>
      </c>
      <c r="L1357" t="s">
        <v>1512</v>
      </c>
      <c r="M1357" t="s">
        <v>22</v>
      </c>
      <c r="N1357" t="s">
        <v>21</v>
      </c>
      <c r="O1357" s="6" t="str">
        <f>INDEX(lkp_Region,MATCH(tbl_Sales[[#This Row],[Suburb]],lkp_Suburb,0))</f>
        <v>Western Metropolitan</v>
      </c>
      <c r="P1357" s="6">
        <f>MONTH(tbl_Sales[[#This Row],[Date]])</f>
        <v>6</v>
      </c>
      <c r="Q1357" s="6">
        <f>YEAR(tbl_Sales[[#This Row],[Date]])</f>
        <v>2016</v>
      </c>
    </row>
    <row r="1358" spans="1:17" x14ac:dyDescent="0.25">
      <c r="A1358" s="1">
        <v>42526</v>
      </c>
      <c r="B1358">
        <v>665000</v>
      </c>
      <c r="C1358" t="s">
        <v>13</v>
      </c>
      <c r="D1358" t="s">
        <v>12430</v>
      </c>
      <c r="E1358" t="s">
        <v>10</v>
      </c>
      <c r="F1358">
        <v>3011</v>
      </c>
      <c r="G1358">
        <v>3</v>
      </c>
      <c r="H1358">
        <v>2</v>
      </c>
      <c r="I1358">
        <v>1</v>
      </c>
      <c r="J1358">
        <v>0</v>
      </c>
      <c r="L1358" t="s">
        <v>1513</v>
      </c>
      <c r="M1358" t="s">
        <v>22</v>
      </c>
      <c r="N1358" t="s">
        <v>21</v>
      </c>
      <c r="O1358" s="6" t="str">
        <f>INDEX(lkp_Region,MATCH(tbl_Sales[[#This Row],[Suburb]],lkp_Suburb,0))</f>
        <v>Western Metropolitan</v>
      </c>
      <c r="P1358" s="6">
        <f>MONTH(tbl_Sales[[#This Row],[Date]])</f>
        <v>6</v>
      </c>
      <c r="Q1358" s="6">
        <f>YEAR(tbl_Sales[[#This Row],[Date]])</f>
        <v>2016</v>
      </c>
    </row>
    <row r="1359" spans="1:17" x14ac:dyDescent="0.25">
      <c r="A1359" s="1">
        <v>42526</v>
      </c>
      <c r="B1359">
        <v>2050000</v>
      </c>
      <c r="C1359" t="s">
        <v>2</v>
      </c>
      <c r="D1359" t="s">
        <v>12428</v>
      </c>
      <c r="E1359" t="s">
        <v>10</v>
      </c>
      <c r="F1359">
        <v>3016</v>
      </c>
      <c r="G1359">
        <v>4</v>
      </c>
      <c r="H1359">
        <v>2</v>
      </c>
      <c r="I1359">
        <v>2</v>
      </c>
      <c r="J1359">
        <v>648</v>
      </c>
      <c r="K1359">
        <v>2011</v>
      </c>
      <c r="L1359" t="s">
        <v>1514</v>
      </c>
      <c r="M1359" t="s">
        <v>196</v>
      </c>
      <c r="N1359" t="s">
        <v>69</v>
      </c>
      <c r="O1359" s="6" t="str">
        <f>INDEX(lkp_Region,MATCH(tbl_Sales[[#This Row],[Suburb]],lkp_Suburb,0))</f>
        <v>Western Metropolitan</v>
      </c>
      <c r="P1359" s="6">
        <f>MONTH(tbl_Sales[[#This Row],[Date]])</f>
        <v>6</v>
      </c>
      <c r="Q1359" s="6">
        <f>YEAR(tbl_Sales[[#This Row],[Date]])</f>
        <v>2016</v>
      </c>
    </row>
    <row r="1360" spans="1:17" x14ac:dyDescent="0.25">
      <c r="A1360" s="1">
        <v>42526</v>
      </c>
      <c r="B1360">
        <v>975000</v>
      </c>
      <c r="C1360" t="s">
        <v>2</v>
      </c>
      <c r="D1360" t="s">
        <v>12423</v>
      </c>
      <c r="E1360" t="s">
        <v>10</v>
      </c>
      <c r="F1360">
        <v>3070</v>
      </c>
      <c r="G1360">
        <v>3</v>
      </c>
      <c r="H1360">
        <v>1</v>
      </c>
      <c r="I1360">
        <v>2</v>
      </c>
      <c r="J1360">
        <v>274</v>
      </c>
      <c r="K1360">
        <v>2006</v>
      </c>
      <c r="L1360" t="s">
        <v>1515</v>
      </c>
      <c r="M1360" t="s">
        <v>271</v>
      </c>
      <c r="N1360" t="s">
        <v>62</v>
      </c>
      <c r="O1360" s="6" t="str">
        <f>INDEX(lkp_Region,MATCH(tbl_Sales[[#This Row],[Suburb]],lkp_Suburb,0))</f>
        <v>Northern Metropolitan</v>
      </c>
      <c r="P1360" s="6">
        <f>MONTH(tbl_Sales[[#This Row],[Date]])</f>
        <v>6</v>
      </c>
      <c r="Q1360" s="6">
        <f>YEAR(tbl_Sales[[#This Row],[Date]])</f>
        <v>2016</v>
      </c>
    </row>
    <row r="1361" spans="1:17" x14ac:dyDescent="0.25">
      <c r="A1361" s="1">
        <v>42526</v>
      </c>
      <c r="B1361">
        <v>667000</v>
      </c>
      <c r="C1361" t="s">
        <v>13</v>
      </c>
      <c r="D1361" t="s">
        <v>12429</v>
      </c>
      <c r="E1361" t="s">
        <v>10</v>
      </c>
      <c r="F1361">
        <v>3124</v>
      </c>
      <c r="G1361">
        <v>2</v>
      </c>
      <c r="H1361">
        <v>1</v>
      </c>
      <c r="I1361">
        <v>1</v>
      </c>
      <c r="J1361">
        <v>83</v>
      </c>
      <c r="K1361">
        <v>1960</v>
      </c>
      <c r="L1361" t="s">
        <v>1516</v>
      </c>
      <c r="M1361" t="s">
        <v>209</v>
      </c>
      <c r="N1361" t="s">
        <v>101</v>
      </c>
      <c r="O1361" s="6" t="str">
        <f>INDEX(lkp_Region,MATCH(tbl_Sales[[#This Row],[Suburb]],lkp_Suburb,0))</f>
        <v>Southern Metropolitan</v>
      </c>
      <c r="P1361" s="6">
        <f>MONTH(tbl_Sales[[#This Row],[Date]])</f>
        <v>6</v>
      </c>
      <c r="Q1361" s="6">
        <f>YEAR(tbl_Sales[[#This Row],[Date]])</f>
        <v>2016</v>
      </c>
    </row>
    <row r="1362" spans="1:17" x14ac:dyDescent="0.25">
      <c r="A1362" s="1">
        <v>42526</v>
      </c>
      <c r="B1362">
        <v>2030000</v>
      </c>
      <c r="C1362" t="s">
        <v>2</v>
      </c>
      <c r="D1362" t="s">
        <v>12429</v>
      </c>
      <c r="E1362" t="s">
        <v>10</v>
      </c>
      <c r="F1362">
        <v>3124</v>
      </c>
      <c r="G1362">
        <v>4</v>
      </c>
      <c r="H1362">
        <v>2</v>
      </c>
      <c r="I1362">
        <v>2</v>
      </c>
      <c r="J1362">
        <v>686</v>
      </c>
      <c r="K1362">
        <v>1960</v>
      </c>
      <c r="L1362" t="s">
        <v>1517</v>
      </c>
      <c r="M1362" t="s">
        <v>209</v>
      </c>
      <c r="N1362" t="s">
        <v>101</v>
      </c>
      <c r="O1362" s="6" t="str">
        <f>INDEX(lkp_Region,MATCH(tbl_Sales[[#This Row],[Suburb]],lkp_Suburb,0))</f>
        <v>Southern Metropolitan</v>
      </c>
      <c r="P1362" s="6">
        <f>MONTH(tbl_Sales[[#This Row],[Date]])</f>
        <v>6</v>
      </c>
      <c r="Q1362" s="6">
        <f>YEAR(tbl_Sales[[#This Row],[Date]])</f>
        <v>2016</v>
      </c>
    </row>
    <row r="1363" spans="1:17" x14ac:dyDescent="0.25">
      <c r="A1363" s="1">
        <v>42526</v>
      </c>
      <c r="B1363">
        <v>900000</v>
      </c>
      <c r="C1363" t="s">
        <v>13</v>
      </c>
      <c r="D1363" t="s">
        <v>12424</v>
      </c>
      <c r="E1363" t="s">
        <v>10</v>
      </c>
      <c r="F1363">
        <v>3186</v>
      </c>
      <c r="G1363">
        <v>2</v>
      </c>
      <c r="H1363">
        <v>2</v>
      </c>
      <c r="I1363">
        <v>1</v>
      </c>
      <c r="J1363">
        <v>118</v>
      </c>
      <c r="K1363">
        <v>1970</v>
      </c>
      <c r="L1363" t="s">
        <v>1518</v>
      </c>
      <c r="M1363" t="s">
        <v>105</v>
      </c>
      <c r="N1363" t="s">
        <v>107</v>
      </c>
      <c r="O1363" s="6" t="str">
        <f>INDEX(lkp_Region,MATCH(tbl_Sales[[#This Row],[Suburb]],lkp_Suburb,0))</f>
        <v>Southern Metropolitan</v>
      </c>
      <c r="P1363" s="6">
        <f>MONTH(tbl_Sales[[#This Row],[Date]])</f>
        <v>6</v>
      </c>
      <c r="Q1363" s="6">
        <f>YEAR(tbl_Sales[[#This Row],[Date]])</f>
        <v>2016</v>
      </c>
    </row>
    <row r="1364" spans="1:17" x14ac:dyDescent="0.25">
      <c r="A1364" s="1">
        <v>42526</v>
      </c>
      <c r="B1364">
        <v>1020000</v>
      </c>
      <c r="C1364" t="s">
        <v>51</v>
      </c>
      <c r="D1364" t="s">
        <v>12429</v>
      </c>
      <c r="E1364" t="s">
        <v>10</v>
      </c>
      <c r="F1364">
        <v>3188</v>
      </c>
      <c r="G1364">
        <v>3</v>
      </c>
      <c r="H1364">
        <v>2</v>
      </c>
      <c r="I1364">
        <v>2</v>
      </c>
      <c r="J1364">
        <v>221</v>
      </c>
      <c r="L1364" t="s">
        <v>1519</v>
      </c>
      <c r="M1364" t="s">
        <v>278</v>
      </c>
      <c r="N1364" t="s">
        <v>107</v>
      </c>
      <c r="O1364" s="6" t="str">
        <f>INDEX(lkp_Region,MATCH(tbl_Sales[[#This Row],[Suburb]],lkp_Suburb,0))</f>
        <v>Southern Metropolitan</v>
      </c>
      <c r="P1364" s="6">
        <f>MONTH(tbl_Sales[[#This Row],[Date]])</f>
        <v>6</v>
      </c>
      <c r="Q1364" s="6">
        <f>YEAR(tbl_Sales[[#This Row],[Date]])</f>
        <v>2016</v>
      </c>
    </row>
    <row r="1365" spans="1:17" x14ac:dyDescent="0.25">
      <c r="A1365" s="1">
        <v>42526</v>
      </c>
      <c r="B1365">
        <v>770000</v>
      </c>
      <c r="C1365" t="s">
        <v>2</v>
      </c>
      <c r="D1365" t="s">
        <v>12432</v>
      </c>
      <c r="E1365" t="s">
        <v>10</v>
      </c>
      <c r="F1365">
        <v>3081</v>
      </c>
      <c r="G1365">
        <v>3</v>
      </c>
      <c r="H1365">
        <v>1</v>
      </c>
      <c r="I1365">
        <v>4</v>
      </c>
      <c r="J1365">
        <v>762</v>
      </c>
      <c r="K1365">
        <v>1960</v>
      </c>
      <c r="L1365" t="s">
        <v>1520</v>
      </c>
      <c r="M1365" t="s">
        <v>982</v>
      </c>
      <c r="N1365" t="s">
        <v>150</v>
      </c>
      <c r="O1365" s="6" t="str">
        <f>INDEX(lkp_Region,MATCH(tbl_Sales[[#This Row],[Suburb]],lkp_Suburb,0))</f>
        <v>Eastern Metropolitan</v>
      </c>
      <c r="P1365" s="6">
        <f>MONTH(tbl_Sales[[#This Row],[Date]])</f>
        <v>6</v>
      </c>
      <c r="Q1365" s="6">
        <f>YEAR(tbl_Sales[[#This Row],[Date]])</f>
        <v>2016</v>
      </c>
    </row>
    <row r="1366" spans="1:17" x14ac:dyDescent="0.25">
      <c r="A1366" s="1">
        <v>42527</v>
      </c>
      <c r="B1366">
        <v>2400000</v>
      </c>
      <c r="C1366" t="s">
        <v>2</v>
      </c>
      <c r="D1366" t="s">
        <v>12424</v>
      </c>
      <c r="E1366" t="s">
        <v>5</v>
      </c>
      <c r="F1366">
        <v>3141</v>
      </c>
      <c r="G1366">
        <v>3</v>
      </c>
      <c r="H1366">
        <v>2</v>
      </c>
      <c r="I1366">
        <v>1</v>
      </c>
      <c r="J1366">
        <v>350</v>
      </c>
      <c r="L1366" t="s">
        <v>1521</v>
      </c>
      <c r="M1366" t="s">
        <v>111</v>
      </c>
      <c r="N1366" t="s">
        <v>76</v>
      </c>
      <c r="O1366" s="6" t="str">
        <f>INDEX(lkp_Region,MATCH(tbl_Sales[[#This Row],[Suburb]],lkp_Suburb,0))</f>
        <v>Southern Metropolitan</v>
      </c>
      <c r="P1366" s="6">
        <f>MONTH(tbl_Sales[[#This Row],[Date]])</f>
        <v>6</v>
      </c>
      <c r="Q1366" s="6">
        <f>YEAR(tbl_Sales[[#This Row],[Date]])</f>
        <v>2016</v>
      </c>
    </row>
    <row r="1367" spans="1:17" x14ac:dyDescent="0.25">
      <c r="A1367" s="1">
        <v>42527</v>
      </c>
      <c r="B1367">
        <v>616000</v>
      </c>
      <c r="C1367" t="s">
        <v>13</v>
      </c>
      <c r="D1367" t="s">
        <v>12432</v>
      </c>
      <c r="E1367" t="s">
        <v>10</v>
      </c>
      <c r="F1367">
        <v>3182</v>
      </c>
      <c r="G1367">
        <v>3</v>
      </c>
      <c r="H1367">
        <v>2</v>
      </c>
      <c r="I1367">
        <v>2</v>
      </c>
      <c r="J1367">
        <v>0</v>
      </c>
      <c r="K1367">
        <v>1995</v>
      </c>
      <c r="L1367" t="s">
        <v>1522</v>
      </c>
      <c r="M1367" t="s">
        <v>156</v>
      </c>
      <c r="N1367" t="s">
        <v>26</v>
      </c>
      <c r="O1367" s="6" t="str">
        <f>INDEX(lkp_Region,MATCH(tbl_Sales[[#This Row],[Suburb]],lkp_Suburb,0))</f>
        <v>Southern Metropolitan</v>
      </c>
      <c r="P1367" s="6">
        <f>MONTH(tbl_Sales[[#This Row],[Date]])</f>
        <v>6</v>
      </c>
      <c r="Q1367" s="6">
        <f>YEAR(tbl_Sales[[#This Row],[Date]])</f>
        <v>2016</v>
      </c>
    </row>
    <row r="1368" spans="1:17" x14ac:dyDescent="0.25">
      <c r="A1368" s="1">
        <v>42527</v>
      </c>
      <c r="B1368">
        <v>765000</v>
      </c>
      <c r="C1368" t="s">
        <v>2</v>
      </c>
      <c r="D1368" t="s">
        <v>12427</v>
      </c>
      <c r="E1368" t="s">
        <v>10</v>
      </c>
      <c r="F1368">
        <v>3056</v>
      </c>
      <c r="G1368">
        <v>2</v>
      </c>
      <c r="H1368">
        <v>1</v>
      </c>
      <c r="I1368">
        <v>1</v>
      </c>
      <c r="J1368">
        <v>199</v>
      </c>
      <c r="K1368">
        <v>1880</v>
      </c>
      <c r="L1368" t="s">
        <v>1523</v>
      </c>
      <c r="M1368" t="s">
        <v>117</v>
      </c>
      <c r="N1368" t="s">
        <v>18</v>
      </c>
      <c r="O1368" s="6" t="str">
        <f>INDEX(lkp_Region,MATCH(tbl_Sales[[#This Row],[Suburb]],lkp_Suburb,0))</f>
        <v>Northern Metropolitan</v>
      </c>
      <c r="P1368" s="6">
        <f>MONTH(tbl_Sales[[#This Row],[Date]])</f>
        <v>6</v>
      </c>
      <c r="Q1368" s="6">
        <f>YEAR(tbl_Sales[[#This Row],[Date]])</f>
        <v>2016</v>
      </c>
    </row>
    <row r="1369" spans="1:17" x14ac:dyDescent="0.25">
      <c r="A1369" s="1">
        <v>42527</v>
      </c>
      <c r="B1369">
        <v>835000</v>
      </c>
      <c r="C1369" t="s">
        <v>2</v>
      </c>
      <c r="D1369" t="s">
        <v>12429</v>
      </c>
      <c r="E1369" t="s">
        <v>5</v>
      </c>
      <c r="F1369">
        <v>3056</v>
      </c>
      <c r="G1369">
        <v>3</v>
      </c>
      <c r="H1369">
        <v>1</v>
      </c>
      <c r="I1369">
        <v>0</v>
      </c>
      <c r="J1369">
        <v>302</v>
      </c>
      <c r="L1369" t="s">
        <v>1524</v>
      </c>
      <c r="M1369" t="s">
        <v>117</v>
      </c>
      <c r="N1369" t="s">
        <v>18</v>
      </c>
      <c r="O1369" s="6" t="str">
        <f>INDEX(lkp_Region,MATCH(tbl_Sales[[#This Row],[Suburb]],lkp_Suburb,0))</f>
        <v>Northern Metropolitan</v>
      </c>
      <c r="P1369" s="6">
        <f>MONTH(tbl_Sales[[#This Row],[Date]])</f>
        <v>6</v>
      </c>
      <c r="Q1369" s="6">
        <f>YEAR(tbl_Sales[[#This Row],[Date]])</f>
        <v>2016</v>
      </c>
    </row>
    <row r="1370" spans="1:17" x14ac:dyDescent="0.25">
      <c r="A1370" s="1">
        <v>42527</v>
      </c>
      <c r="B1370">
        <v>705000</v>
      </c>
      <c r="C1370" t="s">
        <v>2</v>
      </c>
      <c r="D1370" t="s">
        <v>12427</v>
      </c>
      <c r="E1370" t="s">
        <v>10</v>
      </c>
      <c r="F1370">
        <v>3034</v>
      </c>
      <c r="G1370">
        <v>3</v>
      </c>
      <c r="H1370">
        <v>1</v>
      </c>
      <c r="I1370">
        <v>1</v>
      </c>
      <c r="J1370">
        <v>581</v>
      </c>
      <c r="K1370">
        <v>1960</v>
      </c>
      <c r="L1370" t="s">
        <v>1525</v>
      </c>
      <c r="M1370" t="s">
        <v>524</v>
      </c>
      <c r="N1370" t="s">
        <v>49</v>
      </c>
      <c r="O1370" s="6" t="str">
        <f>INDEX(lkp_Region,MATCH(tbl_Sales[[#This Row],[Suburb]],lkp_Suburb,0))</f>
        <v>Western Metropolitan</v>
      </c>
      <c r="P1370" s="6">
        <f>MONTH(tbl_Sales[[#This Row],[Date]])</f>
        <v>6</v>
      </c>
      <c r="Q1370" s="6">
        <f>YEAR(tbl_Sales[[#This Row],[Date]])</f>
        <v>2016</v>
      </c>
    </row>
    <row r="1371" spans="1:17" x14ac:dyDescent="0.25">
      <c r="A1371" s="1">
        <v>42527</v>
      </c>
      <c r="B1371">
        <v>1430000</v>
      </c>
      <c r="C1371" t="s">
        <v>2</v>
      </c>
      <c r="D1371" t="s">
        <v>12431</v>
      </c>
      <c r="E1371" t="s">
        <v>10</v>
      </c>
      <c r="F1371">
        <v>3041</v>
      </c>
      <c r="G1371">
        <v>3</v>
      </c>
      <c r="H1371">
        <v>1</v>
      </c>
      <c r="I1371">
        <v>1</v>
      </c>
      <c r="J1371">
        <v>694</v>
      </c>
      <c r="K1371">
        <v>1950</v>
      </c>
      <c r="L1371" t="s">
        <v>1526</v>
      </c>
      <c r="M1371" t="s">
        <v>121</v>
      </c>
      <c r="N1371" t="s">
        <v>49</v>
      </c>
      <c r="O1371" s="6" t="str">
        <f>INDEX(lkp_Region,MATCH(tbl_Sales[[#This Row],[Suburb]],lkp_Suburb,0))</f>
        <v>Western Metropolitan</v>
      </c>
      <c r="P1371" s="6">
        <f>MONTH(tbl_Sales[[#This Row],[Date]])</f>
        <v>6</v>
      </c>
      <c r="Q1371" s="6">
        <f>YEAR(tbl_Sales[[#This Row],[Date]])</f>
        <v>2016</v>
      </c>
    </row>
    <row r="1372" spans="1:17" x14ac:dyDescent="0.25">
      <c r="A1372" s="1">
        <v>42527</v>
      </c>
      <c r="B1372">
        <v>1440000</v>
      </c>
      <c r="C1372" t="s">
        <v>2</v>
      </c>
      <c r="D1372" t="s">
        <v>12423</v>
      </c>
      <c r="E1372" t="s">
        <v>10</v>
      </c>
      <c r="F1372">
        <v>3041</v>
      </c>
      <c r="G1372">
        <v>5</v>
      </c>
      <c r="H1372">
        <v>3</v>
      </c>
      <c r="I1372">
        <v>2</v>
      </c>
      <c r="J1372">
        <v>617</v>
      </c>
      <c r="K1372">
        <v>1990</v>
      </c>
      <c r="L1372" t="s">
        <v>1527</v>
      </c>
      <c r="M1372" t="s">
        <v>121</v>
      </c>
      <c r="N1372" t="s">
        <v>49</v>
      </c>
      <c r="O1372" s="6" t="str">
        <f>INDEX(lkp_Region,MATCH(tbl_Sales[[#This Row],[Suburb]],lkp_Suburb,0))</f>
        <v>Western Metropolitan</v>
      </c>
      <c r="P1372" s="6">
        <f>MONTH(tbl_Sales[[#This Row],[Date]])</f>
        <v>6</v>
      </c>
      <c r="Q1372" s="6">
        <f>YEAR(tbl_Sales[[#This Row],[Date]])</f>
        <v>2016</v>
      </c>
    </row>
    <row r="1373" spans="1:17" x14ac:dyDescent="0.25">
      <c r="A1373" s="1">
        <v>42527</v>
      </c>
      <c r="B1373">
        <v>479000</v>
      </c>
      <c r="C1373" t="s">
        <v>51</v>
      </c>
      <c r="D1373" t="s">
        <v>12425</v>
      </c>
      <c r="E1373" t="s">
        <v>10</v>
      </c>
      <c r="F1373">
        <v>3032</v>
      </c>
      <c r="G1373">
        <v>2</v>
      </c>
      <c r="H1373">
        <v>2</v>
      </c>
      <c r="I1373">
        <v>1</v>
      </c>
      <c r="J1373">
        <v>0</v>
      </c>
      <c r="L1373" t="s">
        <v>1528</v>
      </c>
      <c r="M1373" t="s">
        <v>21</v>
      </c>
      <c r="N1373" t="s">
        <v>21</v>
      </c>
      <c r="O1373" s="6" t="str">
        <f>INDEX(lkp_Region,MATCH(tbl_Sales[[#This Row],[Suburb]],lkp_Suburb,0))</f>
        <v>Western Metropolitan</v>
      </c>
      <c r="P1373" s="6">
        <f>MONTH(tbl_Sales[[#This Row],[Date]])</f>
        <v>6</v>
      </c>
      <c r="Q1373" s="6">
        <f>YEAR(tbl_Sales[[#This Row],[Date]])</f>
        <v>2016</v>
      </c>
    </row>
    <row r="1374" spans="1:17" x14ac:dyDescent="0.25">
      <c r="A1374" s="1">
        <v>42527</v>
      </c>
      <c r="B1374">
        <v>850000</v>
      </c>
      <c r="C1374" t="s">
        <v>2</v>
      </c>
      <c r="D1374" t="s">
        <v>12428</v>
      </c>
      <c r="E1374" t="s">
        <v>10</v>
      </c>
      <c r="F1374">
        <v>3012</v>
      </c>
      <c r="G1374">
        <v>2</v>
      </c>
      <c r="H1374">
        <v>1</v>
      </c>
      <c r="I1374">
        <v>2</v>
      </c>
      <c r="J1374">
        <v>462</v>
      </c>
      <c r="K1374">
        <v>1960</v>
      </c>
      <c r="L1374" t="s">
        <v>1529</v>
      </c>
      <c r="M1374" t="s">
        <v>53</v>
      </c>
      <c r="N1374" t="s">
        <v>21</v>
      </c>
      <c r="O1374" s="6" t="str">
        <f>INDEX(lkp_Region,MATCH(tbl_Sales[[#This Row],[Suburb]],lkp_Suburb,0))</f>
        <v>Western Metropolitan</v>
      </c>
      <c r="P1374" s="6">
        <f>MONTH(tbl_Sales[[#This Row],[Date]])</f>
        <v>6</v>
      </c>
      <c r="Q1374" s="6">
        <f>YEAR(tbl_Sales[[#This Row],[Date]])</f>
        <v>2016</v>
      </c>
    </row>
    <row r="1375" spans="1:17" x14ac:dyDescent="0.25">
      <c r="A1375" s="1">
        <v>42527</v>
      </c>
      <c r="B1375">
        <v>920000</v>
      </c>
      <c r="C1375" t="s">
        <v>2</v>
      </c>
      <c r="D1375" t="s">
        <v>12427</v>
      </c>
      <c r="E1375" t="s">
        <v>5</v>
      </c>
      <c r="F1375">
        <v>3011</v>
      </c>
      <c r="G1375">
        <v>4</v>
      </c>
      <c r="H1375">
        <v>1</v>
      </c>
      <c r="I1375">
        <v>0</v>
      </c>
      <c r="J1375">
        <v>274</v>
      </c>
      <c r="L1375" t="s">
        <v>1530</v>
      </c>
      <c r="M1375" t="s">
        <v>660</v>
      </c>
      <c r="N1375" t="s">
        <v>21</v>
      </c>
      <c r="O1375" s="6" t="str">
        <f>INDEX(lkp_Region,MATCH(tbl_Sales[[#This Row],[Suburb]],lkp_Suburb,0))</f>
        <v>Western Metropolitan</v>
      </c>
      <c r="P1375" s="6">
        <f>MONTH(tbl_Sales[[#This Row],[Date]])</f>
        <v>6</v>
      </c>
      <c r="Q1375" s="6">
        <f>YEAR(tbl_Sales[[#This Row],[Date]])</f>
        <v>2016</v>
      </c>
    </row>
    <row r="1376" spans="1:17" x14ac:dyDescent="0.25">
      <c r="A1376" s="1">
        <v>42527</v>
      </c>
      <c r="B1376">
        <v>975000</v>
      </c>
      <c r="C1376" t="s">
        <v>2</v>
      </c>
      <c r="D1376" t="s">
        <v>12428</v>
      </c>
      <c r="E1376" t="s">
        <v>5</v>
      </c>
      <c r="F1376">
        <v>3016</v>
      </c>
      <c r="G1376">
        <v>3</v>
      </c>
      <c r="H1376">
        <v>2</v>
      </c>
      <c r="I1376">
        <v>2</v>
      </c>
      <c r="J1376">
        <v>289</v>
      </c>
      <c r="L1376" t="s">
        <v>1531</v>
      </c>
      <c r="M1376" t="s">
        <v>196</v>
      </c>
      <c r="N1376" t="s">
        <v>69</v>
      </c>
      <c r="O1376" s="6" t="str">
        <f>INDEX(lkp_Region,MATCH(tbl_Sales[[#This Row],[Suburb]],lkp_Suburb,0))</f>
        <v>Western Metropolitan</v>
      </c>
      <c r="P1376" s="6">
        <f>MONTH(tbl_Sales[[#This Row],[Date]])</f>
        <v>6</v>
      </c>
      <c r="Q1376" s="6">
        <f>YEAR(tbl_Sales[[#This Row],[Date]])</f>
        <v>2016</v>
      </c>
    </row>
    <row r="1377" spans="1:17" x14ac:dyDescent="0.25">
      <c r="A1377" s="1">
        <v>42527</v>
      </c>
      <c r="B1377">
        <v>460000</v>
      </c>
      <c r="C1377" t="s">
        <v>13</v>
      </c>
      <c r="D1377" t="s">
        <v>12427</v>
      </c>
      <c r="E1377" t="s">
        <v>5</v>
      </c>
      <c r="F1377">
        <v>3163</v>
      </c>
      <c r="G1377">
        <v>2</v>
      </c>
      <c r="H1377">
        <v>1</v>
      </c>
      <c r="I1377">
        <v>1</v>
      </c>
      <c r="J1377">
        <v>0</v>
      </c>
      <c r="L1377" t="s">
        <v>1532</v>
      </c>
      <c r="M1377" t="s">
        <v>201</v>
      </c>
      <c r="N1377" t="s">
        <v>57</v>
      </c>
      <c r="O1377" s="6" t="str">
        <f>INDEX(lkp_Region,MATCH(tbl_Sales[[#This Row],[Suburb]],lkp_Suburb,0))</f>
        <v>Southern Metropolitan</v>
      </c>
      <c r="P1377" s="6">
        <f>MONTH(tbl_Sales[[#This Row],[Date]])</f>
        <v>6</v>
      </c>
      <c r="Q1377" s="6">
        <f>YEAR(tbl_Sales[[#This Row],[Date]])</f>
        <v>2016</v>
      </c>
    </row>
    <row r="1378" spans="1:17" x14ac:dyDescent="0.25">
      <c r="A1378" s="1">
        <v>42527</v>
      </c>
      <c r="B1378">
        <v>651000</v>
      </c>
      <c r="C1378" t="s">
        <v>13</v>
      </c>
      <c r="D1378" t="s">
        <v>12425</v>
      </c>
      <c r="E1378" t="s">
        <v>10</v>
      </c>
      <c r="F1378">
        <v>3165</v>
      </c>
      <c r="G1378">
        <v>2</v>
      </c>
      <c r="H1378">
        <v>1</v>
      </c>
      <c r="I1378">
        <v>1</v>
      </c>
      <c r="J1378">
        <v>265</v>
      </c>
      <c r="K1378">
        <v>1960</v>
      </c>
      <c r="L1378" t="s">
        <v>1533</v>
      </c>
      <c r="M1378" t="s">
        <v>138</v>
      </c>
      <c r="N1378" t="s">
        <v>57</v>
      </c>
      <c r="O1378" s="6" t="str">
        <f>INDEX(lkp_Region,MATCH(tbl_Sales[[#This Row],[Suburb]],lkp_Suburb,0))</f>
        <v>Southern Metropolitan</v>
      </c>
      <c r="P1378" s="6">
        <f>MONTH(tbl_Sales[[#This Row],[Date]])</f>
        <v>6</v>
      </c>
      <c r="Q1378" s="6">
        <f>YEAR(tbl_Sales[[#This Row],[Date]])</f>
        <v>2016</v>
      </c>
    </row>
    <row r="1379" spans="1:17" x14ac:dyDescent="0.25">
      <c r="A1379" s="1">
        <v>42527</v>
      </c>
      <c r="B1379">
        <v>477000</v>
      </c>
      <c r="C1379" t="s">
        <v>13</v>
      </c>
      <c r="D1379" t="s">
        <v>12427</v>
      </c>
      <c r="E1379" t="s">
        <v>10</v>
      </c>
      <c r="F1379">
        <v>3073</v>
      </c>
      <c r="G1379">
        <v>2</v>
      </c>
      <c r="H1379">
        <v>1</v>
      </c>
      <c r="I1379">
        <v>2</v>
      </c>
      <c r="J1379">
        <v>115</v>
      </c>
      <c r="L1379" t="s">
        <v>1534</v>
      </c>
      <c r="M1379" t="s">
        <v>93</v>
      </c>
      <c r="N1379" t="s">
        <v>62</v>
      </c>
      <c r="O1379" s="6" t="str">
        <f>INDEX(lkp_Region,MATCH(tbl_Sales[[#This Row],[Suburb]],lkp_Suburb,0))</f>
        <v>Northern Metropolitan</v>
      </c>
      <c r="P1379" s="6">
        <f>MONTH(tbl_Sales[[#This Row],[Date]])</f>
        <v>6</v>
      </c>
      <c r="Q1379" s="6">
        <f>YEAR(tbl_Sales[[#This Row],[Date]])</f>
        <v>2016</v>
      </c>
    </row>
    <row r="1380" spans="1:17" x14ac:dyDescent="0.25">
      <c r="A1380" s="1">
        <v>42527</v>
      </c>
      <c r="B1380">
        <v>535000</v>
      </c>
      <c r="C1380" t="s">
        <v>2</v>
      </c>
      <c r="D1380" t="s">
        <v>12427</v>
      </c>
      <c r="E1380" t="s">
        <v>10</v>
      </c>
      <c r="F1380">
        <v>3073</v>
      </c>
      <c r="G1380">
        <v>2</v>
      </c>
      <c r="H1380">
        <v>1</v>
      </c>
      <c r="I1380">
        <v>1</v>
      </c>
      <c r="J1380">
        <v>234</v>
      </c>
      <c r="K1380">
        <v>2014</v>
      </c>
      <c r="L1380" t="s">
        <v>1535</v>
      </c>
      <c r="M1380" t="s">
        <v>93</v>
      </c>
      <c r="N1380" t="s">
        <v>62</v>
      </c>
      <c r="O1380" s="6" t="str">
        <f>INDEX(lkp_Region,MATCH(tbl_Sales[[#This Row],[Suburb]],lkp_Suburb,0))</f>
        <v>Northern Metropolitan</v>
      </c>
      <c r="P1380" s="6">
        <f>MONTH(tbl_Sales[[#This Row],[Date]])</f>
        <v>6</v>
      </c>
      <c r="Q1380" s="6">
        <f>YEAR(tbl_Sales[[#This Row],[Date]])</f>
        <v>2016</v>
      </c>
    </row>
    <row r="1381" spans="1:17" x14ac:dyDescent="0.25">
      <c r="A1381" s="1">
        <v>42527</v>
      </c>
      <c r="B1381">
        <v>555000</v>
      </c>
      <c r="C1381" t="s">
        <v>2</v>
      </c>
      <c r="D1381" t="s">
        <v>12432</v>
      </c>
      <c r="E1381" t="s">
        <v>5</v>
      </c>
      <c r="F1381">
        <v>3020</v>
      </c>
      <c r="G1381">
        <v>3</v>
      </c>
      <c r="H1381">
        <v>1</v>
      </c>
      <c r="I1381">
        <v>1</v>
      </c>
      <c r="J1381">
        <v>565</v>
      </c>
      <c r="L1381" t="s">
        <v>1536</v>
      </c>
      <c r="M1381" t="s">
        <v>143</v>
      </c>
      <c r="N1381" t="s">
        <v>3</v>
      </c>
      <c r="O1381" s="6" t="str">
        <f>INDEX(lkp_Region,MATCH(tbl_Sales[[#This Row],[Suburb]],lkp_Suburb,0))</f>
        <v>Western Metropolitan</v>
      </c>
      <c r="P1381" s="6">
        <f>MONTH(tbl_Sales[[#This Row],[Date]])</f>
        <v>6</v>
      </c>
      <c r="Q1381" s="6">
        <f>YEAR(tbl_Sales[[#This Row],[Date]])</f>
        <v>2016</v>
      </c>
    </row>
    <row r="1382" spans="1:17" x14ac:dyDescent="0.25">
      <c r="A1382" s="1">
        <v>42527</v>
      </c>
      <c r="B1382">
        <v>600000</v>
      </c>
      <c r="C1382" t="s">
        <v>2</v>
      </c>
      <c r="D1382" t="s">
        <v>12428</v>
      </c>
      <c r="E1382" t="s">
        <v>10</v>
      </c>
      <c r="F1382">
        <v>3020</v>
      </c>
      <c r="G1382">
        <v>3</v>
      </c>
      <c r="H1382">
        <v>1</v>
      </c>
      <c r="I1382">
        <v>1</v>
      </c>
      <c r="J1382">
        <v>0</v>
      </c>
      <c r="K1382">
        <v>1950</v>
      </c>
      <c r="L1382" t="s">
        <v>1537</v>
      </c>
      <c r="M1382" t="s">
        <v>443</v>
      </c>
      <c r="N1382" t="s">
        <v>3</v>
      </c>
      <c r="O1382" s="6" t="str">
        <f>INDEX(lkp_Region,MATCH(tbl_Sales[[#This Row],[Suburb]],lkp_Suburb,0))</f>
        <v>Western Metropolitan</v>
      </c>
      <c r="P1382" s="6">
        <f>MONTH(tbl_Sales[[#This Row],[Date]])</f>
        <v>6</v>
      </c>
      <c r="Q1382" s="6">
        <f>YEAR(tbl_Sales[[#This Row],[Date]])</f>
        <v>2016</v>
      </c>
    </row>
    <row r="1383" spans="1:17" x14ac:dyDescent="0.25">
      <c r="A1383" s="1">
        <v>42527</v>
      </c>
      <c r="B1383">
        <v>588000</v>
      </c>
      <c r="C1383" t="s">
        <v>13</v>
      </c>
      <c r="D1383" t="s">
        <v>12429</v>
      </c>
      <c r="E1383" t="s">
        <v>10</v>
      </c>
      <c r="F1383">
        <v>3101</v>
      </c>
      <c r="G1383">
        <v>2</v>
      </c>
      <c r="H1383">
        <v>1</v>
      </c>
      <c r="I1383">
        <v>1</v>
      </c>
      <c r="J1383">
        <v>0</v>
      </c>
      <c r="K1383">
        <v>1982</v>
      </c>
      <c r="L1383" t="s">
        <v>1538</v>
      </c>
      <c r="M1383" t="s">
        <v>145</v>
      </c>
      <c r="N1383" t="s">
        <v>101</v>
      </c>
      <c r="O1383" s="6" t="str">
        <f>INDEX(lkp_Region,MATCH(tbl_Sales[[#This Row],[Suburb]],lkp_Suburb,0))</f>
        <v>Southern Metropolitan</v>
      </c>
      <c r="P1383" s="6">
        <f>MONTH(tbl_Sales[[#This Row],[Date]])</f>
        <v>6</v>
      </c>
      <c r="Q1383" s="6">
        <f>YEAR(tbl_Sales[[#This Row],[Date]])</f>
        <v>2016</v>
      </c>
    </row>
    <row r="1384" spans="1:17" x14ac:dyDescent="0.25">
      <c r="A1384" s="1">
        <v>42527</v>
      </c>
      <c r="B1384">
        <v>2100000</v>
      </c>
      <c r="C1384" t="s">
        <v>2</v>
      </c>
      <c r="D1384" t="s">
        <v>12429</v>
      </c>
      <c r="E1384" t="s">
        <v>10</v>
      </c>
      <c r="F1384">
        <v>3186</v>
      </c>
      <c r="G1384">
        <v>3</v>
      </c>
      <c r="H1384">
        <v>2</v>
      </c>
      <c r="I1384">
        <v>2</v>
      </c>
      <c r="J1384">
        <v>463</v>
      </c>
      <c r="K1384">
        <v>1970</v>
      </c>
      <c r="L1384" t="s">
        <v>1539</v>
      </c>
      <c r="M1384" t="s">
        <v>105</v>
      </c>
      <c r="N1384" t="s">
        <v>107</v>
      </c>
      <c r="O1384" s="6" t="str">
        <f>INDEX(lkp_Region,MATCH(tbl_Sales[[#This Row],[Suburb]],lkp_Suburb,0))</f>
        <v>Southern Metropolitan</v>
      </c>
      <c r="P1384" s="6">
        <f>MONTH(tbl_Sales[[#This Row],[Date]])</f>
        <v>6</v>
      </c>
      <c r="Q1384" s="6">
        <f>YEAR(tbl_Sales[[#This Row],[Date]])</f>
        <v>2016</v>
      </c>
    </row>
    <row r="1385" spans="1:17" x14ac:dyDescent="0.25">
      <c r="A1385" s="1">
        <v>42527</v>
      </c>
      <c r="B1385">
        <v>739000</v>
      </c>
      <c r="C1385" t="s">
        <v>13</v>
      </c>
      <c r="D1385" t="s">
        <v>12423</v>
      </c>
      <c r="E1385" t="s">
        <v>10</v>
      </c>
      <c r="F1385">
        <v>3079</v>
      </c>
      <c r="G1385">
        <v>2</v>
      </c>
      <c r="H1385">
        <v>1</v>
      </c>
      <c r="I1385">
        <v>1</v>
      </c>
      <c r="J1385">
        <v>648</v>
      </c>
      <c r="K1385">
        <v>1965</v>
      </c>
      <c r="L1385" t="s">
        <v>1540</v>
      </c>
      <c r="M1385" t="s">
        <v>213</v>
      </c>
      <c r="N1385" t="s">
        <v>150</v>
      </c>
      <c r="O1385" s="6" t="str">
        <f>INDEX(lkp_Region,MATCH(tbl_Sales[[#This Row],[Suburb]],lkp_Suburb,0))</f>
        <v>Eastern Metropolitan</v>
      </c>
      <c r="P1385" s="6">
        <f>MONTH(tbl_Sales[[#This Row],[Date]])</f>
        <v>6</v>
      </c>
      <c r="Q1385" s="6">
        <f>YEAR(tbl_Sales[[#This Row],[Date]])</f>
        <v>2016</v>
      </c>
    </row>
    <row r="1386" spans="1:17" x14ac:dyDescent="0.25">
      <c r="A1386" s="1">
        <v>42528</v>
      </c>
      <c r="B1386">
        <v>1160000</v>
      </c>
      <c r="C1386" t="s">
        <v>2</v>
      </c>
      <c r="D1386" t="s">
        <v>12430</v>
      </c>
      <c r="E1386" t="s">
        <v>10</v>
      </c>
      <c r="F1386">
        <v>3125</v>
      </c>
      <c r="G1386">
        <v>3</v>
      </c>
      <c r="H1386">
        <v>1</v>
      </c>
      <c r="I1386">
        <v>1</v>
      </c>
      <c r="J1386">
        <v>786</v>
      </c>
      <c r="K1386">
        <v>1950</v>
      </c>
      <c r="L1386" t="s">
        <v>1541</v>
      </c>
      <c r="M1386" t="s">
        <v>32</v>
      </c>
      <c r="N1386" t="s">
        <v>14</v>
      </c>
      <c r="O1386" s="6" t="str">
        <f>INDEX(lkp_Region,MATCH(tbl_Sales[[#This Row],[Suburb]],lkp_Suburb,0))</f>
        <v>Southern Metropolitan</v>
      </c>
      <c r="P1386" s="6">
        <f>MONTH(tbl_Sales[[#This Row],[Date]])</f>
        <v>6</v>
      </c>
      <c r="Q1386" s="6">
        <f>YEAR(tbl_Sales[[#This Row],[Date]])</f>
        <v>2016</v>
      </c>
    </row>
    <row r="1387" spans="1:17" x14ac:dyDescent="0.25">
      <c r="A1387" s="1">
        <v>42528</v>
      </c>
      <c r="B1387">
        <v>405000</v>
      </c>
      <c r="C1387" t="s">
        <v>13</v>
      </c>
      <c r="D1387" t="s">
        <v>12429</v>
      </c>
      <c r="E1387" t="s">
        <v>5</v>
      </c>
      <c r="F1387">
        <v>3142</v>
      </c>
      <c r="G1387">
        <v>1</v>
      </c>
      <c r="H1387">
        <v>1</v>
      </c>
      <c r="I1387">
        <v>1</v>
      </c>
      <c r="J1387">
        <v>0</v>
      </c>
      <c r="L1387" t="s">
        <v>1542</v>
      </c>
      <c r="M1387" t="s">
        <v>109</v>
      </c>
      <c r="N1387" t="s">
        <v>76</v>
      </c>
      <c r="O1387" s="6" t="str">
        <f>INDEX(lkp_Region,MATCH(tbl_Sales[[#This Row],[Suburb]],lkp_Suburb,0))</f>
        <v>Southern Metropolitan</v>
      </c>
      <c r="P1387" s="6">
        <f>MONTH(tbl_Sales[[#This Row],[Date]])</f>
        <v>6</v>
      </c>
      <c r="Q1387" s="6">
        <f>YEAR(tbl_Sales[[#This Row],[Date]])</f>
        <v>2016</v>
      </c>
    </row>
    <row r="1388" spans="1:17" x14ac:dyDescent="0.25">
      <c r="A1388" s="1">
        <v>42528</v>
      </c>
      <c r="B1388">
        <v>1690000</v>
      </c>
      <c r="C1388" t="s">
        <v>2</v>
      </c>
      <c r="D1388" t="s">
        <v>12427</v>
      </c>
      <c r="E1388" t="s">
        <v>10</v>
      </c>
      <c r="F1388">
        <v>3145</v>
      </c>
      <c r="G1388">
        <v>4</v>
      </c>
      <c r="H1388">
        <v>2</v>
      </c>
      <c r="I1388">
        <v>2</v>
      </c>
      <c r="J1388">
        <v>334</v>
      </c>
      <c r="K1388">
        <v>1920</v>
      </c>
      <c r="L1388" t="s">
        <v>1543</v>
      </c>
      <c r="M1388" t="s">
        <v>74</v>
      </c>
      <c r="N1388" t="s">
        <v>76</v>
      </c>
      <c r="O1388" s="6" t="str">
        <f>INDEX(lkp_Region,MATCH(tbl_Sales[[#This Row],[Suburb]],lkp_Suburb,0))</f>
        <v>Southern Metropolitan</v>
      </c>
      <c r="P1388" s="6">
        <f>MONTH(tbl_Sales[[#This Row],[Date]])</f>
        <v>6</v>
      </c>
      <c r="Q1388" s="6">
        <f>YEAR(tbl_Sales[[#This Row],[Date]])</f>
        <v>2016</v>
      </c>
    </row>
    <row r="1389" spans="1:17" x14ac:dyDescent="0.25">
      <c r="A1389" s="1">
        <v>42528</v>
      </c>
      <c r="B1389">
        <v>1595000</v>
      </c>
      <c r="C1389" t="s">
        <v>2</v>
      </c>
      <c r="D1389" t="s">
        <v>12427</v>
      </c>
      <c r="E1389" t="s">
        <v>5</v>
      </c>
      <c r="F1389">
        <v>3205</v>
      </c>
      <c r="G1389">
        <v>3</v>
      </c>
      <c r="H1389">
        <v>2</v>
      </c>
      <c r="I1389">
        <v>0</v>
      </c>
      <c r="J1389">
        <v>171</v>
      </c>
      <c r="K1389">
        <v>1890</v>
      </c>
      <c r="L1389" t="s">
        <v>1544</v>
      </c>
      <c r="M1389" t="s">
        <v>185</v>
      </c>
      <c r="N1389" t="s">
        <v>26</v>
      </c>
      <c r="O1389" s="6" t="str">
        <f>INDEX(lkp_Region,MATCH(tbl_Sales[[#This Row],[Suburb]],lkp_Suburb,0))</f>
        <v>Southern Metropolitan</v>
      </c>
      <c r="P1389" s="6">
        <f>MONTH(tbl_Sales[[#This Row],[Date]])</f>
        <v>6</v>
      </c>
      <c r="Q1389" s="6">
        <f>YEAR(tbl_Sales[[#This Row],[Date]])</f>
        <v>2016</v>
      </c>
    </row>
    <row r="1390" spans="1:17" x14ac:dyDescent="0.25">
      <c r="A1390" s="1">
        <v>42528</v>
      </c>
      <c r="B1390">
        <v>480000</v>
      </c>
      <c r="C1390" t="s">
        <v>2</v>
      </c>
      <c r="D1390" t="s">
        <v>12427</v>
      </c>
      <c r="E1390" t="s">
        <v>10</v>
      </c>
      <c r="F1390">
        <v>3060</v>
      </c>
      <c r="G1390">
        <v>3</v>
      </c>
      <c r="H1390">
        <v>2</v>
      </c>
      <c r="I1390">
        <v>2</v>
      </c>
      <c r="J1390">
        <v>305</v>
      </c>
      <c r="L1390" t="s">
        <v>1545</v>
      </c>
      <c r="M1390" t="s">
        <v>16</v>
      </c>
      <c r="N1390" t="s">
        <v>18</v>
      </c>
      <c r="O1390" s="6" t="str">
        <f>INDEX(lkp_Region,MATCH(tbl_Sales[[#This Row],[Suburb]],lkp_Suburb,0))</f>
        <v>Northern Metropolitan</v>
      </c>
      <c r="P1390" s="6">
        <f>MONTH(tbl_Sales[[#This Row],[Date]])</f>
        <v>6</v>
      </c>
      <c r="Q1390" s="6">
        <f>YEAR(tbl_Sales[[#This Row],[Date]])</f>
        <v>2016</v>
      </c>
    </row>
    <row r="1391" spans="1:17" x14ac:dyDescent="0.25">
      <c r="A1391" s="1">
        <v>42528</v>
      </c>
      <c r="B1391">
        <v>637000</v>
      </c>
      <c r="C1391" t="s">
        <v>2</v>
      </c>
      <c r="D1391" t="s">
        <v>12428</v>
      </c>
      <c r="E1391" t="s">
        <v>10</v>
      </c>
      <c r="F1391">
        <v>3058</v>
      </c>
      <c r="G1391">
        <v>3</v>
      </c>
      <c r="H1391">
        <v>1</v>
      </c>
      <c r="I1391">
        <v>4</v>
      </c>
      <c r="J1391">
        <v>498</v>
      </c>
      <c r="K1391">
        <v>1950</v>
      </c>
      <c r="L1391" t="s">
        <v>1546</v>
      </c>
      <c r="M1391" t="s">
        <v>499</v>
      </c>
      <c r="N1391" t="s">
        <v>18</v>
      </c>
      <c r="O1391" s="6" t="str">
        <f>INDEX(lkp_Region,MATCH(tbl_Sales[[#This Row],[Suburb]],lkp_Suburb,0))</f>
        <v>Northern Metropolitan</v>
      </c>
      <c r="P1391" s="6">
        <f>MONTH(tbl_Sales[[#This Row],[Date]])</f>
        <v>6</v>
      </c>
      <c r="Q1391" s="6">
        <f>YEAR(tbl_Sales[[#This Row],[Date]])</f>
        <v>2016</v>
      </c>
    </row>
    <row r="1392" spans="1:17" x14ac:dyDescent="0.25">
      <c r="A1392" s="1">
        <v>42528</v>
      </c>
      <c r="B1392">
        <v>740000</v>
      </c>
      <c r="C1392" t="s">
        <v>2</v>
      </c>
      <c r="D1392" t="s">
        <v>12427</v>
      </c>
      <c r="E1392" t="s">
        <v>5</v>
      </c>
      <c r="F1392">
        <v>3043</v>
      </c>
      <c r="G1392">
        <v>4</v>
      </c>
      <c r="H1392">
        <v>2</v>
      </c>
      <c r="I1392">
        <v>2</v>
      </c>
      <c r="J1392">
        <v>453</v>
      </c>
      <c r="K1392">
        <v>2007</v>
      </c>
      <c r="L1392" t="s">
        <v>1079</v>
      </c>
      <c r="M1392" t="s">
        <v>556</v>
      </c>
      <c r="N1392" t="s">
        <v>18</v>
      </c>
      <c r="O1392" s="6" t="str">
        <f>INDEX(lkp_Region,MATCH(tbl_Sales[[#This Row],[Suburb]],lkp_Suburb,0))</f>
        <v>Western Metropolitan</v>
      </c>
      <c r="P1392" s="6">
        <f>MONTH(tbl_Sales[[#This Row],[Date]])</f>
        <v>6</v>
      </c>
      <c r="Q1392" s="6">
        <f>YEAR(tbl_Sales[[#This Row],[Date]])</f>
        <v>2016</v>
      </c>
    </row>
    <row r="1393" spans="1:17" x14ac:dyDescent="0.25">
      <c r="A1393" s="1">
        <v>42528</v>
      </c>
      <c r="B1393">
        <v>772500</v>
      </c>
      <c r="C1393" t="s">
        <v>2</v>
      </c>
      <c r="D1393" t="s">
        <v>12425</v>
      </c>
      <c r="E1393" t="s">
        <v>10</v>
      </c>
      <c r="F1393">
        <v>3046</v>
      </c>
      <c r="G1393">
        <v>4</v>
      </c>
      <c r="H1393">
        <v>2</v>
      </c>
      <c r="I1393">
        <v>2</v>
      </c>
      <c r="J1393">
        <v>595</v>
      </c>
      <c r="K1393">
        <v>1983</v>
      </c>
      <c r="L1393" t="s">
        <v>1547</v>
      </c>
      <c r="M1393" t="s">
        <v>391</v>
      </c>
      <c r="N1393" t="s">
        <v>18</v>
      </c>
      <c r="O1393" s="6" t="str">
        <f>INDEX(lkp_Region,MATCH(tbl_Sales[[#This Row],[Suburb]],lkp_Suburb,0))</f>
        <v>Northern Metropolitan</v>
      </c>
      <c r="P1393" s="6">
        <f>MONTH(tbl_Sales[[#This Row],[Date]])</f>
        <v>6</v>
      </c>
      <c r="Q1393" s="6">
        <f>YEAR(tbl_Sales[[#This Row],[Date]])</f>
        <v>2016</v>
      </c>
    </row>
    <row r="1394" spans="1:17" x14ac:dyDescent="0.25">
      <c r="A1394" s="1">
        <v>42528</v>
      </c>
      <c r="B1394">
        <v>660000</v>
      </c>
      <c r="C1394" t="s">
        <v>13</v>
      </c>
      <c r="D1394" t="s">
        <v>12423</v>
      </c>
      <c r="E1394" t="s">
        <v>10</v>
      </c>
      <c r="F1394">
        <v>3042</v>
      </c>
      <c r="G1394">
        <v>2</v>
      </c>
      <c r="H1394">
        <v>2</v>
      </c>
      <c r="I1394">
        <v>1</v>
      </c>
      <c r="J1394">
        <v>217</v>
      </c>
      <c r="K1394">
        <v>2006</v>
      </c>
      <c r="L1394" t="s">
        <v>1548</v>
      </c>
      <c r="M1394" t="s">
        <v>86</v>
      </c>
      <c r="N1394" t="s">
        <v>49</v>
      </c>
      <c r="O1394" s="6" t="str">
        <f>INDEX(lkp_Region,MATCH(tbl_Sales[[#This Row],[Suburb]],lkp_Suburb,0))</f>
        <v>Western Metropolitan</v>
      </c>
      <c r="P1394" s="6">
        <f>MONTH(tbl_Sales[[#This Row],[Date]])</f>
        <v>6</v>
      </c>
      <c r="Q1394" s="6">
        <f>YEAR(tbl_Sales[[#This Row],[Date]])</f>
        <v>2016</v>
      </c>
    </row>
    <row r="1395" spans="1:17" x14ac:dyDescent="0.25">
      <c r="A1395" s="1">
        <v>42528</v>
      </c>
      <c r="B1395">
        <v>845000</v>
      </c>
      <c r="C1395" t="s">
        <v>2</v>
      </c>
      <c r="D1395" t="s">
        <v>12428</v>
      </c>
      <c r="E1395" t="s">
        <v>10</v>
      </c>
      <c r="F1395">
        <v>3033</v>
      </c>
      <c r="G1395">
        <v>4</v>
      </c>
      <c r="H1395">
        <v>1</v>
      </c>
      <c r="I1395">
        <v>1</v>
      </c>
      <c r="J1395">
        <v>622</v>
      </c>
      <c r="K1395">
        <v>1965</v>
      </c>
      <c r="L1395" t="s">
        <v>1549</v>
      </c>
      <c r="M1395" t="s">
        <v>119</v>
      </c>
      <c r="N1395" t="s">
        <v>49</v>
      </c>
      <c r="O1395" s="6" t="str">
        <f>INDEX(lkp_Region,MATCH(tbl_Sales[[#This Row],[Suburb]],lkp_Suburb,0))</f>
        <v>Western Metropolitan</v>
      </c>
      <c r="P1395" s="6">
        <f>MONTH(tbl_Sales[[#This Row],[Date]])</f>
        <v>6</v>
      </c>
      <c r="Q1395" s="6">
        <f>YEAR(tbl_Sales[[#This Row],[Date]])</f>
        <v>2016</v>
      </c>
    </row>
    <row r="1396" spans="1:17" x14ac:dyDescent="0.25">
      <c r="A1396" s="1">
        <v>42528</v>
      </c>
      <c r="B1396">
        <v>460000</v>
      </c>
      <c r="C1396" t="s">
        <v>13</v>
      </c>
      <c r="D1396" t="s">
        <v>12427</v>
      </c>
      <c r="E1396" t="s">
        <v>5</v>
      </c>
      <c r="F1396">
        <v>3003</v>
      </c>
      <c r="G1396">
        <v>1</v>
      </c>
      <c r="H1396">
        <v>1</v>
      </c>
      <c r="I1396">
        <v>1</v>
      </c>
      <c r="J1396">
        <v>0</v>
      </c>
      <c r="K1396">
        <v>2000</v>
      </c>
      <c r="L1396" t="s">
        <v>1550</v>
      </c>
      <c r="M1396" t="s">
        <v>686</v>
      </c>
      <c r="N1396" t="s">
        <v>88</v>
      </c>
      <c r="O1396" s="6" t="str">
        <f>INDEX(lkp_Region,MATCH(tbl_Sales[[#This Row],[Suburb]],lkp_Suburb,0))</f>
        <v>Northern Metropolitan</v>
      </c>
      <c r="P1396" s="6">
        <f>MONTH(tbl_Sales[[#This Row],[Date]])</f>
        <v>6</v>
      </c>
      <c r="Q1396" s="6">
        <f>YEAR(tbl_Sales[[#This Row],[Date]])</f>
        <v>2016</v>
      </c>
    </row>
    <row r="1397" spans="1:17" x14ac:dyDescent="0.25">
      <c r="A1397" s="1">
        <v>42528</v>
      </c>
      <c r="B1397">
        <v>540000</v>
      </c>
      <c r="C1397" t="s">
        <v>13</v>
      </c>
      <c r="D1397" t="s">
        <v>12428</v>
      </c>
      <c r="E1397" t="s">
        <v>10</v>
      </c>
      <c r="F1397">
        <v>3141</v>
      </c>
      <c r="G1397">
        <v>1</v>
      </c>
      <c r="H1397">
        <v>1</v>
      </c>
      <c r="I1397">
        <v>1</v>
      </c>
      <c r="J1397">
        <v>480</v>
      </c>
      <c r="K1397">
        <v>1930</v>
      </c>
      <c r="L1397" t="s">
        <v>1551</v>
      </c>
      <c r="M1397" t="s">
        <v>111</v>
      </c>
      <c r="N1397" t="s">
        <v>88</v>
      </c>
      <c r="O1397" s="6" t="str">
        <f>INDEX(lkp_Region,MATCH(tbl_Sales[[#This Row],[Suburb]],lkp_Suburb,0))</f>
        <v>Southern Metropolitan</v>
      </c>
      <c r="P1397" s="6">
        <f>MONTH(tbl_Sales[[#This Row],[Date]])</f>
        <v>6</v>
      </c>
      <c r="Q1397" s="6">
        <f>YEAR(tbl_Sales[[#This Row],[Date]])</f>
        <v>2016</v>
      </c>
    </row>
    <row r="1398" spans="1:17" x14ac:dyDescent="0.25">
      <c r="A1398" s="1">
        <v>42528</v>
      </c>
      <c r="B1398">
        <v>615000</v>
      </c>
      <c r="C1398" t="s">
        <v>13</v>
      </c>
      <c r="D1398" t="s">
        <v>12428</v>
      </c>
      <c r="E1398" t="s">
        <v>10</v>
      </c>
      <c r="F1398">
        <v>3011</v>
      </c>
      <c r="G1398">
        <v>2</v>
      </c>
      <c r="H1398">
        <v>1</v>
      </c>
      <c r="I1398">
        <v>3</v>
      </c>
      <c r="J1398">
        <v>207</v>
      </c>
      <c r="K1398">
        <v>1960</v>
      </c>
      <c r="L1398" t="s">
        <v>1552</v>
      </c>
      <c r="M1398" t="s">
        <v>22</v>
      </c>
      <c r="N1398" t="s">
        <v>21</v>
      </c>
      <c r="O1398" s="6" t="str">
        <f>INDEX(lkp_Region,MATCH(tbl_Sales[[#This Row],[Suburb]],lkp_Suburb,0))</f>
        <v>Western Metropolitan</v>
      </c>
      <c r="P1398" s="6">
        <f>MONTH(tbl_Sales[[#This Row],[Date]])</f>
        <v>6</v>
      </c>
      <c r="Q1398" s="6">
        <f>YEAR(tbl_Sales[[#This Row],[Date]])</f>
        <v>2016</v>
      </c>
    </row>
    <row r="1399" spans="1:17" x14ac:dyDescent="0.25">
      <c r="A1399" s="1">
        <v>42528</v>
      </c>
      <c r="B1399">
        <v>670000</v>
      </c>
      <c r="C1399" t="s">
        <v>2</v>
      </c>
      <c r="D1399" t="s">
        <v>12427</v>
      </c>
      <c r="E1399" t="s">
        <v>5</v>
      </c>
      <c r="F1399">
        <v>3013</v>
      </c>
      <c r="G1399">
        <v>3</v>
      </c>
      <c r="H1399">
        <v>1</v>
      </c>
      <c r="I1399">
        <v>1</v>
      </c>
      <c r="J1399">
        <v>463</v>
      </c>
      <c r="K1399">
        <v>1950</v>
      </c>
      <c r="L1399" t="s">
        <v>1553</v>
      </c>
      <c r="M1399" t="s">
        <v>65</v>
      </c>
      <c r="N1399" t="s">
        <v>21</v>
      </c>
      <c r="O1399" s="6" t="str">
        <f>INDEX(lkp_Region,MATCH(tbl_Sales[[#This Row],[Suburb]],lkp_Suburb,0))</f>
        <v>Western Metropolitan</v>
      </c>
      <c r="P1399" s="6">
        <f>MONTH(tbl_Sales[[#This Row],[Date]])</f>
        <v>6</v>
      </c>
      <c r="Q1399" s="6">
        <f>YEAR(tbl_Sales[[#This Row],[Date]])</f>
        <v>2016</v>
      </c>
    </row>
    <row r="1400" spans="1:17" x14ac:dyDescent="0.25">
      <c r="A1400" s="1">
        <v>42528</v>
      </c>
      <c r="B1400">
        <v>1650000</v>
      </c>
      <c r="C1400" t="s">
        <v>2</v>
      </c>
      <c r="D1400" t="s">
        <v>12427</v>
      </c>
      <c r="E1400" t="s">
        <v>5</v>
      </c>
      <c r="F1400">
        <v>3185</v>
      </c>
      <c r="G1400">
        <v>4</v>
      </c>
      <c r="H1400">
        <v>3</v>
      </c>
      <c r="I1400">
        <v>2</v>
      </c>
      <c r="J1400">
        <v>386</v>
      </c>
      <c r="K1400">
        <v>1913</v>
      </c>
      <c r="L1400" t="s">
        <v>1554</v>
      </c>
      <c r="M1400" t="s">
        <v>136</v>
      </c>
      <c r="N1400" t="s">
        <v>57</v>
      </c>
      <c r="O1400" s="6" t="str">
        <f>INDEX(lkp_Region,MATCH(tbl_Sales[[#This Row],[Suburb]],lkp_Suburb,0))</f>
        <v>Southern Metropolitan</v>
      </c>
      <c r="P1400" s="6">
        <f>MONTH(tbl_Sales[[#This Row],[Date]])</f>
        <v>6</v>
      </c>
      <c r="Q1400" s="6">
        <f>YEAR(tbl_Sales[[#This Row],[Date]])</f>
        <v>2016</v>
      </c>
    </row>
    <row r="1401" spans="1:17" x14ac:dyDescent="0.25">
      <c r="A1401" s="1">
        <v>42528</v>
      </c>
      <c r="B1401">
        <v>1500000</v>
      </c>
      <c r="C1401" t="s">
        <v>2</v>
      </c>
      <c r="D1401" t="s">
        <v>12428</v>
      </c>
      <c r="E1401" t="s">
        <v>5</v>
      </c>
      <c r="F1401">
        <v>3104</v>
      </c>
      <c r="G1401">
        <v>5</v>
      </c>
      <c r="H1401">
        <v>2</v>
      </c>
      <c r="I1401">
        <v>2</v>
      </c>
      <c r="J1401">
        <v>605</v>
      </c>
      <c r="L1401" t="s">
        <v>1555</v>
      </c>
      <c r="M1401" t="s">
        <v>99</v>
      </c>
      <c r="N1401" t="s">
        <v>101</v>
      </c>
      <c r="O1401" s="6" t="str">
        <f>INDEX(lkp_Region,MATCH(tbl_Sales[[#This Row],[Suburb]],lkp_Suburb,0))</f>
        <v>Southern Metropolitan</v>
      </c>
      <c r="P1401" s="6">
        <f>MONTH(tbl_Sales[[#This Row],[Date]])</f>
        <v>6</v>
      </c>
      <c r="Q1401" s="6">
        <f>YEAR(tbl_Sales[[#This Row],[Date]])</f>
        <v>2016</v>
      </c>
    </row>
    <row r="1402" spans="1:17" x14ac:dyDescent="0.25">
      <c r="A1402" s="1">
        <v>42528</v>
      </c>
      <c r="B1402">
        <v>3171000</v>
      </c>
      <c r="C1402" t="s">
        <v>2</v>
      </c>
      <c r="D1402" t="s">
        <v>12427</v>
      </c>
      <c r="E1402" t="s">
        <v>10</v>
      </c>
      <c r="F1402">
        <v>3186</v>
      </c>
      <c r="G1402">
        <v>5</v>
      </c>
      <c r="H1402">
        <v>2</v>
      </c>
      <c r="I1402">
        <v>2</v>
      </c>
      <c r="J1402">
        <v>710</v>
      </c>
      <c r="K1402">
        <v>2000</v>
      </c>
      <c r="L1402" t="s">
        <v>1556</v>
      </c>
      <c r="M1402" t="s">
        <v>105</v>
      </c>
      <c r="N1402" t="s">
        <v>107</v>
      </c>
      <c r="O1402" s="6" t="str">
        <f>INDEX(lkp_Region,MATCH(tbl_Sales[[#This Row],[Suburb]],lkp_Suburb,0))</f>
        <v>Southern Metropolitan</v>
      </c>
      <c r="P1402" s="6">
        <f>MONTH(tbl_Sales[[#This Row],[Date]])</f>
        <v>6</v>
      </c>
      <c r="Q1402" s="6">
        <f>YEAR(tbl_Sales[[#This Row],[Date]])</f>
        <v>2016</v>
      </c>
    </row>
    <row r="1403" spans="1:17" x14ac:dyDescent="0.25">
      <c r="A1403" s="1">
        <v>42528</v>
      </c>
      <c r="B1403">
        <v>2400000</v>
      </c>
      <c r="C1403" t="s">
        <v>2</v>
      </c>
      <c r="D1403" t="s">
        <v>12429</v>
      </c>
      <c r="E1403" t="s">
        <v>10</v>
      </c>
      <c r="F1403">
        <v>3079</v>
      </c>
      <c r="G1403">
        <v>4</v>
      </c>
      <c r="H1403">
        <v>2</v>
      </c>
      <c r="I1403">
        <v>2</v>
      </c>
      <c r="J1403">
        <v>1252</v>
      </c>
      <c r="K1403">
        <v>1920</v>
      </c>
      <c r="L1403" t="s">
        <v>1557</v>
      </c>
      <c r="M1403" t="s">
        <v>213</v>
      </c>
      <c r="N1403" t="s">
        <v>150</v>
      </c>
      <c r="O1403" s="6" t="str">
        <f>INDEX(lkp_Region,MATCH(tbl_Sales[[#This Row],[Suburb]],lkp_Suburb,0))</f>
        <v>Eastern Metropolitan</v>
      </c>
      <c r="P1403" s="6">
        <f>MONTH(tbl_Sales[[#This Row],[Date]])</f>
        <v>6</v>
      </c>
      <c r="Q1403" s="6">
        <f>YEAR(tbl_Sales[[#This Row],[Date]])</f>
        <v>2016</v>
      </c>
    </row>
    <row r="1404" spans="1:17" x14ac:dyDescent="0.25">
      <c r="A1404" s="1">
        <v>42529</v>
      </c>
      <c r="B1404">
        <v>1000000</v>
      </c>
      <c r="C1404" t="s">
        <v>13</v>
      </c>
      <c r="D1404" t="s">
        <v>12429</v>
      </c>
      <c r="E1404" t="s">
        <v>5</v>
      </c>
      <c r="F1404">
        <v>3144</v>
      </c>
      <c r="G1404">
        <v>3</v>
      </c>
      <c r="H1404">
        <v>2</v>
      </c>
      <c r="I1404">
        <v>1</v>
      </c>
      <c r="J1404">
        <v>176</v>
      </c>
      <c r="L1404" t="s">
        <v>1558</v>
      </c>
      <c r="M1404" t="s">
        <v>388</v>
      </c>
      <c r="N1404" t="s">
        <v>76</v>
      </c>
      <c r="O1404" s="6" t="str">
        <f>INDEX(lkp_Region,MATCH(tbl_Sales[[#This Row],[Suburb]],lkp_Suburb,0))</f>
        <v>Southern Metropolitan</v>
      </c>
      <c r="P1404" s="6">
        <f>MONTH(tbl_Sales[[#This Row],[Date]])</f>
        <v>6</v>
      </c>
      <c r="Q1404" s="6">
        <f>YEAR(tbl_Sales[[#This Row],[Date]])</f>
        <v>2016</v>
      </c>
    </row>
    <row r="1405" spans="1:17" x14ac:dyDescent="0.25">
      <c r="A1405" s="1">
        <v>42529</v>
      </c>
      <c r="B1405">
        <v>1405000</v>
      </c>
      <c r="C1405" t="s">
        <v>13</v>
      </c>
      <c r="D1405" t="s">
        <v>12427</v>
      </c>
      <c r="E1405" t="s">
        <v>10</v>
      </c>
      <c r="F1405">
        <v>3207</v>
      </c>
      <c r="G1405">
        <v>2</v>
      </c>
      <c r="H1405">
        <v>2</v>
      </c>
      <c r="I1405">
        <v>1</v>
      </c>
      <c r="J1405">
        <v>0</v>
      </c>
      <c r="L1405" t="s">
        <v>1559</v>
      </c>
      <c r="M1405" t="s">
        <v>24</v>
      </c>
      <c r="N1405" t="s">
        <v>26</v>
      </c>
      <c r="O1405" s="6" t="str">
        <f>INDEX(lkp_Region,MATCH(tbl_Sales[[#This Row],[Suburb]],lkp_Suburb,0))</f>
        <v>Southern Metropolitan</v>
      </c>
      <c r="P1405" s="6">
        <f>MONTH(tbl_Sales[[#This Row],[Date]])</f>
        <v>6</v>
      </c>
      <c r="Q1405" s="6">
        <f>YEAR(tbl_Sales[[#This Row],[Date]])</f>
        <v>2016</v>
      </c>
    </row>
    <row r="1406" spans="1:17" x14ac:dyDescent="0.25">
      <c r="A1406" s="1">
        <v>42529</v>
      </c>
      <c r="B1406">
        <v>265000</v>
      </c>
      <c r="C1406" t="s">
        <v>13</v>
      </c>
      <c r="D1406" t="s">
        <v>12424</v>
      </c>
      <c r="E1406" t="s">
        <v>5</v>
      </c>
      <c r="F1406">
        <v>3055</v>
      </c>
      <c r="G1406">
        <v>1</v>
      </c>
      <c r="H1406">
        <v>1</v>
      </c>
      <c r="I1406">
        <v>1</v>
      </c>
      <c r="J1406">
        <v>0</v>
      </c>
      <c r="K1406">
        <v>2000</v>
      </c>
      <c r="L1406" t="s">
        <v>1560</v>
      </c>
      <c r="M1406" t="s">
        <v>80</v>
      </c>
      <c r="N1406" t="s">
        <v>18</v>
      </c>
      <c r="O1406" s="6" t="str">
        <f>INDEX(lkp_Region,MATCH(tbl_Sales[[#This Row],[Suburb]],lkp_Suburb,0))</f>
        <v>Northern Metropolitan</v>
      </c>
      <c r="P1406" s="6">
        <f>MONTH(tbl_Sales[[#This Row],[Date]])</f>
        <v>6</v>
      </c>
      <c r="Q1406" s="6">
        <f>YEAR(tbl_Sales[[#This Row],[Date]])</f>
        <v>2016</v>
      </c>
    </row>
    <row r="1407" spans="1:17" x14ac:dyDescent="0.25">
      <c r="A1407" s="1">
        <v>42529</v>
      </c>
      <c r="B1407">
        <v>435000</v>
      </c>
      <c r="C1407" t="s">
        <v>13</v>
      </c>
      <c r="D1407" t="s">
        <v>12429</v>
      </c>
      <c r="E1407" t="s">
        <v>5</v>
      </c>
      <c r="F1407">
        <v>3056</v>
      </c>
      <c r="G1407">
        <v>2</v>
      </c>
      <c r="H1407">
        <v>1</v>
      </c>
      <c r="I1407">
        <v>1</v>
      </c>
      <c r="J1407">
        <v>0</v>
      </c>
      <c r="K1407">
        <v>1973</v>
      </c>
      <c r="L1407" t="s">
        <v>1561</v>
      </c>
      <c r="M1407" t="s">
        <v>117</v>
      </c>
      <c r="N1407" t="s">
        <v>18</v>
      </c>
      <c r="O1407" s="6" t="str">
        <f>INDEX(lkp_Region,MATCH(tbl_Sales[[#This Row],[Suburb]],lkp_Suburb,0))</f>
        <v>Northern Metropolitan</v>
      </c>
      <c r="P1407" s="6">
        <f>MONTH(tbl_Sales[[#This Row],[Date]])</f>
        <v>6</v>
      </c>
      <c r="Q1407" s="6">
        <f>YEAR(tbl_Sales[[#This Row],[Date]])</f>
        <v>2016</v>
      </c>
    </row>
    <row r="1408" spans="1:17" x14ac:dyDescent="0.25">
      <c r="A1408" s="1">
        <v>42529</v>
      </c>
      <c r="B1408">
        <v>1261000</v>
      </c>
      <c r="C1408" t="s">
        <v>2</v>
      </c>
      <c r="D1408" t="s">
        <v>12427</v>
      </c>
      <c r="E1408" t="s">
        <v>10</v>
      </c>
      <c r="F1408">
        <v>3056</v>
      </c>
      <c r="G1408">
        <v>3</v>
      </c>
      <c r="H1408">
        <v>1</v>
      </c>
      <c r="I1408">
        <v>1</v>
      </c>
      <c r="J1408">
        <v>216</v>
      </c>
      <c r="K1408">
        <v>1910</v>
      </c>
      <c r="L1408" t="s">
        <v>1562</v>
      </c>
      <c r="M1408" t="s">
        <v>117</v>
      </c>
      <c r="N1408" t="s">
        <v>18</v>
      </c>
      <c r="O1408" s="6" t="str">
        <f>INDEX(lkp_Region,MATCH(tbl_Sales[[#This Row],[Suburb]],lkp_Suburb,0))</f>
        <v>Northern Metropolitan</v>
      </c>
      <c r="P1408" s="6">
        <f>MONTH(tbl_Sales[[#This Row],[Date]])</f>
        <v>6</v>
      </c>
      <c r="Q1408" s="6">
        <f>YEAR(tbl_Sales[[#This Row],[Date]])</f>
        <v>2016</v>
      </c>
    </row>
    <row r="1409" spans="1:17" x14ac:dyDescent="0.25">
      <c r="A1409" s="1">
        <v>42529</v>
      </c>
      <c r="B1409">
        <v>1550000</v>
      </c>
      <c r="C1409" t="s">
        <v>2</v>
      </c>
      <c r="D1409" t="s">
        <v>12427</v>
      </c>
      <c r="E1409" t="s">
        <v>10</v>
      </c>
      <c r="F1409">
        <v>3056</v>
      </c>
      <c r="G1409">
        <v>3</v>
      </c>
      <c r="H1409">
        <v>1</v>
      </c>
      <c r="I1409">
        <v>1</v>
      </c>
      <c r="J1409">
        <v>346</v>
      </c>
      <c r="K1409">
        <v>1900</v>
      </c>
      <c r="L1409" t="s">
        <v>1563</v>
      </c>
      <c r="M1409" t="s">
        <v>117</v>
      </c>
      <c r="N1409" t="s">
        <v>18</v>
      </c>
      <c r="O1409" s="6" t="str">
        <f>INDEX(lkp_Region,MATCH(tbl_Sales[[#This Row],[Suburb]],lkp_Suburb,0))</f>
        <v>Northern Metropolitan</v>
      </c>
      <c r="P1409" s="6">
        <f>MONTH(tbl_Sales[[#This Row],[Date]])</f>
        <v>6</v>
      </c>
      <c r="Q1409" s="6">
        <f>YEAR(tbl_Sales[[#This Row],[Date]])</f>
        <v>2016</v>
      </c>
    </row>
    <row r="1410" spans="1:17" x14ac:dyDescent="0.25">
      <c r="A1410" s="1">
        <v>42529</v>
      </c>
      <c r="B1410">
        <v>829000</v>
      </c>
      <c r="C1410" t="s">
        <v>2</v>
      </c>
      <c r="D1410" t="s">
        <v>12427</v>
      </c>
      <c r="E1410" t="s">
        <v>10</v>
      </c>
      <c r="F1410">
        <v>3031</v>
      </c>
      <c r="G1410">
        <v>3</v>
      </c>
      <c r="H1410">
        <v>2</v>
      </c>
      <c r="I1410">
        <v>2</v>
      </c>
      <c r="J1410">
        <v>84</v>
      </c>
      <c r="L1410" t="s">
        <v>1564</v>
      </c>
      <c r="M1410" t="s">
        <v>264</v>
      </c>
      <c r="N1410" t="s">
        <v>88</v>
      </c>
      <c r="O1410" s="6" t="str">
        <f>INDEX(lkp_Region,MATCH(tbl_Sales[[#This Row],[Suburb]],lkp_Suburb,0))</f>
        <v>Northern Metropolitan</v>
      </c>
      <c r="P1410" s="6">
        <f>MONTH(tbl_Sales[[#This Row],[Date]])</f>
        <v>6</v>
      </c>
      <c r="Q1410" s="6">
        <f>YEAR(tbl_Sales[[#This Row],[Date]])</f>
        <v>2016</v>
      </c>
    </row>
    <row r="1411" spans="1:17" x14ac:dyDescent="0.25">
      <c r="A1411" s="1">
        <v>42529</v>
      </c>
      <c r="B1411">
        <v>1170000</v>
      </c>
      <c r="C1411" t="s">
        <v>2</v>
      </c>
      <c r="D1411" t="s">
        <v>12427</v>
      </c>
      <c r="E1411" t="s">
        <v>10</v>
      </c>
      <c r="F1411">
        <v>3053</v>
      </c>
      <c r="G1411">
        <v>2</v>
      </c>
      <c r="H1411">
        <v>1</v>
      </c>
      <c r="I1411">
        <v>1</v>
      </c>
      <c r="J1411">
        <v>144</v>
      </c>
      <c r="K1411">
        <v>1890</v>
      </c>
      <c r="L1411" t="s">
        <v>1565</v>
      </c>
      <c r="M1411" t="s">
        <v>164</v>
      </c>
      <c r="N1411" t="s">
        <v>88</v>
      </c>
      <c r="O1411" s="6" t="str">
        <f>INDEX(lkp_Region,MATCH(tbl_Sales[[#This Row],[Suburb]],lkp_Suburb,0))</f>
        <v>Northern Metropolitan</v>
      </c>
      <c r="P1411" s="6">
        <f>MONTH(tbl_Sales[[#This Row],[Date]])</f>
        <v>6</v>
      </c>
      <c r="Q1411" s="6">
        <f>YEAR(tbl_Sales[[#This Row],[Date]])</f>
        <v>2016</v>
      </c>
    </row>
    <row r="1412" spans="1:17" x14ac:dyDescent="0.25">
      <c r="A1412" s="1">
        <v>42529</v>
      </c>
      <c r="B1412">
        <v>2033000</v>
      </c>
      <c r="C1412" t="s">
        <v>2</v>
      </c>
      <c r="D1412" t="s">
        <v>12427</v>
      </c>
      <c r="E1412" t="s">
        <v>10</v>
      </c>
      <c r="F1412">
        <v>3053</v>
      </c>
      <c r="G1412">
        <v>4</v>
      </c>
      <c r="H1412">
        <v>2</v>
      </c>
      <c r="I1412">
        <v>2</v>
      </c>
      <c r="J1412">
        <v>123</v>
      </c>
      <c r="L1412" t="s">
        <v>1566</v>
      </c>
      <c r="M1412" t="s">
        <v>164</v>
      </c>
      <c r="N1412" t="s">
        <v>88</v>
      </c>
      <c r="O1412" s="6" t="str">
        <f>INDEX(lkp_Region,MATCH(tbl_Sales[[#This Row],[Suburb]],lkp_Suburb,0))</f>
        <v>Northern Metropolitan</v>
      </c>
      <c r="P1412" s="6">
        <f>MONTH(tbl_Sales[[#This Row],[Date]])</f>
        <v>6</v>
      </c>
      <c r="Q1412" s="6">
        <f>YEAR(tbl_Sales[[#This Row],[Date]])</f>
        <v>2016</v>
      </c>
    </row>
    <row r="1413" spans="1:17" x14ac:dyDescent="0.25">
      <c r="A1413" s="1">
        <v>42529</v>
      </c>
      <c r="B1413">
        <v>765000</v>
      </c>
      <c r="C1413" t="s">
        <v>2</v>
      </c>
      <c r="D1413" t="s">
        <v>12427</v>
      </c>
      <c r="E1413" t="s">
        <v>10</v>
      </c>
      <c r="F1413">
        <v>3204</v>
      </c>
      <c r="G1413">
        <v>2</v>
      </c>
      <c r="H1413">
        <v>1</v>
      </c>
      <c r="I1413">
        <v>2</v>
      </c>
      <c r="J1413">
        <v>300</v>
      </c>
      <c r="L1413" t="s">
        <v>1567</v>
      </c>
      <c r="M1413" t="s">
        <v>63</v>
      </c>
      <c r="N1413" t="s">
        <v>57</v>
      </c>
      <c r="O1413" s="6" t="str">
        <f>INDEX(lkp_Region,MATCH(tbl_Sales[[#This Row],[Suburb]],lkp_Suburb,0))</f>
        <v>Southern Metropolitan</v>
      </c>
      <c r="P1413" s="6">
        <f>MONTH(tbl_Sales[[#This Row],[Date]])</f>
        <v>6</v>
      </c>
      <c r="Q1413" s="6">
        <f>YEAR(tbl_Sales[[#This Row],[Date]])</f>
        <v>2016</v>
      </c>
    </row>
    <row r="1414" spans="1:17" x14ac:dyDescent="0.25">
      <c r="A1414" s="1">
        <v>42529</v>
      </c>
      <c r="B1414">
        <v>1262000</v>
      </c>
      <c r="C1414" t="s">
        <v>2</v>
      </c>
      <c r="D1414" t="s">
        <v>12428</v>
      </c>
      <c r="E1414" t="s">
        <v>10</v>
      </c>
      <c r="F1414">
        <v>3162</v>
      </c>
      <c r="G1414">
        <v>2</v>
      </c>
      <c r="H1414">
        <v>2</v>
      </c>
      <c r="I1414">
        <v>2</v>
      </c>
      <c r="J1414">
        <v>464</v>
      </c>
      <c r="K1414">
        <v>2016</v>
      </c>
      <c r="L1414" t="s">
        <v>1568</v>
      </c>
      <c r="M1414" t="s">
        <v>569</v>
      </c>
      <c r="N1414" t="s">
        <v>57</v>
      </c>
      <c r="O1414" s="6" t="str">
        <f>INDEX(lkp_Region,MATCH(tbl_Sales[[#This Row],[Suburb]],lkp_Suburb,0))</f>
        <v>Southern Metropolitan</v>
      </c>
      <c r="P1414" s="6">
        <f>MONTH(tbl_Sales[[#This Row],[Date]])</f>
        <v>6</v>
      </c>
      <c r="Q1414" s="6">
        <f>YEAR(tbl_Sales[[#This Row],[Date]])</f>
        <v>2016</v>
      </c>
    </row>
    <row r="1415" spans="1:17" x14ac:dyDescent="0.25">
      <c r="A1415" s="1">
        <v>42529</v>
      </c>
      <c r="B1415">
        <v>245000</v>
      </c>
      <c r="C1415" t="s">
        <v>13</v>
      </c>
      <c r="D1415" t="s">
        <v>12427</v>
      </c>
      <c r="E1415" t="s">
        <v>5</v>
      </c>
      <c r="F1415">
        <v>3071</v>
      </c>
      <c r="G1415">
        <v>1</v>
      </c>
      <c r="H1415">
        <v>1</v>
      </c>
      <c r="I1415">
        <v>1</v>
      </c>
      <c r="J1415">
        <v>0</v>
      </c>
      <c r="L1415" t="s">
        <v>1569</v>
      </c>
      <c r="M1415" t="s">
        <v>60</v>
      </c>
      <c r="N1415" t="s">
        <v>62</v>
      </c>
      <c r="O1415" s="6" t="str">
        <f>INDEX(lkp_Region,MATCH(tbl_Sales[[#This Row],[Suburb]],lkp_Suburb,0))</f>
        <v>Northern Metropolitan</v>
      </c>
      <c r="P1415" s="6">
        <f>MONTH(tbl_Sales[[#This Row],[Date]])</f>
        <v>6</v>
      </c>
      <c r="Q1415" s="6">
        <f>YEAR(tbl_Sales[[#This Row],[Date]])</f>
        <v>2016</v>
      </c>
    </row>
    <row r="1416" spans="1:17" x14ac:dyDescent="0.25">
      <c r="A1416" s="1">
        <v>42529</v>
      </c>
      <c r="B1416">
        <v>425000</v>
      </c>
      <c r="C1416" t="s">
        <v>2</v>
      </c>
      <c r="D1416" t="s">
        <v>12423</v>
      </c>
      <c r="E1416" t="s">
        <v>10</v>
      </c>
      <c r="F1416">
        <v>3020</v>
      </c>
      <c r="G1416">
        <v>2</v>
      </c>
      <c r="H1416">
        <v>1</v>
      </c>
      <c r="I1416">
        <v>1</v>
      </c>
      <c r="J1416">
        <v>225</v>
      </c>
      <c r="K1416">
        <v>2000</v>
      </c>
      <c r="L1416" t="s">
        <v>1570</v>
      </c>
      <c r="M1416" t="s">
        <v>443</v>
      </c>
      <c r="N1416" t="s">
        <v>3</v>
      </c>
      <c r="O1416" s="6" t="str">
        <f>INDEX(lkp_Region,MATCH(tbl_Sales[[#This Row],[Suburb]],lkp_Suburb,0))</f>
        <v>Western Metropolitan</v>
      </c>
      <c r="P1416" s="6">
        <f>MONTH(tbl_Sales[[#This Row],[Date]])</f>
        <v>6</v>
      </c>
      <c r="Q1416" s="6">
        <f>YEAR(tbl_Sales[[#This Row],[Date]])</f>
        <v>2016</v>
      </c>
    </row>
    <row r="1417" spans="1:17" x14ac:dyDescent="0.25">
      <c r="A1417" s="1">
        <v>42529</v>
      </c>
      <c r="B1417">
        <v>1400000</v>
      </c>
      <c r="C1417" t="s">
        <v>2</v>
      </c>
      <c r="D1417" t="s">
        <v>12429</v>
      </c>
      <c r="E1417" t="s">
        <v>5</v>
      </c>
      <c r="F1417">
        <v>3124</v>
      </c>
      <c r="G1417">
        <v>4</v>
      </c>
      <c r="H1417">
        <v>1</v>
      </c>
      <c r="I1417">
        <v>0</v>
      </c>
      <c r="J1417">
        <v>693</v>
      </c>
      <c r="K1417">
        <v>1935</v>
      </c>
      <c r="L1417" t="s">
        <v>1571</v>
      </c>
      <c r="M1417" t="s">
        <v>209</v>
      </c>
      <c r="N1417" t="s">
        <v>101</v>
      </c>
      <c r="O1417" s="6" t="str">
        <f>INDEX(lkp_Region,MATCH(tbl_Sales[[#This Row],[Suburb]],lkp_Suburb,0))</f>
        <v>Southern Metropolitan</v>
      </c>
      <c r="P1417" s="6">
        <f>MONTH(tbl_Sales[[#This Row],[Date]])</f>
        <v>6</v>
      </c>
      <c r="Q1417" s="6">
        <f>YEAR(tbl_Sales[[#This Row],[Date]])</f>
        <v>2016</v>
      </c>
    </row>
    <row r="1418" spans="1:17" x14ac:dyDescent="0.25">
      <c r="A1418" s="1">
        <v>42529</v>
      </c>
      <c r="B1418">
        <v>1875000</v>
      </c>
      <c r="C1418" t="s">
        <v>2</v>
      </c>
      <c r="D1418" t="s">
        <v>12425</v>
      </c>
      <c r="E1418" t="s">
        <v>5</v>
      </c>
      <c r="F1418">
        <v>3104</v>
      </c>
      <c r="G1418">
        <v>5</v>
      </c>
      <c r="H1418">
        <v>3</v>
      </c>
      <c r="I1418">
        <v>2</v>
      </c>
      <c r="J1418">
        <v>842</v>
      </c>
      <c r="K1418">
        <v>1961</v>
      </c>
      <c r="L1418" t="s">
        <v>1572</v>
      </c>
      <c r="M1418" t="s">
        <v>99</v>
      </c>
      <c r="N1418" t="s">
        <v>101</v>
      </c>
      <c r="O1418" s="6" t="str">
        <f>INDEX(lkp_Region,MATCH(tbl_Sales[[#This Row],[Suburb]],lkp_Suburb,0))</f>
        <v>Southern Metropolitan</v>
      </c>
      <c r="P1418" s="6">
        <f>MONTH(tbl_Sales[[#This Row],[Date]])</f>
        <v>6</v>
      </c>
      <c r="Q1418" s="6">
        <f>YEAR(tbl_Sales[[#This Row],[Date]])</f>
        <v>2016</v>
      </c>
    </row>
    <row r="1419" spans="1:17" x14ac:dyDescent="0.25">
      <c r="A1419" s="1">
        <v>42529</v>
      </c>
      <c r="B1419">
        <v>2065000</v>
      </c>
      <c r="C1419" t="s">
        <v>2</v>
      </c>
      <c r="D1419" t="s">
        <v>12429</v>
      </c>
      <c r="E1419" t="s">
        <v>10</v>
      </c>
      <c r="F1419">
        <v>3122</v>
      </c>
      <c r="G1419">
        <v>3</v>
      </c>
      <c r="H1419">
        <v>1</v>
      </c>
      <c r="I1419">
        <v>1</v>
      </c>
      <c r="J1419">
        <v>351</v>
      </c>
      <c r="K1419">
        <v>1910</v>
      </c>
      <c r="L1419" t="s">
        <v>1573</v>
      </c>
      <c r="M1419" t="s">
        <v>461</v>
      </c>
      <c r="N1419" t="s">
        <v>101</v>
      </c>
      <c r="O1419" s="6" t="str">
        <f>INDEX(lkp_Region,MATCH(tbl_Sales[[#This Row],[Suburb]],lkp_Suburb,0))</f>
        <v>Southern Metropolitan</v>
      </c>
      <c r="P1419" s="6">
        <f>MONTH(tbl_Sales[[#This Row],[Date]])</f>
        <v>6</v>
      </c>
      <c r="Q1419" s="6">
        <f>YEAR(tbl_Sales[[#This Row],[Date]])</f>
        <v>2016</v>
      </c>
    </row>
    <row r="1420" spans="1:17" x14ac:dyDescent="0.25">
      <c r="A1420" s="1">
        <v>42529</v>
      </c>
      <c r="B1420">
        <v>2170000</v>
      </c>
      <c r="C1420" t="s">
        <v>2</v>
      </c>
      <c r="D1420" t="s">
        <v>12425</v>
      </c>
      <c r="E1420" t="s">
        <v>5</v>
      </c>
      <c r="F1420">
        <v>3104</v>
      </c>
      <c r="G1420">
        <v>4</v>
      </c>
      <c r="H1420">
        <v>2</v>
      </c>
      <c r="I1420">
        <v>2</v>
      </c>
      <c r="J1420">
        <v>1040</v>
      </c>
      <c r="L1420" t="s">
        <v>1574</v>
      </c>
      <c r="M1420" t="s">
        <v>99</v>
      </c>
      <c r="N1420" t="s">
        <v>101</v>
      </c>
      <c r="O1420" s="6" t="str">
        <f>INDEX(lkp_Region,MATCH(tbl_Sales[[#This Row],[Suburb]],lkp_Suburb,0))</f>
        <v>Southern Metropolitan</v>
      </c>
      <c r="P1420" s="6">
        <f>MONTH(tbl_Sales[[#This Row],[Date]])</f>
        <v>6</v>
      </c>
      <c r="Q1420" s="6">
        <f>YEAR(tbl_Sales[[#This Row],[Date]])</f>
        <v>2016</v>
      </c>
    </row>
    <row r="1421" spans="1:17" x14ac:dyDescent="0.25">
      <c r="A1421" s="1">
        <v>42529</v>
      </c>
      <c r="B1421">
        <v>360000</v>
      </c>
      <c r="C1421" t="s">
        <v>13</v>
      </c>
      <c r="D1421" t="s">
        <v>12423</v>
      </c>
      <c r="E1421" t="s">
        <v>5</v>
      </c>
      <c r="F1421">
        <v>3081</v>
      </c>
      <c r="G1421">
        <v>2</v>
      </c>
      <c r="H1421">
        <v>1</v>
      </c>
      <c r="I1421">
        <v>1</v>
      </c>
      <c r="J1421">
        <v>89</v>
      </c>
      <c r="K1421">
        <v>1970</v>
      </c>
      <c r="L1421" t="s">
        <v>1575</v>
      </c>
      <c r="M1421" t="s">
        <v>148</v>
      </c>
      <c r="N1421" t="s">
        <v>150</v>
      </c>
      <c r="O1421" s="6" t="str">
        <f>INDEX(lkp_Region,MATCH(tbl_Sales[[#This Row],[Suburb]],lkp_Suburb,0))</f>
        <v>Eastern Metropolitan</v>
      </c>
      <c r="P1421" s="6">
        <f>MONTH(tbl_Sales[[#This Row],[Date]])</f>
        <v>6</v>
      </c>
      <c r="Q1421" s="6">
        <f>YEAR(tbl_Sales[[#This Row],[Date]])</f>
        <v>2016</v>
      </c>
    </row>
    <row r="1422" spans="1:17" x14ac:dyDescent="0.25">
      <c r="A1422" s="1">
        <v>42529</v>
      </c>
      <c r="B1422">
        <v>646250</v>
      </c>
      <c r="C1422" t="s">
        <v>2</v>
      </c>
      <c r="D1422" t="s">
        <v>12427</v>
      </c>
      <c r="E1422" t="s">
        <v>10</v>
      </c>
      <c r="F1422">
        <v>3081</v>
      </c>
      <c r="G1422">
        <v>3</v>
      </c>
      <c r="H1422">
        <v>1</v>
      </c>
      <c r="I1422">
        <v>2</v>
      </c>
      <c r="J1422">
        <v>616</v>
      </c>
      <c r="K1422">
        <v>1965</v>
      </c>
      <c r="L1422" t="s">
        <v>1576</v>
      </c>
      <c r="M1422" t="s">
        <v>148</v>
      </c>
      <c r="N1422" t="s">
        <v>150</v>
      </c>
      <c r="O1422" s="6" t="str">
        <f>INDEX(lkp_Region,MATCH(tbl_Sales[[#This Row],[Suburb]],lkp_Suburb,0))</f>
        <v>Eastern Metropolitan</v>
      </c>
      <c r="P1422" s="6">
        <f>MONTH(tbl_Sales[[#This Row],[Date]])</f>
        <v>6</v>
      </c>
      <c r="Q1422" s="6">
        <f>YEAR(tbl_Sales[[#This Row],[Date]])</f>
        <v>2016</v>
      </c>
    </row>
    <row r="1423" spans="1:17" x14ac:dyDescent="0.25">
      <c r="A1423" s="1">
        <v>42529</v>
      </c>
      <c r="B1423">
        <v>1100000</v>
      </c>
      <c r="C1423" t="s">
        <v>2</v>
      </c>
      <c r="D1423" t="s">
        <v>12428</v>
      </c>
      <c r="E1423" t="s">
        <v>5</v>
      </c>
      <c r="F1423">
        <v>3084</v>
      </c>
      <c r="G1423">
        <v>3</v>
      </c>
      <c r="H1423">
        <v>2</v>
      </c>
      <c r="I1423">
        <v>1</v>
      </c>
      <c r="J1423">
        <v>555</v>
      </c>
      <c r="K1423">
        <v>1988</v>
      </c>
      <c r="L1423" t="s">
        <v>1577</v>
      </c>
      <c r="M1423" t="s">
        <v>257</v>
      </c>
      <c r="N1423" t="s">
        <v>150</v>
      </c>
      <c r="O1423" s="6" t="str">
        <f>INDEX(lkp_Region,MATCH(tbl_Sales[[#This Row],[Suburb]],lkp_Suburb,0))</f>
        <v>Eastern Metropolitan</v>
      </c>
      <c r="P1423" s="6">
        <f>MONTH(tbl_Sales[[#This Row],[Date]])</f>
        <v>6</v>
      </c>
      <c r="Q1423" s="6">
        <f>YEAR(tbl_Sales[[#This Row],[Date]])</f>
        <v>2016</v>
      </c>
    </row>
    <row r="1424" spans="1:17" x14ac:dyDescent="0.25">
      <c r="A1424" s="1">
        <v>42530</v>
      </c>
      <c r="B1424">
        <v>623500</v>
      </c>
      <c r="C1424" t="s">
        <v>13</v>
      </c>
      <c r="D1424" t="s">
        <v>12428</v>
      </c>
      <c r="E1424" t="s">
        <v>5</v>
      </c>
      <c r="F1424">
        <v>3141</v>
      </c>
      <c r="G1424">
        <v>2</v>
      </c>
      <c r="H1424">
        <v>1</v>
      </c>
      <c r="I1424">
        <v>1</v>
      </c>
      <c r="J1424">
        <v>0</v>
      </c>
      <c r="K1424">
        <v>1970</v>
      </c>
      <c r="L1424" t="s">
        <v>1578</v>
      </c>
      <c r="M1424" t="s">
        <v>111</v>
      </c>
      <c r="N1424" t="s">
        <v>76</v>
      </c>
      <c r="O1424" s="6" t="str">
        <f>INDEX(lkp_Region,MATCH(tbl_Sales[[#This Row],[Suburb]],lkp_Suburb,0))</f>
        <v>Southern Metropolitan</v>
      </c>
      <c r="P1424" s="6">
        <f>MONTH(tbl_Sales[[#This Row],[Date]])</f>
        <v>6</v>
      </c>
      <c r="Q1424" s="6">
        <f>YEAR(tbl_Sales[[#This Row],[Date]])</f>
        <v>2016</v>
      </c>
    </row>
    <row r="1425" spans="1:17" x14ac:dyDescent="0.25">
      <c r="A1425" s="1">
        <v>42530</v>
      </c>
      <c r="B1425">
        <v>470000</v>
      </c>
      <c r="C1425" t="s">
        <v>13</v>
      </c>
      <c r="D1425" t="s">
        <v>12427</v>
      </c>
      <c r="E1425" t="s">
        <v>5</v>
      </c>
      <c r="F1425">
        <v>3207</v>
      </c>
      <c r="G1425">
        <v>1</v>
      </c>
      <c r="H1425">
        <v>1</v>
      </c>
      <c r="I1425">
        <v>1</v>
      </c>
      <c r="J1425">
        <v>0</v>
      </c>
      <c r="L1425" t="s">
        <v>1579</v>
      </c>
      <c r="M1425" t="s">
        <v>24</v>
      </c>
      <c r="N1425" t="s">
        <v>26</v>
      </c>
      <c r="O1425" s="6" t="str">
        <f>INDEX(lkp_Region,MATCH(tbl_Sales[[#This Row],[Suburb]],lkp_Suburb,0))</f>
        <v>Southern Metropolitan</v>
      </c>
      <c r="P1425" s="6">
        <f>MONTH(tbl_Sales[[#This Row],[Date]])</f>
        <v>6</v>
      </c>
      <c r="Q1425" s="6">
        <f>YEAR(tbl_Sales[[#This Row],[Date]])</f>
        <v>2016</v>
      </c>
    </row>
    <row r="1426" spans="1:17" x14ac:dyDescent="0.25">
      <c r="A1426" s="1">
        <v>42530</v>
      </c>
      <c r="B1426">
        <v>500000</v>
      </c>
      <c r="C1426" t="s">
        <v>13</v>
      </c>
      <c r="D1426" t="s">
        <v>12424</v>
      </c>
      <c r="E1426" t="s">
        <v>5</v>
      </c>
      <c r="F1426">
        <v>3184</v>
      </c>
      <c r="G1426">
        <v>2</v>
      </c>
      <c r="H1426">
        <v>1</v>
      </c>
      <c r="I1426">
        <v>1</v>
      </c>
      <c r="J1426">
        <v>0</v>
      </c>
      <c r="K1426">
        <v>1970</v>
      </c>
      <c r="L1426" t="s">
        <v>1580</v>
      </c>
      <c r="M1426" t="s">
        <v>58</v>
      </c>
      <c r="N1426" t="s">
        <v>26</v>
      </c>
      <c r="O1426" s="6" t="str">
        <f>INDEX(lkp_Region,MATCH(tbl_Sales[[#This Row],[Suburb]],lkp_Suburb,0))</f>
        <v>Southern Metropolitan</v>
      </c>
      <c r="P1426" s="6">
        <f>MONTH(tbl_Sales[[#This Row],[Date]])</f>
        <v>6</v>
      </c>
      <c r="Q1426" s="6">
        <f>YEAR(tbl_Sales[[#This Row],[Date]])</f>
        <v>2016</v>
      </c>
    </row>
    <row r="1427" spans="1:17" x14ac:dyDescent="0.25">
      <c r="A1427" s="1">
        <v>42530</v>
      </c>
      <c r="B1427">
        <v>700000</v>
      </c>
      <c r="C1427" t="s">
        <v>13</v>
      </c>
      <c r="D1427" t="s">
        <v>12430</v>
      </c>
      <c r="E1427" t="s">
        <v>5</v>
      </c>
      <c r="F1427">
        <v>3206</v>
      </c>
      <c r="G1427">
        <v>2</v>
      </c>
      <c r="H1427">
        <v>1</v>
      </c>
      <c r="I1427">
        <v>1</v>
      </c>
      <c r="J1427">
        <v>0</v>
      </c>
      <c r="K1427">
        <v>1970</v>
      </c>
      <c r="L1427" t="s">
        <v>1581</v>
      </c>
      <c r="M1427" t="s">
        <v>474</v>
      </c>
      <c r="N1427" t="s">
        <v>26</v>
      </c>
      <c r="O1427" s="6" t="str">
        <f>INDEX(lkp_Region,MATCH(tbl_Sales[[#This Row],[Suburb]],lkp_Suburb,0))</f>
        <v>Southern Metropolitan</v>
      </c>
      <c r="P1427" s="6">
        <f>MONTH(tbl_Sales[[#This Row],[Date]])</f>
        <v>6</v>
      </c>
      <c r="Q1427" s="6">
        <f>YEAR(tbl_Sales[[#This Row],[Date]])</f>
        <v>2016</v>
      </c>
    </row>
    <row r="1428" spans="1:17" x14ac:dyDescent="0.25">
      <c r="A1428" s="1">
        <v>42530</v>
      </c>
      <c r="B1428">
        <v>1320000</v>
      </c>
      <c r="C1428" t="s">
        <v>2</v>
      </c>
      <c r="D1428" t="s">
        <v>12429</v>
      </c>
      <c r="E1428" t="s">
        <v>10</v>
      </c>
      <c r="F1428">
        <v>3181</v>
      </c>
      <c r="G1428">
        <v>3</v>
      </c>
      <c r="H1428">
        <v>1</v>
      </c>
      <c r="I1428">
        <v>0</v>
      </c>
      <c r="J1428">
        <v>365</v>
      </c>
      <c r="L1428" t="s">
        <v>1582</v>
      </c>
      <c r="M1428" t="s">
        <v>431</v>
      </c>
      <c r="N1428" t="s">
        <v>26</v>
      </c>
      <c r="O1428" s="6" t="str">
        <f>INDEX(lkp_Region,MATCH(tbl_Sales[[#This Row],[Suburb]],lkp_Suburb,0))</f>
        <v>Southern Metropolitan</v>
      </c>
      <c r="P1428" s="6">
        <f>MONTH(tbl_Sales[[#This Row],[Date]])</f>
        <v>6</v>
      </c>
      <c r="Q1428" s="6">
        <f>YEAR(tbl_Sales[[#This Row],[Date]])</f>
        <v>2016</v>
      </c>
    </row>
    <row r="1429" spans="1:17" x14ac:dyDescent="0.25">
      <c r="A1429" s="1">
        <v>42530</v>
      </c>
      <c r="B1429">
        <v>1250000</v>
      </c>
      <c r="C1429" t="s">
        <v>2</v>
      </c>
      <c r="D1429" t="s">
        <v>12430</v>
      </c>
      <c r="E1429" t="s">
        <v>10</v>
      </c>
      <c r="F1429">
        <v>3039</v>
      </c>
      <c r="G1429">
        <v>3</v>
      </c>
      <c r="H1429">
        <v>2</v>
      </c>
      <c r="I1429">
        <v>1</v>
      </c>
      <c r="J1429">
        <v>283</v>
      </c>
      <c r="K1429">
        <v>2002</v>
      </c>
      <c r="L1429" t="s">
        <v>1583</v>
      </c>
      <c r="M1429" t="s">
        <v>242</v>
      </c>
      <c r="N1429" t="s">
        <v>49</v>
      </c>
      <c r="O1429" s="6" t="str">
        <f>INDEX(lkp_Region,MATCH(tbl_Sales[[#This Row],[Suburb]],lkp_Suburb,0))</f>
        <v>Western Metropolitan</v>
      </c>
      <c r="P1429" s="6">
        <f>MONTH(tbl_Sales[[#This Row],[Date]])</f>
        <v>6</v>
      </c>
      <c r="Q1429" s="6">
        <f>YEAR(tbl_Sales[[#This Row],[Date]])</f>
        <v>2016</v>
      </c>
    </row>
    <row r="1430" spans="1:17" x14ac:dyDescent="0.25">
      <c r="A1430" s="1">
        <v>42530</v>
      </c>
      <c r="B1430">
        <v>500000</v>
      </c>
      <c r="C1430" t="s">
        <v>13</v>
      </c>
      <c r="D1430" t="s">
        <v>12427</v>
      </c>
      <c r="E1430" t="s">
        <v>10</v>
      </c>
      <c r="F1430">
        <v>3053</v>
      </c>
      <c r="G1430">
        <v>2</v>
      </c>
      <c r="H1430">
        <v>2</v>
      </c>
      <c r="I1430">
        <v>1</v>
      </c>
      <c r="J1430">
        <v>0</v>
      </c>
      <c r="K1430">
        <v>2010</v>
      </c>
      <c r="L1430" t="s">
        <v>1584</v>
      </c>
      <c r="M1430" t="s">
        <v>164</v>
      </c>
      <c r="N1430" t="s">
        <v>88</v>
      </c>
      <c r="O1430" s="6" t="str">
        <f>INDEX(lkp_Region,MATCH(tbl_Sales[[#This Row],[Suburb]],lkp_Suburb,0))</f>
        <v>Northern Metropolitan</v>
      </c>
      <c r="P1430" s="6">
        <f>MONTH(tbl_Sales[[#This Row],[Date]])</f>
        <v>6</v>
      </c>
      <c r="Q1430" s="6">
        <f>YEAR(tbl_Sales[[#This Row],[Date]])</f>
        <v>2016</v>
      </c>
    </row>
    <row r="1431" spans="1:17" x14ac:dyDescent="0.25">
      <c r="A1431" s="1">
        <v>42530</v>
      </c>
      <c r="B1431">
        <v>940000</v>
      </c>
      <c r="C1431" t="s">
        <v>2</v>
      </c>
      <c r="D1431" t="s">
        <v>12427</v>
      </c>
      <c r="E1431" t="s">
        <v>5</v>
      </c>
      <c r="F1431">
        <v>3032</v>
      </c>
      <c r="G1431">
        <v>4</v>
      </c>
      <c r="H1431">
        <v>2</v>
      </c>
      <c r="I1431">
        <v>1</v>
      </c>
      <c r="J1431">
        <v>516</v>
      </c>
      <c r="L1431" t="s">
        <v>1585</v>
      </c>
      <c r="M1431" t="s">
        <v>21</v>
      </c>
      <c r="N1431" t="s">
        <v>21</v>
      </c>
      <c r="O1431" s="6" t="str">
        <f>INDEX(lkp_Region,MATCH(tbl_Sales[[#This Row],[Suburb]],lkp_Suburb,0))</f>
        <v>Western Metropolitan</v>
      </c>
      <c r="P1431" s="6">
        <f>MONTH(tbl_Sales[[#This Row],[Date]])</f>
        <v>6</v>
      </c>
      <c r="Q1431" s="6">
        <f>YEAR(tbl_Sales[[#This Row],[Date]])</f>
        <v>2016</v>
      </c>
    </row>
    <row r="1432" spans="1:17" x14ac:dyDescent="0.25">
      <c r="A1432" s="1">
        <v>42530</v>
      </c>
      <c r="B1432">
        <v>331000</v>
      </c>
      <c r="C1432" t="s">
        <v>13</v>
      </c>
      <c r="D1432" t="s">
        <v>12424</v>
      </c>
      <c r="E1432" t="s">
        <v>10</v>
      </c>
      <c r="F1432">
        <v>3016</v>
      </c>
      <c r="G1432">
        <v>1</v>
      </c>
      <c r="H1432">
        <v>1</v>
      </c>
      <c r="I1432">
        <v>1</v>
      </c>
      <c r="J1432">
        <v>0</v>
      </c>
      <c r="L1432" t="s">
        <v>1586</v>
      </c>
      <c r="M1432" t="s">
        <v>196</v>
      </c>
      <c r="N1432" t="s">
        <v>69</v>
      </c>
      <c r="O1432" s="6" t="str">
        <f>INDEX(lkp_Region,MATCH(tbl_Sales[[#This Row],[Suburb]],lkp_Suburb,0))</f>
        <v>Western Metropolitan</v>
      </c>
      <c r="P1432" s="6">
        <f>MONTH(tbl_Sales[[#This Row],[Date]])</f>
        <v>6</v>
      </c>
      <c r="Q1432" s="6">
        <f>YEAR(tbl_Sales[[#This Row],[Date]])</f>
        <v>2016</v>
      </c>
    </row>
    <row r="1433" spans="1:17" x14ac:dyDescent="0.25">
      <c r="A1433" s="1">
        <v>42530</v>
      </c>
      <c r="B1433">
        <v>380000</v>
      </c>
      <c r="C1433" t="s">
        <v>13</v>
      </c>
      <c r="D1433" t="s">
        <v>12430</v>
      </c>
      <c r="E1433" t="s">
        <v>5</v>
      </c>
      <c r="F1433">
        <v>3016</v>
      </c>
      <c r="G1433">
        <v>2</v>
      </c>
      <c r="H1433">
        <v>1</v>
      </c>
      <c r="I1433">
        <v>1</v>
      </c>
      <c r="J1433">
        <v>0</v>
      </c>
      <c r="K1433">
        <v>1960</v>
      </c>
      <c r="L1433" t="s">
        <v>1588</v>
      </c>
      <c r="M1433" t="s">
        <v>1587</v>
      </c>
      <c r="N1433" t="s">
        <v>69</v>
      </c>
      <c r="O1433" s="6" t="str">
        <f>INDEX(lkp_Region,MATCH(tbl_Sales[[#This Row],[Suburb]],lkp_Suburb,0))</f>
        <v>Western Metropolitan</v>
      </c>
      <c r="P1433" s="6">
        <f>MONTH(tbl_Sales[[#This Row],[Date]])</f>
        <v>6</v>
      </c>
      <c r="Q1433" s="6">
        <f>YEAR(tbl_Sales[[#This Row],[Date]])</f>
        <v>2016</v>
      </c>
    </row>
    <row r="1434" spans="1:17" x14ac:dyDescent="0.25">
      <c r="A1434" s="1">
        <v>42530</v>
      </c>
      <c r="B1434">
        <v>753000</v>
      </c>
      <c r="C1434" t="s">
        <v>2</v>
      </c>
      <c r="D1434" t="s">
        <v>12423</v>
      </c>
      <c r="E1434" t="s">
        <v>10</v>
      </c>
      <c r="F1434">
        <v>3018</v>
      </c>
      <c r="G1434">
        <v>3</v>
      </c>
      <c r="H1434">
        <v>2</v>
      </c>
      <c r="I1434">
        <v>2</v>
      </c>
      <c r="J1434">
        <v>529</v>
      </c>
      <c r="L1434" t="s">
        <v>1589</v>
      </c>
      <c r="M1434" t="s">
        <v>67</v>
      </c>
      <c r="N1434" t="s">
        <v>69</v>
      </c>
      <c r="O1434" s="6" t="str">
        <f>INDEX(lkp_Region,MATCH(tbl_Sales[[#This Row],[Suburb]],lkp_Suburb,0))</f>
        <v>Western Metropolitan</v>
      </c>
      <c r="P1434" s="6">
        <f>MONTH(tbl_Sales[[#This Row],[Date]])</f>
        <v>6</v>
      </c>
      <c r="Q1434" s="6">
        <f>YEAR(tbl_Sales[[#This Row],[Date]])</f>
        <v>2016</v>
      </c>
    </row>
    <row r="1435" spans="1:17" x14ac:dyDescent="0.25">
      <c r="A1435" s="1">
        <v>42530</v>
      </c>
      <c r="B1435">
        <v>1050000</v>
      </c>
      <c r="C1435" t="s">
        <v>2</v>
      </c>
      <c r="D1435" t="s">
        <v>12429</v>
      </c>
      <c r="E1435" t="s">
        <v>10</v>
      </c>
      <c r="F1435">
        <v>3165</v>
      </c>
      <c r="G1435">
        <v>3</v>
      </c>
      <c r="H1435">
        <v>1</v>
      </c>
      <c r="I1435">
        <v>4</v>
      </c>
      <c r="J1435">
        <v>726</v>
      </c>
      <c r="K1435">
        <v>1950</v>
      </c>
      <c r="L1435" t="s">
        <v>1590</v>
      </c>
      <c r="M1435" t="s">
        <v>138</v>
      </c>
      <c r="N1435" t="s">
        <v>57</v>
      </c>
      <c r="O1435" s="6" t="str">
        <f>INDEX(lkp_Region,MATCH(tbl_Sales[[#This Row],[Suburb]],lkp_Suburb,0))</f>
        <v>Southern Metropolitan</v>
      </c>
      <c r="P1435" s="6">
        <f>MONTH(tbl_Sales[[#This Row],[Date]])</f>
        <v>6</v>
      </c>
      <c r="Q1435" s="6">
        <f>YEAR(tbl_Sales[[#This Row],[Date]])</f>
        <v>2016</v>
      </c>
    </row>
    <row r="1436" spans="1:17" x14ac:dyDescent="0.25">
      <c r="A1436" s="1">
        <v>42530</v>
      </c>
      <c r="B1436">
        <v>1075000</v>
      </c>
      <c r="C1436" t="s">
        <v>2</v>
      </c>
      <c r="D1436" t="s">
        <v>12428</v>
      </c>
      <c r="E1436" t="s">
        <v>5</v>
      </c>
      <c r="F1436">
        <v>3187</v>
      </c>
      <c r="G1436">
        <v>3</v>
      </c>
      <c r="H1436">
        <v>2</v>
      </c>
      <c r="I1436">
        <v>2</v>
      </c>
      <c r="J1436">
        <v>312</v>
      </c>
      <c r="K1436">
        <v>1990</v>
      </c>
      <c r="L1436" t="s">
        <v>1591</v>
      </c>
      <c r="M1436" t="s">
        <v>346</v>
      </c>
      <c r="N1436" t="s">
        <v>57</v>
      </c>
      <c r="O1436" s="6" t="str">
        <f>INDEX(lkp_Region,MATCH(tbl_Sales[[#This Row],[Suburb]],lkp_Suburb,0))</f>
        <v>Southern Metropolitan</v>
      </c>
      <c r="P1436" s="6">
        <f>MONTH(tbl_Sales[[#This Row],[Date]])</f>
        <v>6</v>
      </c>
      <c r="Q1436" s="6">
        <f>YEAR(tbl_Sales[[#This Row],[Date]])</f>
        <v>2016</v>
      </c>
    </row>
    <row r="1437" spans="1:17" x14ac:dyDescent="0.25">
      <c r="A1437" s="1">
        <v>42530</v>
      </c>
      <c r="B1437">
        <v>1197000</v>
      </c>
      <c r="C1437" t="s">
        <v>2</v>
      </c>
      <c r="D1437" t="s">
        <v>12429</v>
      </c>
      <c r="E1437" t="s">
        <v>10</v>
      </c>
      <c r="F1437">
        <v>3165</v>
      </c>
      <c r="G1437">
        <v>3</v>
      </c>
      <c r="H1437">
        <v>1</v>
      </c>
      <c r="I1437">
        <v>2</v>
      </c>
      <c r="J1437">
        <v>692</v>
      </c>
      <c r="K1437">
        <v>1949</v>
      </c>
      <c r="L1437" t="s">
        <v>1592</v>
      </c>
      <c r="M1437" t="s">
        <v>138</v>
      </c>
      <c r="N1437" t="s">
        <v>57</v>
      </c>
      <c r="O1437" s="6" t="str">
        <f>INDEX(lkp_Region,MATCH(tbl_Sales[[#This Row],[Suburb]],lkp_Suburb,0))</f>
        <v>Southern Metropolitan</v>
      </c>
      <c r="P1437" s="6">
        <f>MONTH(tbl_Sales[[#This Row],[Date]])</f>
        <v>6</v>
      </c>
      <c r="Q1437" s="6">
        <f>YEAR(tbl_Sales[[#This Row],[Date]])</f>
        <v>2016</v>
      </c>
    </row>
    <row r="1438" spans="1:17" x14ac:dyDescent="0.25">
      <c r="A1438" s="1">
        <v>42530</v>
      </c>
      <c r="B1438">
        <v>1600000</v>
      </c>
      <c r="C1438" t="s">
        <v>2</v>
      </c>
      <c r="D1438" t="s">
        <v>12429</v>
      </c>
      <c r="E1438" t="s">
        <v>10</v>
      </c>
      <c r="F1438">
        <v>3163</v>
      </c>
      <c r="G1438">
        <v>3</v>
      </c>
      <c r="H1438">
        <v>2</v>
      </c>
      <c r="I1438">
        <v>2</v>
      </c>
      <c r="J1438">
        <v>751</v>
      </c>
      <c r="K1438">
        <v>1923</v>
      </c>
      <c r="L1438" t="s">
        <v>1593</v>
      </c>
      <c r="M1438" t="s">
        <v>201</v>
      </c>
      <c r="N1438" t="s">
        <v>57</v>
      </c>
      <c r="O1438" s="6" t="str">
        <f>INDEX(lkp_Region,MATCH(tbl_Sales[[#This Row],[Suburb]],lkp_Suburb,0))</f>
        <v>Southern Metropolitan</v>
      </c>
      <c r="P1438" s="6">
        <f>MONTH(tbl_Sales[[#This Row],[Date]])</f>
        <v>6</v>
      </c>
      <c r="Q1438" s="6">
        <f>YEAR(tbl_Sales[[#This Row],[Date]])</f>
        <v>2016</v>
      </c>
    </row>
    <row r="1439" spans="1:17" x14ac:dyDescent="0.25">
      <c r="A1439" s="1">
        <v>42530</v>
      </c>
      <c r="B1439">
        <v>660000</v>
      </c>
      <c r="C1439" t="s">
        <v>2</v>
      </c>
      <c r="D1439" t="s">
        <v>12423</v>
      </c>
      <c r="E1439" t="s">
        <v>5</v>
      </c>
      <c r="F1439">
        <v>3072</v>
      </c>
      <c r="G1439">
        <v>4</v>
      </c>
      <c r="H1439">
        <v>2</v>
      </c>
      <c r="I1439">
        <v>1</v>
      </c>
      <c r="J1439">
        <v>0</v>
      </c>
      <c r="L1439" t="s">
        <v>1594</v>
      </c>
      <c r="M1439" t="s">
        <v>97</v>
      </c>
      <c r="N1439" t="s">
        <v>62</v>
      </c>
      <c r="O1439" s="6" t="str">
        <f>INDEX(lkp_Region,MATCH(tbl_Sales[[#This Row],[Suburb]],lkp_Suburb,0))</f>
        <v>Northern Metropolitan</v>
      </c>
      <c r="P1439" s="6">
        <f>MONTH(tbl_Sales[[#This Row],[Date]])</f>
        <v>6</v>
      </c>
      <c r="Q1439" s="6">
        <f>YEAR(tbl_Sales[[#This Row],[Date]])</f>
        <v>2016</v>
      </c>
    </row>
    <row r="1440" spans="1:17" x14ac:dyDescent="0.25">
      <c r="A1440" s="1">
        <v>42530</v>
      </c>
      <c r="B1440">
        <v>860000</v>
      </c>
      <c r="C1440" t="s">
        <v>2</v>
      </c>
      <c r="D1440" t="s">
        <v>12427</v>
      </c>
      <c r="E1440" t="s">
        <v>5</v>
      </c>
      <c r="F1440">
        <v>3070</v>
      </c>
      <c r="G1440">
        <v>3</v>
      </c>
      <c r="H1440">
        <v>1</v>
      </c>
      <c r="I1440">
        <v>1</v>
      </c>
      <c r="J1440">
        <v>213</v>
      </c>
      <c r="L1440" t="s">
        <v>1595</v>
      </c>
      <c r="M1440" t="s">
        <v>271</v>
      </c>
      <c r="N1440" t="s">
        <v>62</v>
      </c>
      <c r="O1440" s="6" t="str">
        <f>INDEX(lkp_Region,MATCH(tbl_Sales[[#This Row],[Suburb]],lkp_Suburb,0))</f>
        <v>Northern Metropolitan</v>
      </c>
      <c r="P1440" s="6">
        <f>MONTH(tbl_Sales[[#This Row],[Date]])</f>
        <v>6</v>
      </c>
      <c r="Q1440" s="6">
        <f>YEAR(tbl_Sales[[#This Row],[Date]])</f>
        <v>2016</v>
      </c>
    </row>
    <row r="1441" spans="1:17" x14ac:dyDescent="0.25">
      <c r="A1441" s="1">
        <v>42530</v>
      </c>
      <c r="B1441">
        <v>1186000</v>
      </c>
      <c r="C1441" t="s">
        <v>2</v>
      </c>
      <c r="D1441" t="s">
        <v>12427</v>
      </c>
      <c r="E1441" t="s">
        <v>5</v>
      </c>
      <c r="F1441">
        <v>3073</v>
      </c>
      <c r="G1441">
        <v>4</v>
      </c>
      <c r="H1441">
        <v>1</v>
      </c>
      <c r="I1441">
        <v>2</v>
      </c>
      <c r="J1441">
        <v>895</v>
      </c>
      <c r="K1441">
        <v>1940</v>
      </c>
      <c r="L1441" t="s">
        <v>1596</v>
      </c>
      <c r="M1441" t="s">
        <v>93</v>
      </c>
      <c r="N1441" t="s">
        <v>62</v>
      </c>
      <c r="O1441" s="6" t="str">
        <f>INDEX(lkp_Region,MATCH(tbl_Sales[[#This Row],[Suburb]],lkp_Suburb,0))</f>
        <v>Northern Metropolitan</v>
      </c>
      <c r="P1441" s="6">
        <f>MONTH(tbl_Sales[[#This Row],[Date]])</f>
        <v>6</v>
      </c>
      <c r="Q1441" s="6">
        <f>YEAR(tbl_Sales[[#This Row],[Date]])</f>
        <v>2016</v>
      </c>
    </row>
    <row r="1442" spans="1:17" x14ac:dyDescent="0.25">
      <c r="A1442" s="1">
        <v>42530</v>
      </c>
      <c r="B1442">
        <v>1900000</v>
      </c>
      <c r="C1442" t="s">
        <v>2</v>
      </c>
      <c r="D1442" t="s">
        <v>12428</v>
      </c>
      <c r="E1442" t="s">
        <v>5</v>
      </c>
      <c r="F1442">
        <v>3070</v>
      </c>
      <c r="G1442">
        <v>4</v>
      </c>
      <c r="H1442">
        <v>2</v>
      </c>
      <c r="I1442">
        <v>1</v>
      </c>
      <c r="J1442">
        <v>537</v>
      </c>
      <c r="L1442" t="s">
        <v>1597</v>
      </c>
      <c r="M1442" t="s">
        <v>271</v>
      </c>
      <c r="N1442" t="s">
        <v>62</v>
      </c>
      <c r="O1442" s="6" t="str">
        <f>INDEX(lkp_Region,MATCH(tbl_Sales[[#This Row],[Suburb]],lkp_Suburb,0))</f>
        <v>Northern Metropolitan</v>
      </c>
      <c r="P1442" s="6">
        <f>MONTH(tbl_Sales[[#This Row],[Date]])</f>
        <v>6</v>
      </c>
      <c r="Q1442" s="6">
        <f>YEAR(tbl_Sales[[#This Row],[Date]])</f>
        <v>2016</v>
      </c>
    </row>
    <row r="1443" spans="1:17" x14ac:dyDescent="0.25">
      <c r="A1443" s="1">
        <v>42530</v>
      </c>
      <c r="B1443">
        <v>1390000</v>
      </c>
      <c r="C1443" t="s">
        <v>2</v>
      </c>
      <c r="D1443" t="s">
        <v>12423</v>
      </c>
      <c r="E1443" t="s">
        <v>10</v>
      </c>
      <c r="F1443">
        <v>3146</v>
      </c>
      <c r="G1443">
        <v>4</v>
      </c>
      <c r="H1443">
        <v>2</v>
      </c>
      <c r="I1443">
        <v>3</v>
      </c>
      <c r="J1443">
        <v>397</v>
      </c>
      <c r="L1443" t="s">
        <v>1598</v>
      </c>
      <c r="M1443" t="s">
        <v>102</v>
      </c>
      <c r="N1443" t="s">
        <v>101</v>
      </c>
      <c r="O1443" s="6" t="str">
        <f>INDEX(lkp_Region,MATCH(tbl_Sales[[#This Row],[Suburb]],lkp_Suburb,0))</f>
        <v>Southern Metropolitan</v>
      </c>
      <c r="P1443" s="6">
        <f>MONTH(tbl_Sales[[#This Row],[Date]])</f>
        <v>6</v>
      </c>
      <c r="Q1443" s="6">
        <f>YEAR(tbl_Sales[[#This Row],[Date]])</f>
        <v>2016</v>
      </c>
    </row>
    <row r="1444" spans="1:17" x14ac:dyDescent="0.25">
      <c r="A1444" s="1">
        <v>42530</v>
      </c>
      <c r="B1444">
        <v>2125000</v>
      </c>
      <c r="C1444" t="s">
        <v>2</v>
      </c>
      <c r="D1444" t="s">
        <v>12429</v>
      </c>
      <c r="E1444" t="s">
        <v>5</v>
      </c>
      <c r="F1444">
        <v>3103</v>
      </c>
      <c r="G1444">
        <v>3</v>
      </c>
      <c r="H1444">
        <v>2</v>
      </c>
      <c r="I1444">
        <v>2</v>
      </c>
      <c r="J1444">
        <v>699</v>
      </c>
      <c r="K1444">
        <v>1985</v>
      </c>
      <c r="L1444" t="s">
        <v>1599</v>
      </c>
      <c r="M1444" t="s">
        <v>274</v>
      </c>
      <c r="N1444" t="s">
        <v>101</v>
      </c>
      <c r="O1444" s="6" t="str">
        <f>INDEX(lkp_Region,MATCH(tbl_Sales[[#This Row],[Suburb]],lkp_Suburb,0))</f>
        <v>Southern Metropolitan</v>
      </c>
      <c r="P1444" s="6">
        <f>MONTH(tbl_Sales[[#This Row],[Date]])</f>
        <v>6</v>
      </c>
      <c r="Q1444" s="6">
        <f>YEAR(tbl_Sales[[#This Row],[Date]])</f>
        <v>2016</v>
      </c>
    </row>
    <row r="1445" spans="1:17" x14ac:dyDescent="0.25">
      <c r="A1445" s="1">
        <v>42530</v>
      </c>
      <c r="B1445">
        <v>633000</v>
      </c>
      <c r="C1445" t="s">
        <v>13</v>
      </c>
      <c r="D1445" t="s">
        <v>12423</v>
      </c>
      <c r="E1445" t="s">
        <v>10</v>
      </c>
      <c r="F1445">
        <v>3084</v>
      </c>
      <c r="G1445">
        <v>2</v>
      </c>
      <c r="H1445">
        <v>1</v>
      </c>
      <c r="I1445">
        <v>1</v>
      </c>
      <c r="J1445">
        <v>210</v>
      </c>
      <c r="L1445" t="s">
        <v>1600</v>
      </c>
      <c r="M1445" t="s">
        <v>235</v>
      </c>
      <c r="N1445" t="s">
        <v>150</v>
      </c>
      <c r="O1445" s="6" t="str">
        <f>INDEX(lkp_Region,MATCH(tbl_Sales[[#This Row],[Suburb]],lkp_Suburb,0))</f>
        <v>Eastern Metropolitan</v>
      </c>
      <c r="P1445" s="6">
        <f>MONTH(tbl_Sales[[#This Row],[Date]])</f>
        <v>6</v>
      </c>
      <c r="Q1445" s="6">
        <f>YEAR(tbl_Sales[[#This Row],[Date]])</f>
        <v>2016</v>
      </c>
    </row>
    <row r="1446" spans="1:17" x14ac:dyDescent="0.25">
      <c r="A1446" s="1">
        <v>42531</v>
      </c>
      <c r="B1446">
        <v>770000</v>
      </c>
      <c r="C1446" t="s">
        <v>2</v>
      </c>
      <c r="D1446" t="s">
        <v>12429</v>
      </c>
      <c r="E1446" t="s">
        <v>5</v>
      </c>
      <c r="F1446">
        <v>3068</v>
      </c>
      <c r="G1446">
        <v>2</v>
      </c>
      <c r="H1446">
        <v>2</v>
      </c>
      <c r="I1446">
        <v>1</v>
      </c>
      <c r="J1446">
        <v>134</v>
      </c>
      <c r="K1446">
        <v>1905</v>
      </c>
      <c r="L1446" t="s">
        <v>1601</v>
      </c>
      <c r="M1446" t="s">
        <v>72</v>
      </c>
      <c r="N1446" t="s">
        <v>8</v>
      </c>
      <c r="O1446" s="6" t="str">
        <f>INDEX(lkp_Region,MATCH(tbl_Sales[[#This Row],[Suburb]],lkp_Suburb,0))</f>
        <v>Northern Metropolitan</v>
      </c>
      <c r="P1446" s="6">
        <f>MONTH(tbl_Sales[[#This Row],[Date]])</f>
        <v>6</v>
      </c>
      <c r="Q1446" s="6">
        <f>YEAR(tbl_Sales[[#This Row],[Date]])</f>
        <v>2016</v>
      </c>
    </row>
    <row r="1447" spans="1:17" x14ac:dyDescent="0.25">
      <c r="A1447" s="1">
        <v>42531</v>
      </c>
      <c r="B1447">
        <v>1025000</v>
      </c>
      <c r="C1447" t="s">
        <v>2</v>
      </c>
      <c r="D1447" t="s">
        <v>12429</v>
      </c>
      <c r="E1447" t="s">
        <v>10</v>
      </c>
      <c r="F1447">
        <v>3121</v>
      </c>
      <c r="G1447">
        <v>2</v>
      </c>
      <c r="H1447">
        <v>1</v>
      </c>
      <c r="I1447">
        <v>1</v>
      </c>
      <c r="J1447">
        <v>169</v>
      </c>
      <c r="K1447">
        <v>1900</v>
      </c>
      <c r="L1447" t="s">
        <v>1602</v>
      </c>
      <c r="M1447" t="s">
        <v>6</v>
      </c>
      <c r="N1447" t="s">
        <v>8</v>
      </c>
      <c r="O1447" s="6" t="str">
        <f>INDEX(lkp_Region,MATCH(tbl_Sales[[#This Row],[Suburb]],lkp_Suburb,0))</f>
        <v>Northern Metropolitan</v>
      </c>
      <c r="P1447" s="6">
        <f>MONTH(tbl_Sales[[#This Row],[Date]])</f>
        <v>6</v>
      </c>
      <c r="Q1447" s="6">
        <f>YEAR(tbl_Sales[[#This Row],[Date]])</f>
        <v>2016</v>
      </c>
    </row>
    <row r="1448" spans="1:17" x14ac:dyDescent="0.25">
      <c r="A1448" s="1">
        <v>42531</v>
      </c>
      <c r="B1448">
        <v>625000</v>
      </c>
      <c r="C1448" t="s">
        <v>13</v>
      </c>
      <c r="D1448" t="s">
        <v>12433</v>
      </c>
      <c r="E1448" t="s">
        <v>5</v>
      </c>
      <c r="F1448">
        <v>3207</v>
      </c>
      <c r="G1448">
        <v>2</v>
      </c>
      <c r="H1448">
        <v>2</v>
      </c>
      <c r="I1448">
        <v>1</v>
      </c>
      <c r="J1448">
        <v>2166</v>
      </c>
      <c r="L1448" t="s">
        <v>1603</v>
      </c>
      <c r="M1448" t="s">
        <v>24</v>
      </c>
      <c r="N1448" t="s">
        <v>26</v>
      </c>
      <c r="O1448" s="6" t="str">
        <f>INDEX(lkp_Region,MATCH(tbl_Sales[[#This Row],[Suburb]],lkp_Suburb,0))</f>
        <v>Southern Metropolitan</v>
      </c>
      <c r="P1448" s="6">
        <f>MONTH(tbl_Sales[[#This Row],[Date]])</f>
        <v>6</v>
      </c>
      <c r="Q1448" s="6">
        <f>YEAR(tbl_Sales[[#This Row],[Date]])</f>
        <v>2016</v>
      </c>
    </row>
    <row r="1449" spans="1:17" x14ac:dyDescent="0.25">
      <c r="A1449" s="1">
        <v>42531</v>
      </c>
      <c r="B1449">
        <v>731000</v>
      </c>
      <c r="C1449" t="s">
        <v>2</v>
      </c>
      <c r="D1449" t="s">
        <v>12428</v>
      </c>
      <c r="E1449" t="s">
        <v>10</v>
      </c>
      <c r="F1449">
        <v>3044</v>
      </c>
      <c r="G1449">
        <v>3</v>
      </c>
      <c r="H1449">
        <v>1</v>
      </c>
      <c r="I1449">
        <v>2</v>
      </c>
      <c r="J1449">
        <v>568</v>
      </c>
      <c r="K1449">
        <v>1960</v>
      </c>
      <c r="L1449" t="s">
        <v>1604</v>
      </c>
      <c r="M1449" t="s">
        <v>115</v>
      </c>
      <c r="N1449" t="s">
        <v>18</v>
      </c>
      <c r="O1449" s="6" t="str">
        <f>INDEX(lkp_Region,MATCH(tbl_Sales[[#This Row],[Suburb]],lkp_Suburb,0))</f>
        <v>Northern Metropolitan</v>
      </c>
      <c r="P1449" s="6">
        <f>MONTH(tbl_Sales[[#This Row],[Date]])</f>
        <v>6</v>
      </c>
      <c r="Q1449" s="6">
        <f>YEAR(tbl_Sales[[#This Row],[Date]])</f>
        <v>2016</v>
      </c>
    </row>
    <row r="1450" spans="1:17" x14ac:dyDescent="0.25">
      <c r="A1450" s="1">
        <v>42531</v>
      </c>
      <c r="B1450">
        <v>807000</v>
      </c>
      <c r="C1450" t="s">
        <v>51</v>
      </c>
      <c r="D1450" t="s">
        <v>12428</v>
      </c>
      <c r="E1450" t="s">
        <v>10</v>
      </c>
      <c r="F1450">
        <v>3033</v>
      </c>
      <c r="G1450">
        <v>4</v>
      </c>
      <c r="H1450">
        <v>2</v>
      </c>
      <c r="I1450">
        <v>2</v>
      </c>
      <c r="J1450">
        <v>319</v>
      </c>
      <c r="L1450" t="s">
        <v>1605</v>
      </c>
      <c r="M1450" t="s">
        <v>119</v>
      </c>
      <c r="N1450" t="s">
        <v>49</v>
      </c>
      <c r="O1450" s="6" t="str">
        <f>INDEX(lkp_Region,MATCH(tbl_Sales[[#This Row],[Suburb]],lkp_Suburb,0))</f>
        <v>Western Metropolitan</v>
      </c>
      <c r="P1450" s="6">
        <f>MONTH(tbl_Sales[[#This Row],[Date]])</f>
        <v>6</v>
      </c>
      <c r="Q1450" s="6">
        <f>YEAR(tbl_Sales[[#This Row],[Date]])</f>
        <v>2016</v>
      </c>
    </row>
    <row r="1451" spans="1:17" x14ac:dyDescent="0.25">
      <c r="A1451" s="1">
        <v>42531</v>
      </c>
      <c r="B1451">
        <v>991000</v>
      </c>
      <c r="C1451" t="s">
        <v>2</v>
      </c>
      <c r="D1451" t="s">
        <v>12425</v>
      </c>
      <c r="E1451" t="s">
        <v>10</v>
      </c>
      <c r="F1451">
        <v>3031</v>
      </c>
      <c r="G1451">
        <v>3</v>
      </c>
      <c r="H1451">
        <v>1</v>
      </c>
      <c r="I1451">
        <v>4</v>
      </c>
      <c r="J1451">
        <v>402</v>
      </c>
      <c r="K1451">
        <v>1915</v>
      </c>
      <c r="L1451" t="s">
        <v>1606</v>
      </c>
      <c r="M1451" t="s">
        <v>288</v>
      </c>
      <c r="N1451" t="s">
        <v>49</v>
      </c>
      <c r="O1451" s="6" t="str">
        <f>INDEX(lkp_Region,MATCH(tbl_Sales[[#This Row],[Suburb]],lkp_Suburb,0))</f>
        <v>Northern Metropolitan</v>
      </c>
      <c r="P1451" s="6">
        <f>MONTH(tbl_Sales[[#This Row],[Date]])</f>
        <v>6</v>
      </c>
      <c r="Q1451" s="6">
        <f>YEAR(tbl_Sales[[#This Row],[Date]])</f>
        <v>2016</v>
      </c>
    </row>
    <row r="1452" spans="1:17" x14ac:dyDescent="0.25">
      <c r="A1452" s="1">
        <v>42531</v>
      </c>
      <c r="B1452">
        <v>990000</v>
      </c>
      <c r="C1452" t="s">
        <v>13</v>
      </c>
      <c r="D1452" t="s">
        <v>12427</v>
      </c>
      <c r="E1452" t="s">
        <v>10</v>
      </c>
      <c r="F1452">
        <v>3006</v>
      </c>
      <c r="G1452">
        <v>4</v>
      </c>
      <c r="H1452">
        <v>3</v>
      </c>
      <c r="I1452">
        <v>1</v>
      </c>
      <c r="J1452">
        <v>0</v>
      </c>
      <c r="K1452">
        <v>1995</v>
      </c>
      <c r="L1452" t="s">
        <v>1607</v>
      </c>
      <c r="M1452" t="s">
        <v>434</v>
      </c>
      <c r="N1452" t="s">
        <v>88</v>
      </c>
      <c r="O1452" s="6" t="str">
        <f>INDEX(lkp_Region,MATCH(tbl_Sales[[#This Row],[Suburb]],lkp_Suburb,0))</f>
        <v>Southern Metropolitan</v>
      </c>
      <c r="P1452" s="6">
        <f>MONTH(tbl_Sales[[#This Row],[Date]])</f>
        <v>6</v>
      </c>
      <c r="Q1452" s="6">
        <f>YEAR(tbl_Sales[[#This Row],[Date]])</f>
        <v>2016</v>
      </c>
    </row>
    <row r="1453" spans="1:17" x14ac:dyDescent="0.25">
      <c r="A1453" s="1">
        <v>42531</v>
      </c>
      <c r="B1453">
        <v>1260000</v>
      </c>
      <c r="C1453" t="s">
        <v>2</v>
      </c>
      <c r="D1453" t="s">
        <v>12425</v>
      </c>
      <c r="E1453" t="s">
        <v>10</v>
      </c>
      <c r="F1453">
        <v>3003</v>
      </c>
      <c r="G1453">
        <v>3</v>
      </c>
      <c r="H1453">
        <v>3</v>
      </c>
      <c r="I1453">
        <v>2</v>
      </c>
      <c r="J1453">
        <v>506</v>
      </c>
      <c r="K1453">
        <v>2000</v>
      </c>
      <c r="L1453" t="s">
        <v>1608</v>
      </c>
      <c r="M1453" t="s">
        <v>686</v>
      </c>
      <c r="N1453" t="s">
        <v>88</v>
      </c>
      <c r="O1453" s="6" t="str">
        <f>INDEX(lkp_Region,MATCH(tbl_Sales[[#This Row],[Suburb]],lkp_Suburb,0))</f>
        <v>Northern Metropolitan</v>
      </c>
      <c r="P1453" s="6">
        <f>MONTH(tbl_Sales[[#This Row],[Date]])</f>
        <v>6</v>
      </c>
      <c r="Q1453" s="6">
        <f>YEAR(tbl_Sales[[#This Row],[Date]])</f>
        <v>2016</v>
      </c>
    </row>
    <row r="1454" spans="1:17" x14ac:dyDescent="0.25">
      <c r="A1454" s="1">
        <v>42531</v>
      </c>
      <c r="B1454">
        <v>1630100</v>
      </c>
      <c r="C1454" t="s">
        <v>2</v>
      </c>
      <c r="D1454" t="s">
        <v>12430</v>
      </c>
      <c r="E1454" t="s">
        <v>10</v>
      </c>
      <c r="F1454">
        <v>3053</v>
      </c>
      <c r="G1454">
        <v>4</v>
      </c>
      <c r="H1454">
        <v>2</v>
      </c>
      <c r="I1454">
        <v>0</v>
      </c>
      <c r="J1454">
        <v>132</v>
      </c>
      <c r="K1454">
        <v>1890</v>
      </c>
      <c r="L1454" t="s">
        <v>1609</v>
      </c>
      <c r="M1454" t="s">
        <v>164</v>
      </c>
      <c r="N1454" t="s">
        <v>88</v>
      </c>
      <c r="O1454" s="6" t="str">
        <f>INDEX(lkp_Region,MATCH(tbl_Sales[[#This Row],[Suburb]],lkp_Suburb,0))</f>
        <v>Northern Metropolitan</v>
      </c>
      <c r="P1454" s="6">
        <f>MONTH(tbl_Sales[[#This Row],[Date]])</f>
        <v>6</v>
      </c>
      <c r="Q1454" s="6">
        <f>YEAR(tbl_Sales[[#This Row],[Date]])</f>
        <v>2016</v>
      </c>
    </row>
    <row r="1455" spans="1:17" x14ac:dyDescent="0.25">
      <c r="A1455" s="1">
        <v>42531</v>
      </c>
      <c r="B1455">
        <v>375000</v>
      </c>
      <c r="C1455" t="s">
        <v>2</v>
      </c>
      <c r="D1455" t="s">
        <v>12428</v>
      </c>
      <c r="E1455" t="s">
        <v>10</v>
      </c>
      <c r="F1455">
        <v>3011</v>
      </c>
      <c r="G1455">
        <v>2</v>
      </c>
      <c r="H1455">
        <v>1</v>
      </c>
      <c r="I1455">
        <v>1</v>
      </c>
      <c r="J1455">
        <v>0</v>
      </c>
      <c r="K1455">
        <v>1968</v>
      </c>
      <c r="L1455" t="s">
        <v>1610</v>
      </c>
      <c r="M1455" t="s">
        <v>22</v>
      </c>
      <c r="N1455" t="s">
        <v>21</v>
      </c>
      <c r="O1455" s="6" t="str">
        <f>INDEX(lkp_Region,MATCH(tbl_Sales[[#This Row],[Suburb]],lkp_Suburb,0))</f>
        <v>Western Metropolitan</v>
      </c>
      <c r="P1455" s="6">
        <f>MONTH(tbl_Sales[[#This Row],[Date]])</f>
        <v>6</v>
      </c>
      <c r="Q1455" s="6">
        <f>YEAR(tbl_Sales[[#This Row],[Date]])</f>
        <v>2016</v>
      </c>
    </row>
    <row r="1456" spans="1:17" x14ac:dyDescent="0.25">
      <c r="A1456" s="1">
        <v>42531</v>
      </c>
      <c r="B1456">
        <v>673000</v>
      </c>
      <c r="C1456" t="s">
        <v>2</v>
      </c>
      <c r="D1456" t="s">
        <v>12427</v>
      </c>
      <c r="E1456" t="s">
        <v>5</v>
      </c>
      <c r="F1456">
        <v>3012</v>
      </c>
      <c r="G1456">
        <v>3</v>
      </c>
      <c r="H1456">
        <v>1</v>
      </c>
      <c r="I1456">
        <v>2</v>
      </c>
      <c r="J1456">
        <v>285</v>
      </c>
      <c r="K1456">
        <v>1910</v>
      </c>
      <c r="L1456" t="s">
        <v>1611</v>
      </c>
      <c r="M1456" t="s">
        <v>19</v>
      </c>
      <c r="N1456" t="s">
        <v>21</v>
      </c>
      <c r="O1456" s="6" t="str">
        <f>INDEX(lkp_Region,MATCH(tbl_Sales[[#This Row],[Suburb]],lkp_Suburb,0))</f>
        <v>Western Metropolitan</v>
      </c>
      <c r="P1456" s="6">
        <f>MONTH(tbl_Sales[[#This Row],[Date]])</f>
        <v>6</v>
      </c>
      <c r="Q1456" s="6">
        <f>YEAR(tbl_Sales[[#This Row],[Date]])</f>
        <v>2016</v>
      </c>
    </row>
    <row r="1457" spans="1:17" x14ac:dyDescent="0.25">
      <c r="A1457" s="1">
        <v>42531</v>
      </c>
      <c r="B1457">
        <v>1100000</v>
      </c>
      <c r="C1457" t="s">
        <v>2</v>
      </c>
      <c r="D1457" t="s">
        <v>12427</v>
      </c>
      <c r="E1457" t="s">
        <v>5</v>
      </c>
      <c r="F1457">
        <v>3032</v>
      </c>
      <c r="G1457">
        <v>4</v>
      </c>
      <c r="H1457">
        <v>2</v>
      </c>
      <c r="I1457">
        <v>2</v>
      </c>
      <c r="J1457">
        <v>586</v>
      </c>
      <c r="L1457" t="s">
        <v>1612</v>
      </c>
      <c r="M1457" t="s">
        <v>21</v>
      </c>
      <c r="N1457" t="s">
        <v>21</v>
      </c>
      <c r="O1457" s="6" t="str">
        <f>INDEX(lkp_Region,MATCH(tbl_Sales[[#This Row],[Suburb]],lkp_Suburb,0))</f>
        <v>Western Metropolitan</v>
      </c>
      <c r="P1457" s="6">
        <f>MONTH(tbl_Sales[[#This Row],[Date]])</f>
        <v>6</v>
      </c>
      <c r="Q1457" s="6">
        <f>YEAR(tbl_Sales[[#This Row],[Date]])</f>
        <v>2016</v>
      </c>
    </row>
    <row r="1458" spans="1:17" x14ac:dyDescent="0.25">
      <c r="A1458" s="1">
        <v>42531</v>
      </c>
      <c r="B1458">
        <v>1395000</v>
      </c>
      <c r="C1458" t="s">
        <v>2</v>
      </c>
      <c r="D1458" t="s">
        <v>12431</v>
      </c>
      <c r="E1458" t="s">
        <v>5</v>
      </c>
      <c r="F1458">
        <v>3011</v>
      </c>
      <c r="G1458">
        <v>3</v>
      </c>
      <c r="H1458">
        <v>1</v>
      </c>
      <c r="I1458">
        <v>2</v>
      </c>
      <c r="J1458">
        <v>467</v>
      </c>
      <c r="K1458">
        <v>1946</v>
      </c>
      <c r="L1458" t="s">
        <v>1613</v>
      </c>
      <c r="M1458" t="s">
        <v>660</v>
      </c>
      <c r="N1458" t="s">
        <v>21</v>
      </c>
      <c r="O1458" s="6" t="str">
        <f>INDEX(lkp_Region,MATCH(tbl_Sales[[#This Row],[Suburb]],lkp_Suburb,0))</f>
        <v>Western Metropolitan</v>
      </c>
      <c r="P1458" s="6">
        <f>MONTH(tbl_Sales[[#This Row],[Date]])</f>
        <v>6</v>
      </c>
      <c r="Q1458" s="6">
        <f>YEAR(tbl_Sales[[#This Row],[Date]])</f>
        <v>2016</v>
      </c>
    </row>
    <row r="1459" spans="1:17" x14ac:dyDescent="0.25">
      <c r="A1459" s="1">
        <v>42531</v>
      </c>
      <c r="B1459">
        <v>513500</v>
      </c>
      <c r="C1459" t="s">
        <v>13</v>
      </c>
      <c r="D1459" t="s">
        <v>12433</v>
      </c>
      <c r="E1459" t="s">
        <v>10</v>
      </c>
      <c r="F1459">
        <v>3016</v>
      </c>
      <c r="G1459">
        <v>2</v>
      </c>
      <c r="H1459">
        <v>1</v>
      </c>
      <c r="I1459">
        <v>1</v>
      </c>
      <c r="J1459">
        <v>0</v>
      </c>
      <c r="K1459">
        <v>1980</v>
      </c>
      <c r="L1459" t="s">
        <v>1614</v>
      </c>
      <c r="M1459" t="s">
        <v>196</v>
      </c>
      <c r="N1459" t="s">
        <v>69</v>
      </c>
      <c r="O1459" s="6" t="str">
        <f>INDEX(lkp_Region,MATCH(tbl_Sales[[#This Row],[Suburb]],lkp_Suburb,0))</f>
        <v>Western Metropolitan</v>
      </c>
      <c r="P1459" s="6">
        <f>MONTH(tbl_Sales[[#This Row],[Date]])</f>
        <v>6</v>
      </c>
      <c r="Q1459" s="6">
        <f>YEAR(tbl_Sales[[#This Row],[Date]])</f>
        <v>2016</v>
      </c>
    </row>
    <row r="1460" spans="1:17" x14ac:dyDescent="0.25">
      <c r="A1460" s="1">
        <v>42531</v>
      </c>
      <c r="B1460">
        <v>1460000</v>
      </c>
      <c r="C1460" t="s">
        <v>2</v>
      </c>
      <c r="D1460" t="s">
        <v>12430</v>
      </c>
      <c r="E1460" t="s">
        <v>10</v>
      </c>
      <c r="F1460">
        <v>3016</v>
      </c>
      <c r="G1460">
        <v>3</v>
      </c>
      <c r="H1460">
        <v>1</v>
      </c>
      <c r="I1460">
        <v>2</v>
      </c>
      <c r="J1460">
        <v>373</v>
      </c>
      <c r="K1460">
        <v>1970</v>
      </c>
      <c r="L1460" t="s">
        <v>1615</v>
      </c>
      <c r="M1460" t="s">
        <v>196</v>
      </c>
      <c r="N1460" t="s">
        <v>69</v>
      </c>
      <c r="O1460" s="6" t="str">
        <f>INDEX(lkp_Region,MATCH(tbl_Sales[[#This Row],[Suburb]],lkp_Suburb,0))</f>
        <v>Western Metropolitan</v>
      </c>
      <c r="P1460" s="6">
        <f>MONTH(tbl_Sales[[#This Row],[Date]])</f>
        <v>6</v>
      </c>
      <c r="Q1460" s="6">
        <f>YEAR(tbl_Sales[[#This Row],[Date]])</f>
        <v>2016</v>
      </c>
    </row>
    <row r="1461" spans="1:17" x14ac:dyDescent="0.25">
      <c r="A1461" s="1">
        <v>42531</v>
      </c>
      <c r="B1461">
        <v>930000</v>
      </c>
      <c r="C1461" t="s">
        <v>2</v>
      </c>
      <c r="D1461" t="s">
        <v>12428</v>
      </c>
      <c r="E1461" t="s">
        <v>10</v>
      </c>
      <c r="F1461">
        <v>3163</v>
      </c>
      <c r="G1461">
        <v>2</v>
      </c>
      <c r="H1461">
        <v>1</v>
      </c>
      <c r="I1461">
        <v>1</v>
      </c>
      <c r="J1461">
        <v>264</v>
      </c>
      <c r="K1461">
        <v>1930</v>
      </c>
      <c r="L1461" t="s">
        <v>1616</v>
      </c>
      <c r="M1461" t="s">
        <v>201</v>
      </c>
      <c r="N1461" t="s">
        <v>57</v>
      </c>
      <c r="O1461" s="6" t="str">
        <f>INDEX(lkp_Region,MATCH(tbl_Sales[[#This Row],[Suburb]],lkp_Suburb,0))</f>
        <v>Southern Metropolitan</v>
      </c>
      <c r="P1461" s="6">
        <f>MONTH(tbl_Sales[[#This Row],[Date]])</f>
        <v>6</v>
      </c>
      <c r="Q1461" s="6">
        <f>YEAR(tbl_Sales[[#This Row],[Date]])</f>
        <v>2016</v>
      </c>
    </row>
    <row r="1462" spans="1:17" x14ac:dyDescent="0.25">
      <c r="A1462" s="1">
        <v>42531</v>
      </c>
      <c r="B1462">
        <v>1160000</v>
      </c>
      <c r="C1462" t="s">
        <v>51</v>
      </c>
      <c r="D1462" t="s">
        <v>12428</v>
      </c>
      <c r="E1462" t="s">
        <v>10</v>
      </c>
      <c r="F1462">
        <v>3163</v>
      </c>
      <c r="G1462">
        <v>3</v>
      </c>
      <c r="H1462">
        <v>2</v>
      </c>
      <c r="I1462">
        <v>2</v>
      </c>
      <c r="J1462">
        <v>302</v>
      </c>
      <c r="K1462">
        <v>2000</v>
      </c>
      <c r="L1462" t="s">
        <v>1617</v>
      </c>
      <c r="M1462" t="s">
        <v>225</v>
      </c>
      <c r="N1462" t="s">
        <v>57</v>
      </c>
      <c r="O1462" s="6" t="str">
        <f>INDEX(lkp_Region,MATCH(tbl_Sales[[#This Row],[Suburb]],lkp_Suburb,0))</f>
        <v>Southern Metropolitan</v>
      </c>
      <c r="P1462" s="6">
        <f>MONTH(tbl_Sales[[#This Row],[Date]])</f>
        <v>6</v>
      </c>
      <c r="Q1462" s="6">
        <f>YEAR(tbl_Sales[[#This Row],[Date]])</f>
        <v>2016</v>
      </c>
    </row>
    <row r="1463" spans="1:17" x14ac:dyDescent="0.25">
      <c r="A1463" s="1">
        <v>42531</v>
      </c>
      <c r="B1463">
        <v>1506000</v>
      </c>
      <c r="C1463" t="s">
        <v>2</v>
      </c>
      <c r="D1463" t="s">
        <v>12429</v>
      </c>
      <c r="E1463" t="s">
        <v>10</v>
      </c>
      <c r="F1463">
        <v>3163</v>
      </c>
      <c r="G1463">
        <v>4</v>
      </c>
      <c r="H1463">
        <v>2</v>
      </c>
      <c r="I1463">
        <v>2</v>
      </c>
      <c r="J1463">
        <v>561</v>
      </c>
      <c r="K1463">
        <v>1925</v>
      </c>
      <c r="L1463" t="s">
        <v>1618</v>
      </c>
      <c r="M1463" t="s">
        <v>201</v>
      </c>
      <c r="N1463" t="s">
        <v>57</v>
      </c>
      <c r="O1463" s="6" t="str">
        <f>INDEX(lkp_Region,MATCH(tbl_Sales[[#This Row],[Suburb]],lkp_Suburb,0))</f>
        <v>Southern Metropolitan</v>
      </c>
      <c r="P1463" s="6">
        <f>MONTH(tbl_Sales[[#This Row],[Date]])</f>
        <v>6</v>
      </c>
      <c r="Q1463" s="6">
        <f>YEAR(tbl_Sales[[#This Row],[Date]])</f>
        <v>2016</v>
      </c>
    </row>
    <row r="1464" spans="1:17" x14ac:dyDescent="0.25">
      <c r="A1464" s="1">
        <v>42531</v>
      </c>
      <c r="B1464">
        <v>390000</v>
      </c>
      <c r="C1464" t="s">
        <v>13</v>
      </c>
      <c r="D1464" t="s">
        <v>12427</v>
      </c>
      <c r="E1464" t="s">
        <v>5</v>
      </c>
      <c r="F1464">
        <v>3073</v>
      </c>
      <c r="G1464">
        <v>2</v>
      </c>
      <c r="H1464">
        <v>1</v>
      </c>
      <c r="I1464">
        <v>1</v>
      </c>
      <c r="J1464">
        <v>122</v>
      </c>
      <c r="K1464">
        <v>1980</v>
      </c>
      <c r="L1464" t="s">
        <v>1619</v>
      </c>
      <c r="M1464" t="s">
        <v>93</v>
      </c>
      <c r="N1464" t="s">
        <v>62</v>
      </c>
      <c r="O1464" s="6" t="str">
        <f>INDEX(lkp_Region,MATCH(tbl_Sales[[#This Row],[Suburb]],lkp_Suburb,0))</f>
        <v>Northern Metropolitan</v>
      </c>
      <c r="P1464" s="6">
        <f>MONTH(tbl_Sales[[#This Row],[Date]])</f>
        <v>6</v>
      </c>
      <c r="Q1464" s="6">
        <f>YEAR(tbl_Sales[[#This Row],[Date]])</f>
        <v>2016</v>
      </c>
    </row>
    <row r="1465" spans="1:17" x14ac:dyDescent="0.25">
      <c r="A1465" s="1">
        <v>42531</v>
      </c>
      <c r="B1465">
        <v>923000</v>
      </c>
      <c r="C1465" t="s">
        <v>2</v>
      </c>
      <c r="D1465" t="s">
        <v>12427</v>
      </c>
      <c r="E1465" t="s">
        <v>10</v>
      </c>
      <c r="F1465">
        <v>3072</v>
      </c>
      <c r="G1465">
        <v>3</v>
      </c>
      <c r="H1465">
        <v>1</v>
      </c>
      <c r="I1465">
        <v>0</v>
      </c>
      <c r="J1465">
        <v>333</v>
      </c>
      <c r="K1465">
        <v>1920</v>
      </c>
      <c r="L1465" t="s">
        <v>1620</v>
      </c>
      <c r="M1465" t="s">
        <v>97</v>
      </c>
      <c r="N1465" t="s">
        <v>62</v>
      </c>
      <c r="O1465" s="6" t="str">
        <f>INDEX(lkp_Region,MATCH(tbl_Sales[[#This Row],[Suburb]],lkp_Suburb,0))</f>
        <v>Northern Metropolitan</v>
      </c>
      <c r="P1465" s="6">
        <f>MONTH(tbl_Sales[[#This Row],[Date]])</f>
        <v>6</v>
      </c>
      <c r="Q1465" s="6">
        <f>YEAR(tbl_Sales[[#This Row],[Date]])</f>
        <v>2016</v>
      </c>
    </row>
    <row r="1466" spans="1:17" x14ac:dyDescent="0.25">
      <c r="A1466" s="1">
        <v>42531</v>
      </c>
      <c r="B1466">
        <v>1590000</v>
      </c>
      <c r="C1466" t="s">
        <v>2</v>
      </c>
      <c r="D1466" t="s">
        <v>12429</v>
      </c>
      <c r="E1466" t="s">
        <v>5</v>
      </c>
      <c r="F1466">
        <v>3070</v>
      </c>
      <c r="G1466">
        <v>4</v>
      </c>
      <c r="H1466">
        <v>1</v>
      </c>
      <c r="I1466">
        <v>1</v>
      </c>
      <c r="J1466">
        <v>484</v>
      </c>
      <c r="K1466">
        <v>1925</v>
      </c>
      <c r="L1466" t="s">
        <v>1621</v>
      </c>
      <c r="M1466" t="s">
        <v>271</v>
      </c>
      <c r="N1466" t="s">
        <v>62</v>
      </c>
      <c r="O1466" s="6" t="str">
        <f>INDEX(lkp_Region,MATCH(tbl_Sales[[#This Row],[Suburb]],lkp_Suburb,0))</f>
        <v>Northern Metropolitan</v>
      </c>
      <c r="P1466" s="6">
        <f>MONTH(tbl_Sales[[#This Row],[Date]])</f>
        <v>6</v>
      </c>
      <c r="Q1466" s="6">
        <f>YEAR(tbl_Sales[[#This Row],[Date]])</f>
        <v>2016</v>
      </c>
    </row>
    <row r="1467" spans="1:17" x14ac:dyDescent="0.25">
      <c r="A1467" s="1">
        <v>42531</v>
      </c>
      <c r="B1467">
        <v>1860000</v>
      </c>
      <c r="C1467" t="s">
        <v>2</v>
      </c>
      <c r="D1467" t="s">
        <v>12427</v>
      </c>
      <c r="E1467" t="s">
        <v>10</v>
      </c>
      <c r="F1467">
        <v>3070</v>
      </c>
      <c r="G1467">
        <v>3</v>
      </c>
      <c r="H1467">
        <v>3</v>
      </c>
      <c r="I1467">
        <v>1</v>
      </c>
      <c r="J1467">
        <v>448</v>
      </c>
      <c r="L1467" t="s">
        <v>1622</v>
      </c>
      <c r="M1467" t="s">
        <v>271</v>
      </c>
      <c r="N1467" t="s">
        <v>62</v>
      </c>
      <c r="O1467" s="6" t="str">
        <f>INDEX(lkp_Region,MATCH(tbl_Sales[[#This Row],[Suburb]],lkp_Suburb,0))</f>
        <v>Northern Metropolitan</v>
      </c>
      <c r="P1467" s="6">
        <f>MONTH(tbl_Sales[[#This Row],[Date]])</f>
        <v>6</v>
      </c>
      <c r="Q1467" s="6">
        <f>YEAR(tbl_Sales[[#This Row],[Date]])</f>
        <v>2016</v>
      </c>
    </row>
    <row r="1468" spans="1:17" x14ac:dyDescent="0.25">
      <c r="A1468" s="1">
        <v>42531</v>
      </c>
      <c r="B1468">
        <v>1600000</v>
      </c>
      <c r="C1468" t="s">
        <v>2</v>
      </c>
      <c r="D1468" t="s">
        <v>12427</v>
      </c>
      <c r="E1468" t="s">
        <v>5</v>
      </c>
      <c r="F1468">
        <v>3123</v>
      </c>
      <c r="G1468">
        <v>3</v>
      </c>
      <c r="H1468">
        <v>2</v>
      </c>
      <c r="I1468">
        <v>2</v>
      </c>
      <c r="J1468">
        <v>200</v>
      </c>
      <c r="L1468" t="s">
        <v>1623</v>
      </c>
      <c r="M1468" t="s">
        <v>230</v>
      </c>
      <c r="N1468" t="s">
        <v>101</v>
      </c>
      <c r="O1468" s="6" t="str">
        <f>INDEX(lkp_Region,MATCH(tbl_Sales[[#This Row],[Suburb]],lkp_Suburb,0))</f>
        <v>Southern Metropolitan</v>
      </c>
      <c r="P1468" s="6">
        <f>MONTH(tbl_Sales[[#This Row],[Date]])</f>
        <v>6</v>
      </c>
      <c r="Q1468" s="6">
        <f>YEAR(tbl_Sales[[#This Row],[Date]])</f>
        <v>2016</v>
      </c>
    </row>
    <row r="1469" spans="1:17" x14ac:dyDescent="0.25">
      <c r="A1469" s="1">
        <v>42531</v>
      </c>
      <c r="B1469">
        <v>1615000</v>
      </c>
      <c r="C1469" t="s">
        <v>2</v>
      </c>
      <c r="D1469" t="s">
        <v>12429</v>
      </c>
      <c r="E1469" t="s">
        <v>10</v>
      </c>
      <c r="F1469">
        <v>3123</v>
      </c>
      <c r="G1469">
        <v>3</v>
      </c>
      <c r="H1469">
        <v>3</v>
      </c>
      <c r="I1469">
        <v>4</v>
      </c>
      <c r="J1469">
        <v>459</v>
      </c>
      <c r="L1469" t="s">
        <v>1624</v>
      </c>
      <c r="M1469" t="s">
        <v>230</v>
      </c>
      <c r="N1469" t="s">
        <v>101</v>
      </c>
      <c r="O1469" s="6" t="str">
        <f>INDEX(lkp_Region,MATCH(tbl_Sales[[#This Row],[Suburb]],lkp_Suburb,0))</f>
        <v>Southern Metropolitan</v>
      </c>
      <c r="P1469" s="6">
        <f>MONTH(tbl_Sales[[#This Row],[Date]])</f>
        <v>6</v>
      </c>
      <c r="Q1469" s="6">
        <f>YEAR(tbl_Sales[[#This Row],[Date]])</f>
        <v>2016</v>
      </c>
    </row>
    <row r="1470" spans="1:17" x14ac:dyDescent="0.25">
      <c r="A1470" s="1">
        <v>42532</v>
      </c>
      <c r="B1470">
        <v>638000</v>
      </c>
      <c r="C1470" t="s">
        <v>13</v>
      </c>
      <c r="D1470" t="s">
        <v>12427</v>
      </c>
      <c r="E1470" t="s">
        <v>10</v>
      </c>
      <c r="F1470">
        <v>3121</v>
      </c>
      <c r="G1470">
        <v>2</v>
      </c>
      <c r="H1470">
        <v>2</v>
      </c>
      <c r="I1470">
        <v>1</v>
      </c>
      <c r="J1470">
        <v>0</v>
      </c>
      <c r="K1470">
        <v>2008</v>
      </c>
      <c r="L1470" t="s">
        <v>1625</v>
      </c>
      <c r="M1470" t="s">
        <v>6</v>
      </c>
      <c r="N1470" t="s">
        <v>8</v>
      </c>
      <c r="O1470" s="6" t="str">
        <f>INDEX(lkp_Region,MATCH(tbl_Sales[[#This Row],[Suburb]],lkp_Suburb,0))</f>
        <v>Northern Metropolitan</v>
      </c>
      <c r="P1470" s="6">
        <f>MONTH(tbl_Sales[[#This Row],[Date]])</f>
        <v>6</v>
      </c>
      <c r="Q1470" s="6">
        <f>YEAR(tbl_Sales[[#This Row],[Date]])</f>
        <v>2016</v>
      </c>
    </row>
    <row r="1471" spans="1:17" x14ac:dyDescent="0.25">
      <c r="A1471" s="1">
        <v>42532</v>
      </c>
      <c r="B1471">
        <v>736000</v>
      </c>
      <c r="C1471" t="s">
        <v>13</v>
      </c>
      <c r="D1471" t="s">
        <v>12423</v>
      </c>
      <c r="E1471" t="s">
        <v>10</v>
      </c>
      <c r="F1471">
        <v>3127</v>
      </c>
      <c r="G1471">
        <v>3</v>
      </c>
      <c r="H1471">
        <v>1</v>
      </c>
      <c r="I1471">
        <v>2</v>
      </c>
      <c r="J1471">
        <v>195</v>
      </c>
      <c r="L1471" t="s">
        <v>1626</v>
      </c>
      <c r="M1471" t="s">
        <v>11</v>
      </c>
      <c r="N1471" t="s">
        <v>14</v>
      </c>
      <c r="O1471" s="6" t="str">
        <f>INDEX(lkp_Region,MATCH(tbl_Sales[[#This Row],[Suburb]],lkp_Suburb,0))</f>
        <v>Southern Metropolitan</v>
      </c>
      <c r="P1471" s="6">
        <f>MONTH(tbl_Sales[[#This Row],[Date]])</f>
        <v>6</v>
      </c>
      <c r="Q1471" s="6">
        <f>YEAR(tbl_Sales[[#This Row],[Date]])</f>
        <v>2016</v>
      </c>
    </row>
    <row r="1472" spans="1:17" x14ac:dyDescent="0.25">
      <c r="A1472" s="1">
        <v>42532</v>
      </c>
      <c r="B1472">
        <v>1200000</v>
      </c>
      <c r="C1472" t="s">
        <v>2</v>
      </c>
      <c r="D1472" t="s">
        <v>12427</v>
      </c>
      <c r="E1472" t="s">
        <v>10</v>
      </c>
      <c r="F1472">
        <v>3181</v>
      </c>
      <c r="G1472">
        <v>3</v>
      </c>
      <c r="H1472">
        <v>1</v>
      </c>
      <c r="I1472">
        <v>1</v>
      </c>
      <c r="J1472">
        <v>116</v>
      </c>
      <c r="L1472" t="s">
        <v>1627</v>
      </c>
      <c r="M1472" t="s">
        <v>431</v>
      </c>
      <c r="N1472" t="s">
        <v>76</v>
      </c>
      <c r="O1472" s="6" t="str">
        <f>INDEX(lkp_Region,MATCH(tbl_Sales[[#This Row],[Suburb]],lkp_Suburb,0))</f>
        <v>Southern Metropolitan</v>
      </c>
      <c r="P1472" s="6">
        <f>MONTH(tbl_Sales[[#This Row],[Date]])</f>
        <v>6</v>
      </c>
      <c r="Q1472" s="6">
        <f>YEAR(tbl_Sales[[#This Row],[Date]])</f>
        <v>2016</v>
      </c>
    </row>
    <row r="1473" spans="1:17" x14ac:dyDescent="0.25">
      <c r="A1473" s="1">
        <v>42532</v>
      </c>
      <c r="B1473">
        <v>601500</v>
      </c>
      <c r="C1473" t="s">
        <v>2</v>
      </c>
      <c r="D1473" t="s">
        <v>12428</v>
      </c>
      <c r="E1473" t="s">
        <v>10</v>
      </c>
      <c r="F1473">
        <v>3044</v>
      </c>
      <c r="G1473">
        <v>2</v>
      </c>
      <c r="H1473">
        <v>1</v>
      </c>
      <c r="I1473">
        <v>1</v>
      </c>
      <c r="J1473">
        <v>253</v>
      </c>
      <c r="K1473">
        <v>2000</v>
      </c>
      <c r="L1473" t="s">
        <v>1628</v>
      </c>
      <c r="M1473" t="s">
        <v>115</v>
      </c>
      <c r="N1473" t="s">
        <v>18</v>
      </c>
      <c r="O1473" s="6" t="str">
        <f>INDEX(lkp_Region,MATCH(tbl_Sales[[#This Row],[Suburb]],lkp_Suburb,0))</f>
        <v>Northern Metropolitan</v>
      </c>
      <c r="P1473" s="6">
        <f>MONTH(tbl_Sales[[#This Row],[Date]])</f>
        <v>6</v>
      </c>
      <c r="Q1473" s="6">
        <f>YEAR(tbl_Sales[[#This Row],[Date]])</f>
        <v>2016</v>
      </c>
    </row>
    <row r="1474" spans="1:17" x14ac:dyDescent="0.25">
      <c r="A1474" s="1">
        <v>42532</v>
      </c>
      <c r="B1474">
        <v>680000</v>
      </c>
      <c r="C1474" t="s">
        <v>2</v>
      </c>
      <c r="D1474" t="s">
        <v>12428</v>
      </c>
      <c r="E1474" t="s">
        <v>5</v>
      </c>
      <c r="F1474">
        <v>3044</v>
      </c>
      <c r="G1474">
        <v>2</v>
      </c>
      <c r="H1474">
        <v>1</v>
      </c>
      <c r="I1474">
        <v>2</v>
      </c>
      <c r="J1474">
        <v>590</v>
      </c>
      <c r="K1474">
        <v>1940</v>
      </c>
      <c r="L1474" t="s">
        <v>1629</v>
      </c>
      <c r="M1474" t="s">
        <v>115</v>
      </c>
      <c r="N1474" t="s">
        <v>18</v>
      </c>
      <c r="O1474" s="6" t="str">
        <f>INDEX(lkp_Region,MATCH(tbl_Sales[[#This Row],[Suburb]],lkp_Suburb,0))</f>
        <v>Northern Metropolitan</v>
      </c>
      <c r="P1474" s="6">
        <f>MONTH(tbl_Sales[[#This Row],[Date]])</f>
        <v>6</v>
      </c>
      <c r="Q1474" s="6">
        <f>YEAR(tbl_Sales[[#This Row],[Date]])</f>
        <v>2016</v>
      </c>
    </row>
    <row r="1475" spans="1:17" x14ac:dyDescent="0.25">
      <c r="A1475" s="1">
        <v>42532</v>
      </c>
      <c r="B1475">
        <v>847000</v>
      </c>
      <c r="C1475" t="s">
        <v>2</v>
      </c>
      <c r="D1475" t="s">
        <v>12428</v>
      </c>
      <c r="E1475" t="s">
        <v>10</v>
      </c>
      <c r="F1475">
        <v>3033</v>
      </c>
      <c r="G1475">
        <v>4</v>
      </c>
      <c r="H1475">
        <v>3</v>
      </c>
      <c r="I1475">
        <v>2</v>
      </c>
      <c r="J1475">
        <v>579</v>
      </c>
      <c r="L1475" t="s">
        <v>1630</v>
      </c>
      <c r="M1475" t="s">
        <v>119</v>
      </c>
      <c r="N1475" t="s">
        <v>49</v>
      </c>
      <c r="O1475" s="6" t="str">
        <f>INDEX(lkp_Region,MATCH(tbl_Sales[[#This Row],[Suburb]],lkp_Suburb,0))</f>
        <v>Western Metropolitan</v>
      </c>
      <c r="P1475" s="6">
        <f>MONTH(tbl_Sales[[#This Row],[Date]])</f>
        <v>6</v>
      </c>
      <c r="Q1475" s="6">
        <f>YEAR(tbl_Sales[[#This Row],[Date]])</f>
        <v>2016</v>
      </c>
    </row>
    <row r="1476" spans="1:17" x14ac:dyDescent="0.25">
      <c r="A1476" s="1">
        <v>42532</v>
      </c>
      <c r="B1476">
        <v>1800000</v>
      </c>
      <c r="C1476" t="s">
        <v>2</v>
      </c>
      <c r="D1476" t="s">
        <v>12427</v>
      </c>
      <c r="E1476" t="s">
        <v>10</v>
      </c>
      <c r="F1476">
        <v>3040</v>
      </c>
      <c r="G1476">
        <v>4</v>
      </c>
      <c r="H1476">
        <v>2</v>
      </c>
      <c r="I1476">
        <v>2</v>
      </c>
      <c r="J1476">
        <v>648</v>
      </c>
      <c r="K1476">
        <v>1910</v>
      </c>
      <c r="L1476" t="s">
        <v>1631</v>
      </c>
      <c r="M1476" t="s">
        <v>47</v>
      </c>
      <c r="N1476" t="s">
        <v>49</v>
      </c>
      <c r="O1476" s="6" t="str">
        <f>INDEX(lkp_Region,MATCH(tbl_Sales[[#This Row],[Suburb]],lkp_Suburb,0))</f>
        <v>Western Metropolitan</v>
      </c>
      <c r="P1476" s="6">
        <f>MONTH(tbl_Sales[[#This Row],[Date]])</f>
        <v>6</v>
      </c>
      <c r="Q1476" s="6">
        <f>YEAR(tbl_Sales[[#This Row],[Date]])</f>
        <v>2016</v>
      </c>
    </row>
    <row r="1477" spans="1:17" x14ac:dyDescent="0.25">
      <c r="A1477" s="1">
        <v>42532</v>
      </c>
      <c r="B1477">
        <v>400000</v>
      </c>
      <c r="C1477" t="s">
        <v>13</v>
      </c>
      <c r="D1477" t="s">
        <v>12429</v>
      </c>
      <c r="E1477" t="s">
        <v>5</v>
      </c>
      <c r="F1477">
        <v>3166</v>
      </c>
      <c r="G1477">
        <v>2</v>
      </c>
      <c r="H1477">
        <v>1</v>
      </c>
      <c r="I1477">
        <v>1</v>
      </c>
      <c r="J1477">
        <v>0</v>
      </c>
      <c r="K1477">
        <v>2004</v>
      </c>
      <c r="L1477" t="s">
        <v>1632</v>
      </c>
      <c r="M1477" t="s">
        <v>246</v>
      </c>
      <c r="N1477" t="s">
        <v>31</v>
      </c>
      <c r="O1477" s="6" t="str">
        <f>INDEX(lkp_Region,MATCH(tbl_Sales[[#This Row],[Suburb]],lkp_Suburb,0))</f>
        <v>Southern Metropolitan</v>
      </c>
      <c r="P1477" s="6">
        <f>MONTH(tbl_Sales[[#This Row],[Date]])</f>
        <v>6</v>
      </c>
      <c r="Q1477" s="6">
        <f>YEAR(tbl_Sales[[#This Row],[Date]])</f>
        <v>2016</v>
      </c>
    </row>
    <row r="1478" spans="1:17" x14ac:dyDescent="0.25">
      <c r="A1478" s="1">
        <v>42532</v>
      </c>
      <c r="B1478">
        <v>589000</v>
      </c>
      <c r="C1478" t="s">
        <v>13</v>
      </c>
      <c r="D1478" t="s">
        <v>12427</v>
      </c>
      <c r="E1478" t="s">
        <v>10</v>
      </c>
      <c r="F1478">
        <v>3053</v>
      </c>
      <c r="G1478">
        <v>2</v>
      </c>
      <c r="H1478">
        <v>1</v>
      </c>
      <c r="I1478">
        <v>1</v>
      </c>
      <c r="J1478">
        <v>0</v>
      </c>
      <c r="K1478">
        <v>1999</v>
      </c>
      <c r="L1478" t="s">
        <v>1633</v>
      </c>
      <c r="M1478" t="s">
        <v>164</v>
      </c>
      <c r="N1478" t="s">
        <v>88</v>
      </c>
      <c r="O1478" s="6" t="str">
        <f>INDEX(lkp_Region,MATCH(tbl_Sales[[#This Row],[Suburb]],lkp_Suburb,0))</f>
        <v>Northern Metropolitan</v>
      </c>
      <c r="P1478" s="6">
        <f>MONTH(tbl_Sales[[#This Row],[Date]])</f>
        <v>6</v>
      </c>
      <c r="Q1478" s="6">
        <f>YEAR(tbl_Sales[[#This Row],[Date]])</f>
        <v>2016</v>
      </c>
    </row>
    <row r="1479" spans="1:17" x14ac:dyDescent="0.25">
      <c r="A1479" s="1">
        <v>42532</v>
      </c>
      <c r="B1479">
        <v>1460000</v>
      </c>
      <c r="C1479" t="s">
        <v>51</v>
      </c>
      <c r="D1479" t="s">
        <v>12428</v>
      </c>
      <c r="E1479" t="s">
        <v>5</v>
      </c>
      <c r="F1479">
        <v>3141</v>
      </c>
      <c r="G1479">
        <v>3</v>
      </c>
      <c r="H1479">
        <v>2</v>
      </c>
      <c r="I1479">
        <v>1</v>
      </c>
      <c r="J1479">
        <v>181</v>
      </c>
      <c r="K1479">
        <v>1990</v>
      </c>
      <c r="L1479" t="s">
        <v>1634</v>
      </c>
      <c r="M1479" t="s">
        <v>111</v>
      </c>
      <c r="N1479" t="s">
        <v>88</v>
      </c>
      <c r="O1479" s="6" t="str">
        <f>INDEX(lkp_Region,MATCH(tbl_Sales[[#This Row],[Suburb]],lkp_Suburb,0))</f>
        <v>Southern Metropolitan</v>
      </c>
      <c r="P1479" s="6">
        <f>MONTH(tbl_Sales[[#This Row],[Date]])</f>
        <v>6</v>
      </c>
      <c r="Q1479" s="6">
        <f>YEAR(tbl_Sales[[#This Row],[Date]])</f>
        <v>2016</v>
      </c>
    </row>
    <row r="1480" spans="1:17" x14ac:dyDescent="0.25">
      <c r="A1480" s="1">
        <v>42532</v>
      </c>
      <c r="B1480">
        <v>675000</v>
      </c>
      <c r="C1480" t="s">
        <v>2</v>
      </c>
      <c r="D1480" t="s">
        <v>12428</v>
      </c>
      <c r="E1480" t="s">
        <v>10</v>
      </c>
      <c r="F1480">
        <v>3012</v>
      </c>
      <c r="G1480">
        <v>4</v>
      </c>
      <c r="H1480">
        <v>1</v>
      </c>
      <c r="I1480">
        <v>1</v>
      </c>
      <c r="J1480">
        <v>595</v>
      </c>
      <c r="K1480">
        <v>1950</v>
      </c>
      <c r="L1480" t="s">
        <v>1635</v>
      </c>
      <c r="M1480" t="s">
        <v>19</v>
      </c>
      <c r="N1480" t="s">
        <v>21</v>
      </c>
      <c r="O1480" s="6" t="str">
        <f>INDEX(lkp_Region,MATCH(tbl_Sales[[#This Row],[Suburb]],lkp_Suburb,0))</f>
        <v>Western Metropolitan</v>
      </c>
      <c r="P1480" s="6">
        <f>MONTH(tbl_Sales[[#This Row],[Date]])</f>
        <v>6</v>
      </c>
      <c r="Q1480" s="6">
        <f>YEAR(tbl_Sales[[#This Row],[Date]])</f>
        <v>2016</v>
      </c>
    </row>
    <row r="1481" spans="1:17" x14ac:dyDescent="0.25">
      <c r="A1481" s="1">
        <v>42532</v>
      </c>
      <c r="B1481">
        <v>720000</v>
      </c>
      <c r="C1481" t="s">
        <v>51</v>
      </c>
      <c r="D1481" t="s">
        <v>12430</v>
      </c>
      <c r="E1481" t="s">
        <v>5</v>
      </c>
      <c r="F1481">
        <v>3011</v>
      </c>
      <c r="G1481">
        <v>2</v>
      </c>
      <c r="H1481">
        <v>1</v>
      </c>
      <c r="I1481">
        <v>1</v>
      </c>
      <c r="J1481">
        <v>126</v>
      </c>
      <c r="K1481">
        <v>2011</v>
      </c>
      <c r="L1481" t="s">
        <v>1636</v>
      </c>
      <c r="M1481" t="s">
        <v>660</v>
      </c>
      <c r="N1481" t="s">
        <v>21</v>
      </c>
      <c r="O1481" s="6" t="str">
        <f>INDEX(lkp_Region,MATCH(tbl_Sales[[#This Row],[Suburb]],lkp_Suburb,0))</f>
        <v>Western Metropolitan</v>
      </c>
      <c r="P1481" s="6">
        <f>MONTH(tbl_Sales[[#This Row],[Date]])</f>
        <v>6</v>
      </c>
      <c r="Q1481" s="6">
        <f>YEAR(tbl_Sales[[#This Row],[Date]])</f>
        <v>2016</v>
      </c>
    </row>
    <row r="1482" spans="1:17" x14ac:dyDescent="0.25">
      <c r="A1482" s="1">
        <v>42532</v>
      </c>
      <c r="B1482">
        <v>903000</v>
      </c>
      <c r="C1482" t="s">
        <v>2</v>
      </c>
      <c r="D1482" t="s">
        <v>12423</v>
      </c>
      <c r="E1482" t="s">
        <v>10</v>
      </c>
      <c r="F1482">
        <v>3107</v>
      </c>
      <c r="G1482">
        <v>4</v>
      </c>
      <c r="H1482">
        <v>1</v>
      </c>
      <c r="I1482">
        <v>2</v>
      </c>
      <c r="J1482">
        <v>618</v>
      </c>
      <c r="K1482">
        <v>1960</v>
      </c>
      <c r="L1482" t="s">
        <v>1637</v>
      </c>
      <c r="M1482" t="s">
        <v>586</v>
      </c>
      <c r="N1482" t="s">
        <v>128</v>
      </c>
      <c r="O1482" s="6" t="str">
        <f>INDEX(lkp_Region,MATCH(tbl_Sales[[#This Row],[Suburb]],lkp_Suburb,0))</f>
        <v>Eastern Metropolitan</v>
      </c>
      <c r="P1482" s="6">
        <f>MONTH(tbl_Sales[[#This Row],[Date]])</f>
        <v>6</v>
      </c>
      <c r="Q1482" s="6">
        <f>YEAR(tbl_Sales[[#This Row],[Date]])</f>
        <v>2016</v>
      </c>
    </row>
    <row r="1483" spans="1:17" x14ac:dyDescent="0.25">
      <c r="A1483" s="1">
        <v>42532</v>
      </c>
      <c r="B1483">
        <v>958000</v>
      </c>
      <c r="C1483" t="s">
        <v>2</v>
      </c>
      <c r="D1483" t="s">
        <v>12424</v>
      </c>
      <c r="E1483" t="s">
        <v>10</v>
      </c>
      <c r="F1483">
        <v>3108</v>
      </c>
      <c r="G1483">
        <v>3</v>
      </c>
      <c r="H1483">
        <v>2</v>
      </c>
      <c r="I1483">
        <v>2</v>
      </c>
      <c r="J1483">
        <v>0</v>
      </c>
      <c r="L1483" t="s">
        <v>1638</v>
      </c>
      <c r="M1483" t="s">
        <v>126</v>
      </c>
      <c r="N1483" t="s">
        <v>128</v>
      </c>
      <c r="O1483" s="6" t="str">
        <f>INDEX(lkp_Region,MATCH(tbl_Sales[[#This Row],[Suburb]],lkp_Suburb,0))</f>
        <v>Eastern Metropolitan</v>
      </c>
      <c r="P1483" s="6">
        <f>MONTH(tbl_Sales[[#This Row],[Date]])</f>
        <v>6</v>
      </c>
      <c r="Q1483" s="6">
        <f>YEAR(tbl_Sales[[#This Row],[Date]])</f>
        <v>2016</v>
      </c>
    </row>
    <row r="1484" spans="1:17" x14ac:dyDescent="0.25">
      <c r="A1484" s="1">
        <v>42532</v>
      </c>
      <c r="B1484">
        <v>937500</v>
      </c>
      <c r="C1484" t="s">
        <v>2</v>
      </c>
      <c r="D1484" t="s">
        <v>12430</v>
      </c>
      <c r="E1484" t="s">
        <v>5</v>
      </c>
      <c r="F1484">
        <v>3167</v>
      </c>
      <c r="G1484">
        <v>4</v>
      </c>
      <c r="H1484">
        <v>2</v>
      </c>
      <c r="I1484">
        <v>2</v>
      </c>
      <c r="J1484">
        <v>539</v>
      </c>
      <c r="K1484">
        <v>1993</v>
      </c>
      <c r="L1484" t="s">
        <v>1639</v>
      </c>
      <c r="M1484" t="s">
        <v>43</v>
      </c>
      <c r="N1484" t="s">
        <v>45</v>
      </c>
      <c r="O1484" s="6" t="str">
        <f>INDEX(lkp_Region,MATCH(tbl_Sales[[#This Row],[Suburb]],lkp_Suburb,0))</f>
        <v>South-Eastern Metropolitan</v>
      </c>
      <c r="P1484" s="6">
        <f>MONTH(tbl_Sales[[#This Row],[Date]])</f>
        <v>6</v>
      </c>
      <c r="Q1484" s="6">
        <f>YEAR(tbl_Sales[[#This Row],[Date]])</f>
        <v>2016</v>
      </c>
    </row>
    <row r="1485" spans="1:17" x14ac:dyDescent="0.25">
      <c r="A1485" s="1">
        <v>42532</v>
      </c>
      <c r="B1485">
        <v>861000</v>
      </c>
      <c r="C1485" t="s">
        <v>2</v>
      </c>
      <c r="D1485" t="s">
        <v>12425</v>
      </c>
      <c r="E1485" t="s">
        <v>10</v>
      </c>
      <c r="F1485">
        <v>3204</v>
      </c>
      <c r="G1485">
        <v>2</v>
      </c>
      <c r="H1485">
        <v>1</v>
      </c>
      <c r="I1485">
        <v>1</v>
      </c>
      <c r="J1485">
        <v>0</v>
      </c>
      <c r="K1485">
        <v>2002</v>
      </c>
      <c r="L1485" t="s">
        <v>1640</v>
      </c>
      <c r="M1485" t="s">
        <v>63</v>
      </c>
      <c r="N1485" t="s">
        <v>57</v>
      </c>
      <c r="O1485" s="6" t="str">
        <f>INDEX(lkp_Region,MATCH(tbl_Sales[[#This Row],[Suburb]],lkp_Suburb,0))</f>
        <v>Southern Metropolitan</v>
      </c>
      <c r="P1485" s="6">
        <f>MONTH(tbl_Sales[[#This Row],[Date]])</f>
        <v>6</v>
      </c>
      <c r="Q1485" s="6">
        <f>YEAR(tbl_Sales[[#This Row],[Date]])</f>
        <v>2016</v>
      </c>
    </row>
    <row r="1486" spans="1:17" x14ac:dyDescent="0.25">
      <c r="A1486" s="1">
        <v>42532</v>
      </c>
      <c r="B1486">
        <v>330000</v>
      </c>
      <c r="C1486" t="s">
        <v>13</v>
      </c>
      <c r="D1486" t="s">
        <v>12423</v>
      </c>
      <c r="E1486" t="s">
        <v>5</v>
      </c>
      <c r="F1486">
        <v>3071</v>
      </c>
      <c r="G1486">
        <v>1</v>
      </c>
      <c r="H1486">
        <v>1</v>
      </c>
      <c r="I1486">
        <v>1</v>
      </c>
      <c r="J1486">
        <v>0</v>
      </c>
      <c r="K1486">
        <v>1970</v>
      </c>
      <c r="L1486" t="s">
        <v>1641</v>
      </c>
      <c r="M1486" t="s">
        <v>60</v>
      </c>
      <c r="N1486" t="s">
        <v>62</v>
      </c>
      <c r="O1486" s="6" t="str">
        <f>INDEX(lkp_Region,MATCH(tbl_Sales[[#This Row],[Suburb]],lkp_Suburb,0))</f>
        <v>Northern Metropolitan</v>
      </c>
      <c r="P1486" s="6">
        <f>MONTH(tbl_Sales[[#This Row],[Date]])</f>
        <v>6</v>
      </c>
      <c r="Q1486" s="6">
        <f>YEAR(tbl_Sales[[#This Row],[Date]])</f>
        <v>2016</v>
      </c>
    </row>
    <row r="1487" spans="1:17" x14ac:dyDescent="0.25">
      <c r="A1487" s="1">
        <v>42532</v>
      </c>
      <c r="B1487">
        <v>779000</v>
      </c>
      <c r="C1487" t="s">
        <v>2</v>
      </c>
      <c r="D1487" t="s">
        <v>12423</v>
      </c>
      <c r="E1487" t="s">
        <v>10</v>
      </c>
      <c r="F1487">
        <v>3073</v>
      </c>
      <c r="G1487">
        <v>3</v>
      </c>
      <c r="H1487">
        <v>1</v>
      </c>
      <c r="I1487">
        <v>2</v>
      </c>
      <c r="J1487">
        <v>945</v>
      </c>
      <c r="L1487" t="s">
        <v>1642</v>
      </c>
      <c r="M1487" t="s">
        <v>93</v>
      </c>
      <c r="N1487" t="s">
        <v>62</v>
      </c>
      <c r="O1487" s="6" t="str">
        <f>INDEX(lkp_Region,MATCH(tbl_Sales[[#This Row],[Suburb]],lkp_Suburb,0))</f>
        <v>Northern Metropolitan</v>
      </c>
      <c r="P1487" s="6">
        <f>MONTH(tbl_Sales[[#This Row],[Date]])</f>
        <v>6</v>
      </c>
      <c r="Q1487" s="6">
        <f>YEAR(tbl_Sales[[#This Row],[Date]])</f>
        <v>2016</v>
      </c>
    </row>
    <row r="1488" spans="1:17" x14ac:dyDescent="0.25">
      <c r="A1488" s="1">
        <v>42532</v>
      </c>
      <c r="B1488">
        <v>1710000</v>
      </c>
      <c r="C1488" t="s">
        <v>2</v>
      </c>
      <c r="D1488" t="s">
        <v>12424</v>
      </c>
      <c r="E1488" t="s">
        <v>5</v>
      </c>
      <c r="F1488">
        <v>3070</v>
      </c>
      <c r="G1488">
        <v>3</v>
      </c>
      <c r="H1488">
        <v>1</v>
      </c>
      <c r="I1488">
        <v>1</v>
      </c>
      <c r="J1488">
        <v>247</v>
      </c>
      <c r="K1488">
        <v>1890</v>
      </c>
      <c r="L1488" t="s">
        <v>1643</v>
      </c>
      <c r="M1488" t="s">
        <v>271</v>
      </c>
      <c r="N1488" t="s">
        <v>62</v>
      </c>
      <c r="O1488" s="6" t="str">
        <f>INDEX(lkp_Region,MATCH(tbl_Sales[[#This Row],[Suburb]],lkp_Suburb,0))</f>
        <v>Northern Metropolitan</v>
      </c>
      <c r="P1488" s="6">
        <f>MONTH(tbl_Sales[[#This Row],[Date]])</f>
        <v>6</v>
      </c>
      <c r="Q1488" s="6">
        <f>YEAR(tbl_Sales[[#This Row],[Date]])</f>
        <v>2016</v>
      </c>
    </row>
    <row r="1489" spans="1:17" x14ac:dyDescent="0.25">
      <c r="A1489" s="1">
        <v>42532</v>
      </c>
      <c r="B1489">
        <v>1802000</v>
      </c>
      <c r="C1489" t="s">
        <v>2</v>
      </c>
      <c r="D1489" t="s">
        <v>12431</v>
      </c>
      <c r="E1489" t="s">
        <v>10</v>
      </c>
      <c r="F1489">
        <v>3146</v>
      </c>
      <c r="G1489">
        <v>4</v>
      </c>
      <c r="H1489">
        <v>3</v>
      </c>
      <c r="I1489">
        <v>2</v>
      </c>
      <c r="J1489">
        <v>394</v>
      </c>
      <c r="K1489">
        <v>1980</v>
      </c>
      <c r="L1489" t="s">
        <v>1644</v>
      </c>
      <c r="M1489" t="s">
        <v>102</v>
      </c>
      <c r="N1489" t="s">
        <v>101</v>
      </c>
      <c r="O1489" s="6" t="str">
        <f>INDEX(lkp_Region,MATCH(tbl_Sales[[#This Row],[Suburb]],lkp_Suburb,0))</f>
        <v>Southern Metropolitan</v>
      </c>
      <c r="P1489" s="6">
        <f>MONTH(tbl_Sales[[#This Row],[Date]])</f>
        <v>6</v>
      </c>
      <c r="Q1489" s="6">
        <f>YEAR(tbl_Sales[[#This Row],[Date]])</f>
        <v>2016</v>
      </c>
    </row>
    <row r="1490" spans="1:17" x14ac:dyDescent="0.25">
      <c r="A1490" s="1">
        <v>42532</v>
      </c>
      <c r="B1490">
        <v>450000</v>
      </c>
      <c r="C1490" t="s">
        <v>2</v>
      </c>
      <c r="D1490" t="s">
        <v>12432</v>
      </c>
      <c r="E1490" t="s">
        <v>10</v>
      </c>
      <c r="F1490">
        <v>3081</v>
      </c>
      <c r="G1490">
        <v>2</v>
      </c>
      <c r="H1490">
        <v>1</v>
      </c>
      <c r="I1490">
        <v>2</v>
      </c>
      <c r="J1490">
        <v>418</v>
      </c>
      <c r="K1490">
        <v>1960</v>
      </c>
      <c r="L1490" t="s">
        <v>1645</v>
      </c>
      <c r="M1490" t="s">
        <v>148</v>
      </c>
      <c r="N1490" t="s">
        <v>150</v>
      </c>
      <c r="O1490" s="6" t="str">
        <f>INDEX(lkp_Region,MATCH(tbl_Sales[[#This Row],[Suburb]],lkp_Suburb,0))</f>
        <v>Eastern Metropolitan</v>
      </c>
      <c r="P1490" s="6">
        <f>MONTH(tbl_Sales[[#This Row],[Date]])</f>
        <v>6</v>
      </c>
      <c r="Q1490" s="6">
        <f>YEAR(tbl_Sales[[#This Row],[Date]])</f>
        <v>2016</v>
      </c>
    </row>
    <row r="1491" spans="1:17" x14ac:dyDescent="0.25">
      <c r="A1491" s="1">
        <v>42532</v>
      </c>
      <c r="B1491">
        <v>662500</v>
      </c>
      <c r="C1491" t="s">
        <v>2</v>
      </c>
      <c r="D1491" t="s">
        <v>12424</v>
      </c>
      <c r="E1491" t="s">
        <v>10</v>
      </c>
      <c r="F1491">
        <v>3081</v>
      </c>
      <c r="G1491">
        <v>3</v>
      </c>
      <c r="H1491">
        <v>1</v>
      </c>
      <c r="I1491">
        <v>4</v>
      </c>
      <c r="J1491">
        <v>552</v>
      </c>
      <c r="L1491" t="s">
        <v>1646</v>
      </c>
      <c r="M1491" t="s">
        <v>748</v>
      </c>
      <c r="N1491" t="s">
        <v>150</v>
      </c>
      <c r="O1491" s="6" t="str">
        <f>INDEX(lkp_Region,MATCH(tbl_Sales[[#This Row],[Suburb]],lkp_Suburb,0))</f>
        <v>Eastern Metropolitan</v>
      </c>
      <c r="P1491" s="6">
        <f>MONTH(tbl_Sales[[#This Row],[Date]])</f>
        <v>6</v>
      </c>
      <c r="Q1491" s="6">
        <f>YEAR(tbl_Sales[[#This Row],[Date]])</f>
        <v>2016</v>
      </c>
    </row>
    <row r="1492" spans="1:17" x14ac:dyDescent="0.25">
      <c r="A1492" s="1">
        <v>42532</v>
      </c>
      <c r="B1492">
        <v>920000</v>
      </c>
      <c r="C1492" t="s">
        <v>2</v>
      </c>
      <c r="D1492" t="s">
        <v>12423</v>
      </c>
      <c r="E1492" t="s">
        <v>10</v>
      </c>
      <c r="F1492">
        <v>3084</v>
      </c>
      <c r="G1492">
        <v>3</v>
      </c>
      <c r="H1492">
        <v>2</v>
      </c>
      <c r="I1492">
        <v>2</v>
      </c>
      <c r="J1492">
        <v>834</v>
      </c>
      <c r="K1492">
        <v>1975</v>
      </c>
      <c r="L1492" t="s">
        <v>1647</v>
      </c>
      <c r="M1492" t="s">
        <v>320</v>
      </c>
      <c r="N1492" t="s">
        <v>150</v>
      </c>
      <c r="O1492" s="6" t="str">
        <f>INDEX(lkp_Region,MATCH(tbl_Sales[[#This Row],[Suburb]],lkp_Suburb,0))</f>
        <v>Eastern Metropolitan</v>
      </c>
      <c r="P1492" s="6">
        <f>MONTH(tbl_Sales[[#This Row],[Date]])</f>
        <v>6</v>
      </c>
      <c r="Q1492" s="6">
        <f>YEAR(tbl_Sales[[#This Row],[Date]])</f>
        <v>2016</v>
      </c>
    </row>
    <row r="1493" spans="1:17" x14ac:dyDescent="0.25">
      <c r="A1493" s="1">
        <v>42532</v>
      </c>
      <c r="B1493">
        <v>1875000</v>
      </c>
      <c r="C1493" t="s">
        <v>2</v>
      </c>
      <c r="D1493" t="s">
        <v>12427</v>
      </c>
      <c r="E1493" t="s">
        <v>5</v>
      </c>
      <c r="F1493">
        <v>3079</v>
      </c>
      <c r="G1493">
        <v>4</v>
      </c>
      <c r="H1493">
        <v>3</v>
      </c>
      <c r="I1493">
        <v>2</v>
      </c>
      <c r="J1493">
        <v>583</v>
      </c>
      <c r="K1493">
        <v>1975</v>
      </c>
      <c r="L1493" t="s">
        <v>1648</v>
      </c>
      <c r="M1493" t="s">
        <v>1008</v>
      </c>
      <c r="N1493" t="s">
        <v>150</v>
      </c>
      <c r="O1493" s="6" t="str">
        <f>INDEX(lkp_Region,MATCH(tbl_Sales[[#This Row],[Suburb]],lkp_Suburb,0))</f>
        <v>Eastern Metropolitan</v>
      </c>
      <c r="P1493" s="6">
        <f>MONTH(tbl_Sales[[#This Row],[Date]])</f>
        <v>6</v>
      </c>
      <c r="Q1493" s="6">
        <f>YEAR(tbl_Sales[[#This Row],[Date]])</f>
        <v>2016</v>
      </c>
    </row>
    <row r="1494" spans="1:17" x14ac:dyDescent="0.25">
      <c r="A1494" s="1">
        <v>42533</v>
      </c>
      <c r="B1494">
        <v>3020000</v>
      </c>
      <c r="C1494" t="s">
        <v>2</v>
      </c>
      <c r="D1494" t="s">
        <v>12429</v>
      </c>
      <c r="E1494" t="s">
        <v>10</v>
      </c>
      <c r="F1494">
        <v>3121</v>
      </c>
      <c r="G1494">
        <v>3</v>
      </c>
      <c r="H1494">
        <v>2</v>
      </c>
      <c r="I1494">
        <v>2</v>
      </c>
      <c r="J1494">
        <v>389</v>
      </c>
      <c r="L1494" t="s">
        <v>1649</v>
      </c>
      <c r="M1494" t="s">
        <v>6</v>
      </c>
      <c r="N1494" t="s">
        <v>8</v>
      </c>
      <c r="O1494" s="6" t="str">
        <f>INDEX(lkp_Region,MATCH(tbl_Sales[[#This Row],[Suburb]],lkp_Suburb,0))</f>
        <v>Northern Metropolitan</v>
      </c>
      <c r="P1494" s="6">
        <f>MONTH(tbl_Sales[[#This Row],[Date]])</f>
        <v>6</v>
      </c>
      <c r="Q1494" s="6">
        <f>YEAR(tbl_Sales[[#This Row],[Date]])</f>
        <v>2016</v>
      </c>
    </row>
    <row r="1495" spans="1:17" x14ac:dyDescent="0.25">
      <c r="A1495" s="1">
        <v>42533</v>
      </c>
      <c r="B1495">
        <v>500000</v>
      </c>
      <c r="C1495" t="s">
        <v>13</v>
      </c>
      <c r="D1495" t="s">
        <v>12430</v>
      </c>
      <c r="E1495" t="s">
        <v>10</v>
      </c>
      <c r="F1495">
        <v>3207</v>
      </c>
      <c r="G1495">
        <v>1</v>
      </c>
      <c r="H1495">
        <v>1</v>
      </c>
      <c r="I1495">
        <v>1</v>
      </c>
      <c r="J1495">
        <v>0</v>
      </c>
      <c r="K1495">
        <v>2006</v>
      </c>
      <c r="L1495" t="s">
        <v>1650</v>
      </c>
      <c r="M1495" t="s">
        <v>24</v>
      </c>
      <c r="N1495" t="s">
        <v>26</v>
      </c>
      <c r="O1495" s="6" t="str">
        <f>INDEX(lkp_Region,MATCH(tbl_Sales[[#This Row],[Suburb]],lkp_Suburb,0))</f>
        <v>Southern Metropolitan</v>
      </c>
      <c r="P1495" s="6">
        <f>MONTH(tbl_Sales[[#This Row],[Date]])</f>
        <v>6</v>
      </c>
      <c r="Q1495" s="6">
        <f>YEAR(tbl_Sales[[#This Row],[Date]])</f>
        <v>2016</v>
      </c>
    </row>
    <row r="1496" spans="1:17" x14ac:dyDescent="0.25">
      <c r="A1496" s="1">
        <v>42533</v>
      </c>
      <c r="B1496">
        <v>580000</v>
      </c>
      <c r="C1496" t="s">
        <v>13</v>
      </c>
      <c r="D1496" t="s">
        <v>12432</v>
      </c>
      <c r="E1496" t="s">
        <v>5</v>
      </c>
      <c r="F1496">
        <v>3182</v>
      </c>
      <c r="G1496">
        <v>2</v>
      </c>
      <c r="H1496">
        <v>1</v>
      </c>
      <c r="I1496">
        <v>0</v>
      </c>
      <c r="J1496">
        <v>0</v>
      </c>
      <c r="K1496">
        <v>1930</v>
      </c>
      <c r="L1496" t="s">
        <v>1651</v>
      </c>
      <c r="M1496" t="s">
        <v>156</v>
      </c>
      <c r="N1496" t="s">
        <v>26</v>
      </c>
      <c r="O1496" s="6" t="str">
        <f>INDEX(lkp_Region,MATCH(tbl_Sales[[#This Row],[Suburb]],lkp_Suburb,0))</f>
        <v>Southern Metropolitan</v>
      </c>
      <c r="P1496" s="6">
        <f>MONTH(tbl_Sales[[#This Row],[Date]])</f>
        <v>6</v>
      </c>
      <c r="Q1496" s="6">
        <f>YEAR(tbl_Sales[[#This Row],[Date]])</f>
        <v>2016</v>
      </c>
    </row>
    <row r="1497" spans="1:17" x14ac:dyDescent="0.25">
      <c r="A1497" s="1">
        <v>42533</v>
      </c>
      <c r="B1497">
        <v>855000</v>
      </c>
      <c r="C1497" t="s">
        <v>2</v>
      </c>
      <c r="D1497" t="s">
        <v>12429</v>
      </c>
      <c r="E1497" t="s">
        <v>5</v>
      </c>
      <c r="F1497">
        <v>3166</v>
      </c>
      <c r="G1497">
        <v>4</v>
      </c>
      <c r="H1497">
        <v>2</v>
      </c>
      <c r="I1497">
        <v>1</v>
      </c>
      <c r="J1497">
        <v>728</v>
      </c>
      <c r="L1497" t="s">
        <v>1652</v>
      </c>
      <c r="M1497" t="s">
        <v>246</v>
      </c>
      <c r="N1497" t="s">
        <v>31</v>
      </c>
      <c r="O1497" s="6" t="str">
        <f>INDEX(lkp_Region,MATCH(tbl_Sales[[#This Row],[Suburb]],lkp_Suburb,0))</f>
        <v>Southern Metropolitan</v>
      </c>
      <c r="P1497" s="6">
        <f>MONTH(tbl_Sales[[#This Row],[Date]])</f>
        <v>6</v>
      </c>
      <c r="Q1497" s="6">
        <f>YEAR(tbl_Sales[[#This Row],[Date]])</f>
        <v>2016</v>
      </c>
    </row>
    <row r="1498" spans="1:17" x14ac:dyDescent="0.25">
      <c r="A1498" s="1">
        <v>42533</v>
      </c>
      <c r="B1498">
        <v>660000</v>
      </c>
      <c r="C1498" t="s">
        <v>2</v>
      </c>
      <c r="D1498" t="s">
        <v>12428</v>
      </c>
      <c r="E1498" t="s">
        <v>5</v>
      </c>
      <c r="F1498">
        <v>3013</v>
      </c>
      <c r="G1498">
        <v>4</v>
      </c>
      <c r="H1498">
        <v>1</v>
      </c>
      <c r="I1498">
        <v>2</v>
      </c>
      <c r="J1498">
        <v>360</v>
      </c>
      <c r="K1498">
        <v>1910</v>
      </c>
      <c r="L1498" t="s">
        <v>1653</v>
      </c>
      <c r="M1498" t="s">
        <v>65</v>
      </c>
      <c r="N1498" t="s">
        <v>21</v>
      </c>
      <c r="O1498" s="6" t="str">
        <f>INDEX(lkp_Region,MATCH(tbl_Sales[[#This Row],[Suburb]],lkp_Suburb,0))</f>
        <v>Western Metropolitan</v>
      </c>
      <c r="P1498" s="6">
        <f>MONTH(tbl_Sales[[#This Row],[Date]])</f>
        <v>6</v>
      </c>
      <c r="Q1498" s="6">
        <f>YEAR(tbl_Sales[[#This Row],[Date]])</f>
        <v>2016</v>
      </c>
    </row>
    <row r="1499" spans="1:17" x14ac:dyDescent="0.25">
      <c r="A1499" s="1">
        <v>42533</v>
      </c>
      <c r="B1499">
        <v>650000</v>
      </c>
      <c r="C1499" t="s">
        <v>2</v>
      </c>
      <c r="D1499" t="s">
        <v>12425</v>
      </c>
      <c r="E1499" t="s">
        <v>5</v>
      </c>
      <c r="F1499">
        <v>3015</v>
      </c>
      <c r="G1499">
        <v>2</v>
      </c>
      <c r="H1499">
        <v>1</v>
      </c>
      <c r="I1499">
        <v>1</v>
      </c>
      <c r="J1499">
        <v>149</v>
      </c>
      <c r="K1499">
        <v>1890</v>
      </c>
      <c r="L1499" t="s">
        <v>1654</v>
      </c>
      <c r="M1499" t="s">
        <v>133</v>
      </c>
      <c r="N1499" t="s">
        <v>69</v>
      </c>
      <c r="O1499" s="6" t="str">
        <f>INDEX(lkp_Region,MATCH(tbl_Sales[[#This Row],[Suburb]],lkp_Suburb,0))</f>
        <v>Western Metropolitan</v>
      </c>
      <c r="P1499" s="6">
        <f>MONTH(tbl_Sales[[#This Row],[Date]])</f>
        <v>6</v>
      </c>
      <c r="Q1499" s="6">
        <f>YEAR(tbl_Sales[[#This Row],[Date]])</f>
        <v>2016</v>
      </c>
    </row>
    <row r="1500" spans="1:17" x14ac:dyDescent="0.25">
      <c r="A1500" s="1">
        <v>42533</v>
      </c>
      <c r="B1500">
        <v>418000</v>
      </c>
      <c r="C1500" t="s">
        <v>13</v>
      </c>
      <c r="D1500" t="s">
        <v>12428</v>
      </c>
      <c r="E1500" t="s">
        <v>5</v>
      </c>
      <c r="F1500">
        <v>3070</v>
      </c>
      <c r="G1500">
        <v>2</v>
      </c>
      <c r="H1500">
        <v>1</v>
      </c>
      <c r="I1500">
        <v>1</v>
      </c>
      <c r="J1500">
        <v>1882</v>
      </c>
      <c r="L1500" t="s">
        <v>1655</v>
      </c>
      <c r="M1500" t="s">
        <v>271</v>
      </c>
      <c r="N1500" t="s">
        <v>62</v>
      </c>
      <c r="O1500" s="6" t="str">
        <f>INDEX(lkp_Region,MATCH(tbl_Sales[[#This Row],[Suburb]],lkp_Suburb,0))</f>
        <v>Northern Metropolitan</v>
      </c>
      <c r="P1500" s="6">
        <f>MONTH(tbl_Sales[[#This Row],[Date]])</f>
        <v>6</v>
      </c>
      <c r="Q1500" s="6">
        <f>YEAR(tbl_Sales[[#This Row],[Date]])</f>
        <v>2016</v>
      </c>
    </row>
    <row r="1501" spans="1:17" x14ac:dyDescent="0.25">
      <c r="A1501" s="1">
        <v>42533</v>
      </c>
      <c r="B1501">
        <v>910500</v>
      </c>
      <c r="C1501" t="s">
        <v>51</v>
      </c>
      <c r="D1501" t="s">
        <v>12428</v>
      </c>
      <c r="E1501" t="s">
        <v>5</v>
      </c>
      <c r="F1501">
        <v>3071</v>
      </c>
      <c r="G1501">
        <v>3</v>
      </c>
      <c r="H1501">
        <v>2</v>
      </c>
      <c r="I1501">
        <v>2</v>
      </c>
      <c r="J1501">
        <v>157</v>
      </c>
      <c r="K1501">
        <v>2010</v>
      </c>
      <c r="L1501" t="s">
        <v>1656</v>
      </c>
      <c r="M1501" t="s">
        <v>60</v>
      </c>
      <c r="N1501" t="s">
        <v>62</v>
      </c>
      <c r="O1501" s="6" t="str">
        <f>INDEX(lkp_Region,MATCH(tbl_Sales[[#This Row],[Suburb]],lkp_Suburb,0))</f>
        <v>Northern Metropolitan</v>
      </c>
      <c r="P1501" s="6">
        <f>MONTH(tbl_Sales[[#This Row],[Date]])</f>
        <v>6</v>
      </c>
      <c r="Q1501" s="6">
        <f>YEAR(tbl_Sales[[#This Row],[Date]])</f>
        <v>2016</v>
      </c>
    </row>
    <row r="1502" spans="1:17" x14ac:dyDescent="0.25">
      <c r="A1502" s="1">
        <v>42533</v>
      </c>
      <c r="B1502">
        <v>683000</v>
      </c>
      <c r="C1502" t="s">
        <v>13</v>
      </c>
      <c r="D1502" t="s">
        <v>12433</v>
      </c>
      <c r="E1502" t="s">
        <v>10</v>
      </c>
      <c r="F1502">
        <v>3124</v>
      </c>
      <c r="G1502">
        <v>2</v>
      </c>
      <c r="H1502">
        <v>1</v>
      </c>
      <c r="I1502">
        <v>1</v>
      </c>
      <c r="J1502">
        <v>146</v>
      </c>
      <c r="K1502">
        <v>1970</v>
      </c>
      <c r="L1502" t="s">
        <v>1657</v>
      </c>
      <c r="M1502" t="s">
        <v>209</v>
      </c>
      <c r="N1502" t="s">
        <v>101</v>
      </c>
      <c r="O1502" s="6" t="str">
        <f>INDEX(lkp_Region,MATCH(tbl_Sales[[#This Row],[Suburb]],lkp_Suburb,0))</f>
        <v>Southern Metropolitan</v>
      </c>
      <c r="P1502" s="6">
        <f>MONTH(tbl_Sales[[#This Row],[Date]])</f>
        <v>6</v>
      </c>
      <c r="Q1502" s="6">
        <f>YEAR(tbl_Sales[[#This Row],[Date]])</f>
        <v>2016</v>
      </c>
    </row>
    <row r="1503" spans="1:17" x14ac:dyDescent="0.25">
      <c r="A1503" s="1">
        <v>42533</v>
      </c>
      <c r="B1503">
        <v>2600000</v>
      </c>
      <c r="C1503" t="s">
        <v>2</v>
      </c>
      <c r="D1503" t="s">
        <v>12431</v>
      </c>
      <c r="E1503" t="s">
        <v>10</v>
      </c>
      <c r="F1503">
        <v>3188</v>
      </c>
      <c r="G1503">
        <v>4</v>
      </c>
      <c r="H1503">
        <v>1</v>
      </c>
      <c r="I1503">
        <v>2</v>
      </c>
      <c r="J1503">
        <v>1504</v>
      </c>
      <c r="K1503">
        <v>1900</v>
      </c>
      <c r="L1503" t="s">
        <v>1658</v>
      </c>
      <c r="M1503" t="s">
        <v>176</v>
      </c>
      <c r="N1503" t="s">
        <v>107</v>
      </c>
      <c r="O1503" s="6" t="str">
        <f>INDEX(lkp_Region,MATCH(tbl_Sales[[#This Row],[Suburb]],lkp_Suburb,0))</f>
        <v>Southern Metropolitan</v>
      </c>
      <c r="P1503" s="6">
        <f>MONTH(tbl_Sales[[#This Row],[Date]])</f>
        <v>6</v>
      </c>
      <c r="Q1503" s="6">
        <f>YEAR(tbl_Sales[[#This Row],[Date]])</f>
        <v>2016</v>
      </c>
    </row>
    <row r="1504" spans="1:17" x14ac:dyDescent="0.25">
      <c r="A1504" s="1">
        <v>42533</v>
      </c>
      <c r="B1504">
        <v>1102000</v>
      </c>
      <c r="C1504" t="s">
        <v>2</v>
      </c>
      <c r="D1504" t="s">
        <v>12427</v>
      </c>
      <c r="E1504" t="s">
        <v>10</v>
      </c>
      <c r="F1504">
        <v>3079</v>
      </c>
      <c r="G1504">
        <v>3</v>
      </c>
      <c r="H1504">
        <v>1</v>
      </c>
      <c r="I1504">
        <v>1</v>
      </c>
      <c r="J1504">
        <v>597</v>
      </c>
      <c r="K1504">
        <v>1950</v>
      </c>
      <c r="L1504" t="s">
        <v>1659</v>
      </c>
      <c r="M1504" t="s">
        <v>213</v>
      </c>
      <c r="N1504" t="s">
        <v>150</v>
      </c>
      <c r="O1504" s="6" t="str">
        <f>INDEX(lkp_Region,MATCH(tbl_Sales[[#This Row],[Suburb]],lkp_Suburb,0))</f>
        <v>Eastern Metropolitan</v>
      </c>
      <c r="P1504" s="6">
        <f>MONTH(tbl_Sales[[#This Row],[Date]])</f>
        <v>6</v>
      </c>
      <c r="Q1504" s="6">
        <f>YEAR(tbl_Sales[[#This Row],[Date]])</f>
        <v>2016</v>
      </c>
    </row>
    <row r="1505" spans="1:17" x14ac:dyDescent="0.25">
      <c r="A1505" s="1">
        <v>42534</v>
      </c>
      <c r="B1505">
        <v>885500</v>
      </c>
      <c r="C1505" t="s">
        <v>13</v>
      </c>
      <c r="D1505" t="s">
        <v>12424</v>
      </c>
      <c r="E1505" t="s">
        <v>10</v>
      </c>
      <c r="F1505">
        <v>3068</v>
      </c>
      <c r="G1505">
        <v>2</v>
      </c>
      <c r="H1505">
        <v>2</v>
      </c>
      <c r="I1505">
        <v>2</v>
      </c>
      <c r="J1505">
        <v>0</v>
      </c>
      <c r="K1505">
        <v>2005</v>
      </c>
      <c r="L1505" t="s">
        <v>1660</v>
      </c>
      <c r="M1505" t="s">
        <v>323</v>
      </c>
      <c r="N1505" t="s">
        <v>8</v>
      </c>
      <c r="O1505" s="6" t="str">
        <f>INDEX(lkp_Region,MATCH(tbl_Sales[[#This Row],[Suburb]],lkp_Suburb,0))</f>
        <v>Northern Metropolitan</v>
      </c>
      <c r="P1505" s="6">
        <f>MONTH(tbl_Sales[[#This Row],[Date]])</f>
        <v>6</v>
      </c>
      <c r="Q1505" s="6">
        <f>YEAR(tbl_Sales[[#This Row],[Date]])</f>
        <v>2016</v>
      </c>
    </row>
    <row r="1506" spans="1:17" x14ac:dyDescent="0.25">
      <c r="A1506" s="1">
        <v>42534</v>
      </c>
      <c r="B1506">
        <v>1525000</v>
      </c>
      <c r="C1506" t="s">
        <v>2</v>
      </c>
      <c r="D1506" t="s">
        <v>12429</v>
      </c>
      <c r="E1506" t="s">
        <v>5</v>
      </c>
      <c r="F1506">
        <v>3143</v>
      </c>
      <c r="G1506">
        <v>5</v>
      </c>
      <c r="H1506">
        <v>2</v>
      </c>
      <c r="I1506">
        <v>2</v>
      </c>
      <c r="J1506">
        <v>693</v>
      </c>
      <c r="L1506" t="s">
        <v>1661</v>
      </c>
      <c r="M1506" t="s">
        <v>283</v>
      </c>
      <c r="N1506" t="s">
        <v>76</v>
      </c>
      <c r="O1506" s="6" t="str">
        <f>INDEX(lkp_Region,MATCH(tbl_Sales[[#This Row],[Suburb]],lkp_Suburb,0))</f>
        <v>Southern Metropolitan</v>
      </c>
      <c r="P1506" s="6">
        <f>MONTH(tbl_Sales[[#This Row],[Date]])</f>
        <v>6</v>
      </c>
      <c r="Q1506" s="6">
        <f>YEAR(tbl_Sales[[#This Row],[Date]])</f>
        <v>2016</v>
      </c>
    </row>
    <row r="1507" spans="1:17" x14ac:dyDescent="0.25">
      <c r="A1507" s="1">
        <v>42534</v>
      </c>
      <c r="B1507">
        <v>1410000</v>
      </c>
      <c r="C1507" t="s">
        <v>2</v>
      </c>
      <c r="D1507" t="s">
        <v>12429</v>
      </c>
      <c r="E1507" t="s">
        <v>5</v>
      </c>
      <c r="F1507">
        <v>3056</v>
      </c>
      <c r="G1507">
        <v>4</v>
      </c>
      <c r="H1507">
        <v>2</v>
      </c>
      <c r="I1507">
        <v>1</v>
      </c>
      <c r="J1507">
        <v>460</v>
      </c>
      <c r="K1507">
        <v>1916</v>
      </c>
      <c r="L1507" t="s">
        <v>1662</v>
      </c>
      <c r="M1507" t="s">
        <v>117</v>
      </c>
      <c r="N1507" t="s">
        <v>18</v>
      </c>
      <c r="O1507" s="6" t="str">
        <f>INDEX(lkp_Region,MATCH(tbl_Sales[[#This Row],[Suburb]],lkp_Suburb,0))</f>
        <v>Northern Metropolitan</v>
      </c>
      <c r="P1507" s="6">
        <f>MONTH(tbl_Sales[[#This Row],[Date]])</f>
        <v>6</v>
      </c>
      <c r="Q1507" s="6">
        <f>YEAR(tbl_Sales[[#This Row],[Date]])</f>
        <v>2016</v>
      </c>
    </row>
    <row r="1508" spans="1:17" x14ac:dyDescent="0.25">
      <c r="A1508" s="1">
        <v>42534</v>
      </c>
      <c r="B1508">
        <v>330000</v>
      </c>
      <c r="C1508" t="s">
        <v>13</v>
      </c>
      <c r="D1508" t="s">
        <v>12428</v>
      </c>
      <c r="E1508" t="s">
        <v>5</v>
      </c>
      <c r="F1508">
        <v>3039</v>
      </c>
      <c r="G1508">
        <v>2</v>
      </c>
      <c r="H1508">
        <v>1</v>
      </c>
      <c r="I1508">
        <v>1</v>
      </c>
      <c r="J1508">
        <v>0</v>
      </c>
      <c r="K1508">
        <v>2014</v>
      </c>
      <c r="L1508" t="s">
        <v>1663</v>
      </c>
      <c r="M1508" t="s">
        <v>242</v>
      </c>
      <c r="N1508" t="s">
        <v>49</v>
      </c>
      <c r="O1508" s="6" t="str">
        <f>INDEX(lkp_Region,MATCH(tbl_Sales[[#This Row],[Suburb]],lkp_Suburb,0))</f>
        <v>Western Metropolitan</v>
      </c>
      <c r="P1508" s="6">
        <f>MONTH(tbl_Sales[[#This Row],[Date]])</f>
        <v>6</v>
      </c>
      <c r="Q1508" s="6">
        <f>YEAR(tbl_Sales[[#This Row],[Date]])</f>
        <v>2016</v>
      </c>
    </row>
    <row r="1509" spans="1:17" x14ac:dyDescent="0.25">
      <c r="A1509" s="1">
        <v>42534</v>
      </c>
      <c r="B1509">
        <v>801000</v>
      </c>
      <c r="C1509" t="s">
        <v>2</v>
      </c>
      <c r="D1509" t="s">
        <v>12428</v>
      </c>
      <c r="E1509" t="s">
        <v>10</v>
      </c>
      <c r="F1509">
        <v>3039</v>
      </c>
      <c r="G1509">
        <v>2</v>
      </c>
      <c r="H1509">
        <v>1</v>
      </c>
      <c r="I1509">
        <v>0</v>
      </c>
      <c r="J1509">
        <v>133</v>
      </c>
      <c r="L1509" t="s">
        <v>1664</v>
      </c>
      <c r="M1509" t="s">
        <v>242</v>
      </c>
      <c r="N1509" t="s">
        <v>49</v>
      </c>
      <c r="O1509" s="6" t="str">
        <f>INDEX(lkp_Region,MATCH(tbl_Sales[[#This Row],[Suburb]],lkp_Suburb,0))</f>
        <v>Western Metropolitan</v>
      </c>
      <c r="P1509" s="6">
        <f>MONTH(tbl_Sales[[#This Row],[Date]])</f>
        <v>6</v>
      </c>
      <c r="Q1509" s="6">
        <f>YEAR(tbl_Sales[[#This Row],[Date]])</f>
        <v>2016</v>
      </c>
    </row>
    <row r="1510" spans="1:17" x14ac:dyDescent="0.25">
      <c r="A1510" s="1">
        <v>42534</v>
      </c>
      <c r="B1510">
        <v>825000</v>
      </c>
      <c r="C1510" t="s">
        <v>2</v>
      </c>
      <c r="D1510" t="s">
        <v>12427</v>
      </c>
      <c r="E1510" t="s">
        <v>10</v>
      </c>
      <c r="F1510">
        <v>3033</v>
      </c>
      <c r="G1510">
        <v>3</v>
      </c>
      <c r="H1510">
        <v>2</v>
      </c>
      <c r="I1510">
        <v>1</v>
      </c>
      <c r="J1510">
        <v>630</v>
      </c>
      <c r="K1510">
        <v>2017</v>
      </c>
      <c r="L1510" t="s">
        <v>1665</v>
      </c>
      <c r="M1510" t="s">
        <v>119</v>
      </c>
      <c r="N1510" t="s">
        <v>49</v>
      </c>
      <c r="O1510" s="6" t="str">
        <f>INDEX(lkp_Region,MATCH(tbl_Sales[[#This Row],[Suburb]],lkp_Suburb,0))</f>
        <v>Western Metropolitan</v>
      </c>
      <c r="P1510" s="6">
        <f>MONTH(tbl_Sales[[#This Row],[Date]])</f>
        <v>6</v>
      </c>
      <c r="Q1510" s="6">
        <f>YEAR(tbl_Sales[[#This Row],[Date]])</f>
        <v>2016</v>
      </c>
    </row>
    <row r="1511" spans="1:17" x14ac:dyDescent="0.25">
      <c r="A1511" s="1">
        <v>42534</v>
      </c>
      <c r="B1511">
        <v>1045000</v>
      </c>
      <c r="C1511" t="s">
        <v>2</v>
      </c>
      <c r="D1511" t="s">
        <v>12427</v>
      </c>
      <c r="E1511" t="s">
        <v>10</v>
      </c>
      <c r="F1511">
        <v>3040</v>
      </c>
      <c r="G1511">
        <v>3</v>
      </c>
      <c r="H1511">
        <v>1</v>
      </c>
      <c r="I1511">
        <v>1</v>
      </c>
      <c r="J1511">
        <v>429</v>
      </c>
      <c r="L1511" t="s">
        <v>1666</v>
      </c>
      <c r="M1511" t="s">
        <v>47</v>
      </c>
      <c r="N1511" t="s">
        <v>49</v>
      </c>
      <c r="O1511" s="6" t="str">
        <f>INDEX(lkp_Region,MATCH(tbl_Sales[[#This Row],[Suburb]],lkp_Suburb,0))</f>
        <v>Western Metropolitan</v>
      </c>
      <c r="P1511" s="6">
        <f>MONTH(tbl_Sales[[#This Row],[Date]])</f>
        <v>6</v>
      </c>
      <c r="Q1511" s="6">
        <f>YEAR(tbl_Sales[[#This Row],[Date]])</f>
        <v>2016</v>
      </c>
    </row>
    <row r="1512" spans="1:17" x14ac:dyDescent="0.25">
      <c r="A1512" s="1">
        <v>42534</v>
      </c>
      <c r="B1512">
        <v>812000</v>
      </c>
      <c r="C1512" t="s">
        <v>51</v>
      </c>
      <c r="D1512" t="s">
        <v>12425</v>
      </c>
      <c r="E1512" t="s">
        <v>5</v>
      </c>
      <c r="F1512">
        <v>3031</v>
      </c>
      <c r="G1512">
        <v>2</v>
      </c>
      <c r="H1512">
        <v>1</v>
      </c>
      <c r="I1512">
        <v>0</v>
      </c>
      <c r="J1512">
        <v>132</v>
      </c>
      <c r="K1512">
        <v>1887</v>
      </c>
      <c r="L1512" t="s">
        <v>1667</v>
      </c>
      <c r="M1512" t="s">
        <v>264</v>
      </c>
      <c r="N1512" t="s">
        <v>88</v>
      </c>
      <c r="O1512" s="6" t="str">
        <f>INDEX(lkp_Region,MATCH(tbl_Sales[[#This Row],[Suburb]],lkp_Suburb,0))</f>
        <v>Northern Metropolitan</v>
      </c>
      <c r="P1512" s="6">
        <f>MONTH(tbl_Sales[[#This Row],[Date]])</f>
        <v>6</v>
      </c>
      <c r="Q1512" s="6">
        <f>YEAR(tbl_Sales[[#This Row],[Date]])</f>
        <v>2016</v>
      </c>
    </row>
    <row r="1513" spans="1:17" x14ac:dyDescent="0.25">
      <c r="A1513" s="1">
        <v>42534</v>
      </c>
      <c r="B1513">
        <v>781500</v>
      </c>
      <c r="C1513" t="s">
        <v>2</v>
      </c>
      <c r="D1513" t="s">
        <v>12431</v>
      </c>
      <c r="E1513" t="s">
        <v>10</v>
      </c>
      <c r="F1513">
        <v>3013</v>
      </c>
      <c r="G1513">
        <v>3</v>
      </c>
      <c r="H1513">
        <v>1</v>
      </c>
      <c r="I1513">
        <v>2</v>
      </c>
      <c r="J1513">
        <v>341</v>
      </c>
      <c r="K1513">
        <v>1950</v>
      </c>
      <c r="L1513" t="s">
        <v>1668</v>
      </c>
      <c r="M1513" t="s">
        <v>65</v>
      </c>
      <c r="N1513" t="s">
        <v>21</v>
      </c>
      <c r="O1513" s="6" t="str">
        <f>INDEX(lkp_Region,MATCH(tbl_Sales[[#This Row],[Suburb]],lkp_Suburb,0))</f>
        <v>Western Metropolitan</v>
      </c>
      <c r="P1513" s="6">
        <f>MONTH(tbl_Sales[[#This Row],[Date]])</f>
        <v>6</v>
      </c>
      <c r="Q1513" s="6">
        <f>YEAR(tbl_Sales[[#This Row],[Date]])</f>
        <v>2016</v>
      </c>
    </row>
    <row r="1514" spans="1:17" x14ac:dyDescent="0.25">
      <c r="A1514" s="1">
        <v>42534</v>
      </c>
      <c r="B1514">
        <v>641000</v>
      </c>
      <c r="C1514" t="s">
        <v>13</v>
      </c>
      <c r="D1514" t="s">
        <v>12429</v>
      </c>
      <c r="E1514" t="s">
        <v>10</v>
      </c>
      <c r="F1514">
        <v>3107</v>
      </c>
      <c r="G1514">
        <v>3</v>
      </c>
      <c r="H1514">
        <v>1</v>
      </c>
      <c r="I1514">
        <v>2</v>
      </c>
      <c r="J1514">
        <v>349</v>
      </c>
      <c r="L1514" t="s">
        <v>1669</v>
      </c>
      <c r="M1514" t="s">
        <v>586</v>
      </c>
      <c r="N1514" t="s">
        <v>128</v>
      </c>
      <c r="O1514" s="6" t="str">
        <f>INDEX(lkp_Region,MATCH(tbl_Sales[[#This Row],[Suburb]],lkp_Suburb,0))</f>
        <v>Eastern Metropolitan</v>
      </c>
      <c r="P1514" s="6">
        <f>MONTH(tbl_Sales[[#This Row],[Date]])</f>
        <v>6</v>
      </c>
      <c r="Q1514" s="6">
        <f>YEAR(tbl_Sales[[#This Row],[Date]])</f>
        <v>2016</v>
      </c>
    </row>
    <row r="1515" spans="1:17" x14ac:dyDescent="0.25">
      <c r="A1515" s="1">
        <v>42534</v>
      </c>
      <c r="B1515">
        <v>920000</v>
      </c>
      <c r="C1515" t="s">
        <v>2</v>
      </c>
      <c r="D1515" t="s">
        <v>12427</v>
      </c>
      <c r="E1515" t="s">
        <v>5</v>
      </c>
      <c r="F1515">
        <v>3108</v>
      </c>
      <c r="G1515">
        <v>3</v>
      </c>
      <c r="H1515">
        <v>3</v>
      </c>
      <c r="I1515">
        <v>3</v>
      </c>
      <c r="J1515">
        <v>655</v>
      </c>
      <c r="L1515" t="s">
        <v>1670</v>
      </c>
      <c r="M1515" t="s">
        <v>126</v>
      </c>
      <c r="N1515" t="s">
        <v>128</v>
      </c>
      <c r="O1515" s="6" t="str">
        <f>INDEX(lkp_Region,MATCH(tbl_Sales[[#This Row],[Suburb]],lkp_Suburb,0))</f>
        <v>Eastern Metropolitan</v>
      </c>
      <c r="P1515" s="6">
        <f>MONTH(tbl_Sales[[#This Row],[Date]])</f>
        <v>6</v>
      </c>
      <c r="Q1515" s="6">
        <f>YEAR(tbl_Sales[[#This Row],[Date]])</f>
        <v>2016</v>
      </c>
    </row>
    <row r="1516" spans="1:17" x14ac:dyDescent="0.25">
      <c r="A1516" s="1">
        <v>42534</v>
      </c>
      <c r="B1516">
        <v>405000</v>
      </c>
      <c r="C1516" t="s">
        <v>13</v>
      </c>
      <c r="D1516" t="s">
        <v>12423</v>
      </c>
      <c r="E1516" t="s">
        <v>10</v>
      </c>
      <c r="F1516">
        <v>3073</v>
      </c>
      <c r="G1516">
        <v>2</v>
      </c>
      <c r="H1516">
        <v>1</v>
      </c>
      <c r="I1516">
        <v>1</v>
      </c>
      <c r="J1516">
        <v>121</v>
      </c>
      <c r="K1516">
        <v>1965</v>
      </c>
      <c r="L1516" t="s">
        <v>1671</v>
      </c>
      <c r="M1516" t="s">
        <v>93</v>
      </c>
      <c r="N1516" t="s">
        <v>62</v>
      </c>
      <c r="O1516" s="6" t="str">
        <f>INDEX(lkp_Region,MATCH(tbl_Sales[[#This Row],[Suburb]],lkp_Suburb,0))</f>
        <v>Northern Metropolitan</v>
      </c>
      <c r="P1516" s="6">
        <f>MONTH(tbl_Sales[[#This Row],[Date]])</f>
        <v>6</v>
      </c>
      <c r="Q1516" s="6">
        <f>YEAR(tbl_Sales[[#This Row],[Date]])</f>
        <v>2016</v>
      </c>
    </row>
    <row r="1517" spans="1:17" x14ac:dyDescent="0.25">
      <c r="A1517" s="1">
        <v>42534</v>
      </c>
      <c r="B1517">
        <v>1565000</v>
      </c>
      <c r="C1517" t="s">
        <v>2</v>
      </c>
      <c r="D1517" t="s">
        <v>12429</v>
      </c>
      <c r="E1517" t="s">
        <v>10</v>
      </c>
      <c r="F1517">
        <v>3101</v>
      </c>
      <c r="G1517">
        <v>3</v>
      </c>
      <c r="H1517">
        <v>1</v>
      </c>
      <c r="I1517">
        <v>1</v>
      </c>
      <c r="J1517">
        <v>535</v>
      </c>
      <c r="K1517">
        <v>1947</v>
      </c>
      <c r="L1517" t="s">
        <v>1672</v>
      </c>
      <c r="M1517" t="s">
        <v>145</v>
      </c>
      <c r="N1517" t="s">
        <v>101</v>
      </c>
      <c r="O1517" s="6" t="str">
        <f>INDEX(lkp_Region,MATCH(tbl_Sales[[#This Row],[Suburb]],lkp_Suburb,0))</f>
        <v>Southern Metropolitan</v>
      </c>
      <c r="P1517" s="6">
        <f>MONTH(tbl_Sales[[#This Row],[Date]])</f>
        <v>6</v>
      </c>
      <c r="Q1517" s="6">
        <f>YEAR(tbl_Sales[[#This Row],[Date]])</f>
        <v>2016</v>
      </c>
    </row>
    <row r="1518" spans="1:17" x14ac:dyDescent="0.25">
      <c r="A1518" s="1">
        <v>42534</v>
      </c>
      <c r="B1518">
        <v>1725000</v>
      </c>
      <c r="C1518" t="s">
        <v>2</v>
      </c>
      <c r="D1518" t="s">
        <v>12429</v>
      </c>
      <c r="E1518" t="s">
        <v>10</v>
      </c>
      <c r="F1518">
        <v>3127</v>
      </c>
      <c r="G1518">
        <v>4</v>
      </c>
      <c r="H1518">
        <v>2</v>
      </c>
      <c r="I1518">
        <v>2</v>
      </c>
      <c r="J1518">
        <v>798</v>
      </c>
      <c r="L1518" t="s">
        <v>1673</v>
      </c>
      <c r="M1518" t="s">
        <v>11</v>
      </c>
      <c r="N1518" t="s">
        <v>101</v>
      </c>
      <c r="O1518" s="6" t="str">
        <f>INDEX(lkp_Region,MATCH(tbl_Sales[[#This Row],[Suburb]],lkp_Suburb,0))</f>
        <v>Southern Metropolitan</v>
      </c>
      <c r="P1518" s="6">
        <f>MONTH(tbl_Sales[[#This Row],[Date]])</f>
        <v>6</v>
      </c>
      <c r="Q1518" s="6">
        <f>YEAR(tbl_Sales[[#This Row],[Date]])</f>
        <v>2016</v>
      </c>
    </row>
    <row r="1519" spans="1:17" x14ac:dyDescent="0.25">
      <c r="A1519" s="1">
        <v>42534</v>
      </c>
      <c r="B1519">
        <v>2330000</v>
      </c>
      <c r="C1519" t="s">
        <v>2</v>
      </c>
      <c r="D1519" t="s">
        <v>12427</v>
      </c>
      <c r="E1519" t="s">
        <v>10</v>
      </c>
      <c r="F1519">
        <v>3103</v>
      </c>
      <c r="G1519">
        <v>3</v>
      </c>
      <c r="H1519">
        <v>2</v>
      </c>
      <c r="I1519">
        <v>1</v>
      </c>
      <c r="J1519">
        <v>853</v>
      </c>
      <c r="L1519" t="s">
        <v>1674</v>
      </c>
      <c r="M1519" t="s">
        <v>274</v>
      </c>
      <c r="N1519" t="s">
        <v>101</v>
      </c>
      <c r="O1519" s="6" t="str">
        <f>INDEX(lkp_Region,MATCH(tbl_Sales[[#This Row],[Suburb]],lkp_Suburb,0))</f>
        <v>Southern Metropolitan</v>
      </c>
      <c r="P1519" s="6">
        <f>MONTH(tbl_Sales[[#This Row],[Date]])</f>
        <v>6</v>
      </c>
      <c r="Q1519" s="6">
        <f>YEAR(tbl_Sales[[#This Row],[Date]])</f>
        <v>2016</v>
      </c>
    </row>
    <row r="1520" spans="1:17" x14ac:dyDescent="0.25">
      <c r="A1520" s="1">
        <v>42534</v>
      </c>
      <c r="B1520">
        <v>1650000</v>
      </c>
      <c r="C1520" t="s">
        <v>2</v>
      </c>
      <c r="D1520" t="s">
        <v>12431</v>
      </c>
      <c r="E1520" t="s">
        <v>5</v>
      </c>
      <c r="F1520">
        <v>3187</v>
      </c>
      <c r="G1520">
        <v>4</v>
      </c>
      <c r="H1520">
        <v>2</v>
      </c>
      <c r="I1520">
        <v>4</v>
      </c>
      <c r="J1520">
        <v>506</v>
      </c>
      <c r="K1520">
        <v>1997</v>
      </c>
      <c r="L1520" t="s">
        <v>1675</v>
      </c>
      <c r="M1520" t="s">
        <v>346</v>
      </c>
      <c r="N1520" t="s">
        <v>107</v>
      </c>
      <c r="O1520" s="6" t="str">
        <f>INDEX(lkp_Region,MATCH(tbl_Sales[[#This Row],[Suburb]],lkp_Suburb,0))</f>
        <v>Southern Metropolitan</v>
      </c>
      <c r="P1520" s="6">
        <f>MONTH(tbl_Sales[[#This Row],[Date]])</f>
        <v>6</v>
      </c>
      <c r="Q1520" s="6">
        <f>YEAR(tbl_Sales[[#This Row],[Date]])</f>
        <v>2016</v>
      </c>
    </row>
    <row r="1521" spans="1:17" x14ac:dyDescent="0.25">
      <c r="A1521" s="1">
        <v>42534</v>
      </c>
      <c r="B1521">
        <v>580000</v>
      </c>
      <c r="C1521" t="s">
        <v>2</v>
      </c>
      <c r="D1521" t="s">
        <v>12423</v>
      </c>
      <c r="E1521" t="s">
        <v>5</v>
      </c>
      <c r="F1521">
        <v>3081</v>
      </c>
      <c r="G1521">
        <v>3</v>
      </c>
      <c r="H1521">
        <v>1</v>
      </c>
      <c r="I1521">
        <v>1</v>
      </c>
      <c r="J1521">
        <v>577</v>
      </c>
      <c r="L1521" t="s">
        <v>1676</v>
      </c>
      <c r="M1521" t="s">
        <v>748</v>
      </c>
      <c r="N1521" t="s">
        <v>150</v>
      </c>
      <c r="O1521" s="6" t="str">
        <f>INDEX(lkp_Region,MATCH(tbl_Sales[[#This Row],[Suburb]],lkp_Suburb,0))</f>
        <v>Eastern Metropolitan</v>
      </c>
      <c r="P1521" s="6">
        <f>MONTH(tbl_Sales[[#This Row],[Date]])</f>
        <v>6</v>
      </c>
      <c r="Q1521" s="6">
        <f>YEAR(tbl_Sales[[#This Row],[Date]])</f>
        <v>2016</v>
      </c>
    </row>
    <row r="1522" spans="1:17" x14ac:dyDescent="0.25">
      <c r="A1522" s="1">
        <v>42535</v>
      </c>
      <c r="B1522">
        <v>1088000</v>
      </c>
      <c r="C1522" t="s">
        <v>2</v>
      </c>
      <c r="D1522" t="s">
        <v>12429</v>
      </c>
      <c r="E1522" t="s">
        <v>10</v>
      </c>
      <c r="F1522">
        <v>3121</v>
      </c>
      <c r="G1522">
        <v>3</v>
      </c>
      <c r="H1522">
        <v>3</v>
      </c>
      <c r="I1522">
        <v>2</v>
      </c>
      <c r="J1522">
        <v>168</v>
      </c>
      <c r="K1522">
        <v>1915</v>
      </c>
      <c r="L1522" t="s">
        <v>1677</v>
      </c>
      <c r="M1522" t="s">
        <v>6</v>
      </c>
      <c r="N1522" t="s">
        <v>8</v>
      </c>
      <c r="O1522" s="6" t="str">
        <f>INDEX(lkp_Region,MATCH(tbl_Sales[[#This Row],[Suburb]],lkp_Suburb,0))</f>
        <v>Northern Metropolitan</v>
      </c>
      <c r="P1522" s="6">
        <f>MONTH(tbl_Sales[[#This Row],[Date]])</f>
        <v>6</v>
      </c>
      <c r="Q1522" s="6">
        <f>YEAR(tbl_Sales[[#This Row],[Date]])</f>
        <v>2016</v>
      </c>
    </row>
    <row r="1523" spans="1:17" x14ac:dyDescent="0.25">
      <c r="A1523" s="1">
        <v>42535</v>
      </c>
      <c r="B1523">
        <v>2010000</v>
      </c>
      <c r="C1523" t="s">
        <v>51</v>
      </c>
      <c r="D1523" t="s">
        <v>12425</v>
      </c>
      <c r="E1523" t="s">
        <v>5</v>
      </c>
      <c r="F1523">
        <v>3141</v>
      </c>
      <c r="G1523">
        <v>3</v>
      </c>
      <c r="H1523">
        <v>2</v>
      </c>
      <c r="I1523">
        <v>1</v>
      </c>
      <c r="J1523">
        <v>163</v>
      </c>
      <c r="K1523">
        <v>2016</v>
      </c>
      <c r="L1523" t="s">
        <v>1678</v>
      </c>
      <c r="M1523" t="s">
        <v>111</v>
      </c>
      <c r="N1523" t="s">
        <v>76</v>
      </c>
      <c r="O1523" s="6" t="str">
        <f>INDEX(lkp_Region,MATCH(tbl_Sales[[#This Row],[Suburb]],lkp_Suburb,0))</f>
        <v>Southern Metropolitan</v>
      </c>
      <c r="P1523" s="6">
        <f>MONTH(tbl_Sales[[#This Row],[Date]])</f>
        <v>6</v>
      </c>
      <c r="Q1523" s="6">
        <f>YEAR(tbl_Sales[[#This Row],[Date]])</f>
        <v>2016</v>
      </c>
    </row>
    <row r="1524" spans="1:17" x14ac:dyDescent="0.25">
      <c r="A1524" s="1">
        <v>42535</v>
      </c>
      <c r="B1524">
        <v>2250000</v>
      </c>
      <c r="C1524" t="s">
        <v>2</v>
      </c>
      <c r="D1524" t="s">
        <v>12424</v>
      </c>
      <c r="E1524" t="s">
        <v>5</v>
      </c>
      <c r="F1524">
        <v>3142</v>
      </c>
      <c r="G1524">
        <v>3</v>
      </c>
      <c r="H1524">
        <v>3</v>
      </c>
      <c r="I1524">
        <v>2</v>
      </c>
      <c r="J1524">
        <v>575</v>
      </c>
      <c r="K1524">
        <v>1930</v>
      </c>
      <c r="L1524" t="s">
        <v>1679</v>
      </c>
      <c r="M1524" t="s">
        <v>109</v>
      </c>
      <c r="N1524" t="s">
        <v>76</v>
      </c>
      <c r="O1524" s="6" t="str">
        <f>INDEX(lkp_Region,MATCH(tbl_Sales[[#This Row],[Suburb]],lkp_Suburb,0))</f>
        <v>Southern Metropolitan</v>
      </c>
      <c r="P1524" s="6">
        <f>MONTH(tbl_Sales[[#This Row],[Date]])</f>
        <v>6</v>
      </c>
      <c r="Q1524" s="6">
        <f>YEAR(tbl_Sales[[#This Row],[Date]])</f>
        <v>2016</v>
      </c>
    </row>
    <row r="1525" spans="1:17" x14ac:dyDescent="0.25">
      <c r="A1525" s="1">
        <v>42535</v>
      </c>
      <c r="B1525">
        <v>1421000</v>
      </c>
      <c r="C1525" t="s">
        <v>2</v>
      </c>
      <c r="D1525" t="s">
        <v>12427</v>
      </c>
      <c r="E1525" t="s">
        <v>10</v>
      </c>
      <c r="F1525">
        <v>3207</v>
      </c>
      <c r="G1525">
        <v>3</v>
      </c>
      <c r="H1525">
        <v>2</v>
      </c>
      <c r="I1525">
        <v>1</v>
      </c>
      <c r="J1525">
        <v>215</v>
      </c>
      <c r="K1525">
        <v>1990</v>
      </c>
      <c r="L1525" t="s">
        <v>1680</v>
      </c>
      <c r="M1525" t="s">
        <v>24</v>
      </c>
      <c r="N1525" t="s">
        <v>26</v>
      </c>
      <c r="O1525" s="6" t="str">
        <f>INDEX(lkp_Region,MATCH(tbl_Sales[[#This Row],[Suburb]],lkp_Suburb,0))</f>
        <v>Southern Metropolitan</v>
      </c>
      <c r="P1525" s="6">
        <f>MONTH(tbl_Sales[[#This Row],[Date]])</f>
        <v>6</v>
      </c>
      <c r="Q1525" s="6">
        <f>YEAR(tbl_Sales[[#This Row],[Date]])</f>
        <v>2016</v>
      </c>
    </row>
    <row r="1526" spans="1:17" x14ac:dyDescent="0.25">
      <c r="A1526" s="1">
        <v>42535</v>
      </c>
      <c r="B1526">
        <v>410000</v>
      </c>
      <c r="C1526" t="s">
        <v>51</v>
      </c>
      <c r="D1526" t="s">
        <v>12428</v>
      </c>
      <c r="E1526" t="s">
        <v>5</v>
      </c>
      <c r="F1526">
        <v>3044</v>
      </c>
      <c r="G1526">
        <v>2</v>
      </c>
      <c r="H1526">
        <v>1</v>
      </c>
      <c r="I1526">
        <v>1</v>
      </c>
      <c r="J1526">
        <v>105</v>
      </c>
      <c r="K1526">
        <v>2014</v>
      </c>
      <c r="L1526" t="s">
        <v>1681</v>
      </c>
      <c r="M1526" t="s">
        <v>115</v>
      </c>
      <c r="N1526" t="s">
        <v>18</v>
      </c>
      <c r="O1526" s="6" t="str">
        <f>INDEX(lkp_Region,MATCH(tbl_Sales[[#This Row],[Suburb]],lkp_Suburb,0))</f>
        <v>Northern Metropolitan</v>
      </c>
      <c r="P1526" s="6">
        <f>MONTH(tbl_Sales[[#This Row],[Date]])</f>
        <v>6</v>
      </c>
      <c r="Q1526" s="6">
        <f>YEAR(tbl_Sales[[#This Row],[Date]])</f>
        <v>2016</v>
      </c>
    </row>
    <row r="1527" spans="1:17" x14ac:dyDescent="0.25">
      <c r="A1527" s="1">
        <v>42535</v>
      </c>
      <c r="B1527">
        <v>840000</v>
      </c>
      <c r="C1527" t="s">
        <v>2</v>
      </c>
      <c r="D1527" t="s">
        <v>12427</v>
      </c>
      <c r="E1527" t="s">
        <v>5</v>
      </c>
      <c r="F1527">
        <v>3046</v>
      </c>
      <c r="G1527">
        <v>4</v>
      </c>
      <c r="H1527">
        <v>1</v>
      </c>
      <c r="I1527">
        <v>2</v>
      </c>
      <c r="J1527">
        <v>704</v>
      </c>
      <c r="K1527">
        <v>1960</v>
      </c>
      <c r="L1527" t="s">
        <v>1682</v>
      </c>
      <c r="M1527" t="s">
        <v>680</v>
      </c>
      <c r="N1527" t="s">
        <v>18</v>
      </c>
      <c r="O1527" s="6" t="str">
        <f>INDEX(lkp_Region,MATCH(tbl_Sales[[#This Row],[Suburb]],lkp_Suburb,0))</f>
        <v>Northern Metropolitan</v>
      </c>
      <c r="P1527" s="6">
        <f>MONTH(tbl_Sales[[#This Row],[Date]])</f>
        <v>6</v>
      </c>
      <c r="Q1527" s="6">
        <f>YEAR(tbl_Sales[[#This Row],[Date]])</f>
        <v>2016</v>
      </c>
    </row>
    <row r="1528" spans="1:17" x14ac:dyDescent="0.25">
      <c r="A1528" s="1">
        <v>42535</v>
      </c>
      <c r="B1528">
        <v>1700000</v>
      </c>
      <c r="C1528" t="s">
        <v>2</v>
      </c>
      <c r="D1528" t="s">
        <v>12424</v>
      </c>
      <c r="E1528" t="s">
        <v>10</v>
      </c>
      <c r="F1528">
        <v>3056</v>
      </c>
      <c r="G1528">
        <v>3</v>
      </c>
      <c r="H1528">
        <v>2</v>
      </c>
      <c r="I1528">
        <v>1</v>
      </c>
      <c r="J1528">
        <v>0</v>
      </c>
      <c r="K1528">
        <v>1945</v>
      </c>
      <c r="L1528" t="s">
        <v>1683</v>
      </c>
      <c r="M1528" t="s">
        <v>117</v>
      </c>
      <c r="N1528" t="s">
        <v>18</v>
      </c>
      <c r="O1528" s="6" t="str">
        <f>INDEX(lkp_Region,MATCH(tbl_Sales[[#This Row],[Suburb]],lkp_Suburb,0))</f>
        <v>Northern Metropolitan</v>
      </c>
      <c r="P1528" s="6">
        <f>MONTH(tbl_Sales[[#This Row],[Date]])</f>
        <v>6</v>
      </c>
      <c r="Q1528" s="6">
        <f>YEAR(tbl_Sales[[#This Row],[Date]])</f>
        <v>2016</v>
      </c>
    </row>
    <row r="1529" spans="1:17" x14ac:dyDescent="0.25">
      <c r="A1529" s="1">
        <v>42535</v>
      </c>
      <c r="B1529">
        <v>487500</v>
      </c>
      <c r="C1529" t="s">
        <v>13</v>
      </c>
      <c r="D1529" t="s">
        <v>12431</v>
      </c>
      <c r="E1529" t="s">
        <v>10</v>
      </c>
      <c r="F1529">
        <v>3032</v>
      </c>
      <c r="G1529">
        <v>3</v>
      </c>
      <c r="H1529">
        <v>1</v>
      </c>
      <c r="I1529">
        <v>3</v>
      </c>
      <c r="J1529">
        <v>0</v>
      </c>
      <c r="K1529">
        <v>1972</v>
      </c>
      <c r="L1529" t="s">
        <v>1684</v>
      </c>
      <c r="M1529" t="s">
        <v>160</v>
      </c>
      <c r="N1529" t="s">
        <v>49</v>
      </c>
      <c r="O1529" s="6" t="str">
        <f>INDEX(lkp_Region,MATCH(tbl_Sales[[#This Row],[Suburb]],lkp_Suburb,0))</f>
        <v>Western Metropolitan</v>
      </c>
      <c r="P1529" s="6">
        <f>MONTH(tbl_Sales[[#This Row],[Date]])</f>
        <v>6</v>
      </c>
      <c r="Q1529" s="6">
        <f>YEAR(tbl_Sales[[#This Row],[Date]])</f>
        <v>2016</v>
      </c>
    </row>
    <row r="1530" spans="1:17" x14ac:dyDescent="0.25">
      <c r="A1530" s="1">
        <v>42535</v>
      </c>
      <c r="B1530">
        <v>730000</v>
      </c>
      <c r="C1530" t="s">
        <v>13</v>
      </c>
      <c r="D1530" t="s">
        <v>12429</v>
      </c>
      <c r="E1530" t="s">
        <v>5</v>
      </c>
      <c r="F1530">
        <v>3039</v>
      </c>
      <c r="G1530">
        <v>2</v>
      </c>
      <c r="H1530">
        <v>1</v>
      </c>
      <c r="I1530">
        <v>2</v>
      </c>
      <c r="J1530">
        <v>217</v>
      </c>
      <c r="L1530" t="s">
        <v>1685</v>
      </c>
      <c r="M1530" t="s">
        <v>242</v>
      </c>
      <c r="N1530" t="s">
        <v>49</v>
      </c>
      <c r="O1530" s="6" t="str">
        <f>INDEX(lkp_Region,MATCH(tbl_Sales[[#This Row],[Suburb]],lkp_Suburb,0))</f>
        <v>Western Metropolitan</v>
      </c>
      <c r="P1530" s="6">
        <f>MONTH(tbl_Sales[[#This Row],[Date]])</f>
        <v>6</v>
      </c>
      <c r="Q1530" s="6">
        <f>YEAR(tbl_Sales[[#This Row],[Date]])</f>
        <v>2016</v>
      </c>
    </row>
    <row r="1531" spans="1:17" x14ac:dyDescent="0.25">
      <c r="A1531" s="1">
        <v>42535</v>
      </c>
      <c r="B1531">
        <v>650000</v>
      </c>
      <c r="C1531" t="s">
        <v>51</v>
      </c>
      <c r="D1531" t="s">
        <v>12427</v>
      </c>
      <c r="E1531" t="s">
        <v>10</v>
      </c>
      <c r="F1531">
        <v>3031</v>
      </c>
      <c r="G1531">
        <v>2</v>
      </c>
      <c r="H1531">
        <v>1</v>
      </c>
      <c r="I1531">
        <v>1</v>
      </c>
      <c r="J1531">
        <v>79</v>
      </c>
      <c r="L1531" t="s">
        <v>1686</v>
      </c>
      <c r="M1531" t="s">
        <v>264</v>
      </c>
      <c r="N1531" t="s">
        <v>88</v>
      </c>
      <c r="O1531" s="6" t="str">
        <f>INDEX(lkp_Region,MATCH(tbl_Sales[[#This Row],[Suburb]],lkp_Suburb,0))</f>
        <v>Northern Metropolitan</v>
      </c>
      <c r="P1531" s="6">
        <f>MONTH(tbl_Sales[[#This Row],[Date]])</f>
        <v>6</v>
      </c>
      <c r="Q1531" s="6">
        <f>YEAR(tbl_Sales[[#This Row],[Date]])</f>
        <v>2016</v>
      </c>
    </row>
    <row r="1532" spans="1:17" x14ac:dyDescent="0.25">
      <c r="A1532" s="1">
        <v>42535</v>
      </c>
      <c r="B1532">
        <v>860000</v>
      </c>
      <c r="C1532" t="s">
        <v>13</v>
      </c>
      <c r="D1532" t="s">
        <v>12429</v>
      </c>
      <c r="E1532" t="s">
        <v>5</v>
      </c>
      <c r="F1532">
        <v>3053</v>
      </c>
      <c r="G1532">
        <v>3</v>
      </c>
      <c r="H1532">
        <v>2</v>
      </c>
      <c r="I1532">
        <v>1</v>
      </c>
      <c r="J1532">
        <v>0</v>
      </c>
      <c r="K1532">
        <v>1994</v>
      </c>
      <c r="L1532" t="s">
        <v>1687</v>
      </c>
      <c r="M1532" t="s">
        <v>164</v>
      </c>
      <c r="N1532" t="s">
        <v>88</v>
      </c>
      <c r="O1532" s="6" t="str">
        <f>INDEX(lkp_Region,MATCH(tbl_Sales[[#This Row],[Suburb]],lkp_Suburb,0))</f>
        <v>Northern Metropolitan</v>
      </c>
      <c r="P1532" s="6">
        <f>MONTH(tbl_Sales[[#This Row],[Date]])</f>
        <v>6</v>
      </c>
      <c r="Q1532" s="6">
        <f>YEAR(tbl_Sales[[#This Row],[Date]])</f>
        <v>2016</v>
      </c>
    </row>
    <row r="1533" spans="1:17" x14ac:dyDescent="0.25">
      <c r="A1533" s="1">
        <v>42535</v>
      </c>
      <c r="B1533">
        <v>957000</v>
      </c>
      <c r="C1533" t="s">
        <v>2</v>
      </c>
      <c r="D1533" t="s">
        <v>12427</v>
      </c>
      <c r="E1533" t="s">
        <v>5</v>
      </c>
      <c r="F1533">
        <v>3031</v>
      </c>
      <c r="G1533">
        <v>2</v>
      </c>
      <c r="H1533">
        <v>1</v>
      </c>
      <c r="I1533">
        <v>0</v>
      </c>
      <c r="J1533">
        <v>165</v>
      </c>
      <c r="L1533" t="s">
        <v>1688</v>
      </c>
      <c r="M1533" t="s">
        <v>288</v>
      </c>
      <c r="N1533" t="s">
        <v>88</v>
      </c>
      <c r="O1533" s="6" t="str">
        <f>INDEX(lkp_Region,MATCH(tbl_Sales[[#This Row],[Suburb]],lkp_Suburb,0))</f>
        <v>Northern Metropolitan</v>
      </c>
      <c r="P1533" s="6">
        <f>MONTH(tbl_Sales[[#This Row],[Date]])</f>
        <v>6</v>
      </c>
      <c r="Q1533" s="6">
        <f>YEAR(tbl_Sales[[#This Row],[Date]])</f>
        <v>2016</v>
      </c>
    </row>
    <row r="1534" spans="1:17" x14ac:dyDescent="0.25">
      <c r="A1534" s="1">
        <v>42535</v>
      </c>
      <c r="B1534">
        <v>1475000</v>
      </c>
      <c r="C1534" t="s">
        <v>2</v>
      </c>
      <c r="D1534" t="s">
        <v>12427</v>
      </c>
      <c r="E1534" t="s">
        <v>10</v>
      </c>
      <c r="F1534">
        <v>3002</v>
      </c>
      <c r="G1534">
        <v>4</v>
      </c>
      <c r="H1534">
        <v>1</v>
      </c>
      <c r="I1534">
        <v>1</v>
      </c>
      <c r="J1534">
        <v>179</v>
      </c>
      <c r="L1534" t="s">
        <v>1689</v>
      </c>
      <c r="M1534" t="s">
        <v>1176</v>
      </c>
      <c r="N1534" t="s">
        <v>88</v>
      </c>
      <c r="O1534" s="6" t="str">
        <f>INDEX(lkp_Region,MATCH(tbl_Sales[[#This Row],[Suburb]],lkp_Suburb,0))</f>
        <v>Northern Metropolitan</v>
      </c>
      <c r="P1534" s="6">
        <f>MONTH(tbl_Sales[[#This Row],[Date]])</f>
        <v>6</v>
      </c>
      <c r="Q1534" s="6">
        <f>YEAR(tbl_Sales[[#This Row],[Date]])</f>
        <v>2016</v>
      </c>
    </row>
    <row r="1535" spans="1:17" x14ac:dyDescent="0.25">
      <c r="A1535" s="1">
        <v>42535</v>
      </c>
      <c r="B1535">
        <v>858000</v>
      </c>
      <c r="C1535" t="s">
        <v>2</v>
      </c>
      <c r="D1535" t="s">
        <v>12431</v>
      </c>
      <c r="E1535" t="s">
        <v>5</v>
      </c>
      <c r="F1535">
        <v>3011</v>
      </c>
      <c r="G1535">
        <v>2</v>
      </c>
      <c r="H1535">
        <v>1</v>
      </c>
      <c r="I1535">
        <v>1</v>
      </c>
      <c r="J1535">
        <v>313</v>
      </c>
      <c r="K1535">
        <v>1915</v>
      </c>
      <c r="L1535" t="s">
        <v>1690</v>
      </c>
      <c r="M1535" t="s">
        <v>22</v>
      </c>
      <c r="N1535" t="s">
        <v>21</v>
      </c>
      <c r="O1535" s="6" t="str">
        <f>INDEX(lkp_Region,MATCH(tbl_Sales[[#This Row],[Suburb]],lkp_Suburb,0))</f>
        <v>Western Metropolitan</v>
      </c>
      <c r="P1535" s="6">
        <f>MONTH(tbl_Sales[[#This Row],[Date]])</f>
        <v>6</v>
      </c>
      <c r="Q1535" s="6">
        <f>YEAR(tbl_Sales[[#This Row],[Date]])</f>
        <v>2016</v>
      </c>
    </row>
    <row r="1536" spans="1:17" x14ac:dyDescent="0.25">
      <c r="A1536" s="1">
        <v>42535</v>
      </c>
      <c r="B1536">
        <v>1126000</v>
      </c>
      <c r="C1536" t="s">
        <v>2</v>
      </c>
      <c r="D1536" t="s">
        <v>12425</v>
      </c>
      <c r="E1536" t="s">
        <v>5</v>
      </c>
      <c r="F1536">
        <v>3016</v>
      </c>
      <c r="G1536">
        <v>4</v>
      </c>
      <c r="H1536">
        <v>1</v>
      </c>
      <c r="I1536">
        <v>1</v>
      </c>
      <c r="J1536">
        <v>307</v>
      </c>
      <c r="K1536">
        <v>1900</v>
      </c>
      <c r="L1536" t="s">
        <v>1691</v>
      </c>
      <c r="M1536" t="s">
        <v>196</v>
      </c>
      <c r="N1536" t="s">
        <v>69</v>
      </c>
      <c r="O1536" s="6" t="str">
        <f>INDEX(lkp_Region,MATCH(tbl_Sales[[#This Row],[Suburb]],lkp_Suburb,0))</f>
        <v>Western Metropolitan</v>
      </c>
      <c r="P1536" s="6">
        <f>MONTH(tbl_Sales[[#This Row],[Date]])</f>
        <v>6</v>
      </c>
      <c r="Q1536" s="6">
        <f>YEAR(tbl_Sales[[#This Row],[Date]])</f>
        <v>2016</v>
      </c>
    </row>
    <row r="1537" spans="1:17" x14ac:dyDescent="0.25">
      <c r="A1537" s="1">
        <v>42535</v>
      </c>
      <c r="B1537">
        <v>825000</v>
      </c>
      <c r="C1537" t="s">
        <v>2</v>
      </c>
      <c r="D1537" t="s">
        <v>12425</v>
      </c>
      <c r="E1537" t="s">
        <v>10</v>
      </c>
      <c r="F1537">
        <v>3162</v>
      </c>
      <c r="G1537">
        <v>2</v>
      </c>
      <c r="H1537">
        <v>1</v>
      </c>
      <c r="I1537">
        <v>1</v>
      </c>
      <c r="J1537">
        <v>367</v>
      </c>
      <c r="K1537">
        <v>1930</v>
      </c>
      <c r="L1537" t="s">
        <v>1692</v>
      </c>
      <c r="M1537" t="s">
        <v>569</v>
      </c>
      <c r="N1537" t="s">
        <v>57</v>
      </c>
      <c r="O1537" s="6" t="str">
        <f>INDEX(lkp_Region,MATCH(tbl_Sales[[#This Row],[Suburb]],lkp_Suburb,0))</f>
        <v>Southern Metropolitan</v>
      </c>
      <c r="P1537" s="6">
        <f>MONTH(tbl_Sales[[#This Row],[Date]])</f>
        <v>6</v>
      </c>
      <c r="Q1537" s="6">
        <f>YEAR(tbl_Sales[[#This Row],[Date]])</f>
        <v>2016</v>
      </c>
    </row>
    <row r="1538" spans="1:17" x14ac:dyDescent="0.25">
      <c r="A1538" s="1">
        <v>42535</v>
      </c>
      <c r="B1538">
        <v>320000</v>
      </c>
      <c r="C1538" t="s">
        <v>13</v>
      </c>
      <c r="D1538" t="s">
        <v>12423</v>
      </c>
      <c r="E1538" t="s">
        <v>5</v>
      </c>
      <c r="F1538">
        <v>3070</v>
      </c>
      <c r="G1538">
        <v>1</v>
      </c>
      <c r="H1538">
        <v>1</v>
      </c>
      <c r="I1538">
        <v>0</v>
      </c>
      <c r="J1538">
        <v>0</v>
      </c>
      <c r="L1538" t="s">
        <v>1693</v>
      </c>
      <c r="M1538" t="s">
        <v>271</v>
      </c>
      <c r="N1538" t="s">
        <v>62</v>
      </c>
      <c r="O1538" s="6" t="str">
        <f>INDEX(lkp_Region,MATCH(tbl_Sales[[#This Row],[Suburb]],lkp_Suburb,0))</f>
        <v>Northern Metropolitan</v>
      </c>
      <c r="P1538" s="6">
        <f>MONTH(tbl_Sales[[#This Row],[Date]])</f>
        <v>6</v>
      </c>
      <c r="Q1538" s="6">
        <f>YEAR(tbl_Sales[[#This Row],[Date]])</f>
        <v>2016</v>
      </c>
    </row>
    <row r="1539" spans="1:17" x14ac:dyDescent="0.25">
      <c r="A1539" s="1">
        <v>42535</v>
      </c>
      <c r="B1539">
        <v>770000</v>
      </c>
      <c r="C1539" t="s">
        <v>2</v>
      </c>
      <c r="D1539" t="s">
        <v>12429</v>
      </c>
      <c r="E1539" t="s">
        <v>10</v>
      </c>
      <c r="F1539">
        <v>3072</v>
      </c>
      <c r="G1539">
        <v>2</v>
      </c>
      <c r="H1539">
        <v>2</v>
      </c>
      <c r="I1539">
        <v>1</v>
      </c>
      <c r="J1539">
        <v>76</v>
      </c>
      <c r="K1539">
        <v>2013</v>
      </c>
      <c r="L1539" t="s">
        <v>1694</v>
      </c>
      <c r="M1539" t="s">
        <v>97</v>
      </c>
      <c r="N1539" t="s">
        <v>62</v>
      </c>
      <c r="O1539" s="6" t="str">
        <f>INDEX(lkp_Region,MATCH(tbl_Sales[[#This Row],[Suburb]],lkp_Suburb,0))</f>
        <v>Northern Metropolitan</v>
      </c>
      <c r="P1539" s="6">
        <f>MONTH(tbl_Sales[[#This Row],[Date]])</f>
        <v>6</v>
      </c>
      <c r="Q1539" s="6">
        <f>YEAR(tbl_Sales[[#This Row],[Date]])</f>
        <v>2016</v>
      </c>
    </row>
    <row r="1540" spans="1:17" x14ac:dyDescent="0.25">
      <c r="A1540" s="1">
        <v>42535</v>
      </c>
      <c r="B1540">
        <v>555000</v>
      </c>
      <c r="C1540" t="s">
        <v>2</v>
      </c>
      <c r="D1540" t="s">
        <v>12423</v>
      </c>
      <c r="E1540" t="s">
        <v>10</v>
      </c>
      <c r="F1540">
        <v>3020</v>
      </c>
      <c r="G1540">
        <v>2</v>
      </c>
      <c r="H1540">
        <v>1</v>
      </c>
      <c r="I1540">
        <v>1</v>
      </c>
      <c r="J1540">
        <v>254</v>
      </c>
      <c r="L1540" t="s">
        <v>1695</v>
      </c>
      <c r="M1540" t="s">
        <v>443</v>
      </c>
      <c r="N1540" t="s">
        <v>3</v>
      </c>
      <c r="O1540" s="6" t="str">
        <f>INDEX(lkp_Region,MATCH(tbl_Sales[[#This Row],[Suburb]],lkp_Suburb,0))</f>
        <v>Western Metropolitan</v>
      </c>
      <c r="P1540" s="6">
        <f>MONTH(tbl_Sales[[#This Row],[Date]])</f>
        <v>6</v>
      </c>
      <c r="Q1540" s="6">
        <f>YEAR(tbl_Sales[[#This Row],[Date]])</f>
        <v>2016</v>
      </c>
    </row>
    <row r="1541" spans="1:17" x14ac:dyDescent="0.25">
      <c r="A1541" s="1">
        <v>42535</v>
      </c>
      <c r="B1541">
        <v>382000</v>
      </c>
      <c r="C1541" t="s">
        <v>13</v>
      </c>
      <c r="D1541" t="s">
        <v>12425</v>
      </c>
      <c r="E1541" t="s">
        <v>5</v>
      </c>
      <c r="F1541">
        <v>3122</v>
      </c>
      <c r="G1541">
        <v>1</v>
      </c>
      <c r="H1541">
        <v>1</v>
      </c>
      <c r="I1541">
        <v>1</v>
      </c>
      <c r="J1541">
        <v>0</v>
      </c>
      <c r="L1541" t="s">
        <v>1696</v>
      </c>
      <c r="M1541" t="s">
        <v>461</v>
      </c>
      <c r="N1541" t="s">
        <v>101</v>
      </c>
      <c r="O1541" s="6" t="str">
        <f>INDEX(lkp_Region,MATCH(tbl_Sales[[#This Row],[Suburb]],lkp_Suburb,0))</f>
        <v>Southern Metropolitan</v>
      </c>
      <c r="P1541" s="6">
        <f>MONTH(tbl_Sales[[#This Row],[Date]])</f>
        <v>6</v>
      </c>
      <c r="Q1541" s="6">
        <f>YEAR(tbl_Sales[[#This Row],[Date]])</f>
        <v>2016</v>
      </c>
    </row>
    <row r="1542" spans="1:17" x14ac:dyDescent="0.25">
      <c r="A1542" s="1">
        <v>42535</v>
      </c>
      <c r="B1542">
        <v>499000</v>
      </c>
      <c r="C1542" t="s">
        <v>13</v>
      </c>
      <c r="D1542" t="s">
        <v>12425</v>
      </c>
      <c r="E1542" t="s">
        <v>10</v>
      </c>
      <c r="F1542">
        <v>3122</v>
      </c>
      <c r="G1542">
        <v>1</v>
      </c>
      <c r="H1542">
        <v>1</v>
      </c>
      <c r="I1542">
        <v>1</v>
      </c>
      <c r="J1542">
        <v>0</v>
      </c>
      <c r="K1542">
        <v>1960</v>
      </c>
      <c r="L1542" t="s">
        <v>1697</v>
      </c>
      <c r="M1542" t="s">
        <v>461</v>
      </c>
      <c r="N1542" t="s">
        <v>101</v>
      </c>
      <c r="O1542" s="6" t="str">
        <f>INDEX(lkp_Region,MATCH(tbl_Sales[[#This Row],[Suburb]],lkp_Suburb,0))</f>
        <v>Southern Metropolitan</v>
      </c>
      <c r="P1542" s="6">
        <f>MONTH(tbl_Sales[[#This Row],[Date]])</f>
        <v>6</v>
      </c>
      <c r="Q1542" s="6">
        <f>YEAR(tbl_Sales[[#This Row],[Date]])</f>
        <v>2016</v>
      </c>
    </row>
    <row r="1543" spans="1:17" x14ac:dyDescent="0.25">
      <c r="A1543" s="1">
        <v>42535</v>
      </c>
      <c r="B1543">
        <v>2160000</v>
      </c>
      <c r="C1543" t="s">
        <v>2</v>
      </c>
      <c r="D1543" t="s">
        <v>12428</v>
      </c>
      <c r="E1543" t="s">
        <v>10</v>
      </c>
      <c r="F1543">
        <v>3188</v>
      </c>
      <c r="G1543">
        <v>4</v>
      </c>
      <c r="H1543">
        <v>2</v>
      </c>
      <c r="I1543">
        <v>1</v>
      </c>
      <c r="J1543">
        <v>577</v>
      </c>
      <c r="K1543">
        <v>1940</v>
      </c>
      <c r="L1543" t="s">
        <v>1698</v>
      </c>
      <c r="M1543" t="s">
        <v>176</v>
      </c>
      <c r="N1543" t="s">
        <v>107</v>
      </c>
      <c r="O1543" s="6" t="str">
        <f>INDEX(lkp_Region,MATCH(tbl_Sales[[#This Row],[Suburb]],lkp_Suburb,0))</f>
        <v>Southern Metropolitan</v>
      </c>
      <c r="P1543" s="6">
        <f>MONTH(tbl_Sales[[#This Row],[Date]])</f>
        <v>6</v>
      </c>
      <c r="Q1543" s="6">
        <f>YEAR(tbl_Sales[[#This Row],[Date]])</f>
        <v>2016</v>
      </c>
    </row>
    <row r="1544" spans="1:17" x14ac:dyDescent="0.25">
      <c r="A1544" s="1">
        <v>42536</v>
      </c>
      <c r="B1544">
        <v>1800000</v>
      </c>
      <c r="C1544" t="s">
        <v>2</v>
      </c>
      <c r="D1544" t="s">
        <v>12429</v>
      </c>
      <c r="E1544" t="s">
        <v>5</v>
      </c>
      <c r="F1544">
        <v>3125</v>
      </c>
      <c r="G1544">
        <v>4</v>
      </c>
      <c r="H1544">
        <v>2</v>
      </c>
      <c r="I1544">
        <v>2</v>
      </c>
      <c r="J1544">
        <v>1393</v>
      </c>
      <c r="K1544">
        <v>1963</v>
      </c>
      <c r="L1544" t="s">
        <v>1699</v>
      </c>
      <c r="M1544" t="s">
        <v>32</v>
      </c>
      <c r="N1544" t="s">
        <v>14</v>
      </c>
      <c r="O1544" s="6" t="str">
        <f>INDEX(lkp_Region,MATCH(tbl_Sales[[#This Row],[Suburb]],lkp_Suburb,0))</f>
        <v>Southern Metropolitan</v>
      </c>
      <c r="P1544" s="6">
        <f>MONTH(tbl_Sales[[#This Row],[Date]])</f>
        <v>6</v>
      </c>
      <c r="Q1544" s="6">
        <f>YEAR(tbl_Sales[[#This Row],[Date]])</f>
        <v>2016</v>
      </c>
    </row>
    <row r="1545" spans="1:17" x14ac:dyDescent="0.25">
      <c r="A1545" s="1">
        <v>42536</v>
      </c>
      <c r="B1545">
        <v>820000</v>
      </c>
      <c r="C1545" t="s">
        <v>2</v>
      </c>
      <c r="D1545" t="s">
        <v>12427</v>
      </c>
      <c r="E1545" t="s">
        <v>5</v>
      </c>
      <c r="F1545">
        <v>3056</v>
      </c>
      <c r="G1545">
        <v>4</v>
      </c>
      <c r="H1545">
        <v>1</v>
      </c>
      <c r="I1545">
        <v>0</v>
      </c>
      <c r="J1545">
        <v>416</v>
      </c>
      <c r="L1545" t="s">
        <v>1700</v>
      </c>
      <c r="M1545" t="s">
        <v>117</v>
      </c>
      <c r="N1545" t="s">
        <v>18</v>
      </c>
      <c r="O1545" s="6" t="str">
        <f>INDEX(lkp_Region,MATCH(tbl_Sales[[#This Row],[Suburb]],lkp_Suburb,0))</f>
        <v>Northern Metropolitan</v>
      </c>
      <c r="P1545" s="6">
        <f>MONTH(tbl_Sales[[#This Row],[Date]])</f>
        <v>6</v>
      </c>
      <c r="Q1545" s="6">
        <f>YEAR(tbl_Sales[[#This Row],[Date]])</f>
        <v>2016</v>
      </c>
    </row>
    <row r="1546" spans="1:17" x14ac:dyDescent="0.25">
      <c r="A1546" s="1">
        <v>42536</v>
      </c>
      <c r="B1546">
        <v>1150000</v>
      </c>
      <c r="C1546" t="s">
        <v>2</v>
      </c>
      <c r="D1546" t="s">
        <v>12427</v>
      </c>
      <c r="E1546" t="s">
        <v>5</v>
      </c>
      <c r="F1546">
        <v>3055</v>
      </c>
      <c r="G1546">
        <v>4</v>
      </c>
      <c r="H1546">
        <v>1</v>
      </c>
      <c r="I1546">
        <v>2</v>
      </c>
      <c r="J1546">
        <v>519</v>
      </c>
      <c r="K1546">
        <v>1910</v>
      </c>
      <c r="L1546" t="s">
        <v>1701</v>
      </c>
      <c r="M1546" t="s">
        <v>80</v>
      </c>
      <c r="N1546" t="s">
        <v>18</v>
      </c>
      <c r="O1546" s="6" t="str">
        <f>INDEX(lkp_Region,MATCH(tbl_Sales[[#This Row],[Suburb]],lkp_Suburb,0))</f>
        <v>Northern Metropolitan</v>
      </c>
      <c r="P1546" s="6">
        <f>MONTH(tbl_Sales[[#This Row],[Date]])</f>
        <v>6</v>
      </c>
      <c r="Q1546" s="6">
        <f>YEAR(tbl_Sales[[#This Row],[Date]])</f>
        <v>2016</v>
      </c>
    </row>
    <row r="1547" spans="1:17" x14ac:dyDescent="0.25">
      <c r="A1547" s="1">
        <v>42536</v>
      </c>
      <c r="B1547">
        <v>892500</v>
      </c>
      <c r="C1547" t="s">
        <v>2</v>
      </c>
      <c r="D1547" t="s">
        <v>12427</v>
      </c>
      <c r="E1547" t="s">
        <v>10</v>
      </c>
      <c r="F1547">
        <v>3034</v>
      </c>
      <c r="G1547">
        <v>3</v>
      </c>
      <c r="H1547">
        <v>1</v>
      </c>
      <c r="I1547">
        <v>1</v>
      </c>
      <c r="J1547">
        <v>586</v>
      </c>
      <c r="K1547">
        <v>1965</v>
      </c>
      <c r="L1547" t="s">
        <v>1702</v>
      </c>
      <c r="M1547" t="s">
        <v>524</v>
      </c>
      <c r="N1547" t="s">
        <v>49</v>
      </c>
      <c r="O1547" s="6" t="str">
        <f>INDEX(lkp_Region,MATCH(tbl_Sales[[#This Row],[Suburb]],lkp_Suburb,0))</f>
        <v>Western Metropolitan</v>
      </c>
      <c r="P1547" s="6">
        <f>MONTH(tbl_Sales[[#This Row],[Date]])</f>
        <v>6</v>
      </c>
      <c r="Q1547" s="6">
        <f>YEAR(tbl_Sales[[#This Row],[Date]])</f>
        <v>2016</v>
      </c>
    </row>
    <row r="1548" spans="1:17" x14ac:dyDescent="0.25">
      <c r="A1548" s="1">
        <v>42536</v>
      </c>
      <c r="B1548">
        <v>932500</v>
      </c>
      <c r="C1548" t="s">
        <v>2</v>
      </c>
      <c r="D1548" t="s">
        <v>12427</v>
      </c>
      <c r="E1548" t="s">
        <v>10</v>
      </c>
      <c r="F1548">
        <v>3032</v>
      </c>
      <c r="G1548">
        <v>3</v>
      </c>
      <c r="H1548">
        <v>2</v>
      </c>
      <c r="I1548">
        <v>1</v>
      </c>
      <c r="J1548">
        <v>254</v>
      </c>
      <c r="L1548" t="s">
        <v>1703</v>
      </c>
      <c r="M1548" t="s">
        <v>160</v>
      </c>
      <c r="N1548" t="s">
        <v>49</v>
      </c>
      <c r="O1548" s="6" t="str">
        <f>INDEX(lkp_Region,MATCH(tbl_Sales[[#This Row],[Suburb]],lkp_Suburb,0))</f>
        <v>Western Metropolitan</v>
      </c>
      <c r="P1548" s="6">
        <f>MONTH(tbl_Sales[[#This Row],[Date]])</f>
        <v>6</v>
      </c>
      <c r="Q1548" s="6">
        <f>YEAR(tbl_Sales[[#This Row],[Date]])</f>
        <v>2016</v>
      </c>
    </row>
    <row r="1549" spans="1:17" x14ac:dyDescent="0.25">
      <c r="A1549" s="1">
        <v>42536</v>
      </c>
      <c r="B1549">
        <v>690000</v>
      </c>
      <c r="C1549" t="s">
        <v>13</v>
      </c>
      <c r="D1549" t="s">
        <v>12427</v>
      </c>
      <c r="E1549" t="s">
        <v>10</v>
      </c>
      <c r="F1549">
        <v>3147</v>
      </c>
      <c r="G1549">
        <v>2</v>
      </c>
      <c r="H1549">
        <v>1</v>
      </c>
      <c r="I1549">
        <v>1</v>
      </c>
      <c r="J1549">
        <v>216</v>
      </c>
      <c r="K1549">
        <v>2003</v>
      </c>
      <c r="L1549" t="s">
        <v>1704</v>
      </c>
      <c r="M1549" t="s">
        <v>609</v>
      </c>
      <c r="N1549" t="s">
        <v>31</v>
      </c>
      <c r="O1549" s="6" t="str">
        <f>INDEX(lkp_Region,MATCH(tbl_Sales[[#This Row],[Suburb]],lkp_Suburb,0))</f>
        <v>Southern Metropolitan</v>
      </c>
      <c r="P1549" s="6">
        <f>MONTH(tbl_Sales[[#This Row],[Date]])</f>
        <v>6</v>
      </c>
      <c r="Q1549" s="6">
        <f>YEAR(tbl_Sales[[#This Row],[Date]])</f>
        <v>2016</v>
      </c>
    </row>
    <row r="1550" spans="1:17" x14ac:dyDescent="0.25">
      <c r="A1550" s="1">
        <v>42536</v>
      </c>
      <c r="B1550">
        <v>750000</v>
      </c>
      <c r="C1550" t="s">
        <v>51</v>
      </c>
      <c r="D1550" t="s">
        <v>12429</v>
      </c>
      <c r="E1550" t="s">
        <v>5</v>
      </c>
      <c r="F1550">
        <v>3189</v>
      </c>
      <c r="G1550">
        <v>3</v>
      </c>
      <c r="H1550">
        <v>2</v>
      </c>
      <c r="I1550">
        <v>1</v>
      </c>
      <c r="J1550">
        <v>164</v>
      </c>
      <c r="K1550">
        <v>2010</v>
      </c>
      <c r="L1550" t="s">
        <v>1705</v>
      </c>
      <c r="M1550" t="s">
        <v>70</v>
      </c>
      <c r="N1550" t="s">
        <v>45</v>
      </c>
      <c r="O1550" s="6" t="str">
        <f>INDEX(lkp_Region,MATCH(tbl_Sales[[#This Row],[Suburb]],lkp_Suburb,0))</f>
        <v>Southern Metropolitan</v>
      </c>
      <c r="P1550" s="6">
        <f>MONTH(tbl_Sales[[#This Row],[Date]])</f>
        <v>6</v>
      </c>
      <c r="Q1550" s="6">
        <f>YEAR(tbl_Sales[[#This Row],[Date]])</f>
        <v>2016</v>
      </c>
    </row>
    <row r="1551" spans="1:17" x14ac:dyDescent="0.25">
      <c r="A1551" s="1">
        <v>42536</v>
      </c>
      <c r="B1551">
        <v>1035000</v>
      </c>
      <c r="C1551" t="s">
        <v>2</v>
      </c>
      <c r="D1551" t="s">
        <v>12429</v>
      </c>
      <c r="E1551" t="s">
        <v>10</v>
      </c>
      <c r="F1551">
        <v>3189</v>
      </c>
      <c r="G1551">
        <v>4</v>
      </c>
      <c r="H1551">
        <v>1</v>
      </c>
      <c r="I1551">
        <v>2</v>
      </c>
      <c r="J1551">
        <v>688</v>
      </c>
      <c r="K1551">
        <v>1950</v>
      </c>
      <c r="L1551" t="s">
        <v>1706</v>
      </c>
      <c r="M1551" t="s">
        <v>70</v>
      </c>
      <c r="N1551" t="s">
        <v>45</v>
      </c>
      <c r="O1551" s="6" t="str">
        <f>INDEX(lkp_Region,MATCH(tbl_Sales[[#This Row],[Suburb]],lkp_Suburb,0))</f>
        <v>Southern Metropolitan</v>
      </c>
      <c r="P1551" s="6">
        <f>MONTH(tbl_Sales[[#This Row],[Date]])</f>
        <v>6</v>
      </c>
      <c r="Q1551" s="6">
        <f>YEAR(tbl_Sales[[#This Row],[Date]])</f>
        <v>2016</v>
      </c>
    </row>
    <row r="1552" spans="1:17" x14ac:dyDescent="0.25">
      <c r="A1552" s="1">
        <v>42536</v>
      </c>
      <c r="B1552">
        <v>740000</v>
      </c>
      <c r="C1552" t="s">
        <v>2</v>
      </c>
      <c r="D1552" t="s">
        <v>12433</v>
      </c>
      <c r="E1552" t="s">
        <v>10</v>
      </c>
      <c r="F1552">
        <v>3015</v>
      </c>
      <c r="G1552">
        <v>2</v>
      </c>
      <c r="H1552">
        <v>2</v>
      </c>
      <c r="I1552">
        <v>1</v>
      </c>
      <c r="J1552">
        <v>213</v>
      </c>
      <c r="K1552">
        <v>2006</v>
      </c>
      <c r="L1552" t="s">
        <v>1707</v>
      </c>
      <c r="M1552" t="s">
        <v>133</v>
      </c>
      <c r="N1552" t="s">
        <v>69</v>
      </c>
      <c r="O1552" s="6" t="str">
        <f>INDEX(lkp_Region,MATCH(tbl_Sales[[#This Row],[Suburb]],lkp_Suburb,0))</f>
        <v>Western Metropolitan</v>
      </c>
      <c r="P1552" s="6">
        <f>MONTH(tbl_Sales[[#This Row],[Date]])</f>
        <v>6</v>
      </c>
      <c r="Q1552" s="6">
        <f>YEAR(tbl_Sales[[#This Row],[Date]])</f>
        <v>2016</v>
      </c>
    </row>
    <row r="1553" spans="1:17" x14ac:dyDescent="0.25">
      <c r="A1553" s="1">
        <v>42536</v>
      </c>
      <c r="B1553">
        <v>760000</v>
      </c>
      <c r="C1553" t="s">
        <v>2</v>
      </c>
      <c r="D1553" t="s">
        <v>12430</v>
      </c>
      <c r="E1553" t="s">
        <v>10</v>
      </c>
      <c r="F1553">
        <v>3025</v>
      </c>
      <c r="G1553">
        <v>4</v>
      </c>
      <c r="H1553">
        <v>1</v>
      </c>
      <c r="I1553">
        <v>3</v>
      </c>
      <c r="J1553">
        <v>668</v>
      </c>
      <c r="L1553" t="s">
        <v>1708</v>
      </c>
      <c r="M1553" t="s">
        <v>91</v>
      </c>
      <c r="N1553" t="s">
        <v>69</v>
      </c>
      <c r="O1553" s="6" t="str">
        <f>INDEX(lkp_Region,MATCH(tbl_Sales[[#This Row],[Suburb]],lkp_Suburb,0))</f>
        <v>Western Metropolitan</v>
      </c>
      <c r="P1553" s="6">
        <f>MONTH(tbl_Sales[[#This Row],[Date]])</f>
        <v>6</v>
      </c>
      <c r="Q1553" s="6">
        <f>YEAR(tbl_Sales[[#This Row],[Date]])</f>
        <v>2016</v>
      </c>
    </row>
    <row r="1554" spans="1:17" x14ac:dyDescent="0.25">
      <c r="A1554" s="1">
        <v>42536</v>
      </c>
      <c r="B1554">
        <v>1176000</v>
      </c>
      <c r="C1554" t="s">
        <v>2</v>
      </c>
      <c r="D1554" t="s">
        <v>12428</v>
      </c>
      <c r="E1554" t="s">
        <v>10</v>
      </c>
      <c r="F1554">
        <v>3015</v>
      </c>
      <c r="G1554">
        <v>3</v>
      </c>
      <c r="H1554">
        <v>1</v>
      </c>
      <c r="I1554">
        <v>2</v>
      </c>
      <c r="J1554">
        <v>767</v>
      </c>
      <c r="K1554">
        <v>1960</v>
      </c>
      <c r="L1554" t="s">
        <v>1709</v>
      </c>
      <c r="M1554" t="s">
        <v>133</v>
      </c>
      <c r="N1554" t="s">
        <v>69</v>
      </c>
      <c r="O1554" s="6" t="str">
        <f>INDEX(lkp_Region,MATCH(tbl_Sales[[#This Row],[Suburb]],lkp_Suburb,0))</f>
        <v>Western Metropolitan</v>
      </c>
      <c r="P1554" s="6">
        <f>MONTH(tbl_Sales[[#This Row],[Date]])</f>
        <v>6</v>
      </c>
      <c r="Q1554" s="6">
        <f>YEAR(tbl_Sales[[#This Row],[Date]])</f>
        <v>2016</v>
      </c>
    </row>
    <row r="1555" spans="1:17" x14ac:dyDescent="0.25">
      <c r="A1555" s="1">
        <v>42536</v>
      </c>
      <c r="B1555">
        <v>1197000</v>
      </c>
      <c r="C1555" t="s">
        <v>51</v>
      </c>
      <c r="D1555" t="s">
        <v>12425</v>
      </c>
      <c r="E1555" t="s">
        <v>10</v>
      </c>
      <c r="F1555">
        <v>3204</v>
      </c>
      <c r="G1555">
        <v>4</v>
      </c>
      <c r="H1555">
        <v>2</v>
      </c>
      <c r="I1555">
        <v>2</v>
      </c>
      <c r="J1555">
        <v>144</v>
      </c>
      <c r="K1555">
        <v>2006</v>
      </c>
      <c r="L1555" t="s">
        <v>1710</v>
      </c>
      <c r="M1555" t="s">
        <v>63</v>
      </c>
      <c r="N1555" t="s">
        <v>57</v>
      </c>
      <c r="O1555" s="6" t="str">
        <f>INDEX(lkp_Region,MATCH(tbl_Sales[[#This Row],[Suburb]],lkp_Suburb,0))</f>
        <v>Southern Metropolitan</v>
      </c>
      <c r="P1555" s="6">
        <f>MONTH(tbl_Sales[[#This Row],[Date]])</f>
        <v>6</v>
      </c>
      <c r="Q1555" s="6">
        <f>YEAR(tbl_Sales[[#This Row],[Date]])</f>
        <v>2016</v>
      </c>
    </row>
    <row r="1556" spans="1:17" x14ac:dyDescent="0.25">
      <c r="A1556" s="1">
        <v>42536</v>
      </c>
      <c r="B1556">
        <v>1200000</v>
      </c>
      <c r="C1556" t="s">
        <v>2</v>
      </c>
      <c r="D1556" t="s">
        <v>12429</v>
      </c>
      <c r="E1556" t="s">
        <v>10</v>
      </c>
      <c r="F1556">
        <v>3163</v>
      </c>
      <c r="G1556">
        <v>3</v>
      </c>
      <c r="H1556">
        <v>2</v>
      </c>
      <c r="I1556">
        <v>1</v>
      </c>
      <c r="J1556">
        <v>588</v>
      </c>
      <c r="L1556" t="s">
        <v>1711</v>
      </c>
      <c r="M1556" t="s">
        <v>201</v>
      </c>
      <c r="N1556" t="s">
        <v>57</v>
      </c>
      <c r="O1556" s="6" t="str">
        <f>INDEX(lkp_Region,MATCH(tbl_Sales[[#This Row],[Suburb]],lkp_Suburb,0))</f>
        <v>Southern Metropolitan</v>
      </c>
      <c r="P1556" s="6">
        <f>MONTH(tbl_Sales[[#This Row],[Date]])</f>
        <v>6</v>
      </c>
      <c r="Q1556" s="6">
        <f>YEAR(tbl_Sales[[#This Row],[Date]])</f>
        <v>2016</v>
      </c>
    </row>
    <row r="1557" spans="1:17" x14ac:dyDescent="0.25">
      <c r="A1557" s="1">
        <v>42536</v>
      </c>
      <c r="B1557">
        <v>1518000</v>
      </c>
      <c r="C1557" t="s">
        <v>2</v>
      </c>
      <c r="D1557" t="s">
        <v>12428</v>
      </c>
      <c r="E1557" t="s">
        <v>10</v>
      </c>
      <c r="F1557">
        <v>3163</v>
      </c>
      <c r="G1557">
        <v>4</v>
      </c>
      <c r="H1557">
        <v>3</v>
      </c>
      <c r="I1557">
        <v>2</v>
      </c>
      <c r="J1557">
        <v>454</v>
      </c>
      <c r="K1557">
        <v>2000</v>
      </c>
      <c r="L1557" t="s">
        <v>1712</v>
      </c>
      <c r="M1557" t="s">
        <v>201</v>
      </c>
      <c r="N1557" t="s">
        <v>57</v>
      </c>
      <c r="O1557" s="6" t="str">
        <f>INDEX(lkp_Region,MATCH(tbl_Sales[[#This Row],[Suburb]],lkp_Suburb,0))</f>
        <v>Southern Metropolitan</v>
      </c>
      <c r="P1557" s="6">
        <f>MONTH(tbl_Sales[[#This Row],[Date]])</f>
        <v>6</v>
      </c>
      <c r="Q1557" s="6">
        <f>YEAR(tbl_Sales[[#This Row],[Date]])</f>
        <v>2016</v>
      </c>
    </row>
    <row r="1558" spans="1:17" x14ac:dyDescent="0.25">
      <c r="A1558" s="1">
        <v>42536</v>
      </c>
      <c r="B1558">
        <v>672000</v>
      </c>
      <c r="C1558" t="s">
        <v>13</v>
      </c>
      <c r="D1558" t="s">
        <v>12424</v>
      </c>
      <c r="E1558" t="s">
        <v>10</v>
      </c>
      <c r="F1558">
        <v>3073</v>
      </c>
      <c r="G1558">
        <v>3</v>
      </c>
      <c r="H1558">
        <v>1</v>
      </c>
      <c r="I1558">
        <v>2</v>
      </c>
      <c r="J1558">
        <v>855</v>
      </c>
      <c r="L1558" t="s">
        <v>1713</v>
      </c>
      <c r="M1558" t="s">
        <v>93</v>
      </c>
      <c r="N1558" t="s">
        <v>62</v>
      </c>
      <c r="O1558" s="6" t="str">
        <f>INDEX(lkp_Region,MATCH(tbl_Sales[[#This Row],[Suburb]],lkp_Suburb,0))</f>
        <v>Northern Metropolitan</v>
      </c>
      <c r="P1558" s="6">
        <f>MONTH(tbl_Sales[[#This Row],[Date]])</f>
        <v>6</v>
      </c>
      <c r="Q1558" s="6">
        <f>YEAR(tbl_Sales[[#This Row],[Date]])</f>
        <v>2016</v>
      </c>
    </row>
    <row r="1559" spans="1:17" x14ac:dyDescent="0.25">
      <c r="A1559" s="1">
        <v>42536</v>
      </c>
      <c r="B1559">
        <v>890000</v>
      </c>
      <c r="C1559" t="s">
        <v>2</v>
      </c>
      <c r="D1559" t="s">
        <v>12428</v>
      </c>
      <c r="E1559" t="s">
        <v>10</v>
      </c>
      <c r="F1559">
        <v>3070</v>
      </c>
      <c r="G1559">
        <v>2</v>
      </c>
      <c r="H1559">
        <v>1</v>
      </c>
      <c r="I1559">
        <v>1</v>
      </c>
      <c r="J1559">
        <v>225</v>
      </c>
      <c r="K1559">
        <v>1910</v>
      </c>
      <c r="L1559" t="s">
        <v>1714</v>
      </c>
      <c r="M1559" t="s">
        <v>271</v>
      </c>
      <c r="N1559" t="s">
        <v>62</v>
      </c>
      <c r="O1559" s="6" t="str">
        <f>INDEX(lkp_Region,MATCH(tbl_Sales[[#This Row],[Suburb]],lkp_Suburb,0))</f>
        <v>Northern Metropolitan</v>
      </c>
      <c r="P1559" s="6">
        <f>MONTH(tbl_Sales[[#This Row],[Date]])</f>
        <v>6</v>
      </c>
      <c r="Q1559" s="6">
        <f>YEAR(tbl_Sales[[#This Row],[Date]])</f>
        <v>2016</v>
      </c>
    </row>
    <row r="1560" spans="1:17" x14ac:dyDescent="0.25">
      <c r="A1560" s="1">
        <v>42536</v>
      </c>
      <c r="B1560">
        <v>1420000</v>
      </c>
      <c r="C1560" t="s">
        <v>2</v>
      </c>
      <c r="D1560" t="s">
        <v>12428</v>
      </c>
      <c r="E1560" t="s">
        <v>10</v>
      </c>
      <c r="F1560">
        <v>3070</v>
      </c>
      <c r="G1560">
        <v>4</v>
      </c>
      <c r="H1560">
        <v>1</v>
      </c>
      <c r="I1560">
        <v>1</v>
      </c>
      <c r="J1560">
        <v>465</v>
      </c>
      <c r="K1560">
        <v>1890</v>
      </c>
      <c r="L1560" t="s">
        <v>1715</v>
      </c>
      <c r="M1560" t="s">
        <v>271</v>
      </c>
      <c r="N1560" t="s">
        <v>62</v>
      </c>
      <c r="O1560" s="6" t="str">
        <f>INDEX(lkp_Region,MATCH(tbl_Sales[[#This Row],[Suburb]],lkp_Suburb,0))</f>
        <v>Northern Metropolitan</v>
      </c>
      <c r="P1560" s="6">
        <f>MONTH(tbl_Sales[[#This Row],[Date]])</f>
        <v>6</v>
      </c>
      <c r="Q1560" s="6">
        <f>YEAR(tbl_Sales[[#This Row],[Date]])</f>
        <v>2016</v>
      </c>
    </row>
    <row r="1561" spans="1:17" x14ac:dyDescent="0.25">
      <c r="A1561" s="1">
        <v>42536</v>
      </c>
      <c r="B1561">
        <v>1120000</v>
      </c>
      <c r="C1561" t="s">
        <v>2</v>
      </c>
      <c r="D1561" t="s">
        <v>12428</v>
      </c>
      <c r="E1561" t="s">
        <v>10</v>
      </c>
      <c r="F1561">
        <v>3188</v>
      </c>
      <c r="G1561">
        <v>3</v>
      </c>
      <c r="H1561">
        <v>2</v>
      </c>
      <c r="I1561">
        <v>3</v>
      </c>
      <c r="J1561">
        <v>373</v>
      </c>
      <c r="K1561">
        <v>1984</v>
      </c>
      <c r="L1561" t="s">
        <v>1716</v>
      </c>
      <c r="M1561" t="s">
        <v>176</v>
      </c>
      <c r="N1561" t="s">
        <v>107</v>
      </c>
      <c r="O1561" s="6" t="str">
        <f>INDEX(lkp_Region,MATCH(tbl_Sales[[#This Row],[Suburb]],lkp_Suburb,0))</f>
        <v>Southern Metropolitan</v>
      </c>
      <c r="P1561" s="6">
        <f>MONTH(tbl_Sales[[#This Row],[Date]])</f>
        <v>6</v>
      </c>
      <c r="Q1561" s="6">
        <f>YEAR(tbl_Sales[[#This Row],[Date]])</f>
        <v>2016</v>
      </c>
    </row>
    <row r="1562" spans="1:17" x14ac:dyDescent="0.25">
      <c r="A1562" s="1">
        <v>42536</v>
      </c>
      <c r="B1562">
        <v>600000</v>
      </c>
      <c r="C1562" t="s">
        <v>2</v>
      </c>
      <c r="D1562" t="s">
        <v>12423</v>
      </c>
      <c r="E1562" t="s">
        <v>5</v>
      </c>
      <c r="F1562">
        <v>3087</v>
      </c>
      <c r="G1562">
        <v>3</v>
      </c>
      <c r="H1562">
        <v>1</v>
      </c>
      <c r="I1562">
        <v>1</v>
      </c>
      <c r="J1562">
        <v>605</v>
      </c>
      <c r="K1562">
        <v>1970</v>
      </c>
      <c r="L1562" t="s">
        <v>1717</v>
      </c>
      <c r="M1562" t="s">
        <v>349</v>
      </c>
      <c r="N1562" t="s">
        <v>150</v>
      </c>
      <c r="O1562" s="6" t="str">
        <f>INDEX(lkp_Region,MATCH(tbl_Sales[[#This Row],[Suburb]],lkp_Suburb,0))</f>
        <v>Northern Metropolitan</v>
      </c>
      <c r="P1562" s="6">
        <f>MONTH(tbl_Sales[[#This Row],[Date]])</f>
        <v>6</v>
      </c>
      <c r="Q1562" s="6">
        <f>YEAR(tbl_Sales[[#This Row],[Date]])</f>
        <v>2016</v>
      </c>
    </row>
    <row r="1563" spans="1:17" x14ac:dyDescent="0.25">
      <c r="A1563" s="1">
        <v>42536</v>
      </c>
      <c r="B1563">
        <v>890000</v>
      </c>
      <c r="C1563" t="s">
        <v>2</v>
      </c>
      <c r="D1563" t="s">
        <v>12423</v>
      </c>
      <c r="E1563" t="s">
        <v>5</v>
      </c>
      <c r="F1563">
        <v>3084</v>
      </c>
      <c r="G1563">
        <v>4</v>
      </c>
      <c r="H1563">
        <v>3</v>
      </c>
      <c r="I1563">
        <v>2</v>
      </c>
      <c r="J1563">
        <v>583</v>
      </c>
      <c r="K1563">
        <v>1970</v>
      </c>
      <c r="L1563" t="s">
        <v>1718</v>
      </c>
      <c r="M1563" t="s">
        <v>235</v>
      </c>
      <c r="N1563" t="s">
        <v>150</v>
      </c>
      <c r="O1563" s="6" t="str">
        <f>INDEX(lkp_Region,MATCH(tbl_Sales[[#This Row],[Suburb]],lkp_Suburb,0))</f>
        <v>Eastern Metropolitan</v>
      </c>
      <c r="P1563" s="6">
        <f>MONTH(tbl_Sales[[#This Row],[Date]])</f>
        <v>6</v>
      </c>
      <c r="Q1563" s="6">
        <f>YEAR(tbl_Sales[[#This Row],[Date]])</f>
        <v>2016</v>
      </c>
    </row>
    <row r="1564" spans="1:17" x14ac:dyDescent="0.25">
      <c r="A1564" s="1">
        <v>42536</v>
      </c>
      <c r="B1564">
        <v>1115000</v>
      </c>
      <c r="C1564" t="s">
        <v>2</v>
      </c>
      <c r="D1564" t="s">
        <v>12423</v>
      </c>
      <c r="E1564" t="s">
        <v>10</v>
      </c>
      <c r="F1564">
        <v>3084</v>
      </c>
      <c r="G1564">
        <v>4</v>
      </c>
      <c r="H1564">
        <v>4</v>
      </c>
      <c r="I1564">
        <v>2</v>
      </c>
      <c r="J1564">
        <v>642</v>
      </c>
      <c r="K1564">
        <v>1950</v>
      </c>
      <c r="L1564" t="s">
        <v>1719</v>
      </c>
      <c r="M1564" t="s">
        <v>211</v>
      </c>
      <c r="N1564" t="s">
        <v>150</v>
      </c>
      <c r="O1564" s="6" t="str">
        <f>INDEX(lkp_Region,MATCH(tbl_Sales[[#This Row],[Suburb]],lkp_Suburb,0))</f>
        <v>Eastern Metropolitan</v>
      </c>
      <c r="P1564" s="6">
        <f>MONTH(tbl_Sales[[#This Row],[Date]])</f>
        <v>6</v>
      </c>
      <c r="Q1564" s="6">
        <f>YEAR(tbl_Sales[[#This Row],[Date]])</f>
        <v>2016</v>
      </c>
    </row>
    <row r="1565" spans="1:17" x14ac:dyDescent="0.25">
      <c r="A1565" s="1">
        <v>42537</v>
      </c>
      <c r="B1565">
        <v>1145000</v>
      </c>
      <c r="C1565" t="s">
        <v>2</v>
      </c>
      <c r="D1565" t="s">
        <v>12427</v>
      </c>
      <c r="E1565" t="s">
        <v>10</v>
      </c>
      <c r="F1565">
        <v>3121</v>
      </c>
      <c r="G1565">
        <v>2</v>
      </c>
      <c r="H1565">
        <v>1</v>
      </c>
      <c r="I1565">
        <v>0</v>
      </c>
      <c r="J1565">
        <v>170</v>
      </c>
      <c r="K1565">
        <v>1910</v>
      </c>
      <c r="L1565" t="s">
        <v>1720</v>
      </c>
      <c r="M1565" t="s">
        <v>6</v>
      </c>
      <c r="N1565" t="s">
        <v>8</v>
      </c>
      <c r="O1565" s="6" t="str">
        <f>INDEX(lkp_Region,MATCH(tbl_Sales[[#This Row],[Suburb]],lkp_Suburb,0))</f>
        <v>Northern Metropolitan</v>
      </c>
      <c r="P1565" s="6">
        <f>MONTH(tbl_Sales[[#This Row],[Date]])</f>
        <v>6</v>
      </c>
      <c r="Q1565" s="6">
        <f>YEAR(tbl_Sales[[#This Row],[Date]])</f>
        <v>2016</v>
      </c>
    </row>
    <row r="1566" spans="1:17" x14ac:dyDescent="0.25">
      <c r="A1566" s="1">
        <v>42537</v>
      </c>
      <c r="B1566">
        <v>1500000</v>
      </c>
      <c r="C1566" t="s">
        <v>2</v>
      </c>
      <c r="D1566" t="s">
        <v>12427</v>
      </c>
      <c r="E1566" t="s">
        <v>5</v>
      </c>
      <c r="F1566">
        <v>3121</v>
      </c>
      <c r="G1566">
        <v>4</v>
      </c>
      <c r="H1566">
        <v>2</v>
      </c>
      <c r="I1566">
        <v>1</v>
      </c>
      <c r="J1566">
        <v>162</v>
      </c>
      <c r="L1566" t="s">
        <v>1721</v>
      </c>
      <c r="M1566" t="s">
        <v>6</v>
      </c>
      <c r="N1566" t="s">
        <v>8</v>
      </c>
      <c r="O1566" s="6" t="str">
        <f>INDEX(lkp_Region,MATCH(tbl_Sales[[#This Row],[Suburb]],lkp_Suburb,0))</f>
        <v>Northern Metropolitan</v>
      </c>
      <c r="P1566" s="6">
        <f>MONTH(tbl_Sales[[#This Row],[Date]])</f>
        <v>6</v>
      </c>
      <c r="Q1566" s="6">
        <f>YEAR(tbl_Sales[[#This Row],[Date]])</f>
        <v>2016</v>
      </c>
    </row>
    <row r="1567" spans="1:17" x14ac:dyDescent="0.25">
      <c r="A1567" s="1">
        <v>42537</v>
      </c>
      <c r="B1567">
        <v>2175000</v>
      </c>
      <c r="C1567" t="s">
        <v>2</v>
      </c>
      <c r="D1567" t="s">
        <v>12429</v>
      </c>
      <c r="E1567" t="s">
        <v>10</v>
      </c>
      <c r="F1567">
        <v>3054</v>
      </c>
      <c r="G1567">
        <v>4</v>
      </c>
      <c r="H1567">
        <v>1</v>
      </c>
      <c r="I1567">
        <v>0</v>
      </c>
      <c r="J1567">
        <v>418</v>
      </c>
      <c r="K1567">
        <v>1920</v>
      </c>
      <c r="L1567" t="s">
        <v>1722</v>
      </c>
      <c r="M1567" t="s">
        <v>513</v>
      </c>
      <c r="N1567" t="s">
        <v>8</v>
      </c>
      <c r="O1567" s="6" t="str">
        <f>INDEX(lkp_Region,MATCH(tbl_Sales[[#This Row],[Suburb]],lkp_Suburb,0))</f>
        <v>Northern Metropolitan</v>
      </c>
      <c r="P1567" s="6">
        <f>MONTH(tbl_Sales[[#This Row],[Date]])</f>
        <v>6</v>
      </c>
      <c r="Q1567" s="6">
        <f>YEAR(tbl_Sales[[#This Row],[Date]])</f>
        <v>2016</v>
      </c>
    </row>
    <row r="1568" spans="1:17" x14ac:dyDescent="0.25">
      <c r="A1568" s="1">
        <v>42537</v>
      </c>
      <c r="B1568">
        <v>540000</v>
      </c>
      <c r="C1568" t="s">
        <v>13</v>
      </c>
      <c r="D1568" t="s">
        <v>12431</v>
      </c>
      <c r="E1568" t="s">
        <v>5</v>
      </c>
      <c r="F1568">
        <v>3142</v>
      </c>
      <c r="G1568">
        <v>2</v>
      </c>
      <c r="H1568">
        <v>1</v>
      </c>
      <c r="I1568">
        <v>1</v>
      </c>
      <c r="J1568">
        <v>0</v>
      </c>
      <c r="L1568" t="s">
        <v>1723</v>
      </c>
      <c r="M1568" t="s">
        <v>109</v>
      </c>
      <c r="N1568" t="s">
        <v>76</v>
      </c>
      <c r="O1568" s="6" t="str">
        <f>INDEX(lkp_Region,MATCH(tbl_Sales[[#This Row],[Suburb]],lkp_Suburb,0))</f>
        <v>Southern Metropolitan</v>
      </c>
      <c r="P1568" s="6">
        <f>MONTH(tbl_Sales[[#This Row],[Date]])</f>
        <v>6</v>
      </c>
      <c r="Q1568" s="6">
        <f>YEAR(tbl_Sales[[#This Row],[Date]])</f>
        <v>2016</v>
      </c>
    </row>
    <row r="1569" spans="1:17" x14ac:dyDescent="0.25">
      <c r="A1569" s="1">
        <v>42537</v>
      </c>
      <c r="B1569">
        <v>571000</v>
      </c>
      <c r="C1569" t="s">
        <v>13</v>
      </c>
      <c r="D1569" t="s">
        <v>12427</v>
      </c>
      <c r="E1569" t="s">
        <v>10</v>
      </c>
      <c r="F1569">
        <v>3182</v>
      </c>
      <c r="G1569">
        <v>2</v>
      </c>
      <c r="H1569">
        <v>1</v>
      </c>
      <c r="I1569">
        <v>1</v>
      </c>
      <c r="J1569">
        <v>7458</v>
      </c>
      <c r="L1569" t="s">
        <v>1724</v>
      </c>
      <c r="M1569" t="s">
        <v>156</v>
      </c>
      <c r="N1569" t="s">
        <v>26</v>
      </c>
      <c r="O1569" s="6" t="str">
        <f>INDEX(lkp_Region,MATCH(tbl_Sales[[#This Row],[Suburb]],lkp_Suburb,0))</f>
        <v>Southern Metropolitan</v>
      </c>
      <c r="P1569" s="6">
        <f>MONTH(tbl_Sales[[#This Row],[Date]])</f>
        <v>6</v>
      </c>
      <c r="Q1569" s="6">
        <f>YEAR(tbl_Sales[[#This Row],[Date]])</f>
        <v>2016</v>
      </c>
    </row>
    <row r="1570" spans="1:17" x14ac:dyDescent="0.25">
      <c r="A1570" s="1">
        <v>42537</v>
      </c>
      <c r="B1570">
        <v>723000</v>
      </c>
      <c r="C1570" t="s">
        <v>2</v>
      </c>
      <c r="D1570" t="s">
        <v>12425</v>
      </c>
      <c r="E1570" t="s">
        <v>10</v>
      </c>
      <c r="F1570">
        <v>3044</v>
      </c>
      <c r="G1570">
        <v>4</v>
      </c>
      <c r="H1570">
        <v>1</v>
      </c>
      <c r="I1570">
        <v>2</v>
      </c>
      <c r="J1570">
        <v>485</v>
      </c>
      <c r="K1570">
        <v>1960</v>
      </c>
      <c r="L1570" t="s">
        <v>1725</v>
      </c>
      <c r="M1570" t="s">
        <v>115</v>
      </c>
      <c r="N1570" t="s">
        <v>18</v>
      </c>
      <c r="O1570" s="6" t="str">
        <f>INDEX(lkp_Region,MATCH(tbl_Sales[[#This Row],[Suburb]],lkp_Suburb,0))</f>
        <v>Northern Metropolitan</v>
      </c>
      <c r="P1570" s="6">
        <f>MONTH(tbl_Sales[[#This Row],[Date]])</f>
        <v>6</v>
      </c>
      <c r="Q1570" s="6">
        <f>YEAR(tbl_Sales[[#This Row],[Date]])</f>
        <v>2016</v>
      </c>
    </row>
    <row r="1571" spans="1:17" x14ac:dyDescent="0.25">
      <c r="A1571" s="1">
        <v>42537</v>
      </c>
      <c r="B1571">
        <v>340000</v>
      </c>
      <c r="C1571" t="s">
        <v>13</v>
      </c>
      <c r="D1571" t="s">
        <v>12427</v>
      </c>
      <c r="E1571" t="s">
        <v>5</v>
      </c>
      <c r="F1571">
        <v>3041</v>
      </c>
      <c r="G1571">
        <v>2</v>
      </c>
      <c r="H1571">
        <v>1</v>
      </c>
      <c r="I1571">
        <v>1</v>
      </c>
      <c r="J1571">
        <v>0</v>
      </c>
      <c r="K1571">
        <v>1960</v>
      </c>
      <c r="L1571" t="s">
        <v>1726</v>
      </c>
      <c r="M1571" t="s">
        <v>1033</v>
      </c>
      <c r="N1571" t="s">
        <v>49</v>
      </c>
      <c r="O1571" s="6" t="str">
        <f>INDEX(lkp_Region,MATCH(tbl_Sales[[#This Row],[Suburb]],lkp_Suburb,0))</f>
        <v>Western Metropolitan</v>
      </c>
      <c r="P1571" s="6">
        <f>MONTH(tbl_Sales[[#This Row],[Date]])</f>
        <v>6</v>
      </c>
      <c r="Q1571" s="6">
        <f>YEAR(tbl_Sales[[#This Row],[Date]])</f>
        <v>2016</v>
      </c>
    </row>
    <row r="1572" spans="1:17" x14ac:dyDescent="0.25">
      <c r="A1572" s="1">
        <v>42537</v>
      </c>
      <c r="B1572">
        <v>535000</v>
      </c>
      <c r="C1572" t="s">
        <v>2</v>
      </c>
      <c r="D1572" t="s">
        <v>12430</v>
      </c>
      <c r="E1572" t="s">
        <v>10</v>
      </c>
      <c r="F1572">
        <v>3041</v>
      </c>
      <c r="G1572">
        <v>2</v>
      </c>
      <c r="H1572">
        <v>1</v>
      </c>
      <c r="I1572">
        <v>1</v>
      </c>
      <c r="J1572">
        <v>151</v>
      </c>
      <c r="L1572" t="s">
        <v>1727</v>
      </c>
      <c r="M1572" t="s">
        <v>121</v>
      </c>
      <c r="N1572" t="s">
        <v>49</v>
      </c>
      <c r="O1572" s="6" t="str">
        <f>INDEX(lkp_Region,MATCH(tbl_Sales[[#This Row],[Suburb]],lkp_Suburb,0))</f>
        <v>Western Metropolitan</v>
      </c>
      <c r="P1572" s="6">
        <f>MONTH(tbl_Sales[[#This Row],[Date]])</f>
        <v>6</v>
      </c>
      <c r="Q1572" s="6">
        <f>YEAR(tbl_Sales[[#This Row],[Date]])</f>
        <v>2016</v>
      </c>
    </row>
    <row r="1573" spans="1:17" x14ac:dyDescent="0.25">
      <c r="A1573" s="1">
        <v>42537</v>
      </c>
      <c r="B1573">
        <v>560500</v>
      </c>
      <c r="C1573" t="s">
        <v>2</v>
      </c>
      <c r="D1573" t="s">
        <v>12427</v>
      </c>
      <c r="E1573" t="s">
        <v>10</v>
      </c>
      <c r="F1573">
        <v>3034</v>
      </c>
      <c r="G1573">
        <v>3</v>
      </c>
      <c r="H1573">
        <v>1</v>
      </c>
      <c r="I1573">
        <v>1</v>
      </c>
      <c r="J1573">
        <v>177</v>
      </c>
      <c r="L1573" t="s">
        <v>1728</v>
      </c>
      <c r="M1573" t="s">
        <v>524</v>
      </c>
      <c r="N1573" t="s">
        <v>49</v>
      </c>
      <c r="O1573" s="6" t="str">
        <f>INDEX(lkp_Region,MATCH(tbl_Sales[[#This Row],[Suburb]],lkp_Suburb,0))</f>
        <v>Western Metropolitan</v>
      </c>
      <c r="P1573" s="6">
        <f>MONTH(tbl_Sales[[#This Row],[Date]])</f>
        <v>6</v>
      </c>
      <c r="Q1573" s="6">
        <f>YEAR(tbl_Sales[[#This Row],[Date]])</f>
        <v>2016</v>
      </c>
    </row>
    <row r="1574" spans="1:17" x14ac:dyDescent="0.25">
      <c r="A1574" s="1">
        <v>42537</v>
      </c>
      <c r="B1574">
        <v>1575000</v>
      </c>
      <c r="C1574" t="s">
        <v>2</v>
      </c>
      <c r="D1574" t="s">
        <v>12428</v>
      </c>
      <c r="E1574" t="s">
        <v>5</v>
      </c>
      <c r="F1574">
        <v>3040</v>
      </c>
      <c r="G1574">
        <v>5</v>
      </c>
      <c r="H1574">
        <v>3</v>
      </c>
      <c r="I1574">
        <v>2</v>
      </c>
      <c r="J1574">
        <v>700</v>
      </c>
      <c r="K1574">
        <v>1988</v>
      </c>
      <c r="L1574" t="s">
        <v>1729</v>
      </c>
      <c r="M1574" t="s">
        <v>47</v>
      </c>
      <c r="N1574" t="s">
        <v>49</v>
      </c>
      <c r="O1574" s="6" t="str">
        <f>INDEX(lkp_Region,MATCH(tbl_Sales[[#This Row],[Suburb]],lkp_Suburb,0))</f>
        <v>Western Metropolitan</v>
      </c>
      <c r="P1574" s="6">
        <f>MONTH(tbl_Sales[[#This Row],[Date]])</f>
        <v>6</v>
      </c>
      <c r="Q1574" s="6">
        <f>YEAR(tbl_Sales[[#This Row],[Date]])</f>
        <v>2016</v>
      </c>
    </row>
    <row r="1575" spans="1:17" x14ac:dyDescent="0.25">
      <c r="A1575" s="1">
        <v>42537</v>
      </c>
      <c r="B1575">
        <v>310000</v>
      </c>
      <c r="C1575" t="s">
        <v>13</v>
      </c>
      <c r="D1575" t="s">
        <v>12428</v>
      </c>
      <c r="E1575" t="s">
        <v>5</v>
      </c>
      <c r="F1575">
        <v>3053</v>
      </c>
      <c r="G1575">
        <v>1</v>
      </c>
      <c r="H1575">
        <v>1</v>
      </c>
      <c r="I1575">
        <v>1</v>
      </c>
      <c r="J1575">
        <v>0</v>
      </c>
      <c r="L1575" t="s">
        <v>1730</v>
      </c>
      <c r="M1575" t="s">
        <v>164</v>
      </c>
      <c r="N1575" t="s">
        <v>88</v>
      </c>
      <c r="O1575" s="6" t="str">
        <f>INDEX(lkp_Region,MATCH(tbl_Sales[[#This Row],[Suburb]],lkp_Suburb,0))</f>
        <v>Northern Metropolitan</v>
      </c>
      <c r="P1575" s="6">
        <f>MONTH(tbl_Sales[[#This Row],[Date]])</f>
        <v>6</v>
      </c>
      <c r="Q1575" s="6">
        <f>YEAR(tbl_Sales[[#This Row],[Date]])</f>
        <v>2016</v>
      </c>
    </row>
    <row r="1576" spans="1:17" x14ac:dyDescent="0.25">
      <c r="A1576" s="1">
        <v>42537</v>
      </c>
      <c r="B1576">
        <v>370000</v>
      </c>
      <c r="C1576" t="s">
        <v>13</v>
      </c>
      <c r="D1576" t="s">
        <v>12431</v>
      </c>
      <c r="E1576" t="s">
        <v>5</v>
      </c>
      <c r="F1576">
        <v>3031</v>
      </c>
      <c r="G1576">
        <v>1</v>
      </c>
      <c r="H1576">
        <v>1</v>
      </c>
      <c r="I1576">
        <v>1</v>
      </c>
      <c r="J1576">
        <v>0</v>
      </c>
      <c r="K1576">
        <v>2012</v>
      </c>
      <c r="L1576" t="s">
        <v>1731</v>
      </c>
      <c r="M1576" t="s">
        <v>264</v>
      </c>
      <c r="N1576" t="s">
        <v>88</v>
      </c>
      <c r="O1576" s="6" t="str">
        <f>INDEX(lkp_Region,MATCH(tbl_Sales[[#This Row],[Suburb]],lkp_Suburb,0))</f>
        <v>Northern Metropolitan</v>
      </c>
      <c r="P1576" s="6">
        <f>MONTH(tbl_Sales[[#This Row],[Date]])</f>
        <v>6</v>
      </c>
      <c r="Q1576" s="6">
        <f>YEAR(tbl_Sales[[#This Row],[Date]])</f>
        <v>2016</v>
      </c>
    </row>
    <row r="1577" spans="1:17" x14ac:dyDescent="0.25">
      <c r="A1577" s="1">
        <v>42537</v>
      </c>
      <c r="B1577">
        <v>690000</v>
      </c>
      <c r="C1577" t="s">
        <v>13</v>
      </c>
      <c r="D1577" t="s">
        <v>12430</v>
      </c>
      <c r="E1577" t="s">
        <v>10</v>
      </c>
      <c r="F1577">
        <v>3006</v>
      </c>
      <c r="G1577">
        <v>2</v>
      </c>
      <c r="H1577">
        <v>3</v>
      </c>
      <c r="I1577">
        <v>1</v>
      </c>
      <c r="J1577">
        <v>0</v>
      </c>
      <c r="K1577">
        <v>2013</v>
      </c>
      <c r="L1577" t="s">
        <v>1732</v>
      </c>
      <c r="M1577" t="s">
        <v>434</v>
      </c>
      <c r="N1577" t="s">
        <v>88</v>
      </c>
      <c r="O1577" s="6" t="str">
        <f>INDEX(lkp_Region,MATCH(tbl_Sales[[#This Row],[Suburb]],lkp_Suburb,0))</f>
        <v>Southern Metropolitan</v>
      </c>
      <c r="P1577" s="6">
        <f>MONTH(tbl_Sales[[#This Row],[Date]])</f>
        <v>6</v>
      </c>
      <c r="Q1577" s="6">
        <f>YEAR(tbl_Sales[[#This Row],[Date]])</f>
        <v>2016</v>
      </c>
    </row>
    <row r="1578" spans="1:17" x14ac:dyDescent="0.25">
      <c r="A1578" s="1">
        <v>42537</v>
      </c>
      <c r="B1578">
        <v>1130000</v>
      </c>
      <c r="C1578" t="s">
        <v>51</v>
      </c>
      <c r="D1578" t="s">
        <v>12429</v>
      </c>
      <c r="E1578" t="s">
        <v>5</v>
      </c>
      <c r="F1578">
        <v>3003</v>
      </c>
      <c r="G1578">
        <v>3</v>
      </c>
      <c r="H1578">
        <v>2</v>
      </c>
      <c r="I1578">
        <v>2</v>
      </c>
      <c r="J1578">
        <v>116</v>
      </c>
      <c r="K1578">
        <v>2002</v>
      </c>
      <c r="L1578" t="s">
        <v>1733</v>
      </c>
      <c r="M1578" t="s">
        <v>686</v>
      </c>
      <c r="N1578" t="s">
        <v>88</v>
      </c>
      <c r="O1578" s="6" t="str">
        <f>INDEX(lkp_Region,MATCH(tbl_Sales[[#This Row],[Suburb]],lkp_Suburb,0))</f>
        <v>Northern Metropolitan</v>
      </c>
      <c r="P1578" s="6">
        <f>MONTH(tbl_Sales[[#This Row],[Date]])</f>
        <v>6</v>
      </c>
      <c r="Q1578" s="6">
        <f>YEAR(tbl_Sales[[#This Row],[Date]])</f>
        <v>2016</v>
      </c>
    </row>
    <row r="1579" spans="1:17" x14ac:dyDescent="0.25">
      <c r="A1579" s="1">
        <v>42537</v>
      </c>
      <c r="B1579">
        <v>355000</v>
      </c>
      <c r="C1579" t="s">
        <v>51</v>
      </c>
      <c r="D1579" t="s">
        <v>12427</v>
      </c>
      <c r="E1579" t="s">
        <v>5</v>
      </c>
      <c r="F1579">
        <v>3032</v>
      </c>
      <c r="G1579">
        <v>2</v>
      </c>
      <c r="H1579">
        <v>1</v>
      </c>
      <c r="I1579">
        <v>1</v>
      </c>
      <c r="J1579">
        <v>0</v>
      </c>
      <c r="K1579">
        <v>2004</v>
      </c>
      <c r="L1579" t="s">
        <v>1734</v>
      </c>
      <c r="M1579" t="s">
        <v>21</v>
      </c>
      <c r="N1579" t="s">
        <v>21</v>
      </c>
      <c r="O1579" s="6" t="str">
        <f>INDEX(lkp_Region,MATCH(tbl_Sales[[#This Row],[Suburb]],lkp_Suburb,0))</f>
        <v>Western Metropolitan</v>
      </c>
      <c r="P1579" s="6">
        <f>MONTH(tbl_Sales[[#This Row],[Date]])</f>
        <v>6</v>
      </c>
      <c r="Q1579" s="6">
        <f>YEAR(tbl_Sales[[#This Row],[Date]])</f>
        <v>2016</v>
      </c>
    </row>
    <row r="1580" spans="1:17" x14ac:dyDescent="0.25">
      <c r="A1580" s="1">
        <v>42537</v>
      </c>
      <c r="B1580">
        <v>940000</v>
      </c>
      <c r="C1580" t="s">
        <v>2</v>
      </c>
      <c r="D1580" t="s">
        <v>12425</v>
      </c>
      <c r="E1580" t="s">
        <v>10</v>
      </c>
      <c r="F1580">
        <v>3032</v>
      </c>
      <c r="G1580">
        <v>4</v>
      </c>
      <c r="H1580">
        <v>2</v>
      </c>
      <c r="I1580">
        <v>1</v>
      </c>
      <c r="J1580">
        <v>325</v>
      </c>
      <c r="K1580">
        <v>2004</v>
      </c>
      <c r="L1580" t="s">
        <v>1735</v>
      </c>
      <c r="M1580" t="s">
        <v>21</v>
      </c>
      <c r="N1580" t="s">
        <v>21</v>
      </c>
      <c r="O1580" s="6" t="str">
        <f>INDEX(lkp_Region,MATCH(tbl_Sales[[#This Row],[Suburb]],lkp_Suburb,0))</f>
        <v>Western Metropolitan</v>
      </c>
      <c r="P1580" s="6">
        <f>MONTH(tbl_Sales[[#This Row],[Date]])</f>
        <v>6</v>
      </c>
      <c r="Q1580" s="6">
        <f>YEAR(tbl_Sales[[#This Row],[Date]])</f>
        <v>2016</v>
      </c>
    </row>
    <row r="1581" spans="1:17" x14ac:dyDescent="0.25">
      <c r="A1581" s="1">
        <v>42537</v>
      </c>
      <c r="B1581">
        <v>1485000</v>
      </c>
      <c r="C1581" t="s">
        <v>2</v>
      </c>
      <c r="D1581" t="s">
        <v>12423</v>
      </c>
      <c r="E1581" t="s">
        <v>10</v>
      </c>
      <c r="F1581">
        <v>3108</v>
      </c>
      <c r="G1581">
        <v>3</v>
      </c>
      <c r="H1581">
        <v>2</v>
      </c>
      <c r="I1581">
        <v>2</v>
      </c>
      <c r="J1581">
        <v>731</v>
      </c>
      <c r="K1581">
        <v>1960</v>
      </c>
      <c r="L1581" t="s">
        <v>1736</v>
      </c>
      <c r="M1581" t="s">
        <v>126</v>
      </c>
      <c r="N1581" t="s">
        <v>128</v>
      </c>
      <c r="O1581" s="6" t="str">
        <f>INDEX(lkp_Region,MATCH(tbl_Sales[[#This Row],[Suburb]],lkp_Suburb,0))</f>
        <v>Eastern Metropolitan</v>
      </c>
      <c r="P1581" s="6">
        <f>MONTH(tbl_Sales[[#This Row],[Date]])</f>
        <v>6</v>
      </c>
      <c r="Q1581" s="6">
        <f>YEAR(tbl_Sales[[#This Row],[Date]])</f>
        <v>2016</v>
      </c>
    </row>
    <row r="1582" spans="1:17" x14ac:dyDescent="0.25">
      <c r="A1582" s="1">
        <v>42537</v>
      </c>
      <c r="B1582">
        <v>678000</v>
      </c>
      <c r="C1582" t="s">
        <v>2</v>
      </c>
      <c r="D1582" t="s">
        <v>12428</v>
      </c>
      <c r="E1582" t="s">
        <v>10</v>
      </c>
      <c r="F1582">
        <v>3018</v>
      </c>
      <c r="G1582">
        <v>3</v>
      </c>
      <c r="H1582">
        <v>1</v>
      </c>
      <c r="I1582">
        <v>2</v>
      </c>
      <c r="J1582">
        <v>606</v>
      </c>
      <c r="K1582">
        <v>1950</v>
      </c>
      <c r="L1582" t="s">
        <v>1737</v>
      </c>
      <c r="M1582" t="s">
        <v>67</v>
      </c>
      <c r="N1582" t="s">
        <v>69</v>
      </c>
      <c r="O1582" s="6" t="str">
        <f>INDEX(lkp_Region,MATCH(tbl_Sales[[#This Row],[Suburb]],lkp_Suburb,0))</f>
        <v>Western Metropolitan</v>
      </c>
      <c r="P1582" s="6">
        <f>MONTH(tbl_Sales[[#This Row],[Date]])</f>
        <v>6</v>
      </c>
      <c r="Q1582" s="6">
        <f>YEAR(tbl_Sales[[#This Row],[Date]])</f>
        <v>2016</v>
      </c>
    </row>
    <row r="1583" spans="1:17" x14ac:dyDescent="0.25">
      <c r="A1583" s="1">
        <v>42537</v>
      </c>
      <c r="B1583">
        <v>920000</v>
      </c>
      <c r="C1583" t="s">
        <v>2</v>
      </c>
      <c r="D1583" t="s">
        <v>12424</v>
      </c>
      <c r="E1583" t="s">
        <v>5</v>
      </c>
      <c r="F1583">
        <v>3015</v>
      </c>
      <c r="G1583">
        <v>3</v>
      </c>
      <c r="H1583">
        <v>2</v>
      </c>
      <c r="I1583">
        <v>2</v>
      </c>
      <c r="J1583">
        <v>296</v>
      </c>
      <c r="K1583">
        <v>1910</v>
      </c>
      <c r="L1583" t="s">
        <v>1738</v>
      </c>
      <c r="M1583" t="s">
        <v>133</v>
      </c>
      <c r="N1583" t="s">
        <v>69</v>
      </c>
      <c r="O1583" s="6" t="str">
        <f>INDEX(lkp_Region,MATCH(tbl_Sales[[#This Row],[Suburb]],lkp_Suburb,0))</f>
        <v>Western Metropolitan</v>
      </c>
      <c r="P1583" s="6">
        <f>MONTH(tbl_Sales[[#This Row],[Date]])</f>
        <v>6</v>
      </c>
      <c r="Q1583" s="6">
        <f>YEAR(tbl_Sales[[#This Row],[Date]])</f>
        <v>2016</v>
      </c>
    </row>
    <row r="1584" spans="1:17" x14ac:dyDescent="0.25">
      <c r="A1584" s="1">
        <v>42537</v>
      </c>
      <c r="B1584">
        <v>485000</v>
      </c>
      <c r="C1584" t="s">
        <v>13</v>
      </c>
      <c r="D1584" t="s">
        <v>12429</v>
      </c>
      <c r="E1584" t="s">
        <v>5</v>
      </c>
      <c r="F1584">
        <v>3165</v>
      </c>
      <c r="G1584">
        <v>2</v>
      </c>
      <c r="H1584">
        <v>2</v>
      </c>
      <c r="I1584">
        <v>2</v>
      </c>
      <c r="J1584">
        <v>0</v>
      </c>
      <c r="K1584">
        <v>2011</v>
      </c>
      <c r="L1584" t="s">
        <v>1739</v>
      </c>
      <c r="M1584" t="s">
        <v>138</v>
      </c>
      <c r="N1584" t="s">
        <v>57</v>
      </c>
      <c r="O1584" s="6" t="str">
        <f>INDEX(lkp_Region,MATCH(tbl_Sales[[#This Row],[Suburb]],lkp_Suburb,0))</f>
        <v>Southern Metropolitan</v>
      </c>
      <c r="P1584" s="6">
        <f>MONTH(tbl_Sales[[#This Row],[Date]])</f>
        <v>6</v>
      </c>
      <c r="Q1584" s="6">
        <f>YEAR(tbl_Sales[[#This Row],[Date]])</f>
        <v>2016</v>
      </c>
    </row>
    <row r="1585" spans="1:17" x14ac:dyDescent="0.25">
      <c r="A1585" s="1">
        <v>42537</v>
      </c>
      <c r="B1585">
        <v>790000</v>
      </c>
      <c r="C1585" t="s">
        <v>2</v>
      </c>
      <c r="D1585" t="s">
        <v>12427</v>
      </c>
      <c r="E1585" t="s">
        <v>10</v>
      </c>
      <c r="F1585">
        <v>3073</v>
      </c>
      <c r="G1585">
        <v>4</v>
      </c>
      <c r="H1585">
        <v>2</v>
      </c>
      <c r="I1585">
        <v>2</v>
      </c>
      <c r="J1585">
        <v>1090</v>
      </c>
      <c r="L1585" t="s">
        <v>1740</v>
      </c>
      <c r="M1585" t="s">
        <v>93</v>
      </c>
      <c r="N1585" t="s">
        <v>62</v>
      </c>
      <c r="O1585" s="6" t="str">
        <f>INDEX(lkp_Region,MATCH(tbl_Sales[[#This Row],[Suburb]],lkp_Suburb,0))</f>
        <v>Northern Metropolitan</v>
      </c>
      <c r="P1585" s="6">
        <f>MONTH(tbl_Sales[[#This Row],[Date]])</f>
        <v>6</v>
      </c>
      <c r="Q1585" s="6">
        <f>YEAR(tbl_Sales[[#This Row],[Date]])</f>
        <v>2016</v>
      </c>
    </row>
    <row r="1586" spans="1:17" x14ac:dyDescent="0.25">
      <c r="A1586" s="1">
        <v>42537</v>
      </c>
      <c r="B1586">
        <v>995000</v>
      </c>
      <c r="C1586" t="s">
        <v>2</v>
      </c>
      <c r="D1586" t="s">
        <v>12429</v>
      </c>
      <c r="E1586" t="s">
        <v>10</v>
      </c>
      <c r="F1586">
        <v>3071</v>
      </c>
      <c r="G1586">
        <v>3</v>
      </c>
      <c r="H1586">
        <v>1</v>
      </c>
      <c r="I1586">
        <v>1</v>
      </c>
      <c r="J1586">
        <v>327</v>
      </c>
      <c r="K1586">
        <v>1920</v>
      </c>
      <c r="L1586" t="s">
        <v>1741</v>
      </c>
      <c r="M1586" t="s">
        <v>60</v>
      </c>
      <c r="N1586" t="s">
        <v>62</v>
      </c>
      <c r="O1586" s="6" t="str">
        <f>INDEX(lkp_Region,MATCH(tbl_Sales[[#This Row],[Suburb]],lkp_Suburb,0))</f>
        <v>Northern Metropolitan</v>
      </c>
      <c r="P1586" s="6">
        <f>MONTH(tbl_Sales[[#This Row],[Date]])</f>
        <v>6</v>
      </c>
      <c r="Q1586" s="6">
        <f>YEAR(tbl_Sales[[#This Row],[Date]])</f>
        <v>2016</v>
      </c>
    </row>
    <row r="1587" spans="1:17" x14ac:dyDescent="0.25">
      <c r="A1587" s="1">
        <v>42537</v>
      </c>
      <c r="B1587">
        <v>371000</v>
      </c>
      <c r="C1587" t="s">
        <v>13</v>
      </c>
      <c r="D1587" t="s">
        <v>12433</v>
      </c>
      <c r="E1587" t="s">
        <v>5</v>
      </c>
      <c r="F1587">
        <v>3123</v>
      </c>
      <c r="G1587">
        <v>1</v>
      </c>
      <c r="H1587">
        <v>1</v>
      </c>
      <c r="I1587">
        <v>0</v>
      </c>
      <c r="J1587">
        <v>917</v>
      </c>
      <c r="K1587">
        <v>1970</v>
      </c>
      <c r="L1587" t="s">
        <v>1742</v>
      </c>
      <c r="M1587" t="s">
        <v>230</v>
      </c>
      <c r="N1587" t="s">
        <v>101</v>
      </c>
      <c r="O1587" s="6" t="str">
        <f>INDEX(lkp_Region,MATCH(tbl_Sales[[#This Row],[Suburb]],lkp_Suburb,0))</f>
        <v>Southern Metropolitan</v>
      </c>
      <c r="P1587" s="6">
        <f>MONTH(tbl_Sales[[#This Row],[Date]])</f>
        <v>6</v>
      </c>
      <c r="Q1587" s="6">
        <f>YEAR(tbl_Sales[[#This Row],[Date]])</f>
        <v>2016</v>
      </c>
    </row>
    <row r="1588" spans="1:17" x14ac:dyDescent="0.25">
      <c r="A1588" s="1">
        <v>42537</v>
      </c>
      <c r="B1588">
        <v>1555000</v>
      </c>
      <c r="C1588" t="s">
        <v>2</v>
      </c>
      <c r="D1588" t="s">
        <v>12429</v>
      </c>
      <c r="E1588" t="s">
        <v>10</v>
      </c>
      <c r="F1588">
        <v>3147</v>
      </c>
      <c r="G1588">
        <v>3</v>
      </c>
      <c r="H1588">
        <v>2</v>
      </c>
      <c r="I1588">
        <v>2</v>
      </c>
      <c r="J1588">
        <v>731</v>
      </c>
      <c r="K1588">
        <v>1935</v>
      </c>
      <c r="L1588" t="s">
        <v>1743</v>
      </c>
      <c r="M1588" t="s">
        <v>206</v>
      </c>
      <c r="N1588" t="s">
        <v>101</v>
      </c>
      <c r="O1588" s="6" t="str">
        <f>INDEX(lkp_Region,MATCH(tbl_Sales[[#This Row],[Suburb]],lkp_Suburb,0))</f>
        <v>Southern Metropolitan</v>
      </c>
      <c r="P1588" s="6">
        <f>MONTH(tbl_Sales[[#This Row],[Date]])</f>
        <v>6</v>
      </c>
      <c r="Q1588" s="6">
        <f>YEAR(tbl_Sales[[#This Row],[Date]])</f>
        <v>2016</v>
      </c>
    </row>
    <row r="1589" spans="1:17" x14ac:dyDescent="0.25">
      <c r="A1589" s="1">
        <v>42537</v>
      </c>
      <c r="B1589">
        <v>1570000</v>
      </c>
      <c r="C1589" t="s">
        <v>2</v>
      </c>
      <c r="D1589" t="s">
        <v>12429</v>
      </c>
      <c r="E1589" t="s">
        <v>5</v>
      </c>
      <c r="F1589">
        <v>3104</v>
      </c>
      <c r="G1589">
        <v>4</v>
      </c>
      <c r="H1589">
        <v>2</v>
      </c>
      <c r="I1589">
        <v>1</v>
      </c>
      <c r="J1589">
        <v>546</v>
      </c>
      <c r="L1589" t="s">
        <v>1744</v>
      </c>
      <c r="M1589" t="s">
        <v>99</v>
      </c>
      <c r="N1589" t="s">
        <v>101</v>
      </c>
      <c r="O1589" s="6" t="str">
        <f>INDEX(lkp_Region,MATCH(tbl_Sales[[#This Row],[Suburb]],lkp_Suburb,0))</f>
        <v>Southern Metropolitan</v>
      </c>
      <c r="P1589" s="6">
        <f>MONTH(tbl_Sales[[#This Row],[Date]])</f>
        <v>6</v>
      </c>
      <c r="Q1589" s="6">
        <f>YEAR(tbl_Sales[[#This Row],[Date]])</f>
        <v>2016</v>
      </c>
    </row>
    <row r="1590" spans="1:17" x14ac:dyDescent="0.25">
      <c r="A1590" s="1">
        <v>42537</v>
      </c>
      <c r="B1590">
        <v>1900000</v>
      </c>
      <c r="C1590" t="s">
        <v>2</v>
      </c>
      <c r="D1590" t="s">
        <v>12425</v>
      </c>
      <c r="E1590" t="s">
        <v>5</v>
      </c>
      <c r="F1590">
        <v>3123</v>
      </c>
      <c r="G1590">
        <v>5</v>
      </c>
      <c r="H1590">
        <v>3</v>
      </c>
      <c r="I1590">
        <v>3</v>
      </c>
      <c r="J1590">
        <v>0</v>
      </c>
      <c r="L1590" t="s">
        <v>1745</v>
      </c>
      <c r="M1590" t="s">
        <v>230</v>
      </c>
      <c r="N1590" t="s">
        <v>101</v>
      </c>
      <c r="O1590" s="6" t="str">
        <f>INDEX(lkp_Region,MATCH(tbl_Sales[[#This Row],[Suburb]],lkp_Suburb,0))</f>
        <v>Southern Metropolitan</v>
      </c>
      <c r="P1590" s="6">
        <f>MONTH(tbl_Sales[[#This Row],[Date]])</f>
        <v>6</v>
      </c>
      <c r="Q1590" s="6">
        <f>YEAR(tbl_Sales[[#This Row],[Date]])</f>
        <v>2016</v>
      </c>
    </row>
    <row r="1591" spans="1:17" x14ac:dyDescent="0.25">
      <c r="A1591" s="1">
        <v>42537</v>
      </c>
      <c r="B1591">
        <v>2525000</v>
      </c>
      <c r="C1591" t="s">
        <v>2</v>
      </c>
      <c r="D1591" t="s">
        <v>12429</v>
      </c>
      <c r="E1591" t="s">
        <v>5</v>
      </c>
      <c r="F1591">
        <v>3104</v>
      </c>
      <c r="G1591">
        <v>4</v>
      </c>
      <c r="H1591">
        <v>2</v>
      </c>
      <c r="I1591">
        <v>2</v>
      </c>
      <c r="J1591">
        <v>1235</v>
      </c>
      <c r="K1591">
        <v>1960</v>
      </c>
      <c r="L1591" t="s">
        <v>1746</v>
      </c>
      <c r="M1591" t="s">
        <v>99</v>
      </c>
      <c r="N1591" t="s">
        <v>101</v>
      </c>
      <c r="O1591" s="6" t="str">
        <f>INDEX(lkp_Region,MATCH(tbl_Sales[[#This Row],[Suburb]],lkp_Suburb,0))</f>
        <v>Southern Metropolitan</v>
      </c>
      <c r="P1591" s="6">
        <f>MONTH(tbl_Sales[[#This Row],[Date]])</f>
        <v>6</v>
      </c>
      <c r="Q1591" s="6">
        <f>YEAR(tbl_Sales[[#This Row],[Date]])</f>
        <v>2016</v>
      </c>
    </row>
    <row r="1592" spans="1:17" x14ac:dyDescent="0.25">
      <c r="A1592" s="1">
        <v>42537</v>
      </c>
      <c r="B1592">
        <v>742000</v>
      </c>
      <c r="C1592" t="s">
        <v>13</v>
      </c>
      <c r="D1592" t="s">
        <v>12428</v>
      </c>
      <c r="E1592" t="s">
        <v>10</v>
      </c>
      <c r="F1592">
        <v>3188</v>
      </c>
      <c r="G1592">
        <v>2</v>
      </c>
      <c r="H1592">
        <v>3</v>
      </c>
      <c r="I1592">
        <v>2</v>
      </c>
      <c r="J1592">
        <v>245</v>
      </c>
      <c r="L1592" t="s">
        <v>1747</v>
      </c>
      <c r="M1592" t="s">
        <v>176</v>
      </c>
      <c r="N1592" t="s">
        <v>107</v>
      </c>
      <c r="O1592" s="6" t="str">
        <f>INDEX(lkp_Region,MATCH(tbl_Sales[[#This Row],[Suburb]],lkp_Suburb,0))</f>
        <v>Southern Metropolitan</v>
      </c>
      <c r="P1592" s="6">
        <f>MONTH(tbl_Sales[[#This Row],[Date]])</f>
        <v>6</v>
      </c>
      <c r="Q1592" s="6">
        <f>YEAR(tbl_Sales[[#This Row],[Date]])</f>
        <v>2016</v>
      </c>
    </row>
    <row r="1593" spans="1:17" x14ac:dyDescent="0.25">
      <c r="A1593" s="1">
        <v>42538</v>
      </c>
      <c r="B1593">
        <v>380000</v>
      </c>
      <c r="C1593" t="s">
        <v>13</v>
      </c>
      <c r="D1593" t="s">
        <v>12424</v>
      </c>
      <c r="E1593" t="s">
        <v>5</v>
      </c>
      <c r="F1593">
        <v>3121</v>
      </c>
      <c r="G1593">
        <v>1</v>
      </c>
      <c r="H1593">
        <v>1</v>
      </c>
      <c r="I1593">
        <v>1</v>
      </c>
      <c r="J1593">
        <v>0</v>
      </c>
      <c r="L1593" t="s">
        <v>1748</v>
      </c>
      <c r="M1593" t="s">
        <v>6</v>
      </c>
      <c r="N1593" t="s">
        <v>8</v>
      </c>
      <c r="O1593" s="6" t="str">
        <f>INDEX(lkp_Region,MATCH(tbl_Sales[[#This Row],[Suburb]],lkp_Suburb,0))</f>
        <v>Northern Metropolitan</v>
      </c>
      <c r="P1593" s="6">
        <f>MONTH(tbl_Sales[[#This Row],[Date]])</f>
        <v>6</v>
      </c>
      <c r="Q1593" s="6">
        <f>YEAR(tbl_Sales[[#This Row],[Date]])</f>
        <v>2016</v>
      </c>
    </row>
    <row r="1594" spans="1:17" x14ac:dyDescent="0.25">
      <c r="A1594" s="1">
        <v>42538</v>
      </c>
      <c r="B1594">
        <v>650000</v>
      </c>
      <c r="C1594" t="s">
        <v>13</v>
      </c>
      <c r="D1594" t="s">
        <v>12427</v>
      </c>
      <c r="E1594" t="s">
        <v>10</v>
      </c>
      <c r="F1594">
        <v>3065</v>
      </c>
      <c r="G1594">
        <v>2</v>
      </c>
      <c r="H1594">
        <v>1</v>
      </c>
      <c r="I1594">
        <v>1</v>
      </c>
      <c r="J1594">
        <v>0</v>
      </c>
      <c r="L1594" t="s">
        <v>1749</v>
      </c>
      <c r="M1594" t="s">
        <v>427</v>
      </c>
      <c r="N1594" t="s">
        <v>8</v>
      </c>
      <c r="O1594" s="6" t="str">
        <f>INDEX(lkp_Region,MATCH(tbl_Sales[[#This Row],[Suburb]],lkp_Suburb,0))</f>
        <v>Northern Metropolitan</v>
      </c>
      <c r="P1594" s="6">
        <f>MONTH(tbl_Sales[[#This Row],[Date]])</f>
        <v>6</v>
      </c>
      <c r="Q1594" s="6">
        <f>YEAR(tbl_Sales[[#This Row],[Date]])</f>
        <v>2016</v>
      </c>
    </row>
    <row r="1595" spans="1:17" x14ac:dyDescent="0.25">
      <c r="A1595" s="1">
        <v>42538</v>
      </c>
      <c r="B1595">
        <v>330000</v>
      </c>
      <c r="C1595" t="s">
        <v>2</v>
      </c>
      <c r="D1595" t="s">
        <v>12425</v>
      </c>
      <c r="E1595" t="s">
        <v>5</v>
      </c>
      <c r="F1595">
        <v>3046</v>
      </c>
      <c r="G1595">
        <v>2</v>
      </c>
      <c r="H1595">
        <v>1</v>
      </c>
      <c r="I1595">
        <v>1</v>
      </c>
      <c r="J1595">
        <v>249</v>
      </c>
      <c r="K1595">
        <v>1970</v>
      </c>
      <c r="L1595" t="s">
        <v>1750</v>
      </c>
      <c r="M1595" t="s">
        <v>391</v>
      </c>
      <c r="N1595" t="s">
        <v>18</v>
      </c>
      <c r="O1595" s="6" t="str">
        <f>INDEX(lkp_Region,MATCH(tbl_Sales[[#This Row],[Suburb]],lkp_Suburb,0))</f>
        <v>Northern Metropolitan</v>
      </c>
      <c r="P1595" s="6">
        <f>MONTH(tbl_Sales[[#This Row],[Date]])</f>
        <v>6</v>
      </c>
      <c r="Q1595" s="6">
        <f>YEAR(tbl_Sales[[#This Row],[Date]])</f>
        <v>2016</v>
      </c>
    </row>
    <row r="1596" spans="1:17" x14ac:dyDescent="0.25">
      <c r="A1596" s="1">
        <v>42538</v>
      </c>
      <c r="B1596">
        <v>575000</v>
      </c>
      <c r="C1596" t="s">
        <v>2</v>
      </c>
      <c r="D1596" t="s">
        <v>12425</v>
      </c>
      <c r="E1596" t="s">
        <v>10</v>
      </c>
      <c r="F1596">
        <v>3060</v>
      </c>
      <c r="G1596">
        <v>2</v>
      </c>
      <c r="H1596">
        <v>1</v>
      </c>
      <c r="I1596">
        <v>2</v>
      </c>
      <c r="J1596">
        <v>621</v>
      </c>
      <c r="K1596">
        <v>1960</v>
      </c>
      <c r="L1596" t="s">
        <v>1751</v>
      </c>
      <c r="M1596" t="s">
        <v>16</v>
      </c>
      <c r="N1596" t="s">
        <v>18</v>
      </c>
      <c r="O1596" s="6" t="str">
        <f>INDEX(lkp_Region,MATCH(tbl_Sales[[#This Row],[Suburb]],lkp_Suburb,0))</f>
        <v>Northern Metropolitan</v>
      </c>
      <c r="P1596" s="6">
        <f>MONTH(tbl_Sales[[#This Row],[Date]])</f>
        <v>6</v>
      </c>
      <c r="Q1596" s="6">
        <f>YEAR(tbl_Sales[[#This Row],[Date]])</f>
        <v>2016</v>
      </c>
    </row>
    <row r="1597" spans="1:17" x14ac:dyDescent="0.25">
      <c r="A1597" s="1">
        <v>42538</v>
      </c>
      <c r="B1597">
        <v>620000</v>
      </c>
      <c r="C1597" t="s">
        <v>51</v>
      </c>
      <c r="D1597" t="s">
        <v>12427</v>
      </c>
      <c r="E1597" t="s">
        <v>5</v>
      </c>
      <c r="F1597">
        <v>3013</v>
      </c>
      <c r="G1597">
        <v>3</v>
      </c>
      <c r="H1597">
        <v>3</v>
      </c>
      <c r="I1597">
        <v>1</v>
      </c>
      <c r="J1597">
        <v>0</v>
      </c>
      <c r="K1597">
        <v>2014</v>
      </c>
      <c r="L1597" t="s">
        <v>1752</v>
      </c>
      <c r="M1597" t="s">
        <v>65</v>
      </c>
      <c r="N1597" t="s">
        <v>21</v>
      </c>
      <c r="O1597" s="6" t="str">
        <f>INDEX(lkp_Region,MATCH(tbl_Sales[[#This Row],[Suburb]],lkp_Suburb,0))</f>
        <v>Western Metropolitan</v>
      </c>
      <c r="P1597" s="6">
        <f>MONTH(tbl_Sales[[#This Row],[Date]])</f>
        <v>6</v>
      </c>
      <c r="Q1597" s="6">
        <f>YEAR(tbl_Sales[[#This Row],[Date]])</f>
        <v>2016</v>
      </c>
    </row>
    <row r="1598" spans="1:17" x14ac:dyDescent="0.25">
      <c r="A1598" s="1">
        <v>42538</v>
      </c>
      <c r="B1598">
        <v>1320000</v>
      </c>
      <c r="C1598" t="s">
        <v>2</v>
      </c>
      <c r="D1598" t="s">
        <v>12429</v>
      </c>
      <c r="E1598" t="s">
        <v>5</v>
      </c>
      <c r="F1598">
        <v>3013</v>
      </c>
      <c r="G1598">
        <v>4</v>
      </c>
      <c r="H1598">
        <v>2</v>
      </c>
      <c r="I1598">
        <v>1</v>
      </c>
      <c r="J1598">
        <v>319</v>
      </c>
      <c r="K1598">
        <v>1915</v>
      </c>
      <c r="L1598" t="s">
        <v>1753</v>
      </c>
      <c r="M1598" t="s">
        <v>65</v>
      </c>
      <c r="N1598" t="s">
        <v>21</v>
      </c>
      <c r="O1598" s="6" t="str">
        <f>INDEX(lkp_Region,MATCH(tbl_Sales[[#This Row],[Suburb]],lkp_Suburb,0))</f>
        <v>Western Metropolitan</v>
      </c>
      <c r="P1598" s="6">
        <f>MONTH(tbl_Sales[[#This Row],[Date]])</f>
        <v>6</v>
      </c>
      <c r="Q1598" s="6">
        <f>YEAR(tbl_Sales[[#This Row],[Date]])</f>
        <v>2016</v>
      </c>
    </row>
    <row r="1599" spans="1:17" x14ac:dyDescent="0.25">
      <c r="A1599" s="1">
        <v>42538</v>
      </c>
      <c r="B1599">
        <v>960000</v>
      </c>
      <c r="C1599" t="s">
        <v>2</v>
      </c>
      <c r="D1599" t="s">
        <v>12432</v>
      </c>
      <c r="E1599" t="s">
        <v>5</v>
      </c>
      <c r="F1599">
        <v>3016</v>
      </c>
      <c r="G1599">
        <v>3</v>
      </c>
      <c r="H1599">
        <v>2</v>
      </c>
      <c r="I1599">
        <v>1</v>
      </c>
      <c r="J1599">
        <v>189</v>
      </c>
      <c r="K1599">
        <v>1977</v>
      </c>
      <c r="L1599" t="s">
        <v>1754</v>
      </c>
      <c r="M1599" t="s">
        <v>196</v>
      </c>
      <c r="N1599" t="s">
        <v>69</v>
      </c>
      <c r="O1599" s="6" t="str">
        <f>INDEX(lkp_Region,MATCH(tbl_Sales[[#This Row],[Suburb]],lkp_Suburb,0))</f>
        <v>Western Metropolitan</v>
      </c>
      <c r="P1599" s="6">
        <f>MONTH(tbl_Sales[[#This Row],[Date]])</f>
        <v>6</v>
      </c>
      <c r="Q1599" s="6">
        <f>YEAR(tbl_Sales[[#This Row],[Date]])</f>
        <v>2016</v>
      </c>
    </row>
    <row r="1600" spans="1:17" x14ac:dyDescent="0.25">
      <c r="A1600" s="1">
        <v>42538</v>
      </c>
      <c r="B1600">
        <v>690000</v>
      </c>
      <c r="C1600" t="s">
        <v>51</v>
      </c>
      <c r="D1600" t="s">
        <v>12428</v>
      </c>
      <c r="E1600" t="s">
        <v>10</v>
      </c>
      <c r="F1600">
        <v>3163</v>
      </c>
      <c r="G1600">
        <v>2</v>
      </c>
      <c r="H1600">
        <v>1</v>
      </c>
      <c r="I1600">
        <v>1</v>
      </c>
      <c r="J1600">
        <v>129</v>
      </c>
      <c r="L1600" t="s">
        <v>1755</v>
      </c>
      <c r="M1600" t="s">
        <v>225</v>
      </c>
      <c r="N1600" t="s">
        <v>57</v>
      </c>
      <c r="O1600" s="6" t="str">
        <f>INDEX(lkp_Region,MATCH(tbl_Sales[[#This Row],[Suburb]],lkp_Suburb,0))</f>
        <v>Southern Metropolitan</v>
      </c>
      <c r="P1600" s="6">
        <f>MONTH(tbl_Sales[[#This Row],[Date]])</f>
        <v>6</v>
      </c>
      <c r="Q1600" s="6">
        <f>YEAR(tbl_Sales[[#This Row],[Date]])</f>
        <v>2016</v>
      </c>
    </row>
    <row r="1601" spans="1:17" x14ac:dyDescent="0.25">
      <c r="A1601" s="1">
        <v>42538</v>
      </c>
      <c r="B1601">
        <v>910000</v>
      </c>
      <c r="C1601" t="s">
        <v>2</v>
      </c>
      <c r="D1601" t="s">
        <v>12429</v>
      </c>
      <c r="E1601" t="s">
        <v>10</v>
      </c>
      <c r="F1601">
        <v>3165</v>
      </c>
      <c r="G1601">
        <v>3</v>
      </c>
      <c r="H1601">
        <v>1</v>
      </c>
      <c r="I1601">
        <v>1</v>
      </c>
      <c r="J1601">
        <v>587</v>
      </c>
      <c r="K1601">
        <v>1950</v>
      </c>
      <c r="L1601" t="s">
        <v>1756</v>
      </c>
      <c r="M1601" t="s">
        <v>138</v>
      </c>
      <c r="N1601" t="s">
        <v>57</v>
      </c>
      <c r="O1601" s="6" t="str">
        <f>INDEX(lkp_Region,MATCH(tbl_Sales[[#This Row],[Suburb]],lkp_Suburb,0))</f>
        <v>Southern Metropolitan</v>
      </c>
      <c r="P1601" s="6">
        <f>MONTH(tbl_Sales[[#This Row],[Date]])</f>
        <v>6</v>
      </c>
      <c r="Q1601" s="6">
        <f>YEAR(tbl_Sales[[#This Row],[Date]])</f>
        <v>2016</v>
      </c>
    </row>
    <row r="1602" spans="1:17" x14ac:dyDescent="0.25">
      <c r="A1602" s="1">
        <v>42538</v>
      </c>
      <c r="B1602">
        <v>305000</v>
      </c>
      <c r="C1602" t="s">
        <v>2</v>
      </c>
      <c r="D1602" t="s">
        <v>12429</v>
      </c>
      <c r="E1602" t="s">
        <v>5</v>
      </c>
      <c r="F1602">
        <v>3020</v>
      </c>
      <c r="G1602">
        <v>3</v>
      </c>
      <c r="H1602">
        <v>1</v>
      </c>
      <c r="I1602">
        <v>2</v>
      </c>
      <c r="J1602">
        <v>367</v>
      </c>
      <c r="K1602">
        <v>1970</v>
      </c>
      <c r="L1602" t="s">
        <v>1757</v>
      </c>
      <c r="M1602" t="s">
        <v>141</v>
      </c>
      <c r="N1602" t="s">
        <v>3</v>
      </c>
      <c r="O1602" s="6" t="str">
        <f>INDEX(lkp_Region,MATCH(tbl_Sales[[#This Row],[Suburb]],lkp_Suburb,0))</f>
        <v>Western Metropolitan</v>
      </c>
      <c r="P1602" s="6">
        <f>MONTH(tbl_Sales[[#This Row],[Date]])</f>
        <v>6</v>
      </c>
      <c r="Q1602" s="6">
        <f>YEAR(tbl_Sales[[#This Row],[Date]])</f>
        <v>2016</v>
      </c>
    </row>
    <row r="1603" spans="1:17" x14ac:dyDescent="0.25">
      <c r="A1603" s="1">
        <v>42538</v>
      </c>
      <c r="B1603">
        <v>500000</v>
      </c>
      <c r="C1603" t="s">
        <v>2</v>
      </c>
      <c r="D1603" t="s">
        <v>12427</v>
      </c>
      <c r="E1603" t="s">
        <v>10</v>
      </c>
      <c r="F1603">
        <v>3103</v>
      </c>
      <c r="G1603">
        <v>2</v>
      </c>
      <c r="H1603">
        <v>1</v>
      </c>
      <c r="I1603">
        <v>1</v>
      </c>
      <c r="J1603">
        <v>0</v>
      </c>
      <c r="K1603">
        <v>1960</v>
      </c>
      <c r="L1603" t="s">
        <v>1758</v>
      </c>
      <c r="M1603" t="s">
        <v>274</v>
      </c>
      <c r="N1603" t="s">
        <v>101</v>
      </c>
      <c r="O1603" s="6" t="str">
        <f>INDEX(lkp_Region,MATCH(tbl_Sales[[#This Row],[Suburb]],lkp_Suburb,0))</f>
        <v>Southern Metropolitan</v>
      </c>
      <c r="P1603" s="6">
        <f>MONTH(tbl_Sales[[#This Row],[Date]])</f>
        <v>6</v>
      </c>
      <c r="Q1603" s="6">
        <f>YEAR(tbl_Sales[[#This Row],[Date]])</f>
        <v>2016</v>
      </c>
    </row>
    <row r="1604" spans="1:17" x14ac:dyDescent="0.25">
      <c r="A1604" s="1">
        <v>42538</v>
      </c>
      <c r="B1604">
        <v>1790000</v>
      </c>
      <c r="C1604" t="s">
        <v>2</v>
      </c>
      <c r="D1604" t="s">
        <v>12428</v>
      </c>
      <c r="E1604" t="s">
        <v>5</v>
      </c>
      <c r="F1604">
        <v>3147</v>
      </c>
      <c r="G1604">
        <v>4</v>
      </c>
      <c r="H1604">
        <v>2</v>
      </c>
      <c r="I1604">
        <v>2</v>
      </c>
      <c r="J1604">
        <v>514</v>
      </c>
      <c r="K1604">
        <v>1935</v>
      </c>
      <c r="L1604" t="s">
        <v>1759</v>
      </c>
      <c r="M1604" t="s">
        <v>206</v>
      </c>
      <c r="N1604" t="s">
        <v>101</v>
      </c>
      <c r="O1604" s="6" t="str">
        <f>INDEX(lkp_Region,MATCH(tbl_Sales[[#This Row],[Suburb]],lkp_Suburb,0))</f>
        <v>Southern Metropolitan</v>
      </c>
      <c r="P1604" s="6">
        <f>MONTH(tbl_Sales[[#This Row],[Date]])</f>
        <v>6</v>
      </c>
      <c r="Q1604" s="6">
        <f>YEAR(tbl_Sales[[#This Row],[Date]])</f>
        <v>2016</v>
      </c>
    </row>
    <row r="1605" spans="1:17" x14ac:dyDescent="0.25">
      <c r="A1605" s="1">
        <v>42538</v>
      </c>
      <c r="B1605">
        <v>1300000</v>
      </c>
      <c r="C1605" t="s">
        <v>2</v>
      </c>
      <c r="D1605" t="s">
        <v>12427</v>
      </c>
      <c r="E1605" t="s">
        <v>5</v>
      </c>
      <c r="F1605">
        <v>3187</v>
      </c>
      <c r="G1605">
        <v>3</v>
      </c>
      <c r="H1605">
        <v>2</v>
      </c>
      <c r="I1605">
        <v>3</v>
      </c>
      <c r="J1605">
        <v>619</v>
      </c>
      <c r="L1605" t="s">
        <v>1760</v>
      </c>
      <c r="M1605" t="s">
        <v>346</v>
      </c>
      <c r="N1605" t="s">
        <v>107</v>
      </c>
      <c r="O1605" s="6" t="str">
        <f>INDEX(lkp_Region,MATCH(tbl_Sales[[#This Row],[Suburb]],lkp_Suburb,0))</f>
        <v>Southern Metropolitan</v>
      </c>
      <c r="P1605" s="6">
        <f>MONTH(tbl_Sales[[#This Row],[Date]])</f>
        <v>6</v>
      </c>
      <c r="Q1605" s="6">
        <f>YEAR(tbl_Sales[[#This Row],[Date]])</f>
        <v>2016</v>
      </c>
    </row>
    <row r="1606" spans="1:17" x14ac:dyDescent="0.25">
      <c r="A1606" s="1">
        <v>42538</v>
      </c>
      <c r="B1606">
        <v>465000</v>
      </c>
      <c r="C1606" t="s">
        <v>13</v>
      </c>
      <c r="D1606" t="s">
        <v>12423</v>
      </c>
      <c r="E1606" t="s">
        <v>10</v>
      </c>
      <c r="F1606">
        <v>3079</v>
      </c>
      <c r="G1606">
        <v>2</v>
      </c>
      <c r="H1606">
        <v>1</v>
      </c>
      <c r="I1606">
        <v>1</v>
      </c>
      <c r="J1606">
        <v>795</v>
      </c>
      <c r="K1606">
        <v>1970</v>
      </c>
      <c r="L1606" t="s">
        <v>1761</v>
      </c>
      <c r="M1606" t="s">
        <v>213</v>
      </c>
      <c r="N1606" t="s">
        <v>150</v>
      </c>
      <c r="O1606" s="6" t="str">
        <f>INDEX(lkp_Region,MATCH(tbl_Sales[[#This Row],[Suburb]],lkp_Suburb,0))</f>
        <v>Eastern Metropolitan</v>
      </c>
      <c r="P1606" s="6">
        <f>MONTH(tbl_Sales[[#This Row],[Date]])</f>
        <v>6</v>
      </c>
      <c r="Q1606" s="6">
        <f>YEAR(tbl_Sales[[#This Row],[Date]])</f>
        <v>2016</v>
      </c>
    </row>
    <row r="1607" spans="1:17" x14ac:dyDescent="0.25">
      <c r="A1607" s="1">
        <v>42539</v>
      </c>
      <c r="B1607">
        <v>363000</v>
      </c>
      <c r="C1607" t="s">
        <v>13</v>
      </c>
      <c r="D1607" t="s">
        <v>12428</v>
      </c>
      <c r="E1607" t="s">
        <v>10</v>
      </c>
      <c r="F1607">
        <v>3068</v>
      </c>
      <c r="G1607">
        <v>1</v>
      </c>
      <c r="H1607">
        <v>1</v>
      </c>
      <c r="I1607">
        <v>1</v>
      </c>
      <c r="J1607">
        <v>0</v>
      </c>
      <c r="L1607" t="s">
        <v>1762</v>
      </c>
      <c r="M1607" t="s">
        <v>323</v>
      </c>
      <c r="N1607" t="s">
        <v>8</v>
      </c>
      <c r="O1607" s="6" t="str">
        <f>INDEX(lkp_Region,MATCH(tbl_Sales[[#This Row],[Suburb]],lkp_Suburb,0))</f>
        <v>Northern Metropolitan</v>
      </c>
      <c r="P1607" s="6">
        <f>MONTH(tbl_Sales[[#This Row],[Date]])</f>
        <v>6</v>
      </c>
      <c r="Q1607" s="6">
        <f>YEAR(tbl_Sales[[#This Row],[Date]])</f>
        <v>2016</v>
      </c>
    </row>
    <row r="1608" spans="1:17" x14ac:dyDescent="0.25">
      <c r="A1608" s="1">
        <v>42539</v>
      </c>
      <c r="B1608">
        <v>761000</v>
      </c>
      <c r="C1608" t="s">
        <v>13</v>
      </c>
      <c r="D1608" t="s">
        <v>12427</v>
      </c>
      <c r="E1608" t="s">
        <v>10</v>
      </c>
      <c r="F1608">
        <v>3128</v>
      </c>
      <c r="G1608">
        <v>2</v>
      </c>
      <c r="H1608">
        <v>2</v>
      </c>
      <c r="I1608">
        <v>1</v>
      </c>
      <c r="J1608">
        <v>176</v>
      </c>
      <c r="K1608">
        <v>2000</v>
      </c>
      <c r="L1608" t="s">
        <v>1763</v>
      </c>
      <c r="M1608" t="s">
        <v>151</v>
      </c>
      <c r="N1608" t="s">
        <v>14</v>
      </c>
      <c r="O1608" s="6" t="str">
        <f>INDEX(lkp_Region,MATCH(tbl_Sales[[#This Row],[Suburb]],lkp_Suburb,0))</f>
        <v>Eastern Metropolitan</v>
      </c>
      <c r="P1608" s="6">
        <f>MONTH(tbl_Sales[[#This Row],[Date]])</f>
        <v>6</v>
      </c>
      <c r="Q1608" s="6">
        <f>YEAR(tbl_Sales[[#This Row],[Date]])</f>
        <v>2016</v>
      </c>
    </row>
    <row r="1609" spans="1:17" x14ac:dyDescent="0.25">
      <c r="A1609" s="1">
        <v>42539</v>
      </c>
      <c r="B1609">
        <v>1300000</v>
      </c>
      <c r="C1609" t="s">
        <v>2</v>
      </c>
      <c r="D1609" t="s">
        <v>12427</v>
      </c>
      <c r="E1609" t="s">
        <v>10</v>
      </c>
      <c r="F1609">
        <v>3125</v>
      </c>
      <c r="G1609">
        <v>3</v>
      </c>
      <c r="H1609">
        <v>1</v>
      </c>
      <c r="I1609">
        <v>1</v>
      </c>
      <c r="J1609">
        <v>667</v>
      </c>
      <c r="K1609">
        <v>1950</v>
      </c>
      <c r="L1609" t="s">
        <v>1764</v>
      </c>
      <c r="M1609" t="s">
        <v>32</v>
      </c>
      <c r="N1609" t="s">
        <v>14</v>
      </c>
      <c r="O1609" s="6" t="str">
        <f>INDEX(lkp_Region,MATCH(tbl_Sales[[#This Row],[Suburb]],lkp_Suburb,0))</f>
        <v>Southern Metropolitan</v>
      </c>
      <c r="P1609" s="6">
        <f>MONTH(tbl_Sales[[#This Row],[Date]])</f>
        <v>6</v>
      </c>
      <c r="Q1609" s="6">
        <f>YEAR(tbl_Sales[[#This Row],[Date]])</f>
        <v>2016</v>
      </c>
    </row>
    <row r="1610" spans="1:17" x14ac:dyDescent="0.25">
      <c r="A1610" s="1">
        <v>42539</v>
      </c>
      <c r="B1610">
        <v>145000</v>
      </c>
      <c r="C1610" t="s">
        <v>2</v>
      </c>
      <c r="D1610" t="s">
        <v>12429</v>
      </c>
      <c r="E1610" t="s">
        <v>5</v>
      </c>
      <c r="F1610">
        <v>3058</v>
      </c>
      <c r="G1610">
        <v>4</v>
      </c>
      <c r="H1610">
        <v>1</v>
      </c>
      <c r="I1610">
        <v>1</v>
      </c>
      <c r="J1610">
        <v>536</v>
      </c>
      <c r="K1610">
        <v>1910</v>
      </c>
      <c r="L1610" t="s">
        <v>1765</v>
      </c>
      <c r="M1610" t="s">
        <v>41</v>
      </c>
      <c r="N1610" t="s">
        <v>18</v>
      </c>
      <c r="O1610" s="6" t="str">
        <f>INDEX(lkp_Region,MATCH(tbl_Sales[[#This Row],[Suburb]],lkp_Suburb,0))</f>
        <v>Northern Metropolitan</v>
      </c>
      <c r="P1610" s="6">
        <f>MONTH(tbl_Sales[[#This Row],[Date]])</f>
        <v>6</v>
      </c>
      <c r="Q1610" s="6">
        <f>YEAR(tbl_Sales[[#This Row],[Date]])</f>
        <v>2016</v>
      </c>
    </row>
    <row r="1611" spans="1:17" x14ac:dyDescent="0.25">
      <c r="A1611" s="1">
        <v>42539</v>
      </c>
      <c r="B1611">
        <v>435000</v>
      </c>
      <c r="C1611" t="s">
        <v>13</v>
      </c>
      <c r="D1611" t="s">
        <v>12427</v>
      </c>
      <c r="E1611" t="s">
        <v>10</v>
      </c>
      <c r="F1611">
        <v>3055</v>
      </c>
      <c r="G1611">
        <v>2</v>
      </c>
      <c r="H1611">
        <v>1</v>
      </c>
      <c r="I1611">
        <v>1</v>
      </c>
      <c r="J1611">
        <v>0</v>
      </c>
      <c r="K1611">
        <v>2002</v>
      </c>
      <c r="L1611" t="s">
        <v>1766</v>
      </c>
      <c r="M1611" t="s">
        <v>80</v>
      </c>
      <c r="N1611" t="s">
        <v>18</v>
      </c>
      <c r="O1611" s="6" t="str">
        <f>INDEX(lkp_Region,MATCH(tbl_Sales[[#This Row],[Suburb]],lkp_Suburb,0))</f>
        <v>Northern Metropolitan</v>
      </c>
      <c r="P1611" s="6">
        <f>MONTH(tbl_Sales[[#This Row],[Date]])</f>
        <v>6</v>
      </c>
      <c r="Q1611" s="6">
        <f>YEAR(tbl_Sales[[#This Row],[Date]])</f>
        <v>2016</v>
      </c>
    </row>
    <row r="1612" spans="1:17" x14ac:dyDescent="0.25">
      <c r="A1612" s="1">
        <v>42539</v>
      </c>
      <c r="B1612">
        <v>510000</v>
      </c>
      <c r="C1612" t="s">
        <v>13</v>
      </c>
      <c r="D1612" t="s">
        <v>12427</v>
      </c>
      <c r="E1612" t="s">
        <v>10</v>
      </c>
      <c r="F1612">
        <v>3057</v>
      </c>
      <c r="G1612">
        <v>2</v>
      </c>
      <c r="H1612">
        <v>1</v>
      </c>
      <c r="I1612">
        <v>1</v>
      </c>
      <c r="J1612">
        <v>0</v>
      </c>
      <c r="L1612" t="s">
        <v>1767</v>
      </c>
      <c r="M1612" t="s">
        <v>83</v>
      </c>
      <c r="N1612" t="s">
        <v>18</v>
      </c>
      <c r="O1612" s="6" t="str">
        <f>INDEX(lkp_Region,MATCH(tbl_Sales[[#This Row],[Suburb]],lkp_Suburb,0))</f>
        <v>Northern Metropolitan</v>
      </c>
      <c r="P1612" s="6">
        <f>MONTH(tbl_Sales[[#This Row],[Date]])</f>
        <v>6</v>
      </c>
      <c r="Q1612" s="6">
        <f>YEAR(tbl_Sales[[#This Row],[Date]])</f>
        <v>2016</v>
      </c>
    </row>
    <row r="1613" spans="1:17" x14ac:dyDescent="0.25">
      <c r="A1613" s="1">
        <v>42539</v>
      </c>
      <c r="B1613">
        <v>605000</v>
      </c>
      <c r="C1613" t="s">
        <v>2</v>
      </c>
      <c r="D1613" t="s">
        <v>12429</v>
      </c>
      <c r="E1613" t="s">
        <v>10</v>
      </c>
      <c r="F1613">
        <v>3058</v>
      </c>
      <c r="G1613">
        <v>2</v>
      </c>
      <c r="H1613">
        <v>1</v>
      </c>
      <c r="I1613">
        <v>1</v>
      </c>
      <c r="J1613">
        <v>0</v>
      </c>
      <c r="K1613">
        <v>1969</v>
      </c>
      <c r="L1613" t="s">
        <v>1768</v>
      </c>
      <c r="M1613" t="s">
        <v>41</v>
      </c>
      <c r="N1613" t="s">
        <v>18</v>
      </c>
      <c r="O1613" s="6" t="str">
        <f>INDEX(lkp_Region,MATCH(tbl_Sales[[#This Row],[Suburb]],lkp_Suburb,0))</f>
        <v>Northern Metropolitan</v>
      </c>
      <c r="P1613" s="6">
        <f>MONTH(tbl_Sales[[#This Row],[Date]])</f>
        <v>6</v>
      </c>
      <c r="Q1613" s="6">
        <f>YEAR(tbl_Sales[[#This Row],[Date]])</f>
        <v>2016</v>
      </c>
    </row>
    <row r="1614" spans="1:17" x14ac:dyDescent="0.25">
      <c r="A1614" s="1">
        <v>42539</v>
      </c>
      <c r="B1614">
        <v>640000</v>
      </c>
      <c r="C1614" t="s">
        <v>51</v>
      </c>
      <c r="D1614" t="s">
        <v>12424</v>
      </c>
      <c r="E1614" t="s">
        <v>5</v>
      </c>
      <c r="F1614">
        <v>3056</v>
      </c>
      <c r="G1614">
        <v>3</v>
      </c>
      <c r="H1614">
        <v>2</v>
      </c>
      <c r="I1614">
        <v>1</v>
      </c>
      <c r="J1614">
        <v>110</v>
      </c>
      <c r="K1614">
        <v>2000</v>
      </c>
      <c r="L1614" t="s">
        <v>1769</v>
      </c>
      <c r="M1614" t="s">
        <v>117</v>
      </c>
      <c r="N1614" t="s">
        <v>18</v>
      </c>
      <c r="O1614" s="6" t="str">
        <f>INDEX(lkp_Region,MATCH(tbl_Sales[[#This Row],[Suburb]],lkp_Suburb,0))</f>
        <v>Northern Metropolitan</v>
      </c>
      <c r="P1614" s="6">
        <f>MONTH(tbl_Sales[[#This Row],[Date]])</f>
        <v>6</v>
      </c>
      <c r="Q1614" s="6">
        <f>YEAR(tbl_Sales[[#This Row],[Date]])</f>
        <v>2016</v>
      </c>
    </row>
    <row r="1615" spans="1:17" x14ac:dyDescent="0.25">
      <c r="A1615" s="1">
        <v>42539</v>
      </c>
      <c r="B1615">
        <v>750000</v>
      </c>
      <c r="C1615" t="s">
        <v>51</v>
      </c>
      <c r="D1615" t="s">
        <v>12425</v>
      </c>
      <c r="E1615" t="s">
        <v>10</v>
      </c>
      <c r="F1615">
        <v>3046</v>
      </c>
      <c r="G1615">
        <v>3</v>
      </c>
      <c r="H1615">
        <v>2</v>
      </c>
      <c r="I1615">
        <v>2</v>
      </c>
      <c r="J1615">
        <v>301</v>
      </c>
      <c r="K1615">
        <v>2011</v>
      </c>
      <c r="L1615" t="s">
        <v>1770</v>
      </c>
      <c r="M1615" t="s">
        <v>391</v>
      </c>
      <c r="N1615" t="s">
        <v>18</v>
      </c>
      <c r="O1615" s="6" t="str">
        <f>INDEX(lkp_Region,MATCH(tbl_Sales[[#This Row],[Suburb]],lkp_Suburb,0))</f>
        <v>Northern Metropolitan</v>
      </c>
      <c r="P1615" s="6">
        <f>MONTH(tbl_Sales[[#This Row],[Date]])</f>
        <v>6</v>
      </c>
      <c r="Q1615" s="6">
        <f>YEAR(tbl_Sales[[#This Row],[Date]])</f>
        <v>2016</v>
      </c>
    </row>
    <row r="1616" spans="1:17" x14ac:dyDescent="0.25">
      <c r="A1616" s="1">
        <v>42539</v>
      </c>
      <c r="B1616">
        <v>810000</v>
      </c>
      <c r="C1616" t="s">
        <v>2</v>
      </c>
      <c r="D1616" t="s">
        <v>12427</v>
      </c>
      <c r="E1616" t="s">
        <v>10</v>
      </c>
      <c r="F1616">
        <v>3058</v>
      </c>
      <c r="G1616">
        <v>2</v>
      </c>
      <c r="H1616">
        <v>1</v>
      </c>
      <c r="I1616">
        <v>1</v>
      </c>
      <c r="J1616">
        <v>370</v>
      </c>
      <c r="L1616" t="s">
        <v>1771</v>
      </c>
      <c r="M1616" t="s">
        <v>41</v>
      </c>
      <c r="N1616" t="s">
        <v>18</v>
      </c>
      <c r="O1616" s="6" t="str">
        <f>INDEX(lkp_Region,MATCH(tbl_Sales[[#This Row],[Suburb]],lkp_Suburb,0))</f>
        <v>Northern Metropolitan</v>
      </c>
      <c r="P1616" s="6">
        <f>MONTH(tbl_Sales[[#This Row],[Date]])</f>
        <v>6</v>
      </c>
      <c r="Q1616" s="6">
        <f>YEAR(tbl_Sales[[#This Row],[Date]])</f>
        <v>2016</v>
      </c>
    </row>
    <row r="1617" spans="1:17" x14ac:dyDescent="0.25">
      <c r="A1617" s="1">
        <v>42539</v>
      </c>
      <c r="B1617">
        <v>1395000</v>
      </c>
      <c r="C1617" t="s">
        <v>2</v>
      </c>
      <c r="D1617" t="s">
        <v>12427</v>
      </c>
      <c r="E1617" t="s">
        <v>10</v>
      </c>
      <c r="F1617">
        <v>3056</v>
      </c>
      <c r="G1617">
        <v>5</v>
      </c>
      <c r="H1617">
        <v>2</v>
      </c>
      <c r="I1617">
        <v>2</v>
      </c>
      <c r="J1617">
        <v>391</v>
      </c>
      <c r="L1617" t="s">
        <v>1772</v>
      </c>
      <c r="M1617" t="s">
        <v>117</v>
      </c>
      <c r="N1617" t="s">
        <v>18</v>
      </c>
      <c r="O1617" s="6" t="str">
        <f>INDEX(lkp_Region,MATCH(tbl_Sales[[#This Row],[Suburb]],lkp_Suburb,0))</f>
        <v>Northern Metropolitan</v>
      </c>
      <c r="P1617" s="6">
        <f>MONTH(tbl_Sales[[#This Row],[Date]])</f>
        <v>6</v>
      </c>
      <c r="Q1617" s="6">
        <f>YEAR(tbl_Sales[[#This Row],[Date]])</f>
        <v>2016</v>
      </c>
    </row>
    <row r="1618" spans="1:17" x14ac:dyDescent="0.25">
      <c r="A1618" s="1">
        <v>42539</v>
      </c>
      <c r="B1618">
        <v>842500</v>
      </c>
      <c r="C1618" t="s">
        <v>51</v>
      </c>
      <c r="D1618" t="s">
        <v>12429</v>
      </c>
      <c r="E1618" t="s">
        <v>10</v>
      </c>
      <c r="F1618">
        <v>3039</v>
      </c>
      <c r="G1618">
        <v>3</v>
      </c>
      <c r="H1618">
        <v>2</v>
      </c>
      <c r="I1618">
        <v>1</v>
      </c>
      <c r="J1618">
        <v>216</v>
      </c>
      <c r="K1618">
        <v>1995</v>
      </c>
      <c r="L1618" t="s">
        <v>1773</v>
      </c>
      <c r="M1618" t="s">
        <v>242</v>
      </c>
      <c r="N1618" t="s">
        <v>49</v>
      </c>
      <c r="O1618" s="6" t="str">
        <f>INDEX(lkp_Region,MATCH(tbl_Sales[[#This Row],[Suburb]],lkp_Suburb,0))</f>
        <v>Western Metropolitan</v>
      </c>
      <c r="P1618" s="6">
        <f>MONTH(tbl_Sales[[#This Row],[Date]])</f>
        <v>6</v>
      </c>
      <c r="Q1618" s="6">
        <f>YEAR(tbl_Sales[[#This Row],[Date]])</f>
        <v>2016</v>
      </c>
    </row>
    <row r="1619" spans="1:17" x14ac:dyDescent="0.25">
      <c r="A1619" s="1">
        <v>42539</v>
      </c>
      <c r="B1619">
        <v>2425000</v>
      </c>
      <c r="C1619" t="s">
        <v>2</v>
      </c>
      <c r="D1619" t="s">
        <v>12428</v>
      </c>
      <c r="E1619" t="s">
        <v>5</v>
      </c>
      <c r="F1619">
        <v>3032</v>
      </c>
      <c r="G1619">
        <v>6</v>
      </c>
      <c r="H1619">
        <v>3</v>
      </c>
      <c r="I1619">
        <v>2</v>
      </c>
      <c r="J1619">
        <v>1014</v>
      </c>
      <c r="K1619">
        <v>1887</v>
      </c>
      <c r="L1619" t="s">
        <v>1774</v>
      </c>
      <c r="M1619" t="s">
        <v>160</v>
      </c>
      <c r="N1619" t="s">
        <v>49</v>
      </c>
      <c r="O1619" s="6" t="str">
        <f>INDEX(lkp_Region,MATCH(tbl_Sales[[#This Row],[Suburb]],lkp_Suburb,0))</f>
        <v>Western Metropolitan</v>
      </c>
      <c r="P1619" s="6">
        <f>MONTH(tbl_Sales[[#This Row],[Date]])</f>
        <v>6</v>
      </c>
      <c r="Q1619" s="6">
        <f>YEAR(tbl_Sales[[#This Row],[Date]])</f>
        <v>2016</v>
      </c>
    </row>
    <row r="1620" spans="1:17" x14ac:dyDescent="0.25">
      <c r="A1620" s="1">
        <v>42539</v>
      </c>
      <c r="B1620">
        <v>495000</v>
      </c>
      <c r="C1620" t="s">
        <v>2</v>
      </c>
      <c r="D1620" t="s">
        <v>12425</v>
      </c>
      <c r="E1620" t="s">
        <v>10</v>
      </c>
      <c r="F1620">
        <v>3019</v>
      </c>
      <c r="G1620">
        <v>3</v>
      </c>
      <c r="H1620">
        <v>1</v>
      </c>
      <c r="I1620">
        <v>1</v>
      </c>
      <c r="J1620">
        <v>158</v>
      </c>
      <c r="K1620">
        <v>2005</v>
      </c>
      <c r="L1620" t="s">
        <v>1775</v>
      </c>
      <c r="M1620" t="s">
        <v>436</v>
      </c>
      <c r="N1620" t="s">
        <v>21</v>
      </c>
      <c r="O1620" s="6" t="str">
        <f>INDEX(lkp_Region,MATCH(tbl_Sales[[#This Row],[Suburb]],lkp_Suburb,0))</f>
        <v>Western Metropolitan</v>
      </c>
      <c r="P1620" s="6">
        <f>MONTH(tbl_Sales[[#This Row],[Date]])</f>
        <v>6</v>
      </c>
      <c r="Q1620" s="6">
        <f>YEAR(tbl_Sales[[#This Row],[Date]])</f>
        <v>2016</v>
      </c>
    </row>
    <row r="1621" spans="1:17" x14ac:dyDescent="0.25">
      <c r="A1621" s="1">
        <v>42539</v>
      </c>
      <c r="B1621">
        <v>605100</v>
      </c>
      <c r="C1621" t="s">
        <v>51</v>
      </c>
      <c r="D1621" t="s">
        <v>12428</v>
      </c>
      <c r="E1621" t="s">
        <v>10</v>
      </c>
      <c r="F1621">
        <v>3018</v>
      </c>
      <c r="G1621">
        <v>3</v>
      </c>
      <c r="H1621">
        <v>2</v>
      </c>
      <c r="I1621">
        <v>0</v>
      </c>
      <c r="J1621">
        <v>265</v>
      </c>
      <c r="L1621" t="s">
        <v>1776</v>
      </c>
      <c r="M1621" t="s">
        <v>67</v>
      </c>
      <c r="N1621" t="s">
        <v>69</v>
      </c>
      <c r="O1621" s="6" t="str">
        <f>INDEX(lkp_Region,MATCH(tbl_Sales[[#This Row],[Suburb]],lkp_Suburb,0))</f>
        <v>Western Metropolitan</v>
      </c>
      <c r="P1621" s="6">
        <f>MONTH(tbl_Sales[[#This Row],[Date]])</f>
        <v>6</v>
      </c>
      <c r="Q1621" s="6">
        <f>YEAR(tbl_Sales[[#This Row],[Date]])</f>
        <v>2016</v>
      </c>
    </row>
    <row r="1622" spans="1:17" x14ac:dyDescent="0.25">
      <c r="A1622" s="1">
        <v>42539</v>
      </c>
      <c r="B1622">
        <v>260000</v>
      </c>
      <c r="C1622" t="s">
        <v>13</v>
      </c>
      <c r="D1622" t="s">
        <v>12424</v>
      </c>
      <c r="E1622" t="s">
        <v>5</v>
      </c>
      <c r="F1622">
        <v>3204</v>
      </c>
      <c r="G1622">
        <v>1</v>
      </c>
      <c r="H1622">
        <v>1</v>
      </c>
      <c r="I1622">
        <v>1</v>
      </c>
      <c r="J1622">
        <v>0</v>
      </c>
      <c r="K1622">
        <v>1970</v>
      </c>
      <c r="L1622" t="s">
        <v>1777</v>
      </c>
      <c r="M1622" t="s">
        <v>63</v>
      </c>
      <c r="N1622" t="s">
        <v>57</v>
      </c>
      <c r="O1622" s="6" t="str">
        <f>INDEX(lkp_Region,MATCH(tbl_Sales[[#This Row],[Suburb]],lkp_Suburb,0))</f>
        <v>Southern Metropolitan</v>
      </c>
      <c r="P1622" s="6">
        <f>MONTH(tbl_Sales[[#This Row],[Date]])</f>
        <v>6</v>
      </c>
      <c r="Q1622" s="6">
        <f>YEAR(tbl_Sales[[#This Row],[Date]])</f>
        <v>2016</v>
      </c>
    </row>
    <row r="1623" spans="1:17" x14ac:dyDescent="0.25">
      <c r="A1623" s="1">
        <v>42539</v>
      </c>
      <c r="B1623">
        <v>880000</v>
      </c>
      <c r="C1623" t="s">
        <v>2</v>
      </c>
      <c r="D1623" t="s">
        <v>12428</v>
      </c>
      <c r="E1623" t="s">
        <v>5</v>
      </c>
      <c r="F1623">
        <v>3165</v>
      </c>
      <c r="G1623">
        <v>3</v>
      </c>
      <c r="H1623">
        <v>1</v>
      </c>
      <c r="I1623">
        <v>3</v>
      </c>
      <c r="J1623">
        <v>660</v>
      </c>
      <c r="L1623" t="s">
        <v>1778</v>
      </c>
      <c r="M1623" t="s">
        <v>138</v>
      </c>
      <c r="N1623" t="s">
        <v>57</v>
      </c>
      <c r="O1623" s="6" t="str">
        <f>INDEX(lkp_Region,MATCH(tbl_Sales[[#This Row],[Suburb]],lkp_Suburb,0))</f>
        <v>Southern Metropolitan</v>
      </c>
      <c r="P1623" s="6">
        <f>MONTH(tbl_Sales[[#This Row],[Date]])</f>
        <v>6</v>
      </c>
      <c r="Q1623" s="6">
        <f>YEAR(tbl_Sales[[#This Row],[Date]])</f>
        <v>2016</v>
      </c>
    </row>
    <row r="1624" spans="1:17" x14ac:dyDescent="0.25">
      <c r="A1624" s="1">
        <v>42539</v>
      </c>
      <c r="B1624">
        <v>1180000</v>
      </c>
      <c r="C1624" t="s">
        <v>2</v>
      </c>
      <c r="D1624" t="s">
        <v>12429</v>
      </c>
      <c r="E1624" t="s">
        <v>10</v>
      </c>
      <c r="F1624">
        <v>3165</v>
      </c>
      <c r="G1624">
        <v>2</v>
      </c>
      <c r="H1624">
        <v>1</v>
      </c>
      <c r="I1624">
        <v>1</v>
      </c>
      <c r="J1624">
        <v>687</v>
      </c>
      <c r="L1624" t="s">
        <v>1779</v>
      </c>
      <c r="M1624" t="s">
        <v>138</v>
      </c>
      <c r="N1624" t="s">
        <v>57</v>
      </c>
      <c r="O1624" s="6" t="str">
        <f>INDEX(lkp_Region,MATCH(tbl_Sales[[#This Row],[Suburb]],lkp_Suburb,0))</f>
        <v>Southern Metropolitan</v>
      </c>
      <c r="P1624" s="6">
        <f>MONTH(tbl_Sales[[#This Row],[Date]])</f>
        <v>6</v>
      </c>
      <c r="Q1624" s="6">
        <f>YEAR(tbl_Sales[[#This Row],[Date]])</f>
        <v>2016</v>
      </c>
    </row>
    <row r="1625" spans="1:17" x14ac:dyDescent="0.25">
      <c r="A1625" s="1">
        <v>42539</v>
      </c>
      <c r="B1625">
        <v>650000</v>
      </c>
      <c r="C1625" t="s">
        <v>2</v>
      </c>
      <c r="D1625" t="s">
        <v>12428</v>
      </c>
      <c r="E1625" t="s">
        <v>10</v>
      </c>
      <c r="F1625">
        <v>3073</v>
      </c>
      <c r="G1625">
        <v>3</v>
      </c>
      <c r="H1625">
        <v>1</v>
      </c>
      <c r="I1625">
        <v>2</v>
      </c>
      <c r="J1625">
        <v>468</v>
      </c>
      <c r="K1625">
        <v>1960</v>
      </c>
      <c r="L1625" t="s">
        <v>1780</v>
      </c>
      <c r="M1625" t="s">
        <v>93</v>
      </c>
      <c r="N1625" t="s">
        <v>62</v>
      </c>
      <c r="O1625" s="6" t="str">
        <f>INDEX(lkp_Region,MATCH(tbl_Sales[[#This Row],[Suburb]],lkp_Suburb,0))</f>
        <v>Northern Metropolitan</v>
      </c>
      <c r="P1625" s="6">
        <f>MONTH(tbl_Sales[[#This Row],[Date]])</f>
        <v>6</v>
      </c>
      <c r="Q1625" s="6">
        <f>YEAR(tbl_Sales[[#This Row],[Date]])</f>
        <v>2016</v>
      </c>
    </row>
    <row r="1626" spans="1:17" x14ac:dyDescent="0.25">
      <c r="A1626" s="1">
        <v>42539</v>
      </c>
      <c r="B1626">
        <v>1310000</v>
      </c>
      <c r="C1626" t="s">
        <v>2</v>
      </c>
      <c r="D1626" t="s">
        <v>12427</v>
      </c>
      <c r="E1626" t="s">
        <v>5</v>
      </c>
      <c r="F1626">
        <v>3070</v>
      </c>
      <c r="G1626">
        <v>4</v>
      </c>
      <c r="H1626">
        <v>2</v>
      </c>
      <c r="I1626">
        <v>2</v>
      </c>
      <c r="J1626">
        <v>282</v>
      </c>
      <c r="L1626" t="s">
        <v>1781</v>
      </c>
      <c r="M1626" t="s">
        <v>271</v>
      </c>
      <c r="N1626" t="s">
        <v>62</v>
      </c>
      <c r="O1626" s="6" t="str">
        <f>INDEX(lkp_Region,MATCH(tbl_Sales[[#This Row],[Suburb]],lkp_Suburb,0))</f>
        <v>Northern Metropolitan</v>
      </c>
      <c r="P1626" s="6">
        <f>MONTH(tbl_Sales[[#This Row],[Date]])</f>
        <v>6</v>
      </c>
      <c r="Q1626" s="6">
        <f>YEAR(tbl_Sales[[#This Row],[Date]])</f>
        <v>2016</v>
      </c>
    </row>
    <row r="1627" spans="1:17" x14ac:dyDescent="0.25">
      <c r="A1627" s="1">
        <v>42539</v>
      </c>
      <c r="B1627">
        <v>1700000</v>
      </c>
      <c r="C1627" t="s">
        <v>2</v>
      </c>
      <c r="D1627" t="s">
        <v>12427</v>
      </c>
      <c r="E1627" t="s">
        <v>10</v>
      </c>
      <c r="F1627">
        <v>3070</v>
      </c>
      <c r="G1627">
        <v>5</v>
      </c>
      <c r="H1627">
        <v>3</v>
      </c>
      <c r="I1627">
        <v>1</v>
      </c>
      <c r="J1627">
        <v>450</v>
      </c>
      <c r="K1627">
        <v>1930</v>
      </c>
      <c r="L1627" t="s">
        <v>1782</v>
      </c>
      <c r="M1627" t="s">
        <v>271</v>
      </c>
      <c r="N1627" t="s">
        <v>62</v>
      </c>
      <c r="O1627" s="6" t="str">
        <f>INDEX(lkp_Region,MATCH(tbl_Sales[[#This Row],[Suburb]],lkp_Suburb,0))</f>
        <v>Northern Metropolitan</v>
      </c>
      <c r="P1627" s="6">
        <f>MONTH(tbl_Sales[[#This Row],[Date]])</f>
        <v>6</v>
      </c>
      <c r="Q1627" s="6">
        <f>YEAR(tbl_Sales[[#This Row],[Date]])</f>
        <v>2016</v>
      </c>
    </row>
    <row r="1628" spans="1:17" x14ac:dyDescent="0.25">
      <c r="A1628" s="1">
        <v>42539</v>
      </c>
      <c r="B1628">
        <v>455000</v>
      </c>
      <c r="C1628" t="s">
        <v>13</v>
      </c>
      <c r="D1628" t="s">
        <v>12427</v>
      </c>
      <c r="E1628" t="s">
        <v>10</v>
      </c>
      <c r="F1628">
        <v>3042</v>
      </c>
      <c r="G1628">
        <v>3</v>
      </c>
      <c r="H1628">
        <v>1</v>
      </c>
      <c r="I1628">
        <v>1</v>
      </c>
      <c r="J1628">
        <v>166</v>
      </c>
      <c r="K1628">
        <v>1999</v>
      </c>
      <c r="L1628" t="s">
        <v>1783</v>
      </c>
      <c r="M1628" t="s">
        <v>1091</v>
      </c>
      <c r="N1628" t="s">
        <v>3</v>
      </c>
      <c r="O1628" s="6" t="str">
        <f>INDEX(lkp_Region,MATCH(tbl_Sales[[#This Row],[Suburb]],lkp_Suburb,0))</f>
        <v>Western Metropolitan</v>
      </c>
      <c r="P1628" s="6">
        <f>MONTH(tbl_Sales[[#This Row],[Date]])</f>
        <v>6</v>
      </c>
      <c r="Q1628" s="6">
        <f>YEAR(tbl_Sales[[#This Row],[Date]])</f>
        <v>2016</v>
      </c>
    </row>
    <row r="1629" spans="1:17" x14ac:dyDescent="0.25">
      <c r="A1629" s="1">
        <v>42539</v>
      </c>
      <c r="B1629">
        <v>605000</v>
      </c>
      <c r="C1629" t="s">
        <v>13</v>
      </c>
      <c r="D1629" t="s">
        <v>12427</v>
      </c>
      <c r="E1629" t="s">
        <v>10</v>
      </c>
      <c r="F1629">
        <v>3102</v>
      </c>
      <c r="G1629">
        <v>2</v>
      </c>
      <c r="H1629">
        <v>1</v>
      </c>
      <c r="I1629">
        <v>1</v>
      </c>
      <c r="J1629">
        <v>0</v>
      </c>
      <c r="K1629">
        <v>1960</v>
      </c>
      <c r="L1629" t="s">
        <v>1784</v>
      </c>
      <c r="M1629" t="s">
        <v>297</v>
      </c>
      <c r="N1629" t="s">
        <v>101</v>
      </c>
      <c r="O1629" s="6" t="str">
        <f>INDEX(lkp_Region,MATCH(tbl_Sales[[#This Row],[Suburb]],lkp_Suburb,0))</f>
        <v>Southern Metropolitan</v>
      </c>
      <c r="P1629" s="6">
        <f>MONTH(tbl_Sales[[#This Row],[Date]])</f>
        <v>6</v>
      </c>
      <c r="Q1629" s="6">
        <f>YEAR(tbl_Sales[[#This Row],[Date]])</f>
        <v>2016</v>
      </c>
    </row>
    <row r="1630" spans="1:17" x14ac:dyDescent="0.25">
      <c r="A1630" s="1">
        <v>42539</v>
      </c>
      <c r="B1630">
        <v>1415000</v>
      </c>
      <c r="C1630" t="s">
        <v>2</v>
      </c>
      <c r="D1630" t="s">
        <v>12429</v>
      </c>
      <c r="E1630" t="s">
        <v>10</v>
      </c>
      <c r="F1630">
        <v>3147</v>
      </c>
      <c r="G1630">
        <v>3</v>
      </c>
      <c r="H1630">
        <v>1</v>
      </c>
      <c r="I1630">
        <v>1</v>
      </c>
      <c r="J1630">
        <v>605</v>
      </c>
      <c r="K1630">
        <v>1950</v>
      </c>
      <c r="L1630" t="s">
        <v>1785</v>
      </c>
      <c r="M1630" t="s">
        <v>206</v>
      </c>
      <c r="N1630" t="s">
        <v>101</v>
      </c>
      <c r="O1630" s="6" t="str">
        <f>INDEX(lkp_Region,MATCH(tbl_Sales[[#This Row],[Suburb]],lkp_Suburb,0))</f>
        <v>Southern Metropolitan</v>
      </c>
      <c r="P1630" s="6">
        <f>MONTH(tbl_Sales[[#This Row],[Date]])</f>
        <v>6</v>
      </c>
      <c r="Q1630" s="6">
        <f>YEAR(tbl_Sales[[#This Row],[Date]])</f>
        <v>2016</v>
      </c>
    </row>
    <row r="1631" spans="1:17" x14ac:dyDescent="0.25">
      <c r="A1631" s="1">
        <v>42539</v>
      </c>
      <c r="B1631">
        <v>1625000</v>
      </c>
      <c r="C1631" t="s">
        <v>2</v>
      </c>
      <c r="D1631" t="s">
        <v>12427</v>
      </c>
      <c r="E1631" t="s">
        <v>5</v>
      </c>
      <c r="F1631">
        <v>3123</v>
      </c>
      <c r="G1631">
        <v>3</v>
      </c>
      <c r="H1631">
        <v>2</v>
      </c>
      <c r="I1631">
        <v>1</v>
      </c>
      <c r="J1631">
        <v>255</v>
      </c>
      <c r="K1631">
        <v>1890</v>
      </c>
      <c r="L1631" t="s">
        <v>1786</v>
      </c>
      <c r="M1631" t="s">
        <v>230</v>
      </c>
      <c r="N1631" t="s">
        <v>101</v>
      </c>
      <c r="O1631" s="6" t="str">
        <f>INDEX(lkp_Region,MATCH(tbl_Sales[[#This Row],[Suburb]],lkp_Suburb,0))</f>
        <v>Southern Metropolitan</v>
      </c>
      <c r="P1631" s="6">
        <f>MONTH(tbl_Sales[[#This Row],[Date]])</f>
        <v>6</v>
      </c>
      <c r="Q1631" s="6">
        <f>YEAR(tbl_Sales[[#This Row],[Date]])</f>
        <v>2016</v>
      </c>
    </row>
    <row r="1632" spans="1:17" x14ac:dyDescent="0.25">
      <c r="A1632" s="1">
        <v>42539</v>
      </c>
      <c r="B1632">
        <v>1850000</v>
      </c>
      <c r="C1632" t="s">
        <v>2</v>
      </c>
      <c r="D1632" t="s">
        <v>12427</v>
      </c>
      <c r="E1632" t="s">
        <v>10</v>
      </c>
      <c r="F1632">
        <v>3127</v>
      </c>
      <c r="G1632">
        <v>4</v>
      </c>
      <c r="H1632">
        <v>2</v>
      </c>
      <c r="I1632">
        <v>2</v>
      </c>
      <c r="J1632">
        <v>632</v>
      </c>
      <c r="L1632" t="s">
        <v>1787</v>
      </c>
      <c r="M1632" t="s">
        <v>11</v>
      </c>
      <c r="N1632" t="s">
        <v>101</v>
      </c>
      <c r="O1632" s="6" t="str">
        <f>INDEX(lkp_Region,MATCH(tbl_Sales[[#This Row],[Suburb]],lkp_Suburb,0))</f>
        <v>Southern Metropolitan</v>
      </c>
      <c r="P1632" s="6">
        <f>MONTH(tbl_Sales[[#This Row],[Date]])</f>
        <v>6</v>
      </c>
      <c r="Q1632" s="6">
        <f>YEAR(tbl_Sales[[#This Row],[Date]])</f>
        <v>2016</v>
      </c>
    </row>
    <row r="1633" spans="1:17" x14ac:dyDescent="0.25">
      <c r="A1633" s="1">
        <v>42539</v>
      </c>
      <c r="B1633">
        <v>3290000</v>
      </c>
      <c r="C1633" t="s">
        <v>2</v>
      </c>
      <c r="D1633" t="s">
        <v>12429</v>
      </c>
      <c r="E1633" t="s">
        <v>10</v>
      </c>
      <c r="F1633">
        <v>3103</v>
      </c>
      <c r="G1633">
        <v>4</v>
      </c>
      <c r="H1633">
        <v>3</v>
      </c>
      <c r="I1633">
        <v>2</v>
      </c>
      <c r="J1633">
        <v>1007</v>
      </c>
      <c r="K1633">
        <v>1910</v>
      </c>
      <c r="L1633" t="s">
        <v>1788</v>
      </c>
      <c r="M1633" t="s">
        <v>274</v>
      </c>
      <c r="N1633" t="s">
        <v>101</v>
      </c>
      <c r="O1633" s="6" t="str">
        <f>INDEX(lkp_Region,MATCH(tbl_Sales[[#This Row],[Suburb]],lkp_Suburb,0))</f>
        <v>Southern Metropolitan</v>
      </c>
      <c r="P1633" s="6">
        <f>MONTH(tbl_Sales[[#This Row],[Date]])</f>
        <v>6</v>
      </c>
      <c r="Q1633" s="6">
        <f>YEAR(tbl_Sales[[#This Row],[Date]])</f>
        <v>2016</v>
      </c>
    </row>
    <row r="1634" spans="1:17" x14ac:dyDescent="0.25">
      <c r="A1634" s="1">
        <v>42539</v>
      </c>
      <c r="B1634">
        <v>737000</v>
      </c>
      <c r="C1634" t="s">
        <v>13</v>
      </c>
      <c r="D1634" t="s">
        <v>12424</v>
      </c>
      <c r="E1634" t="s">
        <v>10</v>
      </c>
      <c r="F1634">
        <v>3186</v>
      </c>
      <c r="G1634">
        <v>2</v>
      </c>
      <c r="H1634">
        <v>1</v>
      </c>
      <c r="I1634">
        <v>1</v>
      </c>
      <c r="J1634">
        <v>106</v>
      </c>
      <c r="K1634">
        <v>1975</v>
      </c>
      <c r="L1634" t="s">
        <v>1789</v>
      </c>
      <c r="M1634" t="s">
        <v>105</v>
      </c>
      <c r="N1634" t="s">
        <v>107</v>
      </c>
      <c r="O1634" s="6" t="str">
        <f>INDEX(lkp_Region,MATCH(tbl_Sales[[#This Row],[Suburb]],lkp_Suburb,0))</f>
        <v>Southern Metropolitan</v>
      </c>
      <c r="P1634" s="6">
        <f>MONTH(tbl_Sales[[#This Row],[Date]])</f>
        <v>6</v>
      </c>
      <c r="Q1634" s="6">
        <f>YEAR(tbl_Sales[[#This Row],[Date]])</f>
        <v>2016</v>
      </c>
    </row>
    <row r="1635" spans="1:17" x14ac:dyDescent="0.25">
      <c r="A1635" s="1">
        <v>42540</v>
      </c>
      <c r="B1635">
        <v>490000</v>
      </c>
      <c r="C1635" t="s">
        <v>13</v>
      </c>
      <c r="D1635" t="s">
        <v>12427</v>
      </c>
      <c r="E1635" t="s">
        <v>5</v>
      </c>
      <c r="F1635">
        <v>3143</v>
      </c>
      <c r="G1635">
        <v>2</v>
      </c>
      <c r="H1635">
        <v>1</v>
      </c>
      <c r="I1635">
        <v>1</v>
      </c>
      <c r="J1635">
        <v>0</v>
      </c>
      <c r="K1635">
        <v>1966</v>
      </c>
      <c r="L1635" t="s">
        <v>1790</v>
      </c>
      <c r="M1635" t="s">
        <v>283</v>
      </c>
      <c r="N1635" t="s">
        <v>76</v>
      </c>
      <c r="O1635" s="6" t="str">
        <f>INDEX(lkp_Region,MATCH(tbl_Sales[[#This Row],[Suburb]],lkp_Suburb,0))</f>
        <v>Southern Metropolitan</v>
      </c>
      <c r="P1635" s="6">
        <f>MONTH(tbl_Sales[[#This Row],[Date]])</f>
        <v>6</v>
      </c>
      <c r="Q1635" s="6">
        <f>YEAR(tbl_Sales[[#This Row],[Date]])</f>
        <v>2016</v>
      </c>
    </row>
    <row r="1636" spans="1:17" x14ac:dyDescent="0.25">
      <c r="A1636" s="1">
        <v>42540</v>
      </c>
      <c r="B1636">
        <v>1625000</v>
      </c>
      <c r="C1636" t="s">
        <v>2</v>
      </c>
      <c r="D1636" t="s">
        <v>12429</v>
      </c>
      <c r="E1636" t="s">
        <v>10</v>
      </c>
      <c r="F1636">
        <v>3146</v>
      </c>
      <c r="G1636">
        <v>3</v>
      </c>
      <c r="H1636">
        <v>2</v>
      </c>
      <c r="I1636">
        <v>4</v>
      </c>
      <c r="J1636">
        <v>1005</v>
      </c>
      <c r="K1636">
        <v>1980</v>
      </c>
      <c r="L1636" t="s">
        <v>1791</v>
      </c>
      <c r="M1636" t="s">
        <v>102</v>
      </c>
      <c r="N1636" t="s">
        <v>76</v>
      </c>
      <c r="O1636" s="6" t="str">
        <f>INDEX(lkp_Region,MATCH(tbl_Sales[[#This Row],[Suburb]],lkp_Suburb,0))</f>
        <v>Southern Metropolitan</v>
      </c>
      <c r="P1636" s="6">
        <f>MONTH(tbl_Sales[[#This Row],[Date]])</f>
        <v>6</v>
      </c>
      <c r="Q1636" s="6">
        <f>YEAR(tbl_Sales[[#This Row],[Date]])</f>
        <v>2016</v>
      </c>
    </row>
    <row r="1637" spans="1:17" x14ac:dyDescent="0.25">
      <c r="A1637" s="1">
        <v>42540</v>
      </c>
      <c r="B1637">
        <v>760500</v>
      </c>
      <c r="C1637" t="s">
        <v>13</v>
      </c>
      <c r="D1637" t="s">
        <v>12427</v>
      </c>
      <c r="E1637" t="s">
        <v>10</v>
      </c>
      <c r="F1637">
        <v>3205</v>
      </c>
      <c r="G1637">
        <v>1</v>
      </c>
      <c r="H1637">
        <v>1</v>
      </c>
      <c r="I1637">
        <v>0</v>
      </c>
      <c r="J1637">
        <v>438</v>
      </c>
      <c r="L1637" t="s">
        <v>1792</v>
      </c>
      <c r="M1637" t="s">
        <v>185</v>
      </c>
      <c r="N1637" t="s">
        <v>26</v>
      </c>
      <c r="O1637" s="6" t="str">
        <f>INDEX(lkp_Region,MATCH(tbl_Sales[[#This Row],[Suburb]],lkp_Suburb,0))</f>
        <v>Southern Metropolitan</v>
      </c>
      <c r="P1637" s="6">
        <f>MONTH(tbl_Sales[[#This Row],[Date]])</f>
        <v>6</v>
      </c>
      <c r="Q1637" s="6">
        <f>YEAR(tbl_Sales[[#This Row],[Date]])</f>
        <v>2016</v>
      </c>
    </row>
    <row r="1638" spans="1:17" x14ac:dyDescent="0.25">
      <c r="A1638" s="1">
        <v>42540</v>
      </c>
      <c r="B1638">
        <v>641000</v>
      </c>
      <c r="C1638" t="s">
        <v>51</v>
      </c>
      <c r="D1638" t="s">
        <v>12431</v>
      </c>
      <c r="E1638" t="s">
        <v>5</v>
      </c>
      <c r="F1638">
        <v>3056</v>
      </c>
      <c r="G1638">
        <v>3</v>
      </c>
      <c r="H1638">
        <v>2</v>
      </c>
      <c r="I1638">
        <v>1</v>
      </c>
      <c r="J1638">
        <v>0</v>
      </c>
      <c r="K1638">
        <v>1900</v>
      </c>
      <c r="L1638" t="s">
        <v>809</v>
      </c>
      <c r="M1638" t="s">
        <v>117</v>
      </c>
      <c r="N1638" t="s">
        <v>18</v>
      </c>
      <c r="O1638" s="6" t="str">
        <f>INDEX(lkp_Region,MATCH(tbl_Sales[[#This Row],[Suburb]],lkp_Suburb,0))</f>
        <v>Northern Metropolitan</v>
      </c>
      <c r="P1638" s="6">
        <f>MONTH(tbl_Sales[[#This Row],[Date]])</f>
        <v>6</v>
      </c>
      <c r="Q1638" s="6">
        <f>YEAR(tbl_Sales[[#This Row],[Date]])</f>
        <v>2016</v>
      </c>
    </row>
    <row r="1639" spans="1:17" x14ac:dyDescent="0.25">
      <c r="A1639" s="1">
        <v>42540</v>
      </c>
      <c r="B1639">
        <v>825000</v>
      </c>
      <c r="C1639" t="s">
        <v>2</v>
      </c>
      <c r="D1639" t="s">
        <v>12427</v>
      </c>
      <c r="E1639" t="s">
        <v>10</v>
      </c>
      <c r="F1639">
        <v>3058</v>
      </c>
      <c r="G1639">
        <v>3</v>
      </c>
      <c r="H1639">
        <v>1</v>
      </c>
      <c r="I1639">
        <v>2</v>
      </c>
      <c r="J1639">
        <v>577</v>
      </c>
      <c r="K1639">
        <v>1920</v>
      </c>
      <c r="L1639" t="s">
        <v>1793</v>
      </c>
      <c r="M1639" t="s">
        <v>41</v>
      </c>
      <c r="N1639" t="s">
        <v>18</v>
      </c>
      <c r="O1639" s="6" t="str">
        <f>INDEX(lkp_Region,MATCH(tbl_Sales[[#This Row],[Suburb]],lkp_Suburb,0))</f>
        <v>Northern Metropolitan</v>
      </c>
      <c r="P1639" s="6">
        <f>MONTH(tbl_Sales[[#This Row],[Date]])</f>
        <v>6</v>
      </c>
      <c r="Q1639" s="6">
        <f>YEAR(tbl_Sales[[#This Row],[Date]])</f>
        <v>2016</v>
      </c>
    </row>
    <row r="1640" spans="1:17" x14ac:dyDescent="0.25">
      <c r="A1640" s="1">
        <v>42540</v>
      </c>
      <c r="B1640">
        <v>838000</v>
      </c>
      <c r="C1640" t="s">
        <v>2</v>
      </c>
      <c r="D1640" t="s">
        <v>12429</v>
      </c>
      <c r="E1640" t="s">
        <v>10</v>
      </c>
      <c r="F1640">
        <v>3058</v>
      </c>
      <c r="G1640">
        <v>4</v>
      </c>
      <c r="H1640">
        <v>1</v>
      </c>
      <c r="I1640">
        <v>1</v>
      </c>
      <c r="J1640">
        <v>576</v>
      </c>
      <c r="K1640">
        <v>1960</v>
      </c>
      <c r="L1640" t="s">
        <v>1794</v>
      </c>
      <c r="M1640" t="s">
        <v>41</v>
      </c>
      <c r="N1640" t="s">
        <v>18</v>
      </c>
      <c r="O1640" s="6" t="str">
        <f>INDEX(lkp_Region,MATCH(tbl_Sales[[#This Row],[Suburb]],lkp_Suburb,0))</f>
        <v>Northern Metropolitan</v>
      </c>
      <c r="P1640" s="6">
        <f>MONTH(tbl_Sales[[#This Row],[Date]])</f>
        <v>6</v>
      </c>
      <c r="Q1640" s="6">
        <f>YEAR(tbl_Sales[[#This Row],[Date]])</f>
        <v>2016</v>
      </c>
    </row>
    <row r="1641" spans="1:17" x14ac:dyDescent="0.25">
      <c r="A1641" s="1">
        <v>42540</v>
      </c>
      <c r="B1641">
        <v>910000</v>
      </c>
      <c r="C1641" t="s">
        <v>2</v>
      </c>
      <c r="D1641" t="s">
        <v>12430</v>
      </c>
      <c r="E1641" t="s">
        <v>10</v>
      </c>
      <c r="F1641">
        <v>3055</v>
      </c>
      <c r="G1641">
        <v>2</v>
      </c>
      <c r="H1641">
        <v>1</v>
      </c>
      <c r="I1641">
        <v>4</v>
      </c>
      <c r="J1641">
        <v>576</v>
      </c>
      <c r="L1641" t="s">
        <v>1795</v>
      </c>
      <c r="M1641" t="s">
        <v>80</v>
      </c>
      <c r="N1641" t="s">
        <v>18</v>
      </c>
      <c r="O1641" s="6" t="str">
        <f>INDEX(lkp_Region,MATCH(tbl_Sales[[#This Row],[Suburb]],lkp_Suburb,0))</f>
        <v>Northern Metropolitan</v>
      </c>
      <c r="P1641" s="6">
        <f>MONTH(tbl_Sales[[#This Row],[Date]])</f>
        <v>6</v>
      </c>
      <c r="Q1641" s="6">
        <f>YEAR(tbl_Sales[[#This Row],[Date]])</f>
        <v>2016</v>
      </c>
    </row>
    <row r="1642" spans="1:17" x14ac:dyDescent="0.25">
      <c r="A1642" s="1">
        <v>42540</v>
      </c>
      <c r="B1642">
        <v>950000</v>
      </c>
      <c r="C1642" t="s">
        <v>2</v>
      </c>
      <c r="D1642" t="s">
        <v>12430</v>
      </c>
      <c r="E1642" t="s">
        <v>5</v>
      </c>
      <c r="F1642">
        <v>3032</v>
      </c>
      <c r="G1642">
        <v>2</v>
      </c>
      <c r="H1642">
        <v>1</v>
      </c>
      <c r="I1642">
        <v>1</v>
      </c>
      <c r="J1642">
        <v>173</v>
      </c>
      <c r="K1642">
        <v>1900</v>
      </c>
      <c r="L1642" t="s">
        <v>1796</v>
      </c>
      <c r="M1642" t="s">
        <v>160</v>
      </c>
      <c r="N1642" t="s">
        <v>49</v>
      </c>
      <c r="O1642" s="6" t="str">
        <f>INDEX(lkp_Region,MATCH(tbl_Sales[[#This Row],[Suburb]],lkp_Suburb,0))</f>
        <v>Western Metropolitan</v>
      </c>
      <c r="P1642" s="6">
        <f>MONTH(tbl_Sales[[#This Row],[Date]])</f>
        <v>6</v>
      </c>
      <c r="Q1642" s="6">
        <f>YEAR(tbl_Sales[[#This Row],[Date]])</f>
        <v>2016</v>
      </c>
    </row>
    <row r="1643" spans="1:17" x14ac:dyDescent="0.25">
      <c r="A1643" s="1">
        <v>42540</v>
      </c>
      <c r="B1643">
        <v>1160000</v>
      </c>
      <c r="C1643" t="s">
        <v>2</v>
      </c>
      <c r="D1643" t="s">
        <v>12423</v>
      </c>
      <c r="E1643" t="s">
        <v>10</v>
      </c>
      <c r="F1643">
        <v>3041</v>
      </c>
      <c r="G1643">
        <v>3</v>
      </c>
      <c r="H1643">
        <v>1</v>
      </c>
      <c r="I1643">
        <v>1</v>
      </c>
      <c r="J1643">
        <v>651</v>
      </c>
      <c r="L1643" t="s">
        <v>1797</v>
      </c>
      <c r="M1643" t="s">
        <v>121</v>
      </c>
      <c r="N1643" t="s">
        <v>49</v>
      </c>
      <c r="O1643" s="6" t="str">
        <f>INDEX(lkp_Region,MATCH(tbl_Sales[[#This Row],[Suburb]],lkp_Suburb,0))</f>
        <v>Western Metropolitan</v>
      </c>
      <c r="P1643" s="6">
        <f>MONTH(tbl_Sales[[#This Row],[Date]])</f>
        <v>6</v>
      </c>
      <c r="Q1643" s="6">
        <f>YEAR(tbl_Sales[[#This Row],[Date]])</f>
        <v>2016</v>
      </c>
    </row>
    <row r="1644" spans="1:17" x14ac:dyDescent="0.25">
      <c r="A1644" s="1">
        <v>42540</v>
      </c>
      <c r="B1644">
        <v>1422000</v>
      </c>
      <c r="C1644" t="s">
        <v>2</v>
      </c>
      <c r="D1644" t="s">
        <v>12427</v>
      </c>
      <c r="E1644" t="s">
        <v>10</v>
      </c>
      <c r="F1644">
        <v>3040</v>
      </c>
      <c r="G1644">
        <v>4</v>
      </c>
      <c r="H1644">
        <v>2</v>
      </c>
      <c r="I1644">
        <v>2</v>
      </c>
      <c r="J1644">
        <v>505</v>
      </c>
      <c r="K1644">
        <v>2013</v>
      </c>
      <c r="L1644" t="s">
        <v>1798</v>
      </c>
      <c r="M1644" t="s">
        <v>417</v>
      </c>
      <c r="N1644" t="s">
        <v>49</v>
      </c>
      <c r="O1644" s="6" t="str">
        <f>INDEX(lkp_Region,MATCH(tbl_Sales[[#This Row],[Suburb]],lkp_Suburb,0))</f>
        <v>Western Metropolitan</v>
      </c>
      <c r="P1644" s="6">
        <f>MONTH(tbl_Sales[[#This Row],[Date]])</f>
        <v>6</v>
      </c>
      <c r="Q1644" s="6">
        <f>YEAR(tbl_Sales[[#This Row],[Date]])</f>
        <v>2016</v>
      </c>
    </row>
    <row r="1645" spans="1:17" x14ac:dyDescent="0.25">
      <c r="A1645" s="1">
        <v>42540</v>
      </c>
      <c r="B1645">
        <v>780000</v>
      </c>
      <c r="C1645" t="s">
        <v>13</v>
      </c>
      <c r="D1645" t="s">
        <v>12427</v>
      </c>
      <c r="E1645" t="s">
        <v>5</v>
      </c>
      <c r="F1645">
        <v>3000</v>
      </c>
      <c r="G1645">
        <v>2</v>
      </c>
      <c r="H1645">
        <v>2</v>
      </c>
      <c r="I1645">
        <v>1</v>
      </c>
      <c r="J1645">
        <v>0</v>
      </c>
      <c r="K1645">
        <v>1997</v>
      </c>
      <c r="L1645" t="s">
        <v>1799</v>
      </c>
      <c r="M1645" t="s">
        <v>88</v>
      </c>
      <c r="N1645" t="s">
        <v>88</v>
      </c>
      <c r="O1645" s="6" t="str">
        <f>INDEX(lkp_Region,MATCH(tbl_Sales[[#This Row],[Suburb]],lkp_Suburb,0))</f>
        <v>Northern Metropolitan</v>
      </c>
      <c r="P1645" s="6">
        <f>MONTH(tbl_Sales[[#This Row],[Date]])</f>
        <v>6</v>
      </c>
      <c r="Q1645" s="6">
        <f>YEAR(tbl_Sales[[#This Row],[Date]])</f>
        <v>2016</v>
      </c>
    </row>
    <row r="1646" spans="1:17" x14ac:dyDescent="0.25">
      <c r="A1646" s="1">
        <v>42540</v>
      </c>
      <c r="B1646">
        <v>520000</v>
      </c>
      <c r="C1646" t="s">
        <v>13</v>
      </c>
      <c r="D1646" t="s">
        <v>12428</v>
      </c>
      <c r="E1646" t="s">
        <v>5</v>
      </c>
      <c r="F1646">
        <v>3012</v>
      </c>
      <c r="G1646">
        <v>6</v>
      </c>
      <c r="H1646">
        <v>2</v>
      </c>
      <c r="I1646">
        <v>1</v>
      </c>
      <c r="J1646">
        <v>0</v>
      </c>
      <c r="K1646">
        <v>1970</v>
      </c>
      <c r="L1646" t="s">
        <v>1800</v>
      </c>
      <c r="M1646" t="s">
        <v>53</v>
      </c>
      <c r="N1646" t="s">
        <v>21</v>
      </c>
      <c r="O1646" s="6" t="str">
        <f>INDEX(lkp_Region,MATCH(tbl_Sales[[#This Row],[Suburb]],lkp_Suburb,0))</f>
        <v>Western Metropolitan</v>
      </c>
      <c r="P1646" s="6">
        <f>MONTH(tbl_Sales[[#This Row],[Date]])</f>
        <v>6</v>
      </c>
      <c r="Q1646" s="6">
        <f>YEAR(tbl_Sales[[#This Row],[Date]])</f>
        <v>2016</v>
      </c>
    </row>
    <row r="1647" spans="1:17" x14ac:dyDescent="0.25">
      <c r="A1647" s="1">
        <v>42540</v>
      </c>
      <c r="B1647">
        <v>905000</v>
      </c>
      <c r="C1647" t="s">
        <v>2</v>
      </c>
      <c r="D1647" t="s">
        <v>12427</v>
      </c>
      <c r="E1647" t="s">
        <v>10</v>
      </c>
      <c r="F1647">
        <v>3032</v>
      </c>
      <c r="G1647">
        <v>3</v>
      </c>
      <c r="H1647">
        <v>1</v>
      </c>
      <c r="I1647">
        <v>2</v>
      </c>
      <c r="J1647">
        <v>696</v>
      </c>
      <c r="L1647" t="s">
        <v>1801</v>
      </c>
      <c r="M1647" t="s">
        <v>21</v>
      </c>
      <c r="N1647" t="s">
        <v>21</v>
      </c>
      <c r="O1647" s="6" t="str">
        <f>INDEX(lkp_Region,MATCH(tbl_Sales[[#This Row],[Suburb]],lkp_Suburb,0))</f>
        <v>Western Metropolitan</v>
      </c>
      <c r="P1647" s="6">
        <f>MONTH(tbl_Sales[[#This Row],[Date]])</f>
        <v>6</v>
      </c>
      <c r="Q1647" s="6">
        <f>YEAR(tbl_Sales[[#This Row],[Date]])</f>
        <v>2016</v>
      </c>
    </row>
    <row r="1648" spans="1:17" x14ac:dyDescent="0.25">
      <c r="A1648" s="1">
        <v>42540</v>
      </c>
      <c r="B1648">
        <v>280000</v>
      </c>
      <c r="C1648" t="s">
        <v>13</v>
      </c>
      <c r="D1648" t="s">
        <v>12430</v>
      </c>
      <c r="E1648" t="s">
        <v>5</v>
      </c>
      <c r="F1648">
        <v>3047</v>
      </c>
      <c r="G1648">
        <v>2</v>
      </c>
      <c r="H1648">
        <v>1</v>
      </c>
      <c r="I1648">
        <v>1</v>
      </c>
      <c r="J1648">
        <v>197</v>
      </c>
      <c r="L1648" t="s">
        <v>1802</v>
      </c>
      <c r="M1648" t="s">
        <v>779</v>
      </c>
      <c r="N1648" t="s">
        <v>195</v>
      </c>
      <c r="O1648" s="6" t="str">
        <f>INDEX(lkp_Region,MATCH(tbl_Sales[[#This Row],[Suburb]],lkp_Suburb,0))</f>
        <v>Northern Metropolitan</v>
      </c>
      <c r="P1648" s="6">
        <f>MONTH(tbl_Sales[[#This Row],[Date]])</f>
        <v>6</v>
      </c>
      <c r="Q1648" s="6">
        <f>YEAR(tbl_Sales[[#This Row],[Date]])</f>
        <v>2016</v>
      </c>
    </row>
    <row r="1649" spans="1:17" x14ac:dyDescent="0.25">
      <c r="A1649" s="1">
        <v>42540</v>
      </c>
      <c r="B1649">
        <v>730000</v>
      </c>
      <c r="C1649" t="s">
        <v>13</v>
      </c>
      <c r="D1649" t="s">
        <v>12423</v>
      </c>
      <c r="E1649" t="s">
        <v>5</v>
      </c>
      <c r="F1649">
        <v>3018</v>
      </c>
      <c r="G1649">
        <v>3</v>
      </c>
      <c r="H1649">
        <v>2</v>
      </c>
      <c r="I1649">
        <v>1</v>
      </c>
      <c r="J1649">
        <v>70</v>
      </c>
      <c r="L1649" t="s">
        <v>1803</v>
      </c>
      <c r="M1649" t="s">
        <v>67</v>
      </c>
      <c r="N1649" t="s">
        <v>69</v>
      </c>
      <c r="O1649" s="6" t="str">
        <f>INDEX(lkp_Region,MATCH(tbl_Sales[[#This Row],[Suburb]],lkp_Suburb,0))</f>
        <v>Western Metropolitan</v>
      </c>
      <c r="P1649" s="6">
        <f>MONTH(tbl_Sales[[#This Row],[Date]])</f>
        <v>6</v>
      </c>
      <c r="Q1649" s="6">
        <f>YEAR(tbl_Sales[[#This Row],[Date]])</f>
        <v>2016</v>
      </c>
    </row>
    <row r="1650" spans="1:17" x14ac:dyDescent="0.25">
      <c r="A1650" s="1">
        <v>42540</v>
      </c>
      <c r="B1650">
        <v>1137500</v>
      </c>
      <c r="C1650" t="s">
        <v>2</v>
      </c>
      <c r="D1650" t="s">
        <v>12429</v>
      </c>
      <c r="E1650" t="s">
        <v>10</v>
      </c>
      <c r="F1650">
        <v>3165</v>
      </c>
      <c r="G1650">
        <v>4</v>
      </c>
      <c r="H1650">
        <v>1</v>
      </c>
      <c r="I1650">
        <v>2</v>
      </c>
      <c r="J1650">
        <v>696</v>
      </c>
      <c r="L1650" t="s">
        <v>1804</v>
      </c>
      <c r="M1650" t="s">
        <v>138</v>
      </c>
      <c r="N1650" t="s">
        <v>57</v>
      </c>
      <c r="O1650" s="6" t="str">
        <f>INDEX(lkp_Region,MATCH(tbl_Sales[[#This Row],[Suburb]],lkp_Suburb,0))</f>
        <v>Southern Metropolitan</v>
      </c>
      <c r="P1650" s="6">
        <f>MONTH(tbl_Sales[[#This Row],[Date]])</f>
        <v>6</v>
      </c>
      <c r="Q1650" s="6">
        <f>YEAR(tbl_Sales[[#This Row],[Date]])</f>
        <v>2016</v>
      </c>
    </row>
    <row r="1651" spans="1:17" x14ac:dyDescent="0.25">
      <c r="A1651" s="1">
        <v>42540</v>
      </c>
      <c r="B1651">
        <v>425000</v>
      </c>
      <c r="C1651" t="s">
        <v>51</v>
      </c>
      <c r="D1651" t="s">
        <v>12425</v>
      </c>
      <c r="E1651" t="s">
        <v>10</v>
      </c>
      <c r="F1651">
        <v>3073</v>
      </c>
      <c r="G1651">
        <v>2</v>
      </c>
      <c r="H1651">
        <v>1</v>
      </c>
      <c r="I1651">
        <v>1</v>
      </c>
      <c r="J1651">
        <v>145</v>
      </c>
      <c r="L1651" t="s">
        <v>1805</v>
      </c>
      <c r="M1651" t="s">
        <v>93</v>
      </c>
      <c r="N1651" t="s">
        <v>62</v>
      </c>
      <c r="O1651" s="6" t="str">
        <f>INDEX(lkp_Region,MATCH(tbl_Sales[[#This Row],[Suburb]],lkp_Suburb,0))</f>
        <v>Northern Metropolitan</v>
      </c>
      <c r="P1651" s="6">
        <f>MONTH(tbl_Sales[[#This Row],[Date]])</f>
        <v>6</v>
      </c>
      <c r="Q1651" s="6">
        <f>YEAR(tbl_Sales[[#This Row],[Date]])</f>
        <v>2016</v>
      </c>
    </row>
    <row r="1652" spans="1:17" x14ac:dyDescent="0.25">
      <c r="A1652" s="1">
        <v>42540</v>
      </c>
      <c r="B1652">
        <v>565000</v>
      </c>
      <c r="C1652" t="s">
        <v>2</v>
      </c>
      <c r="D1652" t="s">
        <v>12428</v>
      </c>
      <c r="E1652" t="s">
        <v>10</v>
      </c>
      <c r="F1652">
        <v>3072</v>
      </c>
      <c r="G1652">
        <v>2</v>
      </c>
      <c r="H1652">
        <v>1</v>
      </c>
      <c r="I1652">
        <v>2</v>
      </c>
      <c r="J1652">
        <v>349</v>
      </c>
      <c r="K1652">
        <v>1950</v>
      </c>
      <c r="L1652" t="s">
        <v>1806</v>
      </c>
      <c r="M1652" t="s">
        <v>97</v>
      </c>
      <c r="N1652" t="s">
        <v>62</v>
      </c>
      <c r="O1652" s="6" t="str">
        <f>INDEX(lkp_Region,MATCH(tbl_Sales[[#This Row],[Suburb]],lkp_Suburb,0))</f>
        <v>Northern Metropolitan</v>
      </c>
      <c r="P1652" s="6">
        <f>MONTH(tbl_Sales[[#This Row],[Date]])</f>
        <v>6</v>
      </c>
      <c r="Q1652" s="6">
        <f>YEAR(tbl_Sales[[#This Row],[Date]])</f>
        <v>2016</v>
      </c>
    </row>
    <row r="1653" spans="1:17" x14ac:dyDescent="0.25">
      <c r="A1653" s="1">
        <v>42540</v>
      </c>
      <c r="B1653">
        <v>865000</v>
      </c>
      <c r="C1653" t="s">
        <v>2</v>
      </c>
      <c r="D1653" t="s">
        <v>12428</v>
      </c>
      <c r="E1653" t="s">
        <v>5</v>
      </c>
      <c r="F1653">
        <v>3078</v>
      </c>
      <c r="G1653">
        <v>3</v>
      </c>
      <c r="H1653">
        <v>1</v>
      </c>
      <c r="I1653">
        <v>1</v>
      </c>
      <c r="J1653">
        <v>180</v>
      </c>
      <c r="K1653">
        <v>2010</v>
      </c>
      <c r="L1653" t="s">
        <v>1807</v>
      </c>
      <c r="M1653" t="s">
        <v>764</v>
      </c>
      <c r="N1653" t="s">
        <v>62</v>
      </c>
      <c r="O1653" s="6" t="str">
        <f>INDEX(lkp_Region,MATCH(tbl_Sales[[#This Row],[Suburb]],lkp_Suburb,0))</f>
        <v>Northern Metropolitan</v>
      </c>
      <c r="P1653" s="6">
        <f>MONTH(tbl_Sales[[#This Row],[Date]])</f>
        <v>6</v>
      </c>
      <c r="Q1653" s="6">
        <f>YEAR(tbl_Sales[[#This Row],[Date]])</f>
        <v>2016</v>
      </c>
    </row>
    <row r="1654" spans="1:17" x14ac:dyDescent="0.25">
      <c r="A1654" s="1">
        <v>42540</v>
      </c>
      <c r="B1654">
        <v>590000</v>
      </c>
      <c r="C1654" t="s">
        <v>2</v>
      </c>
      <c r="D1654" t="s">
        <v>12423</v>
      </c>
      <c r="E1654" t="s">
        <v>10</v>
      </c>
      <c r="F1654">
        <v>3020</v>
      </c>
      <c r="G1654">
        <v>4</v>
      </c>
      <c r="H1654">
        <v>1</v>
      </c>
      <c r="I1654">
        <v>1</v>
      </c>
      <c r="J1654">
        <v>490</v>
      </c>
      <c r="L1654" t="s">
        <v>1808</v>
      </c>
      <c r="M1654" t="s">
        <v>443</v>
      </c>
      <c r="N1654" t="s">
        <v>3</v>
      </c>
      <c r="O1654" s="6" t="str">
        <f>INDEX(lkp_Region,MATCH(tbl_Sales[[#This Row],[Suburb]],lkp_Suburb,0))</f>
        <v>Western Metropolitan</v>
      </c>
      <c r="P1654" s="6">
        <f>MONTH(tbl_Sales[[#This Row],[Date]])</f>
        <v>6</v>
      </c>
      <c r="Q1654" s="6">
        <f>YEAR(tbl_Sales[[#This Row],[Date]])</f>
        <v>2016</v>
      </c>
    </row>
    <row r="1655" spans="1:17" x14ac:dyDescent="0.25">
      <c r="A1655" s="1">
        <v>42540</v>
      </c>
      <c r="B1655">
        <v>460000</v>
      </c>
      <c r="C1655" t="s">
        <v>13</v>
      </c>
      <c r="D1655" t="s">
        <v>12429</v>
      </c>
      <c r="E1655" t="s">
        <v>5</v>
      </c>
      <c r="F1655">
        <v>3103</v>
      </c>
      <c r="G1655">
        <v>2</v>
      </c>
      <c r="H1655">
        <v>1</v>
      </c>
      <c r="I1655">
        <v>1</v>
      </c>
      <c r="J1655">
        <v>0</v>
      </c>
      <c r="K1655">
        <v>1950</v>
      </c>
      <c r="L1655" t="s">
        <v>1809</v>
      </c>
      <c r="M1655" t="s">
        <v>274</v>
      </c>
      <c r="N1655" t="s">
        <v>101</v>
      </c>
      <c r="O1655" s="6" t="str">
        <f>INDEX(lkp_Region,MATCH(tbl_Sales[[#This Row],[Suburb]],lkp_Suburb,0))</f>
        <v>Southern Metropolitan</v>
      </c>
      <c r="P1655" s="6">
        <f>MONTH(tbl_Sales[[#This Row],[Date]])</f>
        <v>6</v>
      </c>
      <c r="Q1655" s="6">
        <f>YEAR(tbl_Sales[[#This Row],[Date]])</f>
        <v>2016</v>
      </c>
    </row>
    <row r="1656" spans="1:17" x14ac:dyDescent="0.25">
      <c r="A1656" s="1">
        <v>42540</v>
      </c>
      <c r="B1656">
        <v>1360000</v>
      </c>
      <c r="C1656" t="s">
        <v>2</v>
      </c>
      <c r="D1656" t="s">
        <v>12425</v>
      </c>
      <c r="E1656" t="s">
        <v>5</v>
      </c>
      <c r="F1656">
        <v>3146</v>
      </c>
      <c r="G1656">
        <v>3</v>
      </c>
      <c r="H1656">
        <v>2</v>
      </c>
      <c r="I1656">
        <v>1</v>
      </c>
      <c r="J1656">
        <v>704</v>
      </c>
      <c r="K1656">
        <v>1940</v>
      </c>
      <c r="L1656" t="s">
        <v>697</v>
      </c>
      <c r="M1656" t="s">
        <v>102</v>
      </c>
      <c r="N1656" t="s">
        <v>101</v>
      </c>
      <c r="O1656" s="6" t="str">
        <f>INDEX(lkp_Region,MATCH(tbl_Sales[[#This Row],[Suburb]],lkp_Suburb,0))</f>
        <v>Southern Metropolitan</v>
      </c>
      <c r="P1656" s="6">
        <f>MONTH(tbl_Sales[[#This Row],[Date]])</f>
        <v>6</v>
      </c>
      <c r="Q1656" s="6">
        <f>YEAR(tbl_Sales[[#This Row],[Date]])</f>
        <v>2016</v>
      </c>
    </row>
    <row r="1657" spans="1:17" x14ac:dyDescent="0.25">
      <c r="A1657" s="1">
        <v>42540</v>
      </c>
      <c r="B1657">
        <v>1505000</v>
      </c>
      <c r="C1657" t="s">
        <v>2</v>
      </c>
      <c r="D1657" t="s">
        <v>12428</v>
      </c>
      <c r="E1657" t="s">
        <v>10</v>
      </c>
      <c r="F1657">
        <v>3104</v>
      </c>
      <c r="G1657">
        <v>6</v>
      </c>
      <c r="H1657">
        <v>2</v>
      </c>
      <c r="I1657">
        <v>2</v>
      </c>
      <c r="J1657">
        <v>724</v>
      </c>
      <c r="L1657" t="s">
        <v>1810</v>
      </c>
      <c r="M1657" t="s">
        <v>99</v>
      </c>
      <c r="N1657" t="s">
        <v>101</v>
      </c>
      <c r="O1657" s="6" t="str">
        <f>INDEX(lkp_Region,MATCH(tbl_Sales[[#This Row],[Suburb]],lkp_Suburb,0))</f>
        <v>Southern Metropolitan</v>
      </c>
      <c r="P1657" s="6">
        <f>MONTH(tbl_Sales[[#This Row],[Date]])</f>
        <v>6</v>
      </c>
      <c r="Q1657" s="6">
        <f>YEAR(tbl_Sales[[#This Row],[Date]])</f>
        <v>2016</v>
      </c>
    </row>
    <row r="1658" spans="1:17" x14ac:dyDescent="0.25">
      <c r="A1658" s="1">
        <v>42540</v>
      </c>
      <c r="B1658">
        <v>2200000</v>
      </c>
      <c r="C1658" t="s">
        <v>2</v>
      </c>
      <c r="D1658" t="s">
        <v>12429</v>
      </c>
      <c r="E1658" t="s">
        <v>10</v>
      </c>
      <c r="F1658">
        <v>3127</v>
      </c>
      <c r="G1658">
        <v>4</v>
      </c>
      <c r="H1658">
        <v>2</v>
      </c>
      <c r="I1658">
        <v>2</v>
      </c>
      <c r="J1658">
        <v>734</v>
      </c>
      <c r="K1658">
        <v>1920</v>
      </c>
      <c r="L1658" t="s">
        <v>1811</v>
      </c>
      <c r="M1658" t="s">
        <v>11</v>
      </c>
      <c r="N1658" t="s">
        <v>101</v>
      </c>
      <c r="O1658" s="6" t="str">
        <f>INDEX(lkp_Region,MATCH(tbl_Sales[[#This Row],[Suburb]],lkp_Suburb,0))</f>
        <v>Southern Metropolitan</v>
      </c>
      <c r="P1658" s="6">
        <f>MONTH(tbl_Sales[[#This Row],[Date]])</f>
        <v>6</v>
      </c>
      <c r="Q1658" s="6">
        <f>YEAR(tbl_Sales[[#This Row],[Date]])</f>
        <v>2016</v>
      </c>
    </row>
    <row r="1659" spans="1:17" x14ac:dyDescent="0.25">
      <c r="A1659" s="1">
        <v>42540</v>
      </c>
      <c r="B1659">
        <v>3360000</v>
      </c>
      <c r="C1659" t="s">
        <v>2</v>
      </c>
      <c r="D1659" t="s">
        <v>12428</v>
      </c>
      <c r="E1659" t="s">
        <v>10</v>
      </c>
      <c r="F1659">
        <v>3104</v>
      </c>
      <c r="G1659">
        <v>4</v>
      </c>
      <c r="H1659">
        <v>3</v>
      </c>
      <c r="I1659">
        <v>1</v>
      </c>
      <c r="J1659">
        <v>904</v>
      </c>
      <c r="K1659">
        <v>2003</v>
      </c>
      <c r="L1659" t="s">
        <v>1812</v>
      </c>
      <c r="M1659" t="s">
        <v>99</v>
      </c>
      <c r="N1659" t="s">
        <v>101</v>
      </c>
      <c r="O1659" s="6" t="str">
        <f>INDEX(lkp_Region,MATCH(tbl_Sales[[#This Row],[Suburb]],lkp_Suburb,0))</f>
        <v>Southern Metropolitan</v>
      </c>
      <c r="P1659" s="6">
        <f>MONTH(tbl_Sales[[#This Row],[Date]])</f>
        <v>6</v>
      </c>
      <c r="Q1659" s="6">
        <f>YEAR(tbl_Sales[[#This Row],[Date]])</f>
        <v>2016</v>
      </c>
    </row>
    <row r="1660" spans="1:17" x14ac:dyDescent="0.25">
      <c r="A1660" s="1">
        <v>42540</v>
      </c>
      <c r="B1660">
        <v>1825000</v>
      </c>
      <c r="C1660" t="s">
        <v>2</v>
      </c>
      <c r="D1660" t="s">
        <v>12429</v>
      </c>
      <c r="E1660" t="s">
        <v>5</v>
      </c>
      <c r="F1660">
        <v>3187</v>
      </c>
      <c r="G1660">
        <v>4</v>
      </c>
      <c r="H1660">
        <v>3</v>
      </c>
      <c r="I1660">
        <v>2</v>
      </c>
      <c r="J1660">
        <v>594</v>
      </c>
      <c r="K1660">
        <v>1973</v>
      </c>
      <c r="L1660" t="s">
        <v>1813</v>
      </c>
      <c r="M1660" t="s">
        <v>346</v>
      </c>
      <c r="N1660" t="s">
        <v>107</v>
      </c>
      <c r="O1660" s="6" t="str">
        <f>INDEX(lkp_Region,MATCH(tbl_Sales[[#This Row],[Suburb]],lkp_Suburb,0))</f>
        <v>Southern Metropolitan</v>
      </c>
      <c r="P1660" s="6">
        <f>MONTH(tbl_Sales[[#This Row],[Date]])</f>
        <v>6</v>
      </c>
      <c r="Q1660" s="6">
        <f>YEAR(tbl_Sales[[#This Row],[Date]])</f>
        <v>2016</v>
      </c>
    </row>
    <row r="1661" spans="1:17" x14ac:dyDescent="0.25">
      <c r="A1661" s="1">
        <v>42540</v>
      </c>
      <c r="B1661">
        <v>601000</v>
      </c>
      <c r="C1661" t="s">
        <v>2</v>
      </c>
      <c r="D1661" t="s">
        <v>12426</v>
      </c>
      <c r="E1661" t="s">
        <v>10</v>
      </c>
      <c r="F1661">
        <v>3087</v>
      </c>
      <c r="G1661">
        <v>3</v>
      </c>
      <c r="H1661">
        <v>1</v>
      </c>
      <c r="I1661">
        <v>1</v>
      </c>
      <c r="J1661">
        <v>653</v>
      </c>
      <c r="L1661" t="s">
        <v>1814</v>
      </c>
      <c r="M1661" t="s">
        <v>349</v>
      </c>
      <c r="N1661" t="s">
        <v>150</v>
      </c>
      <c r="O1661" s="6" t="str">
        <f>INDEX(lkp_Region,MATCH(tbl_Sales[[#This Row],[Suburb]],lkp_Suburb,0))</f>
        <v>Northern Metropolitan</v>
      </c>
      <c r="P1661" s="6">
        <f>MONTH(tbl_Sales[[#This Row],[Date]])</f>
        <v>6</v>
      </c>
      <c r="Q1661" s="6">
        <f>YEAR(tbl_Sales[[#This Row],[Date]])</f>
        <v>2016</v>
      </c>
    </row>
    <row r="1662" spans="1:17" x14ac:dyDescent="0.25">
      <c r="A1662" s="1">
        <v>42540</v>
      </c>
      <c r="B1662">
        <v>895000</v>
      </c>
      <c r="C1662" t="s">
        <v>2</v>
      </c>
      <c r="D1662" t="s">
        <v>12423</v>
      </c>
      <c r="E1662" t="s">
        <v>10</v>
      </c>
      <c r="F1662">
        <v>3084</v>
      </c>
      <c r="G1662">
        <v>4</v>
      </c>
      <c r="H1662">
        <v>2</v>
      </c>
      <c r="I1662">
        <v>2</v>
      </c>
      <c r="J1662">
        <v>700</v>
      </c>
      <c r="K1662">
        <v>1980</v>
      </c>
      <c r="L1662" t="s">
        <v>1815</v>
      </c>
      <c r="M1662" t="s">
        <v>320</v>
      </c>
      <c r="N1662" t="s">
        <v>150</v>
      </c>
      <c r="O1662" s="6" t="str">
        <f>INDEX(lkp_Region,MATCH(tbl_Sales[[#This Row],[Suburb]],lkp_Suburb,0))</f>
        <v>Eastern Metropolitan</v>
      </c>
      <c r="P1662" s="6">
        <f>MONTH(tbl_Sales[[#This Row],[Date]])</f>
        <v>6</v>
      </c>
      <c r="Q1662" s="6">
        <f>YEAR(tbl_Sales[[#This Row],[Date]])</f>
        <v>2016</v>
      </c>
    </row>
    <row r="1663" spans="1:17" x14ac:dyDescent="0.25">
      <c r="A1663" s="1">
        <v>42541</v>
      </c>
      <c r="B1663">
        <v>937500</v>
      </c>
      <c r="C1663" t="s">
        <v>2</v>
      </c>
      <c r="D1663" t="s">
        <v>12429</v>
      </c>
      <c r="E1663" t="s">
        <v>10</v>
      </c>
      <c r="F1663">
        <v>3068</v>
      </c>
      <c r="G1663">
        <v>2</v>
      </c>
      <c r="H1663">
        <v>1</v>
      </c>
      <c r="I1663">
        <v>0</v>
      </c>
      <c r="J1663">
        <v>100</v>
      </c>
      <c r="K1663">
        <v>1890</v>
      </c>
      <c r="L1663" t="s">
        <v>1816</v>
      </c>
      <c r="M1663" t="s">
        <v>72</v>
      </c>
      <c r="N1663" t="s">
        <v>8</v>
      </c>
      <c r="O1663" s="6" t="str">
        <f>INDEX(lkp_Region,MATCH(tbl_Sales[[#This Row],[Suburb]],lkp_Suburb,0))</f>
        <v>Northern Metropolitan</v>
      </c>
      <c r="P1663" s="6">
        <f>MONTH(tbl_Sales[[#This Row],[Date]])</f>
        <v>6</v>
      </c>
      <c r="Q1663" s="6">
        <f>YEAR(tbl_Sales[[#This Row],[Date]])</f>
        <v>2016</v>
      </c>
    </row>
    <row r="1664" spans="1:17" x14ac:dyDescent="0.25">
      <c r="A1664" s="1">
        <v>42541</v>
      </c>
      <c r="B1664">
        <v>1346000</v>
      </c>
      <c r="C1664" t="s">
        <v>2</v>
      </c>
      <c r="D1664" t="s">
        <v>12428</v>
      </c>
      <c r="E1664" t="s">
        <v>10</v>
      </c>
      <c r="F1664">
        <v>3121</v>
      </c>
      <c r="G1664">
        <v>3</v>
      </c>
      <c r="H1664">
        <v>1</v>
      </c>
      <c r="I1664">
        <v>1</v>
      </c>
      <c r="J1664">
        <v>207</v>
      </c>
      <c r="L1664" t="s">
        <v>1817</v>
      </c>
      <c r="M1664" t="s">
        <v>6</v>
      </c>
      <c r="N1664" t="s">
        <v>8</v>
      </c>
      <c r="O1664" s="6" t="str">
        <f>INDEX(lkp_Region,MATCH(tbl_Sales[[#This Row],[Suburb]],lkp_Suburb,0))</f>
        <v>Northern Metropolitan</v>
      </c>
      <c r="P1664" s="6">
        <f>MONTH(tbl_Sales[[#This Row],[Date]])</f>
        <v>6</v>
      </c>
      <c r="Q1664" s="6">
        <f>YEAR(tbl_Sales[[#This Row],[Date]])</f>
        <v>2016</v>
      </c>
    </row>
    <row r="1665" spans="1:17" x14ac:dyDescent="0.25">
      <c r="A1665" s="1">
        <v>42541</v>
      </c>
      <c r="B1665">
        <v>3365000</v>
      </c>
      <c r="C1665" t="s">
        <v>2</v>
      </c>
      <c r="D1665" t="s">
        <v>12433</v>
      </c>
      <c r="E1665" t="s">
        <v>10</v>
      </c>
      <c r="F1665">
        <v>3146</v>
      </c>
      <c r="G1665">
        <v>5</v>
      </c>
      <c r="H1665">
        <v>2</v>
      </c>
      <c r="I1665">
        <v>2</v>
      </c>
      <c r="J1665">
        <v>1339</v>
      </c>
      <c r="K1665">
        <v>1925</v>
      </c>
      <c r="L1665" t="s">
        <v>1818</v>
      </c>
      <c r="M1665" t="s">
        <v>102</v>
      </c>
      <c r="N1665" t="s">
        <v>76</v>
      </c>
      <c r="O1665" s="6" t="str">
        <f>INDEX(lkp_Region,MATCH(tbl_Sales[[#This Row],[Suburb]],lkp_Suburb,0))</f>
        <v>Southern Metropolitan</v>
      </c>
      <c r="P1665" s="6">
        <f>MONTH(tbl_Sales[[#This Row],[Date]])</f>
        <v>6</v>
      </c>
      <c r="Q1665" s="6">
        <f>YEAR(tbl_Sales[[#This Row],[Date]])</f>
        <v>2016</v>
      </c>
    </row>
    <row r="1666" spans="1:17" x14ac:dyDescent="0.25">
      <c r="A1666" s="1">
        <v>42541</v>
      </c>
      <c r="B1666">
        <v>1150000</v>
      </c>
      <c r="C1666" t="s">
        <v>2</v>
      </c>
      <c r="D1666" t="s">
        <v>12430</v>
      </c>
      <c r="E1666" t="s">
        <v>10</v>
      </c>
      <c r="F1666">
        <v>3205</v>
      </c>
      <c r="G1666">
        <v>2</v>
      </c>
      <c r="H1666">
        <v>1</v>
      </c>
      <c r="I1666">
        <v>0</v>
      </c>
      <c r="J1666">
        <v>113</v>
      </c>
      <c r="L1666" t="s">
        <v>1819</v>
      </c>
      <c r="M1666" t="s">
        <v>185</v>
      </c>
      <c r="N1666" t="s">
        <v>26</v>
      </c>
      <c r="O1666" s="6" t="str">
        <f>INDEX(lkp_Region,MATCH(tbl_Sales[[#This Row],[Suburb]],lkp_Suburb,0))</f>
        <v>Southern Metropolitan</v>
      </c>
      <c r="P1666" s="6">
        <f>MONTH(tbl_Sales[[#This Row],[Date]])</f>
        <v>6</v>
      </c>
      <c r="Q1666" s="6">
        <f>YEAR(tbl_Sales[[#This Row],[Date]])</f>
        <v>2016</v>
      </c>
    </row>
    <row r="1667" spans="1:17" x14ac:dyDescent="0.25">
      <c r="A1667" s="1">
        <v>42541</v>
      </c>
      <c r="B1667">
        <v>1220000</v>
      </c>
      <c r="C1667" t="s">
        <v>2</v>
      </c>
      <c r="D1667" t="s">
        <v>12429</v>
      </c>
      <c r="E1667" t="s">
        <v>10</v>
      </c>
      <c r="F1667">
        <v>3182</v>
      </c>
      <c r="G1667">
        <v>2</v>
      </c>
      <c r="H1667">
        <v>1</v>
      </c>
      <c r="I1667">
        <v>1</v>
      </c>
      <c r="J1667">
        <v>208</v>
      </c>
      <c r="L1667" t="s">
        <v>1820</v>
      </c>
      <c r="M1667" t="s">
        <v>156</v>
      </c>
      <c r="N1667" t="s">
        <v>26</v>
      </c>
      <c r="O1667" s="6" t="str">
        <f>INDEX(lkp_Region,MATCH(tbl_Sales[[#This Row],[Suburb]],lkp_Suburb,0))</f>
        <v>Southern Metropolitan</v>
      </c>
      <c r="P1667" s="6">
        <f>MONTH(tbl_Sales[[#This Row],[Date]])</f>
        <v>6</v>
      </c>
      <c r="Q1667" s="6">
        <f>YEAR(tbl_Sales[[#This Row],[Date]])</f>
        <v>2016</v>
      </c>
    </row>
    <row r="1668" spans="1:17" x14ac:dyDescent="0.25">
      <c r="A1668" s="1">
        <v>42541</v>
      </c>
      <c r="B1668">
        <v>1360000</v>
      </c>
      <c r="C1668" t="s">
        <v>13</v>
      </c>
      <c r="D1668" t="s">
        <v>12431</v>
      </c>
      <c r="E1668" t="s">
        <v>10</v>
      </c>
      <c r="F1668">
        <v>3205</v>
      </c>
      <c r="G1668">
        <v>2</v>
      </c>
      <c r="H1668">
        <v>1</v>
      </c>
      <c r="I1668">
        <v>2</v>
      </c>
      <c r="J1668">
        <v>0</v>
      </c>
      <c r="L1668" t="s">
        <v>1821</v>
      </c>
      <c r="M1668" t="s">
        <v>185</v>
      </c>
      <c r="N1668" t="s">
        <v>26</v>
      </c>
      <c r="O1668" s="6" t="str">
        <f>INDEX(lkp_Region,MATCH(tbl_Sales[[#This Row],[Suburb]],lkp_Suburb,0))</f>
        <v>Southern Metropolitan</v>
      </c>
      <c r="P1668" s="6">
        <f>MONTH(tbl_Sales[[#This Row],[Date]])</f>
        <v>6</v>
      </c>
      <c r="Q1668" s="6">
        <f>YEAR(tbl_Sales[[#This Row],[Date]])</f>
        <v>2016</v>
      </c>
    </row>
    <row r="1669" spans="1:17" x14ac:dyDescent="0.25">
      <c r="A1669" s="1">
        <v>42541</v>
      </c>
      <c r="B1669">
        <v>1550000</v>
      </c>
      <c r="C1669" t="s">
        <v>2</v>
      </c>
      <c r="D1669" t="s">
        <v>12426</v>
      </c>
      <c r="E1669" t="s">
        <v>10</v>
      </c>
      <c r="F1669">
        <v>3206</v>
      </c>
      <c r="G1669">
        <v>2</v>
      </c>
      <c r="H1669">
        <v>1</v>
      </c>
      <c r="I1669">
        <v>1</v>
      </c>
      <c r="J1669">
        <v>167</v>
      </c>
      <c r="L1669" t="s">
        <v>1822</v>
      </c>
      <c r="M1669" t="s">
        <v>113</v>
      </c>
      <c r="N1669" t="s">
        <v>26</v>
      </c>
      <c r="O1669" s="6" t="str">
        <f>INDEX(lkp_Region,MATCH(tbl_Sales[[#This Row],[Suburb]],lkp_Suburb,0))</f>
        <v>Southern Metropolitan</v>
      </c>
      <c r="P1669" s="6">
        <f>MONTH(tbl_Sales[[#This Row],[Date]])</f>
        <v>6</v>
      </c>
      <c r="Q1669" s="6">
        <f>YEAR(tbl_Sales[[#This Row],[Date]])</f>
        <v>2016</v>
      </c>
    </row>
    <row r="1670" spans="1:17" x14ac:dyDescent="0.25">
      <c r="A1670" s="1">
        <v>42541</v>
      </c>
      <c r="B1670">
        <v>473000</v>
      </c>
      <c r="C1670" t="s">
        <v>13</v>
      </c>
      <c r="D1670" t="s">
        <v>12427</v>
      </c>
      <c r="E1670" t="s">
        <v>10</v>
      </c>
      <c r="F1670">
        <v>3055</v>
      </c>
      <c r="G1670">
        <v>2</v>
      </c>
      <c r="H1670">
        <v>1</v>
      </c>
      <c r="I1670">
        <v>2</v>
      </c>
      <c r="J1670">
        <v>568</v>
      </c>
      <c r="L1670" t="s">
        <v>1823</v>
      </c>
      <c r="M1670" t="s">
        <v>80</v>
      </c>
      <c r="N1670" t="s">
        <v>18</v>
      </c>
      <c r="O1670" s="6" t="str">
        <f>INDEX(lkp_Region,MATCH(tbl_Sales[[#This Row],[Suburb]],lkp_Suburb,0))</f>
        <v>Northern Metropolitan</v>
      </c>
      <c r="P1670" s="6">
        <f>MONTH(tbl_Sales[[#This Row],[Date]])</f>
        <v>6</v>
      </c>
      <c r="Q1670" s="6">
        <f>YEAR(tbl_Sales[[#This Row],[Date]])</f>
        <v>2016</v>
      </c>
    </row>
    <row r="1671" spans="1:17" x14ac:dyDescent="0.25">
      <c r="A1671" s="1">
        <v>42541</v>
      </c>
      <c r="B1671">
        <v>497000</v>
      </c>
      <c r="C1671" t="s">
        <v>13</v>
      </c>
      <c r="D1671" t="s">
        <v>12431</v>
      </c>
      <c r="E1671" t="s">
        <v>10</v>
      </c>
      <c r="F1671">
        <v>3055</v>
      </c>
      <c r="G1671">
        <v>2</v>
      </c>
      <c r="H1671">
        <v>1</v>
      </c>
      <c r="I1671">
        <v>1</v>
      </c>
      <c r="J1671">
        <v>0</v>
      </c>
      <c r="K1671">
        <v>1977</v>
      </c>
      <c r="L1671" t="s">
        <v>1824</v>
      </c>
      <c r="M1671" t="s">
        <v>80</v>
      </c>
      <c r="N1671" t="s">
        <v>18</v>
      </c>
      <c r="O1671" s="6" t="str">
        <f>INDEX(lkp_Region,MATCH(tbl_Sales[[#This Row],[Suburb]],lkp_Suburb,0))</f>
        <v>Northern Metropolitan</v>
      </c>
      <c r="P1671" s="6">
        <f>MONTH(tbl_Sales[[#This Row],[Date]])</f>
        <v>6</v>
      </c>
      <c r="Q1671" s="6">
        <f>YEAR(tbl_Sales[[#This Row],[Date]])</f>
        <v>2016</v>
      </c>
    </row>
    <row r="1672" spans="1:17" x14ac:dyDescent="0.25">
      <c r="A1672" s="1">
        <v>42541</v>
      </c>
      <c r="B1672">
        <v>570000</v>
      </c>
      <c r="C1672" t="s">
        <v>51</v>
      </c>
      <c r="D1672" t="s">
        <v>12427</v>
      </c>
      <c r="E1672" t="s">
        <v>10</v>
      </c>
      <c r="F1672">
        <v>3058</v>
      </c>
      <c r="G1672">
        <v>2</v>
      </c>
      <c r="H1672">
        <v>2</v>
      </c>
      <c r="I1672">
        <v>2</v>
      </c>
      <c r="J1672">
        <v>186</v>
      </c>
      <c r="L1672" t="s">
        <v>1825</v>
      </c>
      <c r="M1672" t="s">
        <v>499</v>
      </c>
      <c r="N1672" t="s">
        <v>18</v>
      </c>
      <c r="O1672" s="6" t="str">
        <f>INDEX(lkp_Region,MATCH(tbl_Sales[[#This Row],[Suburb]],lkp_Suburb,0))</f>
        <v>Northern Metropolitan</v>
      </c>
      <c r="P1672" s="6">
        <f>MONTH(tbl_Sales[[#This Row],[Date]])</f>
        <v>6</v>
      </c>
      <c r="Q1672" s="6">
        <f>YEAR(tbl_Sales[[#This Row],[Date]])</f>
        <v>2016</v>
      </c>
    </row>
    <row r="1673" spans="1:17" x14ac:dyDescent="0.25">
      <c r="A1673" s="1">
        <v>42541</v>
      </c>
      <c r="B1673">
        <v>683500</v>
      </c>
      <c r="C1673" t="s">
        <v>2</v>
      </c>
      <c r="D1673" t="s">
        <v>12428</v>
      </c>
      <c r="E1673" t="s">
        <v>10</v>
      </c>
      <c r="F1673">
        <v>3044</v>
      </c>
      <c r="G1673">
        <v>3</v>
      </c>
      <c r="H1673">
        <v>1</v>
      </c>
      <c r="I1673">
        <v>2</v>
      </c>
      <c r="J1673">
        <v>590</v>
      </c>
      <c r="L1673" t="s">
        <v>1826</v>
      </c>
      <c r="M1673" t="s">
        <v>115</v>
      </c>
      <c r="N1673" t="s">
        <v>18</v>
      </c>
      <c r="O1673" s="6" t="str">
        <f>INDEX(lkp_Region,MATCH(tbl_Sales[[#This Row],[Suburb]],lkp_Suburb,0))</f>
        <v>Northern Metropolitan</v>
      </c>
      <c r="P1673" s="6">
        <f>MONTH(tbl_Sales[[#This Row],[Date]])</f>
        <v>6</v>
      </c>
      <c r="Q1673" s="6">
        <f>YEAR(tbl_Sales[[#This Row],[Date]])</f>
        <v>2016</v>
      </c>
    </row>
    <row r="1674" spans="1:17" x14ac:dyDescent="0.25">
      <c r="A1674" s="1">
        <v>42541</v>
      </c>
      <c r="B1674">
        <v>860000</v>
      </c>
      <c r="C1674" t="s">
        <v>51</v>
      </c>
      <c r="D1674" t="s">
        <v>12427</v>
      </c>
      <c r="E1674" t="s">
        <v>5</v>
      </c>
      <c r="F1674">
        <v>3056</v>
      </c>
      <c r="G1674">
        <v>4</v>
      </c>
      <c r="H1674">
        <v>2</v>
      </c>
      <c r="I1674">
        <v>1</v>
      </c>
      <c r="J1674">
        <v>95</v>
      </c>
      <c r="L1674" t="s">
        <v>1827</v>
      </c>
      <c r="M1674" t="s">
        <v>117</v>
      </c>
      <c r="N1674" t="s">
        <v>18</v>
      </c>
      <c r="O1674" s="6" t="str">
        <f>INDEX(lkp_Region,MATCH(tbl_Sales[[#This Row],[Suburb]],lkp_Suburb,0))</f>
        <v>Northern Metropolitan</v>
      </c>
      <c r="P1674" s="6">
        <f>MONTH(tbl_Sales[[#This Row],[Date]])</f>
        <v>6</v>
      </c>
      <c r="Q1674" s="6">
        <f>YEAR(tbl_Sales[[#This Row],[Date]])</f>
        <v>2016</v>
      </c>
    </row>
    <row r="1675" spans="1:17" x14ac:dyDescent="0.25">
      <c r="A1675" s="1">
        <v>42541</v>
      </c>
      <c r="B1675">
        <v>1053000</v>
      </c>
      <c r="C1675" t="s">
        <v>2</v>
      </c>
      <c r="D1675" t="s">
        <v>12427</v>
      </c>
      <c r="E1675" t="s">
        <v>10</v>
      </c>
      <c r="F1675">
        <v>3056</v>
      </c>
      <c r="G1675">
        <v>3</v>
      </c>
      <c r="H1675">
        <v>1</v>
      </c>
      <c r="I1675">
        <v>1</v>
      </c>
      <c r="J1675">
        <v>343</v>
      </c>
      <c r="K1675">
        <v>1925</v>
      </c>
      <c r="L1675" t="s">
        <v>1828</v>
      </c>
      <c r="M1675" t="s">
        <v>117</v>
      </c>
      <c r="N1675" t="s">
        <v>18</v>
      </c>
      <c r="O1675" s="6" t="str">
        <f>INDEX(lkp_Region,MATCH(tbl_Sales[[#This Row],[Suburb]],lkp_Suburb,0))</f>
        <v>Northern Metropolitan</v>
      </c>
      <c r="P1675" s="6">
        <f>MONTH(tbl_Sales[[#This Row],[Date]])</f>
        <v>6</v>
      </c>
      <c r="Q1675" s="6">
        <f>YEAR(tbl_Sales[[#This Row],[Date]])</f>
        <v>2016</v>
      </c>
    </row>
    <row r="1676" spans="1:17" x14ac:dyDescent="0.25">
      <c r="A1676" s="1">
        <v>42541</v>
      </c>
      <c r="B1676">
        <v>442000</v>
      </c>
      <c r="C1676" t="s">
        <v>13</v>
      </c>
      <c r="D1676" t="s">
        <v>12427</v>
      </c>
      <c r="E1676" t="s">
        <v>10</v>
      </c>
      <c r="F1676">
        <v>3040</v>
      </c>
      <c r="G1676">
        <v>2</v>
      </c>
      <c r="H1676">
        <v>1</v>
      </c>
      <c r="I1676">
        <v>1</v>
      </c>
      <c r="J1676">
        <v>0</v>
      </c>
      <c r="L1676" t="s">
        <v>1829</v>
      </c>
      <c r="M1676" t="s">
        <v>190</v>
      </c>
      <c r="N1676" t="s">
        <v>49</v>
      </c>
      <c r="O1676" s="6" t="str">
        <f>INDEX(lkp_Region,MATCH(tbl_Sales[[#This Row],[Suburb]],lkp_Suburb,0))</f>
        <v>Western Metropolitan</v>
      </c>
      <c r="P1676" s="6">
        <f>MONTH(tbl_Sales[[#This Row],[Date]])</f>
        <v>6</v>
      </c>
      <c r="Q1676" s="6">
        <f>YEAR(tbl_Sales[[#This Row],[Date]])</f>
        <v>2016</v>
      </c>
    </row>
    <row r="1677" spans="1:17" x14ac:dyDescent="0.25">
      <c r="A1677" s="1">
        <v>42541</v>
      </c>
      <c r="B1677">
        <v>725000</v>
      </c>
      <c r="C1677" t="s">
        <v>2</v>
      </c>
      <c r="D1677" t="s">
        <v>12427</v>
      </c>
      <c r="E1677" t="s">
        <v>10</v>
      </c>
      <c r="F1677">
        <v>3033</v>
      </c>
      <c r="G1677">
        <v>3</v>
      </c>
      <c r="H1677">
        <v>1</v>
      </c>
      <c r="I1677">
        <v>1</v>
      </c>
      <c r="J1677">
        <v>657</v>
      </c>
      <c r="K1677">
        <v>1965</v>
      </c>
      <c r="L1677" t="s">
        <v>1830</v>
      </c>
      <c r="M1677" t="s">
        <v>119</v>
      </c>
      <c r="N1677" t="s">
        <v>49</v>
      </c>
      <c r="O1677" s="6" t="str">
        <f>INDEX(lkp_Region,MATCH(tbl_Sales[[#This Row],[Suburb]],lkp_Suburb,0))</f>
        <v>Western Metropolitan</v>
      </c>
      <c r="P1677" s="6">
        <f>MONTH(tbl_Sales[[#This Row],[Date]])</f>
        <v>6</v>
      </c>
      <c r="Q1677" s="6">
        <f>YEAR(tbl_Sales[[#This Row],[Date]])</f>
        <v>2016</v>
      </c>
    </row>
    <row r="1678" spans="1:17" x14ac:dyDescent="0.25">
      <c r="A1678" s="1">
        <v>42541</v>
      </c>
      <c r="B1678">
        <v>600000</v>
      </c>
      <c r="C1678" t="s">
        <v>2</v>
      </c>
      <c r="D1678" t="s">
        <v>12423</v>
      </c>
      <c r="E1678" t="s">
        <v>5</v>
      </c>
      <c r="F1678">
        <v>3166</v>
      </c>
      <c r="G1678">
        <v>2</v>
      </c>
      <c r="H1678">
        <v>1</v>
      </c>
      <c r="I1678">
        <v>1</v>
      </c>
      <c r="J1678">
        <v>211</v>
      </c>
      <c r="K1678">
        <v>1975</v>
      </c>
      <c r="L1678" t="s">
        <v>1831</v>
      </c>
      <c r="M1678" t="s">
        <v>246</v>
      </c>
      <c r="N1678" t="s">
        <v>31</v>
      </c>
      <c r="O1678" s="6" t="str">
        <f>INDEX(lkp_Region,MATCH(tbl_Sales[[#This Row],[Suburb]],lkp_Suburb,0))</f>
        <v>Southern Metropolitan</v>
      </c>
      <c r="P1678" s="6">
        <f>MONTH(tbl_Sales[[#This Row],[Date]])</f>
        <v>6</v>
      </c>
      <c r="Q1678" s="6">
        <f>YEAR(tbl_Sales[[#This Row],[Date]])</f>
        <v>2016</v>
      </c>
    </row>
    <row r="1679" spans="1:17" x14ac:dyDescent="0.25">
      <c r="A1679" s="1">
        <v>42541</v>
      </c>
      <c r="B1679">
        <v>410000</v>
      </c>
      <c r="C1679" t="s">
        <v>13</v>
      </c>
      <c r="D1679" t="s">
        <v>12425</v>
      </c>
      <c r="E1679" t="s">
        <v>5</v>
      </c>
      <c r="F1679">
        <v>3031</v>
      </c>
      <c r="G1679">
        <v>2</v>
      </c>
      <c r="H1679">
        <v>1</v>
      </c>
      <c r="I1679">
        <v>1</v>
      </c>
      <c r="J1679">
        <v>0</v>
      </c>
      <c r="K1679">
        <v>2000</v>
      </c>
      <c r="L1679" t="s">
        <v>1832</v>
      </c>
      <c r="M1679" t="s">
        <v>264</v>
      </c>
      <c r="N1679" t="s">
        <v>88</v>
      </c>
      <c r="O1679" s="6" t="str">
        <f>INDEX(lkp_Region,MATCH(tbl_Sales[[#This Row],[Suburb]],lkp_Suburb,0))</f>
        <v>Northern Metropolitan</v>
      </c>
      <c r="P1679" s="6">
        <f>MONTH(tbl_Sales[[#This Row],[Date]])</f>
        <v>6</v>
      </c>
      <c r="Q1679" s="6">
        <f>YEAR(tbl_Sales[[#This Row],[Date]])</f>
        <v>2016</v>
      </c>
    </row>
    <row r="1680" spans="1:17" x14ac:dyDescent="0.25">
      <c r="A1680" s="1">
        <v>42541</v>
      </c>
      <c r="B1680">
        <v>528500</v>
      </c>
      <c r="C1680" t="s">
        <v>13</v>
      </c>
      <c r="D1680" t="s">
        <v>12429</v>
      </c>
      <c r="E1680" t="s">
        <v>5</v>
      </c>
      <c r="F1680">
        <v>3051</v>
      </c>
      <c r="G1680">
        <v>2</v>
      </c>
      <c r="H1680">
        <v>1</v>
      </c>
      <c r="I1680">
        <v>1</v>
      </c>
      <c r="J1680">
        <v>0</v>
      </c>
      <c r="K1680">
        <v>1960</v>
      </c>
      <c r="L1680" t="s">
        <v>1833</v>
      </c>
      <c r="M1680" t="s">
        <v>915</v>
      </c>
      <c r="N1680" t="s">
        <v>88</v>
      </c>
      <c r="O1680" s="6" t="str">
        <f>INDEX(lkp_Region,MATCH(tbl_Sales[[#This Row],[Suburb]],lkp_Suburb,0))</f>
        <v>Northern Metropolitan</v>
      </c>
      <c r="P1680" s="6">
        <f>MONTH(tbl_Sales[[#This Row],[Date]])</f>
        <v>6</v>
      </c>
      <c r="Q1680" s="6">
        <f>YEAR(tbl_Sales[[#This Row],[Date]])</f>
        <v>2016</v>
      </c>
    </row>
    <row r="1681" spans="1:17" x14ac:dyDescent="0.25">
      <c r="A1681" s="1">
        <v>42541</v>
      </c>
      <c r="B1681">
        <v>585000</v>
      </c>
      <c r="C1681" t="s">
        <v>13</v>
      </c>
      <c r="D1681" t="s">
        <v>12431</v>
      </c>
      <c r="E1681" t="s">
        <v>5</v>
      </c>
      <c r="F1681">
        <v>3051</v>
      </c>
      <c r="G1681">
        <v>2</v>
      </c>
      <c r="H1681">
        <v>1</v>
      </c>
      <c r="I1681">
        <v>1</v>
      </c>
      <c r="J1681">
        <v>0</v>
      </c>
      <c r="L1681" t="s">
        <v>1834</v>
      </c>
      <c r="M1681" t="s">
        <v>915</v>
      </c>
      <c r="N1681" t="s">
        <v>88</v>
      </c>
      <c r="O1681" s="6" t="str">
        <f>INDEX(lkp_Region,MATCH(tbl_Sales[[#This Row],[Suburb]],lkp_Suburb,0))</f>
        <v>Northern Metropolitan</v>
      </c>
      <c r="P1681" s="6">
        <f>MONTH(tbl_Sales[[#This Row],[Date]])</f>
        <v>6</v>
      </c>
      <c r="Q1681" s="6">
        <f>YEAR(tbl_Sales[[#This Row],[Date]])</f>
        <v>2016</v>
      </c>
    </row>
    <row r="1682" spans="1:17" x14ac:dyDescent="0.25">
      <c r="A1682" s="1">
        <v>42541</v>
      </c>
      <c r="B1682">
        <v>690000</v>
      </c>
      <c r="C1682" t="s">
        <v>2</v>
      </c>
      <c r="D1682" t="s">
        <v>12428</v>
      </c>
      <c r="E1682" t="s">
        <v>5</v>
      </c>
      <c r="F1682">
        <v>3012</v>
      </c>
      <c r="G1682">
        <v>4</v>
      </c>
      <c r="H1682">
        <v>2</v>
      </c>
      <c r="I1682">
        <v>1</v>
      </c>
      <c r="J1682">
        <v>270</v>
      </c>
      <c r="L1682" t="s">
        <v>1835</v>
      </c>
      <c r="M1682" t="s">
        <v>19</v>
      </c>
      <c r="N1682" t="s">
        <v>21</v>
      </c>
      <c r="O1682" s="6" t="str">
        <f>INDEX(lkp_Region,MATCH(tbl_Sales[[#This Row],[Suburb]],lkp_Suburb,0))</f>
        <v>Western Metropolitan</v>
      </c>
      <c r="P1682" s="6">
        <f>MONTH(tbl_Sales[[#This Row],[Date]])</f>
        <v>6</v>
      </c>
      <c r="Q1682" s="6">
        <f>YEAR(tbl_Sales[[#This Row],[Date]])</f>
        <v>2016</v>
      </c>
    </row>
    <row r="1683" spans="1:17" x14ac:dyDescent="0.25">
      <c r="A1683" s="1">
        <v>42541</v>
      </c>
      <c r="B1683">
        <v>780000</v>
      </c>
      <c r="C1683" t="s">
        <v>2</v>
      </c>
      <c r="D1683" t="s">
        <v>12428</v>
      </c>
      <c r="E1683" t="s">
        <v>5</v>
      </c>
      <c r="F1683">
        <v>3018</v>
      </c>
      <c r="G1683">
        <v>4</v>
      </c>
      <c r="H1683">
        <v>1</v>
      </c>
      <c r="I1683">
        <v>4</v>
      </c>
      <c r="J1683">
        <v>655</v>
      </c>
      <c r="L1683" t="s">
        <v>1836</v>
      </c>
      <c r="M1683" t="s">
        <v>67</v>
      </c>
      <c r="N1683" t="s">
        <v>69</v>
      </c>
      <c r="O1683" s="6" t="str">
        <f>INDEX(lkp_Region,MATCH(tbl_Sales[[#This Row],[Suburb]],lkp_Suburb,0))</f>
        <v>Western Metropolitan</v>
      </c>
      <c r="P1683" s="6">
        <f>MONTH(tbl_Sales[[#This Row],[Date]])</f>
        <v>6</v>
      </c>
      <c r="Q1683" s="6">
        <f>YEAR(tbl_Sales[[#This Row],[Date]])</f>
        <v>2016</v>
      </c>
    </row>
    <row r="1684" spans="1:17" x14ac:dyDescent="0.25">
      <c r="A1684" s="1">
        <v>42541</v>
      </c>
      <c r="B1684">
        <v>780000</v>
      </c>
      <c r="C1684" t="s">
        <v>2</v>
      </c>
      <c r="D1684" t="s">
        <v>12428</v>
      </c>
      <c r="E1684" t="s">
        <v>5</v>
      </c>
      <c r="F1684">
        <v>3165</v>
      </c>
      <c r="G1684">
        <v>3</v>
      </c>
      <c r="H1684">
        <v>1</v>
      </c>
      <c r="I1684">
        <v>1</v>
      </c>
      <c r="J1684">
        <v>710</v>
      </c>
      <c r="K1684">
        <v>1966</v>
      </c>
      <c r="L1684" t="s">
        <v>1837</v>
      </c>
      <c r="M1684" t="s">
        <v>138</v>
      </c>
      <c r="N1684" t="s">
        <v>57</v>
      </c>
      <c r="O1684" s="6" t="str">
        <f>INDEX(lkp_Region,MATCH(tbl_Sales[[#This Row],[Suburb]],lkp_Suburb,0))</f>
        <v>Southern Metropolitan</v>
      </c>
      <c r="P1684" s="6">
        <f>MONTH(tbl_Sales[[#This Row],[Date]])</f>
        <v>6</v>
      </c>
      <c r="Q1684" s="6">
        <f>YEAR(tbl_Sales[[#This Row],[Date]])</f>
        <v>2016</v>
      </c>
    </row>
    <row r="1685" spans="1:17" x14ac:dyDescent="0.25">
      <c r="A1685" s="1">
        <v>42541</v>
      </c>
      <c r="B1685">
        <v>1001000</v>
      </c>
      <c r="C1685" t="s">
        <v>2</v>
      </c>
      <c r="D1685" t="s">
        <v>12425</v>
      </c>
      <c r="E1685" t="s">
        <v>10</v>
      </c>
      <c r="F1685">
        <v>3165</v>
      </c>
      <c r="G1685">
        <v>3</v>
      </c>
      <c r="H1685">
        <v>1</v>
      </c>
      <c r="I1685">
        <v>1</v>
      </c>
      <c r="J1685">
        <v>598</v>
      </c>
      <c r="L1685" t="s">
        <v>1838</v>
      </c>
      <c r="M1685" t="s">
        <v>138</v>
      </c>
      <c r="N1685" t="s">
        <v>57</v>
      </c>
      <c r="O1685" s="6" t="str">
        <f>INDEX(lkp_Region,MATCH(tbl_Sales[[#This Row],[Suburb]],lkp_Suburb,0))</f>
        <v>Southern Metropolitan</v>
      </c>
      <c r="P1685" s="6">
        <f>MONTH(tbl_Sales[[#This Row],[Date]])</f>
        <v>6</v>
      </c>
      <c r="Q1685" s="6">
        <f>YEAR(tbl_Sales[[#This Row],[Date]])</f>
        <v>2016</v>
      </c>
    </row>
    <row r="1686" spans="1:17" x14ac:dyDescent="0.25">
      <c r="A1686" s="1">
        <v>42541</v>
      </c>
      <c r="B1686">
        <v>1210000</v>
      </c>
      <c r="C1686" t="s">
        <v>2</v>
      </c>
      <c r="D1686" t="s">
        <v>12427</v>
      </c>
      <c r="E1686" t="s">
        <v>5</v>
      </c>
      <c r="F1686">
        <v>3071</v>
      </c>
      <c r="G1686">
        <v>3</v>
      </c>
      <c r="H1686">
        <v>2</v>
      </c>
      <c r="I1686">
        <v>2</v>
      </c>
      <c r="J1686">
        <v>398</v>
      </c>
      <c r="L1686" t="s">
        <v>1839</v>
      </c>
      <c r="M1686" t="s">
        <v>60</v>
      </c>
      <c r="N1686" t="s">
        <v>62</v>
      </c>
      <c r="O1686" s="6" t="str">
        <f>INDEX(lkp_Region,MATCH(tbl_Sales[[#This Row],[Suburb]],lkp_Suburb,0))</f>
        <v>Northern Metropolitan</v>
      </c>
      <c r="P1686" s="6">
        <f>MONTH(tbl_Sales[[#This Row],[Date]])</f>
        <v>6</v>
      </c>
      <c r="Q1686" s="6">
        <f>YEAR(tbl_Sales[[#This Row],[Date]])</f>
        <v>2016</v>
      </c>
    </row>
    <row r="1687" spans="1:17" x14ac:dyDescent="0.25">
      <c r="A1687" s="1">
        <v>42541</v>
      </c>
      <c r="B1687">
        <v>526000</v>
      </c>
      <c r="C1687" t="s">
        <v>2</v>
      </c>
      <c r="D1687" t="s">
        <v>12423</v>
      </c>
      <c r="E1687" t="s">
        <v>10</v>
      </c>
      <c r="F1687">
        <v>3081</v>
      </c>
      <c r="G1687">
        <v>2</v>
      </c>
      <c r="H1687">
        <v>1</v>
      </c>
      <c r="I1687">
        <v>1</v>
      </c>
      <c r="J1687">
        <v>310</v>
      </c>
      <c r="K1687">
        <v>1994</v>
      </c>
      <c r="L1687" t="s">
        <v>1840</v>
      </c>
      <c r="M1687" t="s">
        <v>748</v>
      </c>
      <c r="N1687" t="s">
        <v>150</v>
      </c>
      <c r="O1687" s="6" t="str">
        <f>INDEX(lkp_Region,MATCH(tbl_Sales[[#This Row],[Suburb]],lkp_Suburb,0))</f>
        <v>Eastern Metropolitan</v>
      </c>
      <c r="P1687" s="6">
        <f>MONTH(tbl_Sales[[#This Row],[Date]])</f>
        <v>6</v>
      </c>
      <c r="Q1687" s="6">
        <f>YEAR(tbl_Sales[[#This Row],[Date]])</f>
        <v>2016</v>
      </c>
    </row>
    <row r="1688" spans="1:17" x14ac:dyDescent="0.25">
      <c r="A1688" s="1">
        <v>42541</v>
      </c>
      <c r="B1688">
        <v>750000</v>
      </c>
      <c r="C1688" t="s">
        <v>2</v>
      </c>
      <c r="D1688" t="s">
        <v>12427</v>
      </c>
      <c r="E1688" t="s">
        <v>5</v>
      </c>
      <c r="F1688">
        <v>3084</v>
      </c>
      <c r="G1688">
        <v>3</v>
      </c>
      <c r="H1688">
        <v>1</v>
      </c>
      <c r="I1688">
        <v>2</v>
      </c>
      <c r="J1688">
        <v>577</v>
      </c>
      <c r="K1688">
        <v>1955</v>
      </c>
      <c r="L1688" t="s">
        <v>1841</v>
      </c>
      <c r="M1688" t="s">
        <v>211</v>
      </c>
      <c r="N1688" t="s">
        <v>150</v>
      </c>
      <c r="O1688" s="6" t="str">
        <f>INDEX(lkp_Region,MATCH(tbl_Sales[[#This Row],[Suburb]],lkp_Suburb,0))</f>
        <v>Eastern Metropolitan</v>
      </c>
      <c r="P1688" s="6">
        <f>MONTH(tbl_Sales[[#This Row],[Date]])</f>
        <v>6</v>
      </c>
      <c r="Q1688" s="6">
        <f>YEAR(tbl_Sales[[#This Row],[Date]])</f>
        <v>2016</v>
      </c>
    </row>
    <row r="1689" spans="1:17" x14ac:dyDescent="0.25">
      <c r="A1689" s="1">
        <v>42542</v>
      </c>
      <c r="B1689">
        <v>911000</v>
      </c>
      <c r="C1689" t="s">
        <v>51</v>
      </c>
      <c r="D1689" t="s">
        <v>12427</v>
      </c>
      <c r="E1689" t="s">
        <v>10</v>
      </c>
      <c r="F1689">
        <v>3121</v>
      </c>
      <c r="G1689">
        <v>3</v>
      </c>
      <c r="H1689">
        <v>2</v>
      </c>
      <c r="I1689">
        <v>1</v>
      </c>
      <c r="J1689">
        <v>0</v>
      </c>
      <c r="K1689">
        <v>2000</v>
      </c>
      <c r="L1689" t="s">
        <v>1842</v>
      </c>
      <c r="M1689" t="s">
        <v>6</v>
      </c>
      <c r="N1689" t="s">
        <v>8</v>
      </c>
      <c r="O1689" s="6" t="str">
        <f>INDEX(lkp_Region,MATCH(tbl_Sales[[#This Row],[Suburb]],lkp_Suburb,0))</f>
        <v>Northern Metropolitan</v>
      </c>
      <c r="P1689" s="6">
        <f>MONTH(tbl_Sales[[#This Row],[Date]])</f>
        <v>6</v>
      </c>
      <c r="Q1689" s="6">
        <f>YEAR(tbl_Sales[[#This Row],[Date]])</f>
        <v>2016</v>
      </c>
    </row>
    <row r="1690" spans="1:17" x14ac:dyDescent="0.25">
      <c r="A1690" s="1">
        <v>42542</v>
      </c>
      <c r="B1690">
        <v>1350000</v>
      </c>
      <c r="C1690" t="s">
        <v>2</v>
      </c>
      <c r="D1690" t="s">
        <v>12425</v>
      </c>
      <c r="E1690" t="s">
        <v>5</v>
      </c>
      <c r="F1690">
        <v>3121</v>
      </c>
      <c r="G1690">
        <v>3</v>
      </c>
      <c r="H1690">
        <v>1</v>
      </c>
      <c r="I1690">
        <v>2</v>
      </c>
      <c r="J1690">
        <v>332</v>
      </c>
      <c r="K1690">
        <v>1940</v>
      </c>
      <c r="L1690" t="s">
        <v>1843</v>
      </c>
      <c r="M1690" t="s">
        <v>6</v>
      </c>
      <c r="N1690" t="s">
        <v>8</v>
      </c>
      <c r="O1690" s="6" t="str">
        <f>INDEX(lkp_Region,MATCH(tbl_Sales[[#This Row],[Suburb]],lkp_Suburb,0))</f>
        <v>Northern Metropolitan</v>
      </c>
      <c r="P1690" s="6">
        <f>MONTH(tbl_Sales[[#This Row],[Date]])</f>
        <v>6</v>
      </c>
      <c r="Q1690" s="6">
        <f>YEAR(tbl_Sales[[#This Row],[Date]])</f>
        <v>2016</v>
      </c>
    </row>
    <row r="1691" spans="1:17" x14ac:dyDescent="0.25">
      <c r="A1691" s="1">
        <v>42542</v>
      </c>
      <c r="B1691">
        <v>2100000</v>
      </c>
      <c r="C1691" t="s">
        <v>2</v>
      </c>
      <c r="D1691" t="s">
        <v>12428</v>
      </c>
      <c r="E1691" t="s">
        <v>10</v>
      </c>
      <c r="F1691">
        <v>3127</v>
      </c>
      <c r="G1691">
        <v>3</v>
      </c>
      <c r="H1691">
        <v>2</v>
      </c>
      <c r="I1691">
        <v>2</v>
      </c>
      <c r="J1691">
        <v>1255</v>
      </c>
      <c r="L1691" t="s">
        <v>1844</v>
      </c>
      <c r="M1691" t="s">
        <v>11</v>
      </c>
      <c r="N1691" t="s">
        <v>14</v>
      </c>
      <c r="O1691" s="6" t="str">
        <f>INDEX(lkp_Region,MATCH(tbl_Sales[[#This Row],[Suburb]],lkp_Suburb,0))</f>
        <v>Southern Metropolitan</v>
      </c>
      <c r="P1691" s="6">
        <f>MONTH(tbl_Sales[[#This Row],[Date]])</f>
        <v>6</v>
      </c>
      <c r="Q1691" s="6">
        <f>YEAR(tbl_Sales[[#This Row],[Date]])</f>
        <v>2016</v>
      </c>
    </row>
    <row r="1692" spans="1:17" x14ac:dyDescent="0.25">
      <c r="A1692" s="1">
        <v>42542</v>
      </c>
      <c r="B1692">
        <v>1253000</v>
      </c>
      <c r="C1692" t="s">
        <v>51</v>
      </c>
      <c r="D1692" t="s">
        <v>12429</v>
      </c>
      <c r="E1692" t="s">
        <v>10</v>
      </c>
      <c r="F1692">
        <v>3145</v>
      </c>
      <c r="G1692">
        <v>3</v>
      </c>
      <c r="H1692">
        <v>2</v>
      </c>
      <c r="I1692">
        <v>1</v>
      </c>
      <c r="J1692">
        <v>216</v>
      </c>
      <c r="K1692">
        <v>1994</v>
      </c>
      <c r="L1692" t="s">
        <v>1845</v>
      </c>
      <c r="M1692" t="s">
        <v>74</v>
      </c>
      <c r="N1692" t="s">
        <v>76</v>
      </c>
      <c r="O1692" s="6" t="str">
        <f>INDEX(lkp_Region,MATCH(tbl_Sales[[#This Row],[Suburb]],lkp_Suburb,0))</f>
        <v>Southern Metropolitan</v>
      </c>
      <c r="P1692" s="6">
        <f>MONTH(tbl_Sales[[#This Row],[Date]])</f>
        <v>6</v>
      </c>
      <c r="Q1692" s="6">
        <f>YEAR(tbl_Sales[[#This Row],[Date]])</f>
        <v>2016</v>
      </c>
    </row>
    <row r="1693" spans="1:17" x14ac:dyDescent="0.25">
      <c r="A1693" s="1">
        <v>42542</v>
      </c>
      <c r="B1693">
        <v>1300000</v>
      </c>
      <c r="C1693" t="s">
        <v>2</v>
      </c>
      <c r="D1693" t="s">
        <v>12429</v>
      </c>
      <c r="E1693" t="s">
        <v>5</v>
      </c>
      <c r="F1693">
        <v>3143</v>
      </c>
      <c r="G1693">
        <v>3</v>
      </c>
      <c r="H1693">
        <v>1</v>
      </c>
      <c r="I1693">
        <v>2</v>
      </c>
      <c r="J1693">
        <v>212</v>
      </c>
      <c r="K1693">
        <v>1900</v>
      </c>
      <c r="L1693" t="s">
        <v>1846</v>
      </c>
      <c r="M1693" t="s">
        <v>283</v>
      </c>
      <c r="N1693" t="s">
        <v>76</v>
      </c>
      <c r="O1693" s="6" t="str">
        <f>INDEX(lkp_Region,MATCH(tbl_Sales[[#This Row],[Suburb]],lkp_Suburb,0))</f>
        <v>Southern Metropolitan</v>
      </c>
      <c r="P1693" s="6">
        <f>MONTH(tbl_Sales[[#This Row],[Date]])</f>
        <v>6</v>
      </c>
      <c r="Q1693" s="6">
        <f>YEAR(tbl_Sales[[#This Row],[Date]])</f>
        <v>2016</v>
      </c>
    </row>
    <row r="1694" spans="1:17" x14ac:dyDescent="0.25">
      <c r="A1694" s="1">
        <v>42542</v>
      </c>
      <c r="B1694">
        <v>1915000</v>
      </c>
      <c r="C1694" t="s">
        <v>2</v>
      </c>
      <c r="D1694" t="s">
        <v>12429</v>
      </c>
      <c r="E1694" t="s">
        <v>5</v>
      </c>
      <c r="F1694">
        <v>3145</v>
      </c>
      <c r="G1694">
        <v>3</v>
      </c>
      <c r="H1694">
        <v>2</v>
      </c>
      <c r="I1694">
        <v>2</v>
      </c>
      <c r="J1694">
        <v>700</v>
      </c>
      <c r="K1694">
        <v>1920</v>
      </c>
      <c r="L1694" t="s">
        <v>1847</v>
      </c>
      <c r="M1694" t="s">
        <v>74</v>
      </c>
      <c r="N1694" t="s">
        <v>76</v>
      </c>
      <c r="O1694" s="6" t="str">
        <f>INDEX(lkp_Region,MATCH(tbl_Sales[[#This Row],[Suburb]],lkp_Suburb,0))</f>
        <v>Southern Metropolitan</v>
      </c>
      <c r="P1694" s="6">
        <f>MONTH(tbl_Sales[[#This Row],[Date]])</f>
        <v>6</v>
      </c>
      <c r="Q1694" s="6">
        <f>YEAR(tbl_Sales[[#This Row],[Date]])</f>
        <v>2016</v>
      </c>
    </row>
    <row r="1695" spans="1:17" x14ac:dyDescent="0.25">
      <c r="A1695" s="1">
        <v>42542</v>
      </c>
      <c r="B1695">
        <v>450000</v>
      </c>
      <c r="C1695" t="s">
        <v>13</v>
      </c>
      <c r="D1695" t="s">
        <v>12432</v>
      </c>
      <c r="E1695" t="s">
        <v>5</v>
      </c>
      <c r="F1695">
        <v>3182</v>
      </c>
      <c r="G1695">
        <v>1</v>
      </c>
      <c r="H1695">
        <v>1</v>
      </c>
      <c r="I1695">
        <v>1</v>
      </c>
      <c r="J1695">
        <v>0</v>
      </c>
      <c r="L1695" t="s">
        <v>1848</v>
      </c>
      <c r="M1695" t="s">
        <v>156</v>
      </c>
      <c r="N1695" t="s">
        <v>26</v>
      </c>
      <c r="O1695" s="6" t="str">
        <f>INDEX(lkp_Region,MATCH(tbl_Sales[[#This Row],[Suburb]],lkp_Suburb,0))</f>
        <v>Southern Metropolitan</v>
      </c>
      <c r="P1695" s="6">
        <f>MONTH(tbl_Sales[[#This Row],[Date]])</f>
        <v>6</v>
      </c>
      <c r="Q1695" s="6">
        <f>YEAR(tbl_Sales[[#This Row],[Date]])</f>
        <v>2016</v>
      </c>
    </row>
    <row r="1696" spans="1:17" x14ac:dyDescent="0.25">
      <c r="A1696" s="1">
        <v>42542</v>
      </c>
      <c r="B1696">
        <v>378000</v>
      </c>
      <c r="C1696" t="s">
        <v>2</v>
      </c>
      <c r="D1696" t="s">
        <v>12428</v>
      </c>
      <c r="E1696" t="s">
        <v>10</v>
      </c>
      <c r="F1696">
        <v>3060</v>
      </c>
      <c r="G1696">
        <v>2</v>
      </c>
      <c r="H1696">
        <v>1</v>
      </c>
      <c r="I1696">
        <v>1</v>
      </c>
      <c r="J1696">
        <v>215</v>
      </c>
      <c r="K1696">
        <v>1990</v>
      </c>
      <c r="L1696" t="s">
        <v>1849</v>
      </c>
      <c r="M1696" t="s">
        <v>16</v>
      </c>
      <c r="N1696" t="s">
        <v>18</v>
      </c>
      <c r="O1696" s="6" t="str">
        <f>INDEX(lkp_Region,MATCH(tbl_Sales[[#This Row],[Suburb]],lkp_Suburb,0))</f>
        <v>Northern Metropolitan</v>
      </c>
      <c r="P1696" s="6">
        <f>MONTH(tbl_Sales[[#This Row],[Date]])</f>
        <v>6</v>
      </c>
      <c r="Q1696" s="6">
        <f>YEAR(tbl_Sales[[#This Row],[Date]])</f>
        <v>2016</v>
      </c>
    </row>
    <row r="1697" spans="1:17" x14ac:dyDescent="0.25">
      <c r="A1697" s="1">
        <v>42542</v>
      </c>
      <c r="B1697">
        <v>440000</v>
      </c>
      <c r="C1697" t="s">
        <v>51</v>
      </c>
      <c r="D1697" t="s">
        <v>12427</v>
      </c>
      <c r="E1697" t="s">
        <v>5</v>
      </c>
      <c r="F1697">
        <v>3046</v>
      </c>
      <c r="G1697">
        <v>3</v>
      </c>
      <c r="H1697">
        <v>2</v>
      </c>
      <c r="I1697">
        <v>1</v>
      </c>
      <c r="J1697">
        <v>215</v>
      </c>
      <c r="K1697">
        <v>2010</v>
      </c>
      <c r="L1697" t="s">
        <v>1850</v>
      </c>
      <c r="M1697" t="s">
        <v>78</v>
      </c>
      <c r="N1697" t="s">
        <v>18</v>
      </c>
      <c r="O1697" s="6" t="str">
        <f>INDEX(lkp_Region,MATCH(tbl_Sales[[#This Row],[Suburb]],lkp_Suburb,0))</f>
        <v>Northern Metropolitan</v>
      </c>
      <c r="P1697" s="6">
        <f>MONTH(tbl_Sales[[#This Row],[Date]])</f>
        <v>6</v>
      </c>
      <c r="Q1697" s="6">
        <f>YEAR(tbl_Sales[[#This Row],[Date]])</f>
        <v>2016</v>
      </c>
    </row>
    <row r="1698" spans="1:17" x14ac:dyDescent="0.25">
      <c r="A1698" s="1">
        <v>42542</v>
      </c>
      <c r="B1698">
        <v>445000</v>
      </c>
      <c r="C1698" t="s">
        <v>13</v>
      </c>
      <c r="D1698" t="s">
        <v>12430</v>
      </c>
      <c r="E1698" t="s">
        <v>5</v>
      </c>
      <c r="F1698">
        <v>3058</v>
      </c>
      <c r="G1698">
        <v>2</v>
      </c>
      <c r="H1698">
        <v>1</v>
      </c>
      <c r="I1698">
        <v>1</v>
      </c>
      <c r="J1698">
        <v>0</v>
      </c>
      <c r="K1698">
        <v>2007</v>
      </c>
      <c r="L1698" t="s">
        <v>1851</v>
      </c>
      <c r="M1698" t="s">
        <v>41</v>
      </c>
      <c r="N1698" t="s">
        <v>18</v>
      </c>
      <c r="O1698" s="6" t="str">
        <f>INDEX(lkp_Region,MATCH(tbl_Sales[[#This Row],[Suburb]],lkp_Suburb,0))</f>
        <v>Northern Metropolitan</v>
      </c>
      <c r="P1698" s="6">
        <f>MONTH(tbl_Sales[[#This Row],[Date]])</f>
        <v>6</v>
      </c>
      <c r="Q1698" s="6">
        <f>YEAR(tbl_Sales[[#This Row],[Date]])</f>
        <v>2016</v>
      </c>
    </row>
    <row r="1699" spans="1:17" x14ac:dyDescent="0.25">
      <c r="A1699" s="1">
        <v>42542</v>
      </c>
      <c r="B1699">
        <v>1055000</v>
      </c>
      <c r="C1699" t="s">
        <v>2</v>
      </c>
      <c r="D1699" t="s">
        <v>12427</v>
      </c>
      <c r="E1699" t="s">
        <v>10</v>
      </c>
      <c r="F1699">
        <v>3056</v>
      </c>
      <c r="G1699">
        <v>3</v>
      </c>
      <c r="H1699">
        <v>1</v>
      </c>
      <c r="I1699">
        <v>1</v>
      </c>
      <c r="J1699">
        <v>324</v>
      </c>
      <c r="K1699">
        <v>1930</v>
      </c>
      <c r="L1699" t="s">
        <v>1852</v>
      </c>
      <c r="M1699" t="s">
        <v>117</v>
      </c>
      <c r="N1699" t="s">
        <v>18</v>
      </c>
      <c r="O1699" s="6" t="str">
        <f>INDEX(lkp_Region,MATCH(tbl_Sales[[#This Row],[Suburb]],lkp_Suburb,0))</f>
        <v>Northern Metropolitan</v>
      </c>
      <c r="P1699" s="6">
        <f>MONTH(tbl_Sales[[#This Row],[Date]])</f>
        <v>6</v>
      </c>
      <c r="Q1699" s="6">
        <f>YEAR(tbl_Sales[[#This Row],[Date]])</f>
        <v>2016</v>
      </c>
    </row>
    <row r="1700" spans="1:17" x14ac:dyDescent="0.25">
      <c r="A1700" s="1">
        <v>42542</v>
      </c>
      <c r="B1700">
        <v>1245000</v>
      </c>
      <c r="C1700" t="s">
        <v>2</v>
      </c>
      <c r="D1700" t="s">
        <v>12423</v>
      </c>
      <c r="E1700" t="s">
        <v>10</v>
      </c>
      <c r="F1700">
        <v>3055</v>
      </c>
      <c r="G1700">
        <v>3</v>
      </c>
      <c r="H1700">
        <v>1</v>
      </c>
      <c r="I1700">
        <v>1</v>
      </c>
      <c r="J1700">
        <v>412</v>
      </c>
      <c r="K1700">
        <v>1934</v>
      </c>
      <c r="L1700" t="s">
        <v>1853</v>
      </c>
      <c r="M1700" t="s">
        <v>80</v>
      </c>
      <c r="N1700" t="s">
        <v>18</v>
      </c>
      <c r="O1700" s="6" t="str">
        <f>INDEX(lkp_Region,MATCH(tbl_Sales[[#This Row],[Suburb]],lkp_Suburb,0))</f>
        <v>Northern Metropolitan</v>
      </c>
      <c r="P1700" s="6">
        <f>MONTH(tbl_Sales[[#This Row],[Date]])</f>
        <v>6</v>
      </c>
      <c r="Q1700" s="6">
        <f>YEAR(tbl_Sales[[#This Row],[Date]])</f>
        <v>2016</v>
      </c>
    </row>
    <row r="1701" spans="1:17" x14ac:dyDescent="0.25">
      <c r="A1701" s="1">
        <v>42542</v>
      </c>
      <c r="B1701">
        <v>1574000</v>
      </c>
      <c r="C1701" t="s">
        <v>2</v>
      </c>
      <c r="D1701" t="s">
        <v>12429</v>
      </c>
      <c r="E1701" t="s">
        <v>10</v>
      </c>
      <c r="F1701">
        <v>3057</v>
      </c>
      <c r="G1701">
        <v>3</v>
      </c>
      <c r="H1701">
        <v>3</v>
      </c>
      <c r="I1701">
        <v>2</v>
      </c>
      <c r="J1701">
        <v>336</v>
      </c>
      <c r="K1701">
        <v>2007</v>
      </c>
      <c r="L1701" t="s">
        <v>1854</v>
      </c>
      <c r="M1701" t="s">
        <v>83</v>
      </c>
      <c r="N1701" t="s">
        <v>18</v>
      </c>
      <c r="O1701" s="6" t="str">
        <f>INDEX(lkp_Region,MATCH(tbl_Sales[[#This Row],[Suburb]],lkp_Suburb,0))</f>
        <v>Northern Metropolitan</v>
      </c>
      <c r="P1701" s="6">
        <f>MONTH(tbl_Sales[[#This Row],[Date]])</f>
        <v>6</v>
      </c>
      <c r="Q1701" s="6">
        <f>YEAR(tbl_Sales[[#This Row],[Date]])</f>
        <v>2016</v>
      </c>
    </row>
    <row r="1702" spans="1:17" x14ac:dyDescent="0.25">
      <c r="A1702" s="1">
        <v>42542</v>
      </c>
      <c r="B1702">
        <v>650000</v>
      </c>
      <c r="C1702" t="s">
        <v>2</v>
      </c>
      <c r="D1702" t="s">
        <v>12427</v>
      </c>
      <c r="E1702" t="s">
        <v>5</v>
      </c>
      <c r="F1702">
        <v>3033</v>
      </c>
      <c r="G1702">
        <v>3</v>
      </c>
      <c r="H1702">
        <v>2</v>
      </c>
      <c r="I1702">
        <v>2</v>
      </c>
      <c r="J1702">
        <v>3977</v>
      </c>
      <c r="K1702">
        <v>2013</v>
      </c>
      <c r="L1702" t="s">
        <v>1855</v>
      </c>
      <c r="M1702" t="s">
        <v>119</v>
      </c>
      <c r="N1702" t="s">
        <v>49</v>
      </c>
      <c r="O1702" s="6" t="str">
        <f>INDEX(lkp_Region,MATCH(tbl_Sales[[#This Row],[Suburb]],lkp_Suburb,0))</f>
        <v>Western Metropolitan</v>
      </c>
      <c r="P1702" s="6">
        <f>MONTH(tbl_Sales[[#This Row],[Date]])</f>
        <v>6</v>
      </c>
      <c r="Q1702" s="6">
        <f>YEAR(tbl_Sales[[#This Row],[Date]])</f>
        <v>2016</v>
      </c>
    </row>
    <row r="1703" spans="1:17" x14ac:dyDescent="0.25">
      <c r="A1703" s="1">
        <v>42542</v>
      </c>
      <c r="B1703">
        <v>785000</v>
      </c>
      <c r="C1703" t="s">
        <v>2</v>
      </c>
      <c r="D1703" t="s">
        <v>12423</v>
      </c>
      <c r="E1703" t="s">
        <v>10</v>
      </c>
      <c r="F1703">
        <v>3042</v>
      </c>
      <c r="G1703">
        <v>3</v>
      </c>
      <c r="H1703">
        <v>1</v>
      </c>
      <c r="I1703">
        <v>2</v>
      </c>
      <c r="J1703">
        <v>620</v>
      </c>
      <c r="L1703" t="s">
        <v>1856</v>
      </c>
      <c r="M1703" t="s">
        <v>86</v>
      </c>
      <c r="N1703" t="s">
        <v>49</v>
      </c>
      <c r="O1703" s="6" t="str">
        <f>INDEX(lkp_Region,MATCH(tbl_Sales[[#This Row],[Suburb]],lkp_Suburb,0))</f>
        <v>Western Metropolitan</v>
      </c>
      <c r="P1703" s="6">
        <f>MONTH(tbl_Sales[[#This Row],[Date]])</f>
        <v>6</v>
      </c>
      <c r="Q1703" s="6">
        <f>YEAR(tbl_Sales[[#This Row],[Date]])</f>
        <v>2016</v>
      </c>
    </row>
    <row r="1704" spans="1:17" x14ac:dyDescent="0.25">
      <c r="A1704" s="1">
        <v>42542</v>
      </c>
      <c r="B1704">
        <v>1180000</v>
      </c>
      <c r="C1704" t="s">
        <v>2</v>
      </c>
      <c r="D1704" t="s">
        <v>12429</v>
      </c>
      <c r="E1704" t="s">
        <v>10</v>
      </c>
      <c r="F1704">
        <v>3166</v>
      </c>
      <c r="G1704">
        <v>4</v>
      </c>
      <c r="H1704">
        <v>1</v>
      </c>
      <c r="I1704">
        <v>2</v>
      </c>
      <c r="J1704">
        <v>604</v>
      </c>
      <c r="K1704">
        <v>1965</v>
      </c>
      <c r="L1704" t="s">
        <v>1857</v>
      </c>
      <c r="M1704" t="s">
        <v>246</v>
      </c>
      <c r="N1704" t="s">
        <v>31</v>
      </c>
      <c r="O1704" s="6" t="str">
        <f>INDEX(lkp_Region,MATCH(tbl_Sales[[#This Row],[Suburb]],lkp_Suburb,0))</f>
        <v>Southern Metropolitan</v>
      </c>
      <c r="P1704" s="6">
        <f>MONTH(tbl_Sales[[#This Row],[Date]])</f>
        <v>6</v>
      </c>
      <c r="Q1704" s="6">
        <f>YEAR(tbl_Sales[[#This Row],[Date]])</f>
        <v>2016</v>
      </c>
    </row>
    <row r="1705" spans="1:17" x14ac:dyDescent="0.25">
      <c r="A1705" s="1">
        <v>42542</v>
      </c>
      <c r="B1705">
        <v>600000</v>
      </c>
      <c r="C1705" t="s">
        <v>13</v>
      </c>
      <c r="D1705" t="s">
        <v>12430</v>
      </c>
      <c r="E1705" t="s">
        <v>5</v>
      </c>
      <c r="F1705">
        <v>3207</v>
      </c>
      <c r="G1705">
        <v>2</v>
      </c>
      <c r="H1705">
        <v>1</v>
      </c>
      <c r="I1705">
        <v>1</v>
      </c>
      <c r="J1705">
        <v>0</v>
      </c>
      <c r="K1705">
        <v>2005</v>
      </c>
      <c r="L1705" t="s">
        <v>1858</v>
      </c>
      <c r="M1705" t="s">
        <v>24</v>
      </c>
      <c r="N1705" t="s">
        <v>88</v>
      </c>
      <c r="O1705" s="6" t="str">
        <f>INDEX(lkp_Region,MATCH(tbl_Sales[[#This Row],[Suburb]],lkp_Suburb,0))</f>
        <v>Southern Metropolitan</v>
      </c>
      <c r="P1705" s="6">
        <f>MONTH(tbl_Sales[[#This Row],[Date]])</f>
        <v>6</v>
      </c>
      <c r="Q1705" s="6">
        <f>YEAR(tbl_Sales[[#This Row],[Date]])</f>
        <v>2016</v>
      </c>
    </row>
    <row r="1706" spans="1:17" x14ac:dyDescent="0.25">
      <c r="A1706" s="1">
        <v>42542</v>
      </c>
      <c r="B1706">
        <v>316000</v>
      </c>
      <c r="C1706" t="s">
        <v>13</v>
      </c>
      <c r="D1706" t="s">
        <v>12425</v>
      </c>
      <c r="E1706" t="s">
        <v>10</v>
      </c>
      <c r="F1706">
        <v>3011</v>
      </c>
      <c r="G1706">
        <v>2</v>
      </c>
      <c r="H1706">
        <v>1</v>
      </c>
      <c r="I1706">
        <v>1</v>
      </c>
      <c r="J1706">
        <v>0</v>
      </c>
      <c r="K1706">
        <v>1960</v>
      </c>
      <c r="L1706" t="s">
        <v>1859</v>
      </c>
      <c r="M1706" t="s">
        <v>22</v>
      </c>
      <c r="N1706" t="s">
        <v>21</v>
      </c>
      <c r="O1706" s="6" t="str">
        <f>INDEX(lkp_Region,MATCH(tbl_Sales[[#This Row],[Suburb]],lkp_Suburb,0))</f>
        <v>Western Metropolitan</v>
      </c>
      <c r="P1706" s="6">
        <f>MONTH(tbl_Sales[[#This Row],[Date]])</f>
        <v>6</v>
      </c>
      <c r="Q1706" s="6">
        <f>YEAR(tbl_Sales[[#This Row],[Date]])</f>
        <v>2016</v>
      </c>
    </row>
    <row r="1707" spans="1:17" x14ac:dyDescent="0.25">
      <c r="A1707" s="1">
        <v>42542</v>
      </c>
      <c r="B1707">
        <v>472500</v>
      </c>
      <c r="C1707" t="s">
        <v>2</v>
      </c>
      <c r="D1707" t="s">
        <v>12426</v>
      </c>
      <c r="E1707" t="s">
        <v>10</v>
      </c>
      <c r="F1707">
        <v>3047</v>
      </c>
      <c r="G1707">
        <v>2</v>
      </c>
      <c r="H1707">
        <v>1</v>
      </c>
      <c r="I1707">
        <v>2</v>
      </c>
      <c r="J1707">
        <v>729</v>
      </c>
      <c r="K1707">
        <v>1960</v>
      </c>
      <c r="L1707" t="s">
        <v>1860</v>
      </c>
      <c r="M1707" t="s">
        <v>779</v>
      </c>
      <c r="N1707" t="s">
        <v>195</v>
      </c>
      <c r="O1707" s="6" t="str">
        <f>INDEX(lkp_Region,MATCH(tbl_Sales[[#This Row],[Suburb]],lkp_Suburb,0))</f>
        <v>Northern Metropolitan</v>
      </c>
      <c r="P1707" s="6">
        <f>MONTH(tbl_Sales[[#This Row],[Date]])</f>
        <v>6</v>
      </c>
      <c r="Q1707" s="6">
        <f>YEAR(tbl_Sales[[#This Row],[Date]])</f>
        <v>2016</v>
      </c>
    </row>
    <row r="1708" spans="1:17" x14ac:dyDescent="0.25">
      <c r="A1708" s="1">
        <v>42542</v>
      </c>
      <c r="B1708">
        <v>800000</v>
      </c>
      <c r="C1708" t="s">
        <v>51</v>
      </c>
      <c r="D1708" t="s">
        <v>12429</v>
      </c>
      <c r="E1708" t="s">
        <v>10</v>
      </c>
      <c r="F1708">
        <v>3165</v>
      </c>
      <c r="G1708">
        <v>3</v>
      </c>
      <c r="H1708">
        <v>2</v>
      </c>
      <c r="I1708">
        <v>1</v>
      </c>
      <c r="J1708">
        <v>353</v>
      </c>
      <c r="L1708" t="s">
        <v>1861</v>
      </c>
      <c r="M1708" t="s">
        <v>138</v>
      </c>
      <c r="N1708" t="s">
        <v>57</v>
      </c>
      <c r="O1708" s="6" t="str">
        <f>INDEX(lkp_Region,MATCH(tbl_Sales[[#This Row],[Suburb]],lkp_Suburb,0))</f>
        <v>Southern Metropolitan</v>
      </c>
      <c r="P1708" s="6">
        <f>MONTH(tbl_Sales[[#This Row],[Date]])</f>
        <v>6</v>
      </c>
      <c r="Q1708" s="6">
        <f>YEAR(tbl_Sales[[#This Row],[Date]])</f>
        <v>2016</v>
      </c>
    </row>
    <row r="1709" spans="1:17" x14ac:dyDescent="0.25">
      <c r="A1709" s="1">
        <v>42542</v>
      </c>
      <c r="B1709">
        <v>1317500</v>
      </c>
      <c r="C1709" t="s">
        <v>2</v>
      </c>
      <c r="D1709" t="s">
        <v>12429</v>
      </c>
      <c r="E1709" t="s">
        <v>10</v>
      </c>
      <c r="F1709">
        <v>3204</v>
      </c>
      <c r="G1709">
        <v>3</v>
      </c>
      <c r="H1709">
        <v>1</v>
      </c>
      <c r="I1709">
        <v>1</v>
      </c>
      <c r="J1709">
        <v>576</v>
      </c>
      <c r="K1709">
        <v>1945</v>
      </c>
      <c r="L1709" t="s">
        <v>1862</v>
      </c>
      <c r="M1709" t="s">
        <v>55</v>
      </c>
      <c r="N1709" t="s">
        <v>57</v>
      </c>
      <c r="O1709" s="6" t="str">
        <f>INDEX(lkp_Region,MATCH(tbl_Sales[[#This Row],[Suburb]],lkp_Suburb,0))</f>
        <v>Southern Metropolitan</v>
      </c>
      <c r="P1709" s="6">
        <f>MONTH(tbl_Sales[[#This Row],[Date]])</f>
        <v>6</v>
      </c>
      <c r="Q1709" s="6">
        <f>YEAR(tbl_Sales[[#This Row],[Date]])</f>
        <v>2016</v>
      </c>
    </row>
    <row r="1710" spans="1:17" x14ac:dyDescent="0.25">
      <c r="A1710" s="1">
        <v>42542</v>
      </c>
      <c r="B1710">
        <v>1390000</v>
      </c>
      <c r="C1710" t="s">
        <v>2</v>
      </c>
      <c r="D1710" t="s">
        <v>12429</v>
      </c>
      <c r="E1710" t="s">
        <v>10</v>
      </c>
      <c r="F1710">
        <v>3165</v>
      </c>
      <c r="G1710">
        <v>3</v>
      </c>
      <c r="H1710">
        <v>2</v>
      </c>
      <c r="I1710">
        <v>2</v>
      </c>
      <c r="J1710">
        <v>590</v>
      </c>
      <c r="K1710">
        <v>1960</v>
      </c>
      <c r="L1710" t="s">
        <v>1863</v>
      </c>
      <c r="M1710" t="s">
        <v>138</v>
      </c>
      <c r="N1710" t="s">
        <v>57</v>
      </c>
      <c r="O1710" s="6" t="str">
        <f>INDEX(lkp_Region,MATCH(tbl_Sales[[#This Row],[Suburb]],lkp_Suburb,0))</f>
        <v>Southern Metropolitan</v>
      </c>
      <c r="P1710" s="6">
        <f>MONTH(tbl_Sales[[#This Row],[Date]])</f>
        <v>6</v>
      </c>
      <c r="Q1710" s="6">
        <f>YEAR(tbl_Sales[[#This Row],[Date]])</f>
        <v>2016</v>
      </c>
    </row>
    <row r="1711" spans="1:17" x14ac:dyDescent="0.25">
      <c r="A1711" s="1">
        <v>42542</v>
      </c>
      <c r="B1711">
        <v>450000</v>
      </c>
      <c r="C1711" t="s">
        <v>2</v>
      </c>
      <c r="D1711" t="s">
        <v>12427</v>
      </c>
      <c r="E1711" t="s">
        <v>5</v>
      </c>
      <c r="F1711">
        <v>3073</v>
      </c>
      <c r="G1711">
        <v>3</v>
      </c>
      <c r="H1711">
        <v>2</v>
      </c>
      <c r="I1711">
        <v>2</v>
      </c>
      <c r="J1711">
        <v>185</v>
      </c>
      <c r="L1711" t="s">
        <v>1864</v>
      </c>
      <c r="M1711" t="s">
        <v>93</v>
      </c>
      <c r="N1711" t="s">
        <v>62</v>
      </c>
      <c r="O1711" s="6" t="str">
        <f>INDEX(lkp_Region,MATCH(tbl_Sales[[#This Row],[Suburb]],lkp_Suburb,0))</f>
        <v>Northern Metropolitan</v>
      </c>
      <c r="P1711" s="6">
        <f>MONTH(tbl_Sales[[#This Row],[Date]])</f>
        <v>6</v>
      </c>
      <c r="Q1711" s="6">
        <f>YEAR(tbl_Sales[[#This Row],[Date]])</f>
        <v>2016</v>
      </c>
    </row>
    <row r="1712" spans="1:17" x14ac:dyDescent="0.25">
      <c r="A1712" s="1">
        <v>42542</v>
      </c>
      <c r="B1712">
        <v>540000</v>
      </c>
      <c r="C1712" t="s">
        <v>2</v>
      </c>
      <c r="D1712" t="s">
        <v>12427</v>
      </c>
      <c r="E1712" t="s">
        <v>10</v>
      </c>
      <c r="F1712">
        <v>3073</v>
      </c>
      <c r="G1712">
        <v>3</v>
      </c>
      <c r="H1712">
        <v>1</v>
      </c>
      <c r="I1712">
        <v>2</v>
      </c>
      <c r="J1712">
        <v>496</v>
      </c>
      <c r="L1712" t="s">
        <v>1865</v>
      </c>
      <c r="M1712" t="s">
        <v>93</v>
      </c>
      <c r="N1712" t="s">
        <v>62</v>
      </c>
      <c r="O1712" s="6" t="str">
        <f>INDEX(lkp_Region,MATCH(tbl_Sales[[#This Row],[Suburb]],lkp_Suburb,0))</f>
        <v>Northern Metropolitan</v>
      </c>
      <c r="P1712" s="6">
        <f>MONTH(tbl_Sales[[#This Row],[Date]])</f>
        <v>6</v>
      </c>
      <c r="Q1712" s="6">
        <f>YEAR(tbl_Sales[[#This Row],[Date]])</f>
        <v>2016</v>
      </c>
    </row>
    <row r="1713" spans="1:17" x14ac:dyDescent="0.25">
      <c r="A1713" s="1">
        <v>42542</v>
      </c>
      <c r="B1713">
        <v>680000</v>
      </c>
      <c r="C1713" t="s">
        <v>2</v>
      </c>
      <c r="D1713" t="s">
        <v>12428</v>
      </c>
      <c r="E1713" t="s">
        <v>10</v>
      </c>
      <c r="F1713">
        <v>3073</v>
      </c>
      <c r="G1713">
        <v>2</v>
      </c>
      <c r="H1713">
        <v>1</v>
      </c>
      <c r="I1713">
        <v>1</v>
      </c>
      <c r="J1713">
        <v>750</v>
      </c>
      <c r="K1713">
        <v>1960</v>
      </c>
      <c r="L1713" t="s">
        <v>1866</v>
      </c>
      <c r="M1713" t="s">
        <v>93</v>
      </c>
      <c r="N1713" t="s">
        <v>62</v>
      </c>
      <c r="O1713" s="6" t="str">
        <f>INDEX(lkp_Region,MATCH(tbl_Sales[[#This Row],[Suburb]],lkp_Suburb,0))</f>
        <v>Northern Metropolitan</v>
      </c>
      <c r="P1713" s="6">
        <f>MONTH(tbl_Sales[[#This Row],[Date]])</f>
        <v>6</v>
      </c>
      <c r="Q1713" s="6">
        <f>YEAR(tbl_Sales[[#This Row],[Date]])</f>
        <v>2016</v>
      </c>
    </row>
    <row r="1714" spans="1:17" x14ac:dyDescent="0.25">
      <c r="A1714" s="1">
        <v>42542</v>
      </c>
      <c r="B1714">
        <v>786000</v>
      </c>
      <c r="C1714" t="s">
        <v>2</v>
      </c>
      <c r="D1714" t="s">
        <v>12427</v>
      </c>
      <c r="E1714" t="s">
        <v>10</v>
      </c>
      <c r="F1714">
        <v>3073</v>
      </c>
      <c r="G1714">
        <v>4</v>
      </c>
      <c r="H1714">
        <v>3</v>
      </c>
      <c r="I1714">
        <v>1</v>
      </c>
      <c r="J1714">
        <v>595</v>
      </c>
      <c r="K1714">
        <v>2013</v>
      </c>
      <c r="L1714" t="s">
        <v>1867</v>
      </c>
      <c r="M1714" t="s">
        <v>93</v>
      </c>
      <c r="N1714" t="s">
        <v>62</v>
      </c>
      <c r="O1714" s="6" t="str">
        <f>INDEX(lkp_Region,MATCH(tbl_Sales[[#This Row],[Suburb]],lkp_Suburb,0))</f>
        <v>Northern Metropolitan</v>
      </c>
      <c r="P1714" s="6">
        <f>MONTH(tbl_Sales[[#This Row],[Date]])</f>
        <v>6</v>
      </c>
      <c r="Q1714" s="6">
        <f>YEAR(tbl_Sales[[#This Row],[Date]])</f>
        <v>2016</v>
      </c>
    </row>
    <row r="1715" spans="1:17" x14ac:dyDescent="0.25">
      <c r="A1715" s="1">
        <v>42542</v>
      </c>
      <c r="B1715">
        <v>590000</v>
      </c>
      <c r="C1715" t="s">
        <v>2</v>
      </c>
      <c r="D1715" t="s">
        <v>12425</v>
      </c>
      <c r="E1715" t="s">
        <v>10</v>
      </c>
      <c r="F1715">
        <v>3020</v>
      </c>
      <c r="G1715">
        <v>3</v>
      </c>
      <c r="H1715">
        <v>2</v>
      </c>
      <c r="I1715">
        <v>1</v>
      </c>
      <c r="J1715">
        <v>286</v>
      </c>
      <c r="L1715" t="s">
        <v>1868</v>
      </c>
      <c r="M1715" t="s">
        <v>443</v>
      </c>
      <c r="N1715" t="s">
        <v>3</v>
      </c>
      <c r="O1715" s="6" t="str">
        <f>INDEX(lkp_Region,MATCH(tbl_Sales[[#This Row],[Suburb]],lkp_Suburb,0))</f>
        <v>Western Metropolitan</v>
      </c>
      <c r="P1715" s="6">
        <f>MONTH(tbl_Sales[[#This Row],[Date]])</f>
        <v>6</v>
      </c>
      <c r="Q1715" s="6">
        <f>YEAR(tbl_Sales[[#This Row],[Date]])</f>
        <v>2016</v>
      </c>
    </row>
    <row r="1716" spans="1:17" x14ac:dyDescent="0.25">
      <c r="A1716" s="1">
        <v>42542</v>
      </c>
      <c r="B1716">
        <v>2200000</v>
      </c>
      <c r="C1716" t="s">
        <v>2</v>
      </c>
      <c r="D1716" t="s">
        <v>12427</v>
      </c>
      <c r="E1716" t="s">
        <v>10</v>
      </c>
      <c r="F1716">
        <v>3101</v>
      </c>
      <c r="G1716">
        <v>4</v>
      </c>
      <c r="H1716">
        <v>1</v>
      </c>
      <c r="I1716">
        <v>2</v>
      </c>
      <c r="J1716">
        <v>735</v>
      </c>
      <c r="L1716" t="s">
        <v>1869</v>
      </c>
      <c r="M1716" t="s">
        <v>145</v>
      </c>
      <c r="N1716" t="s">
        <v>101</v>
      </c>
      <c r="O1716" s="6" t="str">
        <f>INDEX(lkp_Region,MATCH(tbl_Sales[[#This Row],[Suburb]],lkp_Suburb,0))</f>
        <v>Southern Metropolitan</v>
      </c>
      <c r="P1716" s="6">
        <f>MONTH(tbl_Sales[[#This Row],[Date]])</f>
        <v>6</v>
      </c>
      <c r="Q1716" s="6">
        <f>YEAR(tbl_Sales[[#This Row],[Date]])</f>
        <v>2016</v>
      </c>
    </row>
    <row r="1717" spans="1:17" x14ac:dyDescent="0.25">
      <c r="A1717" s="1">
        <v>42542</v>
      </c>
      <c r="B1717">
        <v>2800000</v>
      </c>
      <c r="C1717" t="s">
        <v>2</v>
      </c>
      <c r="D1717" t="s">
        <v>12427</v>
      </c>
      <c r="E1717" t="s">
        <v>5</v>
      </c>
      <c r="F1717">
        <v>3103</v>
      </c>
      <c r="G1717">
        <v>5</v>
      </c>
      <c r="H1717">
        <v>3</v>
      </c>
      <c r="I1717">
        <v>2</v>
      </c>
      <c r="J1717">
        <v>678</v>
      </c>
      <c r="K1717">
        <v>2001</v>
      </c>
      <c r="L1717" t="s">
        <v>1870</v>
      </c>
      <c r="M1717" t="s">
        <v>274</v>
      </c>
      <c r="N1717" t="s">
        <v>101</v>
      </c>
      <c r="O1717" s="6" t="str">
        <f>INDEX(lkp_Region,MATCH(tbl_Sales[[#This Row],[Suburb]],lkp_Suburb,0))</f>
        <v>Southern Metropolitan</v>
      </c>
      <c r="P1717" s="6">
        <f>MONTH(tbl_Sales[[#This Row],[Date]])</f>
        <v>6</v>
      </c>
      <c r="Q1717" s="6">
        <f>YEAR(tbl_Sales[[#This Row],[Date]])</f>
        <v>2016</v>
      </c>
    </row>
    <row r="1718" spans="1:17" x14ac:dyDescent="0.25">
      <c r="A1718" s="1">
        <v>42542</v>
      </c>
      <c r="B1718">
        <v>1700000</v>
      </c>
      <c r="C1718" t="s">
        <v>2</v>
      </c>
      <c r="D1718" t="s">
        <v>12427</v>
      </c>
      <c r="E1718" t="s">
        <v>5</v>
      </c>
      <c r="F1718">
        <v>3187</v>
      </c>
      <c r="G1718">
        <v>5</v>
      </c>
      <c r="H1718">
        <v>2</v>
      </c>
      <c r="I1718">
        <v>1</v>
      </c>
      <c r="J1718">
        <v>994</v>
      </c>
      <c r="K1718">
        <v>1935</v>
      </c>
      <c r="L1718" t="s">
        <v>1871</v>
      </c>
      <c r="M1718" t="s">
        <v>346</v>
      </c>
      <c r="N1718" t="s">
        <v>107</v>
      </c>
      <c r="O1718" s="6" t="str">
        <f>INDEX(lkp_Region,MATCH(tbl_Sales[[#This Row],[Suburb]],lkp_Suburb,0))</f>
        <v>Southern Metropolitan</v>
      </c>
      <c r="P1718" s="6">
        <f>MONTH(tbl_Sales[[#This Row],[Date]])</f>
        <v>6</v>
      </c>
      <c r="Q1718" s="6">
        <f>YEAR(tbl_Sales[[#This Row],[Date]])</f>
        <v>2016</v>
      </c>
    </row>
    <row r="1719" spans="1:17" x14ac:dyDescent="0.25">
      <c r="A1719" s="1">
        <v>42543</v>
      </c>
      <c r="B1719">
        <v>405000</v>
      </c>
      <c r="C1719" t="s">
        <v>13</v>
      </c>
      <c r="D1719" t="s">
        <v>12432</v>
      </c>
      <c r="E1719" t="s">
        <v>5</v>
      </c>
      <c r="F1719">
        <v>3121</v>
      </c>
      <c r="G1719">
        <v>1</v>
      </c>
      <c r="H1719">
        <v>1</v>
      </c>
      <c r="I1719">
        <v>1</v>
      </c>
      <c r="J1719">
        <v>7455</v>
      </c>
      <c r="K1719">
        <v>2005</v>
      </c>
      <c r="L1719" t="s">
        <v>1872</v>
      </c>
      <c r="M1719" t="s">
        <v>6</v>
      </c>
      <c r="N1719" t="s">
        <v>8</v>
      </c>
      <c r="O1719" s="6" t="str">
        <f>INDEX(lkp_Region,MATCH(tbl_Sales[[#This Row],[Suburb]],lkp_Suburb,0))</f>
        <v>Northern Metropolitan</v>
      </c>
      <c r="P1719" s="6">
        <f>MONTH(tbl_Sales[[#This Row],[Date]])</f>
        <v>6</v>
      </c>
      <c r="Q1719" s="6">
        <f>YEAR(tbl_Sales[[#This Row],[Date]])</f>
        <v>2016</v>
      </c>
    </row>
    <row r="1720" spans="1:17" x14ac:dyDescent="0.25">
      <c r="A1720" s="1">
        <v>42543</v>
      </c>
      <c r="B1720">
        <v>450000</v>
      </c>
      <c r="C1720" t="s">
        <v>13</v>
      </c>
      <c r="D1720" t="s">
        <v>12427</v>
      </c>
      <c r="E1720" t="s">
        <v>10</v>
      </c>
      <c r="F1720">
        <v>3066</v>
      </c>
      <c r="G1720">
        <v>2</v>
      </c>
      <c r="H1720">
        <v>1</v>
      </c>
      <c r="I1720">
        <v>1</v>
      </c>
      <c r="J1720">
        <v>0</v>
      </c>
      <c r="K1720">
        <v>1970</v>
      </c>
      <c r="L1720" t="s">
        <v>1873</v>
      </c>
      <c r="M1720" t="s">
        <v>216</v>
      </c>
      <c r="N1720" t="s">
        <v>8</v>
      </c>
      <c r="O1720" s="6" t="str">
        <f>INDEX(lkp_Region,MATCH(tbl_Sales[[#This Row],[Suburb]],lkp_Suburb,0))</f>
        <v>Northern Metropolitan</v>
      </c>
      <c r="P1720" s="6">
        <f>MONTH(tbl_Sales[[#This Row],[Date]])</f>
        <v>6</v>
      </c>
      <c r="Q1720" s="6">
        <f>YEAR(tbl_Sales[[#This Row],[Date]])</f>
        <v>2016</v>
      </c>
    </row>
    <row r="1721" spans="1:17" x14ac:dyDescent="0.25">
      <c r="A1721" s="1">
        <v>42543</v>
      </c>
      <c r="B1721">
        <v>660000</v>
      </c>
      <c r="C1721" t="s">
        <v>13</v>
      </c>
      <c r="D1721" t="s">
        <v>12428</v>
      </c>
      <c r="E1721" t="s">
        <v>5</v>
      </c>
      <c r="F1721">
        <v>3065</v>
      </c>
      <c r="G1721">
        <v>2</v>
      </c>
      <c r="H1721">
        <v>2</v>
      </c>
      <c r="I1721">
        <v>0</v>
      </c>
      <c r="J1721">
        <v>0</v>
      </c>
      <c r="L1721" t="s">
        <v>1874</v>
      </c>
      <c r="M1721" t="s">
        <v>427</v>
      </c>
      <c r="N1721" t="s">
        <v>8</v>
      </c>
      <c r="O1721" s="6" t="str">
        <f>INDEX(lkp_Region,MATCH(tbl_Sales[[#This Row],[Suburb]],lkp_Suburb,0))</f>
        <v>Northern Metropolitan</v>
      </c>
      <c r="P1721" s="6">
        <f>MONTH(tbl_Sales[[#This Row],[Date]])</f>
        <v>6</v>
      </c>
      <c r="Q1721" s="6">
        <f>YEAR(tbl_Sales[[#This Row],[Date]])</f>
        <v>2016</v>
      </c>
    </row>
    <row r="1722" spans="1:17" x14ac:dyDescent="0.25">
      <c r="A1722" s="1">
        <v>42543</v>
      </c>
      <c r="B1722">
        <v>1950000</v>
      </c>
      <c r="C1722" t="s">
        <v>2</v>
      </c>
      <c r="D1722" t="s">
        <v>12427</v>
      </c>
      <c r="E1722" t="s">
        <v>10</v>
      </c>
      <c r="F1722">
        <v>3054</v>
      </c>
      <c r="G1722">
        <v>4</v>
      </c>
      <c r="H1722">
        <v>2</v>
      </c>
      <c r="I1722">
        <v>2</v>
      </c>
      <c r="J1722">
        <v>207</v>
      </c>
      <c r="K1722">
        <v>1900</v>
      </c>
      <c r="L1722" t="s">
        <v>1875</v>
      </c>
      <c r="M1722" t="s">
        <v>513</v>
      </c>
      <c r="N1722" t="s">
        <v>8</v>
      </c>
      <c r="O1722" s="6" t="str">
        <f>INDEX(lkp_Region,MATCH(tbl_Sales[[#This Row],[Suburb]],lkp_Suburb,0))</f>
        <v>Northern Metropolitan</v>
      </c>
      <c r="P1722" s="6">
        <f>MONTH(tbl_Sales[[#This Row],[Date]])</f>
        <v>6</v>
      </c>
      <c r="Q1722" s="6">
        <f>YEAR(tbl_Sales[[#This Row],[Date]])</f>
        <v>2016</v>
      </c>
    </row>
    <row r="1723" spans="1:17" x14ac:dyDescent="0.25">
      <c r="A1723" s="1">
        <v>42543</v>
      </c>
      <c r="B1723">
        <v>3400000</v>
      </c>
      <c r="C1723" t="s">
        <v>2</v>
      </c>
      <c r="D1723" t="s">
        <v>12429</v>
      </c>
      <c r="E1723" t="s">
        <v>5</v>
      </c>
      <c r="F1723">
        <v>3144</v>
      </c>
      <c r="G1723">
        <v>5</v>
      </c>
      <c r="H1723">
        <v>3</v>
      </c>
      <c r="I1723">
        <v>4</v>
      </c>
      <c r="J1723">
        <v>807</v>
      </c>
      <c r="K1723">
        <v>1920</v>
      </c>
      <c r="L1723" t="s">
        <v>1876</v>
      </c>
      <c r="M1723" t="s">
        <v>388</v>
      </c>
      <c r="N1723" t="s">
        <v>76</v>
      </c>
      <c r="O1723" s="6" t="str">
        <f>INDEX(lkp_Region,MATCH(tbl_Sales[[#This Row],[Suburb]],lkp_Suburb,0))</f>
        <v>Southern Metropolitan</v>
      </c>
      <c r="P1723" s="6">
        <f>MONTH(tbl_Sales[[#This Row],[Date]])</f>
        <v>6</v>
      </c>
      <c r="Q1723" s="6">
        <f>YEAR(tbl_Sales[[#This Row],[Date]])</f>
        <v>2016</v>
      </c>
    </row>
    <row r="1724" spans="1:17" x14ac:dyDescent="0.25">
      <c r="A1724" s="1">
        <v>42543</v>
      </c>
      <c r="B1724">
        <v>650000</v>
      </c>
      <c r="C1724" t="s">
        <v>2</v>
      </c>
      <c r="D1724" t="s">
        <v>12433</v>
      </c>
      <c r="E1724" t="s">
        <v>5</v>
      </c>
      <c r="F1724">
        <v>3058</v>
      </c>
      <c r="G1724">
        <v>4</v>
      </c>
      <c r="H1724">
        <v>2</v>
      </c>
      <c r="I1724">
        <v>2</v>
      </c>
      <c r="J1724">
        <v>312</v>
      </c>
      <c r="L1724" t="s">
        <v>1877</v>
      </c>
      <c r="M1724" t="s">
        <v>41</v>
      </c>
      <c r="N1724" t="s">
        <v>18</v>
      </c>
      <c r="O1724" s="6" t="str">
        <f>INDEX(lkp_Region,MATCH(tbl_Sales[[#This Row],[Suburb]],lkp_Suburb,0))</f>
        <v>Northern Metropolitan</v>
      </c>
      <c r="P1724" s="6">
        <f>MONTH(tbl_Sales[[#This Row],[Date]])</f>
        <v>6</v>
      </c>
      <c r="Q1724" s="6">
        <f>YEAR(tbl_Sales[[#This Row],[Date]])</f>
        <v>2016</v>
      </c>
    </row>
    <row r="1725" spans="1:17" x14ac:dyDescent="0.25">
      <c r="A1725" s="1">
        <v>42543</v>
      </c>
      <c r="B1725">
        <v>750000</v>
      </c>
      <c r="C1725" t="s">
        <v>2</v>
      </c>
      <c r="D1725" t="s">
        <v>12429</v>
      </c>
      <c r="E1725" t="s">
        <v>5</v>
      </c>
      <c r="F1725">
        <v>3032</v>
      </c>
      <c r="G1725">
        <v>2</v>
      </c>
      <c r="H1725">
        <v>1</v>
      </c>
      <c r="I1725">
        <v>1</v>
      </c>
      <c r="J1725">
        <v>226</v>
      </c>
      <c r="K1725">
        <v>1920</v>
      </c>
      <c r="L1725" t="s">
        <v>1878</v>
      </c>
      <c r="M1725" t="s">
        <v>160</v>
      </c>
      <c r="N1725" t="s">
        <v>49</v>
      </c>
      <c r="O1725" s="6" t="str">
        <f>INDEX(lkp_Region,MATCH(tbl_Sales[[#This Row],[Suburb]],lkp_Suburb,0))</f>
        <v>Western Metropolitan</v>
      </c>
      <c r="P1725" s="6">
        <f>MONTH(tbl_Sales[[#This Row],[Date]])</f>
        <v>6</v>
      </c>
      <c r="Q1725" s="6">
        <f>YEAR(tbl_Sales[[#This Row],[Date]])</f>
        <v>2016</v>
      </c>
    </row>
    <row r="1726" spans="1:17" x14ac:dyDescent="0.25">
      <c r="A1726" s="1">
        <v>42543</v>
      </c>
      <c r="B1726">
        <v>1048700</v>
      </c>
      <c r="C1726" t="s">
        <v>2</v>
      </c>
      <c r="D1726" t="s">
        <v>12428</v>
      </c>
      <c r="E1726" t="s">
        <v>5</v>
      </c>
      <c r="F1726">
        <v>3032</v>
      </c>
      <c r="G1726">
        <v>4</v>
      </c>
      <c r="H1726">
        <v>2</v>
      </c>
      <c r="I1726">
        <v>2</v>
      </c>
      <c r="J1726">
        <v>452</v>
      </c>
      <c r="K1726">
        <v>1999</v>
      </c>
      <c r="L1726" t="s">
        <v>1879</v>
      </c>
      <c r="M1726" t="s">
        <v>21</v>
      </c>
      <c r="N1726" t="s">
        <v>21</v>
      </c>
      <c r="O1726" s="6" t="str">
        <f>INDEX(lkp_Region,MATCH(tbl_Sales[[#This Row],[Suburb]],lkp_Suburb,0))</f>
        <v>Western Metropolitan</v>
      </c>
      <c r="P1726" s="6">
        <f>MONTH(tbl_Sales[[#This Row],[Date]])</f>
        <v>6</v>
      </c>
      <c r="Q1726" s="6">
        <f>YEAR(tbl_Sales[[#This Row],[Date]])</f>
        <v>2016</v>
      </c>
    </row>
    <row r="1727" spans="1:17" x14ac:dyDescent="0.25">
      <c r="A1727" s="1">
        <v>42543</v>
      </c>
      <c r="B1727">
        <v>895000</v>
      </c>
      <c r="C1727" t="s">
        <v>2</v>
      </c>
      <c r="D1727" t="s">
        <v>12429</v>
      </c>
      <c r="E1727" t="s">
        <v>10</v>
      </c>
      <c r="F1727">
        <v>3204</v>
      </c>
      <c r="G1727">
        <v>3</v>
      </c>
      <c r="H1727">
        <v>1</v>
      </c>
      <c r="I1727">
        <v>2</v>
      </c>
      <c r="J1727">
        <v>0</v>
      </c>
      <c r="L1727" t="s">
        <v>1880</v>
      </c>
      <c r="M1727" t="s">
        <v>55</v>
      </c>
      <c r="N1727" t="s">
        <v>57</v>
      </c>
      <c r="O1727" s="6" t="str">
        <f>INDEX(lkp_Region,MATCH(tbl_Sales[[#This Row],[Suburb]],lkp_Suburb,0))</f>
        <v>Southern Metropolitan</v>
      </c>
      <c r="P1727" s="6">
        <f>MONTH(tbl_Sales[[#This Row],[Date]])</f>
        <v>6</v>
      </c>
      <c r="Q1727" s="6">
        <f>YEAR(tbl_Sales[[#This Row],[Date]])</f>
        <v>2016</v>
      </c>
    </row>
    <row r="1728" spans="1:17" x14ac:dyDescent="0.25">
      <c r="A1728" s="1">
        <v>42543</v>
      </c>
      <c r="B1728">
        <v>1530000</v>
      </c>
      <c r="C1728" t="s">
        <v>2</v>
      </c>
      <c r="D1728" t="s">
        <v>12429</v>
      </c>
      <c r="E1728" t="s">
        <v>10</v>
      </c>
      <c r="F1728">
        <v>3146</v>
      </c>
      <c r="G1728">
        <v>3</v>
      </c>
      <c r="H1728">
        <v>1</v>
      </c>
      <c r="I1728">
        <v>1</v>
      </c>
      <c r="J1728">
        <v>753</v>
      </c>
      <c r="K1728">
        <v>1940</v>
      </c>
      <c r="L1728" t="s">
        <v>1881</v>
      </c>
      <c r="M1728" t="s">
        <v>102</v>
      </c>
      <c r="N1728" t="s">
        <v>101</v>
      </c>
      <c r="O1728" s="6" t="str">
        <f>INDEX(lkp_Region,MATCH(tbl_Sales[[#This Row],[Suburb]],lkp_Suburb,0))</f>
        <v>Southern Metropolitan</v>
      </c>
      <c r="P1728" s="6">
        <f>MONTH(tbl_Sales[[#This Row],[Date]])</f>
        <v>6</v>
      </c>
      <c r="Q1728" s="6">
        <f>YEAR(tbl_Sales[[#This Row],[Date]])</f>
        <v>2016</v>
      </c>
    </row>
    <row r="1729" spans="1:17" x14ac:dyDescent="0.25">
      <c r="A1729" s="1">
        <v>42543</v>
      </c>
      <c r="B1729">
        <v>1625000</v>
      </c>
      <c r="C1729" t="s">
        <v>2</v>
      </c>
      <c r="D1729" t="s">
        <v>12429</v>
      </c>
      <c r="E1729" t="s">
        <v>10</v>
      </c>
      <c r="F1729">
        <v>3123</v>
      </c>
      <c r="G1729">
        <v>3</v>
      </c>
      <c r="H1729">
        <v>1</v>
      </c>
      <c r="I1729">
        <v>3</v>
      </c>
      <c r="J1729">
        <v>372</v>
      </c>
      <c r="L1729" t="s">
        <v>1882</v>
      </c>
      <c r="M1729" t="s">
        <v>230</v>
      </c>
      <c r="N1729" t="s">
        <v>101</v>
      </c>
      <c r="O1729" s="6" t="str">
        <f>INDEX(lkp_Region,MATCH(tbl_Sales[[#This Row],[Suburb]],lkp_Suburb,0))</f>
        <v>Southern Metropolitan</v>
      </c>
      <c r="P1729" s="6">
        <f>MONTH(tbl_Sales[[#This Row],[Date]])</f>
        <v>6</v>
      </c>
      <c r="Q1729" s="6">
        <f>YEAR(tbl_Sales[[#This Row],[Date]])</f>
        <v>2016</v>
      </c>
    </row>
    <row r="1730" spans="1:17" x14ac:dyDescent="0.25">
      <c r="A1730" s="1">
        <v>42543</v>
      </c>
      <c r="B1730">
        <v>701000</v>
      </c>
      <c r="C1730" t="s">
        <v>2</v>
      </c>
      <c r="D1730" t="s">
        <v>12423</v>
      </c>
      <c r="E1730" t="s">
        <v>10</v>
      </c>
      <c r="F1730">
        <v>3087</v>
      </c>
      <c r="G1730">
        <v>2</v>
      </c>
      <c r="H1730">
        <v>1</v>
      </c>
      <c r="I1730">
        <v>2</v>
      </c>
      <c r="J1730">
        <v>762</v>
      </c>
      <c r="K1730">
        <v>1970</v>
      </c>
      <c r="L1730" t="s">
        <v>1883</v>
      </c>
      <c r="M1730" t="s">
        <v>349</v>
      </c>
      <c r="N1730" t="s">
        <v>150</v>
      </c>
      <c r="O1730" s="6" t="str">
        <f>INDEX(lkp_Region,MATCH(tbl_Sales[[#This Row],[Suburb]],lkp_Suburb,0))</f>
        <v>Northern Metropolitan</v>
      </c>
      <c r="P1730" s="6">
        <f>MONTH(tbl_Sales[[#This Row],[Date]])</f>
        <v>6</v>
      </c>
      <c r="Q1730" s="6">
        <f>YEAR(tbl_Sales[[#This Row],[Date]])</f>
        <v>2016</v>
      </c>
    </row>
    <row r="1731" spans="1:17" x14ac:dyDescent="0.25">
      <c r="A1731" s="1">
        <v>42543</v>
      </c>
      <c r="B1731">
        <v>890000</v>
      </c>
      <c r="C1731" t="s">
        <v>2</v>
      </c>
      <c r="D1731" t="s">
        <v>12428</v>
      </c>
      <c r="E1731" t="s">
        <v>10</v>
      </c>
      <c r="F1731">
        <v>3081</v>
      </c>
      <c r="G1731">
        <v>5</v>
      </c>
      <c r="H1731">
        <v>2</v>
      </c>
      <c r="I1731">
        <v>2</v>
      </c>
      <c r="J1731">
        <v>596</v>
      </c>
      <c r="K1731">
        <v>1972</v>
      </c>
      <c r="L1731" t="s">
        <v>1884</v>
      </c>
      <c r="M1731" t="s">
        <v>748</v>
      </c>
      <c r="N1731" t="s">
        <v>150</v>
      </c>
      <c r="O1731" s="6" t="str">
        <f>INDEX(lkp_Region,MATCH(tbl_Sales[[#This Row],[Suburb]],lkp_Suburb,0))</f>
        <v>Eastern Metropolitan</v>
      </c>
      <c r="P1731" s="6">
        <f>MONTH(tbl_Sales[[#This Row],[Date]])</f>
        <v>6</v>
      </c>
      <c r="Q1731" s="6">
        <f>YEAR(tbl_Sales[[#This Row],[Date]])</f>
        <v>2016</v>
      </c>
    </row>
    <row r="1732" spans="1:17" x14ac:dyDescent="0.25">
      <c r="A1732" s="1">
        <v>42543</v>
      </c>
      <c r="B1732">
        <v>915000</v>
      </c>
      <c r="C1732" t="s">
        <v>2</v>
      </c>
      <c r="D1732" t="s">
        <v>12427</v>
      </c>
      <c r="E1732" t="s">
        <v>5</v>
      </c>
      <c r="F1732">
        <v>3084</v>
      </c>
      <c r="G1732">
        <v>4</v>
      </c>
      <c r="H1732">
        <v>3</v>
      </c>
      <c r="I1732">
        <v>2</v>
      </c>
      <c r="J1732">
        <v>0</v>
      </c>
      <c r="K1732">
        <v>2008</v>
      </c>
      <c r="L1732" t="s">
        <v>1885</v>
      </c>
      <c r="M1732" t="s">
        <v>235</v>
      </c>
      <c r="N1732" t="s">
        <v>150</v>
      </c>
      <c r="O1732" s="6" t="str">
        <f>INDEX(lkp_Region,MATCH(tbl_Sales[[#This Row],[Suburb]],lkp_Suburb,0))</f>
        <v>Eastern Metropolitan</v>
      </c>
      <c r="P1732" s="6">
        <f>MONTH(tbl_Sales[[#This Row],[Date]])</f>
        <v>6</v>
      </c>
      <c r="Q1732" s="6">
        <f>YEAR(tbl_Sales[[#This Row],[Date]])</f>
        <v>2016</v>
      </c>
    </row>
    <row r="1733" spans="1:17" x14ac:dyDescent="0.25">
      <c r="A1733" s="1">
        <v>42544</v>
      </c>
      <c r="B1733">
        <v>330000</v>
      </c>
      <c r="C1733" t="s">
        <v>13</v>
      </c>
      <c r="D1733" t="s">
        <v>12429</v>
      </c>
      <c r="E1733" t="s">
        <v>5</v>
      </c>
      <c r="F1733">
        <v>3141</v>
      </c>
      <c r="G1733">
        <v>1</v>
      </c>
      <c r="H1733">
        <v>1</v>
      </c>
      <c r="I1733">
        <v>1</v>
      </c>
      <c r="J1733">
        <v>0</v>
      </c>
      <c r="K1733">
        <v>1970</v>
      </c>
      <c r="L1733" t="s">
        <v>1886</v>
      </c>
      <c r="M1733" t="s">
        <v>111</v>
      </c>
      <c r="N1733" t="s">
        <v>76</v>
      </c>
      <c r="O1733" s="6" t="str">
        <f>INDEX(lkp_Region,MATCH(tbl_Sales[[#This Row],[Suburb]],lkp_Suburb,0))</f>
        <v>Southern Metropolitan</v>
      </c>
      <c r="P1733" s="6">
        <f>MONTH(tbl_Sales[[#This Row],[Date]])</f>
        <v>6</v>
      </c>
      <c r="Q1733" s="6">
        <f>YEAR(tbl_Sales[[#This Row],[Date]])</f>
        <v>2016</v>
      </c>
    </row>
    <row r="1734" spans="1:17" x14ac:dyDescent="0.25">
      <c r="A1734" s="1">
        <v>42544</v>
      </c>
      <c r="B1734">
        <v>717000</v>
      </c>
      <c r="C1734" t="s">
        <v>13</v>
      </c>
      <c r="D1734" t="s">
        <v>12427</v>
      </c>
      <c r="E1734" t="s">
        <v>10</v>
      </c>
      <c r="F1734">
        <v>3184</v>
      </c>
      <c r="G1734">
        <v>2</v>
      </c>
      <c r="H1734">
        <v>1</v>
      </c>
      <c r="I1734">
        <v>1</v>
      </c>
      <c r="J1734">
        <v>0</v>
      </c>
      <c r="K1734">
        <v>1950</v>
      </c>
      <c r="L1734" t="s">
        <v>1887</v>
      </c>
      <c r="M1734" t="s">
        <v>58</v>
      </c>
      <c r="N1734" t="s">
        <v>26</v>
      </c>
      <c r="O1734" s="6" t="str">
        <f>INDEX(lkp_Region,MATCH(tbl_Sales[[#This Row],[Suburb]],lkp_Suburb,0))</f>
        <v>Southern Metropolitan</v>
      </c>
      <c r="P1734" s="6">
        <f>MONTH(tbl_Sales[[#This Row],[Date]])</f>
        <v>6</v>
      </c>
      <c r="Q1734" s="6">
        <f>YEAR(tbl_Sales[[#This Row],[Date]])</f>
        <v>2016</v>
      </c>
    </row>
    <row r="1735" spans="1:17" x14ac:dyDescent="0.25">
      <c r="A1735" s="1">
        <v>42544</v>
      </c>
      <c r="B1735">
        <v>540000</v>
      </c>
      <c r="C1735" t="s">
        <v>2</v>
      </c>
      <c r="D1735" t="s">
        <v>12427</v>
      </c>
      <c r="E1735" t="s">
        <v>5</v>
      </c>
      <c r="F1735">
        <v>3046</v>
      </c>
      <c r="G1735">
        <v>2</v>
      </c>
      <c r="H1735">
        <v>1</v>
      </c>
      <c r="I1735">
        <v>1</v>
      </c>
      <c r="J1735">
        <v>164</v>
      </c>
      <c r="K1735">
        <v>2010</v>
      </c>
      <c r="L1735" t="s">
        <v>1888</v>
      </c>
      <c r="M1735" t="s">
        <v>78</v>
      </c>
      <c r="N1735" t="s">
        <v>18</v>
      </c>
      <c r="O1735" s="6" t="str">
        <f>INDEX(lkp_Region,MATCH(tbl_Sales[[#This Row],[Suburb]],lkp_Suburb,0))</f>
        <v>Northern Metropolitan</v>
      </c>
      <c r="P1735" s="6">
        <f>MONTH(tbl_Sales[[#This Row],[Date]])</f>
        <v>6</v>
      </c>
      <c r="Q1735" s="6">
        <f>YEAR(tbl_Sales[[#This Row],[Date]])</f>
        <v>2016</v>
      </c>
    </row>
    <row r="1736" spans="1:17" x14ac:dyDescent="0.25">
      <c r="A1736" s="1">
        <v>42544</v>
      </c>
      <c r="B1736">
        <v>705000</v>
      </c>
      <c r="C1736" t="s">
        <v>2</v>
      </c>
      <c r="D1736" t="s">
        <v>12425</v>
      </c>
      <c r="E1736" t="s">
        <v>10</v>
      </c>
      <c r="F1736">
        <v>3056</v>
      </c>
      <c r="G1736">
        <v>2</v>
      </c>
      <c r="H1736">
        <v>1</v>
      </c>
      <c r="I1736">
        <v>1</v>
      </c>
      <c r="J1736">
        <v>161</v>
      </c>
      <c r="K1736">
        <v>1910</v>
      </c>
      <c r="L1736" t="s">
        <v>1889</v>
      </c>
      <c r="M1736" t="s">
        <v>117</v>
      </c>
      <c r="N1736" t="s">
        <v>18</v>
      </c>
      <c r="O1736" s="6" t="str">
        <f>INDEX(lkp_Region,MATCH(tbl_Sales[[#This Row],[Suburb]],lkp_Suburb,0))</f>
        <v>Northern Metropolitan</v>
      </c>
      <c r="P1736" s="6">
        <f>MONTH(tbl_Sales[[#This Row],[Date]])</f>
        <v>6</v>
      </c>
      <c r="Q1736" s="6">
        <f>YEAR(tbl_Sales[[#This Row],[Date]])</f>
        <v>2016</v>
      </c>
    </row>
    <row r="1737" spans="1:17" x14ac:dyDescent="0.25">
      <c r="A1737" s="1">
        <v>42544</v>
      </c>
      <c r="B1737">
        <v>860000</v>
      </c>
      <c r="C1737" t="s">
        <v>2</v>
      </c>
      <c r="D1737" t="s">
        <v>12425</v>
      </c>
      <c r="E1737" t="s">
        <v>10</v>
      </c>
      <c r="F1737">
        <v>3058</v>
      </c>
      <c r="G1737">
        <v>3</v>
      </c>
      <c r="H1737">
        <v>1</v>
      </c>
      <c r="I1737">
        <v>1</v>
      </c>
      <c r="J1737">
        <v>283</v>
      </c>
      <c r="K1737">
        <v>1915</v>
      </c>
      <c r="L1737" t="s">
        <v>1890</v>
      </c>
      <c r="M1737" t="s">
        <v>41</v>
      </c>
      <c r="N1737" t="s">
        <v>18</v>
      </c>
      <c r="O1737" s="6" t="str">
        <f>INDEX(lkp_Region,MATCH(tbl_Sales[[#This Row],[Suburb]],lkp_Suburb,0))</f>
        <v>Northern Metropolitan</v>
      </c>
      <c r="P1737" s="6">
        <f>MONTH(tbl_Sales[[#This Row],[Date]])</f>
        <v>6</v>
      </c>
      <c r="Q1737" s="6">
        <f>YEAR(tbl_Sales[[#This Row],[Date]])</f>
        <v>2016</v>
      </c>
    </row>
    <row r="1738" spans="1:17" x14ac:dyDescent="0.25">
      <c r="A1738" s="1">
        <v>42544</v>
      </c>
      <c r="B1738">
        <v>865000</v>
      </c>
      <c r="C1738" t="s">
        <v>2</v>
      </c>
      <c r="D1738" t="s">
        <v>12428</v>
      </c>
      <c r="E1738" t="s">
        <v>10</v>
      </c>
      <c r="F1738">
        <v>3058</v>
      </c>
      <c r="G1738">
        <v>4</v>
      </c>
      <c r="H1738">
        <v>1</v>
      </c>
      <c r="I1738">
        <v>1</v>
      </c>
      <c r="J1738">
        <v>452</v>
      </c>
      <c r="K1738">
        <v>1925</v>
      </c>
      <c r="L1738" t="s">
        <v>1891</v>
      </c>
      <c r="M1738" t="s">
        <v>41</v>
      </c>
      <c r="N1738" t="s">
        <v>18</v>
      </c>
      <c r="O1738" s="6" t="str">
        <f>INDEX(lkp_Region,MATCH(tbl_Sales[[#This Row],[Suburb]],lkp_Suburb,0))</f>
        <v>Northern Metropolitan</v>
      </c>
      <c r="P1738" s="6">
        <f>MONTH(tbl_Sales[[#This Row],[Date]])</f>
        <v>6</v>
      </c>
      <c r="Q1738" s="6">
        <f>YEAR(tbl_Sales[[#This Row],[Date]])</f>
        <v>2016</v>
      </c>
    </row>
    <row r="1739" spans="1:17" x14ac:dyDescent="0.25">
      <c r="A1739" s="1">
        <v>42544</v>
      </c>
      <c r="B1739">
        <v>280000</v>
      </c>
      <c r="C1739" t="s">
        <v>13</v>
      </c>
      <c r="D1739" t="s">
        <v>12428</v>
      </c>
      <c r="E1739" t="s">
        <v>5</v>
      </c>
      <c r="F1739">
        <v>3040</v>
      </c>
      <c r="G1739">
        <v>1</v>
      </c>
      <c r="H1739">
        <v>1</v>
      </c>
      <c r="I1739">
        <v>1</v>
      </c>
      <c r="J1739">
        <v>0</v>
      </c>
      <c r="K1739">
        <v>1960</v>
      </c>
      <c r="L1739" t="s">
        <v>1892</v>
      </c>
      <c r="M1739" t="s">
        <v>47</v>
      </c>
      <c r="N1739" t="s">
        <v>49</v>
      </c>
      <c r="O1739" s="6" t="str">
        <f>INDEX(lkp_Region,MATCH(tbl_Sales[[#This Row],[Suburb]],lkp_Suburb,0))</f>
        <v>Western Metropolitan</v>
      </c>
      <c r="P1739" s="6">
        <f>MONTH(tbl_Sales[[#This Row],[Date]])</f>
        <v>6</v>
      </c>
      <c r="Q1739" s="6">
        <f>YEAR(tbl_Sales[[#This Row],[Date]])</f>
        <v>2016</v>
      </c>
    </row>
    <row r="1740" spans="1:17" x14ac:dyDescent="0.25">
      <c r="A1740" s="1">
        <v>42544</v>
      </c>
      <c r="B1740">
        <v>662000</v>
      </c>
      <c r="C1740" t="s">
        <v>2</v>
      </c>
      <c r="D1740" t="s">
        <v>12428</v>
      </c>
      <c r="E1740" t="s">
        <v>10</v>
      </c>
      <c r="F1740">
        <v>3042</v>
      </c>
      <c r="G1740">
        <v>3</v>
      </c>
      <c r="H1740">
        <v>1</v>
      </c>
      <c r="I1740">
        <v>2</v>
      </c>
      <c r="J1740">
        <v>612</v>
      </c>
      <c r="L1740" t="s">
        <v>1893</v>
      </c>
      <c r="M1740" t="s">
        <v>330</v>
      </c>
      <c r="N1740" t="s">
        <v>49</v>
      </c>
      <c r="O1740" s="6" t="str">
        <f>INDEX(lkp_Region,MATCH(tbl_Sales[[#This Row],[Suburb]],lkp_Suburb,0))</f>
        <v>Western Metropolitan</v>
      </c>
      <c r="P1740" s="6">
        <f>MONTH(tbl_Sales[[#This Row],[Date]])</f>
        <v>6</v>
      </c>
      <c r="Q1740" s="6">
        <f>YEAR(tbl_Sales[[#This Row],[Date]])</f>
        <v>2016</v>
      </c>
    </row>
    <row r="1741" spans="1:17" x14ac:dyDescent="0.25">
      <c r="A1741" s="1">
        <v>42544</v>
      </c>
      <c r="B1741">
        <v>772000</v>
      </c>
      <c r="C1741" t="s">
        <v>2</v>
      </c>
      <c r="D1741" t="s">
        <v>12427</v>
      </c>
      <c r="E1741" t="s">
        <v>10</v>
      </c>
      <c r="F1741">
        <v>3033</v>
      </c>
      <c r="G1741">
        <v>3</v>
      </c>
      <c r="H1741">
        <v>2</v>
      </c>
      <c r="I1741">
        <v>3</v>
      </c>
      <c r="J1741">
        <v>672</v>
      </c>
      <c r="K1741">
        <v>1980</v>
      </c>
      <c r="L1741" t="s">
        <v>1894</v>
      </c>
      <c r="M1741" t="s">
        <v>119</v>
      </c>
      <c r="N1741" t="s">
        <v>49</v>
      </c>
      <c r="O1741" s="6" t="str">
        <f>INDEX(lkp_Region,MATCH(tbl_Sales[[#This Row],[Suburb]],lkp_Suburb,0))</f>
        <v>Western Metropolitan</v>
      </c>
      <c r="P1741" s="6">
        <f>MONTH(tbl_Sales[[#This Row],[Date]])</f>
        <v>6</v>
      </c>
      <c r="Q1741" s="6">
        <f>YEAR(tbl_Sales[[#This Row],[Date]])</f>
        <v>2016</v>
      </c>
    </row>
    <row r="1742" spans="1:17" x14ac:dyDescent="0.25">
      <c r="A1742" s="1">
        <v>42544</v>
      </c>
      <c r="B1742">
        <v>1000000</v>
      </c>
      <c r="C1742" t="s">
        <v>51</v>
      </c>
      <c r="D1742" t="s">
        <v>12428</v>
      </c>
      <c r="E1742" t="s">
        <v>5</v>
      </c>
      <c r="F1742">
        <v>3040</v>
      </c>
      <c r="G1742">
        <v>3</v>
      </c>
      <c r="H1742">
        <v>2</v>
      </c>
      <c r="I1742">
        <v>1</v>
      </c>
      <c r="J1742">
        <v>291</v>
      </c>
      <c r="K1742">
        <v>2013</v>
      </c>
      <c r="L1742" t="s">
        <v>1895</v>
      </c>
      <c r="M1742" t="s">
        <v>47</v>
      </c>
      <c r="N1742" t="s">
        <v>49</v>
      </c>
      <c r="O1742" s="6" t="str">
        <f>INDEX(lkp_Region,MATCH(tbl_Sales[[#This Row],[Suburb]],lkp_Suburb,0))</f>
        <v>Western Metropolitan</v>
      </c>
      <c r="P1742" s="6">
        <f>MONTH(tbl_Sales[[#This Row],[Date]])</f>
        <v>6</v>
      </c>
      <c r="Q1742" s="6">
        <f>YEAR(tbl_Sales[[#This Row],[Date]])</f>
        <v>2016</v>
      </c>
    </row>
    <row r="1743" spans="1:17" x14ac:dyDescent="0.25">
      <c r="A1743" s="1">
        <v>42544</v>
      </c>
      <c r="B1743">
        <v>1008000</v>
      </c>
      <c r="C1743" t="s">
        <v>2</v>
      </c>
      <c r="D1743" t="s">
        <v>12432</v>
      </c>
      <c r="E1743" t="s">
        <v>10</v>
      </c>
      <c r="F1743">
        <v>3189</v>
      </c>
      <c r="G1743">
        <v>3</v>
      </c>
      <c r="H1743">
        <v>2</v>
      </c>
      <c r="I1743">
        <v>1</v>
      </c>
      <c r="J1743">
        <v>1660</v>
      </c>
      <c r="K1743">
        <v>1960</v>
      </c>
      <c r="L1743" t="s">
        <v>1896</v>
      </c>
      <c r="M1743" t="s">
        <v>70</v>
      </c>
      <c r="N1743" t="s">
        <v>45</v>
      </c>
      <c r="O1743" s="6" t="str">
        <f>INDEX(lkp_Region,MATCH(tbl_Sales[[#This Row],[Suburb]],lkp_Suburb,0))</f>
        <v>Southern Metropolitan</v>
      </c>
      <c r="P1743" s="6">
        <f>MONTH(tbl_Sales[[#This Row],[Date]])</f>
        <v>6</v>
      </c>
      <c r="Q1743" s="6">
        <f>YEAR(tbl_Sales[[#This Row],[Date]])</f>
        <v>2016</v>
      </c>
    </row>
    <row r="1744" spans="1:17" x14ac:dyDescent="0.25">
      <c r="A1744" s="1">
        <v>42544</v>
      </c>
      <c r="B1744">
        <v>901000</v>
      </c>
      <c r="C1744" t="s">
        <v>2</v>
      </c>
      <c r="D1744" t="s">
        <v>12427</v>
      </c>
      <c r="E1744" t="s">
        <v>5</v>
      </c>
      <c r="F1744">
        <v>3015</v>
      </c>
      <c r="G1744">
        <v>3</v>
      </c>
      <c r="H1744">
        <v>1</v>
      </c>
      <c r="I1744">
        <v>1</v>
      </c>
      <c r="J1744">
        <v>557</v>
      </c>
      <c r="L1744" t="s">
        <v>1897</v>
      </c>
      <c r="M1744" t="s">
        <v>133</v>
      </c>
      <c r="N1744" t="s">
        <v>69</v>
      </c>
      <c r="O1744" s="6" t="str">
        <f>INDEX(lkp_Region,MATCH(tbl_Sales[[#This Row],[Suburb]],lkp_Suburb,0))</f>
        <v>Western Metropolitan</v>
      </c>
      <c r="P1744" s="6">
        <f>MONTH(tbl_Sales[[#This Row],[Date]])</f>
        <v>6</v>
      </c>
      <c r="Q1744" s="6">
        <f>YEAR(tbl_Sales[[#This Row],[Date]])</f>
        <v>2016</v>
      </c>
    </row>
    <row r="1745" spans="1:17" x14ac:dyDescent="0.25">
      <c r="A1745" s="1">
        <v>42544</v>
      </c>
      <c r="B1745">
        <v>617500</v>
      </c>
      <c r="C1745" t="s">
        <v>13</v>
      </c>
      <c r="D1745" t="s">
        <v>12427</v>
      </c>
      <c r="E1745" t="s">
        <v>10</v>
      </c>
      <c r="F1745">
        <v>3204</v>
      </c>
      <c r="G1745">
        <v>2</v>
      </c>
      <c r="H1745">
        <v>1</v>
      </c>
      <c r="I1745">
        <v>1</v>
      </c>
      <c r="J1745">
        <v>94</v>
      </c>
      <c r="K1745">
        <v>1970</v>
      </c>
      <c r="L1745" t="s">
        <v>1898</v>
      </c>
      <c r="M1745" t="s">
        <v>63</v>
      </c>
      <c r="N1745" t="s">
        <v>57</v>
      </c>
      <c r="O1745" s="6" t="str">
        <f>INDEX(lkp_Region,MATCH(tbl_Sales[[#This Row],[Suburb]],lkp_Suburb,0))</f>
        <v>Southern Metropolitan</v>
      </c>
      <c r="P1745" s="6">
        <f>MONTH(tbl_Sales[[#This Row],[Date]])</f>
        <v>6</v>
      </c>
      <c r="Q1745" s="6">
        <f>YEAR(tbl_Sales[[#This Row],[Date]])</f>
        <v>2016</v>
      </c>
    </row>
    <row r="1746" spans="1:17" x14ac:dyDescent="0.25">
      <c r="A1746" s="1">
        <v>42544</v>
      </c>
      <c r="B1746">
        <v>675000</v>
      </c>
      <c r="C1746" t="s">
        <v>51</v>
      </c>
      <c r="D1746" t="s">
        <v>12425</v>
      </c>
      <c r="E1746" t="s">
        <v>5</v>
      </c>
      <c r="F1746">
        <v>3163</v>
      </c>
      <c r="G1746">
        <v>3</v>
      </c>
      <c r="H1746">
        <v>2</v>
      </c>
      <c r="I1746">
        <v>1</v>
      </c>
      <c r="J1746">
        <v>0</v>
      </c>
      <c r="K1746">
        <v>1990</v>
      </c>
      <c r="L1746" t="s">
        <v>1899</v>
      </c>
      <c r="M1746" t="s">
        <v>201</v>
      </c>
      <c r="N1746" t="s">
        <v>57</v>
      </c>
      <c r="O1746" s="6" t="str">
        <f>INDEX(lkp_Region,MATCH(tbl_Sales[[#This Row],[Suburb]],lkp_Suburb,0))</f>
        <v>Southern Metropolitan</v>
      </c>
      <c r="P1746" s="6">
        <f>MONTH(tbl_Sales[[#This Row],[Date]])</f>
        <v>6</v>
      </c>
      <c r="Q1746" s="6">
        <f>YEAR(tbl_Sales[[#This Row],[Date]])</f>
        <v>2016</v>
      </c>
    </row>
    <row r="1747" spans="1:17" x14ac:dyDescent="0.25">
      <c r="A1747" s="1">
        <v>42544</v>
      </c>
      <c r="B1747">
        <v>1120000</v>
      </c>
      <c r="C1747" t="s">
        <v>2</v>
      </c>
      <c r="D1747" t="s">
        <v>12428</v>
      </c>
      <c r="E1747" t="s">
        <v>10</v>
      </c>
      <c r="F1747">
        <v>3165</v>
      </c>
      <c r="G1747">
        <v>2</v>
      </c>
      <c r="H1747">
        <v>1</v>
      </c>
      <c r="I1747">
        <v>2</v>
      </c>
      <c r="J1747">
        <v>678</v>
      </c>
      <c r="L1747" t="s">
        <v>1900</v>
      </c>
      <c r="M1747" t="s">
        <v>138</v>
      </c>
      <c r="N1747" t="s">
        <v>57</v>
      </c>
      <c r="O1747" s="6" t="str">
        <f>INDEX(lkp_Region,MATCH(tbl_Sales[[#This Row],[Suburb]],lkp_Suburb,0))</f>
        <v>Southern Metropolitan</v>
      </c>
      <c r="P1747" s="6">
        <f>MONTH(tbl_Sales[[#This Row],[Date]])</f>
        <v>6</v>
      </c>
      <c r="Q1747" s="6">
        <f>YEAR(tbl_Sales[[#This Row],[Date]])</f>
        <v>2016</v>
      </c>
    </row>
    <row r="1748" spans="1:17" x14ac:dyDescent="0.25">
      <c r="A1748" s="1">
        <v>42544</v>
      </c>
      <c r="B1748">
        <v>505000</v>
      </c>
      <c r="C1748" t="s">
        <v>13</v>
      </c>
      <c r="D1748" t="s">
        <v>12429</v>
      </c>
      <c r="E1748" t="s">
        <v>10</v>
      </c>
      <c r="F1748">
        <v>3071</v>
      </c>
      <c r="G1748">
        <v>2</v>
      </c>
      <c r="H1748">
        <v>1</v>
      </c>
      <c r="I1748">
        <v>0</v>
      </c>
      <c r="J1748">
        <v>0</v>
      </c>
      <c r="K1748">
        <v>1980</v>
      </c>
      <c r="L1748" t="s">
        <v>1901</v>
      </c>
      <c r="M1748" t="s">
        <v>60</v>
      </c>
      <c r="N1748" t="s">
        <v>62</v>
      </c>
      <c r="O1748" s="6" t="str">
        <f>INDEX(lkp_Region,MATCH(tbl_Sales[[#This Row],[Suburb]],lkp_Suburb,0))</f>
        <v>Northern Metropolitan</v>
      </c>
      <c r="P1748" s="6">
        <f>MONTH(tbl_Sales[[#This Row],[Date]])</f>
        <v>6</v>
      </c>
      <c r="Q1748" s="6">
        <f>YEAR(tbl_Sales[[#This Row],[Date]])</f>
        <v>2016</v>
      </c>
    </row>
    <row r="1749" spans="1:17" x14ac:dyDescent="0.25">
      <c r="A1749" s="1">
        <v>42544</v>
      </c>
      <c r="B1749">
        <v>1035000</v>
      </c>
      <c r="C1749" t="s">
        <v>2</v>
      </c>
      <c r="D1749" t="s">
        <v>12428</v>
      </c>
      <c r="E1749" t="s">
        <v>10</v>
      </c>
      <c r="F1749">
        <v>3070</v>
      </c>
      <c r="G1749">
        <v>2</v>
      </c>
      <c r="H1749">
        <v>1</v>
      </c>
      <c r="I1749">
        <v>2</v>
      </c>
      <c r="J1749">
        <v>243</v>
      </c>
      <c r="K1749">
        <v>1890</v>
      </c>
      <c r="L1749" t="s">
        <v>1902</v>
      </c>
      <c r="M1749" t="s">
        <v>271</v>
      </c>
      <c r="N1749" t="s">
        <v>62</v>
      </c>
      <c r="O1749" s="6" t="str">
        <f>INDEX(lkp_Region,MATCH(tbl_Sales[[#This Row],[Suburb]],lkp_Suburb,0))</f>
        <v>Northern Metropolitan</v>
      </c>
      <c r="P1749" s="6">
        <f>MONTH(tbl_Sales[[#This Row],[Date]])</f>
        <v>6</v>
      </c>
      <c r="Q1749" s="6">
        <f>YEAR(tbl_Sales[[#This Row],[Date]])</f>
        <v>2016</v>
      </c>
    </row>
    <row r="1750" spans="1:17" x14ac:dyDescent="0.25">
      <c r="A1750" s="1">
        <v>42544</v>
      </c>
      <c r="B1750">
        <v>590000</v>
      </c>
      <c r="C1750" t="s">
        <v>2</v>
      </c>
      <c r="D1750" t="s">
        <v>12427</v>
      </c>
      <c r="E1750" t="s">
        <v>10</v>
      </c>
      <c r="F1750">
        <v>3081</v>
      </c>
      <c r="G1750">
        <v>2</v>
      </c>
      <c r="H1750">
        <v>1</v>
      </c>
      <c r="I1750">
        <v>2</v>
      </c>
      <c r="J1750">
        <v>586</v>
      </c>
      <c r="L1750" t="s">
        <v>1903</v>
      </c>
      <c r="M1750" t="s">
        <v>148</v>
      </c>
      <c r="N1750" t="s">
        <v>150</v>
      </c>
      <c r="O1750" s="6" t="str">
        <f>INDEX(lkp_Region,MATCH(tbl_Sales[[#This Row],[Suburb]],lkp_Suburb,0))</f>
        <v>Eastern Metropolitan</v>
      </c>
      <c r="P1750" s="6">
        <f>MONTH(tbl_Sales[[#This Row],[Date]])</f>
        <v>6</v>
      </c>
      <c r="Q1750" s="6">
        <f>YEAR(tbl_Sales[[#This Row],[Date]])</f>
        <v>2016</v>
      </c>
    </row>
    <row r="1751" spans="1:17" x14ac:dyDescent="0.25">
      <c r="A1751" s="1">
        <v>42544</v>
      </c>
      <c r="B1751">
        <v>971000</v>
      </c>
      <c r="C1751" t="s">
        <v>2</v>
      </c>
      <c r="D1751" t="s">
        <v>12423</v>
      </c>
      <c r="E1751" t="s">
        <v>10</v>
      </c>
      <c r="F1751">
        <v>3084</v>
      </c>
      <c r="G1751">
        <v>2</v>
      </c>
      <c r="H1751">
        <v>1</v>
      </c>
      <c r="I1751">
        <v>1</v>
      </c>
      <c r="J1751">
        <v>608</v>
      </c>
      <c r="L1751" t="s">
        <v>1904</v>
      </c>
      <c r="M1751" t="s">
        <v>235</v>
      </c>
      <c r="N1751" t="s">
        <v>150</v>
      </c>
      <c r="O1751" s="6" t="str">
        <f>INDEX(lkp_Region,MATCH(tbl_Sales[[#This Row],[Suburb]],lkp_Suburb,0))</f>
        <v>Eastern Metropolitan</v>
      </c>
      <c r="P1751" s="6">
        <f>MONTH(tbl_Sales[[#This Row],[Date]])</f>
        <v>6</v>
      </c>
      <c r="Q1751" s="6">
        <f>YEAR(tbl_Sales[[#This Row],[Date]])</f>
        <v>2016</v>
      </c>
    </row>
    <row r="1752" spans="1:17" x14ac:dyDescent="0.25">
      <c r="A1752" s="1">
        <v>42544</v>
      </c>
      <c r="B1752">
        <v>1075000</v>
      </c>
      <c r="C1752" t="s">
        <v>2</v>
      </c>
      <c r="D1752" t="s">
        <v>12423</v>
      </c>
      <c r="E1752" t="s">
        <v>10</v>
      </c>
      <c r="F1752">
        <v>3079</v>
      </c>
      <c r="G1752">
        <v>3</v>
      </c>
      <c r="H1752">
        <v>1</v>
      </c>
      <c r="I1752">
        <v>2</v>
      </c>
      <c r="J1752">
        <v>677</v>
      </c>
      <c r="K1752">
        <v>1950</v>
      </c>
      <c r="L1752" t="s">
        <v>1905</v>
      </c>
      <c r="M1752" t="s">
        <v>213</v>
      </c>
      <c r="N1752" t="s">
        <v>150</v>
      </c>
      <c r="O1752" s="6" t="str">
        <f>INDEX(lkp_Region,MATCH(tbl_Sales[[#This Row],[Suburb]],lkp_Suburb,0))</f>
        <v>Eastern Metropolitan</v>
      </c>
      <c r="P1752" s="6">
        <f>MONTH(tbl_Sales[[#This Row],[Date]])</f>
        <v>6</v>
      </c>
      <c r="Q1752" s="6">
        <f>YEAR(tbl_Sales[[#This Row],[Date]])</f>
        <v>2016</v>
      </c>
    </row>
    <row r="1753" spans="1:17" x14ac:dyDescent="0.25">
      <c r="A1753" s="1">
        <v>42545</v>
      </c>
      <c r="B1753">
        <v>441000</v>
      </c>
      <c r="C1753" t="s">
        <v>13</v>
      </c>
      <c r="D1753" t="s">
        <v>12430</v>
      </c>
      <c r="E1753" t="s">
        <v>5</v>
      </c>
      <c r="F1753">
        <v>3067</v>
      </c>
      <c r="G1753">
        <v>1</v>
      </c>
      <c r="H1753">
        <v>1</v>
      </c>
      <c r="I1753">
        <v>1</v>
      </c>
      <c r="J1753">
        <v>0</v>
      </c>
      <c r="L1753" t="s">
        <v>1906</v>
      </c>
      <c r="M1753" t="s">
        <v>38</v>
      </c>
      <c r="N1753" t="s">
        <v>8</v>
      </c>
      <c r="O1753" s="6" t="str">
        <f>INDEX(lkp_Region,MATCH(tbl_Sales[[#This Row],[Suburb]],lkp_Suburb,0))</f>
        <v>Northern Metropolitan</v>
      </c>
      <c r="P1753" s="6">
        <f>MONTH(tbl_Sales[[#This Row],[Date]])</f>
        <v>6</v>
      </c>
      <c r="Q1753" s="6">
        <f>YEAR(tbl_Sales[[#This Row],[Date]])</f>
        <v>2016</v>
      </c>
    </row>
    <row r="1754" spans="1:17" x14ac:dyDescent="0.25">
      <c r="A1754" s="1">
        <v>42545</v>
      </c>
      <c r="B1754">
        <v>2000000</v>
      </c>
      <c r="C1754" t="s">
        <v>2</v>
      </c>
      <c r="D1754" t="s">
        <v>12427</v>
      </c>
      <c r="E1754" t="s">
        <v>5</v>
      </c>
      <c r="F1754">
        <v>3143</v>
      </c>
      <c r="G1754">
        <v>4</v>
      </c>
      <c r="H1754">
        <v>3</v>
      </c>
      <c r="I1754">
        <v>4</v>
      </c>
      <c r="J1754">
        <v>544</v>
      </c>
      <c r="L1754" t="s">
        <v>1907</v>
      </c>
      <c r="M1754" t="s">
        <v>283</v>
      </c>
      <c r="N1754" t="s">
        <v>76</v>
      </c>
      <c r="O1754" s="6" t="str">
        <f>INDEX(lkp_Region,MATCH(tbl_Sales[[#This Row],[Suburb]],lkp_Suburb,0))</f>
        <v>Southern Metropolitan</v>
      </c>
      <c r="P1754" s="6">
        <f>MONTH(tbl_Sales[[#This Row],[Date]])</f>
        <v>6</v>
      </c>
      <c r="Q1754" s="6">
        <f>YEAR(tbl_Sales[[#This Row],[Date]])</f>
        <v>2016</v>
      </c>
    </row>
    <row r="1755" spans="1:17" x14ac:dyDescent="0.25">
      <c r="A1755" s="1">
        <v>42545</v>
      </c>
      <c r="B1755">
        <v>482500</v>
      </c>
      <c r="C1755" t="s">
        <v>2</v>
      </c>
      <c r="D1755" t="s">
        <v>12430</v>
      </c>
      <c r="E1755" t="s">
        <v>10</v>
      </c>
      <c r="F1755">
        <v>3058</v>
      </c>
      <c r="G1755">
        <v>1</v>
      </c>
      <c r="H1755">
        <v>1</v>
      </c>
      <c r="I1755">
        <v>1</v>
      </c>
      <c r="J1755">
        <v>108</v>
      </c>
      <c r="L1755" t="s">
        <v>1908</v>
      </c>
      <c r="M1755" t="s">
        <v>41</v>
      </c>
      <c r="N1755" t="s">
        <v>18</v>
      </c>
      <c r="O1755" s="6" t="str">
        <f>INDEX(lkp_Region,MATCH(tbl_Sales[[#This Row],[Suburb]],lkp_Suburb,0))</f>
        <v>Northern Metropolitan</v>
      </c>
      <c r="P1755" s="6">
        <f>MONTH(tbl_Sales[[#This Row],[Date]])</f>
        <v>6</v>
      </c>
      <c r="Q1755" s="6">
        <f>YEAR(tbl_Sales[[#This Row],[Date]])</f>
        <v>2016</v>
      </c>
    </row>
    <row r="1756" spans="1:17" x14ac:dyDescent="0.25">
      <c r="A1756" s="1">
        <v>42545</v>
      </c>
      <c r="B1756">
        <v>631500</v>
      </c>
      <c r="C1756" t="s">
        <v>2</v>
      </c>
      <c r="D1756" t="s">
        <v>12425</v>
      </c>
      <c r="E1756" t="s">
        <v>10</v>
      </c>
      <c r="F1756">
        <v>3046</v>
      </c>
      <c r="G1756">
        <v>3</v>
      </c>
      <c r="H1756">
        <v>1</v>
      </c>
      <c r="I1756">
        <v>3</v>
      </c>
      <c r="J1756">
        <v>593</v>
      </c>
      <c r="K1756">
        <v>1965</v>
      </c>
      <c r="L1756" t="s">
        <v>1909</v>
      </c>
      <c r="M1756" t="s">
        <v>391</v>
      </c>
      <c r="N1756" t="s">
        <v>18</v>
      </c>
      <c r="O1756" s="6" t="str">
        <f>INDEX(lkp_Region,MATCH(tbl_Sales[[#This Row],[Suburb]],lkp_Suburb,0))</f>
        <v>Northern Metropolitan</v>
      </c>
      <c r="P1756" s="6">
        <f>MONTH(tbl_Sales[[#This Row],[Date]])</f>
        <v>6</v>
      </c>
      <c r="Q1756" s="6">
        <f>YEAR(tbl_Sales[[#This Row],[Date]])</f>
        <v>2016</v>
      </c>
    </row>
    <row r="1757" spans="1:17" x14ac:dyDescent="0.25">
      <c r="A1757" s="1">
        <v>42545</v>
      </c>
      <c r="B1757">
        <v>885000</v>
      </c>
      <c r="C1757" t="s">
        <v>2</v>
      </c>
      <c r="D1757" t="s">
        <v>12427</v>
      </c>
      <c r="E1757" t="s">
        <v>10</v>
      </c>
      <c r="F1757">
        <v>3058</v>
      </c>
      <c r="G1757">
        <v>3</v>
      </c>
      <c r="H1757">
        <v>1</v>
      </c>
      <c r="I1757">
        <v>2</v>
      </c>
      <c r="J1757">
        <v>255</v>
      </c>
      <c r="K1757">
        <v>1920</v>
      </c>
      <c r="L1757" t="s">
        <v>1910</v>
      </c>
      <c r="M1757" t="s">
        <v>41</v>
      </c>
      <c r="N1757" t="s">
        <v>18</v>
      </c>
      <c r="O1757" s="6" t="str">
        <f>INDEX(lkp_Region,MATCH(tbl_Sales[[#This Row],[Suburb]],lkp_Suburb,0))</f>
        <v>Northern Metropolitan</v>
      </c>
      <c r="P1757" s="6">
        <f>MONTH(tbl_Sales[[#This Row],[Date]])</f>
        <v>6</v>
      </c>
      <c r="Q1757" s="6">
        <f>YEAR(tbl_Sales[[#This Row],[Date]])</f>
        <v>2016</v>
      </c>
    </row>
    <row r="1758" spans="1:17" x14ac:dyDescent="0.25">
      <c r="A1758" s="1">
        <v>42545</v>
      </c>
      <c r="B1758">
        <v>931000</v>
      </c>
      <c r="C1758" t="s">
        <v>2</v>
      </c>
      <c r="D1758" t="s">
        <v>12428</v>
      </c>
      <c r="E1758" t="s">
        <v>5</v>
      </c>
      <c r="F1758">
        <v>3058</v>
      </c>
      <c r="G1758">
        <v>4</v>
      </c>
      <c r="H1758">
        <v>1</v>
      </c>
      <c r="I1758">
        <v>1</v>
      </c>
      <c r="J1758">
        <v>412</v>
      </c>
      <c r="K1758">
        <v>1920</v>
      </c>
      <c r="L1758" t="s">
        <v>1911</v>
      </c>
      <c r="M1758" t="s">
        <v>41</v>
      </c>
      <c r="N1758" t="s">
        <v>18</v>
      </c>
      <c r="O1758" s="6" t="str">
        <f>INDEX(lkp_Region,MATCH(tbl_Sales[[#This Row],[Suburb]],lkp_Suburb,0))</f>
        <v>Northern Metropolitan</v>
      </c>
      <c r="P1758" s="6">
        <f>MONTH(tbl_Sales[[#This Row],[Date]])</f>
        <v>6</v>
      </c>
      <c r="Q1758" s="6">
        <f>YEAR(tbl_Sales[[#This Row],[Date]])</f>
        <v>2016</v>
      </c>
    </row>
    <row r="1759" spans="1:17" x14ac:dyDescent="0.25">
      <c r="A1759" s="1">
        <v>42545</v>
      </c>
      <c r="B1759">
        <v>1290000</v>
      </c>
      <c r="C1759" t="s">
        <v>2</v>
      </c>
      <c r="D1759" t="s">
        <v>12427</v>
      </c>
      <c r="E1759" t="s">
        <v>10</v>
      </c>
      <c r="F1759">
        <v>3040</v>
      </c>
      <c r="G1759">
        <v>3</v>
      </c>
      <c r="H1759">
        <v>1</v>
      </c>
      <c r="I1759">
        <v>2</v>
      </c>
      <c r="J1759">
        <v>605</v>
      </c>
      <c r="L1759" t="s">
        <v>1912</v>
      </c>
      <c r="M1759" t="s">
        <v>47</v>
      </c>
      <c r="N1759" t="s">
        <v>49</v>
      </c>
      <c r="O1759" s="6" t="str">
        <f>INDEX(lkp_Region,MATCH(tbl_Sales[[#This Row],[Suburb]],lkp_Suburb,0))</f>
        <v>Western Metropolitan</v>
      </c>
      <c r="P1759" s="6">
        <f>MONTH(tbl_Sales[[#This Row],[Date]])</f>
        <v>6</v>
      </c>
      <c r="Q1759" s="6">
        <f>YEAR(tbl_Sales[[#This Row],[Date]])</f>
        <v>2016</v>
      </c>
    </row>
    <row r="1760" spans="1:17" x14ac:dyDescent="0.25">
      <c r="A1760" s="1">
        <v>42545</v>
      </c>
      <c r="B1760">
        <v>1063000</v>
      </c>
      <c r="C1760" t="s">
        <v>2</v>
      </c>
      <c r="D1760" t="s">
        <v>12429</v>
      </c>
      <c r="E1760" t="s">
        <v>10</v>
      </c>
      <c r="F1760">
        <v>3105</v>
      </c>
      <c r="G1760">
        <v>3</v>
      </c>
      <c r="H1760">
        <v>1</v>
      </c>
      <c r="I1760">
        <v>2</v>
      </c>
      <c r="J1760">
        <v>602</v>
      </c>
      <c r="L1760" t="s">
        <v>1913</v>
      </c>
      <c r="M1760" t="s">
        <v>507</v>
      </c>
      <c r="N1760" t="s">
        <v>128</v>
      </c>
      <c r="O1760" s="6" t="str">
        <f>INDEX(lkp_Region,MATCH(tbl_Sales[[#This Row],[Suburb]],lkp_Suburb,0))</f>
        <v>Eastern Metropolitan</v>
      </c>
      <c r="P1760" s="6">
        <f>MONTH(tbl_Sales[[#This Row],[Date]])</f>
        <v>6</v>
      </c>
      <c r="Q1760" s="6">
        <f>YEAR(tbl_Sales[[#This Row],[Date]])</f>
        <v>2016</v>
      </c>
    </row>
    <row r="1761" spans="1:17" x14ac:dyDescent="0.25">
      <c r="A1761" s="1">
        <v>42545</v>
      </c>
      <c r="B1761">
        <v>650000</v>
      </c>
      <c r="C1761" t="s">
        <v>51</v>
      </c>
      <c r="D1761" t="s">
        <v>12427</v>
      </c>
      <c r="E1761" t="s">
        <v>5</v>
      </c>
      <c r="F1761">
        <v>3070</v>
      </c>
      <c r="G1761">
        <v>2</v>
      </c>
      <c r="H1761">
        <v>2</v>
      </c>
      <c r="I1761">
        <v>2</v>
      </c>
      <c r="J1761">
        <v>55</v>
      </c>
      <c r="K1761">
        <v>2013</v>
      </c>
      <c r="L1761" t="s">
        <v>1914</v>
      </c>
      <c r="M1761" t="s">
        <v>271</v>
      </c>
      <c r="N1761" t="s">
        <v>62</v>
      </c>
      <c r="O1761" s="6" t="str">
        <f>INDEX(lkp_Region,MATCH(tbl_Sales[[#This Row],[Suburb]],lkp_Suburb,0))</f>
        <v>Northern Metropolitan</v>
      </c>
      <c r="P1761" s="6">
        <f>MONTH(tbl_Sales[[#This Row],[Date]])</f>
        <v>6</v>
      </c>
      <c r="Q1761" s="6">
        <f>YEAR(tbl_Sales[[#This Row],[Date]])</f>
        <v>2016</v>
      </c>
    </row>
    <row r="1762" spans="1:17" x14ac:dyDescent="0.25">
      <c r="A1762" s="1">
        <v>42545</v>
      </c>
      <c r="B1762">
        <v>1220000</v>
      </c>
      <c r="C1762" t="s">
        <v>2</v>
      </c>
      <c r="D1762" t="s">
        <v>12429</v>
      </c>
      <c r="E1762" t="s">
        <v>10</v>
      </c>
      <c r="F1762">
        <v>3078</v>
      </c>
      <c r="G1762">
        <v>2</v>
      </c>
      <c r="H1762">
        <v>1</v>
      </c>
      <c r="I1762">
        <v>2</v>
      </c>
      <c r="J1762">
        <v>537</v>
      </c>
      <c r="K1762">
        <v>1950</v>
      </c>
      <c r="L1762" t="s">
        <v>1915</v>
      </c>
      <c r="M1762" t="s">
        <v>533</v>
      </c>
      <c r="N1762" t="s">
        <v>62</v>
      </c>
      <c r="O1762" s="6" t="str">
        <f>INDEX(lkp_Region,MATCH(tbl_Sales[[#This Row],[Suburb]],lkp_Suburb,0))</f>
        <v>Northern Metropolitan</v>
      </c>
      <c r="P1762" s="6">
        <f>MONTH(tbl_Sales[[#This Row],[Date]])</f>
        <v>6</v>
      </c>
      <c r="Q1762" s="6">
        <f>YEAR(tbl_Sales[[#This Row],[Date]])</f>
        <v>2016</v>
      </c>
    </row>
    <row r="1763" spans="1:17" x14ac:dyDescent="0.25">
      <c r="A1763" s="1">
        <v>42545</v>
      </c>
      <c r="B1763">
        <v>701000</v>
      </c>
      <c r="C1763" t="s">
        <v>13</v>
      </c>
      <c r="D1763" t="s">
        <v>12429</v>
      </c>
      <c r="E1763" t="s">
        <v>10</v>
      </c>
      <c r="F1763">
        <v>3123</v>
      </c>
      <c r="G1763">
        <v>2</v>
      </c>
      <c r="H1763">
        <v>1</v>
      </c>
      <c r="I1763">
        <v>3</v>
      </c>
      <c r="J1763">
        <v>166</v>
      </c>
      <c r="K1763">
        <v>1970</v>
      </c>
      <c r="L1763" t="s">
        <v>1916</v>
      </c>
      <c r="M1763" t="s">
        <v>230</v>
      </c>
      <c r="N1763" t="s">
        <v>101</v>
      </c>
      <c r="O1763" s="6" t="str">
        <f>INDEX(lkp_Region,MATCH(tbl_Sales[[#This Row],[Suburb]],lkp_Suburb,0))</f>
        <v>Southern Metropolitan</v>
      </c>
      <c r="P1763" s="6">
        <f>MONTH(tbl_Sales[[#This Row],[Date]])</f>
        <v>6</v>
      </c>
      <c r="Q1763" s="6">
        <f>YEAR(tbl_Sales[[#This Row],[Date]])</f>
        <v>2016</v>
      </c>
    </row>
    <row r="1764" spans="1:17" x14ac:dyDescent="0.25">
      <c r="A1764" s="1">
        <v>42545</v>
      </c>
      <c r="B1764">
        <v>1500000</v>
      </c>
      <c r="C1764" t="s">
        <v>2</v>
      </c>
      <c r="D1764" t="s">
        <v>12427</v>
      </c>
      <c r="E1764" t="s">
        <v>10</v>
      </c>
      <c r="F1764">
        <v>3146</v>
      </c>
      <c r="G1764">
        <v>2</v>
      </c>
      <c r="H1764">
        <v>1</v>
      </c>
      <c r="I1764">
        <v>2</v>
      </c>
      <c r="J1764">
        <v>660</v>
      </c>
      <c r="L1764" t="s">
        <v>1917</v>
      </c>
      <c r="M1764" t="s">
        <v>102</v>
      </c>
      <c r="N1764" t="s">
        <v>101</v>
      </c>
      <c r="O1764" s="6" t="str">
        <f>INDEX(lkp_Region,MATCH(tbl_Sales[[#This Row],[Suburb]],lkp_Suburb,0))</f>
        <v>Southern Metropolitan</v>
      </c>
      <c r="P1764" s="6">
        <f>MONTH(tbl_Sales[[#This Row],[Date]])</f>
        <v>6</v>
      </c>
      <c r="Q1764" s="6">
        <f>YEAR(tbl_Sales[[#This Row],[Date]])</f>
        <v>2016</v>
      </c>
    </row>
    <row r="1765" spans="1:17" x14ac:dyDescent="0.25">
      <c r="A1765" s="1">
        <v>42545</v>
      </c>
      <c r="B1765">
        <v>1700000</v>
      </c>
      <c r="C1765" t="s">
        <v>2</v>
      </c>
      <c r="D1765" t="s">
        <v>12429</v>
      </c>
      <c r="E1765" t="s">
        <v>5</v>
      </c>
      <c r="F1765">
        <v>3104</v>
      </c>
      <c r="G1765">
        <v>4</v>
      </c>
      <c r="H1765">
        <v>2</v>
      </c>
      <c r="I1765">
        <v>5</v>
      </c>
      <c r="J1765">
        <v>754</v>
      </c>
      <c r="K1765">
        <v>1960</v>
      </c>
      <c r="L1765" t="s">
        <v>1918</v>
      </c>
      <c r="M1765" t="s">
        <v>99</v>
      </c>
      <c r="N1765" t="s">
        <v>101</v>
      </c>
      <c r="O1765" s="6" t="str">
        <f>INDEX(lkp_Region,MATCH(tbl_Sales[[#This Row],[Suburb]],lkp_Suburb,0))</f>
        <v>Southern Metropolitan</v>
      </c>
      <c r="P1765" s="6">
        <f>MONTH(tbl_Sales[[#This Row],[Date]])</f>
        <v>6</v>
      </c>
      <c r="Q1765" s="6">
        <f>YEAR(tbl_Sales[[#This Row],[Date]])</f>
        <v>2016</v>
      </c>
    </row>
    <row r="1766" spans="1:17" x14ac:dyDescent="0.25">
      <c r="A1766" s="1">
        <v>42545</v>
      </c>
      <c r="B1766">
        <v>1750000</v>
      </c>
      <c r="C1766" t="s">
        <v>2</v>
      </c>
      <c r="D1766" t="s">
        <v>12429</v>
      </c>
      <c r="E1766" t="s">
        <v>10</v>
      </c>
      <c r="F1766">
        <v>3146</v>
      </c>
      <c r="G1766">
        <v>3</v>
      </c>
      <c r="H1766">
        <v>2</v>
      </c>
      <c r="I1766">
        <v>2</v>
      </c>
      <c r="J1766">
        <v>652</v>
      </c>
      <c r="L1766" t="s">
        <v>1919</v>
      </c>
      <c r="M1766" t="s">
        <v>102</v>
      </c>
      <c r="N1766" t="s">
        <v>101</v>
      </c>
      <c r="O1766" s="6" t="str">
        <f>INDEX(lkp_Region,MATCH(tbl_Sales[[#This Row],[Suburb]],lkp_Suburb,0))</f>
        <v>Southern Metropolitan</v>
      </c>
      <c r="P1766" s="6">
        <f>MONTH(tbl_Sales[[#This Row],[Date]])</f>
        <v>6</v>
      </c>
      <c r="Q1766" s="6">
        <f>YEAR(tbl_Sales[[#This Row],[Date]])</f>
        <v>2016</v>
      </c>
    </row>
    <row r="1767" spans="1:17" x14ac:dyDescent="0.25">
      <c r="A1767" s="1">
        <v>42545</v>
      </c>
      <c r="B1767">
        <v>892500</v>
      </c>
      <c r="C1767" t="s">
        <v>13</v>
      </c>
      <c r="D1767" t="s">
        <v>12424</v>
      </c>
      <c r="E1767" t="s">
        <v>10</v>
      </c>
      <c r="F1767">
        <v>3186</v>
      </c>
      <c r="G1767">
        <v>2</v>
      </c>
      <c r="H1767">
        <v>1</v>
      </c>
      <c r="I1767">
        <v>2</v>
      </c>
      <c r="J1767">
        <v>232</v>
      </c>
      <c r="K1767">
        <v>1970</v>
      </c>
      <c r="L1767" t="s">
        <v>1920</v>
      </c>
      <c r="M1767" t="s">
        <v>105</v>
      </c>
      <c r="N1767" t="s">
        <v>107</v>
      </c>
      <c r="O1767" s="6" t="str">
        <f>INDEX(lkp_Region,MATCH(tbl_Sales[[#This Row],[Suburb]],lkp_Suburb,0))</f>
        <v>Southern Metropolitan</v>
      </c>
      <c r="P1767" s="6">
        <f>MONTH(tbl_Sales[[#This Row],[Date]])</f>
        <v>6</v>
      </c>
      <c r="Q1767" s="6">
        <f>YEAR(tbl_Sales[[#This Row],[Date]])</f>
        <v>2016</v>
      </c>
    </row>
    <row r="1768" spans="1:17" x14ac:dyDescent="0.25">
      <c r="A1768" s="1">
        <v>42546</v>
      </c>
      <c r="B1768">
        <v>1075000</v>
      </c>
      <c r="C1768" t="s">
        <v>2</v>
      </c>
      <c r="D1768" t="s">
        <v>12428</v>
      </c>
      <c r="E1768" t="s">
        <v>10</v>
      </c>
      <c r="F1768">
        <v>3066</v>
      </c>
      <c r="G1768">
        <v>3</v>
      </c>
      <c r="H1768">
        <v>1</v>
      </c>
      <c r="I1768">
        <v>0</v>
      </c>
      <c r="J1768">
        <v>183</v>
      </c>
      <c r="K1768">
        <v>1880</v>
      </c>
      <c r="L1768" t="s">
        <v>1921</v>
      </c>
      <c r="M1768" t="s">
        <v>216</v>
      </c>
      <c r="N1768" t="s">
        <v>8</v>
      </c>
      <c r="O1768" s="6" t="str">
        <f>INDEX(lkp_Region,MATCH(tbl_Sales[[#This Row],[Suburb]],lkp_Suburb,0))</f>
        <v>Northern Metropolitan</v>
      </c>
      <c r="P1768" s="6">
        <f>MONTH(tbl_Sales[[#This Row],[Date]])</f>
        <v>6</v>
      </c>
      <c r="Q1768" s="6">
        <f>YEAR(tbl_Sales[[#This Row],[Date]])</f>
        <v>2016</v>
      </c>
    </row>
    <row r="1769" spans="1:17" x14ac:dyDescent="0.25">
      <c r="A1769" s="1">
        <v>42546</v>
      </c>
      <c r="B1769">
        <v>2210000</v>
      </c>
      <c r="C1769" t="s">
        <v>2</v>
      </c>
      <c r="D1769" t="s">
        <v>12427</v>
      </c>
      <c r="E1769" t="s">
        <v>10</v>
      </c>
      <c r="F1769">
        <v>3054</v>
      </c>
      <c r="G1769">
        <v>3</v>
      </c>
      <c r="H1769">
        <v>2</v>
      </c>
      <c r="I1769">
        <v>1</v>
      </c>
      <c r="J1769">
        <v>190</v>
      </c>
      <c r="L1769" t="s">
        <v>1922</v>
      </c>
      <c r="M1769" t="s">
        <v>513</v>
      </c>
      <c r="N1769" t="s">
        <v>8</v>
      </c>
      <c r="O1769" s="6" t="str">
        <f>INDEX(lkp_Region,MATCH(tbl_Sales[[#This Row],[Suburb]],lkp_Suburb,0))</f>
        <v>Northern Metropolitan</v>
      </c>
      <c r="P1769" s="6">
        <f>MONTH(tbl_Sales[[#This Row],[Date]])</f>
        <v>6</v>
      </c>
      <c r="Q1769" s="6">
        <f>YEAR(tbl_Sales[[#This Row],[Date]])</f>
        <v>2016</v>
      </c>
    </row>
    <row r="1770" spans="1:17" x14ac:dyDescent="0.25">
      <c r="A1770" s="1">
        <v>42546</v>
      </c>
      <c r="B1770">
        <v>2368000</v>
      </c>
      <c r="C1770" t="s">
        <v>2</v>
      </c>
      <c r="D1770" t="s">
        <v>12427</v>
      </c>
      <c r="E1770" t="s">
        <v>10</v>
      </c>
      <c r="F1770">
        <v>3181</v>
      </c>
      <c r="G1770">
        <v>3</v>
      </c>
      <c r="H1770">
        <v>2</v>
      </c>
      <c r="I1770">
        <v>1</v>
      </c>
      <c r="J1770">
        <v>322</v>
      </c>
      <c r="K1770">
        <v>1970</v>
      </c>
      <c r="L1770" t="s">
        <v>1923</v>
      </c>
      <c r="M1770" t="s">
        <v>431</v>
      </c>
      <c r="N1770" t="s">
        <v>76</v>
      </c>
      <c r="O1770" s="6" t="str">
        <f>INDEX(lkp_Region,MATCH(tbl_Sales[[#This Row],[Suburb]],lkp_Suburb,0))</f>
        <v>Southern Metropolitan</v>
      </c>
      <c r="P1770" s="6">
        <f>MONTH(tbl_Sales[[#This Row],[Date]])</f>
        <v>6</v>
      </c>
      <c r="Q1770" s="6">
        <f>YEAR(tbl_Sales[[#This Row],[Date]])</f>
        <v>2016</v>
      </c>
    </row>
    <row r="1771" spans="1:17" x14ac:dyDescent="0.25">
      <c r="A1771" s="1">
        <v>42546</v>
      </c>
      <c r="B1771">
        <v>1200000</v>
      </c>
      <c r="C1771" t="s">
        <v>2</v>
      </c>
      <c r="D1771" t="s">
        <v>12430</v>
      </c>
      <c r="E1771" t="s">
        <v>5</v>
      </c>
      <c r="F1771">
        <v>3205</v>
      </c>
      <c r="G1771">
        <v>2</v>
      </c>
      <c r="H1771">
        <v>2</v>
      </c>
      <c r="I1771">
        <v>1</v>
      </c>
      <c r="J1771">
        <v>131</v>
      </c>
      <c r="K1771">
        <v>1890</v>
      </c>
      <c r="L1771" t="s">
        <v>1924</v>
      </c>
      <c r="M1771" t="s">
        <v>185</v>
      </c>
      <c r="N1771" t="s">
        <v>26</v>
      </c>
      <c r="O1771" s="6" t="str">
        <f>INDEX(lkp_Region,MATCH(tbl_Sales[[#This Row],[Suburb]],lkp_Suburb,0))</f>
        <v>Southern Metropolitan</v>
      </c>
      <c r="P1771" s="6">
        <f>MONTH(tbl_Sales[[#This Row],[Date]])</f>
        <v>6</v>
      </c>
      <c r="Q1771" s="6">
        <f>YEAR(tbl_Sales[[#This Row],[Date]])</f>
        <v>2016</v>
      </c>
    </row>
    <row r="1772" spans="1:17" x14ac:dyDescent="0.25">
      <c r="A1772" s="1">
        <v>42546</v>
      </c>
      <c r="B1772">
        <v>495000</v>
      </c>
      <c r="C1772" t="s">
        <v>13</v>
      </c>
      <c r="D1772" t="s">
        <v>12428</v>
      </c>
      <c r="E1772" t="s">
        <v>5</v>
      </c>
      <c r="F1772">
        <v>3044</v>
      </c>
      <c r="G1772">
        <v>2</v>
      </c>
      <c r="H1772">
        <v>1</v>
      </c>
      <c r="I1772">
        <v>2</v>
      </c>
      <c r="J1772">
        <v>205</v>
      </c>
      <c r="L1772" t="s">
        <v>1925</v>
      </c>
      <c r="M1772" t="s">
        <v>115</v>
      </c>
      <c r="N1772" t="s">
        <v>18</v>
      </c>
      <c r="O1772" s="6" t="str">
        <f>INDEX(lkp_Region,MATCH(tbl_Sales[[#This Row],[Suburb]],lkp_Suburb,0))</f>
        <v>Northern Metropolitan</v>
      </c>
      <c r="P1772" s="6">
        <f>MONTH(tbl_Sales[[#This Row],[Date]])</f>
        <v>6</v>
      </c>
      <c r="Q1772" s="6">
        <f>YEAR(tbl_Sales[[#This Row],[Date]])</f>
        <v>2016</v>
      </c>
    </row>
    <row r="1773" spans="1:17" x14ac:dyDescent="0.25">
      <c r="A1773" s="1">
        <v>42546</v>
      </c>
      <c r="B1773">
        <v>700000</v>
      </c>
      <c r="C1773" t="s">
        <v>2</v>
      </c>
      <c r="D1773" t="s">
        <v>12427</v>
      </c>
      <c r="E1773" t="s">
        <v>10</v>
      </c>
      <c r="F1773">
        <v>3044</v>
      </c>
      <c r="G1773">
        <v>3</v>
      </c>
      <c r="H1773">
        <v>1</v>
      </c>
      <c r="I1773">
        <v>2</v>
      </c>
      <c r="J1773">
        <v>449</v>
      </c>
      <c r="K1773">
        <v>1950</v>
      </c>
      <c r="L1773" t="s">
        <v>1926</v>
      </c>
      <c r="M1773" t="s">
        <v>115</v>
      </c>
      <c r="N1773" t="s">
        <v>18</v>
      </c>
      <c r="O1773" s="6" t="str">
        <f>INDEX(lkp_Region,MATCH(tbl_Sales[[#This Row],[Suburb]],lkp_Suburb,0))</f>
        <v>Northern Metropolitan</v>
      </c>
      <c r="P1773" s="6">
        <f>MONTH(tbl_Sales[[#This Row],[Date]])</f>
        <v>6</v>
      </c>
      <c r="Q1773" s="6">
        <f>YEAR(tbl_Sales[[#This Row],[Date]])</f>
        <v>2016</v>
      </c>
    </row>
    <row r="1774" spans="1:17" x14ac:dyDescent="0.25">
      <c r="A1774" s="1">
        <v>42546</v>
      </c>
      <c r="B1774">
        <v>970000</v>
      </c>
      <c r="C1774" t="s">
        <v>2</v>
      </c>
      <c r="D1774" t="s">
        <v>12427</v>
      </c>
      <c r="E1774" t="s">
        <v>10</v>
      </c>
      <c r="F1774">
        <v>3057</v>
      </c>
      <c r="G1774">
        <v>2</v>
      </c>
      <c r="H1774">
        <v>1</v>
      </c>
      <c r="I1774">
        <v>1</v>
      </c>
      <c r="J1774">
        <v>213</v>
      </c>
      <c r="L1774" t="s">
        <v>1927</v>
      </c>
      <c r="M1774" t="s">
        <v>83</v>
      </c>
      <c r="N1774" t="s">
        <v>18</v>
      </c>
      <c r="O1774" s="6" t="str">
        <f>INDEX(lkp_Region,MATCH(tbl_Sales[[#This Row],[Suburb]],lkp_Suburb,0))</f>
        <v>Northern Metropolitan</v>
      </c>
      <c r="P1774" s="6">
        <f>MONTH(tbl_Sales[[#This Row],[Date]])</f>
        <v>6</v>
      </c>
      <c r="Q1774" s="6">
        <f>YEAR(tbl_Sales[[#This Row],[Date]])</f>
        <v>2016</v>
      </c>
    </row>
    <row r="1775" spans="1:17" x14ac:dyDescent="0.25">
      <c r="A1775" s="1">
        <v>42546</v>
      </c>
      <c r="B1775">
        <v>360000</v>
      </c>
      <c r="C1775" t="s">
        <v>13</v>
      </c>
      <c r="D1775" t="s">
        <v>12427</v>
      </c>
      <c r="E1775" t="s">
        <v>5</v>
      </c>
      <c r="F1775">
        <v>3040</v>
      </c>
      <c r="G1775">
        <v>2</v>
      </c>
      <c r="H1775">
        <v>1</v>
      </c>
      <c r="I1775">
        <v>1</v>
      </c>
      <c r="J1775">
        <v>0</v>
      </c>
      <c r="K1775">
        <v>1970</v>
      </c>
      <c r="L1775" t="s">
        <v>1928</v>
      </c>
      <c r="M1775" t="s">
        <v>47</v>
      </c>
      <c r="N1775" t="s">
        <v>49</v>
      </c>
      <c r="O1775" s="6" t="str">
        <f>INDEX(lkp_Region,MATCH(tbl_Sales[[#This Row],[Suburb]],lkp_Suburb,0))</f>
        <v>Western Metropolitan</v>
      </c>
      <c r="P1775" s="6">
        <f>MONTH(tbl_Sales[[#This Row],[Date]])</f>
        <v>6</v>
      </c>
      <c r="Q1775" s="6">
        <f>YEAR(tbl_Sales[[#This Row],[Date]])</f>
        <v>2016</v>
      </c>
    </row>
    <row r="1776" spans="1:17" x14ac:dyDescent="0.25">
      <c r="A1776" s="1">
        <v>42546</v>
      </c>
      <c r="B1776">
        <v>630000</v>
      </c>
      <c r="C1776" t="s">
        <v>2</v>
      </c>
      <c r="D1776" t="s">
        <v>12423</v>
      </c>
      <c r="E1776" t="s">
        <v>10</v>
      </c>
      <c r="F1776">
        <v>3041</v>
      </c>
      <c r="G1776">
        <v>2</v>
      </c>
      <c r="H1776">
        <v>2</v>
      </c>
      <c r="I1776">
        <v>1</v>
      </c>
      <c r="J1776">
        <v>378</v>
      </c>
      <c r="K1776">
        <v>2000</v>
      </c>
      <c r="L1776" t="s">
        <v>1929</v>
      </c>
      <c r="M1776" t="s">
        <v>121</v>
      </c>
      <c r="N1776" t="s">
        <v>49</v>
      </c>
      <c r="O1776" s="6" t="str">
        <f>INDEX(lkp_Region,MATCH(tbl_Sales[[#This Row],[Suburb]],lkp_Suburb,0))</f>
        <v>Western Metropolitan</v>
      </c>
      <c r="P1776" s="6">
        <f>MONTH(tbl_Sales[[#This Row],[Date]])</f>
        <v>6</v>
      </c>
      <c r="Q1776" s="6">
        <f>YEAR(tbl_Sales[[#This Row],[Date]])</f>
        <v>2016</v>
      </c>
    </row>
    <row r="1777" spans="1:17" x14ac:dyDescent="0.25">
      <c r="A1777" s="1">
        <v>42546</v>
      </c>
      <c r="B1777">
        <v>1205000</v>
      </c>
      <c r="C1777" t="s">
        <v>2</v>
      </c>
      <c r="D1777" t="s">
        <v>12427</v>
      </c>
      <c r="E1777" t="s">
        <v>5</v>
      </c>
      <c r="F1777">
        <v>3041</v>
      </c>
      <c r="G1777">
        <v>3</v>
      </c>
      <c r="H1777">
        <v>1</v>
      </c>
      <c r="I1777">
        <v>2</v>
      </c>
      <c r="J1777">
        <v>650</v>
      </c>
      <c r="L1777" t="s">
        <v>1930</v>
      </c>
      <c r="M1777" t="s">
        <v>121</v>
      </c>
      <c r="N1777" t="s">
        <v>49</v>
      </c>
      <c r="O1777" s="6" t="str">
        <f>INDEX(lkp_Region,MATCH(tbl_Sales[[#This Row],[Suburb]],lkp_Suburb,0))</f>
        <v>Western Metropolitan</v>
      </c>
      <c r="P1777" s="6">
        <f>MONTH(tbl_Sales[[#This Row],[Date]])</f>
        <v>6</v>
      </c>
      <c r="Q1777" s="6">
        <f>YEAR(tbl_Sales[[#This Row],[Date]])</f>
        <v>2016</v>
      </c>
    </row>
    <row r="1778" spans="1:17" x14ac:dyDescent="0.25">
      <c r="A1778" s="1">
        <v>42546</v>
      </c>
      <c r="B1778">
        <v>1072000</v>
      </c>
      <c r="C1778" t="s">
        <v>2</v>
      </c>
      <c r="D1778" t="s">
        <v>12427</v>
      </c>
      <c r="E1778" t="s">
        <v>10</v>
      </c>
      <c r="F1778">
        <v>3032</v>
      </c>
      <c r="G1778">
        <v>3</v>
      </c>
      <c r="H1778">
        <v>2</v>
      </c>
      <c r="I1778">
        <v>2</v>
      </c>
      <c r="J1778">
        <v>1396</v>
      </c>
      <c r="K1778">
        <v>1955</v>
      </c>
      <c r="L1778" t="s">
        <v>1931</v>
      </c>
      <c r="M1778" t="s">
        <v>21</v>
      </c>
      <c r="N1778" t="s">
        <v>21</v>
      </c>
      <c r="O1778" s="6" t="str">
        <f>INDEX(lkp_Region,MATCH(tbl_Sales[[#This Row],[Suburb]],lkp_Suburb,0))</f>
        <v>Western Metropolitan</v>
      </c>
      <c r="P1778" s="6">
        <f>MONTH(tbl_Sales[[#This Row],[Date]])</f>
        <v>6</v>
      </c>
      <c r="Q1778" s="6">
        <f>YEAR(tbl_Sales[[#This Row],[Date]])</f>
        <v>2016</v>
      </c>
    </row>
    <row r="1779" spans="1:17" x14ac:dyDescent="0.25">
      <c r="A1779" s="1">
        <v>42546</v>
      </c>
      <c r="B1779">
        <v>782000</v>
      </c>
      <c r="C1779" t="s">
        <v>13</v>
      </c>
      <c r="D1779" t="s">
        <v>12425</v>
      </c>
      <c r="E1779" t="s">
        <v>10</v>
      </c>
      <c r="F1779">
        <v>3185</v>
      </c>
      <c r="G1779">
        <v>3</v>
      </c>
      <c r="H1779">
        <v>1</v>
      </c>
      <c r="I1779">
        <v>1</v>
      </c>
      <c r="J1779">
        <v>0</v>
      </c>
      <c r="K1779">
        <v>1970</v>
      </c>
      <c r="L1779" t="s">
        <v>1932</v>
      </c>
      <c r="M1779" t="s">
        <v>136</v>
      </c>
      <c r="N1779" t="s">
        <v>57</v>
      </c>
      <c r="O1779" s="6" t="str">
        <f>INDEX(lkp_Region,MATCH(tbl_Sales[[#This Row],[Suburb]],lkp_Suburb,0))</f>
        <v>Southern Metropolitan</v>
      </c>
      <c r="P1779" s="6">
        <f>MONTH(tbl_Sales[[#This Row],[Date]])</f>
        <v>6</v>
      </c>
      <c r="Q1779" s="6">
        <f>YEAR(tbl_Sales[[#This Row],[Date]])</f>
        <v>2016</v>
      </c>
    </row>
    <row r="1780" spans="1:17" x14ac:dyDescent="0.25">
      <c r="A1780" s="1">
        <v>42546</v>
      </c>
      <c r="B1780">
        <v>1960000</v>
      </c>
      <c r="C1780" t="s">
        <v>2</v>
      </c>
      <c r="D1780" t="s">
        <v>12428</v>
      </c>
      <c r="E1780" t="s">
        <v>5</v>
      </c>
      <c r="F1780">
        <v>3162</v>
      </c>
      <c r="G1780">
        <v>4</v>
      </c>
      <c r="H1780">
        <v>3</v>
      </c>
      <c r="I1780">
        <v>4</v>
      </c>
      <c r="J1780">
        <v>708</v>
      </c>
      <c r="L1780" t="s">
        <v>1933</v>
      </c>
      <c r="M1780" t="s">
        <v>569</v>
      </c>
      <c r="N1780" t="s">
        <v>57</v>
      </c>
      <c r="O1780" s="6" t="str">
        <f>INDEX(lkp_Region,MATCH(tbl_Sales[[#This Row],[Suburb]],lkp_Suburb,0))</f>
        <v>Southern Metropolitan</v>
      </c>
      <c r="P1780" s="6">
        <f>MONTH(tbl_Sales[[#This Row],[Date]])</f>
        <v>6</v>
      </c>
      <c r="Q1780" s="6">
        <f>YEAR(tbl_Sales[[#This Row],[Date]])</f>
        <v>2016</v>
      </c>
    </row>
    <row r="1781" spans="1:17" x14ac:dyDescent="0.25">
      <c r="A1781" s="1">
        <v>42546</v>
      </c>
      <c r="B1781">
        <v>550000</v>
      </c>
      <c r="C1781" t="s">
        <v>2</v>
      </c>
      <c r="D1781" t="s">
        <v>12427</v>
      </c>
      <c r="E1781" t="s">
        <v>5</v>
      </c>
      <c r="F1781">
        <v>3072</v>
      </c>
      <c r="G1781">
        <v>3</v>
      </c>
      <c r="H1781">
        <v>1</v>
      </c>
      <c r="I1781">
        <v>1</v>
      </c>
      <c r="J1781">
        <v>405</v>
      </c>
      <c r="L1781" t="s">
        <v>1934</v>
      </c>
      <c r="M1781" t="s">
        <v>97</v>
      </c>
      <c r="N1781" t="s">
        <v>62</v>
      </c>
      <c r="O1781" s="6" t="str">
        <f>INDEX(lkp_Region,MATCH(tbl_Sales[[#This Row],[Suburb]],lkp_Suburb,0))</f>
        <v>Northern Metropolitan</v>
      </c>
      <c r="P1781" s="6">
        <f>MONTH(tbl_Sales[[#This Row],[Date]])</f>
        <v>6</v>
      </c>
      <c r="Q1781" s="6">
        <f>YEAR(tbl_Sales[[#This Row],[Date]])</f>
        <v>2016</v>
      </c>
    </row>
    <row r="1782" spans="1:17" x14ac:dyDescent="0.25">
      <c r="A1782" s="1">
        <v>42546</v>
      </c>
      <c r="B1782">
        <v>735000</v>
      </c>
      <c r="C1782" t="s">
        <v>2</v>
      </c>
      <c r="D1782" t="s">
        <v>12432</v>
      </c>
      <c r="E1782" t="s">
        <v>10</v>
      </c>
      <c r="F1782">
        <v>3020</v>
      </c>
      <c r="G1782">
        <v>4</v>
      </c>
      <c r="H1782">
        <v>2</v>
      </c>
      <c r="I1782">
        <v>5</v>
      </c>
      <c r="J1782">
        <v>635</v>
      </c>
      <c r="K1782">
        <v>1975</v>
      </c>
      <c r="L1782" t="s">
        <v>1935</v>
      </c>
      <c r="M1782" t="s">
        <v>143</v>
      </c>
      <c r="N1782" t="s">
        <v>3</v>
      </c>
      <c r="O1782" s="6" t="str">
        <f>INDEX(lkp_Region,MATCH(tbl_Sales[[#This Row],[Suburb]],lkp_Suburb,0))</f>
        <v>Western Metropolitan</v>
      </c>
      <c r="P1782" s="6">
        <f>MONTH(tbl_Sales[[#This Row],[Date]])</f>
        <v>6</v>
      </c>
      <c r="Q1782" s="6">
        <f>YEAR(tbl_Sales[[#This Row],[Date]])</f>
        <v>2016</v>
      </c>
    </row>
    <row r="1783" spans="1:17" x14ac:dyDescent="0.25">
      <c r="A1783" s="1">
        <v>42546</v>
      </c>
      <c r="B1783">
        <v>2800000</v>
      </c>
      <c r="C1783" t="s">
        <v>2</v>
      </c>
      <c r="D1783" t="s">
        <v>12433</v>
      </c>
      <c r="E1783" t="s">
        <v>5</v>
      </c>
      <c r="F1783">
        <v>3188</v>
      </c>
      <c r="G1783">
        <v>4</v>
      </c>
      <c r="H1783">
        <v>3</v>
      </c>
      <c r="I1783">
        <v>2</v>
      </c>
      <c r="J1783">
        <v>1093</v>
      </c>
      <c r="L1783" t="s">
        <v>1936</v>
      </c>
      <c r="M1783" t="s">
        <v>176</v>
      </c>
      <c r="N1783" t="s">
        <v>107</v>
      </c>
      <c r="O1783" s="6" t="str">
        <f>INDEX(lkp_Region,MATCH(tbl_Sales[[#This Row],[Suburb]],lkp_Suburb,0))</f>
        <v>Southern Metropolitan</v>
      </c>
      <c r="P1783" s="6">
        <f>MONTH(tbl_Sales[[#This Row],[Date]])</f>
        <v>6</v>
      </c>
      <c r="Q1783" s="6">
        <f>YEAR(tbl_Sales[[#This Row],[Date]])</f>
        <v>2016</v>
      </c>
    </row>
    <row r="1784" spans="1:17" x14ac:dyDescent="0.25">
      <c r="A1784" s="1">
        <v>42547</v>
      </c>
      <c r="B1784">
        <v>480000</v>
      </c>
      <c r="C1784" t="s">
        <v>13</v>
      </c>
      <c r="D1784" t="s">
        <v>12428</v>
      </c>
      <c r="E1784" t="s">
        <v>10</v>
      </c>
      <c r="F1784">
        <v>3145</v>
      </c>
      <c r="G1784">
        <v>2</v>
      </c>
      <c r="H1784">
        <v>1</v>
      </c>
      <c r="I1784">
        <v>1</v>
      </c>
      <c r="J1784">
        <v>0</v>
      </c>
      <c r="K1784">
        <v>1970</v>
      </c>
      <c r="L1784" t="s">
        <v>1937</v>
      </c>
      <c r="M1784" t="s">
        <v>74</v>
      </c>
      <c r="N1784" t="s">
        <v>76</v>
      </c>
      <c r="O1784" s="6" t="str">
        <f>INDEX(lkp_Region,MATCH(tbl_Sales[[#This Row],[Suburb]],lkp_Suburb,0))</f>
        <v>Southern Metropolitan</v>
      </c>
      <c r="P1784" s="6">
        <f>MONTH(tbl_Sales[[#This Row],[Date]])</f>
        <v>6</v>
      </c>
      <c r="Q1784" s="6">
        <f>YEAR(tbl_Sales[[#This Row],[Date]])</f>
        <v>2016</v>
      </c>
    </row>
    <row r="1785" spans="1:17" x14ac:dyDescent="0.25">
      <c r="A1785" s="1">
        <v>42547</v>
      </c>
      <c r="B1785">
        <v>510000</v>
      </c>
      <c r="C1785" t="s">
        <v>13</v>
      </c>
      <c r="D1785" t="s">
        <v>12430</v>
      </c>
      <c r="E1785" t="s">
        <v>10</v>
      </c>
      <c r="F1785">
        <v>3141</v>
      </c>
      <c r="G1785">
        <v>1</v>
      </c>
      <c r="H1785">
        <v>1</v>
      </c>
      <c r="I1785">
        <v>1</v>
      </c>
      <c r="J1785">
        <v>0</v>
      </c>
      <c r="K1785">
        <v>2000</v>
      </c>
      <c r="L1785" t="s">
        <v>1938</v>
      </c>
      <c r="M1785" t="s">
        <v>111</v>
      </c>
      <c r="N1785" t="s">
        <v>76</v>
      </c>
      <c r="O1785" s="6" t="str">
        <f>INDEX(lkp_Region,MATCH(tbl_Sales[[#This Row],[Suburb]],lkp_Suburb,0))</f>
        <v>Southern Metropolitan</v>
      </c>
      <c r="P1785" s="6">
        <f>MONTH(tbl_Sales[[#This Row],[Date]])</f>
        <v>6</v>
      </c>
      <c r="Q1785" s="6">
        <f>YEAR(tbl_Sales[[#This Row],[Date]])</f>
        <v>2016</v>
      </c>
    </row>
    <row r="1786" spans="1:17" x14ac:dyDescent="0.25">
      <c r="A1786" s="1">
        <v>42547</v>
      </c>
      <c r="B1786">
        <v>515000</v>
      </c>
      <c r="C1786" t="s">
        <v>13</v>
      </c>
      <c r="D1786" t="s">
        <v>12427</v>
      </c>
      <c r="E1786" t="s">
        <v>5</v>
      </c>
      <c r="F1786">
        <v>3141</v>
      </c>
      <c r="G1786">
        <v>2</v>
      </c>
      <c r="H1786">
        <v>1</v>
      </c>
      <c r="I1786">
        <v>1</v>
      </c>
      <c r="J1786">
        <v>734</v>
      </c>
      <c r="K1786">
        <v>2013</v>
      </c>
      <c r="L1786" t="s">
        <v>1939</v>
      </c>
      <c r="M1786" t="s">
        <v>111</v>
      </c>
      <c r="N1786" t="s">
        <v>76</v>
      </c>
      <c r="O1786" s="6" t="str">
        <f>INDEX(lkp_Region,MATCH(tbl_Sales[[#This Row],[Suburb]],lkp_Suburb,0))</f>
        <v>Southern Metropolitan</v>
      </c>
      <c r="P1786" s="6">
        <f>MONTH(tbl_Sales[[#This Row],[Date]])</f>
        <v>6</v>
      </c>
      <c r="Q1786" s="6">
        <f>YEAR(tbl_Sales[[#This Row],[Date]])</f>
        <v>2016</v>
      </c>
    </row>
    <row r="1787" spans="1:17" x14ac:dyDescent="0.25">
      <c r="A1787" s="1">
        <v>42547</v>
      </c>
      <c r="B1787">
        <v>1303000</v>
      </c>
      <c r="C1787" t="s">
        <v>2</v>
      </c>
      <c r="D1787" t="s">
        <v>12430</v>
      </c>
      <c r="E1787" t="s">
        <v>10</v>
      </c>
      <c r="F1787">
        <v>3181</v>
      </c>
      <c r="G1787">
        <v>2</v>
      </c>
      <c r="H1787">
        <v>1</v>
      </c>
      <c r="I1787">
        <v>0</v>
      </c>
      <c r="J1787">
        <v>288</v>
      </c>
      <c r="K1787">
        <v>1900</v>
      </c>
      <c r="L1787" t="s">
        <v>1940</v>
      </c>
      <c r="M1787" t="s">
        <v>302</v>
      </c>
      <c r="N1787" t="s">
        <v>76</v>
      </c>
      <c r="O1787" s="6" t="str">
        <f>INDEX(lkp_Region,MATCH(tbl_Sales[[#This Row],[Suburb]],lkp_Suburb,0))</f>
        <v>Southern Metropolitan</v>
      </c>
      <c r="P1787" s="6">
        <f>MONTH(tbl_Sales[[#This Row],[Date]])</f>
        <v>6</v>
      </c>
      <c r="Q1787" s="6">
        <f>YEAR(tbl_Sales[[#This Row],[Date]])</f>
        <v>2016</v>
      </c>
    </row>
    <row r="1788" spans="1:17" x14ac:dyDescent="0.25">
      <c r="A1788" s="1">
        <v>42547</v>
      </c>
      <c r="B1788">
        <v>400000</v>
      </c>
      <c r="C1788" t="s">
        <v>13</v>
      </c>
      <c r="D1788" t="s">
        <v>12425</v>
      </c>
      <c r="E1788" t="s">
        <v>5</v>
      </c>
      <c r="F1788">
        <v>3182</v>
      </c>
      <c r="G1788">
        <v>1</v>
      </c>
      <c r="H1788">
        <v>1</v>
      </c>
      <c r="I1788">
        <v>1</v>
      </c>
      <c r="J1788">
        <v>0</v>
      </c>
      <c r="K1788">
        <v>1998</v>
      </c>
      <c r="L1788" t="s">
        <v>1941</v>
      </c>
      <c r="M1788" t="s">
        <v>156</v>
      </c>
      <c r="N1788" t="s">
        <v>26</v>
      </c>
      <c r="O1788" s="6" t="str">
        <f>INDEX(lkp_Region,MATCH(tbl_Sales[[#This Row],[Suburb]],lkp_Suburb,0))</f>
        <v>Southern Metropolitan</v>
      </c>
      <c r="P1788" s="6">
        <f>MONTH(tbl_Sales[[#This Row],[Date]])</f>
        <v>6</v>
      </c>
      <c r="Q1788" s="6">
        <f>YEAR(tbl_Sales[[#This Row],[Date]])</f>
        <v>2016</v>
      </c>
    </row>
    <row r="1789" spans="1:17" x14ac:dyDescent="0.25">
      <c r="A1789" s="1">
        <v>42547</v>
      </c>
      <c r="B1789">
        <v>900000</v>
      </c>
      <c r="C1789" t="s">
        <v>13</v>
      </c>
      <c r="D1789" t="s">
        <v>12427</v>
      </c>
      <c r="E1789" t="s">
        <v>10</v>
      </c>
      <c r="F1789">
        <v>3207</v>
      </c>
      <c r="G1789">
        <v>2</v>
      </c>
      <c r="H1789">
        <v>1</v>
      </c>
      <c r="I1789">
        <v>2</v>
      </c>
      <c r="J1789">
        <v>0</v>
      </c>
      <c r="K1789">
        <v>1997</v>
      </c>
      <c r="L1789" t="s">
        <v>1942</v>
      </c>
      <c r="M1789" t="s">
        <v>24</v>
      </c>
      <c r="N1789" t="s">
        <v>26</v>
      </c>
      <c r="O1789" s="6" t="str">
        <f>INDEX(lkp_Region,MATCH(tbl_Sales[[#This Row],[Suburb]],lkp_Suburb,0))</f>
        <v>Southern Metropolitan</v>
      </c>
      <c r="P1789" s="6">
        <f>MONTH(tbl_Sales[[#This Row],[Date]])</f>
        <v>6</v>
      </c>
      <c r="Q1789" s="6">
        <f>YEAR(tbl_Sales[[#This Row],[Date]])</f>
        <v>2016</v>
      </c>
    </row>
    <row r="1790" spans="1:17" x14ac:dyDescent="0.25">
      <c r="A1790" s="1">
        <v>42547</v>
      </c>
      <c r="B1790">
        <v>1250000</v>
      </c>
      <c r="C1790" t="s">
        <v>13</v>
      </c>
      <c r="D1790" t="s">
        <v>12430</v>
      </c>
      <c r="E1790" t="s">
        <v>5</v>
      </c>
      <c r="F1790">
        <v>3207</v>
      </c>
      <c r="G1790">
        <v>2</v>
      </c>
      <c r="H1790">
        <v>2</v>
      </c>
      <c r="I1790">
        <v>2</v>
      </c>
      <c r="J1790">
        <v>0</v>
      </c>
      <c r="K1790">
        <v>2003</v>
      </c>
      <c r="L1790" t="s">
        <v>1943</v>
      </c>
      <c r="M1790" t="s">
        <v>24</v>
      </c>
      <c r="N1790" t="s">
        <v>26</v>
      </c>
      <c r="O1790" s="6" t="str">
        <f>INDEX(lkp_Region,MATCH(tbl_Sales[[#This Row],[Suburb]],lkp_Suburb,0))</f>
        <v>Southern Metropolitan</v>
      </c>
      <c r="P1790" s="6">
        <f>MONTH(tbl_Sales[[#This Row],[Date]])</f>
        <v>6</v>
      </c>
      <c r="Q1790" s="6">
        <f>YEAR(tbl_Sales[[#This Row],[Date]])</f>
        <v>2016</v>
      </c>
    </row>
    <row r="1791" spans="1:17" x14ac:dyDescent="0.25">
      <c r="A1791" s="1">
        <v>42547</v>
      </c>
      <c r="B1791">
        <v>2360000</v>
      </c>
      <c r="C1791" t="s">
        <v>2</v>
      </c>
      <c r="D1791" t="s">
        <v>12431</v>
      </c>
      <c r="E1791" t="s">
        <v>10</v>
      </c>
      <c r="F1791">
        <v>3206</v>
      </c>
      <c r="G1791">
        <v>3</v>
      </c>
      <c r="H1791">
        <v>1</v>
      </c>
      <c r="I1791">
        <v>1</v>
      </c>
      <c r="J1791">
        <v>288</v>
      </c>
      <c r="K1791">
        <v>1900</v>
      </c>
      <c r="L1791" t="s">
        <v>1944</v>
      </c>
      <c r="M1791" t="s">
        <v>474</v>
      </c>
      <c r="N1791" t="s">
        <v>26</v>
      </c>
      <c r="O1791" s="6" t="str">
        <f>INDEX(lkp_Region,MATCH(tbl_Sales[[#This Row],[Suburb]],lkp_Suburb,0))</f>
        <v>Southern Metropolitan</v>
      </c>
      <c r="P1791" s="6">
        <f>MONTH(tbl_Sales[[#This Row],[Date]])</f>
        <v>6</v>
      </c>
      <c r="Q1791" s="6">
        <f>YEAR(tbl_Sales[[#This Row],[Date]])</f>
        <v>2016</v>
      </c>
    </row>
    <row r="1792" spans="1:17" x14ac:dyDescent="0.25">
      <c r="A1792" s="1">
        <v>42547</v>
      </c>
      <c r="B1792">
        <v>386000</v>
      </c>
      <c r="C1792" t="s">
        <v>2</v>
      </c>
      <c r="D1792" t="s">
        <v>12431</v>
      </c>
      <c r="E1792" t="s">
        <v>10</v>
      </c>
      <c r="F1792">
        <v>3044</v>
      </c>
      <c r="G1792">
        <v>2</v>
      </c>
      <c r="H1792">
        <v>1</v>
      </c>
      <c r="I1792">
        <v>1</v>
      </c>
      <c r="J1792">
        <v>111</v>
      </c>
      <c r="K1792">
        <v>1987</v>
      </c>
      <c r="L1792" t="s">
        <v>1945</v>
      </c>
      <c r="M1792" t="s">
        <v>115</v>
      </c>
      <c r="N1792" t="s">
        <v>18</v>
      </c>
      <c r="O1792" s="6" t="str">
        <f>INDEX(lkp_Region,MATCH(tbl_Sales[[#This Row],[Suburb]],lkp_Suburb,0))</f>
        <v>Northern Metropolitan</v>
      </c>
      <c r="P1792" s="6">
        <f>MONTH(tbl_Sales[[#This Row],[Date]])</f>
        <v>6</v>
      </c>
      <c r="Q1792" s="6">
        <f>YEAR(tbl_Sales[[#This Row],[Date]])</f>
        <v>2016</v>
      </c>
    </row>
    <row r="1793" spans="1:17" x14ac:dyDescent="0.25">
      <c r="A1793" s="1">
        <v>42547</v>
      </c>
      <c r="B1793">
        <v>767500</v>
      </c>
      <c r="C1793" t="s">
        <v>2</v>
      </c>
      <c r="D1793" t="s">
        <v>12428</v>
      </c>
      <c r="E1793" t="s">
        <v>10</v>
      </c>
      <c r="F1793">
        <v>3011</v>
      </c>
      <c r="G1793">
        <v>3</v>
      </c>
      <c r="H1793">
        <v>2</v>
      </c>
      <c r="I1793">
        <v>0</v>
      </c>
      <c r="J1793">
        <v>458</v>
      </c>
      <c r="K1793">
        <v>1930</v>
      </c>
      <c r="L1793" t="s">
        <v>1946</v>
      </c>
      <c r="M1793" t="s">
        <v>22</v>
      </c>
      <c r="N1793" t="s">
        <v>21</v>
      </c>
      <c r="O1793" s="6" t="str">
        <f>INDEX(lkp_Region,MATCH(tbl_Sales[[#This Row],[Suburb]],lkp_Suburb,0))</f>
        <v>Western Metropolitan</v>
      </c>
      <c r="P1793" s="6">
        <f>MONTH(tbl_Sales[[#This Row],[Date]])</f>
        <v>6</v>
      </c>
      <c r="Q1793" s="6">
        <f>YEAR(tbl_Sales[[#This Row],[Date]])</f>
        <v>2016</v>
      </c>
    </row>
    <row r="1794" spans="1:17" x14ac:dyDescent="0.25">
      <c r="A1794" s="1">
        <v>42547</v>
      </c>
      <c r="B1794">
        <v>1805000</v>
      </c>
      <c r="C1794" t="s">
        <v>2</v>
      </c>
      <c r="D1794" t="s">
        <v>12430</v>
      </c>
      <c r="E1794" t="s">
        <v>10</v>
      </c>
      <c r="F1794">
        <v>3016</v>
      </c>
      <c r="G1794">
        <v>4</v>
      </c>
      <c r="H1794">
        <v>2</v>
      </c>
      <c r="I1794">
        <v>2</v>
      </c>
      <c r="J1794">
        <v>466</v>
      </c>
      <c r="K1794">
        <v>1930</v>
      </c>
      <c r="L1794" t="s">
        <v>1947</v>
      </c>
      <c r="M1794" t="s">
        <v>196</v>
      </c>
      <c r="N1794" t="s">
        <v>69</v>
      </c>
      <c r="O1794" s="6" t="str">
        <f>INDEX(lkp_Region,MATCH(tbl_Sales[[#This Row],[Suburb]],lkp_Suburb,0))</f>
        <v>Western Metropolitan</v>
      </c>
      <c r="P1794" s="6">
        <f>MONTH(tbl_Sales[[#This Row],[Date]])</f>
        <v>6</v>
      </c>
      <c r="Q1794" s="6">
        <f>YEAR(tbl_Sales[[#This Row],[Date]])</f>
        <v>2016</v>
      </c>
    </row>
    <row r="1795" spans="1:17" x14ac:dyDescent="0.25">
      <c r="A1795" s="1">
        <v>42547</v>
      </c>
      <c r="B1795">
        <v>805000</v>
      </c>
      <c r="C1795" t="s">
        <v>51</v>
      </c>
      <c r="D1795" t="s">
        <v>12428</v>
      </c>
      <c r="E1795" t="s">
        <v>10</v>
      </c>
      <c r="F1795">
        <v>3165</v>
      </c>
      <c r="G1795">
        <v>3</v>
      </c>
      <c r="H1795">
        <v>2</v>
      </c>
      <c r="I1795">
        <v>1</v>
      </c>
      <c r="J1795">
        <v>268</v>
      </c>
      <c r="K1795">
        <v>2000</v>
      </c>
      <c r="L1795" t="s">
        <v>1948</v>
      </c>
      <c r="M1795" t="s">
        <v>138</v>
      </c>
      <c r="N1795" t="s">
        <v>57</v>
      </c>
      <c r="O1795" s="6" t="str">
        <f>INDEX(lkp_Region,MATCH(tbl_Sales[[#This Row],[Suburb]],lkp_Suburb,0))</f>
        <v>Southern Metropolitan</v>
      </c>
      <c r="P1795" s="6">
        <f>MONTH(tbl_Sales[[#This Row],[Date]])</f>
        <v>6</v>
      </c>
      <c r="Q1795" s="6">
        <f>YEAR(tbl_Sales[[#This Row],[Date]])</f>
        <v>2016</v>
      </c>
    </row>
    <row r="1796" spans="1:17" x14ac:dyDescent="0.25">
      <c r="A1796" s="1">
        <v>42547</v>
      </c>
      <c r="B1796">
        <v>1120000</v>
      </c>
      <c r="C1796" t="s">
        <v>51</v>
      </c>
      <c r="D1796" t="s">
        <v>12429</v>
      </c>
      <c r="E1796" t="s">
        <v>5</v>
      </c>
      <c r="F1796">
        <v>3165</v>
      </c>
      <c r="G1796">
        <v>4</v>
      </c>
      <c r="H1796">
        <v>2</v>
      </c>
      <c r="I1796">
        <v>2</v>
      </c>
      <c r="J1796">
        <v>209</v>
      </c>
      <c r="L1796" t="s">
        <v>1949</v>
      </c>
      <c r="M1796" t="s">
        <v>138</v>
      </c>
      <c r="N1796" t="s">
        <v>57</v>
      </c>
      <c r="O1796" s="6" t="str">
        <f>INDEX(lkp_Region,MATCH(tbl_Sales[[#This Row],[Suburb]],lkp_Suburb,0))</f>
        <v>Southern Metropolitan</v>
      </c>
      <c r="P1796" s="6">
        <f>MONTH(tbl_Sales[[#This Row],[Date]])</f>
        <v>6</v>
      </c>
      <c r="Q1796" s="6">
        <f>YEAR(tbl_Sales[[#This Row],[Date]])</f>
        <v>2016</v>
      </c>
    </row>
    <row r="1797" spans="1:17" x14ac:dyDescent="0.25">
      <c r="A1797" s="1">
        <v>42547</v>
      </c>
      <c r="B1797">
        <v>620500</v>
      </c>
      <c r="C1797" t="s">
        <v>51</v>
      </c>
      <c r="D1797" t="s">
        <v>12427</v>
      </c>
      <c r="E1797" t="s">
        <v>10</v>
      </c>
      <c r="F1797">
        <v>3073</v>
      </c>
      <c r="G1797">
        <v>3</v>
      </c>
      <c r="H1797">
        <v>2</v>
      </c>
      <c r="I1797">
        <v>1</v>
      </c>
      <c r="J1797">
        <v>158</v>
      </c>
      <c r="K1797">
        <v>2011</v>
      </c>
      <c r="L1797" t="s">
        <v>1950</v>
      </c>
      <c r="M1797" t="s">
        <v>93</v>
      </c>
      <c r="N1797" t="s">
        <v>62</v>
      </c>
      <c r="O1797" s="6" t="str">
        <f>INDEX(lkp_Region,MATCH(tbl_Sales[[#This Row],[Suburb]],lkp_Suburb,0))</f>
        <v>Northern Metropolitan</v>
      </c>
      <c r="P1797" s="6">
        <f>MONTH(tbl_Sales[[#This Row],[Date]])</f>
        <v>6</v>
      </c>
      <c r="Q1797" s="6">
        <f>YEAR(tbl_Sales[[#This Row],[Date]])</f>
        <v>2016</v>
      </c>
    </row>
    <row r="1798" spans="1:17" x14ac:dyDescent="0.25">
      <c r="A1798" s="1">
        <v>42547</v>
      </c>
      <c r="B1798">
        <v>800000</v>
      </c>
      <c r="C1798" t="s">
        <v>2</v>
      </c>
      <c r="D1798" t="s">
        <v>12428</v>
      </c>
      <c r="E1798" t="s">
        <v>5</v>
      </c>
      <c r="F1798">
        <v>3072</v>
      </c>
      <c r="G1798">
        <v>3</v>
      </c>
      <c r="H1798">
        <v>1</v>
      </c>
      <c r="I1798">
        <v>2</v>
      </c>
      <c r="J1798">
        <v>207</v>
      </c>
      <c r="K1798">
        <v>1910</v>
      </c>
      <c r="L1798" t="s">
        <v>1951</v>
      </c>
      <c r="M1798" t="s">
        <v>97</v>
      </c>
      <c r="N1798" t="s">
        <v>62</v>
      </c>
      <c r="O1798" s="6" t="str">
        <f>INDEX(lkp_Region,MATCH(tbl_Sales[[#This Row],[Suburb]],lkp_Suburb,0))</f>
        <v>Northern Metropolitan</v>
      </c>
      <c r="P1798" s="6">
        <f>MONTH(tbl_Sales[[#This Row],[Date]])</f>
        <v>6</v>
      </c>
      <c r="Q1798" s="6">
        <f>YEAR(tbl_Sales[[#This Row],[Date]])</f>
        <v>2016</v>
      </c>
    </row>
    <row r="1799" spans="1:17" x14ac:dyDescent="0.25">
      <c r="A1799" s="1">
        <v>42547</v>
      </c>
      <c r="B1799">
        <v>921500</v>
      </c>
      <c r="C1799" t="s">
        <v>2</v>
      </c>
      <c r="D1799" t="s">
        <v>12427</v>
      </c>
      <c r="E1799" t="s">
        <v>10</v>
      </c>
      <c r="F1799">
        <v>3073</v>
      </c>
      <c r="G1799">
        <v>3</v>
      </c>
      <c r="H1799">
        <v>2</v>
      </c>
      <c r="I1799">
        <v>1</v>
      </c>
      <c r="J1799">
        <v>527</v>
      </c>
      <c r="K1799">
        <v>1950</v>
      </c>
      <c r="L1799" t="s">
        <v>1952</v>
      </c>
      <c r="M1799" t="s">
        <v>93</v>
      </c>
      <c r="N1799" t="s">
        <v>62</v>
      </c>
      <c r="O1799" s="6" t="str">
        <f>INDEX(lkp_Region,MATCH(tbl_Sales[[#This Row],[Suburb]],lkp_Suburb,0))</f>
        <v>Northern Metropolitan</v>
      </c>
      <c r="P1799" s="6">
        <f>MONTH(tbl_Sales[[#This Row],[Date]])</f>
        <v>6</v>
      </c>
      <c r="Q1799" s="6">
        <f>YEAR(tbl_Sales[[#This Row],[Date]])</f>
        <v>2016</v>
      </c>
    </row>
    <row r="1800" spans="1:17" x14ac:dyDescent="0.25">
      <c r="A1800" s="1">
        <v>42547</v>
      </c>
      <c r="B1800">
        <v>2000000</v>
      </c>
      <c r="C1800" t="s">
        <v>2</v>
      </c>
      <c r="D1800" t="s">
        <v>12427</v>
      </c>
      <c r="E1800" t="s">
        <v>5</v>
      </c>
      <c r="F1800">
        <v>3078</v>
      </c>
      <c r="G1800">
        <v>4</v>
      </c>
      <c r="H1800">
        <v>3</v>
      </c>
      <c r="I1800">
        <v>2</v>
      </c>
      <c r="J1800">
        <v>575</v>
      </c>
      <c r="K1800">
        <v>2015</v>
      </c>
      <c r="L1800" t="s">
        <v>1953</v>
      </c>
      <c r="M1800" t="s">
        <v>533</v>
      </c>
      <c r="N1800" t="s">
        <v>62</v>
      </c>
      <c r="O1800" s="6" t="str">
        <f>INDEX(lkp_Region,MATCH(tbl_Sales[[#This Row],[Suburb]],lkp_Suburb,0))</f>
        <v>Northern Metropolitan</v>
      </c>
      <c r="P1800" s="6">
        <f>MONTH(tbl_Sales[[#This Row],[Date]])</f>
        <v>6</v>
      </c>
      <c r="Q1800" s="6">
        <f>YEAR(tbl_Sales[[#This Row],[Date]])</f>
        <v>2016</v>
      </c>
    </row>
    <row r="1801" spans="1:17" x14ac:dyDescent="0.25">
      <c r="A1801" s="1">
        <v>42547</v>
      </c>
      <c r="B1801">
        <v>605000</v>
      </c>
      <c r="C1801" t="s">
        <v>2</v>
      </c>
      <c r="D1801" t="s">
        <v>12432</v>
      </c>
      <c r="E1801" t="s">
        <v>5</v>
      </c>
      <c r="F1801">
        <v>3081</v>
      </c>
      <c r="G1801">
        <v>3</v>
      </c>
      <c r="H1801">
        <v>2</v>
      </c>
      <c r="I1801">
        <v>4</v>
      </c>
      <c r="J1801">
        <v>0</v>
      </c>
      <c r="L1801" t="s">
        <v>1954</v>
      </c>
      <c r="M1801" t="s">
        <v>148</v>
      </c>
      <c r="N1801" t="s">
        <v>150</v>
      </c>
      <c r="O1801" s="6" t="str">
        <f>INDEX(lkp_Region,MATCH(tbl_Sales[[#This Row],[Suburb]],lkp_Suburb,0))</f>
        <v>Eastern Metropolitan</v>
      </c>
      <c r="P1801" s="6">
        <f>MONTH(tbl_Sales[[#This Row],[Date]])</f>
        <v>6</v>
      </c>
      <c r="Q1801" s="6">
        <f>YEAR(tbl_Sales[[#This Row],[Date]])</f>
        <v>2016</v>
      </c>
    </row>
    <row r="1802" spans="1:17" x14ac:dyDescent="0.25">
      <c r="A1802" s="1">
        <v>42547</v>
      </c>
      <c r="B1802">
        <v>711000</v>
      </c>
      <c r="C1802" t="s">
        <v>2</v>
      </c>
      <c r="D1802" t="s">
        <v>12423</v>
      </c>
      <c r="E1802" t="s">
        <v>10</v>
      </c>
      <c r="F1802">
        <v>3087</v>
      </c>
      <c r="G1802">
        <v>3</v>
      </c>
      <c r="H1802">
        <v>1</v>
      </c>
      <c r="I1802">
        <v>2</v>
      </c>
      <c r="J1802">
        <v>658</v>
      </c>
      <c r="L1802" t="s">
        <v>1955</v>
      </c>
      <c r="M1802" t="s">
        <v>349</v>
      </c>
      <c r="N1802" t="s">
        <v>150</v>
      </c>
      <c r="O1802" s="6" t="str">
        <f>INDEX(lkp_Region,MATCH(tbl_Sales[[#This Row],[Suburb]],lkp_Suburb,0))</f>
        <v>Northern Metropolitan</v>
      </c>
      <c r="P1802" s="6">
        <f>MONTH(tbl_Sales[[#This Row],[Date]])</f>
        <v>6</v>
      </c>
      <c r="Q1802" s="6">
        <f>YEAR(tbl_Sales[[#This Row],[Date]])</f>
        <v>2016</v>
      </c>
    </row>
    <row r="1803" spans="1:17" x14ac:dyDescent="0.25">
      <c r="A1803" s="1">
        <v>42548</v>
      </c>
      <c r="B1803">
        <v>340000</v>
      </c>
      <c r="C1803" t="s">
        <v>13</v>
      </c>
      <c r="D1803" t="s">
        <v>12429</v>
      </c>
      <c r="E1803" t="s">
        <v>5</v>
      </c>
      <c r="F1803">
        <v>3184</v>
      </c>
      <c r="G1803">
        <v>1</v>
      </c>
      <c r="H1803">
        <v>1</v>
      </c>
      <c r="I1803">
        <v>1</v>
      </c>
      <c r="J1803">
        <v>0</v>
      </c>
      <c r="K1803">
        <v>1970</v>
      </c>
      <c r="L1803" t="s">
        <v>1956</v>
      </c>
      <c r="M1803" t="s">
        <v>58</v>
      </c>
      <c r="N1803" t="s">
        <v>26</v>
      </c>
      <c r="O1803" s="6" t="str">
        <f>INDEX(lkp_Region,MATCH(tbl_Sales[[#This Row],[Suburb]],lkp_Suburb,0))</f>
        <v>Southern Metropolitan</v>
      </c>
      <c r="P1803" s="6">
        <f>MONTH(tbl_Sales[[#This Row],[Date]])</f>
        <v>6</v>
      </c>
      <c r="Q1803" s="6">
        <f>YEAR(tbl_Sales[[#This Row],[Date]])</f>
        <v>2016</v>
      </c>
    </row>
    <row r="1804" spans="1:17" x14ac:dyDescent="0.25">
      <c r="A1804" s="1">
        <v>42548</v>
      </c>
      <c r="B1804">
        <v>450000</v>
      </c>
      <c r="C1804" t="s">
        <v>13</v>
      </c>
      <c r="D1804" t="s">
        <v>12429</v>
      </c>
      <c r="E1804" t="s">
        <v>5</v>
      </c>
      <c r="F1804">
        <v>3182</v>
      </c>
      <c r="G1804">
        <v>1</v>
      </c>
      <c r="H1804">
        <v>1</v>
      </c>
      <c r="I1804">
        <v>1</v>
      </c>
      <c r="J1804">
        <v>0</v>
      </c>
      <c r="K1804">
        <v>2009</v>
      </c>
      <c r="L1804" t="s">
        <v>1957</v>
      </c>
      <c r="M1804" t="s">
        <v>156</v>
      </c>
      <c r="N1804" t="s">
        <v>26</v>
      </c>
      <c r="O1804" s="6" t="str">
        <f>INDEX(lkp_Region,MATCH(tbl_Sales[[#This Row],[Suburb]],lkp_Suburb,0))</f>
        <v>Southern Metropolitan</v>
      </c>
      <c r="P1804" s="6">
        <f>MONTH(tbl_Sales[[#This Row],[Date]])</f>
        <v>6</v>
      </c>
      <c r="Q1804" s="6">
        <f>YEAR(tbl_Sales[[#This Row],[Date]])</f>
        <v>2016</v>
      </c>
    </row>
    <row r="1805" spans="1:17" x14ac:dyDescent="0.25">
      <c r="A1805" s="1">
        <v>42548</v>
      </c>
      <c r="B1805">
        <v>725000</v>
      </c>
      <c r="C1805" t="s">
        <v>13</v>
      </c>
      <c r="D1805" t="s">
        <v>12431</v>
      </c>
      <c r="E1805" t="s">
        <v>5</v>
      </c>
      <c r="F1805">
        <v>3207</v>
      </c>
      <c r="G1805">
        <v>2</v>
      </c>
      <c r="H1805">
        <v>2</v>
      </c>
      <c r="I1805">
        <v>2</v>
      </c>
      <c r="J1805">
        <v>0</v>
      </c>
      <c r="K1805">
        <v>2010</v>
      </c>
      <c r="L1805" t="s">
        <v>1958</v>
      </c>
      <c r="M1805" t="s">
        <v>24</v>
      </c>
      <c r="N1805" t="s">
        <v>26</v>
      </c>
      <c r="O1805" s="6" t="str">
        <f>INDEX(lkp_Region,MATCH(tbl_Sales[[#This Row],[Suburb]],lkp_Suburb,0))</f>
        <v>Southern Metropolitan</v>
      </c>
      <c r="P1805" s="6">
        <f>MONTH(tbl_Sales[[#This Row],[Date]])</f>
        <v>6</v>
      </c>
      <c r="Q1805" s="6">
        <f>YEAR(tbl_Sales[[#This Row],[Date]])</f>
        <v>2016</v>
      </c>
    </row>
    <row r="1806" spans="1:17" x14ac:dyDescent="0.25">
      <c r="A1806" s="1">
        <v>42548</v>
      </c>
      <c r="B1806">
        <v>1380000</v>
      </c>
      <c r="C1806" t="s">
        <v>2</v>
      </c>
      <c r="D1806" t="s">
        <v>12427</v>
      </c>
      <c r="E1806" t="s">
        <v>10</v>
      </c>
      <c r="F1806">
        <v>3207</v>
      </c>
      <c r="G1806">
        <v>3</v>
      </c>
      <c r="H1806">
        <v>1</v>
      </c>
      <c r="I1806">
        <v>0</v>
      </c>
      <c r="J1806">
        <v>0</v>
      </c>
      <c r="K1806">
        <v>1890</v>
      </c>
      <c r="L1806" t="s">
        <v>1959</v>
      </c>
      <c r="M1806" t="s">
        <v>24</v>
      </c>
      <c r="N1806" t="s">
        <v>26</v>
      </c>
      <c r="O1806" s="6" t="str">
        <f>INDEX(lkp_Region,MATCH(tbl_Sales[[#This Row],[Suburb]],lkp_Suburb,0))</f>
        <v>Southern Metropolitan</v>
      </c>
      <c r="P1806" s="6">
        <f>MONTH(tbl_Sales[[#This Row],[Date]])</f>
        <v>6</v>
      </c>
      <c r="Q1806" s="6">
        <f>YEAR(tbl_Sales[[#This Row],[Date]])</f>
        <v>2016</v>
      </c>
    </row>
    <row r="1807" spans="1:17" x14ac:dyDescent="0.25">
      <c r="A1807" s="1">
        <v>42548</v>
      </c>
      <c r="B1807">
        <v>1305000</v>
      </c>
      <c r="C1807" t="s">
        <v>2</v>
      </c>
      <c r="D1807" t="s">
        <v>12423</v>
      </c>
      <c r="E1807" t="s">
        <v>10</v>
      </c>
      <c r="F1807">
        <v>3032</v>
      </c>
      <c r="G1807">
        <v>3</v>
      </c>
      <c r="H1807">
        <v>1</v>
      </c>
      <c r="I1807">
        <v>1</v>
      </c>
      <c r="J1807">
        <v>278</v>
      </c>
      <c r="K1807">
        <v>1900</v>
      </c>
      <c r="L1807" t="s">
        <v>1960</v>
      </c>
      <c r="M1807" t="s">
        <v>160</v>
      </c>
      <c r="N1807" t="s">
        <v>49</v>
      </c>
      <c r="O1807" s="6" t="str">
        <f>INDEX(lkp_Region,MATCH(tbl_Sales[[#This Row],[Suburb]],lkp_Suburb,0))</f>
        <v>Western Metropolitan</v>
      </c>
      <c r="P1807" s="6">
        <f>MONTH(tbl_Sales[[#This Row],[Date]])</f>
        <v>6</v>
      </c>
      <c r="Q1807" s="6">
        <f>YEAR(tbl_Sales[[#This Row],[Date]])</f>
        <v>2016</v>
      </c>
    </row>
    <row r="1808" spans="1:17" x14ac:dyDescent="0.25">
      <c r="A1808" s="1">
        <v>42548</v>
      </c>
      <c r="B1808">
        <v>349000</v>
      </c>
      <c r="C1808" t="s">
        <v>13</v>
      </c>
      <c r="D1808" t="s">
        <v>12428</v>
      </c>
      <c r="E1808" t="s">
        <v>5</v>
      </c>
      <c r="F1808">
        <v>3012</v>
      </c>
      <c r="G1808">
        <v>2</v>
      </c>
      <c r="H1808">
        <v>1</v>
      </c>
      <c r="I1808">
        <v>1</v>
      </c>
      <c r="J1808">
        <v>0</v>
      </c>
      <c r="K1808">
        <v>2011</v>
      </c>
      <c r="L1808" t="s">
        <v>1961</v>
      </c>
      <c r="M1808" t="s">
        <v>19</v>
      </c>
      <c r="N1808" t="s">
        <v>21</v>
      </c>
      <c r="O1808" s="6" t="str">
        <f>INDEX(lkp_Region,MATCH(tbl_Sales[[#This Row],[Suburb]],lkp_Suburb,0))</f>
        <v>Western Metropolitan</v>
      </c>
      <c r="P1808" s="6">
        <f>MONTH(tbl_Sales[[#This Row],[Date]])</f>
        <v>6</v>
      </c>
      <c r="Q1808" s="6">
        <f>YEAR(tbl_Sales[[#This Row],[Date]])</f>
        <v>2016</v>
      </c>
    </row>
    <row r="1809" spans="1:17" x14ac:dyDescent="0.25">
      <c r="A1809" s="1">
        <v>42548</v>
      </c>
      <c r="B1809">
        <v>399000</v>
      </c>
      <c r="C1809" t="s">
        <v>2</v>
      </c>
      <c r="D1809" t="s">
        <v>12430</v>
      </c>
      <c r="E1809" t="s">
        <v>10</v>
      </c>
      <c r="F1809">
        <v>3032</v>
      </c>
      <c r="G1809">
        <v>2</v>
      </c>
      <c r="H1809">
        <v>1</v>
      </c>
      <c r="I1809">
        <v>1</v>
      </c>
      <c r="J1809">
        <v>904</v>
      </c>
      <c r="K1809">
        <v>1985</v>
      </c>
      <c r="L1809" t="s">
        <v>1962</v>
      </c>
      <c r="M1809" t="s">
        <v>21</v>
      </c>
      <c r="N1809" t="s">
        <v>21</v>
      </c>
      <c r="O1809" s="6" t="str">
        <f>INDEX(lkp_Region,MATCH(tbl_Sales[[#This Row],[Suburb]],lkp_Suburb,0))</f>
        <v>Western Metropolitan</v>
      </c>
      <c r="P1809" s="6">
        <f>MONTH(tbl_Sales[[#This Row],[Date]])</f>
        <v>6</v>
      </c>
      <c r="Q1809" s="6">
        <f>YEAR(tbl_Sales[[#This Row],[Date]])</f>
        <v>2016</v>
      </c>
    </row>
    <row r="1810" spans="1:17" x14ac:dyDescent="0.25">
      <c r="A1810" s="1">
        <v>42548</v>
      </c>
      <c r="B1810">
        <v>850000</v>
      </c>
      <c r="C1810" t="s">
        <v>2</v>
      </c>
      <c r="D1810" t="s">
        <v>12428</v>
      </c>
      <c r="E1810" t="s">
        <v>10</v>
      </c>
      <c r="F1810">
        <v>3012</v>
      </c>
      <c r="G1810">
        <v>4</v>
      </c>
      <c r="H1810">
        <v>2</v>
      </c>
      <c r="I1810">
        <v>2</v>
      </c>
      <c r="J1810">
        <v>497</v>
      </c>
      <c r="K1810">
        <v>1980</v>
      </c>
      <c r="L1810" t="s">
        <v>1963</v>
      </c>
      <c r="M1810" t="s">
        <v>53</v>
      </c>
      <c r="N1810" t="s">
        <v>21</v>
      </c>
      <c r="O1810" s="6" t="str">
        <f>INDEX(lkp_Region,MATCH(tbl_Sales[[#This Row],[Suburb]],lkp_Suburb,0))</f>
        <v>Western Metropolitan</v>
      </c>
      <c r="P1810" s="6">
        <f>MONTH(tbl_Sales[[#This Row],[Date]])</f>
        <v>6</v>
      </c>
      <c r="Q1810" s="6">
        <f>YEAR(tbl_Sales[[#This Row],[Date]])</f>
        <v>2016</v>
      </c>
    </row>
    <row r="1811" spans="1:17" x14ac:dyDescent="0.25">
      <c r="A1811" s="1">
        <v>42548</v>
      </c>
      <c r="B1811">
        <v>600000</v>
      </c>
      <c r="C1811" t="s">
        <v>2</v>
      </c>
      <c r="D1811" t="s">
        <v>12429</v>
      </c>
      <c r="E1811" t="s">
        <v>10</v>
      </c>
      <c r="F1811">
        <v>3047</v>
      </c>
      <c r="G1811">
        <v>3</v>
      </c>
      <c r="H1811">
        <v>1</v>
      </c>
      <c r="I1811">
        <v>2</v>
      </c>
      <c r="J1811">
        <v>647</v>
      </c>
      <c r="K1811">
        <v>1960</v>
      </c>
      <c r="L1811" t="s">
        <v>1964</v>
      </c>
      <c r="M1811" t="s">
        <v>779</v>
      </c>
      <c r="N1811" t="s">
        <v>195</v>
      </c>
      <c r="O1811" s="6" t="str">
        <f>INDEX(lkp_Region,MATCH(tbl_Sales[[#This Row],[Suburb]],lkp_Suburb,0))</f>
        <v>Northern Metropolitan</v>
      </c>
      <c r="P1811" s="6">
        <f>MONTH(tbl_Sales[[#This Row],[Date]])</f>
        <v>6</v>
      </c>
      <c r="Q1811" s="6">
        <f>YEAR(tbl_Sales[[#This Row],[Date]])</f>
        <v>2016</v>
      </c>
    </row>
    <row r="1812" spans="1:17" x14ac:dyDescent="0.25">
      <c r="A1812" s="1">
        <v>42548</v>
      </c>
      <c r="B1812">
        <v>805000</v>
      </c>
      <c r="C1812" t="s">
        <v>2</v>
      </c>
      <c r="D1812" t="s">
        <v>12433</v>
      </c>
      <c r="E1812" t="s">
        <v>10</v>
      </c>
      <c r="F1812">
        <v>3015</v>
      </c>
      <c r="G1812">
        <v>3</v>
      </c>
      <c r="H1812">
        <v>1</v>
      </c>
      <c r="I1812">
        <v>2</v>
      </c>
      <c r="J1812">
        <v>322</v>
      </c>
      <c r="K1812">
        <v>1930</v>
      </c>
      <c r="L1812" t="s">
        <v>1965</v>
      </c>
      <c r="M1812" t="s">
        <v>133</v>
      </c>
      <c r="N1812" t="s">
        <v>69</v>
      </c>
      <c r="O1812" s="6" t="str">
        <f>INDEX(lkp_Region,MATCH(tbl_Sales[[#This Row],[Suburb]],lkp_Suburb,0))</f>
        <v>Western Metropolitan</v>
      </c>
      <c r="P1812" s="6">
        <f>MONTH(tbl_Sales[[#This Row],[Date]])</f>
        <v>6</v>
      </c>
      <c r="Q1812" s="6">
        <f>YEAR(tbl_Sales[[#This Row],[Date]])</f>
        <v>2016</v>
      </c>
    </row>
    <row r="1813" spans="1:17" x14ac:dyDescent="0.25">
      <c r="A1813" s="1">
        <v>42548</v>
      </c>
      <c r="B1813">
        <v>945000</v>
      </c>
      <c r="C1813" t="s">
        <v>2</v>
      </c>
      <c r="D1813" t="s">
        <v>12431</v>
      </c>
      <c r="E1813" t="s">
        <v>10</v>
      </c>
      <c r="F1813">
        <v>3015</v>
      </c>
      <c r="G1813">
        <v>3</v>
      </c>
      <c r="H1813">
        <v>2</v>
      </c>
      <c r="I1813">
        <v>1</v>
      </c>
      <c r="J1813">
        <v>487</v>
      </c>
      <c r="K1813">
        <v>2017</v>
      </c>
      <c r="L1813" t="s">
        <v>1966</v>
      </c>
      <c r="M1813" t="s">
        <v>133</v>
      </c>
      <c r="N1813" t="s">
        <v>69</v>
      </c>
      <c r="O1813" s="6" t="str">
        <f>INDEX(lkp_Region,MATCH(tbl_Sales[[#This Row],[Suburb]],lkp_Suburb,0))</f>
        <v>Western Metropolitan</v>
      </c>
      <c r="P1813" s="6">
        <f>MONTH(tbl_Sales[[#This Row],[Date]])</f>
        <v>6</v>
      </c>
      <c r="Q1813" s="6">
        <f>YEAR(tbl_Sales[[#This Row],[Date]])</f>
        <v>2016</v>
      </c>
    </row>
    <row r="1814" spans="1:17" x14ac:dyDescent="0.25">
      <c r="A1814" s="1">
        <v>42548</v>
      </c>
      <c r="B1814">
        <v>1140000</v>
      </c>
      <c r="C1814" t="s">
        <v>2</v>
      </c>
      <c r="D1814" t="s">
        <v>12428</v>
      </c>
      <c r="E1814" t="s">
        <v>10</v>
      </c>
      <c r="F1814">
        <v>3165</v>
      </c>
      <c r="G1814">
        <v>3</v>
      </c>
      <c r="H1814">
        <v>1</v>
      </c>
      <c r="I1814">
        <v>3</v>
      </c>
      <c r="J1814">
        <v>701</v>
      </c>
      <c r="L1814" t="s">
        <v>1967</v>
      </c>
      <c r="M1814" t="s">
        <v>138</v>
      </c>
      <c r="N1814" t="s">
        <v>57</v>
      </c>
      <c r="O1814" s="6" t="str">
        <f>INDEX(lkp_Region,MATCH(tbl_Sales[[#This Row],[Suburb]],lkp_Suburb,0))</f>
        <v>Southern Metropolitan</v>
      </c>
      <c r="P1814" s="6">
        <f>MONTH(tbl_Sales[[#This Row],[Date]])</f>
        <v>6</v>
      </c>
      <c r="Q1814" s="6">
        <f>YEAR(tbl_Sales[[#This Row],[Date]])</f>
        <v>2016</v>
      </c>
    </row>
    <row r="1815" spans="1:17" x14ac:dyDescent="0.25">
      <c r="A1815" s="1">
        <v>42548</v>
      </c>
      <c r="B1815">
        <v>1400000</v>
      </c>
      <c r="C1815" t="s">
        <v>2</v>
      </c>
      <c r="D1815" t="s">
        <v>12428</v>
      </c>
      <c r="E1815" t="s">
        <v>5</v>
      </c>
      <c r="F1815">
        <v>3165</v>
      </c>
      <c r="G1815">
        <v>3</v>
      </c>
      <c r="H1815">
        <v>2</v>
      </c>
      <c r="I1815">
        <v>2</v>
      </c>
      <c r="J1815">
        <v>653</v>
      </c>
      <c r="L1815" t="s">
        <v>1968</v>
      </c>
      <c r="M1815" t="s">
        <v>138</v>
      </c>
      <c r="N1815" t="s">
        <v>57</v>
      </c>
      <c r="O1815" s="6" t="str">
        <f>INDEX(lkp_Region,MATCH(tbl_Sales[[#This Row],[Suburb]],lkp_Suburb,0))</f>
        <v>Southern Metropolitan</v>
      </c>
      <c r="P1815" s="6">
        <f>MONTH(tbl_Sales[[#This Row],[Date]])</f>
        <v>6</v>
      </c>
      <c r="Q1815" s="6">
        <f>YEAR(tbl_Sales[[#This Row],[Date]])</f>
        <v>2016</v>
      </c>
    </row>
    <row r="1816" spans="1:17" x14ac:dyDescent="0.25">
      <c r="A1816" s="1">
        <v>42548</v>
      </c>
      <c r="B1816">
        <v>485000</v>
      </c>
      <c r="C1816" t="s">
        <v>13</v>
      </c>
      <c r="D1816" t="s">
        <v>12427</v>
      </c>
      <c r="E1816" t="s">
        <v>10</v>
      </c>
      <c r="F1816">
        <v>3072</v>
      </c>
      <c r="G1816">
        <v>2</v>
      </c>
      <c r="H1816">
        <v>1</v>
      </c>
      <c r="I1816">
        <v>1</v>
      </c>
      <c r="J1816">
        <v>117</v>
      </c>
      <c r="K1816">
        <v>1965</v>
      </c>
      <c r="L1816" t="s">
        <v>1969</v>
      </c>
      <c r="M1816" t="s">
        <v>97</v>
      </c>
      <c r="N1816" t="s">
        <v>62</v>
      </c>
      <c r="O1816" s="6" t="str">
        <f>INDEX(lkp_Region,MATCH(tbl_Sales[[#This Row],[Suburb]],lkp_Suburb,0))</f>
        <v>Northern Metropolitan</v>
      </c>
      <c r="P1816" s="6">
        <f>MONTH(tbl_Sales[[#This Row],[Date]])</f>
        <v>6</v>
      </c>
      <c r="Q1816" s="6">
        <f>YEAR(tbl_Sales[[#This Row],[Date]])</f>
        <v>2016</v>
      </c>
    </row>
    <row r="1817" spans="1:17" x14ac:dyDescent="0.25">
      <c r="A1817" s="1">
        <v>42548</v>
      </c>
      <c r="B1817">
        <v>1065000</v>
      </c>
      <c r="C1817" t="s">
        <v>2</v>
      </c>
      <c r="D1817" t="s">
        <v>12427</v>
      </c>
      <c r="E1817" t="s">
        <v>10</v>
      </c>
      <c r="F1817">
        <v>3078</v>
      </c>
      <c r="G1817">
        <v>3</v>
      </c>
      <c r="H1817">
        <v>1</v>
      </c>
      <c r="I1817">
        <v>2</v>
      </c>
      <c r="J1817">
        <v>630</v>
      </c>
      <c r="K1817">
        <v>1930</v>
      </c>
      <c r="L1817" t="s">
        <v>1970</v>
      </c>
      <c r="M1817" t="s">
        <v>533</v>
      </c>
      <c r="N1817" t="s">
        <v>62</v>
      </c>
      <c r="O1817" s="6" t="str">
        <f>INDEX(lkp_Region,MATCH(tbl_Sales[[#This Row],[Suburb]],lkp_Suburb,0))</f>
        <v>Northern Metropolitan</v>
      </c>
      <c r="P1817" s="6">
        <f>MONTH(tbl_Sales[[#This Row],[Date]])</f>
        <v>6</v>
      </c>
      <c r="Q1817" s="6">
        <f>YEAR(tbl_Sales[[#This Row],[Date]])</f>
        <v>2016</v>
      </c>
    </row>
    <row r="1818" spans="1:17" x14ac:dyDescent="0.25">
      <c r="A1818" s="1">
        <v>42548</v>
      </c>
      <c r="B1818">
        <v>1335000</v>
      </c>
      <c r="C1818" t="s">
        <v>2</v>
      </c>
      <c r="D1818" t="s">
        <v>12425</v>
      </c>
      <c r="E1818" t="s">
        <v>10</v>
      </c>
      <c r="F1818">
        <v>3104</v>
      </c>
      <c r="G1818">
        <v>3</v>
      </c>
      <c r="H1818">
        <v>2</v>
      </c>
      <c r="I1818">
        <v>2</v>
      </c>
      <c r="J1818">
        <v>368</v>
      </c>
      <c r="K1818">
        <v>2009</v>
      </c>
      <c r="L1818" t="s">
        <v>1971</v>
      </c>
      <c r="M1818" t="s">
        <v>99</v>
      </c>
      <c r="N1818" t="s">
        <v>101</v>
      </c>
      <c r="O1818" s="6" t="str">
        <f>INDEX(lkp_Region,MATCH(tbl_Sales[[#This Row],[Suburb]],lkp_Suburb,0))</f>
        <v>Southern Metropolitan</v>
      </c>
      <c r="P1818" s="6">
        <f>MONTH(tbl_Sales[[#This Row],[Date]])</f>
        <v>6</v>
      </c>
      <c r="Q1818" s="6">
        <f>YEAR(tbl_Sales[[#This Row],[Date]])</f>
        <v>2016</v>
      </c>
    </row>
    <row r="1819" spans="1:17" x14ac:dyDescent="0.25">
      <c r="A1819" s="1">
        <v>42548</v>
      </c>
      <c r="B1819">
        <v>1450000</v>
      </c>
      <c r="C1819" t="s">
        <v>2</v>
      </c>
      <c r="D1819" t="s">
        <v>12428</v>
      </c>
      <c r="E1819" t="s">
        <v>5</v>
      </c>
      <c r="F1819">
        <v>3123</v>
      </c>
      <c r="G1819">
        <v>3</v>
      </c>
      <c r="H1819">
        <v>2</v>
      </c>
      <c r="I1819">
        <v>2</v>
      </c>
      <c r="J1819">
        <v>466</v>
      </c>
      <c r="K1819">
        <v>1915</v>
      </c>
      <c r="L1819" t="s">
        <v>1972</v>
      </c>
      <c r="M1819" t="s">
        <v>230</v>
      </c>
      <c r="N1819" t="s">
        <v>101</v>
      </c>
      <c r="O1819" s="6" t="str">
        <f>INDEX(lkp_Region,MATCH(tbl_Sales[[#This Row],[Suburb]],lkp_Suburb,0))</f>
        <v>Southern Metropolitan</v>
      </c>
      <c r="P1819" s="6">
        <f>MONTH(tbl_Sales[[#This Row],[Date]])</f>
        <v>6</v>
      </c>
      <c r="Q1819" s="6">
        <f>YEAR(tbl_Sales[[#This Row],[Date]])</f>
        <v>2016</v>
      </c>
    </row>
    <row r="1820" spans="1:17" x14ac:dyDescent="0.25">
      <c r="A1820" s="1">
        <v>42548</v>
      </c>
      <c r="B1820">
        <v>1550000</v>
      </c>
      <c r="C1820" t="s">
        <v>2</v>
      </c>
      <c r="D1820" t="s">
        <v>12429</v>
      </c>
      <c r="E1820" t="s">
        <v>5</v>
      </c>
      <c r="F1820">
        <v>3146</v>
      </c>
      <c r="G1820">
        <v>4</v>
      </c>
      <c r="H1820">
        <v>1</v>
      </c>
      <c r="I1820">
        <v>0</v>
      </c>
      <c r="J1820">
        <v>769</v>
      </c>
      <c r="L1820" t="s">
        <v>1973</v>
      </c>
      <c r="M1820" t="s">
        <v>102</v>
      </c>
      <c r="N1820" t="s">
        <v>101</v>
      </c>
      <c r="O1820" s="6" t="str">
        <f>INDEX(lkp_Region,MATCH(tbl_Sales[[#This Row],[Suburb]],lkp_Suburb,0))</f>
        <v>Southern Metropolitan</v>
      </c>
      <c r="P1820" s="6">
        <f>MONTH(tbl_Sales[[#This Row],[Date]])</f>
        <v>6</v>
      </c>
      <c r="Q1820" s="6">
        <f>YEAR(tbl_Sales[[#This Row],[Date]])</f>
        <v>2016</v>
      </c>
    </row>
    <row r="1821" spans="1:17" x14ac:dyDescent="0.25">
      <c r="A1821" s="1">
        <v>42548</v>
      </c>
      <c r="B1821">
        <v>1835000</v>
      </c>
      <c r="C1821" t="s">
        <v>2</v>
      </c>
      <c r="D1821" t="s">
        <v>12429</v>
      </c>
      <c r="E1821" t="s">
        <v>5</v>
      </c>
      <c r="F1821">
        <v>3127</v>
      </c>
      <c r="G1821">
        <v>4</v>
      </c>
      <c r="H1821">
        <v>2</v>
      </c>
      <c r="I1821">
        <v>2</v>
      </c>
      <c r="J1821">
        <v>619</v>
      </c>
      <c r="K1821">
        <v>1930</v>
      </c>
      <c r="L1821" t="s">
        <v>1974</v>
      </c>
      <c r="M1821" t="s">
        <v>11</v>
      </c>
      <c r="N1821" t="s">
        <v>101</v>
      </c>
      <c r="O1821" s="6" t="str">
        <f>INDEX(lkp_Region,MATCH(tbl_Sales[[#This Row],[Suburb]],lkp_Suburb,0))</f>
        <v>Southern Metropolitan</v>
      </c>
      <c r="P1821" s="6">
        <f>MONTH(tbl_Sales[[#This Row],[Date]])</f>
        <v>6</v>
      </c>
      <c r="Q1821" s="6">
        <f>YEAR(tbl_Sales[[#This Row],[Date]])</f>
        <v>2016</v>
      </c>
    </row>
    <row r="1822" spans="1:17" x14ac:dyDescent="0.25">
      <c r="A1822" s="1">
        <v>42548</v>
      </c>
      <c r="B1822">
        <v>1230000</v>
      </c>
      <c r="C1822" t="s">
        <v>51</v>
      </c>
      <c r="D1822" t="s">
        <v>12428</v>
      </c>
      <c r="E1822" t="s">
        <v>10</v>
      </c>
      <c r="F1822">
        <v>3187</v>
      </c>
      <c r="G1822">
        <v>3</v>
      </c>
      <c r="H1822">
        <v>2</v>
      </c>
      <c r="I1822">
        <v>2</v>
      </c>
      <c r="J1822">
        <v>297</v>
      </c>
      <c r="K1822">
        <v>1980</v>
      </c>
      <c r="L1822" t="s">
        <v>1975</v>
      </c>
      <c r="M1822" t="s">
        <v>346</v>
      </c>
      <c r="N1822" t="s">
        <v>107</v>
      </c>
      <c r="O1822" s="6" t="str">
        <f>INDEX(lkp_Region,MATCH(tbl_Sales[[#This Row],[Suburb]],lkp_Suburb,0))</f>
        <v>Southern Metropolitan</v>
      </c>
      <c r="P1822" s="6">
        <f>MONTH(tbl_Sales[[#This Row],[Date]])</f>
        <v>6</v>
      </c>
      <c r="Q1822" s="6">
        <f>YEAR(tbl_Sales[[#This Row],[Date]])</f>
        <v>2016</v>
      </c>
    </row>
    <row r="1823" spans="1:17" x14ac:dyDescent="0.25">
      <c r="A1823" s="1">
        <v>42548</v>
      </c>
      <c r="B1823">
        <v>2200000</v>
      </c>
      <c r="C1823" t="s">
        <v>2</v>
      </c>
      <c r="D1823" t="s">
        <v>12429</v>
      </c>
      <c r="E1823" t="s">
        <v>5</v>
      </c>
      <c r="F1823">
        <v>3187</v>
      </c>
      <c r="G1823">
        <v>4</v>
      </c>
      <c r="H1823">
        <v>2</v>
      </c>
      <c r="I1823">
        <v>2</v>
      </c>
      <c r="J1823">
        <v>654</v>
      </c>
      <c r="K1823">
        <v>2000</v>
      </c>
      <c r="L1823" t="s">
        <v>1976</v>
      </c>
      <c r="M1823" t="s">
        <v>346</v>
      </c>
      <c r="N1823" t="s">
        <v>107</v>
      </c>
      <c r="O1823" s="6" t="str">
        <f>INDEX(lkp_Region,MATCH(tbl_Sales[[#This Row],[Suburb]],lkp_Suburb,0))</f>
        <v>Southern Metropolitan</v>
      </c>
      <c r="P1823" s="6">
        <f>MONTH(tbl_Sales[[#This Row],[Date]])</f>
        <v>6</v>
      </c>
      <c r="Q1823" s="6">
        <f>YEAR(tbl_Sales[[#This Row],[Date]])</f>
        <v>2016</v>
      </c>
    </row>
    <row r="1824" spans="1:17" x14ac:dyDescent="0.25">
      <c r="A1824" s="1">
        <v>42548</v>
      </c>
      <c r="B1824">
        <v>1020000</v>
      </c>
      <c r="C1824" t="s">
        <v>2</v>
      </c>
      <c r="D1824" t="s">
        <v>12425</v>
      </c>
      <c r="E1824" t="s">
        <v>5</v>
      </c>
      <c r="F1824">
        <v>3084</v>
      </c>
      <c r="G1824">
        <v>4</v>
      </c>
      <c r="H1824">
        <v>2</v>
      </c>
      <c r="I1824">
        <v>2</v>
      </c>
      <c r="J1824">
        <v>843</v>
      </c>
      <c r="K1824">
        <v>1940</v>
      </c>
      <c r="L1824" t="s">
        <v>1977</v>
      </c>
      <c r="M1824" t="s">
        <v>235</v>
      </c>
      <c r="N1824" t="s">
        <v>150</v>
      </c>
      <c r="O1824" s="6" t="str">
        <f>INDEX(lkp_Region,MATCH(tbl_Sales[[#This Row],[Suburb]],lkp_Suburb,0))</f>
        <v>Eastern Metropolitan</v>
      </c>
      <c r="P1824" s="6">
        <f>MONTH(tbl_Sales[[#This Row],[Date]])</f>
        <v>6</v>
      </c>
      <c r="Q1824" s="6">
        <f>YEAR(tbl_Sales[[#This Row],[Date]])</f>
        <v>2016</v>
      </c>
    </row>
    <row r="1825" spans="1:17" x14ac:dyDescent="0.25">
      <c r="A1825" s="1">
        <v>42549</v>
      </c>
      <c r="B1825">
        <v>1518000</v>
      </c>
      <c r="C1825" t="s">
        <v>2</v>
      </c>
      <c r="D1825" t="s">
        <v>12425</v>
      </c>
      <c r="E1825" t="s">
        <v>10</v>
      </c>
      <c r="F1825">
        <v>3127</v>
      </c>
      <c r="G1825">
        <v>5</v>
      </c>
      <c r="H1825">
        <v>2</v>
      </c>
      <c r="I1825">
        <v>1</v>
      </c>
      <c r="J1825">
        <v>632</v>
      </c>
      <c r="K1825">
        <v>1950</v>
      </c>
      <c r="L1825" t="s">
        <v>1978</v>
      </c>
      <c r="M1825" t="s">
        <v>11</v>
      </c>
      <c r="N1825" t="s">
        <v>14</v>
      </c>
      <c r="O1825" s="6" t="str">
        <f>INDEX(lkp_Region,MATCH(tbl_Sales[[#This Row],[Suburb]],lkp_Suburb,0))</f>
        <v>Southern Metropolitan</v>
      </c>
      <c r="P1825" s="6">
        <f>MONTH(tbl_Sales[[#This Row],[Date]])</f>
        <v>6</v>
      </c>
      <c r="Q1825" s="6">
        <f>YEAR(tbl_Sales[[#This Row],[Date]])</f>
        <v>2016</v>
      </c>
    </row>
    <row r="1826" spans="1:17" x14ac:dyDescent="0.25">
      <c r="A1826" s="1">
        <v>42549</v>
      </c>
      <c r="B1826">
        <v>1182500</v>
      </c>
      <c r="C1826" t="s">
        <v>2</v>
      </c>
      <c r="D1826" t="s">
        <v>12427</v>
      </c>
      <c r="E1826" t="s">
        <v>10</v>
      </c>
      <c r="F1826">
        <v>3181</v>
      </c>
      <c r="G1826">
        <v>2</v>
      </c>
      <c r="H1826">
        <v>1</v>
      </c>
      <c r="I1826">
        <v>0</v>
      </c>
      <c r="J1826">
        <v>141</v>
      </c>
      <c r="K1826">
        <v>1900</v>
      </c>
      <c r="L1826" t="s">
        <v>1979</v>
      </c>
      <c r="M1826" t="s">
        <v>302</v>
      </c>
      <c r="N1826" t="s">
        <v>76</v>
      </c>
      <c r="O1826" s="6" t="str">
        <f>INDEX(lkp_Region,MATCH(tbl_Sales[[#This Row],[Suburb]],lkp_Suburb,0))</f>
        <v>Southern Metropolitan</v>
      </c>
      <c r="P1826" s="6">
        <f>MONTH(tbl_Sales[[#This Row],[Date]])</f>
        <v>6</v>
      </c>
      <c r="Q1826" s="6">
        <f>YEAR(tbl_Sales[[#This Row],[Date]])</f>
        <v>2016</v>
      </c>
    </row>
    <row r="1827" spans="1:17" x14ac:dyDescent="0.25">
      <c r="A1827" s="1">
        <v>42549</v>
      </c>
      <c r="B1827">
        <v>2365000</v>
      </c>
      <c r="C1827" t="s">
        <v>2</v>
      </c>
      <c r="D1827" t="s">
        <v>12427</v>
      </c>
      <c r="E1827" t="s">
        <v>10</v>
      </c>
      <c r="F1827">
        <v>3143</v>
      </c>
      <c r="G1827">
        <v>3</v>
      </c>
      <c r="H1827">
        <v>2</v>
      </c>
      <c r="I1827">
        <v>1</v>
      </c>
      <c r="J1827">
        <v>316</v>
      </c>
      <c r="L1827" t="s">
        <v>1980</v>
      </c>
      <c r="M1827" t="s">
        <v>283</v>
      </c>
      <c r="N1827" t="s">
        <v>76</v>
      </c>
      <c r="O1827" s="6" t="str">
        <f>INDEX(lkp_Region,MATCH(tbl_Sales[[#This Row],[Suburb]],lkp_Suburb,0))</f>
        <v>Southern Metropolitan</v>
      </c>
      <c r="P1827" s="6">
        <f>MONTH(tbl_Sales[[#This Row],[Date]])</f>
        <v>6</v>
      </c>
      <c r="Q1827" s="6">
        <f>YEAR(tbl_Sales[[#This Row],[Date]])</f>
        <v>2016</v>
      </c>
    </row>
    <row r="1828" spans="1:17" x14ac:dyDescent="0.25">
      <c r="A1828" s="1">
        <v>42549</v>
      </c>
      <c r="B1828">
        <v>357000</v>
      </c>
      <c r="C1828" t="s">
        <v>13</v>
      </c>
      <c r="D1828" t="s">
        <v>12429</v>
      </c>
      <c r="E1828" t="s">
        <v>10</v>
      </c>
      <c r="F1828">
        <v>3184</v>
      </c>
      <c r="G1828">
        <v>1</v>
      </c>
      <c r="H1828">
        <v>1</v>
      </c>
      <c r="I1828">
        <v>1</v>
      </c>
      <c r="J1828">
        <v>0</v>
      </c>
      <c r="K1828">
        <v>1965</v>
      </c>
      <c r="L1828" t="s">
        <v>1981</v>
      </c>
      <c r="M1828" t="s">
        <v>58</v>
      </c>
      <c r="N1828" t="s">
        <v>26</v>
      </c>
      <c r="O1828" s="6" t="str">
        <f>INDEX(lkp_Region,MATCH(tbl_Sales[[#This Row],[Suburb]],lkp_Suburb,0))</f>
        <v>Southern Metropolitan</v>
      </c>
      <c r="P1828" s="6">
        <f>MONTH(tbl_Sales[[#This Row],[Date]])</f>
        <v>6</v>
      </c>
      <c r="Q1828" s="6">
        <f>YEAR(tbl_Sales[[#This Row],[Date]])</f>
        <v>2016</v>
      </c>
    </row>
    <row r="1829" spans="1:17" x14ac:dyDescent="0.25">
      <c r="A1829" s="1">
        <v>42549</v>
      </c>
      <c r="B1829">
        <v>515000</v>
      </c>
      <c r="C1829" t="s">
        <v>13</v>
      </c>
      <c r="D1829" t="s">
        <v>12428</v>
      </c>
      <c r="E1829" t="s">
        <v>5</v>
      </c>
      <c r="F1829">
        <v>3044</v>
      </c>
      <c r="G1829">
        <v>3</v>
      </c>
      <c r="H1829">
        <v>1</v>
      </c>
      <c r="I1829">
        <v>2</v>
      </c>
      <c r="J1829">
        <v>0</v>
      </c>
      <c r="L1829" t="s">
        <v>1982</v>
      </c>
      <c r="M1829" t="s">
        <v>115</v>
      </c>
      <c r="N1829" t="s">
        <v>18</v>
      </c>
      <c r="O1829" s="6" t="str">
        <f>INDEX(lkp_Region,MATCH(tbl_Sales[[#This Row],[Suburb]],lkp_Suburb,0))</f>
        <v>Northern Metropolitan</v>
      </c>
      <c r="P1829" s="6">
        <f>MONTH(tbl_Sales[[#This Row],[Date]])</f>
        <v>6</v>
      </c>
      <c r="Q1829" s="6">
        <f>YEAR(tbl_Sales[[#This Row],[Date]])</f>
        <v>2016</v>
      </c>
    </row>
    <row r="1830" spans="1:17" x14ac:dyDescent="0.25">
      <c r="A1830" s="1">
        <v>42549</v>
      </c>
      <c r="B1830">
        <v>1150000</v>
      </c>
      <c r="C1830" t="s">
        <v>2</v>
      </c>
      <c r="D1830" t="s">
        <v>12427</v>
      </c>
      <c r="E1830" t="s">
        <v>5</v>
      </c>
      <c r="F1830">
        <v>3058</v>
      </c>
      <c r="G1830">
        <v>4</v>
      </c>
      <c r="H1830">
        <v>1</v>
      </c>
      <c r="I1830">
        <v>2</v>
      </c>
      <c r="J1830">
        <v>633</v>
      </c>
      <c r="K1830">
        <v>1990</v>
      </c>
      <c r="L1830" t="s">
        <v>1983</v>
      </c>
      <c r="M1830" t="s">
        <v>41</v>
      </c>
      <c r="N1830" t="s">
        <v>18</v>
      </c>
      <c r="O1830" s="6" t="str">
        <f>INDEX(lkp_Region,MATCH(tbl_Sales[[#This Row],[Suburb]],lkp_Suburb,0))</f>
        <v>Northern Metropolitan</v>
      </c>
      <c r="P1830" s="6">
        <f>MONTH(tbl_Sales[[#This Row],[Date]])</f>
        <v>6</v>
      </c>
      <c r="Q1830" s="6">
        <f>YEAR(tbl_Sales[[#This Row],[Date]])</f>
        <v>2016</v>
      </c>
    </row>
    <row r="1831" spans="1:17" x14ac:dyDescent="0.25">
      <c r="A1831" s="1">
        <v>42549</v>
      </c>
      <c r="B1831">
        <v>735000</v>
      </c>
      <c r="C1831" t="s">
        <v>51</v>
      </c>
      <c r="D1831" t="s">
        <v>12431</v>
      </c>
      <c r="E1831" t="s">
        <v>10</v>
      </c>
      <c r="F1831">
        <v>3011</v>
      </c>
      <c r="G1831">
        <v>3</v>
      </c>
      <c r="H1831">
        <v>2</v>
      </c>
      <c r="I1831">
        <v>2</v>
      </c>
      <c r="J1831">
        <v>112</v>
      </c>
      <c r="K1831">
        <v>2010</v>
      </c>
      <c r="L1831" t="s">
        <v>1984</v>
      </c>
      <c r="M1831" t="s">
        <v>22</v>
      </c>
      <c r="N1831" t="s">
        <v>21</v>
      </c>
      <c r="O1831" s="6" t="str">
        <f>INDEX(lkp_Region,MATCH(tbl_Sales[[#This Row],[Suburb]],lkp_Suburb,0))</f>
        <v>Western Metropolitan</v>
      </c>
      <c r="P1831" s="6">
        <f>MONTH(tbl_Sales[[#This Row],[Date]])</f>
        <v>6</v>
      </c>
      <c r="Q1831" s="6">
        <f>YEAR(tbl_Sales[[#This Row],[Date]])</f>
        <v>2016</v>
      </c>
    </row>
    <row r="1832" spans="1:17" x14ac:dyDescent="0.25">
      <c r="A1832" s="1">
        <v>42549</v>
      </c>
      <c r="B1832">
        <v>780000</v>
      </c>
      <c r="C1832" t="s">
        <v>2</v>
      </c>
      <c r="D1832" t="s">
        <v>12431</v>
      </c>
      <c r="E1832" t="s">
        <v>10</v>
      </c>
      <c r="F1832">
        <v>3011</v>
      </c>
      <c r="G1832">
        <v>3</v>
      </c>
      <c r="H1832">
        <v>1</v>
      </c>
      <c r="I1832">
        <v>2</v>
      </c>
      <c r="J1832">
        <v>323</v>
      </c>
      <c r="K1832">
        <v>1900</v>
      </c>
      <c r="L1832" t="s">
        <v>1985</v>
      </c>
      <c r="M1832" t="s">
        <v>22</v>
      </c>
      <c r="N1832" t="s">
        <v>21</v>
      </c>
      <c r="O1832" s="6" t="str">
        <f>INDEX(lkp_Region,MATCH(tbl_Sales[[#This Row],[Suburb]],lkp_Suburb,0))</f>
        <v>Western Metropolitan</v>
      </c>
      <c r="P1832" s="6">
        <f>MONTH(tbl_Sales[[#This Row],[Date]])</f>
        <v>6</v>
      </c>
      <c r="Q1832" s="6">
        <f>YEAR(tbl_Sales[[#This Row],[Date]])</f>
        <v>2016</v>
      </c>
    </row>
    <row r="1833" spans="1:17" x14ac:dyDescent="0.25">
      <c r="A1833" s="1">
        <v>42549</v>
      </c>
      <c r="B1833">
        <v>1225000</v>
      </c>
      <c r="C1833" t="s">
        <v>2</v>
      </c>
      <c r="D1833" t="s">
        <v>12427</v>
      </c>
      <c r="E1833" t="s">
        <v>10</v>
      </c>
      <c r="F1833">
        <v>3105</v>
      </c>
      <c r="G1833">
        <v>4</v>
      </c>
      <c r="H1833">
        <v>2</v>
      </c>
      <c r="I1833">
        <v>2</v>
      </c>
      <c r="J1833">
        <v>723</v>
      </c>
      <c r="K1833">
        <v>1970</v>
      </c>
      <c r="L1833" t="s">
        <v>1986</v>
      </c>
      <c r="M1833" t="s">
        <v>507</v>
      </c>
      <c r="N1833" t="s">
        <v>128</v>
      </c>
      <c r="O1833" s="6" t="str">
        <f>INDEX(lkp_Region,MATCH(tbl_Sales[[#This Row],[Suburb]],lkp_Suburb,0))</f>
        <v>Eastern Metropolitan</v>
      </c>
      <c r="P1833" s="6">
        <f>MONTH(tbl_Sales[[#This Row],[Date]])</f>
        <v>6</v>
      </c>
      <c r="Q1833" s="6">
        <f>YEAR(tbl_Sales[[#This Row],[Date]])</f>
        <v>2016</v>
      </c>
    </row>
    <row r="1834" spans="1:17" x14ac:dyDescent="0.25">
      <c r="A1834" s="1">
        <v>42549</v>
      </c>
      <c r="B1834">
        <v>832500</v>
      </c>
      <c r="C1834" t="s">
        <v>2</v>
      </c>
      <c r="D1834" t="s">
        <v>12431</v>
      </c>
      <c r="E1834" t="s">
        <v>10</v>
      </c>
      <c r="F1834">
        <v>3015</v>
      </c>
      <c r="G1834">
        <v>2</v>
      </c>
      <c r="H1834">
        <v>1</v>
      </c>
      <c r="I1834">
        <v>2</v>
      </c>
      <c r="J1834">
        <v>562</v>
      </c>
      <c r="K1834">
        <v>1950</v>
      </c>
      <c r="L1834" t="s">
        <v>1987</v>
      </c>
      <c r="M1834" t="s">
        <v>131</v>
      </c>
      <c r="N1834" t="s">
        <v>69</v>
      </c>
      <c r="O1834" s="6" t="str">
        <f>INDEX(lkp_Region,MATCH(tbl_Sales[[#This Row],[Suburb]],lkp_Suburb,0))</f>
        <v>Western Metropolitan</v>
      </c>
      <c r="P1834" s="6">
        <f>MONTH(tbl_Sales[[#This Row],[Date]])</f>
        <v>6</v>
      </c>
      <c r="Q1834" s="6">
        <f>YEAR(tbl_Sales[[#This Row],[Date]])</f>
        <v>2016</v>
      </c>
    </row>
    <row r="1835" spans="1:17" x14ac:dyDescent="0.25">
      <c r="A1835" s="1">
        <v>42549</v>
      </c>
      <c r="B1835">
        <v>530000</v>
      </c>
      <c r="C1835" t="s">
        <v>51</v>
      </c>
      <c r="D1835" t="s">
        <v>12427</v>
      </c>
      <c r="E1835" t="s">
        <v>10</v>
      </c>
      <c r="F1835">
        <v>3073</v>
      </c>
      <c r="G1835">
        <v>2</v>
      </c>
      <c r="H1835">
        <v>1</v>
      </c>
      <c r="I1835">
        <v>1</v>
      </c>
      <c r="J1835">
        <v>0</v>
      </c>
      <c r="K1835">
        <v>2007</v>
      </c>
      <c r="L1835" t="s">
        <v>1988</v>
      </c>
      <c r="M1835" t="s">
        <v>93</v>
      </c>
      <c r="N1835" t="s">
        <v>62</v>
      </c>
      <c r="O1835" s="6" t="str">
        <f>INDEX(lkp_Region,MATCH(tbl_Sales[[#This Row],[Suburb]],lkp_Suburb,0))</f>
        <v>Northern Metropolitan</v>
      </c>
      <c r="P1835" s="6">
        <f>MONTH(tbl_Sales[[#This Row],[Date]])</f>
        <v>6</v>
      </c>
      <c r="Q1835" s="6">
        <f>YEAR(tbl_Sales[[#This Row],[Date]])</f>
        <v>2016</v>
      </c>
    </row>
    <row r="1836" spans="1:17" x14ac:dyDescent="0.25">
      <c r="A1836" s="1">
        <v>42549</v>
      </c>
      <c r="B1836">
        <v>875000</v>
      </c>
      <c r="C1836" t="s">
        <v>2</v>
      </c>
      <c r="D1836" t="s">
        <v>12428</v>
      </c>
      <c r="E1836" t="s">
        <v>10</v>
      </c>
      <c r="F1836">
        <v>3072</v>
      </c>
      <c r="G1836">
        <v>4</v>
      </c>
      <c r="H1836">
        <v>1</v>
      </c>
      <c r="I1836">
        <v>2</v>
      </c>
      <c r="J1836">
        <v>400</v>
      </c>
      <c r="K1836">
        <v>1940</v>
      </c>
      <c r="L1836" t="s">
        <v>1989</v>
      </c>
      <c r="M1836" t="s">
        <v>97</v>
      </c>
      <c r="N1836" t="s">
        <v>62</v>
      </c>
      <c r="O1836" s="6" t="str">
        <f>INDEX(lkp_Region,MATCH(tbl_Sales[[#This Row],[Suburb]],lkp_Suburb,0))</f>
        <v>Northern Metropolitan</v>
      </c>
      <c r="P1836" s="6">
        <f>MONTH(tbl_Sales[[#This Row],[Date]])</f>
        <v>6</v>
      </c>
      <c r="Q1836" s="6">
        <f>YEAR(tbl_Sales[[#This Row],[Date]])</f>
        <v>2016</v>
      </c>
    </row>
    <row r="1837" spans="1:17" x14ac:dyDescent="0.25">
      <c r="A1837" s="1">
        <v>42549</v>
      </c>
      <c r="B1837">
        <v>944000</v>
      </c>
      <c r="C1837" t="s">
        <v>2</v>
      </c>
      <c r="D1837" t="s">
        <v>12423</v>
      </c>
      <c r="E1837" t="s">
        <v>5</v>
      </c>
      <c r="F1837">
        <v>3071</v>
      </c>
      <c r="G1837">
        <v>2</v>
      </c>
      <c r="H1837">
        <v>1</v>
      </c>
      <c r="I1837">
        <v>1</v>
      </c>
      <c r="J1837">
        <v>185</v>
      </c>
      <c r="K1837">
        <v>1900</v>
      </c>
      <c r="L1837" t="s">
        <v>1990</v>
      </c>
      <c r="M1837" t="s">
        <v>60</v>
      </c>
      <c r="N1837" t="s">
        <v>62</v>
      </c>
      <c r="O1837" s="6" t="str">
        <f>INDEX(lkp_Region,MATCH(tbl_Sales[[#This Row],[Suburb]],lkp_Suburb,0))</f>
        <v>Northern Metropolitan</v>
      </c>
      <c r="P1837" s="6">
        <f>MONTH(tbl_Sales[[#This Row],[Date]])</f>
        <v>6</v>
      </c>
      <c r="Q1837" s="6">
        <f>YEAR(tbl_Sales[[#This Row],[Date]])</f>
        <v>2016</v>
      </c>
    </row>
    <row r="1838" spans="1:17" x14ac:dyDescent="0.25">
      <c r="A1838" s="1">
        <v>42549</v>
      </c>
      <c r="B1838">
        <v>665000</v>
      </c>
      <c r="C1838" t="s">
        <v>2</v>
      </c>
      <c r="D1838" t="s">
        <v>12425</v>
      </c>
      <c r="E1838" t="s">
        <v>10</v>
      </c>
      <c r="F1838">
        <v>3020</v>
      </c>
      <c r="G1838">
        <v>3</v>
      </c>
      <c r="H1838">
        <v>3</v>
      </c>
      <c r="I1838">
        <v>2</v>
      </c>
      <c r="J1838">
        <v>699</v>
      </c>
      <c r="L1838" t="s">
        <v>1991</v>
      </c>
      <c r="M1838" t="s">
        <v>141</v>
      </c>
      <c r="N1838" t="s">
        <v>3</v>
      </c>
      <c r="O1838" s="6" t="str">
        <f>INDEX(lkp_Region,MATCH(tbl_Sales[[#This Row],[Suburb]],lkp_Suburb,0))</f>
        <v>Western Metropolitan</v>
      </c>
      <c r="P1838" s="6">
        <f>MONTH(tbl_Sales[[#This Row],[Date]])</f>
        <v>6</v>
      </c>
      <c r="Q1838" s="6">
        <f>YEAR(tbl_Sales[[#This Row],[Date]])</f>
        <v>2016</v>
      </c>
    </row>
    <row r="1839" spans="1:17" x14ac:dyDescent="0.25">
      <c r="A1839" s="1">
        <v>42549</v>
      </c>
      <c r="B1839">
        <v>500000</v>
      </c>
      <c r="C1839" t="s">
        <v>13</v>
      </c>
      <c r="D1839" t="s">
        <v>12431</v>
      </c>
      <c r="E1839" t="s">
        <v>5</v>
      </c>
      <c r="F1839">
        <v>3188</v>
      </c>
      <c r="G1839">
        <v>2</v>
      </c>
      <c r="H1839">
        <v>1</v>
      </c>
      <c r="I1839">
        <v>1</v>
      </c>
      <c r="J1839">
        <v>0</v>
      </c>
      <c r="K1839">
        <v>1970</v>
      </c>
      <c r="L1839" t="s">
        <v>1992</v>
      </c>
      <c r="M1839" t="s">
        <v>176</v>
      </c>
      <c r="N1839" t="s">
        <v>107</v>
      </c>
      <c r="O1839" s="6" t="str">
        <f>INDEX(lkp_Region,MATCH(tbl_Sales[[#This Row],[Suburb]],lkp_Suburb,0))</f>
        <v>Southern Metropolitan</v>
      </c>
      <c r="P1839" s="6">
        <f>MONTH(tbl_Sales[[#This Row],[Date]])</f>
        <v>6</v>
      </c>
      <c r="Q1839" s="6">
        <f>YEAR(tbl_Sales[[#This Row],[Date]])</f>
        <v>2016</v>
      </c>
    </row>
    <row r="1840" spans="1:17" x14ac:dyDescent="0.25">
      <c r="A1840" s="1">
        <v>42549</v>
      </c>
      <c r="B1840">
        <v>370000</v>
      </c>
      <c r="C1840" t="s">
        <v>51</v>
      </c>
      <c r="D1840" t="s">
        <v>12423</v>
      </c>
      <c r="E1840" t="s">
        <v>5</v>
      </c>
      <c r="F1840">
        <v>3081</v>
      </c>
      <c r="G1840">
        <v>2</v>
      </c>
      <c r="H1840">
        <v>1</v>
      </c>
      <c r="I1840">
        <v>1</v>
      </c>
      <c r="J1840">
        <v>100</v>
      </c>
      <c r="K1840">
        <v>2013</v>
      </c>
      <c r="L1840" t="s">
        <v>1993</v>
      </c>
      <c r="M1840" t="s">
        <v>148</v>
      </c>
      <c r="N1840" t="s">
        <v>150</v>
      </c>
      <c r="O1840" s="6" t="str">
        <f>INDEX(lkp_Region,MATCH(tbl_Sales[[#This Row],[Suburb]],lkp_Suburb,0))</f>
        <v>Eastern Metropolitan</v>
      </c>
      <c r="P1840" s="6">
        <f>MONTH(tbl_Sales[[#This Row],[Date]])</f>
        <v>6</v>
      </c>
      <c r="Q1840" s="6">
        <f>YEAR(tbl_Sales[[#This Row],[Date]])</f>
        <v>2016</v>
      </c>
    </row>
    <row r="1841" spans="1:17" x14ac:dyDescent="0.25">
      <c r="A1841" s="1">
        <v>42550</v>
      </c>
      <c r="B1841">
        <v>405000</v>
      </c>
      <c r="C1841" t="s">
        <v>13</v>
      </c>
      <c r="D1841" t="s">
        <v>12427</v>
      </c>
      <c r="E1841" t="s">
        <v>10</v>
      </c>
      <c r="F1841">
        <v>3144</v>
      </c>
      <c r="G1841">
        <v>1</v>
      </c>
      <c r="H1841">
        <v>1</v>
      </c>
      <c r="I1841">
        <v>1</v>
      </c>
      <c r="J1841">
        <v>0</v>
      </c>
      <c r="L1841" t="s">
        <v>1994</v>
      </c>
      <c r="M1841" t="s">
        <v>388</v>
      </c>
      <c r="N1841" t="s">
        <v>76</v>
      </c>
      <c r="O1841" s="6" t="str">
        <f>INDEX(lkp_Region,MATCH(tbl_Sales[[#This Row],[Suburb]],lkp_Suburb,0))</f>
        <v>Southern Metropolitan</v>
      </c>
      <c r="P1841" s="6">
        <f>MONTH(tbl_Sales[[#This Row],[Date]])</f>
        <v>6</v>
      </c>
      <c r="Q1841" s="6">
        <f>YEAR(tbl_Sales[[#This Row],[Date]])</f>
        <v>2016</v>
      </c>
    </row>
    <row r="1842" spans="1:17" x14ac:dyDescent="0.25">
      <c r="A1842" s="1">
        <v>42550</v>
      </c>
      <c r="B1842">
        <v>1185000</v>
      </c>
      <c r="C1842" t="s">
        <v>2</v>
      </c>
      <c r="D1842" t="s">
        <v>12427</v>
      </c>
      <c r="E1842" t="s">
        <v>10</v>
      </c>
      <c r="F1842">
        <v>3145</v>
      </c>
      <c r="G1842">
        <v>4</v>
      </c>
      <c r="H1842">
        <v>2</v>
      </c>
      <c r="I1842">
        <v>2</v>
      </c>
      <c r="J1842">
        <v>797</v>
      </c>
      <c r="K1842">
        <v>1950</v>
      </c>
      <c r="L1842" t="s">
        <v>1995</v>
      </c>
      <c r="M1842" t="s">
        <v>74</v>
      </c>
      <c r="N1842" t="s">
        <v>76</v>
      </c>
      <c r="O1842" s="6" t="str">
        <f>INDEX(lkp_Region,MATCH(tbl_Sales[[#This Row],[Suburb]],lkp_Suburb,0))</f>
        <v>Southern Metropolitan</v>
      </c>
      <c r="P1842" s="6">
        <f>MONTH(tbl_Sales[[#This Row],[Date]])</f>
        <v>6</v>
      </c>
      <c r="Q1842" s="6">
        <f>YEAR(tbl_Sales[[#This Row],[Date]])</f>
        <v>2016</v>
      </c>
    </row>
    <row r="1843" spans="1:17" x14ac:dyDescent="0.25">
      <c r="A1843" s="1">
        <v>42550</v>
      </c>
      <c r="B1843">
        <v>3460000</v>
      </c>
      <c r="C1843" t="s">
        <v>2</v>
      </c>
      <c r="D1843" t="s">
        <v>12429</v>
      </c>
      <c r="E1843" t="s">
        <v>10</v>
      </c>
      <c r="F1843">
        <v>3144</v>
      </c>
      <c r="G1843">
        <v>4</v>
      </c>
      <c r="H1843">
        <v>2</v>
      </c>
      <c r="I1843">
        <v>2</v>
      </c>
      <c r="J1843">
        <v>502</v>
      </c>
      <c r="K1843">
        <v>2016</v>
      </c>
      <c r="L1843" t="s">
        <v>1996</v>
      </c>
      <c r="M1843" t="s">
        <v>388</v>
      </c>
      <c r="N1843" t="s">
        <v>76</v>
      </c>
      <c r="O1843" s="6" t="str">
        <f>INDEX(lkp_Region,MATCH(tbl_Sales[[#This Row],[Suburb]],lkp_Suburb,0))</f>
        <v>Southern Metropolitan</v>
      </c>
      <c r="P1843" s="6">
        <f>MONTH(tbl_Sales[[#This Row],[Date]])</f>
        <v>6</v>
      </c>
      <c r="Q1843" s="6">
        <f>YEAR(tbl_Sales[[#This Row],[Date]])</f>
        <v>2016</v>
      </c>
    </row>
    <row r="1844" spans="1:17" x14ac:dyDescent="0.25">
      <c r="A1844" s="1">
        <v>42550</v>
      </c>
      <c r="B1844">
        <v>465000</v>
      </c>
      <c r="C1844" t="s">
        <v>13</v>
      </c>
      <c r="D1844" t="s">
        <v>12427</v>
      </c>
      <c r="E1844" t="s">
        <v>10</v>
      </c>
      <c r="F1844">
        <v>3182</v>
      </c>
      <c r="G1844">
        <v>2</v>
      </c>
      <c r="H1844">
        <v>1</v>
      </c>
      <c r="I1844">
        <v>1</v>
      </c>
      <c r="J1844">
        <v>0</v>
      </c>
      <c r="K1844">
        <v>1960</v>
      </c>
      <c r="L1844" t="s">
        <v>1997</v>
      </c>
      <c r="M1844" t="s">
        <v>156</v>
      </c>
      <c r="N1844" t="s">
        <v>26</v>
      </c>
      <c r="O1844" s="6" t="str">
        <f>INDEX(lkp_Region,MATCH(tbl_Sales[[#This Row],[Suburb]],lkp_Suburb,0))</f>
        <v>Southern Metropolitan</v>
      </c>
      <c r="P1844" s="6">
        <f>MONTH(tbl_Sales[[#This Row],[Date]])</f>
        <v>6</v>
      </c>
      <c r="Q1844" s="6">
        <f>YEAR(tbl_Sales[[#This Row],[Date]])</f>
        <v>2016</v>
      </c>
    </row>
    <row r="1845" spans="1:17" x14ac:dyDescent="0.25">
      <c r="A1845" s="1">
        <v>42550</v>
      </c>
      <c r="B1845">
        <v>592500</v>
      </c>
      <c r="C1845" t="s">
        <v>13</v>
      </c>
      <c r="D1845" t="s">
        <v>12427</v>
      </c>
      <c r="E1845" t="s">
        <v>10</v>
      </c>
      <c r="F1845">
        <v>3056</v>
      </c>
      <c r="G1845">
        <v>2</v>
      </c>
      <c r="H1845">
        <v>1</v>
      </c>
      <c r="I1845">
        <v>2</v>
      </c>
      <c r="J1845">
        <v>0</v>
      </c>
      <c r="K1845">
        <v>2002</v>
      </c>
      <c r="L1845" t="s">
        <v>1998</v>
      </c>
      <c r="M1845" t="s">
        <v>117</v>
      </c>
      <c r="N1845" t="s">
        <v>18</v>
      </c>
      <c r="O1845" s="6" t="str">
        <f>INDEX(lkp_Region,MATCH(tbl_Sales[[#This Row],[Suburb]],lkp_Suburb,0))</f>
        <v>Northern Metropolitan</v>
      </c>
      <c r="P1845" s="6">
        <f>MONTH(tbl_Sales[[#This Row],[Date]])</f>
        <v>6</v>
      </c>
      <c r="Q1845" s="6">
        <f>YEAR(tbl_Sales[[#This Row],[Date]])</f>
        <v>2016</v>
      </c>
    </row>
    <row r="1846" spans="1:17" x14ac:dyDescent="0.25">
      <c r="A1846" s="1">
        <v>42550</v>
      </c>
      <c r="B1846">
        <v>665000</v>
      </c>
      <c r="C1846" t="s">
        <v>13</v>
      </c>
      <c r="D1846" t="s">
        <v>12428</v>
      </c>
      <c r="E1846" t="s">
        <v>10</v>
      </c>
      <c r="F1846">
        <v>3034</v>
      </c>
      <c r="G1846">
        <v>3</v>
      </c>
      <c r="H1846">
        <v>2</v>
      </c>
      <c r="I1846">
        <v>1</v>
      </c>
      <c r="J1846">
        <v>289</v>
      </c>
      <c r="L1846" t="s">
        <v>1999</v>
      </c>
      <c r="M1846" t="s">
        <v>524</v>
      </c>
      <c r="N1846" t="s">
        <v>49</v>
      </c>
      <c r="O1846" s="6" t="str">
        <f>INDEX(lkp_Region,MATCH(tbl_Sales[[#This Row],[Suburb]],lkp_Suburb,0))</f>
        <v>Western Metropolitan</v>
      </c>
      <c r="P1846" s="6">
        <f>MONTH(tbl_Sales[[#This Row],[Date]])</f>
        <v>6</v>
      </c>
      <c r="Q1846" s="6">
        <f>YEAR(tbl_Sales[[#This Row],[Date]])</f>
        <v>2016</v>
      </c>
    </row>
    <row r="1847" spans="1:17" x14ac:dyDescent="0.25">
      <c r="A1847" s="1">
        <v>42550</v>
      </c>
      <c r="B1847">
        <v>705000</v>
      </c>
      <c r="C1847" t="s">
        <v>51</v>
      </c>
      <c r="D1847" t="s">
        <v>12428</v>
      </c>
      <c r="E1847" t="s">
        <v>10</v>
      </c>
      <c r="F1847">
        <v>3032</v>
      </c>
      <c r="G1847">
        <v>2</v>
      </c>
      <c r="H1847">
        <v>2</v>
      </c>
      <c r="I1847">
        <v>1</v>
      </c>
      <c r="J1847">
        <v>113</v>
      </c>
      <c r="K1847">
        <v>1998</v>
      </c>
      <c r="L1847" t="s">
        <v>2000</v>
      </c>
      <c r="M1847" t="s">
        <v>160</v>
      </c>
      <c r="N1847" t="s">
        <v>49</v>
      </c>
      <c r="O1847" s="6" t="str">
        <f>INDEX(lkp_Region,MATCH(tbl_Sales[[#This Row],[Suburb]],lkp_Suburb,0))</f>
        <v>Western Metropolitan</v>
      </c>
      <c r="P1847" s="6">
        <f>MONTH(tbl_Sales[[#This Row],[Date]])</f>
        <v>6</v>
      </c>
      <c r="Q1847" s="6">
        <f>YEAR(tbl_Sales[[#This Row],[Date]])</f>
        <v>2016</v>
      </c>
    </row>
    <row r="1848" spans="1:17" x14ac:dyDescent="0.25">
      <c r="A1848" s="1">
        <v>42550</v>
      </c>
      <c r="B1848">
        <v>1990000</v>
      </c>
      <c r="C1848" t="s">
        <v>2</v>
      </c>
      <c r="D1848" t="s">
        <v>12423</v>
      </c>
      <c r="E1848" t="s">
        <v>10</v>
      </c>
      <c r="F1848">
        <v>3040</v>
      </c>
      <c r="G1848">
        <v>3</v>
      </c>
      <c r="H1848">
        <v>2</v>
      </c>
      <c r="I1848">
        <v>2</v>
      </c>
      <c r="J1848">
        <v>1021</v>
      </c>
      <c r="L1848" t="s">
        <v>2001</v>
      </c>
      <c r="M1848" t="s">
        <v>47</v>
      </c>
      <c r="N1848" t="s">
        <v>49</v>
      </c>
      <c r="O1848" s="6" t="str">
        <f>INDEX(lkp_Region,MATCH(tbl_Sales[[#This Row],[Suburb]],lkp_Suburb,0))</f>
        <v>Western Metropolitan</v>
      </c>
      <c r="P1848" s="6">
        <f>MONTH(tbl_Sales[[#This Row],[Date]])</f>
        <v>6</v>
      </c>
      <c r="Q1848" s="6">
        <f>YEAR(tbl_Sales[[#This Row],[Date]])</f>
        <v>2016</v>
      </c>
    </row>
    <row r="1849" spans="1:17" x14ac:dyDescent="0.25">
      <c r="A1849" s="1">
        <v>42550</v>
      </c>
      <c r="B1849">
        <v>770000</v>
      </c>
      <c r="C1849" t="s">
        <v>51</v>
      </c>
      <c r="D1849" t="s">
        <v>12425</v>
      </c>
      <c r="E1849" t="s">
        <v>10</v>
      </c>
      <c r="F1849">
        <v>3031</v>
      </c>
      <c r="G1849">
        <v>2</v>
      </c>
      <c r="H1849">
        <v>2</v>
      </c>
      <c r="I1849">
        <v>1</v>
      </c>
      <c r="J1849">
        <v>0</v>
      </c>
      <c r="L1849" t="s">
        <v>2002</v>
      </c>
      <c r="M1849" t="s">
        <v>264</v>
      </c>
      <c r="N1849" t="s">
        <v>88</v>
      </c>
      <c r="O1849" s="6" t="str">
        <f>INDEX(lkp_Region,MATCH(tbl_Sales[[#This Row],[Suburb]],lkp_Suburb,0))</f>
        <v>Northern Metropolitan</v>
      </c>
      <c r="P1849" s="6">
        <f>MONTH(tbl_Sales[[#This Row],[Date]])</f>
        <v>6</v>
      </c>
      <c r="Q1849" s="6">
        <f>YEAR(tbl_Sales[[#This Row],[Date]])</f>
        <v>2016</v>
      </c>
    </row>
    <row r="1850" spans="1:17" x14ac:dyDescent="0.25">
      <c r="A1850" s="1">
        <v>42550</v>
      </c>
      <c r="B1850">
        <v>1050000</v>
      </c>
      <c r="C1850" t="s">
        <v>2</v>
      </c>
      <c r="D1850" t="s">
        <v>12431</v>
      </c>
      <c r="E1850" t="s">
        <v>5</v>
      </c>
      <c r="F1850">
        <v>3107</v>
      </c>
      <c r="G1850">
        <v>3</v>
      </c>
      <c r="H1850">
        <v>1</v>
      </c>
      <c r="I1850">
        <v>2</v>
      </c>
      <c r="J1850">
        <v>727</v>
      </c>
      <c r="K1850">
        <v>1960</v>
      </c>
      <c r="L1850" t="s">
        <v>2003</v>
      </c>
      <c r="M1850" t="s">
        <v>586</v>
      </c>
      <c r="N1850" t="s">
        <v>128</v>
      </c>
      <c r="O1850" s="6" t="str">
        <f>INDEX(lkp_Region,MATCH(tbl_Sales[[#This Row],[Suburb]],lkp_Suburb,0))</f>
        <v>Eastern Metropolitan</v>
      </c>
      <c r="P1850" s="6">
        <f>MONTH(tbl_Sales[[#This Row],[Date]])</f>
        <v>6</v>
      </c>
      <c r="Q1850" s="6">
        <f>YEAR(tbl_Sales[[#This Row],[Date]])</f>
        <v>2016</v>
      </c>
    </row>
    <row r="1851" spans="1:17" x14ac:dyDescent="0.25">
      <c r="A1851" s="1">
        <v>42550</v>
      </c>
      <c r="B1851">
        <v>690000</v>
      </c>
      <c r="C1851" t="s">
        <v>2</v>
      </c>
      <c r="D1851" t="s">
        <v>12427</v>
      </c>
      <c r="E1851" t="s">
        <v>10</v>
      </c>
      <c r="F1851">
        <v>3015</v>
      </c>
      <c r="G1851">
        <v>3</v>
      </c>
      <c r="H1851">
        <v>1</v>
      </c>
      <c r="I1851">
        <v>2</v>
      </c>
      <c r="J1851">
        <v>532</v>
      </c>
      <c r="K1851">
        <v>1965</v>
      </c>
      <c r="L1851" t="s">
        <v>2004</v>
      </c>
      <c r="M1851" t="s">
        <v>131</v>
      </c>
      <c r="N1851" t="s">
        <v>69</v>
      </c>
      <c r="O1851" s="6" t="str">
        <f>INDEX(lkp_Region,MATCH(tbl_Sales[[#This Row],[Suburb]],lkp_Suburb,0))</f>
        <v>Western Metropolitan</v>
      </c>
      <c r="P1851" s="6">
        <f>MONTH(tbl_Sales[[#This Row],[Date]])</f>
        <v>6</v>
      </c>
      <c r="Q1851" s="6">
        <f>YEAR(tbl_Sales[[#This Row],[Date]])</f>
        <v>2016</v>
      </c>
    </row>
    <row r="1852" spans="1:17" x14ac:dyDescent="0.25">
      <c r="A1852" s="1">
        <v>42550</v>
      </c>
      <c r="B1852">
        <v>1000000</v>
      </c>
      <c r="C1852" t="s">
        <v>2</v>
      </c>
      <c r="D1852" t="s">
        <v>12427</v>
      </c>
      <c r="E1852" t="s">
        <v>5</v>
      </c>
      <c r="F1852">
        <v>3163</v>
      </c>
      <c r="G1852">
        <v>3</v>
      </c>
      <c r="H1852">
        <v>2</v>
      </c>
      <c r="I1852">
        <v>1</v>
      </c>
      <c r="J1852">
        <v>390</v>
      </c>
      <c r="L1852" t="s">
        <v>2005</v>
      </c>
      <c r="M1852" t="s">
        <v>201</v>
      </c>
      <c r="N1852" t="s">
        <v>57</v>
      </c>
      <c r="O1852" s="6" t="str">
        <f>INDEX(lkp_Region,MATCH(tbl_Sales[[#This Row],[Suburb]],lkp_Suburb,0))</f>
        <v>Southern Metropolitan</v>
      </c>
      <c r="P1852" s="6">
        <f>MONTH(tbl_Sales[[#This Row],[Date]])</f>
        <v>6</v>
      </c>
      <c r="Q1852" s="6">
        <f>YEAR(tbl_Sales[[#This Row],[Date]])</f>
        <v>2016</v>
      </c>
    </row>
    <row r="1853" spans="1:17" x14ac:dyDescent="0.25">
      <c r="A1853" s="1">
        <v>42550</v>
      </c>
      <c r="B1853">
        <v>795000</v>
      </c>
      <c r="C1853" t="s">
        <v>2</v>
      </c>
      <c r="D1853" t="s">
        <v>12427</v>
      </c>
      <c r="E1853" t="s">
        <v>10</v>
      </c>
      <c r="F1853">
        <v>3071</v>
      </c>
      <c r="G1853">
        <v>4</v>
      </c>
      <c r="H1853">
        <v>2</v>
      </c>
      <c r="I1853">
        <v>1</v>
      </c>
      <c r="J1853">
        <v>402</v>
      </c>
      <c r="L1853" t="s">
        <v>2006</v>
      </c>
      <c r="M1853" t="s">
        <v>60</v>
      </c>
      <c r="N1853" t="s">
        <v>62</v>
      </c>
      <c r="O1853" s="6" t="str">
        <f>INDEX(lkp_Region,MATCH(tbl_Sales[[#This Row],[Suburb]],lkp_Suburb,0))</f>
        <v>Northern Metropolitan</v>
      </c>
      <c r="P1853" s="6">
        <f>MONTH(tbl_Sales[[#This Row],[Date]])</f>
        <v>6</v>
      </c>
      <c r="Q1853" s="6">
        <f>YEAR(tbl_Sales[[#This Row],[Date]])</f>
        <v>2016</v>
      </c>
    </row>
    <row r="1854" spans="1:17" x14ac:dyDescent="0.25">
      <c r="A1854" s="1">
        <v>42550</v>
      </c>
      <c r="B1854">
        <v>1820000</v>
      </c>
      <c r="C1854" t="s">
        <v>2</v>
      </c>
      <c r="D1854" t="s">
        <v>12428</v>
      </c>
      <c r="E1854" t="s">
        <v>5</v>
      </c>
      <c r="F1854">
        <v>3070</v>
      </c>
      <c r="G1854">
        <v>5</v>
      </c>
      <c r="H1854">
        <v>3</v>
      </c>
      <c r="I1854">
        <v>2</v>
      </c>
      <c r="J1854">
        <v>344</v>
      </c>
      <c r="K1854">
        <v>1939</v>
      </c>
      <c r="L1854" t="s">
        <v>2007</v>
      </c>
      <c r="M1854" t="s">
        <v>271</v>
      </c>
      <c r="N1854" t="s">
        <v>62</v>
      </c>
      <c r="O1854" s="6" t="str">
        <f>INDEX(lkp_Region,MATCH(tbl_Sales[[#This Row],[Suburb]],lkp_Suburb,0))</f>
        <v>Northern Metropolitan</v>
      </c>
      <c r="P1854" s="6">
        <f>MONTH(tbl_Sales[[#This Row],[Date]])</f>
        <v>6</v>
      </c>
      <c r="Q1854" s="6">
        <f>YEAR(tbl_Sales[[#This Row],[Date]])</f>
        <v>2016</v>
      </c>
    </row>
    <row r="1855" spans="1:17" x14ac:dyDescent="0.25">
      <c r="A1855" s="1">
        <v>42550</v>
      </c>
      <c r="B1855">
        <v>490000</v>
      </c>
      <c r="C1855" t="s">
        <v>2</v>
      </c>
      <c r="D1855" t="s">
        <v>12432</v>
      </c>
      <c r="E1855" t="s">
        <v>5</v>
      </c>
      <c r="F1855">
        <v>3020</v>
      </c>
      <c r="G1855">
        <v>3</v>
      </c>
      <c r="H1855">
        <v>1</v>
      </c>
      <c r="I1855">
        <v>2</v>
      </c>
      <c r="J1855">
        <v>541</v>
      </c>
      <c r="L1855" t="s">
        <v>2008</v>
      </c>
      <c r="M1855" t="s">
        <v>143</v>
      </c>
      <c r="N1855" t="s">
        <v>3</v>
      </c>
      <c r="O1855" s="6" t="str">
        <f>INDEX(lkp_Region,MATCH(tbl_Sales[[#This Row],[Suburb]],lkp_Suburb,0))</f>
        <v>Western Metropolitan</v>
      </c>
      <c r="P1855" s="6">
        <f>MONTH(tbl_Sales[[#This Row],[Date]])</f>
        <v>6</v>
      </c>
      <c r="Q1855" s="6">
        <f>YEAR(tbl_Sales[[#This Row],[Date]])</f>
        <v>2016</v>
      </c>
    </row>
    <row r="1856" spans="1:17" x14ac:dyDescent="0.25">
      <c r="A1856" s="1">
        <v>42550</v>
      </c>
      <c r="B1856">
        <v>753000</v>
      </c>
      <c r="C1856" t="s">
        <v>13</v>
      </c>
      <c r="D1856" t="s">
        <v>12427</v>
      </c>
      <c r="E1856" t="s">
        <v>10</v>
      </c>
      <c r="F1856">
        <v>3122</v>
      </c>
      <c r="G1856">
        <v>2</v>
      </c>
      <c r="H1856">
        <v>1</v>
      </c>
      <c r="I1856">
        <v>2</v>
      </c>
      <c r="J1856">
        <v>0</v>
      </c>
      <c r="K1856">
        <v>1960</v>
      </c>
      <c r="L1856" t="s">
        <v>2009</v>
      </c>
      <c r="M1856" t="s">
        <v>461</v>
      </c>
      <c r="N1856" t="s">
        <v>101</v>
      </c>
      <c r="O1856" s="6" t="str">
        <f>INDEX(lkp_Region,MATCH(tbl_Sales[[#This Row],[Suburb]],lkp_Suburb,0))</f>
        <v>Southern Metropolitan</v>
      </c>
      <c r="P1856" s="6">
        <f>MONTH(tbl_Sales[[#This Row],[Date]])</f>
        <v>6</v>
      </c>
      <c r="Q1856" s="6">
        <f>YEAR(tbl_Sales[[#This Row],[Date]])</f>
        <v>2016</v>
      </c>
    </row>
    <row r="1857" spans="1:17" x14ac:dyDescent="0.25">
      <c r="A1857" s="1">
        <v>42550</v>
      </c>
      <c r="B1857">
        <v>778500</v>
      </c>
      <c r="C1857" t="s">
        <v>13</v>
      </c>
      <c r="D1857" t="s">
        <v>12423</v>
      </c>
      <c r="E1857" t="s">
        <v>10</v>
      </c>
      <c r="F1857">
        <v>3127</v>
      </c>
      <c r="G1857">
        <v>2</v>
      </c>
      <c r="H1857">
        <v>1</v>
      </c>
      <c r="I1857">
        <v>1</v>
      </c>
      <c r="J1857">
        <v>170</v>
      </c>
      <c r="K1857">
        <v>1960</v>
      </c>
      <c r="L1857" t="s">
        <v>2010</v>
      </c>
      <c r="M1857" t="s">
        <v>11</v>
      </c>
      <c r="N1857" t="s">
        <v>101</v>
      </c>
      <c r="O1857" s="6" t="str">
        <f>INDEX(lkp_Region,MATCH(tbl_Sales[[#This Row],[Suburb]],lkp_Suburb,0))</f>
        <v>Southern Metropolitan</v>
      </c>
      <c r="P1857" s="6">
        <f>MONTH(tbl_Sales[[#This Row],[Date]])</f>
        <v>6</v>
      </c>
      <c r="Q1857" s="6">
        <f>YEAR(tbl_Sales[[#This Row],[Date]])</f>
        <v>2016</v>
      </c>
    </row>
    <row r="1858" spans="1:17" x14ac:dyDescent="0.25">
      <c r="A1858" s="1">
        <v>42550</v>
      </c>
      <c r="B1858">
        <v>1450000</v>
      </c>
      <c r="C1858" t="s">
        <v>2</v>
      </c>
      <c r="D1858" t="s">
        <v>12429</v>
      </c>
      <c r="E1858" t="s">
        <v>5</v>
      </c>
      <c r="F1858">
        <v>3101</v>
      </c>
      <c r="G1858">
        <v>3</v>
      </c>
      <c r="H1858">
        <v>2</v>
      </c>
      <c r="I1858">
        <v>2</v>
      </c>
      <c r="J1858">
        <v>247</v>
      </c>
      <c r="K1858">
        <v>1998</v>
      </c>
      <c r="L1858" t="s">
        <v>2011</v>
      </c>
      <c r="M1858" t="s">
        <v>145</v>
      </c>
      <c r="N1858" t="s">
        <v>101</v>
      </c>
      <c r="O1858" s="6" t="str">
        <f>INDEX(lkp_Region,MATCH(tbl_Sales[[#This Row],[Suburb]],lkp_Suburb,0))</f>
        <v>Southern Metropolitan</v>
      </c>
      <c r="P1858" s="6">
        <f>MONTH(tbl_Sales[[#This Row],[Date]])</f>
        <v>6</v>
      </c>
      <c r="Q1858" s="6">
        <f>YEAR(tbl_Sales[[#This Row],[Date]])</f>
        <v>2016</v>
      </c>
    </row>
    <row r="1859" spans="1:17" x14ac:dyDescent="0.25">
      <c r="A1859" s="1">
        <v>42550</v>
      </c>
      <c r="B1859">
        <v>3950000</v>
      </c>
      <c r="C1859" t="s">
        <v>2</v>
      </c>
      <c r="D1859" t="s">
        <v>12429</v>
      </c>
      <c r="E1859" t="s">
        <v>10</v>
      </c>
      <c r="F1859">
        <v>3122</v>
      </c>
      <c r="G1859">
        <v>5</v>
      </c>
      <c r="H1859">
        <v>2</v>
      </c>
      <c r="I1859">
        <v>3</v>
      </c>
      <c r="J1859">
        <v>1236</v>
      </c>
      <c r="K1859">
        <v>1890</v>
      </c>
      <c r="L1859" t="s">
        <v>2012</v>
      </c>
      <c r="M1859" t="s">
        <v>461</v>
      </c>
      <c r="N1859" t="s">
        <v>101</v>
      </c>
      <c r="O1859" s="6" t="str">
        <f>INDEX(lkp_Region,MATCH(tbl_Sales[[#This Row],[Suburb]],lkp_Suburb,0))</f>
        <v>Southern Metropolitan</v>
      </c>
      <c r="P1859" s="6">
        <f>MONTH(tbl_Sales[[#This Row],[Date]])</f>
        <v>6</v>
      </c>
      <c r="Q1859" s="6">
        <f>YEAR(tbl_Sales[[#This Row],[Date]])</f>
        <v>2016</v>
      </c>
    </row>
    <row r="1860" spans="1:17" x14ac:dyDescent="0.25">
      <c r="A1860" s="1">
        <v>42550</v>
      </c>
      <c r="B1860">
        <v>1400000</v>
      </c>
      <c r="C1860" t="s">
        <v>2</v>
      </c>
      <c r="D1860" t="s">
        <v>12429</v>
      </c>
      <c r="E1860" t="s">
        <v>5</v>
      </c>
      <c r="F1860">
        <v>3187</v>
      </c>
      <c r="G1860">
        <v>5</v>
      </c>
      <c r="H1860">
        <v>3</v>
      </c>
      <c r="I1860">
        <v>4</v>
      </c>
      <c r="J1860">
        <v>824</v>
      </c>
      <c r="K1860">
        <v>1930</v>
      </c>
      <c r="L1860" t="s">
        <v>2013</v>
      </c>
      <c r="M1860" t="s">
        <v>346</v>
      </c>
      <c r="N1860" t="s">
        <v>107</v>
      </c>
      <c r="O1860" s="6" t="str">
        <f>INDEX(lkp_Region,MATCH(tbl_Sales[[#This Row],[Suburb]],lkp_Suburb,0))</f>
        <v>Southern Metropolitan</v>
      </c>
      <c r="P1860" s="6">
        <f>MONTH(tbl_Sales[[#This Row],[Date]])</f>
        <v>6</v>
      </c>
      <c r="Q1860" s="6">
        <f>YEAR(tbl_Sales[[#This Row],[Date]])</f>
        <v>2016</v>
      </c>
    </row>
    <row r="1861" spans="1:17" x14ac:dyDescent="0.25">
      <c r="A1861" s="1">
        <v>42551</v>
      </c>
      <c r="B1861">
        <v>930000</v>
      </c>
      <c r="C1861" t="s">
        <v>51</v>
      </c>
      <c r="D1861" t="s">
        <v>12429</v>
      </c>
      <c r="E1861" t="s">
        <v>10</v>
      </c>
      <c r="F1861">
        <v>3121</v>
      </c>
      <c r="G1861">
        <v>2</v>
      </c>
      <c r="H1861">
        <v>1</v>
      </c>
      <c r="I1861">
        <v>1</v>
      </c>
      <c r="J1861">
        <v>97</v>
      </c>
      <c r="K1861">
        <v>2004</v>
      </c>
      <c r="L1861" t="s">
        <v>2014</v>
      </c>
      <c r="M1861" t="s">
        <v>6</v>
      </c>
      <c r="N1861" t="s">
        <v>8</v>
      </c>
      <c r="O1861" s="6" t="str">
        <f>INDEX(lkp_Region,MATCH(tbl_Sales[[#This Row],[Suburb]],lkp_Suburb,0))</f>
        <v>Northern Metropolitan</v>
      </c>
      <c r="P1861" s="6">
        <f>MONTH(tbl_Sales[[#This Row],[Date]])</f>
        <v>6</v>
      </c>
      <c r="Q1861" s="6">
        <f>YEAR(tbl_Sales[[#This Row],[Date]])</f>
        <v>2016</v>
      </c>
    </row>
    <row r="1862" spans="1:17" x14ac:dyDescent="0.25">
      <c r="A1862" s="1">
        <v>42551</v>
      </c>
      <c r="B1862">
        <v>1012500</v>
      </c>
      <c r="C1862" t="s">
        <v>2</v>
      </c>
      <c r="D1862" t="s">
        <v>12427</v>
      </c>
      <c r="E1862" t="s">
        <v>10</v>
      </c>
      <c r="F1862">
        <v>3067</v>
      </c>
      <c r="G1862">
        <v>2</v>
      </c>
      <c r="H1862">
        <v>1</v>
      </c>
      <c r="I1862">
        <v>0</v>
      </c>
      <c r="J1862">
        <v>182</v>
      </c>
      <c r="K1862">
        <v>1900</v>
      </c>
      <c r="L1862" t="s">
        <v>2015</v>
      </c>
      <c r="M1862" t="s">
        <v>38</v>
      </c>
      <c r="N1862" t="s">
        <v>8</v>
      </c>
      <c r="O1862" s="6" t="str">
        <f>INDEX(lkp_Region,MATCH(tbl_Sales[[#This Row],[Suburb]],lkp_Suburb,0))</f>
        <v>Northern Metropolitan</v>
      </c>
      <c r="P1862" s="6">
        <f>MONTH(tbl_Sales[[#This Row],[Date]])</f>
        <v>6</v>
      </c>
      <c r="Q1862" s="6">
        <f>YEAR(tbl_Sales[[#This Row],[Date]])</f>
        <v>2016</v>
      </c>
    </row>
    <row r="1863" spans="1:17" x14ac:dyDescent="0.25">
      <c r="A1863" s="1">
        <v>42551</v>
      </c>
      <c r="B1863">
        <v>1265000</v>
      </c>
      <c r="C1863" t="s">
        <v>2</v>
      </c>
      <c r="D1863" t="s">
        <v>12429</v>
      </c>
      <c r="E1863" t="s">
        <v>10</v>
      </c>
      <c r="F1863">
        <v>3066</v>
      </c>
      <c r="G1863">
        <v>2</v>
      </c>
      <c r="H1863">
        <v>1</v>
      </c>
      <c r="I1863">
        <v>1</v>
      </c>
      <c r="J1863">
        <v>282</v>
      </c>
      <c r="K1863">
        <v>1920</v>
      </c>
      <c r="L1863" t="s">
        <v>2016</v>
      </c>
      <c r="M1863" t="s">
        <v>216</v>
      </c>
      <c r="N1863" t="s">
        <v>8</v>
      </c>
      <c r="O1863" s="6" t="str">
        <f>INDEX(lkp_Region,MATCH(tbl_Sales[[#This Row],[Suburb]],lkp_Suburb,0))</f>
        <v>Northern Metropolitan</v>
      </c>
      <c r="P1863" s="6">
        <f>MONTH(tbl_Sales[[#This Row],[Date]])</f>
        <v>6</v>
      </c>
      <c r="Q1863" s="6">
        <f>YEAR(tbl_Sales[[#This Row],[Date]])</f>
        <v>2016</v>
      </c>
    </row>
    <row r="1864" spans="1:17" x14ac:dyDescent="0.25">
      <c r="A1864" s="1">
        <v>42551</v>
      </c>
      <c r="B1864">
        <v>345000</v>
      </c>
      <c r="C1864" t="s">
        <v>51</v>
      </c>
      <c r="D1864" t="s">
        <v>12429</v>
      </c>
      <c r="E1864" t="s">
        <v>5</v>
      </c>
      <c r="F1864">
        <v>3146</v>
      </c>
      <c r="G1864">
        <v>1</v>
      </c>
      <c r="H1864">
        <v>1</v>
      </c>
      <c r="I1864">
        <v>1</v>
      </c>
      <c r="J1864">
        <v>745</v>
      </c>
      <c r="K1864">
        <v>1970</v>
      </c>
      <c r="L1864" t="s">
        <v>2017</v>
      </c>
      <c r="M1864" t="s">
        <v>102</v>
      </c>
      <c r="N1864" t="s">
        <v>76</v>
      </c>
      <c r="O1864" s="6" t="str">
        <f>INDEX(lkp_Region,MATCH(tbl_Sales[[#This Row],[Suburb]],lkp_Suburb,0))</f>
        <v>Southern Metropolitan</v>
      </c>
      <c r="P1864" s="6">
        <f>MONTH(tbl_Sales[[#This Row],[Date]])</f>
        <v>6</v>
      </c>
      <c r="Q1864" s="6">
        <f>YEAR(tbl_Sales[[#This Row],[Date]])</f>
        <v>2016</v>
      </c>
    </row>
    <row r="1865" spans="1:17" x14ac:dyDescent="0.25">
      <c r="A1865" s="1">
        <v>42551</v>
      </c>
      <c r="B1865">
        <v>1500000</v>
      </c>
      <c r="C1865" t="s">
        <v>2</v>
      </c>
      <c r="D1865" t="s">
        <v>12424</v>
      </c>
      <c r="E1865" t="s">
        <v>10</v>
      </c>
      <c r="F1865">
        <v>3141</v>
      </c>
      <c r="G1865">
        <v>2</v>
      </c>
      <c r="H1865">
        <v>1</v>
      </c>
      <c r="I1865">
        <v>2</v>
      </c>
      <c r="J1865">
        <v>141</v>
      </c>
      <c r="L1865" t="s">
        <v>2018</v>
      </c>
      <c r="M1865" t="s">
        <v>111</v>
      </c>
      <c r="N1865" t="s">
        <v>76</v>
      </c>
      <c r="O1865" s="6" t="str">
        <f>INDEX(lkp_Region,MATCH(tbl_Sales[[#This Row],[Suburb]],lkp_Suburb,0))</f>
        <v>Southern Metropolitan</v>
      </c>
      <c r="P1865" s="6">
        <f>MONTH(tbl_Sales[[#This Row],[Date]])</f>
        <v>6</v>
      </c>
      <c r="Q1865" s="6">
        <f>YEAR(tbl_Sales[[#This Row],[Date]])</f>
        <v>2016</v>
      </c>
    </row>
    <row r="1866" spans="1:17" x14ac:dyDescent="0.25">
      <c r="A1866" s="1">
        <v>42551</v>
      </c>
      <c r="B1866">
        <v>998000</v>
      </c>
      <c r="C1866" t="s">
        <v>2</v>
      </c>
      <c r="D1866" t="s">
        <v>12427</v>
      </c>
      <c r="E1866" t="s">
        <v>10</v>
      </c>
      <c r="F1866">
        <v>3057</v>
      </c>
      <c r="G1866">
        <v>3</v>
      </c>
      <c r="H1866">
        <v>1</v>
      </c>
      <c r="I1866">
        <v>2</v>
      </c>
      <c r="J1866">
        <v>104</v>
      </c>
      <c r="K1866">
        <v>2000</v>
      </c>
      <c r="L1866" t="s">
        <v>2019</v>
      </c>
      <c r="M1866" t="s">
        <v>83</v>
      </c>
      <c r="N1866" t="s">
        <v>18</v>
      </c>
      <c r="O1866" s="6" t="str">
        <f>INDEX(lkp_Region,MATCH(tbl_Sales[[#This Row],[Suburb]],lkp_Suburb,0))</f>
        <v>Northern Metropolitan</v>
      </c>
      <c r="P1866" s="6">
        <f>MONTH(tbl_Sales[[#This Row],[Date]])</f>
        <v>6</v>
      </c>
      <c r="Q1866" s="6">
        <f>YEAR(tbl_Sales[[#This Row],[Date]])</f>
        <v>2016</v>
      </c>
    </row>
    <row r="1867" spans="1:17" x14ac:dyDescent="0.25">
      <c r="A1867" s="1">
        <v>42551</v>
      </c>
      <c r="B1867">
        <v>1430000</v>
      </c>
      <c r="C1867" t="s">
        <v>2</v>
      </c>
      <c r="D1867" t="s">
        <v>12427</v>
      </c>
      <c r="E1867" t="s">
        <v>10</v>
      </c>
      <c r="F1867">
        <v>3032</v>
      </c>
      <c r="G1867">
        <v>4</v>
      </c>
      <c r="H1867">
        <v>2</v>
      </c>
      <c r="I1867">
        <v>0</v>
      </c>
      <c r="J1867">
        <v>418</v>
      </c>
      <c r="K1867">
        <v>1900</v>
      </c>
      <c r="L1867" t="s">
        <v>2020</v>
      </c>
      <c r="M1867" t="s">
        <v>160</v>
      </c>
      <c r="N1867" t="s">
        <v>49</v>
      </c>
      <c r="O1867" s="6" t="str">
        <f>INDEX(lkp_Region,MATCH(tbl_Sales[[#This Row],[Suburb]],lkp_Suburb,0))</f>
        <v>Western Metropolitan</v>
      </c>
      <c r="P1867" s="6">
        <f>MONTH(tbl_Sales[[#This Row],[Date]])</f>
        <v>6</v>
      </c>
      <c r="Q1867" s="6">
        <f>YEAR(tbl_Sales[[#This Row],[Date]])</f>
        <v>2016</v>
      </c>
    </row>
    <row r="1868" spans="1:17" x14ac:dyDescent="0.25">
      <c r="A1868" s="1">
        <v>42551</v>
      </c>
      <c r="B1868">
        <v>260800</v>
      </c>
      <c r="C1868" t="s">
        <v>13</v>
      </c>
      <c r="D1868" t="s">
        <v>12424</v>
      </c>
      <c r="E1868" t="s">
        <v>10</v>
      </c>
      <c r="F1868">
        <v>3141</v>
      </c>
      <c r="G1868">
        <v>1</v>
      </c>
      <c r="H1868">
        <v>1</v>
      </c>
      <c r="I1868">
        <v>0</v>
      </c>
      <c r="J1868">
        <v>0</v>
      </c>
      <c r="K1868">
        <v>1960</v>
      </c>
      <c r="L1868" t="s">
        <v>2021</v>
      </c>
      <c r="M1868" t="s">
        <v>111</v>
      </c>
      <c r="N1868" t="s">
        <v>88</v>
      </c>
      <c r="O1868" s="6" t="str">
        <f>INDEX(lkp_Region,MATCH(tbl_Sales[[#This Row],[Suburb]],lkp_Suburb,0))</f>
        <v>Southern Metropolitan</v>
      </c>
      <c r="P1868" s="6">
        <f>MONTH(tbl_Sales[[#This Row],[Date]])</f>
        <v>6</v>
      </c>
      <c r="Q1868" s="6">
        <f>YEAR(tbl_Sales[[#This Row],[Date]])</f>
        <v>2016</v>
      </c>
    </row>
    <row r="1869" spans="1:17" x14ac:dyDescent="0.25">
      <c r="A1869" s="1">
        <v>42551</v>
      </c>
      <c r="B1869">
        <v>600000</v>
      </c>
      <c r="C1869" t="s">
        <v>13</v>
      </c>
      <c r="D1869" t="s">
        <v>12429</v>
      </c>
      <c r="E1869" t="s">
        <v>5</v>
      </c>
      <c r="F1869">
        <v>3053</v>
      </c>
      <c r="G1869">
        <v>2</v>
      </c>
      <c r="H1869">
        <v>2</v>
      </c>
      <c r="I1869">
        <v>1</v>
      </c>
      <c r="J1869">
        <v>0</v>
      </c>
      <c r="K1869">
        <v>2013</v>
      </c>
      <c r="L1869" t="s">
        <v>2022</v>
      </c>
      <c r="M1869" t="s">
        <v>164</v>
      </c>
      <c r="N1869" t="s">
        <v>88</v>
      </c>
      <c r="O1869" s="6" t="str">
        <f>INDEX(lkp_Region,MATCH(tbl_Sales[[#This Row],[Suburb]],lkp_Suburb,0))</f>
        <v>Northern Metropolitan</v>
      </c>
      <c r="P1869" s="6">
        <f>MONTH(tbl_Sales[[#This Row],[Date]])</f>
        <v>6</v>
      </c>
      <c r="Q1869" s="6">
        <f>YEAR(tbl_Sales[[#This Row],[Date]])</f>
        <v>2016</v>
      </c>
    </row>
    <row r="1870" spans="1:17" x14ac:dyDescent="0.25">
      <c r="A1870" s="1">
        <v>42551</v>
      </c>
      <c r="B1870">
        <v>800000</v>
      </c>
      <c r="C1870" t="s">
        <v>13</v>
      </c>
      <c r="D1870" t="s">
        <v>12433</v>
      </c>
      <c r="E1870" t="s">
        <v>5</v>
      </c>
      <c r="F1870">
        <v>3008</v>
      </c>
      <c r="G1870">
        <v>2</v>
      </c>
      <c r="H1870">
        <v>2</v>
      </c>
      <c r="I1870">
        <v>2</v>
      </c>
      <c r="J1870">
        <v>0</v>
      </c>
      <c r="L1870" t="s">
        <v>2024</v>
      </c>
      <c r="M1870" t="s">
        <v>2023</v>
      </c>
      <c r="N1870" t="s">
        <v>88</v>
      </c>
      <c r="O1870" s="6" t="str">
        <f>INDEX(lkp_Region,MATCH(tbl_Sales[[#This Row],[Suburb]],lkp_Suburb,0))</f>
        <v>Southern Metropolitan</v>
      </c>
      <c r="P1870" s="6">
        <f>MONTH(tbl_Sales[[#This Row],[Date]])</f>
        <v>6</v>
      </c>
      <c r="Q1870" s="6">
        <f>YEAR(tbl_Sales[[#This Row],[Date]])</f>
        <v>2016</v>
      </c>
    </row>
    <row r="1871" spans="1:17" x14ac:dyDescent="0.25">
      <c r="A1871" s="1">
        <v>42551</v>
      </c>
      <c r="B1871">
        <v>600000</v>
      </c>
      <c r="C1871" t="s">
        <v>2</v>
      </c>
      <c r="D1871" t="s">
        <v>12428</v>
      </c>
      <c r="E1871" t="s">
        <v>10</v>
      </c>
      <c r="F1871">
        <v>3012</v>
      </c>
      <c r="G1871">
        <v>2</v>
      </c>
      <c r="H1871">
        <v>1</v>
      </c>
      <c r="I1871">
        <v>1</v>
      </c>
      <c r="J1871">
        <v>194</v>
      </c>
      <c r="L1871" t="s">
        <v>2025</v>
      </c>
      <c r="M1871" t="s">
        <v>19</v>
      </c>
      <c r="N1871" t="s">
        <v>21</v>
      </c>
      <c r="O1871" s="6" t="str">
        <f>INDEX(lkp_Region,MATCH(tbl_Sales[[#This Row],[Suburb]],lkp_Suburb,0))</f>
        <v>Western Metropolitan</v>
      </c>
      <c r="P1871" s="6">
        <f>MONTH(tbl_Sales[[#This Row],[Date]])</f>
        <v>6</v>
      </c>
      <c r="Q1871" s="6">
        <f>YEAR(tbl_Sales[[#This Row],[Date]])</f>
        <v>2016</v>
      </c>
    </row>
    <row r="1872" spans="1:17" x14ac:dyDescent="0.25">
      <c r="A1872" s="1">
        <v>42551</v>
      </c>
      <c r="B1872">
        <v>815000</v>
      </c>
      <c r="C1872" t="s">
        <v>2</v>
      </c>
      <c r="D1872" t="s">
        <v>12427</v>
      </c>
      <c r="E1872" t="s">
        <v>5</v>
      </c>
      <c r="F1872">
        <v>3011</v>
      </c>
      <c r="G1872">
        <v>4</v>
      </c>
      <c r="H1872">
        <v>2</v>
      </c>
      <c r="I1872">
        <v>1</v>
      </c>
      <c r="J1872">
        <v>369</v>
      </c>
      <c r="K1872">
        <v>1910</v>
      </c>
      <c r="L1872" t="s">
        <v>2026</v>
      </c>
      <c r="M1872" t="s">
        <v>22</v>
      </c>
      <c r="N1872" t="s">
        <v>21</v>
      </c>
      <c r="O1872" s="6" t="str">
        <f>INDEX(lkp_Region,MATCH(tbl_Sales[[#This Row],[Suburb]],lkp_Suburb,0))</f>
        <v>Western Metropolitan</v>
      </c>
      <c r="P1872" s="6">
        <f>MONTH(tbl_Sales[[#This Row],[Date]])</f>
        <v>6</v>
      </c>
      <c r="Q1872" s="6">
        <f>YEAR(tbl_Sales[[#This Row],[Date]])</f>
        <v>2016</v>
      </c>
    </row>
    <row r="1873" spans="1:17" x14ac:dyDescent="0.25">
      <c r="A1873" s="1">
        <v>42551</v>
      </c>
      <c r="B1873">
        <v>865000</v>
      </c>
      <c r="C1873" t="s">
        <v>2</v>
      </c>
      <c r="D1873" t="s">
        <v>12431</v>
      </c>
      <c r="E1873" t="s">
        <v>5</v>
      </c>
      <c r="F1873">
        <v>3013</v>
      </c>
      <c r="G1873">
        <v>3</v>
      </c>
      <c r="H1873">
        <v>1</v>
      </c>
      <c r="I1873">
        <v>1</v>
      </c>
      <c r="J1873">
        <v>189</v>
      </c>
      <c r="K1873">
        <v>1930</v>
      </c>
      <c r="L1873" t="s">
        <v>2027</v>
      </c>
      <c r="M1873" t="s">
        <v>65</v>
      </c>
      <c r="N1873" t="s">
        <v>21</v>
      </c>
      <c r="O1873" s="6" t="str">
        <f>INDEX(lkp_Region,MATCH(tbl_Sales[[#This Row],[Suburb]],lkp_Suburb,0))</f>
        <v>Western Metropolitan</v>
      </c>
      <c r="P1873" s="6">
        <f>MONTH(tbl_Sales[[#This Row],[Date]])</f>
        <v>6</v>
      </c>
      <c r="Q1873" s="6">
        <f>YEAR(tbl_Sales[[#This Row],[Date]])</f>
        <v>2016</v>
      </c>
    </row>
    <row r="1874" spans="1:17" x14ac:dyDescent="0.25">
      <c r="A1874" s="1">
        <v>42551</v>
      </c>
      <c r="B1874">
        <v>980000</v>
      </c>
      <c r="C1874" t="s">
        <v>2</v>
      </c>
      <c r="D1874" t="s">
        <v>12425</v>
      </c>
      <c r="E1874" t="s">
        <v>10</v>
      </c>
      <c r="F1874">
        <v>3105</v>
      </c>
      <c r="G1874">
        <v>2</v>
      </c>
      <c r="H1874">
        <v>1</v>
      </c>
      <c r="I1874">
        <v>1</v>
      </c>
      <c r="J1874">
        <v>551</v>
      </c>
      <c r="L1874" t="s">
        <v>2028</v>
      </c>
      <c r="M1874" t="s">
        <v>507</v>
      </c>
      <c r="N1874" t="s">
        <v>128</v>
      </c>
      <c r="O1874" s="6" t="str">
        <f>INDEX(lkp_Region,MATCH(tbl_Sales[[#This Row],[Suburb]],lkp_Suburb,0))</f>
        <v>Eastern Metropolitan</v>
      </c>
      <c r="P1874" s="6">
        <f>MONTH(tbl_Sales[[#This Row],[Date]])</f>
        <v>6</v>
      </c>
      <c r="Q1874" s="6">
        <f>YEAR(tbl_Sales[[#This Row],[Date]])</f>
        <v>2016</v>
      </c>
    </row>
    <row r="1875" spans="1:17" x14ac:dyDescent="0.25">
      <c r="A1875" s="1">
        <v>42551</v>
      </c>
      <c r="B1875">
        <v>1620000</v>
      </c>
      <c r="C1875" t="s">
        <v>2</v>
      </c>
      <c r="D1875" t="s">
        <v>12424</v>
      </c>
      <c r="E1875" t="s">
        <v>10</v>
      </c>
      <c r="F1875">
        <v>3015</v>
      </c>
      <c r="G1875">
        <v>4</v>
      </c>
      <c r="H1875">
        <v>3</v>
      </c>
      <c r="I1875">
        <v>1</v>
      </c>
      <c r="J1875">
        <v>425</v>
      </c>
      <c r="K1875">
        <v>2015</v>
      </c>
      <c r="L1875" t="s">
        <v>2029</v>
      </c>
      <c r="M1875" t="s">
        <v>133</v>
      </c>
      <c r="N1875" t="s">
        <v>69</v>
      </c>
      <c r="O1875" s="6" t="str">
        <f>INDEX(lkp_Region,MATCH(tbl_Sales[[#This Row],[Suburb]],lkp_Suburb,0))</f>
        <v>Western Metropolitan</v>
      </c>
      <c r="P1875" s="6">
        <f>MONTH(tbl_Sales[[#This Row],[Date]])</f>
        <v>6</v>
      </c>
      <c r="Q1875" s="6">
        <f>YEAR(tbl_Sales[[#This Row],[Date]])</f>
        <v>2016</v>
      </c>
    </row>
    <row r="1876" spans="1:17" x14ac:dyDescent="0.25">
      <c r="A1876" s="1">
        <v>42551</v>
      </c>
      <c r="B1876">
        <v>585000</v>
      </c>
      <c r="C1876" t="s">
        <v>13</v>
      </c>
      <c r="D1876" t="s">
        <v>12433</v>
      </c>
      <c r="E1876" t="s">
        <v>10</v>
      </c>
      <c r="F1876">
        <v>3163</v>
      </c>
      <c r="G1876">
        <v>2</v>
      </c>
      <c r="H1876">
        <v>1</v>
      </c>
      <c r="I1876">
        <v>1</v>
      </c>
      <c r="J1876">
        <v>108</v>
      </c>
      <c r="K1876">
        <v>1970</v>
      </c>
      <c r="L1876" t="s">
        <v>2030</v>
      </c>
      <c r="M1876" t="s">
        <v>201</v>
      </c>
      <c r="N1876" t="s">
        <v>57</v>
      </c>
      <c r="O1876" s="6" t="str">
        <f>INDEX(lkp_Region,MATCH(tbl_Sales[[#This Row],[Suburb]],lkp_Suburb,0))</f>
        <v>Southern Metropolitan</v>
      </c>
      <c r="P1876" s="6">
        <f>MONTH(tbl_Sales[[#This Row],[Date]])</f>
        <v>6</v>
      </c>
      <c r="Q1876" s="6">
        <f>YEAR(tbl_Sales[[#This Row],[Date]])</f>
        <v>2016</v>
      </c>
    </row>
    <row r="1877" spans="1:17" x14ac:dyDescent="0.25">
      <c r="A1877" s="1">
        <v>42551</v>
      </c>
      <c r="B1877">
        <v>1100000</v>
      </c>
      <c r="C1877" t="s">
        <v>2</v>
      </c>
      <c r="D1877" t="s">
        <v>12429</v>
      </c>
      <c r="E1877" t="s">
        <v>5</v>
      </c>
      <c r="F1877">
        <v>3204</v>
      </c>
      <c r="G1877">
        <v>3</v>
      </c>
      <c r="H1877">
        <v>2</v>
      </c>
      <c r="I1877">
        <v>2</v>
      </c>
      <c r="J1877">
        <v>0</v>
      </c>
      <c r="L1877" t="s">
        <v>2031</v>
      </c>
      <c r="M1877" t="s">
        <v>55</v>
      </c>
      <c r="N1877" t="s">
        <v>57</v>
      </c>
      <c r="O1877" s="6" t="str">
        <f>INDEX(lkp_Region,MATCH(tbl_Sales[[#This Row],[Suburb]],lkp_Suburb,0))</f>
        <v>Southern Metropolitan</v>
      </c>
      <c r="P1877" s="6">
        <f>MONTH(tbl_Sales[[#This Row],[Date]])</f>
        <v>6</v>
      </c>
      <c r="Q1877" s="6">
        <f>YEAR(tbl_Sales[[#This Row],[Date]])</f>
        <v>2016</v>
      </c>
    </row>
    <row r="1878" spans="1:17" x14ac:dyDescent="0.25">
      <c r="A1878" s="1">
        <v>42551</v>
      </c>
      <c r="B1878">
        <v>1303500</v>
      </c>
      <c r="C1878" t="s">
        <v>2</v>
      </c>
      <c r="D1878" t="s">
        <v>12428</v>
      </c>
      <c r="E1878" t="s">
        <v>10</v>
      </c>
      <c r="F1878">
        <v>3162</v>
      </c>
      <c r="G1878">
        <v>3</v>
      </c>
      <c r="H1878">
        <v>1</v>
      </c>
      <c r="I1878">
        <v>2</v>
      </c>
      <c r="J1878">
        <v>699</v>
      </c>
      <c r="L1878" t="s">
        <v>2032</v>
      </c>
      <c r="M1878" t="s">
        <v>569</v>
      </c>
      <c r="N1878" t="s">
        <v>57</v>
      </c>
      <c r="O1878" s="6" t="str">
        <f>INDEX(lkp_Region,MATCH(tbl_Sales[[#This Row],[Suburb]],lkp_Suburb,0))</f>
        <v>Southern Metropolitan</v>
      </c>
      <c r="P1878" s="6">
        <f>MONTH(tbl_Sales[[#This Row],[Date]])</f>
        <v>6</v>
      </c>
      <c r="Q1878" s="6">
        <f>YEAR(tbl_Sales[[#This Row],[Date]])</f>
        <v>2016</v>
      </c>
    </row>
    <row r="1879" spans="1:17" x14ac:dyDescent="0.25">
      <c r="A1879" s="1">
        <v>42551</v>
      </c>
      <c r="B1879">
        <v>1570000</v>
      </c>
      <c r="C1879" t="s">
        <v>2</v>
      </c>
      <c r="D1879" t="s">
        <v>12428</v>
      </c>
      <c r="E1879" t="s">
        <v>10</v>
      </c>
      <c r="F1879">
        <v>3162</v>
      </c>
      <c r="G1879">
        <v>4</v>
      </c>
      <c r="H1879">
        <v>2</v>
      </c>
      <c r="I1879">
        <v>2</v>
      </c>
      <c r="J1879">
        <v>641</v>
      </c>
      <c r="K1879">
        <v>1970</v>
      </c>
      <c r="L1879" t="s">
        <v>2033</v>
      </c>
      <c r="M1879" t="s">
        <v>569</v>
      </c>
      <c r="N1879" t="s">
        <v>57</v>
      </c>
      <c r="O1879" s="6" t="str">
        <f>INDEX(lkp_Region,MATCH(tbl_Sales[[#This Row],[Suburb]],lkp_Suburb,0))</f>
        <v>Southern Metropolitan</v>
      </c>
      <c r="P1879" s="6">
        <f>MONTH(tbl_Sales[[#This Row],[Date]])</f>
        <v>6</v>
      </c>
      <c r="Q1879" s="6">
        <f>YEAR(tbl_Sales[[#This Row],[Date]])</f>
        <v>2016</v>
      </c>
    </row>
    <row r="1880" spans="1:17" x14ac:dyDescent="0.25">
      <c r="A1880" s="1">
        <v>42551</v>
      </c>
      <c r="B1880">
        <v>2700000</v>
      </c>
      <c r="C1880" t="s">
        <v>2</v>
      </c>
      <c r="D1880" t="s">
        <v>12428</v>
      </c>
      <c r="E1880" t="s">
        <v>10</v>
      </c>
      <c r="F1880">
        <v>3204</v>
      </c>
      <c r="G1880">
        <v>4</v>
      </c>
      <c r="H1880">
        <v>3</v>
      </c>
      <c r="I1880">
        <v>2</v>
      </c>
      <c r="J1880">
        <v>628</v>
      </c>
      <c r="L1880" t="s">
        <v>2034</v>
      </c>
      <c r="M1880" t="s">
        <v>55</v>
      </c>
      <c r="N1880" t="s">
        <v>57</v>
      </c>
      <c r="O1880" s="6" t="str">
        <f>INDEX(lkp_Region,MATCH(tbl_Sales[[#This Row],[Suburb]],lkp_Suburb,0))</f>
        <v>Southern Metropolitan</v>
      </c>
      <c r="P1880" s="6">
        <f>MONTH(tbl_Sales[[#This Row],[Date]])</f>
        <v>6</v>
      </c>
      <c r="Q1880" s="6">
        <f>YEAR(tbl_Sales[[#This Row],[Date]])</f>
        <v>2016</v>
      </c>
    </row>
    <row r="1881" spans="1:17" x14ac:dyDescent="0.25">
      <c r="A1881" s="1">
        <v>42551</v>
      </c>
      <c r="B1881">
        <v>525000</v>
      </c>
      <c r="C1881" t="s">
        <v>13</v>
      </c>
      <c r="D1881" t="s">
        <v>12424</v>
      </c>
      <c r="E1881" t="s">
        <v>10</v>
      </c>
      <c r="F1881">
        <v>3073</v>
      </c>
      <c r="G1881">
        <v>2</v>
      </c>
      <c r="H1881">
        <v>1</v>
      </c>
      <c r="I1881">
        <v>2</v>
      </c>
      <c r="J1881">
        <v>284</v>
      </c>
      <c r="K1881">
        <v>2014</v>
      </c>
      <c r="L1881" t="s">
        <v>2035</v>
      </c>
      <c r="M1881" t="s">
        <v>93</v>
      </c>
      <c r="N1881" t="s">
        <v>62</v>
      </c>
      <c r="O1881" s="6" t="str">
        <f>INDEX(lkp_Region,MATCH(tbl_Sales[[#This Row],[Suburb]],lkp_Suburb,0))</f>
        <v>Northern Metropolitan</v>
      </c>
      <c r="P1881" s="6">
        <f>MONTH(tbl_Sales[[#This Row],[Date]])</f>
        <v>6</v>
      </c>
      <c r="Q1881" s="6">
        <f>YEAR(tbl_Sales[[#This Row],[Date]])</f>
        <v>2016</v>
      </c>
    </row>
    <row r="1882" spans="1:17" x14ac:dyDescent="0.25">
      <c r="A1882" s="1">
        <v>42551</v>
      </c>
      <c r="B1882">
        <v>1030000</v>
      </c>
      <c r="C1882" t="s">
        <v>2</v>
      </c>
      <c r="D1882" t="s">
        <v>12427</v>
      </c>
      <c r="E1882" t="s">
        <v>10</v>
      </c>
      <c r="F1882">
        <v>3072</v>
      </c>
      <c r="G1882">
        <v>3</v>
      </c>
      <c r="H1882">
        <v>2</v>
      </c>
      <c r="I1882">
        <v>3</v>
      </c>
      <c r="J1882">
        <v>427</v>
      </c>
      <c r="L1882" t="s">
        <v>2036</v>
      </c>
      <c r="M1882" t="s">
        <v>97</v>
      </c>
      <c r="N1882" t="s">
        <v>62</v>
      </c>
      <c r="O1882" s="6" t="str">
        <f>INDEX(lkp_Region,MATCH(tbl_Sales[[#This Row],[Suburb]],lkp_Suburb,0))</f>
        <v>Northern Metropolitan</v>
      </c>
      <c r="P1882" s="6">
        <f>MONTH(tbl_Sales[[#This Row],[Date]])</f>
        <v>6</v>
      </c>
      <c r="Q1882" s="6">
        <f>YEAR(tbl_Sales[[#This Row],[Date]])</f>
        <v>2016</v>
      </c>
    </row>
    <row r="1883" spans="1:17" x14ac:dyDescent="0.25">
      <c r="A1883" s="1">
        <v>42551</v>
      </c>
      <c r="B1883">
        <v>1235000</v>
      </c>
      <c r="C1883" t="s">
        <v>2</v>
      </c>
      <c r="D1883" t="s">
        <v>12429</v>
      </c>
      <c r="E1883" t="s">
        <v>10</v>
      </c>
      <c r="F1883">
        <v>3071</v>
      </c>
      <c r="G1883">
        <v>3</v>
      </c>
      <c r="H1883">
        <v>3</v>
      </c>
      <c r="I1883">
        <v>1</v>
      </c>
      <c r="J1883">
        <v>288</v>
      </c>
      <c r="K1883">
        <v>1920</v>
      </c>
      <c r="L1883" t="s">
        <v>2037</v>
      </c>
      <c r="M1883" t="s">
        <v>60</v>
      </c>
      <c r="N1883" t="s">
        <v>62</v>
      </c>
      <c r="O1883" s="6" t="str">
        <f>INDEX(lkp_Region,MATCH(tbl_Sales[[#This Row],[Suburb]],lkp_Suburb,0))</f>
        <v>Northern Metropolitan</v>
      </c>
      <c r="P1883" s="6">
        <f>MONTH(tbl_Sales[[#This Row],[Date]])</f>
        <v>6</v>
      </c>
      <c r="Q1883" s="6">
        <f>YEAR(tbl_Sales[[#This Row],[Date]])</f>
        <v>2016</v>
      </c>
    </row>
    <row r="1884" spans="1:17" x14ac:dyDescent="0.25">
      <c r="A1884" s="1">
        <v>42551</v>
      </c>
      <c r="B1884">
        <v>750000</v>
      </c>
      <c r="C1884" t="s">
        <v>13</v>
      </c>
      <c r="D1884" t="s">
        <v>12428</v>
      </c>
      <c r="E1884" t="s">
        <v>5</v>
      </c>
      <c r="F1884">
        <v>3188</v>
      </c>
      <c r="G1884">
        <v>2</v>
      </c>
      <c r="H1884">
        <v>1</v>
      </c>
      <c r="I1884">
        <v>2</v>
      </c>
      <c r="J1884">
        <v>153</v>
      </c>
      <c r="K1884">
        <v>1970</v>
      </c>
      <c r="L1884" t="s">
        <v>2038</v>
      </c>
      <c r="M1884" t="s">
        <v>176</v>
      </c>
      <c r="N1884" t="s">
        <v>107</v>
      </c>
      <c r="O1884" s="6" t="str">
        <f>INDEX(lkp_Region,MATCH(tbl_Sales[[#This Row],[Suburb]],lkp_Suburb,0))</f>
        <v>Southern Metropolitan</v>
      </c>
      <c r="P1884" s="6">
        <f>MONTH(tbl_Sales[[#This Row],[Date]])</f>
        <v>6</v>
      </c>
      <c r="Q1884" s="6">
        <f>YEAR(tbl_Sales[[#This Row],[Date]])</f>
        <v>2016</v>
      </c>
    </row>
    <row r="1885" spans="1:17" x14ac:dyDescent="0.25">
      <c r="A1885" s="1">
        <v>42551</v>
      </c>
      <c r="B1885">
        <v>1245000</v>
      </c>
      <c r="C1885" t="s">
        <v>13</v>
      </c>
      <c r="D1885" t="s">
        <v>12429</v>
      </c>
      <c r="E1885" t="s">
        <v>10</v>
      </c>
      <c r="F1885">
        <v>3187</v>
      </c>
      <c r="G1885">
        <v>3</v>
      </c>
      <c r="H1885">
        <v>2</v>
      </c>
      <c r="I1885">
        <v>1</v>
      </c>
      <c r="J1885">
        <v>227</v>
      </c>
      <c r="K1885">
        <v>1998</v>
      </c>
      <c r="L1885" t="s">
        <v>2039</v>
      </c>
      <c r="M1885" t="s">
        <v>346</v>
      </c>
      <c r="N1885" t="s">
        <v>107</v>
      </c>
      <c r="O1885" s="6" t="str">
        <f>INDEX(lkp_Region,MATCH(tbl_Sales[[#This Row],[Suburb]],lkp_Suburb,0))</f>
        <v>Southern Metropolitan</v>
      </c>
      <c r="P1885" s="6">
        <f>MONTH(tbl_Sales[[#This Row],[Date]])</f>
        <v>6</v>
      </c>
      <c r="Q1885" s="6">
        <f>YEAR(tbl_Sales[[#This Row],[Date]])</f>
        <v>2016</v>
      </c>
    </row>
    <row r="1886" spans="1:17" x14ac:dyDescent="0.25">
      <c r="A1886" s="1">
        <v>42551</v>
      </c>
      <c r="B1886">
        <v>1495000</v>
      </c>
      <c r="C1886" t="s">
        <v>2</v>
      </c>
      <c r="D1886" t="s">
        <v>12424</v>
      </c>
      <c r="E1886" t="s">
        <v>10</v>
      </c>
      <c r="F1886">
        <v>3187</v>
      </c>
      <c r="G1886">
        <v>4</v>
      </c>
      <c r="H1886">
        <v>2</v>
      </c>
      <c r="I1886">
        <v>2</v>
      </c>
      <c r="J1886">
        <v>597</v>
      </c>
      <c r="L1886" t="s">
        <v>2040</v>
      </c>
      <c r="M1886" t="s">
        <v>346</v>
      </c>
      <c r="N1886" t="s">
        <v>107</v>
      </c>
      <c r="O1886" s="6" t="str">
        <f>INDEX(lkp_Region,MATCH(tbl_Sales[[#This Row],[Suburb]],lkp_Suburb,0))</f>
        <v>Southern Metropolitan</v>
      </c>
      <c r="P1886" s="6">
        <f>MONTH(tbl_Sales[[#This Row],[Date]])</f>
        <v>6</v>
      </c>
      <c r="Q1886" s="6">
        <f>YEAR(tbl_Sales[[#This Row],[Date]])</f>
        <v>2016</v>
      </c>
    </row>
    <row r="1887" spans="1:17" x14ac:dyDescent="0.25">
      <c r="A1887" s="1">
        <v>42551</v>
      </c>
      <c r="B1887">
        <v>480000</v>
      </c>
      <c r="C1887" t="s">
        <v>2</v>
      </c>
      <c r="D1887" t="s">
        <v>12427</v>
      </c>
      <c r="E1887" t="s">
        <v>5</v>
      </c>
      <c r="F1887">
        <v>3081</v>
      </c>
      <c r="G1887">
        <v>3</v>
      </c>
      <c r="H1887">
        <v>1</v>
      </c>
      <c r="I1887">
        <v>1</v>
      </c>
      <c r="J1887">
        <v>338</v>
      </c>
      <c r="K1887">
        <v>1980</v>
      </c>
      <c r="L1887" t="s">
        <v>2041</v>
      </c>
      <c r="M1887" t="s">
        <v>148</v>
      </c>
      <c r="N1887" t="s">
        <v>150</v>
      </c>
      <c r="O1887" s="6" t="str">
        <f>INDEX(lkp_Region,MATCH(tbl_Sales[[#This Row],[Suburb]],lkp_Suburb,0))</f>
        <v>Eastern Metropolitan</v>
      </c>
      <c r="P1887" s="6">
        <f>MONTH(tbl_Sales[[#This Row],[Date]])</f>
        <v>6</v>
      </c>
      <c r="Q1887" s="6">
        <f>YEAR(tbl_Sales[[#This Row],[Date]])</f>
        <v>2016</v>
      </c>
    </row>
    <row r="1888" spans="1:17" x14ac:dyDescent="0.25">
      <c r="A1888" s="1">
        <v>42551</v>
      </c>
      <c r="B1888">
        <v>600000</v>
      </c>
      <c r="C1888" t="s">
        <v>13</v>
      </c>
      <c r="D1888" t="s">
        <v>12423</v>
      </c>
      <c r="E1888" t="s">
        <v>5</v>
      </c>
      <c r="F1888">
        <v>3084</v>
      </c>
      <c r="G1888">
        <v>2</v>
      </c>
      <c r="H1888">
        <v>1</v>
      </c>
      <c r="I1888">
        <v>1</v>
      </c>
      <c r="J1888">
        <v>112</v>
      </c>
      <c r="K1888">
        <v>1970</v>
      </c>
      <c r="L1888" t="s">
        <v>2042</v>
      </c>
      <c r="M1888" t="s">
        <v>257</v>
      </c>
      <c r="N1888" t="s">
        <v>150</v>
      </c>
      <c r="O1888" s="6" t="str">
        <f>INDEX(lkp_Region,MATCH(tbl_Sales[[#This Row],[Suburb]],lkp_Suburb,0))</f>
        <v>Eastern Metropolitan</v>
      </c>
      <c r="P1888" s="6">
        <f>MONTH(tbl_Sales[[#This Row],[Date]])</f>
        <v>6</v>
      </c>
      <c r="Q1888" s="6">
        <f>YEAR(tbl_Sales[[#This Row],[Date]])</f>
        <v>2016</v>
      </c>
    </row>
    <row r="1889" spans="1:17" x14ac:dyDescent="0.25">
      <c r="A1889" s="1">
        <v>42552</v>
      </c>
      <c r="B1889">
        <v>690000</v>
      </c>
      <c r="C1889" t="s">
        <v>13</v>
      </c>
      <c r="D1889" t="s">
        <v>12428</v>
      </c>
      <c r="E1889" t="s">
        <v>5</v>
      </c>
      <c r="F1889">
        <v>3182</v>
      </c>
      <c r="G1889">
        <v>2</v>
      </c>
      <c r="H1889">
        <v>1</v>
      </c>
      <c r="I1889">
        <v>0</v>
      </c>
      <c r="J1889">
        <v>0</v>
      </c>
      <c r="L1889" t="s">
        <v>2043</v>
      </c>
      <c r="M1889" t="s">
        <v>156</v>
      </c>
      <c r="N1889" t="s">
        <v>26</v>
      </c>
      <c r="O1889" s="6" t="str">
        <f>INDEX(lkp_Region,MATCH(tbl_Sales[[#This Row],[Suburb]],lkp_Suburb,0))</f>
        <v>Southern Metropolitan</v>
      </c>
      <c r="P1889" s="6">
        <f>MONTH(tbl_Sales[[#This Row],[Date]])</f>
        <v>7</v>
      </c>
      <c r="Q1889" s="6">
        <f>YEAR(tbl_Sales[[#This Row],[Date]])</f>
        <v>2016</v>
      </c>
    </row>
    <row r="1890" spans="1:17" x14ac:dyDescent="0.25">
      <c r="A1890" s="1">
        <v>42552</v>
      </c>
      <c r="B1890">
        <v>2000000</v>
      </c>
      <c r="C1890" t="s">
        <v>2</v>
      </c>
      <c r="D1890" t="s">
        <v>12433</v>
      </c>
      <c r="E1890" t="s">
        <v>5</v>
      </c>
      <c r="F1890">
        <v>3206</v>
      </c>
      <c r="G1890">
        <v>3</v>
      </c>
      <c r="H1890">
        <v>2</v>
      </c>
      <c r="I1890">
        <v>1</v>
      </c>
      <c r="J1890">
        <v>211</v>
      </c>
      <c r="K1890">
        <v>1900</v>
      </c>
      <c r="L1890" t="s">
        <v>2044</v>
      </c>
      <c r="M1890" t="s">
        <v>113</v>
      </c>
      <c r="N1890" t="s">
        <v>26</v>
      </c>
      <c r="O1890" s="6" t="str">
        <f>INDEX(lkp_Region,MATCH(tbl_Sales[[#This Row],[Suburb]],lkp_Suburb,0))</f>
        <v>Southern Metropolitan</v>
      </c>
      <c r="P1890" s="6">
        <f>MONTH(tbl_Sales[[#This Row],[Date]])</f>
        <v>7</v>
      </c>
      <c r="Q1890" s="6">
        <f>YEAR(tbl_Sales[[#This Row],[Date]])</f>
        <v>2016</v>
      </c>
    </row>
    <row r="1891" spans="1:17" x14ac:dyDescent="0.25">
      <c r="A1891" s="1">
        <v>42552</v>
      </c>
      <c r="B1891">
        <v>482500</v>
      </c>
      <c r="C1891" t="s">
        <v>13</v>
      </c>
      <c r="D1891" t="s">
        <v>12428</v>
      </c>
      <c r="E1891" t="s">
        <v>5</v>
      </c>
      <c r="F1891">
        <v>3046</v>
      </c>
      <c r="G1891">
        <v>3</v>
      </c>
      <c r="H1891">
        <v>1</v>
      </c>
      <c r="I1891">
        <v>1</v>
      </c>
      <c r="J1891">
        <v>265</v>
      </c>
      <c r="K1891">
        <v>1995</v>
      </c>
      <c r="L1891" t="s">
        <v>2045</v>
      </c>
      <c r="M1891" t="s">
        <v>78</v>
      </c>
      <c r="N1891" t="s">
        <v>18</v>
      </c>
      <c r="O1891" s="6" t="str">
        <f>INDEX(lkp_Region,MATCH(tbl_Sales[[#This Row],[Suburb]],lkp_Suburb,0))</f>
        <v>Northern Metropolitan</v>
      </c>
      <c r="P1891" s="6">
        <f>MONTH(tbl_Sales[[#This Row],[Date]])</f>
        <v>7</v>
      </c>
      <c r="Q1891" s="6">
        <f>YEAR(tbl_Sales[[#This Row],[Date]])</f>
        <v>2016</v>
      </c>
    </row>
    <row r="1892" spans="1:17" x14ac:dyDescent="0.25">
      <c r="A1892" s="1">
        <v>42552</v>
      </c>
      <c r="B1892">
        <v>901000</v>
      </c>
      <c r="C1892" t="s">
        <v>2</v>
      </c>
      <c r="D1892" t="s">
        <v>12425</v>
      </c>
      <c r="E1892" t="s">
        <v>10</v>
      </c>
      <c r="F1892">
        <v>3058</v>
      </c>
      <c r="G1892">
        <v>2</v>
      </c>
      <c r="H1892">
        <v>1</v>
      </c>
      <c r="I1892">
        <v>1</v>
      </c>
      <c r="J1892">
        <v>545</v>
      </c>
      <c r="K1892">
        <v>1940</v>
      </c>
      <c r="L1892" t="s">
        <v>2046</v>
      </c>
      <c r="M1892" t="s">
        <v>41</v>
      </c>
      <c r="N1892" t="s">
        <v>18</v>
      </c>
      <c r="O1892" s="6" t="str">
        <f>INDEX(lkp_Region,MATCH(tbl_Sales[[#This Row],[Suburb]],lkp_Suburb,0))</f>
        <v>Northern Metropolitan</v>
      </c>
      <c r="P1892" s="6">
        <f>MONTH(tbl_Sales[[#This Row],[Date]])</f>
        <v>7</v>
      </c>
      <c r="Q1892" s="6">
        <f>YEAR(tbl_Sales[[#This Row],[Date]])</f>
        <v>2016</v>
      </c>
    </row>
    <row r="1893" spans="1:17" x14ac:dyDescent="0.25">
      <c r="A1893" s="1">
        <v>42552</v>
      </c>
      <c r="B1893">
        <v>940000</v>
      </c>
      <c r="C1893" t="s">
        <v>2</v>
      </c>
      <c r="D1893" t="s">
        <v>12427</v>
      </c>
      <c r="E1893" t="s">
        <v>10</v>
      </c>
      <c r="F1893">
        <v>3032</v>
      </c>
      <c r="G1893">
        <v>2</v>
      </c>
      <c r="H1893">
        <v>1</v>
      </c>
      <c r="I1893">
        <v>1</v>
      </c>
      <c r="J1893">
        <v>330</v>
      </c>
      <c r="L1893" t="s">
        <v>2047</v>
      </c>
      <c r="M1893" t="s">
        <v>160</v>
      </c>
      <c r="N1893" t="s">
        <v>49</v>
      </c>
      <c r="O1893" s="6" t="str">
        <f>INDEX(lkp_Region,MATCH(tbl_Sales[[#This Row],[Suburb]],lkp_Suburb,0))</f>
        <v>Western Metropolitan</v>
      </c>
      <c r="P1893" s="6">
        <f>MONTH(tbl_Sales[[#This Row],[Date]])</f>
        <v>7</v>
      </c>
      <c r="Q1893" s="6">
        <f>YEAR(tbl_Sales[[#This Row],[Date]])</f>
        <v>2016</v>
      </c>
    </row>
    <row r="1894" spans="1:17" x14ac:dyDescent="0.25">
      <c r="A1894" s="1">
        <v>42552</v>
      </c>
      <c r="B1894">
        <v>455000</v>
      </c>
      <c r="C1894" t="s">
        <v>13</v>
      </c>
      <c r="D1894" t="s">
        <v>12425</v>
      </c>
      <c r="E1894" t="s">
        <v>10</v>
      </c>
      <c r="F1894">
        <v>3166</v>
      </c>
      <c r="G1894">
        <v>2</v>
      </c>
      <c r="H1894">
        <v>1</v>
      </c>
      <c r="I1894">
        <v>2</v>
      </c>
      <c r="J1894">
        <v>0</v>
      </c>
      <c r="K1894">
        <v>1960</v>
      </c>
      <c r="L1894" t="s">
        <v>2048</v>
      </c>
      <c r="M1894" t="s">
        <v>262</v>
      </c>
      <c r="N1894" t="s">
        <v>31</v>
      </c>
      <c r="O1894" s="6" t="str">
        <f>INDEX(lkp_Region,MATCH(tbl_Sales[[#This Row],[Suburb]],lkp_Suburb,0))</f>
        <v>Southern Metropolitan</v>
      </c>
      <c r="P1894" s="6">
        <f>MONTH(tbl_Sales[[#This Row],[Date]])</f>
        <v>7</v>
      </c>
      <c r="Q1894" s="6">
        <f>YEAR(tbl_Sales[[#This Row],[Date]])</f>
        <v>2016</v>
      </c>
    </row>
    <row r="1895" spans="1:17" x14ac:dyDescent="0.25">
      <c r="A1895" s="1">
        <v>42552</v>
      </c>
      <c r="B1895">
        <v>1060000</v>
      </c>
      <c r="C1895" t="s">
        <v>2</v>
      </c>
      <c r="D1895" t="s">
        <v>12429</v>
      </c>
      <c r="E1895" t="s">
        <v>10</v>
      </c>
      <c r="F1895">
        <v>3105</v>
      </c>
      <c r="G1895">
        <v>2</v>
      </c>
      <c r="H1895">
        <v>1</v>
      </c>
      <c r="I1895">
        <v>2</v>
      </c>
      <c r="J1895">
        <v>609</v>
      </c>
      <c r="L1895" t="s">
        <v>2049</v>
      </c>
      <c r="M1895" t="s">
        <v>507</v>
      </c>
      <c r="N1895" t="s">
        <v>128</v>
      </c>
      <c r="O1895" s="6" t="str">
        <f>INDEX(lkp_Region,MATCH(tbl_Sales[[#This Row],[Suburb]],lkp_Suburb,0))</f>
        <v>Eastern Metropolitan</v>
      </c>
      <c r="P1895" s="6">
        <f>MONTH(tbl_Sales[[#This Row],[Date]])</f>
        <v>7</v>
      </c>
      <c r="Q1895" s="6">
        <f>YEAR(tbl_Sales[[#This Row],[Date]])</f>
        <v>2016</v>
      </c>
    </row>
    <row r="1896" spans="1:17" x14ac:dyDescent="0.25">
      <c r="A1896" s="1">
        <v>42552</v>
      </c>
      <c r="B1896">
        <v>335000</v>
      </c>
      <c r="C1896" t="s">
        <v>13</v>
      </c>
      <c r="D1896" t="s">
        <v>12424</v>
      </c>
      <c r="E1896" t="s">
        <v>10</v>
      </c>
      <c r="F1896">
        <v>3015</v>
      </c>
      <c r="G1896">
        <v>1</v>
      </c>
      <c r="H1896">
        <v>1</v>
      </c>
      <c r="I1896">
        <v>1</v>
      </c>
      <c r="J1896">
        <v>0</v>
      </c>
      <c r="K1896">
        <v>2005</v>
      </c>
      <c r="L1896" t="s">
        <v>2050</v>
      </c>
      <c r="M1896" t="s">
        <v>133</v>
      </c>
      <c r="N1896" t="s">
        <v>69</v>
      </c>
      <c r="O1896" s="6" t="str">
        <f>INDEX(lkp_Region,MATCH(tbl_Sales[[#This Row],[Suburb]],lkp_Suburb,0))</f>
        <v>Western Metropolitan</v>
      </c>
      <c r="P1896" s="6">
        <f>MONTH(tbl_Sales[[#This Row],[Date]])</f>
        <v>7</v>
      </c>
      <c r="Q1896" s="6">
        <f>YEAR(tbl_Sales[[#This Row],[Date]])</f>
        <v>2016</v>
      </c>
    </row>
    <row r="1897" spans="1:17" x14ac:dyDescent="0.25">
      <c r="A1897" s="1">
        <v>42552</v>
      </c>
      <c r="B1897">
        <v>290000</v>
      </c>
      <c r="C1897" t="s">
        <v>13</v>
      </c>
      <c r="D1897" t="s">
        <v>12427</v>
      </c>
      <c r="E1897" t="s">
        <v>10</v>
      </c>
      <c r="F1897">
        <v>3163</v>
      </c>
      <c r="G1897">
        <v>1</v>
      </c>
      <c r="H1897">
        <v>1</v>
      </c>
      <c r="I1897">
        <v>1</v>
      </c>
      <c r="J1897">
        <v>0</v>
      </c>
      <c r="K1897">
        <v>1960</v>
      </c>
      <c r="L1897" t="s">
        <v>2051</v>
      </c>
      <c r="M1897" t="s">
        <v>201</v>
      </c>
      <c r="N1897" t="s">
        <v>57</v>
      </c>
      <c r="O1897" s="6" t="str">
        <f>INDEX(lkp_Region,MATCH(tbl_Sales[[#This Row],[Suburb]],lkp_Suburb,0))</f>
        <v>Southern Metropolitan</v>
      </c>
      <c r="P1897" s="6">
        <f>MONTH(tbl_Sales[[#This Row],[Date]])</f>
        <v>7</v>
      </c>
      <c r="Q1897" s="6">
        <f>YEAR(tbl_Sales[[#This Row],[Date]])</f>
        <v>2016</v>
      </c>
    </row>
    <row r="1898" spans="1:17" x14ac:dyDescent="0.25">
      <c r="A1898" s="1">
        <v>42552</v>
      </c>
      <c r="B1898">
        <v>800000</v>
      </c>
      <c r="C1898" t="s">
        <v>13</v>
      </c>
      <c r="D1898" t="s">
        <v>12429</v>
      </c>
      <c r="E1898" t="s">
        <v>10</v>
      </c>
      <c r="F1898">
        <v>3165</v>
      </c>
      <c r="G1898">
        <v>3</v>
      </c>
      <c r="H1898">
        <v>2</v>
      </c>
      <c r="I1898">
        <v>2</v>
      </c>
      <c r="J1898">
        <v>261</v>
      </c>
      <c r="L1898" t="s">
        <v>2052</v>
      </c>
      <c r="M1898" t="s">
        <v>138</v>
      </c>
      <c r="N1898" t="s">
        <v>57</v>
      </c>
      <c r="O1898" s="6" t="str">
        <f>INDEX(lkp_Region,MATCH(tbl_Sales[[#This Row],[Suburb]],lkp_Suburb,0))</f>
        <v>Southern Metropolitan</v>
      </c>
      <c r="P1898" s="6">
        <f>MONTH(tbl_Sales[[#This Row],[Date]])</f>
        <v>7</v>
      </c>
      <c r="Q1898" s="6">
        <f>YEAR(tbl_Sales[[#This Row],[Date]])</f>
        <v>2016</v>
      </c>
    </row>
    <row r="1899" spans="1:17" x14ac:dyDescent="0.25">
      <c r="A1899" s="1">
        <v>42552</v>
      </c>
      <c r="B1899">
        <v>330000</v>
      </c>
      <c r="C1899" t="s">
        <v>13</v>
      </c>
      <c r="D1899" t="s">
        <v>12433</v>
      </c>
      <c r="E1899" t="s">
        <v>5</v>
      </c>
      <c r="F1899">
        <v>3122</v>
      </c>
      <c r="G1899">
        <v>1</v>
      </c>
      <c r="H1899">
        <v>1</v>
      </c>
      <c r="I1899">
        <v>1</v>
      </c>
      <c r="J1899">
        <v>0</v>
      </c>
      <c r="K1899">
        <v>1970</v>
      </c>
      <c r="L1899" t="s">
        <v>2053</v>
      </c>
      <c r="M1899" t="s">
        <v>461</v>
      </c>
      <c r="N1899" t="s">
        <v>101</v>
      </c>
      <c r="O1899" s="6" t="str">
        <f>INDEX(lkp_Region,MATCH(tbl_Sales[[#This Row],[Suburb]],lkp_Suburb,0))</f>
        <v>Southern Metropolitan</v>
      </c>
      <c r="P1899" s="6">
        <f>MONTH(tbl_Sales[[#This Row],[Date]])</f>
        <v>7</v>
      </c>
      <c r="Q1899" s="6">
        <f>YEAR(tbl_Sales[[#This Row],[Date]])</f>
        <v>2016</v>
      </c>
    </row>
    <row r="1900" spans="1:17" x14ac:dyDescent="0.25">
      <c r="A1900" s="1">
        <v>42552</v>
      </c>
      <c r="B1900">
        <v>1950000</v>
      </c>
      <c r="C1900" t="s">
        <v>2</v>
      </c>
      <c r="D1900" t="s">
        <v>12428</v>
      </c>
      <c r="E1900" t="s">
        <v>5</v>
      </c>
      <c r="F1900">
        <v>3102</v>
      </c>
      <c r="G1900">
        <v>5</v>
      </c>
      <c r="H1900">
        <v>2</v>
      </c>
      <c r="I1900">
        <v>3</v>
      </c>
      <c r="J1900">
        <v>711</v>
      </c>
      <c r="K1900">
        <v>1940</v>
      </c>
      <c r="L1900" t="s">
        <v>2054</v>
      </c>
      <c r="M1900" t="s">
        <v>297</v>
      </c>
      <c r="N1900" t="s">
        <v>101</v>
      </c>
      <c r="O1900" s="6" t="str">
        <f>INDEX(lkp_Region,MATCH(tbl_Sales[[#This Row],[Suburb]],lkp_Suburb,0))</f>
        <v>Southern Metropolitan</v>
      </c>
      <c r="P1900" s="6">
        <f>MONTH(tbl_Sales[[#This Row],[Date]])</f>
        <v>7</v>
      </c>
      <c r="Q1900" s="6">
        <f>YEAR(tbl_Sales[[#This Row],[Date]])</f>
        <v>2016</v>
      </c>
    </row>
    <row r="1901" spans="1:17" x14ac:dyDescent="0.25">
      <c r="A1901" s="1">
        <v>42552</v>
      </c>
      <c r="B1901">
        <v>525000</v>
      </c>
      <c r="C1901" t="s">
        <v>13</v>
      </c>
      <c r="D1901" t="s">
        <v>12423</v>
      </c>
      <c r="E1901" t="s">
        <v>10</v>
      </c>
      <c r="F1901">
        <v>3084</v>
      </c>
      <c r="G1901">
        <v>2</v>
      </c>
      <c r="H1901">
        <v>1</v>
      </c>
      <c r="I1901">
        <v>1</v>
      </c>
      <c r="J1901">
        <v>79</v>
      </c>
      <c r="K1901">
        <v>1970</v>
      </c>
      <c r="L1901" t="s">
        <v>2055</v>
      </c>
      <c r="M1901" t="s">
        <v>257</v>
      </c>
      <c r="N1901" t="s">
        <v>150</v>
      </c>
      <c r="O1901" s="6" t="str">
        <f>INDEX(lkp_Region,MATCH(tbl_Sales[[#This Row],[Suburb]],lkp_Suburb,0))</f>
        <v>Eastern Metropolitan</v>
      </c>
      <c r="P1901" s="6">
        <f>MONTH(tbl_Sales[[#This Row],[Date]])</f>
        <v>7</v>
      </c>
      <c r="Q1901" s="6">
        <f>YEAR(tbl_Sales[[#This Row],[Date]])</f>
        <v>2016</v>
      </c>
    </row>
    <row r="1902" spans="1:17" x14ac:dyDescent="0.25">
      <c r="A1902" s="1">
        <v>42553</v>
      </c>
      <c r="B1902">
        <v>633000</v>
      </c>
      <c r="C1902" t="s">
        <v>2</v>
      </c>
      <c r="D1902" t="s">
        <v>12423</v>
      </c>
      <c r="E1902" t="s">
        <v>10</v>
      </c>
      <c r="F1902">
        <v>3125</v>
      </c>
      <c r="G1902">
        <v>2</v>
      </c>
      <c r="H1902">
        <v>1</v>
      </c>
      <c r="I1902">
        <v>1</v>
      </c>
      <c r="J1902">
        <v>276</v>
      </c>
      <c r="K1902">
        <v>1965</v>
      </c>
      <c r="L1902" t="s">
        <v>2056</v>
      </c>
      <c r="M1902" t="s">
        <v>32</v>
      </c>
      <c r="N1902" t="s">
        <v>14</v>
      </c>
      <c r="O1902" s="6" t="str">
        <f>INDEX(lkp_Region,MATCH(tbl_Sales[[#This Row],[Suburb]],lkp_Suburb,0))</f>
        <v>Southern Metropolitan</v>
      </c>
      <c r="P1902" s="6">
        <f>MONTH(tbl_Sales[[#This Row],[Date]])</f>
        <v>7</v>
      </c>
      <c r="Q1902" s="6">
        <f>YEAR(tbl_Sales[[#This Row],[Date]])</f>
        <v>2016</v>
      </c>
    </row>
    <row r="1903" spans="1:17" x14ac:dyDescent="0.25">
      <c r="A1903" s="1">
        <v>42553</v>
      </c>
      <c r="B1903">
        <v>712500</v>
      </c>
      <c r="C1903" t="s">
        <v>13</v>
      </c>
      <c r="D1903" t="s">
        <v>12425</v>
      </c>
      <c r="E1903" t="s">
        <v>5</v>
      </c>
      <c r="F1903">
        <v>3181</v>
      </c>
      <c r="G1903">
        <v>2</v>
      </c>
      <c r="H1903">
        <v>2</v>
      </c>
      <c r="I1903">
        <v>1</v>
      </c>
      <c r="J1903">
        <v>0</v>
      </c>
      <c r="L1903" t="s">
        <v>2057</v>
      </c>
      <c r="M1903" t="s">
        <v>302</v>
      </c>
      <c r="N1903" t="s">
        <v>76</v>
      </c>
      <c r="O1903" s="6" t="str">
        <f>INDEX(lkp_Region,MATCH(tbl_Sales[[#This Row],[Suburb]],lkp_Suburb,0))</f>
        <v>Southern Metropolitan</v>
      </c>
      <c r="P1903" s="6">
        <f>MONTH(tbl_Sales[[#This Row],[Date]])</f>
        <v>7</v>
      </c>
      <c r="Q1903" s="6">
        <f>YEAR(tbl_Sales[[#This Row],[Date]])</f>
        <v>2016</v>
      </c>
    </row>
    <row r="1904" spans="1:17" x14ac:dyDescent="0.25">
      <c r="A1904" s="1">
        <v>42553</v>
      </c>
      <c r="B1904">
        <v>400000</v>
      </c>
      <c r="C1904" t="s">
        <v>13</v>
      </c>
      <c r="D1904" t="s">
        <v>12428</v>
      </c>
      <c r="E1904" t="s">
        <v>5</v>
      </c>
      <c r="F1904">
        <v>3181</v>
      </c>
      <c r="G1904">
        <v>1</v>
      </c>
      <c r="H1904">
        <v>1</v>
      </c>
      <c r="I1904">
        <v>1</v>
      </c>
      <c r="J1904">
        <v>706</v>
      </c>
      <c r="L1904" t="s">
        <v>2058</v>
      </c>
      <c r="M1904" t="s">
        <v>431</v>
      </c>
      <c r="N1904" t="s">
        <v>26</v>
      </c>
      <c r="O1904" s="6" t="str">
        <f>INDEX(lkp_Region,MATCH(tbl_Sales[[#This Row],[Suburb]],lkp_Suburb,0))</f>
        <v>Southern Metropolitan</v>
      </c>
      <c r="P1904" s="6">
        <f>MONTH(tbl_Sales[[#This Row],[Date]])</f>
        <v>7</v>
      </c>
      <c r="Q1904" s="6">
        <f>YEAR(tbl_Sales[[#This Row],[Date]])</f>
        <v>2016</v>
      </c>
    </row>
    <row r="1905" spans="1:17" x14ac:dyDescent="0.25">
      <c r="A1905" s="1">
        <v>42553</v>
      </c>
      <c r="B1905">
        <v>702000</v>
      </c>
      <c r="C1905" t="s">
        <v>13</v>
      </c>
      <c r="D1905" t="s">
        <v>12427</v>
      </c>
      <c r="E1905" t="s">
        <v>5</v>
      </c>
      <c r="F1905">
        <v>3206</v>
      </c>
      <c r="G1905">
        <v>2</v>
      </c>
      <c r="H1905">
        <v>1</v>
      </c>
      <c r="I1905">
        <v>1</v>
      </c>
      <c r="J1905">
        <v>0</v>
      </c>
      <c r="K1905">
        <v>1970</v>
      </c>
      <c r="L1905" t="s">
        <v>2059</v>
      </c>
      <c r="M1905" t="s">
        <v>474</v>
      </c>
      <c r="N1905" t="s">
        <v>26</v>
      </c>
      <c r="O1905" s="6" t="str">
        <f>INDEX(lkp_Region,MATCH(tbl_Sales[[#This Row],[Suburb]],lkp_Suburb,0))</f>
        <v>Southern Metropolitan</v>
      </c>
      <c r="P1905" s="6">
        <f>MONTH(tbl_Sales[[#This Row],[Date]])</f>
        <v>7</v>
      </c>
      <c r="Q1905" s="6">
        <f>YEAR(tbl_Sales[[#This Row],[Date]])</f>
        <v>2016</v>
      </c>
    </row>
    <row r="1906" spans="1:17" x14ac:dyDescent="0.25">
      <c r="A1906" s="1">
        <v>42553</v>
      </c>
      <c r="B1906">
        <v>390000</v>
      </c>
      <c r="C1906" t="s">
        <v>2</v>
      </c>
      <c r="D1906" t="s">
        <v>12427</v>
      </c>
      <c r="E1906" t="s">
        <v>5</v>
      </c>
      <c r="F1906">
        <v>3043</v>
      </c>
      <c r="G1906">
        <v>3</v>
      </c>
      <c r="H1906">
        <v>2</v>
      </c>
      <c r="I1906">
        <v>1</v>
      </c>
      <c r="J1906">
        <v>158</v>
      </c>
      <c r="K1906">
        <v>2005</v>
      </c>
      <c r="L1906" t="s">
        <v>2060</v>
      </c>
      <c r="M1906" t="s">
        <v>556</v>
      </c>
      <c r="N1906" t="s">
        <v>18</v>
      </c>
      <c r="O1906" s="6" t="str">
        <f>INDEX(lkp_Region,MATCH(tbl_Sales[[#This Row],[Suburb]],lkp_Suburb,0))</f>
        <v>Western Metropolitan</v>
      </c>
      <c r="P1906" s="6">
        <f>MONTH(tbl_Sales[[#This Row],[Date]])</f>
        <v>7</v>
      </c>
      <c r="Q1906" s="6">
        <f>YEAR(tbl_Sales[[#This Row],[Date]])</f>
        <v>2016</v>
      </c>
    </row>
    <row r="1907" spans="1:17" x14ac:dyDescent="0.25">
      <c r="A1907" s="1">
        <v>42553</v>
      </c>
      <c r="B1907">
        <v>662000</v>
      </c>
      <c r="C1907" t="s">
        <v>2</v>
      </c>
      <c r="D1907" t="s">
        <v>12425</v>
      </c>
      <c r="E1907" t="s">
        <v>5</v>
      </c>
      <c r="F1907">
        <v>3060</v>
      </c>
      <c r="G1907">
        <v>3</v>
      </c>
      <c r="H1907">
        <v>2</v>
      </c>
      <c r="I1907">
        <v>2</v>
      </c>
      <c r="J1907">
        <v>620</v>
      </c>
      <c r="L1907" t="s">
        <v>2061</v>
      </c>
      <c r="M1907" t="s">
        <v>16</v>
      </c>
      <c r="N1907" t="s">
        <v>18</v>
      </c>
      <c r="O1907" s="6" t="str">
        <f>INDEX(lkp_Region,MATCH(tbl_Sales[[#This Row],[Suburb]],lkp_Suburb,0))</f>
        <v>Northern Metropolitan</v>
      </c>
      <c r="P1907" s="6">
        <f>MONTH(tbl_Sales[[#This Row],[Date]])</f>
        <v>7</v>
      </c>
      <c r="Q1907" s="6">
        <f>YEAR(tbl_Sales[[#This Row],[Date]])</f>
        <v>2016</v>
      </c>
    </row>
    <row r="1908" spans="1:17" x14ac:dyDescent="0.25">
      <c r="A1908" s="1">
        <v>42553</v>
      </c>
      <c r="B1908">
        <v>750000</v>
      </c>
      <c r="C1908" t="s">
        <v>51</v>
      </c>
      <c r="D1908" t="s">
        <v>12428</v>
      </c>
      <c r="E1908" t="s">
        <v>5</v>
      </c>
      <c r="F1908">
        <v>3040</v>
      </c>
      <c r="G1908">
        <v>3</v>
      </c>
      <c r="H1908">
        <v>1</v>
      </c>
      <c r="I1908">
        <v>1</v>
      </c>
      <c r="J1908">
        <v>253</v>
      </c>
      <c r="K1908">
        <v>1997</v>
      </c>
      <c r="L1908" t="s">
        <v>2062</v>
      </c>
      <c r="M1908" t="s">
        <v>47</v>
      </c>
      <c r="N1908" t="s">
        <v>49</v>
      </c>
      <c r="O1908" s="6" t="str">
        <f>INDEX(lkp_Region,MATCH(tbl_Sales[[#This Row],[Suburb]],lkp_Suburb,0))</f>
        <v>Western Metropolitan</v>
      </c>
      <c r="P1908" s="6">
        <f>MONTH(tbl_Sales[[#This Row],[Date]])</f>
        <v>7</v>
      </c>
      <c r="Q1908" s="6">
        <f>YEAR(tbl_Sales[[#This Row],[Date]])</f>
        <v>2016</v>
      </c>
    </row>
    <row r="1909" spans="1:17" x14ac:dyDescent="0.25">
      <c r="A1909" s="1">
        <v>42553</v>
      </c>
      <c r="B1909">
        <v>1291000</v>
      </c>
      <c r="C1909" t="s">
        <v>2</v>
      </c>
      <c r="D1909" t="s">
        <v>12428</v>
      </c>
      <c r="E1909" t="s">
        <v>10</v>
      </c>
      <c r="F1909">
        <v>3032</v>
      </c>
      <c r="G1909">
        <v>3</v>
      </c>
      <c r="H1909">
        <v>1</v>
      </c>
      <c r="I1909">
        <v>2</v>
      </c>
      <c r="J1909">
        <v>414</v>
      </c>
      <c r="L1909" t="s">
        <v>2063</v>
      </c>
      <c r="M1909" t="s">
        <v>160</v>
      </c>
      <c r="N1909" t="s">
        <v>49</v>
      </c>
      <c r="O1909" s="6" t="str">
        <f>INDEX(lkp_Region,MATCH(tbl_Sales[[#This Row],[Suburb]],lkp_Suburb,0))</f>
        <v>Western Metropolitan</v>
      </c>
      <c r="P1909" s="6">
        <f>MONTH(tbl_Sales[[#This Row],[Date]])</f>
        <v>7</v>
      </c>
      <c r="Q1909" s="6">
        <f>YEAR(tbl_Sales[[#This Row],[Date]])</f>
        <v>2016</v>
      </c>
    </row>
    <row r="1910" spans="1:17" x14ac:dyDescent="0.25">
      <c r="A1910" s="1">
        <v>42553</v>
      </c>
      <c r="B1910">
        <v>1322000</v>
      </c>
      <c r="C1910" t="s">
        <v>2</v>
      </c>
      <c r="D1910" t="s">
        <v>12427</v>
      </c>
      <c r="E1910" t="s">
        <v>10</v>
      </c>
      <c r="F1910">
        <v>3039</v>
      </c>
      <c r="G1910">
        <v>4</v>
      </c>
      <c r="H1910">
        <v>1</v>
      </c>
      <c r="I1910">
        <v>1</v>
      </c>
      <c r="J1910">
        <v>549</v>
      </c>
      <c r="K1910">
        <v>1930</v>
      </c>
      <c r="L1910" t="s">
        <v>2064</v>
      </c>
      <c r="M1910" t="s">
        <v>242</v>
      </c>
      <c r="N1910" t="s">
        <v>49</v>
      </c>
      <c r="O1910" s="6" t="str">
        <f>INDEX(lkp_Region,MATCH(tbl_Sales[[#This Row],[Suburb]],lkp_Suburb,0))</f>
        <v>Western Metropolitan</v>
      </c>
      <c r="P1910" s="6">
        <f>MONTH(tbl_Sales[[#This Row],[Date]])</f>
        <v>7</v>
      </c>
      <c r="Q1910" s="6">
        <f>YEAR(tbl_Sales[[#This Row],[Date]])</f>
        <v>2016</v>
      </c>
    </row>
    <row r="1911" spans="1:17" x14ac:dyDescent="0.25">
      <c r="A1911" s="1">
        <v>42553</v>
      </c>
      <c r="B1911">
        <v>1070500</v>
      </c>
      <c r="C1911" t="s">
        <v>2</v>
      </c>
      <c r="D1911" t="s">
        <v>12429</v>
      </c>
      <c r="E1911" t="s">
        <v>5</v>
      </c>
      <c r="F1911">
        <v>3125</v>
      </c>
      <c r="G1911">
        <v>3</v>
      </c>
      <c r="H1911">
        <v>1</v>
      </c>
      <c r="I1911">
        <v>2</v>
      </c>
      <c r="J1911">
        <v>776</v>
      </c>
      <c r="L1911" t="s">
        <v>2065</v>
      </c>
      <c r="M1911" t="s">
        <v>32</v>
      </c>
      <c r="N1911" t="s">
        <v>31</v>
      </c>
      <c r="O1911" s="6" t="str">
        <f>INDEX(lkp_Region,MATCH(tbl_Sales[[#This Row],[Suburb]],lkp_Suburb,0))</f>
        <v>Southern Metropolitan</v>
      </c>
      <c r="P1911" s="6">
        <f>MONTH(tbl_Sales[[#This Row],[Date]])</f>
        <v>7</v>
      </c>
      <c r="Q1911" s="6">
        <f>YEAR(tbl_Sales[[#This Row],[Date]])</f>
        <v>2016</v>
      </c>
    </row>
    <row r="1912" spans="1:17" x14ac:dyDescent="0.25">
      <c r="A1912" s="1">
        <v>42553</v>
      </c>
      <c r="B1912">
        <v>1140000</v>
      </c>
      <c r="C1912" t="s">
        <v>2</v>
      </c>
      <c r="D1912" t="s">
        <v>12429</v>
      </c>
      <c r="E1912" t="s">
        <v>5</v>
      </c>
      <c r="F1912">
        <v>3189</v>
      </c>
      <c r="G1912">
        <v>4</v>
      </c>
      <c r="H1912">
        <v>2</v>
      </c>
      <c r="I1912">
        <v>1</v>
      </c>
      <c r="J1912">
        <v>318</v>
      </c>
      <c r="K1912">
        <v>2015</v>
      </c>
      <c r="L1912" t="s">
        <v>2066</v>
      </c>
      <c r="M1912" t="s">
        <v>70</v>
      </c>
      <c r="N1912" t="s">
        <v>45</v>
      </c>
      <c r="O1912" s="6" t="str">
        <f>INDEX(lkp_Region,MATCH(tbl_Sales[[#This Row],[Suburb]],lkp_Suburb,0))</f>
        <v>Southern Metropolitan</v>
      </c>
      <c r="P1912" s="6">
        <f>MONTH(tbl_Sales[[#This Row],[Date]])</f>
        <v>7</v>
      </c>
      <c r="Q1912" s="6">
        <f>YEAR(tbl_Sales[[#This Row],[Date]])</f>
        <v>2016</v>
      </c>
    </row>
    <row r="1913" spans="1:17" x14ac:dyDescent="0.25">
      <c r="A1913" s="1">
        <v>42553</v>
      </c>
      <c r="B1913">
        <v>393000</v>
      </c>
      <c r="C1913" t="s">
        <v>13</v>
      </c>
      <c r="D1913" t="s">
        <v>12427</v>
      </c>
      <c r="E1913" t="s">
        <v>5</v>
      </c>
      <c r="F1913">
        <v>3185</v>
      </c>
      <c r="G1913">
        <v>2</v>
      </c>
      <c r="H1913">
        <v>1</v>
      </c>
      <c r="I1913">
        <v>1</v>
      </c>
      <c r="J1913">
        <v>0</v>
      </c>
      <c r="K1913">
        <v>1970</v>
      </c>
      <c r="L1913" t="s">
        <v>2067</v>
      </c>
      <c r="M1913" t="s">
        <v>1123</v>
      </c>
      <c r="N1913" t="s">
        <v>57</v>
      </c>
      <c r="O1913" s="6" t="str">
        <f>INDEX(lkp_Region,MATCH(tbl_Sales[[#This Row],[Suburb]],lkp_Suburb,0))</f>
        <v>Southern Metropolitan</v>
      </c>
      <c r="P1913" s="6">
        <f>MONTH(tbl_Sales[[#This Row],[Date]])</f>
        <v>7</v>
      </c>
      <c r="Q1913" s="6">
        <f>YEAR(tbl_Sales[[#This Row],[Date]])</f>
        <v>2016</v>
      </c>
    </row>
    <row r="1914" spans="1:17" x14ac:dyDescent="0.25">
      <c r="A1914" s="1">
        <v>42553</v>
      </c>
      <c r="B1914">
        <v>495000</v>
      </c>
      <c r="C1914" t="s">
        <v>13</v>
      </c>
      <c r="D1914" t="s">
        <v>12429</v>
      </c>
      <c r="E1914" t="s">
        <v>10</v>
      </c>
      <c r="F1914">
        <v>3165</v>
      </c>
      <c r="G1914">
        <v>2</v>
      </c>
      <c r="H1914">
        <v>1</v>
      </c>
      <c r="I1914">
        <v>1</v>
      </c>
      <c r="J1914">
        <v>76</v>
      </c>
      <c r="K1914">
        <v>1980</v>
      </c>
      <c r="L1914" t="s">
        <v>2068</v>
      </c>
      <c r="M1914" t="s">
        <v>138</v>
      </c>
      <c r="N1914" t="s">
        <v>57</v>
      </c>
      <c r="O1914" s="6" t="str">
        <f>INDEX(lkp_Region,MATCH(tbl_Sales[[#This Row],[Suburb]],lkp_Suburb,0))</f>
        <v>Southern Metropolitan</v>
      </c>
      <c r="P1914" s="6">
        <f>MONTH(tbl_Sales[[#This Row],[Date]])</f>
        <v>7</v>
      </c>
      <c r="Q1914" s="6">
        <f>YEAR(tbl_Sales[[#This Row],[Date]])</f>
        <v>2016</v>
      </c>
    </row>
    <row r="1915" spans="1:17" x14ac:dyDescent="0.25">
      <c r="A1915" s="1">
        <v>42553</v>
      </c>
      <c r="B1915">
        <v>1071000</v>
      </c>
      <c r="C1915" t="s">
        <v>51</v>
      </c>
      <c r="D1915" t="s">
        <v>12427</v>
      </c>
      <c r="E1915" t="s">
        <v>10</v>
      </c>
      <c r="F1915">
        <v>3185</v>
      </c>
      <c r="G1915">
        <v>3</v>
      </c>
      <c r="H1915">
        <v>2</v>
      </c>
      <c r="I1915">
        <v>2</v>
      </c>
      <c r="J1915">
        <v>179</v>
      </c>
      <c r="K1915">
        <v>2000</v>
      </c>
      <c r="L1915" t="s">
        <v>2069</v>
      </c>
      <c r="M1915" t="s">
        <v>136</v>
      </c>
      <c r="N1915" t="s">
        <v>57</v>
      </c>
      <c r="O1915" s="6" t="str">
        <f>INDEX(lkp_Region,MATCH(tbl_Sales[[#This Row],[Suburb]],lkp_Suburb,0))</f>
        <v>Southern Metropolitan</v>
      </c>
      <c r="P1915" s="6">
        <f>MONTH(tbl_Sales[[#This Row],[Date]])</f>
        <v>7</v>
      </c>
      <c r="Q1915" s="6">
        <f>YEAR(tbl_Sales[[#This Row],[Date]])</f>
        <v>2016</v>
      </c>
    </row>
    <row r="1916" spans="1:17" x14ac:dyDescent="0.25">
      <c r="A1916" s="1">
        <v>42553</v>
      </c>
      <c r="B1916">
        <v>1500000</v>
      </c>
      <c r="C1916" t="s">
        <v>2</v>
      </c>
      <c r="D1916" t="s">
        <v>12428</v>
      </c>
      <c r="E1916" t="s">
        <v>5</v>
      </c>
      <c r="F1916">
        <v>3204</v>
      </c>
      <c r="G1916">
        <v>3</v>
      </c>
      <c r="H1916">
        <v>2</v>
      </c>
      <c r="I1916">
        <v>1</v>
      </c>
      <c r="J1916">
        <v>565</v>
      </c>
      <c r="K1916">
        <v>1940</v>
      </c>
      <c r="L1916" t="s">
        <v>2070</v>
      </c>
      <c r="M1916" t="s">
        <v>55</v>
      </c>
      <c r="N1916" t="s">
        <v>57</v>
      </c>
      <c r="O1916" s="6" t="str">
        <f>INDEX(lkp_Region,MATCH(tbl_Sales[[#This Row],[Suburb]],lkp_Suburb,0))</f>
        <v>Southern Metropolitan</v>
      </c>
      <c r="P1916" s="6">
        <f>MONTH(tbl_Sales[[#This Row],[Date]])</f>
        <v>7</v>
      </c>
      <c r="Q1916" s="6">
        <f>YEAR(tbl_Sales[[#This Row],[Date]])</f>
        <v>2016</v>
      </c>
    </row>
    <row r="1917" spans="1:17" x14ac:dyDescent="0.25">
      <c r="A1917" s="1">
        <v>42553</v>
      </c>
      <c r="B1917">
        <v>390000</v>
      </c>
      <c r="C1917" t="s">
        <v>13</v>
      </c>
      <c r="D1917" t="s">
        <v>12427</v>
      </c>
      <c r="E1917" t="s">
        <v>5</v>
      </c>
      <c r="F1917">
        <v>3078</v>
      </c>
      <c r="G1917">
        <v>2</v>
      </c>
      <c r="H1917">
        <v>1</v>
      </c>
      <c r="I1917">
        <v>1</v>
      </c>
      <c r="J1917">
        <v>0</v>
      </c>
      <c r="K1917">
        <v>1960</v>
      </c>
      <c r="L1917" t="s">
        <v>2071</v>
      </c>
      <c r="M1917" t="s">
        <v>764</v>
      </c>
      <c r="N1917" t="s">
        <v>62</v>
      </c>
      <c r="O1917" s="6" t="str">
        <f>INDEX(lkp_Region,MATCH(tbl_Sales[[#This Row],[Suburb]],lkp_Suburb,0))</f>
        <v>Northern Metropolitan</v>
      </c>
      <c r="P1917" s="6">
        <f>MONTH(tbl_Sales[[#This Row],[Date]])</f>
        <v>7</v>
      </c>
      <c r="Q1917" s="6">
        <f>YEAR(tbl_Sales[[#This Row],[Date]])</f>
        <v>2016</v>
      </c>
    </row>
    <row r="1918" spans="1:17" x14ac:dyDescent="0.25">
      <c r="A1918" s="1">
        <v>42553</v>
      </c>
      <c r="B1918">
        <v>430000</v>
      </c>
      <c r="C1918" t="s">
        <v>13</v>
      </c>
      <c r="D1918" t="s">
        <v>12429</v>
      </c>
      <c r="E1918" t="s">
        <v>5</v>
      </c>
      <c r="F1918">
        <v>3124</v>
      </c>
      <c r="G1918">
        <v>2</v>
      </c>
      <c r="H1918">
        <v>1</v>
      </c>
      <c r="I1918">
        <v>1</v>
      </c>
      <c r="J1918">
        <v>0</v>
      </c>
      <c r="K1918">
        <v>2011</v>
      </c>
      <c r="L1918" t="s">
        <v>2072</v>
      </c>
      <c r="M1918" t="s">
        <v>209</v>
      </c>
      <c r="N1918" t="s">
        <v>101</v>
      </c>
      <c r="O1918" s="6" t="str">
        <f>INDEX(lkp_Region,MATCH(tbl_Sales[[#This Row],[Suburb]],lkp_Suburb,0))</f>
        <v>Southern Metropolitan</v>
      </c>
      <c r="P1918" s="6">
        <f>MONTH(tbl_Sales[[#This Row],[Date]])</f>
        <v>7</v>
      </c>
      <c r="Q1918" s="6">
        <f>YEAR(tbl_Sales[[#This Row],[Date]])</f>
        <v>2016</v>
      </c>
    </row>
    <row r="1919" spans="1:17" x14ac:dyDescent="0.25">
      <c r="A1919" s="1">
        <v>42553</v>
      </c>
      <c r="B1919">
        <v>821000</v>
      </c>
      <c r="C1919" t="s">
        <v>2</v>
      </c>
      <c r="D1919" t="s">
        <v>12427</v>
      </c>
      <c r="E1919" t="s">
        <v>5</v>
      </c>
      <c r="F1919">
        <v>3084</v>
      </c>
      <c r="G1919">
        <v>4</v>
      </c>
      <c r="H1919">
        <v>1</v>
      </c>
      <c r="I1919">
        <v>2</v>
      </c>
      <c r="J1919">
        <v>403</v>
      </c>
      <c r="K1919">
        <v>1950</v>
      </c>
      <c r="L1919" t="s">
        <v>2073</v>
      </c>
      <c r="M1919" t="s">
        <v>235</v>
      </c>
      <c r="N1919" t="s">
        <v>150</v>
      </c>
      <c r="O1919" s="6" t="str">
        <f>INDEX(lkp_Region,MATCH(tbl_Sales[[#This Row],[Suburb]],lkp_Suburb,0))</f>
        <v>Eastern Metropolitan</v>
      </c>
      <c r="P1919" s="6">
        <f>MONTH(tbl_Sales[[#This Row],[Date]])</f>
        <v>7</v>
      </c>
      <c r="Q1919" s="6">
        <f>YEAR(tbl_Sales[[#This Row],[Date]])</f>
        <v>2016</v>
      </c>
    </row>
    <row r="1920" spans="1:17" x14ac:dyDescent="0.25">
      <c r="A1920" s="1">
        <v>42553</v>
      </c>
      <c r="B1920">
        <v>920000</v>
      </c>
      <c r="C1920" t="s">
        <v>2</v>
      </c>
      <c r="D1920" t="s">
        <v>12423</v>
      </c>
      <c r="E1920" t="s">
        <v>10</v>
      </c>
      <c r="F1920">
        <v>3081</v>
      </c>
      <c r="G1920">
        <v>2</v>
      </c>
      <c r="H1920">
        <v>1</v>
      </c>
      <c r="I1920">
        <v>3</v>
      </c>
      <c r="J1920">
        <v>932</v>
      </c>
      <c r="K1920">
        <v>1950</v>
      </c>
      <c r="L1920" t="s">
        <v>2074</v>
      </c>
      <c r="M1920" t="s">
        <v>748</v>
      </c>
      <c r="N1920" t="s">
        <v>150</v>
      </c>
      <c r="O1920" s="6" t="str">
        <f>INDEX(lkp_Region,MATCH(tbl_Sales[[#This Row],[Suburb]],lkp_Suburb,0))</f>
        <v>Eastern Metropolitan</v>
      </c>
      <c r="P1920" s="6">
        <f>MONTH(tbl_Sales[[#This Row],[Date]])</f>
        <v>7</v>
      </c>
      <c r="Q1920" s="6">
        <f>YEAR(tbl_Sales[[#This Row],[Date]])</f>
        <v>2016</v>
      </c>
    </row>
    <row r="1921" spans="1:17" x14ac:dyDescent="0.25">
      <c r="A1921" s="1">
        <v>42554</v>
      </c>
      <c r="B1921">
        <v>520000</v>
      </c>
      <c r="C1921" t="s">
        <v>13</v>
      </c>
      <c r="D1921" t="s">
        <v>12428</v>
      </c>
      <c r="E1921" t="s">
        <v>5</v>
      </c>
      <c r="F1921">
        <v>3127</v>
      </c>
      <c r="G1921">
        <v>2</v>
      </c>
      <c r="H1921">
        <v>1</v>
      </c>
      <c r="I1921">
        <v>1</v>
      </c>
      <c r="J1921">
        <v>0</v>
      </c>
      <c r="K1921">
        <v>2005</v>
      </c>
      <c r="L1921" t="s">
        <v>2075</v>
      </c>
      <c r="M1921" t="s">
        <v>34</v>
      </c>
      <c r="N1921" t="s">
        <v>14</v>
      </c>
      <c r="O1921" s="6" t="str">
        <f>INDEX(lkp_Region,MATCH(tbl_Sales[[#This Row],[Suburb]],lkp_Suburb,0))</f>
        <v>Eastern Metropolitan</v>
      </c>
      <c r="P1921" s="6">
        <f>MONTH(tbl_Sales[[#This Row],[Date]])</f>
        <v>7</v>
      </c>
      <c r="Q1921" s="6">
        <f>YEAR(tbl_Sales[[#This Row],[Date]])</f>
        <v>2016</v>
      </c>
    </row>
    <row r="1922" spans="1:17" x14ac:dyDescent="0.25">
      <c r="A1922" s="1">
        <v>42554</v>
      </c>
      <c r="B1922">
        <v>1100000</v>
      </c>
      <c r="C1922" t="s">
        <v>2</v>
      </c>
      <c r="D1922" t="s">
        <v>12429</v>
      </c>
      <c r="E1922" t="s">
        <v>10</v>
      </c>
      <c r="F1922">
        <v>3125</v>
      </c>
      <c r="G1922">
        <v>5</v>
      </c>
      <c r="H1922">
        <v>2</v>
      </c>
      <c r="I1922">
        <v>1</v>
      </c>
      <c r="J1922">
        <v>544</v>
      </c>
      <c r="L1922" t="s">
        <v>2076</v>
      </c>
      <c r="M1922" t="s">
        <v>32</v>
      </c>
      <c r="N1922" t="s">
        <v>14</v>
      </c>
      <c r="O1922" s="6" t="str">
        <f>INDEX(lkp_Region,MATCH(tbl_Sales[[#This Row],[Suburb]],lkp_Suburb,0))</f>
        <v>Southern Metropolitan</v>
      </c>
      <c r="P1922" s="6">
        <f>MONTH(tbl_Sales[[#This Row],[Date]])</f>
        <v>7</v>
      </c>
      <c r="Q1922" s="6">
        <f>YEAR(tbl_Sales[[#This Row],[Date]])</f>
        <v>2016</v>
      </c>
    </row>
    <row r="1923" spans="1:17" x14ac:dyDescent="0.25">
      <c r="A1923" s="1">
        <v>42554</v>
      </c>
      <c r="B1923">
        <v>850000</v>
      </c>
      <c r="C1923" t="s">
        <v>2</v>
      </c>
      <c r="D1923" t="s">
        <v>12425</v>
      </c>
      <c r="E1923" t="s">
        <v>5</v>
      </c>
      <c r="F1923">
        <v>3034</v>
      </c>
      <c r="G1923">
        <v>5</v>
      </c>
      <c r="H1923">
        <v>2</v>
      </c>
      <c r="I1923">
        <v>4</v>
      </c>
      <c r="J1923">
        <v>574</v>
      </c>
      <c r="L1923" t="s">
        <v>2077</v>
      </c>
      <c r="M1923" t="s">
        <v>524</v>
      </c>
      <c r="N1923" t="s">
        <v>49</v>
      </c>
      <c r="O1923" s="6" t="str">
        <f>INDEX(lkp_Region,MATCH(tbl_Sales[[#This Row],[Suburb]],lkp_Suburb,0))</f>
        <v>Western Metropolitan</v>
      </c>
      <c r="P1923" s="6">
        <f>MONTH(tbl_Sales[[#This Row],[Date]])</f>
        <v>7</v>
      </c>
      <c r="Q1923" s="6">
        <f>YEAR(tbl_Sales[[#This Row],[Date]])</f>
        <v>2016</v>
      </c>
    </row>
    <row r="1924" spans="1:17" x14ac:dyDescent="0.25">
      <c r="A1924" s="1">
        <v>42554</v>
      </c>
      <c r="B1924">
        <v>940000</v>
      </c>
      <c r="C1924" t="s">
        <v>2</v>
      </c>
      <c r="D1924" t="s">
        <v>12427</v>
      </c>
      <c r="E1924" t="s">
        <v>10</v>
      </c>
      <c r="F1924">
        <v>3032</v>
      </c>
      <c r="G1924">
        <v>3</v>
      </c>
      <c r="H1924">
        <v>3</v>
      </c>
      <c r="I1924">
        <v>1</v>
      </c>
      <c r="J1924">
        <v>491</v>
      </c>
      <c r="K1924">
        <v>1950</v>
      </c>
      <c r="L1924" t="s">
        <v>2078</v>
      </c>
      <c r="M1924" t="s">
        <v>160</v>
      </c>
      <c r="N1924" t="s">
        <v>49</v>
      </c>
      <c r="O1924" s="6" t="str">
        <f>INDEX(lkp_Region,MATCH(tbl_Sales[[#This Row],[Suburb]],lkp_Suburb,0))</f>
        <v>Western Metropolitan</v>
      </c>
      <c r="P1924" s="6">
        <f>MONTH(tbl_Sales[[#This Row],[Date]])</f>
        <v>7</v>
      </c>
      <c r="Q1924" s="6">
        <f>YEAR(tbl_Sales[[#This Row],[Date]])</f>
        <v>2016</v>
      </c>
    </row>
    <row r="1925" spans="1:17" x14ac:dyDescent="0.25">
      <c r="A1925" s="1">
        <v>42554</v>
      </c>
      <c r="B1925">
        <v>1100000</v>
      </c>
      <c r="C1925" t="s">
        <v>2</v>
      </c>
      <c r="D1925" t="s">
        <v>12427</v>
      </c>
      <c r="E1925" t="s">
        <v>5</v>
      </c>
      <c r="F1925">
        <v>3040</v>
      </c>
      <c r="G1925">
        <v>3</v>
      </c>
      <c r="H1925">
        <v>2</v>
      </c>
      <c r="I1925">
        <v>1</v>
      </c>
      <c r="J1925">
        <v>789</v>
      </c>
      <c r="K1925">
        <v>1890</v>
      </c>
      <c r="L1925" t="s">
        <v>2079</v>
      </c>
      <c r="M1925" t="s">
        <v>47</v>
      </c>
      <c r="N1925" t="s">
        <v>49</v>
      </c>
      <c r="O1925" s="6" t="str">
        <f>INDEX(lkp_Region,MATCH(tbl_Sales[[#This Row],[Suburb]],lkp_Suburb,0))</f>
        <v>Western Metropolitan</v>
      </c>
      <c r="P1925" s="6">
        <f>MONTH(tbl_Sales[[#This Row],[Date]])</f>
        <v>7</v>
      </c>
      <c r="Q1925" s="6">
        <f>YEAR(tbl_Sales[[#This Row],[Date]])</f>
        <v>2016</v>
      </c>
    </row>
    <row r="1926" spans="1:17" x14ac:dyDescent="0.25">
      <c r="A1926" s="1">
        <v>42554</v>
      </c>
      <c r="B1926">
        <v>645000</v>
      </c>
      <c r="C1926" t="s">
        <v>13</v>
      </c>
      <c r="D1926" t="s">
        <v>12427</v>
      </c>
      <c r="E1926" t="s">
        <v>10</v>
      </c>
      <c r="F1926">
        <v>3051</v>
      </c>
      <c r="G1926">
        <v>2</v>
      </c>
      <c r="H1926">
        <v>1</v>
      </c>
      <c r="I1926">
        <v>1</v>
      </c>
      <c r="J1926">
        <v>0</v>
      </c>
      <c r="L1926" t="s">
        <v>2080</v>
      </c>
      <c r="M1926" t="s">
        <v>915</v>
      </c>
      <c r="N1926" t="s">
        <v>88</v>
      </c>
      <c r="O1926" s="6" t="str">
        <f>INDEX(lkp_Region,MATCH(tbl_Sales[[#This Row],[Suburb]],lkp_Suburb,0))</f>
        <v>Northern Metropolitan</v>
      </c>
      <c r="P1926" s="6">
        <f>MONTH(tbl_Sales[[#This Row],[Date]])</f>
        <v>7</v>
      </c>
      <c r="Q1926" s="6">
        <f>YEAR(tbl_Sales[[#This Row],[Date]])</f>
        <v>2016</v>
      </c>
    </row>
    <row r="1927" spans="1:17" x14ac:dyDescent="0.25">
      <c r="A1927" s="1">
        <v>42554</v>
      </c>
      <c r="B1927">
        <v>940000</v>
      </c>
      <c r="C1927" t="s">
        <v>2</v>
      </c>
      <c r="D1927" t="s">
        <v>12429</v>
      </c>
      <c r="E1927" t="s">
        <v>10</v>
      </c>
      <c r="F1927">
        <v>3107</v>
      </c>
      <c r="G1927">
        <v>3</v>
      </c>
      <c r="H1927">
        <v>1</v>
      </c>
      <c r="I1927">
        <v>1</v>
      </c>
      <c r="J1927">
        <v>661</v>
      </c>
      <c r="L1927" t="s">
        <v>2081</v>
      </c>
      <c r="M1927" t="s">
        <v>586</v>
      </c>
      <c r="N1927" t="s">
        <v>128</v>
      </c>
      <c r="O1927" s="6" t="str">
        <f>INDEX(lkp_Region,MATCH(tbl_Sales[[#This Row],[Suburb]],lkp_Suburb,0))</f>
        <v>Eastern Metropolitan</v>
      </c>
      <c r="P1927" s="6">
        <f>MONTH(tbl_Sales[[#This Row],[Date]])</f>
        <v>7</v>
      </c>
      <c r="Q1927" s="6">
        <f>YEAR(tbl_Sales[[#This Row],[Date]])</f>
        <v>2016</v>
      </c>
    </row>
    <row r="1928" spans="1:17" x14ac:dyDescent="0.25">
      <c r="A1928" s="1">
        <v>42554</v>
      </c>
      <c r="B1928">
        <v>291000</v>
      </c>
      <c r="C1928" t="s">
        <v>13</v>
      </c>
      <c r="D1928" t="s">
        <v>12429</v>
      </c>
      <c r="E1928" t="s">
        <v>10</v>
      </c>
      <c r="F1928">
        <v>3163</v>
      </c>
      <c r="G1928">
        <v>1</v>
      </c>
      <c r="H1928">
        <v>1</v>
      </c>
      <c r="I1928">
        <v>1</v>
      </c>
      <c r="J1928">
        <v>0</v>
      </c>
      <c r="L1928" t="s">
        <v>2082</v>
      </c>
      <c r="M1928" t="s">
        <v>225</v>
      </c>
      <c r="N1928" t="s">
        <v>57</v>
      </c>
      <c r="O1928" s="6" t="str">
        <f>INDEX(lkp_Region,MATCH(tbl_Sales[[#This Row],[Suburb]],lkp_Suburb,0))</f>
        <v>Southern Metropolitan</v>
      </c>
      <c r="P1928" s="6">
        <f>MONTH(tbl_Sales[[#This Row],[Date]])</f>
        <v>7</v>
      </c>
      <c r="Q1928" s="6">
        <f>YEAR(tbl_Sales[[#This Row],[Date]])</f>
        <v>2016</v>
      </c>
    </row>
    <row r="1929" spans="1:17" x14ac:dyDescent="0.25">
      <c r="A1929" s="1">
        <v>42554</v>
      </c>
      <c r="B1929">
        <v>665000</v>
      </c>
      <c r="C1929" t="s">
        <v>2</v>
      </c>
      <c r="D1929" t="s">
        <v>12427</v>
      </c>
      <c r="E1929" t="s">
        <v>10</v>
      </c>
      <c r="F1929">
        <v>3073</v>
      </c>
      <c r="G1929">
        <v>3</v>
      </c>
      <c r="H1929">
        <v>1</v>
      </c>
      <c r="I1929">
        <v>4</v>
      </c>
      <c r="J1929">
        <v>503</v>
      </c>
      <c r="L1929" t="s">
        <v>2083</v>
      </c>
      <c r="M1929" t="s">
        <v>93</v>
      </c>
      <c r="N1929" t="s">
        <v>62</v>
      </c>
      <c r="O1929" s="6" t="str">
        <f>INDEX(lkp_Region,MATCH(tbl_Sales[[#This Row],[Suburb]],lkp_Suburb,0))</f>
        <v>Northern Metropolitan</v>
      </c>
      <c r="P1929" s="6">
        <f>MONTH(tbl_Sales[[#This Row],[Date]])</f>
        <v>7</v>
      </c>
      <c r="Q1929" s="6">
        <f>YEAR(tbl_Sales[[#This Row],[Date]])</f>
        <v>2016</v>
      </c>
    </row>
    <row r="1930" spans="1:17" x14ac:dyDescent="0.25">
      <c r="A1930" s="1">
        <v>42554</v>
      </c>
      <c r="B1930">
        <v>1030000</v>
      </c>
      <c r="C1930" t="s">
        <v>2</v>
      </c>
      <c r="D1930" t="s">
        <v>12428</v>
      </c>
      <c r="E1930" t="s">
        <v>10</v>
      </c>
      <c r="F1930">
        <v>3020</v>
      </c>
      <c r="G1930">
        <v>4</v>
      </c>
      <c r="H1930">
        <v>2</v>
      </c>
      <c r="I1930">
        <v>2</v>
      </c>
      <c r="J1930">
        <v>803</v>
      </c>
      <c r="K1930">
        <v>2002</v>
      </c>
      <c r="L1930" t="s">
        <v>2084</v>
      </c>
      <c r="M1930" t="s">
        <v>443</v>
      </c>
      <c r="N1930" t="s">
        <v>3</v>
      </c>
      <c r="O1930" s="6" t="str">
        <f>INDEX(lkp_Region,MATCH(tbl_Sales[[#This Row],[Suburb]],lkp_Suburb,0))</f>
        <v>Western Metropolitan</v>
      </c>
      <c r="P1930" s="6">
        <f>MONTH(tbl_Sales[[#This Row],[Date]])</f>
        <v>7</v>
      </c>
      <c r="Q1930" s="6">
        <f>YEAR(tbl_Sales[[#This Row],[Date]])</f>
        <v>2016</v>
      </c>
    </row>
    <row r="1931" spans="1:17" x14ac:dyDescent="0.25">
      <c r="A1931" s="1">
        <v>42554</v>
      </c>
      <c r="B1931">
        <v>495000</v>
      </c>
      <c r="C1931" t="s">
        <v>13</v>
      </c>
      <c r="D1931" t="s">
        <v>12425</v>
      </c>
      <c r="E1931" t="s">
        <v>10</v>
      </c>
      <c r="F1931">
        <v>3122</v>
      </c>
      <c r="G1931">
        <v>2</v>
      </c>
      <c r="H1931">
        <v>1</v>
      </c>
      <c r="I1931">
        <v>1</v>
      </c>
      <c r="J1931">
        <v>0</v>
      </c>
      <c r="K1931">
        <v>1970</v>
      </c>
      <c r="L1931" t="s">
        <v>2085</v>
      </c>
      <c r="M1931" t="s">
        <v>461</v>
      </c>
      <c r="N1931" t="s">
        <v>101</v>
      </c>
      <c r="O1931" s="6" t="str">
        <f>INDEX(lkp_Region,MATCH(tbl_Sales[[#This Row],[Suburb]],lkp_Suburb,0))</f>
        <v>Southern Metropolitan</v>
      </c>
      <c r="P1931" s="6">
        <f>MONTH(tbl_Sales[[#This Row],[Date]])</f>
        <v>7</v>
      </c>
      <c r="Q1931" s="6">
        <f>YEAR(tbl_Sales[[#This Row],[Date]])</f>
        <v>2016</v>
      </c>
    </row>
    <row r="1932" spans="1:17" x14ac:dyDescent="0.25">
      <c r="A1932" s="1">
        <v>42555</v>
      </c>
      <c r="B1932">
        <v>696000</v>
      </c>
      <c r="C1932" t="s">
        <v>13</v>
      </c>
      <c r="D1932" t="s">
        <v>12429</v>
      </c>
      <c r="E1932" t="s">
        <v>10</v>
      </c>
      <c r="F1932">
        <v>3121</v>
      </c>
      <c r="G1932">
        <v>2</v>
      </c>
      <c r="H1932">
        <v>2</v>
      </c>
      <c r="I1932">
        <v>1</v>
      </c>
      <c r="J1932">
        <v>0</v>
      </c>
      <c r="K1932">
        <v>2008</v>
      </c>
      <c r="L1932" t="s">
        <v>2086</v>
      </c>
      <c r="M1932" t="s">
        <v>6</v>
      </c>
      <c r="N1932" t="s">
        <v>8</v>
      </c>
      <c r="O1932" s="6" t="str">
        <f>INDEX(lkp_Region,MATCH(tbl_Sales[[#This Row],[Suburb]],lkp_Suburb,0))</f>
        <v>Northern Metropolitan</v>
      </c>
      <c r="P1932" s="6">
        <f>MONTH(tbl_Sales[[#This Row],[Date]])</f>
        <v>7</v>
      </c>
      <c r="Q1932" s="6">
        <f>YEAR(tbl_Sales[[#This Row],[Date]])</f>
        <v>2016</v>
      </c>
    </row>
    <row r="1933" spans="1:17" x14ac:dyDescent="0.25">
      <c r="A1933" s="1">
        <v>42555</v>
      </c>
      <c r="B1933">
        <v>1285000</v>
      </c>
      <c r="C1933" t="s">
        <v>2</v>
      </c>
      <c r="D1933" t="s">
        <v>12425</v>
      </c>
      <c r="E1933" t="s">
        <v>10</v>
      </c>
      <c r="F1933">
        <v>3121</v>
      </c>
      <c r="G1933">
        <v>3</v>
      </c>
      <c r="H1933">
        <v>2</v>
      </c>
      <c r="I1933">
        <v>1</v>
      </c>
      <c r="J1933">
        <v>123</v>
      </c>
      <c r="L1933" t="s">
        <v>2087</v>
      </c>
      <c r="M1933" t="s">
        <v>6</v>
      </c>
      <c r="N1933" t="s">
        <v>8</v>
      </c>
      <c r="O1933" s="6" t="str">
        <f>INDEX(lkp_Region,MATCH(tbl_Sales[[#This Row],[Suburb]],lkp_Suburb,0))</f>
        <v>Northern Metropolitan</v>
      </c>
      <c r="P1933" s="6">
        <f>MONTH(tbl_Sales[[#This Row],[Date]])</f>
        <v>7</v>
      </c>
      <c r="Q1933" s="6">
        <f>YEAR(tbl_Sales[[#This Row],[Date]])</f>
        <v>2016</v>
      </c>
    </row>
    <row r="1934" spans="1:17" x14ac:dyDescent="0.25">
      <c r="A1934" s="1">
        <v>42555</v>
      </c>
      <c r="B1934">
        <v>1620000</v>
      </c>
      <c r="C1934" t="s">
        <v>2</v>
      </c>
      <c r="D1934" t="s">
        <v>12427</v>
      </c>
      <c r="E1934" t="s">
        <v>10</v>
      </c>
      <c r="F1934">
        <v>3065</v>
      </c>
      <c r="G1934">
        <v>4</v>
      </c>
      <c r="H1934">
        <v>2</v>
      </c>
      <c r="I1934">
        <v>1</v>
      </c>
      <c r="J1934">
        <v>132</v>
      </c>
      <c r="K1934">
        <v>1880</v>
      </c>
      <c r="L1934" t="s">
        <v>2088</v>
      </c>
      <c r="M1934" t="s">
        <v>427</v>
      </c>
      <c r="N1934" t="s">
        <v>8</v>
      </c>
      <c r="O1934" s="6" t="str">
        <f>INDEX(lkp_Region,MATCH(tbl_Sales[[#This Row],[Suburb]],lkp_Suburb,0))</f>
        <v>Northern Metropolitan</v>
      </c>
      <c r="P1934" s="6">
        <f>MONTH(tbl_Sales[[#This Row],[Date]])</f>
        <v>7</v>
      </c>
      <c r="Q1934" s="6">
        <f>YEAR(tbl_Sales[[#This Row],[Date]])</f>
        <v>2016</v>
      </c>
    </row>
    <row r="1935" spans="1:17" x14ac:dyDescent="0.25">
      <c r="A1935" s="1">
        <v>42555</v>
      </c>
      <c r="B1935">
        <v>2300000</v>
      </c>
      <c r="C1935" t="s">
        <v>2</v>
      </c>
      <c r="D1935" t="s">
        <v>12427</v>
      </c>
      <c r="E1935" t="s">
        <v>10</v>
      </c>
      <c r="F1935">
        <v>3068</v>
      </c>
      <c r="G1935">
        <v>3</v>
      </c>
      <c r="H1935">
        <v>1</v>
      </c>
      <c r="I1935">
        <v>2</v>
      </c>
      <c r="J1935">
        <v>475</v>
      </c>
      <c r="L1935" t="s">
        <v>2089</v>
      </c>
      <c r="M1935" t="s">
        <v>72</v>
      </c>
      <c r="N1935" t="s">
        <v>8</v>
      </c>
      <c r="O1935" s="6" t="str">
        <f>INDEX(lkp_Region,MATCH(tbl_Sales[[#This Row],[Suburb]],lkp_Suburb,0))</f>
        <v>Northern Metropolitan</v>
      </c>
      <c r="P1935" s="6">
        <f>MONTH(tbl_Sales[[#This Row],[Date]])</f>
        <v>7</v>
      </c>
      <c r="Q1935" s="6">
        <f>YEAR(tbl_Sales[[#This Row],[Date]])</f>
        <v>2016</v>
      </c>
    </row>
    <row r="1936" spans="1:17" x14ac:dyDescent="0.25">
      <c r="A1936" s="1">
        <v>42555</v>
      </c>
      <c r="B1936">
        <v>869000</v>
      </c>
      <c r="C1936" t="s">
        <v>13</v>
      </c>
      <c r="D1936" t="s">
        <v>12429</v>
      </c>
      <c r="E1936" t="s">
        <v>10</v>
      </c>
      <c r="F1936">
        <v>3143</v>
      </c>
      <c r="G1936">
        <v>3</v>
      </c>
      <c r="H1936">
        <v>1</v>
      </c>
      <c r="I1936">
        <v>1</v>
      </c>
      <c r="J1936">
        <v>0</v>
      </c>
      <c r="K1936">
        <v>1940</v>
      </c>
      <c r="L1936" t="s">
        <v>2090</v>
      </c>
      <c r="M1936" t="s">
        <v>283</v>
      </c>
      <c r="N1936" t="s">
        <v>76</v>
      </c>
      <c r="O1936" s="6" t="str">
        <f>INDEX(lkp_Region,MATCH(tbl_Sales[[#This Row],[Suburb]],lkp_Suburb,0))</f>
        <v>Southern Metropolitan</v>
      </c>
      <c r="P1936" s="6">
        <f>MONTH(tbl_Sales[[#This Row],[Date]])</f>
        <v>7</v>
      </c>
      <c r="Q1936" s="6">
        <f>YEAR(tbl_Sales[[#This Row],[Date]])</f>
        <v>2016</v>
      </c>
    </row>
    <row r="1937" spans="1:17" x14ac:dyDescent="0.25">
      <c r="A1937" s="1">
        <v>42555</v>
      </c>
      <c r="B1937">
        <v>1555000</v>
      </c>
      <c r="C1937" t="s">
        <v>2</v>
      </c>
      <c r="D1937" t="s">
        <v>12425</v>
      </c>
      <c r="E1937" t="s">
        <v>10</v>
      </c>
      <c r="F1937">
        <v>3145</v>
      </c>
      <c r="G1937">
        <v>3</v>
      </c>
      <c r="H1937">
        <v>2</v>
      </c>
      <c r="I1937">
        <v>2</v>
      </c>
      <c r="J1937">
        <v>691</v>
      </c>
      <c r="K1937">
        <v>1950</v>
      </c>
      <c r="L1937" t="s">
        <v>2091</v>
      </c>
      <c r="M1937" t="s">
        <v>74</v>
      </c>
      <c r="N1937" t="s">
        <v>76</v>
      </c>
      <c r="O1937" s="6" t="str">
        <f>INDEX(lkp_Region,MATCH(tbl_Sales[[#This Row],[Suburb]],lkp_Suburb,0))</f>
        <v>Southern Metropolitan</v>
      </c>
      <c r="P1937" s="6">
        <f>MONTH(tbl_Sales[[#This Row],[Date]])</f>
        <v>7</v>
      </c>
      <c r="Q1937" s="6">
        <f>YEAR(tbl_Sales[[#This Row],[Date]])</f>
        <v>2016</v>
      </c>
    </row>
    <row r="1938" spans="1:17" x14ac:dyDescent="0.25">
      <c r="A1938" s="1">
        <v>42555</v>
      </c>
      <c r="B1938">
        <v>2620000</v>
      </c>
      <c r="C1938" t="s">
        <v>2</v>
      </c>
      <c r="D1938" t="s">
        <v>12429</v>
      </c>
      <c r="E1938" t="s">
        <v>10</v>
      </c>
      <c r="F1938">
        <v>3142</v>
      </c>
      <c r="G1938">
        <v>4</v>
      </c>
      <c r="H1938">
        <v>2</v>
      </c>
      <c r="I1938">
        <v>2</v>
      </c>
      <c r="J1938">
        <v>516</v>
      </c>
      <c r="K1938">
        <v>1925</v>
      </c>
      <c r="L1938" t="s">
        <v>2092</v>
      </c>
      <c r="M1938" t="s">
        <v>109</v>
      </c>
      <c r="N1938" t="s">
        <v>76</v>
      </c>
      <c r="O1938" s="6" t="str">
        <f>INDEX(lkp_Region,MATCH(tbl_Sales[[#This Row],[Suburb]],lkp_Suburb,0))</f>
        <v>Southern Metropolitan</v>
      </c>
      <c r="P1938" s="6">
        <f>MONTH(tbl_Sales[[#This Row],[Date]])</f>
        <v>7</v>
      </c>
      <c r="Q1938" s="6">
        <f>YEAR(tbl_Sales[[#This Row],[Date]])</f>
        <v>2016</v>
      </c>
    </row>
    <row r="1939" spans="1:17" x14ac:dyDescent="0.25">
      <c r="A1939" s="1">
        <v>42555</v>
      </c>
      <c r="B1939">
        <v>280000</v>
      </c>
      <c r="C1939" t="s">
        <v>13</v>
      </c>
      <c r="D1939" t="s">
        <v>12428</v>
      </c>
      <c r="E1939" t="s">
        <v>5</v>
      </c>
      <c r="F1939">
        <v>3183</v>
      </c>
      <c r="G1939">
        <v>1</v>
      </c>
      <c r="H1939">
        <v>1</v>
      </c>
      <c r="I1939">
        <v>1</v>
      </c>
      <c r="J1939">
        <v>0</v>
      </c>
      <c r="L1939" t="s">
        <v>2093</v>
      </c>
      <c r="M1939" t="s">
        <v>326</v>
      </c>
      <c r="N1939" t="s">
        <v>26</v>
      </c>
      <c r="O1939" s="6" t="str">
        <f>INDEX(lkp_Region,MATCH(tbl_Sales[[#This Row],[Suburb]],lkp_Suburb,0))</f>
        <v>Southern Metropolitan</v>
      </c>
      <c r="P1939" s="6">
        <f>MONTH(tbl_Sales[[#This Row],[Date]])</f>
        <v>7</v>
      </c>
      <c r="Q1939" s="6">
        <f>YEAR(tbl_Sales[[#This Row],[Date]])</f>
        <v>2016</v>
      </c>
    </row>
    <row r="1940" spans="1:17" x14ac:dyDescent="0.25">
      <c r="A1940" s="1">
        <v>42555</v>
      </c>
      <c r="B1940">
        <v>2800000</v>
      </c>
      <c r="C1940" t="s">
        <v>2</v>
      </c>
      <c r="D1940" t="s">
        <v>12431</v>
      </c>
      <c r="E1940" t="s">
        <v>5</v>
      </c>
      <c r="F1940">
        <v>3206</v>
      </c>
      <c r="G1940">
        <v>4</v>
      </c>
      <c r="H1940">
        <v>3</v>
      </c>
      <c r="I1940">
        <v>1</v>
      </c>
      <c r="J1940">
        <v>327</v>
      </c>
      <c r="K1940">
        <v>1910</v>
      </c>
      <c r="L1940" t="s">
        <v>2094</v>
      </c>
      <c r="M1940" t="s">
        <v>113</v>
      </c>
      <c r="N1940" t="s">
        <v>26</v>
      </c>
      <c r="O1940" s="6" t="str">
        <f>INDEX(lkp_Region,MATCH(tbl_Sales[[#This Row],[Suburb]],lkp_Suburb,0))</f>
        <v>Southern Metropolitan</v>
      </c>
      <c r="P1940" s="6">
        <f>MONTH(tbl_Sales[[#This Row],[Date]])</f>
        <v>7</v>
      </c>
      <c r="Q1940" s="6">
        <f>YEAR(tbl_Sales[[#This Row],[Date]])</f>
        <v>2016</v>
      </c>
    </row>
    <row r="1941" spans="1:17" x14ac:dyDescent="0.25">
      <c r="A1941" s="1">
        <v>42555</v>
      </c>
      <c r="B1941">
        <v>470000</v>
      </c>
      <c r="C1941" t="s">
        <v>13</v>
      </c>
      <c r="D1941" t="s">
        <v>12423</v>
      </c>
      <c r="E1941" t="s">
        <v>5</v>
      </c>
      <c r="F1941">
        <v>3046</v>
      </c>
      <c r="G1941">
        <v>3</v>
      </c>
      <c r="H1941">
        <v>1</v>
      </c>
      <c r="I1941">
        <v>2</v>
      </c>
      <c r="J1941">
        <v>187</v>
      </c>
      <c r="K1941">
        <v>2014</v>
      </c>
      <c r="L1941" t="s">
        <v>2095</v>
      </c>
      <c r="M1941" t="s">
        <v>78</v>
      </c>
      <c r="N1941" t="s">
        <v>18</v>
      </c>
      <c r="O1941" s="6" t="str">
        <f>INDEX(lkp_Region,MATCH(tbl_Sales[[#This Row],[Suburb]],lkp_Suburb,0))</f>
        <v>Northern Metropolitan</v>
      </c>
      <c r="P1941" s="6">
        <f>MONTH(tbl_Sales[[#This Row],[Date]])</f>
        <v>7</v>
      </c>
      <c r="Q1941" s="6">
        <f>YEAR(tbl_Sales[[#This Row],[Date]])</f>
        <v>2016</v>
      </c>
    </row>
    <row r="1942" spans="1:17" x14ac:dyDescent="0.25">
      <c r="A1942" s="1">
        <v>42555</v>
      </c>
      <c r="B1942">
        <v>950000</v>
      </c>
      <c r="C1942" t="s">
        <v>2</v>
      </c>
      <c r="D1942" t="s">
        <v>12428</v>
      </c>
      <c r="E1942" t="s">
        <v>10</v>
      </c>
      <c r="F1942">
        <v>3058</v>
      </c>
      <c r="G1942">
        <v>4</v>
      </c>
      <c r="H1942">
        <v>2</v>
      </c>
      <c r="I1942">
        <v>2</v>
      </c>
      <c r="J1942">
        <v>298</v>
      </c>
      <c r="K1942">
        <v>2013</v>
      </c>
      <c r="L1942" t="s">
        <v>2096</v>
      </c>
      <c r="M1942" t="s">
        <v>499</v>
      </c>
      <c r="N1942" t="s">
        <v>18</v>
      </c>
      <c r="O1942" s="6" t="str">
        <f>INDEX(lkp_Region,MATCH(tbl_Sales[[#This Row],[Suburb]],lkp_Suburb,0))</f>
        <v>Northern Metropolitan</v>
      </c>
      <c r="P1942" s="6">
        <f>MONTH(tbl_Sales[[#This Row],[Date]])</f>
        <v>7</v>
      </c>
      <c r="Q1942" s="6">
        <f>YEAR(tbl_Sales[[#This Row],[Date]])</f>
        <v>2016</v>
      </c>
    </row>
    <row r="1943" spans="1:17" x14ac:dyDescent="0.25">
      <c r="A1943" s="1">
        <v>42555</v>
      </c>
      <c r="B1943">
        <v>315000</v>
      </c>
      <c r="C1943" t="s">
        <v>13</v>
      </c>
      <c r="D1943" t="s">
        <v>12427</v>
      </c>
      <c r="E1943" t="s">
        <v>5</v>
      </c>
      <c r="F1943">
        <v>3032</v>
      </c>
      <c r="G1943">
        <v>2</v>
      </c>
      <c r="H1943">
        <v>1</v>
      </c>
      <c r="I1943">
        <v>1</v>
      </c>
      <c r="J1943">
        <v>0</v>
      </c>
      <c r="K1943">
        <v>2012</v>
      </c>
      <c r="L1943" t="s">
        <v>2097</v>
      </c>
      <c r="M1943" t="s">
        <v>504</v>
      </c>
      <c r="N1943" t="s">
        <v>49</v>
      </c>
      <c r="O1943" s="6" t="str">
        <f>INDEX(lkp_Region,MATCH(tbl_Sales[[#This Row],[Suburb]],lkp_Suburb,0))</f>
        <v>Western Metropolitan</v>
      </c>
      <c r="P1943" s="6">
        <f>MONTH(tbl_Sales[[#This Row],[Date]])</f>
        <v>7</v>
      </c>
      <c r="Q1943" s="6">
        <f>YEAR(tbl_Sales[[#This Row],[Date]])</f>
        <v>2016</v>
      </c>
    </row>
    <row r="1944" spans="1:17" x14ac:dyDescent="0.25">
      <c r="A1944" s="1">
        <v>42555</v>
      </c>
      <c r="B1944">
        <v>690000</v>
      </c>
      <c r="C1944" t="s">
        <v>13</v>
      </c>
      <c r="D1944" t="s">
        <v>12428</v>
      </c>
      <c r="E1944" t="s">
        <v>10</v>
      </c>
      <c r="F1944">
        <v>3032</v>
      </c>
      <c r="G1944">
        <v>2</v>
      </c>
      <c r="H1944">
        <v>1</v>
      </c>
      <c r="I1944">
        <v>1</v>
      </c>
      <c r="J1944">
        <v>0</v>
      </c>
      <c r="L1944" t="s">
        <v>2098</v>
      </c>
      <c r="M1944" t="s">
        <v>160</v>
      </c>
      <c r="N1944" t="s">
        <v>49</v>
      </c>
      <c r="O1944" s="6" t="str">
        <f>INDEX(lkp_Region,MATCH(tbl_Sales[[#This Row],[Suburb]],lkp_Suburb,0))</f>
        <v>Western Metropolitan</v>
      </c>
      <c r="P1944" s="6">
        <f>MONTH(tbl_Sales[[#This Row],[Date]])</f>
        <v>7</v>
      </c>
      <c r="Q1944" s="6">
        <f>YEAR(tbl_Sales[[#This Row],[Date]])</f>
        <v>2016</v>
      </c>
    </row>
    <row r="1945" spans="1:17" x14ac:dyDescent="0.25">
      <c r="A1945" s="1">
        <v>42555</v>
      </c>
      <c r="B1945">
        <v>1085000</v>
      </c>
      <c r="C1945" t="s">
        <v>2</v>
      </c>
      <c r="D1945" t="s">
        <v>12423</v>
      </c>
      <c r="E1945" t="s">
        <v>10</v>
      </c>
      <c r="F1945">
        <v>3040</v>
      </c>
      <c r="G1945">
        <v>3</v>
      </c>
      <c r="H1945">
        <v>1</v>
      </c>
      <c r="I1945">
        <v>1</v>
      </c>
      <c r="J1945">
        <v>325</v>
      </c>
      <c r="L1945" t="s">
        <v>2099</v>
      </c>
      <c r="M1945" t="s">
        <v>47</v>
      </c>
      <c r="N1945" t="s">
        <v>49</v>
      </c>
      <c r="O1945" s="6" t="str">
        <f>INDEX(lkp_Region,MATCH(tbl_Sales[[#This Row],[Suburb]],lkp_Suburb,0))</f>
        <v>Western Metropolitan</v>
      </c>
      <c r="P1945" s="6">
        <f>MONTH(tbl_Sales[[#This Row],[Date]])</f>
        <v>7</v>
      </c>
      <c r="Q1945" s="6">
        <f>YEAR(tbl_Sales[[#This Row],[Date]])</f>
        <v>2016</v>
      </c>
    </row>
    <row r="1946" spans="1:17" x14ac:dyDescent="0.25">
      <c r="A1946" s="1">
        <v>42555</v>
      </c>
      <c r="B1946">
        <v>1245000</v>
      </c>
      <c r="C1946" t="s">
        <v>2</v>
      </c>
      <c r="D1946" t="s">
        <v>12428</v>
      </c>
      <c r="E1946" t="s">
        <v>10</v>
      </c>
      <c r="F1946">
        <v>3040</v>
      </c>
      <c r="G1946">
        <v>3</v>
      </c>
      <c r="H1946">
        <v>1</v>
      </c>
      <c r="I1946">
        <v>1</v>
      </c>
      <c r="J1946">
        <v>64</v>
      </c>
      <c r="L1946" t="s">
        <v>2100</v>
      </c>
      <c r="M1946" t="s">
        <v>417</v>
      </c>
      <c r="N1946" t="s">
        <v>49</v>
      </c>
      <c r="O1946" s="6" t="str">
        <f>INDEX(lkp_Region,MATCH(tbl_Sales[[#This Row],[Suburb]],lkp_Suburb,0))</f>
        <v>Western Metropolitan</v>
      </c>
      <c r="P1946" s="6">
        <f>MONTH(tbl_Sales[[#This Row],[Date]])</f>
        <v>7</v>
      </c>
      <c r="Q1946" s="6">
        <f>YEAR(tbl_Sales[[#This Row],[Date]])</f>
        <v>2016</v>
      </c>
    </row>
    <row r="1947" spans="1:17" x14ac:dyDescent="0.25">
      <c r="A1947" s="1">
        <v>42555</v>
      </c>
      <c r="B1947">
        <v>1800000</v>
      </c>
      <c r="C1947" t="s">
        <v>2</v>
      </c>
      <c r="D1947" t="s">
        <v>12423</v>
      </c>
      <c r="E1947" t="s">
        <v>5</v>
      </c>
      <c r="F1947">
        <v>3040</v>
      </c>
      <c r="G1947">
        <v>6</v>
      </c>
      <c r="H1947">
        <v>2</v>
      </c>
      <c r="I1947">
        <v>2</v>
      </c>
      <c r="J1947">
        <v>870</v>
      </c>
      <c r="L1947" t="s">
        <v>2101</v>
      </c>
      <c r="M1947" t="s">
        <v>47</v>
      </c>
      <c r="N1947" t="s">
        <v>49</v>
      </c>
      <c r="O1947" s="6" t="str">
        <f>INDEX(lkp_Region,MATCH(tbl_Sales[[#This Row],[Suburb]],lkp_Suburb,0))</f>
        <v>Western Metropolitan</v>
      </c>
      <c r="P1947" s="6">
        <f>MONTH(tbl_Sales[[#This Row],[Date]])</f>
        <v>7</v>
      </c>
      <c r="Q1947" s="6">
        <f>YEAR(tbl_Sales[[#This Row],[Date]])</f>
        <v>2016</v>
      </c>
    </row>
    <row r="1948" spans="1:17" x14ac:dyDescent="0.25">
      <c r="A1948" s="1">
        <v>42555</v>
      </c>
      <c r="B1948">
        <v>856000</v>
      </c>
      <c r="C1948" t="s">
        <v>2</v>
      </c>
      <c r="D1948" t="s">
        <v>12430</v>
      </c>
      <c r="E1948" t="s">
        <v>10</v>
      </c>
      <c r="F1948">
        <v>3013</v>
      </c>
      <c r="G1948">
        <v>2</v>
      </c>
      <c r="H1948">
        <v>1</v>
      </c>
      <c r="I1948">
        <v>1</v>
      </c>
      <c r="J1948">
        <v>261</v>
      </c>
      <c r="K1948">
        <v>1880</v>
      </c>
      <c r="L1948" t="s">
        <v>2102</v>
      </c>
      <c r="M1948" t="s">
        <v>65</v>
      </c>
      <c r="N1948" t="s">
        <v>21</v>
      </c>
      <c r="O1948" s="6" t="str">
        <f>INDEX(lkp_Region,MATCH(tbl_Sales[[#This Row],[Suburb]],lkp_Suburb,0))</f>
        <v>Western Metropolitan</v>
      </c>
      <c r="P1948" s="6">
        <f>MONTH(tbl_Sales[[#This Row],[Date]])</f>
        <v>7</v>
      </c>
      <c r="Q1948" s="6">
        <f>YEAR(tbl_Sales[[#This Row],[Date]])</f>
        <v>2016</v>
      </c>
    </row>
    <row r="1949" spans="1:17" x14ac:dyDescent="0.25">
      <c r="A1949" s="1">
        <v>42555</v>
      </c>
      <c r="B1949">
        <v>1462500</v>
      </c>
      <c r="C1949" t="s">
        <v>2</v>
      </c>
      <c r="D1949" t="s">
        <v>12431</v>
      </c>
      <c r="E1949" t="s">
        <v>10</v>
      </c>
      <c r="F1949">
        <v>3108</v>
      </c>
      <c r="G1949">
        <v>4</v>
      </c>
      <c r="H1949">
        <v>3</v>
      </c>
      <c r="I1949">
        <v>2</v>
      </c>
      <c r="J1949">
        <v>654</v>
      </c>
      <c r="K1949">
        <v>1969</v>
      </c>
      <c r="L1949" t="s">
        <v>2103</v>
      </c>
      <c r="M1949" t="s">
        <v>126</v>
      </c>
      <c r="N1949" t="s">
        <v>128</v>
      </c>
      <c r="O1949" s="6" t="str">
        <f>INDEX(lkp_Region,MATCH(tbl_Sales[[#This Row],[Suburb]],lkp_Suburb,0))</f>
        <v>Eastern Metropolitan</v>
      </c>
      <c r="P1949" s="6">
        <f>MONTH(tbl_Sales[[#This Row],[Date]])</f>
        <v>7</v>
      </c>
      <c r="Q1949" s="6">
        <f>YEAR(tbl_Sales[[#This Row],[Date]])</f>
        <v>2016</v>
      </c>
    </row>
    <row r="1950" spans="1:17" x14ac:dyDescent="0.25">
      <c r="A1950" s="1">
        <v>42555</v>
      </c>
      <c r="B1950">
        <v>769000</v>
      </c>
      <c r="C1950" t="s">
        <v>2</v>
      </c>
      <c r="D1950" t="s">
        <v>12433</v>
      </c>
      <c r="E1950" t="s">
        <v>10</v>
      </c>
      <c r="F1950">
        <v>3016</v>
      </c>
      <c r="G1950">
        <v>2</v>
      </c>
      <c r="H1950">
        <v>1</v>
      </c>
      <c r="I1950">
        <v>1</v>
      </c>
      <c r="J1950">
        <v>265</v>
      </c>
      <c r="L1950" t="s">
        <v>2104</v>
      </c>
      <c r="M1950" t="s">
        <v>196</v>
      </c>
      <c r="N1950" t="s">
        <v>69</v>
      </c>
      <c r="O1950" s="6" t="str">
        <f>INDEX(lkp_Region,MATCH(tbl_Sales[[#This Row],[Suburb]],lkp_Suburb,0))</f>
        <v>Western Metropolitan</v>
      </c>
      <c r="P1950" s="6">
        <f>MONTH(tbl_Sales[[#This Row],[Date]])</f>
        <v>7</v>
      </c>
      <c r="Q1950" s="6">
        <f>YEAR(tbl_Sales[[#This Row],[Date]])</f>
        <v>2016</v>
      </c>
    </row>
    <row r="1951" spans="1:17" x14ac:dyDescent="0.25">
      <c r="A1951" s="1">
        <v>42555</v>
      </c>
      <c r="B1951">
        <v>860000</v>
      </c>
      <c r="C1951" t="s">
        <v>51</v>
      </c>
      <c r="D1951" t="s">
        <v>12429</v>
      </c>
      <c r="E1951" t="s">
        <v>5</v>
      </c>
      <c r="F1951">
        <v>3163</v>
      </c>
      <c r="G1951">
        <v>3</v>
      </c>
      <c r="H1951">
        <v>2</v>
      </c>
      <c r="I1951">
        <v>2</v>
      </c>
      <c r="J1951">
        <v>0</v>
      </c>
      <c r="K1951">
        <v>2013</v>
      </c>
      <c r="L1951" t="s">
        <v>2105</v>
      </c>
      <c r="M1951" t="s">
        <v>225</v>
      </c>
      <c r="N1951" t="s">
        <v>57</v>
      </c>
      <c r="O1951" s="6" t="str">
        <f>INDEX(lkp_Region,MATCH(tbl_Sales[[#This Row],[Suburb]],lkp_Suburb,0))</f>
        <v>Southern Metropolitan</v>
      </c>
      <c r="P1951" s="6">
        <f>MONTH(tbl_Sales[[#This Row],[Date]])</f>
        <v>7</v>
      </c>
      <c r="Q1951" s="6">
        <f>YEAR(tbl_Sales[[#This Row],[Date]])</f>
        <v>2016</v>
      </c>
    </row>
    <row r="1952" spans="1:17" x14ac:dyDescent="0.25">
      <c r="A1952" s="1">
        <v>42555</v>
      </c>
      <c r="B1952">
        <v>544500</v>
      </c>
      <c r="C1952" t="s">
        <v>2</v>
      </c>
      <c r="D1952" t="s">
        <v>12427</v>
      </c>
      <c r="E1952" t="s">
        <v>10</v>
      </c>
      <c r="F1952">
        <v>3020</v>
      </c>
      <c r="G1952">
        <v>3</v>
      </c>
      <c r="H1952">
        <v>2</v>
      </c>
      <c r="I1952">
        <v>2</v>
      </c>
      <c r="J1952">
        <v>696</v>
      </c>
      <c r="L1952" t="s">
        <v>2106</v>
      </c>
      <c r="M1952" t="s">
        <v>141</v>
      </c>
      <c r="N1952" t="s">
        <v>3</v>
      </c>
      <c r="O1952" s="6" t="str">
        <f>INDEX(lkp_Region,MATCH(tbl_Sales[[#This Row],[Suburb]],lkp_Suburb,0))</f>
        <v>Western Metropolitan</v>
      </c>
      <c r="P1952" s="6">
        <f>MONTH(tbl_Sales[[#This Row],[Date]])</f>
        <v>7</v>
      </c>
      <c r="Q1952" s="6">
        <f>YEAR(tbl_Sales[[#This Row],[Date]])</f>
        <v>2016</v>
      </c>
    </row>
    <row r="1953" spans="1:17" x14ac:dyDescent="0.25">
      <c r="A1953" s="1">
        <v>42555</v>
      </c>
      <c r="B1953">
        <v>485000</v>
      </c>
      <c r="C1953" t="s">
        <v>13</v>
      </c>
      <c r="D1953" t="s">
        <v>12426</v>
      </c>
      <c r="E1953" t="s">
        <v>5</v>
      </c>
      <c r="F1953">
        <v>3122</v>
      </c>
      <c r="G1953">
        <v>2</v>
      </c>
      <c r="H1953">
        <v>1</v>
      </c>
      <c r="I1953">
        <v>1</v>
      </c>
      <c r="J1953">
        <v>0</v>
      </c>
      <c r="K1953">
        <v>2005</v>
      </c>
      <c r="L1953" t="s">
        <v>2107</v>
      </c>
      <c r="M1953" t="s">
        <v>461</v>
      </c>
      <c r="N1953" t="s">
        <v>101</v>
      </c>
      <c r="O1953" s="6" t="str">
        <f>INDEX(lkp_Region,MATCH(tbl_Sales[[#This Row],[Suburb]],lkp_Suburb,0))</f>
        <v>Southern Metropolitan</v>
      </c>
      <c r="P1953" s="6">
        <f>MONTH(tbl_Sales[[#This Row],[Date]])</f>
        <v>7</v>
      </c>
      <c r="Q1953" s="6">
        <f>YEAR(tbl_Sales[[#This Row],[Date]])</f>
        <v>2016</v>
      </c>
    </row>
    <row r="1954" spans="1:17" x14ac:dyDescent="0.25">
      <c r="A1954" s="1">
        <v>42555</v>
      </c>
      <c r="B1954">
        <v>530000</v>
      </c>
      <c r="C1954" t="s">
        <v>13</v>
      </c>
      <c r="D1954" t="s">
        <v>12425</v>
      </c>
      <c r="E1954" t="s">
        <v>5</v>
      </c>
      <c r="F1954">
        <v>3124</v>
      </c>
      <c r="G1954">
        <v>2</v>
      </c>
      <c r="H1954">
        <v>1</v>
      </c>
      <c r="I1954">
        <v>1</v>
      </c>
      <c r="J1954">
        <v>0</v>
      </c>
      <c r="L1954" t="s">
        <v>2108</v>
      </c>
      <c r="M1954" t="s">
        <v>209</v>
      </c>
      <c r="N1954" t="s">
        <v>101</v>
      </c>
      <c r="O1954" s="6" t="str">
        <f>INDEX(lkp_Region,MATCH(tbl_Sales[[#This Row],[Suburb]],lkp_Suburb,0))</f>
        <v>Southern Metropolitan</v>
      </c>
      <c r="P1954" s="6">
        <f>MONTH(tbl_Sales[[#This Row],[Date]])</f>
        <v>7</v>
      </c>
      <c r="Q1954" s="6">
        <f>YEAR(tbl_Sales[[#This Row],[Date]])</f>
        <v>2016</v>
      </c>
    </row>
    <row r="1955" spans="1:17" x14ac:dyDescent="0.25">
      <c r="A1955" s="1">
        <v>42555</v>
      </c>
      <c r="B1955">
        <v>806000</v>
      </c>
      <c r="C1955" t="s">
        <v>13</v>
      </c>
      <c r="D1955" t="s">
        <v>12423</v>
      </c>
      <c r="E1955" t="s">
        <v>10</v>
      </c>
      <c r="F1955">
        <v>3122</v>
      </c>
      <c r="G1955">
        <v>2</v>
      </c>
      <c r="H1955">
        <v>1</v>
      </c>
      <c r="I1955">
        <v>1</v>
      </c>
      <c r="J1955">
        <v>0</v>
      </c>
      <c r="K1955">
        <v>1930</v>
      </c>
      <c r="L1955" t="s">
        <v>2109</v>
      </c>
      <c r="M1955" t="s">
        <v>461</v>
      </c>
      <c r="N1955" t="s">
        <v>101</v>
      </c>
      <c r="O1955" s="6" t="str">
        <f>INDEX(lkp_Region,MATCH(tbl_Sales[[#This Row],[Suburb]],lkp_Suburb,0))</f>
        <v>Southern Metropolitan</v>
      </c>
      <c r="P1955" s="6">
        <f>MONTH(tbl_Sales[[#This Row],[Date]])</f>
        <v>7</v>
      </c>
      <c r="Q1955" s="6">
        <f>YEAR(tbl_Sales[[#This Row],[Date]])</f>
        <v>2016</v>
      </c>
    </row>
    <row r="1956" spans="1:17" x14ac:dyDescent="0.25">
      <c r="A1956" s="1">
        <v>42555</v>
      </c>
      <c r="B1956">
        <v>891000</v>
      </c>
      <c r="C1956" t="s">
        <v>13</v>
      </c>
      <c r="D1956" t="s">
        <v>12429</v>
      </c>
      <c r="E1956" t="s">
        <v>10</v>
      </c>
      <c r="F1956">
        <v>3101</v>
      </c>
      <c r="G1956">
        <v>2</v>
      </c>
      <c r="H1956">
        <v>1</v>
      </c>
      <c r="I1956">
        <v>1</v>
      </c>
      <c r="J1956">
        <v>121</v>
      </c>
      <c r="L1956" t="s">
        <v>2110</v>
      </c>
      <c r="M1956" t="s">
        <v>145</v>
      </c>
      <c r="N1956" t="s">
        <v>101</v>
      </c>
      <c r="O1956" s="6" t="str">
        <f>INDEX(lkp_Region,MATCH(tbl_Sales[[#This Row],[Suburb]],lkp_Suburb,0))</f>
        <v>Southern Metropolitan</v>
      </c>
      <c r="P1956" s="6">
        <f>MONTH(tbl_Sales[[#This Row],[Date]])</f>
        <v>7</v>
      </c>
      <c r="Q1956" s="6">
        <f>YEAR(tbl_Sales[[#This Row],[Date]])</f>
        <v>2016</v>
      </c>
    </row>
    <row r="1957" spans="1:17" x14ac:dyDescent="0.25">
      <c r="A1957" s="1">
        <v>42555</v>
      </c>
      <c r="B1957">
        <v>1905000</v>
      </c>
      <c r="C1957" t="s">
        <v>2</v>
      </c>
      <c r="D1957" t="s">
        <v>12429</v>
      </c>
      <c r="E1957" t="s">
        <v>10</v>
      </c>
      <c r="F1957">
        <v>3101</v>
      </c>
      <c r="G1957">
        <v>3</v>
      </c>
      <c r="H1957">
        <v>2</v>
      </c>
      <c r="I1957">
        <v>2</v>
      </c>
      <c r="J1957">
        <v>591</v>
      </c>
      <c r="K1957">
        <v>1910</v>
      </c>
      <c r="L1957" t="s">
        <v>2111</v>
      </c>
      <c r="M1957" t="s">
        <v>145</v>
      </c>
      <c r="N1957" t="s">
        <v>101</v>
      </c>
      <c r="O1957" s="6" t="str">
        <f>INDEX(lkp_Region,MATCH(tbl_Sales[[#This Row],[Suburb]],lkp_Suburb,0))</f>
        <v>Southern Metropolitan</v>
      </c>
      <c r="P1957" s="6">
        <f>MONTH(tbl_Sales[[#This Row],[Date]])</f>
        <v>7</v>
      </c>
      <c r="Q1957" s="6">
        <f>YEAR(tbl_Sales[[#This Row],[Date]])</f>
        <v>2016</v>
      </c>
    </row>
    <row r="1958" spans="1:17" x14ac:dyDescent="0.25">
      <c r="A1958" s="1">
        <v>42555</v>
      </c>
      <c r="B1958">
        <v>2450000</v>
      </c>
      <c r="C1958" t="s">
        <v>2</v>
      </c>
      <c r="D1958" t="s">
        <v>12427</v>
      </c>
      <c r="E1958" t="s">
        <v>10</v>
      </c>
      <c r="F1958">
        <v>3103</v>
      </c>
      <c r="G1958">
        <v>5</v>
      </c>
      <c r="H1958">
        <v>2</v>
      </c>
      <c r="I1958">
        <v>2</v>
      </c>
      <c r="J1958">
        <v>981</v>
      </c>
      <c r="K1958">
        <v>1960</v>
      </c>
      <c r="L1958" t="s">
        <v>2112</v>
      </c>
      <c r="M1958" t="s">
        <v>274</v>
      </c>
      <c r="N1958" t="s">
        <v>101</v>
      </c>
      <c r="O1958" s="6" t="str">
        <f>INDEX(lkp_Region,MATCH(tbl_Sales[[#This Row],[Suburb]],lkp_Suburb,0))</f>
        <v>Southern Metropolitan</v>
      </c>
      <c r="P1958" s="6">
        <f>MONTH(tbl_Sales[[#This Row],[Date]])</f>
        <v>7</v>
      </c>
      <c r="Q1958" s="6">
        <f>YEAR(tbl_Sales[[#This Row],[Date]])</f>
        <v>2016</v>
      </c>
    </row>
    <row r="1959" spans="1:17" x14ac:dyDescent="0.25">
      <c r="A1959" s="1">
        <v>42555</v>
      </c>
      <c r="B1959">
        <v>1750000</v>
      </c>
      <c r="C1959" t="s">
        <v>51</v>
      </c>
      <c r="D1959" t="s">
        <v>12429</v>
      </c>
      <c r="E1959" t="s">
        <v>10</v>
      </c>
      <c r="F1959">
        <v>3186</v>
      </c>
      <c r="G1959">
        <v>3</v>
      </c>
      <c r="H1959">
        <v>2</v>
      </c>
      <c r="I1959">
        <v>2</v>
      </c>
      <c r="J1959">
        <v>352</v>
      </c>
      <c r="L1959" t="s">
        <v>2113</v>
      </c>
      <c r="M1959" t="s">
        <v>105</v>
      </c>
      <c r="N1959" t="s">
        <v>107</v>
      </c>
      <c r="O1959" s="6" t="str">
        <f>INDEX(lkp_Region,MATCH(tbl_Sales[[#This Row],[Suburb]],lkp_Suburb,0))</f>
        <v>Southern Metropolitan</v>
      </c>
      <c r="P1959" s="6">
        <f>MONTH(tbl_Sales[[#This Row],[Date]])</f>
        <v>7</v>
      </c>
      <c r="Q1959" s="6">
        <f>YEAR(tbl_Sales[[#This Row],[Date]])</f>
        <v>2016</v>
      </c>
    </row>
    <row r="1960" spans="1:17" x14ac:dyDescent="0.25">
      <c r="A1960" s="1">
        <v>42555</v>
      </c>
      <c r="B1960">
        <v>620000</v>
      </c>
      <c r="C1960" t="s">
        <v>2</v>
      </c>
      <c r="D1960" t="s">
        <v>12427</v>
      </c>
      <c r="E1960" t="s">
        <v>5</v>
      </c>
      <c r="F1960">
        <v>3081</v>
      </c>
      <c r="G1960">
        <v>2</v>
      </c>
      <c r="H1960">
        <v>1</v>
      </c>
      <c r="I1960">
        <v>2</v>
      </c>
      <c r="J1960">
        <v>668</v>
      </c>
      <c r="K1960">
        <v>1950</v>
      </c>
      <c r="L1960" t="s">
        <v>2114</v>
      </c>
      <c r="M1960" t="s">
        <v>148</v>
      </c>
      <c r="N1960" t="s">
        <v>150</v>
      </c>
      <c r="O1960" s="6" t="str">
        <f>INDEX(lkp_Region,MATCH(tbl_Sales[[#This Row],[Suburb]],lkp_Suburb,0))</f>
        <v>Eastern Metropolitan</v>
      </c>
      <c r="P1960" s="6">
        <f>MONTH(tbl_Sales[[#This Row],[Date]])</f>
        <v>7</v>
      </c>
      <c r="Q1960" s="6">
        <f>YEAR(tbl_Sales[[#This Row],[Date]])</f>
        <v>2016</v>
      </c>
    </row>
    <row r="1961" spans="1:17" x14ac:dyDescent="0.25">
      <c r="A1961" s="1">
        <v>42556</v>
      </c>
      <c r="B1961">
        <v>1570000</v>
      </c>
      <c r="C1961" t="s">
        <v>2</v>
      </c>
      <c r="D1961" t="s">
        <v>12429</v>
      </c>
      <c r="E1961" t="s">
        <v>10</v>
      </c>
      <c r="F1961">
        <v>3121</v>
      </c>
      <c r="G1961">
        <v>3</v>
      </c>
      <c r="H1961">
        <v>1</v>
      </c>
      <c r="I1961">
        <v>2</v>
      </c>
      <c r="J1961">
        <v>248</v>
      </c>
      <c r="L1961" t="s">
        <v>2115</v>
      </c>
      <c r="M1961" t="s">
        <v>6</v>
      </c>
      <c r="N1961" t="s">
        <v>8</v>
      </c>
      <c r="O1961" s="6" t="str">
        <f>INDEX(lkp_Region,MATCH(tbl_Sales[[#This Row],[Suburb]],lkp_Suburb,0))</f>
        <v>Northern Metropolitan</v>
      </c>
      <c r="P1961" s="6">
        <f>MONTH(tbl_Sales[[#This Row],[Date]])</f>
        <v>7</v>
      </c>
      <c r="Q1961" s="6">
        <f>YEAR(tbl_Sales[[#This Row],[Date]])</f>
        <v>2016</v>
      </c>
    </row>
    <row r="1962" spans="1:17" x14ac:dyDescent="0.25">
      <c r="A1962" s="1">
        <v>42556</v>
      </c>
      <c r="B1962">
        <v>2000000</v>
      </c>
      <c r="C1962" t="s">
        <v>2</v>
      </c>
      <c r="D1962" t="s">
        <v>12425</v>
      </c>
      <c r="E1962" t="s">
        <v>10</v>
      </c>
      <c r="F1962">
        <v>3127</v>
      </c>
      <c r="G1962">
        <v>4</v>
      </c>
      <c r="H1962">
        <v>2</v>
      </c>
      <c r="I1962">
        <v>1</v>
      </c>
      <c r="J1962">
        <v>626</v>
      </c>
      <c r="K1962">
        <v>1929</v>
      </c>
      <c r="L1962" t="s">
        <v>2116</v>
      </c>
      <c r="M1962" t="s">
        <v>34</v>
      </c>
      <c r="N1962" t="s">
        <v>14</v>
      </c>
      <c r="O1962" s="6" t="str">
        <f>INDEX(lkp_Region,MATCH(tbl_Sales[[#This Row],[Suburb]],lkp_Suburb,0))</f>
        <v>Eastern Metropolitan</v>
      </c>
      <c r="P1962" s="6">
        <f>MONTH(tbl_Sales[[#This Row],[Date]])</f>
        <v>7</v>
      </c>
      <c r="Q1962" s="6">
        <f>YEAR(tbl_Sales[[#This Row],[Date]])</f>
        <v>2016</v>
      </c>
    </row>
    <row r="1963" spans="1:17" x14ac:dyDescent="0.25">
      <c r="A1963" s="1">
        <v>42556</v>
      </c>
      <c r="B1963">
        <v>400000</v>
      </c>
      <c r="C1963" t="s">
        <v>13</v>
      </c>
      <c r="D1963" t="s">
        <v>12432</v>
      </c>
      <c r="E1963" t="s">
        <v>5</v>
      </c>
      <c r="F1963">
        <v>3182</v>
      </c>
      <c r="G1963">
        <v>2</v>
      </c>
      <c r="H1963">
        <v>1</v>
      </c>
      <c r="I1963">
        <v>1</v>
      </c>
      <c r="J1963">
        <v>797</v>
      </c>
      <c r="K1963">
        <v>1970</v>
      </c>
      <c r="L1963" t="s">
        <v>2117</v>
      </c>
      <c r="M1963" t="s">
        <v>156</v>
      </c>
      <c r="N1963" t="s">
        <v>26</v>
      </c>
      <c r="O1963" s="6" t="str">
        <f>INDEX(lkp_Region,MATCH(tbl_Sales[[#This Row],[Suburb]],lkp_Suburb,0))</f>
        <v>Southern Metropolitan</v>
      </c>
      <c r="P1963" s="6">
        <f>MONTH(tbl_Sales[[#This Row],[Date]])</f>
        <v>7</v>
      </c>
      <c r="Q1963" s="6">
        <f>YEAR(tbl_Sales[[#This Row],[Date]])</f>
        <v>2016</v>
      </c>
    </row>
    <row r="1964" spans="1:17" x14ac:dyDescent="0.25">
      <c r="A1964" s="1">
        <v>42556</v>
      </c>
      <c r="B1964">
        <v>647000</v>
      </c>
      <c r="C1964" t="s">
        <v>13</v>
      </c>
      <c r="D1964" t="s">
        <v>12430</v>
      </c>
      <c r="E1964" t="s">
        <v>10</v>
      </c>
      <c r="F1964">
        <v>3206</v>
      </c>
      <c r="G1964">
        <v>2</v>
      </c>
      <c r="H1964">
        <v>1</v>
      </c>
      <c r="I1964">
        <v>1</v>
      </c>
      <c r="J1964">
        <v>0</v>
      </c>
      <c r="L1964" t="s">
        <v>2118</v>
      </c>
      <c r="M1964" t="s">
        <v>113</v>
      </c>
      <c r="N1964" t="s">
        <v>26</v>
      </c>
      <c r="O1964" s="6" t="str">
        <f>INDEX(lkp_Region,MATCH(tbl_Sales[[#This Row],[Suburb]],lkp_Suburb,0))</f>
        <v>Southern Metropolitan</v>
      </c>
      <c r="P1964" s="6">
        <f>MONTH(tbl_Sales[[#This Row],[Date]])</f>
        <v>7</v>
      </c>
      <c r="Q1964" s="6">
        <f>YEAR(tbl_Sales[[#This Row],[Date]])</f>
        <v>2016</v>
      </c>
    </row>
    <row r="1965" spans="1:17" x14ac:dyDescent="0.25">
      <c r="A1965" s="1">
        <v>42556</v>
      </c>
      <c r="B1965">
        <v>650000</v>
      </c>
      <c r="C1965" t="s">
        <v>13</v>
      </c>
      <c r="D1965" t="s">
        <v>12432</v>
      </c>
      <c r="E1965" t="s">
        <v>5</v>
      </c>
      <c r="F1965">
        <v>3181</v>
      </c>
      <c r="G1965">
        <v>2</v>
      </c>
      <c r="H1965">
        <v>1</v>
      </c>
      <c r="I1965">
        <v>1</v>
      </c>
      <c r="J1965">
        <v>0</v>
      </c>
      <c r="K1965">
        <v>2014</v>
      </c>
      <c r="L1965" t="s">
        <v>2119</v>
      </c>
      <c r="M1965" t="s">
        <v>431</v>
      </c>
      <c r="N1965" t="s">
        <v>26</v>
      </c>
      <c r="O1965" s="6" t="str">
        <f>INDEX(lkp_Region,MATCH(tbl_Sales[[#This Row],[Suburb]],lkp_Suburb,0))</f>
        <v>Southern Metropolitan</v>
      </c>
      <c r="P1965" s="6">
        <f>MONTH(tbl_Sales[[#This Row],[Date]])</f>
        <v>7</v>
      </c>
      <c r="Q1965" s="6">
        <f>YEAR(tbl_Sales[[#This Row],[Date]])</f>
        <v>2016</v>
      </c>
    </row>
    <row r="1966" spans="1:17" x14ac:dyDescent="0.25">
      <c r="A1966" s="1">
        <v>42556</v>
      </c>
      <c r="B1966">
        <v>370000</v>
      </c>
      <c r="C1966" t="s">
        <v>13</v>
      </c>
      <c r="D1966" t="s">
        <v>12427</v>
      </c>
      <c r="E1966" t="s">
        <v>10</v>
      </c>
      <c r="F1966">
        <v>3056</v>
      </c>
      <c r="G1966">
        <v>1</v>
      </c>
      <c r="H1966">
        <v>1</v>
      </c>
      <c r="I1966">
        <v>1</v>
      </c>
      <c r="J1966">
        <v>0</v>
      </c>
      <c r="K1966">
        <v>1965</v>
      </c>
      <c r="L1966" t="s">
        <v>2120</v>
      </c>
      <c r="M1966" t="s">
        <v>117</v>
      </c>
      <c r="N1966" t="s">
        <v>18</v>
      </c>
      <c r="O1966" s="6" t="str">
        <f>INDEX(lkp_Region,MATCH(tbl_Sales[[#This Row],[Suburb]],lkp_Suburb,0))</f>
        <v>Northern Metropolitan</v>
      </c>
      <c r="P1966" s="6">
        <f>MONTH(tbl_Sales[[#This Row],[Date]])</f>
        <v>7</v>
      </c>
      <c r="Q1966" s="6">
        <f>YEAR(tbl_Sales[[#This Row],[Date]])</f>
        <v>2016</v>
      </c>
    </row>
    <row r="1967" spans="1:17" x14ac:dyDescent="0.25">
      <c r="A1967" s="1">
        <v>42556</v>
      </c>
      <c r="B1967">
        <v>470000</v>
      </c>
      <c r="C1967" t="s">
        <v>13</v>
      </c>
      <c r="D1967" t="s">
        <v>12423</v>
      </c>
      <c r="E1967" t="s">
        <v>5</v>
      </c>
      <c r="F1967">
        <v>3046</v>
      </c>
      <c r="G1967">
        <v>2</v>
      </c>
      <c r="H1967">
        <v>1</v>
      </c>
      <c r="I1967">
        <v>1</v>
      </c>
      <c r="J1967">
        <v>138</v>
      </c>
      <c r="K1967">
        <v>2009</v>
      </c>
      <c r="L1967" t="s">
        <v>2121</v>
      </c>
      <c r="M1967" t="s">
        <v>680</v>
      </c>
      <c r="N1967" t="s">
        <v>18</v>
      </c>
      <c r="O1967" s="6" t="str">
        <f>INDEX(lkp_Region,MATCH(tbl_Sales[[#This Row],[Suburb]],lkp_Suburb,0))</f>
        <v>Northern Metropolitan</v>
      </c>
      <c r="P1967" s="6">
        <f>MONTH(tbl_Sales[[#This Row],[Date]])</f>
        <v>7</v>
      </c>
      <c r="Q1967" s="6">
        <f>YEAR(tbl_Sales[[#This Row],[Date]])</f>
        <v>2016</v>
      </c>
    </row>
    <row r="1968" spans="1:17" x14ac:dyDescent="0.25">
      <c r="A1968" s="1">
        <v>42556</v>
      </c>
      <c r="B1968">
        <v>750000</v>
      </c>
      <c r="C1968" t="s">
        <v>13</v>
      </c>
      <c r="D1968" t="s">
        <v>12427</v>
      </c>
      <c r="E1968" t="s">
        <v>10</v>
      </c>
      <c r="F1968">
        <v>3141</v>
      </c>
      <c r="G1968">
        <v>3</v>
      </c>
      <c r="H1968">
        <v>2</v>
      </c>
      <c r="I1968">
        <v>2</v>
      </c>
      <c r="J1968">
        <v>0</v>
      </c>
      <c r="L1968" t="s">
        <v>2122</v>
      </c>
      <c r="M1968" t="s">
        <v>111</v>
      </c>
      <c r="N1968" t="s">
        <v>88</v>
      </c>
      <c r="O1968" s="6" t="str">
        <f>INDEX(lkp_Region,MATCH(tbl_Sales[[#This Row],[Suburb]],lkp_Suburb,0))</f>
        <v>Southern Metropolitan</v>
      </c>
      <c r="P1968" s="6">
        <f>MONTH(tbl_Sales[[#This Row],[Date]])</f>
        <v>7</v>
      </c>
      <c r="Q1968" s="6">
        <f>YEAR(tbl_Sales[[#This Row],[Date]])</f>
        <v>2016</v>
      </c>
    </row>
    <row r="1969" spans="1:17" x14ac:dyDescent="0.25">
      <c r="A1969" s="1">
        <v>42556</v>
      </c>
      <c r="B1969">
        <v>3520000</v>
      </c>
      <c r="C1969" t="s">
        <v>2</v>
      </c>
      <c r="D1969" t="s">
        <v>12429</v>
      </c>
      <c r="E1969" t="s">
        <v>10</v>
      </c>
      <c r="F1969">
        <v>3002</v>
      </c>
      <c r="G1969">
        <v>3</v>
      </c>
      <c r="H1969">
        <v>2</v>
      </c>
      <c r="I1969">
        <v>3</v>
      </c>
      <c r="J1969">
        <v>364</v>
      </c>
      <c r="L1969" t="s">
        <v>2123</v>
      </c>
      <c r="M1969" t="s">
        <v>1176</v>
      </c>
      <c r="N1969" t="s">
        <v>88</v>
      </c>
      <c r="O1969" s="6" t="str">
        <f>INDEX(lkp_Region,MATCH(tbl_Sales[[#This Row],[Suburb]],lkp_Suburb,0))</f>
        <v>Northern Metropolitan</v>
      </c>
      <c r="P1969" s="6">
        <f>MONTH(tbl_Sales[[#This Row],[Date]])</f>
        <v>7</v>
      </c>
      <c r="Q1969" s="6">
        <f>YEAR(tbl_Sales[[#This Row],[Date]])</f>
        <v>2016</v>
      </c>
    </row>
    <row r="1970" spans="1:17" x14ac:dyDescent="0.25">
      <c r="A1970" s="1">
        <v>42556</v>
      </c>
      <c r="B1970">
        <v>800000</v>
      </c>
      <c r="C1970" t="s">
        <v>2</v>
      </c>
      <c r="D1970" t="s">
        <v>12429</v>
      </c>
      <c r="E1970" t="s">
        <v>10</v>
      </c>
      <c r="F1970">
        <v>3011</v>
      </c>
      <c r="G1970">
        <v>2</v>
      </c>
      <c r="H1970">
        <v>1</v>
      </c>
      <c r="I1970">
        <v>2</v>
      </c>
      <c r="J1970">
        <v>260</v>
      </c>
      <c r="K1970">
        <v>1940</v>
      </c>
      <c r="L1970" t="s">
        <v>2124</v>
      </c>
      <c r="M1970" t="s">
        <v>22</v>
      </c>
      <c r="N1970" t="s">
        <v>21</v>
      </c>
      <c r="O1970" s="6" t="str">
        <f>INDEX(lkp_Region,MATCH(tbl_Sales[[#This Row],[Suburb]],lkp_Suburb,0))</f>
        <v>Western Metropolitan</v>
      </c>
      <c r="P1970" s="6">
        <f>MONTH(tbl_Sales[[#This Row],[Date]])</f>
        <v>7</v>
      </c>
      <c r="Q1970" s="6">
        <f>YEAR(tbl_Sales[[#This Row],[Date]])</f>
        <v>2016</v>
      </c>
    </row>
    <row r="1971" spans="1:17" x14ac:dyDescent="0.25">
      <c r="A1971" s="1">
        <v>42556</v>
      </c>
      <c r="B1971">
        <v>350000</v>
      </c>
      <c r="C1971" t="s">
        <v>2</v>
      </c>
      <c r="D1971" t="s">
        <v>12423</v>
      </c>
      <c r="E1971" t="s">
        <v>5</v>
      </c>
      <c r="F1971">
        <v>3047</v>
      </c>
      <c r="G1971">
        <v>3</v>
      </c>
      <c r="H1971">
        <v>1</v>
      </c>
      <c r="I1971">
        <v>2</v>
      </c>
      <c r="J1971">
        <v>600</v>
      </c>
      <c r="K1971">
        <v>1950</v>
      </c>
      <c r="L1971" t="s">
        <v>2125</v>
      </c>
      <c r="M1971" t="s">
        <v>779</v>
      </c>
      <c r="N1971" t="s">
        <v>195</v>
      </c>
      <c r="O1971" s="6" t="str">
        <f>INDEX(lkp_Region,MATCH(tbl_Sales[[#This Row],[Suburb]],lkp_Suburb,0))</f>
        <v>Northern Metropolitan</v>
      </c>
      <c r="P1971" s="6">
        <f>MONTH(tbl_Sales[[#This Row],[Date]])</f>
        <v>7</v>
      </c>
      <c r="Q1971" s="6">
        <f>YEAR(tbl_Sales[[#This Row],[Date]])</f>
        <v>2016</v>
      </c>
    </row>
    <row r="1972" spans="1:17" x14ac:dyDescent="0.25">
      <c r="A1972" s="1">
        <v>42556</v>
      </c>
      <c r="B1972">
        <v>730000</v>
      </c>
      <c r="C1972" t="s">
        <v>13</v>
      </c>
      <c r="D1972" t="s">
        <v>12423</v>
      </c>
      <c r="E1972" t="s">
        <v>5</v>
      </c>
      <c r="F1972">
        <v>3018</v>
      </c>
      <c r="G1972">
        <v>3</v>
      </c>
      <c r="H1972">
        <v>2</v>
      </c>
      <c r="I1972">
        <v>1</v>
      </c>
      <c r="J1972">
        <v>70</v>
      </c>
      <c r="K1972">
        <v>2014</v>
      </c>
      <c r="L1972" t="s">
        <v>2126</v>
      </c>
      <c r="M1972" t="s">
        <v>67</v>
      </c>
      <c r="N1972" t="s">
        <v>69</v>
      </c>
      <c r="O1972" s="6" t="str">
        <f>INDEX(lkp_Region,MATCH(tbl_Sales[[#This Row],[Suburb]],lkp_Suburb,0))</f>
        <v>Western Metropolitan</v>
      </c>
      <c r="P1972" s="6">
        <f>MONTH(tbl_Sales[[#This Row],[Date]])</f>
        <v>7</v>
      </c>
      <c r="Q1972" s="6">
        <f>YEAR(tbl_Sales[[#This Row],[Date]])</f>
        <v>2016</v>
      </c>
    </row>
    <row r="1973" spans="1:17" x14ac:dyDescent="0.25">
      <c r="A1973" s="1">
        <v>42556</v>
      </c>
      <c r="B1973">
        <v>1002500</v>
      </c>
      <c r="C1973" t="s">
        <v>2</v>
      </c>
      <c r="D1973" t="s">
        <v>12431</v>
      </c>
      <c r="E1973" t="s">
        <v>10</v>
      </c>
      <c r="F1973">
        <v>3015</v>
      </c>
      <c r="G1973">
        <v>3</v>
      </c>
      <c r="H1973">
        <v>1</v>
      </c>
      <c r="I1973">
        <v>2</v>
      </c>
      <c r="J1973">
        <v>501</v>
      </c>
      <c r="L1973" t="s">
        <v>2127</v>
      </c>
      <c r="M1973" t="s">
        <v>133</v>
      </c>
      <c r="N1973" t="s">
        <v>69</v>
      </c>
      <c r="O1973" s="6" t="str">
        <f>INDEX(lkp_Region,MATCH(tbl_Sales[[#This Row],[Suburb]],lkp_Suburb,0))</f>
        <v>Western Metropolitan</v>
      </c>
      <c r="P1973" s="6">
        <f>MONTH(tbl_Sales[[#This Row],[Date]])</f>
        <v>7</v>
      </c>
      <c r="Q1973" s="6">
        <f>YEAR(tbl_Sales[[#This Row],[Date]])</f>
        <v>2016</v>
      </c>
    </row>
    <row r="1974" spans="1:17" x14ac:dyDescent="0.25">
      <c r="A1974" s="1">
        <v>42556</v>
      </c>
      <c r="B1974">
        <v>1035000</v>
      </c>
      <c r="C1974" t="s">
        <v>2</v>
      </c>
      <c r="D1974" t="s">
        <v>12425</v>
      </c>
      <c r="E1974" t="s">
        <v>5</v>
      </c>
      <c r="F1974">
        <v>3165</v>
      </c>
      <c r="G1974">
        <v>4</v>
      </c>
      <c r="H1974">
        <v>1</v>
      </c>
      <c r="I1974">
        <v>2</v>
      </c>
      <c r="J1974">
        <v>610</v>
      </c>
      <c r="K1974">
        <v>1950</v>
      </c>
      <c r="L1974" t="s">
        <v>2128</v>
      </c>
      <c r="M1974" t="s">
        <v>138</v>
      </c>
      <c r="N1974" t="s">
        <v>57</v>
      </c>
      <c r="O1974" s="6" t="str">
        <f>INDEX(lkp_Region,MATCH(tbl_Sales[[#This Row],[Suburb]],lkp_Suburb,0))</f>
        <v>Southern Metropolitan</v>
      </c>
      <c r="P1974" s="6">
        <f>MONTH(tbl_Sales[[#This Row],[Date]])</f>
        <v>7</v>
      </c>
      <c r="Q1974" s="6">
        <f>YEAR(tbl_Sales[[#This Row],[Date]])</f>
        <v>2016</v>
      </c>
    </row>
    <row r="1975" spans="1:17" x14ac:dyDescent="0.25">
      <c r="A1975" s="1">
        <v>42556</v>
      </c>
      <c r="B1975">
        <v>1365000</v>
      </c>
      <c r="C1975" t="s">
        <v>2</v>
      </c>
      <c r="D1975" t="s">
        <v>12427</v>
      </c>
      <c r="E1975" t="s">
        <v>5</v>
      </c>
      <c r="F1975">
        <v>3165</v>
      </c>
      <c r="G1975">
        <v>4</v>
      </c>
      <c r="H1975">
        <v>1</v>
      </c>
      <c r="I1975">
        <v>1</v>
      </c>
      <c r="J1975">
        <v>582</v>
      </c>
      <c r="K1975">
        <v>1960</v>
      </c>
      <c r="L1975" t="s">
        <v>2129</v>
      </c>
      <c r="M1975" t="s">
        <v>138</v>
      </c>
      <c r="N1975" t="s">
        <v>57</v>
      </c>
      <c r="O1975" s="6" t="str">
        <f>INDEX(lkp_Region,MATCH(tbl_Sales[[#This Row],[Suburb]],lkp_Suburb,0))</f>
        <v>Southern Metropolitan</v>
      </c>
      <c r="P1975" s="6">
        <f>MONTH(tbl_Sales[[#This Row],[Date]])</f>
        <v>7</v>
      </c>
      <c r="Q1975" s="6">
        <f>YEAR(tbl_Sales[[#This Row],[Date]])</f>
        <v>2016</v>
      </c>
    </row>
    <row r="1976" spans="1:17" x14ac:dyDescent="0.25">
      <c r="A1976" s="1">
        <v>42556</v>
      </c>
      <c r="B1976">
        <v>1226000</v>
      </c>
      <c r="C1976" t="s">
        <v>2</v>
      </c>
      <c r="D1976" t="s">
        <v>12428</v>
      </c>
      <c r="E1976" t="s">
        <v>10</v>
      </c>
      <c r="F1976">
        <v>3072</v>
      </c>
      <c r="G1976">
        <v>3</v>
      </c>
      <c r="H1976">
        <v>1</v>
      </c>
      <c r="I1976">
        <v>4</v>
      </c>
      <c r="J1976">
        <v>707</v>
      </c>
      <c r="L1976" t="s">
        <v>2130</v>
      </c>
      <c r="M1976" t="s">
        <v>97</v>
      </c>
      <c r="N1976" t="s">
        <v>62</v>
      </c>
      <c r="O1976" s="6" t="str">
        <f>INDEX(lkp_Region,MATCH(tbl_Sales[[#This Row],[Suburb]],lkp_Suburb,0))</f>
        <v>Northern Metropolitan</v>
      </c>
      <c r="P1976" s="6">
        <f>MONTH(tbl_Sales[[#This Row],[Date]])</f>
        <v>7</v>
      </c>
      <c r="Q1976" s="6">
        <f>YEAR(tbl_Sales[[#This Row],[Date]])</f>
        <v>2016</v>
      </c>
    </row>
    <row r="1977" spans="1:17" x14ac:dyDescent="0.25">
      <c r="A1977" s="1">
        <v>42556</v>
      </c>
      <c r="B1977">
        <v>1290000</v>
      </c>
      <c r="C1977" t="s">
        <v>2</v>
      </c>
      <c r="D1977" t="s">
        <v>12423</v>
      </c>
      <c r="E1977" t="s">
        <v>5</v>
      </c>
      <c r="F1977">
        <v>3071</v>
      </c>
      <c r="G1977">
        <v>3</v>
      </c>
      <c r="H1977">
        <v>1</v>
      </c>
      <c r="I1977">
        <v>2</v>
      </c>
      <c r="J1977">
        <v>435</v>
      </c>
      <c r="K1977">
        <v>1920</v>
      </c>
      <c r="L1977" t="s">
        <v>2131</v>
      </c>
      <c r="M1977" t="s">
        <v>60</v>
      </c>
      <c r="N1977" t="s">
        <v>62</v>
      </c>
      <c r="O1977" s="6" t="str">
        <f>INDEX(lkp_Region,MATCH(tbl_Sales[[#This Row],[Suburb]],lkp_Suburb,0))</f>
        <v>Northern Metropolitan</v>
      </c>
      <c r="P1977" s="6">
        <f>MONTH(tbl_Sales[[#This Row],[Date]])</f>
        <v>7</v>
      </c>
      <c r="Q1977" s="6">
        <f>YEAR(tbl_Sales[[#This Row],[Date]])</f>
        <v>2016</v>
      </c>
    </row>
    <row r="1978" spans="1:17" x14ac:dyDescent="0.25">
      <c r="A1978" s="1">
        <v>42556</v>
      </c>
      <c r="B1978">
        <v>1975000</v>
      </c>
      <c r="C1978" t="s">
        <v>13</v>
      </c>
      <c r="D1978" t="s">
        <v>12428</v>
      </c>
      <c r="E1978" t="s">
        <v>5</v>
      </c>
      <c r="F1978">
        <v>3122</v>
      </c>
      <c r="G1978">
        <v>3</v>
      </c>
      <c r="H1978">
        <v>2</v>
      </c>
      <c r="I1978">
        <v>1</v>
      </c>
      <c r="J1978">
        <v>0</v>
      </c>
      <c r="K1978">
        <v>2010</v>
      </c>
      <c r="L1978" t="s">
        <v>2132</v>
      </c>
      <c r="M1978" t="s">
        <v>461</v>
      </c>
      <c r="N1978" t="s">
        <v>101</v>
      </c>
      <c r="O1978" s="6" t="str">
        <f>INDEX(lkp_Region,MATCH(tbl_Sales[[#This Row],[Suburb]],lkp_Suburb,0))</f>
        <v>Southern Metropolitan</v>
      </c>
      <c r="P1978" s="6">
        <f>MONTH(tbl_Sales[[#This Row],[Date]])</f>
        <v>7</v>
      </c>
      <c r="Q1978" s="6">
        <f>YEAR(tbl_Sales[[#This Row],[Date]])</f>
        <v>2016</v>
      </c>
    </row>
    <row r="1979" spans="1:17" x14ac:dyDescent="0.25">
      <c r="A1979" s="1">
        <v>42556</v>
      </c>
      <c r="B1979">
        <v>2900000</v>
      </c>
      <c r="C1979" t="s">
        <v>2</v>
      </c>
      <c r="D1979" t="s">
        <v>12429</v>
      </c>
      <c r="E1979" t="s">
        <v>5</v>
      </c>
      <c r="F1979">
        <v>3126</v>
      </c>
      <c r="G1979">
        <v>5</v>
      </c>
      <c r="H1979">
        <v>2</v>
      </c>
      <c r="I1979">
        <v>2</v>
      </c>
      <c r="J1979">
        <v>795</v>
      </c>
      <c r="K1979">
        <v>1910</v>
      </c>
      <c r="L1979" t="s">
        <v>2133</v>
      </c>
      <c r="M1979" t="s">
        <v>232</v>
      </c>
      <c r="N1979" t="s">
        <v>101</v>
      </c>
      <c r="O1979" s="6" t="str">
        <f>INDEX(lkp_Region,MATCH(tbl_Sales[[#This Row],[Suburb]],lkp_Suburb,0))</f>
        <v>Southern Metropolitan</v>
      </c>
      <c r="P1979" s="6">
        <f>MONTH(tbl_Sales[[#This Row],[Date]])</f>
        <v>7</v>
      </c>
      <c r="Q1979" s="6">
        <f>YEAR(tbl_Sales[[#This Row],[Date]])</f>
        <v>2016</v>
      </c>
    </row>
    <row r="1980" spans="1:17" x14ac:dyDescent="0.25">
      <c r="A1980" s="1">
        <v>42556</v>
      </c>
      <c r="B1980">
        <v>4000000</v>
      </c>
      <c r="C1980" t="s">
        <v>2</v>
      </c>
      <c r="D1980" t="s">
        <v>12427</v>
      </c>
      <c r="E1980" t="s">
        <v>5</v>
      </c>
      <c r="F1980">
        <v>3104</v>
      </c>
      <c r="G1980">
        <v>5</v>
      </c>
      <c r="H1980">
        <v>5</v>
      </c>
      <c r="I1980">
        <v>4</v>
      </c>
      <c r="J1980">
        <v>1364</v>
      </c>
      <c r="K1980">
        <v>2013</v>
      </c>
      <c r="L1980" t="s">
        <v>2134</v>
      </c>
      <c r="M1980" t="s">
        <v>99</v>
      </c>
      <c r="N1980" t="s">
        <v>101</v>
      </c>
      <c r="O1980" s="6" t="str">
        <f>INDEX(lkp_Region,MATCH(tbl_Sales[[#This Row],[Suburb]],lkp_Suburb,0))</f>
        <v>Southern Metropolitan</v>
      </c>
      <c r="P1980" s="6">
        <f>MONTH(tbl_Sales[[#This Row],[Date]])</f>
        <v>7</v>
      </c>
      <c r="Q1980" s="6">
        <f>YEAR(tbl_Sales[[#This Row],[Date]])</f>
        <v>2016</v>
      </c>
    </row>
    <row r="1981" spans="1:17" x14ac:dyDescent="0.25">
      <c r="A1981" s="1">
        <v>42556</v>
      </c>
      <c r="B1981">
        <v>1067000</v>
      </c>
      <c r="C1981" t="s">
        <v>51</v>
      </c>
      <c r="D1981" t="s">
        <v>12425</v>
      </c>
      <c r="E1981" t="s">
        <v>10</v>
      </c>
      <c r="F1981">
        <v>3186</v>
      </c>
      <c r="G1981">
        <v>3</v>
      </c>
      <c r="H1981">
        <v>1</v>
      </c>
      <c r="I1981">
        <v>1</v>
      </c>
      <c r="J1981">
        <v>0</v>
      </c>
      <c r="L1981" t="s">
        <v>2135</v>
      </c>
      <c r="M1981" t="s">
        <v>105</v>
      </c>
      <c r="N1981" t="s">
        <v>107</v>
      </c>
      <c r="O1981" s="6" t="str">
        <f>INDEX(lkp_Region,MATCH(tbl_Sales[[#This Row],[Suburb]],lkp_Suburb,0))</f>
        <v>Southern Metropolitan</v>
      </c>
      <c r="P1981" s="6">
        <f>MONTH(tbl_Sales[[#This Row],[Date]])</f>
        <v>7</v>
      </c>
      <c r="Q1981" s="6">
        <f>YEAR(tbl_Sales[[#This Row],[Date]])</f>
        <v>2016</v>
      </c>
    </row>
    <row r="1982" spans="1:17" x14ac:dyDescent="0.25">
      <c r="A1982" s="1">
        <v>42556</v>
      </c>
      <c r="B1982">
        <v>590000</v>
      </c>
      <c r="C1982" t="s">
        <v>2</v>
      </c>
      <c r="D1982" t="s">
        <v>12423</v>
      </c>
      <c r="E1982" t="s">
        <v>10</v>
      </c>
      <c r="F1982">
        <v>3081</v>
      </c>
      <c r="G1982">
        <v>2</v>
      </c>
      <c r="H1982">
        <v>1</v>
      </c>
      <c r="I1982">
        <v>2</v>
      </c>
      <c r="J1982">
        <v>586</v>
      </c>
      <c r="K1982">
        <v>1955</v>
      </c>
      <c r="L1982" t="s">
        <v>2136</v>
      </c>
      <c r="M1982" t="s">
        <v>748</v>
      </c>
      <c r="N1982" t="s">
        <v>150</v>
      </c>
      <c r="O1982" s="6" t="str">
        <f>INDEX(lkp_Region,MATCH(tbl_Sales[[#This Row],[Suburb]],lkp_Suburb,0))</f>
        <v>Eastern Metropolitan</v>
      </c>
      <c r="P1982" s="6">
        <f>MONTH(tbl_Sales[[#This Row],[Date]])</f>
        <v>7</v>
      </c>
      <c r="Q1982" s="6">
        <f>YEAR(tbl_Sales[[#This Row],[Date]])</f>
        <v>2016</v>
      </c>
    </row>
    <row r="1983" spans="1:17" x14ac:dyDescent="0.25">
      <c r="A1983" s="1">
        <v>42557</v>
      </c>
      <c r="B1983">
        <v>570000</v>
      </c>
      <c r="C1983" t="s">
        <v>2</v>
      </c>
      <c r="D1983" t="s">
        <v>12427</v>
      </c>
      <c r="E1983" t="s">
        <v>10</v>
      </c>
      <c r="F1983">
        <v>3125</v>
      </c>
      <c r="G1983">
        <v>3</v>
      </c>
      <c r="H1983">
        <v>1</v>
      </c>
      <c r="I1983">
        <v>1</v>
      </c>
      <c r="J1983">
        <v>384</v>
      </c>
      <c r="K1983">
        <v>1950</v>
      </c>
      <c r="L1983" t="s">
        <v>2137</v>
      </c>
      <c r="M1983" t="s">
        <v>32</v>
      </c>
      <c r="N1983" t="s">
        <v>14</v>
      </c>
      <c r="O1983" s="6" t="str">
        <f>INDEX(lkp_Region,MATCH(tbl_Sales[[#This Row],[Suburb]],lkp_Suburb,0))</f>
        <v>Southern Metropolitan</v>
      </c>
      <c r="P1983" s="6">
        <f>MONTH(tbl_Sales[[#This Row],[Date]])</f>
        <v>7</v>
      </c>
      <c r="Q1983" s="6">
        <f>YEAR(tbl_Sales[[#This Row],[Date]])</f>
        <v>2016</v>
      </c>
    </row>
    <row r="1984" spans="1:17" x14ac:dyDescent="0.25">
      <c r="A1984" s="1">
        <v>42557</v>
      </c>
      <c r="B1984">
        <v>410000</v>
      </c>
      <c r="C1984" t="s">
        <v>13</v>
      </c>
      <c r="D1984" t="s">
        <v>12428</v>
      </c>
      <c r="E1984" t="s">
        <v>10</v>
      </c>
      <c r="F1984">
        <v>3141</v>
      </c>
      <c r="G1984">
        <v>1</v>
      </c>
      <c r="H1984">
        <v>1</v>
      </c>
      <c r="I1984">
        <v>0</v>
      </c>
      <c r="J1984">
        <v>0</v>
      </c>
      <c r="K1984">
        <v>1960</v>
      </c>
      <c r="L1984" t="s">
        <v>2138</v>
      </c>
      <c r="M1984" t="s">
        <v>111</v>
      </c>
      <c r="N1984" t="s">
        <v>76</v>
      </c>
      <c r="O1984" s="6" t="str">
        <f>INDEX(lkp_Region,MATCH(tbl_Sales[[#This Row],[Suburb]],lkp_Suburb,0))</f>
        <v>Southern Metropolitan</v>
      </c>
      <c r="P1984" s="6">
        <f>MONTH(tbl_Sales[[#This Row],[Date]])</f>
        <v>7</v>
      </c>
      <c r="Q1984" s="6">
        <f>YEAR(tbl_Sales[[#This Row],[Date]])</f>
        <v>2016</v>
      </c>
    </row>
    <row r="1985" spans="1:17" x14ac:dyDescent="0.25">
      <c r="A1985" s="1">
        <v>42557</v>
      </c>
      <c r="B1985">
        <v>450000</v>
      </c>
      <c r="C1985" t="s">
        <v>13</v>
      </c>
      <c r="D1985" t="s">
        <v>12428</v>
      </c>
      <c r="E1985" t="s">
        <v>5</v>
      </c>
      <c r="F1985">
        <v>3143</v>
      </c>
      <c r="G1985">
        <v>1</v>
      </c>
      <c r="H1985">
        <v>1</v>
      </c>
      <c r="I1985">
        <v>1</v>
      </c>
      <c r="J1985">
        <v>0</v>
      </c>
      <c r="L1985" t="s">
        <v>2139</v>
      </c>
      <c r="M1985" t="s">
        <v>283</v>
      </c>
      <c r="N1985" t="s">
        <v>76</v>
      </c>
      <c r="O1985" s="6" t="str">
        <f>INDEX(lkp_Region,MATCH(tbl_Sales[[#This Row],[Suburb]],lkp_Suburb,0))</f>
        <v>Southern Metropolitan</v>
      </c>
      <c r="P1985" s="6">
        <f>MONTH(tbl_Sales[[#This Row],[Date]])</f>
        <v>7</v>
      </c>
      <c r="Q1985" s="6">
        <f>YEAR(tbl_Sales[[#This Row],[Date]])</f>
        <v>2016</v>
      </c>
    </row>
    <row r="1986" spans="1:17" x14ac:dyDescent="0.25">
      <c r="A1986" s="1">
        <v>42557</v>
      </c>
      <c r="B1986">
        <v>465000</v>
      </c>
      <c r="C1986" t="s">
        <v>13</v>
      </c>
      <c r="D1986" t="s">
        <v>12427</v>
      </c>
      <c r="E1986" t="s">
        <v>10</v>
      </c>
      <c r="F1986">
        <v>3141</v>
      </c>
      <c r="G1986">
        <v>1</v>
      </c>
      <c r="H1986">
        <v>1</v>
      </c>
      <c r="I1986">
        <v>1</v>
      </c>
      <c r="J1986">
        <v>0</v>
      </c>
      <c r="K1986">
        <v>1970</v>
      </c>
      <c r="L1986" t="s">
        <v>2140</v>
      </c>
      <c r="M1986" t="s">
        <v>111</v>
      </c>
      <c r="N1986" t="s">
        <v>76</v>
      </c>
      <c r="O1986" s="6" t="str">
        <f>INDEX(lkp_Region,MATCH(tbl_Sales[[#This Row],[Suburb]],lkp_Suburb,0))</f>
        <v>Southern Metropolitan</v>
      </c>
      <c r="P1986" s="6">
        <f>MONTH(tbl_Sales[[#This Row],[Date]])</f>
        <v>7</v>
      </c>
      <c r="Q1986" s="6">
        <f>YEAR(tbl_Sales[[#This Row],[Date]])</f>
        <v>2016</v>
      </c>
    </row>
    <row r="1987" spans="1:17" x14ac:dyDescent="0.25">
      <c r="A1987" s="1">
        <v>42557</v>
      </c>
      <c r="B1987">
        <v>1220000</v>
      </c>
      <c r="C1987" t="s">
        <v>2</v>
      </c>
      <c r="D1987" t="s">
        <v>12428</v>
      </c>
      <c r="E1987" t="s">
        <v>10</v>
      </c>
      <c r="F1987">
        <v>3181</v>
      </c>
      <c r="G1987">
        <v>3</v>
      </c>
      <c r="H1987">
        <v>2</v>
      </c>
      <c r="I1987">
        <v>1</v>
      </c>
      <c r="J1987">
        <v>112</v>
      </c>
      <c r="K1987">
        <v>1900</v>
      </c>
      <c r="L1987" t="s">
        <v>2141</v>
      </c>
      <c r="M1987" t="s">
        <v>302</v>
      </c>
      <c r="N1987" t="s">
        <v>76</v>
      </c>
      <c r="O1987" s="6" t="str">
        <f>INDEX(lkp_Region,MATCH(tbl_Sales[[#This Row],[Suburb]],lkp_Suburb,0))</f>
        <v>Southern Metropolitan</v>
      </c>
      <c r="P1987" s="6">
        <f>MONTH(tbl_Sales[[#This Row],[Date]])</f>
        <v>7</v>
      </c>
      <c r="Q1987" s="6">
        <f>YEAR(tbl_Sales[[#This Row],[Date]])</f>
        <v>2016</v>
      </c>
    </row>
    <row r="1988" spans="1:17" x14ac:dyDescent="0.25">
      <c r="A1988" s="1">
        <v>42557</v>
      </c>
      <c r="B1988">
        <v>1250000</v>
      </c>
      <c r="C1988" t="s">
        <v>2</v>
      </c>
      <c r="D1988" t="s">
        <v>12427</v>
      </c>
      <c r="E1988" t="s">
        <v>10</v>
      </c>
      <c r="F1988">
        <v>3182</v>
      </c>
      <c r="G1988">
        <v>2</v>
      </c>
      <c r="H1988">
        <v>1</v>
      </c>
      <c r="I1988">
        <v>4</v>
      </c>
      <c r="J1988">
        <v>147</v>
      </c>
      <c r="L1988" t="s">
        <v>2142</v>
      </c>
      <c r="M1988" t="s">
        <v>156</v>
      </c>
      <c r="N1988" t="s">
        <v>26</v>
      </c>
      <c r="O1988" s="6" t="str">
        <f>INDEX(lkp_Region,MATCH(tbl_Sales[[#This Row],[Suburb]],lkp_Suburb,0))</f>
        <v>Southern Metropolitan</v>
      </c>
      <c r="P1988" s="6">
        <f>MONTH(tbl_Sales[[#This Row],[Date]])</f>
        <v>7</v>
      </c>
      <c r="Q1988" s="6">
        <f>YEAR(tbl_Sales[[#This Row],[Date]])</f>
        <v>2016</v>
      </c>
    </row>
    <row r="1989" spans="1:17" x14ac:dyDescent="0.25">
      <c r="A1989" s="1">
        <v>42557</v>
      </c>
      <c r="B1989">
        <v>725000</v>
      </c>
      <c r="C1989" t="s">
        <v>2</v>
      </c>
      <c r="D1989" t="s">
        <v>12428</v>
      </c>
      <c r="E1989" t="s">
        <v>10</v>
      </c>
      <c r="F1989">
        <v>3046</v>
      </c>
      <c r="G1989">
        <v>3</v>
      </c>
      <c r="H1989">
        <v>2</v>
      </c>
      <c r="I1989">
        <v>4</v>
      </c>
      <c r="J1989">
        <v>560</v>
      </c>
      <c r="L1989" t="s">
        <v>2143</v>
      </c>
      <c r="M1989" t="s">
        <v>391</v>
      </c>
      <c r="N1989" t="s">
        <v>18</v>
      </c>
      <c r="O1989" s="6" t="str">
        <f>INDEX(lkp_Region,MATCH(tbl_Sales[[#This Row],[Suburb]],lkp_Suburb,0))</f>
        <v>Northern Metropolitan</v>
      </c>
      <c r="P1989" s="6">
        <f>MONTH(tbl_Sales[[#This Row],[Date]])</f>
        <v>7</v>
      </c>
      <c r="Q1989" s="6">
        <f>YEAR(tbl_Sales[[#This Row],[Date]])</f>
        <v>2016</v>
      </c>
    </row>
    <row r="1990" spans="1:17" x14ac:dyDescent="0.25">
      <c r="A1990" s="1">
        <v>42557</v>
      </c>
      <c r="B1990">
        <v>1815000</v>
      </c>
      <c r="C1990" t="s">
        <v>2</v>
      </c>
      <c r="D1990" t="s">
        <v>12427</v>
      </c>
      <c r="E1990" t="s">
        <v>10</v>
      </c>
      <c r="F1990">
        <v>3057</v>
      </c>
      <c r="G1990">
        <v>4</v>
      </c>
      <c r="H1990">
        <v>1</v>
      </c>
      <c r="I1990">
        <v>1</v>
      </c>
      <c r="J1990">
        <v>233</v>
      </c>
      <c r="K1990">
        <v>1890</v>
      </c>
      <c r="L1990" t="s">
        <v>2144</v>
      </c>
      <c r="M1990" t="s">
        <v>83</v>
      </c>
      <c r="N1990" t="s">
        <v>18</v>
      </c>
      <c r="O1990" s="6" t="str">
        <f>INDEX(lkp_Region,MATCH(tbl_Sales[[#This Row],[Suburb]],lkp_Suburb,0))</f>
        <v>Northern Metropolitan</v>
      </c>
      <c r="P1990" s="6">
        <f>MONTH(tbl_Sales[[#This Row],[Date]])</f>
        <v>7</v>
      </c>
      <c r="Q1990" s="6">
        <f>YEAR(tbl_Sales[[#This Row],[Date]])</f>
        <v>2016</v>
      </c>
    </row>
    <row r="1991" spans="1:17" x14ac:dyDescent="0.25">
      <c r="A1991" s="1">
        <v>42557</v>
      </c>
      <c r="B1991">
        <v>752000</v>
      </c>
      <c r="C1991" t="s">
        <v>51</v>
      </c>
      <c r="D1991" t="s">
        <v>12429</v>
      </c>
      <c r="E1991" t="s">
        <v>10</v>
      </c>
      <c r="F1991">
        <v>3148</v>
      </c>
      <c r="G1991">
        <v>3</v>
      </c>
      <c r="H1991">
        <v>2</v>
      </c>
      <c r="I1991">
        <v>1</v>
      </c>
      <c r="J1991">
        <v>182</v>
      </c>
      <c r="L1991" t="s">
        <v>2145</v>
      </c>
      <c r="M1991" t="s">
        <v>29</v>
      </c>
      <c r="N1991" t="s">
        <v>31</v>
      </c>
      <c r="O1991" s="6" t="str">
        <f>INDEX(lkp_Region,MATCH(tbl_Sales[[#This Row],[Suburb]],lkp_Suburb,0))</f>
        <v>Southern Metropolitan</v>
      </c>
      <c r="P1991" s="6">
        <f>MONTH(tbl_Sales[[#This Row],[Date]])</f>
        <v>7</v>
      </c>
      <c r="Q1991" s="6">
        <f>YEAR(tbl_Sales[[#This Row],[Date]])</f>
        <v>2016</v>
      </c>
    </row>
    <row r="1992" spans="1:17" x14ac:dyDescent="0.25">
      <c r="A1992" s="1">
        <v>42557</v>
      </c>
      <c r="B1992">
        <v>360000</v>
      </c>
      <c r="C1992" t="s">
        <v>13</v>
      </c>
      <c r="D1992" t="s">
        <v>12424</v>
      </c>
      <c r="E1992" t="s">
        <v>5</v>
      </c>
      <c r="F1992">
        <v>3000</v>
      </c>
      <c r="G1992">
        <v>2</v>
      </c>
      <c r="H1992">
        <v>1</v>
      </c>
      <c r="I1992">
        <v>1</v>
      </c>
      <c r="J1992">
        <v>1136</v>
      </c>
      <c r="K1992">
        <v>2009</v>
      </c>
      <c r="L1992" t="s">
        <v>2146</v>
      </c>
      <c r="M1992" t="s">
        <v>88</v>
      </c>
      <c r="N1992" t="s">
        <v>88</v>
      </c>
      <c r="O1992" s="6" t="str">
        <f>INDEX(lkp_Region,MATCH(tbl_Sales[[#This Row],[Suburb]],lkp_Suburb,0))</f>
        <v>Northern Metropolitan</v>
      </c>
      <c r="P1992" s="6">
        <f>MONTH(tbl_Sales[[#This Row],[Date]])</f>
        <v>7</v>
      </c>
      <c r="Q1992" s="6">
        <f>YEAR(tbl_Sales[[#This Row],[Date]])</f>
        <v>2016</v>
      </c>
    </row>
    <row r="1993" spans="1:17" x14ac:dyDescent="0.25">
      <c r="A1993" s="1">
        <v>42557</v>
      </c>
      <c r="B1993">
        <v>565000</v>
      </c>
      <c r="C1993" t="s">
        <v>13</v>
      </c>
      <c r="D1993" t="s">
        <v>12429</v>
      </c>
      <c r="E1993" t="s">
        <v>5</v>
      </c>
      <c r="F1993">
        <v>3002</v>
      </c>
      <c r="G1993">
        <v>1</v>
      </c>
      <c r="H1993">
        <v>1</v>
      </c>
      <c r="I1993">
        <v>0</v>
      </c>
      <c r="J1993">
        <v>0</v>
      </c>
      <c r="L1993" t="s">
        <v>2147</v>
      </c>
      <c r="M1993" t="s">
        <v>1176</v>
      </c>
      <c r="N1993" t="s">
        <v>88</v>
      </c>
      <c r="O1993" s="6" t="str">
        <f>INDEX(lkp_Region,MATCH(tbl_Sales[[#This Row],[Suburb]],lkp_Suburb,0))</f>
        <v>Northern Metropolitan</v>
      </c>
      <c r="P1993" s="6">
        <f>MONTH(tbl_Sales[[#This Row],[Date]])</f>
        <v>7</v>
      </c>
      <c r="Q1993" s="6">
        <f>YEAR(tbl_Sales[[#This Row],[Date]])</f>
        <v>2016</v>
      </c>
    </row>
    <row r="1994" spans="1:17" x14ac:dyDescent="0.25">
      <c r="A1994" s="1">
        <v>42557</v>
      </c>
      <c r="B1994">
        <v>1325000</v>
      </c>
      <c r="C1994" t="s">
        <v>2</v>
      </c>
      <c r="D1994" t="s">
        <v>12425</v>
      </c>
      <c r="E1994" t="s">
        <v>10</v>
      </c>
      <c r="F1994">
        <v>3107</v>
      </c>
      <c r="G1994">
        <v>4</v>
      </c>
      <c r="H1994">
        <v>3</v>
      </c>
      <c r="I1994">
        <v>2</v>
      </c>
      <c r="J1994">
        <v>740</v>
      </c>
      <c r="L1994" t="s">
        <v>2148</v>
      </c>
      <c r="M1994" t="s">
        <v>586</v>
      </c>
      <c r="N1994" t="s">
        <v>128</v>
      </c>
      <c r="O1994" s="6" t="str">
        <f>INDEX(lkp_Region,MATCH(tbl_Sales[[#This Row],[Suburb]],lkp_Suburb,0))</f>
        <v>Eastern Metropolitan</v>
      </c>
      <c r="P1994" s="6">
        <f>MONTH(tbl_Sales[[#This Row],[Date]])</f>
        <v>7</v>
      </c>
      <c r="Q1994" s="6">
        <f>YEAR(tbl_Sales[[#This Row],[Date]])</f>
        <v>2016</v>
      </c>
    </row>
    <row r="1995" spans="1:17" x14ac:dyDescent="0.25">
      <c r="A1995" s="1">
        <v>42557</v>
      </c>
      <c r="B1995">
        <v>292000</v>
      </c>
      <c r="C1995" t="s">
        <v>13</v>
      </c>
      <c r="D1995" t="s">
        <v>12431</v>
      </c>
      <c r="E1995" t="s">
        <v>10</v>
      </c>
      <c r="F1995">
        <v>3025</v>
      </c>
      <c r="G1995">
        <v>2</v>
      </c>
      <c r="H1995">
        <v>1</v>
      </c>
      <c r="I1995">
        <v>1</v>
      </c>
      <c r="J1995">
        <v>153</v>
      </c>
      <c r="K1995">
        <v>1970</v>
      </c>
      <c r="L1995" t="s">
        <v>2149</v>
      </c>
      <c r="M1995" t="s">
        <v>91</v>
      </c>
      <c r="N1995" t="s">
        <v>69</v>
      </c>
      <c r="O1995" s="6" t="str">
        <f>INDEX(lkp_Region,MATCH(tbl_Sales[[#This Row],[Suburb]],lkp_Suburb,0))</f>
        <v>Western Metropolitan</v>
      </c>
      <c r="P1995" s="6">
        <f>MONTH(tbl_Sales[[#This Row],[Date]])</f>
        <v>7</v>
      </c>
      <c r="Q1995" s="6">
        <f>YEAR(tbl_Sales[[#This Row],[Date]])</f>
        <v>2016</v>
      </c>
    </row>
    <row r="1996" spans="1:17" x14ac:dyDescent="0.25">
      <c r="A1996" s="1">
        <v>42557</v>
      </c>
      <c r="B1996">
        <v>610000</v>
      </c>
      <c r="C1996" t="s">
        <v>2</v>
      </c>
      <c r="D1996" t="s">
        <v>12433</v>
      </c>
      <c r="E1996" t="s">
        <v>10</v>
      </c>
      <c r="F1996">
        <v>3025</v>
      </c>
      <c r="G1996">
        <v>2</v>
      </c>
      <c r="H1996">
        <v>1</v>
      </c>
      <c r="I1996">
        <v>2</v>
      </c>
      <c r="J1996">
        <v>691</v>
      </c>
      <c r="L1996" t="s">
        <v>2150</v>
      </c>
      <c r="M1996" t="s">
        <v>91</v>
      </c>
      <c r="N1996" t="s">
        <v>69</v>
      </c>
      <c r="O1996" s="6" t="str">
        <f>INDEX(lkp_Region,MATCH(tbl_Sales[[#This Row],[Suburb]],lkp_Suburb,0))</f>
        <v>Western Metropolitan</v>
      </c>
      <c r="P1996" s="6">
        <f>MONTH(tbl_Sales[[#This Row],[Date]])</f>
        <v>7</v>
      </c>
      <c r="Q1996" s="6">
        <f>YEAR(tbl_Sales[[#This Row],[Date]])</f>
        <v>2016</v>
      </c>
    </row>
    <row r="1997" spans="1:17" x14ac:dyDescent="0.25">
      <c r="A1997" s="1">
        <v>42557</v>
      </c>
      <c r="B1997">
        <v>650000</v>
      </c>
      <c r="C1997" t="s">
        <v>51</v>
      </c>
      <c r="D1997" t="s">
        <v>12430</v>
      </c>
      <c r="E1997" t="s">
        <v>5</v>
      </c>
      <c r="F1997">
        <v>3015</v>
      </c>
      <c r="G1997">
        <v>2</v>
      </c>
      <c r="H1997">
        <v>2</v>
      </c>
      <c r="I1997">
        <v>1</v>
      </c>
      <c r="J1997">
        <v>151</v>
      </c>
      <c r="K1997">
        <v>2011</v>
      </c>
      <c r="L1997" t="s">
        <v>2151</v>
      </c>
      <c r="M1997" t="s">
        <v>419</v>
      </c>
      <c r="N1997" t="s">
        <v>69</v>
      </c>
      <c r="O1997" s="6" t="str">
        <f>INDEX(lkp_Region,MATCH(tbl_Sales[[#This Row],[Suburb]],lkp_Suburb,0))</f>
        <v>Western Metropolitan</v>
      </c>
      <c r="P1997" s="6">
        <f>MONTH(tbl_Sales[[#This Row],[Date]])</f>
        <v>7</v>
      </c>
      <c r="Q1997" s="6">
        <f>YEAR(tbl_Sales[[#This Row],[Date]])</f>
        <v>2016</v>
      </c>
    </row>
    <row r="1998" spans="1:17" x14ac:dyDescent="0.25">
      <c r="A1998" s="1">
        <v>42557</v>
      </c>
      <c r="B1998">
        <v>1490000</v>
      </c>
      <c r="C1998" t="s">
        <v>2</v>
      </c>
      <c r="D1998" t="s">
        <v>12425</v>
      </c>
      <c r="E1998" t="s">
        <v>10</v>
      </c>
      <c r="F1998">
        <v>3163</v>
      </c>
      <c r="G1998">
        <v>3</v>
      </c>
      <c r="H1998">
        <v>2</v>
      </c>
      <c r="I1998">
        <v>1</v>
      </c>
      <c r="J1998">
        <v>371</v>
      </c>
      <c r="K1998">
        <v>1915</v>
      </c>
      <c r="L1998" t="s">
        <v>2152</v>
      </c>
      <c r="M1998" t="s">
        <v>201</v>
      </c>
      <c r="N1998" t="s">
        <v>57</v>
      </c>
      <c r="O1998" s="6" t="str">
        <f>INDEX(lkp_Region,MATCH(tbl_Sales[[#This Row],[Suburb]],lkp_Suburb,0))</f>
        <v>Southern Metropolitan</v>
      </c>
      <c r="P1998" s="6">
        <f>MONTH(tbl_Sales[[#This Row],[Date]])</f>
        <v>7</v>
      </c>
      <c r="Q1998" s="6">
        <f>YEAR(tbl_Sales[[#This Row],[Date]])</f>
        <v>2016</v>
      </c>
    </row>
    <row r="1999" spans="1:17" x14ac:dyDescent="0.25">
      <c r="A1999" s="1">
        <v>42557</v>
      </c>
      <c r="B1999">
        <v>555000</v>
      </c>
      <c r="C1999" t="s">
        <v>2</v>
      </c>
      <c r="D1999" t="s">
        <v>12423</v>
      </c>
      <c r="E1999" t="s">
        <v>10</v>
      </c>
      <c r="F1999">
        <v>3020</v>
      </c>
      <c r="G1999">
        <v>3</v>
      </c>
      <c r="H1999">
        <v>1</v>
      </c>
      <c r="I1999">
        <v>1</v>
      </c>
      <c r="J1999">
        <v>836</v>
      </c>
      <c r="K1999">
        <v>1975</v>
      </c>
      <c r="L1999" t="s">
        <v>2153</v>
      </c>
      <c r="M1999" t="s">
        <v>141</v>
      </c>
      <c r="N1999" t="s">
        <v>3</v>
      </c>
      <c r="O1999" s="6" t="str">
        <f>INDEX(lkp_Region,MATCH(tbl_Sales[[#This Row],[Suburb]],lkp_Suburb,0))</f>
        <v>Western Metropolitan</v>
      </c>
      <c r="P1999" s="6">
        <f>MONTH(tbl_Sales[[#This Row],[Date]])</f>
        <v>7</v>
      </c>
      <c r="Q1999" s="6">
        <f>YEAR(tbl_Sales[[#This Row],[Date]])</f>
        <v>2016</v>
      </c>
    </row>
    <row r="2000" spans="1:17" x14ac:dyDescent="0.25">
      <c r="A2000" s="1">
        <v>42557</v>
      </c>
      <c r="B2000">
        <v>627500</v>
      </c>
      <c r="C2000" t="s">
        <v>13</v>
      </c>
      <c r="D2000" t="s">
        <v>12429</v>
      </c>
      <c r="E2000" t="s">
        <v>10</v>
      </c>
      <c r="F2000">
        <v>3122</v>
      </c>
      <c r="G2000">
        <v>2</v>
      </c>
      <c r="H2000">
        <v>2</v>
      </c>
      <c r="I2000">
        <v>2</v>
      </c>
      <c r="J2000">
        <v>0</v>
      </c>
      <c r="K2000">
        <v>2000</v>
      </c>
      <c r="L2000" t="s">
        <v>2154</v>
      </c>
      <c r="M2000" t="s">
        <v>461</v>
      </c>
      <c r="N2000" t="s">
        <v>101</v>
      </c>
      <c r="O2000" s="6" t="str">
        <f>INDEX(lkp_Region,MATCH(tbl_Sales[[#This Row],[Suburb]],lkp_Suburb,0))</f>
        <v>Southern Metropolitan</v>
      </c>
      <c r="P2000" s="6">
        <f>MONTH(tbl_Sales[[#This Row],[Date]])</f>
        <v>7</v>
      </c>
      <c r="Q2000" s="6">
        <f>YEAR(tbl_Sales[[#This Row],[Date]])</f>
        <v>2016</v>
      </c>
    </row>
    <row r="2001" spans="1:17" x14ac:dyDescent="0.25">
      <c r="A2001" s="1">
        <v>42557</v>
      </c>
      <c r="B2001">
        <v>680000</v>
      </c>
      <c r="C2001" t="s">
        <v>13</v>
      </c>
      <c r="D2001" t="s">
        <v>12428</v>
      </c>
      <c r="E2001" t="s">
        <v>5</v>
      </c>
      <c r="F2001">
        <v>3123</v>
      </c>
      <c r="G2001">
        <v>2</v>
      </c>
      <c r="H2001">
        <v>1</v>
      </c>
      <c r="I2001">
        <v>1</v>
      </c>
      <c r="J2001">
        <v>0</v>
      </c>
      <c r="K2001">
        <v>1945</v>
      </c>
      <c r="L2001" t="s">
        <v>2155</v>
      </c>
      <c r="M2001" t="s">
        <v>230</v>
      </c>
      <c r="N2001" t="s">
        <v>101</v>
      </c>
      <c r="O2001" s="6" t="str">
        <f>INDEX(lkp_Region,MATCH(tbl_Sales[[#This Row],[Suburb]],lkp_Suburb,0))</f>
        <v>Southern Metropolitan</v>
      </c>
      <c r="P2001" s="6">
        <f>MONTH(tbl_Sales[[#This Row],[Date]])</f>
        <v>7</v>
      </c>
      <c r="Q2001" s="6">
        <f>YEAR(tbl_Sales[[#This Row],[Date]])</f>
        <v>2016</v>
      </c>
    </row>
    <row r="2002" spans="1:17" x14ac:dyDescent="0.25">
      <c r="A2002" s="1">
        <v>42557</v>
      </c>
      <c r="B2002">
        <v>1310000</v>
      </c>
      <c r="C2002" t="s">
        <v>2</v>
      </c>
      <c r="D2002" t="s">
        <v>12427</v>
      </c>
      <c r="E2002" t="s">
        <v>10</v>
      </c>
      <c r="F2002">
        <v>3146</v>
      </c>
      <c r="G2002">
        <v>3</v>
      </c>
      <c r="H2002">
        <v>1</v>
      </c>
      <c r="I2002">
        <v>2</v>
      </c>
      <c r="J2002">
        <v>464</v>
      </c>
      <c r="L2002" t="s">
        <v>2156</v>
      </c>
      <c r="M2002" t="s">
        <v>102</v>
      </c>
      <c r="N2002" t="s">
        <v>101</v>
      </c>
      <c r="O2002" s="6" t="str">
        <f>INDEX(lkp_Region,MATCH(tbl_Sales[[#This Row],[Suburb]],lkp_Suburb,0))</f>
        <v>Southern Metropolitan</v>
      </c>
      <c r="P2002" s="6">
        <f>MONTH(tbl_Sales[[#This Row],[Date]])</f>
        <v>7</v>
      </c>
      <c r="Q2002" s="6">
        <f>YEAR(tbl_Sales[[#This Row],[Date]])</f>
        <v>2016</v>
      </c>
    </row>
    <row r="2003" spans="1:17" x14ac:dyDescent="0.25">
      <c r="A2003" s="1">
        <v>42557</v>
      </c>
      <c r="B2003">
        <v>1615000</v>
      </c>
      <c r="C2003" t="s">
        <v>2</v>
      </c>
      <c r="D2003" t="s">
        <v>12427</v>
      </c>
      <c r="E2003" t="s">
        <v>10</v>
      </c>
      <c r="F2003">
        <v>3102</v>
      </c>
      <c r="G2003">
        <v>3</v>
      </c>
      <c r="H2003">
        <v>1</v>
      </c>
      <c r="I2003">
        <v>1</v>
      </c>
      <c r="J2003">
        <v>702</v>
      </c>
      <c r="K2003">
        <v>1933</v>
      </c>
      <c r="L2003" t="s">
        <v>2157</v>
      </c>
      <c r="M2003" t="s">
        <v>297</v>
      </c>
      <c r="N2003" t="s">
        <v>101</v>
      </c>
      <c r="O2003" s="6" t="str">
        <f>INDEX(lkp_Region,MATCH(tbl_Sales[[#This Row],[Suburb]],lkp_Suburb,0))</f>
        <v>Southern Metropolitan</v>
      </c>
      <c r="P2003" s="6">
        <f>MONTH(tbl_Sales[[#This Row],[Date]])</f>
        <v>7</v>
      </c>
      <c r="Q2003" s="6">
        <f>YEAR(tbl_Sales[[#This Row],[Date]])</f>
        <v>2016</v>
      </c>
    </row>
    <row r="2004" spans="1:17" x14ac:dyDescent="0.25">
      <c r="A2004" s="1">
        <v>42557</v>
      </c>
      <c r="B2004">
        <v>2350000</v>
      </c>
      <c r="C2004" t="s">
        <v>2</v>
      </c>
      <c r="D2004" t="s">
        <v>12429</v>
      </c>
      <c r="E2004" t="s">
        <v>5</v>
      </c>
      <c r="F2004">
        <v>3101</v>
      </c>
      <c r="G2004">
        <v>4</v>
      </c>
      <c r="H2004">
        <v>2</v>
      </c>
      <c r="I2004">
        <v>2</v>
      </c>
      <c r="J2004">
        <v>861</v>
      </c>
      <c r="K2004">
        <v>1983</v>
      </c>
      <c r="L2004" t="s">
        <v>2158</v>
      </c>
      <c r="M2004" t="s">
        <v>145</v>
      </c>
      <c r="N2004" t="s">
        <v>101</v>
      </c>
      <c r="O2004" s="6" t="str">
        <f>INDEX(lkp_Region,MATCH(tbl_Sales[[#This Row],[Suburb]],lkp_Suburb,0))</f>
        <v>Southern Metropolitan</v>
      </c>
      <c r="P2004" s="6">
        <f>MONTH(tbl_Sales[[#This Row],[Date]])</f>
        <v>7</v>
      </c>
      <c r="Q2004" s="6">
        <f>YEAR(tbl_Sales[[#This Row],[Date]])</f>
        <v>2016</v>
      </c>
    </row>
    <row r="2005" spans="1:17" x14ac:dyDescent="0.25">
      <c r="A2005" s="1">
        <v>42557</v>
      </c>
      <c r="B2005">
        <v>595000</v>
      </c>
      <c r="C2005" t="s">
        <v>51</v>
      </c>
      <c r="D2005" t="s">
        <v>12423</v>
      </c>
      <c r="E2005" t="s">
        <v>5</v>
      </c>
      <c r="F2005">
        <v>3084</v>
      </c>
      <c r="G2005">
        <v>2</v>
      </c>
      <c r="H2005">
        <v>1</v>
      </c>
      <c r="I2005">
        <v>1</v>
      </c>
      <c r="J2005">
        <v>88</v>
      </c>
      <c r="L2005" t="s">
        <v>2159</v>
      </c>
      <c r="M2005" t="s">
        <v>211</v>
      </c>
      <c r="N2005" t="s">
        <v>150</v>
      </c>
      <c r="O2005" s="6" t="str">
        <f>INDEX(lkp_Region,MATCH(tbl_Sales[[#This Row],[Suburb]],lkp_Suburb,0))</f>
        <v>Eastern Metropolitan</v>
      </c>
      <c r="P2005" s="6">
        <f>MONTH(tbl_Sales[[#This Row],[Date]])</f>
        <v>7</v>
      </c>
      <c r="Q2005" s="6">
        <f>YEAR(tbl_Sales[[#This Row],[Date]])</f>
        <v>2016</v>
      </c>
    </row>
    <row r="2006" spans="1:17" x14ac:dyDescent="0.25">
      <c r="A2006" s="1">
        <v>42557</v>
      </c>
      <c r="B2006">
        <v>676000</v>
      </c>
      <c r="C2006" t="s">
        <v>13</v>
      </c>
      <c r="D2006" t="s">
        <v>12423</v>
      </c>
      <c r="E2006" t="s">
        <v>10</v>
      </c>
      <c r="F2006">
        <v>3081</v>
      </c>
      <c r="G2006">
        <v>3</v>
      </c>
      <c r="H2006">
        <v>1</v>
      </c>
      <c r="I2006">
        <v>0</v>
      </c>
      <c r="J2006">
        <v>605</v>
      </c>
      <c r="L2006" t="s">
        <v>2160</v>
      </c>
      <c r="M2006" t="s">
        <v>982</v>
      </c>
      <c r="N2006" t="s">
        <v>150</v>
      </c>
      <c r="O2006" s="6" t="str">
        <f>INDEX(lkp_Region,MATCH(tbl_Sales[[#This Row],[Suburb]],lkp_Suburb,0))</f>
        <v>Eastern Metropolitan</v>
      </c>
      <c r="P2006" s="6">
        <f>MONTH(tbl_Sales[[#This Row],[Date]])</f>
        <v>7</v>
      </c>
      <c r="Q2006" s="6">
        <f>YEAR(tbl_Sales[[#This Row],[Date]])</f>
        <v>2016</v>
      </c>
    </row>
    <row r="2007" spans="1:17" x14ac:dyDescent="0.25">
      <c r="A2007" s="1">
        <v>42557</v>
      </c>
      <c r="B2007">
        <v>710000</v>
      </c>
      <c r="C2007" t="s">
        <v>51</v>
      </c>
      <c r="D2007" t="s">
        <v>12430</v>
      </c>
      <c r="E2007" t="s">
        <v>10</v>
      </c>
      <c r="F2007">
        <v>3084</v>
      </c>
      <c r="G2007">
        <v>3</v>
      </c>
      <c r="H2007">
        <v>1</v>
      </c>
      <c r="I2007">
        <v>1</v>
      </c>
      <c r="J2007">
        <v>174</v>
      </c>
      <c r="L2007" t="s">
        <v>2161</v>
      </c>
      <c r="M2007" t="s">
        <v>235</v>
      </c>
      <c r="N2007" t="s">
        <v>150</v>
      </c>
      <c r="O2007" s="6" t="str">
        <f>INDEX(lkp_Region,MATCH(tbl_Sales[[#This Row],[Suburb]],lkp_Suburb,0))</f>
        <v>Eastern Metropolitan</v>
      </c>
      <c r="P2007" s="6">
        <f>MONTH(tbl_Sales[[#This Row],[Date]])</f>
        <v>7</v>
      </c>
      <c r="Q2007" s="6">
        <f>YEAR(tbl_Sales[[#This Row],[Date]])</f>
        <v>2016</v>
      </c>
    </row>
    <row r="2008" spans="1:17" x14ac:dyDescent="0.25">
      <c r="A2008" s="1">
        <v>42558</v>
      </c>
      <c r="B2008">
        <v>1202500</v>
      </c>
      <c r="C2008" t="s">
        <v>2</v>
      </c>
      <c r="D2008" t="s">
        <v>12429</v>
      </c>
      <c r="E2008" t="s">
        <v>10</v>
      </c>
      <c r="F2008">
        <v>3121</v>
      </c>
      <c r="G2008">
        <v>2</v>
      </c>
      <c r="H2008">
        <v>1</v>
      </c>
      <c r="I2008">
        <v>1</v>
      </c>
      <c r="J2008">
        <v>149</v>
      </c>
      <c r="K2008">
        <v>1900</v>
      </c>
      <c r="L2008" t="s">
        <v>2162</v>
      </c>
      <c r="M2008" t="s">
        <v>1350</v>
      </c>
      <c r="N2008" t="s">
        <v>8</v>
      </c>
      <c r="O2008" s="6" t="str">
        <f>INDEX(lkp_Region,MATCH(tbl_Sales[[#This Row],[Suburb]],lkp_Suburb,0))</f>
        <v>Northern Metropolitan</v>
      </c>
      <c r="P2008" s="6">
        <f>MONTH(tbl_Sales[[#This Row],[Date]])</f>
        <v>7</v>
      </c>
      <c r="Q2008" s="6">
        <f>YEAR(tbl_Sales[[#This Row],[Date]])</f>
        <v>2016</v>
      </c>
    </row>
    <row r="2009" spans="1:17" x14ac:dyDescent="0.25">
      <c r="A2009" s="1">
        <v>42558</v>
      </c>
      <c r="B2009">
        <v>1280000</v>
      </c>
      <c r="C2009" t="s">
        <v>2</v>
      </c>
      <c r="D2009" t="s">
        <v>12427</v>
      </c>
      <c r="E2009" t="s">
        <v>5</v>
      </c>
      <c r="F2009">
        <v>3054</v>
      </c>
      <c r="G2009">
        <v>3</v>
      </c>
      <c r="H2009">
        <v>1</v>
      </c>
      <c r="I2009">
        <v>0</v>
      </c>
      <c r="J2009">
        <v>203</v>
      </c>
      <c r="L2009" t="s">
        <v>2163</v>
      </c>
      <c r="M2009" t="s">
        <v>513</v>
      </c>
      <c r="N2009" t="s">
        <v>8</v>
      </c>
      <c r="O2009" s="6" t="str">
        <f>INDEX(lkp_Region,MATCH(tbl_Sales[[#This Row],[Suburb]],lkp_Suburb,0))</f>
        <v>Northern Metropolitan</v>
      </c>
      <c r="P2009" s="6">
        <f>MONTH(tbl_Sales[[#This Row],[Date]])</f>
        <v>7</v>
      </c>
      <c r="Q2009" s="6">
        <f>YEAR(tbl_Sales[[#This Row],[Date]])</f>
        <v>2016</v>
      </c>
    </row>
    <row r="2010" spans="1:17" x14ac:dyDescent="0.25">
      <c r="A2010" s="1">
        <v>42558</v>
      </c>
      <c r="B2010">
        <v>1150000</v>
      </c>
      <c r="C2010" t="s">
        <v>2</v>
      </c>
      <c r="D2010" t="s">
        <v>12427</v>
      </c>
      <c r="E2010" t="s">
        <v>10</v>
      </c>
      <c r="F2010">
        <v>3127</v>
      </c>
      <c r="G2010">
        <v>3</v>
      </c>
      <c r="H2010">
        <v>2</v>
      </c>
      <c r="I2010">
        <v>1</v>
      </c>
      <c r="J2010">
        <v>247</v>
      </c>
      <c r="K2010">
        <v>2005</v>
      </c>
      <c r="L2010" t="s">
        <v>2164</v>
      </c>
      <c r="M2010" t="s">
        <v>11</v>
      </c>
      <c r="N2010" t="s">
        <v>14</v>
      </c>
      <c r="O2010" s="6" t="str">
        <f>INDEX(lkp_Region,MATCH(tbl_Sales[[#This Row],[Suburb]],lkp_Suburb,0))</f>
        <v>Southern Metropolitan</v>
      </c>
      <c r="P2010" s="6">
        <f>MONTH(tbl_Sales[[#This Row],[Date]])</f>
        <v>7</v>
      </c>
      <c r="Q2010" s="6">
        <f>YEAR(tbl_Sales[[#This Row],[Date]])</f>
        <v>2016</v>
      </c>
    </row>
    <row r="2011" spans="1:17" x14ac:dyDescent="0.25">
      <c r="A2011" s="1">
        <v>42558</v>
      </c>
      <c r="B2011">
        <v>1661000</v>
      </c>
      <c r="C2011" t="s">
        <v>2</v>
      </c>
      <c r="D2011" t="s">
        <v>12423</v>
      </c>
      <c r="E2011" t="s">
        <v>10</v>
      </c>
      <c r="F2011">
        <v>3128</v>
      </c>
      <c r="G2011">
        <v>4</v>
      </c>
      <c r="H2011">
        <v>2</v>
      </c>
      <c r="I2011">
        <v>2</v>
      </c>
      <c r="J2011">
        <v>729</v>
      </c>
      <c r="L2011" t="s">
        <v>2165</v>
      </c>
      <c r="M2011" t="s">
        <v>151</v>
      </c>
      <c r="N2011" t="s">
        <v>14</v>
      </c>
      <c r="O2011" s="6" t="str">
        <f>INDEX(lkp_Region,MATCH(tbl_Sales[[#This Row],[Suburb]],lkp_Suburb,0))</f>
        <v>Eastern Metropolitan</v>
      </c>
      <c r="P2011" s="6">
        <f>MONTH(tbl_Sales[[#This Row],[Date]])</f>
        <v>7</v>
      </c>
      <c r="Q2011" s="6">
        <f>YEAR(tbl_Sales[[#This Row],[Date]])</f>
        <v>2016</v>
      </c>
    </row>
    <row r="2012" spans="1:17" x14ac:dyDescent="0.25">
      <c r="A2012" s="1">
        <v>42558</v>
      </c>
      <c r="B2012">
        <v>1200000</v>
      </c>
      <c r="C2012" t="s">
        <v>2</v>
      </c>
      <c r="D2012" t="s">
        <v>12430</v>
      </c>
      <c r="E2012" t="s">
        <v>5</v>
      </c>
      <c r="F2012">
        <v>3205</v>
      </c>
      <c r="G2012">
        <v>3</v>
      </c>
      <c r="H2012">
        <v>2</v>
      </c>
      <c r="I2012">
        <v>0</v>
      </c>
      <c r="J2012">
        <v>113</v>
      </c>
      <c r="K2012">
        <v>1910</v>
      </c>
      <c r="L2012" t="s">
        <v>2166</v>
      </c>
      <c r="M2012" t="s">
        <v>185</v>
      </c>
      <c r="N2012" t="s">
        <v>26</v>
      </c>
      <c r="O2012" s="6" t="str">
        <f>INDEX(lkp_Region,MATCH(tbl_Sales[[#This Row],[Suburb]],lkp_Suburb,0))</f>
        <v>Southern Metropolitan</v>
      </c>
      <c r="P2012" s="6">
        <f>MONTH(tbl_Sales[[#This Row],[Date]])</f>
        <v>7</v>
      </c>
      <c r="Q2012" s="6">
        <f>YEAR(tbl_Sales[[#This Row],[Date]])</f>
        <v>2016</v>
      </c>
    </row>
    <row r="2013" spans="1:17" x14ac:dyDescent="0.25">
      <c r="A2013" s="1">
        <v>42558</v>
      </c>
      <c r="B2013">
        <v>1819000</v>
      </c>
      <c r="C2013" t="s">
        <v>2</v>
      </c>
      <c r="D2013" t="s">
        <v>12425</v>
      </c>
      <c r="E2013" t="s">
        <v>10</v>
      </c>
      <c r="F2013">
        <v>3183</v>
      </c>
      <c r="G2013">
        <v>4</v>
      </c>
      <c r="H2013">
        <v>2</v>
      </c>
      <c r="I2013">
        <v>1</v>
      </c>
      <c r="J2013">
        <v>244</v>
      </c>
      <c r="K2013">
        <v>1900</v>
      </c>
      <c r="L2013" t="s">
        <v>2167</v>
      </c>
      <c r="M2013" t="s">
        <v>326</v>
      </c>
      <c r="N2013" t="s">
        <v>26</v>
      </c>
      <c r="O2013" s="6" t="str">
        <f>INDEX(lkp_Region,MATCH(tbl_Sales[[#This Row],[Suburb]],lkp_Suburb,0))</f>
        <v>Southern Metropolitan</v>
      </c>
      <c r="P2013" s="6">
        <f>MONTH(tbl_Sales[[#This Row],[Date]])</f>
        <v>7</v>
      </c>
      <c r="Q2013" s="6">
        <f>YEAR(tbl_Sales[[#This Row],[Date]])</f>
        <v>2016</v>
      </c>
    </row>
    <row r="2014" spans="1:17" x14ac:dyDescent="0.25">
      <c r="A2014" s="1">
        <v>42558</v>
      </c>
      <c r="B2014">
        <v>545000</v>
      </c>
      <c r="C2014" t="s">
        <v>51</v>
      </c>
      <c r="D2014" t="s">
        <v>12423</v>
      </c>
      <c r="E2014" t="s">
        <v>10</v>
      </c>
      <c r="F2014">
        <v>3046</v>
      </c>
      <c r="G2014">
        <v>3</v>
      </c>
      <c r="H2014">
        <v>2</v>
      </c>
      <c r="I2014">
        <v>1</v>
      </c>
      <c r="J2014">
        <v>136</v>
      </c>
      <c r="K2014">
        <v>2014</v>
      </c>
      <c r="L2014" t="s">
        <v>2168</v>
      </c>
      <c r="M2014" t="s">
        <v>78</v>
      </c>
      <c r="N2014" t="s">
        <v>18</v>
      </c>
      <c r="O2014" s="6" t="str">
        <f>INDEX(lkp_Region,MATCH(tbl_Sales[[#This Row],[Suburb]],lkp_Suburb,0))</f>
        <v>Northern Metropolitan</v>
      </c>
      <c r="P2014" s="6">
        <f>MONTH(tbl_Sales[[#This Row],[Date]])</f>
        <v>7</v>
      </c>
      <c r="Q2014" s="6">
        <f>YEAR(tbl_Sales[[#This Row],[Date]])</f>
        <v>2016</v>
      </c>
    </row>
    <row r="2015" spans="1:17" x14ac:dyDescent="0.25">
      <c r="A2015" s="1">
        <v>42558</v>
      </c>
      <c r="B2015">
        <v>775000</v>
      </c>
      <c r="C2015" t="s">
        <v>2</v>
      </c>
      <c r="D2015" t="s">
        <v>12428</v>
      </c>
      <c r="E2015" t="s">
        <v>10</v>
      </c>
      <c r="F2015">
        <v>3044</v>
      </c>
      <c r="G2015">
        <v>3</v>
      </c>
      <c r="H2015">
        <v>1</v>
      </c>
      <c r="I2015">
        <v>1</v>
      </c>
      <c r="J2015">
        <v>406</v>
      </c>
      <c r="K2015">
        <v>1960</v>
      </c>
      <c r="L2015" t="s">
        <v>2169</v>
      </c>
      <c r="M2015" t="s">
        <v>115</v>
      </c>
      <c r="N2015" t="s">
        <v>18</v>
      </c>
      <c r="O2015" s="6" t="str">
        <f>INDEX(lkp_Region,MATCH(tbl_Sales[[#This Row],[Suburb]],lkp_Suburb,0))</f>
        <v>Northern Metropolitan</v>
      </c>
      <c r="P2015" s="6">
        <f>MONTH(tbl_Sales[[#This Row],[Date]])</f>
        <v>7</v>
      </c>
      <c r="Q2015" s="6">
        <f>YEAR(tbl_Sales[[#This Row],[Date]])</f>
        <v>2016</v>
      </c>
    </row>
    <row r="2016" spans="1:17" x14ac:dyDescent="0.25">
      <c r="A2016" s="1">
        <v>42558</v>
      </c>
      <c r="B2016">
        <v>1100000</v>
      </c>
      <c r="C2016" t="s">
        <v>2</v>
      </c>
      <c r="D2016" t="s">
        <v>12427</v>
      </c>
      <c r="E2016" t="s">
        <v>10</v>
      </c>
      <c r="F2016">
        <v>3056</v>
      </c>
      <c r="G2016">
        <v>2</v>
      </c>
      <c r="H2016">
        <v>1</v>
      </c>
      <c r="I2016">
        <v>0</v>
      </c>
      <c r="J2016">
        <v>153</v>
      </c>
      <c r="K2016">
        <v>1900</v>
      </c>
      <c r="L2016" t="s">
        <v>2170</v>
      </c>
      <c r="M2016" t="s">
        <v>117</v>
      </c>
      <c r="N2016" t="s">
        <v>18</v>
      </c>
      <c r="O2016" s="6" t="str">
        <f>INDEX(lkp_Region,MATCH(tbl_Sales[[#This Row],[Suburb]],lkp_Suburb,0))</f>
        <v>Northern Metropolitan</v>
      </c>
      <c r="P2016" s="6">
        <f>MONTH(tbl_Sales[[#This Row],[Date]])</f>
        <v>7</v>
      </c>
      <c r="Q2016" s="6">
        <f>YEAR(tbl_Sales[[#This Row],[Date]])</f>
        <v>2016</v>
      </c>
    </row>
    <row r="2017" spans="1:17" x14ac:dyDescent="0.25">
      <c r="A2017" s="1">
        <v>42558</v>
      </c>
      <c r="B2017">
        <v>1315000</v>
      </c>
      <c r="C2017" t="s">
        <v>2</v>
      </c>
      <c r="D2017" t="s">
        <v>12427</v>
      </c>
      <c r="E2017" t="s">
        <v>10</v>
      </c>
      <c r="F2017">
        <v>3055</v>
      </c>
      <c r="G2017">
        <v>2</v>
      </c>
      <c r="H2017">
        <v>1</v>
      </c>
      <c r="I2017">
        <v>2</v>
      </c>
      <c r="J2017">
        <v>554</v>
      </c>
      <c r="K2017">
        <v>1930</v>
      </c>
      <c r="L2017" t="s">
        <v>2171</v>
      </c>
      <c r="M2017" t="s">
        <v>80</v>
      </c>
      <c r="N2017" t="s">
        <v>18</v>
      </c>
      <c r="O2017" s="6" t="str">
        <f>INDEX(lkp_Region,MATCH(tbl_Sales[[#This Row],[Suburb]],lkp_Suburb,0))</f>
        <v>Northern Metropolitan</v>
      </c>
      <c r="P2017" s="6">
        <f>MONTH(tbl_Sales[[#This Row],[Date]])</f>
        <v>7</v>
      </c>
      <c r="Q2017" s="6">
        <f>YEAR(tbl_Sales[[#This Row],[Date]])</f>
        <v>2016</v>
      </c>
    </row>
    <row r="2018" spans="1:17" x14ac:dyDescent="0.25">
      <c r="A2018" s="1">
        <v>42558</v>
      </c>
      <c r="B2018">
        <v>1012000</v>
      </c>
      <c r="C2018" t="s">
        <v>2</v>
      </c>
      <c r="D2018" t="s">
        <v>12433</v>
      </c>
      <c r="E2018" t="s">
        <v>10</v>
      </c>
      <c r="F2018">
        <v>3031</v>
      </c>
      <c r="G2018">
        <v>3</v>
      </c>
      <c r="H2018">
        <v>1</v>
      </c>
      <c r="I2018">
        <v>1</v>
      </c>
      <c r="J2018">
        <v>212</v>
      </c>
      <c r="K2018">
        <v>1930</v>
      </c>
      <c r="L2018" t="s">
        <v>2172</v>
      </c>
      <c r="M2018" t="s">
        <v>288</v>
      </c>
      <c r="N2018" t="s">
        <v>49</v>
      </c>
      <c r="O2018" s="6" t="str">
        <f>INDEX(lkp_Region,MATCH(tbl_Sales[[#This Row],[Suburb]],lkp_Suburb,0))</f>
        <v>Northern Metropolitan</v>
      </c>
      <c r="P2018" s="6">
        <f>MONTH(tbl_Sales[[#This Row],[Date]])</f>
        <v>7</v>
      </c>
      <c r="Q2018" s="6">
        <f>YEAR(tbl_Sales[[#This Row],[Date]])</f>
        <v>2016</v>
      </c>
    </row>
    <row r="2019" spans="1:17" x14ac:dyDescent="0.25">
      <c r="A2019" s="1">
        <v>42558</v>
      </c>
      <c r="B2019">
        <v>1060000</v>
      </c>
      <c r="C2019" t="s">
        <v>2</v>
      </c>
      <c r="D2019" t="s">
        <v>12424</v>
      </c>
      <c r="E2019" t="s">
        <v>10</v>
      </c>
      <c r="F2019">
        <v>3147</v>
      </c>
      <c r="G2019">
        <v>3</v>
      </c>
      <c r="H2019">
        <v>1</v>
      </c>
      <c r="I2019">
        <v>2</v>
      </c>
      <c r="J2019">
        <v>772</v>
      </c>
      <c r="L2019" t="s">
        <v>2173</v>
      </c>
      <c r="M2019" t="s">
        <v>609</v>
      </c>
      <c r="N2019" t="s">
        <v>31</v>
      </c>
      <c r="O2019" s="6" t="str">
        <f>INDEX(lkp_Region,MATCH(tbl_Sales[[#This Row],[Suburb]],lkp_Suburb,0))</f>
        <v>Southern Metropolitan</v>
      </c>
      <c r="P2019" s="6">
        <f>MONTH(tbl_Sales[[#This Row],[Date]])</f>
        <v>7</v>
      </c>
      <c r="Q2019" s="6">
        <f>YEAR(tbl_Sales[[#This Row],[Date]])</f>
        <v>2016</v>
      </c>
    </row>
    <row r="2020" spans="1:17" x14ac:dyDescent="0.25">
      <c r="A2020" s="1">
        <v>42558</v>
      </c>
      <c r="B2020">
        <v>890000</v>
      </c>
      <c r="C2020" t="s">
        <v>2</v>
      </c>
      <c r="D2020" t="s">
        <v>12429</v>
      </c>
      <c r="E2020" t="s">
        <v>5</v>
      </c>
      <c r="F2020">
        <v>3189</v>
      </c>
      <c r="G2020">
        <v>3</v>
      </c>
      <c r="H2020">
        <v>1</v>
      </c>
      <c r="I2020">
        <v>1</v>
      </c>
      <c r="J2020">
        <v>698</v>
      </c>
      <c r="K2020">
        <v>1960</v>
      </c>
      <c r="L2020" t="s">
        <v>2174</v>
      </c>
      <c r="M2020" t="s">
        <v>70</v>
      </c>
      <c r="N2020" t="s">
        <v>45</v>
      </c>
      <c r="O2020" s="6" t="str">
        <f>INDEX(lkp_Region,MATCH(tbl_Sales[[#This Row],[Suburb]],lkp_Suburb,0))</f>
        <v>Southern Metropolitan</v>
      </c>
      <c r="P2020" s="6">
        <f>MONTH(tbl_Sales[[#This Row],[Date]])</f>
        <v>7</v>
      </c>
      <c r="Q2020" s="6">
        <f>YEAR(tbl_Sales[[#This Row],[Date]])</f>
        <v>2016</v>
      </c>
    </row>
    <row r="2021" spans="1:17" x14ac:dyDescent="0.25">
      <c r="A2021" s="1">
        <v>42558</v>
      </c>
      <c r="B2021">
        <v>937000</v>
      </c>
      <c r="C2021" t="s">
        <v>2</v>
      </c>
      <c r="D2021" t="s">
        <v>12431</v>
      </c>
      <c r="E2021" t="s">
        <v>10</v>
      </c>
      <c r="F2021">
        <v>3189</v>
      </c>
      <c r="G2021">
        <v>3</v>
      </c>
      <c r="H2021">
        <v>2</v>
      </c>
      <c r="I2021">
        <v>1</v>
      </c>
      <c r="J2021">
        <v>534</v>
      </c>
      <c r="K2021">
        <v>1960</v>
      </c>
      <c r="L2021" t="s">
        <v>2175</v>
      </c>
      <c r="M2021" t="s">
        <v>70</v>
      </c>
      <c r="N2021" t="s">
        <v>45</v>
      </c>
      <c r="O2021" s="6" t="str">
        <f>INDEX(lkp_Region,MATCH(tbl_Sales[[#This Row],[Suburb]],lkp_Suburb,0))</f>
        <v>Southern Metropolitan</v>
      </c>
      <c r="P2021" s="6">
        <f>MONTH(tbl_Sales[[#This Row],[Date]])</f>
        <v>7</v>
      </c>
      <c r="Q2021" s="6">
        <f>YEAR(tbl_Sales[[#This Row],[Date]])</f>
        <v>2016</v>
      </c>
    </row>
    <row r="2022" spans="1:17" x14ac:dyDescent="0.25">
      <c r="A2022" s="1">
        <v>42558</v>
      </c>
      <c r="B2022">
        <v>740000</v>
      </c>
      <c r="C2022" t="s">
        <v>13</v>
      </c>
      <c r="D2022" t="s">
        <v>12429</v>
      </c>
      <c r="E2022" t="s">
        <v>10</v>
      </c>
      <c r="F2022">
        <v>3163</v>
      </c>
      <c r="G2022">
        <v>2</v>
      </c>
      <c r="H2022">
        <v>1</v>
      </c>
      <c r="I2022">
        <v>1</v>
      </c>
      <c r="J2022">
        <v>161</v>
      </c>
      <c r="K2022">
        <v>1980</v>
      </c>
      <c r="L2022" t="s">
        <v>2176</v>
      </c>
      <c r="M2022" t="s">
        <v>225</v>
      </c>
      <c r="N2022" t="s">
        <v>57</v>
      </c>
      <c r="O2022" s="6" t="str">
        <f>INDEX(lkp_Region,MATCH(tbl_Sales[[#This Row],[Suburb]],lkp_Suburb,0))</f>
        <v>Southern Metropolitan</v>
      </c>
      <c r="P2022" s="6">
        <f>MONTH(tbl_Sales[[#This Row],[Date]])</f>
        <v>7</v>
      </c>
      <c r="Q2022" s="6">
        <f>YEAR(tbl_Sales[[#This Row],[Date]])</f>
        <v>2016</v>
      </c>
    </row>
    <row r="2023" spans="1:17" x14ac:dyDescent="0.25">
      <c r="A2023" s="1">
        <v>42558</v>
      </c>
      <c r="B2023">
        <v>1076000</v>
      </c>
      <c r="C2023" t="s">
        <v>2</v>
      </c>
      <c r="D2023" t="s">
        <v>12429</v>
      </c>
      <c r="E2023" t="s">
        <v>10</v>
      </c>
      <c r="F2023">
        <v>3163</v>
      </c>
      <c r="G2023">
        <v>3</v>
      </c>
      <c r="H2023">
        <v>1</v>
      </c>
      <c r="I2023">
        <v>1</v>
      </c>
      <c r="J2023">
        <v>554</v>
      </c>
      <c r="L2023" t="s">
        <v>2177</v>
      </c>
      <c r="M2023" t="s">
        <v>225</v>
      </c>
      <c r="N2023" t="s">
        <v>57</v>
      </c>
      <c r="O2023" s="6" t="str">
        <f>INDEX(lkp_Region,MATCH(tbl_Sales[[#This Row],[Suburb]],lkp_Suburb,0))</f>
        <v>Southern Metropolitan</v>
      </c>
      <c r="P2023" s="6">
        <f>MONTH(tbl_Sales[[#This Row],[Date]])</f>
        <v>7</v>
      </c>
      <c r="Q2023" s="6">
        <f>YEAR(tbl_Sales[[#This Row],[Date]])</f>
        <v>2016</v>
      </c>
    </row>
    <row r="2024" spans="1:17" x14ac:dyDescent="0.25">
      <c r="A2024" s="1">
        <v>42558</v>
      </c>
      <c r="B2024">
        <v>2435000</v>
      </c>
      <c r="C2024" t="s">
        <v>2</v>
      </c>
      <c r="D2024" t="s">
        <v>12429</v>
      </c>
      <c r="E2024" t="s">
        <v>10</v>
      </c>
      <c r="F2024">
        <v>3204</v>
      </c>
      <c r="G2024">
        <v>4</v>
      </c>
      <c r="H2024">
        <v>2</v>
      </c>
      <c r="I2024">
        <v>2</v>
      </c>
      <c r="J2024">
        <v>795</v>
      </c>
      <c r="K2024">
        <v>1928</v>
      </c>
      <c r="L2024" t="s">
        <v>2178</v>
      </c>
      <c r="M2024" t="s">
        <v>55</v>
      </c>
      <c r="N2024" t="s">
        <v>57</v>
      </c>
      <c r="O2024" s="6" t="str">
        <f>INDEX(lkp_Region,MATCH(tbl_Sales[[#This Row],[Suburb]],lkp_Suburb,0))</f>
        <v>Southern Metropolitan</v>
      </c>
      <c r="P2024" s="6">
        <f>MONTH(tbl_Sales[[#This Row],[Date]])</f>
        <v>7</v>
      </c>
      <c r="Q2024" s="6">
        <f>YEAR(tbl_Sales[[#This Row],[Date]])</f>
        <v>2016</v>
      </c>
    </row>
    <row r="2025" spans="1:17" x14ac:dyDescent="0.25">
      <c r="A2025" s="1">
        <v>42558</v>
      </c>
      <c r="B2025">
        <v>600000</v>
      </c>
      <c r="C2025" t="s">
        <v>13</v>
      </c>
      <c r="D2025" t="s">
        <v>12429</v>
      </c>
      <c r="E2025" t="s">
        <v>10</v>
      </c>
      <c r="F2025">
        <v>3070</v>
      </c>
      <c r="G2025">
        <v>2</v>
      </c>
      <c r="H2025">
        <v>1</v>
      </c>
      <c r="I2025">
        <v>1</v>
      </c>
      <c r="J2025">
        <v>671</v>
      </c>
      <c r="L2025" t="s">
        <v>2179</v>
      </c>
      <c r="M2025" t="s">
        <v>271</v>
      </c>
      <c r="N2025" t="s">
        <v>62</v>
      </c>
      <c r="O2025" s="6" t="str">
        <f>INDEX(lkp_Region,MATCH(tbl_Sales[[#This Row],[Suburb]],lkp_Suburb,0))</f>
        <v>Northern Metropolitan</v>
      </c>
      <c r="P2025" s="6">
        <f>MONTH(tbl_Sales[[#This Row],[Date]])</f>
        <v>7</v>
      </c>
      <c r="Q2025" s="6">
        <f>YEAR(tbl_Sales[[#This Row],[Date]])</f>
        <v>2016</v>
      </c>
    </row>
    <row r="2026" spans="1:17" x14ac:dyDescent="0.25">
      <c r="A2026" s="1">
        <v>42558</v>
      </c>
      <c r="B2026">
        <v>705000</v>
      </c>
      <c r="C2026" t="s">
        <v>2</v>
      </c>
      <c r="D2026" t="s">
        <v>12427</v>
      </c>
      <c r="E2026" t="s">
        <v>10</v>
      </c>
      <c r="F2026">
        <v>3073</v>
      </c>
      <c r="G2026">
        <v>3</v>
      </c>
      <c r="H2026">
        <v>1</v>
      </c>
      <c r="I2026">
        <v>3</v>
      </c>
      <c r="J2026">
        <v>513</v>
      </c>
      <c r="L2026" t="s">
        <v>2180</v>
      </c>
      <c r="M2026" t="s">
        <v>93</v>
      </c>
      <c r="N2026" t="s">
        <v>62</v>
      </c>
      <c r="O2026" s="6" t="str">
        <f>INDEX(lkp_Region,MATCH(tbl_Sales[[#This Row],[Suburb]],lkp_Suburb,0))</f>
        <v>Northern Metropolitan</v>
      </c>
      <c r="P2026" s="6">
        <f>MONTH(tbl_Sales[[#This Row],[Date]])</f>
        <v>7</v>
      </c>
      <c r="Q2026" s="6">
        <f>YEAR(tbl_Sales[[#This Row],[Date]])</f>
        <v>2016</v>
      </c>
    </row>
    <row r="2027" spans="1:17" x14ac:dyDescent="0.25">
      <c r="A2027" s="1">
        <v>42558</v>
      </c>
      <c r="B2027">
        <v>800000</v>
      </c>
      <c r="C2027" t="s">
        <v>2</v>
      </c>
      <c r="D2027" t="s">
        <v>12423</v>
      </c>
      <c r="E2027" t="s">
        <v>10</v>
      </c>
      <c r="F2027">
        <v>3073</v>
      </c>
      <c r="G2027">
        <v>3</v>
      </c>
      <c r="H2027">
        <v>1</v>
      </c>
      <c r="I2027">
        <v>5</v>
      </c>
      <c r="J2027">
        <v>4679</v>
      </c>
      <c r="K2027">
        <v>1975</v>
      </c>
      <c r="L2027" t="s">
        <v>2181</v>
      </c>
      <c r="M2027" t="s">
        <v>93</v>
      </c>
      <c r="N2027" t="s">
        <v>62</v>
      </c>
      <c r="O2027" s="6" t="str">
        <f>INDEX(lkp_Region,MATCH(tbl_Sales[[#This Row],[Suburb]],lkp_Suburb,0))</f>
        <v>Northern Metropolitan</v>
      </c>
      <c r="P2027" s="6">
        <f>MONTH(tbl_Sales[[#This Row],[Date]])</f>
        <v>7</v>
      </c>
      <c r="Q2027" s="6">
        <f>YEAR(tbl_Sales[[#This Row],[Date]])</f>
        <v>2016</v>
      </c>
    </row>
    <row r="2028" spans="1:17" x14ac:dyDescent="0.25">
      <c r="A2028" s="1">
        <v>42558</v>
      </c>
      <c r="B2028">
        <v>496000</v>
      </c>
      <c r="C2028" t="s">
        <v>2</v>
      </c>
      <c r="D2028" t="s">
        <v>12423</v>
      </c>
      <c r="E2028" t="s">
        <v>10</v>
      </c>
      <c r="F2028">
        <v>3020</v>
      </c>
      <c r="G2028">
        <v>3</v>
      </c>
      <c r="H2028">
        <v>1</v>
      </c>
      <c r="I2028">
        <v>2</v>
      </c>
      <c r="J2028">
        <v>780</v>
      </c>
      <c r="L2028" t="s">
        <v>2182</v>
      </c>
      <c r="M2028" t="s">
        <v>141</v>
      </c>
      <c r="N2028" t="s">
        <v>3</v>
      </c>
      <c r="O2028" s="6" t="str">
        <f>INDEX(lkp_Region,MATCH(tbl_Sales[[#This Row],[Suburb]],lkp_Suburb,0))</f>
        <v>Western Metropolitan</v>
      </c>
      <c r="P2028" s="6">
        <f>MONTH(tbl_Sales[[#This Row],[Date]])</f>
        <v>7</v>
      </c>
      <c r="Q2028" s="6">
        <f>YEAR(tbl_Sales[[#This Row],[Date]])</f>
        <v>2016</v>
      </c>
    </row>
    <row r="2029" spans="1:17" x14ac:dyDescent="0.25">
      <c r="A2029" s="1">
        <v>42558</v>
      </c>
      <c r="B2029">
        <v>1315000</v>
      </c>
      <c r="C2029" t="s">
        <v>51</v>
      </c>
      <c r="D2029" t="s">
        <v>12428</v>
      </c>
      <c r="E2029" t="s">
        <v>10</v>
      </c>
      <c r="F2029">
        <v>3104</v>
      </c>
      <c r="G2029">
        <v>3</v>
      </c>
      <c r="H2029">
        <v>2</v>
      </c>
      <c r="I2029">
        <v>2</v>
      </c>
      <c r="J2029">
        <v>260</v>
      </c>
      <c r="K2029">
        <v>2000</v>
      </c>
      <c r="L2029" t="s">
        <v>2183</v>
      </c>
      <c r="M2029" t="s">
        <v>99</v>
      </c>
      <c r="N2029" t="s">
        <v>101</v>
      </c>
      <c r="O2029" s="6" t="str">
        <f>INDEX(lkp_Region,MATCH(tbl_Sales[[#This Row],[Suburb]],lkp_Suburb,0))</f>
        <v>Southern Metropolitan</v>
      </c>
      <c r="P2029" s="6">
        <f>MONTH(tbl_Sales[[#This Row],[Date]])</f>
        <v>7</v>
      </c>
      <c r="Q2029" s="6">
        <f>YEAR(tbl_Sales[[#This Row],[Date]])</f>
        <v>2016</v>
      </c>
    </row>
    <row r="2030" spans="1:17" x14ac:dyDescent="0.25">
      <c r="A2030" s="1">
        <v>42558</v>
      </c>
      <c r="B2030">
        <v>2538000</v>
      </c>
      <c r="C2030" t="s">
        <v>2</v>
      </c>
      <c r="D2030" t="s">
        <v>12427</v>
      </c>
      <c r="E2030" t="s">
        <v>10</v>
      </c>
      <c r="F2030">
        <v>3146</v>
      </c>
      <c r="G2030">
        <v>4</v>
      </c>
      <c r="H2030">
        <v>2</v>
      </c>
      <c r="I2030">
        <v>3</v>
      </c>
      <c r="J2030">
        <v>630</v>
      </c>
      <c r="K2030">
        <v>2000</v>
      </c>
      <c r="L2030" t="s">
        <v>2184</v>
      </c>
      <c r="M2030" t="s">
        <v>102</v>
      </c>
      <c r="N2030" t="s">
        <v>101</v>
      </c>
      <c r="O2030" s="6" t="str">
        <f>INDEX(lkp_Region,MATCH(tbl_Sales[[#This Row],[Suburb]],lkp_Suburb,0))</f>
        <v>Southern Metropolitan</v>
      </c>
      <c r="P2030" s="6">
        <f>MONTH(tbl_Sales[[#This Row],[Date]])</f>
        <v>7</v>
      </c>
      <c r="Q2030" s="6">
        <f>YEAR(tbl_Sales[[#This Row],[Date]])</f>
        <v>2016</v>
      </c>
    </row>
    <row r="2031" spans="1:17" x14ac:dyDescent="0.25">
      <c r="A2031" s="1">
        <v>42558</v>
      </c>
      <c r="B2031">
        <v>1465000</v>
      </c>
      <c r="C2031" t="s">
        <v>2</v>
      </c>
      <c r="D2031" t="s">
        <v>12424</v>
      </c>
      <c r="E2031" t="s">
        <v>10</v>
      </c>
      <c r="F2031">
        <v>3079</v>
      </c>
      <c r="G2031">
        <v>3</v>
      </c>
      <c r="H2031">
        <v>1</v>
      </c>
      <c r="I2031">
        <v>2</v>
      </c>
      <c r="J2031">
        <v>630</v>
      </c>
      <c r="K2031">
        <v>1960</v>
      </c>
      <c r="L2031" t="s">
        <v>2185</v>
      </c>
      <c r="M2031" t="s">
        <v>213</v>
      </c>
      <c r="N2031" t="s">
        <v>150</v>
      </c>
      <c r="O2031" s="6" t="str">
        <f>INDEX(lkp_Region,MATCH(tbl_Sales[[#This Row],[Suburb]],lkp_Suburb,0))</f>
        <v>Eastern Metropolitan</v>
      </c>
      <c r="P2031" s="6">
        <f>MONTH(tbl_Sales[[#This Row],[Date]])</f>
        <v>7</v>
      </c>
      <c r="Q2031" s="6">
        <f>YEAR(tbl_Sales[[#This Row],[Date]])</f>
        <v>2016</v>
      </c>
    </row>
    <row r="2032" spans="1:17" x14ac:dyDescent="0.25">
      <c r="A2032" s="1">
        <v>42559</v>
      </c>
      <c r="B2032">
        <v>439000</v>
      </c>
      <c r="C2032" t="s">
        <v>13</v>
      </c>
      <c r="D2032" t="s">
        <v>12427</v>
      </c>
      <c r="E2032" t="s">
        <v>5</v>
      </c>
      <c r="F2032">
        <v>3121</v>
      </c>
      <c r="G2032">
        <v>1</v>
      </c>
      <c r="H2032">
        <v>1</v>
      </c>
      <c r="I2032">
        <v>1</v>
      </c>
      <c r="J2032">
        <v>3516</v>
      </c>
      <c r="K2032">
        <v>2011</v>
      </c>
      <c r="L2032" t="s">
        <v>2186</v>
      </c>
      <c r="M2032" t="s">
        <v>6</v>
      </c>
      <c r="N2032" t="s">
        <v>8</v>
      </c>
      <c r="O2032" s="6" t="str">
        <f>INDEX(lkp_Region,MATCH(tbl_Sales[[#This Row],[Suburb]],lkp_Suburb,0))</f>
        <v>Northern Metropolitan</v>
      </c>
      <c r="P2032" s="6">
        <f>MONTH(tbl_Sales[[#This Row],[Date]])</f>
        <v>7</v>
      </c>
      <c r="Q2032" s="6">
        <f>YEAR(tbl_Sales[[#This Row],[Date]])</f>
        <v>2016</v>
      </c>
    </row>
    <row r="2033" spans="1:17" x14ac:dyDescent="0.25">
      <c r="A2033" s="1">
        <v>42559</v>
      </c>
      <c r="B2033">
        <v>1024000</v>
      </c>
      <c r="C2033" t="s">
        <v>2</v>
      </c>
      <c r="D2033" t="s">
        <v>12427</v>
      </c>
      <c r="E2033" t="s">
        <v>10</v>
      </c>
      <c r="F2033">
        <v>3057</v>
      </c>
      <c r="G2033">
        <v>2</v>
      </c>
      <c r="H2033">
        <v>1</v>
      </c>
      <c r="I2033">
        <v>1</v>
      </c>
      <c r="J2033">
        <v>148</v>
      </c>
      <c r="L2033" t="s">
        <v>2187</v>
      </c>
      <c r="M2033" t="s">
        <v>83</v>
      </c>
      <c r="N2033" t="s">
        <v>18</v>
      </c>
      <c r="O2033" s="6" t="str">
        <f>INDEX(lkp_Region,MATCH(tbl_Sales[[#This Row],[Suburb]],lkp_Suburb,0))</f>
        <v>Northern Metropolitan</v>
      </c>
      <c r="P2033" s="6">
        <f>MONTH(tbl_Sales[[#This Row],[Date]])</f>
        <v>7</v>
      </c>
      <c r="Q2033" s="6">
        <f>YEAR(tbl_Sales[[#This Row],[Date]])</f>
        <v>2016</v>
      </c>
    </row>
    <row r="2034" spans="1:17" x14ac:dyDescent="0.25">
      <c r="A2034" s="1">
        <v>42559</v>
      </c>
      <c r="B2034">
        <v>1705000</v>
      </c>
      <c r="C2034" t="s">
        <v>2</v>
      </c>
      <c r="D2034" t="s">
        <v>12429</v>
      </c>
      <c r="E2034" t="s">
        <v>10</v>
      </c>
      <c r="F2034">
        <v>3032</v>
      </c>
      <c r="G2034">
        <v>4</v>
      </c>
      <c r="H2034">
        <v>2</v>
      </c>
      <c r="I2034">
        <v>4</v>
      </c>
      <c r="J2034">
        <v>598</v>
      </c>
      <c r="K2034">
        <v>2012</v>
      </c>
      <c r="L2034" t="s">
        <v>2188</v>
      </c>
      <c r="M2034" t="s">
        <v>160</v>
      </c>
      <c r="N2034" t="s">
        <v>49</v>
      </c>
      <c r="O2034" s="6" t="str">
        <f>INDEX(lkp_Region,MATCH(tbl_Sales[[#This Row],[Suburb]],lkp_Suburb,0))</f>
        <v>Western Metropolitan</v>
      </c>
      <c r="P2034" s="6">
        <f>MONTH(tbl_Sales[[#This Row],[Date]])</f>
        <v>7</v>
      </c>
      <c r="Q2034" s="6">
        <f>YEAR(tbl_Sales[[#This Row],[Date]])</f>
        <v>2016</v>
      </c>
    </row>
    <row r="2035" spans="1:17" x14ac:dyDescent="0.25">
      <c r="A2035" s="1">
        <v>42559</v>
      </c>
      <c r="B2035">
        <v>790000</v>
      </c>
      <c r="C2035" t="s">
        <v>2</v>
      </c>
      <c r="D2035" t="s">
        <v>12429</v>
      </c>
      <c r="E2035" t="s">
        <v>10</v>
      </c>
      <c r="F2035">
        <v>3012</v>
      </c>
      <c r="G2035">
        <v>2</v>
      </c>
      <c r="H2035">
        <v>1</v>
      </c>
      <c r="I2035">
        <v>1</v>
      </c>
      <c r="J2035">
        <v>259</v>
      </c>
      <c r="L2035" t="s">
        <v>2189</v>
      </c>
      <c r="M2035" t="s">
        <v>53</v>
      </c>
      <c r="N2035" t="s">
        <v>21</v>
      </c>
      <c r="O2035" s="6" t="str">
        <f>INDEX(lkp_Region,MATCH(tbl_Sales[[#This Row],[Suburb]],lkp_Suburb,0))</f>
        <v>Western Metropolitan</v>
      </c>
      <c r="P2035" s="6">
        <f>MONTH(tbl_Sales[[#This Row],[Date]])</f>
        <v>7</v>
      </c>
      <c r="Q2035" s="6">
        <f>YEAR(tbl_Sales[[#This Row],[Date]])</f>
        <v>2016</v>
      </c>
    </row>
    <row r="2036" spans="1:17" x14ac:dyDescent="0.25">
      <c r="A2036" s="1">
        <v>42559</v>
      </c>
      <c r="B2036">
        <v>1220000</v>
      </c>
      <c r="C2036" t="s">
        <v>2</v>
      </c>
      <c r="D2036" t="s">
        <v>12424</v>
      </c>
      <c r="E2036" t="s">
        <v>10</v>
      </c>
      <c r="F2036">
        <v>3015</v>
      </c>
      <c r="G2036">
        <v>5</v>
      </c>
      <c r="H2036">
        <v>3</v>
      </c>
      <c r="I2036">
        <v>2</v>
      </c>
      <c r="J2036">
        <v>681</v>
      </c>
      <c r="L2036" t="s">
        <v>2190</v>
      </c>
      <c r="M2036" t="s">
        <v>133</v>
      </c>
      <c r="N2036" t="s">
        <v>69</v>
      </c>
      <c r="O2036" s="6" t="str">
        <f>INDEX(lkp_Region,MATCH(tbl_Sales[[#This Row],[Suburb]],lkp_Suburb,0))</f>
        <v>Western Metropolitan</v>
      </c>
      <c r="P2036" s="6">
        <f>MONTH(tbl_Sales[[#This Row],[Date]])</f>
        <v>7</v>
      </c>
      <c r="Q2036" s="6">
        <f>YEAR(tbl_Sales[[#This Row],[Date]])</f>
        <v>2016</v>
      </c>
    </row>
    <row r="2037" spans="1:17" x14ac:dyDescent="0.25">
      <c r="A2037" s="1">
        <v>42559</v>
      </c>
      <c r="B2037">
        <v>623500</v>
      </c>
      <c r="C2037" t="s">
        <v>2</v>
      </c>
      <c r="D2037" t="s">
        <v>12427</v>
      </c>
      <c r="E2037" t="s">
        <v>10</v>
      </c>
      <c r="F2037">
        <v>3073</v>
      </c>
      <c r="G2037">
        <v>2</v>
      </c>
      <c r="H2037">
        <v>1</v>
      </c>
      <c r="I2037">
        <v>0</v>
      </c>
      <c r="J2037">
        <v>452</v>
      </c>
      <c r="L2037" t="s">
        <v>2191</v>
      </c>
      <c r="M2037" t="s">
        <v>93</v>
      </c>
      <c r="N2037" t="s">
        <v>62</v>
      </c>
      <c r="O2037" s="6" t="str">
        <f>INDEX(lkp_Region,MATCH(tbl_Sales[[#This Row],[Suburb]],lkp_Suburb,0))</f>
        <v>Northern Metropolitan</v>
      </c>
      <c r="P2037" s="6">
        <f>MONTH(tbl_Sales[[#This Row],[Date]])</f>
        <v>7</v>
      </c>
      <c r="Q2037" s="6">
        <f>YEAR(tbl_Sales[[#This Row],[Date]])</f>
        <v>2016</v>
      </c>
    </row>
    <row r="2038" spans="1:17" x14ac:dyDescent="0.25">
      <c r="A2038" s="1">
        <v>42559</v>
      </c>
      <c r="B2038">
        <v>750000</v>
      </c>
      <c r="C2038" t="s">
        <v>2</v>
      </c>
      <c r="D2038" t="s">
        <v>12423</v>
      </c>
      <c r="E2038" t="s">
        <v>5</v>
      </c>
      <c r="F2038">
        <v>3072</v>
      </c>
      <c r="G2038">
        <v>4</v>
      </c>
      <c r="H2038">
        <v>2</v>
      </c>
      <c r="I2038">
        <v>2</v>
      </c>
      <c r="J2038">
        <v>500</v>
      </c>
      <c r="K2038">
        <v>1950</v>
      </c>
      <c r="L2038" t="s">
        <v>2192</v>
      </c>
      <c r="M2038" t="s">
        <v>97</v>
      </c>
      <c r="N2038" t="s">
        <v>62</v>
      </c>
      <c r="O2038" s="6" t="str">
        <f>INDEX(lkp_Region,MATCH(tbl_Sales[[#This Row],[Suburb]],lkp_Suburb,0))</f>
        <v>Northern Metropolitan</v>
      </c>
      <c r="P2038" s="6">
        <f>MONTH(tbl_Sales[[#This Row],[Date]])</f>
        <v>7</v>
      </c>
      <c r="Q2038" s="6">
        <f>YEAR(tbl_Sales[[#This Row],[Date]])</f>
        <v>2016</v>
      </c>
    </row>
    <row r="2039" spans="1:17" x14ac:dyDescent="0.25">
      <c r="A2039" s="1">
        <v>42559</v>
      </c>
      <c r="B2039">
        <v>1950000</v>
      </c>
      <c r="C2039" t="s">
        <v>2</v>
      </c>
      <c r="D2039" t="s">
        <v>12429</v>
      </c>
      <c r="E2039" t="s">
        <v>10</v>
      </c>
      <c r="F2039">
        <v>3078</v>
      </c>
      <c r="G2039">
        <v>4</v>
      </c>
      <c r="H2039">
        <v>2</v>
      </c>
      <c r="I2039">
        <v>3</v>
      </c>
      <c r="J2039">
        <v>589</v>
      </c>
      <c r="K2039">
        <v>1920</v>
      </c>
      <c r="L2039" t="s">
        <v>2193</v>
      </c>
      <c r="M2039" t="s">
        <v>764</v>
      </c>
      <c r="N2039" t="s">
        <v>62</v>
      </c>
      <c r="O2039" s="6" t="str">
        <f>INDEX(lkp_Region,MATCH(tbl_Sales[[#This Row],[Suburb]],lkp_Suburb,0))</f>
        <v>Northern Metropolitan</v>
      </c>
      <c r="P2039" s="6">
        <f>MONTH(tbl_Sales[[#This Row],[Date]])</f>
        <v>7</v>
      </c>
      <c r="Q2039" s="6">
        <f>YEAR(tbl_Sales[[#This Row],[Date]])</f>
        <v>2016</v>
      </c>
    </row>
    <row r="2040" spans="1:17" x14ac:dyDescent="0.25">
      <c r="A2040" s="1">
        <v>42559</v>
      </c>
      <c r="B2040">
        <v>1518000</v>
      </c>
      <c r="C2040" t="s">
        <v>2</v>
      </c>
      <c r="D2040" t="s">
        <v>12429</v>
      </c>
      <c r="E2040" t="s">
        <v>10</v>
      </c>
      <c r="F2040">
        <v>3147</v>
      </c>
      <c r="G2040">
        <v>3</v>
      </c>
      <c r="H2040">
        <v>2</v>
      </c>
      <c r="I2040">
        <v>2</v>
      </c>
      <c r="J2040">
        <v>516</v>
      </c>
      <c r="K2040">
        <v>1920</v>
      </c>
      <c r="L2040" t="s">
        <v>2194</v>
      </c>
      <c r="M2040" t="s">
        <v>206</v>
      </c>
      <c r="N2040" t="s">
        <v>101</v>
      </c>
      <c r="O2040" s="6" t="str">
        <f>INDEX(lkp_Region,MATCH(tbl_Sales[[#This Row],[Suburb]],lkp_Suburb,0))</f>
        <v>Southern Metropolitan</v>
      </c>
      <c r="P2040" s="6">
        <f>MONTH(tbl_Sales[[#This Row],[Date]])</f>
        <v>7</v>
      </c>
      <c r="Q2040" s="6">
        <f>YEAR(tbl_Sales[[#This Row],[Date]])</f>
        <v>2016</v>
      </c>
    </row>
    <row r="2041" spans="1:17" x14ac:dyDescent="0.25">
      <c r="A2041" s="1">
        <v>42559</v>
      </c>
      <c r="B2041">
        <v>2200000</v>
      </c>
      <c r="C2041" t="s">
        <v>2</v>
      </c>
      <c r="D2041" t="s">
        <v>12428</v>
      </c>
      <c r="E2041" t="s">
        <v>5</v>
      </c>
      <c r="F2041">
        <v>3123</v>
      </c>
      <c r="G2041">
        <v>4</v>
      </c>
      <c r="H2041">
        <v>2</v>
      </c>
      <c r="I2041">
        <v>1</v>
      </c>
      <c r="J2041">
        <v>588</v>
      </c>
      <c r="L2041" t="s">
        <v>2195</v>
      </c>
      <c r="M2041" t="s">
        <v>230</v>
      </c>
      <c r="N2041" t="s">
        <v>101</v>
      </c>
      <c r="O2041" s="6" t="str">
        <f>INDEX(lkp_Region,MATCH(tbl_Sales[[#This Row],[Suburb]],lkp_Suburb,0))</f>
        <v>Southern Metropolitan</v>
      </c>
      <c r="P2041" s="6">
        <f>MONTH(tbl_Sales[[#This Row],[Date]])</f>
        <v>7</v>
      </c>
      <c r="Q2041" s="6">
        <f>YEAR(tbl_Sales[[#This Row],[Date]])</f>
        <v>2016</v>
      </c>
    </row>
    <row r="2042" spans="1:17" x14ac:dyDescent="0.25">
      <c r="A2042" s="1">
        <v>42559</v>
      </c>
      <c r="B2042">
        <v>563000</v>
      </c>
      <c r="C2042" t="s">
        <v>13</v>
      </c>
      <c r="D2042" t="s">
        <v>12428</v>
      </c>
      <c r="E2042" t="s">
        <v>10</v>
      </c>
      <c r="F2042">
        <v>3187</v>
      </c>
      <c r="G2042">
        <v>2</v>
      </c>
      <c r="H2042">
        <v>1</v>
      </c>
      <c r="I2042">
        <v>1</v>
      </c>
      <c r="J2042">
        <v>1233</v>
      </c>
      <c r="K2042">
        <v>1960</v>
      </c>
      <c r="L2042" t="s">
        <v>2196</v>
      </c>
      <c r="M2042" t="s">
        <v>346</v>
      </c>
      <c r="N2042" t="s">
        <v>107</v>
      </c>
      <c r="O2042" s="6" t="str">
        <f>INDEX(lkp_Region,MATCH(tbl_Sales[[#This Row],[Suburb]],lkp_Suburb,0))</f>
        <v>Southern Metropolitan</v>
      </c>
      <c r="P2042" s="6">
        <f>MONTH(tbl_Sales[[#This Row],[Date]])</f>
        <v>7</v>
      </c>
      <c r="Q2042" s="6">
        <f>YEAR(tbl_Sales[[#This Row],[Date]])</f>
        <v>2016</v>
      </c>
    </row>
    <row r="2043" spans="1:17" x14ac:dyDescent="0.25">
      <c r="A2043" s="1">
        <v>42559</v>
      </c>
      <c r="B2043">
        <v>2130000</v>
      </c>
      <c r="C2043" t="s">
        <v>2</v>
      </c>
      <c r="D2043" t="s">
        <v>12428</v>
      </c>
      <c r="E2043" t="s">
        <v>10</v>
      </c>
      <c r="F2043">
        <v>3188</v>
      </c>
      <c r="G2043">
        <v>4</v>
      </c>
      <c r="H2043">
        <v>2</v>
      </c>
      <c r="I2043">
        <v>2</v>
      </c>
      <c r="J2043">
        <v>714</v>
      </c>
      <c r="K2043">
        <v>1925</v>
      </c>
      <c r="L2043" t="s">
        <v>2197</v>
      </c>
      <c r="M2043" t="s">
        <v>176</v>
      </c>
      <c r="N2043" t="s">
        <v>107</v>
      </c>
      <c r="O2043" s="6" t="str">
        <f>INDEX(lkp_Region,MATCH(tbl_Sales[[#This Row],[Suburb]],lkp_Suburb,0))</f>
        <v>Southern Metropolitan</v>
      </c>
      <c r="P2043" s="6">
        <f>MONTH(tbl_Sales[[#This Row],[Date]])</f>
        <v>7</v>
      </c>
      <c r="Q2043" s="6">
        <f>YEAR(tbl_Sales[[#This Row],[Date]])</f>
        <v>2016</v>
      </c>
    </row>
    <row r="2044" spans="1:17" x14ac:dyDescent="0.25">
      <c r="A2044" s="1">
        <v>42559</v>
      </c>
      <c r="B2044">
        <v>690500</v>
      </c>
      <c r="C2044" t="s">
        <v>2</v>
      </c>
      <c r="D2044" t="s">
        <v>12427</v>
      </c>
      <c r="E2044" t="s">
        <v>10</v>
      </c>
      <c r="F2044">
        <v>3081</v>
      </c>
      <c r="G2044">
        <v>3</v>
      </c>
      <c r="H2044">
        <v>1</v>
      </c>
      <c r="I2044">
        <v>2</v>
      </c>
      <c r="J2044">
        <v>605</v>
      </c>
      <c r="L2044" t="s">
        <v>2198</v>
      </c>
      <c r="M2044" t="s">
        <v>148</v>
      </c>
      <c r="N2044" t="s">
        <v>150</v>
      </c>
      <c r="O2044" s="6" t="str">
        <f>INDEX(lkp_Region,MATCH(tbl_Sales[[#This Row],[Suburb]],lkp_Suburb,0))</f>
        <v>Eastern Metropolitan</v>
      </c>
      <c r="P2044" s="6">
        <f>MONTH(tbl_Sales[[#This Row],[Date]])</f>
        <v>7</v>
      </c>
      <c r="Q2044" s="6">
        <f>YEAR(tbl_Sales[[#This Row],[Date]])</f>
        <v>2016</v>
      </c>
    </row>
    <row r="2045" spans="1:17" x14ac:dyDescent="0.25">
      <c r="A2045" s="1">
        <v>42559</v>
      </c>
      <c r="B2045">
        <v>740000</v>
      </c>
      <c r="C2045" t="s">
        <v>2</v>
      </c>
      <c r="D2045" t="s">
        <v>12430</v>
      </c>
      <c r="E2045" t="s">
        <v>10</v>
      </c>
      <c r="F2045">
        <v>3087</v>
      </c>
      <c r="G2045">
        <v>3</v>
      </c>
      <c r="H2045">
        <v>1</v>
      </c>
      <c r="I2045">
        <v>1</v>
      </c>
      <c r="J2045">
        <v>591</v>
      </c>
      <c r="K2045">
        <v>1960</v>
      </c>
      <c r="L2045" t="s">
        <v>2199</v>
      </c>
      <c r="M2045" t="s">
        <v>349</v>
      </c>
      <c r="N2045" t="s">
        <v>150</v>
      </c>
      <c r="O2045" s="6" t="str">
        <f>INDEX(lkp_Region,MATCH(tbl_Sales[[#This Row],[Suburb]],lkp_Suburb,0))</f>
        <v>Northern Metropolitan</v>
      </c>
      <c r="P2045" s="6">
        <f>MONTH(tbl_Sales[[#This Row],[Date]])</f>
        <v>7</v>
      </c>
      <c r="Q2045" s="6">
        <f>YEAR(tbl_Sales[[#This Row],[Date]])</f>
        <v>2016</v>
      </c>
    </row>
    <row r="2046" spans="1:17" x14ac:dyDescent="0.25">
      <c r="A2046" s="1">
        <v>42559</v>
      </c>
      <c r="B2046">
        <v>790000</v>
      </c>
      <c r="C2046" t="s">
        <v>2</v>
      </c>
      <c r="D2046" t="s">
        <v>12432</v>
      </c>
      <c r="E2046" t="s">
        <v>10</v>
      </c>
      <c r="F2046">
        <v>3079</v>
      </c>
      <c r="G2046">
        <v>2</v>
      </c>
      <c r="H2046">
        <v>1</v>
      </c>
      <c r="I2046">
        <v>1</v>
      </c>
      <c r="J2046">
        <v>221</v>
      </c>
      <c r="L2046" t="s">
        <v>2200</v>
      </c>
      <c r="M2046" t="s">
        <v>213</v>
      </c>
      <c r="N2046" t="s">
        <v>150</v>
      </c>
      <c r="O2046" s="6" t="str">
        <f>INDEX(lkp_Region,MATCH(tbl_Sales[[#This Row],[Suburb]],lkp_Suburb,0))</f>
        <v>Eastern Metropolitan</v>
      </c>
      <c r="P2046" s="6">
        <f>MONTH(tbl_Sales[[#This Row],[Date]])</f>
        <v>7</v>
      </c>
      <c r="Q2046" s="6">
        <f>YEAR(tbl_Sales[[#This Row],[Date]])</f>
        <v>2016</v>
      </c>
    </row>
    <row r="2047" spans="1:17" x14ac:dyDescent="0.25">
      <c r="A2047" s="1">
        <v>42559</v>
      </c>
      <c r="B2047">
        <v>1155000</v>
      </c>
      <c r="C2047" t="s">
        <v>2</v>
      </c>
      <c r="D2047" t="s">
        <v>12423</v>
      </c>
      <c r="E2047" t="s">
        <v>10</v>
      </c>
      <c r="F2047">
        <v>3084</v>
      </c>
      <c r="G2047">
        <v>3</v>
      </c>
      <c r="H2047">
        <v>2</v>
      </c>
      <c r="I2047">
        <v>1</v>
      </c>
      <c r="J2047">
        <v>608</v>
      </c>
      <c r="L2047" t="s">
        <v>2201</v>
      </c>
      <c r="M2047" t="s">
        <v>235</v>
      </c>
      <c r="N2047" t="s">
        <v>150</v>
      </c>
      <c r="O2047" s="6" t="str">
        <f>INDEX(lkp_Region,MATCH(tbl_Sales[[#This Row],[Suburb]],lkp_Suburb,0))</f>
        <v>Eastern Metropolitan</v>
      </c>
      <c r="P2047" s="6">
        <f>MONTH(tbl_Sales[[#This Row],[Date]])</f>
        <v>7</v>
      </c>
      <c r="Q2047" s="6">
        <f>YEAR(tbl_Sales[[#This Row],[Date]])</f>
        <v>2016</v>
      </c>
    </row>
    <row r="2048" spans="1:17" x14ac:dyDescent="0.25">
      <c r="A2048" s="1">
        <v>42559</v>
      </c>
      <c r="B2048">
        <v>1650000</v>
      </c>
      <c r="C2048" t="s">
        <v>2</v>
      </c>
      <c r="D2048" t="s">
        <v>12423</v>
      </c>
      <c r="E2048" t="s">
        <v>5</v>
      </c>
      <c r="F2048">
        <v>3084</v>
      </c>
      <c r="G2048">
        <v>4</v>
      </c>
      <c r="H2048">
        <v>3</v>
      </c>
      <c r="I2048">
        <v>2</v>
      </c>
      <c r="J2048">
        <v>724</v>
      </c>
      <c r="K2048">
        <v>1940</v>
      </c>
      <c r="L2048" t="s">
        <v>2202</v>
      </c>
      <c r="M2048" t="s">
        <v>257</v>
      </c>
      <c r="N2048" t="s">
        <v>150</v>
      </c>
      <c r="O2048" s="6" t="str">
        <f>INDEX(lkp_Region,MATCH(tbl_Sales[[#This Row],[Suburb]],lkp_Suburb,0))</f>
        <v>Eastern Metropolitan</v>
      </c>
      <c r="P2048" s="6">
        <f>MONTH(tbl_Sales[[#This Row],[Date]])</f>
        <v>7</v>
      </c>
      <c r="Q2048" s="6">
        <f>YEAR(tbl_Sales[[#This Row],[Date]])</f>
        <v>2016</v>
      </c>
    </row>
    <row r="2049" spans="1:17" x14ac:dyDescent="0.25">
      <c r="A2049" s="1">
        <v>42560</v>
      </c>
      <c r="B2049">
        <v>470000</v>
      </c>
      <c r="C2049" t="s">
        <v>13</v>
      </c>
      <c r="D2049" t="s">
        <v>12427</v>
      </c>
      <c r="E2049" t="s">
        <v>10</v>
      </c>
      <c r="F2049">
        <v>3067</v>
      </c>
      <c r="G2049">
        <v>1</v>
      </c>
      <c r="H2049">
        <v>1</v>
      </c>
      <c r="I2049">
        <v>1</v>
      </c>
      <c r="J2049">
        <v>0</v>
      </c>
      <c r="K2049">
        <v>2013</v>
      </c>
      <c r="L2049" t="s">
        <v>2203</v>
      </c>
      <c r="M2049" t="s">
        <v>38</v>
      </c>
      <c r="N2049" t="s">
        <v>8</v>
      </c>
      <c r="O2049" s="6" t="str">
        <f>INDEX(lkp_Region,MATCH(tbl_Sales[[#This Row],[Suburb]],lkp_Suburb,0))</f>
        <v>Northern Metropolitan</v>
      </c>
      <c r="P2049" s="6">
        <f>MONTH(tbl_Sales[[#This Row],[Date]])</f>
        <v>7</v>
      </c>
      <c r="Q2049" s="6">
        <f>YEAR(tbl_Sales[[#This Row],[Date]])</f>
        <v>2016</v>
      </c>
    </row>
    <row r="2050" spans="1:17" x14ac:dyDescent="0.25">
      <c r="A2050" s="1">
        <v>42560</v>
      </c>
      <c r="B2050">
        <v>1560000</v>
      </c>
      <c r="C2050" t="s">
        <v>2</v>
      </c>
      <c r="D2050" t="s">
        <v>12430</v>
      </c>
      <c r="E2050" t="s">
        <v>10</v>
      </c>
      <c r="F2050">
        <v>3207</v>
      </c>
      <c r="G2050">
        <v>3</v>
      </c>
      <c r="H2050">
        <v>2</v>
      </c>
      <c r="I2050">
        <v>2</v>
      </c>
      <c r="J2050">
        <v>241</v>
      </c>
      <c r="K2050">
        <v>1900</v>
      </c>
      <c r="L2050" t="s">
        <v>2204</v>
      </c>
      <c r="M2050" t="s">
        <v>24</v>
      </c>
      <c r="N2050" t="s">
        <v>26</v>
      </c>
      <c r="O2050" s="6" t="str">
        <f>INDEX(lkp_Region,MATCH(tbl_Sales[[#This Row],[Suburb]],lkp_Suburb,0))</f>
        <v>Southern Metropolitan</v>
      </c>
      <c r="P2050" s="6">
        <f>MONTH(tbl_Sales[[#This Row],[Date]])</f>
        <v>7</v>
      </c>
      <c r="Q2050" s="6">
        <f>YEAR(tbl_Sales[[#This Row],[Date]])</f>
        <v>2016</v>
      </c>
    </row>
    <row r="2051" spans="1:17" x14ac:dyDescent="0.25">
      <c r="A2051" s="1">
        <v>42560</v>
      </c>
      <c r="B2051">
        <v>430000</v>
      </c>
      <c r="C2051" t="s">
        <v>13</v>
      </c>
      <c r="D2051" t="s">
        <v>12425</v>
      </c>
      <c r="E2051" t="s">
        <v>5</v>
      </c>
      <c r="F2051">
        <v>3046</v>
      </c>
      <c r="G2051">
        <v>2</v>
      </c>
      <c r="H2051">
        <v>1</v>
      </c>
      <c r="I2051">
        <v>1</v>
      </c>
      <c r="J2051">
        <v>164</v>
      </c>
      <c r="K2051">
        <v>2010</v>
      </c>
      <c r="L2051" t="s">
        <v>2205</v>
      </c>
      <c r="M2051" t="s">
        <v>78</v>
      </c>
      <c r="N2051" t="s">
        <v>18</v>
      </c>
      <c r="O2051" s="6" t="str">
        <f>INDEX(lkp_Region,MATCH(tbl_Sales[[#This Row],[Suburb]],lkp_Suburb,0))</f>
        <v>Northern Metropolitan</v>
      </c>
      <c r="P2051" s="6">
        <f>MONTH(tbl_Sales[[#This Row],[Date]])</f>
        <v>7</v>
      </c>
      <c r="Q2051" s="6">
        <f>YEAR(tbl_Sales[[#This Row],[Date]])</f>
        <v>2016</v>
      </c>
    </row>
    <row r="2052" spans="1:17" x14ac:dyDescent="0.25">
      <c r="A2052" s="1">
        <v>42560</v>
      </c>
      <c r="B2052">
        <v>590000</v>
      </c>
      <c r="C2052" t="s">
        <v>51</v>
      </c>
      <c r="D2052" t="s">
        <v>12433</v>
      </c>
      <c r="E2052" t="s">
        <v>5</v>
      </c>
      <c r="F2052">
        <v>3058</v>
      </c>
      <c r="G2052">
        <v>3</v>
      </c>
      <c r="H2052">
        <v>2</v>
      </c>
      <c r="I2052">
        <v>2</v>
      </c>
      <c r="J2052">
        <v>0</v>
      </c>
      <c r="L2052" t="s">
        <v>1078</v>
      </c>
      <c r="M2052" t="s">
        <v>41</v>
      </c>
      <c r="N2052" t="s">
        <v>18</v>
      </c>
      <c r="O2052" s="6" t="str">
        <f>INDEX(lkp_Region,MATCH(tbl_Sales[[#This Row],[Suburb]],lkp_Suburb,0))</f>
        <v>Northern Metropolitan</v>
      </c>
      <c r="P2052" s="6">
        <f>MONTH(tbl_Sales[[#This Row],[Date]])</f>
        <v>7</v>
      </c>
      <c r="Q2052" s="6">
        <f>YEAR(tbl_Sales[[#This Row],[Date]])</f>
        <v>2016</v>
      </c>
    </row>
    <row r="2053" spans="1:17" x14ac:dyDescent="0.25">
      <c r="A2053" s="1">
        <v>42560</v>
      </c>
      <c r="B2053">
        <v>860000</v>
      </c>
      <c r="C2053" t="s">
        <v>2</v>
      </c>
      <c r="D2053" t="s">
        <v>12427</v>
      </c>
      <c r="E2053" t="s">
        <v>10</v>
      </c>
      <c r="F2053">
        <v>3058</v>
      </c>
      <c r="G2053">
        <v>2</v>
      </c>
      <c r="H2053">
        <v>1</v>
      </c>
      <c r="I2053">
        <v>1</v>
      </c>
      <c r="J2053">
        <v>483</v>
      </c>
      <c r="L2053" t="s">
        <v>2206</v>
      </c>
      <c r="M2053" t="s">
        <v>41</v>
      </c>
      <c r="N2053" t="s">
        <v>18</v>
      </c>
      <c r="O2053" s="6" t="str">
        <f>INDEX(lkp_Region,MATCH(tbl_Sales[[#This Row],[Suburb]],lkp_Suburb,0))</f>
        <v>Northern Metropolitan</v>
      </c>
      <c r="P2053" s="6">
        <f>MONTH(tbl_Sales[[#This Row],[Date]])</f>
        <v>7</v>
      </c>
      <c r="Q2053" s="6">
        <f>YEAR(tbl_Sales[[#This Row],[Date]])</f>
        <v>2016</v>
      </c>
    </row>
    <row r="2054" spans="1:17" x14ac:dyDescent="0.25">
      <c r="A2054" s="1">
        <v>42560</v>
      </c>
      <c r="B2054">
        <v>892000</v>
      </c>
      <c r="C2054" t="s">
        <v>2</v>
      </c>
      <c r="D2054" t="s">
        <v>12427</v>
      </c>
      <c r="E2054" t="s">
        <v>10</v>
      </c>
      <c r="F2054">
        <v>3046</v>
      </c>
      <c r="G2054">
        <v>3</v>
      </c>
      <c r="H2054">
        <v>1</v>
      </c>
      <c r="I2054">
        <v>3</v>
      </c>
      <c r="J2054">
        <v>757</v>
      </c>
      <c r="L2054" t="s">
        <v>2207</v>
      </c>
      <c r="M2054" t="s">
        <v>680</v>
      </c>
      <c r="N2054" t="s">
        <v>18</v>
      </c>
      <c r="O2054" s="6" t="str">
        <f>INDEX(lkp_Region,MATCH(tbl_Sales[[#This Row],[Suburb]],lkp_Suburb,0))</f>
        <v>Northern Metropolitan</v>
      </c>
      <c r="P2054" s="6">
        <f>MONTH(tbl_Sales[[#This Row],[Date]])</f>
        <v>7</v>
      </c>
      <c r="Q2054" s="6">
        <f>YEAR(tbl_Sales[[#This Row],[Date]])</f>
        <v>2016</v>
      </c>
    </row>
    <row r="2055" spans="1:17" x14ac:dyDescent="0.25">
      <c r="A2055" s="1">
        <v>42560</v>
      </c>
      <c r="B2055">
        <v>1085000</v>
      </c>
      <c r="C2055" t="s">
        <v>2</v>
      </c>
      <c r="D2055" t="s">
        <v>12427</v>
      </c>
      <c r="E2055" t="s">
        <v>10</v>
      </c>
      <c r="F2055">
        <v>3044</v>
      </c>
      <c r="G2055">
        <v>2</v>
      </c>
      <c r="H2055">
        <v>1</v>
      </c>
      <c r="I2055">
        <v>2</v>
      </c>
      <c r="J2055">
        <v>847</v>
      </c>
      <c r="K2055">
        <v>1960</v>
      </c>
      <c r="L2055" t="s">
        <v>2208</v>
      </c>
      <c r="M2055" t="s">
        <v>115</v>
      </c>
      <c r="N2055" t="s">
        <v>18</v>
      </c>
      <c r="O2055" s="6" t="str">
        <f>INDEX(lkp_Region,MATCH(tbl_Sales[[#This Row],[Suburb]],lkp_Suburb,0))</f>
        <v>Northern Metropolitan</v>
      </c>
      <c r="P2055" s="6">
        <f>MONTH(tbl_Sales[[#This Row],[Date]])</f>
        <v>7</v>
      </c>
      <c r="Q2055" s="6">
        <f>YEAR(tbl_Sales[[#This Row],[Date]])</f>
        <v>2016</v>
      </c>
    </row>
    <row r="2056" spans="1:17" x14ac:dyDescent="0.25">
      <c r="A2056" s="1">
        <v>42560</v>
      </c>
      <c r="B2056">
        <v>420000</v>
      </c>
      <c r="C2056" t="s">
        <v>13</v>
      </c>
      <c r="D2056" t="s">
        <v>12427</v>
      </c>
      <c r="E2056" t="s">
        <v>5</v>
      </c>
      <c r="F2056">
        <v>3039</v>
      </c>
      <c r="G2056">
        <v>2</v>
      </c>
      <c r="H2056">
        <v>1</v>
      </c>
      <c r="I2056">
        <v>1</v>
      </c>
      <c r="J2056">
        <v>0</v>
      </c>
      <c r="K2056">
        <v>1950</v>
      </c>
      <c r="L2056" t="s">
        <v>2209</v>
      </c>
      <c r="M2056" t="s">
        <v>242</v>
      </c>
      <c r="N2056" t="s">
        <v>49</v>
      </c>
      <c r="O2056" s="6" t="str">
        <f>INDEX(lkp_Region,MATCH(tbl_Sales[[#This Row],[Suburb]],lkp_Suburb,0))</f>
        <v>Western Metropolitan</v>
      </c>
      <c r="P2056" s="6">
        <f>MONTH(tbl_Sales[[#This Row],[Date]])</f>
        <v>7</v>
      </c>
      <c r="Q2056" s="6">
        <f>YEAR(tbl_Sales[[#This Row],[Date]])</f>
        <v>2016</v>
      </c>
    </row>
    <row r="2057" spans="1:17" x14ac:dyDescent="0.25">
      <c r="A2057" s="1">
        <v>42560</v>
      </c>
      <c r="B2057">
        <v>730000</v>
      </c>
      <c r="C2057" t="s">
        <v>2</v>
      </c>
      <c r="D2057" t="s">
        <v>12427</v>
      </c>
      <c r="E2057" t="s">
        <v>5</v>
      </c>
      <c r="F2057">
        <v>3031</v>
      </c>
      <c r="G2057">
        <v>2</v>
      </c>
      <c r="H2057">
        <v>1</v>
      </c>
      <c r="I2057">
        <v>1</v>
      </c>
      <c r="J2057">
        <v>140</v>
      </c>
      <c r="K2057">
        <v>1890</v>
      </c>
      <c r="L2057" t="s">
        <v>2210</v>
      </c>
      <c r="M2057" t="s">
        <v>288</v>
      </c>
      <c r="N2057" t="s">
        <v>49</v>
      </c>
      <c r="O2057" s="6" t="str">
        <f>INDEX(lkp_Region,MATCH(tbl_Sales[[#This Row],[Suburb]],lkp_Suburb,0))</f>
        <v>Northern Metropolitan</v>
      </c>
      <c r="P2057" s="6">
        <f>MONTH(tbl_Sales[[#This Row],[Date]])</f>
        <v>7</v>
      </c>
      <c r="Q2057" s="6">
        <f>YEAR(tbl_Sales[[#This Row],[Date]])</f>
        <v>2016</v>
      </c>
    </row>
    <row r="2058" spans="1:17" x14ac:dyDescent="0.25">
      <c r="A2058" s="1">
        <v>42560</v>
      </c>
      <c r="B2058">
        <v>623000</v>
      </c>
      <c r="C2058" t="s">
        <v>13</v>
      </c>
      <c r="D2058" t="s">
        <v>12427</v>
      </c>
      <c r="E2058" t="s">
        <v>10</v>
      </c>
      <c r="F2058">
        <v>3166</v>
      </c>
      <c r="G2058">
        <v>2</v>
      </c>
      <c r="H2058">
        <v>1</v>
      </c>
      <c r="I2058">
        <v>1</v>
      </c>
      <c r="J2058">
        <v>101</v>
      </c>
      <c r="K2058">
        <v>1970</v>
      </c>
      <c r="L2058" t="s">
        <v>2211</v>
      </c>
      <c r="M2058" t="s">
        <v>262</v>
      </c>
      <c r="N2058" t="s">
        <v>31</v>
      </c>
      <c r="O2058" s="6" t="str">
        <f>INDEX(lkp_Region,MATCH(tbl_Sales[[#This Row],[Suburb]],lkp_Suburb,0))</f>
        <v>Southern Metropolitan</v>
      </c>
      <c r="P2058" s="6">
        <f>MONTH(tbl_Sales[[#This Row],[Date]])</f>
        <v>7</v>
      </c>
      <c r="Q2058" s="6">
        <f>YEAR(tbl_Sales[[#This Row],[Date]])</f>
        <v>2016</v>
      </c>
    </row>
    <row r="2059" spans="1:17" x14ac:dyDescent="0.25">
      <c r="A2059" s="1">
        <v>42560</v>
      </c>
      <c r="B2059">
        <v>1550000</v>
      </c>
      <c r="C2059" t="s">
        <v>2</v>
      </c>
      <c r="D2059" t="s">
        <v>12429</v>
      </c>
      <c r="E2059" t="s">
        <v>10</v>
      </c>
      <c r="F2059">
        <v>3166</v>
      </c>
      <c r="G2059">
        <v>2</v>
      </c>
      <c r="H2059">
        <v>1</v>
      </c>
      <c r="I2059">
        <v>1</v>
      </c>
      <c r="J2059">
        <v>732</v>
      </c>
      <c r="K2059">
        <v>1950</v>
      </c>
      <c r="L2059" t="s">
        <v>2212</v>
      </c>
      <c r="M2059" t="s">
        <v>262</v>
      </c>
      <c r="N2059" t="s">
        <v>31</v>
      </c>
      <c r="O2059" s="6" t="str">
        <f>INDEX(lkp_Region,MATCH(tbl_Sales[[#This Row],[Suburb]],lkp_Suburb,0))</f>
        <v>Southern Metropolitan</v>
      </c>
      <c r="P2059" s="6">
        <f>MONTH(tbl_Sales[[#This Row],[Date]])</f>
        <v>7</v>
      </c>
      <c r="Q2059" s="6">
        <f>YEAR(tbl_Sales[[#This Row],[Date]])</f>
        <v>2016</v>
      </c>
    </row>
    <row r="2060" spans="1:17" x14ac:dyDescent="0.25">
      <c r="A2060" s="1">
        <v>42560</v>
      </c>
      <c r="B2060">
        <v>420000</v>
      </c>
      <c r="C2060" t="s">
        <v>13</v>
      </c>
      <c r="D2060" t="s">
        <v>12427</v>
      </c>
      <c r="E2060" t="s">
        <v>5</v>
      </c>
      <c r="F2060">
        <v>3031</v>
      </c>
      <c r="G2060">
        <v>2</v>
      </c>
      <c r="H2060">
        <v>1</v>
      </c>
      <c r="I2060">
        <v>1</v>
      </c>
      <c r="J2060">
        <v>0</v>
      </c>
      <c r="K2060">
        <v>2002</v>
      </c>
      <c r="L2060" t="s">
        <v>1359</v>
      </c>
      <c r="M2060" t="s">
        <v>264</v>
      </c>
      <c r="N2060" t="s">
        <v>88</v>
      </c>
      <c r="O2060" s="6" t="str">
        <f>INDEX(lkp_Region,MATCH(tbl_Sales[[#This Row],[Suburb]],lkp_Suburb,0))</f>
        <v>Northern Metropolitan</v>
      </c>
      <c r="P2060" s="6">
        <f>MONTH(tbl_Sales[[#This Row],[Date]])</f>
        <v>7</v>
      </c>
      <c r="Q2060" s="6">
        <f>YEAR(tbl_Sales[[#This Row],[Date]])</f>
        <v>2016</v>
      </c>
    </row>
    <row r="2061" spans="1:17" x14ac:dyDescent="0.25">
      <c r="A2061" s="1">
        <v>42560</v>
      </c>
      <c r="B2061">
        <v>600000</v>
      </c>
      <c r="C2061" t="s">
        <v>13</v>
      </c>
      <c r="D2061" t="s">
        <v>12427</v>
      </c>
      <c r="E2061" t="s">
        <v>5</v>
      </c>
      <c r="F2061">
        <v>3053</v>
      </c>
      <c r="G2061">
        <v>2</v>
      </c>
      <c r="H2061">
        <v>1</v>
      </c>
      <c r="I2061">
        <v>1</v>
      </c>
      <c r="J2061">
        <v>0</v>
      </c>
      <c r="L2061" t="s">
        <v>2213</v>
      </c>
      <c r="M2061" t="s">
        <v>164</v>
      </c>
      <c r="N2061" t="s">
        <v>88</v>
      </c>
      <c r="O2061" s="6" t="str">
        <f>INDEX(lkp_Region,MATCH(tbl_Sales[[#This Row],[Suburb]],lkp_Suburb,0))</f>
        <v>Northern Metropolitan</v>
      </c>
      <c r="P2061" s="6">
        <f>MONTH(tbl_Sales[[#This Row],[Date]])</f>
        <v>7</v>
      </c>
      <c r="Q2061" s="6">
        <f>YEAR(tbl_Sales[[#This Row],[Date]])</f>
        <v>2016</v>
      </c>
    </row>
    <row r="2062" spans="1:17" x14ac:dyDescent="0.25">
      <c r="A2062" s="1">
        <v>42560</v>
      </c>
      <c r="B2062">
        <v>860500</v>
      </c>
      <c r="C2062" t="s">
        <v>2</v>
      </c>
      <c r="D2062" t="s">
        <v>12425</v>
      </c>
      <c r="E2062" t="s">
        <v>10</v>
      </c>
      <c r="F2062">
        <v>3011</v>
      </c>
      <c r="G2062">
        <v>3</v>
      </c>
      <c r="H2062">
        <v>2</v>
      </c>
      <c r="I2062">
        <v>2</v>
      </c>
      <c r="J2062">
        <v>322</v>
      </c>
      <c r="K2062">
        <v>1980</v>
      </c>
      <c r="L2062" t="s">
        <v>2214</v>
      </c>
      <c r="M2062" t="s">
        <v>22</v>
      </c>
      <c r="N2062" t="s">
        <v>21</v>
      </c>
      <c r="O2062" s="6" t="str">
        <f>INDEX(lkp_Region,MATCH(tbl_Sales[[#This Row],[Suburb]],lkp_Suburb,0))</f>
        <v>Western Metropolitan</v>
      </c>
      <c r="P2062" s="6">
        <f>MONTH(tbl_Sales[[#This Row],[Date]])</f>
        <v>7</v>
      </c>
      <c r="Q2062" s="6">
        <f>YEAR(tbl_Sales[[#This Row],[Date]])</f>
        <v>2016</v>
      </c>
    </row>
    <row r="2063" spans="1:17" x14ac:dyDescent="0.25">
      <c r="A2063" s="1">
        <v>42560</v>
      </c>
      <c r="B2063">
        <v>1165000</v>
      </c>
      <c r="C2063" t="s">
        <v>2</v>
      </c>
      <c r="D2063" t="s">
        <v>12429</v>
      </c>
      <c r="E2063" t="s">
        <v>10</v>
      </c>
      <c r="F2063">
        <v>3013</v>
      </c>
      <c r="G2063">
        <v>3</v>
      </c>
      <c r="H2063">
        <v>1</v>
      </c>
      <c r="I2063">
        <v>0</v>
      </c>
      <c r="J2063">
        <v>191</v>
      </c>
      <c r="K2063">
        <v>1910</v>
      </c>
      <c r="L2063" t="s">
        <v>2215</v>
      </c>
      <c r="M2063" t="s">
        <v>65</v>
      </c>
      <c r="N2063" t="s">
        <v>21</v>
      </c>
      <c r="O2063" s="6" t="str">
        <f>INDEX(lkp_Region,MATCH(tbl_Sales[[#This Row],[Suburb]],lkp_Suburb,0))</f>
        <v>Western Metropolitan</v>
      </c>
      <c r="P2063" s="6">
        <f>MONTH(tbl_Sales[[#This Row],[Date]])</f>
        <v>7</v>
      </c>
      <c r="Q2063" s="6">
        <f>YEAR(tbl_Sales[[#This Row],[Date]])</f>
        <v>2016</v>
      </c>
    </row>
    <row r="2064" spans="1:17" x14ac:dyDescent="0.25">
      <c r="A2064" s="1">
        <v>42560</v>
      </c>
      <c r="B2064">
        <v>1110000</v>
      </c>
      <c r="C2064" t="s">
        <v>2</v>
      </c>
      <c r="D2064" t="s">
        <v>12429</v>
      </c>
      <c r="E2064" t="s">
        <v>10</v>
      </c>
      <c r="F2064">
        <v>3204</v>
      </c>
      <c r="G2064">
        <v>3</v>
      </c>
      <c r="H2064">
        <v>1</v>
      </c>
      <c r="I2064">
        <v>2</v>
      </c>
      <c r="J2064">
        <v>692</v>
      </c>
      <c r="K2064">
        <v>1940</v>
      </c>
      <c r="L2064" t="s">
        <v>2216</v>
      </c>
      <c r="M2064" t="s">
        <v>55</v>
      </c>
      <c r="N2064" t="s">
        <v>57</v>
      </c>
      <c r="O2064" s="6" t="str">
        <f>INDEX(lkp_Region,MATCH(tbl_Sales[[#This Row],[Suburb]],lkp_Suburb,0))</f>
        <v>Southern Metropolitan</v>
      </c>
      <c r="P2064" s="6">
        <f>MONTH(tbl_Sales[[#This Row],[Date]])</f>
        <v>7</v>
      </c>
      <c r="Q2064" s="6">
        <f>YEAR(tbl_Sales[[#This Row],[Date]])</f>
        <v>2016</v>
      </c>
    </row>
    <row r="2065" spans="1:17" x14ac:dyDescent="0.25">
      <c r="A2065" s="1">
        <v>42560</v>
      </c>
      <c r="B2065">
        <v>1415000</v>
      </c>
      <c r="C2065" t="s">
        <v>2</v>
      </c>
      <c r="D2065" t="s">
        <v>12429</v>
      </c>
      <c r="E2065" t="s">
        <v>10</v>
      </c>
      <c r="F2065">
        <v>3165</v>
      </c>
      <c r="G2065">
        <v>4</v>
      </c>
      <c r="H2065">
        <v>2</v>
      </c>
      <c r="I2065">
        <v>2</v>
      </c>
      <c r="J2065">
        <v>604</v>
      </c>
      <c r="K2065">
        <v>1970</v>
      </c>
      <c r="L2065" t="s">
        <v>2217</v>
      </c>
      <c r="M2065" t="s">
        <v>138</v>
      </c>
      <c r="N2065" t="s">
        <v>57</v>
      </c>
      <c r="O2065" s="6" t="str">
        <f>INDEX(lkp_Region,MATCH(tbl_Sales[[#This Row],[Suburb]],lkp_Suburb,0))</f>
        <v>Southern Metropolitan</v>
      </c>
      <c r="P2065" s="6">
        <f>MONTH(tbl_Sales[[#This Row],[Date]])</f>
        <v>7</v>
      </c>
      <c r="Q2065" s="6">
        <f>YEAR(tbl_Sales[[#This Row],[Date]])</f>
        <v>2016</v>
      </c>
    </row>
    <row r="2066" spans="1:17" x14ac:dyDescent="0.25">
      <c r="A2066" s="1">
        <v>42560</v>
      </c>
      <c r="B2066">
        <v>800000</v>
      </c>
      <c r="C2066" t="s">
        <v>2</v>
      </c>
      <c r="D2066" t="s">
        <v>12428</v>
      </c>
      <c r="E2066" t="s">
        <v>10</v>
      </c>
      <c r="F2066">
        <v>3072</v>
      </c>
      <c r="G2066">
        <v>3</v>
      </c>
      <c r="H2066">
        <v>3</v>
      </c>
      <c r="I2066">
        <v>2</v>
      </c>
      <c r="J2066">
        <v>421</v>
      </c>
      <c r="L2066" t="s">
        <v>2218</v>
      </c>
      <c r="M2066" t="s">
        <v>97</v>
      </c>
      <c r="N2066" t="s">
        <v>62</v>
      </c>
      <c r="O2066" s="6" t="str">
        <f>INDEX(lkp_Region,MATCH(tbl_Sales[[#This Row],[Suburb]],lkp_Suburb,0))</f>
        <v>Northern Metropolitan</v>
      </c>
      <c r="P2066" s="6">
        <f>MONTH(tbl_Sales[[#This Row],[Date]])</f>
        <v>7</v>
      </c>
      <c r="Q2066" s="6">
        <f>YEAR(tbl_Sales[[#This Row],[Date]])</f>
        <v>2016</v>
      </c>
    </row>
    <row r="2067" spans="1:17" x14ac:dyDescent="0.25">
      <c r="A2067" s="1">
        <v>42560</v>
      </c>
      <c r="B2067">
        <v>1250000</v>
      </c>
      <c r="C2067" t="s">
        <v>2</v>
      </c>
      <c r="D2067" t="s">
        <v>12427</v>
      </c>
      <c r="E2067" t="s">
        <v>5</v>
      </c>
      <c r="F2067">
        <v>3071</v>
      </c>
      <c r="G2067">
        <v>3</v>
      </c>
      <c r="H2067">
        <v>2</v>
      </c>
      <c r="I2067">
        <v>3</v>
      </c>
      <c r="J2067">
        <v>297</v>
      </c>
      <c r="K2067">
        <v>2013</v>
      </c>
      <c r="L2067" t="s">
        <v>2219</v>
      </c>
      <c r="M2067" t="s">
        <v>60</v>
      </c>
      <c r="N2067" t="s">
        <v>62</v>
      </c>
      <c r="O2067" s="6" t="str">
        <f>INDEX(lkp_Region,MATCH(tbl_Sales[[#This Row],[Suburb]],lkp_Suburb,0))</f>
        <v>Northern Metropolitan</v>
      </c>
      <c r="P2067" s="6">
        <f>MONTH(tbl_Sales[[#This Row],[Date]])</f>
        <v>7</v>
      </c>
      <c r="Q2067" s="6">
        <f>YEAR(tbl_Sales[[#This Row],[Date]])</f>
        <v>2016</v>
      </c>
    </row>
    <row r="2068" spans="1:17" x14ac:dyDescent="0.25">
      <c r="A2068" s="1">
        <v>42560</v>
      </c>
      <c r="B2068">
        <v>350000</v>
      </c>
      <c r="C2068" t="s">
        <v>13</v>
      </c>
      <c r="D2068" t="s">
        <v>12425</v>
      </c>
      <c r="E2068" t="s">
        <v>10</v>
      </c>
      <c r="F2068">
        <v>3020</v>
      </c>
      <c r="G2068">
        <v>2</v>
      </c>
      <c r="H2068">
        <v>1</v>
      </c>
      <c r="I2068">
        <v>1</v>
      </c>
      <c r="J2068">
        <v>235</v>
      </c>
      <c r="K2068">
        <v>1990</v>
      </c>
      <c r="L2068" t="s">
        <v>2220</v>
      </c>
      <c r="M2068" t="s">
        <v>141</v>
      </c>
      <c r="N2068" t="s">
        <v>3</v>
      </c>
      <c r="O2068" s="6" t="str">
        <f>INDEX(lkp_Region,MATCH(tbl_Sales[[#This Row],[Suburb]],lkp_Suburb,0))</f>
        <v>Western Metropolitan</v>
      </c>
      <c r="P2068" s="6">
        <f>MONTH(tbl_Sales[[#This Row],[Date]])</f>
        <v>7</v>
      </c>
      <c r="Q2068" s="6">
        <f>YEAR(tbl_Sales[[#This Row],[Date]])</f>
        <v>2016</v>
      </c>
    </row>
    <row r="2069" spans="1:17" x14ac:dyDescent="0.25">
      <c r="A2069" s="1">
        <v>42560</v>
      </c>
      <c r="B2069">
        <v>545000</v>
      </c>
      <c r="C2069" t="s">
        <v>2</v>
      </c>
      <c r="D2069" t="s">
        <v>12428</v>
      </c>
      <c r="E2069" t="s">
        <v>5</v>
      </c>
      <c r="F2069">
        <v>3021</v>
      </c>
      <c r="G2069">
        <v>3</v>
      </c>
      <c r="H2069">
        <v>2</v>
      </c>
      <c r="I2069">
        <v>2</v>
      </c>
      <c r="J2069">
        <v>570</v>
      </c>
      <c r="K2069">
        <v>1980</v>
      </c>
      <c r="L2069" t="s">
        <v>2221</v>
      </c>
      <c r="M2069" t="s">
        <v>173</v>
      </c>
      <c r="N2069" t="s">
        <v>3</v>
      </c>
      <c r="O2069" s="6" t="str">
        <f>INDEX(lkp_Region,MATCH(tbl_Sales[[#This Row],[Suburb]],lkp_Suburb,0))</f>
        <v>Western Metropolitan</v>
      </c>
      <c r="P2069" s="6">
        <f>MONTH(tbl_Sales[[#This Row],[Date]])</f>
        <v>7</v>
      </c>
      <c r="Q2069" s="6">
        <f>YEAR(tbl_Sales[[#This Row],[Date]])</f>
        <v>2016</v>
      </c>
    </row>
    <row r="2070" spans="1:17" x14ac:dyDescent="0.25">
      <c r="A2070" s="1">
        <v>42560</v>
      </c>
      <c r="B2070">
        <v>887000</v>
      </c>
      <c r="C2070" t="s">
        <v>13</v>
      </c>
      <c r="D2070" t="s">
        <v>12427</v>
      </c>
      <c r="E2070" t="s">
        <v>10</v>
      </c>
      <c r="F2070">
        <v>3123</v>
      </c>
      <c r="G2070">
        <v>2</v>
      </c>
      <c r="H2070">
        <v>2</v>
      </c>
      <c r="I2070">
        <v>2</v>
      </c>
      <c r="J2070">
        <v>0</v>
      </c>
      <c r="K2070">
        <v>2001</v>
      </c>
      <c r="L2070" t="s">
        <v>2222</v>
      </c>
      <c r="M2070" t="s">
        <v>230</v>
      </c>
      <c r="N2070" t="s">
        <v>101</v>
      </c>
      <c r="O2070" s="6" t="str">
        <f>INDEX(lkp_Region,MATCH(tbl_Sales[[#This Row],[Suburb]],lkp_Suburb,0))</f>
        <v>Southern Metropolitan</v>
      </c>
      <c r="P2070" s="6">
        <f>MONTH(tbl_Sales[[#This Row],[Date]])</f>
        <v>7</v>
      </c>
      <c r="Q2070" s="6">
        <f>YEAR(tbl_Sales[[#This Row],[Date]])</f>
        <v>2016</v>
      </c>
    </row>
    <row r="2071" spans="1:17" x14ac:dyDescent="0.25">
      <c r="A2071" s="1">
        <v>42560</v>
      </c>
      <c r="B2071">
        <v>1315000</v>
      </c>
      <c r="C2071" t="s">
        <v>2</v>
      </c>
      <c r="D2071" t="s">
        <v>12427</v>
      </c>
      <c r="E2071" t="s">
        <v>5</v>
      </c>
      <c r="F2071">
        <v>3102</v>
      </c>
      <c r="G2071">
        <v>4</v>
      </c>
      <c r="H2071">
        <v>2</v>
      </c>
      <c r="I2071">
        <v>2</v>
      </c>
      <c r="J2071">
        <v>458</v>
      </c>
      <c r="K2071">
        <v>1930</v>
      </c>
      <c r="L2071" t="s">
        <v>2223</v>
      </c>
      <c r="M2071" t="s">
        <v>297</v>
      </c>
      <c r="N2071" t="s">
        <v>101</v>
      </c>
      <c r="O2071" s="6" t="str">
        <f>INDEX(lkp_Region,MATCH(tbl_Sales[[#This Row],[Suburb]],lkp_Suburb,0))</f>
        <v>Southern Metropolitan</v>
      </c>
      <c r="P2071" s="6">
        <f>MONTH(tbl_Sales[[#This Row],[Date]])</f>
        <v>7</v>
      </c>
      <c r="Q2071" s="6">
        <f>YEAR(tbl_Sales[[#This Row],[Date]])</f>
        <v>2016</v>
      </c>
    </row>
    <row r="2072" spans="1:17" x14ac:dyDescent="0.25">
      <c r="A2072" s="1">
        <v>42560</v>
      </c>
      <c r="B2072">
        <v>2009000</v>
      </c>
      <c r="C2072" t="s">
        <v>2</v>
      </c>
      <c r="D2072" t="s">
        <v>12423</v>
      </c>
      <c r="E2072" t="s">
        <v>10</v>
      </c>
      <c r="F2072">
        <v>3127</v>
      </c>
      <c r="G2072">
        <v>3</v>
      </c>
      <c r="H2072">
        <v>1</v>
      </c>
      <c r="I2072">
        <v>2</v>
      </c>
      <c r="J2072">
        <v>843</v>
      </c>
      <c r="L2072" t="s">
        <v>2224</v>
      </c>
      <c r="M2072" t="s">
        <v>11</v>
      </c>
      <c r="N2072" t="s">
        <v>101</v>
      </c>
      <c r="O2072" s="6" t="str">
        <f>INDEX(lkp_Region,MATCH(tbl_Sales[[#This Row],[Suburb]],lkp_Suburb,0))</f>
        <v>Southern Metropolitan</v>
      </c>
      <c r="P2072" s="6">
        <f>MONTH(tbl_Sales[[#This Row],[Date]])</f>
        <v>7</v>
      </c>
      <c r="Q2072" s="6">
        <f>YEAR(tbl_Sales[[#This Row],[Date]])</f>
        <v>2016</v>
      </c>
    </row>
    <row r="2073" spans="1:17" x14ac:dyDescent="0.25">
      <c r="A2073" s="1">
        <v>42560</v>
      </c>
      <c r="B2073">
        <v>2460000</v>
      </c>
      <c r="C2073" t="s">
        <v>2</v>
      </c>
      <c r="D2073" t="s">
        <v>12427</v>
      </c>
      <c r="E2073" t="s">
        <v>10</v>
      </c>
      <c r="F2073">
        <v>3101</v>
      </c>
      <c r="G2073">
        <v>4</v>
      </c>
      <c r="H2073">
        <v>4</v>
      </c>
      <c r="I2073">
        <v>2</v>
      </c>
      <c r="J2073">
        <v>737</v>
      </c>
      <c r="K2073">
        <v>1910</v>
      </c>
      <c r="L2073" t="s">
        <v>2225</v>
      </c>
      <c r="M2073" t="s">
        <v>145</v>
      </c>
      <c r="N2073" t="s">
        <v>101</v>
      </c>
      <c r="O2073" s="6" t="str">
        <f>INDEX(lkp_Region,MATCH(tbl_Sales[[#This Row],[Suburb]],lkp_Suburb,0))</f>
        <v>Southern Metropolitan</v>
      </c>
      <c r="P2073" s="6">
        <f>MONTH(tbl_Sales[[#This Row],[Date]])</f>
        <v>7</v>
      </c>
      <c r="Q2073" s="6">
        <f>YEAR(tbl_Sales[[#This Row],[Date]])</f>
        <v>2016</v>
      </c>
    </row>
    <row r="2074" spans="1:17" x14ac:dyDescent="0.25">
      <c r="A2074" s="1">
        <v>42560</v>
      </c>
      <c r="B2074">
        <v>895000</v>
      </c>
      <c r="C2074" t="s">
        <v>13</v>
      </c>
      <c r="D2074" t="s">
        <v>12428</v>
      </c>
      <c r="E2074" t="s">
        <v>10</v>
      </c>
      <c r="F2074">
        <v>3188</v>
      </c>
      <c r="G2074">
        <v>2</v>
      </c>
      <c r="H2074">
        <v>1</v>
      </c>
      <c r="I2074">
        <v>1</v>
      </c>
      <c r="J2074">
        <v>228</v>
      </c>
      <c r="K2074">
        <v>1975</v>
      </c>
      <c r="L2074" t="s">
        <v>2226</v>
      </c>
      <c r="M2074" t="s">
        <v>176</v>
      </c>
      <c r="N2074" t="s">
        <v>107</v>
      </c>
      <c r="O2074" s="6" t="str">
        <f>INDEX(lkp_Region,MATCH(tbl_Sales[[#This Row],[Suburb]],lkp_Suburb,0))</f>
        <v>Southern Metropolitan</v>
      </c>
      <c r="P2074" s="6">
        <f>MONTH(tbl_Sales[[#This Row],[Date]])</f>
        <v>7</v>
      </c>
      <c r="Q2074" s="6">
        <f>YEAR(tbl_Sales[[#This Row],[Date]])</f>
        <v>2016</v>
      </c>
    </row>
    <row r="2075" spans="1:17" x14ac:dyDescent="0.25">
      <c r="A2075" s="1">
        <v>42560</v>
      </c>
      <c r="B2075">
        <v>1601000</v>
      </c>
      <c r="C2075" t="s">
        <v>2</v>
      </c>
      <c r="D2075" t="s">
        <v>12433</v>
      </c>
      <c r="E2075" t="s">
        <v>10</v>
      </c>
      <c r="F2075">
        <v>3186</v>
      </c>
      <c r="G2075">
        <v>2</v>
      </c>
      <c r="H2075">
        <v>1</v>
      </c>
      <c r="I2075">
        <v>1</v>
      </c>
      <c r="J2075">
        <v>380</v>
      </c>
      <c r="K2075">
        <v>1958</v>
      </c>
      <c r="L2075" t="s">
        <v>2227</v>
      </c>
      <c r="M2075" t="s">
        <v>105</v>
      </c>
      <c r="N2075" t="s">
        <v>107</v>
      </c>
      <c r="O2075" s="6" t="str">
        <f>INDEX(lkp_Region,MATCH(tbl_Sales[[#This Row],[Suburb]],lkp_Suburb,0))</f>
        <v>Southern Metropolitan</v>
      </c>
      <c r="P2075" s="6">
        <f>MONTH(tbl_Sales[[#This Row],[Date]])</f>
        <v>7</v>
      </c>
      <c r="Q2075" s="6">
        <f>YEAR(tbl_Sales[[#This Row],[Date]])</f>
        <v>2016</v>
      </c>
    </row>
    <row r="2076" spans="1:17" x14ac:dyDescent="0.25">
      <c r="A2076" s="1">
        <v>42560</v>
      </c>
      <c r="B2076">
        <v>1650000</v>
      </c>
      <c r="C2076" t="s">
        <v>2</v>
      </c>
      <c r="D2076" t="s">
        <v>12424</v>
      </c>
      <c r="E2076" t="s">
        <v>10</v>
      </c>
      <c r="F2076">
        <v>3186</v>
      </c>
      <c r="G2076">
        <v>3</v>
      </c>
      <c r="H2076">
        <v>2</v>
      </c>
      <c r="I2076">
        <v>2</v>
      </c>
      <c r="J2076">
        <v>0</v>
      </c>
      <c r="K2076">
        <v>1980</v>
      </c>
      <c r="L2076" t="s">
        <v>2228</v>
      </c>
      <c r="M2076" t="s">
        <v>105</v>
      </c>
      <c r="N2076" t="s">
        <v>107</v>
      </c>
      <c r="O2076" s="6" t="str">
        <f>INDEX(lkp_Region,MATCH(tbl_Sales[[#This Row],[Suburb]],lkp_Suburb,0))</f>
        <v>Southern Metropolitan</v>
      </c>
      <c r="P2076" s="6">
        <f>MONTH(tbl_Sales[[#This Row],[Date]])</f>
        <v>7</v>
      </c>
      <c r="Q2076" s="6">
        <f>YEAR(tbl_Sales[[#This Row],[Date]])</f>
        <v>2016</v>
      </c>
    </row>
    <row r="2077" spans="1:17" x14ac:dyDescent="0.25">
      <c r="A2077" s="1">
        <v>42560</v>
      </c>
      <c r="B2077">
        <v>2250000</v>
      </c>
      <c r="C2077" t="s">
        <v>2</v>
      </c>
      <c r="D2077" t="s">
        <v>12429</v>
      </c>
      <c r="E2077" t="s">
        <v>10</v>
      </c>
      <c r="F2077">
        <v>3188</v>
      </c>
      <c r="G2077">
        <v>4</v>
      </c>
      <c r="H2077">
        <v>2</v>
      </c>
      <c r="I2077">
        <v>2</v>
      </c>
      <c r="J2077">
        <v>647</v>
      </c>
      <c r="K2077">
        <v>1925</v>
      </c>
      <c r="L2077" t="s">
        <v>2229</v>
      </c>
      <c r="M2077" t="s">
        <v>176</v>
      </c>
      <c r="N2077" t="s">
        <v>107</v>
      </c>
      <c r="O2077" s="6" t="str">
        <f>INDEX(lkp_Region,MATCH(tbl_Sales[[#This Row],[Suburb]],lkp_Suburb,0))</f>
        <v>Southern Metropolitan</v>
      </c>
      <c r="P2077" s="6">
        <f>MONTH(tbl_Sales[[#This Row],[Date]])</f>
        <v>7</v>
      </c>
      <c r="Q2077" s="6">
        <f>YEAR(tbl_Sales[[#This Row],[Date]])</f>
        <v>2016</v>
      </c>
    </row>
    <row r="2078" spans="1:17" x14ac:dyDescent="0.25">
      <c r="A2078" s="1">
        <v>42560</v>
      </c>
      <c r="B2078">
        <v>908000</v>
      </c>
      <c r="C2078" t="s">
        <v>2</v>
      </c>
      <c r="D2078" t="s">
        <v>12423</v>
      </c>
      <c r="E2078" t="s">
        <v>10</v>
      </c>
      <c r="F2078">
        <v>3084</v>
      </c>
      <c r="G2078">
        <v>3</v>
      </c>
      <c r="H2078">
        <v>1</v>
      </c>
      <c r="I2078">
        <v>2</v>
      </c>
      <c r="J2078">
        <v>692</v>
      </c>
      <c r="K2078">
        <v>1950</v>
      </c>
      <c r="L2078" t="s">
        <v>2230</v>
      </c>
      <c r="M2078" t="s">
        <v>235</v>
      </c>
      <c r="N2078" t="s">
        <v>150</v>
      </c>
      <c r="O2078" s="6" t="str">
        <f>INDEX(lkp_Region,MATCH(tbl_Sales[[#This Row],[Suburb]],lkp_Suburb,0))</f>
        <v>Eastern Metropolitan</v>
      </c>
      <c r="P2078" s="6">
        <f>MONTH(tbl_Sales[[#This Row],[Date]])</f>
        <v>7</v>
      </c>
      <c r="Q2078" s="6">
        <f>YEAR(tbl_Sales[[#This Row],[Date]])</f>
        <v>2016</v>
      </c>
    </row>
    <row r="2079" spans="1:17" x14ac:dyDescent="0.25">
      <c r="A2079" s="1">
        <v>42560</v>
      </c>
      <c r="B2079">
        <v>1605000</v>
      </c>
      <c r="C2079" t="s">
        <v>2</v>
      </c>
      <c r="D2079" t="s">
        <v>12423</v>
      </c>
      <c r="E2079" t="s">
        <v>10</v>
      </c>
      <c r="F2079">
        <v>3079</v>
      </c>
      <c r="G2079">
        <v>3</v>
      </c>
      <c r="H2079">
        <v>1</v>
      </c>
      <c r="I2079">
        <v>1</v>
      </c>
      <c r="J2079">
        <v>624</v>
      </c>
      <c r="K2079">
        <v>1950</v>
      </c>
      <c r="L2079" t="s">
        <v>2231</v>
      </c>
      <c r="M2079" t="s">
        <v>1008</v>
      </c>
      <c r="N2079" t="s">
        <v>150</v>
      </c>
      <c r="O2079" s="6" t="str">
        <f>INDEX(lkp_Region,MATCH(tbl_Sales[[#This Row],[Suburb]],lkp_Suburb,0))</f>
        <v>Eastern Metropolitan</v>
      </c>
      <c r="P2079" s="6">
        <f>MONTH(tbl_Sales[[#This Row],[Date]])</f>
        <v>7</v>
      </c>
      <c r="Q2079" s="6">
        <f>YEAR(tbl_Sales[[#This Row],[Date]])</f>
        <v>2016</v>
      </c>
    </row>
    <row r="2080" spans="1:17" x14ac:dyDescent="0.25">
      <c r="A2080" s="1">
        <v>42561</v>
      </c>
      <c r="B2080">
        <v>1765000</v>
      </c>
      <c r="C2080" t="s">
        <v>2</v>
      </c>
      <c r="D2080" t="s">
        <v>12428</v>
      </c>
      <c r="E2080" t="s">
        <v>10</v>
      </c>
      <c r="F2080">
        <v>3121</v>
      </c>
      <c r="G2080">
        <v>3</v>
      </c>
      <c r="H2080">
        <v>1</v>
      </c>
      <c r="I2080">
        <v>2</v>
      </c>
      <c r="J2080">
        <v>332</v>
      </c>
      <c r="L2080" t="s">
        <v>2232</v>
      </c>
      <c r="M2080" t="s">
        <v>6</v>
      </c>
      <c r="N2080" t="s">
        <v>8</v>
      </c>
      <c r="O2080" s="6" t="str">
        <f>INDEX(lkp_Region,MATCH(tbl_Sales[[#This Row],[Suburb]],lkp_Suburb,0))</f>
        <v>Northern Metropolitan</v>
      </c>
      <c r="P2080" s="6">
        <f>MONTH(tbl_Sales[[#This Row],[Date]])</f>
        <v>7</v>
      </c>
      <c r="Q2080" s="6">
        <f>YEAR(tbl_Sales[[#This Row],[Date]])</f>
        <v>2016</v>
      </c>
    </row>
    <row r="2081" spans="1:17" x14ac:dyDescent="0.25">
      <c r="A2081" s="1">
        <v>42561</v>
      </c>
      <c r="B2081">
        <v>1326000</v>
      </c>
      <c r="C2081" t="s">
        <v>2</v>
      </c>
      <c r="D2081" t="s">
        <v>12431</v>
      </c>
      <c r="E2081" t="s">
        <v>10</v>
      </c>
      <c r="F2081">
        <v>3144</v>
      </c>
      <c r="G2081">
        <v>2</v>
      </c>
      <c r="H2081">
        <v>1</v>
      </c>
      <c r="I2081">
        <v>0</v>
      </c>
      <c r="J2081">
        <v>254</v>
      </c>
      <c r="K2081">
        <v>1900</v>
      </c>
      <c r="L2081" t="s">
        <v>2233</v>
      </c>
      <c r="M2081" t="s">
        <v>388</v>
      </c>
      <c r="N2081" t="s">
        <v>76</v>
      </c>
      <c r="O2081" s="6" t="str">
        <f>INDEX(lkp_Region,MATCH(tbl_Sales[[#This Row],[Suburb]],lkp_Suburb,0))</f>
        <v>Southern Metropolitan</v>
      </c>
      <c r="P2081" s="6">
        <f>MONTH(tbl_Sales[[#This Row],[Date]])</f>
        <v>7</v>
      </c>
      <c r="Q2081" s="6">
        <f>YEAR(tbl_Sales[[#This Row],[Date]])</f>
        <v>2016</v>
      </c>
    </row>
    <row r="2082" spans="1:17" x14ac:dyDescent="0.25">
      <c r="A2082" s="1">
        <v>42561</v>
      </c>
      <c r="B2082">
        <v>2305000</v>
      </c>
      <c r="C2082" t="s">
        <v>2</v>
      </c>
      <c r="D2082" t="s">
        <v>12427</v>
      </c>
      <c r="E2082" t="s">
        <v>10</v>
      </c>
      <c r="F2082">
        <v>3145</v>
      </c>
      <c r="G2082">
        <v>3</v>
      </c>
      <c r="H2082">
        <v>2</v>
      </c>
      <c r="I2082">
        <v>2</v>
      </c>
      <c r="J2082">
        <v>543</v>
      </c>
      <c r="L2082" t="s">
        <v>2234</v>
      </c>
      <c r="M2082" t="s">
        <v>74</v>
      </c>
      <c r="N2082" t="s">
        <v>76</v>
      </c>
      <c r="O2082" s="6" t="str">
        <f>INDEX(lkp_Region,MATCH(tbl_Sales[[#This Row],[Suburb]],lkp_Suburb,0))</f>
        <v>Southern Metropolitan</v>
      </c>
      <c r="P2082" s="6">
        <f>MONTH(tbl_Sales[[#This Row],[Date]])</f>
        <v>7</v>
      </c>
      <c r="Q2082" s="6">
        <f>YEAR(tbl_Sales[[#This Row],[Date]])</f>
        <v>2016</v>
      </c>
    </row>
    <row r="2083" spans="1:17" x14ac:dyDescent="0.25">
      <c r="A2083" s="1">
        <v>42561</v>
      </c>
      <c r="B2083">
        <v>599000</v>
      </c>
      <c r="C2083" t="s">
        <v>51</v>
      </c>
      <c r="D2083" t="s">
        <v>12427</v>
      </c>
      <c r="E2083" t="s">
        <v>10</v>
      </c>
      <c r="F2083">
        <v>3058</v>
      </c>
      <c r="G2083">
        <v>2</v>
      </c>
      <c r="H2083">
        <v>2</v>
      </c>
      <c r="I2083">
        <v>1</v>
      </c>
      <c r="J2083">
        <v>76</v>
      </c>
      <c r="L2083" t="s">
        <v>2235</v>
      </c>
      <c r="M2083" t="s">
        <v>41</v>
      </c>
      <c r="N2083" t="s">
        <v>18</v>
      </c>
      <c r="O2083" s="6" t="str">
        <f>INDEX(lkp_Region,MATCH(tbl_Sales[[#This Row],[Suburb]],lkp_Suburb,0))</f>
        <v>Northern Metropolitan</v>
      </c>
      <c r="P2083" s="6">
        <f>MONTH(tbl_Sales[[#This Row],[Date]])</f>
        <v>7</v>
      </c>
      <c r="Q2083" s="6">
        <f>YEAR(tbl_Sales[[#This Row],[Date]])</f>
        <v>2016</v>
      </c>
    </row>
    <row r="2084" spans="1:17" x14ac:dyDescent="0.25">
      <c r="A2084" s="1">
        <v>42561</v>
      </c>
      <c r="B2084">
        <v>825000</v>
      </c>
      <c r="C2084" t="s">
        <v>2</v>
      </c>
      <c r="D2084" t="s">
        <v>12425</v>
      </c>
      <c r="E2084" t="s">
        <v>10</v>
      </c>
      <c r="F2084">
        <v>3046</v>
      </c>
      <c r="G2084">
        <v>4</v>
      </c>
      <c r="H2084">
        <v>2</v>
      </c>
      <c r="I2084">
        <v>4</v>
      </c>
      <c r="J2084">
        <v>768</v>
      </c>
      <c r="K2084">
        <v>1970</v>
      </c>
      <c r="L2084" t="s">
        <v>2236</v>
      </c>
      <c r="M2084" t="s">
        <v>78</v>
      </c>
      <c r="N2084" t="s">
        <v>18</v>
      </c>
      <c r="O2084" s="6" t="str">
        <f>INDEX(lkp_Region,MATCH(tbl_Sales[[#This Row],[Suburb]],lkp_Suburb,0))</f>
        <v>Northern Metropolitan</v>
      </c>
      <c r="P2084" s="6">
        <f>MONTH(tbl_Sales[[#This Row],[Date]])</f>
        <v>7</v>
      </c>
      <c r="Q2084" s="6">
        <f>YEAR(tbl_Sales[[#This Row],[Date]])</f>
        <v>2016</v>
      </c>
    </row>
    <row r="2085" spans="1:17" x14ac:dyDescent="0.25">
      <c r="A2085" s="1">
        <v>42561</v>
      </c>
      <c r="B2085">
        <v>860000</v>
      </c>
      <c r="C2085" t="s">
        <v>2</v>
      </c>
      <c r="D2085" t="s">
        <v>12427</v>
      </c>
      <c r="E2085" t="s">
        <v>10</v>
      </c>
      <c r="F2085">
        <v>3056</v>
      </c>
      <c r="G2085">
        <v>3</v>
      </c>
      <c r="H2085">
        <v>1</v>
      </c>
      <c r="I2085">
        <v>1</v>
      </c>
      <c r="J2085">
        <v>184</v>
      </c>
      <c r="K2085">
        <v>1890</v>
      </c>
      <c r="L2085" t="s">
        <v>2237</v>
      </c>
      <c r="M2085" t="s">
        <v>117</v>
      </c>
      <c r="N2085" t="s">
        <v>18</v>
      </c>
      <c r="O2085" s="6" t="str">
        <f>INDEX(lkp_Region,MATCH(tbl_Sales[[#This Row],[Suburb]],lkp_Suburb,0))</f>
        <v>Northern Metropolitan</v>
      </c>
      <c r="P2085" s="6">
        <f>MONTH(tbl_Sales[[#This Row],[Date]])</f>
        <v>7</v>
      </c>
      <c r="Q2085" s="6">
        <f>YEAR(tbl_Sales[[#This Row],[Date]])</f>
        <v>2016</v>
      </c>
    </row>
    <row r="2086" spans="1:17" x14ac:dyDescent="0.25">
      <c r="A2086" s="1">
        <v>42561</v>
      </c>
      <c r="B2086">
        <v>715000</v>
      </c>
      <c r="C2086" t="s">
        <v>2</v>
      </c>
      <c r="D2086" t="s">
        <v>12425</v>
      </c>
      <c r="E2086" t="s">
        <v>5</v>
      </c>
      <c r="F2086">
        <v>3033</v>
      </c>
      <c r="G2086">
        <v>3</v>
      </c>
      <c r="H2086">
        <v>2</v>
      </c>
      <c r="I2086">
        <v>4</v>
      </c>
      <c r="J2086">
        <v>598</v>
      </c>
      <c r="K2086">
        <v>1970</v>
      </c>
      <c r="L2086" t="s">
        <v>2238</v>
      </c>
      <c r="M2086" t="s">
        <v>119</v>
      </c>
      <c r="N2086" t="s">
        <v>49</v>
      </c>
      <c r="O2086" s="6" t="str">
        <f>INDEX(lkp_Region,MATCH(tbl_Sales[[#This Row],[Suburb]],lkp_Suburb,0))</f>
        <v>Western Metropolitan</v>
      </c>
      <c r="P2086" s="6">
        <f>MONTH(tbl_Sales[[#This Row],[Date]])</f>
        <v>7</v>
      </c>
      <c r="Q2086" s="6">
        <f>YEAR(tbl_Sales[[#This Row],[Date]])</f>
        <v>2016</v>
      </c>
    </row>
    <row r="2087" spans="1:17" x14ac:dyDescent="0.25">
      <c r="A2087" s="1">
        <v>42561</v>
      </c>
      <c r="B2087">
        <v>1100000</v>
      </c>
      <c r="C2087" t="s">
        <v>2</v>
      </c>
      <c r="D2087" t="s">
        <v>12430</v>
      </c>
      <c r="E2087" t="s">
        <v>5</v>
      </c>
      <c r="F2087">
        <v>3040</v>
      </c>
      <c r="G2087">
        <v>3</v>
      </c>
      <c r="H2087">
        <v>1</v>
      </c>
      <c r="I2087">
        <v>2</v>
      </c>
      <c r="J2087">
        <v>0</v>
      </c>
      <c r="K2087">
        <v>1915</v>
      </c>
      <c r="L2087" t="s">
        <v>2239</v>
      </c>
      <c r="M2087" t="s">
        <v>47</v>
      </c>
      <c r="N2087" t="s">
        <v>49</v>
      </c>
      <c r="O2087" s="6" t="str">
        <f>INDEX(lkp_Region,MATCH(tbl_Sales[[#This Row],[Suburb]],lkp_Suburb,0))</f>
        <v>Western Metropolitan</v>
      </c>
      <c r="P2087" s="6">
        <f>MONTH(tbl_Sales[[#This Row],[Date]])</f>
        <v>7</v>
      </c>
      <c r="Q2087" s="6">
        <f>YEAR(tbl_Sales[[#This Row],[Date]])</f>
        <v>2016</v>
      </c>
    </row>
    <row r="2088" spans="1:17" x14ac:dyDescent="0.25">
      <c r="A2088" s="1">
        <v>42561</v>
      </c>
      <c r="B2088">
        <v>1257000</v>
      </c>
      <c r="C2088" t="s">
        <v>2</v>
      </c>
      <c r="D2088" t="s">
        <v>12429</v>
      </c>
      <c r="E2088" t="s">
        <v>10</v>
      </c>
      <c r="F2088">
        <v>3032</v>
      </c>
      <c r="G2088">
        <v>3</v>
      </c>
      <c r="H2088">
        <v>2</v>
      </c>
      <c r="I2088">
        <v>1</v>
      </c>
      <c r="J2088">
        <v>337</v>
      </c>
      <c r="K2088">
        <v>1930</v>
      </c>
      <c r="L2088" t="s">
        <v>2240</v>
      </c>
      <c r="M2088" t="s">
        <v>504</v>
      </c>
      <c r="N2088" t="s">
        <v>49</v>
      </c>
      <c r="O2088" s="6" t="str">
        <f>INDEX(lkp_Region,MATCH(tbl_Sales[[#This Row],[Suburb]],lkp_Suburb,0))</f>
        <v>Western Metropolitan</v>
      </c>
      <c r="P2088" s="6">
        <f>MONTH(tbl_Sales[[#This Row],[Date]])</f>
        <v>7</v>
      </c>
      <c r="Q2088" s="6">
        <f>YEAR(tbl_Sales[[#This Row],[Date]])</f>
        <v>2016</v>
      </c>
    </row>
    <row r="2089" spans="1:17" x14ac:dyDescent="0.25">
      <c r="A2089" s="1">
        <v>42561</v>
      </c>
      <c r="B2089">
        <v>1756000</v>
      </c>
      <c r="C2089" t="s">
        <v>2</v>
      </c>
      <c r="D2089" t="s">
        <v>12427</v>
      </c>
      <c r="E2089" t="s">
        <v>10</v>
      </c>
      <c r="F2089">
        <v>3040</v>
      </c>
      <c r="G2089">
        <v>5</v>
      </c>
      <c r="H2089">
        <v>2</v>
      </c>
      <c r="I2089">
        <v>5</v>
      </c>
      <c r="J2089">
        <v>963</v>
      </c>
      <c r="L2089" t="s">
        <v>2241</v>
      </c>
      <c r="M2089" t="s">
        <v>47</v>
      </c>
      <c r="N2089" t="s">
        <v>49</v>
      </c>
      <c r="O2089" s="6" t="str">
        <f>INDEX(lkp_Region,MATCH(tbl_Sales[[#This Row],[Suburb]],lkp_Suburb,0))</f>
        <v>Western Metropolitan</v>
      </c>
      <c r="P2089" s="6">
        <f>MONTH(tbl_Sales[[#This Row],[Date]])</f>
        <v>7</v>
      </c>
      <c r="Q2089" s="6">
        <f>YEAR(tbl_Sales[[#This Row],[Date]])</f>
        <v>2016</v>
      </c>
    </row>
    <row r="2090" spans="1:17" x14ac:dyDescent="0.25">
      <c r="A2090" s="1">
        <v>42561</v>
      </c>
      <c r="B2090">
        <v>1235000</v>
      </c>
      <c r="C2090" t="s">
        <v>2</v>
      </c>
      <c r="D2090" t="s">
        <v>12429</v>
      </c>
      <c r="E2090" t="s">
        <v>10</v>
      </c>
      <c r="F2090">
        <v>3105</v>
      </c>
      <c r="G2090">
        <v>4</v>
      </c>
      <c r="H2090">
        <v>2</v>
      </c>
      <c r="I2090">
        <v>2</v>
      </c>
      <c r="J2090">
        <v>556</v>
      </c>
      <c r="K2090">
        <v>1957</v>
      </c>
      <c r="L2090" t="s">
        <v>2242</v>
      </c>
      <c r="M2090" t="s">
        <v>507</v>
      </c>
      <c r="N2090" t="s">
        <v>128</v>
      </c>
      <c r="O2090" s="6" t="str">
        <f>INDEX(lkp_Region,MATCH(tbl_Sales[[#This Row],[Suburb]],lkp_Suburb,0))</f>
        <v>Eastern Metropolitan</v>
      </c>
      <c r="P2090" s="6">
        <f>MONTH(tbl_Sales[[#This Row],[Date]])</f>
        <v>7</v>
      </c>
      <c r="Q2090" s="6">
        <f>YEAR(tbl_Sales[[#This Row],[Date]])</f>
        <v>2016</v>
      </c>
    </row>
    <row r="2091" spans="1:17" x14ac:dyDescent="0.25">
      <c r="A2091" s="1">
        <v>42561</v>
      </c>
      <c r="B2091">
        <v>826000</v>
      </c>
      <c r="C2091" t="s">
        <v>2</v>
      </c>
      <c r="D2091" t="s">
        <v>12429</v>
      </c>
      <c r="E2091" t="s">
        <v>10</v>
      </c>
      <c r="F2091">
        <v>3015</v>
      </c>
      <c r="G2091">
        <v>3</v>
      </c>
      <c r="H2091">
        <v>1</v>
      </c>
      <c r="I2091">
        <v>2</v>
      </c>
      <c r="J2091">
        <v>281</v>
      </c>
      <c r="K2091">
        <v>1957</v>
      </c>
      <c r="L2091" t="s">
        <v>2243</v>
      </c>
      <c r="M2091" t="s">
        <v>133</v>
      </c>
      <c r="N2091" t="s">
        <v>69</v>
      </c>
      <c r="O2091" s="6" t="str">
        <f>INDEX(lkp_Region,MATCH(tbl_Sales[[#This Row],[Suburb]],lkp_Suburb,0))</f>
        <v>Western Metropolitan</v>
      </c>
      <c r="P2091" s="6">
        <f>MONTH(tbl_Sales[[#This Row],[Date]])</f>
        <v>7</v>
      </c>
      <c r="Q2091" s="6">
        <f>YEAR(tbl_Sales[[#This Row],[Date]])</f>
        <v>2016</v>
      </c>
    </row>
    <row r="2092" spans="1:17" x14ac:dyDescent="0.25">
      <c r="A2092" s="1">
        <v>42561</v>
      </c>
      <c r="B2092">
        <v>496000</v>
      </c>
      <c r="C2092" t="s">
        <v>13</v>
      </c>
      <c r="D2092" t="s">
        <v>12428</v>
      </c>
      <c r="E2092" t="s">
        <v>10</v>
      </c>
      <c r="F2092">
        <v>3072</v>
      </c>
      <c r="G2092">
        <v>3</v>
      </c>
      <c r="H2092">
        <v>1</v>
      </c>
      <c r="I2092">
        <v>1</v>
      </c>
      <c r="J2092">
        <v>266</v>
      </c>
      <c r="K2092">
        <v>1990</v>
      </c>
      <c r="L2092" t="s">
        <v>2244</v>
      </c>
      <c r="M2092" t="s">
        <v>97</v>
      </c>
      <c r="N2092" t="s">
        <v>62</v>
      </c>
      <c r="O2092" s="6" t="str">
        <f>INDEX(lkp_Region,MATCH(tbl_Sales[[#This Row],[Suburb]],lkp_Suburb,0))</f>
        <v>Northern Metropolitan</v>
      </c>
      <c r="P2092" s="6">
        <f>MONTH(tbl_Sales[[#This Row],[Date]])</f>
        <v>7</v>
      </c>
      <c r="Q2092" s="6">
        <f>YEAR(tbl_Sales[[#This Row],[Date]])</f>
        <v>2016</v>
      </c>
    </row>
    <row r="2093" spans="1:17" x14ac:dyDescent="0.25">
      <c r="A2093" s="1">
        <v>42561</v>
      </c>
      <c r="B2093">
        <v>890000</v>
      </c>
      <c r="C2093" t="s">
        <v>2</v>
      </c>
      <c r="D2093" t="s">
        <v>12423</v>
      </c>
      <c r="E2093" t="s">
        <v>10</v>
      </c>
      <c r="F2093">
        <v>3073</v>
      </c>
      <c r="G2093">
        <v>3</v>
      </c>
      <c r="H2093">
        <v>2</v>
      </c>
      <c r="I2093">
        <v>2</v>
      </c>
      <c r="J2093">
        <v>634</v>
      </c>
      <c r="L2093" t="s">
        <v>2245</v>
      </c>
      <c r="M2093" t="s">
        <v>93</v>
      </c>
      <c r="N2093" t="s">
        <v>62</v>
      </c>
      <c r="O2093" s="6" t="str">
        <f>INDEX(lkp_Region,MATCH(tbl_Sales[[#This Row],[Suburb]],lkp_Suburb,0))</f>
        <v>Northern Metropolitan</v>
      </c>
      <c r="P2093" s="6">
        <f>MONTH(tbl_Sales[[#This Row],[Date]])</f>
        <v>7</v>
      </c>
      <c r="Q2093" s="6">
        <f>YEAR(tbl_Sales[[#This Row],[Date]])</f>
        <v>2016</v>
      </c>
    </row>
    <row r="2094" spans="1:17" x14ac:dyDescent="0.25">
      <c r="A2094" s="1">
        <v>42561</v>
      </c>
      <c r="B2094">
        <v>1700000</v>
      </c>
      <c r="C2094" t="s">
        <v>2</v>
      </c>
      <c r="D2094" t="s">
        <v>12423</v>
      </c>
      <c r="E2094" t="s">
        <v>10</v>
      </c>
      <c r="F2094">
        <v>3073</v>
      </c>
      <c r="G2094">
        <v>4</v>
      </c>
      <c r="H2094">
        <v>2</v>
      </c>
      <c r="I2094">
        <v>4</v>
      </c>
      <c r="J2094">
        <v>601</v>
      </c>
      <c r="L2094" t="s">
        <v>2246</v>
      </c>
      <c r="M2094" t="s">
        <v>93</v>
      </c>
      <c r="N2094" t="s">
        <v>62</v>
      </c>
      <c r="O2094" s="6" t="str">
        <f>INDEX(lkp_Region,MATCH(tbl_Sales[[#This Row],[Suburb]],lkp_Suburb,0))</f>
        <v>Northern Metropolitan</v>
      </c>
      <c r="P2094" s="6">
        <f>MONTH(tbl_Sales[[#This Row],[Date]])</f>
        <v>7</v>
      </c>
      <c r="Q2094" s="6">
        <f>YEAR(tbl_Sales[[#This Row],[Date]])</f>
        <v>2016</v>
      </c>
    </row>
    <row r="2095" spans="1:17" x14ac:dyDescent="0.25">
      <c r="A2095" s="1">
        <v>42561</v>
      </c>
      <c r="B2095">
        <v>1500000</v>
      </c>
      <c r="C2095" t="s">
        <v>2</v>
      </c>
      <c r="D2095" t="s">
        <v>12429</v>
      </c>
      <c r="E2095" t="s">
        <v>5</v>
      </c>
      <c r="F2095">
        <v>3147</v>
      </c>
      <c r="G2095">
        <v>3</v>
      </c>
      <c r="H2095">
        <v>2</v>
      </c>
      <c r="I2095">
        <v>2</v>
      </c>
      <c r="J2095">
        <v>710</v>
      </c>
      <c r="K2095">
        <v>1945</v>
      </c>
      <c r="L2095" t="s">
        <v>2247</v>
      </c>
      <c r="M2095" t="s">
        <v>206</v>
      </c>
      <c r="N2095" t="s">
        <v>101</v>
      </c>
      <c r="O2095" s="6" t="str">
        <f>INDEX(lkp_Region,MATCH(tbl_Sales[[#This Row],[Suburb]],lkp_Suburb,0))</f>
        <v>Southern Metropolitan</v>
      </c>
      <c r="P2095" s="6">
        <f>MONTH(tbl_Sales[[#This Row],[Date]])</f>
        <v>7</v>
      </c>
      <c r="Q2095" s="6">
        <f>YEAR(tbl_Sales[[#This Row],[Date]])</f>
        <v>2016</v>
      </c>
    </row>
    <row r="2096" spans="1:17" x14ac:dyDescent="0.25">
      <c r="A2096" s="1">
        <v>42562</v>
      </c>
      <c r="B2096">
        <v>1370000</v>
      </c>
      <c r="C2096" t="s">
        <v>2</v>
      </c>
      <c r="D2096" t="s">
        <v>12424</v>
      </c>
      <c r="E2096" t="s">
        <v>10</v>
      </c>
      <c r="F2096">
        <v>3068</v>
      </c>
      <c r="G2096">
        <v>3</v>
      </c>
      <c r="H2096">
        <v>2</v>
      </c>
      <c r="I2096">
        <v>1</v>
      </c>
      <c r="J2096">
        <v>176</v>
      </c>
      <c r="K2096">
        <v>1890</v>
      </c>
      <c r="L2096" t="s">
        <v>2248</v>
      </c>
      <c r="M2096" t="s">
        <v>323</v>
      </c>
      <c r="N2096" t="s">
        <v>8</v>
      </c>
      <c r="O2096" s="6" t="str">
        <f>INDEX(lkp_Region,MATCH(tbl_Sales[[#This Row],[Suburb]],lkp_Suburb,0))</f>
        <v>Northern Metropolitan</v>
      </c>
      <c r="P2096" s="6">
        <f>MONTH(tbl_Sales[[#This Row],[Date]])</f>
        <v>7</v>
      </c>
      <c r="Q2096" s="6">
        <f>YEAR(tbl_Sales[[#This Row],[Date]])</f>
        <v>2016</v>
      </c>
    </row>
    <row r="2097" spans="1:17" x14ac:dyDescent="0.25">
      <c r="A2097" s="1">
        <v>42562</v>
      </c>
      <c r="B2097">
        <v>565000</v>
      </c>
      <c r="C2097" t="s">
        <v>13</v>
      </c>
      <c r="D2097" t="s">
        <v>12427</v>
      </c>
      <c r="E2097" t="s">
        <v>10</v>
      </c>
      <c r="F2097">
        <v>3143</v>
      </c>
      <c r="G2097">
        <v>2</v>
      </c>
      <c r="H2097">
        <v>1</v>
      </c>
      <c r="I2097">
        <v>1</v>
      </c>
      <c r="J2097">
        <v>0</v>
      </c>
      <c r="L2097" t="s">
        <v>2249</v>
      </c>
      <c r="M2097" t="s">
        <v>283</v>
      </c>
      <c r="N2097" t="s">
        <v>76</v>
      </c>
      <c r="O2097" s="6" t="str">
        <f>INDEX(lkp_Region,MATCH(tbl_Sales[[#This Row],[Suburb]],lkp_Suburb,0))</f>
        <v>Southern Metropolitan</v>
      </c>
      <c r="P2097" s="6">
        <f>MONTH(tbl_Sales[[#This Row],[Date]])</f>
        <v>7</v>
      </c>
      <c r="Q2097" s="6">
        <f>YEAR(tbl_Sales[[#This Row],[Date]])</f>
        <v>2016</v>
      </c>
    </row>
    <row r="2098" spans="1:17" x14ac:dyDescent="0.25">
      <c r="A2098" s="1">
        <v>42562</v>
      </c>
      <c r="B2098">
        <v>560000</v>
      </c>
      <c r="C2098" t="s">
        <v>13</v>
      </c>
      <c r="D2098" t="s">
        <v>12429</v>
      </c>
      <c r="E2098" t="s">
        <v>5</v>
      </c>
      <c r="F2098">
        <v>3205</v>
      </c>
      <c r="G2098">
        <v>2</v>
      </c>
      <c r="H2098">
        <v>2</v>
      </c>
      <c r="I2098">
        <v>1</v>
      </c>
      <c r="J2098">
        <v>0</v>
      </c>
      <c r="L2098" t="s">
        <v>2250</v>
      </c>
      <c r="M2098" t="s">
        <v>185</v>
      </c>
      <c r="N2098" t="s">
        <v>26</v>
      </c>
      <c r="O2098" s="6" t="str">
        <f>INDEX(lkp_Region,MATCH(tbl_Sales[[#This Row],[Suburb]],lkp_Suburb,0))</f>
        <v>Southern Metropolitan</v>
      </c>
      <c r="P2098" s="6">
        <f>MONTH(tbl_Sales[[#This Row],[Date]])</f>
        <v>7</v>
      </c>
      <c r="Q2098" s="6">
        <f>YEAR(tbl_Sales[[#This Row],[Date]])</f>
        <v>2016</v>
      </c>
    </row>
    <row r="2099" spans="1:17" x14ac:dyDescent="0.25">
      <c r="A2099" s="1">
        <v>42562</v>
      </c>
      <c r="B2099">
        <v>862000</v>
      </c>
      <c r="C2099" t="s">
        <v>13</v>
      </c>
      <c r="D2099" t="s">
        <v>12430</v>
      </c>
      <c r="E2099" t="s">
        <v>10</v>
      </c>
      <c r="F2099">
        <v>3205</v>
      </c>
      <c r="G2099">
        <v>3</v>
      </c>
      <c r="H2099">
        <v>2</v>
      </c>
      <c r="I2099">
        <v>2</v>
      </c>
      <c r="J2099">
        <v>0</v>
      </c>
      <c r="K2099">
        <v>2001</v>
      </c>
      <c r="L2099" t="s">
        <v>2251</v>
      </c>
      <c r="M2099" t="s">
        <v>185</v>
      </c>
      <c r="N2099" t="s">
        <v>26</v>
      </c>
      <c r="O2099" s="6" t="str">
        <f>INDEX(lkp_Region,MATCH(tbl_Sales[[#This Row],[Suburb]],lkp_Suburb,0))</f>
        <v>Southern Metropolitan</v>
      </c>
      <c r="P2099" s="6">
        <f>MONTH(tbl_Sales[[#This Row],[Date]])</f>
        <v>7</v>
      </c>
      <c r="Q2099" s="6">
        <f>YEAR(tbl_Sales[[#This Row],[Date]])</f>
        <v>2016</v>
      </c>
    </row>
    <row r="2100" spans="1:17" x14ac:dyDescent="0.25">
      <c r="A2100" s="1">
        <v>42562</v>
      </c>
      <c r="B2100">
        <v>643000</v>
      </c>
      <c r="C2100" t="s">
        <v>2</v>
      </c>
      <c r="D2100" t="s">
        <v>12427</v>
      </c>
      <c r="E2100" t="s">
        <v>10</v>
      </c>
      <c r="F2100">
        <v>3060</v>
      </c>
      <c r="G2100">
        <v>3</v>
      </c>
      <c r="H2100">
        <v>1</v>
      </c>
      <c r="I2100">
        <v>2</v>
      </c>
      <c r="J2100">
        <v>701</v>
      </c>
      <c r="L2100" t="s">
        <v>2252</v>
      </c>
      <c r="M2100" t="s">
        <v>16</v>
      </c>
      <c r="N2100" t="s">
        <v>18</v>
      </c>
      <c r="O2100" s="6" t="str">
        <f>INDEX(lkp_Region,MATCH(tbl_Sales[[#This Row],[Suburb]],lkp_Suburb,0))</f>
        <v>Northern Metropolitan</v>
      </c>
      <c r="P2100" s="6">
        <f>MONTH(tbl_Sales[[#This Row],[Date]])</f>
        <v>7</v>
      </c>
      <c r="Q2100" s="6">
        <f>YEAR(tbl_Sales[[#This Row],[Date]])</f>
        <v>2016</v>
      </c>
    </row>
    <row r="2101" spans="1:17" x14ac:dyDescent="0.25">
      <c r="A2101" s="1">
        <v>42562</v>
      </c>
      <c r="B2101">
        <v>910000</v>
      </c>
      <c r="C2101" t="s">
        <v>2</v>
      </c>
      <c r="D2101" t="s">
        <v>12429</v>
      </c>
      <c r="E2101" t="s">
        <v>10</v>
      </c>
      <c r="F2101">
        <v>3057</v>
      </c>
      <c r="G2101">
        <v>3</v>
      </c>
      <c r="H2101">
        <v>1</v>
      </c>
      <c r="I2101">
        <v>1</v>
      </c>
      <c r="J2101">
        <v>231</v>
      </c>
      <c r="K2101">
        <v>1900</v>
      </c>
      <c r="L2101" t="s">
        <v>2253</v>
      </c>
      <c r="M2101" t="s">
        <v>83</v>
      </c>
      <c r="N2101" t="s">
        <v>18</v>
      </c>
      <c r="O2101" s="6" t="str">
        <f>INDEX(lkp_Region,MATCH(tbl_Sales[[#This Row],[Suburb]],lkp_Suburb,0))</f>
        <v>Northern Metropolitan</v>
      </c>
      <c r="P2101" s="6">
        <f>MONTH(tbl_Sales[[#This Row],[Date]])</f>
        <v>7</v>
      </c>
      <c r="Q2101" s="6">
        <f>YEAR(tbl_Sales[[#This Row],[Date]])</f>
        <v>2016</v>
      </c>
    </row>
    <row r="2102" spans="1:17" x14ac:dyDescent="0.25">
      <c r="A2102" s="1">
        <v>42562</v>
      </c>
      <c r="B2102">
        <v>953000</v>
      </c>
      <c r="C2102" t="s">
        <v>2</v>
      </c>
      <c r="D2102" t="s">
        <v>12429</v>
      </c>
      <c r="E2102" t="s">
        <v>10</v>
      </c>
      <c r="F2102">
        <v>3058</v>
      </c>
      <c r="G2102">
        <v>2</v>
      </c>
      <c r="H2102">
        <v>1</v>
      </c>
      <c r="I2102">
        <v>1</v>
      </c>
      <c r="J2102">
        <v>170</v>
      </c>
      <c r="K2102">
        <v>1890</v>
      </c>
      <c r="L2102" t="s">
        <v>2254</v>
      </c>
      <c r="M2102" t="s">
        <v>41</v>
      </c>
      <c r="N2102" t="s">
        <v>18</v>
      </c>
      <c r="O2102" s="6" t="str">
        <f>INDEX(lkp_Region,MATCH(tbl_Sales[[#This Row],[Suburb]],lkp_Suburb,0))</f>
        <v>Northern Metropolitan</v>
      </c>
      <c r="P2102" s="6">
        <f>MONTH(tbl_Sales[[#This Row],[Date]])</f>
        <v>7</v>
      </c>
      <c r="Q2102" s="6">
        <f>YEAR(tbl_Sales[[#This Row],[Date]])</f>
        <v>2016</v>
      </c>
    </row>
    <row r="2103" spans="1:17" x14ac:dyDescent="0.25">
      <c r="A2103" s="1">
        <v>42562</v>
      </c>
      <c r="B2103">
        <v>1210000</v>
      </c>
      <c r="C2103" t="s">
        <v>2</v>
      </c>
      <c r="D2103" t="s">
        <v>12427</v>
      </c>
      <c r="E2103" t="s">
        <v>10</v>
      </c>
      <c r="F2103">
        <v>3058</v>
      </c>
      <c r="G2103">
        <v>3</v>
      </c>
      <c r="H2103">
        <v>1</v>
      </c>
      <c r="I2103">
        <v>1</v>
      </c>
      <c r="J2103">
        <v>379</v>
      </c>
      <c r="K2103">
        <v>1925</v>
      </c>
      <c r="L2103" t="s">
        <v>2255</v>
      </c>
      <c r="M2103" t="s">
        <v>41</v>
      </c>
      <c r="N2103" t="s">
        <v>18</v>
      </c>
      <c r="O2103" s="6" t="str">
        <f>INDEX(lkp_Region,MATCH(tbl_Sales[[#This Row],[Suburb]],lkp_Suburb,0))</f>
        <v>Northern Metropolitan</v>
      </c>
      <c r="P2103" s="6">
        <f>MONTH(tbl_Sales[[#This Row],[Date]])</f>
        <v>7</v>
      </c>
      <c r="Q2103" s="6">
        <f>YEAR(tbl_Sales[[#This Row],[Date]])</f>
        <v>2016</v>
      </c>
    </row>
    <row r="2104" spans="1:17" x14ac:dyDescent="0.25">
      <c r="A2104" s="1">
        <v>42562</v>
      </c>
      <c r="B2104">
        <v>550000</v>
      </c>
      <c r="C2104" t="s">
        <v>51</v>
      </c>
      <c r="D2104" t="s">
        <v>12425</v>
      </c>
      <c r="E2104" t="s">
        <v>5</v>
      </c>
      <c r="F2104">
        <v>3034</v>
      </c>
      <c r="G2104">
        <v>2</v>
      </c>
      <c r="H2104">
        <v>1</v>
      </c>
      <c r="I2104">
        <v>2</v>
      </c>
      <c r="J2104">
        <v>158</v>
      </c>
      <c r="K2104">
        <v>1993</v>
      </c>
      <c r="L2104" t="s">
        <v>2256</v>
      </c>
      <c r="M2104" t="s">
        <v>524</v>
      </c>
      <c r="N2104" t="s">
        <v>49</v>
      </c>
      <c r="O2104" s="6" t="str">
        <f>INDEX(lkp_Region,MATCH(tbl_Sales[[#This Row],[Suburb]],lkp_Suburb,0))</f>
        <v>Western Metropolitan</v>
      </c>
      <c r="P2104" s="6">
        <f>MONTH(tbl_Sales[[#This Row],[Date]])</f>
        <v>7</v>
      </c>
      <c r="Q2104" s="6">
        <f>YEAR(tbl_Sales[[#This Row],[Date]])</f>
        <v>2016</v>
      </c>
    </row>
    <row r="2105" spans="1:17" x14ac:dyDescent="0.25">
      <c r="A2105" s="1">
        <v>42562</v>
      </c>
      <c r="B2105">
        <v>970000</v>
      </c>
      <c r="C2105" t="s">
        <v>51</v>
      </c>
      <c r="D2105" t="s">
        <v>12423</v>
      </c>
      <c r="E2105" t="s">
        <v>5</v>
      </c>
      <c r="F2105">
        <v>3040</v>
      </c>
      <c r="G2105">
        <v>3</v>
      </c>
      <c r="H2105">
        <v>2</v>
      </c>
      <c r="I2105">
        <v>2</v>
      </c>
      <c r="J2105">
        <v>356</v>
      </c>
      <c r="K2105">
        <v>2011</v>
      </c>
      <c r="L2105" t="s">
        <v>2257</v>
      </c>
      <c r="M2105" t="s">
        <v>417</v>
      </c>
      <c r="N2105" t="s">
        <v>49</v>
      </c>
      <c r="O2105" s="6" t="str">
        <f>INDEX(lkp_Region,MATCH(tbl_Sales[[#This Row],[Suburb]],lkp_Suburb,0))</f>
        <v>Western Metropolitan</v>
      </c>
      <c r="P2105" s="6">
        <f>MONTH(tbl_Sales[[#This Row],[Date]])</f>
        <v>7</v>
      </c>
      <c r="Q2105" s="6">
        <f>YEAR(tbl_Sales[[#This Row],[Date]])</f>
        <v>2016</v>
      </c>
    </row>
    <row r="2106" spans="1:17" x14ac:dyDescent="0.25">
      <c r="A2106" s="1">
        <v>42562</v>
      </c>
      <c r="B2106">
        <v>1529500</v>
      </c>
      <c r="C2106" t="s">
        <v>2</v>
      </c>
      <c r="D2106" t="s">
        <v>12429</v>
      </c>
      <c r="E2106" t="s">
        <v>10</v>
      </c>
      <c r="F2106">
        <v>3147</v>
      </c>
      <c r="G2106">
        <v>5</v>
      </c>
      <c r="H2106">
        <v>3</v>
      </c>
      <c r="I2106">
        <v>2</v>
      </c>
      <c r="J2106">
        <v>585</v>
      </c>
      <c r="K2106">
        <v>2000</v>
      </c>
      <c r="L2106" t="s">
        <v>2258</v>
      </c>
      <c r="M2106" t="s">
        <v>609</v>
      </c>
      <c r="N2106" t="s">
        <v>31</v>
      </c>
      <c r="O2106" s="6" t="str">
        <f>INDEX(lkp_Region,MATCH(tbl_Sales[[#This Row],[Suburb]],lkp_Suburb,0))</f>
        <v>Southern Metropolitan</v>
      </c>
      <c r="P2106" s="6">
        <f>MONTH(tbl_Sales[[#This Row],[Date]])</f>
        <v>7</v>
      </c>
      <c r="Q2106" s="6">
        <f>YEAR(tbl_Sales[[#This Row],[Date]])</f>
        <v>2016</v>
      </c>
    </row>
    <row r="2107" spans="1:17" x14ac:dyDescent="0.25">
      <c r="A2107" s="1">
        <v>42562</v>
      </c>
      <c r="B2107">
        <v>591500</v>
      </c>
      <c r="C2107" t="s">
        <v>13</v>
      </c>
      <c r="D2107" t="s">
        <v>12429</v>
      </c>
      <c r="E2107" t="s">
        <v>10</v>
      </c>
      <c r="F2107">
        <v>3051</v>
      </c>
      <c r="G2107">
        <v>2</v>
      </c>
      <c r="H2107">
        <v>1</v>
      </c>
      <c r="I2107">
        <v>1</v>
      </c>
      <c r="J2107">
        <v>0</v>
      </c>
      <c r="L2107" t="s">
        <v>2259</v>
      </c>
      <c r="M2107" t="s">
        <v>915</v>
      </c>
      <c r="N2107" t="s">
        <v>88</v>
      </c>
      <c r="O2107" s="6" t="str">
        <f>INDEX(lkp_Region,MATCH(tbl_Sales[[#This Row],[Suburb]],lkp_Suburb,0))</f>
        <v>Northern Metropolitan</v>
      </c>
      <c r="P2107" s="6">
        <f>MONTH(tbl_Sales[[#This Row],[Date]])</f>
        <v>7</v>
      </c>
      <c r="Q2107" s="6">
        <f>YEAR(tbl_Sales[[#This Row],[Date]])</f>
        <v>2016</v>
      </c>
    </row>
    <row r="2108" spans="1:17" x14ac:dyDescent="0.25">
      <c r="A2108" s="1">
        <v>42562</v>
      </c>
      <c r="B2108">
        <v>495000</v>
      </c>
      <c r="C2108" t="s">
        <v>2</v>
      </c>
      <c r="D2108" t="s">
        <v>12425</v>
      </c>
      <c r="E2108" t="s">
        <v>10</v>
      </c>
      <c r="F2108">
        <v>3012</v>
      </c>
      <c r="G2108">
        <v>2</v>
      </c>
      <c r="H2108">
        <v>1</v>
      </c>
      <c r="I2108">
        <v>2</v>
      </c>
      <c r="J2108">
        <v>161</v>
      </c>
      <c r="K2108">
        <v>1977</v>
      </c>
      <c r="L2108" t="s">
        <v>2260</v>
      </c>
      <c r="M2108" t="s">
        <v>53</v>
      </c>
      <c r="N2108" t="s">
        <v>21</v>
      </c>
      <c r="O2108" s="6" t="str">
        <f>INDEX(lkp_Region,MATCH(tbl_Sales[[#This Row],[Suburb]],lkp_Suburb,0))</f>
        <v>Western Metropolitan</v>
      </c>
      <c r="P2108" s="6">
        <f>MONTH(tbl_Sales[[#This Row],[Date]])</f>
        <v>7</v>
      </c>
      <c r="Q2108" s="6">
        <f>YEAR(tbl_Sales[[#This Row],[Date]])</f>
        <v>2016</v>
      </c>
    </row>
    <row r="2109" spans="1:17" x14ac:dyDescent="0.25">
      <c r="A2109" s="1">
        <v>42562</v>
      </c>
      <c r="B2109">
        <v>716000</v>
      </c>
      <c r="C2109" t="s">
        <v>2</v>
      </c>
      <c r="D2109" t="s">
        <v>12427</v>
      </c>
      <c r="E2109" t="s">
        <v>10</v>
      </c>
      <c r="F2109">
        <v>3011</v>
      </c>
      <c r="G2109">
        <v>2</v>
      </c>
      <c r="H2109">
        <v>1</v>
      </c>
      <c r="I2109">
        <v>2</v>
      </c>
      <c r="J2109">
        <v>274</v>
      </c>
      <c r="K2109">
        <v>2000</v>
      </c>
      <c r="L2109" t="s">
        <v>2261</v>
      </c>
      <c r="M2109" t="s">
        <v>22</v>
      </c>
      <c r="N2109" t="s">
        <v>21</v>
      </c>
      <c r="O2109" s="6" t="str">
        <f>INDEX(lkp_Region,MATCH(tbl_Sales[[#This Row],[Suburb]],lkp_Suburb,0))</f>
        <v>Western Metropolitan</v>
      </c>
      <c r="P2109" s="6">
        <f>MONTH(tbl_Sales[[#This Row],[Date]])</f>
        <v>7</v>
      </c>
      <c r="Q2109" s="6">
        <f>YEAR(tbl_Sales[[#This Row],[Date]])</f>
        <v>2016</v>
      </c>
    </row>
    <row r="2110" spans="1:17" x14ac:dyDescent="0.25">
      <c r="A2110" s="1">
        <v>42562</v>
      </c>
      <c r="B2110">
        <v>920000</v>
      </c>
      <c r="C2110" t="s">
        <v>2</v>
      </c>
      <c r="D2110" t="s">
        <v>12423</v>
      </c>
      <c r="E2110" t="s">
        <v>5</v>
      </c>
      <c r="F2110">
        <v>3107</v>
      </c>
      <c r="G2110">
        <v>4</v>
      </c>
      <c r="H2110">
        <v>2</v>
      </c>
      <c r="I2110">
        <v>2</v>
      </c>
      <c r="J2110">
        <v>678</v>
      </c>
      <c r="K2110">
        <v>1980</v>
      </c>
      <c r="L2110" t="s">
        <v>2262</v>
      </c>
      <c r="M2110" t="s">
        <v>586</v>
      </c>
      <c r="N2110" t="s">
        <v>128</v>
      </c>
      <c r="O2110" s="6" t="str">
        <f>INDEX(lkp_Region,MATCH(tbl_Sales[[#This Row],[Suburb]],lkp_Suburb,0))</f>
        <v>Eastern Metropolitan</v>
      </c>
      <c r="P2110" s="6">
        <f>MONTH(tbl_Sales[[#This Row],[Date]])</f>
        <v>7</v>
      </c>
      <c r="Q2110" s="6">
        <f>YEAR(tbl_Sales[[#This Row],[Date]])</f>
        <v>2016</v>
      </c>
    </row>
    <row r="2111" spans="1:17" x14ac:dyDescent="0.25">
      <c r="A2111" s="1">
        <v>42562</v>
      </c>
      <c r="B2111">
        <v>1030000</v>
      </c>
      <c r="C2111" t="s">
        <v>2</v>
      </c>
      <c r="D2111" t="s">
        <v>12427</v>
      </c>
      <c r="E2111" t="s">
        <v>10</v>
      </c>
      <c r="F2111">
        <v>3108</v>
      </c>
      <c r="G2111">
        <v>3</v>
      </c>
      <c r="H2111">
        <v>1</v>
      </c>
      <c r="I2111">
        <v>1</v>
      </c>
      <c r="J2111">
        <v>827</v>
      </c>
      <c r="K2111">
        <v>1960</v>
      </c>
      <c r="L2111" t="s">
        <v>2263</v>
      </c>
      <c r="M2111" t="s">
        <v>126</v>
      </c>
      <c r="N2111" t="s">
        <v>128</v>
      </c>
      <c r="O2111" s="6" t="str">
        <f>INDEX(lkp_Region,MATCH(tbl_Sales[[#This Row],[Suburb]],lkp_Suburb,0))</f>
        <v>Eastern Metropolitan</v>
      </c>
      <c r="P2111" s="6">
        <f>MONTH(tbl_Sales[[#This Row],[Date]])</f>
        <v>7</v>
      </c>
      <c r="Q2111" s="6">
        <f>YEAR(tbl_Sales[[#This Row],[Date]])</f>
        <v>2016</v>
      </c>
    </row>
    <row r="2112" spans="1:17" x14ac:dyDescent="0.25">
      <c r="A2112" s="1">
        <v>42562</v>
      </c>
      <c r="B2112">
        <v>1000000</v>
      </c>
      <c r="C2112" t="s">
        <v>2</v>
      </c>
      <c r="D2112" t="s">
        <v>12427</v>
      </c>
      <c r="E2112" t="s">
        <v>5</v>
      </c>
      <c r="F2112">
        <v>3187</v>
      </c>
      <c r="G2112">
        <v>2</v>
      </c>
      <c r="H2112">
        <v>1</v>
      </c>
      <c r="I2112">
        <v>2</v>
      </c>
      <c r="J2112">
        <v>564</v>
      </c>
      <c r="K2112">
        <v>1948</v>
      </c>
      <c r="L2112" t="s">
        <v>2264</v>
      </c>
      <c r="M2112" t="s">
        <v>346</v>
      </c>
      <c r="N2112" t="s">
        <v>57</v>
      </c>
      <c r="O2112" s="6" t="str">
        <f>INDEX(lkp_Region,MATCH(tbl_Sales[[#This Row],[Suburb]],lkp_Suburb,0))</f>
        <v>Southern Metropolitan</v>
      </c>
      <c r="P2112" s="6">
        <f>MONTH(tbl_Sales[[#This Row],[Date]])</f>
        <v>7</v>
      </c>
      <c r="Q2112" s="6">
        <f>YEAR(tbl_Sales[[#This Row],[Date]])</f>
        <v>2016</v>
      </c>
    </row>
    <row r="2113" spans="1:17" x14ac:dyDescent="0.25">
      <c r="A2113" s="1">
        <v>42562</v>
      </c>
      <c r="B2113">
        <v>1670000</v>
      </c>
      <c r="C2113" t="s">
        <v>2</v>
      </c>
      <c r="D2113" t="s">
        <v>12429</v>
      </c>
      <c r="E2113" t="s">
        <v>10</v>
      </c>
      <c r="F2113">
        <v>3163</v>
      </c>
      <c r="G2113">
        <v>4</v>
      </c>
      <c r="H2113">
        <v>2</v>
      </c>
      <c r="I2113">
        <v>1</v>
      </c>
      <c r="J2113">
        <v>690</v>
      </c>
      <c r="L2113" t="s">
        <v>2265</v>
      </c>
      <c r="M2113" t="s">
        <v>225</v>
      </c>
      <c r="N2113" t="s">
        <v>57</v>
      </c>
      <c r="O2113" s="6" t="str">
        <f>INDEX(lkp_Region,MATCH(tbl_Sales[[#This Row],[Suburb]],lkp_Suburb,0))</f>
        <v>Southern Metropolitan</v>
      </c>
      <c r="P2113" s="6">
        <f>MONTH(tbl_Sales[[#This Row],[Date]])</f>
        <v>7</v>
      </c>
      <c r="Q2113" s="6">
        <f>YEAR(tbl_Sales[[#This Row],[Date]])</f>
        <v>2016</v>
      </c>
    </row>
    <row r="2114" spans="1:17" x14ac:dyDescent="0.25">
      <c r="A2114" s="1">
        <v>42562</v>
      </c>
      <c r="B2114">
        <v>930000</v>
      </c>
      <c r="C2114" t="s">
        <v>2</v>
      </c>
      <c r="D2114" t="s">
        <v>12427</v>
      </c>
      <c r="E2114" t="s">
        <v>5</v>
      </c>
      <c r="F2114">
        <v>3072</v>
      </c>
      <c r="G2114">
        <v>3</v>
      </c>
      <c r="H2114">
        <v>1</v>
      </c>
      <c r="I2114">
        <v>2</v>
      </c>
      <c r="J2114">
        <v>679</v>
      </c>
      <c r="K2114">
        <v>1950</v>
      </c>
      <c r="L2114" t="s">
        <v>2266</v>
      </c>
      <c r="M2114" t="s">
        <v>97</v>
      </c>
      <c r="N2114" t="s">
        <v>62</v>
      </c>
      <c r="O2114" s="6" t="str">
        <f>INDEX(lkp_Region,MATCH(tbl_Sales[[#This Row],[Suburb]],lkp_Suburb,0))</f>
        <v>Northern Metropolitan</v>
      </c>
      <c r="P2114" s="6">
        <f>MONTH(tbl_Sales[[#This Row],[Date]])</f>
        <v>7</v>
      </c>
      <c r="Q2114" s="6">
        <f>YEAR(tbl_Sales[[#This Row],[Date]])</f>
        <v>2016</v>
      </c>
    </row>
    <row r="2115" spans="1:17" x14ac:dyDescent="0.25">
      <c r="A2115" s="1">
        <v>42562</v>
      </c>
      <c r="B2115">
        <v>1004000</v>
      </c>
      <c r="C2115" t="s">
        <v>2</v>
      </c>
      <c r="D2115" t="s">
        <v>12427</v>
      </c>
      <c r="E2115" t="s">
        <v>10</v>
      </c>
      <c r="F2115">
        <v>3072</v>
      </c>
      <c r="G2115">
        <v>4</v>
      </c>
      <c r="H2115">
        <v>1</v>
      </c>
      <c r="I2115">
        <v>0</v>
      </c>
      <c r="J2115">
        <v>650</v>
      </c>
      <c r="L2115" t="s">
        <v>2267</v>
      </c>
      <c r="M2115" t="s">
        <v>97</v>
      </c>
      <c r="N2115" t="s">
        <v>62</v>
      </c>
      <c r="O2115" s="6" t="str">
        <f>INDEX(lkp_Region,MATCH(tbl_Sales[[#This Row],[Suburb]],lkp_Suburb,0))</f>
        <v>Northern Metropolitan</v>
      </c>
      <c r="P2115" s="6">
        <f>MONTH(tbl_Sales[[#This Row],[Date]])</f>
        <v>7</v>
      </c>
      <c r="Q2115" s="6">
        <f>YEAR(tbl_Sales[[#This Row],[Date]])</f>
        <v>2016</v>
      </c>
    </row>
    <row r="2116" spans="1:17" x14ac:dyDescent="0.25">
      <c r="A2116" s="1">
        <v>42562</v>
      </c>
      <c r="B2116">
        <v>1410000</v>
      </c>
      <c r="C2116" t="s">
        <v>2</v>
      </c>
      <c r="D2116" t="s">
        <v>12427</v>
      </c>
      <c r="E2116" t="s">
        <v>10</v>
      </c>
      <c r="F2116">
        <v>3101</v>
      </c>
      <c r="G2116">
        <v>3</v>
      </c>
      <c r="H2116">
        <v>2</v>
      </c>
      <c r="I2116">
        <v>1</v>
      </c>
      <c r="J2116">
        <v>442</v>
      </c>
      <c r="L2116" t="s">
        <v>2268</v>
      </c>
      <c r="M2116" t="s">
        <v>145</v>
      </c>
      <c r="N2116" t="s">
        <v>101</v>
      </c>
      <c r="O2116" s="6" t="str">
        <f>INDEX(lkp_Region,MATCH(tbl_Sales[[#This Row],[Suburb]],lkp_Suburb,0))</f>
        <v>Southern Metropolitan</v>
      </c>
      <c r="P2116" s="6">
        <f>MONTH(tbl_Sales[[#This Row],[Date]])</f>
        <v>7</v>
      </c>
      <c r="Q2116" s="6">
        <f>YEAR(tbl_Sales[[#This Row],[Date]])</f>
        <v>2016</v>
      </c>
    </row>
    <row r="2117" spans="1:17" x14ac:dyDescent="0.25">
      <c r="A2117" s="1">
        <v>42562</v>
      </c>
      <c r="B2117">
        <v>1699000</v>
      </c>
      <c r="C2117" t="s">
        <v>2</v>
      </c>
      <c r="D2117" t="s">
        <v>12429</v>
      </c>
      <c r="E2117" t="s">
        <v>10</v>
      </c>
      <c r="F2117">
        <v>3146</v>
      </c>
      <c r="G2117">
        <v>2</v>
      </c>
      <c r="H2117">
        <v>1</v>
      </c>
      <c r="I2117">
        <v>2</v>
      </c>
      <c r="J2117">
        <v>653</v>
      </c>
      <c r="L2117" t="s">
        <v>2269</v>
      </c>
      <c r="M2117" t="s">
        <v>102</v>
      </c>
      <c r="N2117" t="s">
        <v>101</v>
      </c>
      <c r="O2117" s="6" t="str">
        <f>INDEX(lkp_Region,MATCH(tbl_Sales[[#This Row],[Suburb]],lkp_Suburb,0))</f>
        <v>Southern Metropolitan</v>
      </c>
      <c r="P2117" s="6">
        <f>MONTH(tbl_Sales[[#This Row],[Date]])</f>
        <v>7</v>
      </c>
      <c r="Q2117" s="6">
        <f>YEAR(tbl_Sales[[#This Row],[Date]])</f>
        <v>2016</v>
      </c>
    </row>
    <row r="2118" spans="1:17" x14ac:dyDescent="0.25">
      <c r="A2118" s="1">
        <v>42562</v>
      </c>
      <c r="B2118">
        <v>1250000</v>
      </c>
      <c r="C2118" t="s">
        <v>13</v>
      </c>
      <c r="D2118" t="s">
        <v>12427</v>
      </c>
      <c r="E2118" t="s">
        <v>10</v>
      </c>
      <c r="F2118">
        <v>3186</v>
      </c>
      <c r="G2118">
        <v>3</v>
      </c>
      <c r="H2118">
        <v>2</v>
      </c>
      <c r="I2118">
        <v>0</v>
      </c>
      <c r="J2118">
        <v>0</v>
      </c>
      <c r="L2118" t="s">
        <v>2270</v>
      </c>
      <c r="M2118" t="s">
        <v>105</v>
      </c>
      <c r="N2118" t="s">
        <v>107</v>
      </c>
      <c r="O2118" s="6" t="str">
        <f>INDEX(lkp_Region,MATCH(tbl_Sales[[#This Row],[Suburb]],lkp_Suburb,0))</f>
        <v>Southern Metropolitan</v>
      </c>
      <c r="P2118" s="6">
        <f>MONTH(tbl_Sales[[#This Row],[Date]])</f>
        <v>7</v>
      </c>
      <c r="Q2118" s="6">
        <f>YEAR(tbl_Sales[[#This Row],[Date]])</f>
        <v>2016</v>
      </c>
    </row>
    <row r="2119" spans="1:17" x14ac:dyDescent="0.25">
      <c r="A2119" s="1">
        <v>42562</v>
      </c>
      <c r="B2119">
        <v>2020000</v>
      </c>
      <c r="C2119" t="s">
        <v>2</v>
      </c>
      <c r="D2119" t="s">
        <v>12424</v>
      </c>
      <c r="E2119" t="s">
        <v>10</v>
      </c>
      <c r="F2119">
        <v>3186</v>
      </c>
      <c r="G2119">
        <v>3</v>
      </c>
      <c r="H2119">
        <v>6</v>
      </c>
      <c r="I2119">
        <v>2</v>
      </c>
      <c r="J2119">
        <v>685</v>
      </c>
      <c r="L2119" t="s">
        <v>2271</v>
      </c>
      <c r="M2119" t="s">
        <v>105</v>
      </c>
      <c r="N2119" t="s">
        <v>107</v>
      </c>
      <c r="O2119" s="6" t="str">
        <f>INDEX(lkp_Region,MATCH(tbl_Sales[[#This Row],[Suburb]],lkp_Suburb,0))</f>
        <v>Southern Metropolitan</v>
      </c>
      <c r="P2119" s="6">
        <f>MONTH(tbl_Sales[[#This Row],[Date]])</f>
        <v>7</v>
      </c>
      <c r="Q2119" s="6">
        <f>YEAR(tbl_Sales[[#This Row],[Date]])</f>
        <v>2016</v>
      </c>
    </row>
    <row r="2120" spans="1:17" x14ac:dyDescent="0.25">
      <c r="A2120" s="1">
        <v>42562</v>
      </c>
      <c r="B2120">
        <v>691000</v>
      </c>
      <c r="C2120" t="s">
        <v>2</v>
      </c>
      <c r="D2120" t="s">
        <v>12432</v>
      </c>
      <c r="E2120" t="s">
        <v>10</v>
      </c>
      <c r="F2120">
        <v>3081</v>
      </c>
      <c r="G2120">
        <v>3</v>
      </c>
      <c r="H2120">
        <v>1</v>
      </c>
      <c r="I2120">
        <v>2</v>
      </c>
      <c r="J2120">
        <v>624</v>
      </c>
      <c r="K2120">
        <v>1965</v>
      </c>
      <c r="L2120" t="s">
        <v>2272</v>
      </c>
      <c r="M2120" t="s">
        <v>148</v>
      </c>
      <c r="N2120" t="s">
        <v>150</v>
      </c>
      <c r="O2120" s="6" t="str">
        <f>INDEX(lkp_Region,MATCH(tbl_Sales[[#This Row],[Suburb]],lkp_Suburb,0))</f>
        <v>Eastern Metropolitan</v>
      </c>
      <c r="P2120" s="6">
        <f>MONTH(tbl_Sales[[#This Row],[Date]])</f>
        <v>7</v>
      </c>
      <c r="Q2120" s="6">
        <f>YEAR(tbl_Sales[[#This Row],[Date]])</f>
        <v>2016</v>
      </c>
    </row>
    <row r="2121" spans="1:17" x14ac:dyDescent="0.25">
      <c r="A2121" s="1">
        <v>42562</v>
      </c>
      <c r="B2121">
        <v>1025000</v>
      </c>
      <c r="C2121" t="s">
        <v>2</v>
      </c>
      <c r="D2121" t="s">
        <v>12427</v>
      </c>
      <c r="E2121" t="s">
        <v>10</v>
      </c>
      <c r="F2121">
        <v>3084</v>
      </c>
      <c r="G2121">
        <v>5</v>
      </c>
      <c r="H2121">
        <v>3</v>
      </c>
      <c r="I2121">
        <v>2</v>
      </c>
      <c r="J2121">
        <v>531</v>
      </c>
      <c r="K2121">
        <v>1978</v>
      </c>
      <c r="L2121" t="s">
        <v>2273</v>
      </c>
      <c r="M2121" t="s">
        <v>320</v>
      </c>
      <c r="N2121" t="s">
        <v>150</v>
      </c>
      <c r="O2121" s="6" t="str">
        <f>INDEX(lkp_Region,MATCH(tbl_Sales[[#This Row],[Suburb]],lkp_Suburb,0))</f>
        <v>Eastern Metropolitan</v>
      </c>
      <c r="P2121" s="6">
        <f>MONTH(tbl_Sales[[#This Row],[Date]])</f>
        <v>7</v>
      </c>
      <c r="Q2121" s="6">
        <f>YEAR(tbl_Sales[[#This Row],[Date]])</f>
        <v>2016</v>
      </c>
    </row>
    <row r="2122" spans="1:17" x14ac:dyDescent="0.25">
      <c r="A2122" s="1">
        <v>42563</v>
      </c>
      <c r="B2122">
        <v>2055000</v>
      </c>
      <c r="C2122" t="s">
        <v>2</v>
      </c>
      <c r="D2122" t="s">
        <v>12429</v>
      </c>
      <c r="E2122" t="s">
        <v>5</v>
      </c>
      <c r="F2122">
        <v>3121</v>
      </c>
      <c r="G2122">
        <v>3</v>
      </c>
      <c r="H2122">
        <v>1</v>
      </c>
      <c r="I2122">
        <v>1</v>
      </c>
      <c r="J2122">
        <v>331</v>
      </c>
      <c r="K2122">
        <v>1960</v>
      </c>
      <c r="L2122" t="s">
        <v>2274</v>
      </c>
      <c r="M2122" t="s">
        <v>6</v>
      </c>
      <c r="N2122" t="s">
        <v>8</v>
      </c>
      <c r="O2122" s="6" t="str">
        <f>INDEX(lkp_Region,MATCH(tbl_Sales[[#This Row],[Suburb]],lkp_Suburb,0))</f>
        <v>Northern Metropolitan</v>
      </c>
      <c r="P2122" s="6">
        <f>MONTH(tbl_Sales[[#This Row],[Date]])</f>
        <v>7</v>
      </c>
      <c r="Q2122" s="6">
        <f>YEAR(tbl_Sales[[#This Row],[Date]])</f>
        <v>2016</v>
      </c>
    </row>
    <row r="2123" spans="1:17" x14ac:dyDescent="0.25">
      <c r="A2123" s="1">
        <v>42563</v>
      </c>
      <c r="B2123">
        <v>1460000</v>
      </c>
      <c r="C2123" t="s">
        <v>2</v>
      </c>
      <c r="D2123" t="s">
        <v>12427</v>
      </c>
      <c r="E2123" t="s">
        <v>10</v>
      </c>
      <c r="F2123">
        <v>3125</v>
      </c>
      <c r="G2123">
        <v>3</v>
      </c>
      <c r="H2123">
        <v>1</v>
      </c>
      <c r="I2123">
        <v>2</v>
      </c>
      <c r="J2123">
        <v>742</v>
      </c>
      <c r="L2123" t="s">
        <v>2275</v>
      </c>
      <c r="M2123" t="s">
        <v>32</v>
      </c>
      <c r="N2123" t="s">
        <v>14</v>
      </c>
      <c r="O2123" s="6" t="str">
        <f>INDEX(lkp_Region,MATCH(tbl_Sales[[#This Row],[Suburb]],lkp_Suburb,0))</f>
        <v>Southern Metropolitan</v>
      </c>
      <c r="P2123" s="6">
        <f>MONTH(tbl_Sales[[#This Row],[Date]])</f>
        <v>7</v>
      </c>
      <c r="Q2123" s="6">
        <f>YEAR(tbl_Sales[[#This Row],[Date]])</f>
        <v>2016</v>
      </c>
    </row>
    <row r="2124" spans="1:17" x14ac:dyDescent="0.25">
      <c r="A2124" s="1">
        <v>42563</v>
      </c>
      <c r="B2124">
        <v>2850000</v>
      </c>
      <c r="C2124" t="s">
        <v>2</v>
      </c>
      <c r="D2124" t="s">
        <v>12429</v>
      </c>
      <c r="E2124" t="s">
        <v>10</v>
      </c>
      <c r="F2124">
        <v>3127</v>
      </c>
      <c r="G2124">
        <v>4</v>
      </c>
      <c r="H2124">
        <v>2</v>
      </c>
      <c r="I2124">
        <v>2</v>
      </c>
      <c r="J2124">
        <v>1388</v>
      </c>
      <c r="L2124" t="s">
        <v>2276</v>
      </c>
      <c r="M2124" t="s">
        <v>34</v>
      </c>
      <c r="N2124" t="s">
        <v>14</v>
      </c>
      <c r="O2124" s="6" t="str">
        <f>INDEX(lkp_Region,MATCH(tbl_Sales[[#This Row],[Suburb]],lkp_Suburb,0))</f>
        <v>Eastern Metropolitan</v>
      </c>
      <c r="P2124" s="6">
        <f>MONTH(tbl_Sales[[#This Row],[Date]])</f>
        <v>7</v>
      </c>
      <c r="Q2124" s="6">
        <f>YEAR(tbl_Sales[[#This Row],[Date]])</f>
        <v>2016</v>
      </c>
    </row>
    <row r="2125" spans="1:17" x14ac:dyDescent="0.25">
      <c r="A2125" s="1">
        <v>42563</v>
      </c>
      <c r="B2125">
        <v>315000</v>
      </c>
      <c r="C2125" t="s">
        <v>13</v>
      </c>
      <c r="D2125" t="s">
        <v>12425</v>
      </c>
      <c r="E2125" t="s">
        <v>5</v>
      </c>
      <c r="F2125">
        <v>3143</v>
      </c>
      <c r="G2125">
        <v>1</v>
      </c>
      <c r="H2125">
        <v>1</v>
      </c>
      <c r="I2125">
        <v>1</v>
      </c>
      <c r="J2125">
        <v>0</v>
      </c>
      <c r="L2125" t="s">
        <v>2277</v>
      </c>
      <c r="M2125" t="s">
        <v>283</v>
      </c>
      <c r="N2125" t="s">
        <v>76</v>
      </c>
      <c r="O2125" s="6" t="str">
        <f>INDEX(lkp_Region,MATCH(tbl_Sales[[#This Row],[Suburb]],lkp_Suburb,0))</f>
        <v>Southern Metropolitan</v>
      </c>
      <c r="P2125" s="6">
        <f>MONTH(tbl_Sales[[#This Row],[Date]])</f>
        <v>7</v>
      </c>
      <c r="Q2125" s="6">
        <f>YEAR(tbl_Sales[[#This Row],[Date]])</f>
        <v>2016</v>
      </c>
    </row>
    <row r="2126" spans="1:17" x14ac:dyDescent="0.25">
      <c r="A2126" s="1">
        <v>42563</v>
      </c>
      <c r="B2126">
        <v>670000</v>
      </c>
      <c r="C2126" t="s">
        <v>13</v>
      </c>
      <c r="D2126" t="s">
        <v>12429</v>
      </c>
      <c r="E2126" t="s">
        <v>10</v>
      </c>
      <c r="F2126">
        <v>3184</v>
      </c>
      <c r="G2126">
        <v>2</v>
      </c>
      <c r="H2126">
        <v>2</v>
      </c>
      <c r="I2126">
        <v>1</v>
      </c>
      <c r="J2126">
        <v>0</v>
      </c>
      <c r="K2126">
        <v>1970</v>
      </c>
      <c r="L2126" t="s">
        <v>2278</v>
      </c>
      <c r="M2126" t="s">
        <v>58</v>
      </c>
      <c r="N2126" t="s">
        <v>26</v>
      </c>
      <c r="O2126" s="6" t="str">
        <f>INDEX(lkp_Region,MATCH(tbl_Sales[[#This Row],[Suburb]],lkp_Suburb,0))</f>
        <v>Southern Metropolitan</v>
      </c>
      <c r="P2126" s="6">
        <f>MONTH(tbl_Sales[[#This Row],[Date]])</f>
        <v>7</v>
      </c>
      <c r="Q2126" s="6">
        <f>YEAR(tbl_Sales[[#This Row],[Date]])</f>
        <v>2016</v>
      </c>
    </row>
    <row r="2127" spans="1:17" x14ac:dyDescent="0.25">
      <c r="A2127" s="1">
        <v>42563</v>
      </c>
      <c r="B2127">
        <v>1070000</v>
      </c>
      <c r="C2127" t="s">
        <v>13</v>
      </c>
      <c r="D2127" t="s">
        <v>12433</v>
      </c>
      <c r="E2127" t="s">
        <v>10</v>
      </c>
      <c r="F2127">
        <v>3207</v>
      </c>
      <c r="G2127">
        <v>2</v>
      </c>
      <c r="H2127">
        <v>2</v>
      </c>
      <c r="I2127">
        <v>1</v>
      </c>
      <c r="J2127">
        <v>0</v>
      </c>
      <c r="K2127">
        <v>2003</v>
      </c>
      <c r="L2127" t="s">
        <v>2279</v>
      </c>
      <c r="M2127" t="s">
        <v>24</v>
      </c>
      <c r="N2127" t="s">
        <v>26</v>
      </c>
      <c r="O2127" s="6" t="str">
        <f>INDEX(lkp_Region,MATCH(tbl_Sales[[#This Row],[Suburb]],lkp_Suburb,0))</f>
        <v>Southern Metropolitan</v>
      </c>
      <c r="P2127" s="6">
        <f>MONTH(tbl_Sales[[#This Row],[Date]])</f>
        <v>7</v>
      </c>
      <c r="Q2127" s="6">
        <f>YEAR(tbl_Sales[[#This Row],[Date]])</f>
        <v>2016</v>
      </c>
    </row>
    <row r="2128" spans="1:17" x14ac:dyDescent="0.25">
      <c r="A2128" s="1">
        <v>42563</v>
      </c>
      <c r="B2128">
        <v>521500</v>
      </c>
      <c r="C2128" t="s">
        <v>13</v>
      </c>
      <c r="D2128" t="s">
        <v>12425</v>
      </c>
      <c r="E2128" t="s">
        <v>10</v>
      </c>
      <c r="F2128">
        <v>3055</v>
      </c>
      <c r="G2128">
        <v>2</v>
      </c>
      <c r="H2128">
        <v>1</v>
      </c>
      <c r="I2128">
        <v>1</v>
      </c>
      <c r="J2128">
        <v>0</v>
      </c>
      <c r="K2128">
        <v>1960</v>
      </c>
      <c r="L2128" t="s">
        <v>2280</v>
      </c>
      <c r="M2128" t="s">
        <v>80</v>
      </c>
      <c r="N2128" t="s">
        <v>18</v>
      </c>
      <c r="O2128" s="6" t="str">
        <f>INDEX(lkp_Region,MATCH(tbl_Sales[[#This Row],[Suburb]],lkp_Suburb,0))</f>
        <v>Northern Metropolitan</v>
      </c>
      <c r="P2128" s="6">
        <f>MONTH(tbl_Sales[[#This Row],[Date]])</f>
        <v>7</v>
      </c>
      <c r="Q2128" s="6">
        <f>YEAR(tbl_Sales[[#This Row],[Date]])</f>
        <v>2016</v>
      </c>
    </row>
    <row r="2129" spans="1:17" x14ac:dyDescent="0.25">
      <c r="A2129" s="1">
        <v>42563</v>
      </c>
      <c r="B2129">
        <v>722000</v>
      </c>
      <c r="C2129" t="s">
        <v>2</v>
      </c>
      <c r="D2129" t="s">
        <v>12425</v>
      </c>
      <c r="E2129" t="s">
        <v>10</v>
      </c>
      <c r="F2129">
        <v>3046</v>
      </c>
      <c r="G2129">
        <v>2</v>
      </c>
      <c r="H2129">
        <v>3</v>
      </c>
      <c r="I2129">
        <v>1</v>
      </c>
      <c r="J2129">
        <v>580</v>
      </c>
      <c r="K2129">
        <v>1950</v>
      </c>
      <c r="L2129" t="s">
        <v>2281</v>
      </c>
      <c r="M2129" t="s">
        <v>391</v>
      </c>
      <c r="N2129" t="s">
        <v>18</v>
      </c>
      <c r="O2129" s="6" t="str">
        <f>INDEX(lkp_Region,MATCH(tbl_Sales[[#This Row],[Suburb]],lkp_Suburb,0))</f>
        <v>Northern Metropolitan</v>
      </c>
      <c r="P2129" s="6">
        <f>MONTH(tbl_Sales[[#This Row],[Date]])</f>
        <v>7</v>
      </c>
      <c r="Q2129" s="6">
        <f>YEAR(tbl_Sales[[#This Row],[Date]])</f>
        <v>2016</v>
      </c>
    </row>
    <row r="2130" spans="1:17" x14ac:dyDescent="0.25">
      <c r="A2130" s="1">
        <v>42563</v>
      </c>
      <c r="B2130">
        <v>1425000</v>
      </c>
      <c r="C2130" t="s">
        <v>2</v>
      </c>
      <c r="D2130" t="s">
        <v>12429</v>
      </c>
      <c r="E2130" t="s">
        <v>5</v>
      </c>
      <c r="F2130">
        <v>3032</v>
      </c>
      <c r="G2130">
        <v>3</v>
      </c>
      <c r="H2130">
        <v>2</v>
      </c>
      <c r="I2130">
        <v>2</v>
      </c>
      <c r="J2130">
        <v>495</v>
      </c>
      <c r="K2130">
        <v>1920</v>
      </c>
      <c r="L2130" t="s">
        <v>2282</v>
      </c>
      <c r="M2130" t="s">
        <v>160</v>
      </c>
      <c r="N2130" t="s">
        <v>49</v>
      </c>
      <c r="O2130" s="6" t="str">
        <f>INDEX(lkp_Region,MATCH(tbl_Sales[[#This Row],[Suburb]],lkp_Suburb,0))</f>
        <v>Western Metropolitan</v>
      </c>
      <c r="P2130" s="6">
        <f>MONTH(tbl_Sales[[#This Row],[Date]])</f>
        <v>7</v>
      </c>
      <c r="Q2130" s="6">
        <f>YEAR(tbl_Sales[[#This Row],[Date]])</f>
        <v>2016</v>
      </c>
    </row>
    <row r="2131" spans="1:17" x14ac:dyDescent="0.25">
      <c r="A2131" s="1">
        <v>42563</v>
      </c>
      <c r="B2131">
        <v>900000</v>
      </c>
      <c r="C2131" t="s">
        <v>51</v>
      </c>
      <c r="D2131" t="s">
        <v>12429</v>
      </c>
      <c r="E2131" t="s">
        <v>10</v>
      </c>
      <c r="F2131">
        <v>3166</v>
      </c>
      <c r="G2131">
        <v>3</v>
      </c>
      <c r="H2131">
        <v>2</v>
      </c>
      <c r="I2131">
        <v>1</v>
      </c>
      <c r="J2131">
        <v>360</v>
      </c>
      <c r="K2131">
        <v>1975</v>
      </c>
      <c r="L2131" t="s">
        <v>2283</v>
      </c>
      <c r="M2131" t="s">
        <v>262</v>
      </c>
      <c r="N2131" t="s">
        <v>31</v>
      </c>
      <c r="O2131" s="6" t="str">
        <f>INDEX(lkp_Region,MATCH(tbl_Sales[[#This Row],[Suburb]],lkp_Suburb,0))</f>
        <v>Southern Metropolitan</v>
      </c>
      <c r="P2131" s="6">
        <f>MONTH(tbl_Sales[[#This Row],[Date]])</f>
        <v>7</v>
      </c>
      <c r="Q2131" s="6">
        <f>YEAR(tbl_Sales[[#This Row],[Date]])</f>
        <v>2016</v>
      </c>
    </row>
    <row r="2132" spans="1:17" x14ac:dyDescent="0.25">
      <c r="A2132" s="1">
        <v>42563</v>
      </c>
      <c r="B2132">
        <v>526000</v>
      </c>
      <c r="C2132" t="s">
        <v>13</v>
      </c>
      <c r="D2132" t="s">
        <v>12427</v>
      </c>
      <c r="E2132" t="s">
        <v>10</v>
      </c>
      <c r="F2132">
        <v>3031</v>
      </c>
      <c r="G2132">
        <v>2</v>
      </c>
      <c r="H2132">
        <v>1</v>
      </c>
      <c r="I2132">
        <v>0</v>
      </c>
      <c r="J2132">
        <v>0</v>
      </c>
      <c r="L2132" t="s">
        <v>2284</v>
      </c>
      <c r="M2132" t="s">
        <v>264</v>
      </c>
      <c r="N2132" t="s">
        <v>88</v>
      </c>
      <c r="O2132" s="6" t="str">
        <f>INDEX(lkp_Region,MATCH(tbl_Sales[[#This Row],[Suburb]],lkp_Suburb,0))</f>
        <v>Northern Metropolitan</v>
      </c>
      <c r="P2132" s="6">
        <f>MONTH(tbl_Sales[[#This Row],[Date]])</f>
        <v>7</v>
      </c>
      <c r="Q2132" s="6">
        <f>YEAR(tbl_Sales[[#This Row],[Date]])</f>
        <v>2016</v>
      </c>
    </row>
    <row r="2133" spans="1:17" x14ac:dyDescent="0.25">
      <c r="A2133" s="1">
        <v>42563</v>
      </c>
      <c r="B2133">
        <v>750000</v>
      </c>
      <c r="C2133" t="s">
        <v>13</v>
      </c>
      <c r="D2133" t="s">
        <v>12429</v>
      </c>
      <c r="E2133" t="s">
        <v>5</v>
      </c>
      <c r="F2133">
        <v>3052</v>
      </c>
      <c r="G2133">
        <v>2</v>
      </c>
      <c r="H2133">
        <v>1</v>
      </c>
      <c r="I2133">
        <v>1</v>
      </c>
      <c r="J2133">
        <v>2193</v>
      </c>
      <c r="L2133" t="s">
        <v>2285</v>
      </c>
      <c r="M2133" t="s">
        <v>1418</v>
      </c>
      <c r="N2133" t="s">
        <v>88</v>
      </c>
      <c r="O2133" s="6" t="str">
        <f>INDEX(lkp_Region,MATCH(tbl_Sales[[#This Row],[Suburb]],lkp_Suburb,0))</f>
        <v>Northern Metropolitan</v>
      </c>
      <c r="P2133" s="6">
        <f>MONTH(tbl_Sales[[#This Row],[Date]])</f>
        <v>7</v>
      </c>
      <c r="Q2133" s="6">
        <f>YEAR(tbl_Sales[[#This Row],[Date]])</f>
        <v>2016</v>
      </c>
    </row>
    <row r="2134" spans="1:17" x14ac:dyDescent="0.25">
      <c r="A2134" s="1">
        <v>42563</v>
      </c>
      <c r="B2134">
        <v>840000</v>
      </c>
      <c r="C2134" t="s">
        <v>2</v>
      </c>
      <c r="D2134" t="s">
        <v>12429</v>
      </c>
      <c r="E2134" t="s">
        <v>10</v>
      </c>
      <c r="F2134">
        <v>3013</v>
      </c>
      <c r="G2134">
        <v>3</v>
      </c>
      <c r="H2134">
        <v>1</v>
      </c>
      <c r="I2134">
        <v>1</v>
      </c>
      <c r="J2134">
        <v>470</v>
      </c>
      <c r="K2134">
        <v>1970</v>
      </c>
      <c r="L2134" t="s">
        <v>2286</v>
      </c>
      <c r="M2134" t="s">
        <v>65</v>
      </c>
      <c r="N2134" t="s">
        <v>21</v>
      </c>
      <c r="O2134" s="6" t="str">
        <f>INDEX(lkp_Region,MATCH(tbl_Sales[[#This Row],[Suburb]],lkp_Suburb,0))</f>
        <v>Western Metropolitan</v>
      </c>
      <c r="P2134" s="6">
        <f>MONTH(tbl_Sales[[#This Row],[Date]])</f>
        <v>7</v>
      </c>
      <c r="Q2134" s="6">
        <f>YEAR(tbl_Sales[[#This Row],[Date]])</f>
        <v>2016</v>
      </c>
    </row>
    <row r="2135" spans="1:17" x14ac:dyDescent="0.25">
      <c r="A2135" s="1">
        <v>42563</v>
      </c>
      <c r="B2135">
        <v>750000</v>
      </c>
      <c r="C2135" t="s">
        <v>2</v>
      </c>
      <c r="D2135" t="s">
        <v>12429</v>
      </c>
      <c r="E2135" t="s">
        <v>5</v>
      </c>
      <c r="F2135">
        <v>3165</v>
      </c>
      <c r="G2135">
        <v>3</v>
      </c>
      <c r="H2135">
        <v>2</v>
      </c>
      <c r="I2135">
        <v>1</v>
      </c>
      <c r="J2135">
        <v>337</v>
      </c>
      <c r="L2135" t="s">
        <v>2287</v>
      </c>
      <c r="M2135" t="s">
        <v>138</v>
      </c>
      <c r="N2135" t="s">
        <v>57</v>
      </c>
      <c r="O2135" s="6" t="str">
        <f>INDEX(lkp_Region,MATCH(tbl_Sales[[#This Row],[Suburb]],lkp_Suburb,0))</f>
        <v>Southern Metropolitan</v>
      </c>
      <c r="P2135" s="6">
        <f>MONTH(tbl_Sales[[#This Row],[Date]])</f>
        <v>7</v>
      </c>
      <c r="Q2135" s="6">
        <f>YEAR(tbl_Sales[[#This Row],[Date]])</f>
        <v>2016</v>
      </c>
    </row>
    <row r="2136" spans="1:17" x14ac:dyDescent="0.25">
      <c r="A2136" s="1">
        <v>42563</v>
      </c>
      <c r="B2136">
        <v>1335000</v>
      </c>
      <c r="C2136" t="s">
        <v>2</v>
      </c>
      <c r="D2136" t="s">
        <v>12425</v>
      </c>
      <c r="E2136" t="s">
        <v>10</v>
      </c>
      <c r="F2136">
        <v>3145</v>
      </c>
      <c r="G2136">
        <v>5</v>
      </c>
      <c r="H2136">
        <v>2</v>
      </c>
      <c r="I2136">
        <v>1</v>
      </c>
      <c r="J2136">
        <v>521</v>
      </c>
      <c r="K2136">
        <v>1915</v>
      </c>
      <c r="L2136" t="s">
        <v>2289</v>
      </c>
      <c r="M2136" t="s">
        <v>2288</v>
      </c>
      <c r="N2136" t="s">
        <v>57</v>
      </c>
      <c r="O2136" s="6" t="str">
        <f>INDEX(lkp_Region,MATCH(tbl_Sales[[#This Row],[Suburb]],lkp_Suburb,0))</f>
        <v>Southern Metropolitan</v>
      </c>
      <c r="P2136" s="6">
        <f>MONTH(tbl_Sales[[#This Row],[Date]])</f>
        <v>7</v>
      </c>
      <c r="Q2136" s="6">
        <f>YEAR(tbl_Sales[[#This Row],[Date]])</f>
        <v>2016</v>
      </c>
    </row>
    <row r="2137" spans="1:17" x14ac:dyDescent="0.25">
      <c r="A2137" s="1">
        <v>42563</v>
      </c>
      <c r="B2137">
        <v>460000</v>
      </c>
      <c r="C2137" t="s">
        <v>2</v>
      </c>
      <c r="D2137" t="s">
        <v>12423</v>
      </c>
      <c r="E2137" t="s">
        <v>10</v>
      </c>
      <c r="F2137">
        <v>3020</v>
      </c>
      <c r="G2137">
        <v>2</v>
      </c>
      <c r="H2137">
        <v>1</v>
      </c>
      <c r="I2137">
        <v>2</v>
      </c>
      <c r="J2137">
        <v>463</v>
      </c>
      <c r="L2137" t="s">
        <v>2290</v>
      </c>
      <c r="M2137" t="s">
        <v>0</v>
      </c>
      <c r="N2137" t="s">
        <v>3</v>
      </c>
      <c r="O2137" s="6" t="str">
        <f>INDEX(lkp_Region,MATCH(tbl_Sales[[#This Row],[Suburb]],lkp_Suburb,0))</f>
        <v>Western Metropolitan</v>
      </c>
      <c r="P2137" s="6">
        <f>MONTH(tbl_Sales[[#This Row],[Date]])</f>
        <v>7</v>
      </c>
      <c r="Q2137" s="6">
        <f>YEAR(tbl_Sales[[#This Row],[Date]])</f>
        <v>2016</v>
      </c>
    </row>
    <row r="2138" spans="1:17" x14ac:dyDescent="0.25">
      <c r="A2138" s="1">
        <v>42563</v>
      </c>
      <c r="B2138">
        <v>560000</v>
      </c>
      <c r="C2138" t="s">
        <v>2</v>
      </c>
      <c r="D2138" t="s">
        <v>12428</v>
      </c>
      <c r="E2138" t="s">
        <v>5</v>
      </c>
      <c r="F2138">
        <v>3021</v>
      </c>
      <c r="G2138">
        <v>4</v>
      </c>
      <c r="H2138">
        <v>2</v>
      </c>
      <c r="I2138">
        <v>2</v>
      </c>
      <c r="J2138">
        <v>612</v>
      </c>
      <c r="K2138">
        <v>1980</v>
      </c>
      <c r="L2138" t="s">
        <v>2291</v>
      </c>
      <c r="M2138" t="s">
        <v>173</v>
      </c>
      <c r="N2138" t="s">
        <v>3</v>
      </c>
      <c r="O2138" s="6" t="str">
        <f>INDEX(lkp_Region,MATCH(tbl_Sales[[#This Row],[Suburb]],lkp_Suburb,0))</f>
        <v>Western Metropolitan</v>
      </c>
      <c r="P2138" s="6">
        <f>MONTH(tbl_Sales[[#This Row],[Date]])</f>
        <v>7</v>
      </c>
      <c r="Q2138" s="6">
        <f>YEAR(tbl_Sales[[#This Row],[Date]])</f>
        <v>2016</v>
      </c>
    </row>
    <row r="2139" spans="1:17" x14ac:dyDescent="0.25">
      <c r="A2139" s="1">
        <v>42563</v>
      </c>
      <c r="B2139">
        <v>750500</v>
      </c>
      <c r="C2139" t="s">
        <v>2</v>
      </c>
      <c r="D2139" t="s">
        <v>12431</v>
      </c>
      <c r="E2139" t="s">
        <v>10</v>
      </c>
      <c r="F2139">
        <v>3020</v>
      </c>
      <c r="G2139">
        <v>3</v>
      </c>
      <c r="H2139">
        <v>2</v>
      </c>
      <c r="I2139">
        <v>6</v>
      </c>
      <c r="J2139">
        <v>805</v>
      </c>
      <c r="K2139">
        <v>1995</v>
      </c>
      <c r="L2139" t="s">
        <v>2292</v>
      </c>
      <c r="M2139" t="s">
        <v>141</v>
      </c>
      <c r="N2139" t="s">
        <v>3</v>
      </c>
      <c r="O2139" s="6" t="str">
        <f>INDEX(lkp_Region,MATCH(tbl_Sales[[#This Row],[Suburb]],lkp_Suburb,0))</f>
        <v>Western Metropolitan</v>
      </c>
      <c r="P2139" s="6">
        <f>MONTH(tbl_Sales[[#This Row],[Date]])</f>
        <v>7</v>
      </c>
      <c r="Q2139" s="6">
        <f>YEAR(tbl_Sales[[#This Row],[Date]])</f>
        <v>2016</v>
      </c>
    </row>
    <row r="2140" spans="1:17" x14ac:dyDescent="0.25">
      <c r="A2140" s="1">
        <v>42563</v>
      </c>
      <c r="B2140">
        <v>1500000</v>
      </c>
      <c r="C2140" t="s">
        <v>2</v>
      </c>
      <c r="D2140" t="s">
        <v>12424</v>
      </c>
      <c r="E2140" t="s">
        <v>10</v>
      </c>
      <c r="F2140">
        <v>3187</v>
      </c>
      <c r="G2140">
        <v>3</v>
      </c>
      <c r="H2140">
        <v>2</v>
      </c>
      <c r="I2140">
        <v>2</v>
      </c>
      <c r="J2140">
        <v>315</v>
      </c>
      <c r="K2140">
        <v>2000</v>
      </c>
      <c r="L2140" t="s">
        <v>2293</v>
      </c>
      <c r="M2140" t="s">
        <v>346</v>
      </c>
      <c r="N2140" t="s">
        <v>107</v>
      </c>
      <c r="O2140" s="6" t="str">
        <f>INDEX(lkp_Region,MATCH(tbl_Sales[[#This Row],[Suburb]],lkp_Suburb,0))</f>
        <v>Southern Metropolitan</v>
      </c>
      <c r="P2140" s="6">
        <f>MONTH(tbl_Sales[[#This Row],[Date]])</f>
        <v>7</v>
      </c>
      <c r="Q2140" s="6">
        <f>YEAR(tbl_Sales[[#This Row],[Date]])</f>
        <v>2016</v>
      </c>
    </row>
    <row r="2141" spans="1:17" x14ac:dyDescent="0.25">
      <c r="A2141" s="1">
        <v>42563</v>
      </c>
      <c r="B2141">
        <v>2600000</v>
      </c>
      <c r="C2141" t="s">
        <v>2</v>
      </c>
      <c r="D2141" t="s">
        <v>12429</v>
      </c>
      <c r="E2141" t="s">
        <v>10</v>
      </c>
      <c r="F2141">
        <v>3186</v>
      </c>
      <c r="G2141">
        <v>3</v>
      </c>
      <c r="H2141">
        <v>2</v>
      </c>
      <c r="I2141">
        <v>3</v>
      </c>
      <c r="J2141">
        <v>588</v>
      </c>
      <c r="L2141" t="s">
        <v>2294</v>
      </c>
      <c r="M2141" t="s">
        <v>105</v>
      </c>
      <c r="N2141" t="s">
        <v>107</v>
      </c>
      <c r="O2141" s="6" t="str">
        <f>INDEX(lkp_Region,MATCH(tbl_Sales[[#This Row],[Suburb]],lkp_Suburb,0))</f>
        <v>Southern Metropolitan</v>
      </c>
      <c r="P2141" s="6">
        <f>MONTH(tbl_Sales[[#This Row],[Date]])</f>
        <v>7</v>
      </c>
      <c r="Q2141" s="6">
        <f>YEAR(tbl_Sales[[#This Row],[Date]])</f>
        <v>2016</v>
      </c>
    </row>
    <row r="2142" spans="1:17" x14ac:dyDescent="0.25">
      <c r="A2142" s="1">
        <v>42564</v>
      </c>
      <c r="B2142">
        <v>425000</v>
      </c>
      <c r="C2142" t="s">
        <v>13</v>
      </c>
      <c r="D2142" t="s">
        <v>12428</v>
      </c>
      <c r="E2142" t="s">
        <v>5</v>
      </c>
      <c r="F2142">
        <v>3121</v>
      </c>
      <c r="G2142">
        <v>1</v>
      </c>
      <c r="H2142">
        <v>1</v>
      </c>
      <c r="I2142">
        <v>1</v>
      </c>
      <c r="J2142">
        <v>0</v>
      </c>
      <c r="K2142">
        <v>2007</v>
      </c>
      <c r="L2142" t="s">
        <v>2295</v>
      </c>
      <c r="M2142" t="s">
        <v>470</v>
      </c>
      <c r="N2142" t="s">
        <v>8</v>
      </c>
      <c r="O2142" s="6" t="str">
        <f>INDEX(lkp_Region,MATCH(tbl_Sales[[#This Row],[Suburb]],lkp_Suburb,0))</f>
        <v>Northern Metropolitan</v>
      </c>
      <c r="P2142" s="6">
        <f>MONTH(tbl_Sales[[#This Row],[Date]])</f>
        <v>7</v>
      </c>
      <c r="Q2142" s="6">
        <f>YEAR(tbl_Sales[[#This Row],[Date]])</f>
        <v>2016</v>
      </c>
    </row>
    <row r="2143" spans="1:17" x14ac:dyDescent="0.25">
      <c r="A2143" s="1">
        <v>42564</v>
      </c>
      <c r="B2143">
        <v>1612000</v>
      </c>
      <c r="C2143" t="s">
        <v>2</v>
      </c>
      <c r="D2143" t="s">
        <v>12429</v>
      </c>
      <c r="E2143" t="s">
        <v>10</v>
      </c>
      <c r="F2143">
        <v>3181</v>
      </c>
      <c r="G2143">
        <v>3</v>
      </c>
      <c r="H2143">
        <v>2</v>
      </c>
      <c r="I2143">
        <v>0</v>
      </c>
      <c r="J2143">
        <v>146</v>
      </c>
      <c r="K2143">
        <v>1900</v>
      </c>
      <c r="L2143" t="s">
        <v>2296</v>
      </c>
      <c r="M2143" t="s">
        <v>302</v>
      </c>
      <c r="N2143" t="s">
        <v>76</v>
      </c>
      <c r="O2143" s="6" t="str">
        <f>INDEX(lkp_Region,MATCH(tbl_Sales[[#This Row],[Suburb]],lkp_Suburb,0))</f>
        <v>Southern Metropolitan</v>
      </c>
      <c r="P2143" s="6">
        <f>MONTH(tbl_Sales[[#This Row],[Date]])</f>
        <v>7</v>
      </c>
      <c r="Q2143" s="6">
        <f>YEAR(tbl_Sales[[#This Row],[Date]])</f>
        <v>2016</v>
      </c>
    </row>
    <row r="2144" spans="1:17" x14ac:dyDescent="0.25">
      <c r="A2144" s="1">
        <v>42564</v>
      </c>
      <c r="B2144">
        <v>2650000</v>
      </c>
      <c r="C2144" t="s">
        <v>51</v>
      </c>
      <c r="D2144" t="s">
        <v>12429</v>
      </c>
      <c r="E2144" t="s">
        <v>5</v>
      </c>
      <c r="F2144">
        <v>3142</v>
      </c>
      <c r="G2144">
        <v>3</v>
      </c>
      <c r="H2144">
        <v>3</v>
      </c>
      <c r="I2144">
        <v>2</v>
      </c>
      <c r="J2144">
        <v>0</v>
      </c>
      <c r="K2144">
        <v>2000</v>
      </c>
      <c r="L2144" t="s">
        <v>2297</v>
      </c>
      <c r="M2144" t="s">
        <v>109</v>
      </c>
      <c r="N2144" t="s">
        <v>76</v>
      </c>
      <c r="O2144" s="6" t="str">
        <f>INDEX(lkp_Region,MATCH(tbl_Sales[[#This Row],[Suburb]],lkp_Suburb,0))</f>
        <v>Southern Metropolitan</v>
      </c>
      <c r="P2144" s="6">
        <f>MONTH(tbl_Sales[[#This Row],[Date]])</f>
        <v>7</v>
      </c>
      <c r="Q2144" s="6">
        <f>YEAR(tbl_Sales[[#This Row],[Date]])</f>
        <v>2016</v>
      </c>
    </row>
    <row r="2145" spans="1:17" x14ac:dyDescent="0.25">
      <c r="A2145" s="1">
        <v>42564</v>
      </c>
      <c r="B2145">
        <v>248500</v>
      </c>
      <c r="C2145" t="s">
        <v>13</v>
      </c>
      <c r="D2145" t="s">
        <v>12428</v>
      </c>
      <c r="E2145" t="s">
        <v>10</v>
      </c>
      <c r="F2145">
        <v>3044</v>
      </c>
      <c r="G2145">
        <v>1</v>
      </c>
      <c r="H2145">
        <v>1</v>
      </c>
      <c r="I2145">
        <v>1</v>
      </c>
      <c r="J2145">
        <v>49</v>
      </c>
      <c r="K2145">
        <v>1970</v>
      </c>
      <c r="L2145" t="s">
        <v>2298</v>
      </c>
      <c r="M2145" t="s">
        <v>115</v>
      </c>
      <c r="N2145" t="s">
        <v>18</v>
      </c>
      <c r="O2145" s="6" t="str">
        <f>INDEX(lkp_Region,MATCH(tbl_Sales[[#This Row],[Suburb]],lkp_Suburb,0))</f>
        <v>Northern Metropolitan</v>
      </c>
      <c r="P2145" s="6">
        <f>MONTH(tbl_Sales[[#This Row],[Date]])</f>
        <v>7</v>
      </c>
      <c r="Q2145" s="6">
        <f>YEAR(tbl_Sales[[#This Row],[Date]])</f>
        <v>2016</v>
      </c>
    </row>
    <row r="2146" spans="1:17" x14ac:dyDescent="0.25">
      <c r="A2146" s="1">
        <v>42564</v>
      </c>
      <c r="B2146">
        <v>600000</v>
      </c>
      <c r="C2146" t="s">
        <v>2</v>
      </c>
      <c r="D2146" t="s">
        <v>12423</v>
      </c>
      <c r="E2146" t="s">
        <v>5</v>
      </c>
      <c r="F2146">
        <v>3046</v>
      </c>
      <c r="G2146">
        <v>3</v>
      </c>
      <c r="H2146">
        <v>1</v>
      </c>
      <c r="I2146">
        <v>2</v>
      </c>
      <c r="J2146">
        <v>599</v>
      </c>
      <c r="K2146">
        <v>1960</v>
      </c>
      <c r="L2146" t="s">
        <v>2299</v>
      </c>
      <c r="M2146" t="s">
        <v>78</v>
      </c>
      <c r="N2146" t="s">
        <v>18</v>
      </c>
      <c r="O2146" s="6" t="str">
        <f>INDEX(lkp_Region,MATCH(tbl_Sales[[#This Row],[Suburb]],lkp_Suburb,0))</f>
        <v>Northern Metropolitan</v>
      </c>
      <c r="P2146" s="6">
        <f>MONTH(tbl_Sales[[#This Row],[Date]])</f>
        <v>7</v>
      </c>
      <c r="Q2146" s="6">
        <f>YEAR(tbl_Sales[[#This Row],[Date]])</f>
        <v>2016</v>
      </c>
    </row>
    <row r="2147" spans="1:17" x14ac:dyDescent="0.25">
      <c r="A2147" s="1">
        <v>42564</v>
      </c>
      <c r="B2147">
        <v>950000</v>
      </c>
      <c r="C2147" t="s">
        <v>2</v>
      </c>
      <c r="D2147" t="s">
        <v>12427</v>
      </c>
      <c r="E2147" t="s">
        <v>5</v>
      </c>
      <c r="F2147">
        <v>3032</v>
      </c>
      <c r="G2147">
        <v>4</v>
      </c>
      <c r="H2147">
        <v>2</v>
      </c>
      <c r="I2147">
        <v>1</v>
      </c>
      <c r="J2147">
        <v>298</v>
      </c>
      <c r="K2147">
        <v>1920</v>
      </c>
      <c r="L2147" t="s">
        <v>2300</v>
      </c>
      <c r="M2147" t="s">
        <v>160</v>
      </c>
      <c r="N2147" t="s">
        <v>49</v>
      </c>
      <c r="O2147" s="6" t="str">
        <f>INDEX(lkp_Region,MATCH(tbl_Sales[[#This Row],[Suburb]],lkp_Suburb,0))</f>
        <v>Western Metropolitan</v>
      </c>
      <c r="P2147" s="6">
        <f>MONTH(tbl_Sales[[#This Row],[Date]])</f>
        <v>7</v>
      </c>
      <c r="Q2147" s="6">
        <f>YEAR(tbl_Sales[[#This Row],[Date]])</f>
        <v>2016</v>
      </c>
    </row>
    <row r="2148" spans="1:17" x14ac:dyDescent="0.25">
      <c r="A2148" s="1">
        <v>42564</v>
      </c>
      <c r="B2148">
        <v>1113000</v>
      </c>
      <c r="C2148" t="s">
        <v>2</v>
      </c>
      <c r="D2148" t="s">
        <v>12428</v>
      </c>
      <c r="E2148" t="s">
        <v>10</v>
      </c>
      <c r="F2148">
        <v>3040</v>
      </c>
      <c r="G2148">
        <v>4</v>
      </c>
      <c r="H2148">
        <v>1</v>
      </c>
      <c r="I2148">
        <v>2</v>
      </c>
      <c r="J2148">
        <v>533</v>
      </c>
      <c r="K2148">
        <v>1950</v>
      </c>
      <c r="L2148" t="s">
        <v>2301</v>
      </c>
      <c r="M2148" t="s">
        <v>47</v>
      </c>
      <c r="N2148" t="s">
        <v>49</v>
      </c>
      <c r="O2148" s="6" t="str">
        <f>INDEX(lkp_Region,MATCH(tbl_Sales[[#This Row],[Suburb]],lkp_Suburb,0))</f>
        <v>Western Metropolitan</v>
      </c>
      <c r="P2148" s="6">
        <f>MONTH(tbl_Sales[[#This Row],[Date]])</f>
        <v>7</v>
      </c>
      <c r="Q2148" s="6">
        <f>YEAR(tbl_Sales[[#This Row],[Date]])</f>
        <v>2016</v>
      </c>
    </row>
    <row r="2149" spans="1:17" x14ac:dyDescent="0.25">
      <c r="A2149" s="1">
        <v>42564</v>
      </c>
      <c r="B2149">
        <v>990000</v>
      </c>
      <c r="C2149" t="s">
        <v>2</v>
      </c>
      <c r="D2149" t="s">
        <v>12423</v>
      </c>
      <c r="E2149" t="s">
        <v>5</v>
      </c>
      <c r="F2149">
        <v>3105</v>
      </c>
      <c r="G2149">
        <v>3</v>
      </c>
      <c r="H2149">
        <v>2</v>
      </c>
      <c r="I2149">
        <v>1</v>
      </c>
      <c r="J2149">
        <v>585</v>
      </c>
      <c r="K2149">
        <v>1950</v>
      </c>
      <c r="L2149" t="s">
        <v>2302</v>
      </c>
      <c r="M2149" t="s">
        <v>507</v>
      </c>
      <c r="N2149" t="s">
        <v>128</v>
      </c>
      <c r="O2149" s="6" t="str">
        <f>INDEX(lkp_Region,MATCH(tbl_Sales[[#This Row],[Suburb]],lkp_Suburb,0))</f>
        <v>Eastern Metropolitan</v>
      </c>
      <c r="P2149" s="6">
        <f>MONTH(tbl_Sales[[#This Row],[Date]])</f>
        <v>7</v>
      </c>
      <c r="Q2149" s="6">
        <f>YEAR(tbl_Sales[[#This Row],[Date]])</f>
        <v>2016</v>
      </c>
    </row>
    <row r="2150" spans="1:17" x14ac:dyDescent="0.25">
      <c r="A2150" s="1">
        <v>42564</v>
      </c>
      <c r="B2150">
        <v>728500</v>
      </c>
      <c r="C2150" t="s">
        <v>2</v>
      </c>
      <c r="D2150" t="s">
        <v>12431</v>
      </c>
      <c r="E2150" t="s">
        <v>10</v>
      </c>
      <c r="F2150">
        <v>3025</v>
      </c>
      <c r="G2150">
        <v>3</v>
      </c>
      <c r="H2150">
        <v>1</v>
      </c>
      <c r="I2150">
        <v>1</v>
      </c>
      <c r="J2150">
        <v>531</v>
      </c>
      <c r="K2150">
        <v>1960</v>
      </c>
      <c r="L2150" t="s">
        <v>2303</v>
      </c>
      <c r="M2150" t="s">
        <v>91</v>
      </c>
      <c r="N2150" t="s">
        <v>69</v>
      </c>
      <c r="O2150" s="6" t="str">
        <f>INDEX(lkp_Region,MATCH(tbl_Sales[[#This Row],[Suburb]],lkp_Suburb,0))</f>
        <v>Western Metropolitan</v>
      </c>
      <c r="P2150" s="6">
        <f>MONTH(tbl_Sales[[#This Row],[Date]])</f>
        <v>7</v>
      </c>
      <c r="Q2150" s="6">
        <f>YEAR(tbl_Sales[[#This Row],[Date]])</f>
        <v>2016</v>
      </c>
    </row>
    <row r="2151" spans="1:17" x14ac:dyDescent="0.25">
      <c r="A2151" s="1">
        <v>42564</v>
      </c>
      <c r="B2151">
        <v>1690000</v>
      </c>
      <c r="C2151" t="s">
        <v>2</v>
      </c>
      <c r="D2151" t="s">
        <v>12425</v>
      </c>
      <c r="E2151" t="s">
        <v>10</v>
      </c>
      <c r="F2151">
        <v>3165</v>
      </c>
      <c r="G2151">
        <v>4</v>
      </c>
      <c r="H2151">
        <v>2</v>
      </c>
      <c r="I2151">
        <v>2</v>
      </c>
      <c r="J2151">
        <v>700</v>
      </c>
      <c r="K2151">
        <v>1950</v>
      </c>
      <c r="L2151" t="s">
        <v>2304</v>
      </c>
      <c r="M2151" t="s">
        <v>138</v>
      </c>
      <c r="N2151" t="s">
        <v>57</v>
      </c>
      <c r="O2151" s="6" t="str">
        <f>INDEX(lkp_Region,MATCH(tbl_Sales[[#This Row],[Suburb]],lkp_Suburb,0))</f>
        <v>Southern Metropolitan</v>
      </c>
      <c r="P2151" s="6">
        <f>MONTH(tbl_Sales[[#This Row],[Date]])</f>
        <v>7</v>
      </c>
      <c r="Q2151" s="6">
        <f>YEAR(tbl_Sales[[#This Row],[Date]])</f>
        <v>2016</v>
      </c>
    </row>
    <row r="2152" spans="1:17" x14ac:dyDescent="0.25">
      <c r="A2152" s="1">
        <v>42564</v>
      </c>
      <c r="B2152">
        <v>416000</v>
      </c>
      <c r="C2152" t="s">
        <v>51</v>
      </c>
      <c r="D2152" t="s">
        <v>12427</v>
      </c>
      <c r="E2152" t="s">
        <v>10</v>
      </c>
      <c r="F2152">
        <v>3073</v>
      </c>
      <c r="G2152">
        <v>2</v>
      </c>
      <c r="H2152">
        <v>1</v>
      </c>
      <c r="I2152">
        <v>1</v>
      </c>
      <c r="J2152">
        <v>159</v>
      </c>
      <c r="K2152">
        <v>2000</v>
      </c>
      <c r="L2152" t="s">
        <v>2305</v>
      </c>
      <c r="M2152" t="s">
        <v>93</v>
      </c>
      <c r="N2152" t="s">
        <v>62</v>
      </c>
      <c r="O2152" s="6" t="str">
        <f>INDEX(lkp_Region,MATCH(tbl_Sales[[#This Row],[Suburb]],lkp_Suburb,0))</f>
        <v>Northern Metropolitan</v>
      </c>
      <c r="P2152" s="6">
        <f>MONTH(tbl_Sales[[#This Row],[Date]])</f>
        <v>7</v>
      </c>
      <c r="Q2152" s="6">
        <f>YEAR(tbl_Sales[[#This Row],[Date]])</f>
        <v>2016</v>
      </c>
    </row>
    <row r="2153" spans="1:17" x14ac:dyDescent="0.25">
      <c r="A2153" s="1">
        <v>42564</v>
      </c>
      <c r="B2153">
        <v>886000</v>
      </c>
      <c r="C2153" t="s">
        <v>2</v>
      </c>
      <c r="D2153" t="s">
        <v>12427</v>
      </c>
      <c r="E2153" t="s">
        <v>10</v>
      </c>
      <c r="F2153">
        <v>3072</v>
      </c>
      <c r="G2153">
        <v>2</v>
      </c>
      <c r="H2153">
        <v>1</v>
      </c>
      <c r="I2153">
        <v>2</v>
      </c>
      <c r="J2153">
        <v>467</v>
      </c>
      <c r="K2153">
        <v>1950</v>
      </c>
      <c r="L2153" t="s">
        <v>2306</v>
      </c>
      <c r="M2153" t="s">
        <v>97</v>
      </c>
      <c r="N2153" t="s">
        <v>62</v>
      </c>
      <c r="O2153" s="6" t="str">
        <f>INDEX(lkp_Region,MATCH(tbl_Sales[[#This Row],[Suburb]],lkp_Suburb,0))</f>
        <v>Northern Metropolitan</v>
      </c>
      <c r="P2153" s="6">
        <f>MONTH(tbl_Sales[[#This Row],[Date]])</f>
        <v>7</v>
      </c>
      <c r="Q2153" s="6">
        <f>YEAR(tbl_Sales[[#This Row],[Date]])</f>
        <v>2016</v>
      </c>
    </row>
    <row r="2154" spans="1:17" x14ac:dyDescent="0.25">
      <c r="A2154" s="1">
        <v>42564</v>
      </c>
      <c r="B2154">
        <v>1485000</v>
      </c>
      <c r="C2154" t="s">
        <v>2</v>
      </c>
      <c r="D2154" t="s">
        <v>12432</v>
      </c>
      <c r="E2154" t="s">
        <v>5</v>
      </c>
      <c r="F2154">
        <v>3078</v>
      </c>
      <c r="G2154">
        <v>3</v>
      </c>
      <c r="H2154">
        <v>1</v>
      </c>
      <c r="I2154">
        <v>0</v>
      </c>
      <c r="J2154">
        <v>597</v>
      </c>
      <c r="L2154" t="s">
        <v>2307</v>
      </c>
      <c r="M2154" t="s">
        <v>764</v>
      </c>
      <c r="N2154" t="s">
        <v>62</v>
      </c>
      <c r="O2154" s="6" t="str">
        <f>INDEX(lkp_Region,MATCH(tbl_Sales[[#This Row],[Suburb]],lkp_Suburb,0))</f>
        <v>Northern Metropolitan</v>
      </c>
      <c r="P2154" s="6">
        <f>MONTH(tbl_Sales[[#This Row],[Date]])</f>
        <v>7</v>
      </c>
      <c r="Q2154" s="6">
        <f>YEAR(tbl_Sales[[#This Row],[Date]])</f>
        <v>2016</v>
      </c>
    </row>
    <row r="2155" spans="1:17" x14ac:dyDescent="0.25">
      <c r="A2155" s="1">
        <v>42564</v>
      </c>
      <c r="B2155">
        <v>590000</v>
      </c>
      <c r="C2155" t="s">
        <v>2</v>
      </c>
      <c r="D2155" t="s">
        <v>12432</v>
      </c>
      <c r="E2155" t="s">
        <v>10</v>
      </c>
      <c r="F2155">
        <v>3020</v>
      </c>
      <c r="G2155">
        <v>3</v>
      </c>
      <c r="H2155">
        <v>1</v>
      </c>
      <c r="I2155">
        <v>1</v>
      </c>
      <c r="J2155">
        <v>438</v>
      </c>
      <c r="L2155" t="s">
        <v>2308</v>
      </c>
      <c r="M2155" t="s">
        <v>443</v>
      </c>
      <c r="N2155" t="s">
        <v>3</v>
      </c>
      <c r="O2155" s="6" t="str">
        <f>INDEX(lkp_Region,MATCH(tbl_Sales[[#This Row],[Suburb]],lkp_Suburb,0))</f>
        <v>Western Metropolitan</v>
      </c>
      <c r="P2155" s="6">
        <f>MONTH(tbl_Sales[[#This Row],[Date]])</f>
        <v>7</v>
      </c>
      <c r="Q2155" s="6">
        <f>YEAR(tbl_Sales[[#This Row],[Date]])</f>
        <v>2016</v>
      </c>
    </row>
    <row r="2156" spans="1:17" x14ac:dyDescent="0.25">
      <c r="A2156" s="1">
        <v>42564</v>
      </c>
      <c r="B2156">
        <v>400000</v>
      </c>
      <c r="C2156" t="s">
        <v>13</v>
      </c>
      <c r="D2156" t="s">
        <v>12423</v>
      </c>
      <c r="E2156" t="s">
        <v>5</v>
      </c>
      <c r="F2156">
        <v>3123</v>
      </c>
      <c r="G2156">
        <v>2</v>
      </c>
      <c r="H2156">
        <v>1</v>
      </c>
      <c r="I2156">
        <v>1</v>
      </c>
      <c r="J2156">
        <v>0</v>
      </c>
      <c r="K2156">
        <v>1965</v>
      </c>
      <c r="L2156" t="s">
        <v>2309</v>
      </c>
      <c r="M2156" t="s">
        <v>230</v>
      </c>
      <c r="N2156" t="s">
        <v>101</v>
      </c>
      <c r="O2156" s="6" t="str">
        <f>INDEX(lkp_Region,MATCH(tbl_Sales[[#This Row],[Suburb]],lkp_Suburb,0))</f>
        <v>Southern Metropolitan</v>
      </c>
      <c r="P2156" s="6">
        <f>MONTH(tbl_Sales[[#This Row],[Date]])</f>
        <v>7</v>
      </c>
      <c r="Q2156" s="6">
        <f>YEAR(tbl_Sales[[#This Row],[Date]])</f>
        <v>2016</v>
      </c>
    </row>
    <row r="2157" spans="1:17" x14ac:dyDescent="0.25">
      <c r="A2157" s="1">
        <v>42564</v>
      </c>
      <c r="B2157">
        <v>1850000</v>
      </c>
      <c r="C2157" t="s">
        <v>2</v>
      </c>
      <c r="D2157" t="s">
        <v>12425</v>
      </c>
      <c r="E2157" t="s">
        <v>10</v>
      </c>
      <c r="F2157">
        <v>3103</v>
      </c>
      <c r="G2157">
        <v>3</v>
      </c>
      <c r="H2157">
        <v>1</v>
      </c>
      <c r="I2157">
        <v>1</v>
      </c>
      <c r="J2157">
        <v>607</v>
      </c>
      <c r="K2157">
        <v>1950</v>
      </c>
      <c r="L2157" t="s">
        <v>2310</v>
      </c>
      <c r="M2157" t="s">
        <v>274</v>
      </c>
      <c r="N2157" t="s">
        <v>101</v>
      </c>
      <c r="O2157" s="6" t="str">
        <f>INDEX(lkp_Region,MATCH(tbl_Sales[[#This Row],[Suburb]],lkp_Suburb,0))</f>
        <v>Southern Metropolitan</v>
      </c>
      <c r="P2157" s="6">
        <f>MONTH(tbl_Sales[[#This Row],[Date]])</f>
        <v>7</v>
      </c>
      <c r="Q2157" s="6">
        <f>YEAR(tbl_Sales[[#This Row],[Date]])</f>
        <v>2016</v>
      </c>
    </row>
    <row r="2158" spans="1:17" x14ac:dyDescent="0.25">
      <c r="A2158" s="1">
        <v>42564</v>
      </c>
      <c r="B2158">
        <v>2117000</v>
      </c>
      <c r="C2158" t="s">
        <v>2</v>
      </c>
      <c r="D2158" t="s">
        <v>12425</v>
      </c>
      <c r="E2158" t="s">
        <v>10</v>
      </c>
      <c r="F2158">
        <v>3101</v>
      </c>
      <c r="G2158">
        <v>4</v>
      </c>
      <c r="H2158">
        <v>1</v>
      </c>
      <c r="I2158">
        <v>2</v>
      </c>
      <c r="J2158">
        <v>520</v>
      </c>
      <c r="L2158" t="s">
        <v>2311</v>
      </c>
      <c r="M2158" t="s">
        <v>145</v>
      </c>
      <c r="N2158" t="s">
        <v>101</v>
      </c>
      <c r="O2158" s="6" t="str">
        <f>INDEX(lkp_Region,MATCH(tbl_Sales[[#This Row],[Suburb]],lkp_Suburb,0))</f>
        <v>Southern Metropolitan</v>
      </c>
      <c r="P2158" s="6">
        <f>MONTH(tbl_Sales[[#This Row],[Date]])</f>
        <v>7</v>
      </c>
      <c r="Q2158" s="6">
        <f>YEAR(tbl_Sales[[#This Row],[Date]])</f>
        <v>2016</v>
      </c>
    </row>
    <row r="2159" spans="1:17" x14ac:dyDescent="0.25">
      <c r="A2159" s="1">
        <v>42564</v>
      </c>
      <c r="B2159">
        <v>1500000</v>
      </c>
      <c r="C2159" t="s">
        <v>2</v>
      </c>
      <c r="D2159" t="s">
        <v>12424</v>
      </c>
      <c r="E2159" t="s">
        <v>10</v>
      </c>
      <c r="F2159">
        <v>3186</v>
      </c>
      <c r="G2159">
        <v>3</v>
      </c>
      <c r="H2159">
        <v>2</v>
      </c>
      <c r="I2159">
        <v>1</v>
      </c>
      <c r="J2159">
        <v>442</v>
      </c>
      <c r="L2159" t="s">
        <v>2312</v>
      </c>
      <c r="M2159" t="s">
        <v>105</v>
      </c>
      <c r="N2159" t="s">
        <v>107</v>
      </c>
      <c r="O2159" s="6" t="str">
        <f>INDEX(lkp_Region,MATCH(tbl_Sales[[#This Row],[Suburb]],lkp_Suburb,0))</f>
        <v>Southern Metropolitan</v>
      </c>
      <c r="P2159" s="6">
        <f>MONTH(tbl_Sales[[#This Row],[Date]])</f>
        <v>7</v>
      </c>
      <c r="Q2159" s="6">
        <f>YEAR(tbl_Sales[[#This Row],[Date]])</f>
        <v>2016</v>
      </c>
    </row>
    <row r="2160" spans="1:17" x14ac:dyDescent="0.25">
      <c r="A2160" s="1">
        <v>42564</v>
      </c>
      <c r="B2160">
        <v>1761000</v>
      </c>
      <c r="C2160" t="s">
        <v>2</v>
      </c>
      <c r="D2160" t="s">
        <v>12425</v>
      </c>
      <c r="E2160" t="s">
        <v>10</v>
      </c>
      <c r="F2160">
        <v>3186</v>
      </c>
      <c r="G2160">
        <v>4</v>
      </c>
      <c r="H2160">
        <v>2</v>
      </c>
      <c r="I2160">
        <v>3</v>
      </c>
      <c r="J2160">
        <v>615</v>
      </c>
      <c r="K2160">
        <v>1920</v>
      </c>
      <c r="L2160" t="s">
        <v>2313</v>
      </c>
      <c r="M2160" t="s">
        <v>105</v>
      </c>
      <c r="N2160" t="s">
        <v>107</v>
      </c>
      <c r="O2160" s="6" t="str">
        <f>INDEX(lkp_Region,MATCH(tbl_Sales[[#This Row],[Suburb]],lkp_Suburb,0))</f>
        <v>Southern Metropolitan</v>
      </c>
      <c r="P2160" s="6">
        <f>MONTH(tbl_Sales[[#This Row],[Date]])</f>
        <v>7</v>
      </c>
      <c r="Q2160" s="6">
        <f>YEAR(tbl_Sales[[#This Row],[Date]])</f>
        <v>2016</v>
      </c>
    </row>
    <row r="2161" spans="1:17" x14ac:dyDescent="0.25">
      <c r="A2161" s="1">
        <v>42564</v>
      </c>
      <c r="B2161">
        <v>485000</v>
      </c>
      <c r="C2161" t="s">
        <v>13</v>
      </c>
      <c r="D2161" t="s">
        <v>12423</v>
      </c>
      <c r="E2161" t="s">
        <v>10</v>
      </c>
      <c r="F2161">
        <v>3079</v>
      </c>
      <c r="G2161">
        <v>2</v>
      </c>
      <c r="H2161">
        <v>1</v>
      </c>
      <c r="I2161">
        <v>1</v>
      </c>
      <c r="J2161">
        <v>0</v>
      </c>
      <c r="L2161" t="s">
        <v>2314</v>
      </c>
      <c r="M2161" t="s">
        <v>1008</v>
      </c>
      <c r="N2161" t="s">
        <v>150</v>
      </c>
      <c r="O2161" s="6" t="str">
        <f>INDEX(lkp_Region,MATCH(tbl_Sales[[#This Row],[Suburb]],lkp_Suburb,0))</f>
        <v>Eastern Metropolitan</v>
      </c>
      <c r="P2161" s="6">
        <f>MONTH(tbl_Sales[[#This Row],[Date]])</f>
        <v>7</v>
      </c>
      <c r="Q2161" s="6">
        <f>YEAR(tbl_Sales[[#This Row],[Date]])</f>
        <v>2016</v>
      </c>
    </row>
    <row r="2162" spans="1:17" x14ac:dyDescent="0.25">
      <c r="A2162" s="1">
        <v>42565</v>
      </c>
      <c r="B2162">
        <v>915000</v>
      </c>
      <c r="C2162" t="s">
        <v>2</v>
      </c>
      <c r="D2162" t="s">
        <v>12428</v>
      </c>
      <c r="E2162" t="s">
        <v>10</v>
      </c>
      <c r="F2162">
        <v>3121</v>
      </c>
      <c r="G2162">
        <v>3</v>
      </c>
      <c r="H2162">
        <v>3</v>
      </c>
      <c r="I2162">
        <v>1</v>
      </c>
      <c r="J2162">
        <v>140</v>
      </c>
      <c r="L2162" t="s">
        <v>2315</v>
      </c>
      <c r="M2162" t="s">
        <v>6</v>
      </c>
      <c r="N2162" t="s">
        <v>8</v>
      </c>
      <c r="O2162" s="6" t="str">
        <f>INDEX(lkp_Region,MATCH(tbl_Sales[[#This Row],[Suburb]],lkp_Suburb,0))</f>
        <v>Northern Metropolitan</v>
      </c>
      <c r="P2162" s="6">
        <f>MONTH(tbl_Sales[[#This Row],[Date]])</f>
        <v>7</v>
      </c>
      <c r="Q2162" s="6">
        <f>YEAR(tbl_Sales[[#This Row],[Date]])</f>
        <v>2016</v>
      </c>
    </row>
    <row r="2163" spans="1:17" x14ac:dyDescent="0.25">
      <c r="A2163" s="1">
        <v>42565</v>
      </c>
      <c r="B2163">
        <v>1200000</v>
      </c>
      <c r="C2163" t="s">
        <v>2</v>
      </c>
      <c r="D2163" t="s">
        <v>12429</v>
      </c>
      <c r="E2163" t="s">
        <v>10</v>
      </c>
      <c r="F2163">
        <v>3067</v>
      </c>
      <c r="G2163">
        <v>3</v>
      </c>
      <c r="H2163">
        <v>2</v>
      </c>
      <c r="I2163">
        <v>1</v>
      </c>
      <c r="J2163">
        <v>113</v>
      </c>
      <c r="K2163">
        <v>1880</v>
      </c>
      <c r="L2163" t="s">
        <v>2316</v>
      </c>
      <c r="M2163" t="s">
        <v>38</v>
      </c>
      <c r="N2163" t="s">
        <v>8</v>
      </c>
      <c r="O2163" s="6" t="str">
        <f>INDEX(lkp_Region,MATCH(tbl_Sales[[#This Row],[Suburb]],lkp_Suburb,0))</f>
        <v>Northern Metropolitan</v>
      </c>
      <c r="P2163" s="6">
        <f>MONTH(tbl_Sales[[#This Row],[Date]])</f>
        <v>7</v>
      </c>
      <c r="Q2163" s="6">
        <f>YEAR(tbl_Sales[[#This Row],[Date]])</f>
        <v>2016</v>
      </c>
    </row>
    <row r="2164" spans="1:17" x14ac:dyDescent="0.25">
      <c r="A2164" s="1">
        <v>42565</v>
      </c>
      <c r="B2164">
        <v>613000</v>
      </c>
      <c r="C2164" t="s">
        <v>13</v>
      </c>
      <c r="D2164" t="s">
        <v>12428</v>
      </c>
      <c r="E2164" t="s">
        <v>10</v>
      </c>
      <c r="F2164">
        <v>3141</v>
      </c>
      <c r="G2164">
        <v>2</v>
      </c>
      <c r="H2164">
        <v>1</v>
      </c>
      <c r="I2164">
        <v>1</v>
      </c>
      <c r="J2164">
        <v>0</v>
      </c>
      <c r="L2164" t="s">
        <v>2317</v>
      </c>
      <c r="M2164" t="s">
        <v>111</v>
      </c>
      <c r="N2164" t="s">
        <v>76</v>
      </c>
      <c r="O2164" s="6" t="str">
        <f>INDEX(lkp_Region,MATCH(tbl_Sales[[#This Row],[Suburb]],lkp_Suburb,0))</f>
        <v>Southern Metropolitan</v>
      </c>
      <c r="P2164" s="6">
        <f>MONTH(tbl_Sales[[#This Row],[Date]])</f>
        <v>7</v>
      </c>
      <c r="Q2164" s="6">
        <f>YEAR(tbl_Sales[[#This Row],[Date]])</f>
        <v>2016</v>
      </c>
    </row>
    <row r="2165" spans="1:17" x14ac:dyDescent="0.25">
      <c r="A2165" s="1">
        <v>42565</v>
      </c>
      <c r="B2165">
        <v>1570000</v>
      </c>
      <c r="C2165" t="s">
        <v>2</v>
      </c>
      <c r="D2165" t="s">
        <v>12427</v>
      </c>
      <c r="E2165" t="s">
        <v>10</v>
      </c>
      <c r="F2165">
        <v>3207</v>
      </c>
      <c r="G2165">
        <v>3</v>
      </c>
      <c r="H2165">
        <v>2</v>
      </c>
      <c r="I2165">
        <v>1</v>
      </c>
      <c r="J2165">
        <v>210</v>
      </c>
      <c r="K2165">
        <v>1999</v>
      </c>
      <c r="L2165" t="s">
        <v>2318</v>
      </c>
      <c r="M2165" t="s">
        <v>24</v>
      </c>
      <c r="N2165" t="s">
        <v>26</v>
      </c>
      <c r="O2165" s="6" t="str">
        <f>INDEX(lkp_Region,MATCH(tbl_Sales[[#This Row],[Suburb]],lkp_Suburb,0))</f>
        <v>Southern Metropolitan</v>
      </c>
      <c r="P2165" s="6">
        <f>MONTH(tbl_Sales[[#This Row],[Date]])</f>
        <v>7</v>
      </c>
      <c r="Q2165" s="6">
        <f>YEAR(tbl_Sales[[#This Row],[Date]])</f>
        <v>2016</v>
      </c>
    </row>
    <row r="2166" spans="1:17" x14ac:dyDescent="0.25">
      <c r="A2166" s="1">
        <v>42565</v>
      </c>
      <c r="B2166">
        <v>1000000</v>
      </c>
      <c r="C2166" t="s">
        <v>2</v>
      </c>
      <c r="D2166" t="s">
        <v>12427</v>
      </c>
      <c r="E2166" t="s">
        <v>10</v>
      </c>
      <c r="F2166">
        <v>3056</v>
      </c>
      <c r="G2166">
        <v>3</v>
      </c>
      <c r="H2166">
        <v>1</v>
      </c>
      <c r="I2166">
        <v>1</v>
      </c>
      <c r="J2166">
        <v>370</v>
      </c>
      <c r="L2166" t="s">
        <v>2319</v>
      </c>
      <c r="M2166" t="s">
        <v>117</v>
      </c>
      <c r="N2166" t="s">
        <v>18</v>
      </c>
      <c r="O2166" s="6" t="str">
        <f>INDEX(lkp_Region,MATCH(tbl_Sales[[#This Row],[Suburb]],lkp_Suburb,0))</f>
        <v>Northern Metropolitan</v>
      </c>
      <c r="P2166" s="6">
        <f>MONTH(tbl_Sales[[#This Row],[Date]])</f>
        <v>7</v>
      </c>
      <c r="Q2166" s="6">
        <f>YEAR(tbl_Sales[[#This Row],[Date]])</f>
        <v>2016</v>
      </c>
    </row>
    <row r="2167" spans="1:17" x14ac:dyDescent="0.25">
      <c r="A2167" s="1">
        <v>42565</v>
      </c>
      <c r="B2167">
        <v>1080000</v>
      </c>
      <c r="C2167" t="s">
        <v>2</v>
      </c>
      <c r="D2167" t="s">
        <v>12430</v>
      </c>
      <c r="E2167" t="s">
        <v>10</v>
      </c>
      <c r="F2167">
        <v>3057</v>
      </c>
      <c r="G2167">
        <v>2</v>
      </c>
      <c r="H2167">
        <v>1</v>
      </c>
      <c r="I2167">
        <v>0</v>
      </c>
      <c r="J2167">
        <v>193</v>
      </c>
      <c r="K2167">
        <v>1890</v>
      </c>
      <c r="L2167" t="s">
        <v>2320</v>
      </c>
      <c r="M2167" t="s">
        <v>83</v>
      </c>
      <c r="N2167" t="s">
        <v>18</v>
      </c>
      <c r="O2167" s="6" t="str">
        <f>INDEX(lkp_Region,MATCH(tbl_Sales[[#This Row],[Suburb]],lkp_Suburb,0))</f>
        <v>Northern Metropolitan</v>
      </c>
      <c r="P2167" s="6">
        <f>MONTH(tbl_Sales[[#This Row],[Date]])</f>
        <v>7</v>
      </c>
      <c r="Q2167" s="6">
        <f>YEAR(tbl_Sales[[#This Row],[Date]])</f>
        <v>2016</v>
      </c>
    </row>
    <row r="2168" spans="1:17" x14ac:dyDescent="0.25">
      <c r="A2168" s="1">
        <v>42565</v>
      </c>
      <c r="B2168">
        <v>1335000</v>
      </c>
      <c r="C2168" t="s">
        <v>2</v>
      </c>
      <c r="D2168" t="s">
        <v>12429</v>
      </c>
      <c r="E2168" t="s">
        <v>10</v>
      </c>
      <c r="F2168">
        <v>3057</v>
      </c>
      <c r="G2168">
        <v>3</v>
      </c>
      <c r="H2168">
        <v>1</v>
      </c>
      <c r="I2168">
        <v>2</v>
      </c>
      <c r="J2168">
        <v>308</v>
      </c>
      <c r="K2168">
        <v>1930</v>
      </c>
      <c r="L2168" t="s">
        <v>2321</v>
      </c>
      <c r="M2168" t="s">
        <v>83</v>
      </c>
      <c r="N2168" t="s">
        <v>18</v>
      </c>
      <c r="O2168" s="6" t="str">
        <f>INDEX(lkp_Region,MATCH(tbl_Sales[[#This Row],[Suburb]],lkp_Suburb,0))</f>
        <v>Northern Metropolitan</v>
      </c>
      <c r="P2168" s="6">
        <f>MONTH(tbl_Sales[[#This Row],[Date]])</f>
        <v>7</v>
      </c>
      <c r="Q2168" s="6">
        <f>YEAR(tbl_Sales[[#This Row],[Date]])</f>
        <v>2016</v>
      </c>
    </row>
    <row r="2169" spans="1:17" x14ac:dyDescent="0.25">
      <c r="A2169" s="1">
        <v>42565</v>
      </c>
      <c r="B2169">
        <v>320500</v>
      </c>
      <c r="C2169" t="s">
        <v>13</v>
      </c>
      <c r="D2169" t="s">
        <v>12427</v>
      </c>
      <c r="E2169" t="s">
        <v>10</v>
      </c>
      <c r="F2169">
        <v>3040</v>
      </c>
      <c r="G2169">
        <v>1</v>
      </c>
      <c r="H2169">
        <v>1</v>
      </c>
      <c r="I2169">
        <v>1</v>
      </c>
      <c r="J2169">
        <v>0</v>
      </c>
      <c r="K2169">
        <v>1970</v>
      </c>
      <c r="L2169" t="s">
        <v>2322</v>
      </c>
      <c r="M2169" t="s">
        <v>47</v>
      </c>
      <c r="N2169" t="s">
        <v>49</v>
      </c>
      <c r="O2169" s="6" t="str">
        <f>INDEX(lkp_Region,MATCH(tbl_Sales[[#This Row],[Suburb]],lkp_Suburb,0))</f>
        <v>Western Metropolitan</v>
      </c>
      <c r="P2169" s="6">
        <f>MONTH(tbl_Sales[[#This Row],[Date]])</f>
        <v>7</v>
      </c>
      <c r="Q2169" s="6">
        <f>YEAR(tbl_Sales[[#This Row],[Date]])</f>
        <v>2016</v>
      </c>
    </row>
    <row r="2170" spans="1:17" x14ac:dyDescent="0.25">
      <c r="A2170" s="1">
        <v>42565</v>
      </c>
      <c r="B2170">
        <v>462500</v>
      </c>
      <c r="C2170" t="s">
        <v>13</v>
      </c>
      <c r="D2170" t="s">
        <v>12423</v>
      </c>
      <c r="E2170" t="s">
        <v>10</v>
      </c>
      <c r="F2170">
        <v>3042</v>
      </c>
      <c r="G2170">
        <v>2</v>
      </c>
      <c r="H2170">
        <v>1</v>
      </c>
      <c r="I2170">
        <v>1</v>
      </c>
      <c r="J2170">
        <v>164</v>
      </c>
      <c r="K2170">
        <v>2003</v>
      </c>
      <c r="L2170" t="s">
        <v>2323</v>
      </c>
      <c r="M2170" t="s">
        <v>330</v>
      </c>
      <c r="N2170" t="s">
        <v>49</v>
      </c>
      <c r="O2170" s="6" t="str">
        <f>INDEX(lkp_Region,MATCH(tbl_Sales[[#This Row],[Suburb]],lkp_Suburb,0))</f>
        <v>Western Metropolitan</v>
      </c>
      <c r="P2170" s="6">
        <f>MONTH(tbl_Sales[[#This Row],[Date]])</f>
        <v>7</v>
      </c>
      <c r="Q2170" s="6">
        <f>YEAR(tbl_Sales[[#This Row],[Date]])</f>
        <v>2016</v>
      </c>
    </row>
    <row r="2171" spans="1:17" x14ac:dyDescent="0.25">
      <c r="A2171" s="1">
        <v>42565</v>
      </c>
      <c r="B2171">
        <v>800000</v>
      </c>
      <c r="C2171" t="s">
        <v>51</v>
      </c>
      <c r="D2171" t="s">
        <v>12427</v>
      </c>
      <c r="E2171" t="s">
        <v>10</v>
      </c>
      <c r="F2171">
        <v>3039</v>
      </c>
      <c r="G2171">
        <v>2</v>
      </c>
      <c r="H2171">
        <v>2</v>
      </c>
      <c r="I2171">
        <v>2</v>
      </c>
      <c r="J2171">
        <v>239</v>
      </c>
      <c r="K2171">
        <v>1970</v>
      </c>
      <c r="L2171" t="s">
        <v>2324</v>
      </c>
      <c r="M2171" t="s">
        <v>242</v>
      </c>
      <c r="N2171" t="s">
        <v>49</v>
      </c>
      <c r="O2171" s="6" t="str">
        <f>INDEX(lkp_Region,MATCH(tbl_Sales[[#This Row],[Suburb]],lkp_Suburb,0))</f>
        <v>Western Metropolitan</v>
      </c>
      <c r="P2171" s="6">
        <f>MONTH(tbl_Sales[[#This Row],[Date]])</f>
        <v>7</v>
      </c>
      <c r="Q2171" s="6">
        <f>YEAR(tbl_Sales[[#This Row],[Date]])</f>
        <v>2016</v>
      </c>
    </row>
    <row r="2172" spans="1:17" x14ac:dyDescent="0.25">
      <c r="A2172" s="1">
        <v>42565</v>
      </c>
      <c r="B2172">
        <v>995000</v>
      </c>
      <c r="C2172" t="s">
        <v>2</v>
      </c>
      <c r="D2172" t="s">
        <v>12428</v>
      </c>
      <c r="E2172" t="s">
        <v>10</v>
      </c>
      <c r="F2172">
        <v>3147</v>
      </c>
      <c r="G2172">
        <v>2</v>
      </c>
      <c r="H2172">
        <v>1</v>
      </c>
      <c r="I2172">
        <v>1</v>
      </c>
      <c r="J2172">
        <v>583</v>
      </c>
      <c r="K2172">
        <v>1950</v>
      </c>
      <c r="L2172" t="s">
        <v>2325</v>
      </c>
      <c r="M2172" t="s">
        <v>609</v>
      </c>
      <c r="N2172" t="s">
        <v>31</v>
      </c>
      <c r="O2172" s="6" t="str">
        <f>INDEX(lkp_Region,MATCH(tbl_Sales[[#This Row],[Suburb]],lkp_Suburb,0))</f>
        <v>Southern Metropolitan</v>
      </c>
      <c r="P2172" s="6">
        <f>MONTH(tbl_Sales[[#This Row],[Date]])</f>
        <v>7</v>
      </c>
      <c r="Q2172" s="6">
        <f>YEAR(tbl_Sales[[#This Row],[Date]])</f>
        <v>2016</v>
      </c>
    </row>
    <row r="2173" spans="1:17" x14ac:dyDescent="0.25">
      <c r="A2173" s="1">
        <v>42565</v>
      </c>
      <c r="B2173">
        <v>650000</v>
      </c>
      <c r="C2173" t="s">
        <v>2</v>
      </c>
      <c r="D2173" t="s">
        <v>12427</v>
      </c>
      <c r="E2173" t="s">
        <v>5</v>
      </c>
      <c r="F2173">
        <v>3073</v>
      </c>
      <c r="G2173">
        <v>3</v>
      </c>
      <c r="H2173">
        <v>1</v>
      </c>
      <c r="I2173">
        <v>1</v>
      </c>
      <c r="J2173">
        <v>700</v>
      </c>
      <c r="K2173">
        <v>1950</v>
      </c>
      <c r="L2173" t="s">
        <v>2326</v>
      </c>
      <c r="M2173" t="s">
        <v>93</v>
      </c>
      <c r="N2173" t="s">
        <v>62</v>
      </c>
      <c r="O2173" s="6" t="str">
        <f>INDEX(lkp_Region,MATCH(tbl_Sales[[#This Row],[Suburb]],lkp_Suburb,0))</f>
        <v>Northern Metropolitan</v>
      </c>
      <c r="P2173" s="6">
        <f>MONTH(tbl_Sales[[#This Row],[Date]])</f>
        <v>7</v>
      </c>
      <c r="Q2173" s="6">
        <f>YEAR(tbl_Sales[[#This Row],[Date]])</f>
        <v>2016</v>
      </c>
    </row>
    <row r="2174" spans="1:17" x14ac:dyDescent="0.25">
      <c r="A2174" s="1">
        <v>42565</v>
      </c>
      <c r="B2174">
        <v>767500</v>
      </c>
      <c r="C2174" t="s">
        <v>2</v>
      </c>
      <c r="D2174" t="s">
        <v>12423</v>
      </c>
      <c r="E2174" t="s">
        <v>10</v>
      </c>
      <c r="F2174">
        <v>3073</v>
      </c>
      <c r="G2174">
        <v>4</v>
      </c>
      <c r="H2174">
        <v>2</v>
      </c>
      <c r="I2174">
        <v>2</v>
      </c>
      <c r="J2174">
        <v>834</v>
      </c>
      <c r="K2174">
        <v>2017</v>
      </c>
      <c r="L2174" t="s">
        <v>2327</v>
      </c>
      <c r="M2174" t="s">
        <v>93</v>
      </c>
      <c r="N2174" t="s">
        <v>62</v>
      </c>
      <c r="O2174" s="6" t="str">
        <f>INDEX(lkp_Region,MATCH(tbl_Sales[[#This Row],[Suburb]],lkp_Suburb,0))</f>
        <v>Northern Metropolitan</v>
      </c>
      <c r="P2174" s="6">
        <f>MONTH(tbl_Sales[[#This Row],[Date]])</f>
        <v>7</v>
      </c>
      <c r="Q2174" s="6">
        <f>YEAR(tbl_Sales[[#This Row],[Date]])</f>
        <v>2016</v>
      </c>
    </row>
    <row r="2175" spans="1:17" x14ac:dyDescent="0.25">
      <c r="A2175" s="1">
        <v>42565</v>
      </c>
      <c r="B2175">
        <v>510000</v>
      </c>
      <c r="C2175" t="s">
        <v>2</v>
      </c>
      <c r="D2175" t="s">
        <v>12423</v>
      </c>
      <c r="E2175" t="s">
        <v>5</v>
      </c>
      <c r="F2175">
        <v>3020</v>
      </c>
      <c r="G2175">
        <v>4</v>
      </c>
      <c r="H2175">
        <v>1</v>
      </c>
      <c r="I2175">
        <v>1</v>
      </c>
      <c r="J2175">
        <v>672</v>
      </c>
      <c r="K2175">
        <v>1970</v>
      </c>
      <c r="L2175" t="s">
        <v>2328</v>
      </c>
      <c r="M2175" t="s">
        <v>141</v>
      </c>
      <c r="N2175" t="s">
        <v>3</v>
      </c>
      <c r="O2175" s="6" t="str">
        <f>INDEX(lkp_Region,MATCH(tbl_Sales[[#This Row],[Suburb]],lkp_Suburb,0))</f>
        <v>Western Metropolitan</v>
      </c>
      <c r="P2175" s="6">
        <f>MONTH(tbl_Sales[[#This Row],[Date]])</f>
        <v>7</v>
      </c>
      <c r="Q2175" s="6">
        <f>YEAR(tbl_Sales[[#This Row],[Date]])</f>
        <v>2016</v>
      </c>
    </row>
    <row r="2176" spans="1:17" x14ac:dyDescent="0.25">
      <c r="A2176" s="1">
        <v>42565</v>
      </c>
      <c r="B2176">
        <v>1825000</v>
      </c>
      <c r="C2176" t="s">
        <v>2</v>
      </c>
      <c r="D2176" t="s">
        <v>12425</v>
      </c>
      <c r="E2176" t="s">
        <v>10</v>
      </c>
      <c r="F2176">
        <v>3146</v>
      </c>
      <c r="G2176">
        <v>3</v>
      </c>
      <c r="H2176">
        <v>1</v>
      </c>
      <c r="I2176">
        <v>2</v>
      </c>
      <c r="J2176">
        <v>652</v>
      </c>
      <c r="L2176" t="s">
        <v>2329</v>
      </c>
      <c r="M2176" t="s">
        <v>102</v>
      </c>
      <c r="N2176" t="s">
        <v>101</v>
      </c>
      <c r="O2176" s="6" t="str">
        <f>INDEX(lkp_Region,MATCH(tbl_Sales[[#This Row],[Suburb]],lkp_Suburb,0))</f>
        <v>Southern Metropolitan</v>
      </c>
      <c r="P2176" s="6">
        <f>MONTH(tbl_Sales[[#This Row],[Date]])</f>
        <v>7</v>
      </c>
      <c r="Q2176" s="6">
        <f>YEAR(tbl_Sales[[#This Row],[Date]])</f>
        <v>2016</v>
      </c>
    </row>
    <row r="2177" spans="1:17" x14ac:dyDescent="0.25">
      <c r="A2177" s="1">
        <v>42565</v>
      </c>
      <c r="B2177">
        <v>1830000</v>
      </c>
      <c r="C2177" t="s">
        <v>2</v>
      </c>
      <c r="D2177" t="s">
        <v>12425</v>
      </c>
      <c r="E2177" t="s">
        <v>10</v>
      </c>
      <c r="F2177">
        <v>3104</v>
      </c>
      <c r="G2177">
        <v>3</v>
      </c>
      <c r="H2177">
        <v>2</v>
      </c>
      <c r="I2177">
        <v>2</v>
      </c>
      <c r="J2177">
        <v>493</v>
      </c>
      <c r="L2177" t="s">
        <v>2330</v>
      </c>
      <c r="M2177" t="s">
        <v>99</v>
      </c>
      <c r="N2177" t="s">
        <v>101</v>
      </c>
      <c r="O2177" s="6" t="str">
        <f>INDEX(lkp_Region,MATCH(tbl_Sales[[#This Row],[Suburb]],lkp_Suburb,0))</f>
        <v>Southern Metropolitan</v>
      </c>
      <c r="P2177" s="6">
        <f>MONTH(tbl_Sales[[#This Row],[Date]])</f>
        <v>7</v>
      </c>
      <c r="Q2177" s="6">
        <f>YEAR(tbl_Sales[[#This Row],[Date]])</f>
        <v>2016</v>
      </c>
    </row>
    <row r="2178" spans="1:17" x14ac:dyDescent="0.25">
      <c r="A2178" s="1">
        <v>42565</v>
      </c>
      <c r="B2178">
        <v>835000</v>
      </c>
      <c r="C2178" t="s">
        <v>13</v>
      </c>
      <c r="D2178" t="s">
        <v>12427</v>
      </c>
      <c r="E2178" t="s">
        <v>5</v>
      </c>
      <c r="F2178">
        <v>3186</v>
      </c>
      <c r="G2178">
        <v>3</v>
      </c>
      <c r="H2178">
        <v>2</v>
      </c>
      <c r="I2178">
        <v>1</v>
      </c>
      <c r="J2178">
        <v>0</v>
      </c>
      <c r="L2178" t="s">
        <v>2331</v>
      </c>
      <c r="M2178" t="s">
        <v>105</v>
      </c>
      <c r="N2178" t="s">
        <v>107</v>
      </c>
      <c r="O2178" s="6" t="str">
        <f>INDEX(lkp_Region,MATCH(tbl_Sales[[#This Row],[Suburb]],lkp_Suburb,0))</f>
        <v>Southern Metropolitan</v>
      </c>
      <c r="P2178" s="6">
        <f>MONTH(tbl_Sales[[#This Row],[Date]])</f>
        <v>7</v>
      </c>
      <c r="Q2178" s="6">
        <f>YEAR(tbl_Sales[[#This Row],[Date]])</f>
        <v>2016</v>
      </c>
    </row>
    <row r="2179" spans="1:17" x14ac:dyDescent="0.25">
      <c r="A2179" s="1">
        <v>42565</v>
      </c>
      <c r="B2179">
        <v>1100000</v>
      </c>
      <c r="C2179" t="s">
        <v>51</v>
      </c>
      <c r="D2179" t="s">
        <v>12425</v>
      </c>
      <c r="E2179" t="s">
        <v>5</v>
      </c>
      <c r="F2179">
        <v>3187</v>
      </c>
      <c r="G2179">
        <v>4</v>
      </c>
      <c r="H2179">
        <v>3</v>
      </c>
      <c r="I2179">
        <v>2</v>
      </c>
      <c r="J2179">
        <v>302</v>
      </c>
      <c r="L2179" t="s">
        <v>2332</v>
      </c>
      <c r="M2179" t="s">
        <v>346</v>
      </c>
      <c r="N2179" t="s">
        <v>107</v>
      </c>
      <c r="O2179" s="6" t="str">
        <f>INDEX(lkp_Region,MATCH(tbl_Sales[[#This Row],[Suburb]],lkp_Suburb,0))</f>
        <v>Southern Metropolitan</v>
      </c>
      <c r="P2179" s="6">
        <f>MONTH(tbl_Sales[[#This Row],[Date]])</f>
        <v>7</v>
      </c>
      <c r="Q2179" s="6">
        <f>YEAR(tbl_Sales[[#This Row],[Date]])</f>
        <v>2016</v>
      </c>
    </row>
    <row r="2180" spans="1:17" x14ac:dyDescent="0.25">
      <c r="A2180" s="1">
        <v>42565</v>
      </c>
      <c r="B2180">
        <v>2400000</v>
      </c>
      <c r="C2180" t="s">
        <v>2</v>
      </c>
      <c r="D2180" t="s">
        <v>12427</v>
      </c>
      <c r="E2180" t="s">
        <v>10</v>
      </c>
      <c r="F2180">
        <v>3186</v>
      </c>
      <c r="G2180">
        <v>3</v>
      </c>
      <c r="H2180">
        <v>2</v>
      </c>
      <c r="I2180">
        <v>2</v>
      </c>
      <c r="J2180">
        <v>835</v>
      </c>
      <c r="K2180">
        <v>1910</v>
      </c>
      <c r="L2180" t="s">
        <v>2333</v>
      </c>
      <c r="M2180" t="s">
        <v>105</v>
      </c>
      <c r="N2180" t="s">
        <v>107</v>
      </c>
      <c r="O2180" s="6" t="str">
        <f>INDEX(lkp_Region,MATCH(tbl_Sales[[#This Row],[Suburb]],lkp_Suburb,0))</f>
        <v>Southern Metropolitan</v>
      </c>
      <c r="P2180" s="6">
        <f>MONTH(tbl_Sales[[#This Row],[Date]])</f>
        <v>7</v>
      </c>
      <c r="Q2180" s="6">
        <f>YEAR(tbl_Sales[[#This Row],[Date]])</f>
        <v>2016</v>
      </c>
    </row>
    <row r="2181" spans="1:17" x14ac:dyDescent="0.25">
      <c r="A2181" s="1">
        <v>42566</v>
      </c>
      <c r="B2181">
        <v>1450000</v>
      </c>
      <c r="C2181" t="s">
        <v>2</v>
      </c>
      <c r="D2181" t="s">
        <v>12427</v>
      </c>
      <c r="E2181" t="s">
        <v>5</v>
      </c>
      <c r="F2181">
        <v>3068</v>
      </c>
      <c r="G2181">
        <v>4</v>
      </c>
      <c r="H2181">
        <v>2</v>
      </c>
      <c r="I2181">
        <v>1</v>
      </c>
      <c r="J2181">
        <v>266</v>
      </c>
      <c r="K2181">
        <v>1950</v>
      </c>
      <c r="L2181" t="s">
        <v>2334</v>
      </c>
      <c r="M2181" t="s">
        <v>72</v>
      </c>
      <c r="N2181" t="s">
        <v>8</v>
      </c>
      <c r="O2181" s="6" t="str">
        <f>INDEX(lkp_Region,MATCH(tbl_Sales[[#This Row],[Suburb]],lkp_Suburb,0))</f>
        <v>Northern Metropolitan</v>
      </c>
      <c r="P2181" s="6">
        <f>MONTH(tbl_Sales[[#This Row],[Date]])</f>
        <v>7</v>
      </c>
      <c r="Q2181" s="6">
        <f>YEAR(tbl_Sales[[#This Row],[Date]])</f>
        <v>2016</v>
      </c>
    </row>
    <row r="2182" spans="1:17" x14ac:dyDescent="0.25">
      <c r="A2182" s="1">
        <v>42566</v>
      </c>
      <c r="B2182">
        <v>3010000</v>
      </c>
      <c r="C2182" t="s">
        <v>2</v>
      </c>
      <c r="D2182" t="s">
        <v>12424</v>
      </c>
      <c r="E2182" t="s">
        <v>10</v>
      </c>
      <c r="F2182">
        <v>3068</v>
      </c>
      <c r="G2182">
        <v>4</v>
      </c>
      <c r="H2182">
        <v>3</v>
      </c>
      <c r="I2182">
        <v>2</v>
      </c>
      <c r="J2182">
        <v>382</v>
      </c>
      <c r="K2182">
        <v>1903</v>
      </c>
      <c r="L2182" t="s">
        <v>2335</v>
      </c>
      <c r="M2182" t="s">
        <v>323</v>
      </c>
      <c r="N2182" t="s">
        <v>8</v>
      </c>
      <c r="O2182" s="6" t="str">
        <f>INDEX(lkp_Region,MATCH(tbl_Sales[[#This Row],[Suburb]],lkp_Suburb,0))</f>
        <v>Northern Metropolitan</v>
      </c>
      <c r="P2182" s="6">
        <f>MONTH(tbl_Sales[[#This Row],[Date]])</f>
        <v>7</v>
      </c>
      <c r="Q2182" s="6">
        <f>YEAR(tbl_Sales[[#This Row],[Date]])</f>
        <v>2016</v>
      </c>
    </row>
    <row r="2183" spans="1:17" x14ac:dyDescent="0.25">
      <c r="A2183" s="1">
        <v>42566</v>
      </c>
      <c r="B2183">
        <v>990000</v>
      </c>
      <c r="C2183" t="s">
        <v>2</v>
      </c>
      <c r="D2183" t="s">
        <v>12425</v>
      </c>
      <c r="E2183" t="s">
        <v>5</v>
      </c>
      <c r="F2183">
        <v>3125</v>
      </c>
      <c r="G2183">
        <v>3</v>
      </c>
      <c r="H2183">
        <v>2</v>
      </c>
      <c r="I2183">
        <v>2</v>
      </c>
      <c r="J2183">
        <v>263</v>
      </c>
      <c r="L2183" t="s">
        <v>2336</v>
      </c>
      <c r="M2183" t="s">
        <v>32</v>
      </c>
      <c r="N2183" t="s">
        <v>14</v>
      </c>
      <c r="O2183" s="6" t="str">
        <f>INDEX(lkp_Region,MATCH(tbl_Sales[[#This Row],[Suburb]],lkp_Suburb,0))</f>
        <v>Southern Metropolitan</v>
      </c>
      <c r="P2183" s="6">
        <f>MONTH(tbl_Sales[[#This Row],[Date]])</f>
        <v>7</v>
      </c>
      <c r="Q2183" s="6">
        <f>YEAR(tbl_Sales[[#This Row],[Date]])</f>
        <v>2016</v>
      </c>
    </row>
    <row r="2184" spans="1:17" x14ac:dyDescent="0.25">
      <c r="A2184" s="1">
        <v>42566</v>
      </c>
      <c r="B2184">
        <v>1300000</v>
      </c>
      <c r="C2184" t="s">
        <v>2</v>
      </c>
      <c r="D2184" t="s">
        <v>12431</v>
      </c>
      <c r="E2184" t="s">
        <v>10</v>
      </c>
      <c r="F2184">
        <v>3145</v>
      </c>
      <c r="G2184">
        <v>4</v>
      </c>
      <c r="H2184">
        <v>2</v>
      </c>
      <c r="I2184">
        <v>2</v>
      </c>
      <c r="J2184">
        <v>644</v>
      </c>
      <c r="L2184" t="s">
        <v>2337</v>
      </c>
      <c r="M2184" t="s">
        <v>74</v>
      </c>
      <c r="N2184" t="s">
        <v>76</v>
      </c>
      <c r="O2184" s="6" t="str">
        <f>INDEX(lkp_Region,MATCH(tbl_Sales[[#This Row],[Suburb]],lkp_Suburb,0))</f>
        <v>Southern Metropolitan</v>
      </c>
      <c r="P2184" s="6">
        <f>MONTH(tbl_Sales[[#This Row],[Date]])</f>
        <v>7</v>
      </c>
      <c r="Q2184" s="6">
        <f>YEAR(tbl_Sales[[#This Row],[Date]])</f>
        <v>2016</v>
      </c>
    </row>
    <row r="2185" spans="1:17" x14ac:dyDescent="0.25">
      <c r="A2185" s="1">
        <v>42566</v>
      </c>
      <c r="B2185">
        <v>481000</v>
      </c>
      <c r="C2185" t="s">
        <v>13</v>
      </c>
      <c r="D2185" t="s">
        <v>12425</v>
      </c>
      <c r="E2185" t="s">
        <v>10</v>
      </c>
      <c r="F2185">
        <v>3182</v>
      </c>
      <c r="G2185">
        <v>2</v>
      </c>
      <c r="H2185">
        <v>1</v>
      </c>
      <c r="I2185">
        <v>1</v>
      </c>
      <c r="J2185">
        <v>0</v>
      </c>
      <c r="K2185">
        <v>1966</v>
      </c>
      <c r="L2185" t="s">
        <v>2338</v>
      </c>
      <c r="M2185" t="s">
        <v>156</v>
      </c>
      <c r="N2185" t="s">
        <v>26</v>
      </c>
      <c r="O2185" s="6" t="str">
        <f>INDEX(lkp_Region,MATCH(tbl_Sales[[#This Row],[Suburb]],lkp_Suburb,0))</f>
        <v>Southern Metropolitan</v>
      </c>
      <c r="P2185" s="6">
        <f>MONTH(tbl_Sales[[#This Row],[Date]])</f>
        <v>7</v>
      </c>
      <c r="Q2185" s="6">
        <f>YEAR(tbl_Sales[[#This Row],[Date]])</f>
        <v>2016</v>
      </c>
    </row>
    <row r="2186" spans="1:17" x14ac:dyDescent="0.25">
      <c r="A2186" s="1">
        <v>42566</v>
      </c>
      <c r="B2186">
        <v>1026000</v>
      </c>
      <c r="C2186" t="s">
        <v>2</v>
      </c>
      <c r="D2186" t="s">
        <v>12427</v>
      </c>
      <c r="E2186" t="s">
        <v>10</v>
      </c>
      <c r="F2186">
        <v>3056</v>
      </c>
      <c r="G2186">
        <v>2</v>
      </c>
      <c r="H2186">
        <v>1</v>
      </c>
      <c r="I2186">
        <v>0</v>
      </c>
      <c r="J2186">
        <v>225</v>
      </c>
      <c r="K2186">
        <v>1905</v>
      </c>
      <c r="L2186" t="s">
        <v>2339</v>
      </c>
      <c r="M2186" t="s">
        <v>117</v>
      </c>
      <c r="N2186" t="s">
        <v>18</v>
      </c>
      <c r="O2186" s="6" t="str">
        <f>INDEX(lkp_Region,MATCH(tbl_Sales[[#This Row],[Suburb]],lkp_Suburb,0))</f>
        <v>Northern Metropolitan</v>
      </c>
      <c r="P2186" s="6">
        <f>MONTH(tbl_Sales[[#This Row],[Date]])</f>
        <v>7</v>
      </c>
      <c r="Q2186" s="6">
        <f>YEAR(tbl_Sales[[#This Row],[Date]])</f>
        <v>2016</v>
      </c>
    </row>
    <row r="2187" spans="1:17" x14ac:dyDescent="0.25">
      <c r="A2187" s="1">
        <v>42566</v>
      </c>
      <c r="B2187">
        <v>786000</v>
      </c>
      <c r="C2187" t="s">
        <v>2</v>
      </c>
      <c r="D2187" t="s">
        <v>12428</v>
      </c>
      <c r="E2187" t="s">
        <v>10</v>
      </c>
      <c r="F2187">
        <v>3032</v>
      </c>
      <c r="G2187">
        <v>3</v>
      </c>
      <c r="H2187">
        <v>2</v>
      </c>
      <c r="I2187">
        <v>1</v>
      </c>
      <c r="J2187">
        <v>576</v>
      </c>
      <c r="K2187">
        <v>1940</v>
      </c>
      <c r="L2187" t="s">
        <v>2340</v>
      </c>
      <c r="M2187" t="s">
        <v>160</v>
      </c>
      <c r="N2187" t="s">
        <v>49</v>
      </c>
      <c r="O2187" s="6" t="str">
        <f>INDEX(lkp_Region,MATCH(tbl_Sales[[#This Row],[Suburb]],lkp_Suburb,0))</f>
        <v>Western Metropolitan</v>
      </c>
      <c r="P2187" s="6">
        <f>MONTH(tbl_Sales[[#This Row],[Date]])</f>
        <v>7</v>
      </c>
      <c r="Q2187" s="6">
        <f>YEAR(tbl_Sales[[#This Row],[Date]])</f>
        <v>2016</v>
      </c>
    </row>
    <row r="2188" spans="1:17" x14ac:dyDescent="0.25">
      <c r="A2188" s="1">
        <v>42566</v>
      </c>
      <c r="B2188">
        <v>1400000</v>
      </c>
      <c r="C2188" t="s">
        <v>2</v>
      </c>
      <c r="D2188" t="s">
        <v>12427</v>
      </c>
      <c r="E2188" t="s">
        <v>10</v>
      </c>
      <c r="F2188">
        <v>3041</v>
      </c>
      <c r="G2188">
        <v>3</v>
      </c>
      <c r="H2188">
        <v>1</v>
      </c>
      <c r="I2188">
        <v>2</v>
      </c>
      <c r="J2188">
        <v>656</v>
      </c>
      <c r="L2188" t="s">
        <v>2341</v>
      </c>
      <c r="M2188" t="s">
        <v>121</v>
      </c>
      <c r="N2188" t="s">
        <v>49</v>
      </c>
      <c r="O2188" s="6" t="str">
        <f>INDEX(lkp_Region,MATCH(tbl_Sales[[#This Row],[Suburb]],lkp_Suburb,0))</f>
        <v>Western Metropolitan</v>
      </c>
      <c r="P2188" s="6">
        <f>MONTH(tbl_Sales[[#This Row],[Date]])</f>
        <v>7</v>
      </c>
      <c r="Q2188" s="6">
        <f>YEAR(tbl_Sales[[#This Row],[Date]])</f>
        <v>2016</v>
      </c>
    </row>
    <row r="2189" spans="1:17" x14ac:dyDescent="0.25">
      <c r="A2189" s="1">
        <v>42566</v>
      </c>
      <c r="B2189">
        <v>800000</v>
      </c>
      <c r="C2189" t="s">
        <v>51</v>
      </c>
      <c r="D2189" t="s">
        <v>12429</v>
      </c>
      <c r="E2189" t="s">
        <v>10</v>
      </c>
      <c r="F2189">
        <v>3167</v>
      </c>
      <c r="G2189">
        <v>3</v>
      </c>
      <c r="H2189">
        <v>1</v>
      </c>
      <c r="I2189">
        <v>2</v>
      </c>
      <c r="J2189">
        <v>252</v>
      </c>
      <c r="L2189" t="s">
        <v>2342</v>
      </c>
      <c r="M2189" t="s">
        <v>43</v>
      </c>
      <c r="N2189" t="s">
        <v>31</v>
      </c>
      <c r="O2189" s="6" t="str">
        <f>INDEX(lkp_Region,MATCH(tbl_Sales[[#This Row],[Suburb]],lkp_Suburb,0))</f>
        <v>South-Eastern Metropolitan</v>
      </c>
      <c r="P2189" s="6">
        <f>MONTH(tbl_Sales[[#This Row],[Date]])</f>
        <v>7</v>
      </c>
      <c r="Q2189" s="6">
        <f>YEAR(tbl_Sales[[#This Row],[Date]])</f>
        <v>2016</v>
      </c>
    </row>
    <row r="2190" spans="1:17" x14ac:dyDescent="0.25">
      <c r="A2190" s="1">
        <v>42566</v>
      </c>
      <c r="B2190">
        <v>820000</v>
      </c>
      <c r="C2190" t="s">
        <v>2</v>
      </c>
      <c r="D2190" t="s">
        <v>12427</v>
      </c>
      <c r="E2190" t="s">
        <v>5</v>
      </c>
      <c r="F2190">
        <v>3032</v>
      </c>
      <c r="G2190">
        <v>3</v>
      </c>
      <c r="H2190">
        <v>1</v>
      </c>
      <c r="I2190">
        <v>4</v>
      </c>
      <c r="J2190">
        <v>539</v>
      </c>
      <c r="L2190" t="s">
        <v>2343</v>
      </c>
      <c r="M2190" t="s">
        <v>21</v>
      </c>
      <c r="N2190" t="s">
        <v>21</v>
      </c>
      <c r="O2190" s="6" t="str">
        <f>INDEX(lkp_Region,MATCH(tbl_Sales[[#This Row],[Suburb]],lkp_Suburb,0))</f>
        <v>Western Metropolitan</v>
      </c>
      <c r="P2190" s="6">
        <f>MONTH(tbl_Sales[[#This Row],[Date]])</f>
        <v>7</v>
      </c>
      <c r="Q2190" s="6">
        <f>YEAR(tbl_Sales[[#This Row],[Date]])</f>
        <v>2016</v>
      </c>
    </row>
    <row r="2191" spans="1:17" x14ac:dyDescent="0.25">
      <c r="A2191" s="1">
        <v>42566</v>
      </c>
      <c r="B2191">
        <v>1201000</v>
      </c>
      <c r="C2191" t="s">
        <v>2</v>
      </c>
      <c r="D2191" t="s">
        <v>12426</v>
      </c>
      <c r="E2191" t="s">
        <v>5</v>
      </c>
      <c r="F2191">
        <v>3107</v>
      </c>
      <c r="G2191">
        <v>4</v>
      </c>
      <c r="H2191">
        <v>2</v>
      </c>
      <c r="I2191">
        <v>2</v>
      </c>
      <c r="J2191">
        <v>657</v>
      </c>
      <c r="K2191">
        <v>1978</v>
      </c>
      <c r="L2191" t="s">
        <v>2344</v>
      </c>
      <c r="M2191" t="s">
        <v>586</v>
      </c>
      <c r="N2191" t="s">
        <v>128</v>
      </c>
      <c r="O2191" s="6" t="str">
        <f>INDEX(lkp_Region,MATCH(tbl_Sales[[#This Row],[Suburb]],lkp_Suburb,0))</f>
        <v>Eastern Metropolitan</v>
      </c>
      <c r="P2191" s="6">
        <f>MONTH(tbl_Sales[[#This Row],[Date]])</f>
        <v>7</v>
      </c>
      <c r="Q2191" s="6">
        <f>YEAR(tbl_Sales[[#This Row],[Date]])</f>
        <v>2016</v>
      </c>
    </row>
    <row r="2192" spans="1:17" x14ac:dyDescent="0.25">
      <c r="A2192" s="1">
        <v>42566</v>
      </c>
      <c r="B2192">
        <v>1250000</v>
      </c>
      <c r="C2192" t="s">
        <v>2</v>
      </c>
      <c r="D2192" t="s">
        <v>12429</v>
      </c>
      <c r="E2192" t="s">
        <v>5</v>
      </c>
      <c r="F2192">
        <v>3108</v>
      </c>
      <c r="G2192">
        <v>3</v>
      </c>
      <c r="H2192">
        <v>2</v>
      </c>
      <c r="I2192">
        <v>1</v>
      </c>
      <c r="J2192">
        <v>728</v>
      </c>
      <c r="K2192">
        <v>1965</v>
      </c>
      <c r="L2192" t="s">
        <v>2345</v>
      </c>
      <c r="M2192" t="s">
        <v>126</v>
      </c>
      <c r="N2192" t="s">
        <v>128</v>
      </c>
      <c r="O2192" s="6" t="str">
        <f>INDEX(lkp_Region,MATCH(tbl_Sales[[#This Row],[Suburb]],lkp_Suburb,0))</f>
        <v>Eastern Metropolitan</v>
      </c>
      <c r="P2192" s="6">
        <f>MONTH(tbl_Sales[[#This Row],[Date]])</f>
        <v>7</v>
      </c>
      <c r="Q2192" s="6">
        <f>YEAR(tbl_Sales[[#This Row],[Date]])</f>
        <v>2016</v>
      </c>
    </row>
    <row r="2193" spans="1:17" x14ac:dyDescent="0.25">
      <c r="A2193" s="1">
        <v>42566</v>
      </c>
      <c r="B2193">
        <v>535600</v>
      </c>
      <c r="C2193" t="s">
        <v>2</v>
      </c>
      <c r="D2193" t="s">
        <v>12427</v>
      </c>
      <c r="E2193" t="s">
        <v>5</v>
      </c>
      <c r="F2193">
        <v>3018</v>
      </c>
      <c r="G2193">
        <v>2</v>
      </c>
      <c r="H2193">
        <v>1</v>
      </c>
      <c r="I2193">
        <v>1</v>
      </c>
      <c r="J2193">
        <v>154</v>
      </c>
      <c r="K2193">
        <v>1996</v>
      </c>
      <c r="L2193" t="s">
        <v>2346</v>
      </c>
      <c r="M2193" t="s">
        <v>67</v>
      </c>
      <c r="N2193" t="s">
        <v>69</v>
      </c>
      <c r="O2193" s="6" t="str">
        <f>INDEX(lkp_Region,MATCH(tbl_Sales[[#This Row],[Suburb]],lkp_Suburb,0))</f>
        <v>Western Metropolitan</v>
      </c>
      <c r="P2193" s="6">
        <f>MONTH(tbl_Sales[[#This Row],[Date]])</f>
        <v>7</v>
      </c>
      <c r="Q2193" s="6">
        <f>YEAR(tbl_Sales[[#This Row],[Date]])</f>
        <v>2016</v>
      </c>
    </row>
    <row r="2194" spans="1:17" x14ac:dyDescent="0.25">
      <c r="A2194" s="1">
        <v>42566</v>
      </c>
      <c r="B2194">
        <v>410000</v>
      </c>
      <c r="C2194" t="s">
        <v>13</v>
      </c>
      <c r="D2194" t="s">
        <v>12425</v>
      </c>
      <c r="E2194" t="s">
        <v>5</v>
      </c>
      <c r="F2194">
        <v>3204</v>
      </c>
      <c r="G2194">
        <v>2</v>
      </c>
      <c r="H2194">
        <v>1</v>
      </c>
      <c r="I2194">
        <v>1</v>
      </c>
      <c r="J2194">
        <v>0</v>
      </c>
      <c r="K2194">
        <v>1970</v>
      </c>
      <c r="L2194" t="s">
        <v>2347</v>
      </c>
      <c r="M2194" t="s">
        <v>63</v>
      </c>
      <c r="N2194" t="s">
        <v>57</v>
      </c>
      <c r="O2194" s="6" t="str">
        <f>INDEX(lkp_Region,MATCH(tbl_Sales[[#This Row],[Suburb]],lkp_Suburb,0))</f>
        <v>Southern Metropolitan</v>
      </c>
      <c r="P2194" s="6">
        <f>MONTH(tbl_Sales[[#This Row],[Date]])</f>
        <v>7</v>
      </c>
      <c r="Q2194" s="6">
        <f>YEAR(tbl_Sales[[#This Row],[Date]])</f>
        <v>2016</v>
      </c>
    </row>
    <row r="2195" spans="1:17" x14ac:dyDescent="0.25">
      <c r="A2195" s="1">
        <v>42566</v>
      </c>
      <c r="B2195">
        <v>900000</v>
      </c>
      <c r="C2195" t="s">
        <v>2</v>
      </c>
      <c r="D2195" t="s">
        <v>12430</v>
      </c>
      <c r="E2195" t="s">
        <v>5</v>
      </c>
      <c r="F2195">
        <v>3165</v>
      </c>
      <c r="G2195">
        <v>3</v>
      </c>
      <c r="H2195">
        <v>1</v>
      </c>
      <c r="I2195">
        <v>3</v>
      </c>
      <c r="J2195">
        <v>780</v>
      </c>
      <c r="K2195">
        <v>1940</v>
      </c>
      <c r="L2195" t="s">
        <v>2348</v>
      </c>
      <c r="M2195" t="s">
        <v>138</v>
      </c>
      <c r="N2195" t="s">
        <v>57</v>
      </c>
      <c r="O2195" s="6" t="str">
        <f>INDEX(lkp_Region,MATCH(tbl_Sales[[#This Row],[Suburb]],lkp_Suburb,0))</f>
        <v>Southern Metropolitan</v>
      </c>
      <c r="P2195" s="6">
        <f>MONTH(tbl_Sales[[#This Row],[Date]])</f>
        <v>7</v>
      </c>
      <c r="Q2195" s="6">
        <f>YEAR(tbl_Sales[[#This Row],[Date]])</f>
        <v>2016</v>
      </c>
    </row>
    <row r="2196" spans="1:17" x14ac:dyDescent="0.25">
      <c r="A2196" s="1">
        <v>42566</v>
      </c>
      <c r="B2196">
        <v>1015000</v>
      </c>
      <c r="C2196" t="s">
        <v>2</v>
      </c>
      <c r="D2196" t="s">
        <v>12429</v>
      </c>
      <c r="E2196" t="s">
        <v>10</v>
      </c>
      <c r="F2196">
        <v>3165</v>
      </c>
      <c r="G2196">
        <v>4</v>
      </c>
      <c r="H2196">
        <v>2</v>
      </c>
      <c r="I2196">
        <v>3</v>
      </c>
      <c r="J2196">
        <v>625</v>
      </c>
      <c r="K2196">
        <v>1997</v>
      </c>
      <c r="L2196" t="s">
        <v>2349</v>
      </c>
      <c r="M2196" t="s">
        <v>138</v>
      </c>
      <c r="N2196" t="s">
        <v>57</v>
      </c>
      <c r="O2196" s="6" t="str">
        <f>INDEX(lkp_Region,MATCH(tbl_Sales[[#This Row],[Suburb]],lkp_Suburb,0))</f>
        <v>Southern Metropolitan</v>
      </c>
      <c r="P2196" s="6">
        <f>MONTH(tbl_Sales[[#This Row],[Date]])</f>
        <v>7</v>
      </c>
      <c r="Q2196" s="6">
        <f>YEAR(tbl_Sales[[#This Row],[Date]])</f>
        <v>2016</v>
      </c>
    </row>
    <row r="2197" spans="1:17" x14ac:dyDescent="0.25">
      <c r="A2197" s="1">
        <v>42566</v>
      </c>
      <c r="B2197">
        <v>2600000</v>
      </c>
      <c r="C2197" t="s">
        <v>2</v>
      </c>
      <c r="D2197" t="s">
        <v>12427</v>
      </c>
      <c r="E2197" t="s">
        <v>10</v>
      </c>
      <c r="F2197">
        <v>3185</v>
      </c>
      <c r="G2197">
        <v>4</v>
      </c>
      <c r="H2197">
        <v>2</v>
      </c>
      <c r="I2197">
        <v>2</v>
      </c>
      <c r="J2197">
        <v>527</v>
      </c>
      <c r="K2197">
        <v>1880</v>
      </c>
      <c r="L2197" t="s">
        <v>2350</v>
      </c>
      <c r="M2197" t="s">
        <v>136</v>
      </c>
      <c r="N2197" t="s">
        <v>57</v>
      </c>
      <c r="O2197" s="6" t="str">
        <f>INDEX(lkp_Region,MATCH(tbl_Sales[[#This Row],[Suburb]],lkp_Suburb,0))</f>
        <v>Southern Metropolitan</v>
      </c>
      <c r="P2197" s="6">
        <f>MONTH(tbl_Sales[[#This Row],[Date]])</f>
        <v>7</v>
      </c>
      <c r="Q2197" s="6">
        <f>YEAR(tbl_Sales[[#This Row],[Date]])</f>
        <v>2016</v>
      </c>
    </row>
    <row r="2198" spans="1:17" x14ac:dyDescent="0.25">
      <c r="A2198" s="1">
        <v>42566</v>
      </c>
      <c r="B2198">
        <v>415000</v>
      </c>
      <c r="C2198" t="s">
        <v>13</v>
      </c>
      <c r="D2198" t="s">
        <v>12427</v>
      </c>
      <c r="E2198" t="s">
        <v>5</v>
      </c>
      <c r="F2198">
        <v>3073</v>
      </c>
      <c r="G2198">
        <v>2</v>
      </c>
      <c r="H2198">
        <v>1</v>
      </c>
      <c r="I2198">
        <v>1</v>
      </c>
      <c r="J2198">
        <v>189</v>
      </c>
      <c r="K2198">
        <v>2012</v>
      </c>
      <c r="L2198" t="s">
        <v>2351</v>
      </c>
      <c r="M2198" t="s">
        <v>93</v>
      </c>
      <c r="N2198" t="s">
        <v>62</v>
      </c>
      <c r="O2198" s="6" t="str">
        <f>INDEX(lkp_Region,MATCH(tbl_Sales[[#This Row],[Suburb]],lkp_Suburb,0))</f>
        <v>Northern Metropolitan</v>
      </c>
      <c r="P2198" s="6">
        <f>MONTH(tbl_Sales[[#This Row],[Date]])</f>
        <v>7</v>
      </c>
      <c r="Q2198" s="6">
        <f>YEAR(tbl_Sales[[#This Row],[Date]])</f>
        <v>2016</v>
      </c>
    </row>
    <row r="2199" spans="1:17" x14ac:dyDescent="0.25">
      <c r="A2199" s="1">
        <v>42566</v>
      </c>
      <c r="B2199">
        <v>930000</v>
      </c>
      <c r="C2199" t="s">
        <v>2</v>
      </c>
      <c r="D2199" t="s">
        <v>12423</v>
      </c>
      <c r="E2199" t="s">
        <v>5</v>
      </c>
      <c r="F2199">
        <v>3072</v>
      </c>
      <c r="G2199">
        <v>3</v>
      </c>
      <c r="H2199">
        <v>1</v>
      </c>
      <c r="I2199">
        <v>2</v>
      </c>
      <c r="J2199">
        <v>518</v>
      </c>
      <c r="L2199" t="s">
        <v>2352</v>
      </c>
      <c r="M2199" t="s">
        <v>97</v>
      </c>
      <c r="N2199" t="s">
        <v>62</v>
      </c>
      <c r="O2199" s="6" t="str">
        <f>INDEX(lkp_Region,MATCH(tbl_Sales[[#This Row],[Suburb]],lkp_Suburb,0))</f>
        <v>Northern Metropolitan</v>
      </c>
      <c r="P2199" s="6">
        <f>MONTH(tbl_Sales[[#This Row],[Date]])</f>
        <v>7</v>
      </c>
      <c r="Q2199" s="6">
        <f>YEAR(tbl_Sales[[#This Row],[Date]])</f>
        <v>2016</v>
      </c>
    </row>
    <row r="2200" spans="1:17" x14ac:dyDescent="0.25">
      <c r="A2200" s="1">
        <v>42566</v>
      </c>
      <c r="B2200">
        <v>1340000</v>
      </c>
      <c r="C2200" t="s">
        <v>2</v>
      </c>
      <c r="D2200" t="s">
        <v>12432</v>
      </c>
      <c r="E2200" t="s">
        <v>10</v>
      </c>
      <c r="F2200">
        <v>3070</v>
      </c>
      <c r="G2200">
        <v>2</v>
      </c>
      <c r="H2200">
        <v>1</v>
      </c>
      <c r="I2200">
        <v>1</v>
      </c>
      <c r="J2200">
        <v>297</v>
      </c>
      <c r="K2200">
        <v>1910</v>
      </c>
      <c r="L2200" t="s">
        <v>2353</v>
      </c>
      <c r="M2200" t="s">
        <v>271</v>
      </c>
      <c r="N2200" t="s">
        <v>62</v>
      </c>
      <c r="O2200" s="6" t="str">
        <f>INDEX(lkp_Region,MATCH(tbl_Sales[[#This Row],[Suburb]],lkp_Suburb,0))</f>
        <v>Northern Metropolitan</v>
      </c>
      <c r="P2200" s="6">
        <f>MONTH(tbl_Sales[[#This Row],[Date]])</f>
        <v>7</v>
      </c>
      <c r="Q2200" s="6">
        <f>YEAR(tbl_Sales[[#This Row],[Date]])</f>
        <v>2016</v>
      </c>
    </row>
    <row r="2201" spans="1:17" x14ac:dyDescent="0.25">
      <c r="A2201" s="1">
        <v>42566</v>
      </c>
      <c r="B2201">
        <v>2004000</v>
      </c>
      <c r="C2201" t="s">
        <v>2</v>
      </c>
      <c r="D2201" t="s">
        <v>12429</v>
      </c>
      <c r="E2201" t="s">
        <v>10</v>
      </c>
      <c r="F2201">
        <v>3070</v>
      </c>
      <c r="G2201">
        <v>4</v>
      </c>
      <c r="H2201">
        <v>2</v>
      </c>
      <c r="I2201">
        <v>1</v>
      </c>
      <c r="J2201">
        <v>569</v>
      </c>
      <c r="L2201" t="s">
        <v>2354</v>
      </c>
      <c r="M2201" t="s">
        <v>271</v>
      </c>
      <c r="N2201" t="s">
        <v>62</v>
      </c>
      <c r="O2201" s="6" t="str">
        <f>INDEX(lkp_Region,MATCH(tbl_Sales[[#This Row],[Suburb]],lkp_Suburb,0))</f>
        <v>Northern Metropolitan</v>
      </c>
      <c r="P2201" s="6">
        <f>MONTH(tbl_Sales[[#This Row],[Date]])</f>
        <v>7</v>
      </c>
      <c r="Q2201" s="6">
        <f>YEAR(tbl_Sales[[#This Row],[Date]])</f>
        <v>2016</v>
      </c>
    </row>
    <row r="2202" spans="1:17" x14ac:dyDescent="0.25">
      <c r="A2202" s="1">
        <v>42566</v>
      </c>
      <c r="B2202">
        <v>2650000</v>
      </c>
      <c r="C2202" t="s">
        <v>2</v>
      </c>
      <c r="D2202" t="s">
        <v>12429</v>
      </c>
      <c r="E2202" t="s">
        <v>10</v>
      </c>
      <c r="F2202">
        <v>3124</v>
      </c>
      <c r="G2202">
        <v>4</v>
      </c>
      <c r="H2202">
        <v>2</v>
      </c>
      <c r="I2202">
        <v>1</v>
      </c>
      <c r="J2202">
        <v>652</v>
      </c>
      <c r="K2202">
        <v>1890</v>
      </c>
      <c r="L2202" t="s">
        <v>2355</v>
      </c>
      <c r="M2202" t="s">
        <v>209</v>
      </c>
      <c r="N2202" t="s">
        <v>101</v>
      </c>
      <c r="O2202" s="6" t="str">
        <f>INDEX(lkp_Region,MATCH(tbl_Sales[[#This Row],[Suburb]],lkp_Suburb,0))</f>
        <v>Southern Metropolitan</v>
      </c>
      <c r="P2202" s="6">
        <f>MONTH(tbl_Sales[[#This Row],[Date]])</f>
        <v>7</v>
      </c>
      <c r="Q2202" s="6">
        <f>YEAR(tbl_Sales[[#This Row],[Date]])</f>
        <v>2016</v>
      </c>
    </row>
    <row r="2203" spans="1:17" x14ac:dyDescent="0.25">
      <c r="A2203" s="1">
        <v>42566</v>
      </c>
      <c r="B2203">
        <v>2000000</v>
      </c>
      <c r="C2203" t="s">
        <v>2</v>
      </c>
      <c r="D2203" t="s">
        <v>12428</v>
      </c>
      <c r="E2203" t="s">
        <v>5</v>
      </c>
      <c r="F2203">
        <v>3188</v>
      </c>
      <c r="G2203">
        <v>4</v>
      </c>
      <c r="H2203">
        <v>3</v>
      </c>
      <c r="I2203">
        <v>4</v>
      </c>
      <c r="J2203">
        <v>615</v>
      </c>
      <c r="K2203">
        <v>1925</v>
      </c>
      <c r="L2203" t="s">
        <v>2356</v>
      </c>
      <c r="M2203" t="s">
        <v>176</v>
      </c>
      <c r="N2203" t="s">
        <v>107</v>
      </c>
      <c r="O2203" s="6" t="str">
        <f>INDEX(lkp_Region,MATCH(tbl_Sales[[#This Row],[Suburb]],lkp_Suburb,0))</f>
        <v>Southern Metropolitan</v>
      </c>
      <c r="P2203" s="6">
        <f>MONTH(tbl_Sales[[#This Row],[Date]])</f>
        <v>7</v>
      </c>
      <c r="Q2203" s="6">
        <f>YEAR(tbl_Sales[[#This Row],[Date]])</f>
        <v>2016</v>
      </c>
    </row>
    <row r="2204" spans="1:17" x14ac:dyDescent="0.25">
      <c r="A2204" s="1">
        <v>42566</v>
      </c>
      <c r="B2204">
        <v>720000</v>
      </c>
      <c r="C2204" t="s">
        <v>2</v>
      </c>
      <c r="D2204" t="s">
        <v>12430</v>
      </c>
      <c r="E2204" t="s">
        <v>10</v>
      </c>
      <c r="F2204">
        <v>3085</v>
      </c>
      <c r="G2204">
        <v>3</v>
      </c>
      <c r="H2204">
        <v>2</v>
      </c>
      <c r="I2204">
        <v>4</v>
      </c>
      <c r="J2204">
        <v>535</v>
      </c>
      <c r="L2204" t="s">
        <v>2357</v>
      </c>
      <c r="M2204" t="s">
        <v>299</v>
      </c>
      <c r="N2204" t="s">
        <v>150</v>
      </c>
      <c r="O2204" s="6" t="str">
        <f>INDEX(lkp_Region,MATCH(tbl_Sales[[#This Row],[Suburb]],lkp_Suburb,0))</f>
        <v>Northern Metropolitan</v>
      </c>
      <c r="P2204" s="6">
        <f>MONTH(tbl_Sales[[#This Row],[Date]])</f>
        <v>7</v>
      </c>
      <c r="Q2204" s="6">
        <f>YEAR(tbl_Sales[[#This Row],[Date]])</f>
        <v>2016</v>
      </c>
    </row>
    <row r="2205" spans="1:17" x14ac:dyDescent="0.25">
      <c r="A2205" s="1">
        <v>42567</v>
      </c>
      <c r="B2205">
        <v>870000</v>
      </c>
      <c r="C2205" t="s">
        <v>2</v>
      </c>
      <c r="D2205" t="s">
        <v>12427</v>
      </c>
      <c r="E2205" t="s">
        <v>5</v>
      </c>
      <c r="F2205">
        <v>3121</v>
      </c>
      <c r="G2205">
        <v>2</v>
      </c>
      <c r="H2205">
        <v>1</v>
      </c>
      <c r="I2205">
        <v>1</v>
      </c>
      <c r="J2205">
        <v>100</v>
      </c>
      <c r="L2205" t="s">
        <v>2358</v>
      </c>
      <c r="M2205" t="s">
        <v>6</v>
      </c>
      <c r="N2205" t="s">
        <v>8</v>
      </c>
      <c r="O2205" s="6" t="str">
        <f>INDEX(lkp_Region,MATCH(tbl_Sales[[#This Row],[Suburb]],lkp_Suburb,0))</f>
        <v>Northern Metropolitan</v>
      </c>
      <c r="P2205" s="6">
        <f>MONTH(tbl_Sales[[#This Row],[Date]])</f>
        <v>7</v>
      </c>
      <c r="Q2205" s="6">
        <f>YEAR(tbl_Sales[[#This Row],[Date]])</f>
        <v>2016</v>
      </c>
    </row>
    <row r="2206" spans="1:17" x14ac:dyDescent="0.25">
      <c r="A2206" s="1">
        <v>42567</v>
      </c>
      <c r="B2206">
        <v>975000</v>
      </c>
      <c r="C2206" t="s">
        <v>51</v>
      </c>
      <c r="D2206" t="s">
        <v>12429</v>
      </c>
      <c r="E2206" t="s">
        <v>5</v>
      </c>
      <c r="F2206">
        <v>3121</v>
      </c>
      <c r="G2206">
        <v>3</v>
      </c>
      <c r="H2206">
        <v>1</v>
      </c>
      <c r="I2206">
        <v>1</v>
      </c>
      <c r="J2206">
        <v>383</v>
      </c>
      <c r="K2206">
        <v>1993</v>
      </c>
      <c r="L2206" t="s">
        <v>2359</v>
      </c>
      <c r="M2206" t="s">
        <v>6</v>
      </c>
      <c r="N2206" t="s">
        <v>8</v>
      </c>
      <c r="O2206" s="6" t="str">
        <f>INDEX(lkp_Region,MATCH(tbl_Sales[[#This Row],[Suburb]],lkp_Suburb,0))</f>
        <v>Northern Metropolitan</v>
      </c>
      <c r="P2206" s="6">
        <f>MONTH(tbl_Sales[[#This Row],[Date]])</f>
        <v>7</v>
      </c>
      <c r="Q2206" s="6">
        <f>YEAR(tbl_Sales[[#This Row],[Date]])</f>
        <v>2016</v>
      </c>
    </row>
    <row r="2207" spans="1:17" x14ac:dyDescent="0.25">
      <c r="A2207" s="1">
        <v>42567</v>
      </c>
      <c r="B2207">
        <v>1032000</v>
      </c>
      <c r="C2207" t="s">
        <v>2</v>
      </c>
      <c r="D2207" t="s">
        <v>12427</v>
      </c>
      <c r="E2207" t="s">
        <v>10</v>
      </c>
      <c r="F2207">
        <v>3121</v>
      </c>
      <c r="G2207">
        <v>3</v>
      </c>
      <c r="H2207">
        <v>1</v>
      </c>
      <c r="I2207">
        <v>0</v>
      </c>
      <c r="J2207">
        <v>128</v>
      </c>
      <c r="L2207" t="s">
        <v>2360</v>
      </c>
      <c r="M2207" t="s">
        <v>6</v>
      </c>
      <c r="N2207" t="s">
        <v>8</v>
      </c>
      <c r="O2207" s="6" t="str">
        <f>INDEX(lkp_Region,MATCH(tbl_Sales[[#This Row],[Suburb]],lkp_Suburb,0))</f>
        <v>Northern Metropolitan</v>
      </c>
      <c r="P2207" s="6">
        <f>MONTH(tbl_Sales[[#This Row],[Date]])</f>
        <v>7</v>
      </c>
      <c r="Q2207" s="6">
        <f>YEAR(tbl_Sales[[#This Row],[Date]])</f>
        <v>2016</v>
      </c>
    </row>
    <row r="2208" spans="1:17" x14ac:dyDescent="0.25">
      <c r="A2208" s="1">
        <v>42567</v>
      </c>
      <c r="B2208">
        <v>616000</v>
      </c>
      <c r="C2208" t="s">
        <v>13</v>
      </c>
      <c r="D2208" t="s">
        <v>12431</v>
      </c>
      <c r="E2208" t="s">
        <v>10</v>
      </c>
      <c r="F2208">
        <v>3128</v>
      </c>
      <c r="G2208">
        <v>2</v>
      </c>
      <c r="H2208">
        <v>1</v>
      </c>
      <c r="I2208">
        <v>1</v>
      </c>
      <c r="J2208">
        <v>155</v>
      </c>
      <c r="L2208" t="s">
        <v>2361</v>
      </c>
      <c r="M2208" t="s">
        <v>151</v>
      </c>
      <c r="N2208" t="s">
        <v>14</v>
      </c>
      <c r="O2208" s="6" t="str">
        <f>INDEX(lkp_Region,MATCH(tbl_Sales[[#This Row],[Suburb]],lkp_Suburb,0))</f>
        <v>Eastern Metropolitan</v>
      </c>
      <c r="P2208" s="6">
        <f>MONTH(tbl_Sales[[#This Row],[Date]])</f>
        <v>7</v>
      </c>
      <c r="Q2208" s="6">
        <f>YEAR(tbl_Sales[[#This Row],[Date]])</f>
        <v>2016</v>
      </c>
    </row>
    <row r="2209" spans="1:17" x14ac:dyDescent="0.25">
      <c r="A2209" s="1">
        <v>42567</v>
      </c>
      <c r="B2209">
        <v>1021000</v>
      </c>
      <c r="C2209" t="s">
        <v>2</v>
      </c>
      <c r="D2209" t="s">
        <v>12425</v>
      </c>
      <c r="E2209" t="s">
        <v>10</v>
      </c>
      <c r="F2209">
        <v>3181</v>
      </c>
      <c r="G2209">
        <v>2</v>
      </c>
      <c r="H2209">
        <v>1</v>
      </c>
      <c r="I2209">
        <v>1</v>
      </c>
      <c r="J2209">
        <v>175</v>
      </c>
      <c r="L2209" t="s">
        <v>2362</v>
      </c>
      <c r="M2209" t="s">
        <v>302</v>
      </c>
      <c r="N2209" t="s">
        <v>76</v>
      </c>
      <c r="O2209" s="6" t="str">
        <f>INDEX(lkp_Region,MATCH(tbl_Sales[[#This Row],[Suburb]],lkp_Suburb,0))</f>
        <v>Southern Metropolitan</v>
      </c>
      <c r="P2209" s="6">
        <f>MONTH(tbl_Sales[[#This Row],[Date]])</f>
        <v>7</v>
      </c>
      <c r="Q2209" s="6">
        <f>YEAR(tbl_Sales[[#This Row],[Date]])</f>
        <v>2016</v>
      </c>
    </row>
    <row r="2210" spans="1:17" x14ac:dyDescent="0.25">
      <c r="A2210" s="1">
        <v>42567</v>
      </c>
      <c r="B2210">
        <v>1365000</v>
      </c>
      <c r="C2210" t="s">
        <v>2</v>
      </c>
      <c r="D2210" t="s">
        <v>12427</v>
      </c>
      <c r="E2210" t="s">
        <v>10</v>
      </c>
      <c r="F2210">
        <v>3182</v>
      </c>
      <c r="G2210">
        <v>2</v>
      </c>
      <c r="H2210">
        <v>1</v>
      </c>
      <c r="I2210">
        <v>1</v>
      </c>
      <c r="J2210">
        <v>361</v>
      </c>
      <c r="K2210">
        <v>1910</v>
      </c>
      <c r="L2210" t="s">
        <v>2363</v>
      </c>
      <c r="M2210" t="s">
        <v>156</v>
      </c>
      <c r="N2210" t="s">
        <v>26</v>
      </c>
      <c r="O2210" s="6" t="str">
        <f>INDEX(lkp_Region,MATCH(tbl_Sales[[#This Row],[Suburb]],lkp_Suburb,0))</f>
        <v>Southern Metropolitan</v>
      </c>
      <c r="P2210" s="6">
        <f>MONTH(tbl_Sales[[#This Row],[Date]])</f>
        <v>7</v>
      </c>
      <c r="Q2210" s="6">
        <f>YEAR(tbl_Sales[[#This Row],[Date]])</f>
        <v>2016</v>
      </c>
    </row>
    <row r="2211" spans="1:17" x14ac:dyDescent="0.25">
      <c r="A2211" s="1">
        <v>42567</v>
      </c>
      <c r="B2211">
        <v>370000</v>
      </c>
      <c r="C2211" t="s">
        <v>13</v>
      </c>
      <c r="D2211" t="s">
        <v>12429</v>
      </c>
      <c r="E2211" t="s">
        <v>10</v>
      </c>
      <c r="F2211">
        <v>3056</v>
      </c>
      <c r="G2211">
        <v>1</v>
      </c>
      <c r="H2211">
        <v>1</v>
      </c>
      <c r="I2211">
        <v>1</v>
      </c>
      <c r="J2211">
        <v>540</v>
      </c>
      <c r="K2211">
        <v>1970</v>
      </c>
      <c r="L2211" t="s">
        <v>2364</v>
      </c>
      <c r="M2211" t="s">
        <v>117</v>
      </c>
      <c r="N2211" t="s">
        <v>18</v>
      </c>
      <c r="O2211" s="6" t="str">
        <f>INDEX(lkp_Region,MATCH(tbl_Sales[[#This Row],[Suburb]],lkp_Suburb,0))</f>
        <v>Northern Metropolitan</v>
      </c>
      <c r="P2211" s="6">
        <f>MONTH(tbl_Sales[[#This Row],[Date]])</f>
        <v>7</v>
      </c>
      <c r="Q2211" s="6">
        <f>YEAR(tbl_Sales[[#This Row],[Date]])</f>
        <v>2016</v>
      </c>
    </row>
    <row r="2212" spans="1:17" x14ac:dyDescent="0.25">
      <c r="A2212" s="1">
        <v>42567</v>
      </c>
      <c r="B2212">
        <v>585000</v>
      </c>
      <c r="C2212" t="s">
        <v>2</v>
      </c>
      <c r="D2212" t="s">
        <v>12428</v>
      </c>
      <c r="E2212" t="s">
        <v>10</v>
      </c>
      <c r="F2212">
        <v>3060</v>
      </c>
      <c r="G2212">
        <v>3</v>
      </c>
      <c r="H2212">
        <v>1</v>
      </c>
      <c r="I2212">
        <v>1</v>
      </c>
      <c r="J2212">
        <v>605</v>
      </c>
      <c r="K2212">
        <v>1960</v>
      </c>
      <c r="L2212" t="s">
        <v>2365</v>
      </c>
      <c r="M2212" t="s">
        <v>16</v>
      </c>
      <c r="N2212" t="s">
        <v>18</v>
      </c>
      <c r="O2212" s="6" t="str">
        <f>INDEX(lkp_Region,MATCH(tbl_Sales[[#This Row],[Suburb]],lkp_Suburb,0))</f>
        <v>Northern Metropolitan</v>
      </c>
      <c r="P2212" s="6">
        <f>MONTH(tbl_Sales[[#This Row],[Date]])</f>
        <v>7</v>
      </c>
      <c r="Q2212" s="6">
        <f>YEAR(tbl_Sales[[#This Row],[Date]])</f>
        <v>2016</v>
      </c>
    </row>
    <row r="2213" spans="1:17" x14ac:dyDescent="0.25">
      <c r="A2213" s="1">
        <v>42567</v>
      </c>
      <c r="B2213">
        <v>620000</v>
      </c>
      <c r="C2213" t="s">
        <v>13</v>
      </c>
      <c r="D2213" t="s">
        <v>12428</v>
      </c>
      <c r="E2213" t="s">
        <v>10</v>
      </c>
      <c r="F2213">
        <v>3056</v>
      </c>
      <c r="G2213">
        <v>2</v>
      </c>
      <c r="H2213">
        <v>1</v>
      </c>
      <c r="I2213">
        <v>1</v>
      </c>
      <c r="J2213">
        <v>135</v>
      </c>
      <c r="K2213">
        <v>1975</v>
      </c>
      <c r="L2213" t="s">
        <v>2366</v>
      </c>
      <c r="M2213" t="s">
        <v>117</v>
      </c>
      <c r="N2213" t="s">
        <v>18</v>
      </c>
      <c r="O2213" s="6" t="str">
        <f>INDEX(lkp_Region,MATCH(tbl_Sales[[#This Row],[Suburb]],lkp_Suburb,0))</f>
        <v>Northern Metropolitan</v>
      </c>
      <c r="P2213" s="6">
        <f>MONTH(tbl_Sales[[#This Row],[Date]])</f>
        <v>7</v>
      </c>
      <c r="Q2213" s="6">
        <f>YEAR(tbl_Sales[[#This Row],[Date]])</f>
        <v>2016</v>
      </c>
    </row>
    <row r="2214" spans="1:17" x14ac:dyDescent="0.25">
      <c r="A2214" s="1">
        <v>42567</v>
      </c>
      <c r="B2214">
        <v>751000</v>
      </c>
      <c r="C2214" t="s">
        <v>2</v>
      </c>
      <c r="D2214" t="s">
        <v>12425</v>
      </c>
      <c r="E2214" t="s">
        <v>10</v>
      </c>
      <c r="F2214">
        <v>3060</v>
      </c>
      <c r="G2214">
        <v>3</v>
      </c>
      <c r="H2214">
        <v>6</v>
      </c>
      <c r="I2214">
        <v>2</v>
      </c>
      <c r="J2214">
        <v>592</v>
      </c>
      <c r="K2214">
        <v>1960</v>
      </c>
      <c r="L2214" t="s">
        <v>2367</v>
      </c>
      <c r="M2214" t="s">
        <v>16</v>
      </c>
      <c r="N2214" t="s">
        <v>18</v>
      </c>
      <c r="O2214" s="6" t="str">
        <f>INDEX(lkp_Region,MATCH(tbl_Sales[[#This Row],[Suburb]],lkp_Suburb,0))</f>
        <v>Northern Metropolitan</v>
      </c>
      <c r="P2214" s="6">
        <f>MONTH(tbl_Sales[[#This Row],[Date]])</f>
        <v>7</v>
      </c>
      <c r="Q2214" s="6">
        <f>YEAR(tbl_Sales[[#This Row],[Date]])</f>
        <v>2016</v>
      </c>
    </row>
    <row r="2215" spans="1:17" x14ac:dyDescent="0.25">
      <c r="A2215" s="1">
        <v>42567</v>
      </c>
      <c r="B2215">
        <v>500000</v>
      </c>
      <c r="C2215" t="s">
        <v>13</v>
      </c>
      <c r="D2215" t="s">
        <v>12427</v>
      </c>
      <c r="E2215" t="s">
        <v>10</v>
      </c>
      <c r="F2215">
        <v>3034</v>
      </c>
      <c r="G2215">
        <v>3</v>
      </c>
      <c r="H2215">
        <v>1</v>
      </c>
      <c r="I2215">
        <v>1</v>
      </c>
      <c r="J2215">
        <v>260</v>
      </c>
      <c r="K2215">
        <v>1990</v>
      </c>
      <c r="L2215" t="s">
        <v>2368</v>
      </c>
      <c r="M2215" t="s">
        <v>524</v>
      </c>
      <c r="N2215" t="s">
        <v>49</v>
      </c>
      <c r="O2215" s="6" t="str">
        <f>INDEX(lkp_Region,MATCH(tbl_Sales[[#This Row],[Suburb]],lkp_Suburb,0))</f>
        <v>Western Metropolitan</v>
      </c>
      <c r="P2215" s="6">
        <f>MONTH(tbl_Sales[[#This Row],[Date]])</f>
        <v>7</v>
      </c>
      <c r="Q2215" s="6">
        <f>YEAR(tbl_Sales[[#This Row],[Date]])</f>
        <v>2016</v>
      </c>
    </row>
    <row r="2216" spans="1:17" x14ac:dyDescent="0.25">
      <c r="A2216" s="1">
        <v>42567</v>
      </c>
      <c r="B2216">
        <v>590000</v>
      </c>
      <c r="C2216" t="s">
        <v>51</v>
      </c>
      <c r="D2216" t="s">
        <v>12428</v>
      </c>
      <c r="E2216" t="s">
        <v>10</v>
      </c>
      <c r="F2216">
        <v>3040</v>
      </c>
      <c r="G2216">
        <v>2</v>
      </c>
      <c r="H2216">
        <v>1</v>
      </c>
      <c r="I2216">
        <v>1</v>
      </c>
      <c r="J2216">
        <v>0</v>
      </c>
      <c r="K2216">
        <v>1970</v>
      </c>
      <c r="L2216" t="s">
        <v>2369</v>
      </c>
      <c r="M2216" t="s">
        <v>47</v>
      </c>
      <c r="N2216" t="s">
        <v>49</v>
      </c>
      <c r="O2216" s="6" t="str">
        <f>INDEX(lkp_Region,MATCH(tbl_Sales[[#This Row],[Suburb]],lkp_Suburb,0))</f>
        <v>Western Metropolitan</v>
      </c>
      <c r="P2216" s="6">
        <f>MONTH(tbl_Sales[[#This Row],[Date]])</f>
        <v>7</v>
      </c>
      <c r="Q2216" s="6">
        <f>YEAR(tbl_Sales[[#This Row],[Date]])</f>
        <v>2016</v>
      </c>
    </row>
    <row r="2217" spans="1:17" x14ac:dyDescent="0.25">
      <c r="A2217" s="1">
        <v>42567</v>
      </c>
      <c r="B2217">
        <v>712000</v>
      </c>
      <c r="C2217" t="s">
        <v>13</v>
      </c>
      <c r="D2217" t="s">
        <v>12427</v>
      </c>
      <c r="E2217" t="s">
        <v>10</v>
      </c>
      <c r="F2217">
        <v>3041</v>
      </c>
      <c r="G2217">
        <v>3</v>
      </c>
      <c r="H2217">
        <v>2</v>
      </c>
      <c r="I2217">
        <v>2</v>
      </c>
      <c r="J2217">
        <v>189</v>
      </c>
      <c r="K2217">
        <v>2009</v>
      </c>
      <c r="L2217" t="s">
        <v>2370</v>
      </c>
      <c r="M2217" t="s">
        <v>1033</v>
      </c>
      <c r="N2217" t="s">
        <v>49</v>
      </c>
      <c r="O2217" s="6" t="str">
        <f>INDEX(lkp_Region,MATCH(tbl_Sales[[#This Row],[Suburb]],lkp_Suburb,0))</f>
        <v>Western Metropolitan</v>
      </c>
      <c r="P2217" s="6">
        <f>MONTH(tbl_Sales[[#This Row],[Date]])</f>
        <v>7</v>
      </c>
      <c r="Q2217" s="6">
        <f>YEAR(tbl_Sales[[#This Row],[Date]])</f>
        <v>2016</v>
      </c>
    </row>
    <row r="2218" spans="1:17" x14ac:dyDescent="0.25">
      <c r="A2218" s="1">
        <v>42567</v>
      </c>
      <c r="B2218">
        <v>970000</v>
      </c>
      <c r="C2218" t="s">
        <v>2</v>
      </c>
      <c r="D2218" t="s">
        <v>12427</v>
      </c>
      <c r="E2218" t="s">
        <v>10</v>
      </c>
      <c r="F2218">
        <v>3032</v>
      </c>
      <c r="G2218">
        <v>3</v>
      </c>
      <c r="H2218">
        <v>1</v>
      </c>
      <c r="I2218">
        <v>1</v>
      </c>
      <c r="J2218">
        <v>194</v>
      </c>
      <c r="L2218" t="s">
        <v>2371</v>
      </c>
      <c r="M2218" t="s">
        <v>160</v>
      </c>
      <c r="N2218" t="s">
        <v>49</v>
      </c>
      <c r="O2218" s="6" t="str">
        <f>INDEX(lkp_Region,MATCH(tbl_Sales[[#This Row],[Suburb]],lkp_Suburb,0))</f>
        <v>Western Metropolitan</v>
      </c>
      <c r="P2218" s="6">
        <f>MONTH(tbl_Sales[[#This Row],[Date]])</f>
        <v>7</v>
      </c>
      <c r="Q2218" s="6">
        <f>YEAR(tbl_Sales[[#This Row],[Date]])</f>
        <v>2016</v>
      </c>
    </row>
    <row r="2219" spans="1:17" x14ac:dyDescent="0.25">
      <c r="A2219" s="1">
        <v>42567</v>
      </c>
      <c r="B2219">
        <v>2120000</v>
      </c>
      <c r="C2219" t="s">
        <v>2</v>
      </c>
      <c r="D2219" t="s">
        <v>12429</v>
      </c>
      <c r="E2219" t="s">
        <v>10</v>
      </c>
      <c r="F2219">
        <v>3166</v>
      </c>
      <c r="G2219">
        <v>4</v>
      </c>
      <c r="H2219">
        <v>2</v>
      </c>
      <c r="I2219">
        <v>2</v>
      </c>
      <c r="J2219">
        <v>847</v>
      </c>
      <c r="K2219">
        <v>1925</v>
      </c>
      <c r="L2219" t="s">
        <v>2372</v>
      </c>
      <c r="M2219" t="s">
        <v>262</v>
      </c>
      <c r="N2219" t="s">
        <v>31</v>
      </c>
      <c r="O2219" s="6" t="str">
        <f>INDEX(lkp_Region,MATCH(tbl_Sales[[#This Row],[Suburb]],lkp_Suburb,0))</f>
        <v>Southern Metropolitan</v>
      </c>
      <c r="P2219" s="6">
        <f>MONTH(tbl_Sales[[#This Row],[Date]])</f>
        <v>7</v>
      </c>
      <c r="Q2219" s="6">
        <f>YEAR(tbl_Sales[[#This Row],[Date]])</f>
        <v>2016</v>
      </c>
    </row>
    <row r="2220" spans="1:17" x14ac:dyDescent="0.25">
      <c r="A2220" s="1">
        <v>42567</v>
      </c>
      <c r="B2220">
        <v>910000</v>
      </c>
      <c r="C2220" t="s">
        <v>13</v>
      </c>
      <c r="D2220" t="s">
        <v>12424</v>
      </c>
      <c r="E2220" t="s">
        <v>10</v>
      </c>
      <c r="F2220">
        <v>3141</v>
      </c>
      <c r="G2220">
        <v>2</v>
      </c>
      <c r="H2220">
        <v>1</v>
      </c>
      <c r="I2220">
        <v>0</v>
      </c>
      <c r="J2220">
        <v>0</v>
      </c>
      <c r="L2220" t="s">
        <v>2373</v>
      </c>
      <c r="M2220" t="s">
        <v>111</v>
      </c>
      <c r="N2220" t="s">
        <v>88</v>
      </c>
      <c r="O2220" s="6" t="str">
        <f>INDEX(lkp_Region,MATCH(tbl_Sales[[#This Row],[Suburb]],lkp_Suburb,0))</f>
        <v>Southern Metropolitan</v>
      </c>
      <c r="P2220" s="6">
        <f>MONTH(tbl_Sales[[#This Row],[Date]])</f>
        <v>7</v>
      </c>
      <c r="Q2220" s="6">
        <f>YEAR(tbl_Sales[[#This Row],[Date]])</f>
        <v>2016</v>
      </c>
    </row>
    <row r="2221" spans="1:17" x14ac:dyDescent="0.25">
      <c r="A2221" s="1">
        <v>42567</v>
      </c>
      <c r="B2221">
        <v>917000</v>
      </c>
      <c r="C2221" t="s">
        <v>51</v>
      </c>
      <c r="D2221" t="s">
        <v>12427</v>
      </c>
      <c r="E2221" t="s">
        <v>10</v>
      </c>
      <c r="F2221">
        <v>3189</v>
      </c>
      <c r="G2221">
        <v>3</v>
      </c>
      <c r="H2221">
        <v>2</v>
      </c>
      <c r="I2221">
        <v>2</v>
      </c>
      <c r="J2221">
        <v>472</v>
      </c>
      <c r="K2221">
        <v>2001</v>
      </c>
      <c r="L2221" t="s">
        <v>2374</v>
      </c>
      <c r="M2221" t="s">
        <v>70</v>
      </c>
      <c r="N2221" t="s">
        <v>45</v>
      </c>
      <c r="O2221" s="6" t="str">
        <f>INDEX(lkp_Region,MATCH(tbl_Sales[[#This Row],[Suburb]],lkp_Suburb,0))</f>
        <v>Southern Metropolitan</v>
      </c>
      <c r="P2221" s="6">
        <f>MONTH(tbl_Sales[[#This Row],[Date]])</f>
        <v>7</v>
      </c>
      <c r="Q2221" s="6">
        <f>YEAR(tbl_Sales[[#This Row],[Date]])</f>
        <v>2016</v>
      </c>
    </row>
    <row r="2222" spans="1:17" x14ac:dyDescent="0.25">
      <c r="A2222" s="1">
        <v>42567</v>
      </c>
      <c r="B2222">
        <v>450000</v>
      </c>
      <c r="C2222" t="s">
        <v>13</v>
      </c>
      <c r="D2222" t="s">
        <v>12427</v>
      </c>
      <c r="E2222" t="s">
        <v>5</v>
      </c>
      <c r="F2222">
        <v>3204</v>
      </c>
      <c r="G2222">
        <v>2</v>
      </c>
      <c r="H2222">
        <v>1</v>
      </c>
      <c r="I2222">
        <v>1</v>
      </c>
      <c r="J2222">
        <v>0</v>
      </c>
      <c r="K2222">
        <v>2005</v>
      </c>
      <c r="L2222" t="s">
        <v>2375</v>
      </c>
      <c r="M2222" t="s">
        <v>63</v>
      </c>
      <c r="N2222" t="s">
        <v>57</v>
      </c>
      <c r="O2222" s="6" t="str">
        <f>INDEX(lkp_Region,MATCH(tbl_Sales[[#This Row],[Suburb]],lkp_Suburb,0))</f>
        <v>Southern Metropolitan</v>
      </c>
      <c r="P2222" s="6">
        <f>MONTH(tbl_Sales[[#This Row],[Date]])</f>
        <v>7</v>
      </c>
      <c r="Q2222" s="6">
        <f>YEAR(tbl_Sales[[#This Row],[Date]])</f>
        <v>2016</v>
      </c>
    </row>
    <row r="2223" spans="1:17" x14ac:dyDescent="0.25">
      <c r="A2223" s="1">
        <v>42567</v>
      </c>
      <c r="B2223">
        <v>520500</v>
      </c>
      <c r="C2223" t="s">
        <v>13</v>
      </c>
      <c r="D2223" t="s">
        <v>12425</v>
      </c>
      <c r="E2223" t="s">
        <v>10</v>
      </c>
      <c r="F2223">
        <v>3161</v>
      </c>
      <c r="G2223">
        <v>2</v>
      </c>
      <c r="H2223">
        <v>1</v>
      </c>
      <c r="I2223">
        <v>1</v>
      </c>
      <c r="J2223">
        <v>0</v>
      </c>
      <c r="L2223" t="s">
        <v>2376</v>
      </c>
      <c r="M2223" t="s">
        <v>338</v>
      </c>
      <c r="N2223" t="s">
        <v>57</v>
      </c>
      <c r="O2223" s="6" t="str">
        <f>INDEX(lkp_Region,MATCH(tbl_Sales[[#This Row],[Suburb]],lkp_Suburb,0))</f>
        <v>Southern Metropolitan</v>
      </c>
      <c r="P2223" s="6">
        <f>MONTH(tbl_Sales[[#This Row],[Date]])</f>
        <v>7</v>
      </c>
      <c r="Q2223" s="6">
        <f>YEAR(tbl_Sales[[#This Row],[Date]])</f>
        <v>2016</v>
      </c>
    </row>
    <row r="2224" spans="1:17" x14ac:dyDescent="0.25">
      <c r="A2224" s="1">
        <v>42567</v>
      </c>
      <c r="B2224">
        <v>920000</v>
      </c>
      <c r="C2224" t="s">
        <v>13</v>
      </c>
      <c r="D2224" t="s">
        <v>12429</v>
      </c>
      <c r="E2224" t="s">
        <v>5</v>
      </c>
      <c r="F2224">
        <v>3163</v>
      </c>
      <c r="G2224">
        <v>3</v>
      </c>
      <c r="H2224">
        <v>2</v>
      </c>
      <c r="I2224">
        <v>1</v>
      </c>
      <c r="J2224">
        <v>283</v>
      </c>
      <c r="K2224">
        <v>2005</v>
      </c>
      <c r="L2224" t="s">
        <v>2377</v>
      </c>
      <c r="M2224" t="s">
        <v>201</v>
      </c>
      <c r="N2224" t="s">
        <v>57</v>
      </c>
      <c r="O2224" s="6" t="str">
        <f>INDEX(lkp_Region,MATCH(tbl_Sales[[#This Row],[Suburb]],lkp_Suburb,0))</f>
        <v>Southern Metropolitan</v>
      </c>
      <c r="P2224" s="6">
        <f>MONTH(tbl_Sales[[#This Row],[Date]])</f>
        <v>7</v>
      </c>
      <c r="Q2224" s="6">
        <f>YEAR(tbl_Sales[[#This Row],[Date]])</f>
        <v>2016</v>
      </c>
    </row>
    <row r="2225" spans="1:17" x14ac:dyDescent="0.25">
      <c r="A2225" s="1">
        <v>42567</v>
      </c>
      <c r="B2225">
        <v>940000</v>
      </c>
      <c r="C2225" t="s">
        <v>2</v>
      </c>
      <c r="D2225" t="s">
        <v>12429</v>
      </c>
      <c r="E2225" t="s">
        <v>5</v>
      </c>
      <c r="F2225">
        <v>3204</v>
      </c>
      <c r="G2225">
        <v>3</v>
      </c>
      <c r="H2225">
        <v>1</v>
      </c>
      <c r="I2225">
        <v>1</v>
      </c>
      <c r="J2225">
        <v>397</v>
      </c>
      <c r="K2225">
        <v>1940</v>
      </c>
      <c r="L2225" t="s">
        <v>2378</v>
      </c>
      <c r="M2225" t="s">
        <v>63</v>
      </c>
      <c r="N2225" t="s">
        <v>57</v>
      </c>
      <c r="O2225" s="6" t="str">
        <f>INDEX(lkp_Region,MATCH(tbl_Sales[[#This Row],[Suburb]],lkp_Suburb,0))</f>
        <v>Southern Metropolitan</v>
      </c>
      <c r="P2225" s="6">
        <f>MONTH(tbl_Sales[[#This Row],[Date]])</f>
        <v>7</v>
      </c>
      <c r="Q2225" s="6">
        <f>YEAR(tbl_Sales[[#This Row],[Date]])</f>
        <v>2016</v>
      </c>
    </row>
    <row r="2226" spans="1:17" x14ac:dyDescent="0.25">
      <c r="A2226" s="1">
        <v>42567</v>
      </c>
      <c r="B2226">
        <v>1340000</v>
      </c>
      <c r="C2226" t="s">
        <v>2</v>
      </c>
      <c r="D2226" t="s">
        <v>12429</v>
      </c>
      <c r="E2226" t="s">
        <v>10</v>
      </c>
      <c r="F2226">
        <v>3162</v>
      </c>
      <c r="G2226">
        <v>2</v>
      </c>
      <c r="H2226">
        <v>1</v>
      </c>
      <c r="I2226">
        <v>1</v>
      </c>
      <c r="J2226">
        <v>505</v>
      </c>
      <c r="K2226">
        <v>1940</v>
      </c>
      <c r="L2226" t="s">
        <v>2379</v>
      </c>
      <c r="M2226" t="s">
        <v>569</v>
      </c>
      <c r="N2226" t="s">
        <v>57</v>
      </c>
      <c r="O2226" s="6" t="str">
        <f>INDEX(lkp_Region,MATCH(tbl_Sales[[#This Row],[Suburb]],lkp_Suburb,0))</f>
        <v>Southern Metropolitan</v>
      </c>
      <c r="P2226" s="6">
        <f>MONTH(tbl_Sales[[#This Row],[Date]])</f>
        <v>7</v>
      </c>
      <c r="Q2226" s="6">
        <f>YEAR(tbl_Sales[[#This Row],[Date]])</f>
        <v>2016</v>
      </c>
    </row>
    <row r="2227" spans="1:17" x14ac:dyDescent="0.25">
      <c r="A2227" s="1">
        <v>42567</v>
      </c>
      <c r="B2227">
        <v>335000</v>
      </c>
      <c r="C2227" t="s">
        <v>13</v>
      </c>
      <c r="D2227" t="s">
        <v>12427</v>
      </c>
      <c r="E2227" t="s">
        <v>10</v>
      </c>
      <c r="F2227">
        <v>3073</v>
      </c>
      <c r="G2227">
        <v>2</v>
      </c>
      <c r="H2227">
        <v>1</v>
      </c>
      <c r="I2227">
        <v>1</v>
      </c>
      <c r="J2227">
        <v>0</v>
      </c>
      <c r="K2227">
        <v>2012</v>
      </c>
      <c r="L2227" t="s">
        <v>2380</v>
      </c>
      <c r="M2227" t="s">
        <v>93</v>
      </c>
      <c r="N2227" t="s">
        <v>62</v>
      </c>
      <c r="O2227" s="6" t="str">
        <f>INDEX(lkp_Region,MATCH(tbl_Sales[[#This Row],[Suburb]],lkp_Suburb,0))</f>
        <v>Northern Metropolitan</v>
      </c>
      <c r="P2227" s="6">
        <f>MONTH(tbl_Sales[[#This Row],[Date]])</f>
        <v>7</v>
      </c>
      <c r="Q2227" s="6">
        <f>YEAR(tbl_Sales[[#This Row],[Date]])</f>
        <v>2016</v>
      </c>
    </row>
    <row r="2228" spans="1:17" x14ac:dyDescent="0.25">
      <c r="A2228" s="1">
        <v>42567</v>
      </c>
      <c r="B2228">
        <v>430000</v>
      </c>
      <c r="C2228" t="s">
        <v>13</v>
      </c>
      <c r="D2228" t="s">
        <v>12423</v>
      </c>
      <c r="E2228" t="s">
        <v>10</v>
      </c>
      <c r="F2228">
        <v>3073</v>
      </c>
      <c r="G2228">
        <v>2</v>
      </c>
      <c r="H2228">
        <v>1</v>
      </c>
      <c r="I2228">
        <v>1</v>
      </c>
      <c r="J2228">
        <v>152</v>
      </c>
      <c r="L2228" t="s">
        <v>2381</v>
      </c>
      <c r="M2228" t="s">
        <v>93</v>
      </c>
      <c r="N2228" t="s">
        <v>62</v>
      </c>
      <c r="O2228" s="6" t="str">
        <f>INDEX(lkp_Region,MATCH(tbl_Sales[[#This Row],[Suburb]],lkp_Suburb,0))</f>
        <v>Northern Metropolitan</v>
      </c>
      <c r="P2228" s="6">
        <f>MONTH(tbl_Sales[[#This Row],[Date]])</f>
        <v>7</v>
      </c>
      <c r="Q2228" s="6">
        <f>YEAR(tbl_Sales[[#This Row],[Date]])</f>
        <v>2016</v>
      </c>
    </row>
    <row r="2229" spans="1:17" x14ac:dyDescent="0.25">
      <c r="A2229" s="1">
        <v>42567</v>
      </c>
      <c r="B2229">
        <v>805000</v>
      </c>
      <c r="C2229" t="s">
        <v>2</v>
      </c>
      <c r="D2229" t="s">
        <v>12429</v>
      </c>
      <c r="E2229" t="s">
        <v>10</v>
      </c>
      <c r="F2229">
        <v>3072</v>
      </c>
      <c r="G2229">
        <v>3</v>
      </c>
      <c r="H2229">
        <v>1</v>
      </c>
      <c r="I2229">
        <v>2</v>
      </c>
      <c r="J2229">
        <v>468</v>
      </c>
      <c r="L2229" t="s">
        <v>2382</v>
      </c>
      <c r="M2229" t="s">
        <v>97</v>
      </c>
      <c r="N2229" t="s">
        <v>62</v>
      </c>
      <c r="O2229" s="6" t="str">
        <f>INDEX(lkp_Region,MATCH(tbl_Sales[[#This Row],[Suburb]],lkp_Suburb,0))</f>
        <v>Northern Metropolitan</v>
      </c>
      <c r="P2229" s="6">
        <f>MONTH(tbl_Sales[[#This Row],[Date]])</f>
        <v>7</v>
      </c>
      <c r="Q2229" s="6">
        <f>YEAR(tbl_Sales[[#This Row],[Date]])</f>
        <v>2016</v>
      </c>
    </row>
    <row r="2230" spans="1:17" x14ac:dyDescent="0.25">
      <c r="A2230" s="1">
        <v>42567</v>
      </c>
      <c r="B2230">
        <v>810000</v>
      </c>
      <c r="C2230" t="s">
        <v>13</v>
      </c>
      <c r="D2230" t="s">
        <v>12429</v>
      </c>
      <c r="E2230" t="s">
        <v>5</v>
      </c>
      <c r="F2230">
        <v>3070</v>
      </c>
      <c r="G2230">
        <v>3</v>
      </c>
      <c r="H2230">
        <v>1</v>
      </c>
      <c r="I2230">
        <v>2</v>
      </c>
      <c r="J2230">
        <v>150</v>
      </c>
      <c r="K2230">
        <v>2000</v>
      </c>
      <c r="L2230" t="s">
        <v>2383</v>
      </c>
      <c r="M2230" t="s">
        <v>271</v>
      </c>
      <c r="N2230" t="s">
        <v>62</v>
      </c>
      <c r="O2230" s="6" t="str">
        <f>INDEX(lkp_Region,MATCH(tbl_Sales[[#This Row],[Suburb]],lkp_Suburb,0))</f>
        <v>Northern Metropolitan</v>
      </c>
      <c r="P2230" s="6">
        <f>MONTH(tbl_Sales[[#This Row],[Date]])</f>
        <v>7</v>
      </c>
      <c r="Q2230" s="6">
        <f>YEAR(tbl_Sales[[#This Row],[Date]])</f>
        <v>2016</v>
      </c>
    </row>
    <row r="2231" spans="1:17" x14ac:dyDescent="0.25">
      <c r="A2231" s="1">
        <v>42567</v>
      </c>
      <c r="B2231">
        <v>870000</v>
      </c>
      <c r="C2231" t="s">
        <v>51</v>
      </c>
      <c r="D2231" t="s">
        <v>12428</v>
      </c>
      <c r="E2231" t="s">
        <v>10</v>
      </c>
      <c r="F2231">
        <v>3187</v>
      </c>
      <c r="G2231">
        <v>3</v>
      </c>
      <c r="H2231">
        <v>2</v>
      </c>
      <c r="I2231">
        <v>2</v>
      </c>
      <c r="J2231">
        <v>158</v>
      </c>
      <c r="L2231" t="s">
        <v>2384</v>
      </c>
      <c r="M2231" t="s">
        <v>346</v>
      </c>
      <c r="N2231" t="s">
        <v>107</v>
      </c>
      <c r="O2231" s="6" t="str">
        <f>INDEX(lkp_Region,MATCH(tbl_Sales[[#This Row],[Suburb]],lkp_Suburb,0))</f>
        <v>Southern Metropolitan</v>
      </c>
      <c r="P2231" s="6">
        <f>MONTH(tbl_Sales[[#This Row],[Date]])</f>
        <v>7</v>
      </c>
      <c r="Q2231" s="6">
        <f>YEAR(tbl_Sales[[#This Row],[Date]])</f>
        <v>2016</v>
      </c>
    </row>
    <row r="2232" spans="1:17" x14ac:dyDescent="0.25">
      <c r="A2232" s="1">
        <v>42567</v>
      </c>
      <c r="B2232">
        <v>1150000</v>
      </c>
      <c r="C2232" t="s">
        <v>51</v>
      </c>
      <c r="D2232" t="s">
        <v>12432</v>
      </c>
      <c r="E2232" t="s">
        <v>10</v>
      </c>
      <c r="F2232">
        <v>3188</v>
      </c>
      <c r="G2232">
        <v>3</v>
      </c>
      <c r="H2232">
        <v>2</v>
      </c>
      <c r="I2232">
        <v>1</v>
      </c>
      <c r="J2232">
        <v>0</v>
      </c>
      <c r="K2232">
        <v>2005</v>
      </c>
      <c r="L2232" t="s">
        <v>2385</v>
      </c>
      <c r="M2232" t="s">
        <v>278</v>
      </c>
      <c r="N2232" t="s">
        <v>107</v>
      </c>
      <c r="O2232" s="6" t="str">
        <f>INDEX(lkp_Region,MATCH(tbl_Sales[[#This Row],[Suburb]],lkp_Suburb,0))</f>
        <v>Southern Metropolitan</v>
      </c>
      <c r="P2232" s="6">
        <f>MONTH(tbl_Sales[[#This Row],[Date]])</f>
        <v>7</v>
      </c>
      <c r="Q2232" s="6">
        <f>YEAR(tbl_Sales[[#This Row],[Date]])</f>
        <v>2016</v>
      </c>
    </row>
    <row r="2233" spans="1:17" x14ac:dyDescent="0.25">
      <c r="A2233" s="1">
        <v>42567</v>
      </c>
      <c r="B2233">
        <v>2030000</v>
      </c>
      <c r="C2233" t="s">
        <v>2</v>
      </c>
      <c r="D2233" t="s">
        <v>12424</v>
      </c>
      <c r="E2233" t="s">
        <v>10</v>
      </c>
      <c r="F2233">
        <v>3186</v>
      </c>
      <c r="G2233">
        <v>3</v>
      </c>
      <c r="H2233">
        <v>2</v>
      </c>
      <c r="I2233">
        <v>2</v>
      </c>
      <c r="J2233">
        <v>366</v>
      </c>
      <c r="L2233" t="s">
        <v>2386</v>
      </c>
      <c r="M2233" t="s">
        <v>105</v>
      </c>
      <c r="N2233" t="s">
        <v>107</v>
      </c>
      <c r="O2233" s="6" t="str">
        <f>INDEX(lkp_Region,MATCH(tbl_Sales[[#This Row],[Suburb]],lkp_Suburb,0))</f>
        <v>Southern Metropolitan</v>
      </c>
      <c r="P2233" s="6">
        <f>MONTH(tbl_Sales[[#This Row],[Date]])</f>
        <v>7</v>
      </c>
      <c r="Q2233" s="6">
        <f>YEAR(tbl_Sales[[#This Row],[Date]])</f>
        <v>2016</v>
      </c>
    </row>
    <row r="2234" spans="1:17" x14ac:dyDescent="0.25">
      <c r="A2234" s="1">
        <v>42567</v>
      </c>
      <c r="B2234">
        <v>636000</v>
      </c>
      <c r="C2234" t="s">
        <v>2</v>
      </c>
      <c r="D2234" t="s">
        <v>12423</v>
      </c>
      <c r="E2234" t="s">
        <v>10</v>
      </c>
      <c r="F2234">
        <v>3081</v>
      </c>
      <c r="G2234">
        <v>1</v>
      </c>
      <c r="H2234">
        <v>1</v>
      </c>
      <c r="I2234">
        <v>1</v>
      </c>
      <c r="J2234">
        <v>588</v>
      </c>
      <c r="L2234" t="s">
        <v>2387</v>
      </c>
      <c r="M2234" t="s">
        <v>148</v>
      </c>
      <c r="N2234" t="s">
        <v>150</v>
      </c>
      <c r="O2234" s="6" t="str">
        <f>INDEX(lkp_Region,MATCH(tbl_Sales[[#This Row],[Suburb]],lkp_Suburb,0))</f>
        <v>Eastern Metropolitan</v>
      </c>
      <c r="P2234" s="6">
        <f>MONTH(tbl_Sales[[#This Row],[Date]])</f>
        <v>7</v>
      </c>
      <c r="Q2234" s="6">
        <f>YEAR(tbl_Sales[[#This Row],[Date]])</f>
        <v>2016</v>
      </c>
    </row>
    <row r="2235" spans="1:17" x14ac:dyDescent="0.25">
      <c r="A2235" s="1">
        <v>42568</v>
      </c>
      <c r="B2235">
        <v>890000</v>
      </c>
      <c r="C2235" t="s">
        <v>2</v>
      </c>
      <c r="D2235" t="s">
        <v>12426</v>
      </c>
      <c r="E2235" t="s">
        <v>10</v>
      </c>
      <c r="F2235">
        <v>3066</v>
      </c>
      <c r="G2235">
        <v>2</v>
      </c>
      <c r="H2235">
        <v>1</v>
      </c>
      <c r="I2235">
        <v>1</v>
      </c>
      <c r="J2235">
        <v>178</v>
      </c>
      <c r="K2235">
        <v>1900</v>
      </c>
      <c r="L2235" t="s">
        <v>2388</v>
      </c>
      <c r="M2235" t="s">
        <v>216</v>
      </c>
      <c r="N2235" t="s">
        <v>8</v>
      </c>
      <c r="O2235" s="6" t="str">
        <f>INDEX(lkp_Region,MATCH(tbl_Sales[[#This Row],[Suburb]],lkp_Suburb,0))</f>
        <v>Northern Metropolitan</v>
      </c>
      <c r="P2235" s="6">
        <f>MONTH(tbl_Sales[[#This Row],[Date]])</f>
        <v>7</v>
      </c>
      <c r="Q2235" s="6">
        <f>YEAR(tbl_Sales[[#This Row],[Date]])</f>
        <v>2016</v>
      </c>
    </row>
    <row r="2236" spans="1:17" x14ac:dyDescent="0.25">
      <c r="A2236" s="1">
        <v>42568</v>
      </c>
      <c r="B2236">
        <v>1152500</v>
      </c>
      <c r="C2236" t="s">
        <v>2</v>
      </c>
      <c r="D2236" t="s">
        <v>12427</v>
      </c>
      <c r="E2236" t="s">
        <v>10</v>
      </c>
      <c r="F2236">
        <v>3121</v>
      </c>
      <c r="G2236">
        <v>3</v>
      </c>
      <c r="H2236">
        <v>2</v>
      </c>
      <c r="I2236">
        <v>1</v>
      </c>
      <c r="J2236">
        <v>78</v>
      </c>
      <c r="L2236" t="s">
        <v>2389</v>
      </c>
      <c r="M2236" t="s">
        <v>6</v>
      </c>
      <c r="N2236" t="s">
        <v>8</v>
      </c>
      <c r="O2236" s="6" t="str">
        <f>INDEX(lkp_Region,MATCH(tbl_Sales[[#This Row],[Suburb]],lkp_Suburb,0))</f>
        <v>Northern Metropolitan</v>
      </c>
      <c r="P2236" s="6">
        <f>MONTH(tbl_Sales[[#This Row],[Date]])</f>
        <v>7</v>
      </c>
      <c r="Q2236" s="6">
        <f>YEAR(tbl_Sales[[#This Row],[Date]])</f>
        <v>2016</v>
      </c>
    </row>
    <row r="2237" spans="1:17" x14ac:dyDescent="0.25">
      <c r="A2237" s="1">
        <v>42568</v>
      </c>
      <c r="B2237">
        <v>460000</v>
      </c>
      <c r="C2237" t="s">
        <v>13</v>
      </c>
      <c r="D2237" t="s">
        <v>12428</v>
      </c>
      <c r="E2237" t="s">
        <v>5</v>
      </c>
      <c r="F2237">
        <v>3142</v>
      </c>
      <c r="G2237">
        <v>1</v>
      </c>
      <c r="H2237">
        <v>1</v>
      </c>
      <c r="I2237">
        <v>1</v>
      </c>
      <c r="J2237">
        <v>0</v>
      </c>
      <c r="L2237" t="s">
        <v>2390</v>
      </c>
      <c r="M2237" t="s">
        <v>109</v>
      </c>
      <c r="N2237" t="s">
        <v>76</v>
      </c>
      <c r="O2237" s="6" t="str">
        <f>INDEX(lkp_Region,MATCH(tbl_Sales[[#This Row],[Suburb]],lkp_Suburb,0))</f>
        <v>Southern Metropolitan</v>
      </c>
      <c r="P2237" s="6">
        <f>MONTH(tbl_Sales[[#This Row],[Date]])</f>
        <v>7</v>
      </c>
      <c r="Q2237" s="6">
        <f>YEAR(tbl_Sales[[#This Row],[Date]])</f>
        <v>2016</v>
      </c>
    </row>
    <row r="2238" spans="1:17" x14ac:dyDescent="0.25">
      <c r="A2238" s="1">
        <v>42568</v>
      </c>
      <c r="B2238">
        <v>1370000</v>
      </c>
      <c r="C2238" t="s">
        <v>51</v>
      </c>
      <c r="D2238" t="s">
        <v>12429</v>
      </c>
      <c r="E2238" t="s">
        <v>10</v>
      </c>
      <c r="F2238">
        <v>3145</v>
      </c>
      <c r="G2238">
        <v>3</v>
      </c>
      <c r="H2238">
        <v>2</v>
      </c>
      <c r="I2238">
        <v>2</v>
      </c>
      <c r="J2238">
        <v>323</v>
      </c>
      <c r="L2238" t="s">
        <v>2391</v>
      </c>
      <c r="M2238" t="s">
        <v>74</v>
      </c>
      <c r="N2238" t="s">
        <v>76</v>
      </c>
      <c r="O2238" s="6" t="str">
        <f>INDEX(lkp_Region,MATCH(tbl_Sales[[#This Row],[Suburb]],lkp_Suburb,0))</f>
        <v>Southern Metropolitan</v>
      </c>
      <c r="P2238" s="6">
        <f>MONTH(tbl_Sales[[#This Row],[Date]])</f>
        <v>7</v>
      </c>
      <c r="Q2238" s="6">
        <f>YEAR(tbl_Sales[[#This Row],[Date]])</f>
        <v>2016</v>
      </c>
    </row>
    <row r="2239" spans="1:17" x14ac:dyDescent="0.25">
      <c r="A2239" s="1">
        <v>42568</v>
      </c>
      <c r="B2239">
        <v>670000</v>
      </c>
      <c r="C2239" t="s">
        <v>13</v>
      </c>
      <c r="D2239" t="s">
        <v>12427</v>
      </c>
      <c r="E2239" t="s">
        <v>10</v>
      </c>
      <c r="F2239">
        <v>3207</v>
      </c>
      <c r="G2239">
        <v>2</v>
      </c>
      <c r="H2239">
        <v>1</v>
      </c>
      <c r="I2239">
        <v>1</v>
      </c>
      <c r="J2239">
        <v>0</v>
      </c>
      <c r="K2239">
        <v>2006</v>
      </c>
      <c r="L2239" t="s">
        <v>2392</v>
      </c>
      <c r="M2239" t="s">
        <v>24</v>
      </c>
      <c r="N2239" t="s">
        <v>26</v>
      </c>
      <c r="O2239" s="6" t="str">
        <f>INDEX(lkp_Region,MATCH(tbl_Sales[[#This Row],[Suburb]],lkp_Suburb,0))</f>
        <v>Southern Metropolitan</v>
      </c>
      <c r="P2239" s="6">
        <f>MONTH(tbl_Sales[[#This Row],[Date]])</f>
        <v>7</v>
      </c>
      <c r="Q2239" s="6">
        <f>YEAR(tbl_Sales[[#This Row],[Date]])</f>
        <v>2016</v>
      </c>
    </row>
    <row r="2240" spans="1:17" x14ac:dyDescent="0.25">
      <c r="A2240" s="1">
        <v>42568</v>
      </c>
      <c r="B2240">
        <v>2720000</v>
      </c>
      <c r="C2240" t="s">
        <v>2</v>
      </c>
      <c r="D2240" t="s">
        <v>12427</v>
      </c>
      <c r="E2240" t="s">
        <v>10</v>
      </c>
      <c r="F2240">
        <v>3182</v>
      </c>
      <c r="G2240">
        <v>3</v>
      </c>
      <c r="H2240">
        <v>2</v>
      </c>
      <c r="I2240">
        <v>0</v>
      </c>
      <c r="J2240">
        <v>367</v>
      </c>
      <c r="K2240">
        <v>1868</v>
      </c>
      <c r="L2240" t="s">
        <v>2393</v>
      </c>
      <c r="M2240" t="s">
        <v>156</v>
      </c>
      <c r="N2240" t="s">
        <v>26</v>
      </c>
      <c r="O2240" s="6" t="str">
        <f>INDEX(lkp_Region,MATCH(tbl_Sales[[#This Row],[Suburb]],lkp_Suburb,0))</f>
        <v>Southern Metropolitan</v>
      </c>
      <c r="P2240" s="6">
        <f>MONTH(tbl_Sales[[#This Row],[Date]])</f>
        <v>7</v>
      </c>
      <c r="Q2240" s="6">
        <f>YEAR(tbl_Sales[[#This Row],[Date]])</f>
        <v>2016</v>
      </c>
    </row>
    <row r="2241" spans="1:17" x14ac:dyDescent="0.25">
      <c r="A2241" s="1">
        <v>42568</v>
      </c>
      <c r="B2241">
        <v>422500</v>
      </c>
      <c r="C2241" t="s">
        <v>13</v>
      </c>
      <c r="D2241" t="s">
        <v>12427</v>
      </c>
      <c r="E2241" t="s">
        <v>10</v>
      </c>
      <c r="F2241">
        <v>3060</v>
      </c>
      <c r="G2241">
        <v>3</v>
      </c>
      <c r="H2241">
        <v>2</v>
      </c>
      <c r="I2241">
        <v>1</v>
      </c>
      <c r="J2241">
        <v>195</v>
      </c>
      <c r="K2241">
        <v>2000</v>
      </c>
      <c r="L2241" t="s">
        <v>2394</v>
      </c>
      <c r="M2241" t="s">
        <v>16</v>
      </c>
      <c r="N2241" t="s">
        <v>18</v>
      </c>
      <c r="O2241" s="6" t="str">
        <f>INDEX(lkp_Region,MATCH(tbl_Sales[[#This Row],[Suburb]],lkp_Suburb,0))</f>
        <v>Northern Metropolitan</v>
      </c>
      <c r="P2241" s="6">
        <f>MONTH(tbl_Sales[[#This Row],[Date]])</f>
        <v>7</v>
      </c>
      <c r="Q2241" s="6">
        <f>YEAR(tbl_Sales[[#This Row],[Date]])</f>
        <v>2016</v>
      </c>
    </row>
    <row r="2242" spans="1:17" x14ac:dyDescent="0.25">
      <c r="A2242" s="1">
        <v>42568</v>
      </c>
      <c r="B2242">
        <v>428000</v>
      </c>
      <c r="C2242" t="s">
        <v>13</v>
      </c>
      <c r="D2242" t="s">
        <v>12428</v>
      </c>
      <c r="E2242" t="s">
        <v>10</v>
      </c>
      <c r="F2242">
        <v>3056</v>
      </c>
      <c r="G2242">
        <v>2</v>
      </c>
      <c r="H2242">
        <v>1</v>
      </c>
      <c r="I2242">
        <v>2</v>
      </c>
      <c r="J2242">
        <v>0</v>
      </c>
      <c r="K2242">
        <v>1970</v>
      </c>
      <c r="L2242" t="s">
        <v>2395</v>
      </c>
      <c r="M2242" t="s">
        <v>117</v>
      </c>
      <c r="N2242" t="s">
        <v>18</v>
      </c>
      <c r="O2242" s="6" t="str">
        <f>INDEX(lkp_Region,MATCH(tbl_Sales[[#This Row],[Suburb]],lkp_Suburb,0))</f>
        <v>Northern Metropolitan</v>
      </c>
      <c r="P2242" s="6">
        <f>MONTH(tbl_Sales[[#This Row],[Date]])</f>
        <v>7</v>
      </c>
      <c r="Q2242" s="6">
        <f>YEAR(tbl_Sales[[#This Row],[Date]])</f>
        <v>2016</v>
      </c>
    </row>
    <row r="2243" spans="1:17" x14ac:dyDescent="0.25">
      <c r="A2243" s="1">
        <v>42568</v>
      </c>
      <c r="B2243">
        <v>777000</v>
      </c>
      <c r="C2243" t="s">
        <v>2</v>
      </c>
      <c r="D2243" t="s">
        <v>12427</v>
      </c>
      <c r="E2243" t="s">
        <v>10</v>
      </c>
      <c r="F2243">
        <v>3046</v>
      </c>
      <c r="G2243">
        <v>4</v>
      </c>
      <c r="H2243">
        <v>1</v>
      </c>
      <c r="I2243">
        <v>2</v>
      </c>
      <c r="J2243">
        <v>700</v>
      </c>
      <c r="K2243">
        <v>1960</v>
      </c>
      <c r="L2243" t="s">
        <v>2396</v>
      </c>
      <c r="M2243" t="s">
        <v>391</v>
      </c>
      <c r="N2243" t="s">
        <v>18</v>
      </c>
      <c r="O2243" s="6" t="str">
        <f>INDEX(lkp_Region,MATCH(tbl_Sales[[#This Row],[Suburb]],lkp_Suburb,0))</f>
        <v>Northern Metropolitan</v>
      </c>
      <c r="P2243" s="6">
        <f>MONTH(tbl_Sales[[#This Row],[Date]])</f>
        <v>7</v>
      </c>
      <c r="Q2243" s="6">
        <f>YEAR(tbl_Sales[[#This Row],[Date]])</f>
        <v>2016</v>
      </c>
    </row>
    <row r="2244" spans="1:17" x14ac:dyDescent="0.25">
      <c r="A2244" s="1">
        <v>42568</v>
      </c>
      <c r="B2244">
        <v>1170000</v>
      </c>
      <c r="C2244" t="s">
        <v>2</v>
      </c>
      <c r="D2244" t="s">
        <v>12427</v>
      </c>
      <c r="E2244" t="s">
        <v>10</v>
      </c>
      <c r="F2244">
        <v>3056</v>
      </c>
      <c r="G2244">
        <v>3</v>
      </c>
      <c r="H2244">
        <v>1</v>
      </c>
      <c r="I2244">
        <v>0</v>
      </c>
      <c r="J2244">
        <v>285</v>
      </c>
      <c r="K2244">
        <v>1890</v>
      </c>
      <c r="L2244" t="s">
        <v>2397</v>
      </c>
      <c r="M2244" t="s">
        <v>117</v>
      </c>
      <c r="N2244" t="s">
        <v>18</v>
      </c>
      <c r="O2244" s="6" t="str">
        <f>INDEX(lkp_Region,MATCH(tbl_Sales[[#This Row],[Suburb]],lkp_Suburb,0))</f>
        <v>Northern Metropolitan</v>
      </c>
      <c r="P2244" s="6">
        <f>MONTH(tbl_Sales[[#This Row],[Date]])</f>
        <v>7</v>
      </c>
      <c r="Q2244" s="6">
        <f>YEAR(tbl_Sales[[#This Row],[Date]])</f>
        <v>2016</v>
      </c>
    </row>
    <row r="2245" spans="1:17" x14ac:dyDescent="0.25">
      <c r="A2245" s="1">
        <v>42568</v>
      </c>
      <c r="B2245">
        <v>905000</v>
      </c>
      <c r="C2245" t="s">
        <v>2</v>
      </c>
      <c r="D2245" t="s">
        <v>12430</v>
      </c>
      <c r="E2245" t="s">
        <v>10</v>
      </c>
      <c r="F2245">
        <v>3041</v>
      </c>
      <c r="G2245">
        <v>3</v>
      </c>
      <c r="H2245">
        <v>2</v>
      </c>
      <c r="I2245">
        <v>2</v>
      </c>
      <c r="J2245">
        <v>662</v>
      </c>
      <c r="L2245" t="s">
        <v>2398</v>
      </c>
      <c r="M2245" t="s">
        <v>121</v>
      </c>
      <c r="N2245" t="s">
        <v>49</v>
      </c>
      <c r="O2245" s="6" t="str">
        <f>INDEX(lkp_Region,MATCH(tbl_Sales[[#This Row],[Suburb]],lkp_Suburb,0))</f>
        <v>Western Metropolitan</v>
      </c>
      <c r="P2245" s="6">
        <f>MONTH(tbl_Sales[[#This Row],[Date]])</f>
        <v>7</v>
      </c>
      <c r="Q2245" s="6">
        <f>YEAR(tbl_Sales[[#This Row],[Date]])</f>
        <v>2016</v>
      </c>
    </row>
    <row r="2246" spans="1:17" x14ac:dyDescent="0.25">
      <c r="A2246" s="1">
        <v>42568</v>
      </c>
      <c r="B2246">
        <v>1052000</v>
      </c>
      <c r="C2246" t="s">
        <v>2</v>
      </c>
      <c r="D2246" t="s">
        <v>12430</v>
      </c>
      <c r="E2246" t="s">
        <v>10</v>
      </c>
      <c r="F2246">
        <v>3041</v>
      </c>
      <c r="G2246">
        <v>4</v>
      </c>
      <c r="H2246">
        <v>2</v>
      </c>
      <c r="I2246">
        <v>2</v>
      </c>
      <c r="J2246">
        <v>699</v>
      </c>
      <c r="L2246" t="s">
        <v>2399</v>
      </c>
      <c r="M2246" t="s">
        <v>121</v>
      </c>
      <c r="N2246" t="s">
        <v>49</v>
      </c>
      <c r="O2246" s="6" t="str">
        <f>INDEX(lkp_Region,MATCH(tbl_Sales[[#This Row],[Suburb]],lkp_Suburb,0))</f>
        <v>Western Metropolitan</v>
      </c>
      <c r="P2246" s="6">
        <f>MONTH(tbl_Sales[[#This Row],[Date]])</f>
        <v>7</v>
      </c>
      <c r="Q2246" s="6">
        <f>YEAR(tbl_Sales[[#This Row],[Date]])</f>
        <v>2016</v>
      </c>
    </row>
    <row r="2247" spans="1:17" x14ac:dyDescent="0.25">
      <c r="A2247" s="1">
        <v>42568</v>
      </c>
      <c r="B2247">
        <v>1180000</v>
      </c>
      <c r="C2247" t="s">
        <v>2</v>
      </c>
      <c r="D2247" t="s">
        <v>12428</v>
      </c>
      <c r="E2247" t="s">
        <v>5</v>
      </c>
      <c r="F2247">
        <v>3032</v>
      </c>
      <c r="G2247">
        <v>3</v>
      </c>
      <c r="H2247">
        <v>2</v>
      </c>
      <c r="I2247">
        <v>2</v>
      </c>
      <c r="J2247">
        <v>617</v>
      </c>
      <c r="K2247">
        <v>1930</v>
      </c>
      <c r="L2247" t="s">
        <v>2400</v>
      </c>
      <c r="M2247" t="s">
        <v>160</v>
      </c>
      <c r="N2247" t="s">
        <v>49</v>
      </c>
      <c r="O2247" s="6" t="str">
        <f>INDEX(lkp_Region,MATCH(tbl_Sales[[#This Row],[Suburb]],lkp_Suburb,0))</f>
        <v>Western Metropolitan</v>
      </c>
      <c r="P2247" s="6">
        <f>MONTH(tbl_Sales[[#This Row],[Date]])</f>
        <v>7</v>
      </c>
      <c r="Q2247" s="6">
        <f>YEAR(tbl_Sales[[#This Row],[Date]])</f>
        <v>2016</v>
      </c>
    </row>
    <row r="2248" spans="1:17" x14ac:dyDescent="0.25">
      <c r="A2248" s="1">
        <v>42568</v>
      </c>
      <c r="B2248">
        <v>1215000</v>
      </c>
      <c r="C2248" t="s">
        <v>2</v>
      </c>
      <c r="D2248" t="s">
        <v>12425</v>
      </c>
      <c r="E2248" t="s">
        <v>10</v>
      </c>
      <c r="F2248">
        <v>3032</v>
      </c>
      <c r="G2248">
        <v>3</v>
      </c>
      <c r="H2248">
        <v>1</v>
      </c>
      <c r="I2248">
        <v>1</v>
      </c>
      <c r="J2248">
        <v>452</v>
      </c>
      <c r="K2248">
        <v>1960</v>
      </c>
      <c r="L2248" t="s">
        <v>2401</v>
      </c>
      <c r="M2248" t="s">
        <v>160</v>
      </c>
      <c r="N2248" t="s">
        <v>49</v>
      </c>
      <c r="O2248" s="6" t="str">
        <f>INDEX(lkp_Region,MATCH(tbl_Sales[[#This Row],[Suburb]],lkp_Suburb,0))</f>
        <v>Western Metropolitan</v>
      </c>
      <c r="P2248" s="6">
        <f>MONTH(tbl_Sales[[#This Row],[Date]])</f>
        <v>7</v>
      </c>
      <c r="Q2248" s="6">
        <f>YEAR(tbl_Sales[[#This Row],[Date]])</f>
        <v>2016</v>
      </c>
    </row>
    <row r="2249" spans="1:17" x14ac:dyDescent="0.25">
      <c r="A2249" s="1">
        <v>42568</v>
      </c>
      <c r="B2249">
        <v>1425000</v>
      </c>
      <c r="C2249" t="s">
        <v>2</v>
      </c>
      <c r="D2249" t="s">
        <v>12429</v>
      </c>
      <c r="E2249" t="s">
        <v>10</v>
      </c>
      <c r="F2249">
        <v>3040</v>
      </c>
      <c r="G2249">
        <v>3</v>
      </c>
      <c r="H2249">
        <v>2</v>
      </c>
      <c r="I2249">
        <v>2</v>
      </c>
      <c r="J2249">
        <v>684</v>
      </c>
      <c r="K2249">
        <v>1950</v>
      </c>
      <c r="L2249" t="s">
        <v>2402</v>
      </c>
      <c r="M2249" t="s">
        <v>47</v>
      </c>
      <c r="N2249" t="s">
        <v>49</v>
      </c>
      <c r="O2249" s="6" t="str">
        <f>INDEX(lkp_Region,MATCH(tbl_Sales[[#This Row],[Suburb]],lkp_Suburb,0))</f>
        <v>Western Metropolitan</v>
      </c>
      <c r="P2249" s="6">
        <f>MONTH(tbl_Sales[[#This Row],[Date]])</f>
        <v>7</v>
      </c>
      <c r="Q2249" s="6">
        <f>YEAR(tbl_Sales[[#This Row],[Date]])</f>
        <v>2016</v>
      </c>
    </row>
    <row r="2250" spans="1:17" x14ac:dyDescent="0.25">
      <c r="A2250" s="1">
        <v>42568</v>
      </c>
      <c r="B2250">
        <v>1605000</v>
      </c>
      <c r="C2250" t="s">
        <v>2</v>
      </c>
      <c r="D2250" t="s">
        <v>12423</v>
      </c>
      <c r="E2250" t="s">
        <v>10</v>
      </c>
      <c r="F2250">
        <v>3041</v>
      </c>
      <c r="G2250">
        <v>4</v>
      </c>
      <c r="H2250">
        <v>2</v>
      </c>
      <c r="I2250">
        <v>2</v>
      </c>
      <c r="J2250">
        <v>607</v>
      </c>
      <c r="K2250">
        <v>1940</v>
      </c>
      <c r="L2250" t="s">
        <v>2403</v>
      </c>
      <c r="M2250" t="s">
        <v>1033</v>
      </c>
      <c r="N2250" t="s">
        <v>49</v>
      </c>
      <c r="O2250" s="6" t="str">
        <f>INDEX(lkp_Region,MATCH(tbl_Sales[[#This Row],[Suburb]],lkp_Suburb,0))</f>
        <v>Western Metropolitan</v>
      </c>
      <c r="P2250" s="6">
        <f>MONTH(tbl_Sales[[#This Row],[Date]])</f>
        <v>7</v>
      </c>
      <c r="Q2250" s="6">
        <f>YEAR(tbl_Sales[[#This Row],[Date]])</f>
        <v>2016</v>
      </c>
    </row>
    <row r="2251" spans="1:17" x14ac:dyDescent="0.25">
      <c r="A2251" s="1">
        <v>42568</v>
      </c>
      <c r="B2251">
        <v>675000</v>
      </c>
      <c r="C2251" t="s">
        <v>13</v>
      </c>
      <c r="D2251" t="s">
        <v>12425</v>
      </c>
      <c r="E2251" t="s">
        <v>5</v>
      </c>
      <c r="F2251">
        <v>3000</v>
      </c>
      <c r="G2251">
        <v>2</v>
      </c>
      <c r="H2251">
        <v>2</v>
      </c>
      <c r="I2251">
        <v>1</v>
      </c>
      <c r="J2251">
        <v>0</v>
      </c>
      <c r="K2251">
        <v>2014</v>
      </c>
      <c r="L2251" t="s">
        <v>2404</v>
      </c>
      <c r="M2251" t="s">
        <v>88</v>
      </c>
      <c r="N2251" t="s">
        <v>88</v>
      </c>
      <c r="O2251" s="6" t="str">
        <f>INDEX(lkp_Region,MATCH(tbl_Sales[[#This Row],[Suburb]],lkp_Suburb,0))</f>
        <v>Northern Metropolitan</v>
      </c>
      <c r="P2251" s="6">
        <f>MONTH(tbl_Sales[[#This Row],[Date]])</f>
        <v>7</v>
      </c>
      <c r="Q2251" s="6">
        <f>YEAR(tbl_Sales[[#This Row],[Date]])</f>
        <v>2016</v>
      </c>
    </row>
    <row r="2252" spans="1:17" x14ac:dyDescent="0.25">
      <c r="A2252" s="1">
        <v>42568</v>
      </c>
      <c r="B2252">
        <v>815000</v>
      </c>
      <c r="C2252" t="s">
        <v>2</v>
      </c>
      <c r="D2252" t="s">
        <v>12431</v>
      </c>
      <c r="E2252" t="s">
        <v>5</v>
      </c>
      <c r="F2252">
        <v>3006</v>
      </c>
      <c r="G2252">
        <v>2</v>
      </c>
      <c r="H2252">
        <v>1</v>
      </c>
      <c r="I2252">
        <v>0</v>
      </c>
      <c r="J2252">
        <v>0</v>
      </c>
      <c r="L2252" t="s">
        <v>2405</v>
      </c>
      <c r="M2252" t="s">
        <v>434</v>
      </c>
      <c r="N2252" t="s">
        <v>88</v>
      </c>
      <c r="O2252" s="6" t="str">
        <f>INDEX(lkp_Region,MATCH(tbl_Sales[[#This Row],[Suburb]],lkp_Suburb,0))</f>
        <v>Southern Metropolitan</v>
      </c>
      <c r="P2252" s="6">
        <f>MONTH(tbl_Sales[[#This Row],[Date]])</f>
        <v>7</v>
      </c>
      <c r="Q2252" s="6">
        <f>YEAR(tbl_Sales[[#This Row],[Date]])</f>
        <v>2016</v>
      </c>
    </row>
    <row r="2253" spans="1:17" x14ac:dyDescent="0.25">
      <c r="A2253" s="1">
        <v>42568</v>
      </c>
      <c r="B2253">
        <v>725500</v>
      </c>
      <c r="C2253" t="s">
        <v>2</v>
      </c>
      <c r="D2253" t="s">
        <v>12427</v>
      </c>
      <c r="E2253" t="s">
        <v>5</v>
      </c>
      <c r="F2253">
        <v>3012</v>
      </c>
      <c r="G2253">
        <v>3</v>
      </c>
      <c r="H2253">
        <v>2</v>
      </c>
      <c r="I2253">
        <v>2</v>
      </c>
      <c r="J2253">
        <v>214</v>
      </c>
      <c r="L2253" t="s">
        <v>2406</v>
      </c>
      <c r="M2253" t="s">
        <v>19</v>
      </c>
      <c r="N2253" t="s">
        <v>21</v>
      </c>
      <c r="O2253" s="6" t="str">
        <f>INDEX(lkp_Region,MATCH(tbl_Sales[[#This Row],[Suburb]],lkp_Suburb,0))</f>
        <v>Western Metropolitan</v>
      </c>
      <c r="P2253" s="6">
        <f>MONTH(tbl_Sales[[#This Row],[Date]])</f>
        <v>7</v>
      </c>
      <c r="Q2253" s="6">
        <f>YEAR(tbl_Sales[[#This Row],[Date]])</f>
        <v>2016</v>
      </c>
    </row>
    <row r="2254" spans="1:17" x14ac:dyDescent="0.25">
      <c r="A2254" s="1">
        <v>42568</v>
      </c>
      <c r="B2254">
        <v>817000</v>
      </c>
      <c r="C2254" t="s">
        <v>2</v>
      </c>
      <c r="D2254" t="s">
        <v>12429</v>
      </c>
      <c r="E2254" t="s">
        <v>10</v>
      </c>
      <c r="F2254">
        <v>3012</v>
      </c>
      <c r="G2254">
        <v>3</v>
      </c>
      <c r="H2254">
        <v>1</v>
      </c>
      <c r="I2254">
        <v>1</v>
      </c>
      <c r="J2254">
        <v>259</v>
      </c>
      <c r="K2254">
        <v>1940</v>
      </c>
      <c r="L2254" t="s">
        <v>2407</v>
      </c>
      <c r="M2254" t="s">
        <v>336</v>
      </c>
      <c r="N2254" t="s">
        <v>21</v>
      </c>
      <c r="O2254" s="6" t="str">
        <f>INDEX(lkp_Region,MATCH(tbl_Sales[[#This Row],[Suburb]],lkp_Suburb,0))</f>
        <v>Western Metropolitan</v>
      </c>
      <c r="P2254" s="6">
        <f>MONTH(tbl_Sales[[#This Row],[Date]])</f>
        <v>7</v>
      </c>
      <c r="Q2254" s="6">
        <f>YEAR(tbl_Sales[[#This Row],[Date]])</f>
        <v>2016</v>
      </c>
    </row>
    <row r="2255" spans="1:17" x14ac:dyDescent="0.25">
      <c r="A2255" s="1">
        <v>42568</v>
      </c>
      <c r="B2255">
        <v>925000</v>
      </c>
      <c r="C2255" t="s">
        <v>2</v>
      </c>
      <c r="D2255" t="s">
        <v>12428</v>
      </c>
      <c r="E2255" t="s">
        <v>10</v>
      </c>
      <c r="F2255">
        <v>3013</v>
      </c>
      <c r="G2255">
        <v>4</v>
      </c>
      <c r="H2255">
        <v>1</v>
      </c>
      <c r="I2255">
        <v>1</v>
      </c>
      <c r="J2255">
        <v>288</v>
      </c>
      <c r="L2255" t="s">
        <v>2408</v>
      </c>
      <c r="M2255" t="s">
        <v>65</v>
      </c>
      <c r="N2255" t="s">
        <v>21</v>
      </c>
      <c r="O2255" s="6" t="str">
        <f>INDEX(lkp_Region,MATCH(tbl_Sales[[#This Row],[Suburb]],lkp_Suburb,0))</f>
        <v>Western Metropolitan</v>
      </c>
      <c r="P2255" s="6">
        <f>MONTH(tbl_Sales[[#This Row],[Date]])</f>
        <v>7</v>
      </c>
      <c r="Q2255" s="6">
        <f>YEAR(tbl_Sales[[#This Row],[Date]])</f>
        <v>2016</v>
      </c>
    </row>
    <row r="2256" spans="1:17" x14ac:dyDescent="0.25">
      <c r="A2256" s="1">
        <v>42568</v>
      </c>
      <c r="B2256">
        <v>1310000</v>
      </c>
      <c r="C2256" t="s">
        <v>2</v>
      </c>
      <c r="D2256" t="s">
        <v>12427</v>
      </c>
      <c r="E2256" t="s">
        <v>10</v>
      </c>
      <c r="F2256">
        <v>3011</v>
      </c>
      <c r="G2256">
        <v>3</v>
      </c>
      <c r="H2256">
        <v>2</v>
      </c>
      <c r="I2256">
        <v>1</v>
      </c>
      <c r="J2256">
        <v>229</v>
      </c>
      <c r="L2256" t="s">
        <v>2409</v>
      </c>
      <c r="M2256" t="s">
        <v>660</v>
      </c>
      <c r="N2256" t="s">
        <v>21</v>
      </c>
      <c r="O2256" s="6" t="str">
        <f>INDEX(lkp_Region,MATCH(tbl_Sales[[#This Row],[Suburb]],lkp_Suburb,0))</f>
        <v>Western Metropolitan</v>
      </c>
      <c r="P2256" s="6">
        <f>MONTH(tbl_Sales[[#This Row],[Date]])</f>
        <v>7</v>
      </c>
      <c r="Q2256" s="6">
        <f>YEAR(tbl_Sales[[#This Row],[Date]])</f>
        <v>2016</v>
      </c>
    </row>
    <row r="2257" spans="1:17" x14ac:dyDescent="0.25">
      <c r="A2257" s="1">
        <v>42568</v>
      </c>
      <c r="B2257">
        <v>1040000</v>
      </c>
      <c r="C2257" t="s">
        <v>2</v>
      </c>
      <c r="D2257" t="s">
        <v>12430</v>
      </c>
      <c r="E2257" t="s">
        <v>10</v>
      </c>
      <c r="F2257">
        <v>3015</v>
      </c>
      <c r="G2257">
        <v>4</v>
      </c>
      <c r="H2257">
        <v>2</v>
      </c>
      <c r="I2257">
        <v>2</v>
      </c>
      <c r="J2257">
        <v>299</v>
      </c>
      <c r="K2257">
        <v>2004</v>
      </c>
      <c r="L2257" t="s">
        <v>2410</v>
      </c>
      <c r="M2257" t="s">
        <v>133</v>
      </c>
      <c r="N2257" t="s">
        <v>69</v>
      </c>
      <c r="O2257" s="6" t="str">
        <f>INDEX(lkp_Region,MATCH(tbl_Sales[[#This Row],[Suburb]],lkp_Suburb,0))</f>
        <v>Western Metropolitan</v>
      </c>
      <c r="P2257" s="6">
        <f>MONTH(tbl_Sales[[#This Row],[Date]])</f>
        <v>7</v>
      </c>
      <c r="Q2257" s="6">
        <f>YEAR(tbl_Sales[[#This Row],[Date]])</f>
        <v>2016</v>
      </c>
    </row>
    <row r="2258" spans="1:17" x14ac:dyDescent="0.25">
      <c r="A2258" s="1">
        <v>42568</v>
      </c>
      <c r="B2258">
        <v>1155000</v>
      </c>
      <c r="C2258" t="s">
        <v>51</v>
      </c>
      <c r="D2258" t="s">
        <v>12429</v>
      </c>
      <c r="E2258" t="s">
        <v>10</v>
      </c>
      <c r="F2258">
        <v>3204</v>
      </c>
      <c r="G2258">
        <v>4</v>
      </c>
      <c r="H2258">
        <v>3</v>
      </c>
      <c r="I2258">
        <v>2</v>
      </c>
      <c r="J2258">
        <v>271</v>
      </c>
      <c r="K2258">
        <v>2010</v>
      </c>
      <c r="L2258" t="s">
        <v>2411</v>
      </c>
      <c r="M2258" t="s">
        <v>55</v>
      </c>
      <c r="N2258" t="s">
        <v>57</v>
      </c>
      <c r="O2258" s="6" t="str">
        <f>INDEX(lkp_Region,MATCH(tbl_Sales[[#This Row],[Suburb]],lkp_Suburb,0))</f>
        <v>Southern Metropolitan</v>
      </c>
      <c r="P2258" s="6">
        <f>MONTH(tbl_Sales[[#This Row],[Date]])</f>
        <v>7</v>
      </c>
      <c r="Q2258" s="6">
        <f>YEAR(tbl_Sales[[#This Row],[Date]])</f>
        <v>2016</v>
      </c>
    </row>
    <row r="2259" spans="1:17" x14ac:dyDescent="0.25">
      <c r="A2259" s="1">
        <v>42568</v>
      </c>
      <c r="B2259">
        <v>710000</v>
      </c>
      <c r="C2259" t="s">
        <v>2</v>
      </c>
      <c r="D2259" t="s">
        <v>12425</v>
      </c>
      <c r="E2259" t="s">
        <v>10</v>
      </c>
      <c r="F2259">
        <v>3020</v>
      </c>
      <c r="G2259">
        <v>3</v>
      </c>
      <c r="H2259">
        <v>1</v>
      </c>
      <c r="I2259">
        <v>1</v>
      </c>
      <c r="J2259">
        <v>610</v>
      </c>
      <c r="L2259" t="s">
        <v>2412</v>
      </c>
      <c r="M2259" t="s">
        <v>143</v>
      </c>
      <c r="N2259" t="s">
        <v>3</v>
      </c>
      <c r="O2259" s="6" t="str">
        <f>INDEX(lkp_Region,MATCH(tbl_Sales[[#This Row],[Suburb]],lkp_Suburb,0))</f>
        <v>Western Metropolitan</v>
      </c>
      <c r="P2259" s="6">
        <f>MONTH(tbl_Sales[[#This Row],[Date]])</f>
        <v>7</v>
      </c>
      <c r="Q2259" s="6">
        <f>YEAR(tbl_Sales[[#This Row],[Date]])</f>
        <v>2016</v>
      </c>
    </row>
    <row r="2260" spans="1:17" x14ac:dyDescent="0.25">
      <c r="A2260" s="1">
        <v>42568</v>
      </c>
      <c r="B2260">
        <v>2000000</v>
      </c>
      <c r="C2260" t="s">
        <v>2</v>
      </c>
      <c r="D2260" t="s">
        <v>12427</v>
      </c>
      <c r="E2260" t="s">
        <v>10</v>
      </c>
      <c r="F2260">
        <v>3122</v>
      </c>
      <c r="G2260">
        <v>3</v>
      </c>
      <c r="H2260">
        <v>2</v>
      </c>
      <c r="I2260">
        <v>1</v>
      </c>
      <c r="J2260">
        <v>460</v>
      </c>
      <c r="K2260">
        <v>1940</v>
      </c>
      <c r="L2260" t="s">
        <v>2413</v>
      </c>
      <c r="M2260" t="s">
        <v>461</v>
      </c>
      <c r="N2260" t="s">
        <v>101</v>
      </c>
      <c r="O2260" s="6" t="str">
        <f>INDEX(lkp_Region,MATCH(tbl_Sales[[#This Row],[Suburb]],lkp_Suburb,0))</f>
        <v>Southern Metropolitan</v>
      </c>
      <c r="P2260" s="6">
        <f>MONTH(tbl_Sales[[#This Row],[Date]])</f>
        <v>7</v>
      </c>
      <c r="Q2260" s="6">
        <f>YEAR(tbl_Sales[[#This Row],[Date]])</f>
        <v>2016</v>
      </c>
    </row>
    <row r="2261" spans="1:17" x14ac:dyDescent="0.25">
      <c r="A2261" s="1">
        <v>42569</v>
      </c>
      <c r="B2261">
        <v>681000</v>
      </c>
      <c r="C2261" t="s">
        <v>13</v>
      </c>
      <c r="D2261" t="s">
        <v>12428</v>
      </c>
      <c r="E2261" t="s">
        <v>10</v>
      </c>
      <c r="F2261">
        <v>3121</v>
      </c>
      <c r="G2261">
        <v>1</v>
      </c>
      <c r="H2261">
        <v>1</v>
      </c>
      <c r="I2261">
        <v>1</v>
      </c>
      <c r="J2261">
        <v>0</v>
      </c>
      <c r="K2261">
        <v>2004</v>
      </c>
      <c r="L2261" t="s">
        <v>2414</v>
      </c>
      <c r="M2261" t="s">
        <v>6</v>
      </c>
      <c r="N2261" t="s">
        <v>8</v>
      </c>
      <c r="O2261" s="6" t="str">
        <f>INDEX(lkp_Region,MATCH(tbl_Sales[[#This Row],[Suburb]],lkp_Suburb,0))</f>
        <v>Northern Metropolitan</v>
      </c>
      <c r="P2261" s="6">
        <f>MONTH(tbl_Sales[[#This Row],[Date]])</f>
        <v>7</v>
      </c>
      <c r="Q2261" s="6">
        <f>YEAR(tbl_Sales[[#This Row],[Date]])</f>
        <v>2016</v>
      </c>
    </row>
    <row r="2262" spans="1:17" x14ac:dyDescent="0.25">
      <c r="A2262" s="1">
        <v>42569</v>
      </c>
      <c r="B2262">
        <v>1250000</v>
      </c>
      <c r="C2262" t="s">
        <v>2</v>
      </c>
      <c r="D2262" t="s">
        <v>12427</v>
      </c>
      <c r="E2262" t="s">
        <v>10</v>
      </c>
      <c r="F2262">
        <v>3146</v>
      </c>
      <c r="G2262">
        <v>2</v>
      </c>
      <c r="H2262">
        <v>1</v>
      </c>
      <c r="I2262">
        <v>2</v>
      </c>
      <c r="J2262">
        <v>438</v>
      </c>
      <c r="K2262">
        <v>1910</v>
      </c>
      <c r="L2262" t="s">
        <v>2415</v>
      </c>
      <c r="M2262" t="s">
        <v>102</v>
      </c>
      <c r="N2262" t="s">
        <v>76</v>
      </c>
      <c r="O2262" s="6" t="str">
        <f>INDEX(lkp_Region,MATCH(tbl_Sales[[#This Row],[Suburb]],lkp_Suburb,0))</f>
        <v>Southern Metropolitan</v>
      </c>
      <c r="P2262" s="6">
        <f>MONTH(tbl_Sales[[#This Row],[Date]])</f>
        <v>7</v>
      </c>
      <c r="Q2262" s="6">
        <f>YEAR(tbl_Sales[[#This Row],[Date]])</f>
        <v>2016</v>
      </c>
    </row>
    <row r="2263" spans="1:17" x14ac:dyDescent="0.25">
      <c r="A2263" s="1">
        <v>42569</v>
      </c>
      <c r="B2263">
        <v>504000</v>
      </c>
      <c r="C2263" t="s">
        <v>2</v>
      </c>
      <c r="D2263" t="s">
        <v>12427</v>
      </c>
      <c r="E2263" t="s">
        <v>10</v>
      </c>
      <c r="F2263">
        <v>3043</v>
      </c>
      <c r="G2263">
        <v>3</v>
      </c>
      <c r="H2263">
        <v>2</v>
      </c>
      <c r="I2263">
        <v>1</v>
      </c>
      <c r="J2263">
        <v>215</v>
      </c>
      <c r="K2263">
        <v>2004</v>
      </c>
      <c r="L2263" t="s">
        <v>2416</v>
      </c>
      <c r="M2263" t="s">
        <v>556</v>
      </c>
      <c r="N2263" t="s">
        <v>18</v>
      </c>
      <c r="O2263" s="6" t="str">
        <f>INDEX(lkp_Region,MATCH(tbl_Sales[[#This Row],[Suburb]],lkp_Suburb,0))</f>
        <v>Western Metropolitan</v>
      </c>
      <c r="P2263" s="6">
        <f>MONTH(tbl_Sales[[#This Row],[Date]])</f>
        <v>7</v>
      </c>
      <c r="Q2263" s="6">
        <f>YEAR(tbl_Sales[[#This Row],[Date]])</f>
        <v>2016</v>
      </c>
    </row>
    <row r="2264" spans="1:17" x14ac:dyDescent="0.25">
      <c r="A2264" s="1">
        <v>42569</v>
      </c>
      <c r="B2264">
        <v>735000</v>
      </c>
      <c r="C2264" t="s">
        <v>2</v>
      </c>
      <c r="D2264" t="s">
        <v>12427</v>
      </c>
      <c r="E2264" t="s">
        <v>5</v>
      </c>
      <c r="F2264">
        <v>3058</v>
      </c>
      <c r="G2264">
        <v>2</v>
      </c>
      <c r="H2264">
        <v>1</v>
      </c>
      <c r="I2264">
        <v>1</v>
      </c>
      <c r="J2264">
        <v>280</v>
      </c>
      <c r="K2264">
        <v>1900</v>
      </c>
      <c r="L2264" t="s">
        <v>2417</v>
      </c>
      <c r="M2264" t="s">
        <v>41</v>
      </c>
      <c r="N2264" t="s">
        <v>18</v>
      </c>
      <c r="O2264" s="6" t="str">
        <f>INDEX(lkp_Region,MATCH(tbl_Sales[[#This Row],[Suburb]],lkp_Suburb,0))</f>
        <v>Northern Metropolitan</v>
      </c>
      <c r="P2264" s="6">
        <f>MONTH(tbl_Sales[[#This Row],[Date]])</f>
        <v>7</v>
      </c>
      <c r="Q2264" s="6">
        <f>YEAR(tbl_Sales[[#This Row],[Date]])</f>
        <v>2016</v>
      </c>
    </row>
    <row r="2265" spans="1:17" x14ac:dyDescent="0.25">
      <c r="A2265" s="1">
        <v>42569</v>
      </c>
      <c r="B2265">
        <v>1130000</v>
      </c>
      <c r="C2265" t="s">
        <v>2</v>
      </c>
      <c r="D2265" t="s">
        <v>12428</v>
      </c>
      <c r="E2265" t="s">
        <v>10</v>
      </c>
      <c r="F2265">
        <v>3058</v>
      </c>
      <c r="G2265">
        <v>2</v>
      </c>
      <c r="H2265">
        <v>1</v>
      </c>
      <c r="I2265">
        <v>2</v>
      </c>
      <c r="J2265">
        <v>520</v>
      </c>
      <c r="L2265" t="s">
        <v>2418</v>
      </c>
      <c r="M2265" t="s">
        <v>41</v>
      </c>
      <c r="N2265" t="s">
        <v>18</v>
      </c>
      <c r="O2265" s="6" t="str">
        <f>INDEX(lkp_Region,MATCH(tbl_Sales[[#This Row],[Suburb]],lkp_Suburb,0))</f>
        <v>Northern Metropolitan</v>
      </c>
      <c r="P2265" s="6">
        <f>MONTH(tbl_Sales[[#This Row],[Date]])</f>
        <v>7</v>
      </c>
      <c r="Q2265" s="6">
        <f>YEAR(tbl_Sales[[#This Row],[Date]])</f>
        <v>2016</v>
      </c>
    </row>
    <row r="2266" spans="1:17" x14ac:dyDescent="0.25">
      <c r="A2266" s="1">
        <v>42569</v>
      </c>
      <c r="B2266">
        <v>875000</v>
      </c>
      <c r="C2266" t="s">
        <v>2</v>
      </c>
      <c r="D2266" t="s">
        <v>12423</v>
      </c>
      <c r="E2266" t="s">
        <v>5</v>
      </c>
      <c r="F2266">
        <v>3033</v>
      </c>
      <c r="G2266">
        <v>3</v>
      </c>
      <c r="H2266">
        <v>2</v>
      </c>
      <c r="I2266">
        <v>2</v>
      </c>
      <c r="J2266">
        <v>928</v>
      </c>
      <c r="K2266">
        <v>1970</v>
      </c>
      <c r="L2266" t="s">
        <v>2419</v>
      </c>
      <c r="M2266" t="s">
        <v>119</v>
      </c>
      <c r="N2266" t="s">
        <v>49</v>
      </c>
      <c r="O2266" s="6" t="str">
        <f>INDEX(lkp_Region,MATCH(tbl_Sales[[#This Row],[Suburb]],lkp_Suburb,0))</f>
        <v>Western Metropolitan</v>
      </c>
      <c r="P2266" s="6">
        <f>MONTH(tbl_Sales[[#This Row],[Date]])</f>
        <v>7</v>
      </c>
      <c r="Q2266" s="6">
        <f>YEAR(tbl_Sales[[#This Row],[Date]])</f>
        <v>2016</v>
      </c>
    </row>
    <row r="2267" spans="1:17" x14ac:dyDescent="0.25">
      <c r="A2267" s="1">
        <v>42569</v>
      </c>
      <c r="B2267">
        <v>1377000</v>
      </c>
      <c r="C2267" t="s">
        <v>2</v>
      </c>
      <c r="D2267" t="s">
        <v>12427</v>
      </c>
      <c r="E2267" t="s">
        <v>10</v>
      </c>
      <c r="F2267">
        <v>3032</v>
      </c>
      <c r="G2267">
        <v>3</v>
      </c>
      <c r="H2267">
        <v>1</v>
      </c>
      <c r="I2267">
        <v>1</v>
      </c>
      <c r="J2267">
        <v>417</v>
      </c>
      <c r="K2267">
        <v>1900</v>
      </c>
      <c r="L2267" t="s">
        <v>2420</v>
      </c>
      <c r="M2267" t="s">
        <v>160</v>
      </c>
      <c r="N2267" t="s">
        <v>49</v>
      </c>
      <c r="O2267" s="6" t="str">
        <f>INDEX(lkp_Region,MATCH(tbl_Sales[[#This Row],[Suburb]],lkp_Suburb,0))</f>
        <v>Western Metropolitan</v>
      </c>
      <c r="P2267" s="6">
        <f>MONTH(tbl_Sales[[#This Row],[Date]])</f>
        <v>7</v>
      </c>
      <c r="Q2267" s="6">
        <f>YEAR(tbl_Sales[[#This Row],[Date]])</f>
        <v>2016</v>
      </c>
    </row>
    <row r="2268" spans="1:17" x14ac:dyDescent="0.25">
      <c r="A2268" s="1">
        <v>42569</v>
      </c>
      <c r="B2268">
        <v>1230000</v>
      </c>
      <c r="C2268" t="s">
        <v>2</v>
      </c>
      <c r="D2268" t="s">
        <v>12427</v>
      </c>
      <c r="E2268" t="s">
        <v>5</v>
      </c>
      <c r="F2268">
        <v>3032</v>
      </c>
      <c r="G2268">
        <v>4</v>
      </c>
      <c r="H2268">
        <v>3</v>
      </c>
      <c r="I2268">
        <v>2</v>
      </c>
      <c r="J2268">
        <v>270</v>
      </c>
      <c r="K2268">
        <v>2009</v>
      </c>
      <c r="L2268" t="s">
        <v>2421</v>
      </c>
      <c r="M2268" t="s">
        <v>21</v>
      </c>
      <c r="N2268" t="s">
        <v>21</v>
      </c>
      <c r="O2268" s="6" t="str">
        <f>INDEX(lkp_Region,MATCH(tbl_Sales[[#This Row],[Suburb]],lkp_Suburb,0))</f>
        <v>Western Metropolitan</v>
      </c>
      <c r="P2268" s="6">
        <f>MONTH(tbl_Sales[[#This Row],[Date]])</f>
        <v>7</v>
      </c>
      <c r="Q2268" s="6">
        <f>YEAR(tbl_Sales[[#This Row],[Date]])</f>
        <v>2016</v>
      </c>
    </row>
    <row r="2269" spans="1:17" x14ac:dyDescent="0.25">
      <c r="A2269" s="1">
        <v>42569</v>
      </c>
      <c r="B2269">
        <v>2168000</v>
      </c>
      <c r="C2269" t="s">
        <v>2</v>
      </c>
      <c r="D2269" t="s">
        <v>12423</v>
      </c>
      <c r="E2269" t="s">
        <v>10</v>
      </c>
      <c r="F2269">
        <v>3108</v>
      </c>
      <c r="G2269">
        <v>5</v>
      </c>
      <c r="H2269">
        <v>5</v>
      </c>
      <c r="I2269">
        <v>2</v>
      </c>
      <c r="J2269">
        <v>669</v>
      </c>
      <c r="K2269">
        <v>2016</v>
      </c>
      <c r="L2269" t="s">
        <v>2422</v>
      </c>
      <c r="M2269" t="s">
        <v>126</v>
      </c>
      <c r="N2269" t="s">
        <v>128</v>
      </c>
      <c r="O2269" s="6" t="str">
        <f>INDEX(lkp_Region,MATCH(tbl_Sales[[#This Row],[Suburb]],lkp_Suburb,0))</f>
        <v>Eastern Metropolitan</v>
      </c>
      <c r="P2269" s="6">
        <f>MONTH(tbl_Sales[[#This Row],[Date]])</f>
        <v>7</v>
      </c>
      <c r="Q2269" s="6">
        <f>YEAR(tbl_Sales[[#This Row],[Date]])</f>
        <v>2016</v>
      </c>
    </row>
    <row r="2270" spans="1:17" x14ac:dyDescent="0.25">
      <c r="A2270" s="1">
        <v>42569</v>
      </c>
      <c r="B2270">
        <v>1189000</v>
      </c>
      <c r="C2270" t="s">
        <v>2</v>
      </c>
      <c r="D2270" t="s">
        <v>12428</v>
      </c>
      <c r="E2270" t="s">
        <v>10</v>
      </c>
      <c r="F2270">
        <v>3165</v>
      </c>
      <c r="G2270">
        <v>3</v>
      </c>
      <c r="H2270">
        <v>2</v>
      </c>
      <c r="I2270">
        <v>2</v>
      </c>
      <c r="J2270">
        <v>337</v>
      </c>
      <c r="K2270">
        <v>2010</v>
      </c>
      <c r="L2270" t="s">
        <v>2423</v>
      </c>
      <c r="M2270" t="s">
        <v>138</v>
      </c>
      <c r="N2270" t="s">
        <v>57</v>
      </c>
      <c r="O2270" s="6" t="str">
        <f>INDEX(lkp_Region,MATCH(tbl_Sales[[#This Row],[Suburb]],lkp_Suburb,0))</f>
        <v>Southern Metropolitan</v>
      </c>
      <c r="P2270" s="6">
        <f>MONTH(tbl_Sales[[#This Row],[Date]])</f>
        <v>7</v>
      </c>
      <c r="Q2270" s="6">
        <f>YEAR(tbl_Sales[[#This Row],[Date]])</f>
        <v>2016</v>
      </c>
    </row>
    <row r="2271" spans="1:17" x14ac:dyDescent="0.25">
      <c r="A2271" s="1">
        <v>42569</v>
      </c>
      <c r="B2271">
        <v>300000</v>
      </c>
      <c r="C2271" t="s">
        <v>13</v>
      </c>
      <c r="D2271" t="s">
        <v>12427</v>
      </c>
      <c r="E2271" t="s">
        <v>5</v>
      </c>
      <c r="F2271">
        <v>3073</v>
      </c>
      <c r="G2271">
        <v>2</v>
      </c>
      <c r="H2271">
        <v>1</v>
      </c>
      <c r="I2271">
        <v>1</v>
      </c>
      <c r="J2271">
        <v>0</v>
      </c>
      <c r="K2271">
        <v>2014</v>
      </c>
      <c r="L2271" t="s">
        <v>2424</v>
      </c>
      <c r="M2271" t="s">
        <v>93</v>
      </c>
      <c r="N2271" t="s">
        <v>62</v>
      </c>
      <c r="O2271" s="6" t="str">
        <f>INDEX(lkp_Region,MATCH(tbl_Sales[[#This Row],[Suburb]],lkp_Suburb,0))</f>
        <v>Northern Metropolitan</v>
      </c>
      <c r="P2271" s="6">
        <f>MONTH(tbl_Sales[[#This Row],[Date]])</f>
        <v>7</v>
      </c>
      <c r="Q2271" s="6">
        <f>YEAR(tbl_Sales[[#This Row],[Date]])</f>
        <v>2016</v>
      </c>
    </row>
    <row r="2272" spans="1:17" x14ac:dyDescent="0.25">
      <c r="A2272" s="1">
        <v>42569</v>
      </c>
      <c r="B2272">
        <v>925000</v>
      </c>
      <c r="C2272" t="s">
        <v>2</v>
      </c>
      <c r="D2272" t="s">
        <v>12427</v>
      </c>
      <c r="E2272" t="s">
        <v>10</v>
      </c>
      <c r="F2272">
        <v>3073</v>
      </c>
      <c r="G2272">
        <v>5</v>
      </c>
      <c r="H2272">
        <v>3</v>
      </c>
      <c r="I2272">
        <v>4</v>
      </c>
      <c r="J2272">
        <v>922</v>
      </c>
      <c r="L2272" t="s">
        <v>2425</v>
      </c>
      <c r="M2272" t="s">
        <v>93</v>
      </c>
      <c r="N2272" t="s">
        <v>62</v>
      </c>
      <c r="O2272" s="6" t="str">
        <f>INDEX(lkp_Region,MATCH(tbl_Sales[[#This Row],[Suburb]],lkp_Suburb,0))</f>
        <v>Northern Metropolitan</v>
      </c>
      <c r="P2272" s="6">
        <f>MONTH(tbl_Sales[[#This Row],[Date]])</f>
        <v>7</v>
      </c>
      <c r="Q2272" s="6">
        <f>YEAR(tbl_Sales[[#This Row],[Date]])</f>
        <v>2016</v>
      </c>
    </row>
    <row r="2273" spans="1:17" x14ac:dyDescent="0.25">
      <c r="A2273" s="1">
        <v>42569</v>
      </c>
      <c r="B2273">
        <v>700000</v>
      </c>
      <c r="C2273" t="s">
        <v>2</v>
      </c>
      <c r="D2273" t="s">
        <v>12432</v>
      </c>
      <c r="E2273" t="s">
        <v>5</v>
      </c>
      <c r="F2273">
        <v>3020</v>
      </c>
      <c r="G2273">
        <v>4</v>
      </c>
      <c r="H2273">
        <v>2</v>
      </c>
      <c r="I2273">
        <v>1</v>
      </c>
      <c r="J2273">
        <v>807</v>
      </c>
      <c r="L2273" t="s">
        <v>2426</v>
      </c>
      <c r="M2273" t="s">
        <v>443</v>
      </c>
      <c r="N2273" t="s">
        <v>3</v>
      </c>
      <c r="O2273" s="6" t="str">
        <f>INDEX(lkp_Region,MATCH(tbl_Sales[[#This Row],[Suburb]],lkp_Suburb,0))</f>
        <v>Western Metropolitan</v>
      </c>
      <c r="P2273" s="6">
        <f>MONTH(tbl_Sales[[#This Row],[Date]])</f>
        <v>7</v>
      </c>
      <c r="Q2273" s="6">
        <f>YEAR(tbl_Sales[[#This Row],[Date]])</f>
        <v>2016</v>
      </c>
    </row>
    <row r="2274" spans="1:17" x14ac:dyDescent="0.25">
      <c r="A2274" s="1">
        <v>42569</v>
      </c>
      <c r="B2274">
        <v>715000</v>
      </c>
      <c r="C2274" t="s">
        <v>2</v>
      </c>
      <c r="D2274" t="s">
        <v>12432</v>
      </c>
      <c r="E2274" t="s">
        <v>10</v>
      </c>
      <c r="F2274">
        <v>3020</v>
      </c>
      <c r="G2274">
        <v>5</v>
      </c>
      <c r="H2274">
        <v>2</v>
      </c>
      <c r="I2274">
        <v>2</v>
      </c>
      <c r="J2274">
        <v>654</v>
      </c>
      <c r="L2274" t="s">
        <v>2427</v>
      </c>
      <c r="M2274" t="s">
        <v>141</v>
      </c>
      <c r="N2274" t="s">
        <v>3</v>
      </c>
      <c r="O2274" s="6" t="str">
        <f>INDEX(lkp_Region,MATCH(tbl_Sales[[#This Row],[Suburb]],lkp_Suburb,0))</f>
        <v>Western Metropolitan</v>
      </c>
      <c r="P2274" s="6">
        <f>MONTH(tbl_Sales[[#This Row],[Date]])</f>
        <v>7</v>
      </c>
      <c r="Q2274" s="6">
        <f>YEAR(tbl_Sales[[#This Row],[Date]])</f>
        <v>2016</v>
      </c>
    </row>
    <row r="2275" spans="1:17" x14ac:dyDescent="0.25">
      <c r="A2275" s="1">
        <v>42569</v>
      </c>
      <c r="B2275">
        <v>770500</v>
      </c>
      <c r="C2275" t="s">
        <v>51</v>
      </c>
      <c r="D2275" t="s">
        <v>12429</v>
      </c>
      <c r="E2275" t="s">
        <v>10</v>
      </c>
      <c r="F2275">
        <v>3127</v>
      </c>
      <c r="G2275">
        <v>2</v>
      </c>
      <c r="H2275">
        <v>2</v>
      </c>
      <c r="I2275">
        <v>1</v>
      </c>
      <c r="J2275">
        <v>88</v>
      </c>
      <c r="K2275">
        <v>1997</v>
      </c>
      <c r="L2275" t="s">
        <v>2428</v>
      </c>
      <c r="M2275" t="s">
        <v>11</v>
      </c>
      <c r="N2275" t="s">
        <v>101</v>
      </c>
      <c r="O2275" s="6" t="str">
        <f>INDEX(lkp_Region,MATCH(tbl_Sales[[#This Row],[Suburb]],lkp_Suburb,0))</f>
        <v>Southern Metropolitan</v>
      </c>
      <c r="P2275" s="6">
        <f>MONTH(tbl_Sales[[#This Row],[Date]])</f>
        <v>7</v>
      </c>
      <c r="Q2275" s="6">
        <f>YEAR(tbl_Sales[[#This Row],[Date]])</f>
        <v>2016</v>
      </c>
    </row>
    <row r="2276" spans="1:17" x14ac:dyDescent="0.25">
      <c r="A2276" s="1">
        <v>42569</v>
      </c>
      <c r="B2276">
        <v>1660000</v>
      </c>
      <c r="C2276" t="s">
        <v>2</v>
      </c>
      <c r="D2276" t="s">
        <v>12430</v>
      </c>
      <c r="E2276" t="s">
        <v>10</v>
      </c>
      <c r="F2276">
        <v>3146</v>
      </c>
      <c r="G2276">
        <v>3</v>
      </c>
      <c r="H2276">
        <v>1</v>
      </c>
      <c r="I2276">
        <v>2</v>
      </c>
      <c r="J2276">
        <v>297</v>
      </c>
      <c r="K2276">
        <v>1930</v>
      </c>
      <c r="L2276" t="s">
        <v>2429</v>
      </c>
      <c r="M2276" t="s">
        <v>102</v>
      </c>
      <c r="N2276" t="s">
        <v>101</v>
      </c>
      <c r="O2276" s="6" t="str">
        <f>INDEX(lkp_Region,MATCH(tbl_Sales[[#This Row],[Suburb]],lkp_Suburb,0))</f>
        <v>Southern Metropolitan</v>
      </c>
      <c r="P2276" s="6">
        <f>MONTH(tbl_Sales[[#This Row],[Date]])</f>
        <v>7</v>
      </c>
      <c r="Q2276" s="6">
        <f>YEAR(tbl_Sales[[#This Row],[Date]])</f>
        <v>2016</v>
      </c>
    </row>
    <row r="2277" spans="1:17" x14ac:dyDescent="0.25">
      <c r="A2277" s="1">
        <v>42569</v>
      </c>
      <c r="B2277">
        <v>1790000</v>
      </c>
      <c r="C2277" t="s">
        <v>51</v>
      </c>
      <c r="D2277" t="s">
        <v>12429</v>
      </c>
      <c r="E2277" t="s">
        <v>10</v>
      </c>
      <c r="F2277">
        <v>3123</v>
      </c>
      <c r="G2277">
        <v>3</v>
      </c>
      <c r="H2277">
        <v>2</v>
      </c>
      <c r="I2277">
        <v>2</v>
      </c>
      <c r="J2277">
        <v>0</v>
      </c>
      <c r="L2277" t="s">
        <v>2430</v>
      </c>
      <c r="M2277" t="s">
        <v>230</v>
      </c>
      <c r="N2277" t="s">
        <v>101</v>
      </c>
      <c r="O2277" s="6" t="str">
        <f>INDEX(lkp_Region,MATCH(tbl_Sales[[#This Row],[Suburb]],lkp_Suburb,0))</f>
        <v>Southern Metropolitan</v>
      </c>
      <c r="P2277" s="6">
        <f>MONTH(tbl_Sales[[#This Row],[Date]])</f>
        <v>7</v>
      </c>
      <c r="Q2277" s="6">
        <f>YEAR(tbl_Sales[[#This Row],[Date]])</f>
        <v>2016</v>
      </c>
    </row>
    <row r="2278" spans="1:17" x14ac:dyDescent="0.25">
      <c r="A2278" s="1">
        <v>42569</v>
      </c>
      <c r="B2278">
        <v>1900000</v>
      </c>
      <c r="C2278" t="s">
        <v>2</v>
      </c>
      <c r="D2278" t="s">
        <v>12427</v>
      </c>
      <c r="E2278" t="s">
        <v>5</v>
      </c>
      <c r="F2278">
        <v>3104</v>
      </c>
      <c r="G2278">
        <v>4</v>
      </c>
      <c r="H2278">
        <v>2</v>
      </c>
      <c r="I2278">
        <v>4</v>
      </c>
      <c r="J2278">
        <v>587</v>
      </c>
      <c r="K2278">
        <v>1960</v>
      </c>
      <c r="L2278" t="s">
        <v>2431</v>
      </c>
      <c r="M2278" t="s">
        <v>99</v>
      </c>
      <c r="N2278" t="s">
        <v>101</v>
      </c>
      <c r="O2278" s="6" t="str">
        <f>INDEX(lkp_Region,MATCH(tbl_Sales[[#This Row],[Suburb]],lkp_Suburb,0))</f>
        <v>Southern Metropolitan</v>
      </c>
      <c r="P2278" s="6">
        <f>MONTH(tbl_Sales[[#This Row],[Date]])</f>
        <v>7</v>
      </c>
      <c r="Q2278" s="6">
        <f>YEAR(tbl_Sales[[#This Row],[Date]])</f>
        <v>2016</v>
      </c>
    </row>
    <row r="2279" spans="1:17" x14ac:dyDescent="0.25">
      <c r="A2279" s="1">
        <v>42569</v>
      </c>
      <c r="B2279">
        <v>3065000</v>
      </c>
      <c r="C2279" t="s">
        <v>2</v>
      </c>
      <c r="D2279" t="s">
        <v>12425</v>
      </c>
      <c r="E2279" t="s">
        <v>10</v>
      </c>
      <c r="F2279">
        <v>3101</v>
      </c>
      <c r="G2279">
        <v>3</v>
      </c>
      <c r="H2279">
        <v>2</v>
      </c>
      <c r="I2279">
        <v>3</v>
      </c>
      <c r="J2279">
        <v>773</v>
      </c>
      <c r="L2279" t="s">
        <v>2432</v>
      </c>
      <c r="M2279" t="s">
        <v>145</v>
      </c>
      <c r="N2279" t="s">
        <v>101</v>
      </c>
      <c r="O2279" s="6" t="str">
        <f>INDEX(lkp_Region,MATCH(tbl_Sales[[#This Row],[Suburb]],lkp_Suburb,0))</f>
        <v>Southern Metropolitan</v>
      </c>
      <c r="P2279" s="6">
        <f>MONTH(tbl_Sales[[#This Row],[Date]])</f>
        <v>7</v>
      </c>
      <c r="Q2279" s="6">
        <f>YEAR(tbl_Sales[[#This Row],[Date]])</f>
        <v>2016</v>
      </c>
    </row>
    <row r="2280" spans="1:17" x14ac:dyDescent="0.25">
      <c r="A2280" s="1">
        <v>42569</v>
      </c>
      <c r="B2280">
        <v>1800000</v>
      </c>
      <c r="C2280" t="s">
        <v>2</v>
      </c>
      <c r="D2280" t="s">
        <v>12429</v>
      </c>
      <c r="E2280" t="s">
        <v>10</v>
      </c>
      <c r="F2280">
        <v>3188</v>
      </c>
      <c r="G2280">
        <v>3</v>
      </c>
      <c r="H2280">
        <v>2</v>
      </c>
      <c r="I2280">
        <v>2</v>
      </c>
      <c r="J2280">
        <v>920</v>
      </c>
      <c r="L2280" t="s">
        <v>2433</v>
      </c>
      <c r="M2280" t="s">
        <v>176</v>
      </c>
      <c r="N2280" t="s">
        <v>107</v>
      </c>
      <c r="O2280" s="6" t="str">
        <f>INDEX(lkp_Region,MATCH(tbl_Sales[[#This Row],[Suburb]],lkp_Suburb,0))</f>
        <v>Southern Metropolitan</v>
      </c>
      <c r="P2280" s="6">
        <f>MONTH(tbl_Sales[[#This Row],[Date]])</f>
        <v>7</v>
      </c>
      <c r="Q2280" s="6">
        <f>YEAR(tbl_Sales[[#This Row],[Date]])</f>
        <v>2016</v>
      </c>
    </row>
    <row r="2281" spans="1:17" x14ac:dyDescent="0.25">
      <c r="A2281" s="1">
        <v>42569</v>
      </c>
      <c r="B2281">
        <v>2375000</v>
      </c>
      <c r="C2281" t="s">
        <v>2</v>
      </c>
      <c r="D2281" t="s">
        <v>12429</v>
      </c>
      <c r="E2281" t="s">
        <v>10</v>
      </c>
      <c r="F2281">
        <v>3186</v>
      </c>
      <c r="G2281">
        <v>3</v>
      </c>
      <c r="H2281">
        <v>2</v>
      </c>
      <c r="I2281">
        <v>2</v>
      </c>
      <c r="J2281">
        <v>547</v>
      </c>
      <c r="K2281">
        <v>2000</v>
      </c>
      <c r="L2281" t="s">
        <v>2434</v>
      </c>
      <c r="M2281" t="s">
        <v>105</v>
      </c>
      <c r="N2281" t="s">
        <v>107</v>
      </c>
      <c r="O2281" s="6" t="str">
        <f>INDEX(lkp_Region,MATCH(tbl_Sales[[#This Row],[Suburb]],lkp_Suburb,0))</f>
        <v>Southern Metropolitan</v>
      </c>
      <c r="P2281" s="6">
        <f>MONTH(tbl_Sales[[#This Row],[Date]])</f>
        <v>7</v>
      </c>
      <c r="Q2281" s="6">
        <f>YEAR(tbl_Sales[[#This Row],[Date]])</f>
        <v>2016</v>
      </c>
    </row>
    <row r="2282" spans="1:17" x14ac:dyDescent="0.25">
      <c r="A2282" s="1">
        <v>42570</v>
      </c>
      <c r="B2282">
        <v>457000</v>
      </c>
      <c r="C2282" t="s">
        <v>13</v>
      </c>
      <c r="D2282" t="s">
        <v>12429</v>
      </c>
      <c r="E2282" t="s">
        <v>10</v>
      </c>
      <c r="F2282">
        <v>3067</v>
      </c>
      <c r="G2282">
        <v>1</v>
      </c>
      <c r="H2282">
        <v>1</v>
      </c>
      <c r="I2282">
        <v>1</v>
      </c>
      <c r="J2282">
        <v>0</v>
      </c>
      <c r="L2282" t="s">
        <v>2435</v>
      </c>
      <c r="M2282" t="s">
        <v>38</v>
      </c>
      <c r="N2282" t="s">
        <v>8</v>
      </c>
      <c r="O2282" s="6" t="str">
        <f>INDEX(lkp_Region,MATCH(tbl_Sales[[#This Row],[Suburb]],lkp_Suburb,0))</f>
        <v>Northern Metropolitan</v>
      </c>
      <c r="P2282" s="6">
        <f>MONTH(tbl_Sales[[#This Row],[Date]])</f>
        <v>7</v>
      </c>
      <c r="Q2282" s="6">
        <f>YEAR(tbl_Sales[[#This Row],[Date]])</f>
        <v>2016</v>
      </c>
    </row>
    <row r="2283" spans="1:17" x14ac:dyDescent="0.25">
      <c r="A2283" s="1">
        <v>42570</v>
      </c>
      <c r="B2283">
        <v>1461400</v>
      </c>
      <c r="C2283" t="s">
        <v>2</v>
      </c>
      <c r="D2283" t="s">
        <v>12428</v>
      </c>
      <c r="E2283" t="s">
        <v>10</v>
      </c>
      <c r="F2283">
        <v>3128</v>
      </c>
      <c r="G2283">
        <v>4</v>
      </c>
      <c r="H2283">
        <v>2</v>
      </c>
      <c r="I2283">
        <v>2</v>
      </c>
      <c r="J2283">
        <v>780</v>
      </c>
      <c r="K2283">
        <v>1927</v>
      </c>
      <c r="L2283" t="s">
        <v>2436</v>
      </c>
      <c r="M2283" t="s">
        <v>151</v>
      </c>
      <c r="N2283" t="s">
        <v>14</v>
      </c>
      <c r="O2283" s="6" t="str">
        <f>INDEX(lkp_Region,MATCH(tbl_Sales[[#This Row],[Suburb]],lkp_Suburb,0))</f>
        <v>Eastern Metropolitan</v>
      </c>
      <c r="P2283" s="6">
        <f>MONTH(tbl_Sales[[#This Row],[Date]])</f>
        <v>7</v>
      </c>
      <c r="Q2283" s="6">
        <f>YEAR(tbl_Sales[[#This Row],[Date]])</f>
        <v>2016</v>
      </c>
    </row>
    <row r="2284" spans="1:17" x14ac:dyDescent="0.25">
      <c r="A2284" s="1">
        <v>42570</v>
      </c>
      <c r="B2284">
        <v>540000</v>
      </c>
      <c r="C2284" t="s">
        <v>13</v>
      </c>
      <c r="D2284" t="s">
        <v>12432</v>
      </c>
      <c r="E2284" t="s">
        <v>5</v>
      </c>
      <c r="F2284">
        <v>3182</v>
      </c>
      <c r="G2284">
        <v>2</v>
      </c>
      <c r="H2284">
        <v>1</v>
      </c>
      <c r="I2284">
        <v>1</v>
      </c>
      <c r="J2284">
        <v>0</v>
      </c>
      <c r="K2284">
        <v>2003</v>
      </c>
      <c r="L2284" t="s">
        <v>2437</v>
      </c>
      <c r="M2284" t="s">
        <v>156</v>
      </c>
      <c r="N2284" t="s">
        <v>26</v>
      </c>
      <c r="O2284" s="6" t="str">
        <f>INDEX(lkp_Region,MATCH(tbl_Sales[[#This Row],[Suburb]],lkp_Suburb,0))</f>
        <v>Southern Metropolitan</v>
      </c>
      <c r="P2284" s="6">
        <f>MONTH(tbl_Sales[[#This Row],[Date]])</f>
        <v>7</v>
      </c>
      <c r="Q2284" s="6">
        <f>YEAR(tbl_Sales[[#This Row],[Date]])</f>
        <v>2016</v>
      </c>
    </row>
    <row r="2285" spans="1:17" x14ac:dyDescent="0.25">
      <c r="A2285" s="1">
        <v>42570</v>
      </c>
      <c r="B2285">
        <v>2000000</v>
      </c>
      <c r="C2285" t="s">
        <v>2</v>
      </c>
      <c r="D2285" t="s">
        <v>12427</v>
      </c>
      <c r="E2285" t="s">
        <v>10</v>
      </c>
      <c r="F2285">
        <v>3058</v>
      </c>
      <c r="G2285">
        <v>3</v>
      </c>
      <c r="H2285">
        <v>1</v>
      </c>
      <c r="I2285">
        <v>1</v>
      </c>
      <c r="J2285">
        <v>973</v>
      </c>
      <c r="L2285" t="s">
        <v>2438</v>
      </c>
      <c r="M2285" t="s">
        <v>499</v>
      </c>
      <c r="N2285" t="s">
        <v>18</v>
      </c>
      <c r="O2285" s="6" t="str">
        <f>INDEX(lkp_Region,MATCH(tbl_Sales[[#This Row],[Suburb]],lkp_Suburb,0))</f>
        <v>Northern Metropolitan</v>
      </c>
      <c r="P2285" s="6">
        <f>MONTH(tbl_Sales[[#This Row],[Date]])</f>
        <v>7</v>
      </c>
      <c r="Q2285" s="6">
        <f>YEAR(tbl_Sales[[#This Row],[Date]])</f>
        <v>2016</v>
      </c>
    </row>
    <row r="2286" spans="1:17" x14ac:dyDescent="0.25">
      <c r="A2286" s="1">
        <v>42570</v>
      </c>
      <c r="B2286">
        <v>450000</v>
      </c>
      <c r="C2286" t="s">
        <v>13</v>
      </c>
      <c r="D2286" t="s">
        <v>12428</v>
      </c>
      <c r="E2286" t="s">
        <v>5</v>
      </c>
      <c r="F2286">
        <v>3040</v>
      </c>
      <c r="G2286">
        <v>2</v>
      </c>
      <c r="H2286">
        <v>1</v>
      </c>
      <c r="I2286">
        <v>1</v>
      </c>
      <c r="J2286">
        <v>0</v>
      </c>
      <c r="K2286">
        <v>1970</v>
      </c>
      <c r="L2286" t="s">
        <v>2439</v>
      </c>
      <c r="M2286" t="s">
        <v>47</v>
      </c>
      <c r="N2286" t="s">
        <v>49</v>
      </c>
      <c r="O2286" s="6" t="str">
        <f>INDEX(lkp_Region,MATCH(tbl_Sales[[#This Row],[Suburb]],lkp_Suburb,0))</f>
        <v>Western Metropolitan</v>
      </c>
      <c r="P2286" s="6">
        <f>MONTH(tbl_Sales[[#This Row],[Date]])</f>
        <v>7</v>
      </c>
      <c r="Q2286" s="6">
        <f>YEAR(tbl_Sales[[#This Row],[Date]])</f>
        <v>2016</v>
      </c>
    </row>
    <row r="2287" spans="1:17" x14ac:dyDescent="0.25">
      <c r="A2287" s="1">
        <v>42570</v>
      </c>
      <c r="B2287">
        <v>805000</v>
      </c>
      <c r="C2287" t="s">
        <v>2</v>
      </c>
      <c r="D2287" t="s">
        <v>12423</v>
      </c>
      <c r="E2287" t="s">
        <v>10</v>
      </c>
      <c r="F2287">
        <v>3042</v>
      </c>
      <c r="G2287">
        <v>3</v>
      </c>
      <c r="H2287">
        <v>1</v>
      </c>
      <c r="I2287">
        <v>1</v>
      </c>
      <c r="J2287">
        <v>623</v>
      </c>
      <c r="L2287" t="s">
        <v>2440</v>
      </c>
      <c r="M2287" t="s">
        <v>330</v>
      </c>
      <c r="N2287" t="s">
        <v>49</v>
      </c>
      <c r="O2287" s="6" t="str">
        <f>INDEX(lkp_Region,MATCH(tbl_Sales[[#This Row],[Suburb]],lkp_Suburb,0))</f>
        <v>Western Metropolitan</v>
      </c>
      <c r="P2287" s="6">
        <f>MONTH(tbl_Sales[[#This Row],[Date]])</f>
        <v>7</v>
      </c>
      <c r="Q2287" s="6">
        <f>YEAR(tbl_Sales[[#This Row],[Date]])</f>
        <v>2016</v>
      </c>
    </row>
    <row r="2288" spans="1:17" x14ac:dyDescent="0.25">
      <c r="A2288" s="1">
        <v>42570</v>
      </c>
      <c r="B2288">
        <v>930000</v>
      </c>
      <c r="C2288" t="s">
        <v>2</v>
      </c>
      <c r="D2288" t="s">
        <v>12427</v>
      </c>
      <c r="E2288" t="s">
        <v>10</v>
      </c>
      <c r="F2288">
        <v>3039</v>
      </c>
      <c r="G2288">
        <v>3</v>
      </c>
      <c r="H2288">
        <v>3</v>
      </c>
      <c r="I2288">
        <v>1</v>
      </c>
      <c r="J2288">
        <v>325</v>
      </c>
      <c r="K2288">
        <v>1910</v>
      </c>
      <c r="L2288" t="s">
        <v>2441</v>
      </c>
      <c r="M2288" t="s">
        <v>242</v>
      </c>
      <c r="N2288" t="s">
        <v>49</v>
      </c>
      <c r="O2288" s="6" t="str">
        <f>INDEX(lkp_Region,MATCH(tbl_Sales[[#This Row],[Suburb]],lkp_Suburb,0))</f>
        <v>Western Metropolitan</v>
      </c>
      <c r="P2288" s="6">
        <f>MONTH(tbl_Sales[[#This Row],[Date]])</f>
        <v>7</v>
      </c>
      <c r="Q2288" s="6">
        <f>YEAR(tbl_Sales[[#This Row],[Date]])</f>
        <v>2016</v>
      </c>
    </row>
    <row r="2289" spans="1:17" x14ac:dyDescent="0.25">
      <c r="A2289" s="1">
        <v>42570</v>
      </c>
      <c r="B2289">
        <v>1015000</v>
      </c>
      <c r="C2289" t="s">
        <v>2</v>
      </c>
      <c r="D2289" t="s">
        <v>12423</v>
      </c>
      <c r="E2289" t="s">
        <v>10</v>
      </c>
      <c r="F2289">
        <v>3042</v>
      </c>
      <c r="G2289">
        <v>3</v>
      </c>
      <c r="H2289">
        <v>1</v>
      </c>
      <c r="I2289">
        <v>1</v>
      </c>
      <c r="J2289">
        <v>643</v>
      </c>
      <c r="K2289">
        <v>1950</v>
      </c>
      <c r="L2289" t="s">
        <v>2442</v>
      </c>
      <c r="M2289" t="s">
        <v>86</v>
      </c>
      <c r="N2289" t="s">
        <v>49</v>
      </c>
      <c r="O2289" s="6" t="str">
        <f>INDEX(lkp_Region,MATCH(tbl_Sales[[#This Row],[Suburb]],lkp_Suburb,0))</f>
        <v>Western Metropolitan</v>
      </c>
      <c r="P2289" s="6">
        <f>MONTH(tbl_Sales[[#This Row],[Date]])</f>
        <v>7</v>
      </c>
      <c r="Q2289" s="6">
        <f>YEAR(tbl_Sales[[#This Row],[Date]])</f>
        <v>2016</v>
      </c>
    </row>
    <row r="2290" spans="1:17" x14ac:dyDescent="0.25">
      <c r="A2290" s="1">
        <v>42570</v>
      </c>
      <c r="B2290">
        <v>1530000</v>
      </c>
      <c r="C2290" t="s">
        <v>2</v>
      </c>
      <c r="D2290" t="s">
        <v>12429</v>
      </c>
      <c r="E2290" t="s">
        <v>10</v>
      </c>
      <c r="F2290">
        <v>3039</v>
      </c>
      <c r="G2290">
        <v>4</v>
      </c>
      <c r="H2290">
        <v>2</v>
      </c>
      <c r="I2290">
        <v>1</v>
      </c>
      <c r="J2290">
        <v>431</v>
      </c>
      <c r="K2290">
        <v>1906</v>
      </c>
      <c r="L2290" t="s">
        <v>2443</v>
      </c>
      <c r="M2290" t="s">
        <v>242</v>
      </c>
      <c r="N2290" t="s">
        <v>49</v>
      </c>
      <c r="O2290" s="6" t="str">
        <f>INDEX(lkp_Region,MATCH(tbl_Sales[[#This Row],[Suburb]],lkp_Suburb,0))</f>
        <v>Western Metropolitan</v>
      </c>
      <c r="P2290" s="6">
        <f>MONTH(tbl_Sales[[#This Row],[Date]])</f>
        <v>7</v>
      </c>
      <c r="Q2290" s="6">
        <f>YEAR(tbl_Sales[[#This Row],[Date]])</f>
        <v>2016</v>
      </c>
    </row>
    <row r="2291" spans="1:17" x14ac:dyDescent="0.25">
      <c r="A2291" s="1">
        <v>42570</v>
      </c>
      <c r="B2291">
        <v>1260500</v>
      </c>
      <c r="C2291" t="s">
        <v>2</v>
      </c>
      <c r="D2291" t="s">
        <v>12429</v>
      </c>
      <c r="E2291" t="s">
        <v>10</v>
      </c>
      <c r="F2291">
        <v>3167</v>
      </c>
      <c r="G2291">
        <v>3</v>
      </c>
      <c r="H2291">
        <v>1</v>
      </c>
      <c r="I2291">
        <v>1</v>
      </c>
      <c r="J2291">
        <v>774</v>
      </c>
      <c r="K2291">
        <v>1950</v>
      </c>
      <c r="L2291" t="s">
        <v>2444</v>
      </c>
      <c r="M2291" t="s">
        <v>43</v>
      </c>
      <c r="N2291" t="s">
        <v>31</v>
      </c>
      <c r="O2291" s="6" t="str">
        <f>INDEX(lkp_Region,MATCH(tbl_Sales[[#This Row],[Suburb]],lkp_Suburb,0))</f>
        <v>South-Eastern Metropolitan</v>
      </c>
      <c r="P2291" s="6">
        <f>MONTH(tbl_Sales[[#This Row],[Date]])</f>
        <v>7</v>
      </c>
      <c r="Q2291" s="6">
        <f>YEAR(tbl_Sales[[#This Row],[Date]])</f>
        <v>2016</v>
      </c>
    </row>
    <row r="2292" spans="1:17" x14ac:dyDescent="0.25">
      <c r="A2292" s="1">
        <v>42570</v>
      </c>
      <c r="B2292">
        <v>485000</v>
      </c>
      <c r="C2292" t="s">
        <v>13</v>
      </c>
      <c r="D2292" t="s">
        <v>12424</v>
      </c>
      <c r="E2292" t="s">
        <v>5</v>
      </c>
      <c r="F2292">
        <v>3006</v>
      </c>
      <c r="G2292">
        <v>2</v>
      </c>
      <c r="H2292">
        <v>1</v>
      </c>
      <c r="I2292">
        <v>1</v>
      </c>
      <c r="J2292">
        <v>2121</v>
      </c>
      <c r="K2292">
        <v>2013</v>
      </c>
      <c r="L2292" t="s">
        <v>2445</v>
      </c>
      <c r="M2292" t="s">
        <v>434</v>
      </c>
      <c r="N2292" t="s">
        <v>88</v>
      </c>
      <c r="O2292" s="6" t="str">
        <f>INDEX(lkp_Region,MATCH(tbl_Sales[[#This Row],[Suburb]],lkp_Suburb,0))</f>
        <v>Southern Metropolitan</v>
      </c>
      <c r="P2292" s="6">
        <f>MONTH(tbl_Sales[[#This Row],[Date]])</f>
        <v>7</v>
      </c>
      <c r="Q2292" s="6">
        <f>YEAR(tbl_Sales[[#This Row],[Date]])</f>
        <v>2016</v>
      </c>
    </row>
    <row r="2293" spans="1:17" x14ac:dyDescent="0.25">
      <c r="A2293" s="1">
        <v>42570</v>
      </c>
      <c r="B2293">
        <v>1470000</v>
      </c>
      <c r="C2293" t="s">
        <v>2</v>
      </c>
      <c r="D2293" t="s">
        <v>12429</v>
      </c>
      <c r="E2293" t="s">
        <v>10</v>
      </c>
      <c r="F2293">
        <v>3051</v>
      </c>
      <c r="G2293">
        <v>3</v>
      </c>
      <c r="H2293">
        <v>1</v>
      </c>
      <c r="I2293">
        <v>0</v>
      </c>
      <c r="J2293">
        <v>232</v>
      </c>
      <c r="K2293">
        <v>1930</v>
      </c>
      <c r="L2293" t="s">
        <v>2446</v>
      </c>
      <c r="M2293" t="s">
        <v>915</v>
      </c>
      <c r="N2293" t="s">
        <v>88</v>
      </c>
      <c r="O2293" s="6" t="str">
        <f>INDEX(lkp_Region,MATCH(tbl_Sales[[#This Row],[Suburb]],lkp_Suburb,0))</f>
        <v>Northern Metropolitan</v>
      </c>
      <c r="P2293" s="6">
        <f>MONTH(tbl_Sales[[#This Row],[Date]])</f>
        <v>7</v>
      </c>
      <c r="Q2293" s="6">
        <f>YEAR(tbl_Sales[[#This Row],[Date]])</f>
        <v>2016</v>
      </c>
    </row>
    <row r="2294" spans="1:17" x14ac:dyDescent="0.25">
      <c r="A2294" s="1">
        <v>42570</v>
      </c>
      <c r="B2294">
        <v>1700000</v>
      </c>
      <c r="C2294" t="s">
        <v>2</v>
      </c>
      <c r="D2294" t="s">
        <v>12427</v>
      </c>
      <c r="E2294" t="s">
        <v>5</v>
      </c>
      <c r="F2294">
        <v>3141</v>
      </c>
      <c r="G2294">
        <v>3</v>
      </c>
      <c r="H2294">
        <v>2</v>
      </c>
      <c r="I2294">
        <v>1</v>
      </c>
      <c r="J2294">
        <v>181</v>
      </c>
      <c r="K2294">
        <v>1990</v>
      </c>
      <c r="L2294" t="s">
        <v>1634</v>
      </c>
      <c r="M2294" t="s">
        <v>111</v>
      </c>
      <c r="N2294" t="s">
        <v>88</v>
      </c>
      <c r="O2294" s="6" t="str">
        <f>INDEX(lkp_Region,MATCH(tbl_Sales[[#This Row],[Suburb]],lkp_Suburb,0))</f>
        <v>Southern Metropolitan</v>
      </c>
      <c r="P2294" s="6">
        <f>MONTH(tbl_Sales[[#This Row],[Date]])</f>
        <v>7</v>
      </c>
      <c r="Q2294" s="6">
        <f>YEAR(tbl_Sales[[#This Row],[Date]])</f>
        <v>2016</v>
      </c>
    </row>
    <row r="2295" spans="1:17" x14ac:dyDescent="0.25">
      <c r="A2295" s="1">
        <v>42570</v>
      </c>
      <c r="B2295">
        <v>1851000</v>
      </c>
      <c r="C2295" t="s">
        <v>2</v>
      </c>
      <c r="D2295" t="s">
        <v>12427</v>
      </c>
      <c r="E2295" t="s">
        <v>10</v>
      </c>
      <c r="F2295">
        <v>3052</v>
      </c>
      <c r="G2295">
        <v>2</v>
      </c>
      <c r="H2295">
        <v>1</v>
      </c>
      <c r="I2295">
        <v>1</v>
      </c>
      <c r="J2295">
        <v>172</v>
      </c>
      <c r="K2295">
        <v>1900</v>
      </c>
      <c r="L2295" t="s">
        <v>2447</v>
      </c>
      <c r="M2295" t="s">
        <v>1418</v>
      </c>
      <c r="N2295" t="s">
        <v>88</v>
      </c>
      <c r="O2295" s="6" t="str">
        <f>INDEX(lkp_Region,MATCH(tbl_Sales[[#This Row],[Suburb]],lkp_Suburb,0))</f>
        <v>Northern Metropolitan</v>
      </c>
      <c r="P2295" s="6">
        <f>MONTH(tbl_Sales[[#This Row],[Date]])</f>
        <v>7</v>
      </c>
      <c r="Q2295" s="6">
        <f>YEAR(tbl_Sales[[#This Row],[Date]])</f>
        <v>2016</v>
      </c>
    </row>
    <row r="2296" spans="1:17" x14ac:dyDescent="0.25">
      <c r="A2296" s="1">
        <v>42570</v>
      </c>
      <c r="B2296">
        <v>900000</v>
      </c>
      <c r="C2296" t="s">
        <v>2</v>
      </c>
      <c r="D2296" t="s">
        <v>12423</v>
      </c>
      <c r="E2296" t="s">
        <v>10</v>
      </c>
      <c r="F2296">
        <v>3108</v>
      </c>
      <c r="G2296">
        <v>3</v>
      </c>
      <c r="H2296">
        <v>3</v>
      </c>
      <c r="I2296">
        <v>2</v>
      </c>
      <c r="J2296">
        <v>385</v>
      </c>
      <c r="L2296" t="s">
        <v>2448</v>
      </c>
      <c r="M2296" t="s">
        <v>126</v>
      </c>
      <c r="N2296" t="s">
        <v>128</v>
      </c>
      <c r="O2296" s="6" t="str">
        <f>INDEX(lkp_Region,MATCH(tbl_Sales[[#This Row],[Suburb]],lkp_Suburb,0))</f>
        <v>Eastern Metropolitan</v>
      </c>
      <c r="P2296" s="6">
        <f>MONTH(tbl_Sales[[#This Row],[Date]])</f>
        <v>7</v>
      </c>
      <c r="Q2296" s="6">
        <f>YEAR(tbl_Sales[[#This Row],[Date]])</f>
        <v>2016</v>
      </c>
    </row>
    <row r="2297" spans="1:17" x14ac:dyDescent="0.25">
      <c r="A2297" s="1">
        <v>42570</v>
      </c>
      <c r="B2297">
        <v>1520000</v>
      </c>
      <c r="C2297" t="s">
        <v>2</v>
      </c>
      <c r="D2297" t="s">
        <v>12423</v>
      </c>
      <c r="E2297" t="s">
        <v>10</v>
      </c>
      <c r="F2297">
        <v>3108</v>
      </c>
      <c r="G2297">
        <v>4</v>
      </c>
      <c r="H2297">
        <v>3</v>
      </c>
      <c r="I2297">
        <v>2</v>
      </c>
      <c r="J2297">
        <v>657</v>
      </c>
      <c r="K2297">
        <v>2010</v>
      </c>
      <c r="L2297" t="s">
        <v>2449</v>
      </c>
      <c r="M2297" t="s">
        <v>126</v>
      </c>
      <c r="N2297" t="s">
        <v>128</v>
      </c>
      <c r="O2297" s="6" t="str">
        <f>INDEX(lkp_Region,MATCH(tbl_Sales[[#This Row],[Suburb]],lkp_Suburb,0))</f>
        <v>Eastern Metropolitan</v>
      </c>
      <c r="P2297" s="6">
        <f>MONTH(tbl_Sales[[#This Row],[Date]])</f>
        <v>7</v>
      </c>
      <c r="Q2297" s="6">
        <f>YEAR(tbl_Sales[[#This Row],[Date]])</f>
        <v>2016</v>
      </c>
    </row>
    <row r="2298" spans="1:17" x14ac:dyDescent="0.25">
      <c r="A2298" s="1">
        <v>42570</v>
      </c>
      <c r="B2298">
        <v>1185000</v>
      </c>
      <c r="C2298" t="s">
        <v>2</v>
      </c>
      <c r="D2298" t="s">
        <v>12428</v>
      </c>
      <c r="E2298" t="s">
        <v>10</v>
      </c>
      <c r="F2298">
        <v>3165</v>
      </c>
      <c r="G2298">
        <v>3</v>
      </c>
      <c r="H2298">
        <v>1</v>
      </c>
      <c r="I2298">
        <v>2</v>
      </c>
      <c r="J2298">
        <v>618</v>
      </c>
      <c r="L2298" t="s">
        <v>2450</v>
      </c>
      <c r="M2298" t="s">
        <v>138</v>
      </c>
      <c r="N2298" t="s">
        <v>57</v>
      </c>
      <c r="O2298" s="6" t="str">
        <f>INDEX(lkp_Region,MATCH(tbl_Sales[[#This Row],[Suburb]],lkp_Suburb,0))</f>
        <v>Southern Metropolitan</v>
      </c>
      <c r="P2298" s="6">
        <f>MONTH(tbl_Sales[[#This Row],[Date]])</f>
        <v>7</v>
      </c>
      <c r="Q2298" s="6">
        <f>YEAR(tbl_Sales[[#This Row],[Date]])</f>
        <v>2016</v>
      </c>
    </row>
    <row r="2299" spans="1:17" x14ac:dyDescent="0.25">
      <c r="A2299" s="1">
        <v>42570</v>
      </c>
      <c r="B2299">
        <v>1275000</v>
      </c>
      <c r="C2299" t="s">
        <v>51</v>
      </c>
      <c r="D2299" t="s">
        <v>12428</v>
      </c>
      <c r="E2299" t="s">
        <v>10</v>
      </c>
      <c r="F2299">
        <v>3204</v>
      </c>
      <c r="G2299">
        <v>3</v>
      </c>
      <c r="H2299">
        <v>2</v>
      </c>
      <c r="I2299">
        <v>2</v>
      </c>
      <c r="J2299">
        <v>309</v>
      </c>
      <c r="L2299" t="s">
        <v>2451</v>
      </c>
      <c r="M2299" t="s">
        <v>55</v>
      </c>
      <c r="N2299" t="s">
        <v>57</v>
      </c>
      <c r="O2299" s="6" t="str">
        <f>INDEX(lkp_Region,MATCH(tbl_Sales[[#This Row],[Suburb]],lkp_Suburb,0))</f>
        <v>Southern Metropolitan</v>
      </c>
      <c r="P2299" s="6">
        <f>MONTH(tbl_Sales[[#This Row],[Date]])</f>
        <v>7</v>
      </c>
      <c r="Q2299" s="6">
        <f>YEAR(tbl_Sales[[#This Row],[Date]])</f>
        <v>2016</v>
      </c>
    </row>
    <row r="2300" spans="1:17" x14ac:dyDescent="0.25">
      <c r="A2300" s="1">
        <v>42570</v>
      </c>
      <c r="B2300">
        <v>830000</v>
      </c>
      <c r="C2300" t="s">
        <v>2</v>
      </c>
      <c r="D2300" t="s">
        <v>12425</v>
      </c>
      <c r="E2300" t="s">
        <v>10</v>
      </c>
      <c r="F2300">
        <v>3073</v>
      </c>
      <c r="G2300">
        <v>3</v>
      </c>
      <c r="H2300">
        <v>1</v>
      </c>
      <c r="I2300">
        <v>2</v>
      </c>
      <c r="J2300">
        <v>671</v>
      </c>
      <c r="L2300" t="s">
        <v>2452</v>
      </c>
      <c r="M2300" t="s">
        <v>93</v>
      </c>
      <c r="N2300" t="s">
        <v>62</v>
      </c>
      <c r="O2300" s="6" t="str">
        <f>INDEX(lkp_Region,MATCH(tbl_Sales[[#This Row],[Suburb]],lkp_Suburb,0))</f>
        <v>Northern Metropolitan</v>
      </c>
      <c r="P2300" s="6">
        <f>MONTH(tbl_Sales[[#This Row],[Date]])</f>
        <v>7</v>
      </c>
      <c r="Q2300" s="6">
        <f>YEAR(tbl_Sales[[#This Row],[Date]])</f>
        <v>2016</v>
      </c>
    </row>
    <row r="2301" spans="1:17" x14ac:dyDescent="0.25">
      <c r="A2301" s="1">
        <v>42570</v>
      </c>
      <c r="B2301">
        <v>1570000</v>
      </c>
      <c r="C2301" t="s">
        <v>2</v>
      </c>
      <c r="D2301" t="s">
        <v>12432</v>
      </c>
      <c r="E2301" t="s">
        <v>5</v>
      </c>
      <c r="F2301">
        <v>3071</v>
      </c>
      <c r="G2301">
        <v>3</v>
      </c>
      <c r="H2301">
        <v>2</v>
      </c>
      <c r="I2301">
        <v>1</v>
      </c>
      <c r="J2301">
        <v>377</v>
      </c>
      <c r="K2301">
        <v>1920</v>
      </c>
      <c r="L2301" t="s">
        <v>2453</v>
      </c>
      <c r="M2301" t="s">
        <v>60</v>
      </c>
      <c r="N2301" t="s">
        <v>62</v>
      </c>
      <c r="O2301" s="6" t="str">
        <f>INDEX(lkp_Region,MATCH(tbl_Sales[[#This Row],[Suburb]],lkp_Suburb,0))</f>
        <v>Northern Metropolitan</v>
      </c>
      <c r="P2301" s="6">
        <f>MONTH(tbl_Sales[[#This Row],[Date]])</f>
        <v>7</v>
      </c>
      <c r="Q2301" s="6">
        <f>YEAR(tbl_Sales[[#This Row],[Date]])</f>
        <v>2016</v>
      </c>
    </row>
    <row r="2302" spans="1:17" x14ac:dyDescent="0.25">
      <c r="A2302" s="1">
        <v>42570</v>
      </c>
      <c r="B2302">
        <v>451000</v>
      </c>
      <c r="C2302" t="s">
        <v>2</v>
      </c>
      <c r="D2302" t="s">
        <v>12432</v>
      </c>
      <c r="E2302" t="s">
        <v>10</v>
      </c>
      <c r="F2302">
        <v>3020</v>
      </c>
      <c r="G2302">
        <v>3</v>
      </c>
      <c r="H2302">
        <v>1</v>
      </c>
      <c r="I2302">
        <v>6</v>
      </c>
      <c r="J2302">
        <v>655</v>
      </c>
      <c r="K2302">
        <v>1978</v>
      </c>
      <c r="L2302" t="s">
        <v>2454</v>
      </c>
      <c r="M2302" t="s">
        <v>141</v>
      </c>
      <c r="N2302" t="s">
        <v>3</v>
      </c>
      <c r="O2302" s="6" t="str">
        <f>INDEX(lkp_Region,MATCH(tbl_Sales[[#This Row],[Suburb]],lkp_Suburb,0))</f>
        <v>Western Metropolitan</v>
      </c>
      <c r="P2302" s="6">
        <f>MONTH(tbl_Sales[[#This Row],[Date]])</f>
        <v>7</v>
      </c>
      <c r="Q2302" s="6">
        <f>YEAR(tbl_Sales[[#This Row],[Date]])</f>
        <v>2016</v>
      </c>
    </row>
    <row r="2303" spans="1:17" x14ac:dyDescent="0.25">
      <c r="A2303" s="1">
        <v>42570</v>
      </c>
      <c r="B2303">
        <v>1150000</v>
      </c>
      <c r="C2303" t="s">
        <v>51</v>
      </c>
      <c r="D2303" t="s">
        <v>12430</v>
      </c>
      <c r="E2303" t="s">
        <v>10</v>
      </c>
      <c r="F2303">
        <v>3104</v>
      </c>
      <c r="G2303">
        <v>3</v>
      </c>
      <c r="H2303">
        <v>2</v>
      </c>
      <c r="I2303">
        <v>1</v>
      </c>
      <c r="J2303">
        <v>207</v>
      </c>
      <c r="K2303">
        <v>2003</v>
      </c>
      <c r="L2303" t="s">
        <v>801</v>
      </c>
      <c r="M2303" t="s">
        <v>99</v>
      </c>
      <c r="N2303" t="s">
        <v>101</v>
      </c>
      <c r="O2303" s="6" t="str">
        <f>INDEX(lkp_Region,MATCH(tbl_Sales[[#This Row],[Suburb]],lkp_Suburb,0))</f>
        <v>Southern Metropolitan</v>
      </c>
      <c r="P2303" s="6">
        <f>MONTH(tbl_Sales[[#This Row],[Date]])</f>
        <v>7</v>
      </c>
      <c r="Q2303" s="6">
        <f>YEAR(tbl_Sales[[#This Row],[Date]])</f>
        <v>2016</v>
      </c>
    </row>
    <row r="2304" spans="1:17" x14ac:dyDescent="0.25">
      <c r="A2304" s="1">
        <v>42570</v>
      </c>
      <c r="B2304">
        <v>2160000</v>
      </c>
      <c r="C2304" t="s">
        <v>2</v>
      </c>
      <c r="D2304" t="s">
        <v>12423</v>
      </c>
      <c r="E2304" t="s">
        <v>10</v>
      </c>
      <c r="F2304">
        <v>3122</v>
      </c>
      <c r="G2304">
        <v>3</v>
      </c>
      <c r="H2304">
        <v>2</v>
      </c>
      <c r="I2304">
        <v>2</v>
      </c>
      <c r="J2304">
        <v>387</v>
      </c>
      <c r="K2304">
        <v>1910</v>
      </c>
      <c r="L2304" t="s">
        <v>2455</v>
      </c>
      <c r="M2304" t="s">
        <v>461</v>
      </c>
      <c r="N2304" t="s">
        <v>101</v>
      </c>
      <c r="O2304" s="6" t="str">
        <f>INDEX(lkp_Region,MATCH(tbl_Sales[[#This Row],[Suburb]],lkp_Suburb,0))</f>
        <v>Southern Metropolitan</v>
      </c>
      <c r="P2304" s="6">
        <f>MONTH(tbl_Sales[[#This Row],[Date]])</f>
        <v>7</v>
      </c>
      <c r="Q2304" s="6">
        <f>YEAR(tbl_Sales[[#This Row],[Date]])</f>
        <v>2016</v>
      </c>
    </row>
    <row r="2305" spans="1:17" x14ac:dyDescent="0.25">
      <c r="A2305" s="1">
        <v>42570</v>
      </c>
      <c r="B2305">
        <v>2350000</v>
      </c>
      <c r="C2305" t="s">
        <v>2</v>
      </c>
      <c r="D2305" t="s">
        <v>12427</v>
      </c>
      <c r="E2305" t="s">
        <v>10</v>
      </c>
      <c r="F2305">
        <v>3123</v>
      </c>
      <c r="G2305">
        <v>4</v>
      </c>
      <c r="H2305">
        <v>2</v>
      </c>
      <c r="I2305">
        <v>2</v>
      </c>
      <c r="J2305">
        <v>556</v>
      </c>
      <c r="K2305">
        <v>1900</v>
      </c>
      <c r="L2305" t="s">
        <v>2456</v>
      </c>
      <c r="M2305" t="s">
        <v>230</v>
      </c>
      <c r="N2305" t="s">
        <v>101</v>
      </c>
      <c r="O2305" s="6" t="str">
        <f>INDEX(lkp_Region,MATCH(tbl_Sales[[#This Row],[Suburb]],lkp_Suburb,0))</f>
        <v>Southern Metropolitan</v>
      </c>
      <c r="P2305" s="6">
        <f>MONTH(tbl_Sales[[#This Row],[Date]])</f>
        <v>7</v>
      </c>
      <c r="Q2305" s="6">
        <f>YEAR(tbl_Sales[[#This Row],[Date]])</f>
        <v>2016</v>
      </c>
    </row>
    <row r="2306" spans="1:17" x14ac:dyDescent="0.25">
      <c r="A2306" s="1">
        <v>42570</v>
      </c>
      <c r="B2306">
        <v>590000</v>
      </c>
      <c r="C2306" t="s">
        <v>13</v>
      </c>
      <c r="D2306" t="s">
        <v>12431</v>
      </c>
      <c r="E2306" t="s">
        <v>10</v>
      </c>
      <c r="F2306">
        <v>3186</v>
      </c>
      <c r="G2306">
        <v>2</v>
      </c>
      <c r="H2306">
        <v>1</v>
      </c>
      <c r="I2306">
        <v>1</v>
      </c>
      <c r="J2306">
        <v>0</v>
      </c>
      <c r="K2306">
        <v>1950</v>
      </c>
      <c r="L2306" t="s">
        <v>2457</v>
      </c>
      <c r="M2306" t="s">
        <v>105</v>
      </c>
      <c r="N2306" t="s">
        <v>107</v>
      </c>
      <c r="O2306" s="6" t="str">
        <f>INDEX(lkp_Region,MATCH(tbl_Sales[[#This Row],[Suburb]],lkp_Suburb,0))</f>
        <v>Southern Metropolitan</v>
      </c>
      <c r="P2306" s="6">
        <f>MONTH(tbl_Sales[[#This Row],[Date]])</f>
        <v>7</v>
      </c>
      <c r="Q2306" s="6">
        <f>YEAR(tbl_Sales[[#This Row],[Date]])</f>
        <v>2016</v>
      </c>
    </row>
    <row r="2307" spans="1:17" x14ac:dyDescent="0.25">
      <c r="A2307" s="1">
        <v>42570</v>
      </c>
      <c r="B2307">
        <v>602500</v>
      </c>
      <c r="C2307" t="s">
        <v>2</v>
      </c>
      <c r="D2307" t="s">
        <v>12427</v>
      </c>
      <c r="E2307" t="s">
        <v>10</v>
      </c>
      <c r="F2307">
        <v>3085</v>
      </c>
      <c r="G2307">
        <v>3</v>
      </c>
      <c r="H2307">
        <v>2</v>
      </c>
      <c r="I2307">
        <v>2</v>
      </c>
      <c r="J2307">
        <v>586</v>
      </c>
      <c r="K2307">
        <v>1970</v>
      </c>
      <c r="L2307" t="s">
        <v>2458</v>
      </c>
      <c r="M2307" t="s">
        <v>299</v>
      </c>
      <c r="N2307" t="s">
        <v>150</v>
      </c>
      <c r="O2307" s="6" t="str">
        <f>INDEX(lkp_Region,MATCH(tbl_Sales[[#This Row],[Suburb]],lkp_Suburb,0))</f>
        <v>Northern Metropolitan</v>
      </c>
      <c r="P2307" s="6">
        <f>MONTH(tbl_Sales[[#This Row],[Date]])</f>
        <v>7</v>
      </c>
      <c r="Q2307" s="6">
        <f>YEAR(tbl_Sales[[#This Row],[Date]])</f>
        <v>2016</v>
      </c>
    </row>
    <row r="2308" spans="1:17" x14ac:dyDescent="0.25">
      <c r="A2308" s="1">
        <v>42571</v>
      </c>
      <c r="B2308">
        <v>791500</v>
      </c>
      <c r="C2308" t="s">
        <v>13</v>
      </c>
      <c r="D2308" t="s">
        <v>12427</v>
      </c>
      <c r="E2308" t="s">
        <v>10</v>
      </c>
      <c r="F2308">
        <v>3121</v>
      </c>
      <c r="G2308">
        <v>3</v>
      </c>
      <c r="H2308">
        <v>2</v>
      </c>
      <c r="I2308">
        <v>2</v>
      </c>
      <c r="J2308">
        <v>0</v>
      </c>
      <c r="K2308">
        <v>2005</v>
      </c>
      <c r="L2308" t="s">
        <v>2459</v>
      </c>
      <c r="M2308" t="s">
        <v>6</v>
      </c>
      <c r="N2308" t="s">
        <v>8</v>
      </c>
      <c r="O2308" s="6" t="str">
        <f>INDEX(lkp_Region,MATCH(tbl_Sales[[#This Row],[Suburb]],lkp_Suburb,0))</f>
        <v>Northern Metropolitan</v>
      </c>
      <c r="P2308" s="6">
        <f>MONTH(tbl_Sales[[#This Row],[Date]])</f>
        <v>7</v>
      </c>
      <c r="Q2308" s="6">
        <f>YEAR(tbl_Sales[[#This Row],[Date]])</f>
        <v>2016</v>
      </c>
    </row>
    <row r="2309" spans="1:17" x14ac:dyDescent="0.25">
      <c r="A2309" s="1">
        <v>42571</v>
      </c>
      <c r="B2309">
        <v>1035000</v>
      </c>
      <c r="C2309" t="s">
        <v>2</v>
      </c>
      <c r="D2309" t="s">
        <v>12429</v>
      </c>
      <c r="E2309" t="s">
        <v>10</v>
      </c>
      <c r="F2309">
        <v>3121</v>
      </c>
      <c r="G2309">
        <v>2</v>
      </c>
      <c r="H2309">
        <v>1</v>
      </c>
      <c r="I2309">
        <v>0</v>
      </c>
      <c r="J2309">
        <v>108</v>
      </c>
      <c r="K2309">
        <v>1900</v>
      </c>
      <c r="L2309" t="s">
        <v>2460</v>
      </c>
      <c r="M2309" t="s">
        <v>6</v>
      </c>
      <c r="N2309" t="s">
        <v>8</v>
      </c>
      <c r="O2309" s="6" t="str">
        <f>INDEX(lkp_Region,MATCH(tbl_Sales[[#This Row],[Suburb]],lkp_Suburb,0))</f>
        <v>Northern Metropolitan</v>
      </c>
      <c r="P2309" s="6">
        <f>MONTH(tbl_Sales[[#This Row],[Date]])</f>
        <v>7</v>
      </c>
      <c r="Q2309" s="6">
        <f>YEAR(tbl_Sales[[#This Row],[Date]])</f>
        <v>2016</v>
      </c>
    </row>
    <row r="2310" spans="1:17" x14ac:dyDescent="0.25">
      <c r="A2310" s="1">
        <v>42571</v>
      </c>
      <c r="B2310">
        <v>920000</v>
      </c>
      <c r="C2310" t="s">
        <v>13</v>
      </c>
      <c r="D2310" t="s">
        <v>12433</v>
      </c>
      <c r="E2310" t="s">
        <v>10</v>
      </c>
      <c r="F2310">
        <v>3142</v>
      </c>
      <c r="G2310">
        <v>2</v>
      </c>
      <c r="H2310">
        <v>1</v>
      </c>
      <c r="I2310">
        <v>1</v>
      </c>
      <c r="J2310">
        <v>0</v>
      </c>
      <c r="K2310">
        <v>1930</v>
      </c>
      <c r="L2310" t="s">
        <v>2461</v>
      </c>
      <c r="M2310" t="s">
        <v>109</v>
      </c>
      <c r="N2310" t="s">
        <v>76</v>
      </c>
      <c r="O2310" s="6" t="str">
        <f>INDEX(lkp_Region,MATCH(tbl_Sales[[#This Row],[Suburb]],lkp_Suburb,0))</f>
        <v>Southern Metropolitan</v>
      </c>
      <c r="P2310" s="6">
        <f>MONTH(tbl_Sales[[#This Row],[Date]])</f>
        <v>7</v>
      </c>
      <c r="Q2310" s="6">
        <f>YEAR(tbl_Sales[[#This Row],[Date]])</f>
        <v>2016</v>
      </c>
    </row>
    <row r="2311" spans="1:17" x14ac:dyDescent="0.25">
      <c r="A2311" s="1">
        <v>42571</v>
      </c>
      <c r="B2311">
        <v>550000</v>
      </c>
      <c r="C2311" t="s">
        <v>13</v>
      </c>
      <c r="D2311" t="s">
        <v>12427</v>
      </c>
      <c r="E2311" t="s">
        <v>5</v>
      </c>
      <c r="F2311">
        <v>3182</v>
      </c>
      <c r="G2311">
        <v>2</v>
      </c>
      <c r="H2311">
        <v>1</v>
      </c>
      <c r="I2311">
        <v>1</v>
      </c>
      <c r="J2311">
        <v>1357</v>
      </c>
      <c r="L2311" t="s">
        <v>2462</v>
      </c>
      <c r="M2311" t="s">
        <v>156</v>
      </c>
      <c r="N2311" t="s">
        <v>26</v>
      </c>
      <c r="O2311" s="6" t="str">
        <f>INDEX(lkp_Region,MATCH(tbl_Sales[[#This Row],[Suburb]],lkp_Suburb,0))</f>
        <v>Southern Metropolitan</v>
      </c>
      <c r="P2311" s="6">
        <f>MONTH(tbl_Sales[[#This Row],[Date]])</f>
        <v>7</v>
      </c>
      <c r="Q2311" s="6">
        <f>YEAR(tbl_Sales[[#This Row],[Date]])</f>
        <v>2016</v>
      </c>
    </row>
    <row r="2312" spans="1:17" x14ac:dyDescent="0.25">
      <c r="A2312" s="1">
        <v>42571</v>
      </c>
      <c r="B2312">
        <v>1025000</v>
      </c>
      <c r="C2312" t="s">
        <v>2</v>
      </c>
      <c r="D2312" t="s">
        <v>12425</v>
      </c>
      <c r="E2312" t="s">
        <v>10</v>
      </c>
      <c r="F2312">
        <v>3046</v>
      </c>
      <c r="G2312">
        <v>4</v>
      </c>
      <c r="H2312">
        <v>2</v>
      </c>
      <c r="I2312">
        <v>4</v>
      </c>
      <c r="J2312">
        <v>1011</v>
      </c>
      <c r="L2312" t="s">
        <v>2463</v>
      </c>
      <c r="M2312" t="s">
        <v>78</v>
      </c>
      <c r="N2312" t="s">
        <v>18</v>
      </c>
      <c r="O2312" s="6" t="str">
        <f>INDEX(lkp_Region,MATCH(tbl_Sales[[#This Row],[Suburb]],lkp_Suburb,0))</f>
        <v>Northern Metropolitan</v>
      </c>
      <c r="P2312" s="6">
        <f>MONTH(tbl_Sales[[#This Row],[Date]])</f>
        <v>7</v>
      </c>
      <c r="Q2312" s="6">
        <f>YEAR(tbl_Sales[[#This Row],[Date]])</f>
        <v>2016</v>
      </c>
    </row>
    <row r="2313" spans="1:17" x14ac:dyDescent="0.25">
      <c r="A2313" s="1">
        <v>42571</v>
      </c>
      <c r="B2313">
        <v>1044000</v>
      </c>
      <c r="C2313" t="s">
        <v>13</v>
      </c>
      <c r="D2313" t="s">
        <v>12429</v>
      </c>
      <c r="E2313" t="s">
        <v>10</v>
      </c>
      <c r="F2313">
        <v>3056</v>
      </c>
      <c r="G2313">
        <v>3</v>
      </c>
      <c r="H2313">
        <v>1</v>
      </c>
      <c r="I2313">
        <v>1</v>
      </c>
      <c r="J2313">
        <v>0</v>
      </c>
      <c r="K2313">
        <v>2000</v>
      </c>
      <c r="L2313" t="s">
        <v>2464</v>
      </c>
      <c r="M2313" t="s">
        <v>117</v>
      </c>
      <c r="N2313" t="s">
        <v>18</v>
      </c>
      <c r="O2313" s="6" t="str">
        <f>INDEX(lkp_Region,MATCH(tbl_Sales[[#This Row],[Suburb]],lkp_Suburb,0))</f>
        <v>Northern Metropolitan</v>
      </c>
      <c r="P2313" s="6">
        <f>MONTH(tbl_Sales[[#This Row],[Date]])</f>
        <v>7</v>
      </c>
      <c r="Q2313" s="6">
        <f>YEAR(tbl_Sales[[#This Row],[Date]])</f>
        <v>2016</v>
      </c>
    </row>
    <row r="2314" spans="1:17" x14ac:dyDescent="0.25">
      <c r="A2314" s="1">
        <v>42571</v>
      </c>
      <c r="B2314">
        <v>655000</v>
      </c>
      <c r="C2314" t="s">
        <v>13</v>
      </c>
      <c r="D2314" t="s">
        <v>12427</v>
      </c>
      <c r="E2314" t="s">
        <v>10</v>
      </c>
      <c r="F2314">
        <v>3207</v>
      </c>
      <c r="G2314">
        <v>2</v>
      </c>
      <c r="H2314">
        <v>2</v>
      </c>
      <c r="I2314">
        <v>1</v>
      </c>
      <c r="J2314">
        <v>0</v>
      </c>
      <c r="K2314">
        <v>2000</v>
      </c>
      <c r="L2314" t="s">
        <v>2465</v>
      </c>
      <c r="M2314" t="s">
        <v>24</v>
      </c>
      <c r="N2314" t="s">
        <v>88</v>
      </c>
      <c r="O2314" s="6" t="str">
        <f>INDEX(lkp_Region,MATCH(tbl_Sales[[#This Row],[Suburb]],lkp_Suburb,0))</f>
        <v>Southern Metropolitan</v>
      </c>
      <c r="P2314" s="6">
        <f>MONTH(tbl_Sales[[#This Row],[Date]])</f>
        <v>7</v>
      </c>
      <c r="Q2314" s="6">
        <f>YEAR(tbl_Sales[[#This Row],[Date]])</f>
        <v>2016</v>
      </c>
    </row>
    <row r="2315" spans="1:17" x14ac:dyDescent="0.25">
      <c r="A2315" s="1">
        <v>42571</v>
      </c>
      <c r="B2315">
        <v>305000</v>
      </c>
      <c r="C2315" t="s">
        <v>13</v>
      </c>
      <c r="D2315" t="s">
        <v>12425</v>
      </c>
      <c r="E2315" t="s">
        <v>10</v>
      </c>
      <c r="F2315">
        <v>3011</v>
      </c>
      <c r="G2315">
        <v>1</v>
      </c>
      <c r="H2315">
        <v>1</v>
      </c>
      <c r="I2315">
        <v>1</v>
      </c>
      <c r="J2315">
        <v>59</v>
      </c>
      <c r="K2315">
        <v>1965</v>
      </c>
      <c r="L2315" t="s">
        <v>2466</v>
      </c>
      <c r="M2315" t="s">
        <v>22</v>
      </c>
      <c r="N2315" t="s">
        <v>21</v>
      </c>
      <c r="O2315" s="6" t="str">
        <f>INDEX(lkp_Region,MATCH(tbl_Sales[[#This Row],[Suburb]],lkp_Suburb,0))</f>
        <v>Western Metropolitan</v>
      </c>
      <c r="P2315" s="6">
        <f>MONTH(tbl_Sales[[#This Row],[Date]])</f>
        <v>7</v>
      </c>
      <c r="Q2315" s="6">
        <f>YEAR(tbl_Sales[[#This Row],[Date]])</f>
        <v>2016</v>
      </c>
    </row>
    <row r="2316" spans="1:17" x14ac:dyDescent="0.25">
      <c r="A2316" s="1">
        <v>42571</v>
      </c>
      <c r="B2316">
        <v>1275000</v>
      </c>
      <c r="C2316" t="s">
        <v>2</v>
      </c>
      <c r="D2316" t="s">
        <v>12431</v>
      </c>
      <c r="E2316" t="s">
        <v>5</v>
      </c>
      <c r="F2316">
        <v>3012</v>
      </c>
      <c r="G2316">
        <v>4</v>
      </c>
      <c r="H2316">
        <v>2</v>
      </c>
      <c r="I2316">
        <v>1</v>
      </c>
      <c r="J2316">
        <v>274</v>
      </c>
      <c r="K2316">
        <v>1910</v>
      </c>
      <c r="L2316" t="s">
        <v>2467</v>
      </c>
      <c r="M2316" t="s">
        <v>336</v>
      </c>
      <c r="N2316" t="s">
        <v>21</v>
      </c>
      <c r="O2316" s="6" t="str">
        <f>INDEX(lkp_Region,MATCH(tbl_Sales[[#This Row],[Suburb]],lkp_Suburb,0))</f>
        <v>Western Metropolitan</v>
      </c>
      <c r="P2316" s="6">
        <f>MONTH(tbl_Sales[[#This Row],[Date]])</f>
        <v>7</v>
      </c>
      <c r="Q2316" s="6">
        <f>YEAR(tbl_Sales[[#This Row],[Date]])</f>
        <v>2016</v>
      </c>
    </row>
    <row r="2317" spans="1:17" x14ac:dyDescent="0.25">
      <c r="A2317" s="1">
        <v>42571</v>
      </c>
      <c r="B2317">
        <v>835000</v>
      </c>
      <c r="C2317" t="s">
        <v>13</v>
      </c>
      <c r="D2317" t="s">
        <v>12429</v>
      </c>
      <c r="E2317" t="s">
        <v>5</v>
      </c>
      <c r="F2317">
        <v>3163</v>
      </c>
      <c r="G2317">
        <v>3</v>
      </c>
      <c r="H2317">
        <v>1</v>
      </c>
      <c r="I2317">
        <v>1</v>
      </c>
      <c r="J2317">
        <v>181</v>
      </c>
      <c r="K2317">
        <v>1975</v>
      </c>
      <c r="L2317" t="s">
        <v>2468</v>
      </c>
      <c r="M2317" t="s">
        <v>225</v>
      </c>
      <c r="N2317" t="s">
        <v>57</v>
      </c>
      <c r="O2317" s="6" t="str">
        <f>INDEX(lkp_Region,MATCH(tbl_Sales[[#This Row],[Suburb]],lkp_Suburb,0))</f>
        <v>Southern Metropolitan</v>
      </c>
      <c r="P2317" s="6">
        <f>MONTH(tbl_Sales[[#This Row],[Date]])</f>
        <v>7</v>
      </c>
      <c r="Q2317" s="6">
        <f>YEAR(tbl_Sales[[#This Row],[Date]])</f>
        <v>2016</v>
      </c>
    </row>
    <row r="2318" spans="1:17" x14ac:dyDescent="0.25">
      <c r="A2318" s="1">
        <v>42571</v>
      </c>
      <c r="B2318">
        <v>900000</v>
      </c>
      <c r="C2318" t="s">
        <v>13</v>
      </c>
      <c r="D2318" t="s">
        <v>12428</v>
      </c>
      <c r="E2318" t="s">
        <v>10</v>
      </c>
      <c r="F2318">
        <v>3204</v>
      </c>
      <c r="G2318">
        <v>3</v>
      </c>
      <c r="H2318">
        <v>1</v>
      </c>
      <c r="I2318">
        <v>1</v>
      </c>
      <c r="J2318">
        <v>265</v>
      </c>
      <c r="K2318">
        <v>1990</v>
      </c>
      <c r="L2318" t="s">
        <v>2469</v>
      </c>
      <c r="M2318" t="s">
        <v>63</v>
      </c>
      <c r="N2318" t="s">
        <v>57</v>
      </c>
      <c r="O2318" s="6" t="str">
        <f>INDEX(lkp_Region,MATCH(tbl_Sales[[#This Row],[Suburb]],lkp_Suburb,0))</f>
        <v>Southern Metropolitan</v>
      </c>
      <c r="P2318" s="6">
        <f>MONTH(tbl_Sales[[#This Row],[Date]])</f>
        <v>7</v>
      </c>
      <c r="Q2318" s="6">
        <f>YEAR(tbl_Sales[[#This Row],[Date]])</f>
        <v>2016</v>
      </c>
    </row>
    <row r="2319" spans="1:17" x14ac:dyDescent="0.25">
      <c r="A2319" s="1">
        <v>42571</v>
      </c>
      <c r="B2319">
        <v>560000</v>
      </c>
      <c r="C2319" t="s">
        <v>13</v>
      </c>
      <c r="D2319" t="s">
        <v>12427</v>
      </c>
      <c r="E2319" t="s">
        <v>10</v>
      </c>
      <c r="F2319">
        <v>3071</v>
      </c>
      <c r="G2319">
        <v>2</v>
      </c>
      <c r="H2319">
        <v>1</v>
      </c>
      <c r="I2319">
        <v>2</v>
      </c>
      <c r="J2319">
        <v>0</v>
      </c>
      <c r="L2319" t="s">
        <v>2470</v>
      </c>
      <c r="M2319" t="s">
        <v>60</v>
      </c>
      <c r="N2319" t="s">
        <v>62</v>
      </c>
      <c r="O2319" s="6" t="str">
        <f>INDEX(lkp_Region,MATCH(tbl_Sales[[#This Row],[Suburb]],lkp_Suburb,0))</f>
        <v>Northern Metropolitan</v>
      </c>
      <c r="P2319" s="6">
        <f>MONTH(tbl_Sales[[#This Row],[Date]])</f>
        <v>7</v>
      </c>
      <c r="Q2319" s="6">
        <f>YEAR(tbl_Sales[[#This Row],[Date]])</f>
        <v>2016</v>
      </c>
    </row>
    <row r="2320" spans="1:17" x14ac:dyDescent="0.25">
      <c r="A2320" s="1">
        <v>42571</v>
      </c>
      <c r="B2320">
        <v>650000</v>
      </c>
      <c r="C2320" t="s">
        <v>2</v>
      </c>
      <c r="D2320" t="s">
        <v>12427</v>
      </c>
      <c r="E2320" t="s">
        <v>5</v>
      </c>
      <c r="F2320">
        <v>3073</v>
      </c>
      <c r="G2320">
        <v>3</v>
      </c>
      <c r="H2320">
        <v>1</v>
      </c>
      <c r="I2320">
        <v>3</v>
      </c>
      <c r="J2320">
        <v>620</v>
      </c>
      <c r="K2320">
        <v>1960</v>
      </c>
      <c r="L2320" t="s">
        <v>2471</v>
      </c>
      <c r="M2320" t="s">
        <v>93</v>
      </c>
      <c r="N2320" t="s">
        <v>62</v>
      </c>
      <c r="O2320" s="6" t="str">
        <f>INDEX(lkp_Region,MATCH(tbl_Sales[[#This Row],[Suburb]],lkp_Suburb,0))</f>
        <v>Northern Metropolitan</v>
      </c>
      <c r="P2320" s="6">
        <f>MONTH(tbl_Sales[[#This Row],[Date]])</f>
        <v>7</v>
      </c>
      <c r="Q2320" s="6">
        <f>YEAR(tbl_Sales[[#This Row],[Date]])</f>
        <v>2016</v>
      </c>
    </row>
    <row r="2321" spans="1:17" x14ac:dyDescent="0.25">
      <c r="A2321" s="1">
        <v>42571</v>
      </c>
      <c r="B2321">
        <v>805000</v>
      </c>
      <c r="C2321" t="s">
        <v>13</v>
      </c>
      <c r="D2321" t="s">
        <v>12428</v>
      </c>
      <c r="E2321" t="s">
        <v>10</v>
      </c>
      <c r="F2321">
        <v>3127</v>
      </c>
      <c r="G2321">
        <v>2</v>
      </c>
      <c r="H2321">
        <v>1</v>
      </c>
      <c r="I2321">
        <v>2</v>
      </c>
      <c r="J2321">
        <v>297</v>
      </c>
      <c r="L2321" t="s">
        <v>2472</v>
      </c>
      <c r="M2321" t="s">
        <v>11</v>
      </c>
      <c r="N2321" t="s">
        <v>101</v>
      </c>
      <c r="O2321" s="6" t="str">
        <f>INDEX(lkp_Region,MATCH(tbl_Sales[[#This Row],[Suburb]],lkp_Suburb,0))</f>
        <v>Southern Metropolitan</v>
      </c>
      <c r="P2321" s="6">
        <f>MONTH(tbl_Sales[[#This Row],[Date]])</f>
        <v>7</v>
      </c>
      <c r="Q2321" s="6">
        <f>YEAR(tbl_Sales[[#This Row],[Date]])</f>
        <v>2016</v>
      </c>
    </row>
    <row r="2322" spans="1:17" x14ac:dyDescent="0.25">
      <c r="A2322" s="1">
        <v>42571</v>
      </c>
      <c r="B2322">
        <v>2800000</v>
      </c>
      <c r="C2322" t="s">
        <v>2</v>
      </c>
      <c r="D2322" t="s">
        <v>12424</v>
      </c>
      <c r="E2322" t="s">
        <v>10</v>
      </c>
      <c r="F2322">
        <v>3188</v>
      </c>
      <c r="G2322">
        <v>4</v>
      </c>
      <c r="H2322">
        <v>3</v>
      </c>
      <c r="I2322">
        <v>2</v>
      </c>
      <c r="J2322">
        <v>701</v>
      </c>
      <c r="K2322">
        <v>2015</v>
      </c>
      <c r="L2322" t="s">
        <v>2473</v>
      </c>
      <c r="M2322" t="s">
        <v>176</v>
      </c>
      <c r="N2322" t="s">
        <v>107</v>
      </c>
      <c r="O2322" s="6" t="str">
        <f>INDEX(lkp_Region,MATCH(tbl_Sales[[#This Row],[Suburb]],lkp_Suburb,0))</f>
        <v>Southern Metropolitan</v>
      </c>
      <c r="P2322" s="6">
        <f>MONTH(tbl_Sales[[#This Row],[Date]])</f>
        <v>7</v>
      </c>
      <c r="Q2322" s="6">
        <f>YEAR(tbl_Sales[[#This Row],[Date]])</f>
        <v>2016</v>
      </c>
    </row>
    <row r="2323" spans="1:17" x14ac:dyDescent="0.25">
      <c r="A2323" s="1">
        <v>42571</v>
      </c>
      <c r="B2323">
        <v>470000</v>
      </c>
      <c r="C2323" t="s">
        <v>13</v>
      </c>
      <c r="D2323" t="s">
        <v>12427</v>
      </c>
      <c r="E2323" t="s">
        <v>5</v>
      </c>
      <c r="F2323">
        <v>3079</v>
      </c>
      <c r="G2323">
        <v>2</v>
      </c>
      <c r="H2323">
        <v>1</v>
      </c>
      <c r="I2323">
        <v>1</v>
      </c>
      <c r="J2323">
        <v>1473</v>
      </c>
      <c r="K2323">
        <v>1960</v>
      </c>
      <c r="L2323" t="s">
        <v>2474</v>
      </c>
      <c r="M2323" t="s">
        <v>1008</v>
      </c>
      <c r="N2323" t="s">
        <v>150</v>
      </c>
      <c r="O2323" s="6" t="str">
        <f>INDEX(lkp_Region,MATCH(tbl_Sales[[#This Row],[Suburb]],lkp_Suburb,0))</f>
        <v>Eastern Metropolitan</v>
      </c>
      <c r="P2323" s="6">
        <f>MONTH(tbl_Sales[[#This Row],[Date]])</f>
        <v>7</v>
      </c>
      <c r="Q2323" s="6">
        <f>YEAR(tbl_Sales[[#This Row],[Date]])</f>
        <v>2016</v>
      </c>
    </row>
    <row r="2324" spans="1:17" x14ac:dyDescent="0.25">
      <c r="A2324" s="1">
        <v>42571</v>
      </c>
      <c r="B2324">
        <v>2530000</v>
      </c>
      <c r="C2324" t="s">
        <v>2</v>
      </c>
      <c r="D2324" t="s">
        <v>12423</v>
      </c>
      <c r="E2324" t="s">
        <v>10</v>
      </c>
      <c r="F2324">
        <v>3084</v>
      </c>
      <c r="G2324">
        <v>5</v>
      </c>
      <c r="H2324">
        <v>3</v>
      </c>
      <c r="I2324">
        <v>1</v>
      </c>
      <c r="J2324">
        <v>1850</v>
      </c>
      <c r="K2324">
        <v>1910</v>
      </c>
      <c r="L2324" t="s">
        <v>2475</v>
      </c>
      <c r="M2324" t="s">
        <v>235</v>
      </c>
      <c r="N2324" t="s">
        <v>150</v>
      </c>
      <c r="O2324" s="6" t="str">
        <f>INDEX(lkp_Region,MATCH(tbl_Sales[[#This Row],[Suburb]],lkp_Suburb,0))</f>
        <v>Eastern Metropolitan</v>
      </c>
      <c r="P2324" s="6">
        <f>MONTH(tbl_Sales[[#This Row],[Date]])</f>
        <v>7</v>
      </c>
      <c r="Q2324" s="6">
        <f>YEAR(tbl_Sales[[#This Row],[Date]])</f>
        <v>2016</v>
      </c>
    </row>
    <row r="2325" spans="1:17" x14ac:dyDescent="0.25">
      <c r="A2325" s="1">
        <v>42572</v>
      </c>
      <c r="B2325">
        <v>965000</v>
      </c>
      <c r="C2325" t="s">
        <v>2</v>
      </c>
      <c r="D2325" t="s">
        <v>12427</v>
      </c>
      <c r="E2325" t="s">
        <v>10</v>
      </c>
      <c r="F2325">
        <v>3121</v>
      </c>
      <c r="G2325">
        <v>2</v>
      </c>
      <c r="H2325">
        <v>1</v>
      </c>
      <c r="I2325">
        <v>0</v>
      </c>
      <c r="J2325">
        <v>158</v>
      </c>
      <c r="K2325">
        <v>1900</v>
      </c>
      <c r="L2325" t="s">
        <v>2476</v>
      </c>
      <c r="M2325" t="s">
        <v>6</v>
      </c>
      <c r="N2325" t="s">
        <v>8</v>
      </c>
      <c r="O2325" s="6" t="str">
        <f>INDEX(lkp_Region,MATCH(tbl_Sales[[#This Row],[Suburb]],lkp_Suburb,0))</f>
        <v>Northern Metropolitan</v>
      </c>
      <c r="P2325" s="6">
        <f>MONTH(tbl_Sales[[#This Row],[Date]])</f>
        <v>7</v>
      </c>
      <c r="Q2325" s="6">
        <f>YEAR(tbl_Sales[[#This Row],[Date]])</f>
        <v>2016</v>
      </c>
    </row>
    <row r="2326" spans="1:17" x14ac:dyDescent="0.25">
      <c r="A2326" s="1">
        <v>42572</v>
      </c>
      <c r="B2326">
        <v>1250000</v>
      </c>
      <c r="C2326" t="s">
        <v>2</v>
      </c>
      <c r="D2326" t="s">
        <v>12427</v>
      </c>
      <c r="E2326" t="s">
        <v>5</v>
      </c>
      <c r="F2326">
        <v>3065</v>
      </c>
      <c r="G2326">
        <v>3</v>
      </c>
      <c r="H2326">
        <v>1</v>
      </c>
      <c r="I2326">
        <v>1</v>
      </c>
      <c r="J2326">
        <v>113</v>
      </c>
      <c r="K2326">
        <v>1890</v>
      </c>
      <c r="L2326" t="s">
        <v>2477</v>
      </c>
      <c r="M2326" t="s">
        <v>427</v>
      </c>
      <c r="N2326" t="s">
        <v>8</v>
      </c>
      <c r="O2326" s="6" t="str">
        <f>INDEX(lkp_Region,MATCH(tbl_Sales[[#This Row],[Suburb]],lkp_Suburb,0))</f>
        <v>Northern Metropolitan</v>
      </c>
      <c r="P2326" s="6">
        <f>MONTH(tbl_Sales[[#This Row],[Date]])</f>
        <v>7</v>
      </c>
      <c r="Q2326" s="6">
        <f>YEAR(tbl_Sales[[#This Row],[Date]])</f>
        <v>2016</v>
      </c>
    </row>
    <row r="2327" spans="1:17" x14ac:dyDescent="0.25">
      <c r="A2327" s="1">
        <v>42572</v>
      </c>
      <c r="B2327">
        <v>1365000</v>
      </c>
      <c r="C2327" t="s">
        <v>2</v>
      </c>
      <c r="D2327" t="s">
        <v>12427</v>
      </c>
      <c r="E2327" t="s">
        <v>10</v>
      </c>
      <c r="F2327">
        <v>3121</v>
      </c>
      <c r="G2327">
        <v>3</v>
      </c>
      <c r="H2327">
        <v>1</v>
      </c>
      <c r="I2327">
        <v>1</v>
      </c>
      <c r="J2327">
        <v>301</v>
      </c>
      <c r="K2327">
        <v>1935</v>
      </c>
      <c r="L2327" t="s">
        <v>2478</v>
      </c>
      <c r="M2327" t="s">
        <v>6</v>
      </c>
      <c r="N2327" t="s">
        <v>8</v>
      </c>
      <c r="O2327" s="6" t="str">
        <f>INDEX(lkp_Region,MATCH(tbl_Sales[[#This Row],[Suburb]],lkp_Suburb,0))</f>
        <v>Northern Metropolitan</v>
      </c>
      <c r="P2327" s="6">
        <f>MONTH(tbl_Sales[[#This Row],[Date]])</f>
        <v>7</v>
      </c>
      <c r="Q2327" s="6">
        <f>YEAR(tbl_Sales[[#This Row],[Date]])</f>
        <v>2016</v>
      </c>
    </row>
    <row r="2328" spans="1:17" x14ac:dyDescent="0.25">
      <c r="A2328" s="1">
        <v>42572</v>
      </c>
      <c r="B2328">
        <v>420000</v>
      </c>
      <c r="C2328" t="s">
        <v>13</v>
      </c>
      <c r="D2328" t="s">
        <v>12429</v>
      </c>
      <c r="E2328" t="s">
        <v>5</v>
      </c>
      <c r="F2328">
        <v>3128</v>
      </c>
      <c r="G2328">
        <v>2</v>
      </c>
      <c r="H2328">
        <v>1</v>
      </c>
      <c r="I2328">
        <v>1</v>
      </c>
      <c r="J2328">
        <v>0</v>
      </c>
      <c r="K2328">
        <v>1970</v>
      </c>
      <c r="L2328" t="s">
        <v>2479</v>
      </c>
      <c r="M2328" t="s">
        <v>151</v>
      </c>
      <c r="N2328" t="s">
        <v>14</v>
      </c>
      <c r="O2328" s="6" t="str">
        <f>INDEX(lkp_Region,MATCH(tbl_Sales[[#This Row],[Suburb]],lkp_Suburb,0))</f>
        <v>Eastern Metropolitan</v>
      </c>
      <c r="P2328" s="6">
        <f>MONTH(tbl_Sales[[#This Row],[Date]])</f>
        <v>7</v>
      </c>
      <c r="Q2328" s="6">
        <f>YEAR(tbl_Sales[[#This Row],[Date]])</f>
        <v>2016</v>
      </c>
    </row>
    <row r="2329" spans="1:17" x14ac:dyDescent="0.25">
      <c r="A2329" s="1">
        <v>42572</v>
      </c>
      <c r="B2329">
        <v>925000</v>
      </c>
      <c r="C2329" t="s">
        <v>13</v>
      </c>
      <c r="D2329" t="s">
        <v>12433</v>
      </c>
      <c r="E2329" t="s">
        <v>10</v>
      </c>
      <c r="F2329">
        <v>3142</v>
      </c>
      <c r="G2329">
        <v>2</v>
      </c>
      <c r="H2329">
        <v>2</v>
      </c>
      <c r="I2329">
        <v>2</v>
      </c>
      <c r="J2329">
        <v>0</v>
      </c>
      <c r="K2329">
        <v>1970</v>
      </c>
      <c r="L2329" t="s">
        <v>2480</v>
      </c>
      <c r="M2329" t="s">
        <v>109</v>
      </c>
      <c r="N2329" t="s">
        <v>76</v>
      </c>
      <c r="O2329" s="6" t="str">
        <f>INDEX(lkp_Region,MATCH(tbl_Sales[[#This Row],[Suburb]],lkp_Suburb,0))</f>
        <v>Southern Metropolitan</v>
      </c>
      <c r="P2329" s="6">
        <f>MONTH(tbl_Sales[[#This Row],[Date]])</f>
        <v>7</v>
      </c>
      <c r="Q2329" s="6">
        <f>YEAR(tbl_Sales[[#This Row],[Date]])</f>
        <v>2016</v>
      </c>
    </row>
    <row r="2330" spans="1:17" x14ac:dyDescent="0.25">
      <c r="A2330" s="1">
        <v>42572</v>
      </c>
      <c r="B2330">
        <v>2170000</v>
      </c>
      <c r="C2330" t="s">
        <v>2</v>
      </c>
      <c r="D2330" t="s">
        <v>12429</v>
      </c>
      <c r="E2330" t="s">
        <v>10</v>
      </c>
      <c r="F2330">
        <v>3142</v>
      </c>
      <c r="G2330">
        <v>5</v>
      </c>
      <c r="H2330">
        <v>1</v>
      </c>
      <c r="I2330">
        <v>0</v>
      </c>
      <c r="J2330">
        <v>333</v>
      </c>
      <c r="L2330" t="s">
        <v>2481</v>
      </c>
      <c r="M2330" t="s">
        <v>109</v>
      </c>
      <c r="N2330" t="s">
        <v>76</v>
      </c>
      <c r="O2330" s="6" t="str">
        <f>INDEX(lkp_Region,MATCH(tbl_Sales[[#This Row],[Suburb]],lkp_Suburb,0))</f>
        <v>Southern Metropolitan</v>
      </c>
      <c r="P2330" s="6">
        <f>MONTH(tbl_Sales[[#This Row],[Date]])</f>
        <v>7</v>
      </c>
      <c r="Q2330" s="6">
        <f>YEAR(tbl_Sales[[#This Row],[Date]])</f>
        <v>2016</v>
      </c>
    </row>
    <row r="2331" spans="1:17" x14ac:dyDescent="0.25">
      <c r="A2331" s="1">
        <v>42572</v>
      </c>
      <c r="B2331">
        <v>4000000</v>
      </c>
      <c r="C2331" t="s">
        <v>2</v>
      </c>
      <c r="D2331" t="s">
        <v>12425</v>
      </c>
      <c r="E2331" t="s">
        <v>5</v>
      </c>
      <c r="F2331">
        <v>3142</v>
      </c>
      <c r="G2331">
        <v>4</v>
      </c>
      <c r="H2331">
        <v>4</v>
      </c>
      <c r="I2331">
        <v>4</v>
      </c>
      <c r="J2331">
        <v>324</v>
      </c>
      <c r="L2331" t="s">
        <v>2482</v>
      </c>
      <c r="M2331" t="s">
        <v>109</v>
      </c>
      <c r="N2331" t="s">
        <v>76</v>
      </c>
      <c r="O2331" s="6" t="str">
        <f>INDEX(lkp_Region,MATCH(tbl_Sales[[#This Row],[Suburb]],lkp_Suburb,0))</f>
        <v>Southern Metropolitan</v>
      </c>
      <c r="P2331" s="6">
        <f>MONTH(tbl_Sales[[#This Row],[Date]])</f>
        <v>7</v>
      </c>
      <c r="Q2331" s="6">
        <f>YEAR(tbl_Sales[[#This Row],[Date]])</f>
        <v>2016</v>
      </c>
    </row>
    <row r="2332" spans="1:17" x14ac:dyDescent="0.25">
      <c r="A2332" s="1">
        <v>42572</v>
      </c>
      <c r="B2332">
        <v>1600000</v>
      </c>
      <c r="C2332" t="s">
        <v>2</v>
      </c>
      <c r="D2332" t="s">
        <v>12427</v>
      </c>
      <c r="E2332" t="s">
        <v>5</v>
      </c>
      <c r="F2332">
        <v>3205</v>
      </c>
      <c r="G2332">
        <v>3</v>
      </c>
      <c r="H2332">
        <v>2</v>
      </c>
      <c r="I2332">
        <v>1</v>
      </c>
      <c r="J2332">
        <v>88</v>
      </c>
      <c r="K2332">
        <v>1890</v>
      </c>
      <c r="L2332" t="s">
        <v>2483</v>
      </c>
      <c r="M2332" t="s">
        <v>185</v>
      </c>
      <c r="N2332" t="s">
        <v>26</v>
      </c>
      <c r="O2332" s="6" t="str">
        <f>INDEX(lkp_Region,MATCH(tbl_Sales[[#This Row],[Suburb]],lkp_Suburb,0))</f>
        <v>Southern Metropolitan</v>
      </c>
      <c r="P2332" s="6">
        <f>MONTH(tbl_Sales[[#This Row],[Date]])</f>
        <v>7</v>
      </c>
      <c r="Q2332" s="6">
        <f>YEAR(tbl_Sales[[#This Row],[Date]])</f>
        <v>2016</v>
      </c>
    </row>
    <row r="2333" spans="1:17" x14ac:dyDescent="0.25">
      <c r="A2333" s="1">
        <v>42572</v>
      </c>
      <c r="B2333">
        <v>870000</v>
      </c>
      <c r="C2333" t="s">
        <v>2</v>
      </c>
      <c r="D2333" t="s">
        <v>12427</v>
      </c>
      <c r="E2333" t="s">
        <v>10</v>
      </c>
      <c r="F2333">
        <v>3058</v>
      </c>
      <c r="G2333">
        <v>3</v>
      </c>
      <c r="H2333">
        <v>1</v>
      </c>
      <c r="I2333">
        <v>1</v>
      </c>
      <c r="J2333">
        <v>371</v>
      </c>
      <c r="K2333">
        <v>1980</v>
      </c>
      <c r="L2333" t="s">
        <v>2484</v>
      </c>
      <c r="M2333" t="s">
        <v>41</v>
      </c>
      <c r="N2333" t="s">
        <v>18</v>
      </c>
      <c r="O2333" s="6" t="str">
        <f>INDEX(lkp_Region,MATCH(tbl_Sales[[#This Row],[Suburb]],lkp_Suburb,0))</f>
        <v>Northern Metropolitan</v>
      </c>
      <c r="P2333" s="6">
        <f>MONTH(tbl_Sales[[#This Row],[Date]])</f>
        <v>7</v>
      </c>
      <c r="Q2333" s="6">
        <f>YEAR(tbl_Sales[[#This Row],[Date]])</f>
        <v>2016</v>
      </c>
    </row>
    <row r="2334" spans="1:17" x14ac:dyDescent="0.25">
      <c r="A2334" s="1">
        <v>42572</v>
      </c>
      <c r="B2334">
        <v>642000</v>
      </c>
      <c r="C2334" t="s">
        <v>2</v>
      </c>
      <c r="D2334" t="s">
        <v>12425</v>
      </c>
      <c r="E2334" t="s">
        <v>5</v>
      </c>
      <c r="F2334">
        <v>3034</v>
      </c>
      <c r="G2334">
        <v>3</v>
      </c>
      <c r="H2334">
        <v>1</v>
      </c>
      <c r="I2334">
        <v>1</v>
      </c>
      <c r="J2334">
        <v>590</v>
      </c>
      <c r="K2334">
        <v>1960</v>
      </c>
      <c r="L2334" t="s">
        <v>2485</v>
      </c>
      <c r="M2334" t="s">
        <v>524</v>
      </c>
      <c r="N2334" t="s">
        <v>49</v>
      </c>
      <c r="O2334" s="6" t="str">
        <f>INDEX(lkp_Region,MATCH(tbl_Sales[[#This Row],[Suburb]],lkp_Suburb,0))</f>
        <v>Western Metropolitan</v>
      </c>
      <c r="P2334" s="6">
        <f>MONTH(tbl_Sales[[#This Row],[Date]])</f>
        <v>7</v>
      </c>
      <c r="Q2334" s="6">
        <f>YEAR(tbl_Sales[[#This Row],[Date]])</f>
        <v>2016</v>
      </c>
    </row>
    <row r="2335" spans="1:17" x14ac:dyDescent="0.25">
      <c r="A2335" s="1">
        <v>42572</v>
      </c>
      <c r="B2335">
        <v>1045000</v>
      </c>
      <c r="C2335" t="s">
        <v>2</v>
      </c>
      <c r="D2335" t="s">
        <v>12427</v>
      </c>
      <c r="E2335" t="s">
        <v>10</v>
      </c>
      <c r="F2335">
        <v>3166</v>
      </c>
      <c r="G2335">
        <v>3</v>
      </c>
      <c r="H2335">
        <v>1</v>
      </c>
      <c r="I2335">
        <v>2</v>
      </c>
      <c r="J2335">
        <v>643</v>
      </c>
      <c r="L2335" t="s">
        <v>2486</v>
      </c>
      <c r="M2335" t="s">
        <v>246</v>
      </c>
      <c r="N2335" t="s">
        <v>31</v>
      </c>
      <c r="O2335" s="6" t="str">
        <f>INDEX(lkp_Region,MATCH(tbl_Sales[[#This Row],[Suburb]],lkp_Suburb,0))</f>
        <v>Southern Metropolitan</v>
      </c>
      <c r="P2335" s="6">
        <f>MONTH(tbl_Sales[[#This Row],[Date]])</f>
        <v>7</v>
      </c>
      <c r="Q2335" s="6">
        <f>YEAR(tbl_Sales[[#This Row],[Date]])</f>
        <v>2016</v>
      </c>
    </row>
    <row r="2336" spans="1:17" x14ac:dyDescent="0.25">
      <c r="A2336" s="1">
        <v>42572</v>
      </c>
      <c r="B2336">
        <v>455500</v>
      </c>
      <c r="C2336" t="s">
        <v>13</v>
      </c>
      <c r="D2336" t="s">
        <v>12428</v>
      </c>
      <c r="E2336" t="s">
        <v>10</v>
      </c>
      <c r="F2336">
        <v>3207</v>
      </c>
      <c r="G2336">
        <v>1</v>
      </c>
      <c r="H2336">
        <v>1</v>
      </c>
      <c r="I2336">
        <v>1</v>
      </c>
      <c r="J2336">
        <v>0</v>
      </c>
      <c r="K2336">
        <v>2002</v>
      </c>
      <c r="L2336" t="s">
        <v>2487</v>
      </c>
      <c r="M2336" t="s">
        <v>24</v>
      </c>
      <c r="N2336" t="s">
        <v>88</v>
      </c>
      <c r="O2336" s="6" t="str">
        <f>INDEX(lkp_Region,MATCH(tbl_Sales[[#This Row],[Suburb]],lkp_Suburb,0))</f>
        <v>Southern Metropolitan</v>
      </c>
      <c r="P2336" s="6">
        <f>MONTH(tbl_Sales[[#This Row],[Date]])</f>
        <v>7</v>
      </c>
      <c r="Q2336" s="6">
        <f>YEAR(tbl_Sales[[#This Row],[Date]])</f>
        <v>2016</v>
      </c>
    </row>
    <row r="2337" spans="1:17" x14ac:dyDescent="0.25">
      <c r="A2337" s="1">
        <v>42572</v>
      </c>
      <c r="B2337">
        <v>755000</v>
      </c>
      <c r="C2337" t="s">
        <v>51</v>
      </c>
      <c r="D2337" t="s">
        <v>12429</v>
      </c>
      <c r="E2337" t="s">
        <v>5</v>
      </c>
      <c r="F2337">
        <v>3011</v>
      </c>
      <c r="G2337">
        <v>2</v>
      </c>
      <c r="H2337">
        <v>2</v>
      </c>
      <c r="I2337">
        <v>1</v>
      </c>
      <c r="J2337">
        <v>97</v>
      </c>
      <c r="L2337" t="s">
        <v>2488</v>
      </c>
      <c r="M2337" t="s">
        <v>660</v>
      </c>
      <c r="N2337" t="s">
        <v>21</v>
      </c>
      <c r="O2337" s="6" t="str">
        <f>INDEX(lkp_Region,MATCH(tbl_Sales[[#This Row],[Suburb]],lkp_Suburb,0))</f>
        <v>Western Metropolitan</v>
      </c>
      <c r="P2337" s="6">
        <f>MONTH(tbl_Sales[[#This Row],[Date]])</f>
        <v>7</v>
      </c>
      <c r="Q2337" s="6">
        <f>YEAR(tbl_Sales[[#This Row],[Date]])</f>
        <v>2016</v>
      </c>
    </row>
    <row r="2338" spans="1:17" x14ac:dyDescent="0.25">
      <c r="A2338" s="1">
        <v>42572</v>
      </c>
      <c r="B2338">
        <v>900000</v>
      </c>
      <c r="C2338" t="s">
        <v>2</v>
      </c>
      <c r="D2338" t="s">
        <v>12427</v>
      </c>
      <c r="E2338" t="s">
        <v>5</v>
      </c>
      <c r="F2338">
        <v>3108</v>
      </c>
      <c r="G2338">
        <v>3</v>
      </c>
      <c r="H2338">
        <v>2</v>
      </c>
      <c r="I2338">
        <v>2</v>
      </c>
      <c r="J2338">
        <v>366</v>
      </c>
      <c r="K2338">
        <v>2013</v>
      </c>
      <c r="L2338" t="s">
        <v>2489</v>
      </c>
      <c r="M2338" t="s">
        <v>126</v>
      </c>
      <c r="N2338" t="s">
        <v>128</v>
      </c>
      <c r="O2338" s="6" t="str">
        <f>INDEX(lkp_Region,MATCH(tbl_Sales[[#This Row],[Suburb]],lkp_Suburb,0))</f>
        <v>Eastern Metropolitan</v>
      </c>
      <c r="P2338" s="6">
        <f>MONTH(tbl_Sales[[#This Row],[Date]])</f>
        <v>7</v>
      </c>
      <c r="Q2338" s="6">
        <f>YEAR(tbl_Sales[[#This Row],[Date]])</f>
        <v>2016</v>
      </c>
    </row>
    <row r="2339" spans="1:17" x14ac:dyDescent="0.25">
      <c r="A2339" s="1">
        <v>42572</v>
      </c>
      <c r="B2339">
        <v>990000</v>
      </c>
      <c r="C2339" t="s">
        <v>2</v>
      </c>
      <c r="D2339" t="s">
        <v>12423</v>
      </c>
      <c r="E2339" t="s">
        <v>5</v>
      </c>
      <c r="F2339">
        <v>3107</v>
      </c>
      <c r="G2339">
        <v>4</v>
      </c>
      <c r="H2339">
        <v>2</v>
      </c>
      <c r="I2339">
        <v>2</v>
      </c>
      <c r="J2339">
        <v>652</v>
      </c>
      <c r="K2339">
        <v>1973</v>
      </c>
      <c r="L2339" t="s">
        <v>2490</v>
      </c>
      <c r="M2339" t="s">
        <v>586</v>
      </c>
      <c r="N2339" t="s">
        <v>128</v>
      </c>
      <c r="O2339" s="6" t="str">
        <f>INDEX(lkp_Region,MATCH(tbl_Sales[[#This Row],[Suburb]],lkp_Suburb,0))</f>
        <v>Eastern Metropolitan</v>
      </c>
      <c r="P2339" s="6">
        <f>MONTH(tbl_Sales[[#This Row],[Date]])</f>
        <v>7</v>
      </c>
      <c r="Q2339" s="6">
        <f>YEAR(tbl_Sales[[#This Row],[Date]])</f>
        <v>2016</v>
      </c>
    </row>
    <row r="2340" spans="1:17" x14ac:dyDescent="0.25">
      <c r="A2340" s="1">
        <v>42572</v>
      </c>
      <c r="B2340">
        <v>392250</v>
      </c>
      <c r="C2340" t="s">
        <v>2</v>
      </c>
      <c r="D2340" t="s">
        <v>12432</v>
      </c>
      <c r="E2340" t="s">
        <v>5</v>
      </c>
      <c r="F2340">
        <v>3015</v>
      </c>
      <c r="G2340">
        <v>2</v>
      </c>
      <c r="H2340">
        <v>1</v>
      </c>
      <c r="I2340">
        <v>2</v>
      </c>
      <c r="J2340">
        <v>462</v>
      </c>
      <c r="K2340">
        <v>1970</v>
      </c>
      <c r="L2340" t="s">
        <v>2491</v>
      </c>
      <c r="M2340" t="s">
        <v>419</v>
      </c>
      <c r="N2340" t="s">
        <v>69</v>
      </c>
      <c r="O2340" s="6" t="str">
        <f>INDEX(lkp_Region,MATCH(tbl_Sales[[#This Row],[Suburb]],lkp_Suburb,0))</f>
        <v>Western Metropolitan</v>
      </c>
      <c r="P2340" s="6">
        <f>MONTH(tbl_Sales[[#This Row],[Date]])</f>
        <v>7</v>
      </c>
      <c r="Q2340" s="6">
        <f>YEAR(tbl_Sales[[#This Row],[Date]])</f>
        <v>2016</v>
      </c>
    </row>
    <row r="2341" spans="1:17" x14ac:dyDescent="0.25">
      <c r="A2341" s="1">
        <v>42572</v>
      </c>
      <c r="B2341">
        <v>491500</v>
      </c>
      <c r="C2341" t="s">
        <v>13</v>
      </c>
      <c r="D2341" t="s">
        <v>12433</v>
      </c>
      <c r="E2341" t="s">
        <v>10</v>
      </c>
      <c r="F2341">
        <v>3016</v>
      </c>
      <c r="G2341">
        <v>2</v>
      </c>
      <c r="H2341">
        <v>1</v>
      </c>
      <c r="I2341">
        <v>1</v>
      </c>
      <c r="J2341">
        <v>0</v>
      </c>
      <c r="K2341">
        <v>1970</v>
      </c>
      <c r="L2341" t="s">
        <v>2492</v>
      </c>
      <c r="M2341" t="s">
        <v>196</v>
      </c>
      <c r="N2341" t="s">
        <v>69</v>
      </c>
      <c r="O2341" s="6" t="str">
        <f>INDEX(lkp_Region,MATCH(tbl_Sales[[#This Row],[Suburb]],lkp_Suburb,0))</f>
        <v>Western Metropolitan</v>
      </c>
      <c r="P2341" s="6">
        <f>MONTH(tbl_Sales[[#This Row],[Date]])</f>
        <v>7</v>
      </c>
      <c r="Q2341" s="6">
        <f>YEAR(tbl_Sales[[#This Row],[Date]])</f>
        <v>2016</v>
      </c>
    </row>
    <row r="2342" spans="1:17" x14ac:dyDescent="0.25">
      <c r="A2342" s="1">
        <v>42572</v>
      </c>
      <c r="B2342">
        <v>835000</v>
      </c>
      <c r="C2342" t="s">
        <v>2</v>
      </c>
      <c r="D2342" t="s">
        <v>12424</v>
      </c>
      <c r="E2342" t="s">
        <v>10</v>
      </c>
      <c r="F2342">
        <v>3015</v>
      </c>
      <c r="G2342">
        <v>3</v>
      </c>
      <c r="H2342">
        <v>1</v>
      </c>
      <c r="I2342">
        <v>3</v>
      </c>
      <c r="J2342">
        <v>459</v>
      </c>
      <c r="L2342" t="s">
        <v>2493</v>
      </c>
      <c r="M2342" t="s">
        <v>131</v>
      </c>
      <c r="N2342" t="s">
        <v>69</v>
      </c>
      <c r="O2342" s="6" t="str">
        <f>INDEX(lkp_Region,MATCH(tbl_Sales[[#This Row],[Suburb]],lkp_Suburb,0))</f>
        <v>Western Metropolitan</v>
      </c>
      <c r="P2342" s="6">
        <f>MONTH(tbl_Sales[[#This Row],[Date]])</f>
        <v>7</v>
      </c>
      <c r="Q2342" s="6">
        <f>YEAR(tbl_Sales[[#This Row],[Date]])</f>
        <v>2016</v>
      </c>
    </row>
    <row r="2343" spans="1:17" x14ac:dyDescent="0.25">
      <c r="A2343" s="1">
        <v>42572</v>
      </c>
      <c r="B2343">
        <v>330000</v>
      </c>
      <c r="C2343" t="s">
        <v>13</v>
      </c>
      <c r="D2343" t="s">
        <v>12428</v>
      </c>
      <c r="E2343" t="s">
        <v>10</v>
      </c>
      <c r="F2343">
        <v>3163</v>
      </c>
      <c r="G2343">
        <v>1</v>
      </c>
      <c r="H2343">
        <v>1</v>
      </c>
      <c r="I2343">
        <v>1</v>
      </c>
      <c r="J2343">
        <v>0</v>
      </c>
      <c r="K2343">
        <v>1970</v>
      </c>
      <c r="L2343" t="s">
        <v>2494</v>
      </c>
      <c r="M2343" t="s">
        <v>201</v>
      </c>
      <c r="N2343" t="s">
        <v>57</v>
      </c>
      <c r="O2343" s="6" t="str">
        <f>INDEX(lkp_Region,MATCH(tbl_Sales[[#This Row],[Suburb]],lkp_Suburb,0))</f>
        <v>Southern Metropolitan</v>
      </c>
      <c r="P2343" s="6">
        <f>MONTH(tbl_Sales[[#This Row],[Date]])</f>
        <v>7</v>
      </c>
      <c r="Q2343" s="6">
        <f>YEAR(tbl_Sales[[#This Row],[Date]])</f>
        <v>2016</v>
      </c>
    </row>
    <row r="2344" spans="1:17" x14ac:dyDescent="0.25">
      <c r="A2344" s="1">
        <v>42572</v>
      </c>
      <c r="B2344">
        <v>725000</v>
      </c>
      <c r="C2344" t="s">
        <v>13</v>
      </c>
      <c r="D2344" t="s">
        <v>12428</v>
      </c>
      <c r="E2344" t="s">
        <v>10</v>
      </c>
      <c r="F2344">
        <v>3204</v>
      </c>
      <c r="G2344">
        <v>2</v>
      </c>
      <c r="H2344">
        <v>1</v>
      </c>
      <c r="I2344">
        <v>1</v>
      </c>
      <c r="J2344">
        <v>227</v>
      </c>
      <c r="K2344">
        <v>1990</v>
      </c>
      <c r="L2344" t="s">
        <v>2495</v>
      </c>
      <c r="M2344" t="s">
        <v>55</v>
      </c>
      <c r="N2344" t="s">
        <v>57</v>
      </c>
      <c r="O2344" s="6" t="str">
        <f>INDEX(lkp_Region,MATCH(tbl_Sales[[#This Row],[Suburb]],lkp_Suburb,0))</f>
        <v>Southern Metropolitan</v>
      </c>
      <c r="P2344" s="6">
        <f>MONTH(tbl_Sales[[#This Row],[Date]])</f>
        <v>7</v>
      </c>
      <c r="Q2344" s="6">
        <f>YEAR(tbl_Sales[[#This Row],[Date]])</f>
        <v>2016</v>
      </c>
    </row>
    <row r="2345" spans="1:17" x14ac:dyDescent="0.25">
      <c r="A2345" s="1">
        <v>42572</v>
      </c>
      <c r="B2345">
        <v>1110000</v>
      </c>
      <c r="C2345" t="s">
        <v>13</v>
      </c>
      <c r="D2345" t="s">
        <v>12428</v>
      </c>
      <c r="E2345" t="s">
        <v>10</v>
      </c>
      <c r="F2345">
        <v>3162</v>
      </c>
      <c r="G2345">
        <v>3</v>
      </c>
      <c r="H2345">
        <v>2</v>
      </c>
      <c r="I2345">
        <v>1</v>
      </c>
      <c r="J2345">
        <v>299</v>
      </c>
      <c r="L2345" t="s">
        <v>2496</v>
      </c>
      <c r="M2345" t="s">
        <v>569</v>
      </c>
      <c r="N2345" t="s">
        <v>57</v>
      </c>
      <c r="O2345" s="6" t="str">
        <f>INDEX(lkp_Region,MATCH(tbl_Sales[[#This Row],[Suburb]],lkp_Suburb,0))</f>
        <v>Southern Metropolitan</v>
      </c>
      <c r="P2345" s="6">
        <f>MONTH(tbl_Sales[[#This Row],[Date]])</f>
        <v>7</v>
      </c>
      <c r="Q2345" s="6">
        <f>YEAR(tbl_Sales[[#This Row],[Date]])</f>
        <v>2016</v>
      </c>
    </row>
    <row r="2346" spans="1:17" x14ac:dyDescent="0.25">
      <c r="A2346" s="1">
        <v>42572</v>
      </c>
      <c r="B2346">
        <v>1162500</v>
      </c>
      <c r="C2346" t="s">
        <v>2</v>
      </c>
      <c r="D2346" t="s">
        <v>12427</v>
      </c>
      <c r="E2346" t="s">
        <v>10</v>
      </c>
      <c r="F2346">
        <v>3072</v>
      </c>
      <c r="G2346">
        <v>3</v>
      </c>
      <c r="H2346">
        <v>2</v>
      </c>
      <c r="I2346">
        <v>2</v>
      </c>
      <c r="J2346">
        <v>463</v>
      </c>
      <c r="K2346">
        <v>1920</v>
      </c>
      <c r="L2346" t="s">
        <v>2497</v>
      </c>
      <c r="M2346" t="s">
        <v>97</v>
      </c>
      <c r="N2346" t="s">
        <v>62</v>
      </c>
      <c r="O2346" s="6" t="str">
        <f>INDEX(lkp_Region,MATCH(tbl_Sales[[#This Row],[Suburb]],lkp_Suburb,0))</f>
        <v>Northern Metropolitan</v>
      </c>
      <c r="P2346" s="6">
        <f>MONTH(tbl_Sales[[#This Row],[Date]])</f>
        <v>7</v>
      </c>
      <c r="Q2346" s="6">
        <f>YEAR(tbl_Sales[[#This Row],[Date]])</f>
        <v>2016</v>
      </c>
    </row>
    <row r="2347" spans="1:17" x14ac:dyDescent="0.25">
      <c r="A2347" s="1">
        <v>42572</v>
      </c>
      <c r="B2347">
        <v>1286000</v>
      </c>
      <c r="C2347" t="s">
        <v>2</v>
      </c>
      <c r="D2347" t="s">
        <v>12432</v>
      </c>
      <c r="E2347" t="s">
        <v>10</v>
      </c>
      <c r="F2347">
        <v>3070</v>
      </c>
      <c r="G2347">
        <v>2</v>
      </c>
      <c r="H2347">
        <v>1</v>
      </c>
      <c r="I2347">
        <v>1</v>
      </c>
      <c r="J2347">
        <v>245</v>
      </c>
      <c r="K2347">
        <v>1890</v>
      </c>
      <c r="L2347" t="s">
        <v>2498</v>
      </c>
      <c r="M2347" t="s">
        <v>271</v>
      </c>
      <c r="N2347" t="s">
        <v>62</v>
      </c>
      <c r="O2347" s="6" t="str">
        <f>INDEX(lkp_Region,MATCH(tbl_Sales[[#This Row],[Suburb]],lkp_Suburb,0))</f>
        <v>Northern Metropolitan</v>
      </c>
      <c r="P2347" s="6">
        <f>MONTH(tbl_Sales[[#This Row],[Date]])</f>
        <v>7</v>
      </c>
      <c r="Q2347" s="6">
        <f>YEAR(tbl_Sales[[#This Row],[Date]])</f>
        <v>2016</v>
      </c>
    </row>
    <row r="2348" spans="1:17" x14ac:dyDescent="0.25">
      <c r="A2348" s="1">
        <v>42572</v>
      </c>
      <c r="B2348">
        <v>1400000</v>
      </c>
      <c r="C2348" t="s">
        <v>2</v>
      </c>
      <c r="D2348" t="s">
        <v>12424</v>
      </c>
      <c r="E2348" t="s">
        <v>10</v>
      </c>
      <c r="F2348">
        <v>3070</v>
      </c>
      <c r="G2348">
        <v>3</v>
      </c>
      <c r="H2348">
        <v>1</v>
      </c>
      <c r="I2348">
        <v>1</v>
      </c>
      <c r="J2348">
        <v>335</v>
      </c>
      <c r="L2348" t="s">
        <v>2499</v>
      </c>
      <c r="M2348" t="s">
        <v>271</v>
      </c>
      <c r="N2348" t="s">
        <v>62</v>
      </c>
      <c r="O2348" s="6" t="str">
        <f>INDEX(lkp_Region,MATCH(tbl_Sales[[#This Row],[Suburb]],lkp_Suburb,0))</f>
        <v>Northern Metropolitan</v>
      </c>
      <c r="P2348" s="6">
        <f>MONTH(tbl_Sales[[#This Row],[Date]])</f>
        <v>7</v>
      </c>
      <c r="Q2348" s="6">
        <f>YEAR(tbl_Sales[[#This Row],[Date]])</f>
        <v>2016</v>
      </c>
    </row>
    <row r="2349" spans="1:17" x14ac:dyDescent="0.25">
      <c r="A2349" s="1">
        <v>42572</v>
      </c>
      <c r="B2349">
        <v>672000</v>
      </c>
      <c r="C2349" t="s">
        <v>51</v>
      </c>
      <c r="D2349" t="s">
        <v>12427</v>
      </c>
      <c r="E2349" t="s">
        <v>10</v>
      </c>
      <c r="F2349">
        <v>3101</v>
      </c>
      <c r="G2349">
        <v>2</v>
      </c>
      <c r="H2349">
        <v>1</v>
      </c>
      <c r="I2349">
        <v>1</v>
      </c>
      <c r="J2349">
        <v>0</v>
      </c>
      <c r="K2349">
        <v>1980</v>
      </c>
      <c r="L2349" t="s">
        <v>2500</v>
      </c>
      <c r="M2349" t="s">
        <v>145</v>
      </c>
      <c r="N2349" t="s">
        <v>101</v>
      </c>
      <c r="O2349" s="6" t="str">
        <f>INDEX(lkp_Region,MATCH(tbl_Sales[[#This Row],[Suburb]],lkp_Suburb,0))</f>
        <v>Southern Metropolitan</v>
      </c>
      <c r="P2349" s="6">
        <f>MONTH(tbl_Sales[[#This Row],[Date]])</f>
        <v>7</v>
      </c>
      <c r="Q2349" s="6">
        <f>YEAR(tbl_Sales[[#This Row],[Date]])</f>
        <v>2016</v>
      </c>
    </row>
    <row r="2350" spans="1:17" x14ac:dyDescent="0.25">
      <c r="A2350" s="1">
        <v>42572</v>
      </c>
      <c r="B2350">
        <v>900000</v>
      </c>
      <c r="C2350" t="s">
        <v>13</v>
      </c>
      <c r="D2350" t="s">
        <v>12429</v>
      </c>
      <c r="E2350" t="s">
        <v>10</v>
      </c>
      <c r="F2350">
        <v>3124</v>
      </c>
      <c r="G2350">
        <v>2</v>
      </c>
      <c r="H2350">
        <v>1</v>
      </c>
      <c r="I2350">
        <v>1</v>
      </c>
      <c r="J2350">
        <v>150</v>
      </c>
      <c r="K2350">
        <v>1970</v>
      </c>
      <c r="L2350" t="s">
        <v>2501</v>
      </c>
      <c r="M2350" t="s">
        <v>209</v>
      </c>
      <c r="N2350" t="s">
        <v>101</v>
      </c>
      <c r="O2350" s="6" t="str">
        <f>INDEX(lkp_Region,MATCH(tbl_Sales[[#This Row],[Suburb]],lkp_Suburb,0))</f>
        <v>Southern Metropolitan</v>
      </c>
      <c r="P2350" s="6">
        <f>MONTH(tbl_Sales[[#This Row],[Date]])</f>
        <v>7</v>
      </c>
      <c r="Q2350" s="6">
        <f>YEAR(tbl_Sales[[#This Row],[Date]])</f>
        <v>2016</v>
      </c>
    </row>
    <row r="2351" spans="1:17" x14ac:dyDescent="0.25">
      <c r="A2351" s="1">
        <v>42572</v>
      </c>
      <c r="B2351">
        <v>1580000</v>
      </c>
      <c r="C2351" t="s">
        <v>2</v>
      </c>
      <c r="D2351" t="s">
        <v>12427</v>
      </c>
      <c r="E2351" t="s">
        <v>10</v>
      </c>
      <c r="F2351">
        <v>3187</v>
      </c>
      <c r="G2351">
        <v>3</v>
      </c>
      <c r="H2351">
        <v>2</v>
      </c>
      <c r="I2351">
        <v>2</v>
      </c>
      <c r="J2351">
        <v>597</v>
      </c>
      <c r="L2351" t="s">
        <v>2502</v>
      </c>
      <c r="M2351" t="s">
        <v>346</v>
      </c>
      <c r="N2351" t="s">
        <v>107</v>
      </c>
      <c r="O2351" s="6" t="str">
        <f>INDEX(lkp_Region,MATCH(tbl_Sales[[#This Row],[Suburb]],lkp_Suburb,0))</f>
        <v>Southern Metropolitan</v>
      </c>
      <c r="P2351" s="6">
        <f>MONTH(tbl_Sales[[#This Row],[Date]])</f>
        <v>7</v>
      </c>
      <c r="Q2351" s="6">
        <f>YEAR(tbl_Sales[[#This Row],[Date]])</f>
        <v>2016</v>
      </c>
    </row>
    <row r="2352" spans="1:17" x14ac:dyDescent="0.25">
      <c r="A2352" s="1">
        <v>42572</v>
      </c>
      <c r="B2352">
        <v>840000</v>
      </c>
      <c r="C2352" t="s">
        <v>2</v>
      </c>
      <c r="D2352" t="s">
        <v>12423</v>
      </c>
      <c r="E2352" t="s">
        <v>10</v>
      </c>
      <c r="F2352">
        <v>3085</v>
      </c>
      <c r="G2352">
        <v>4</v>
      </c>
      <c r="H2352">
        <v>2</v>
      </c>
      <c r="I2352">
        <v>2</v>
      </c>
      <c r="J2352">
        <v>761</v>
      </c>
      <c r="K2352">
        <v>1970</v>
      </c>
      <c r="L2352" t="s">
        <v>2503</v>
      </c>
      <c r="M2352" t="s">
        <v>299</v>
      </c>
      <c r="N2352" t="s">
        <v>150</v>
      </c>
      <c r="O2352" s="6" t="str">
        <f>INDEX(lkp_Region,MATCH(tbl_Sales[[#This Row],[Suburb]],lkp_Suburb,0))</f>
        <v>Northern Metropolitan</v>
      </c>
      <c r="P2352" s="6">
        <f>MONTH(tbl_Sales[[#This Row],[Date]])</f>
        <v>7</v>
      </c>
      <c r="Q2352" s="6">
        <f>YEAR(tbl_Sales[[#This Row],[Date]])</f>
        <v>2016</v>
      </c>
    </row>
    <row r="2353" spans="1:17" x14ac:dyDescent="0.25">
      <c r="A2353" s="1">
        <v>42573</v>
      </c>
      <c r="B2353">
        <v>370000</v>
      </c>
      <c r="C2353" t="s">
        <v>13</v>
      </c>
      <c r="D2353" t="s">
        <v>12431</v>
      </c>
      <c r="E2353" t="s">
        <v>5</v>
      </c>
      <c r="F2353">
        <v>3184</v>
      </c>
      <c r="G2353">
        <v>1</v>
      </c>
      <c r="H2353">
        <v>1</v>
      </c>
      <c r="I2353">
        <v>1</v>
      </c>
      <c r="J2353">
        <v>0</v>
      </c>
      <c r="K2353">
        <v>1960</v>
      </c>
      <c r="L2353" t="s">
        <v>2504</v>
      </c>
      <c r="M2353" t="s">
        <v>58</v>
      </c>
      <c r="N2353" t="s">
        <v>26</v>
      </c>
      <c r="O2353" s="6" t="str">
        <f>INDEX(lkp_Region,MATCH(tbl_Sales[[#This Row],[Suburb]],lkp_Suburb,0))</f>
        <v>Southern Metropolitan</v>
      </c>
      <c r="P2353" s="6">
        <f>MONTH(tbl_Sales[[#This Row],[Date]])</f>
        <v>7</v>
      </c>
      <c r="Q2353" s="6">
        <f>YEAR(tbl_Sales[[#This Row],[Date]])</f>
        <v>2016</v>
      </c>
    </row>
    <row r="2354" spans="1:17" x14ac:dyDescent="0.25">
      <c r="A2354" s="1">
        <v>42573</v>
      </c>
      <c r="B2354">
        <v>875000</v>
      </c>
      <c r="C2354" t="s">
        <v>2</v>
      </c>
      <c r="D2354" t="s">
        <v>12423</v>
      </c>
      <c r="E2354" t="s">
        <v>10</v>
      </c>
      <c r="F2354">
        <v>3182</v>
      </c>
      <c r="G2354">
        <v>2</v>
      </c>
      <c r="H2354">
        <v>1</v>
      </c>
      <c r="I2354">
        <v>0</v>
      </c>
      <c r="J2354">
        <v>94</v>
      </c>
      <c r="L2354" t="s">
        <v>2505</v>
      </c>
      <c r="M2354" t="s">
        <v>156</v>
      </c>
      <c r="N2354" t="s">
        <v>26</v>
      </c>
      <c r="O2354" s="6" t="str">
        <f>INDEX(lkp_Region,MATCH(tbl_Sales[[#This Row],[Suburb]],lkp_Suburb,0))</f>
        <v>Southern Metropolitan</v>
      </c>
      <c r="P2354" s="6">
        <f>MONTH(tbl_Sales[[#This Row],[Date]])</f>
        <v>7</v>
      </c>
      <c r="Q2354" s="6">
        <f>YEAR(tbl_Sales[[#This Row],[Date]])</f>
        <v>2016</v>
      </c>
    </row>
    <row r="2355" spans="1:17" x14ac:dyDescent="0.25">
      <c r="A2355" s="1">
        <v>42573</v>
      </c>
      <c r="B2355">
        <v>1250000</v>
      </c>
      <c r="C2355" t="s">
        <v>2</v>
      </c>
      <c r="D2355" t="s">
        <v>12430</v>
      </c>
      <c r="E2355" t="s">
        <v>5</v>
      </c>
      <c r="F2355">
        <v>3205</v>
      </c>
      <c r="G2355">
        <v>3</v>
      </c>
      <c r="H2355">
        <v>2</v>
      </c>
      <c r="I2355">
        <v>1</v>
      </c>
      <c r="J2355">
        <v>108</v>
      </c>
      <c r="K2355">
        <v>1890</v>
      </c>
      <c r="L2355" t="s">
        <v>2506</v>
      </c>
      <c r="M2355" t="s">
        <v>185</v>
      </c>
      <c r="N2355" t="s">
        <v>26</v>
      </c>
      <c r="O2355" s="6" t="str">
        <f>INDEX(lkp_Region,MATCH(tbl_Sales[[#This Row],[Suburb]],lkp_Suburb,0))</f>
        <v>Southern Metropolitan</v>
      </c>
      <c r="P2355" s="6">
        <f>MONTH(tbl_Sales[[#This Row],[Date]])</f>
        <v>7</v>
      </c>
      <c r="Q2355" s="6">
        <f>YEAR(tbl_Sales[[#This Row],[Date]])</f>
        <v>2016</v>
      </c>
    </row>
    <row r="2356" spans="1:17" x14ac:dyDescent="0.25">
      <c r="A2356" s="1">
        <v>42573</v>
      </c>
      <c r="B2356">
        <v>1950000</v>
      </c>
      <c r="C2356" t="s">
        <v>2</v>
      </c>
      <c r="D2356" t="s">
        <v>12428</v>
      </c>
      <c r="E2356" t="s">
        <v>10</v>
      </c>
      <c r="F2356">
        <v>3182</v>
      </c>
      <c r="G2356">
        <v>4</v>
      </c>
      <c r="H2356">
        <v>2</v>
      </c>
      <c r="I2356">
        <v>2</v>
      </c>
      <c r="J2356">
        <v>436</v>
      </c>
      <c r="K2356">
        <v>1880</v>
      </c>
      <c r="L2356" t="s">
        <v>2507</v>
      </c>
      <c r="M2356" t="s">
        <v>156</v>
      </c>
      <c r="N2356" t="s">
        <v>26</v>
      </c>
      <c r="O2356" s="6" t="str">
        <f>INDEX(lkp_Region,MATCH(tbl_Sales[[#This Row],[Suburb]],lkp_Suburb,0))</f>
        <v>Southern Metropolitan</v>
      </c>
      <c r="P2356" s="6">
        <f>MONTH(tbl_Sales[[#This Row],[Date]])</f>
        <v>7</v>
      </c>
      <c r="Q2356" s="6">
        <f>YEAR(tbl_Sales[[#This Row],[Date]])</f>
        <v>2016</v>
      </c>
    </row>
    <row r="2357" spans="1:17" x14ac:dyDescent="0.25">
      <c r="A2357" s="1">
        <v>42573</v>
      </c>
      <c r="B2357">
        <v>370000</v>
      </c>
      <c r="C2357" t="s">
        <v>13</v>
      </c>
      <c r="D2357" t="s">
        <v>12427</v>
      </c>
      <c r="E2357" t="s">
        <v>5</v>
      </c>
      <c r="F2357">
        <v>3055</v>
      </c>
      <c r="G2357">
        <v>2</v>
      </c>
      <c r="H2357">
        <v>1</v>
      </c>
      <c r="I2357">
        <v>1</v>
      </c>
      <c r="J2357">
        <v>0</v>
      </c>
      <c r="K2357">
        <v>1970</v>
      </c>
      <c r="L2357" t="s">
        <v>2508</v>
      </c>
      <c r="M2357" t="s">
        <v>80</v>
      </c>
      <c r="N2357" t="s">
        <v>18</v>
      </c>
      <c r="O2357" s="6" t="str">
        <f>INDEX(lkp_Region,MATCH(tbl_Sales[[#This Row],[Suburb]],lkp_Suburb,0))</f>
        <v>Northern Metropolitan</v>
      </c>
      <c r="P2357" s="6">
        <f>MONTH(tbl_Sales[[#This Row],[Date]])</f>
        <v>7</v>
      </c>
      <c r="Q2357" s="6">
        <f>YEAR(tbl_Sales[[#This Row],[Date]])</f>
        <v>2016</v>
      </c>
    </row>
    <row r="2358" spans="1:17" x14ac:dyDescent="0.25">
      <c r="A2358" s="1">
        <v>42573</v>
      </c>
      <c r="B2358">
        <v>480000</v>
      </c>
      <c r="C2358" t="s">
        <v>2</v>
      </c>
      <c r="D2358" t="s">
        <v>12428</v>
      </c>
      <c r="E2358" t="s">
        <v>10</v>
      </c>
      <c r="F2358">
        <v>3046</v>
      </c>
      <c r="G2358">
        <v>2</v>
      </c>
      <c r="H2358">
        <v>1</v>
      </c>
      <c r="I2358">
        <v>2</v>
      </c>
      <c r="J2358">
        <v>0</v>
      </c>
      <c r="L2358" t="s">
        <v>2509</v>
      </c>
      <c r="M2358" t="s">
        <v>680</v>
      </c>
      <c r="N2358" t="s">
        <v>18</v>
      </c>
      <c r="O2358" s="6" t="str">
        <f>INDEX(lkp_Region,MATCH(tbl_Sales[[#This Row],[Suburb]],lkp_Suburb,0))</f>
        <v>Northern Metropolitan</v>
      </c>
      <c r="P2358" s="6">
        <f>MONTH(tbl_Sales[[#This Row],[Date]])</f>
        <v>7</v>
      </c>
      <c r="Q2358" s="6">
        <f>YEAR(tbl_Sales[[#This Row],[Date]])</f>
        <v>2016</v>
      </c>
    </row>
    <row r="2359" spans="1:17" x14ac:dyDescent="0.25">
      <c r="A2359" s="1">
        <v>42573</v>
      </c>
      <c r="B2359">
        <v>800000</v>
      </c>
      <c r="C2359" t="s">
        <v>2</v>
      </c>
      <c r="D2359" t="s">
        <v>12427</v>
      </c>
      <c r="E2359" t="s">
        <v>10</v>
      </c>
      <c r="F2359">
        <v>3043</v>
      </c>
      <c r="G2359">
        <v>4</v>
      </c>
      <c r="H2359">
        <v>2</v>
      </c>
      <c r="I2359">
        <v>2</v>
      </c>
      <c r="J2359">
        <v>719</v>
      </c>
      <c r="K2359">
        <v>2000</v>
      </c>
      <c r="L2359" t="s">
        <v>2510</v>
      </c>
      <c r="M2359" t="s">
        <v>556</v>
      </c>
      <c r="N2359" t="s">
        <v>18</v>
      </c>
      <c r="O2359" s="6" t="str">
        <f>INDEX(lkp_Region,MATCH(tbl_Sales[[#This Row],[Suburb]],lkp_Suburb,0))</f>
        <v>Western Metropolitan</v>
      </c>
      <c r="P2359" s="6">
        <f>MONTH(tbl_Sales[[#This Row],[Date]])</f>
        <v>7</v>
      </c>
      <c r="Q2359" s="6">
        <f>YEAR(tbl_Sales[[#This Row],[Date]])</f>
        <v>2016</v>
      </c>
    </row>
    <row r="2360" spans="1:17" x14ac:dyDescent="0.25">
      <c r="A2360" s="1">
        <v>42573</v>
      </c>
      <c r="B2360">
        <v>960000</v>
      </c>
      <c r="C2360" t="s">
        <v>2</v>
      </c>
      <c r="D2360" t="s">
        <v>12428</v>
      </c>
      <c r="E2360" t="s">
        <v>10</v>
      </c>
      <c r="F2360">
        <v>3044</v>
      </c>
      <c r="G2360">
        <v>3</v>
      </c>
      <c r="H2360">
        <v>2</v>
      </c>
      <c r="I2360">
        <v>2</v>
      </c>
      <c r="J2360">
        <v>501</v>
      </c>
      <c r="K2360">
        <v>1960</v>
      </c>
      <c r="L2360" t="s">
        <v>2511</v>
      </c>
      <c r="M2360" t="s">
        <v>115</v>
      </c>
      <c r="N2360" t="s">
        <v>18</v>
      </c>
      <c r="O2360" s="6" t="str">
        <f>INDEX(lkp_Region,MATCH(tbl_Sales[[#This Row],[Suburb]],lkp_Suburb,0))</f>
        <v>Northern Metropolitan</v>
      </c>
      <c r="P2360" s="6">
        <f>MONTH(tbl_Sales[[#This Row],[Date]])</f>
        <v>7</v>
      </c>
      <c r="Q2360" s="6">
        <f>YEAR(tbl_Sales[[#This Row],[Date]])</f>
        <v>2016</v>
      </c>
    </row>
    <row r="2361" spans="1:17" x14ac:dyDescent="0.25">
      <c r="A2361" s="1">
        <v>42573</v>
      </c>
      <c r="B2361">
        <v>457000</v>
      </c>
      <c r="C2361" t="s">
        <v>13</v>
      </c>
      <c r="D2361" t="s">
        <v>12423</v>
      </c>
      <c r="E2361" t="s">
        <v>10</v>
      </c>
      <c r="F2361">
        <v>3040</v>
      </c>
      <c r="G2361">
        <v>2</v>
      </c>
      <c r="H2361">
        <v>1</v>
      </c>
      <c r="I2361">
        <v>1</v>
      </c>
      <c r="J2361">
        <v>0</v>
      </c>
      <c r="L2361" t="s">
        <v>2512</v>
      </c>
      <c r="M2361" t="s">
        <v>47</v>
      </c>
      <c r="N2361" t="s">
        <v>49</v>
      </c>
      <c r="O2361" s="6" t="str">
        <f>INDEX(lkp_Region,MATCH(tbl_Sales[[#This Row],[Suburb]],lkp_Suburb,0))</f>
        <v>Western Metropolitan</v>
      </c>
      <c r="P2361" s="6">
        <f>MONTH(tbl_Sales[[#This Row],[Date]])</f>
        <v>7</v>
      </c>
      <c r="Q2361" s="6">
        <f>YEAR(tbl_Sales[[#This Row],[Date]])</f>
        <v>2016</v>
      </c>
    </row>
    <row r="2362" spans="1:17" x14ac:dyDescent="0.25">
      <c r="A2362" s="1">
        <v>42573</v>
      </c>
      <c r="B2362">
        <v>890000</v>
      </c>
      <c r="C2362" t="s">
        <v>2</v>
      </c>
      <c r="D2362" t="s">
        <v>12428</v>
      </c>
      <c r="E2362" t="s">
        <v>5</v>
      </c>
      <c r="F2362">
        <v>3032</v>
      </c>
      <c r="G2362">
        <v>3</v>
      </c>
      <c r="H2362">
        <v>1</v>
      </c>
      <c r="I2362">
        <v>1</v>
      </c>
      <c r="J2362">
        <v>242</v>
      </c>
      <c r="K2362">
        <v>1920</v>
      </c>
      <c r="L2362" t="s">
        <v>2513</v>
      </c>
      <c r="M2362" t="s">
        <v>160</v>
      </c>
      <c r="N2362" t="s">
        <v>49</v>
      </c>
      <c r="O2362" s="6" t="str">
        <f>INDEX(lkp_Region,MATCH(tbl_Sales[[#This Row],[Suburb]],lkp_Suburb,0))</f>
        <v>Western Metropolitan</v>
      </c>
      <c r="P2362" s="6">
        <f>MONTH(tbl_Sales[[#This Row],[Date]])</f>
        <v>7</v>
      </c>
      <c r="Q2362" s="6">
        <f>YEAR(tbl_Sales[[#This Row],[Date]])</f>
        <v>2016</v>
      </c>
    </row>
    <row r="2363" spans="1:17" x14ac:dyDescent="0.25">
      <c r="A2363" s="1">
        <v>42573</v>
      </c>
      <c r="B2363">
        <v>1365000</v>
      </c>
      <c r="C2363" t="s">
        <v>2</v>
      </c>
      <c r="D2363" t="s">
        <v>12431</v>
      </c>
      <c r="E2363" t="s">
        <v>10</v>
      </c>
      <c r="F2363">
        <v>3031</v>
      </c>
      <c r="G2363">
        <v>4</v>
      </c>
      <c r="H2363">
        <v>2</v>
      </c>
      <c r="I2363">
        <v>1</v>
      </c>
      <c r="J2363">
        <v>242</v>
      </c>
      <c r="L2363" t="s">
        <v>2514</v>
      </c>
      <c r="M2363" t="s">
        <v>264</v>
      </c>
      <c r="N2363" t="s">
        <v>49</v>
      </c>
      <c r="O2363" s="6" t="str">
        <f>INDEX(lkp_Region,MATCH(tbl_Sales[[#This Row],[Suburb]],lkp_Suburb,0))</f>
        <v>Northern Metropolitan</v>
      </c>
      <c r="P2363" s="6">
        <f>MONTH(tbl_Sales[[#This Row],[Date]])</f>
        <v>7</v>
      </c>
      <c r="Q2363" s="6">
        <f>YEAR(tbl_Sales[[#This Row],[Date]])</f>
        <v>2016</v>
      </c>
    </row>
    <row r="2364" spans="1:17" x14ac:dyDescent="0.25">
      <c r="A2364" s="1">
        <v>42573</v>
      </c>
      <c r="B2364">
        <v>1016500</v>
      </c>
      <c r="C2364" t="s">
        <v>2</v>
      </c>
      <c r="D2364" t="s">
        <v>12428</v>
      </c>
      <c r="E2364" t="s">
        <v>10</v>
      </c>
      <c r="F2364">
        <v>3207</v>
      </c>
      <c r="G2364">
        <v>2</v>
      </c>
      <c r="H2364">
        <v>1</v>
      </c>
      <c r="I2364">
        <v>1</v>
      </c>
      <c r="J2364">
        <v>131</v>
      </c>
      <c r="L2364" t="s">
        <v>2515</v>
      </c>
      <c r="M2364" t="s">
        <v>24</v>
      </c>
      <c r="N2364" t="s">
        <v>88</v>
      </c>
      <c r="O2364" s="6" t="str">
        <f>INDEX(lkp_Region,MATCH(tbl_Sales[[#This Row],[Suburb]],lkp_Suburb,0))</f>
        <v>Southern Metropolitan</v>
      </c>
      <c r="P2364" s="6">
        <f>MONTH(tbl_Sales[[#This Row],[Date]])</f>
        <v>7</v>
      </c>
      <c r="Q2364" s="6">
        <f>YEAR(tbl_Sales[[#This Row],[Date]])</f>
        <v>2016</v>
      </c>
    </row>
    <row r="2365" spans="1:17" x14ac:dyDescent="0.25">
      <c r="A2365" s="1">
        <v>42573</v>
      </c>
      <c r="B2365">
        <v>701000</v>
      </c>
      <c r="C2365" t="s">
        <v>2</v>
      </c>
      <c r="D2365" t="s">
        <v>12429</v>
      </c>
      <c r="E2365" t="s">
        <v>5</v>
      </c>
      <c r="F2365">
        <v>3011</v>
      </c>
      <c r="G2365">
        <v>2</v>
      </c>
      <c r="H2365">
        <v>1</v>
      </c>
      <c r="I2365">
        <v>0</v>
      </c>
      <c r="J2365">
        <v>164</v>
      </c>
      <c r="K2365">
        <v>1910</v>
      </c>
      <c r="L2365" t="s">
        <v>2516</v>
      </c>
      <c r="M2365" t="s">
        <v>660</v>
      </c>
      <c r="N2365" t="s">
        <v>21</v>
      </c>
      <c r="O2365" s="6" t="str">
        <f>INDEX(lkp_Region,MATCH(tbl_Sales[[#This Row],[Suburb]],lkp_Suburb,0))</f>
        <v>Western Metropolitan</v>
      </c>
      <c r="P2365" s="6">
        <f>MONTH(tbl_Sales[[#This Row],[Date]])</f>
        <v>7</v>
      </c>
      <c r="Q2365" s="6">
        <f>YEAR(tbl_Sales[[#This Row],[Date]])</f>
        <v>2016</v>
      </c>
    </row>
    <row r="2366" spans="1:17" x14ac:dyDescent="0.25">
      <c r="A2366" s="1">
        <v>42573</v>
      </c>
      <c r="B2366">
        <v>884500</v>
      </c>
      <c r="C2366" t="s">
        <v>2</v>
      </c>
      <c r="D2366" t="s">
        <v>12429</v>
      </c>
      <c r="E2366" t="s">
        <v>10</v>
      </c>
      <c r="F2366">
        <v>3032</v>
      </c>
      <c r="G2366">
        <v>3</v>
      </c>
      <c r="H2366">
        <v>2</v>
      </c>
      <c r="I2366">
        <v>2</v>
      </c>
      <c r="J2366">
        <v>211</v>
      </c>
      <c r="K2366">
        <v>2005</v>
      </c>
      <c r="L2366" t="s">
        <v>2517</v>
      </c>
      <c r="M2366" t="s">
        <v>21</v>
      </c>
      <c r="N2366" t="s">
        <v>21</v>
      </c>
      <c r="O2366" s="6" t="str">
        <f>INDEX(lkp_Region,MATCH(tbl_Sales[[#This Row],[Suburb]],lkp_Suburb,0))</f>
        <v>Western Metropolitan</v>
      </c>
      <c r="P2366" s="6">
        <f>MONTH(tbl_Sales[[#This Row],[Date]])</f>
        <v>7</v>
      </c>
      <c r="Q2366" s="6">
        <f>YEAR(tbl_Sales[[#This Row],[Date]])</f>
        <v>2016</v>
      </c>
    </row>
    <row r="2367" spans="1:17" x14ac:dyDescent="0.25">
      <c r="A2367" s="1">
        <v>42573</v>
      </c>
      <c r="B2367">
        <v>930000</v>
      </c>
      <c r="C2367" t="s">
        <v>2</v>
      </c>
      <c r="D2367" t="s">
        <v>12427</v>
      </c>
      <c r="E2367" t="s">
        <v>5</v>
      </c>
      <c r="F2367">
        <v>3032</v>
      </c>
      <c r="G2367">
        <v>5</v>
      </c>
      <c r="H2367">
        <v>2</v>
      </c>
      <c r="I2367">
        <v>2</v>
      </c>
      <c r="J2367">
        <v>330</v>
      </c>
      <c r="L2367" t="s">
        <v>2518</v>
      </c>
      <c r="M2367" t="s">
        <v>21</v>
      </c>
      <c r="N2367" t="s">
        <v>21</v>
      </c>
      <c r="O2367" s="6" t="str">
        <f>INDEX(lkp_Region,MATCH(tbl_Sales[[#This Row],[Suburb]],lkp_Suburb,0))</f>
        <v>Western Metropolitan</v>
      </c>
      <c r="P2367" s="6">
        <f>MONTH(tbl_Sales[[#This Row],[Date]])</f>
        <v>7</v>
      </c>
      <c r="Q2367" s="6">
        <f>YEAR(tbl_Sales[[#This Row],[Date]])</f>
        <v>2016</v>
      </c>
    </row>
    <row r="2368" spans="1:17" x14ac:dyDescent="0.25">
      <c r="A2368" s="1">
        <v>42573</v>
      </c>
      <c r="B2368">
        <v>800000</v>
      </c>
      <c r="C2368" t="s">
        <v>13</v>
      </c>
      <c r="D2368" t="s">
        <v>12423</v>
      </c>
      <c r="E2368" t="s">
        <v>5</v>
      </c>
      <c r="F2368">
        <v>3108</v>
      </c>
      <c r="G2368">
        <v>3</v>
      </c>
      <c r="H2368">
        <v>2</v>
      </c>
      <c r="I2368">
        <v>2</v>
      </c>
      <c r="J2368">
        <v>267</v>
      </c>
      <c r="K2368">
        <v>1991</v>
      </c>
      <c r="L2368" t="s">
        <v>2519</v>
      </c>
      <c r="M2368" t="s">
        <v>126</v>
      </c>
      <c r="N2368" t="s">
        <v>128</v>
      </c>
      <c r="O2368" s="6" t="str">
        <f>INDEX(lkp_Region,MATCH(tbl_Sales[[#This Row],[Suburb]],lkp_Suburb,0))</f>
        <v>Eastern Metropolitan</v>
      </c>
      <c r="P2368" s="6">
        <f>MONTH(tbl_Sales[[#This Row],[Date]])</f>
        <v>7</v>
      </c>
      <c r="Q2368" s="6">
        <f>YEAR(tbl_Sales[[#This Row],[Date]])</f>
        <v>2016</v>
      </c>
    </row>
    <row r="2369" spans="1:17" x14ac:dyDescent="0.25">
      <c r="A2369" s="1">
        <v>42573</v>
      </c>
      <c r="B2369">
        <v>1830000</v>
      </c>
      <c r="C2369" t="s">
        <v>2</v>
      </c>
      <c r="D2369" t="s">
        <v>12425</v>
      </c>
      <c r="E2369" t="s">
        <v>10</v>
      </c>
      <c r="F2369">
        <v>3163</v>
      </c>
      <c r="G2369">
        <v>4</v>
      </c>
      <c r="H2369">
        <v>2</v>
      </c>
      <c r="I2369">
        <v>2</v>
      </c>
      <c r="J2369">
        <v>687</v>
      </c>
      <c r="K2369">
        <v>1983</v>
      </c>
      <c r="L2369" t="s">
        <v>2520</v>
      </c>
      <c r="M2369" t="s">
        <v>201</v>
      </c>
      <c r="N2369" t="s">
        <v>57</v>
      </c>
      <c r="O2369" s="6" t="str">
        <f>INDEX(lkp_Region,MATCH(tbl_Sales[[#This Row],[Suburb]],lkp_Suburb,0))</f>
        <v>Southern Metropolitan</v>
      </c>
      <c r="P2369" s="6">
        <f>MONTH(tbl_Sales[[#This Row],[Date]])</f>
        <v>7</v>
      </c>
      <c r="Q2369" s="6">
        <f>YEAR(tbl_Sales[[#This Row],[Date]])</f>
        <v>2016</v>
      </c>
    </row>
    <row r="2370" spans="1:17" x14ac:dyDescent="0.25">
      <c r="A2370" s="1">
        <v>42573</v>
      </c>
      <c r="B2370">
        <v>390000</v>
      </c>
      <c r="C2370" t="s">
        <v>13</v>
      </c>
      <c r="D2370" t="s">
        <v>12427</v>
      </c>
      <c r="E2370" t="s">
        <v>5</v>
      </c>
      <c r="F2370">
        <v>3073</v>
      </c>
      <c r="G2370">
        <v>2</v>
      </c>
      <c r="H2370">
        <v>1</v>
      </c>
      <c r="I2370">
        <v>1</v>
      </c>
      <c r="J2370">
        <v>133</v>
      </c>
      <c r="K2370">
        <v>2012</v>
      </c>
      <c r="L2370" t="s">
        <v>2521</v>
      </c>
      <c r="M2370" t="s">
        <v>93</v>
      </c>
      <c r="N2370" t="s">
        <v>62</v>
      </c>
      <c r="O2370" s="6" t="str">
        <f>INDEX(lkp_Region,MATCH(tbl_Sales[[#This Row],[Suburb]],lkp_Suburb,0))</f>
        <v>Northern Metropolitan</v>
      </c>
      <c r="P2370" s="6">
        <f>MONTH(tbl_Sales[[#This Row],[Date]])</f>
        <v>7</v>
      </c>
      <c r="Q2370" s="6">
        <f>YEAR(tbl_Sales[[#This Row],[Date]])</f>
        <v>2016</v>
      </c>
    </row>
    <row r="2371" spans="1:17" x14ac:dyDescent="0.25">
      <c r="A2371" s="1">
        <v>42573</v>
      </c>
      <c r="B2371">
        <v>605000</v>
      </c>
      <c r="C2371" t="s">
        <v>13</v>
      </c>
      <c r="D2371" t="s">
        <v>12427</v>
      </c>
      <c r="E2371" t="s">
        <v>10</v>
      </c>
      <c r="F2371">
        <v>3072</v>
      </c>
      <c r="G2371">
        <v>3</v>
      </c>
      <c r="H2371">
        <v>1</v>
      </c>
      <c r="I2371">
        <v>2</v>
      </c>
      <c r="J2371">
        <v>192</v>
      </c>
      <c r="L2371" t="s">
        <v>2522</v>
      </c>
      <c r="M2371" t="s">
        <v>97</v>
      </c>
      <c r="N2371" t="s">
        <v>62</v>
      </c>
      <c r="O2371" s="6" t="str">
        <f>INDEX(lkp_Region,MATCH(tbl_Sales[[#This Row],[Suburb]],lkp_Suburb,0))</f>
        <v>Northern Metropolitan</v>
      </c>
      <c r="P2371" s="6">
        <f>MONTH(tbl_Sales[[#This Row],[Date]])</f>
        <v>7</v>
      </c>
      <c r="Q2371" s="6">
        <f>YEAR(tbl_Sales[[#This Row],[Date]])</f>
        <v>2016</v>
      </c>
    </row>
    <row r="2372" spans="1:17" x14ac:dyDescent="0.25">
      <c r="A2372" s="1">
        <v>42573</v>
      </c>
      <c r="B2372">
        <v>900000</v>
      </c>
      <c r="C2372" t="s">
        <v>2</v>
      </c>
      <c r="D2372" t="s">
        <v>12427</v>
      </c>
      <c r="E2372" t="s">
        <v>10</v>
      </c>
      <c r="F2372">
        <v>3071</v>
      </c>
      <c r="G2372">
        <v>2</v>
      </c>
      <c r="H2372">
        <v>1</v>
      </c>
      <c r="I2372">
        <v>1</v>
      </c>
      <c r="J2372">
        <v>497</v>
      </c>
      <c r="L2372" t="s">
        <v>2523</v>
      </c>
      <c r="M2372" t="s">
        <v>60</v>
      </c>
      <c r="N2372" t="s">
        <v>62</v>
      </c>
      <c r="O2372" s="6" t="str">
        <f>INDEX(lkp_Region,MATCH(tbl_Sales[[#This Row],[Suburb]],lkp_Suburb,0))</f>
        <v>Northern Metropolitan</v>
      </c>
      <c r="P2372" s="6">
        <f>MONTH(tbl_Sales[[#This Row],[Date]])</f>
        <v>7</v>
      </c>
      <c r="Q2372" s="6">
        <f>YEAR(tbl_Sales[[#This Row],[Date]])</f>
        <v>2016</v>
      </c>
    </row>
    <row r="2373" spans="1:17" x14ac:dyDescent="0.25">
      <c r="A2373" s="1">
        <v>42573</v>
      </c>
      <c r="B2373">
        <v>591500</v>
      </c>
      <c r="C2373" t="s">
        <v>2</v>
      </c>
      <c r="D2373" t="s">
        <v>12423</v>
      </c>
      <c r="E2373" t="s">
        <v>10</v>
      </c>
      <c r="F2373">
        <v>3020</v>
      </c>
      <c r="G2373">
        <v>3</v>
      </c>
      <c r="H2373">
        <v>1</v>
      </c>
      <c r="I2373">
        <v>2</v>
      </c>
      <c r="J2373">
        <v>427</v>
      </c>
      <c r="L2373" t="s">
        <v>2524</v>
      </c>
      <c r="M2373" t="s">
        <v>443</v>
      </c>
      <c r="N2373" t="s">
        <v>3</v>
      </c>
      <c r="O2373" s="6" t="str">
        <f>INDEX(lkp_Region,MATCH(tbl_Sales[[#This Row],[Suburb]],lkp_Suburb,0))</f>
        <v>Western Metropolitan</v>
      </c>
      <c r="P2373" s="6">
        <f>MONTH(tbl_Sales[[#This Row],[Date]])</f>
        <v>7</v>
      </c>
      <c r="Q2373" s="6">
        <f>YEAR(tbl_Sales[[#This Row],[Date]])</f>
        <v>2016</v>
      </c>
    </row>
    <row r="2374" spans="1:17" x14ac:dyDescent="0.25">
      <c r="A2374" s="1">
        <v>42573</v>
      </c>
      <c r="B2374">
        <v>685000</v>
      </c>
      <c r="C2374" t="s">
        <v>2</v>
      </c>
      <c r="D2374" t="s">
        <v>12427</v>
      </c>
      <c r="E2374" t="s">
        <v>10</v>
      </c>
      <c r="F2374">
        <v>3042</v>
      </c>
      <c r="G2374">
        <v>3</v>
      </c>
      <c r="H2374">
        <v>2</v>
      </c>
      <c r="I2374">
        <v>2</v>
      </c>
      <c r="J2374">
        <v>260</v>
      </c>
      <c r="L2374" t="s">
        <v>2525</v>
      </c>
      <c r="M2374" t="s">
        <v>1091</v>
      </c>
      <c r="N2374" t="s">
        <v>3</v>
      </c>
      <c r="O2374" s="6" t="str">
        <f>INDEX(lkp_Region,MATCH(tbl_Sales[[#This Row],[Suburb]],lkp_Suburb,0))</f>
        <v>Western Metropolitan</v>
      </c>
      <c r="P2374" s="6">
        <f>MONTH(tbl_Sales[[#This Row],[Date]])</f>
        <v>7</v>
      </c>
      <c r="Q2374" s="6">
        <f>YEAR(tbl_Sales[[#This Row],[Date]])</f>
        <v>2016</v>
      </c>
    </row>
    <row r="2375" spans="1:17" x14ac:dyDescent="0.25">
      <c r="A2375" s="1">
        <v>42573</v>
      </c>
      <c r="B2375">
        <v>370000</v>
      </c>
      <c r="C2375" t="s">
        <v>13</v>
      </c>
      <c r="D2375" t="s">
        <v>12430</v>
      </c>
      <c r="E2375" t="s">
        <v>5</v>
      </c>
      <c r="F2375">
        <v>3122</v>
      </c>
      <c r="G2375">
        <v>1</v>
      </c>
      <c r="H2375">
        <v>1</v>
      </c>
      <c r="I2375">
        <v>1</v>
      </c>
      <c r="J2375">
        <v>0</v>
      </c>
      <c r="K2375">
        <v>2014</v>
      </c>
      <c r="L2375" t="s">
        <v>2526</v>
      </c>
      <c r="M2375" t="s">
        <v>461</v>
      </c>
      <c r="N2375" t="s">
        <v>101</v>
      </c>
      <c r="O2375" s="6" t="str">
        <f>INDEX(lkp_Region,MATCH(tbl_Sales[[#This Row],[Suburb]],lkp_Suburb,0))</f>
        <v>Southern Metropolitan</v>
      </c>
      <c r="P2375" s="6">
        <f>MONTH(tbl_Sales[[#This Row],[Date]])</f>
        <v>7</v>
      </c>
      <c r="Q2375" s="6">
        <f>YEAR(tbl_Sales[[#This Row],[Date]])</f>
        <v>2016</v>
      </c>
    </row>
    <row r="2376" spans="1:17" x14ac:dyDescent="0.25">
      <c r="A2376" s="1">
        <v>42573</v>
      </c>
      <c r="B2376">
        <v>732000</v>
      </c>
      <c r="C2376" t="s">
        <v>51</v>
      </c>
      <c r="D2376" t="s">
        <v>12427</v>
      </c>
      <c r="E2376" t="s">
        <v>10</v>
      </c>
      <c r="F2376">
        <v>3101</v>
      </c>
      <c r="G2376">
        <v>3</v>
      </c>
      <c r="H2376">
        <v>1</v>
      </c>
      <c r="I2376">
        <v>1</v>
      </c>
      <c r="J2376">
        <v>904</v>
      </c>
      <c r="K2376">
        <v>1980</v>
      </c>
      <c r="L2376" t="s">
        <v>2527</v>
      </c>
      <c r="M2376" t="s">
        <v>145</v>
      </c>
      <c r="N2376" t="s">
        <v>101</v>
      </c>
      <c r="O2376" s="6" t="str">
        <f>INDEX(lkp_Region,MATCH(tbl_Sales[[#This Row],[Suburb]],lkp_Suburb,0))</f>
        <v>Southern Metropolitan</v>
      </c>
      <c r="P2376" s="6">
        <f>MONTH(tbl_Sales[[#This Row],[Date]])</f>
        <v>7</v>
      </c>
      <c r="Q2376" s="6">
        <f>YEAR(tbl_Sales[[#This Row],[Date]])</f>
        <v>2016</v>
      </c>
    </row>
    <row r="2377" spans="1:17" x14ac:dyDescent="0.25">
      <c r="A2377" s="1">
        <v>42573</v>
      </c>
      <c r="B2377">
        <v>1010000</v>
      </c>
      <c r="C2377" t="s">
        <v>2</v>
      </c>
      <c r="D2377" t="s">
        <v>12427</v>
      </c>
      <c r="E2377" t="s">
        <v>5</v>
      </c>
      <c r="F2377">
        <v>3103</v>
      </c>
      <c r="G2377">
        <v>2</v>
      </c>
      <c r="H2377">
        <v>1</v>
      </c>
      <c r="I2377">
        <v>0</v>
      </c>
      <c r="J2377">
        <v>1611</v>
      </c>
      <c r="L2377" t="s">
        <v>2528</v>
      </c>
      <c r="M2377" t="s">
        <v>274</v>
      </c>
      <c r="N2377" t="s">
        <v>101</v>
      </c>
      <c r="O2377" s="6" t="str">
        <f>INDEX(lkp_Region,MATCH(tbl_Sales[[#This Row],[Suburb]],lkp_Suburb,0))</f>
        <v>Southern Metropolitan</v>
      </c>
      <c r="P2377" s="6">
        <f>MONTH(tbl_Sales[[#This Row],[Date]])</f>
        <v>7</v>
      </c>
      <c r="Q2377" s="6">
        <f>YEAR(tbl_Sales[[#This Row],[Date]])</f>
        <v>2016</v>
      </c>
    </row>
    <row r="2378" spans="1:17" x14ac:dyDescent="0.25">
      <c r="A2378" s="1">
        <v>42573</v>
      </c>
      <c r="B2378">
        <v>1700000</v>
      </c>
      <c r="C2378" t="s">
        <v>2</v>
      </c>
      <c r="D2378" t="s">
        <v>12427</v>
      </c>
      <c r="E2378" t="s">
        <v>10</v>
      </c>
      <c r="F2378">
        <v>3123</v>
      </c>
      <c r="G2378">
        <v>5</v>
      </c>
      <c r="H2378">
        <v>3</v>
      </c>
      <c r="I2378">
        <v>2</v>
      </c>
      <c r="J2378">
        <v>431</v>
      </c>
      <c r="K2378">
        <v>1920</v>
      </c>
      <c r="L2378" t="s">
        <v>2529</v>
      </c>
      <c r="M2378" t="s">
        <v>230</v>
      </c>
      <c r="N2378" t="s">
        <v>101</v>
      </c>
      <c r="O2378" s="6" t="str">
        <f>INDEX(lkp_Region,MATCH(tbl_Sales[[#This Row],[Suburb]],lkp_Suburb,0))</f>
        <v>Southern Metropolitan</v>
      </c>
      <c r="P2378" s="6">
        <f>MONTH(tbl_Sales[[#This Row],[Date]])</f>
        <v>7</v>
      </c>
      <c r="Q2378" s="6">
        <f>YEAR(tbl_Sales[[#This Row],[Date]])</f>
        <v>2016</v>
      </c>
    </row>
    <row r="2379" spans="1:17" x14ac:dyDescent="0.25">
      <c r="A2379" s="1">
        <v>42573</v>
      </c>
      <c r="B2379">
        <v>1750000</v>
      </c>
      <c r="C2379" t="s">
        <v>2</v>
      </c>
      <c r="D2379" t="s">
        <v>12429</v>
      </c>
      <c r="E2379" t="s">
        <v>10</v>
      </c>
      <c r="F2379">
        <v>3102</v>
      </c>
      <c r="G2379">
        <v>3</v>
      </c>
      <c r="H2379">
        <v>2</v>
      </c>
      <c r="I2379">
        <v>4</v>
      </c>
      <c r="J2379">
        <v>611</v>
      </c>
      <c r="K2379">
        <v>1930</v>
      </c>
      <c r="L2379" t="s">
        <v>2530</v>
      </c>
      <c r="M2379" t="s">
        <v>297</v>
      </c>
      <c r="N2379" t="s">
        <v>101</v>
      </c>
      <c r="O2379" s="6" t="str">
        <f>INDEX(lkp_Region,MATCH(tbl_Sales[[#This Row],[Suburb]],lkp_Suburb,0))</f>
        <v>Southern Metropolitan</v>
      </c>
      <c r="P2379" s="6">
        <f>MONTH(tbl_Sales[[#This Row],[Date]])</f>
        <v>7</v>
      </c>
      <c r="Q2379" s="6">
        <f>YEAR(tbl_Sales[[#This Row],[Date]])</f>
        <v>2016</v>
      </c>
    </row>
    <row r="2380" spans="1:17" x14ac:dyDescent="0.25">
      <c r="A2380" s="1">
        <v>42573</v>
      </c>
      <c r="B2380">
        <v>1751000</v>
      </c>
      <c r="C2380" t="s">
        <v>2</v>
      </c>
      <c r="D2380" t="s">
        <v>12429</v>
      </c>
      <c r="E2380" t="s">
        <v>10</v>
      </c>
      <c r="F2380">
        <v>3127</v>
      </c>
      <c r="G2380">
        <v>4</v>
      </c>
      <c r="H2380">
        <v>1</v>
      </c>
      <c r="I2380">
        <v>3</v>
      </c>
      <c r="J2380">
        <v>627</v>
      </c>
      <c r="L2380" t="s">
        <v>2531</v>
      </c>
      <c r="M2380" t="s">
        <v>11</v>
      </c>
      <c r="N2380" t="s">
        <v>101</v>
      </c>
      <c r="O2380" s="6" t="str">
        <f>INDEX(lkp_Region,MATCH(tbl_Sales[[#This Row],[Suburb]],lkp_Suburb,0))</f>
        <v>Southern Metropolitan</v>
      </c>
      <c r="P2380" s="6">
        <f>MONTH(tbl_Sales[[#This Row],[Date]])</f>
        <v>7</v>
      </c>
      <c r="Q2380" s="6">
        <f>YEAR(tbl_Sales[[#This Row],[Date]])</f>
        <v>2016</v>
      </c>
    </row>
    <row r="2381" spans="1:17" x14ac:dyDescent="0.25">
      <c r="A2381" s="1">
        <v>42573</v>
      </c>
      <c r="B2381">
        <v>2752000</v>
      </c>
      <c r="C2381" t="s">
        <v>2</v>
      </c>
      <c r="D2381" t="s">
        <v>12429</v>
      </c>
      <c r="E2381" t="s">
        <v>10</v>
      </c>
      <c r="F2381">
        <v>3147</v>
      </c>
      <c r="G2381">
        <v>5</v>
      </c>
      <c r="H2381">
        <v>4</v>
      </c>
      <c r="I2381">
        <v>2</v>
      </c>
      <c r="J2381">
        <v>1075</v>
      </c>
      <c r="K2381">
        <v>2010</v>
      </c>
      <c r="L2381" t="s">
        <v>2532</v>
      </c>
      <c r="M2381" t="s">
        <v>206</v>
      </c>
      <c r="N2381" t="s">
        <v>101</v>
      </c>
      <c r="O2381" s="6" t="str">
        <f>INDEX(lkp_Region,MATCH(tbl_Sales[[#This Row],[Suburb]],lkp_Suburb,0))</f>
        <v>Southern Metropolitan</v>
      </c>
      <c r="P2381" s="6">
        <f>MONTH(tbl_Sales[[#This Row],[Date]])</f>
        <v>7</v>
      </c>
      <c r="Q2381" s="6">
        <f>YEAR(tbl_Sales[[#This Row],[Date]])</f>
        <v>2016</v>
      </c>
    </row>
    <row r="2382" spans="1:17" x14ac:dyDescent="0.25">
      <c r="A2382" s="1">
        <v>42573</v>
      </c>
      <c r="B2382">
        <v>1875000</v>
      </c>
      <c r="C2382" t="s">
        <v>2</v>
      </c>
      <c r="D2382" t="s">
        <v>12431</v>
      </c>
      <c r="E2382" t="s">
        <v>10</v>
      </c>
      <c r="F2382">
        <v>3186</v>
      </c>
      <c r="G2382">
        <v>3</v>
      </c>
      <c r="H2382">
        <v>2</v>
      </c>
      <c r="I2382">
        <v>2</v>
      </c>
      <c r="J2382">
        <v>275</v>
      </c>
      <c r="K2382">
        <v>1991</v>
      </c>
      <c r="L2382" t="s">
        <v>2533</v>
      </c>
      <c r="M2382" t="s">
        <v>105</v>
      </c>
      <c r="N2382" t="s">
        <v>107</v>
      </c>
      <c r="O2382" s="6" t="str">
        <f>INDEX(lkp_Region,MATCH(tbl_Sales[[#This Row],[Suburb]],lkp_Suburb,0))</f>
        <v>Southern Metropolitan</v>
      </c>
      <c r="P2382" s="6">
        <f>MONTH(tbl_Sales[[#This Row],[Date]])</f>
        <v>7</v>
      </c>
      <c r="Q2382" s="6">
        <f>YEAR(tbl_Sales[[#This Row],[Date]])</f>
        <v>2016</v>
      </c>
    </row>
    <row r="2383" spans="1:17" x14ac:dyDescent="0.25">
      <c r="A2383" s="1">
        <v>42573</v>
      </c>
      <c r="B2383">
        <v>480000</v>
      </c>
      <c r="C2383" t="s">
        <v>13</v>
      </c>
      <c r="D2383" t="s">
        <v>12423</v>
      </c>
      <c r="E2383" t="s">
        <v>5</v>
      </c>
      <c r="F2383">
        <v>3079</v>
      </c>
      <c r="G2383">
        <v>2</v>
      </c>
      <c r="H2383">
        <v>1</v>
      </c>
      <c r="I2383">
        <v>1</v>
      </c>
      <c r="J2383">
        <v>0</v>
      </c>
      <c r="L2383" t="s">
        <v>2534</v>
      </c>
      <c r="M2383" t="s">
        <v>213</v>
      </c>
      <c r="N2383" t="s">
        <v>150</v>
      </c>
      <c r="O2383" s="6" t="str">
        <f>INDEX(lkp_Region,MATCH(tbl_Sales[[#This Row],[Suburb]],lkp_Suburb,0))</f>
        <v>Eastern Metropolitan</v>
      </c>
      <c r="P2383" s="6">
        <f>MONTH(tbl_Sales[[#This Row],[Date]])</f>
        <v>7</v>
      </c>
      <c r="Q2383" s="6">
        <f>YEAR(tbl_Sales[[#This Row],[Date]])</f>
        <v>2016</v>
      </c>
    </row>
    <row r="2384" spans="1:17" x14ac:dyDescent="0.25">
      <c r="A2384" s="1">
        <v>42574</v>
      </c>
      <c r="B2384">
        <v>1200000</v>
      </c>
      <c r="C2384" t="s">
        <v>51</v>
      </c>
      <c r="D2384" t="s">
        <v>12433</v>
      </c>
      <c r="E2384" t="s">
        <v>5</v>
      </c>
      <c r="F2384">
        <v>3146</v>
      </c>
      <c r="G2384">
        <v>3</v>
      </c>
      <c r="H2384">
        <v>2</v>
      </c>
      <c r="I2384">
        <v>2</v>
      </c>
      <c r="J2384">
        <v>541</v>
      </c>
      <c r="L2384" t="s">
        <v>763</v>
      </c>
      <c r="M2384" t="s">
        <v>102</v>
      </c>
      <c r="N2384" t="s">
        <v>76</v>
      </c>
      <c r="O2384" s="6" t="str">
        <f>INDEX(lkp_Region,MATCH(tbl_Sales[[#This Row],[Suburb]],lkp_Suburb,0))</f>
        <v>Southern Metropolitan</v>
      </c>
      <c r="P2384" s="6">
        <f>MONTH(tbl_Sales[[#This Row],[Date]])</f>
        <v>7</v>
      </c>
      <c r="Q2384" s="6">
        <f>YEAR(tbl_Sales[[#This Row],[Date]])</f>
        <v>2016</v>
      </c>
    </row>
    <row r="2385" spans="1:17" x14ac:dyDescent="0.25">
      <c r="A2385" s="1">
        <v>42574</v>
      </c>
      <c r="B2385">
        <v>670000</v>
      </c>
      <c r="C2385" t="s">
        <v>2</v>
      </c>
      <c r="D2385" t="s">
        <v>12425</v>
      </c>
      <c r="E2385" t="s">
        <v>10</v>
      </c>
      <c r="F2385">
        <v>3046</v>
      </c>
      <c r="G2385">
        <v>3</v>
      </c>
      <c r="H2385">
        <v>1</v>
      </c>
      <c r="I2385">
        <v>1</v>
      </c>
      <c r="J2385">
        <v>652</v>
      </c>
      <c r="L2385" t="s">
        <v>2535</v>
      </c>
      <c r="M2385" t="s">
        <v>78</v>
      </c>
      <c r="N2385" t="s">
        <v>18</v>
      </c>
      <c r="O2385" s="6" t="str">
        <f>INDEX(lkp_Region,MATCH(tbl_Sales[[#This Row],[Suburb]],lkp_Suburb,0))</f>
        <v>Northern Metropolitan</v>
      </c>
      <c r="P2385" s="6">
        <f>MONTH(tbl_Sales[[#This Row],[Date]])</f>
        <v>7</v>
      </c>
      <c r="Q2385" s="6">
        <f>YEAR(tbl_Sales[[#This Row],[Date]])</f>
        <v>2016</v>
      </c>
    </row>
    <row r="2386" spans="1:17" x14ac:dyDescent="0.25">
      <c r="A2386" s="1">
        <v>42574</v>
      </c>
      <c r="B2386">
        <v>772000</v>
      </c>
      <c r="C2386" t="s">
        <v>2</v>
      </c>
      <c r="D2386" t="s">
        <v>12424</v>
      </c>
      <c r="E2386" t="s">
        <v>5</v>
      </c>
      <c r="F2386">
        <v>3056</v>
      </c>
      <c r="G2386">
        <v>1</v>
      </c>
      <c r="H2386">
        <v>1</v>
      </c>
      <c r="I2386">
        <v>1</v>
      </c>
      <c r="J2386">
        <v>147</v>
      </c>
      <c r="K2386">
        <v>1890</v>
      </c>
      <c r="L2386" t="s">
        <v>2536</v>
      </c>
      <c r="M2386" t="s">
        <v>117</v>
      </c>
      <c r="N2386" t="s">
        <v>18</v>
      </c>
      <c r="O2386" s="6" t="str">
        <f>INDEX(lkp_Region,MATCH(tbl_Sales[[#This Row],[Suburb]],lkp_Suburb,0))</f>
        <v>Northern Metropolitan</v>
      </c>
      <c r="P2386" s="6">
        <f>MONTH(tbl_Sales[[#This Row],[Date]])</f>
        <v>7</v>
      </c>
      <c r="Q2386" s="6">
        <f>YEAR(tbl_Sales[[#This Row],[Date]])</f>
        <v>2016</v>
      </c>
    </row>
    <row r="2387" spans="1:17" x14ac:dyDescent="0.25">
      <c r="A2387" s="1">
        <v>42574</v>
      </c>
      <c r="B2387">
        <v>790000</v>
      </c>
      <c r="C2387" t="s">
        <v>13</v>
      </c>
      <c r="D2387" t="s">
        <v>12431</v>
      </c>
      <c r="E2387" t="s">
        <v>5</v>
      </c>
      <c r="F2387">
        <v>3032</v>
      </c>
      <c r="G2387">
        <v>3</v>
      </c>
      <c r="H2387">
        <v>2</v>
      </c>
      <c r="I2387">
        <v>1</v>
      </c>
      <c r="J2387">
        <v>0</v>
      </c>
      <c r="L2387" t="s">
        <v>2537</v>
      </c>
      <c r="M2387" t="s">
        <v>160</v>
      </c>
      <c r="N2387" t="s">
        <v>49</v>
      </c>
      <c r="O2387" s="6" t="str">
        <f>INDEX(lkp_Region,MATCH(tbl_Sales[[#This Row],[Suburb]],lkp_Suburb,0))</f>
        <v>Western Metropolitan</v>
      </c>
      <c r="P2387" s="6">
        <f>MONTH(tbl_Sales[[#This Row],[Date]])</f>
        <v>7</v>
      </c>
      <c r="Q2387" s="6">
        <f>YEAR(tbl_Sales[[#This Row],[Date]])</f>
        <v>2016</v>
      </c>
    </row>
    <row r="2388" spans="1:17" x14ac:dyDescent="0.25">
      <c r="A2388" s="1">
        <v>42574</v>
      </c>
      <c r="B2388">
        <v>910000</v>
      </c>
      <c r="C2388" t="s">
        <v>2</v>
      </c>
      <c r="D2388" t="s">
        <v>12424</v>
      </c>
      <c r="E2388" t="s">
        <v>10</v>
      </c>
      <c r="F2388">
        <v>3042</v>
      </c>
      <c r="G2388">
        <v>3</v>
      </c>
      <c r="H2388">
        <v>1</v>
      </c>
      <c r="I2388">
        <v>1</v>
      </c>
      <c r="J2388">
        <v>775</v>
      </c>
      <c r="L2388" t="s">
        <v>2538</v>
      </c>
      <c r="M2388" t="s">
        <v>330</v>
      </c>
      <c r="N2388" t="s">
        <v>49</v>
      </c>
      <c r="O2388" s="6" t="str">
        <f>INDEX(lkp_Region,MATCH(tbl_Sales[[#This Row],[Suburb]],lkp_Suburb,0))</f>
        <v>Western Metropolitan</v>
      </c>
      <c r="P2388" s="6">
        <f>MONTH(tbl_Sales[[#This Row],[Date]])</f>
        <v>7</v>
      </c>
      <c r="Q2388" s="6">
        <f>YEAR(tbl_Sales[[#This Row],[Date]])</f>
        <v>2016</v>
      </c>
    </row>
    <row r="2389" spans="1:17" x14ac:dyDescent="0.25">
      <c r="A2389" s="1">
        <v>42574</v>
      </c>
      <c r="B2389">
        <v>625000</v>
      </c>
      <c r="C2389" t="s">
        <v>13</v>
      </c>
      <c r="D2389" t="s">
        <v>12429</v>
      </c>
      <c r="E2389" t="s">
        <v>5</v>
      </c>
      <c r="F2389">
        <v>3125</v>
      </c>
      <c r="G2389">
        <v>3</v>
      </c>
      <c r="H2389">
        <v>2</v>
      </c>
      <c r="I2389">
        <v>1</v>
      </c>
      <c r="J2389">
        <v>0</v>
      </c>
      <c r="K2389">
        <v>2002</v>
      </c>
      <c r="L2389" t="s">
        <v>2539</v>
      </c>
      <c r="M2389" t="s">
        <v>32</v>
      </c>
      <c r="N2389" t="s">
        <v>31</v>
      </c>
      <c r="O2389" s="6" t="str">
        <f>INDEX(lkp_Region,MATCH(tbl_Sales[[#This Row],[Suburb]],lkp_Suburb,0))</f>
        <v>Southern Metropolitan</v>
      </c>
      <c r="P2389" s="6">
        <f>MONTH(tbl_Sales[[#This Row],[Date]])</f>
        <v>7</v>
      </c>
      <c r="Q2389" s="6">
        <f>YEAR(tbl_Sales[[#This Row],[Date]])</f>
        <v>2016</v>
      </c>
    </row>
    <row r="2390" spans="1:17" x14ac:dyDescent="0.25">
      <c r="A2390" s="1">
        <v>42574</v>
      </c>
      <c r="B2390">
        <v>1291000</v>
      </c>
      <c r="C2390" t="s">
        <v>2</v>
      </c>
      <c r="D2390" t="s">
        <v>12431</v>
      </c>
      <c r="E2390" t="s">
        <v>5</v>
      </c>
      <c r="F2390">
        <v>3031</v>
      </c>
      <c r="G2390">
        <v>3</v>
      </c>
      <c r="H2390">
        <v>1</v>
      </c>
      <c r="I2390">
        <v>1</v>
      </c>
      <c r="J2390">
        <v>416</v>
      </c>
      <c r="L2390" t="s">
        <v>2540</v>
      </c>
      <c r="M2390" t="s">
        <v>264</v>
      </c>
      <c r="N2390" t="s">
        <v>88</v>
      </c>
      <c r="O2390" s="6" t="str">
        <f>INDEX(lkp_Region,MATCH(tbl_Sales[[#This Row],[Suburb]],lkp_Suburb,0))</f>
        <v>Northern Metropolitan</v>
      </c>
      <c r="P2390" s="6">
        <f>MONTH(tbl_Sales[[#This Row],[Date]])</f>
        <v>7</v>
      </c>
      <c r="Q2390" s="6">
        <f>YEAR(tbl_Sales[[#This Row],[Date]])</f>
        <v>2016</v>
      </c>
    </row>
    <row r="2391" spans="1:17" x14ac:dyDescent="0.25">
      <c r="A2391" s="1">
        <v>42574</v>
      </c>
      <c r="B2391">
        <v>1320000</v>
      </c>
      <c r="C2391" t="s">
        <v>2</v>
      </c>
      <c r="D2391" t="s">
        <v>12427</v>
      </c>
      <c r="E2391" t="s">
        <v>10</v>
      </c>
      <c r="F2391">
        <v>3032</v>
      </c>
      <c r="G2391">
        <v>3</v>
      </c>
      <c r="H2391">
        <v>2</v>
      </c>
      <c r="I2391">
        <v>2</v>
      </c>
      <c r="J2391">
        <v>645</v>
      </c>
      <c r="K2391">
        <v>1900</v>
      </c>
      <c r="L2391" t="s">
        <v>2541</v>
      </c>
      <c r="M2391" t="s">
        <v>21</v>
      </c>
      <c r="N2391" t="s">
        <v>21</v>
      </c>
      <c r="O2391" s="6" t="str">
        <f>INDEX(lkp_Region,MATCH(tbl_Sales[[#This Row],[Suburb]],lkp_Suburb,0))</f>
        <v>Western Metropolitan</v>
      </c>
      <c r="P2391" s="6">
        <f>MONTH(tbl_Sales[[#This Row],[Date]])</f>
        <v>7</v>
      </c>
      <c r="Q2391" s="6">
        <f>YEAR(tbl_Sales[[#This Row],[Date]])</f>
        <v>2016</v>
      </c>
    </row>
    <row r="2392" spans="1:17" x14ac:dyDescent="0.25">
      <c r="A2392" s="1">
        <v>42574</v>
      </c>
      <c r="B2392">
        <v>1200000</v>
      </c>
      <c r="C2392" t="s">
        <v>2</v>
      </c>
      <c r="D2392" t="s">
        <v>12429</v>
      </c>
      <c r="E2392" t="s">
        <v>10</v>
      </c>
      <c r="F2392">
        <v>3188</v>
      </c>
      <c r="G2392">
        <v>4</v>
      </c>
      <c r="H2392">
        <v>2</v>
      </c>
      <c r="I2392">
        <v>2</v>
      </c>
      <c r="J2392">
        <v>0</v>
      </c>
      <c r="K2392">
        <v>2002</v>
      </c>
      <c r="L2392" t="s">
        <v>2542</v>
      </c>
      <c r="M2392" t="s">
        <v>278</v>
      </c>
      <c r="N2392" t="s">
        <v>45</v>
      </c>
      <c r="O2392" s="6" t="str">
        <f>INDEX(lkp_Region,MATCH(tbl_Sales[[#This Row],[Suburb]],lkp_Suburb,0))</f>
        <v>Southern Metropolitan</v>
      </c>
      <c r="P2392" s="6">
        <f>MONTH(tbl_Sales[[#This Row],[Date]])</f>
        <v>7</v>
      </c>
      <c r="Q2392" s="6">
        <f>YEAR(tbl_Sales[[#This Row],[Date]])</f>
        <v>2016</v>
      </c>
    </row>
    <row r="2393" spans="1:17" x14ac:dyDescent="0.25">
      <c r="A2393" s="1">
        <v>42574</v>
      </c>
      <c r="B2393">
        <v>1250000</v>
      </c>
      <c r="C2393" t="s">
        <v>51</v>
      </c>
      <c r="D2393" t="s">
        <v>12428</v>
      </c>
      <c r="E2393" t="s">
        <v>10</v>
      </c>
      <c r="F2393">
        <v>3204</v>
      </c>
      <c r="G2393">
        <v>3</v>
      </c>
      <c r="H2393">
        <v>2</v>
      </c>
      <c r="I2393">
        <v>2</v>
      </c>
      <c r="J2393">
        <v>326</v>
      </c>
      <c r="K2393">
        <v>2000</v>
      </c>
      <c r="L2393" t="s">
        <v>2543</v>
      </c>
      <c r="M2393" t="s">
        <v>63</v>
      </c>
      <c r="N2393" t="s">
        <v>57</v>
      </c>
      <c r="O2393" s="6" t="str">
        <f>INDEX(lkp_Region,MATCH(tbl_Sales[[#This Row],[Suburb]],lkp_Suburb,0))</f>
        <v>Southern Metropolitan</v>
      </c>
      <c r="P2393" s="6">
        <f>MONTH(tbl_Sales[[#This Row],[Date]])</f>
        <v>7</v>
      </c>
      <c r="Q2393" s="6">
        <f>YEAR(tbl_Sales[[#This Row],[Date]])</f>
        <v>2016</v>
      </c>
    </row>
    <row r="2394" spans="1:17" x14ac:dyDescent="0.25">
      <c r="A2394" s="1">
        <v>42574</v>
      </c>
      <c r="B2394">
        <v>1260000</v>
      </c>
      <c r="C2394" t="s">
        <v>2</v>
      </c>
      <c r="D2394" t="s">
        <v>12424</v>
      </c>
      <c r="E2394" t="s">
        <v>10</v>
      </c>
      <c r="F2394">
        <v>3163</v>
      </c>
      <c r="G2394">
        <v>3</v>
      </c>
      <c r="H2394">
        <v>1</v>
      </c>
      <c r="I2394">
        <v>1</v>
      </c>
      <c r="J2394">
        <v>345</v>
      </c>
      <c r="K2394">
        <v>1940</v>
      </c>
      <c r="L2394" t="s">
        <v>2544</v>
      </c>
      <c r="M2394" t="s">
        <v>225</v>
      </c>
      <c r="N2394" t="s">
        <v>57</v>
      </c>
      <c r="O2394" s="6" t="str">
        <f>INDEX(lkp_Region,MATCH(tbl_Sales[[#This Row],[Suburb]],lkp_Suburb,0))</f>
        <v>Southern Metropolitan</v>
      </c>
      <c r="P2394" s="6">
        <f>MONTH(tbl_Sales[[#This Row],[Date]])</f>
        <v>7</v>
      </c>
      <c r="Q2394" s="6">
        <f>YEAR(tbl_Sales[[#This Row],[Date]])</f>
        <v>2016</v>
      </c>
    </row>
    <row r="2395" spans="1:17" x14ac:dyDescent="0.25">
      <c r="A2395" s="1">
        <v>42574</v>
      </c>
      <c r="B2395">
        <v>2600000</v>
      </c>
      <c r="C2395" t="s">
        <v>2</v>
      </c>
      <c r="D2395" t="s">
        <v>12427</v>
      </c>
      <c r="E2395" t="s">
        <v>5</v>
      </c>
      <c r="F2395">
        <v>3185</v>
      </c>
      <c r="G2395">
        <v>4</v>
      </c>
      <c r="H2395">
        <v>3</v>
      </c>
      <c r="I2395">
        <v>2</v>
      </c>
      <c r="J2395">
        <v>701</v>
      </c>
      <c r="K2395">
        <v>1885</v>
      </c>
      <c r="L2395" t="s">
        <v>2545</v>
      </c>
      <c r="M2395" t="s">
        <v>136</v>
      </c>
      <c r="N2395" t="s">
        <v>57</v>
      </c>
      <c r="O2395" s="6" t="str">
        <f>INDEX(lkp_Region,MATCH(tbl_Sales[[#This Row],[Suburb]],lkp_Suburb,0))</f>
        <v>Southern Metropolitan</v>
      </c>
      <c r="P2395" s="6">
        <f>MONTH(tbl_Sales[[#This Row],[Date]])</f>
        <v>7</v>
      </c>
      <c r="Q2395" s="6">
        <f>YEAR(tbl_Sales[[#This Row],[Date]])</f>
        <v>2016</v>
      </c>
    </row>
    <row r="2396" spans="1:17" x14ac:dyDescent="0.25">
      <c r="A2396" s="1">
        <v>42574</v>
      </c>
      <c r="B2396">
        <v>587000</v>
      </c>
      <c r="C2396" t="s">
        <v>2</v>
      </c>
      <c r="D2396" t="s">
        <v>12423</v>
      </c>
      <c r="E2396" t="s">
        <v>10</v>
      </c>
      <c r="F2396">
        <v>3020</v>
      </c>
      <c r="G2396">
        <v>3</v>
      </c>
      <c r="H2396">
        <v>1</v>
      </c>
      <c r="I2396">
        <v>1</v>
      </c>
      <c r="J2396">
        <v>694</v>
      </c>
      <c r="L2396" t="s">
        <v>2546</v>
      </c>
      <c r="M2396" t="s">
        <v>141</v>
      </c>
      <c r="N2396" t="s">
        <v>3</v>
      </c>
      <c r="O2396" s="6" t="str">
        <f>INDEX(lkp_Region,MATCH(tbl_Sales[[#This Row],[Suburb]],lkp_Suburb,0))</f>
        <v>Western Metropolitan</v>
      </c>
      <c r="P2396" s="6">
        <f>MONTH(tbl_Sales[[#This Row],[Date]])</f>
        <v>7</v>
      </c>
      <c r="Q2396" s="6">
        <f>YEAR(tbl_Sales[[#This Row],[Date]])</f>
        <v>2016</v>
      </c>
    </row>
    <row r="2397" spans="1:17" x14ac:dyDescent="0.25">
      <c r="A2397" s="1">
        <v>42574</v>
      </c>
      <c r="B2397">
        <v>621000</v>
      </c>
      <c r="C2397" t="s">
        <v>2</v>
      </c>
      <c r="D2397" t="s">
        <v>12423</v>
      </c>
      <c r="E2397" t="s">
        <v>10</v>
      </c>
      <c r="F2397">
        <v>3020</v>
      </c>
      <c r="G2397">
        <v>4</v>
      </c>
      <c r="H2397">
        <v>1</v>
      </c>
      <c r="I2397">
        <v>1</v>
      </c>
      <c r="J2397">
        <v>700</v>
      </c>
      <c r="K2397">
        <v>1950</v>
      </c>
      <c r="L2397" t="s">
        <v>2547</v>
      </c>
      <c r="M2397" t="s">
        <v>141</v>
      </c>
      <c r="N2397" t="s">
        <v>3</v>
      </c>
      <c r="O2397" s="6" t="str">
        <f>INDEX(lkp_Region,MATCH(tbl_Sales[[#This Row],[Suburb]],lkp_Suburb,0))</f>
        <v>Western Metropolitan</v>
      </c>
      <c r="P2397" s="6">
        <f>MONTH(tbl_Sales[[#This Row],[Date]])</f>
        <v>7</v>
      </c>
      <c r="Q2397" s="6">
        <f>YEAR(tbl_Sales[[#This Row],[Date]])</f>
        <v>2016</v>
      </c>
    </row>
    <row r="2398" spans="1:17" x14ac:dyDescent="0.25">
      <c r="A2398" s="1">
        <v>42574</v>
      </c>
      <c r="B2398">
        <v>2275000</v>
      </c>
      <c r="C2398" t="s">
        <v>2</v>
      </c>
      <c r="D2398" t="s">
        <v>12427</v>
      </c>
      <c r="E2398" t="s">
        <v>10</v>
      </c>
      <c r="F2398">
        <v>3186</v>
      </c>
      <c r="G2398">
        <v>3</v>
      </c>
      <c r="H2398">
        <v>2</v>
      </c>
      <c r="I2398">
        <v>1</v>
      </c>
      <c r="J2398">
        <v>359</v>
      </c>
      <c r="L2398" t="s">
        <v>2548</v>
      </c>
      <c r="M2398" t="s">
        <v>105</v>
      </c>
      <c r="N2398" t="s">
        <v>107</v>
      </c>
      <c r="O2398" s="6" t="str">
        <f>INDEX(lkp_Region,MATCH(tbl_Sales[[#This Row],[Suburb]],lkp_Suburb,0))</f>
        <v>Southern Metropolitan</v>
      </c>
      <c r="P2398" s="6">
        <f>MONTH(tbl_Sales[[#This Row],[Date]])</f>
        <v>7</v>
      </c>
      <c r="Q2398" s="6">
        <f>YEAR(tbl_Sales[[#This Row],[Date]])</f>
        <v>2016</v>
      </c>
    </row>
    <row r="2399" spans="1:17" x14ac:dyDescent="0.25">
      <c r="A2399" s="1">
        <v>42574</v>
      </c>
      <c r="B2399">
        <v>405000</v>
      </c>
      <c r="C2399" t="s">
        <v>13</v>
      </c>
      <c r="D2399" t="s">
        <v>12423</v>
      </c>
      <c r="E2399" t="s">
        <v>10</v>
      </c>
      <c r="F2399">
        <v>3079</v>
      </c>
      <c r="G2399">
        <v>1</v>
      </c>
      <c r="H2399">
        <v>1</v>
      </c>
      <c r="I2399">
        <v>1</v>
      </c>
      <c r="J2399">
        <v>0</v>
      </c>
      <c r="K2399">
        <v>1960</v>
      </c>
      <c r="L2399" t="s">
        <v>2549</v>
      </c>
      <c r="M2399" t="s">
        <v>1008</v>
      </c>
      <c r="N2399" t="s">
        <v>150</v>
      </c>
      <c r="O2399" s="6" t="str">
        <f>INDEX(lkp_Region,MATCH(tbl_Sales[[#This Row],[Suburb]],lkp_Suburb,0))</f>
        <v>Eastern Metropolitan</v>
      </c>
      <c r="P2399" s="6">
        <f>MONTH(tbl_Sales[[#This Row],[Date]])</f>
        <v>7</v>
      </c>
      <c r="Q2399" s="6">
        <f>YEAR(tbl_Sales[[#This Row],[Date]])</f>
        <v>2016</v>
      </c>
    </row>
    <row r="2400" spans="1:17" x14ac:dyDescent="0.25">
      <c r="A2400" s="1">
        <v>42575</v>
      </c>
      <c r="B2400">
        <v>945000</v>
      </c>
      <c r="C2400" t="s">
        <v>13</v>
      </c>
      <c r="D2400" t="s">
        <v>12427</v>
      </c>
      <c r="E2400" t="s">
        <v>10</v>
      </c>
      <c r="F2400">
        <v>3121</v>
      </c>
      <c r="G2400">
        <v>3</v>
      </c>
      <c r="H2400">
        <v>2</v>
      </c>
      <c r="I2400">
        <v>1</v>
      </c>
      <c r="J2400">
        <v>0</v>
      </c>
      <c r="K2400">
        <v>1999</v>
      </c>
      <c r="L2400" t="s">
        <v>2550</v>
      </c>
      <c r="M2400" t="s">
        <v>6</v>
      </c>
      <c r="N2400" t="s">
        <v>8</v>
      </c>
      <c r="O2400" s="6" t="str">
        <f>INDEX(lkp_Region,MATCH(tbl_Sales[[#This Row],[Suburb]],lkp_Suburb,0))</f>
        <v>Northern Metropolitan</v>
      </c>
      <c r="P2400" s="6">
        <f>MONTH(tbl_Sales[[#This Row],[Date]])</f>
        <v>7</v>
      </c>
      <c r="Q2400" s="6">
        <f>YEAR(tbl_Sales[[#This Row],[Date]])</f>
        <v>2016</v>
      </c>
    </row>
    <row r="2401" spans="1:17" x14ac:dyDescent="0.25">
      <c r="A2401" s="1">
        <v>42575</v>
      </c>
      <c r="B2401">
        <v>608000</v>
      </c>
      <c r="C2401" t="s">
        <v>51</v>
      </c>
      <c r="D2401" t="s">
        <v>12430</v>
      </c>
      <c r="E2401" t="s">
        <v>10</v>
      </c>
      <c r="F2401">
        <v>3046</v>
      </c>
      <c r="G2401">
        <v>4</v>
      </c>
      <c r="H2401">
        <v>2</v>
      </c>
      <c r="I2401">
        <v>1</v>
      </c>
      <c r="J2401">
        <v>252</v>
      </c>
      <c r="K2401">
        <v>2014</v>
      </c>
      <c r="L2401" t="s">
        <v>2551</v>
      </c>
      <c r="M2401" t="s">
        <v>78</v>
      </c>
      <c r="N2401" t="s">
        <v>18</v>
      </c>
      <c r="O2401" s="6" t="str">
        <f>INDEX(lkp_Region,MATCH(tbl_Sales[[#This Row],[Suburb]],lkp_Suburb,0))</f>
        <v>Northern Metropolitan</v>
      </c>
      <c r="P2401" s="6">
        <f>MONTH(tbl_Sales[[#This Row],[Date]])</f>
        <v>7</v>
      </c>
      <c r="Q2401" s="6">
        <f>YEAR(tbl_Sales[[#This Row],[Date]])</f>
        <v>2016</v>
      </c>
    </row>
    <row r="2402" spans="1:17" x14ac:dyDescent="0.25">
      <c r="A2402" s="1">
        <v>42575</v>
      </c>
      <c r="B2402">
        <v>631000</v>
      </c>
      <c r="C2402" t="s">
        <v>2</v>
      </c>
      <c r="D2402" t="s">
        <v>12427</v>
      </c>
      <c r="E2402" t="s">
        <v>10</v>
      </c>
      <c r="F2402">
        <v>3043</v>
      </c>
      <c r="G2402">
        <v>3</v>
      </c>
      <c r="H2402">
        <v>2</v>
      </c>
      <c r="I2402">
        <v>2</v>
      </c>
      <c r="J2402">
        <v>608</v>
      </c>
      <c r="K2402">
        <v>2001</v>
      </c>
      <c r="L2402" t="s">
        <v>2552</v>
      </c>
      <c r="M2402" t="s">
        <v>556</v>
      </c>
      <c r="N2402" t="s">
        <v>18</v>
      </c>
      <c r="O2402" s="6" t="str">
        <f>INDEX(lkp_Region,MATCH(tbl_Sales[[#This Row],[Suburb]],lkp_Suburb,0))</f>
        <v>Western Metropolitan</v>
      </c>
      <c r="P2402" s="6">
        <f>MONTH(tbl_Sales[[#This Row],[Date]])</f>
        <v>7</v>
      </c>
      <c r="Q2402" s="6">
        <f>YEAR(tbl_Sales[[#This Row],[Date]])</f>
        <v>2016</v>
      </c>
    </row>
    <row r="2403" spans="1:17" x14ac:dyDescent="0.25">
      <c r="A2403" s="1">
        <v>42575</v>
      </c>
      <c r="B2403">
        <v>657000</v>
      </c>
      <c r="C2403" t="s">
        <v>51</v>
      </c>
      <c r="D2403" t="s">
        <v>12427</v>
      </c>
      <c r="E2403" t="s">
        <v>5</v>
      </c>
      <c r="F2403">
        <v>3058</v>
      </c>
      <c r="G2403">
        <v>2</v>
      </c>
      <c r="H2403">
        <v>1</v>
      </c>
      <c r="I2403">
        <v>2</v>
      </c>
      <c r="J2403">
        <v>138</v>
      </c>
      <c r="L2403" t="s">
        <v>2553</v>
      </c>
      <c r="M2403" t="s">
        <v>41</v>
      </c>
      <c r="N2403" t="s">
        <v>18</v>
      </c>
      <c r="O2403" s="6" t="str">
        <f>INDEX(lkp_Region,MATCH(tbl_Sales[[#This Row],[Suburb]],lkp_Suburb,0))</f>
        <v>Northern Metropolitan</v>
      </c>
      <c r="P2403" s="6">
        <f>MONTH(tbl_Sales[[#This Row],[Date]])</f>
        <v>7</v>
      </c>
      <c r="Q2403" s="6">
        <f>YEAR(tbl_Sales[[#This Row],[Date]])</f>
        <v>2016</v>
      </c>
    </row>
    <row r="2404" spans="1:17" x14ac:dyDescent="0.25">
      <c r="A2404" s="1">
        <v>42575</v>
      </c>
      <c r="B2404">
        <v>700500</v>
      </c>
      <c r="C2404" t="s">
        <v>2</v>
      </c>
      <c r="D2404" t="s">
        <v>12425</v>
      </c>
      <c r="E2404" t="s">
        <v>10</v>
      </c>
      <c r="F2404">
        <v>3060</v>
      </c>
      <c r="G2404">
        <v>4</v>
      </c>
      <c r="H2404">
        <v>2</v>
      </c>
      <c r="I2404">
        <v>2</v>
      </c>
      <c r="J2404">
        <v>467</v>
      </c>
      <c r="K2404">
        <v>1997</v>
      </c>
      <c r="L2404" t="s">
        <v>2554</v>
      </c>
      <c r="M2404" t="s">
        <v>16</v>
      </c>
      <c r="N2404" t="s">
        <v>18</v>
      </c>
      <c r="O2404" s="6" t="str">
        <f>INDEX(lkp_Region,MATCH(tbl_Sales[[#This Row],[Suburb]],lkp_Suburb,0))</f>
        <v>Northern Metropolitan</v>
      </c>
      <c r="P2404" s="6">
        <f>MONTH(tbl_Sales[[#This Row],[Date]])</f>
        <v>7</v>
      </c>
      <c r="Q2404" s="6">
        <f>YEAR(tbl_Sales[[#This Row],[Date]])</f>
        <v>2016</v>
      </c>
    </row>
    <row r="2405" spans="1:17" x14ac:dyDescent="0.25">
      <c r="A2405" s="1">
        <v>42575</v>
      </c>
      <c r="B2405">
        <v>792000</v>
      </c>
      <c r="C2405" t="s">
        <v>2</v>
      </c>
      <c r="D2405" t="s">
        <v>12427</v>
      </c>
      <c r="E2405" t="s">
        <v>10</v>
      </c>
      <c r="F2405">
        <v>3044</v>
      </c>
      <c r="G2405">
        <v>3</v>
      </c>
      <c r="H2405">
        <v>1</v>
      </c>
      <c r="I2405">
        <v>2</v>
      </c>
      <c r="J2405">
        <v>582</v>
      </c>
      <c r="L2405" t="s">
        <v>2555</v>
      </c>
      <c r="M2405" t="s">
        <v>115</v>
      </c>
      <c r="N2405" t="s">
        <v>18</v>
      </c>
      <c r="O2405" s="6" t="str">
        <f>INDEX(lkp_Region,MATCH(tbl_Sales[[#This Row],[Suburb]],lkp_Suburb,0))</f>
        <v>Northern Metropolitan</v>
      </c>
      <c r="P2405" s="6">
        <f>MONTH(tbl_Sales[[#This Row],[Date]])</f>
        <v>7</v>
      </c>
      <c r="Q2405" s="6">
        <f>YEAR(tbl_Sales[[#This Row],[Date]])</f>
        <v>2016</v>
      </c>
    </row>
    <row r="2406" spans="1:17" x14ac:dyDescent="0.25">
      <c r="A2406" s="1">
        <v>42575</v>
      </c>
      <c r="B2406">
        <v>892000</v>
      </c>
      <c r="C2406" t="s">
        <v>51</v>
      </c>
      <c r="D2406" t="s">
        <v>12428</v>
      </c>
      <c r="E2406" t="s">
        <v>10</v>
      </c>
      <c r="F2406">
        <v>3057</v>
      </c>
      <c r="G2406">
        <v>3</v>
      </c>
      <c r="H2406">
        <v>2</v>
      </c>
      <c r="I2406">
        <v>1</v>
      </c>
      <c r="J2406">
        <v>0</v>
      </c>
      <c r="K2406">
        <v>1995</v>
      </c>
      <c r="L2406" t="s">
        <v>2556</v>
      </c>
      <c r="M2406" t="s">
        <v>83</v>
      </c>
      <c r="N2406" t="s">
        <v>18</v>
      </c>
      <c r="O2406" s="6" t="str">
        <f>INDEX(lkp_Region,MATCH(tbl_Sales[[#This Row],[Suburb]],lkp_Suburb,0))</f>
        <v>Northern Metropolitan</v>
      </c>
      <c r="P2406" s="6">
        <f>MONTH(tbl_Sales[[#This Row],[Date]])</f>
        <v>7</v>
      </c>
      <c r="Q2406" s="6">
        <f>YEAR(tbl_Sales[[#This Row],[Date]])</f>
        <v>2016</v>
      </c>
    </row>
    <row r="2407" spans="1:17" x14ac:dyDescent="0.25">
      <c r="A2407" s="1">
        <v>42575</v>
      </c>
      <c r="B2407">
        <v>940000</v>
      </c>
      <c r="C2407" t="s">
        <v>2</v>
      </c>
      <c r="D2407" t="s">
        <v>12427</v>
      </c>
      <c r="E2407" t="s">
        <v>10</v>
      </c>
      <c r="F2407">
        <v>3044</v>
      </c>
      <c r="G2407">
        <v>3</v>
      </c>
      <c r="H2407">
        <v>1</v>
      </c>
      <c r="I2407">
        <v>1</v>
      </c>
      <c r="J2407">
        <v>589</v>
      </c>
      <c r="K2407">
        <v>1970</v>
      </c>
      <c r="L2407" t="s">
        <v>2557</v>
      </c>
      <c r="M2407" t="s">
        <v>115</v>
      </c>
      <c r="N2407" t="s">
        <v>18</v>
      </c>
      <c r="O2407" s="6" t="str">
        <f>INDEX(lkp_Region,MATCH(tbl_Sales[[#This Row],[Suburb]],lkp_Suburb,0))</f>
        <v>Northern Metropolitan</v>
      </c>
      <c r="P2407" s="6">
        <f>MONTH(tbl_Sales[[#This Row],[Date]])</f>
        <v>7</v>
      </c>
      <c r="Q2407" s="6">
        <f>YEAR(tbl_Sales[[#This Row],[Date]])</f>
        <v>2016</v>
      </c>
    </row>
    <row r="2408" spans="1:17" x14ac:dyDescent="0.25">
      <c r="A2408" s="1">
        <v>42575</v>
      </c>
      <c r="B2408">
        <v>810000</v>
      </c>
      <c r="C2408" t="s">
        <v>2</v>
      </c>
      <c r="D2408" t="s">
        <v>12431</v>
      </c>
      <c r="E2408" t="s">
        <v>5</v>
      </c>
      <c r="F2408">
        <v>3040</v>
      </c>
      <c r="G2408">
        <v>3</v>
      </c>
      <c r="H2408">
        <v>1</v>
      </c>
      <c r="I2408">
        <v>2</v>
      </c>
      <c r="J2408">
        <v>368</v>
      </c>
      <c r="L2408" t="s">
        <v>2558</v>
      </c>
      <c r="M2408" t="s">
        <v>417</v>
      </c>
      <c r="N2408" t="s">
        <v>49</v>
      </c>
      <c r="O2408" s="6" t="str">
        <f>INDEX(lkp_Region,MATCH(tbl_Sales[[#This Row],[Suburb]],lkp_Suburb,0))</f>
        <v>Western Metropolitan</v>
      </c>
      <c r="P2408" s="6">
        <f>MONTH(tbl_Sales[[#This Row],[Date]])</f>
        <v>7</v>
      </c>
      <c r="Q2408" s="6">
        <f>YEAR(tbl_Sales[[#This Row],[Date]])</f>
        <v>2016</v>
      </c>
    </row>
    <row r="2409" spans="1:17" x14ac:dyDescent="0.25">
      <c r="A2409" s="1">
        <v>42575</v>
      </c>
      <c r="B2409">
        <v>1505000</v>
      </c>
      <c r="C2409" t="s">
        <v>2</v>
      </c>
      <c r="D2409" t="s">
        <v>12429</v>
      </c>
      <c r="E2409" t="s">
        <v>10</v>
      </c>
      <c r="F2409">
        <v>3040</v>
      </c>
      <c r="G2409">
        <v>3</v>
      </c>
      <c r="H2409">
        <v>2</v>
      </c>
      <c r="I2409">
        <v>2</v>
      </c>
      <c r="J2409">
        <v>625</v>
      </c>
      <c r="L2409" t="s">
        <v>2559</v>
      </c>
      <c r="M2409" t="s">
        <v>47</v>
      </c>
      <c r="N2409" t="s">
        <v>49</v>
      </c>
      <c r="O2409" s="6" t="str">
        <f>INDEX(lkp_Region,MATCH(tbl_Sales[[#This Row],[Suburb]],lkp_Suburb,0))</f>
        <v>Western Metropolitan</v>
      </c>
      <c r="P2409" s="6">
        <f>MONTH(tbl_Sales[[#This Row],[Date]])</f>
        <v>7</v>
      </c>
      <c r="Q2409" s="6">
        <f>YEAR(tbl_Sales[[#This Row],[Date]])</f>
        <v>2016</v>
      </c>
    </row>
    <row r="2410" spans="1:17" x14ac:dyDescent="0.25">
      <c r="A2410" s="1">
        <v>42575</v>
      </c>
      <c r="B2410">
        <v>400000</v>
      </c>
      <c r="C2410" t="s">
        <v>13</v>
      </c>
      <c r="D2410" t="s">
        <v>12430</v>
      </c>
      <c r="E2410" t="s">
        <v>5</v>
      </c>
      <c r="F2410">
        <v>3000</v>
      </c>
      <c r="G2410">
        <v>1</v>
      </c>
      <c r="H2410">
        <v>1</v>
      </c>
      <c r="I2410">
        <v>1</v>
      </c>
      <c r="J2410">
        <v>0</v>
      </c>
      <c r="K2410">
        <v>2005</v>
      </c>
      <c r="L2410" t="s">
        <v>2560</v>
      </c>
      <c r="M2410" t="s">
        <v>88</v>
      </c>
      <c r="N2410" t="s">
        <v>88</v>
      </c>
      <c r="O2410" s="6" t="str">
        <f>INDEX(lkp_Region,MATCH(tbl_Sales[[#This Row],[Suburb]],lkp_Suburb,0))</f>
        <v>Northern Metropolitan</v>
      </c>
      <c r="P2410" s="6">
        <f>MONTH(tbl_Sales[[#This Row],[Date]])</f>
        <v>7</v>
      </c>
      <c r="Q2410" s="6">
        <f>YEAR(tbl_Sales[[#This Row],[Date]])</f>
        <v>2016</v>
      </c>
    </row>
    <row r="2411" spans="1:17" x14ac:dyDescent="0.25">
      <c r="A2411" s="1">
        <v>42575</v>
      </c>
      <c r="B2411">
        <v>773000</v>
      </c>
      <c r="C2411" t="s">
        <v>2</v>
      </c>
      <c r="D2411" t="s">
        <v>12427</v>
      </c>
      <c r="E2411" t="s">
        <v>10</v>
      </c>
      <c r="F2411">
        <v>3012</v>
      </c>
      <c r="G2411">
        <v>4</v>
      </c>
      <c r="H2411">
        <v>1</v>
      </c>
      <c r="I2411">
        <v>2</v>
      </c>
      <c r="J2411">
        <v>333</v>
      </c>
      <c r="K2411">
        <v>1970</v>
      </c>
      <c r="L2411" t="s">
        <v>2561</v>
      </c>
      <c r="M2411" t="s">
        <v>19</v>
      </c>
      <c r="N2411" t="s">
        <v>21</v>
      </c>
      <c r="O2411" s="6" t="str">
        <f>INDEX(lkp_Region,MATCH(tbl_Sales[[#This Row],[Suburb]],lkp_Suburb,0))</f>
        <v>Western Metropolitan</v>
      </c>
      <c r="P2411" s="6">
        <f>MONTH(tbl_Sales[[#This Row],[Date]])</f>
        <v>7</v>
      </c>
      <c r="Q2411" s="6">
        <f>YEAR(tbl_Sales[[#This Row],[Date]])</f>
        <v>2016</v>
      </c>
    </row>
    <row r="2412" spans="1:17" x14ac:dyDescent="0.25">
      <c r="A2412" s="1">
        <v>42575</v>
      </c>
      <c r="B2412">
        <v>930000</v>
      </c>
      <c r="C2412" t="s">
        <v>2</v>
      </c>
      <c r="D2412" t="s">
        <v>12424</v>
      </c>
      <c r="E2412" t="s">
        <v>5</v>
      </c>
      <c r="F2412">
        <v>3015</v>
      </c>
      <c r="G2412">
        <v>3</v>
      </c>
      <c r="H2412">
        <v>1</v>
      </c>
      <c r="I2412">
        <v>1</v>
      </c>
      <c r="J2412">
        <v>307</v>
      </c>
      <c r="L2412" t="s">
        <v>2562</v>
      </c>
      <c r="M2412" t="s">
        <v>133</v>
      </c>
      <c r="N2412" t="s">
        <v>69</v>
      </c>
      <c r="O2412" s="6" t="str">
        <f>INDEX(lkp_Region,MATCH(tbl_Sales[[#This Row],[Suburb]],lkp_Suburb,0))</f>
        <v>Western Metropolitan</v>
      </c>
      <c r="P2412" s="6">
        <f>MONTH(tbl_Sales[[#This Row],[Date]])</f>
        <v>7</v>
      </c>
      <c r="Q2412" s="6">
        <f>YEAR(tbl_Sales[[#This Row],[Date]])</f>
        <v>2016</v>
      </c>
    </row>
    <row r="2413" spans="1:17" x14ac:dyDescent="0.25">
      <c r="A2413" s="1">
        <v>42575</v>
      </c>
      <c r="B2413">
        <v>1390000</v>
      </c>
      <c r="C2413" t="s">
        <v>2</v>
      </c>
      <c r="D2413" t="s">
        <v>12427</v>
      </c>
      <c r="E2413" t="s">
        <v>5</v>
      </c>
      <c r="F2413">
        <v>3204</v>
      </c>
      <c r="G2413">
        <v>4</v>
      </c>
      <c r="H2413">
        <v>2</v>
      </c>
      <c r="I2413">
        <v>2</v>
      </c>
      <c r="J2413">
        <v>666</v>
      </c>
      <c r="K2413">
        <v>1937</v>
      </c>
      <c r="L2413" t="s">
        <v>2563</v>
      </c>
      <c r="M2413" t="s">
        <v>63</v>
      </c>
      <c r="N2413" t="s">
        <v>57</v>
      </c>
      <c r="O2413" s="6" t="str">
        <f>INDEX(lkp_Region,MATCH(tbl_Sales[[#This Row],[Suburb]],lkp_Suburb,0))</f>
        <v>Southern Metropolitan</v>
      </c>
      <c r="P2413" s="6">
        <f>MONTH(tbl_Sales[[#This Row],[Date]])</f>
        <v>7</v>
      </c>
      <c r="Q2413" s="6">
        <f>YEAR(tbl_Sales[[#This Row],[Date]])</f>
        <v>2016</v>
      </c>
    </row>
    <row r="2414" spans="1:17" x14ac:dyDescent="0.25">
      <c r="A2414" s="1">
        <v>42575</v>
      </c>
      <c r="B2414">
        <v>650000</v>
      </c>
      <c r="C2414" t="s">
        <v>2</v>
      </c>
      <c r="D2414" t="s">
        <v>12427</v>
      </c>
      <c r="E2414" t="s">
        <v>5</v>
      </c>
      <c r="F2414">
        <v>3073</v>
      </c>
      <c r="G2414">
        <v>4</v>
      </c>
      <c r="H2414">
        <v>1</v>
      </c>
      <c r="I2414">
        <v>2</v>
      </c>
      <c r="J2414">
        <v>650</v>
      </c>
      <c r="K2414">
        <v>1965</v>
      </c>
      <c r="L2414" t="s">
        <v>2564</v>
      </c>
      <c r="M2414" t="s">
        <v>93</v>
      </c>
      <c r="N2414" t="s">
        <v>62</v>
      </c>
      <c r="O2414" s="6" t="str">
        <f>INDEX(lkp_Region,MATCH(tbl_Sales[[#This Row],[Suburb]],lkp_Suburb,0))</f>
        <v>Northern Metropolitan</v>
      </c>
      <c r="P2414" s="6">
        <f>MONTH(tbl_Sales[[#This Row],[Date]])</f>
        <v>7</v>
      </c>
      <c r="Q2414" s="6">
        <f>YEAR(tbl_Sales[[#This Row],[Date]])</f>
        <v>2016</v>
      </c>
    </row>
    <row r="2415" spans="1:17" x14ac:dyDescent="0.25">
      <c r="A2415" s="1">
        <v>42575</v>
      </c>
      <c r="B2415">
        <v>840000</v>
      </c>
      <c r="C2415" t="s">
        <v>2</v>
      </c>
      <c r="D2415" t="s">
        <v>12427</v>
      </c>
      <c r="E2415" t="s">
        <v>5</v>
      </c>
      <c r="F2415">
        <v>3073</v>
      </c>
      <c r="G2415">
        <v>2</v>
      </c>
      <c r="H2415">
        <v>1</v>
      </c>
      <c r="I2415">
        <v>1</v>
      </c>
      <c r="J2415">
        <v>714</v>
      </c>
      <c r="L2415" t="s">
        <v>2565</v>
      </c>
      <c r="M2415" t="s">
        <v>93</v>
      </c>
      <c r="N2415" t="s">
        <v>62</v>
      </c>
      <c r="O2415" s="6" t="str">
        <f>INDEX(lkp_Region,MATCH(tbl_Sales[[#This Row],[Suburb]],lkp_Suburb,0))</f>
        <v>Northern Metropolitan</v>
      </c>
      <c r="P2415" s="6">
        <f>MONTH(tbl_Sales[[#This Row],[Date]])</f>
        <v>7</v>
      </c>
      <c r="Q2415" s="6">
        <f>YEAR(tbl_Sales[[#This Row],[Date]])</f>
        <v>2016</v>
      </c>
    </row>
    <row r="2416" spans="1:17" x14ac:dyDescent="0.25">
      <c r="A2416" s="1">
        <v>42575</v>
      </c>
      <c r="B2416">
        <v>701000</v>
      </c>
      <c r="C2416" t="s">
        <v>2</v>
      </c>
      <c r="D2416" t="s">
        <v>12423</v>
      </c>
      <c r="E2416" t="s">
        <v>10</v>
      </c>
      <c r="F2416">
        <v>3020</v>
      </c>
      <c r="G2416">
        <v>3</v>
      </c>
      <c r="H2416">
        <v>1</v>
      </c>
      <c r="I2416">
        <v>1</v>
      </c>
      <c r="J2416">
        <v>550</v>
      </c>
      <c r="L2416" t="s">
        <v>2566</v>
      </c>
      <c r="M2416" t="s">
        <v>443</v>
      </c>
      <c r="N2416" t="s">
        <v>3</v>
      </c>
      <c r="O2416" s="6" t="str">
        <f>INDEX(lkp_Region,MATCH(tbl_Sales[[#This Row],[Suburb]],lkp_Suburb,0))</f>
        <v>Western Metropolitan</v>
      </c>
      <c r="P2416" s="6">
        <f>MONTH(tbl_Sales[[#This Row],[Date]])</f>
        <v>7</v>
      </c>
      <c r="Q2416" s="6">
        <f>YEAR(tbl_Sales[[#This Row],[Date]])</f>
        <v>2016</v>
      </c>
    </row>
    <row r="2417" spans="1:17" x14ac:dyDescent="0.25">
      <c r="A2417" s="1">
        <v>42575</v>
      </c>
      <c r="B2417">
        <v>1825000</v>
      </c>
      <c r="C2417" t="s">
        <v>2</v>
      </c>
      <c r="D2417" t="s">
        <v>12433</v>
      </c>
      <c r="E2417" t="s">
        <v>10</v>
      </c>
      <c r="F2417">
        <v>3146</v>
      </c>
      <c r="G2417">
        <v>4</v>
      </c>
      <c r="H2417">
        <v>3</v>
      </c>
      <c r="I2417">
        <v>2</v>
      </c>
      <c r="J2417">
        <v>366</v>
      </c>
      <c r="K2417">
        <v>1999</v>
      </c>
      <c r="L2417" t="s">
        <v>2567</v>
      </c>
      <c r="M2417" t="s">
        <v>102</v>
      </c>
      <c r="N2417" t="s">
        <v>101</v>
      </c>
      <c r="O2417" s="6" t="str">
        <f>INDEX(lkp_Region,MATCH(tbl_Sales[[#This Row],[Suburb]],lkp_Suburb,0))</f>
        <v>Southern Metropolitan</v>
      </c>
      <c r="P2417" s="6">
        <f>MONTH(tbl_Sales[[#This Row],[Date]])</f>
        <v>7</v>
      </c>
      <c r="Q2417" s="6">
        <f>YEAR(tbl_Sales[[#This Row],[Date]])</f>
        <v>2016</v>
      </c>
    </row>
    <row r="2418" spans="1:17" x14ac:dyDescent="0.25">
      <c r="A2418" s="1">
        <v>42575</v>
      </c>
      <c r="B2418">
        <v>1000000</v>
      </c>
      <c r="C2418" t="s">
        <v>2</v>
      </c>
      <c r="D2418" t="s">
        <v>12423</v>
      </c>
      <c r="E2418" t="s">
        <v>10</v>
      </c>
      <c r="F2418">
        <v>3084</v>
      </c>
      <c r="G2418">
        <v>3</v>
      </c>
      <c r="H2418">
        <v>2</v>
      </c>
      <c r="I2418">
        <v>1</v>
      </c>
      <c r="J2418">
        <v>422</v>
      </c>
      <c r="L2418" t="s">
        <v>2568</v>
      </c>
      <c r="M2418" t="s">
        <v>211</v>
      </c>
      <c r="N2418" t="s">
        <v>150</v>
      </c>
      <c r="O2418" s="6" t="str">
        <f>INDEX(lkp_Region,MATCH(tbl_Sales[[#This Row],[Suburb]],lkp_Suburb,0))</f>
        <v>Eastern Metropolitan</v>
      </c>
      <c r="P2418" s="6">
        <f>MONTH(tbl_Sales[[#This Row],[Date]])</f>
        <v>7</v>
      </c>
      <c r="Q2418" s="6">
        <f>YEAR(tbl_Sales[[#This Row],[Date]])</f>
        <v>2016</v>
      </c>
    </row>
    <row r="2419" spans="1:17" x14ac:dyDescent="0.25">
      <c r="A2419" s="1">
        <v>42575</v>
      </c>
      <c r="B2419">
        <v>1030000</v>
      </c>
      <c r="C2419" t="s">
        <v>2</v>
      </c>
      <c r="D2419" t="s">
        <v>12423</v>
      </c>
      <c r="E2419" t="s">
        <v>10</v>
      </c>
      <c r="F2419">
        <v>3084</v>
      </c>
      <c r="G2419">
        <v>3</v>
      </c>
      <c r="H2419">
        <v>3</v>
      </c>
      <c r="I2419">
        <v>2</v>
      </c>
      <c r="J2419">
        <v>649</v>
      </c>
      <c r="K2419">
        <v>2017</v>
      </c>
      <c r="L2419" t="s">
        <v>2569</v>
      </c>
      <c r="M2419" t="s">
        <v>211</v>
      </c>
      <c r="N2419" t="s">
        <v>150</v>
      </c>
      <c r="O2419" s="6" t="str">
        <f>INDEX(lkp_Region,MATCH(tbl_Sales[[#This Row],[Suburb]],lkp_Suburb,0))</f>
        <v>Eastern Metropolitan</v>
      </c>
      <c r="P2419" s="6">
        <f>MONTH(tbl_Sales[[#This Row],[Date]])</f>
        <v>7</v>
      </c>
      <c r="Q2419" s="6">
        <f>YEAR(tbl_Sales[[#This Row],[Date]])</f>
        <v>2016</v>
      </c>
    </row>
    <row r="2420" spans="1:17" x14ac:dyDescent="0.25">
      <c r="A2420" s="1">
        <v>42575</v>
      </c>
      <c r="B2420">
        <v>1615000</v>
      </c>
      <c r="C2420" t="s">
        <v>2</v>
      </c>
      <c r="D2420" t="s">
        <v>12423</v>
      </c>
      <c r="E2420" t="s">
        <v>10</v>
      </c>
      <c r="F2420">
        <v>3079</v>
      </c>
      <c r="G2420">
        <v>4</v>
      </c>
      <c r="H2420">
        <v>2</v>
      </c>
      <c r="I2420">
        <v>3</v>
      </c>
      <c r="J2420">
        <v>758</v>
      </c>
      <c r="L2420" t="s">
        <v>2570</v>
      </c>
      <c r="M2420" t="s">
        <v>213</v>
      </c>
      <c r="N2420" t="s">
        <v>150</v>
      </c>
      <c r="O2420" s="6" t="str">
        <f>INDEX(lkp_Region,MATCH(tbl_Sales[[#This Row],[Suburb]],lkp_Suburb,0))</f>
        <v>Eastern Metropolitan</v>
      </c>
      <c r="P2420" s="6">
        <f>MONTH(tbl_Sales[[#This Row],[Date]])</f>
        <v>7</v>
      </c>
      <c r="Q2420" s="6">
        <f>YEAR(tbl_Sales[[#This Row],[Date]])</f>
        <v>2016</v>
      </c>
    </row>
    <row r="2421" spans="1:17" x14ac:dyDescent="0.25">
      <c r="A2421" s="1">
        <v>42576</v>
      </c>
      <c r="B2421">
        <v>910000</v>
      </c>
      <c r="C2421" t="s">
        <v>51</v>
      </c>
      <c r="D2421" t="s">
        <v>12429</v>
      </c>
      <c r="E2421" t="s">
        <v>10</v>
      </c>
      <c r="F2421">
        <v>3066</v>
      </c>
      <c r="G2421">
        <v>3</v>
      </c>
      <c r="H2421">
        <v>1</v>
      </c>
      <c r="I2421">
        <v>1</v>
      </c>
      <c r="J2421">
        <v>171</v>
      </c>
      <c r="L2421" t="s">
        <v>2571</v>
      </c>
      <c r="M2421" t="s">
        <v>216</v>
      </c>
      <c r="N2421" t="s">
        <v>8</v>
      </c>
      <c r="O2421" s="6" t="str">
        <f>INDEX(lkp_Region,MATCH(tbl_Sales[[#This Row],[Suburb]],lkp_Suburb,0))</f>
        <v>Northern Metropolitan</v>
      </c>
      <c r="P2421" s="6">
        <f>MONTH(tbl_Sales[[#This Row],[Date]])</f>
        <v>7</v>
      </c>
      <c r="Q2421" s="6">
        <f>YEAR(tbl_Sales[[#This Row],[Date]])</f>
        <v>2016</v>
      </c>
    </row>
    <row r="2422" spans="1:17" x14ac:dyDescent="0.25">
      <c r="A2422" s="1">
        <v>42576</v>
      </c>
      <c r="B2422">
        <v>1075000</v>
      </c>
      <c r="C2422" t="s">
        <v>2</v>
      </c>
      <c r="D2422" t="s">
        <v>12429</v>
      </c>
      <c r="E2422" t="s">
        <v>10</v>
      </c>
      <c r="F2422">
        <v>3121</v>
      </c>
      <c r="G2422">
        <v>3</v>
      </c>
      <c r="H2422">
        <v>1</v>
      </c>
      <c r="I2422">
        <v>0</v>
      </c>
      <c r="J2422">
        <v>148</v>
      </c>
      <c r="L2422" t="s">
        <v>2572</v>
      </c>
      <c r="M2422" t="s">
        <v>6</v>
      </c>
      <c r="N2422" t="s">
        <v>8</v>
      </c>
      <c r="O2422" s="6" t="str">
        <f>INDEX(lkp_Region,MATCH(tbl_Sales[[#This Row],[Suburb]],lkp_Suburb,0))</f>
        <v>Northern Metropolitan</v>
      </c>
      <c r="P2422" s="6">
        <f>MONTH(tbl_Sales[[#This Row],[Date]])</f>
        <v>7</v>
      </c>
      <c r="Q2422" s="6">
        <f>YEAR(tbl_Sales[[#This Row],[Date]])</f>
        <v>2016</v>
      </c>
    </row>
    <row r="2423" spans="1:17" x14ac:dyDescent="0.25">
      <c r="A2423" s="1">
        <v>42576</v>
      </c>
      <c r="B2423">
        <v>545000</v>
      </c>
      <c r="C2423" t="s">
        <v>13</v>
      </c>
      <c r="D2423" t="s">
        <v>12425</v>
      </c>
      <c r="E2423" t="s">
        <v>10</v>
      </c>
      <c r="F2423">
        <v>3146</v>
      </c>
      <c r="G2423">
        <v>2</v>
      </c>
      <c r="H2423">
        <v>1</v>
      </c>
      <c r="I2423">
        <v>0</v>
      </c>
      <c r="J2423">
        <v>0</v>
      </c>
      <c r="L2423" t="s">
        <v>2573</v>
      </c>
      <c r="M2423" t="s">
        <v>102</v>
      </c>
      <c r="N2423" t="s">
        <v>76</v>
      </c>
      <c r="O2423" s="6" t="str">
        <f>INDEX(lkp_Region,MATCH(tbl_Sales[[#This Row],[Suburb]],lkp_Suburb,0))</f>
        <v>Southern Metropolitan</v>
      </c>
      <c r="P2423" s="6">
        <f>MONTH(tbl_Sales[[#This Row],[Date]])</f>
        <v>7</v>
      </c>
      <c r="Q2423" s="6">
        <f>YEAR(tbl_Sales[[#This Row],[Date]])</f>
        <v>2016</v>
      </c>
    </row>
    <row r="2424" spans="1:17" x14ac:dyDescent="0.25">
      <c r="A2424" s="1">
        <v>42576</v>
      </c>
      <c r="B2424">
        <v>600000</v>
      </c>
      <c r="C2424" t="s">
        <v>13</v>
      </c>
      <c r="D2424" t="s">
        <v>12428</v>
      </c>
      <c r="E2424" t="s">
        <v>10</v>
      </c>
      <c r="F2424">
        <v>3181</v>
      </c>
      <c r="G2424">
        <v>2</v>
      </c>
      <c r="H2424">
        <v>1</v>
      </c>
      <c r="I2424">
        <v>1</v>
      </c>
      <c r="J2424">
        <v>1043</v>
      </c>
      <c r="L2424" t="s">
        <v>2574</v>
      </c>
      <c r="M2424" t="s">
        <v>431</v>
      </c>
      <c r="N2424" t="s">
        <v>76</v>
      </c>
      <c r="O2424" s="6" t="str">
        <f>INDEX(lkp_Region,MATCH(tbl_Sales[[#This Row],[Suburb]],lkp_Suburb,0))</f>
        <v>Southern Metropolitan</v>
      </c>
      <c r="P2424" s="6">
        <f>MONTH(tbl_Sales[[#This Row],[Date]])</f>
        <v>7</v>
      </c>
      <c r="Q2424" s="6">
        <f>YEAR(tbl_Sales[[#This Row],[Date]])</f>
        <v>2016</v>
      </c>
    </row>
    <row r="2425" spans="1:17" x14ac:dyDescent="0.25">
      <c r="A2425" s="1">
        <v>42576</v>
      </c>
      <c r="B2425">
        <v>2623000</v>
      </c>
      <c r="C2425" t="s">
        <v>2</v>
      </c>
      <c r="D2425" t="s">
        <v>12430</v>
      </c>
      <c r="E2425" t="s">
        <v>10</v>
      </c>
      <c r="F2425">
        <v>3206</v>
      </c>
      <c r="G2425">
        <v>3</v>
      </c>
      <c r="H2425">
        <v>2</v>
      </c>
      <c r="I2425">
        <v>2</v>
      </c>
      <c r="J2425">
        <v>181</v>
      </c>
      <c r="K2425">
        <v>2010</v>
      </c>
      <c r="L2425" t="s">
        <v>2575</v>
      </c>
      <c r="M2425" t="s">
        <v>474</v>
      </c>
      <c r="N2425" t="s">
        <v>26</v>
      </c>
      <c r="O2425" s="6" t="str">
        <f>INDEX(lkp_Region,MATCH(tbl_Sales[[#This Row],[Suburb]],lkp_Suburb,0))</f>
        <v>Southern Metropolitan</v>
      </c>
      <c r="P2425" s="6">
        <f>MONTH(tbl_Sales[[#This Row],[Date]])</f>
        <v>7</v>
      </c>
      <c r="Q2425" s="6">
        <f>YEAR(tbl_Sales[[#This Row],[Date]])</f>
        <v>2016</v>
      </c>
    </row>
    <row r="2426" spans="1:17" x14ac:dyDescent="0.25">
      <c r="A2426" s="1">
        <v>42576</v>
      </c>
      <c r="B2426">
        <v>600000</v>
      </c>
      <c r="C2426" t="s">
        <v>13</v>
      </c>
      <c r="D2426" t="s">
        <v>12429</v>
      </c>
      <c r="E2426" t="s">
        <v>10</v>
      </c>
      <c r="F2426">
        <v>3039</v>
      </c>
      <c r="G2426">
        <v>2</v>
      </c>
      <c r="H2426">
        <v>1</v>
      </c>
      <c r="I2426">
        <v>1</v>
      </c>
      <c r="J2426">
        <v>166</v>
      </c>
      <c r="K2426">
        <v>1965</v>
      </c>
      <c r="L2426" t="s">
        <v>2576</v>
      </c>
      <c r="M2426" t="s">
        <v>242</v>
      </c>
      <c r="N2426" t="s">
        <v>49</v>
      </c>
      <c r="O2426" s="6" t="str">
        <f>INDEX(lkp_Region,MATCH(tbl_Sales[[#This Row],[Suburb]],lkp_Suburb,0))</f>
        <v>Western Metropolitan</v>
      </c>
      <c r="P2426" s="6">
        <f>MONTH(tbl_Sales[[#This Row],[Date]])</f>
        <v>7</v>
      </c>
      <c r="Q2426" s="6">
        <f>YEAR(tbl_Sales[[#This Row],[Date]])</f>
        <v>2016</v>
      </c>
    </row>
    <row r="2427" spans="1:17" x14ac:dyDescent="0.25">
      <c r="A2427" s="1">
        <v>42576</v>
      </c>
      <c r="B2427">
        <v>650000</v>
      </c>
      <c r="C2427" t="s">
        <v>2</v>
      </c>
      <c r="D2427" t="s">
        <v>12423</v>
      </c>
      <c r="E2427" t="s">
        <v>5</v>
      </c>
      <c r="F2427">
        <v>3033</v>
      </c>
      <c r="G2427">
        <v>3</v>
      </c>
      <c r="H2427">
        <v>1</v>
      </c>
      <c r="I2427">
        <v>1</v>
      </c>
      <c r="J2427">
        <v>538</v>
      </c>
      <c r="K2427">
        <v>1970</v>
      </c>
      <c r="L2427" t="s">
        <v>2577</v>
      </c>
      <c r="M2427" t="s">
        <v>119</v>
      </c>
      <c r="N2427" t="s">
        <v>49</v>
      </c>
      <c r="O2427" s="6" t="str">
        <f>INDEX(lkp_Region,MATCH(tbl_Sales[[#This Row],[Suburb]],lkp_Suburb,0))</f>
        <v>Western Metropolitan</v>
      </c>
      <c r="P2427" s="6">
        <f>MONTH(tbl_Sales[[#This Row],[Date]])</f>
        <v>7</v>
      </c>
      <c r="Q2427" s="6">
        <f>YEAR(tbl_Sales[[#This Row],[Date]])</f>
        <v>2016</v>
      </c>
    </row>
    <row r="2428" spans="1:17" x14ac:dyDescent="0.25">
      <c r="A2428" s="1">
        <v>42576</v>
      </c>
      <c r="B2428">
        <v>680000</v>
      </c>
      <c r="C2428" t="s">
        <v>51</v>
      </c>
      <c r="D2428" t="s">
        <v>12425</v>
      </c>
      <c r="E2428" t="s">
        <v>10</v>
      </c>
      <c r="F2428">
        <v>3167</v>
      </c>
      <c r="G2428">
        <v>3</v>
      </c>
      <c r="H2428">
        <v>2</v>
      </c>
      <c r="I2428">
        <v>1</v>
      </c>
      <c r="J2428">
        <v>189</v>
      </c>
      <c r="L2428" t="s">
        <v>2578</v>
      </c>
      <c r="M2428" t="s">
        <v>43</v>
      </c>
      <c r="N2428" t="s">
        <v>31</v>
      </c>
      <c r="O2428" s="6" t="str">
        <f>INDEX(lkp_Region,MATCH(tbl_Sales[[#This Row],[Suburb]],lkp_Suburb,0))</f>
        <v>South-Eastern Metropolitan</v>
      </c>
      <c r="P2428" s="6">
        <f>MONTH(tbl_Sales[[#This Row],[Date]])</f>
        <v>7</v>
      </c>
      <c r="Q2428" s="6">
        <f>YEAR(tbl_Sales[[#This Row],[Date]])</f>
        <v>2016</v>
      </c>
    </row>
    <row r="2429" spans="1:17" x14ac:dyDescent="0.25">
      <c r="A2429" s="1">
        <v>42576</v>
      </c>
      <c r="B2429">
        <v>1635000</v>
      </c>
      <c r="C2429" t="s">
        <v>2</v>
      </c>
      <c r="D2429" t="s">
        <v>12427</v>
      </c>
      <c r="E2429" t="s">
        <v>10</v>
      </c>
      <c r="F2429">
        <v>3051</v>
      </c>
      <c r="G2429">
        <v>3</v>
      </c>
      <c r="H2429">
        <v>1</v>
      </c>
      <c r="I2429">
        <v>0</v>
      </c>
      <c r="J2429">
        <v>517</v>
      </c>
      <c r="L2429" t="s">
        <v>2579</v>
      </c>
      <c r="M2429" t="s">
        <v>915</v>
      </c>
      <c r="N2429" t="s">
        <v>88</v>
      </c>
      <c r="O2429" s="6" t="str">
        <f>INDEX(lkp_Region,MATCH(tbl_Sales[[#This Row],[Suburb]],lkp_Suburb,0))</f>
        <v>Northern Metropolitan</v>
      </c>
      <c r="P2429" s="6">
        <f>MONTH(tbl_Sales[[#This Row],[Date]])</f>
        <v>7</v>
      </c>
      <c r="Q2429" s="6">
        <f>YEAR(tbl_Sales[[#This Row],[Date]])</f>
        <v>2016</v>
      </c>
    </row>
    <row r="2430" spans="1:17" x14ac:dyDescent="0.25">
      <c r="A2430" s="1">
        <v>42576</v>
      </c>
      <c r="B2430">
        <v>450000</v>
      </c>
      <c r="C2430" t="s">
        <v>13</v>
      </c>
      <c r="D2430" t="s">
        <v>12429</v>
      </c>
      <c r="E2430" t="s">
        <v>10</v>
      </c>
      <c r="F2430">
        <v>3011</v>
      </c>
      <c r="G2430">
        <v>2</v>
      </c>
      <c r="H2430">
        <v>1</v>
      </c>
      <c r="I2430">
        <v>2</v>
      </c>
      <c r="J2430">
        <v>0</v>
      </c>
      <c r="K2430">
        <v>1970</v>
      </c>
      <c r="L2430" t="s">
        <v>2580</v>
      </c>
      <c r="M2430" t="s">
        <v>660</v>
      </c>
      <c r="N2430" t="s">
        <v>21</v>
      </c>
      <c r="O2430" s="6" t="str">
        <f>INDEX(lkp_Region,MATCH(tbl_Sales[[#This Row],[Suburb]],lkp_Suburb,0))</f>
        <v>Western Metropolitan</v>
      </c>
      <c r="P2430" s="6">
        <f>MONTH(tbl_Sales[[#This Row],[Date]])</f>
        <v>7</v>
      </c>
      <c r="Q2430" s="6">
        <f>YEAR(tbl_Sales[[#This Row],[Date]])</f>
        <v>2016</v>
      </c>
    </row>
    <row r="2431" spans="1:17" x14ac:dyDescent="0.25">
      <c r="A2431" s="1">
        <v>42576</v>
      </c>
      <c r="B2431">
        <v>826000</v>
      </c>
      <c r="C2431" t="s">
        <v>2</v>
      </c>
      <c r="D2431" t="s">
        <v>12428</v>
      </c>
      <c r="E2431" t="s">
        <v>10</v>
      </c>
      <c r="F2431">
        <v>3019</v>
      </c>
      <c r="G2431">
        <v>2</v>
      </c>
      <c r="H2431">
        <v>1</v>
      </c>
      <c r="I2431">
        <v>2</v>
      </c>
      <c r="J2431">
        <v>667</v>
      </c>
      <c r="K2431">
        <v>1950</v>
      </c>
      <c r="L2431" t="s">
        <v>2581</v>
      </c>
      <c r="M2431" t="s">
        <v>436</v>
      </c>
      <c r="N2431" t="s">
        <v>21</v>
      </c>
      <c r="O2431" s="6" t="str">
        <f>INDEX(lkp_Region,MATCH(tbl_Sales[[#This Row],[Suburb]],lkp_Suburb,0))</f>
        <v>Western Metropolitan</v>
      </c>
      <c r="P2431" s="6">
        <f>MONTH(tbl_Sales[[#This Row],[Date]])</f>
        <v>7</v>
      </c>
      <c r="Q2431" s="6">
        <f>YEAR(tbl_Sales[[#This Row],[Date]])</f>
        <v>2016</v>
      </c>
    </row>
    <row r="2432" spans="1:17" x14ac:dyDescent="0.25">
      <c r="A2432" s="1">
        <v>42576</v>
      </c>
      <c r="B2432">
        <v>851000</v>
      </c>
      <c r="C2432" t="s">
        <v>13</v>
      </c>
      <c r="D2432" t="s">
        <v>12429</v>
      </c>
      <c r="E2432" t="s">
        <v>10</v>
      </c>
      <c r="F2432">
        <v>3105</v>
      </c>
      <c r="G2432">
        <v>3</v>
      </c>
      <c r="H2432">
        <v>1</v>
      </c>
      <c r="I2432">
        <v>2</v>
      </c>
      <c r="J2432">
        <v>385</v>
      </c>
      <c r="K2432">
        <v>2000</v>
      </c>
      <c r="L2432" t="s">
        <v>2582</v>
      </c>
      <c r="M2432" t="s">
        <v>507</v>
      </c>
      <c r="N2432" t="s">
        <v>128</v>
      </c>
      <c r="O2432" s="6" t="str">
        <f>INDEX(lkp_Region,MATCH(tbl_Sales[[#This Row],[Suburb]],lkp_Suburb,0))</f>
        <v>Eastern Metropolitan</v>
      </c>
      <c r="P2432" s="6">
        <f>MONTH(tbl_Sales[[#This Row],[Date]])</f>
        <v>7</v>
      </c>
      <c r="Q2432" s="6">
        <f>YEAR(tbl_Sales[[#This Row],[Date]])</f>
        <v>2016</v>
      </c>
    </row>
    <row r="2433" spans="1:17" x14ac:dyDescent="0.25">
      <c r="A2433" s="1">
        <v>42576</v>
      </c>
      <c r="B2433">
        <v>1020000</v>
      </c>
      <c r="C2433" t="s">
        <v>2</v>
      </c>
      <c r="D2433" t="s">
        <v>12429</v>
      </c>
      <c r="E2433" t="s">
        <v>10</v>
      </c>
      <c r="F2433">
        <v>3189</v>
      </c>
      <c r="G2433">
        <v>3</v>
      </c>
      <c r="H2433">
        <v>1</v>
      </c>
      <c r="I2433">
        <v>3</v>
      </c>
      <c r="J2433">
        <v>771</v>
      </c>
      <c r="L2433" t="s">
        <v>2583</v>
      </c>
      <c r="M2433" t="s">
        <v>70</v>
      </c>
      <c r="N2433" t="s">
        <v>45</v>
      </c>
      <c r="O2433" s="6" t="str">
        <f>INDEX(lkp_Region,MATCH(tbl_Sales[[#This Row],[Suburb]],lkp_Suburb,0))</f>
        <v>Southern Metropolitan</v>
      </c>
      <c r="P2433" s="6">
        <f>MONTH(tbl_Sales[[#This Row],[Date]])</f>
        <v>7</v>
      </c>
      <c r="Q2433" s="6">
        <f>YEAR(tbl_Sales[[#This Row],[Date]])</f>
        <v>2016</v>
      </c>
    </row>
    <row r="2434" spans="1:17" x14ac:dyDescent="0.25">
      <c r="A2434" s="1">
        <v>42576</v>
      </c>
      <c r="B2434">
        <v>965000</v>
      </c>
      <c r="C2434" t="s">
        <v>51</v>
      </c>
      <c r="D2434" t="s">
        <v>12429</v>
      </c>
      <c r="E2434" t="s">
        <v>10</v>
      </c>
      <c r="F2434">
        <v>3165</v>
      </c>
      <c r="G2434">
        <v>3</v>
      </c>
      <c r="H2434">
        <v>2</v>
      </c>
      <c r="I2434">
        <v>1</v>
      </c>
      <c r="J2434">
        <v>283</v>
      </c>
      <c r="K2434">
        <v>2010</v>
      </c>
      <c r="L2434" t="s">
        <v>2584</v>
      </c>
      <c r="M2434" t="s">
        <v>138</v>
      </c>
      <c r="N2434" t="s">
        <v>57</v>
      </c>
      <c r="O2434" s="6" t="str">
        <f>INDEX(lkp_Region,MATCH(tbl_Sales[[#This Row],[Suburb]],lkp_Suburb,0))</f>
        <v>Southern Metropolitan</v>
      </c>
      <c r="P2434" s="6">
        <f>MONTH(tbl_Sales[[#This Row],[Date]])</f>
        <v>7</v>
      </c>
      <c r="Q2434" s="6">
        <f>YEAR(tbl_Sales[[#This Row],[Date]])</f>
        <v>2016</v>
      </c>
    </row>
    <row r="2435" spans="1:17" x14ac:dyDescent="0.25">
      <c r="A2435" s="1">
        <v>42576</v>
      </c>
      <c r="B2435">
        <v>1040000</v>
      </c>
      <c r="C2435" t="s">
        <v>2</v>
      </c>
      <c r="D2435" t="s">
        <v>12428</v>
      </c>
      <c r="E2435" t="s">
        <v>5</v>
      </c>
      <c r="F2435">
        <v>3165</v>
      </c>
      <c r="G2435">
        <v>3</v>
      </c>
      <c r="H2435">
        <v>2</v>
      </c>
      <c r="I2435">
        <v>2</v>
      </c>
      <c r="J2435">
        <v>598</v>
      </c>
      <c r="K2435">
        <v>1970</v>
      </c>
      <c r="L2435" t="s">
        <v>2585</v>
      </c>
      <c r="M2435" t="s">
        <v>138</v>
      </c>
      <c r="N2435" t="s">
        <v>57</v>
      </c>
      <c r="O2435" s="6" t="str">
        <f>INDEX(lkp_Region,MATCH(tbl_Sales[[#This Row],[Suburb]],lkp_Suburb,0))</f>
        <v>Southern Metropolitan</v>
      </c>
      <c r="P2435" s="6">
        <f>MONTH(tbl_Sales[[#This Row],[Date]])</f>
        <v>7</v>
      </c>
      <c r="Q2435" s="6">
        <f>YEAR(tbl_Sales[[#This Row],[Date]])</f>
        <v>2016</v>
      </c>
    </row>
    <row r="2436" spans="1:17" x14ac:dyDescent="0.25">
      <c r="A2436" s="1">
        <v>42576</v>
      </c>
      <c r="B2436">
        <v>1420000</v>
      </c>
      <c r="C2436" t="s">
        <v>2</v>
      </c>
      <c r="D2436" t="s">
        <v>12429</v>
      </c>
      <c r="E2436" t="s">
        <v>10</v>
      </c>
      <c r="F2436">
        <v>3163</v>
      </c>
      <c r="G2436">
        <v>3</v>
      </c>
      <c r="H2436">
        <v>1</v>
      </c>
      <c r="I2436">
        <v>1</v>
      </c>
      <c r="J2436">
        <v>700</v>
      </c>
      <c r="L2436" t="s">
        <v>2586</v>
      </c>
      <c r="M2436" t="s">
        <v>225</v>
      </c>
      <c r="N2436" t="s">
        <v>57</v>
      </c>
      <c r="O2436" s="6" t="str">
        <f>INDEX(lkp_Region,MATCH(tbl_Sales[[#This Row],[Suburb]],lkp_Suburb,0))</f>
        <v>Southern Metropolitan</v>
      </c>
      <c r="P2436" s="6">
        <f>MONTH(tbl_Sales[[#This Row],[Date]])</f>
        <v>7</v>
      </c>
      <c r="Q2436" s="6">
        <f>YEAR(tbl_Sales[[#This Row],[Date]])</f>
        <v>2016</v>
      </c>
    </row>
    <row r="2437" spans="1:17" x14ac:dyDescent="0.25">
      <c r="A2437" s="1">
        <v>42576</v>
      </c>
      <c r="B2437">
        <v>260000</v>
      </c>
      <c r="C2437" t="s">
        <v>13</v>
      </c>
      <c r="D2437" t="s">
        <v>12425</v>
      </c>
      <c r="E2437" t="s">
        <v>5</v>
      </c>
      <c r="F2437">
        <v>3071</v>
      </c>
      <c r="G2437">
        <v>1</v>
      </c>
      <c r="H2437">
        <v>1</v>
      </c>
      <c r="I2437">
        <v>1</v>
      </c>
      <c r="J2437">
        <v>0</v>
      </c>
      <c r="K2437">
        <v>1970</v>
      </c>
      <c r="L2437" t="s">
        <v>2587</v>
      </c>
      <c r="M2437" t="s">
        <v>60</v>
      </c>
      <c r="N2437" t="s">
        <v>62</v>
      </c>
      <c r="O2437" s="6" t="str">
        <f>INDEX(lkp_Region,MATCH(tbl_Sales[[#This Row],[Suburb]],lkp_Suburb,0))</f>
        <v>Northern Metropolitan</v>
      </c>
      <c r="P2437" s="6">
        <f>MONTH(tbl_Sales[[#This Row],[Date]])</f>
        <v>7</v>
      </c>
      <c r="Q2437" s="6">
        <f>YEAR(tbl_Sales[[#This Row],[Date]])</f>
        <v>2016</v>
      </c>
    </row>
    <row r="2438" spans="1:17" x14ac:dyDescent="0.25">
      <c r="A2438" s="1">
        <v>42576</v>
      </c>
      <c r="B2438">
        <v>1250000</v>
      </c>
      <c r="C2438" t="s">
        <v>2</v>
      </c>
      <c r="D2438" t="s">
        <v>12424</v>
      </c>
      <c r="E2438" t="s">
        <v>10</v>
      </c>
      <c r="F2438">
        <v>3072</v>
      </c>
      <c r="G2438">
        <v>3</v>
      </c>
      <c r="H2438">
        <v>1</v>
      </c>
      <c r="I2438">
        <v>2</v>
      </c>
      <c r="J2438">
        <v>644</v>
      </c>
      <c r="K2438">
        <v>1980</v>
      </c>
      <c r="L2438" t="s">
        <v>2588</v>
      </c>
      <c r="M2438" t="s">
        <v>97</v>
      </c>
      <c r="N2438" t="s">
        <v>62</v>
      </c>
      <c r="O2438" s="6" t="str">
        <f>INDEX(lkp_Region,MATCH(tbl_Sales[[#This Row],[Suburb]],lkp_Suburb,0))</f>
        <v>Northern Metropolitan</v>
      </c>
      <c r="P2438" s="6">
        <f>MONTH(tbl_Sales[[#This Row],[Date]])</f>
        <v>7</v>
      </c>
      <c r="Q2438" s="6">
        <f>YEAR(tbl_Sales[[#This Row],[Date]])</f>
        <v>2016</v>
      </c>
    </row>
    <row r="2439" spans="1:17" x14ac:dyDescent="0.25">
      <c r="A2439" s="1">
        <v>42576</v>
      </c>
      <c r="B2439">
        <v>335000</v>
      </c>
      <c r="C2439" t="s">
        <v>13</v>
      </c>
      <c r="D2439" t="s">
        <v>12429</v>
      </c>
      <c r="E2439" t="s">
        <v>5</v>
      </c>
      <c r="F2439">
        <v>3122</v>
      </c>
      <c r="G2439">
        <v>1</v>
      </c>
      <c r="H2439">
        <v>1</v>
      </c>
      <c r="I2439">
        <v>1</v>
      </c>
      <c r="J2439">
        <v>3132</v>
      </c>
      <c r="L2439" t="s">
        <v>2589</v>
      </c>
      <c r="M2439" t="s">
        <v>461</v>
      </c>
      <c r="N2439" t="s">
        <v>101</v>
      </c>
      <c r="O2439" s="6" t="str">
        <f>INDEX(lkp_Region,MATCH(tbl_Sales[[#This Row],[Suburb]],lkp_Suburb,0))</f>
        <v>Southern Metropolitan</v>
      </c>
      <c r="P2439" s="6">
        <f>MONTH(tbl_Sales[[#This Row],[Date]])</f>
        <v>7</v>
      </c>
      <c r="Q2439" s="6">
        <f>YEAR(tbl_Sales[[#This Row],[Date]])</f>
        <v>2016</v>
      </c>
    </row>
    <row r="2440" spans="1:17" x14ac:dyDescent="0.25">
      <c r="A2440" s="1">
        <v>42576</v>
      </c>
      <c r="B2440">
        <v>1700000</v>
      </c>
      <c r="C2440" t="s">
        <v>2</v>
      </c>
      <c r="D2440" t="s">
        <v>12425</v>
      </c>
      <c r="E2440" t="s">
        <v>5</v>
      </c>
      <c r="F2440">
        <v>3104</v>
      </c>
      <c r="G2440">
        <v>3</v>
      </c>
      <c r="H2440">
        <v>2</v>
      </c>
      <c r="I2440">
        <v>3</v>
      </c>
      <c r="J2440">
        <v>763</v>
      </c>
      <c r="K2440">
        <v>1960</v>
      </c>
      <c r="L2440" t="s">
        <v>2590</v>
      </c>
      <c r="M2440" t="s">
        <v>99</v>
      </c>
      <c r="N2440" t="s">
        <v>101</v>
      </c>
      <c r="O2440" s="6" t="str">
        <f>INDEX(lkp_Region,MATCH(tbl_Sales[[#This Row],[Suburb]],lkp_Suburb,0))</f>
        <v>Southern Metropolitan</v>
      </c>
      <c r="P2440" s="6">
        <f>MONTH(tbl_Sales[[#This Row],[Date]])</f>
        <v>7</v>
      </c>
      <c r="Q2440" s="6">
        <f>YEAR(tbl_Sales[[#This Row],[Date]])</f>
        <v>2016</v>
      </c>
    </row>
    <row r="2441" spans="1:17" x14ac:dyDescent="0.25">
      <c r="A2441" s="1">
        <v>42576</v>
      </c>
      <c r="B2441">
        <v>1878000</v>
      </c>
      <c r="C2441" t="s">
        <v>2</v>
      </c>
      <c r="D2441" t="s">
        <v>12429</v>
      </c>
      <c r="E2441" t="s">
        <v>5</v>
      </c>
      <c r="F2441">
        <v>3101</v>
      </c>
      <c r="G2441">
        <v>3</v>
      </c>
      <c r="H2441">
        <v>2</v>
      </c>
      <c r="I2441">
        <v>1</v>
      </c>
      <c r="J2441">
        <v>392</v>
      </c>
      <c r="K2441">
        <v>2015</v>
      </c>
      <c r="L2441" t="s">
        <v>2591</v>
      </c>
      <c r="M2441" t="s">
        <v>145</v>
      </c>
      <c r="N2441" t="s">
        <v>101</v>
      </c>
      <c r="O2441" s="6" t="str">
        <f>INDEX(lkp_Region,MATCH(tbl_Sales[[#This Row],[Suburb]],lkp_Suburb,0))</f>
        <v>Southern Metropolitan</v>
      </c>
      <c r="P2441" s="6">
        <f>MONTH(tbl_Sales[[#This Row],[Date]])</f>
        <v>7</v>
      </c>
      <c r="Q2441" s="6">
        <f>YEAR(tbl_Sales[[#This Row],[Date]])</f>
        <v>2016</v>
      </c>
    </row>
    <row r="2442" spans="1:17" x14ac:dyDescent="0.25">
      <c r="A2442" s="1">
        <v>42576</v>
      </c>
      <c r="B2442">
        <v>675000</v>
      </c>
      <c r="C2442" t="s">
        <v>2</v>
      </c>
      <c r="D2442" t="s">
        <v>12427</v>
      </c>
      <c r="E2442" t="s">
        <v>5</v>
      </c>
      <c r="F2442">
        <v>3081</v>
      </c>
      <c r="G2442">
        <v>3</v>
      </c>
      <c r="H2442">
        <v>1</v>
      </c>
      <c r="I2442">
        <v>2</v>
      </c>
      <c r="J2442">
        <v>665</v>
      </c>
      <c r="L2442" t="s">
        <v>2592</v>
      </c>
      <c r="M2442" t="s">
        <v>148</v>
      </c>
      <c r="N2442" t="s">
        <v>150</v>
      </c>
      <c r="O2442" s="6" t="str">
        <f>INDEX(lkp_Region,MATCH(tbl_Sales[[#This Row],[Suburb]],lkp_Suburb,0))</f>
        <v>Eastern Metropolitan</v>
      </c>
      <c r="P2442" s="6">
        <f>MONTH(tbl_Sales[[#This Row],[Date]])</f>
        <v>7</v>
      </c>
      <c r="Q2442" s="6">
        <f>YEAR(tbl_Sales[[#This Row],[Date]])</f>
        <v>2016</v>
      </c>
    </row>
    <row r="2443" spans="1:17" x14ac:dyDescent="0.25">
      <c r="A2443" s="1">
        <v>42577</v>
      </c>
      <c r="B2443">
        <v>600000</v>
      </c>
      <c r="C2443" t="s">
        <v>13</v>
      </c>
      <c r="D2443" t="s">
        <v>12429</v>
      </c>
      <c r="E2443" t="s">
        <v>10</v>
      </c>
      <c r="F2443">
        <v>3141</v>
      </c>
      <c r="G2443">
        <v>2</v>
      </c>
      <c r="H2443">
        <v>1</v>
      </c>
      <c r="I2443">
        <v>2</v>
      </c>
      <c r="J2443">
        <v>0</v>
      </c>
      <c r="K2443">
        <v>1970</v>
      </c>
      <c r="L2443" t="s">
        <v>2593</v>
      </c>
      <c r="M2443" t="s">
        <v>111</v>
      </c>
      <c r="N2443" t="s">
        <v>76</v>
      </c>
      <c r="O2443" s="6" t="str">
        <f>INDEX(lkp_Region,MATCH(tbl_Sales[[#This Row],[Suburb]],lkp_Suburb,0))</f>
        <v>Southern Metropolitan</v>
      </c>
      <c r="P2443" s="6">
        <f>MONTH(tbl_Sales[[#This Row],[Date]])</f>
        <v>7</v>
      </c>
      <c r="Q2443" s="6">
        <f>YEAR(tbl_Sales[[#This Row],[Date]])</f>
        <v>2016</v>
      </c>
    </row>
    <row r="2444" spans="1:17" x14ac:dyDescent="0.25">
      <c r="A2444" s="1">
        <v>42577</v>
      </c>
      <c r="B2444">
        <v>600000</v>
      </c>
      <c r="C2444" t="s">
        <v>13</v>
      </c>
      <c r="D2444" t="s">
        <v>12429</v>
      </c>
      <c r="E2444" t="s">
        <v>10</v>
      </c>
      <c r="F2444">
        <v>3056</v>
      </c>
      <c r="G2444">
        <v>2</v>
      </c>
      <c r="H2444">
        <v>1</v>
      </c>
      <c r="I2444">
        <v>1</v>
      </c>
      <c r="J2444">
        <v>768</v>
      </c>
      <c r="K2444">
        <v>1970</v>
      </c>
      <c r="L2444" t="s">
        <v>2594</v>
      </c>
      <c r="M2444" t="s">
        <v>117</v>
      </c>
      <c r="N2444" t="s">
        <v>18</v>
      </c>
      <c r="O2444" s="6" t="str">
        <f>INDEX(lkp_Region,MATCH(tbl_Sales[[#This Row],[Suburb]],lkp_Suburb,0))</f>
        <v>Northern Metropolitan</v>
      </c>
      <c r="P2444" s="6">
        <f>MONTH(tbl_Sales[[#This Row],[Date]])</f>
        <v>7</v>
      </c>
      <c r="Q2444" s="6">
        <f>YEAR(tbl_Sales[[#This Row],[Date]])</f>
        <v>2016</v>
      </c>
    </row>
    <row r="2445" spans="1:17" x14ac:dyDescent="0.25">
      <c r="A2445" s="1">
        <v>42577</v>
      </c>
      <c r="B2445">
        <v>1008000</v>
      </c>
      <c r="C2445" t="s">
        <v>2</v>
      </c>
      <c r="D2445" t="s">
        <v>12429</v>
      </c>
      <c r="E2445" t="s">
        <v>10</v>
      </c>
      <c r="F2445">
        <v>3058</v>
      </c>
      <c r="G2445">
        <v>2</v>
      </c>
      <c r="H2445">
        <v>1</v>
      </c>
      <c r="I2445">
        <v>3</v>
      </c>
      <c r="J2445">
        <v>457</v>
      </c>
      <c r="K2445">
        <v>1940</v>
      </c>
      <c r="L2445" t="s">
        <v>2595</v>
      </c>
      <c r="M2445" t="s">
        <v>41</v>
      </c>
      <c r="N2445" t="s">
        <v>18</v>
      </c>
      <c r="O2445" s="6" t="str">
        <f>INDEX(lkp_Region,MATCH(tbl_Sales[[#This Row],[Suburb]],lkp_Suburb,0))</f>
        <v>Northern Metropolitan</v>
      </c>
      <c r="P2445" s="6">
        <f>MONTH(tbl_Sales[[#This Row],[Date]])</f>
        <v>7</v>
      </c>
      <c r="Q2445" s="6">
        <f>YEAR(tbl_Sales[[#This Row],[Date]])</f>
        <v>2016</v>
      </c>
    </row>
    <row r="2446" spans="1:17" x14ac:dyDescent="0.25">
      <c r="A2446" s="1">
        <v>42577</v>
      </c>
      <c r="B2446">
        <v>410000</v>
      </c>
      <c r="C2446" t="s">
        <v>13</v>
      </c>
      <c r="D2446" t="s">
        <v>12428</v>
      </c>
      <c r="E2446" t="s">
        <v>10</v>
      </c>
      <c r="F2446">
        <v>3039</v>
      </c>
      <c r="G2446">
        <v>2</v>
      </c>
      <c r="H2446">
        <v>1</v>
      </c>
      <c r="I2446">
        <v>1</v>
      </c>
      <c r="J2446">
        <v>0</v>
      </c>
      <c r="K2446">
        <v>1970</v>
      </c>
      <c r="L2446" t="s">
        <v>2596</v>
      </c>
      <c r="M2446" t="s">
        <v>242</v>
      </c>
      <c r="N2446" t="s">
        <v>49</v>
      </c>
      <c r="O2446" s="6" t="str">
        <f>INDEX(lkp_Region,MATCH(tbl_Sales[[#This Row],[Suburb]],lkp_Suburb,0))</f>
        <v>Western Metropolitan</v>
      </c>
      <c r="P2446" s="6">
        <f>MONTH(tbl_Sales[[#This Row],[Date]])</f>
        <v>7</v>
      </c>
      <c r="Q2446" s="6">
        <f>YEAR(tbl_Sales[[#This Row],[Date]])</f>
        <v>2016</v>
      </c>
    </row>
    <row r="2447" spans="1:17" x14ac:dyDescent="0.25">
      <c r="A2447" s="1">
        <v>42577</v>
      </c>
      <c r="B2447">
        <v>1500000</v>
      </c>
      <c r="C2447" t="s">
        <v>2</v>
      </c>
      <c r="D2447" t="s">
        <v>12425</v>
      </c>
      <c r="E2447" t="s">
        <v>10</v>
      </c>
      <c r="F2447">
        <v>3147</v>
      </c>
      <c r="G2447">
        <v>4</v>
      </c>
      <c r="H2447">
        <v>2</v>
      </c>
      <c r="I2447">
        <v>2</v>
      </c>
      <c r="J2447">
        <v>621</v>
      </c>
      <c r="K2447">
        <v>2000</v>
      </c>
      <c r="L2447" t="s">
        <v>2597</v>
      </c>
      <c r="M2447" t="s">
        <v>609</v>
      </c>
      <c r="N2447" t="s">
        <v>31</v>
      </c>
      <c r="O2447" s="6" t="str">
        <f>INDEX(lkp_Region,MATCH(tbl_Sales[[#This Row],[Suburb]],lkp_Suburb,0))</f>
        <v>Southern Metropolitan</v>
      </c>
      <c r="P2447" s="6">
        <f>MONTH(tbl_Sales[[#This Row],[Date]])</f>
        <v>7</v>
      </c>
      <c r="Q2447" s="6">
        <f>YEAR(tbl_Sales[[#This Row],[Date]])</f>
        <v>2016</v>
      </c>
    </row>
    <row r="2448" spans="1:17" x14ac:dyDescent="0.25">
      <c r="A2448" s="1">
        <v>42577</v>
      </c>
      <c r="B2448">
        <v>420000</v>
      </c>
      <c r="C2448" t="s">
        <v>13</v>
      </c>
      <c r="D2448" t="s">
        <v>12430</v>
      </c>
      <c r="E2448" t="s">
        <v>5</v>
      </c>
      <c r="F2448">
        <v>3012</v>
      </c>
      <c r="G2448">
        <v>2</v>
      </c>
      <c r="H2448">
        <v>1</v>
      </c>
      <c r="I2448">
        <v>1</v>
      </c>
      <c r="J2448">
        <v>781</v>
      </c>
      <c r="K2448">
        <v>2013</v>
      </c>
      <c r="L2448" t="s">
        <v>2598</v>
      </c>
      <c r="M2448" t="s">
        <v>53</v>
      </c>
      <c r="N2448" t="s">
        <v>21</v>
      </c>
      <c r="O2448" s="6" t="str">
        <f>INDEX(lkp_Region,MATCH(tbl_Sales[[#This Row],[Suburb]],lkp_Suburb,0))</f>
        <v>Western Metropolitan</v>
      </c>
      <c r="P2448" s="6">
        <f>MONTH(tbl_Sales[[#This Row],[Date]])</f>
        <v>7</v>
      </c>
      <c r="Q2448" s="6">
        <f>YEAR(tbl_Sales[[#This Row],[Date]])</f>
        <v>2016</v>
      </c>
    </row>
    <row r="2449" spans="1:17" x14ac:dyDescent="0.25">
      <c r="A2449" s="1">
        <v>42577</v>
      </c>
      <c r="B2449">
        <v>699000</v>
      </c>
      <c r="C2449" t="s">
        <v>51</v>
      </c>
      <c r="D2449" t="s">
        <v>12430</v>
      </c>
      <c r="E2449" t="s">
        <v>5</v>
      </c>
      <c r="F2449">
        <v>3011</v>
      </c>
      <c r="G2449">
        <v>4</v>
      </c>
      <c r="H2449">
        <v>2</v>
      </c>
      <c r="I2449">
        <v>2</v>
      </c>
      <c r="J2449">
        <v>0</v>
      </c>
      <c r="K2449">
        <v>2015</v>
      </c>
      <c r="L2449" t="s">
        <v>2599</v>
      </c>
      <c r="M2449" t="s">
        <v>22</v>
      </c>
      <c r="N2449" t="s">
        <v>21</v>
      </c>
      <c r="O2449" s="6" t="str">
        <f>INDEX(lkp_Region,MATCH(tbl_Sales[[#This Row],[Suburb]],lkp_Suburb,0))</f>
        <v>Western Metropolitan</v>
      </c>
      <c r="P2449" s="6">
        <f>MONTH(tbl_Sales[[#This Row],[Date]])</f>
        <v>7</v>
      </c>
      <c r="Q2449" s="6">
        <f>YEAR(tbl_Sales[[#This Row],[Date]])</f>
        <v>2016</v>
      </c>
    </row>
    <row r="2450" spans="1:17" x14ac:dyDescent="0.25">
      <c r="A2450" s="1">
        <v>42577</v>
      </c>
      <c r="B2450">
        <v>888000</v>
      </c>
      <c r="C2450" t="s">
        <v>51</v>
      </c>
      <c r="D2450" t="s">
        <v>12429</v>
      </c>
      <c r="E2450" t="s">
        <v>10</v>
      </c>
      <c r="F2450">
        <v>3108</v>
      </c>
      <c r="G2450">
        <v>3</v>
      </c>
      <c r="H2450">
        <v>2</v>
      </c>
      <c r="I2450">
        <v>1</v>
      </c>
      <c r="J2450">
        <v>192</v>
      </c>
      <c r="L2450" t="s">
        <v>2600</v>
      </c>
      <c r="M2450" t="s">
        <v>126</v>
      </c>
      <c r="N2450" t="s">
        <v>128</v>
      </c>
      <c r="O2450" s="6" t="str">
        <f>INDEX(lkp_Region,MATCH(tbl_Sales[[#This Row],[Suburb]],lkp_Suburb,0))</f>
        <v>Eastern Metropolitan</v>
      </c>
      <c r="P2450" s="6">
        <f>MONTH(tbl_Sales[[#This Row],[Date]])</f>
        <v>7</v>
      </c>
      <c r="Q2450" s="6">
        <f>YEAR(tbl_Sales[[#This Row],[Date]])</f>
        <v>2016</v>
      </c>
    </row>
    <row r="2451" spans="1:17" x14ac:dyDescent="0.25">
      <c r="A2451" s="1">
        <v>42577</v>
      </c>
      <c r="B2451">
        <v>840000</v>
      </c>
      <c r="C2451" t="s">
        <v>51</v>
      </c>
      <c r="D2451" t="s">
        <v>12431</v>
      </c>
      <c r="E2451" t="s">
        <v>10</v>
      </c>
      <c r="F2451">
        <v>3015</v>
      </c>
      <c r="G2451">
        <v>4</v>
      </c>
      <c r="H2451">
        <v>3</v>
      </c>
      <c r="I2451">
        <v>2</v>
      </c>
      <c r="J2451">
        <v>278</v>
      </c>
      <c r="K2451">
        <v>2015</v>
      </c>
      <c r="L2451" t="s">
        <v>2601</v>
      </c>
      <c r="M2451" t="s">
        <v>131</v>
      </c>
      <c r="N2451" t="s">
        <v>69</v>
      </c>
      <c r="O2451" s="6" t="str">
        <f>INDEX(lkp_Region,MATCH(tbl_Sales[[#This Row],[Suburb]],lkp_Suburb,0))</f>
        <v>Western Metropolitan</v>
      </c>
      <c r="P2451" s="6">
        <f>MONTH(tbl_Sales[[#This Row],[Date]])</f>
        <v>7</v>
      </c>
      <c r="Q2451" s="6">
        <f>YEAR(tbl_Sales[[#This Row],[Date]])</f>
        <v>2016</v>
      </c>
    </row>
    <row r="2452" spans="1:17" x14ac:dyDescent="0.25">
      <c r="A2452" s="1">
        <v>42577</v>
      </c>
      <c r="B2452">
        <v>695000</v>
      </c>
      <c r="C2452" t="s">
        <v>13</v>
      </c>
      <c r="D2452" t="s">
        <v>12428</v>
      </c>
      <c r="E2452" t="s">
        <v>10</v>
      </c>
      <c r="F2452">
        <v>3163</v>
      </c>
      <c r="G2452">
        <v>2</v>
      </c>
      <c r="H2452">
        <v>1</v>
      </c>
      <c r="I2452">
        <v>1</v>
      </c>
      <c r="J2452">
        <v>1035</v>
      </c>
      <c r="K2452">
        <v>1963</v>
      </c>
      <c r="L2452" t="s">
        <v>2602</v>
      </c>
      <c r="M2452" t="s">
        <v>199</v>
      </c>
      <c r="N2452" t="s">
        <v>57</v>
      </c>
      <c r="O2452" s="6" t="str">
        <f>INDEX(lkp_Region,MATCH(tbl_Sales[[#This Row],[Suburb]],lkp_Suburb,0))</f>
        <v>Southern Metropolitan</v>
      </c>
      <c r="P2452" s="6">
        <f>MONTH(tbl_Sales[[#This Row],[Date]])</f>
        <v>7</v>
      </c>
      <c r="Q2452" s="6">
        <f>YEAR(tbl_Sales[[#This Row],[Date]])</f>
        <v>2016</v>
      </c>
    </row>
    <row r="2453" spans="1:17" x14ac:dyDescent="0.25">
      <c r="A2453" s="1">
        <v>42577</v>
      </c>
      <c r="B2453">
        <v>1143000</v>
      </c>
      <c r="C2453" t="s">
        <v>2</v>
      </c>
      <c r="D2453" t="s">
        <v>12427</v>
      </c>
      <c r="E2453" t="s">
        <v>10</v>
      </c>
      <c r="F2453">
        <v>3071</v>
      </c>
      <c r="G2453">
        <v>2</v>
      </c>
      <c r="H2453">
        <v>1</v>
      </c>
      <c r="I2453">
        <v>2</v>
      </c>
      <c r="J2453">
        <v>431</v>
      </c>
      <c r="L2453" t="s">
        <v>2603</v>
      </c>
      <c r="M2453" t="s">
        <v>60</v>
      </c>
      <c r="N2453" t="s">
        <v>62</v>
      </c>
      <c r="O2453" s="6" t="str">
        <f>INDEX(lkp_Region,MATCH(tbl_Sales[[#This Row],[Suburb]],lkp_Suburb,0))</f>
        <v>Northern Metropolitan</v>
      </c>
      <c r="P2453" s="6">
        <f>MONTH(tbl_Sales[[#This Row],[Date]])</f>
        <v>7</v>
      </c>
      <c r="Q2453" s="6">
        <f>YEAR(tbl_Sales[[#This Row],[Date]])</f>
        <v>2016</v>
      </c>
    </row>
    <row r="2454" spans="1:17" x14ac:dyDescent="0.25">
      <c r="A2454" s="1">
        <v>42577</v>
      </c>
      <c r="B2454">
        <v>630000</v>
      </c>
      <c r="C2454" t="s">
        <v>13</v>
      </c>
      <c r="D2454" t="s">
        <v>12429</v>
      </c>
      <c r="E2454" t="s">
        <v>10</v>
      </c>
      <c r="F2454">
        <v>3122</v>
      </c>
      <c r="G2454">
        <v>2</v>
      </c>
      <c r="H2454">
        <v>1</v>
      </c>
      <c r="I2454">
        <v>1</v>
      </c>
      <c r="J2454">
        <v>71</v>
      </c>
      <c r="L2454" t="s">
        <v>2604</v>
      </c>
      <c r="M2454" t="s">
        <v>461</v>
      </c>
      <c r="N2454" t="s">
        <v>101</v>
      </c>
      <c r="O2454" s="6" t="str">
        <f>INDEX(lkp_Region,MATCH(tbl_Sales[[#This Row],[Suburb]],lkp_Suburb,0))</f>
        <v>Southern Metropolitan</v>
      </c>
      <c r="P2454" s="6">
        <f>MONTH(tbl_Sales[[#This Row],[Date]])</f>
        <v>7</v>
      </c>
      <c r="Q2454" s="6">
        <f>YEAR(tbl_Sales[[#This Row],[Date]])</f>
        <v>2016</v>
      </c>
    </row>
    <row r="2455" spans="1:17" x14ac:dyDescent="0.25">
      <c r="A2455" s="1">
        <v>42577</v>
      </c>
      <c r="B2455">
        <v>1650000</v>
      </c>
      <c r="C2455" t="s">
        <v>2</v>
      </c>
      <c r="D2455" t="s">
        <v>12433</v>
      </c>
      <c r="E2455" t="s">
        <v>5</v>
      </c>
      <c r="F2455">
        <v>3123</v>
      </c>
      <c r="G2455">
        <v>3</v>
      </c>
      <c r="H2455">
        <v>2</v>
      </c>
      <c r="I2455">
        <v>2</v>
      </c>
      <c r="J2455">
        <v>302</v>
      </c>
      <c r="L2455" t="s">
        <v>2605</v>
      </c>
      <c r="M2455" t="s">
        <v>230</v>
      </c>
      <c r="N2455" t="s">
        <v>101</v>
      </c>
      <c r="O2455" s="6" t="str">
        <f>INDEX(lkp_Region,MATCH(tbl_Sales[[#This Row],[Suburb]],lkp_Suburb,0))</f>
        <v>Southern Metropolitan</v>
      </c>
      <c r="P2455" s="6">
        <f>MONTH(tbl_Sales[[#This Row],[Date]])</f>
        <v>7</v>
      </c>
      <c r="Q2455" s="6">
        <f>YEAR(tbl_Sales[[#This Row],[Date]])</f>
        <v>2016</v>
      </c>
    </row>
    <row r="2456" spans="1:17" x14ac:dyDescent="0.25">
      <c r="A2456" s="1">
        <v>42577</v>
      </c>
      <c r="B2456">
        <v>1931000</v>
      </c>
      <c r="C2456" t="s">
        <v>2</v>
      </c>
      <c r="D2456" t="s">
        <v>12429</v>
      </c>
      <c r="E2456" t="s">
        <v>10</v>
      </c>
      <c r="F2456">
        <v>3146</v>
      </c>
      <c r="G2456">
        <v>3</v>
      </c>
      <c r="H2456">
        <v>2</v>
      </c>
      <c r="I2456">
        <v>2</v>
      </c>
      <c r="J2456">
        <v>648</v>
      </c>
      <c r="K2456">
        <v>1975</v>
      </c>
      <c r="L2456" t="s">
        <v>2606</v>
      </c>
      <c r="M2456" t="s">
        <v>102</v>
      </c>
      <c r="N2456" t="s">
        <v>101</v>
      </c>
      <c r="O2456" s="6" t="str">
        <f>INDEX(lkp_Region,MATCH(tbl_Sales[[#This Row],[Suburb]],lkp_Suburb,0))</f>
        <v>Southern Metropolitan</v>
      </c>
      <c r="P2456" s="6">
        <f>MONTH(tbl_Sales[[#This Row],[Date]])</f>
        <v>7</v>
      </c>
      <c r="Q2456" s="6">
        <f>YEAR(tbl_Sales[[#This Row],[Date]])</f>
        <v>2016</v>
      </c>
    </row>
    <row r="2457" spans="1:17" x14ac:dyDescent="0.25">
      <c r="A2457" s="1">
        <v>42577</v>
      </c>
      <c r="B2457">
        <v>1250000</v>
      </c>
      <c r="C2457" t="s">
        <v>2</v>
      </c>
      <c r="D2457" t="s">
        <v>12431</v>
      </c>
      <c r="E2457" t="s">
        <v>5</v>
      </c>
      <c r="F2457">
        <v>3188</v>
      </c>
      <c r="G2457">
        <v>4</v>
      </c>
      <c r="H2457">
        <v>3</v>
      </c>
      <c r="I2457">
        <v>2</v>
      </c>
      <c r="J2457">
        <v>398</v>
      </c>
      <c r="K2457">
        <v>2014</v>
      </c>
      <c r="L2457" t="s">
        <v>2607</v>
      </c>
      <c r="M2457" t="s">
        <v>176</v>
      </c>
      <c r="N2457" t="s">
        <v>107</v>
      </c>
      <c r="O2457" s="6" t="str">
        <f>INDEX(lkp_Region,MATCH(tbl_Sales[[#This Row],[Suburb]],lkp_Suburb,0))</f>
        <v>Southern Metropolitan</v>
      </c>
      <c r="P2457" s="6">
        <f>MONTH(tbl_Sales[[#This Row],[Date]])</f>
        <v>7</v>
      </c>
      <c r="Q2457" s="6">
        <f>YEAR(tbl_Sales[[#This Row],[Date]])</f>
        <v>2016</v>
      </c>
    </row>
    <row r="2458" spans="1:17" x14ac:dyDescent="0.25">
      <c r="A2458" s="1">
        <v>42577</v>
      </c>
      <c r="B2458">
        <v>1352500</v>
      </c>
      <c r="C2458" t="s">
        <v>13</v>
      </c>
      <c r="D2458" t="s">
        <v>12428</v>
      </c>
      <c r="E2458" t="s">
        <v>10</v>
      </c>
      <c r="F2458">
        <v>3186</v>
      </c>
      <c r="G2458">
        <v>3</v>
      </c>
      <c r="H2458">
        <v>2</v>
      </c>
      <c r="I2458">
        <v>1</v>
      </c>
      <c r="J2458">
        <v>280</v>
      </c>
      <c r="K2458">
        <v>1993</v>
      </c>
      <c r="L2458" t="s">
        <v>2608</v>
      </c>
      <c r="M2458" t="s">
        <v>105</v>
      </c>
      <c r="N2458" t="s">
        <v>107</v>
      </c>
      <c r="O2458" s="6" t="str">
        <f>INDEX(lkp_Region,MATCH(tbl_Sales[[#This Row],[Suburb]],lkp_Suburb,0))</f>
        <v>Southern Metropolitan</v>
      </c>
      <c r="P2458" s="6">
        <f>MONTH(tbl_Sales[[#This Row],[Date]])</f>
        <v>7</v>
      </c>
      <c r="Q2458" s="6">
        <f>YEAR(tbl_Sales[[#This Row],[Date]])</f>
        <v>2016</v>
      </c>
    </row>
    <row r="2459" spans="1:17" x14ac:dyDescent="0.25">
      <c r="A2459" s="1">
        <v>42577</v>
      </c>
      <c r="B2459">
        <v>1650000</v>
      </c>
      <c r="C2459" t="s">
        <v>2</v>
      </c>
      <c r="D2459" t="s">
        <v>12428</v>
      </c>
      <c r="E2459" t="s">
        <v>5</v>
      </c>
      <c r="F2459">
        <v>3187</v>
      </c>
      <c r="G2459">
        <v>4</v>
      </c>
      <c r="H2459">
        <v>3</v>
      </c>
      <c r="I2459">
        <v>2</v>
      </c>
      <c r="J2459">
        <v>598</v>
      </c>
      <c r="K2459">
        <v>1948</v>
      </c>
      <c r="L2459" t="s">
        <v>2609</v>
      </c>
      <c r="M2459" t="s">
        <v>346</v>
      </c>
      <c r="N2459" t="s">
        <v>107</v>
      </c>
      <c r="O2459" s="6" t="str">
        <f>INDEX(lkp_Region,MATCH(tbl_Sales[[#This Row],[Suburb]],lkp_Suburb,0))</f>
        <v>Southern Metropolitan</v>
      </c>
      <c r="P2459" s="6">
        <f>MONTH(tbl_Sales[[#This Row],[Date]])</f>
        <v>7</v>
      </c>
      <c r="Q2459" s="6">
        <f>YEAR(tbl_Sales[[#This Row],[Date]])</f>
        <v>2016</v>
      </c>
    </row>
    <row r="2460" spans="1:17" x14ac:dyDescent="0.25">
      <c r="A2460" s="1">
        <v>42577</v>
      </c>
      <c r="B2460">
        <v>1915000</v>
      </c>
      <c r="C2460" t="s">
        <v>2</v>
      </c>
      <c r="D2460" t="s">
        <v>12429</v>
      </c>
      <c r="E2460" t="s">
        <v>10</v>
      </c>
      <c r="F2460">
        <v>3187</v>
      </c>
      <c r="G2460">
        <v>5</v>
      </c>
      <c r="H2460">
        <v>2</v>
      </c>
      <c r="I2460">
        <v>0</v>
      </c>
      <c r="J2460">
        <v>645</v>
      </c>
      <c r="K2460">
        <v>1970</v>
      </c>
      <c r="L2460" t="s">
        <v>2610</v>
      </c>
      <c r="M2460" t="s">
        <v>346</v>
      </c>
      <c r="N2460" t="s">
        <v>107</v>
      </c>
      <c r="O2460" s="6" t="str">
        <f>INDEX(lkp_Region,MATCH(tbl_Sales[[#This Row],[Suburb]],lkp_Suburb,0))</f>
        <v>Southern Metropolitan</v>
      </c>
      <c r="P2460" s="6">
        <f>MONTH(tbl_Sales[[#This Row],[Date]])</f>
        <v>7</v>
      </c>
      <c r="Q2460" s="6">
        <f>YEAR(tbl_Sales[[#This Row],[Date]])</f>
        <v>2016</v>
      </c>
    </row>
    <row r="2461" spans="1:17" x14ac:dyDescent="0.25">
      <c r="A2461" s="1">
        <v>42578</v>
      </c>
      <c r="B2461">
        <v>546000</v>
      </c>
      <c r="C2461" t="s">
        <v>13</v>
      </c>
      <c r="D2461" t="s">
        <v>12428</v>
      </c>
      <c r="E2461" t="s">
        <v>5</v>
      </c>
      <c r="F2461">
        <v>3143</v>
      </c>
      <c r="G2461">
        <v>2</v>
      </c>
      <c r="H2461">
        <v>1</v>
      </c>
      <c r="I2461">
        <v>0</v>
      </c>
      <c r="J2461">
        <v>0</v>
      </c>
      <c r="L2461" t="s">
        <v>2611</v>
      </c>
      <c r="M2461" t="s">
        <v>283</v>
      </c>
      <c r="N2461" t="s">
        <v>76</v>
      </c>
      <c r="O2461" s="6" t="str">
        <f>INDEX(lkp_Region,MATCH(tbl_Sales[[#This Row],[Suburb]],lkp_Suburb,0))</f>
        <v>Southern Metropolitan</v>
      </c>
      <c r="P2461" s="6">
        <f>MONTH(tbl_Sales[[#This Row],[Date]])</f>
        <v>7</v>
      </c>
      <c r="Q2461" s="6">
        <f>YEAR(tbl_Sales[[#This Row],[Date]])</f>
        <v>2016</v>
      </c>
    </row>
    <row r="2462" spans="1:17" x14ac:dyDescent="0.25">
      <c r="A2462" s="1">
        <v>42578</v>
      </c>
      <c r="B2462">
        <v>1225000</v>
      </c>
      <c r="C2462" t="s">
        <v>2</v>
      </c>
      <c r="D2462" t="s">
        <v>12432</v>
      </c>
      <c r="E2462" t="s">
        <v>10</v>
      </c>
      <c r="F2462">
        <v>3182</v>
      </c>
      <c r="G2462">
        <v>3</v>
      </c>
      <c r="H2462">
        <v>1</v>
      </c>
      <c r="I2462">
        <v>1</v>
      </c>
      <c r="J2462">
        <v>248</v>
      </c>
      <c r="K2462">
        <v>2000</v>
      </c>
      <c r="L2462" t="s">
        <v>2612</v>
      </c>
      <c r="M2462" t="s">
        <v>156</v>
      </c>
      <c r="N2462" t="s">
        <v>26</v>
      </c>
      <c r="O2462" s="6" t="str">
        <f>INDEX(lkp_Region,MATCH(tbl_Sales[[#This Row],[Suburb]],lkp_Suburb,0))</f>
        <v>Southern Metropolitan</v>
      </c>
      <c r="P2462" s="6">
        <f>MONTH(tbl_Sales[[#This Row],[Date]])</f>
        <v>7</v>
      </c>
      <c r="Q2462" s="6">
        <f>YEAR(tbl_Sales[[#This Row],[Date]])</f>
        <v>2016</v>
      </c>
    </row>
    <row r="2463" spans="1:17" x14ac:dyDescent="0.25">
      <c r="A2463" s="1">
        <v>42578</v>
      </c>
      <c r="B2463">
        <v>492000</v>
      </c>
      <c r="C2463" t="s">
        <v>51</v>
      </c>
      <c r="D2463" t="s">
        <v>12427</v>
      </c>
      <c r="E2463" t="s">
        <v>10</v>
      </c>
      <c r="F2463">
        <v>3060</v>
      </c>
      <c r="G2463">
        <v>3</v>
      </c>
      <c r="H2463">
        <v>1</v>
      </c>
      <c r="I2463">
        <v>1</v>
      </c>
      <c r="J2463">
        <v>208</v>
      </c>
      <c r="K2463">
        <v>2011</v>
      </c>
      <c r="L2463" t="s">
        <v>2613</v>
      </c>
      <c r="M2463" t="s">
        <v>16</v>
      </c>
      <c r="N2463" t="s">
        <v>18</v>
      </c>
      <c r="O2463" s="6" t="str">
        <f>INDEX(lkp_Region,MATCH(tbl_Sales[[#This Row],[Suburb]],lkp_Suburb,0))</f>
        <v>Northern Metropolitan</v>
      </c>
      <c r="P2463" s="6">
        <f>MONTH(tbl_Sales[[#This Row],[Date]])</f>
        <v>7</v>
      </c>
      <c r="Q2463" s="6">
        <f>YEAR(tbl_Sales[[#This Row],[Date]])</f>
        <v>2016</v>
      </c>
    </row>
    <row r="2464" spans="1:17" x14ac:dyDescent="0.25">
      <c r="A2464" s="1">
        <v>42578</v>
      </c>
      <c r="B2464">
        <v>600000</v>
      </c>
      <c r="C2464" t="s">
        <v>51</v>
      </c>
      <c r="D2464" t="s">
        <v>12427</v>
      </c>
      <c r="E2464" t="s">
        <v>10</v>
      </c>
      <c r="F2464">
        <v>3044</v>
      </c>
      <c r="G2464">
        <v>3</v>
      </c>
      <c r="H2464">
        <v>3</v>
      </c>
      <c r="I2464">
        <v>1</v>
      </c>
      <c r="J2464">
        <v>205</v>
      </c>
      <c r="K2464">
        <v>1940</v>
      </c>
      <c r="L2464" t="s">
        <v>2614</v>
      </c>
      <c r="M2464" t="s">
        <v>115</v>
      </c>
      <c r="N2464" t="s">
        <v>18</v>
      </c>
      <c r="O2464" s="6" t="str">
        <f>INDEX(lkp_Region,MATCH(tbl_Sales[[#This Row],[Suburb]],lkp_Suburb,0))</f>
        <v>Northern Metropolitan</v>
      </c>
      <c r="P2464" s="6">
        <f>MONTH(tbl_Sales[[#This Row],[Date]])</f>
        <v>7</v>
      </c>
      <c r="Q2464" s="6">
        <f>YEAR(tbl_Sales[[#This Row],[Date]])</f>
        <v>2016</v>
      </c>
    </row>
    <row r="2465" spans="1:17" x14ac:dyDescent="0.25">
      <c r="A2465" s="1">
        <v>42578</v>
      </c>
      <c r="B2465">
        <v>733000</v>
      </c>
      <c r="C2465" t="s">
        <v>13</v>
      </c>
      <c r="D2465" t="s">
        <v>12425</v>
      </c>
      <c r="E2465" t="s">
        <v>10</v>
      </c>
      <c r="F2465">
        <v>3000</v>
      </c>
      <c r="G2465">
        <v>2</v>
      </c>
      <c r="H2465">
        <v>2</v>
      </c>
      <c r="I2465">
        <v>1</v>
      </c>
      <c r="J2465">
        <v>0</v>
      </c>
      <c r="K2465">
        <v>1965</v>
      </c>
      <c r="L2465" t="s">
        <v>2615</v>
      </c>
      <c r="M2465" t="s">
        <v>88</v>
      </c>
      <c r="N2465" t="s">
        <v>88</v>
      </c>
      <c r="O2465" s="6" t="str">
        <f>INDEX(lkp_Region,MATCH(tbl_Sales[[#This Row],[Suburb]],lkp_Suburb,0))</f>
        <v>Northern Metropolitan</v>
      </c>
      <c r="P2465" s="6">
        <f>MONTH(tbl_Sales[[#This Row],[Date]])</f>
        <v>7</v>
      </c>
      <c r="Q2465" s="6">
        <f>YEAR(tbl_Sales[[#This Row],[Date]])</f>
        <v>2016</v>
      </c>
    </row>
    <row r="2466" spans="1:17" x14ac:dyDescent="0.25">
      <c r="A2466" s="1">
        <v>42578</v>
      </c>
      <c r="B2466">
        <v>699000</v>
      </c>
      <c r="C2466" t="s">
        <v>51</v>
      </c>
      <c r="D2466" t="s">
        <v>12431</v>
      </c>
      <c r="E2466" t="s">
        <v>10</v>
      </c>
      <c r="F2466">
        <v>3011</v>
      </c>
      <c r="G2466">
        <v>3</v>
      </c>
      <c r="H2466">
        <v>1</v>
      </c>
      <c r="I2466">
        <v>1</v>
      </c>
      <c r="J2466">
        <v>125</v>
      </c>
      <c r="K2466">
        <v>2000</v>
      </c>
      <c r="L2466" t="s">
        <v>2616</v>
      </c>
      <c r="M2466" t="s">
        <v>22</v>
      </c>
      <c r="N2466" t="s">
        <v>21</v>
      </c>
      <c r="O2466" s="6" t="str">
        <f>INDEX(lkp_Region,MATCH(tbl_Sales[[#This Row],[Suburb]],lkp_Suburb,0))</f>
        <v>Western Metropolitan</v>
      </c>
      <c r="P2466" s="6">
        <f>MONTH(tbl_Sales[[#This Row],[Date]])</f>
        <v>7</v>
      </c>
      <c r="Q2466" s="6">
        <f>YEAR(tbl_Sales[[#This Row],[Date]])</f>
        <v>2016</v>
      </c>
    </row>
    <row r="2467" spans="1:17" x14ac:dyDescent="0.25">
      <c r="A2467" s="1">
        <v>42578</v>
      </c>
      <c r="B2467">
        <v>793000</v>
      </c>
      <c r="C2467" t="s">
        <v>2</v>
      </c>
      <c r="D2467" t="s">
        <v>12432</v>
      </c>
      <c r="E2467" t="s">
        <v>10</v>
      </c>
      <c r="F2467">
        <v>3015</v>
      </c>
      <c r="G2467">
        <v>2</v>
      </c>
      <c r="H2467">
        <v>1</v>
      </c>
      <c r="I2467">
        <v>1</v>
      </c>
      <c r="J2467">
        <v>144</v>
      </c>
      <c r="K2467">
        <v>1995</v>
      </c>
      <c r="L2467" t="s">
        <v>2617</v>
      </c>
      <c r="M2467" t="s">
        <v>133</v>
      </c>
      <c r="N2467" t="s">
        <v>69</v>
      </c>
      <c r="O2467" s="6" t="str">
        <f>INDEX(lkp_Region,MATCH(tbl_Sales[[#This Row],[Suburb]],lkp_Suburb,0))</f>
        <v>Western Metropolitan</v>
      </c>
      <c r="P2467" s="6">
        <f>MONTH(tbl_Sales[[#This Row],[Date]])</f>
        <v>7</v>
      </c>
      <c r="Q2467" s="6">
        <f>YEAR(tbl_Sales[[#This Row],[Date]])</f>
        <v>2016</v>
      </c>
    </row>
    <row r="2468" spans="1:17" x14ac:dyDescent="0.25">
      <c r="A2468" s="1">
        <v>42578</v>
      </c>
      <c r="B2468">
        <v>827500</v>
      </c>
      <c r="C2468" t="s">
        <v>51</v>
      </c>
      <c r="D2468" t="s">
        <v>12430</v>
      </c>
      <c r="E2468" t="s">
        <v>10</v>
      </c>
      <c r="F2468">
        <v>3015</v>
      </c>
      <c r="G2468">
        <v>4</v>
      </c>
      <c r="H2468">
        <v>3</v>
      </c>
      <c r="I2468">
        <v>2</v>
      </c>
      <c r="J2468">
        <v>221</v>
      </c>
      <c r="L2468" t="s">
        <v>2618</v>
      </c>
      <c r="M2468" t="s">
        <v>133</v>
      </c>
      <c r="N2468" t="s">
        <v>69</v>
      </c>
      <c r="O2468" s="6" t="str">
        <f>INDEX(lkp_Region,MATCH(tbl_Sales[[#This Row],[Suburb]],lkp_Suburb,0))</f>
        <v>Western Metropolitan</v>
      </c>
      <c r="P2468" s="6">
        <f>MONTH(tbl_Sales[[#This Row],[Date]])</f>
        <v>7</v>
      </c>
      <c r="Q2468" s="6">
        <f>YEAR(tbl_Sales[[#This Row],[Date]])</f>
        <v>2016</v>
      </c>
    </row>
    <row r="2469" spans="1:17" x14ac:dyDescent="0.25">
      <c r="A2469" s="1">
        <v>42578</v>
      </c>
      <c r="B2469">
        <v>2415000</v>
      </c>
      <c r="C2469" t="s">
        <v>2</v>
      </c>
      <c r="D2469" t="s">
        <v>12424</v>
      </c>
      <c r="E2469" t="s">
        <v>10</v>
      </c>
      <c r="F2469">
        <v>3015</v>
      </c>
      <c r="G2469">
        <v>5</v>
      </c>
      <c r="H2469">
        <v>3</v>
      </c>
      <c r="I2469">
        <v>2</v>
      </c>
      <c r="J2469">
        <v>803</v>
      </c>
      <c r="L2469" t="s">
        <v>2619</v>
      </c>
      <c r="M2469" t="s">
        <v>133</v>
      </c>
      <c r="N2469" t="s">
        <v>69</v>
      </c>
      <c r="O2469" s="6" t="str">
        <f>INDEX(lkp_Region,MATCH(tbl_Sales[[#This Row],[Suburb]],lkp_Suburb,0))</f>
        <v>Western Metropolitan</v>
      </c>
      <c r="P2469" s="6">
        <f>MONTH(tbl_Sales[[#This Row],[Date]])</f>
        <v>7</v>
      </c>
      <c r="Q2469" s="6">
        <f>YEAR(tbl_Sales[[#This Row],[Date]])</f>
        <v>2016</v>
      </c>
    </row>
    <row r="2470" spans="1:17" x14ac:dyDescent="0.25">
      <c r="A2470" s="1">
        <v>42578</v>
      </c>
      <c r="B2470">
        <v>362000</v>
      </c>
      <c r="C2470" t="s">
        <v>13</v>
      </c>
      <c r="D2470" t="s">
        <v>12428</v>
      </c>
      <c r="E2470" t="s">
        <v>5</v>
      </c>
      <c r="F2470">
        <v>3204</v>
      </c>
      <c r="G2470">
        <v>1</v>
      </c>
      <c r="H2470">
        <v>1</v>
      </c>
      <c r="I2470">
        <v>1</v>
      </c>
      <c r="J2470">
        <v>0</v>
      </c>
      <c r="K2470">
        <v>2010</v>
      </c>
      <c r="L2470" t="s">
        <v>2620</v>
      </c>
      <c r="M2470" t="s">
        <v>63</v>
      </c>
      <c r="N2470" t="s">
        <v>57</v>
      </c>
      <c r="O2470" s="6" t="str">
        <f>INDEX(lkp_Region,MATCH(tbl_Sales[[#This Row],[Suburb]],lkp_Suburb,0))</f>
        <v>Southern Metropolitan</v>
      </c>
      <c r="P2470" s="6">
        <f>MONTH(tbl_Sales[[#This Row],[Date]])</f>
        <v>7</v>
      </c>
      <c r="Q2470" s="6">
        <f>YEAR(tbl_Sales[[#This Row],[Date]])</f>
        <v>2016</v>
      </c>
    </row>
    <row r="2471" spans="1:17" x14ac:dyDescent="0.25">
      <c r="A2471" s="1">
        <v>42578</v>
      </c>
      <c r="B2471">
        <v>340000</v>
      </c>
      <c r="C2471" t="s">
        <v>13</v>
      </c>
      <c r="D2471" t="s">
        <v>12427</v>
      </c>
      <c r="E2471" t="s">
        <v>5</v>
      </c>
      <c r="F2471">
        <v>3073</v>
      </c>
      <c r="G2471">
        <v>2</v>
      </c>
      <c r="H2471">
        <v>1</v>
      </c>
      <c r="I2471">
        <v>1</v>
      </c>
      <c r="J2471">
        <v>151</v>
      </c>
      <c r="K2471">
        <v>1975</v>
      </c>
      <c r="L2471" t="s">
        <v>2621</v>
      </c>
      <c r="M2471" t="s">
        <v>93</v>
      </c>
      <c r="N2471" t="s">
        <v>62</v>
      </c>
      <c r="O2471" s="6" t="str">
        <f>INDEX(lkp_Region,MATCH(tbl_Sales[[#This Row],[Suburb]],lkp_Suburb,0))</f>
        <v>Northern Metropolitan</v>
      </c>
      <c r="P2471" s="6">
        <f>MONTH(tbl_Sales[[#This Row],[Date]])</f>
        <v>7</v>
      </c>
      <c r="Q2471" s="6">
        <f>YEAR(tbl_Sales[[#This Row],[Date]])</f>
        <v>2016</v>
      </c>
    </row>
    <row r="2472" spans="1:17" x14ac:dyDescent="0.25">
      <c r="A2472" s="1">
        <v>42578</v>
      </c>
      <c r="B2472">
        <v>475000</v>
      </c>
      <c r="C2472" t="s">
        <v>13</v>
      </c>
      <c r="D2472" t="s">
        <v>12423</v>
      </c>
      <c r="E2472" t="s">
        <v>5</v>
      </c>
      <c r="F2472">
        <v>3073</v>
      </c>
      <c r="G2472">
        <v>3</v>
      </c>
      <c r="H2472">
        <v>1</v>
      </c>
      <c r="I2472">
        <v>2</v>
      </c>
      <c r="J2472">
        <v>521</v>
      </c>
      <c r="K2472">
        <v>2010</v>
      </c>
      <c r="L2472" t="s">
        <v>2622</v>
      </c>
      <c r="M2472" t="s">
        <v>93</v>
      </c>
      <c r="N2472" t="s">
        <v>62</v>
      </c>
      <c r="O2472" s="6" t="str">
        <f>INDEX(lkp_Region,MATCH(tbl_Sales[[#This Row],[Suburb]],lkp_Suburb,0))</f>
        <v>Northern Metropolitan</v>
      </c>
      <c r="P2472" s="6">
        <f>MONTH(tbl_Sales[[#This Row],[Date]])</f>
        <v>7</v>
      </c>
      <c r="Q2472" s="6">
        <f>YEAR(tbl_Sales[[#This Row],[Date]])</f>
        <v>2016</v>
      </c>
    </row>
    <row r="2473" spans="1:17" x14ac:dyDescent="0.25">
      <c r="A2473" s="1">
        <v>42578</v>
      </c>
      <c r="B2473">
        <v>630000</v>
      </c>
      <c r="C2473" t="s">
        <v>13</v>
      </c>
      <c r="D2473" t="s">
        <v>12432</v>
      </c>
      <c r="E2473" t="s">
        <v>10</v>
      </c>
      <c r="F2473">
        <v>3070</v>
      </c>
      <c r="G2473">
        <v>2</v>
      </c>
      <c r="H2473">
        <v>2</v>
      </c>
      <c r="I2473">
        <v>1</v>
      </c>
      <c r="J2473">
        <v>0</v>
      </c>
      <c r="L2473" t="s">
        <v>2623</v>
      </c>
      <c r="M2473" t="s">
        <v>271</v>
      </c>
      <c r="N2473" t="s">
        <v>62</v>
      </c>
      <c r="O2473" s="6" t="str">
        <f>INDEX(lkp_Region,MATCH(tbl_Sales[[#This Row],[Suburb]],lkp_Suburb,0))</f>
        <v>Northern Metropolitan</v>
      </c>
      <c r="P2473" s="6">
        <f>MONTH(tbl_Sales[[#This Row],[Date]])</f>
        <v>7</v>
      </c>
      <c r="Q2473" s="6">
        <f>YEAR(tbl_Sales[[#This Row],[Date]])</f>
        <v>2016</v>
      </c>
    </row>
    <row r="2474" spans="1:17" x14ac:dyDescent="0.25">
      <c r="A2474" s="1">
        <v>42578</v>
      </c>
      <c r="B2474">
        <v>972000</v>
      </c>
      <c r="C2474" t="s">
        <v>2</v>
      </c>
      <c r="D2474" t="s">
        <v>12429</v>
      </c>
      <c r="E2474" t="s">
        <v>10</v>
      </c>
      <c r="F2474">
        <v>3071</v>
      </c>
      <c r="G2474">
        <v>2</v>
      </c>
      <c r="H2474">
        <v>1</v>
      </c>
      <c r="I2474">
        <v>0</v>
      </c>
      <c r="J2474">
        <v>229</v>
      </c>
      <c r="L2474" t="s">
        <v>2624</v>
      </c>
      <c r="M2474" t="s">
        <v>60</v>
      </c>
      <c r="N2474" t="s">
        <v>62</v>
      </c>
      <c r="O2474" s="6" t="str">
        <f>INDEX(lkp_Region,MATCH(tbl_Sales[[#This Row],[Suburb]],lkp_Suburb,0))</f>
        <v>Northern Metropolitan</v>
      </c>
      <c r="P2474" s="6">
        <f>MONTH(tbl_Sales[[#This Row],[Date]])</f>
        <v>7</v>
      </c>
      <c r="Q2474" s="6">
        <f>YEAR(tbl_Sales[[#This Row],[Date]])</f>
        <v>2016</v>
      </c>
    </row>
    <row r="2475" spans="1:17" x14ac:dyDescent="0.25">
      <c r="A2475" s="1">
        <v>42578</v>
      </c>
      <c r="B2475">
        <v>2513000</v>
      </c>
      <c r="C2475" t="s">
        <v>2</v>
      </c>
      <c r="D2475" t="s">
        <v>12427</v>
      </c>
      <c r="E2475" t="s">
        <v>10</v>
      </c>
      <c r="F2475">
        <v>3101</v>
      </c>
      <c r="G2475">
        <v>4</v>
      </c>
      <c r="H2475">
        <v>1</v>
      </c>
      <c r="I2475">
        <v>2</v>
      </c>
      <c r="J2475">
        <v>832</v>
      </c>
      <c r="L2475" t="s">
        <v>2625</v>
      </c>
      <c r="M2475" t="s">
        <v>145</v>
      </c>
      <c r="N2475" t="s">
        <v>101</v>
      </c>
      <c r="O2475" s="6" t="str">
        <f>INDEX(lkp_Region,MATCH(tbl_Sales[[#This Row],[Suburb]],lkp_Suburb,0))</f>
        <v>Southern Metropolitan</v>
      </c>
      <c r="P2475" s="6">
        <f>MONTH(tbl_Sales[[#This Row],[Date]])</f>
        <v>7</v>
      </c>
      <c r="Q2475" s="6">
        <f>YEAR(tbl_Sales[[#This Row],[Date]])</f>
        <v>2016</v>
      </c>
    </row>
    <row r="2476" spans="1:17" x14ac:dyDescent="0.25">
      <c r="A2476" s="1">
        <v>42579</v>
      </c>
      <c r="B2476">
        <v>1045000</v>
      </c>
      <c r="C2476" t="s">
        <v>2</v>
      </c>
      <c r="D2476" t="s">
        <v>12427</v>
      </c>
      <c r="E2476" t="s">
        <v>10</v>
      </c>
      <c r="F2476">
        <v>3121</v>
      </c>
      <c r="G2476">
        <v>2</v>
      </c>
      <c r="H2476">
        <v>1</v>
      </c>
      <c r="I2476">
        <v>2</v>
      </c>
      <c r="J2476">
        <v>200</v>
      </c>
      <c r="K2476">
        <v>1900</v>
      </c>
      <c r="L2476" t="s">
        <v>2626</v>
      </c>
      <c r="M2476" t="s">
        <v>6</v>
      </c>
      <c r="N2476" t="s">
        <v>8</v>
      </c>
      <c r="O2476" s="6" t="str">
        <f>INDEX(lkp_Region,MATCH(tbl_Sales[[#This Row],[Suburb]],lkp_Suburb,0))</f>
        <v>Northern Metropolitan</v>
      </c>
      <c r="P2476" s="6">
        <f>MONTH(tbl_Sales[[#This Row],[Date]])</f>
        <v>7</v>
      </c>
      <c r="Q2476" s="6">
        <f>YEAR(tbl_Sales[[#This Row],[Date]])</f>
        <v>2016</v>
      </c>
    </row>
    <row r="2477" spans="1:17" x14ac:dyDescent="0.25">
      <c r="A2477" s="1">
        <v>42579</v>
      </c>
      <c r="B2477">
        <v>1435000</v>
      </c>
      <c r="C2477" t="s">
        <v>2</v>
      </c>
      <c r="D2477" t="s">
        <v>12427</v>
      </c>
      <c r="E2477" t="s">
        <v>10</v>
      </c>
      <c r="F2477">
        <v>3068</v>
      </c>
      <c r="G2477">
        <v>2</v>
      </c>
      <c r="H2477">
        <v>1</v>
      </c>
      <c r="I2477">
        <v>2</v>
      </c>
      <c r="J2477">
        <v>239</v>
      </c>
      <c r="K2477">
        <v>1900</v>
      </c>
      <c r="L2477" t="s">
        <v>2627</v>
      </c>
      <c r="M2477" t="s">
        <v>323</v>
      </c>
      <c r="N2477" t="s">
        <v>8</v>
      </c>
      <c r="O2477" s="6" t="str">
        <f>INDEX(lkp_Region,MATCH(tbl_Sales[[#This Row],[Suburb]],lkp_Suburb,0))</f>
        <v>Northern Metropolitan</v>
      </c>
      <c r="P2477" s="6">
        <f>MONTH(tbl_Sales[[#This Row],[Date]])</f>
        <v>7</v>
      </c>
      <c r="Q2477" s="6">
        <f>YEAR(tbl_Sales[[#This Row],[Date]])</f>
        <v>2016</v>
      </c>
    </row>
    <row r="2478" spans="1:17" x14ac:dyDescent="0.25">
      <c r="A2478" s="1">
        <v>42579</v>
      </c>
      <c r="B2478">
        <v>1200500</v>
      </c>
      <c r="C2478" t="s">
        <v>2</v>
      </c>
      <c r="D2478" t="s">
        <v>12428</v>
      </c>
      <c r="E2478" t="s">
        <v>10</v>
      </c>
      <c r="F2478">
        <v>3182</v>
      </c>
      <c r="G2478">
        <v>2</v>
      </c>
      <c r="H2478">
        <v>1</v>
      </c>
      <c r="I2478">
        <v>0</v>
      </c>
      <c r="J2478">
        <v>201</v>
      </c>
      <c r="K2478">
        <v>1915</v>
      </c>
      <c r="L2478" t="s">
        <v>2628</v>
      </c>
      <c r="M2478" t="s">
        <v>156</v>
      </c>
      <c r="N2478" t="s">
        <v>26</v>
      </c>
      <c r="O2478" s="6" t="str">
        <f>INDEX(lkp_Region,MATCH(tbl_Sales[[#This Row],[Suburb]],lkp_Suburb,0))</f>
        <v>Southern Metropolitan</v>
      </c>
      <c r="P2478" s="6">
        <f>MONTH(tbl_Sales[[#This Row],[Date]])</f>
        <v>7</v>
      </c>
      <c r="Q2478" s="6">
        <f>YEAR(tbl_Sales[[#This Row],[Date]])</f>
        <v>2016</v>
      </c>
    </row>
    <row r="2479" spans="1:17" x14ac:dyDescent="0.25">
      <c r="A2479" s="1">
        <v>42579</v>
      </c>
      <c r="B2479">
        <v>1075000</v>
      </c>
      <c r="C2479" t="s">
        <v>2</v>
      </c>
      <c r="D2479" t="s">
        <v>12429</v>
      </c>
      <c r="E2479" t="s">
        <v>5</v>
      </c>
      <c r="F2479">
        <v>3056</v>
      </c>
      <c r="G2479">
        <v>2</v>
      </c>
      <c r="H2479">
        <v>1</v>
      </c>
      <c r="I2479">
        <v>0</v>
      </c>
      <c r="J2479">
        <v>311</v>
      </c>
      <c r="K2479">
        <v>1930</v>
      </c>
      <c r="L2479" t="s">
        <v>2629</v>
      </c>
      <c r="M2479" t="s">
        <v>117</v>
      </c>
      <c r="N2479" t="s">
        <v>18</v>
      </c>
      <c r="O2479" s="6" t="str">
        <f>INDEX(lkp_Region,MATCH(tbl_Sales[[#This Row],[Suburb]],lkp_Suburb,0))</f>
        <v>Northern Metropolitan</v>
      </c>
      <c r="P2479" s="6">
        <f>MONTH(tbl_Sales[[#This Row],[Date]])</f>
        <v>7</v>
      </c>
      <c r="Q2479" s="6">
        <f>YEAR(tbl_Sales[[#This Row],[Date]])</f>
        <v>2016</v>
      </c>
    </row>
    <row r="2480" spans="1:17" x14ac:dyDescent="0.25">
      <c r="A2480" s="1">
        <v>42579</v>
      </c>
      <c r="B2480">
        <v>850000</v>
      </c>
      <c r="C2480" t="s">
        <v>2</v>
      </c>
      <c r="D2480" t="s">
        <v>12429</v>
      </c>
      <c r="E2480" t="s">
        <v>5</v>
      </c>
      <c r="F2480">
        <v>3031</v>
      </c>
      <c r="G2480">
        <v>3</v>
      </c>
      <c r="H2480">
        <v>2</v>
      </c>
      <c r="I2480">
        <v>0</v>
      </c>
      <c r="J2480">
        <v>162</v>
      </c>
      <c r="K2480">
        <v>1905</v>
      </c>
      <c r="L2480" t="s">
        <v>2630</v>
      </c>
      <c r="M2480" t="s">
        <v>288</v>
      </c>
      <c r="N2480" t="s">
        <v>49</v>
      </c>
      <c r="O2480" s="6" t="str">
        <f>INDEX(lkp_Region,MATCH(tbl_Sales[[#This Row],[Suburb]],lkp_Suburb,0))</f>
        <v>Northern Metropolitan</v>
      </c>
      <c r="P2480" s="6">
        <f>MONTH(tbl_Sales[[#This Row],[Date]])</f>
        <v>7</v>
      </c>
      <c r="Q2480" s="6">
        <f>YEAR(tbl_Sales[[#This Row],[Date]])</f>
        <v>2016</v>
      </c>
    </row>
    <row r="2481" spans="1:17" x14ac:dyDescent="0.25">
      <c r="A2481" s="1">
        <v>42579</v>
      </c>
      <c r="B2481">
        <v>1480000</v>
      </c>
      <c r="C2481" t="s">
        <v>2</v>
      </c>
      <c r="D2481" t="s">
        <v>12430</v>
      </c>
      <c r="E2481" t="s">
        <v>10</v>
      </c>
      <c r="F2481">
        <v>3032</v>
      </c>
      <c r="G2481">
        <v>4</v>
      </c>
      <c r="H2481">
        <v>2</v>
      </c>
      <c r="I2481">
        <v>2</v>
      </c>
      <c r="J2481">
        <v>597</v>
      </c>
      <c r="K2481">
        <v>1939</v>
      </c>
      <c r="L2481" t="s">
        <v>2631</v>
      </c>
      <c r="M2481" t="s">
        <v>160</v>
      </c>
      <c r="N2481" t="s">
        <v>49</v>
      </c>
      <c r="O2481" s="6" t="str">
        <f>INDEX(lkp_Region,MATCH(tbl_Sales[[#This Row],[Suburb]],lkp_Suburb,0))</f>
        <v>Western Metropolitan</v>
      </c>
      <c r="P2481" s="6">
        <f>MONTH(tbl_Sales[[#This Row],[Date]])</f>
        <v>7</v>
      </c>
      <c r="Q2481" s="6">
        <f>YEAR(tbl_Sales[[#This Row],[Date]])</f>
        <v>2016</v>
      </c>
    </row>
    <row r="2482" spans="1:17" x14ac:dyDescent="0.25">
      <c r="A2482" s="1">
        <v>42579</v>
      </c>
      <c r="B2482">
        <v>1117000</v>
      </c>
      <c r="C2482" t="s">
        <v>2</v>
      </c>
      <c r="D2482" t="s">
        <v>12429</v>
      </c>
      <c r="E2482" t="s">
        <v>10</v>
      </c>
      <c r="F2482">
        <v>3053</v>
      </c>
      <c r="G2482">
        <v>2</v>
      </c>
      <c r="H2482">
        <v>1</v>
      </c>
      <c r="I2482">
        <v>0</v>
      </c>
      <c r="J2482">
        <v>128</v>
      </c>
      <c r="K2482">
        <v>1890</v>
      </c>
      <c r="L2482" t="s">
        <v>2632</v>
      </c>
      <c r="M2482" t="s">
        <v>164</v>
      </c>
      <c r="N2482" t="s">
        <v>88</v>
      </c>
      <c r="O2482" s="6" t="str">
        <f>INDEX(lkp_Region,MATCH(tbl_Sales[[#This Row],[Suburb]],lkp_Suburb,0))</f>
        <v>Northern Metropolitan</v>
      </c>
      <c r="P2482" s="6">
        <f>MONTH(tbl_Sales[[#This Row],[Date]])</f>
        <v>7</v>
      </c>
      <c r="Q2482" s="6">
        <f>YEAR(tbl_Sales[[#This Row],[Date]])</f>
        <v>2016</v>
      </c>
    </row>
    <row r="2483" spans="1:17" x14ac:dyDescent="0.25">
      <c r="A2483" s="1">
        <v>42579</v>
      </c>
      <c r="B2483">
        <v>555000</v>
      </c>
      <c r="C2483" t="s">
        <v>51</v>
      </c>
      <c r="D2483" t="s">
        <v>12427</v>
      </c>
      <c r="E2483" t="s">
        <v>5</v>
      </c>
      <c r="F2483">
        <v>3012</v>
      </c>
      <c r="G2483">
        <v>3</v>
      </c>
      <c r="H2483">
        <v>1</v>
      </c>
      <c r="I2483">
        <v>2</v>
      </c>
      <c r="J2483">
        <v>210</v>
      </c>
      <c r="K2483">
        <v>2012</v>
      </c>
      <c r="L2483" t="s">
        <v>2633</v>
      </c>
      <c r="M2483" t="s">
        <v>19</v>
      </c>
      <c r="N2483" t="s">
        <v>21</v>
      </c>
      <c r="O2483" s="6" t="str">
        <f>INDEX(lkp_Region,MATCH(tbl_Sales[[#This Row],[Suburb]],lkp_Suburb,0))</f>
        <v>Western Metropolitan</v>
      </c>
      <c r="P2483" s="6">
        <f>MONTH(tbl_Sales[[#This Row],[Date]])</f>
        <v>7</v>
      </c>
      <c r="Q2483" s="6">
        <f>YEAR(tbl_Sales[[#This Row],[Date]])</f>
        <v>2016</v>
      </c>
    </row>
    <row r="2484" spans="1:17" x14ac:dyDescent="0.25">
      <c r="A2484" s="1">
        <v>42579</v>
      </c>
      <c r="B2484">
        <v>661000</v>
      </c>
      <c r="C2484" t="s">
        <v>2</v>
      </c>
      <c r="D2484" t="s">
        <v>12428</v>
      </c>
      <c r="E2484" t="s">
        <v>10</v>
      </c>
      <c r="F2484">
        <v>3011</v>
      </c>
      <c r="G2484">
        <v>2</v>
      </c>
      <c r="H2484">
        <v>1</v>
      </c>
      <c r="I2484">
        <v>1</v>
      </c>
      <c r="J2484">
        <v>132</v>
      </c>
      <c r="K2484">
        <v>1970</v>
      </c>
      <c r="L2484" t="s">
        <v>2634</v>
      </c>
      <c r="M2484" t="s">
        <v>22</v>
      </c>
      <c r="N2484" t="s">
        <v>21</v>
      </c>
      <c r="O2484" s="6" t="str">
        <f>INDEX(lkp_Region,MATCH(tbl_Sales[[#This Row],[Suburb]],lkp_Suburb,0))</f>
        <v>Western Metropolitan</v>
      </c>
      <c r="P2484" s="6">
        <f>MONTH(tbl_Sales[[#This Row],[Date]])</f>
        <v>7</v>
      </c>
      <c r="Q2484" s="6">
        <f>YEAR(tbl_Sales[[#This Row],[Date]])</f>
        <v>2016</v>
      </c>
    </row>
    <row r="2485" spans="1:17" x14ac:dyDescent="0.25">
      <c r="A2485" s="1">
        <v>42579</v>
      </c>
      <c r="B2485">
        <v>881500</v>
      </c>
      <c r="C2485" t="s">
        <v>2</v>
      </c>
      <c r="D2485" t="s">
        <v>12427</v>
      </c>
      <c r="E2485" t="s">
        <v>10</v>
      </c>
      <c r="F2485">
        <v>3167</v>
      </c>
      <c r="G2485">
        <v>4</v>
      </c>
      <c r="H2485">
        <v>2</v>
      </c>
      <c r="I2485">
        <v>2</v>
      </c>
      <c r="J2485">
        <v>581</v>
      </c>
      <c r="L2485" t="s">
        <v>2635</v>
      </c>
      <c r="M2485" t="s">
        <v>43</v>
      </c>
      <c r="N2485" t="s">
        <v>45</v>
      </c>
      <c r="O2485" s="6" t="str">
        <f>INDEX(lkp_Region,MATCH(tbl_Sales[[#This Row],[Suburb]],lkp_Suburb,0))</f>
        <v>South-Eastern Metropolitan</v>
      </c>
      <c r="P2485" s="6">
        <f>MONTH(tbl_Sales[[#This Row],[Date]])</f>
        <v>7</v>
      </c>
      <c r="Q2485" s="6">
        <f>YEAR(tbl_Sales[[#This Row],[Date]])</f>
        <v>2016</v>
      </c>
    </row>
    <row r="2486" spans="1:17" x14ac:dyDescent="0.25">
      <c r="A2486" s="1">
        <v>42579</v>
      </c>
      <c r="B2486">
        <v>975000</v>
      </c>
      <c r="C2486" t="s">
        <v>2</v>
      </c>
      <c r="D2486" t="s">
        <v>12429</v>
      </c>
      <c r="E2486" t="s">
        <v>5</v>
      </c>
      <c r="F2486">
        <v>3189</v>
      </c>
      <c r="G2486">
        <v>3</v>
      </c>
      <c r="H2486">
        <v>1</v>
      </c>
      <c r="I2486">
        <v>2</v>
      </c>
      <c r="J2486">
        <v>650</v>
      </c>
      <c r="L2486" t="s">
        <v>2636</v>
      </c>
      <c r="M2486" t="s">
        <v>70</v>
      </c>
      <c r="N2486" t="s">
        <v>45</v>
      </c>
      <c r="O2486" s="6" t="str">
        <f>INDEX(lkp_Region,MATCH(tbl_Sales[[#This Row],[Suburb]],lkp_Suburb,0))</f>
        <v>Southern Metropolitan</v>
      </c>
      <c r="P2486" s="6">
        <f>MONTH(tbl_Sales[[#This Row],[Date]])</f>
        <v>7</v>
      </c>
      <c r="Q2486" s="6">
        <f>YEAR(tbl_Sales[[#This Row],[Date]])</f>
        <v>2016</v>
      </c>
    </row>
    <row r="2487" spans="1:17" x14ac:dyDescent="0.25">
      <c r="A2487" s="1">
        <v>42579</v>
      </c>
      <c r="B2487">
        <v>1082000</v>
      </c>
      <c r="C2487" t="s">
        <v>2</v>
      </c>
      <c r="D2487" t="s">
        <v>12429</v>
      </c>
      <c r="E2487" t="s">
        <v>10</v>
      </c>
      <c r="F2487">
        <v>3015</v>
      </c>
      <c r="G2487">
        <v>4</v>
      </c>
      <c r="H2487">
        <v>3</v>
      </c>
      <c r="I2487">
        <v>2</v>
      </c>
      <c r="J2487">
        <v>233</v>
      </c>
      <c r="K2487">
        <v>2011</v>
      </c>
      <c r="L2487" t="s">
        <v>2637</v>
      </c>
      <c r="M2487" t="s">
        <v>133</v>
      </c>
      <c r="N2487" t="s">
        <v>69</v>
      </c>
      <c r="O2487" s="6" t="str">
        <f>INDEX(lkp_Region,MATCH(tbl_Sales[[#This Row],[Suburb]],lkp_Suburb,0))</f>
        <v>Western Metropolitan</v>
      </c>
      <c r="P2487" s="6">
        <f>MONTH(tbl_Sales[[#This Row],[Date]])</f>
        <v>7</v>
      </c>
      <c r="Q2487" s="6">
        <f>YEAR(tbl_Sales[[#This Row],[Date]])</f>
        <v>2016</v>
      </c>
    </row>
    <row r="2488" spans="1:17" x14ac:dyDescent="0.25">
      <c r="A2488" s="1">
        <v>42579</v>
      </c>
      <c r="B2488">
        <v>1096000</v>
      </c>
      <c r="C2488" t="s">
        <v>13</v>
      </c>
      <c r="D2488" t="s">
        <v>12429</v>
      </c>
      <c r="E2488" t="s">
        <v>10</v>
      </c>
      <c r="F2488">
        <v>3204</v>
      </c>
      <c r="G2488">
        <v>3</v>
      </c>
      <c r="H2488">
        <v>2</v>
      </c>
      <c r="I2488">
        <v>2</v>
      </c>
      <c r="J2488">
        <v>292</v>
      </c>
      <c r="L2488" t="s">
        <v>2638</v>
      </c>
      <c r="M2488" t="s">
        <v>55</v>
      </c>
      <c r="N2488" t="s">
        <v>57</v>
      </c>
      <c r="O2488" s="6" t="str">
        <f>INDEX(lkp_Region,MATCH(tbl_Sales[[#This Row],[Suburb]],lkp_Suburb,0))</f>
        <v>Southern Metropolitan</v>
      </c>
      <c r="P2488" s="6">
        <f>MONTH(tbl_Sales[[#This Row],[Date]])</f>
        <v>7</v>
      </c>
      <c r="Q2488" s="6">
        <f>YEAR(tbl_Sales[[#This Row],[Date]])</f>
        <v>2016</v>
      </c>
    </row>
    <row r="2489" spans="1:17" x14ac:dyDescent="0.25">
      <c r="A2489" s="1">
        <v>42579</v>
      </c>
      <c r="B2489">
        <v>450000</v>
      </c>
      <c r="C2489" t="s">
        <v>13</v>
      </c>
      <c r="D2489" t="s">
        <v>12427</v>
      </c>
      <c r="E2489" t="s">
        <v>5</v>
      </c>
      <c r="F2489">
        <v>3071</v>
      </c>
      <c r="G2489">
        <v>2</v>
      </c>
      <c r="H2489">
        <v>1</v>
      </c>
      <c r="I2489">
        <v>1</v>
      </c>
      <c r="J2489">
        <v>335</v>
      </c>
      <c r="K2489">
        <v>1960</v>
      </c>
      <c r="L2489" t="s">
        <v>2639</v>
      </c>
      <c r="M2489" t="s">
        <v>60</v>
      </c>
      <c r="N2489" t="s">
        <v>62</v>
      </c>
      <c r="O2489" s="6" t="str">
        <f>INDEX(lkp_Region,MATCH(tbl_Sales[[#This Row],[Suburb]],lkp_Suburb,0))</f>
        <v>Northern Metropolitan</v>
      </c>
      <c r="P2489" s="6">
        <f>MONTH(tbl_Sales[[#This Row],[Date]])</f>
        <v>7</v>
      </c>
      <c r="Q2489" s="6">
        <f>YEAR(tbl_Sales[[#This Row],[Date]])</f>
        <v>2016</v>
      </c>
    </row>
    <row r="2490" spans="1:17" x14ac:dyDescent="0.25">
      <c r="A2490" s="1">
        <v>42579</v>
      </c>
      <c r="B2490">
        <v>601000</v>
      </c>
      <c r="C2490" t="s">
        <v>13</v>
      </c>
      <c r="D2490" t="s">
        <v>12427</v>
      </c>
      <c r="E2490" t="s">
        <v>10</v>
      </c>
      <c r="F2490">
        <v>3070</v>
      </c>
      <c r="G2490">
        <v>2</v>
      </c>
      <c r="H2490">
        <v>1</v>
      </c>
      <c r="I2490">
        <v>1</v>
      </c>
      <c r="J2490">
        <v>0</v>
      </c>
      <c r="L2490" t="s">
        <v>2640</v>
      </c>
      <c r="M2490" t="s">
        <v>271</v>
      </c>
      <c r="N2490" t="s">
        <v>62</v>
      </c>
      <c r="O2490" s="6" t="str">
        <f>INDEX(lkp_Region,MATCH(tbl_Sales[[#This Row],[Suburb]],lkp_Suburb,0))</f>
        <v>Northern Metropolitan</v>
      </c>
      <c r="P2490" s="6">
        <f>MONTH(tbl_Sales[[#This Row],[Date]])</f>
        <v>7</v>
      </c>
      <c r="Q2490" s="6">
        <f>YEAR(tbl_Sales[[#This Row],[Date]])</f>
        <v>2016</v>
      </c>
    </row>
    <row r="2491" spans="1:17" x14ac:dyDescent="0.25">
      <c r="A2491" s="1">
        <v>42579</v>
      </c>
      <c r="B2491">
        <v>1315000</v>
      </c>
      <c r="C2491" t="s">
        <v>2</v>
      </c>
      <c r="D2491" t="s">
        <v>12427</v>
      </c>
      <c r="E2491" t="s">
        <v>5</v>
      </c>
      <c r="F2491">
        <v>3102</v>
      </c>
      <c r="G2491">
        <v>4</v>
      </c>
      <c r="H2491">
        <v>2</v>
      </c>
      <c r="I2491">
        <v>2</v>
      </c>
      <c r="J2491">
        <v>458</v>
      </c>
      <c r="K2491">
        <v>1930</v>
      </c>
      <c r="L2491" t="s">
        <v>2223</v>
      </c>
      <c r="M2491" t="s">
        <v>297</v>
      </c>
      <c r="N2491" t="s">
        <v>101</v>
      </c>
      <c r="O2491" s="6" t="str">
        <f>INDEX(lkp_Region,MATCH(tbl_Sales[[#This Row],[Suburb]],lkp_Suburb,0))</f>
        <v>Southern Metropolitan</v>
      </c>
      <c r="P2491" s="6">
        <f>MONTH(tbl_Sales[[#This Row],[Date]])</f>
        <v>7</v>
      </c>
      <c r="Q2491" s="6">
        <f>YEAR(tbl_Sales[[#This Row],[Date]])</f>
        <v>2016</v>
      </c>
    </row>
    <row r="2492" spans="1:17" x14ac:dyDescent="0.25">
      <c r="A2492" s="1">
        <v>42579</v>
      </c>
      <c r="B2492">
        <v>1320000</v>
      </c>
      <c r="C2492" t="s">
        <v>2</v>
      </c>
      <c r="D2492" t="s">
        <v>12427</v>
      </c>
      <c r="E2492" t="s">
        <v>5</v>
      </c>
      <c r="F2492">
        <v>3147</v>
      </c>
      <c r="G2492">
        <v>3</v>
      </c>
      <c r="H2492">
        <v>1</v>
      </c>
      <c r="I2492">
        <v>2</v>
      </c>
      <c r="J2492">
        <v>1063</v>
      </c>
      <c r="L2492" t="s">
        <v>2641</v>
      </c>
      <c r="M2492" t="s">
        <v>206</v>
      </c>
      <c r="N2492" t="s">
        <v>101</v>
      </c>
      <c r="O2492" s="6" t="str">
        <f>INDEX(lkp_Region,MATCH(tbl_Sales[[#This Row],[Suburb]],lkp_Suburb,0))</f>
        <v>Southern Metropolitan</v>
      </c>
      <c r="P2492" s="6">
        <f>MONTH(tbl_Sales[[#This Row],[Date]])</f>
        <v>7</v>
      </c>
      <c r="Q2492" s="6">
        <f>YEAR(tbl_Sales[[#This Row],[Date]])</f>
        <v>2016</v>
      </c>
    </row>
    <row r="2493" spans="1:17" x14ac:dyDescent="0.25">
      <c r="A2493" s="1">
        <v>42579</v>
      </c>
      <c r="B2493">
        <v>1800000</v>
      </c>
      <c r="C2493" t="s">
        <v>2</v>
      </c>
      <c r="D2493" t="s">
        <v>12423</v>
      </c>
      <c r="E2493" t="s">
        <v>5</v>
      </c>
      <c r="F2493">
        <v>3122</v>
      </c>
      <c r="G2493">
        <v>4</v>
      </c>
      <c r="H2493">
        <v>2</v>
      </c>
      <c r="I2493">
        <v>4</v>
      </c>
      <c r="J2493">
        <v>601</v>
      </c>
      <c r="K2493">
        <v>1940</v>
      </c>
      <c r="L2493" t="s">
        <v>2642</v>
      </c>
      <c r="M2493" t="s">
        <v>461</v>
      </c>
      <c r="N2493" t="s">
        <v>101</v>
      </c>
      <c r="O2493" s="6" t="str">
        <f>INDEX(lkp_Region,MATCH(tbl_Sales[[#This Row],[Suburb]],lkp_Suburb,0))</f>
        <v>Southern Metropolitan</v>
      </c>
      <c r="P2493" s="6">
        <f>MONTH(tbl_Sales[[#This Row],[Date]])</f>
        <v>7</v>
      </c>
      <c r="Q2493" s="6">
        <f>YEAR(tbl_Sales[[#This Row],[Date]])</f>
        <v>2016</v>
      </c>
    </row>
    <row r="2494" spans="1:17" x14ac:dyDescent="0.25">
      <c r="A2494" s="1">
        <v>42579</v>
      </c>
      <c r="B2494">
        <v>3105000</v>
      </c>
      <c r="C2494" t="s">
        <v>2</v>
      </c>
      <c r="D2494" t="s">
        <v>12427</v>
      </c>
      <c r="E2494" t="s">
        <v>10</v>
      </c>
      <c r="F2494">
        <v>3186</v>
      </c>
      <c r="G2494">
        <v>5</v>
      </c>
      <c r="H2494">
        <v>2</v>
      </c>
      <c r="I2494">
        <v>2</v>
      </c>
      <c r="J2494">
        <v>1045</v>
      </c>
      <c r="K2494">
        <v>1930</v>
      </c>
      <c r="L2494" t="s">
        <v>2643</v>
      </c>
      <c r="M2494" t="s">
        <v>105</v>
      </c>
      <c r="N2494" t="s">
        <v>107</v>
      </c>
      <c r="O2494" s="6" t="str">
        <f>INDEX(lkp_Region,MATCH(tbl_Sales[[#This Row],[Suburb]],lkp_Suburb,0))</f>
        <v>Southern Metropolitan</v>
      </c>
      <c r="P2494" s="6">
        <f>MONTH(tbl_Sales[[#This Row],[Date]])</f>
        <v>7</v>
      </c>
      <c r="Q2494" s="6">
        <f>YEAR(tbl_Sales[[#This Row],[Date]])</f>
        <v>2016</v>
      </c>
    </row>
    <row r="2495" spans="1:17" x14ac:dyDescent="0.25">
      <c r="A2495" s="1">
        <v>42579</v>
      </c>
      <c r="B2495">
        <v>808000</v>
      </c>
      <c r="C2495" t="s">
        <v>2</v>
      </c>
      <c r="D2495" t="s">
        <v>12426</v>
      </c>
      <c r="E2495" t="s">
        <v>10</v>
      </c>
      <c r="F2495">
        <v>3087</v>
      </c>
      <c r="G2495">
        <v>3</v>
      </c>
      <c r="H2495">
        <v>2</v>
      </c>
      <c r="I2495">
        <v>2</v>
      </c>
      <c r="J2495">
        <v>265</v>
      </c>
      <c r="L2495" t="s">
        <v>2644</v>
      </c>
      <c r="M2495" t="s">
        <v>349</v>
      </c>
      <c r="N2495" t="s">
        <v>150</v>
      </c>
      <c r="O2495" s="6" t="str">
        <f>INDEX(lkp_Region,MATCH(tbl_Sales[[#This Row],[Suburb]],lkp_Suburb,0))</f>
        <v>Northern Metropolitan</v>
      </c>
      <c r="P2495" s="6">
        <f>MONTH(tbl_Sales[[#This Row],[Date]])</f>
        <v>7</v>
      </c>
      <c r="Q2495" s="6">
        <f>YEAR(tbl_Sales[[#This Row],[Date]])</f>
        <v>2016</v>
      </c>
    </row>
    <row r="2496" spans="1:17" x14ac:dyDescent="0.25">
      <c r="A2496" s="1">
        <v>42580</v>
      </c>
      <c r="B2496">
        <v>825000</v>
      </c>
      <c r="C2496" t="s">
        <v>51</v>
      </c>
      <c r="D2496" t="s">
        <v>12429</v>
      </c>
      <c r="E2496" t="s">
        <v>5</v>
      </c>
      <c r="F2496">
        <v>3068</v>
      </c>
      <c r="G2496">
        <v>3</v>
      </c>
      <c r="H2496">
        <v>3</v>
      </c>
      <c r="I2496">
        <v>1</v>
      </c>
      <c r="J2496">
        <v>67</v>
      </c>
      <c r="K2496">
        <v>2010</v>
      </c>
      <c r="L2496" t="s">
        <v>2645</v>
      </c>
      <c r="M2496" t="s">
        <v>323</v>
      </c>
      <c r="N2496" t="s">
        <v>8</v>
      </c>
      <c r="O2496" s="6" t="str">
        <f>INDEX(lkp_Region,MATCH(tbl_Sales[[#This Row],[Suburb]],lkp_Suburb,0))</f>
        <v>Northern Metropolitan</v>
      </c>
      <c r="P2496" s="6">
        <f>MONTH(tbl_Sales[[#This Row],[Date]])</f>
        <v>7</v>
      </c>
      <c r="Q2496" s="6">
        <f>YEAR(tbl_Sales[[#This Row],[Date]])</f>
        <v>2016</v>
      </c>
    </row>
    <row r="2497" spans="1:17" x14ac:dyDescent="0.25">
      <c r="A2497" s="1">
        <v>42580</v>
      </c>
      <c r="B2497">
        <v>471500</v>
      </c>
      <c r="C2497" t="s">
        <v>13</v>
      </c>
      <c r="D2497" t="s">
        <v>12427</v>
      </c>
      <c r="E2497" t="s">
        <v>10</v>
      </c>
      <c r="F2497">
        <v>3143</v>
      </c>
      <c r="G2497">
        <v>2</v>
      </c>
      <c r="H2497">
        <v>1</v>
      </c>
      <c r="I2497">
        <v>1</v>
      </c>
      <c r="J2497">
        <v>0</v>
      </c>
      <c r="K2497">
        <v>1980</v>
      </c>
      <c r="L2497" t="s">
        <v>2646</v>
      </c>
      <c r="M2497" t="s">
        <v>283</v>
      </c>
      <c r="N2497" t="s">
        <v>76</v>
      </c>
      <c r="O2497" s="6" t="str">
        <f>INDEX(lkp_Region,MATCH(tbl_Sales[[#This Row],[Suburb]],lkp_Suburb,0))</f>
        <v>Southern Metropolitan</v>
      </c>
      <c r="P2497" s="6">
        <f>MONTH(tbl_Sales[[#This Row],[Date]])</f>
        <v>7</v>
      </c>
      <c r="Q2497" s="6">
        <f>YEAR(tbl_Sales[[#This Row],[Date]])</f>
        <v>2016</v>
      </c>
    </row>
    <row r="2498" spans="1:17" x14ac:dyDescent="0.25">
      <c r="A2498" s="1">
        <v>42580</v>
      </c>
      <c r="B2498">
        <v>687000</v>
      </c>
      <c r="C2498" t="s">
        <v>13</v>
      </c>
      <c r="D2498" t="s">
        <v>12425</v>
      </c>
      <c r="E2498" t="s">
        <v>10</v>
      </c>
      <c r="F2498">
        <v>3141</v>
      </c>
      <c r="G2498">
        <v>1</v>
      </c>
      <c r="H2498">
        <v>1</v>
      </c>
      <c r="I2498">
        <v>2</v>
      </c>
      <c r="J2498">
        <v>0</v>
      </c>
      <c r="L2498" t="s">
        <v>2647</v>
      </c>
      <c r="M2498" t="s">
        <v>111</v>
      </c>
      <c r="N2498" t="s">
        <v>76</v>
      </c>
      <c r="O2498" s="6" t="str">
        <f>INDEX(lkp_Region,MATCH(tbl_Sales[[#This Row],[Suburb]],lkp_Suburb,0))</f>
        <v>Southern Metropolitan</v>
      </c>
      <c r="P2498" s="6">
        <f>MONTH(tbl_Sales[[#This Row],[Date]])</f>
        <v>7</v>
      </c>
      <c r="Q2498" s="6">
        <f>YEAR(tbl_Sales[[#This Row],[Date]])</f>
        <v>2016</v>
      </c>
    </row>
    <row r="2499" spans="1:17" x14ac:dyDescent="0.25">
      <c r="A2499" s="1">
        <v>42580</v>
      </c>
      <c r="B2499">
        <v>1072000</v>
      </c>
      <c r="C2499" t="s">
        <v>13</v>
      </c>
      <c r="D2499" t="s">
        <v>12425</v>
      </c>
      <c r="E2499" t="s">
        <v>10</v>
      </c>
      <c r="F2499">
        <v>3141</v>
      </c>
      <c r="G2499">
        <v>3</v>
      </c>
      <c r="H2499">
        <v>1</v>
      </c>
      <c r="I2499">
        <v>0</v>
      </c>
      <c r="J2499">
        <v>0</v>
      </c>
      <c r="L2499" t="s">
        <v>2648</v>
      </c>
      <c r="M2499" t="s">
        <v>111</v>
      </c>
      <c r="N2499" t="s">
        <v>76</v>
      </c>
      <c r="O2499" s="6" t="str">
        <f>INDEX(lkp_Region,MATCH(tbl_Sales[[#This Row],[Suburb]],lkp_Suburb,0))</f>
        <v>Southern Metropolitan</v>
      </c>
      <c r="P2499" s="6">
        <f>MONTH(tbl_Sales[[#This Row],[Date]])</f>
        <v>7</v>
      </c>
      <c r="Q2499" s="6">
        <f>YEAR(tbl_Sales[[#This Row],[Date]])</f>
        <v>2016</v>
      </c>
    </row>
    <row r="2500" spans="1:17" x14ac:dyDescent="0.25">
      <c r="A2500" s="1">
        <v>42580</v>
      </c>
      <c r="B2500">
        <v>690000</v>
      </c>
      <c r="C2500" t="s">
        <v>13</v>
      </c>
      <c r="D2500" t="s">
        <v>12431</v>
      </c>
      <c r="E2500" t="s">
        <v>5</v>
      </c>
      <c r="F2500">
        <v>3205</v>
      </c>
      <c r="G2500">
        <v>2</v>
      </c>
      <c r="H2500">
        <v>2</v>
      </c>
      <c r="I2500">
        <v>2</v>
      </c>
      <c r="J2500">
        <v>0</v>
      </c>
      <c r="L2500" t="s">
        <v>2649</v>
      </c>
      <c r="M2500" t="s">
        <v>185</v>
      </c>
      <c r="N2500" t="s">
        <v>26</v>
      </c>
      <c r="O2500" s="6" t="str">
        <f>INDEX(lkp_Region,MATCH(tbl_Sales[[#This Row],[Suburb]],lkp_Suburb,0))</f>
        <v>Southern Metropolitan</v>
      </c>
      <c r="P2500" s="6">
        <f>MONTH(tbl_Sales[[#This Row],[Date]])</f>
        <v>7</v>
      </c>
      <c r="Q2500" s="6">
        <f>YEAR(tbl_Sales[[#This Row],[Date]])</f>
        <v>2016</v>
      </c>
    </row>
    <row r="2501" spans="1:17" x14ac:dyDescent="0.25">
      <c r="A2501" s="1">
        <v>42580</v>
      </c>
      <c r="B2501">
        <v>1100000</v>
      </c>
      <c r="C2501" t="s">
        <v>13</v>
      </c>
      <c r="D2501" t="s">
        <v>12427</v>
      </c>
      <c r="E2501" t="s">
        <v>10</v>
      </c>
      <c r="F2501">
        <v>3207</v>
      </c>
      <c r="G2501">
        <v>2</v>
      </c>
      <c r="H2501">
        <v>2</v>
      </c>
      <c r="I2501">
        <v>1</v>
      </c>
      <c r="J2501">
        <v>0</v>
      </c>
      <c r="L2501" t="s">
        <v>2650</v>
      </c>
      <c r="M2501" t="s">
        <v>24</v>
      </c>
      <c r="N2501" t="s">
        <v>26</v>
      </c>
      <c r="O2501" s="6" t="str">
        <f>INDEX(lkp_Region,MATCH(tbl_Sales[[#This Row],[Suburb]],lkp_Suburb,0))</f>
        <v>Southern Metropolitan</v>
      </c>
      <c r="P2501" s="6">
        <f>MONTH(tbl_Sales[[#This Row],[Date]])</f>
        <v>7</v>
      </c>
      <c r="Q2501" s="6">
        <f>YEAR(tbl_Sales[[#This Row],[Date]])</f>
        <v>2016</v>
      </c>
    </row>
    <row r="2502" spans="1:17" x14ac:dyDescent="0.25">
      <c r="A2502" s="1">
        <v>42580</v>
      </c>
      <c r="B2502">
        <v>650000</v>
      </c>
      <c r="C2502" t="s">
        <v>2</v>
      </c>
      <c r="D2502" t="s">
        <v>12423</v>
      </c>
      <c r="E2502" t="s">
        <v>10</v>
      </c>
      <c r="F2502">
        <v>3046</v>
      </c>
      <c r="G2502">
        <v>4</v>
      </c>
      <c r="H2502">
        <v>1</v>
      </c>
      <c r="I2502">
        <v>4</v>
      </c>
      <c r="J2502">
        <v>588</v>
      </c>
      <c r="L2502" t="s">
        <v>2651</v>
      </c>
      <c r="M2502" t="s">
        <v>391</v>
      </c>
      <c r="N2502" t="s">
        <v>18</v>
      </c>
      <c r="O2502" s="6" t="str">
        <f>INDEX(lkp_Region,MATCH(tbl_Sales[[#This Row],[Suburb]],lkp_Suburb,0))</f>
        <v>Northern Metropolitan</v>
      </c>
      <c r="P2502" s="6">
        <f>MONTH(tbl_Sales[[#This Row],[Date]])</f>
        <v>7</v>
      </c>
      <c r="Q2502" s="6">
        <f>YEAR(tbl_Sales[[#This Row],[Date]])</f>
        <v>2016</v>
      </c>
    </row>
    <row r="2503" spans="1:17" x14ac:dyDescent="0.25">
      <c r="A2503" s="1">
        <v>42580</v>
      </c>
      <c r="B2503">
        <v>660000</v>
      </c>
      <c r="C2503" t="s">
        <v>2</v>
      </c>
      <c r="D2503" t="s">
        <v>12423</v>
      </c>
      <c r="E2503" t="s">
        <v>10</v>
      </c>
      <c r="F2503">
        <v>3046</v>
      </c>
      <c r="G2503">
        <v>3</v>
      </c>
      <c r="H2503">
        <v>1</v>
      </c>
      <c r="I2503">
        <v>2</v>
      </c>
      <c r="J2503">
        <v>657</v>
      </c>
      <c r="K2503">
        <v>1950</v>
      </c>
      <c r="L2503" t="s">
        <v>2652</v>
      </c>
      <c r="M2503" t="s">
        <v>78</v>
      </c>
      <c r="N2503" t="s">
        <v>18</v>
      </c>
      <c r="O2503" s="6" t="str">
        <f>INDEX(lkp_Region,MATCH(tbl_Sales[[#This Row],[Suburb]],lkp_Suburb,0))</f>
        <v>Northern Metropolitan</v>
      </c>
      <c r="P2503" s="6">
        <f>MONTH(tbl_Sales[[#This Row],[Date]])</f>
        <v>7</v>
      </c>
      <c r="Q2503" s="6">
        <f>YEAR(tbl_Sales[[#This Row],[Date]])</f>
        <v>2016</v>
      </c>
    </row>
    <row r="2504" spans="1:17" x14ac:dyDescent="0.25">
      <c r="A2504" s="1">
        <v>42580</v>
      </c>
      <c r="B2504">
        <v>587134</v>
      </c>
      <c r="C2504" t="s">
        <v>13</v>
      </c>
      <c r="D2504" t="s">
        <v>12429</v>
      </c>
      <c r="E2504" t="s">
        <v>5</v>
      </c>
      <c r="F2504">
        <v>3051</v>
      </c>
      <c r="G2504">
        <v>2</v>
      </c>
      <c r="H2504">
        <v>1</v>
      </c>
      <c r="I2504">
        <v>1</v>
      </c>
      <c r="J2504">
        <v>0</v>
      </c>
      <c r="K2504">
        <v>1970</v>
      </c>
      <c r="L2504" t="s">
        <v>2653</v>
      </c>
      <c r="M2504" t="s">
        <v>915</v>
      </c>
      <c r="N2504" t="s">
        <v>88</v>
      </c>
      <c r="O2504" s="6" t="str">
        <f>INDEX(lkp_Region,MATCH(tbl_Sales[[#This Row],[Suburb]],lkp_Suburb,0))</f>
        <v>Northern Metropolitan</v>
      </c>
      <c r="P2504" s="6">
        <f>MONTH(tbl_Sales[[#This Row],[Date]])</f>
        <v>7</v>
      </c>
      <c r="Q2504" s="6">
        <f>YEAR(tbl_Sales[[#This Row],[Date]])</f>
        <v>2016</v>
      </c>
    </row>
    <row r="2505" spans="1:17" x14ac:dyDescent="0.25">
      <c r="A2505" s="1">
        <v>42580</v>
      </c>
      <c r="B2505">
        <v>813000</v>
      </c>
      <c r="C2505" t="s">
        <v>2</v>
      </c>
      <c r="D2505" t="s">
        <v>12429</v>
      </c>
      <c r="E2505" t="s">
        <v>10</v>
      </c>
      <c r="F2505">
        <v>3165</v>
      </c>
      <c r="G2505">
        <v>2</v>
      </c>
      <c r="H2505">
        <v>1</v>
      </c>
      <c r="I2505">
        <v>1</v>
      </c>
      <c r="J2505">
        <v>306</v>
      </c>
      <c r="L2505" t="s">
        <v>2654</v>
      </c>
      <c r="M2505" t="s">
        <v>138</v>
      </c>
      <c r="N2505" t="s">
        <v>57</v>
      </c>
      <c r="O2505" s="6" t="str">
        <f>INDEX(lkp_Region,MATCH(tbl_Sales[[#This Row],[Suburb]],lkp_Suburb,0))</f>
        <v>Southern Metropolitan</v>
      </c>
      <c r="P2505" s="6">
        <f>MONTH(tbl_Sales[[#This Row],[Date]])</f>
        <v>7</v>
      </c>
      <c r="Q2505" s="6">
        <f>YEAR(tbl_Sales[[#This Row],[Date]])</f>
        <v>2016</v>
      </c>
    </row>
    <row r="2506" spans="1:17" x14ac:dyDescent="0.25">
      <c r="A2506" s="1">
        <v>42580</v>
      </c>
      <c r="B2506">
        <v>600000</v>
      </c>
      <c r="C2506" t="s">
        <v>13</v>
      </c>
      <c r="D2506" t="s">
        <v>12423</v>
      </c>
      <c r="E2506" t="s">
        <v>5</v>
      </c>
      <c r="F2506">
        <v>3127</v>
      </c>
      <c r="G2506">
        <v>2</v>
      </c>
      <c r="H2506">
        <v>1</v>
      </c>
      <c r="I2506">
        <v>1</v>
      </c>
      <c r="J2506">
        <v>101</v>
      </c>
      <c r="K2506">
        <v>1975</v>
      </c>
      <c r="L2506" t="s">
        <v>2655</v>
      </c>
      <c r="M2506" t="s">
        <v>11</v>
      </c>
      <c r="N2506" t="s">
        <v>101</v>
      </c>
      <c r="O2506" s="6" t="str">
        <f>INDEX(lkp_Region,MATCH(tbl_Sales[[#This Row],[Suburb]],lkp_Suburb,0))</f>
        <v>Southern Metropolitan</v>
      </c>
      <c r="P2506" s="6">
        <f>MONTH(tbl_Sales[[#This Row],[Date]])</f>
        <v>7</v>
      </c>
      <c r="Q2506" s="6">
        <f>YEAR(tbl_Sales[[#This Row],[Date]])</f>
        <v>2016</v>
      </c>
    </row>
    <row r="2507" spans="1:17" x14ac:dyDescent="0.25">
      <c r="A2507" s="1">
        <v>42580</v>
      </c>
      <c r="B2507">
        <v>1312000</v>
      </c>
      <c r="C2507" t="s">
        <v>2</v>
      </c>
      <c r="D2507" t="s">
        <v>12433</v>
      </c>
      <c r="E2507" t="s">
        <v>5</v>
      </c>
      <c r="F2507">
        <v>3101</v>
      </c>
      <c r="G2507">
        <v>4</v>
      </c>
      <c r="H2507">
        <v>2</v>
      </c>
      <c r="I2507">
        <v>1</v>
      </c>
      <c r="J2507">
        <v>687</v>
      </c>
      <c r="K2507">
        <v>1955</v>
      </c>
      <c r="L2507" t="s">
        <v>2656</v>
      </c>
      <c r="M2507" t="s">
        <v>145</v>
      </c>
      <c r="N2507" t="s">
        <v>101</v>
      </c>
      <c r="O2507" s="6" t="str">
        <f>INDEX(lkp_Region,MATCH(tbl_Sales[[#This Row],[Suburb]],lkp_Suburb,0))</f>
        <v>Southern Metropolitan</v>
      </c>
      <c r="P2507" s="6">
        <f>MONTH(tbl_Sales[[#This Row],[Date]])</f>
        <v>7</v>
      </c>
      <c r="Q2507" s="6">
        <f>YEAR(tbl_Sales[[#This Row],[Date]])</f>
        <v>2016</v>
      </c>
    </row>
    <row r="2508" spans="1:17" x14ac:dyDescent="0.25">
      <c r="A2508" s="1">
        <v>42580</v>
      </c>
      <c r="B2508">
        <v>1735000</v>
      </c>
      <c r="C2508" t="s">
        <v>2</v>
      </c>
      <c r="D2508" t="s">
        <v>12428</v>
      </c>
      <c r="E2508" t="s">
        <v>10</v>
      </c>
      <c r="F2508">
        <v>3146</v>
      </c>
      <c r="G2508">
        <v>3</v>
      </c>
      <c r="H2508">
        <v>2</v>
      </c>
      <c r="I2508">
        <v>3</v>
      </c>
      <c r="J2508">
        <v>680</v>
      </c>
      <c r="K2508">
        <v>1935</v>
      </c>
      <c r="L2508" t="s">
        <v>2657</v>
      </c>
      <c r="M2508" t="s">
        <v>102</v>
      </c>
      <c r="N2508" t="s">
        <v>101</v>
      </c>
      <c r="O2508" s="6" t="str">
        <f>INDEX(lkp_Region,MATCH(tbl_Sales[[#This Row],[Suburb]],lkp_Suburb,0))</f>
        <v>Southern Metropolitan</v>
      </c>
      <c r="P2508" s="6">
        <f>MONTH(tbl_Sales[[#This Row],[Date]])</f>
        <v>7</v>
      </c>
      <c r="Q2508" s="6">
        <f>YEAR(tbl_Sales[[#This Row],[Date]])</f>
        <v>2016</v>
      </c>
    </row>
    <row r="2509" spans="1:17" x14ac:dyDescent="0.25">
      <c r="A2509" s="1">
        <v>42580</v>
      </c>
      <c r="B2509">
        <v>1920000</v>
      </c>
      <c r="C2509" t="s">
        <v>2</v>
      </c>
      <c r="D2509" t="s">
        <v>12429</v>
      </c>
      <c r="E2509" t="s">
        <v>5</v>
      </c>
      <c r="F2509">
        <v>3123</v>
      </c>
      <c r="G2509">
        <v>4</v>
      </c>
      <c r="H2509">
        <v>2</v>
      </c>
      <c r="I2509">
        <v>2</v>
      </c>
      <c r="J2509">
        <v>749</v>
      </c>
      <c r="L2509" t="s">
        <v>2658</v>
      </c>
      <c r="M2509" t="s">
        <v>230</v>
      </c>
      <c r="N2509" t="s">
        <v>101</v>
      </c>
      <c r="O2509" s="6" t="str">
        <f>INDEX(lkp_Region,MATCH(tbl_Sales[[#This Row],[Suburb]],lkp_Suburb,0))</f>
        <v>Southern Metropolitan</v>
      </c>
      <c r="P2509" s="6">
        <f>MONTH(tbl_Sales[[#This Row],[Date]])</f>
        <v>7</v>
      </c>
      <c r="Q2509" s="6">
        <f>YEAR(tbl_Sales[[#This Row],[Date]])</f>
        <v>2016</v>
      </c>
    </row>
    <row r="2510" spans="1:17" x14ac:dyDescent="0.25">
      <c r="A2510" s="1">
        <v>42580</v>
      </c>
      <c r="B2510">
        <v>2490000</v>
      </c>
      <c r="C2510" t="s">
        <v>2</v>
      </c>
      <c r="D2510" t="s">
        <v>12427</v>
      </c>
      <c r="E2510" t="s">
        <v>10</v>
      </c>
      <c r="F2510">
        <v>3102</v>
      </c>
      <c r="G2510">
        <v>4</v>
      </c>
      <c r="H2510">
        <v>2</v>
      </c>
      <c r="I2510">
        <v>2</v>
      </c>
      <c r="J2510">
        <v>712</v>
      </c>
      <c r="L2510" t="s">
        <v>2659</v>
      </c>
      <c r="M2510" t="s">
        <v>297</v>
      </c>
      <c r="N2510" t="s">
        <v>101</v>
      </c>
      <c r="O2510" s="6" t="str">
        <f>INDEX(lkp_Region,MATCH(tbl_Sales[[#This Row],[Suburb]],lkp_Suburb,0))</f>
        <v>Southern Metropolitan</v>
      </c>
      <c r="P2510" s="6">
        <f>MONTH(tbl_Sales[[#This Row],[Date]])</f>
        <v>7</v>
      </c>
      <c r="Q2510" s="6">
        <f>YEAR(tbl_Sales[[#This Row],[Date]])</f>
        <v>2016</v>
      </c>
    </row>
    <row r="2511" spans="1:17" x14ac:dyDescent="0.25">
      <c r="A2511" s="1">
        <v>42580</v>
      </c>
      <c r="B2511">
        <v>1600000</v>
      </c>
      <c r="C2511" t="s">
        <v>2</v>
      </c>
      <c r="D2511" t="s">
        <v>12433</v>
      </c>
      <c r="E2511" t="s">
        <v>5</v>
      </c>
      <c r="F2511">
        <v>3186</v>
      </c>
      <c r="G2511">
        <v>3</v>
      </c>
      <c r="H2511">
        <v>2</v>
      </c>
      <c r="I2511">
        <v>2</v>
      </c>
      <c r="J2511">
        <v>266</v>
      </c>
      <c r="K2511">
        <v>2000</v>
      </c>
      <c r="L2511" t="s">
        <v>2660</v>
      </c>
      <c r="M2511" t="s">
        <v>105</v>
      </c>
      <c r="N2511" t="s">
        <v>107</v>
      </c>
      <c r="O2511" s="6" t="str">
        <f>INDEX(lkp_Region,MATCH(tbl_Sales[[#This Row],[Suburb]],lkp_Suburb,0))</f>
        <v>Southern Metropolitan</v>
      </c>
      <c r="P2511" s="6">
        <f>MONTH(tbl_Sales[[#This Row],[Date]])</f>
        <v>7</v>
      </c>
      <c r="Q2511" s="6">
        <f>YEAR(tbl_Sales[[#This Row],[Date]])</f>
        <v>2016</v>
      </c>
    </row>
    <row r="2512" spans="1:17" x14ac:dyDescent="0.25">
      <c r="A2512" s="1">
        <v>42580</v>
      </c>
      <c r="B2512">
        <v>1635000</v>
      </c>
      <c r="C2512" t="s">
        <v>2</v>
      </c>
      <c r="D2512" t="s">
        <v>12429</v>
      </c>
      <c r="E2512" t="s">
        <v>10</v>
      </c>
      <c r="F2512">
        <v>3186</v>
      </c>
      <c r="G2512">
        <v>3</v>
      </c>
      <c r="H2512">
        <v>1</v>
      </c>
      <c r="I2512">
        <v>2</v>
      </c>
      <c r="J2512">
        <v>366</v>
      </c>
      <c r="K2512">
        <v>1920</v>
      </c>
      <c r="L2512" t="s">
        <v>2661</v>
      </c>
      <c r="M2512" t="s">
        <v>105</v>
      </c>
      <c r="N2512" t="s">
        <v>107</v>
      </c>
      <c r="O2512" s="6" t="str">
        <f>INDEX(lkp_Region,MATCH(tbl_Sales[[#This Row],[Suburb]],lkp_Suburb,0))</f>
        <v>Southern Metropolitan</v>
      </c>
      <c r="P2512" s="6">
        <f>MONTH(tbl_Sales[[#This Row],[Date]])</f>
        <v>7</v>
      </c>
      <c r="Q2512" s="6">
        <f>YEAR(tbl_Sales[[#This Row],[Date]])</f>
        <v>2016</v>
      </c>
    </row>
    <row r="2513" spans="1:17" x14ac:dyDescent="0.25">
      <c r="A2513" s="1">
        <v>42580</v>
      </c>
      <c r="B2513">
        <v>758000</v>
      </c>
      <c r="C2513" t="s">
        <v>2</v>
      </c>
      <c r="D2513" t="s">
        <v>12423</v>
      </c>
      <c r="E2513" t="s">
        <v>10</v>
      </c>
      <c r="F2513">
        <v>3081</v>
      </c>
      <c r="G2513">
        <v>4</v>
      </c>
      <c r="H2513">
        <v>1</v>
      </c>
      <c r="I2513">
        <v>1</v>
      </c>
      <c r="J2513">
        <v>632</v>
      </c>
      <c r="K2513">
        <v>1955</v>
      </c>
      <c r="L2513" t="s">
        <v>2662</v>
      </c>
      <c r="M2513" t="s">
        <v>148</v>
      </c>
      <c r="N2513" t="s">
        <v>150</v>
      </c>
      <c r="O2513" s="6" t="str">
        <f>INDEX(lkp_Region,MATCH(tbl_Sales[[#This Row],[Suburb]],lkp_Suburb,0))</f>
        <v>Eastern Metropolitan</v>
      </c>
      <c r="P2513" s="6">
        <f>MONTH(tbl_Sales[[#This Row],[Date]])</f>
        <v>7</v>
      </c>
      <c r="Q2513" s="6">
        <f>YEAR(tbl_Sales[[#This Row],[Date]])</f>
        <v>2016</v>
      </c>
    </row>
    <row r="2514" spans="1:17" x14ac:dyDescent="0.25">
      <c r="A2514" s="1">
        <v>42580</v>
      </c>
      <c r="B2514">
        <v>1101500</v>
      </c>
      <c r="C2514" t="s">
        <v>2</v>
      </c>
      <c r="D2514" t="s">
        <v>12427</v>
      </c>
      <c r="E2514" t="s">
        <v>10</v>
      </c>
      <c r="F2514">
        <v>3084</v>
      </c>
      <c r="G2514">
        <v>5</v>
      </c>
      <c r="H2514">
        <v>2</v>
      </c>
      <c r="I2514">
        <v>1</v>
      </c>
      <c r="J2514">
        <v>629</v>
      </c>
      <c r="K2514">
        <v>1960</v>
      </c>
      <c r="L2514" t="s">
        <v>2663</v>
      </c>
      <c r="M2514" t="s">
        <v>235</v>
      </c>
      <c r="N2514" t="s">
        <v>150</v>
      </c>
      <c r="O2514" s="6" t="str">
        <f>INDEX(lkp_Region,MATCH(tbl_Sales[[#This Row],[Suburb]],lkp_Suburb,0))</f>
        <v>Eastern Metropolitan</v>
      </c>
      <c r="P2514" s="6">
        <f>MONTH(tbl_Sales[[#This Row],[Date]])</f>
        <v>7</v>
      </c>
      <c r="Q2514" s="6">
        <f>YEAR(tbl_Sales[[#This Row],[Date]])</f>
        <v>2016</v>
      </c>
    </row>
    <row r="2515" spans="1:17" x14ac:dyDescent="0.25">
      <c r="A2515" s="1">
        <v>42581</v>
      </c>
      <c r="B2515">
        <v>640000</v>
      </c>
      <c r="C2515" t="s">
        <v>51</v>
      </c>
      <c r="D2515" t="s">
        <v>12423</v>
      </c>
      <c r="E2515" t="s">
        <v>5</v>
      </c>
      <c r="F2515">
        <v>3068</v>
      </c>
      <c r="G2515">
        <v>2</v>
      </c>
      <c r="H2515">
        <v>1</v>
      </c>
      <c r="I2515">
        <v>1</v>
      </c>
      <c r="J2515">
        <v>0</v>
      </c>
      <c r="L2515" t="s">
        <v>2664</v>
      </c>
      <c r="M2515" t="s">
        <v>323</v>
      </c>
      <c r="N2515" t="s">
        <v>8</v>
      </c>
      <c r="O2515" s="6" t="str">
        <f>INDEX(lkp_Region,MATCH(tbl_Sales[[#This Row],[Suburb]],lkp_Suburb,0))</f>
        <v>Northern Metropolitan</v>
      </c>
      <c r="P2515" s="6">
        <f>MONTH(tbl_Sales[[#This Row],[Date]])</f>
        <v>7</v>
      </c>
      <c r="Q2515" s="6">
        <f>YEAR(tbl_Sales[[#This Row],[Date]])</f>
        <v>2016</v>
      </c>
    </row>
    <row r="2516" spans="1:17" x14ac:dyDescent="0.25">
      <c r="A2516" s="1">
        <v>42581</v>
      </c>
      <c r="B2516">
        <v>330000</v>
      </c>
      <c r="C2516" t="s">
        <v>13</v>
      </c>
      <c r="D2516" t="s">
        <v>12424</v>
      </c>
      <c r="E2516" t="s">
        <v>5</v>
      </c>
      <c r="F2516">
        <v>3141</v>
      </c>
      <c r="G2516">
        <v>1</v>
      </c>
      <c r="H2516">
        <v>1</v>
      </c>
      <c r="I2516">
        <v>1</v>
      </c>
      <c r="J2516">
        <v>0</v>
      </c>
      <c r="K2516">
        <v>2011</v>
      </c>
      <c r="L2516" t="s">
        <v>2665</v>
      </c>
      <c r="M2516" t="s">
        <v>111</v>
      </c>
      <c r="N2516" t="s">
        <v>76</v>
      </c>
      <c r="O2516" s="6" t="str">
        <f>INDEX(lkp_Region,MATCH(tbl_Sales[[#This Row],[Suburb]],lkp_Suburb,0))</f>
        <v>Southern Metropolitan</v>
      </c>
      <c r="P2516" s="6">
        <f>MONTH(tbl_Sales[[#This Row],[Date]])</f>
        <v>7</v>
      </c>
      <c r="Q2516" s="6">
        <f>YEAR(tbl_Sales[[#This Row],[Date]])</f>
        <v>2016</v>
      </c>
    </row>
    <row r="2517" spans="1:17" x14ac:dyDescent="0.25">
      <c r="A2517" s="1">
        <v>42581</v>
      </c>
      <c r="B2517">
        <v>2050000</v>
      </c>
      <c r="C2517" t="s">
        <v>51</v>
      </c>
      <c r="D2517" t="s">
        <v>12427</v>
      </c>
      <c r="E2517" t="s">
        <v>10</v>
      </c>
      <c r="F2517">
        <v>3142</v>
      </c>
      <c r="G2517">
        <v>3</v>
      </c>
      <c r="H2517">
        <v>2</v>
      </c>
      <c r="I2517">
        <v>2</v>
      </c>
      <c r="J2517">
        <v>339</v>
      </c>
      <c r="L2517" t="s">
        <v>2666</v>
      </c>
      <c r="M2517" t="s">
        <v>109</v>
      </c>
      <c r="N2517" t="s">
        <v>76</v>
      </c>
      <c r="O2517" s="6" t="str">
        <f>INDEX(lkp_Region,MATCH(tbl_Sales[[#This Row],[Suburb]],lkp_Suburb,0))</f>
        <v>Southern Metropolitan</v>
      </c>
      <c r="P2517" s="6">
        <f>MONTH(tbl_Sales[[#This Row],[Date]])</f>
        <v>7</v>
      </c>
      <c r="Q2517" s="6">
        <f>YEAR(tbl_Sales[[#This Row],[Date]])</f>
        <v>2016</v>
      </c>
    </row>
    <row r="2518" spans="1:17" x14ac:dyDescent="0.25">
      <c r="A2518" s="1">
        <v>42581</v>
      </c>
      <c r="B2518">
        <v>4000000</v>
      </c>
      <c r="C2518" t="s">
        <v>2</v>
      </c>
      <c r="D2518" t="s">
        <v>12429</v>
      </c>
      <c r="E2518" t="s">
        <v>5</v>
      </c>
      <c r="F2518">
        <v>3142</v>
      </c>
      <c r="G2518">
        <v>4</v>
      </c>
      <c r="H2518">
        <v>2</v>
      </c>
      <c r="I2518">
        <v>2</v>
      </c>
      <c r="J2518">
        <v>632</v>
      </c>
      <c r="L2518" t="s">
        <v>2667</v>
      </c>
      <c r="M2518" t="s">
        <v>109</v>
      </c>
      <c r="N2518" t="s">
        <v>76</v>
      </c>
      <c r="O2518" s="6" t="str">
        <f>INDEX(lkp_Region,MATCH(tbl_Sales[[#This Row],[Suburb]],lkp_Suburb,0))</f>
        <v>Southern Metropolitan</v>
      </c>
      <c r="P2518" s="6">
        <f>MONTH(tbl_Sales[[#This Row],[Date]])</f>
        <v>7</v>
      </c>
      <c r="Q2518" s="6">
        <f>YEAR(tbl_Sales[[#This Row],[Date]])</f>
        <v>2016</v>
      </c>
    </row>
    <row r="2519" spans="1:17" x14ac:dyDescent="0.25">
      <c r="A2519" s="1">
        <v>42581</v>
      </c>
      <c r="B2519">
        <v>572500</v>
      </c>
      <c r="C2519" t="s">
        <v>13</v>
      </c>
      <c r="D2519" t="s">
        <v>12425</v>
      </c>
      <c r="E2519" t="s">
        <v>5</v>
      </c>
      <c r="F2519">
        <v>3184</v>
      </c>
      <c r="G2519">
        <v>2</v>
      </c>
      <c r="H2519">
        <v>2</v>
      </c>
      <c r="I2519">
        <v>1</v>
      </c>
      <c r="J2519">
        <v>1307</v>
      </c>
      <c r="K2519">
        <v>1960</v>
      </c>
      <c r="L2519" t="s">
        <v>2668</v>
      </c>
      <c r="M2519" t="s">
        <v>58</v>
      </c>
      <c r="N2519" t="s">
        <v>26</v>
      </c>
      <c r="O2519" s="6" t="str">
        <f>INDEX(lkp_Region,MATCH(tbl_Sales[[#This Row],[Suburb]],lkp_Suburb,0))</f>
        <v>Southern Metropolitan</v>
      </c>
      <c r="P2519" s="6">
        <f>MONTH(tbl_Sales[[#This Row],[Date]])</f>
        <v>7</v>
      </c>
      <c r="Q2519" s="6">
        <f>YEAR(tbl_Sales[[#This Row],[Date]])</f>
        <v>2016</v>
      </c>
    </row>
    <row r="2520" spans="1:17" x14ac:dyDescent="0.25">
      <c r="A2520" s="1">
        <v>42581</v>
      </c>
      <c r="B2520">
        <v>623000</v>
      </c>
      <c r="C2520" t="s">
        <v>13</v>
      </c>
      <c r="D2520" t="s">
        <v>12430</v>
      </c>
      <c r="E2520" t="s">
        <v>10</v>
      </c>
      <c r="F2520">
        <v>3181</v>
      </c>
      <c r="G2520">
        <v>2</v>
      </c>
      <c r="H2520">
        <v>1</v>
      </c>
      <c r="I2520">
        <v>1</v>
      </c>
      <c r="J2520">
        <v>0</v>
      </c>
      <c r="K2520">
        <v>1963</v>
      </c>
      <c r="L2520" t="s">
        <v>2669</v>
      </c>
      <c r="M2520" t="s">
        <v>431</v>
      </c>
      <c r="N2520" t="s">
        <v>26</v>
      </c>
      <c r="O2520" s="6" t="str">
        <f>INDEX(lkp_Region,MATCH(tbl_Sales[[#This Row],[Suburb]],lkp_Suburb,0))</f>
        <v>Southern Metropolitan</v>
      </c>
      <c r="P2520" s="6">
        <f>MONTH(tbl_Sales[[#This Row],[Date]])</f>
        <v>7</v>
      </c>
      <c r="Q2520" s="6">
        <f>YEAR(tbl_Sales[[#This Row],[Date]])</f>
        <v>2016</v>
      </c>
    </row>
    <row r="2521" spans="1:17" x14ac:dyDescent="0.25">
      <c r="A2521" s="1">
        <v>42581</v>
      </c>
      <c r="B2521">
        <v>875000</v>
      </c>
      <c r="C2521" t="s">
        <v>13</v>
      </c>
      <c r="D2521" t="s">
        <v>12429</v>
      </c>
      <c r="E2521" t="s">
        <v>5</v>
      </c>
      <c r="F2521">
        <v>3184</v>
      </c>
      <c r="G2521">
        <v>2</v>
      </c>
      <c r="H2521">
        <v>1</v>
      </c>
      <c r="I2521">
        <v>1</v>
      </c>
      <c r="J2521">
        <v>0</v>
      </c>
      <c r="K2521">
        <v>1930</v>
      </c>
      <c r="L2521" t="s">
        <v>2670</v>
      </c>
      <c r="M2521" t="s">
        <v>58</v>
      </c>
      <c r="N2521" t="s">
        <v>26</v>
      </c>
      <c r="O2521" s="6" t="str">
        <f>INDEX(lkp_Region,MATCH(tbl_Sales[[#This Row],[Suburb]],lkp_Suburb,0))</f>
        <v>Southern Metropolitan</v>
      </c>
      <c r="P2521" s="6">
        <f>MONTH(tbl_Sales[[#This Row],[Date]])</f>
        <v>7</v>
      </c>
      <c r="Q2521" s="6">
        <f>YEAR(tbl_Sales[[#This Row],[Date]])</f>
        <v>2016</v>
      </c>
    </row>
    <row r="2522" spans="1:17" x14ac:dyDescent="0.25">
      <c r="A2522" s="1">
        <v>42581</v>
      </c>
      <c r="B2522">
        <v>916000</v>
      </c>
      <c r="C2522" t="s">
        <v>2</v>
      </c>
      <c r="D2522" t="s">
        <v>12427</v>
      </c>
      <c r="E2522" t="s">
        <v>10</v>
      </c>
      <c r="F2522">
        <v>3056</v>
      </c>
      <c r="G2522">
        <v>2</v>
      </c>
      <c r="H2522">
        <v>1</v>
      </c>
      <c r="I2522">
        <v>0</v>
      </c>
      <c r="J2522">
        <v>1328</v>
      </c>
      <c r="K2522">
        <v>1890</v>
      </c>
      <c r="L2522" t="s">
        <v>2671</v>
      </c>
      <c r="M2522" t="s">
        <v>117</v>
      </c>
      <c r="N2522" t="s">
        <v>18</v>
      </c>
      <c r="O2522" s="6" t="str">
        <f>INDEX(lkp_Region,MATCH(tbl_Sales[[#This Row],[Suburb]],lkp_Suburb,0))</f>
        <v>Northern Metropolitan</v>
      </c>
      <c r="P2522" s="6">
        <f>MONTH(tbl_Sales[[#This Row],[Date]])</f>
        <v>7</v>
      </c>
      <c r="Q2522" s="6">
        <f>YEAR(tbl_Sales[[#This Row],[Date]])</f>
        <v>2016</v>
      </c>
    </row>
    <row r="2523" spans="1:17" x14ac:dyDescent="0.25">
      <c r="A2523" s="1">
        <v>42581</v>
      </c>
      <c r="B2523">
        <v>1290000</v>
      </c>
      <c r="C2523" t="s">
        <v>2</v>
      </c>
      <c r="D2523" t="s">
        <v>12427</v>
      </c>
      <c r="E2523" t="s">
        <v>10</v>
      </c>
      <c r="F2523">
        <v>3040</v>
      </c>
      <c r="G2523">
        <v>3</v>
      </c>
      <c r="H2523">
        <v>1</v>
      </c>
      <c r="I2523">
        <v>1</v>
      </c>
      <c r="J2523">
        <v>618</v>
      </c>
      <c r="K2523">
        <v>1960</v>
      </c>
      <c r="L2523" t="s">
        <v>2672</v>
      </c>
      <c r="M2523" t="s">
        <v>47</v>
      </c>
      <c r="N2523" t="s">
        <v>49</v>
      </c>
      <c r="O2523" s="6" t="str">
        <f>INDEX(lkp_Region,MATCH(tbl_Sales[[#This Row],[Suburb]],lkp_Suburb,0))</f>
        <v>Western Metropolitan</v>
      </c>
      <c r="P2523" s="6">
        <f>MONTH(tbl_Sales[[#This Row],[Date]])</f>
        <v>7</v>
      </c>
      <c r="Q2523" s="6">
        <f>YEAR(tbl_Sales[[#This Row],[Date]])</f>
        <v>2016</v>
      </c>
    </row>
    <row r="2524" spans="1:17" x14ac:dyDescent="0.25">
      <c r="A2524" s="1">
        <v>42581</v>
      </c>
      <c r="B2524">
        <v>1330000</v>
      </c>
      <c r="C2524" t="s">
        <v>2</v>
      </c>
      <c r="D2524" t="s">
        <v>12424</v>
      </c>
      <c r="E2524" t="s">
        <v>10</v>
      </c>
      <c r="F2524">
        <v>3051</v>
      </c>
      <c r="G2524">
        <v>4</v>
      </c>
      <c r="H2524">
        <v>2</v>
      </c>
      <c r="I2524">
        <v>1</v>
      </c>
      <c r="J2524">
        <v>246</v>
      </c>
      <c r="L2524" t="s">
        <v>2673</v>
      </c>
      <c r="M2524" t="s">
        <v>915</v>
      </c>
      <c r="N2524" t="s">
        <v>88</v>
      </c>
      <c r="O2524" s="6" t="str">
        <f>INDEX(lkp_Region,MATCH(tbl_Sales[[#This Row],[Suburb]],lkp_Suburb,0))</f>
        <v>Northern Metropolitan</v>
      </c>
      <c r="P2524" s="6">
        <f>MONTH(tbl_Sales[[#This Row],[Date]])</f>
        <v>7</v>
      </c>
      <c r="Q2524" s="6">
        <f>YEAR(tbl_Sales[[#This Row],[Date]])</f>
        <v>2016</v>
      </c>
    </row>
    <row r="2525" spans="1:17" x14ac:dyDescent="0.25">
      <c r="A2525" s="1">
        <v>42581</v>
      </c>
      <c r="B2525">
        <v>600000</v>
      </c>
      <c r="C2525" t="s">
        <v>51</v>
      </c>
      <c r="D2525" t="s">
        <v>12431</v>
      </c>
      <c r="E2525" t="s">
        <v>10</v>
      </c>
      <c r="F2525">
        <v>3012</v>
      </c>
      <c r="G2525">
        <v>2</v>
      </c>
      <c r="H2525">
        <v>2</v>
      </c>
      <c r="I2525">
        <v>1</v>
      </c>
      <c r="J2525">
        <v>145</v>
      </c>
      <c r="K2525">
        <v>2012</v>
      </c>
      <c r="L2525" t="s">
        <v>2674</v>
      </c>
      <c r="M2525" t="s">
        <v>19</v>
      </c>
      <c r="N2525" t="s">
        <v>21</v>
      </c>
      <c r="O2525" s="6" t="str">
        <f>INDEX(lkp_Region,MATCH(tbl_Sales[[#This Row],[Suburb]],lkp_Suburb,0))</f>
        <v>Western Metropolitan</v>
      </c>
      <c r="P2525" s="6">
        <f>MONTH(tbl_Sales[[#This Row],[Date]])</f>
        <v>7</v>
      </c>
      <c r="Q2525" s="6">
        <f>YEAR(tbl_Sales[[#This Row],[Date]])</f>
        <v>2016</v>
      </c>
    </row>
    <row r="2526" spans="1:17" x14ac:dyDescent="0.25">
      <c r="A2526" s="1">
        <v>42581</v>
      </c>
      <c r="B2526">
        <v>435000</v>
      </c>
      <c r="C2526" t="s">
        <v>13</v>
      </c>
      <c r="D2526" t="s">
        <v>12429</v>
      </c>
      <c r="E2526" t="s">
        <v>5</v>
      </c>
      <c r="F2526">
        <v>3163</v>
      </c>
      <c r="G2526">
        <v>2</v>
      </c>
      <c r="H2526">
        <v>1</v>
      </c>
      <c r="I2526">
        <v>1</v>
      </c>
      <c r="J2526">
        <v>0</v>
      </c>
      <c r="K2526">
        <v>1970</v>
      </c>
      <c r="L2526" t="s">
        <v>2675</v>
      </c>
      <c r="M2526" t="s">
        <v>225</v>
      </c>
      <c r="N2526" t="s">
        <v>57</v>
      </c>
      <c r="O2526" s="6" t="str">
        <f>INDEX(lkp_Region,MATCH(tbl_Sales[[#This Row],[Suburb]],lkp_Suburb,0))</f>
        <v>Southern Metropolitan</v>
      </c>
      <c r="P2526" s="6">
        <f>MONTH(tbl_Sales[[#This Row],[Date]])</f>
        <v>7</v>
      </c>
      <c r="Q2526" s="6">
        <f>YEAR(tbl_Sales[[#This Row],[Date]])</f>
        <v>2016</v>
      </c>
    </row>
    <row r="2527" spans="1:17" x14ac:dyDescent="0.25">
      <c r="A2527" s="1">
        <v>42581</v>
      </c>
      <c r="B2527">
        <v>895000</v>
      </c>
      <c r="C2527" t="s">
        <v>51</v>
      </c>
      <c r="D2527" t="s">
        <v>12427</v>
      </c>
      <c r="E2527" t="s">
        <v>5</v>
      </c>
      <c r="F2527">
        <v>3204</v>
      </c>
      <c r="G2527">
        <v>3</v>
      </c>
      <c r="H2527">
        <v>2</v>
      </c>
      <c r="I2527">
        <v>2</v>
      </c>
      <c r="J2527">
        <v>362</v>
      </c>
      <c r="K2527">
        <v>1997</v>
      </c>
      <c r="L2527" t="s">
        <v>2676</v>
      </c>
      <c r="M2527" t="s">
        <v>55</v>
      </c>
      <c r="N2527" t="s">
        <v>57</v>
      </c>
      <c r="O2527" s="6" t="str">
        <f>INDEX(lkp_Region,MATCH(tbl_Sales[[#This Row],[Suburb]],lkp_Suburb,0))</f>
        <v>Southern Metropolitan</v>
      </c>
      <c r="P2527" s="6">
        <f>MONTH(tbl_Sales[[#This Row],[Date]])</f>
        <v>7</v>
      </c>
      <c r="Q2527" s="6">
        <f>YEAR(tbl_Sales[[#This Row],[Date]])</f>
        <v>2016</v>
      </c>
    </row>
    <row r="2528" spans="1:17" x14ac:dyDescent="0.25">
      <c r="A2528" s="1">
        <v>42581</v>
      </c>
      <c r="B2528">
        <v>928500</v>
      </c>
      <c r="C2528" t="s">
        <v>2</v>
      </c>
      <c r="D2528" t="s">
        <v>12423</v>
      </c>
      <c r="E2528" t="s">
        <v>10</v>
      </c>
      <c r="F2528">
        <v>3071</v>
      </c>
      <c r="G2528">
        <v>4</v>
      </c>
      <c r="H2528">
        <v>2</v>
      </c>
      <c r="I2528">
        <v>2</v>
      </c>
      <c r="J2528">
        <v>538</v>
      </c>
      <c r="K2528">
        <v>1960</v>
      </c>
      <c r="L2528" t="s">
        <v>2677</v>
      </c>
      <c r="M2528" t="s">
        <v>60</v>
      </c>
      <c r="N2528" t="s">
        <v>62</v>
      </c>
      <c r="O2528" s="6" t="str">
        <f>INDEX(lkp_Region,MATCH(tbl_Sales[[#This Row],[Suburb]],lkp_Suburb,0))</f>
        <v>Northern Metropolitan</v>
      </c>
      <c r="P2528" s="6">
        <f>MONTH(tbl_Sales[[#This Row],[Date]])</f>
        <v>7</v>
      </c>
      <c r="Q2528" s="6">
        <f>YEAR(tbl_Sales[[#This Row],[Date]])</f>
        <v>2016</v>
      </c>
    </row>
    <row r="2529" spans="1:17" x14ac:dyDescent="0.25">
      <c r="A2529" s="1">
        <v>42581</v>
      </c>
      <c r="B2529">
        <v>1375000</v>
      </c>
      <c r="C2529" t="s">
        <v>2</v>
      </c>
      <c r="D2529" t="s">
        <v>12432</v>
      </c>
      <c r="E2529" t="s">
        <v>10</v>
      </c>
      <c r="F2529">
        <v>3078</v>
      </c>
      <c r="G2529">
        <v>3</v>
      </c>
      <c r="H2529">
        <v>1</v>
      </c>
      <c r="I2529">
        <v>1</v>
      </c>
      <c r="J2529">
        <v>496</v>
      </c>
      <c r="K2529">
        <v>1910</v>
      </c>
      <c r="L2529" t="s">
        <v>2678</v>
      </c>
      <c r="M2529" t="s">
        <v>533</v>
      </c>
      <c r="N2529" t="s">
        <v>62</v>
      </c>
      <c r="O2529" s="6" t="str">
        <f>INDEX(lkp_Region,MATCH(tbl_Sales[[#This Row],[Suburb]],lkp_Suburb,0))</f>
        <v>Northern Metropolitan</v>
      </c>
      <c r="P2529" s="6">
        <f>MONTH(tbl_Sales[[#This Row],[Date]])</f>
        <v>7</v>
      </c>
      <c r="Q2529" s="6">
        <f>YEAR(tbl_Sales[[#This Row],[Date]])</f>
        <v>2016</v>
      </c>
    </row>
    <row r="2530" spans="1:17" x14ac:dyDescent="0.25">
      <c r="A2530" s="1">
        <v>42581</v>
      </c>
      <c r="B2530">
        <v>622500</v>
      </c>
      <c r="C2530" t="s">
        <v>2</v>
      </c>
      <c r="D2530" t="s">
        <v>12432</v>
      </c>
      <c r="E2530" t="s">
        <v>10</v>
      </c>
      <c r="F2530">
        <v>3020</v>
      </c>
      <c r="G2530">
        <v>3</v>
      </c>
      <c r="H2530">
        <v>1</v>
      </c>
      <c r="I2530">
        <v>1</v>
      </c>
      <c r="J2530">
        <v>534</v>
      </c>
      <c r="K2530">
        <v>1970</v>
      </c>
      <c r="L2530" t="s">
        <v>2679</v>
      </c>
      <c r="M2530" t="s">
        <v>141</v>
      </c>
      <c r="N2530" t="s">
        <v>3</v>
      </c>
      <c r="O2530" s="6" t="str">
        <f>INDEX(lkp_Region,MATCH(tbl_Sales[[#This Row],[Suburb]],lkp_Suburb,0))</f>
        <v>Western Metropolitan</v>
      </c>
      <c r="P2530" s="6">
        <f>MONTH(tbl_Sales[[#This Row],[Date]])</f>
        <v>7</v>
      </c>
      <c r="Q2530" s="6">
        <f>YEAR(tbl_Sales[[#This Row],[Date]])</f>
        <v>2016</v>
      </c>
    </row>
    <row r="2531" spans="1:17" x14ac:dyDescent="0.25">
      <c r="A2531" s="1">
        <v>42581</v>
      </c>
      <c r="B2531">
        <v>1560000</v>
      </c>
      <c r="C2531" t="s">
        <v>2</v>
      </c>
      <c r="D2531" t="s">
        <v>12428</v>
      </c>
      <c r="E2531" t="s">
        <v>10</v>
      </c>
      <c r="F2531">
        <v>3127</v>
      </c>
      <c r="G2531">
        <v>3</v>
      </c>
      <c r="H2531">
        <v>2</v>
      </c>
      <c r="I2531">
        <v>1</v>
      </c>
      <c r="J2531">
        <v>335</v>
      </c>
      <c r="K2531">
        <v>2013</v>
      </c>
      <c r="L2531" t="s">
        <v>2680</v>
      </c>
      <c r="M2531" t="s">
        <v>11</v>
      </c>
      <c r="N2531" t="s">
        <v>101</v>
      </c>
      <c r="O2531" s="6" t="str">
        <f>INDEX(lkp_Region,MATCH(tbl_Sales[[#This Row],[Suburb]],lkp_Suburb,0))</f>
        <v>Southern Metropolitan</v>
      </c>
      <c r="P2531" s="6">
        <f>MONTH(tbl_Sales[[#This Row],[Date]])</f>
        <v>7</v>
      </c>
      <c r="Q2531" s="6">
        <f>YEAR(tbl_Sales[[#This Row],[Date]])</f>
        <v>2016</v>
      </c>
    </row>
    <row r="2532" spans="1:17" x14ac:dyDescent="0.25">
      <c r="A2532" s="1">
        <v>42581</v>
      </c>
      <c r="B2532">
        <v>1770000</v>
      </c>
      <c r="C2532" t="s">
        <v>2</v>
      </c>
      <c r="D2532" t="s">
        <v>12425</v>
      </c>
      <c r="E2532" t="s">
        <v>5</v>
      </c>
      <c r="F2532">
        <v>3104</v>
      </c>
      <c r="G2532">
        <v>3</v>
      </c>
      <c r="H2532">
        <v>2</v>
      </c>
      <c r="I2532">
        <v>1</v>
      </c>
      <c r="J2532">
        <v>720</v>
      </c>
      <c r="K2532">
        <v>1955</v>
      </c>
      <c r="L2532" t="s">
        <v>2681</v>
      </c>
      <c r="M2532" t="s">
        <v>99</v>
      </c>
      <c r="N2532" t="s">
        <v>101</v>
      </c>
      <c r="O2532" s="6" t="str">
        <f>INDEX(lkp_Region,MATCH(tbl_Sales[[#This Row],[Suburb]],lkp_Suburb,0))</f>
        <v>Southern Metropolitan</v>
      </c>
      <c r="P2532" s="6">
        <f>MONTH(tbl_Sales[[#This Row],[Date]])</f>
        <v>7</v>
      </c>
      <c r="Q2532" s="6">
        <f>YEAR(tbl_Sales[[#This Row],[Date]])</f>
        <v>2016</v>
      </c>
    </row>
    <row r="2533" spans="1:17" x14ac:dyDescent="0.25">
      <c r="A2533" s="1">
        <v>42581</v>
      </c>
      <c r="B2533">
        <v>1800000</v>
      </c>
      <c r="C2533" t="s">
        <v>2</v>
      </c>
      <c r="D2533" t="s">
        <v>12425</v>
      </c>
      <c r="E2533" t="s">
        <v>5</v>
      </c>
      <c r="F2533">
        <v>3101</v>
      </c>
      <c r="G2533">
        <v>4</v>
      </c>
      <c r="H2533">
        <v>2</v>
      </c>
      <c r="I2533">
        <v>2</v>
      </c>
      <c r="J2533">
        <v>586</v>
      </c>
      <c r="K2533">
        <v>1940</v>
      </c>
      <c r="L2533" t="s">
        <v>2682</v>
      </c>
      <c r="M2533" t="s">
        <v>145</v>
      </c>
      <c r="N2533" t="s">
        <v>101</v>
      </c>
      <c r="O2533" s="6" t="str">
        <f>INDEX(lkp_Region,MATCH(tbl_Sales[[#This Row],[Suburb]],lkp_Suburb,0))</f>
        <v>Southern Metropolitan</v>
      </c>
      <c r="P2533" s="6">
        <f>MONTH(tbl_Sales[[#This Row],[Date]])</f>
        <v>7</v>
      </c>
      <c r="Q2533" s="6">
        <f>YEAR(tbl_Sales[[#This Row],[Date]])</f>
        <v>2016</v>
      </c>
    </row>
    <row r="2534" spans="1:17" x14ac:dyDescent="0.25">
      <c r="A2534" s="1">
        <v>42581</v>
      </c>
      <c r="B2534">
        <v>856000</v>
      </c>
      <c r="C2534" t="s">
        <v>2</v>
      </c>
      <c r="D2534" t="s">
        <v>12423</v>
      </c>
      <c r="E2534" t="s">
        <v>10</v>
      </c>
      <c r="F2534">
        <v>3081</v>
      </c>
      <c r="G2534">
        <v>4</v>
      </c>
      <c r="H2534">
        <v>1</v>
      </c>
      <c r="I2534">
        <v>2</v>
      </c>
      <c r="J2534">
        <v>722</v>
      </c>
      <c r="K2534">
        <v>1975</v>
      </c>
      <c r="L2534" t="s">
        <v>2683</v>
      </c>
      <c r="M2534" t="s">
        <v>748</v>
      </c>
      <c r="N2534" t="s">
        <v>150</v>
      </c>
      <c r="O2534" s="6" t="str">
        <f>INDEX(lkp_Region,MATCH(tbl_Sales[[#This Row],[Suburb]],lkp_Suburb,0))</f>
        <v>Eastern Metropolitan</v>
      </c>
      <c r="P2534" s="6">
        <f>MONTH(tbl_Sales[[#This Row],[Date]])</f>
        <v>7</v>
      </c>
      <c r="Q2534" s="6">
        <f>YEAR(tbl_Sales[[#This Row],[Date]])</f>
        <v>2016</v>
      </c>
    </row>
    <row r="2535" spans="1:17" x14ac:dyDescent="0.25">
      <c r="A2535" s="1">
        <v>42582</v>
      </c>
      <c r="B2535">
        <v>366000</v>
      </c>
      <c r="C2535" t="s">
        <v>13</v>
      </c>
      <c r="D2535" t="s">
        <v>12429</v>
      </c>
      <c r="E2535" t="s">
        <v>10</v>
      </c>
      <c r="F2535">
        <v>3066</v>
      </c>
      <c r="G2535">
        <v>1</v>
      </c>
      <c r="H2535">
        <v>1</v>
      </c>
      <c r="I2535">
        <v>1</v>
      </c>
      <c r="J2535">
        <v>0</v>
      </c>
      <c r="K2535">
        <v>1970</v>
      </c>
      <c r="L2535" t="s">
        <v>2684</v>
      </c>
      <c r="M2535" t="s">
        <v>216</v>
      </c>
      <c r="N2535" t="s">
        <v>8</v>
      </c>
      <c r="O2535" s="6" t="str">
        <f>INDEX(lkp_Region,MATCH(tbl_Sales[[#This Row],[Suburb]],lkp_Suburb,0))</f>
        <v>Northern Metropolitan</v>
      </c>
      <c r="P2535" s="6">
        <f>MONTH(tbl_Sales[[#This Row],[Date]])</f>
        <v>7</v>
      </c>
      <c r="Q2535" s="6">
        <f>YEAR(tbl_Sales[[#This Row],[Date]])</f>
        <v>2016</v>
      </c>
    </row>
    <row r="2536" spans="1:17" x14ac:dyDescent="0.25">
      <c r="A2536" s="1">
        <v>42582</v>
      </c>
      <c r="B2536">
        <v>1008000</v>
      </c>
      <c r="C2536" t="s">
        <v>2</v>
      </c>
      <c r="D2536" t="s">
        <v>12426</v>
      </c>
      <c r="E2536" t="s">
        <v>10</v>
      </c>
      <c r="F2536">
        <v>3068</v>
      </c>
      <c r="G2536">
        <v>2</v>
      </c>
      <c r="H2536">
        <v>1</v>
      </c>
      <c r="I2536">
        <v>1</v>
      </c>
      <c r="J2536">
        <v>150</v>
      </c>
      <c r="K2536">
        <v>1890</v>
      </c>
      <c r="L2536" t="s">
        <v>2685</v>
      </c>
      <c r="M2536" t="s">
        <v>72</v>
      </c>
      <c r="N2536" t="s">
        <v>8</v>
      </c>
      <c r="O2536" s="6" t="str">
        <f>INDEX(lkp_Region,MATCH(tbl_Sales[[#This Row],[Suburb]],lkp_Suburb,0))</f>
        <v>Northern Metropolitan</v>
      </c>
      <c r="P2536" s="6">
        <f>MONTH(tbl_Sales[[#This Row],[Date]])</f>
        <v>7</v>
      </c>
      <c r="Q2536" s="6">
        <f>YEAR(tbl_Sales[[#This Row],[Date]])</f>
        <v>2016</v>
      </c>
    </row>
    <row r="2537" spans="1:17" x14ac:dyDescent="0.25">
      <c r="A2537" s="1">
        <v>42582</v>
      </c>
      <c r="B2537">
        <v>1172500</v>
      </c>
      <c r="C2537" t="s">
        <v>2</v>
      </c>
      <c r="D2537" t="s">
        <v>12427</v>
      </c>
      <c r="E2537" t="s">
        <v>10</v>
      </c>
      <c r="F2537">
        <v>3067</v>
      </c>
      <c r="G2537">
        <v>2</v>
      </c>
      <c r="H2537">
        <v>1</v>
      </c>
      <c r="I2537">
        <v>1</v>
      </c>
      <c r="J2537">
        <v>195</v>
      </c>
      <c r="L2537" t="s">
        <v>2686</v>
      </c>
      <c r="M2537" t="s">
        <v>38</v>
      </c>
      <c r="N2537" t="s">
        <v>8</v>
      </c>
      <c r="O2537" s="6" t="str">
        <f>INDEX(lkp_Region,MATCH(tbl_Sales[[#This Row],[Suburb]],lkp_Suburb,0))</f>
        <v>Northern Metropolitan</v>
      </c>
      <c r="P2537" s="6">
        <f>MONTH(tbl_Sales[[#This Row],[Date]])</f>
        <v>7</v>
      </c>
      <c r="Q2537" s="6">
        <f>YEAR(tbl_Sales[[#This Row],[Date]])</f>
        <v>2016</v>
      </c>
    </row>
    <row r="2538" spans="1:17" x14ac:dyDescent="0.25">
      <c r="A2538" s="1">
        <v>42582</v>
      </c>
      <c r="B2538">
        <v>2200000</v>
      </c>
      <c r="C2538" t="s">
        <v>2</v>
      </c>
      <c r="D2538" t="s">
        <v>12429</v>
      </c>
      <c r="E2538" t="s">
        <v>10</v>
      </c>
      <c r="F2538">
        <v>3127</v>
      </c>
      <c r="G2538">
        <v>4</v>
      </c>
      <c r="H2538">
        <v>2</v>
      </c>
      <c r="I2538">
        <v>2</v>
      </c>
      <c r="J2538">
        <v>931</v>
      </c>
      <c r="K2538">
        <v>1930</v>
      </c>
      <c r="L2538" t="s">
        <v>2687</v>
      </c>
      <c r="M2538" t="s">
        <v>34</v>
      </c>
      <c r="N2538" t="s">
        <v>14</v>
      </c>
      <c r="O2538" s="6" t="str">
        <f>INDEX(lkp_Region,MATCH(tbl_Sales[[#This Row],[Suburb]],lkp_Suburb,0))</f>
        <v>Eastern Metropolitan</v>
      </c>
      <c r="P2538" s="6">
        <f>MONTH(tbl_Sales[[#This Row],[Date]])</f>
        <v>7</v>
      </c>
      <c r="Q2538" s="6">
        <f>YEAR(tbl_Sales[[#This Row],[Date]])</f>
        <v>2016</v>
      </c>
    </row>
    <row r="2539" spans="1:17" x14ac:dyDescent="0.25">
      <c r="A2539" s="1">
        <v>42582</v>
      </c>
      <c r="B2539">
        <v>1015000</v>
      </c>
      <c r="C2539" t="s">
        <v>51</v>
      </c>
      <c r="D2539" t="s">
        <v>12430</v>
      </c>
      <c r="E2539" t="s">
        <v>10</v>
      </c>
      <c r="F2539">
        <v>3181</v>
      </c>
      <c r="G2539">
        <v>3</v>
      </c>
      <c r="H2539">
        <v>3</v>
      </c>
      <c r="I2539">
        <v>1</v>
      </c>
      <c r="J2539">
        <v>0</v>
      </c>
      <c r="L2539" t="s">
        <v>2688</v>
      </c>
      <c r="M2539" t="s">
        <v>302</v>
      </c>
      <c r="N2539" t="s">
        <v>76</v>
      </c>
      <c r="O2539" s="6" t="str">
        <f>INDEX(lkp_Region,MATCH(tbl_Sales[[#This Row],[Suburb]],lkp_Suburb,0))</f>
        <v>Southern Metropolitan</v>
      </c>
      <c r="P2539" s="6">
        <f>MONTH(tbl_Sales[[#This Row],[Date]])</f>
        <v>7</v>
      </c>
      <c r="Q2539" s="6">
        <f>YEAR(tbl_Sales[[#This Row],[Date]])</f>
        <v>2016</v>
      </c>
    </row>
    <row r="2540" spans="1:17" x14ac:dyDescent="0.25">
      <c r="A2540" s="1">
        <v>42582</v>
      </c>
      <c r="B2540">
        <v>320000</v>
      </c>
      <c r="C2540" t="s">
        <v>13</v>
      </c>
      <c r="D2540" t="s">
        <v>12426</v>
      </c>
      <c r="E2540" t="s">
        <v>5</v>
      </c>
      <c r="F2540">
        <v>3182</v>
      </c>
      <c r="G2540">
        <v>1</v>
      </c>
      <c r="H2540">
        <v>2</v>
      </c>
      <c r="I2540">
        <v>1</v>
      </c>
      <c r="J2540">
        <v>0</v>
      </c>
      <c r="K2540">
        <v>2013</v>
      </c>
      <c r="L2540" t="s">
        <v>2689</v>
      </c>
      <c r="M2540" t="s">
        <v>156</v>
      </c>
      <c r="N2540" t="s">
        <v>26</v>
      </c>
      <c r="O2540" s="6" t="str">
        <f>INDEX(lkp_Region,MATCH(tbl_Sales[[#This Row],[Suburb]],lkp_Suburb,0))</f>
        <v>Southern Metropolitan</v>
      </c>
      <c r="P2540" s="6">
        <f>MONTH(tbl_Sales[[#This Row],[Date]])</f>
        <v>7</v>
      </c>
      <c r="Q2540" s="6">
        <f>YEAR(tbl_Sales[[#This Row],[Date]])</f>
        <v>2016</v>
      </c>
    </row>
    <row r="2541" spans="1:17" x14ac:dyDescent="0.25">
      <c r="A2541" s="1">
        <v>42582</v>
      </c>
      <c r="B2541">
        <v>950000</v>
      </c>
      <c r="C2541" t="s">
        <v>2</v>
      </c>
      <c r="D2541" t="s">
        <v>12429</v>
      </c>
      <c r="E2541" t="s">
        <v>5</v>
      </c>
      <c r="F2541">
        <v>3056</v>
      </c>
      <c r="G2541">
        <v>3</v>
      </c>
      <c r="H2541">
        <v>1</v>
      </c>
      <c r="I2541">
        <v>0</v>
      </c>
      <c r="J2541">
        <v>170</v>
      </c>
      <c r="K2541">
        <v>1910</v>
      </c>
      <c r="L2541" t="s">
        <v>2690</v>
      </c>
      <c r="M2541" t="s">
        <v>117</v>
      </c>
      <c r="N2541" t="s">
        <v>18</v>
      </c>
      <c r="O2541" s="6" t="str">
        <f>INDEX(lkp_Region,MATCH(tbl_Sales[[#This Row],[Suburb]],lkp_Suburb,0))</f>
        <v>Northern Metropolitan</v>
      </c>
      <c r="P2541" s="6">
        <f>MONTH(tbl_Sales[[#This Row],[Date]])</f>
        <v>7</v>
      </c>
      <c r="Q2541" s="6">
        <f>YEAR(tbl_Sales[[#This Row],[Date]])</f>
        <v>2016</v>
      </c>
    </row>
    <row r="2542" spans="1:17" x14ac:dyDescent="0.25">
      <c r="A2542" s="1">
        <v>42582</v>
      </c>
      <c r="B2542">
        <v>1056000</v>
      </c>
      <c r="C2542" t="s">
        <v>2</v>
      </c>
      <c r="D2542" t="s">
        <v>12427</v>
      </c>
      <c r="E2542" t="s">
        <v>10</v>
      </c>
      <c r="F2542">
        <v>3056</v>
      </c>
      <c r="G2542">
        <v>2</v>
      </c>
      <c r="H2542">
        <v>1</v>
      </c>
      <c r="I2542">
        <v>1</v>
      </c>
      <c r="J2542">
        <v>315</v>
      </c>
      <c r="K2542">
        <v>1910</v>
      </c>
      <c r="L2542" t="s">
        <v>2691</v>
      </c>
      <c r="M2542" t="s">
        <v>117</v>
      </c>
      <c r="N2542" t="s">
        <v>18</v>
      </c>
      <c r="O2542" s="6" t="str">
        <f>INDEX(lkp_Region,MATCH(tbl_Sales[[#This Row],[Suburb]],lkp_Suburb,0))</f>
        <v>Northern Metropolitan</v>
      </c>
      <c r="P2542" s="6">
        <f>MONTH(tbl_Sales[[#This Row],[Date]])</f>
        <v>7</v>
      </c>
      <c r="Q2542" s="6">
        <f>YEAR(tbl_Sales[[#This Row],[Date]])</f>
        <v>2016</v>
      </c>
    </row>
    <row r="2543" spans="1:17" x14ac:dyDescent="0.25">
      <c r="A2543" s="1">
        <v>42582</v>
      </c>
      <c r="B2543">
        <v>1073000</v>
      </c>
      <c r="C2543" t="s">
        <v>2</v>
      </c>
      <c r="D2543" t="s">
        <v>12429</v>
      </c>
      <c r="E2543" t="s">
        <v>10</v>
      </c>
      <c r="F2543">
        <v>3056</v>
      </c>
      <c r="G2543">
        <v>2</v>
      </c>
      <c r="H2543">
        <v>1</v>
      </c>
      <c r="I2543">
        <v>1</v>
      </c>
      <c r="J2543">
        <v>182</v>
      </c>
      <c r="L2543" t="s">
        <v>2692</v>
      </c>
      <c r="M2543" t="s">
        <v>117</v>
      </c>
      <c r="N2543" t="s">
        <v>18</v>
      </c>
      <c r="O2543" s="6" t="str">
        <f>INDEX(lkp_Region,MATCH(tbl_Sales[[#This Row],[Suburb]],lkp_Suburb,0))</f>
        <v>Northern Metropolitan</v>
      </c>
      <c r="P2543" s="6">
        <f>MONTH(tbl_Sales[[#This Row],[Date]])</f>
        <v>7</v>
      </c>
      <c r="Q2543" s="6">
        <f>YEAR(tbl_Sales[[#This Row],[Date]])</f>
        <v>2016</v>
      </c>
    </row>
    <row r="2544" spans="1:17" x14ac:dyDescent="0.25">
      <c r="A2544" s="1">
        <v>42582</v>
      </c>
      <c r="B2544">
        <v>556000</v>
      </c>
      <c r="C2544" t="s">
        <v>13</v>
      </c>
      <c r="D2544" t="s">
        <v>12429</v>
      </c>
      <c r="E2544" t="s">
        <v>10</v>
      </c>
      <c r="F2544">
        <v>3031</v>
      </c>
      <c r="G2544">
        <v>2</v>
      </c>
      <c r="H2544">
        <v>2</v>
      </c>
      <c r="I2544">
        <v>1</v>
      </c>
      <c r="J2544">
        <v>0</v>
      </c>
      <c r="K2544">
        <v>2009</v>
      </c>
      <c r="L2544" t="s">
        <v>2693</v>
      </c>
      <c r="M2544" t="s">
        <v>288</v>
      </c>
      <c r="N2544" t="s">
        <v>49</v>
      </c>
      <c r="O2544" s="6" t="str">
        <f>INDEX(lkp_Region,MATCH(tbl_Sales[[#This Row],[Suburb]],lkp_Suburb,0))</f>
        <v>Northern Metropolitan</v>
      </c>
      <c r="P2544" s="6">
        <f>MONTH(tbl_Sales[[#This Row],[Date]])</f>
        <v>7</v>
      </c>
      <c r="Q2544" s="6">
        <f>YEAR(tbl_Sales[[#This Row],[Date]])</f>
        <v>2016</v>
      </c>
    </row>
    <row r="2545" spans="1:17" x14ac:dyDescent="0.25">
      <c r="A2545" s="1">
        <v>42582</v>
      </c>
      <c r="B2545">
        <v>840000</v>
      </c>
      <c r="C2545" t="s">
        <v>51</v>
      </c>
      <c r="D2545" t="s">
        <v>12427</v>
      </c>
      <c r="E2545" t="s">
        <v>5</v>
      </c>
      <c r="F2545">
        <v>3042</v>
      </c>
      <c r="G2545">
        <v>3</v>
      </c>
      <c r="H2545">
        <v>2</v>
      </c>
      <c r="I2545">
        <v>1</v>
      </c>
      <c r="J2545">
        <v>303</v>
      </c>
      <c r="K2545">
        <v>2016</v>
      </c>
      <c r="L2545" t="s">
        <v>2694</v>
      </c>
      <c r="M2545" t="s">
        <v>330</v>
      </c>
      <c r="N2545" t="s">
        <v>49</v>
      </c>
      <c r="O2545" s="6" t="str">
        <f>INDEX(lkp_Region,MATCH(tbl_Sales[[#This Row],[Suburb]],lkp_Suburb,0))</f>
        <v>Western Metropolitan</v>
      </c>
      <c r="P2545" s="6">
        <f>MONTH(tbl_Sales[[#This Row],[Date]])</f>
        <v>7</v>
      </c>
      <c r="Q2545" s="6">
        <f>YEAR(tbl_Sales[[#This Row],[Date]])</f>
        <v>2016</v>
      </c>
    </row>
    <row r="2546" spans="1:17" x14ac:dyDescent="0.25">
      <c r="A2546" s="1">
        <v>42582</v>
      </c>
      <c r="B2546">
        <v>1625000</v>
      </c>
      <c r="C2546" t="s">
        <v>2</v>
      </c>
      <c r="D2546" t="s">
        <v>12427</v>
      </c>
      <c r="E2546" t="s">
        <v>10</v>
      </c>
      <c r="F2546">
        <v>3040</v>
      </c>
      <c r="G2546">
        <v>3</v>
      </c>
      <c r="H2546">
        <v>2</v>
      </c>
      <c r="I2546">
        <v>1</v>
      </c>
      <c r="J2546">
        <v>858</v>
      </c>
      <c r="K2546">
        <v>1938</v>
      </c>
      <c r="L2546" t="s">
        <v>2695</v>
      </c>
      <c r="M2546" t="s">
        <v>47</v>
      </c>
      <c r="N2546" t="s">
        <v>49</v>
      </c>
      <c r="O2546" s="6" t="str">
        <f>INDEX(lkp_Region,MATCH(tbl_Sales[[#This Row],[Suburb]],lkp_Suburb,0))</f>
        <v>Western Metropolitan</v>
      </c>
      <c r="P2546" s="6">
        <f>MONTH(tbl_Sales[[#This Row],[Date]])</f>
        <v>7</v>
      </c>
      <c r="Q2546" s="6">
        <f>YEAR(tbl_Sales[[#This Row],[Date]])</f>
        <v>2016</v>
      </c>
    </row>
    <row r="2547" spans="1:17" x14ac:dyDescent="0.25">
      <c r="A2547" s="1">
        <v>42582</v>
      </c>
      <c r="B2547">
        <v>526000</v>
      </c>
      <c r="C2547" t="s">
        <v>13</v>
      </c>
      <c r="D2547" t="s">
        <v>12429</v>
      </c>
      <c r="E2547" t="s">
        <v>10</v>
      </c>
      <c r="F2547">
        <v>3052</v>
      </c>
      <c r="G2547">
        <v>1</v>
      </c>
      <c r="H2547">
        <v>1</v>
      </c>
      <c r="I2547">
        <v>1</v>
      </c>
      <c r="J2547">
        <v>0</v>
      </c>
      <c r="K2547">
        <v>1995</v>
      </c>
      <c r="L2547" t="s">
        <v>2696</v>
      </c>
      <c r="M2547" t="s">
        <v>1418</v>
      </c>
      <c r="N2547" t="s">
        <v>88</v>
      </c>
      <c r="O2547" s="6" t="str">
        <f>INDEX(lkp_Region,MATCH(tbl_Sales[[#This Row],[Suburb]],lkp_Suburb,0))</f>
        <v>Northern Metropolitan</v>
      </c>
      <c r="P2547" s="6">
        <f>MONTH(tbl_Sales[[#This Row],[Date]])</f>
        <v>7</v>
      </c>
      <c r="Q2547" s="6">
        <f>YEAR(tbl_Sales[[#This Row],[Date]])</f>
        <v>2016</v>
      </c>
    </row>
    <row r="2548" spans="1:17" x14ac:dyDescent="0.25">
      <c r="A2548" s="1">
        <v>42582</v>
      </c>
      <c r="B2548">
        <v>275000</v>
      </c>
      <c r="C2548" t="s">
        <v>13</v>
      </c>
      <c r="D2548" t="s">
        <v>12428</v>
      </c>
      <c r="E2548" t="s">
        <v>5</v>
      </c>
      <c r="F2548">
        <v>3011</v>
      </c>
      <c r="G2548">
        <v>1</v>
      </c>
      <c r="H2548">
        <v>1</v>
      </c>
      <c r="I2548">
        <v>1</v>
      </c>
      <c r="J2548">
        <v>0</v>
      </c>
      <c r="K2548">
        <v>1970</v>
      </c>
      <c r="L2548" t="s">
        <v>2697</v>
      </c>
      <c r="M2548" t="s">
        <v>22</v>
      </c>
      <c r="N2548" t="s">
        <v>21</v>
      </c>
      <c r="O2548" s="6" t="str">
        <f>INDEX(lkp_Region,MATCH(tbl_Sales[[#This Row],[Suburb]],lkp_Suburb,0))</f>
        <v>Western Metropolitan</v>
      </c>
      <c r="P2548" s="6">
        <f>MONTH(tbl_Sales[[#This Row],[Date]])</f>
        <v>7</v>
      </c>
      <c r="Q2548" s="6">
        <f>YEAR(tbl_Sales[[#This Row],[Date]])</f>
        <v>2016</v>
      </c>
    </row>
    <row r="2549" spans="1:17" x14ac:dyDescent="0.25">
      <c r="A2549" s="1">
        <v>42582</v>
      </c>
      <c r="B2549">
        <v>920000</v>
      </c>
      <c r="C2549" t="s">
        <v>2</v>
      </c>
      <c r="D2549" t="s">
        <v>12427</v>
      </c>
      <c r="E2549" t="s">
        <v>5</v>
      </c>
      <c r="F2549">
        <v>3032</v>
      </c>
      <c r="G2549">
        <v>3</v>
      </c>
      <c r="H2549">
        <v>1</v>
      </c>
      <c r="I2549">
        <v>2</v>
      </c>
      <c r="J2549">
        <v>689</v>
      </c>
      <c r="K2549">
        <v>1920</v>
      </c>
      <c r="L2549" t="s">
        <v>2698</v>
      </c>
      <c r="M2549" t="s">
        <v>21</v>
      </c>
      <c r="N2549" t="s">
        <v>21</v>
      </c>
      <c r="O2549" s="6" t="str">
        <f>INDEX(lkp_Region,MATCH(tbl_Sales[[#This Row],[Suburb]],lkp_Suburb,0))</f>
        <v>Western Metropolitan</v>
      </c>
      <c r="P2549" s="6">
        <f>MONTH(tbl_Sales[[#This Row],[Date]])</f>
        <v>7</v>
      </c>
      <c r="Q2549" s="6">
        <f>YEAR(tbl_Sales[[#This Row],[Date]])</f>
        <v>2016</v>
      </c>
    </row>
    <row r="2550" spans="1:17" x14ac:dyDescent="0.25">
      <c r="A2550" s="1">
        <v>42582</v>
      </c>
      <c r="B2550">
        <v>1291000</v>
      </c>
      <c r="C2550" t="s">
        <v>2</v>
      </c>
      <c r="D2550" t="s">
        <v>12428</v>
      </c>
      <c r="E2550" t="s">
        <v>10</v>
      </c>
      <c r="F2550">
        <v>3165</v>
      </c>
      <c r="G2550">
        <v>3</v>
      </c>
      <c r="H2550">
        <v>1</v>
      </c>
      <c r="I2550">
        <v>2</v>
      </c>
      <c r="J2550">
        <v>635</v>
      </c>
      <c r="L2550" t="s">
        <v>2699</v>
      </c>
      <c r="M2550" t="s">
        <v>138</v>
      </c>
      <c r="N2550" t="s">
        <v>57</v>
      </c>
      <c r="O2550" s="6" t="str">
        <f>INDEX(lkp_Region,MATCH(tbl_Sales[[#This Row],[Suburb]],lkp_Suburb,0))</f>
        <v>Southern Metropolitan</v>
      </c>
      <c r="P2550" s="6">
        <f>MONTH(tbl_Sales[[#This Row],[Date]])</f>
        <v>7</v>
      </c>
      <c r="Q2550" s="6">
        <f>YEAR(tbl_Sales[[#This Row],[Date]])</f>
        <v>2016</v>
      </c>
    </row>
    <row r="2551" spans="1:17" x14ac:dyDescent="0.25">
      <c r="A2551" s="1">
        <v>42582</v>
      </c>
      <c r="B2551">
        <v>625000</v>
      </c>
      <c r="C2551" t="s">
        <v>13</v>
      </c>
      <c r="D2551" t="s">
        <v>12429</v>
      </c>
      <c r="E2551" t="s">
        <v>5</v>
      </c>
      <c r="F2551">
        <v>3103</v>
      </c>
      <c r="G2551">
        <v>2</v>
      </c>
      <c r="H2551">
        <v>1</v>
      </c>
      <c r="I2551">
        <v>1</v>
      </c>
      <c r="J2551">
        <v>115</v>
      </c>
      <c r="K2551">
        <v>1960</v>
      </c>
      <c r="L2551" t="s">
        <v>2700</v>
      </c>
      <c r="M2551" t="s">
        <v>274</v>
      </c>
      <c r="N2551" t="s">
        <v>101</v>
      </c>
      <c r="O2551" s="6" t="str">
        <f>INDEX(lkp_Region,MATCH(tbl_Sales[[#This Row],[Suburb]],lkp_Suburb,0))</f>
        <v>Southern Metropolitan</v>
      </c>
      <c r="P2551" s="6">
        <f>MONTH(tbl_Sales[[#This Row],[Date]])</f>
        <v>7</v>
      </c>
      <c r="Q2551" s="6">
        <f>YEAR(tbl_Sales[[#This Row],[Date]])</f>
        <v>2016</v>
      </c>
    </row>
    <row r="2552" spans="1:17" x14ac:dyDescent="0.25">
      <c r="A2552" s="1">
        <v>42582</v>
      </c>
      <c r="B2552">
        <v>691500</v>
      </c>
      <c r="C2552" t="s">
        <v>13</v>
      </c>
      <c r="D2552" t="s">
        <v>12425</v>
      </c>
      <c r="E2552" t="s">
        <v>10</v>
      </c>
      <c r="F2552">
        <v>3104</v>
      </c>
      <c r="G2552">
        <v>2</v>
      </c>
      <c r="H2552">
        <v>1</v>
      </c>
      <c r="I2552">
        <v>1</v>
      </c>
      <c r="J2552">
        <v>0</v>
      </c>
      <c r="K2552">
        <v>1968</v>
      </c>
      <c r="L2552" t="s">
        <v>2701</v>
      </c>
      <c r="M2552" t="s">
        <v>99</v>
      </c>
      <c r="N2552" t="s">
        <v>101</v>
      </c>
      <c r="O2552" s="6" t="str">
        <f>INDEX(lkp_Region,MATCH(tbl_Sales[[#This Row],[Suburb]],lkp_Suburb,0))</f>
        <v>Southern Metropolitan</v>
      </c>
      <c r="P2552" s="6">
        <f>MONTH(tbl_Sales[[#This Row],[Date]])</f>
        <v>7</v>
      </c>
      <c r="Q2552" s="6">
        <f>YEAR(tbl_Sales[[#This Row],[Date]])</f>
        <v>2016</v>
      </c>
    </row>
    <row r="2553" spans="1:17" x14ac:dyDescent="0.25">
      <c r="A2553" s="1">
        <v>42582</v>
      </c>
      <c r="B2553">
        <v>805000</v>
      </c>
      <c r="C2553" t="s">
        <v>13</v>
      </c>
      <c r="D2553" t="s">
        <v>12425</v>
      </c>
      <c r="E2553" t="s">
        <v>10</v>
      </c>
      <c r="F2553">
        <v>3122</v>
      </c>
      <c r="G2553">
        <v>2</v>
      </c>
      <c r="H2553">
        <v>1</v>
      </c>
      <c r="I2553">
        <v>1</v>
      </c>
      <c r="J2553">
        <v>0</v>
      </c>
      <c r="K2553">
        <v>1970</v>
      </c>
      <c r="L2553" t="s">
        <v>2702</v>
      </c>
      <c r="M2553" t="s">
        <v>461</v>
      </c>
      <c r="N2553" t="s">
        <v>101</v>
      </c>
      <c r="O2553" s="6" t="str">
        <f>INDEX(lkp_Region,MATCH(tbl_Sales[[#This Row],[Suburb]],lkp_Suburb,0))</f>
        <v>Southern Metropolitan</v>
      </c>
      <c r="P2553" s="6">
        <f>MONTH(tbl_Sales[[#This Row],[Date]])</f>
        <v>7</v>
      </c>
      <c r="Q2553" s="6">
        <f>YEAR(tbl_Sales[[#This Row],[Date]])</f>
        <v>2016</v>
      </c>
    </row>
    <row r="2554" spans="1:17" x14ac:dyDescent="0.25">
      <c r="A2554" s="1">
        <v>42582</v>
      </c>
      <c r="B2554">
        <v>928000</v>
      </c>
      <c r="C2554" t="s">
        <v>2</v>
      </c>
      <c r="D2554" t="s">
        <v>12425</v>
      </c>
      <c r="E2554" t="s">
        <v>10</v>
      </c>
      <c r="F2554">
        <v>3126</v>
      </c>
      <c r="G2554">
        <v>3</v>
      </c>
      <c r="H2554">
        <v>2</v>
      </c>
      <c r="I2554">
        <v>1</v>
      </c>
      <c r="J2554">
        <v>145</v>
      </c>
      <c r="K2554">
        <v>1998</v>
      </c>
      <c r="L2554" t="s">
        <v>2703</v>
      </c>
      <c r="M2554" t="s">
        <v>232</v>
      </c>
      <c r="N2554" t="s">
        <v>101</v>
      </c>
      <c r="O2554" s="6" t="str">
        <f>INDEX(lkp_Region,MATCH(tbl_Sales[[#This Row],[Suburb]],lkp_Suburb,0))</f>
        <v>Southern Metropolitan</v>
      </c>
      <c r="P2554" s="6">
        <f>MONTH(tbl_Sales[[#This Row],[Date]])</f>
        <v>7</v>
      </c>
      <c r="Q2554" s="6">
        <f>YEAR(tbl_Sales[[#This Row],[Date]])</f>
        <v>2016</v>
      </c>
    </row>
    <row r="2555" spans="1:17" x14ac:dyDescent="0.25">
      <c r="A2555" s="1">
        <v>42582</v>
      </c>
      <c r="B2555">
        <v>3230000</v>
      </c>
      <c r="C2555" t="s">
        <v>2</v>
      </c>
      <c r="D2555" t="s">
        <v>12429</v>
      </c>
      <c r="E2555" t="s">
        <v>10</v>
      </c>
      <c r="F2555">
        <v>3104</v>
      </c>
      <c r="G2555">
        <v>4</v>
      </c>
      <c r="H2555">
        <v>4</v>
      </c>
      <c r="I2555">
        <v>3</v>
      </c>
      <c r="J2555">
        <v>1135</v>
      </c>
      <c r="K2555">
        <v>1960</v>
      </c>
      <c r="L2555" t="s">
        <v>2704</v>
      </c>
      <c r="M2555" t="s">
        <v>99</v>
      </c>
      <c r="N2555" t="s">
        <v>101</v>
      </c>
      <c r="O2555" s="6" t="str">
        <f>INDEX(lkp_Region,MATCH(tbl_Sales[[#This Row],[Suburb]],lkp_Suburb,0))</f>
        <v>Southern Metropolitan</v>
      </c>
      <c r="P2555" s="6">
        <f>MONTH(tbl_Sales[[#This Row],[Date]])</f>
        <v>7</v>
      </c>
      <c r="Q2555" s="6">
        <f>YEAR(tbl_Sales[[#This Row],[Date]])</f>
        <v>2016</v>
      </c>
    </row>
    <row r="2556" spans="1:17" x14ac:dyDescent="0.25">
      <c r="A2556" s="1">
        <v>42582</v>
      </c>
      <c r="B2556">
        <v>1762000</v>
      </c>
      <c r="C2556" t="s">
        <v>51</v>
      </c>
      <c r="D2556" t="s">
        <v>12429</v>
      </c>
      <c r="E2556" t="s">
        <v>10</v>
      </c>
      <c r="F2556">
        <v>3186</v>
      </c>
      <c r="G2556">
        <v>3</v>
      </c>
      <c r="H2556">
        <v>2</v>
      </c>
      <c r="I2556">
        <v>2</v>
      </c>
      <c r="J2556">
        <v>483</v>
      </c>
      <c r="L2556" t="s">
        <v>2705</v>
      </c>
      <c r="M2556" t="s">
        <v>105</v>
      </c>
      <c r="N2556" t="s">
        <v>107</v>
      </c>
      <c r="O2556" s="6" t="str">
        <f>INDEX(lkp_Region,MATCH(tbl_Sales[[#This Row],[Suburb]],lkp_Suburb,0))</f>
        <v>Southern Metropolitan</v>
      </c>
      <c r="P2556" s="6">
        <f>MONTH(tbl_Sales[[#This Row],[Date]])</f>
        <v>7</v>
      </c>
      <c r="Q2556" s="6">
        <f>YEAR(tbl_Sales[[#This Row],[Date]])</f>
        <v>2016</v>
      </c>
    </row>
    <row r="2557" spans="1:17" x14ac:dyDescent="0.25">
      <c r="A2557" s="1">
        <v>42583</v>
      </c>
      <c r="B2557">
        <v>437000</v>
      </c>
      <c r="C2557" t="s">
        <v>13</v>
      </c>
      <c r="D2557" t="s">
        <v>12427</v>
      </c>
      <c r="E2557" t="s">
        <v>10</v>
      </c>
      <c r="F2557">
        <v>3054</v>
      </c>
      <c r="G2557">
        <v>1</v>
      </c>
      <c r="H2557">
        <v>1</v>
      </c>
      <c r="I2557">
        <v>1</v>
      </c>
      <c r="J2557">
        <v>0</v>
      </c>
      <c r="K2557">
        <v>1970</v>
      </c>
      <c r="L2557" t="s">
        <v>2706</v>
      </c>
      <c r="M2557" t="s">
        <v>513</v>
      </c>
      <c r="N2557" t="s">
        <v>8</v>
      </c>
      <c r="O2557" s="6" t="str">
        <f>INDEX(lkp_Region,MATCH(tbl_Sales[[#This Row],[Suburb]],lkp_Suburb,0))</f>
        <v>Northern Metropolitan</v>
      </c>
      <c r="P2557" s="6">
        <f>MONTH(tbl_Sales[[#This Row],[Date]])</f>
        <v>8</v>
      </c>
      <c r="Q2557" s="6">
        <f>YEAR(tbl_Sales[[#This Row],[Date]])</f>
        <v>2016</v>
      </c>
    </row>
    <row r="2558" spans="1:17" x14ac:dyDescent="0.25">
      <c r="A2558" s="1">
        <v>42583</v>
      </c>
      <c r="B2558">
        <v>495000</v>
      </c>
      <c r="C2558" t="s">
        <v>13</v>
      </c>
      <c r="D2558" t="s">
        <v>12432</v>
      </c>
      <c r="E2558" t="s">
        <v>10</v>
      </c>
      <c r="F2558">
        <v>3068</v>
      </c>
      <c r="G2558">
        <v>2</v>
      </c>
      <c r="H2558">
        <v>1</v>
      </c>
      <c r="I2558">
        <v>1</v>
      </c>
      <c r="J2558">
        <v>515</v>
      </c>
      <c r="K2558">
        <v>1970</v>
      </c>
      <c r="L2558" t="s">
        <v>2707</v>
      </c>
      <c r="M2558" t="s">
        <v>323</v>
      </c>
      <c r="N2558" t="s">
        <v>8</v>
      </c>
      <c r="O2558" s="6" t="str">
        <f>INDEX(lkp_Region,MATCH(tbl_Sales[[#This Row],[Suburb]],lkp_Suburb,0))</f>
        <v>Northern Metropolitan</v>
      </c>
      <c r="P2558" s="6">
        <f>MONTH(tbl_Sales[[#This Row],[Date]])</f>
        <v>8</v>
      </c>
      <c r="Q2558" s="6">
        <f>YEAR(tbl_Sales[[#This Row],[Date]])</f>
        <v>2016</v>
      </c>
    </row>
    <row r="2559" spans="1:17" x14ac:dyDescent="0.25">
      <c r="A2559" s="1">
        <v>42583</v>
      </c>
      <c r="B2559">
        <v>695000</v>
      </c>
      <c r="C2559" t="s">
        <v>13</v>
      </c>
      <c r="D2559" t="s">
        <v>12429</v>
      </c>
      <c r="E2559" t="s">
        <v>10</v>
      </c>
      <c r="F2559">
        <v>3121</v>
      </c>
      <c r="G2559">
        <v>2</v>
      </c>
      <c r="H2559">
        <v>1</v>
      </c>
      <c r="I2559">
        <v>2</v>
      </c>
      <c r="J2559">
        <v>0</v>
      </c>
      <c r="K2559">
        <v>1997</v>
      </c>
      <c r="L2559" t="s">
        <v>2708</v>
      </c>
      <c r="M2559" t="s">
        <v>6</v>
      </c>
      <c r="N2559" t="s">
        <v>8</v>
      </c>
      <c r="O2559" s="6" t="str">
        <f>INDEX(lkp_Region,MATCH(tbl_Sales[[#This Row],[Suburb]],lkp_Suburb,0))</f>
        <v>Northern Metropolitan</v>
      </c>
      <c r="P2559" s="6">
        <f>MONTH(tbl_Sales[[#This Row],[Date]])</f>
        <v>8</v>
      </c>
      <c r="Q2559" s="6">
        <f>YEAR(tbl_Sales[[#This Row],[Date]])</f>
        <v>2016</v>
      </c>
    </row>
    <row r="2560" spans="1:17" x14ac:dyDescent="0.25">
      <c r="A2560" s="1">
        <v>42583</v>
      </c>
      <c r="B2560">
        <v>600000</v>
      </c>
      <c r="C2560" t="s">
        <v>13</v>
      </c>
      <c r="D2560" t="s">
        <v>12428</v>
      </c>
      <c r="E2560" t="s">
        <v>5</v>
      </c>
      <c r="F2560">
        <v>3181</v>
      </c>
      <c r="G2560">
        <v>2</v>
      </c>
      <c r="H2560">
        <v>1</v>
      </c>
      <c r="I2560">
        <v>1</v>
      </c>
      <c r="J2560">
        <v>1452</v>
      </c>
      <c r="K2560">
        <v>1970</v>
      </c>
      <c r="L2560" t="s">
        <v>2709</v>
      </c>
      <c r="M2560" t="s">
        <v>431</v>
      </c>
      <c r="N2560" t="s">
        <v>76</v>
      </c>
      <c r="O2560" s="6" t="str">
        <f>INDEX(lkp_Region,MATCH(tbl_Sales[[#This Row],[Suburb]],lkp_Suburb,0))</f>
        <v>Southern Metropolitan</v>
      </c>
      <c r="P2560" s="6">
        <f>MONTH(tbl_Sales[[#This Row],[Date]])</f>
        <v>8</v>
      </c>
      <c r="Q2560" s="6">
        <f>YEAR(tbl_Sales[[#This Row],[Date]])</f>
        <v>2016</v>
      </c>
    </row>
    <row r="2561" spans="1:17" x14ac:dyDescent="0.25">
      <c r="A2561" s="1">
        <v>42583</v>
      </c>
      <c r="B2561">
        <v>1155000</v>
      </c>
      <c r="C2561" t="s">
        <v>13</v>
      </c>
      <c r="D2561" t="s">
        <v>12427</v>
      </c>
      <c r="E2561" t="s">
        <v>10</v>
      </c>
      <c r="F2561">
        <v>3144</v>
      </c>
      <c r="G2561">
        <v>2</v>
      </c>
      <c r="H2561">
        <v>2</v>
      </c>
      <c r="I2561">
        <v>2</v>
      </c>
      <c r="J2561">
        <v>0</v>
      </c>
      <c r="K2561">
        <v>2002</v>
      </c>
      <c r="L2561" t="s">
        <v>2710</v>
      </c>
      <c r="M2561" t="s">
        <v>388</v>
      </c>
      <c r="N2561" t="s">
        <v>76</v>
      </c>
      <c r="O2561" s="6" t="str">
        <f>INDEX(lkp_Region,MATCH(tbl_Sales[[#This Row],[Suburb]],lkp_Suburb,0))</f>
        <v>Southern Metropolitan</v>
      </c>
      <c r="P2561" s="6">
        <f>MONTH(tbl_Sales[[#This Row],[Date]])</f>
        <v>8</v>
      </c>
      <c r="Q2561" s="6">
        <f>YEAR(tbl_Sales[[#This Row],[Date]])</f>
        <v>2016</v>
      </c>
    </row>
    <row r="2562" spans="1:17" x14ac:dyDescent="0.25">
      <c r="A2562" s="1">
        <v>42583</v>
      </c>
      <c r="B2562">
        <v>2490000</v>
      </c>
      <c r="C2562" t="s">
        <v>2</v>
      </c>
      <c r="D2562" t="s">
        <v>12427</v>
      </c>
      <c r="E2562" t="s">
        <v>10</v>
      </c>
      <c r="F2562">
        <v>3145</v>
      </c>
      <c r="G2562">
        <v>4</v>
      </c>
      <c r="H2562">
        <v>2</v>
      </c>
      <c r="I2562">
        <v>2</v>
      </c>
      <c r="J2562">
        <v>640</v>
      </c>
      <c r="L2562" t="s">
        <v>2711</v>
      </c>
      <c r="M2562" t="s">
        <v>74</v>
      </c>
      <c r="N2562" t="s">
        <v>76</v>
      </c>
      <c r="O2562" s="6" t="str">
        <f>INDEX(lkp_Region,MATCH(tbl_Sales[[#This Row],[Suburb]],lkp_Suburb,0))</f>
        <v>Southern Metropolitan</v>
      </c>
      <c r="P2562" s="6">
        <f>MONTH(tbl_Sales[[#This Row],[Date]])</f>
        <v>8</v>
      </c>
      <c r="Q2562" s="6">
        <f>YEAR(tbl_Sales[[#This Row],[Date]])</f>
        <v>2016</v>
      </c>
    </row>
    <row r="2563" spans="1:17" x14ac:dyDescent="0.25">
      <c r="A2563" s="1">
        <v>42583</v>
      </c>
      <c r="B2563">
        <v>476000</v>
      </c>
      <c r="C2563" t="s">
        <v>13</v>
      </c>
      <c r="D2563" t="s">
        <v>12428</v>
      </c>
      <c r="E2563" t="s">
        <v>10</v>
      </c>
      <c r="F2563">
        <v>3046</v>
      </c>
      <c r="G2563">
        <v>2</v>
      </c>
      <c r="H2563">
        <v>1</v>
      </c>
      <c r="I2563">
        <v>1</v>
      </c>
      <c r="J2563">
        <v>189</v>
      </c>
      <c r="K2563">
        <v>1995</v>
      </c>
      <c r="L2563" t="s">
        <v>2712</v>
      </c>
      <c r="M2563" t="s">
        <v>680</v>
      </c>
      <c r="N2563" t="s">
        <v>18</v>
      </c>
      <c r="O2563" s="6" t="str">
        <f>INDEX(lkp_Region,MATCH(tbl_Sales[[#This Row],[Suburb]],lkp_Suburb,0))</f>
        <v>Northern Metropolitan</v>
      </c>
      <c r="P2563" s="6">
        <f>MONTH(tbl_Sales[[#This Row],[Date]])</f>
        <v>8</v>
      </c>
      <c r="Q2563" s="6">
        <f>YEAR(tbl_Sales[[#This Row],[Date]])</f>
        <v>2016</v>
      </c>
    </row>
    <row r="2564" spans="1:17" x14ac:dyDescent="0.25">
      <c r="A2564" s="1">
        <v>42583</v>
      </c>
      <c r="B2564">
        <v>910000</v>
      </c>
      <c r="C2564" t="s">
        <v>2</v>
      </c>
      <c r="D2564" t="s">
        <v>12428</v>
      </c>
      <c r="E2564" t="s">
        <v>10</v>
      </c>
      <c r="F2564">
        <v>3055</v>
      </c>
      <c r="G2564">
        <v>3</v>
      </c>
      <c r="H2564">
        <v>1</v>
      </c>
      <c r="I2564">
        <v>2</v>
      </c>
      <c r="J2564">
        <v>717</v>
      </c>
      <c r="K2564">
        <v>1950</v>
      </c>
      <c r="L2564" t="s">
        <v>2713</v>
      </c>
      <c r="M2564" t="s">
        <v>80</v>
      </c>
      <c r="N2564" t="s">
        <v>18</v>
      </c>
      <c r="O2564" s="6" t="str">
        <f>INDEX(lkp_Region,MATCH(tbl_Sales[[#This Row],[Suburb]],lkp_Suburb,0))</f>
        <v>Northern Metropolitan</v>
      </c>
      <c r="P2564" s="6">
        <f>MONTH(tbl_Sales[[#This Row],[Date]])</f>
        <v>8</v>
      </c>
      <c r="Q2564" s="6">
        <f>YEAR(tbl_Sales[[#This Row],[Date]])</f>
        <v>2016</v>
      </c>
    </row>
    <row r="2565" spans="1:17" x14ac:dyDescent="0.25">
      <c r="A2565" s="1">
        <v>42583</v>
      </c>
      <c r="B2565">
        <v>1120000</v>
      </c>
      <c r="C2565" t="s">
        <v>2</v>
      </c>
      <c r="D2565" t="s">
        <v>12430</v>
      </c>
      <c r="E2565" t="s">
        <v>10</v>
      </c>
      <c r="F2565">
        <v>3058</v>
      </c>
      <c r="G2565">
        <v>3</v>
      </c>
      <c r="H2565">
        <v>2</v>
      </c>
      <c r="I2565">
        <v>1</v>
      </c>
      <c r="J2565">
        <v>293</v>
      </c>
      <c r="K2565">
        <v>2006</v>
      </c>
      <c r="L2565" t="s">
        <v>2714</v>
      </c>
      <c r="M2565" t="s">
        <v>41</v>
      </c>
      <c r="N2565" t="s">
        <v>18</v>
      </c>
      <c r="O2565" s="6" t="str">
        <f>INDEX(lkp_Region,MATCH(tbl_Sales[[#This Row],[Suburb]],lkp_Suburb,0))</f>
        <v>Northern Metropolitan</v>
      </c>
      <c r="P2565" s="6">
        <f>MONTH(tbl_Sales[[#This Row],[Date]])</f>
        <v>8</v>
      </c>
      <c r="Q2565" s="6">
        <f>YEAR(tbl_Sales[[#This Row],[Date]])</f>
        <v>2016</v>
      </c>
    </row>
    <row r="2566" spans="1:17" x14ac:dyDescent="0.25">
      <c r="A2566" s="1">
        <v>42583</v>
      </c>
      <c r="B2566">
        <v>710000</v>
      </c>
      <c r="C2566" t="s">
        <v>51</v>
      </c>
      <c r="D2566" t="s">
        <v>12427</v>
      </c>
      <c r="E2566" t="s">
        <v>5</v>
      </c>
      <c r="F2566">
        <v>3033</v>
      </c>
      <c r="G2566">
        <v>3</v>
      </c>
      <c r="H2566">
        <v>2</v>
      </c>
      <c r="I2566">
        <v>1</v>
      </c>
      <c r="J2566">
        <v>320</v>
      </c>
      <c r="K2566">
        <v>2013</v>
      </c>
      <c r="L2566" t="s">
        <v>2715</v>
      </c>
      <c r="M2566" t="s">
        <v>119</v>
      </c>
      <c r="N2566" t="s">
        <v>49</v>
      </c>
      <c r="O2566" s="6" t="str">
        <f>INDEX(lkp_Region,MATCH(tbl_Sales[[#This Row],[Suburb]],lkp_Suburb,0))</f>
        <v>Western Metropolitan</v>
      </c>
      <c r="P2566" s="6">
        <f>MONTH(tbl_Sales[[#This Row],[Date]])</f>
        <v>8</v>
      </c>
      <c r="Q2566" s="6">
        <f>YEAR(tbl_Sales[[#This Row],[Date]])</f>
        <v>2016</v>
      </c>
    </row>
    <row r="2567" spans="1:17" x14ac:dyDescent="0.25">
      <c r="A2567" s="1">
        <v>42583</v>
      </c>
      <c r="B2567">
        <v>630000</v>
      </c>
      <c r="C2567" t="s">
        <v>13</v>
      </c>
      <c r="D2567" t="s">
        <v>12425</v>
      </c>
      <c r="E2567" t="s">
        <v>5</v>
      </c>
      <c r="F2567">
        <v>3051</v>
      </c>
      <c r="G2567">
        <v>2</v>
      </c>
      <c r="H2567">
        <v>1</v>
      </c>
      <c r="I2567">
        <v>1</v>
      </c>
      <c r="J2567">
        <v>0</v>
      </c>
      <c r="K2567">
        <v>2002</v>
      </c>
      <c r="L2567" t="s">
        <v>2716</v>
      </c>
      <c r="M2567" t="s">
        <v>915</v>
      </c>
      <c r="N2567" t="s">
        <v>88</v>
      </c>
      <c r="O2567" s="6" t="str">
        <f>INDEX(lkp_Region,MATCH(tbl_Sales[[#This Row],[Suburb]],lkp_Suburb,0))</f>
        <v>Northern Metropolitan</v>
      </c>
      <c r="P2567" s="6">
        <f>MONTH(tbl_Sales[[#This Row],[Date]])</f>
        <v>8</v>
      </c>
      <c r="Q2567" s="6">
        <f>YEAR(tbl_Sales[[#This Row],[Date]])</f>
        <v>2016</v>
      </c>
    </row>
    <row r="2568" spans="1:17" x14ac:dyDescent="0.25">
      <c r="A2568" s="1">
        <v>42583</v>
      </c>
      <c r="B2568">
        <v>381000</v>
      </c>
      <c r="C2568" t="s">
        <v>13</v>
      </c>
      <c r="D2568" t="s">
        <v>12428</v>
      </c>
      <c r="E2568" t="s">
        <v>10</v>
      </c>
      <c r="F2568">
        <v>3013</v>
      </c>
      <c r="G2568">
        <v>1</v>
      </c>
      <c r="H2568">
        <v>1</v>
      </c>
      <c r="I2568">
        <v>1</v>
      </c>
      <c r="J2568">
        <v>0</v>
      </c>
      <c r="L2568" t="s">
        <v>2717</v>
      </c>
      <c r="M2568" t="s">
        <v>65</v>
      </c>
      <c r="N2568" t="s">
        <v>21</v>
      </c>
      <c r="O2568" s="6" t="str">
        <f>INDEX(lkp_Region,MATCH(tbl_Sales[[#This Row],[Suburb]],lkp_Suburb,0))</f>
        <v>Western Metropolitan</v>
      </c>
      <c r="P2568" s="6">
        <f>MONTH(tbl_Sales[[#This Row],[Date]])</f>
        <v>8</v>
      </c>
      <c r="Q2568" s="6">
        <f>YEAR(tbl_Sales[[#This Row],[Date]])</f>
        <v>2016</v>
      </c>
    </row>
    <row r="2569" spans="1:17" x14ac:dyDescent="0.25">
      <c r="A2569" s="1">
        <v>42583</v>
      </c>
      <c r="B2569">
        <v>1245000</v>
      </c>
      <c r="C2569" t="s">
        <v>51</v>
      </c>
      <c r="D2569" t="s">
        <v>12429</v>
      </c>
      <c r="E2569" t="s">
        <v>10</v>
      </c>
      <c r="F2569">
        <v>3204</v>
      </c>
      <c r="G2569">
        <v>4</v>
      </c>
      <c r="H2569">
        <v>2</v>
      </c>
      <c r="I2569">
        <v>2</v>
      </c>
      <c r="J2569">
        <v>345</v>
      </c>
      <c r="L2569" t="s">
        <v>2718</v>
      </c>
      <c r="M2569" t="s">
        <v>55</v>
      </c>
      <c r="N2569" t="s">
        <v>57</v>
      </c>
      <c r="O2569" s="6" t="str">
        <f>INDEX(lkp_Region,MATCH(tbl_Sales[[#This Row],[Suburb]],lkp_Suburb,0))</f>
        <v>Southern Metropolitan</v>
      </c>
      <c r="P2569" s="6">
        <f>MONTH(tbl_Sales[[#This Row],[Date]])</f>
        <v>8</v>
      </c>
      <c r="Q2569" s="6">
        <f>YEAR(tbl_Sales[[#This Row],[Date]])</f>
        <v>2016</v>
      </c>
    </row>
    <row r="2570" spans="1:17" x14ac:dyDescent="0.25">
      <c r="A2570" s="1">
        <v>42583</v>
      </c>
      <c r="B2570">
        <v>1450000</v>
      </c>
      <c r="C2570" t="s">
        <v>2</v>
      </c>
      <c r="D2570" t="s">
        <v>12433</v>
      </c>
      <c r="E2570" t="s">
        <v>10</v>
      </c>
      <c r="F2570">
        <v>3162</v>
      </c>
      <c r="G2570">
        <v>3</v>
      </c>
      <c r="H2570">
        <v>2</v>
      </c>
      <c r="I2570">
        <v>1</v>
      </c>
      <c r="J2570">
        <v>478</v>
      </c>
      <c r="K2570">
        <v>1925</v>
      </c>
      <c r="L2570" t="s">
        <v>2719</v>
      </c>
      <c r="M2570" t="s">
        <v>569</v>
      </c>
      <c r="N2570" t="s">
        <v>57</v>
      </c>
      <c r="O2570" s="6" t="str">
        <f>INDEX(lkp_Region,MATCH(tbl_Sales[[#This Row],[Suburb]],lkp_Suburb,0))</f>
        <v>Southern Metropolitan</v>
      </c>
      <c r="P2570" s="6">
        <f>MONTH(tbl_Sales[[#This Row],[Date]])</f>
        <v>8</v>
      </c>
      <c r="Q2570" s="6">
        <f>YEAR(tbl_Sales[[#This Row],[Date]])</f>
        <v>2016</v>
      </c>
    </row>
    <row r="2571" spans="1:17" x14ac:dyDescent="0.25">
      <c r="A2571" s="1">
        <v>42583</v>
      </c>
      <c r="B2571">
        <v>220000</v>
      </c>
      <c r="C2571" t="s">
        <v>13</v>
      </c>
      <c r="D2571" t="s">
        <v>12428</v>
      </c>
      <c r="E2571" t="s">
        <v>10</v>
      </c>
      <c r="F2571">
        <v>3073</v>
      </c>
      <c r="G2571">
        <v>1</v>
      </c>
      <c r="H2571">
        <v>1</v>
      </c>
      <c r="I2571">
        <v>1</v>
      </c>
      <c r="J2571">
        <v>0</v>
      </c>
      <c r="K2571">
        <v>1970</v>
      </c>
      <c r="L2571" t="s">
        <v>2720</v>
      </c>
      <c r="M2571" t="s">
        <v>93</v>
      </c>
      <c r="N2571" t="s">
        <v>62</v>
      </c>
      <c r="O2571" s="6" t="str">
        <f>INDEX(lkp_Region,MATCH(tbl_Sales[[#This Row],[Suburb]],lkp_Suburb,0))</f>
        <v>Northern Metropolitan</v>
      </c>
      <c r="P2571" s="6">
        <f>MONTH(tbl_Sales[[#This Row],[Date]])</f>
        <v>8</v>
      </c>
      <c r="Q2571" s="6">
        <f>YEAR(tbl_Sales[[#This Row],[Date]])</f>
        <v>2016</v>
      </c>
    </row>
    <row r="2572" spans="1:17" x14ac:dyDescent="0.25">
      <c r="A2572" s="1">
        <v>42583</v>
      </c>
      <c r="B2572">
        <v>770000</v>
      </c>
      <c r="C2572" t="s">
        <v>13</v>
      </c>
      <c r="D2572" t="s">
        <v>12427</v>
      </c>
      <c r="E2572" t="s">
        <v>10</v>
      </c>
      <c r="F2572">
        <v>3070</v>
      </c>
      <c r="G2572">
        <v>2</v>
      </c>
      <c r="H2572">
        <v>1</v>
      </c>
      <c r="I2572">
        <v>1</v>
      </c>
      <c r="J2572">
        <v>129</v>
      </c>
      <c r="K2572">
        <v>1975</v>
      </c>
      <c r="L2572" t="s">
        <v>2721</v>
      </c>
      <c r="M2572" t="s">
        <v>271</v>
      </c>
      <c r="N2572" t="s">
        <v>62</v>
      </c>
      <c r="O2572" s="6" t="str">
        <f>INDEX(lkp_Region,MATCH(tbl_Sales[[#This Row],[Suburb]],lkp_Suburb,0))</f>
        <v>Northern Metropolitan</v>
      </c>
      <c r="P2572" s="6">
        <f>MONTH(tbl_Sales[[#This Row],[Date]])</f>
        <v>8</v>
      </c>
      <c r="Q2572" s="6">
        <f>YEAR(tbl_Sales[[#This Row],[Date]])</f>
        <v>2016</v>
      </c>
    </row>
    <row r="2573" spans="1:17" x14ac:dyDescent="0.25">
      <c r="A2573" s="1">
        <v>42583</v>
      </c>
      <c r="B2573">
        <v>885000</v>
      </c>
      <c r="C2573" t="s">
        <v>2</v>
      </c>
      <c r="D2573" t="s">
        <v>12428</v>
      </c>
      <c r="E2573" t="s">
        <v>10</v>
      </c>
      <c r="F2573">
        <v>3073</v>
      </c>
      <c r="G2573">
        <v>4</v>
      </c>
      <c r="H2573">
        <v>2</v>
      </c>
      <c r="I2573">
        <v>3</v>
      </c>
      <c r="J2573">
        <v>936</v>
      </c>
      <c r="K2573">
        <v>1985</v>
      </c>
      <c r="L2573" t="s">
        <v>2722</v>
      </c>
      <c r="M2573" t="s">
        <v>93</v>
      </c>
      <c r="N2573" t="s">
        <v>62</v>
      </c>
      <c r="O2573" s="6" t="str">
        <f>INDEX(lkp_Region,MATCH(tbl_Sales[[#This Row],[Suburb]],lkp_Suburb,0))</f>
        <v>Northern Metropolitan</v>
      </c>
      <c r="P2573" s="6">
        <f>MONTH(tbl_Sales[[#This Row],[Date]])</f>
        <v>8</v>
      </c>
      <c r="Q2573" s="6">
        <f>YEAR(tbl_Sales[[#This Row],[Date]])</f>
        <v>2016</v>
      </c>
    </row>
    <row r="2574" spans="1:17" x14ac:dyDescent="0.25">
      <c r="A2574" s="1">
        <v>42583</v>
      </c>
      <c r="B2574">
        <v>1085000</v>
      </c>
      <c r="C2574" t="s">
        <v>2</v>
      </c>
      <c r="D2574" t="s">
        <v>12433</v>
      </c>
      <c r="E2574" t="s">
        <v>10</v>
      </c>
      <c r="F2574">
        <v>3070</v>
      </c>
      <c r="G2574">
        <v>3</v>
      </c>
      <c r="H2574">
        <v>1</v>
      </c>
      <c r="I2574">
        <v>2</v>
      </c>
      <c r="J2574">
        <v>610</v>
      </c>
      <c r="L2574" t="s">
        <v>2723</v>
      </c>
      <c r="M2574" t="s">
        <v>271</v>
      </c>
      <c r="N2574" t="s">
        <v>62</v>
      </c>
      <c r="O2574" s="6" t="str">
        <f>INDEX(lkp_Region,MATCH(tbl_Sales[[#This Row],[Suburb]],lkp_Suburb,0))</f>
        <v>Northern Metropolitan</v>
      </c>
      <c r="P2574" s="6">
        <f>MONTH(tbl_Sales[[#This Row],[Date]])</f>
        <v>8</v>
      </c>
      <c r="Q2574" s="6">
        <f>YEAR(tbl_Sales[[#This Row],[Date]])</f>
        <v>2016</v>
      </c>
    </row>
    <row r="2575" spans="1:17" x14ac:dyDescent="0.25">
      <c r="A2575" s="1">
        <v>42583</v>
      </c>
      <c r="B2575">
        <v>2100000</v>
      </c>
      <c r="C2575" t="s">
        <v>2</v>
      </c>
      <c r="D2575" t="s">
        <v>12427</v>
      </c>
      <c r="E2575" t="s">
        <v>5</v>
      </c>
      <c r="F2575">
        <v>3127</v>
      </c>
      <c r="G2575">
        <v>5</v>
      </c>
      <c r="H2575">
        <v>4</v>
      </c>
      <c r="I2575">
        <v>3</v>
      </c>
      <c r="J2575">
        <v>827</v>
      </c>
      <c r="L2575" t="s">
        <v>2724</v>
      </c>
      <c r="M2575" t="s">
        <v>11</v>
      </c>
      <c r="N2575" t="s">
        <v>101</v>
      </c>
      <c r="O2575" s="6" t="str">
        <f>INDEX(lkp_Region,MATCH(tbl_Sales[[#This Row],[Suburb]],lkp_Suburb,0))</f>
        <v>Southern Metropolitan</v>
      </c>
      <c r="P2575" s="6">
        <f>MONTH(tbl_Sales[[#This Row],[Date]])</f>
        <v>8</v>
      </c>
      <c r="Q2575" s="6">
        <f>YEAR(tbl_Sales[[#This Row],[Date]])</f>
        <v>2016</v>
      </c>
    </row>
    <row r="2576" spans="1:17" x14ac:dyDescent="0.25">
      <c r="A2576" s="1">
        <v>42583</v>
      </c>
      <c r="B2576">
        <v>2800000</v>
      </c>
      <c r="C2576" t="s">
        <v>2</v>
      </c>
      <c r="D2576" t="s">
        <v>12427</v>
      </c>
      <c r="E2576" t="s">
        <v>5</v>
      </c>
      <c r="F2576">
        <v>3101</v>
      </c>
      <c r="G2576">
        <v>5</v>
      </c>
      <c r="H2576">
        <v>2</v>
      </c>
      <c r="I2576">
        <v>3</v>
      </c>
      <c r="J2576">
        <v>920</v>
      </c>
      <c r="K2576">
        <v>1900</v>
      </c>
      <c r="L2576" t="s">
        <v>2725</v>
      </c>
      <c r="M2576" t="s">
        <v>145</v>
      </c>
      <c r="N2576" t="s">
        <v>101</v>
      </c>
      <c r="O2576" s="6" t="str">
        <f>INDEX(lkp_Region,MATCH(tbl_Sales[[#This Row],[Suburb]],lkp_Suburb,0))</f>
        <v>Southern Metropolitan</v>
      </c>
      <c r="P2576" s="6">
        <f>MONTH(tbl_Sales[[#This Row],[Date]])</f>
        <v>8</v>
      </c>
      <c r="Q2576" s="6">
        <f>YEAR(tbl_Sales[[#This Row],[Date]])</f>
        <v>2016</v>
      </c>
    </row>
    <row r="2577" spans="1:17" x14ac:dyDescent="0.25">
      <c r="A2577" s="1">
        <v>42583</v>
      </c>
      <c r="B2577">
        <v>1800000</v>
      </c>
      <c r="C2577" t="s">
        <v>2</v>
      </c>
      <c r="D2577" t="s">
        <v>12429</v>
      </c>
      <c r="E2577" t="s">
        <v>10</v>
      </c>
      <c r="F2577">
        <v>3187</v>
      </c>
      <c r="G2577">
        <v>3</v>
      </c>
      <c r="H2577">
        <v>1</v>
      </c>
      <c r="I2577">
        <v>1</v>
      </c>
      <c r="J2577">
        <v>703</v>
      </c>
      <c r="L2577" t="s">
        <v>2726</v>
      </c>
      <c r="M2577" t="s">
        <v>346</v>
      </c>
      <c r="N2577" t="s">
        <v>107</v>
      </c>
      <c r="O2577" s="6" t="str">
        <f>INDEX(lkp_Region,MATCH(tbl_Sales[[#This Row],[Suburb]],lkp_Suburb,0))</f>
        <v>Southern Metropolitan</v>
      </c>
      <c r="P2577" s="6">
        <f>MONTH(tbl_Sales[[#This Row],[Date]])</f>
        <v>8</v>
      </c>
      <c r="Q2577" s="6">
        <f>YEAR(tbl_Sales[[#This Row],[Date]])</f>
        <v>2016</v>
      </c>
    </row>
    <row r="2578" spans="1:17" x14ac:dyDescent="0.25">
      <c r="A2578" s="1">
        <v>42584</v>
      </c>
      <c r="B2578">
        <v>450000</v>
      </c>
      <c r="C2578" t="s">
        <v>13</v>
      </c>
      <c r="D2578" t="s">
        <v>12433</v>
      </c>
      <c r="E2578" t="s">
        <v>5</v>
      </c>
      <c r="F2578">
        <v>3121</v>
      </c>
      <c r="G2578">
        <v>1</v>
      </c>
      <c r="H2578">
        <v>1</v>
      </c>
      <c r="I2578">
        <v>1</v>
      </c>
      <c r="J2578">
        <v>0</v>
      </c>
      <c r="L2578" t="s">
        <v>2727</v>
      </c>
      <c r="M2578" t="s">
        <v>6</v>
      </c>
      <c r="N2578" t="s">
        <v>8</v>
      </c>
      <c r="O2578" s="6" t="str">
        <f>INDEX(lkp_Region,MATCH(tbl_Sales[[#This Row],[Suburb]],lkp_Suburb,0))</f>
        <v>Northern Metropolitan</v>
      </c>
      <c r="P2578" s="6">
        <f>MONTH(tbl_Sales[[#This Row],[Date]])</f>
        <v>8</v>
      </c>
      <c r="Q2578" s="6">
        <f>YEAR(tbl_Sales[[#This Row],[Date]])</f>
        <v>2016</v>
      </c>
    </row>
    <row r="2579" spans="1:17" x14ac:dyDescent="0.25">
      <c r="A2579" s="1">
        <v>42584</v>
      </c>
      <c r="B2579">
        <v>683000</v>
      </c>
      <c r="C2579" t="s">
        <v>13</v>
      </c>
      <c r="D2579" t="s">
        <v>12427</v>
      </c>
      <c r="E2579" t="s">
        <v>10</v>
      </c>
      <c r="F2579">
        <v>3066</v>
      </c>
      <c r="G2579">
        <v>2</v>
      </c>
      <c r="H2579">
        <v>1</v>
      </c>
      <c r="I2579">
        <v>1</v>
      </c>
      <c r="J2579">
        <v>0</v>
      </c>
      <c r="K2579">
        <v>1900</v>
      </c>
      <c r="L2579" t="s">
        <v>2728</v>
      </c>
      <c r="M2579" t="s">
        <v>216</v>
      </c>
      <c r="N2579" t="s">
        <v>8</v>
      </c>
      <c r="O2579" s="6" t="str">
        <f>INDEX(lkp_Region,MATCH(tbl_Sales[[#This Row],[Suburb]],lkp_Suburb,0))</f>
        <v>Northern Metropolitan</v>
      </c>
      <c r="P2579" s="6">
        <f>MONTH(tbl_Sales[[#This Row],[Date]])</f>
        <v>8</v>
      </c>
      <c r="Q2579" s="6">
        <f>YEAR(tbl_Sales[[#This Row],[Date]])</f>
        <v>2016</v>
      </c>
    </row>
    <row r="2580" spans="1:17" x14ac:dyDescent="0.25">
      <c r="A2580" s="1">
        <v>42584</v>
      </c>
      <c r="B2580">
        <v>1520000</v>
      </c>
      <c r="C2580" t="s">
        <v>2</v>
      </c>
      <c r="D2580" t="s">
        <v>12427</v>
      </c>
      <c r="E2580" t="s">
        <v>10</v>
      </c>
      <c r="F2580">
        <v>3121</v>
      </c>
      <c r="G2580">
        <v>3</v>
      </c>
      <c r="H2580">
        <v>1</v>
      </c>
      <c r="I2580">
        <v>2</v>
      </c>
      <c r="J2580">
        <v>248</v>
      </c>
      <c r="K2580">
        <v>1900</v>
      </c>
      <c r="L2580" t="s">
        <v>2729</v>
      </c>
      <c r="M2580" t="s">
        <v>6</v>
      </c>
      <c r="N2580" t="s">
        <v>8</v>
      </c>
      <c r="O2580" s="6" t="str">
        <f>INDEX(lkp_Region,MATCH(tbl_Sales[[#This Row],[Suburb]],lkp_Suburb,0))</f>
        <v>Northern Metropolitan</v>
      </c>
      <c r="P2580" s="6">
        <f>MONTH(tbl_Sales[[#This Row],[Date]])</f>
        <v>8</v>
      </c>
      <c r="Q2580" s="6">
        <f>YEAR(tbl_Sales[[#This Row],[Date]])</f>
        <v>2016</v>
      </c>
    </row>
    <row r="2581" spans="1:17" x14ac:dyDescent="0.25">
      <c r="A2581" s="1">
        <v>42584</v>
      </c>
      <c r="B2581">
        <v>240000</v>
      </c>
      <c r="C2581" t="s">
        <v>13</v>
      </c>
      <c r="D2581" t="s">
        <v>12429</v>
      </c>
      <c r="E2581" t="s">
        <v>5</v>
      </c>
      <c r="F2581">
        <v>3181</v>
      </c>
      <c r="G2581">
        <v>1</v>
      </c>
      <c r="H2581">
        <v>1</v>
      </c>
      <c r="I2581">
        <v>1</v>
      </c>
      <c r="J2581">
        <v>0</v>
      </c>
      <c r="L2581" t="s">
        <v>2730</v>
      </c>
      <c r="M2581" t="s">
        <v>302</v>
      </c>
      <c r="N2581" t="s">
        <v>76</v>
      </c>
      <c r="O2581" s="6" t="str">
        <f>INDEX(lkp_Region,MATCH(tbl_Sales[[#This Row],[Suburb]],lkp_Suburb,0))</f>
        <v>Southern Metropolitan</v>
      </c>
      <c r="P2581" s="6">
        <f>MONTH(tbl_Sales[[#This Row],[Date]])</f>
        <v>8</v>
      </c>
      <c r="Q2581" s="6">
        <f>YEAR(tbl_Sales[[#This Row],[Date]])</f>
        <v>2016</v>
      </c>
    </row>
    <row r="2582" spans="1:17" x14ac:dyDescent="0.25">
      <c r="A2582" s="1">
        <v>42584</v>
      </c>
      <c r="B2582">
        <v>555000</v>
      </c>
      <c r="C2582" t="s">
        <v>13</v>
      </c>
      <c r="D2582" t="s">
        <v>12425</v>
      </c>
      <c r="E2582" t="s">
        <v>5</v>
      </c>
      <c r="F2582">
        <v>3181</v>
      </c>
      <c r="G2582">
        <v>2</v>
      </c>
      <c r="H2582">
        <v>1</v>
      </c>
      <c r="I2582">
        <v>1</v>
      </c>
      <c r="J2582">
        <v>0</v>
      </c>
      <c r="K2582">
        <v>1990</v>
      </c>
      <c r="L2582" t="s">
        <v>2731</v>
      </c>
      <c r="M2582" t="s">
        <v>431</v>
      </c>
      <c r="N2582" t="s">
        <v>26</v>
      </c>
      <c r="O2582" s="6" t="str">
        <f>INDEX(lkp_Region,MATCH(tbl_Sales[[#This Row],[Suburb]],lkp_Suburb,0))</f>
        <v>Southern Metropolitan</v>
      </c>
      <c r="P2582" s="6">
        <f>MONTH(tbl_Sales[[#This Row],[Date]])</f>
        <v>8</v>
      </c>
      <c r="Q2582" s="6">
        <f>YEAR(tbl_Sales[[#This Row],[Date]])</f>
        <v>2016</v>
      </c>
    </row>
    <row r="2583" spans="1:17" x14ac:dyDescent="0.25">
      <c r="A2583" s="1">
        <v>42584</v>
      </c>
      <c r="B2583">
        <v>590000</v>
      </c>
      <c r="C2583" t="s">
        <v>13</v>
      </c>
      <c r="D2583" t="s">
        <v>12429</v>
      </c>
      <c r="E2583" t="s">
        <v>10</v>
      </c>
      <c r="F2583">
        <v>3056</v>
      </c>
      <c r="G2583">
        <v>2</v>
      </c>
      <c r="H2583">
        <v>1</v>
      </c>
      <c r="I2583">
        <v>1</v>
      </c>
      <c r="J2583">
        <v>0</v>
      </c>
      <c r="K2583">
        <v>2004</v>
      </c>
      <c r="L2583" t="s">
        <v>2732</v>
      </c>
      <c r="M2583" t="s">
        <v>117</v>
      </c>
      <c r="N2583" t="s">
        <v>18</v>
      </c>
      <c r="O2583" s="6" t="str">
        <f>INDEX(lkp_Region,MATCH(tbl_Sales[[#This Row],[Suburb]],lkp_Suburb,0))</f>
        <v>Northern Metropolitan</v>
      </c>
      <c r="P2583" s="6">
        <f>MONTH(tbl_Sales[[#This Row],[Date]])</f>
        <v>8</v>
      </c>
      <c r="Q2583" s="6">
        <f>YEAR(tbl_Sales[[#This Row],[Date]])</f>
        <v>2016</v>
      </c>
    </row>
    <row r="2584" spans="1:17" x14ac:dyDescent="0.25">
      <c r="A2584" s="1">
        <v>42584</v>
      </c>
      <c r="B2584">
        <v>685000</v>
      </c>
      <c r="C2584" t="s">
        <v>51</v>
      </c>
      <c r="D2584" t="s">
        <v>12429</v>
      </c>
      <c r="E2584" t="s">
        <v>5</v>
      </c>
      <c r="F2584">
        <v>3056</v>
      </c>
      <c r="G2584">
        <v>2</v>
      </c>
      <c r="H2584">
        <v>2</v>
      </c>
      <c r="I2584">
        <v>1</v>
      </c>
      <c r="J2584">
        <v>0</v>
      </c>
      <c r="K2584">
        <v>2002</v>
      </c>
      <c r="L2584" t="s">
        <v>2733</v>
      </c>
      <c r="M2584" t="s">
        <v>117</v>
      </c>
      <c r="N2584" t="s">
        <v>18</v>
      </c>
      <c r="O2584" s="6" t="str">
        <f>INDEX(lkp_Region,MATCH(tbl_Sales[[#This Row],[Suburb]],lkp_Suburb,0))</f>
        <v>Northern Metropolitan</v>
      </c>
      <c r="P2584" s="6">
        <f>MONTH(tbl_Sales[[#This Row],[Date]])</f>
        <v>8</v>
      </c>
      <c r="Q2584" s="6">
        <f>YEAR(tbl_Sales[[#This Row],[Date]])</f>
        <v>2016</v>
      </c>
    </row>
    <row r="2585" spans="1:17" x14ac:dyDescent="0.25">
      <c r="A2585" s="1">
        <v>42584</v>
      </c>
      <c r="B2585">
        <v>1000000</v>
      </c>
      <c r="C2585" t="s">
        <v>2</v>
      </c>
      <c r="D2585" t="s">
        <v>12427</v>
      </c>
      <c r="E2585" t="s">
        <v>10</v>
      </c>
      <c r="F2585">
        <v>3055</v>
      </c>
      <c r="G2585">
        <v>4</v>
      </c>
      <c r="H2585">
        <v>1</v>
      </c>
      <c r="I2585">
        <v>1</v>
      </c>
      <c r="J2585">
        <v>589</v>
      </c>
      <c r="K2585">
        <v>1935</v>
      </c>
      <c r="L2585" t="s">
        <v>2734</v>
      </c>
      <c r="M2585" t="s">
        <v>80</v>
      </c>
      <c r="N2585" t="s">
        <v>18</v>
      </c>
      <c r="O2585" s="6" t="str">
        <f>INDEX(lkp_Region,MATCH(tbl_Sales[[#This Row],[Suburb]],lkp_Suburb,0))</f>
        <v>Northern Metropolitan</v>
      </c>
      <c r="P2585" s="6">
        <f>MONTH(tbl_Sales[[#This Row],[Date]])</f>
        <v>8</v>
      </c>
      <c r="Q2585" s="6">
        <f>YEAR(tbl_Sales[[#This Row],[Date]])</f>
        <v>2016</v>
      </c>
    </row>
    <row r="2586" spans="1:17" x14ac:dyDescent="0.25">
      <c r="A2586" s="1">
        <v>42584</v>
      </c>
      <c r="B2586">
        <v>720000</v>
      </c>
      <c r="C2586" t="s">
        <v>2</v>
      </c>
      <c r="D2586" t="s">
        <v>12428</v>
      </c>
      <c r="E2586" t="s">
        <v>5</v>
      </c>
      <c r="F2586">
        <v>3033</v>
      </c>
      <c r="G2586">
        <v>3</v>
      </c>
      <c r="H2586">
        <v>1</v>
      </c>
      <c r="I2586">
        <v>2</v>
      </c>
      <c r="J2586">
        <v>639</v>
      </c>
      <c r="L2586" t="s">
        <v>2735</v>
      </c>
      <c r="M2586" t="s">
        <v>119</v>
      </c>
      <c r="N2586" t="s">
        <v>49</v>
      </c>
      <c r="O2586" s="6" t="str">
        <f>INDEX(lkp_Region,MATCH(tbl_Sales[[#This Row],[Suburb]],lkp_Suburb,0))</f>
        <v>Western Metropolitan</v>
      </c>
      <c r="P2586" s="6">
        <f>MONTH(tbl_Sales[[#This Row],[Date]])</f>
        <v>8</v>
      </c>
      <c r="Q2586" s="6">
        <f>YEAR(tbl_Sales[[#This Row],[Date]])</f>
        <v>2016</v>
      </c>
    </row>
    <row r="2587" spans="1:17" x14ac:dyDescent="0.25">
      <c r="A2587" s="1">
        <v>42584</v>
      </c>
      <c r="B2587">
        <v>785000</v>
      </c>
      <c r="C2587" t="s">
        <v>2</v>
      </c>
      <c r="D2587" t="s">
        <v>12430</v>
      </c>
      <c r="E2587" t="s">
        <v>10</v>
      </c>
      <c r="F2587">
        <v>3042</v>
      </c>
      <c r="G2587">
        <v>4</v>
      </c>
      <c r="H2587">
        <v>1</v>
      </c>
      <c r="I2587">
        <v>2</v>
      </c>
      <c r="J2587">
        <v>597</v>
      </c>
      <c r="L2587" t="s">
        <v>2736</v>
      </c>
      <c r="M2587" t="s">
        <v>330</v>
      </c>
      <c r="N2587" t="s">
        <v>49</v>
      </c>
      <c r="O2587" s="6" t="str">
        <f>INDEX(lkp_Region,MATCH(tbl_Sales[[#This Row],[Suburb]],lkp_Suburb,0))</f>
        <v>Western Metropolitan</v>
      </c>
      <c r="P2587" s="6">
        <f>MONTH(tbl_Sales[[#This Row],[Date]])</f>
        <v>8</v>
      </c>
      <c r="Q2587" s="6">
        <f>YEAR(tbl_Sales[[#This Row],[Date]])</f>
        <v>2016</v>
      </c>
    </row>
    <row r="2588" spans="1:17" x14ac:dyDescent="0.25">
      <c r="A2588" s="1">
        <v>42584</v>
      </c>
      <c r="B2588">
        <v>1315000</v>
      </c>
      <c r="C2588" t="s">
        <v>2</v>
      </c>
      <c r="D2588" t="s">
        <v>12427</v>
      </c>
      <c r="E2588" t="s">
        <v>10</v>
      </c>
      <c r="F2588">
        <v>3031</v>
      </c>
      <c r="G2588">
        <v>3</v>
      </c>
      <c r="H2588">
        <v>1</v>
      </c>
      <c r="I2588">
        <v>1</v>
      </c>
      <c r="J2588">
        <v>313</v>
      </c>
      <c r="L2588" t="s">
        <v>2737</v>
      </c>
      <c r="M2588" t="s">
        <v>288</v>
      </c>
      <c r="N2588" t="s">
        <v>49</v>
      </c>
      <c r="O2588" s="6" t="str">
        <f>INDEX(lkp_Region,MATCH(tbl_Sales[[#This Row],[Suburb]],lkp_Suburb,0))</f>
        <v>Northern Metropolitan</v>
      </c>
      <c r="P2588" s="6">
        <f>MONTH(tbl_Sales[[#This Row],[Date]])</f>
        <v>8</v>
      </c>
      <c r="Q2588" s="6">
        <f>YEAR(tbl_Sales[[#This Row],[Date]])</f>
        <v>2016</v>
      </c>
    </row>
    <row r="2589" spans="1:17" x14ac:dyDescent="0.25">
      <c r="A2589" s="1">
        <v>42584</v>
      </c>
      <c r="B2589">
        <v>600000</v>
      </c>
      <c r="C2589" t="s">
        <v>13</v>
      </c>
      <c r="D2589" t="s">
        <v>12433</v>
      </c>
      <c r="E2589" t="s">
        <v>5</v>
      </c>
      <c r="F2589">
        <v>3207</v>
      </c>
      <c r="G2589">
        <v>2</v>
      </c>
      <c r="H2589">
        <v>1</v>
      </c>
      <c r="I2589">
        <v>1</v>
      </c>
      <c r="J2589">
        <v>0</v>
      </c>
      <c r="K2589">
        <v>1996</v>
      </c>
      <c r="L2589" t="s">
        <v>2738</v>
      </c>
      <c r="M2589" t="s">
        <v>24</v>
      </c>
      <c r="N2589" t="s">
        <v>88</v>
      </c>
      <c r="O2589" s="6" t="str">
        <f>INDEX(lkp_Region,MATCH(tbl_Sales[[#This Row],[Suburb]],lkp_Suburb,0))</f>
        <v>Southern Metropolitan</v>
      </c>
      <c r="P2589" s="6">
        <f>MONTH(tbl_Sales[[#This Row],[Date]])</f>
        <v>8</v>
      </c>
      <c r="Q2589" s="6">
        <f>YEAR(tbl_Sales[[#This Row],[Date]])</f>
        <v>2016</v>
      </c>
    </row>
    <row r="2590" spans="1:17" x14ac:dyDescent="0.25">
      <c r="A2590" s="1">
        <v>42584</v>
      </c>
      <c r="B2590">
        <v>645000</v>
      </c>
      <c r="C2590" t="s">
        <v>2</v>
      </c>
      <c r="D2590" t="s">
        <v>12423</v>
      </c>
      <c r="E2590" t="s">
        <v>10</v>
      </c>
      <c r="F2590">
        <v>3019</v>
      </c>
      <c r="G2590">
        <v>2</v>
      </c>
      <c r="H2590">
        <v>1</v>
      </c>
      <c r="I2590">
        <v>1</v>
      </c>
      <c r="J2590">
        <v>566</v>
      </c>
      <c r="K2590">
        <v>1950</v>
      </c>
      <c r="L2590" t="s">
        <v>2739</v>
      </c>
      <c r="M2590" t="s">
        <v>436</v>
      </c>
      <c r="N2590" t="s">
        <v>21</v>
      </c>
      <c r="O2590" s="6" t="str">
        <f>INDEX(lkp_Region,MATCH(tbl_Sales[[#This Row],[Suburb]],lkp_Suburb,0))</f>
        <v>Western Metropolitan</v>
      </c>
      <c r="P2590" s="6">
        <f>MONTH(tbl_Sales[[#This Row],[Date]])</f>
        <v>8</v>
      </c>
      <c r="Q2590" s="6">
        <f>YEAR(tbl_Sales[[#This Row],[Date]])</f>
        <v>2016</v>
      </c>
    </row>
    <row r="2591" spans="1:17" x14ac:dyDescent="0.25">
      <c r="A2591" s="1">
        <v>42584</v>
      </c>
      <c r="B2591">
        <v>657000</v>
      </c>
      <c r="C2591" t="s">
        <v>51</v>
      </c>
      <c r="D2591" t="s">
        <v>12427</v>
      </c>
      <c r="E2591" t="s">
        <v>10</v>
      </c>
      <c r="F2591">
        <v>3012</v>
      </c>
      <c r="G2591">
        <v>3</v>
      </c>
      <c r="H2591">
        <v>2</v>
      </c>
      <c r="I2591">
        <v>2</v>
      </c>
      <c r="J2591">
        <v>159</v>
      </c>
      <c r="L2591" t="s">
        <v>2740</v>
      </c>
      <c r="M2591" t="s">
        <v>19</v>
      </c>
      <c r="N2591" t="s">
        <v>21</v>
      </c>
      <c r="O2591" s="6" t="str">
        <f>INDEX(lkp_Region,MATCH(tbl_Sales[[#This Row],[Suburb]],lkp_Suburb,0))</f>
        <v>Western Metropolitan</v>
      </c>
      <c r="P2591" s="6">
        <f>MONTH(tbl_Sales[[#This Row],[Date]])</f>
        <v>8</v>
      </c>
      <c r="Q2591" s="6">
        <f>YEAR(tbl_Sales[[#This Row],[Date]])</f>
        <v>2016</v>
      </c>
    </row>
    <row r="2592" spans="1:17" x14ac:dyDescent="0.25">
      <c r="A2592" s="1">
        <v>42584</v>
      </c>
      <c r="B2592">
        <v>878000</v>
      </c>
      <c r="C2592" t="s">
        <v>2</v>
      </c>
      <c r="D2592" t="s">
        <v>12429</v>
      </c>
      <c r="E2592" t="s">
        <v>10</v>
      </c>
      <c r="F2592">
        <v>3012</v>
      </c>
      <c r="G2592">
        <v>3</v>
      </c>
      <c r="H2592">
        <v>1</v>
      </c>
      <c r="I2592">
        <v>1</v>
      </c>
      <c r="J2592">
        <v>397</v>
      </c>
      <c r="K2592">
        <v>1960</v>
      </c>
      <c r="L2592" t="s">
        <v>2741</v>
      </c>
      <c r="M2592" t="s">
        <v>53</v>
      </c>
      <c r="N2592" t="s">
        <v>21</v>
      </c>
      <c r="O2592" s="6" t="str">
        <f>INDEX(lkp_Region,MATCH(tbl_Sales[[#This Row],[Suburb]],lkp_Suburb,0))</f>
        <v>Western Metropolitan</v>
      </c>
      <c r="P2592" s="6">
        <f>MONTH(tbl_Sales[[#This Row],[Date]])</f>
        <v>8</v>
      </c>
      <c r="Q2592" s="6">
        <f>YEAR(tbl_Sales[[#This Row],[Date]])</f>
        <v>2016</v>
      </c>
    </row>
    <row r="2593" spans="1:17" x14ac:dyDescent="0.25">
      <c r="A2593" s="1">
        <v>42584</v>
      </c>
      <c r="B2593">
        <v>670000</v>
      </c>
      <c r="C2593" t="s">
        <v>51</v>
      </c>
      <c r="D2593" t="s">
        <v>12429</v>
      </c>
      <c r="E2593" t="s">
        <v>5</v>
      </c>
      <c r="F2593">
        <v>3204</v>
      </c>
      <c r="G2593">
        <v>2</v>
      </c>
      <c r="H2593">
        <v>2</v>
      </c>
      <c r="I2593">
        <v>1</v>
      </c>
      <c r="J2593">
        <v>123</v>
      </c>
      <c r="K2593">
        <v>2007</v>
      </c>
      <c r="L2593" t="s">
        <v>2742</v>
      </c>
      <c r="M2593" t="s">
        <v>55</v>
      </c>
      <c r="N2593" t="s">
        <v>57</v>
      </c>
      <c r="O2593" s="6" t="str">
        <f>INDEX(lkp_Region,MATCH(tbl_Sales[[#This Row],[Suburb]],lkp_Suburb,0))</f>
        <v>Southern Metropolitan</v>
      </c>
      <c r="P2593" s="6">
        <f>MONTH(tbl_Sales[[#This Row],[Date]])</f>
        <v>8</v>
      </c>
      <c r="Q2593" s="6">
        <f>YEAR(tbl_Sales[[#This Row],[Date]])</f>
        <v>2016</v>
      </c>
    </row>
    <row r="2594" spans="1:17" x14ac:dyDescent="0.25">
      <c r="A2594" s="1">
        <v>42584</v>
      </c>
      <c r="B2594">
        <v>820000</v>
      </c>
      <c r="C2594" t="s">
        <v>13</v>
      </c>
      <c r="D2594" t="s">
        <v>12427</v>
      </c>
      <c r="E2594" t="s">
        <v>10</v>
      </c>
      <c r="F2594">
        <v>3163</v>
      </c>
      <c r="G2594">
        <v>3</v>
      </c>
      <c r="H2594">
        <v>1</v>
      </c>
      <c r="I2594">
        <v>2</v>
      </c>
      <c r="J2594">
        <v>0</v>
      </c>
      <c r="K2594">
        <v>1989</v>
      </c>
      <c r="L2594" t="s">
        <v>2743</v>
      </c>
      <c r="M2594" t="s">
        <v>201</v>
      </c>
      <c r="N2594" t="s">
        <v>57</v>
      </c>
      <c r="O2594" s="6" t="str">
        <f>INDEX(lkp_Region,MATCH(tbl_Sales[[#This Row],[Suburb]],lkp_Suburb,0))</f>
        <v>Southern Metropolitan</v>
      </c>
      <c r="P2594" s="6">
        <f>MONTH(tbl_Sales[[#This Row],[Date]])</f>
        <v>8</v>
      </c>
      <c r="Q2594" s="6">
        <f>YEAR(tbl_Sales[[#This Row],[Date]])</f>
        <v>2016</v>
      </c>
    </row>
    <row r="2595" spans="1:17" x14ac:dyDescent="0.25">
      <c r="A2595" s="1">
        <v>42584</v>
      </c>
      <c r="B2595">
        <v>1750000</v>
      </c>
      <c r="C2595" t="s">
        <v>2</v>
      </c>
      <c r="D2595" t="s">
        <v>12427</v>
      </c>
      <c r="E2595" t="s">
        <v>10</v>
      </c>
      <c r="F2595">
        <v>3161</v>
      </c>
      <c r="G2595">
        <v>3</v>
      </c>
      <c r="H2595">
        <v>2</v>
      </c>
      <c r="I2595">
        <v>2</v>
      </c>
      <c r="J2595">
        <v>692</v>
      </c>
      <c r="K2595">
        <v>1955</v>
      </c>
      <c r="L2595" t="s">
        <v>2744</v>
      </c>
      <c r="M2595" t="s">
        <v>338</v>
      </c>
      <c r="N2595" t="s">
        <v>57</v>
      </c>
      <c r="O2595" s="6" t="str">
        <f>INDEX(lkp_Region,MATCH(tbl_Sales[[#This Row],[Suburb]],lkp_Suburb,0))</f>
        <v>Southern Metropolitan</v>
      </c>
      <c r="P2595" s="6">
        <f>MONTH(tbl_Sales[[#This Row],[Date]])</f>
        <v>8</v>
      </c>
      <c r="Q2595" s="6">
        <f>YEAR(tbl_Sales[[#This Row],[Date]])</f>
        <v>2016</v>
      </c>
    </row>
    <row r="2596" spans="1:17" x14ac:dyDescent="0.25">
      <c r="A2596" s="1">
        <v>42584</v>
      </c>
      <c r="B2596">
        <v>670500</v>
      </c>
      <c r="C2596" t="s">
        <v>2</v>
      </c>
      <c r="D2596" t="s">
        <v>12427</v>
      </c>
      <c r="E2596" t="s">
        <v>10</v>
      </c>
      <c r="F2596">
        <v>3073</v>
      </c>
      <c r="G2596">
        <v>3</v>
      </c>
      <c r="H2596">
        <v>1</v>
      </c>
      <c r="I2596">
        <v>2</v>
      </c>
      <c r="J2596">
        <v>654</v>
      </c>
      <c r="L2596" t="s">
        <v>2745</v>
      </c>
      <c r="M2596" t="s">
        <v>93</v>
      </c>
      <c r="N2596" t="s">
        <v>62</v>
      </c>
      <c r="O2596" s="6" t="str">
        <f>INDEX(lkp_Region,MATCH(tbl_Sales[[#This Row],[Suburb]],lkp_Suburb,0))</f>
        <v>Northern Metropolitan</v>
      </c>
      <c r="P2596" s="6">
        <f>MONTH(tbl_Sales[[#This Row],[Date]])</f>
        <v>8</v>
      </c>
      <c r="Q2596" s="6">
        <f>YEAR(tbl_Sales[[#This Row],[Date]])</f>
        <v>2016</v>
      </c>
    </row>
    <row r="2597" spans="1:17" x14ac:dyDescent="0.25">
      <c r="A2597" s="1">
        <v>42584</v>
      </c>
      <c r="B2597">
        <v>1700000</v>
      </c>
      <c r="C2597" t="s">
        <v>2</v>
      </c>
      <c r="D2597" t="s">
        <v>12429</v>
      </c>
      <c r="E2597" t="s">
        <v>5</v>
      </c>
      <c r="F2597">
        <v>3123</v>
      </c>
      <c r="G2597">
        <v>3</v>
      </c>
      <c r="H2597">
        <v>2</v>
      </c>
      <c r="I2597">
        <v>1</v>
      </c>
      <c r="J2597">
        <v>646</v>
      </c>
      <c r="K2597">
        <v>1980</v>
      </c>
      <c r="L2597" t="s">
        <v>2746</v>
      </c>
      <c r="M2597" t="s">
        <v>230</v>
      </c>
      <c r="N2597" t="s">
        <v>101</v>
      </c>
      <c r="O2597" s="6" t="str">
        <f>INDEX(lkp_Region,MATCH(tbl_Sales[[#This Row],[Suburb]],lkp_Suburb,0))</f>
        <v>Southern Metropolitan</v>
      </c>
      <c r="P2597" s="6">
        <f>MONTH(tbl_Sales[[#This Row],[Date]])</f>
        <v>8</v>
      </c>
      <c r="Q2597" s="6">
        <f>YEAR(tbl_Sales[[#This Row],[Date]])</f>
        <v>2016</v>
      </c>
    </row>
    <row r="2598" spans="1:17" x14ac:dyDescent="0.25">
      <c r="A2598" s="1">
        <v>42584</v>
      </c>
      <c r="B2598">
        <v>1910000</v>
      </c>
      <c r="C2598" t="s">
        <v>2</v>
      </c>
      <c r="D2598" t="s">
        <v>12429</v>
      </c>
      <c r="E2598" t="s">
        <v>10</v>
      </c>
      <c r="F2598">
        <v>3103</v>
      </c>
      <c r="G2598">
        <v>3</v>
      </c>
      <c r="H2598">
        <v>1</v>
      </c>
      <c r="I2598">
        <v>2</v>
      </c>
      <c r="J2598">
        <v>697</v>
      </c>
      <c r="L2598" t="s">
        <v>2747</v>
      </c>
      <c r="M2598" t="s">
        <v>274</v>
      </c>
      <c r="N2598" t="s">
        <v>101</v>
      </c>
      <c r="O2598" s="6" t="str">
        <f>INDEX(lkp_Region,MATCH(tbl_Sales[[#This Row],[Suburb]],lkp_Suburb,0))</f>
        <v>Southern Metropolitan</v>
      </c>
      <c r="P2598" s="6">
        <f>MONTH(tbl_Sales[[#This Row],[Date]])</f>
        <v>8</v>
      </c>
      <c r="Q2598" s="6">
        <f>YEAR(tbl_Sales[[#This Row],[Date]])</f>
        <v>2016</v>
      </c>
    </row>
    <row r="2599" spans="1:17" x14ac:dyDescent="0.25">
      <c r="A2599" s="1">
        <v>42584</v>
      </c>
      <c r="B2599">
        <v>2200000</v>
      </c>
      <c r="C2599" t="s">
        <v>2</v>
      </c>
      <c r="D2599" t="s">
        <v>12433</v>
      </c>
      <c r="E2599" t="s">
        <v>5</v>
      </c>
      <c r="F2599">
        <v>3127</v>
      </c>
      <c r="G2599">
        <v>5</v>
      </c>
      <c r="H2599">
        <v>3</v>
      </c>
      <c r="I2599">
        <v>2</v>
      </c>
      <c r="J2599">
        <v>735</v>
      </c>
      <c r="K2599">
        <v>1920</v>
      </c>
      <c r="L2599" t="s">
        <v>2748</v>
      </c>
      <c r="M2599" t="s">
        <v>11</v>
      </c>
      <c r="N2599" t="s">
        <v>101</v>
      </c>
      <c r="O2599" s="6" t="str">
        <f>INDEX(lkp_Region,MATCH(tbl_Sales[[#This Row],[Suburb]],lkp_Suburb,0))</f>
        <v>Southern Metropolitan</v>
      </c>
      <c r="P2599" s="6">
        <f>MONTH(tbl_Sales[[#This Row],[Date]])</f>
        <v>8</v>
      </c>
      <c r="Q2599" s="6">
        <f>YEAR(tbl_Sales[[#This Row],[Date]])</f>
        <v>2016</v>
      </c>
    </row>
    <row r="2600" spans="1:17" x14ac:dyDescent="0.25">
      <c r="A2600" s="1">
        <v>42584</v>
      </c>
      <c r="B2600">
        <v>1420000</v>
      </c>
      <c r="C2600" t="s">
        <v>51</v>
      </c>
      <c r="D2600" t="s">
        <v>12428</v>
      </c>
      <c r="E2600" t="s">
        <v>10</v>
      </c>
      <c r="F2600">
        <v>3187</v>
      </c>
      <c r="G2600">
        <v>3</v>
      </c>
      <c r="H2600">
        <v>2</v>
      </c>
      <c r="I2600">
        <v>2</v>
      </c>
      <c r="J2600">
        <v>247</v>
      </c>
      <c r="L2600" t="s">
        <v>2749</v>
      </c>
      <c r="M2600" t="s">
        <v>346</v>
      </c>
      <c r="N2600" t="s">
        <v>107</v>
      </c>
      <c r="O2600" s="6" t="str">
        <f>INDEX(lkp_Region,MATCH(tbl_Sales[[#This Row],[Suburb]],lkp_Suburb,0))</f>
        <v>Southern Metropolitan</v>
      </c>
      <c r="P2600" s="6">
        <f>MONTH(tbl_Sales[[#This Row],[Date]])</f>
        <v>8</v>
      </c>
      <c r="Q2600" s="6">
        <f>YEAR(tbl_Sales[[#This Row],[Date]])</f>
        <v>2016</v>
      </c>
    </row>
    <row r="2601" spans="1:17" x14ac:dyDescent="0.25">
      <c r="A2601" s="1">
        <v>42584</v>
      </c>
      <c r="B2601">
        <v>1710000</v>
      </c>
      <c r="C2601" t="s">
        <v>2</v>
      </c>
      <c r="D2601" t="s">
        <v>12428</v>
      </c>
      <c r="E2601" t="s">
        <v>10</v>
      </c>
      <c r="F2601">
        <v>3187</v>
      </c>
      <c r="G2601">
        <v>3</v>
      </c>
      <c r="H2601">
        <v>3</v>
      </c>
      <c r="I2601">
        <v>2</v>
      </c>
      <c r="J2601">
        <v>435</v>
      </c>
      <c r="K2601">
        <v>1915</v>
      </c>
      <c r="L2601" t="s">
        <v>2750</v>
      </c>
      <c r="M2601" t="s">
        <v>346</v>
      </c>
      <c r="N2601" t="s">
        <v>107</v>
      </c>
      <c r="O2601" s="6" t="str">
        <f>INDEX(lkp_Region,MATCH(tbl_Sales[[#This Row],[Suburb]],lkp_Suburb,0))</f>
        <v>Southern Metropolitan</v>
      </c>
      <c r="P2601" s="6">
        <f>MONTH(tbl_Sales[[#This Row],[Date]])</f>
        <v>8</v>
      </c>
      <c r="Q2601" s="6">
        <f>YEAR(tbl_Sales[[#This Row],[Date]])</f>
        <v>2016</v>
      </c>
    </row>
    <row r="2602" spans="1:17" x14ac:dyDescent="0.25">
      <c r="A2602" s="1">
        <v>42584</v>
      </c>
      <c r="B2602">
        <v>1860000</v>
      </c>
      <c r="C2602" t="s">
        <v>2</v>
      </c>
      <c r="D2602" t="s">
        <v>12427</v>
      </c>
      <c r="E2602" t="s">
        <v>10</v>
      </c>
      <c r="F2602">
        <v>3187</v>
      </c>
      <c r="G2602">
        <v>3</v>
      </c>
      <c r="H2602">
        <v>2</v>
      </c>
      <c r="I2602">
        <v>2</v>
      </c>
      <c r="J2602">
        <v>686</v>
      </c>
      <c r="K2602">
        <v>1948</v>
      </c>
      <c r="L2602" t="s">
        <v>2751</v>
      </c>
      <c r="M2602" t="s">
        <v>346</v>
      </c>
      <c r="N2602" t="s">
        <v>107</v>
      </c>
      <c r="O2602" s="6" t="str">
        <f>INDEX(lkp_Region,MATCH(tbl_Sales[[#This Row],[Suburb]],lkp_Suburb,0))</f>
        <v>Southern Metropolitan</v>
      </c>
      <c r="P2602" s="6">
        <f>MONTH(tbl_Sales[[#This Row],[Date]])</f>
        <v>8</v>
      </c>
      <c r="Q2602" s="6">
        <f>YEAR(tbl_Sales[[#This Row],[Date]])</f>
        <v>2016</v>
      </c>
    </row>
    <row r="2603" spans="1:17" x14ac:dyDescent="0.25">
      <c r="A2603" s="1">
        <v>42584</v>
      </c>
      <c r="B2603">
        <v>721000</v>
      </c>
      <c r="C2603" t="s">
        <v>2</v>
      </c>
      <c r="D2603" t="s">
        <v>12423</v>
      </c>
      <c r="E2603" t="s">
        <v>10</v>
      </c>
      <c r="F2603">
        <v>3085</v>
      </c>
      <c r="G2603">
        <v>3</v>
      </c>
      <c r="H2603">
        <v>1</v>
      </c>
      <c r="I2603">
        <v>1</v>
      </c>
      <c r="J2603">
        <v>687</v>
      </c>
      <c r="K2603">
        <v>1978</v>
      </c>
      <c r="L2603" t="s">
        <v>2752</v>
      </c>
      <c r="M2603" t="s">
        <v>299</v>
      </c>
      <c r="N2603" t="s">
        <v>150</v>
      </c>
      <c r="O2603" s="6" t="str">
        <f>INDEX(lkp_Region,MATCH(tbl_Sales[[#This Row],[Suburb]],lkp_Suburb,0))</f>
        <v>Northern Metropolitan</v>
      </c>
      <c r="P2603" s="6">
        <f>MONTH(tbl_Sales[[#This Row],[Date]])</f>
        <v>8</v>
      </c>
      <c r="Q2603" s="6">
        <f>YEAR(tbl_Sales[[#This Row],[Date]])</f>
        <v>2016</v>
      </c>
    </row>
    <row r="2604" spans="1:17" x14ac:dyDescent="0.25">
      <c r="A2604" s="1">
        <v>42584</v>
      </c>
      <c r="B2604">
        <v>1085000</v>
      </c>
      <c r="C2604" t="s">
        <v>2</v>
      </c>
      <c r="D2604" t="s">
        <v>12423</v>
      </c>
      <c r="E2604" t="s">
        <v>10</v>
      </c>
      <c r="F2604">
        <v>3084</v>
      </c>
      <c r="G2604">
        <v>4</v>
      </c>
      <c r="H2604">
        <v>3</v>
      </c>
      <c r="I2604">
        <v>2</v>
      </c>
      <c r="J2604">
        <v>599</v>
      </c>
      <c r="L2604" t="s">
        <v>2753</v>
      </c>
      <c r="M2604" t="s">
        <v>320</v>
      </c>
      <c r="N2604" t="s">
        <v>150</v>
      </c>
      <c r="O2604" s="6" t="str">
        <f>INDEX(lkp_Region,MATCH(tbl_Sales[[#This Row],[Suburb]],lkp_Suburb,0))</f>
        <v>Eastern Metropolitan</v>
      </c>
      <c r="P2604" s="6">
        <f>MONTH(tbl_Sales[[#This Row],[Date]])</f>
        <v>8</v>
      </c>
      <c r="Q2604" s="6">
        <f>YEAR(tbl_Sales[[#This Row],[Date]])</f>
        <v>2016</v>
      </c>
    </row>
    <row r="2605" spans="1:17" x14ac:dyDescent="0.25">
      <c r="A2605" s="1">
        <v>42585</v>
      </c>
      <c r="B2605">
        <v>1030000</v>
      </c>
      <c r="C2605" t="s">
        <v>2</v>
      </c>
      <c r="D2605" t="s">
        <v>12427</v>
      </c>
      <c r="E2605" t="s">
        <v>10</v>
      </c>
      <c r="F2605">
        <v>3067</v>
      </c>
      <c r="G2605">
        <v>2</v>
      </c>
      <c r="H2605">
        <v>1</v>
      </c>
      <c r="I2605">
        <v>1</v>
      </c>
      <c r="J2605">
        <v>172</v>
      </c>
      <c r="K2605">
        <v>1930</v>
      </c>
      <c r="L2605" t="s">
        <v>2754</v>
      </c>
      <c r="M2605" t="s">
        <v>38</v>
      </c>
      <c r="N2605" t="s">
        <v>8</v>
      </c>
      <c r="O2605" s="6" t="str">
        <f>INDEX(lkp_Region,MATCH(tbl_Sales[[#This Row],[Suburb]],lkp_Suburb,0))</f>
        <v>Northern Metropolitan</v>
      </c>
      <c r="P2605" s="6">
        <f>MONTH(tbl_Sales[[#This Row],[Date]])</f>
        <v>8</v>
      </c>
      <c r="Q2605" s="6">
        <f>YEAR(tbl_Sales[[#This Row],[Date]])</f>
        <v>2016</v>
      </c>
    </row>
    <row r="2606" spans="1:17" x14ac:dyDescent="0.25">
      <c r="A2606" s="1">
        <v>42585</v>
      </c>
      <c r="B2606">
        <v>781000</v>
      </c>
      <c r="C2606" t="s">
        <v>13</v>
      </c>
      <c r="D2606" t="s">
        <v>12424</v>
      </c>
      <c r="E2606" t="s">
        <v>10</v>
      </c>
      <c r="F2606">
        <v>3181</v>
      </c>
      <c r="G2606">
        <v>2</v>
      </c>
      <c r="H2606">
        <v>1</v>
      </c>
      <c r="I2606">
        <v>1</v>
      </c>
      <c r="J2606">
        <v>0</v>
      </c>
      <c r="K2606">
        <v>1930</v>
      </c>
      <c r="L2606" t="s">
        <v>2755</v>
      </c>
      <c r="M2606" t="s">
        <v>302</v>
      </c>
      <c r="N2606" t="s">
        <v>76</v>
      </c>
      <c r="O2606" s="6" t="str">
        <f>INDEX(lkp_Region,MATCH(tbl_Sales[[#This Row],[Suburb]],lkp_Suburb,0))</f>
        <v>Southern Metropolitan</v>
      </c>
      <c r="P2606" s="6">
        <f>MONTH(tbl_Sales[[#This Row],[Date]])</f>
        <v>8</v>
      </c>
      <c r="Q2606" s="6">
        <f>YEAR(tbl_Sales[[#This Row],[Date]])</f>
        <v>2016</v>
      </c>
    </row>
    <row r="2607" spans="1:17" x14ac:dyDescent="0.25">
      <c r="A2607" s="1">
        <v>42585</v>
      </c>
      <c r="B2607">
        <v>1680000</v>
      </c>
      <c r="C2607" t="s">
        <v>2</v>
      </c>
      <c r="D2607" t="s">
        <v>12428</v>
      </c>
      <c r="E2607" t="s">
        <v>10</v>
      </c>
      <c r="F2607">
        <v>3145</v>
      </c>
      <c r="G2607">
        <v>3</v>
      </c>
      <c r="H2607">
        <v>2</v>
      </c>
      <c r="I2607">
        <v>2</v>
      </c>
      <c r="J2607">
        <v>234</v>
      </c>
      <c r="K2607">
        <v>1998</v>
      </c>
      <c r="L2607" t="s">
        <v>2756</v>
      </c>
      <c r="M2607" t="s">
        <v>74</v>
      </c>
      <c r="N2607" t="s">
        <v>76</v>
      </c>
      <c r="O2607" s="6" t="str">
        <f>INDEX(lkp_Region,MATCH(tbl_Sales[[#This Row],[Suburb]],lkp_Suburb,0))</f>
        <v>Southern Metropolitan</v>
      </c>
      <c r="P2607" s="6">
        <f>MONTH(tbl_Sales[[#This Row],[Date]])</f>
        <v>8</v>
      </c>
      <c r="Q2607" s="6">
        <f>YEAR(tbl_Sales[[#This Row],[Date]])</f>
        <v>2016</v>
      </c>
    </row>
    <row r="2608" spans="1:17" x14ac:dyDescent="0.25">
      <c r="A2608" s="1">
        <v>42585</v>
      </c>
      <c r="B2608">
        <v>5525000</v>
      </c>
      <c r="C2608" t="s">
        <v>2</v>
      </c>
      <c r="D2608" t="s">
        <v>12427</v>
      </c>
      <c r="E2608" t="s">
        <v>10</v>
      </c>
      <c r="F2608">
        <v>3143</v>
      </c>
      <c r="G2608">
        <v>6</v>
      </c>
      <c r="H2608">
        <v>3</v>
      </c>
      <c r="I2608">
        <v>4</v>
      </c>
      <c r="J2608">
        <v>1491</v>
      </c>
      <c r="K2608">
        <v>1935</v>
      </c>
      <c r="L2608" t="s">
        <v>2757</v>
      </c>
      <c r="M2608" t="s">
        <v>283</v>
      </c>
      <c r="N2608" t="s">
        <v>76</v>
      </c>
      <c r="O2608" s="6" t="str">
        <f>INDEX(lkp_Region,MATCH(tbl_Sales[[#This Row],[Suburb]],lkp_Suburb,0))</f>
        <v>Southern Metropolitan</v>
      </c>
      <c r="P2608" s="6">
        <f>MONTH(tbl_Sales[[#This Row],[Date]])</f>
        <v>8</v>
      </c>
      <c r="Q2608" s="6">
        <f>YEAR(tbl_Sales[[#This Row],[Date]])</f>
        <v>2016</v>
      </c>
    </row>
    <row r="2609" spans="1:17" x14ac:dyDescent="0.25">
      <c r="A2609" s="1">
        <v>42585</v>
      </c>
      <c r="B2609">
        <v>542500</v>
      </c>
      <c r="C2609" t="s">
        <v>13</v>
      </c>
      <c r="D2609" t="s">
        <v>12432</v>
      </c>
      <c r="E2609" t="s">
        <v>5</v>
      </c>
      <c r="F2609">
        <v>3182</v>
      </c>
      <c r="G2609">
        <v>2</v>
      </c>
      <c r="H2609">
        <v>1</v>
      </c>
      <c r="I2609">
        <v>1</v>
      </c>
      <c r="J2609">
        <v>0</v>
      </c>
      <c r="L2609" t="s">
        <v>2758</v>
      </c>
      <c r="M2609" t="s">
        <v>156</v>
      </c>
      <c r="N2609" t="s">
        <v>26</v>
      </c>
      <c r="O2609" s="6" t="str">
        <f>INDEX(lkp_Region,MATCH(tbl_Sales[[#This Row],[Suburb]],lkp_Suburb,0))</f>
        <v>Southern Metropolitan</v>
      </c>
      <c r="P2609" s="6">
        <f>MONTH(tbl_Sales[[#This Row],[Date]])</f>
        <v>8</v>
      </c>
      <c r="Q2609" s="6">
        <f>YEAR(tbl_Sales[[#This Row],[Date]])</f>
        <v>2016</v>
      </c>
    </row>
    <row r="2610" spans="1:17" x14ac:dyDescent="0.25">
      <c r="A2610" s="1">
        <v>42585</v>
      </c>
      <c r="B2610">
        <v>650000</v>
      </c>
      <c r="C2610" t="s">
        <v>13</v>
      </c>
      <c r="D2610" t="s">
        <v>12424</v>
      </c>
      <c r="E2610" t="s">
        <v>10</v>
      </c>
      <c r="F2610">
        <v>3181</v>
      </c>
      <c r="G2610">
        <v>2</v>
      </c>
      <c r="H2610">
        <v>2</v>
      </c>
      <c r="I2610">
        <v>1</v>
      </c>
      <c r="J2610">
        <v>0</v>
      </c>
      <c r="L2610" t="s">
        <v>2759</v>
      </c>
      <c r="M2610" t="s">
        <v>431</v>
      </c>
      <c r="N2610" t="s">
        <v>26</v>
      </c>
      <c r="O2610" s="6" t="str">
        <f>INDEX(lkp_Region,MATCH(tbl_Sales[[#This Row],[Suburb]],lkp_Suburb,0))</f>
        <v>Southern Metropolitan</v>
      </c>
      <c r="P2610" s="6">
        <f>MONTH(tbl_Sales[[#This Row],[Date]])</f>
        <v>8</v>
      </c>
      <c r="Q2610" s="6">
        <f>YEAR(tbl_Sales[[#This Row],[Date]])</f>
        <v>2016</v>
      </c>
    </row>
    <row r="2611" spans="1:17" x14ac:dyDescent="0.25">
      <c r="A2611" s="1">
        <v>42585</v>
      </c>
      <c r="B2611">
        <v>2600000</v>
      </c>
      <c r="C2611" t="s">
        <v>2</v>
      </c>
      <c r="D2611" t="s">
        <v>12431</v>
      </c>
      <c r="E2611" t="s">
        <v>5</v>
      </c>
      <c r="F2611">
        <v>3206</v>
      </c>
      <c r="G2611">
        <v>3</v>
      </c>
      <c r="H2611">
        <v>1</v>
      </c>
      <c r="I2611">
        <v>1</v>
      </c>
      <c r="J2611">
        <v>279</v>
      </c>
      <c r="K2611">
        <v>1900</v>
      </c>
      <c r="L2611" t="s">
        <v>2760</v>
      </c>
      <c r="M2611" t="s">
        <v>474</v>
      </c>
      <c r="N2611" t="s">
        <v>26</v>
      </c>
      <c r="O2611" s="6" t="str">
        <f>INDEX(lkp_Region,MATCH(tbl_Sales[[#This Row],[Suburb]],lkp_Suburb,0))</f>
        <v>Southern Metropolitan</v>
      </c>
      <c r="P2611" s="6">
        <f>MONTH(tbl_Sales[[#This Row],[Date]])</f>
        <v>8</v>
      </c>
      <c r="Q2611" s="6">
        <f>YEAR(tbl_Sales[[#This Row],[Date]])</f>
        <v>2016</v>
      </c>
    </row>
    <row r="2612" spans="1:17" x14ac:dyDescent="0.25">
      <c r="A2612" s="1">
        <v>42585</v>
      </c>
      <c r="B2612">
        <v>631000</v>
      </c>
      <c r="C2612" t="s">
        <v>2</v>
      </c>
      <c r="D2612" t="s">
        <v>12428</v>
      </c>
      <c r="E2612" t="s">
        <v>10</v>
      </c>
      <c r="F2612">
        <v>3060</v>
      </c>
      <c r="G2612">
        <v>3</v>
      </c>
      <c r="H2612">
        <v>2</v>
      </c>
      <c r="I2612">
        <v>2</v>
      </c>
      <c r="J2612">
        <v>297</v>
      </c>
      <c r="K2612">
        <v>2012</v>
      </c>
      <c r="L2612" t="s">
        <v>2761</v>
      </c>
      <c r="M2612" t="s">
        <v>16</v>
      </c>
      <c r="N2612" t="s">
        <v>18</v>
      </c>
      <c r="O2612" s="6" t="str">
        <f>INDEX(lkp_Region,MATCH(tbl_Sales[[#This Row],[Suburb]],lkp_Suburb,0))</f>
        <v>Northern Metropolitan</v>
      </c>
      <c r="P2612" s="6">
        <f>MONTH(tbl_Sales[[#This Row],[Date]])</f>
        <v>8</v>
      </c>
      <c r="Q2612" s="6">
        <f>YEAR(tbl_Sales[[#This Row],[Date]])</f>
        <v>2016</v>
      </c>
    </row>
    <row r="2613" spans="1:17" x14ac:dyDescent="0.25">
      <c r="A2613" s="1">
        <v>42585</v>
      </c>
      <c r="B2613">
        <v>1186000</v>
      </c>
      <c r="C2613" t="s">
        <v>2</v>
      </c>
      <c r="D2613" t="s">
        <v>12427</v>
      </c>
      <c r="E2613" t="s">
        <v>10</v>
      </c>
      <c r="F2613">
        <v>3055</v>
      </c>
      <c r="G2613">
        <v>3</v>
      </c>
      <c r="H2613">
        <v>1</v>
      </c>
      <c r="I2613">
        <v>3</v>
      </c>
      <c r="J2613">
        <v>608</v>
      </c>
      <c r="L2613" t="s">
        <v>2762</v>
      </c>
      <c r="M2613" t="s">
        <v>80</v>
      </c>
      <c r="N2613" t="s">
        <v>18</v>
      </c>
      <c r="O2613" s="6" t="str">
        <f>INDEX(lkp_Region,MATCH(tbl_Sales[[#This Row],[Suburb]],lkp_Suburb,0))</f>
        <v>Northern Metropolitan</v>
      </c>
      <c r="P2613" s="6">
        <f>MONTH(tbl_Sales[[#This Row],[Date]])</f>
        <v>8</v>
      </c>
      <c r="Q2613" s="6">
        <f>YEAR(tbl_Sales[[#This Row],[Date]])</f>
        <v>2016</v>
      </c>
    </row>
    <row r="2614" spans="1:17" x14ac:dyDescent="0.25">
      <c r="A2614" s="1">
        <v>42585</v>
      </c>
      <c r="B2614">
        <v>1278000</v>
      </c>
      <c r="C2614" t="s">
        <v>2</v>
      </c>
      <c r="D2614" t="s">
        <v>12425</v>
      </c>
      <c r="E2614" t="s">
        <v>10</v>
      </c>
      <c r="F2614">
        <v>3058</v>
      </c>
      <c r="G2614">
        <v>3</v>
      </c>
      <c r="H2614">
        <v>2</v>
      </c>
      <c r="I2614">
        <v>3</v>
      </c>
      <c r="J2614">
        <v>405</v>
      </c>
      <c r="K2614">
        <v>1930</v>
      </c>
      <c r="L2614" t="s">
        <v>2763</v>
      </c>
      <c r="M2614" t="s">
        <v>41</v>
      </c>
      <c r="N2614" t="s">
        <v>18</v>
      </c>
      <c r="O2614" s="6" t="str">
        <f>INDEX(lkp_Region,MATCH(tbl_Sales[[#This Row],[Suburb]],lkp_Suburb,0))</f>
        <v>Northern Metropolitan</v>
      </c>
      <c r="P2614" s="6">
        <f>MONTH(tbl_Sales[[#This Row],[Date]])</f>
        <v>8</v>
      </c>
      <c r="Q2614" s="6">
        <f>YEAR(tbl_Sales[[#This Row],[Date]])</f>
        <v>2016</v>
      </c>
    </row>
    <row r="2615" spans="1:17" x14ac:dyDescent="0.25">
      <c r="A2615" s="1">
        <v>42585</v>
      </c>
      <c r="B2615">
        <v>670000</v>
      </c>
      <c r="C2615" t="s">
        <v>2</v>
      </c>
      <c r="D2615" t="s">
        <v>12423</v>
      </c>
      <c r="E2615" t="s">
        <v>5</v>
      </c>
      <c r="F2615">
        <v>3042</v>
      </c>
      <c r="G2615">
        <v>3</v>
      </c>
      <c r="H2615">
        <v>2</v>
      </c>
      <c r="I2615">
        <v>2</v>
      </c>
      <c r="J2615">
        <v>657</v>
      </c>
      <c r="L2615" t="s">
        <v>2764</v>
      </c>
      <c r="M2615" t="s">
        <v>330</v>
      </c>
      <c r="N2615" t="s">
        <v>49</v>
      </c>
      <c r="O2615" s="6" t="str">
        <f>INDEX(lkp_Region,MATCH(tbl_Sales[[#This Row],[Suburb]],lkp_Suburb,0))</f>
        <v>Western Metropolitan</v>
      </c>
      <c r="P2615" s="6">
        <f>MONTH(tbl_Sales[[#This Row],[Date]])</f>
        <v>8</v>
      </c>
      <c r="Q2615" s="6">
        <f>YEAR(tbl_Sales[[#This Row],[Date]])</f>
        <v>2016</v>
      </c>
    </row>
    <row r="2616" spans="1:17" x14ac:dyDescent="0.25">
      <c r="A2616" s="1">
        <v>42585</v>
      </c>
      <c r="B2616">
        <v>700000</v>
      </c>
      <c r="C2616" t="s">
        <v>13</v>
      </c>
      <c r="D2616" t="s">
        <v>12428</v>
      </c>
      <c r="E2616" t="s">
        <v>10</v>
      </c>
      <c r="F2616">
        <v>3147</v>
      </c>
      <c r="G2616">
        <v>2</v>
      </c>
      <c r="H2616">
        <v>1</v>
      </c>
      <c r="I2616">
        <v>2</v>
      </c>
      <c r="J2616">
        <v>192</v>
      </c>
      <c r="K2616">
        <v>2007</v>
      </c>
      <c r="L2616" t="s">
        <v>2765</v>
      </c>
      <c r="M2616" t="s">
        <v>609</v>
      </c>
      <c r="N2616" t="s">
        <v>31</v>
      </c>
      <c r="O2616" s="6" t="str">
        <f>INDEX(lkp_Region,MATCH(tbl_Sales[[#This Row],[Suburb]],lkp_Suburb,0))</f>
        <v>Southern Metropolitan</v>
      </c>
      <c r="P2616" s="6">
        <f>MONTH(tbl_Sales[[#This Row],[Date]])</f>
        <v>8</v>
      </c>
      <c r="Q2616" s="6">
        <f>YEAR(tbl_Sales[[#This Row],[Date]])</f>
        <v>2016</v>
      </c>
    </row>
    <row r="2617" spans="1:17" x14ac:dyDescent="0.25">
      <c r="A2617" s="1">
        <v>42585</v>
      </c>
      <c r="B2617">
        <v>987000</v>
      </c>
      <c r="C2617" t="s">
        <v>2</v>
      </c>
      <c r="D2617" t="s">
        <v>12429</v>
      </c>
      <c r="E2617" t="s">
        <v>10</v>
      </c>
      <c r="F2617">
        <v>3189</v>
      </c>
      <c r="G2617">
        <v>3</v>
      </c>
      <c r="H2617">
        <v>1</v>
      </c>
      <c r="I2617">
        <v>1</v>
      </c>
      <c r="J2617">
        <v>603</v>
      </c>
      <c r="K2617">
        <v>1960</v>
      </c>
      <c r="L2617" t="s">
        <v>2766</v>
      </c>
      <c r="M2617" t="s">
        <v>70</v>
      </c>
      <c r="N2617" t="s">
        <v>45</v>
      </c>
      <c r="O2617" s="6" t="str">
        <f>INDEX(lkp_Region,MATCH(tbl_Sales[[#This Row],[Suburb]],lkp_Suburb,0))</f>
        <v>Southern Metropolitan</v>
      </c>
      <c r="P2617" s="6">
        <f>MONTH(tbl_Sales[[#This Row],[Date]])</f>
        <v>8</v>
      </c>
      <c r="Q2617" s="6">
        <f>YEAR(tbl_Sales[[#This Row],[Date]])</f>
        <v>2016</v>
      </c>
    </row>
    <row r="2618" spans="1:17" x14ac:dyDescent="0.25">
      <c r="A2618" s="1">
        <v>42585</v>
      </c>
      <c r="B2618">
        <v>367500</v>
      </c>
      <c r="C2618" t="s">
        <v>13</v>
      </c>
      <c r="D2618" t="s">
        <v>12428</v>
      </c>
      <c r="E2618" t="s">
        <v>10</v>
      </c>
      <c r="F2618">
        <v>3016</v>
      </c>
      <c r="G2618">
        <v>2</v>
      </c>
      <c r="H2618">
        <v>1</v>
      </c>
      <c r="I2618">
        <v>1</v>
      </c>
      <c r="J2618">
        <v>0</v>
      </c>
      <c r="K2618">
        <v>1970</v>
      </c>
      <c r="L2618" t="s">
        <v>2767</v>
      </c>
      <c r="M2618" t="s">
        <v>1587</v>
      </c>
      <c r="N2618" t="s">
        <v>69</v>
      </c>
      <c r="O2618" s="6" t="str">
        <f>INDEX(lkp_Region,MATCH(tbl_Sales[[#This Row],[Suburb]],lkp_Suburb,0))</f>
        <v>Western Metropolitan</v>
      </c>
      <c r="P2618" s="6">
        <f>MONTH(tbl_Sales[[#This Row],[Date]])</f>
        <v>8</v>
      </c>
      <c r="Q2618" s="6">
        <f>YEAR(tbl_Sales[[#This Row],[Date]])</f>
        <v>2016</v>
      </c>
    </row>
    <row r="2619" spans="1:17" x14ac:dyDescent="0.25">
      <c r="A2619" s="1">
        <v>42585</v>
      </c>
      <c r="B2619">
        <v>881000</v>
      </c>
      <c r="C2619" t="s">
        <v>2</v>
      </c>
      <c r="D2619" t="s">
        <v>12431</v>
      </c>
      <c r="E2619" t="s">
        <v>10</v>
      </c>
      <c r="F2619">
        <v>3015</v>
      </c>
      <c r="G2619">
        <v>8</v>
      </c>
      <c r="H2619">
        <v>2</v>
      </c>
      <c r="I2619">
        <v>4</v>
      </c>
      <c r="J2619">
        <v>663</v>
      </c>
      <c r="K2619">
        <v>1920</v>
      </c>
      <c r="L2619" t="s">
        <v>2768</v>
      </c>
      <c r="M2619" t="s">
        <v>133</v>
      </c>
      <c r="N2619" t="s">
        <v>69</v>
      </c>
      <c r="O2619" s="6" t="str">
        <f>INDEX(lkp_Region,MATCH(tbl_Sales[[#This Row],[Suburb]],lkp_Suburb,0))</f>
        <v>Western Metropolitan</v>
      </c>
      <c r="P2619" s="6">
        <f>MONTH(tbl_Sales[[#This Row],[Date]])</f>
        <v>8</v>
      </c>
      <c r="Q2619" s="6">
        <f>YEAR(tbl_Sales[[#This Row],[Date]])</f>
        <v>2016</v>
      </c>
    </row>
    <row r="2620" spans="1:17" x14ac:dyDescent="0.25">
      <c r="A2620" s="1">
        <v>42585</v>
      </c>
      <c r="B2620">
        <v>1255000</v>
      </c>
      <c r="C2620" t="s">
        <v>2</v>
      </c>
      <c r="D2620" t="s">
        <v>12429</v>
      </c>
      <c r="E2620" t="s">
        <v>10</v>
      </c>
      <c r="F2620">
        <v>3165</v>
      </c>
      <c r="G2620">
        <v>4</v>
      </c>
      <c r="H2620">
        <v>2</v>
      </c>
      <c r="I2620">
        <v>2</v>
      </c>
      <c r="J2620">
        <v>610</v>
      </c>
      <c r="K2620">
        <v>1950</v>
      </c>
      <c r="L2620" t="s">
        <v>2769</v>
      </c>
      <c r="M2620" t="s">
        <v>138</v>
      </c>
      <c r="N2620" t="s">
        <v>57</v>
      </c>
      <c r="O2620" s="6" t="str">
        <f>INDEX(lkp_Region,MATCH(tbl_Sales[[#This Row],[Suburb]],lkp_Suburb,0))</f>
        <v>Southern Metropolitan</v>
      </c>
      <c r="P2620" s="6">
        <f>MONTH(tbl_Sales[[#This Row],[Date]])</f>
        <v>8</v>
      </c>
      <c r="Q2620" s="6">
        <f>YEAR(tbl_Sales[[#This Row],[Date]])</f>
        <v>2016</v>
      </c>
    </row>
    <row r="2621" spans="1:17" x14ac:dyDescent="0.25">
      <c r="A2621" s="1">
        <v>42585</v>
      </c>
      <c r="B2621">
        <v>931000</v>
      </c>
      <c r="C2621" t="s">
        <v>2</v>
      </c>
      <c r="D2621" t="s">
        <v>12427</v>
      </c>
      <c r="E2621" t="s">
        <v>10</v>
      </c>
      <c r="F2621">
        <v>3072</v>
      </c>
      <c r="G2621">
        <v>4</v>
      </c>
      <c r="H2621">
        <v>1</v>
      </c>
      <c r="I2621">
        <v>1</v>
      </c>
      <c r="J2621">
        <v>499</v>
      </c>
      <c r="L2621" t="s">
        <v>2770</v>
      </c>
      <c r="M2621" t="s">
        <v>97</v>
      </c>
      <c r="N2621" t="s">
        <v>62</v>
      </c>
      <c r="O2621" s="6" t="str">
        <f>INDEX(lkp_Region,MATCH(tbl_Sales[[#This Row],[Suburb]],lkp_Suburb,0))</f>
        <v>Northern Metropolitan</v>
      </c>
      <c r="P2621" s="6">
        <f>MONTH(tbl_Sales[[#This Row],[Date]])</f>
        <v>8</v>
      </c>
      <c r="Q2621" s="6">
        <f>YEAR(tbl_Sales[[#This Row],[Date]])</f>
        <v>2016</v>
      </c>
    </row>
    <row r="2622" spans="1:17" x14ac:dyDescent="0.25">
      <c r="A2622" s="1">
        <v>42585</v>
      </c>
      <c r="B2622">
        <v>1050000</v>
      </c>
      <c r="C2622" t="s">
        <v>2</v>
      </c>
      <c r="D2622" t="s">
        <v>12427</v>
      </c>
      <c r="E2622" t="s">
        <v>10</v>
      </c>
      <c r="F2622">
        <v>3073</v>
      </c>
      <c r="G2622">
        <v>5</v>
      </c>
      <c r="H2622">
        <v>2</v>
      </c>
      <c r="I2622">
        <v>1</v>
      </c>
      <c r="J2622">
        <v>578</v>
      </c>
      <c r="L2622" t="s">
        <v>2771</v>
      </c>
      <c r="M2622" t="s">
        <v>93</v>
      </c>
      <c r="N2622" t="s">
        <v>62</v>
      </c>
      <c r="O2622" s="6" t="str">
        <f>INDEX(lkp_Region,MATCH(tbl_Sales[[#This Row],[Suburb]],lkp_Suburb,0))</f>
        <v>Northern Metropolitan</v>
      </c>
      <c r="P2622" s="6">
        <f>MONTH(tbl_Sales[[#This Row],[Date]])</f>
        <v>8</v>
      </c>
      <c r="Q2622" s="6">
        <f>YEAR(tbl_Sales[[#This Row],[Date]])</f>
        <v>2016</v>
      </c>
    </row>
    <row r="2623" spans="1:17" x14ac:dyDescent="0.25">
      <c r="A2623" s="1">
        <v>42585</v>
      </c>
      <c r="B2623">
        <v>1300000</v>
      </c>
      <c r="C2623" t="s">
        <v>2</v>
      </c>
      <c r="D2623" t="s">
        <v>12427</v>
      </c>
      <c r="E2623" t="s">
        <v>10</v>
      </c>
      <c r="F2623">
        <v>3070</v>
      </c>
      <c r="G2623">
        <v>3</v>
      </c>
      <c r="H2623">
        <v>1</v>
      </c>
      <c r="I2623">
        <v>1</v>
      </c>
      <c r="J2623">
        <v>328</v>
      </c>
      <c r="K2623">
        <v>1920</v>
      </c>
      <c r="L2623" t="s">
        <v>2772</v>
      </c>
      <c r="M2623" t="s">
        <v>271</v>
      </c>
      <c r="N2623" t="s">
        <v>62</v>
      </c>
      <c r="O2623" s="6" t="str">
        <f>INDEX(lkp_Region,MATCH(tbl_Sales[[#This Row],[Suburb]],lkp_Suburb,0))</f>
        <v>Northern Metropolitan</v>
      </c>
      <c r="P2623" s="6">
        <f>MONTH(tbl_Sales[[#This Row],[Date]])</f>
        <v>8</v>
      </c>
      <c r="Q2623" s="6">
        <f>YEAR(tbl_Sales[[#This Row],[Date]])</f>
        <v>2016</v>
      </c>
    </row>
    <row r="2624" spans="1:17" x14ac:dyDescent="0.25">
      <c r="A2624" s="1">
        <v>42585</v>
      </c>
      <c r="B2624">
        <v>1510000</v>
      </c>
      <c r="C2624" t="s">
        <v>2</v>
      </c>
      <c r="D2624" t="s">
        <v>12429</v>
      </c>
      <c r="E2624" t="s">
        <v>5</v>
      </c>
      <c r="F2624">
        <v>3070</v>
      </c>
      <c r="G2624">
        <v>3</v>
      </c>
      <c r="H2624">
        <v>1</v>
      </c>
      <c r="I2624">
        <v>3</v>
      </c>
      <c r="J2624">
        <v>327</v>
      </c>
      <c r="K2624">
        <v>1900</v>
      </c>
      <c r="L2624" t="s">
        <v>2773</v>
      </c>
      <c r="M2624" t="s">
        <v>271</v>
      </c>
      <c r="N2624" t="s">
        <v>62</v>
      </c>
      <c r="O2624" s="6" t="str">
        <f>INDEX(lkp_Region,MATCH(tbl_Sales[[#This Row],[Suburb]],lkp_Suburb,0))</f>
        <v>Northern Metropolitan</v>
      </c>
      <c r="P2624" s="6">
        <f>MONTH(tbl_Sales[[#This Row],[Date]])</f>
        <v>8</v>
      </c>
      <c r="Q2624" s="6">
        <f>YEAR(tbl_Sales[[#This Row],[Date]])</f>
        <v>2016</v>
      </c>
    </row>
    <row r="2625" spans="1:17" x14ac:dyDescent="0.25">
      <c r="A2625" s="1">
        <v>42585</v>
      </c>
      <c r="B2625">
        <v>682000</v>
      </c>
      <c r="C2625" t="s">
        <v>2</v>
      </c>
      <c r="D2625" t="s">
        <v>12423</v>
      </c>
      <c r="E2625" t="s">
        <v>10</v>
      </c>
      <c r="F2625">
        <v>3020</v>
      </c>
      <c r="G2625">
        <v>3</v>
      </c>
      <c r="H2625">
        <v>1</v>
      </c>
      <c r="I2625">
        <v>1</v>
      </c>
      <c r="J2625">
        <v>694</v>
      </c>
      <c r="K2625">
        <v>1960</v>
      </c>
      <c r="L2625" t="s">
        <v>2774</v>
      </c>
      <c r="M2625" t="s">
        <v>141</v>
      </c>
      <c r="N2625" t="s">
        <v>3</v>
      </c>
      <c r="O2625" s="6" t="str">
        <f>INDEX(lkp_Region,MATCH(tbl_Sales[[#This Row],[Suburb]],lkp_Suburb,0))</f>
        <v>Western Metropolitan</v>
      </c>
      <c r="P2625" s="6">
        <f>MONTH(tbl_Sales[[#This Row],[Date]])</f>
        <v>8</v>
      </c>
      <c r="Q2625" s="6">
        <f>YEAR(tbl_Sales[[#This Row],[Date]])</f>
        <v>2016</v>
      </c>
    </row>
    <row r="2626" spans="1:17" x14ac:dyDescent="0.25">
      <c r="A2626" s="1">
        <v>42585</v>
      </c>
      <c r="B2626">
        <v>691000</v>
      </c>
      <c r="C2626" t="s">
        <v>2</v>
      </c>
      <c r="D2626" t="s">
        <v>12425</v>
      </c>
      <c r="E2626" t="s">
        <v>10</v>
      </c>
      <c r="F2626">
        <v>3020</v>
      </c>
      <c r="G2626">
        <v>4</v>
      </c>
      <c r="H2626">
        <v>1</v>
      </c>
      <c r="I2626">
        <v>1</v>
      </c>
      <c r="J2626">
        <v>521</v>
      </c>
      <c r="L2626" t="s">
        <v>2775</v>
      </c>
      <c r="M2626" t="s">
        <v>443</v>
      </c>
      <c r="N2626" t="s">
        <v>3</v>
      </c>
      <c r="O2626" s="6" t="str">
        <f>INDEX(lkp_Region,MATCH(tbl_Sales[[#This Row],[Suburb]],lkp_Suburb,0))</f>
        <v>Western Metropolitan</v>
      </c>
      <c r="P2626" s="6">
        <f>MONTH(tbl_Sales[[#This Row],[Date]])</f>
        <v>8</v>
      </c>
      <c r="Q2626" s="6">
        <f>YEAR(tbl_Sales[[#This Row],[Date]])</f>
        <v>2016</v>
      </c>
    </row>
    <row r="2627" spans="1:17" x14ac:dyDescent="0.25">
      <c r="A2627" s="1">
        <v>42585</v>
      </c>
      <c r="B2627">
        <v>415000</v>
      </c>
      <c r="C2627" t="s">
        <v>13</v>
      </c>
      <c r="D2627" t="s">
        <v>12429</v>
      </c>
      <c r="E2627" t="s">
        <v>10</v>
      </c>
      <c r="F2627">
        <v>3122</v>
      </c>
      <c r="G2627">
        <v>1</v>
      </c>
      <c r="H2627">
        <v>1</v>
      </c>
      <c r="I2627">
        <v>1</v>
      </c>
      <c r="J2627">
        <v>0</v>
      </c>
      <c r="L2627" t="s">
        <v>2776</v>
      </c>
      <c r="M2627" t="s">
        <v>461</v>
      </c>
      <c r="N2627" t="s">
        <v>101</v>
      </c>
      <c r="O2627" s="6" t="str">
        <f>INDEX(lkp_Region,MATCH(tbl_Sales[[#This Row],[Suburb]],lkp_Suburb,0))</f>
        <v>Southern Metropolitan</v>
      </c>
      <c r="P2627" s="6">
        <f>MONTH(tbl_Sales[[#This Row],[Date]])</f>
        <v>8</v>
      </c>
      <c r="Q2627" s="6">
        <f>YEAR(tbl_Sales[[#This Row],[Date]])</f>
        <v>2016</v>
      </c>
    </row>
    <row r="2628" spans="1:17" x14ac:dyDescent="0.25">
      <c r="A2628" s="1">
        <v>42585</v>
      </c>
      <c r="B2628">
        <v>500000</v>
      </c>
      <c r="C2628" t="s">
        <v>13</v>
      </c>
      <c r="D2628" t="s">
        <v>12427</v>
      </c>
      <c r="E2628" t="s">
        <v>5</v>
      </c>
      <c r="F2628">
        <v>3122</v>
      </c>
      <c r="G2628">
        <v>2</v>
      </c>
      <c r="H2628">
        <v>1</v>
      </c>
      <c r="I2628">
        <v>1</v>
      </c>
      <c r="J2628">
        <v>0</v>
      </c>
      <c r="K2628">
        <v>2007</v>
      </c>
      <c r="L2628" t="s">
        <v>2777</v>
      </c>
      <c r="M2628" t="s">
        <v>461</v>
      </c>
      <c r="N2628" t="s">
        <v>101</v>
      </c>
      <c r="O2628" s="6" t="str">
        <f>INDEX(lkp_Region,MATCH(tbl_Sales[[#This Row],[Suburb]],lkp_Suburb,0))</f>
        <v>Southern Metropolitan</v>
      </c>
      <c r="P2628" s="6">
        <f>MONTH(tbl_Sales[[#This Row],[Date]])</f>
        <v>8</v>
      </c>
      <c r="Q2628" s="6">
        <f>YEAR(tbl_Sales[[#This Row],[Date]])</f>
        <v>2016</v>
      </c>
    </row>
    <row r="2629" spans="1:17" x14ac:dyDescent="0.25">
      <c r="A2629" s="1">
        <v>42585</v>
      </c>
      <c r="B2629">
        <v>2600000</v>
      </c>
      <c r="C2629" t="s">
        <v>2</v>
      </c>
      <c r="D2629" t="s">
        <v>12425</v>
      </c>
      <c r="E2629" t="s">
        <v>5</v>
      </c>
      <c r="F2629">
        <v>3101</v>
      </c>
      <c r="G2629">
        <v>4</v>
      </c>
      <c r="H2629">
        <v>3</v>
      </c>
      <c r="I2629">
        <v>2</v>
      </c>
      <c r="J2629">
        <v>700</v>
      </c>
      <c r="K2629">
        <v>1992</v>
      </c>
      <c r="L2629" t="s">
        <v>2778</v>
      </c>
      <c r="M2629" t="s">
        <v>145</v>
      </c>
      <c r="N2629" t="s">
        <v>101</v>
      </c>
      <c r="O2629" s="6" t="str">
        <f>INDEX(lkp_Region,MATCH(tbl_Sales[[#This Row],[Suburb]],lkp_Suburb,0))</f>
        <v>Southern Metropolitan</v>
      </c>
      <c r="P2629" s="6">
        <f>MONTH(tbl_Sales[[#This Row],[Date]])</f>
        <v>8</v>
      </c>
      <c r="Q2629" s="6">
        <f>YEAR(tbl_Sales[[#This Row],[Date]])</f>
        <v>2016</v>
      </c>
    </row>
    <row r="2630" spans="1:17" x14ac:dyDescent="0.25">
      <c r="A2630" s="1">
        <v>42585</v>
      </c>
      <c r="B2630">
        <v>710000</v>
      </c>
      <c r="C2630" t="s">
        <v>51</v>
      </c>
      <c r="D2630" t="s">
        <v>12427</v>
      </c>
      <c r="E2630" t="s">
        <v>5</v>
      </c>
      <c r="F2630">
        <v>3079</v>
      </c>
      <c r="G2630">
        <v>2</v>
      </c>
      <c r="H2630">
        <v>1</v>
      </c>
      <c r="I2630">
        <v>1</v>
      </c>
      <c r="J2630">
        <v>134</v>
      </c>
      <c r="K2630">
        <v>2012</v>
      </c>
      <c r="L2630" t="s">
        <v>2779</v>
      </c>
      <c r="M2630" t="s">
        <v>213</v>
      </c>
      <c r="N2630" t="s">
        <v>150</v>
      </c>
      <c r="O2630" s="6" t="str">
        <f>INDEX(lkp_Region,MATCH(tbl_Sales[[#This Row],[Suburb]],lkp_Suburb,0))</f>
        <v>Eastern Metropolitan</v>
      </c>
      <c r="P2630" s="6">
        <f>MONTH(tbl_Sales[[#This Row],[Date]])</f>
        <v>8</v>
      </c>
      <c r="Q2630" s="6">
        <f>YEAR(tbl_Sales[[#This Row],[Date]])</f>
        <v>2016</v>
      </c>
    </row>
    <row r="2631" spans="1:17" x14ac:dyDescent="0.25">
      <c r="A2631" s="1">
        <v>42586</v>
      </c>
      <c r="B2631">
        <v>780000</v>
      </c>
      <c r="C2631" t="s">
        <v>51</v>
      </c>
      <c r="D2631" t="s">
        <v>12429</v>
      </c>
      <c r="E2631" t="s">
        <v>5</v>
      </c>
      <c r="F2631">
        <v>3125</v>
      </c>
      <c r="G2631">
        <v>3</v>
      </c>
      <c r="H2631">
        <v>2</v>
      </c>
      <c r="I2631">
        <v>2</v>
      </c>
      <c r="J2631">
        <v>160</v>
      </c>
      <c r="L2631" t="s">
        <v>2780</v>
      </c>
      <c r="M2631" t="s">
        <v>32</v>
      </c>
      <c r="N2631" t="s">
        <v>14</v>
      </c>
      <c r="O2631" s="6" t="str">
        <f>INDEX(lkp_Region,MATCH(tbl_Sales[[#This Row],[Suburb]],lkp_Suburb,0))</f>
        <v>Southern Metropolitan</v>
      </c>
      <c r="P2631" s="6">
        <f>MONTH(tbl_Sales[[#This Row],[Date]])</f>
        <v>8</v>
      </c>
      <c r="Q2631" s="6">
        <f>YEAR(tbl_Sales[[#This Row],[Date]])</f>
        <v>2016</v>
      </c>
    </row>
    <row r="2632" spans="1:17" x14ac:dyDescent="0.25">
      <c r="A2632" s="1">
        <v>42586</v>
      </c>
      <c r="B2632">
        <v>467500</v>
      </c>
      <c r="C2632" t="s">
        <v>13</v>
      </c>
      <c r="D2632" t="s">
        <v>12432</v>
      </c>
      <c r="E2632" t="s">
        <v>5</v>
      </c>
      <c r="F2632">
        <v>3141</v>
      </c>
      <c r="G2632">
        <v>1</v>
      </c>
      <c r="H2632">
        <v>1</v>
      </c>
      <c r="I2632">
        <v>1</v>
      </c>
      <c r="J2632">
        <v>0</v>
      </c>
      <c r="L2632" t="s">
        <v>2781</v>
      </c>
      <c r="M2632" t="s">
        <v>111</v>
      </c>
      <c r="N2632" t="s">
        <v>76</v>
      </c>
      <c r="O2632" s="6" t="str">
        <f>INDEX(lkp_Region,MATCH(tbl_Sales[[#This Row],[Suburb]],lkp_Suburb,0))</f>
        <v>Southern Metropolitan</v>
      </c>
      <c r="P2632" s="6">
        <f>MONTH(tbl_Sales[[#This Row],[Date]])</f>
        <v>8</v>
      </c>
      <c r="Q2632" s="6">
        <f>YEAR(tbl_Sales[[#This Row],[Date]])</f>
        <v>2016</v>
      </c>
    </row>
    <row r="2633" spans="1:17" x14ac:dyDescent="0.25">
      <c r="A2633" s="1">
        <v>42586</v>
      </c>
      <c r="B2633">
        <v>442000</v>
      </c>
      <c r="C2633" t="s">
        <v>13</v>
      </c>
      <c r="D2633" t="s">
        <v>12429</v>
      </c>
      <c r="E2633" t="s">
        <v>5</v>
      </c>
      <c r="F2633">
        <v>3183</v>
      </c>
      <c r="G2633">
        <v>2</v>
      </c>
      <c r="H2633">
        <v>1</v>
      </c>
      <c r="I2633">
        <v>1</v>
      </c>
      <c r="J2633">
        <v>0</v>
      </c>
      <c r="K2633">
        <v>1960</v>
      </c>
      <c r="L2633" t="s">
        <v>2782</v>
      </c>
      <c r="M2633" t="s">
        <v>326</v>
      </c>
      <c r="N2633" t="s">
        <v>26</v>
      </c>
      <c r="O2633" s="6" t="str">
        <f>INDEX(lkp_Region,MATCH(tbl_Sales[[#This Row],[Suburb]],lkp_Suburb,0))</f>
        <v>Southern Metropolitan</v>
      </c>
      <c r="P2633" s="6">
        <f>MONTH(tbl_Sales[[#This Row],[Date]])</f>
        <v>8</v>
      </c>
      <c r="Q2633" s="6">
        <f>YEAR(tbl_Sales[[#This Row],[Date]])</f>
        <v>2016</v>
      </c>
    </row>
    <row r="2634" spans="1:17" x14ac:dyDescent="0.25">
      <c r="A2634" s="1">
        <v>42586</v>
      </c>
      <c r="B2634">
        <v>605000</v>
      </c>
      <c r="C2634" t="s">
        <v>2</v>
      </c>
      <c r="D2634" t="s">
        <v>12428</v>
      </c>
      <c r="E2634" t="s">
        <v>10</v>
      </c>
      <c r="F2634">
        <v>3060</v>
      </c>
      <c r="G2634">
        <v>3</v>
      </c>
      <c r="H2634">
        <v>1</v>
      </c>
      <c r="I2634">
        <v>2</v>
      </c>
      <c r="J2634">
        <v>531</v>
      </c>
      <c r="L2634" t="s">
        <v>2783</v>
      </c>
      <c r="M2634" t="s">
        <v>16</v>
      </c>
      <c r="N2634" t="s">
        <v>18</v>
      </c>
      <c r="O2634" s="6" t="str">
        <f>INDEX(lkp_Region,MATCH(tbl_Sales[[#This Row],[Suburb]],lkp_Suburb,0))</f>
        <v>Northern Metropolitan</v>
      </c>
      <c r="P2634" s="6">
        <f>MONTH(tbl_Sales[[#This Row],[Date]])</f>
        <v>8</v>
      </c>
      <c r="Q2634" s="6">
        <f>YEAR(tbl_Sales[[#This Row],[Date]])</f>
        <v>2016</v>
      </c>
    </row>
    <row r="2635" spans="1:17" x14ac:dyDescent="0.25">
      <c r="A2635" s="1">
        <v>42586</v>
      </c>
      <c r="B2635">
        <v>405000</v>
      </c>
      <c r="C2635" t="s">
        <v>13</v>
      </c>
      <c r="D2635" t="s">
        <v>12427</v>
      </c>
      <c r="E2635" t="s">
        <v>10</v>
      </c>
      <c r="F2635">
        <v>3040</v>
      </c>
      <c r="G2635">
        <v>2</v>
      </c>
      <c r="H2635">
        <v>1</v>
      </c>
      <c r="I2635">
        <v>1</v>
      </c>
      <c r="J2635">
        <v>121</v>
      </c>
      <c r="K2635">
        <v>1970</v>
      </c>
      <c r="L2635" t="s">
        <v>2784</v>
      </c>
      <c r="M2635" t="s">
        <v>47</v>
      </c>
      <c r="N2635" t="s">
        <v>49</v>
      </c>
      <c r="O2635" s="6" t="str">
        <f>INDEX(lkp_Region,MATCH(tbl_Sales[[#This Row],[Suburb]],lkp_Suburb,0))</f>
        <v>Western Metropolitan</v>
      </c>
      <c r="P2635" s="6">
        <f>MONTH(tbl_Sales[[#This Row],[Date]])</f>
        <v>8</v>
      </c>
      <c r="Q2635" s="6">
        <f>YEAR(tbl_Sales[[#This Row],[Date]])</f>
        <v>2016</v>
      </c>
    </row>
    <row r="2636" spans="1:17" x14ac:dyDescent="0.25">
      <c r="A2636" s="1">
        <v>42586</v>
      </c>
      <c r="B2636">
        <v>895000</v>
      </c>
      <c r="C2636" t="s">
        <v>2</v>
      </c>
      <c r="D2636" t="s">
        <v>12425</v>
      </c>
      <c r="E2636" t="s">
        <v>5</v>
      </c>
      <c r="F2636">
        <v>3042</v>
      </c>
      <c r="G2636">
        <v>3</v>
      </c>
      <c r="H2636">
        <v>1</v>
      </c>
      <c r="I2636">
        <v>6</v>
      </c>
      <c r="J2636">
        <v>1063</v>
      </c>
      <c r="K2636">
        <v>1975</v>
      </c>
      <c r="L2636" t="s">
        <v>2785</v>
      </c>
      <c r="M2636" t="s">
        <v>330</v>
      </c>
      <c r="N2636" t="s">
        <v>49</v>
      </c>
      <c r="O2636" s="6" t="str">
        <f>INDEX(lkp_Region,MATCH(tbl_Sales[[#This Row],[Suburb]],lkp_Suburb,0))</f>
        <v>Western Metropolitan</v>
      </c>
      <c r="P2636" s="6">
        <f>MONTH(tbl_Sales[[#This Row],[Date]])</f>
        <v>8</v>
      </c>
      <c r="Q2636" s="6">
        <f>YEAR(tbl_Sales[[#This Row],[Date]])</f>
        <v>2016</v>
      </c>
    </row>
    <row r="2637" spans="1:17" x14ac:dyDescent="0.25">
      <c r="A2637" s="1">
        <v>42586</v>
      </c>
      <c r="B2637">
        <v>370000</v>
      </c>
      <c r="C2637" t="s">
        <v>13</v>
      </c>
      <c r="D2637" t="s">
        <v>12427</v>
      </c>
      <c r="E2637" t="s">
        <v>5</v>
      </c>
      <c r="F2637">
        <v>3031</v>
      </c>
      <c r="G2637">
        <v>1</v>
      </c>
      <c r="H2637">
        <v>1</v>
      </c>
      <c r="I2637">
        <v>2</v>
      </c>
      <c r="J2637">
        <v>0</v>
      </c>
      <c r="L2637" t="s">
        <v>2786</v>
      </c>
      <c r="M2637" t="s">
        <v>264</v>
      </c>
      <c r="N2637" t="s">
        <v>88</v>
      </c>
      <c r="O2637" s="6" t="str">
        <f>INDEX(lkp_Region,MATCH(tbl_Sales[[#This Row],[Suburb]],lkp_Suburb,0))</f>
        <v>Northern Metropolitan</v>
      </c>
      <c r="P2637" s="6">
        <f>MONTH(tbl_Sales[[#This Row],[Date]])</f>
        <v>8</v>
      </c>
      <c r="Q2637" s="6">
        <f>YEAR(tbl_Sales[[#This Row],[Date]])</f>
        <v>2016</v>
      </c>
    </row>
    <row r="2638" spans="1:17" x14ac:dyDescent="0.25">
      <c r="A2638" s="1">
        <v>42586</v>
      </c>
      <c r="B2638">
        <v>805000</v>
      </c>
      <c r="C2638" t="s">
        <v>13</v>
      </c>
      <c r="D2638" t="s">
        <v>12425</v>
      </c>
      <c r="E2638" t="s">
        <v>10</v>
      </c>
      <c r="F2638">
        <v>3141</v>
      </c>
      <c r="G2638">
        <v>3</v>
      </c>
      <c r="H2638">
        <v>2</v>
      </c>
      <c r="I2638">
        <v>3</v>
      </c>
      <c r="J2638">
        <v>6111</v>
      </c>
      <c r="L2638" t="s">
        <v>2787</v>
      </c>
      <c r="M2638" t="s">
        <v>111</v>
      </c>
      <c r="N2638" t="s">
        <v>88</v>
      </c>
      <c r="O2638" s="6" t="str">
        <f>INDEX(lkp_Region,MATCH(tbl_Sales[[#This Row],[Suburb]],lkp_Suburb,0))</f>
        <v>Southern Metropolitan</v>
      </c>
      <c r="P2638" s="6">
        <f>MONTH(tbl_Sales[[#This Row],[Date]])</f>
        <v>8</v>
      </c>
      <c r="Q2638" s="6">
        <f>YEAR(tbl_Sales[[#This Row],[Date]])</f>
        <v>2016</v>
      </c>
    </row>
    <row r="2639" spans="1:17" x14ac:dyDescent="0.25">
      <c r="A2639" s="1">
        <v>42586</v>
      </c>
      <c r="B2639">
        <v>1234500</v>
      </c>
      <c r="C2639" t="s">
        <v>2</v>
      </c>
      <c r="D2639" t="s">
        <v>12427</v>
      </c>
      <c r="E2639" t="s">
        <v>5</v>
      </c>
      <c r="F2639">
        <v>3031</v>
      </c>
      <c r="G2639">
        <v>2</v>
      </c>
      <c r="H2639">
        <v>2</v>
      </c>
      <c r="I2639">
        <v>2</v>
      </c>
      <c r="J2639">
        <v>169</v>
      </c>
      <c r="K2639">
        <v>2008</v>
      </c>
      <c r="L2639" t="s">
        <v>2788</v>
      </c>
      <c r="M2639" t="s">
        <v>264</v>
      </c>
      <c r="N2639" t="s">
        <v>88</v>
      </c>
      <c r="O2639" s="6" t="str">
        <f>INDEX(lkp_Region,MATCH(tbl_Sales[[#This Row],[Suburb]],lkp_Suburb,0))</f>
        <v>Northern Metropolitan</v>
      </c>
      <c r="P2639" s="6">
        <f>MONTH(tbl_Sales[[#This Row],[Date]])</f>
        <v>8</v>
      </c>
      <c r="Q2639" s="6">
        <f>YEAR(tbl_Sales[[#This Row],[Date]])</f>
        <v>2016</v>
      </c>
    </row>
    <row r="2640" spans="1:17" x14ac:dyDescent="0.25">
      <c r="A2640" s="1">
        <v>42586</v>
      </c>
      <c r="B2640">
        <v>1385000</v>
      </c>
      <c r="C2640" t="s">
        <v>2</v>
      </c>
      <c r="D2640" t="s">
        <v>12427</v>
      </c>
      <c r="E2640" t="s">
        <v>10</v>
      </c>
      <c r="F2640">
        <v>3051</v>
      </c>
      <c r="G2640">
        <v>3</v>
      </c>
      <c r="H2640">
        <v>2</v>
      </c>
      <c r="I2640">
        <v>0</v>
      </c>
      <c r="J2640">
        <v>118</v>
      </c>
      <c r="K2640">
        <v>1890</v>
      </c>
      <c r="L2640" t="s">
        <v>2789</v>
      </c>
      <c r="M2640" t="s">
        <v>915</v>
      </c>
      <c r="N2640" t="s">
        <v>88</v>
      </c>
      <c r="O2640" s="6" t="str">
        <f>INDEX(lkp_Region,MATCH(tbl_Sales[[#This Row],[Suburb]],lkp_Suburb,0))</f>
        <v>Northern Metropolitan</v>
      </c>
      <c r="P2640" s="6">
        <f>MONTH(tbl_Sales[[#This Row],[Date]])</f>
        <v>8</v>
      </c>
      <c r="Q2640" s="6">
        <f>YEAR(tbl_Sales[[#This Row],[Date]])</f>
        <v>2016</v>
      </c>
    </row>
    <row r="2641" spans="1:17" x14ac:dyDescent="0.25">
      <c r="A2641" s="1">
        <v>42586</v>
      </c>
      <c r="B2641">
        <v>646000</v>
      </c>
      <c r="C2641" t="s">
        <v>2</v>
      </c>
      <c r="D2641" t="s">
        <v>12431</v>
      </c>
      <c r="E2641" t="s">
        <v>5</v>
      </c>
      <c r="F2641">
        <v>3012</v>
      </c>
      <c r="G2641">
        <v>2</v>
      </c>
      <c r="H2641">
        <v>1</v>
      </c>
      <c r="I2641">
        <v>2</v>
      </c>
      <c r="J2641">
        <v>270</v>
      </c>
      <c r="K2641">
        <v>1900</v>
      </c>
      <c r="L2641" t="s">
        <v>2790</v>
      </c>
      <c r="M2641" t="s">
        <v>19</v>
      </c>
      <c r="N2641" t="s">
        <v>21</v>
      </c>
      <c r="O2641" s="6" t="str">
        <f>INDEX(lkp_Region,MATCH(tbl_Sales[[#This Row],[Suburb]],lkp_Suburb,0))</f>
        <v>Western Metropolitan</v>
      </c>
      <c r="P2641" s="6">
        <f>MONTH(tbl_Sales[[#This Row],[Date]])</f>
        <v>8</v>
      </c>
      <c r="Q2641" s="6">
        <f>YEAR(tbl_Sales[[#This Row],[Date]])</f>
        <v>2016</v>
      </c>
    </row>
    <row r="2642" spans="1:17" x14ac:dyDescent="0.25">
      <c r="A2642" s="1">
        <v>42586</v>
      </c>
      <c r="B2642">
        <v>1160000</v>
      </c>
      <c r="C2642" t="s">
        <v>2</v>
      </c>
      <c r="D2642" t="s">
        <v>12429</v>
      </c>
      <c r="E2642" t="s">
        <v>10</v>
      </c>
      <c r="F2642">
        <v>3165</v>
      </c>
      <c r="G2642">
        <v>2</v>
      </c>
      <c r="H2642">
        <v>1</v>
      </c>
      <c r="I2642">
        <v>2</v>
      </c>
      <c r="J2642">
        <v>750</v>
      </c>
      <c r="L2642" t="s">
        <v>2791</v>
      </c>
      <c r="M2642" t="s">
        <v>138</v>
      </c>
      <c r="N2642" t="s">
        <v>57</v>
      </c>
      <c r="O2642" s="6" t="str">
        <f>INDEX(lkp_Region,MATCH(tbl_Sales[[#This Row],[Suburb]],lkp_Suburb,0))</f>
        <v>Southern Metropolitan</v>
      </c>
      <c r="P2642" s="6">
        <f>MONTH(tbl_Sales[[#This Row],[Date]])</f>
        <v>8</v>
      </c>
      <c r="Q2642" s="6">
        <f>YEAR(tbl_Sales[[#This Row],[Date]])</f>
        <v>2016</v>
      </c>
    </row>
    <row r="2643" spans="1:17" x14ac:dyDescent="0.25">
      <c r="A2643" s="1">
        <v>42586</v>
      </c>
      <c r="B2643">
        <v>360000</v>
      </c>
      <c r="C2643" t="s">
        <v>13</v>
      </c>
      <c r="D2643" t="s">
        <v>12423</v>
      </c>
      <c r="E2643" t="s">
        <v>5</v>
      </c>
      <c r="F2643">
        <v>3073</v>
      </c>
      <c r="G2643">
        <v>2</v>
      </c>
      <c r="H2643">
        <v>1</v>
      </c>
      <c r="I2643">
        <v>1</v>
      </c>
      <c r="J2643">
        <v>139</v>
      </c>
      <c r="L2643" t="s">
        <v>2792</v>
      </c>
      <c r="M2643" t="s">
        <v>93</v>
      </c>
      <c r="N2643" t="s">
        <v>62</v>
      </c>
      <c r="O2643" s="6" t="str">
        <f>INDEX(lkp_Region,MATCH(tbl_Sales[[#This Row],[Suburb]],lkp_Suburb,0))</f>
        <v>Northern Metropolitan</v>
      </c>
      <c r="P2643" s="6">
        <f>MONTH(tbl_Sales[[#This Row],[Date]])</f>
        <v>8</v>
      </c>
      <c r="Q2643" s="6">
        <f>YEAR(tbl_Sales[[#This Row],[Date]])</f>
        <v>2016</v>
      </c>
    </row>
    <row r="2644" spans="1:17" x14ac:dyDescent="0.25">
      <c r="A2644" s="1">
        <v>42586</v>
      </c>
      <c r="B2644">
        <v>705500</v>
      </c>
      <c r="C2644" t="s">
        <v>2</v>
      </c>
      <c r="D2644" t="s">
        <v>12428</v>
      </c>
      <c r="E2644" t="s">
        <v>10</v>
      </c>
      <c r="F2644">
        <v>3083</v>
      </c>
      <c r="G2644">
        <v>2</v>
      </c>
      <c r="H2644">
        <v>1</v>
      </c>
      <c r="I2644">
        <v>1</v>
      </c>
      <c r="J2644">
        <v>770</v>
      </c>
      <c r="K2644">
        <v>1950</v>
      </c>
      <c r="L2644" t="s">
        <v>2794</v>
      </c>
      <c r="M2644" t="s">
        <v>2793</v>
      </c>
      <c r="N2644" t="s">
        <v>62</v>
      </c>
      <c r="O2644" s="6" t="str">
        <f>INDEX(lkp_Region,MATCH(tbl_Sales[[#This Row],[Suburb]],lkp_Suburb,0))</f>
        <v>Northern Metropolitan</v>
      </c>
      <c r="P2644" s="6">
        <f>MONTH(tbl_Sales[[#This Row],[Date]])</f>
        <v>8</v>
      </c>
      <c r="Q2644" s="6">
        <f>YEAR(tbl_Sales[[#This Row],[Date]])</f>
        <v>2016</v>
      </c>
    </row>
    <row r="2645" spans="1:17" x14ac:dyDescent="0.25">
      <c r="A2645" s="1">
        <v>42586</v>
      </c>
      <c r="B2645">
        <v>930000</v>
      </c>
      <c r="C2645" t="s">
        <v>2</v>
      </c>
      <c r="D2645" t="s">
        <v>12427</v>
      </c>
      <c r="E2645" t="s">
        <v>10</v>
      </c>
      <c r="F2645">
        <v>3072</v>
      </c>
      <c r="G2645">
        <v>4</v>
      </c>
      <c r="H2645">
        <v>2</v>
      </c>
      <c r="I2645">
        <v>2</v>
      </c>
      <c r="J2645">
        <v>604</v>
      </c>
      <c r="K2645">
        <v>1920</v>
      </c>
      <c r="L2645" t="s">
        <v>2795</v>
      </c>
      <c r="M2645" t="s">
        <v>97</v>
      </c>
      <c r="N2645" t="s">
        <v>62</v>
      </c>
      <c r="O2645" s="6" t="str">
        <f>INDEX(lkp_Region,MATCH(tbl_Sales[[#This Row],[Suburb]],lkp_Suburb,0))</f>
        <v>Northern Metropolitan</v>
      </c>
      <c r="P2645" s="6">
        <f>MONTH(tbl_Sales[[#This Row],[Date]])</f>
        <v>8</v>
      </c>
      <c r="Q2645" s="6">
        <f>YEAR(tbl_Sales[[#This Row],[Date]])</f>
        <v>2016</v>
      </c>
    </row>
    <row r="2646" spans="1:17" x14ac:dyDescent="0.25">
      <c r="A2646" s="1">
        <v>42586</v>
      </c>
      <c r="B2646">
        <v>1110000</v>
      </c>
      <c r="C2646" t="s">
        <v>2</v>
      </c>
      <c r="D2646" t="s">
        <v>12427</v>
      </c>
      <c r="E2646" t="s">
        <v>10</v>
      </c>
      <c r="F2646">
        <v>3071</v>
      </c>
      <c r="G2646">
        <v>3</v>
      </c>
      <c r="H2646">
        <v>1</v>
      </c>
      <c r="I2646">
        <v>1</v>
      </c>
      <c r="J2646">
        <v>562</v>
      </c>
      <c r="K2646">
        <v>1950</v>
      </c>
      <c r="L2646" t="s">
        <v>2796</v>
      </c>
      <c r="M2646" t="s">
        <v>60</v>
      </c>
      <c r="N2646" t="s">
        <v>62</v>
      </c>
      <c r="O2646" s="6" t="str">
        <f>INDEX(lkp_Region,MATCH(tbl_Sales[[#This Row],[Suburb]],lkp_Suburb,0))</f>
        <v>Northern Metropolitan</v>
      </c>
      <c r="P2646" s="6">
        <f>MONTH(tbl_Sales[[#This Row],[Date]])</f>
        <v>8</v>
      </c>
      <c r="Q2646" s="6">
        <f>YEAR(tbl_Sales[[#This Row],[Date]])</f>
        <v>2016</v>
      </c>
    </row>
    <row r="2647" spans="1:17" x14ac:dyDescent="0.25">
      <c r="A2647" s="1">
        <v>42586</v>
      </c>
      <c r="B2647">
        <v>435000</v>
      </c>
      <c r="C2647" t="s">
        <v>2</v>
      </c>
      <c r="D2647" t="s">
        <v>12432</v>
      </c>
      <c r="E2647" t="s">
        <v>5</v>
      </c>
      <c r="F2647">
        <v>3020</v>
      </c>
      <c r="G2647">
        <v>2</v>
      </c>
      <c r="H2647">
        <v>1</v>
      </c>
      <c r="I2647">
        <v>1</v>
      </c>
      <c r="J2647">
        <v>155</v>
      </c>
      <c r="K2647">
        <v>1940</v>
      </c>
      <c r="L2647" t="s">
        <v>2797</v>
      </c>
      <c r="M2647" t="s">
        <v>443</v>
      </c>
      <c r="N2647" t="s">
        <v>3</v>
      </c>
      <c r="O2647" s="6" t="str">
        <f>INDEX(lkp_Region,MATCH(tbl_Sales[[#This Row],[Suburb]],lkp_Suburb,0))</f>
        <v>Western Metropolitan</v>
      </c>
      <c r="P2647" s="6">
        <f>MONTH(tbl_Sales[[#This Row],[Date]])</f>
        <v>8</v>
      </c>
      <c r="Q2647" s="6">
        <f>YEAR(tbl_Sales[[#This Row],[Date]])</f>
        <v>2016</v>
      </c>
    </row>
    <row r="2648" spans="1:17" x14ac:dyDescent="0.25">
      <c r="A2648" s="1">
        <v>42586</v>
      </c>
      <c r="B2648">
        <v>1650000</v>
      </c>
      <c r="C2648" t="s">
        <v>2</v>
      </c>
      <c r="D2648" t="s">
        <v>12429</v>
      </c>
      <c r="E2648" t="s">
        <v>5</v>
      </c>
      <c r="F2648">
        <v>3122</v>
      </c>
      <c r="G2648">
        <v>4</v>
      </c>
      <c r="H2648">
        <v>2</v>
      </c>
      <c r="I2648">
        <v>2</v>
      </c>
      <c r="J2648">
        <v>317</v>
      </c>
      <c r="K2648">
        <v>2005</v>
      </c>
      <c r="L2648" t="s">
        <v>2798</v>
      </c>
      <c r="M2648" t="s">
        <v>461</v>
      </c>
      <c r="N2648" t="s">
        <v>101</v>
      </c>
      <c r="O2648" s="6" t="str">
        <f>INDEX(lkp_Region,MATCH(tbl_Sales[[#This Row],[Suburb]],lkp_Suburb,0))</f>
        <v>Southern Metropolitan</v>
      </c>
      <c r="P2648" s="6">
        <f>MONTH(tbl_Sales[[#This Row],[Date]])</f>
        <v>8</v>
      </c>
      <c r="Q2648" s="6">
        <f>YEAR(tbl_Sales[[#This Row],[Date]])</f>
        <v>2016</v>
      </c>
    </row>
    <row r="2649" spans="1:17" x14ac:dyDescent="0.25">
      <c r="A2649" s="1">
        <v>42586</v>
      </c>
      <c r="B2649">
        <v>2610000</v>
      </c>
      <c r="C2649" t="s">
        <v>2</v>
      </c>
      <c r="D2649" t="s">
        <v>12427</v>
      </c>
      <c r="E2649" t="s">
        <v>10</v>
      </c>
      <c r="F2649">
        <v>3122</v>
      </c>
      <c r="G2649">
        <v>4</v>
      </c>
      <c r="H2649">
        <v>2</v>
      </c>
      <c r="I2649">
        <v>7</v>
      </c>
      <c r="J2649">
        <v>0</v>
      </c>
      <c r="L2649" t="s">
        <v>2799</v>
      </c>
      <c r="M2649" t="s">
        <v>461</v>
      </c>
      <c r="N2649" t="s">
        <v>101</v>
      </c>
      <c r="O2649" s="6" t="str">
        <f>INDEX(lkp_Region,MATCH(tbl_Sales[[#This Row],[Suburb]],lkp_Suburb,0))</f>
        <v>Southern Metropolitan</v>
      </c>
      <c r="P2649" s="6">
        <f>MONTH(tbl_Sales[[#This Row],[Date]])</f>
        <v>8</v>
      </c>
      <c r="Q2649" s="6">
        <f>YEAR(tbl_Sales[[#This Row],[Date]])</f>
        <v>2016</v>
      </c>
    </row>
    <row r="2650" spans="1:17" x14ac:dyDescent="0.25">
      <c r="A2650" s="1">
        <v>42586</v>
      </c>
      <c r="B2650">
        <v>910000</v>
      </c>
      <c r="C2650" t="s">
        <v>2</v>
      </c>
      <c r="D2650" t="s">
        <v>12423</v>
      </c>
      <c r="E2650" t="s">
        <v>10</v>
      </c>
      <c r="F2650">
        <v>3084</v>
      </c>
      <c r="G2650">
        <v>4</v>
      </c>
      <c r="H2650">
        <v>2</v>
      </c>
      <c r="I2650">
        <v>2</v>
      </c>
      <c r="J2650">
        <v>626</v>
      </c>
      <c r="L2650" t="s">
        <v>2800</v>
      </c>
      <c r="M2650" t="s">
        <v>320</v>
      </c>
      <c r="N2650" t="s">
        <v>150</v>
      </c>
      <c r="O2650" s="6" t="str">
        <f>INDEX(lkp_Region,MATCH(tbl_Sales[[#This Row],[Suburb]],lkp_Suburb,0))</f>
        <v>Eastern Metropolitan</v>
      </c>
      <c r="P2650" s="6">
        <f>MONTH(tbl_Sales[[#This Row],[Date]])</f>
        <v>8</v>
      </c>
      <c r="Q2650" s="6">
        <f>YEAR(tbl_Sales[[#This Row],[Date]])</f>
        <v>2016</v>
      </c>
    </row>
    <row r="2651" spans="1:17" x14ac:dyDescent="0.25">
      <c r="A2651" s="1">
        <v>42587</v>
      </c>
      <c r="B2651">
        <v>402000</v>
      </c>
      <c r="C2651" t="s">
        <v>13</v>
      </c>
      <c r="D2651" t="s">
        <v>12428</v>
      </c>
      <c r="E2651" t="s">
        <v>10</v>
      </c>
      <c r="F2651">
        <v>3121</v>
      </c>
      <c r="G2651">
        <v>1</v>
      </c>
      <c r="H2651">
        <v>1</v>
      </c>
      <c r="I2651">
        <v>1</v>
      </c>
      <c r="J2651">
        <v>0</v>
      </c>
      <c r="L2651" t="s">
        <v>2801</v>
      </c>
      <c r="M2651" t="s">
        <v>6</v>
      </c>
      <c r="N2651" t="s">
        <v>8</v>
      </c>
      <c r="O2651" s="6" t="str">
        <f>INDEX(lkp_Region,MATCH(tbl_Sales[[#This Row],[Suburb]],lkp_Suburb,0))</f>
        <v>Northern Metropolitan</v>
      </c>
      <c r="P2651" s="6">
        <f>MONTH(tbl_Sales[[#This Row],[Date]])</f>
        <v>8</v>
      </c>
      <c r="Q2651" s="6">
        <f>YEAR(tbl_Sales[[#This Row],[Date]])</f>
        <v>2016</v>
      </c>
    </row>
    <row r="2652" spans="1:17" x14ac:dyDescent="0.25">
      <c r="A2652" s="1">
        <v>42587</v>
      </c>
      <c r="B2652">
        <v>900000</v>
      </c>
      <c r="C2652" t="s">
        <v>2</v>
      </c>
      <c r="D2652" t="s">
        <v>12427</v>
      </c>
      <c r="E2652" t="s">
        <v>10</v>
      </c>
      <c r="F2652">
        <v>3121</v>
      </c>
      <c r="G2652">
        <v>3</v>
      </c>
      <c r="H2652">
        <v>3</v>
      </c>
      <c r="I2652">
        <v>1</v>
      </c>
      <c r="J2652">
        <v>58</v>
      </c>
      <c r="K2652">
        <v>2009</v>
      </c>
      <c r="L2652" t="s">
        <v>2802</v>
      </c>
      <c r="M2652" t="s">
        <v>6</v>
      </c>
      <c r="N2652" t="s">
        <v>8</v>
      </c>
      <c r="O2652" s="6" t="str">
        <f>INDEX(lkp_Region,MATCH(tbl_Sales[[#This Row],[Suburb]],lkp_Suburb,0))</f>
        <v>Northern Metropolitan</v>
      </c>
      <c r="P2652" s="6">
        <f>MONTH(tbl_Sales[[#This Row],[Date]])</f>
        <v>8</v>
      </c>
      <c r="Q2652" s="6">
        <f>YEAR(tbl_Sales[[#This Row],[Date]])</f>
        <v>2016</v>
      </c>
    </row>
    <row r="2653" spans="1:17" x14ac:dyDescent="0.25">
      <c r="A2653" s="1">
        <v>42587</v>
      </c>
      <c r="B2653">
        <v>373000</v>
      </c>
      <c r="C2653" t="s">
        <v>13</v>
      </c>
      <c r="D2653" t="s">
        <v>12428</v>
      </c>
      <c r="E2653" t="s">
        <v>5</v>
      </c>
      <c r="F2653">
        <v>3145</v>
      </c>
      <c r="G2653">
        <v>1</v>
      </c>
      <c r="H2653">
        <v>1</v>
      </c>
      <c r="I2653">
        <v>1</v>
      </c>
      <c r="J2653">
        <v>0</v>
      </c>
      <c r="K2653">
        <v>1965</v>
      </c>
      <c r="L2653" t="s">
        <v>2803</v>
      </c>
      <c r="M2653" t="s">
        <v>74</v>
      </c>
      <c r="N2653" t="s">
        <v>76</v>
      </c>
      <c r="O2653" s="6" t="str">
        <f>INDEX(lkp_Region,MATCH(tbl_Sales[[#This Row],[Suburb]],lkp_Suburb,0))</f>
        <v>Southern Metropolitan</v>
      </c>
      <c r="P2653" s="6">
        <f>MONTH(tbl_Sales[[#This Row],[Date]])</f>
        <v>8</v>
      </c>
      <c r="Q2653" s="6">
        <f>YEAR(tbl_Sales[[#This Row],[Date]])</f>
        <v>2016</v>
      </c>
    </row>
    <row r="2654" spans="1:17" x14ac:dyDescent="0.25">
      <c r="A2654" s="1">
        <v>42587</v>
      </c>
      <c r="B2654">
        <v>567000</v>
      </c>
      <c r="C2654" t="s">
        <v>13</v>
      </c>
      <c r="D2654" t="s">
        <v>12428</v>
      </c>
      <c r="E2654" t="s">
        <v>10</v>
      </c>
      <c r="F2654">
        <v>3143</v>
      </c>
      <c r="G2654">
        <v>1</v>
      </c>
      <c r="H2654">
        <v>1</v>
      </c>
      <c r="I2654">
        <v>1</v>
      </c>
      <c r="J2654">
        <v>0</v>
      </c>
      <c r="K2654">
        <v>2013</v>
      </c>
      <c r="L2654" t="s">
        <v>2804</v>
      </c>
      <c r="M2654" t="s">
        <v>283</v>
      </c>
      <c r="N2654" t="s">
        <v>76</v>
      </c>
      <c r="O2654" s="6" t="str">
        <f>INDEX(lkp_Region,MATCH(tbl_Sales[[#This Row],[Suburb]],lkp_Suburb,0))</f>
        <v>Southern Metropolitan</v>
      </c>
      <c r="P2654" s="6">
        <f>MONTH(tbl_Sales[[#This Row],[Date]])</f>
        <v>8</v>
      </c>
      <c r="Q2654" s="6">
        <f>YEAR(tbl_Sales[[#This Row],[Date]])</f>
        <v>2016</v>
      </c>
    </row>
    <row r="2655" spans="1:17" x14ac:dyDescent="0.25">
      <c r="A2655" s="1">
        <v>42587</v>
      </c>
      <c r="B2655">
        <v>1810000</v>
      </c>
      <c r="C2655" t="s">
        <v>2</v>
      </c>
      <c r="D2655" t="s">
        <v>12433</v>
      </c>
      <c r="E2655" t="s">
        <v>5</v>
      </c>
      <c r="F2655">
        <v>3145</v>
      </c>
      <c r="G2655">
        <v>5</v>
      </c>
      <c r="H2655">
        <v>3</v>
      </c>
      <c r="I2655">
        <v>2</v>
      </c>
      <c r="J2655">
        <v>751</v>
      </c>
      <c r="K2655">
        <v>1934</v>
      </c>
      <c r="L2655" t="s">
        <v>2805</v>
      </c>
      <c r="M2655" t="s">
        <v>74</v>
      </c>
      <c r="N2655" t="s">
        <v>76</v>
      </c>
      <c r="O2655" s="6" t="str">
        <f>INDEX(lkp_Region,MATCH(tbl_Sales[[#This Row],[Suburb]],lkp_Suburb,0))</f>
        <v>Southern Metropolitan</v>
      </c>
      <c r="P2655" s="6">
        <f>MONTH(tbl_Sales[[#This Row],[Date]])</f>
        <v>8</v>
      </c>
      <c r="Q2655" s="6">
        <f>YEAR(tbl_Sales[[#This Row],[Date]])</f>
        <v>2016</v>
      </c>
    </row>
    <row r="2656" spans="1:17" x14ac:dyDescent="0.25">
      <c r="A2656" s="1">
        <v>42587</v>
      </c>
      <c r="B2656">
        <v>1295000</v>
      </c>
      <c r="C2656" t="s">
        <v>51</v>
      </c>
      <c r="D2656" t="s">
        <v>12427</v>
      </c>
      <c r="E2656" t="s">
        <v>10</v>
      </c>
      <c r="F2656">
        <v>3182</v>
      </c>
      <c r="G2656">
        <v>3</v>
      </c>
      <c r="H2656">
        <v>2</v>
      </c>
      <c r="I2656">
        <v>2</v>
      </c>
      <c r="J2656">
        <v>0</v>
      </c>
      <c r="K2656">
        <v>2000</v>
      </c>
      <c r="L2656" t="s">
        <v>2806</v>
      </c>
      <c r="M2656" t="s">
        <v>156</v>
      </c>
      <c r="N2656" t="s">
        <v>26</v>
      </c>
      <c r="O2656" s="6" t="str">
        <f>INDEX(lkp_Region,MATCH(tbl_Sales[[#This Row],[Suburb]],lkp_Suburb,0))</f>
        <v>Southern Metropolitan</v>
      </c>
      <c r="P2656" s="6">
        <f>MONTH(tbl_Sales[[#This Row],[Date]])</f>
        <v>8</v>
      </c>
      <c r="Q2656" s="6">
        <f>YEAR(tbl_Sales[[#This Row],[Date]])</f>
        <v>2016</v>
      </c>
    </row>
    <row r="2657" spans="1:17" x14ac:dyDescent="0.25">
      <c r="A2657" s="1">
        <v>42587</v>
      </c>
      <c r="B2657">
        <v>1080000</v>
      </c>
      <c r="C2657" t="s">
        <v>2</v>
      </c>
      <c r="D2657" t="s">
        <v>12427</v>
      </c>
      <c r="E2657" t="s">
        <v>10</v>
      </c>
      <c r="F2657">
        <v>3056</v>
      </c>
      <c r="G2657">
        <v>3</v>
      </c>
      <c r="H2657">
        <v>2</v>
      </c>
      <c r="I2657">
        <v>1</v>
      </c>
      <c r="J2657">
        <v>316</v>
      </c>
      <c r="L2657" t="s">
        <v>2807</v>
      </c>
      <c r="M2657" t="s">
        <v>117</v>
      </c>
      <c r="N2657" t="s">
        <v>18</v>
      </c>
      <c r="O2657" s="6" t="str">
        <f>INDEX(lkp_Region,MATCH(tbl_Sales[[#This Row],[Suburb]],lkp_Suburb,0))</f>
        <v>Northern Metropolitan</v>
      </c>
      <c r="P2657" s="6">
        <f>MONTH(tbl_Sales[[#This Row],[Date]])</f>
        <v>8</v>
      </c>
      <c r="Q2657" s="6">
        <f>YEAR(tbl_Sales[[#This Row],[Date]])</f>
        <v>2016</v>
      </c>
    </row>
    <row r="2658" spans="1:17" x14ac:dyDescent="0.25">
      <c r="A2658" s="1">
        <v>42587</v>
      </c>
      <c r="B2658">
        <v>1755000</v>
      </c>
      <c r="C2658" t="s">
        <v>2</v>
      </c>
      <c r="D2658" t="s">
        <v>12429</v>
      </c>
      <c r="E2658" t="s">
        <v>10</v>
      </c>
      <c r="F2658">
        <v>3056</v>
      </c>
      <c r="G2658">
        <v>4</v>
      </c>
      <c r="H2658">
        <v>2</v>
      </c>
      <c r="I2658">
        <v>1</v>
      </c>
      <c r="J2658">
        <v>354</v>
      </c>
      <c r="K2658">
        <v>1910</v>
      </c>
      <c r="L2658" t="s">
        <v>125</v>
      </c>
      <c r="M2658" t="s">
        <v>117</v>
      </c>
      <c r="N2658" t="s">
        <v>18</v>
      </c>
      <c r="O2658" s="6" t="str">
        <f>INDEX(lkp_Region,MATCH(tbl_Sales[[#This Row],[Suburb]],lkp_Suburb,0))</f>
        <v>Northern Metropolitan</v>
      </c>
      <c r="P2658" s="6">
        <f>MONTH(tbl_Sales[[#This Row],[Date]])</f>
        <v>8</v>
      </c>
      <c r="Q2658" s="6">
        <f>YEAR(tbl_Sales[[#This Row],[Date]])</f>
        <v>2016</v>
      </c>
    </row>
    <row r="2659" spans="1:17" x14ac:dyDescent="0.25">
      <c r="A2659" s="1">
        <v>42587</v>
      </c>
      <c r="B2659">
        <v>670000</v>
      </c>
      <c r="C2659" t="s">
        <v>13</v>
      </c>
      <c r="D2659" t="s">
        <v>12427</v>
      </c>
      <c r="E2659" t="s">
        <v>10</v>
      </c>
      <c r="F2659">
        <v>3039</v>
      </c>
      <c r="G2659">
        <v>3</v>
      </c>
      <c r="H2659">
        <v>2</v>
      </c>
      <c r="I2659">
        <v>2</v>
      </c>
      <c r="J2659">
        <v>0</v>
      </c>
      <c r="K2659">
        <v>2000</v>
      </c>
      <c r="L2659" t="s">
        <v>2808</v>
      </c>
      <c r="M2659" t="s">
        <v>242</v>
      </c>
      <c r="N2659" t="s">
        <v>49</v>
      </c>
      <c r="O2659" s="6" t="str">
        <f>INDEX(lkp_Region,MATCH(tbl_Sales[[#This Row],[Suburb]],lkp_Suburb,0))</f>
        <v>Western Metropolitan</v>
      </c>
      <c r="P2659" s="6">
        <f>MONTH(tbl_Sales[[#This Row],[Date]])</f>
        <v>8</v>
      </c>
      <c r="Q2659" s="6">
        <f>YEAR(tbl_Sales[[#This Row],[Date]])</f>
        <v>2016</v>
      </c>
    </row>
    <row r="2660" spans="1:17" x14ac:dyDescent="0.25">
      <c r="A2660" s="1">
        <v>42587</v>
      </c>
      <c r="B2660">
        <v>680000</v>
      </c>
      <c r="C2660" t="s">
        <v>2</v>
      </c>
      <c r="D2660" t="s">
        <v>12427</v>
      </c>
      <c r="E2660" t="s">
        <v>10</v>
      </c>
      <c r="F2660">
        <v>3034</v>
      </c>
      <c r="G2660">
        <v>3</v>
      </c>
      <c r="H2660">
        <v>1</v>
      </c>
      <c r="I2660">
        <v>2</v>
      </c>
      <c r="J2660">
        <v>570</v>
      </c>
      <c r="K2660">
        <v>1970</v>
      </c>
      <c r="L2660" t="s">
        <v>2809</v>
      </c>
      <c r="M2660" t="s">
        <v>524</v>
      </c>
      <c r="N2660" t="s">
        <v>49</v>
      </c>
      <c r="O2660" s="6" t="str">
        <f>INDEX(lkp_Region,MATCH(tbl_Sales[[#This Row],[Suburb]],lkp_Suburb,0))</f>
        <v>Western Metropolitan</v>
      </c>
      <c r="P2660" s="6">
        <f>MONTH(tbl_Sales[[#This Row],[Date]])</f>
        <v>8</v>
      </c>
      <c r="Q2660" s="6">
        <f>YEAR(tbl_Sales[[#This Row],[Date]])</f>
        <v>2016</v>
      </c>
    </row>
    <row r="2661" spans="1:17" x14ac:dyDescent="0.25">
      <c r="A2661" s="1">
        <v>42587</v>
      </c>
      <c r="B2661">
        <v>740000</v>
      </c>
      <c r="C2661" t="s">
        <v>13</v>
      </c>
      <c r="D2661" t="s">
        <v>12427</v>
      </c>
      <c r="E2661" t="s">
        <v>10</v>
      </c>
      <c r="F2661">
        <v>3040</v>
      </c>
      <c r="G2661">
        <v>2</v>
      </c>
      <c r="H2661">
        <v>1</v>
      </c>
      <c r="I2661">
        <v>1</v>
      </c>
      <c r="J2661">
        <v>250</v>
      </c>
      <c r="K2661">
        <v>1988</v>
      </c>
      <c r="L2661" t="s">
        <v>2810</v>
      </c>
      <c r="M2661" t="s">
        <v>47</v>
      </c>
      <c r="N2661" t="s">
        <v>49</v>
      </c>
      <c r="O2661" s="6" t="str">
        <f>INDEX(lkp_Region,MATCH(tbl_Sales[[#This Row],[Suburb]],lkp_Suburb,0))</f>
        <v>Western Metropolitan</v>
      </c>
      <c r="P2661" s="6">
        <f>MONTH(tbl_Sales[[#This Row],[Date]])</f>
        <v>8</v>
      </c>
      <c r="Q2661" s="6">
        <f>YEAR(tbl_Sales[[#This Row],[Date]])</f>
        <v>2016</v>
      </c>
    </row>
    <row r="2662" spans="1:17" x14ac:dyDescent="0.25">
      <c r="A2662" s="1">
        <v>42587</v>
      </c>
      <c r="B2662">
        <v>770000</v>
      </c>
      <c r="C2662" t="s">
        <v>2</v>
      </c>
      <c r="D2662" t="s">
        <v>12427</v>
      </c>
      <c r="E2662" t="s">
        <v>5</v>
      </c>
      <c r="F2662">
        <v>3032</v>
      </c>
      <c r="G2662">
        <v>2</v>
      </c>
      <c r="H2662">
        <v>1</v>
      </c>
      <c r="I2662">
        <v>1</v>
      </c>
      <c r="J2662">
        <v>226</v>
      </c>
      <c r="K2662">
        <v>1900</v>
      </c>
      <c r="L2662" t="s">
        <v>2811</v>
      </c>
      <c r="M2662" t="s">
        <v>160</v>
      </c>
      <c r="N2662" t="s">
        <v>49</v>
      </c>
      <c r="O2662" s="6" t="str">
        <f>INDEX(lkp_Region,MATCH(tbl_Sales[[#This Row],[Suburb]],lkp_Suburb,0))</f>
        <v>Western Metropolitan</v>
      </c>
      <c r="P2662" s="6">
        <f>MONTH(tbl_Sales[[#This Row],[Date]])</f>
        <v>8</v>
      </c>
      <c r="Q2662" s="6">
        <f>YEAR(tbl_Sales[[#This Row],[Date]])</f>
        <v>2016</v>
      </c>
    </row>
    <row r="2663" spans="1:17" x14ac:dyDescent="0.25">
      <c r="A2663" s="1">
        <v>42587</v>
      </c>
      <c r="B2663">
        <v>940000</v>
      </c>
      <c r="C2663" t="s">
        <v>2</v>
      </c>
      <c r="D2663" t="s">
        <v>12429</v>
      </c>
      <c r="E2663" t="s">
        <v>10</v>
      </c>
      <c r="F2663">
        <v>3032</v>
      </c>
      <c r="G2663">
        <v>3</v>
      </c>
      <c r="H2663">
        <v>2</v>
      </c>
      <c r="I2663">
        <v>2</v>
      </c>
      <c r="J2663">
        <v>285</v>
      </c>
      <c r="K2663">
        <v>2011</v>
      </c>
      <c r="L2663" t="s">
        <v>2812</v>
      </c>
      <c r="M2663" t="s">
        <v>160</v>
      </c>
      <c r="N2663" t="s">
        <v>49</v>
      </c>
      <c r="O2663" s="6" t="str">
        <f>INDEX(lkp_Region,MATCH(tbl_Sales[[#This Row],[Suburb]],lkp_Suburb,0))</f>
        <v>Western Metropolitan</v>
      </c>
      <c r="P2663" s="6">
        <f>MONTH(tbl_Sales[[#This Row],[Date]])</f>
        <v>8</v>
      </c>
      <c r="Q2663" s="6">
        <f>YEAR(tbl_Sales[[#This Row],[Date]])</f>
        <v>2016</v>
      </c>
    </row>
    <row r="2664" spans="1:17" x14ac:dyDescent="0.25">
      <c r="A2664" s="1">
        <v>42587</v>
      </c>
      <c r="B2664">
        <v>540000</v>
      </c>
      <c r="C2664" t="s">
        <v>13</v>
      </c>
      <c r="D2664" t="s">
        <v>12425</v>
      </c>
      <c r="E2664" t="s">
        <v>10</v>
      </c>
      <c r="F2664">
        <v>3051</v>
      </c>
      <c r="G2664">
        <v>2</v>
      </c>
      <c r="H2664">
        <v>1</v>
      </c>
      <c r="I2664">
        <v>1</v>
      </c>
      <c r="J2664">
        <v>0</v>
      </c>
      <c r="K2664">
        <v>1970</v>
      </c>
      <c r="L2664" t="s">
        <v>2813</v>
      </c>
      <c r="M2664" t="s">
        <v>915</v>
      </c>
      <c r="N2664" t="s">
        <v>88</v>
      </c>
      <c r="O2664" s="6" t="str">
        <f>INDEX(lkp_Region,MATCH(tbl_Sales[[#This Row],[Suburb]],lkp_Suburb,0))</f>
        <v>Northern Metropolitan</v>
      </c>
      <c r="P2664" s="6">
        <f>MONTH(tbl_Sales[[#This Row],[Date]])</f>
        <v>8</v>
      </c>
      <c r="Q2664" s="6">
        <f>YEAR(tbl_Sales[[#This Row],[Date]])</f>
        <v>2016</v>
      </c>
    </row>
    <row r="2665" spans="1:17" x14ac:dyDescent="0.25">
      <c r="A2665" s="1">
        <v>42587</v>
      </c>
      <c r="B2665">
        <v>533000</v>
      </c>
      <c r="C2665" t="s">
        <v>13</v>
      </c>
      <c r="D2665" t="s">
        <v>12431</v>
      </c>
      <c r="E2665" t="s">
        <v>10</v>
      </c>
      <c r="F2665">
        <v>3011</v>
      </c>
      <c r="G2665">
        <v>2</v>
      </c>
      <c r="H2665">
        <v>1</v>
      </c>
      <c r="I2665">
        <v>1</v>
      </c>
      <c r="J2665">
        <v>0</v>
      </c>
      <c r="K2665">
        <v>2012</v>
      </c>
      <c r="L2665" t="s">
        <v>2814</v>
      </c>
      <c r="M2665" t="s">
        <v>660</v>
      </c>
      <c r="N2665" t="s">
        <v>21</v>
      </c>
      <c r="O2665" s="6" t="str">
        <f>INDEX(lkp_Region,MATCH(tbl_Sales[[#This Row],[Suburb]],lkp_Suburb,0))</f>
        <v>Western Metropolitan</v>
      </c>
      <c r="P2665" s="6">
        <f>MONTH(tbl_Sales[[#This Row],[Date]])</f>
        <v>8</v>
      </c>
      <c r="Q2665" s="6">
        <f>YEAR(tbl_Sales[[#This Row],[Date]])</f>
        <v>2016</v>
      </c>
    </row>
    <row r="2666" spans="1:17" x14ac:dyDescent="0.25">
      <c r="A2666" s="1">
        <v>42587</v>
      </c>
      <c r="B2666">
        <v>485000</v>
      </c>
      <c r="C2666" t="s">
        <v>13</v>
      </c>
      <c r="D2666" t="s">
        <v>12424</v>
      </c>
      <c r="E2666" t="s">
        <v>5</v>
      </c>
      <c r="F2666">
        <v>3015</v>
      </c>
      <c r="G2666">
        <v>2</v>
      </c>
      <c r="H2666">
        <v>1</v>
      </c>
      <c r="I2666">
        <v>1</v>
      </c>
      <c r="J2666">
        <v>0</v>
      </c>
      <c r="K2666">
        <v>2006</v>
      </c>
      <c r="L2666" t="s">
        <v>2815</v>
      </c>
      <c r="M2666" t="s">
        <v>133</v>
      </c>
      <c r="N2666" t="s">
        <v>69</v>
      </c>
      <c r="O2666" s="6" t="str">
        <f>INDEX(lkp_Region,MATCH(tbl_Sales[[#This Row],[Suburb]],lkp_Suburb,0))</f>
        <v>Western Metropolitan</v>
      </c>
      <c r="P2666" s="6">
        <f>MONTH(tbl_Sales[[#This Row],[Date]])</f>
        <v>8</v>
      </c>
      <c r="Q2666" s="6">
        <f>YEAR(tbl_Sales[[#This Row],[Date]])</f>
        <v>2016</v>
      </c>
    </row>
    <row r="2667" spans="1:17" x14ac:dyDescent="0.25">
      <c r="A2667" s="1">
        <v>42587</v>
      </c>
      <c r="B2667">
        <v>1415000</v>
      </c>
      <c r="C2667" t="s">
        <v>2</v>
      </c>
      <c r="D2667" t="s">
        <v>12430</v>
      </c>
      <c r="E2667" t="s">
        <v>10</v>
      </c>
      <c r="F2667">
        <v>3018</v>
      </c>
      <c r="G2667">
        <v>5</v>
      </c>
      <c r="H2667">
        <v>3</v>
      </c>
      <c r="I2667">
        <v>6</v>
      </c>
      <c r="J2667">
        <v>705</v>
      </c>
      <c r="K2667">
        <v>2005</v>
      </c>
      <c r="L2667" t="s">
        <v>2817</v>
      </c>
      <c r="M2667" t="s">
        <v>2816</v>
      </c>
      <c r="N2667" t="s">
        <v>69</v>
      </c>
      <c r="O2667" s="6" t="str">
        <f>INDEX(lkp_Region,MATCH(tbl_Sales[[#This Row],[Suburb]],lkp_Suburb,0))</f>
        <v>Western Metropolitan</v>
      </c>
      <c r="P2667" s="6">
        <f>MONTH(tbl_Sales[[#This Row],[Date]])</f>
        <v>8</v>
      </c>
      <c r="Q2667" s="6">
        <f>YEAR(tbl_Sales[[#This Row],[Date]])</f>
        <v>2016</v>
      </c>
    </row>
    <row r="2668" spans="1:17" x14ac:dyDescent="0.25">
      <c r="A2668" s="1">
        <v>42587</v>
      </c>
      <c r="B2668">
        <v>860000</v>
      </c>
      <c r="C2668" t="s">
        <v>51</v>
      </c>
      <c r="D2668" t="s">
        <v>12428</v>
      </c>
      <c r="E2668" t="s">
        <v>5</v>
      </c>
      <c r="F2668">
        <v>3165</v>
      </c>
      <c r="G2668">
        <v>3</v>
      </c>
      <c r="H2668">
        <v>2</v>
      </c>
      <c r="I2668">
        <v>1</v>
      </c>
      <c r="J2668">
        <v>210</v>
      </c>
      <c r="K2668">
        <v>2005</v>
      </c>
      <c r="L2668" t="s">
        <v>2818</v>
      </c>
      <c r="M2668" t="s">
        <v>138</v>
      </c>
      <c r="N2668" t="s">
        <v>57</v>
      </c>
      <c r="O2668" s="6" t="str">
        <f>INDEX(lkp_Region,MATCH(tbl_Sales[[#This Row],[Suburb]],lkp_Suburb,0))</f>
        <v>Southern Metropolitan</v>
      </c>
      <c r="P2668" s="6">
        <f>MONTH(tbl_Sales[[#This Row],[Date]])</f>
        <v>8</v>
      </c>
      <c r="Q2668" s="6">
        <f>YEAR(tbl_Sales[[#This Row],[Date]])</f>
        <v>2016</v>
      </c>
    </row>
    <row r="2669" spans="1:17" x14ac:dyDescent="0.25">
      <c r="A2669" s="1">
        <v>42587</v>
      </c>
      <c r="B2669">
        <v>1210000</v>
      </c>
      <c r="C2669" t="s">
        <v>51</v>
      </c>
      <c r="D2669" t="s">
        <v>12428</v>
      </c>
      <c r="E2669" t="s">
        <v>10</v>
      </c>
      <c r="F2669">
        <v>3165</v>
      </c>
      <c r="G2669">
        <v>4</v>
      </c>
      <c r="H2669">
        <v>3</v>
      </c>
      <c r="I2669">
        <v>2</v>
      </c>
      <c r="J2669">
        <v>291</v>
      </c>
      <c r="K2669">
        <v>2014</v>
      </c>
      <c r="L2669" t="s">
        <v>2819</v>
      </c>
      <c r="M2669" t="s">
        <v>138</v>
      </c>
      <c r="N2669" t="s">
        <v>57</v>
      </c>
      <c r="O2669" s="6" t="str">
        <f>INDEX(lkp_Region,MATCH(tbl_Sales[[#This Row],[Suburb]],lkp_Suburb,0))</f>
        <v>Southern Metropolitan</v>
      </c>
      <c r="P2669" s="6">
        <f>MONTH(tbl_Sales[[#This Row],[Date]])</f>
        <v>8</v>
      </c>
      <c r="Q2669" s="6">
        <f>YEAR(tbl_Sales[[#This Row],[Date]])</f>
        <v>2016</v>
      </c>
    </row>
    <row r="2670" spans="1:17" x14ac:dyDescent="0.25">
      <c r="A2670" s="1">
        <v>42587</v>
      </c>
      <c r="B2670">
        <v>851500</v>
      </c>
      <c r="C2670" t="s">
        <v>2</v>
      </c>
      <c r="D2670" t="s">
        <v>12427</v>
      </c>
      <c r="E2670" t="s">
        <v>10</v>
      </c>
      <c r="F2670">
        <v>3073</v>
      </c>
      <c r="G2670">
        <v>3</v>
      </c>
      <c r="H2670">
        <v>1</v>
      </c>
      <c r="I2670">
        <v>1</v>
      </c>
      <c r="J2670">
        <v>0</v>
      </c>
      <c r="K2670">
        <v>1930</v>
      </c>
      <c r="L2670" t="s">
        <v>2820</v>
      </c>
      <c r="M2670" t="s">
        <v>93</v>
      </c>
      <c r="N2670" t="s">
        <v>62</v>
      </c>
      <c r="O2670" s="6" t="str">
        <f>INDEX(lkp_Region,MATCH(tbl_Sales[[#This Row],[Suburb]],lkp_Suburb,0))</f>
        <v>Northern Metropolitan</v>
      </c>
      <c r="P2670" s="6">
        <f>MONTH(tbl_Sales[[#This Row],[Date]])</f>
        <v>8</v>
      </c>
      <c r="Q2670" s="6">
        <f>YEAR(tbl_Sales[[#This Row],[Date]])</f>
        <v>2016</v>
      </c>
    </row>
    <row r="2671" spans="1:17" x14ac:dyDescent="0.25">
      <c r="A2671" s="1">
        <v>42587</v>
      </c>
      <c r="B2671">
        <v>875000</v>
      </c>
      <c r="C2671" t="s">
        <v>2</v>
      </c>
      <c r="D2671" t="s">
        <v>12427</v>
      </c>
      <c r="E2671" t="s">
        <v>10</v>
      </c>
      <c r="F2671">
        <v>3072</v>
      </c>
      <c r="G2671">
        <v>3</v>
      </c>
      <c r="H2671">
        <v>2</v>
      </c>
      <c r="I2671">
        <v>1</v>
      </c>
      <c r="J2671">
        <v>650</v>
      </c>
      <c r="K2671">
        <v>1950</v>
      </c>
      <c r="L2671" t="s">
        <v>2821</v>
      </c>
      <c r="M2671" t="s">
        <v>97</v>
      </c>
      <c r="N2671" t="s">
        <v>62</v>
      </c>
      <c r="O2671" s="6" t="str">
        <f>INDEX(lkp_Region,MATCH(tbl_Sales[[#This Row],[Suburb]],lkp_Suburb,0))</f>
        <v>Northern Metropolitan</v>
      </c>
      <c r="P2671" s="6">
        <f>MONTH(tbl_Sales[[#This Row],[Date]])</f>
        <v>8</v>
      </c>
      <c r="Q2671" s="6">
        <f>YEAR(tbl_Sales[[#This Row],[Date]])</f>
        <v>2016</v>
      </c>
    </row>
    <row r="2672" spans="1:17" x14ac:dyDescent="0.25">
      <c r="A2672" s="1">
        <v>42587</v>
      </c>
      <c r="B2672">
        <v>4300000</v>
      </c>
      <c r="C2672" t="s">
        <v>2</v>
      </c>
      <c r="D2672" t="s">
        <v>12432</v>
      </c>
      <c r="E2672" t="s">
        <v>5</v>
      </c>
      <c r="F2672">
        <v>3070</v>
      </c>
      <c r="G2672">
        <v>5</v>
      </c>
      <c r="H2672">
        <v>4</v>
      </c>
      <c r="I2672">
        <v>3</v>
      </c>
      <c r="J2672">
        <v>569</v>
      </c>
      <c r="K2672">
        <v>1910</v>
      </c>
      <c r="L2672" t="s">
        <v>2822</v>
      </c>
      <c r="M2672" t="s">
        <v>271</v>
      </c>
      <c r="N2672" t="s">
        <v>62</v>
      </c>
      <c r="O2672" s="6" t="str">
        <f>INDEX(lkp_Region,MATCH(tbl_Sales[[#This Row],[Suburb]],lkp_Suburb,0))</f>
        <v>Northern Metropolitan</v>
      </c>
      <c r="P2672" s="6">
        <f>MONTH(tbl_Sales[[#This Row],[Date]])</f>
        <v>8</v>
      </c>
      <c r="Q2672" s="6">
        <f>YEAR(tbl_Sales[[#This Row],[Date]])</f>
        <v>2016</v>
      </c>
    </row>
    <row r="2673" spans="1:17" x14ac:dyDescent="0.25">
      <c r="A2673" s="1">
        <v>42587</v>
      </c>
      <c r="B2673">
        <v>1650000</v>
      </c>
      <c r="C2673" t="s">
        <v>2</v>
      </c>
      <c r="D2673" t="s">
        <v>12427</v>
      </c>
      <c r="E2673" t="s">
        <v>10</v>
      </c>
      <c r="F2673">
        <v>3147</v>
      </c>
      <c r="G2673">
        <v>3</v>
      </c>
      <c r="H2673">
        <v>1</v>
      </c>
      <c r="I2673">
        <v>1</v>
      </c>
      <c r="J2673">
        <v>697</v>
      </c>
      <c r="K2673">
        <v>1947</v>
      </c>
      <c r="L2673" t="s">
        <v>2823</v>
      </c>
      <c r="M2673" t="s">
        <v>206</v>
      </c>
      <c r="N2673" t="s">
        <v>101</v>
      </c>
      <c r="O2673" s="6" t="str">
        <f>INDEX(lkp_Region,MATCH(tbl_Sales[[#This Row],[Suburb]],lkp_Suburb,0))</f>
        <v>Southern Metropolitan</v>
      </c>
      <c r="P2673" s="6">
        <f>MONTH(tbl_Sales[[#This Row],[Date]])</f>
        <v>8</v>
      </c>
      <c r="Q2673" s="6">
        <f>YEAR(tbl_Sales[[#This Row],[Date]])</f>
        <v>2016</v>
      </c>
    </row>
    <row r="2674" spans="1:17" x14ac:dyDescent="0.25">
      <c r="A2674" s="1">
        <v>42587</v>
      </c>
      <c r="B2674">
        <v>4250000</v>
      </c>
      <c r="C2674" t="s">
        <v>2</v>
      </c>
      <c r="D2674" t="s">
        <v>12427</v>
      </c>
      <c r="E2674" t="s">
        <v>5</v>
      </c>
      <c r="F2674">
        <v>3122</v>
      </c>
      <c r="G2674">
        <v>5</v>
      </c>
      <c r="H2674">
        <v>4</v>
      </c>
      <c r="I2674">
        <v>3</v>
      </c>
      <c r="J2674">
        <v>1275</v>
      </c>
      <c r="K2674">
        <v>1930</v>
      </c>
      <c r="L2674" t="s">
        <v>2824</v>
      </c>
      <c r="M2674" t="s">
        <v>461</v>
      </c>
      <c r="N2674" t="s">
        <v>101</v>
      </c>
      <c r="O2674" s="6" t="str">
        <f>INDEX(lkp_Region,MATCH(tbl_Sales[[#This Row],[Suburb]],lkp_Suburb,0))</f>
        <v>Southern Metropolitan</v>
      </c>
      <c r="P2674" s="6">
        <f>MONTH(tbl_Sales[[#This Row],[Date]])</f>
        <v>8</v>
      </c>
      <c r="Q2674" s="6">
        <f>YEAR(tbl_Sales[[#This Row],[Date]])</f>
        <v>2016</v>
      </c>
    </row>
    <row r="2675" spans="1:17" x14ac:dyDescent="0.25">
      <c r="A2675" s="1">
        <v>42588</v>
      </c>
      <c r="B2675">
        <v>500000</v>
      </c>
      <c r="C2675" t="s">
        <v>13</v>
      </c>
      <c r="D2675" t="s">
        <v>12429</v>
      </c>
      <c r="E2675" t="s">
        <v>5</v>
      </c>
      <c r="F2675">
        <v>3121</v>
      </c>
      <c r="G2675">
        <v>1</v>
      </c>
      <c r="H2675">
        <v>1</v>
      </c>
      <c r="I2675">
        <v>1</v>
      </c>
      <c r="J2675">
        <v>0</v>
      </c>
      <c r="L2675" t="s">
        <v>2825</v>
      </c>
      <c r="M2675" t="s">
        <v>6</v>
      </c>
      <c r="N2675" t="s">
        <v>8</v>
      </c>
      <c r="O2675" s="6" t="str">
        <f>INDEX(lkp_Region,MATCH(tbl_Sales[[#This Row],[Suburb]],lkp_Suburb,0))</f>
        <v>Northern Metropolitan</v>
      </c>
      <c r="P2675" s="6">
        <f>MONTH(tbl_Sales[[#This Row],[Date]])</f>
        <v>8</v>
      </c>
      <c r="Q2675" s="6">
        <f>YEAR(tbl_Sales[[#This Row],[Date]])</f>
        <v>2016</v>
      </c>
    </row>
    <row r="2676" spans="1:17" x14ac:dyDescent="0.25">
      <c r="A2676" s="1">
        <v>42588</v>
      </c>
      <c r="B2676">
        <v>420000</v>
      </c>
      <c r="C2676" t="s">
        <v>13</v>
      </c>
      <c r="D2676" t="s">
        <v>12428</v>
      </c>
      <c r="E2676" t="s">
        <v>5</v>
      </c>
      <c r="F2676">
        <v>3144</v>
      </c>
      <c r="G2676">
        <v>1</v>
      </c>
      <c r="H2676">
        <v>1</v>
      </c>
      <c r="I2676">
        <v>3</v>
      </c>
      <c r="J2676">
        <v>0</v>
      </c>
      <c r="L2676" t="s">
        <v>2826</v>
      </c>
      <c r="M2676" t="s">
        <v>388</v>
      </c>
      <c r="N2676" t="s">
        <v>76</v>
      </c>
      <c r="O2676" s="6" t="str">
        <f>INDEX(lkp_Region,MATCH(tbl_Sales[[#This Row],[Suburb]],lkp_Suburb,0))</f>
        <v>Southern Metropolitan</v>
      </c>
      <c r="P2676" s="6">
        <f>MONTH(tbl_Sales[[#This Row],[Date]])</f>
        <v>8</v>
      </c>
      <c r="Q2676" s="6">
        <f>YEAR(tbl_Sales[[#This Row],[Date]])</f>
        <v>2016</v>
      </c>
    </row>
    <row r="2677" spans="1:17" x14ac:dyDescent="0.25">
      <c r="A2677" s="1">
        <v>42588</v>
      </c>
      <c r="B2677">
        <v>845000</v>
      </c>
      <c r="C2677" t="s">
        <v>2</v>
      </c>
      <c r="D2677" t="s">
        <v>12423</v>
      </c>
      <c r="E2677" t="s">
        <v>10</v>
      </c>
      <c r="F2677">
        <v>3146</v>
      </c>
      <c r="G2677">
        <v>2</v>
      </c>
      <c r="H2677">
        <v>1</v>
      </c>
      <c r="I2677">
        <v>0</v>
      </c>
      <c r="J2677">
        <v>207</v>
      </c>
      <c r="L2677" t="s">
        <v>2827</v>
      </c>
      <c r="M2677" t="s">
        <v>102</v>
      </c>
      <c r="N2677" t="s">
        <v>76</v>
      </c>
      <c r="O2677" s="6" t="str">
        <f>INDEX(lkp_Region,MATCH(tbl_Sales[[#This Row],[Suburb]],lkp_Suburb,0))</f>
        <v>Southern Metropolitan</v>
      </c>
      <c r="P2677" s="6">
        <f>MONTH(tbl_Sales[[#This Row],[Date]])</f>
        <v>8</v>
      </c>
      <c r="Q2677" s="6">
        <f>YEAR(tbl_Sales[[#This Row],[Date]])</f>
        <v>2016</v>
      </c>
    </row>
    <row r="2678" spans="1:17" x14ac:dyDescent="0.25">
      <c r="A2678" s="1">
        <v>42588</v>
      </c>
      <c r="B2678">
        <v>1617000</v>
      </c>
      <c r="C2678" t="s">
        <v>2</v>
      </c>
      <c r="D2678" t="s">
        <v>12433</v>
      </c>
      <c r="E2678" t="s">
        <v>10</v>
      </c>
      <c r="F2678">
        <v>3144</v>
      </c>
      <c r="G2678">
        <v>4</v>
      </c>
      <c r="H2678">
        <v>1</v>
      </c>
      <c r="I2678">
        <v>0</v>
      </c>
      <c r="J2678">
        <v>337</v>
      </c>
      <c r="L2678" t="s">
        <v>2828</v>
      </c>
      <c r="M2678" t="s">
        <v>388</v>
      </c>
      <c r="N2678" t="s">
        <v>76</v>
      </c>
      <c r="O2678" s="6" t="str">
        <f>INDEX(lkp_Region,MATCH(tbl_Sales[[#This Row],[Suburb]],lkp_Suburb,0))</f>
        <v>Southern Metropolitan</v>
      </c>
      <c r="P2678" s="6">
        <f>MONTH(tbl_Sales[[#This Row],[Date]])</f>
        <v>8</v>
      </c>
      <c r="Q2678" s="6">
        <f>YEAR(tbl_Sales[[#This Row],[Date]])</f>
        <v>2016</v>
      </c>
    </row>
    <row r="2679" spans="1:17" x14ac:dyDescent="0.25">
      <c r="A2679" s="1">
        <v>42588</v>
      </c>
      <c r="B2679">
        <v>470000</v>
      </c>
      <c r="C2679" t="s">
        <v>13</v>
      </c>
      <c r="D2679" t="s">
        <v>12426</v>
      </c>
      <c r="E2679" t="s">
        <v>5</v>
      </c>
      <c r="F2679">
        <v>3207</v>
      </c>
      <c r="G2679">
        <v>1</v>
      </c>
      <c r="H2679">
        <v>1</v>
      </c>
      <c r="I2679">
        <v>1</v>
      </c>
      <c r="J2679">
        <v>0</v>
      </c>
      <c r="K2679">
        <v>2000</v>
      </c>
      <c r="L2679" t="s">
        <v>2829</v>
      </c>
      <c r="M2679" t="s">
        <v>24</v>
      </c>
      <c r="N2679" t="s">
        <v>26</v>
      </c>
      <c r="O2679" s="6" t="str">
        <f>INDEX(lkp_Region,MATCH(tbl_Sales[[#This Row],[Suburb]],lkp_Suburb,0))</f>
        <v>Southern Metropolitan</v>
      </c>
      <c r="P2679" s="6">
        <f>MONTH(tbl_Sales[[#This Row],[Date]])</f>
        <v>8</v>
      </c>
      <c r="Q2679" s="6">
        <f>YEAR(tbl_Sales[[#This Row],[Date]])</f>
        <v>2016</v>
      </c>
    </row>
    <row r="2680" spans="1:17" x14ac:dyDescent="0.25">
      <c r="A2680" s="1">
        <v>42588</v>
      </c>
      <c r="B2680">
        <v>570000</v>
      </c>
      <c r="C2680" t="s">
        <v>2</v>
      </c>
      <c r="D2680" t="s">
        <v>12423</v>
      </c>
      <c r="E2680" t="s">
        <v>5</v>
      </c>
      <c r="F2680">
        <v>3046</v>
      </c>
      <c r="G2680">
        <v>3</v>
      </c>
      <c r="H2680">
        <v>2</v>
      </c>
      <c r="I2680">
        <v>2</v>
      </c>
      <c r="J2680">
        <v>585</v>
      </c>
      <c r="K2680">
        <v>1975</v>
      </c>
      <c r="L2680" t="s">
        <v>2830</v>
      </c>
      <c r="M2680" t="s">
        <v>78</v>
      </c>
      <c r="N2680" t="s">
        <v>18</v>
      </c>
      <c r="O2680" s="6" t="str">
        <f>INDEX(lkp_Region,MATCH(tbl_Sales[[#This Row],[Suburb]],lkp_Suburb,0))</f>
        <v>Northern Metropolitan</v>
      </c>
      <c r="P2680" s="6">
        <f>MONTH(tbl_Sales[[#This Row],[Date]])</f>
        <v>8</v>
      </c>
      <c r="Q2680" s="6">
        <f>YEAR(tbl_Sales[[#This Row],[Date]])</f>
        <v>2016</v>
      </c>
    </row>
    <row r="2681" spans="1:17" x14ac:dyDescent="0.25">
      <c r="A2681" s="1">
        <v>42588</v>
      </c>
      <c r="B2681">
        <v>610000</v>
      </c>
      <c r="C2681" t="s">
        <v>2</v>
      </c>
      <c r="D2681" t="s">
        <v>12427</v>
      </c>
      <c r="E2681" t="s">
        <v>10</v>
      </c>
      <c r="F2681">
        <v>3046</v>
      </c>
      <c r="G2681">
        <v>3</v>
      </c>
      <c r="H2681">
        <v>1</v>
      </c>
      <c r="I2681">
        <v>2</v>
      </c>
      <c r="J2681">
        <v>696</v>
      </c>
      <c r="K2681">
        <v>1960</v>
      </c>
      <c r="L2681" t="s">
        <v>2831</v>
      </c>
      <c r="M2681" t="s">
        <v>78</v>
      </c>
      <c r="N2681" t="s">
        <v>18</v>
      </c>
      <c r="O2681" s="6" t="str">
        <f>INDEX(lkp_Region,MATCH(tbl_Sales[[#This Row],[Suburb]],lkp_Suburb,0))</f>
        <v>Northern Metropolitan</v>
      </c>
      <c r="P2681" s="6">
        <f>MONTH(tbl_Sales[[#This Row],[Date]])</f>
        <v>8</v>
      </c>
      <c r="Q2681" s="6">
        <f>YEAR(tbl_Sales[[#This Row],[Date]])</f>
        <v>2016</v>
      </c>
    </row>
    <row r="2682" spans="1:17" x14ac:dyDescent="0.25">
      <c r="A2682" s="1">
        <v>42588</v>
      </c>
      <c r="B2682">
        <v>655000</v>
      </c>
      <c r="C2682" t="s">
        <v>2</v>
      </c>
      <c r="D2682" t="s">
        <v>12425</v>
      </c>
      <c r="E2682" t="s">
        <v>5</v>
      </c>
      <c r="F2682">
        <v>3046</v>
      </c>
      <c r="G2682">
        <v>4</v>
      </c>
      <c r="H2682">
        <v>1</v>
      </c>
      <c r="I2682">
        <v>2</v>
      </c>
      <c r="J2682">
        <v>695</v>
      </c>
      <c r="L2682" t="s">
        <v>2832</v>
      </c>
      <c r="M2682" t="s">
        <v>78</v>
      </c>
      <c r="N2682" t="s">
        <v>18</v>
      </c>
      <c r="O2682" s="6" t="str">
        <f>INDEX(lkp_Region,MATCH(tbl_Sales[[#This Row],[Suburb]],lkp_Suburb,0))</f>
        <v>Northern Metropolitan</v>
      </c>
      <c r="P2682" s="6">
        <f>MONTH(tbl_Sales[[#This Row],[Date]])</f>
        <v>8</v>
      </c>
      <c r="Q2682" s="6">
        <f>YEAR(tbl_Sales[[#This Row],[Date]])</f>
        <v>2016</v>
      </c>
    </row>
    <row r="2683" spans="1:17" x14ac:dyDescent="0.25">
      <c r="A2683" s="1">
        <v>42588</v>
      </c>
      <c r="B2683">
        <v>855333</v>
      </c>
      <c r="C2683" t="s">
        <v>2</v>
      </c>
      <c r="D2683" t="s">
        <v>12427</v>
      </c>
      <c r="E2683" t="s">
        <v>10</v>
      </c>
      <c r="F2683">
        <v>3046</v>
      </c>
      <c r="G2683">
        <v>4</v>
      </c>
      <c r="H2683">
        <v>1</v>
      </c>
      <c r="I2683">
        <v>2</v>
      </c>
      <c r="J2683">
        <v>694</v>
      </c>
      <c r="K2683">
        <v>1974</v>
      </c>
      <c r="L2683" t="s">
        <v>2833</v>
      </c>
      <c r="M2683" t="s">
        <v>680</v>
      </c>
      <c r="N2683" t="s">
        <v>18</v>
      </c>
      <c r="O2683" s="6" t="str">
        <f>INDEX(lkp_Region,MATCH(tbl_Sales[[#This Row],[Suburb]],lkp_Suburb,0))</f>
        <v>Northern Metropolitan</v>
      </c>
      <c r="P2683" s="6">
        <f>MONTH(tbl_Sales[[#This Row],[Date]])</f>
        <v>8</v>
      </c>
      <c r="Q2683" s="6">
        <f>YEAR(tbl_Sales[[#This Row],[Date]])</f>
        <v>2016</v>
      </c>
    </row>
    <row r="2684" spans="1:17" x14ac:dyDescent="0.25">
      <c r="A2684" s="1">
        <v>42588</v>
      </c>
      <c r="B2684">
        <v>1150000</v>
      </c>
      <c r="C2684" t="s">
        <v>2</v>
      </c>
      <c r="D2684" t="s">
        <v>12425</v>
      </c>
      <c r="E2684" t="s">
        <v>5</v>
      </c>
      <c r="F2684">
        <v>3058</v>
      </c>
      <c r="G2684">
        <v>4</v>
      </c>
      <c r="H2684">
        <v>2</v>
      </c>
      <c r="I2684">
        <v>2</v>
      </c>
      <c r="J2684">
        <v>43</v>
      </c>
      <c r="K2684">
        <v>1930</v>
      </c>
      <c r="L2684" t="s">
        <v>2834</v>
      </c>
      <c r="M2684" t="s">
        <v>41</v>
      </c>
      <c r="N2684" t="s">
        <v>18</v>
      </c>
      <c r="O2684" s="6" t="str">
        <f>INDEX(lkp_Region,MATCH(tbl_Sales[[#This Row],[Suburb]],lkp_Suburb,0))</f>
        <v>Northern Metropolitan</v>
      </c>
      <c r="P2684" s="6">
        <f>MONTH(tbl_Sales[[#This Row],[Date]])</f>
        <v>8</v>
      </c>
      <c r="Q2684" s="6">
        <f>YEAR(tbl_Sales[[#This Row],[Date]])</f>
        <v>2016</v>
      </c>
    </row>
    <row r="2685" spans="1:17" x14ac:dyDescent="0.25">
      <c r="A2685" s="1">
        <v>42588</v>
      </c>
      <c r="B2685">
        <v>670000</v>
      </c>
      <c r="C2685" t="s">
        <v>2</v>
      </c>
      <c r="D2685" t="s">
        <v>12428</v>
      </c>
      <c r="E2685" t="s">
        <v>10</v>
      </c>
      <c r="F2685">
        <v>3012</v>
      </c>
      <c r="G2685">
        <v>3</v>
      </c>
      <c r="H2685">
        <v>1</v>
      </c>
      <c r="I2685">
        <v>3</v>
      </c>
      <c r="J2685">
        <v>564</v>
      </c>
      <c r="L2685" t="s">
        <v>2835</v>
      </c>
      <c r="M2685" t="s">
        <v>19</v>
      </c>
      <c r="N2685" t="s">
        <v>21</v>
      </c>
      <c r="O2685" s="6" t="str">
        <f>INDEX(lkp_Region,MATCH(tbl_Sales[[#This Row],[Suburb]],lkp_Suburb,0))</f>
        <v>Western Metropolitan</v>
      </c>
      <c r="P2685" s="6">
        <f>MONTH(tbl_Sales[[#This Row],[Date]])</f>
        <v>8</v>
      </c>
      <c r="Q2685" s="6">
        <f>YEAR(tbl_Sales[[#This Row],[Date]])</f>
        <v>2016</v>
      </c>
    </row>
    <row r="2686" spans="1:17" x14ac:dyDescent="0.25">
      <c r="A2686" s="1">
        <v>42588</v>
      </c>
      <c r="B2686">
        <v>910000</v>
      </c>
      <c r="C2686" t="s">
        <v>2</v>
      </c>
      <c r="D2686" t="s">
        <v>12429</v>
      </c>
      <c r="E2686" t="s">
        <v>10</v>
      </c>
      <c r="F2686">
        <v>3011</v>
      </c>
      <c r="G2686">
        <v>3</v>
      </c>
      <c r="H2686">
        <v>1</v>
      </c>
      <c r="I2686">
        <v>1</v>
      </c>
      <c r="J2686">
        <v>361</v>
      </c>
      <c r="K2686">
        <v>1940</v>
      </c>
      <c r="L2686" t="s">
        <v>2836</v>
      </c>
      <c r="M2686" t="s">
        <v>22</v>
      </c>
      <c r="N2686" t="s">
        <v>21</v>
      </c>
      <c r="O2686" s="6" t="str">
        <f>INDEX(lkp_Region,MATCH(tbl_Sales[[#This Row],[Suburb]],lkp_Suburb,0))</f>
        <v>Western Metropolitan</v>
      </c>
      <c r="P2686" s="6">
        <f>MONTH(tbl_Sales[[#This Row],[Date]])</f>
        <v>8</v>
      </c>
      <c r="Q2686" s="6">
        <f>YEAR(tbl_Sales[[#This Row],[Date]])</f>
        <v>2016</v>
      </c>
    </row>
    <row r="2687" spans="1:17" x14ac:dyDescent="0.25">
      <c r="A2687" s="1">
        <v>42588</v>
      </c>
      <c r="B2687">
        <v>611000</v>
      </c>
      <c r="C2687" t="s">
        <v>51</v>
      </c>
      <c r="D2687" t="s">
        <v>12424</v>
      </c>
      <c r="E2687" t="s">
        <v>5</v>
      </c>
      <c r="F2687">
        <v>3015</v>
      </c>
      <c r="G2687">
        <v>2</v>
      </c>
      <c r="H2687">
        <v>1</v>
      </c>
      <c r="I2687">
        <v>1</v>
      </c>
      <c r="J2687">
        <v>228</v>
      </c>
      <c r="K2687">
        <v>2000</v>
      </c>
      <c r="L2687" t="s">
        <v>2837</v>
      </c>
      <c r="M2687" t="s">
        <v>419</v>
      </c>
      <c r="N2687" t="s">
        <v>69</v>
      </c>
      <c r="O2687" s="6" t="str">
        <f>INDEX(lkp_Region,MATCH(tbl_Sales[[#This Row],[Suburb]],lkp_Suburb,0))</f>
        <v>Western Metropolitan</v>
      </c>
      <c r="P2687" s="6">
        <f>MONTH(tbl_Sales[[#This Row],[Date]])</f>
        <v>8</v>
      </c>
      <c r="Q2687" s="6">
        <f>YEAR(tbl_Sales[[#This Row],[Date]])</f>
        <v>2016</v>
      </c>
    </row>
    <row r="2688" spans="1:17" x14ac:dyDescent="0.25">
      <c r="A2688" s="1">
        <v>42588</v>
      </c>
      <c r="B2688">
        <v>636000</v>
      </c>
      <c r="C2688" t="s">
        <v>13</v>
      </c>
      <c r="D2688" t="s">
        <v>12428</v>
      </c>
      <c r="E2688" t="s">
        <v>10</v>
      </c>
      <c r="F2688">
        <v>3204</v>
      </c>
      <c r="G2688">
        <v>2</v>
      </c>
      <c r="H2688">
        <v>1</v>
      </c>
      <c r="I2688">
        <v>2</v>
      </c>
      <c r="J2688">
        <v>202</v>
      </c>
      <c r="K2688">
        <v>1974</v>
      </c>
      <c r="L2688" t="s">
        <v>2838</v>
      </c>
      <c r="M2688" t="s">
        <v>55</v>
      </c>
      <c r="N2688" t="s">
        <v>57</v>
      </c>
      <c r="O2688" s="6" t="str">
        <f>INDEX(lkp_Region,MATCH(tbl_Sales[[#This Row],[Suburb]],lkp_Suburb,0))</f>
        <v>Southern Metropolitan</v>
      </c>
      <c r="P2688" s="6">
        <f>MONTH(tbl_Sales[[#This Row],[Date]])</f>
        <v>8</v>
      </c>
      <c r="Q2688" s="6">
        <f>YEAR(tbl_Sales[[#This Row],[Date]])</f>
        <v>2016</v>
      </c>
    </row>
    <row r="2689" spans="1:17" x14ac:dyDescent="0.25">
      <c r="A2689" s="1">
        <v>42588</v>
      </c>
      <c r="B2689">
        <v>780000</v>
      </c>
      <c r="C2689" t="s">
        <v>2</v>
      </c>
      <c r="D2689" t="s">
        <v>12428</v>
      </c>
      <c r="E2689" t="s">
        <v>5</v>
      </c>
      <c r="F2689">
        <v>3073</v>
      </c>
      <c r="G2689">
        <v>3</v>
      </c>
      <c r="H2689">
        <v>1</v>
      </c>
      <c r="I2689">
        <v>2</v>
      </c>
      <c r="J2689">
        <v>464</v>
      </c>
      <c r="K2689">
        <v>1920</v>
      </c>
      <c r="L2689" t="s">
        <v>2839</v>
      </c>
      <c r="M2689" t="s">
        <v>93</v>
      </c>
      <c r="N2689" t="s">
        <v>62</v>
      </c>
      <c r="O2689" s="6" t="str">
        <f>INDEX(lkp_Region,MATCH(tbl_Sales[[#This Row],[Suburb]],lkp_Suburb,0))</f>
        <v>Northern Metropolitan</v>
      </c>
      <c r="P2689" s="6">
        <f>MONTH(tbl_Sales[[#This Row],[Date]])</f>
        <v>8</v>
      </c>
      <c r="Q2689" s="6">
        <f>YEAR(tbl_Sales[[#This Row],[Date]])</f>
        <v>2016</v>
      </c>
    </row>
    <row r="2690" spans="1:17" x14ac:dyDescent="0.25">
      <c r="A2690" s="1">
        <v>42588</v>
      </c>
      <c r="B2690">
        <v>2000000</v>
      </c>
      <c r="C2690" t="s">
        <v>2</v>
      </c>
      <c r="D2690" t="s">
        <v>12433</v>
      </c>
      <c r="E2690" t="s">
        <v>10</v>
      </c>
      <c r="F2690">
        <v>3078</v>
      </c>
      <c r="G2690">
        <v>4</v>
      </c>
      <c r="H2690">
        <v>2</v>
      </c>
      <c r="I2690">
        <v>4</v>
      </c>
      <c r="J2690">
        <v>853</v>
      </c>
      <c r="K2690">
        <v>1930</v>
      </c>
      <c r="L2690" t="s">
        <v>2840</v>
      </c>
      <c r="M2690" t="s">
        <v>764</v>
      </c>
      <c r="N2690" t="s">
        <v>62</v>
      </c>
      <c r="O2690" s="6" t="str">
        <f>INDEX(lkp_Region,MATCH(tbl_Sales[[#This Row],[Suburb]],lkp_Suburb,0))</f>
        <v>Northern Metropolitan</v>
      </c>
      <c r="P2690" s="6">
        <f>MONTH(tbl_Sales[[#This Row],[Date]])</f>
        <v>8</v>
      </c>
      <c r="Q2690" s="6">
        <f>YEAR(tbl_Sales[[#This Row],[Date]])</f>
        <v>2016</v>
      </c>
    </row>
    <row r="2691" spans="1:17" x14ac:dyDescent="0.25">
      <c r="A2691" s="1">
        <v>42588</v>
      </c>
      <c r="B2691">
        <v>582000</v>
      </c>
      <c r="C2691" t="s">
        <v>2</v>
      </c>
      <c r="D2691" t="s">
        <v>12428</v>
      </c>
      <c r="E2691" t="s">
        <v>5</v>
      </c>
      <c r="F2691">
        <v>3021</v>
      </c>
      <c r="G2691">
        <v>3</v>
      </c>
      <c r="H2691">
        <v>2</v>
      </c>
      <c r="I2691">
        <v>4</v>
      </c>
      <c r="J2691">
        <v>530</v>
      </c>
      <c r="K2691">
        <v>1980</v>
      </c>
      <c r="L2691" t="s">
        <v>2841</v>
      </c>
      <c r="M2691" t="s">
        <v>173</v>
      </c>
      <c r="N2691" t="s">
        <v>3</v>
      </c>
      <c r="O2691" s="6" t="str">
        <f>INDEX(lkp_Region,MATCH(tbl_Sales[[#This Row],[Suburb]],lkp_Suburb,0))</f>
        <v>Western Metropolitan</v>
      </c>
      <c r="P2691" s="6">
        <f>MONTH(tbl_Sales[[#This Row],[Date]])</f>
        <v>8</v>
      </c>
      <c r="Q2691" s="6">
        <f>YEAR(tbl_Sales[[#This Row],[Date]])</f>
        <v>2016</v>
      </c>
    </row>
    <row r="2692" spans="1:17" x14ac:dyDescent="0.25">
      <c r="A2692" s="1">
        <v>42589</v>
      </c>
      <c r="B2692">
        <v>390000</v>
      </c>
      <c r="C2692" t="s">
        <v>13</v>
      </c>
      <c r="D2692" t="s">
        <v>12430</v>
      </c>
      <c r="E2692" t="s">
        <v>10</v>
      </c>
      <c r="F2692">
        <v>3054</v>
      </c>
      <c r="G2692">
        <v>1</v>
      </c>
      <c r="H2692">
        <v>1</v>
      </c>
      <c r="I2692">
        <v>1</v>
      </c>
      <c r="J2692">
        <v>0</v>
      </c>
      <c r="K2692">
        <v>1970</v>
      </c>
      <c r="L2692" t="s">
        <v>2842</v>
      </c>
      <c r="M2692" t="s">
        <v>513</v>
      </c>
      <c r="N2692" t="s">
        <v>8</v>
      </c>
      <c r="O2692" s="6" t="str">
        <f>INDEX(lkp_Region,MATCH(tbl_Sales[[#This Row],[Suburb]],lkp_Suburb,0))</f>
        <v>Northern Metropolitan</v>
      </c>
      <c r="P2692" s="6">
        <f>MONTH(tbl_Sales[[#This Row],[Date]])</f>
        <v>8</v>
      </c>
      <c r="Q2692" s="6">
        <f>YEAR(tbl_Sales[[#This Row],[Date]])</f>
        <v>2016</v>
      </c>
    </row>
    <row r="2693" spans="1:17" x14ac:dyDescent="0.25">
      <c r="A2693" s="1">
        <v>42589</v>
      </c>
      <c r="B2693">
        <v>712000</v>
      </c>
      <c r="C2693" t="s">
        <v>13</v>
      </c>
      <c r="D2693" t="s">
        <v>12429</v>
      </c>
      <c r="E2693" t="s">
        <v>10</v>
      </c>
      <c r="F2693">
        <v>3121</v>
      </c>
      <c r="G2693">
        <v>2</v>
      </c>
      <c r="H2693">
        <v>1</v>
      </c>
      <c r="I2693">
        <v>1</v>
      </c>
      <c r="J2693">
        <v>0</v>
      </c>
      <c r="K2693">
        <v>2012</v>
      </c>
      <c r="L2693" t="s">
        <v>2843</v>
      </c>
      <c r="M2693" t="s">
        <v>6</v>
      </c>
      <c r="N2693" t="s">
        <v>8</v>
      </c>
      <c r="O2693" s="6" t="str">
        <f>INDEX(lkp_Region,MATCH(tbl_Sales[[#This Row],[Suburb]],lkp_Suburb,0))</f>
        <v>Northern Metropolitan</v>
      </c>
      <c r="P2693" s="6">
        <f>MONTH(tbl_Sales[[#This Row],[Date]])</f>
        <v>8</v>
      </c>
      <c r="Q2693" s="6">
        <f>YEAR(tbl_Sales[[#This Row],[Date]])</f>
        <v>2016</v>
      </c>
    </row>
    <row r="2694" spans="1:17" x14ac:dyDescent="0.25">
      <c r="A2694" s="1">
        <v>42589</v>
      </c>
      <c r="B2694">
        <v>1100000</v>
      </c>
      <c r="C2694" t="s">
        <v>2</v>
      </c>
      <c r="D2694" t="s">
        <v>12428</v>
      </c>
      <c r="E2694" t="s">
        <v>10</v>
      </c>
      <c r="F2694">
        <v>3121</v>
      </c>
      <c r="G2694">
        <v>3</v>
      </c>
      <c r="H2694">
        <v>2</v>
      </c>
      <c r="I2694">
        <v>1</v>
      </c>
      <c r="J2694">
        <v>126</v>
      </c>
      <c r="L2694" t="s">
        <v>2844</v>
      </c>
      <c r="M2694" t="s">
        <v>6</v>
      </c>
      <c r="N2694" t="s">
        <v>8</v>
      </c>
      <c r="O2694" s="6" t="str">
        <f>INDEX(lkp_Region,MATCH(tbl_Sales[[#This Row],[Suburb]],lkp_Suburb,0))</f>
        <v>Northern Metropolitan</v>
      </c>
      <c r="P2694" s="6">
        <f>MONTH(tbl_Sales[[#This Row],[Date]])</f>
        <v>8</v>
      </c>
      <c r="Q2694" s="6">
        <f>YEAR(tbl_Sales[[#This Row],[Date]])</f>
        <v>2016</v>
      </c>
    </row>
    <row r="2695" spans="1:17" x14ac:dyDescent="0.25">
      <c r="A2695" s="1">
        <v>42589</v>
      </c>
      <c r="B2695">
        <v>950000</v>
      </c>
      <c r="C2695" t="s">
        <v>2</v>
      </c>
      <c r="D2695" t="s">
        <v>12429</v>
      </c>
      <c r="E2695" t="s">
        <v>5</v>
      </c>
      <c r="F2695">
        <v>3145</v>
      </c>
      <c r="G2695">
        <v>3</v>
      </c>
      <c r="H2695">
        <v>1</v>
      </c>
      <c r="I2695">
        <v>1</v>
      </c>
      <c r="J2695">
        <v>288</v>
      </c>
      <c r="K2695">
        <v>1999</v>
      </c>
      <c r="L2695" t="s">
        <v>2845</v>
      </c>
      <c r="M2695" t="s">
        <v>74</v>
      </c>
      <c r="N2695" t="s">
        <v>76</v>
      </c>
      <c r="O2695" s="6" t="str">
        <f>INDEX(lkp_Region,MATCH(tbl_Sales[[#This Row],[Suburb]],lkp_Suburb,0))</f>
        <v>Southern Metropolitan</v>
      </c>
      <c r="P2695" s="6">
        <f>MONTH(tbl_Sales[[#This Row],[Date]])</f>
        <v>8</v>
      </c>
      <c r="Q2695" s="6">
        <f>YEAR(tbl_Sales[[#This Row],[Date]])</f>
        <v>2016</v>
      </c>
    </row>
    <row r="2696" spans="1:17" x14ac:dyDescent="0.25">
      <c r="A2696" s="1">
        <v>42589</v>
      </c>
      <c r="B2696">
        <v>750000</v>
      </c>
      <c r="C2696" t="s">
        <v>51</v>
      </c>
      <c r="D2696" t="s">
        <v>12427</v>
      </c>
      <c r="E2696" t="s">
        <v>5</v>
      </c>
      <c r="F2696">
        <v>3056</v>
      </c>
      <c r="G2696">
        <v>2</v>
      </c>
      <c r="H2696">
        <v>2</v>
      </c>
      <c r="I2696">
        <v>1</v>
      </c>
      <c r="J2696">
        <v>118</v>
      </c>
      <c r="K2696">
        <v>2013</v>
      </c>
      <c r="L2696" t="s">
        <v>2846</v>
      </c>
      <c r="M2696" t="s">
        <v>117</v>
      </c>
      <c r="N2696" t="s">
        <v>18</v>
      </c>
      <c r="O2696" s="6" t="str">
        <f>INDEX(lkp_Region,MATCH(tbl_Sales[[#This Row],[Suburb]],lkp_Suburb,0))</f>
        <v>Northern Metropolitan</v>
      </c>
      <c r="P2696" s="6">
        <f>MONTH(tbl_Sales[[#This Row],[Date]])</f>
        <v>8</v>
      </c>
      <c r="Q2696" s="6">
        <f>YEAR(tbl_Sales[[#This Row],[Date]])</f>
        <v>2016</v>
      </c>
    </row>
    <row r="2697" spans="1:17" x14ac:dyDescent="0.25">
      <c r="A2697" s="1">
        <v>42589</v>
      </c>
      <c r="B2697">
        <v>945000</v>
      </c>
      <c r="C2697" t="s">
        <v>2</v>
      </c>
      <c r="D2697" t="s">
        <v>12429</v>
      </c>
      <c r="E2697" t="s">
        <v>10</v>
      </c>
      <c r="F2697">
        <v>3056</v>
      </c>
      <c r="G2697">
        <v>2</v>
      </c>
      <c r="H2697">
        <v>1</v>
      </c>
      <c r="I2697">
        <v>2</v>
      </c>
      <c r="J2697">
        <v>246</v>
      </c>
      <c r="K2697">
        <v>1910</v>
      </c>
      <c r="L2697" t="s">
        <v>2847</v>
      </c>
      <c r="M2697" t="s">
        <v>117</v>
      </c>
      <c r="N2697" t="s">
        <v>18</v>
      </c>
      <c r="O2697" s="6" t="str">
        <f>INDEX(lkp_Region,MATCH(tbl_Sales[[#This Row],[Suburb]],lkp_Suburb,0))</f>
        <v>Northern Metropolitan</v>
      </c>
      <c r="P2697" s="6">
        <f>MONTH(tbl_Sales[[#This Row],[Date]])</f>
        <v>8</v>
      </c>
      <c r="Q2697" s="6">
        <f>YEAR(tbl_Sales[[#This Row],[Date]])</f>
        <v>2016</v>
      </c>
    </row>
    <row r="2698" spans="1:17" x14ac:dyDescent="0.25">
      <c r="A2698" s="1">
        <v>42589</v>
      </c>
      <c r="B2698">
        <v>1194500</v>
      </c>
      <c r="C2698" t="s">
        <v>2</v>
      </c>
      <c r="D2698" t="s">
        <v>12428</v>
      </c>
      <c r="E2698" t="s">
        <v>10</v>
      </c>
      <c r="F2698">
        <v>3058</v>
      </c>
      <c r="G2698">
        <v>3</v>
      </c>
      <c r="H2698">
        <v>1</v>
      </c>
      <c r="I2698">
        <v>2</v>
      </c>
      <c r="J2698">
        <v>537</v>
      </c>
      <c r="L2698" t="s">
        <v>2848</v>
      </c>
      <c r="M2698" t="s">
        <v>41</v>
      </c>
      <c r="N2698" t="s">
        <v>18</v>
      </c>
      <c r="O2698" s="6" t="str">
        <f>INDEX(lkp_Region,MATCH(tbl_Sales[[#This Row],[Suburb]],lkp_Suburb,0))</f>
        <v>Northern Metropolitan</v>
      </c>
      <c r="P2698" s="6">
        <f>MONTH(tbl_Sales[[#This Row],[Date]])</f>
        <v>8</v>
      </c>
      <c r="Q2698" s="6">
        <f>YEAR(tbl_Sales[[#This Row],[Date]])</f>
        <v>2016</v>
      </c>
    </row>
    <row r="2699" spans="1:17" x14ac:dyDescent="0.25">
      <c r="A2699" s="1">
        <v>42589</v>
      </c>
      <c r="B2699">
        <v>900000</v>
      </c>
      <c r="C2699" t="s">
        <v>2</v>
      </c>
      <c r="D2699" t="s">
        <v>12427</v>
      </c>
      <c r="E2699" t="s">
        <v>10</v>
      </c>
      <c r="F2699">
        <v>3039</v>
      </c>
      <c r="G2699">
        <v>2</v>
      </c>
      <c r="H2699">
        <v>1</v>
      </c>
      <c r="I2699">
        <v>1</v>
      </c>
      <c r="J2699">
        <v>339</v>
      </c>
      <c r="L2699" t="s">
        <v>2849</v>
      </c>
      <c r="M2699" t="s">
        <v>242</v>
      </c>
      <c r="N2699" t="s">
        <v>49</v>
      </c>
      <c r="O2699" s="6" t="str">
        <f>INDEX(lkp_Region,MATCH(tbl_Sales[[#This Row],[Suburb]],lkp_Suburb,0))</f>
        <v>Western Metropolitan</v>
      </c>
      <c r="P2699" s="6">
        <f>MONTH(tbl_Sales[[#This Row],[Date]])</f>
        <v>8</v>
      </c>
      <c r="Q2699" s="6">
        <f>YEAR(tbl_Sales[[#This Row],[Date]])</f>
        <v>2016</v>
      </c>
    </row>
    <row r="2700" spans="1:17" x14ac:dyDescent="0.25">
      <c r="A2700" s="1">
        <v>42589</v>
      </c>
      <c r="B2700">
        <v>700000</v>
      </c>
      <c r="C2700" t="s">
        <v>13</v>
      </c>
      <c r="D2700" t="s">
        <v>12424</v>
      </c>
      <c r="E2700" t="s">
        <v>5</v>
      </c>
      <c r="F2700">
        <v>3002</v>
      </c>
      <c r="G2700">
        <v>2</v>
      </c>
      <c r="H2700">
        <v>2</v>
      </c>
      <c r="I2700">
        <v>1</v>
      </c>
      <c r="J2700">
        <v>0</v>
      </c>
      <c r="K2700">
        <v>1970</v>
      </c>
      <c r="L2700" t="s">
        <v>2850</v>
      </c>
      <c r="M2700" t="s">
        <v>1176</v>
      </c>
      <c r="N2700" t="s">
        <v>88</v>
      </c>
      <c r="O2700" s="6" t="str">
        <f>INDEX(lkp_Region,MATCH(tbl_Sales[[#This Row],[Suburb]],lkp_Suburb,0))</f>
        <v>Northern Metropolitan</v>
      </c>
      <c r="P2700" s="6">
        <f>MONTH(tbl_Sales[[#This Row],[Date]])</f>
        <v>8</v>
      </c>
      <c r="Q2700" s="6">
        <f>YEAR(tbl_Sales[[#This Row],[Date]])</f>
        <v>2016</v>
      </c>
    </row>
    <row r="2701" spans="1:17" x14ac:dyDescent="0.25">
      <c r="A2701" s="1">
        <v>42589</v>
      </c>
      <c r="B2701">
        <v>903000</v>
      </c>
      <c r="C2701" t="s">
        <v>2</v>
      </c>
      <c r="D2701" t="s">
        <v>12423</v>
      </c>
      <c r="E2701" t="s">
        <v>10</v>
      </c>
      <c r="F2701">
        <v>3105</v>
      </c>
      <c r="G2701">
        <v>2</v>
      </c>
      <c r="H2701">
        <v>1</v>
      </c>
      <c r="I2701">
        <v>1</v>
      </c>
      <c r="J2701">
        <v>591</v>
      </c>
      <c r="K2701">
        <v>1965</v>
      </c>
      <c r="L2701" t="s">
        <v>2851</v>
      </c>
      <c r="M2701" t="s">
        <v>507</v>
      </c>
      <c r="N2701" t="s">
        <v>128</v>
      </c>
      <c r="O2701" s="6" t="str">
        <f>INDEX(lkp_Region,MATCH(tbl_Sales[[#This Row],[Suburb]],lkp_Suburb,0))</f>
        <v>Eastern Metropolitan</v>
      </c>
      <c r="P2701" s="6">
        <f>MONTH(tbl_Sales[[#This Row],[Date]])</f>
        <v>8</v>
      </c>
      <c r="Q2701" s="6">
        <f>YEAR(tbl_Sales[[#This Row],[Date]])</f>
        <v>2016</v>
      </c>
    </row>
    <row r="2702" spans="1:17" x14ac:dyDescent="0.25">
      <c r="A2702" s="1">
        <v>42589</v>
      </c>
      <c r="B2702">
        <v>1152000</v>
      </c>
      <c r="C2702" t="s">
        <v>2</v>
      </c>
      <c r="D2702" t="s">
        <v>12429</v>
      </c>
      <c r="E2702" t="s">
        <v>10</v>
      </c>
      <c r="F2702">
        <v>3108</v>
      </c>
      <c r="G2702">
        <v>4</v>
      </c>
      <c r="H2702">
        <v>2</v>
      </c>
      <c r="I2702">
        <v>2</v>
      </c>
      <c r="J2702">
        <v>336</v>
      </c>
      <c r="K2702">
        <v>2007</v>
      </c>
      <c r="L2702" t="s">
        <v>2852</v>
      </c>
      <c r="M2702" t="s">
        <v>126</v>
      </c>
      <c r="N2702" t="s">
        <v>128</v>
      </c>
      <c r="O2702" s="6" t="str">
        <f>INDEX(lkp_Region,MATCH(tbl_Sales[[#This Row],[Suburb]],lkp_Suburb,0))</f>
        <v>Eastern Metropolitan</v>
      </c>
      <c r="P2702" s="6">
        <f>MONTH(tbl_Sales[[#This Row],[Date]])</f>
        <v>8</v>
      </c>
      <c r="Q2702" s="6">
        <f>YEAR(tbl_Sales[[#This Row],[Date]])</f>
        <v>2016</v>
      </c>
    </row>
    <row r="2703" spans="1:17" x14ac:dyDescent="0.25">
      <c r="A2703" s="1">
        <v>42589</v>
      </c>
      <c r="B2703">
        <v>516000</v>
      </c>
      <c r="C2703" t="s">
        <v>13</v>
      </c>
      <c r="D2703" t="s">
        <v>12428</v>
      </c>
      <c r="E2703" t="s">
        <v>10</v>
      </c>
      <c r="F2703">
        <v>3163</v>
      </c>
      <c r="G2703">
        <v>2</v>
      </c>
      <c r="H2703">
        <v>1</v>
      </c>
      <c r="I2703">
        <v>1</v>
      </c>
      <c r="J2703">
        <v>0</v>
      </c>
      <c r="L2703" t="s">
        <v>2853</v>
      </c>
      <c r="M2703" t="s">
        <v>201</v>
      </c>
      <c r="N2703" t="s">
        <v>57</v>
      </c>
      <c r="O2703" s="6" t="str">
        <f>INDEX(lkp_Region,MATCH(tbl_Sales[[#This Row],[Suburb]],lkp_Suburb,0))</f>
        <v>Southern Metropolitan</v>
      </c>
      <c r="P2703" s="6">
        <f>MONTH(tbl_Sales[[#This Row],[Date]])</f>
        <v>8</v>
      </c>
      <c r="Q2703" s="6">
        <f>YEAR(tbl_Sales[[#This Row],[Date]])</f>
        <v>2016</v>
      </c>
    </row>
    <row r="2704" spans="1:17" x14ac:dyDescent="0.25">
      <c r="A2704" s="1">
        <v>42589</v>
      </c>
      <c r="B2704">
        <v>626000</v>
      </c>
      <c r="C2704" t="s">
        <v>13</v>
      </c>
      <c r="D2704" t="s">
        <v>12425</v>
      </c>
      <c r="E2704" t="s">
        <v>10</v>
      </c>
      <c r="F2704">
        <v>3185</v>
      </c>
      <c r="G2704">
        <v>2</v>
      </c>
      <c r="H2704">
        <v>1</v>
      </c>
      <c r="I2704">
        <v>1</v>
      </c>
      <c r="J2704">
        <v>1764</v>
      </c>
      <c r="K2704">
        <v>1930</v>
      </c>
      <c r="L2704" t="s">
        <v>2854</v>
      </c>
      <c r="M2704" t="s">
        <v>136</v>
      </c>
      <c r="N2704" t="s">
        <v>57</v>
      </c>
      <c r="O2704" s="6" t="str">
        <f>INDEX(lkp_Region,MATCH(tbl_Sales[[#This Row],[Suburb]],lkp_Suburb,0))</f>
        <v>Southern Metropolitan</v>
      </c>
      <c r="P2704" s="6">
        <f>MONTH(tbl_Sales[[#This Row],[Date]])</f>
        <v>8</v>
      </c>
      <c r="Q2704" s="6">
        <f>YEAR(tbl_Sales[[#This Row],[Date]])</f>
        <v>2016</v>
      </c>
    </row>
    <row r="2705" spans="1:17" x14ac:dyDescent="0.25">
      <c r="A2705" s="1">
        <v>42589</v>
      </c>
      <c r="B2705">
        <v>1310000</v>
      </c>
      <c r="C2705" t="s">
        <v>2</v>
      </c>
      <c r="D2705" t="s">
        <v>12429</v>
      </c>
      <c r="E2705" t="s">
        <v>10</v>
      </c>
      <c r="F2705">
        <v>3187</v>
      </c>
      <c r="G2705">
        <v>2</v>
      </c>
      <c r="H2705">
        <v>3</v>
      </c>
      <c r="I2705">
        <v>2</v>
      </c>
      <c r="J2705">
        <v>302</v>
      </c>
      <c r="K2705">
        <v>2018</v>
      </c>
      <c r="L2705" t="s">
        <v>2855</v>
      </c>
      <c r="M2705" t="s">
        <v>346</v>
      </c>
      <c r="N2705" t="s">
        <v>57</v>
      </c>
      <c r="O2705" s="6" t="str">
        <f>INDEX(lkp_Region,MATCH(tbl_Sales[[#This Row],[Suburb]],lkp_Suburb,0))</f>
        <v>Southern Metropolitan</v>
      </c>
      <c r="P2705" s="6">
        <f>MONTH(tbl_Sales[[#This Row],[Date]])</f>
        <v>8</v>
      </c>
      <c r="Q2705" s="6">
        <f>YEAR(tbl_Sales[[#This Row],[Date]])</f>
        <v>2016</v>
      </c>
    </row>
    <row r="2706" spans="1:17" x14ac:dyDescent="0.25">
      <c r="A2706" s="1">
        <v>42589</v>
      </c>
      <c r="B2706">
        <v>1650000</v>
      </c>
      <c r="C2706" t="s">
        <v>2</v>
      </c>
      <c r="D2706" t="s">
        <v>12431</v>
      </c>
      <c r="E2706" t="s">
        <v>10</v>
      </c>
      <c r="F2706">
        <v>3204</v>
      </c>
      <c r="G2706">
        <v>4</v>
      </c>
      <c r="H2706">
        <v>2</v>
      </c>
      <c r="I2706">
        <v>2</v>
      </c>
      <c r="J2706">
        <v>570</v>
      </c>
      <c r="K2706">
        <v>1930</v>
      </c>
      <c r="L2706" t="s">
        <v>2856</v>
      </c>
      <c r="M2706" t="s">
        <v>55</v>
      </c>
      <c r="N2706" t="s">
        <v>57</v>
      </c>
      <c r="O2706" s="6" t="str">
        <f>INDEX(lkp_Region,MATCH(tbl_Sales[[#This Row],[Suburb]],lkp_Suburb,0))</f>
        <v>Southern Metropolitan</v>
      </c>
      <c r="P2706" s="6">
        <f>MONTH(tbl_Sales[[#This Row],[Date]])</f>
        <v>8</v>
      </c>
      <c r="Q2706" s="6">
        <f>YEAR(tbl_Sales[[#This Row],[Date]])</f>
        <v>2016</v>
      </c>
    </row>
    <row r="2707" spans="1:17" x14ac:dyDescent="0.25">
      <c r="A2707" s="1">
        <v>42589</v>
      </c>
      <c r="B2707">
        <v>1650000</v>
      </c>
      <c r="C2707" t="s">
        <v>2</v>
      </c>
      <c r="D2707" t="s">
        <v>12429</v>
      </c>
      <c r="E2707" t="s">
        <v>5</v>
      </c>
      <c r="F2707">
        <v>3145</v>
      </c>
      <c r="G2707">
        <v>3</v>
      </c>
      <c r="H2707">
        <v>1</v>
      </c>
      <c r="I2707">
        <v>2</v>
      </c>
      <c r="J2707">
        <v>875</v>
      </c>
      <c r="L2707" t="s">
        <v>2857</v>
      </c>
      <c r="M2707" t="s">
        <v>2288</v>
      </c>
      <c r="N2707" t="s">
        <v>57</v>
      </c>
      <c r="O2707" s="6" t="str">
        <f>INDEX(lkp_Region,MATCH(tbl_Sales[[#This Row],[Suburb]],lkp_Suburb,0))</f>
        <v>Southern Metropolitan</v>
      </c>
      <c r="P2707" s="6">
        <f>MONTH(tbl_Sales[[#This Row],[Date]])</f>
        <v>8</v>
      </c>
      <c r="Q2707" s="6">
        <f>YEAR(tbl_Sales[[#This Row],[Date]])</f>
        <v>2016</v>
      </c>
    </row>
    <row r="2708" spans="1:17" x14ac:dyDescent="0.25">
      <c r="A2708" s="1">
        <v>42589</v>
      </c>
      <c r="B2708">
        <v>1698888</v>
      </c>
      <c r="C2708" t="s">
        <v>2</v>
      </c>
      <c r="D2708" t="s">
        <v>12428</v>
      </c>
      <c r="E2708" t="s">
        <v>10</v>
      </c>
      <c r="F2708">
        <v>3165</v>
      </c>
      <c r="G2708">
        <v>4</v>
      </c>
      <c r="H2708">
        <v>2</v>
      </c>
      <c r="I2708">
        <v>2</v>
      </c>
      <c r="J2708">
        <v>598</v>
      </c>
      <c r="K2708">
        <v>2006</v>
      </c>
      <c r="L2708" t="s">
        <v>2858</v>
      </c>
      <c r="M2708" t="s">
        <v>138</v>
      </c>
      <c r="N2708" t="s">
        <v>57</v>
      </c>
      <c r="O2708" s="6" t="str">
        <f>INDEX(lkp_Region,MATCH(tbl_Sales[[#This Row],[Suburb]],lkp_Suburb,0))</f>
        <v>Southern Metropolitan</v>
      </c>
      <c r="P2708" s="6">
        <f>MONTH(tbl_Sales[[#This Row],[Date]])</f>
        <v>8</v>
      </c>
      <c r="Q2708" s="6">
        <f>YEAR(tbl_Sales[[#This Row],[Date]])</f>
        <v>2016</v>
      </c>
    </row>
    <row r="2709" spans="1:17" x14ac:dyDescent="0.25">
      <c r="A2709" s="1">
        <v>42589</v>
      </c>
      <c r="B2709">
        <v>610000</v>
      </c>
      <c r="C2709" t="s">
        <v>2</v>
      </c>
      <c r="D2709" t="s">
        <v>12423</v>
      </c>
      <c r="E2709" t="s">
        <v>5</v>
      </c>
      <c r="F2709">
        <v>3073</v>
      </c>
      <c r="G2709">
        <v>3</v>
      </c>
      <c r="H2709">
        <v>1</v>
      </c>
      <c r="I2709">
        <v>2</v>
      </c>
      <c r="J2709">
        <v>492</v>
      </c>
      <c r="L2709" t="s">
        <v>2859</v>
      </c>
      <c r="M2709" t="s">
        <v>93</v>
      </c>
      <c r="N2709" t="s">
        <v>62</v>
      </c>
      <c r="O2709" s="6" t="str">
        <f>INDEX(lkp_Region,MATCH(tbl_Sales[[#This Row],[Suburb]],lkp_Suburb,0))</f>
        <v>Northern Metropolitan</v>
      </c>
      <c r="P2709" s="6">
        <f>MONTH(tbl_Sales[[#This Row],[Date]])</f>
        <v>8</v>
      </c>
      <c r="Q2709" s="6">
        <f>YEAR(tbl_Sales[[#This Row],[Date]])</f>
        <v>2016</v>
      </c>
    </row>
    <row r="2710" spans="1:17" x14ac:dyDescent="0.25">
      <c r="A2710" s="1">
        <v>42589</v>
      </c>
      <c r="B2710">
        <v>890000</v>
      </c>
      <c r="C2710" t="s">
        <v>2</v>
      </c>
      <c r="D2710" t="s">
        <v>12427</v>
      </c>
      <c r="E2710" t="s">
        <v>10</v>
      </c>
      <c r="F2710">
        <v>3072</v>
      </c>
      <c r="G2710">
        <v>3</v>
      </c>
      <c r="H2710">
        <v>1</v>
      </c>
      <c r="I2710">
        <v>2</v>
      </c>
      <c r="J2710">
        <v>454</v>
      </c>
      <c r="L2710" t="s">
        <v>2860</v>
      </c>
      <c r="M2710" t="s">
        <v>97</v>
      </c>
      <c r="N2710" t="s">
        <v>62</v>
      </c>
      <c r="O2710" s="6" t="str">
        <f>INDEX(lkp_Region,MATCH(tbl_Sales[[#This Row],[Suburb]],lkp_Suburb,0))</f>
        <v>Northern Metropolitan</v>
      </c>
      <c r="P2710" s="6">
        <f>MONTH(tbl_Sales[[#This Row],[Date]])</f>
        <v>8</v>
      </c>
      <c r="Q2710" s="6">
        <f>YEAR(tbl_Sales[[#This Row],[Date]])</f>
        <v>2016</v>
      </c>
    </row>
    <row r="2711" spans="1:17" x14ac:dyDescent="0.25">
      <c r="A2711" s="1">
        <v>42589</v>
      </c>
      <c r="B2711">
        <v>650000</v>
      </c>
      <c r="C2711" t="s">
        <v>13</v>
      </c>
      <c r="D2711" t="s">
        <v>12423</v>
      </c>
      <c r="E2711" t="s">
        <v>5</v>
      </c>
      <c r="F2711">
        <v>3079</v>
      </c>
      <c r="G2711">
        <v>3</v>
      </c>
      <c r="H2711">
        <v>2</v>
      </c>
      <c r="I2711">
        <v>2</v>
      </c>
      <c r="J2711">
        <v>0</v>
      </c>
      <c r="K2711">
        <v>2000</v>
      </c>
      <c r="L2711" t="s">
        <v>2861</v>
      </c>
      <c r="M2711" t="s">
        <v>213</v>
      </c>
      <c r="N2711" t="s">
        <v>150</v>
      </c>
      <c r="O2711" s="6" t="str">
        <f>INDEX(lkp_Region,MATCH(tbl_Sales[[#This Row],[Suburb]],lkp_Suburb,0))</f>
        <v>Eastern Metropolitan</v>
      </c>
      <c r="P2711" s="6">
        <f>MONTH(tbl_Sales[[#This Row],[Date]])</f>
        <v>8</v>
      </c>
      <c r="Q2711" s="6">
        <f>YEAR(tbl_Sales[[#This Row],[Date]])</f>
        <v>2016</v>
      </c>
    </row>
    <row r="2712" spans="1:17" x14ac:dyDescent="0.25">
      <c r="A2712" s="1">
        <v>42590</v>
      </c>
      <c r="B2712">
        <v>650000</v>
      </c>
      <c r="C2712" t="s">
        <v>51</v>
      </c>
      <c r="D2712" t="s">
        <v>12433</v>
      </c>
      <c r="E2712" t="s">
        <v>5</v>
      </c>
      <c r="F2712">
        <v>3078</v>
      </c>
      <c r="G2712">
        <v>2</v>
      </c>
      <c r="H2712">
        <v>1</v>
      </c>
      <c r="I2712">
        <v>0</v>
      </c>
      <c r="J2712">
        <v>0</v>
      </c>
      <c r="L2712" t="s">
        <v>2862</v>
      </c>
      <c r="M2712" t="s">
        <v>764</v>
      </c>
      <c r="N2712" t="s">
        <v>8</v>
      </c>
      <c r="O2712" s="6" t="str">
        <f>INDEX(lkp_Region,MATCH(tbl_Sales[[#This Row],[Suburb]],lkp_Suburb,0))</f>
        <v>Northern Metropolitan</v>
      </c>
      <c r="P2712" s="6">
        <f>MONTH(tbl_Sales[[#This Row],[Date]])</f>
        <v>8</v>
      </c>
      <c r="Q2712" s="6">
        <f>YEAR(tbl_Sales[[#This Row],[Date]])</f>
        <v>2016</v>
      </c>
    </row>
    <row r="2713" spans="1:17" x14ac:dyDescent="0.25">
      <c r="A2713" s="1">
        <v>42590</v>
      </c>
      <c r="B2713">
        <v>860000</v>
      </c>
      <c r="C2713" t="s">
        <v>13</v>
      </c>
      <c r="D2713" t="s">
        <v>12429</v>
      </c>
      <c r="E2713" t="s">
        <v>5</v>
      </c>
      <c r="F2713">
        <v>3066</v>
      </c>
      <c r="G2713">
        <v>2</v>
      </c>
      <c r="H2713">
        <v>2</v>
      </c>
      <c r="I2713">
        <v>1</v>
      </c>
      <c r="J2713">
        <v>0</v>
      </c>
      <c r="K2713">
        <v>1920</v>
      </c>
      <c r="L2713" t="s">
        <v>2863</v>
      </c>
      <c r="M2713" t="s">
        <v>216</v>
      </c>
      <c r="N2713" t="s">
        <v>8</v>
      </c>
      <c r="O2713" s="6" t="str">
        <f>INDEX(lkp_Region,MATCH(tbl_Sales[[#This Row],[Suburb]],lkp_Suburb,0))</f>
        <v>Northern Metropolitan</v>
      </c>
      <c r="P2713" s="6">
        <f>MONTH(tbl_Sales[[#This Row],[Date]])</f>
        <v>8</v>
      </c>
      <c r="Q2713" s="6">
        <f>YEAR(tbl_Sales[[#This Row],[Date]])</f>
        <v>2016</v>
      </c>
    </row>
    <row r="2714" spans="1:17" x14ac:dyDescent="0.25">
      <c r="A2714" s="1">
        <v>42590</v>
      </c>
      <c r="B2714">
        <v>1176500</v>
      </c>
      <c r="C2714" t="s">
        <v>2</v>
      </c>
      <c r="D2714" t="s">
        <v>12426</v>
      </c>
      <c r="E2714" t="s">
        <v>10</v>
      </c>
      <c r="F2714">
        <v>3067</v>
      </c>
      <c r="G2714">
        <v>3</v>
      </c>
      <c r="H2714">
        <v>1</v>
      </c>
      <c r="I2714">
        <v>1</v>
      </c>
      <c r="J2714">
        <v>138</v>
      </c>
      <c r="K2714">
        <v>1890</v>
      </c>
      <c r="L2714" t="s">
        <v>2864</v>
      </c>
      <c r="M2714" t="s">
        <v>38</v>
      </c>
      <c r="N2714" t="s">
        <v>8</v>
      </c>
      <c r="O2714" s="6" t="str">
        <f>INDEX(lkp_Region,MATCH(tbl_Sales[[#This Row],[Suburb]],lkp_Suburb,0))</f>
        <v>Northern Metropolitan</v>
      </c>
      <c r="P2714" s="6">
        <f>MONTH(tbl_Sales[[#This Row],[Date]])</f>
        <v>8</v>
      </c>
      <c r="Q2714" s="6">
        <f>YEAR(tbl_Sales[[#This Row],[Date]])</f>
        <v>2016</v>
      </c>
    </row>
    <row r="2715" spans="1:17" x14ac:dyDescent="0.25">
      <c r="A2715" s="1">
        <v>42590</v>
      </c>
      <c r="B2715">
        <v>425000</v>
      </c>
      <c r="C2715" t="s">
        <v>13</v>
      </c>
      <c r="D2715" t="s">
        <v>12427</v>
      </c>
      <c r="E2715" t="s">
        <v>5</v>
      </c>
      <c r="F2715">
        <v>3141</v>
      </c>
      <c r="G2715">
        <v>1</v>
      </c>
      <c r="H2715">
        <v>1</v>
      </c>
      <c r="I2715">
        <v>1</v>
      </c>
      <c r="J2715">
        <v>0</v>
      </c>
      <c r="K2715">
        <v>2007</v>
      </c>
      <c r="L2715" t="s">
        <v>2865</v>
      </c>
      <c r="M2715" t="s">
        <v>111</v>
      </c>
      <c r="N2715" t="s">
        <v>76</v>
      </c>
      <c r="O2715" s="6" t="str">
        <f>INDEX(lkp_Region,MATCH(tbl_Sales[[#This Row],[Suburb]],lkp_Suburb,0))</f>
        <v>Southern Metropolitan</v>
      </c>
      <c r="P2715" s="6">
        <f>MONTH(tbl_Sales[[#This Row],[Date]])</f>
        <v>8</v>
      </c>
      <c r="Q2715" s="6">
        <f>YEAR(tbl_Sales[[#This Row],[Date]])</f>
        <v>2016</v>
      </c>
    </row>
    <row r="2716" spans="1:17" x14ac:dyDescent="0.25">
      <c r="A2716" s="1">
        <v>42590</v>
      </c>
      <c r="B2716">
        <v>500000</v>
      </c>
      <c r="C2716" t="s">
        <v>51</v>
      </c>
      <c r="D2716" t="s">
        <v>12424</v>
      </c>
      <c r="E2716" t="s">
        <v>10</v>
      </c>
      <c r="F2716">
        <v>3144</v>
      </c>
      <c r="G2716">
        <v>2</v>
      </c>
      <c r="H2716">
        <v>1</v>
      </c>
      <c r="I2716">
        <v>1</v>
      </c>
      <c r="J2716">
        <v>0</v>
      </c>
      <c r="K2716">
        <v>1970</v>
      </c>
      <c r="L2716" t="s">
        <v>2866</v>
      </c>
      <c r="M2716" t="s">
        <v>388</v>
      </c>
      <c r="N2716" t="s">
        <v>76</v>
      </c>
      <c r="O2716" s="6" t="str">
        <f>INDEX(lkp_Region,MATCH(tbl_Sales[[#This Row],[Suburb]],lkp_Suburb,0))</f>
        <v>Southern Metropolitan</v>
      </c>
      <c r="P2716" s="6">
        <f>MONTH(tbl_Sales[[#This Row],[Date]])</f>
        <v>8</v>
      </c>
      <c r="Q2716" s="6">
        <f>YEAR(tbl_Sales[[#This Row],[Date]])</f>
        <v>2016</v>
      </c>
    </row>
    <row r="2717" spans="1:17" x14ac:dyDescent="0.25">
      <c r="A2717" s="1">
        <v>42590</v>
      </c>
      <c r="B2717">
        <v>582500</v>
      </c>
      <c r="C2717" t="s">
        <v>13</v>
      </c>
      <c r="D2717" t="s">
        <v>12429</v>
      </c>
      <c r="E2717" t="s">
        <v>5</v>
      </c>
      <c r="F2717">
        <v>3184</v>
      </c>
      <c r="G2717">
        <v>2</v>
      </c>
      <c r="H2717">
        <v>1</v>
      </c>
      <c r="I2717">
        <v>1</v>
      </c>
      <c r="J2717">
        <v>0</v>
      </c>
      <c r="K2717">
        <v>1970</v>
      </c>
      <c r="L2717" t="s">
        <v>2867</v>
      </c>
      <c r="M2717" t="s">
        <v>58</v>
      </c>
      <c r="N2717" t="s">
        <v>26</v>
      </c>
      <c r="O2717" s="6" t="str">
        <f>INDEX(lkp_Region,MATCH(tbl_Sales[[#This Row],[Suburb]],lkp_Suburb,0))</f>
        <v>Southern Metropolitan</v>
      </c>
      <c r="P2717" s="6">
        <f>MONTH(tbl_Sales[[#This Row],[Date]])</f>
        <v>8</v>
      </c>
      <c r="Q2717" s="6">
        <f>YEAR(tbl_Sales[[#This Row],[Date]])</f>
        <v>2016</v>
      </c>
    </row>
    <row r="2718" spans="1:17" x14ac:dyDescent="0.25">
      <c r="A2718" s="1">
        <v>42590</v>
      </c>
      <c r="B2718">
        <v>570000</v>
      </c>
      <c r="C2718" t="s">
        <v>51</v>
      </c>
      <c r="D2718" t="s">
        <v>12425</v>
      </c>
      <c r="E2718" t="s">
        <v>10</v>
      </c>
      <c r="F2718">
        <v>3058</v>
      </c>
      <c r="G2718">
        <v>2</v>
      </c>
      <c r="H2718">
        <v>1</v>
      </c>
      <c r="I2718">
        <v>1</v>
      </c>
      <c r="J2718">
        <v>0</v>
      </c>
      <c r="K2718">
        <v>1900</v>
      </c>
      <c r="L2718" t="s">
        <v>2868</v>
      </c>
      <c r="M2718" t="s">
        <v>41</v>
      </c>
      <c r="N2718" t="s">
        <v>18</v>
      </c>
      <c r="O2718" s="6" t="str">
        <f>INDEX(lkp_Region,MATCH(tbl_Sales[[#This Row],[Suburb]],lkp_Suburb,0))</f>
        <v>Northern Metropolitan</v>
      </c>
      <c r="P2718" s="6">
        <f>MONTH(tbl_Sales[[#This Row],[Date]])</f>
        <v>8</v>
      </c>
      <c r="Q2718" s="6">
        <f>YEAR(tbl_Sales[[#This Row],[Date]])</f>
        <v>2016</v>
      </c>
    </row>
    <row r="2719" spans="1:17" x14ac:dyDescent="0.25">
      <c r="A2719" s="1">
        <v>42590</v>
      </c>
      <c r="B2719">
        <v>1331000</v>
      </c>
      <c r="C2719" t="s">
        <v>2</v>
      </c>
      <c r="D2719" t="s">
        <v>12429</v>
      </c>
      <c r="E2719" t="s">
        <v>10</v>
      </c>
      <c r="F2719">
        <v>3058</v>
      </c>
      <c r="G2719">
        <v>4</v>
      </c>
      <c r="H2719">
        <v>2</v>
      </c>
      <c r="I2719">
        <v>2</v>
      </c>
      <c r="J2719">
        <v>394</v>
      </c>
      <c r="L2719" t="s">
        <v>2869</v>
      </c>
      <c r="M2719" t="s">
        <v>41</v>
      </c>
      <c r="N2719" t="s">
        <v>18</v>
      </c>
      <c r="O2719" s="6" t="str">
        <f>INDEX(lkp_Region,MATCH(tbl_Sales[[#This Row],[Suburb]],lkp_Suburb,0))</f>
        <v>Northern Metropolitan</v>
      </c>
      <c r="P2719" s="6">
        <f>MONTH(tbl_Sales[[#This Row],[Date]])</f>
        <v>8</v>
      </c>
      <c r="Q2719" s="6">
        <f>YEAR(tbl_Sales[[#This Row],[Date]])</f>
        <v>2016</v>
      </c>
    </row>
    <row r="2720" spans="1:17" x14ac:dyDescent="0.25">
      <c r="A2720" s="1">
        <v>42590</v>
      </c>
      <c r="B2720">
        <v>865500</v>
      </c>
      <c r="C2720" t="s">
        <v>2</v>
      </c>
      <c r="D2720" t="s">
        <v>12427</v>
      </c>
      <c r="E2720" t="s">
        <v>10</v>
      </c>
      <c r="F2720">
        <v>3031</v>
      </c>
      <c r="G2720">
        <v>2</v>
      </c>
      <c r="H2720">
        <v>1</v>
      </c>
      <c r="I2720">
        <v>1</v>
      </c>
      <c r="J2720">
        <v>168</v>
      </c>
      <c r="L2720" t="s">
        <v>2870</v>
      </c>
      <c r="M2720" t="s">
        <v>288</v>
      </c>
      <c r="N2720" t="s">
        <v>49</v>
      </c>
      <c r="O2720" s="6" t="str">
        <f>INDEX(lkp_Region,MATCH(tbl_Sales[[#This Row],[Suburb]],lkp_Suburb,0))</f>
        <v>Northern Metropolitan</v>
      </c>
      <c r="P2720" s="6">
        <f>MONTH(tbl_Sales[[#This Row],[Date]])</f>
        <v>8</v>
      </c>
      <c r="Q2720" s="6">
        <f>YEAR(tbl_Sales[[#This Row],[Date]])</f>
        <v>2016</v>
      </c>
    </row>
    <row r="2721" spans="1:17" x14ac:dyDescent="0.25">
      <c r="A2721" s="1">
        <v>42590</v>
      </c>
      <c r="B2721">
        <v>1111000</v>
      </c>
      <c r="C2721" t="s">
        <v>2</v>
      </c>
      <c r="D2721" t="s">
        <v>12427</v>
      </c>
      <c r="E2721" t="s">
        <v>10</v>
      </c>
      <c r="F2721">
        <v>3039</v>
      </c>
      <c r="G2721">
        <v>3</v>
      </c>
      <c r="H2721">
        <v>1</v>
      </c>
      <c r="I2721">
        <v>2</v>
      </c>
      <c r="J2721">
        <v>502</v>
      </c>
      <c r="L2721" t="s">
        <v>2871</v>
      </c>
      <c r="M2721" t="s">
        <v>242</v>
      </c>
      <c r="N2721" t="s">
        <v>49</v>
      </c>
      <c r="O2721" s="6" t="str">
        <f>INDEX(lkp_Region,MATCH(tbl_Sales[[#This Row],[Suburb]],lkp_Suburb,0))</f>
        <v>Western Metropolitan</v>
      </c>
      <c r="P2721" s="6">
        <f>MONTH(tbl_Sales[[#This Row],[Date]])</f>
        <v>8</v>
      </c>
      <c r="Q2721" s="6">
        <f>YEAR(tbl_Sales[[#This Row],[Date]])</f>
        <v>2016</v>
      </c>
    </row>
    <row r="2722" spans="1:17" x14ac:dyDescent="0.25">
      <c r="A2722" s="1">
        <v>42590</v>
      </c>
      <c r="B2722">
        <v>1330000</v>
      </c>
      <c r="C2722" t="s">
        <v>2</v>
      </c>
      <c r="D2722" t="s">
        <v>12430</v>
      </c>
      <c r="E2722" t="s">
        <v>10</v>
      </c>
      <c r="F2722">
        <v>3041</v>
      </c>
      <c r="G2722">
        <v>3</v>
      </c>
      <c r="H2722">
        <v>2</v>
      </c>
      <c r="I2722">
        <v>1</v>
      </c>
      <c r="J2722">
        <v>606</v>
      </c>
      <c r="K2722">
        <v>1950</v>
      </c>
      <c r="L2722" t="s">
        <v>2872</v>
      </c>
      <c r="M2722" t="s">
        <v>121</v>
      </c>
      <c r="N2722" t="s">
        <v>49</v>
      </c>
      <c r="O2722" s="6" t="str">
        <f>INDEX(lkp_Region,MATCH(tbl_Sales[[#This Row],[Suburb]],lkp_Suburb,0))</f>
        <v>Western Metropolitan</v>
      </c>
      <c r="P2722" s="6">
        <f>MONTH(tbl_Sales[[#This Row],[Date]])</f>
        <v>8</v>
      </c>
      <c r="Q2722" s="6">
        <f>YEAR(tbl_Sales[[#This Row],[Date]])</f>
        <v>2016</v>
      </c>
    </row>
    <row r="2723" spans="1:17" x14ac:dyDescent="0.25">
      <c r="A2723" s="1">
        <v>42590</v>
      </c>
      <c r="B2723">
        <v>650000</v>
      </c>
      <c r="C2723" t="s">
        <v>13</v>
      </c>
      <c r="D2723" t="s">
        <v>12427</v>
      </c>
      <c r="E2723" t="s">
        <v>5</v>
      </c>
      <c r="F2723">
        <v>3006</v>
      </c>
      <c r="G2723">
        <v>2</v>
      </c>
      <c r="H2723">
        <v>2</v>
      </c>
      <c r="I2723">
        <v>1</v>
      </c>
      <c r="J2723">
        <v>0</v>
      </c>
      <c r="K2723">
        <v>2000</v>
      </c>
      <c r="L2723" t="s">
        <v>2873</v>
      </c>
      <c r="M2723" t="s">
        <v>434</v>
      </c>
      <c r="N2723" t="s">
        <v>88</v>
      </c>
      <c r="O2723" s="6" t="str">
        <f>INDEX(lkp_Region,MATCH(tbl_Sales[[#This Row],[Suburb]],lkp_Suburb,0))</f>
        <v>Southern Metropolitan</v>
      </c>
      <c r="P2723" s="6">
        <f>MONTH(tbl_Sales[[#This Row],[Date]])</f>
        <v>8</v>
      </c>
      <c r="Q2723" s="6">
        <f>YEAR(tbl_Sales[[#This Row],[Date]])</f>
        <v>2016</v>
      </c>
    </row>
    <row r="2724" spans="1:17" x14ac:dyDescent="0.25">
      <c r="A2724" s="1">
        <v>42590</v>
      </c>
      <c r="B2724">
        <v>815000</v>
      </c>
      <c r="C2724" t="s">
        <v>2</v>
      </c>
      <c r="D2724" t="s">
        <v>12429</v>
      </c>
      <c r="E2724" t="s">
        <v>10</v>
      </c>
      <c r="F2724">
        <v>3011</v>
      </c>
      <c r="G2724">
        <v>2</v>
      </c>
      <c r="H2724">
        <v>1</v>
      </c>
      <c r="I2724">
        <v>0</v>
      </c>
      <c r="J2724">
        <v>172</v>
      </c>
      <c r="K2724">
        <v>1900</v>
      </c>
      <c r="L2724" t="s">
        <v>2874</v>
      </c>
      <c r="M2724" t="s">
        <v>660</v>
      </c>
      <c r="N2724" t="s">
        <v>21</v>
      </c>
      <c r="O2724" s="6" t="str">
        <f>INDEX(lkp_Region,MATCH(tbl_Sales[[#This Row],[Suburb]],lkp_Suburb,0))</f>
        <v>Western Metropolitan</v>
      </c>
      <c r="P2724" s="6">
        <f>MONTH(tbl_Sales[[#This Row],[Date]])</f>
        <v>8</v>
      </c>
      <c r="Q2724" s="6">
        <f>YEAR(tbl_Sales[[#This Row],[Date]])</f>
        <v>2016</v>
      </c>
    </row>
    <row r="2725" spans="1:17" x14ac:dyDescent="0.25">
      <c r="A2725" s="1">
        <v>42590</v>
      </c>
      <c r="B2725">
        <v>1100000</v>
      </c>
      <c r="C2725" t="s">
        <v>2</v>
      </c>
      <c r="D2725" t="s">
        <v>12427</v>
      </c>
      <c r="E2725" t="s">
        <v>5</v>
      </c>
      <c r="F2725">
        <v>3011</v>
      </c>
      <c r="G2725">
        <v>4</v>
      </c>
      <c r="H2725">
        <v>1</v>
      </c>
      <c r="I2725">
        <v>2</v>
      </c>
      <c r="J2725">
        <v>633</v>
      </c>
      <c r="L2725" t="s">
        <v>2875</v>
      </c>
      <c r="M2725" t="s">
        <v>22</v>
      </c>
      <c r="N2725" t="s">
        <v>21</v>
      </c>
      <c r="O2725" s="6" t="str">
        <f>INDEX(lkp_Region,MATCH(tbl_Sales[[#This Row],[Suburb]],lkp_Suburb,0))</f>
        <v>Western Metropolitan</v>
      </c>
      <c r="P2725" s="6">
        <f>MONTH(tbl_Sales[[#This Row],[Date]])</f>
        <v>8</v>
      </c>
      <c r="Q2725" s="6">
        <f>YEAR(tbl_Sales[[#This Row],[Date]])</f>
        <v>2016</v>
      </c>
    </row>
    <row r="2726" spans="1:17" x14ac:dyDescent="0.25">
      <c r="A2726" s="1">
        <v>42590</v>
      </c>
      <c r="B2726">
        <v>1140000</v>
      </c>
      <c r="C2726" t="s">
        <v>2</v>
      </c>
      <c r="D2726" t="s">
        <v>12428</v>
      </c>
      <c r="E2726" t="s">
        <v>10</v>
      </c>
      <c r="F2726">
        <v>3105</v>
      </c>
      <c r="G2726">
        <v>4</v>
      </c>
      <c r="H2726">
        <v>2</v>
      </c>
      <c r="I2726">
        <v>3</v>
      </c>
      <c r="J2726">
        <v>554</v>
      </c>
      <c r="L2726" t="s">
        <v>2876</v>
      </c>
      <c r="M2726" t="s">
        <v>507</v>
      </c>
      <c r="N2726" t="s">
        <v>128</v>
      </c>
      <c r="O2726" s="6" t="str">
        <f>INDEX(lkp_Region,MATCH(tbl_Sales[[#This Row],[Suburb]],lkp_Suburb,0))</f>
        <v>Eastern Metropolitan</v>
      </c>
      <c r="P2726" s="6">
        <f>MONTH(tbl_Sales[[#This Row],[Date]])</f>
        <v>8</v>
      </c>
      <c r="Q2726" s="6">
        <f>YEAR(tbl_Sales[[#This Row],[Date]])</f>
        <v>2016</v>
      </c>
    </row>
    <row r="2727" spans="1:17" x14ac:dyDescent="0.25">
      <c r="A2727" s="1">
        <v>42590</v>
      </c>
      <c r="B2727">
        <v>988000</v>
      </c>
      <c r="C2727" t="s">
        <v>2</v>
      </c>
      <c r="D2727" t="s">
        <v>12428</v>
      </c>
      <c r="E2727" t="s">
        <v>10</v>
      </c>
      <c r="F2727">
        <v>3025</v>
      </c>
      <c r="G2727">
        <v>3</v>
      </c>
      <c r="H2727">
        <v>1</v>
      </c>
      <c r="I2727">
        <v>4</v>
      </c>
      <c r="J2727">
        <v>715</v>
      </c>
      <c r="K2727">
        <v>2008</v>
      </c>
      <c r="L2727" t="s">
        <v>2877</v>
      </c>
      <c r="M2727" t="s">
        <v>91</v>
      </c>
      <c r="N2727" t="s">
        <v>69</v>
      </c>
      <c r="O2727" s="6" t="str">
        <f>INDEX(lkp_Region,MATCH(tbl_Sales[[#This Row],[Suburb]],lkp_Suburb,0))</f>
        <v>Western Metropolitan</v>
      </c>
      <c r="P2727" s="6">
        <f>MONTH(tbl_Sales[[#This Row],[Date]])</f>
        <v>8</v>
      </c>
      <c r="Q2727" s="6">
        <f>YEAR(tbl_Sales[[#This Row],[Date]])</f>
        <v>2016</v>
      </c>
    </row>
    <row r="2728" spans="1:17" x14ac:dyDescent="0.25">
      <c r="A2728" s="1">
        <v>42590</v>
      </c>
      <c r="B2728">
        <v>722500</v>
      </c>
      <c r="C2728" t="s">
        <v>13</v>
      </c>
      <c r="D2728" t="s">
        <v>12425</v>
      </c>
      <c r="E2728" t="s">
        <v>10</v>
      </c>
      <c r="F2728">
        <v>3162</v>
      </c>
      <c r="G2728">
        <v>2</v>
      </c>
      <c r="H2728">
        <v>1</v>
      </c>
      <c r="I2728">
        <v>1</v>
      </c>
      <c r="J2728">
        <v>0</v>
      </c>
      <c r="K2728">
        <v>1960</v>
      </c>
      <c r="L2728" t="s">
        <v>2879</v>
      </c>
      <c r="M2728" t="s">
        <v>2878</v>
      </c>
      <c r="N2728" t="s">
        <v>57</v>
      </c>
      <c r="O2728" s="6" t="str">
        <f>INDEX(lkp_Region,MATCH(tbl_Sales[[#This Row],[Suburb]],lkp_Suburb,0))</f>
        <v>Southern Metropolitan</v>
      </c>
      <c r="P2728" s="6">
        <f>MONTH(tbl_Sales[[#This Row],[Date]])</f>
        <v>8</v>
      </c>
      <c r="Q2728" s="6">
        <f>YEAR(tbl_Sales[[#This Row],[Date]])</f>
        <v>2016</v>
      </c>
    </row>
    <row r="2729" spans="1:17" x14ac:dyDescent="0.25">
      <c r="A2729" s="1">
        <v>42590</v>
      </c>
      <c r="B2729">
        <v>840000</v>
      </c>
      <c r="C2729" t="s">
        <v>2</v>
      </c>
      <c r="D2729" t="s">
        <v>12428</v>
      </c>
      <c r="E2729" t="s">
        <v>5</v>
      </c>
      <c r="F2729">
        <v>3072</v>
      </c>
      <c r="G2729">
        <v>4</v>
      </c>
      <c r="H2729">
        <v>1</v>
      </c>
      <c r="I2729">
        <v>2</v>
      </c>
      <c r="J2729">
        <v>390</v>
      </c>
      <c r="K2729">
        <v>1950</v>
      </c>
      <c r="L2729" t="s">
        <v>2880</v>
      </c>
      <c r="M2729" t="s">
        <v>97</v>
      </c>
      <c r="N2729" t="s">
        <v>62</v>
      </c>
      <c r="O2729" s="6" t="str">
        <f>INDEX(lkp_Region,MATCH(tbl_Sales[[#This Row],[Suburb]],lkp_Suburb,0))</f>
        <v>Northern Metropolitan</v>
      </c>
      <c r="P2729" s="6">
        <f>MONTH(tbl_Sales[[#This Row],[Date]])</f>
        <v>8</v>
      </c>
      <c r="Q2729" s="6">
        <f>YEAR(tbl_Sales[[#This Row],[Date]])</f>
        <v>2016</v>
      </c>
    </row>
    <row r="2730" spans="1:17" x14ac:dyDescent="0.25">
      <c r="A2730" s="1">
        <v>42590</v>
      </c>
      <c r="B2730">
        <v>711000</v>
      </c>
      <c r="C2730" t="s">
        <v>2</v>
      </c>
      <c r="D2730" t="s">
        <v>12432</v>
      </c>
      <c r="E2730" t="s">
        <v>10</v>
      </c>
      <c r="F2730">
        <v>3020</v>
      </c>
      <c r="G2730">
        <v>3</v>
      </c>
      <c r="H2730">
        <v>1</v>
      </c>
      <c r="I2730">
        <v>2</v>
      </c>
      <c r="J2730">
        <v>494</v>
      </c>
      <c r="L2730" t="s">
        <v>2881</v>
      </c>
      <c r="M2730" t="s">
        <v>443</v>
      </c>
      <c r="N2730" t="s">
        <v>3</v>
      </c>
      <c r="O2730" s="6" t="str">
        <f>INDEX(lkp_Region,MATCH(tbl_Sales[[#This Row],[Suburb]],lkp_Suburb,0))</f>
        <v>Western Metropolitan</v>
      </c>
      <c r="P2730" s="6">
        <f>MONTH(tbl_Sales[[#This Row],[Date]])</f>
        <v>8</v>
      </c>
      <c r="Q2730" s="6">
        <f>YEAR(tbl_Sales[[#This Row],[Date]])</f>
        <v>2016</v>
      </c>
    </row>
    <row r="2731" spans="1:17" x14ac:dyDescent="0.25">
      <c r="A2731" s="1">
        <v>42590</v>
      </c>
      <c r="B2731">
        <v>1936000</v>
      </c>
      <c r="C2731" t="s">
        <v>2</v>
      </c>
      <c r="D2731" t="s">
        <v>12425</v>
      </c>
      <c r="E2731" t="s">
        <v>10</v>
      </c>
      <c r="F2731">
        <v>3122</v>
      </c>
      <c r="G2731">
        <v>4</v>
      </c>
      <c r="H2731">
        <v>2</v>
      </c>
      <c r="I2731">
        <v>1</v>
      </c>
      <c r="J2731">
        <v>218</v>
      </c>
      <c r="K2731">
        <v>1890</v>
      </c>
      <c r="L2731" t="s">
        <v>2882</v>
      </c>
      <c r="M2731" t="s">
        <v>461</v>
      </c>
      <c r="N2731" t="s">
        <v>101</v>
      </c>
      <c r="O2731" s="6" t="str">
        <f>INDEX(lkp_Region,MATCH(tbl_Sales[[#This Row],[Suburb]],lkp_Suburb,0))</f>
        <v>Southern Metropolitan</v>
      </c>
      <c r="P2731" s="6">
        <f>MONTH(tbl_Sales[[#This Row],[Date]])</f>
        <v>8</v>
      </c>
      <c r="Q2731" s="6">
        <f>YEAR(tbl_Sales[[#This Row],[Date]])</f>
        <v>2016</v>
      </c>
    </row>
    <row r="2732" spans="1:17" x14ac:dyDescent="0.25">
      <c r="A2732" s="1">
        <v>42590</v>
      </c>
      <c r="B2732">
        <v>2250000</v>
      </c>
      <c r="C2732" t="s">
        <v>2</v>
      </c>
      <c r="D2732" t="s">
        <v>12427</v>
      </c>
      <c r="E2732" t="s">
        <v>5</v>
      </c>
      <c r="F2732">
        <v>3124</v>
      </c>
      <c r="G2732">
        <v>5</v>
      </c>
      <c r="H2732">
        <v>5</v>
      </c>
      <c r="I2732">
        <v>1</v>
      </c>
      <c r="J2732">
        <v>639</v>
      </c>
      <c r="K2732">
        <v>2010</v>
      </c>
      <c r="L2732" t="s">
        <v>2883</v>
      </c>
      <c r="M2732" t="s">
        <v>209</v>
      </c>
      <c r="N2732" t="s">
        <v>101</v>
      </c>
      <c r="O2732" s="6" t="str">
        <f>INDEX(lkp_Region,MATCH(tbl_Sales[[#This Row],[Suburb]],lkp_Suburb,0))</f>
        <v>Southern Metropolitan</v>
      </c>
      <c r="P2732" s="6">
        <f>MONTH(tbl_Sales[[#This Row],[Date]])</f>
        <v>8</v>
      </c>
      <c r="Q2732" s="6">
        <f>YEAR(tbl_Sales[[#This Row],[Date]])</f>
        <v>2016</v>
      </c>
    </row>
    <row r="2733" spans="1:17" x14ac:dyDescent="0.25">
      <c r="A2733" s="1">
        <v>42590</v>
      </c>
      <c r="B2733">
        <v>2440000</v>
      </c>
      <c r="C2733" t="s">
        <v>2</v>
      </c>
      <c r="D2733" t="s">
        <v>12427</v>
      </c>
      <c r="E2733" t="s">
        <v>10</v>
      </c>
      <c r="F2733">
        <v>3127</v>
      </c>
      <c r="G2733">
        <v>4</v>
      </c>
      <c r="H2733">
        <v>3</v>
      </c>
      <c r="I2733">
        <v>2</v>
      </c>
      <c r="J2733">
        <v>596</v>
      </c>
      <c r="K2733">
        <v>1930</v>
      </c>
      <c r="L2733" t="s">
        <v>2884</v>
      </c>
      <c r="M2733" t="s">
        <v>11</v>
      </c>
      <c r="N2733" t="s">
        <v>101</v>
      </c>
      <c r="O2733" s="6" t="str">
        <f>INDEX(lkp_Region,MATCH(tbl_Sales[[#This Row],[Suburb]],lkp_Suburb,0))</f>
        <v>Southern Metropolitan</v>
      </c>
      <c r="P2733" s="6">
        <f>MONTH(tbl_Sales[[#This Row],[Date]])</f>
        <v>8</v>
      </c>
      <c r="Q2733" s="6">
        <f>YEAR(tbl_Sales[[#This Row],[Date]])</f>
        <v>2016</v>
      </c>
    </row>
    <row r="2734" spans="1:17" x14ac:dyDescent="0.25">
      <c r="A2734" s="1">
        <v>42590</v>
      </c>
      <c r="B2734">
        <v>1940000</v>
      </c>
      <c r="C2734" t="s">
        <v>2</v>
      </c>
      <c r="D2734" t="s">
        <v>12428</v>
      </c>
      <c r="E2734" t="s">
        <v>10</v>
      </c>
      <c r="F2734">
        <v>3187</v>
      </c>
      <c r="G2734">
        <v>4</v>
      </c>
      <c r="H2734">
        <v>2</v>
      </c>
      <c r="I2734">
        <v>2</v>
      </c>
      <c r="J2734">
        <v>682</v>
      </c>
      <c r="K2734">
        <v>1960</v>
      </c>
      <c r="L2734" t="s">
        <v>2885</v>
      </c>
      <c r="M2734" t="s">
        <v>346</v>
      </c>
      <c r="N2734" t="s">
        <v>107</v>
      </c>
      <c r="O2734" s="6" t="str">
        <f>INDEX(lkp_Region,MATCH(tbl_Sales[[#This Row],[Suburb]],lkp_Suburb,0))</f>
        <v>Southern Metropolitan</v>
      </c>
      <c r="P2734" s="6">
        <f>MONTH(tbl_Sales[[#This Row],[Date]])</f>
        <v>8</v>
      </c>
      <c r="Q2734" s="6">
        <f>YEAR(tbl_Sales[[#This Row],[Date]])</f>
        <v>2016</v>
      </c>
    </row>
    <row r="2735" spans="1:17" x14ac:dyDescent="0.25">
      <c r="A2735" s="1">
        <v>42591</v>
      </c>
      <c r="B2735">
        <v>1100000</v>
      </c>
      <c r="C2735" t="s">
        <v>2</v>
      </c>
      <c r="D2735" t="s">
        <v>12424</v>
      </c>
      <c r="E2735" t="s">
        <v>5</v>
      </c>
      <c r="F2735">
        <v>3145</v>
      </c>
      <c r="G2735">
        <v>3</v>
      </c>
      <c r="H2735">
        <v>1</v>
      </c>
      <c r="I2735">
        <v>2</v>
      </c>
      <c r="J2735">
        <v>645</v>
      </c>
      <c r="K2735">
        <v>1960</v>
      </c>
      <c r="L2735" t="s">
        <v>2886</v>
      </c>
      <c r="M2735" t="s">
        <v>74</v>
      </c>
      <c r="N2735" t="s">
        <v>76</v>
      </c>
      <c r="O2735" s="6" t="str">
        <f>INDEX(lkp_Region,MATCH(tbl_Sales[[#This Row],[Suburb]],lkp_Suburb,0))</f>
        <v>Southern Metropolitan</v>
      </c>
      <c r="P2735" s="6">
        <f>MONTH(tbl_Sales[[#This Row],[Date]])</f>
        <v>8</v>
      </c>
      <c r="Q2735" s="6">
        <f>YEAR(tbl_Sales[[#This Row],[Date]])</f>
        <v>2016</v>
      </c>
    </row>
    <row r="2736" spans="1:17" x14ac:dyDescent="0.25">
      <c r="A2736" s="1">
        <v>42591</v>
      </c>
      <c r="B2736">
        <v>450000</v>
      </c>
      <c r="C2736" t="s">
        <v>13</v>
      </c>
      <c r="D2736" t="s">
        <v>12428</v>
      </c>
      <c r="E2736" t="s">
        <v>5</v>
      </c>
      <c r="F2736">
        <v>3182</v>
      </c>
      <c r="G2736">
        <v>2</v>
      </c>
      <c r="H2736">
        <v>1</v>
      </c>
      <c r="I2736">
        <v>1</v>
      </c>
      <c r="J2736">
        <v>841</v>
      </c>
      <c r="K2736">
        <v>2006</v>
      </c>
      <c r="L2736" t="s">
        <v>2887</v>
      </c>
      <c r="M2736" t="s">
        <v>156</v>
      </c>
      <c r="N2736" t="s">
        <v>26</v>
      </c>
      <c r="O2736" s="6" t="str">
        <f>INDEX(lkp_Region,MATCH(tbl_Sales[[#This Row],[Suburb]],lkp_Suburb,0))</f>
        <v>Southern Metropolitan</v>
      </c>
      <c r="P2736" s="6">
        <f>MONTH(tbl_Sales[[#This Row],[Date]])</f>
        <v>8</v>
      </c>
      <c r="Q2736" s="6">
        <f>YEAR(tbl_Sales[[#This Row],[Date]])</f>
        <v>2016</v>
      </c>
    </row>
    <row r="2737" spans="1:17" x14ac:dyDescent="0.25">
      <c r="A2737" s="1">
        <v>42591</v>
      </c>
      <c r="B2737">
        <v>592000</v>
      </c>
      <c r="C2737" t="s">
        <v>2</v>
      </c>
      <c r="D2737" t="s">
        <v>12423</v>
      </c>
      <c r="E2737" t="s">
        <v>10</v>
      </c>
      <c r="F2737">
        <v>3046</v>
      </c>
      <c r="G2737">
        <v>2</v>
      </c>
      <c r="H2737">
        <v>1</v>
      </c>
      <c r="I2737">
        <v>2</v>
      </c>
      <c r="J2737">
        <v>577</v>
      </c>
      <c r="L2737" t="s">
        <v>2888</v>
      </c>
      <c r="M2737" t="s">
        <v>680</v>
      </c>
      <c r="N2737" t="s">
        <v>18</v>
      </c>
      <c r="O2737" s="6" t="str">
        <f>INDEX(lkp_Region,MATCH(tbl_Sales[[#This Row],[Suburb]],lkp_Suburb,0))</f>
        <v>Northern Metropolitan</v>
      </c>
      <c r="P2737" s="6">
        <f>MONTH(tbl_Sales[[#This Row],[Date]])</f>
        <v>8</v>
      </c>
      <c r="Q2737" s="6">
        <f>YEAR(tbl_Sales[[#This Row],[Date]])</f>
        <v>2016</v>
      </c>
    </row>
    <row r="2738" spans="1:17" x14ac:dyDescent="0.25">
      <c r="A2738" s="1">
        <v>42591</v>
      </c>
      <c r="B2738">
        <v>722000</v>
      </c>
      <c r="C2738" t="s">
        <v>2</v>
      </c>
      <c r="D2738" t="s">
        <v>12425</v>
      </c>
      <c r="E2738" t="s">
        <v>10</v>
      </c>
      <c r="F2738">
        <v>3046</v>
      </c>
      <c r="G2738">
        <v>3</v>
      </c>
      <c r="H2738">
        <v>1</v>
      </c>
      <c r="I2738">
        <v>3</v>
      </c>
      <c r="J2738">
        <v>781</v>
      </c>
      <c r="L2738" t="s">
        <v>2889</v>
      </c>
      <c r="M2738" t="s">
        <v>78</v>
      </c>
      <c r="N2738" t="s">
        <v>18</v>
      </c>
      <c r="O2738" s="6" t="str">
        <f>INDEX(lkp_Region,MATCH(tbl_Sales[[#This Row],[Suburb]],lkp_Suburb,0))</f>
        <v>Northern Metropolitan</v>
      </c>
      <c r="P2738" s="6">
        <f>MONTH(tbl_Sales[[#This Row],[Date]])</f>
        <v>8</v>
      </c>
      <c r="Q2738" s="6">
        <f>YEAR(tbl_Sales[[#This Row],[Date]])</f>
        <v>2016</v>
      </c>
    </row>
    <row r="2739" spans="1:17" x14ac:dyDescent="0.25">
      <c r="A2739" s="1">
        <v>42591</v>
      </c>
      <c r="B2739">
        <v>900000</v>
      </c>
      <c r="C2739" t="s">
        <v>2</v>
      </c>
      <c r="D2739" t="s">
        <v>12427</v>
      </c>
      <c r="E2739" t="s">
        <v>10</v>
      </c>
      <c r="F2739">
        <v>3166</v>
      </c>
      <c r="G2739">
        <v>4</v>
      </c>
      <c r="H2739">
        <v>1</v>
      </c>
      <c r="I2739">
        <v>1</v>
      </c>
      <c r="J2739">
        <v>369</v>
      </c>
      <c r="L2739" t="s">
        <v>2890</v>
      </c>
      <c r="M2739" t="s">
        <v>262</v>
      </c>
      <c r="N2739" t="s">
        <v>31</v>
      </c>
      <c r="O2739" s="6" t="str">
        <f>INDEX(lkp_Region,MATCH(tbl_Sales[[#This Row],[Suburb]],lkp_Suburb,0))</f>
        <v>Southern Metropolitan</v>
      </c>
      <c r="P2739" s="6">
        <f>MONTH(tbl_Sales[[#This Row],[Date]])</f>
        <v>8</v>
      </c>
      <c r="Q2739" s="6">
        <f>YEAR(tbl_Sales[[#This Row],[Date]])</f>
        <v>2016</v>
      </c>
    </row>
    <row r="2740" spans="1:17" x14ac:dyDescent="0.25">
      <c r="A2740" s="1">
        <v>42591</v>
      </c>
      <c r="B2740">
        <v>1630000</v>
      </c>
      <c r="C2740" t="s">
        <v>13</v>
      </c>
      <c r="D2740" t="s">
        <v>12429</v>
      </c>
      <c r="E2740" t="s">
        <v>5</v>
      </c>
      <c r="F2740">
        <v>3141</v>
      </c>
      <c r="G2740">
        <v>3</v>
      </c>
      <c r="H2740">
        <v>1</v>
      </c>
      <c r="I2740">
        <v>1</v>
      </c>
      <c r="J2740">
        <v>0</v>
      </c>
      <c r="L2740" t="s">
        <v>2891</v>
      </c>
      <c r="M2740" t="s">
        <v>111</v>
      </c>
      <c r="N2740" t="s">
        <v>88</v>
      </c>
      <c r="O2740" s="6" t="str">
        <f>INDEX(lkp_Region,MATCH(tbl_Sales[[#This Row],[Suburb]],lkp_Suburb,0))</f>
        <v>Southern Metropolitan</v>
      </c>
      <c r="P2740" s="6">
        <f>MONTH(tbl_Sales[[#This Row],[Date]])</f>
        <v>8</v>
      </c>
      <c r="Q2740" s="6">
        <f>YEAR(tbl_Sales[[#This Row],[Date]])</f>
        <v>2016</v>
      </c>
    </row>
    <row r="2741" spans="1:17" x14ac:dyDescent="0.25">
      <c r="A2741" s="1">
        <v>42591</v>
      </c>
      <c r="B2741">
        <v>510000</v>
      </c>
      <c r="C2741" t="s">
        <v>2</v>
      </c>
      <c r="D2741" t="s">
        <v>12428</v>
      </c>
      <c r="E2741" t="s">
        <v>5</v>
      </c>
      <c r="F2741">
        <v>3019</v>
      </c>
      <c r="G2741">
        <v>3</v>
      </c>
      <c r="H2741">
        <v>1</v>
      </c>
      <c r="I2741">
        <v>2</v>
      </c>
      <c r="J2741">
        <v>587</v>
      </c>
      <c r="L2741" t="s">
        <v>2892</v>
      </c>
      <c r="M2741" t="s">
        <v>436</v>
      </c>
      <c r="N2741" t="s">
        <v>21</v>
      </c>
      <c r="O2741" s="6" t="str">
        <f>INDEX(lkp_Region,MATCH(tbl_Sales[[#This Row],[Suburb]],lkp_Suburb,0))</f>
        <v>Western Metropolitan</v>
      </c>
      <c r="P2741" s="6">
        <f>MONTH(tbl_Sales[[#This Row],[Date]])</f>
        <v>8</v>
      </c>
      <c r="Q2741" s="6">
        <f>YEAR(tbl_Sales[[#This Row],[Date]])</f>
        <v>2016</v>
      </c>
    </row>
    <row r="2742" spans="1:17" x14ac:dyDescent="0.25">
      <c r="A2742" s="1">
        <v>42591</v>
      </c>
      <c r="B2742">
        <v>955000</v>
      </c>
      <c r="C2742" t="s">
        <v>2</v>
      </c>
      <c r="D2742" t="s">
        <v>12429</v>
      </c>
      <c r="E2742" t="s">
        <v>10</v>
      </c>
      <c r="F2742">
        <v>3013</v>
      </c>
      <c r="G2742">
        <v>3</v>
      </c>
      <c r="H2742">
        <v>2</v>
      </c>
      <c r="I2742">
        <v>2</v>
      </c>
      <c r="J2742">
        <v>206</v>
      </c>
      <c r="K2742">
        <v>2006</v>
      </c>
      <c r="L2742" t="s">
        <v>2893</v>
      </c>
      <c r="M2742" t="s">
        <v>65</v>
      </c>
      <c r="N2742" t="s">
        <v>21</v>
      </c>
      <c r="O2742" s="6" t="str">
        <f>INDEX(lkp_Region,MATCH(tbl_Sales[[#This Row],[Suburb]],lkp_Suburb,0))</f>
        <v>Western Metropolitan</v>
      </c>
      <c r="P2742" s="6">
        <f>MONTH(tbl_Sales[[#This Row],[Date]])</f>
        <v>8</v>
      </c>
      <c r="Q2742" s="6">
        <f>YEAR(tbl_Sales[[#This Row],[Date]])</f>
        <v>2016</v>
      </c>
    </row>
    <row r="2743" spans="1:17" x14ac:dyDescent="0.25">
      <c r="A2743" s="1">
        <v>42591</v>
      </c>
      <c r="B2743">
        <v>603000</v>
      </c>
      <c r="C2743" t="s">
        <v>13</v>
      </c>
      <c r="D2743" t="s">
        <v>12427</v>
      </c>
      <c r="E2743" t="s">
        <v>10</v>
      </c>
      <c r="F2743">
        <v>3163</v>
      </c>
      <c r="G2743">
        <v>2</v>
      </c>
      <c r="H2743">
        <v>1</v>
      </c>
      <c r="I2743">
        <v>1</v>
      </c>
      <c r="J2743">
        <v>102</v>
      </c>
      <c r="K2743">
        <v>1960</v>
      </c>
      <c r="L2743" t="s">
        <v>2894</v>
      </c>
      <c r="M2743" t="s">
        <v>225</v>
      </c>
      <c r="N2743" t="s">
        <v>57</v>
      </c>
      <c r="O2743" s="6" t="str">
        <f>INDEX(lkp_Region,MATCH(tbl_Sales[[#This Row],[Suburb]],lkp_Suburb,0))</f>
        <v>Southern Metropolitan</v>
      </c>
      <c r="P2743" s="6">
        <f>MONTH(tbl_Sales[[#This Row],[Date]])</f>
        <v>8</v>
      </c>
      <c r="Q2743" s="6">
        <f>YEAR(tbl_Sales[[#This Row],[Date]])</f>
        <v>2016</v>
      </c>
    </row>
    <row r="2744" spans="1:17" x14ac:dyDescent="0.25">
      <c r="A2744" s="1">
        <v>42591</v>
      </c>
      <c r="B2744">
        <v>795000</v>
      </c>
      <c r="C2744" t="s">
        <v>51</v>
      </c>
      <c r="D2744" t="s">
        <v>12425</v>
      </c>
      <c r="E2744" t="s">
        <v>10</v>
      </c>
      <c r="F2744">
        <v>3163</v>
      </c>
      <c r="G2744">
        <v>2</v>
      </c>
      <c r="H2744">
        <v>2</v>
      </c>
      <c r="I2744">
        <v>1</v>
      </c>
      <c r="J2744">
        <v>133</v>
      </c>
      <c r="K2744">
        <v>2009</v>
      </c>
      <c r="L2744" t="s">
        <v>2895</v>
      </c>
      <c r="M2744" t="s">
        <v>201</v>
      </c>
      <c r="N2744" t="s">
        <v>57</v>
      </c>
      <c r="O2744" s="6" t="str">
        <f>INDEX(lkp_Region,MATCH(tbl_Sales[[#This Row],[Suburb]],lkp_Suburb,0))</f>
        <v>Southern Metropolitan</v>
      </c>
      <c r="P2744" s="6">
        <f>MONTH(tbl_Sales[[#This Row],[Date]])</f>
        <v>8</v>
      </c>
      <c r="Q2744" s="6">
        <f>YEAR(tbl_Sales[[#This Row],[Date]])</f>
        <v>2016</v>
      </c>
    </row>
    <row r="2745" spans="1:17" x14ac:dyDescent="0.25">
      <c r="A2745" s="1">
        <v>42591</v>
      </c>
      <c r="B2745">
        <v>896000</v>
      </c>
      <c r="C2745" t="s">
        <v>2</v>
      </c>
      <c r="D2745" t="s">
        <v>12429</v>
      </c>
      <c r="E2745" t="s">
        <v>10</v>
      </c>
      <c r="F2745">
        <v>3163</v>
      </c>
      <c r="G2745">
        <v>2</v>
      </c>
      <c r="H2745">
        <v>1</v>
      </c>
      <c r="I2745">
        <v>2</v>
      </c>
      <c r="J2745">
        <v>543</v>
      </c>
      <c r="L2745" t="s">
        <v>2896</v>
      </c>
      <c r="M2745" t="s">
        <v>201</v>
      </c>
      <c r="N2745" t="s">
        <v>57</v>
      </c>
      <c r="O2745" s="6" t="str">
        <f>INDEX(lkp_Region,MATCH(tbl_Sales[[#This Row],[Suburb]],lkp_Suburb,0))</f>
        <v>Southern Metropolitan</v>
      </c>
      <c r="P2745" s="6">
        <f>MONTH(tbl_Sales[[#This Row],[Date]])</f>
        <v>8</v>
      </c>
      <c r="Q2745" s="6">
        <f>YEAR(tbl_Sales[[#This Row],[Date]])</f>
        <v>2016</v>
      </c>
    </row>
    <row r="2746" spans="1:17" x14ac:dyDescent="0.25">
      <c r="A2746" s="1">
        <v>42591</v>
      </c>
      <c r="B2746">
        <v>1472500</v>
      </c>
      <c r="C2746" t="s">
        <v>2</v>
      </c>
      <c r="D2746" t="s">
        <v>12428</v>
      </c>
      <c r="E2746" t="s">
        <v>10</v>
      </c>
      <c r="F2746">
        <v>3165</v>
      </c>
      <c r="G2746">
        <v>4</v>
      </c>
      <c r="H2746">
        <v>2</v>
      </c>
      <c r="I2746">
        <v>2</v>
      </c>
      <c r="J2746">
        <v>592</v>
      </c>
      <c r="K2746">
        <v>2013</v>
      </c>
      <c r="L2746" t="s">
        <v>2897</v>
      </c>
      <c r="M2746" t="s">
        <v>138</v>
      </c>
      <c r="N2746" t="s">
        <v>57</v>
      </c>
      <c r="O2746" s="6" t="str">
        <f>INDEX(lkp_Region,MATCH(tbl_Sales[[#This Row],[Suburb]],lkp_Suburb,0))</f>
        <v>Southern Metropolitan</v>
      </c>
      <c r="P2746" s="6">
        <f>MONTH(tbl_Sales[[#This Row],[Date]])</f>
        <v>8</v>
      </c>
      <c r="Q2746" s="6">
        <f>YEAR(tbl_Sales[[#This Row],[Date]])</f>
        <v>2016</v>
      </c>
    </row>
    <row r="2747" spans="1:17" x14ac:dyDescent="0.25">
      <c r="A2747" s="1">
        <v>42591</v>
      </c>
      <c r="B2747">
        <v>1918000</v>
      </c>
      <c r="C2747" t="s">
        <v>2</v>
      </c>
      <c r="D2747" t="s">
        <v>12429</v>
      </c>
      <c r="E2747" t="s">
        <v>10</v>
      </c>
      <c r="F2747">
        <v>3204</v>
      </c>
      <c r="G2747">
        <v>4</v>
      </c>
      <c r="H2747">
        <v>2</v>
      </c>
      <c r="I2747">
        <v>1</v>
      </c>
      <c r="J2747">
        <v>678</v>
      </c>
      <c r="K2747">
        <v>1920</v>
      </c>
      <c r="L2747" t="s">
        <v>2898</v>
      </c>
      <c r="M2747" t="s">
        <v>63</v>
      </c>
      <c r="N2747" t="s">
        <v>57</v>
      </c>
      <c r="O2747" s="6" t="str">
        <f>INDEX(lkp_Region,MATCH(tbl_Sales[[#This Row],[Suburb]],lkp_Suburb,0))</f>
        <v>Southern Metropolitan</v>
      </c>
      <c r="P2747" s="6">
        <f>MONTH(tbl_Sales[[#This Row],[Date]])</f>
        <v>8</v>
      </c>
      <c r="Q2747" s="6">
        <f>YEAR(tbl_Sales[[#This Row],[Date]])</f>
        <v>2016</v>
      </c>
    </row>
    <row r="2748" spans="1:17" x14ac:dyDescent="0.25">
      <c r="A2748" s="1">
        <v>42591</v>
      </c>
      <c r="B2748">
        <v>330000</v>
      </c>
      <c r="C2748" t="s">
        <v>13</v>
      </c>
      <c r="D2748" t="s">
        <v>12427</v>
      </c>
      <c r="E2748" t="s">
        <v>5</v>
      </c>
      <c r="F2748">
        <v>3073</v>
      </c>
      <c r="G2748">
        <v>2</v>
      </c>
      <c r="H2748">
        <v>1</v>
      </c>
      <c r="I2748">
        <v>1</v>
      </c>
      <c r="J2748">
        <v>90</v>
      </c>
      <c r="K2748">
        <v>1970</v>
      </c>
      <c r="L2748" t="s">
        <v>2899</v>
      </c>
      <c r="M2748" t="s">
        <v>93</v>
      </c>
      <c r="N2748" t="s">
        <v>62</v>
      </c>
      <c r="O2748" s="6" t="str">
        <f>INDEX(lkp_Region,MATCH(tbl_Sales[[#This Row],[Suburb]],lkp_Suburb,0))</f>
        <v>Northern Metropolitan</v>
      </c>
      <c r="P2748" s="6">
        <f>MONTH(tbl_Sales[[#This Row],[Date]])</f>
        <v>8</v>
      </c>
      <c r="Q2748" s="6">
        <f>YEAR(tbl_Sales[[#This Row],[Date]])</f>
        <v>2016</v>
      </c>
    </row>
    <row r="2749" spans="1:17" x14ac:dyDescent="0.25">
      <c r="A2749" s="1">
        <v>42591</v>
      </c>
      <c r="B2749">
        <v>452000</v>
      </c>
      <c r="C2749" t="s">
        <v>13</v>
      </c>
      <c r="D2749" t="s">
        <v>12427</v>
      </c>
      <c r="E2749" t="s">
        <v>10</v>
      </c>
      <c r="F2749">
        <v>3073</v>
      </c>
      <c r="G2749">
        <v>2</v>
      </c>
      <c r="H2749">
        <v>1</v>
      </c>
      <c r="I2749">
        <v>1</v>
      </c>
      <c r="J2749">
        <v>0</v>
      </c>
      <c r="L2749" t="s">
        <v>2900</v>
      </c>
      <c r="M2749" t="s">
        <v>93</v>
      </c>
      <c r="N2749" t="s">
        <v>62</v>
      </c>
      <c r="O2749" s="6" t="str">
        <f>INDEX(lkp_Region,MATCH(tbl_Sales[[#This Row],[Suburb]],lkp_Suburb,0))</f>
        <v>Northern Metropolitan</v>
      </c>
      <c r="P2749" s="6">
        <f>MONTH(tbl_Sales[[#This Row],[Date]])</f>
        <v>8</v>
      </c>
      <c r="Q2749" s="6">
        <f>YEAR(tbl_Sales[[#This Row],[Date]])</f>
        <v>2016</v>
      </c>
    </row>
    <row r="2750" spans="1:17" x14ac:dyDescent="0.25">
      <c r="A2750" s="1">
        <v>42591</v>
      </c>
      <c r="B2750">
        <v>539000</v>
      </c>
      <c r="C2750" t="s">
        <v>2</v>
      </c>
      <c r="D2750" t="s">
        <v>12427</v>
      </c>
      <c r="E2750" t="s">
        <v>10</v>
      </c>
      <c r="F2750">
        <v>3073</v>
      </c>
      <c r="G2750">
        <v>3</v>
      </c>
      <c r="H2750">
        <v>1</v>
      </c>
      <c r="I2750">
        <v>1</v>
      </c>
      <c r="J2750">
        <v>474</v>
      </c>
      <c r="K2750">
        <v>1960</v>
      </c>
      <c r="L2750" t="s">
        <v>2901</v>
      </c>
      <c r="M2750" t="s">
        <v>93</v>
      </c>
      <c r="N2750" t="s">
        <v>62</v>
      </c>
      <c r="O2750" s="6" t="str">
        <f>INDEX(lkp_Region,MATCH(tbl_Sales[[#This Row],[Suburb]],lkp_Suburb,0))</f>
        <v>Northern Metropolitan</v>
      </c>
      <c r="P2750" s="6">
        <f>MONTH(tbl_Sales[[#This Row],[Date]])</f>
        <v>8</v>
      </c>
      <c r="Q2750" s="6">
        <f>YEAR(tbl_Sales[[#This Row],[Date]])</f>
        <v>2016</v>
      </c>
    </row>
    <row r="2751" spans="1:17" x14ac:dyDescent="0.25">
      <c r="A2751" s="1">
        <v>42591</v>
      </c>
      <c r="B2751">
        <v>900000</v>
      </c>
      <c r="C2751" t="s">
        <v>51</v>
      </c>
      <c r="D2751" t="s">
        <v>12427</v>
      </c>
      <c r="E2751" t="s">
        <v>10</v>
      </c>
      <c r="F2751">
        <v>3070</v>
      </c>
      <c r="G2751">
        <v>3</v>
      </c>
      <c r="H2751">
        <v>2</v>
      </c>
      <c r="I2751">
        <v>2</v>
      </c>
      <c r="J2751">
        <v>608</v>
      </c>
      <c r="K2751">
        <v>2012</v>
      </c>
      <c r="L2751" t="s">
        <v>2902</v>
      </c>
      <c r="M2751" t="s">
        <v>271</v>
      </c>
      <c r="N2751" t="s">
        <v>62</v>
      </c>
      <c r="O2751" s="6" t="str">
        <f>INDEX(lkp_Region,MATCH(tbl_Sales[[#This Row],[Suburb]],lkp_Suburb,0))</f>
        <v>Northern Metropolitan</v>
      </c>
      <c r="P2751" s="6">
        <f>MONTH(tbl_Sales[[#This Row],[Date]])</f>
        <v>8</v>
      </c>
      <c r="Q2751" s="6">
        <f>YEAR(tbl_Sales[[#This Row],[Date]])</f>
        <v>2016</v>
      </c>
    </row>
    <row r="2752" spans="1:17" x14ac:dyDescent="0.25">
      <c r="A2752" s="1">
        <v>42591</v>
      </c>
      <c r="B2752">
        <v>816000</v>
      </c>
      <c r="C2752" t="s">
        <v>2</v>
      </c>
      <c r="D2752" t="s">
        <v>12425</v>
      </c>
      <c r="E2752" t="s">
        <v>10</v>
      </c>
      <c r="F2752">
        <v>3020</v>
      </c>
      <c r="G2752">
        <v>4</v>
      </c>
      <c r="H2752">
        <v>1</v>
      </c>
      <c r="I2752">
        <v>2</v>
      </c>
      <c r="J2752">
        <v>837</v>
      </c>
      <c r="K2752">
        <v>1930</v>
      </c>
      <c r="L2752" t="s">
        <v>2903</v>
      </c>
      <c r="M2752" t="s">
        <v>0</v>
      </c>
      <c r="N2752" t="s">
        <v>3</v>
      </c>
      <c r="O2752" s="6" t="str">
        <f>INDEX(lkp_Region,MATCH(tbl_Sales[[#This Row],[Suburb]],lkp_Suburb,0))</f>
        <v>Western Metropolitan</v>
      </c>
      <c r="P2752" s="6">
        <f>MONTH(tbl_Sales[[#This Row],[Date]])</f>
        <v>8</v>
      </c>
      <c r="Q2752" s="6">
        <f>YEAR(tbl_Sales[[#This Row],[Date]])</f>
        <v>2016</v>
      </c>
    </row>
    <row r="2753" spans="1:17" x14ac:dyDescent="0.25">
      <c r="A2753" s="1">
        <v>42591</v>
      </c>
      <c r="B2753">
        <v>693000</v>
      </c>
      <c r="C2753" t="s">
        <v>13</v>
      </c>
      <c r="D2753" t="s">
        <v>12430</v>
      </c>
      <c r="E2753" t="s">
        <v>10</v>
      </c>
      <c r="F2753">
        <v>3124</v>
      </c>
      <c r="G2753">
        <v>2</v>
      </c>
      <c r="H2753">
        <v>1</v>
      </c>
      <c r="I2753">
        <v>1</v>
      </c>
      <c r="J2753">
        <v>84</v>
      </c>
      <c r="L2753" t="s">
        <v>2904</v>
      </c>
      <c r="M2753" t="s">
        <v>209</v>
      </c>
      <c r="N2753" t="s">
        <v>101</v>
      </c>
      <c r="O2753" s="6" t="str">
        <f>INDEX(lkp_Region,MATCH(tbl_Sales[[#This Row],[Suburb]],lkp_Suburb,0))</f>
        <v>Southern Metropolitan</v>
      </c>
      <c r="P2753" s="6">
        <f>MONTH(tbl_Sales[[#This Row],[Date]])</f>
        <v>8</v>
      </c>
      <c r="Q2753" s="6">
        <f>YEAR(tbl_Sales[[#This Row],[Date]])</f>
        <v>2016</v>
      </c>
    </row>
    <row r="2754" spans="1:17" x14ac:dyDescent="0.25">
      <c r="A2754" s="1">
        <v>42591</v>
      </c>
      <c r="B2754">
        <v>452000</v>
      </c>
      <c r="C2754" t="s">
        <v>13</v>
      </c>
      <c r="D2754" t="s">
        <v>12427</v>
      </c>
      <c r="E2754" t="s">
        <v>10</v>
      </c>
      <c r="F2754">
        <v>3084</v>
      </c>
      <c r="G2754">
        <v>2</v>
      </c>
      <c r="H2754">
        <v>1</v>
      </c>
      <c r="I2754">
        <v>1</v>
      </c>
      <c r="J2754">
        <v>0</v>
      </c>
      <c r="K2754">
        <v>1965</v>
      </c>
      <c r="L2754" t="s">
        <v>2905</v>
      </c>
      <c r="M2754" t="s">
        <v>235</v>
      </c>
      <c r="N2754" t="s">
        <v>150</v>
      </c>
      <c r="O2754" s="6" t="str">
        <f>INDEX(lkp_Region,MATCH(tbl_Sales[[#This Row],[Suburb]],lkp_Suburb,0))</f>
        <v>Eastern Metropolitan</v>
      </c>
      <c r="P2754" s="6">
        <f>MONTH(tbl_Sales[[#This Row],[Date]])</f>
        <v>8</v>
      </c>
      <c r="Q2754" s="6">
        <f>YEAR(tbl_Sales[[#This Row],[Date]])</f>
        <v>2016</v>
      </c>
    </row>
    <row r="2755" spans="1:17" x14ac:dyDescent="0.25">
      <c r="A2755" s="1">
        <v>42591</v>
      </c>
      <c r="B2755">
        <v>1021000</v>
      </c>
      <c r="C2755" t="s">
        <v>2</v>
      </c>
      <c r="D2755" t="s">
        <v>12427</v>
      </c>
      <c r="E2755" t="s">
        <v>10</v>
      </c>
      <c r="F2755">
        <v>3084</v>
      </c>
      <c r="G2755">
        <v>4</v>
      </c>
      <c r="H2755">
        <v>2</v>
      </c>
      <c r="I2755">
        <v>2</v>
      </c>
      <c r="J2755">
        <v>782</v>
      </c>
      <c r="K2755">
        <v>1950</v>
      </c>
      <c r="L2755" t="s">
        <v>2906</v>
      </c>
      <c r="M2755" t="s">
        <v>235</v>
      </c>
      <c r="N2755" t="s">
        <v>150</v>
      </c>
      <c r="O2755" s="6" t="str">
        <f>INDEX(lkp_Region,MATCH(tbl_Sales[[#This Row],[Suburb]],lkp_Suburb,0))</f>
        <v>Eastern Metropolitan</v>
      </c>
      <c r="P2755" s="6">
        <f>MONTH(tbl_Sales[[#This Row],[Date]])</f>
        <v>8</v>
      </c>
      <c r="Q2755" s="6">
        <f>YEAR(tbl_Sales[[#This Row],[Date]])</f>
        <v>2016</v>
      </c>
    </row>
    <row r="2756" spans="1:17" x14ac:dyDescent="0.25">
      <c r="A2756" s="1">
        <v>42592</v>
      </c>
      <c r="B2756">
        <v>1088000</v>
      </c>
      <c r="C2756" t="s">
        <v>2</v>
      </c>
      <c r="D2756" t="s">
        <v>12427</v>
      </c>
      <c r="E2756" t="s">
        <v>10</v>
      </c>
      <c r="F2756">
        <v>3121</v>
      </c>
      <c r="G2756">
        <v>2</v>
      </c>
      <c r="H2756">
        <v>1</v>
      </c>
      <c r="I2756">
        <v>0</v>
      </c>
      <c r="J2756">
        <v>158</v>
      </c>
      <c r="L2756" t="s">
        <v>2907</v>
      </c>
      <c r="M2756" t="s">
        <v>6</v>
      </c>
      <c r="N2756" t="s">
        <v>8</v>
      </c>
      <c r="O2756" s="6" t="str">
        <f>INDEX(lkp_Region,MATCH(tbl_Sales[[#This Row],[Suburb]],lkp_Suburb,0))</f>
        <v>Northern Metropolitan</v>
      </c>
      <c r="P2756" s="6">
        <f>MONTH(tbl_Sales[[#This Row],[Date]])</f>
        <v>8</v>
      </c>
      <c r="Q2756" s="6">
        <f>YEAR(tbl_Sales[[#This Row],[Date]])</f>
        <v>2016</v>
      </c>
    </row>
    <row r="2757" spans="1:17" x14ac:dyDescent="0.25">
      <c r="A2757" s="1">
        <v>42592</v>
      </c>
      <c r="B2757">
        <v>1590000</v>
      </c>
      <c r="C2757" t="s">
        <v>2</v>
      </c>
      <c r="D2757" t="s">
        <v>12429</v>
      </c>
      <c r="E2757" t="s">
        <v>10</v>
      </c>
      <c r="F2757">
        <v>3125</v>
      </c>
      <c r="G2757">
        <v>5</v>
      </c>
      <c r="H2757">
        <v>3</v>
      </c>
      <c r="I2757">
        <v>2</v>
      </c>
      <c r="J2757">
        <v>661</v>
      </c>
      <c r="K2757">
        <v>1940</v>
      </c>
      <c r="L2757" t="s">
        <v>2908</v>
      </c>
      <c r="M2757" t="s">
        <v>32</v>
      </c>
      <c r="N2757" t="s">
        <v>14</v>
      </c>
      <c r="O2757" s="6" t="str">
        <f>INDEX(lkp_Region,MATCH(tbl_Sales[[#This Row],[Suburb]],lkp_Suburb,0))</f>
        <v>Southern Metropolitan</v>
      </c>
      <c r="P2757" s="6">
        <f>MONTH(tbl_Sales[[#This Row],[Date]])</f>
        <v>8</v>
      </c>
      <c r="Q2757" s="6">
        <f>YEAR(tbl_Sales[[#This Row],[Date]])</f>
        <v>2016</v>
      </c>
    </row>
    <row r="2758" spans="1:17" x14ac:dyDescent="0.25">
      <c r="A2758" s="1">
        <v>42592</v>
      </c>
      <c r="B2758">
        <v>342000</v>
      </c>
      <c r="C2758" t="s">
        <v>13</v>
      </c>
      <c r="D2758" t="s">
        <v>12428</v>
      </c>
      <c r="E2758" t="s">
        <v>10</v>
      </c>
      <c r="F2758">
        <v>3181</v>
      </c>
      <c r="G2758">
        <v>1</v>
      </c>
      <c r="H2758">
        <v>1</v>
      </c>
      <c r="I2758">
        <v>1</v>
      </c>
      <c r="J2758">
        <v>0</v>
      </c>
      <c r="K2758">
        <v>1960</v>
      </c>
      <c r="L2758" t="s">
        <v>2909</v>
      </c>
      <c r="M2758" t="s">
        <v>302</v>
      </c>
      <c r="N2758" t="s">
        <v>76</v>
      </c>
      <c r="O2758" s="6" t="str">
        <f>INDEX(lkp_Region,MATCH(tbl_Sales[[#This Row],[Suburb]],lkp_Suburb,0))</f>
        <v>Southern Metropolitan</v>
      </c>
      <c r="P2758" s="6">
        <f>MONTH(tbl_Sales[[#This Row],[Date]])</f>
        <v>8</v>
      </c>
      <c r="Q2758" s="6">
        <f>YEAR(tbl_Sales[[#This Row],[Date]])</f>
        <v>2016</v>
      </c>
    </row>
    <row r="2759" spans="1:17" x14ac:dyDescent="0.25">
      <c r="A2759" s="1">
        <v>42592</v>
      </c>
      <c r="B2759">
        <v>1245000</v>
      </c>
      <c r="C2759" t="s">
        <v>51</v>
      </c>
      <c r="D2759" t="s">
        <v>12427</v>
      </c>
      <c r="E2759" t="s">
        <v>5</v>
      </c>
      <c r="F2759">
        <v>3181</v>
      </c>
      <c r="G2759">
        <v>3</v>
      </c>
      <c r="H2759">
        <v>2</v>
      </c>
      <c r="I2759">
        <v>1</v>
      </c>
      <c r="J2759">
        <v>128</v>
      </c>
      <c r="K2759">
        <v>2000</v>
      </c>
      <c r="L2759" t="s">
        <v>2910</v>
      </c>
      <c r="M2759" t="s">
        <v>302</v>
      </c>
      <c r="N2759" t="s">
        <v>76</v>
      </c>
      <c r="O2759" s="6" t="str">
        <f>INDEX(lkp_Region,MATCH(tbl_Sales[[#This Row],[Suburb]],lkp_Suburb,0))</f>
        <v>Southern Metropolitan</v>
      </c>
      <c r="P2759" s="6">
        <f>MONTH(tbl_Sales[[#This Row],[Date]])</f>
        <v>8</v>
      </c>
      <c r="Q2759" s="6">
        <f>YEAR(tbl_Sales[[#This Row],[Date]])</f>
        <v>2016</v>
      </c>
    </row>
    <row r="2760" spans="1:17" x14ac:dyDescent="0.25">
      <c r="A2760" s="1">
        <v>42592</v>
      </c>
      <c r="B2760">
        <v>985000</v>
      </c>
      <c r="C2760" t="s">
        <v>2</v>
      </c>
      <c r="D2760" t="s">
        <v>12427</v>
      </c>
      <c r="E2760" t="s">
        <v>10</v>
      </c>
      <c r="F2760">
        <v>3206</v>
      </c>
      <c r="G2760">
        <v>1</v>
      </c>
      <c r="H2760">
        <v>1</v>
      </c>
      <c r="I2760">
        <v>0</v>
      </c>
      <c r="J2760">
        <v>81</v>
      </c>
      <c r="K2760">
        <v>1900</v>
      </c>
      <c r="L2760" t="s">
        <v>2911</v>
      </c>
      <c r="M2760" t="s">
        <v>113</v>
      </c>
      <c r="N2760" t="s">
        <v>26</v>
      </c>
      <c r="O2760" s="6" t="str">
        <f>INDEX(lkp_Region,MATCH(tbl_Sales[[#This Row],[Suburb]],lkp_Suburb,0))</f>
        <v>Southern Metropolitan</v>
      </c>
      <c r="P2760" s="6">
        <f>MONTH(tbl_Sales[[#This Row],[Date]])</f>
        <v>8</v>
      </c>
      <c r="Q2760" s="6">
        <f>YEAR(tbl_Sales[[#This Row],[Date]])</f>
        <v>2016</v>
      </c>
    </row>
    <row r="2761" spans="1:17" x14ac:dyDescent="0.25">
      <c r="A2761" s="1">
        <v>42592</v>
      </c>
      <c r="B2761">
        <v>792000</v>
      </c>
      <c r="C2761" t="s">
        <v>2</v>
      </c>
      <c r="D2761" t="s">
        <v>12429</v>
      </c>
      <c r="E2761" t="s">
        <v>5</v>
      </c>
      <c r="F2761">
        <v>3058</v>
      </c>
      <c r="G2761">
        <v>4</v>
      </c>
      <c r="H2761">
        <v>2</v>
      </c>
      <c r="I2761">
        <v>1</v>
      </c>
      <c r="J2761">
        <v>320</v>
      </c>
      <c r="K2761">
        <v>1950</v>
      </c>
      <c r="L2761" t="s">
        <v>2912</v>
      </c>
      <c r="M2761" t="s">
        <v>499</v>
      </c>
      <c r="N2761" t="s">
        <v>18</v>
      </c>
      <c r="O2761" s="6" t="str">
        <f>INDEX(lkp_Region,MATCH(tbl_Sales[[#This Row],[Suburb]],lkp_Suburb,0))</f>
        <v>Northern Metropolitan</v>
      </c>
      <c r="P2761" s="6">
        <f>MONTH(tbl_Sales[[#This Row],[Date]])</f>
        <v>8</v>
      </c>
      <c r="Q2761" s="6">
        <f>YEAR(tbl_Sales[[#This Row],[Date]])</f>
        <v>2016</v>
      </c>
    </row>
    <row r="2762" spans="1:17" x14ac:dyDescent="0.25">
      <c r="A2762" s="1">
        <v>42592</v>
      </c>
      <c r="B2762">
        <v>396000</v>
      </c>
      <c r="C2762" t="s">
        <v>13</v>
      </c>
      <c r="D2762" t="s">
        <v>12423</v>
      </c>
      <c r="E2762" t="s">
        <v>10</v>
      </c>
      <c r="F2762">
        <v>3041</v>
      </c>
      <c r="G2762">
        <v>2</v>
      </c>
      <c r="H2762">
        <v>1</v>
      </c>
      <c r="I2762">
        <v>1</v>
      </c>
      <c r="J2762">
        <v>0</v>
      </c>
      <c r="K2762">
        <v>1975</v>
      </c>
      <c r="L2762" t="s">
        <v>2913</v>
      </c>
      <c r="M2762" t="s">
        <v>1033</v>
      </c>
      <c r="N2762" t="s">
        <v>49</v>
      </c>
      <c r="O2762" s="6" t="str">
        <f>INDEX(lkp_Region,MATCH(tbl_Sales[[#This Row],[Suburb]],lkp_Suburb,0))</f>
        <v>Western Metropolitan</v>
      </c>
      <c r="P2762" s="6">
        <f>MONTH(tbl_Sales[[#This Row],[Date]])</f>
        <v>8</v>
      </c>
      <c r="Q2762" s="6">
        <f>YEAR(tbl_Sales[[#This Row],[Date]])</f>
        <v>2016</v>
      </c>
    </row>
    <row r="2763" spans="1:17" x14ac:dyDescent="0.25">
      <c r="A2763" s="1">
        <v>42592</v>
      </c>
      <c r="B2763">
        <v>891500</v>
      </c>
      <c r="C2763" t="s">
        <v>2</v>
      </c>
      <c r="D2763" t="s">
        <v>12428</v>
      </c>
      <c r="E2763" t="s">
        <v>5</v>
      </c>
      <c r="F2763">
        <v>3015</v>
      </c>
      <c r="G2763">
        <v>3</v>
      </c>
      <c r="H2763">
        <v>1</v>
      </c>
      <c r="I2763">
        <v>0</v>
      </c>
      <c r="J2763">
        <v>344</v>
      </c>
      <c r="K2763">
        <v>1920</v>
      </c>
      <c r="L2763" t="s">
        <v>2914</v>
      </c>
      <c r="M2763" t="s">
        <v>133</v>
      </c>
      <c r="N2763" t="s">
        <v>69</v>
      </c>
      <c r="O2763" s="6" t="str">
        <f>INDEX(lkp_Region,MATCH(tbl_Sales[[#This Row],[Suburb]],lkp_Suburb,0))</f>
        <v>Western Metropolitan</v>
      </c>
      <c r="P2763" s="6">
        <f>MONTH(tbl_Sales[[#This Row],[Date]])</f>
        <v>8</v>
      </c>
      <c r="Q2763" s="6">
        <f>YEAR(tbl_Sales[[#This Row],[Date]])</f>
        <v>2016</v>
      </c>
    </row>
    <row r="2764" spans="1:17" x14ac:dyDescent="0.25">
      <c r="A2764" s="1">
        <v>42592</v>
      </c>
      <c r="B2764">
        <v>988000</v>
      </c>
      <c r="C2764" t="s">
        <v>2</v>
      </c>
      <c r="D2764" t="s">
        <v>12431</v>
      </c>
      <c r="E2764" t="s">
        <v>5</v>
      </c>
      <c r="F2764">
        <v>3015</v>
      </c>
      <c r="G2764">
        <v>3</v>
      </c>
      <c r="H2764">
        <v>1</v>
      </c>
      <c r="I2764">
        <v>1</v>
      </c>
      <c r="J2764">
        <v>450</v>
      </c>
      <c r="L2764" t="s">
        <v>2915</v>
      </c>
      <c r="M2764" t="s">
        <v>133</v>
      </c>
      <c r="N2764" t="s">
        <v>69</v>
      </c>
      <c r="O2764" s="6" t="str">
        <f>INDEX(lkp_Region,MATCH(tbl_Sales[[#This Row],[Suburb]],lkp_Suburb,0))</f>
        <v>Western Metropolitan</v>
      </c>
      <c r="P2764" s="6">
        <f>MONTH(tbl_Sales[[#This Row],[Date]])</f>
        <v>8</v>
      </c>
      <c r="Q2764" s="6">
        <f>YEAR(tbl_Sales[[#This Row],[Date]])</f>
        <v>2016</v>
      </c>
    </row>
    <row r="2765" spans="1:17" x14ac:dyDescent="0.25">
      <c r="A2765" s="1">
        <v>42592</v>
      </c>
      <c r="B2765">
        <v>500000</v>
      </c>
      <c r="C2765" t="s">
        <v>13</v>
      </c>
      <c r="D2765" t="s">
        <v>12427</v>
      </c>
      <c r="E2765" t="s">
        <v>5</v>
      </c>
      <c r="F2765">
        <v>3162</v>
      </c>
      <c r="G2765">
        <v>2</v>
      </c>
      <c r="H2765">
        <v>1</v>
      </c>
      <c r="I2765">
        <v>1</v>
      </c>
      <c r="J2765">
        <v>90</v>
      </c>
      <c r="L2765" t="s">
        <v>2916</v>
      </c>
      <c r="M2765" t="s">
        <v>569</v>
      </c>
      <c r="N2765" t="s">
        <v>57</v>
      </c>
      <c r="O2765" s="6" t="str">
        <f>INDEX(lkp_Region,MATCH(tbl_Sales[[#This Row],[Suburb]],lkp_Suburb,0))</f>
        <v>Southern Metropolitan</v>
      </c>
      <c r="P2765" s="6">
        <f>MONTH(tbl_Sales[[#This Row],[Date]])</f>
        <v>8</v>
      </c>
      <c r="Q2765" s="6">
        <f>YEAR(tbl_Sales[[#This Row],[Date]])</f>
        <v>2016</v>
      </c>
    </row>
    <row r="2766" spans="1:17" x14ac:dyDescent="0.25">
      <c r="A2766" s="1">
        <v>42592</v>
      </c>
      <c r="B2766">
        <v>1535000</v>
      </c>
      <c r="C2766" t="s">
        <v>2</v>
      </c>
      <c r="D2766" t="s">
        <v>12429</v>
      </c>
      <c r="E2766" t="s">
        <v>10</v>
      </c>
      <c r="F2766">
        <v>3204</v>
      </c>
      <c r="G2766">
        <v>3</v>
      </c>
      <c r="H2766">
        <v>2</v>
      </c>
      <c r="I2766">
        <v>2</v>
      </c>
      <c r="J2766">
        <v>572</v>
      </c>
      <c r="K2766">
        <v>1930</v>
      </c>
      <c r="L2766" t="s">
        <v>2917</v>
      </c>
      <c r="M2766" t="s">
        <v>55</v>
      </c>
      <c r="N2766" t="s">
        <v>57</v>
      </c>
      <c r="O2766" s="6" t="str">
        <f>INDEX(lkp_Region,MATCH(tbl_Sales[[#This Row],[Suburb]],lkp_Suburb,0))</f>
        <v>Southern Metropolitan</v>
      </c>
      <c r="P2766" s="6">
        <f>MONTH(tbl_Sales[[#This Row],[Date]])</f>
        <v>8</v>
      </c>
      <c r="Q2766" s="6">
        <f>YEAR(tbl_Sales[[#This Row],[Date]])</f>
        <v>2016</v>
      </c>
    </row>
    <row r="2767" spans="1:17" x14ac:dyDescent="0.25">
      <c r="A2767" s="1">
        <v>42592</v>
      </c>
      <c r="B2767">
        <v>651000</v>
      </c>
      <c r="C2767" t="s">
        <v>2</v>
      </c>
      <c r="D2767" t="s">
        <v>12427</v>
      </c>
      <c r="E2767" t="s">
        <v>5</v>
      </c>
      <c r="F2767">
        <v>3073</v>
      </c>
      <c r="G2767">
        <v>3</v>
      </c>
      <c r="H2767">
        <v>2</v>
      </c>
      <c r="I2767">
        <v>3</v>
      </c>
      <c r="J2767">
        <v>649</v>
      </c>
      <c r="K2767">
        <v>1950</v>
      </c>
      <c r="L2767" t="s">
        <v>2918</v>
      </c>
      <c r="M2767" t="s">
        <v>93</v>
      </c>
      <c r="N2767" t="s">
        <v>62</v>
      </c>
      <c r="O2767" s="6" t="str">
        <f>INDEX(lkp_Region,MATCH(tbl_Sales[[#This Row],[Suburb]],lkp_Suburb,0))</f>
        <v>Northern Metropolitan</v>
      </c>
      <c r="P2767" s="6">
        <f>MONTH(tbl_Sales[[#This Row],[Date]])</f>
        <v>8</v>
      </c>
      <c r="Q2767" s="6">
        <f>YEAR(tbl_Sales[[#This Row],[Date]])</f>
        <v>2016</v>
      </c>
    </row>
    <row r="2768" spans="1:17" x14ac:dyDescent="0.25">
      <c r="A2768" s="1">
        <v>42592</v>
      </c>
      <c r="B2768">
        <v>1080000</v>
      </c>
      <c r="C2768" t="s">
        <v>2</v>
      </c>
      <c r="D2768" t="s">
        <v>12424</v>
      </c>
      <c r="E2768" t="s">
        <v>5</v>
      </c>
      <c r="F2768">
        <v>3072</v>
      </c>
      <c r="G2768">
        <v>3</v>
      </c>
      <c r="H2768">
        <v>1</v>
      </c>
      <c r="I2768">
        <v>1</v>
      </c>
      <c r="J2768">
        <v>487</v>
      </c>
      <c r="K2768">
        <v>1925</v>
      </c>
      <c r="L2768" t="s">
        <v>2919</v>
      </c>
      <c r="M2768" t="s">
        <v>97</v>
      </c>
      <c r="N2768" t="s">
        <v>62</v>
      </c>
      <c r="O2768" s="6" t="str">
        <f>INDEX(lkp_Region,MATCH(tbl_Sales[[#This Row],[Suburb]],lkp_Suburb,0))</f>
        <v>Northern Metropolitan</v>
      </c>
      <c r="P2768" s="6">
        <f>MONTH(tbl_Sales[[#This Row],[Date]])</f>
        <v>8</v>
      </c>
      <c r="Q2768" s="6">
        <f>YEAR(tbl_Sales[[#This Row],[Date]])</f>
        <v>2016</v>
      </c>
    </row>
    <row r="2769" spans="1:17" x14ac:dyDescent="0.25">
      <c r="A2769" s="1">
        <v>42592</v>
      </c>
      <c r="B2769">
        <v>707500</v>
      </c>
      <c r="C2769" t="s">
        <v>51</v>
      </c>
      <c r="D2769" t="s">
        <v>12429</v>
      </c>
      <c r="E2769" t="s">
        <v>10</v>
      </c>
      <c r="F2769">
        <v>3101</v>
      </c>
      <c r="G2769">
        <v>2</v>
      </c>
      <c r="H2769">
        <v>1</v>
      </c>
      <c r="I2769">
        <v>1</v>
      </c>
      <c r="J2769">
        <v>124</v>
      </c>
      <c r="K2769">
        <v>1992</v>
      </c>
      <c r="L2769" t="s">
        <v>2920</v>
      </c>
      <c r="M2769" t="s">
        <v>145</v>
      </c>
      <c r="N2769" t="s">
        <v>101</v>
      </c>
      <c r="O2769" s="6" t="str">
        <f>INDEX(lkp_Region,MATCH(tbl_Sales[[#This Row],[Suburb]],lkp_Suburb,0))</f>
        <v>Southern Metropolitan</v>
      </c>
      <c r="P2769" s="6">
        <f>MONTH(tbl_Sales[[#This Row],[Date]])</f>
        <v>8</v>
      </c>
      <c r="Q2769" s="6">
        <f>YEAR(tbl_Sales[[#This Row],[Date]])</f>
        <v>2016</v>
      </c>
    </row>
    <row r="2770" spans="1:17" x14ac:dyDescent="0.25">
      <c r="A2770" s="1">
        <v>42592</v>
      </c>
      <c r="B2770">
        <v>730000</v>
      </c>
      <c r="C2770" t="s">
        <v>13</v>
      </c>
      <c r="D2770" t="s">
        <v>12428</v>
      </c>
      <c r="E2770" t="s">
        <v>10</v>
      </c>
      <c r="F2770">
        <v>3103</v>
      </c>
      <c r="G2770">
        <v>2</v>
      </c>
      <c r="H2770">
        <v>1</v>
      </c>
      <c r="I2770">
        <v>1</v>
      </c>
      <c r="J2770">
        <v>130</v>
      </c>
      <c r="K2770">
        <v>1960</v>
      </c>
      <c r="L2770" t="s">
        <v>2921</v>
      </c>
      <c r="M2770" t="s">
        <v>274</v>
      </c>
      <c r="N2770" t="s">
        <v>101</v>
      </c>
      <c r="O2770" s="6" t="str">
        <f>INDEX(lkp_Region,MATCH(tbl_Sales[[#This Row],[Suburb]],lkp_Suburb,0))</f>
        <v>Southern Metropolitan</v>
      </c>
      <c r="P2770" s="6">
        <f>MONTH(tbl_Sales[[#This Row],[Date]])</f>
        <v>8</v>
      </c>
      <c r="Q2770" s="6">
        <f>YEAR(tbl_Sales[[#This Row],[Date]])</f>
        <v>2016</v>
      </c>
    </row>
    <row r="2771" spans="1:17" x14ac:dyDescent="0.25">
      <c r="A2771" s="1">
        <v>42592</v>
      </c>
      <c r="B2771">
        <v>1910000</v>
      </c>
      <c r="C2771" t="s">
        <v>2</v>
      </c>
      <c r="D2771" t="s">
        <v>12427</v>
      </c>
      <c r="E2771" t="s">
        <v>10</v>
      </c>
      <c r="F2771">
        <v>3127</v>
      </c>
      <c r="G2771">
        <v>3</v>
      </c>
      <c r="H2771">
        <v>2</v>
      </c>
      <c r="I2771">
        <v>1</v>
      </c>
      <c r="J2771">
        <v>404</v>
      </c>
      <c r="L2771" t="s">
        <v>2922</v>
      </c>
      <c r="M2771" t="s">
        <v>11</v>
      </c>
      <c r="N2771" t="s">
        <v>101</v>
      </c>
      <c r="O2771" s="6" t="str">
        <f>INDEX(lkp_Region,MATCH(tbl_Sales[[#This Row],[Suburb]],lkp_Suburb,0))</f>
        <v>Southern Metropolitan</v>
      </c>
      <c r="P2771" s="6">
        <f>MONTH(tbl_Sales[[#This Row],[Date]])</f>
        <v>8</v>
      </c>
      <c r="Q2771" s="6">
        <f>YEAR(tbl_Sales[[#This Row],[Date]])</f>
        <v>2016</v>
      </c>
    </row>
    <row r="2772" spans="1:17" x14ac:dyDescent="0.25">
      <c r="A2772" s="1">
        <v>42592</v>
      </c>
      <c r="B2772">
        <v>1223500</v>
      </c>
      <c r="C2772" t="s">
        <v>2</v>
      </c>
      <c r="D2772" t="s">
        <v>12427</v>
      </c>
      <c r="E2772" t="s">
        <v>10</v>
      </c>
      <c r="F2772">
        <v>3079</v>
      </c>
      <c r="G2772">
        <v>3</v>
      </c>
      <c r="H2772">
        <v>2</v>
      </c>
      <c r="I2772">
        <v>2</v>
      </c>
      <c r="J2772">
        <v>721</v>
      </c>
      <c r="K2772">
        <v>1980</v>
      </c>
      <c r="L2772" t="s">
        <v>2923</v>
      </c>
      <c r="M2772" t="s">
        <v>213</v>
      </c>
      <c r="N2772" t="s">
        <v>150</v>
      </c>
      <c r="O2772" s="6" t="str">
        <f>INDEX(lkp_Region,MATCH(tbl_Sales[[#This Row],[Suburb]],lkp_Suburb,0))</f>
        <v>Eastern Metropolitan</v>
      </c>
      <c r="P2772" s="6">
        <f>MONTH(tbl_Sales[[#This Row],[Date]])</f>
        <v>8</v>
      </c>
      <c r="Q2772" s="6">
        <f>YEAR(tbl_Sales[[#This Row],[Date]])</f>
        <v>2016</v>
      </c>
    </row>
    <row r="2773" spans="1:17" x14ac:dyDescent="0.25">
      <c r="A2773" s="1">
        <v>42593</v>
      </c>
      <c r="B2773">
        <v>752000</v>
      </c>
      <c r="C2773" t="s">
        <v>51</v>
      </c>
      <c r="D2773" t="s">
        <v>12428</v>
      </c>
      <c r="E2773" t="s">
        <v>10</v>
      </c>
      <c r="F2773">
        <v>3125</v>
      </c>
      <c r="G2773">
        <v>3</v>
      </c>
      <c r="H2773">
        <v>2</v>
      </c>
      <c r="I2773">
        <v>2</v>
      </c>
      <c r="J2773">
        <v>217</v>
      </c>
      <c r="K2773">
        <v>1993</v>
      </c>
      <c r="L2773" t="s">
        <v>2924</v>
      </c>
      <c r="M2773" t="s">
        <v>32</v>
      </c>
      <c r="N2773" t="s">
        <v>14</v>
      </c>
      <c r="O2773" s="6" t="str">
        <f>INDEX(lkp_Region,MATCH(tbl_Sales[[#This Row],[Suburb]],lkp_Suburb,0))</f>
        <v>Southern Metropolitan</v>
      </c>
      <c r="P2773" s="6">
        <f>MONTH(tbl_Sales[[#This Row],[Date]])</f>
        <v>8</v>
      </c>
      <c r="Q2773" s="6">
        <f>YEAR(tbl_Sales[[#This Row],[Date]])</f>
        <v>2016</v>
      </c>
    </row>
    <row r="2774" spans="1:17" x14ac:dyDescent="0.25">
      <c r="A2774" s="1">
        <v>42593</v>
      </c>
      <c r="B2774">
        <v>1560000</v>
      </c>
      <c r="C2774" t="s">
        <v>2</v>
      </c>
      <c r="D2774" t="s">
        <v>12429</v>
      </c>
      <c r="E2774" t="s">
        <v>5</v>
      </c>
      <c r="F2774">
        <v>3128</v>
      </c>
      <c r="G2774">
        <v>4</v>
      </c>
      <c r="H2774">
        <v>2</v>
      </c>
      <c r="I2774">
        <v>3</v>
      </c>
      <c r="J2774">
        <v>729</v>
      </c>
      <c r="K2774">
        <v>1905</v>
      </c>
      <c r="L2774" t="s">
        <v>2925</v>
      </c>
      <c r="M2774" t="s">
        <v>151</v>
      </c>
      <c r="N2774" t="s">
        <v>14</v>
      </c>
      <c r="O2774" s="6" t="str">
        <f>INDEX(lkp_Region,MATCH(tbl_Sales[[#This Row],[Suburb]],lkp_Suburb,0))</f>
        <v>Eastern Metropolitan</v>
      </c>
      <c r="P2774" s="6">
        <f>MONTH(tbl_Sales[[#This Row],[Date]])</f>
        <v>8</v>
      </c>
      <c r="Q2774" s="6">
        <f>YEAR(tbl_Sales[[#This Row],[Date]])</f>
        <v>2016</v>
      </c>
    </row>
    <row r="2775" spans="1:17" x14ac:dyDescent="0.25">
      <c r="A2775" s="1">
        <v>42593</v>
      </c>
      <c r="B2775">
        <v>380000</v>
      </c>
      <c r="C2775" t="s">
        <v>13</v>
      </c>
      <c r="D2775" t="s">
        <v>12428</v>
      </c>
      <c r="E2775" t="s">
        <v>5</v>
      </c>
      <c r="F2775">
        <v>3181</v>
      </c>
      <c r="G2775">
        <v>2</v>
      </c>
      <c r="H2775">
        <v>1</v>
      </c>
      <c r="I2775">
        <v>1</v>
      </c>
      <c r="J2775">
        <v>0</v>
      </c>
      <c r="K2775">
        <v>1970</v>
      </c>
      <c r="L2775" t="s">
        <v>2926</v>
      </c>
      <c r="M2775" t="s">
        <v>431</v>
      </c>
      <c r="N2775" t="s">
        <v>26</v>
      </c>
      <c r="O2775" s="6" t="str">
        <f>INDEX(lkp_Region,MATCH(tbl_Sales[[#This Row],[Suburb]],lkp_Suburb,0))</f>
        <v>Southern Metropolitan</v>
      </c>
      <c r="P2775" s="6">
        <f>MONTH(tbl_Sales[[#This Row],[Date]])</f>
        <v>8</v>
      </c>
      <c r="Q2775" s="6">
        <f>YEAR(tbl_Sales[[#This Row],[Date]])</f>
        <v>2016</v>
      </c>
    </row>
    <row r="2776" spans="1:17" x14ac:dyDescent="0.25">
      <c r="A2776" s="1">
        <v>42593</v>
      </c>
      <c r="B2776">
        <v>460000</v>
      </c>
      <c r="C2776" t="s">
        <v>13</v>
      </c>
      <c r="D2776" t="s">
        <v>12423</v>
      </c>
      <c r="E2776" t="s">
        <v>10</v>
      </c>
      <c r="F2776">
        <v>3046</v>
      </c>
      <c r="G2776">
        <v>3</v>
      </c>
      <c r="H2776">
        <v>2</v>
      </c>
      <c r="I2776">
        <v>1</v>
      </c>
      <c r="J2776">
        <v>190</v>
      </c>
      <c r="L2776" t="s">
        <v>2927</v>
      </c>
      <c r="M2776" t="s">
        <v>78</v>
      </c>
      <c r="N2776" t="s">
        <v>18</v>
      </c>
      <c r="O2776" s="6" t="str">
        <f>INDEX(lkp_Region,MATCH(tbl_Sales[[#This Row],[Suburb]],lkp_Suburb,0))</f>
        <v>Northern Metropolitan</v>
      </c>
      <c r="P2776" s="6">
        <f>MONTH(tbl_Sales[[#This Row],[Date]])</f>
        <v>8</v>
      </c>
      <c r="Q2776" s="6">
        <f>YEAR(tbl_Sales[[#This Row],[Date]])</f>
        <v>2016</v>
      </c>
    </row>
    <row r="2777" spans="1:17" x14ac:dyDescent="0.25">
      <c r="A2777" s="1">
        <v>42593</v>
      </c>
      <c r="B2777">
        <v>770000</v>
      </c>
      <c r="C2777" t="s">
        <v>51</v>
      </c>
      <c r="D2777" t="s">
        <v>12427</v>
      </c>
      <c r="E2777" t="s">
        <v>5</v>
      </c>
      <c r="F2777">
        <v>3046</v>
      </c>
      <c r="G2777">
        <v>3</v>
      </c>
      <c r="H2777">
        <v>2</v>
      </c>
      <c r="I2777">
        <v>2</v>
      </c>
      <c r="J2777">
        <v>264</v>
      </c>
      <c r="L2777" t="s">
        <v>2928</v>
      </c>
      <c r="M2777" t="s">
        <v>680</v>
      </c>
      <c r="N2777" t="s">
        <v>18</v>
      </c>
      <c r="O2777" s="6" t="str">
        <f>INDEX(lkp_Region,MATCH(tbl_Sales[[#This Row],[Suburb]],lkp_Suburb,0))</f>
        <v>Northern Metropolitan</v>
      </c>
      <c r="P2777" s="6">
        <f>MONTH(tbl_Sales[[#This Row],[Date]])</f>
        <v>8</v>
      </c>
      <c r="Q2777" s="6">
        <f>YEAR(tbl_Sales[[#This Row],[Date]])</f>
        <v>2016</v>
      </c>
    </row>
    <row r="2778" spans="1:17" x14ac:dyDescent="0.25">
      <c r="A2778" s="1">
        <v>42593</v>
      </c>
      <c r="B2778">
        <v>1200000</v>
      </c>
      <c r="C2778" t="s">
        <v>2</v>
      </c>
      <c r="D2778" t="s">
        <v>12429</v>
      </c>
      <c r="E2778" t="s">
        <v>5</v>
      </c>
      <c r="F2778">
        <v>3055</v>
      </c>
      <c r="G2778">
        <v>5</v>
      </c>
      <c r="H2778">
        <v>2</v>
      </c>
      <c r="I2778">
        <v>3</v>
      </c>
      <c r="J2778">
        <v>553</v>
      </c>
      <c r="K2778">
        <v>1920</v>
      </c>
      <c r="L2778" t="s">
        <v>2929</v>
      </c>
      <c r="M2778" t="s">
        <v>80</v>
      </c>
      <c r="N2778" t="s">
        <v>18</v>
      </c>
      <c r="O2778" s="6" t="str">
        <f>INDEX(lkp_Region,MATCH(tbl_Sales[[#This Row],[Suburb]],lkp_Suburb,0))</f>
        <v>Northern Metropolitan</v>
      </c>
      <c r="P2778" s="6">
        <f>MONTH(tbl_Sales[[#This Row],[Date]])</f>
        <v>8</v>
      </c>
      <c r="Q2778" s="6">
        <f>YEAR(tbl_Sales[[#This Row],[Date]])</f>
        <v>2016</v>
      </c>
    </row>
    <row r="2779" spans="1:17" x14ac:dyDescent="0.25">
      <c r="A2779" s="1">
        <v>42593</v>
      </c>
      <c r="B2779">
        <v>930000</v>
      </c>
      <c r="C2779" t="s">
        <v>2</v>
      </c>
      <c r="D2779" t="s">
        <v>12428</v>
      </c>
      <c r="E2779" t="s">
        <v>10</v>
      </c>
      <c r="F2779">
        <v>3039</v>
      </c>
      <c r="G2779">
        <v>3</v>
      </c>
      <c r="H2779">
        <v>1</v>
      </c>
      <c r="I2779">
        <v>1</v>
      </c>
      <c r="J2779">
        <v>305</v>
      </c>
      <c r="K2779">
        <v>1900</v>
      </c>
      <c r="L2779" t="s">
        <v>2930</v>
      </c>
      <c r="M2779" t="s">
        <v>242</v>
      </c>
      <c r="N2779" t="s">
        <v>49</v>
      </c>
      <c r="O2779" s="6" t="str">
        <f>INDEX(lkp_Region,MATCH(tbl_Sales[[#This Row],[Suburb]],lkp_Suburb,0))</f>
        <v>Western Metropolitan</v>
      </c>
      <c r="P2779" s="6">
        <f>MONTH(tbl_Sales[[#This Row],[Date]])</f>
        <v>8</v>
      </c>
      <c r="Q2779" s="6">
        <f>YEAR(tbl_Sales[[#This Row],[Date]])</f>
        <v>2016</v>
      </c>
    </row>
    <row r="2780" spans="1:17" x14ac:dyDescent="0.25">
      <c r="A2780" s="1">
        <v>42593</v>
      </c>
      <c r="B2780">
        <v>1230000</v>
      </c>
      <c r="C2780" t="s">
        <v>2</v>
      </c>
      <c r="D2780" t="s">
        <v>12427</v>
      </c>
      <c r="E2780" t="s">
        <v>10</v>
      </c>
      <c r="F2780">
        <v>3031</v>
      </c>
      <c r="G2780">
        <v>3</v>
      </c>
      <c r="H2780">
        <v>1</v>
      </c>
      <c r="I2780">
        <v>1</v>
      </c>
      <c r="J2780">
        <v>312</v>
      </c>
      <c r="K2780">
        <v>1915</v>
      </c>
      <c r="L2780" t="s">
        <v>2931</v>
      </c>
      <c r="M2780" t="s">
        <v>264</v>
      </c>
      <c r="N2780" t="s">
        <v>88</v>
      </c>
      <c r="O2780" s="6" t="str">
        <f>INDEX(lkp_Region,MATCH(tbl_Sales[[#This Row],[Suburb]],lkp_Suburb,0))</f>
        <v>Northern Metropolitan</v>
      </c>
      <c r="P2780" s="6">
        <f>MONTH(tbl_Sales[[#This Row],[Date]])</f>
        <v>8</v>
      </c>
      <c r="Q2780" s="6">
        <f>YEAR(tbl_Sales[[#This Row],[Date]])</f>
        <v>2016</v>
      </c>
    </row>
    <row r="2781" spans="1:17" x14ac:dyDescent="0.25">
      <c r="A2781" s="1">
        <v>42593</v>
      </c>
      <c r="B2781">
        <v>610000</v>
      </c>
      <c r="C2781" t="s">
        <v>2</v>
      </c>
      <c r="D2781" t="s">
        <v>12427</v>
      </c>
      <c r="E2781" t="s">
        <v>5</v>
      </c>
      <c r="F2781">
        <v>3019</v>
      </c>
      <c r="G2781">
        <v>4</v>
      </c>
      <c r="H2781">
        <v>2</v>
      </c>
      <c r="I2781">
        <v>1</v>
      </c>
      <c r="J2781">
        <v>283</v>
      </c>
      <c r="K2781">
        <v>1990</v>
      </c>
      <c r="L2781" t="s">
        <v>2932</v>
      </c>
      <c r="M2781" t="s">
        <v>436</v>
      </c>
      <c r="N2781" t="s">
        <v>21</v>
      </c>
      <c r="O2781" s="6" t="str">
        <f>INDEX(lkp_Region,MATCH(tbl_Sales[[#This Row],[Suburb]],lkp_Suburb,0))</f>
        <v>Western Metropolitan</v>
      </c>
      <c r="P2781" s="6">
        <f>MONTH(tbl_Sales[[#This Row],[Date]])</f>
        <v>8</v>
      </c>
      <c r="Q2781" s="6">
        <f>YEAR(tbl_Sales[[#This Row],[Date]])</f>
        <v>2016</v>
      </c>
    </row>
    <row r="2782" spans="1:17" x14ac:dyDescent="0.25">
      <c r="A2782" s="1">
        <v>42593</v>
      </c>
      <c r="B2782">
        <v>760000</v>
      </c>
      <c r="C2782" t="s">
        <v>2</v>
      </c>
      <c r="D2782" t="s">
        <v>12431</v>
      </c>
      <c r="E2782" t="s">
        <v>5</v>
      </c>
      <c r="F2782">
        <v>3013</v>
      </c>
      <c r="G2782">
        <v>2</v>
      </c>
      <c r="H2782">
        <v>1</v>
      </c>
      <c r="I2782">
        <v>1</v>
      </c>
      <c r="J2782">
        <v>134</v>
      </c>
      <c r="L2782" t="s">
        <v>2933</v>
      </c>
      <c r="M2782" t="s">
        <v>65</v>
      </c>
      <c r="N2782" t="s">
        <v>21</v>
      </c>
      <c r="O2782" s="6" t="str">
        <f>INDEX(lkp_Region,MATCH(tbl_Sales[[#This Row],[Suburb]],lkp_Suburb,0))</f>
        <v>Western Metropolitan</v>
      </c>
      <c r="P2782" s="6">
        <f>MONTH(tbl_Sales[[#This Row],[Date]])</f>
        <v>8</v>
      </c>
      <c r="Q2782" s="6">
        <f>YEAR(tbl_Sales[[#This Row],[Date]])</f>
        <v>2016</v>
      </c>
    </row>
    <row r="2783" spans="1:17" x14ac:dyDescent="0.25">
      <c r="A2783" s="1">
        <v>42593</v>
      </c>
      <c r="B2783">
        <v>1426000</v>
      </c>
      <c r="C2783" t="s">
        <v>2</v>
      </c>
      <c r="D2783" t="s">
        <v>12432</v>
      </c>
      <c r="E2783" t="s">
        <v>10</v>
      </c>
      <c r="F2783">
        <v>3189</v>
      </c>
      <c r="G2783">
        <v>4</v>
      </c>
      <c r="H2783">
        <v>2</v>
      </c>
      <c r="I2783">
        <v>1</v>
      </c>
      <c r="J2783">
        <v>720</v>
      </c>
      <c r="K2783">
        <v>1950</v>
      </c>
      <c r="L2783" t="s">
        <v>2934</v>
      </c>
      <c r="M2783" t="s">
        <v>70</v>
      </c>
      <c r="N2783" t="s">
        <v>45</v>
      </c>
      <c r="O2783" s="6" t="str">
        <f>INDEX(lkp_Region,MATCH(tbl_Sales[[#This Row],[Suburb]],lkp_Suburb,0))</f>
        <v>Southern Metropolitan</v>
      </c>
      <c r="P2783" s="6">
        <f>MONTH(tbl_Sales[[#This Row],[Date]])</f>
        <v>8</v>
      </c>
      <c r="Q2783" s="6">
        <f>YEAR(tbl_Sales[[#This Row],[Date]])</f>
        <v>2016</v>
      </c>
    </row>
    <row r="2784" spans="1:17" x14ac:dyDescent="0.25">
      <c r="A2784" s="1">
        <v>42593</v>
      </c>
      <c r="B2784">
        <v>460000</v>
      </c>
      <c r="C2784" t="s">
        <v>2</v>
      </c>
      <c r="D2784" t="s">
        <v>12427</v>
      </c>
      <c r="E2784" t="s">
        <v>5</v>
      </c>
      <c r="F2784">
        <v>3047</v>
      </c>
      <c r="G2784">
        <v>3</v>
      </c>
      <c r="H2784">
        <v>1</v>
      </c>
      <c r="I2784">
        <v>1</v>
      </c>
      <c r="J2784">
        <v>601</v>
      </c>
      <c r="K2784">
        <v>1960</v>
      </c>
      <c r="L2784" t="s">
        <v>2935</v>
      </c>
      <c r="M2784" t="s">
        <v>779</v>
      </c>
      <c r="N2784" t="s">
        <v>195</v>
      </c>
      <c r="O2784" s="6" t="str">
        <f>INDEX(lkp_Region,MATCH(tbl_Sales[[#This Row],[Suburb]],lkp_Suburb,0))</f>
        <v>Northern Metropolitan</v>
      </c>
      <c r="P2784" s="6">
        <f>MONTH(tbl_Sales[[#This Row],[Date]])</f>
        <v>8</v>
      </c>
      <c r="Q2784" s="6">
        <f>YEAR(tbl_Sales[[#This Row],[Date]])</f>
        <v>2016</v>
      </c>
    </row>
    <row r="2785" spans="1:17" x14ac:dyDescent="0.25">
      <c r="A2785" s="1">
        <v>42593</v>
      </c>
      <c r="B2785">
        <v>1577500</v>
      </c>
      <c r="C2785" t="s">
        <v>2</v>
      </c>
      <c r="D2785" t="s">
        <v>12428</v>
      </c>
      <c r="E2785" t="s">
        <v>10</v>
      </c>
      <c r="F2785">
        <v>3162</v>
      </c>
      <c r="G2785">
        <v>3</v>
      </c>
      <c r="H2785">
        <v>2</v>
      </c>
      <c r="I2785">
        <v>2</v>
      </c>
      <c r="J2785">
        <v>357</v>
      </c>
      <c r="K2785">
        <v>1935</v>
      </c>
      <c r="L2785" t="s">
        <v>2936</v>
      </c>
      <c r="M2785" t="s">
        <v>569</v>
      </c>
      <c r="N2785" t="s">
        <v>57</v>
      </c>
      <c r="O2785" s="6" t="str">
        <f>INDEX(lkp_Region,MATCH(tbl_Sales[[#This Row],[Suburb]],lkp_Suburb,0))</f>
        <v>Southern Metropolitan</v>
      </c>
      <c r="P2785" s="6">
        <f>MONTH(tbl_Sales[[#This Row],[Date]])</f>
        <v>8</v>
      </c>
      <c r="Q2785" s="6">
        <f>YEAR(tbl_Sales[[#This Row],[Date]])</f>
        <v>2016</v>
      </c>
    </row>
    <row r="2786" spans="1:17" x14ac:dyDescent="0.25">
      <c r="A2786" s="1">
        <v>42593</v>
      </c>
      <c r="B2786">
        <v>510000</v>
      </c>
      <c r="C2786" t="s">
        <v>2</v>
      </c>
      <c r="D2786" t="s">
        <v>12423</v>
      </c>
      <c r="E2786" t="s">
        <v>5</v>
      </c>
      <c r="F2786">
        <v>3073</v>
      </c>
      <c r="G2786">
        <v>3</v>
      </c>
      <c r="H2786">
        <v>1</v>
      </c>
      <c r="I2786">
        <v>2</v>
      </c>
      <c r="J2786">
        <v>543</v>
      </c>
      <c r="K2786">
        <v>1965</v>
      </c>
      <c r="L2786" t="s">
        <v>2937</v>
      </c>
      <c r="M2786" t="s">
        <v>93</v>
      </c>
      <c r="N2786" t="s">
        <v>62</v>
      </c>
      <c r="O2786" s="6" t="str">
        <f>INDEX(lkp_Region,MATCH(tbl_Sales[[#This Row],[Suburb]],lkp_Suburb,0))</f>
        <v>Northern Metropolitan</v>
      </c>
      <c r="P2786" s="6">
        <f>MONTH(tbl_Sales[[#This Row],[Date]])</f>
        <v>8</v>
      </c>
      <c r="Q2786" s="6">
        <f>YEAR(tbl_Sales[[#This Row],[Date]])</f>
        <v>2016</v>
      </c>
    </row>
    <row r="2787" spans="1:17" x14ac:dyDescent="0.25">
      <c r="A2787" s="1">
        <v>42593</v>
      </c>
      <c r="B2787">
        <v>855000</v>
      </c>
      <c r="C2787" t="s">
        <v>2</v>
      </c>
      <c r="D2787" t="s">
        <v>12427</v>
      </c>
      <c r="E2787" t="s">
        <v>5</v>
      </c>
      <c r="F2787">
        <v>3072</v>
      </c>
      <c r="G2787">
        <v>3</v>
      </c>
      <c r="H2787">
        <v>1</v>
      </c>
      <c r="I2787">
        <v>2</v>
      </c>
      <c r="J2787">
        <v>584</v>
      </c>
      <c r="L2787" t="s">
        <v>2938</v>
      </c>
      <c r="M2787" t="s">
        <v>97</v>
      </c>
      <c r="N2787" t="s">
        <v>62</v>
      </c>
      <c r="O2787" s="6" t="str">
        <f>INDEX(lkp_Region,MATCH(tbl_Sales[[#This Row],[Suburb]],lkp_Suburb,0))</f>
        <v>Northern Metropolitan</v>
      </c>
      <c r="P2787" s="6">
        <f>MONTH(tbl_Sales[[#This Row],[Date]])</f>
        <v>8</v>
      </c>
      <c r="Q2787" s="6">
        <f>YEAR(tbl_Sales[[#This Row],[Date]])</f>
        <v>2016</v>
      </c>
    </row>
    <row r="2788" spans="1:17" x14ac:dyDescent="0.25">
      <c r="A2788" s="1">
        <v>42593</v>
      </c>
      <c r="B2788">
        <v>1095000</v>
      </c>
      <c r="C2788" t="s">
        <v>2</v>
      </c>
      <c r="D2788" t="s">
        <v>12427</v>
      </c>
      <c r="E2788" t="s">
        <v>10</v>
      </c>
      <c r="F2788">
        <v>3070</v>
      </c>
      <c r="G2788">
        <v>2</v>
      </c>
      <c r="H2788">
        <v>1</v>
      </c>
      <c r="I2788">
        <v>2</v>
      </c>
      <c r="J2788">
        <v>306</v>
      </c>
      <c r="K2788">
        <v>1910</v>
      </c>
      <c r="L2788" t="s">
        <v>2939</v>
      </c>
      <c r="M2788" t="s">
        <v>271</v>
      </c>
      <c r="N2788" t="s">
        <v>62</v>
      </c>
      <c r="O2788" s="6" t="str">
        <f>INDEX(lkp_Region,MATCH(tbl_Sales[[#This Row],[Suburb]],lkp_Suburb,0))</f>
        <v>Northern Metropolitan</v>
      </c>
      <c r="P2788" s="6">
        <f>MONTH(tbl_Sales[[#This Row],[Date]])</f>
        <v>8</v>
      </c>
      <c r="Q2788" s="6">
        <f>YEAR(tbl_Sales[[#This Row],[Date]])</f>
        <v>2016</v>
      </c>
    </row>
    <row r="2789" spans="1:17" x14ac:dyDescent="0.25">
      <c r="A2789" s="1">
        <v>42593</v>
      </c>
      <c r="B2789">
        <v>1634000</v>
      </c>
      <c r="C2789" t="s">
        <v>2</v>
      </c>
      <c r="D2789" t="s">
        <v>12427</v>
      </c>
      <c r="E2789" t="s">
        <v>5</v>
      </c>
      <c r="F2789">
        <v>3070</v>
      </c>
      <c r="G2789">
        <v>2</v>
      </c>
      <c r="H2789">
        <v>1</v>
      </c>
      <c r="I2789">
        <v>2</v>
      </c>
      <c r="J2789">
        <v>376</v>
      </c>
      <c r="K2789">
        <v>1920</v>
      </c>
      <c r="L2789" t="s">
        <v>2940</v>
      </c>
      <c r="M2789" t="s">
        <v>271</v>
      </c>
      <c r="N2789" t="s">
        <v>62</v>
      </c>
      <c r="O2789" s="6" t="str">
        <f>INDEX(lkp_Region,MATCH(tbl_Sales[[#This Row],[Suburb]],lkp_Suburb,0))</f>
        <v>Northern Metropolitan</v>
      </c>
      <c r="P2789" s="6">
        <f>MONTH(tbl_Sales[[#This Row],[Date]])</f>
        <v>8</v>
      </c>
      <c r="Q2789" s="6">
        <f>YEAR(tbl_Sales[[#This Row],[Date]])</f>
        <v>2016</v>
      </c>
    </row>
    <row r="2790" spans="1:17" x14ac:dyDescent="0.25">
      <c r="A2790" s="1">
        <v>42593</v>
      </c>
      <c r="B2790">
        <v>655000</v>
      </c>
      <c r="C2790" t="s">
        <v>2</v>
      </c>
      <c r="D2790" t="s">
        <v>12425</v>
      </c>
      <c r="E2790" t="s">
        <v>10</v>
      </c>
      <c r="F2790">
        <v>3020</v>
      </c>
      <c r="G2790">
        <v>3</v>
      </c>
      <c r="H2790">
        <v>1</v>
      </c>
      <c r="I2790">
        <v>1</v>
      </c>
      <c r="J2790">
        <v>497</v>
      </c>
      <c r="L2790" t="s">
        <v>2941</v>
      </c>
      <c r="M2790" t="s">
        <v>443</v>
      </c>
      <c r="N2790" t="s">
        <v>3</v>
      </c>
      <c r="O2790" s="6" t="str">
        <f>INDEX(lkp_Region,MATCH(tbl_Sales[[#This Row],[Suburb]],lkp_Suburb,0))</f>
        <v>Western Metropolitan</v>
      </c>
      <c r="P2790" s="6">
        <f>MONTH(tbl_Sales[[#This Row],[Date]])</f>
        <v>8</v>
      </c>
      <c r="Q2790" s="6">
        <f>YEAR(tbl_Sales[[#This Row],[Date]])</f>
        <v>2016</v>
      </c>
    </row>
    <row r="2791" spans="1:17" x14ac:dyDescent="0.25">
      <c r="A2791" s="1">
        <v>42593</v>
      </c>
      <c r="B2791">
        <v>706000</v>
      </c>
      <c r="C2791" t="s">
        <v>2</v>
      </c>
      <c r="D2791" t="s">
        <v>12425</v>
      </c>
      <c r="E2791" t="s">
        <v>10</v>
      </c>
      <c r="F2791">
        <v>3124</v>
      </c>
      <c r="G2791">
        <v>2</v>
      </c>
      <c r="H2791">
        <v>1</v>
      </c>
      <c r="I2791">
        <v>1</v>
      </c>
      <c r="J2791">
        <v>95</v>
      </c>
      <c r="K2791">
        <v>1960</v>
      </c>
      <c r="L2791" t="s">
        <v>2942</v>
      </c>
      <c r="M2791" t="s">
        <v>209</v>
      </c>
      <c r="N2791" t="s">
        <v>101</v>
      </c>
      <c r="O2791" s="6" t="str">
        <f>INDEX(lkp_Region,MATCH(tbl_Sales[[#This Row],[Suburb]],lkp_Suburb,0))</f>
        <v>Southern Metropolitan</v>
      </c>
      <c r="P2791" s="6">
        <f>MONTH(tbl_Sales[[#This Row],[Date]])</f>
        <v>8</v>
      </c>
      <c r="Q2791" s="6">
        <f>YEAR(tbl_Sales[[#This Row],[Date]])</f>
        <v>2016</v>
      </c>
    </row>
    <row r="2792" spans="1:17" x14ac:dyDescent="0.25">
      <c r="A2792" s="1">
        <v>42593</v>
      </c>
      <c r="B2792">
        <v>820000</v>
      </c>
      <c r="C2792" t="s">
        <v>13</v>
      </c>
      <c r="D2792" t="s">
        <v>12427</v>
      </c>
      <c r="E2792" t="s">
        <v>10</v>
      </c>
      <c r="F2792">
        <v>3101</v>
      </c>
      <c r="G2792">
        <v>2</v>
      </c>
      <c r="H2792">
        <v>1</v>
      </c>
      <c r="I2792">
        <v>2</v>
      </c>
      <c r="J2792">
        <v>0</v>
      </c>
      <c r="L2792" t="s">
        <v>2943</v>
      </c>
      <c r="M2792" t="s">
        <v>145</v>
      </c>
      <c r="N2792" t="s">
        <v>101</v>
      </c>
      <c r="O2792" s="6" t="str">
        <f>INDEX(lkp_Region,MATCH(tbl_Sales[[#This Row],[Suburb]],lkp_Suburb,0))</f>
        <v>Southern Metropolitan</v>
      </c>
      <c r="P2792" s="6">
        <f>MONTH(tbl_Sales[[#This Row],[Date]])</f>
        <v>8</v>
      </c>
      <c r="Q2792" s="6">
        <f>YEAR(tbl_Sales[[#This Row],[Date]])</f>
        <v>2016</v>
      </c>
    </row>
    <row r="2793" spans="1:17" x14ac:dyDescent="0.25">
      <c r="A2793" s="1">
        <v>42593</v>
      </c>
      <c r="B2793">
        <v>1430000</v>
      </c>
      <c r="C2793" t="s">
        <v>2</v>
      </c>
      <c r="D2793" t="s">
        <v>12427</v>
      </c>
      <c r="E2793" t="s">
        <v>10</v>
      </c>
      <c r="F2793">
        <v>3146</v>
      </c>
      <c r="G2793">
        <v>3</v>
      </c>
      <c r="H2793">
        <v>3</v>
      </c>
      <c r="I2793">
        <v>2</v>
      </c>
      <c r="J2793">
        <v>385</v>
      </c>
      <c r="L2793" t="s">
        <v>2944</v>
      </c>
      <c r="M2793" t="s">
        <v>102</v>
      </c>
      <c r="N2793" t="s">
        <v>101</v>
      </c>
      <c r="O2793" s="6" t="str">
        <f>INDEX(lkp_Region,MATCH(tbl_Sales[[#This Row],[Suburb]],lkp_Suburb,0))</f>
        <v>Southern Metropolitan</v>
      </c>
      <c r="P2793" s="6">
        <f>MONTH(tbl_Sales[[#This Row],[Date]])</f>
        <v>8</v>
      </c>
      <c r="Q2793" s="6">
        <f>YEAR(tbl_Sales[[#This Row],[Date]])</f>
        <v>2016</v>
      </c>
    </row>
    <row r="2794" spans="1:17" x14ac:dyDescent="0.25">
      <c r="A2794" s="1">
        <v>42593</v>
      </c>
      <c r="B2794">
        <v>1562500</v>
      </c>
      <c r="C2794" t="s">
        <v>2</v>
      </c>
      <c r="D2794" t="s">
        <v>12429</v>
      </c>
      <c r="E2794" t="s">
        <v>5</v>
      </c>
      <c r="F2794">
        <v>3186</v>
      </c>
      <c r="G2794">
        <v>5</v>
      </c>
      <c r="H2794">
        <v>2</v>
      </c>
      <c r="I2794">
        <v>2</v>
      </c>
      <c r="J2794">
        <v>655</v>
      </c>
      <c r="K2794">
        <v>1925</v>
      </c>
      <c r="L2794" t="s">
        <v>2945</v>
      </c>
      <c r="M2794" t="s">
        <v>105</v>
      </c>
      <c r="N2794" t="s">
        <v>107</v>
      </c>
      <c r="O2794" s="6" t="str">
        <f>INDEX(lkp_Region,MATCH(tbl_Sales[[#This Row],[Suburb]],lkp_Suburb,0))</f>
        <v>Southern Metropolitan</v>
      </c>
      <c r="P2794" s="6">
        <f>MONTH(tbl_Sales[[#This Row],[Date]])</f>
        <v>8</v>
      </c>
      <c r="Q2794" s="6">
        <f>YEAR(tbl_Sales[[#This Row],[Date]])</f>
        <v>2016</v>
      </c>
    </row>
    <row r="2795" spans="1:17" x14ac:dyDescent="0.25">
      <c r="A2795" s="1">
        <v>42593</v>
      </c>
      <c r="B2795">
        <v>2640000</v>
      </c>
      <c r="C2795" t="s">
        <v>2</v>
      </c>
      <c r="D2795" t="s">
        <v>12431</v>
      </c>
      <c r="E2795" t="s">
        <v>10</v>
      </c>
      <c r="F2795">
        <v>3186</v>
      </c>
      <c r="G2795">
        <v>4</v>
      </c>
      <c r="H2795">
        <v>2</v>
      </c>
      <c r="I2795">
        <v>2</v>
      </c>
      <c r="J2795">
        <v>848</v>
      </c>
      <c r="K2795">
        <v>1975</v>
      </c>
      <c r="L2795" t="s">
        <v>2946</v>
      </c>
      <c r="M2795" t="s">
        <v>105</v>
      </c>
      <c r="N2795" t="s">
        <v>107</v>
      </c>
      <c r="O2795" s="6" t="str">
        <f>INDEX(lkp_Region,MATCH(tbl_Sales[[#This Row],[Suburb]],lkp_Suburb,0))</f>
        <v>Southern Metropolitan</v>
      </c>
      <c r="P2795" s="6">
        <f>MONTH(tbl_Sales[[#This Row],[Date]])</f>
        <v>8</v>
      </c>
      <c r="Q2795" s="6">
        <f>YEAR(tbl_Sales[[#This Row],[Date]])</f>
        <v>2016</v>
      </c>
    </row>
    <row r="2796" spans="1:17" x14ac:dyDescent="0.25">
      <c r="A2796" s="1">
        <v>42593</v>
      </c>
      <c r="B2796">
        <v>1171000</v>
      </c>
      <c r="C2796" t="s">
        <v>2</v>
      </c>
      <c r="D2796" t="s">
        <v>12430</v>
      </c>
      <c r="E2796" t="s">
        <v>10</v>
      </c>
      <c r="F2796">
        <v>3087</v>
      </c>
      <c r="G2796">
        <v>4</v>
      </c>
      <c r="H2796">
        <v>3</v>
      </c>
      <c r="I2796">
        <v>2</v>
      </c>
      <c r="J2796">
        <v>670</v>
      </c>
      <c r="K2796">
        <v>2010</v>
      </c>
      <c r="L2796" t="s">
        <v>2947</v>
      </c>
      <c r="M2796" t="s">
        <v>349</v>
      </c>
      <c r="N2796" t="s">
        <v>150</v>
      </c>
      <c r="O2796" s="6" t="str">
        <f>INDEX(lkp_Region,MATCH(tbl_Sales[[#This Row],[Suburb]],lkp_Suburb,0))</f>
        <v>Northern Metropolitan</v>
      </c>
      <c r="P2796" s="6">
        <f>MONTH(tbl_Sales[[#This Row],[Date]])</f>
        <v>8</v>
      </c>
      <c r="Q2796" s="6">
        <f>YEAR(tbl_Sales[[#This Row],[Date]])</f>
        <v>2016</v>
      </c>
    </row>
    <row r="2797" spans="1:17" x14ac:dyDescent="0.25">
      <c r="A2797" s="1">
        <v>42594</v>
      </c>
      <c r="B2797">
        <v>795250</v>
      </c>
      <c r="C2797" t="s">
        <v>13</v>
      </c>
      <c r="D2797" t="s">
        <v>12428</v>
      </c>
      <c r="E2797" t="s">
        <v>10</v>
      </c>
      <c r="F2797">
        <v>3121</v>
      </c>
      <c r="G2797">
        <v>2</v>
      </c>
      <c r="H2797">
        <v>1</v>
      </c>
      <c r="I2797">
        <v>2</v>
      </c>
      <c r="J2797">
        <v>0</v>
      </c>
      <c r="K2797">
        <v>1997</v>
      </c>
      <c r="L2797" t="s">
        <v>2948</v>
      </c>
      <c r="M2797" t="s">
        <v>6</v>
      </c>
      <c r="N2797" t="s">
        <v>8</v>
      </c>
      <c r="O2797" s="6" t="str">
        <f>INDEX(lkp_Region,MATCH(tbl_Sales[[#This Row],[Suburb]],lkp_Suburb,0))</f>
        <v>Northern Metropolitan</v>
      </c>
      <c r="P2797" s="6">
        <f>MONTH(tbl_Sales[[#This Row],[Date]])</f>
        <v>8</v>
      </c>
      <c r="Q2797" s="6">
        <f>YEAR(tbl_Sales[[#This Row],[Date]])</f>
        <v>2016</v>
      </c>
    </row>
    <row r="2798" spans="1:17" x14ac:dyDescent="0.25">
      <c r="A2798" s="1">
        <v>42594</v>
      </c>
      <c r="B2798">
        <v>1220000</v>
      </c>
      <c r="C2798" t="s">
        <v>2</v>
      </c>
      <c r="D2798" t="s">
        <v>12429</v>
      </c>
      <c r="E2798" t="s">
        <v>10</v>
      </c>
      <c r="F2798">
        <v>3121</v>
      </c>
      <c r="G2798">
        <v>2</v>
      </c>
      <c r="H2798">
        <v>1</v>
      </c>
      <c r="I2798">
        <v>1</v>
      </c>
      <c r="J2798">
        <v>219</v>
      </c>
      <c r="L2798" t="s">
        <v>2949</v>
      </c>
      <c r="M2798" t="s">
        <v>6</v>
      </c>
      <c r="N2798" t="s">
        <v>8</v>
      </c>
      <c r="O2798" s="6" t="str">
        <f>INDEX(lkp_Region,MATCH(tbl_Sales[[#This Row],[Suburb]],lkp_Suburb,0))</f>
        <v>Northern Metropolitan</v>
      </c>
      <c r="P2798" s="6">
        <f>MONTH(tbl_Sales[[#This Row],[Date]])</f>
        <v>8</v>
      </c>
      <c r="Q2798" s="6">
        <f>YEAR(tbl_Sales[[#This Row],[Date]])</f>
        <v>2016</v>
      </c>
    </row>
    <row r="2799" spans="1:17" x14ac:dyDescent="0.25">
      <c r="A2799" s="1">
        <v>42594</v>
      </c>
      <c r="B2799">
        <v>1320000</v>
      </c>
      <c r="C2799" t="s">
        <v>2</v>
      </c>
      <c r="D2799" t="s">
        <v>12433</v>
      </c>
      <c r="E2799" t="s">
        <v>10</v>
      </c>
      <c r="F2799">
        <v>3121</v>
      </c>
      <c r="G2799">
        <v>3</v>
      </c>
      <c r="H2799">
        <v>2</v>
      </c>
      <c r="I2799">
        <v>2</v>
      </c>
      <c r="J2799">
        <v>171</v>
      </c>
      <c r="K2799">
        <v>1890</v>
      </c>
      <c r="L2799" t="s">
        <v>2950</v>
      </c>
      <c r="M2799" t="s">
        <v>6</v>
      </c>
      <c r="N2799" t="s">
        <v>8</v>
      </c>
      <c r="O2799" s="6" t="str">
        <f>INDEX(lkp_Region,MATCH(tbl_Sales[[#This Row],[Suburb]],lkp_Suburb,0))</f>
        <v>Northern Metropolitan</v>
      </c>
      <c r="P2799" s="6">
        <f>MONTH(tbl_Sales[[#This Row],[Date]])</f>
        <v>8</v>
      </c>
      <c r="Q2799" s="6">
        <f>YEAR(tbl_Sales[[#This Row],[Date]])</f>
        <v>2016</v>
      </c>
    </row>
    <row r="2800" spans="1:17" x14ac:dyDescent="0.25">
      <c r="A2800" s="1">
        <v>42594</v>
      </c>
      <c r="B2800">
        <v>775000</v>
      </c>
      <c r="C2800" t="s">
        <v>13</v>
      </c>
      <c r="D2800" t="s">
        <v>12425</v>
      </c>
      <c r="E2800" t="s">
        <v>10</v>
      </c>
      <c r="F2800">
        <v>3128</v>
      </c>
      <c r="G2800">
        <v>3</v>
      </c>
      <c r="H2800">
        <v>1</v>
      </c>
      <c r="I2800">
        <v>1</v>
      </c>
      <c r="J2800">
        <v>211</v>
      </c>
      <c r="K2800">
        <v>1980</v>
      </c>
      <c r="L2800" t="s">
        <v>2951</v>
      </c>
      <c r="M2800" t="s">
        <v>151</v>
      </c>
      <c r="N2800" t="s">
        <v>14</v>
      </c>
      <c r="O2800" s="6" t="str">
        <f>INDEX(lkp_Region,MATCH(tbl_Sales[[#This Row],[Suburb]],lkp_Suburb,0))</f>
        <v>Eastern Metropolitan</v>
      </c>
      <c r="P2800" s="6">
        <f>MONTH(tbl_Sales[[#This Row],[Date]])</f>
        <v>8</v>
      </c>
      <c r="Q2800" s="6">
        <f>YEAR(tbl_Sales[[#This Row],[Date]])</f>
        <v>2016</v>
      </c>
    </row>
    <row r="2801" spans="1:17" x14ac:dyDescent="0.25">
      <c r="A2801" s="1">
        <v>42594</v>
      </c>
      <c r="B2801">
        <v>1090000</v>
      </c>
      <c r="C2801" t="s">
        <v>2</v>
      </c>
      <c r="D2801" t="s">
        <v>12428</v>
      </c>
      <c r="E2801" t="s">
        <v>5</v>
      </c>
      <c r="F2801">
        <v>3181</v>
      </c>
      <c r="G2801">
        <v>2</v>
      </c>
      <c r="H2801">
        <v>1</v>
      </c>
      <c r="I2801">
        <v>1</v>
      </c>
      <c r="J2801">
        <v>158</v>
      </c>
      <c r="L2801" t="s">
        <v>2952</v>
      </c>
      <c r="M2801" t="s">
        <v>302</v>
      </c>
      <c r="N2801" t="s">
        <v>76</v>
      </c>
      <c r="O2801" s="6" t="str">
        <f>INDEX(lkp_Region,MATCH(tbl_Sales[[#This Row],[Suburb]],lkp_Suburb,0))</f>
        <v>Southern Metropolitan</v>
      </c>
      <c r="P2801" s="6">
        <f>MONTH(tbl_Sales[[#This Row],[Date]])</f>
        <v>8</v>
      </c>
      <c r="Q2801" s="6">
        <f>YEAR(tbl_Sales[[#This Row],[Date]])</f>
        <v>2016</v>
      </c>
    </row>
    <row r="2802" spans="1:17" x14ac:dyDescent="0.25">
      <c r="A2802" s="1">
        <v>42594</v>
      </c>
      <c r="B2802">
        <v>1122000</v>
      </c>
      <c r="C2802" t="s">
        <v>13</v>
      </c>
      <c r="D2802" t="s">
        <v>12427</v>
      </c>
      <c r="E2802" t="s">
        <v>5</v>
      </c>
      <c r="F2802">
        <v>3184</v>
      </c>
      <c r="G2802">
        <v>2</v>
      </c>
      <c r="H2802">
        <v>2</v>
      </c>
      <c r="I2802">
        <v>1</v>
      </c>
      <c r="J2802">
        <v>0</v>
      </c>
      <c r="K2802">
        <v>1923</v>
      </c>
      <c r="L2802" t="s">
        <v>2953</v>
      </c>
      <c r="M2802" t="s">
        <v>58</v>
      </c>
      <c r="N2802" t="s">
        <v>26</v>
      </c>
      <c r="O2802" s="6" t="str">
        <f>INDEX(lkp_Region,MATCH(tbl_Sales[[#This Row],[Suburb]],lkp_Suburb,0))</f>
        <v>Southern Metropolitan</v>
      </c>
      <c r="P2802" s="6">
        <f>MONTH(tbl_Sales[[#This Row],[Date]])</f>
        <v>8</v>
      </c>
      <c r="Q2802" s="6">
        <f>YEAR(tbl_Sales[[#This Row],[Date]])</f>
        <v>2016</v>
      </c>
    </row>
    <row r="2803" spans="1:17" x14ac:dyDescent="0.25">
      <c r="A2803" s="1">
        <v>42594</v>
      </c>
      <c r="B2803">
        <v>735000</v>
      </c>
      <c r="C2803" t="s">
        <v>51</v>
      </c>
      <c r="D2803" t="s">
        <v>12429</v>
      </c>
      <c r="E2803" t="s">
        <v>10</v>
      </c>
      <c r="F2803">
        <v>3055</v>
      </c>
      <c r="G2803">
        <v>2</v>
      </c>
      <c r="H2803">
        <v>1</v>
      </c>
      <c r="I2803">
        <v>2</v>
      </c>
      <c r="J2803">
        <v>120</v>
      </c>
      <c r="K2803">
        <v>2004</v>
      </c>
      <c r="L2803" t="s">
        <v>2954</v>
      </c>
      <c r="M2803" t="s">
        <v>80</v>
      </c>
      <c r="N2803" t="s">
        <v>18</v>
      </c>
      <c r="O2803" s="6" t="str">
        <f>INDEX(lkp_Region,MATCH(tbl_Sales[[#This Row],[Suburb]],lkp_Suburb,0))</f>
        <v>Northern Metropolitan</v>
      </c>
      <c r="P2803" s="6">
        <f>MONTH(tbl_Sales[[#This Row],[Date]])</f>
        <v>8</v>
      </c>
      <c r="Q2803" s="6">
        <f>YEAR(tbl_Sales[[#This Row],[Date]])</f>
        <v>2016</v>
      </c>
    </row>
    <row r="2804" spans="1:17" x14ac:dyDescent="0.25">
      <c r="A2804" s="1">
        <v>42594</v>
      </c>
      <c r="B2804">
        <v>880000</v>
      </c>
      <c r="C2804" t="s">
        <v>2</v>
      </c>
      <c r="D2804" t="s">
        <v>12427</v>
      </c>
      <c r="E2804" t="s">
        <v>10</v>
      </c>
      <c r="F2804">
        <v>3056</v>
      </c>
      <c r="G2804">
        <v>3</v>
      </c>
      <c r="H2804">
        <v>1</v>
      </c>
      <c r="I2804">
        <v>1</v>
      </c>
      <c r="J2804">
        <v>264</v>
      </c>
      <c r="K2804">
        <v>1915</v>
      </c>
      <c r="L2804" t="s">
        <v>2955</v>
      </c>
      <c r="M2804" t="s">
        <v>117</v>
      </c>
      <c r="N2804" t="s">
        <v>18</v>
      </c>
      <c r="O2804" s="6" t="str">
        <f>INDEX(lkp_Region,MATCH(tbl_Sales[[#This Row],[Suburb]],lkp_Suburb,0))</f>
        <v>Northern Metropolitan</v>
      </c>
      <c r="P2804" s="6">
        <f>MONTH(tbl_Sales[[#This Row],[Date]])</f>
        <v>8</v>
      </c>
      <c r="Q2804" s="6">
        <f>YEAR(tbl_Sales[[#This Row],[Date]])</f>
        <v>2016</v>
      </c>
    </row>
    <row r="2805" spans="1:17" x14ac:dyDescent="0.25">
      <c r="A2805" s="1">
        <v>42594</v>
      </c>
      <c r="B2805">
        <v>1350000</v>
      </c>
      <c r="C2805" t="s">
        <v>2</v>
      </c>
      <c r="D2805" t="s">
        <v>12428</v>
      </c>
      <c r="E2805" t="s">
        <v>5</v>
      </c>
      <c r="F2805">
        <v>3039</v>
      </c>
      <c r="G2805">
        <v>4</v>
      </c>
      <c r="H2805">
        <v>2</v>
      </c>
      <c r="I2805">
        <v>2</v>
      </c>
      <c r="J2805">
        <v>447</v>
      </c>
      <c r="K2805">
        <v>1880</v>
      </c>
      <c r="L2805" t="s">
        <v>2956</v>
      </c>
      <c r="M2805" t="s">
        <v>242</v>
      </c>
      <c r="N2805" t="s">
        <v>49</v>
      </c>
      <c r="O2805" s="6" t="str">
        <f>INDEX(lkp_Region,MATCH(tbl_Sales[[#This Row],[Suburb]],lkp_Suburb,0))</f>
        <v>Western Metropolitan</v>
      </c>
      <c r="P2805" s="6">
        <f>MONTH(tbl_Sales[[#This Row],[Date]])</f>
        <v>8</v>
      </c>
      <c r="Q2805" s="6">
        <f>YEAR(tbl_Sales[[#This Row],[Date]])</f>
        <v>2016</v>
      </c>
    </row>
    <row r="2806" spans="1:17" x14ac:dyDescent="0.25">
      <c r="A2806" s="1">
        <v>42594</v>
      </c>
      <c r="B2806">
        <v>1405000</v>
      </c>
      <c r="C2806" t="s">
        <v>2</v>
      </c>
      <c r="D2806" t="s">
        <v>12429</v>
      </c>
      <c r="E2806" t="s">
        <v>5</v>
      </c>
      <c r="F2806">
        <v>3207</v>
      </c>
      <c r="G2806">
        <v>3</v>
      </c>
      <c r="H2806">
        <v>2</v>
      </c>
      <c r="I2806">
        <v>1</v>
      </c>
      <c r="J2806">
        <v>158</v>
      </c>
      <c r="L2806" t="s">
        <v>2957</v>
      </c>
      <c r="M2806" t="s">
        <v>24</v>
      </c>
      <c r="N2806" t="s">
        <v>88</v>
      </c>
      <c r="O2806" s="6" t="str">
        <f>INDEX(lkp_Region,MATCH(tbl_Sales[[#This Row],[Suburb]],lkp_Suburb,0))</f>
        <v>Southern Metropolitan</v>
      </c>
      <c r="P2806" s="6">
        <f>MONTH(tbl_Sales[[#This Row],[Date]])</f>
        <v>8</v>
      </c>
      <c r="Q2806" s="6">
        <f>YEAR(tbl_Sales[[#This Row],[Date]])</f>
        <v>2016</v>
      </c>
    </row>
    <row r="2807" spans="1:17" x14ac:dyDescent="0.25">
      <c r="A2807" s="1">
        <v>42594</v>
      </c>
      <c r="B2807">
        <v>685000</v>
      </c>
      <c r="C2807" t="s">
        <v>2</v>
      </c>
      <c r="D2807" t="s">
        <v>12429</v>
      </c>
      <c r="E2807" t="s">
        <v>5</v>
      </c>
      <c r="F2807">
        <v>3012</v>
      </c>
      <c r="G2807">
        <v>2</v>
      </c>
      <c r="H2807">
        <v>1</v>
      </c>
      <c r="I2807">
        <v>1</v>
      </c>
      <c r="J2807">
        <v>220</v>
      </c>
      <c r="K2807">
        <v>1890</v>
      </c>
      <c r="L2807" t="s">
        <v>2958</v>
      </c>
      <c r="M2807" t="s">
        <v>336</v>
      </c>
      <c r="N2807" t="s">
        <v>21</v>
      </c>
      <c r="O2807" s="6" t="str">
        <f>INDEX(lkp_Region,MATCH(tbl_Sales[[#This Row],[Suburb]],lkp_Suburb,0))</f>
        <v>Western Metropolitan</v>
      </c>
      <c r="P2807" s="6">
        <f>MONTH(tbl_Sales[[#This Row],[Date]])</f>
        <v>8</v>
      </c>
      <c r="Q2807" s="6">
        <f>YEAR(tbl_Sales[[#This Row],[Date]])</f>
        <v>2016</v>
      </c>
    </row>
    <row r="2808" spans="1:17" x14ac:dyDescent="0.25">
      <c r="A2808" s="1">
        <v>42594</v>
      </c>
      <c r="B2808">
        <v>770000</v>
      </c>
      <c r="C2808" t="s">
        <v>2</v>
      </c>
      <c r="D2808" t="s">
        <v>12431</v>
      </c>
      <c r="E2808" t="s">
        <v>5</v>
      </c>
      <c r="F2808">
        <v>3032</v>
      </c>
      <c r="G2808">
        <v>4</v>
      </c>
      <c r="H2808">
        <v>2</v>
      </c>
      <c r="I2808">
        <v>2</v>
      </c>
      <c r="J2808">
        <v>215</v>
      </c>
      <c r="K2808">
        <v>2000</v>
      </c>
      <c r="L2808" t="s">
        <v>2959</v>
      </c>
      <c r="M2808" t="s">
        <v>21</v>
      </c>
      <c r="N2808" t="s">
        <v>21</v>
      </c>
      <c r="O2808" s="6" t="str">
        <f>INDEX(lkp_Region,MATCH(tbl_Sales[[#This Row],[Suburb]],lkp_Suburb,0))</f>
        <v>Western Metropolitan</v>
      </c>
      <c r="P2808" s="6">
        <f>MONTH(tbl_Sales[[#This Row],[Date]])</f>
        <v>8</v>
      </c>
      <c r="Q2808" s="6">
        <f>YEAR(tbl_Sales[[#This Row],[Date]])</f>
        <v>2016</v>
      </c>
    </row>
    <row r="2809" spans="1:17" x14ac:dyDescent="0.25">
      <c r="A2809" s="1">
        <v>42594</v>
      </c>
      <c r="B2809">
        <v>826000</v>
      </c>
      <c r="C2809" t="s">
        <v>2</v>
      </c>
      <c r="D2809" t="s">
        <v>12428</v>
      </c>
      <c r="E2809" t="s">
        <v>10</v>
      </c>
      <c r="F2809">
        <v>3108</v>
      </c>
      <c r="G2809">
        <v>3</v>
      </c>
      <c r="H2809">
        <v>1</v>
      </c>
      <c r="I2809">
        <v>4</v>
      </c>
      <c r="J2809">
        <v>192</v>
      </c>
      <c r="L2809" t="s">
        <v>2960</v>
      </c>
      <c r="M2809" t="s">
        <v>126</v>
      </c>
      <c r="N2809" t="s">
        <v>128</v>
      </c>
      <c r="O2809" s="6" t="str">
        <f>INDEX(lkp_Region,MATCH(tbl_Sales[[#This Row],[Suburb]],lkp_Suburb,0))</f>
        <v>Eastern Metropolitan</v>
      </c>
      <c r="P2809" s="6">
        <f>MONTH(tbl_Sales[[#This Row],[Date]])</f>
        <v>8</v>
      </c>
      <c r="Q2809" s="6">
        <f>YEAR(tbl_Sales[[#This Row],[Date]])</f>
        <v>2016</v>
      </c>
    </row>
    <row r="2810" spans="1:17" x14ac:dyDescent="0.25">
      <c r="A2810" s="1">
        <v>42594</v>
      </c>
      <c r="B2810">
        <v>1150000</v>
      </c>
      <c r="C2810" t="s">
        <v>2</v>
      </c>
      <c r="D2810" t="s">
        <v>12427</v>
      </c>
      <c r="E2810" t="s">
        <v>10</v>
      </c>
      <c r="F2810">
        <v>3107</v>
      </c>
      <c r="G2810">
        <v>3</v>
      </c>
      <c r="H2810">
        <v>2</v>
      </c>
      <c r="I2810">
        <v>2</v>
      </c>
      <c r="J2810">
        <v>649</v>
      </c>
      <c r="L2810" t="s">
        <v>2961</v>
      </c>
      <c r="M2810" t="s">
        <v>586</v>
      </c>
      <c r="N2810" t="s">
        <v>128</v>
      </c>
      <c r="O2810" s="6" t="str">
        <f>INDEX(lkp_Region,MATCH(tbl_Sales[[#This Row],[Suburb]],lkp_Suburb,0))</f>
        <v>Eastern Metropolitan</v>
      </c>
      <c r="P2810" s="6">
        <f>MONTH(tbl_Sales[[#This Row],[Date]])</f>
        <v>8</v>
      </c>
      <c r="Q2810" s="6">
        <f>YEAR(tbl_Sales[[#This Row],[Date]])</f>
        <v>2016</v>
      </c>
    </row>
    <row r="2811" spans="1:17" x14ac:dyDescent="0.25">
      <c r="A2811" s="1">
        <v>42594</v>
      </c>
      <c r="B2811">
        <v>1358500</v>
      </c>
      <c r="C2811" t="s">
        <v>2</v>
      </c>
      <c r="D2811" t="s">
        <v>12423</v>
      </c>
      <c r="E2811" t="s">
        <v>10</v>
      </c>
      <c r="F2811">
        <v>3107</v>
      </c>
      <c r="G2811">
        <v>4</v>
      </c>
      <c r="H2811">
        <v>2</v>
      </c>
      <c r="I2811">
        <v>2</v>
      </c>
      <c r="J2811">
        <v>742</v>
      </c>
      <c r="L2811" t="s">
        <v>2962</v>
      </c>
      <c r="M2811" t="s">
        <v>586</v>
      </c>
      <c r="N2811" t="s">
        <v>128</v>
      </c>
      <c r="O2811" s="6" t="str">
        <f>INDEX(lkp_Region,MATCH(tbl_Sales[[#This Row],[Suburb]],lkp_Suburb,0))</f>
        <v>Eastern Metropolitan</v>
      </c>
      <c r="P2811" s="6">
        <f>MONTH(tbl_Sales[[#This Row],[Date]])</f>
        <v>8</v>
      </c>
      <c r="Q2811" s="6">
        <f>YEAR(tbl_Sales[[#This Row],[Date]])</f>
        <v>2016</v>
      </c>
    </row>
    <row r="2812" spans="1:17" x14ac:dyDescent="0.25">
      <c r="A2812" s="1">
        <v>42594</v>
      </c>
      <c r="B2812">
        <v>630000</v>
      </c>
      <c r="C2812" t="s">
        <v>13</v>
      </c>
      <c r="D2812" t="s">
        <v>12423</v>
      </c>
      <c r="E2812" t="s">
        <v>10</v>
      </c>
      <c r="F2812">
        <v>3018</v>
      </c>
      <c r="G2812">
        <v>3</v>
      </c>
      <c r="H2812">
        <v>1</v>
      </c>
      <c r="I2812">
        <v>2</v>
      </c>
      <c r="J2812">
        <v>311</v>
      </c>
      <c r="K2812">
        <v>1955</v>
      </c>
      <c r="L2812" t="s">
        <v>2963</v>
      </c>
      <c r="M2812" t="s">
        <v>67</v>
      </c>
      <c r="N2812" t="s">
        <v>69</v>
      </c>
      <c r="O2812" s="6" t="str">
        <f>INDEX(lkp_Region,MATCH(tbl_Sales[[#This Row],[Suburb]],lkp_Suburb,0))</f>
        <v>Western Metropolitan</v>
      </c>
      <c r="P2812" s="6">
        <f>MONTH(tbl_Sales[[#This Row],[Date]])</f>
        <v>8</v>
      </c>
      <c r="Q2812" s="6">
        <f>YEAR(tbl_Sales[[#This Row],[Date]])</f>
        <v>2016</v>
      </c>
    </row>
    <row r="2813" spans="1:17" x14ac:dyDescent="0.25">
      <c r="A2813" s="1">
        <v>42594</v>
      </c>
      <c r="B2813">
        <v>655800</v>
      </c>
      <c r="C2813" t="s">
        <v>2</v>
      </c>
      <c r="D2813" t="s">
        <v>12430</v>
      </c>
      <c r="E2813" t="s">
        <v>10</v>
      </c>
      <c r="F2813">
        <v>3015</v>
      </c>
      <c r="G2813">
        <v>3</v>
      </c>
      <c r="H2813">
        <v>2</v>
      </c>
      <c r="I2813">
        <v>1</v>
      </c>
      <c r="J2813">
        <v>178</v>
      </c>
      <c r="K2813">
        <v>2009</v>
      </c>
      <c r="L2813" t="s">
        <v>2964</v>
      </c>
      <c r="M2813" t="s">
        <v>133</v>
      </c>
      <c r="N2813" t="s">
        <v>69</v>
      </c>
      <c r="O2813" s="6" t="str">
        <f>INDEX(lkp_Region,MATCH(tbl_Sales[[#This Row],[Suburb]],lkp_Suburb,0))</f>
        <v>Western Metropolitan</v>
      </c>
      <c r="P2813" s="6">
        <f>MONTH(tbl_Sales[[#This Row],[Date]])</f>
        <v>8</v>
      </c>
      <c r="Q2813" s="6">
        <f>YEAR(tbl_Sales[[#This Row],[Date]])</f>
        <v>2016</v>
      </c>
    </row>
    <row r="2814" spans="1:17" x14ac:dyDescent="0.25">
      <c r="A2814" s="1">
        <v>42594</v>
      </c>
      <c r="B2814">
        <v>405000</v>
      </c>
      <c r="C2814" t="s">
        <v>13</v>
      </c>
      <c r="D2814" t="s">
        <v>12425</v>
      </c>
      <c r="E2814" t="s">
        <v>10</v>
      </c>
      <c r="F2814">
        <v>3204</v>
      </c>
      <c r="G2814">
        <v>2</v>
      </c>
      <c r="H2814">
        <v>1</v>
      </c>
      <c r="I2814">
        <v>1</v>
      </c>
      <c r="J2814">
        <v>0</v>
      </c>
      <c r="K2814">
        <v>1968</v>
      </c>
      <c r="L2814" t="s">
        <v>2965</v>
      </c>
      <c r="M2814" t="s">
        <v>55</v>
      </c>
      <c r="N2814" t="s">
        <v>57</v>
      </c>
      <c r="O2814" s="6" t="str">
        <f>INDEX(lkp_Region,MATCH(tbl_Sales[[#This Row],[Suburb]],lkp_Suburb,0))</f>
        <v>Southern Metropolitan</v>
      </c>
      <c r="P2814" s="6">
        <f>MONTH(tbl_Sales[[#This Row],[Date]])</f>
        <v>8</v>
      </c>
      <c r="Q2814" s="6">
        <f>YEAR(tbl_Sales[[#This Row],[Date]])</f>
        <v>2016</v>
      </c>
    </row>
    <row r="2815" spans="1:17" x14ac:dyDescent="0.25">
      <c r="A2815" s="1">
        <v>42594</v>
      </c>
      <c r="B2815">
        <v>1115000</v>
      </c>
      <c r="C2815" t="s">
        <v>2</v>
      </c>
      <c r="D2815" t="s">
        <v>12425</v>
      </c>
      <c r="E2815" t="s">
        <v>10</v>
      </c>
      <c r="F2815">
        <v>3162</v>
      </c>
      <c r="G2815">
        <v>2</v>
      </c>
      <c r="H2815">
        <v>1</v>
      </c>
      <c r="I2815">
        <v>1</v>
      </c>
      <c r="J2815">
        <v>402</v>
      </c>
      <c r="L2815" t="s">
        <v>2966</v>
      </c>
      <c r="M2815" t="s">
        <v>569</v>
      </c>
      <c r="N2815" t="s">
        <v>57</v>
      </c>
      <c r="O2815" s="6" t="str">
        <f>INDEX(lkp_Region,MATCH(tbl_Sales[[#This Row],[Suburb]],lkp_Suburb,0))</f>
        <v>Southern Metropolitan</v>
      </c>
      <c r="P2815" s="6">
        <f>MONTH(tbl_Sales[[#This Row],[Date]])</f>
        <v>8</v>
      </c>
      <c r="Q2815" s="6">
        <f>YEAR(tbl_Sales[[#This Row],[Date]])</f>
        <v>2016</v>
      </c>
    </row>
    <row r="2816" spans="1:17" x14ac:dyDescent="0.25">
      <c r="A2816" s="1">
        <v>42594</v>
      </c>
      <c r="B2816">
        <v>1064000</v>
      </c>
      <c r="C2816" t="s">
        <v>2</v>
      </c>
      <c r="D2816" t="s">
        <v>12429</v>
      </c>
      <c r="E2816" t="s">
        <v>10</v>
      </c>
      <c r="F2816">
        <v>3078</v>
      </c>
      <c r="G2816">
        <v>3</v>
      </c>
      <c r="H2816">
        <v>1</v>
      </c>
      <c r="I2816">
        <v>1</v>
      </c>
      <c r="J2816">
        <v>235</v>
      </c>
      <c r="K2816">
        <v>1900</v>
      </c>
      <c r="L2816" t="s">
        <v>2967</v>
      </c>
      <c r="M2816" t="s">
        <v>533</v>
      </c>
      <c r="N2816" t="s">
        <v>62</v>
      </c>
      <c r="O2816" s="6" t="str">
        <f>INDEX(lkp_Region,MATCH(tbl_Sales[[#This Row],[Suburb]],lkp_Suburb,0))</f>
        <v>Northern Metropolitan</v>
      </c>
      <c r="P2816" s="6">
        <f>MONTH(tbl_Sales[[#This Row],[Date]])</f>
        <v>8</v>
      </c>
      <c r="Q2816" s="6">
        <f>YEAR(tbl_Sales[[#This Row],[Date]])</f>
        <v>2016</v>
      </c>
    </row>
    <row r="2817" spans="1:17" x14ac:dyDescent="0.25">
      <c r="A2817" s="1">
        <v>42594</v>
      </c>
      <c r="B2817">
        <v>1255000</v>
      </c>
      <c r="C2817" t="s">
        <v>2</v>
      </c>
      <c r="D2817" t="s">
        <v>12427</v>
      </c>
      <c r="E2817" t="s">
        <v>10</v>
      </c>
      <c r="F2817">
        <v>3070</v>
      </c>
      <c r="G2817">
        <v>3</v>
      </c>
      <c r="H2817">
        <v>2</v>
      </c>
      <c r="I2817">
        <v>1</v>
      </c>
      <c r="J2817">
        <v>259</v>
      </c>
      <c r="K2817">
        <v>1910</v>
      </c>
      <c r="L2817" t="s">
        <v>2968</v>
      </c>
      <c r="M2817" t="s">
        <v>271</v>
      </c>
      <c r="N2817" t="s">
        <v>62</v>
      </c>
      <c r="O2817" s="6" t="str">
        <f>INDEX(lkp_Region,MATCH(tbl_Sales[[#This Row],[Suburb]],lkp_Suburb,0))</f>
        <v>Northern Metropolitan</v>
      </c>
      <c r="P2817" s="6">
        <f>MONTH(tbl_Sales[[#This Row],[Date]])</f>
        <v>8</v>
      </c>
      <c r="Q2817" s="6">
        <f>YEAR(tbl_Sales[[#This Row],[Date]])</f>
        <v>2016</v>
      </c>
    </row>
    <row r="2818" spans="1:17" x14ac:dyDescent="0.25">
      <c r="A2818" s="1">
        <v>42594</v>
      </c>
      <c r="B2818">
        <v>319000</v>
      </c>
      <c r="C2818" t="s">
        <v>51</v>
      </c>
      <c r="D2818" t="s">
        <v>12423</v>
      </c>
      <c r="E2818" t="s">
        <v>5</v>
      </c>
      <c r="F2818">
        <v>3020</v>
      </c>
      <c r="G2818">
        <v>2</v>
      </c>
      <c r="H2818">
        <v>1</v>
      </c>
      <c r="I2818">
        <v>1</v>
      </c>
      <c r="J2818">
        <v>0</v>
      </c>
      <c r="K2818">
        <v>1970</v>
      </c>
      <c r="L2818" t="s">
        <v>2969</v>
      </c>
      <c r="M2818" t="s">
        <v>0</v>
      </c>
      <c r="N2818" t="s">
        <v>3</v>
      </c>
      <c r="O2818" s="6" t="str">
        <f>INDEX(lkp_Region,MATCH(tbl_Sales[[#This Row],[Suburb]],lkp_Suburb,0))</f>
        <v>Western Metropolitan</v>
      </c>
      <c r="P2818" s="6">
        <f>MONTH(tbl_Sales[[#This Row],[Date]])</f>
        <v>8</v>
      </c>
      <c r="Q2818" s="6">
        <f>YEAR(tbl_Sales[[#This Row],[Date]])</f>
        <v>2016</v>
      </c>
    </row>
    <row r="2819" spans="1:17" x14ac:dyDescent="0.25">
      <c r="A2819" s="1">
        <v>42594</v>
      </c>
      <c r="B2819">
        <v>575000</v>
      </c>
      <c r="C2819" t="s">
        <v>2</v>
      </c>
      <c r="D2819" t="s">
        <v>12432</v>
      </c>
      <c r="E2819" t="s">
        <v>10</v>
      </c>
      <c r="F2819">
        <v>3020</v>
      </c>
      <c r="G2819">
        <v>3</v>
      </c>
      <c r="H2819">
        <v>1</v>
      </c>
      <c r="I2819">
        <v>2</v>
      </c>
      <c r="J2819">
        <v>686</v>
      </c>
      <c r="L2819" t="s">
        <v>2970</v>
      </c>
      <c r="M2819" t="s">
        <v>141</v>
      </c>
      <c r="N2819" t="s">
        <v>3</v>
      </c>
      <c r="O2819" s="6" t="str">
        <f>INDEX(lkp_Region,MATCH(tbl_Sales[[#This Row],[Suburb]],lkp_Suburb,0))</f>
        <v>Western Metropolitan</v>
      </c>
      <c r="P2819" s="6">
        <f>MONTH(tbl_Sales[[#This Row],[Date]])</f>
        <v>8</v>
      </c>
      <c r="Q2819" s="6">
        <f>YEAR(tbl_Sales[[#This Row],[Date]])</f>
        <v>2016</v>
      </c>
    </row>
    <row r="2820" spans="1:17" x14ac:dyDescent="0.25">
      <c r="A2820" s="1">
        <v>42594</v>
      </c>
      <c r="B2820">
        <v>650000</v>
      </c>
      <c r="C2820" t="s">
        <v>13</v>
      </c>
      <c r="D2820" t="s">
        <v>12429</v>
      </c>
      <c r="E2820" t="s">
        <v>10</v>
      </c>
      <c r="F2820">
        <v>3103</v>
      </c>
      <c r="G2820">
        <v>2</v>
      </c>
      <c r="H2820">
        <v>1</v>
      </c>
      <c r="I2820">
        <v>1</v>
      </c>
      <c r="J2820">
        <v>0</v>
      </c>
      <c r="K2820">
        <v>1960</v>
      </c>
      <c r="L2820" t="s">
        <v>2971</v>
      </c>
      <c r="M2820" t="s">
        <v>274</v>
      </c>
      <c r="N2820" t="s">
        <v>101</v>
      </c>
      <c r="O2820" s="6" t="str">
        <f>INDEX(lkp_Region,MATCH(tbl_Sales[[#This Row],[Suburb]],lkp_Suburb,0))</f>
        <v>Southern Metropolitan</v>
      </c>
      <c r="P2820" s="6">
        <f>MONTH(tbl_Sales[[#This Row],[Date]])</f>
        <v>8</v>
      </c>
      <c r="Q2820" s="6">
        <f>YEAR(tbl_Sales[[#This Row],[Date]])</f>
        <v>2016</v>
      </c>
    </row>
    <row r="2821" spans="1:17" x14ac:dyDescent="0.25">
      <c r="A2821" s="1">
        <v>42594</v>
      </c>
      <c r="B2821">
        <v>1410000</v>
      </c>
      <c r="C2821" t="s">
        <v>2</v>
      </c>
      <c r="D2821" t="s">
        <v>12425</v>
      </c>
      <c r="E2821" t="s">
        <v>5</v>
      </c>
      <c r="F2821">
        <v>3101</v>
      </c>
      <c r="G2821">
        <v>3</v>
      </c>
      <c r="H2821">
        <v>1</v>
      </c>
      <c r="I2821">
        <v>1</v>
      </c>
      <c r="J2821">
        <v>519</v>
      </c>
      <c r="L2821" t="s">
        <v>2972</v>
      </c>
      <c r="M2821" t="s">
        <v>145</v>
      </c>
      <c r="N2821" t="s">
        <v>101</v>
      </c>
      <c r="O2821" s="6" t="str">
        <f>INDEX(lkp_Region,MATCH(tbl_Sales[[#This Row],[Suburb]],lkp_Suburb,0))</f>
        <v>Southern Metropolitan</v>
      </c>
      <c r="P2821" s="6">
        <f>MONTH(tbl_Sales[[#This Row],[Date]])</f>
        <v>8</v>
      </c>
      <c r="Q2821" s="6">
        <f>YEAR(tbl_Sales[[#This Row],[Date]])</f>
        <v>2016</v>
      </c>
    </row>
    <row r="2822" spans="1:17" x14ac:dyDescent="0.25">
      <c r="A2822" s="1">
        <v>42594</v>
      </c>
      <c r="B2822">
        <v>1723000</v>
      </c>
      <c r="C2822" t="s">
        <v>2</v>
      </c>
      <c r="D2822" t="s">
        <v>12429</v>
      </c>
      <c r="E2822" t="s">
        <v>10</v>
      </c>
      <c r="F2822">
        <v>3146</v>
      </c>
      <c r="G2822">
        <v>2</v>
      </c>
      <c r="H2822">
        <v>1</v>
      </c>
      <c r="I2822">
        <v>1</v>
      </c>
      <c r="J2822">
        <v>553</v>
      </c>
      <c r="L2822" t="s">
        <v>2973</v>
      </c>
      <c r="M2822" t="s">
        <v>102</v>
      </c>
      <c r="N2822" t="s">
        <v>101</v>
      </c>
      <c r="O2822" s="6" t="str">
        <f>INDEX(lkp_Region,MATCH(tbl_Sales[[#This Row],[Suburb]],lkp_Suburb,0))</f>
        <v>Southern Metropolitan</v>
      </c>
      <c r="P2822" s="6">
        <f>MONTH(tbl_Sales[[#This Row],[Date]])</f>
        <v>8</v>
      </c>
      <c r="Q2822" s="6">
        <f>YEAR(tbl_Sales[[#This Row],[Date]])</f>
        <v>2016</v>
      </c>
    </row>
    <row r="2823" spans="1:17" x14ac:dyDescent="0.25">
      <c r="A2823" s="1">
        <v>42594</v>
      </c>
      <c r="B2823">
        <v>1850000</v>
      </c>
      <c r="C2823" t="s">
        <v>2</v>
      </c>
      <c r="D2823" t="s">
        <v>12425</v>
      </c>
      <c r="E2823" t="s">
        <v>5</v>
      </c>
      <c r="F2823">
        <v>3103</v>
      </c>
      <c r="G2823">
        <v>2</v>
      </c>
      <c r="H2823">
        <v>1</v>
      </c>
      <c r="I2823">
        <v>1</v>
      </c>
      <c r="J2823">
        <v>1015</v>
      </c>
      <c r="K2823">
        <v>1930</v>
      </c>
      <c r="L2823" t="s">
        <v>2974</v>
      </c>
      <c r="M2823" t="s">
        <v>274</v>
      </c>
      <c r="N2823" t="s">
        <v>101</v>
      </c>
      <c r="O2823" s="6" t="str">
        <f>INDEX(lkp_Region,MATCH(tbl_Sales[[#This Row],[Suburb]],lkp_Suburb,0))</f>
        <v>Southern Metropolitan</v>
      </c>
      <c r="P2823" s="6">
        <f>MONTH(tbl_Sales[[#This Row],[Date]])</f>
        <v>8</v>
      </c>
      <c r="Q2823" s="6">
        <f>YEAR(tbl_Sales[[#This Row],[Date]])</f>
        <v>2016</v>
      </c>
    </row>
    <row r="2824" spans="1:17" x14ac:dyDescent="0.25">
      <c r="A2824" s="1">
        <v>42594</v>
      </c>
      <c r="B2824">
        <v>1903000</v>
      </c>
      <c r="C2824" t="s">
        <v>2</v>
      </c>
      <c r="D2824" t="s">
        <v>12423</v>
      </c>
      <c r="E2824" t="s">
        <v>10</v>
      </c>
      <c r="F2824">
        <v>3104</v>
      </c>
      <c r="G2824">
        <v>3</v>
      </c>
      <c r="H2824">
        <v>1</v>
      </c>
      <c r="I2824">
        <v>2</v>
      </c>
      <c r="J2824">
        <v>713</v>
      </c>
      <c r="K2824">
        <v>1950</v>
      </c>
      <c r="L2824" t="s">
        <v>2975</v>
      </c>
      <c r="M2824" t="s">
        <v>99</v>
      </c>
      <c r="N2824" t="s">
        <v>101</v>
      </c>
      <c r="O2824" s="6" t="str">
        <f>INDEX(lkp_Region,MATCH(tbl_Sales[[#This Row],[Suburb]],lkp_Suburb,0))</f>
        <v>Southern Metropolitan</v>
      </c>
      <c r="P2824" s="6">
        <f>MONTH(tbl_Sales[[#This Row],[Date]])</f>
        <v>8</v>
      </c>
      <c r="Q2824" s="6">
        <f>YEAR(tbl_Sales[[#This Row],[Date]])</f>
        <v>2016</v>
      </c>
    </row>
    <row r="2825" spans="1:17" x14ac:dyDescent="0.25">
      <c r="A2825" s="1">
        <v>42594</v>
      </c>
      <c r="B2825">
        <v>1400000</v>
      </c>
      <c r="C2825" t="s">
        <v>51</v>
      </c>
      <c r="D2825" t="s">
        <v>12433</v>
      </c>
      <c r="E2825" t="s">
        <v>10</v>
      </c>
      <c r="F2825">
        <v>3186</v>
      </c>
      <c r="G2825">
        <v>2</v>
      </c>
      <c r="H2825">
        <v>2</v>
      </c>
      <c r="I2825">
        <v>1</v>
      </c>
      <c r="J2825">
        <v>267</v>
      </c>
      <c r="L2825" t="s">
        <v>2976</v>
      </c>
      <c r="M2825" t="s">
        <v>105</v>
      </c>
      <c r="N2825" t="s">
        <v>107</v>
      </c>
      <c r="O2825" s="6" t="str">
        <f>INDEX(lkp_Region,MATCH(tbl_Sales[[#This Row],[Suburb]],lkp_Suburb,0))</f>
        <v>Southern Metropolitan</v>
      </c>
      <c r="P2825" s="6">
        <f>MONTH(tbl_Sales[[#This Row],[Date]])</f>
        <v>8</v>
      </c>
      <c r="Q2825" s="6">
        <f>YEAR(tbl_Sales[[#This Row],[Date]])</f>
        <v>2016</v>
      </c>
    </row>
    <row r="2826" spans="1:17" x14ac:dyDescent="0.25">
      <c r="A2826" s="1">
        <v>42594</v>
      </c>
      <c r="B2826">
        <v>1900000</v>
      </c>
      <c r="C2826" t="s">
        <v>2</v>
      </c>
      <c r="D2826" t="s">
        <v>12427</v>
      </c>
      <c r="E2826" t="s">
        <v>10</v>
      </c>
      <c r="F2826">
        <v>3186</v>
      </c>
      <c r="G2826">
        <v>3</v>
      </c>
      <c r="H2826">
        <v>1</v>
      </c>
      <c r="I2826">
        <v>0</v>
      </c>
      <c r="J2826">
        <v>0</v>
      </c>
      <c r="L2826" t="s">
        <v>2977</v>
      </c>
      <c r="M2826" t="s">
        <v>105</v>
      </c>
      <c r="N2826" t="s">
        <v>107</v>
      </c>
      <c r="O2826" s="6" t="str">
        <f>INDEX(lkp_Region,MATCH(tbl_Sales[[#This Row],[Suburb]],lkp_Suburb,0))</f>
        <v>Southern Metropolitan</v>
      </c>
      <c r="P2826" s="6">
        <f>MONTH(tbl_Sales[[#This Row],[Date]])</f>
        <v>8</v>
      </c>
      <c r="Q2826" s="6">
        <f>YEAR(tbl_Sales[[#This Row],[Date]])</f>
        <v>2016</v>
      </c>
    </row>
    <row r="2827" spans="1:17" x14ac:dyDescent="0.25">
      <c r="A2827" s="1">
        <v>42594</v>
      </c>
      <c r="B2827">
        <v>1076000</v>
      </c>
      <c r="C2827" t="s">
        <v>2</v>
      </c>
      <c r="D2827" t="s">
        <v>12423</v>
      </c>
      <c r="E2827" t="s">
        <v>10</v>
      </c>
      <c r="F2827">
        <v>3084</v>
      </c>
      <c r="G2827">
        <v>3</v>
      </c>
      <c r="H2827">
        <v>1</v>
      </c>
      <c r="I2827">
        <v>2</v>
      </c>
      <c r="J2827">
        <v>674</v>
      </c>
      <c r="L2827" t="s">
        <v>2978</v>
      </c>
      <c r="M2827" t="s">
        <v>211</v>
      </c>
      <c r="N2827" t="s">
        <v>150</v>
      </c>
      <c r="O2827" s="6" t="str">
        <f>INDEX(lkp_Region,MATCH(tbl_Sales[[#This Row],[Suburb]],lkp_Suburb,0))</f>
        <v>Eastern Metropolitan</v>
      </c>
      <c r="P2827" s="6">
        <f>MONTH(tbl_Sales[[#This Row],[Date]])</f>
        <v>8</v>
      </c>
      <c r="Q2827" s="6">
        <f>YEAR(tbl_Sales[[#This Row],[Date]])</f>
        <v>2016</v>
      </c>
    </row>
    <row r="2828" spans="1:17" x14ac:dyDescent="0.25">
      <c r="A2828" s="1">
        <v>42595</v>
      </c>
      <c r="B2828">
        <v>325000</v>
      </c>
      <c r="C2828" t="s">
        <v>13</v>
      </c>
      <c r="D2828" t="s">
        <v>12424</v>
      </c>
      <c r="E2828" t="s">
        <v>5</v>
      </c>
      <c r="F2828">
        <v>3068</v>
      </c>
      <c r="G2828">
        <v>1</v>
      </c>
      <c r="H2828">
        <v>1</v>
      </c>
      <c r="I2828">
        <v>1</v>
      </c>
      <c r="J2828">
        <v>0</v>
      </c>
      <c r="L2828" t="s">
        <v>2979</v>
      </c>
      <c r="M2828" t="s">
        <v>323</v>
      </c>
      <c r="N2828" t="s">
        <v>8</v>
      </c>
      <c r="O2828" s="6" t="str">
        <f>INDEX(lkp_Region,MATCH(tbl_Sales[[#This Row],[Suburb]],lkp_Suburb,0))</f>
        <v>Northern Metropolitan</v>
      </c>
      <c r="P2828" s="6">
        <f>MONTH(tbl_Sales[[#This Row],[Date]])</f>
        <v>8</v>
      </c>
      <c r="Q2828" s="6">
        <f>YEAR(tbl_Sales[[#This Row],[Date]])</f>
        <v>2016</v>
      </c>
    </row>
    <row r="2829" spans="1:17" x14ac:dyDescent="0.25">
      <c r="A2829" s="1">
        <v>42595</v>
      </c>
      <c r="B2829">
        <v>530000</v>
      </c>
      <c r="C2829" t="s">
        <v>13</v>
      </c>
      <c r="D2829" t="s">
        <v>12427</v>
      </c>
      <c r="E2829" t="s">
        <v>10</v>
      </c>
      <c r="F2829">
        <v>3121</v>
      </c>
      <c r="G2829">
        <v>2</v>
      </c>
      <c r="H2829">
        <v>1</v>
      </c>
      <c r="I2829">
        <v>1</v>
      </c>
      <c r="J2829">
        <v>0</v>
      </c>
      <c r="K2829">
        <v>1965</v>
      </c>
      <c r="L2829" t="s">
        <v>2980</v>
      </c>
      <c r="M2829" t="s">
        <v>6</v>
      </c>
      <c r="N2829" t="s">
        <v>8</v>
      </c>
      <c r="O2829" s="6" t="str">
        <f>INDEX(lkp_Region,MATCH(tbl_Sales[[#This Row],[Suburb]],lkp_Suburb,0))</f>
        <v>Northern Metropolitan</v>
      </c>
      <c r="P2829" s="6">
        <f>MONTH(tbl_Sales[[#This Row],[Date]])</f>
        <v>8</v>
      </c>
      <c r="Q2829" s="6">
        <f>YEAR(tbl_Sales[[#This Row],[Date]])</f>
        <v>2016</v>
      </c>
    </row>
    <row r="2830" spans="1:17" x14ac:dyDescent="0.25">
      <c r="A2830" s="1">
        <v>42595</v>
      </c>
      <c r="B2830">
        <v>1135000</v>
      </c>
      <c r="C2830" t="s">
        <v>51</v>
      </c>
      <c r="D2830" t="s">
        <v>12429</v>
      </c>
      <c r="E2830" t="s">
        <v>10</v>
      </c>
      <c r="F2830">
        <v>3145</v>
      </c>
      <c r="G2830">
        <v>3</v>
      </c>
      <c r="H2830">
        <v>3</v>
      </c>
      <c r="I2830">
        <v>2</v>
      </c>
      <c r="J2830">
        <v>0</v>
      </c>
      <c r="K2830">
        <v>1988</v>
      </c>
      <c r="L2830" t="s">
        <v>2981</v>
      </c>
      <c r="M2830" t="s">
        <v>74</v>
      </c>
      <c r="N2830" t="s">
        <v>76</v>
      </c>
      <c r="O2830" s="6" t="str">
        <f>INDEX(lkp_Region,MATCH(tbl_Sales[[#This Row],[Suburb]],lkp_Suburb,0))</f>
        <v>Southern Metropolitan</v>
      </c>
      <c r="P2830" s="6">
        <f>MONTH(tbl_Sales[[#This Row],[Date]])</f>
        <v>8</v>
      </c>
      <c r="Q2830" s="6">
        <f>YEAR(tbl_Sales[[#This Row],[Date]])</f>
        <v>2016</v>
      </c>
    </row>
    <row r="2831" spans="1:17" x14ac:dyDescent="0.25">
      <c r="A2831" s="1">
        <v>42595</v>
      </c>
      <c r="B2831">
        <v>1100000</v>
      </c>
      <c r="C2831" t="s">
        <v>2</v>
      </c>
      <c r="D2831" t="s">
        <v>12427</v>
      </c>
      <c r="E2831" t="s">
        <v>10</v>
      </c>
      <c r="F2831">
        <v>3207</v>
      </c>
      <c r="G2831">
        <v>3</v>
      </c>
      <c r="H2831">
        <v>1</v>
      </c>
      <c r="I2831">
        <v>0</v>
      </c>
      <c r="J2831">
        <v>103</v>
      </c>
      <c r="L2831" t="s">
        <v>2982</v>
      </c>
      <c r="M2831" t="s">
        <v>24</v>
      </c>
      <c r="N2831" t="s">
        <v>26</v>
      </c>
      <c r="O2831" s="6" t="str">
        <f>INDEX(lkp_Region,MATCH(tbl_Sales[[#This Row],[Suburb]],lkp_Suburb,0))</f>
        <v>Southern Metropolitan</v>
      </c>
      <c r="P2831" s="6">
        <f>MONTH(tbl_Sales[[#This Row],[Date]])</f>
        <v>8</v>
      </c>
      <c r="Q2831" s="6">
        <f>YEAR(tbl_Sales[[#This Row],[Date]])</f>
        <v>2016</v>
      </c>
    </row>
    <row r="2832" spans="1:17" x14ac:dyDescent="0.25">
      <c r="A2832" s="1">
        <v>42595</v>
      </c>
      <c r="B2832">
        <v>420000</v>
      </c>
      <c r="C2832" t="s">
        <v>13</v>
      </c>
      <c r="D2832" t="s">
        <v>12429</v>
      </c>
      <c r="E2832" t="s">
        <v>5</v>
      </c>
      <c r="F2832">
        <v>3057</v>
      </c>
      <c r="G2832">
        <v>2</v>
      </c>
      <c r="H2832">
        <v>1</v>
      </c>
      <c r="I2832">
        <v>1</v>
      </c>
      <c r="J2832">
        <v>0</v>
      </c>
      <c r="L2832" t="s">
        <v>2983</v>
      </c>
      <c r="M2832" t="s">
        <v>83</v>
      </c>
      <c r="N2832" t="s">
        <v>18</v>
      </c>
      <c r="O2832" s="6" t="str">
        <f>INDEX(lkp_Region,MATCH(tbl_Sales[[#This Row],[Suburb]],lkp_Suburb,0))</f>
        <v>Northern Metropolitan</v>
      </c>
      <c r="P2832" s="6">
        <f>MONTH(tbl_Sales[[#This Row],[Date]])</f>
        <v>8</v>
      </c>
      <c r="Q2832" s="6">
        <f>YEAR(tbl_Sales[[#This Row],[Date]])</f>
        <v>2016</v>
      </c>
    </row>
    <row r="2833" spans="1:17" x14ac:dyDescent="0.25">
      <c r="A2833" s="1">
        <v>42595</v>
      </c>
      <c r="B2833">
        <v>651000</v>
      </c>
      <c r="C2833" t="s">
        <v>13</v>
      </c>
      <c r="D2833" t="s">
        <v>12427</v>
      </c>
      <c r="E2833" t="s">
        <v>10</v>
      </c>
      <c r="F2833">
        <v>3046</v>
      </c>
      <c r="G2833">
        <v>3</v>
      </c>
      <c r="H2833">
        <v>2</v>
      </c>
      <c r="I2833">
        <v>2</v>
      </c>
      <c r="J2833">
        <v>198</v>
      </c>
      <c r="K2833">
        <v>2009</v>
      </c>
      <c r="L2833" t="s">
        <v>2984</v>
      </c>
      <c r="M2833" t="s">
        <v>680</v>
      </c>
      <c r="N2833" t="s">
        <v>18</v>
      </c>
      <c r="O2833" s="6" t="str">
        <f>INDEX(lkp_Region,MATCH(tbl_Sales[[#This Row],[Suburb]],lkp_Suburb,0))</f>
        <v>Northern Metropolitan</v>
      </c>
      <c r="P2833" s="6">
        <f>MONTH(tbl_Sales[[#This Row],[Date]])</f>
        <v>8</v>
      </c>
      <c r="Q2833" s="6">
        <f>YEAR(tbl_Sales[[#This Row],[Date]])</f>
        <v>2016</v>
      </c>
    </row>
    <row r="2834" spans="1:17" x14ac:dyDescent="0.25">
      <c r="A2834" s="1">
        <v>42595</v>
      </c>
      <c r="B2834">
        <v>852500</v>
      </c>
      <c r="C2834" t="s">
        <v>2</v>
      </c>
      <c r="D2834" t="s">
        <v>12423</v>
      </c>
      <c r="E2834" t="s">
        <v>10</v>
      </c>
      <c r="F2834">
        <v>3046</v>
      </c>
      <c r="G2834">
        <v>2</v>
      </c>
      <c r="H2834">
        <v>1</v>
      </c>
      <c r="I2834">
        <v>2</v>
      </c>
      <c r="J2834">
        <v>832</v>
      </c>
      <c r="L2834" t="s">
        <v>2985</v>
      </c>
      <c r="M2834" t="s">
        <v>78</v>
      </c>
      <c r="N2834" t="s">
        <v>18</v>
      </c>
      <c r="O2834" s="6" t="str">
        <f>INDEX(lkp_Region,MATCH(tbl_Sales[[#This Row],[Suburb]],lkp_Suburb,0))</f>
        <v>Northern Metropolitan</v>
      </c>
      <c r="P2834" s="6">
        <f>MONTH(tbl_Sales[[#This Row],[Date]])</f>
        <v>8</v>
      </c>
      <c r="Q2834" s="6">
        <f>YEAR(tbl_Sales[[#This Row],[Date]])</f>
        <v>2016</v>
      </c>
    </row>
    <row r="2835" spans="1:17" x14ac:dyDescent="0.25">
      <c r="A2835" s="1">
        <v>42595</v>
      </c>
      <c r="B2835">
        <v>1007000</v>
      </c>
      <c r="C2835" t="s">
        <v>2</v>
      </c>
      <c r="D2835" t="s">
        <v>12428</v>
      </c>
      <c r="E2835" t="s">
        <v>5</v>
      </c>
      <c r="F2835">
        <v>3058</v>
      </c>
      <c r="G2835">
        <v>1</v>
      </c>
      <c r="H2835">
        <v>2</v>
      </c>
      <c r="I2835">
        <v>0</v>
      </c>
      <c r="J2835">
        <v>807</v>
      </c>
      <c r="L2835" t="s">
        <v>2986</v>
      </c>
      <c r="M2835" t="s">
        <v>41</v>
      </c>
      <c r="N2835" t="s">
        <v>18</v>
      </c>
      <c r="O2835" s="6" t="str">
        <f>INDEX(lkp_Region,MATCH(tbl_Sales[[#This Row],[Suburb]],lkp_Suburb,0))</f>
        <v>Northern Metropolitan</v>
      </c>
      <c r="P2835" s="6">
        <f>MONTH(tbl_Sales[[#This Row],[Date]])</f>
        <v>8</v>
      </c>
      <c r="Q2835" s="6">
        <f>YEAR(tbl_Sales[[#This Row],[Date]])</f>
        <v>2016</v>
      </c>
    </row>
    <row r="2836" spans="1:17" x14ac:dyDescent="0.25">
      <c r="A2836" s="1">
        <v>42595</v>
      </c>
      <c r="B2836">
        <v>591000</v>
      </c>
      <c r="C2836" t="s">
        <v>13</v>
      </c>
      <c r="D2836" t="s">
        <v>12428</v>
      </c>
      <c r="E2836" t="s">
        <v>10</v>
      </c>
      <c r="F2836">
        <v>3042</v>
      </c>
      <c r="G2836">
        <v>2</v>
      </c>
      <c r="H2836">
        <v>1</v>
      </c>
      <c r="I2836">
        <v>1</v>
      </c>
      <c r="J2836">
        <v>269</v>
      </c>
      <c r="L2836" t="s">
        <v>2987</v>
      </c>
      <c r="M2836" t="s">
        <v>86</v>
      </c>
      <c r="N2836" t="s">
        <v>49</v>
      </c>
      <c r="O2836" s="6" t="str">
        <f>INDEX(lkp_Region,MATCH(tbl_Sales[[#This Row],[Suburb]],lkp_Suburb,0))</f>
        <v>Western Metropolitan</v>
      </c>
      <c r="P2836" s="6">
        <f>MONTH(tbl_Sales[[#This Row],[Date]])</f>
        <v>8</v>
      </c>
      <c r="Q2836" s="6">
        <f>YEAR(tbl_Sales[[#This Row],[Date]])</f>
        <v>2016</v>
      </c>
    </row>
    <row r="2837" spans="1:17" x14ac:dyDescent="0.25">
      <c r="A2837" s="1">
        <v>42595</v>
      </c>
      <c r="B2837">
        <v>450000</v>
      </c>
      <c r="C2837" t="s">
        <v>13</v>
      </c>
      <c r="D2837" t="s">
        <v>12429</v>
      </c>
      <c r="E2837" t="s">
        <v>5</v>
      </c>
      <c r="F2837">
        <v>3051</v>
      </c>
      <c r="G2837">
        <v>1</v>
      </c>
      <c r="H2837">
        <v>1</v>
      </c>
      <c r="I2837">
        <v>1</v>
      </c>
      <c r="J2837">
        <v>0</v>
      </c>
      <c r="K2837">
        <v>2012</v>
      </c>
      <c r="L2837" t="s">
        <v>2988</v>
      </c>
      <c r="M2837" t="s">
        <v>915</v>
      </c>
      <c r="N2837" t="s">
        <v>88</v>
      </c>
      <c r="O2837" s="6" t="str">
        <f>INDEX(lkp_Region,MATCH(tbl_Sales[[#This Row],[Suburb]],lkp_Suburb,0))</f>
        <v>Northern Metropolitan</v>
      </c>
      <c r="P2837" s="6">
        <f>MONTH(tbl_Sales[[#This Row],[Date]])</f>
        <v>8</v>
      </c>
      <c r="Q2837" s="6">
        <f>YEAR(tbl_Sales[[#This Row],[Date]])</f>
        <v>2016</v>
      </c>
    </row>
    <row r="2838" spans="1:17" x14ac:dyDescent="0.25">
      <c r="A2838" s="1">
        <v>42595</v>
      </c>
      <c r="B2838">
        <v>1010000</v>
      </c>
      <c r="C2838" t="s">
        <v>51</v>
      </c>
      <c r="D2838" t="s">
        <v>12429</v>
      </c>
      <c r="E2838" t="s">
        <v>10</v>
      </c>
      <c r="F2838">
        <v>3003</v>
      </c>
      <c r="G2838">
        <v>3</v>
      </c>
      <c r="H2838">
        <v>3</v>
      </c>
      <c r="I2838">
        <v>2</v>
      </c>
      <c r="J2838">
        <v>0</v>
      </c>
      <c r="K2838">
        <v>1940</v>
      </c>
      <c r="L2838" t="s">
        <v>2989</v>
      </c>
      <c r="M2838" t="s">
        <v>686</v>
      </c>
      <c r="N2838" t="s">
        <v>88</v>
      </c>
      <c r="O2838" s="6" t="str">
        <f>INDEX(lkp_Region,MATCH(tbl_Sales[[#This Row],[Suburb]],lkp_Suburb,0))</f>
        <v>Northern Metropolitan</v>
      </c>
      <c r="P2838" s="6">
        <f>MONTH(tbl_Sales[[#This Row],[Date]])</f>
        <v>8</v>
      </c>
      <c r="Q2838" s="6">
        <f>YEAR(tbl_Sales[[#This Row],[Date]])</f>
        <v>2016</v>
      </c>
    </row>
    <row r="2839" spans="1:17" x14ac:dyDescent="0.25">
      <c r="A2839" s="1">
        <v>42595</v>
      </c>
      <c r="B2839">
        <v>2345000</v>
      </c>
      <c r="C2839" t="s">
        <v>2</v>
      </c>
      <c r="D2839" t="s">
        <v>12429</v>
      </c>
      <c r="E2839" t="s">
        <v>10</v>
      </c>
      <c r="F2839">
        <v>3053</v>
      </c>
      <c r="G2839">
        <v>4</v>
      </c>
      <c r="H2839">
        <v>1</v>
      </c>
      <c r="I2839">
        <v>1</v>
      </c>
      <c r="J2839">
        <v>284</v>
      </c>
      <c r="L2839" t="s">
        <v>2990</v>
      </c>
      <c r="M2839" t="s">
        <v>164</v>
      </c>
      <c r="N2839" t="s">
        <v>88</v>
      </c>
      <c r="O2839" s="6" t="str">
        <f>INDEX(lkp_Region,MATCH(tbl_Sales[[#This Row],[Suburb]],lkp_Suburb,0))</f>
        <v>Northern Metropolitan</v>
      </c>
      <c r="P2839" s="6">
        <f>MONTH(tbl_Sales[[#This Row],[Date]])</f>
        <v>8</v>
      </c>
      <c r="Q2839" s="6">
        <f>YEAR(tbl_Sales[[#This Row],[Date]])</f>
        <v>2016</v>
      </c>
    </row>
    <row r="2840" spans="1:17" x14ac:dyDescent="0.25">
      <c r="A2840" s="1">
        <v>42595</v>
      </c>
      <c r="B2840">
        <v>440000</v>
      </c>
      <c r="C2840" t="s">
        <v>51</v>
      </c>
      <c r="D2840" t="s">
        <v>12425</v>
      </c>
      <c r="E2840" t="s">
        <v>5</v>
      </c>
      <c r="F2840">
        <v>3032</v>
      </c>
      <c r="G2840">
        <v>2</v>
      </c>
      <c r="H2840">
        <v>1</v>
      </c>
      <c r="I2840">
        <v>2</v>
      </c>
      <c r="J2840">
        <v>54</v>
      </c>
      <c r="K2840">
        <v>2000</v>
      </c>
      <c r="L2840" t="s">
        <v>2170</v>
      </c>
      <c r="M2840" t="s">
        <v>21</v>
      </c>
      <c r="N2840" t="s">
        <v>21</v>
      </c>
      <c r="O2840" s="6" t="str">
        <f>INDEX(lkp_Region,MATCH(tbl_Sales[[#This Row],[Suburb]],lkp_Suburb,0))</f>
        <v>Western Metropolitan</v>
      </c>
      <c r="P2840" s="6">
        <f>MONTH(tbl_Sales[[#This Row],[Date]])</f>
        <v>8</v>
      </c>
      <c r="Q2840" s="6">
        <f>YEAR(tbl_Sales[[#This Row],[Date]])</f>
        <v>2016</v>
      </c>
    </row>
    <row r="2841" spans="1:17" x14ac:dyDescent="0.25">
      <c r="A2841" s="1">
        <v>42595</v>
      </c>
      <c r="B2841">
        <v>870000</v>
      </c>
      <c r="C2841" t="s">
        <v>2</v>
      </c>
      <c r="D2841" t="s">
        <v>12423</v>
      </c>
      <c r="E2841" t="s">
        <v>10</v>
      </c>
      <c r="F2841">
        <v>3019</v>
      </c>
      <c r="G2841">
        <v>3</v>
      </c>
      <c r="H2841">
        <v>2</v>
      </c>
      <c r="I2841">
        <v>4</v>
      </c>
      <c r="J2841">
        <v>700</v>
      </c>
      <c r="L2841" t="s">
        <v>2991</v>
      </c>
      <c r="M2841" t="s">
        <v>436</v>
      </c>
      <c r="N2841" t="s">
        <v>21</v>
      </c>
      <c r="O2841" s="6" t="str">
        <f>INDEX(lkp_Region,MATCH(tbl_Sales[[#This Row],[Suburb]],lkp_Suburb,0))</f>
        <v>Western Metropolitan</v>
      </c>
      <c r="P2841" s="6">
        <f>MONTH(tbl_Sales[[#This Row],[Date]])</f>
        <v>8</v>
      </c>
      <c r="Q2841" s="6">
        <f>YEAR(tbl_Sales[[#This Row],[Date]])</f>
        <v>2016</v>
      </c>
    </row>
    <row r="2842" spans="1:17" x14ac:dyDescent="0.25">
      <c r="A2842" s="1">
        <v>42595</v>
      </c>
      <c r="B2842">
        <v>905000</v>
      </c>
      <c r="C2842" t="s">
        <v>2</v>
      </c>
      <c r="D2842" t="s">
        <v>12428</v>
      </c>
      <c r="E2842" t="s">
        <v>10</v>
      </c>
      <c r="F2842">
        <v>3012</v>
      </c>
      <c r="G2842">
        <v>3</v>
      </c>
      <c r="H2842">
        <v>1</v>
      </c>
      <c r="I2842">
        <v>1</v>
      </c>
      <c r="J2842">
        <v>686</v>
      </c>
      <c r="L2842" t="s">
        <v>2992</v>
      </c>
      <c r="M2842" t="s">
        <v>19</v>
      </c>
      <c r="N2842" t="s">
        <v>21</v>
      </c>
      <c r="O2842" s="6" t="str">
        <f>INDEX(lkp_Region,MATCH(tbl_Sales[[#This Row],[Suburb]],lkp_Suburb,0))</f>
        <v>Western Metropolitan</v>
      </c>
      <c r="P2842" s="6">
        <f>MONTH(tbl_Sales[[#This Row],[Date]])</f>
        <v>8</v>
      </c>
      <c r="Q2842" s="6">
        <f>YEAR(tbl_Sales[[#This Row],[Date]])</f>
        <v>2016</v>
      </c>
    </row>
    <row r="2843" spans="1:17" x14ac:dyDescent="0.25">
      <c r="A2843" s="1">
        <v>42595</v>
      </c>
      <c r="B2843">
        <v>1200000</v>
      </c>
      <c r="C2843" t="s">
        <v>2</v>
      </c>
      <c r="D2843" t="s">
        <v>12425</v>
      </c>
      <c r="E2843" t="s">
        <v>10</v>
      </c>
      <c r="F2843">
        <v>3011</v>
      </c>
      <c r="G2843">
        <v>3</v>
      </c>
      <c r="H2843">
        <v>1</v>
      </c>
      <c r="I2843">
        <v>1</v>
      </c>
      <c r="J2843">
        <v>374</v>
      </c>
      <c r="L2843" t="s">
        <v>2993</v>
      </c>
      <c r="M2843" t="s">
        <v>660</v>
      </c>
      <c r="N2843" t="s">
        <v>21</v>
      </c>
      <c r="O2843" s="6" t="str">
        <f>INDEX(lkp_Region,MATCH(tbl_Sales[[#This Row],[Suburb]],lkp_Suburb,0))</f>
        <v>Western Metropolitan</v>
      </c>
      <c r="P2843" s="6">
        <f>MONTH(tbl_Sales[[#This Row],[Date]])</f>
        <v>8</v>
      </c>
      <c r="Q2843" s="6">
        <f>YEAR(tbl_Sales[[#This Row],[Date]])</f>
        <v>2016</v>
      </c>
    </row>
    <row r="2844" spans="1:17" x14ac:dyDescent="0.25">
      <c r="A2844" s="1">
        <v>42595</v>
      </c>
      <c r="B2844">
        <v>1475000</v>
      </c>
      <c r="C2844" t="s">
        <v>2</v>
      </c>
      <c r="D2844" t="s">
        <v>12423</v>
      </c>
      <c r="E2844" t="s">
        <v>5</v>
      </c>
      <c r="F2844">
        <v>3105</v>
      </c>
      <c r="G2844">
        <v>4</v>
      </c>
      <c r="H2844">
        <v>2</v>
      </c>
      <c r="I2844">
        <v>2</v>
      </c>
      <c r="J2844">
        <v>617</v>
      </c>
      <c r="K2844">
        <v>1998</v>
      </c>
      <c r="L2844" t="s">
        <v>2994</v>
      </c>
      <c r="M2844" t="s">
        <v>507</v>
      </c>
      <c r="N2844" t="s">
        <v>128</v>
      </c>
      <c r="O2844" s="6" t="str">
        <f>INDEX(lkp_Region,MATCH(tbl_Sales[[#This Row],[Suburb]],lkp_Suburb,0))</f>
        <v>Eastern Metropolitan</v>
      </c>
      <c r="P2844" s="6">
        <f>MONTH(tbl_Sales[[#This Row],[Date]])</f>
        <v>8</v>
      </c>
      <c r="Q2844" s="6">
        <f>YEAR(tbl_Sales[[#This Row],[Date]])</f>
        <v>2016</v>
      </c>
    </row>
    <row r="2845" spans="1:17" x14ac:dyDescent="0.25">
      <c r="A2845" s="1">
        <v>42595</v>
      </c>
      <c r="B2845">
        <v>922000</v>
      </c>
      <c r="C2845" t="s">
        <v>2</v>
      </c>
      <c r="D2845" t="s">
        <v>12424</v>
      </c>
      <c r="E2845" t="s">
        <v>10</v>
      </c>
      <c r="F2845">
        <v>3015</v>
      </c>
      <c r="G2845">
        <v>2</v>
      </c>
      <c r="H2845">
        <v>1</v>
      </c>
      <c r="I2845">
        <v>0</v>
      </c>
      <c r="J2845">
        <v>301</v>
      </c>
      <c r="L2845" t="s">
        <v>2995</v>
      </c>
      <c r="M2845" t="s">
        <v>133</v>
      </c>
      <c r="N2845" t="s">
        <v>69</v>
      </c>
      <c r="O2845" s="6" t="str">
        <f>INDEX(lkp_Region,MATCH(tbl_Sales[[#This Row],[Suburb]],lkp_Suburb,0))</f>
        <v>Western Metropolitan</v>
      </c>
      <c r="P2845" s="6">
        <f>MONTH(tbl_Sales[[#This Row],[Date]])</f>
        <v>8</v>
      </c>
      <c r="Q2845" s="6">
        <f>YEAR(tbl_Sales[[#This Row],[Date]])</f>
        <v>2016</v>
      </c>
    </row>
    <row r="2846" spans="1:17" x14ac:dyDescent="0.25">
      <c r="A2846" s="1">
        <v>42595</v>
      </c>
      <c r="B2846">
        <v>700000</v>
      </c>
      <c r="C2846" t="s">
        <v>51</v>
      </c>
      <c r="D2846" t="s">
        <v>12428</v>
      </c>
      <c r="E2846" t="s">
        <v>5</v>
      </c>
      <c r="F2846">
        <v>3165</v>
      </c>
      <c r="G2846">
        <v>3</v>
      </c>
      <c r="H2846">
        <v>2</v>
      </c>
      <c r="I2846">
        <v>2</v>
      </c>
      <c r="J2846">
        <v>194</v>
      </c>
      <c r="K2846">
        <v>2008</v>
      </c>
      <c r="L2846" t="s">
        <v>2996</v>
      </c>
      <c r="M2846" t="s">
        <v>138</v>
      </c>
      <c r="N2846" t="s">
        <v>57</v>
      </c>
      <c r="O2846" s="6" t="str">
        <f>INDEX(lkp_Region,MATCH(tbl_Sales[[#This Row],[Suburb]],lkp_Suburb,0))</f>
        <v>Southern Metropolitan</v>
      </c>
      <c r="P2846" s="6">
        <f>MONTH(tbl_Sales[[#This Row],[Date]])</f>
        <v>8</v>
      </c>
      <c r="Q2846" s="6">
        <f>YEAR(tbl_Sales[[#This Row],[Date]])</f>
        <v>2016</v>
      </c>
    </row>
    <row r="2847" spans="1:17" x14ac:dyDescent="0.25">
      <c r="A2847" s="1">
        <v>42595</v>
      </c>
      <c r="B2847">
        <v>870000</v>
      </c>
      <c r="C2847" t="s">
        <v>2</v>
      </c>
      <c r="D2847" t="s">
        <v>12425</v>
      </c>
      <c r="E2847" t="s">
        <v>10</v>
      </c>
      <c r="F2847">
        <v>3165</v>
      </c>
      <c r="G2847">
        <v>3</v>
      </c>
      <c r="H2847">
        <v>2</v>
      </c>
      <c r="I2847">
        <v>1</v>
      </c>
      <c r="J2847">
        <v>326</v>
      </c>
      <c r="K2847">
        <v>1950</v>
      </c>
      <c r="L2847" t="s">
        <v>2997</v>
      </c>
      <c r="M2847" t="s">
        <v>138</v>
      </c>
      <c r="N2847" t="s">
        <v>57</v>
      </c>
      <c r="O2847" s="6" t="str">
        <f>INDEX(lkp_Region,MATCH(tbl_Sales[[#This Row],[Suburb]],lkp_Suburb,0))</f>
        <v>Southern Metropolitan</v>
      </c>
      <c r="P2847" s="6">
        <f>MONTH(tbl_Sales[[#This Row],[Date]])</f>
        <v>8</v>
      </c>
      <c r="Q2847" s="6">
        <f>YEAR(tbl_Sales[[#This Row],[Date]])</f>
        <v>2016</v>
      </c>
    </row>
    <row r="2848" spans="1:17" x14ac:dyDescent="0.25">
      <c r="A2848" s="1">
        <v>42595</v>
      </c>
      <c r="B2848">
        <v>1307000</v>
      </c>
      <c r="C2848" t="s">
        <v>2</v>
      </c>
      <c r="D2848" t="s">
        <v>12429</v>
      </c>
      <c r="E2848" t="s">
        <v>10</v>
      </c>
      <c r="F2848">
        <v>3165</v>
      </c>
      <c r="G2848">
        <v>3</v>
      </c>
      <c r="H2848">
        <v>2</v>
      </c>
      <c r="I2848">
        <v>4</v>
      </c>
      <c r="J2848">
        <v>684</v>
      </c>
      <c r="L2848" t="s">
        <v>2998</v>
      </c>
      <c r="M2848" t="s">
        <v>138</v>
      </c>
      <c r="N2848" t="s">
        <v>57</v>
      </c>
      <c r="O2848" s="6" t="str">
        <f>INDEX(lkp_Region,MATCH(tbl_Sales[[#This Row],[Suburb]],lkp_Suburb,0))</f>
        <v>Southern Metropolitan</v>
      </c>
      <c r="P2848" s="6">
        <f>MONTH(tbl_Sales[[#This Row],[Date]])</f>
        <v>8</v>
      </c>
      <c r="Q2848" s="6">
        <f>YEAR(tbl_Sales[[#This Row],[Date]])</f>
        <v>2016</v>
      </c>
    </row>
    <row r="2849" spans="1:17" x14ac:dyDescent="0.25">
      <c r="A2849" s="1">
        <v>42595</v>
      </c>
      <c r="B2849">
        <v>890000</v>
      </c>
      <c r="C2849" t="s">
        <v>13</v>
      </c>
      <c r="D2849" t="s">
        <v>12429</v>
      </c>
      <c r="E2849" t="s">
        <v>10</v>
      </c>
      <c r="F2849">
        <v>3101</v>
      </c>
      <c r="G2849">
        <v>2</v>
      </c>
      <c r="H2849">
        <v>2</v>
      </c>
      <c r="I2849">
        <v>1</v>
      </c>
      <c r="J2849">
        <v>89</v>
      </c>
      <c r="K2849">
        <v>1965</v>
      </c>
      <c r="L2849" t="s">
        <v>2999</v>
      </c>
      <c r="M2849" t="s">
        <v>145</v>
      </c>
      <c r="N2849" t="s">
        <v>101</v>
      </c>
      <c r="O2849" s="6" t="str">
        <f>INDEX(lkp_Region,MATCH(tbl_Sales[[#This Row],[Suburb]],lkp_Suburb,0))</f>
        <v>Southern Metropolitan</v>
      </c>
      <c r="P2849" s="6">
        <f>MONTH(tbl_Sales[[#This Row],[Date]])</f>
        <v>8</v>
      </c>
      <c r="Q2849" s="6">
        <f>YEAR(tbl_Sales[[#This Row],[Date]])</f>
        <v>2016</v>
      </c>
    </row>
    <row r="2850" spans="1:17" x14ac:dyDescent="0.25">
      <c r="A2850" s="1">
        <v>42595</v>
      </c>
      <c r="B2850">
        <v>905500</v>
      </c>
      <c r="C2850" t="s">
        <v>13</v>
      </c>
      <c r="D2850" t="s">
        <v>12429</v>
      </c>
      <c r="E2850" t="s">
        <v>10</v>
      </c>
      <c r="F2850">
        <v>3186</v>
      </c>
      <c r="G2850">
        <v>2</v>
      </c>
      <c r="H2850">
        <v>1</v>
      </c>
      <c r="I2850">
        <v>1</v>
      </c>
      <c r="J2850">
        <v>122</v>
      </c>
      <c r="L2850" t="s">
        <v>3000</v>
      </c>
      <c r="M2850" t="s">
        <v>105</v>
      </c>
      <c r="N2850" t="s">
        <v>107</v>
      </c>
      <c r="O2850" s="6" t="str">
        <f>INDEX(lkp_Region,MATCH(tbl_Sales[[#This Row],[Suburb]],lkp_Suburb,0))</f>
        <v>Southern Metropolitan</v>
      </c>
      <c r="P2850" s="6">
        <f>MONTH(tbl_Sales[[#This Row],[Date]])</f>
        <v>8</v>
      </c>
      <c r="Q2850" s="6">
        <f>YEAR(tbl_Sales[[#This Row],[Date]])</f>
        <v>2016</v>
      </c>
    </row>
    <row r="2851" spans="1:17" x14ac:dyDescent="0.25">
      <c r="A2851" s="1">
        <v>42596</v>
      </c>
      <c r="B2851">
        <v>650000</v>
      </c>
      <c r="C2851" t="s">
        <v>2</v>
      </c>
      <c r="D2851" t="s">
        <v>12427</v>
      </c>
      <c r="E2851" t="s">
        <v>5</v>
      </c>
      <c r="F2851">
        <v>3068</v>
      </c>
      <c r="G2851">
        <v>2</v>
      </c>
      <c r="H2851">
        <v>1</v>
      </c>
      <c r="I2851">
        <v>1</v>
      </c>
      <c r="J2851">
        <v>0</v>
      </c>
      <c r="K2851">
        <v>1980</v>
      </c>
      <c r="L2851" t="s">
        <v>3001</v>
      </c>
      <c r="M2851" t="s">
        <v>72</v>
      </c>
      <c r="N2851" t="s">
        <v>8</v>
      </c>
      <c r="O2851" s="6" t="str">
        <f>INDEX(lkp_Region,MATCH(tbl_Sales[[#This Row],[Suburb]],lkp_Suburb,0))</f>
        <v>Northern Metropolitan</v>
      </c>
      <c r="P2851" s="6">
        <f>MONTH(tbl_Sales[[#This Row],[Date]])</f>
        <v>8</v>
      </c>
      <c r="Q2851" s="6">
        <f>YEAR(tbl_Sales[[#This Row],[Date]])</f>
        <v>2016</v>
      </c>
    </row>
    <row r="2852" spans="1:17" x14ac:dyDescent="0.25">
      <c r="A2852" s="1">
        <v>42596</v>
      </c>
      <c r="B2852">
        <v>1015000</v>
      </c>
      <c r="C2852" t="s">
        <v>2</v>
      </c>
      <c r="D2852" t="s">
        <v>12427</v>
      </c>
      <c r="E2852" t="s">
        <v>10</v>
      </c>
      <c r="F2852">
        <v>3121</v>
      </c>
      <c r="G2852">
        <v>2</v>
      </c>
      <c r="H2852">
        <v>1</v>
      </c>
      <c r="I2852">
        <v>1</v>
      </c>
      <c r="J2852">
        <v>131</v>
      </c>
      <c r="K2852">
        <v>1890</v>
      </c>
      <c r="L2852" t="s">
        <v>3002</v>
      </c>
      <c r="M2852" t="s">
        <v>470</v>
      </c>
      <c r="N2852" t="s">
        <v>8</v>
      </c>
      <c r="O2852" s="6" t="str">
        <f>INDEX(lkp_Region,MATCH(tbl_Sales[[#This Row],[Suburb]],lkp_Suburb,0))</f>
        <v>Northern Metropolitan</v>
      </c>
      <c r="P2852" s="6">
        <f>MONTH(tbl_Sales[[#This Row],[Date]])</f>
        <v>8</v>
      </c>
      <c r="Q2852" s="6">
        <f>YEAR(tbl_Sales[[#This Row],[Date]])</f>
        <v>2016</v>
      </c>
    </row>
    <row r="2853" spans="1:17" x14ac:dyDescent="0.25">
      <c r="A2853" s="1">
        <v>42596</v>
      </c>
      <c r="B2853">
        <v>1325000</v>
      </c>
      <c r="C2853" t="s">
        <v>2</v>
      </c>
      <c r="D2853" t="s">
        <v>12424</v>
      </c>
      <c r="E2853" t="s">
        <v>10</v>
      </c>
      <c r="F2853">
        <v>3068</v>
      </c>
      <c r="G2853">
        <v>2</v>
      </c>
      <c r="H2853">
        <v>1</v>
      </c>
      <c r="I2853">
        <v>0</v>
      </c>
      <c r="J2853">
        <v>160</v>
      </c>
      <c r="L2853" t="s">
        <v>3003</v>
      </c>
      <c r="M2853" t="s">
        <v>72</v>
      </c>
      <c r="N2853" t="s">
        <v>8</v>
      </c>
      <c r="O2853" s="6" t="str">
        <f>INDEX(lkp_Region,MATCH(tbl_Sales[[#This Row],[Suburb]],lkp_Suburb,0))</f>
        <v>Northern Metropolitan</v>
      </c>
      <c r="P2853" s="6">
        <f>MONTH(tbl_Sales[[#This Row],[Date]])</f>
        <v>8</v>
      </c>
      <c r="Q2853" s="6">
        <f>YEAR(tbl_Sales[[#This Row],[Date]])</f>
        <v>2016</v>
      </c>
    </row>
    <row r="2854" spans="1:17" x14ac:dyDescent="0.25">
      <c r="A2854" s="1">
        <v>42596</v>
      </c>
      <c r="B2854">
        <v>722000</v>
      </c>
      <c r="C2854" t="s">
        <v>13</v>
      </c>
      <c r="D2854" t="s">
        <v>12429</v>
      </c>
      <c r="E2854" t="s">
        <v>5</v>
      </c>
      <c r="F2854">
        <v>3141</v>
      </c>
      <c r="G2854">
        <v>2</v>
      </c>
      <c r="H2854">
        <v>1</v>
      </c>
      <c r="I2854">
        <v>1</v>
      </c>
      <c r="J2854">
        <v>0</v>
      </c>
      <c r="K2854">
        <v>2003</v>
      </c>
      <c r="L2854" t="s">
        <v>3004</v>
      </c>
      <c r="M2854" t="s">
        <v>111</v>
      </c>
      <c r="N2854" t="s">
        <v>76</v>
      </c>
      <c r="O2854" s="6" t="str">
        <f>INDEX(lkp_Region,MATCH(tbl_Sales[[#This Row],[Suburb]],lkp_Suburb,0))</f>
        <v>Southern Metropolitan</v>
      </c>
      <c r="P2854" s="6">
        <f>MONTH(tbl_Sales[[#This Row],[Date]])</f>
        <v>8</v>
      </c>
      <c r="Q2854" s="6">
        <f>YEAR(tbl_Sales[[#This Row],[Date]])</f>
        <v>2016</v>
      </c>
    </row>
    <row r="2855" spans="1:17" x14ac:dyDescent="0.25">
      <c r="A2855" s="1">
        <v>42596</v>
      </c>
      <c r="B2855">
        <v>1442000</v>
      </c>
      <c r="C2855" t="s">
        <v>2</v>
      </c>
      <c r="D2855" t="s">
        <v>12429</v>
      </c>
      <c r="E2855" t="s">
        <v>10</v>
      </c>
      <c r="F2855">
        <v>3181</v>
      </c>
      <c r="G2855">
        <v>3</v>
      </c>
      <c r="H2855">
        <v>1</v>
      </c>
      <c r="I2855">
        <v>2</v>
      </c>
      <c r="J2855">
        <v>199</v>
      </c>
      <c r="L2855" t="s">
        <v>3005</v>
      </c>
      <c r="M2855" t="s">
        <v>302</v>
      </c>
      <c r="N2855" t="s">
        <v>76</v>
      </c>
      <c r="O2855" s="6" t="str">
        <f>INDEX(lkp_Region,MATCH(tbl_Sales[[#This Row],[Suburb]],lkp_Suburb,0))</f>
        <v>Southern Metropolitan</v>
      </c>
      <c r="P2855" s="6">
        <f>MONTH(tbl_Sales[[#This Row],[Date]])</f>
        <v>8</v>
      </c>
      <c r="Q2855" s="6">
        <f>YEAR(tbl_Sales[[#This Row],[Date]])</f>
        <v>2016</v>
      </c>
    </row>
    <row r="2856" spans="1:17" x14ac:dyDescent="0.25">
      <c r="A2856" s="1">
        <v>42596</v>
      </c>
      <c r="B2856">
        <v>400000</v>
      </c>
      <c r="C2856" t="s">
        <v>13</v>
      </c>
      <c r="D2856" t="s">
        <v>12429</v>
      </c>
      <c r="E2856" t="s">
        <v>10</v>
      </c>
      <c r="F2856">
        <v>3056</v>
      </c>
      <c r="G2856">
        <v>2</v>
      </c>
      <c r="H2856">
        <v>1</v>
      </c>
      <c r="I2856">
        <v>1</v>
      </c>
      <c r="J2856">
        <v>0</v>
      </c>
      <c r="K2856">
        <v>1970</v>
      </c>
      <c r="L2856" t="s">
        <v>3006</v>
      </c>
      <c r="M2856" t="s">
        <v>117</v>
      </c>
      <c r="N2856" t="s">
        <v>18</v>
      </c>
      <c r="O2856" s="6" t="str">
        <f>INDEX(lkp_Region,MATCH(tbl_Sales[[#This Row],[Suburb]],lkp_Suburb,0))</f>
        <v>Northern Metropolitan</v>
      </c>
      <c r="P2856" s="6">
        <f>MONTH(tbl_Sales[[#This Row],[Date]])</f>
        <v>8</v>
      </c>
      <c r="Q2856" s="6">
        <f>YEAR(tbl_Sales[[#This Row],[Date]])</f>
        <v>2016</v>
      </c>
    </row>
    <row r="2857" spans="1:17" x14ac:dyDescent="0.25">
      <c r="A2857" s="1">
        <v>42596</v>
      </c>
      <c r="B2857">
        <v>730000</v>
      </c>
      <c r="C2857" t="s">
        <v>2</v>
      </c>
      <c r="D2857" t="s">
        <v>12428</v>
      </c>
      <c r="E2857" t="s">
        <v>5</v>
      </c>
      <c r="F2857">
        <v>3044</v>
      </c>
      <c r="G2857">
        <v>4</v>
      </c>
      <c r="H2857">
        <v>1</v>
      </c>
      <c r="I2857">
        <v>3</v>
      </c>
      <c r="J2857">
        <v>683</v>
      </c>
      <c r="L2857" t="s">
        <v>3007</v>
      </c>
      <c r="M2857" t="s">
        <v>115</v>
      </c>
      <c r="N2857" t="s">
        <v>18</v>
      </c>
      <c r="O2857" s="6" t="str">
        <f>INDEX(lkp_Region,MATCH(tbl_Sales[[#This Row],[Suburb]],lkp_Suburb,0))</f>
        <v>Northern Metropolitan</v>
      </c>
      <c r="P2857" s="6">
        <f>MONTH(tbl_Sales[[#This Row],[Date]])</f>
        <v>8</v>
      </c>
      <c r="Q2857" s="6">
        <f>YEAR(tbl_Sales[[#This Row],[Date]])</f>
        <v>2016</v>
      </c>
    </row>
    <row r="2858" spans="1:17" x14ac:dyDescent="0.25">
      <c r="A2858" s="1">
        <v>42596</v>
      </c>
      <c r="B2858">
        <v>370000</v>
      </c>
      <c r="C2858" t="s">
        <v>13</v>
      </c>
      <c r="D2858" t="s">
        <v>12423</v>
      </c>
      <c r="E2858" t="s">
        <v>5</v>
      </c>
      <c r="F2858">
        <v>3040</v>
      </c>
      <c r="G2858">
        <v>2</v>
      </c>
      <c r="H2858">
        <v>1</v>
      </c>
      <c r="I2858">
        <v>1</v>
      </c>
      <c r="J2858">
        <v>0</v>
      </c>
      <c r="K2858">
        <v>1960</v>
      </c>
      <c r="L2858" t="s">
        <v>3008</v>
      </c>
      <c r="M2858" t="s">
        <v>47</v>
      </c>
      <c r="N2858" t="s">
        <v>49</v>
      </c>
      <c r="O2858" s="6" t="str">
        <f>INDEX(lkp_Region,MATCH(tbl_Sales[[#This Row],[Suburb]],lkp_Suburb,0))</f>
        <v>Western Metropolitan</v>
      </c>
      <c r="P2858" s="6">
        <f>MONTH(tbl_Sales[[#This Row],[Date]])</f>
        <v>8</v>
      </c>
      <c r="Q2858" s="6">
        <f>YEAR(tbl_Sales[[#This Row],[Date]])</f>
        <v>2016</v>
      </c>
    </row>
    <row r="2859" spans="1:17" x14ac:dyDescent="0.25">
      <c r="A2859" s="1">
        <v>42596</v>
      </c>
      <c r="B2859">
        <v>726000</v>
      </c>
      <c r="C2859" t="s">
        <v>13</v>
      </c>
      <c r="D2859" t="s">
        <v>12423</v>
      </c>
      <c r="E2859" t="s">
        <v>10</v>
      </c>
      <c r="F2859">
        <v>3040</v>
      </c>
      <c r="G2859">
        <v>3</v>
      </c>
      <c r="H2859">
        <v>1</v>
      </c>
      <c r="I2859">
        <v>1</v>
      </c>
      <c r="J2859">
        <v>229</v>
      </c>
      <c r="K2859">
        <v>1996</v>
      </c>
      <c r="L2859" t="s">
        <v>3009</v>
      </c>
      <c r="M2859" t="s">
        <v>190</v>
      </c>
      <c r="N2859" t="s">
        <v>49</v>
      </c>
      <c r="O2859" s="6" t="str">
        <f>INDEX(lkp_Region,MATCH(tbl_Sales[[#This Row],[Suburb]],lkp_Suburb,0))</f>
        <v>Western Metropolitan</v>
      </c>
      <c r="P2859" s="6">
        <f>MONTH(tbl_Sales[[#This Row],[Date]])</f>
        <v>8</v>
      </c>
      <c r="Q2859" s="6">
        <f>YEAR(tbl_Sales[[#This Row],[Date]])</f>
        <v>2016</v>
      </c>
    </row>
    <row r="2860" spans="1:17" x14ac:dyDescent="0.25">
      <c r="A2860" s="1">
        <v>42596</v>
      </c>
      <c r="B2860">
        <v>1050000</v>
      </c>
      <c r="C2860" t="s">
        <v>2</v>
      </c>
      <c r="D2860" t="s">
        <v>12427</v>
      </c>
      <c r="E2860" t="s">
        <v>5</v>
      </c>
      <c r="F2860">
        <v>3032</v>
      </c>
      <c r="G2860">
        <v>3</v>
      </c>
      <c r="H2860">
        <v>1</v>
      </c>
      <c r="I2860">
        <v>3</v>
      </c>
      <c r="J2860">
        <v>536</v>
      </c>
      <c r="L2860" t="s">
        <v>3010</v>
      </c>
      <c r="M2860" t="s">
        <v>160</v>
      </c>
      <c r="N2860" t="s">
        <v>49</v>
      </c>
      <c r="O2860" s="6" t="str">
        <f>INDEX(lkp_Region,MATCH(tbl_Sales[[#This Row],[Suburb]],lkp_Suburb,0))</f>
        <v>Western Metropolitan</v>
      </c>
      <c r="P2860" s="6">
        <f>MONTH(tbl_Sales[[#This Row],[Date]])</f>
        <v>8</v>
      </c>
      <c r="Q2860" s="6">
        <f>YEAR(tbl_Sales[[#This Row],[Date]])</f>
        <v>2016</v>
      </c>
    </row>
    <row r="2861" spans="1:17" x14ac:dyDescent="0.25">
      <c r="A2861" s="1">
        <v>42596</v>
      </c>
      <c r="B2861">
        <v>1250000</v>
      </c>
      <c r="C2861" t="s">
        <v>51</v>
      </c>
      <c r="D2861" t="s">
        <v>12427</v>
      </c>
      <c r="E2861" t="s">
        <v>5</v>
      </c>
      <c r="F2861">
        <v>3040</v>
      </c>
      <c r="G2861">
        <v>4</v>
      </c>
      <c r="H2861">
        <v>3</v>
      </c>
      <c r="I2861">
        <v>2</v>
      </c>
      <c r="J2861">
        <v>374</v>
      </c>
      <c r="K2861">
        <v>2015</v>
      </c>
      <c r="L2861" t="s">
        <v>3011</v>
      </c>
      <c r="M2861" t="s">
        <v>47</v>
      </c>
      <c r="N2861" t="s">
        <v>49</v>
      </c>
      <c r="O2861" s="6" t="str">
        <f>INDEX(lkp_Region,MATCH(tbl_Sales[[#This Row],[Suburb]],lkp_Suburb,0))</f>
        <v>Western Metropolitan</v>
      </c>
      <c r="P2861" s="6">
        <f>MONTH(tbl_Sales[[#This Row],[Date]])</f>
        <v>8</v>
      </c>
      <c r="Q2861" s="6">
        <f>YEAR(tbl_Sales[[#This Row],[Date]])</f>
        <v>2016</v>
      </c>
    </row>
    <row r="2862" spans="1:17" x14ac:dyDescent="0.25">
      <c r="A2862" s="1">
        <v>42596</v>
      </c>
      <c r="B2862">
        <v>482000</v>
      </c>
      <c r="C2862" t="s">
        <v>13</v>
      </c>
      <c r="D2862" t="s">
        <v>12427</v>
      </c>
      <c r="E2862" t="s">
        <v>5</v>
      </c>
      <c r="F2862">
        <v>3003</v>
      </c>
      <c r="G2862">
        <v>1</v>
      </c>
      <c r="H2862">
        <v>1</v>
      </c>
      <c r="I2862">
        <v>1</v>
      </c>
      <c r="J2862">
        <v>0</v>
      </c>
      <c r="K2862">
        <v>1930</v>
      </c>
      <c r="L2862" t="s">
        <v>3012</v>
      </c>
      <c r="M2862" t="s">
        <v>686</v>
      </c>
      <c r="N2862" t="s">
        <v>88</v>
      </c>
      <c r="O2862" s="6" t="str">
        <f>INDEX(lkp_Region,MATCH(tbl_Sales[[#This Row],[Suburb]],lkp_Suburb,0))</f>
        <v>Northern Metropolitan</v>
      </c>
      <c r="P2862" s="6">
        <f>MONTH(tbl_Sales[[#This Row],[Date]])</f>
        <v>8</v>
      </c>
      <c r="Q2862" s="6">
        <f>YEAR(tbl_Sales[[#This Row],[Date]])</f>
        <v>2016</v>
      </c>
    </row>
    <row r="2863" spans="1:17" x14ac:dyDescent="0.25">
      <c r="A2863" s="1">
        <v>42596</v>
      </c>
      <c r="B2863">
        <v>852000</v>
      </c>
      <c r="C2863" t="s">
        <v>2</v>
      </c>
      <c r="D2863" t="s">
        <v>12427</v>
      </c>
      <c r="E2863" t="s">
        <v>10</v>
      </c>
      <c r="F2863">
        <v>3031</v>
      </c>
      <c r="G2863">
        <v>3</v>
      </c>
      <c r="H2863">
        <v>1</v>
      </c>
      <c r="I2863">
        <v>1</v>
      </c>
      <c r="J2863">
        <v>166</v>
      </c>
      <c r="K2863">
        <v>2000</v>
      </c>
      <c r="L2863" t="s">
        <v>3013</v>
      </c>
      <c r="M2863" t="s">
        <v>264</v>
      </c>
      <c r="N2863" t="s">
        <v>88</v>
      </c>
      <c r="O2863" s="6" t="str">
        <f>INDEX(lkp_Region,MATCH(tbl_Sales[[#This Row],[Suburb]],lkp_Suburb,0))</f>
        <v>Northern Metropolitan</v>
      </c>
      <c r="P2863" s="6">
        <f>MONTH(tbl_Sales[[#This Row],[Date]])</f>
        <v>8</v>
      </c>
      <c r="Q2863" s="6">
        <f>YEAR(tbl_Sales[[#This Row],[Date]])</f>
        <v>2016</v>
      </c>
    </row>
    <row r="2864" spans="1:17" x14ac:dyDescent="0.25">
      <c r="A2864" s="1">
        <v>42596</v>
      </c>
      <c r="B2864">
        <v>670000</v>
      </c>
      <c r="C2864" t="s">
        <v>2</v>
      </c>
      <c r="D2864" t="s">
        <v>12432</v>
      </c>
      <c r="E2864" t="s">
        <v>10</v>
      </c>
      <c r="F2864">
        <v>3019</v>
      </c>
      <c r="G2864">
        <v>2</v>
      </c>
      <c r="H2864">
        <v>1</v>
      </c>
      <c r="I2864">
        <v>2</v>
      </c>
      <c r="J2864">
        <v>551</v>
      </c>
      <c r="L2864" t="s">
        <v>3014</v>
      </c>
      <c r="M2864" t="s">
        <v>436</v>
      </c>
      <c r="N2864" t="s">
        <v>21</v>
      </c>
      <c r="O2864" s="6" t="str">
        <f>INDEX(lkp_Region,MATCH(tbl_Sales[[#This Row],[Suburb]],lkp_Suburb,0))</f>
        <v>Western Metropolitan</v>
      </c>
      <c r="P2864" s="6">
        <f>MONTH(tbl_Sales[[#This Row],[Date]])</f>
        <v>8</v>
      </c>
      <c r="Q2864" s="6">
        <f>YEAR(tbl_Sales[[#This Row],[Date]])</f>
        <v>2016</v>
      </c>
    </row>
    <row r="2865" spans="1:17" x14ac:dyDescent="0.25">
      <c r="A2865" s="1">
        <v>42596</v>
      </c>
      <c r="B2865">
        <v>746000</v>
      </c>
      <c r="C2865" t="s">
        <v>2</v>
      </c>
      <c r="D2865" t="s">
        <v>12429</v>
      </c>
      <c r="E2865" t="s">
        <v>10</v>
      </c>
      <c r="F2865">
        <v>3012</v>
      </c>
      <c r="G2865">
        <v>3</v>
      </c>
      <c r="H2865">
        <v>1</v>
      </c>
      <c r="I2865">
        <v>1</v>
      </c>
      <c r="J2865">
        <v>314</v>
      </c>
      <c r="K2865">
        <v>1950</v>
      </c>
      <c r="L2865" t="s">
        <v>3015</v>
      </c>
      <c r="M2865" t="s">
        <v>19</v>
      </c>
      <c r="N2865" t="s">
        <v>21</v>
      </c>
      <c r="O2865" s="6" t="str">
        <f>INDEX(lkp_Region,MATCH(tbl_Sales[[#This Row],[Suburb]],lkp_Suburb,0))</f>
        <v>Western Metropolitan</v>
      </c>
      <c r="P2865" s="6">
        <f>MONTH(tbl_Sales[[#This Row],[Date]])</f>
        <v>8</v>
      </c>
      <c r="Q2865" s="6">
        <f>YEAR(tbl_Sales[[#This Row],[Date]])</f>
        <v>2016</v>
      </c>
    </row>
    <row r="2866" spans="1:17" x14ac:dyDescent="0.25">
      <c r="A2866" s="1">
        <v>42596</v>
      </c>
      <c r="B2866">
        <v>762000</v>
      </c>
      <c r="C2866" t="s">
        <v>2</v>
      </c>
      <c r="D2866" t="s">
        <v>12424</v>
      </c>
      <c r="E2866" t="s">
        <v>10</v>
      </c>
      <c r="F2866">
        <v>3015</v>
      </c>
      <c r="G2866">
        <v>2</v>
      </c>
      <c r="H2866">
        <v>1</v>
      </c>
      <c r="I2866">
        <v>2</v>
      </c>
      <c r="J2866">
        <v>451</v>
      </c>
      <c r="L2866" t="s">
        <v>3016</v>
      </c>
      <c r="M2866" t="s">
        <v>133</v>
      </c>
      <c r="N2866" t="s">
        <v>69</v>
      </c>
      <c r="O2866" s="6" t="str">
        <f>INDEX(lkp_Region,MATCH(tbl_Sales[[#This Row],[Suburb]],lkp_Suburb,0))</f>
        <v>Western Metropolitan</v>
      </c>
      <c r="P2866" s="6">
        <f>MONTH(tbl_Sales[[#This Row],[Date]])</f>
        <v>8</v>
      </c>
      <c r="Q2866" s="6">
        <f>YEAR(tbl_Sales[[#This Row],[Date]])</f>
        <v>2016</v>
      </c>
    </row>
    <row r="2867" spans="1:17" x14ac:dyDescent="0.25">
      <c r="A2867" s="1">
        <v>42596</v>
      </c>
      <c r="B2867">
        <v>1160000</v>
      </c>
      <c r="C2867" t="s">
        <v>51</v>
      </c>
      <c r="D2867" t="s">
        <v>12428</v>
      </c>
      <c r="E2867" t="s">
        <v>10</v>
      </c>
      <c r="F2867">
        <v>3165</v>
      </c>
      <c r="G2867">
        <v>4</v>
      </c>
      <c r="H2867">
        <v>2</v>
      </c>
      <c r="I2867">
        <v>2</v>
      </c>
      <c r="J2867">
        <v>321</v>
      </c>
      <c r="K2867">
        <v>2006</v>
      </c>
      <c r="L2867" t="s">
        <v>3017</v>
      </c>
      <c r="M2867" t="s">
        <v>138</v>
      </c>
      <c r="N2867" t="s">
        <v>57</v>
      </c>
      <c r="O2867" s="6" t="str">
        <f>INDEX(lkp_Region,MATCH(tbl_Sales[[#This Row],[Suburb]],lkp_Suburb,0))</f>
        <v>Southern Metropolitan</v>
      </c>
      <c r="P2867" s="6">
        <f>MONTH(tbl_Sales[[#This Row],[Date]])</f>
        <v>8</v>
      </c>
      <c r="Q2867" s="6">
        <f>YEAR(tbl_Sales[[#This Row],[Date]])</f>
        <v>2016</v>
      </c>
    </row>
    <row r="2868" spans="1:17" x14ac:dyDescent="0.25">
      <c r="A2868" s="1">
        <v>42596</v>
      </c>
      <c r="B2868">
        <v>1320000</v>
      </c>
      <c r="C2868" t="s">
        <v>2</v>
      </c>
      <c r="D2868" t="s">
        <v>12429</v>
      </c>
      <c r="E2868" t="s">
        <v>10</v>
      </c>
      <c r="F2868">
        <v>3165</v>
      </c>
      <c r="G2868">
        <v>3</v>
      </c>
      <c r="H2868">
        <v>1</v>
      </c>
      <c r="I2868">
        <v>1</v>
      </c>
      <c r="J2868">
        <v>593</v>
      </c>
      <c r="K2868">
        <v>1950</v>
      </c>
      <c r="L2868" t="s">
        <v>3018</v>
      </c>
      <c r="M2868" t="s">
        <v>138</v>
      </c>
      <c r="N2868" t="s">
        <v>57</v>
      </c>
      <c r="O2868" s="6" t="str">
        <f>INDEX(lkp_Region,MATCH(tbl_Sales[[#This Row],[Suburb]],lkp_Suburb,0))</f>
        <v>Southern Metropolitan</v>
      </c>
      <c r="P2868" s="6">
        <f>MONTH(tbl_Sales[[#This Row],[Date]])</f>
        <v>8</v>
      </c>
      <c r="Q2868" s="6">
        <f>YEAR(tbl_Sales[[#This Row],[Date]])</f>
        <v>2016</v>
      </c>
    </row>
    <row r="2869" spans="1:17" x14ac:dyDescent="0.25">
      <c r="A2869" s="1">
        <v>42596</v>
      </c>
      <c r="B2869">
        <v>1350000</v>
      </c>
      <c r="C2869" t="s">
        <v>2</v>
      </c>
      <c r="D2869" t="s">
        <v>12429</v>
      </c>
      <c r="E2869" t="s">
        <v>10</v>
      </c>
      <c r="F2869">
        <v>3204</v>
      </c>
      <c r="G2869">
        <v>3</v>
      </c>
      <c r="H2869">
        <v>1</v>
      </c>
      <c r="I2869">
        <v>1</v>
      </c>
      <c r="J2869">
        <v>617</v>
      </c>
      <c r="L2869" t="s">
        <v>3019</v>
      </c>
      <c r="M2869" t="s">
        <v>55</v>
      </c>
      <c r="N2869" t="s">
        <v>57</v>
      </c>
      <c r="O2869" s="6" t="str">
        <f>INDEX(lkp_Region,MATCH(tbl_Sales[[#This Row],[Suburb]],lkp_Suburb,0))</f>
        <v>Southern Metropolitan</v>
      </c>
      <c r="P2869" s="6">
        <f>MONTH(tbl_Sales[[#This Row],[Date]])</f>
        <v>8</v>
      </c>
      <c r="Q2869" s="6">
        <f>YEAR(tbl_Sales[[#This Row],[Date]])</f>
        <v>2016</v>
      </c>
    </row>
    <row r="2870" spans="1:17" x14ac:dyDescent="0.25">
      <c r="A2870" s="1">
        <v>42596</v>
      </c>
      <c r="B2870">
        <v>1435000</v>
      </c>
      <c r="C2870" t="s">
        <v>51</v>
      </c>
      <c r="D2870" t="s">
        <v>12428</v>
      </c>
      <c r="E2870" t="s">
        <v>10</v>
      </c>
      <c r="F2870">
        <v>3204</v>
      </c>
      <c r="G2870">
        <v>4</v>
      </c>
      <c r="H2870">
        <v>3</v>
      </c>
      <c r="I2870">
        <v>2</v>
      </c>
      <c r="J2870">
        <v>291</v>
      </c>
      <c r="K2870">
        <v>2012</v>
      </c>
      <c r="L2870" t="s">
        <v>3020</v>
      </c>
      <c r="M2870" t="s">
        <v>55</v>
      </c>
      <c r="N2870" t="s">
        <v>57</v>
      </c>
      <c r="O2870" s="6" t="str">
        <f>INDEX(lkp_Region,MATCH(tbl_Sales[[#This Row],[Suburb]],lkp_Suburb,0))</f>
        <v>Southern Metropolitan</v>
      </c>
      <c r="P2870" s="6">
        <f>MONTH(tbl_Sales[[#This Row],[Date]])</f>
        <v>8</v>
      </c>
      <c r="Q2870" s="6">
        <f>YEAR(tbl_Sales[[#This Row],[Date]])</f>
        <v>2016</v>
      </c>
    </row>
    <row r="2871" spans="1:17" x14ac:dyDescent="0.25">
      <c r="A2871" s="1">
        <v>42596</v>
      </c>
      <c r="B2871">
        <v>1215000</v>
      </c>
      <c r="C2871" t="s">
        <v>2</v>
      </c>
      <c r="D2871" t="s">
        <v>12427</v>
      </c>
      <c r="E2871" t="s">
        <v>10</v>
      </c>
      <c r="F2871">
        <v>3073</v>
      </c>
      <c r="G2871">
        <v>4</v>
      </c>
      <c r="H2871">
        <v>2</v>
      </c>
      <c r="I2871">
        <v>4</v>
      </c>
      <c r="J2871">
        <v>748</v>
      </c>
      <c r="L2871" t="s">
        <v>3021</v>
      </c>
      <c r="M2871" t="s">
        <v>93</v>
      </c>
      <c r="N2871" t="s">
        <v>62</v>
      </c>
      <c r="O2871" s="6" t="str">
        <f>INDEX(lkp_Region,MATCH(tbl_Sales[[#This Row],[Suburb]],lkp_Suburb,0))</f>
        <v>Northern Metropolitan</v>
      </c>
      <c r="P2871" s="6">
        <f>MONTH(tbl_Sales[[#This Row],[Date]])</f>
        <v>8</v>
      </c>
      <c r="Q2871" s="6">
        <f>YEAR(tbl_Sales[[#This Row],[Date]])</f>
        <v>2016</v>
      </c>
    </row>
    <row r="2872" spans="1:17" x14ac:dyDescent="0.25">
      <c r="A2872" s="1">
        <v>42596</v>
      </c>
      <c r="B2872">
        <v>570000</v>
      </c>
      <c r="C2872" t="s">
        <v>2</v>
      </c>
      <c r="D2872" t="s">
        <v>12426</v>
      </c>
      <c r="E2872" t="s">
        <v>10</v>
      </c>
      <c r="F2872">
        <v>3021</v>
      </c>
      <c r="G2872">
        <v>4</v>
      </c>
      <c r="H2872">
        <v>2</v>
      </c>
      <c r="I2872">
        <v>2</v>
      </c>
      <c r="J2872">
        <v>558</v>
      </c>
      <c r="L2872" t="s">
        <v>3022</v>
      </c>
      <c r="M2872" t="s">
        <v>173</v>
      </c>
      <c r="N2872" t="s">
        <v>3</v>
      </c>
      <c r="O2872" s="6" t="str">
        <f>INDEX(lkp_Region,MATCH(tbl_Sales[[#This Row],[Suburb]],lkp_Suburb,0))</f>
        <v>Western Metropolitan</v>
      </c>
      <c r="P2872" s="6">
        <f>MONTH(tbl_Sales[[#This Row],[Date]])</f>
        <v>8</v>
      </c>
      <c r="Q2872" s="6">
        <f>YEAR(tbl_Sales[[#This Row],[Date]])</f>
        <v>2016</v>
      </c>
    </row>
    <row r="2873" spans="1:17" x14ac:dyDescent="0.25">
      <c r="A2873" s="1">
        <v>42596</v>
      </c>
      <c r="B2873">
        <v>773000</v>
      </c>
      <c r="C2873" t="s">
        <v>2</v>
      </c>
      <c r="D2873" t="s">
        <v>12427</v>
      </c>
      <c r="E2873" t="s">
        <v>10</v>
      </c>
      <c r="F2873">
        <v>3081</v>
      </c>
      <c r="G2873">
        <v>3</v>
      </c>
      <c r="H2873">
        <v>1</v>
      </c>
      <c r="I2873">
        <v>2</v>
      </c>
      <c r="J2873">
        <v>626</v>
      </c>
      <c r="K2873">
        <v>1955</v>
      </c>
      <c r="L2873" t="s">
        <v>3023</v>
      </c>
      <c r="M2873" t="s">
        <v>982</v>
      </c>
      <c r="N2873" t="s">
        <v>150</v>
      </c>
      <c r="O2873" s="6" t="str">
        <f>INDEX(lkp_Region,MATCH(tbl_Sales[[#This Row],[Suburb]],lkp_Suburb,0))</f>
        <v>Eastern Metropolitan</v>
      </c>
      <c r="P2873" s="6">
        <f>MONTH(tbl_Sales[[#This Row],[Date]])</f>
        <v>8</v>
      </c>
      <c r="Q2873" s="6">
        <f>YEAR(tbl_Sales[[#This Row],[Date]])</f>
        <v>2016</v>
      </c>
    </row>
    <row r="2874" spans="1:17" x14ac:dyDescent="0.25">
      <c r="A2874" s="1">
        <v>42597</v>
      </c>
      <c r="B2874">
        <v>700000</v>
      </c>
      <c r="C2874" t="s">
        <v>13</v>
      </c>
      <c r="D2874" t="s">
        <v>12429</v>
      </c>
      <c r="E2874" t="s">
        <v>5</v>
      </c>
      <c r="F2874">
        <v>3068</v>
      </c>
      <c r="G2874">
        <v>2</v>
      </c>
      <c r="H2874">
        <v>2</v>
      </c>
      <c r="I2874">
        <v>1</v>
      </c>
      <c r="J2874">
        <v>4332</v>
      </c>
      <c r="K2874">
        <v>2010</v>
      </c>
      <c r="L2874" t="s">
        <v>3024</v>
      </c>
      <c r="M2874" t="s">
        <v>72</v>
      </c>
      <c r="N2874" t="s">
        <v>8</v>
      </c>
      <c r="O2874" s="6" t="str">
        <f>INDEX(lkp_Region,MATCH(tbl_Sales[[#This Row],[Suburb]],lkp_Suburb,0))</f>
        <v>Northern Metropolitan</v>
      </c>
      <c r="P2874" s="6">
        <f>MONTH(tbl_Sales[[#This Row],[Date]])</f>
        <v>8</v>
      </c>
      <c r="Q2874" s="6">
        <f>YEAR(tbl_Sales[[#This Row],[Date]])</f>
        <v>2016</v>
      </c>
    </row>
    <row r="2875" spans="1:17" x14ac:dyDescent="0.25">
      <c r="A2875" s="1">
        <v>42597</v>
      </c>
      <c r="B2875">
        <v>1116000</v>
      </c>
      <c r="C2875" t="s">
        <v>2</v>
      </c>
      <c r="D2875" t="s">
        <v>12427</v>
      </c>
      <c r="E2875" t="s">
        <v>10</v>
      </c>
      <c r="F2875">
        <v>3068</v>
      </c>
      <c r="G2875">
        <v>2</v>
      </c>
      <c r="H2875">
        <v>1</v>
      </c>
      <c r="I2875">
        <v>0</v>
      </c>
      <c r="J2875">
        <v>152</v>
      </c>
      <c r="L2875" t="s">
        <v>3025</v>
      </c>
      <c r="M2875" t="s">
        <v>72</v>
      </c>
      <c r="N2875" t="s">
        <v>8</v>
      </c>
      <c r="O2875" s="6" t="str">
        <f>INDEX(lkp_Region,MATCH(tbl_Sales[[#This Row],[Suburb]],lkp_Suburb,0))</f>
        <v>Northern Metropolitan</v>
      </c>
      <c r="P2875" s="6">
        <f>MONTH(tbl_Sales[[#This Row],[Date]])</f>
        <v>8</v>
      </c>
      <c r="Q2875" s="6">
        <f>YEAR(tbl_Sales[[#This Row],[Date]])</f>
        <v>2016</v>
      </c>
    </row>
    <row r="2876" spans="1:17" x14ac:dyDescent="0.25">
      <c r="A2876" s="1">
        <v>42597</v>
      </c>
      <c r="B2876">
        <v>1260000</v>
      </c>
      <c r="C2876" t="s">
        <v>2</v>
      </c>
      <c r="D2876" t="s">
        <v>12427</v>
      </c>
      <c r="E2876" t="s">
        <v>10</v>
      </c>
      <c r="F2876">
        <v>3121</v>
      </c>
      <c r="G2876">
        <v>3</v>
      </c>
      <c r="H2876">
        <v>1</v>
      </c>
      <c r="I2876">
        <v>0</v>
      </c>
      <c r="J2876">
        <v>203</v>
      </c>
      <c r="K2876">
        <v>1900</v>
      </c>
      <c r="L2876" t="s">
        <v>3026</v>
      </c>
      <c r="M2876" t="s">
        <v>6</v>
      </c>
      <c r="N2876" t="s">
        <v>8</v>
      </c>
      <c r="O2876" s="6" t="str">
        <f>INDEX(lkp_Region,MATCH(tbl_Sales[[#This Row],[Suburb]],lkp_Suburb,0))</f>
        <v>Northern Metropolitan</v>
      </c>
      <c r="P2876" s="6">
        <f>MONTH(tbl_Sales[[#This Row],[Date]])</f>
        <v>8</v>
      </c>
      <c r="Q2876" s="6">
        <f>YEAR(tbl_Sales[[#This Row],[Date]])</f>
        <v>2016</v>
      </c>
    </row>
    <row r="2877" spans="1:17" x14ac:dyDescent="0.25">
      <c r="A2877" s="1">
        <v>42597</v>
      </c>
      <c r="B2877">
        <v>1035000</v>
      </c>
      <c r="C2877" t="s">
        <v>13</v>
      </c>
      <c r="D2877" t="s">
        <v>12433</v>
      </c>
      <c r="E2877" t="s">
        <v>5</v>
      </c>
      <c r="F2877">
        <v>3207</v>
      </c>
      <c r="G2877">
        <v>2</v>
      </c>
      <c r="H2877">
        <v>2</v>
      </c>
      <c r="I2877">
        <v>1</v>
      </c>
      <c r="J2877">
        <v>0</v>
      </c>
      <c r="K2877">
        <v>2003</v>
      </c>
      <c r="L2877" t="s">
        <v>3027</v>
      </c>
      <c r="M2877" t="s">
        <v>24</v>
      </c>
      <c r="N2877" t="s">
        <v>26</v>
      </c>
      <c r="O2877" s="6" t="str">
        <f>INDEX(lkp_Region,MATCH(tbl_Sales[[#This Row],[Suburb]],lkp_Suburb,0))</f>
        <v>Southern Metropolitan</v>
      </c>
      <c r="P2877" s="6">
        <f>MONTH(tbl_Sales[[#This Row],[Date]])</f>
        <v>8</v>
      </c>
      <c r="Q2877" s="6">
        <f>YEAR(tbl_Sales[[#This Row],[Date]])</f>
        <v>2016</v>
      </c>
    </row>
    <row r="2878" spans="1:17" x14ac:dyDescent="0.25">
      <c r="A2878" s="1">
        <v>42597</v>
      </c>
      <c r="B2878">
        <v>1000000</v>
      </c>
      <c r="C2878" t="s">
        <v>2</v>
      </c>
      <c r="D2878" t="s">
        <v>12428</v>
      </c>
      <c r="E2878" t="s">
        <v>5</v>
      </c>
      <c r="F2878">
        <v>3044</v>
      </c>
      <c r="G2878">
        <v>3</v>
      </c>
      <c r="H2878">
        <v>1</v>
      </c>
      <c r="I2878">
        <v>2</v>
      </c>
      <c r="J2878">
        <v>858</v>
      </c>
      <c r="L2878" t="s">
        <v>3028</v>
      </c>
      <c r="M2878" t="s">
        <v>115</v>
      </c>
      <c r="N2878" t="s">
        <v>18</v>
      </c>
      <c r="O2878" s="6" t="str">
        <f>INDEX(lkp_Region,MATCH(tbl_Sales[[#This Row],[Suburb]],lkp_Suburb,0))</f>
        <v>Northern Metropolitan</v>
      </c>
      <c r="P2878" s="6">
        <f>MONTH(tbl_Sales[[#This Row],[Date]])</f>
        <v>8</v>
      </c>
      <c r="Q2878" s="6">
        <f>YEAR(tbl_Sales[[#This Row],[Date]])</f>
        <v>2016</v>
      </c>
    </row>
    <row r="2879" spans="1:17" x14ac:dyDescent="0.25">
      <c r="A2879" s="1">
        <v>42597</v>
      </c>
      <c r="B2879">
        <v>615000</v>
      </c>
      <c r="C2879" t="s">
        <v>2</v>
      </c>
      <c r="D2879" t="s">
        <v>12425</v>
      </c>
      <c r="E2879" t="s">
        <v>5</v>
      </c>
      <c r="F2879">
        <v>3034</v>
      </c>
      <c r="G2879">
        <v>3</v>
      </c>
      <c r="H2879">
        <v>1</v>
      </c>
      <c r="I2879">
        <v>2</v>
      </c>
      <c r="J2879">
        <v>649</v>
      </c>
      <c r="L2879" t="s">
        <v>3029</v>
      </c>
      <c r="M2879" t="s">
        <v>524</v>
      </c>
      <c r="N2879" t="s">
        <v>49</v>
      </c>
      <c r="O2879" s="6" t="str">
        <f>INDEX(lkp_Region,MATCH(tbl_Sales[[#This Row],[Suburb]],lkp_Suburb,0))</f>
        <v>Western Metropolitan</v>
      </c>
      <c r="P2879" s="6">
        <f>MONTH(tbl_Sales[[#This Row],[Date]])</f>
        <v>8</v>
      </c>
      <c r="Q2879" s="6">
        <f>YEAR(tbl_Sales[[#This Row],[Date]])</f>
        <v>2016</v>
      </c>
    </row>
    <row r="2880" spans="1:17" x14ac:dyDescent="0.25">
      <c r="A2880" s="1">
        <v>42597</v>
      </c>
      <c r="B2880">
        <v>635000</v>
      </c>
      <c r="C2880" t="s">
        <v>2</v>
      </c>
      <c r="D2880" t="s">
        <v>12425</v>
      </c>
      <c r="E2880" t="s">
        <v>5</v>
      </c>
      <c r="F2880">
        <v>3034</v>
      </c>
      <c r="G2880">
        <v>3</v>
      </c>
      <c r="H2880">
        <v>1</v>
      </c>
      <c r="I2880">
        <v>1</v>
      </c>
      <c r="J2880">
        <v>597</v>
      </c>
      <c r="L2880" t="s">
        <v>3030</v>
      </c>
      <c r="M2880" t="s">
        <v>524</v>
      </c>
      <c r="N2880" t="s">
        <v>49</v>
      </c>
      <c r="O2880" s="6" t="str">
        <f>INDEX(lkp_Region,MATCH(tbl_Sales[[#This Row],[Suburb]],lkp_Suburb,0))</f>
        <v>Western Metropolitan</v>
      </c>
      <c r="P2880" s="6">
        <f>MONTH(tbl_Sales[[#This Row],[Date]])</f>
        <v>8</v>
      </c>
      <c r="Q2880" s="6">
        <f>YEAR(tbl_Sales[[#This Row],[Date]])</f>
        <v>2016</v>
      </c>
    </row>
    <row r="2881" spans="1:17" x14ac:dyDescent="0.25">
      <c r="A2881" s="1">
        <v>42597</v>
      </c>
      <c r="B2881">
        <v>660000</v>
      </c>
      <c r="C2881" t="s">
        <v>13</v>
      </c>
      <c r="D2881" t="s">
        <v>12423</v>
      </c>
      <c r="E2881" t="s">
        <v>10</v>
      </c>
      <c r="F2881">
        <v>3040</v>
      </c>
      <c r="G2881">
        <v>2</v>
      </c>
      <c r="H2881">
        <v>1</v>
      </c>
      <c r="I2881">
        <v>1</v>
      </c>
      <c r="J2881">
        <v>263</v>
      </c>
      <c r="K2881">
        <v>1980</v>
      </c>
      <c r="L2881" t="s">
        <v>3031</v>
      </c>
      <c r="M2881" t="s">
        <v>47</v>
      </c>
      <c r="N2881" t="s">
        <v>49</v>
      </c>
      <c r="O2881" s="6" t="str">
        <f>INDEX(lkp_Region,MATCH(tbl_Sales[[#This Row],[Suburb]],lkp_Suburb,0))</f>
        <v>Western Metropolitan</v>
      </c>
      <c r="P2881" s="6">
        <f>MONTH(tbl_Sales[[#This Row],[Date]])</f>
        <v>8</v>
      </c>
      <c r="Q2881" s="6">
        <f>YEAR(tbl_Sales[[#This Row],[Date]])</f>
        <v>2016</v>
      </c>
    </row>
    <row r="2882" spans="1:17" x14ac:dyDescent="0.25">
      <c r="A2882" s="1">
        <v>42597</v>
      </c>
      <c r="B2882">
        <v>1190000</v>
      </c>
      <c r="C2882" t="s">
        <v>2</v>
      </c>
      <c r="D2882" t="s">
        <v>12423</v>
      </c>
      <c r="E2882" t="s">
        <v>10</v>
      </c>
      <c r="F2882">
        <v>3040</v>
      </c>
      <c r="G2882">
        <v>3</v>
      </c>
      <c r="H2882">
        <v>1</v>
      </c>
      <c r="I2882">
        <v>1</v>
      </c>
      <c r="J2882">
        <v>465</v>
      </c>
      <c r="K2882">
        <v>1950</v>
      </c>
      <c r="L2882" t="s">
        <v>3032</v>
      </c>
      <c r="M2882" t="s">
        <v>190</v>
      </c>
      <c r="N2882" t="s">
        <v>49</v>
      </c>
      <c r="O2882" s="6" t="str">
        <f>INDEX(lkp_Region,MATCH(tbl_Sales[[#This Row],[Suburb]],lkp_Suburb,0))</f>
        <v>Western Metropolitan</v>
      </c>
      <c r="P2882" s="6">
        <f>MONTH(tbl_Sales[[#This Row],[Date]])</f>
        <v>8</v>
      </c>
      <c r="Q2882" s="6">
        <f>YEAR(tbl_Sales[[#This Row],[Date]])</f>
        <v>2016</v>
      </c>
    </row>
    <row r="2883" spans="1:17" x14ac:dyDescent="0.25">
      <c r="A2883" s="1">
        <v>42597</v>
      </c>
      <c r="B2883">
        <v>510000</v>
      </c>
      <c r="C2883" t="s">
        <v>51</v>
      </c>
      <c r="D2883" t="s">
        <v>12428</v>
      </c>
      <c r="E2883" t="s">
        <v>5</v>
      </c>
      <c r="F2883">
        <v>3012</v>
      </c>
      <c r="G2883">
        <v>2</v>
      </c>
      <c r="H2883">
        <v>1</v>
      </c>
      <c r="I2883">
        <v>2</v>
      </c>
      <c r="J2883">
        <v>118</v>
      </c>
      <c r="K2883">
        <v>2014</v>
      </c>
      <c r="L2883" t="s">
        <v>3033</v>
      </c>
      <c r="M2883" t="s">
        <v>19</v>
      </c>
      <c r="N2883" t="s">
        <v>21</v>
      </c>
      <c r="O2883" s="6" t="str">
        <f>INDEX(lkp_Region,MATCH(tbl_Sales[[#This Row],[Suburb]],lkp_Suburb,0))</f>
        <v>Western Metropolitan</v>
      </c>
      <c r="P2883" s="6">
        <f>MONTH(tbl_Sales[[#This Row],[Date]])</f>
        <v>8</v>
      </c>
      <c r="Q2883" s="6">
        <f>YEAR(tbl_Sales[[#This Row],[Date]])</f>
        <v>2016</v>
      </c>
    </row>
    <row r="2884" spans="1:17" x14ac:dyDescent="0.25">
      <c r="A2884" s="1">
        <v>42597</v>
      </c>
      <c r="B2884">
        <v>1260000</v>
      </c>
      <c r="C2884" t="s">
        <v>2</v>
      </c>
      <c r="D2884" t="s">
        <v>12423</v>
      </c>
      <c r="E2884" t="s">
        <v>10</v>
      </c>
      <c r="F2884">
        <v>3105</v>
      </c>
      <c r="G2884">
        <v>4</v>
      </c>
      <c r="H2884">
        <v>2</v>
      </c>
      <c r="I2884">
        <v>2</v>
      </c>
      <c r="J2884">
        <v>730</v>
      </c>
      <c r="K2884">
        <v>1971</v>
      </c>
      <c r="L2884" t="s">
        <v>3034</v>
      </c>
      <c r="M2884" t="s">
        <v>507</v>
      </c>
      <c r="N2884" t="s">
        <v>128</v>
      </c>
      <c r="O2884" s="6" t="str">
        <f>INDEX(lkp_Region,MATCH(tbl_Sales[[#This Row],[Suburb]],lkp_Suburb,0))</f>
        <v>Eastern Metropolitan</v>
      </c>
      <c r="P2884" s="6">
        <f>MONTH(tbl_Sales[[#This Row],[Date]])</f>
        <v>8</v>
      </c>
      <c r="Q2884" s="6">
        <f>YEAR(tbl_Sales[[#This Row],[Date]])</f>
        <v>2016</v>
      </c>
    </row>
    <row r="2885" spans="1:17" x14ac:dyDescent="0.25">
      <c r="A2885" s="1">
        <v>42597</v>
      </c>
      <c r="B2885">
        <v>730000</v>
      </c>
      <c r="C2885" t="s">
        <v>13</v>
      </c>
      <c r="D2885" t="s">
        <v>12423</v>
      </c>
      <c r="E2885" t="s">
        <v>5</v>
      </c>
      <c r="F2885">
        <v>3018</v>
      </c>
      <c r="G2885">
        <v>3</v>
      </c>
      <c r="H2885">
        <v>2</v>
      </c>
      <c r="I2885">
        <v>1</v>
      </c>
      <c r="J2885">
        <v>69</v>
      </c>
      <c r="K2885">
        <v>2014</v>
      </c>
      <c r="L2885" t="s">
        <v>3035</v>
      </c>
      <c r="M2885" t="s">
        <v>67</v>
      </c>
      <c r="N2885" t="s">
        <v>69</v>
      </c>
      <c r="O2885" s="6" t="str">
        <f>INDEX(lkp_Region,MATCH(tbl_Sales[[#This Row],[Suburb]],lkp_Suburb,0))</f>
        <v>Western Metropolitan</v>
      </c>
      <c r="P2885" s="6">
        <f>MONTH(tbl_Sales[[#This Row],[Date]])</f>
        <v>8</v>
      </c>
      <c r="Q2885" s="6">
        <f>YEAR(tbl_Sales[[#This Row],[Date]])</f>
        <v>2016</v>
      </c>
    </row>
    <row r="2886" spans="1:17" x14ac:dyDescent="0.25">
      <c r="A2886" s="1">
        <v>42597</v>
      </c>
      <c r="B2886">
        <v>420000</v>
      </c>
      <c r="C2886" t="s">
        <v>13</v>
      </c>
      <c r="D2886" t="s">
        <v>12425</v>
      </c>
      <c r="E2886" t="s">
        <v>5</v>
      </c>
      <c r="F2886">
        <v>3161</v>
      </c>
      <c r="G2886">
        <v>2</v>
      </c>
      <c r="H2886">
        <v>1</v>
      </c>
      <c r="I2886">
        <v>1</v>
      </c>
      <c r="J2886">
        <v>0</v>
      </c>
      <c r="K2886">
        <v>2012</v>
      </c>
      <c r="L2886" t="s">
        <v>3036</v>
      </c>
      <c r="M2886" t="s">
        <v>338</v>
      </c>
      <c r="N2886" t="s">
        <v>57</v>
      </c>
      <c r="O2886" s="6" t="str">
        <f>INDEX(lkp_Region,MATCH(tbl_Sales[[#This Row],[Suburb]],lkp_Suburb,0))</f>
        <v>Southern Metropolitan</v>
      </c>
      <c r="P2886" s="6">
        <f>MONTH(tbl_Sales[[#This Row],[Date]])</f>
        <v>8</v>
      </c>
      <c r="Q2886" s="6">
        <f>YEAR(tbl_Sales[[#This Row],[Date]])</f>
        <v>2016</v>
      </c>
    </row>
    <row r="2887" spans="1:17" x14ac:dyDescent="0.25">
      <c r="A2887" s="1">
        <v>42597</v>
      </c>
      <c r="B2887">
        <v>1300000</v>
      </c>
      <c r="C2887" t="s">
        <v>2</v>
      </c>
      <c r="D2887" t="s">
        <v>12429</v>
      </c>
      <c r="E2887" t="s">
        <v>5</v>
      </c>
      <c r="F2887">
        <v>3163</v>
      </c>
      <c r="G2887">
        <v>5</v>
      </c>
      <c r="H2887">
        <v>2</v>
      </c>
      <c r="I2887">
        <v>2</v>
      </c>
      <c r="J2887">
        <v>683</v>
      </c>
      <c r="K2887">
        <v>1960</v>
      </c>
      <c r="L2887" t="s">
        <v>3037</v>
      </c>
      <c r="M2887" t="s">
        <v>225</v>
      </c>
      <c r="N2887" t="s">
        <v>57</v>
      </c>
      <c r="O2887" s="6" t="str">
        <f>INDEX(lkp_Region,MATCH(tbl_Sales[[#This Row],[Suburb]],lkp_Suburb,0))</f>
        <v>Southern Metropolitan</v>
      </c>
      <c r="P2887" s="6">
        <f>MONTH(tbl_Sales[[#This Row],[Date]])</f>
        <v>8</v>
      </c>
      <c r="Q2887" s="6">
        <f>YEAR(tbl_Sales[[#This Row],[Date]])</f>
        <v>2016</v>
      </c>
    </row>
    <row r="2888" spans="1:17" x14ac:dyDescent="0.25">
      <c r="A2888" s="1">
        <v>42597</v>
      </c>
      <c r="B2888">
        <v>1328000</v>
      </c>
      <c r="C2888" t="s">
        <v>2</v>
      </c>
      <c r="D2888" t="s">
        <v>12428</v>
      </c>
      <c r="E2888" t="s">
        <v>10</v>
      </c>
      <c r="F2888">
        <v>3204</v>
      </c>
      <c r="G2888">
        <v>4</v>
      </c>
      <c r="H2888">
        <v>2</v>
      </c>
      <c r="I2888">
        <v>2</v>
      </c>
      <c r="J2888">
        <v>610</v>
      </c>
      <c r="K2888">
        <v>1940</v>
      </c>
      <c r="L2888" t="s">
        <v>3038</v>
      </c>
      <c r="M2888" t="s">
        <v>55</v>
      </c>
      <c r="N2888" t="s">
        <v>57</v>
      </c>
      <c r="O2888" s="6" t="str">
        <f>INDEX(lkp_Region,MATCH(tbl_Sales[[#This Row],[Suburb]],lkp_Suburb,0))</f>
        <v>Southern Metropolitan</v>
      </c>
      <c r="P2888" s="6">
        <f>MONTH(tbl_Sales[[#This Row],[Date]])</f>
        <v>8</v>
      </c>
      <c r="Q2888" s="6">
        <f>YEAR(tbl_Sales[[#This Row],[Date]])</f>
        <v>2016</v>
      </c>
    </row>
    <row r="2889" spans="1:17" x14ac:dyDescent="0.25">
      <c r="A2889" s="1">
        <v>42597</v>
      </c>
      <c r="B2889">
        <v>2520000</v>
      </c>
      <c r="C2889" t="s">
        <v>2</v>
      </c>
      <c r="D2889" t="s">
        <v>12429</v>
      </c>
      <c r="E2889" t="s">
        <v>5</v>
      </c>
      <c r="F2889">
        <v>3204</v>
      </c>
      <c r="G2889">
        <v>4</v>
      </c>
      <c r="H2889">
        <v>4</v>
      </c>
      <c r="I2889">
        <v>2</v>
      </c>
      <c r="J2889">
        <v>579</v>
      </c>
      <c r="K2889">
        <v>2012</v>
      </c>
      <c r="L2889" t="s">
        <v>3039</v>
      </c>
      <c r="M2889" t="s">
        <v>55</v>
      </c>
      <c r="N2889" t="s">
        <v>57</v>
      </c>
      <c r="O2889" s="6" t="str">
        <f>INDEX(lkp_Region,MATCH(tbl_Sales[[#This Row],[Suburb]],lkp_Suburb,0))</f>
        <v>Southern Metropolitan</v>
      </c>
      <c r="P2889" s="6">
        <f>MONTH(tbl_Sales[[#This Row],[Date]])</f>
        <v>8</v>
      </c>
      <c r="Q2889" s="6">
        <f>YEAR(tbl_Sales[[#This Row],[Date]])</f>
        <v>2016</v>
      </c>
    </row>
    <row r="2890" spans="1:17" x14ac:dyDescent="0.25">
      <c r="A2890" s="1">
        <v>42597</v>
      </c>
      <c r="B2890">
        <v>815000</v>
      </c>
      <c r="C2890" t="s">
        <v>2</v>
      </c>
      <c r="D2890" t="s">
        <v>12427</v>
      </c>
      <c r="E2890" t="s">
        <v>10</v>
      </c>
      <c r="F2890">
        <v>3073</v>
      </c>
      <c r="G2890">
        <v>3</v>
      </c>
      <c r="H2890">
        <v>1</v>
      </c>
      <c r="I2890">
        <v>2</v>
      </c>
      <c r="J2890">
        <v>550</v>
      </c>
      <c r="K2890">
        <v>1965</v>
      </c>
      <c r="L2890" t="s">
        <v>3040</v>
      </c>
      <c r="M2890" t="s">
        <v>93</v>
      </c>
      <c r="N2890" t="s">
        <v>62</v>
      </c>
      <c r="O2890" s="6" t="str">
        <f>INDEX(lkp_Region,MATCH(tbl_Sales[[#This Row],[Suburb]],lkp_Suburb,0))</f>
        <v>Northern Metropolitan</v>
      </c>
      <c r="P2890" s="6">
        <f>MONTH(tbl_Sales[[#This Row],[Date]])</f>
        <v>8</v>
      </c>
      <c r="Q2890" s="6">
        <f>YEAR(tbl_Sales[[#This Row],[Date]])</f>
        <v>2016</v>
      </c>
    </row>
    <row r="2891" spans="1:17" x14ac:dyDescent="0.25">
      <c r="A2891" s="1">
        <v>42597</v>
      </c>
      <c r="B2891">
        <v>1250000</v>
      </c>
      <c r="C2891" t="s">
        <v>2</v>
      </c>
      <c r="D2891" t="s">
        <v>12429</v>
      </c>
      <c r="E2891" t="s">
        <v>5</v>
      </c>
      <c r="F2891">
        <v>3078</v>
      </c>
      <c r="G2891">
        <v>3</v>
      </c>
      <c r="H2891">
        <v>2</v>
      </c>
      <c r="I2891">
        <v>0</v>
      </c>
      <c r="J2891">
        <v>327</v>
      </c>
      <c r="K2891">
        <v>1910</v>
      </c>
      <c r="L2891" t="s">
        <v>3041</v>
      </c>
      <c r="M2891" t="s">
        <v>533</v>
      </c>
      <c r="N2891" t="s">
        <v>62</v>
      </c>
      <c r="O2891" s="6" t="str">
        <f>INDEX(lkp_Region,MATCH(tbl_Sales[[#This Row],[Suburb]],lkp_Suburb,0))</f>
        <v>Northern Metropolitan</v>
      </c>
      <c r="P2891" s="6">
        <f>MONTH(tbl_Sales[[#This Row],[Date]])</f>
        <v>8</v>
      </c>
      <c r="Q2891" s="6">
        <f>YEAR(tbl_Sales[[#This Row],[Date]])</f>
        <v>2016</v>
      </c>
    </row>
    <row r="2892" spans="1:17" x14ac:dyDescent="0.25">
      <c r="A2892" s="1">
        <v>42597</v>
      </c>
      <c r="B2892">
        <v>1331000</v>
      </c>
      <c r="C2892" t="s">
        <v>2</v>
      </c>
      <c r="D2892" t="s">
        <v>12427</v>
      </c>
      <c r="E2892" t="s">
        <v>10</v>
      </c>
      <c r="F2892">
        <v>3101</v>
      </c>
      <c r="G2892">
        <v>2</v>
      </c>
      <c r="H2892">
        <v>1</v>
      </c>
      <c r="I2892">
        <v>1</v>
      </c>
      <c r="J2892">
        <v>424</v>
      </c>
      <c r="K2892">
        <v>1940</v>
      </c>
      <c r="L2892" t="s">
        <v>3042</v>
      </c>
      <c r="M2892" t="s">
        <v>145</v>
      </c>
      <c r="N2892" t="s">
        <v>101</v>
      </c>
      <c r="O2892" s="6" t="str">
        <f>INDEX(lkp_Region,MATCH(tbl_Sales[[#This Row],[Suburb]],lkp_Suburb,0))</f>
        <v>Southern Metropolitan</v>
      </c>
      <c r="P2892" s="6">
        <f>MONTH(tbl_Sales[[#This Row],[Date]])</f>
        <v>8</v>
      </c>
      <c r="Q2892" s="6">
        <f>YEAR(tbl_Sales[[#This Row],[Date]])</f>
        <v>2016</v>
      </c>
    </row>
    <row r="2893" spans="1:17" x14ac:dyDescent="0.25">
      <c r="A2893" s="1">
        <v>42597</v>
      </c>
      <c r="B2893">
        <v>786000</v>
      </c>
      <c r="C2893" t="s">
        <v>13</v>
      </c>
      <c r="D2893" t="s">
        <v>12429</v>
      </c>
      <c r="E2893" t="s">
        <v>10</v>
      </c>
      <c r="F2893">
        <v>3188</v>
      </c>
      <c r="G2893">
        <v>2</v>
      </c>
      <c r="H2893">
        <v>1</v>
      </c>
      <c r="I2893">
        <v>1</v>
      </c>
      <c r="J2893">
        <v>162</v>
      </c>
      <c r="K2893">
        <v>1970</v>
      </c>
      <c r="L2893" t="s">
        <v>3043</v>
      </c>
      <c r="M2893" t="s">
        <v>176</v>
      </c>
      <c r="N2893" t="s">
        <v>107</v>
      </c>
      <c r="O2893" s="6" t="str">
        <f>INDEX(lkp_Region,MATCH(tbl_Sales[[#This Row],[Suburb]],lkp_Suburb,0))</f>
        <v>Southern Metropolitan</v>
      </c>
      <c r="P2893" s="6">
        <f>MONTH(tbl_Sales[[#This Row],[Date]])</f>
        <v>8</v>
      </c>
      <c r="Q2893" s="6">
        <f>YEAR(tbl_Sales[[#This Row],[Date]])</f>
        <v>2016</v>
      </c>
    </row>
    <row r="2894" spans="1:17" x14ac:dyDescent="0.25">
      <c r="A2894" s="1">
        <v>42597</v>
      </c>
      <c r="B2894">
        <v>1266000</v>
      </c>
      <c r="C2894" t="s">
        <v>13</v>
      </c>
      <c r="D2894" t="s">
        <v>12431</v>
      </c>
      <c r="E2894" t="s">
        <v>10</v>
      </c>
      <c r="F2894">
        <v>3186</v>
      </c>
      <c r="G2894">
        <v>3</v>
      </c>
      <c r="H2894">
        <v>1</v>
      </c>
      <c r="I2894">
        <v>2</v>
      </c>
      <c r="J2894">
        <v>277</v>
      </c>
      <c r="K2894">
        <v>1950</v>
      </c>
      <c r="L2894" t="s">
        <v>3044</v>
      </c>
      <c r="M2894" t="s">
        <v>105</v>
      </c>
      <c r="N2894" t="s">
        <v>107</v>
      </c>
      <c r="O2894" s="6" t="str">
        <f>INDEX(lkp_Region,MATCH(tbl_Sales[[#This Row],[Suburb]],lkp_Suburb,0))</f>
        <v>Southern Metropolitan</v>
      </c>
      <c r="P2894" s="6">
        <f>MONTH(tbl_Sales[[#This Row],[Date]])</f>
        <v>8</v>
      </c>
      <c r="Q2894" s="6">
        <f>YEAR(tbl_Sales[[#This Row],[Date]])</f>
        <v>2016</v>
      </c>
    </row>
    <row r="2895" spans="1:17" x14ac:dyDescent="0.25">
      <c r="A2895" s="1">
        <v>42597</v>
      </c>
      <c r="B2895">
        <v>421000</v>
      </c>
      <c r="C2895" t="s">
        <v>13</v>
      </c>
      <c r="D2895" t="s">
        <v>12427</v>
      </c>
      <c r="E2895" t="s">
        <v>5</v>
      </c>
      <c r="F2895">
        <v>3079</v>
      </c>
      <c r="G2895">
        <v>1</v>
      </c>
      <c r="H2895">
        <v>1</v>
      </c>
      <c r="I2895">
        <v>1</v>
      </c>
      <c r="J2895">
        <v>0</v>
      </c>
      <c r="K2895">
        <v>1992</v>
      </c>
      <c r="L2895" t="s">
        <v>3045</v>
      </c>
      <c r="M2895" t="s">
        <v>213</v>
      </c>
      <c r="N2895" t="s">
        <v>150</v>
      </c>
      <c r="O2895" s="6" t="str">
        <f>INDEX(lkp_Region,MATCH(tbl_Sales[[#This Row],[Suburb]],lkp_Suburb,0))</f>
        <v>Eastern Metropolitan</v>
      </c>
      <c r="P2895" s="6">
        <f>MONTH(tbl_Sales[[#This Row],[Date]])</f>
        <v>8</v>
      </c>
      <c r="Q2895" s="6">
        <f>YEAR(tbl_Sales[[#This Row],[Date]])</f>
        <v>2016</v>
      </c>
    </row>
    <row r="2896" spans="1:17" x14ac:dyDescent="0.25">
      <c r="A2896" s="1">
        <v>42597</v>
      </c>
      <c r="B2896">
        <v>515000</v>
      </c>
      <c r="C2896" t="s">
        <v>2</v>
      </c>
      <c r="D2896" t="s">
        <v>12427</v>
      </c>
      <c r="E2896" t="s">
        <v>10</v>
      </c>
      <c r="F2896">
        <v>3084</v>
      </c>
      <c r="G2896">
        <v>3</v>
      </c>
      <c r="H2896">
        <v>2</v>
      </c>
      <c r="I2896">
        <v>1</v>
      </c>
      <c r="J2896">
        <v>606</v>
      </c>
      <c r="K2896">
        <v>1955</v>
      </c>
      <c r="L2896" t="s">
        <v>3046</v>
      </c>
      <c r="M2896" t="s">
        <v>235</v>
      </c>
      <c r="N2896" t="s">
        <v>150</v>
      </c>
      <c r="O2896" s="6" t="str">
        <f>INDEX(lkp_Region,MATCH(tbl_Sales[[#This Row],[Suburb]],lkp_Suburb,0))</f>
        <v>Eastern Metropolitan</v>
      </c>
      <c r="P2896" s="6">
        <f>MONTH(tbl_Sales[[#This Row],[Date]])</f>
        <v>8</v>
      </c>
      <c r="Q2896" s="6">
        <f>YEAR(tbl_Sales[[#This Row],[Date]])</f>
        <v>2016</v>
      </c>
    </row>
    <row r="2897" spans="1:17" x14ac:dyDescent="0.25">
      <c r="A2897" s="1">
        <v>42597</v>
      </c>
      <c r="B2897">
        <v>1012000</v>
      </c>
      <c r="C2897" t="s">
        <v>2</v>
      </c>
      <c r="D2897" t="s">
        <v>12425</v>
      </c>
      <c r="E2897" t="s">
        <v>10</v>
      </c>
      <c r="F2897">
        <v>3084</v>
      </c>
      <c r="G2897">
        <v>3</v>
      </c>
      <c r="H2897">
        <v>2</v>
      </c>
      <c r="I2897">
        <v>1</v>
      </c>
      <c r="J2897">
        <v>323</v>
      </c>
      <c r="K2897">
        <v>2015</v>
      </c>
      <c r="L2897" t="s">
        <v>3047</v>
      </c>
      <c r="M2897" t="s">
        <v>235</v>
      </c>
      <c r="N2897" t="s">
        <v>150</v>
      </c>
      <c r="O2897" s="6" t="str">
        <f>INDEX(lkp_Region,MATCH(tbl_Sales[[#This Row],[Suburb]],lkp_Suburb,0))</f>
        <v>Eastern Metropolitan</v>
      </c>
      <c r="P2897" s="6">
        <f>MONTH(tbl_Sales[[#This Row],[Date]])</f>
        <v>8</v>
      </c>
      <c r="Q2897" s="6">
        <f>YEAR(tbl_Sales[[#This Row],[Date]])</f>
        <v>2016</v>
      </c>
    </row>
    <row r="2898" spans="1:17" x14ac:dyDescent="0.25">
      <c r="A2898" s="1">
        <v>42598</v>
      </c>
      <c r="B2898">
        <v>672000</v>
      </c>
      <c r="C2898" t="s">
        <v>13</v>
      </c>
      <c r="D2898" t="s">
        <v>12429</v>
      </c>
      <c r="E2898" t="s">
        <v>10</v>
      </c>
      <c r="F2898">
        <v>3066</v>
      </c>
      <c r="G2898">
        <v>2</v>
      </c>
      <c r="H2898">
        <v>1</v>
      </c>
      <c r="I2898">
        <v>1</v>
      </c>
      <c r="J2898">
        <v>0</v>
      </c>
      <c r="K2898">
        <v>2002</v>
      </c>
      <c r="L2898" t="s">
        <v>3048</v>
      </c>
      <c r="M2898" t="s">
        <v>216</v>
      </c>
      <c r="N2898" t="s">
        <v>8</v>
      </c>
      <c r="O2898" s="6" t="str">
        <f>INDEX(lkp_Region,MATCH(tbl_Sales[[#This Row],[Suburb]],lkp_Suburb,0))</f>
        <v>Northern Metropolitan</v>
      </c>
      <c r="P2898" s="6">
        <f>MONTH(tbl_Sales[[#This Row],[Date]])</f>
        <v>8</v>
      </c>
      <c r="Q2898" s="6">
        <f>YEAR(tbl_Sales[[#This Row],[Date]])</f>
        <v>2016</v>
      </c>
    </row>
    <row r="2899" spans="1:17" x14ac:dyDescent="0.25">
      <c r="A2899" s="1">
        <v>42598</v>
      </c>
      <c r="B2899">
        <v>1236000</v>
      </c>
      <c r="C2899" t="s">
        <v>51</v>
      </c>
      <c r="D2899" t="s">
        <v>12429</v>
      </c>
      <c r="E2899" t="s">
        <v>10</v>
      </c>
      <c r="F2899">
        <v>3121</v>
      </c>
      <c r="G2899">
        <v>3</v>
      </c>
      <c r="H2899">
        <v>2</v>
      </c>
      <c r="I2899">
        <v>1</v>
      </c>
      <c r="J2899">
        <v>675</v>
      </c>
      <c r="L2899" t="s">
        <v>3049</v>
      </c>
      <c r="M2899" t="s">
        <v>6</v>
      </c>
      <c r="N2899" t="s">
        <v>8</v>
      </c>
      <c r="O2899" s="6" t="str">
        <f>INDEX(lkp_Region,MATCH(tbl_Sales[[#This Row],[Suburb]],lkp_Suburb,0))</f>
        <v>Northern Metropolitan</v>
      </c>
      <c r="P2899" s="6">
        <f>MONTH(tbl_Sales[[#This Row],[Date]])</f>
        <v>8</v>
      </c>
      <c r="Q2899" s="6">
        <f>YEAR(tbl_Sales[[#This Row],[Date]])</f>
        <v>2016</v>
      </c>
    </row>
    <row r="2900" spans="1:17" x14ac:dyDescent="0.25">
      <c r="A2900" s="1">
        <v>42598</v>
      </c>
      <c r="B2900">
        <v>866000</v>
      </c>
      <c r="C2900" t="s">
        <v>13</v>
      </c>
      <c r="D2900" t="s">
        <v>12427</v>
      </c>
      <c r="E2900" t="s">
        <v>10</v>
      </c>
      <c r="F2900">
        <v>3142</v>
      </c>
      <c r="G2900">
        <v>2</v>
      </c>
      <c r="H2900">
        <v>1</v>
      </c>
      <c r="I2900">
        <v>0</v>
      </c>
      <c r="J2900">
        <v>0</v>
      </c>
      <c r="L2900" t="s">
        <v>3050</v>
      </c>
      <c r="M2900" t="s">
        <v>109</v>
      </c>
      <c r="N2900" t="s">
        <v>76</v>
      </c>
      <c r="O2900" s="6" t="str">
        <f>INDEX(lkp_Region,MATCH(tbl_Sales[[#This Row],[Suburb]],lkp_Suburb,0))</f>
        <v>Southern Metropolitan</v>
      </c>
      <c r="P2900" s="6">
        <f>MONTH(tbl_Sales[[#This Row],[Date]])</f>
        <v>8</v>
      </c>
      <c r="Q2900" s="6">
        <f>YEAR(tbl_Sales[[#This Row],[Date]])</f>
        <v>2016</v>
      </c>
    </row>
    <row r="2901" spans="1:17" x14ac:dyDescent="0.25">
      <c r="A2901" s="1">
        <v>42598</v>
      </c>
      <c r="B2901">
        <v>1358000</v>
      </c>
      <c r="C2901" t="s">
        <v>2</v>
      </c>
      <c r="D2901" t="s">
        <v>12429</v>
      </c>
      <c r="E2901" t="s">
        <v>10</v>
      </c>
      <c r="F2901">
        <v>3181</v>
      </c>
      <c r="G2901">
        <v>3</v>
      </c>
      <c r="H2901">
        <v>1</v>
      </c>
      <c r="I2901">
        <v>1</v>
      </c>
      <c r="J2901">
        <v>189</v>
      </c>
      <c r="L2901" t="s">
        <v>3051</v>
      </c>
      <c r="M2901" t="s">
        <v>302</v>
      </c>
      <c r="N2901" t="s">
        <v>76</v>
      </c>
      <c r="O2901" s="6" t="str">
        <f>INDEX(lkp_Region,MATCH(tbl_Sales[[#This Row],[Suburb]],lkp_Suburb,0))</f>
        <v>Southern Metropolitan</v>
      </c>
      <c r="P2901" s="6">
        <f>MONTH(tbl_Sales[[#This Row],[Date]])</f>
        <v>8</v>
      </c>
      <c r="Q2901" s="6">
        <f>YEAR(tbl_Sales[[#This Row],[Date]])</f>
        <v>2016</v>
      </c>
    </row>
    <row r="2902" spans="1:17" x14ac:dyDescent="0.25">
      <c r="A2902" s="1">
        <v>42598</v>
      </c>
      <c r="B2902">
        <v>2400000</v>
      </c>
      <c r="C2902" t="s">
        <v>51</v>
      </c>
      <c r="D2902" t="s">
        <v>12424</v>
      </c>
      <c r="E2902" t="s">
        <v>10</v>
      </c>
      <c r="F2902">
        <v>3142</v>
      </c>
      <c r="G2902">
        <v>3</v>
      </c>
      <c r="H2902">
        <v>3</v>
      </c>
      <c r="I2902">
        <v>2</v>
      </c>
      <c r="J2902">
        <v>425</v>
      </c>
      <c r="K2902">
        <v>1998</v>
      </c>
      <c r="L2902" t="s">
        <v>3052</v>
      </c>
      <c r="M2902" t="s">
        <v>109</v>
      </c>
      <c r="N2902" t="s">
        <v>76</v>
      </c>
      <c r="O2902" s="6" t="str">
        <f>INDEX(lkp_Region,MATCH(tbl_Sales[[#This Row],[Suburb]],lkp_Suburb,0))</f>
        <v>Southern Metropolitan</v>
      </c>
      <c r="P2902" s="6">
        <f>MONTH(tbl_Sales[[#This Row],[Date]])</f>
        <v>8</v>
      </c>
      <c r="Q2902" s="6">
        <f>YEAR(tbl_Sales[[#This Row],[Date]])</f>
        <v>2016</v>
      </c>
    </row>
    <row r="2903" spans="1:17" x14ac:dyDescent="0.25">
      <c r="A2903" s="1">
        <v>42598</v>
      </c>
      <c r="B2903">
        <v>2000000</v>
      </c>
      <c r="C2903" t="s">
        <v>2</v>
      </c>
      <c r="D2903" t="s">
        <v>12427</v>
      </c>
      <c r="E2903" t="s">
        <v>5</v>
      </c>
      <c r="F2903">
        <v>3206</v>
      </c>
      <c r="G2903">
        <v>3</v>
      </c>
      <c r="H2903">
        <v>1</v>
      </c>
      <c r="I2903">
        <v>1</v>
      </c>
      <c r="J2903">
        <v>238</v>
      </c>
      <c r="K2903">
        <v>1890</v>
      </c>
      <c r="L2903" t="s">
        <v>3053</v>
      </c>
      <c r="M2903" t="s">
        <v>113</v>
      </c>
      <c r="N2903" t="s">
        <v>26</v>
      </c>
      <c r="O2903" s="6" t="str">
        <f>INDEX(lkp_Region,MATCH(tbl_Sales[[#This Row],[Suburb]],lkp_Suburb,0))</f>
        <v>Southern Metropolitan</v>
      </c>
      <c r="P2903" s="6">
        <f>MONTH(tbl_Sales[[#This Row],[Date]])</f>
        <v>8</v>
      </c>
      <c r="Q2903" s="6">
        <f>YEAR(tbl_Sales[[#This Row],[Date]])</f>
        <v>2016</v>
      </c>
    </row>
    <row r="2904" spans="1:17" x14ac:dyDescent="0.25">
      <c r="A2904" s="1">
        <v>42598</v>
      </c>
      <c r="B2904">
        <v>455000</v>
      </c>
      <c r="C2904" t="s">
        <v>13</v>
      </c>
      <c r="D2904" t="s">
        <v>12427</v>
      </c>
      <c r="E2904" t="s">
        <v>10</v>
      </c>
      <c r="F2904">
        <v>3032</v>
      </c>
      <c r="G2904">
        <v>2</v>
      </c>
      <c r="H2904">
        <v>1</v>
      </c>
      <c r="I2904">
        <v>2</v>
      </c>
      <c r="J2904">
        <v>0</v>
      </c>
      <c r="L2904" t="s">
        <v>3054</v>
      </c>
      <c r="M2904" t="s">
        <v>160</v>
      </c>
      <c r="N2904" t="s">
        <v>49</v>
      </c>
      <c r="O2904" s="6" t="str">
        <f>INDEX(lkp_Region,MATCH(tbl_Sales[[#This Row],[Suburb]],lkp_Suburb,0))</f>
        <v>Western Metropolitan</v>
      </c>
      <c r="P2904" s="6">
        <f>MONTH(tbl_Sales[[#This Row],[Date]])</f>
        <v>8</v>
      </c>
      <c r="Q2904" s="6">
        <f>YEAR(tbl_Sales[[#This Row],[Date]])</f>
        <v>2016</v>
      </c>
    </row>
    <row r="2905" spans="1:17" x14ac:dyDescent="0.25">
      <c r="A2905" s="1">
        <v>42598</v>
      </c>
      <c r="B2905">
        <v>950000</v>
      </c>
      <c r="C2905" t="s">
        <v>2</v>
      </c>
      <c r="D2905" t="s">
        <v>12427</v>
      </c>
      <c r="E2905" t="s">
        <v>5</v>
      </c>
      <c r="F2905">
        <v>3031</v>
      </c>
      <c r="G2905">
        <v>2</v>
      </c>
      <c r="H2905">
        <v>1</v>
      </c>
      <c r="I2905">
        <v>1</v>
      </c>
      <c r="J2905">
        <v>193</v>
      </c>
      <c r="L2905" t="s">
        <v>3055</v>
      </c>
      <c r="M2905" t="s">
        <v>288</v>
      </c>
      <c r="N2905" t="s">
        <v>49</v>
      </c>
      <c r="O2905" s="6" t="str">
        <f>INDEX(lkp_Region,MATCH(tbl_Sales[[#This Row],[Suburb]],lkp_Suburb,0))</f>
        <v>Northern Metropolitan</v>
      </c>
      <c r="P2905" s="6">
        <f>MONTH(tbl_Sales[[#This Row],[Date]])</f>
        <v>8</v>
      </c>
      <c r="Q2905" s="6">
        <f>YEAR(tbl_Sales[[#This Row],[Date]])</f>
        <v>2016</v>
      </c>
    </row>
    <row r="2906" spans="1:17" x14ac:dyDescent="0.25">
      <c r="A2906" s="1">
        <v>42598</v>
      </c>
      <c r="B2906">
        <v>400000</v>
      </c>
      <c r="C2906" t="s">
        <v>51</v>
      </c>
      <c r="D2906" t="s">
        <v>12425</v>
      </c>
      <c r="E2906" t="s">
        <v>5</v>
      </c>
      <c r="F2906">
        <v>3032</v>
      </c>
      <c r="G2906">
        <v>2</v>
      </c>
      <c r="H2906">
        <v>1</v>
      </c>
      <c r="I2906">
        <v>2</v>
      </c>
      <c r="J2906">
        <v>54</v>
      </c>
      <c r="K2906">
        <v>2000</v>
      </c>
      <c r="L2906" t="s">
        <v>2170</v>
      </c>
      <c r="M2906" t="s">
        <v>21</v>
      </c>
      <c r="N2906" t="s">
        <v>21</v>
      </c>
      <c r="O2906" s="6" t="str">
        <f>INDEX(lkp_Region,MATCH(tbl_Sales[[#This Row],[Suburb]],lkp_Suburb,0))</f>
        <v>Western Metropolitan</v>
      </c>
      <c r="P2906" s="6">
        <f>MONTH(tbl_Sales[[#This Row],[Date]])</f>
        <v>8</v>
      </c>
      <c r="Q2906" s="6">
        <f>YEAR(tbl_Sales[[#This Row],[Date]])</f>
        <v>2016</v>
      </c>
    </row>
    <row r="2907" spans="1:17" x14ac:dyDescent="0.25">
      <c r="A2907" s="1">
        <v>42598</v>
      </c>
      <c r="B2907">
        <v>760000</v>
      </c>
      <c r="C2907" t="s">
        <v>2</v>
      </c>
      <c r="D2907" t="s">
        <v>12431</v>
      </c>
      <c r="E2907" t="s">
        <v>10</v>
      </c>
      <c r="F2907">
        <v>3013</v>
      </c>
      <c r="G2907">
        <v>2</v>
      </c>
      <c r="H2907">
        <v>1</v>
      </c>
      <c r="I2907">
        <v>1</v>
      </c>
      <c r="J2907">
        <v>472</v>
      </c>
      <c r="L2907" t="s">
        <v>3056</v>
      </c>
      <c r="M2907" t="s">
        <v>65</v>
      </c>
      <c r="N2907" t="s">
        <v>21</v>
      </c>
      <c r="O2907" s="6" t="str">
        <f>INDEX(lkp_Region,MATCH(tbl_Sales[[#This Row],[Suburb]],lkp_Suburb,0))</f>
        <v>Western Metropolitan</v>
      </c>
      <c r="P2907" s="6">
        <f>MONTH(tbl_Sales[[#This Row],[Date]])</f>
        <v>8</v>
      </c>
      <c r="Q2907" s="6">
        <f>YEAR(tbl_Sales[[#This Row],[Date]])</f>
        <v>2016</v>
      </c>
    </row>
    <row r="2908" spans="1:17" x14ac:dyDescent="0.25">
      <c r="A2908" s="1">
        <v>42598</v>
      </c>
      <c r="B2908">
        <v>950000</v>
      </c>
      <c r="C2908" t="s">
        <v>2</v>
      </c>
      <c r="D2908" t="s">
        <v>12423</v>
      </c>
      <c r="E2908" t="s">
        <v>5</v>
      </c>
      <c r="F2908">
        <v>3107</v>
      </c>
      <c r="G2908">
        <v>5</v>
      </c>
      <c r="H2908">
        <v>3</v>
      </c>
      <c r="I2908">
        <v>2</v>
      </c>
      <c r="J2908">
        <v>700</v>
      </c>
      <c r="K2908">
        <v>1973</v>
      </c>
      <c r="L2908" t="s">
        <v>3057</v>
      </c>
      <c r="M2908" t="s">
        <v>586</v>
      </c>
      <c r="N2908" t="s">
        <v>128</v>
      </c>
      <c r="O2908" s="6" t="str">
        <f>INDEX(lkp_Region,MATCH(tbl_Sales[[#This Row],[Suburb]],lkp_Suburb,0))</f>
        <v>Eastern Metropolitan</v>
      </c>
      <c r="P2908" s="6">
        <f>MONTH(tbl_Sales[[#This Row],[Date]])</f>
        <v>8</v>
      </c>
      <c r="Q2908" s="6">
        <f>YEAR(tbl_Sales[[#This Row],[Date]])</f>
        <v>2016</v>
      </c>
    </row>
    <row r="2909" spans="1:17" x14ac:dyDescent="0.25">
      <c r="A2909" s="1">
        <v>42598</v>
      </c>
      <c r="B2909">
        <v>1280000</v>
      </c>
      <c r="C2909" t="s">
        <v>2</v>
      </c>
      <c r="D2909" t="s">
        <v>12430</v>
      </c>
      <c r="E2909" t="s">
        <v>10</v>
      </c>
      <c r="F2909">
        <v>3015</v>
      </c>
      <c r="G2909">
        <v>4</v>
      </c>
      <c r="H2909">
        <v>2</v>
      </c>
      <c r="I2909">
        <v>1</v>
      </c>
      <c r="J2909">
        <v>458</v>
      </c>
      <c r="K2909">
        <v>1930</v>
      </c>
      <c r="L2909" t="s">
        <v>3058</v>
      </c>
      <c r="M2909" t="s">
        <v>133</v>
      </c>
      <c r="N2909" t="s">
        <v>69</v>
      </c>
      <c r="O2909" s="6" t="str">
        <f>INDEX(lkp_Region,MATCH(tbl_Sales[[#This Row],[Suburb]],lkp_Suburb,0))</f>
        <v>Western Metropolitan</v>
      </c>
      <c r="P2909" s="6">
        <f>MONTH(tbl_Sales[[#This Row],[Date]])</f>
        <v>8</v>
      </c>
      <c r="Q2909" s="6">
        <f>YEAR(tbl_Sales[[#This Row],[Date]])</f>
        <v>2016</v>
      </c>
    </row>
    <row r="2910" spans="1:17" x14ac:dyDescent="0.25">
      <c r="A2910" s="1">
        <v>42598</v>
      </c>
      <c r="B2910">
        <v>1400000</v>
      </c>
      <c r="C2910" t="s">
        <v>2</v>
      </c>
      <c r="D2910" t="s">
        <v>12432</v>
      </c>
      <c r="E2910" t="s">
        <v>10</v>
      </c>
      <c r="F2910">
        <v>3016</v>
      </c>
      <c r="G2910">
        <v>4</v>
      </c>
      <c r="H2910">
        <v>2</v>
      </c>
      <c r="I2910">
        <v>1</v>
      </c>
      <c r="J2910">
        <v>320</v>
      </c>
      <c r="K2910">
        <v>1950</v>
      </c>
      <c r="L2910" t="s">
        <v>3059</v>
      </c>
      <c r="M2910" t="s">
        <v>196</v>
      </c>
      <c r="N2910" t="s">
        <v>69</v>
      </c>
      <c r="O2910" s="6" t="str">
        <f>INDEX(lkp_Region,MATCH(tbl_Sales[[#This Row],[Suburb]],lkp_Suburb,0))</f>
        <v>Western Metropolitan</v>
      </c>
      <c r="P2910" s="6">
        <f>MONTH(tbl_Sales[[#This Row],[Date]])</f>
        <v>8</v>
      </c>
      <c r="Q2910" s="6">
        <f>YEAR(tbl_Sales[[#This Row],[Date]])</f>
        <v>2016</v>
      </c>
    </row>
    <row r="2911" spans="1:17" x14ac:dyDescent="0.25">
      <c r="A2911" s="1">
        <v>42598</v>
      </c>
      <c r="B2911">
        <v>502500</v>
      </c>
      <c r="C2911" t="s">
        <v>2</v>
      </c>
      <c r="D2911" t="s">
        <v>12427</v>
      </c>
      <c r="E2911" t="s">
        <v>10</v>
      </c>
      <c r="F2911">
        <v>3073</v>
      </c>
      <c r="G2911">
        <v>3</v>
      </c>
      <c r="H2911">
        <v>1</v>
      </c>
      <c r="I2911">
        <v>2</v>
      </c>
      <c r="J2911">
        <v>491</v>
      </c>
      <c r="L2911" t="s">
        <v>3060</v>
      </c>
      <c r="M2911" t="s">
        <v>93</v>
      </c>
      <c r="N2911" t="s">
        <v>62</v>
      </c>
      <c r="O2911" s="6" t="str">
        <f>INDEX(lkp_Region,MATCH(tbl_Sales[[#This Row],[Suburb]],lkp_Suburb,0))</f>
        <v>Northern Metropolitan</v>
      </c>
      <c r="P2911" s="6">
        <f>MONTH(tbl_Sales[[#This Row],[Date]])</f>
        <v>8</v>
      </c>
      <c r="Q2911" s="6">
        <f>YEAR(tbl_Sales[[#This Row],[Date]])</f>
        <v>2016</v>
      </c>
    </row>
    <row r="2912" spans="1:17" x14ac:dyDescent="0.25">
      <c r="A2912" s="1">
        <v>42598</v>
      </c>
      <c r="B2912">
        <v>1272000</v>
      </c>
      <c r="C2912" t="s">
        <v>2</v>
      </c>
      <c r="D2912" t="s">
        <v>12429</v>
      </c>
      <c r="E2912" t="s">
        <v>10</v>
      </c>
      <c r="F2912">
        <v>3071</v>
      </c>
      <c r="G2912">
        <v>3</v>
      </c>
      <c r="H2912">
        <v>1</v>
      </c>
      <c r="I2912">
        <v>0</v>
      </c>
      <c r="J2912">
        <v>297</v>
      </c>
      <c r="K2912">
        <v>1920</v>
      </c>
      <c r="L2912" t="s">
        <v>3061</v>
      </c>
      <c r="M2912" t="s">
        <v>60</v>
      </c>
      <c r="N2912" t="s">
        <v>62</v>
      </c>
      <c r="O2912" s="6" t="str">
        <f>INDEX(lkp_Region,MATCH(tbl_Sales[[#This Row],[Suburb]],lkp_Suburb,0))</f>
        <v>Northern Metropolitan</v>
      </c>
      <c r="P2912" s="6">
        <f>MONTH(tbl_Sales[[#This Row],[Date]])</f>
        <v>8</v>
      </c>
      <c r="Q2912" s="6">
        <f>YEAR(tbl_Sales[[#This Row],[Date]])</f>
        <v>2016</v>
      </c>
    </row>
    <row r="2913" spans="1:17" x14ac:dyDescent="0.25">
      <c r="A2913" s="1">
        <v>42598</v>
      </c>
      <c r="B2913">
        <v>1016000</v>
      </c>
      <c r="C2913" t="s">
        <v>13</v>
      </c>
      <c r="D2913" t="s">
        <v>12425</v>
      </c>
      <c r="E2913" t="s">
        <v>10</v>
      </c>
      <c r="F2913">
        <v>3126</v>
      </c>
      <c r="G2913">
        <v>2</v>
      </c>
      <c r="H2913">
        <v>1</v>
      </c>
      <c r="I2913">
        <v>2</v>
      </c>
      <c r="J2913">
        <v>0</v>
      </c>
      <c r="L2913" t="s">
        <v>3062</v>
      </c>
      <c r="M2913" t="s">
        <v>232</v>
      </c>
      <c r="N2913" t="s">
        <v>101</v>
      </c>
      <c r="O2913" s="6" t="str">
        <f>INDEX(lkp_Region,MATCH(tbl_Sales[[#This Row],[Suburb]],lkp_Suburb,0))</f>
        <v>Southern Metropolitan</v>
      </c>
      <c r="P2913" s="6">
        <f>MONTH(tbl_Sales[[#This Row],[Date]])</f>
        <v>8</v>
      </c>
      <c r="Q2913" s="6">
        <f>YEAR(tbl_Sales[[#This Row],[Date]])</f>
        <v>2016</v>
      </c>
    </row>
    <row r="2914" spans="1:17" x14ac:dyDescent="0.25">
      <c r="A2914" s="1">
        <v>42598</v>
      </c>
      <c r="B2914">
        <v>1864000</v>
      </c>
      <c r="C2914" t="s">
        <v>2</v>
      </c>
      <c r="D2914" t="s">
        <v>12429</v>
      </c>
      <c r="E2914" t="s">
        <v>10</v>
      </c>
      <c r="F2914">
        <v>3127</v>
      </c>
      <c r="G2914">
        <v>3</v>
      </c>
      <c r="H2914">
        <v>2</v>
      </c>
      <c r="I2914">
        <v>1</v>
      </c>
      <c r="J2914">
        <v>405</v>
      </c>
      <c r="L2914" t="s">
        <v>3063</v>
      </c>
      <c r="M2914" t="s">
        <v>11</v>
      </c>
      <c r="N2914" t="s">
        <v>101</v>
      </c>
      <c r="O2914" s="6" t="str">
        <f>INDEX(lkp_Region,MATCH(tbl_Sales[[#This Row],[Suburb]],lkp_Suburb,0))</f>
        <v>Southern Metropolitan</v>
      </c>
      <c r="P2914" s="6">
        <f>MONTH(tbl_Sales[[#This Row],[Date]])</f>
        <v>8</v>
      </c>
      <c r="Q2914" s="6">
        <f>YEAR(tbl_Sales[[#This Row],[Date]])</f>
        <v>2016</v>
      </c>
    </row>
    <row r="2915" spans="1:17" x14ac:dyDescent="0.25">
      <c r="A2915" s="1">
        <v>42598</v>
      </c>
      <c r="B2915">
        <v>1416000</v>
      </c>
      <c r="C2915" t="s">
        <v>2</v>
      </c>
      <c r="D2915" t="s">
        <v>12429</v>
      </c>
      <c r="E2915" t="s">
        <v>10</v>
      </c>
      <c r="F2915">
        <v>3188</v>
      </c>
      <c r="G2915">
        <v>4</v>
      </c>
      <c r="H2915">
        <v>2</v>
      </c>
      <c r="I2915">
        <v>2</v>
      </c>
      <c r="J2915">
        <v>575</v>
      </c>
      <c r="L2915" t="s">
        <v>3064</v>
      </c>
      <c r="M2915" t="s">
        <v>278</v>
      </c>
      <c r="N2915" t="s">
        <v>107</v>
      </c>
      <c r="O2915" s="6" t="str">
        <f>INDEX(lkp_Region,MATCH(tbl_Sales[[#This Row],[Suburb]],lkp_Suburb,0))</f>
        <v>Southern Metropolitan</v>
      </c>
      <c r="P2915" s="6">
        <f>MONTH(tbl_Sales[[#This Row],[Date]])</f>
        <v>8</v>
      </c>
      <c r="Q2915" s="6">
        <f>YEAR(tbl_Sales[[#This Row],[Date]])</f>
        <v>2016</v>
      </c>
    </row>
    <row r="2916" spans="1:17" x14ac:dyDescent="0.25">
      <c r="A2916" s="1">
        <v>42598</v>
      </c>
      <c r="B2916">
        <v>2520000</v>
      </c>
      <c r="C2916" t="s">
        <v>2</v>
      </c>
      <c r="D2916" t="s">
        <v>12429</v>
      </c>
      <c r="E2916" t="s">
        <v>10</v>
      </c>
      <c r="F2916">
        <v>3188</v>
      </c>
      <c r="G2916">
        <v>5</v>
      </c>
      <c r="H2916">
        <v>4</v>
      </c>
      <c r="I2916">
        <v>2</v>
      </c>
      <c r="J2916">
        <v>661</v>
      </c>
      <c r="K2916">
        <v>1960</v>
      </c>
      <c r="L2916" t="s">
        <v>3065</v>
      </c>
      <c r="M2916" t="s">
        <v>176</v>
      </c>
      <c r="N2916" t="s">
        <v>107</v>
      </c>
      <c r="O2916" s="6" t="str">
        <f>INDEX(lkp_Region,MATCH(tbl_Sales[[#This Row],[Suburb]],lkp_Suburb,0))</f>
        <v>Southern Metropolitan</v>
      </c>
      <c r="P2916" s="6">
        <f>MONTH(tbl_Sales[[#This Row],[Date]])</f>
        <v>8</v>
      </c>
      <c r="Q2916" s="6">
        <f>YEAR(tbl_Sales[[#This Row],[Date]])</f>
        <v>2016</v>
      </c>
    </row>
    <row r="2917" spans="1:17" x14ac:dyDescent="0.25">
      <c r="A2917" s="1">
        <v>42598</v>
      </c>
      <c r="B2917">
        <v>2880000</v>
      </c>
      <c r="C2917" t="s">
        <v>2</v>
      </c>
      <c r="D2917" t="s">
        <v>12427</v>
      </c>
      <c r="E2917" t="s">
        <v>10</v>
      </c>
      <c r="F2917">
        <v>3188</v>
      </c>
      <c r="G2917">
        <v>4</v>
      </c>
      <c r="H2917">
        <v>3</v>
      </c>
      <c r="I2917">
        <v>2</v>
      </c>
      <c r="J2917">
        <v>687</v>
      </c>
      <c r="L2917" t="s">
        <v>3066</v>
      </c>
      <c r="M2917" t="s">
        <v>176</v>
      </c>
      <c r="N2917" t="s">
        <v>107</v>
      </c>
      <c r="O2917" s="6" t="str">
        <f>INDEX(lkp_Region,MATCH(tbl_Sales[[#This Row],[Suburb]],lkp_Suburb,0))</f>
        <v>Southern Metropolitan</v>
      </c>
      <c r="P2917" s="6">
        <f>MONTH(tbl_Sales[[#This Row],[Date]])</f>
        <v>8</v>
      </c>
      <c r="Q2917" s="6">
        <f>YEAR(tbl_Sales[[#This Row],[Date]])</f>
        <v>2016</v>
      </c>
    </row>
    <row r="2918" spans="1:17" x14ac:dyDescent="0.25">
      <c r="A2918" s="1">
        <v>42598</v>
      </c>
      <c r="B2918">
        <v>1651000</v>
      </c>
      <c r="C2918" t="s">
        <v>2</v>
      </c>
      <c r="D2918" t="s">
        <v>12423</v>
      </c>
      <c r="E2918" t="s">
        <v>10</v>
      </c>
      <c r="F2918">
        <v>3079</v>
      </c>
      <c r="G2918">
        <v>3</v>
      </c>
      <c r="H2918">
        <v>1</v>
      </c>
      <c r="I2918">
        <v>1</v>
      </c>
      <c r="J2918">
        <v>1073</v>
      </c>
      <c r="K2918">
        <v>1947</v>
      </c>
      <c r="L2918" t="s">
        <v>3067</v>
      </c>
      <c r="M2918" t="s">
        <v>1008</v>
      </c>
      <c r="N2918" t="s">
        <v>150</v>
      </c>
      <c r="O2918" s="6" t="str">
        <f>INDEX(lkp_Region,MATCH(tbl_Sales[[#This Row],[Suburb]],lkp_Suburb,0))</f>
        <v>Eastern Metropolitan</v>
      </c>
      <c r="P2918" s="6">
        <f>MONTH(tbl_Sales[[#This Row],[Date]])</f>
        <v>8</v>
      </c>
      <c r="Q2918" s="6">
        <f>YEAR(tbl_Sales[[#This Row],[Date]])</f>
        <v>2016</v>
      </c>
    </row>
    <row r="2919" spans="1:17" x14ac:dyDescent="0.25">
      <c r="A2919" s="1">
        <v>42599</v>
      </c>
      <c r="B2919">
        <v>1800000</v>
      </c>
      <c r="C2919" t="s">
        <v>2</v>
      </c>
      <c r="D2919" t="s">
        <v>12427</v>
      </c>
      <c r="E2919" t="s">
        <v>5</v>
      </c>
      <c r="F2919">
        <v>3121</v>
      </c>
      <c r="G2919">
        <v>4</v>
      </c>
      <c r="H2919">
        <v>2</v>
      </c>
      <c r="I2919">
        <v>0</v>
      </c>
      <c r="J2919">
        <v>288</v>
      </c>
      <c r="K2919">
        <v>1900</v>
      </c>
      <c r="L2919" t="s">
        <v>3068</v>
      </c>
      <c r="M2919" t="s">
        <v>6</v>
      </c>
      <c r="N2919" t="s">
        <v>8</v>
      </c>
      <c r="O2919" s="6" t="str">
        <f>INDEX(lkp_Region,MATCH(tbl_Sales[[#This Row],[Suburb]],lkp_Suburb,0))</f>
        <v>Northern Metropolitan</v>
      </c>
      <c r="P2919" s="6">
        <f>MONTH(tbl_Sales[[#This Row],[Date]])</f>
        <v>8</v>
      </c>
      <c r="Q2919" s="6">
        <f>YEAR(tbl_Sales[[#This Row],[Date]])</f>
        <v>2016</v>
      </c>
    </row>
    <row r="2920" spans="1:17" x14ac:dyDescent="0.25">
      <c r="A2920" s="1">
        <v>42599</v>
      </c>
      <c r="B2920">
        <v>1210000</v>
      </c>
      <c r="C2920" t="s">
        <v>2</v>
      </c>
      <c r="D2920" t="s">
        <v>12427</v>
      </c>
      <c r="E2920" t="s">
        <v>10</v>
      </c>
      <c r="F2920">
        <v>3145</v>
      </c>
      <c r="G2920">
        <v>3</v>
      </c>
      <c r="H2920">
        <v>2</v>
      </c>
      <c r="I2920">
        <v>1</v>
      </c>
      <c r="J2920">
        <v>337</v>
      </c>
      <c r="K2920">
        <v>1993</v>
      </c>
      <c r="L2920" t="s">
        <v>3069</v>
      </c>
      <c r="M2920" t="s">
        <v>74</v>
      </c>
      <c r="N2920" t="s">
        <v>76</v>
      </c>
      <c r="O2920" s="6" t="str">
        <f>INDEX(lkp_Region,MATCH(tbl_Sales[[#This Row],[Suburb]],lkp_Suburb,0))</f>
        <v>Southern Metropolitan</v>
      </c>
      <c r="P2920" s="6">
        <f>MONTH(tbl_Sales[[#This Row],[Date]])</f>
        <v>8</v>
      </c>
      <c r="Q2920" s="6">
        <f>YEAR(tbl_Sales[[#This Row],[Date]])</f>
        <v>2016</v>
      </c>
    </row>
    <row r="2921" spans="1:17" x14ac:dyDescent="0.25">
      <c r="A2921" s="1">
        <v>42599</v>
      </c>
      <c r="B2921">
        <v>1635000</v>
      </c>
      <c r="C2921" t="s">
        <v>13</v>
      </c>
      <c r="D2921" t="s">
        <v>12426</v>
      </c>
      <c r="E2921" t="s">
        <v>10</v>
      </c>
      <c r="F2921">
        <v>3142</v>
      </c>
      <c r="G2921">
        <v>3</v>
      </c>
      <c r="H2921">
        <v>1</v>
      </c>
      <c r="I2921">
        <v>0</v>
      </c>
      <c r="J2921">
        <v>1099</v>
      </c>
      <c r="L2921" t="s">
        <v>3070</v>
      </c>
      <c r="M2921" t="s">
        <v>109</v>
      </c>
      <c r="N2921" t="s">
        <v>76</v>
      </c>
      <c r="O2921" s="6" t="str">
        <f>INDEX(lkp_Region,MATCH(tbl_Sales[[#This Row],[Suburb]],lkp_Suburb,0))</f>
        <v>Southern Metropolitan</v>
      </c>
      <c r="P2921" s="6">
        <f>MONTH(tbl_Sales[[#This Row],[Date]])</f>
        <v>8</v>
      </c>
      <c r="Q2921" s="6">
        <f>YEAR(tbl_Sales[[#This Row],[Date]])</f>
        <v>2016</v>
      </c>
    </row>
    <row r="2922" spans="1:17" x14ac:dyDescent="0.25">
      <c r="A2922" s="1">
        <v>42599</v>
      </c>
      <c r="B2922">
        <v>1910000</v>
      </c>
      <c r="C2922" t="s">
        <v>2</v>
      </c>
      <c r="D2922" t="s">
        <v>12430</v>
      </c>
      <c r="E2922" t="s">
        <v>5</v>
      </c>
      <c r="F2922">
        <v>3206</v>
      </c>
      <c r="G2922">
        <v>3</v>
      </c>
      <c r="H2922">
        <v>1</v>
      </c>
      <c r="I2922">
        <v>3</v>
      </c>
      <c r="J2922">
        <v>217</v>
      </c>
      <c r="K2922">
        <v>1900</v>
      </c>
      <c r="L2922" t="s">
        <v>3071</v>
      </c>
      <c r="M2922" t="s">
        <v>474</v>
      </c>
      <c r="N2922" t="s">
        <v>26</v>
      </c>
      <c r="O2922" s="6" t="str">
        <f>INDEX(lkp_Region,MATCH(tbl_Sales[[#This Row],[Suburb]],lkp_Suburb,0))</f>
        <v>Southern Metropolitan</v>
      </c>
      <c r="P2922" s="6">
        <f>MONTH(tbl_Sales[[#This Row],[Date]])</f>
        <v>8</v>
      </c>
      <c r="Q2922" s="6">
        <f>YEAR(tbl_Sales[[#This Row],[Date]])</f>
        <v>2016</v>
      </c>
    </row>
    <row r="2923" spans="1:17" x14ac:dyDescent="0.25">
      <c r="A2923" s="1">
        <v>42599</v>
      </c>
      <c r="B2923">
        <v>3755000</v>
      </c>
      <c r="C2923" t="s">
        <v>2</v>
      </c>
      <c r="D2923" t="s">
        <v>12430</v>
      </c>
      <c r="E2923" t="s">
        <v>10</v>
      </c>
      <c r="F2923">
        <v>3206</v>
      </c>
      <c r="G2923">
        <v>3</v>
      </c>
      <c r="H2923">
        <v>2</v>
      </c>
      <c r="I2923">
        <v>2</v>
      </c>
      <c r="J2923">
        <v>325</v>
      </c>
      <c r="L2923" t="s">
        <v>3072</v>
      </c>
      <c r="M2923" t="s">
        <v>113</v>
      </c>
      <c r="N2923" t="s">
        <v>26</v>
      </c>
      <c r="O2923" s="6" t="str">
        <f>INDEX(lkp_Region,MATCH(tbl_Sales[[#This Row],[Suburb]],lkp_Suburb,0))</f>
        <v>Southern Metropolitan</v>
      </c>
      <c r="P2923" s="6">
        <f>MONTH(tbl_Sales[[#This Row],[Date]])</f>
        <v>8</v>
      </c>
      <c r="Q2923" s="6">
        <f>YEAR(tbl_Sales[[#This Row],[Date]])</f>
        <v>2016</v>
      </c>
    </row>
    <row r="2924" spans="1:17" x14ac:dyDescent="0.25">
      <c r="A2924" s="1">
        <v>42599</v>
      </c>
      <c r="B2924">
        <v>485000</v>
      </c>
      <c r="C2924" t="s">
        <v>13</v>
      </c>
      <c r="D2924" t="s">
        <v>12428</v>
      </c>
      <c r="E2924" t="s">
        <v>10</v>
      </c>
      <c r="F2924">
        <v>3044</v>
      </c>
      <c r="G2924">
        <v>2</v>
      </c>
      <c r="H2924">
        <v>1</v>
      </c>
      <c r="I2924">
        <v>1</v>
      </c>
      <c r="J2924">
        <v>139</v>
      </c>
      <c r="K2924">
        <v>1975</v>
      </c>
      <c r="L2924" t="s">
        <v>3073</v>
      </c>
      <c r="M2924" t="s">
        <v>115</v>
      </c>
      <c r="N2924" t="s">
        <v>18</v>
      </c>
      <c r="O2924" s="6" t="str">
        <f>INDEX(lkp_Region,MATCH(tbl_Sales[[#This Row],[Suburb]],lkp_Suburb,0))</f>
        <v>Northern Metropolitan</v>
      </c>
      <c r="P2924" s="6">
        <f>MONTH(tbl_Sales[[#This Row],[Date]])</f>
        <v>8</v>
      </c>
      <c r="Q2924" s="6">
        <f>YEAR(tbl_Sales[[#This Row],[Date]])</f>
        <v>2016</v>
      </c>
    </row>
    <row r="2925" spans="1:17" x14ac:dyDescent="0.25">
      <c r="A2925" s="1">
        <v>42599</v>
      </c>
      <c r="B2925">
        <v>605000</v>
      </c>
      <c r="C2925" t="s">
        <v>51</v>
      </c>
      <c r="D2925" t="s">
        <v>12428</v>
      </c>
      <c r="E2925" t="s">
        <v>5</v>
      </c>
      <c r="F2925">
        <v>3044</v>
      </c>
      <c r="G2925">
        <v>4</v>
      </c>
      <c r="H2925">
        <v>2</v>
      </c>
      <c r="I2925">
        <v>1</v>
      </c>
      <c r="J2925">
        <v>215</v>
      </c>
      <c r="K2925">
        <v>1990</v>
      </c>
      <c r="L2925" t="s">
        <v>3074</v>
      </c>
      <c r="M2925" t="s">
        <v>115</v>
      </c>
      <c r="N2925" t="s">
        <v>18</v>
      </c>
      <c r="O2925" s="6" t="str">
        <f>INDEX(lkp_Region,MATCH(tbl_Sales[[#This Row],[Suburb]],lkp_Suburb,0))</f>
        <v>Northern Metropolitan</v>
      </c>
      <c r="P2925" s="6">
        <f>MONTH(tbl_Sales[[#This Row],[Date]])</f>
        <v>8</v>
      </c>
      <c r="Q2925" s="6">
        <f>YEAR(tbl_Sales[[#This Row],[Date]])</f>
        <v>2016</v>
      </c>
    </row>
    <row r="2926" spans="1:17" x14ac:dyDescent="0.25">
      <c r="A2926" s="1">
        <v>42599</v>
      </c>
      <c r="B2926">
        <v>550000</v>
      </c>
      <c r="C2926" t="s">
        <v>13</v>
      </c>
      <c r="D2926" t="s">
        <v>12429</v>
      </c>
      <c r="E2926" t="s">
        <v>5</v>
      </c>
      <c r="F2926">
        <v>3039</v>
      </c>
      <c r="G2926">
        <v>2</v>
      </c>
      <c r="H2926">
        <v>1</v>
      </c>
      <c r="I2926">
        <v>1</v>
      </c>
      <c r="J2926">
        <v>0</v>
      </c>
      <c r="K2926">
        <v>1990</v>
      </c>
      <c r="L2926" t="s">
        <v>3075</v>
      </c>
      <c r="M2926" t="s">
        <v>242</v>
      </c>
      <c r="N2926" t="s">
        <v>49</v>
      </c>
      <c r="O2926" s="6" t="str">
        <f>INDEX(lkp_Region,MATCH(tbl_Sales[[#This Row],[Suburb]],lkp_Suburb,0))</f>
        <v>Western Metropolitan</v>
      </c>
      <c r="P2926" s="6">
        <f>MONTH(tbl_Sales[[#This Row],[Date]])</f>
        <v>8</v>
      </c>
      <c r="Q2926" s="6">
        <f>YEAR(tbl_Sales[[#This Row],[Date]])</f>
        <v>2016</v>
      </c>
    </row>
    <row r="2927" spans="1:17" x14ac:dyDescent="0.25">
      <c r="A2927" s="1">
        <v>42599</v>
      </c>
      <c r="B2927">
        <v>840000</v>
      </c>
      <c r="C2927" t="s">
        <v>2</v>
      </c>
      <c r="D2927" t="s">
        <v>12428</v>
      </c>
      <c r="E2927" t="s">
        <v>10</v>
      </c>
      <c r="F2927">
        <v>3042</v>
      </c>
      <c r="G2927">
        <v>3</v>
      </c>
      <c r="H2927">
        <v>1</v>
      </c>
      <c r="I2927">
        <v>2</v>
      </c>
      <c r="J2927">
        <v>603</v>
      </c>
      <c r="L2927" t="s">
        <v>3076</v>
      </c>
      <c r="M2927" t="s">
        <v>86</v>
      </c>
      <c r="N2927" t="s">
        <v>49</v>
      </c>
      <c r="O2927" s="6" t="str">
        <f>INDEX(lkp_Region,MATCH(tbl_Sales[[#This Row],[Suburb]],lkp_Suburb,0))</f>
        <v>Western Metropolitan</v>
      </c>
      <c r="P2927" s="6">
        <f>MONTH(tbl_Sales[[#This Row],[Date]])</f>
        <v>8</v>
      </c>
      <c r="Q2927" s="6">
        <f>YEAR(tbl_Sales[[#This Row],[Date]])</f>
        <v>2016</v>
      </c>
    </row>
    <row r="2928" spans="1:17" x14ac:dyDescent="0.25">
      <c r="A2928" s="1">
        <v>42599</v>
      </c>
      <c r="B2928">
        <v>735000</v>
      </c>
      <c r="C2928" t="s">
        <v>13</v>
      </c>
      <c r="D2928" t="s">
        <v>12427</v>
      </c>
      <c r="E2928" t="s">
        <v>10</v>
      </c>
      <c r="F2928">
        <v>3108</v>
      </c>
      <c r="G2928">
        <v>3</v>
      </c>
      <c r="H2928">
        <v>1</v>
      </c>
      <c r="I2928">
        <v>1</v>
      </c>
      <c r="J2928">
        <v>302</v>
      </c>
      <c r="L2928" t="s">
        <v>3077</v>
      </c>
      <c r="M2928" t="s">
        <v>126</v>
      </c>
      <c r="N2928" t="s">
        <v>128</v>
      </c>
      <c r="O2928" s="6" t="str">
        <f>INDEX(lkp_Region,MATCH(tbl_Sales[[#This Row],[Suburb]],lkp_Suburb,0))</f>
        <v>Eastern Metropolitan</v>
      </c>
      <c r="P2928" s="6">
        <f>MONTH(tbl_Sales[[#This Row],[Date]])</f>
        <v>8</v>
      </c>
      <c r="Q2928" s="6">
        <f>YEAR(tbl_Sales[[#This Row],[Date]])</f>
        <v>2016</v>
      </c>
    </row>
    <row r="2929" spans="1:17" x14ac:dyDescent="0.25">
      <c r="A2929" s="1">
        <v>42599</v>
      </c>
      <c r="B2929">
        <v>1209000</v>
      </c>
      <c r="C2929" t="s">
        <v>2</v>
      </c>
      <c r="D2929" t="s">
        <v>12423</v>
      </c>
      <c r="E2929" t="s">
        <v>10</v>
      </c>
      <c r="F2929">
        <v>3107</v>
      </c>
      <c r="G2929">
        <v>4</v>
      </c>
      <c r="H2929">
        <v>2</v>
      </c>
      <c r="I2929">
        <v>2</v>
      </c>
      <c r="J2929">
        <v>770</v>
      </c>
      <c r="K2929">
        <v>1965</v>
      </c>
      <c r="L2929" t="s">
        <v>3078</v>
      </c>
      <c r="M2929" t="s">
        <v>586</v>
      </c>
      <c r="N2929" t="s">
        <v>128</v>
      </c>
      <c r="O2929" s="6" t="str">
        <f>INDEX(lkp_Region,MATCH(tbl_Sales[[#This Row],[Suburb]],lkp_Suburb,0))</f>
        <v>Eastern Metropolitan</v>
      </c>
      <c r="P2929" s="6">
        <f>MONTH(tbl_Sales[[#This Row],[Date]])</f>
        <v>8</v>
      </c>
      <c r="Q2929" s="6">
        <f>YEAR(tbl_Sales[[#This Row],[Date]])</f>
        <v>2016</v>
      </c>
    </row>
    <row r="2930" spans="1:17" x14ac:dyDescent="0.25">
      <c r="A2930" s="1">
        <v>42599</v>
      </c>
      <c r="B2930">
        <v>375000</v>
      </c>
      <c r="C2930" t="s">
        <v>13</v>
      </c>
      <c r="D2930" t="s">
        <v>12424</v>
      </c>
      <c r="E2930" t="s">
        <v>5</v>
      </c>
      <c r="F2930">
        <v>3016</v>
      </c>
      <c r="G2930">
        <v>2</v>
      </c>
      <c r="H2930">
        <v>1</v>
      </c>
      <c r="I2930">
        <v>1</v>
      </c>
      <c r="J2930">
        <v>0</v>
      </c>
      <c r="K2930">
        <v>1970</v>
      </c>
      <c r="L2930" t="s">
        <v>3079</v>
      </c>
      <c r="M2930" t="s">
        <v>196</v>
      </c>
      <c r="N2930" t="s">
        <v>69</v>
      </c>
      <c r="O2930" s="6" t="str">
        <f>INDEX(lkp_Region,MATCH(tbl_Sales[[#This Row],[Suburb]],lkp_Suburb,0))</f>
        <v>Western Metropolitan</v>
      </c>
      <c r="P2930" s="6">
        <f>MONTH(tbl_Sales[[#This Row],[Date]])</f>
        <v>8</v>
      </c>
      <c r="Q2930" s="6">
        <f>YEAR(tbl_Sales[[#This Row],[Date]])</f>
        <v>2016</v>
      </c>
    </row>
    <row r="2931" spans="1:17" x14ac:dyDescent="0.25">
      <c r="A2931" s="1">
        <v>42599</v>
      </c>
      <c r="B2931">
        <v>547500</v>
      </c>
      <c r="C2931" t="s">
        <v>13</v>
      </c>
      <c r="D2931" t="s">
        <v>12430</v>
      </c>
      <c r="E2931" t="s">
        <v>5</v>
      </c>
      <c r="F2931">
        <v>3016</v>
      </c>
      <c r="G2931">
        <v>2</v>
      </c>
      <c r="H2931">
        <v>1</v>
      </c>
      <c r="I2931">
        <v>1</v>
      </c>
      <c r="J2931">
        <v>0</v>
      </c>
      <c r="K2931">
        <v>1980</v>
      </c>
      <c r="L2931" t="s">
        <v>3080</v>
      </c>
      <c r="M2931" t="s">
        <v>196</v>
      </c>
      <c r="N2931" t="s">
        <v>69</v>
      </c>
      <c r="O2931" s="6" t="str">
        <f>INDEX(lkp_Region,MATCH(tbl_Sales[[#This Row],[Suburb]],lkp_Suburb,0))</f>
        <v>Western Metropolitan</v>
      </c>
      <c r="P2931" s="6">
        <f>MONTH(tbl_Sales[[#This Row],[Date]])</f>
        <v>8</v>
      </c>
      <c r="Q2931" s="6">
        <f>YEAR(tbl_Sales[[#This Row],[Date]])</f>
        <v>2016</v>
      </c>
    </row>
    <row r="2932" spans="1:17" x14ac:dyDescent="0.25">
      <c r="A2932" s="1">
        <v>42599</v>
      </c>
      <c r="B2932">
        <v>445000</v>
      </c>
      <c r="C2932" t="s">
        <v>13</v>
      </c>
      <c r="D2932" t="s">
        <v>12429</v>
      </c>
      <c r="E2932" t="s">
        <v>10</v>
      </c>
      <c r="F2932">
        <v>3163</v>
      </c>
      <c r="G2932">
        <v>2</v>
      </c>
      <c r="H2932">
        <v>1</v>
      </c>
      <c r="I2932">
        <v>1</v>
      </c>
      <c r="J2932">
        <v>0</v>
      </c>
      <c r="L2932" t="s">
        <v>3081</v>
      </c>
      <c r="M2932" t="s">
        <v>199</v>
      </c>
      <c r="N2932" t="s">
        <v>57</v>
      </c>
      <c r="O2932" s="6" t="str">
        <f>INDEX(lkp_Region,MATCH(tbl_Sales[[#This Row],[Suburb]],lkp_Suburb,0))</f>
        <v>Southern Metropolitan</v>
      </c>
      <c r="P2932" s="6">
        <f>MONTH(tbl_Sales[[#This Row],[Date]])</f>
        <v>8</v>
      </c>
      <c r="Q2932" s="6">
        <f>YEAR(tbl_Sales[[#This Row],[Date]])</f>
        <v>2016</v>
      </c>
    </row>
    <row r="2933" spans="1:17" x14ac:dyDescent="0.25">
      <c r="A2933" s="1">
        <v>42599</v>
      </c>
      <c r="B2933">
        <v>760000</v>
      </c>
      <c r="C2933" t="s">
        <v>13</v>
      </c>
      <c r="D2933" t="s">
        <v>12429</v>
      </c>
      <c r="E2933" t="s">
        <v>10</v>
      </c>
      <c r="F2933">
        <v>3204</v>
      </c>
      <c r="G2933">
        <v>2</v>
      </c>
      <c r="H2933">
        <v>1</v>
      </c>
      <c r="I2933">
        <v>1</v>
      </c>
      <c r="J2933">
        <v>192</v>
      </c>
      <c r="L2933" t="s">
        <v>3082</v>
      </c>
      <c r="M2933" t="s">
        <v>55</v>
      </c>
      <c r="N2933" t="s">
        <v>57</v>
      </c>
      <c r="O2933" s="6" t="str">
        <f>INDEX(lkp_Region,MATCH(tbl_Sales[[#This Row],[Suburb]],lkp_Suburb,0))</f>
        <v>Southern Metropolitan</v>
      </c>
      <c r="P2933" s="6">
        <f>MONTH(tbl_Sales[[#This Row],[Date]])</f>
        <v>8</v>
      </c>
      <c r="Q2933" s="6">
        <f>YEAR(tbl_Sales[[#This Row],[Date]])</f>
        <v>2016</v>
      </c>
    </row>
    <row r="2934" spans="1:17" x14ac:dyDescent="0.25">
      <c r="A2934" s="1">
        <v>42599</v>
      </c>
      <c r="B2934">
        <v>1300000</v>
      </c>
      <c r="C2934" t="s">
        <v>2</v>
      </c>
      <c r="D2934" t="s">
        <v>12429</v>
      </c>
      <c r="E2934" t="s">
        <v>10</v>
      </c>
      <c r="F2934">
        <v>3165</v>
      </c>
      <c r="G2934">
        <v>3</v>
      </c>
      <c r="H2934">
        <v>1</v>
      </c>
      <c r="I2934">
        <v>4</v>
      </c>
      <c r="J2934">
        <v>746</v>
      </c>
      <c r="L2934" t="s">
        <v>3083</v>
      </c>
      <c r="M2934" t="s">
        <v>138</v>
      </c>
      <c r="N2934" t="s">
        <v>57</v>
      </c>
      <c r="O2934" s="6" t="str">
        <f>INDEX(lkp_Region,MATCH(tbl_Sales[[#This Row],[Suburb]],lkp_Suburb,0))</f>
        <v>Southern Metropolitan</v>
      </c>
      <c r="P2934" s="6">
        <f>MONTH(tbl_Sales[[#This Row],[Date]])</f>
        <v>8</v>
      </c>
      <c r="Q2934" s="6">
        <f>YEAR(tbl_Sales[[#This Row],[Date]])</f>
        <v>2016</v>
      </c>
    </row>
    <row r="2935" spans="1:17" x14ac:dyDescent="0.25">
      <c r="A2935" s="1">
        <v>42599</v>
      </c>
      <c r="B2935">
        <v>475000</v>
      </c>
      <c r="C2935" t="s">
        <v>13</v>
      </c>
      <c r="D2935" t="s">
        <v>12427</v>
      </c>
      <c r="E2935" t="s">
        <v>10</v>
      </c>
      <c r="F2935">
        <v>3073</v>
      </c>
      <c r="G2935">
        <v>3</v>
      </c>
      <c r="H2935">
        <v>1</v>
      </c>
      <c r="I2935">
        <v>1</v>
      </c>
      <c r="J2935">
        <v>191</v>
      </c>
      <c r="K2935">
        <v>1990</v>
      </c>
      <c r="L2935" t="s">
        <v>3084</v>
      </c>
      <c r="M2935" t="s">
        <v>93</v>
      </c>
      <c r="N2935" t="s">
        <v>62</v>
      </c>
      <c r="O2935" s="6" t="str">
        <f>INDEX(lkp_Region,MATCH(tbl_Sales[[#This Row],[Suburb]],lkp_Suburb,0))</f>
        <v>Northern Metropolitan</v>
      </c>
      <c r="P2935" s="6">
        <f>MONTH(tbl_Sales[[#This Row],[Date]])</f>
        <v>8</v>
      </c>
      <c r="Q2935" s="6">
        <f>YEAR(tbl_Sales[[#This Row],[Date]])</f>
        <v>2016</v>
      </c>
    </row>
    <row r="2936" spans="1:17" x14ac:dyDescent="0.25">
      <c r="A2936" s="1">
        <v>42599</v>
      </c>
      <c r="B2936">
        <v>801000</v>
      </c>
      <c r="C2936" t="s">
        <v>2</v>
      </c>
      <c r="D2936" t="s">
        <v>12427</v>
      </c>
      <c r="E2936" t="s">
        <v>10</v>
      </c>
      <c r="F2936">
        <v>3073</v>
      </c>
      <c r="G2936">
        <v>4</v>
      </c>
      <c r="H2936">
        <v>1</v>
      </c>
      <c r="I2936">
        <v>2</v>
      </c>
      <c r="J2936">
        <v>771</v>
      </c>
      <c r="K2936">
        <v>1965</v>
      </c>
      <c r="L2936" t="s">
        <v>3085</v>
      </c>
      <c r="M2936" t="s">
        <v>93</v>
      </c>
      <c r="N2936" t="s">
        <v>62</v>
      </c>
      <c r="O2936" s="6" t="str">
        <f>INDEX(lkp_Region,MATCH(tbl_Sales[[#This Row],[Suburb]],lkp_Suburb,0))</f>
        <v>Northern Metropolitan</v>
      </c>
      <c r="P2936" s="6">
        <f>MONTH(tbl_Sales[[#This Row],[Date]])</f>
        <v>8</v>
      </c>
      <c r="Q2936" s="6">
        <f>YEAR(tbl_Sales[[#This Row],[Date]])</f>
        <v>2016</v>
      </c>
    </row>
    <row r="2937" spans="1:17" x14ac:dyDescent="0.25">
      <c r="A2937" s="1">
        <v>42599</v>
      </c>
      <c r="B2937">
        <v>831000</v>
      </c>
      <c r="C2937" t="s">
        <v>13</v>
      </c>
      <c r="D2937" t="s">
        <v>12423</v>
      </c>
      <c r="E2937" t="s">
        <v>10</v>
      </c>
      <c r="F2937">
        <v>3101</v>
      </c>
      <c r="G2937">
        <v>2</v>
      </c>
      <c r="H2937">
        <v>1</v>
      </c>
      <c r="I2937">
        <v>1</v>
      </c>
      <c r="J2937">
        <v>0</v>
      </c>
      <c r="K2937">
        <v>1970</v>
      </c>
      <c r="L2937" t="s">
        <v>3086</v>
      </c>
      <c r="M2937" t="s">
        <v>145</v>
      </c>
      <c r="N2937" t="s">
        <v>101</v>
      </c>
      <c r="O2937" s="6" t="str">
        <f>INDEX(lkp_Region,MATCH(tbl_Sales[[#This Row],[Suburb]],lkp_Suburb,0))</f>
        <v>Southern Metropolitan</v>
      </c>
      <c r="P2937" s="6">
        <f>MONTH(tbl_Sales[[#This Row],[Date]])</f>
        <v>8</v>
      </c>
      <c r="Q2937" s="6">
        <f>YEAR(tbl_Sales[[#This Row],[Date]])</f>
        <v>2016</v>
      </c>
    </row>
    <row r="2938" spans="1:17" x14ac:dyDescent="0.25">
      <c r="A2938" s="1">
        <v>42599</v>
      </c>
      <c r="B2938">
        <v>1420000</v>
      </c>
      <c r="C2938" t="s">
        <v>51</v>
      </c>
      <c r="D2938" t="s">
        <v>12433</v>
      </c>
      <c r="E2938" t="s">
        <v>10</v>
      </c>
      <c r="F2938">
        <v>3126</v>
      </c>
      <c r="G2938">
        <v>4</v>
      </c>
      <c r="H2938">
        <v>2</v>
      </c>
      <c r="I2938">
        <v>2</v>
      </c>
      <c r="J2938">
        <v>278</v>
      </c>
      <c r="L2938" t="s">
        <v>3087</v>
      </c>
      <c r="M2938" t="s">
        <v>232</v>
      </c>
      <c r="N2938" t="s">
        <v>101</v>
      </c>
      <c r="O2938" s="6" t="str">
        <f>INDEX(lkp_Region,MATCH(tbl_Sales[[#This Row],[Suburb]],lkp_Suburb,0))</f>
        <v>Southern Metropolitan</v>
      </c>
      <c r="P2938" s="6">
        <f>MONTH(tbl_Sales[[#This Row],[Date]])</f>
        <v>8</v>
      </c>
      <c r="Q2938" s="6">
        <f>YEAR(tbl_Sales[[#This Row],[Date]])</f>
        <v>2016</v>
      </c>
    </row>
    <row r="2939" spans="1:17" x14ac:dyDescent="0.25">
      <c r="A2939" s="1">
        <v>42599</v>
      </c>
      <c r="B2939">
        <v>1750000</v>
      </c>
      <c r="C2939" t="s">
        <v>2</v>
      </c>
      <c r="D2939" t="s">
        <v>12427</v>
      </c>
      <c r="E2939" t="s">
        <v>5</v>
      </c>
      <c r="F2939">
        <v>3104</v>
      </c>
      <c r="G2939">
        <v>4</v>
      </c>
      <c r="H2939">
        <v>3</v>
      </c>
      <c r="I2939">
        <v>3</v>
      </c>
      <c r="J2939">
        <v>667</v>
      </c>
      <c r="L2939" t="s">
        <v>3088</v>
      </c>
      <c r="M2939" t="s">
        <v>99</v>
      </c>
      <c r="N2939" t="s">
        <v>101</v>
      </c>
      <c r="O2939" s="6" t="str">
        <f>INDEX(lkp_Region,MATCH(tbl_Sales[[#This Row],[Suburb]],lkp_Suburb,0))</f>
        <v>Southern Metropolitan</v>
      </c>
      <c r="P2939" s="6">
        <f>MONTH(tbl_Sales[[#This Row],[Date]])</f>
        <v>8</v>
      </c>
      <c r="Q2939" s="6">
        <f>YEAR(tbl_Sales[[#This Row],[Date]])</f>
        <v>2016</v>
      </c>
    </row>
    <row r="2940" spans="1:17" x14ac:dyDescent="0.25">
      <c r="A2940" s="1">
        <v>42599</v>
      </c>
      <c r="B2940">
        <v>2130000</v>
      </c>
      <c r="C2940" t="s">
        <v>2</v>
      </c>
      <c r="D2940" t="s">
        <v>12429</v>
      </c>
      <c r="E2940" t="s">
        <v>10</v>
      </c>
      <c r="F2940">
        <v>3101</v>
      </c>
      <c r="G2940">
        <v>4</v>
      </c>
      <c r="H2940">
        <v>2</v>
      </c>
      <c r="I2940">
        <v>2</v>
      </c>
      <c r="J2940">
        <v>649</v>
      </c>
      <c r="K2940">
        <v>1985</v>
      </c>
      <c r="L2940" t="s">
        <v>3089</v>
      </c>
      <c r="M2940" t="s">
        <v>145</v>
      </c>
      <c r="N2940" t="s">
        <v>101</v>
      </c>
      <c r="O2940" s="6" t="str">
        <f>INDEX(lkp_Region,MATCH(tbl_Sales[[#This Row],[Suburb]],lkp_Suburb,0))</f>
        <v>Southern Metropolitan</v>
      </c>
      <c r="P2940" s="6">
        <f>MONTH(tbl_Sales[[#This Row],[Date]])</f>
        <v>8</v>
      </c>
      <c r="Q2940" s="6">
        <f>YEAR(tbl_Sales[[#This Row],[Date]])</f>
        <v>2016</v>
      </c>
    </row>
    <row r="2941" spans="1:17" x14ac:dyDescent="0.25">
      <c r="A2941" s="1">
        <v>42599</v>
      </c>
      <c r="B2941">
        <v>2575000</v>
      </c>
      <c r="C2941" t="s">
        <v>2</v>
      </c>
      <c r="D2941" t="s">
        <v>12429</v>
      </c>
      <c r="E2941" t="s">
        <v>5</v>
      </c>
      <c r="F2941">
        <v>3104</v>
      </c>
      <c r="G2941">
        <v>4</v>
      </c>
      <c r="H2941">
        <v>3</v>
      </c>
      <c r="I2941">
        <v>2</v>
      </c>
      <c r="J2941">
        <v>657</v>
      </c>
      <c r="K2941">
        <v>2006</v>
      </c>
      <c r="L2941" t="s">
        <v>3090</v>
      </c>
      <c r="M2941" t="s">
        <v>99</v>
      </c>
      <c r="N2941" t="s">
        <v>101</v>
      </c>
      <c r="O2941" s="6" t="str">
        <f>INDEX(lkp_Region,MATCH(tbl_Sales[[#This Row],[Suburb]],lkp_Suburb,0))</f>
        <v>Southern Metropolitan</v>
      </c>
      <c r="P2941" s="6">
        <f>MONTH(tbl_Sales[[#This Row],[Date]])</f>
        <v>8</v>
      </c>
      <c r="Q2941" s="6">
        <f>YEAR(tbl_Sales[[#This Row],[Date]])</f>
        <v>2016</v>
      </c>
    </row>
    <row r="2942" spans="1:17" x14ac:dyDescent="0.25">
      <c r="A2942" s="1">
        <v>42599</v>
      </c>
      <c r="B2942">
        <v>3250000</v>
      </c>
      <c r="C2942" t="s">
        <v>2</v>
      </c>
      <c r="D2942" t="s">
        <v>12428</v>
      </c>
      <c r="E2942" t="s">
        <v>10</v>
      </c>
      <c r="F2942">
        <v>3188</v>
      </c>
      <c r="G2942">
        <v>4</v>
      </c>
      <c r="H2942">
        <v>3</v>
      </c>
      <c r="I2942">
        <v>2</v>
      </c>
      <c r="J2942">
        <v>928</v>
      </c>
      <c r="K2942">
        <v>1904</v>
      </c>
      <c r="L2942" t="s">
        <v>3091</v>
      </c>
      <c r="M2942" t="s">
        <v>176</v>
      </c>
      <c r="N2942" t="s">
        <v>107</v>
      </c>
      <c r="O2942" s="6" t="str">
        <f>INDEX(lkp_Region,MATCH(tbl_Sales[[#This Row],[Suburb]],lkp_Suburb,0))</f>
        <v>Southern Metropolitan</v>
      </c>
      <c r="P2942" s="6">
        <f>MONTH(tbl_Sales[[#This Row],[Date]])</f>
        <v>8</v>
      </c>
      <c r="Q2942" s="6">
        <f>YEAR(tbl_Sales[[#This Row],[Date]])</f>
        <v>2016</v>
      </c>
    </row>
    <row r="2943" spans="1:17" x14ac:dyDescent="0.25">
      <c r="A2943" s="1">
        <v>42599</v>
      </c>
      <c r="B2943">
        <v>1901000</v>
      </c>
      <c r="C2943" t="s">
        <v>2</v>
      </c>
      <c r="D2943" t="s">
        <v>12427</v>
      </c>
      <c r="E2943" t="s">
        <v>10</v>
      </c>
      <c r="F2943">
        <v>3084</v>
      </c>
      <c r="G2943">
        <v>5</v>
      </c>
      <c r="H2943">
        <v>2</v>
      </c>
      <c r="I2943">
        <v>2</v>
      </c>
      <c r="J2943">
        <v>963</v>
      </c>
      <c r="K2943">
        <v>1925</v>
      </c>
      <c r="L2943" t="s">
        <v>3092</v>
      </c>
      <c r="M2943" t="s">
        <v>257</v>
      </c>
      <c r="N2943" t="s">
        <v>150</v>
      </c>
      <c r="O2943" s="6" t="str">
        <f>INDEX(lkp_Region,MATCH(tbl_Sales[[#This Row],[Suburb]],lkp_Suburb,0))</f>
        <v>Eastern Metropolitan</v>
      </c>
      <c r="P2943" s="6">
        <f>MONTH(tbl_Sales[[#This Row],[Date]])</f>
        <v>8</v>
      </c>
      <c r="Q2943" s="6">
        <f>YEAR(tbl_Sales[[#This Row],[Date]])</f>
        <v>2016</v>
      </c>
    </row>
    <row r="2944" spans="1:17" x14ac:dyDescent="0.25">
      <c r="A2944" s="1">
        <v>42600</v>
      </c>
      <c r="B2944">
        <v>500000</v>
      </c>
      <c r="C2944" t="s">
        <v>51</v>
      </c>
      <c r="D2944" t="s">
        <v>12428</v>
      </c>
      <c r="E2944" t="s">
        <v>5</v>
      </c>
      <c r="F2944">
        <v>3145</v>
      </c>
      <c r="G2944">
        <v>2</v>
      </c>
      <c r="H2944">
        <v>1</v>
      </c>
      <c r="I2944">
        <v>1</v>
      </c>
      <c r="J2944">
        <v>50</v>
      </c>
      <c r="L2944" t="s">
        <v>3093</v>
      </c>
      <c r="M2944" t="s">
        <v>74</v>
      </c>
      <c r="N2944" t="s">
        <v>76</v>
      </c>
      <c r="O2944" s="6" t="str">
        <f>INDEX(lkp_Region,MATCH(tbl_Sales[[#This Row],[Suburb]],lkp_Suburb,0))</f>
        <v>Southern Metropolitan</v>
      </c>
      <c r="P2944" s="6">
        <f>MONTH(tbl_Sales[[#This Row],[Date]])</f>
        <v>8</v>
      </c>
      <c r="Q2944" s="6">
        <f>YEAR(tbl_Sales[[#This Row],[Date]])</f>
        <v>2016</v>
      </c>
    </row>
    <row r="2945" spans="1:17" x14ac:dyDescent="0.25">
      <c r="A2945" s="1">
        <v>42600</v>
      </c>
      <c r="B2945">
        <v>660000</v>
      </c>
      <c r="C2945" t="s">
        <v>13</v>
      </c>
      <c r="D2945" t="s">
        <v>12424</v>
      </c>
      <c r="E2945" t="s">
        <v>10</v>
      </c>
      <c r="F2945">
        <v>3144</v>
      </c>
      <c r="G2945">
        <v>2</v>
      </c>
      <c r="H2945">
        <v>1</v>
      </c>
      <c r="I2945">
        <v>1</v>
      </c>
      <c r="J2945">
        <v>0</v>
      </c>
      <c r="L2945" t="s">
        <v>3094</v>
      </c>
      <c r="M2945" t="s">
        <v>388</v>
      </c>
      <c r="N2945" t="s">
        <v>76</v>
      </c>
      <c r="O2945" s="6" t="str">
        <f>INDEX(lkp_Region,MATCH(tbl_Sales[[#This Row],[Suburb]],lkp_Suburb,0))</f>
        <v>Southern Metropolitan</v>
      </c>
      <c r="P2945" s="6">
        <f>MONTH(tbl_Sales[[#This Row],[Date]])</f>
        <v>8</v>
      </c>
      <c r="Q2945" s="6">
        <f>YEAR(tbl_Sales[[#This Row],[Date]])</f>
        <v>2016</v>
      </c>
    </row>
    <row r="2946" spans="1:17" x14ac:dyDescent="0.25">
      <c r="A2946" s="1">
        <v>42600</v>
      </c>
      <c r="B2946">
        <v>470000</v>
      </c>
      <c r="C2946" t="s">
        <v>13</v>
      </c>
      <c r="D2946" t="s">
        <v>12431</v>
      </c>
      <c r="E2946" t="s">
        <v>5</v>
      </c>
      <c r="F2946">
        <v>3182</v>
      </c>
      <c r="G2946">
        <v>2</v>
      </c>
      <c r="H2946">
        <v>1</v>
      </c>
      <c r="I2946">
        <v>1</v>
      </c>
      <c r="J2946">
        <v>0</v>
      </c>
      <c r="L2946" t="s">
        <v>3095</v>
      </c>
      <c r="M2946" t="s">
        <v>156</v>
      </c>
      <c r="N2946" t="s">
        <v>26</v>
      </c>
      <c r="O2946" s="6" t="str">
        <f>INDEX(lkp_Region,MATCH(tbl_Sales[[#This Row],[Suburb]],lkp_Suburb,0))</f>
        <v>Southern Metropolitan</v>
      </c>
      <c r="P2946" s="6">
        <f>MONTH(tbl_Sales[[#This Row],[Date]])</f>
        <v>8</v>
      </c>
      <c r="Q2946" s="6">
        <f>YEAR(tbl_Sales[[#This Row],[Date]])</f>
        <v>2016</v>
      </c>
    </row>
    <row r="2947" spans="1:17" x14ac:dyDescent="0.25">
      <c r="A2947" s="1">
        <v>42600</v>
      </c>
      <c r="B2947">
        <v>720000</v>
      </c>
      <c r="C2947" t="s">
        <v>2</v>
      </c>
      <c r="D2947" t="s">
        <v>12427</v>
      </c>
      <c r="E2947" t="s">
        <v>10</v>
      </c>
      <c r="F2947">
        <v>3058</v>
      </c>
      <c r="G2947">
        <v>3</v>
      </c>
      <c r="H2947">
        <v>1</v>
      </c>
      <c r="I2947">
        <v>2</v>
      </c>
      <c r="J2947">
        <v>499</v>
      </c>
      <c r="K2947">
        <v>1970</v>
      </c>
      <c r="L2947" t="s">
        <v>3096</v>
      </c>
      <c r="M2947" t="s">
        <v>499</v>
      </c>
      <c r="N2947" t="s">
        <v>18</v>
      </c>
      <c r="O2947" s="6" t="str">
        <f>INDEX(lkp_Region,MATCH(tbl_Sales[[#This Row],[Suburb]],lkp_Suburb,0))</f>
        <v>Northern Metropolitan</v>
      </c>
      <c r="P2947" s="6">
        <f>MONTH(tbl_Sales[[#This Row],[Date]])</f>
        <v>8</v>
      </c>
      <c r="Q2947" s="6">
        <f>YEAR(tbl_Sales[[#This Row],[Date]])</f>
        <v>2016</v>
      </c>
    </row>
    <row r="2948" spans="1:17" x14ac:dyDescent="0.25">
      <c r="A2948" s="1">
        <v>42600</v>
      </c>
      <c r="B2948">
        <v>1900000</v>
      </c>
      <c r="C2948" t="s">
        <v>2</v>
      </c>
      <c r="D2948" t="s">
        <v>12429</v>
      </c>
      <c r="E2948" t="s">
        <v>10</v>
      </c>
      <c r="F2948">
        <v>3057</v>
      </c>
      <c r="G2948">
        <v>4</v>
      </c>
      <c r="H2948">
        <v>2</v>
      </c>
      <c r="I2948">
        <v>1</v>
      </c>
      <c r="J2948">
        <v>227</v>
      </c>
      <c r="L2948" t="s">
        <v>3097</v>
      </c>
      <c r="M2948" t="s">
        <v>83</v>
      </c>
      <c r="N2948" t="s">
        <v>18</v>
      </c>
      <c r="O2948" s="6" t="str">
        <f>INDEX(lkp_Region,MATCH(tbl_Sales[[#This Row],[Suburb]],lkp_Suburb,0))</f>
        <v>Northern Metropolitan</v>
      </c>
      <c r="P2948" s="6">
        <f>MONTH(tbl_Sales[[#This Row],[Date]])</f>
        <v>8</v>
      </c>
      <c r="Q2948" s="6">
        <f>YEAR(tbl_Sales[[#This Row],[Date]])</f>
        <v>2016</v>
      </c>
    </row>
    <row r="2949" spans="1:17" x14ac:dyDescent="0.25">
      <c r="A2949" s="1">
        <v>42600</v>
      </c>
      <c r="B2949">
        <v>617500</v>
      </c>
      <c r="C2949" t="s">
        <v>51</v>
      </c>
      <c r="D2949" t="s">
        <v>12424</v>
      </c>
      <c r="E2949" t="s">
        <v>10</v>
      </c>
      <c r="F2949">
        <v>3042</v>
      </c>
      <c r="G2949">
        <v>2</v>
      </c>
      <c r="H2949">
        <v>1</v>
      </c>
      <c r="I2949">
        <v>1</v>
      </c>
      <c r="J2949">
        <v>237</v>
      </c>
      <c r="L2949" t="s">
        <v>3098</v>
      </c>
      <c r="M2949" t="s">
        <v>86</v>
      </c>
      <c r="N2949" t="s">
        <v>49</v>
      </c>
      <c r="O2949" s="6" t="str">
        <f>INDEX(lkp_Region,MATCH(tbl_Sales[[#This Row],[Suburb]],lkp_Suburb,0))</f>
        <v>Western Metropolitan</v>
      </c>
      <c r="P2949" s="6">
        <f>MONTH(tbl_Sales[[#This Row],[Date]])</f>
        <v>8</v>
      </c>
      <c r="Q2949" s="6">
        <f>YEAR(tbl_Sales[[#This Row],[Date]])</f>
        <v>2016</v>
      </c>
    </row>
    <row r="2950" spans="1:17" x14ac:dyDescent="0.25">
      <c r="A2950" s="1">
        <v>42600</v>
      </c>
      <c r="B2950">
        <v>885000</v>
      </c>
      <c r="C2950" t="s">
        <v>2</v>
      </c>
      <c r="D2950" t="s">
        <v>12427</v>
      </c>
      <c r="E2950" t="s">
        <v>10</v>
      </c>
      <c r="F2950">
        <v>3031</v>
      </c>
      <c r="G2950">
        <v>3</v>
      </c>
      <c r="H2950">
        <v>1</v>
      </c>
      <c r="I2950">
        <v>0</v>
      </c>
      <c r="J2950">
        <v>162</v>
      </c>
      <c r="L2950" t="s">
        <v>3099</v>
      </c>
      <c r="M2950" t="s">
        <v>288</v>
      </c>
      <c r="N2950" t="s">
        <v>49</v>
      </c>
      <c r="O2950" s="6" t="str">
        <f>INDEX(lkp_Region,MATCH(tbl_Sales[[#This Row],[Suburb]],lkp_Suburb,0))</f>
        <v>Northern Metropolitan</v>
      </c>
      <c r="P2950" s="6">
        <f>MONTH(tbl_Sales[[#This Row],[Date]])</f>
        <v>8</v>
      </c>
      <c r="Q2950" s="6">
        <f>YEAR(tbl_Sales[[#This Row],[Date]])</f>
        <v>2016</v>
      </c>
    </row>
    <row r="2951" spans="1:17" x14ac:dyDescent="0.25">
      <c r="A2951" s="1">
        <v>42600</v>
      </c>
      <c r="B2951">
        <v>1160000</v>
      </c>
      <c r="C2951" t="s">
        <v>2</v>
      </c>
      <c r="D2951" t="s">
        <v>12427</v>
      </c>
      <c r="E2951" t="s">
        <v>10</v>
      </c>
      <c r="F2951">
        <v>3040</v>
      </c>
      <c r="G2951">
        <v>4</v>
      </c>
      <c r="H2951">
        <v>3</v>
      </c>
      <c r="I2951">
        <v>2</v>
      </c>
      <c r="J2951">
        <v>256</v>
      </c>
      <c r="K2951">
        <v>2015</v>
      </c>
      <c r="L2951" t="s">
        <v>3100</v>
      </c>
      <c r="M2951" t="s">
        <v>47</v>
      </c>
      <c r="N2951" t="s">
        <v>49</v>
      </c>
      <c r="O2951" s="6" t="str">
        <f>INDEX(lkp_Region,MATCH(tbl_Sales[[#This Row],[Suburb]],lkp_Suburb,0))</f>
        <v>Western Metropolitan</v>
      </c>
      <c r="P2951" s="6">
        <f>MONTH(tbl_Sales[[#This Row],[Date]])</f>
        <v>8</v>
      </c>
      <c r="Q2951" s="6">
        <f>YEAR(tbl_Sales[[#This Row],[Date]])</f>
        <v>2016</v>
      </c>
    </row>
    <row r="2952" spans="1:17" x14ac:dyDescent="0.25">
      <c r="A2952" s="1">
        <v>42600</v>
      </c>
      <c r="B2952">
        <v>2920000</v>
      </c>
      <c r="C2952" t="s">
        <v>2</v>
      </c>
      <c r="D2952" t="s">
        <v>12427</v>
      </c>
      <c r="E2952" t="s">
        <v>10</v>
      </c>
      <c r="F2952">
        <v>3051</v>
      </c>
      <c r="G2952">
        <v>4</v>
      </c>
      <c r="H2952">
        <v>3</v>
      </c>
      <c r="I2952">
        <v>4</v>
      </c>
      <c r="J2952">
        <v>310</v>
      </c>
      <c r="K2952">
        <v>1880</v>
      </c>
      <c r="L2952" t="s">
        <v>3101</v>
      </c>
      <c r="M2952" t="s">
        <v>915</v>
      </c>
      <c r="N2952" t="s">
        <v>88</v>
      </c>
      <c r="O2952" s="6" t="str">
        <f>INDEX(lkp_Region,MATCH(tbl_Sales[[#This Row],[Suburb]],lkp_Suburb,0))</f>
        <v>Northern Metropolitan</v>
      </c>
      <c r="P2952" s="6">
        <f>MONTH(tbl_Sales[[#This Row],[Date]])</f>
        <v>8</v>
      </c>
      <c r="Q2952" s="6">
        <f>YEAR(tbl_Sales[[#This Row],[Date]])</f>
        <v>2016</v>
      </c>
    </row>
    <row r="2953" spans="1:17" x14ac:dyDescent="0.25">
      <c r="A2953" s="1">
        <v>42600</v>
      </c>
      <c r="B2953">
        <v>355000</v>
      </c>
      <c r="C2953" t="s">
        <v>13</v>
      </c>
      <c r="D2953" t="s">
        <v>12428</v>
      </c>
      <c r="E2953" t="s">
        <v>10</v>
      </c>
      <c r="F2953">
        <v>3011</v>
      </c>
      <c r="G2953">
        <v>2</v>
      </c>
      <c r="H2953">
        <v>1</v>
      </c>
      <c r="I2953">
        <v>1</v>
      </c>
      <c r="J2953">
        <v>0</v>
      </c>
      <c r="K2953">
        <v>1975</v>
      </c>
      <c r="L2953" t="s">
        <v>3102</v>
      </c>
      <c r="M2953" t="s">
        <v>660</v>
      </c>
      <c r="N2953" t="s">
        <v>21</v>
      </c>
      <c r="O2953" s="6" t="str">
        <f>INDEX(lkp_Region,MATCH(tbl_Sales[[#This Row],[Suburb]],lkp_Suburb,0))</f>
        <v>Western Metropolitan</v>
      </c>
      <c r="P2953" s="6">
        <f>MONTH(tbl_Sales[[#This Row],[Date]])</f>
        <v>8</v>
      </c>
      <c r="Q2953" s="6">
        <f>YEAR(tbl_Sales[[#This Row],[Date]])</f>
        <v>2016</v>
      </c>
    </row>
    <row r="2954" spans="1:17" x14ac:dyDescent="0.25">
      <c r="A2954" s="1">
        <v>42600</v>
      </c>
      <c r="B2954">
        <v>410000</v>
      </c>
      <c r="C2954" t="s">
        <v>13</v>
      </c>
      <c r="D2954" t="s">
        <v>12428</v>
      </c>
      <c r="E2954" t="s">
        <v>5</v>
      </c>
      <c r="F2954">
        <v>3013</v>
      </c>
      <c r="G2954">
        <v>2</v>
      </c>
      <c r="H2954">
        <v>1</v>
      </c>
      <c r="I2954">
        <v>0</v>
      </c>
      <c r="J2954">
        <v>0</v>
      </c>
      <c r="L2954" t="s">
        <v>3103</v>
      </c>
      <c r="M2954" t="s">
        <v>65</v>
      </c>
      <c r="N2954" t="s">
        <v>21</v>
      </c>
      <c r="O2954" s="6" t="str">
        <f>INDEX(lkp_Region,MATCH(tbl_Sales[[#This Row],[Suburb]],lkp_Suburb,0))</f>
        <v>Western Metropolitan</v>
      </c>
      <c r="P2954" s="6">
        <f>MONTH(tbl_Sales[[#This Row],[Date]])</f>
        <v>8</v>
      </c>
      <c r="Q2954" s="6">
        <f>YEAR(tbl_Sales[[#This Row],[Date]])</f>
        <v>2016</v>
      </c>
    </row>
    <row r="2955" spans="1:17" x14ac:dyDescent="0.25">
      <c r="A2955" s="1">
        <v>42600</v>
      </c>
      <c r="B2955">
        <v>1030000</v>
      </c>
      <c r="C2955" t="s">
        <v>2</v>
      </c>
      <c r="D2955" t="s">
        <v>12429</v>
      </c>
      <c r="E2955" t="s">
        <v>10</v>
      </c>
      <c r="F2955">
        <v>3012</v>
      </c>
      <c r="G2955">
        <v>5</v>
      </c>
      <c r="H2955">
        <v>2</v>
      </c>
      <c r="I2955">
        <v>2</v>
      </c>
      <c r="J2955">
        <v>352</v>
      </c>
      <c r="L2955" t="s">
        <v>3104</v>
      </c>
      <c r="M2955" t="s">
        <v>53</v>
      </c>
      <c r="N2955" t="s">
        <v>21</v>
      </c>
      <c r="O2955" s="6" t="str">
        <f>INDEX(lkp_Region,MATCH(tbl_Sales[[#This Row],[Suburb]],lkp_Suburb,0))</f>
        <v>Western Metropolitan</v>
      </c>
      <c r="P2955" s="6">
        <f>MONTH(tbl_Sales[[#This Row],[Date]])</f>
        <v>8</v>
      </c>
      <c r="Q2955" s="6">
        <f>YEAR(tbl_Sales[[#This Row],[Date]])</f>
        <v>2016</v>
      </c>
    </row>
    <row r="2956" spans="1:17" x14ac:dyDescent="0.25">
      <c r="A2956" s="1">
        <v>42600</v>
      </c>
      <c r="B2956">
        <v>240000</v>
      </c>
      <c r="C2956" t="s">
        <v>13</v>
      </c>
      <c r="D2956" t="s">
        <v>12425</v>
      </c>
      <c r="E2956" t="s">
        <v>5</v>
      </c>
      <c r="F2956">
        <v>3073</v>
      </c>
      <c r="G2956">
        <v>2</v>
      </c>
      <c r="H2956">
        <v>1</v>
      </c>
      <c r="I2956">
        <v>1</v>
      </c>
      <c r="J2956">
        <v>82</v>
      </c>
      <c r="K2956">
        <v>1970</v>
      </c>
      <c r="L2956" t="s">
        <v>3105</v>
      </c>
      <c r="M2956" t="s">
        <v>93</v>
      </c>
      <c r="N2956" t="s">
        <v>62</v>
      </c>
      <c r="O2956" s="6" t="str">
        <f>INDEX(lkp_Region,MATCH(tbl_Sales[[#This Row],[Suburb]],lkp_Suburb,0))</f>
        <v>Northern Metropolitan</v>
      </c>
      <c r="P2956" s="6">
        <f>MONTH(tbl_Sales[[#This Row],[Date]])</f>
        <v>8</v>
      </c>
      <c r="Q2956" s="6">
        <f>YEAR(tbl_Sales[[#This Row],[Date]])</f>
        <v>2016</v>
      </c>
    </row>
    <row r="2957" spans="1:17" x14ac:dyDescent="0.25">
      <c r="A2957" s="1">
        <v>42600</v>
      </c>
      <c r="B2957">
        <v>785000</v>
      </c>
      <c r="C2957" t="s">
        <v>2</v>
      </c>
      <c r="D2957" t="s">
        <v>12427</v>
      </c>
      <c r="E2957" t="s">
        <v>10</v>
      </c>
      <c r="F2957">
        <v>3073</v>
      </c>
      <c r="G2957">
        <v>3</v>
      </c>
      <c r="H2957">
        <v>1</v>
      </c>
      <c r="I2957">
        <v>1</v>
      </c>
      <c r="J2957">
        <v>719</v>
      </c>
      <c r="L2957" t="s">
        <v>3106</v>
      </c>
      <c r="M2957" t="s">
        <v>93</v>
      </c>
      <c r="N2957" t="s">
        <v>62</v>
      </c>
      <c r="O2957" s="6" t="str">
        <f>INDEX(lkp_Region,MATCH(tbl_Sales[[#This Row],[Suburb]],lkp_Suburb,0))</f>
        <v>Northern Metropolitan</v>
      </c>
      <c r="P2957" s="6">
        <f>MONTH(tbl_Sales[[#This Row],[Date]])</f>
        <v>8</v>
      </c>
      <c r="Q2957" s="6">
        <f>YEAR(tbl_Sales[[#This Row],[Date]])</f>
        <v>2016</v>
      </c>
    </row>
    <row r="2958" spans="1:17" x14ac:dyDescent="0.25">
      <c r="A2958" s="1">
        <v>42600</v>
      </c>
      <c r="B2958">
        <v>310000</v>
      </c>
      <c r="C2958" t="s">
        <v>13</v>
      </c>
      <c r="D2958" t="s">
        <v>12429</v>
      </c>
      <c r="E2958" t="s">
        <v>5</v>
      </c>
      <c r="F2958">
        <v>3122</v>
      </c>
      <c r="G2958">
        <v>1</v>
      </c>
      <c r="H2958">
        <v>1</v>
      </c>
      <c r="I2958">
        <v>1</v>
      </c>
      <c r="J2958">
        <v>0</v>
      </c>
      <c r="L2958" t="s">
        <v>3107</v>
      </c>
      <c r="M2958" t="s">
        <v>461</v>
      </c>
      <c r="N2958" t="s">
        <v>101</v>
      </c>
      <c r="O2958" s="6" t="str">
        <f>INDEX(lkp_Region,MATCH(tbl_Sales[[#This Row],[Suburb]],lkp_Suburb,0))</f>
        <v>Southern Metropolitan</v>
      </c>
      <c r="P2958" s="6">
        <f>MONTH(tbl_Sales[[#This Row],[Date]])</f>
        <v>8</v>
      </c>
      <c r="Q2958" s="6">
        <f>YEAR(tbl_Sales[[#This Row],[Date]])</f>
        <v>2016</v>
      </c>
    </row>
    <row r="2959" spans="1:17" x14ac:dyDescent="0.25">
      <c r="A2959" s="1">
        <v>42600</v>
      </c>
      <c r="B2959">
        <v>1666000</v>
      </c>
      <c r="C2959" t="s">
        <v>2</v>
      </c>
      <c r="D2959" t="s">
        <v>12423</v>
      </c>
      <c r="E2959" t="s">
        <v>10</v>
      </c>
      <c r="F2959">
        <v>3123</v>
      </c>
      <c r="G2959">
        <v>6</v>
      </c>
      <c r="H2959">
        <v>2</v>
      </c>
      <c r="I2959">
        <v>0</v>
      </c>
      <c r="J2959">
        <v>350</v>
      </c>
      <c r="K2959">
        <v>1900</v>
      </c>
      <c r="L2959" t="s">
        <v>3108</v>
      </c>
      <c r="M2959" t="s">
        <v>230</v>
      </c>
      <c r="N2959" t="s">
        <v>101</v>
      </c>
      <c r="O2959" s="6" t="str">
        <f>INDEX(lkp_Region,MATCH(tbl_Sales[[#This Row],[Suburb]],lkp_Suburb,0))</f>
        <v>Southern Metropolitan</v>
      </c>
      <c r="P2959" s="6">
        <f>MONTH(tbl_Sales[[#This Row],[Date]])</f>
        <v>8</v>
      </c>
      <c r="Q2959" s="6">
        <f>YEAR(tbl_Sales[[#This Row],[Date]])</f>
        <v>2016</v>
      </c>
    </row>
    <row r="2960" spans="1:17" x14ac:dyDescent="0.25">
      <c r="A2960" s="1">
        <v>42600</v>
      </c>
      <c r="B2960">
        <v>1836000</v>
      </c>
      <c r="C2960" t="s">
        <v>2</v>
      </c>
      <c r="D2960" t="s">
        <v>12429</v>
      </c>
      <c r="E2960" t="s">
        <v>10</v>
      </c>
      <c r="F2960">
        <v>3104</v>
      </c>
      <c r="G2960">
        <v>5</v>
      </c>
      <c r="H2960">
        <v>2</v>
      </c>
      <c r="I2960">
        <v>2</v>
      </c>
      <c r="J2960">
        <v>939</v>
      </c>
      <c r="K2960">
        <v>1957</v>
      </c>
      <c r="L2960" t="s">
        <v>3109</v>
      </c>
      <c r="M2960" t="s">
        <v>99</v>
      </c>
      <c r="N2960" t="s">
        <v>101</v>
      </c>
      <c r="O2960" s="6" t="str">
        <f>INDEX(lkp_Region,MATCH(tbl_Sales[[#This Row],[Suburb]],lkp_Suburb,0))</f>
        <v>Southern Metropolitan</v>
      </c>
      <c r="P2960" s="6">
        <f>MONTH(tbl_Sales[[#This Row],[Date]])</f>
        <v>8</v>
      </c>
      <c r="Q2960" s="6">
        <f>YEAR(tbl_Sales[[#This Row],[Date]])</f>
        <v>2016</v>
      </c>
    </row>
    <row r="2961" spans="1:17" x14ac:dyDescent="0.25">
      <c r="A2961" s="1">
        <v>42600</v>
      </c>
      <c r="B2961">
        <v>2120000</v>
      </c>
      <c r="C2961" t="s">
        <v>2</v>
      </c>
      <c r="D2961" t="s">
        <v>12429</v>
      </c>
      <c r="E2961" t="s">
        <v>10</v>
      </c>
      <c r="F2961">
        <v>3103</v>
      </c>
      <c r="G2961">
        <v>3</v>
      </c>
      <c r="H2961">
        <v>1</v>
      </c>
      <c r="I2961">
        <v>2</v>
      </c>
      <c r="J2961">
        <v>651</v>
      </c>
      <c r="L2961" t="s">
        <v>3110</v>
      </c>
      <c r="M2961" t="s">
        <v>274</v>
      </c>
      <c r="N2961" t="s">
        <v>101</v>
      </c>
      <c r="O2961" s="6" t="str">
        <f>INDEX(lkp_Region,MATCH(tbl_Sales[[#This Row],[Suburb]],lkp_Suburb,0))</f>
        <v>Southern Metropolitan</v>
      </c>
      <c r="P2961" s="6">
        <f>MONTH(tbl_Sales[[#This Row],[Date]])</f>
        <v>8</v>
      </c>
      <c r="Q2961" s="6">
        <f>YEAR(tbl_Sales[[#This Row],[Date]])</f>
        <v>2016</v>
      </c>
    </row>
    <row r="2962" spans="1:17" x14ac:dyDescent="0.25">
      <c r="A2962" s="1">
        <v>42600</v>
      </c>
      <c r="B2962">
        <v>1385000</v>
      </c>
      <c r="C2962" t="s">
        <v>2</v>
      </c>
      <c r="D2962" t="s">
        <v>12429</v>
      </c>
      <c r="E2962" t="s">
        <v>10</v>
      </c>
      <c r="F2962">
        <v>3186</v>
      </c>
      <c r="G2962">
        <v>3</v>
      </c>
      <c r="H2962">
        <v>1</v>
      </c>
      <c r="I2962">
        <v>2</v>
      </c>
      <c r="J2962">
        <v>426</v>
      </c>
      <c r="K2962">
        <v>1935</v>
      </c>
      <c r="L2962" t="s">
        <v>3111</v>
      </c>
      <c r="M2962" t="s">
        <v>105</v>
      </c>
      <c r="N2962" t="s">
        <v>107</v>
      </c>
      <c r="O2962" s="6" t="str">
        <f>INDEX(lkp_Region,MATCH(tbl_Sales[[#This Row],[Suburb]],lkp_Suburb,0))</f>
        <v>Southern Metropolitan</v>
      </c>
      <c r="P2962" s="6">
        <f>MONTH(tbl_Sales[[#This Row],[Date]])</f>
        <v>8</v>
      </c>
      <c r="Q2962" s="6">
        <f>YEAR(tbl_Sales[[#This Row],[Date]])</f>
        <v>2016</v>
      </c>
    </row>
    <row r="2963" spans="1:17" x14ac:dyDescent="0.25">
      <c r="A2963" s="1">
        <v>42600</v>
      </c>
      <c r="B2963">
        <v>662000</v>
      </c>
      <c r="C2963" t="s">
        <v>2</v>
      </c>
      <c r="D2963" t="s">
        <v>12430</v>
      </c>
      <c r="E2963" t="s">
        <v>10</v>
      </c>
      <c r="F2963">
        <v>3087</v>
      </c>
      <c r="G2963">
        <v>2</v>
      </c>
      <c r="H2963">
        <v>1</v>
      </c>
      <c r="I2963">
        <v>2</v>
      </c>
      <c r="J2963">
        <v>605</v>
      </c>
      <c r="K2963">
        <v>1960</v>
      </c>
      <c r="L2963" t="s">
        <v>3112</v>
      </c>
      <c r="M2963" t="s">
        <v>349</v>
      </c>
      <c r="N2963" t="s">
        <v>150</v>
      </c>
      <c r="O2963" s="6" t="str">
        <f>INDEX(lkp_Region,MATCH(tbl_Sales[[#This Row],[Suburb]],lkp_Suburb,0))</f>
        <v>Northern Metropolitan</v>
      </c>
      <c r="P2963" s="6">
        <f>MONTH(tbl_Sales[[#This Row],[Date]])</f>
        <v>8</v>
      </c>
      <c r="Q2963" s="6">
        <f>YEAR(tbl_Sales[[#This Row],[Date]])</f>
        <v>2016</v>
      </c>
    </row>
    <row r="2964" spans="1:17" x14ac:dyDescent="0.25">
      <c r="A2964" s="1">
        <v>42600</v>
      </c>
      <c r="B2964">
        <v>690000</v>
      </c>
      <c r="C2964" t="s">
        <v>2</v>
      </c>
      <c r="D2964" t="s">
        <v>12430</v>
      </c>
      <c r="E2964" t="s">
        <v>10</v>
      </c>
      <c r="F2964">
        <v>3087</v>
      </c>
      <c r="G2964">
        <v>3</v>
      </c>
      <c r="H2964">
        <v>2</v>
      </c>
      <c r="I2964">
        <v>1</v>
      </c>
      <c r="J2964">
        <v>308</v>
      </c>
      <c r="K2964">
        <v>2015</v>
      </c>
      <c r="L2964" t="s">
        <v>3113</v>
      </c>
      <c r="M2964" t="s">
        <v>349</v>
      </c>
      <c r="N2964" t="s">
        <v>150</v>
      </c>
      <c r="O2964" s="6" t="str">
        <f>INDEX(lkp_Region,MATCH(tbl_Sales[[#This Row],[Suburb]],lkp_Suburb,0))</f>
        <v>Northern Metropolitan</v>
      </c>
      <c r="P2964" s="6">
        <f>MONTH(tbl_Sales[[#This Row],[Date]])</f>
        <v>8</v>
      </c>
      <c r="Q2964" s="6">
        <f>YEAR(tbl_Sales[[#This Row],[Date]])</f>
        <v>2016</v>
      </c>
    </row>
    <row r="2965" spans="1:17" x14ac:dyDescent="0.25">
      <c r="A2965" s="1">
        <v>42601</v>
      </c>
      <c r="B2965">
        <v>1447500</v>
      </c>
      <c r="C2965" t="s">
        <v>2</v>
      </c>
      <c r="D2965" t="s">
        <v>12427</v>
      </c>
      <c r="E2965" t="s">
        <v>5</v>
      </c>
      <c r="F2965">
        <v>3067</v>
      </c>
      <c r="G2965">
        <v>3</v>
      </c>
      <c r="H2965">
        <v>3</v>
      </c>
      <c r="I2965">
        <v>1</v>
      </c>
      <c r="J2965">
        <v>166</v>
      </c>
      <c r="K2965">
        <v>2012</v>
      </c>
      <c r="L2965" t="s">
        <v>3114</v>
      </c>
      <c r="M2965" t="s">
        <v>38</v>
      </c>
      <c r="N2965" t="s">
        <v>8</v>
      </c>
      <c r="O2965" s="6" t="str">
        <f>INDEX(lkp_Region,MATCH(tbl_Sales[[#This Row],[Suburb]],lkp_Suburb,0))</f>
        <v>Northern Metropolitan</v>
      </c>
      <c r="P2965" s="6">
        <f>MONTH(tbl_Sales[[#This Row],[Date]])</f>
        <v>8</v>
      </c>
      <c r="Q2965" s="6">
        <f>YEAR(tbl_Sales[[#This Row],[Date]])</f>
        <v>2016</v>
      </c>
    </row>
    <row r="2966" spans="1:17" x14ac:dyDescent="0.25">
      <c r="A2966" s="1">
        <v>42601</v>
      </c>
      <c r="B2966">
        <v>1975000</v>
      </c>
      <c r="C2966" t="s">
        <v>2</v>
      </c>
      <c r="D2966" t="s">
        <v>12427</v>
      </c>
      <c r="E2966" t="s">
        <v>5</v>
      </c>
      <c r="F2966">
        <v>3127</v>
      </c>
      <c r="G2966">
        <v>5</v>
      </c>
      <c r="H2966">
        <v>2</v>
      </c>
      <c r="I2966">
        <v>2</v>
      </c>
      <c r="J2966">
        <v>641</v>
      </c>
      <c r="K2966">
        <v>2001</v>
      </c>
      <c r="L2966" t="s">
        <v>3115</v>
      </c>
      <c r="M2966" t="s">
        <v>11</v>
      </c>
      <c r="N2966" t="s">
        <v>14</v>
      </c>
      <c r="O2966" s="6" t="str">
        <f>INDEX(lkp_Region,MATCH(tbl_Sales[[#This Row],[Suburb]],lkp_Suburb,0))</f>
        <v>Southern Metropolitan</v>
      </c>
      <c r="P2966" s="6">
        <f>MONTH(tbl_Sales[[#This Row],[Date]])</f>
        <v>8</v>
      </c>
      <c r="Q2966" s="6">
        <f>YEAR(tbl_Sales[[#This Row],[Date]])</f>
        <v>2016</v>
      </c>
    </row>
    <row r="2967" spans="1:17" x14ac:dyDescent="0.25">
      <c r="A2967" s="1">
        <v>42601</v>
      </c>
      <c r="B2967">
        <v>330000</v>
      </c>
      <c r="C2967" t="s">
        <v>13</v>
      </c>
      <c r="D2967" t="s">
        <v>12428</v>
      </c>
      <c r="E2967" t="s">
        <v>5</v>
      </c>
      <c r="F2967">
        <v>3181</v>
      </c>
      <c r="G2967">
        <v>1</v>
      </c>
      <c r="H2967">
        <v>1</v>
      </c>
      <c r="I2967">
        <v>1</v>
      </c>
      <c r="J2967">
        <v>0</v>
      </c>
      <c r="K2967">
        <v>1970</v>
      </c>
      <c r="L2967" t="s">
        <v>3116</v>
      </c>
      <c r="M2967" t="s">
        <v>302</v>
      </c>
      <c r="N2967" t="s">
        <v>76</v>
      </c>
      <c r="O2967" s="6" t="str">
        <f>INDEX(lkp_Region,MATCH(tbl_Sales[[#This Row],[Suburb]],lkp_Suburb,0))</f>
        <v>Southern Metropolitan</v>
      </c>
      <c r="P2967" s="6">
        <f>MONTH(tbl_Sales[[#This Row],[Date]])</f>
        <v>8</v>
      </c>
      <c r="Q2967" s="6">
        <f>YEAR(tbl_Sales[[#This Row],[Date]])</f>
        <v>2016</v>
      </c>
    </row>
    <row r="2968" spans="1:17" x14ac:dyDescent="0.25">
      <c r="A2968" s="1">
        <v>42601</v>
      </c>
      <c r="B2968">
        <v>2115000</v>
      </c>
      <c r="C2968" t="s">
        <v>2</v>
      </c>
      <c r="D2968" t="s">
        <v>12427</v>
      </c>
      <c r="E2968" t="s">
        <v>10</v>
      </c>
      <c r="F2968">
        <v>3141</v>
      </c>
      <c r="G2968">
        <v>1</v>
      </c>
      <c r="H2968">
        <v>1</v>
      </c>
      <c r="I2968">
        <v>1</v>
      </c>
      <c r="J2968">
        <v>569</v>
      </c>
      <c r="L2968" t="s">
        <v>3117</v>
      </c>
      <c r="M2968" t="s">
        <v>111</v>
      </c>
      <c r="N2968" t="s">
        <v>76</v>
      </c>
      <c r="O2968" s="6" t="str">
        <f>INDEX(lkp_Region,MATCH(tbl_Sales[[#This Row],[Suburb]],lkp_Suburb,0))</f>
        <v>Southern Metropolitan</v>
      </c>
      <c r="P2968" s="6">
        <f>MONTH(tbl_Sales[[#This Row],[Date]])</f>
        <v>8</v>
      </c>
      <c r="Q2968" s="6">
        <f>YEAR(tbl_Sales[[#This Row],[Date]])</f>
        <v>2016</v>
      </c>
    </row>
    <row r="2969" spans="1:17" x14ac:dyDescent="0.25">
      <c r="A2969" s="1">
        <v>42601</v>
      </c>
      <c r="B2969">
        <v>1010000</v>
      </c>
      <c r="C2969" t="s">
        <v>2</v>
      </c>
      <c r="D2969" t="s">
        <v>12429</v>
      </c>
      <c r="E2969" t="s">
        <v>10</v>
      </c>
      <c r="F2969">
        <v>3207</v>
      </c>
      <c r="G2969">
        <v>2</v>
      </c>
      <c r="H2969">
        <v>1</v>
      </c>
      <c r="I2969">
        <v>1</v>
      </c>
      <c r="J2969">
        <v>139</v>
      </c>
      <c r="K2969">
        <v>1960</v>
      </c>
      <c r="L2969" t="s">
        <v>3118</v>
      </c>
      <c r="M2969" t="s">
        <v>24</v>
      </c>
      <c r="N2969" t="s">
        <v>26</v>
      </c>
      <c r="O2969" s="6" t="str">
        <f>INDEX(lkp_Region,MATCH(tbl_Sales[[#This Row],[Suburb]],lkp_Suburb,0))</f>
        <v>Southern Metropolitan</v>
      </c>
      <c r="P2969" s="6">
        <f>MONTH(tbl_Sales[[#This Row],[Date]])</f>
        <v>8</v>
      </c>
      <c r="Q2969" s="6">
        <f>YEAR(tbl_Sales[[#This Row],[Date]])</f>
        <v>2016</v>
      </c>
    </row>
    <row r="2970" spans="1:17" x14ac:dyDescent="0.25">
      <c r="A2970" s="1">
        <v>42601</v>
      </c>
      <c r="B2970">
        <v>285000</v>
      </c>
      <c r="C2970" t="s">
        <v>13</v>
      </c>
      <c r="D2970" t="s">
        <v>12424</v>
      </c>
      <c r="E2970" t="s">
        <v>5</v>
      </c>
      <c r="F2970">
        <v>3055</v>
      </c>
      <c r="G2970">
        <v>1</v>
      </c>
      <c r="H2970">
        <v>1</v>
      </c>
      <c r="I2970">
        <v>1</v>
      </c>
      <c r="J2970">
        <v>0</v>
      </c>
      <c r="K2970">
        <v>1970</v>
      </c>
      <c r="L2970" t="s">
        <v>3119</v>
      </c>
      <c r="M2970" t="s">
        <v>80</v>
      </c>
      <c r="N2970" t="s">
        <v>18</v>
      </c>
      <c r="O2970" s="6" t="str">
        <f>INDEX(lkp_Region,MATCH(tbl_Sales[[#This Row],[Suburb]],lkp_Suburb,0))</f>
        <v>Northern Metropolitan</v>
      </c>
      <c r="P2970" s="6">
        <f>MONTH(tbl_Sales[[#This Row],[Date]])</f>
        <v>8</v>
      </c>
      <c r="Q2970" s="6">
        <f>YEAR(tbl_Sales[[#This Row],[Date]])</f>
        <v>2016</v>
      </c>
    </row>
    <row r="2971" spans="1:17" x14ac:dyDescent="0.25">
      <c r="A2971" s="1">
        <v>42601</v>
      </c>
      <c r="B2971">
        <v>575000</v>
      </c>
      <c r="C2971" t="s">
        <v>13</v>
      </c>
      <c r="D2971" t="s">
        <v>12427</v>
      </c>
      <c r="E2971" t="s">
        <v>10</v>
      </c>
      <c r="F2971">
        <v>3056</v>
      </c>
      <c r="G2971">
        <v>2</v>
      </c>
      <c r="H2971">
        <v>1</v>
      </c>
      <c r="I2971">
        <v>1</v>
      </c>
      <c r="J2971">
        <v>0</v>
      </c>
      <c r="K2971">
        <v>1950</v>
      </c>
      <c r="L2971" t="s">
        <v>3120</v>
      </c>
      <c r="M2971" t="s">
        <v>117</v>
      </c>
      <c r="N2971" t="s">
        <v>18</v>
      </c>
      <c r="O2971" s="6" t="str">
        <f>INDEX(lkp_Region,MATCH(tbl_Sales[[#This Row],[Suburb]],lkp_Suburb,0))</f>
        <v>Northern Metropolitan</v>
      </c>
      <c r="P2971" s="6">
        <f>MONTH(tbl_Sales[[#This Row],[Date]])</f>
        <v>8</v>
      </c>
      <c r="Q2971" s="6">
        <f>YEAR(tbl_Sales[[#This Row],[Date]])</f>
        <v>2016</v>
      </c>
    </row>
    <row r="2972" spans="1:17" x14ac:dyDescent="0.25">
      <c r="A2972" s="1">
        <v>42601</v>
      </c>
      <c r="B2972">
        <v>530000</v>
      </c>
      <c r="C2972" t="s">
        <v>13</v>
      </c>
      <c r="D2972" t="s">
        <v>12427</v>
      </c>
      <c r="E2972" t="s">
        <v>10</v>
      </c>
      <c r="F2972">
        <v>3042</v>
      </c>
      <c r="G2972">
        <v>2</v>
      </c>
      <c r="H2972">
        <v>1</v>
      </c>
      <c r="I2972">
        <v>1</v>
      </c>
      <c r="J2972">
        <v>120</v>
      </c>
      <c r="K2972">
        <v>2012</v>
      </c>
      <c r="L2972" t="s">
        <v>3121</v>
      </c>
      <c r="M2972" t="s">
        <v>330</v>
      </c>
      <c r="N2972" t="s">
        <v>49</v>
      </c>
      <c r="O2972" s="6" t="str">
        <f>INDEX(lkp_Region,MATCH(tbl_Sales[[#This Row],[Suburb]],lkp_Suburb,0))</f>
        <v>Western Metropolitan</v>
      </c>
      <c r="P2972" s="6">
        <f>MONTH(tbl_Sales[[#This Row],[Date]])</f>
        <v>8</v>
      </c>
      <c r="Q2972" s="6">
        <f>YEAR(tbl_Sales[[#This Row],[Date]])</f>
        <v>2016</v>
      </c>
    </row>
    <row r="2973" spans="1:17" x14ac:dyDescent="0.25">
      <c r="A2973" s="1">
        <v>42601</v>
      </c>
      <c r="B2973">
        <v>600000</v>
      </c>
      <c r="C2973" t="s">
        <v>51</v>
      </c>
      <c r="D2973" t="s">
        <v>12427</v>
      </c>
      <c r="E2973" t="s">
        <v>5</v>
      </c>
      <c r="F2973">
        <v>3041</v>
      </c>
      <c r="G2973">
        <v>3</v>
      </c>
      <c r="H2973">
        <v>3</v>
      </c>
      <c r="I2973">
        <v>2</v>
      </c>
      <c r="J2973">
        <v>717</v>
      </c>
      <c r="L2973" t="s">
        <v>3122</v>
      </c>
      <c r="M2973" t="s">
        <v>121</v>
      </c>
      <c r="N2973" t="s">
        <v>49</v>
      </c>
      <c r="O2973" s="6" t="str">
        <f>INDEX(lkp_Region,MATCH(tbl_Sales[[#This Row],[Suburb]],lkp_Suburb,0))</f>
        <v>Western Metropolitan</v>
      </c>
      <c r="P2973" s="6">
        <f>MONTH(tbl_Sales[[#This Row],[Date]])</f>
        <v>8</v>
      </c>
      <c r="Q2973" s="6">
        <f>YEAR(tbl_Sales[[#This Row],[Date]])</f>
        <v>2016</v>
      </c>
    </row>
    <row r="2974" spans="1:17" x14ac:dyDescent="0.25">
      <c r="A2974" s="1">
        <v>42601</v>
      </c>
      <c r="B2974">
        <v>732000</v>
      </c>
      <c r="C2974" t="s">
        <v>2</v>
      </c>
      <c r="D2974" t="s">
        <v>12427</v>
      </c>
      <c r="E2974" t="s">
        <v>10</v>
      </c>
      <c r="F2974">
        <v>3033</v>
      </c>
      <c r="G2974">
        <v>4</v>
      </c>
      <c r="H2974">
        <v>2</v>
      </c>
      <c r="I2974">
        <v>2</v>
      </c>
      <c r="J2974">
        <v>544</v>
      </c>
      <c r="K2974">
        <v>1980</v>
      </c>
      <c r="L2974" t="s">
        <v>3123</v>
      </c>
      <c r="M2974" t="s">
        <v>119</v>
      </c>
      <c r="N2974" t="s">
        <v>49</v>
      </c>
      <c r="O2974" s="6" t="str">
        <f>INDEX(lkp_Region,MATCH(tbl_Sales[[#This Row],[Suburb]],lkp_Suburb,0))</f>
        <v>Western Metropolitan</v>
      </c>
      <c r="P2974" s="6">
        <f>MONTH(tbl_Sales[[#This Row],[Date]])</f>
        <v>8</v>
      </c>
      <c r="Q2974" s="6">
        <f>YEAR(tbl_Sales[[#This Row],[Date]])</f>
        <v>2016</v>
      </c>
    </row>
    <row r="2975" spans="1:17" x14ac:dyDescent="0.25">
      <c r="A2975" s="1">
        <v>42601</v>
      </c>
      <c r="B2975">
        <v>1042000</v>
      </c>
      <c r="C2975" t="s">
        <v>2</v>
      </c>
      <c r="D2975" t="s">
        <v>12427</v>
      </c>
      <c r="E2975" t="s">
        <v>10</v>
      </c>
      <c r="F2975">
        <v>3042</v>
      </c>
      <c r="G2975">
        <v>3</v>
      </c>
      <c r="H2975">
        <v>2</v>
      </c>
      <c r="I2975">
        <v>5</v>
      </c>
      <c r="J2975">
        <v>612</v>
      </c>
      <c r="K2975">
        <v>1950</v>
      </c>
      <c r="L2975" t="s">
        <v>3124</v>
      </c>
      <c r="M2975" t="s">
        <v>330</v>
      </c>
      <c r="N2975" t="s">
        <v>49</v>
      </c>
      <c r="O2975" s="6" t="str">
        <f>INDEX(lkp_Region,MATCH(tbl_Sales[[#This Row],[Suburb]],lkp_Suburb,0))</f>
        <v>Western Metropolitan</v>
      </c>
      <c r="P2975" s="6">
        <f>MONTH(tbl_Sales[[#This Row],[Date]])</f>
        <v>8</v>
      </c>
      <c r="Q2975" s="6">
        <f>YEAR(tbl_Sales[[#This Row],[Date]])</f>
        <v>2016</v>
      </c>
    </row>
    <row r="2976" spans="1:17" x14ac:dyDescent="0.25">
      <c r="A2976" s="1">
        <v>42601</v>
      </c>
      <c r="B2976">
        <v>1480000</v>
      </c>
      <c r="C2976" t="s">
        <v>2</v>
      </c>
      <c r="D2976" t="s">
        <v>12425</v>
      </c>
      <c r="E2976" t="s">
        <v>10</v>
      </c>
      <c r="F2976">
        <v>3039</v>
      </c>
      <c r="G2976">
        <v>3</v>
      </c>
      <c r="H2976">
        <v>1</v>
      </c>
      <c r="I2976">
        <v>2</v>
      </c>
      <c r="J2976">
        <v>436</v>
      </c>
      <c r="K2976">
        <v>1910</v>
      </c>
      <c r="L2976" t="s">
        <v>3125</v>
      </c>
      <c r="M2976" t="s">
        <v>242</v>
      </c>
      <c r="N2976" t="s">
        <v>49</v>
      </c>
      <c r="O2976" s="6" t="str">
        <f>INDEX(lkp_Region,MATCH(tbl_Sales[[#This Row],[Suburb]],lkp_Suburb,0))</f>
        <v>Western Metropolitan</v>
      </c>
      <c r="P2976" s="6">
        <f>MONTH(tbl_Sales[[#This Row],[Date]])</f>
        <v>8</v>
      </c>
      <c r="Q2976" s="6">
        <f>YEAR(tbl_Sales[[#This Row],[Date]])</f>
        <v>2016</v>
      </c>
    </row>
    <row r="2977" spans="1:17" x14ac:dyDescent="0.25">
      <c r="A2977" s="1">
        <v>42601</v>
      </c>
      <c r="B2977">
        <v>705000</v>
      </c>
      <c r="C2977" t="s">
        <v>2</v>
      </c>
      <c r="D2977" t="s">
        <v>12429</v>
      </c>
      <c r="E2977" t="s">
        <v>10</v>
      </c>
      <c r="F2977">
        <v>3148</v>
      </c>
      <c r="G2977">
        <v>2</v>
      </c>
      <c r="H2977">
        <v>1</v>
      </c>
      <c r="I2977">
        <v>1</v>
      </c>
      <c r="J2977">
        <v>842</v>
      </c>
      <c r="K2977">
        <v>1972</v>
      </c>
      <c r="L2977" t="s">
        <v>3126</v>
      </c>
      <c r="M2977" t="s">
        <v>29</v>
      </c>
      <c r="N2977" t="s">
        <v>31</v>
      </c>
      <c r="O2977" s="6" t="str">
        <f>INDEX(lkp_Region,MATCH(tbl_Sales[[#This Row],[Suburb]],lkp_Suburb,0))</f>
        <v>Southern Metropolitan</v>
      </c>
      <c r="P2977" s="6">
        <f>MONTH(tbl_Sales[[#This Row],[Date]])</f>
        <v>8</v>
      </c>
      <c r="Q2977" s="6">
        <f>YEAR(tbl_Sales[[#This Row],[Date]])</f>
        <v>2016</v>
      </c>
    </row>
    <row r="2978" spans="1:17" x14ac:dyDescent="0.25">
      <c r="A2978" s="1">
        <v>42601</v>
      </c>
      <c r="B2978">
        <v>390000</v>
      </c>
      <c r="C2978" t="s">
        <v>13</v>
      </c>
      <c r="D2978" t="s">
        <v>12424</v>
      </c>
      <c r="E2978" t="s">
        <v>5</v>
      </c>
      <c r="F2978">
        <v>3000</v>
      </c>
      <c r="G2978">
        <v>2</v>
      </c>
      <c r="H2978">
        <v>1</v>
      </c>
      <c r="I2978">
        <v>1</v>
      </c>
      <c r="J2978">
        <v>1751</v>
      </c>
      <c r="K2978">
        <v>2012</v>
      </c>
      <c r="L2978" t="s">
        <v>3127</v>
      </c>
      <c r="M2978" t="s">
        <v>88</v>
      </c>
      <c r="N2978" t="s">
        <v>88</v>
      </c>
      <c r="O2978" s="6" t="str">
        <f>INDEX(lkp_Region,MATCH(tbl_Sales[[#This Row],[Suburb]],lkp_Suburb,0))</f>
        <v>Northern Metropolitan</v>
      </c>
      <c r="P2978" s="6">
        <f>MONTH(tbl_Sales[[#This Row],[Date]])</f>
        <v>8</v>
      </c>
      <c r="Q2978" s="6">
        <f>YEAR(tbl_Sales[[#This Row],[Date]])</f>
        <v>2016</v>
      </c>
    </row>
    <row r="2979" spans="1:17" x14ac:dyDescent="0.25">
      <c r="A2979" s="1">
        <v>42601</v>
      </c>
      <c r="B2979">
        <v>1935000</v>
      </c>
      <c r="C2979" t="s">
        <v>13</v>
      </c>
      <c r="D2979" t="s">
        <v>12427</v>
      </c>
      <c r="E2979" t="s">
        <v>5</v>
      </c>
      <c r="F2979">
        <v>3002</v>
      </c>
      <c r="G2979">
        <v>2</v>
      </c>
      <c r="H2979">
        <v>2</v>
      </c>
      <c r="I2979">
        <v>2</v>
      </c>
      <c r="J2979">
        <v>0</v>
      </c>
      <c r="K2979">
        <v>2010</v>
      </c>
      <c r="L2979" t="s">
        <v>3128</v>
      </c>
      <c r="M2979" t="s">
        <v>1176</v>
      </c>
      <c r="N2979" t="s">
        <v>88</v>
      </c>
      <c r="O2979" s="6" t="str">
        <f>INDEX(lkp_Region,MATCH(tbl_Sales[[#This Row],[Suburb]],lkp_Suburb,0))</f>
        <v>Northern Metropolitan</v>
      </c>
      <c r="P2979" s="6">
        <f>MONTH(tbl_Sales[[#This Row],[Date]])</f>
        <v>8</v>
      </c>
      <c r="Q2979" s="6">
        <f>YEAR(tbl_Sales[[#This Row],[Date]])</f>
        <v>2016</v>
      </c>
    </row>
    <row r="2980" spans="1:17" x14ac:dyDescent="0.25">
      <c r="A2980" s="1">
        <v>42601</v>
      </c>
      <c r="B2980">
        <v>1151500</v>
      </c>
      <c r="C2980" t="s">
        <v>2</v>
      </c>
      <c r="D2980" t="s">
        <v>12428</v>
      </c>
      <c r="E2980" t="s">
        <v>5</v>
      </c>
      <c r="F2980">
        <v>3012</v>
      </c>
      <c r="G2980">
        <v>3</v>
      </c>
      <c r="H2980">
        <v>1</v>
      </c>
      <c r="I2980">
        <v>2</v>
      </c>
      <c r="J2980">
        <v>536</v>
      </c>
      <c r="K2980">
        <v>1925</v>
      </c>
      <c r="L2980" t="s">
        <v>3129</v>
      </c>
      <c r="M2980" t="s">
        <v>53</v>
      </c>
      <c r="N2980" t="s">
        <v>21</v>
      </c>
      <c r="O2980" s="6" t="str">
        <f>INDEX(lkp_Region,MATCH(tbl_Sales[[#This Row],[Suburb]],lkp_Suburb,0))</f>
        <v>Western Metropolitan</v>
      </c>
      <c r="P2980" s="6">
        <f>MONTH(tbl_Sales[[#This Row],[Date]])</f>
        <v>8</v>
      </c>
      <c r="Q2980" s="6">
        <f>YEAR(tbl_Sales[[#This Row],[Date]])</f>
        <v>2016</v>
      </c>
    </row>
    <row r="2981" spans="1:17" x14ac:dyDescent="0.25">
      <c r="A2981" s="1">
        <v>42601</v>
      </c>
      <c r="B2981">
        <v>1200000</v>
      </c>
      <c r="C2981" t="s">
        <v>2</v>
      </c>
      <c r="D2981" t="s">
        <v>12429</v>
      </c>
      <c r="E2981" t="s">
        <v>10</v>
      </c>
      <c r="F2981">
        <v>3013</v>
      </c>
      <c r="G2981">
        <v>4</v>
      </c>
      <c r="H2981">
        <v>2</v>
      </c>
      <c r="I2981">
        <v>2</v>
      </c>
      <c r="J2981">
        <v>417</v>
      </c>
      <c r="K2981">
        <v>1900</v>
      </c>
      <c r="L2981" t="s">
        <v>3130</v>
      </c>
      <c r="M2981" t="s">
        <v>65</v>
      </c>
      <c r="N2981" t="s">
        <v>21</v>
      </c>
      <c r="O2981" s="6" t="str">
        <f>INDEX(lkp_Region,MATCH(tbl_Sales[[#This Row],[Suburb]],lkp_Suburb,0))</f>
        <v>Western Metropolitan</v>
      </c>
      <c r="P2981" s="6">
        <f>MONTH(tbl_Sales[[#This Row],[Date]])</f>
        <v>8</v>
      </c>
      <c r="Q2981" s="6">
        <f>YEAR(tbl_Sales[[#This Row],[Date]])</f>
        <v>2016</v>
      </c>
    </row>
    <row r="2982" spans="1:17" x14ac:dyDescent="0.25">
      <c r="A2982" s="1">
        <v>42601</v>
      </c>
      <c r="B2982">
        <v>430000</v>
      </c>
      <c r="C2982" t="s">
        <v>51</v>
      </c>
      <c r="D2982" t="s">
        <v>12431</v>
      </c>
      <c r="E2982" t="s">
        <v>5</v>
      </c>
      <c r="F2982">
        <v>3012</v>
      </c>
      <c r="G2982">
        <v>3</v>
      </c>
      <c r="H2982">
        <v>1</v>
      </c>
      <c r="I2982">
        <v>1</v>
      </c>
      <c r="J2982">
        <v>131</v>
      </c>
      <c r="L2982" t="s">
        <v>3132</v>
      </c>
      <c r="M2982" t="s">
        <v>3131</v>
      </c>
      <c r="N2982" t="s">
        <v>69</v>
      </c>
      <c r="O2982" s="6" t="str">
        <f>INDEX(lkp_Region,MATCH(tbl_Sales[[#This Row],[Suburb]],lkp_Suburb,0))</f>
        <v>Western Metropolitan</v>
      </c>
      <c r="P2982" s="6">
        <f>MONTH(tbl_Sales[[#This Row],[Date]])</f>
        <v>8</v>
      </c>
      <c r="Q2982" s="6">
        <f>YEAR(tbl_Sales[[#This Row],[Date]])</f>
        <v>2016</v>
      </c>
    </row>
    <row r="2983" spans="1:17" x14ac:dyDescent="0.25">
      <c r="A2983" s="1">
        <v>42601</v>
      </c>
      <c r="B2983">
        <v>340000</v>
      </c>
      <c r="C2983" t="s">
        <v>13</v>
      </c>
      <c r="D2983" t="s">
        <v>12425</v>
      </c>
      <c r="E2983" t="s">
        <v>5</v>
      </c>
      <c r="F2983">
        <v>3165</v>
      </c>
      <c r="G2983">
        <v>2</v>
      </c>
      <c r="H2983">
        <v>1</v>
      </c>
      <c r="I2983">
        <v>1</v>
      </c>
      <c r="J2983">
        <v>0</v>
      </c>
      <c r="K2983">
        <v>2012</v>
      </c>
      <c r="L2983" t="s">
        <v>3133</v>
      </c>
      <c r="M2983" t="s">
        <v>138</v>
      </c>
      <c r="N2983" t="s">
        <v>57</v>
      </c>
      <c r="O2983" s="6" t="str">
        <f>INDEX(lkp_Region,MATCH(tbl_Sales[[#This Row],[Suburb]],lkp_Suburb,0))</f>
        <v>Southern Metropolitan</v>
      </c>
      <c r="P2983" s="6">
        <f>MONTH(tbl_Sales[[#This Row],[Date]])</f>
        <v>8</v>
      </c>
      <c r="Q2983" s="6">
        <f>YEAR(tbl_Sales[[#This Row],[Date]])</f>
        <v>2016</v>
      </c>
    </row>
    <row r="2984" spans="1:17" x14ac:dyDescent="0.25">
      <c r="A2984" s="1">
        <v>42601</v>
      </c>
      <c r="B2984">
        <v>797500</v>
      </c>
      <c r="C2984" t="s">
        <v>13</v>
      </c>
      <c r="D2984" t="s">
        <v>12427</v>
      </c>
      <c r="E2984" t="s">
        <v>10</v>
      </c>
      <c r="F2984">
        <v>3204</v>
      </c>
      <c r="G2984">
        <v>2</v>
      </c>
      <c r="H2984">
        <v>1</v>
      </c>
      <c r="I2984">
        <v>2</v>
      </c>
      <c r="J2984">
        <v>321</v>
      </c>
      <c r="L2984" t="s">
        <v>3134</v>
      </c>
      <c r="M2984" t="s">
        <v>55</v>
      </c>
      <c r="N2984" t="s">
        <v>57</v>
      </c>
      <c r="O2984" s="6" t="str">
        <f>INDEX(lkp_Region,MATCH(tbl_Sales[[#This Row],[Suburb]],lkp_Suburb,0))</f>
        <v>Southern Metropolitan</v>
      </c>
      <c r="P2984" s="6">
        <f>MONTH(tbl_Sales[[#This Row],[Date]])</f>
        <v>8</v>
      </c>
      <c r="Q2984" s="6">
        <f>YEAR(tbl_Sales[[#This Row],[Date]])</f>
        <v>2016</v>
      </c>
    </row>
    <row r="2985" spans="1:17" x14ac:dyDescent="0.25">
      <c r="A2985" s="1">
        <v>42601</v>
      </c>
      <c r="B2985">
        <v>400000</v>
      </c>
      <c r="C2985" t="s">
        <v>13</v>
      </c>
      <c r="D2985" t="s">
        <v>12427</v>
      </c>
      <c r="E2985" t="s">
        <v>5</v>
      </c>
      <c r="F2985">
        <v>3073</v>
      </c>
      <c r="G2985">
        <v>3</v>
      </c>
      <c r="H2985">
        <v>1</v>
      </c>
      <c r="I2985">
        <v>1</v>
      </c>
      <c r="J2985">
        <v>172</v>
      </c>
      <c r="K2985">
        <v>1970</v>
      </c>
      <c r="L2985" t="s">
        <v>3135</v>
      </c>
      <c r="M2985" t="s">
        <v>93</v>
      </c>
      <c r="N2985" t="s">
        <v>62</v>
      </c>
      <c r="O2985" s="6" t="str">
        <f>INDEX(lkp_Region,MATCH(tbl_Sales[[#This Row],[Suburb]],lkp_Suburb,0))</f>
        <v>Northern Metropolitan</v>
      </c>
      <c r="P2985" s="6">
        <f>MONTH(tbl_Sales[[#This Row],[Date]])</f>
        <v>8</v>
      </c>
      <c r="Q2985" s="6">
        <f>YEAR(tbl_Sales[[#This Row],[Date]])</f>
        <v>2016</v>
      </c>
    </row>
    <row r="2986" spans="1:17" x14ac:dyDescent="0.25">
      <c r="A2986" s="1">
        <v>42601</v>
      </c>
      <c r="B2986">
        <v>1225000</v>
      </c>
      <c r="C2986" t="s">
        <v>2</v>
      </c>
      <c r="D2986" t="s">
        <v>12425</v>
      </c>
      <c r="E2986" t="s">
        <v>5</v>
      </c>
      <c r="F2986">
        <v>3104</v>
      </c>
      <c r="G2986">
        <v>3</v>
      </c>
      <c r="H2986">
        <v>2</v>
      </c>
      <c r="I2986">
        <v>2</v>
      </c>
      <c r="J2986">
        <v>282</v>
      </c>
      <c r="L2986" t="s">
        <v>3136</v>
      </c>
      <c r="M2986" t="s">
        <v>99</v>
      </c>
      <c r="N2986" t="s">
        <v>101</v>
      </c>
      <c r="O2986" s="6" t="str">
        <f>INDEX(lkp_Region,MATCH(tbl_Sales[[#This Row],[Suburb]],lkp_Suburb,0))</f>
        <v>Southern Metropolitan</v>
      </c>
      <c r="P2986" s="6">
        <f>MONTH(tbl_Sales[[#This Row],[Date]])</f>
        <v>8</v>
      </c>
      <c r="Q2986" s="6">
        <f>YEAR(tbl_Sales[[#This Row],[Date]])</f>
        <v>2016</v>
      </c>
    </row>
    <row r="2987" spans="1:17" x14ac:dyDescent="0.25">
      <c r="A2987" s="1">
        <v>42601</v>
      </c>
      <c r="B2987">
        <v>2420000</v>
      </c>
      <c r="C2987" t="s">
        <v>2</v>
      </c>
      <c r="D2987" t="s">
        <v>12433</v>
      </c>
      <c r="E2987" t="s">
        <v>10</v>
      </c>
      <c r="F2987">
        <v>3188</v>
      </c>
      <c r="G2987">
        <v>4</v>
      </c>
      <c r="H2987">
        <v>3</v>
      </c>
      <c r="I2987">
        <v>2</v>
      </c>
      <c r="J2987">
        <v>560</v>
      </c>
      <c r="L2987" t="s">
        <v>3137</v>
      </c>
      <c r="M2987" t="s">
        <v>176</v>
      </c>
      <c r="N2987" t="s">
        <v>107</v>
      </c>
      <c r="O2987" s="6" t="str">
        <f>INDEX(lkp_Region,MATCH(tbl_Sales[[#This Row],[Suburb]],lkp_Suburb,0))</f>
        <v>Southern Metropolitan</v>
      </c>
      <c r="P2987" s="6">
        <f>MONTH(tbl_Sales[[#This Row],[Date]])</f>
        <v>8</v>
      </c>
      <c r="Q2987" s="6">
        <f>YEAR(tbl_Sales[[#This Row],[Date]])</f>
        <v>2016</v>
      </c>
    </row>
    <row r="2988" spans="1:17" x14ac:dyDescent="0.25">
      <c r="A2988" s="1">
        <v>42602</v>
      </c>
      <c r="B2988">
        <v>855000</v>
      </c>
      <c r="C2988" t="s">
        <v>51</v>
      </c>
      <c r="D2988" t="s">
        <v>12429</v>
      </c>
      <c r="E2988" t="s">
        <v>10</v>
      </c>
      <c r="F2988">
        <v>3121</v>
      </c>
      <c r="G2988">
        <v>2</v>
      </c>
      <c r="H2988">
        <v>1</v>
      </c>
      <c r="I2988">
        <v>1</v>
      </c>
      <c r="J2988">
        <v>92</v>
      </c>
      <c r="K2988">
        <v>1970</v>
      </c>
      <c r="L2988" t="s">
        <v>3138</v>
      </c>
      <c r="M2988" t="s">
        <v>6</v>
      </c>
      <c r="N2988" t="s">
        <v>8</v>
      </c>
      <c r="O2988" s="6" t="str">
        <f>INDEX(lkp_Region,MATCH(tbl_Sales[[#This Row],[Suburb]],lkp_Suburb,0))</f>
        <v>Northern Metropolitan</v>
      </c>
      <c r="P2988" s="6">
        <f>MONTH(tbl_Sales[[#This Row],[Date]])</f>
        <v>8</v>
      </c>
      <c r="Q2988" s="6">
        <f>YEAR(tbl_Sales[[#This Row],[Date]])</f>
        <v>2016</v>
      </c>
    </row>
    <row r="2989" spans="1:17" x14ac:dyDescent="0.25">
      <c r="A2989" s="1">
        <v>42602</v>
      </c>
      <c r="B2989">
        <v>1405000</v>
      </c>
      <c r="C2989" t="s">
        <v>2</v>
      </c>
      <c r="D2989" t="s">
        <v>12427</v>
      </c>
      <c r="E2989" t="s">
        <v>10</v>
      </c>
      <c r="F2989">
        <v>3068</v>
      </c>
      <c r="G2989">
        <v>2</v>
      </c>
      <c r="H2989">
        <v>1</v>
      </c>
      <c r="I2989">
        <v>0</v>
      </c>
      <c r="J2989">
        <v>219</v>
      </c>
      <c r="L2989" t="s">
        <v>3139</v>
      </c>
      <c r="M2989" t="s">
        <v>323</v>
      </c>
      <c r="N2989" t="s">
        <v>8</v>
      </c>
      <c r="O2989" s="6" t="str">
        <f>INDEX(lkp_Region,MATCH(tbl_Sales[[#This Row],[Suburb]],lkp_Suburb,0))</f>
        <v>Northern Metropolitan</v>
      </c>
      <c r="P2989" s="6">
        <f>MONTH(tbl_Sales[[#This Row],[Date]])</f>
        <v>8</v>
      </c>
      <c r="Q2989" s="6">
        <f>YEAR(tbl_Sales[[#This Row],[Date]])</f>
        <v>2016</v>
      </c>
    </row>
    <row r="2990" spans="1:17" x14ac:dyDescent="0.25">
      <c r="A2990" s="1">
        <v>42602</v>
      </c>
      <c r="B2990">
        <v>770000</v>
      </c>
      <c r="C2990" t="s">
        <v>2</v>
      </c>
      <c r="D2990" t="s">
        <v>12427</v>
      </c>
      <c r="E2990" t="s">
        <v>10</v>
      </c>
      <c r="F2990">
        <v>3044</v>
      </c>
      <c r="G2990">
        <v>3</v>
      </c>
      <c r="H2990">
        <v>1</v>
      </c>
      <c r="I2990">
        <v>4</v>
      </c>
      <c r="J2990">
        <v>560</v>
      </c>
      <c r="K2990">
        <v>1960</v>
      </c>
      <c r="L2990" t="s">
        <v>3140</v>
      </c>
      <c r="M2990" t="s">
        <v>115</v>
      </c>
      <c r="N2990" t="s">
        <v>18</v>
      </c>
      <c r="O2990" s="6" t="str">
        <f>INDEX(lkp_Region,MATCH(tbl_Sales[[#This Row],[Suburb]],lkp_Suburb,0))</f>
        <v>Northern Metropolitan</v>
      </c>
      <c r="P2990" s="6">
        <f>MONTH(tbl_Sales[[#This Row],[Date]])</f>
        <v>8</v>
      </c>
      <c r="Q2990" s="6">
        <f>YEAR(tbl_Sales[[#This Row],[Date]])</f>
        <v>2016</v>
      </c>
    </row>
    <row r="2991" spans="1:17" x14ac:dyDescent="0.25">
      <c r="A2991" s="1">
        <v>42602</v>
      </c>
      <c r="B2991">
        <v>1000000</v>
      </c>
      <c r="C2991" t="s">
        <v>2</v>
      </c>
      <c r="D2991" t="s">
        <v>12425</v>
      </c>
      <c r="E2991" t="s">
        <v>5</v>
      </c>
      <c r="F2991">
        <v>3058</v>
      </c>
      <c r="G2991">
        <v>4</v>
      </c>
      <c r="H2991">
        <v>2</v>
      </c>
      <c r="I2991">
        <v>1</v>
      </c>
      <c r="J2991">
        <v>381</v>
      </c>
      <c r="K2991">
        <v>1938</v>
      </c>
      <c r="L2991" t="s">
        <v>3141</v>
      </c>
      <c r="M2991" t="s">
        <v>41</v>
      </c>
      <c r="N2991" t="s">
        <v>18</v>
      </c>
      <c r="O2991" s="6" t="str">
        <f>INDEX(lkp_Region,MATCH(tbl_Sales[[#This Row],[Suburb]],lkp_Suburb,0))</f>
        <v>Northern Metropolitan</v>
      </c>
      <c r="P2991" s="6">
        <f>MONTH(tbl_Sales[[#This Row],[Date]])</f>
        <v>8</v>
      </c>
      <c r="Q2991" s="6">
        <f>YEAR(tbl_Sales[[#This Row],[Date]])</f>
        <v>2016</v>
      </c>
    </row>
    <row r="2992" spans="1:17" x14ac:dyDescent="0.25">
      <c r="A2992" s="1">
        <v>42602</v>
      </c>
      <c r="B2992">
        <v>522500</v>
      </c>
      <c r="C2992" t="s">
        <v>13</v>
      </c>
      <c r="D2992" t="s">
        <v>12427</v>
      </c>
      <c r="E2992" t="s">
        <v>5</v>
      </c>
      <c r="F2992">
        <v>3042</v>
      </c>
      <c r="G2992">
        <v>2</v>
      </c>
      <c r="H2992">
        <v>1</v>
      </c>
      <c r="I2992">
        <v>1</v>
      </c>
      <c r="J2992">
        <v>167</v>
      </c>
      <c r="L2992" t="s">
        <v>3142</v>
      </c>
      <c r="M2992" t="s">
        <v>86</v>
      </c>
      <c r="N2992" t="s">
        <v>49</v>
      </c>
      <c r="O2992" s="6" t="str">
        <f>INDEX(lkp_Region,MATCH(tbl_Sales[[#This Row],[Suburb]],lkp_Suburb,0))</f>
        <v>Western Metropolitan</v>
      </c>
      <c r="P2992" s="6">
        <f>MONTH(tbl_Sales[[#This Row],[Date]])</f>
        <v>8</v>
      </c>
      <c r="Q2992" s="6">
        <f>YEAR(tbl_Sales[[#This Row],[Date]])</f>
        <v>2016</v>
      </c>
    </row>
    <row r="2993" spans="1:17" x14ac:dyDescent="0.25">
      <c r="A2993" s="1">
        <v>42602</v>
      </c>
      <c r="B2993">
        <v>612000</v>
      </c>
      <c r="C2993" t="s">
        <v>2</v>
      </c>
      <c r="D2993" t="s">
        <v>12427</v>
      </c>
      <c r="E2993" t="s">
        <v>10</v>
      </c>
      <c r="F2993">
        <v>3042</v>
      </c>
      <c r="G2993">
        <v>3</v>
      </c>
      <c r="H2993">
        <v>2</v>
      </c>
      <c r="I2993">
        <v>1</v>
      </c>
      <c r="J2993">
        <v>212</v>
      </c>
      <c r="L2993" t="s">
        <v>3143</v>
      </c>
      <c r="M2993" t="s">
        <v>330</v>
      </c>
      <c r="N2993" t="s">
        <v>49</v>
      </c>
      <c r="O2993" s="6" t="str">
        <f>INDEX(lkp_Region,MATCH(tbl_Sales[[#This Row],[Suburb]],lkp_Suburb,0))</f>
        <v>Western Metropolitan</v>
      </c>
      <c r="P2993" s="6">
        <f>MONTH(tbl_Sales[[#This Row],[Date]])</f>
        <v>8</v>
      </c>
      <c r="Q2993" s="6">
        <f>YEAR(tbl_Sales[[#This Row],[Date]])</f>
        <v>2016</v>
      </c>
    </row>
    <row r="2994" spans="1:17" x14ac:dyDescent="0.25">
      <c r="A2994" s="1">
        <v>42602</v>
      </c>
      <c r="B2994">
        <v>750000</v>
      </c>
      <c r="C2994" t="s">
        <v>2</v>
      </c>
      <c r="D2994" t="s">
        <v>12425</v>
      </c>
      <c r="E2994" t="s">
        <v>5</v>
      </c>
      <c r="F2994">
        <v>3034</v>
      </c>
      <c r="G2994">
        <v>3</v>
      </c>
      <c r="H2994">
        <v>1</v>
      </c>
      <c r="I2994">
        <v>1</v>
      </c>
      <c r="J2994">
        <v>0</v>
      </c>
      <c r="K2994">
        <v>1980</v>
      </c>
      <c r="L2994" t="s">
        <v>3144</v>
      </c>
      <c r="M2994" t="s">
        <v>524</v>
      </c>
      <c r="N2994" t="s">
        <v>49</v>
      </c>
      <c r="O2994" s="6" t="str">
        <f>INDEX(lkp_Region,MATCH(tbl_Sales[[#This Row],[Suburb]],lkp_Suburb,0))</f>
        <v>Western Metropolitan</v>
      </c>
      <c r="P2994" s="6">
        <f>MONTH(tbl_Sales[[#This Row],[Date]])</f>
        <v>8</v>
      </c>
      <c r="Q2994" s="6">
        <f>YEAR(tbl_Sales[[#This Row],[Date]])</f>
        <v>2016</v>
      </c>
    </row>
    <row r="2995" spans="1:17" x14ac:dyDescent="0.25">
      <c r="A2995" s="1">
        <v>42602</v>
      </c>
      <c r="B2995">
        <v>659000</v>
      </c>
      <c r="C2995" t="s">
        <v>13</v>
      </c>
      <c r="D2995" t="s">
        <v>12424</v>
      </c>
      <c r="E2995" t="s">
        <v>10</v>
      </c>
      <c r="F2995">
        <v>3000</v>
      </c>
      <c r="G2995">
        <v>1</v>
      </c>
      <c r="H2995">
        <v>1</v>
      </c>
      <c r="I2995">
        <v>1</v>
      </c>
      <c r="J2995">
        <v>0</v>
      </c>
      <c r="K2995">
        <v>2006</v>
      </c>
      <c r="L2995" t="s">
        <v>3145</v>
      </c>
      <c r="M2995" t="s">
        <v>88</v>
      </c>
      <c r="N2995" t="s">
        <v>88</v>
      </c>
      <c r="O2995" s="6" t="str">
        <f>INDEX(lkp_Region,MATCH(tbl_Sales[[#This Row],[Suburb]],lkp_Suburb,0))</f>
        <v>Northern Metropolitan</v>
      </c>
      <c r="P2995" s="6">
        <f>MONTH(tbl_Sales[[#This Row],[Date]])</f>
        <v>8</v>
      </c>
      <c r="Q2995" s="6">
        <f>YEAR(tbl_Sales[[#This Row],[Date]])</f>
        <v>2016</v>
      </c>
    </row>
    <row r="2996" spans="1:17" x14ac:dyDescent="0.25">
      <c r="A2996" s="1">
        <v>42602</v>
      </c>
      <c r="B2996">
        <v>1230000</v>
      </c>
      <c r="C2996" t="s">
        <v>2</v>
      </c>
      <c r="D2996" t="s">
        <v>12427</v>
      </c>
      <c r="E2996" t="s">
        <v>10</v>
      </c>
      <c r="F2996">
        <v>3052</v>
      </c>
      <c r="G2996">
        <v>4</v>
      </c>
      <c r="H2996">
        <v>2</v>
      </c>
      <c r="I2996">
        <v>2</v>
      </c>
      <c r="J2996">
        <v>357</v>
      </c>
      <c r="K2996">
        <v>2009</v>
      </c>
      <c r="L2996" t="s">
        <v>3146</v>
      </c>
      <c r="M2996" t="s">
        <v>1418</v>
      </c>
      <c r="N2996" t="s">
        <v>88</v>
      </c>
      <c r="O2996" s="6" t="str">
        <f>INDEX(lkp_Region,MATCH(tbl_Sales[[#This Row],[Suburb]],lkp_Suburb,0))</f>
        <v>Northern Metropolitan</v>
      </c>
      <c r="P2996" s="6">
        <f>MONTH(tbl_Sales[[#This Row],[Date]])</f>
        <v>8</v>
      </c>
      <c r="Q2996" s="6">
        <f>YEAR(tbl_Sales[[#This Row],[Date]])</f>
        <v>2016</v>
      </c>
    </row>
    <row r="2997" spans="1:17" x14ac:dyDescent="0.25">
      <c r="A2997" s="1">
        <v>42602</v>
      </c>
      <c r="B2997">
        <v>1045000</v>
      </c>
      <c r="C2997" t="s">
        <v>2</v>
      </c>
      <c r="D2997" t="s">
        <v>12428</v>
      </c>
      <c r="E2997" t="s">
        <v>10</v>
      </c>
      <c r="F2997">
        <v>3011</v>
      </c>
      <c r="G2997">
        <v>3</v>
      </c>
      <c r="H2997">
        <v>2</v>
      </c>
      <c r="I2997">
        <v>2</v>
      </c>
      <c r="J2997">
        <v>384</v>
      </c>
      <c r="L2997" t="s">
        <v>3147</v>
      </c>
      <c r="M2997" t="s">
        <v>22</v>
      </c>
      <c r="N2997" t="s">
        <v>21</v>
      </c>
      <c r="O2997" s="6" t="str">
        <f>INDEX(lkp_Region,MATCH(tbl_Sales[[#This Row],[Suburb]],lkp_Suburb,0))</f>
        <v>Western Metropolitan</v>
      </c>
      <c r="P2997" s="6">
        <f>MONTH(tbl_Sales[[#This Row],[Date]])</f>
        <v>8</v>
      </c>
      <c r="Q2997" s="6">
        <f>YEAR(tbl_Sales[[#This Row],[Date]])</f>
        <v>2016</v>
      </c>
    </row>
    <row r="2998" spans="1:17" x14ac:dyDescent="0.25">
      <c r="A2998" s="1">
        <v>42602</v>
      </c>
      <c r="B2998">
        <v>500000</v>
      </c>
      <c r="C2998" t="s">
        <v>13</v>
      </c>
      <c r="D2998" t="s">
        <v>12425</v>
      </c>
      <c r="E2998" t="s">
        <v>10</v>
      </c>
      <c r="F2998">
        <v>3185</v>
      </c>
      <c r="G2998">
        <v>2</v>
      </c>
      <c r="H2998">
        <v>1</v>
      </c>
      <c r="I2998">
        <v>1</v>
      </c>
      <c r="J2998">
        <v>0</v>
      </c>
      <c r="K2998">
        <v>2006</v>
      </c>
      <c r="L2998" t="s">
        <v>3148</v>
      </c>
      <c r="M2998" t="s">
        <v>136</v>
      </c>
      <c r="N2998" t="s">
        <v>57</v>
      </c>
      <c r="O2998" s="6" t="str">
        <f>INDEX(lkp_Region,MATCH(tbl_Sales[[#This Row],[Suburb]],lkp_Suburb,0))</f>
        <v>Southern Metropolitan</v>
      </c>
      <c r="P2998" s="6">
        <f>MONTH(tbl_Sales[[#This Row],[Date]])</f>
        <v>8</v>
      </c>
      <c r="Q2998" s="6">
        <f>YEAR(tbl_Sales[[#This Row],[Date]])</f>
        <v>2016</v>
      </c>
    </row>
    <row r="2999" spans="1:17" x14ac:dyDescent="0.25">
      <c r="A2999" s="1">
        <v>42602</v>
      </c>
      <c r="B2999">
        <v>751000</v>
      </c>
      <c r="C2999" t="s">
        <v>51</v>
      </c>
      <c r="D2999" t="s">
        <v>12432</v>
      </c>
      <c r="E2999" t="s">
        <v>10</v>
      </c>
      <c r="F2999">
        <v>3185</v>
      </c>
      <c r="G2999">
        <v>2</v>
      </c>
      <c r="H2999">
        <v>2</v>
      </c>
      <c r="I2999">
        <v>1</v>
      </c>
      <c r="J2999">
        <v>0</v>
      </c>
      <c r="L2999" t="s">
        <v>3149</v>
      </c>
      <c r="M2999" t="s">
        <v>136</v>
      </c>
      <c r="N2999" t="s">
        <v>57</v>
      </c>
      <c r="O2999" s="6" t="str">
        <f>INDEX(lkp_Region,MATCH(tbl_Sales[[#This Row],[Suburb]],lkp_Suburb,0))</f>
        <v>Southern Metropolitan</v>
      </c>
      <c r="P2999" s="6">
        <f>MONTH(tbl_Sales[[#This Row],[Date]])</f>
        <v>8</v>
      </c>
      <c r="Q2999" s="6">
        <f>YEAR(tbl_Sales[[#This Row],[Date]])</f>
        <v>2016</v>
      </c>
    </row>
    <row r="3000" spans="1:17" x14ac:dyDescent="0.25">
      <c r="A3000" s="1">
        <v>42602</v>
      </c>
      <c r="B3000">
        <v>605000</v>
      </c>
      <c r="C3000" t="s">
        <v>13</v>
      </c>
      <c r="D3000" t="s">
        <v>12427</v>
      </c>
      <c r="E3000" t="s">
        <v>10</v>
      </c>
      <c r="F3000">
        <v>3070</v>
      </c>
      <c r="G3000">
        <v>2</v>
      </c>
      <c r="H3000">
        <v>1</v>
      </c>
      <c r="I3000">
        <v>2</v>
      </c>
      <c r="J3000">
        <v>0</v>
      </c>
      <c r="K3000">
        <v>2000</v>
      </c>
      <c r="L3000" t="s">
        <v>3150</v>
      </c>
      <c r="M3000" t="s">
        <v>271</v>
      </c>
      <c r="N3000" t="s">
        <v>62</v>
      </c>
      <c r="O3000" s="6" t="str">
        <f>INDEX(lkp_Region,MATCH(tbl_Sales[[#This Row],[Suburb]],lkp_Suburb,0))</f>
        <v>Northern Metropolitan</v>
      </c>
      <c r="P3000" s="6">
        <f>MONTH(tbl_Sales[[#This Row],[Date]])</f>
        <v>8</v>
      </c>
      <c r="Q3000" s="6">
        <f>YEAR(tbl_Sales[[#This Row],[Date]])</f>
        <v>2016</v>
      </c>
    </row>
    <row r="3001" spans="1:17" x14ac:dyDescent="0.25">
      <c r="A3001" s="1">
        <v>42602</v>
      </c>
      <c r="B3001">
        <v>1000000</v>
      </c>
      <c r="C3001" t="s">
        <v>2</v>
      </c>
      <c r="D3001" t="s">
        <v>12423</v>
      </c>
      <c r="E3001" t="s">
        <v>10</v>
      </c>
      <c r="F3001">
        <v>3072</v>
      </c>
      <c r="G3001">
        <v>3</v>
      </c>
      <c r="H3001">
        <v>1</v>
      </c>
      <c r="I3001">
        <v>2</v>
      </c>
      <c r="J3001">
        <v>621</v>
      </c>
      <c r="L3001" t="s">
        <v>3151</v>
      </c>
      <c r="M3001" t="s">
        <v>97</v>
      </c>
      <c r="N3001" t="s">
        <v>62</v>
      </c>
      <c r="O3001" s="6" t="str">
        <f>INDEX(lkp_Region,MATCH(tbl_Sales[[#This Row],[Suburb]],lkp_Suburb,0))</f>
        <v>Northern Metropolitan</v>
      </c>
      <c r="P3001" s="6">
        <f>MONTH(tbl_Sales[[#This Row],[Date]])</f>
        <v>8</v>
      </c>
      <c r="Q3001" s="6">
        <f>YEAR(tbl_Sales[[#This Row],[Date]])</f>
        <v>2016</v>
      </c>
    </row>
    <row r="3002" spans="1:17" x14ac:dyDescent="0.25">
      <c r="A3002" s="1">
        <v>42602</v>
      </c>
      <c r="B3002">
        <v>480000</v>
      </c>
      <c r="C3002" t="s">
        <v>2</v>
      </c>
      <c r="D3002" t="s">
        <v>12432</v>
      </c>
      <c r="E3002" t="s">
        <v>5</v>
      </c>
      <c r="F3002">
        <v>3020</v>
      </c>
      <c r="G3002">
        <v>3</v>
      </c>
      <c r="H3002">
        <v>1</v>
      </c>
      <c r="I3002">
        <v>2</v>
      </c>
      <c r="J3002">
        <v>546</v>
      </c>
      <c r="K3002">
        <v>1978</v>
      </c>
      <c r="L3002" t="s">
        <v>3152</v>
      </c>
      <c r="M3002" t="s">
        <v>143</v>
      </c>
      <c r="N3002" t="s">
        <v>3</v>
      </c>
      <c r="O3002" s="6" t="str">
        <f>INDEX(lkp_Region,MATCH(tbl_Sales[[#This Row],[Suburb]],lkp_Suburb,0))</f>
        <v>Western Metropolitan</v>
      </c>
      <c r="P3002" s="6">
        <f>MONTH(tbl_Sales[[#This Row],[Date]])</f>
        <v>8</v>
      </c>
      <c r="Q3002" s="6">
        <f>YEAR(tbl_Sales[[#This Row],[Date]])</f>
        <v>2016</v>
      </c>
    </row>
    <row r="3003" spans="1:17" x14ac:dyDescent="0.25">
      <c r="A3003" s="1">
        <v>42602</v>
      </c>
      <c r="B3003">
        <v>871000</v>
      </c>
      <c r="C3003" t="s">
        <v>2</v>
      </c>
      <c r="D3003" t="s">
        <v>12432</v>
      </c>
      <c r="E3003" t="s">
        <v>10</v>
      </c>
      <c r="F3003">
        <v>3020</v>
      </c>
      <c r="G3003">
        <v>3</v>
      </c>
      <c r="H3003">
        <v>1</v>
      </c>
      <c r="I3003">
        <v>2</v>
      </c>
      <c r="J3003">
        <v>694</v>
      </c>
      <c r="L3003" t="s">
        <v>3153</v>
      </c>
      <c r="M3003" t="s">
        <v>143</v>
      </c>
      <c r="N3003" t="s">
        <v>3</v>
      </c>
      <c r="O3003" s="6" t="str">
        <f>INDEX(lkp_Region,MATCH(tbl_Sales[[#This Row],[Suburb]],lkp_Suburb,0))</f>
        <v>Western Metropolitan</v>
      </c>
      <c r="P3003" s="6">
        <f>MONTH(tbl_Sales[[#This Row],[Date]])</f>
        <v>8</v>
      </c>
      <c r="Q3003" s="6">
        <f>YEAR(tbl_Sales[[#This Row],[Date]])</f>
        <v>2016</v>
      </c>
    </row>
    <row r="3004" spans="1:17" x14ac:dyDescent="0.25">
      <c r="A3004" s="1">
        <v>42602</v>
      </c>
      <c r="B3004">
        <v>1420000</v>
      </c>
      <c r="C3004" t="s">
        <v>2</v>
      </c>
      <c r="D3004" t="s">
        <v>12427</v>
      </c>
      <c r="E3004" t="s">
        <v>10</v>
      </c>
      <c r="F3004">
        <v>3101</v>
      </c>
      <c r="G3004">
        <v>3</v>
      </c>
      <c r="H3004">
        <v>2</v>
      </c>
      <c r="I3004">
        <v>2</v>
      </c>
      <c r="J3004">
        <v>275</v>
      </c>
      <c r="K3004">
        <v>1999</v>
      </c>
      <c r="L3004" t="s">
        <v>3154</v>
      </c>
      <c r="M3004" t="s">
        <v>145</v>
      </c>
      <c r="N3004" t="s">
        <v>101</v>
      </c>
      <c r="O3004" s="6" t="str">
        <f>INDEX(lkp_Region,MATCH(tbl_Sales[[#This Row],[Suburb]],lkp_Suburb,0))</f>
        <v>Southern Metropolitan</v>
      </c>
      <c r="P3004" s="6">
        <f>MONTH(tbl_Sales[[#This Row],[Date]])</f>
        <v>8</v>
      </c>
      <c r="Q3004" s="6">
        <f>YEAR(tbl_Sales[[#This Row],[Date]])</f>
        <v>2016</v>
      </c>
    </row>
    <row r="3005" spans="1:17" x14ac:dyDescent="0.25">
      <c r="A3005" s="1">
        <v>42602</v>
      </c>
      <c r="B3005">
        <v>2250000</v>
      </c>
      <c r="C3005" t="s">
        <v>2</v>
      </c>
      <c r="D3005" t="s">
        <v>12425</v>
      </c>
      <c r="E3005" t="s">
        <v>5</v>
      </c>
      <c r="F3005">
        <v>3146</v>
      </c>
      <c r="G3005">
        <v>6</v>
      </c>
      <c r="H3005">
        <v>3</v>
      </c>
      <c r="I3005">
        <v>2</v>
      </c>
      <c r="J3005">
        <v>650</v>
      </c>
      <c r="K3005">
        <v>1940</v>
      </c>
      <c r="L3005" t="s">
        <v>3155</v>
      </c>
      <c r="M3005" t="s">
        <v>102</v>
      </c>
      <c r="N3005" t="s">
        <v>101</v>
      </c>
      <c r="O3005" s="6" t="str">
        <f>INDEX(lkp_Region,MATCH(tbl_Sales[[#This Row],[Suburb]],lkp_Suburb,0))</f>
        <v>Southern Metropolitan</v>
      </c>
      <c r="P3005" s="6">
        <f>MONTH(tbl_Sales[[#This Row],[Date]])</f>
        <v>8</v>
      </c>
      <c r="Q3005" s="6">
        <f>YEAR(tbl_Sales[[#This Row],[Date]])</f>
        <v>2016</v>
      </c>
    </row>
    <row r="3006" spans="1:17" x14ac:dyDescent="0.25">
      <c r="A3006" s="1">
        <v>42602</v>
      </c>
      <c r="B3006">
        <v>850000</v>
      </c>
      <c r="C3006" t="s">
        <v>2</v>
      </c>
      <c r="D3006" t="s">
        <v>12425</v>
      </c>
      <c r="E3006" t="s">
        <v>5</v>
      </c>
      <c r="F3006">
        <v>3084</v>
      </c>
      <c r="G3006">
        <v>3</v>
      </c>
      <c r="H3006">
        <v>2</v>
      </c>
      <c r="I3006">
        <v>2</v>
      </c>
      <c r="J3006">
        <v>285</v>
      </c>
      <c r="K3006">
        <v>2010</v>
      </c>
      <c r="L3006" t="s">
        <v>3156</v>
      </c>
      <c r="M3006" t="s">
        <v>211</v>
      </c>
      <c r="N3006" t="s">
        <v>150</v>
      </c>
      <c r="O3006" s="6" t="str">
        <f>INDEX(lkp_Region,MATCH(tbl_Sales[[#This Row],[Suburb]],lkp_Suburb,0))</f>
        <v>Eastern Metropolitan</v>
      </c>
      <c r="P3006" s="6">
        <f>MONTH(tbl_Sales[[#This Row],[Date]])</f>
        <v>8</v>
      </c>
      <c r="Q3006" s="6">
        <f>YEAR(tbl_Sales[[#This Row],[Date]])</f>
        <v>2016</v>
      </c>
    </row>
    <row r="3007" spans="1:17" x14ac:dyDescent="0.25">
      <c r="A3007" s="1">
        <v>42603</v>
      </c>
      <c r="B3007">
        <v>391000</v>
      </c>
      <c r="C3007" t="s">
        <v>13</v>
      </c>
      <c r="D3007" t="s">
        <v>12429</v>
      </c>
      <c r="E3007" t="s">
        <v>5</v>
      </c>
      <c r="F3007">
        <v>3121</v>
      </c>
      <c r="G3007">
        <v>2</v>
      </c>
      <c r="H3007">
        <v>1</v>
      </c>
      <c r="I3007">
        <v>1</v>
      </c>
      <c r="J3007">
        <v>0</v>
      </c>
      <c r="K3007">
        <v>1965</v>
      </c>
      <c r="L3007" t="s">
        <v>3157</v>
      </c>
      <c r="M3007" t="s">
        <v>6</v>
      </c>
      <c r="N3007" t="s">
        <v>8</v>
      </c>
      <c r="O3007" s="6" t="str">
        <f>INDEX(lkp_Region,MATCH(tbl_Sales[[#This Row],[Suburb]],lkp_Suburb,0))</f>
        <v>Northern Metropolitan</v>
      </c>
      <c r="P3007" s="6">
        <f>MONTH(tbl_Sales[[#This Row],[Date]])</f>
        <v>8</v>
      </c>
      <c r="Q3007" s="6">
        <f>YEAR(tbl_Sales[[#This Row],[Date]])</f>
        <v>2016</v>
      </c>
    </row>
    <row r="3008" spans="1:17" x14ac:dyDescent="0.25">
      <c r="A3008" s="1">
        <v>42603</v>
      </c>
      <c r="B3008">
        <v>790000</v>
      </c>
      <c r="C3008" t="s">
        <v>13</v>
      </c>
      <c r="D3008" t="s">
        <v>12427</v>
      </c>
      <c r="E3008" t="s">
        <v>10</v>
      </c>
      <c r="F3008">
        <v>3065</v>
      </c>
      <c r="G3008">
        <v>2</v>
      </c>
      <c r="H3008">
        <v>1</v>
      </c>
      <c r="I3008">
        <v>1</v>
      </c>
      <c r="J3008">
        <v>0</v>
      </c>
      <c r="L3008" t="s">
        <v>3158</v>
      </c>
      <c r="M3008" t="s">
        <v>427</v>
      </c>
      <c r="N3008" t="s">
        <v>8</v>
      </c>
      <c r="O3008" s="6" t="str">
        <f>INDEX(lkp_Region,MATCH(tbl_Sales[[#This Row],[Suburb]],lkp_Suburb,0))</f>
        <v>Northern Metropolitan</v>
      </c>
      <c r="P3008" s="6">
        <f>MONTH(tbl_Sales[[#This Row],[Date]])</f>
        <v>8</v>
      </c>
      <c r="Q3008" s="6">
        <f>YEAR(tbl_Sales[[#This Row],[Date]])</f>
        <v>2016</v>
      </c>
    </row>
    <row r="3009" spans="1:17" x14ac:dyDescent="0.25">
      <c r="A3009" s="1">
        <v>42603</v>
      </c>
      <c r="B3009">
        <v>1285000</v>
      </c>
      <c r="C3009" t="s">
        <v>2</v>
      </c>
      <c r="D3009" t="s">
        <v>12428</v>
      </c>
      <c r="E3009" t="s">
        <v>10</v>
      </c>
      <c r="F3009">
        <v>3121</v>
      </c>
      <c r="G3009">
        <v>3</v>
      </c>
      <c r="H3009">
        <v>2</v>
      </c>
      <c r="I3009">
        <v>1</v>
      </c>
      <c r="J3009">
        <v>133</v>
      </c>
      <c r="L3009" t="s">
        <v>3159</v>
      </c>
      <c r="M3009" t="s">
        <v>6</v>
      </c>
      <c r="N3009" t="s">
        <v>8</v>
      </c>
      <c r="O3009" s="6" t="str">
        <f>INDEX(lkp_Region,MATCH(tbl_Sales[[#This Row],[Suburb]],lkp_Suburb,0))</f>
        <v>Northern Metropolitan</v>
      </c>
      <c r="P3009" s="6">
        <f>MONTH(tbl_Sales[[#This Row],[Date]])</f>
        <v>8</v>
      </c>
      <c r="Q3009" s="6">
        <f>YEAR(tbl_Sales[[#This Row],[Date]])</f>
        <v>2016</v>
      </c>
    </row>
    <row r="3010" spans="1:17" x14ac:dyDescent="0.25">
      <c r="A3010" s="1">
        <v>42603</v>
      </c>
      <c r="B3010">
        <v>1300000</v>
      </c>
      <c r="C3010" t="s">
        <v>2</v>
      </c>
      <c r="D3010" t="s">
        <v>12427</v>
      </c>
      <c r="E3010" t="s">
        <v>10</v>
      </c>
      <c r="F3010">
        <v>3065</v>
      </c>
      <c r="G3010">
        <v>2</v>
      </c>
      <c r="H3010">
        <v>1</v>
      </c>
      <c r="I3010">
        <v>1</v>
      </c>
      <c r="J3010">
        <v>157</v>
      </c>
      <c r="K3010">
        <v>1900</v>
      </c>
      <c r="L3010" t="s">
        <v>3160</v>
      </c>
      <c r="M3010" t="s">
        <v>427</v>
      </c>
      <c r="N3010" t="s">
        <v>8</v>
      </c>
      <c r="O3010" s="6" t="str">
        <f>INDEX(lkp_Region,MATCH(tbl_Sales[[#This Row],[Suburb]],lkp_Suburb,0))</f>
        <v>Northern Metropolitan</v>
      </c>
      <c r="P3010" s="6">
        <f>MONTH(tbl_Sales[[#This Row],[Date]])</f>
        <v>8</v>
      </c>
      <c r="Q3010" s="6">
        <f>YEAR(tbl_Sales[[#This Row],[Date]])</f>
        <v>2016</v>
      </c>
    </row>
    <row r="3011" spans="1:17" x14ac:dyDescent="0.25">
      <c r="A3011" s="1">
        <v>42603</v>
      </c>
      <c r="B3011">
        <v>1420000</v>
      </c>
      <c r="C3011" t="s">
        <v>2</v>
      </c>
      <c r="D3011" t="s">
        <v>12427</v>
      </c>
      <c r="E3011" t="s">
        <v>10</v>
      </c>
      <c r="F3011">
        <v>3145</v>
      </c>
      <c r="G3011">
        <v>2</v>
      </c>
      <c r="H3011">
        <v>1</v>
      </c>
      <c r="I3011">
        <v>1</v>
      </c>
      <c r="J3011">
        <v>348</v>
      </c>
      <c r="L3011" t="s">
        <v>3161</v>
      </c>
      <c r="M3011" t="s">
        <v>74</v>
      </c>
      <c r="N3011" t="s">
        <v>76</v>
      </c>
      <c r="O3011" s="6" t="str">
        <f>INDEX(lkp_Region,MATCH(tbl_Sales[[#This Row],[Suburb]],lkp_Suburb,0))</f>
        <v>Southern Metropolitan</v>
      </c>
      <c r="P3011" s="6">
        <f>MONTH(tbl_Sales[[#This Row],[Date]])</f>
        <v>8</v>
      </c>
      <c r="Q3011" s="6">
        <f>YEAR(tbl_Sales[[#This Row],[Date]])</f>
        <v>2016</v>
      </c>
    </row>
    <row r="3012" spans="1:17" x14ac:dyDescent="0.25">
      <c r="A3012" s="1">
        <v>42603</v>
      </c>
      <c r="B3012">
        <v>1490000</v>
      </c>
      <c r="C3012" t="s">
        <v>2</v>
      </c>
      <c r="D3012" t="s">
        <v>12427</v>
      </c>
      <c r="E3012" t="s">
        <v>10</v>
      </c>
      <c r="F3012">
        <v>3145</v>
      </c>
      <c r="G3012">
        <v>3</v>
      </c>
      <c r="H3012">
        <v>1</v>
      </c>
      <c r="I3012">
        <v>1</v>
      </c>
      <c r="J3012">
        <v>322</v>
      </c>
      <c r="K3012">
        <v>1910</v>
      </c>
      <c r="L3012" t="s">
        <v>3162</v>
      </c>
      <c r="M3012" t="s">
        <v>74</v>
      </c>
      <c r="N3012" t="s">
        <v>76</v>
      </c>
      <c r="O3012" s="6" t="str">
        <f>INDEX(lkp_Region,MATCH(tbl_Sales[[#This Row],[Suburb]],lkp_Suburb,0))</f>
        <v>Southern Metropolitan</v>
      </c>
      <c r="P3012" s="6">
        <f>MONTH(tbl_Sales[[#This Row],[Date]])</f>
        <v>8</v>
      </c>
      <c r="Q3012" s="6">
        <f>YEAR(tbl_Sales[[#This Row],[Date]])</f>
        <v>2016</v>
      </c>
    </row>
    <row r="3013" spans="1:17" x14ac:dyDescent="0.25">
      <c r="A3013" s="1">
        <v>42603</v>
      </c>
      <c r="B3013">
        <v>4525000</v>
      </c>
      <c r="C3013" t="s">
        <v>2</v>
      </c>
      <c r="D3013" t="s">
        <v>12427</v>
      </c>
      <c r="E3013" t="s">
        <v>5</v>
      </c>
      <c r="F3013">
        <v>3144</v>
      </c>
      <c r="G3013">
        <v>4</v>
      </c>
      <c r="H3013">
        <v>4</v>
      </c>
      <c r="I3013">
        <v>2</v>
      </c>
      <c r="J3013">
        <v>716</v>
      </c>
      <c r="K3013">
        <v>1925</v>
      </c>
      <c r="L3013" t="s">
        <v>2572</v>
      </c>
      <c r="M3013" t="s">
        <v>388</v>
      </c>
      <c r="N3013" t="s">
        <v>76</v>
      </c>
      <c r="O3013" s="6" t="str">
        <f>INDEX(lkp_Region,MATCH(tbl_Sales[[#This Row],[Suburb]],lkp_Suburb,0))</f>
        <v>Southern Metropolitan</v>
      </c>
      <c r="P3013" s="6">
        <f>MONTH(tbl_Sales[[#This Row],[Date]])</f>
        <v>8</v>
      </c>
      <c r="Q3013" s="6">
        <f>YEAR(tbl_Sales[[#This Row],[Date]])</f>
        <v>2016</v>
      </c>
    </row>
    <row r="3014" spans="1:17" x14ac:dyDescent="0.25">
      <c r="A3014" s="1">
        <v>42603</v>
      </c>
      <c r="B3014">
        <v>750000</v>
      </c>
      <c r="C3014" t="s">
        <v>13</v>
      </c>
      <c r="D3014" t="s">
        <v>12427</v>
      </c>
      <c r="E3014" t="s">
        <v>5</v>
      </c>
      <c r="F3014">
        <v>3182</v>
      </c>
      <c r="G3014">
        <v>2</v>
      </c>
      <c r="H3014">
        <v>2</v>
      </c>
      <c r="I3014">
        <v>1</v>
      </c>
      <c r="J3014">
        <v>0</v>
      </c>
      <c r="K3014">
        <v>2009</v>
      </c>
      <c r="L3014" t="s">
        <v>3163</v>
      </c>
      <c r="M3014" t="s">
        <v>156</v>
      </c>
      <c r="N3014" t="s">
        <v>26</v>
      </c>
      <c r="O3014" s="6" t="str">
        <f>INDEX(lkp_Region,MATCH(tbl_Sales[[#This Row],[Suburb]],lkp_Suburb,0))</f>
        <v>Southern Metropolitan</v>
      </c>
      <c r="P3014" s="6">
        <f>MONTH(tbl_Sales[[#This Row],[Date]])</f>
        <v>8</v>
      </c>
      <c r="Q3014" s="6">
        <f>YEAR(tbl_Sales[[#This Row],[Date]])</f>
        <v>2016</v>
      </c>
    </row>
    <row r="3015" spans="1:17" x14ac:dyDescent="0.25">
      <c r="A3015" s="1">
        <v>42603</v>
      </c>
      <c r="B3015">
        <v>810000</v>
      </c>
      <c r="C3015" t="s">
        <v>2</v>
      </c>
      <c r="D3015" t="s">
        <v>12428</v>
      </c>
      <c r="E3015" t="s">
        <v>5</v>
      </c>
      <c r="F3015">
        <v>3046</v>
      </c>
      <c r="G3015">
        <v>3</v>
      </c>
      <c r="H3015">
        <v>1</v>
      </c>
      <c r="I3015">
        <v>3</v>
      </c>
      <c r="J3015">
        <v>763</v>
      </c>
      <c r="K3015">
        <v>1960</v>
      </c>
      <c r="L3015" t="s">
        <v>3164</v>
      </c>
      <c r="M3015" t="s">
        <v>680</v>
      </c>
      <c r="N3015" t="s">
        <v>18</v>
      </c>
      <c r="O3015" s="6" t="str">
        <f>INDEX(lkp_Region,MATCH(tbl_Sales[[#This Row],[Suburb]],lkp_Suburb,0))</f>
        <v>Northern Metropolitan</v>
      </c>
      <c r="P3015" s="6">
        <f>MONTH(tbl_Sales[[#This Row],[Date]])</f>
        <v>8</v>
      </c>
      <c r="Q3015" s="6">
        <f>YEAR(tbl_Sales[[#This Row],[Date]])</f>
        <v>2016</v>
      </c>
    </row>
    <row r="3016" spans="1:17" x14ac:dyDescent="0.25">
      <c r="A3016" s="1">
        <v>42603</v>
      </c>
      <c r="B3016">
        <v>1358000</v>
      </c>
      <c r="C3016" t="s">
        <v>2</v>
      </c>
      <c r="D3016" t="s">
        <v>12427</v>
      </c>
      <c r="E3016" t="s">
        <v>10</v>
      </c>
      <c r="F3016">
        <v>3056</v>
      </c>
      <c r="G3016">
        <v>4</v>
      </c>
      <c r="H3016">
        <v>1</v>
      </c>
      <c r="I3016">
        <v>1</v>
      </c>
      <c r="J3016">
        <v>416</v>
      </c>
      <c r="L3016" t="s">
        <v>3165</v>
      </c>
      <c r="M3016" t="s">
        <v>117</v>
      </c>
      <c r="N3016" t="s">
        <v>18</v>
      </c>
      <c r="O3016" s="6" t="str">
        <f>INDEX(lkp_Region,MATCH(tbl_Sales[[#This Row],[Suburb]],lkp_Suburb,0))</f>
        <v>Northern Metropolitan</v>
      </c>
      <c r="P3016" s="6">
        <f>MONTH(tbl_Sales[[#This Row],[Date]])</f>
        <v>8</v>
      </c>
      <c r="Q3016" s="6">
        <f>YEAR(tbl_Sales[[#This Row],[Date]])</f>
        <v>2016</v>
      </c>
    </row>
    <row r="3017" spans="1:17" x14ac:dyDescent="0.25">
      <c r="A3017" s="1">
        <v>42603</v>
      </c>
      <c r="B3017">
        <v>1400000</v>
      </c>
      <c r="C3017" t="s">
        <v>2</v>
      </c>
      <c r="D3017" t="s">
        <v>12427</v>
      </c>
      <c r="E3017" t="s">
        <v>5</v>
      </c>
      <c r="F3017">
        <v>3042</v>
      </c>
      <c r="G3017">
        <v>5</v>
      </c>
      <c r="H3017">
        <v>2</v>
      </c>
      <c r="I3017">
        <v>2</v>
      </c>
      <c r="J3017">
        <v>650</v>
      </c>
      <c r="K3017">
        <v>2005</v>
      </c>
      <c r="L3017" t="s">
        <v>3166</v>
      </c>
      <c r="M3017" t="s">
        <v>86</v>
      </c>
      <c r="N3017" t="s">
        <v>49</v>
      </c>
      <c r="O3017" s="6" t="str">
        <f>INDEX(lkp_Region,MATCH(tbl_Sales[[#This Row],[Suburb]],lkp_Suburb,0))</f>
        <v>Western Metropolitan</v>
      </c>
      <c r="P3017" s="6">
        <f>MONTH(tbl_Sales[[#This Row],[Date]])</f>
        <v>8</v>
      </c>
      <c r="Q3017" s="6">
        <f>YEAR(tbl_Sales[[#This Row],[Date]])</f>
        <v>2016</v>
      </c>
    </row>
    <row r="3018" spans="1:17" x14ac:dyDescent="0.25">
      <c r="A3018" s="1">
        <v>42603</v>
      </c>
      <c r="B3018">
        <v>601000</v>
      </c>
      <c r="C3018" t="s">
        <v>13</v>
      </c>
      <c r="D3018" t="s">
        <v>12425</v>
      </c>
      <c r="E3018" t="s">
        <v>10</v>
      </c>
      <c r="F3018">
        <v>3003</v>
      </c>
      <c r="G3018">
        <v>3</v>
      </c>
      <c r="H3018">
        <v>1</v>
      </c>
      <c r="I3018">
        <v>1</v>
      </c>
      <c r="J3018">
        <v>0</v>
      </c>
      <c r="K3018">
        <v>1996</v>
      </c>
      <c r="L3018" t="s">
        <v>3167</v>
      </c>
      <c r="M3018" t="s">
        <v>686</v>
      </c>
      <c r="N3018" t="s">
        <v>88</v>
      </c>
      <c r="O3018" s="6" t="str">
        <f>INDEX(lkp_Region,MATCH(tbl_Sales[[#This Row],[Suburb]],lkp_Suburb,0))</f>
        <v>Northern Metropolitan</v>
      </c>
      <c r="P3018" s="6">
        <f>MONTH(tbl_Sales[[#This Row],[Date]])</f>
        <v>8</v>
      </c>
      <c r="Q3018" s="6">
        <f>YEAR(tbl_Sales[[#This Row],[Date]])</f>
        <v>2016</v>
      </c>
    </row>
    <row r="3019" spans="1:17" x14ac:dyDescent="0.25">
      <c r="A3019" s="1">
        <v>42603</v>
      </c>
      <c r="B3019">
        <v>800000</v>
      </c>
      <c r="C3019" t="s">
        <v>51</v>
      </c>
      <c r="D3019" t="s">
        <v>12427</v>
      </c>
      <c r="E3019" t="s">
        <v>5</v>
      </c>
      <c r="F3019">
        <v>3003</v>
      </c>
      <c r="G3019">
        <v>2</v>
      </c>
      <c r="H3019">
        <v>2</v>
      </c>
      <c r="I3019">
        <v>2</v>
      </c>
      <c r="J3019">
        <v>54</v>
      </c>
      <c r="K3019">
        <v>2006</v>
      </c>
      <c r="L3019" t="s">
        <v>3168</v>
      </c>
      <c r="M3019" t="s">
        <v>686</v>
      </c>
      <c r="N3019" t="s">
        <v>88</v>
      </c>
      <c r="O3019" s="6" t="str">
        <f>INDEX(lkp_Region,MATCH(tbl_Sales[[#This Row],[Suburb]],lkp_Suburb,0))</f>
        <v>Northern Metropolitan</v>
      </c>
      <c r="P3019" s="6">
        <f>MONTH(tbl_Sales[[#This Row],[Date]])</f>
        <v>8</v>
      </c>
      <c r="Q3019" s="6">
        <f>YEAR(tbl_Sales[[#This Row],[Date]])</f>
        <v>2016</v>
      </c>
    </row>
    <row r="3020" spans="1:17" x14ac:dyDescent="0.25">
      <c r="A3020" s="1">
        <v>42603</v>
      </c>
      <c r="B3020">
        <v>1200000</v>
      </c>
      <c r="C3020" t="s">
        <v>2</v>
      </c>
      <c r="D3020" t="s">
        <v>12429</v>
      </c>
      <c r="E3020" t="s">
        <v>5</v>
      </c>
      <c r="F3020">
        <v>3051</v>
      </c>
      <c r="G3020">
        <v>2</v>
      </c>
      <c r="H3020">
        <v>2</v>
      </c>
      <c r="I3020">
        <v>1</v>
      </c>
      <c r="J3020">
        <v>146</v>
      </c>
      <c r="L3020" t="s">
        <v>3169</v>
      </c>
      <c r="M3020" t="s">
        <v>915</v>
      </c>
      <c r="N3020" t="s">
        <v>88</v>
      </c>
      <c r="O3020" s="6" t="str">
        <f>INDEX(lkp_Region,MATCH(tbl_Sales[[#This Row],[Suburb]],lkp_Suburb,0))</f>
        <v>Northern Metropolitan</v>
      </c>
      <c r="P3020" s="6">
        <f>MONTH(tbl_Sales[[#This Row],[Date]])</f>
        <v>8</v>
      </c>
      <c r="Q3020" s="6">
        <f>YEAR(tbl_Sales[[#This Row],[Date]])</f>
        <v>2016</v>
      </c>
    </row>
    <row r="3021" spans="1:17" x14ac:dyDescent="0.25">
      <c r="A3021" s="1">
        <v>42603</v>
      </c>
      <c r="B3021">
        <v>415000</v>
      </c>
      <c r="C3021" t="s">
        <v>2</v>
      </c>
      <c r="D3021" t="s">
        <v>12428</v>
      </c>
      <c r="E3021" t="s">
        <v>10</v>
      </c>
      <c r="F3021">
        <v>3012</v>
      </c>
      <c r="G3021">
        <v>2</v>
      </c>
      <c r="H3021">
        <v>1</v>
      </c>
      <c r="I3021">
        <v>1</v>
      </c>
      <c r="J3021">
        <v>80</v>
      </c>
      <c r="K3021">
        <v>1980</v>
      </c>
      <c r="L3021" t="s">
        <v>3170</v>
      </c>
      <c r="M3021" t="s">
        <v>53</v>
      </c>
      <c r="N3021" t="s">
        <v>21</v>
      </c>
      <c r="O3021" s="6" t="str">
        <f>INDEX(lkp_Region,MATCH(tbl_Sales[[#This Row],[Suburb]],lkp_Suburb,0))</f>
        <v>Western Metropolitan</v>
      </c>
      <c r="P3021" s="6">
        <f>MONTH(tbl_Sales[[#This Row],[Date]])</f>
        <v>8</v>
      </c>
      <c r="Q3021" s="6">
        <f>YEAR(tbl_Sales[[#This Row],[Date]])</f>
        <v>2016</v>
      </c>
    </row>
    <row r="3022" spans="1:17" x14ac:dyDescent="0.25">
      <c r="A3022" s="1">
        <v>42603</v>
      </c>
      <c r="B3022">
        <v>747000</v>
      </c>
      <c r="C3022" t="s">
        <v>2</v>
      </c>
      <c r="D3022" t="s">
        <v>12431</v>
      </c>
      <c r="E3022" t="s">
        <v>10</v>
      </c>
      <c r="F3022">
        <v>3011</v>
      </c>
      <c r="G3022">
        <v>3</v>
      </c>
      <c r="H3022">
        <v>1</v>
      </c>
      <c r="I3022">
        <v>1</v>
      </c>
      <c r="J3022">
        <v>246</v>
      </c>
      <c r="K3022">
        <v>1940</v>
      </c>
      <c r="L3022" t="s">
        <v>3171</v>
      </c>
      <c r="M3022" t="s">
        <v>22</v>
      </c>
      <c r="N3022" t="s">
        <v>21</v>
      </c>
      <c r="O3022" s="6" t="str">
        <f>INDEX(lkp_Region,MATCH(tbl_Sales[[#This Row],[Suburb]],lkp_Suburb,0))</f>
        <v>Western Metropolitan</v>
      </c>
      <c r="P3022" s="6">
        <f>MONTH(tbl_Sales[[#This Row],[Date]])</f>
        <v>8</v>
      </c>
      <c r="Q3022" s="6">
        <f>YEAR(tbl_Sales[[#This Row],[Date]])</f>
        <v>2016</v>
      </c>
    </row>
    <row r="3023" spans="1:17" x14ac:dyDescent="0.25">
      <c r="A3023" s="1">
        <v>42603</v>
      </c>
      <c r="B3023">
        <v>2080000</v>
      </c>
      <c r="C3023" t="s">
        <v>2</v>
      </c>
      <c r="D3023" t="s">
        <v>12423</v>
      </c>
      <c r="E3023" t="s">
        <v>10</v>
      </c>
      <c r="F3023">
        <v>3107</v>
      </c>
      <c r="G3023">
        <v>5</v>
      </c>
      <c r="H3023">
        <v>4</v>
      </c>
      <c r="I3023">
        <v>2</v>
      </c>
      <c r="J3023">
        <v>646</v>
      </c>
      <c r="K3023">
        <v>2016</v>
      </c>
      <c r="L3023" t="s">
        <v>3172</v>
      </c>
      <c r="M3023" t="s">
        <v>586</v>
      </c>
      <c r="N3023" t="s">
        <v>128</v>
      </c>
      <c r="O3023" s="6" t="str">
        <f>INDEX(lkp_Region,MATCH(tbl_Sales[[#This Row],[Suburb]],lkp_Suburb,0))</f>
        <v>Eastern Metropolitan</v>
      </c>
      <c r="P3023" s="6">
        <f>MONTH(tbl_Sales[[#This Row],[Date]])</f>
        <v>8</v>
      </c>
      <c r="Q3023" s="6">
        <f>YEAR(tbl_Sales[[#This Row],[Date]])</f>
        <v>2016</v>
      </c>
    </row>
    <row r="3024" spans="1:17" x14ac:dyDescent="0.25">
      <c r="A3024" s="1">
        <v>42603</v>
      </c>
      <c r="B3024">
        <v>712000</v>
      </c>
      <c r="C3024" t="s">
        <v>2</v>
      </c>
      <c r="D3024" t="s">
        <v>12428</v>
      </c>
      <c r="E3024" t="s">
        <v>10</v>
      </c>
      <c r="F3024">
        <v>3018</v>
      </c>
      <c r="G3024">
        <v>3</v>
      </c>
      <c r="H3024">
        <v>1</v>
      </c>
      <c r="I3024">
        <v>2</v>
      </c>
      <c r="J3024">
        <v>363</v>
      </c>
      <c r="L3024" t="s">
        <v>3173</v>
      </c>
      <c r="M3024" t="s">
        <v>67</v>
      </c>
      <c r="N3024" t="s">
        <v>69</v>
      </c>
      <c r="O3024" s="6" t="str">
        <f>INDEX(lkp_Region,MATCH(tbl_Sales[[#This Row],[Suburb]],lkp_Suburb,0))</f>
        <v>Western Metropolitan</v>
      </c>
      <c r="P3024" s="6">
        <f>MONTH(tbl_Sales[[#This Row],[Date]])</f>
        <v>8</v>
      </c>
      <c r="Q3024" s="6">
        <f>YEAR(tbl_Sales[[#This Row],[Date]])</f>
        <v>2016</v>
      </c>
    </row>
    <row r="3025" spans="1:17" x14ac:dyDescent="0.25">
      <c r="A3025" s="1">
        <v>42603</v>
      </c>
      <c r="B3025">
        <v>720000</v>
      </c>
      <c r="C3025" t="s">
        <v>2</v>
      </c>
      <c r="D3025" t="s">
        <v>12430</v>
      </c>
      <c r="E3025" t="s">
        <v>5</v>
      </c>
      <c r="F3025">
        <v>3025</v>
      </c>
      <c r="G3025">
        <v>3</v>
      </c>
      <c r="H3025">
        <v>2</v>
      </c>
      <c r="I3025">
        <v>1</v>
      </c>
      <c r="J3025">
        <v>0</v>
      </c>
      <c r="K3025">
        <v>2012</v>
      </c>
      <c r="L3025" t="s">
        <v>3174</v>
      </c>
      <c r="M3025" t="s">
        <v>91</v>
      </c>
      <c r="N3025" t="s">
        <v>69</v>
      </c>
      <c r="O3025" s="6" t="str">
        <f>INDEX(lkp_Region,MATCH(tbl_Sales[[#This Row],[Suburb]],lkp_Suburb,0))</f>
        <v>Western Metropolitan</v>
      </c>
      <c r="P3025" s="6">
        <f>MONTH(tbl_Sales[[#This Row],[Date]])</f>
        <v>8</v>
      </c>
      <c r="Q3025" s="6">
        <f>YEAR(tbl_Sales[[#This Row],[Date]])</f>
        <v>2016</v>
      </c>
    </row>
    <row r="3026" spans="1:17" x14ac:dyDescent="0.25">
      <c r="A3026" s="1">
        <v>42603</v>
      </c>
      <c r="B3026">
        <v>880000</v>
      </c>
      <c r="C3026" t="s">
        <v>2</v>
      </c>
      <c r="D3026" t="s">
        <v>12423</v>
      </c>
      <c r="E3026" t="s">
        <v>5</v>
      </c>
      <c r="F3026">
        <v>3018</v>
      </c>
      <c r="G3026">
        <v>3</v>
      </c>
      <c r="H3026">
        <v>3</v>
      </c>
      <c r="I3026">
        <v>1</v>
      </c>
      <c r="J3026">
        <v>577</v>
      </c>
      <c r="L3026" t="s">
        <v>3175</v>
      </c>
      <c r="M3026" t="s">
        <v>67</v>
      </c>
      <c r="N3026" t="s">
        <v>69</v>
      </c>
      <c r="O3026" s="6" t="str">
        <f>INDEX(lkp_Region,MATCH(tbl_Sales[[#This Row],[Suburb]],lkp_Suburb,0))</f>
        <v>Western Metropolitan</v>
      </c>
      <c r="P3026" s="6">
        <f>MONTH(tbl_Sales[[#This Row],[Date]])</f>
        <v>8</v>
      </c>
      <c r="Q3026" s="6">
        <f>YEAR(tbl_Sales[[#This Row],[Date]])</f>
        <v>2016</v>
      </c>
    </row>
    <row r="3027" spans="1:17" x14ac:dyDescent="0.25">
      <c r="A3027" s="1">
        <v>42603</v>
      </c>
      <c r="B3027">
        <v>500000</v>
      </c>
      <c r="C3027" t="s">
        <v>13</v>
      </c>
      <c r="D3027" t="s">
        <v>12430</v>
      </c>
      <c r="E3027" t="s">
        <v>5</v>
      </c>
      <c r="F3027">
        <v>3163</v>
      </c>
      <c r="G3027">
        <v>2</v>
      </c>
      <c r="H3027">
        <v>2</v>
      </c>
      <c r="I3027">
        <v>1</v>
      </c>
      <c r="J3027">
        <v>5289</v>
      </c>
      <c r="K3027">
        <v>2013</v>
      </c>
      <c r="L3027" t="s">
        <v>3176</v>
      </c>
      <c r="M3027" t="s">
        <v>225</v>
      </c>
      <c r="N3027" t="s">
        <v>57</v>
      </c>
      <c r="O3027" s="6" t="str">
        <f>INDEX(lkp_Region,MATCH(tbl_Sales[[#This Row],[Suburb]],lkp_Suburb,0))</f>
        <v>Southern Metropolitan</v>
      </c>
      <c r="P3027" s="6">
        <f>MONTH(tbl_Sales[[#This Row],[Date]])</f>
        <v>8</v>
      </c>
      <c r="Q3027" s="6">
        <f>YEAR(tbl_Sales[[#This Row],[Date]])</f>
        <v>2016</v>
      </c>
    </row>
    <row r="3028" spans="1:17" x14ac:dyDescent="0.25">
      <c r="A3028" s="1">
        <v>42603</v>
      </c>
      <c r="B3028">
        <v>2170000</v>
      </c>
      <c r="C3028" t="s">
        <v>2</v>
      </c>
      <c r="D3028" t="s">
        <v>12425</v>
      </c>
      <c r="E3028" t="s">
        <v>10</v>
      </c>
      <c r="F3028">
        <v>3161</v>
      </c>
      <c r="G3028">
        <v>4</v>
      </c>
      <c r="H3028">
        <v>2</v>
      </c>
      <c r="I3028">
        <v>1</v>
      </c>
      <c r="J3028">
        <v>810</v>
      </c>
      <c r="K3028">
        <v>1915</v>
      </c>
      <c r="L3028" t="s">
        <v>3177</v>
      </c>
      <c r="M3028" t="s">
        <v>338</v>
      </c>
      <c r="N3028" t="s">
        <v>57</v>
      </c>
      <c r="O3028" s="6" t="str">
        <f>INDEX(lkp_Region,MATCH(tbl_Sales[[#This Row],[Suburb]],lkp_Suburb,0))</f>
        <v>Southern Metropolitan</v>
      </c>
      <c r="P3028" s="6">
        <f>MONTH(tbl_Sales[[#This Row],[Date]])</f>
        <v>8</v>
      </c>
      <c r="Q3028" s="6">
        <f>YEAR(tbl_Sales[[#This Row],[Date]])</f>
        <v>2016</v>
      </c>
    </row>
    <row r="3029" spans="1:17" x14ac:dyDescent="0.25">
      <c r="A3029" s="1">
        <v>42603</v>
      </c>
      <c r="B3029">
        <v>480000</v>
      </c>
      <c r="C3029" t="s">
        <v>13</v>
      </c>
      <c r="D3029" t="s">
        <v>12429</v>
      </c>
      <c r="E3029" t="s">
        <v>5</v>
      </c>
      <c r="F3029">
        <v>3122</v>
      </c>
      <c r="G3029">
        <v>1</v>
      </c>
      <c r="H3029">
        <v>1</v>
      </c>
      <c r="I3029">
        <v>1</v>
      </c>
      <c r="J3029">
        <v>0</v>
      </c>
      <c r="K3029">
        <v>1940</v>
      </c>
      <c r="L3029" t="s">
        <v>3178</v>
      </c>
      <c r="M3029" t="s">
        <v>461</v>
      </c>
      <c r="N3029" t="s">
        <v>101</v>
      </c>
      <c r="O3029" s="6" t="str">
        <f>INDEX(lkp_Region,MATCH(tbl_Sales[[#This Row],[Suburb]],lkp_Suburb,0))</f>
        <v>Southern Metropolitan</v>
      </c>
      <c r="P3029" s="6">
        <f>MONTH(tbl_Sales[[#This Row],[Date]])</f>
        <v>8</v>
      </c>
      <c r="Q3029" s="6">
        <f>YEAR(tbl_Sales[[#This Row],[Date]])</f>
        <v>2016</v>
      </c>
    </row>
    <row r="3030" spans="1:17" x14ac:dyDescent="0.25">
      <c r="A3030" s="1">
        <v>42603</v>
      </c>
      <c r="B3030">
        <v>485000</v>
      </c>
      <c r="C3030" t="s">
        <v>13</v>
      </c>
      <c r="D3030" t="s">
        <v>12427</v>
      </c>
      <c r="E3030" t="s">
        <v>10</v>
      </c>
      <c r="F3030">
        <v>3122</v>
      </c>
      <c r="G3030">
        <v>1</v>
      </c>
      <c r="H3030">
        <v>1</v>
      </c>
      <c r="I3030">
        <v>1</v>
      </c>
      <c r="J3030">
        <v>0</v>
      </c>
      <c r="L3030" t="s">
        <v>3179</v>
      </c>
      <c r="M3030" t="s">
        <v>461</v>
      </c>
      <c r="N3030" t="s">
        <v>101</v>
      </c>
      <c r="O3030" s="6" t="str">
        <f>INDEX(lkp_Region,MATCH(tbl_Sales[[#This Row],[Suburb]],lkp_Suburb,0))</f>
        <v>Southern Metropolitan</v>
      </c>
      <c r="P3030" s="6">
        <f>MONTH(tbl_Sales[[#This Row],[Date]])</f>
        <v>8</v>
      </c>
      <c r="Q3030" s="6">
        <f>YEAR(tbl_Sales[[#This Row],[Date]])</f>
        <v>2016</v>
      </c>
    </row>
    <row r="3031" spans="1:17" x14ac:dyDescent="0.25">
      <c r="A3031" s="1">
        <v>42603</v>
      </c>
      <c r="B3031">
        <v>487500</v>
      </c>
      <c r="C3031" t="s">
        <v>13</v>
      </c>
      <c r="D3031" t="s">
        <v>12425</v>
      </c>
      <c r="E3031" t="s">
        <v>10</v>
      </c>
      <c r="F3031">
        <v>3122</v>
      </c>
      <c r="G3031">
        <v>2</v>
      </c>
      <c r="H3031">
        <v>1</v>
      </c>
      <c r="I3031">
        <v>1</v>
      </c>
      <c r="J3031">
        <v>0</v>
      </c>
      <c r="L3031" t="s">
        <v>3180</v>
      </c>
      <c r="M3031" t="s">
        <v>461</v>
      </c>
      <c r="N3031" t="s">
        <v>101</v>
      </c>
      <c r="O3031" s="6" t="str">
        <f>INDEX(lkp_Region,MATCH(tbl_Sales[[#This Row],[Suburb]],lkp_Suburb,0))</f>
        <v>Southern Metropolitan</v>
      </c>
      <c r="P3031" s="6">
        <f>MONTH(tbl_Sales[[#This Row],[Date]])</f>
        <v>8</v>
      </c>
      <c r="Q3031" s="6">
        <f>YEAR(tbl_Sales[[#This Row],[Date]])</f>
        <v>2016</v>
      </c>
    </row>
    <row r="3032" spans="1:17" x14ac:dyDescent="0.25">
      <c r="A3032" s="1">
        <v>42603</v>
      </c>
      <c r="B3032">
        <v>743000</v>
      </c>
      <c r="C3032" t="s">
        <v>13</v>
      </c>
      <c r="D3032" t="s">
        <v>12429</v>
      </c>
      <c r="E3032" t="s">
        <v>10</v>
      </c>
      <c r="F3032">
        <v>3122</v>
      </c>
      <c r="G3032">
        <v>2</v>
      </c>
      <c r="H3032">
        <v>1</v>
      </c>
      <c r="I3032">
        <v>2</v>
      </c>
      <c r="J3032">
        <v>0</v>
      </c>
      <c r="L3032" t="s">
        <v>3181</v>
      </c>
      <c r="M3032" t="s">
        <v>461</v>
      </c>
      <c r="N3032" t="s">
        <v>101</v>
      </c>
      <c r="O3032" s="6" t="str">
        <f>INDEX(lkp_Region,MATCH(tbl_Sales[[#This Row],[Suburb]],lkp_Suburb,0))</f>
        <v>Southern Metropolitan</v>
      </c>
      <c r="P3032" s="6">
        <f>MONTH(tbl_Sales[[#This Row],[Date]])</f>
        <v>8</v>
      </c>
      <c r="Q3032" s="6">
        <f>YEAR(tbl_Sales[[#This Row],[Date]])</f>
        <v>2016</v>
      </c>
    </row>
    <row r="3033" spans="1:17" x14ac:dyDescent="0.25">
      <c r="A3033" s="1">
        <v>42603</v>
      </c>
      <c r="B3033">
        <v>1801000</v>
      </c>
      <c r="C3033" t="s">
        <v>2</v>
      </c>
      <c r="D3033" t="s">
        <v>12423</v>
      </c>
      <c r="E3033" t="s">
        <v>10</v>
      </c>
      <c r="F3033">
        <v>3103</v>
      </c>
      <c r="G3033">
        <v>4</v>
      </c>
      <c r="H3033">
        <v>2</v>
      </c>
      <c r="I3033">
        <v>2</v>
      </c>
      <c r="J3033">
        <v>583</v>
      </c>
      <c r="L3033" t="s">
        <v>3182</v>
      </c>
      <c r="M3033" t="s">
        <v>274</v>
      </c>
      <c r="N3033" t="s">
        <v>101</v>
      </c>
      <c r="O3033" s="6" t="str">
        <f>INDEX(lkp_Region,MATCH(tbl_Sales[[#This Row],[Suburb]],lkp_Suburb,0))</f>
        <v>Southern Metropolitan</v>
      </c>
      <c r="P3033" s="6">
        <f>MONTH(tbl_Sales[[#This Row],[Date]])</f>
        <v>8</v>
      </c>
      <c r="Q3033" s="6">
        <f>YEAR(tbl_Sales[[#This Row],[Date]])</f>
        <v>2016</v>
      </c>
    </row>
    <row r="3034" spans="1:17" x14ac:dyDescent="0.25">
      <c r="A3034" s="1">
        <v>42603</v>
      </c>
      <c r="B3034">
        <v>3225000</v>
      </c>
      <c r="C3034" t="s">
        <v>2</v>
      </c>
      <c r="D3034" t="s">
        <v>12429</v>
      </c>
      <c r="E3034" t="s">
        <v>10</v>
      </c>
      <c r="F3034">
        <v>3122</v>
      </c>
      <c r="G3034">
        <v>4</v>
      </c>
      <c r="H3034">
        <v>2</v>
      </c>
      <c r="I3034">
        <v>2</v>
      </c>
      <c r="J3034">
        <v>665</v>
      </c>
      <c r="K3034">
        <v>1890</v>
      </c>
      <c r="L3034" t="s">
        <v>3183</v>
      </c>
      <c r="M3034" t="s">
        <v>461</v>
      </c>
      <c r="N3034" t="s">
        <v>101</v>
      </c>
      <c r="O3034" s="6" t="str">
        <f>INDEX(lkp_Region,MATCH(tbl_Sales[[#This Row],[Suburb]],lkp_Suburb,0))</f>
        <v>Southern Metropolitan</v>
      </c>
      <c r="P3034" s="6">
        <f>MONTH(tbl_Sales[[#This Row],[Date]])</f>
        <v>8</v>
      </c>
      <c r="Q3034" s="6">
        <f>YEAR(tbl_Sales[[#This Row],[Date]])</f>
        <v>2016</v>
      </c>
    </row>
    <row r="3035" spans="1:17" x14ac:dyDescent="0.25">
      <c r="A3035" s="1">
        <v>42603</v>
      </c>
      <c r="B3035">
        <v>400000</v>
      </c>
      <c r="C3035" t="s">
        <v>13</v>
      </c>
      <c r="D3035" t="s">
        <v>12428</v>
      </c>
      <c r="E3035" t="s">
        <v>5</v>
      </c>
      <c r="F3035">
        <v>3081</v>
      </c>
      <c r="G3035">
        <v>2</v>
      </c>
      <c r="H3035">
        <v>1</v>
      </c>
      <c r="I3035">
        <v>1</v>
      </c>
      <c r="J3035">
        <v>127</v>
      </c>
      <c r="K3035">
        <v>1970</v>
      </c>
      <c r="L3035" t="s">
        <v>3184</v>
      </c>
      <c r="M3035" t="s">
        <v>748</v>
      </c>
      <c r="N3035" t="s">
        <v>150</v>
      </c>
      <c r="O3035" s="6" t="str">
        <f>INDEX(lkp_Region,MATCH(tbl_Sales[[#This Row],[Suburb]],lkp_Suburb,0))</f>
        <v>Eastern Metropolitan</v>
      </c>
      <c r="P3035" s="6">
        <f>MONTH(tbl_Sales[[#This Row],[Date]])</f>
        <v>8</v>
      </c>
      <c r="Q3035" s="6">
        <f>YEAR(tbl_Sales[[#This Row],[Date]])</f>
        <v>2016</v>
      </c>
    </row>
    <row r="3036" spans="1:17" x14ac:dyDescent="0.25">
      <c r="A3036" s="1">
        <v>42603</v>
      </c>
      <c r="B3036">
        <v>659500</v>
      </c>
      <c r="C3036" t="s">
        <v>2</v>
      </c>
      <c r="D3036" t="s">
        <v>12423</v>
      </c>
      <c r="E3036" t="s">
        <v>5</v>
      </c>
      <c r="F3036">
        <v>3081</v>
      </c>
      <c r="G3036">
        <v>3</v>
      </c>
      <c r="H3036">
        <v>1</v>
      </c>
      <c r="I3036">
        <v>1</v>
      </c>
      <c r="J3036">
        <v>608</v>
      </c>
      <c r="L3036" t="s">
        <v>3185</v>
      </c>
      <c r="M3036" t="s">
        <v>748</v>
      </c>
      <c r="N3036" t="s">
        <v>150</v>
      </c>
      <c r="O3036" s="6" t="str">
        <f>INDEX(lkp_Region,MATCH(tbl_Sales[[#This Row],[Suburb]],lkp_Suburb,0))</f>
        <v>Eastern Metropolitan</v>
      </c>
      <c r="P3036" s="6">
        <f>MONTH(tbl_Sales[[#This Row],[Date]])</f>
        <v>8</v>
      </c>
      <c r="Q3036" s="6">
        <f>YEAR(tbl_Sales[[#This Row],[Date]])</f>
        <v>2016</v>
      </c>
    </row>
    <row r="3037" spans="1:17" x14ac:dyDescent="0.25">
      <c r="A3037" s="1">
        <v>42604</v>
      </c>
      <c r="B3037">
        <v>550000</v>
      </c>
      <c r="C3037" t="s">
        <v>13</v>
      </c>
      <c r="D3037" t="s">
        <v>12429</v>
      </c>
      <c r="E3037" t="s">
        <v>5</v>
      </c>
      <c r="F3037">
        <v>3121</v>
      </c>
      <c r="G3037">
        <v>2</v>
      </c>
      <c r="H3037">
        <v>1</v>
      </c>
      <c r="I3037">
        <v>2</v>
      </c>
      <c r="J3037">
        <v>0</v>
      </c>
      <c r="K3037">
        <v>2000</v>
      </c>
      <c r="L3037" t="s">
        <v>3186</v>
      </c>
      <c r="M3037" t="s">
        <v>6</v>
      </c>
      <c r="N3037" t="s">
        <v>8</v>
      </c>
      <c r="O3037" s="6" t="str">
        <f>INDEX(lkp_Region,MATCH(tbl_Sales[[#This Row],[Suburb]],lkp_Suburb,0))</f>
        <v>Northern Metropolitan</v>
      </c>
      <c r="P3037" s="6">
        <f>MONTH(tbl_Sales[[#This Row],[Date]])</f>
        <v>8</v>
      </c>
      <c r="Q3037" s="6">
        <f>YEAR(tbl_Sales[[#This Row],[Date]])</f>
        <v>2016</v>
      </c>
    </row>
    <row r="3038" spans="1:17" x14ac:dyDescent="0.25">
      <c r="A3038" s="1">
        <v>42604</v>
      </c>
      <c r="B3038">
        <v>620000</v>
      </c>
      <c r="C3038" t="s">
        <v>13</v>
      </c>
      <c r="D3038" t="s">
        <v>12426</v>
      </c>
      <c r="E3038" t="s">
        <v>5</v>
      </c>
      <c r="F3038">
        <v>3121</v>
      </c>
      <c r="G3038">
        <v>2</v>
      </c>
      <c r="H3038">
        <v>2</v>
      </c>
      <c r="I3038">
        <v>1</v>
      </c>
      <c r="J3038">
        <v>650</v>
      </c>
      <c r="K3038">
        <v>2011</v>
      </c>
      <c r="L3038" t="s">
        <v>3187</v>
      </c>
      <c r="M3038" t="s">
        <v>6</v>
      </c>
      <c r="N3038" t="s">
        <v>8</v>
      </c>
      <c r="O3038" s="6" t="str">
        <f>INDEX(lkp_Region,MATCH(tbl_Sales[[#This Row],[Suburb]],lkp_Suburb,0))</f>
        <v>Northern Metropolitan</v>
      </c>
      <c r="P3038" s="6">
        <f>MONTH(tbl_Sales[[#This Row],[Date]])</f>
        <v>8</v>
      </c>
      <c r="Q3038" s="6">
        <f>YEAR(tbl_Sales[[#This Row],[Date]])</f>
        <v>2016</v>
      </c>
    </row>
    <row r="3039" spans="1:17" x14ac:dyDescent="0.25">
      <c r="A3039" s="1">
        <v>42604</v>
      </c>
      <c r="B3039">
        <v>1054000</v>
      </c>
      <c r="C3039" t="s">
        <v>51</v>
      </c>
      <c r="D3039" t="s">
        <v>12425</v>
      </c>
      <c r="E3039" t="s">
        <v>10</v>
      </c>
      <c r="F3039">
        <v>3068</v>
      </c>
      <c r="G3039">
        <v>2</v>
      </c>
      <c r="H3039">
        <v>2</v>
      </c>
      <c r="I3039">
        <v>1</v>
      </c>
      <c r="J3039">
        <v>0</v>
      </c>
      <c r="L3039" t="s">
        <v>3188</v>
      </c>
      <c r="M3039" t="s">
        <v>72</v>
      </c>
      <c r="N3039" t="s">
        <v>8</v>
      </c>
      <c r="O3039" s="6" t="str">
        <f>INDEX(lkp_Region,MATCH(tbl_Sales[[#This Row],[Suburb]],lkp_Suburb,0))</f>
        <v>Northern Metropolitan</v>
      </c>
      <c r="P3039" s="6">
        <f>MONTH(tbl_Sales[[#This Row],[Date]])</f>
        <v>8</v>
      </c>
      <c r="Q3039" s="6">
        <f>YEAR(tbl_Sales[[#This Row],[Date]])</f>
        <v>2016</v>
      </c>
    </row>
    <row r="3040" spans="1:17" x14ac:dyDescent="0.25">
      <c r="A3040" s="1">
        <v>42604</v>
      </c>
      <c r="B3040">
        <v>1036500</v>
      </c>
      <c r="C3040" t="s">
        <v>2</v>
      </c>
      <c r="D3040" t="s">
        <v>12428</v>
      </c>
      <c r="E3040" t="s">
        <v>10</v>
      </c>
      <c r="F3040">
        <v>3141</v>
      </c>
      <c r="G3040">
        <v>2</v>
      </c>
      <c r="H3040">
        <v>1</v>
      </c>
      <c r="I3040">
        <v>0</v>
      </c>
      <c r="J3040">
        <v>105</v>
      </c>
      <c r="L3040" t="s">
        <v>3189</v>
      </c>
      <c r="M3040" t="s">
        <v>111</v>
      </c>
      <c r="N3040" t="s">
        <v>76</v>
      </c>
      <c r="O3040" s="6" t="str">
        <f>INDEX(lkp_Region,MATCH(tbl_Sales[[#This Row],[Suburb]],lkp_Suburb,0))</f>
        <v>Southern Metropolitan</v>
      </c>
      <c r="P3040" s="6">
        <f>MONTH(tbl_Sales[[#This Row],[Date]])</f>
        <v>8</v>
      </c>
      <c r="Q3040" s="6">
        <f>YEAR(tbl_Sales[[#This Row],[Date]])</f>
        <v>2016</v>
      </c>
    </row>
    <row r="3041" spans="1:17" x14ac:dyDescent="0.25">
      <c r="A3041" s="1">
        <v>42604</v>
      </c>
      <c r="B3041">
        <v>820000</v>
      </c>
      <c r="C3041" t="s">
        <v>2</v>
      </c>
      <c r="D3041" t="s">
        <v>12429</v>
      </c>
      <c r="E3041" t="s">
        <v>10</v>
      </c>
      <c r="F3041">
        <v>3055</v>
      </c>
      <c r="G3041">
        <v>2</v>
      </c>
      <c r="H3041">
        <v>1</v>
      </c>
      <c r="I3041">
        <v>1</v>
      </c>
      <c r="J3041">
        <v>206</v>
      </c>
      <c r="K3041">
        <v>1900</v>
      </c>
      <c r="L3041" t="s">
        <v>3190</v>
      </c>
      <c r="M3041" t="s">
        <v>80</v>
      </c>
      <c r="N3041" t="s">
        <v>18</v>
      </c>
      <c r="O3041" s="6" t="str">
        <f>INDEX(lkp_Region,MATCH(tbl_Sales[[#This Row],[Suburb]],lkp_Suburb,0))</f>
        <v>Northern Metropolitan</v>
      </c>
      <c r="P3041" s="6">
        <f>MONTH(tbl_Sales[[#This Row],[Date]])</f>
        <v>8</v>
      </c>
      <c r="Q3041" s="6">
        <f>YEAR(tbl_Sales[[#This Row],[Date]])</f>
        <v>2016</v>
      </c>
    </row>
    <row r="3042" spans="1:17" x14ac:dyDescent="0.25">
      <c r="A3042" s="1">
        <v>42604</v>
      </c>
      <c r="B3042">
        <v>1415000</v>
      </c>
      <c r="C3042" t="s">
        <v>2</v>
      </c>
      <c r="D3042" t="s">
        <v>12429</v>
      </c>
      <c r="E3042" t="s">
        <v>10</v>
      </c>
      <c r="F3042">
        <v>3147</v>
      </c>
      <c r="G3042">
        <v>4</v>
      </c>
      <c r="H3042">
        <v>3</v>
      </c>
      <c r="I3042">
        <v>2</v>
      </c>
      <c r="J3042">
        <v>724</v>
      </c>
      <c r="L3042" t="s">
        <v>3191</v>
      </c>
      <c r="M3042" t="s">
        <v>609</v>
      </c>
      <c r="N3042" t="s">
        <v>31</v>
      </c>
      <c r="O3042" s="6" t="str">
        <f>INDEX(lkp_Region,MATCH(tbl_Sales[[#This Row],[Suburb]],lkp_Suburb,0))</f>
        <v>Southern Metropolitan</v>
      </c>
      <c r="P3042" s="6">
        <f>MONTH(tbl_Sales[[#This Row],[Date]])</f>
        <v>8</v>
      </c>
      <c r="Q3042" s="6">
        <f>YEAR(tbl_Sales[[#This Row],[Date]])</f>
        <v>2016</v>
      </c>
    </row>
    <row r="3043" spans="1:17" x14ac:dyDescent="0.25">
      <c r="A3043" s="1">
        <v>42604</v>
      </c>
      <c r="B3043">
        <v>1081000</v>
      </c>
      <c r="C3043" t="s">
        <v>2</v>
      </c>
      <c r="D3043" t="s">
        <v>12429</v>
      </c>
      <c r="E3043" t="s">
        <v>5</v>
      </c>
      <c r="F3043">
        <v>3013</v>
      </c>
      <c r="G3043">
        <v>3</v>
      </c>
      <c r="H3043">
        <v>1</v>
      </c>
      <c r="I3043">
        <v>1</v>
      </c>
      <c r="J3043">
        <v>448</v>
      </c>
      <c r="K3043">
        <v>1940</v>
      </c>
      <c r="L3043" t="s">
        <v>3192</v>
      </c>
      <c r="M3043" t="s">
        <v>65</v>
      </c>
      <c r="N3043" t="s">
        <v>21</v>
      </c>
      <c r="O3043" s="6" t="str">
        <f>INDEX(lkp_Region,MATCH(tbl_Sales[[#This Row],[Suburb]],lkp_Suburb,0))</f>
        <v>Western Metropolitan</v>
      </c>
      <c r="P3043" s="6">
        <f>MONTH(tbl_Sales[[#This Row],[Date]])</f>
        <v>8</v>
      </c>
      <c r="Q3043" s="6">
        <f>YEAR(tbl_Sales[[#This Row],[Date]])</f>
        <v>2016</v>
      </c>
    </row>
    <row r="3044" spans="1:17" x14ac:dyDescent="0.25">
      <c r="A3044" s="1">
        <v>42604</v>
      </c>
      <c r="B3044">
        <v>805000</v>
      </c>
      <c r="C3044" t="s">
        <v>51</v>
      </c>
      <c r="D3044" t="s">
        <v>12432</v>
      </c>
      <c r="E3044" t="s">
        <v>10</v>
      </c>
      <c r="F3044">
        <v>3078</v>
      </c>
      <c r="G3044">
        <v>2</v>
      </c>
      <c r="H3044">
        <v>1</v>
      </c>
      <c r="I3044">
        <v>1</v>
      </c>
      <c r="J3044">
        <v>140</v>
      </c>
      <c r="K3044">
        <v>2008</v>
      </c>
      <c r="L3044" t="s">
        <v>3193</v>
      </c>
      <c r="M3044" t="s">
        <v>533</v>
      </c>
      <c r="N3044" t="s">
        <v>62</v>
      </c>
      <c r="O3044" s="6" t="str">
        <f>INDEX(lkp_Region,MATCH(tbl_Sales[[#This Row],[Suburb]],lkp_Suburb,0))</f>
        <v>Northern Metropolitan</v>
      </c>
      <c r="P3044" s="6">
        <f>MONTH(tbl_Sales[[#This Row],[Date]])</f>
        <v>8</v>
      </c>
      <c r="Q3044" s="6">
        <f>YEAR(tbl_Sales[[#This Row],[Date]])</f>
        <v>2016</v>
      </c>
    </row>
    <row r="3045" spans="1:17" x14ac:dyDescent="0.25">
      <c r="A3045" s="1">
        <v>42604</v>
      </c>
      <c r="B3045">
        <v>930000</v>
      </c>
      <c r="C3045" t="s">
        <v>2</v>
      </c>
      <c r="D3045" t="s">
        <v>12427</v>
      </c>
      <c r="E3045" t="s">
        <v>5</v>
      </c>
      <c r="F3045">
        <v>3072</v>
      </c>
      <c r="G3045">
        <v>4</v>
      </c>
      <c r="H3045">
        <v>2</v>
      </c>
      <c r="I3045">
        <v>2</v>
      </c>
      <c r="J3045">
        <v>544</v>
      </c>
      <c r="L3045" t="s">
        <v>3194</v>
      </c>
      <c r="M3045" t="s">
        <v>97</v>
      </c>
      <c r="N3045" t="s">
        <v>62</v>
      </c>
      <c r="O3045" s="6" t="str">
        <f>INDEX(lkp_Region,MATCH(tbl_Sales[[#This Row],[Suburb]],lkp_Suburb,0))</f>
        <v>Northern Metropolitan</v>
      </c>
      <c r="P3045" s="6">
        <f>MONTH(tbl_Sales[[#This Row],[Date]])</f>
        <v>8</v>
      </c>
      <c r="Q3045" s="6">
        <f>YEAR(tbl_Sales[[#This Row],[Date]])</f>
        <v>2016</v>
      </c>
    </row>
    <row r="3046" spans="1:17" x14ac:dyDescent="0.25">
      <c r="A3046" s="1">
        <v>42604</v>
      </c>
      <c r="B3046">
        <v>1123000</v>
      </c>
      <c r="C3046" t="s">
        <v>2</v>
      </c>
      <c r="D3046" t="s">
        <v>12428</v>
      </c>
      <c r="E3046" t="s">
        <v>10</v>
      </c>
      <c r="F3046">
        <v>3072</v>
      </c>
      <c r="G3046">
        <v>3</v>
      </c>
      <c r="H3046">
        <v>1</v>
      </c>
      <c r="I3046">
        <v>2</v>
      </c>
      <c r="J3046">
        <v>504</v>
      </c>
      <c r="K3046">
        <v>1950</v>
      </c>
      <c r="L3046" t="s">
        <v>3195</v>
      </c>
      <c r="M3046" t="s">
        <v>97</v>
      </c>
      <c r="N3046" t="s">
        <v>62</v>
      </c>
      <c r="O3046" s="6" t="str">
        <f>INDEX(lkp_Region,MATCH(tbl_Sales[[#This Row],[Suburb]],lkp_Suburb,0))</f>
        <v>Northern Metropolitan</v>
      </c>
      <c r="P3046" s="6">
        <f>MONTH(tbl_Sales[[#This Row],[Date]])</f>
        <v>8</v>
      </c>
      <c r="Q3046" s="6">
        <f>YEAR(tbl_Sales[[#This Row],[Date]])</f>
        <v>2016</v>
      </c>
    </row>
    <row r="3047" spans="1:17" x14ac:dyDescent="0.25">
      <c r="A3047" s="1">
        <v>42604</v>
      </c>
      <c r="B3047">
        <v>694000</v>
      </c>
      <c r="C3047" t="s">
        <v>13</v>
      </c>
      <c r="D3047" t="s">
        <v>12423</v>
      </c>
      <c r="E3047" t="s">
        <v>10</v>
      </c>
      <c r="F3047">
        <v>3127</v>
      </c>
      <c r="G3047">
        <v>2</v>
      </c>
      <c r="H3047">
        <v>1</v>
      </c>
      <c r="I3047">
        <v>1</v>
      </c>
      <c r="J3047">
        <v>0</v>
      </c>
      <c r="L3047" t="s">
        <v>3196</v>
      </c>
      <c r="M3047" t="s">
        <v>11</v>
      </c>
      <c r="N3047" t="s">
        <v>101</v>
      </c>
      <c r="O3047" s="6" t="str">
        <f>INDEX(lkp_Region,MATCH(tbl_Sales[[#This Row],[Suburb]],lkp_Suburb,0))</f>
        <v>Southern Metropolitan</v>
      </c>
      <c r="P3047" s="6">
        <f>MONTH(tbl_Sales[[#This Row],[Date]])</f>
        <v>8</v>
      </c>
      <c r="Q3047" s="6">
        <f>YEAR(tbl_Sales[[#This Row],[Date]])</f>
        <v>2016</v>
      </c>
    </row>
    <row r="3048" spans="1:17" x14ac:dyDescent="0.25">
      <c r="A3048" s="1">
        <v>42604</v>
      </c>
      <c r="B3048">
        <v>1302500</v>
      </c>
      <c r="C3048" t="s">
        <v>2</v>
      </c>
      <c r="D3048" t="s">
        <v>12424</v>
      </c>
      <c r="E3048" t="s">
        <v>10</v>
      </c>
      <c r="F3048">
        <v>3186</v>
      </c>
      <c r="G3048">
        <v>3</v>
      </c>
      <c r="H3048">
        <v>2</v>
      </c>
      <c r="I3048">
        <v>2</v>
      </c>
      <c r="J3048">
        <v>0</v>
      </c>
      <c r="K3048">
        <v>1993</v>
      </c>
      <c r="L3048" t="s">
        <v>3197</v>
      </c>
      <c r="M3048" t="s">
        <v>105</v>
      </c>
      <c r="N3048" t="s">
        <v>107</v>
      </c>
      <c r="O3048" s="6" t="str">
        <f>INDEX(lkp_Region,MATCH(tbl_Sales[[#This Row],[Suburb]],lkp_Suburb,0))</f>
        <v>Southern Metropolitan</v>
      </c>
      <c r="P3048" s="6">
        <f>MONTH(tbl_Sales[[#This Row],[Date]])</f>
        <v>8</v>
      </c>
      <c r="Q3048" s="6">
        <f>YEAR(tbl_Sales[[#This Row],[Date]])</f>
        <v>2016</v>
      </c>
    </row>
    <row r="3049" spans="1:17" x14ac:dyDescent="0.25">
      <c r="A3049" s="1">
        <v>42604</v>
      </c>
      <c r="B3049">
        <v>1532000</v>
      </c>
      <c r="C3049" t="s">
        <v>2</v>
      </c>
      <c r="D3049" t="s">
        <v>12431</v>
      </c>
      <c r="E3049" t="s">
        <v>10</v>
      </c>
      <c r="F3049">
        <v>3186</v>
      </c>
      <c r="G3049">
        <v>2</v>
      </c>
      <c r="H3049">
        <v>1</v>
      </c>
      <c r="I3049">
        <v>2</v>
      </c>
      <c r="J3049">
        <v>411</v>
      </c>
      <c r="K3049">
        <v>1910</v>
      </c>
      <c r="L3049" t="s">
        <v>3198</v>
      </c>
      <c r="M3049" t="s">
        <v>105</v>
      </c>
      <c r="N3049" t="s">
        <v>107</v>
      </c>
      <c r="O3049" s="6" t="str">
        <f>INDEX(lkp_Region,MATCH(tbl_Sales[[#This Row],[Suburb]],lkp_Suburb,0))</f>
        <v>Southern Metropolitan</v>
      </c>
      <c r="P3049" s="6">
        <f>MONTH(tbl_Sales[[#This Row],[Date]])</f>
        <v>8</v>
      </c>
      <c r="Q3049" s="6">
        <f>YEAR(tbl_Sales[[#This Row],[Date]])</f>
        <v>2016</v>
      </c>
    </row>
    <row r="3050" spans="1:17" x14ac:dyDescent="0.25">
      <c r="A3050" s="1">
        <v>42604</v>
      </c>
      <c r="B3050">
        <v>810000</v>
      </c>
      <c r="C3050" t="s">
        <v>2</v>
      </c>
      <c r="D3050" t="s">
        <v>12427</v>
      </c>
      <c r="E3050" t="s">
        <v>10</v>
      </c>
      <c r="F3050">
        <v>3072</v>
      </c>
      <c r="G3050">
        <v>4</v>
      </c>
      <c r="H3050">
        <v>2</v>
      </c>
      <c r="I3050">
        <v>2</v>
      </c>
      <c r="J3050">
        <v>1034</v>
      </c>
      <c r="K3050">
        <v>1950</v>
      </c>
      <c r="L3050" t="s">
        <v>3199</v>
      </c>
      <c r="M3050" t="s">
        <v>97</v>
      </c>
      <c r="N3050" t="s">
        <v>150</v>
      </c>
      <c r="O3050" s="6" t="str">
        <f>INDEX(lkp_Region,MATCH(tbl_Sales[[#This Row],[Suburb]],lkp_Suburb,0))</f>
        <v>Northern Metropolitan</v>
      </c>
      <c r="P3050" s="6">
        <f>MONTH(tbl_Sales[[#This Row],[Date]])</f>
        <v>8</v>
      </c>
      <c r="Q3050" s="6">
        <f>YEAR(tbl_Sales[[#This Row],[Date]])</f>
        <v>2016</v>
      </c>
    </row>
    <row r="3051" spans="1:17" x14ac:dyDescent="0.25">
      <c r="A3051" s="1">
        <v>42604</v>
      </c>
      <c r="B3051">
        <v>830000</v>
      </c>
      <c r="C3051" t="s">
        <v>13</v>
      </c>
      <c r="D3051" t="s">
        <v>12423</v>
      </c>
      <c r="E3051" t="s">
        <v>10</v>
      </c>
      <c r="F3051">
        <v>3084</v>
      </c>
      <c r="G3051">
        <v>4</v>
      </c>
      <c r="H3051">
        <v>2</v>
      </c>
      <c r="I3051">
        <v>2</v>
      </c>
      <c r="J3051">
        <v>1180</v>
      </c>
      <c r="L3051" t="s">
        <v>3200</v>
      </c>
      <c r="M3051" t="s">
        <v>211</v>
      </c>
      <c r="N3051" t="s">
        <v>150</v>
      </c>
      <c r="O3051" s="6" t="str">
        <f>INDEX(lkp_Region,MATCH(tbl_Sales[[#This Row],[Suburb]],lkp_Suburb,0))</f>
        <v>Eastern Metropolitan</v>
      </c>
      <c r="P3051" s="6">
        <f>MONTH(tbl_Sales[[#This Row],[Date]])</f>
        <v>8</v>
      </c>
      <c r="Q3051" s="6">
        <f>YEAR(tbl_Sales[[#This Row],[Date]])</f>
        <v>2016</v>
      </c>
    </row>
    <row r="3052" spans="1:17" x14ac:dyDescent="0.25">
      <c r="A3052" s="1">
        <v>42604</v>
      </c>
      <c r="B3052">
        <v>936000</v>
      </c>
      <c r="C3052" t="s">
        <v>2</v>
      </c>
      <c r="D3052" t="s">
        <v>12430</v>
      </c>
      <c r="E3052" t="s">
        <v>10</v>
      </c>
      <c r="F3052">
        <v>3085</v>
      </c>
      <c r="G3052">
        <v>3</v>
      </c>
      <c r="H3052">
        <v>2</v>
      </c>
      <c r="I3052">
        <v>2</v>
      </c>
      <c r="J3052">
        <v>587</v>
      </c>
      <c r="K3052">
        <v>1994</v>
      </c>
      <c r="L3052" t="s">
        <v>3201</v>
      </c>
      <c r="M3052" t="s">
        <v>299</v>
      </c>
      <c r="N3052" t="s">
        <v>150</v>
      </c>
      <c r="O3052" s="6" t="str">
        <f>INDEX(lkp_Region,MATCH(tbl_Sales[[#This Row],[Suburb]],lkp_Suburb,0))</f>
        <v>Northern Metropolitan</v>
      </c>
      <c r="P3052" s="6">
        <f>MONTH(tbl_Sales[[#This Row],[Date]])</f>
        <v>8</v>
      </c>
      <c r="Q3052" s="6">
        <f>YEAR(tbl_Sales[[#This Row],[Date]])</f>
        <v>2016</v>
      </c>
    </row>
    <row r="3053" spans="1:17" x14ac:dyDescent="0.25">
      <c r="A3053" s="1">
        <v>42604</v>
      </c>
      <c r="B3053">
        <v>945000</v>
      </c>
      <c r="C3053" t="s">
        <v>2</v>
      </c>
      <c r="D3053" t="s">
        <v>12423</v>
      </c>
      <c r="E3053" t="s">
        <v>10</v>
      </c>
      <c r="F3053">
        <v>3084</v>
      </c>
      <c r="G3053">
        <v>3</v>
      </c>
      <c r="H3053">
        <v>1</v>
      </c>
      <c r="I3053">
        <v>1</v>
      </c>
      <c r="J3053">
        <v>625</v>
      </c>
      <c r="K3053">
        <v>1960</v>
      </c>
      <c r="L3053" t="s">
        <v>3202</v>
      </c>
      <c r="M3053" t="s">
        <v>235</v>
      </c>
      <c r="N3053" t="s">
        <v>150</v>
      </c>
      <c r="O3053" s="6" t="str">
        <f>INDEX(lkp_Region,MATCH(tbl_Sales[[#This Row],[Suburb]],lkp_Suburb,0))</f>
        <v>Eastern Metropolitan</v>
      </c>
      <c r="P3053" s="6">
        <f>MONTH(tbl_Sales[[#This Row],[Date]])</f>
        <v>8</v>
      </c>
      <c r="Q3053" s="6">
        <f>YEAR(tbl_Sales[[#This Row],[Date]])</f>
        <v>2016</v>
      </c>
    </row>
    <row r="3054" spans="1:17" x14ac:dyDescent="0.25">
      <c r="A3054" s="1">
        <v>42604</v>
      </c>
      <c r="B3054">
        <v>1042500</v>
      </c>
      <c r="C3054" t="s">
        <v>2</v>
      </c>
      <c r="D3054" t="s">
        <v>12423</v>
      </c>
      <c r="E3054" t="s">
        <v>10</v>
      </c>
      <c r="F3054">
        <v>3084</v>
      </c>
      <c r="G3054">
        <v>4</v>
      </c>
      <c r="H3054">
        <v>2</v>
      </c>
      <c r="I3054">
        <v>2</v>
      </c>
      <c r="J3054">
        <v>648</v>
      </c>
      <c r="L3054" t="s">
        <v>3203</v>
      </c>
      <c r="M3054" t="s">
        <v>320</v>
      </c>
      <c r="N3054" t="s">
        <v>150</v>
      </c>
      <c r="O3054" s="6" t="str">
        <f>INDEX(lkp_Region,MATCH(tbl_Sales[[#This Row],[Suburb]],lkp_Suburb,0))</f>
        <v>Eastern Metropolitan</v>
      </c>
      <c r="P3054" s="6">
        <f>MONTH(tbl_Sales[[#This Row],[Date]])</f>
        <v>8</v>
      </c>
      <c r="Q3054" s="6">
        <f>YEAR(tbl_Sales[[#This Row],[Date]])</f>
        <v>2016</v>
      </c>
    </row>
    <row r="3055" spans="1:17" x14ac:dyDescent="0.25">
      <c r="A3055" s="1">
        <v>42605</v>
      </c>
      <c r="B3055">
        <v>1122000</v>
      </c>
      <c r="C3055" t="s">
        <v>2</v>
      </c>
      <c r="D3055" t="s">
        <v>12427</v>
      </c>
      <c r="E3055" t="s">
        <v>10</v>
      </c>
      <c r="F3055">
        <v>3065</v>
      </c>
      <c r="G3055">
        <v>2</v>
      </c>
      <c r="H3055">
        <v>1</v>
      </c>
      <c r="I3055">
        <v>0</v>
      </c>
      <c r="J3055">
        <v>106</v>
      </c>
      <c r="K3055">
        <v>1890</v>
      </c>
      <c r="L3055" t="s">
        <v>3204</v>
      </c>
      <c r="M3055" t="s">
        <v>427</v>
      </c>
      <c r="N3055" t="s">
        <v>8</v>
      </c>
      <c r="O3055" s="6" t="str">
        <f>INDEX(lkp_Region,MATCH(tbl_Sales[[#This Row],[Suburb]],lkp_Suburb,0))</f>
        <v>Northern Metropolitan</v>
      </c>
      <c r="P3055" s="6">
        <f>MONTH(tbl_Sales[[#This Row],[Date]])</f>
        <v>8</v>
      </c>
      <c r="Q3055" s="6">
        <f>YEAR(tbl_Sales[[#This Row],[Date]])</f>
        <v>2016</v>
      </c>
    </row>
    <row r="3056" spans="1:17" x14ac:dyDescent="0.25">
      <c r="A3056" s="1">
        <v>42605</v>
      </c>
      <c r="B3056">
        <v>1320000</v>
      </c>
      <c r="C3056" t="s">
        <v>2</v>
      </c>
      <c r="D3056" t="s">
        <v>12427</v>
      </c>
      <c r="E3056" t="s">
        <v>5</v>
      </c>
      <c r="F3056">
        <v>3127</v>
      </c>
      <c r="G3056">
        <v>2</v>
      </c>
      <c r="H3056">
        <v>1</v>
      </c>
      <c r="I3056">
        <v>1</v>
      </c>
      <c r="J3056">
        <v>613</v>
      </c>
      <c r="K3056">
        <v>1950</v>
      </c>
      <c r="L3056" t="s">
        <v>3205</v>
      </c>
      <c r="M3056" t="s">
        <v>34</v>
      </c>
      <c r="N3056" t="s">
        <v>14</v>
      </c>
      <c r="O3056" s="6" t="str">
        <f>INDEX(lkp_Region,MATCH(tbl_Sales[[#This Row],[Suburb]],lkp_Suburb,0))</f>
        <v>Eastern Metropolitan</v>
      </c>
      <c r="P3056" s="6">
        <f>MONTH(tbl_Sales[[#This Row],[Date]])</f>
        <v>8</v>
      </c>
      <c r="Q3056" s="6">
        <f>YEAR(tbl_Sales[[#This Row],[Date]])</f>
        <v>2016</v>
      </c>
    </row>
    <row r="3057" spans="1:17" x14ac:dyDescent="0.25">
      <c r="A3057" s="1">
        <v>42605</v>
      </c>
      <c r="B3057">
        <v>382000</v>
      </c>
      <c r="C3057" t="s">
        <v>13</v>
      </c>
      <c r="D3057" t="s">
        <v>12428</v>
      </c>
      <c r="E3057" t="s">
        <v>5</v>
      </c>
      <c r="F3057">
        <v>3146</v>
      </c>
      <c r="G3057">
        <v>2</v>
      </c>
      <c r="H3057">
        <v>1</v>
      </c>
      <c r="I3057">
        <v>1</v>
      </c>
      <c r="J3057">
        <v>1069</v>
      </c>
      <c r="K3057">
        <v>1960</v>
      </c>
      <c r="L3057" t="s">
        <v>3206</v>
      </c>
      <c r="M3057" t="s">
        <v>102</v>
      </c>
      <c r="N3057" t="s">
        <v>76</v>
      </c>
      <c r="O3057" s="6" t="str">
        <f>INDEX(lkp_Region,MATCH(tbl_Sales[[#This Row],[Suburb]],lkp_Suburb,0))</f>
        <v>Southern Metropolitan</v>
      </c>
      <c r="P3057" s="6">
        <f>MONTH(tbl_Sales[[#This Row],[Date]])</f>
        <v>8</v>
      </c>
      <c r="Q3057" s="6">
        <f>YEAR(tbl_Sales[[#This Row],[Date]])</f>
        <v>2016</v>
      </c>
    </row>
    <row r="3058" spans="1:17" x14ac:dyDescent="0.25">
      <c r="A3058" s="1">
        <v>42605</v>
      </c>
      <c r="B3058">
        <v>1105000</v>
      </c>
      <c r="C3058" t="s">
        <v>2</v>
      </c>
      <c r="D3058" t="s">
        <v>12429</v>
      </c>
      <c r="E3058" t="s">
        <v>10</v>
      </c>
      <c r="F3058">
        <v>3145</v>
      </c>
      <c r="G3058">
        <v>3</v>
      </c>
      <c r="H3058">
        <v>2</v>
      </c>
      <c r="I3058">
        <v>2</v>
      </c>
      <c r="J3058">
        <v>331</v>
      </c>
      <c r="L3058" t="s">
        <v>3207</v>
      </c>
      <c r="M3058" t="s">
        <v>74</v>
      </c>
      <c r="N3058" t="s">
        <v>76</v>
      </c>
      <c r="O3058" s="6" t="str">
        <f>INDEX(lkp_Region,MATCH(tbl_Sales[[#This Row],[Suburb]],lkp_Suburb,0))</f>
        <v>Southern Metropolitan</v>
      </c>
      <c r="P3058" s="6">
        <f>MONTH(tbl_Sales[[#This Row],[Date]])</f>
        <v>8</v>
      </c>
      <c r="Q3058" s="6">
        <f>YEAR(tbl_Sales[[#This Row],[Date]])</f>
        <v>2016</v>
      </c>
    </row>
    <row r="3059" spans="1:17" x14ac:dyDescent="0.25">
      <c r="A3059" s="1">
        <v>42605</v>
      </c>
      <c r="B3059">
        <v>1740000</v>
      </c>
      <c r="C3059" t="s">
        <v>2</v>
      </c>
      <c r="D3059" t="s">
        <v>12427</v>
      </c>
      <c r="E3059" t="s">
        <v>5</v>
      </c>
      <c r="F3059">
        <v>3206</v>
      </c>
      <c r="G3059">
        <v>3</v>
      </c>
      <c r="H3059">
        <v>2</v>
      </c>
      <c r="I3059">
        <v>2</v>
      </c>
      <c r="J3059">
        <v>147</v>
      </c>
      <c r="K3059">
        <v>1890</v>
      </c>
      <c r="L3059" t="s">
        <v>3208</v>
      </c>
      <c r="M3059" t="s">
        <v>113</v>
      </c>
      <c r="N3059" t="s">
        <v>26</v>
      </c>
      <c r="O3059" s="6" t="str">
        <f>INDEX(lkp_Region,MATCH(tbl_Sales[[#This Row],[Suburb]],lkp_Suburb,0))</f>
        <v>Southern Metropolitan</v>
      </c>
      <c r="P3059" s="6">
        <f>MONTH(tbl_Sales[[#This Row],[Date]])</f>
        <v>8</v>
      </c>
      <c r="Q3059" s="6">
        <f>YEAR(tbl_Sales[[#This Row],[Date]])</f>
        <v>2016</v>
      </c>
    </row>
    <row r="3060" spans="1:17" x14ac:dyDescent="0.25">
      <c r="A3060" s="1">
        <v>42605</v>
      </c>
      <c r="B3060">
        <v>241000</v>
      </c>
      <c r="C3060" t="s">
        <v>13</v>
      </c>
      <c r="D3060" t="s">
        <v>12427</v>
      </c>
      <c r="E3060" t="s">
        <v>10</v>
      </c>
      <c r="F3060">
        <v>3058</v>
      </c>
      <c r="G3060">
        <v>1</v>
      </c>
      <c r="H3060">
        <v>1</v>
      </c>
      <c r="I3060">
        <v>1</v>
      </c>
      <c r="J3060">
        <v>0</v>
      </c>
      <c r="K3060">
        <v>1976</v>
      </c>
      <c r="L3060" t="s">
        <v>3209</v>
      </c>
      <c r="M3060" t="s">
        <v>41</v>
      </c>
      <c r="N3060" t="s">
        <v>18</v>
      </c>
      <c r="O3060" s="6" t="str">
        <f>INDEX(lkp_Region,MATCH(tbl_Sales[[#This Row],[Suburb]],lkp_Suburb,0))</f>
        <v>Northern Metropolitan</v>
      </c>
      <c r="P3060" s="6">
        <f>MONTH(tbl_Sales[[#This Row],[Date]])</f>
        <v>8</v>
      </c>
      <c r="Q3060" s="6">
        <f>YEAR(tbl_Sales[[#This Row],[Date]])</f>
        <v>2016</v>
      </c>
    </row>
    <row r="3061" spans="1:17" x14ac:dyDescent="0.25">
      <c r="A3061" s="1">
        <v>42605</v>
      </c>
      <c r="B3061">
        <v>754000</v>
      </c>
      <c r="C3061" t="s">
        <v>51</v>
      </c>
      <c r="D3061" t="s">
        <v>12427</v>
      </c>
      <c r="E3061" t="s">
        <v>10</v>
      </c>
      <c r="F3061">
        <v>3056</v>
      </c>
      <c r="G3061">
        <v>2</v>
      </c>
      <c r="H3061">
        <v>2</v>
      </c>
      <c r="I3061">
        <v>1</v>
      </c>
      <c r="J3061">
        <v>177</v>
      </c>
      <c r="K3061">
        <v>2000</v>
      </c>
      <c r="L3061" t="s">
        <v>3210</v>
      </c>
      <c r="M3061" t="s">
        <v>117</v>
      </c>
      <c r="N3061" t="s">
        <v>18</v>
      </c>
      <c r="O3061" s="6" t="str">
        <f>INDEX(lkp_Region,MATCH(tbl_Sales[[#This Row],[Suburb]],lkp_Suburb,0))</f>
        <v>Northern Metropolitan</v>
      </c>
      <c r="P3061" s="6">
        <f>MONTH(tbl_Sales[[#This Row],[Date]])</f>
        <v>8</v>
      </c>
      <c r="Q3061" s="6">
        <f>YEAR(tbl_Sales[[#This Row],[Date]])</f>
        <v>2016</v>
      </c>
    </row>
    <row r="3062" spans="1:17" x14ac:dyDescent="0.25">
      <c r="A3062" s="1">
        <v>42605</v>
      </c>
      <c r="B3062">
        <v>780000</v>
      </c>
      <c r="C3062" t="s">
        <v>2</v>
      </c>
      <c r="D3062" t="s">
        <v>12424</v>
      </c>
      <c r="E3062" t="s">
        <v>5</v>
      </c>
      <c r="F3062">
        <v>3042</v>
      </c>
      <c r="G3062">
        <v>3</v>
      </c>
      <c r="H3062">
        <v>2</v>
      </c>
      <c r="I3062">
        <v>2</v>
      </c>
      <c r="J3062">
        <v>274</v>
      </c>
      <c r="L3062" t="s">
        <v>3211</v>
      </c>
      <c r="M3062" t="s">
        <v>86</v>
      </c>
      <c r="N3062" t="s">
        <v>49</v>
      </c>
      <c r="O3062" s="6" t="str">
        <f>INDEX(lkp_Region,MATCH(tbl_Sales[[#This Row],[Suburb]],lkp_Suburb,0))</f>
        <v>Western Metropolitan</v>
      </c>
      <c r="P3062" s="6">
        <f>MONTH(tbl_Sales[[#This Row],[Date]])</f>
        <v>8</v>
      </c>
      <c r="Q3062" s="6">
        <f>YEAR(tbl_Sales[[#This Row],[Date]])</f>
        <v>2016</v>
      </c>
    </row>
    <row r="3063" spans="1:17" x14ac:dyDescent="0.25">
      <c r="A3063" s="1">
        <v>42605</v>
      </c>
      <c r="B3063">
        <v>920000</v>
      </c>
      <c r="C3063" t="s">
        <v>2</v>
      </c>
      <c r="D3063" t="s">
        <v>12425</v>
      </c>
      <c r="E3063" t="s">
        <v>10</v>
      </c>
      <c r="F3063">
        <v>3033</v>
      </c>
      <c r="G3063">
        <v>4</v>
      </c>
      <c r="H3063">
        <v>2</v>
      </c>
      <c r="I3063">
        <v>2</v>
      </c>
      <c r="J3063">
        <v>603</v>
      </c>
      <c r="K3063">
        <v>1975</v>
      </c>
      <c r="L3063" t="s">
        <v>3212</v>
      </c>
      <c r="M3063" t="s">
        <v>119</v>
      </c>
      <c r="N3063" t="s">
        <v>49</v>
      </c>
      <c r="O3063" s="6" t="str">
        <f>INDEX(lkp_Region,MATCH(tbl_Sales[[#This Row],[Suburb]],lkp_Suburb,0))</f>
        <v>Western Metropolitan</v>
      </c>
      <c r="P3063" s="6">
        <f>MONTH(tbl_Sales[[#This Row],[Date]])</f>
        <v>8</v>
      </c>
      <c r="Q3063" s="6">
        <f>YEAR(tbl_Sales[[#This Row],[Date]])</f>
        <v>2016</v>
      </c>
    </row>
    <row r="3064" spans="1:17" x14ac:dyDescent="0.25">
      <c r="A3064" s="1">
        <v>42605</v>
      </c>
      <c r="B3064">
        <v>1080000</v>
      </c>
      <c r="C3064" t="s">
        <v>2</v>
      </c>
      <c r="D3064" t="s">
        <v>12427</v>
      </c>
      <c r="E3064" t="s">
        <v>10</v>
      </c>
      <c r="F3064">
        <v>3042</v>
      </c>
      <c r="G3064">
        <v>4</v>
      </c>
      <c r="H3064">
        <v>3</v>
      </c>
      <c r="I3064">
        <v>2</v>
      </c>
      <c r="J3064">
        <v>539</v>
      </c>
      <c r="K3064">
        <v>1976</v>
      </c>
      <c r="L3064" t="s">
        <v>3213</v>
      </c>
      <c r="M3064" t="s">
        <v>86</v>
      </c>
      <c r="N3064" t="s">
        <v>49</v>
      </c>
      <c r="O3064" s="6" t="str">
        <f>INDEX(lkp_Region,MATCH(tbl_Sales[[#This Row],[Suburb]],lkp_Suburb,0))</f>
        <v>Western Metropolitan</v>
      </c>
      <c r="P3064" s="6">
        <f>MONTH(tbl_Sales[[#This Row],[Date]])</f>
        <v>8</v>
      </c>
      <c r="Q3064" s="6">
        <f>YEAR(tbl_Sales[[#This Row],[Date]])</f>
        <v>2016</v>
      </c>
    </row>
    <row r="3065" spans="1:17" x14ac:dyDescent="0.25">
      <c r="A3065" s="1">
        <v>42605</v>
      </c>
      <c r="B3065">
        <v>1002000</v>
      </c>
      <c r="C3065" t="s">
        <v>2</v>
      </c>
      <c r="D3065" t="s">
        <v>12427</v>
      </c>
      <c r="E3065" t="s">
        <v>10</v>
      </c>
      <c r="F3065">
        <v>3148</v>
      </c>
      <c r="G3065">
        <v>2</v>
      </c>
      <c r="H3065">
        <v>1</v>
      </c>
      <c r="I3065">
        <v>1</v>
      </c>
      <c r="J3065">
        <v>585</v>
      </c>
      <c r="K3065">
        <v>1950</v>
      </c>
      <c r="L3065" t="s">
        <v>3214</v>
      </c>
      <c r="M3065" t="s">
        <v>29</v>
      </c>
      <c r="N3065" t="s">
        <v>31</v>
      </c>
      <c r="O3065" s="6" t="str">
        <f>INDEX(lkp_Region,MATCH(tbl_Sales[[#This Row],[Suburb]],lkp_Suburb,0))</f>
        <v>Southern Metropolitan</v>
      </c>
      <c r="P3065" s="6">
        <f>MONTH(tbl_Sales[[#This Row],[Date]])</f>
        <v>8</v>
      </c>
      <c r="Q3065" s="6">
        <f>YEAR(tbl_Sales[[#This Row],[Date]])</f>
        <v>2016</v>
      </c>
    </row>
    <row r="3066" spans="1:17" x14ac:dyDescent="0.25">
      <c r="A3066" s="1">
        <v>42605</v>
      </c>
      <c r="B3066">
        <v>1167500</v>
      </c>
      <c r="C3066" t="s">
        <v>2</v>
      </c>
      <c r="D3066" t="s">
        <v>12429</v>
      </c>
      <c r="E3066" t="s">
        <v>10</v>
      </c>
      <c r="F3066">
        <v>3166</v>
      </c>
      <c r="G3066">
        <v>4</v>
      </c>
      <c r="H3066">
        <v>2</v>
      </c>
      <c r="I3066">
        <v>1</v>
      </c>
      <c r="J3066">
        <v>678</v>
      </c>
      <c r="K3066">
        <v>1950</v>
      </c>
      <c r="L3066" t="s">
        <v>3215</v>
      </c>
      <c r="M3066" t="s">
        <v>262</v>
      </c>
      <c r="N3066" t="s">
        <v>31</v>
      </c>
      <c r="O3066" s="6" t="str">
        <f>INDEX(lkp_Region,MATCH(tbl_Sales[[#This Row],[Suburb]],lkp_Suburb,0))</f>
        <v>Southern Metropolitan</v>
      </c>
      <c r="P3066" s="6">
        <f>MONTH(tbl_Sales[[#This Row],[Date]])</f>
        <v>8</v>
      </c>
      <c r="Q3066" s="6">
        <f>YEAR(tbl_Sales[[#This Row],[Date]])</f>
        <v>2016</v>
      </c>
    </row>
    <row r="3067" spans="1:17" x14ac:dyDescent="0.25">
      <c r="A3067" s="1">
        <v>42605</v>
      </c>
      <c r="B3067">
        <v>757500</v>
      </c>
      <c r="C3067" t="s">
        <v>2</v>
      </c>
      <c r="D3067" t="s">
        <v>12428</v>
      </c>
      <c r="E3067" t="s">
        <v>10</v>
      </c>
      <c r="F3067">
        <v>3011</v>
      </c>
      <c r="G3067">
        <v>2</v>
      </c>
      <c r="H3067">
        <v>1</v>
      </c>
      <c r="I3067">
        <v>0</v>
      </c>
      <c r="J3067">
        <v>258</v>
      </c>
      <c r="K3067">
        <v>1900</v>
      </c>
      <c r="L3067" t="s">
        <v>3216</v>
      </c>
      <c r="M3067" t="s">
        <v>22</v>
      </c>
      <c r="N3067" t="s">
        <v>21</v>
      </c>
      <c r="O3067" s="6" t="str">
        <f>INDEX(lkp_Region,MATCH(tbl_Sales[[#This Row],[Suburb]],lkp_Suburb,0))</f>
        <v>Western Metropolitan</v>
      </c>
      <c r="P3067" s="6">
        <f>MONTH(tbl_Sales[[#This Row],[Date]])</f>
        <v>8</v>
      </c>
      <c r="Q3067" s="6">
        <f>YEAR(tbl_Sales[[#This Row],[Date]])</f>
        <v>2016</v>
      </c>
    </row>
    <row r="3068" spans="1:17" x14ac:dyDescent="0.25">
      <c r="A3068" s="1">
        <v>42605</v>
      </c>
      <c r="B3068">
        <v>1000000</v>
      </c>
      <c r="C3068" t="s">
        <v>2</v>
      </c>
      <c r="D3068" t="s">
        <v>12431</v>
      </c>
      <c r="E3068" t="s">
        <v>10</v>
      </c>
      <c r="F3068">
        <v>3013</v>
      </c>
      <c r="G3068">
        <v>3</v>
      </c>
      <c r="H3068">
        <v>2</v>
      </c>
      <c r="I3068">
        <v>1</v>
      </c>
      <c r="J3068">
        <v>448</v>
      </c>
      <c r="K3068">
        <v>1940</v>
      </c>
      <c r="L3068" t="s">
        <v>3217</v>
      </c>
      <c r="M3068" t="s">
        <v>65</v>
      </c>
      <c r="N3068" t="s">
        <v>21</v>
      </c>
      <c r="O3068" s="6" t="str">
        <f>INDEX(lkp_Region,MATCH(tbl_Sales[[#This Row],[Suburb]],lkp_Suburb,0))</f>
        <v>Western Metropolitan</v>
      </c>
      <c r="P3068" s="6">
        <f>MONTH(tbl_Sales[[#This Row],[Date]])</f>
        <v>8</v>
      </c>
      <c r="Q3068" s="6">
        <f>YEAR(tbl_Sales[[#This Row],[Date]])</f>
        <v>2016</v>
      </c>
    </row>
    <row r="3069" spans="1:17" x14ac:dyDescent="0.25">
      <c r="A3069" s="1">
        <v>42605</v>
      </c>
      <c r="B3069">
        <v>1450000</v>
      </c>
      <c r="C3069" t="s">
        <v>2</v>
      </c>
      <c r="D3069" t="s">
        <v>12429</v>
      </c>
      <c r="E3069" t="s">
        <v>5</v>
      </c>
      <c r="F3069">
        <v>3011</v>
      </c>
      <c r="G3069">
        <v>4</v>
      </c>
      <c r="H3069">
        <v>1</v>
      </c>
      <c r="I3069">
        <v>1</v>
      </c>
      <c r="J3069">
        <v>799</v>
      </c>
      <c r="K3069">
        <v>1910</v>
      </c>
      <c r="L3069" t="s">
        <v>3218</v>
      </c>
      <c r="M3069" t="s">
        <v>22</v>
      </c>
      <c r="N3069" t="s">
        <v>21</v>
      </c>
      <c r="O3069" s="6" t="str">
        <f>INDEX(lkp_Region,MATCH(tbl_Sales[[#This Row],[Suburb]],lkp_Suburb,0))</f>
        <v>Western Metropolitan</v>
      </c>
      <c r="P3069" s="6">
        <f>MONTH(tbl_Sales[[#This Row],[Date]])</f>
        <v>8</v>
      </c>
      <c r="Q3069" s="6">
        <f>YEAR(tbl_Sales[[#This Row],[Date]])</f>
        <v>2016</v>
      </c>
    </row>
    <row r="3070" spans="1:17" x14ac:dyDescent="0.25">
      <c r="A3070" s="1">
        <v>42605</v>
      </c>
      <c r="B3070">
        <v>975000</v>
      </c>
      <c r="C3070" t="s">
        <v>2</v>
      </c>
      <c r="D3070" t="s">
        <v>12429</v>
      </c>
      <c r="E3070" t="s">
        <v>10</v>
      </c>
      <c r="F3070">
        <v>3189</v>
      </c>
      <c r="G3070">
        <v>3</v>
      </c>
      <c r="H3070">
        <v>1</v>
      </c>
      <c r="I3070">
        <v>2</v>
      </c>
      <c r="J3070">
        <v>576</v>
      </c>
      <c r="K3070">
        <v>1940</v>
      </c>
      <c r="L3070" t="s">
        <v>3219</v>
      </c>
      <c r="M3070" t="s">
        <v>70</v>
      </c>
      <c r="N3070" t="s">
        <v>45</v>
      </c>
      <c r="O3070" s="6" t="str">
        <f>INDEX(lkp_Region,MATCH(tbl_Sales[[#This Row],[Suburb]],lkp_Suburb,0))</f>
        <v>Southern Metropolitan</v>
      </c>
      <c r="P3070" s="6">
        <f>MONTH(tbl_Sales[[#This Row],[Date]])</f>
        <v>8</v>
      </c>
      <c r="Q3070" s="6">
        <f>YEAR(tbl_Sales[[#This Row],[Date]])</f>
        <v>2016</v>
      </c>
    </row>
    <row r="3071" spans="1:17" x14ac:dyDescent="0.25">
      <c r="A3071" s="1">
        <v>42605</v>
      </c>
      <c r="B3071">
        <v>1450000</v>
      </c>
      <c r="C3071" t="s">
        <v>2</v>
      </c>
      <c r="D3071" t="s">
        <v>12427</v>
      </c>
      <c r="E3071" t="s">
        <v>5</v>
      </c>
      <c r="F3071">
        <v>3185</v>
      </c>
      <c r="G3071">
        <v>4</v>
      </c>
      <c r="H3071">
        <v>2</v>
      </c>
      <c r="I3071">
        <v>2</v>
      </c>
      <c r="J3071">
        <v>376</v>
      </c>
      <c r="K3071">
        <v>1917</v>
      </c>
      <c r="L3071" t="s">
        <v>3220</v>
      </c>
      <c r="M3071" t="s">
        <v>136</v>
      </c>
      <c r="N3071" t="s">
        <v>57</v>
      </c>
      <c r="O3071" s="6" t="str">
        <f>INDEX(lkp_Region,MATCH(tbl_Sales[[#This Row],[Suburb]],lkp_Suburb,0))</f>
        <v>Southern Metropolitan</v>
      </c>
      <c r="P3071" s="6">
        <f>MONTH(tbl_Sales[[#This Row],[Date]])</f>
        <v>8</v>
      </c>
      <c r="Q3071" s="6">
        <f>YEAR(tbl_Sales[[#This Row],[Date]])</f>
        <v>2016</v>
      </c>
    </row>
    <row r="3072" spans="1:17" x14ac:dyDescent="0.25">
      <c r="A3072" s="1">
        <v>42605</v>
      </c>
      <c r="B3072">
        <v>702000</v>
      </c>
      <c r="C3072" t="s">
        <v>2</v>
      </c>
      <c r="D3072" t="s">
        <v>12432</v>
      </c>
      <c r="E3072" t="s">
        <v>10</v>
      </c>
      <c r="F3072">
        <v>3020</v>
      </c>
      <c r="G3072">
        <v>3</v>
      </c>
      <c r="H3072">
        <v>1</v>
      </c>
      <c r="I3072">
        <v>1</v>
      </c>
      <c r="J3072">
        <v>542</v>
      </c>
      <c r="K3072">
        <v>1950</v>
      </c>
      <c r="L3072" t="s">
        <v>3221</v>
      </c>
      <c r="M3072" t="s">
        <v>443</v>
      </c>
      <c r="N3072" t="s">
        <v>3</v>
      </c>
      <c r="O3072" s="6" t="str">
        <f>INDEX(lkp_Region,MATCH(tbl_Sales[[#This Row],[Suburb]],lkp_Suburb,0))</f>
        <v>Western Metropolitan</v>
      </c>
      <c r="P3072" s="6">
        <f>MONTH(tbl_Sales[[#This Row],[Date]])</f>
        <v>8</v>
      </c>
      <c r="Q3072" s="6">
        <f>YEAR(tbl_Sales[[#This Row],[Date]])</f>
        <v>2016</v>
      </c>
    </row>
    <row r="3073" spans="1:17" x14ac:dyDescent="0.25">
      <c r="A3073" s="1">
        <v>42605</v>
      </c>
      <c r="B3073">
        <v>805000</v>
      </c>
      <c r="C3073" t="s">
        <v>13</v>
      </c>
      <c r="D3073" t="s">
        <v>12423</v>
      </c>
      <c r="E3073" t="s">
        <v>10</v>
      </c>
      <c r="F3073">
        <v>3103</v>
      </c>
      <c r="G3073">
        <v>2</v>
      </c>
      <c r="H3073">
        <v>1</v>
      </c>
      <c r="I3073">
        <v>1</v>
      </c>
      <c r="J3073">
        <v>209</v>
      </c>
      <c r="K3073">
        <v>1975</v>
      </c>
      <c r="L3073" t="s">
        <v>3222</v>
      </c>
      <c r="M3073" t="s">
        <v>274</v>
      </c>
      <c r="N3073" t="s">
        <v>101</v>
      </c>
      <c r="O3073" s="6" t="str">
        <f>INDEX(lkp_Region,MATCH(tbl_Sales[[#This Row],[Suburb]],lkp_Suburb,0))</f>
        <v>Southern Metropolitan</v>
      </c>
      <c r="P3073" s="6">
        <f>MONTH(tbl_Sales[[#This Row],[Date]])</f>
        <v>8</v>
      </c>
      <c r="Q3073" s="6">
        <f>YEAR(tbl_Sales[[#This Row],[Date]])</f>
        <v>2016</v>
      </c>
    </row>
    <row r="3074" spans="1:17" x14ac:dyDescent="0.25">
      <c r="A3074" s="1">
        <v>42605</v>
      </c>
      <c r="B3074">
        <v>2325000</v>
      </c>
      <c r="C3074" t="s">
        <v>2</v>
      </c>
      <c r="D3074" t="s">
        <v>12429</v>
      </c>
      <c r="E3074" t="s">
        <v>10</v>
      </c>
      <c r="F3074">
        <v>3122</v>
      </c>
      <c r="G3074">
        <v>3</v>
      </c>
      <c r="H3074">
        <v>2</v>
      </c>
      <c r="I3074">
        <v>1</v>
      </c>
      <c r="J3074">
        <v>373</v>
      </c>
      <c r="L3074" t="s">
        <v>3223</v>
      </c>
      <c r="M3074" t="s">
        <v>461</v>
      </c>
      <c r="N3074" t="s">
        <v>101</v>
      </c>
      <c r="O3074" s="6" t="str">
        <f>INDEX(lkp_Region,MATCH(tbl_Sales[[#This Row],[Suburb]],lkp_Suburb,0))</f>
        <v>Southern Metropolitan</v>
      </c>
      <c r="P3074" s="6">
        <f>MONTH(tbl_Sales[[#This Row],[Date]])</f>
        <v>8</v>
      </c>
      <c r="Q3074" s="6">
        <f>YEAR(tbl_Sales[[#This Row],[Date]])</f>
        <v>2016</v>
      </c>
    </row>
    <row r="3075" spans="1:17" x14ac:dyDescent="0.25">
      <c r="A3075" s="1">
        <v>42606</v>
      </c>
      <c r="B3075">
        <v>912000</v>
      </c>
      <c r="C3075" t="s">
        <v>2</v>
      </c>
      <c r="D3075" t="s">
        <v>12424</v>
      </c>
      <c r="E3075" t="s">
        <v>10</v>
      </c>
      <c r="F3075">
        <v>3121</v>
      </c>
      <c r="G3075">
        <v>2</v>
      </c>
      <c r="H3075">
        <v>1</v>
      </c>
      <c r="I3075">
        <v>2</v>
      </c>
      <c r="J3075">
        <v>204</v>
      </c>
      <c r="L3075" t="s">
        <v>3224</v>
      </c>
      <c r="M3075" t="s">
        <v>6</v>
      </c>
      <c r="N3075" t="s">
        <v>8</v>
      </c>
      <c r="O3075" s="6" t="str">
        <f>INDEX(lkp_Region,MATCH(tbl_Sales[[#This Row],[Suburb]],lkp_Suburb,0))</f>
        <v>Northern Metropolitan</v>
      </c>
      <c r="P3075" s="6">
        <f>MONTH(tbl_Sales[[#This Row],[Date]])</f>
        <v>8</v>
      </c>
      <c r="Q3075" s="6">
        <f>YEAR(tbl_Sales[[#This Row],[Date]])</f>
        <v>2016</v>
      </c>
    </row>
    <row r="3076" spans="1:17" x14ac:dyDescent="0.25">
      <c r="A3076" s="1">
        <v>42606</v>
      </c>
      <c r="B3076">
        <v>1125000</v>
      </c>
      <c r="C3076" t="s">
        <v>2</v>
      </c>
      <c r="D3076" t="s">
        <v>12433</v>
      </c>
      <c r="E3076" t="s">
        <v>10</v>
      </c>
      <c r="F3076">
        <v>3143</v>
      </c>
      <c r="G3076">
        <v>2</v>
      </c>
      <c r="H3076">
        <v>1</v>
      </c>
      <c r="I3076">
        <v>2</v>
      </c>
      <c r="J3076">
        <v>169</v>
      </c>
      <c r="L3076" t="s">
        <v>3225</v>
      </c>
      <c r="M3076" t="s">
        <v>283</v>
      </c>
      <c r="N3076" t="s">
        <v>76</v>
      </c>
      <c r="O3076" s="6" t="str">
        <f>INDEX(lkp_Region,MATCH(tbl_Sales[[#This Row],[Suburb]],lkp_Suburb,0))</f>
        <v>Southern Metropolitan</v>
      </c>
      <c r="P3076" s="6">
        <f>MONTH(tbl_Sales[[#This Row],[Date]])</f>
        <v>8</v>
      </c>
      <c r="Q3076" s="6">
        <f>YEAR(tbl_Sales[[#This Row],[Date]])</f>
        <v>2016</v>
      </c>
    </row>
    <row r="3077" spans="1:17" x14ac:dyDescent="0.25">
      <c r="A3077" s="1">
        <v>42606</v>
      </c>
      <c r="B3077">
        <v>1275000</v>
      </c>
      <c r="C3077" t="s">
        <v>2</v>
      </c>
      <c r="D3077" t="s">
        <v>12428</v>
      </c>
      <c r="E3077" t="s">
        <v>10</v>
      </c>
      <c r="F3077">
        <v>3206</v>
      </c>
      <c r="G3077">
        <v>2</v>
      </c>
      <c r="H3077">
        <v>1</v>
      </c>
      <c r="I3077">
        <v>0</v>
      </c>
      <c r="J3077">
        <v>120</v>
      </c>
      <c r="K3077">
        <v>1900</v>
      </c>
      <c r="L3077" t="s">
        <v>3226</v>
      </c>
      <c r="M3077" t="s">
        <v>113</v>
      </c>
      <c r="N3077" t="s">
        <v>26</v>
      </c>
      <c r="O3077" s="6" t="str">
        <f>INDEX(lkp_Region,MATCH(tbl_Sales[[#This Row],[Suburb]],lkp_Suburb,0))</f>
        <v>Southern Metropolitan</v>
      </c>
      <c r="P3077" s="6">
        <f>MONTH(tbl_Sales[[#This Row],[Date]])</f>
        <v>8</v>
      </c>
      <c r="Q3077" s="6">
        <f>YEAR(tbl_Sales[[#This Row],[Date]])</f>
        <v>2016</v>
      </c>
    </row>
    <row r="3078" spans="1:17" x14ac:dyDescent="0.25">
      <c r="A3078" s="1">
        <v>42606</v>
      </c>
      <c r="B3078">
        <v>1800000</v>
      </c>
      <c r="C3078" t="s">
        <v>2</v>
      </c>
      <c r="D3078" t="s">
        <v>12427</v>
      </c>
      <c r="E3078" t="s">
        <v>10</v>
      </c>
      <c r="F3078">
        <v>3206</v>
      </c>
      <c r="G3078">
        <v>3</v>
      </c>
      <c r="H3078">
        <v>2</v>
      </c>
      <c r="I3078">
        <v>1</v>
      </c>
      <c r="J3078">
        <v>90</v>
      </c>
      <c r="K3078">
        <v>1900</v>
      </c>
      <c r="L3078" t="s">
        <v>3227</v>
      </c>
      <c r="M3078" t="s">
        <v>113</v>
      </c>
      <c r="N3078" t="s">
        <v>26</v>
      </c>
      <c r="O3078" s="6" t="str">
        <f>INDEX(lkp_Region,MATCH(tbl_Sales[[#This Row],[Suburb]],lkp_Suburb,0))</f>
        <v>Southern Metropolitan</v>
      </c>
      <c r="P3078" s="6">
        <f>MONTH(tbl_Sales[[#This Row],[Date]])</f>
        <v>8</v>
      </c>
      <c r="Q3078" s="6">
        <f>YEAR(tbl_Sales[[#This Row],[Date]])</f>
        <v>2016</v>
      </c>
    </row>
    <row r="3079" spans="1:17" x14ac:dyDescent="0.25">
      <c r="A3079" s="1">
        <v>42606</v>
      </c>
      <c r="B3079">
        <v>2120000</v>
      </c>
      <c r="C3079" t="s">
        <v>2</v>
      </c>
      <c r="D3079" t="s">
        <v>12430</v>
      </c>
      <c r="E3079" t="s">
        <v>10</v>
      </c>
      <c r="F3079">
        <v>3206</v>
      </c>
      <c r="G3079">
        <v>2</v>
      </c>
      <c r="H3079">
        <v>1</v>
      </c>
      <c r="I3079">
        <v>1</v>
      </c>
      <c r="J3079">
        <v>199</v>
      </c>
      <c r="K3079">
        <v>1900</v>
      </c>
      <c r="L3079" t="s">
        <v>3228</v>
      </c>
      <c r="M3079" t="s">
        <v>113</v>
      </c>
      <c r="N3079" t="s">
        <v>26</v>
      </c>
      <c r="O3079" s="6" t="str">
        <f>INDEX(lkp_Region,MATCH(tbl_Sales[[#This Row],[Suburb]],lkp_Suburb,0))</f>
        <v>Southern Metropolitan</v>
      </c>
      <c r="P3079" s="6">
        <f>MONTH(tbl_Sales[[#This Row],[Date]])</f>
        <v>8</v>
      </c>
      <c r="Q3079" s="6">
        <f>YEAR(tbl_Sales[[#This Row],[Date]])</f>
        <v>2016</v>
      </c>
    </row>
    <row r="3080" spans="1:17" x14ac:dyDescent="0.25">
      <c r="A3080" s="1">
        <v>42606</v>
      </c>
      <c r="B3080">
        <v>510000</v>
      </c>
      <c r="C3080" t="s">
        <v>13</v>
      </c>
      <c r="D3080" t="s">
        <v>12427</v>
      </c>
      <c r="E3080" t="s">
        <v>10</v>
      </c>
      <c r="F3080">
        <v>3042</v>
      </c>
      <c r="G3080">
        <v>2</v>
      </c>
      <c r="H3080">
        <v>1</v>
      </c>
      <c r="I3080">
        <v>1</v>
      </c>
      <c r="J3080">
        <v>141</v>
      </c>
      <c r="L3080" t="s">
        <v>3229</v>
      </c>
      <c r="M3080" t="s">
        <v>330</v>
      </c>
      <c r="N3080" t="s">
        <v>49</v>
      </c>
      <c r="O3080" s="6" t="str">
        <f>INDEX(lkp_Region,MATCH(tbl_Sales[[#This Row],[Suburb]],lkp_Suburb,0))</f>
        <v>Western Metropolitan</v>
      </c>
      <c r="P3080" s="6">
        <f>MONTH(tbl_Sales[[#This Row],[Date]])</f>
        <v>8</v>
      </c>
      <c r="Q3080" s="6">
        <f>YEAR(tbl_Sales[[#This Row],[Date]])</f>
        <v>2016</v>
      </c>
    </row>
    <row r="3081" spans="1:17" x14ac:dyDescent="0.25">
      <c r="A3081" s="1">
        <v>42606</v>
      </c>
      <c r="B3081">
        <v>975000</v>
      </c>
      <c r="C3081" t="s">
        <v>2</v>
      </c>
      <c r="D3081" t="s">
        <v>12423</v>
      </c>
      <c r="E3081" t="s">
        <v>10</v>
      </c>
      <c r="F3081">
        <v>3042</v>
      </c>
      <c r="G3081">
        <v>3</v>
      </c>
      <c r="H3081">
        <v>1</v>
      </c>
      <c r="I3081">
        <v>1</v>
      </c>
      <c r="J3081">
        <v>822</v>
      </c>
      <c r="L3081" t="s">
        <v>3230</v>
      </c>
      <c r="M3081" t="s">
        <v>86</v>
      </c>
      <c r="N3081" t="s">
        <v>49</v>
      </c>
      <c r="O3081" s="6" t="str">
        <f>INDEX(lkp_Region,MATCH(tbl_Sales[[#This Row],[Suburb]],lkp_Suburb,0))</f>
        <v>Western Metropolitan</v>
      </c>
      <c r="P3081" s="6">
        <f>MONTH(tbl_Sales[[#This Row],[Date]])</f>
        <v>8</v>
      </c>
      <c r="Q3081" s="6">
        <f>YEAR(tbl_Sales[[#This Row],[Date]])</f>
        <v>2016</v>
      </c>
    </row>
    <row r="3082" spans="1:17" x14ac:dyDescent="0.25">
      <c r="A3082" s="1">
        <v>42606</v>
      </c>
      <c r="B3082">
        <v>1266000</v>
      </c>
      <c r="C3082" t="s">
        <v>2</v>
      </c>
      <c r="D3082" t="s">
        <v>12428</v>
      </c>
      <c r="E3082" t="s">
        <v>10</v>
      </c>
      <c r="F3082">
        <v>3040</v>
      </c>
      <c r="G3082">
        <v>3</v>
      </c>
      <c r="H3082">
        <v>1</v>
      </c>
      <c r="I3082">
        <v>2</v>
      </c>
      <c r="J3082">
        <v>635</v>
      </c>
      <c r="L3082" t="s">
        <v>3231</v>
      </c>
      <c r="M3082" t="s">
        <v>47</v>
      </c>
      <c r="N3082" t="s">
        <v>49</v>
      </c>
      <c r="O3082" s="6" t="str">
        <f>INDEX(lkp_Region,MATCH(tbl_Sales[[#This Row],[Suburb]],lkp_Suburb,0))</f>
        <v>Western Metropolitan</v>
      </c>
      <c r="P3082" s="6">
        <f>MONTH(tbl_Sales[[#This Row],[Date]])</f>
        <v>8</v>
      </c>
      <c r="Q3082" s="6">
        <f>YEAR(tbl_Sales[[#This Row],[Date]])</f>
        <v>2016</v>
      </c>
    </row>
    <row r="3083" spans="1:17" x14ac:dyDescent="0.25">
      <c r="A3083" s="1">
        <v>42606</v>
      </c>
      <c r="B3083">
        <v>500000</v>
      </c>
      <c r="C3083" t="s">
        <v>51</v>
      </c>
      <c r="D3083" t="s">
        <v>12429</v>
      </c>
      <c r="E3083" t="s">
        <v>5</v>
      </c>
      <c r="F3083">
        <v>3016</v>
      </c>
      <c r="G3083">
        <v>2</v>
      </c>
      <c r="H3083">
        <v>1</v>
      </c>
      <c r="I3083">
        <v>1</v>
      </c>
      <c r="J3083">
        <v>53</v>
      </c>
      <c r="L3083" t="s">
        <v>3232</v>
      </c>
      <c r="M3083" t="s">
        <v>1587</v>
      </c>
      <c r="N3083" t="s">
        <v>69</v>
      </c>
      <c r="O3083" s="6" t="str">
        <f>INDEX(lkp_Region,MATCH(tbl_Sales[[#This Row],[Suburb]],lkp_Suburb,0))</f>
        <v>Western Metropolitan</v>
      </c>
      <c r="P3083" s="6">
        <f>MONTH(tbl_Sales[[#This Row],[Date]])</f>
        <v>8</v>
      </c>
      <c r="Q3083" s="6">
        <f>YEAR(tbl_Sales[[#This Row],[Date]])</f>
        <v>2016</v>
      </c>
    </row>
    <row r="3084" spans="1:17" x14ac:dyDescent="0.25">
      <c r="A3084" s="1">
        <v>42606</v>
      </c>
      <c r="B3084">
        <v>580000</v>
      </c>
      <c r="C3084" t="s">
        <v>13</v>
      </c>
      <c r="D3084" t="s">
        <v>12427</v>
      </c>
      <c r="E3084" t="s">
        <v>5</v>
      </c>
      <c r="F3084">
        <v>3018</v>
      </c>
      <c r="G3084">
        <v>2</v>
      </c>
      <c r="H3084">
        <v>2</v>
      </c>
      <c r="I3084">
        <v>1</v>
      </c>
      <c r="J3084">
        <v>175</v>
      </c>
      <c r="K3084">
        <v>2013</v>
      </c>
      <c r="L3084" t="s">
        <v>3233</v>
      </c>
      <c r="M3084" t="s">
        <v>67</v>
      </c>
      <c r="N3084" t="s">
        <v>69</v>
      </c>
      <c r="O3084" s="6" t="str">
        <f>INDEX(lkp_Region,MATCH(tbl_Sales[[#This Row],[Suburb]],lkp_Suburb,0))</f>
        <v>Western Metropolitan</v>
      </c>
      <c r="P3084" s="6">
        <f>MONTH(tbl_Sales[[#This Row],[Date]])</f>
        <v>8</v>
      </c>
      <c r="Q3084" s="6">
        <f>YEAR(tbl_Sales[[#This Row],[Date]])</f>
        <v>2016</v>
      </c>
    </row>
    <row r="3085" spans="1:17" x14ac:dyDescent="0.25">
      <c r="A3085" s="1">
        <v>42606</v>
      </c>
      <c r="B3085">
        <v>785000</v>
      </c>
      <c r="C3085" t="s">
        <v>51</v>
      </c>
      <c r="D3085" t="s">
        <v>12429</v>
      </c>
      <c r="E3085" t="s">
        <v>10</v>
      </c>
      <c r="F3085">
        <v>3163</v>
      </c>
      <c r="G3085">
        <v>3</v>
      </c>
      <c r="H3085">
        <v>2</v>
      </c>
      <c r="I3085">
        <v>2</v>
      </c>
      <c r="J3085">
        <v>0</v>
      </c>
      <c r="K3085">
        <v>2009</v>
      </c>
      <c r="L3085" t="s">
        <v>3234</v>
      </c>
      <c r="M3085" t="s">
        <v>225</v>
      </c>
      <c r="N3085" t="s">
        <v>57</v>
      </c>
      <c r="O3085" s="6" t="str">
        <f>INDEX(lkp_Region,MATCH(tbl_Sales[[#This Row],[Suburb]],lkp_Suburb,0))</f>
        <v>Southern Metropolitan</v>
      </c>
      <c r="P3085" s="6">
        <f>MONTH(tbl_Sales[[#This Row],[Date]])</f>
        <v>8</v>
      </c>
      <c r="Q3085" s="6">
        <f>YEAR(tbl_Sales[[#This Row],[Date]])</f>
        <v>2016</v>
      </c>
    </row>
    <row r="3086" spans="1:17" x14ac:dyDescent="0.25">
      <c r="A3086" s="1">
        <v>42606</v>
      </c>
      <c r="B3086">
        <v>1121000</v>
      </c>
      <c r="C3086" t="s">
        <v>2</v>
      </c>
      <c r="D3086" t="s">
        <v>12427</v>
      </c>
      <c r="E3086" t="s">
        <v>10</v>
      </c>
      <c r="F3086">
        <v>3070</v>
      </c>
      <c r="G3086">
        <v>3</v>
      </c>
      <c r="H3086">
        <v>1</v>
      </c>
      <c r="I3086">
        <v>0</v>
      </c>
      <c r="J3086">
        <v>0</v>
      </c>
      <c r="L3086" t="s">
        <v>3235</v>
      </c>
      <c r="M3086" t="s">
        <v>271</v>
      </c>
      <c r="N3086" t="s">
        <v>62</v>
      </c>
      <c r="O3086" s="6" t="str">
        <f>INDEX(lkp_Region,MATCH(tbl_Sales[[#This Row],[Suburb]],lkp_Suburb,0))</f>
        <v>Northern Metropolitan</v>
      </c>
      <c r="P3086" s="6">
        <f>MONTH(tbl_Sales[[#This Row],[Date]])</f>
        <v>8</v>
      </c>
      <c r="Q3086" s="6">
        <f>YEAR(tbl_Sales[[#This Row],[Date]])</f>
        <v>2016</v>
      </c>
    </row>
    <row r="3087" spans="1:17" x14ac:dyDescent="0.25">
      <c r="A3087" s="1">
        <v>42606</v>
      </c>
      <c r="B3087">
        <v>1200000</v>
      </c>
      <c r="C3087" t="s">
        <v>2</v>
      </c>
      <c r="D3087" t="s">
        <v>12427</v>
      </c>
      <c r="E3087" t="s">
        <v>10</v>
      </c>
      <c r="F3087">
        <v>3070</v>
      </c>
      <c r="G3087">
        <v>3</v>
      </c>
      <c r="H3087">
        <v>1</v>
      </c>
      <c r="I3087">
        <v>1</v>
      </c>
      <c r="J3087">
        <v>215</v>
      </c>
      <c r="K3087">
        <v>1920</v>
      </c>
      <c r="L3087" t="s">
        <v>3236</v>
      </c>
      <c r="M3087" t="s">
        <v>271</v>
      </c>
      <c r="N3087" t="s">
        <v>62</v>
      </c>
      <c r="O3087" s="6" t="str">
        <f>INDEX(lkp_Region,MATCH(tbl_Sales[[#This Row],[Suburb]],lkp_Suburb,0))</f>
        <v>Northern Metropolitan</v>
      </c>
      <c r="P3087" s="6">
        <f>MONTH(tbl_Sales[[#This Row],[Date]])</f>
        <v>8</v>
      </c>
      <c r="Q3087" s="6">
        <f>YEAR(tbl_Sales[[#This Row],[Date]])</f>
        <v>2016</v>
      </c>
    </row>
    <row r="3088" spans="1:17" x14ac:dyDescent="0.25">
      <c r="A3088" s="1">
        <v>42606</v>
      </c>
      <c r="B3088">
        <v>599000</v>
      </c>
      <c r="C3088" t="s">
        <v>13</v>
      </c>
      <c r="D3088" t="s">
        <v>12430</v>
      </c>
      <c r="E3088" t="s">
        <v>10</v>
      </c>
      <c r="F3088">
        <v>3101</v>
      </c>
      <c r="G3088">
        <v>2</v>
      </c>
      <c r="H3088">
        <v>1</v>
      </c>
      <c r="I3088">
        <v>1</v>
      </c>
      <c r="J3088">
        <v>0</v>
      </c>
      <c r="L3088" t="s">
        <v>3237</v>
      </c>
      <c r="M3088" t="s">
        <v>145</v>
      </c>
      <c r="N3088" t="s">
        <v>101</v>
      </c>
      <c r="O3088" s="6" t="str">
        <f>INDEX(lkp_Region,MATCH(tbl_Sales[[#This Row],[Suburb]],lkp_Suburb,0))</f>
        <v>Southern Metropolitan</v>
      </c>
      <c r="P3088" s="6">
        <f>MONTH(tbl_Sales[[#This Row],[Date]])</f>
        <v>8</v>
      </c>
      <c r="Q3088" s="6">
        <f>YEAR(tbl_Sales[[#This Row],[Date]])</f>
        <v>2016</v>
      </c>
    </row>
    <row r="3089" spans="1:17" x14ac:dyDescent="0.25">
      <c r="A3089" s="1">
        <v>42606</v>
      </c>
      <c r="B3089">
        <v>1615000</v>
      </c>
      <c r="C3089" t="s">
        <v>51</v>
      </c>
      <c r="D3089" t="s">
        <v>12427</v>
      </c>
      <c r="E3089" t="s">
        <v>10</v>
      </c>
      <c r="F3089">
        <v>3124</v>
      </c>
      <c r="G3089">
        <v>3</v>
      </c>
      <c r="H3089">
        <v>1</v>
      </c>
      <c r="I3089">
        <v>2</v>
      </c>
      <c r="J3089">
        <v>389</v>
      </c>
      <c r="L3089" t="s">
        <v>3238</v>
      </c>
      <c r="M3089" t="s">
        <v>209</v>
      </c>
      <c r="N3089" t="s">
        <v>101</v>
      </c>
      <c r="O3089" s="6" t="str">
        <f>INDEX(lkp_Region,MATCH(tbl_Sales[[#This Row],[Suburb]],lkp_Suburb,0))</f>
        <v>Southern Metropolitan</v>
      </c>
      <c r="P3089" s="6">
        <f>MONTH(tbl_Sales[[#This Row],[Date]])</f>
        <v>8</v>
      </c>
      <c r="Q3089" s="6">
        <f>YEAR(tbl_Sales[[#This Row],[Date]])</f>
        <v>2016</v>
      </c>
    </row>
    <row r="3090" spans="1:17" x14ac:dyDescent="0.25">
      <c r="A3090" s="1">
        <v>42606</v>
      </c>
      <c r="B3090">
        <v>1140000</v>
      </c>
      <c r="C3090" t="s">
        <v>51</v>
      </c>
      <c r="D3090" t="s">
        <v>12428</v>
      </c>
      <c r="E3090" t="s">
        <v>10</v>
      </c>
      <c r="F3090">
        <v>3188</v>
      </c>
      <c r="G3090">
        <v>3</v>
      </c>
      <c r="H3090">
        <v>2</v>
      </c>
      <c r="I3090">
        <v>2</v>
      </c>
      <c r="J3090">
        <v>224</v>
      </c>
      <c r="K3090">
        <v>1999</v>
      </c>
      <c r="L3090" t="s">
        <v>3239</v>
      </c>
      <c r="M3090" t="s">
        <v>176</v>
      </c>
      <c r="N3090" t="s">
        <v>107</v>
      </c>
      <c r="O3090" s="6" t="str">
        <f>INDEX(lkp_Region,MATCH(tbl_Sales[[#This Row],[Suburb]],lkp_Suburb,0))</f>
        <v>Southern Metropolitan</v>
      </c>
      <c r="P3090" s="6">
        <f>MONTH(tbl_Sales[[#This Row],[Date]])</f>
        <v>8</v>
      </c>
      <c r="Q3090" s="6">
        <f>YEAR(tbl_Sales[[#This Row],[Date]])</f>
        <v>2016</v>
      </c>
    </row>
    <row r="3091" spans="1:17" x14ac:dyDescent="0.25">
      <c r="A3091" s="1">
        <v>42606</v>
      </c>
      <c r="B3091">
        <v>385000</v>
      </c>
      <c r="C3091" t="s">
        <v>13</v>
      </c>
      <c r="D3091" t="s">
        <v>12428</v>
      </c>
      <c r="E3091" t="s">
        <v>5</v>
      </c>
      <c r="F3091">
        <v>3079</v>
      </c>
      <c r="G3091">
        <v>1</v>
      </c>
      <c r="H3091">
        <v>1</v>
      </c>
      <c r="I3091">
        <v>1</v>
      </c>
      <c r="J3091">
        <v>0</v>
      </c>
      <c r="K3091">
        <v>1970</v>
      </c>
      <c r="L3091" t="s">
        <v>3240</v>
      </c>
      <c r="M3091" t="s">
        <v>213</v>
      </c>
      <c r="N3091" t="s">
        <v>150</v>
      </c>
      <c r="O3091" s="6" t="str">
        <f>INDEX(lkp_Region,MATCH(tbl_Sales[[#This Row],[Suburb]],lkp_Suburb,0))</f>
        <v>Eastern Metropolitan</v>
      </c>
      <c r="P3091" s="6">
        <f>MONTH(tbl_Sales[[#This Row],[Date]])</f>
        <v>8</v>
      </c>
      <c r="Q3091" s="6">
        <f>YEAR(tbl_Sales[[#This Row],[Date]])</f>
        <v>2016</v>
      </c>
    </row>
    <row r="3092" spans="1:17" x14ac:dyDescent="0.25">
      <c r="A3092" s="1">
        <v>42607</v>
      </c>
      <c r="B3092">
        <v>1010000</v>
      </c>
      <c r="C3092" t="s">
        <v>51</v>
      </c>
      <c r="D3092" t="s">
        <v>12428</v>
      </c>
      <c r="E3092" t="s">
        <v>10</v>
      </c>
      <c r="F3092">
        <v>3121</v>
      </c>
      <c r="G3092">
        <v>2</v>
      </c>
      <c r="H3092">
        <v>1</v>
      </c>
      <c r="I3092">
        <v>1</v>
      </c>
      <c r="J3092">
        <v>151</v>
      </c>
      <c r="K3092">
        <v>1998</v>
      </c>
      <c r="L3092" t="s">
        <v>3241</v>
      </c>
      <c r="M3092" t="s">
        <v>470</v>
      </c>
      <c r="N3092" t="s">
        <v>8</v>
      </c>
      <c r="O3092" s="6" t="str">
        <f>INDEX(lkp_Region,MATCH(tbl_Sales[[#This Row],[Suburb]],lkp_Suburb,0))</f>
        <v>Northern Metropolitan</v>
      </c>
      <c r="P3092" s="6">
        <f>MONTH(tbl_Sales[[#This Row],[Date]])</f>
        <v>8</v>
      </c>
      <c r="Q3092" s="6">
        <f>YEAR(tbl_Sales[[#This Row],[Date]])</f>
        <v>2016</v>
      </c>
    </row>
    <row r="3093" spans="1:17" x14ac:dyDescent="0.25">
      <c r="A3093" s="1">
        <v>42607</v>
      </c>
      <c r="B3093">
        <v>630000</v>
      </c>
      <c r="C3093" t="s">
        <v>13</v>
      </c>
      <c r="D3093" t="s">
        <v>12424</v>
      </c>
      <c r="E3093" t="s">
        <v>10</v>
      </c>
      <c r="F3093">
        <v>3141</v>
      </c>
      <c r="G3093">
        <v>2</v>
      </c>
      <c r="H3093">
        <v>1</v>
      </c>
      <c r="I3093">
        <v>1</v>
      </c>
      <c r="J3093">
        <v>0</v>
      </c>
      <c r="L3093" t="s">
        <v>3242</v>
      </c>
      <c r="M3093" t="s">
        <v>111</v>
      </c>
      <c r="N3093" t="s">
        <v>76</v>
      </c>
      <c r="O3093" s="6" t="str">
        <f>INDEX(lkp_Region,MATCH(tbl_Sales[[#This Row],[Suburb]],lkp_Suburb,0))</f>
        <v>Southern Metropolitan</v>
      </c>
      <c r="P3093" s="6">
        <f>MONTH(tbl_Sales[[#This Row],[Date]])</f>
        <v>8</v>
      </c>
      <c r="Q3093" s="6">
        <f>YEAR(tbl_Sales[[#This Row],[Date]])</f>
        <v>2016</v>
      </c>
    </row>
    <row r="3094" spans="1:17" x14ac:dyDescent="0.25">
      <c r="A3094" s="1">
        <v>42607</v>
      </c>
      <c r="B3094">
        <v>354000</v>
      </c>
      <c r="C3094" t="s">
        <v>13</v>
      </c>
      <c r="D3094" t="s">
        <v>12432</v>
      </c>
      <c r="E3094" t="s">
        <v>10</v>
      </c>
      <c r="F3094">
        <v>3182</v>
      </c>
      <c r="G3094">
        <v>1</v>
      </c>
      <c r="H3094">
        <v>1</v>
      </c>
      <c r="I3094">
        <v>1</v>
      </c>
      <c r="J3094">
        <v>1659</v>
      </c>
      <c r="K3094">
        <v>1960</v>
      </c>
      <c r="L3094" t="s">
        <v>3243</v>
      </c>
      <c r="M3094" t="s">
        <v>156</v>
      </c>
      <c r="N3094" t="s">
        <v>26</v>
      </c>
      <c r="O3094" s="6" t="str">
        <f>INDEX(lkp_Region,MATCH(tbl_Sales[[#This Row],[Suburb]],lkp_Suburb,0))</f>
        <v>Southern Metropolitan</v>
      </c>
      <c r="P3094" s="6">
        <f>MONTH(tbl_Sales[[#This Row],[Date]])</f>
        <v>8</v>
      </c>
      <c r="Q3094" s="6">
        <f>YEAR(tbl_Sales[[#This Row],[Date]])</f>
        <v>2016</v>
      </c>
    </row>
    <row r="3095" spans="1:17" x14ac:dyDescent="0.25">
      <c r="A3095" s="1">
        <v>42607</v>
      </c>
      <c r="B3095">
        <v>600000</v>
      </c>
      <c r="C3095" t="s">
        <v>13</v>
      </c>
      <c r="D3095" t="s">
        <v>12428</v>
      </c>
      <c r="E3095" t="s">
        <v>10</v>
      </c>
      <c r="F3095">
        <v>3184</v>
      </c>
      <c r="G3095">
        <v>2</v>
      </c>
      <c r="H3095">
        <v>1</v>
      </c>
      <c r="I3095">
        <v>1</v>
      </c>
      <c r="J3095">
        <v>0</v>
      </c>
      <c r="K3095">
        <v>1960</v>
      </c>
      <c r="L3095" t="s">
        <v>3244</v>
      </c>
      <c r="M3095" t="s">
        <v>58</v>
      </c>
      <c r="N3095" t="s">
        <v>26</v>
      </c>
      <c r="O3095" s="6" t="str">
        <f>INDEX(lkp_Region,MATCH(tbl_Sales[[#This Row],[Suburb]],lkp_Suburb,0))</f>
        <v>Southern Metropolitan</v>
      </c>
      <c r="P3095" s="6">
        <f>MONTH(tbl_Sales[[#This Row],[Date]])</f>
        <v>8</v>
      </c>
      <c r="Q3095" s="6">
        <f>YEAR(tbl_Sales[[#This Row],[Date]])</f>
        <v>2016</v>
      </c>
    </row>
    <row r="3096" spans="1:17" x14ac:dyDescent="0.25">
      <c r="A3096" s="1">
        <v>42607</v>
      </c>
      <c r="B3096">
        <v>537000</v>
      </c>
      <c r="C3096" t="s">
        <v>13</v>
      </c>
      <c r="D3096" t="s">
        <v>12429</v>
      </c>
      <c r="E3096" t="s">
        <v>5</v>
      </c>
      <c r="F3096">
        <v>3055</v>
      </c>
      <c r="G3096">
        <v>2</v>
      </c>
      <c r="H3096">
        <v>1</v>
      </c>
      <c r="I3096">
        <v>1</v>
      </c>
      <c r="J3096">
        <v>501</v>
      </c>
      <c r="K3096">
        <v>1960</v>
      </c>
      <c r="L3096" t="s">
        <v>3245</v>
      </c>
      <c r="M3096" t="s">
        <v>80</v>
      </c>
      <c r="N3096" t="s">
        <v>18</v>
      </c>
      <c r="O3096" s="6" t="str">
        <f>INDEX(lkp_Region,MATCH(tbl_Sales[[#This Row],[Suburb]],lkp_Suburb,0))</f>
        <v>Northern Metropolitan</v>
      </c>
      <c r="P3096" s="6">
        <f>MONTH(tbl_Sales[[#This Row],[Date]])</f>
        <v>8</v>
      </c>
      <c r="Q3096" s="6">
        <f>YEAR(tbl_Sales[[#This Row],[Date]])</f>
        <v>2016</v>
      </c>
    </row>
    <row r="3097" spans="1:17" x14ac:dyDescent="0.25">
      <c r="A3097" s="1">
        <v>42607</v>
      </c>
      <c r="B3097">
        <v>545000</v>
      </c>
      <c r="C3097" t="s">
        <v>13</v>
      </c>
      <c r="D3097" t="s">
        <v>12427</v>
      </c>
      <c r="E3097" t="s">
        <v>10</v>
      </c>
      <c r="F3097">
        <v>3032</v>
      </c>
      <c r="G3097">
        <v>2</v>
      </c>
      <c r="H3097">
        <v>1</v>
      </c>
      <c r="I3097">
        <v>2</v>
      </c>
      <c r="J3097">
        <v>194</v>
      </c>
      <c r="K3097">
        <v>1900</v>
      </c>
      <c r="L3097" t="s">
        <v>3246</v>
      </c>
      <c r="M3097" t="s">
        <v>160</v>
      </c>
      <c r="N3097" t="s">
        <v>49</v>
      </c>
      <c r="O3097" s="6" t="str">
        <f>INDEX(lkp_Region,MATCH(tbl_Sales[[#This Row],[Suburb]],lkp_Suburb,0))</f>
        <v>Western Metropolitan</v>
      </c>
      <c r="P3097" s="6">
        <f>MONTH(tbl_Sales[[#This Row],[Date]])</f>
        <v>8</v>
      </c>
      <c r="Q3097" s="6">
        <f>YEAR(tbl_Sales[[#This Row],[Date]])</f>
        <v>2016</v>
      </c>
    </row>
    <row r="3098" spans="1:17" x14ac:dyDescent="0.25">
      <c r="A3098" s="1">
        <v>42607</v>
      </c>
      <c r="B3098">
        <v>820000</v>
      </c>
      <c r="C3098" t="s">
        <v>2</v>
      </c>
      <c r="D3098" t="s">
        <v>12427</v>
      </c>
      <c r="E3098" t="s">
        <v>5</v>
      </c>
      <c r="F3098">
        <v>3040</v>
      </c>
      <c r="G3098">
        <v>3</v>
      </c>
      <c r="H3098">
        <v>1</v>
      </c>
      <c r="I3098">
        <v>2</v>
      </c>
      <c r="J3098">
        <v>473</v>
      </c>
      <c r="L3098" t="s">
        <v>3247</v>
      </c>
      <c r="M3098" t="s">
        <v>417</v>
      </c>
      <c r="N3098" t="s">
        <v>49</v>
      </c>
      <c r="O3098" s="6" t="str">
        <f>INDEX(lkp_Region,MATCH(tbl_Sales[[#This Row],[Suburb]],lkp_Suburb,0))</f>
        <v>Western Metropolitan</v>
      </c>
      <c r="P3098" s="6">
        <f>MONTH(tbl_Sales[[#This Row],[Date]])</f>
        <v>8</v>
      </c>
      <c r="Q3098" s="6">
        <f>YEAR(tbl_Sales[[#This Row],[Date]])</f>
        <v>2016</v>
      </c>
    </row>
    <row r="3099" spans="1:17" x14ac:dyDescent="0.25">
      <c r="A3099" s="1">
        <v>42607</v>
      </c>
      <c r="B3099">
        <v>822500</v>
      </c>
      <c r="C3099" t="s">
        <v>2</v>
      </c>
      <c r="D3099" t="s">
        <v>12427</v>
      </c>
      <c r="E3099" t="s">
        <v>10</v>
      </c>
      <c r="F3099">
        <v>3039</v>
      </c>
      <c r="G3099">
        <v>2</v>
      </c>
      <c r="H3099">
        <v>1</v>
      </c>
      <c r="I3099">
        <v>1</v>
      </c>
      <c r="J3099">
        <v>219</v>
      </c>
      <c r="K3099">
        <v>1900</v>
      </c>
      <c r="L3099" t="s">
        <v>3248</v>
      </c>
      <c r="M3099" t="s">
        <v>242</v>
      </c>
      <c r="N3099" t="s">
        <v>49</v>
      </c>
      <c r="O3099" s="6" t="str">
        <f>INDEX(lkp_Region,MATCH(tbl_Sales[[#This Row],[Suburb]],lkp_Suburb,0))</f>
        <v>Western Metropolitan</v>
      </c>
      <c r="P3099" s="6">
        <f>MONTH(tbl_Sales[[#This Row],[Date]])</f>
        <v>8</v>
      </c>
      <c r="Q3099" s="6">
        <f>YEAR(tbl_Sales[[#This Row],[Date]])</f>
        <v>2016</v>
      </c>
    </row>
    <row r="3100" spans="1:17" x14ac:dyDescent="0.25">
      <c r="A3100" s="1">
        <v>42607</v>
      </c>
      <c r="B3100">
        <v>826000</v>
      </c>
      <c r="C3100" t="s">
        <v>13</v>
      </c>
      <c r="D3100" t="s">
        <v>12429</v>
      </c>
      <c r="E3100" t="s">
        <v>10</v>
      </c>
      <c r="F3100">
        <v>3141</v>
      </c>
      <c r="G3100">
        <v>2</v>
      </c>
      <c r="H3100">
        <v>1</v>
      </c>
      <c r="I3100">
        <v>1</v>
      </c>
      <c r="J3100">
        <v>0</v>
      </c>
      <c r="K3100">
        <v>1970</v>
      </c>
      <c r="L3100" t="s">
        <v>3249</v>
      </c>
      <c r="M3100" t="s">
        <v>111</v>
      </c>
      <c r="N3100" t="s">
        <v>88</v>
      </c>
      <c r="O3100" s="6" t="str">
        <f>INDEX(lkp_Region,MATCH(tbl_Sales[[#This Row],[Suburb]],lkp_Suburb,0))</f>
        <v>Southern Metropolitan</v>
      </c>
      <c r="P3100" s="6">
        <f>MONTH(tbl_Sales[[#This Row],[Date]])</f>
        <v>8</v>
      </c>
      <c r="Q3100" s="6">
        <f>YEAR(tbl_Sales[[#This Row],[Date]])</f>
        <v>2016</v>
      </c>
    </row>
    <row r="3101" spans="1:17" x14ac:dyDescent="0.25">
      <c r="A3101" s="1">
        <v>42607</v>
      </c>
      <c r="B3101">
        <v>1241000</v>
      </c>
      <c r="C3101" t="s">
        <v>2</v>
      </c>
      <c r="D3101" t="s">
        <v>12431</v>
      </c>
      <c r="E3101" t="s">
        <v>10</v>
      </c>
      <c r="F3101">
        <v>3165</v>
      </c>
      <c r="G3101">
        <v>3</v>
      </c>
      <c r="H3101">
        <v>1</v>
      </c>
      <c r="I3101">
        <v>1</v>
      </c>
      <c r="J3101">
        <v>643</v>
      </c>
      <c r="L3101" t="s">
        <v>3250</v>
      </c>
      <c r="M3101" t="s">
        <v>138</v>
      </c>
      <c r="N3101" t="s">
        <v>57</v>
      </c>
      <c r="O3101" s="6" t="str">
        <f>INDEX(lkp_Region,MATCH(tbl_Sales[[#This Row],[Suburb]],lkp_Suburb,0))</f>
        <v>Southern Metropolitan</v>
      </c>
      <c r="P3101" s="6">
        <f>MONTH(tbl_Sales[[#This Row],[Date]])</f>
        <v>8</v>
      </c>
      <c r="Q3101" s="6">
        <f>YEAR(tbl_Sales[[#This Row],[Date]])</f>
        <v>2016</v>
      </c>
    </row>
    <row r="3102" spans="1:17" x14ac:dyDescent="0.25">
      <c r="A3102" s="1">
        <v>42607</v>
      </c>
      <c r="B3102">
        <v>1314000</v>
      </c>
      <c r="C3102" t="s">
        <v>2</v>
      </c>
      <c r="D3102" t="s">
        <v>12425</v>
      </c>
      <c r="E3102" t="s">
        <v>10</v>
      </c>
      <c r="F3102">
        <v>3162</v>
      </c>
      <c r="G3102">
        <v>3</v>
      </c>
      <c r="H3102">
        <v>1</v>
      </c>
      <c r="I3102">
        <v>2</v>
      </c>
      <c r="J3102">
        <v>339</v>
      </c>
      <c r="L3102" t="s">
        <v>3251</v>
      </c>
      <c r="M3102" t="s">
        <v>569</v>
      </c>
      <c r="N3102" t="s">
        <v>57</v>
      </c>
      <c r="O3102" s="6" t="str">
        <f>INDEX(lkp_Region,MATCH(tbl_Sales[[#This Row],[Suburb]],lkp_Suburb,0))</f>
        <v>Southern Metropolitan</v>
      </c>
      <c r="P3102" s="6">
        <f>MONTH(tbl_Sales[[#This Row],[Date]])</f>
        <v>8</v>
      </c>
      <c r="Q3102" s="6">
        <f>YEAR(tbl_Sales[[#This Row],[Date]])</f>
        <v>2016</v>
      </c>
    </row>
    <row r="3103" spans="1:17" x14ac:dyDescent="0.25">
      <c r="A3103" s="1">
        <v>42607</v>
      </c>
      <c r="B3103">
        <v>301000</v>
      </c>
      <c r="C3103" t="s">
        <v>13</v>
      </c>
      <c r="D3103" t="s">
        <v>12423</v>
      </c>
      <c r="E3103" t="s">
        <v>5</v>
      </c>
      <c r="F3103">
        <v>3073</v>
      </c>
      <c r="G3103">
        <v>3</v>
      </c>
      <c r="H3103">
        <v>1</v>
      </c>
      <c r="I3103">
        <v>1</v>
      </c>
      <c r="J3103">
        <v>0</v>
      </c>
      <c r="K3103">
        <v>1970</v>
      </c>
      <c r="L3103" t="s">
        <v>3252</v>
      </c>
      <c r="M3103" t="s">
        <v>93</v>
      </c>
      <c r="N3103" t="s">
        <v>62</v>
      </c>
      <c r="O3103" s="6" t="str">
        <f>INDEX(lkp_Region,MATCH(tbl_Sales[[#This Row],[Suburb]],lkp_Suburb,0))</f>
        <v>Northern Metropolitan</v>
      </c>
      <c r="P3103" s="6">
        <f>MONTH(tbl_Sales[[#This Row],[Date]])</f>
        <v>8</v>
      </c>
      <c r="Q3103" s="6">
        <f>YEAR(tbl_Sales[[#This Row],[Date]])</f>
        <v>2016</v>
      </c>
    </row>
    <row r="3104" spans="1:17" x14ac:dyDescent="0.25">
      <c r="A3104" s="1">
        <v>42607</v>
      </c>
      <c r="B3104">
        <v>438000</v>
      </c>
      <c r="C3104" t="s">
        <v>13</v>
      </c>
      <c r="D3104" t="s">
        <v>12427</v>
      </c>
      <c r="E3104" t="s">
        <v>5</v>
      </c>
      <c r="F3104">
        <v>3071</v>
      </c>
      <c r="G3104">
        <v>2</v>
      </c>
      <c r="H3104">
        <v>1</v>
      </c>
      <c r="I3104">
        <v>1</v>
      </c>
      <c r="J3104">
        <v>0</v>
      </c>
      <c r="K3104">
        <v>1970</v>
      </c>
      <c r="L3104" t="s">
        <v>3253</v>
      </c>
      <c r="M3104" t="s">
        <v>60</v>
      </c>
      <c r="N3104" t="s">
        <v>62</v>
      </c>
      <c r="O3104" s="6" t="str">
        <f>INDEX(lkp_Region,MATCH(tbl_Sales[[#This Row],[Suburb]],lkp_Suburb,0))</f>
        <v>Northern Metropolitan</v>
      </c>
      <c r="P3104" s="6">
        <f>MONTH(tbl_Sales[[#This Row],[Date]])</f>
        <v>8</v>
      </c>
      <c r="Q3104" s="6">
        <f>YEAR(tbl_Sales[[#This Row],[Date]])</f>
        <v>2016</v>
      </c>
    </row>
    <row r="3105" spans="1:17" x14ac:dyDescent="0.25">
      <c r="A3105" s="1">
        <v>42607</v>
      </c>
      <c r="B3105">
        <v>842000</v>
      </c>
      <c r="C3105" t="s">
        <v>2</v>
      </c>
      <c r="D3105" t="s">
        <v>12423</v>
      </c>
      <c r="E3105" t="s">
        <v>10</v>
      </c>
      <c r="F3105">
        <v>3072</v>
      </c>
      <c r="G3105">
        <v>3</v>
      </c>
      <c r="H3105">
        <v>1</v>
      </c>
      <c r="I3105">
        <v>1</v>
      </c>
      <c r="J3105">
        <v>398</v>
      </c>
      <c r="L3105" t="s">
        <v>3254</v>
      </c>
      <c r="M3105" t="s">
        <v>97</v>
      </c>
      <c r="N3105" t="s">
        <v>62</v>
      </c>
      <c r="O3105" s="6" t="str">
        <f>INDEX(lkp_Region,MATCH(tbl_Sales[[#This Row],[Suburb]],lkp_Suburb,0))</f>
        <v>Northern Metropolitan</v>
      </c>
      <c r="P3105" s="6">
        <f>MONTH(tbl_Sales[[#This Row],[Date]])</f>
        <v>8</v>
      </c>
      <c r="Q3105" s="6">
        <f>YEAR(tbl_Sales[[#This Row],[Date]])</f>
        <v>2016</v>
      </c>
    </row>
    <row r="3106" spans="1:17" x14ac:dyDescent="0.25">
      <c r="A3106" s="1">
        <v>42607</v>
      </c>
      <c r="B3106">
        <v>1388800</v>
      </c>
      <c r="C3106" t="s">
        <v>2</v>
      </c>
      <c r="D3106" t="s">
        <v>12429</v>
      </c>
      <c r="E3106" t="s">
        <v>10</v>
      </c>
      <c r="F3106">
        <v>3104</v>
      </c>
      <c r="G3106">
        <v>4</v>
      </c>
      <c r="H3106">
        <v>2</v>
      </c>
      <c r="I3106">
        <v>1</v>
      </c>
      <c r="J3106">
        <v>517</v>
      </c>
      <c r="K3106">
        <v>1970</v>
      </c>
      <c r="L3106" t="s">
        <v>3255</v>
      </c>
      <c r="M3106" t="s">
        <v>99</v>
      </c>
      <c r="N3106" t="s">
        <v>101</v>
      </c>
      <c r="O3106" s="6" t="str">
        <f>INDEX(lkp_Region,MATCH(tbl_Sales[[#This Row],[Suburb]],lkp_Suburb,0))</f>
        <v>Southern Metropolitan</v>
      </c>
      <c r="P3106" s="6">
        <f>MONTH(tbl_Sales[[#This Row],[Date]])</f>
        <v>8</v>
      </c>
      <c r="Q3106" s="6">
        <f>YEAR(tbl_Sales[[#This Row],[Date]])</f>
        <v>2016</v>
      </c>
    </row>
    <row r="3107" spans="1:17" x14ac:dyDescent="0.25">
      <c r="A3107" s="1">
        <v>42607</v>
      </c>
      <c r="B3107">
        <v>1740000</v>
      </c>
      <c r="C3107" t="s">
        <v>2</v>
      </c>
      <c r="D3107" t="s">
        <v>12429</v>
      </c>
      <c r="E3107" t="s">
        <v>5</v>
      </c>
      <c r="F3107">
        <v>3104</v>
      </c>
      <c r="G3107">
        <v>4</v>
      </c>
      <c r="H3107">
        <v>2</v>
      </c>
      <c r="I3107">
        <v>2</v>
      </c>
      <c r="J3107">
        <v>610</v>
      </c>
      <c r="K3107">
        <v>1993</v>
      </c>
      <c r="L3107" t="s">
        <v>3256</v>
      </c>
      <c r="M3107" t="s">
        <v>99</v>
      </c>
      <c r="N3107" t="s">
        <v>101</v>
      </c>
      <c r="O3107" s="6" t="str">
        <f>INDEX(lkp_Region,MATCH(tbl_Sales[[#This Row],[Suburb]],lkp_Suburb,0))</f>
        <v>Southern Metropolitan</v>
      </c>
      <c r="P3107" s="6">
        <f>MONTH(tbl_Sales[[#This Row],[Date]])</f>
        <v>8</v>
      </c>
      <c r="Q3107" s="6">
        <f>YEAR(tbl_Sales[[#This Row],[Date]])</f>
        <v>2016</v>
      </c>
    </row>
    <row r="3108" spans="1:17" x14ac:dyDescent="0.25">
      <c r="A3108" s="1">
        <v>42607</v>
      </c>
      <c r="B3108">
        <v>2155000</v>
      </c>
      <c r="C3108" t="s">
        <v>2</v>
      </c>
      <c r="D3108" t="s">
        <v>12429</v>
      </c>
      <c r="E3108" t="s">
        <v>10</v>
      </c>
      <c r="F3108">
        <v>3104</v>
      </c>
      <c r="G3108">
        <v>4</v>
      </c>
      <c r="H3108">
        <v>2</v>
      </c>
      <c r="I3108">
        <v>3</v>
      </c>
      <c r="J3108">
        <v>620</v>
      </c>
      <c r="L3108" t="s">
        <v>3257</v>
      </c>
      <c r="M3108" t="s">
        <v>99</v>
      </c>
      <c r="N3108" t="s">
        <v>101</v>
      </c>
      <c r="O3108" s="6" t="str">
        <f>INDEX(lkp_Region,MATCH(tbl_Sales[[#This Row],[Suburb]],lkp_Suburb,0))</f>
        <v>Southern Metropolitan</v>
      </c>
      <c r="P3108" s="6">
        <f>MONTH(tbl_Sales[[#This Row],[Date]])</f>
        <v>8</v>
      </c>
      <c r="Q3108" s="6">
        <f>YEAR(tbl_Sales[[#This Row],[Date]])</f>
        <v>2016</v>
      </c>
    </row>
    <row r="3109" spans="1:17" x14ac:dyDescent="0.25">
      <c r="A3109" s="1">
        <v>42607</v>
      </c>
      <c r="B3109">
        <v>2155000</v>
      </c>
      <c r="C3109" t="s">
        <v>2</v>
      </c>
      <c r="D3109" t="s">
        <v>12423</v>
      </c>
      <c r="E3109" t="s">
        <v>10</v>
      </c>
      <c r="F3109">
        <v>3124</v>
      </c>
      <c r="G3109">
        <v>3</v>
      </c>
      <c r="H3109">
        <v>1</v>
      </c>
      <c r="I3109">
        <v>1</v>
      </c>
      <c r="J3109">
        <v>891</v>
      </c>
      <c r="L3109" t="s">
        <v>3258</v>
      </c>
      <c r="M3109" t="s">
        <v>209</v>
      </c>
      <c r="N3109" t="s">
        <v>101</v>
      </c>
      <c r="O3109" s="6" t="str">
        <f>INDEX(lkp_Region,MATCH(tbl_Sales[[#This Row],[Suburb]],lkp_Suburb,0))</f>
        <v>Southern Metropolitan</v>
      </c>
      <c r="P3109" s="6">
        <f>MONTH(tbl_Sales[[#This Row],[Date]])</f>
        <v>8</v>
      </c>
      <c r="Q3109" s="6">
        <f>YEAR(tbl_Sales[[#This Row],[Date]])</f>
        <v>2016</v>
      </c>
    </row>
    <row r="3110" spans="1:17" x14ac:dyDescent="0.25">
      <c r="A3110" s="1">
        <v>42607</v>
      </c>
      <c r="B3110">
        <v>2215000</v>
      </c>
      <c r="C3110" t="s">
        <v>2</v>
      </c>
      <c r="D3110" t="s">
        <v>12427</v>
      </c>
      <c r="E3110" t="s">
        <v>5</v>
      </c>
      <c r="F3110">
        <v>3147</v>
      </c>
      <c r="G3110">
        <v>4</v>
      </c>
      <c r="H3110">
        <v>2</v>
      </c>
      <c r="I3110">
        <v>1</v>
      </c>
      <c r="J3110">
        <v>681</v>
      </c>
      <c r="K3110">
        <v>1940</v>
      </c>
      <c r="L3110" t="s">
        <v>3259</v>
      </c>
      <c r="M3110" t="s">
        <v>206</v>
      </c>
      <c r="N3110" t="s">
        <v>101</v>
      </c>
      <c r="O3110" s="6" t="str">
        <f>INDEX(lkp_Region,MATCH(tbl_Sales[[#This Row],[Suburb]],lkp_Suburb,0))</f>
        <v>Southern Metropolitan</v>
      </c>
      <c r="P3110" s="6">
        <f>MONTH(tbl_Sales[[#This Row],[Date]])</f>
        <v>8</v>
      </c>
      <c r="Q3110" s="6">
        <f>YEAR(tbl_Sales[[#This Row],[Date]])</f>
        <v>2016</v>
      </c>
    </row>
    <row r="3111" spans="1:17" x14ac:dyDescent="0.25">
      <c r="A3111" s="1">
        <v>42607</v>
      </c>
      <c r="B3111">
        <v>865000</v>
      </c>
      <c r="C3111" t="s">
        <v>13</v>
      </c>
      <c r="D3111" t="s">
        <v>12428</v>
      </c>
      <c r="E3111" t="s">
        <v>10</v>
      </c>
      <c r="F3111">
        <v>3188</v>
      </c>
      <c r="G3111">
        <v>3</v>
      </c>
      <c r="H3111">
        <v>2</v>
      </c>
      <c r="I3111">
        <v>2</v>
      </c>
      <c r="J3111">
        <v>317</v>
      </c>
      <c r="L3111" t="s">
        <v>3260</v>
      </c>
      <c r="M3111" t="s">
        <v>278</v>
      </c>
      <c r="N3111" t="s">
        <v>107</v>
      </c>
      <c r="O3111" s="6" t="str">
        <f>INDEX(lkp_Region,MATCH(tbl_Sales[[#This Row],[Suburb]],lkp_Suburb,0))</f>
        <v>Southern Metropolitan</v>
      </c>
      <c r="P3111" s="6">
        <f>MONTH(tbl_Sales[[#This Row],[Date]])</f>
        <v>8</v>
      </c>
      <c r="Q3111" s="6">
        <f>YEAR(tbl_Sales[[#This Row],[Date]])</f>
        <v>2016</v>
      </c>
    </row>
    <row r="3112" spans="1:17" x14ac:dyDescent="0.25">
      <c r="A3112" s="1">
        <v>42607</v>
      </c>
      <c r="B3112">
        <v>1455000</v>
      </c>
      <c r="C3112" t="s">
        <v>2</v>
      </c>
      <c r="D3112" t="s">
        <v>12423</v>
      </c>
      <c r="E3112" t="s">
        <v>5</v>
      </c>
      <c r="F3112">
        <v>3084</v>
      </c>
      <c r="G3112">
        <v>3</v>
      </c>
      <c r="H3112">
        <v>1</v>
      </c>
      <c r="I3112">
        <v>4</v>
      </c>
      <c r="J3112">
        <v>836</v>
      </c>
      <c r="K3112">
        <v>1905</v>
      </c>
      <c r="L3112" t="s">
        <v>3261</v>
      </c>
      <c r="M3112" t="s">
        <v>211</v>
      </c>
      <c r="N3112" t="s">
        <v>150</v>
      </c>
      <c r="O3112" s="6" t="str">
        <f>INDEX(lkp_Region,MATCH(tbl_Sales[[#This Row],[Suburb]],lkp_Suburb,0))</f>
        <v>Eastern Metropolitan</v>
      </c>
      <c r="P3112" s="6">
        <f>MONTH(tbl_Sales[[#This Row],[Date]])</f>
        <v>8</v>
      </c>
      <c r="Q3112" s="6">
        <f>YEAR(tbl_Sales[[#This Row],[Date]])</f>
        <v>2016</v>
      </c>
    </row>
    <row r="3113" spans="1:17" x14ac:dyDescent="0.25">
      <c r="A3113" s="1">
        <v>42608</v>
      </c>
      <c r="B3113">
        <v>582000</v>
      </c>
      <c r="C3113" t="s">
        <v>13</v>
      </c>
      <c r="D3113" t="s">
        <v>12427</v>
      </c>
      <c r="E3113" t="s">
        <v>10</v>
      </c>
      <c r="F3113">
        <v>3121</v>
      </c>
      <c r="G3113">
        <v>2</v>
      </c>
      <c r="H3113">
        <v>1</v>
      </c>
      <c r="I3113">
        <v>1</v>
      </c>
      <c r="J3113">
        <v>0</v>
      </c>
      <c r="K3113">
        <v>2001</v>
      </c>
      <c r="L3113" t="s">
        <v>3262</v>
      </c>
      <c r="M3113" t="s">
        <v>6</v>
      </c>
      <c r="N3113" t="s">
        <v>8</v>
      </c>
      <c r="O3113" s="6" t="str">
        <f>INDEX(lkp_Region,MATCH(tbl_Sales[[#This Row],[Suburb]],lkp_Suburb,0))</f>
        <v>Northern Metropolitan</v>
      </c>
      <c r="P3113" s="6">
        <f>MONTH(tbl_Sales[[#This Row],[Date]])</f>
        <v>8</v>
      </c>
      <c r="Q3113" s="6">
        <f>YEAR(tbl_Sales[[#This Row],[Date]])</f>
        <v>2016</v>
      </c>
    </row>
    <row r="3114" spans="1:17" x14ac:dyDescent="0.25">
      <c r="A3114" s="1">
        <v>42608</v>
      </c>
      <c r="B3114">
        <v>2000000</v>
      </c>
      <c r="C3114" t="s">
        <v>2</v>
      </c>
      <c r="D3114" t="s">
        <v>12429</v>
      </c>
      <c r="E3114" t="s">
        <v>5</v>
      </c>
      <c r="F3114">
        <v>3127</v>
      </c>
      <c r="G3114">
        <v>6</v>
      </c>
      <c r="H3114">
        <v>3</v>
      </c>
      <c r="I3114">
        <v>4</v>
      </c>
      <c r="J3114">
        <v>650</v>
      </c>
      <c r="K3114">
        <v>1997</v>
      </c>
      <c r="L3114" t="s">
        <v>3263</v>
      </c>
      <c r="M3114" t="s">
        <v>11</v>
      </c>
      <c r="N3114" t="s">
        <v>14</v>
      </c>
      <c r="O3114" s="6" t="str">
        <f>INDEX(lkp_Region,MATCH(tbl_Sales[[#This Row],[Suburb]],lkp_Suburb,0))</f>
        <v>Southern Metropolitan</v>
      </c>
      <c r="P3114" s="6">
        <f>MONTH(tbl_Sales[[#This Row],[Date]])</f>
        <v>8</v>
      </c>
      <c r="Q3114" s="6">
        <f>YEAR(tbl_Sales[[#This Row],[Date]])</f>
        <v>2016</v>
      </c>
    </row>
    <row r="3115" spans="1:17" x14ac:dyDescent="0.25">
      <c r="A3115" s="1">
        <v>42608</v>
      </c>
      <c r="B3115">
        <v>523000</v>
      </c>
      <c r="C3115" t="s">
        <v>13</v>
      </c>
      <c r="D3115" t="s">
        <v>12428</v>
      </c>
      <c r="E3115" t="s">
        <v>10</v>
      </c>
      <c r="F3115">
        <v>3141</v>
      </c>
      <c r="G3115">
        <v>1</v>
      </c>
      <c r="H3115">
        <v>1</v>
      </c>
      <c r="I3115">
        <v>0</v>
      </c>
      <c r="J3115">
        <v>0</v>
      </c>
      <c r="K3115">
        <v>1940</v>
      </c>
      <c r="L3115" t="s">
        <v>3264</v>
      </c>
      <c r="M3115" t="s">
        <v>111</v>
      </c>
      <c r="N3115" t="s">
        <v>76</v>
      </c>
      <c r="O3115" s="6" t="str">
        <f>INDEX(lkp_Region,MATCH(tbl_Sales[[#This Row],[Suburb]],lkp_Suburb,0))</f>
        <v>Southern Metropolitan</v>
      </c>
      <c r="P3115" s="6">
        <f>MONTH(tbl_Sales[[#This Row],[Date]])</f>
        <v>8</v>
      </c>
      <c r="Q3115" s="6">
        <f>YEAR(tbl_Sales[[#This Row],[Date]])</f>
        <v>2016</v>
      </c>
    </row>
    <row r="3116" spans="1:17" x14ac:dyDescent="0.25">
      <c r="A3116" s="1">
        <v>42608</v>
      </c>
      <c r="B3116">
        <v>1430000</v>
      </c>
      <c r="C3116" t="s">
        <v>2</v>
      </c>
      <c r="D3116" t="s">
        <v>12427</v>
      </c>
      <c r="E3116" t="s">
        <v>10</v>
      </c>
      <c r="F3116">
        <v>3181</v>
      </c>
      <c r="G3116">
        <v>3</v>
      </c>
      <c r="H3116">
        <v>1</v>
      </c>
      <c r="I3116">
        <v>0</v>
      </c>
      <c r="J3116">
        <v>135</v>
      </c>
      <c r="K3116">
        <v>1900</v>
      </c>
      <c r="L3116" t="s">
        <v>3265</v>
      </c>
      <c r="M3116" t="s">
        <v>302</v>
      </c>
      <c r="N3116" t="s">
        <v>76</v>
      </c>
      <c r="O3116" s="6" t="str">
        <f>INDEX(lkp_Region,MATCH(tbl_Sales[[#This Row],[Suburb]],lkp_Suburb,0))</f>
        <v>Southern Metropolitan</v>
      </c>
      <c r="P3116" s="6">
        <f>MONTH(tbl_Sales[[#This Row],[Date]])</f>
        <v>8</v>
      </c>
      <c r="Q3116" s="6">
        <f>YEAR(tbl_Sales[[#This Row],[Date]])</f>
        <v>2016</v>
      </c>
    </row>
    <row r="3117" spans="1:17" x14ac:dyDescent="0.25">
      <c r="A3117" s="1">
        <v>42608</v>
      </c>
      <c r="B3117">
        <v>565000</v>
      </c>
      <c r="C3117" t="s">
        <v>13</v>
      </c>
      <c r="D3117" t="s">
        <v>12427</v>
      </c>
      <c r="E3117" t="s">
        <v>5</v>
      </c>
      <c r="F3117">
        <v>3182</v>
      </c>
      <c r="G3117">
        <v>2</v>
      </c>
      <c r="H3117">
        <v>2</v>
      </c>
      <c r="I3117">
        <v>1</v>
      </c>
      <c r="J3117">
        <v>0</v>
      </c>
      <c r="K3117">
        <v>2013</v>
      </c>
      <c r="L3117" t="s">
        <v>3266</v>
      </c>
      <c r="M3117" t="s">
        <v>156</v>
      </c>
      <c r="N3117" t="s">
        <v>26</v>
      </c>
      <c r="O3117" s="6" t="str">
        <f>INDEX(lkp_Region,MATCH(tbl_Sales[[#This Row],[Suburb]],lkp_Suburb,0))</f>
        <v>Southern Metropolitan</v>
      </c>
      <c r="P3117" s="6">
        <f>MONTH(tbl_Sales[[#This Row],[Date]])</f>
        <v>8</v>
      </c>
      <c r="Q3117" s="6">
        <f>YEAR(tbl_Sales[[#This Row],[Date]])</f>
        <v>2016</v>
      </c>
    </row>
    <row r="3118" spans="1:17" x14ac:dyDescent="0.25">
      <c r="A3118" s="1">
        <v>42608</v>
      </c>
      <c r="B3118">
        <v>740000</v>
      </c>
      <c r="C3118" t="s">
        <v>13</v>
      </c>
      <c r="D3118" t="s">
        <v>12430</v>
      </c>
      <c r="E3118" t="s">
        <v>5</v>
      </c>
      <c r="F3118">
        <v>3006</v>
      </c>
      <c r="G3118">
        <v>3</v>
      </c>
      <c r="H3118">
        <v>2</v>
      </c>
      <c r="I3118">
        <v>1</v>
      </c>
      <c r="J3118">
        <v>0</v>
      </c>
      <c r="K3118">
        <v>1994</v>
      </c>
      <c r="L3118" t="s">
        <v>3267</v>
      </c>
      <c r="M3118" t="s">
        <v>434</v>
      </c>
      <c r="N3118" t="s">
        <v>26</v>
      </c>
      <c r="O3118" s="6" t="str">
        <f>INDEX(lkp_Region,MATCH(tbl_Sales[[#This Row],[Suburb]],lkp_Suburb,0))</f>
        <v>Southern Metropolitan</v>
      </c>
      <c r="P3118" s="6">
        <f>MONTH(tbl_Sales[[#This Row],[Date]])</f>
        <v>8</v>
      </c>
      <c r="Q3118" s="6">
        <f>YEAR(tbl_Sales[[#This Row],[Date]])</f>
        <v>2016</v>
      </c>
    </row>
    <row r="3119" spans="1:17" x14ac:dyDescent="0.25">
      <c r="A3119" s="1">
        <v>42608</v>
      </c>
      <c r="B3119">
        <v>440000</v>
      </c>
      <c r="C3119" t="s">
        <v>13</v>
      </c>
      <c r="D3119" t="s">
        <v>12427</v>
      </c>
      <c r="E3119" t="s">
        <v>10</v>
      </c>
      <c r="F3119">
        <v>3056</v>
      </c>
      <c r="G3119">
        <v>1</v>
      </c>
      <c r="H3119">
        <v>1</v>
      </c>
      <c r="I3119">
        <v>1</v>
      </c>
      <c r="J3119">
        <v>0</v>
      </c>
      <c r="L3119" t="s">
        <v>3268</v>
      </c>
      <c r="M3119" t="s">
        <v>117</v>
      </c>
      <c r="N3119" t="s">
        <v>18</v>
      </c>
      <c r="O3119" s="6" t="str">
        <f>INDEX(lkp_Region,MATCH(tbl_Sales[[#This Row],[Suburb]],lkp_Suburb,0))</f>
        <v>Northern Metropolitan</v>
      </c>
      <c r="P3119" s="6">
        <f>MONTH(tbl_Sales[[#This Row],[Date]])</f>
        <v>8</v>
      </c>
      <c r="Q3119" s="6">
        <f>YEAR(tbl_Sales[[#This Row],[Date]])</f>
        <v>2016</v>
      </c>
    </row>
    <row r="3120" spans="1:17" x14ac:dyDescent="0.25">
      <c r="A3120" s="1">
        <v>42608</v>
      </c>
      <c r="B3120">
        <v>625000</v>
      </c>
      <c r="C3120" t="s">
        <v>2</v>
      </c>
      <c r="D3120" t="s">
        <v>12427</v>
      </c>
      <c r="E3120" t="s">
        <v>10</v>
      </c>
      <c r="F3120">
        <v>3058</v>
      </c>
      <c r="G3120">
        <v>3</v>
      </c>
      <c r="H3120">
        <v>1</v>
      </c>
      <c r="I3120">
        <v>2</v>
      </c>
      <c r="J3120">
        <v>104</v>
      </c>
      <c r="K3120">
        <v>2014</v>
      </c>
      <c r="L3120" t="s">
        <v>3269</v>
      </c>
      <c r="M3120" t="s">
        <v>499</v>
      </c>
      <c r="N3120" t="s">
        <v>18</v>
      </c>
      <c r="O3120" s="6" t="str">
        <f>INDEX(lkp_Region,MATCH(tbl_Sales[[#This Row],[Suburb]],lkp_Suburb,0))</f>
        <v>Northern Metropolitan</v>
      </c>
      <c r="P3120" s="6">
        <f>MONTH(tbl_Sales[[#This Row],[Date]])</f>
        <v>8</v>
      </c>
      <c r="Q3120" s="6">
        <f>YEAR(tbl_Sales[[#This Row],[Date]])</f>
        <v>2016</v>
      </c>
    </row>
    <row r="3121" spans="1:17" x14ac:dyDescent="0.25">
      <c r="A3121" s="1">
        <v>42608</v>
      </c>
      <c r="B3121">
        <v>690000</v>
      </c>
      <c r="C3121" t="s">
        <v>2</v>
      </c>
      <c r="D3121" t="s">
        <v>12428</v>
      </c>
      <c r="E3121" t="s">
        <v>10</v>
      </c>
      <c r="F3121">
        <v>3046</v>
      </c>
      <c r="G3121">
        <v>4</v>
      </c>
      <c r="H3121">
        <v>1</v>
      </c>
      <c r="I3121">
        <v>1</v>
      </c>
      <c r="J3121">
        <v>553</v>
      </c>
      <c r="K3121">
        <v>1960</v>
      </c>
      <c r="L3121" t="s">
        <v>3270</v>
      </c>
      <c r="M3121" t="s">
        <v>680</v>
      </c>
      <c r="N3121" t="s">
        <v>18</v>
      </c>
      <c r="O3121" s="6" t="str">
        <f>INDEX(lkp_Region,MATCH(tbl_Sales[[#This Row],[Suburb]],lkp_Suburb,0))</f>
        <v>Northern Metropolitan</v>
      </c>
      <c r="P3121" s="6">
        <f>MONTH(tbl_Sales[[#This Row],[Date]])</f>
        <v>8</v>
      </c>
      <c r="Q3121" s="6">
        <f>YEAR(tbl_Sales[[#This Row],[Date]])</f>
        <v>2016</v>
      </c>
    </row>
    <row r="3122" spans="1:17" x14ac:dyDescent="0.25">
      <c r="A3122" s="1">
        <v>42608</v>
      </c>
      <c r="B3122">
        <v>1211000</v>
      </c>
      <c r="C3122" t="s">
        <v>2</v>
      </c>
      <c r="D3122" t="s">
        <v>12427</v>
      </c>
      <c r="E3122" t="s">
        <v>10</v>
      </c>
      <c r="F3122">
        <v>3039</v>
      </c>
      <c r="G3122">
        <v>4</v>
      </c>
      <c r="H3122">
        <v>1</v>
      </c>
      <c r="I3122">
        <v>3</v>
      </c>
      <c r="J3122">
        <v>477</v>
      </c>
      <c r="K3122">
        <v>1910</v>
      </c>
      <c r="L3122" t="s">
        <v>3271</v>
      </c>
      <c r="M3122" t="s">
        <v>242</v>
      </c>
      <c r="N3122" t="s">
        <v>49</v>
      </c>
      <c r="O3122" s="6" t="str">
        <f>INDEX(lkp_Region,MATCH(tbl_Sales[[#This Row],[Suburb]],lkp_Suburb,0))</f>
        <v>Western Metropolitan</v>
      </c>
      <c r="P3122" s="6">
        <f>MONTH(tbl_Sales[[#This Row],[Date]])</f>
        <v>8</v>
      </c>
      <c r="Q3122" s="6">
        <f>YEAR(tbl_Sales[[#This Row],[Date]])</f>
        <v>2016</v>
      </c>
    </row>
    <row r="3123" spans="1:17" x14ac:dyDescent="0.25">
      <c r="A3123" s="1">
        <v>42608</v>
      </c>
      <c r="B3123">
        <v>1285000</v>
      </c>
      <c r="C3123" t="s">
        <v>2</v>
      </c>
      <c r="D3123" t="s">
        <v>12427</v>
      </c>
      <c r="E3123" t="s">
        <v>10</v>
      </c>
      <c r="F3123">
        <v>3041</v>
      </c>
      <c r="G3123">
        <v>3</v>
      </c>
      <c r="H3123">
        <v>2</v>
      </c>
      <c r="I3123">
        <v>2</v>
      </c>
      <c r="J3123">
        <v>616</v>
      </c>
      <c r="L3123" t="s">
        <v>3272</v>
      </c>
      <c r="M3123" t="s">
        <v>121</v>
      </c>
      <c r="N3123" t="s">
        <v>49</v>
      </c>
      <c r="O3123" s="6" t="str">
        <f>INDEX(lkp_Region,MATCH(tbl_Sales[[#This Row],[Suburb]],lkp_Suburb,0))</f>
        <v>Western Metropolitan</v>
      </c>
      <c r="P3123" s="6">
        <f>MONTH(tbl_Sales[[#This Row],[Date]])</f>
        <v>8</v>
      </c>
      <c r="Q3123" s="6">
        <f>YEAR(tbl_Sales[[#This Row],[Date]])</f>
        <v>2016</v>
      </c>
    </row>
    <row r="3124" spans="1:17" x14ac:dyDescent="0.25">
      <c r="A3124" s="1">
        <v>42608</v>
      </c>
      <c r="B3124">
        <v>702000</v>
      </c>
      <c r="C3124" t="s">
        <v>51</v>
      </c>
      <c r="D3124" t="s">
        <v>12423</v>
      </c>
      <c r="E3124" t="s">
        <v>10</v>
      </c>
      <c r="F3124">
        <v>3125</v>
      </c>
      <c r="G3124">
        <v>3</v>
      </c>
      <c r="H3124">
        <v>2</v>
      </c>
      <c r="I3124">
        <v>1</v>
      </c>
      <c r="J3124">
        <v>170</v>
      </c>
      <c r="K3124">
        <v>2001</v>
      </c>
      <c r="L3124" t="s">
        <v>3273</v>
      </c>
      <c r="M3124" t="s">
        <v>32</v>
      </c>
      <c r="N3124" t="s">
        <v>31</v>
      </c>
      <c r="O3124" s="6" t="str">
        <f>INDEX(lkp_Region,MATCH(tbl_Sales[[#This Row],[Suburb]],lkp_Suburb,0))</f>
        <v>Southern Metropolitan</v>
      </c>
      <c r="P3124" s="6">
        <f>MONTH(tbl_Sales[[#This Row],[Date]])</f>
        <v>8</v>
      </c>
      <c r="Q3124" s="6">
        <f>YEAR(tbl_Sales[[#This Row],[Date]])</f>
        <v>2016</v>
      </c>
    </row>
    <row r="3125" spans="1:17" x14ac:dyDescent="0.25">
      <c r="A3125" s="1">
        <v>42608</v>
      </c>
      <c r="B3125">
        <v>720000</v>
      </c>
      <c r="C3125" t="s">
        <v>13</v>
      </c>
      <c r="D3125" t="s">
        <v>12431</v>
      </c>
      <c r="E3125" t="s">
        <v>10</v>
      </c>
      <c r="F3125">
        <v>3006</v>
      </c>
      <c r="G3125">
        <v>3</v>
      </c>
      <c r="H3125">
        <v>1</v>
      </c>
      <c r="I3125">
        <v>1</v>
      </c>
      <c r="J3125">
        <v>0</v>
      </c>
      <c r="K3125">
        <v>1993</v>
      </c>
      <c r="L3125" t="s">
        <v>3274</v>
      </c>
      <c r="M3125" t="s">
        <v>434</v>
      </c>
      <c r="N3125" t="s">
        <v>88</v>
      </c>
      <c r="O3125" s="6" t="str">
        <f>INDEX(lkp_Region,MATCH(tbl_Sales[[#This Row],[Suburb]],lkp_Suburb,0))</f>
        <v>Southern Metropolitan</v>
      </c>
      <c r="P3125" s="6">
        <f>MONTH(tbl_Sales[[#This Row],[Date]])</f>
        <v>8</v>
      </c>
      <c r="Q3125" s="6">
        <f>YEAR(tbl_Sales[[#This Row],[Date]])</f>
        <v>2016</v>
      </c>
    </row>
    <row r="3126" spans="1:17" x14ac:dyDescent="0.25">
      <c r="A3126" s="1">
        <v>42608</v>
      </c>
      <c r="B3126">
        <v>725000</v>
      </c>
      <c r="C3126" t="s">
        <v>2</v>
      </c>
      <c r="D3126" t="s">
        <v>12428</v>
      </c>
      <c r="E3126" t="s">
        <v>10</v>
      </c>
      <c r="F3126">
        <v>3013</v>
      </c>
      <c r="G3126">
        <v>3</v>
      </c>
      <c r="H3126">
        <v>1</v>
      </c>
      <c r="I3126">
        <v>5</v>
      </c>
      <c r="J3126">
        <v>558</v>
      </c>
      <c r="K3126">
        <v>1940</v>
      </c>
      <c r="L3126" t="s">
        <v>3275</v>
      </c>
      <c r="M3126" t="s">
        <v>65</v>
      </c>
      <c r="N3126" t="s">
        <v>21</v>
      </c>
      <c r="O3126" s="6" t="str">
        <f>INDEX(lkp_Region,MATCH(tbl_Sales[[#This Row],[Suburb]],lkp_Suburb,0))</f>
        <v>Western Metropolitan</v>
      </c>
      <c r="P3126" s="6">
        <f>MONTH(tbl_Sales[[#This Row],[Date]])</f>
        <v>8</v>
      </c>
      <c r="Q3126" s="6">
        <f>YEAR(tbl_Sales[[#This Row],[Date]])</f>
        <v>2016</v>
      </c>
    </row>
    <row r="3127" spans="1:17" x14ac:dyDescent="0.25">
      <c r="A3127" s="1">
        <v>42608</v>
      </c>
      <c r="B3127">
        <v>830000</v>
      </c>
      <c r="C3127" t="s">
        <v>2</v>
      </c>
      <c r="D3127" t="s">
        <v>12428</v>
      </c>
      <c r="E3127" t="s">
        <v>10</v>
      </c>
      <c r="F3127">
        <v>3012</v>
      </c>
      <c r="G3127">
        <v>4</v>
      </c>
      <c r="H3127">
        <v>1</v>
      </c>
      <c r="I3127">
        <v>2</v>
      </c>
      <c r="J3127">
        <v>426</v>
      </c>
      <c r="K3127">
        <v>1930</v>
      </c>
      <c r="L3127" t="s">
        <v>3276</v>
      </c>
      <c r="M3127" t="s">
        <v>53</v>
      </c>
      <c r="N3127" t="s">
        <v>21</v>
      </c>
      <c r="O3127" s="6" t="str">
        <f>INDEX(lkp_Region,MATCH(tbl_Sales[[#This Row],[Suburb]],lkp_Suburb,0))</f>
        <v>Western Metropolitan</v>
      </c>
      <c r="P3127" s="6">
        <f>MONTH(tbl_Sales[[#This Row],[Date]])</f>
        <v>8</v>
      </c>
      <c r="Q3127" s="6">
        <f>YEAR(tbl_Sales[[#This Row],[Date]])</f>
        <v>2016</v>
      </c>
    </row>
    <row r="3128" spans="1:17" x14ac:dyDescent="0.25">
      <c r="A3128" s="1">
        <v>42608</v>
      </c>
      <c r="B3128">
        <v>1100000</v>
      </c>
      <c r="C3128" t="s">
        <v>2</v>
      </c>
      <c r="D3128" t="s">
        <v>12423</v>
      </c>
      <c r="E3128" t="s">
        <v>5</v>
      </c>
      <c r="F3128">
        <v>3105</v>
      </c>
      <c r="G3128">
        <v>4</v>
      </c>
      <c r="H3128">
        <v>2</v>
      </c>
      <c r="I3128">
        <v>2</v>
      </c>
      <c r="J3128">
        <v>693</v>
      </c>
      <c r="K3128">
        <v>1975</v>
      </c>
      <c r="L3128" t="s">
        <v>3277</v>
      </c>
      <c r="M3128" t="s">
        <v>507</v>
      </c>
      <c r="N3128" t="s">
        <v>128</v>
      </c>
      <c r="O3128" s="6" t="str">
        <f>INDEX(lkp_Region,MATCH(tbl_Sales[[#This Row],[Suburb]],lkp_Suburb,0))</f>
        <v>Eastern Metropolitan</v>
      </c>
      <c r="P3128" s="6">
        <f>MONTH(tbl_Sales[[#This Row],[Date]])</f>
        <v>8</v>
      </c>
      <c r="Q3128" s="6">
        <f>YEAR(tbl_Sales[[#This Row],[Date]])</f>
        <v>2016</v>
      </c>
    </row>
    <row r="3129" spans="1:17" x14ac:dyDescent="0.25">
      <c r="A3129" s="1">
        <v>42608</v>
      </c>
      <c r="B3129">
        <v>1126000</v>
      </c>
      <c r="C3129" t="s">
        <v>2</v>
      </c>
      <c r="D3129" t="s">
        <v>12429</v>
      </c>
      <c r="E3129" t="s">
        <v>10</v>
      </c>
      <c r="F3129">
        <v>3167</v>
      </c>
      <c r="G3129">
        <v>4</v>
      </c>
      <c r="H3129">
        <v>2</v>
      </c>
      <c r="I3129">
        <v>2</v>
      </c>
      <c r="J3129">
        <v>530</v>
      </c>
      <c r="K3129">
        <v>1980</v>
      </c>
      <c r="L3129" t="s">
        <v>3278</v>
      </c>
      <c r="M3129" t="s">
        <v>43</v>
      </c>
      <c r="N3129" t="s">
        <v>45</v>
      </c>
      <c r="O3129" s="6" t="str">
        <f>INDEX(lkp_Region,MATCH(tbl_Sales[[#This Row],[Suburb]],lkp_Suburb,0))</f>
        <v>South-Eastern Metropolitan</v>
      </c>
      <c r="P3129" s="6">
        <f>MONTH(tbl_Sales[[#This Row],[Date]])</f>
        <v>8</v>
      </c>
      <c r="Q3129" s="6">
        <f>YEAR(tbl_Sales[[#This Row],[Date]])</f>
        <v>2016</v>
      </c>
    </row>
    <row r="3130" spans="1:17" x14ac:dyDescent="0.25">
      <c r="A3130" s="1">
        <v>42608</v>
      </c>
      <c r="B3130">
        <v>503000</v>
      </c>
      <c r="C3130" t="s">
        <v>13</v>
      </c>
      <c r="D3130" t="s">
        <v>12429</v>
      </c>
      <c r="E3130" t="s">
        <v>10</v>
      </c>
      <c r="F3130">
        <v>3204</v>
      </c>
      <c r="G3130">
        <v>2</v>
      </c>
      <c r="H3130">
        <v>1</v>
      </c>
      <c r="I3130">
        <v>1</v>
      </c>
      <c r="J3130">
        <v>0</v>
      </c>
      <c r="K3130">
        <v>1960</v>
      </c>
      <c r="L3130" t="s">
        <v>3279</v>
      </c>
      <c r="M3130" t="s">
        <v>55</v>
      </c>
      <c r="N3130" t="s">
        <v>57</v>
      </c>
      <c r="O3130" s="6" t="str">
        <f>INDEX(lkp_Region,MATCH(tbl_Sales[[#This Row],[Suburb]],lkp_Suburb,0))</f>
        <v>Southern Metropolitan</v>
      </c>
      <c r="P3130" s="6">
        <f>MONTH(tbl_Sales[[#This Row],[Date]])</f>
        <v>8</v>
      </c>
      <c r="Q3130" s="6">
        <f>YEAR(tbl_Sales[[#This Row],[Date]])</f>
        <v>2016</v>
      </c>
    </row>
    <row r="3131" spans="1:17" x14ac:dyDescent="0.25">
      <c r="A3131" s="1">
        <v>42608</v>
      </c>
      <c r="B3131">
        <v>1281000</v>
      </c>
      <c r="C3131" t="s">
        <v>2</v>
      </c>
      <c r="D3131" t="s">
        <v>12428</v>
      </c>
      <c r="E3131" t="s">
        <v>10</v>
      </c>
      <c r="F3131">
        <v>3204</v>
      </c>
      <c r="G3131">
        <v>4</v>
      </c>
      <c r="H3131">
        <v>1</v>
      </c>
      <c r="I3131">
        <v>5</v>
      </c>
      <c r="J3131">
        <v>594</v>
      </c>
      <c r="K3131">
        <v>1940</v>
      </c>
      <c r="L3131" t="s">
        <v>3280</v>
      </c>
      <c r="M3131" t="s">
        <v>55</v>
      </c>
      <c r="N3131" t="s">
        <v>57</v>
      </c>
      <c r="O3131" s="6" t="str">
        <f>INDEX(lkp_Region,MATCH(tbl_Sales[[#This Row],[Suburb]],lkp_Suburb,0))</f>
        <v>Southern Metropolitan</v>
      </c>
      <c r="P3131" s="6">
        <f>MONTH(tbl_Sales[[#This Row],[Date]])</f>
        <v>8</v>
      </c>
      <c r="Q3131" s="6">
        <f>YEAR(tbl_Sales[[#This Row],[Date]])</f>
        <v>2016</v>
      </c>
    </row>
    <row r="3132" spans="1:17" x14ac:dyDescent="0.25">
      <c r="A3132" s="1">
        <v>42608</v>
      </c>
      <c r="B3132">
        <v>1350000</v>
      </c>
      <c r="C3132" t="s">
        <v>2</v>
      </c>
      <c r="D3132" t="s">
        <v>12425</v>
      </c>
      <c r="E3132" t="s">
        <v>5</v>
      </c>
      <c r="F3132">
        <v>3163</v>
      </c>
      <c r="G3132">
        <v>2</v>
      </c>
      <c r="H3132">
        <v>2</v>
      </c>
      <c r="I3132">
        <v>2</v>
      </c>
      <c r="J3132">
        <v>265</v>
      </c>
      <c r="K3132">
        <v>1920</v>
      </c>
      <c r="L3132" t="s">
        <v>3281</v>
      </c>
      <c r="M3132" t="s">
        <v>201</v>
      </c>
      <c r="N3132" t="s">
        <v>57</v>
      </c>
      <c r="O3132" s="6" t="str">
        <f>INDEX(lkp_Region,MATCH(tbl_Sales[[#This Row],[Suburb]],lkp_Suburb,0))</f>
        <v>Southern Metropolitan</v>
      </c>
      <c r="P3132" s="6">
        <f>MONTH(tbl_Sales[[#This Row],[Date]])</f>
        <v>8</v>
      </c>
      <c r="Q3132" s="6">
        <f>YEAR(tbl_Sales[[#This Row],[Date]])</f>
        <v>2016</v>
      </c>
    </row>
    <row r="3133" spans="1:17" x14ac:dyDescent="0.25">
      <c r="A3133" s="1">
        <v>42608</v>
      </c>
      <c r="B3133">
        <v>432000</v>
      </c>
      <c r="C3133" t="s">
        <v>13</v>
      </c>
      <c r="D3133" t="s">
        <v>12427</v>
      </c>
      <c r="E3133" t="s">
        <v>10</v>
      </c>
      <c r="F3133">
        <v>3073</v>
      </c>
      <c r="G3133">
        <v>2</v>
      </c>
      <c r="H3133">
        <v>1</v>
      </c>
      <c r="I3133">
        <v>1</v>
      </c>
      <c r="J3133">
        <v>137</v>
      </c>
      <c r="L3133" t="s">
        <v>3282</v>
      </c>
      <c r="M3133" t="s">
        <v>93</v>
      </c>
      <c r="N3133" t="s">
        <v>62</v>
      </c>
      <c r="O3133" s="6" t="str">
        <f>INDEX(lkp_Region,MATCH(tbl_Sales[[#This Row],[Suburb]],lkp_Suburb,0))</f>
        <v>Northern Metropolitan</v>
      </c>
      <c r="P3133" s="6">
        <f>MONTH(tbl_Sales[[#This Row],[Date]])</f>
        <v>8</v>
      </c>
      <c r="Q3133" s="6">
        <f>YEAR(tbl_Sales[[#This Row],[Date]])</f>
        <v>2016</v>
      </c>
    </row>
    <row r="3134" spans="1:17" x14ac:dyDescent="0.25">
      <c r="A3134" s="1">
        <v>42608</v>
      </c>
      <c r="B3134">
        <v>790000</v>
      </c>
      <c r="C3134" t="s">
        <v>2</v>
      </c>
      <c r="D3134" t="s">
        <v>12427</v>
      </c>
      <c r="E3134" t="s">
        <v>10</v>
      </c>
      <c r="F3134">
        <v>3072</v>
      </c>
      <c r="G3134">
        <v>2</v>
      </c>
      <c r="H3134">
        <v>1</v>
      </c>
      <c r="I3134">
        <v>1</v>
      </c>
      <c r="J3134">
        <v>266</v>
      </c>
      <c r="K3134">
        <v>1925</v>
      </c>
      <c r="L3134" t="s">
        <v>3283</v>
      </c>
      <c r="M3134" t="s">
        <v>97</v>
      </c>
      <c r="N3134" t="s">
        <v>62</v>
      </c>
      <c r="O3134" s="6" t="str">
        <f>INDEX(lkp_Region,MATCH(tbl_Sales[[#This Row],[Suburb]],lkp_Suburb,0))</f>
        <v>Northern Metropolitan</v>
      </c>
      <c r="P3134" s="6">
        <f>MONTH(tbl_Sales[[#This Row],[Date]])</f>
        <v>8</v>
      </c>
      <c r="Q3134" s="6">
        <f>YEAR(tbl_Sales[[#This Row],[Date]])</f>
        <v>2016</v>
      </c>
    </row>
    <row r="3135" spans="1:17" x14ac:dyDescent="0.25">
      <c r="A3135" s="1">
        <v>42608</v>
      </c>
      <c r="B3135">
        <v>620000</v>
      </c>
      <c r="C3135" t="s">
        <v>2</v>
      </c>
      <c r="D3135" t="s">
        <v>12432</v>
      </c>
      <c r="E3135" t="s">
        <v>5</v>
      </c>
      <c r="F3135">
        <v>3020</v>
      </c>
      <c r="G3135">
        <v>3</v>
      </c>
      <c r="H3135">
        <v>3</v>
      </c>
      <c r="I3135">
        <v>2</v>
      </c>
      <c r="J3135">
        <v>221</v>
      </c>
      <c r="K3135">
        <v>2011</v>
      </c>
      <c r="L3135" t="s">
        <v>3284</v>
      </c>
      <c r="M3135" t="s">
        <v>143</v>
      </c>
      <c r="N3135" t="s">
        <v>3</v>
      </c>
      <c r="O3135" s="6" t="str">
        <f>INDEX(lkp_Region,MATCH(tbl_Sales[[#This Row],[Suburb]],lkp_Suburb,0))</f>
        <v>Western Metropolitan</v>
      </c>
      <c r="P3135" s="6">
        <f>MONTH(tbl_Sales[[#This Row],[Date]])</f>
        <v>8</v>
      </c>
      <c r="Q3135" s="6">
        <f>YEAR(tbl_Sales[[#This Row],[Date]])</f>
        <v>2016</v>
      </c>
    </row>
    <row r="3136" spans="1:17" x14ac:dyDescent="0.25">
      <c r="A3136" s="1">
        <v>42608</v>
      </c>
      <c r="B3136">
        <v>395000</v>
      </c>
      <c r="C3136" t="s">
        <v>13</v>
      </c>
      <c r="D3136" t="s">
        <v>12429</v>
      </c>
      <c r="E3136" t="s">
        <v>5</v>
      </c>
      <c r="F3136">
        <v>3101</v>
      </c>
      <c r="G3136">
        <v>1</v>
      </c>
      <c r="H3136">
        <v>1</v>
      </c>
      <c r="I3136">
        <v>1</v>
      </c>
      <c r="J3136">
        <v>0</v>
      </c>
      <c r="K3136">
        <v>2005</v>
      </c>
      <c r="L3136" t="s">
        <v>3285</v>
      </c>
      <c r="M3136" t="s">
        <v>145</v>
      </c>
      <c r="N3136" t="s">
        <v>101</v>
      </c>
      <c r="O3136" s="6" t="str">
        <f>INDEX(lkp_Region,MATCH(tbl_Sales[[#This Row],[Suburb]],lkp_Suburb,0))</f>
        <v>Southern Metropolitan</v>
      </c>
      <c r="P3136" s="6">
        <f>MONTH(tbl_Sales[[#This Row],[Date]])</f>
        <v>8</v>
      </c>
      <c r="Q3136" s="6">
        <f>YEAR(tbl_Sales[[#This Row],[Date]])</f>
        <v>2016</v>
      </c>
    </row>
    <row r="3137" spans="1:17" x14ac:dyDescent="0.25">
      <c r="A3137" s="1">
        <v>42608</v>
      </c>
      <c r="B3137">
        <v>450000</v>
      </c>
      <c r="C3137" t="s">
        <v>13</v>
      </c>
      <c r="D3137" t="s">
        <v>12429</v>
      </c>
      <c r="E3137" t="s">
        <v>5</v>
      </c>
      <c r="F3137">
        <v>3122</v>
      </c>
      <c r="G3137">
        <v>2</v>
      </c>
      <c r="H3137">
        <v>1</v>
      </c>
      <c r="I3137">
        <v>1</v>
      </c>
      <c r="J3137">
        <v>0</v>
      </c>
      <c r="K3137">
        <v>1970</v>
      </c>
      <c r="L3137" t="s">
        <v>3286</v>
      </c>
      <c r="M3137" t="s">
        <v>461</v>
      </c>
      <c r="N3137" t="s">
        <v>101</v>
      </c>
      <c r="O3137" s="6" t="str">
        <f>INDEX(lkp_Region,MATCH(tbl_Sales[[#This Row],[Suburb]],lkp_Suburb,0))</f>
        <v>Southern Metropolitan</v>
      </c>
      <c r="P3137" s="6">
        <f>MONTH(tbl_Sales[[#This Row],[Date]])</f>
        <v>8</v>
      </c>
      <c r="Q3137" s="6">
        <f>YEAR(tbl_Sales[[#This Row],[Date]])</f>
        <v>2016</v>
      </c>
    </row>
    <row r="3138" spans="1:17" x14ac:dyDescent="0.25">
      <c r="A3138" s="1">
        <v>42608</v>
      </c>
      <c r="B3138">
        <v>785000</v>
      </c>
      <c r="C3138" t="s">
        <v>13</v>
      </c>
      <c r="D3138" t="s">
        <v>12429</v>
      </c>
      <c r="E3138" t="s">
        <v>10</v>
      </c>
      <c r="F3138">
        <v>3146</v>
      </c>
      <c r="G3138">
        <v>2</v>
      </c>
      <c r="H3138">
        <v>1</v>
      </c>
      <c r="I3138">
        <v>1</v>
      </c>
      <c r="J3138">
        <v>0</v>
      </c>
      <c r="L3138" t="s">
        <v>3287</v>
      </c>
      <c r="M3138" t="s">
        <v>102</v>
      </c>
      <c r="N3138" t="s">
        <v>101</v>
      </c>
      <c r="O3138" s="6" t="str">
        <f>INDEX(lkp_Region,MATCH(tbl_Sales[[#This Row],[Suburb]],lkp_Suburb,0))</f>
        <v>Southern Metropolitan</v>
      </c>
      <c r="P3138" s="6">
        <f>MONTH(tbl_Sales[[#This Row],[Date]])</f>
        <v>8</v>
      </c>
      <c r="Q3138" s="6">
        <f>YEAR(tbl_Sales[[#This Row],[Date]])</f>
        <v>2016</v>
      </c>
    </row>
    <row r="3139" spans="1:17" x14ac:dyDescent="0.25">
      <c r="A3139" s="1">
        <v>42608</v>
      </c>
      <c r="B3139">
        <v>900400</v>
      </c>
      <c r="C3139" t="s">
        <v>51</v>
      </c>
      <c r="D3139" t="s">
        <v>12423</v>
      </c>
      <c r="E3139" t="s">
        <v>10</v>
      </c>
      <c r="F3139">
        <v>3124</v>
      </c>
      <c r="G3139">
        <v>2</v>
      </c>
      <c r="H3139">
        <v>1</v>
      </c>
      <c r="I3139">
        <v>1</v>
      </c>
      <c r="J3139">
        <v>93</v>
      </c>
      <c r="L3139" t="s">
        <v>3288</v>
      </c>
      <c r="M3139" t="s">
        <v>209</v>
      </c>
      <c r="N3139" t="s">
        <v>101</v>
      </c>
      <c r="O3139" s="6" t="str">
        <f>INDEX(lkp_Region,MATCH(tbl_Sales[[#This Row],[Suburb]],lkp_Suburb,0))</f>
        <v>Southern Metropolitan</v>
      </c>
      <c r="P3139" s="6">
        <f>MONTH(tbl_Sales[[#This Row],[Date]])</f>
        <v>8</v>
      </c>
      <c r="Q3139" s="6">
        <f>YEAR(tbl_Sales[[#This Row],[Date]])</f>
        <v>2016</v>
      </c>
    </row>
    <row r="3140" spans="1:17" x14ac:dyDescent="0.25">
      <c r="A3140" s="1">
        <v>42608</v>
      </c>
      <c r="B3140">
        <v>1400000</v>
      </c>
      <c r="C3140" t="s">
        <v>2</v>
      </c>
      <c r="D3140" t="s">
        <v>12429</v>
      </c>
      <c r="E3140" t="s">
        <v>5</v>
      </c>
      <c r="F3140">
        <v>3122</v>
      </c>
      <c r="G3140">
        <v>3</v>
      </c>
      <c r="H3140">
        <v>2</v>
      </c>
      <c r="I3140">
        <v>1</v>
      </c>
      <c r="J3140">
        <v>164</v>
      </c>
      <c r="K3140">
        <v>1890</v>
      </c>
      <c r="L3140" t="s">
        <v>3289</v>
      </c>
      <c r="M3140" t="s">
        <v>461</v>
      </c>
      <c r="N3140" t="s">
        <v>101</v>
      </c>
      <c r="O3140" s="6" t="str">
        <f>INDEX(lkp_Region,MATCH(tbl_Sales[[#This Row],[Suburb]],lkp_Suburb,0))</f>
        <v>Southern Metropolitan</v>
      </c>
      <c r="P3140" s="6">
        <f>MONTH(tbl_Sales[[#This Row],[Date]])</f>
        <v>8</v>
      </c>
      <c r="Q3140" s="6">
        <f>YEAR(tbl_Sales[[#This Row],[Date]])</f>
        <v>2016</v>
      </c>
    </row>
    <row r="3141" spans="1:17" x14ac:dyDescent="0.25">
      <c r="A3141" s="1">
        <v>42608</v>
      </c>
      <c r="B3141">
        <v>1420000</v>
      </c>
      <c r="C3141" t="s">
        <v>2</v>
      </c>
      <c r="D3141" t="s">
        <v>12427</v>
      </c>
      <c r="E3141" t="s">
        <v>5</v>
      </c>
      <c r="F3141">
        <v>3123</v>
      </c>
      <c r="G3141">
        <v>3</v>
      </c>
      <c r="H3141">
        <v>1</v>
      </c>
      <c r="I3141">
        <v>2</v>
      </c>
      <c r="J3141">
        <v>362</v>
      </c>
      <c r="K3141">
        <v>1910</v>
      </c>
      <c r="L3141" t="s">
        <v>3290</v>
      </c>
      <c r="M3141" t="s">
        <v>230</v>
      </c>
      <c r="N3141" t="s">
        <v>101</v>
      </c>
      <c r="O3141" s="6" t="str">
        <f>INDEX(lkp_Region,MATCH(tbl_Sales[[#This Row],[Suburb]],lkp_Suburb,0))</f>
        <v>Southern Metropolitan</v>
      </c>
      <c r="P3141" s="6">
        <f>MONTH(tbl_Sales[[#This Row],[Date]])</f>
        <v>8</v>
      </c>
      <c r="Q3141" s="6">
        <f>YEAR(tbl_Sales[[#This Row],[Date]])</f>
        <v>2016</v>
      </c>
    </row>
    <row r="3142" spans="1:17" x14ac:dyDescent="0.25">
      <c r="A3142" s="1">
        <v>42608</v>
      </c>
      <c r="B3142">
        <v>1875000</v>
      </c>
      <c r="C3142" t="s">
        <v>2</v>
      </c>
      <c r="D3142" t="s">
        <v>12427</v>
      </c>
      <c r="E3142" t="s">
        <v>10</v>
      </c>
      <c r="F3142">
        <v>3146</v>
      </c>
      <c r="G3142">
        <v>3</v>
      </c>
      <c r="H3142">
        <v>2</v>
      </c>
      <c r="I3142">
        <v>3</v>
      </c>
      <c r="J3142">
        <v>607</v>
      </c>
      <c r="L3142" t="s">
        <v>3291</v>
      </c>
      <c r="M3142" t="s">
        <v>102</v>
      </c>
      <c r="N3142" t="s">
        <v>101</v>
      </c>
      <c r="O3142" s="6" t="str">
        <f>INDEX(lkp_Region,MATCH(tbl_Sales[[#This Row],[Suburb]],lkp_Suburb,0))</f>
        <v>Southern Metropolitan</v>
      </c>
      <c r="P3142" s="6">
        <f>MONTH(tbl_Sales[[#This Row],[Date]])</f>
        <v>8</v>
      </c>
      <c r="Q3142" s="6">
        <f>YEAR(tbl_Sales[[#This Row],[Date]])</f>
        <v>2016</v>
      </c>
    </row>
    <row r="3143" spans="1:17" x14ac:dyDescent="0.25">
      <c r="A3143" s="1">
        <v>42608</v>
      </c>
      <c r="B3143">
        <v>587000</v>
      </c>
      <c r="C3143" t="s">
        <v>13</v>
      </c>
      <c r="D3143" t="s">
        <v>12427</v>
      </c>
      <c r="E3143" t="s">
        <v>10</v>
      </c>
      <c r="F3143">
        <v>3188</v>
      </c>
      <c r="G3143">
        <v>2</v>
      </c>
      <c r="H3143">
        <v>1</v>
      </c>
      <c r="I3143">
        <v>1</v>
      </c>
      <c r="J3143">
        <v>0</v>
      </c>
      <c r="K3143">
        <v>1975</v>
      </c>
      <c r="L3143" t="s">
        <v>3292</v>
      </c>
      <c r="M3143" t="s">
        <v>176</v>
      </c>
      <c r="N3143" t="s">
        <v>107</v>
      </c>
      <c r="O3143" s="6" t="str">
        <f>INDEX(lkp_Region,MATCH(tbl_Sales[[#This Row],[Suburb]],lkp_Suburb,0))</f>
        <v>Southern Metropolitan</v>
      </c>
      <c r="P3143" s="6">
        <f>MONTH(tbl_Sales[[#This Row],[Date]])</f>
        <v>8</v>
      </c>
      <c r="Q3143" s="6">
        <f>YEAR(tbl_Sales[[#This Row],[Date]])</f>
        <v>2016</v>
      </c>
    </row>
    <row r="3144" spans="1:17" x14ac:dyDescent="0.25">
      <c r="A3144" s="1">
        <v>42608</v>
      </c>
      <c r="B3144">
        <v>1680000</v>
      </c>
      <c r="C3144" t="s">
        <v>2</v>
      </c>
      <c r="D3144" t="s">
        <v>12428</v>
      </c>
      <c r="E3144" t="s">
        <v>10</v>
      </c>
      <c r="F3144">
        <v>3188</v>
      </c>
      <c r="G3144">
        <v>4</v>
      </c>
      <c r="H3144">
        <v>1</v>
      </c>
      <c r="I3144">
        <v>1</v>
      </c>
      <c r="J3144">
        <v>723</v>
      </c>
      <c r="K3144">
        <v>1955</v>
      </c>
      <c r="L3144" t="s">
        <v>3293</v>
      </c>
      <c r="M3144" t="s">
        <v>176</v>
      </c>
      <c r="N3144" t="s">
        <v>107</v>
      </c>
      <c r="O3144" s="6" t="str">
        <f>INDEX(lkp_Region,MATCH(tbl_Sales[[#This Row],[Suburb]],lkp_Suburb,0))</f>
        <v>Southern Metropolitan</v>
      </c>
      <c r="P3144" s="6">
        <f>MONTH(tbl_Sales[[#This Row],[Date]])</f>
        <v>8</v>
      </c>
      <c r="Q3144" s="6">
        <f>YEAR(tbl_Sales[[#This Row],[Date]])</f>
        <v>2016</v>
      </c>
    </row>
    <row r="3145" spans="1:17" x14ac:dyDescent="0.25">
      <c r="A3145" s="1">
        <v>42608</v>
      </c>
      <c r="B3145">
        <v>2320000</v>
      </c>
      <c r="C3145" t="s">
        <v>2</v>
      </c>
      <c r="D3145" t="s">
        <v>12424</v>
      </c>
      <c r="E3145" t="s">
        <v>10</v>
      </c>
      <c r="F3145">
        <v>3186</v>
      </c>
      <c r="G3145">
        <v>3</v>
      </c>
      <c r="H3145">
        <v>2</v>
      </c>
      <c r="I3145">
        <v>2</v>
      </c>
      <c r="J3145">
        <v>589</v>
      </c>
      <c r="L3145" t="s">
        <v>3294</v>
      </c>
      <c r="M3145" t="s">
        <v>105</v>
      </c>
      <c r="N3145" t="s">
        <v>107</v>
      </c>
      <c r="O3145" s="6" t="str">
        <f>INDEX(lkp_Region,MATCH(tbl_Sales[[#This Row],[Suburb]],lkp_Suburb,0))</f>
        <v>Southern Metropolitan</v>
      </c>
      <c r="P3145" s="6">
        <f>MONTH(tbl_Sales[[#This Row],[Date]])</f>
        <v>8</v>
      </c>
      <c r="Q3145" s="6">
        <f>YEAR(tbl_Sales[[#This Row],[Date]])</f>
        <v>2016</v>
      </c>
    </row>
    <row r="3146" spans="1:17" x14ac:dyDescent="0.25">
      <c r="A3146" s="1">
        <v>42608</v>
      </c>
      <c r="B3146">
        <v>815000</v>
      </c>
      <c r="C3146" t="s">
        <v>2</v>
      </c>
      <c r="D3146" t="s">
        <v>12425</v>
      </c>
      <c r="E3146" t="s">
        <v>5</v>
      </c>
      <c r="F3146">
        <v>3081</v>
      </c>
      <c r="G3146">
        <v>2</v>
      </c>
      <c r="H3146">
        <v>1</v>
      </c>
      <c r="I3146">
        <v>2</v>
      </c>
      <c r="J3146">
        <v>589</v>
      </c>
      <c r="K3146">
        <v>1930</v>
      </c>
      <c r="L3146" t="s">
        <v>3295</v>
      </c>
      <c r="M3146" t="s">
        <v>748</v>
      </c>
      <c r="N3146" t="s">
        <v>150</v>
      </c>
      <c r="O3146" s="6" t="str">
        <f>INDEX(lkp_Region,MATCH(tbl_Sales[[#This Row],[Suburb]],lkp_Suburb,0))</f>
        <v>Eastern Metropolitan</v>
      </c>
      <c r="P3146" s="6">
        <f>MONTH(tbl_Sales[[#This Row],[Date]])</f>
        <v>8</v>
      </c>
      <c r="Q3146" s="6">
        <f>YEAR(tbl_Sales[[#This Row],[Date]])</f>
        <v>2016</v>
      </c>
    </row>
    <row r="3147" spans="1:17" x14ac:dyDescent="0.25">
      <c r="A3147" s="1">
        <v>42609</v>
      </c>
      <c r="B3147">
        <v>533000</v>
      </c>
      <c r="C3147" t="s">
        <v>13</v>
      </c>
      <c r="D3147" t="s">
        <v>12429</v>
      </c>
      <c r="E3147" t="s">
        <v>5</v>
      </c>
      <c r="F3147">
        <v>3068</v>
      </c>
      <c r="G3147">
        <v>2</v>
      </c>
      <c r="H3147">
        <v>1</v>
      </c>
      <c r="I3147">
        <v>1</v>
      </c>
      <c r="J3147">
        <v>0</v>
      </c>
      <c r="K3147">
        <v>1970</v>
      </c>
      <c r="L3147" t="s">
        <v>3296</v>
      </c>
      <c r="M3147" t="s">
        <v>323</v>
      </c>
      <c r="N3147" t="s">
        <v>8</v>
      </c>
      <c r="O3147" s="6" t="str">
        <f>INDEX(lkp_Region,MATCH(tbl_Sales[[#This Row],[Suburb]],lkp_Suburb,0))</f>
        <v>Northern Metropolitan</v>
      </c>
      <c r="P3147" s="6">
        <f>MONTH(tbl_Sales[[#This Row],[Date]])</f>
        <v>8</v>
      </c>
      <c r="Q3147" s="6">
        <f>YEAR(tbl_Sales[[#This Row],[Date]])</f>
        <v>2016</v>
      </c>
    </row>
    <row r="3148" spans="1:17" x14ac:dyDescent="0.25">
      <c r="A3148" s="1">
        <v>42609</v>
      </c>
      <c r="B3148">
        <v>860000</v>
      </c>
      <c r="C3148" t="s">
        <v>2</v>
      </c>
      <c r="D3148" t="s">
        <v>12429</v>
      </c>
      <c r="E3148" t="s">
        <v>10</v>
      </c>
      <c r="F3148">
        <v>3068</v>
      </c>
      <c r="G3148">
        <v>2</v>
      </c>
      <c r="H3148">
        <v>1</v>
      </c>
      <c r="I3148">
        <v>0</v>
      </c>
      <c r="J3148">
        <v>104</v>
      </c>
      <c r="K3148">
        <v>1880</v>
      </c>
      <c r="L3148" t="s">
        <v>3297</v>
      </c>
      <c r="M3148" t="s">
        <v>72</v>
      </c>
      <c r="N3148" t="s">
        <v>8</v>
      </c>
      <c r="O3148" s="6" t="str">
        <f>INDEX(lkp_Region,MATCH(tbl_Sales[[#This Row],[Suburb]],lkp_Suburb,0))</f>
        <v>Northern Metropolitan</v>
      </c>
      <c r="P3148" s="6">
        <f>MONTH(tbl_Sales[[#This Row],[Date]])</f>
        <v>8</v>
      </c>
      <c r="Q3148" s="6">
        <f>YEAR(tbl_Sales[[#This Row],[Date]])</f>
        <v>2016</v>
      </c>
    </row>
    <row r="3149" spans="1:17" x14ac:dyDescent="0.25">
      <c r="A3149" s="1">
        <v>42609</v>
      </c>
      <c r="B3149">
        <v>1283000</v>
      </c>
      <c r="C3149" t="s">
        <v>2</v>
      </c>
      <c r="D3149" t="s">
        <v>12427</v>
      </c>
      <c r="E3149" t="s">
        <v>10</v>
      </c>
      <c r="F3149">
        <v>3068</v>
      </c>
      <c r="G3149">
        <v>2</v>
      </c>
      <c r="H3149">
        <v>1</v>
      </c>
      <c r="I3149">
        <v>2</v>
      </c>
      <c r="J3149">
        <v>204</v>
      </c>
      <c r="L3149" t="s">
        <v>3298</v>
      </c>
      <c r="M3149" t="s">
        <v>72</v>
      </c>
      <c r="N3149" t="s">
        <v>8</v>
      </c>
      <c r="O3149" s="6" t="str">
        <f>INDEX(lkp_Region,MATCH(tbl_Sales[[#This Row],[Suburb]],lkp_Suburb,0))</f>
        <v>Northern Metropolitan</v>
      </c>
      <c r="P3149" s="6">
        <f>MONTH(tbl_Sales[[#This Row],[Date]])</f>
        <v>8</v>
      </c>
      <c r="Q3149" s="6">
        <f>YEAR(tbl_Sales[[#This Row],[Date]])</f>
        <v>2016</v>
      </c>
    </row>
    <row r="3150" spans="1:17" x14ac:dyDescent="0.25">
      <c r="A3150" s="1">
        <v>42609</v>
      </c>
      <c r="B3150">
        <v>1500000</v>
      </c>
      <c r="C3150" t="s">
        <v>13</v>
      </c>
      <c r="D3150" t="s">
        <v>12429</v>
      </c>
      <c r="E3150" t="s">
        <v>10</v>
      </c>
      <c r="F3150">
        <v>3066</v>
      </c>
      <c r="G3150">
        <v>3</v>
      </c>
      <c r="H3150">
        <v>2</v>
      </c>
      <c r="I3150">
        <v>2</v>
      </c>
      <c r="J3150">
        <v>0</v>
      </c>
      <c r="K3150">
        <v>1920</v>
      </c>
      <c r="L3150" t="s">
        <v>3299</v>
      </c>
      <c r="M3150" t="s">
        <v>216</v>
      </c>
      <c r="N3150" t="s">
        <v>8</v>
      </c>
      <c r="O3150" s="6" t="str">
        <f>INDEX(lkp_Region,MATCH(tbl_Sales[[#This Row],[Suburb]],lkp_Suburb,0))</f>
        <v>Northern Metropolitan</v>
      </c>
      <c r="P3150" s="6">
        <f>MONTH(tbl_Sales[[#This Row],[Date]])</f>
        <v>8</v>
      </c>
      <c r="Q3150" s="6">
        <f>YEAR(tbl_Sales[[#This Row],[Date]])</f>
        <v>2016</v>
      </c>
    </row>
    <row r="3151" spans="1:17" x14ac:dyDescent="0.25">
      <c r="A3151" s="1">
        <v>42609</v>
      </c>
      <c r="B3151">
        <v>465000</v>
      </c>
      <c r="C3151" t="s">
        <v>13</v>
      </c>
      <c r="D3151" t="s">
        <v>12427</v>
      </c>
      <c r="E3151" t="s">
        <v>10</v>
      </c>
      <c r="F3151">
        <v>3128</v>
      </c>
      <c r="G3151">
        <v>2</v>
      </c>
      <c r="H3151">
        <v>2</v>
      </c>
      <c r="I3151">
        <v>1</v>
      </c>
      <c r="J3151">
        <v>0</v>
      </c>
      <c r="K3151">
        <v>2010</v>
      </c>
      <c r="L3151" t="s">
        <v>3300</v>
      </c>
      <c r="M3151" t="s">
        <v>151</v>
      </c>
      <c r="N3151" t="s">
        <v>14</v>
      </c>
      <c r="O3151" s="6" t="str">
        <f>INDEX(lkp_Region,MATCH(tbl_Sales[[#This Row],[Suburb]],lkp_Suburb,0))</f>
        <v>Eastern Metropolitan</v>
      </c>
      <c r="P3151" s="6">
        <f>MONTH(tbl_Sales[[#This Row],[Date]])</f>
        <v>8</v>
      </c>
      <c r="Q3151" s="6">
        <f>YEAR(tbl_Sales[[#This Row],[Date]])</f>
        <v>2016</v>
      </c>
    </row>
    <row r="3152" spans="1:17" x14ac:dyDescent="0.25">
      <c r="A3152" s="1">
        <v>42609</v>
      </c>
      <c r="B3152">
        <v>2100000</v>
      </c>
      <c r="C3152" t="s">
        <v>2</v>
      </c>
      <c r="D3152" t="s">
        <v>12427</v>
      </c>
      <c r="E3152" t="s">
        <v>5</v>
      </c>
      <c r="F3152">
        <v>3127</v>
      </c>
      <c r="G3152">
        <v>5</v>
      </c>
      <c r="H3152">
        <v>2</v>
      </c>
      <c r="I3152">
        <v>2</v>
      </c>
      <c r="J3152">
        <v>1025</v>
      </c>
      <c r="K3152">
        <v>1915</v>
      </c>
      <c r="L3152" t="s">
        <v>3301</v>
      </c>
      <c r="M3152" t="s">
        <v>11</v>
      </c>
      <c r="N3152" t="s">
        <v>14</v>
      </c>
      <c r="O3152" s="6" t="str">
        <f>INDEX(lkp_Region,MATCH(tbl_Sales[[#This Row],[Suburb]],lkp_Suburb,0))</f>
        <v>Southern Metropolitan</v>
      </c>
      <c r="P3152" s="6">
        <f>MONTH(tbl_Sales[[#This Row],[Date]])</f>
        <v>8</v>
      </c>
      <c r="Q3152" s="6">
        <f>YEAR(tbl_Sales[[#This Row],[Date]])</f>
        <v>2016</v>
      </c>
    </row>
    <row r="3153" spans="1:17" x14ac:dyDescent="0.25">
      <c r="A3153" s="1">
        <v>42609</v>
      </c>
      <c r="B3153">
        <v>505000</v>
      </c>
      <c r="C3153" t="s">
        <v>13</v>
      </c>
      <c r="D3153" t="s">
        <v>12426</v>
      </c>
      <c r="E3153" t="s">
        <v>10</v>
      </c>
      <c r="F3153">
        <v>3141</v>
      </c>
      <c r="G3153">
        <v>2</v>
      </c>
      <c r="H3153">
        <v>1</v>
      </c>
      <c r="I3153">
        <v>1</v>
      </c>
      <c r="J3153">
        <v>0</v>
      </c>
      <c r="K3153">
        <v>1969</v>
      </c>
      <c r="L3153" t="s">
        <v>3302</v>
      </c>
      <c r="M3153" t="s">
        <v>111</v>
      </c>
      <c r="N3153" t="s">
        <v>76</v>
      </c>
      <c r="O3153" s="6" t="str">
        <f>INDEX(lkp_Region,MATCH(tbl_Sales[[#This Row],[Suburb]],lkp_Suburb,0))</f>
        <v>Southern Metropolitan</v>
      </c>
      <c r="P3153" s="6">
        <f>MONTH(tbl_Sales[[#This Row],[Date]])</f>
        <v>8</v>
      </c>
      <c r="Q3153" s="6">
        <f>YEAR(tbl_Sales[[#This Row],[Date]])</f>
        <v>2016</v>
      </c>
    </row>
    <row r="3154" spans="1:17" x14ac:dyDescent="0.25">
      <c r="A3154" s="1">
        <v>42609</v>
      </c>
      <c r="B3154">
        <v>650000</v>
      </c>
      <c r="C3154" t="s">
        <v>51</v>
      </c>
      <c r="D3154" t="s">
        <v>12429</v>
      </c>
      <c r="E3154" t="s">
        <v>10</v>
      </c>
      <c r="F3154">
        <v>3145</v>
      </c>
      <c r="G3154">
        <v>2</v>
      </c>
      <c r="H3154">
        <v>2</v>
      </c>
      <c r="I3154">
        <v>1</v>
      </c>
      <c r="J3154">
        <v>0</v>
      </c>
      <c r="K3154">
        <v>2015</v>
      </c>
      <c r="L3154" t="s">
        <v>3303</v>
      </c>
      <c r="M3154" t="s">
        <v>74</v>
      </c>
      <c r="N3154" t="s">
        <v>76</v>
      </c>
      <c r="O3154" s="6" t="str">
        <f>INDEX(lkp_Region,MATCH(tbl_Sales[[#This Row],[Suburb]],lkp_Suburb,0))</f>
        <v>Southern Metropolitan</v>
      </c>
      <c r="P3154" s="6">
        <f>MONTH(tbl_Sales[[#This Row],[Date]])</f>
        <v>8</v>
      </c>
      <c r="Q3154" s="6">
        <f>YEAR(tbl_Sales[[#This Row],[Date]])</f>
        <v>2016</v>
      </c>
    </row>
    <row r="3155" spans="1:17" x14ac:dyDescent="0.25">
      <c r="A3155" s="1">
        <v>42609</v>
      </c>
      <c r="B3155">
        <v>560000</v>
      </c>
      <c r="C3155" t="s">
        <v>13</v>
      </c>
      <c r="D3155" t="s">
        <v>12427</v>
      </c>
      <c r="E3155" t="s">
        <v>10</v>
      </c>
      <c r="F3155">
        <v>3182</v>
      </c>
      <c r="G3155">
        <v>2</v>
      </c>
      <c r="H3155">
        <v>1</v>
      </c>
      <c r="I3155">
        <v>2</v>
      </c>
      <c r="J3155">
        <v>1676</v>
      </c>
      <c r="L3155" t="s">
        <v>3304</v>
      </c>
      <c r="M3155" t="s">
        <v>156</v>
      </c>
      <c r="N3155" t="s">
        <v>26</v>
      </c>
      <c r="O3155" s="6" t="str">
        <f>INDEX(lkp_Region,MATCH(tbl_Sales[[#This Row],[Suburb]],lkp_Suburb,0))</f>
        <v>Southern Metropolitan</v>
      </c>
      <c r="P3155" s="6">
        <f>MONTH(tbl_Sales[[#This Row],[Date]])</f>
        <v>8</v>
      </c>
      <c r="Q3155" s="6">
        <f>YEAR(tbl_Sales[[#This Row],[Date]])</f>
        <v>2016</v>
      </c>
    </row>
    <row r="3156" spans="1:17" x14ac:dyDescent="0.25">
      <c r="A3156" s="1">
        <v>42609</v>
      </c>
      <c r="B3156">
        <v>703000</v>
      </c>
      <c r="C3156" t="s">
        <v>2</v>
      </c>
      <c r="D3156" t="s">
        <v>12427</v>
      </c>
      <c r="E3156" t="s">
        <v>10</v>
      </c>
      <c r="F3156">
        <v>3046</v>
      </c>
      <c r="G3156">
        <v>3</v>
      </c>
      <c r="H3156">
        <v>1</v>
      </c>
      <c r="I3156">
        <v>4</v>
      </c>
      <c r="J3156">
        <v>704</v>
      </c>
      <c r="K3156">
        <v>1960</v>
      </c>
      <c r="L3156" t="s">
        <v>3305</v>
      </c>
      <c r="M3156" t="s">
        <v>78</v>
      </c>
      <c r="N3156" t="s">
        <v>18</v>
      </c>
      <c r="O3156" s="6" t="str">
        <f>INDEX(lkp_Region,MATCH(tbl_Sales[[#This Row],[Suburb]],lkp_Suburb,0))</f>
        <v>Northern Metropolitan</v>
      </c>
      <c r="P3156" s="6">
        <f>MONTH(tbl_Sales[[#This Row],[Date]])</f>
        <v>8</v>
      </c>
      <c r="Q3156" s="6">
        <f>YEAR(tbl_Sales[[#This Row],[Date]])</f>
        <v>2016</v>
      </c>
    </row>
    <row r="3157" spans="1:17" x14ac:dyDescent="0.25">
      <c r="A3157" s="1">
        <v>42609</v>
      </c>
      <c r="B3157">
        <v>921500</v>
      </c>
      <c r="C3157" t="s">
        <v>2</v>
      </c>
      <c r="D3157" t="s">
        <v>12427</v>
      </c>
      <c r="E3157" t="s">
        <v>10</v>
      </c>
      <c r="F3157">
        <v>3055</v>
      </c>
      <c r="G3157">
        <v>4</v>
      </c>
      <c r="H3157">
        <v>1</v>
      </c>
      <c r="I3157">
        <v>1</v>
      </c>
      <c r="J3157">
        <v>575</v>
      </c>
      <c r="K3157">
        <v>1930</v>
      </c>
      <c r="L3157" t="s">
        <v>3306</v>
      </c>
      <c r="M3157" t="s">
        <v>80</v>
      </c>
      <c r="N3157" t="s">
        <v>18</v>
      </c>
      <c r="O3157" s="6" t="str">
        <f>INDEX(lkp_Region,MATCH(tbl_Sales[[#This Row],[Suburb]],lkp_Suburb,0))</f>
        <v>Northern Metropolitan</v>
      </c>
      <c r="P3157" s="6">
        <f>MONTH(tbl_Sales[[#This Row],[Date]])</f>
        <v>8</v>
      </c>
      <c r="Q3157" s="6">
        <f>YEAR(tbl_Sales[[#This Row],[Date]])</f>
        <v>2016</v>
      </c>
    </row>
    <row r="3158" spans="1:17" x14ac:dyDescent="0.25">
      <c r="A3158" s="1">
        <v>42609</v>
      </c>
      <c r="B3158">
        <v>393000</v>
      </c>
      <c r="C3158" t="s">
        <v>13</v>
      </c>
      <c r="D3158" t="s">
        <v>12428</v>
      </c>
      <c r="E3158" t="s">
        <v>10</v>
      </c>
      <c r="F3158">
        <v>3041</v>
      </c>
      <c r="G3158">
        <v>2</v>
      </c>
      <c r="H3158">
        <v>1</v>
      </c>
      <c r="I3158">
        <v>1</v>
      </c>
      <c r="J3158">
        <v>999</v>
      </c>
      <c r="K3158">
        <v>1970</v>
      </c>
      <c r="L3158" t="s">
        <v>3307</v>
      </c>
      <c r="M3158" t="s">
        <v>1033</v>
      </c>
      <c r="N3158" t="s">
        <v>49</v>
      </c>
      <c r="O3158" s="6" t="str">
        <f>INDEX(lkp_Region,MATCH(tbl_Sales[[#This Row],[Suburb]],lkp_Suburb,0))</f>
        <v>Western Metropolitan</v>
      </c>
      <c r="P3158" s="6">
        <f>MONTH(tbl_Sales[[#This Row],[Date]])</f>
        <v>8</v>
      </c>
      <c r="Q3158" s="6">
        <f>YEAR(tbl_Sales[[#This Row],[Date]])</f>
        <v>2016</v>
      </c>
    </row>
    <row r="3159" spans="1:17" x14ac:dyDescent="0.25">
      <c r="A3159" s="1">
        <v>42609</v>
      </c>
      <c r="B3159">
        <v>415000</v>
      </c>
      <c r="C3159" t="s">
        <v>13</v>
      </c>
      <c r="D3159" t="s">
        <v>12431</v>
      </c>
      <c r="E3159" t="s">
        <v>10</v>
      </c>
      <c r="F3159">
        <v>3039</v>
      </c>
      <c r="G3159">
        <v>1</v>
      </c>
      <c r="H3159">
        <v>1</v>
      </c>
      <c r="I3159">
        <v>1</v>
      </c>
      <c r="J3159">
        <v>0</v>
      </c>
      <c r="L3159" t="s">
        <v>3308</v>
      </c>
      <c r="M3159" t="s">
        <v>242</v>
      </c>
      <c r="N3159" t="s">
        <v>49</v>
      </c>
      <c r="O3159" s="6" t="str">
        <f>INDEX(lkp_Region,MATCH(tbl_Sales[[#This Row],[Suburb]],lkp_Suburb,0))</f>
        <v>Western Metropolitan</v>
      </c>
      <c r="P3159" s="6">
        <f>MONTH(tbl_Sales[[#This Row],[Date]])</f>
        <v>8</v>
      </c>
      <c r="Q3159" s="6">
        <f>YEAR(tbl_Sales[[#This Row],[Date]])</f>
        <v>2016</v>
      </c>
    </row>
    <row r="3160" spans="1:17" x14ac:dyDescent="0.25">
      <c r="A3160" s="1">
        <v>42609</v>
      </c>
      <c r="B3160">
        <v>820000</v>
      </c>
      <c r="C3160" t="s">
        <v>13</v>
      </c>
      <c r="D3160" t="s">
        <v>12427</v>
      </c>
      <c r="E3160" t="s">
        <v>10</v>
      </c>
      <c r="F3160">
        <v>3040</v>
      </c>
      <c r="G3160">
        <v>3</v>
      </c>
      <c r="H3160">
        <v>1</v>
      </c>
      <c r="I3160">
        <v>1</v>
      </c>
      <c r="J3160">
        <v>0</v>
      </c>
      <c r="L3160" t="s">
        <v>3309</v>
      </c>
      <c r="M3160" t="s">
        <v>47</v>
      </c>
      <c r="N3160" t="s">
        <v>49</v>
      </c>
      <c r="O3160" s="6" t="str">
        <f>INDEX(lkp_Region,MATCH(tbl_Sales[[#This Row],[Suburb]],lkp_Suburb,0))</f>
        <v>Western Metropolitan</v>
      </c>
      <c r="P3160" s="6">
        <f>MONTH(tbl_Sales[[#This Row],[Date]])</f>
        <v>8</v>
      </c>
      <c r="Q3160" s="6">
        <f>YEAR(tbl_Sales[[#This Row],[Date]])</f>
        <v>2016</v>
      </c>
    </row>
    <row r="3161" spans="1:17" x14ac:dyDescent="0.25">
      <c r="A3161" s="1">
        <v>42609</v>
      </c>
      <c r="B3161">
        <v>965000</v>
      </c>
      <c r="C3161" t="s">
        <v>2</v>
      </c>
      <c r="D3161" t="s">
        <v>12425</v>
      </c>
      <c r="E3161" t="s">
        <v>10</v>
      </c>
      <c r="F3161">
        <v>3032</v>
      </c>
      <c r="G3161">
        <v>3</v>
      </c>
      <c r="H3161">
        <v>1</v>
      </c>
      <c r="I3161">
        <v>0</v>
      </c>
      <c r="J3161">
        <v>216</v>
      </c>
      <c r="L3161" t="s">
        <v>3310</v>
      </c>
      <c r="M3161" t="s">
        <v>160</v>
      </c>
      <c r="N3161" t="s">
        <v>49</v>
      </c>
      <c r="O3161" s="6" t="str">
        <f>INDEX(lkp_Region,MATCH(tbl_Sales[[#This Row],[Suburb]],lkp_Suburb,0))</f>
        <v>Western Metropolitan</v>
      </c>
      <c r="P3161" s="6">
        <f>MONTH(tbl_Sales[[#This Row],[Date]])</f>
        <v>8</v>
      </c>
      <c r="Q3161" s="6">
        <f>YEAR(tbl_Sales[[#This Row],[Date]])</f>
        <v>2016</v>
      </c>
    </row>
    <row r="3162" spans="1:17" x14ac:dyDescent="0.25">
      <c r="A3162" s="1">
        <v>42609</v>
      </c>
      <c r="B3162">
        <v>330000</v>
      </c>
      <c r="C3162" t="s">
        <v>13</v>
      </c>
      <c r="D3162" t="s">
        <v>12431</v>
      </c>
      <c r="E3162" t="s">
        <v>5</v>
      </c>
      <c r="F3162">
        <v>3013</v>
      </c>
      <c r="G3162">
        <v>2</v>
      </c>
      <c r="H3162">
        <v>1</v>
      </c>
      <c r="I3162">
        <v>1</v>
      </c>
      <c r="J3162">
        <v>0</v>
      </c>
      <c r="K3162">
        <v>1970</v>
      </c>
      <c r="L3162" t="s">
        <v>3311</v>
      </c>
      <c r="M3162" t="s">
        <v>65</v>
      </c>
      <c r="N3162" t="s">
        <v>21</v>
      </c>
      <c r="O3162" s="6" t="str">
        <f>INDEX(lkp_Region,MATCH(tbl_Sales[[#This Row],[Suburb]],lkp_Suburb,0))</f>
        <v>Western Metropolitan</v>
      </c>
      <c r="P3162" s="6">
        <f>MONTH(tbl_Sales[[#This Row],[Date]])</f>
        <v>8</v>
      </c>
      <c r="Q3162" s="6">
        <f>YEAR(tbl_Sales[[#This Row],[Date]])</f>
        <v>2016</v>
      </c>
    </row>
    <row r="3163" spans="1:17" x14ac:dyDescent="0.25">
      <c r="A3163" s="1">
        <v>42609</v>
      </c>
      <c r="B3163">
        <v>1401000</v>
      </c>
      <c r="C3163" t="s">
        <v>2</v>
      </c>
      <c r="D3163" t="s">
        <v>12427</v>
      </c>
      <c r="E3163" t="s">
        <v>10</v>
      </c>
      <c r="F3163">
        <v>3105</v>
      </c>
      <c r="G3163">
        <v>4</v>
      </c>
      <c r="H3163">
        <v>2</v>
      </c>
      <c r="I3163">
        <v>2</v>
      </c>
      <c r="J3163">
        <v>617</v>
      </c>
      <c r="L3163" t="s">
        <v>3312</v>
      </c>
      <c r="M3163" t="s">
        <v>507</v>
      </c>
      <c r="N3163" t="s">
        <v>128</v>
      </c>
      <c r="O3163" s="6" t="str">
        <f>INDEX(lkp_Region,MATCH(tbl_Sales[[#This Row],[Suburb]],lkp_Suburb,0))</f>
        <v>Eastern Metropolitan</v>
      </c>
      <c r="P3163" s="6">
        <f>MONTH(tbl_Sales[[#This Row],[Date]])</f>
        <v>8</v>
      </c>
      <c r="Q3163" s="6">
        <f>YEAR(tbl_Sales[[#This Row],[Date]])</f>
        <v>2016</v>
      </c>
    </row>
    <row r="3164" spans="1:17" x14ac:dyDescent="0.25">
      <c r="A3164" s="1">
        <v>42609</v>
      </c>
      <c r="B3164">
        <v>800000</v>
      </c>
      <c r="C3164" t="s">
        <v>2</v>
      </c>
      <c r="D3164" t="s">
        <v>12428</v>
      </c>
      <c r="E3164" t="s">
        <v>5</v>
      </c>
      <c r="F3164">
        <v>3189</v>
      </c>
      <c r="G3164">
        <v>3</v>
      </c>
      <c r="H3164">
        <v>2</v>
      </c>
      <c r="I3164">
        <v>2</v>
      </c>
      <c r="J3164">
        <v>261</v>
      </c>
      <c r="K3164">
        <v>1990</v>
      </c>
      <c r="L3164" t="s">
        <v>3313</v>
      </c>
      <c r="M3164" t="s">
        <v>70</v>
      </c>
      <c r="N3164" t="s">
        <v>45</v>
      </c>
      <c r="O3164" s="6" t="str">
        <f>INDEX(lkp_Region,MATCH(tbl_Sales[[#This Row],[Suburb]],lkp_Suburb,0))</f>
        <v>Southern Metropolitan</v>
      </c>
      <c r="P3164" s="6">
        <f>MONTH(tbl_Sales[[#This Row],[Date]])</f>
        <v>8</v>
      </c>
      <c r="Q3164" s="6">
        <f>YEAR(tbl_Sales[[#This Row],[Date]])</f>
        <v>2016</v>
      </c>
    </row>
    <row r="3165" spans="1:17" x14ac:dyDescent="0.25">
      <c r="A3165" s="1">
        <v>42609</v>
      </c>
      <c r="B3165">
        <v>380000</v>
      </c>
      <c r="C3165" t="s">
        <v>13</v>
      </c>
      <c r="D3165" t="s">
        <v>12433</v>
      </c>
      <c r="E3165" t="s">
        <v>5</v>
      </c>
      <c r="F3165">
        <v>3015</v>
      </c>
      <c r="G3165">
        <v>2</v>
      </c>
      <c r="H3165">
        <v>1</v>
      </c>
      <c r="I3165">
        <v>1</v>
      </c>
      <c r="J3165">
        <v>78</v>
      </c>
      <c r="K3165">
        <v>1960</v>
      </c>
      <c r="L3165" t="s">
        <v>3314</v>
      </c>
      <c r="M3165" t="s">
        <v>419</v>
      </c>
      <c r="N3165" t="s">
        <v>69</v>
      </c>
      <c r="O3165" s="6" t="str">
        <f>INDEX(lkp_Region,MATCH(tbl_Sales[[#This Row],[Suburb]],lkp_Suburb,0))</f>
        <v>Western Metropolitan</v>
      </c>
      <c r="P3165" s="6">
        <f>MONTH(tbl_Sales[[#This Row],[Date]])</f>
        <v>8</v>
      </c>
      <c r="Q3165" s="6">
        <f>YEAR(tbl_Sales[[#This Row],[Date]])</f>
        <v>2016</v>
      </c>
    </row>
    <row r="3166" spans="1:17" x14ac:dyDescent="0.25">
      <c r="A3166" s="1">
        <v>42609</v>
      </c>
      <c r="B3166">
        <v>760000</v>
      </c>
      <c r="C3166" t="s">
        <v>51</v>
      </c>
      <c r="D3166" t="s">
        <v>12428</v>
      </c>
      <c r="E3166" t="s">
        <v>5</v>
      </c>
      <c r="F3166">
        <v>3165</v>
      </c>
      <c r="G3166">
        <v>3</v>
      </c>
      <c r="H3166">
        <v>1</v>
      </c>
      <c r="I3166">
        <v>2</v>
      </c>
      <c r="J3166">
        <v>287</v>
      </c>
      <c r="L3166" t="s">
        <v>3315</v>
      </c>
      <c r="M3166" t="s">
        <v>138</v>
      </c>
      <c r="N3166" t="s">
        <v>57</v>
      </c>
      <c r="O3166" s="6" t="str">
        <f>INDEX(lkp_Region,MATCH(tbl_Sales[[#This Row],[Suburb]],lkp_Suburb,0))</f>
        <v>Southern Metropolitan</v>
      </c>
      <c r="P3166" s="6">
        <f>MONTH(tbl_Sales[[#This Row],[Date]])</f>
        <v>8</v>
      </c>
      <c r="Q3166" s="6">
        <f>YEAR(tbl_Sales[[#This Row],[Date]])</f>
        <v>2016</v>
      </c>
    </row>
    <row r="3167" spans="1:17" x14ac:dyDescent="0.25">
      <c r="A3167" s="1">
        <v>42609</v>
      </c>
      <c r="B3167">
        <v>890000</v>
      </c>
      <c r="C3167" t="s">
        <v>2</v>
      </c>
      <c r="D3167" t="s">
        <v>12427</v>
      </c>
      <c r="E3167" t="s">
        <v>10</v>
      </c>
      <c r="F3167">
        <v>3072</v>
      </c>
      <c r="G3167">
        <v>3</v>
      </c>
      <c r="H3167">
        <v>1</v>
      </c>
      <c r="I3167">
        <v>2</v>
      </c>
      <c r="J3167">
        <v>495</v>
      </c>
      <c r="K3167">
        <v>1950</v>
      </c>
      <c r="L3167" t="s">
        <v>3316</v>
      </c>
      <c r="M3167" t="s">
        <v>97</v>
      </c>
      <c r="N3167" t="s">
        <v>62</v>
      </c>
      <c r="O3167" s="6" t="str">
        <f>INDEX(lkp_Region,MATCH(tbl_Sales[[#This Row],[Suburb]],lkp_Suburb,0))</f>
        <v>Northern Metropolitan</v>
      </c>
      <c r="P3167" s="6">
        <f>MONTH(tbl_Sales[[#This Row],[Date]])</f>
        <v>8</v>
      </c>
      <c r="Q3167" s="6">
        <f>YEAR(tbl_Sales[[#This Row],[Date]])</f>
        <v>2016</v>
      </c>
    </row>
    <row r="3168" spans="1:17" x14ac:dyDescent="0.25">
      <c r="A3168" s="1">
        <v>42609</v>
      </c>
      <c r="B3168">
        <v>1600000</v>
      </c>
      <c r="C3168" t="s">
        <v>2</v>
      </c>
      <c r="D3168" t="s">
        <v>12429</v>
      </c>
      <c r="E3168" t="s">
        <v>5</v>
      </c>
      <c r="F3168">
        <v>3070</v>
      </c>
      <c r="G3168">
        <v>4</v>
      </c>
      <c r="H3168">
        <v>2</v>
      </c>
      <c r="I3168">
        <v>1</v>
      </c>
      <c r="J3168">
        <v>464</v>
      </c>
      <c r="K3168">
        <v>1910</v>
      </c>
      <c r="L3168" t="s">
        <v>3317</v>
      </c>
      <c r="M3168" t="s">
        <v>271</v>
      </c>
      <c r="N3168" t="s">
        <v>62</v>
      </c>
      <c r="O3168" s="6" t="str">
        <f>INDEX(lkp_Region,MATCH(tbl_Sales[[#This Row],[Suburb]],lkp_Suburb,0))</f>
        <v>Northern Metropolitan</v>
      </c>
      <c r="P3168" s="6">
        <f>MONTH(tbl_Sales[[#This Row],[Date]])</f>
        <v>8</v>
      </c>
      <c r="Q3168" s="6">
        <f>YEAR(tbl_Sales[[#This Row],[Date]])</f>
        <v>2016</v>
      </c>
    </row>
    <row r="3169" spans="1:17" x14ac:dyDescent="0.25">
      <c r="A3169" s="1">
        <v>42609</v>
      </c>
      <c r="B3169">
        <v>3850000</v>
      </c>
      <c r="C3169" t="s">
        <v>2</v>
      </c>
      <c r="D3169" t="s">
        <v>12429</v>
      </c>
      <c r="E3169" t="s">
        <v>5</v>
      </c>
      <c r="F3169">
        <v>3070</v>
      </c>
      <c r="G3169">
        <v>4</v>
      </c>
      <c r="H3169">
        <v>4</v>
      </c>
      <c r="I3169">
        <v>8</v>
      </c>
      <c r="J3169">
        <v>1390</v>
      </c>
      <c r="K3169">
        <v>1912</v>
      </c>
      <c r="L3169" t="s">
        <v>3318</v>
      </c>
      <c r="M3169" t="s">
        <v>271</v>
      </c>
      <c r="N3169" t="s">
        <v>62</v>
      </c>
      <c r="O3169" s="6" t="str">
        <f>INDEX(lkp_Region,MATCH(tbl_Sales[[#This Row],[Suburb]],lkp_Suburb,0))</f>
        <v>Northern Metropolitan</v>
      </c>
      <c r="P3169" s="6">
        <f>MONTH(tbl_Sales[[#This Row],[Date]])</f>
        <v>8</v>
      </c>
      <c r="Q3169" s="6">
        <f>YEAR(tbl_Sales[[#This Row],[Date]])</f>
        <v>2016</v>
      </c>
    </row>
    <row r="3170" spans="1:17" x14ac:dyDescent="0.25">
      <c r="A3170" s="1">
        <v>42609</v>
      </c>
      <c r="B3170">
        <v>435000</v>
      </c>
      <c r="C3170" t="s">
        <v>2</v>
      </c>
      <c r="D3170" t="s">
        <v>12432</v>
      </c>
      <c r="E3170" t="s">
        <v>10</v>
      </c>
      <c r="F3170">
        <v>3020</v>
      </c>
      <c r="G3170">
        <v>2</v>
      </c>
      <c r="H3170">
        <v>1</v>
      </c>
      <c r="I3170">
        <v>4</v>
      </c>
      <c r="J3170">
        <v>343</v>
      </c>
      <c r="K3170">
        <v>1960</v>
      </c>
      <c r="L3170" t="s">
        <v>3319</v>
      </c>
      <c r="M3170" t="s">
        <v>143</v>
      </c>
      <c r="N3170" t="s">
        <v>3</v>
      </c>
      <c r="O3170" s="6" t="str">
        <f>INDEX(lkp_Region,MATCH(tbl_Sales[[#This Row],[Suburb]],lkp_Suburb,0))</f>
        <v>Western Metropolitan</v>
      </c>
      <c r="P3170" s="6">
        <f>MONTH(tbl_Sales[[#This Row],[Date]])</f>
        <v>8</v>
      </c>
      <c r="Q3170" s="6">
        <f>YEAR(tbl_Sales[[#This Row],[Date]])</f>
        <v>2016</v>
      </c>
    </row>
    <row r="3171" spans="1:17" x14ac:dyDescent="0.25">
      <c r="A3171" s="1">
        <v>42609</v>
      </c>
      <c r="B3171">
        <v>595999</v>
      </c>
      <c r="C3171" t="s">
        <v>2</v>
      </c>
      <c r="D3171" t="s">
        <v>12428</v>
      </c>
      <c r="E3171" t="s">
        <v>5</v>
      </c>
      <c r="F3171">
        <v>3020</v>
      </c>
      <c r="G3171">
        <v>3</v>
      </c>
      <c r="H3171">
        <v>1</v>
      </c>
      <c r="I3171">
        <v>1</v>
      </c>
      <c r="J3171">
        <v>750</v>
      </c>
      <c r="L3171" t="s">
        <v>3320</v>
      </c>
      <c r="M3171" t="s">
        <v>443</v>
      </c>
      <c r="N3171" t="s">
        <v>3</v>
      </c>
      <c r="O3171" s="6" t="str">
        <f>INDEX(lkp_Region,MATCH(tbl_Sales[[#This Row],[Suburb]],lkp_Suburb,0))</f>
        <v>Western Metropolitan</v>
      </c>
      <c r="P3171" s="6">
        <f>MONTH(tbl_Sales[[#This Row],[Date]])</f>
        <v>8</v>
      </c>
      <c r="Q3171" s="6">
        <f>YEAR(tbl_Sales[[#This Row],[Date]])</f>
        <v>2016</v>
      </c>
    </row>
    <row r="3172" spans="1:17" x14ac:dyDescent="0.25">
      <c r="A3172" s="1">
        <v>42609</v>
      </c>
      <c r="B3172">
        <v>679500</v>
      </c>
      <c r="C3172" t="s">
        <v>2</v>
      </c>
      <c r="D3172" t="s">
        <v>12428</v>
      </c>
      <c r="E3172" t="s">
        <v>10</v>
      </c>
      <c r="F3172">
        <v>3020</v>
      </c>
      <c r="G3172">
        <v>3</v>
      </c>
      <c r="H3172">
        <v>1</v>
      </c>
      <c r="I3172">
        <v>1</v>
      </c>
      <c r="J3172">
        <v>351</v>
      </c>
      <c r="K3172">
        <v>2002</v>
      </c>
      <c r="L3172" t="s">
        <v>3321</v>
      </c>
      <c r="M3172" t="s">
        <v>443</v>
      </c>
      <c r="N3172" t="s">
        <v>3</v>
      </c>
      <c r="O3172" s="6" t="str">
        <f>INDEX(lkp_Region,MATCH(tbl_Sales[[#This Row],[Suburb]],lkp_Suburb,0))</f>
        <v>Western Metropolitan</v>
      </c>
      <c r="P3172" s="6">
        <f>MONTH(tbl_Sales[[#This Row],[Date]])</f>
        <v>8</v>
      </c>
      <c r="Q3172" s="6">
        <f>YEAR(tbl_Sales[[#This Row],[Date]])</f>
        <v>2016</v>
      </c>
    </row>
    <row r="3173" spans="1:17" x14ac:dyDescent="0.25">
      <c r="A3173" s="1">
        <v>42609</v>
      </c>
      <c r="B3173">
        <v>1000000</v>
      </c>
      <c r="C3173" t="s">
        <v>13</v>
      </c>
      <c r="D3173" t="s">
        <v>12425</v>
      </c>
      <c r="E3173" t="s">
        <v>5</v>
      </c>
      <c r="F3173">
        <v>3122</v>
      </c>
      <c r="G3173">
        <v>3</v>
      </c>
      <c r="H3173">
        <v>3</v>
      </c>
      <c r="I3173">
        <v>2</v>
      </c>
      <c r="J3173">
        <v>0</v>
      </c>
      <c r="K3173">
        <v>1999</v>
      </c>
      <c r="L3173" t="s">
        <v>3322</v>
      </c>
      <c r="M3173" t="s">
        <v>461</v>
      </c>
      <c r="N3173" t="s">
        <v>101</v>
      </c>
      <c r="O3173" s="6" t="str">
        <f>INDEX(lkp_Region,MATCH(tbl_Sales[[#This Row],[Suburb]],lkp_Suburb,0))</f>
        <v>Southern Metropolitan</v>
      </c>
      <c r="P3173" s="6">
        <f>MONTH(tbl_Sales[[#This Row],[Date]])</f>
        <v>8</v>
      </c>
      <c r="Q3173" s="6">
        <f>YEAR(tbl_Sales[[#This Row],[Date]])</f>
        <v>2016</v>
      </c>
    </row>
    <row r="3174" spans="1:17" x14ac:dyDescent="0.25">
      <c r="A3174" s="1">
        <v>42609</v>
      </c>
      <c r="B3174">
        <v>1255000</v>
      </c>
      <c r="C3174" t="s">
        <v>51</v>
      </c>
      <c r="D3174" t="s">
        <v>12423</v>
      </c>
      <c r="E3174" t="s">
        <v>10</v>
      </c>
      <c r="F3174">
        <v>3103</v>
      </c>
      <c r="G3174">
        <v>2</v>
      </c>
      <c r="H3174">
        <v>1</v>
      </c>
      <c r="I3174">
        <v>1</v>
      </c>
      <c r="J3174">
        <v>208</v>
      </c>
      <c r="K3174">
        <v>2000</v>
      </c>
      <c r="L3174" t="s">
        <v>3323</v>
      </c>
      <c r="M3174" t="s">
        <v>274</v>
      </c>
      <c r="N3174" t="s">
        <v>101</v>
      </c>
      <c r="O3174" s="6" t="str">
        <f>INDEX(lkp_Region,MATCH(tbl_Sales[[#This Row],[Suburb]],lkp_Suburb,0))</f>
        <v>Southern Metropolitan</v>
      </c>
      <c r="P3174" s="6">
        <f>MONTH(tbl_Sales[[#This Row],[Date]])</f>
        <v>8</v>
      </c>
      <c r="Q3174" s="6">
        <f>YEAR(tbl_Sales[[#This Row],[Date]])</f>
        <v>2016</v>
      </c>
    </row>
    <row r="3175" spans="1:17" x14ac:dyDescent="0.25">
      <c r="A3175" s="1">
        <v>42609</v>
      </c>
      <c r="B3175">
        <v>2500000</v>
      </c>
      <c r="C3175" t="s">
        <v>2</v>
      </c>
      <c r="D3175" t="s">
        <v>12433</v>
      </c>
      <c r="E3175" t="s">
        <v>5</v>
      </c>
      <c r="F3175">
        <v>3123</v>
      </c>
      <c r="G3175">
        <v>5</v>
      </c>
      <c r="H3175">
        <v>3</v>
      </c>
      <c r="I3175">
        <v>3</v>
      </c>
      <c r="J3175">
        <v>757</v>
      </c>
      <c r="K3175">
        <v>1925</v>
      </c>
      <c r="L3175" t="s">
        <v>3324</v>
      </c>
      <c r="M3175" t="s">
        <v>230</v>
      </c>
      <c r="N3175" t="s">
        <v>101</v>
      </c>
      <c r="O3175" s="6" t="str">
        <f>INDEX(lkp_Region,MATCH(tbl_Sales[[#This Row],[Suburb]],lkp_Suburb,0))</f>
        <v>Southern Metropolitan</v>
      </c>
      <c r="P3175" s="6">
        <f>MONTH(tbl_Sales[[#This Row],[Date]])</f>
        <v>8</v>
      </c>
      <c r="Q3175" s="6">
        <f>YEAR(tbl_Sales[[#This Row],[Date]])</f>
        <v>2016</v>
      </c>
    </row>
    <row r="3176" spans="1:17" x14ac:dyDescent="0.25">
      <c r="A3176" s="1">
        <v>42609</v>
      </c>
      <c r="B3176">
        <v>465000</v>
      </c>
      <c r="C3176" t="s">
        <v>2</v>
      </c>
      <c r="D3176" t="s">
        <v>12427</v>
      </c>
      <c r="E3176" t="s">
        <v>10</v>
      </c>
      <c r="F3176">
        <v>3081</v>
      </c>
      <c r="G3176">
        <v>3</v>
      </c>
      <c r="H3176">
        <v>1</v>
      </c>
      <c r="I3176">
        <v>1</v>
      </c>
      <c r="J3176">
        <v>413</v>
      </c>
      <c r="K3176">
        <v>1960</v>
      </c>
      <c r="L3176" t="s">
        <v>3325</v>
      </c>
      <c r="M3176" t="s">
        <v>148</v>
      </c>
      <c r="N3176" t="s">
        <v>150</v>
      </c>
      <c r="O3176" s="6" t="str">
        <f>INDEX(lkp_Region,MATCH(tbl_Sales[[#This Row],[Suburb]],lkp_Suburb,0))</f>
        <v>Eastern Metropolitan</v>
      </c>
      <c r="P3176" s="6">
        <f>MONTH(tbl_Sales[[#This Row],[Date]])</f>
        <v>8</v>
      </c>
      <c r="Q3176" s="6">
        <f>YEAR(tbl_Sales[[#This Row],[Date]])</f>
        <v>2016</v>
      </c>
    </row>
    <row r="3177" spans="1:17" x14ac:dyDescent="0.25">
      <c r="A3177" s="1">
        <v>42609</v>
      </c>
      <c r="B3177">
        <v>2309000</v>
      </c>
      <c r="C3177" t="s">
        <v>2</v>
      </c>
      <c r="D3177" t="s">
        <v>12427</v>
      </c>
      <c r="E3177" t="s">
        <v>10</v>
      </c>
      <c r="F3177">
        <v>3084</v>
      </c>
      <c r="G3177">
        <v>4</v>
      </c>
      <c r="H3177">
        <v>3</v>
      </c>
      <c r="I3177">
        <v>2</v>
      </c>
      <c r="J3177">
        <v>1177</v>
      </c>
      <c r="K3177">
        <v>1960</v>
      </c>
      <c r="L3177" t="s">
        <v>3326</v>
      </c>
      <c r="M3177" t="s">
        <v>257</v>
      </c>
      <c r="N3177" t="s">
        <v>150</v>
      </c>
      <c r="O3177" s="6" t="str">
        <f>INDEX(lkp_Region,MATCH(tbl_Sales[[#This Row],[Suburb]],lkp_Suburb,0))</f>
        <v>Eastern Metropolitan</v>
      </c>
      <c r="P3177" s="6">
        <f>MONTH(tbl_Sales[[#This Row],[Date]])</f>
        <v>8</v>
      </c>
      <c r="Q3177" s="6">
        <f>YEAR(tbl_Sales[[#This Row],[Date]])</f>
        <v>2016</v>
      </c>
    </row>
    <row r="3178" spans="1:17" x14ac:dyDescent="0.25">
      <c r="A3178" s="1">
        <v>42610</v>
      </c>
      <c r="B3178">
        <v>475000</v>
      </c>
      <c r="C3178" t="s">
        <v>13</v>
      </c>
      <c r="D3178" t="s">
        <v>12429</v>
      </c>
      <c r="E3178" t="s">
        <v>5</v>
      </c>
      <c r="F3178">
        <v>3141</v>
      </c>
      <c r="G3178">
        <v>2</v>
      </c>
      <c r="H3178">
        <v>1</v>
      </c>
      <c r="I3178">
        <v>0</v>
      </c>
      <c r="J3178">
        <v>0</v>
      </c>
      <c r="L3178" t="s">
        <v>3327</v>
      </c>
      <c r="M3178" t="s">
        <v>111</v>
      </c>
      <c r="N3178" t="s">
        <v>76</v>
      </c>
      <c r="O3178" s="6" t="str">
        <f>INDEX(lkp_Region,MATCH(tbl_Sales[[#This Row],[Suburb]],lkp_Suburb,0))</f>
        <v>Southern Metropolitan</v>
      </c>
      <c r="P3178" s="6">
        <f>MONTH(tbl_Sales[[#This Row],[Date]])</f>
        <v>8</v>
      </c>
      <c r="Q3178" s="6">
        <f>YEAR(tbl_Sales[[#This Row],[Date]])</f>
        <v>2016</v>
      </c>
    </row>
    <row r="3179" spans="1:17" x14ac:dyDescent="0.25">
      <c r="A3179" s="1">
        <v>42610</v>
      </c>
      <c r="B3179">
        <v>650000</v>
      </c>
      <c r="C3179" t="s">
        <v>13</v>
      </c>
      <c r="D3179" t="s">
        <v>12431</v>
      </c>
      <c r="E3179" t="s">
        <v>5</v>
      </c>
      <c r="F3179">
        <v>3181</v>
      </c>
      <c r="G3179">
        <v>2</v>
      </c>
      <c r="H3179">
        <v>1</v>
      </c>
      <c r="I3179">
        <v>1</v>
      </c>
      <c r="J3179">
        <v>0</v>
      </c>
      <c r="L3179" t="s">
        <v>3328</v>
      </c>
      <c r="M3179" t="s">
        <v>302</v>
      </c>
      <c r="N3179" t="s">
        <v>76</v>
      </c>
      <c r="O3179" s="6" t="str">
        <f>INDEX(lkp_Region,MATCH(tbl_Sales[[#This Row],[Suburb]],lkp_Suburb,0))</f>
        <v>Southern Metropolitan</v>
      </c>
      <c r="P3179" s="6">
        <f>MONTH(tbl_Sales[[#This Row],[Date]])</f>
        <v>8</v>
      </c>
      <c r="Q3179" s="6">
        <f>YEAR(tbl_Sales[[#This Row],[Date]])</f>
        <v>2016</v>
      </c>
    </row>
    <row r="3180" spans="1:17" x14ac:dyDescent="0.25">
      <c r="A3180" s="1">
        <v>42610</v>
      </c>
      <c r="B3180">
        <v>580000</v>
      </c>
      <c r="C3180" t="s">
        <v>13</v>
      </c>
      <c r="D3180" t="s">
        <v>12429</v>
      </c>
      <c r="E3180" t="s">
        <v>5</v>
      </c>
      <c r="F3180">
        <v>3181</v>
      </c>
      <c r="G3180">
        <v>2</v>
      </c>
      <c r="H3180">
        <v>2</v>
      </c>
      <c r="I3180">
        <v>1</v>
      </c>
      <c r="J3180">
        <v>0</v>
      </c>
      <c r="K3180">
        <v>2012</v>
      </c>
      <c r="L3180" t="s">
        <v>3329</v>
      </c>
      <c r="M3180" t="s">
        <v>431</v>
      </c>
      <c r="N3180" t="s">
        <v>26</v>
      </c>
      <c r="O3180" s="6" t="str">
        <f>INDEX(lkp_Region,MATCH(tbl_Sales[[#This Row],[Suburb]],lkp_Suburb,0))</f>
        <v>Southern Metropolitan</v>
      </c>
      <c r="P3180" s="6">
        <f>MONTH(tbl_Sales[[#This Row],[Date]])</f>
        <v>8</v>
      </c>
      <c r="Q3180" s="6">
        <f>YEAR(tbl_Sales[[#This Row],[Date]])</f>
        <v>2016</v>
      </c>
    </row>
    <row r="3181" spans="1:17" x14ac:dyDescent="0.25">
      <c r="A3181" s="1">
        <v>42610</v>
      </c>
      <c r="B3181">
        <v>593000</v>
      </c>
      <c r="C3181" t="s">
        <v>13</v>
      </c>
      <c r="D3181" t="s">
        <v>12424</v>
      </c>
      <c r="E3181" t="s">
        <v>10</v>
      </c>
      <c r="F3181">
        <v>3205</v>
      </c>
      <c r="G3181">
        <v>2</v>
      </c>
      <c r="H3181">
        <v>2</v>
      </c>
      <c r="I3181">
        <v>1</v>
      </c>
      <c r="J3181">
        <v>0</v>
      </c>
      <c r="K3181">
        <v>2012</v>
      </c>
      <c r="L3181" t="s">
        <v>3330</v>
      </c>
      <c r="M3181" t="s">
        <v>185</v>
      </c>
      <c r="N3181" t="s">
        <v>26</v>
      </c>
      <c r="O3181" s="6" t="str">
        <f>INDEX(lkp_Region,MATCH(tbl_Sales[[#This Row],[Suburb]],lkp_Suburb,0))</f>
        <v>Southern Metropolitan</v>
      </c>
      <c r="P3181" s="6">
        <f>MONTH(tbl_Sales[[#This Row],[Date]])</f>
        <v>8</v>
      </c>
      <c r="Q3181" s="6">
        <f>YEAR(tbl_Sales[[#This Row],[Date]])</f>
        <v>2016</v>
      </c>
    </row>
    <row r="3182" spans="1:17" x14ac:dyDescent="0.25">
      <c r="A3182" s="1">
        <v>42610</v>
      </c>
      <c r="B3182">
        <v>1100000</v>
      </c>
      <c r="C3182" t="s">
        <v>2</v>
      </c>
      <c r="D3182" t="s">
        <v>12430</v>
      </c>
      <c r="E3182" t="s">
        <v>5</v>
      </c>
      <c r="F3182">
        <v>3205</v>
      </c>
      <c r="G3182">
        <v>2</v>
      </c>
      <c r="H3182">
        <v>1</v>
      </c>
      <c r="I3182">
        <v>2</v>
      </c>
      <c r="J3182">
        <v>185</v>
      </c>
      <c r="L3182" t="s">
        <v>3331</v>
      </c>
      <c r="M3182" t="s">
        <v>185</v>
      </c>
      <c r="N3182" t="s">
        <v>26</v>
      </c>
      <c r="O3182" s="6" t="str">
        <f>INDEX(lkp_Region,MATCH(tbl_Sales[[#This Row],[Suburb]],lkp_Suburb,0))</f>
        <v>Southern Metropolitan</v>
      </c>
      <c r="P3182" s="6">
        <f>MONTH(tbl_Sales[[#This Row],[Date]])</f>
        <v>8</v>
      </c>
      <c r="Q3182" s="6">
        <f>YEAR(tbl_Sales[[#This Row],[Date]])</f>
        <v>2016</v>
      </c>
    </row>
    <row r="3183" spans="1:17" x14ac:dyDescent="0.25">
      <c r="A3183" s="1">
        <v>42610</v>
      </c>
      <c r="B3183">
        <v>1625000</v>
      </c>
      <c r="C3183" t="s">
        <v>2</v>
      </c>
      <c r="D3183" t="s">
        <v>12432</v>
      </c>
      <c r="E3183" t="s">
        <v>10</v>
      </c>
      <c r="F3183">
        <v>3184</v>
      </c>
      <c r="G3183">
        <v>3</v>
      </c>
      <c r="H3183">
        <v>2</v>
      </c>
      <c r="I3183">
        <v>1</v>
      </c>
      <c r="J3183">
        <v>246</v>
      </c>
      <c r="K3183">
        <v>1950</v>
      </c>
      <c r="L3183" t="s">
        <v>3332</v>
      </c>
      <c r="M3183" t="s">
        <v>58</v>
      </c>
      <c r="N3183" t="s">
        <v>26</v>
      </c>
      <c r="O3183" s="6" t="str">
        <f>INDEX(lkp_Region,MATCH(tbl_Sales[[#This Row],[Suburb]],lkp_Suburb,0))</f>
        <v>Southern Metropolitan</v>
      </c>
      <c r="P3183" s="6">
        <f>MONTH(tbl_Sales[[#This Row],[Date]])</f>
        <v>8</v>
      </c>
      <c r="Q3183" s="6">
        <f>YEAR(tbl_Sales[[#This Row],[Date]])</f>
        <v>2016</v>
      </c>
    </row>
    <row r="3184" spans="1:17" x14ac:dyDescent="0.25">
      <c r="A3184" s="1">
        <v>42610</v>
      </c>
      <c r="B3184">
        <v>468000</v>
      </c>
      <c r="C3184" t="s">
        <v>51</v>
      </c>
      <c r="D3184" t="s">
        <v>12427</v>
      </c>
      <c r="E3184" t="s">
        <v>10</v>
      </c>
      <c r="F3184">
        <v>3046</v>
      </c>
      <c r="G3184">
        <v>2</v>
      </c>
      <c r="H3184">
        <v>1</v>
      </c>
      <c r="I3184">
        <v>1</v>
      </c>
      <c r="J3184">
        <v>137</v>
      </c>
      <c r="K3184">
        <v>2012</v>
      </c>
      <c r="L3184" t="s">
        <v>3333</v>
      </c>
      <c r="M3184" t="s">
        <v>391</v>
      </c>
      <c r="N3184" t="s">
        <v>18</v>
      </c>
      <c r="O3184" s="6" t="str">
        <f>INDEX(lkp_Region,MATCH(tbl_Sales[[#This Row],[Suburb]],lkp_Suburb,0))</f>
        <v>Northern Metropolitan</v>
      </c>
      <c r="P3184" s="6">
        <f>MONTH(tbl_Sales[[#This Row],[Date]])</f>
        <v>8</v>
      </c>
      <c r="Q3184" s="6">
        <f>YEAR(tbl_Sales[[#This Row],[Date]])</f>
        <v>2016</v>
      </c>
    </row>
    <row r="3185" spans="1:17" x14ac:dyDescent="0.25">
      <c r="A3185" s="1">
        <v>42610</v>
      </c>
      <c r="B3185">
        <v>500000</v>
      </c>
      <c r="C3185" t="s">
        <v>51</v>
      </c>
      <c r="D3185" t="s">
        <v>12428</v>
      </c>
      <c r="E3185" t="s">
        <v>5</v>
      </c>
      <c r="F3185">
        <v>3044</v>
      </c>
      <c r="G3185">
        <v>2</v>
      </c>
      <c r="H3185">
        <v>1</v>
      </c>
      <c r="I3185">
        <v>1</v>
      </c>
      <c r="J3185">
        <v>147</v>
      </c>
      <c r="K3185">
        <v>2012</v>
      </c>
      <c r="L3185" t="s">
        <v>3334</v>
      </c>
      <c r="M3185" t="s">
        <v>115</v>
      </c>
      <c r="N3185" t="s">
        <v>18</v>
      </c>
      <c r="O3185" s="6" t="str">
        <f>INDEX(lkp_Region,MATCH(tbl_Sales[[#This Row],[Suburb]],lkp_Suburb,0))</f>
        <v>Northern Metropolitan</v>
      </c>
      <c r="P3185" s="6">
        <f>MONTH(tbl_Sales[[#This Row],[Date]])</f>
        <v>8</v>
      </c>
      <c r="Q3185" s="6">
        <f>YEAR(tbl_Sales[[#This Row],[Date]])</f>
        <v>2016</v>
      </c>
    </row>
    <row r="3186" spans="1:17" x14ac:dyDescent="0.25">
      <c r="A3186" s="1">
        <v>42610</v>
      </c>
      <c r="B3186">
        <v>530000</v>
      </c>
      <c r="C3186" t="s">
        <v>2</v>
      </c>
      <c r="D3186" t="s">
        <v>12430</v>
      </c>
      <c r="E3186" t="s">
        <v>10</v>
      </c>
      <c r="F3186">
        <v>3058</v>
      </c>
      <c r="G3186">
        <v>2</v>
      </c>
      <c r="H3186">
        <v>1</v>
      </c>
      <c r="I3186">
        <v>1</v>
      </c>
      <c r="J3186">
        <v>332</v>
      </c>
      <c r="L3186" t="s">
        <v>3335</v>
      </c>
      <c r="M3186" t="s">
        <v>499</v>
      </c>
      <c r="N3186" t="s">
        <v>18</v>
      </c>
      <c r="O3186" s="6" t="str">
        <f>INDEX(lkp_Region,MATCH(tbl_Sales[[#This Row],[Suburb]],lkp_Suburb,0))</f>
        <v>Northern Metropolitan</v>
      </c>
      <c r="P3186" s="6">
        <f>MONTH(tbl_Sales[[#This Row],[Date]])</f>
        <v>8</v>
      </c>
      <c r="Q3186" s="6">
        <f>YEAR(tbl_Sales[[#This Row],[Date]])</f>
        <v>2016</v>
      </c>
    </row>
    <row r="3187" spans="1:17" x14ac:dyDescent="0.25">
      <c r="A3187" s="1">
        <v>42610</v>
      </c>
      <c r="B3187">
        <v>540000</v>
      </c>
      <c r="C3187" t="s">
        <v>13</v>
      </c>
      <c r="D3187" t="s">
        <v>12428</v>
      </c>
      <c r="E3187" t="s">
        <v>10</v>
      </c>
      <c r="F3187">
        <v>3060</v>
      </c>
      <c r="G3187">
        <v>4</v>
      </c>
      <c r="H3187">
        <v>2</v>
      </c>
      <c r="I3187">
        <v>3</v>
      </c>
      <c r="J3187">
        <v>209</v>
      </c>
      <c r="K3187">
        <v>1960</v>
      </c>
      <c r="L3187" t="s">
        <v>3336</v>
      </c>
      <c r="M3187" t="s">
        <v>16</v>
      </c>
      <c r="N3187" t="s">
        <v>18</v>
      </c>
      <c r="O3187" s="6" t="str">
        <f>INDEX(lkp_Region,MATCH(tbl_Sales[[#This Row],[Suburb]],lkp_Suburb,0))</f>
        <v>Northern Metropolitan</v>
      </c>
      <c r="P3187" s="6">
        <f>MONTH(tbl_Sales[[#This Row],[Date]])</f>
        <v>8</v>
      </c>
      <c r="Q3187" s="6">
        <f>YEAR(tbl_Sales[[#This Row],[Date]])</f>
        <v>2016</v>
      </c>
    </row>
    <row r="3188" spans="1:17" x14ac:dyDescent="0.25">
      <c r="A3188" s="1">
        <v>42610</v>
      </c>
      <c r="B3188">
        <v>1322000</v>
      </c>
      <c r="C3188" t="s">
        <v>2</v>
      </c>
      <c r="D3188" t="s">
        <v>12429</v>
      </c>
      <c r="E3188" t="s">
        <v>10</v>
      </c>
      <c r="F3188">
        <v>3166</v>
      </c>
      <c r="G3188">
        <v>4</v>
      </c>
      <c r="H3188">
        <v>2</v>
      </c>
      <c r="I3188">
        <v>4</v>
      </c>
      <c r="J3188">
        <v>738</v>
      </c>
      <c r="L3188" t="s">
        <v>3337</v>
      </c>
      <c r="M3188" t="s">
        <v>262</v>
      </c>
      <c r="N3188" t="s">
        <v>31</v>
      </c>
      <c r="O3188" s="6" t="str">
        <f>INDEX(lkp_Region,MATCH(tbl_Sales[[#This Row],[Suburb]],lkp_Suburb,0))</f>
        <v>Southern Metropolitan</v>
      </c>
      <c r="P3188" s="6">
        <f>MONTH(tbl_Sales[[#This Row],[Date]])</f>
        <v>8</v>
      </c>
      <c r="Q3188" s="6">
        <f>YEAR(tbl_Sales[[#This Row],[Date]])</f>
        <v>2016</v>
      </c>
    </row>
    <row r="3189" spans="1:17" x14ac:dyDescent="0.25">
      <c r="A3189" s="1">
        <v>42610</v>
      </c>
      <c r="B3189">
        <v>790000</v>
      </c>
      <c r="C3189" t="s">
        <v>2</v>
      </c>
      <c r="D3189" t="s">
        <v>12427</v>
      </c>
      <c r="E3189" t="s">
        <v>5</v>
      </c>
      <c r="F3189">
        <v>3207</v>
      </c>
      <c r="G3189">
        <v>2</v>
      </c>
      <c r="H3189">
        <v>1</v>
      </c>
      <c r="I3189">
        <v>1</v>
      </c>
      <c r="J3189">
        <v>108</v>
      </c>
      <c r="L3189" t="s">
        <v>3338</v>
      </c>
      <c r="M3189" t="s">
        <v>24</v>
      </c>
      <c r="N3189" t="s">
        <v>88</v>
      </c>
      <c r="O3189" s="6" t="str">
        <f>INDEX(lkp_Region,MATCH(tbl_Sales[[#This Row],[Suburb]],lkp_Suburb,0))</f>
        <v>Southern Metropolitan</v>
      </c>
      <c r="P3189" s="6">
        <f>MONTH(tbl_Sales[[#This Row],[Date]])</f>
        <v>8</v>
      </c>
      <c r="Q3189" s="6">
        <f>YEAR(tbl_Sales[[#This Row],[Date]])</f>
        <v>2016</v>
      </c>
    </row>
    <row r="3190" spans="1:17" x14ac:dyDescent="0.25">
      <c r="A3190" s="1">
        <v>42610</v>
      </c>
      <c r="B3190">
        <v>795000</v>
      </c>
      <c r="C3190" t="s">
        <v>13</v>
      </c>
      <c r="D3190" t="s">
        <v>12431</v>
      </c>
      <c r="E3190" t="s">
        <v>10</v>
      </c>
      <c r="F3190">
        <v>3207</v>
      </c>
      <c r="G3190">
        <v>2</v>
      </c>
      <c r="H3190">
        <v>2</v>
      </c>
      <c r="I3190">
        <v>1</v>
      </c>
      <c r="J3190">
        <v>579</v>
      </c>
      <c r="K3190">
        <v>2013</v>
      </c>
      <c r="L3190" t="s">
        <v>3339</v>
      </c>
      <c r="M3190" t="s">
        <v>24</v>
      </c>
      <c r="N3190" t="s">
        <v>88</v>
      </c>
      <c r="O3190" s="6" t="str">
        <f>INDEX(lkp_Region,MATCH(tbl_Sales[[#This Row],[Suburb]],lkp_Suburb,0))</f>
        <v>Southern Metropolitan</v>
      </c>
      <c r="P3190" s="6">
        <f>MONTH(tbl_Sales[[#This Row],[Date]])</f>
        <v>8</v>
      </c>
      <c r="Q3190" s="6">
        <f>YEAR(tbl_Sales[[#This Row],[Date]])</f>
        <v>2016</v>
      </c>
    </row>
    <row r="3191" spans="1:17" x14ac:dyDescent="0.25">
      <c r="A3191" s="1">
        <v>42610</v>
      </c>
      <c r="B3191">
        <v>932000</v>
      </c>
      <c r="C3191" t="s">
        <v>2</v>
      </c>
      <c r="D3191" t="s">
        <v>12431</v>
      </c>
      <c r="E3191" t="s">
        <v>10</v>
      </c>
      <c r="F3191">
        <v>3011</v>
      </c>
      <c r="G3191">
        <v>3</v>
      </c>
      <c r="H3191">
        <v>1</v>
      </c>
      <c r="I3191">
        <v>1</v>
      </c>
      <c r="J3191">
        <v>451</v>
      </c>
      <c r="K3191">
        <v>1910</v>
      </c>
      <c r="L3191" t="s">
        <v>3340</v>
      </c>
      <c r="M3191" t="s">
        <v>22</v>
      </c>
      <c r="N3191" t="s">
        <v>21</v>
      </c>
      <c r="O3191" s="6" t="str">
        <f>INDEX(lkp_Region,MATCH(tbl_Sales[[#This Row],[Suburb]],lkp_Suburb,0))</f>
        <v>Western Metropolitan</v>
      </c>
      <c r="P3191" s="6">
        <f>MONTH(tbl_Sales[[#This Row],[Date]])</f>
        <v>8</v>
      </c>
      <c r="Q3191" s="6">
        <f>YEAR(tbl_Sales[[#This Row],[Date]])</f>
        <v>2016</v>
      </c>
    </row>
    <row r="3192" spans="1:17" x14ac:dyDescent="0.25">
      <c r="A3192" s="1">
        <v>42610</v>
      </c>
      <c r="B3192">
        <v>910000</v>
      </c>
      <c r="C3192" t="s">
        <v>2</v>
      </c>
      <c r="D3192" t="s">
        <v>12430</v>
      </c>
      <c r="E3192" t="s">
        <v>10</v>
      </c>
      <c r="F3192">
        <v>3015</v>
      </c>
      <c r="G3192">
        <v>3</v>
      </c>
      <c r="H3192">
        <v>1</v>
      </c>
      <c r="I3192">
        <v>2</v>
      </c>
      <c r="J3192">
        <v>531</v>
      </c>
      <c r="L3192" t="s">
        <v>3341</v>
      </c>
      <c r="M3192" t="s">
        <v>133</v>
      </c>
      <c r="N3192" t="s">
        <v>69</v>
      </c>
      <c r="O3192" s="6" t="str">
        <f>INDEX(lkp_Region,MATCH(tbl_Sales[[#This Row],[Suburb]],lkp_Suburb,0))</f>
        <v>Western Metropolitan</v>
      </c>
      <c r="P3192" s="6">
        <f>MONTH(tbl_Sales[[#This Row],[Date]])</f>
        <v>8</v>
      </c>
      <c r="Q3192" s="6">
        <f>YEAR(tbl_Sales[[#This Row],[Date]])</f>
        <v>2016</v>
      </c>
    </row>
    <row r="3193" spans="1:17" x14ac:dyDescent="0.25">
      <c r="A3193" s="1">
        <v>42610</v>
      </c>
      <c r="B3193">
        <v>930000</v>
      </c>
      <c r="C3193" t="s">
        <v>51</v>
      </c>
      <c r="D3193" t="s">
        <v>12430</v>
      </c>
      <c r="E3193" t="s">
        <v>5</v>
      </c>
      <c r="F3193">
        <v>3015</v>
      </c>
      <c r="G3193">
        <v>4</v>
      </c>
      <c r="H3193">
        <v>3</v>
      </c>
      <c r="I3193">
        <v>3</v>
      </c>
      <c r="J3193">
        <v>278</v>
      </c>
      <c r="K3193">
        <v>2009</v>
      </c>
      <c r="L3193" t="s">
        <v>3342</v>
      </c>
      <c r="M3193" t="s">
        <v>133</v>
      </c>
      <c r="N3193" t="s">
        <v>69</v>
      </c>
      <c r="O3193" s="6" t="str">
        <f>INDEX(lkp_Region,MATCH(tbl_Sales[[#This Row],[Suburb]],lkp_Suburb,0))</f>
        <v>Western Metropolitan</v>
      </c>
      <c r="P3193" s="6">
        <f>MONTH(tbl_Sales[[#This Row],[Date]])</f>
        <v>8</v>
      </c>
      <c r="Q3193" s="6">
        <f>YEAR(tbl_Sales[[#This Row],[Date]])</f>
        <v>2016</v>
      </c>
    </row>
    <row r="3194" spans="1:17" x14ac:dyDescent="0.25">
      <c r="A3194" s="1">
        <v>42610</v>
      </c>
      <c r="B3194">
        <v>720000</v>
      </c>
      <c r="C3194" t="s">
        <v>13</v>
      </c>
      <c r="D3194" t="s">
        <v>12425</v>
      </c>
      <c r="E3194" t="s">
        <v>5</v>
      </c>
      <c r="F3194">
        <v>3165</v>
      </c>
      <c r="G3194">
        <v>3</v>
      </c>
      <c r="H3194">
        <v>2</v>
      </c>
      <c r="I3194">
        <v>1</v>
      </c>
      <c r="J3194">
        <v>228</v>
      </c>
      <c r="K3194">
        <v>1996</v>
      </c>
      <c r="L3194" t="s">
        <v>3343</v>
      </c>
      <c r="M3194" t="s">
        <v>138</v>
      </c>
      <c r="N3194" t="s">
        <v>57</v>
      </c>
      <c r="O3194" s="6" t="str">
        <f>INDEX(lkp_Region,MATCH(tbl_Sales[[#This Row],[Suburb]],lkp_Suburb,0))</f>
        <v>Southern Metropolitan</v>
      </c>
      <c r="P3194" s="6">
        <f>MONTH(tbl_Sales[[#This Row],[Date]])</f>
        <v>8</v>
      </c>
      <c r="Q3194" s="6">
        <f>YEAR(tbl_Sales[[#This Row],[Date]])</f>
        <v>2016</v>
      </c>
    </row>
    <row r="3195" spans="1:17" x14ac:dyDescent="0.25">
      <c r="A3195" s="1">
        <v>42610</v>
      </c>
      <c r="B3195">
        <v>900000</v>
      </c>
      <c r="C3195" t="s">
        <v>2</v>
      </c>
      <c r="D3195" t="s">
        <v>12425</v>
      </c>
      <c r="E3195" t="s">
        <v>5</v>
      </c>
      <c r="F3195">
        <v>3165</v>
      </c>
      <c r="G3195">
        <v>4</v>
      </c>
      <c r="H3195">
        <v>1</v>
      </c>
      <c r="I3195">
        <v>2</v>
      </c>
      <c r="J3195">
        <v>741</v>
      </c>
      <c r="L3195" t="s">
        <v>3344</v>
      </c>
      <c r="M3195" t="s">
        <v>138</v>
      </c>
      <c r="N3195" t="s">
        <v>57</v>
      </c>
      <c r="O3195" s="6" t="str">
        <f>INDEX(lkp_Region,MATCH(tbl_Sales[[#This Row],[Suburb]],lkp_Suburb,0))</f>
        <v>Southern Metropolitan</v>
      </c>
      <c r="P3195" s="6">
        <f>MONTH(tbl_Sales[[#This Row],[Date]])</f>
        <v>8</v>
      </c>
      <c r="Q3195" s="6">
        <f>YEAR(tbl_Sales[[#This Row],[Date]])</f>
        <v>2016</v>
      </c>
    </row>
    <row r="3196" spans="1:17" x14ac:dyDescent="0.25">
      <c r="A3196" s="1">
        <v>42610</v>
      </c>
      <c r="B3196">
        <v>1365000</v>
      </c>
      <c r="C3196" t="s">
        <v>2</v>
      </c>
      <c r="D3196" t="s">
        <v>12432</v>
      </c>
      <c r="E3196" t="s">
        <v>10</v>
      </c>
      <c r="F3196">
        <v>3161</v>
      </c>
      <c r="G3196">
        <v>3</v>
      </c>
      <c r="H3196">
        <v>1</v>
      </c>
      <c r="I3196">
        <v>0</v>
      </c>
      <c r="J3196">
        <v>513</v>
      </c>
      <c r="L3196" t="s">
        <v>3345</v>
      </c>
      <c r="M3196" t="s">
        <v>338</v>
      </c>
      <c r="N3196" t="s">
        <v>57</v>
      </c>
      <c r="O3196" s="6" t="str">
        <f>INDEX(lkp_Region,MATCH(tbl_Sales[[#This Row],[Suburb]],lkp_Suburb,0))</f>
        <v>Southern Metropolitan</v>
      </c>
      <c r="P3196" s="6">
        <f>MONTH(tbl_Sales[[#This Row],[Date]])</f>
        <v>8</v>
      </c>
      <c r="Q3196" s="6">
        <f>YEAR(tbl_Sales[[#This Row],[Date]])</f>
        <v>2016</v>
      </c>
    </row>
    <row r="3197" spans="1:17" x14ac:dyDescent="0.25">
      <c r="A3197" s="1">
        <v>42610</v>
      </c>
      <c r="B3197">
        <v>440000</v>
      </c>
      <c r="C3197" t="s">
        <v>13</v>
      </c>
      <c r="D3197" t="s">
        <v>12423</v>
      </c>
      <c r="E3197" t="s">
        <v>5</v>
      </c>
      <c r="F3197">
        <v>3073</v>
      </c>
      <c r="G3197">
        <v>2</v>
      </c>
      <c r="H3197">
        <v>1</v>
      </c>
      <c r="I3197">
        <v>1</v>
      </c>
      <c r="J3197">
        <v>153</v>
      </c>
      <c r="K3197">
        <v>2007</v>
      </c>
      <c r="L3197" t="s">
        <v>3346</v>
      </c>
      <c r="M3197" t="s">
        <v>93</v>
      </c>
      <c r="N3197" t="s">
        <v>62</v>
      </c>
      <c r="O3197" s="6" t="str">
        <f>INDEX(lkp_Region,MATCH(tbl_Sales[[#This Row],[Suburb]],lkp_Suburb,0))</f>
        <v>Northern Metropolitan</v>
      </c>
      <c r="P3197" s="6">
        <f>MONTH(tbl_Sales[[#This Row],[Date]])</f>
        <v>8</v>
      </c>
      <c r="Q3197" s="6">
        <f>YEAR(tbl_Sales[[#This Row],[Date]])</f>
        <v>2016</v>
      </c>
    </row>
    <row r="3198" spans="1:17" x14ac:dyDescent="0.25">
      <c r="A3198" s="1">
        <v>42610</v>
      </c>
      <c r="B3198">
        <v>750000</v>
      </c>
      <c r="C3198" t="s">
        <v>2</v>
      </c>
      <c r="D3198" t="s">
        <v>12428</v>
      </c>
      <c r="E3198" t="s">
        <v>5</v>
      </c>
      <c r="F3198">
        <v>3072</v>
      </c>
      <c r="G3198">
        <v>3</v>
      </c>
      <c r="H3198">
        <v>3</v>
      </c>
      <c r="I3198">
        <v>2</v>
      </c>
      <c r="J3198">
        <v>0</v>
      </c>
      <c r="K3198">
        <v>2005</v>
      </c>
      <c r="L3198" t="s">
        <v>3347</v>
      </c>
      <c r="M3198" t="s">
        <v>97</v>
      </c>
      <c r="N3198" t="s">
        <v>62</v>
      </c>
      <c r="O3198" s="6" t="str">
        <f>INDEX(lkp_Region,MATCH(tbl_Sales[[#This Row],[Suburb]],lkp_Suburb,0))</f>
        <v>Northern Metropolitan</v>
      </c>
      <c r="P3198" s="6">
        <f>MONTH(tbl_Sales[[#This Row],[Date]])</f>
        <v>8</v>
      </c>
      <c r="Q3198" s="6">
        <f>YEAR(tbl_Sales[[#This Row],[Date]])</f>
        <v>2016</v>
      </c>
    </row>
    <row r="3199" spans="1:17" x14ac:dyDescent="0.25">
      <c r="A3199" s="1">
        <v>42610</v>
      </c>
      <c r="B3199">
        <v>1600000</v>
      </c>
      <c r="C3199" t="s">
        <v>2</v>
      </c>
      <c r="D3199" t="s">
        <v>12427</v>
      </c>
      <c r="E3199" t="s">
        <v>5</v>
      </c>
      <c r="F3199">
        <v>3104</v>
      </c>
      <c r="G3199">
        <v>3</v>
      </c>
      <c r="H3199">
        <v>2</v>
      </c>
      <c r="I3199">
        <v>2</v>
      </c>
      <c r="J3199">
        <v>760</v>
      </c>
      <c r="L3199" t="s">
        <v>3348</v>
      </c>
      <c r="M3199" t="s">
        <v>99</v>
      </c>
      <c r="N3199" t="s">
        <v>101</v>
      </c>
      <c r="O3199" s="6" t="str">
        <f>INDEX(lkp_Region,MATCH(tbl_Sales[[#This Row],[Suburb]],lkp_Suburb,0))</f>
        <v>Southern Metropolitan</v>
      </c>
      <c r="P3199" s="6">
        <f>MONTH(tbl_Sales[[#This Row],[Date]])</f>
        <v>8</v>
      </c>
      <c r="Q3199" s="6">
        <f>YEAR(tbl_Sales[[#This Row],[Date]])</f>
        <v>2016</v>
      </c>
    </row>
    <row r="3200" spans="1:17" x14ac:dyDescent="0.25">
      <c r="A3200" s="1">
        <v>42610</v>
      </c>
      <c r="B3200">
        <v>1850000</v>
      </c>
      <c r="C3200" t="s">
        <v>2</v>
      </c>
      <c r="D3200" t="s">
        <v>12427</v>
      </c>
      <c r="E3200" t="s">
        <v>5</v>
      </c>
      <c r="F3200">
        <v>3126</v>
      </c>
      <c r="G3200">
        <v>3</v>
      </c>
      <c r="H3200">
        <v>2</v>
      </c>
      <c r="I3200">
        <v>2</v>
      </c>
      <c r="J3200">
        <v>361</v>
      </c>
      <c r="K3200">
        <v>1995</v>
      </c>
      <c r="L3200" t="s">
        <v>3349</v>
      </c>
      <c r="M3200" t="s">
        <v>232</v>
      </c>
      <c r="N3200" t="s">
        <v>101</v>
      </c>
      <c r="O3200" s="6" t="str">
        <f>INDEX(lkp_Region,MATCH(tbl_Sales[[#This Row],[Suburb]],lkp_Suburb,0))</f>
        <v>Southern Metropolitan</v>
      </c>
      <c r="P3200" s="6">
        <f>MONTH(tbl_Sales[[#This Row],[Date]])</f>
        <v>8</v>
      </c>
      <c r="Q3200" s="6">
        <f>YEAR(tbl_Sales[[#This Row],[Date]])</f>
        <v>2016</v>
      </c>
    </row>
    <row r="3201" spans="1:17" x14ac:dyDescent="0.25">
      <c r="A3201" s="1">
        <v>42610</v>
      </c>
      <c r="B3201">
        <v>1855000</v>
      </c>
      <c r="C3201" t="s">
        <v>2</v>
      </c>
      <c r="D3201" t="s">
        <v>12427</v>
      </c>
      <c r="E3201" t="s">
        <v>10</v>
      </c>
      <c r="F3201">
        <v>3122</v>
      </c>
      <c r="G3201">
        <v>3</v>
      </c>
      <c r="H3201">
        <v>1</v>
      </c>
      <c r="I3201">
        <v>1</v>
      </c>
      <c r="J3201">
        <v>304</v>
      </c>
      <c r="K3201">
        <v>1900</v>
      </c>
      <c r="L3201" t="s">
        <v>3350</v>
      </c>
      <c r="M3201" t="s">
        <v>461</v>
      </c>
      <c r="N3201" t="s">
        <v>101</v>
      </c>
      <c r="O3201" s="6" t="str">
        <f>INDEX(lkp_Region,MATCH(tbl_Sales[[#This Row],[Suburb]],lkp_Suburb,0))</f>
        <v>Southern Metropolitan</v>
      </c>
      <c r="P3201" s="6">
        <f>MONTH(tbl_Sales[[#This Row],[Date]])</f>
        <v>8</v>
      </c>
      <c r="Q3201" s="6">
        <f>YEAR(tbl_Sales[[#This Row],[Date]])</f>
        <v>2016</v>
      </c>
    </row>
    <row r="3202" spans="1:17" x14ac:dyDescent="0.25">
      <c r="A3202" s="1">
        <v>42610</v>
      </c>
      <c r="B3202">
        <v>2250000</v>
      </c>
      <c r="C3202" t="s">
        <v>2</v>
      </c>
      <c r="D3202" t="s">
        <v>12427</v>
      </c>
      <c r="E3202" t="s">
        <v>10</v>
      </c>
      <c r="F3202">
        <v>3101</v>
      </c>
      <c r="G3202">
        <v>4</v>
      </c>
      <c r="H3202">
        <v>3</v>
      </c>
      <c r="I3202">
        <v>2</v>
      </c>
      <c r="J3202">
        <v>741</v>
      </c>
      <c r="K3202">
        <v>1890</v>
      </c>
      <c r="L3202" t="s">
        <v>3351</v>
      </c>
      <c r="M3202" t="s">
        <v>145</v>
      </c>
      <c r="N3202" t="s">
        <v>101</v>
      </c>
      <c r="O3202" s="6" t="str">
        <f>INDEX(lkp_Region,MATCH(tbl_Sales[[#This Row],[Suburb]],lkp_Suburb,0))</f>
        <v>Southern Metropolitan</v>
      </c>
      <c r="P3202" s="6">
        <f>MONTH(tbl_Sales[[#This Row],[Date]])</f>
        <v>8</v>
      </c>
      <c r="Q3202" s="6">
        <f>YEAR(tbl_Sales[[#This Row],[Date]])</f>
        <v>2016</v>
      </c>
    </row>
    <row r="3203" spans="1:17" x14ac:dyDescent="0.25">
      <c r="A3203" s="1">
        <v>42610</v>
      </c>
      <c r="B3203">
        <v>3900000</v>
      </c>
      <c r="C3203" t="s">
        <v>2</v>
      </c>
      <c r="D3203" t="s">
        <v>12429</v>
      </c>
      <c r="E3203" t="s">
        <v>5</v>
      </c>
      <c r="F3203">
        <v>3103</v>
      </c>
      <c r="G3203">
        <v>5</v>
      </c>
      <c r="H3203">
        <v>7</v>
      </c>
      <c r="I3203">
        <v>6</v>
      </c>
      <c r="J3203">
        <v>0</v>
      </c>
      <c r="L3203" t="s">
        <v>3352</v>
      </c>
      <c r="M3203" t="s">
        <v>274</v>
      </c>
      <c r="N3203" t="s">
        <v>101</v>
      </c>
      <c r="O3203" s="6" t="str">
        <f>INDEX(lkp_Region,MATCH(tbl_Sales[[#This Row],[Suburb]],lkp_Suburb,0))</f>
        <v>Southern Metropolitan</v>
      </c>
      <c r="P3203" s="6">
        <f>MONTH(tbl_Sales[[#This Row],[Date]])</f>
        <v>8</v>
      </c>
      <c r="Q3203" s="6">
        <f>YEAR(tbl_Sales[[#This Row],[Date]])</f>
        <v>2016</v>
      </c>
    </row>
    <row r="3204" spans="1:17" x14ac:dyDescent="0.25">
      <c r="A3204" s="1">
        <v>42610</v>
      </c>
      <c r="B3204">
        <v>1100000</v>
      </c>
      <c r="C3204" t="s">
        <v>51</v>
      </c>
      <c r="D3204" t="s">
        <v>12431</v>
      </c>
      <c r="E3204" t="s">
        <v>10</v>
      </c>
      <c r="F3204">
        <v>3188</v>
      </c>
      <c r="G3204">
        <v>3</v>
      </c>
      <c r="H3204">
        <v>2</v>
      </c>
      <c r="I3204">
        <v>1</v>
      </c>
      <c r="J3204">
        <v>355</v>
      </c>
      <c r="K3204">
        <v>1987</v>
      </c>
      <c r="L3204" t="s">
        <v>3353</v>
      </c>
      <c r="M3204" t="s">
        <v>176</v>
      </c>
      <c r="N3204" t="s">
        <v>107</v>
      </c>
      <c r="O3204" s="6" t="str">
        <f>INDEX(lkp_Region,MATCH(tbl_Sales[[#This Row],[Suburb]],lkp_Suburb,0))</f>
        <v>Southern Metropolitan</v>
      </c>
      <c r="P3204" s="6">
        <f>MONTH(tbl_Sales[[#This Row],[Date]])</f>
        <v>8</v>
      </c>
      <c r="Q3204" s="6">
        <f>YEAR(tbl_Sales[[#This Row],[Date]])</f>
        <v>2016</v>
      </c>
    </row>
    <row r="3205" spans="1:17" x14ac:dyDescent="0.25">
      <c r="A3205" s="1">
        <v>42610</v>
      </c>
      <c r="B3205">
        <v>630000</v>
      </c>
      <c r="C3205" t="s">
        <v>13</v>
      </c>
      <c r="D3205" t="s">
        <v>12433</v>
      </c>
      <c r="E3205" t="s">
        <v>10</v>
      </c>
      <c r="F3205">
        <v>3079</v>
      </c>
      <c r="G3205">
        <v>2</v>
      </c>
      <c r="H3205">
        <v>1</v>
      </c>
      <c r="I3205">
        <v>1</v>
      </c>
      <c r="J3205">
        <v>199</v>
      </c>
      <c r="L3205" t="s">
        <v>3354</v>
      </c>
      <c r="M3205" t="s">
        <v>213</v>
      </c>
      <c r="N3205" t="s">
        <v>150</v>
      </c>
      <c r="O3205" s="6" t="str">
        <f>INDEX(lkp_Region,MATCH(tbl_Sales[[#This Row],[Suburb]],lkp_Suburb,0))</f>
        <v>Eastern Metropolitan</v>
      </c>
      <c r="P3205" s="6">
        <f>MONTH(tbl_Sales[[#This Row],[Date]])</f>
        <v>8</v>
      </c>
      <c r="Q3205" s="6">
        <f>YEAR(tbl_Sales[[#This Row],[Date]])</f>
        <v>2016</v>
      </c>
    </row>
    <row r="3206" spans="1:17" x14ac:dyDescent="0.25">
      <c r="A3206" s="1">
        <v>42610</v>
      </c>
      <c r="B3206">
        <v>1362000</v>
      </c>
      <c r="C3206" t="s">
        <v>2</v>
      </c>
      <c r="D3206" t="s">
        <v>12423</v>
      </c>
      <c r="E3206" t="s">
        <v>10</v>
      </c>
      <c r="F3206">
        <v>3084</v>
      </c>
      <c r="G3206">
        <v>4</v>
      </c>
      <c r="H3206">
        <v>2</v>
      </c>
      <c r="I3206">
        <v>2</v>
      </c>
      <c r="J3206">
        <v>635</v>
      </c>
      <c r="L3206" t="s">
        <v>3355</v>
      </c>
      <c r="M3206" t="s">
        <v>211</v>
      </c>
      <c r="N3206" t="s">
        <v>150</v>
      </c>
      <c r="O3206" s="6" t="str">
        <f>INDEX(lkp_Region,MATCH(tbl_Sales[[#This Row],[Suburb]],lkp_Suburb,0))</f>
        <v>Eastern Metropolitan</v>
      </c>
      <c r="P3206" s="6">
        <f>MONTH(tbl_Sales[[#This Row],[Date]])</f>
        <v>8</v>
      </c>
      <c r="Q3206" s="6">
        <f>YEAR(tbl_Sales[[#This Row],[Date]])</f>
        <v>2016</v>
      </c>
    </row>
    <row r="3207" spans="1:17" x14ac:dyDescent="0.25">
      <c r="A3207" s="1">
        <v>42611</v>
      </c>
      <c r="B3207">
        <v>930000</v>
      </c>
      <c r="C3207" t="s">
        <v>2</v>
      </c>
      <c r="D3207" t="s">
        <v>12428</v>
      </c>
      <c r="E3207" t="s">
        <v>10</v>
      </c>
      <c r="F3207">
        <v>3121</v>
      </c>
      <c r="G3207">
        <v>2</v>
      </c>
      <c r="H3207">
        <v>1</v>
      </c>
      <c r="I3207">
        <v>1</v>
      </c>
      <c r="J3207">
        <v>125</v>
      </c>
      <c r="K3207">
        <v>1900</v>
      </c>
      <c r="L3207" t="s">
        <v>3356</v>
      </c>
      <c r="M3207" t="s">
        <v>470</v>
      </c>
      <c r="N3207" t="s">
        <v>8</v>
      </c>
      <c r="O3207" s="6" t="str">
        <f>INDEX(lkp_Region,MATCH(tbl_Sales[[#This Row],[Suburb]],lkp_Suburb,0))</f>
        <v>Northern Metropolitan</v>
      </c>
      <c r="P3207" s="6">
        <f>MONTH(tbl_Sales[[#This Row],[Date]])</f>
        <v>8</v>
      </c>
      <c r="Q3207" s="6">
        <f>YEAR(tbl_Sales[[#This Row],[Date]])</f>
        <v>2016</v>
      </c>
    </row>
    <row r="3208" spans="1:17" x14ac:dyDescent="0.25">
      <c r="A3208" s="1">
        <v>42611</v>
      </c>
      <c r="B3208">
        <v>1475000</v>
      </c>
      <c r="C3208" t="s">
        <v>2</v>
      </c>
      <c r="D3208" t="s">
        <v>12427</v>
      </c>
      <c r="E3208" t="s">
        <v>5</v>
      </c>
      <c r="F3208">
        <v>3121</v>
      </c>
      <c r="G3208">
        <v>3</v>
      </c>
      <c r="H3208">
        <v>2</v>
      </c>
      <c r="I3208">
        <v>2</v>
      </c>
      <c r="J3208">
        <v>324</v>
      </c>
      <c r="K3208">
        <v>1880</v>
      </c>
      <c r="L3208" t="s">
        <v>3357</v>
      </c>
      <c r="M3208" t="s">
        <v>470</v>
      </c>
      <c r="N3208" t="s">
        <v>8</v>
      </c>
      <c r="O3208" s="6" t="str">
        <f>INDEX(lkp_Region,MATCH(tbl_Sales[[#This Row],[Suburb]],lkp_Suburb,0))</f>
        <v>Northern Metropolitan</v>
      </c>
      <c r="P3208" s="6">
        <f>MONTH(tbl_Sales[[#This Row],[Date]])</f>
        <v>8</v>
      </c>
      <c r="Q3208" s="6">
        <f>YEAR(tbl_Sales[[#This Row],[Date]])</f>
        <v>2016</v>
      </c>
    </row>
    <row r="3209" spans="1:17" x14ac:dyDescent="0.25">
      <c r="A3209" s="1">
        <v>42611</v>
      </c>
      <c r="B3209">
        <v>529500</v>
      </c>
      <c r="C3209" t="s">
        <v>13</v>
      </c>
      <c r="D3209" t="s">
        <v>12428</v>
      </c>
      <c r="E3209" t="s">
        <v>10</v>
      </c>
      <c r="F3209">
        <v>3146</v>
      </c>
      <c r="G3209">
        <v>2</v>
      </c>
      <c r="H3209">
        <v>1</v>
      </c>
      <c r="I3209">
        <v>1</v>
      </c>
      <c r="J3209">
        <v>0</v>
      </c>
      <c r="L3209" t="s">
        <v>3358</v>
      </c>
      <c r="M3209" t="s">
        <v>102</v>
      </c>
      <c r="N3209" t="s">
        <v>76</v>
      </c>
      <c r="O3209" s="6" t="str">
        <f>INDEX(lkp_Region,MATCH(tbl_Sales[[#This Row],[Suburb]],lkp_Suburb,0))</f>
        <v>Southern Metropolitan</v>
      </c>
      <c r="P3209" s="6">
        <f>MONTH(tbl_Sales[[#This Row],[Date]])</f>
        <v>8</v>
      </c>
      <c r="Q3209" s="6">
        <f>YEAR(tbl_Sales[[#This Row],[Date]])</f>
        <v>2016</v>
      </c>
    </row>
    <row r="3210" spans="1:17" x14ac:dyDescent="0.25">
      <c r="A3210" s="1">
        <v>42611</v>
      </c>
      <c r="B3210">
        <v>1837000</v>
      </c>
      <c r="C3210" t="s">
        <v>2</v>
      </c>
      <c r="D3210" t="s">
        <v>12427</v>
      </c>
      <c r="E3210" t="s">
        <v>10</v>
      </c>
      <c r="F3210">
        <v>3145</v>
      </c>
      <c r="G3210">
        <v>3</v>
      </c>
      <c r="H3210">
        <v>2</v>
      </c>
      <c r="I3210">
        <v>1</v>
      </c>
      <c r="J3210">
        <v>769</v>
      </c>
      <c r="K3210">
        <v>1920</v>
      </c>
      <c r="L3210" t="s">
        <v>3359</v>
      </c>
      <c r="M3210" t="s">
        <v>74</v>
      </c>
      <c r="N3210" t="s">
        <v>76</v>
      </c>
      <c r="O3210" s="6" t="str">
        <f>INDEX(lkp_Region,MATCH(tbl_Sales[[#This Row],[Suburb]],lkp_Suburb,0))</f>
        <v>Southern Metropolitan</v>
      </c>
      <c r="P3210" s="6">
        <f>MONTH(tbl_Sales[[#This Row],[Date]])</f>
        <v>8</v>
      </c>
      <c r="Q3210" s="6">
        <f>YEAR(tbl_Sales[[#This Row],[Date]])</f>
        <v>2016</v>
      </c>
    </row>
    <row r="3211" spans="1:17" x14ac:dyDescent="0.25">
      <c r="A3211" s="1">
        <v>42611</v>
      </c>
      <c r="B3211">
        <v>2300000</v>
      </c>
      <c r="C3211" t="s">
        <v>2</v>
      </c>
      <c r="D3211" t="s">
        <v>12429</v>
      </c>
      <c r="E3211" t="s">
        <v>10</v>
      </c>
      <c r="F3211">
        <v>3144</v>
      </c>
      <c r="G3211">
        <v>3</v>
      </c>
      <c r="H3211">
        <v>2</v>
      </c>
      <c r="I3211">
        <v>2</v>
      </c>
      <c r="J3211">
        <v>313</v>
      </c>
      <c r="K3211">
        <v>1920</v>
      </c>
      <c r="L3211" t="s">
        <v>3360</v>
      </c>
      <c r="M3211" t="s">
        <v>388</v>
      </c>
      <c r="N3211" t="s">
        <v>76</v>
      </c>
      <c r="O3211" s="6" t="str">
        <f>INDEX(lkp_Region,MATCH(tbl_Sales[[#This Row],[Suburb]],lkp_Suburb,0))</f>
        <v>Southern Metropolitan</v>
      </c>
      <c r="P3211" s="6">
        <f>MONTH(tbl_Sales[[#This Row],[Date]])</f>
        <v>8</v>
      </c>
      <c r="Q3211" s="6">
        <f>YEAR(tbl_Sales[[#This Row],[Date]])</f>
        <v>2016</v>
      </c>
    </row>
    <row r="3212" spans="1:17" x14ac:dyDescent="0.25">
      <c r="A3212" s="1">
        <v>42611</v>
      </c>
      <c r="B3212">
        <v>609000</v>
      </c>
      <c r="C3212" t="s">
        <v>2</v>
      </c>
      <c r="D3212" t="s">
        <v>12427</v>
      </c>
      <c r="E3212" t="s">
        <v>10</v>
      </c>
      <c r="F3212">
        <v>3060</v>
      </c>
      <c r="G3212">
        <v>3</v>
      </c>
      <c r="H3212">
        <v>1</v>
      </c>
      <c r="I3212">
        <v>4</v>
      </c>
      <c r="J3212">
        <v>528</v>
      </c>
      <c r="K3212">
        <v>1965</v>
      </c>
      <c r="L3212" t="s">
        <v>3361</v>
      </c>
      <c r="M3212" t="s">
        <v>16</v>
      </c>
      <c r="N3212" t="s">
        <v>18</v>
      </c>
      <c r="O3212" s="6" t="str">
        <f>INDEX(lkp_Region,MATCH(tbl_Sales[[#This Row],[Suburb]],lkp_Suburb,0))</f>
        <v>Northern Metropolitan</v>
      </c>
      <c r="P3212" s="6">
        <f>MONTH(tbl_Sales[[#This Row],[Date]])</f>
        <v>8</v>
      </c>
      <c r="Q3212" s="6">
        <f>YEAR(tbl_Sales[[#This Row],[Date]])</f>
        <v>2016</v>
      </c>
    </row>
    <row r="3213" spans="1:17" x14ac:dyDescent="0.25">
      <c r="A3213" s="1">
        <v>42611</v>
      </c>
      <c r="B3213">
        <v>953000</v>
      </c>
      <c r="C3213" t="s">
        <v>2</v>
      </c>
      <c r="D3213" t="s">
        <v>12427</v>
      </c>
      <c r="E3213" t="s">
        <v>10</v>
      </c>
      <c r="F3213">
        <v>3040</v>
      </c>
      <c r="G3213">
        <v>2</v>
      </c>
      <c r="H3213">
        <v>1</v>
      </c>
      <c r="I3213">
        <v>1</v>
      </c>
      <c r="J3213">
        <v>414</v>
      </c>
      <c r="L3213" t="s">
        <v>3362</v>
      </c>
      <c r="M3213" t="s">
        <v>47</v>
      </c>
      <c r="N3213" t="s">
        <v>49</v>
      </c>
      <c r="O3213" s="6" t="str">
        <f>INDEX(lkp_Region,MATCH(tbl_Sales[[#This Row],[Suburb]],lkp_Suburb,0))</f>
        <v>Western Metropolitan</v>
      </c>
      <c r="P3213" s="6">
        <f>MONTH(tbl_Sales[[#This Row],[Date]])</f>
        <v>8</v>
      </c>
      <c r="Q3213" s="6">
        <f>YEAR(tbl_Sales[[#This Row],[Date]])</f>
        <v>2016</v>
      </c>
    </row>
    <row r="3214" spans="1:17" x14ac:dyDescent="0.25">
      <c r="A3214" s="1">
        <v>42611</v>
      </c>
      <c r="B3214">
        <v>1725000</v>
      </c>
      <c r="C3214" t="s">
        <v>2</v>
      </c>
      <c r="D3214" t="s">
        <v>12427</v>
      </c>
      <c r="E3214" t="s">
        <v>5</v>
      </c>
      <c r="F3214">
        <v>3039</v>
      </c>
      <c r="G3214">
        <v>3</v>
      </c>
      <c r="H3214">
        <v>2</v>
      </c>
      <c r="I3214">
        <v>3</v>
      </c>
      <c r="J3214">
        <v>596</v>
      </c>
      <c r="K3214">
        <v>1950</v>
      </c>
      <c r="L3214" t="s">
        <v>3363</v>
      </c>
      <c r="M3214" t="s">
        <v>242</v>
      </c>
      <c r="N3214" t="s">
        <v>49</v>
      </c>
      <c r="O3214" s="6" t="str">
        <f>INDEX(lkp_Region,MATCH(tbl_Sales[[#This Row],[Suburb]],lkp_Suburb,0))</f>
        <v>Western Metropolitan</v>
      </c>
      <c r="P3214" s="6">
        <f>MONTH(tbl_Sales[[#This Row],[Date]])</f>
        <v>8</v>
      </c>
      <c r="Q3214" s="6">
        <f>YEAR(tbl_Sales[[#This Row],[Date]])</f>
        <v>2016</v>
      </c>
    </row>
    <row r="3215" spans="1:17" x14ac:dyDescent="0.25">
      <c r="A3215" s="1">
        <v>42611</v>
      </c>
      <c r="B3215">
        <v>501344</v>
      </c>
      <c r="C3215" t="s">
        <v>13</v>
      </c>
      <c r="D3215" t="s">
        <v>12428</v>
      </c>
      <c r="E3215" t="s">
        <v>5</v>
      </c>
      <c r="F3215">
        <v>3013</v>
      </c>
      <c r="G3215">
        <v>2</v>
      </c>
      <c r="H3215">
        <v>1</v>
      </c>
      <c r="I3215">
        <v>1</v>
      </c>
      <c r="J3215">
        <v>0</v>
      </c>
      <c r="K3215">
        <v>1950</v>
      </c>
      <c r="L3215" t="s">
        <v>3364</v>
      </c>
      <c r="M3215" t="s">
        <v>65</v>
      </c>
      <c r="N3215" t="s">
        <v>21</v>
      </c>
      <c r="O3215" s="6" t="str">
        <f>INDEX(lkp_Region,MATCH(tbl_Sales[[#This Row],[Suburb]],lkp_Suburb,0))</f>
        <v>Western Metropolitan</v>
      </c>
      <c r="P3215" s="6">
        <f>MONTH(tbl_Sales[[#This Row],[Date]])</f>
        <v>8</v>
      </c>
      <c r="Q3215" s="6">
        <f>YEAR(tbl_Sales[[#This Row],[Date]])</f>
        <v>2016</v>
      </c>
    </row>
    <row r="3216" spans="1:17" x14ac:dyDescent="0.25">
      <c r="A3216" s="1">
        <v>42611</v>
      </c>
      <c r="B3216">
        <v>745000</v>
      </c>
      <c r="C3216" t="s">
        <v>2</v>
      </c>
      <c r="D3216" t="s">
        <v>12429</v>
      </c>
      <c r="E3216" t="s">
        <v>10</v>
      </c>
      <c r="F3216">
        <v>3011</v>
      </c>
      <c r="G3216">
        <v>2</v>
      </c>
      <c r="H3216">
        <v>1</v>
      </c>
      <c r="I3216">
        <v>1</v>
      </c>
      <c r="J3216">
        <v>355</v>
      </c>
      <c r="K3216">
        <v>1890</v>
      </c>
      <c r="L3216" t="s">
        <v>3365</v>
      </c>
      <c r="M3216" t="s">
        <v>22</v>
      </c>
      <c r="N3216" t="s">
        <v>21</v>
      </c>
      <c r="O3216" s="6" t="str">
        <f>INDEX(lkp_Region,MATCH(tbl_Sales[[#This Row],[Suburb]],lkp_Suburb,0))</f>
        <v>Western Metropolitan</v>
      </c>
      <c r="P3216" s="6">
        <f>MONTH(tbl_Sales[[#This Row],[Date]])</f>
        <v>8</v>
      </c>
      <c r="Q3216" s="6">
        <f>YEAR(tbl_Sales[[#This Row],[Date]])</f>
        <v>2016</v>
      </c>
    </row>
    <row r="3217" spans="1:17" x14ac:dyDescent="0.25">
      <c r="A3217" s="1">
        <v>42611</v>
      </c>
      <c r="B3217">
        <v>1127000</v>
      </c>
      <c r="C3217" t="s">
        <v>2</v>
      </c>
      <c r="D3217" t="s">
        <v>12429</v>
      </c>
      <c r="E3217" t="s">
        <v>10</v>
      </c>
      <c r="F3217">
        <v>3105</v>
      </c>
      <c r="G3217">
        <v>3</v>
      </c>
      <c r="H3217">
        <v>1</v>
      </c>
      <c r="I3217">
        <v>2</v>
      </c>
      <c r="J3217">
        <v>631</v>
      </c>
      <c r="L3217" t="s">
        <v>3366</v>
      </c>
      <c r="M3217" t="s">
        <v>507</v>
      </c>
      <c r="N3217" t="s">
        <v>128</v>
      </c>
      <c r="O3217" s="6" t="str">
        <f>INDEX(lkp_Region,MATCH(tbl_Sales[[#This Row],[Suburb]],lkp_Suburb,0))</f>
        <v>Eastern Metropolitan</v>
      </c>
      <c r="P3217" s="6">
        <f>MONTH(tbl_Sales[[#This Row],[Date]])</f>
        <v>8</v>
      </c>
      <c r="Q3217" s="6">
        <f>YEAR(tbl_Sales[[#This Row],[Date]])</f>
        <v>2016</v>
      </c>
    </row>
    <row r="3218" spans="1:17" x14ac:dyDescent="0.25">
      <c r="A3218" s="1">
        <v>42611</v>
      </c>
      <c r="B3218">
        <v>1080000</v>
      </c>
      <c r="C3218" t="s">
        <v>2</v>
      </c>
      <c r="D3218" t="s">
        <v>12431</v>
      </c>
      <c r="E3218" t="s">
        <v>10</v>
      </c>
      <c r="F3218">
        <v>3015</v>
      </c>
      <c r="G3218">
        <v>3</v>
      </c>
      <c r="H3218">
        <v>1</v>
      </c>
      <c r="I3218">
        <v>2</v>
      </c>
      <c r="J3218">
        <v>472</v>
      </c>
      <c r="K3218">
        <v>1950</v>
      </c>
      <c r="L3218" t="s">
        <v>3367</v>
      </c>
      <c r="M3218" t="s">
        <v>131</v>
      </c>
      <c r="N3218" t="s">
        <v>69</v>
      </c>
      <c r="O3218" s="6" t="str">
        <f>INDEX(lkp_Region,MATCH(tbl_Sales[[#This Row],[Suburb]],lkp_Suburb,0))</f>
        <v>Western Metropolitan</v>
      </c>
      <c r="P3218" s="6">
        <f>MONTH(tbl_Sales[[#This Row],[Date]])</f>
        <v>8</v>
      </c>
      <c r="Q3218" s="6">
        <f>YEAR(tbl_Sales[[#This Row],[Date]])</f>
        <v>2016</v>
      </c>
    </row>
    <row r="3219" spans="1:17" x14ac:dyDescent="0.25">
      <c r="A3219" s="1">
        <v>42611</v>
      </c>
      <c r="B3219">
        <v>468250</v>
      </c>
      <c r="C3219" t="s">
        <v>13</v>
      </c>
      <c r="D3219" t="s">
        <v>12427</v>
      </c>
      <c r="E3219" t="s">
        <v>10</v>
      </c>
      <c r="F3219">
        <v>3163</v>
      </c>
      <c r="G3219">
        <v>2</v>
      </c>
      <c r="H3219">
        <v>1</v>
      </c>
      <c r="I3219">
        <v>1</v>
      </c>
      <c r="J3219">
        <v>912</v>
      </c>
      <c r="K3219">
        <v>2008</v>
      </c>
      <c r="L3219" t="s">
        <v>3368</v>
      </c>
      <c r="M3219" t="s">
        <v>201</v>
      </c>
      <c r="N3219" t="s">
        <v>57</v>
      </c>
      <c r="O3219" s="6" t="str">
        <f>INDEX(lkp_Region,MATCH(tbl_Sales[[#This Row],[Suburb]],lkp_Suburb,0))</f>
        <v>Southern Metropolitan</v>
      </c>
      <c r="P3219" s="6">
        <f>MONTH(tbl_Sales[[#This Row],[Date]])</f>
        <v>8</v>
      </c>
      <c r="Q3219" s="6">
        <f>YEAR(tbl_Sales[[#This Row],[Date]])</f>
        <v>2016</v>
      </c>
    </row>
    <row r="3220" spans="1:17" x14ac:dyDescent="0.25">
      <c r="A3220" s="1">
        <v>42611</v>
      </c>
      <c r="B3220">
        <v>791000</v>
      </c>
      <c r="C3220" t="s">
        <v>13</v>
      </c>
      <c r="D3220" t="s">
        <v>12429</v>
      </c>
      <c r="E3220" t="s">
        <v>10</v>
      </c>
      <c r="F3220">
        <v>3165</v>
      </c>
      <c r="G3220">
        <v>3</v>
      </c>
      <c r="H3220">
        <v>3</v>
      </c>
      <c r="I3220">
        <v>1</v>
      </c>
      <c r="J3220">
        <v>391</v>
      </c>
      <c r="K3220">
        <v>1950</v>
      </c>
      <c r="L3220" t="s">
        <v>3369</v>
      </c>
      <c r="M3220" t="s">
        <v>138</v>
      </c>
      <c r="N3220" t="s">
        <v>57</v>
      </c>
      <c r="O3220" s="6" t="str">
        <f>INDEX(lkp_Region,MATCH(tbl_Sales[[#This Row],[Suburb]],lkp_Suburb,0))</f>
        <v>Southern Metropolitan</v>
      </c>
      <c r="P3220" s="6">
        <f>MONTH(tbl_Sales[[#This Row],[Date]])</f>
        <v>8</v>
      </c>
      <c r="Q3220" s="6">
        <f>YEAR(tbl_Sales[[#This Row],[Date]])</f>
        <v>2016</v>
      </c>
    </row>
    <row r="3221" spans="1:17" x14ac:dyDescent="0.25">
      <c r="A3221" s="1">
        <v>42611</v>
      </c>
      <c r="B3221">
        <v>1010000</v>
      </c>
      <c r="C3221" t="s">
        <v>2</v>
      </c>
      <c r="D3221" t="s">
        <v>12428</v>
      </c>
      <c r="E3221" t="s">
        <v>10</v>
      </c>
      <c r="F3221">
        <v>3165</v>
      </c>
      <c r="G3221">
        <v>2</v>
      </c>
      <c r="H3221">
        <v>1</v>
      </c>
      <c r="I3221">
        <v>1</v>
      </c>
      <c r="J3221">
        <v>597</v>
      </c>
      <c r="L3221" t="s">
        <v>3370</v>
      </c>
      <c r="M3221" t="s">
        <v>138</v>
      </c>
      <c r="N3221" t="s">
        <v>57</v>
      </c>
      <c r="O3221" s="6" t="str">
        <f>INDEX(lkp_Region,MATCH(tbl_Sales[[#This Row],[Suburb]],lkp_Suburb,0))</f>
        <v>Southern Metropolitan</v>
      </c>
      <c r="P3221" s="6">
        <f>MONTH(tbl_Sales[[#This Row],[Date]])</f>
        <v>8</v>
      </c>
      <c r="Q3221" s="6">
        <f>YEAR(tbl_Sales[[#This Row],[Date]])</f>
        <v>2016</v>
      </c>
    </row>
    <row r="3222" spans="1:17" x14ac:dyDescent="0.25">
      <c r="A3222" s="1">
        <v>42611</v>
      </c>
      <c r="B3222">
        <v>730000</v>
      </c>
      <c r="C3222" t="s">
        <v>2</v>
      </c>
      <c r="D3222" t="s">
        <v>12427</v>
      </c>
      <c r="E3222" t="s">
        <v>5</v>
      </c>
      <c r="F3222">
        <v>3073</v>
      </c>
      <c r="G3222">
        <v>2</v>
      </c>
      <c r="H3222">
        <v>1</v>
      </c>
      <c r="I3222">
        <v>2</v>
      </c>
      <c r="J3222">
        <v>637</v>
      </c>
      <c r="L3222" t="s">
        <v>3371</v>
      </c>
      <c r="M3222" t="s">
        <v>93</v>
      </c>
      <c r="N3222" t="s">
        <v>62</v>
      </c>
      <c r="O3222" s="6" t="str">
        <f>INDEX(lkp_Region,MATCH(tbl_Sales[[#This Row],[Suburb]],lkp_Suburb,0))</f>
        <v>Northern Metropolitan</v>
      </c>
      <c r="P3222" s="6">
        <f>MONTH(tbl_Sales[[#This Row],[Date]])</f>
        <v>8</v>
      </c>
      <c r="Q3222" s="6">
        <f>YEAR(tbl_Sales[[#This Row],[Date]])</f>
        <v>2016</v>
      </c>
    </row>
    <row r="3223" spans="1:17" x14ac:dyDescent="0.25">
      <c r="A3223" s="1">
        <v>42611</v>
      </c>
      <c r="B3223">
        <v>810000</v>
      </c>
      <c r="C3223" t="s">
        <v>2</v>
      </c>
      <c r="D3223" t="s">
        <v>12427</v>
      </c>
      <c r="E3223" t="s">
        <v>10</v>
      </c>
      <c r="F3223">
        <v>3073</v>
      </c>
      <c r="G3223">
        <v>3</v>
      </c>
      <c r="H3223">
        <v>2</v>
      </c>
      <c r="I3223">
        <v>2</v>
      </c>
      <c r="J3223">
        <v>279</v>
      </c>
      <c r="L3223" t="s">
        <v>3372</v>
      </c>
      <c r="M3223" t="s">
        <v>93</v>
      </c>
      <c r="N3223" t="s">
        <v>62</v>
      </c>
      <c r="O3223" s="6" t="str">
        <f>INDEX(lkp_Region,MATCH(tbl_Sales[[#This Row],[Suburb]],lkp_Suburb,0))</f>
        <v>Northern Metropolitan</v>
      </c>
      <c r="P3223" s="6">
        <f>MONTH(tbl_Sales[[#This Row],[Date]])</f>
        <v>8</v>
      </c>
      <c r="Q3223" s="6">
        <f>YEAR(tbl_Sales[[#This Row],[Date]])</f>
        <v>2016</v>
      </c>
    </row>
    <row r="3224" spans="1:17" x14ac:dyDescent="0.25">
      <c r="A3224" s="1">
        <v>42611</v>
      </c>
      <c r="B3224">
        <v>1963000</v>
      </c>
      <c r="C3224" t="s">
        <v>51</v>
      </c>
      <c r="D3224" t="s">
        <v>12423</v>
      </c>
      <c r="E3224" t="s">
        <v>10</v>
      </c>
      <c r="F3224">
        <v>3102</v>
      </c>
      <c r="G3224">
        <v>3</v>
      </c>
      <c r="H3224">
        <v>2</v>
      </c>
      <c r="I3224">
        <v>2</v>
      </c>
      <c r="J3224">
        <v>426</v>
      </c>
      <c r="K3224">
        <v>2010</v>
      </c>
      <c r="L3224" t="s">
        <v>3373</v>
      </c>
      <c r="M3224" t="s">
        <v>297</v>
      </c>
      <c r="N3224" t="s">
        <v>101</v>
      </c>
      <c r="O3224" s="6" t="str">
        <f>INDEX(lkp_Region,MATCH(tbl_Sales[[#This Row],[Suburb]],lkp_Suburb,0))</f>
        <v>Southern Metropolitan</v>
      </c>
      <c r="P3224" s="6">
        <f>MONTH(tbl_Sales[[#This Row],[Date]])</f>
        <v>8</v>
      </c>
      <c r="Q3224" s="6">
        <f>YEAR(tbl_Sales[[#This Row],[Date]])</f>
        <v>2016</v>
      </c>
    </row>
    <row r="3225" spans="1:17" x14ac:dyDescent="0.25">
      <c r="A3225" s="1">
        <v>42611</v>
      </c>
      <c r="B3225">
        <v>2665000</v>
      </c>
      <c r="C3225" t="s">
        <v>2</v>
      </c>
      <c r="D3225" t="s">
        <v>12429</v>
      </c>
      <c r="E3225" t="s">
        <v>10</v>
      </c>
      <c r="F3225">
        <v>3103</v>
      </c>
      <c r="G3225">
        <v>5</v>
      </c>
      <c r="H3225">
        <v>3</v>
      </c>
      <c r="I3225">
        <v>2</v>
      </c>
      <c r="J3225">
        <v>674</v>
      </c>
      <c r="L3225" t="s">
        <v>3374</v>
      </c>
      <c r="M3225" t="s">
        <v>274</v>
      </c>
      <c r="N3225" t="s">
        <v>101</v>
      </c>
      <c r="O3225" s="6" t="str">
        <f>INDEX(lkp_Region,MATCH(tbl_Sales[[#This Row],[Suburb]],lkp_Suburb,0))</f>
        <v>Southern Metropolitan</v>
      </c>
      <c r="P3225" s="6">
        <f>MONTH(tbl_Sales[[#This Row],[Date]])</f>
        <v>8</v>
      </c>
      <c r="Q3225" s="6">
        <f>YEAR(tbl_Sales[[#This Row],[Date]])</f>
        <v>2016</v>
      </c>
    </row>
    <row r="3226" spans="1:17" x14ac:dyDescent="0.25">
      <c r="A3226" s="1">
        <v>42612</v>
      </c>
      <c r="B3226">
        <v>565000</v>
      </c>
      <c r="C3226" t="s">
        <v>13</v>
      </c>
      <c r="D3226" t="s">
        <v>12428</v>
      </c>
      <c r="E3226" t="s">
        <v>10</v>
      </c>
      <c r="F3226">
        <v>3121</v>
      </c>
      <c r="G3226">
        <v>2</v>
      </c>
      <c r="H3226">
        <v>1</v>
      </c>
      <c r="I3226">
        <v>1</v>
      </c>
      <c r="J3226">
        <v>0</v>
      </c>
      <c r="K3226">
        <v>2007</v>
      </c>
      <c r="L3226" t="s">
        <v>3375</v>
      </c>
      <c r="M3226" t="s">
        <v>470</v>
      </c>
      <c r="N3226" t="s">
        <v>8</v>
      </c>
      <c r="O3226" s="6" t="str">
        <f>INDEX(lkp_Region,MATCH(tbl_Sales[[#This Row],[Suburb]],lkp_Suburb,0))</f>
        <v>Northern Metropolitan</v>
      </c>
      <c r="P3226" s="6">
        <f>MONTH(tbl_Sales[[#This Row],[Date]])</f>
        <v>8</v>
      </c>
      <c r="Q3226" s="6">
        <f>YEAR(tbl_Sales[[#This Row],[Date]])</f>
        <v>2016</v>
      </c>
    </row>
    <row r="3227" spans="1:17" x14ac:dyDescent="0.25">
      <c r="A3227" s="1">
        <v>42612</v>
      </c>
      <c r="B3227">
        <v>1620000</v>
      </c>
      <c r="C3227" t="s">
        <v>2</v>
      </c>
      <c r="D3227" t="s">
        <v>12428</v>
      </c>
      <c r="E3227" t="s">
        <v>10</v>
      </c>
      <c r="F3227">
        <v>3128</v>
      </c>
      <c r="G3227">
        <v>4</v>
      </c>
      <c r="H3227">
        <v>2</v>
      </c>
      <c r="I3227">
        <v>2</v>
      </c>
      <c r="J3227">
        <v>697</v>
      </c>
      <c r="K3227">
        <v>1940</v>
      </c>
      <c r="L3227" t="s">
        <v>3376</v>
      </c>
      <c r="M3227" t="s">
        <v>151</v>
      </c>
      <c r="N3227" t="s">
        <v>14</v>
      </c>
      <c r="O3227" s="6" t="str">
        <f>INDEX(lkp_Region,MATCH(tbl_Sales[[#This Row],[Suburb]],lkp_Suburb,0))</f>
        <v>Eastern Metropolitan</v>
      </c>
      <c r="P3227" s="6">
        <f>MONTH(tbl_Sales[[#This Row],[Date]])</f>
        <v>8</v>
      </c>
      <c r="Q3227" s="6">
        <f>YEAR(tbl_Sales[[#This Row],[Date]])</f>
        <v>2016</v>
      </c>
    </row>
    <row r="3228" spans="1:17" x14ac:dyDescent="0.25">
      <c r="A3228" s="1">
        <v>42612</v>
      </c>
      <c r="B3228">
        <v>627500</v>
      </c>
      <c r="C3228" t="s">
        <v>13</v>
      </c>
      <c r="D3228" t="s">
        <v>12428</v>
      </c>
      <c r="E3228" t="s">
        <v>10</v>
      </c>
      <c r="F3228">
        <v>3141</v>
      </c>
      <c r="G3228">
        <v>2</v>
      </c>
      <c r="H3228">
        <v>1</v>
      </c>
      <c r="I3228">
        <v>1</v>
      </c>
      <c r="J3228">
        <v>0</v>
      </c>
      <c r="K3228">
        <v>1970</v>
      </c>
      <c r="L3228" t="s">
        <v>3377</v>
      </c>
      <c r="M3228" t="s">
        <v>111</v>
      </c>
      <c r="N3228" t="s">
        <v>76</v>
      </c>
      <c r="O3228" s="6" t="str">
        <f>INDEX(lkp_Region,MATCH(tbl_Sales[[#This Row],[Suburb]],lkp_Suburb,0))</f>
        <v>Southern Metropolitan</v>
      </c>
      <c r="P3228" s="6">
        <f>MONTH(tbl_Sales[[#This Row],[Date]])</f>
        <v>8</v>
      </c>
      <c r="Q3228" s="6">
        <f>YEAR(tbl_Sales[[#This Row],[Date]])</f>
        <v>2016</v>
      </c>
    </row>
    <row r="3229" spans="1:17" x14ac:dyDescent="0.25">
      <c r="A3229" s="1">
        <v>42612</v>
      </c>
      <c r="B3229">
        <v>570000</v>
      </c>
      <c r="C3229" t="s">
        <v>13</v>
      </c>
      <c r="D3229" t="s">
        <v>12432</v>
      </c>
      <c r="E3229" t="s">
        <v>10</v>
      </c>
      <c r="F3229">
        <v>3184</v>
      </c>
      <c r="G3229">
        <v>2</v>
      </c>
      <c r="H3229">
        <v>1</v>
      </c>
      <c r="I3229">
        <v>1</v>
      </c>
      <c r="J3229">
        <v>0</v>
      </c>
      <c r="K3229">
        <v>1940</v>
      </c>
      <c r="L3229" t="s">
        <v>3378</v>
      </c>
      <c r="M3229" t="s">
        <v>58</v>
      </c>
      <c r="N3229" t="s">
        <v>26</v>
      </c>
      <c r="O3229" s="6" t="str">
        <f>INDEX(lkp_Region,MATCH(tbl_Sales[[#This Row],[Suburb]],lkp_Suburb,0))</f>
        <v>Southern Metropolitan</v>
      </c>
      <c r="P3229" s="6">
        <f>MONTH(tbl_Sales[[#This Row],[Date]])</f>
        <v>8</v>
      </c>
      <c r="Q3229" s="6">
        <f>YEAR(tbl_Sales[[#This Row],[Date]])</f>
        <v>2016</v>
      </c>
    </row>
    <row r="3230" spans="1:17" x14ac:dyDescent="0.25">
      <c r="A3230" s="1">
        <v>42612</v>
      </c>
      <c r="B3230">
        <v>1014000</v>
      </c>
      <c r="C3230" t="s">
        <v>2</v>
      </c>
      <c r="D3230" t="s">
        <v>12429</v>
      </c>
      <c r="E3230" t="s">
        <v>10</v>
      </c>
      <c r="F3230">
        <v>3207</v>
      </c>
      <c r="G3230">
        <v>1</v>
      </c>
      <c r="H3230">
        <v>1</v>
      </c>
      <c r="I3230">
        <v>0</v>
      </c>
      <c r="J3230">
        <v>151</v>
      </c>
      <c r="L3230" t="s">
        <v>3379</v>
      </c>
      <c r="M3230" t="s">
        <v>24</v>
      </c>
      <c r="N3230" t="s">
        <v>26</v>
      </c>
      <c r="O3230" s="6" t="str">
        <f>INDEX(lkp_Region,MATCH(tbl_Sales[[#This Row],[Suburb]],lkp_Suburb,0))</f>
        <v>Southern Metropolitan</v>
      </c>
      <c r="P3230" s="6">
        <f>MONTH(tbl_Sales[[#This Row],[Date]])</f>
        <v>8</v>
      </c>
      <c r="Q3230" s="6">
        <f>YEAR(tbl_Sales[[#This Row],[Date]])</f>
        <v>2016</v>
      </c>
    </row>
    <row r="3231" spans="1:17" x14ac:dyDescent="0.25">
      <c r="A3231" s="1">
        <v>42612</v>
      </c>
      <c r="B3231">
        <v>2030000</v>
      </c>
      <c r="C3231" t="s">
        <v>2</v>
      </c>
      <c r="D3231" t="s">
        <v>12428</v>
      </c>
      <c r="E3231" t="s">
        <v>10</v>
      </c>
      <c r="F3231">
        <v>3206</v>
      </c>
      <c r="G3231">
        <v>3</v>
      </c>
      <c r="H3231">
        <v>2</v>
      </c>
      <c r="I3231">
        <v>0</v>
      </c>
      <c r="J3231">
        <v>152</v>
      </c>
      <c r="L3231" t="s">
        <v>3380</v>
      </c>
      <c r="M3231" t="s">
        <v>113</v>
      </c>
      <c r="N3231" t="s">
        <v>26</v>
      </c>
      <c r="O3231" s="6" t="str">
        <f>INDEX(lkp_Region,MATCH(tbl_Sales[[#This Row],[Suburb]],lkp_Suburb,0))</f>
        <v>Southern Metropolitan</v>
      </c>
      <c r="P3231" s="6">
        <f>MONTH(tbl_Sales[[#This Row],[Date]])</f>
        <v>8</v>
      </c>
      <c r="Q3231" s="6">
        <f>YEAR(tbl_Sales[[#This Row],[Date]])</f>
        <v>2016</v>
      </c>
    </row>
    <row r="3232" spans="1:17" x14ac:dyDescent="0.25">
      <c r="A3232" s="1">
        <v>42612</v>
      </c>
      <c r="B3232">
        <v>784000</v>
      </c>
      <c r="C3232" t="s">
        <v>2</v>
      </c>
      <c r="D3232" t="s">
        <v>12427</v>
      </c>
      <c r="E3232" t="s">
        <v>10</v>
      </c>
      <c r="F3232">
        <v>3058</v>
      </c>
      <c r="G3232">
        <v>3</v>
      </c>
      <c r="H3232">
        <v>1</v>
      </c>
      <c r="I3232">
        <v>1</v>
      </c>
      <c r="J3232">
        <v>286</v>
      </c>
      <c r="K3232">
        <v>1890</v>
      </c>
      <c r="L3232" t="s">
        <v>3381</v>
      </c>
      <c r="M3232" t="s">
        <v>41</v>
      </c>
      <c r="N3232" t="s">
        <v>18</v>
      </c>
      <c r="O3232" s="6" t="str">
        <f>INDEX(lkp_Region,MATCH(tbl_Sales[[#This Row],[Suburb]],lkp_Suburb,0))</f>
        <v>Northern Metropolitan</v>
      </c>
      <c r="P3232" s="6">
        <f>MONTH(tbl_Sales[[#This Row],[Date]])</f>
        <v>8</v>
      </c>
      <c r="Q3232" s="6">
        <f>YEAR(tbl_Sales[[#This Row],[Date]])</f>
        <v>2016</v>
      </c>
    </row>
    <row r="3233" spans="1:17" x14ac:dyDescent="0.25">
      <c r="A3233" s="1">
        <v>42612</v>
      </c>
      <c r="B3233">
        <v>260000</v>
      </c>
      <c r="C3233" t="s">
        <v>13</v>
      </c>
      <c r="D3233" t="s">
        <v>12428</v>
      </c>
      <c r="E3233" t="s">
        <v>10</v>
      </c>
      <c r="F3233">
        <v>3041</v>
      </c>
      <c r="G3233">
        <v>1</v>
      </c>
      <c r="H3233">
        <v>1</v>
      </c>
      <c r="I3233">
        <v>1</v>
      </c>
      <c r="J3233">
        <v>0</v>
      </c>
      <c r="L3233" t="s">
        <v>3382</v>
      </c>
      <c r="M3233" t="s">
        <v>1033</v>
      </c>
      <c r="N3233" t="s">
        <v>49</v>
      </c>
      <c r="O3233" s="6" t="str">
        <f>INDEX(lkp_Region,MATCH(tbl_Sales[[#This Row],[Suburb]],lkp_Suburb,0))</f>
        <v>Western Metropolitan</v>
      </c>
      <c r="P3233" s="6">
        <f>MONTH(tbl_Sales[[#This Row],[Date]])</f>
        <v>8</v>
      </c>
      <c r="Q3233" s="6">
        <f>YEAR(tbl_Sales[[#This Row],[Date]])</f>
        <v>2016</v>
      </c>
    </row>
    <row r="3234" spans="1:17" x14ac:dyDescent="0.25">
      <c r="A3234" s="1">
        <v>42612</v>
      </c>
      <c r="B3234">
        <v>210000</v>
      </c>
      <c r="C3234" t="s">
        <v>13</v>
      </c>
      <c r="D3234" t="s">
        <v>12430</v>
      </c>
      <c r="E3234" t="s">
        <v>5</v>
      </c>
      <c r="F3234">
        <v>3000</v>
      </c>
      <c r="G3234">
        <v>1</v>
      </c>
      <c r="H3234">
        <v>1</v>
      </c>
      <c r="I3234">
        <v>0</v>
      </c>
      <c r="J3234">
        <v>0</v>
      </c>
      <c r="L3234" t="s">
        <v>3383</v>
      </c>
      <c r="M3234" t="s">
        <v>88</v>
      </c>
      <c r="N3234" t="s">
        <v>88</v>
      </c>
      <c r="O3234" s="6" t="str">
        <f>INDEX(lkp_Region,MATCH(tbl_Sales[[#This Row],[Suburb]],lkp_Suburb,0))</f>
        <v>Northern Metropolitan</v>
      </c>
      <c r="P3234" s="6">
        <f>MONTH(tbl_Sales[[#This Row],[Date]])</f>
        <v>8</v>
      </c>
      <c r="Q3234" s="6">
        <f>YEAR(tbl_Sales[[#This Row],[Date]])</f>
        <v>2016</v>
      </c>
    </row>
    <row r="3235" spans="1:17" x14ac:dyDescent="0.25">
      <c r="A3235" s="1">
        <v>42612</v>
      </c>
      <c r="B3235">
        <v>200000</v>
      </c>
      <c r="C3235" t="s">
        <v>13</v>
      </c>
      <c r="D3235" t="s">
        <v>12430</v>
      </c>
      <c r="E3235" t="s">
        <v>5</v>
      </c>
      <c r="F3235">
        <v>3012</v>
      </c>
      <c r="G3235">
        <v>1</v>
      </c>
      <c r="H3235">
        <v>1</v>
      </c>
      <c r="I3235">
        <v>1</v>
      </c>
      <c r="J3235">
        <v>0</v>
      </c>
      <c r="K3235">
        <v>1960</v>
      </c>
      <c r="L3235" t="s">
        <v>3384</v>
      </c>
      <c r="M3235" t="s">
        <v>336</v>
      </c>
      <c r="N3235" t="s">
        <v>21</v>
      </c>
      <c r="O3235" s="6" t="str">
        <f>INDEX(lkp_Region,MATCH(tbl_Sales[[#This Row],[Suburb]],lkp_Suburb,0))</f>
        <v>Western Metropolitan</v>
      </c>
      <c r="P3235" s="6">
        <f>MONTH(tbl_Sales[[#This Row],[Date]])</f>
        <v>8</v>
      </c>
      <c r="Q3235" s="6">
        <f>YEAR(tbl_Sales[[#This Row],[Date]])</f>
        <v>2016</v>
      </c>
    </row>
    <row r="3236" spans="1:17" x14ac:dyDescent="0.25">
      <c r="A3236" s="1">
        <v>42612</v>
      </c>
      <c r="B3236">
        <v>310000</v>
      </c>
      <c r="C3236" t="s">
        <v>13</v>
      </c>
      <c r="D3236" t="s">
        <v>12428</v>
      </c>
      <c r="E3236" t="s">
        <v>5</v>
      </c>
      <c r="F3236">
        <v>3011</v>
      </c>
      <c r="G3236">
        <v>2</v>
      </c>
      <c r="H3236">
        <v>1</v>
      </c>
      <c r="I3236">
        <v>1</v>
      </c>
      <c r="J3236">
        <v>0</v>
      </c>
      <c r="L3236" t="s">
        <v>3385</v>
      </c>
      <c r="M3236" t="s">
        <v>22</v>
      </c>
      <c r="N3236" t="s">
        <v>21</v>
      </c>
      <c r="O3236" s="6" t="str">
        <f>INDEX(lkp_Region,MATCH(tbl_Sales[[#This Row],[Suburb]],lkp_Suburb,0))</f>
        <v>Western Metropolitan</v>
      </c>
      <c r="P3236" s="6">
        <f>MONTH(tbl_Sales[[#This Row],[Date]])</f>
        <v>8</v>
      </c>
      <c r="Q3236" s="6">
        <f>YEAR(tbl_Sales[[#This Row],[Date]])</f>
        <v>2016</v>
      </c>
    </row>
    <row r="3237" spans="1:17" x14ac:dyDescent="0.25">
      <c r="A3237" s="1">
        <v>42612</v>
      </c>
      <c r="B3237">
        <v>490000</v>
      </c>
      <c r="C3237" t="s">
        <v>2</v>
      </c>
      <c r="D3237" t="s">
        <v>12427</v>
      </c>
      <c r="E3237" t="s">
        <v>5</v>
      </c>
      <c r="F3237">
        <v>3012</v>
      </c>
      <c r="G3237">
        <v>3</v>
      </c>
      <c r="H3237">
        <v>1</v>
      </c>
      <c r="I3237">
        <v>2</v>
      </c>
      <c r="J3237">
        <v>269</v>
      </c>
      <c r="K3237">
        <v>1960</v>
      </c>
      <c r="L3237" t="s">
        <v>3386</v>
      </c>
      <c r="M3237" t="s">
        <v>19</v>
      </c>
      <c r="N3237" t="s">
        <v>21</v>
      </c>
      <c r="O3237" s="6" t="str">
        <f>INDEX(lkp_Region,MATCH(tbl_Sales[[#This Row],[Suburb]],lkp_Suburb,0))</f>
        <v>Western Metropolitan</v>
      </c>
      <c r="P3237" s="6">
        <f>MONTH(tbl_Sales[[#This Row],[Date]])</f>
        <v>8</v>
      </c>
      <c r="Q3237" s="6">
        <f>YEAR(tbl_Sales[[#This Row],[Date]])</f>
        <v>2016</v>
      </c>
    </row>
    <row r="3238" spans="1:17" x14ac:dyDescent="0.25">
      <c r="A3238" s="1">
        <v>42612</v>
      </c>
      <c r="B3238">
        <v>602500</v>
      </c>
      <c r="C3238" t="s">
        <v>13</v>
      </c>
      <c r="D3238" t="s">
        <v>12424</v>
      </c>
      <c r="E3238" t="s">
        <v>10</v>
      </c>
      <c r="F3238">
        <v>3163</v>
      </c>
      <c r="G3238">
        <v>3</v>
      </c>
      <c r="H3238">
        <v>1</v>
      </c>
      <c r="I3238">
        <v>2</v>
      </c>
      <c r="J3238">
        <v>0</v>
      </c>
      <c r="L3238" t="s">
        <v>3387</v>
      </c>
      <c r="M3238" t="s">
        <v>201</v>
      </c>
      <c r="N3238" t="s">
        <v>57</v>
      </c>
      <c r="O3238" s="6" t="str">
        <f>INDEX(lkp_Region,MATCH(tbl_Sales[[#This Row],[Suburb]],lkp_Suburb,0))</f>
        <v>Southern Metropolitan</v>
      </c>
      <c r="P3238" s="6">
        <f>MONTH(tbl_Sales[[#This Row],[Date]])</f>
        <v>8</v>
      </c>
      <c r="Q3238" s="6">
        <f>YEAR(tbl_Sales[[#This Row],[Date]])</f>
        <v>2016</v>
      </c>
    </row>
    <row r="3239" spans="1:17" x14ac:dyDescent="0.25">
      <c r="A3239" s="1">
        <v>42612</v>
      </c>
      <c r="B3239">
        <v>1010000</v>
      </c>
      <c r="C3239" t="s">
        <v>2</v>
      </c>
      <c r="D3239" t="s">
        <v>12427</v>
      </c>
      <c r="E3239" t="s">
        <v>10</v>
      </c>
      <c r="F3239">
        <v>3165</v>
      </c>
      <c r="G3239">
        <v>4</v>
      </c>
      <c r="H3239">
        <v>1</v>
      </c>
      <c r="I3239">
        <v>2</v>
      </c>
      <c r="J3239">
        <v>658</v>
      </c>
      <c r="L3239" t="s">
        <v>3388</v>
      </c>
      <c r="M3239" t="s">
        <v>138</v>
      </c>
      <c r="N3239" t="s">
        <v>57</v>
      </c>
      <c r="O3239" s="6" t="str">
        <f>INDEX(lkp_Region,MATCH(tbl_Sales[[#This Row],[Suburb]],lkp_Suburb,0))</f>
        <v>Southern Metropolitan</v>
      </c>
      <c r="P3239" s="6">
        <f>MONTH(tbl_Sales[[#This Row],[Date]])</f>
        <v>8</v>
      </c>
      <c r="Q3239" s="6">
        <f>YEAR(tbl_Sales[[#This Row],[Date]])</f>
        <v>2016</v>
      </c>
    </row>
    <row r="3240" spans="1:17" x14ac:dyDescent="0.25">
      <c r="A3240" s="1">
        <v>42612</v>
      </c>
      <c r="B3240">
        <v>2200000</v>
      </c>
      <c r="C3240" t="s">
        <v>2</v>
      </c>
      <c r="D3240" t="s">
        <v>12428</v>
      </c>
      <c r="E3240" t="s">
        <v>10</v>
      </c>
      <c r="F3240">
        <v>3185</v>
      </c>
      <c r="G3240">
        <v>4</v>
      </c>
      <c r="H3240">
        <v>3</v>
      </c>
      <c r="I3240">
        <v>3</v>
      </c>
      <c r="J3240">
        <v>474</v>
      </c>
      <c r="K3240">
        <v>2010</v>
      </c>
      <c r="L3240" t="s">
        <v>3389</v>
      </c>
      <c r="M3240" t="s">
        <v>1123</v>
      </c>
      <c r="N3240" t="s">
        <v>57</v>
      </c>
      <c r="O3240" s="6" t="str">
        <f>INDEX(lkp_Region,MATCH(tbl_Sales[[#This Row],[Suburb]],lkp_Suburb,0))</f>
        <v>Southern Metropolitan</v>
      </c>
      <c r="P3240" s="6">
        <f>MONTH(tbl_Sales[[#This Row],[Date]])</f>
        <v>8</v>
      </c>
      <c r="Q3240" s="6">
        <f>YEAR(tbl_Sales[[#This Row],[Date]])</f>
        <v>2016</v>
      </c>
    </row>
    <row r="3241" spans="1:17" x14ac:dyDescent="0.25">
      <c r="A3241" s="1">
        <v>42612</v>
      </c>
      <c r="B3241">
        <v>866000</v>
      </c>
      <c r="C3241" t="s">
        <v>2</v>
      </c>
      <c r="D3241" t="s">
        <v>12427</v>
      </c>
      <c r="E3241" t="s">
        <v>10</v>
      </c>
      <c r="F3241">
        <v>3073</v>
      </c>
      <c r="G3241">
        <v>3</v>
      </c>
      <c r="H3241">
        <v>1</v>
      </c>
      <c r="I3241">
        <v>2</v>
      </c>
      <c r="J3241">
        <v>569</v>
      </c>
      <c r="L3241" t="s">
        <v>3390</v>
      </c>
      <c r="M3241" t="s">
        <v>93</v>
      </c>
      <c r="N3241" t="s">
        <v>62</v>
      </c>
      <c r="O3241" s="6" t="str">
        <f>INDEX(lkp_Region,MATCH(tbl_Sales[[#This Row],[Suburb]],lkp_Suburb,0))</f>
        <v>Northern Metropolitan</v>
      </c>
      <c r="P3241" s="6">
        <f>MONTH(tbl_Sales[[#This Row],[Date]])</f>
        <v>8</v>
      </c>
      <c r="Q3241" s="6">
        <f>YEAR(tbl_Sales[[#This Row],[Date]])</f>
        <v>2016</v>
      </c>
    </row>
    <row r="3242" spans="1:17" x14ac:dyDescent="0.25">
      <c r="A3242" s="1">
        <v>42612</v>
      </c>
      <c r="B3242">
        <v>1200000</v>
      </c>
      <c r="C3242" t="s">
        <v>2</v>
      </c>
      <c r="D3242" t="s">
        <v>12427</v>
      </c>
      <c r="E3242" t="s">
        <v>10</v>
      </c>
      <c r="F3242">
        <v>3071</v>
      </c>
      <c r="G3242">
        <v>3</v>
      </c>
      <c r="H3242">
        <v>2</v>
      </c>
      <c r="I3242">
        <v>2</v>
      </c>
      <c r="J3242">
        <v>430</v>
      </c>
      <c r="L3242" t="s">
        <v>3391</v>
      </c>
      <c r="M3242" t="s">
        <v>60</v>
      </c>
      <c r="N3242" t="s">
        <v>62</v>
      </c>
      <c r="O3242" s="6" t="str">
        <f>INDEX(lkp_Region,MATCH(tbl_Sales[[#This Row],[Suburb]],lkp_Suburb,0))</f>
        <v>Northern Metropolitan</v>
      </c>
      <c r="P3242" s="6">
        <f>MONTH(tbl_Sales[[#This Row],[Date]])</f>
        <v>8</v>
      </c>
      <c r="Q3242" s="6">
        <f>YEAR(tbl_Sales[[#This Row],[Date]])</f>
        <v>2016</v>
      </c>
    </row>
    <row r="3243" spans="1:17" x14ac:dyDescent="0.25">
      <c r="A3243" s="1">
        <v>42612</v>
      </c>
      <c r="B3243">
        <v>3225000</v>
      </c>
      <c r="C3243" t="s">
        <v>2</v>
      </c>
      <c r="D3243" t="s">
        <v>12433</v>
      </c>
      <c r="E3243" t="s">
        <v>5</v>
      </c>
      <c r="F3243">
        <v>3124</v>
      </c>
      <c r="G3243">
        <v>4</v>
      </c>
      <c r="H3243">
        <v>3</v>
      </c>
      <c r="I3243">
        <v>2</v>
      </c>
      <c r="J3243">
        <v>934</v>
      </c>
      <c r="L3243" t="s">
        <v>3392</v>
      </c>
      <c r="M3243" t="s">
        <v>209</v>
      </c>
      <c r="N3243" t="s">
        <v>101</v>
      </c>
      <c r="O3243" s="6" t="str">
        <f>INDEX(lkp_Region,MATCH(tbl_Sales[[#This Row],[Suburb]],lkp_Suburb,0))</f>
        <v>Southern Metropolitan</v>
      </c>
      <c r="P3243" s="6">
        <f>MONTH(tbl_Sales[[#This Row],[Date]])</f>
        <v>8</v>
      </c>
      <c r="Q3243" s="6">
        <f>YEAR(tbl_Sales[[#This Row],[Date]])</f>
        <v>2016</v>
      </c>
    </row>
    <row r="3244" spans="1:17" x14ac:dyDescent="0.25">
      <c r="A3244" s="1">
        <v>42613</v>
      </c>
      <c r="B3244">
        <v>1150000</v>
      </c>
      <c r="C3244" t="s">
        <v>2</v>
      </c>
      <c r="D3244" t="s">
        <v>12427</v>
      </c>
      <c r="E3244" t="s">
        <v>5</v>
      </c>
      <c r="F3244">
        <v>3054</v>
      </c>
      <c r="G3244">
        <v>2</v>
      </c>
      <c r="H3244">
        <v>1</v>
      </c>
      <c r="I3244">
        <v>2</v>
      </c>
      <c r="J3244">
        <v>373</v>
      </c>
      <c r="L3244" t="s">
        <v>3393</v>
      </c>
      <c r="M3244" t="s">
        <v>513</v>
      </c>
      <c r="N3244" t="s">
        <v>8</v>
      </c>
      <c r="O3244" s="6" t="str">
        <f>INDEX(lkp_Region,MATCH(tbl_Sales[[#This Row],[Suburb]],lkp_Suburb,0))</f>
        <v>Northern Metropolitan</v>
      </c>
      <c r="P3244" s="6">
        <f>MONTH(tbl_Sales[[#This Row],[Date]])</f>
        <v>8</v>
      </c>
      <c r="Q3244" s="6">
        <f>YEAR(tbl_Sales[[#This Row],[Date]])</f>
        <v>2016</v>
      </c>
    </row>
    <row r="3245" spans="1:17" x14ac:dyDescent="0.25">
      <c r="A3245" s="1">
        <v>42613</v>
      </c>
      <c r="B3245">
        <v>380000</v>
      </c>
      <c r="C3245" t="s">
        <v>13</v>
      </c>
      <c r="D3245" t="s">
        <v>12432</v>
      </c>
      <c r="E3245" t="s">
        <v>5</v>
      </c>
      <c r="F3245">
        <v>3182</v>
      </c>
      <c r="G3245">
        <v>1</v>
      </c>
      <c r="H3245">
        <v>1</v>
      </c>
      <c r="I3245">
        <v>1</v>
      </c>
      <c r="J3245">
        <v>0</v>
      </c>
      <c r="K3245">
        <v>1960</v>
      </c>
      <c r="L3245" t="s">
        <v>3394</v>
      </c>
      <c r="M3245" t="s">
        <v>156</v>
      </c>
      <c r="N3245" t="s">
        <v>26</v>
      </c>
      <c r="O3245" s="6" t="str">
        <f>INDEX(lkp_Region,MATCH(tbl_Sales[[#This Row],[Suburb]],lkp_Suburb,0))</f>
        <v>Southern Metropolitan</v>
      </c>
      <c r="P3245" s="6">
        <f>MONTH(tbl_Sales[[#This Row],[Date]])</f>
        <v>8</v>
      </c>
      <c r="Q3245" s="6">
        <f>YEAR(tbl_Sales[[#This Row],[Date]])</f>
        <v>2016</v>
      </c>
    </row>
    <row r="3246" spans="1:17" x14ac:dyDescent="0.25">
      <c r="A3246" s="1">
        <v>42613</v>
      </c>
      <c r="B3246">
        <v>400000</v>
      </c>
      <c r="C3246" t="s">
        <v>13</v>
      </c>
      <c r="D3246" t="s">
        <v>12432</v>
      </c>
      <c r="E3246" t="s">
        <v>10</v>
      </c>
      <c r="F3246">
        <v>3182</v>
      </c>
      <c r="G3246">
        <v>1</v>
      </c>
      <c r="H3246">
        <v>1</v>
      </c>
      <c r="I3246">
        <v>1</v>
      </c>
      <c r="J3246">
        <v>0</v>
      </c>
      <c r="L3246" t="s">
        <v>3395</v>
      </c>
      <c r="M3246" t="s">
        <v>156</v>
      </c>
      <c r="N3246" t="s">
        <v>26</v>
      </c>
      <c r="O3246" s="6" t="str">
        <f>INDEX(lkp_Region,MATCH(tbl_Sales[[#This Row],[Suburb]],lkp_Suburb,0))</f>
        <v>Southern Metropolitan</v>
      </c>
      <c r="P3246" s="6">
        <f>MONTH(tbl_Sales[[#This Row],[Date]])</f>
        <v>8</v>
      </c>
      <c r="Q3246" s="6">
        <f>YEAR(tbl_Sales[[#This Row],[Date]])</f>
        <v>2016</v>
      </c>
    </row>
    <row r="3247" spans="1:17" x14ac:dyDescent="0.25">
      <c r="A3247" s="1">
        <v>42613</v>
      </c>
      <c r="B3247">
        <v>775000</v>
      </c>
      <c r="C3247" t="s">
        <v>2</v>
      </c>
      <c r="D3247" t="s">
        <v>12427</v>
      </c>
      <c r="E3247" t="s">
        <v>10</v>
      </c>
      <c r="F3247">
        <v>3044</v>
      </c>
      <c r="G3247">
        <v>2</v>
      </c>
      <c r="H3247">
        <v>1</v>
      </c>
      <c r="I3247">
        <v>2</v>
      </c>
      <c r="J3247">
        <v>527</v>
      </c>
      <c r="K3247">
        <v>1950</v>
      </c>
      <c r="L3247" t="s">
        <v>3396</v>
      </c>
      <c r="M3247" t="s">
        <v>115</v>
      </c>
      <c r="N3247" t="s">
        <v>18</v>
      </c>
      <c r="O3247" s="6" t="str">
        <f>INDEX(lkp_Region,MATCH(tbl_Sales[[#This Row],[Suburb]],lkp_Suburb,0))</f>
        <v>Northern Metropolitan</v>
      </c>
      <c r="P3247" s="6">
        <f>MONTH(tbl_Sales[[#This Row],[Date]])</f>
        <v>8</v>
      </c>
      <c r="Q3247" s="6">
        <f>YEAR(tbl_Sales[[#This Row],[Date]])</f>
        <v>2016</v>
      </c>
    </row>
    <row r="3248" spans="1:17" x14ac:dyDescent="0.25">
      <c r="A3248" s="1">
        <v>42613</v>
      </c>
      <c r="B3248">
        <v>1210000</v>
      </c>
      <c r="C3248" t="s">
        <v>2</v>
      </c>
      <c r="D3248" t="s">
        <v>12427</v>
      </c>
      <c r="E3248" t="s">
        <v>10</v>
      </c>
      <c r="F3248">
        <v>3056</v>
      </c>
      <c r="G3248">
        <v>3</v>
      </c>
      <c r="H3248">
        <v>2</v>
      </c>
      <c r="I3248">
        <v>1</v>
      </c>
      <c r="J3248">
        <v>280</v>
      </c>
      <c r="K3248">
        <v>1890</v>
      </c>
      <c r="L3248" t="s">
        <v>3397</v>
      </c>
      <c r="M3248" t="s">
        <v>117</v>
      </c>
      <c r="N3248" t="s">
        <v>18</v>
      </c>
      <c r="O3248" s="6" t="str">
        <f>INDEX(lkp_Region,MATCH(tbl_Sales[[#This Row],[Suburb]],lkp_Suburb,0))</f>
        <v>Northern Metropolitan</v>
      </c>
      <c r="P3248" s="6">
        <f>MONTH(tbl_Sales[[#This Row],[Date]])</f>
        <v>8</v>
      </c>
      <c r="Q3248" s="6">
        <f>YEAR(tbl_Sales[[#This Row],[Date]])</f>
        <v>2016</v>
      </c>
    </row>
    <row r="3249" spans="1:17" x14ac:dyDescent="0.25">
      <c r="A3249" s="1">
        <v>42613</v>
      </c>
      <c r="B3249">
        <v>925000</v>
      </c>
      <c r="C3249" t="s">
        <v>2</v>
      </c>
      <c r="D3249" t="s">
        <v>12423</v>
      </c>
      <c r="E3249" t="s">
        <v>10</v>
      </c>
      <c r="F3249">
        <v>3032</v>
      </c>
      <c r="G3249">
        <v>2</v>
      </c>
      <c r="H3249">
        <v>1</v>
      </c>
      <c r="I3249">
        <v>1</v>
      </c>
      <c r="J3249">
        <v>407</v>
      </c>
      <c r="L3249" t="s">
        <v>3398</v>
      </c>
      <c r="M3249" t="s">
        <v>160</v>
      </c>
      <c r="N3249" t="s">
        <v>49</v>
      </c>
      <c r="O3249" s="6" t="str">
        <f>INDEX(lkp_Region,MATCH(tbl_Sales[[#This Row],[Suburb]],lkp_Suburb,0))</f>
        <v>Western Metropolitan</v>
      </c>
      <c r="P3249" s="6">
        <f>MONTH(tbl_Sales[[#This Row],[Date]])</f>
        <v>8</v>
      </c>
      <c r="Q3249" s="6">
        <f>YEAR(tbl_Sales[[#This Row],[Date]])</f>
        <v>2016</v>
      </c>
    </row>
    <row r="3250" spans="1:17" x14ac:dyDescent="0.25">
      <c r="A3250" s="1">
        <v>42613</v>
      </c>
      <c r="B3250">
        <v>935000</v>
      </c>
      <c r="C3250" t="s">
        <v>51</v>
      </c>
      <c r="D3250" t="s">
        <v>12427</v>
      </c>
      <c r="E3250" t="s">
        <v>5</v>
      </c>
      <c r="F3250">
        <v>3040</v>
      </c>
      <c r="G3250">
        <v>3</v>
      </c>
      <c r="H3250">
        <v>2</v>
      </c>
      <c r="I3250">
        <v>2</v>
      </c>
      <c r="J3250">
        <v>217</v>
      </c>
      <c r="K3250">
        <v>2005</v>
      </c>
      <c r="L3250" t="s">
        <v>3399</v>
      </c>
      <c r="M3250" t="s">
        <v>190</v>
      </c>
      <c r="N3250" t="s">
        <v>49</v>
      </c>
      <c r="O3250" s="6" t="str">
        <f>INDEX(lkp_Region,MATCH(tbl_Sales[[#This Row],[Suburb]],lkp_Suburb,0))</f>
        <v>Western Metropolitan</v>
      </c>
      <c r="P3250" s="6">
        <f>MONTH(tbl_Sales[[#This Row],[Date]])</f>
        <v>8</v>
      </c>
      <c r="Q3250" s="6">
        <f>YEAR(tbl_Sales[[#This Row],[Date]])</f>
        <v>2016</v>
      </c>
    </row>
    <row r="3251" spans="1:17" x14ac:dyDescent="0.25">
      <c r="A3251" s="1">
        <v>42613</v>
      </c>
      <c r="B3251">
        <v>520000</v>
      </c>
      <c r="C3251" t="s">
        <v>51</v>
      </c>
      <c r="D3251" t="s">
        <v>12428</v>
      </c>
      <c r="E3251" t="s">
        <v>10</v>
      </c>
      <c r="F3251">
        <v>3012</v>
      </c>
      <c r="G3251">
        <v>2</v>
      </c>
      <c r="H3251">
        <v>1</v>
      </c>
      <c r="I3251">
        <v>1</v>
      </c>
      <c r="J3251">
        <v>148</v>
      </c>
      <c r="L3251" t="s">
        <v>3400</v>
      </c>
      <c r="M3251" t="s">
        <v>53</v>
      </c>
      <c r="N3251" t="s">
        <v>21</v>
      </c>
      <c r="O3251" s="6" t="str">
        <f>INDEX(lkp_Region,MATCH(tbl_Sales[[#This Row],[Suburb]],lkp_Suburb,0))</f>
        <v>Western Metropolitan</v>
      </c>
      <c r="P3251" s="6">
        <f>MONTH(tbl_Sales[[#This Row],[Date]])</f>
        <v>8</v>
      </c>
      <c r="Q3251" s="6">
        <f>YEAR(tbl_Sales[[#This Row],[Date]])</f>
        <v>2016</v>
      </c>
    </row>
    <row r="3252" spans="1:17" x14ac:dyDescent="0.25">
      <c r="A3252" s="1">
        <v>42613</v>
      </c>
      <c r="B3252">
        <v>940000</v>
      </c>
      <c r="C3252" t="s">
        <v>2</v>
      </c>
      <c r="D3252" t="s">
        <v>12429</v>
      </c>
      <c r="E3252" t="s">
        <v>10</v>
      </c>
      <c r="F3252">
        <v>3013</v>
      </c>
      <c r="G3252">
        <v>3</v>
      </c>
      <c r="H3252">
        <v>2</v>
      </c>
      <c r="I3252">
        <v>2</v>
      </c>
      <c r="J3252">
        <v>171</v>
      </c>
      <c r="K3252">
        <v>2007</v>
      </c>
      <c r="L3252" t="s">
        <v>3401</v>
      </c>
      <c r="M3252" t="s">
        <v>65</v>
      </c>
      <c r="N3252" t="s">
        <v>21</v>
      </c>
      <c r="O3252" s="6" t="str">
        <f>INDEX(lkp_Region,MATCH(tbl_Sales[[#This Row],[Suburb]],lkp_Suburb,0))</f>
        <v>Western Metropolitan</v>
      </c>
      <c r="P3252" s="6">
        <f>MONTH(tbl_Sales[[#This Row],[Date]])</f>
        <v>8</v>
      </c>
      <c r="Q3252" s="6">
        <f>YEAR(tbl_Sales[[#This Row],[Date]])</f>
        <v>2016</v>
      </c>
    </row>
    <row r="3253" spans="1:17" x14ac:dyDescent="0.25">
      <c r="A3253" s="1">
        <v>42613</v>
      </c>
      <c r="B3253">
        <v>1322000</v>
      </c>
      <c r="C3253" t="s">
        <v>2</v>
      </c>
      <c r="D3253" t="s">
        <v>12429</v>
      </c>
      <c r="E3253" t="s">
        <v>10</v>
      </c>
      <c r="F3253">
        <v>3108</v>
      </c>
      <c r="G3253">
        <v>5</v>
      </c>
      <c r="H3253">
        <v>1</v>
      </c>
      <c r="I3253">
        <v>0</v>
      </c>
      <c r="J3253">
        <v>729</v>
      </c>
      <c r="L3253" t="s">
        <v>3402</v>
      </c>
      <c r="M3253" t="s">
        <v>126</v>
      </c>
      <c r="N3253" t="s">
        <v>128</v>
      </c>
      <c r="O3253" s="6" t="str">
        <f>INDEX(lkp_Region,MATCH(tbl_Sales[[#This Row],[Suburb]],lkp_Suburb,0))</f>
        <v>Eastern Metropolitan</v>
      </c>
      <c r="P3253" s="6">
        <f>MONTH(tbl_Sales[[#This Row],[Date]])</f>
        <v>8</v>
      </c>
      <c r="Q3253" s="6">
        <f>YEAR(tbl_Sales[[#This Row],[Date]])</f>
        <v>2016</v>
      </c>
    </row>
    <row r="3254" spans="1:17" x14ac:dyDescent="0.25">
      <c r="A3254" s="1">
        <v>42613</v>
      </c>
      <c r="B3254">
        <v>520000</v>
      </c>
      <c r="C3254" t="s">
        <v>2</v>
      </c>
      <c r="D3254" t="s">
        <v>12430</v>
      </c>
      <c r="E3254" t="s">
        <v>5</v>
      </c>
      <c r="F3254">
        <v>3018</v>
      </c>
      <c r="G3254">
        <v>3</v>
      </c>
      <c r="H3254">
        <v>2</v>
      </c>
      <c r="I3254">
        <v>1</v>
      </c>
      <c r="J3254">
        <v>352</v>
      </c>
      <c r="K3254">
        <v>2015</v>
      </c>
      <c r="L3254" t="s">
        <v>3403</v>
      </c>
      <c r="M3254" t="s">
        <v>67</v>
      </c>
      <c r="N3254" t="s">
        <v>69</v>
      </c>
      <c r="O3254" s="6" t="str">
        <f>INDEX(lkp_Region,MATCH(tbl_Sales[[#This Row],[Suburb]],lkp_Suburb,0))</f>
        <v>Western Metropolitan</v>
      </c>
      <c r="P3254" s="6">
        <f>MONTH(tbl_Sales[[#This Row],[Date]])</f>
        <v>8</v>
      </c>
      <c r="Q3254" s="6">
        <f>YEAR(tbl_Sales[[#This Row],[Date]])</f>
        <v>2016</v>
      </c>
    </row>
    <row r="3255" spans="1:17" x14ac:dyDescent="0.25">
      <c r="A3255" s="1">
        <v>42613</v>
      </c>
      <c r="B3255">
        <v>900000</v>
      </c>
      <c r="C3255" t="s">
        <v>2</v>
      </c>
      <c r="D3255" t="s">
        <v>12430</v>
      </c>
      <c r="E3255" t="s">
        <v>5</v>
      </c>
      <c r="F3255">
        <v>3015</v>
      </c>
      <c r="G3255">
        <v>3</v>
      </c>
      <c r="H3255">
        <v>2</v>
      </c>
      <c r="I3255">
        <v>2</v>
      </c>
      <c r="J3255">
        <v>360</v>
      </c>
      <c r="K3255">
        <v>2013</v>
      </c>
      <c r="L3255" t="s">
        <v>3404</v>
      </c>
      <c r="M3255" t="s">
        <v>133</v>
      </c>
      <c r="N3255" t="s">
        <v>69</v>
      </c>
      <c r="O3255" s="6" t="str">
        <f>INDEX(lkp_Region,MATCH(tbl_Sales[[#This Row],[Suburb]],lkp_Suburb,0))</f>
        <v>Western Metropolitan</v>
      </c>
      <c r="P3255" s="6">
        <f>MONTH(tbl_Sales[[#This Row],[Date]])</f>
        <v>8</v>
      </c>
      <c r="Q3255" s="6">
        <f>YEAR(tbl_Sales[[#This Row],[Date]])</f>
        <v>2016</v>
      </c>
    </row>
    <row r="3256" spans="1:17" x14ac:dyDescent="0.25">
      <c r="A3256" s="1">
        <v>42613</v>
      </c>
      <c r="B3256">
        <v>270000</v>
      </c>
      <c r="C3256" t="s">
        <v>13</v>
      </c>
      <c r="D3256" t="s">
        <v>12428</v>
      </c>
      <c r="E3256" t="s">
        <v>10</v>
      </c>
      <c r="F3256">
        <v>3163</v>
      </c>
      <c r="G3256">
        <v>1</v>
      </c>
      <c r="H3256">
        <v>1</v>
      </c>
      <c r="I3256">
        <v>1</v>
      </c>
      <c r="J3256">
        <v>0</v>
      </c>
      <c r="K3256">
        <v>1968</v>
      </c>
      <c r="L3256" t="s">
        <v>3405</v>
      </c>
      <c r="M3256" t="s">
        <v>201</v>
      </c>
      <c r="N3256" t="s">
        <v>57</v>
      </c>
      <c r="O3256" s="6" t="str">
        <f>INDEX(lkp_Region,MATCH(tbl_Sales[[#This Row],[Suburb]],lkp_Suburb,0))</f>
        <v>Southern Metropolitan</v>
      </c>
      <c r="P3256" s="6">
        <f>MONTH(tbl_Sales[[#This Row],[Date]])</f>
        <v>8</v>
      </c>
      <c r="Q3256" s="6">
        <f>YEAR(tbl_Sales[[#This Row],[Date]])</f>
        <v>2016</v>
      </c>
    </row>
    <row r="3257" spans="1:17" x14ac:dyDescent="0.25">
      <c r="A3257" s="1">
        <v>42613</v>
      </c>
      <c r="B3257">
        <v>2575000</v>
      </c>
      <c r="C3257" t="s">
        <v>2</v>
      </c>
      <c r="D3257" t="s">
        <v>12425</v>
      </c>
      <c r="E3257" t="s">
        <v>10</v>
      </c>
      <c r="F3257">
        <v>3163</v>
      </c>
      <c r="G3257">
        <v>5</v>
      </c>
      <c r="H3257">
        <v>3</v>
      </c>
      <c r="I3257">
        <v>2</v>
      </c>
      <c r="J3257">
        <v>688</v>
      </c>
      <c r="K3257">
        <v>1910</v>
      </c>
      <c r="L3257" t="s">
        <v>3406</v>
      </c>
      <c r="M3257" t="s">
        <v>199</v>
      </c>
      <c r="N3257" t="s">
        <v>57</v>
      </c>
      <c r="O3257" s="6" t="str">
        <f>INDEX(lkp_Region,MATCH(tbl_Sales[[#This Row],[Suburb]],lkp_Suburb,0))</f>
        <v>Southern Metropolitan</v>
      </c>
      <c r="P3257" s="6">
        <f>MONTH(tbl_Sales[[#This Row],[Date]])</f>
        <v>8</v>
      </c>
      <c r="Q3257" s="6">
        <f>YEAR(tbl_Sales[[#This Row],[Date]])</f>
        <v>2016</v>
      </c>
    </row>
    <row r="3258" spans="1:17" x14ac:dyDescent="0.25">
      <c r="A3258" s="1">
        <v>42613</v>
      </c>
      <c r="B3258">
        <v>865000</v>
      </c>
      <c r="C3258" t="s">
        <v>2</v>
      </c>
      <c r="D3258" t="s">
        <v>12427</v>
      </c>
      <c r="E3258" t="s">
        <v>10</v>
      </c>
      <c r="F3258">
        <v>3073</v>
      </c>
      <c r="G3258">
        <v>3</v>
      </c>
      <c r="H3258">
        <v>1</v>
      </c>
      <c r="I3258">
        <v>3</v>
      </c>
      <c r="J3258">
        <v>560</v>
      </c>
      <c r="K3258">
        <v>1950</v>
      </c>
      <c r="L3258" t="s">
        <v>3407</v>
      </c>
      <c r="M3258" t="s">
        <v>93</v>
      </c>
      <c r="N3258" t="s">
        <v>62</v>
      </c>
      <c r="O3258" s="6" t="str">
        <f>INDEX(lkp_Region,MATCH(tbl_Sales[[#This Row],[Suburb]],lkp_Suburb,0))</f>
        <v>Northern Metropolitan</v>
      </c>
      <c r="P3258" s="6">
        <f>MONTH(tbl_Sales[[#This Row],[Date]])</f>
        <v>8</v>
      </c>
      <c r="Q3258" s="6">
        <f>YEAR(tbl_Sales[[#This Row],[Date]])</f>
        <v>2016</v>
      </c>
    </row>
    <row r="3259" spans="1:17" x14ac:dyDescent="0.25">
      <c r="A3259" s="1">
        <v>42613</v>
      </c>
      <c r="B3259">
        <v>2450000</v>
      </c>
      <c r="C3259" t="s">
        <v>2</v>
      </c>
      <c r="D3259" t="s">
        <v>12429</v>
      </c>
      <c r="E3259" t="s">
        <v>5</v>
      </c>
      <c r="F3259">
        <v>3101</v>
      </c>
      <c r="G3259">
        <v>4</v>
      </c>
      <c r="H3259">
        <v>2</v>
      </c>
      <c r="I3259">
        <v>2</v>
      </c>
      <c r="J3259">
        <v>1012</v>
      </c>
      <c r="K3259">
        <v>1900</v>
      </c>
      <c r="L3259" t="s">
        <v>3408</v>
      </c>
      <c r="M3259" t="s">
        <v>145</v>
      </c>
      <c r="N3259" t="s">
        <v>101</v>
      </c>
      <c r="O3259" s="6" t="str">
        <f>INDEX(lkp_Region,MATCH(tbl_Sales[[#This Row],[Suburb]],lkp_Suburb,0))</f>
        <v>Southern Metropolitan</v>
      </c>
      <c r="P3259" s="6">
        <f>MONTH(tbl_Sales[[#This Row],[Date]])</f>
        <v>8</v>
      </c>
      <c r="Q3259" s="6">
        <f>YEAR(tbl_Sales[[#This Row],[Date]])</f>
        <v>2016</v>
      </c>
    </row>
    <row r="3260" spans="1:17" x14ac:dyDescent="0.25">
      <c r="A3260" s="1">
        <v>42613</v>
      </c>
      <c r="B3260">
        <v>2500000</v>
      </c>
      <c r="C3260" t="s">
        <v>2</v>
      </c>
      <c r="D3260" t="s">
        <v>12429</v>
      </c>
      <c r="E3260" t="s">
        <v>5</v>
      </c>
      <c r="F3260">
        <v>3127</v>
      </c>
      <c r="G3260">
        <v>4</v>
      </c>
      <c r="H3260">
        <v>2</v>
      </c>
      <c r="I3260">
        <v>2</v>
      </c>
      <c r="J3260">
        <v>783</v>
      </c>
      <c r="K3260">
        <v>1920</v>
      </c>
      <c r="L3260" t="s">
        <v>3409</v>
      </c>
      <c r="M3260" t="s">
        <v>11</v>
      </c>
      <c r="N3260" t="s">
        <v>101</v>
      </c>
      <c r="O3260" s="6" t="str">
        <f>INDEX(lkp_Region,MATCH(tbl_Sales[[#This Row],[Suburb]],lkp_Suburb,0))</f>
        <v>Southern Metropolitan</v>
      </c>
      <c r="P3260" s="6">
        <f>MONTH(tbl_Sales[[#This Row],[Date]])</f>
        <v>8</v>
      </c>
      <c r="Q3260" s="6">
        <f>YEAR(tbl_Sales[[#This Row],[Date]])</f>
        <v>2016</v>
      </c>
    </row>
    <row r="3261" spans="1:17" x14ac:dyDescent="0.25">
      <c r="A3261" s="1">
        <v>42613</v>
      </c>
      <c r="B3261">
        <v>4800000</v>
      </c>
      <c r="C3261" t="s">
        <v>2</v>
      </c>
      <c r="D3261" t="s">
        <v>12429</v>
      </c>
      <c r="E3261" t="s">
        <v>10</v>
      </c>
      <c r="F3261">
        <v>3101</v>
      </c>
      <c r="G3261">
        <v>2</v>
      </c>
      <c r="H3261">
        <v>2</v>
      </c>
      <c r="I3261">
        <v>1</v>
      </c>
      <c r="J3261">
        <v>697</v>
      </c>
      <c r="L3261" t="s">
        <v>3410</v>
      </c>
      <c r="M3261" t="s">
        <v>145</v>
      </c>
      <c r="N3261" t="s">
        <v>101</v>
      </c>
      <c r="O3261" s="6" t="str">
        <f>INDEX(lkp_Region,MATCH(tbl_Sales[[#This Row],[Suburb]],lkp_Suburb,0))</f>
        <v>Southern Metropolitan</v>
      </c>
      <c r="P3261" s="6">
        <f>MONTH(tbl_Sales[[#This Row],[Date]])</f>
        <v>8</v>
      </c>
      <c r="Q3261" s="6">
        <f>YEAR(tbl_Sales[[#This Row],[Date]])</f>
        <v>2016</v>
      </c>
    </row>
    <row r="3262" spans="1:17" x14ac:dyDescent="0.25">
      <c r="A3262" s="1">
        <v>42613</v>
      </c>
      <c r="B3262">
        <v>1805000</v>
      </c>
      <c r="C3262" t="s">
        <v>2</v>
      </c>
      <c r="D3262" t="s">
        <v>12429</v>
      </c>
      <c r="E3262" t="s">
        <v>10</v>
      </c>
      <c r="F3262">
        <v>3188</v>
      </c>
      <c r="G3262">
        <v>5</v>
      </c>
      <c r="H3262">
        <v>2</v>
      </c>
      <c r="I3262">
        <v>2</v>
      </c>
      <c r="J3262">
        <v>700</v>
      </c>
      <c r="K3262">
        <v>1950</v>
      </c>
      <c r="L3262" t="s">
        <v>3411</v>
      </c>
      <c r="M3262" t="s">
        <v>176</v>
      </c>
      <c r="N3262" t="s">
        <v>107</v>
      </c>
      <c r="O3262" s="6" t="str">
        <f>INDEX(lkp_Region,MATCH(tbl_Sales[[#This Row],[Suburb]],lkp_Suburb,0))</f>
        <v>Southern Metropolitan</v>
      </c>
      <c r="P3262" s="6">
        <f>MONTH(tbl_Sales[[#This Row],[Date]])</f>
        <v>8</v>
      </c>
      <c r="Q3262" s="6">
        <f>YEAR(tbl_Sales[[#This Row],[Date]])</f>
        <v>2016</v>
      </c>
    </row>
    <row r="3263" spans="1:17" x14ac:dyDescent="0.25">
      <c r="A3263" s="1">
        <v>42613</v>
      </c>
      <c r="B3263">
        <v>531000</v>
      </c>
      <c r="C3263" t="s">
        <v>51</v>
      </c>
      <c r="D3263" t="s">
        <v>12427</v>
      </c>
      <c r="E3263" t="s">
        <v>10</v>
      </c>
      <c r="F3263">
        <v>3084</v>
      </c>
      <c r="G3263">
        <v>2</v>
      </c>
      <c r="H3263">
        <v>1</v>
      </c>
      <c r="I3263">
        <v>1</v>
      </c>
      <c r="J3263">
        <v>83</v>
      </c>
      <c r="K3263">
        <v>1990</v>
      </c>
      <c r="L3263" t="s">
        <v>3412</v>
      </c>
      <c r="M3263" t="s">
        <v>235</v>
      </c>
      <c r="N3263" t="s">
        <v>150</v>
      </c>
      <c r="O3263" s="6" t="str">
        <f>INDEX(lkp_Region,MATCH(tbl_Sales[[#This Row],[Suburb]],lkp_Suburb,0))</f>
        <v>Eastern Metropolitan</v>
      </c>
      <c r="P3263" s="6">
        <f>MONTH(tbl_Sales[[#This Row],[Date]])</f>
        <v>8</v>
      </c>
      <c r="Q3263" s="6">
        <f>YEAR(tbl_Sales[[#This Row],[Date]])</f>
        <v>2016</v>
      </c>
    </row>
    <row r="3264" spans="1:17" x14ac:dyDescent="0.25">
      <c r="A3264" s="1">
        <v>42613</v>
      </c>
      <c r="B3264">
        <v>1195000</v>
      </c>
      <c r="C3264" t="s">
        <v>2</v>
      </c>
      <c r="D3264" t="s">
        <v>12423</v>
      </c>
      <c r="E3264" t="s">
        <v>10</v>
      </c>
      <c r="F3264">
        <v>3084</v>
      </c>
      <c r="G3264">
        <v>3</v>
      </c>
      <c r="H3264">
        <v>1</v>
      </c>
      <c r="I3264">
        <v>1</v>
      </c>
      <c r="J3264">
        <v>662</v>
      </c>
      <c r="K3264">
        <v>1950</v>
      </c>
      <c r="L3264" t="s">
        <v>3413</v>
      </c>
      <c r="M3264" t="s">
        <v>211</v>
      </c>
      <c r="N3264" t="s">
        <v>150</v>
      </c>
      <c r="O3264" s="6" t="str">
        <f>INDEX(lkp_Region,MATCH(tbl_Sales[[#This Row],[Suburb]],lkp_Suburb,0))</f>
        <v>Eastern Metropolitan</v>
      </c>
      <c r="P3264" s="6">
        <f>MONTH(tbl_Sales[[#This Row],[Date]])</f>
        <v>8</v>
      </c>
      <c r="Q3264" s="6">
        <f>YEAR(tbl_Sales[[#This Row],[Date]])</f>
        <v>2016</v>
      </c>
    </row>
    <row r="3265" spans="1:17" x14ac:dyDescent="0.25">
      <c r="A3265" s="1">
        <v>42613</v>
      </c>
      <c r="B3265">
        <v>1730000</v>
      </c>
      <c r="C3265" t="s">
        <v>2</v>
      </c>
      <c r="D3265" t="s">
        <v>12427</v>
      </c>
      <c r="E3265" t="s">
        <v>10</v>
      </c>
      <c r="F3265">
        <v>3079</v>
      </c>
      <c r="G3265">
        <v>5</v>
      </c>
      <c r="H3265">
        <v>2</v>
      </c>
      <c r="I3265">
        <v>2</v>
      </c>
      <c r="J3265">
        <v>689</v>
      </c>
      <c r="K3265">
        <v>2007</v>
      </c>
      <c r="L3265" t="s">
        <v>3414</v>
      </c>
      <c r="M3265" t="s">
        <v>213</v>
      </c>
      <c r="N3265" t="s">
        <v>150</v>
      </c>
      <c r="O3265" s="6" t="str">
        <f>INDEX(lkp_Region,MATCH(tbl_Sales[[#This Row],[Suburb]],lkp_Suburb,0))</f>
        <v>Eastern Metropolitan</v>
      </c>
      <c r="P3265" s="6">
        <f>MONTH(tbl_Sales[[#This Row],[Date]])</f>
        <v>8</v>
      </c>
      <c r="Q3265" s="6">
        <f>YEAR(tbl_Sales[[#This Row],[Date]])</f>
        <v>2016</v>
      </c>
    </row>
    <row r="3266" spans="1:17" x14ac:dyDescent="0.25">
      <c r="A3266" s="1">
        <v>42614</v>
      </c>
      <c r="B3266">
        <v>306000</v>
      </c>
      <c r="C3266" t="s">
        <v>13</v>
      </c>
      <c r="D3266" t="s">
        <v>12429</v>
      </c>
      <c r="E3266" t="s">
        <v>10</v>
      </c>
      <c r="F3266">
        <v>3121</v>
      </c>
      <c r="G3266">
        <v>1</v>
      </c>
      <c r="H3266">
        <v>1</v>
      </c>
      <c r="I3266">
        <v>1</v>
      </c>
      <c r="J3266">
        <v>0</v>
      </c>
      <c r="K3266">
        <v>1965</v>
      </c>
      <c r="L3266" t="s">
        <v>3415</v>
      </c>
      <c r="M3266" t="s">
        <v>6</v>
      </c>
      <c r="N3266" t="s">
        <v>8</v>
      </c>
      <c r="O3266" s="6" t="str">
        <f>INDEX(lkp_Region,MATCH(tbl_Sales[[#This Row],[Suburb]],lkp_Suburb,0))</f>
        <v>Northern Metropolitan</v>
      </c>
      <c r="P3266" s="6">
        <f>MONTH(tbl_Sales[[#This Row],[Date]])</f>
        <v>9</v>
      </c>
      <c r="Q3266" s="6">
        <f>YEAR(tbl_Sales[[#This Row],[Date]])</f>
        <v>2016</v>
      </c>
    </row>
    <row r="3267" spans="1:17" x14ac:dyDescent="0.25">
      <c r="A3267" s="1">
        <v>42614</v>
      </c>
      <c r="B3267">
        <v>1591000</v>
      </c>
      <c r="C3267" t="s">
        <v>2</v>
      </c>
      <c r="D3267" t="s">
        <v>12424</v>
      </c>
      <c r="E3267" t="s">
        <v>10</v>
      </c>
      <c r="F3267">
        <v>3121</v>
      </c>
      <c r="G3267">
        <v>4</v>
      </c>
      <c r="H3267">
        <v>2</v>
      </c>
      <c r="I3267">
        <v>1</v>
      </c>
      <c r="J3267">
        <v>263</v>
      </c>
      <c r="K3267">
        <v>1900</v>
      </c>
      <c r="L3267" t="s">
        <v>3416</v>
      </c>
      <c r="M3267" t="s">
        <v>6</v>
      </c>
      <c r="N3267" t="s">
        <v>8</v>
      </c>
      <c r="O3267" s="6" t="str">
        <f>INDEX(lkp_Region,MATCH(tbl_Sales[[#This Row],[Suburb]],lkp_Suburb,0))</f>
        <v>Northern Metropolitan</v>
      </c>
      <c r="P3267" s="6">
        <f>MONTH(tbl_Sales[[#This Row],[Date]])</f>
        <v>9</v>
      </c>
      <c r="Q3267" s="6">
        <f>YEAR(tbl_Sales[[#This Row],[Date]])</f>
        <v>2016</v>
      </c>
    </row>
    <row r="3268" spans="1:17" x14ac:dyDescent="0.25">
      <c r="A3268" s="1">
        <v>42614</v>
      </c>
      <c r="B3268">
        <v>746000</v>
      </c>
      <c r="C3268" t="s">
        <v>13</v>
      </c>
      <c r="D3268" t="s">
        <v>12429</v>
      </c>
      <c r="E3268" t="s">
        <v>10</v>
      </c>
      <c r="F3268">
        <v>3125</v>
      </c>
      <c r="G3268">
        <v>3</v>
      </c>
      <c r="H3268">
        <v>1</v>
      </c>
      <c r="I3268">
        <v>2</v>
      </c>
      <c r="J3268">
        <v>308</v>
      </c>
      <c r="K3268">
        <v>1995</v>
      </c>
      <c r="L3268" t="s">
        <v>3417</v>
      </c>
      <c r="M3268" t="s">
        <v>32</v>
      </c>
      <c r="N3268" t="s">
        <v>14</v>
      </c>
      <c r="O3268" s="6" t="str">
        <f>INDEX(lkp_Region,MATCH(tbl_Sales[[#This Row],[Suburb]],lkp_Suburb,0))</f>
        <v>Southern Metropolitan</v>
      </c>
      <c r="P3268" s="6">
        <f>MONTH(tbl_Sales[[#This Row],[Date]])</f>
        <v>9</v>
      </c>
      <c r="Q3268" s="6">
        <f>YEAR(tbl_Sales[[#This Row],[Date]])</f>
        <v>2016</v>
      </c>
    </row>
    <row r="3269" spans="1:17" x14ac:dyDescent="0.25">
      <c r="A3269" s="1">
        <v>42614</v>
      </c>
      <c r="B3269">
        <v>450000</v>
      </c>
      <c r="C3269" t="s">
        <v>13</v>
      </c>
      <c r="D3269" t="s">
        <v>12428</v>
      </c>
      <c r="E3269" t="s">
        <v>5</v>
      </c>
      <c r="F3269">
        <v>3181</v>
      </c>
      <c r="G3269">
        <v>2</v>
      </c>
      <c r="H3269">
        <v>1</v>
      </c>
      <c r="I3269">
        <v>1</v>
      </c>
      <c r="J3269">
        <v>1057</v>
      </c>
      <c r="L3269" t="s">
        <v>3418</v>
      </c>
      <c r="M3269" t="s">
        <v>431</v>
      </c>
      <c r="N3269" t="s">
        <v>76</v>
      </c>
      <c r="O3269" s="6" t="str">
        <f>INDEX(lkp_Region,MATCH(tbl_Sales[[#This Row],[Suburb]],lkp_Suburb,0))</f>
        <v>Southern Metropolitan</v>
      </c>
      <c r="P3269" s="6">
        <f>MONTH(tbl_Sales[[#This Row],[Date]])</f>
        <v>9</v>
      </c>
      <c r="Q3269" s="6">
        <f>YEAR(tbl_Sales[[#This Row],[Date]])</f>
        <v>2016</v>
      </c>
    </row>
    <row r="3270" spans="1:17" x14ac:dyDescent="0.25">
      <c r="A3270" s="1">
        <v>42614</v>
      </c>
      <c r="B3270">
        <v>680000</v>
      </c>
      <c r="C3270" t="s">
        <v>13</v>
      </c>
      <c r="D3270" t="s">
        <v>12429</v>
      </c>
      <c r="E3270" t="s">
        <v>5</v>
      </c>
      <c r="F3270">
        <v>3184</v>
      </c>
      <c r="G3270">
        <v>2</v>
      </c>
      <c r="H3270">
        <v>1</v>
      </c>
      <c r="I3270">
        <v>1</v>
      </c>
      <c r="J3270">
        <v>0</v>
      </c>
      <c r="K3270">
        <v>1930</v>
      </c>
      <c r="L3270" t="s">
        <v>3419</v>
      </c>
      <c r="M3270" t="s">
        <v>58</v>
      </c>
      <c r="N3270" t="s">
        <v>26</v>
      </c>
      <c r="O3270" s="6" t="str">
        <f>INDEX(lkp_Region,MATCH(tbl_Sales[[#This Row],[Suburb]],lkp_Suburb,0))</f>
        <v>Southern Metropolitan</v>
      </c>
      <c r="P3270" s="6">
        <f>MONTH(tbl_Sales[[#This Row],[Date]])</f>
        <v>9</v>
      </c>
      <c r="Q3270" s="6">
        <f>YEAR(tbl_Sales[[#This Row],[Date]])</f>
        <v>2016</v>
      </c>
    </row>
    <row r="3271" spans="1:17" x14ac:dyDescent="0.25">
      <c r="A3271" s="1">
        <v>42614</v>
      </c>
      <c r="B3271">
        <v>1015000</v>
      </c>
      <c r="C3271" t="s">
        <v>13</v>
      </c>
      <c r="D3271" t="s">
        <v>12432</v>
      </c>
      <c r="E3271" t="s">
        <v>10</v>
      </c>
      <c r="F3271">
        <v>3184</v>
      </c>
      <c r="G3271">
        <v>2</v>
      </c>
      <c r="H3271">
        <v>1</v>
      </c>
      <c r="I3271">
        <v>2</v>
      </c>
      <c r="J3271">
        <v>0</v>
      </c>
      <c r="K3271">
        <v>2003</v>
      </c>
      <c r="L3271" t="s">
        <v>3420</v>
      </c>
      <c r="M3271" t="s">
        <v>58</v>
      </c>
      <c r="N3271" t="s">
        <v>26</v>
      </c>
      <c r="O3271" s="6" t="str">
        <f>INDEX(lkp_Region,MATCH(tbl_Sales[[#This Row],[Suburb]],lkp_Suburb,0))</f>
        <v>Southern Metropolitan</v>
      </c>
      <c r="P3271" s="6">
        <f>MONTH(tbl_Sales[[#This Row],[Date]])</f>
        <v>9</v>
      </c>
      <c r="Q3271" s="6">
        <f>YEAR(tbl_Sales[[#This Row],[Date]])</f>
        <v>2016</v>
      </c>
    </row>
    <row r="3272" spans="1:17" x14ac:dyDescent="0.25">
      <c r="A3272" s="1">
        <v>42614</v>
      </c>
      <c r="B3272">
        <v>320500</v>
      </c>
      <c r="C3272" t="s">
        <v>13</v>
      </c>
      <c r="D3272" t="s">
        <v>12427</v>
      </c>
      <c r="E3272" t="s">
        <v>10</v>
      </c>
      <c r="F3272">
        <v>3046</v>
      </c>
      <c r="G3272">
        <v>2</v>
      </c>
      <c r="H3272">
        <v>1</v>
      </c>
      <c r="I3272">
        <v>1</v>
      </c>
      <c r="J3272">
        <v>3056</v>
      </c>
      <c r="L3272" t="s">
        <v>3421</v>
      </c>
      <c r="M3272" t="s">
        <v>78</v>
      </c>
      <c r="N3272" t="s">
        <v>18</v>
      </c>
      <c r="O3272" s="6" t="str">
        <f>INDEX(lkp_Region,MATCH(tbl_Sales[[#This Row],[Suburb]],lkp_Suburb,0))</f>
        <v>Northern Metropolitan</v>
      </c>
      <c r="P3272" s="6">
        <f>MONTH(tbl_Sales[[#This Row],[Date]])</f>
        <v>9</v>
      </c>
      <c r="Q3272" s="6">
        <f>YEAR(tbl_Sales[[#This Row],[Date]])</f>
        <v>2016</v>
      </c>
    </row>
    <row r="3273" spans="1:17" x14ac:dyDescent="0.25">
      <c r="A3273" s="1">
        <v>42614</v>
      </c>
      <c r="B3273">
        <v>451000</v>
      </c>
      <c r="C3273" t="s">
        <v>13</v>
      </c>
      <c r="D3273" t="s">
        <v>12433</v>
      </c>
      <c r="E3273" t="s">
        <v>10</v>
      </c>
      <c r="F3273">
        <v>3058</v>
      </c>
      <c r="G3273">
        <v>2</v>
      </c>
      <c r="H3273">
        <v>1</v>
      </c>
      <c r="I3273">
        <v>1</v>
      </c>
      <c r="J3273">
        <v>0</v>
      </c>
      <c r="K3273">
        <v>1970</v>
      </c>
      <c r="L3273" t="s">
        <v>3422</v>
      </c>
      <c r="M3273" t="s">
        <v>41</v>
      </c>
      <c r="N3273" t="s">
        <v>18</v>
      </c>
      <c r="O3273" s="6" t="str">
        <f>INDEX(lkp_Region,MATCH(tbl_Sales[[#This Row],[Suburb]],lkp_Suburb,0))</f>
        <v>Northern Metropolitan</v>
      </c>
      <c r="P3273" s="6">
        <f>MONTH(tbl_Sales[[#This Row],[Date]])</f>
        <v>9</v>
      </c>
      <c r="Q3273" s="6">
        <f>YEAR(tbl_Sales[[#This Row],[Date]])</f>
        <v>2016</v>
      </c>
    </row>
    <row r="3274" spans="1:17" x14ac:dyDescent="0.25">
      <c r="A3274" s="1">
        <v>42614</v>
      </c>
      <c r="B3274">
        <v>500000</v>
      </c>
      <c r="C3274" t="s">
        <v>2</v>
      </c>
      <c r="D3274" t="s">
        <v>12427</v>
      </c>
      <c r="E3274" t="s">
        <v>10</v>
      </c>
      <c r="F3274">
        <v>3058</v>
      </c>
      <c r="G3274">
        <v>2</v>
      </c>
      <c r="H3274">
        <v>1</v>
      </c>
      <c r="I3274">
        <v>1</v>
      </c>
      <c r="J3274">
        <v>113</v>
      </c>
      <c r="K3274">
        <v>1970</v>
      </c>
      <c r="L3274" t="s">
        <v>3423</v>
      </c>
      <c r="M3274" t="s">
        <v>41</v>
      </c>
      <c r="N3274" t="s">
        <v>18</v>
      </c>
      <c r="O3274" s="6" t="str">
        <f>INDEX(lkp_Region,MATCH(tbl_Sales[[#This Row],[Suburb]],lkp_Suburb,0))</f>
        <v>Northern Metropolitan</v>
      </c>
      <c r="P3274" s="6">
        <f>MONTH(tbl_Sales[[#This Row],[Date]])</f>
        <v>9</v>
      </c>
      <c r="Q3274" s="6">
        <f>YEAR(tbl_Sales[[#This Row],[Date]])</f>
        <v>2016</v>
      </c>
    </row>
    <row r="3275" spans="1:17" x14ac:dyDescent="0.25">
      <c r="A3275" s="1">
        <v>42614</v>
      </c>
      <c r="B3275">
        <v>805000</v>
      </c>
      <c r="C3275" t="s">
        <v>51</v>
      </c>
      <c r="D3275" t="s">
        <v>12429</v>
      </c>
      <c r="E3275" t="s">
        <v>10</v>
      </c>
      <c r="F3275">
        <v>3057</v>
      </c>
      <c r="G3275">
        <v>3</v>
      </c>
      <c r="H3275">
        <v>1</v>
      </c>
      <c r="I3275">
        <v>1</v>
      </c>
      <c r="J3275">
        <v>0</v>
      </c>
      <c r="K3275">
        <v>2003</v>
      </c>
      <c r="L3275" t="s">
        <v>3424</v>
      </c>
      <c r="M3275" t="s">
        <v>83</v>
      </c>
      <c r="N3275" t="s">
        <v>18</v>
      </c>
      <c r="O3275" s="6" t="str">
        <f>INDEX(lkp_Region,MATCH(tbl_Sales[[#This Row],[Suburb]],lkp_Suburb,0))</f>
        <v>Northern Metropolitan</v>
      </c>
      <c r="P3275" s="6">
        <f>MONTH(tbl_Sales[[#This Row],[Date]])</f>
        <v>9</v>
      </c>
      <c r="Q3275" s="6">
        <f>YEAR(tbl_Sales[[#This Row],[Date]])</f>
        <v>2016</v>
      </c>
    </row>
    <row r="3276" spans="1:17" x14ac:dyDescent="0.25">
      <c r="A3276" s="1">
        <v>42614</v>
      </c>
      <c r="B3276">
        <v>521000</v>
      </c>
      <c r="C3276" t="s">
        <v>13</v>
      </c>
      <c r="D3276" t="s">
        <v>12427</v>
      </c>
      <c r="E3276" t="s">
        <v>10</v>
      </c>
      <c r="F3276">
        <v>3040</v>
      </c>
      <c r="G3276">
        <v>2</v>
      </c>
      <c r="H3276">
        <v>1</v>
      </c>
      <c r="I3276">
        <v>1</v>
      </c>
      <c r="J3276">
        <v>0</v>
      </c>
      <c r="K3276">
        <v>1970</v>
      </c>
      <c r="L3276" t="s">
        <v>3425</v>
      </c>
      <c r="M3276" t="s">
        <v>47</v>
      </c>
      <c r="N3276" t="s">
        <v>49</v>
      </c>
      <c r="O3276" s="6" t="str">
        <f>INDEX(lkp_Region,MATCH(tbl_Sales[[#This Row],[Suburb]],lkp_Suburb,0))</f>
        <v>Western Metropolitan</v>
      </c>
      <c r="P3276" s="6">
        <f>MONTH(tbl_Sales[[#This Row],[Date]])</f>
        <v>9</v>
      </c>
      <c r="Q3276" s="6">
        <f>YEAR(tbl_Sales[[#This Row],[Date]])</f>
        <v>2016</v>
      </c>
    </row>
    <row r="3277" spans="1:17" x14ac:dyDescent="0.25">
      <c r="A3277" s="1">
        <v>42614</v>
      </c>
      <c r="B3277">
        <v>600000</v>
      </c>
      <c r="C3277" t="s">
        <v>2</v>
      </c>
      <c r="D3277" t="s">
        <v>12425</v>
      </c>
      <c r="E3277" t="s">
        <v>10</v>
      </c>
      <c r="F3277">
        <v>3033</v>
      </c>
      <c r="G3277">
        <v>3</v>
      </c>
      <c r="H3277">
        <v>1</v>
      </c>
      <c r="I3277">
        <v>1</v>
      </c>
      <c r="J3277">
        <v>565</v>
      </c>
      <c r="K3277">
        <v>1970</v>
      </c>
      <c r="L3277" t="s">
        <v>3426</v>
      </c>
      <c r="M3277" t="s">
        <v>119</v>
      </c>
      <c r="N3277" t="s">
        <v>49</v>
      </c>
      <c r="O3277" s="6" t="str">
        <f>INDEX(lkp_Region,MATCH(tbl_Sales[[#This Row],[Suburb]],lkp_Suburb,0))</f>
        <v>Western Metropolitan</v>
      </c>
      <c r="P3277" s="6">
        <f>MONTH(tbl_Sales[[#This Row],[Date]])</f>
        <v>9</v>
      </c>
      <c r="Q3277" s="6">
        <f>YEAR(tbl_Sales[[#This Row],[Date]])</f>
        <v>2016</v>
      </c>
    </row>
    <row r="3278" spans="1:17" x14ac:dyDescent="0.25">
      <c r="A3278" s="1">
        <v>42614</v>
      </c>
      <c r="B3278">
        <v>432000</v>
      </c>
      <c r="C3278" t="s">
        <v>13</v>
      </c>
      <c r="D3278" t="s">
        <v>12426</v>
      </c>
      <c r="E3278" t="s">
        <v>10</v>
      </c>
      <c r="F3278">
        <v>3000</v>
      </c>
      <c r="G3278">
        <v>1</v>
      </c>
      <c r="H3278">
        <v>1</v>
      </c>
      <c r="I3278">
        <v>1</v>
      </c>
      <c r="J3278">
        <v>0</v>
      </c>
      <c r="K3278">
        <v>2005</v>
      </c>
      <c r="L3278" t="s">
        <v>3427</v>
      </c>
      <c r="M3278" t="s">
        <v>88</v>
      </c>
      <c r="N3278" t="s">
        <v>88</v>
      </c>
      <c r="O3278" s="6" t="str">
        <f>INDEX(lkp_Region,MATCH(tbl_Sales[[#This Row],[Suburb]],lkp_Suburb,0))</f>
        <v>Northern Metropolitan</v>
      </c>
      <c r="P3278" s="6">
        <f>MONTH(tbl_Sales[[#This Row],[Date]])</f>
        <v>9</v>
      </c>
      <c r="Q3278" s="6">
        <f>YEAR(tbl_Sales[[#This Row],[Date]])</f>
        <v>2016</v>
      </c>
    </row>
    <row r="3279" spans="1:17" x14ac:dyDescent="0.25">
      <c r="A3279" s="1">
        <v>42614</v>
      </c>
      <c r="B3279">
        <v>1110000</v>
      </c>
      <c r="C3279" t="s">
        <v>13</v>
      </c>
      <c r="D3279" t="s">
        <v>12427</v>
      </c>
      <c r="E3279" t="s">
        <v>10</v>
      </c>
      <c r="F3279">
        <v>3053</v>
      </c>
      <c r="G3279">
        <v>3</v>
      </c>
      <c r="H3279">
        <v>2</v>
      </c>
      <c r="I3279">
        <v>1</v>
      </c>
      <c r="J3279">
        <v>0</v>
      </c>
      <c r="L3279" t="s">
        <v>3428</v>
      </c>
      <c r="M3279" t="s">
        <v>164</v>
      </c>
      <c r="N3279" t="s">
        <v>88</v>
      </c>
      <c r="O3279" s="6" t="str">
        <f>INDEX(lkp_Region,MATCH(tbl_Sales[[#This Row],[Suburb]],lkp_Suburb,0))</f>
        <v>Northern Metropolitan</v>
      </c>
      <c r="P3279" s="6">
        <f>MONTH(tbl_Sales[[#This Row],[Date]])</f>
        <v>9</v>
      </c>
      <c r="Q3279" s="6">
        <f>YEAR(tbl_Sales[[#This Row],[Date]])</f>
        <v>2016</v>
      </c>
    </row>
    <row r="3280" spans="1:17" x14ac:dyDescent="0.25">
      <c r="A3280" s="1">
        <v>42614</v>
      </c>
      <c r="B3280">
        <v>1105000</v>
      </c>
      <c r="C3280" t="s">
        <v>51</v>
      </c>
      <c r="D3280" t="s">
        <v>12431</v>
      </c>
      <c r="E3280" t="s">
        <v>10</v>
      </c>
      <c r="F3280">
        <v>3189</v>
      </c>
      <c r="G3280">
        <v>4</v>
      </c>
      <c r="H3280">
        <v>2</v>
      </c>
      <c r="I3280">
        <v>2</v>
      </c>
      <c r="J3280">
        <v>220</v>
      </c>
      <c r="K3280">
        <v>2015</v>
      </c>
      <c r="L3280" t="s">
        <v>3429</v>
      </c>
      <c r="M3280" t="s">
        <v>70</v>
      </c>
      <c r="N3280" t="s">
        <v>45</v>
      </c>
      <c r="O3280" s="6" t="str">
        <f>INDEX(lkp_Region,MATCH(tbl_Sales[[#This Row],[Suburb]],lkp_Suburb,0))</f>
        <v>Southern Metropolitan</v>
      </c>
      <c r="P3280" s="6">
        <f>MONTH(tbl_Sales[[#This Row],[Date]])</f>
        <v>9</v>
      </c>
      <c r="Q3280" s="6">
        <f>YEAR(tbl_Sales[[#This Row],[Date]])</f>
        <v>2016</v>
      </c>
    </row>
    <row r="3281" spans="1:17" x14ac:dyDescent="0.25">
      <c r="A3281" s="1">
        <v>42614</v>
      </c>
      <c r="B3281">
        <v>1000000</v>
      </c>
      <c r="C3281" t="s">
        <v>2</v>
      </c>
      <c r="D3281" t="s">
        <v>12427</v>
      </c>
      <c r="E3281" t="s">
        <v>5</v>
      </c>
      <c r="F3281">
        <v>3070</v>
      </c>
      <c r="G3281">
        <v>3</v>
      </c>
      <c r="H3281">
        <v>1</v>
      </c>
      <c r="I3281">
        <v>1</v>
      </c>
      <c r="J3281">
        <v>440</v>
      </c>
      <c r="K3281">
        <v>1930</v>
      </c>
      <c r="L3281" t="s">
        <v>3430</v>
      </c>
      <c r="M3281" t="s">
        <v>271</v>
      </c>
      <c r="N3281" t="s">
        <v>62</v>
      </c>
      <c r="O3281" s="6" t="str">
        <f>INDEX(lkp_Region,MATCH(tbl_Sales[[#This Row],[Suburb]],lkp_Suburb,0))</f>
        <v>Northern Metropolitan</v>
      </c>
      <c r="P3281" s="6">
        <f>MONTH(tbl_Sales[[#This Row],[Date]])</f>
        <v>9</v>
      </c>
      <c r="Q3281" s="6">
        <f>YEAR(tbl_Sales[[#This Row],[Date]])</f>
        <v>2016</v>
      </c>
    </row>
    <row r="3282" spans="1:17" x14ac:dyDescent="0.25">
      <c r="A3282" s="1">
        <v>42614</v>
      </c>
      <c r="B3282">
        <v>1088000</v>
      </c>
      <c r="C3282" t="s">
        <v>2</v>
      </c>
      <c r="D3282" t="s">
        <v>12423</v>
      </c>
      <c r="E3282" t="s">
        <v>10</v>
      </c>
      <c r="F3282">
        <v>3072</v>
      </c>
      <c r="G3282">
        <v>2</v>
      </c>
      <c r="H3282">
        <v>1</v>
      </c>
      <c r="I3282">
        <v>2</v>
      </c>
      <c r="J3282">
        <v>712</v>
      </c>
      <c r="L3282" t="s">
        <v>3431</v>
      </c>
      <c r="M3282" t="s">
        <v>97</v>
      </c>
      <c r="N3282" t="s">
        <v>62</v>
      </c>
      <c r="O3282" s="6" t="str">
        <f>INDEX(lkp_Region,MATCH(tbl_Sales[[#This Row],[Suburb]],lkp_Suburb,0))</f>
        <v>Northern Metropolitan</v>
      </c>
      <c r="P3282" s="6">
        <f>MONTH(tbl_Sales[[#This Row],[Date]])</f>
        <v>9</v>
      </c>
      <c r="Q3282" s="6">
        <f>YEAR(tbl_Sales[[#This Row],[Date]])</f>
        <v>2016</v>
      </c>
    </row>
    <row r="3283" spans="1:17" x14ac:dyDescent="0.25">
      <c r="A3283" s="1">
        <v>42614</v>
      </c>
      <c r="B3283">
        <v>1350000</v>
      </c>
      <c r="C3283" t="s">
        <v>2</v>
      </c>
      <c r="D3283" t="s">
        <v>12427</v>
      </c>
      <c r="E3283" t="s">
        <v>5</v>
      </c>
      <c r="F3283">
        <v>3102</v>
      </c>
      <c r="G3283">
        <v>3</v>
      </c>
      <c r="H3283">
        <v>2</v>
      </c>
      <c r="I3283">
        <v>2</v>
      </c>
      <c r="J3283">
        <v>414</v>
      </c>
      <c r="K3283">
        <v>2005</v>
      </c>
      <c r="L3283" t="s">
        <v>3432</v>
      </c>
      <c r="M3283" t="s">
        <v>297</v>
      </c>
      <c r="N3283" t="s">
        <v>101</v>
      </c>
      <c r="O3283" s="6" t="str">
        <f>INDEX(lkp_Region,MATCH(tbl_Sales[[#This Row],[Suburb]],lkp_Suburb,0))</f>
        <v>Southern Metropolitan</v>
      </c>
      <c r="P3283" s="6">
        <f>MONTH(tbl_Sales[[#This Row],[Date]])</f>
        <v>9</v>
      </c>
      <c r="Q3283" s="6">
        <f>YEAR(tbl_Sales[[#This Row],[Date]])</f>
        <v>2016</v>
      </c>
    </row>
    <row r="3284" spans="1:17" x14ac:dyDescent="0.25">
      <c r="A3284" s="1">
        <v>42614</v>
      </c>
      <c r="B3284">
        <v>1255000</v>
      </c>
      <c r="C3284" t="s">
        <v>2</v>
      </c>
      <c r="D3284" t="s">
        <v>12431</v>
      </c>
      <c r="E3284" t="s">
        <v>10</v>
      </c>
      <c r="F3284">
        <v>3188</v>
      </c>
      <c r="G3284">
        <v>3</v>
      </c>
      <c r="H3284">
        <v>2</v>
      </c>
      <c r="I3284">
        <v>2</v>
      </c>
      <c r="J3284">
        <v>614</v>
      </c>
      <c r="L3284" t="s">
        <v>3433</v>
      </c>
      <c r="M3284" t="s">
        <v>278</v>
      </c>
      <c r="N3284" t="s">
        <v>107</v>
      </c>
      <c r="O3284" s="6" t="str">
        <f>INDEX(lkp_Region,MATCH(tbl_Sales[[#This Row],[Suburb]],lkp_Suburb,0))</f>
        <v>Southern Metropolitan</v>
      </c>
      <c r="P3284" s="6">
        <f>MONTH(tbl_Sales[[#This Row],[Date]])</f>
        <v>9</v>
      </c>
      <c r="Q3284" s="6">
        <f>YEAR(tbl_Sales[[#This Row],[Date]])</f>
        <v>2016</v>
      </c>
    </row>
    <row r="3285" spans="1:17" x14ac:dyDescent="0.25">
      <c r="A3285" s="1">
        <v>42614</v>
      </c>
      <c r="B3285">
        <v>1706000</v>
      </c>
      <c r="C3285" t="s">
        <v>2</v>
      </c>
      <c r="D3285" t="s">
        <v>12429</v>
      </c>
      <c r="E3285" t="s">
        <v>10</v>
      </c>
      <c r="F3285">
        <v>3187</v>
      </c>
      <c r="G3285">
        <v>4</v>
      </c>
      <c r="H3285">
        <v>3</v>
      </c>
      <c r="I3285">
        <v>2</v>
      </c>
      <c r="J3285">
        <v>538</v>
      </c>
      <c r="L3285" t="s">
        <v>3434</v>
      </c>
      <c r="M3285" t="s">
        <v>346</v>
      </c>
      <c r="N3285" t="s">
        <v>107</v>
      </c>
      <c r="O3285" s="6" t="str">
        <f>INDEX(lkp_Region,MATCH(tbl_Sales[[#This Row],[Suburb]],lkp_Suburb,0))</f>
        <v>Southern Metropolitan</v>
      </c>
      <c r="P3285" s="6">
        <f>MONTH(tbl_Sales[[#This Row],[Date]])</f>
        <v>9</v>
      </c>
      <c r="Q3285" s="6">
        <f>YEAR(tbl_Sales[[#This Row],[Date]])</f>
        <v>2016</v>
      </c>
    </row>
    <row r="3286" spans="1:17" x14ac:dyDescent="0.25">
      <c r="A3286" s="1">
        <v>42614</v>
      </c>
      <c r="B3286">
        <v>1460000</v>
      </c>
      <c r="C3286" t="s">
        <v>2</v>
      </c>
      <c r="D3286" t="s">
        <v>12423</v>
      </c>
      <c r="E3286" t="s">
        <v>10</v>
      </c>
      <c r="F3286">
        <v>3079</v>
      </c>
      <c r="G3286">
        <v>4</v>
      </c>
      <c r="H3286">
        <v>1</v>
      </c>
      <c r="I3286">
        <v>2</v>
      </c>
      <c r="J3286">
        <v>605</v>
      </c>
      <c r="K3286">
        <v>1940</v>
      </c>
      <c r="L3286" t="s">
        <v>3435</v>
      </c>
      <c r="M3286" t="s">
        <v>213</v>
      </c>
      <c r="N3286" t="s">
        <v>150</v>
      </c>
      <c r="O3286" s="6" t="str">
        <f>INDEX(lkp_Region,MATCH(tbl_Sales[[#This Row],[Suburb]],lkp_Suburb,0))</f>
        <v>Eastern Metropolitan</v>
      </c>
      <c r="P3286" s="6">
        <f>MONTH(tbl_Sales[[#This Row],[Date]])</f>
        <v>9</v>
      </c>
      <c r="Q3286" s="6">
        <f>YEAR(tbl_Sales[[#This Row],[Date]])</f>
        <v>2016</v>
      </c>
    </row>
    <row r="3287" spans="1:17" x14ac:dyDescent="0.25">
      <c r="A3287" s="1">
        <v>42615</v>
      </c>
      <c r="B3287">
        <v>512000</v>
      </c>
      <c r="C3287" t="s">
        <v>13</v>
      </c>
      <c r="D3287" t="s">
        <v>12427</v>
      </c>
      <c r="E3287" t="s">
        <v>10</v>
      </c>
      <c r="F3287">
        <v>3121</v>
      </c>
      <c r="G3287">
        <v>2</v>
      </c>
      <c r="H3287">
        <v>1</v>
      </c>
      <c r="I3287">
        <v>1</v>
      </c>
      <c r="J3287">
        <v>0</v>
      </c>
      <c r="K3287">
        <v>1970</v>
      </c>
      <c r="L3287" t="s">
        <v>3436</v>
      </c>
      <c r="M3287" t="s">
        <v>6</v>
      </c>
      <c r="N3287" t="s">
        <v>8</v>
      </c>
      <c r="O3287" s="6" t="str">
        <f>INDEX(lkp_Region,MATCH(tbl_Sales[[#This Row],[Suburb]],lkp_Suburb,0))</f>
        <v>Northern Metropolitan</v>
      </c>
      <c r="P3287" s="6">
        <f>MONTH(tbl_Sales[[#This Row],[Date]])</f>
        <v>9</v>
      </c>
      <c r="Q3287" s="6">
        <f>YEAR(tbl_Sales[[#This Row],[Date]])</f>
        <v>2016</v>
      </c>
    </row>
    <row r="3288" spans="1:17" x14ac:dyDescent="0.25">
      <c r="A3288" s="1">
        <v>42615</v>
      </c>
      <c r="B3288">
        <v>1125000</v>
      </c>
      <c r="C3288" t="s">
        <v>2</v>
      </c>
      <c r="D3288" t="s">
        <v>12428</v>
      </c>
      <c r="E3288" t="s">
        <v>10</v>
      </c>
      <c r="F3288">
        <v>3121</v>
      </c>
      <c r="G3288">
        <v>2</v>
      </c>
      <c r="H3288">
        <v>1</v>
      </c>
      <c r="I3288">
        <v>0</v>
      </c>
      <c r="J3288">
        <v>103</v>
      </c>
      <c r="K3288">
        <v>1900</v>
      </c>
      <c r="L3288" t="s">
        <v>3437</v>
      </c>
      <c r="M3288" t="s">
        <v>6</v>
      </c>
      <c r="N3288" t="s">
        <v>8</v>
      </c>
      <c r="O3288" s="6" t="str">
        <f>INDEX(lkp_Region,MATCH(tbl_Sales[[#This Row],[Suburb]],lkp_Suburb,0))</f>
        <v>Northern Metropolitan</v>
      </c>
      <c r="P3288" s="6">
        <f>MONTH(tbl_Sales[[#This Row],[Date]])</f>
        <v>9</v>
      </c>
      <c r="Q3288" s="6">
        <f>YEAR(tbl_Sales[[#This Row],[Date]])</f>
        <v>2016</v>
      </c>
    </row>
    <row r="3289" spans="1:17" x14ac:dyDescent="0.25">
      <c r="A3289" s="1">
        <v>42615</v>
      </c>
      <c r="B3289">
        <v>358500</v>
      </c>
      <c r="C3289" t="s">
        <v>13</v>
      </c>
      <c r="D3289" t="s">
        <v>12425</v>
      </c>
      <c r="E3289" t="s">
        <v>10</v>
      </c>
      <c r="F3289">
        <v>3046</v>
      </c>
      <c r="G3289">
        <v>3</v>
      </c>
      <c r="H3289">
        <v>1</v>
      </c>
      <c r="I3289">
        <v>1</v>
      </c>
      <c r="J3289">
        <v>0</v>
      </c>
      <c r="L3289" t="s">
        <v>3438</v>
      </c>
      <c r="M3289" t="s">
        <v>680</v>
      </c>
      <c r="N3289" t="s">
        <v>18</v>
      </c>
      <c r="O3289" s="6" t="str">
        <f>INDEX(lkp_Region,MATCH(tbl_Sales[[#This Row],[Suburb]],lkp_Suburb,0))</f>
        <v>Northern Metropolitan</v>
      </c>
      <c r="P3289" s="6">
        <f>MONTH(tbl_Sales[[#This Row],[Date]])</f>
        <v>9</v>
      </c>
      <c r="Q3289" s="6">
        <f>YEAR(tbl_Sales[[#This Row],[Date]])</f>
        <v>2016</v>
      </c>
    </row>
    <row r="3290" spans="1:17" x14ac:dyDescent="0.25">
      <c r="A3290" s="1">
        <v>42615</v>
      </c>
      <c r="B3290">
        <v>860000</v>
      </c>
      <c r="C3290" t="s">
        <v>2</v>
      </c>
      <c r="D3290" t="s">
        <v>12429</v>
      </c>
      <c r="E3290" t="s">
        <v>5</v>
      </c>
      <c r="F3290">
        <v>3056</v>
      </c>
      <c r="G3290">
        <v>2</v>
      </c>
      <c r="H3290">
        <v>1</v>
      </c>
      <c r="I3290">
        <v>0</v>
      </c>
      <c r="J3290">
        <v>153</v>
      </c>
      <c r="L3290" t="s">
        <v>3439</v>
      </c>
      <c r="M3290" t="s">
        <v>117</v>
      </c>
      <c r="N3290" t="s">
        <v>18</v>
      </c>
      <c r="O3290" s="6" t="str">
        <f>INDEX(lkp_Region,MATCH(tbl_Sales[[#This Row],[Suburb]],lkp_Suburb,0))</f>
        <v>Northern Metropolitan</v>
      </c>
      <c r="P3290" s="6">
        <f>MONTH(tbl_Sales[[#This Row],[Date]])</f>
        <v>9</v>
      </c>
      <c r="Q3290" s="6">
        <f>YEAR(tbl_Sales[[#This Row],[Date]])</f>
        <v>2016</v>
      </c>
    </row>
    <row r="3291" spans="1:17" x14ac:dyDescent="0.25">
      <c r="A3291" s="1">
        <v>42615</v>
      </c>
      <c r="B3291">
        <v>1120000</v>
      </c>
      <c r="C3291" t="s">
        <v>2</v>
      </c>
      <c r="D3291" t="s">
        <v>12428</v>
      </c>
      <c r="E3291" t="s">
        <v>10</v>
      </c>
      <c r="F3291">
        <v>3044</v>
      </c>
      <c r="G3291">
        <v>3</v>
      </c>
      <c r="H3291">
        <v>1</v>
      </c>
      <c r="I3291">
        <v>2</v>
      </c>
      <c r="J3291">
        <v>50</v>
      </c>
      <c r="K3291">
        <v>1950</v>
      </c>
      <c r="L3291" t="s">
        <v>3440</v>
      </c>
      <c r="M3291" t="s">
        <v>115</v>
      </c>
      <c r="N3291" t="s">
        <v>18</v>
      </c>
      <c r="O3291" s="6" t="str">
        <f>INDEX(lkp_Region,MATCH(tbl_Sales[[#This Row],[Suburb]],lkp_Suburb,0))</f>
        <v>Northern Metropolitan</v>
      </c>
      <c r="P3291" s="6">
        <f>MONTH(tbl_Sales[[#This Row],[Date]])</f>
        <v>9</v>
      </c>
      <c r="Q3291" s="6">
        <f>YEAR(tbl_Sales[[#This Row],[Date]])</f>
        <v>2016</v>
      </c>
    </row>
    <row r="3292" spans="1:17" x14ac:dyDescent="0.25">
      <c r="A3292" s="1">
        <v>42615</v>
      </c>
      <c r="B3292">
        <v>282000</v>
      </c>
      <c r="C3292" t="s">
        <v>13</v>
      </c>
      <c r="D3292" t="s">
        <v>12428</v>
      </c>
      <c r="E3292" t="s">
        <v>5</v>
      </c>
      <c r="F3292">
        <v>3011</v>
      </c>
      <c r="G3292">
        <v>1</v>
      </c>
      <c r="H3292">
        <v>1</v>
      </c>
      <c r="I3292">
        <v>1</v>
      </c>
      <c r="J3292">
        <v>1783</v>
      </c>
      <c r="K3292">
        <v>1975</v>
      </c>
      <c r="L3292" t="s">
        <v>3441</v>
      </c>
      <c r="M3292" t="s">
        <v>22</v>
      </c>
      <c r="N3292" t="s">
        <v>21</v>
      </c>
      <c r="O3292" s="6" t="str">
        <f>INDEX(lkp_Region,MATCH(tbl_Sales[[#This Row],[Suburb]],lkp_Suburb,0))</f>
        <v>Western Metropolitan</v>
      </c>
      <c r="P3292" s="6">
        <f>MONTH(tbl_Sales[[#This Row],[Date]])</f>
        <v>9</v>
      </c>
      <c r="Q3292" s="6">
        <f>YEAR(tbl_Sales[[#This Row],[Date]])</f>
        <v>2016</v>
      </c>
    </row>
    <row r="3293" spans="1:17" x14ac:dyDescent="0.25">
      <c r="A3293" s="1">
        <v>42615</v>
      </c>
      <c r="B3293">
        <v>460000</v>
      </c>
      <c r="C3293" t="s">
        <v>2</v>
      </c>
      <c r="D3293" t="s">
        <v>12427</v>
      </c>
      <c r="E3293" t="s">
        <v>5</v>
      </c>
      <c r="F3293">
        <v>3032</v>
      </c>
      <c r="G3293">
        <v>3</v>
      </c>
      <c r="H3293">
        <v>2</v>
      </c>
      <c r="I3293">
        <v>1</v>
      </c>
      <c r="J3293">
        <v>95</v>
      </c>
      <c r="K3293">
        <v>2001</v>
      </c>
      <c r="L3293" t="s">
        <v>3442</v>
      </c>
      <c r="M3293" t="s">
        <v>21</v>
      </c>
      <c r="N3293" t="s">
        <v>21</v>
      </c>
      <c r="O3293" s="6" t="str">
        <f>INDEX(lkp_Region,MATCH(tbl_Sales[[#This Row],[Suburb]],lkp_Suburb,0))</f>
        <v>Western Metropolitan</v>
      </c>
      <c r="P3293" s="6">
        <f>MONTH(tbl_Sales[[#This Row],[Date]])</f>
        <v>9</v>
      </c>
      <c r="Q3293" s="6">
        <f>YEAR(tbl_Sales[[#This Row],[Date]])</f>
        <v>2016</v>
      </c>
    </row>
    <row r="3294" spans="1:17" x14ac:dyDescent="0.25">
      <c r="A3294" s="1">
        <v>42615</v>
      </c>
      <c r="B3294">
        <v>822500</v>
      </c>
      <c r="C3294" t="s">
        <v>2</v>
      </c>
      <c r="D3294" t="s">
        <v>12427</v>
      </c>
      <c r="E3294" t="s">
        <v>5</v>
      </c>
      <c r="F3294">
        <v>3011</v>
      </c>
      <c r="G3294">
        <v>2</v>
      </c>
      <c r="H3294">
        <v>2</v>
      </c>
      <c r="I3294">
        <v>1</v>
      </c>
      <c r="J3294">
        <v>228</v>
      </c>
      <c r="K3294">
        <v>1930</v>
      </c>
      <c r="L3294" t="s">
        <v>3443</v>
      </c>
      <c r="M3294" t="s">
        <v>660</v>
      </c>
      <c r="N3294" t="s">
        <v>21</v>
      </c>
      <c r="O3294" s="6" t="str">
        <f>INDEX(lkp_Region,MATCH(tbl_Sales[[#This Row],[Suburb]],lkp_Suburb,0))</f>
        <v>Western Metropolitan</v>
      </c>
      <c r="P3294" s="6">
        <f>MONTH(tbl_Sales[[#This Row],[Date]])</f>
        <v>9</v>
      </c>
      <c r="Q3294" s="6">
        <f>YEAR(tbl_Sales[[#This Row],[Date]])</f>
        <v>2016</v>
      </c>
    </row>
    <row r="3295" spans="1:17" x14ac:dyDescent="0.25">
      <c r="A3295" s="1">
        <v>42615</v>
      </c>
      <c r="B3295">
        <v>1215000</v>
      </c>
      <c r="C3295" t="s">
        <v>2</v>
      </c>
      <c r="D3295" t="s">
        <v>12430</v>
      </c>
      <c r="E3295" t="s">
        <v>10</v>
      </c>
      <c r="F3295">
        <v>3032</v>
      </c>
      <c r="G3295">
        <v>4</v>
      </c>
      <c r="H3295">
        <v>3</v>
      </c>
      <c r="I3295">
        <v>4</v>
      </c>
      <c r="J3295">
        <v>613</v>
      </c>
      <c r="K3295">
        <v>1950</v>
      </c>
      <c r="L3295" t="s">
        <v>3444</v>
      </c>
      <c r="M3295" t="s">
        <v>21</v>
      </c>
      <c r="N3295" t="s">
        <v>21</v>
      </c>
      <c r="O3295" s="6" t="str">
        <f>INDEX(lkp_Region,MATCH(tbl_Sales[[#This Row],[Suburb]],lkp_Suburb,0))</f>
        <v>Western Metropolitan</v>
      </c>
      <c r="P3295" s="6">
        <f>MONTH(tbl_Sales[[#This Row],[Date]])</f>
        <v>9</v>
      </c>
      <c r="Q3295" s="6">
        <f>YEAR(tbl_Sales[[#This Row],[Date]])</f>
        <v>2016</v>
      </c>
    </row>
    <row r="3296" spans="1:17" x14ac:dyDescent="0.25">
      <c r="A3296" s="1">
        <v>42615</v>
      </c>
      <c r="B3296">
        <v>380500</v>
      </c>
      <c r="C3296" t="s">
        <v>13</v>
      </c>
      <c r="D3296" t="s">
        <v>12427</v>
      </c>
      <c r="E3296" t="s">
        <v>10</v>
      </c>
      <c r="F3296">
        <v>3189</v>
      </c>
      <c r="G3296">
        <v>1</v>
      </c>
      <c r="H3296">
        <v>1</v>
      </c>
      <c r="I3296">
        <v>1</v>
      </c>
      <c r="J3296">
        <v>106</v>
      </c>
      <c r="K3296">
        <v>1990</v>
      </c>
      <c r="L3296" t="s">
        <v>3445</v>
      </c>
      <c r="M3296" t="s">
        <v>70</v>
      </c>
      <c r="N3296" t="s">
        <v>45</v>
      </c>
      <c r="O3296" s="6" t="str">
        <f>INDEX(lkp_Region,MATCH(tbl_Sales[[#This Row],[Suburb]],lkp_Suburb,0))</f>
        <v>Southern Metropolitan</v>
      </c>
      <c r="P3296" s="6">
        <f>MONTH(tbl_Sales[[#This Row],[Date]])</f>
        <v>9</v>
      </c>
      <c r="Q3296" s="6">
        <f>YEAR(tbl_Sales[[#This Row],[Date]])</f>
        <v>2016</v>
      </c>
    </row>
    <row r="3297" spans="1:17" x14ac:dyDescent="0.25">
      <c r="A3297" s="1">
        <v>42615</v>
      </c>
      <c r="B3297">
        <v>285000</v>
      </c>
      <c r="C3297" t="s">
        <v>13</v>
      </c>
      <c r="D3297" t="s">
        <v>12424</v>
      </c>
      <c r="E3297" t="s">
        <v>10</v>
      </c>
      <c r="F3297">
        <v>3016</v>
      </c>
      <c r="G3297">
        <v>1</v>
      </c>
      <c r="H3297">
        <v>1</v>
      </c>
      <c r="I3297">
        <v>1</v>
      </c>
      <c r="J3297">
        <v>0</v>
      </c>
      <c r="L3297" t="s">
        <v>3446</v>
      </c>
      <c r="M3297" t="s">
        <v>1587</v>
      </c>
      <c r="N3297" t="s">
        <v>69</v>
      </c>
      <c r="O3297" s="6" t="str">
        <f>INDEX(lkp_Region,MATCH(tbl_Sales[[#This Row],[Suburb]],lkp_Suburb,0))</f>
        <v>Western Metropolitan</v>
      </c>
      <c r="P3297" s="6">
        <f>MONTH(tbl_Sales[[#This Row],[Date]])</f>
        <v>9</v>
      </c>
      <c r="Q3297" s="6">
        <f>YEAR(tbl_Sales[[#This Row],[Date]])</f>
        <v>2016</v>
      </c>
    </row>
    <row r="3298" spans="1:17" x14ac:dyDescent="0.25">
      <c r="A3298" s="1">
        <v>42615</v>
      </c>
      <c r="B3298">
        <v>406000</v>
      </c>
      <c r="C3298" t="s">
        <v>13</v>
      </c>
      <c r="D3298" t="s">
        <v>12428</v>
      </c>
      <c r="E3298" t="s">
        <v>5</v>
      </c>
      <c r="F3298">
        <v>3018</v>
      </c>
      <c r="G3298">
        <v>2</v>
      </c>
      <c r="H3298">
        <v>1</v>
      </c>
      <c r="I3298">
        <v>1</v>
      </c>
      <c r="J3298">
        <v>65</v>
      </c>
      <c r="L3298" t="s">
        <v>3447</v>
      </c>
      <c r="M3298" t="s">
        <v>67</v>
      </c>
      <c r="N3298" t="s">
        <v>69</v>
      </c>
      <c r="O3298" s="6" t="str">
        <f>INDEX(lkp_Region,MATCH(tbl_Sales[[#This Row],[Suburb]],lkp_Suburb,0))</f>
        <v>Western Metropolitan</v>
      </c>
      <c r="P3298" s="6">
        <f>MONTH(tbl_Sales[[#This Row],[Date]])</f>
        <v>9</v>
      </c>
      <c r="Q3298" s="6">
        <f>YEAR(tbl_Sales[[#This Row],[Date]])</f>
        <v>2016</v>
      </c>
    </row>
    <row r="3299" spans="1:17" x14ac:dyDescent="0.25">
      <c r="A3299" s="1">
        <v>42615</v>
      </c>
      <c r="B3299">
        <v>920000</v>
      </c>
      <c r="C3299" t="s">
        <v>2</v>
      </c>
      <c r="D3299" t="s">
        <v>12431</v>
      </c>
      <c r="E3299" t="s">
        <v>10</v>
      </c>
      <c r="F3299">
        <v>3016</v>
      </c>
      <c r="G3299">
        <v>2</v>
      </c>
      <c r="H3299">
        <v>1</v>
      </c>
      <c r="I3299">
        <v>1</v>
      </c>
      <c r="J3299">
        <v>307</v>
      </c>
      <c r="L3299" t="s">
        <v>3448</v>
      </c>
      <c r="M3299" t="s">
        <v>196</v>
      </c>
      <c r="N3299" t="s">
        <v>69</v>
      </c>
      <c r="O3299" s="6" t="str">
        <f>INDEX(lkp_Region,MATCH(tbl_Sales[[#This Row],[Suburb]],lkp_Suburb,0))</f>
        <v>Western Metropolitan</v>
      </c>
      <c r="P3299" s="6">
        <f>MONTH(tbl_Sales[[#This Row],[Date]])</f>
        <v>9</v>
      </c>
      <c r="Q3299" s="6">
        <f>YEAR(tbl_Sales[[#This Row],[Date]])</f>
        <v>2016</v>
      </c>
    </row>
    <row r="3300" spans="1:17" x14ac:dyDescent="0.25">
      <c r="A3300" s="1">
        <v>42615</v>
      </c>
      <c r="B3300">
        <v>1340000</v>
      </c>
      <c r="C3300" t="s">
        <v>2</v>
      </c>
      <c r="D3300" t="s">
        <v>12428</v>
      </c>
      <c r="E3300" t="s">
        <v>10</v>
      </c>
      <c r="F3300">
        <v>3204</v>
      </c>
      <c r="G3300">
        <v>3</v>
      </c>
      <c r="H3300">
        <v>2</v>
      </c>
      <c r="I3300">
        <v>1</v>
      </c>
      <c r="J3300">
        <v>526</v>
      </c>
      <c r="K3300">
        <v>1910</v>
      </c>
      <c r="L3300" t="s">
        <v>3449</v>
      </c>
      <c r="M3300" t="s">
        <v>55</v>
      </c>
      <c r="N3300" t="s">
        <v>57</v>
      </c>
      <c r="O3300" s="6" t="str">
        <f>INDEX(lkp_Region,MATCH(tbl_Sales[[#This Row],[Suburb]],lkp_Suburb,0))</f>
        <v>Southern Metropolitan</v>
      </c>
      <c r="P3300" s="6">
        <f>MONTH(tbl_Sales[[#This Row],[Date]])</f>
        <v>9</v>
      </c>
      <c r="Q3300" s="6">
        <f>YEAR(tbl_Sales[[#This Row],[Date]])</f>
        <v>2016</v>
      </c>
    </row>
    <row r="3301" spans="1:17" x14ac:dyDescent="0.25">
      <c r="A3301" s="1">
        <v>42615</v>
      </c>
      <c r="B3301">
        <v>1420000</v>
      </c>
      <c r="C3301" t="s">
        <v>2</v>
      </c>
      <c r="D3301" t="s">
        <v>12428</v>
      </c>
      <c r="E3301" t="s">
        <v>10</v>
      </c>
      <c r="F3301">
        <v>3163</v>
      </c>
      <c r="G3301">
        <v>3</v>
      </c>
      <c r="H3301">
        <v>2</v>
      </c>
      <c r="I3301">
        <v>2</v>
      </c>
      <c r="J3301">
        <v>554</v>
      </c>
      <c r="L3301" t="s">
        <v>3450</v>
      </c>
      <c r="M3301" t="s">
        <v>201</v>
      </c>
      <c r="N3301" t="s">
        <v>57</v>
      </c>
      <c r="O3301" s="6" t="str">
        <f>INDEX(lkp_Region,MATCH(tbl_Sales[[#This Row],[Suburb]],lkp_Suburb,0))</f>
        <v>Southern Metropolitan</v>
      </c>
      <c r="P3301" s="6">
        <f>MONTH(tbl_Sales[[#This Row],[Date]])</f>
        <v>9</v>
      </c>
      <c r="Q3301" s="6">
        <f>YEAR(tbl_Sales[[#This Row],[Date]])</f>
        <v>2016</v>
      </c>
    </row>
    <row r="3302" spans="1:17" x14ac:dyDescent="0.25">
      <c r="A3302" s="1">
        <v>42615</v>
      </c>
      <c r="B3302">
        <v>400000</v>
      </c>
      <c r="C3302" t="s">
        <v>13</v>
      </c>
      <c r="D3302" t="s">
        <v>12427</v>
      </c>
      <c r="E3302" t="s">
        <v>5</v>
      </c>
      <c r="F3302">
        <v>3078</v>
      </c>
      <c r="G3302">
        <v>2</v>
      </c>
      <c r="H3302">
        <v>1</v>
      </c>
      <c r="I3302">
        <v>1</v>
      </c>
      <c r="J3302">
        <v>0</v>
      </c>
      <c r="K3302">
        <v>1970</v>
      </c>
      <c r="L3302" t="s">
        <v>3451</v>
      </c>
      <c r="M3302" t="s">
        <v>533</v>
      </c>
      <c r="N3302" t="s">
        <v>62</v>
      </c>
      <c r="O3302" s="6" t="str">
        <f>INDEX(lkp_Region,MATCH(tbl_Sales[[#This Row],[Suburb]],lkp_Suburb,0))</f>
        <v>Northern Metropolitan</v>
      </c>
      <c r="P3302" s="6">
        <f>MONTH(tbl_Sales[[#This Row],[Date]])</f>
        <v>9</v>
      </c>
      <c r="Q3302" s="6">
        <f>YEAR(tbl_Sales[[#This Row],[Date]])</f>
        <v>2016</v>
      </c>
    </row>
    <row r="3303" spans="1:17" x14ac:dyDescent="0.25">
      <c r="A3303" s="1">
        <v>42615</v>
      </c>
      <c r="B3303">
        <v>607500</v>
      </c>
      <c r="C3303" t="s">
        <v>2</v>
      </c>
      <c r="D3303" t="s">
        <v>12423</v>
      </c>
      <c r="E3303" t="s">
        <v>10</v>
      </c>
      <c r="F3303">
        <v>3083</v>
      </c>
      <c r="G3303">
        <v>3</v>
      </c>
      <c r="H3303">
        <v>2</v>
      </c>
      <c r="I3303">
        <v>1</v>
      </c>
      <c r="J3303">
        <v>468</v>
      </c>
      <c r="K3303">
        <v>1970</v>
      </c>
      <c r="L3303" t="s">
        <v>3452</v>
      </c>
      <c r="M3303" t="s">
        <v>2793</v>
      </c>
      <c r="N3303" t="s">
        <v>62</v>
      </c>
      <c r="O3303" s="6" t="str">
        <f>INDEX(lkp_Region,MATCH(tbl_Sales[[#This Row],[Suburb]],lkp_Suburb,0))</f>
        <v>Northern Metropolitan</v>
      </c>
      <c r="P3303" s="6">
        <f>MONTH(tbl_Sales[[#This Row],[Date]])</f>
        <v>9</v>
      </c>
      <c r="Q3303" s="6">
        <f>YEAR(tbl_Sales[[#This Row],[Date]])</f>
        <v>2016</v>
      </c>
    </row>
    <row r="3304" spans="1:17" x14ac:dyDescent="0.25">
      <c r="A3304" s="1">
        <v>42615</v>
      </c>
      <c r="B3304">
        <v>668000</v>
      </c>
      <c r="C3304" t="s">
        <v>2</v>
      </c>
      <c r="D3304" t="s">
        <v>12423</v>
      </c>
      <c r="E3304" t="s">
        <v>10</v>
      </c>
      <c r="F3304">
        <v>3073</v>
      </c>
      <c r="G3304">
        <v>3</v>
      </c>
      <c r="H3304">
        <v>2</v>
      </c>
      <c r="I3304">
        <v>1</v>
      </c>
      <c r="J3304">
        <v>618</v>
      </c>
      <c r="K3304">
        <v>1965</v>
      </c>
      <c r="L3304" t="s">
        <v>3453</v>
      </c>
      <c r="M3304" t="s">
        <v>93</v>
      </c>
      <c r="N3304" t="s">
        <v>62</v>
      </c>
      <c r="O3304" s="6" t="str">
        <f>INDEX(lkp_Region,MATCH(tbl_Sales[[#This Row],[Suburb]],lkp_Suburb,0))</f>
        <v>Northern Metropolitan</v>
      </c>
      <c r="P3304" s="6">
        <f>MONTH(tbl_Sales[[#This Row],[Date]])</f>
        <v>9</v>
      </c>
      <c r="Q3304" s="6">
        <f>YEAR(tbl_Sales[[#This Row],[Date]])</f>
        <v>2016</v>
      </c>
    </row>
    <row r="3305" spans="1:17" x14ac:dyDescent="0.25">
      <c r="A3305" s="1">
        <v>42615</v>
      </c>
      <c r="B3305">
        <v>2825000</v>
      </c>
      <c r="C3305" t="s">
        <v>2</v>
      </c>
      <c r="D3305" t="s">
        <v>12429</v>
      </c>
      <c r="E3305" t="s">
        <v>5</v>
      </c>
      <c r="F3305">
        <v>3146</v>
      </c>
      <c r="G3305">
        <v>5</v>
      </c>
      <c r="H3305">
        <v>4</v>
      </c>
      <c r="I3305">
        <v>4</v>
      </c>
      <c r="J3305">
        <v>802</v>
      </c>
      <c r="K3305">
        <v>2013</v>
      </c>
      <c r="L3305" t="s">
        <v>3454</v>
      </c>
      <c r="M3305" t="s">
        <v>102</v>
      </c>
      <c r="N3305" t="s">
        <v>101</v>
      </c>
      <c r="O3305" s="6" t="str">
        <f>INDEX(lkp_Region,MATCH(tbl_Sales[[#This Row],[Suburb]],lkp_Suburb,0))</f>
        <v>Southern Metropolitan</v>
      </c>
      <c r="P3305" s="6">
        <f>MONTH(tbl_Sales[[#This Row],[Date]])</f>
        <v>9</v>
      </c>
      <c r="Q3305" s="6">
        <f>YEAR(tbl_Sales[[#This Row],[Date]])</f>
        <v>2016</v>
      </c>
    </row>
    <row r="3306" spans="1:17" x14ac:dyDescent="0.25">
      <c r="A3306" s="1">
        <v>42615</v>
      </c>
      <c r="B3306">
        <v>705000</v>
      </c>
      <c r="C3306" t="s">
        <v>51</v>
      </c>
      <c r="D3306" t="s">
        <v>12423</v>
      </c>
      <c r="E3306" t="s">
        <v>10</v>
      </c>
      <c r="F3306">
        <v>3084</v>
      </c>
      <c r="G3306">
        <v>2</v>
      </c>
      <c r="H3306">
        <v>1</v>
      </c>
      <c r="I3306">
        <v>1</v>
      </c>
      <c r="J3306">
        <v>182</v>
      </c>
      <c r="K3306">
        <v>1973</v>
      </c>
      <c r="L3306" t="s">
        <v>3455</v>
      </c>
      <c r="M3306" t="s">
        <v>211</v>
      </c>
      <c r="N3306" t="s">
        <v>150</v>
      </c>
      <c r="O3306" s="6" t="str">
        <f>INDEX(lkp_Region,MATCH(tbl_Sales[[#This Row],[Suburb]],lkp_Suburb,0))</f>
        <v>Eastern Metropolitan</v>
      </c>
      <c r="P3306" s="6">
        <f>MONTH(tbl_Sales[[#This Row],[Date]])</f>
        <v>9</v>
      </c>
      <c r="Q3306" s="6">
        <f>YEAR(tbl_Sales[[#This Row],[Date]])</f>
        <v>2016</v>
      </c>
    </row>
    <row r="3307" spans="1:17" x14ac:dyDescent="0.25">
      <c r="A3307" s="1">
        <v>42615</v>
      </c>
      <c r="B3307">
        <v>838000</v>
      </c>
      <c r="C3307" t="s">
        <v>2</v>
      </c>
      <c r="D3307" t="s">
        <v>12423</v>
      </c>
      <c r="E3307" t="s">
        <v>10</v>
      </c>
      <c r="F3307">
        <v>3087</v>
      </c>
      <c r="G3307">
        <v>3</v>
      </c>
      <c r="H3307">
        <v>1</v>
      </c>
      <c r="I3307">
        <v>2</v>
      </c>
      <c r="J3307">
        <v>828</v>
      </c>
      <c r="L3307" t="s">
        <v>3456</v>
      </c>
      <c r="M3307" t="s">
        <v>349</v>
      </c>
      <c r="N3307" t="s">
        <v>150</v>
      </c>
      <c r="O3307" s="6" t="str">
        <f>INDEX(lkp_Region,MATCH(tbl_Sales[[#This Row],[Suburb]],lkp_Suburb,0))</f>
        <v>Northern Metropolitan</v>
      </c>
      <c r="P3307" s="6">
        <f>MONTH(tbl_Sales[[#This Row],[Date]])</f>
        <v>9</v>
      </c>
      <c r="Q3307" s="6">
        <f>YEAR(tbl_Sales[[#This Row],[Date]])</f>
        <v>2016</v>
      </c>
    </row>
    <row r="3308" spans="1:17" x14ac:dyDescent="0.25">
      <c r="A3308" s="1">
        <v>42616</v>
      </c>
      <c r="B3308">
        <v>461000</v>
      </c>
      <c r="C3308" t="s">
        <v>13</v>
      </c>
      <c r="D3308" t="s">
        <v>12429</v>
      </c>
      <c r="E3308" t="s">
        <v>5</v>
      </c>
      <c r="F3308">
        <v>3066</v>
      </c>
      <c r="G3308">
        <v>1</v>
      </c>
      <c r="H3308">
        <v>1</v>
      </c>
      <c r="I3308">
        <v>1</v>
      </c>
      <c r="J3308">
        <v>0</v>
      </c>
      <c r="L3308" t="s">
        <v>3457</v>
      </c>
      <c r="M3308" t="s">
        <v>216</v>
      </c>
      <c r="N3308" t="s">
        <v>8</v>
      </c>
      <c r="O3308" s="6" t="str">
        <f>INDEX(lkp_Region,MATCH(tbl_Sales[[#This Row],[Suburb]],lkp_Suburb,0))</f>
        <v>Northern Metropolitan</v>
      </c>
      <c r="P3308" s="6">
        <f>MONTH(tbl_Sales[[#This Row],[Date]])</f>
        <v>9</v>
      </c>
      <c r="Q3308" s="6">
        <f>YEAR(tbl_Sales[[#This Row],[Date]])</f>
        <v>2016</v>
      </c>
    </row>
    <row r="3309" spans="1:17" x14ac:dyDescent="0.25">
      <c r="A3309" s="1">
        <v>42616</v>
      </c>
      <c r="B3309">
        <v>827000</v>
      </c>
      <c r="C3309" t="s">
        <v>13</v>
      </c>
      <c r="D3309" t="s">
        <v>12428</v>
      </c>
      <c r="E3309" t="s">
        <v>10</v>
      </c>
      <c r="F3309">
        <v>3141</v>
      </c>
      <c r="G3309">
        <v>2</v>
      </c>
      <c r="H3309">
        <v>2</v>
      </c>
      <c r="I3309">
        <v>2</v>
      </c>
      <c r="J3309">
        <v>17200</v>
      </c>
      <c r="K3309">
        <v>2000</v>
      </c>
      <c r="L3309" t="s">
        <v>3458</v>
      </c>
      <c r="M3309" t="s">
        <v>111</v>
      </c>
      <c r="N3309" t="s">
        <v>76</v>
      </c>
      <c r="O3309" s="6" t="str">
        <f>INDEX(lkp_Region,MATCH(tbl_Sales[[#This Row],[Suburb]],lkp_Suburb,0))</f>
        <v>Southern Metropolitan</v>
      </c>
      <c r="P3309" s="6">
        <f>MONTH(tbl_Sales[[#This Row],[Date]])</f>
        <v>9</v>
      </c>
      <c r="Q3309" s="6">
        <f>YEAR(tbl_Sales[[#This Row],[Date]])</f>
        <v>2016</v>
      </c>
    </row>
    <row r="3310" spans="1:17" x14ac:dyDescent="0.25">
      <c r="A3310" s="1">
        <v>42616</v>
      </c>
      <c r="B3310">
        <v>2250000</v>
      </c>
      <c r="C3310" t="s">
        <v>2</v>
      </c>
      <c r="D3310" t="s">
        <v>12427</v>
      </c>
      <c r="E3310" t="s">
        <v>10</v>
      </c>
      <c r="F3310">
        <v>3143</v>
      </c>
      <c r="G3310">
        <v>3</v>
      </c>
      <c r="H3310">
        <v>3</v>
      </c>
      <c r="I3310">
        <v>1</v>
      </c>
      <c r="J3310">
        <v>301</v>
      </c>
      <c r="L3310" t="s">
        <v>3459</v>
      </c>
      <c r="M3310" t="s">
        <v>283</v>
      </c>
      <c r="N3310" t="s">
        <v>76</v>
      </c>
      <c r="O3310" s="6" t="str">
        <f>INDEX(lkp_Region,MATCH(tbl_Sales[[#This Row],[Suburb]],lkp_Suburb,0))</f>
        <v>Southern Metropolitan</v>
      </c>
      <c r="P3310" s="6">
        <f>MONTH(tbl_Sales[[#This Row],[Date]])</f>
        <v>9</v>
      </c>
      <c r="Q3310" s="6">
        <f>YEAR(tbl_Sales[[#This Row],[Date]])</f>
        <v>2016</v>
      </c>
    </row>
    <row r="3311" spans="1:17" x14ac:dyDescent="0.25">
      <c r="A3311" s="1">
        <v>42616</v>
      </c>
      <c r="B3311">
        <v>2960000</v>
      </c>
      <c r="C3311" t="s">
        <v>2</v>
      </c>
      <c r="D3311" t="s">
        <v>12427</v>
      </c>
      <c r="E3311" t="s">
        <v>10</v>
      </c>
      <c r="F3311">
        <v>3145</v>
      </c>
      <c r="G3311">
        <v>4</v>
      </c>
      <c r="H3311">
        <v>2</v>
      </c>
      <c r="I3311">
        <v>4</v>
      </c>
      <c r="J3311">
        <v>798</v>
      </c>
      <c r="L3311" t="s">
        <v>3460</v>
      </c>
      <c r="M3311" t="s">
        <v>74</v>
      </c>
      <c r="N3311" t="s">
        <v>76</v>
      </c>
      <c r="O3311" s="6" t="str">
        <f>INDEX(lkp_Region,MATCH(tbl_Sales[[#This Row],[Suburb]],lkp_Suburb,0))</f>
        <v>Southern Metropolitan</v>
      </c>
      <c r="P3311" s="6">
        <f>MONTH(tbl_Sales[[#This Row],[Date]])</f>
        <v>9</v>
      </c>
      <c r="Q3311" s="6">
        <f>YEAR(tbl_Sales[[#This Row],[Date]])</f>
        <v>2016</v>
      </c>
    </row>
    <row r="3312" spans="1:17" x14ac:dyDescent="0.25">
      <c r="A3312" s="1">
        <v>42616</v>
      </c>
      <c r="B3312">
        <v>1690000</v>
      </c>
      <c r="C3312" t="s">
        <v>2</v>
      </c>
      <c r="D3312" t="s">
        <v>12429</v>
      </c>
      <c r="E3312" t="s">
        <v>5</v>
      </c>
      <c r="F3312">
        <v>3206</v>
      </c>
      <c r="G3312">
        <v>2</v>
      </c>
      <c r="H3312">
        <v>1</v>
      </c>
      <c r="I3312">
        <v>1</v>
      </c>
      <c r="J3312">
        <v>145</v>
      </c>
      <c r="L3312" t="s">
        <v>3461</v>
      </c>
      <c r="M3312" t="s">
        <v>474</v>
      </c>
      <c r="N3312" t="s">
        <v>26</v>
      </c>
      <c r="O3312" s="6" t="str">
        <f>INDEX(lkp_Region,MATCH(tbl_Sales[[#This Row],[Suburb]],lkp_Suburb,0))</f>
        <v>Southern Metropolitan</v>
      </c>
      <c r="P3312" s="6">
        <f>MONTH(tbl_Sales[[#This Row],[Date]])</f>
        <v>9</v>
      </c>
      <c r="Q3312" s="6">
        <f>YEAR(tbl_Sales[[#This Row],[Date]])</f>
        <v>2016</v>
      </c>
    </row>
    <row r="3313" spans="1:17" x14ac:dyDescent="0.25">
      <c r="A3313" s="1">
        <v>42616</v>
      </c>
      <c r="B3313">
        <v>650000</v>
      </c>
      <c r="C3313" t="s">
        <v>13</v>
      </c>
      <c r="D3313" t="s">
        <v>12428</v>
      </c>
      <c r="E3313" t="s">
        <v>5</v>
      </c>
      <c r="F3313">
        <v>3039</v>
      </c>
      <c r="G3313">
        <v>3</v>
      </c>
      <c r="H3313">
        <v>1</v>
      </c>
      <c r="I3313">
        <v>1</v>
      </c>
      <c r="J3313">
        <v>0</v>
      </c>
      <c r="L3313" t="s">
        <v>3462</v>
      </c>
      <c r="M3313" t="s">
        <v>242</v>
      </c>
      <c r="N3313" t="s">
        <v>49</v>
      </c>
      <c r="O3313" s="6" t="str">
        <f>INDEX(lkp_Region,MATCH(tbl_Sales[[#This Row],[Suburb]],lkp_Suburb,0))</f>
        <v>Western Metropolitan</v>
      </c>
      <c r="P3313" s="6">
        <f>MONTH(tbl_Sales[[#This Row],[Date]])</f>
        <v>9</v>
      </c>
      <c r="Q3313" s="6">
        <f>YEAR(tbl_Sales[[#This Row],[Date]])</f>
        <v>2016</v>
      </c>
    </row>
    <row r="3314" spans="1:17" x14ac:dyDescent="0.25">
      <c r="A3314" s="1">
        <v>42616</v>
      </c>
      <c r="B3314">
        <v>667000</v>
      </c>
      <c r="C3314" t="s">
        <v>13</v>
      </c>
      <c r="D3314" t="s">
        <v>12427</v>
      </c>
      <c r="E3314" t="s">
        <v>10</v>
      </c>
      <c r="F3314">
        <v>3040</v>
      </c>
      <c r="G3314">
        <v>2</v>
      </c>
      <c r="H3314">
        <v>1</v>
      </c>
      <c r="I3314">
        <v>1</v>
      </c>
      <c r="J3314">
        <v>206</v>
      </c>
      <c r="L3314" t="s">
        <v>3463</v>
      </c>
      <c r="M3314" t="s">
        <v>47</v>
      </c>
      <c r="N3314" t="s">
        <v>49</v>
      </c>
      <c r="O3314" s="6" t="str">
        <f>INDEX(lkp_Region,MATCH(tbl_Sales[[#This Row],[Suburb]],lkp_Suburb,0))</f>
        <v>Western Metropolitan</v>
      </c>
      <c r="P3314" s="6">
        <f>MONTH(tbl_Sales[[#This Row],[Date]])</f>
        <v>9</v>
      </c>
      <c r="Q3314" s="6">
        <f>YEAR(tbl_Sales[[#This Row],[Date]])</f>
        <v>2016</v>
      </c>
    </row>
    <row r="3315" spans="1:17" x14ac:dyDescent="0.25">
      <c r="A3315" s="1">
        <v>42616</v>
      </c>
      <c r="B3315">
        <v>491000</v>
      </c>
      <c r="C3315" t="s">
        <v>13</v>
      </c>
      <c r="D3315" t="s">
        <v>12427</v>
      </c>
      <c r="E3315" t="s">
        <v>5</v>
      </c>
      <c r="F3315">
        <v>3051</v>
      </c>
      <c r="G3315">
        <v>1</v>
      </c>
      <c r="H3315">
        <v>1</v>
      </c>
      <c r="I3315">
        <v>1</v>
      </c>
      <c r="J3315">
        <v>0</v>
      </c>
      <c r="L3315" t="s">
        <v>3464</v>
      </c>
      <c r="M3315" t="s">
        <v>915</v>
      </c>
      <c r="N3315" t="s">
        <v>88</v>
      </c>
      <c r="O3315" s="6" t="str">
        <f>INDEX(lkp_Region,MATCH(tbl_Sales[[#This Row],[Suburb]],lkp_Suburb,0))</f>
        <v>Northern Metropolitan</v>
      </c>
      <c r="P3315" s="6">
        <f>MONTH(tbl_Sales[[#This Row],[Date]])</f>
        <v>9</v>
      </c>
      <c r="Q3315" s="6">
        <f>YEAR(tbl_Sales[[#This Row],[Date]])</f>
        <v>2016</v>
      </c>
    </row>
    <row r="3316" spans="1:17" x14ac:dyDescent="0.25">
      <c r="A3316" s="1">
        <v>42616</v>
      </c>
      <c r="B3316">
        <v>1010000</v>
      </c>
      <c r="C3316" t="s">
        <v>2</v>
      </c>
      <c r="D3316" t="s">
        <v>12427</v>
      </c>
      <c r="E3316" t="s">
        <v>10</v>
      </c>
      <c r="F3316">
        <v>3032</v>
      </c>
      <c r="G3316">
        <v>3</v>
      </c>
      <c r="H3316">
        <v>1</v>
      </c>
      <c r="I3316">
        <v>1</v>
      </c>
      <c r="J3316">
        <v>594</v>
      </c>
      <c r="K3316">
        <v>1940</v>
      </c>
      <c r="L3316" t="s">
        <v>3465</v>
      </c>
      <c r="M3316" t="s">
        <v>21</v>
      </c>
      <c r="N3316" t="s">
        <v>21</v>
      </c>
      <c r="O3316" s="6" t="str">
        <f>INDEX(lkp_Region,MATCH(tbl_Sales[[#This Row],[Suburb]],lkp_Suburb,0))</f>
        <v>Western Metropolitan</v>
      </c>
      <c r="P3316" s="6">
        <f>MONTH(tbl_Sales[[#This Row],[Date]])</f>
        <v>9</v>
      </c>
      <c r="Q3316" s="6">
        <f>YEAR(tbl_Sales[[#This Row],[Date]])</f>
        <v>2016</v>
      </c>
    </row>
    <row r="3317" spans="1:17" x14ac:dyDescent="0.25">
      <c r="A3317" s="1">
        <v>42616</v>
      </c>
      <c r="B3317">
        <v>1150000</v>
      </c>
      <c r="C3317" t="s">
        <v>2</v>
      </c>
      <c r="D3317" t="s">
        <v>12427</v>
      </c>
      <c r="E3317" t="s">
        <v>5</v>
      </c>
      <c r="F3317">
        <v>3032</v>
      </c>
      <c r="G3317">
        <v>5</v>
      </c>
      <c r="H3317">
        <v>3</v>
      </c>
      <c r="I3317">
        <v>2</v>
      </c>
      <c r="J3317">
        <v>446</v>
      </c>
      <c r="K3317">
        <v>2002</v>
      </c>
      <c r="L3317" t="s">
        <v>3466</v>
      </c>
      <c r="M3317" t="s">
        <v>21</v>
      </c>
      <c r="N3317" t="s">
        <v>21</v>
      </c>
      <c r="O3317" s="6" t="str">
        <f>INDEX(lkp_Region,MATCH(tbl_Sales[[#This Row],[Suburb]],lkp_Suburb,0))</f>
        <v>Western Metropolitan</v>
      </c>
      <c r="P3317" s="6">
        <f>MONTH(tbl_Sales[[#This Row],[Date]])</f>
        <v>9</v>
      </c>
      <c r="Q3317" s="6">
        <f>YEAR(tbl_Sales[[#This Row],[Date]])</f>
        <v>2016</v>
      </c>
    </row>
    <row r="3318" spans="1:17" x14ac:dyDescent="0.25">
      <c r="A3318" s="1">
        <v>42616</v>
      </c>
      <c r="B3318">
        <v>1150000</v>
      </c>
      <c r="C3318" t="s">
        <v>2</v>
      </c>
      <c r="D3318" t="s">
        <v>12428</v>
      </c>
      <c r="E3318" t="s">
        <v>10</v>
      </c>
      <c r="F3318">
        <v>3013</v>
      </c>
      <c r="G3318">
        <v>4</v>
      </c>
      <c r="H3318">
        <v>2</v>
      </c>
      <c r="I3318">
        <v>2</v>
      </c>
      <c r="J3318">
        <v>482</v>
      </c>
      <c r="L3318" t="s">
        <v>3467</v>
      </c>
      <c r="M3318" t="s">
        <v>65</v>
      </c>
      <c r="N3318" t="s">
        <v>21</v>
      </c>
      <c r="O3318" s="6" t="str">
        <f>INDEX(lkp_Region,MATCH(tbl_Sales[[#This Row],[Suburb]],lkp_Suburb,0))</f>
        <v>Western Metropolitan</v>
      </c>
      <c r="P3318" s="6">
        <f>MONTH(tbl_Sales[[#This Row],[Date]])</f>
        <v>9</v>
      </c>
      <c r="Q3318" s="6">
        <f>YEAR(tbl_Sales[[#This Row],[Date]])</f>
        <v>2016</v>
      </c>
    </row>
    <row r="3319" spans="1:17" x14ac:dyDescent="0.25">
      <c r="A3319" s="1">
        <v>42616</v>
      </c>
      <c r="B3319">
        <v>1200000</v>
      </c>
      <c r="C3319" t="s">
        <v>2</v>
      </c>
      <c r="D3319" t="s">
        <v>12429</v>
      </c>
      <c r="E3319" t="s">
        <v>10</v>
      </c>
      <c r="F3319">
        <v>3107</v>
      </c>
      <c r="G3319">
        <v>3</v>
      </c>
      <c r="H3319">
        <v>1</v>
      </c>
      <c r="I3319">
        <v>2</v>
      </c>
      <c r="J3319">
        <v>730</v>
      </c>
      <c r="K3319">
        <v>1960</v>
      </c>
      <c r="L3319" t="s">
        <v>3468</v>
      </c>
      <c r="M3319" t="s">
        <v>586</v>
      </c>
      <c r="N3319" t="s">
        <v>128</v>
      </c>
      <c r="O3319" s="6" t="str">
        <f>INDEX(lkp_Region,MATCH(tbl_Sales[[#This Row],[Suburb]],lkp_Suburb,0))</f>
        <v>Eastern Metropolitan</v>
      </c>
      <c r="P3319" s="6">
        <f>MONTH(tbl_Sales[[#This Row],[Date]])</f>
        <v>9</v>
      </c>
      <c r="Q3319" s="6">
        <f>YEAR(tbl_Sales[[#This Row],[Date]])</f>
        <v>2016</v>
      </c>
    </row>
    <row r="3320" spans="1:17" x14ac:dyDescent="0.25">
      <c r="A3320" s="1">
        <v>42616</v>
      </c>
      <c r="B3320">
        <v>640000</v>
      </c>
      <c r="C3320" t="s">
        <v>13</v>
      </c>
      <c r="D3320" t="s">
        <v>12425</v>
      </c>
      <c r="E3320" t="s">
        <v>10</v>
      </c>
      <c r="F3320">
        <v>3163</v>
      </c>
      <c r="G3320">
        <v>2</v>
      </c>
      <c r="H3320">
        <v>1</v>
      </c>
      <c r="I3320">
        <v>1</v>
      </c>
      <c r="J3320">
        <v>1784</v>
      </c>
      <c r="K3320">
        <v>1970</v>
      </c>
      <c r="L3320" t="s">
        <v>3469</v>
      </c>
      <c r="M3320" t="s">
        <v>199</v>
      </c>
      <c r="N3320" t="s">
        <v>57</v>
      </c>
      <c r="O3320" s="6" t="str">
        <f>INDEX(lkp_Region,MATCH(tbl_Sales[[#This Row],[Suburb]],lkp_Suburb,0))</f>
        <v>Southern Metropolitan</v>
      </c>
      <c r="P3320" s="6">
        <f>MONTH(tbl_Sales[[#This Row],[Date]])</f>
        <v>9</v>
      </c>
      <c r="Q3320" s="6">
        <f>YEAR(tbl_Sales[[#This Row],[Date]])</f>
        <v>2016</v>
      </c>
    </row>
    <row r="3321" spans="1:17" x14ac:dyDescent="0.25">
      <c r="A3321" s="1">
        <v>42616</v>
      </c>
      <c r="B3321">
        <v>216000</v>
      </c>
      <c r="C3321" t="s">
        <v>13</v>
      </c>
      <c r="D3321" t="s">
        <v>12428</v>
      </c>
      <c r="E3321" t="s">
        <v>10</v>
      </c>
      <c r="F3321">
        <v>3073</v>
      </c>
      <c r="G3321">
        <v>1</v>
      </c>
      <c r="H3321">
        <v>1</v>
      </c>
      <c r="I3321">
        <v>1</v>
      </c>
      <c r="J3321">
        <v>0</v>
      </c>
      <c r="K3321">
        <v>1970</v>
      </c>
      <c r="L3321" t="s">
        <v>3470</v>
      </c>
      <c r="M3321" t="s">
        <v>93</v>
      </c>
      <c r="N3321" t="s">
        <v>62</v>
      </c>
      <c r="O3321" s="6" t="str">
        <f>INDEX(lkp_Region,MATCH(tbl_Sales[[#This Row],[Suburb]],lkp_Suburb,0))</f>
        <v>Northern Metropolitan</v>
      </c>
      <c r="P3321" s="6">
        <f>MONTH(tbl_Sales[[#This Row],[Date]])</f>
        <v>9</v>
      </c>
      <c r="Q3321" s="6">
        <f>YEAR(tbl_Sales[[#This Row],[Date]])</f>
        <v>2016</v>
      </c>
    </row>
    <row r="3322" spans="1:17" x14ac:dyDescent="0.25">
      <c r="A3322" s="1">
        <v>42616</v>
      </c>
      <c r="B3322">
        <v>486000</v>
      </c>
      <c r="C3322" t="s">
        <v>13</v>
      </c>
      <c r="D3322" t="s">
        <v>12427</v>
      </c>
      <c r="E3322" t="s">
        <v>10</v>
      </c>
      <c r="F3322">
        <v>3071</v>
      </c>
      <c r="G3322">
        <v>2</v>
      </c>
      <c r="H3322">
        <v>1</v>
      </c>
      <c r="I3322">
        <v>1</v>
      </c>
      <c r="J3322">
        <v>0</v>
      </c>
      <c r="K3322">
        <v>1960</v>
      </c>
      <c r="L3322" t="s">
        <v>3471</v>
      </c>
      <c r="M3322" t="s">
        <v>60</v>
      </c>
      <c r="N3322" t="s">
        <v>62</v>
      </c>
      <c r="O3322" s="6" t="str">
        <f>INDEX(lkp_Region,MATCH(tbl_Sales[[#This Row],[Suburb]],lkp_Suburb,0))</f>
        <v>Northern Metropolitan</v>
      </c>
      <c r="P3322" s="6">
        <f>MONTH(tbl_Sales[[#This Row],[Date]])</f>
        <v>9</v>
      </c>
      <c r="Q3322" s="6">
        <f>YEAR(tbl_Sales[[#This Row],[Date]])</f>
        <v>2016</v>
      </c>
    </row>
    <row r="3323" spans="1:17" x14ac:dyDescent="0.25">
      <c r="A3323" s="1">
        <v>42616</v>
      </c>
      <c r="B3323">
        <v>751000</v>
      </c>
      <c r="C3323" t="s">
        <v>13</v>
      </c>
      <c r="D3323" t="s">
        <v>12433</v>
      </c>
      <c r="E3323" t="s">
        <v>10</v>
      </c>
      <c r="F3323">
        <v>3122</v>
      </c>
      <c r="G3323">
        <v>2</v>
      </c>
      <c r="H3323">
        <v>1</v>
      </c>
      <c r="I3323">
        <v>1</v>
      </c>
      <c r="J3323">
        <v>711</v>
      </c>
      <c r="L3323" t="s">
        <v>3472</v>
      </c>
      <c r="M3323" t="s">
        <v>461</v>
      </c>
      <c r="N3323" t="s">
        <v>101</v>
      </c>
      <c r="O3323" s="6" t="str">
        <f>INDEX(lkp_Region,MATCH(tbl_Sales[[#This Row],[Suburb]],lkp_Suburb,0))</f>
        <v>Southern Metropolitan</v>
      </c>
      <c r="P3323" s="6">
        <f>MONTH(tbl_Sales[[#This Row],[Date]])</f>
        <v>9</v>
      </c>
      <c r="Q3323" s="6">
        <f>YEAR(tbl_Sales[[#This Row],[Date]])</f>
        <v>2016</v>
      </c>
    </row>
    <row r="3324" spans="1:17" x14ac:dyDescent="0.25">
      <c r="A3324" s="1">
        <v>42616</v>
      </c>
      <c r="B3324">
        <v>1472000</v>
      </c>
      <c r="C3324" t="s">
        <v>51</v>
      </c>
      <c r="D3324" t="s">
        <v>12423</v>
      </c>
      <c r="E3324" t="s">
        <v>10</v>
      </c>
      <c r="F3324">
        <v>3103</v>
      </c>
      <c r="G3324">
        <v>3</v>
      </c>
      <c r="H3324">
        <v>2</v>
      </c>
      <c r="I3324">
        <v>2</v>
      </c>
      <c r="J3324">
        <v>306</v>
      </c>
      <c r="K3324">
        <v>1995</v>
      </c>
      <c r="L3324" t="s">
        <v>3473</v>
      </c>
      <c r="M3324" t="s">
        <v>274</v>
      </c>
      <c r="N3324" t="s">
        <v>101</v>
      </c>
      <c r="O3324" s="6" t="str">
        <f>INDEX(lkp_Region,MATCH(tbl_Sales[[#This Row],[Suburb]],lkp_Suburb,0))</f>
        <v>Southern Metropolitan</v>
      </c>
      <c r="P3324" s="6">
        <f>MONTH(tbl_Sales[[#This Row],[Date]])</f>
        <v>9</v>
      </c>
      <c r="Q3324" s="6">
        <f>YEAR(tbl_Sales[[#This Row],[Date]])</f>
        <v>2016</v>
      </c>
    </row>
    <row r="3325" spans="1:17" x14ac:dyDescent="0.25">
      <c r="A3325" s="1">
        <v>42616</v>
      </c>
      <c r="B3325">
        <v>2770000</v>
      </c>
      <c r="C3325" t="s">
        <v>2</v>
      </c>
      <c r="D3325" t="s">
        <v>12427</v>
      </c>
      <c r="E3325" t="s">
        <v>10</v>
      </c>
      <c r="F3325">
        <v>3101</v>
      </c>
      <c r="G3325">
        <v>3</v>
      </c>
      <c r="H3325">
        <v>3</v>
      </c>
      <c r="I3325">
        <v>4</v>
      </c>
      <c r="J3325">
        <v>1197</v>
      </c>
      <c r="K3325">
        <v>1927</v>
      </c>
      <c r="L3325" t="s">
        <v>3474</v>
      </c>
      <c r="M3325" t="s">
        <v>145</v>
      </c>
      <c r="N3325" t="s">
        <v>101</v>
      </c>
      <c r="O3325" s="6" t="str">
        <f>INDEX(lkp_Region,MATCH(tbl_Sales[[#This Row],[Suburb]],lkp_Suburb,0))</f>
        <v>Southern Metropolitan</v>
      </c>
      <c r="P3325" s="6">
        <f>MONTH(tbl_Sales[[#This Row],[Date]])</f>
        <v>9</v>
      </c>
      <c r="Q3325" s="6">
        <f>YEAR(tbl_Sales[[#This Row],[Date]])</f>
        <v>2016</v>
      </c>
    </row>
    <row r="3326" spans="1:17" x14ac:dyDescent="0.25">
      <c r="A3326" s="1">
        <v>42616</v>
      </c>
      <c r="B3326">
        <v>692000</v>
      </c>
      <c r="C3326" t="s">
        <v>13</v>
      </c>
      <c r="D3326" t="s">
        <v>12429</v>
      </c>
      <c r="E3326" t="s">
        <v>10</v>
      </c>
      <c r="F3326">
        <v>3187</v>
      </c>
      <c r="G3326">
        <v>2</v>
      </c>
      <c r="H3326">
        <v>1</v>
      </c>
      <c r="I3326">
        <v>1</v>
      </c>
      <c r="J3326">
        <v>74</v>
      </c>
      <c r="K3326">
        <v>1960</v>
      </c>
      <c r="L3326" t="s">
        <v>3475</v>
      </c>
      <c r="M3326" t="s">
        <v>346</v>
      </c>
      <c r="N3326" t="s">
        <v>107</v>
      </c>
      <c r="O3326" s="6" t="str">
        <f>INDEX(lkp_Region,MATCH(tbl_Sales[[#This Row],[Suburb]],lkp_Suburb,0))</f>
        <v>Southern Metropolitan</v>
      </c>
      <c r="P3326" s="6">
        <f>MONTH(tbl_Sales[[#This Row],[Date]])</f>
        <v>9</v>
      </c>
      <c r="Q3326" s="6">
        <f>YEAR(tbl_Sales[[#This Row],[Date]])</f>
        <v>2016</v>
      </c>
    </row>
    <row r="3327" spans="1:17" x14ac:dyDescent="0.25">
      <c r="A3327" s="1">
        <v>42616</v>
      </c>
      <c r="B3327">
        <v>3200000</v>
      </c>
      <c r="C3327" t="s">
        <v>2</v>
      </c>
      <c r="D3327" t="s">
        <v>12431</v>
      </c>
      <c r="E3327" t="s">
        <v>5</v>
      </c>
      <c r="F3327">
        <v>3188</v>
      </c>
      <c r="G3327">
        <v>4</v>
      </c>
      <c r="H3327">
        <v>3</v>
      </c>
      <c r="I3327">
        <v>3</v>
      </c>
      <c r="J3327">
        <v>760</v>
      </c>
      <c r="K3327">
        <v>1920</v>
      </c>
      <c r="L3327" t="s">
        <v>3476</v>
      </c>
      <c r="M3327" t="s">
        <v>176</v>
      </c>
      <c r="N3327" t="s">
        <v>107</v>
      </c>
      <c r="O3327" s="6" t="str">
        <f>INDEX(lkp_Region,MATCH(tbl_Sales[[#This Row],[Suburb]],lkp_Suburb,0))</f>
        <v>Southern Metropolitan</v>
      </c>
      <c r="P3327" s="6">
        <f>MONTH(tbl_Sales[[#This Row],[Date]])</f>
        <v>9</v>
      </c>
      <c r="Q3327" s="6">
        <f>YEAR(tbl_Sales[[#This Row],[Date]])</f>
        <v>2016</v>
      </c>
    </row>
    <row r="3328" spans="1:17" x14ac:dyDescent="0.25">
      <c r="A3328" s="1">
        <v>42616</v>
      </c>
      <c r="B3328">
        <v>860000</v>
      </c>
      <c r="C3328" t="s">
        <v>2</v>
      </c>
      <c r="D3328" t="s">
        <v>12423</v>
      </c>
      <c r="E3328" t="s">
        <v>10</v>
      </c>
      <c r="F3328">
        <v>3084</v>
      </c>
      <c r="G3328">
        <v>3</v>
      </c>
      <c r="H3328">
        <v>1</v>
      </c>
      <c r="I3328">
        <v>2</v>
      </c>
      <c r="J3328">
        <v>583</v>
      </c>
      <c r="L3328" t="s">
        <v>3477</v>
      </c>
      <c r="M3328" t="s">
        <v>235</v>
      </c>
      <c r="N3328" t="s">
        <v>150</v>
      </c>
      <c r="O3328" s="6" t="str">
        <f>INDEX(lkp_Region,MATCH(tbl_Sales[[#This Row],[Suburb]],lkp_Suburb,0))</f>
        <v>Eastern Metropolitan</v>
      </c>
      <c r="P3328" s="6">
        <f>MONTH(tbl_Sales[[#This Row],[Date]])</f>
        <v>9</v>
      </c>
      <c r="Q3328" s="6">
        <f>YEAR(tbl_Sales[[#This Row],[Date]])</f>
        <v>2016</v>
      </c>
    </row>
    <row r="3329" spans="1:17" x14ac:dyDescent="0.25">
      <c r="A3329" s="1">
        <v>42616</v>
      </c>
      <c r="B3329">
        <v>1020000</v>
      </c>
      <c r="C3329" t="s">
        <v>2</v>
      </c>
      <c r="D3329" t="s">
        <v>12423</v>
      </c>
      <c r="E3329" t="s">
        <v>5</v>
      </c>
      <c r="F3329">
        <v>3084</v>
      </c>
      <c r="G3329">
        <v>3</v>
      </c>
      <c r="H3329">
        <v>1</v>
      </c>
      <c r="I3329">
        <v>2</v>
      </c>
      <c r="J3329">
        <v>927</v>
      </c>
      <c r="K3329">
        <v>1960</v>
      </c>
      <c r="L3329" t="s">
        <v>3478</v>
      </c>
      <c r="M3329" t="s">
        <v>235</v>
      </c>
      <c r="N3329" t="s">
        <v>150</v>
      </c>
      <c r="O3329" s="6" t="str">
        <f>INDEX(lkp_Region,MATCH(tbl_Sales[[#This Row],[Suburb]],lkp_Suburb,0))</f>
        <v>Eastern Metropolitan</v>
      </c>
      <c r="P3329" s="6">
        <f>MONTH(tbl_Sales[[#This Row],[Date]])</f>
        <v>9</v>
      </c>
      <c r="Q3329" s="6">
        <f>YEAR(tbl_Sales[[#This Row],[Date]])</f>
        <v>2016</v>
      </c>
    </row>
    <row r="3330" spans="1:17" x14ac:dyDescent="0.25">
      <c r="A3330" s="1">
        <v>42617</v>
      </c>
      <c r="B3330">
        <v>342000</v>
      </c>
      <c r="C3330" t="s">
        <v>13</v>
      </c>
      <c r="D3330" t="s">
        <v>12429</v>
      </c>
      <c r="E3330" t="s">
        <v>10</v>
      </c>
      <c r="F3330">
        <v>3121</v>
      </c>
      <c r="G3330">
        <v>1</v>
      </c>
      <c r="H3330">
        <v>1</v>
      </c>
      <c r="I3330">
        <v>1</v>
      </c>
      <c r="J3330">
        <v>0</v>
      </c>
      <c r="K3330">
        <v>1970</v>
      </c>
      <c r="L3330" t="s">
        <v>3479</v>
      </c>
      <c r="M3330" t="s">
        <v>6</v>
      </c>
      <c r="N3330" t="s">
        <v>8</v>
      </c>
      <c r="O3330" s="6" t="str">
        <f>INDEX(lkp_Region,MATCH(tbl_Sales[[#This Row],[Suburb]],lkp_Suburb,0))</f>
        <v>Northern Metropolitan</v>
      </c>
      <c r="P3330" s="6">
        <f>MONTH(tbl_Sales[[#This Row],[Date]])</f>
        <v>9</v>
      </c>
      <c r="Q3330" s="6">
        <f>YEAR(tbl_Sales[[#This Row],[Date]])</f>
        <v>2016</v>
      </c>
    </row>
    <row r="3331" spans="1:17" x14ac:dyDescent="0.25">
      <c r="A3331" s="1">
        <v>42617</v>
      </c>
      <c r="B3331">
        <v>937000</v>
      </c>
      <c r="C3331" t="s">
        <v>2</v>
      </c>
      <c r="D3331" t="s">
        <v>12427</v>
      </c>
      <c r="E3331" t="s">
        <v>10</v>
      </c>
      <c r="F3331">
        <v>3121</v>
      </c>
      <c r="G3331">
        <v>2</v>
      </c>
      <c r="H3331">
        <v>1</v>
      </c>
      <c r="I3331">
        <v>1</v>
      </c>
      <c r="J3331">
        <v>125</v>
      </c>
      <c r="K3331">
        <v>1950</v>
      </c>
      <c r="L3331" t="s">
        <v>3480</v>
      </c>
      <c r="M3331" t="s">
        <v>6</v>
      </c>
      <c r="N3331" t="s">
        <v>8</v>
      </c>
      <c r="O3331" s="6" t="str">
        <f>INDEX(lkp_Region,MATCH(tbl_Sales[[#This Row],[Suburb]],lkp_Suburb,0))</f>
        <v>Northern Metropolitan</v>
      </c>
      <c r="P3331" s="6">
        <f>MONTH(tbl_Sales[[#This Row],[Date]])</f>
        <v>9</v>
      </c>
      <c r="Q3331" s="6">
        <f>YEAR(tbl_Sales[[#This Row],[Date]])</f>
        <v>2016</v>
      </c>
    </row>
    <row r="3332" spans="1:17" x14ac:dyDescent="0.25">
      <c r="A3332" s="1">
        <v>42617</v>
      </c>
      <c r="B3332">
        <v>1040000</v>
      </c>
      <c r="C3332" t="s">
        <v>13</v>
      </c>
      <c r="D3332" t="s">
        <v>12429</v>
      </c>
      <c r="E3332" t="s">
        <v>10</v>
      </c>
      <c r="F3332">
        <v>3121</v>
      </c>
      <c r="G3332">
        <v>2</v>
      </c>
      <c r="H3332">
        <v>2</v>
      </c>
      <c r="I3332">
        <v>2</v>
      </c>
      <c r="J3332">
        <v>0</v>
      </c>
      <c r="K3332">
        <v>2013</v>
      </c>
      <c r="L3332" t="s">
        <v>3481</v>
      </c>
      <c r="M3332" t="s">
        <v>6</v>
      </c>
      <c r="N3332" t="s">
        <v>8</v>
      </c>
      <c r="O3332" s="6" t="str">
        <f>INDEX(lkp_Region,MATCH(tbl_Sales[[#This Row],[Suburb]],lkp_Suburb,0))</f>
        <v>Northern Metropolitan</v>
      </c>
      <c r="P3332" s="6">
        <f>MONTH(tbl_Sales[[#This Row],[Date]])</f>
        <v>9</v>
      </c>
      <c r="Q3332" s="6">
        <f>YEAR(tbl_Sales[[#This Row],[Date]])</f>
        <v>2016</v>
      </c>
    </row>
    <row r="3333" spans="1:17" x14ac:dyDescent="0.25">
      <c r="A3333" s="1">
        <v>42617</v>
      </c>
      <c r="B3333">
        <v>520000</v>
      </c>
      <c r="C3333" t="s">
        <v>13</v>
      </c>
      <c r="D3333" t="s">
        <v>12427</v>
      </c>
      <c r="E3333" t="s">
        <v>5</v>
      </c>
      <c r="F3333">
        <v>3182</v>
      </c>
      <c r="G3333">
        <v>2</v>
      </c>
      <c r="H3333">
        <v>1</v>
      </c>
      <c r="I3333">
        <v>1</v>
      </c>
      <c r="J3333">
        <v>1034</v>
      </c>
      <c r="K3333">
        <v>1950</v>
      </c>
      <c r="L3333" t="s">
        <v>3482</v>
      </c>
      <c r="M3333" t="s">
        <v>156</v>
      </c>
      <c r="N3333" t="s">
        <v>26</v>
      </c>
      <c r="O3333" s="6" t="str">
        <f>INDEX(lkp_Region,MATCH(tbl_Sales[[#This Row],[Suburb]],lkp_Suburb,0))</f>
        <v>Southern Metropolitan</v>
      </c>
      <c r="P3333" s="6">
        <f>MONTH(tbl_Sales[[#This Row],[Date]])</f>
        <v>9</v>
      </c>
      <c r="Q3333" s="6">
        <f>YEAR(tbl_Sales[[#This Row],[Date]])</f>
        <v>2016</v>
      </c>
    </row>
    <row r="3334" spans="1:17" x14ac:dyDescent="0.25">
      <c r="A3334" s="1">
        <v>42617</v>
      </c>
      <c r="B3334">
        <v>434000</v>
      </c>
      <c r="C3334" t="s">
        <v>13</v>
      </c>
      <c r="D3334" t="s">
        <v>12427</v>
      </c>
      <c r="E3334" t="s">
        <v>10</v>
      </c>
      <c r="F3334">
        <v>3058</v>
      </c>
      <c r="G3334">
        <v>2</v>
      </c>
      <c r="H3334">
        <v>1</v>
      </c>
      <c r="I3334">
        <v>1</v>
      </c>
      <c r="J3334">
        <v>0</v>
      </c>
      <c r="K3334">
        <v>1965</v>
      </c>
      <c r="L3334" t="s">
        <v>3483</v>
      </c>
      <c r="M3334" t="s">
        <v>41</v>
      </c>
      <c r="N3334" t="s">
        <v>18</v>
      </c>
      <c r="O3334" s="6" t="str">
        <f>INDEX(lkp_Region,MATCH(tbl_Sales[[#This Row],[Suburb]],lkp_Suburb,0))</f>
        <v>Northern Metropolitan</v>
      </c>
      <c r="P3334" s="6">
        <f>MONTH(tbl_Sales[[#This Row],[Date]])</f>
        <v>9</v>
      </c>
      <c r="Q3334" s="6">
        <f>YEAR(tbl_Sales[[#This Row],[Date]])</f>
        <v>2016</v>
      </c>
    </row>
    <row r="3335" spans="1:17" x14ac:dyDescent="0.25">
      <c r="A3335" s="1">
        <v>42617</v>
      </c>
      <c r="B3335">
        <v>685500</v>
      </c>
      <c r="C3335" t="s">
        <v>2</v>
      </c>
      <c r="D3335" t="s">
        <v>12428</v>
      </c>
      <c r="E3335" t="s">
        <v>5</v>
      </c>
      <c r="F3335">
        <v>3046</v>
      </c>
      <c r="G3335">
        <v>3</v>
      </c>
      <c r="H3335">
        <v>1</v>
      </c>
      <c r="I3335">
        <v>2</v>
      </c>
      <c r="J3335">
        <v>724</v>
      </c>
      <c r="K3335">
        <v>1970</v>
      </c>
      <c r="L3335" t="s">
        <v>3484</v>
      </c>
      <c r="M3335" t="s">
        <v>391</v>
      </c>
      <c r="N3335" t="s">
        <v>18</v>
      </c>
      <c r="O3335" s="6" t="str">
        <f>INDEX(lkp_Region,MATCH(tbl_Sales[[#This Row],[Suburb]],lkp_Suburb,0))</f>
        <v>Northern Metropolitan</v>
      </c>
      <c r="P3335" s="6">
        <f>MONTH(tbl_Sales[[#This Row],[Date]])</f>
        <v>9</v>
      </c>
      <c r="Q3335" s="6">
        <f>YEAR(tbl_Sales[[#This Row],[Date]])</f>
        <v>2016</v>
      </c>
    </row>
    <row r="3336" spans="1:17" x14ac:dyDescent="0.25">
      <c r="A3336" s="1">
        <v>42617</v>
      </c>
      <c r="B3336">
        <v>1030000</v>
      </c>
      <c r="C3336" t="s">
        <v>2</v>
      </c>
      <c r="D3336" t="s">
        <v>12430</v>
      </c>
      <c r="E3336" t="s">
        <v>10</v>
      </c>
      <c r="F3336">
        <v>3058</v>
      </c>
      <c r="G3336">
        <v>3</v>
      </c>
      <c r="H3336">
        <v>1</v>
      </c>
      <c r="I3336">
        <v>1</v>
      </c>
      <c r="J3336">
        <v>404</v>
      </c>
      <c r="L3336" t="s">
        <v>3485</v>
      </c>
      <c r="M3336" t="s">
        <v>41</v>
      </c>
      <c r="N3336" t="s">
        <v>18</v>
      </c>
      <c r="O3336" s="6" t="str">
        <f>INDEX(lkp_Region,MATCH(tbl_Sales[[#This Row],[Suburb]],lkp_Suburb,0))</f>
        <v>Northern Metropolitan</v>
      </c>
      <c r="P3336" s="6">
        <f>MONTH(tbl_Sales[[#This Row],[Date]])</f>
        <v>9</v>
      </c>
      <c r="Q3336" s="6">
        <f>YEAR(tbl_Sales[[#This Row],[Date]])</f>
        <v>2016</v>
      </c>
    </row>
    <row r="3337" spans="1:17" x14ac:dyDescent="0.25">
      <c r="A3337" s="1">
        <v>42617</v>
      </c>
      <c r="B3337">
        <v>978000</v>
      </c>
      <c r="C3337" t="s">
        <v>2</v>
      </c>
      <c r="D3337" t="s">
        <v>12427</v>
      </c>
      <c r="E3337" t="s">
        <v>10</v>
      </c>
      <c r="F3337">
        <v>3042</v>
      </c>
      <c r="G3337">
        <v>4</v>
      </c>
      <c r="H3337">
        <v>3</v>
      </c>
      <c r="I3337">
        <v>2</v>
      </c>
      <c r="J3337">
        <v>532</v>
      </c>
      <c r="L3337" t="s">
        <v>3486</v>
      </c>
      <c r="M3337" t="s">
        <v>330</v>
      </c>
      <c r="N3337" t="s">
        <v>49</v>
      </c>
      <c r="O3337" s="6" t="str">
        <f>INDEX(lkp_Region,MATCH(tbl_Sales[[#This Row],[Suburb]],lkp_Suburb,0))</f>
        <v>Western Metropolitan</v>
      </c>
      <c r="P3337" s="6">
        <f>MONTH(tbl_Sales[[#This Row],[Date]])</f>
        <v>9</v>
      </c>
      <c r="Q3337" s="6">
        <f>YEAR(tbl_Sales[[#This Row],[Date]])</f>
        <v>2016</v>
      </c>
    </row>
    <row r="3338" spans="1:17" x14ac:dyDescent="0.25">
      <c r="A3338" s="1">
        <v>42617</v>
      </c>
      <c r="B3338">
        <v>820000</v>
      </c>
      <c r="C3338" t="s">
        <v>2</v>
      </c>
      <c r="D3338" t="s">
        <v>12428</v>
      </c>
      <c r="E3338" t="s">
        <v>10</v>
      </c>
      <c r="F3338">
        <v>3012</v>
      </c>
      <c r="G3338">
        <v>3</v>
      </c>
      <c r="H3338">
        <v>2</v>
      </c>
      <c r="I3338">
        <v>2</v>
      </c>
      <c r="J3338">
        <v>335</v>
      </c>
      <c r="L3338" t="s">
        <v>3487</v>
      </c>
      <c r="M3338" t="s">
        <v>53</v>
      </c>
      <c r="N3338" t="s">
        <v>21</v>
      </c>
      <c r="O3338" s="6" t="str">
        <f>INDEX(lkp_Region,MATCH(tbl_Sales[[#This Row],[Suburb]],lkp_Suburb,0))</f>
        <v>Western Metropolitan</v>
      </c>
      <c r="P3338" s="6">
        <f>MONTH(tbl_Sales[[#This Row],[Date]])</f>
        <v>9</v>
      </c>
      <c r="Q3338" s="6">
        <f>YEAR(tbl_Sales[[#This Row],[Date]])</f>
        <v>2016</v>
      </c>
    </row>
    <row r="3339" spans="1:17" x14ac:dyDescent="0.25">
      <c r="A3339" s="1">
        <v>42617</v>
      </c>
      <c r="B3339">
        <v>1300000</v>
      </c>
      <c r="C3339" t="s">
        <v>2</v>
      </c>
      <c r="D3339" t="s">
        <v>12429</v>
      </c>
      <c r="E3339" t="s">
        <v>10</v>
      </c>
      <c r="F3339">
        <v>3189</v>
      </c>
      <c r="G3339">
        <v>4</v>
      </c>
      <c r="H3339">
        <v>3</v>
      </c>
      <c r="I3339">
        <v>2</v>
      </c>
      <c r="J3339">
        <v>743</v>
      </c>
      <c r="K3339">
        <v>1973</v>
      </c>
      <c r="L3339" t="s">
        <v>3488</v>
      </c>
      <c r="M3339" t="s">
        <v>70</v>
      </c>
      <c r="N3339" t="s">
        <v>45</v>
      </c>
      <c r="O3339" s="6" t="str">
        <f>INDEX(lkp_Region,MATCH(tbl_Sales[[#This Row],[Suburb]],lkp_Suburb,0))</f>
        <v>Southern Metropolitan</v>
      </c>
      <c r="P3339" s="6">
        <f>MONTH(tbl_Sales[[#This Row],[Date]])</f>
        <v>9</v>
      </c>
      <c r="Q3339" s="6">
        <f>YEAR(tbl_Sales[[#This Row],[Date]])</f>
        <v>2016</v>
      </c>
    </row>
    <row r="3340" spans="1:17" x14ac:dyDescent="0.25">
      <c r="A3340" s="1">
        <v>42617</v>
      </c>
      <c r="B3340">
        <v>895000</v>
      </c>
      <c r="C3340" t="s">
        <v>2</v>
      </c>
      <c r="D3340" t="s">
        <v>12430</v>
      </c>
      <c r="E3340" t="s">
        <v>5</v>
      </c>
      <c r="F3340">
        <v>3016</v>
      </c>
      <c r="G3340">
        <v>2</v>
      </c>
      <c r="H3340">
        <v>2</v>
      </c>
      <c r="I3340">
        <v>1</v>
      </c>
      <c r="J3340">
        <v>193</v>
      </c>
      <c r="L3340" t="s">
        <v>3489</v>
      </c>
      <c r="M3340" t="s">
        <v>196</v>
      </c>
      <c r="N3340" t="s">
        <v>69</v>
      </c>
      <c r="O3340" s="6" t="str">
        <f>INDEX(lkp_Region,MATCH(tbl_Sales[[#This Row],[Suburb]],lkp_Suburb,0))</f>
        <v>Western Metropolitan</v>
      </c>
      <c r="P3340" s="6">
        <f>MONTH(tbl_Sales[[#This Row],[Date]])</f>
        <v>9</v>
      </c>
      <c r="Q3340" s="6">
        <f>YEAR(tbl_Sales[[#This Row],[Date]])</f>
        <v>2016</v>
      </c>
    </row>
    <row r="3341" spans="1:17" x14ac:dyDescent="0.25">
      <c r="A3341" s="1">
        <v>42617</v>
      </c>
      <c r="B3341">
        <v>1836000</v>
      </c>
      <c r="C3341" t="s">
        <v>2</v>
      </c>
      <c r="D3341" t="s">
        <v>12428</v>
      </c>
      <c r="E3341" t="s">
        <v>10</v>
      </c>
      <c r="F3341">
        <v>3204</v>
      </c>
      <c r="G3341">
        <v>5</v>
      </c>
      <c r="H3341">
        <v>3</v>
      </c>
      <c r="I3341">
        <v>4</v>
      </c>
      <c r="J3341">
        <v>464</v>
      </c>
      <c r="L3341" t="s">
        <v>3490</v>
      </c>
      <c r="M3341" t="s">
        <v>63</v>
      </c>
      <c r="N3341" t="s">
        <v>57</v>
      </c>
      <c r="O3341" s="6" t="str">
        <f>INDEX(lkp_Region,MATCH(tbl_Sales[[#This Row],[Suburb]],lkp_Suburb,0))</f>
        <v>Southern Metropolitan</v>
      </c>
      <c r="P3341" s="6">
        <f>MONTH(tbl_Sales[[#This Row],[Date]])</f>
        <v>9</v>
      </c>
      <c r="Q3341" s="6">
        <f>YEAR(tbl_Sales[[#This Row],[Date]])</f>
        <v>2016</v>
      </c>
    </row>
    <row r="3342" spans="1:17" x14ac:dyDescent="0.25">
      <c r="A3342" s="1">
        <v>42617</v>
      </c>
      <c r="B3342">
        <v>910000</v>
      </c>
      <c r="C3342" t="s">
        <v>2</v>
      </c>
      <c r="D3342" t="s">
        <v>12429</v>
      </c>
      <c r="E3342" t="s">
        <v>10</v>
      </c>
      <c r="F3342">
        <v>3070</v>
      </c>
      <c r="G3342">
        <v>2</v>
      </c>
      <c r="H3342">
        <v>1</v>
      </c>
      <c r="I3342">
        <v>1</v>
      </c>
      <c r="J3342">
        <v>150</v>
      </c>
      <c r="K3342">
        <v>1995</v>
      </c>
      <c r="L3342" t="s">
        <v>3491</v>
      </c>
      <c r="M3342" t="s">
        <v>271</v>
      </c>
      <c r="N3342" t="s">
        <v>62</v>
      </c>
      <c r="O3342" s="6" t="str">
        <f>INDEX(lkp_Region,MATCH(tbl_Sales[[#This Row],[Suburb]],lkp_Suburb,0))</f>
        <v>Northern Metropolitan</v>
      </c>
      <c r="P3342" s="6">
        <f>MONTH(tbl_Sales[[#This Row],[Date]])</f>
        <v>9</v>
      </c>
      <c r="Q3342" s="6">
        <f>YEAR(tbl_Sales[[#This Row],[Date]])</f>
        <v>2016</v>
      </c>
    </row>
    <row r="3343" spans="1:17" x14ac:dyDescent="0.25">
      <c r="A3343" s="1">
        <v>42617</v>
      </c>
      <c r="B3343">
        <v>1080000</v>
      </c>
      <c r="C3343" t="s">
        <v>2</v>
      </c>
      <c r="D3343" t="s">
        <v>12427</v>
      </c>
      <c r="E3343" t="s">
        <v>10</v>
      </c>
      <c r="F3343">
        <v>3070</v>
      </c>
      <c r="G3343">
        <v>3</v>
      </c>
      <c r="H3343">
        <v>1</v>
      </c>
      <c r="I3343">
        <v>1</v>
      </c>
      <c r="J3343">
        <v>348</v>
      </c>
      <c r="K3343">
        <v>1910</v>
      </c>
      <c r="L3343" t="s">
        <v>3492</v>
      </c>
      <c r="M3343" t="s">
        <v>271</v>
      </c>
      <c r="N3343" t="s">
        <v>62</v>
      </c>
      <c r="O3343" s="6" t="str">
        <f>INDEX(lkp_Region,MATCH(tbl_Sales[[#This Row],[Suburb]],lkp_Suburb,0))</f>
        <v>Northern Metropolitan</v>
      </c>
      <c r="P3343" s="6">
        <f>MONTH(tbl_Sales[[#This Row],[Date]])</f>
        <v>9</v>
      </c>
      <c r="Q3343" s="6">
        <f>YEAR(tbl_Sales[[#This Row],[Date]])</f>
        <v>2016</v>
      </c>
    </row>
    <row r="3344" spans="1:17" x14ac:dyDescent="0.25">
      <c r="A3344" s="1">
        <v>42617</v>
      </c>
      <c r="B3344">
        <v>580000</v>
      </c>
      <c r="C3344" t="s">
        <v>2</v>
      </c>
      <c r="D3344" t="s">
        <v>12425</v>
      </c>
      <c r="E3344" t="s">
        <v>10</v>
      </c>
      <c r="F3344">
        <v>3020</v>
      </c>
      <c r="G3344">
        <v>3</v>
      </c>
      <c r="H3344">
        <v>1</v>
      </c>
      <c r="I3344">
        <v>1</v>
      </c>
      <c r="J3344">
        <v>469</v>
      </c>
      <c r="L3344" t="s">
        <v>3493</v>
      </c>
      <c r="M3344" t="s">
        <v>443</v>
      </c>
      <c r="N3344" t="s">
        <v>3</v>
      </c>
      <c r="O3344" s="6" t="str">
        <f>INDEX(lkp_Region,MATCH(tbl_Sales[[#This Row],[Suburb]],lkp_Suburb,0))</f>
        <v>Western Metropolitan</v>
      </c>
      <c r="P3344" s="6">
        <f>MONTH(tbl_Sales[[#This Row],[Date]])</f>
        <v>9</v>
      </c>
      <c r="Q3344" s="6">
        <f>YEAR(tbl_Sales[[#This Row],[Date]])</f>
        <v>2016</v>
      </c>
    </row>
    <row r="3345" spans="1:17" x14ac:dyDescent="0.25">
      <c r="A3345" s="1">
        <v>42617</v>
      </c>
      <c r="B3345">
        <v>1001000</v>
      </c>
      <c r="C3345" t="s">
        <v>2</v>
      </c>
      <c r="D3345" t="s">
        <v>12431</v>
      </c>
      <c r="E3345" t="s">
        <v>10</v>
      </c>
      <c r="F3345">
        <v>3020</v>
      </c>
      <c r="G3345">
        <v>4</v>
      </c>
      <c r="H3345">
        <v>2</v>
      </c>
      <c r="I3345">
        <v>2</v>
      </c>
      <c r="J3345">
        <v>581</v>
      </c>
      <c r="L3345" t="s">
        <v>3494</v>
      </c>
      <c r="M3345" t="s">
        <v>443</v>
      </c>
      <c r="N3345" t="s">
        <v>3</v>
      </c>
      <c r="O3345" s="6" t="str">
        <f>INDEX(lkp_Region,MATCH(tbl_Sales[[#This Row],[Suburb]],lkp_Suburb,0))</f>
        <v>Western Metropolitan</v>
      </c>
      <c r="P3345" s="6">
        <f>MONTH(tbl_Sales[[#This Row],[Date]])</f>
        <v>9</v>
      </c>
      <c r="Q3345" s="6">
        <f>YEAR(tbl_Sales[[#This Row],[Date]])</f>
        <v>2016</v>
      </c>
    </row>
    <row r="3346" spans="1:17" x14ac:dyDescent="0.25">
      <c r="A3346" s="1">
        <v>42617</v>
      </c>
      <c r="B3346">
        <v>2410000</v>
      </c>
      <c r="C3346" t="s">
        <v>2</v>
      </c>
      <c r="D3346" t="s">
        <v>12425</v>
      </c>
      <c r="E3346" t="s">
        <v>10</v>
      </c>
      <c r="F3346">
        <v>3103</v>
      </c>
      <c r="G3346">
        <v>4</v>
      </c>
      <c r="H3346">
        <v>2</v>
      </c>
      <c r="I3346">
        <v>1</v>
      </c>
      <c r="J3346">
        <v>685</v>
      </c>
      <c r="K3346">
        <v>1940</v>
      </c>
      <c r="L3346" t="s">
        <v>3495</v>
      </c>
      <c r="M3346" t="s">
        <v>274</v>
      </c>
      <c r="N3346" t="s">
        <v>101</v>
      </c>
      <c r="O3346" s="6" t="str">
        <f>INDEX(lkp_Region,MATCH(tbl_Sales[[#This Row],[Suburb]],lkp_Suburb,0))</f>
        <v>Southern Metropolitan</v>
      </c>
      <c r="P3346" s="6">
        <f>MONTH(tbl_Sales[[#This Row],[Date]])</f>
        <v>9</v>
      </c>
      <c r="Q3346" s="6">
        <f>YEAR(tbl_Sales[[#This Row],[Date]])</f>
        <v>2016</v>
      </c>
    </row>
    <row r="3347" spans="1:17" x14ac:dyDescent="0.25">
      <c r="A3347" s="1">
        <v>42617</v>
      </c>
      <c r="B3347">
        <v>1720000</v>
      </c>
      <c r="C3347" t="s">
        <v>2</v>
      </c>
      <c r="D3347" t="s">
        <v>12423</v>
      </c>
      <c r="E3347" t="s">
        <v>10</v>
      </c>
      <c r="F3347">
        <v>3079</v>
      </c>
      <c r="G3347">
        <v>4</v>
      </c>
      <c r="H3347">
        <v>2</v>
      </c>
      <c r="I3347">
        <v>3</v>
      </c>
      <c r="J3347">
        <v>631</v>
      </c>
      <c r="K3347">
        <v>1935</v>
      </c>
      <c r="L3347" t="s">
        <v>3496</v>
      </c>
      <c r="M3347" t="s">
        <v>213</v>
      </c>
      <c r="N3347" t="s">
        <v>150</v>
      </c>
      <c r="O3347" s="6" t="str">
        <f>INDEX(lkp_Region,MATCH(tbl_Sales[[#This Row],[Suburb]],lkp_Suburb,0))</f>
        <v>Eastern Metropolitan</v>
      </c>
      <c r="P3347" s="6">
        <f>MONTH(tbl_Sales[[#This Row],[Date]])</f>
        <v>9</v>
      </c>
      <c r="Q3347" s="6">
        <f>YEAR(tbl_Sales[[#This Row],[Date]])</f>
        <v>2016</v>
      </c>
    </row>
    <row r="3348" spans="1:17" x14ac:dyDescent="0.25">
      <c r="A3348" s="1">
        <v>42618</v>
      </c>
      <c r="B3348">
        <v>1300000</v>
      </c>
      <c r="C3348" t="s">
        <v>2</v>
      </c>
      <c r="D3348" t="s">
        <v>12427</v>
      </c>
      <c r="E3348" t="s">
        <v>5</v>
      </c>
      <c r="F3348">
        <v>3068</v>
      </c>
      <c r="G3348">
        <v>3</v>
      </c>
      <c r="H3348">
        <v>1</v>
      </c>
      <c r="I3348">
        <v>1</v>
      </c>
      <c r="J3348">
        <v>203</v>
      </c>
      <c r="K3348">
        <v>1890</v>
      </c>
      <c r="L3348" t="s">
        <v>3497</v>
      </c>
      <c r="M3348" t="s">
        <v>72</v>
      </c>
      <c r="N3348" t="s">
        <v>8</v>
      </c>
      <c r="O3348" s="6" t="str">
        <f>INDEX(lkp_Region,MATCH(tbl_Sales[[#This Row],[Suburb]],lkp_Suburb,0))</f>
        <v>Northern Metropolitan</v>
      </c>
      <c r="P3348" s="6">
        <f>MONTH(tbl_Sales[[#This Row],[Date]])</f>
        <v>9</v>
      </c>
      <c r="Q3348" s="6">
        <f>YEAR(tbl_Sales[[#This Row],[Date]])</f>
        <v>2016</v>
      </c>
    </row>
    <row r="3349" spans="1:17" x14ac:dyDescent="0.25">
      <c r="A3349" s="1">
        <v>42618</v>
      </c>
      <c r="B3349">
        <v>280000</v>
      </c>
      <c r="C3349" t="s">
        <v>13</v>
      </c>
      <c r="D3349" t="s">
        <v>12428</v>
      </c>
      <c r="E3349" t="s">
        <v>5</v>
      </c>
      <c r="F3349">
        <v>3143</v>
      </c>
      <c r="G3349">
        <v>1</v>
      </c>
      <c r="H3349">
        <v>1</v>
      </c>
      <c r="I3349">
        <v>1</v>
      </c>
      <c r="J3349">
        <v>0</v>
      </c>
      <c r="K3349">
        <v>1975</v>
      </c>
      <c r="L3349" t="s">
        <v>3498</v>
      </c>
      <c r="M3349" t="s">
        <v>283</v>
      </c>
      <c r="N3349" t="s">
        <v>76</v>
      </c>
      <c r="O3349" s="6" t="str">
        <f>INDEX(lkp_Region,MATCH(tbl_Sales[[#This Row],[Suburb]],lkp_Suburb,0))</f>
        <v>Southern Metropolitan</v>
      </c>
      <c r="P3349" s="6">
        <f>MONTH(tbl_Sales[[#This Row],[Date]])</f>
        <v>9</v>
      </c>
      <c r="Q3349" s="6">
        <f>YEAR(tbl_Sales[[#This Row],[Date]])</f>
        <v>2016</v>
      </c>
    </row>
    <row r="3350" spans="1:17" x14ac:dyDescent="0.25">
      <c r="A3350" s="1">
        <v>42618</v>
      </c>
      <c r="B3350">
        <v>1675000</v>
      </c>
      <c r="C3350" t="s">
        <v>2</v>
      </c>
      <c r="D3350" t="s">
        <v>12424</v>
      </c>
      <c r="E3350" t="s">
        <v>5</v>
      </c>
      <c r="F3350">
        <v>3145</v>
      </c>
      <c r="G3350">
        <v>4</v>
      </c>
      <c r="H3350">
        <v>2</v>
      </c>
      <c r="I3350">
        <v>4</v>
      </c>
      <c r="J3350">
        <v>727</v>
      </c>
      <c r="L3350" t="s">
        <v>3499</v>
      </c>
      <c r="M3350" t="s">
        <v>74</v>
      </c>
      <c r="N3350" t="s">
        <v>76</v>
      </c>
      <c r="O3350" s="6" t="str">
        <f>INDEX(lkp_Region,MATCH(tbl_Sales[[#This Row],[Suburb]],lkp_Suburb,0))</f>
        <v>Southern Metropolitan</v>
      </c>
      <c r="P3350" s="6">
        <f>MONTH(tbl_Sales[[#This Row],[Date]])</f>
        <v>9</v>
      </c>
      <c r="Q3350" s="6">
        <f>YEAR(tbl_Sales[[#This Row],[Date]])</f>
        <v>2016</v>
      </c>
    </row>
    <row r="3351" spans="1:17" x14ac:dyDescent="0.25">
      <c r="A3351" s="1">
        <v>42618</v>
      </c>
      <c r="B3351">
        <v>360000</v>
      </c>
      <c r="C3351" t="s">
        <v>13</v>
      </c>
      <c r="D3351" t="s">
        <v>12423</v>
      </c>
      <c r="E3351" t="s">
        <v>5</v>
      </c>
      <c r="F3351">
        <v>3044</v>
      </c>
      <c r="G3351">
        <v>2</v>
      </c>
      <c r="H3351">
        <v>1</v>
      </c>
      <c r="I3351">
        <v>1</v>
      </c>
      <c r="J3351">
        <v>119</v>
      </c>
      <c r="L3351" t="s">
        <v>3500</v>
      </c>
      <c r="M3351" t="s">
        <v>115</v>
      </c>
      <c r="N3351" t="s">
        <v>18</v>
      </c>
      <c r="O3351" s="6" t="str">
        <f>INDEX(lkp_Region,MATCH(tbl_Sales[[#This Row],[Suburb]],lkp_Suburb,0))</f>
        <v>Northern Metropolitan</v>
      </c>
      <c r="P3351" s="6">
        <f>MONTH(tbl_Sales[[#This Row],[Date]])</f>
        <v>9</v>
      </c>
      <c r="Q3351" s="6">
        <f>YEAR(tbl_Sales[[#This Row],[Date]])</f>
        <v>2016</v>
      </c>
    </row>
    <row r="3352" spans="1:17" x14ac:dyDescent="0.25">
      <c r="A3352" s="1">
        <v>42618</v>
      </c>
      <c r="B3352">
        <v>622500</v>
      </c>
      <c r="C3352" t="s">
        <v>2</v>
      </c>
      <c r="D3352" t="s">
        <v>12423</v>
      </c>
      <c r="E3352" t="s">
        <v>10</v>
      </c>
      <c r="F3352">
        <v>3041</v>
      </c>
      <c r="G3352">
        <v>3</v>
      </c>
      <c r="H3352">
        <v>2</v>
      </c>
      <c r="I3352">
        <v>2</v>
      </c>
      <c r="J3352">
        <v>254</v>
      </c>
      <c r="K3352">
        <v>2004</v>
      </c>
      <c r="L3352" t="s">
        <v>3501</v>
      </c>
      <c r="M3352" t="s">
        <v>121</v>
      </c>
      <c r="N3352" t="s">
        <v>49</v>
      </c>
      <c r="O3352" s="6" t="str">
        <f>INDEX(lkp_Region,MATCH(tbl_Sales[[#This Row],[Suburb]],lkp_Suburb,0))</f>
        <v>Western Metropolitan</v>
      </c>
      <c r="P3352" s="6">
        <f>MONTH(tbl_Sales[[#This Row],[Date]])</f>
        <v>9</v>
      </c>
      <c r="Q3352" s="6">
        <f>YEAR(tbl_Sales[[#This Row],[Date]])</f>
        <v>2016</v>
      </c>
    </row>
    <row r="3353" spans="1:17" x14ac:dyDescent="0.25">
      <c r="A3353" s="1">
        <v>42618</v>
      </c>
      <c r="B3353">
        <v>830000</v>
      </c>
      <c r="C3353" t="s">
        <v>2</v>
      </c>
      <c r="D3353" t="s">
        <v>12425</v>
      </c>
      <c r="E3353" t="s">
        <v>10</v>
      </c>
      <c r="F3353">
        <v>3033</v>
      </c>
      <c r="G3353">
        <v>4</v>
      </c>
      <c r="H3353">
        <v>2</v>
      </c>
      <c r="I3353">
        <v>2</v>
      </c>
      <c r="J3353">
        <v>686</v>
      </c>
      <c r="K3353">
        <v>1995</v>
      </c>
      <c r="L3353" t="s">
        <v>3502</v>
      </c>
      <c r="M3353" t="s">
        <v>119</v>
      </c>
      <c r="N3353" t="s">
        <v>49</v>
      </c>
      <c r="O3353" s="6" t="str">
        <f>INDEX(lkp_Region,MATCH(tbl_Sales[[#This Row],[Suburb]],lkp_Suburb,0))</f>
        <v>Western Metropolitan</v>
      </c>
      <c r="P3353" s="6">
        <f>MONTH(tbl_Sales[[#This Row],[Date]])</f>
        <v>9</v>
      </c>
      <c r="Q3353" s="6">
        <f>YEAR(tbl_Sales[[#This Row],[Date]])</f>
        <v>2016</v>
      </c>
    </row>
    <row r="3354" spans="1:17" x14ac:dyDescent="0.25">
      <c r="A3354" s="1">
        <v>42618</v>
      </c>
      <c r="B3354">
        <v>832000</v>
      </c>
      <c r="C3354" t="s">
        <v>2</v>
      </c>
      <c r="D3354" t="s">
        <v>12429</v>
      </c>
      <c r="E3354" t="s">
        <v>10</v>
      </c>
      <c r="F3354">
        <v>3039</v>
      </c>
      <c r="G3354">
        <v>3</v>
      </c>
      <c r="H3354">
        <v>2</v>
      </c>
      <c r="I3354">
        <v>2</v>
      </c>
      <c r="J3354">
        <v>214</v>
      </c>
      <c r="K3354">
        <v>1997</v>
      </c>
      <c r="L3354" t="s">
        <v>3503</v>
      </c>
      <c r="M3354" t="s">
        <v>242</v>
      </c>
      <c r="N3354" t="s">
        <v>49</v>
      </c>
      <c r="O3354" s="6" t="str">
        <f>INDEX(lkp_Region,MATCH(tbl_Sales[[#This Row],[Suburb]],lkp_Suburb,0))</f>
        <v>Western Metropolitan</v>
      </c>
      <c r="P3354" s="6">
        <f>MONTH(tbl_Sales[[#This Row],[Date]])</f>
        <v>9</v>
      </c>
      <c r="Q3354" s="6">
        <f>YEAR(tbl_Sales[[#This Row],[Date]])</f>
        <v>2016</v>
      </c>
    </row>
    <row r="3355" spans="1:17" x14ac:dyDescent="0.25">
      <c r="A3355" s="1">
        <v>42618</v>
      </c>
      <c r="B3355">
        <v>1115000</v>
      </c>
      <c r="C3355" t="s">
        <v>2</v>
      </c>
      <c r="D3355" t="s">
        <v>12423</v>
      </c>
      <c r="E3355" t="s">
        <v>10</v>
      </c>
      <c r="F3355">
        <v>3040</v>
      </c>
      <c r="G3355">
        <v>3</v>
      </c>
      <c r="H3355">
        <v>1</v>
      </c>
      <c r="I3355">
        <v>1</v>
      </c>
      <c r="J3355">
        <v>688</v>
      </c>
      <c r="K3355">
        <v>1950</v>
      </c>
      <c r="L3355" t="s">
        <v>3504</v>
      </c>
      <c r="M3355" t="s">
        <v>417</v>
      </c>
      <c r="N3355" t="s">
        <v>49</v>
      </c>
      <c r="O3355" s="6" t="str">
        <f>INDEX(lkp_Region,MATCH(tbl_Sales[[#This Row],[Suburb]],lkp_Suburb,0))</f>
        <v>Western Metropolitan</v>
      </c>
      <c r="P3355" s="6">
        <f>MONTH(tbl_Sales[[#This Row],[Date]])</f>
        <v>9</v>
      </c>
      <c r="Q3355" s="6">
        <f>YEAR(tbl_Sales[[#This Row],[Date]])</f>
        <v>2016</v>
      </c>
    </row>
    <row r="3356" spans="1:17" x14ac:dyDescent="0.25">
      <c r="A3356" s="1">
        <v>42618</v>
      </c>
      <c r="B3356">
        <v>680000</v>
      </c>
      <c r="C3356" t="s">
        <v>13</v>
      </c>
      <c r="D3356" t="s">
        <v>12425</v>
      </c>
      <c r="E3356" t="s">
        <v>10</v>
      </c>
      <c r="F3356">
        <v>3000</v>
      </c>
      <c r="G3356">
        <v>1</v>
      </c>
      <c r="H3356">
        <v>1</v>
      </c>
      <c r="I3356">
        <v>2</v>
      </c>
      <c r="J3356">
        <v>0</v>
      </c>
      <c r="K3356">
        <v>1965</v>
      </c>
      <c r="L3356" t="s">
        <v>3505</v>
      </c>
      <c r="M3356" t="s">
        <v>88</v>
      </c>
      <c r="N3356" t="s">
        <v>88</v>
      </c>
      <c r="O3356" s="6" t="str">
        <f>INDEX(lkp_Region,MATCH(tbl_Sales[[#This Row],[Suburb]],lkp_Suburb,0))</f>
        <v>Northern Metropolitan</v>
      </c>
      <c r="P3356" s="6">
        <f>MONTH(tbl_Sales[[#This Row],[Date]])</f>
        <v>9</v>
      </c>
      <c r="Q3356" s="6">
        <f>YEAR(tbl_Sales[[#This Row],[Date]])</f>
        <v>2016</v>
      </c>
    </row>
    <row r="3357" spans="1:17" x14ac:dyDescent="0.25">
      <c r="A3357" s="1">
        <v>42618</v>
      </c>
      <c r="B3357">
        <v>890000</v>
      </c>
      <c r="C3357" t="s">
        <v>2</v>
      </c>
      <c r="D3357" t="s">
        <v>12429</v>
      </c>
      <c r="E3357" t="s">
        <v>5</v>
      </c>
      <c r="F3357">
        <v>3013</v>
      </c>
      <c r="G3357">
        <v>2</v>
      </c>
      <c r="H3357">
        <v>1</v>
      </c>
      <c r="I3357">
        <v>2</v>
      </c>
      <c r="J3357">
        <v>471</v>
      </c>
      <c r="K3357">
        <v>1950</v>
      </c>
      <c r="L3357" t="s">
        <v>3506</v>
      </c>
      <c r="M3357" t="s">
        <v>65</v>
      </c>
      <c r="N3357" t="s">
        <v>21</v>
      </c>
      <c r="O3357" s="6" t="str">
        <f>INDEX(lkp_Region,MATCH(tbl_Sales[[#This Row],[Suburb]],lkp_Suburb,0))</f>
        <v>Western Metropolitan</v>
      </c>
      <c r="P3357" s="6">
        <f>MONTH(tbl_Sales[[#This Row],[Date]])</f>
        <v>9</v>
      </c>
      <c r="Q3357" s="6">
        <f>YEAR(tbl_Sales[[#This Row],[Date]])</f>
        <v>2016</v>
      </c>
    </row>
    <row r="3358" spans="1:17" x14ac:dyDescent="0.25">
      <c r="A3358" s="1">
        <v>42618</v>
      </c>
      <c r="B3358">
        <v>1005000</v>
      </c>
      <c r="C3358" t="s">
        <v>51</v>
      </c>
      <c r="D3358" t="s">
        <v>12429</v>
      </c>
      <c r="E3358" t="s">
        <v>5</v>
      </c>
      <c r="F3358">
        <v>3165</v>
      </c>
      <c r="G3358">
        <v>4</v>
      </c>
      <c r="H3358">
        <v>2</v>
      </c>
      <c r="I3358">
        <v>2</v>
      </c>
      <c r="J3358">
        <v>296</v>
      </c>
      <c r="K3358">
        <v>2006</v>
      </c>
      <c r="L3358" t="s">
        <v>3507</v>
      </c>
      <c r="M3358" t="s">
        <v>138</v>
      </c>
      <c r="N3358" t="s">
        <v>57</v>
      </c>
      <c r="O3358" s="6" t="str">
        <f>INDEX(lkp_Region,MATCH(tbl_Sales[[#This Row],[Suburb]],lkp_Suburb,0))</f>
        <v>Southern Metropolitan</v>
      </c>
      <c r="P3358" s="6">
        <f>MONTH(tbl_Sales[[#This Row],[Date]])</f>
        <v>9</v>
      </c>
      <c r="Q3358" s="6">
        <f>YEAR(tbl_Sales[[#This Row],[Date]])</f>
        <v>2016</v>
      </c>
    </row>
    <row r="3359" spans="1:17" x14ac:dyDescent="0.25">
      <c r="A3359" s="1">
        <v>42618</v>
      </c>
      <c r="B3359">
        <v>1170000</v>
      </c>
      <c r="C3359" t="s">
        <v>13</v>
      </c>
      <c r="D3359" t="s">
        <v>12429</v>
      </c>
      <c r="E3359" t="s">
        <v>10</v>
      </c>
      <c r="F3359">
        <v>3163</v>
      </c>
      <c r="G3359">
        <v>3</v>
      </c>
      <c r="H3359">
        <v>1</v>
      </c>
      <c r="I3359">
        <v>2</v>
      </c>
      <c r="J3359">
        <v>0</v>
      </c>
      <c r="K3359">
        <v>1925</v>
      </c>
      <c r="L3359" t="s">
        <v>3508</v>
      </c>
      <c r="M3359" t="s">
        <v>201</v>
      </c>
      <c r="N3359" t="s">
        <v>57</v>
      </c>
      <c r="O3359" s="6" t="str">
        <f>INDEX(lkp_Region,MATCH(tbl_Sales[[#This Row],[Suburb]],lkp_Suburb,0))</f>
        <v>Southern Metropolitan</v>
      </c>
      <c r="P3359" s="6">
        <f>MONTH(tbl_Sales[[#This Row],[Date]])</f>
        <v>9</v>
      </c>
      <c r="Q3359" s="6">
        <f>YEAR(tbl_Sales[[#This Row],[Date]])</f>
        <v>2016</v>
      </c>
    </row>
    <row r="3360" spans="1:17" x14ac:dyDescent="0.25">
      <c r="A3360" s="1">
        <v>42618</v>
      </c>
      <c r="B3360">
        <v>1405000</v>
      </c>
      <c r="C3360" t="s">
        <v>2</v>
      </c>
      <c r="D3360" t="s">
        <v>12429</v>
      </c>
      <c r="E3360" t="s">
        <v>10</v>
      </c>
      <c r="F3360">
        <v>3165</v>
      </c>
      <c r="G3360">
        <v>3</v>
      </c>
      <c r="H3360">
        <v>1</v>
      </c>
      <c r="I3360">
        <v>1</v>
      </c>
      <c r="J3360">
        <v>764</v>
      </c>
      <c r="L3360" t="s">
        <v>3509</v>
      </c>
      <c r="M3360" t="s">
        <v>138</v>
      </c>
      <c r="N3360" t="s">
        <v>57</v>
      </c>
      <c r="O3360" s="6" t="str">
        <f>INDEX(lkp_Region,MATCH(tbl_Sales[[#This Row],[Suburb]],lkp_Suburb,0))</f>
        <v>Southern Metropolitan</v>
      </c>
      <c r="P3360" s="6">
        <f>MONTH(tbl_Sales[[#This Row],[Date]])</f>
        <v>9</v>
      </c>
      <c r="Q3360" s="6">
        <f>YEAR(tbl_Sales[[#This Row],[Date]])</f>
        <v>2016</v>
      </c>
    </row>
    <row r="3361" spans="1:17" x14ac:dyDescent="0.25">
      <c r="A3361" s="1">
        <v>42618</v>
      </c>
      <c r="B3361">
        <v>380000</v>
      </c>
      <c r="C3361" t="s">
        <v>13</v>
      </c>
      <c r="D3361" t="s">
        <v>12423</v>
      </c>
      <c r="E3361" t="s">
        <v>5</v>
      </c>
      <c r="F3361">
        <v>3073</v>
      </c>
      <c r="G3361">
        <v>2</v>
      </c>
      <c r="H3361">
        <v>1</v>
      </c>
      <c r="I3361">
        <v>1</v>
      </c>
      <c r="J3361">
        <v>220</v>
      </c>
      <c r="K3361">
        <v>2011</v>
      </c>
      <c r="L3361" t="s">
        <v>3510</v>
      </c>
      <c r="M3361" t="s">
        <v>93</v>
      </c>
      <c r="N3361" t="s">
        <v>62</v>
      </c>
      <c r="O3361" s="6" t="str">
        <f>INDEX(lkp_Region,MATCH(tbl_Sales[[#This Row],[Suburb]],lkp_Suburb,0))</f>
        <v>Northern Metropolitan</v>
      </c>
      <c r="P3361" s="6">
        <f>MONTH(tbl_Sales[[#This Row],[Date]])</f>
        <v>9</v>
      </c>
      <c r="Q3361" s="6">
        <f>YEAR(tbl_Sales[[#This Row],[Date]])</f>
        <v>2016</v>
      </c>
    </row>
    <row r="3362" spans="1:17" x14ac:dyDescent="0.25">
      <c r="A3362" s="1">
        <v>42618</v>
      </c>
      <c r="B3362">
        <v>1050000</v>
      </c>
      <c r="C3362" t="s">
        <v>2</v>
      </c>
      <c r="D3362" t="s">
        <v>12427</v>
      </c>
      <c r="E3362" t="s">
        <v>10</v>
      </c>
      <c r="F3362">
        <v>3072</v>
      </c>
      <c r="G3362">
        <v>3</v>
      </c>
      <c r="H3362">
        <v>2</v>
      </c>
      <c r="I3362">
        <v>1</v>
      </c>
      <c r="J3362">
        <v>453</v>
      </c>
      <c r="K3362">
        <v>1948</v>
      </c>
      <c r="L3362" t="s">
        <v>3511</v>
      </c>
      <c r="M3362" t="s">
        <v>97</v>
      </c>
      <c r="N3362" t="s">
        <v>62</v>
      </c>
      <c r="O3362" s="6" t="str">
        <f>INDEX(lkp_Region,MATCH(tbl_Sales[[#This Row],[Suburb]],lkp_Suburb,0))</f>
        <v>Northern Metropolitan</v>
      </c>
      <c r="P3362" s="6">
        <f>MONTH(tbl_Sales[[#This Row],[Date]])</f>
        <v>9</v>
      </c>
      <c r="Q3362" s="6">
        <f>YEAR(tbl_Sales[[#This Row],[Date]])</f>
        <v>2016</v>
      </c>
    </row>
    <row r="3363" spans="1:17" x14ac:dyDescent="0.25">
      <c r="A3363" s="1">
        <v>42618</v>
      </c>
      <c r="B3363">
        <v>500000</v>
      </c>
      <c r="C3363" t="s">
        <v>2</v>
      </c>
      <c r="D3363" t="s">
        <v>12428</v>
      </c>
      <c r="E3363" t="s">
        <v>5</v>
      </c>
      <c r="F3363">
        <v>3021</v>
      </c>
      <c r="G3363">
        <v>4</v>
      </c>
      <c r="H3363">
        <v>1</v>
      </c>
      <c r="I3363">
        <v>2</v>
      </c>
      <c r="J3363">
        <v>574</v>
      </c>
      <c r="K3363">
        <v>1985</v>
      </c>
      <c r="L3363" t="s">
        <v>3512</v>
      </c>
      <c r="M3363" t="s">
        <v>173</v>
      </c>
      <c r="N3363" t="s">
        <v>3</v>
      </c>
      <c r="O3363" s="6" t="str">
        <f>INDEX(lkp_Region,MATCH(tbl_Sales[[#This Row],[Suburb]],lkp_Suburb,0))</f>
        <v>Western Metropolitan</v>
      </c>
      <c r="P3363" s="6">
        <f>MONTH(tbl_Sales[[#This Row],[Date]])</f>
        <v>9</v>
      </c>
      <c r="Q3363" s="6">
        <f>YEAR(tbl_Sales[[#This Row],[Date]])</f>
        <v>2016</v>
      </c>
    </row>
    <row r="3364" spans="1:17" x14ac:dyDescent="0.25">
      <c r="A3364" s="1">
        <v>42618</v>
      </c>
      <c r="B3364">
        <v>526000</v>
      </c>
      <c r="C3364" t="s">
        <v>13</v>
      </c>
      <c r="D3364" t="s">
        <v>12428</v>
      </c>
      <c r="E3364" t="s">
        <v>10</v>
      </c>
      <c r="F3364">
        <v>3103</v>
      </c>
      <c r="G3364">
        <v>2</v>
      </c>
      <c r="H3364">
        <v>1</v>
      </c>
      <c r="I3364">
        <v>1</v>
      </c>
      <c r="J3364">
        <v>0</v>
      </c>
      <c r="K3364">
        <v>1960</v>
      </c>
      <c r="L3364" t="s">
        <v>3513</v>
      </c>
      <c r="M3364" t="s">
        <v>274</v>
      </c>
      <c r="N3364" t="s">
        <v>101</v>
      </c>
      <c r="O3364" s="6" t="str">
        <f>INDEX(lkp_Region,MATCH(tbl_Sales[[#This Row],[Suburb]],lkp_Suburb,0))</f>
        <v>Southern Metropolitan</v>
      </c>
      <c r="P3364" s="6">
        <f>MONTH(tbl_Sales[[#This Row],[Date]])</f>
        <v>9</v>
      </c>
      <c r="Q3364" s="6">
        <f>YEAR(tbl_Sales[[#This Row],[Date]])</f>
        <v>2016</v>
      </c>
    </row>
    <row r="3365" spans="1:17" x14ac:dyDescent="0.25">
      <c r="A3365" s="1">
        <v>42618</v>
      </c>
      <c r="B3365">
        <v>1741000</v>
      </c>
      <c r="C3365" t="s">
        <v>2</v>
      </c>
      <c r="D3365" t="s">
        <v>12427</v>
      </c>
      <c r="E3365" t="s">
        <v>10</v>
      </c>
      <c r="F3365">
        <v>3122</v>
      </c>
      <c r="G3365">
        <v>3</v>
      </c>
      <c r="H3365">
        <v>1</v>
      </c>
      <c r="I3365">
        <v>1</v>
      </c>
      <c r="J3365">
        <v>383</v>
      </c>
      <c r="K3365">
        <v>1910</v>
      </c>
      <c r="L3365" t="s">
        <v>3514</v>
      </c>
      <c r="M3365" t="s">
        <v>461</v>
      </c>
      <c r="N3365" t="s">
        <v>101</v>
      </c>
      <c r="O3365" s="6" t="str">
        <f>INDEX(lkp_Region,MATCH(tbl_Sales[[#This Row],[Suburb]],lkp_Suburb,0))</f>
        <v>Southern Metropolitan</v>
      </c>
      <c r="P3365" s="6">
        <f>MONTH(tbl_Sales[[#This Row],[Date]])</f>
        <v>9</v>
      </c>
      <c r="Q3365" s="6">
        <f>YEAR(tbl_Sales[[#This Row],[Date]])</f>
        <v>2016</v>
      </c>
    </row>
    <row r="3366" spans="1:17" x14ac:dyDescent="0.25">
      <c r="A3366" s="1">
        <v>42618</v>
      </c>
      <c r="B3366">
        <v>2000000</v>
      </c>
      <c r="C3366" t="s">
        <v>2</v>
      </c>
      <c r="D3366" t="s">
        <v>12423</v>
      </c>
      <c r="E3366" t="s">
        <v>5</v>
      </c>
      <c r="F3366">
        <v>3124</v>
      </c>
      <c r="G3366">
        <v>4</v>
      </c>
      <c r="H3366">
        <v>3</v>
      </c>
      <c r="I3366">
        <v>4</v>
      </c>
      <c r="J3366">
        <v>697</v>
      </c>
      <c r="K3366">
        <v>1980</v>
      </c>
      <c r="L3366" t="s">
        <v>3515</v>
      </c>
      <c r="M3366" t="s">
        <v>209</v>
      </c>
      <c r="N3366" t="s">
        <v>101</v>
      </c>
      <c r="O3366" s="6" t="str">
        <f>INDEX(lkp_Region,MATCH(tbl_Sales[[#This Row],[Suburb]],lkp_Suburb,0))</f>
        <v>Southern Metropolitan</v>
      </c>
      <c r="P3366" s="6">
        <f>MONTH(tbl_Sales[[#This Row],[Date]])</f>
        <v>9</v>
      </c>
      <c r="Q3366" s="6">
        <f>YEAR(tbl_Sales[[#This Row],[Date]])</f>
        <v>2016</v>
      </c>
    </row>
    <row r="3367" spans="1:17" x14ac:dyDescent="0.25">
      <c r="A3367" s="1">
        <v>42619</v>
      </c>
      <c r="B3367">
        <v>1300000</v>
      </c>
      <c r="C3367" t="s">
        <v>2</v>
      </c>
      <c r="D3367" t="s">
        <v>12425</v>
      </c>
      <c r="E3367" t="s">
        <v>5</v>
      </c>
      <c r="F3367">
        <v>3127</v>
      </c>
      <c r="G3367">
        <v>4</v>
      </c>
      <c r="H3367">
        <v>2</v>
      </c>
      <c r="I3367">
        <v>2</v>
      </c>
      <c r="J3367">
        <v>809</v>
      </c>
      <c r="K3367">
        <v>1950</v>
      </c>
      <c r="L3367" t="s">
        <v>3516</v>
      </c>
      <c r="M3367" t="s">
        <v>11</v>
      </c>
      <c r="N3367" t="s">
        <v>14</v>
      </c>
      <c r="O3367" s="6" t="str">
        <f>INDEX(lkp_Region,MATCH(tbl_Sales[[#This Row],[Suburb]],lkp_Suburb,0))</f>
        <v>Southern Metropolitan</v>
      </c>
      <c r="P3367" s="6">
        <f>MONTH(tbl_Sales[[#This Row],[Date]])</f>
        <v>9</v>
      </c>
      <c r="Q3367" s="6">
        <f>YEAR(tbl_Sales[[#This Row],[Date]])</f>
        <v>2016</v>
      </c>
    </row>
    <row r="3368" spans="1:17" x14ac:dyDescent="0.25">
      <c r="A3368" s="1">
        <v>42619</v>
      </c>
      <c r="B3368">
        <v>1670000</v>
      </c>
      <c r="C3368" t="s">
        <v>2</v>
      </c>
      <c r="D3368" t="s">
        <v>12423</v>
      </c>
      <c r="E3368" t="s">
        <v>10</v>
      </c>
      <c r="F3368">
        <v>3128</v>
      </c>
      <c r="G3368">
        <v>4</v>
      </c>
      <c r="H3368">
        <v>4</v>
      </c>
      <c r="I3368">
        <v>4</v>
      </c>
      <c r="J3368">
        <v>707</v>
      </c>
      <c r="K3368">
        <v>1926</v>
      </c>
      <c r="L3368" t="s">
        <v>3517</v>
      </c>
      <c r="M3368" t="s">
        <v>151</v>
      </c>
      <c r="N3368" t="s">
        <v>14</v>
      </c>
      <c r="O3368" s="6" t="str">
        <f>INDEX(lkp_Region,MATCH(tbl_Sales[[#This Row],[Suburb]],lkp_Suburb,0))</f>
        <v>Eastern Metropolitan</v>
      </c>
      <c r="P3368" s="6">
        <f>MONTH(tbl_Sales[[#This Row],[Date]])</f>
        <v>9</v>
      </c>
      <c r="Q3368" s="6">
        <f>YEAR(tbl_Sales[[#This Row],[Date]])</f>
        <v>2016</v>
      </c>
    </row>
    <row r="3369" spans="1:17" x14ac:dyDescent="0.25">
      <c r="A3369" s="1">
        <v>42619</v>
      </c>
      <c r="B3369">
        <v>1300000</v>
      </c>
      <c r="C3369" t="s">
        <v>2</v>
      </c>
      <c r="D3369" t="s">
        <v>12427</v>
      </c>
      <c r="E3369" t="s">
        <v>10</v>
      </c>
      <c r="F3369">
        <v>3145</v>
      </c>
      <c r="G3369">
        <v>3</v>
      </c>
      <c r="H3369">
        <v>2</v>
      </c>
      <c r="I3369">
        <v>2</v>
      </c>
      <c r="J3369">
        <v>323</v>
      </c>
      <c r="L3369" t="s">
        <v>3518</v>
      </c>
      <c r="M3369" t="s">
        <v>74</v>
      </c>
      <c r="N3369" t="s">
        <v>76</v>
      </c>
      <c r="O3369" s="6" t="str">
        <f>INDEX(lkp_Region,MATCH(tbl_Sales[[#This Row],[Suburb]],lkp_Suburb,0))</f>
        <v>Southern Metropolitan</v>
      </c>
      <c r="P3369" s="6">
        <f>MONTH(tbl_Sales[[#This Row],[Date]])</f>
        <v>9</v>
      </c>
      <c r="Q3369" s="6">
        <f>YEAR(tbl_Sales[[#This Row],[Date]])</f>
        <v>2016</v>
      </c>
    </row>
    <row r="3370" spans="1:17" x14ac:dyDescent="0.25">
      <c r="A3370" s="1">
        <v>42619</v>
      </c>
      <c r="B3370">
        <v>1550000</v>
      </c>
      <c r="C3370" t="s">
        <v>2</v>
      </c>
      <c r="D3370" t="s">
        <v>12429</v>
      </c>
      <c r="E3370" t="s">
        <v>5</v>
      </c>
      <c r="F3370">
        <v>3145</v>
      </c>
      <c r="G3370">
        <v>4</v>
      </c>
      <c r="H3370">
        <v>2</v>
      </c>
      <c r="I3370">
        <v>4</v>
      </c>
      <c r="J3370">
        <v>848</v>
      </c>
      <c r="K3370">
        <v>1970</v>
      </c>
      <c r="L3370" t="s">
        <v>3519</v>
      </c>
      <c r="M3370" t="s">
        <v>74</v>
      </c>
      <c r="N3370" t="s">
        <v>76</v>
      </c>
      <c r="O3370" s="6" t="str">
        <f>INDEX(lkp_Region,MATCH(tbl_Sales[[#This Row],[Suburb]],lkp_Suburb,0))</f>
        <v>Southern Metropolitan</v>
      </c>
      <c r="P3370" s="6">
        <f>MONTH(tbl_Sales[[#This Row],[Date]])</f>
        <v>9</v>
      </c>
      <c r="Q3370" s="6">
        <f>YEAR(tbl_Sales[[#This Row],[Date]])</f>
        <v>2016</v>
      </c>
    </row>
    <row r="3371" spans="1:17" x14ac:dyDescent="0.25">
      <c r="A3371" s="1">
        <v>42619</v>
      </c>
      <c r="B3371">
        <v>2110000</v>
      </c>
      <c r="C3371" t="s">
        <v>2</v>
      </c>
      <c r="D3371" t="s">
        <v>12428</v>
      </c>
      <c r="E3371" t="s">
        <v>5</v>
      </c>
      <c r="F3371">
        <v>3145</v>
      </c>
      <c r="G3371">
        <v>4</v>
      </c>
      <c r="H3371">
        <v>2</v>
      </c>
      <c r="I3371">
        <v>2</v>
      </c>
      <c r="J3371">
        <v>645</v>
      </c>
      <c r="L3371" t="s">
        <v>3520</v>
      </c>
      <c r="M3371" t="s">
        <v>74</v>
      </c>
      <c r="N3371" t="s">
        <v>76</v>
      </c>
      <c r="O3371" s="6" t="str">
        <f>INDEX(lkp_Region,MATCH(tbl_Sales[[#This Row],[Suburb]],lkp_Suburb,0))</f>
        <v>Southern Metropolitan</v>
      </c>
      <c r="P3371" s="6">
        <f>MONTH(tbl_Sales[[#This Row],[Date]])</f>
        <v>9</v>
      </c>
      <c r="Q3371" s="6">
        <f>YEAR(tbl_Sales[[#This Row],[Date]])</f>
        <v>2016</v>
      </c>
    </row>
    <row r="3372" spans="1:17" x14ac:dyDescent="0.25">
      <c r="A3372" s="1">
        <v>42619</v>
      </c>
      <c r="B3372">
        <v>1800000</v>
      </c>
      <c r="C3372" t="s">
        <v>2</v>
      </c>
      <c r="D3372" t="s">
        <v>12431</v>
      </c>
      <c r="E3372" t="s">
        <v>5</v>
      </c>
      <c r="F3372">
        <v>3206</v>
      </c>
      <c r="G3372">
        <v>3</v>
      </c>
      <c r="H3372">
        <v>1</v>
      </c>
      <c r="I3372">
        <v>1</v>
      </c>
      <c r="J3372">
        <v>253</v>
      </c>
      <c r="L3372" t="s">
        <v>3521</v>
      </c>
      <c r="M3372" t="s">
        <v>113</v>
      </c>
      <c r="N3372" t="s">
        <v>26</v>
      </c>
      <c r="O3372" s="6" t="str">
        <f>INDEX(lkp_Region,MATCH(tbl_Sales[[#This Row],[Suburb]],lkp_Suburb,0))</f>
        <v>Southern Metropolitan</v>
      </c>
      <c r="P3372" s="6">
        <f>MONTH(tbl_Sales[[#This Row],[Date]])</f>
        <v>9</v>
      </c>
      <c r="Q3372" s="6">
        <f>YEAR(tbl_Sales[[#This Row],[Date]])</f>
        <v>2016</v>
      </c>
    </row>
    <row r="3373" spans="1:17" x14ac:dyDescent="0.25">
      <c r="A3373" s="1">
        <v>42619</v>
      </c>
      <c r="B3373">
        <v>532000</v>
      </c>
      <c r="C3373" t="s">
        <v>51</v>
      </c>
      <c r="D3373" t="s">
        <v>12427</v>
      </c>
      <c r="E3373" t="s">
        <v>10</v>
      </c>
      <c r="F3373">
        <v>3043</v>
      </c>
      <c r="G3373">
        <v>3</v>
      </c>
      <c r="H3373">
        <v>2</v>
      </c>
      <c r="I3373">
        <v>1</v>
      </c>
      <c r="J3373">
        <v>149</v>
      </c>
      <c r="K3373">
        <v>2005</v>
      </c>
      <c r="L3373" t="s">
        <v>3522</v>
      </c>
      <c r="M3373" t="s">
        <v>556</v>
      </c>
      <c r="N3373" t="s">
        <v>18</v>
      </c>
      <c r="O3373" s="6" t="str">
        <f>INDEX(lkp_Region,MATCH(tbl_Sales[[#This Row],[Suburb]],lkp_Suburb,0))</f>
        <v>Western Metropolitan</v>
      </c>
      <c r="P3373" s="6">
        <f>MONTH(tbl_Sales[[#This Row],[Date]])</f>
        <v>9</v>
      </c>
      <c r="Q3373" s="6">
        <f>YEAR(tbl_Sales[[#This Row],[Date]])</f>
        <v>2016</v>
      </c>
    </row>
    <row r="3374" spans="1:17" x14ac:dyDescent="0.25">
      <c r="A3374" s="1">
        <v>42619</v>
      </c>
      <c r="B3374">
        <v>599000</v>
      </c>
      <c r="C3374" t="s">
        <v>2</v>
      </c>
      <c r="D3374" t="s">
        <v>12427</v>
      </c>
      <c r="E3374" t="s">
        <v>5</v>
      </c>
      <c r="F3374">
        <v>3044</v>
      </c>
      <c r="G3374">
        <v>3</v>
      </c>
      <c r="H3374">
        <v>1</v>
      </c>
      <c r="I3374">
        <v>1</v>
      </c>
      <c r="J3374">
        <v>534</v>
      </c>
      <c r="K3374">
        <v>1950</v>
      </c>
      <c r="L3374" t="s">
        <v>3523</v>
      </c>
      <c r="M3374" t="s">
        <v>115</v>
      </c>
      <c r="N3374" t="s">
        <v>18</v>
      </c>
      <c r="O3374" s="6" t="str">
        <f>INDEX(lkp_Region,MATCH(tbl_Sales[[#This Row],[Suburb]],lkp_Suburb,0))</f>
        <v>Northern Metropolitan</v>
      </c>
      <c r="P3374" s="6">
        <f>MONTH(tbl_Sales[[#This Row],[Date]])</f>
        <v>9</v>
      </c>
      <c r="Q3374" s="6">
        <f>YEAR(tbl_Sales[[#This Row],[Date]])</f>
        <v>2016</v>
      </c>
    </row>
    <row r="3375" spans="1:17" x14ac:dyDescent="0.25">
      <c r="A3375" s="1">
        <v>42619</v>
      </c>
      <c r="B3375">
        <v>700000</v>
      </c>
      <c r="C3375" t="s">
        <v>2</v>
      </c>
      <c r="D3375" t="s">
        <v>12423</v>
      </c>
      <c r="E3375" t="s">
        <v>10</v>
      </c>
      <c r="F3375">
        <v>3046</v>
      </c>
      <c r="G3375">
        <v>4</v>
      </c>
      <c r="H3375">
        <v>2</v>
      </c>
      <c r="I3375">
        <v>2</v>
      </c>
      <c r="J3375">
        <v>700</v>
      </c>
      <c r="K3375">
        <v>1950</v>
      </c>
      <c r="L3375" t="s">
        <v>3524</v>
      </c>
      <c r="M3375" t="s">
        <v>391</v>
      </c>
      <c r="N3375" t="s">
        <v>18</v>
      </c>
      <c r="O3375" s="6" t="str">
        <f>INDEX(lkp_Region,MATCH(tbl_Sales[[#This Row],[Suburb]],lkp_Suburb,0))</f>
        <v>Northern Metropolitan</v>
      </c>
      <c r="P3375" s="6">
        <f>MONTH(tbl_Sales[[#This Row],[Date]])</f>
        <v>9</v>
      </c>
      <c r="Q3375" s="6">
        <f>YEAR(tbl_Sales[[#This Row],[Date]])</f>
        <v>2016</v>
      </c>
    </row>
    <row r="3376" spans="1:17" x14ac:dyDescent="0.25">
      <c r="A3376" s="1">
        <v>42619</v>
      </c>
      <c r="B3376">
        <v>981000</v>
      </c>
      <c r="C3376" t="s">
        <v>2</v>
      </c>
      <c r="D3376" t="s">
        <v>12427</v>
      </c>
      <c r="E3376" t="s">
        <v>10</v>
      </c>
      <c r="F3376">
        <v>3058</v>
      </c>
      <c r="G3376">
        <v>2</v>
      </c>
      <c r="H3376">
        <v>1</v>
      </c>
      <c r="I3376">
        <v>1</v>
      </c>
      <c r="J3376">
        <v>263</v>
      </c>
      <c r="K3376">
        <v>1910</v>
      </c>
      <c r="L3376" t="s">
        <v>3525</v>
      </c>
      <c r="M3376" t="s">
        <v>41</v>
      </c>
      <c r="N3376" t="s">
        <v>18</v>
      </c>
      <c r="O3376" s="6" t="str">
        <f>INDEX(lkp_Region,MATCH(tbl_Sales[[#This Row],[Suburb]],lkp_Suburb,0))</f>
        <v>Northern Metropolitan</v>
      </c>
      <c r="P3376" s="6">
        <f>MONTH(tbl_Sales[[#This Row],[Date]])</f>
        <v>9</v>
      </c>
      <c r="Q3376" s="6">
        <f>YEAR(tbl_Sales[[#This Row],[Date]])</f>
        <v>2016</v>
      </c>
    </row>
    <row r="3377" spans="1:17" x14ac:dyDescent="0.25">
      <c r="A3377" s="1">
        <v>42619</v>
      </c>
      <c r="B3377">
        <v>1100000</v>
      </c>
      <c r="C3377" t="s">
        <v>2</v>
      </c>
      <c r="D3377" t="s">
        <v>12428</v>
      </c>
      <c r="E3377" t="s">
        <v>5</v>
      </c>
      <c r="F3377">
        <v>3039</v>
      </c>
      <c r="G3377">
        <v>3</v>
      </c>
      <c r="H3377">
        <v>1</v>
      </c>
      <c r="I3377">
        <v>2</v>
      </c>
      <c r="J3377">
        <v>572</v>
      </c>
      <c r="L3377" t="s">
        <v>3526</v>
      </c>
      <c r="M3377" t="s">
        <v>242</v>
      </c>
      <c r="N3377" t="s">
        <v>49</v>
      </c>
      <c r="O3377" s="6" t="str">
        <f>INDEX(lkp_Region,MATCH(tbl_Sales[[#This Row],[Suburb]],lkp_Suburb,0))</f>
        <v>Western Metropolitan</v>
      </c>
      <c r="P3377" s="6">
        <f>MONTH(tbl_Sales[[#This Row],[Date]])</f>
        <v>9</v>
      </c>
      <c r="Q3377" s="6">
        <f>YEAR(tbl_Sales[[#This Row],[Date]])</f>
        <v>2016</v>
      </c>
    </row>
    <row r="3378" spans="1:17" x14ac:dyDescent="0.25">
      <c r="A3378" s="1">
        <v>42619</v>
      </c>
      <c r="B3378">
        <v>920000</v>
      </c>
      <c r="C3378" t="s">
        <v>2</v>
      </c>
      <c r="D3378" t="s">
        <v>12426</v>
      </c>
      <c r="E3378" t="s">
        <v>5</v>
      </c>
      <c r="F3378">
        <v>3148</v>
      </c>
      <c r="G3378">
        <v>3</v>
      </c>
      <c r="H3378">
        <v>2</v>
      </c>
      <c r="I3378">
        <v>2</v>
      </c>
      <c r="J3378">
        <v>515</v>
      </c>
      <c r="L3378" t="s">
        <v>3527</v>
      </c>
      <c r="M3378" t="s">
        <v>29</v>
      </c>
      <c r="N3378" t="s">
        <v>31</v>
      </c>
      <c r="O3378" s="6" t="str">
        <f>INDEX(lkp_Region,MATCH(tbl_Sales[[#This Row],[Suburb]],lkp_Suburb,0))</f>
        <v>Southern Metropolitan</v>
      </c>
      <c r="P3378" s="6">
        <f>MONTH(tbl_Sales[[#This Row],[Date]])</f>
        <v>9</v>
      </c>
      <c r="Q3378" s="6">
        <f>YEAR(tbl_Sales[[#This Row],[Date]])</f>
        <v>2016</v>
      </c>
    </row>
    <row r="3379" spans="1:17" x14ac:dyDescent="0.25">
      <c r="A3379" s="1">
        <v>42619</v>
      </c>
      <c r="B3379">
        <v>885000</v>
      </c>
      <c r="C3379" t="s">
        <v>2</v>
      </c>
      <c r="D3379" t="s">
        <v>12429</v>
      </c>
      <c r="E3379" t="s">
        <v>10</v>
      </c>
      <c r="F3379">
        <v>3051</v>
      </c>
      <c r="G3379">
        <v>2</v>
      </c>
      <c r="H3379">
        <v>1</v>
      </c>
      <c r="I3379">
        <v>1</v>
      </c>
      <c r="J3379">
        <v>111</v>
      </c>
      <c r="K3379">
        <v>1880</v>
      </c>
      <c r="L3379" t="s">
        <v>3528</v>
      </c>
      <c r="M3379" t="s">
        <v>915</v>
      </c>
      <c r="N3379" t="s">
        <v>88</v>
      </c>
      <c r="O3379" s="6" t="str">
        <f>INDEX(lkp_Region,MATCH(tbl_Sales[[#This Row],[Suburb]],lkp_Suburb,0))</f>
        <v>Northern Metropolitan</v>
      </c>
      <c r="P3379" s="6">
        <f>MONTH(tbl_Sales[[#This Row],[Date]])</f>
        <v>9</v>
      </c>
      <c r="Q3379" s="6">
        <f>YEAR(tbl_Sales[[#This Row],[Date]])</f>
        <v>2016</v>
      </c>
    </row>
    <row r="3380" spans="1:17" x14ac:dyDescent="0.25">
      <c r="A3380" s="1">
        <v>42619</v>
      </c>
      <c r="B3380">
        <v>1165000</v>
      </c>
      <c r="C3380" t="s">
        <v>2</v>
      </c>
      <c r="D3380" t="s">
        <v>12427</v>
      </c>
      <c r="E3380" t="s">
        <v>10</v>
      </c>
      <c r="F3380">
        <v>3031</v>
      </c>
      <c r="G3380">
        <v>3</v>
      </c>
      <c r="H3380">
        <v>1</v>
      </c>
      <c r="I3380">
        <v>0</v>
      </c>
      <c r="J3380">
        <v>239</v>
      </c>
      <c r="K3380">
        <v>1910</v>
      </c>
      <c r="L3380" t="s">
        <v>3529</v>
      </c>
      <c r="M3380" t="s">
        <v>264</v>
      </c>
      <c r="N3380" t="s">
        <v>88</v>
      </c>
      <c r="O3380" s="6" t="str">
        <f>INDEX(lkp_Region,MATCH(tbl_Sales[[#This Row],[Suburb]],lkp_Suburb,0))</f>
        <v>Northern Metropolitan</v>
      </c>
      <c r="P3380" s="6">
        <f>MONTH(tbl_Sales[[#This Row],[Date]])</f>
        <v>9</v>
      </c>
      <c r="Q3380" s="6">
        <f>YEAR(tbl_Sales[[#This Row],[Date]])</f>
        <v>2016</v>
      </c>
    </row>
    <row r="3381" spans="1:17" x14ac:dyDescent="0.25">
      <c r="A3381" s="1">
        <v>42619</v>
      </c>
      <c r="B3381">
        <v>1550000</v>
      </c>
      <c r="C3381" t="s">
        <v>2</v>
      </c>
      <c r="D3381" t="s">
        <v>12427</v>
      </c>
      <c r="E3381" t="s">
        <v>5</v>
      </c>
      <c r="F3381">
        <v>3053</v>
      </c>
      <c r="G3381">
        <v>3</v>
      </c>
      <c r="H3381">
        <v>3</v>
      </c>
      <c r="I3381">
        <v>1</v>
      </c>
      <c r="J3381">
        <v>0</v>
      </c>
      <c r="L3381" t="s">
        <v>3530</v>
      </c>
      <c r="M3381" t="s">
        <v>164</v>
      </c>
      <c r="N3381" t="s">
        <v>88</v>
      </c>
      <c r="O3381" s="6" t="str">
        <f>INDEX(lkp_Region,MATCH(tbl_Sales[[#This Row],[Suburb]],lkp_Suburb,0))</f>
        <v>Northern Metropolitan</v>
      </c>
      <c r="P3381" s="6">
        <f>MONTH(tbl_Sales[[#This Row],[Date]])</f>
        <v>9</v>
      </c>
      <c r="Q3381" s="6">
        <f>YEAR(tbl_Sales[[#This Row],[Date]])</f>
        <v>2016</v>
      </c>
    </row>
    <row r="3382" spans="1:17" x14ac:dyDescent="0.25">
      <c r="A3382" s="1">
        <v>42619</v>
      </c>
      <c r="B3382">
        <v>680000</v>
      </c>
      <c r="C3382" t="s">
        <v>2</v>
      </c>
      <c r="D3382" t="s">
        <v>12427</v>
      </c>
      <c r="E3382" t="s">
        <v>5</v>
      </c>
      <c r="F3382">
        <v>3032</v>
      </c>
      <c r="G3382">
        <v>3</v>
      </c>
      <c r="H3382">
        <v>2</v>
      </c>
      <c r="I3382">
        <v>2</v>
      </c>
      <c r="J3382">
        <v>225</v>
      </c>
      <c r="L3382" t="s">
        <v>3531</v>
      </c>
      <c r="M3382" t="s">
        <v>21</v>
      </c>
      <c r="N3382" t="s">
        <v>21</v>
      </c>
      <c r="O3382" s="6" t="str">
        <f>INDEX(lkp_Region,MATCH(tbl_Sales[[#This Row],[Suburb]],lkp_Suburb,0))</f>
        <v>Western Metropolitan</v>
      </c>
      <c r="P3382" s="6">
        <f>MONTH(tbl_Sales[[#This Row],[Date]])</f>
        <v>9</v>
      </c>
      <c r="Q3382" s="6">
        <f>YEAR(tbl_Sales[[#This Row],[Date]])</f>
        <v>2016</v>
      </c>
    </row>
    <row r="3383" spans="1:17" x14ac:dyDescent="0.25">
      <c r="A3383" s="1">
        <v>42619</v>
      </c>
      <c r="B3383">
        <v>1145000</v>
      </c>
      <c r="C3383" t="s">
        <v>2</v>
      </c>
      <c r="D3383" t="s">
        <v>12425</v>
      </c>
      <c r="E3383" t="s">
        <v>10</v>
      </c>
      <c r="F3383">
        <v>3011</v>
      </c>
      <c r="G3383">
        <v>3</v>
      </c>
      <c r="H3383">
        <v>1</v>
      </c>
      <c r="I3383">
        <v>1</v>
      </c>
      <c r="J3383">
        <v>350</v>
      </c>
      <c r="K3383">
        <v>1890</v>
      </c>
      <c r="L3383" t="s">
        <v>3532</v>
      </c>
      <c r="M3383" t="s">
        <v>660</v>
      </c>
      <c r="N3383" t="s">
        <v>21</v>
      </c>
      <c r="O3383" s="6" t="str">
        <f>INDEX(lkp_Region,MATCH(tbl_Sales[[#This Row],[Suburb]],lkp_Suburb,0))</f>
        <v>Western Metropolitan</v>
      </c>
      <c r="P3383" s="6">
        <f>MONTH(tbl_Sales[[#This Row],[Date]])</f>
        <v>9</v>
      </c>
      <c r="Q3383" s="6">
        <f>YEAR(tbl_Sales[[#This Row],[Date]])</f>
        <v>2016</v>
      </c>
    </row>
    <row r="3384" spans="1:17" x14ac:dyDescent="0.25">
      <c r="A3384" s="1">
        <v>42619</v>
      </c>
      <c r="B3384">
        <v>875000</v>
      </c>
      <c r="C3384" t="s">
        <v>13</v>
      </c>
      <c r="D3384" t="s">
        <v>12428</v>
      </c>
      <c r="E3384" t="s">
        <v>10</v>
      </c>
      <c r="F3384">
        <v>3204</v>
      </c>
      <c r="G3384">
        <v>3</v>
      </c>
      <c r="H3384">
        <v>1</v>
      </c>
      <c r="I3384">
        <v>2</v>
      </c>
      <c r="J3384">
        <v>348</v>
      </c>
      <c r="K3384">
        <v>1950</v>
      </c>
      <c r="L3384" t="s">
        <v>3533</v>
      </c>
      <c r="M3384" t="s">
        <v>55</v>
      </c>
      <c r="N3384" t="s">
        <v>57</v>
      </c>
      <c r="O3384" s="6" t="str">
        <f>INDEX(lkp_Region,MATCH(tbl_Sales[[#This Row],[Suburb]],lkp_Suburb,0))</f>
        <v>Southern Metropolitan</v>
      </c>
      <c r="P3384" s="6">
        <f>MONTH(tbl_Sales[[#This Row],[Date]])</f>
        <v>9</v>
      </c>
      <c r="Q3384" s="6">
        <f>YEAR(tbl_Sales[[#This Row],[Date]])</f>
        <v>2016</v>
      </c>
    </row>
    <row r="3385" spans="1:17" x14ac:dyDescent="0.25">
      <c r="A3385" s="1">
        <v>42619</v>
      </c>
      <c r="B3385">
        <v>1110000</v>
      </c>
      <c r="C3385" t="s">
        <v>2</v>
      </c>
      <c r="D3385" t="s">
        <v>12429</v>
      </c>
      <c r="E3385" t="s">
        <v>10</v>
      </c>
      <c r="F3385">
        <v>3165</v>
      </c>
      <c r="G3385">
        <v>4</v>
      </c>
      <c r="H3385">
        <v>2</v>
      </c>
      <c r="I3385">
        <v>2</v>
      </c>
      <c r="J3385">
        <v>583</v>
      </c>
      <c r="K3385">
        <v>1960</v>
      </c>
      <c r="L3385" t="s">
        <v>3534</v>
      </c>
      <c r="M3385" t="s">
        <v>138</v>
      </c>
      <c r="N3385" t="s">
        <v>57</v>
      </c>
      <c r="O3385" s="6" t="str">
        <f>INDEX(lkp_Region,MATCH(tbl_Sales[[#This Row],[Suburb]],lkp_Suburb,0))</f>
        <v>Southern Metropolitan</v>
      </c>
      <c r="P3385" s="6">
        <f>MONTH(tbl_Sales[[#This Row],[Date]])</f>
        <v>9</v>
      </c>
      <c r="Q3385" s="6">
        <f>YEAR(tbl_Sales[[#This Row],[Date]])</f>
        <v>2016</v>
      </c>
    </row>
    <row r="3386" spans="1:17" x14ac:dyDescent="0.25">
      <c r="A3386" s="1">
        <v>42619</v>
      </c>
      <c r="B3386">
        <v>1668000</v>
      </c>
      <c r="C3386" t="s">
        <v>2</v>
      </c>
      <c r="D3386" t="s">
        <v>12429</v>
      </c>
      <c r="E3386" t="s">
        <v>10</v>
      </c>
      <c r="F3386">
        <v>3204</v>
      </c>
      <c r="G3386">
        <v>2</v>
      </c>
      <c r="H3386">
        <v>1</v>
      </c>
      <c r="I3386">
        <v>2</v>
      </c>
      <c r="J3386">
        <v>595</v>
      </c>
      <c r="L3386" t="s">
        <v>3535</v>
      </c>
      <c r="M3386" t="s">
        <v>63</v>
      </c>
      <c r="N3386" t="s">
        <v>57</v>
      </c>
      <c r="O3386" s="6" t="str">
        <f>INDEX(lkp_Region,MATCH(tbl_Sales[[#This Row],[Suburb]],lkp_Suburb,0))</f>
        <v>Southern Metropolitan</v>
      </c>
      <c r="P3386" s="6">
        <f>MONTH(tbl_Sales[[#This Row],[Date]])</f>
        <v>9</v>
      </c>
      <c r="Q3386" s="6">
        <f>YEAR(tbl_Sales[[#This Row],[Date]])</f>
        <v>2016</v>
      </c>
    </row>
    <row r="3387" spans="1:17" x14ac:dyDescent="0.25">
      <c r="A3387" s="1">
        <v>42619</v>
      </c>
      <c r="B3387">
        <v>583000</v>
      </c>
      <c r="C3387" t="s">
        <v>13</v>
      </c>
      <c r="D3387" t="s">
        <v>12427</v>
      </c>
      <c r="E3387" t="s">
        <v>5</v>
      </c>
      <c r="F3387">
        <v>3070</v>
      </c>
      <c r="G3387">
        <v>2</v>
      </c>
      <c r="H3387">
        <v>2</v>
      </c>
      <c r="I3387">
        <v>1</v>
      </c>
      <c r="J3387">
        <v>0</v>
      </c>
      <c r="K3387">
        <v>2011</v>
      </c>
      <c r="L3387" t="s">
        <v>3536</v>
      </c>
      <c r="M3387" t="s">
        <v>271</v>
      </c>
      <c r="N3387" t="s">
        <v>62</v>
      </c>
      <c r="O3387" s="6" t="str">
        <f>INDEX(lkp_Region,MATCH(tbl_Sales[[#This Row],[Suburb]],lkp_Suburb,0))</f>
        <v>Northern Metropolitan</v>
      </c>
      <c r="P3387" s="6">
        <f>MONTH(tbl_Sales[[#This Row],[Date]])</f>
        <v>9</v>
      </c>
      <c r="Q3387" s="6">
        <f>YEAR(tbl_Sales[[#This Row],[Date]])</f>
        <v>2016</v>
      </c>
    </row>
    <row r="3388" spans="1:17" x14ac:dyDescent="0.25">
      <c r="A3388" s="1">
        <v>42619</v>
      </c>
      <c r="B3388">
        <v>610000</v>
      </c>
      <c r="C3388" t="s">
        <v>2</v>
      </c>
      <c r="D3388" t="s">
        <v>12427</v>
      </c>
      <c r="E3388" t="s">
        <v>10</v>
      </c>
      <c r="F3388">
        <v>3073</v>
      </c>
      <c r="G3388">
        <v>2</v>
      </c>
      <c r="H3388">
        <v>1</v>
      </c>
      <c r="I3388">
        <v>2</v>
      </c>
      <c r="J3388">
        <v>383</v>
      </c>
      <c r="K3388">
        <v>1970</v>
      </c>
      <c r="L3388" t="s">
        <v>3537</v>
      </c>
      <c r="M3388" t="s">
        <v>93</v>
      </c>
      <c r="N3388" t="s">
        <v>62</v>
      </c>
      <c r="O3388" s="6" t="str">
        <f>INDEX(lkp_Region,MATCH(tbl_Sales[[#This Row],[Suburb]],lkp_Suburb,0))</f>
        <v>Northern Metropolitan</v>
      </c>
      <c r="P3388" s="6">
        <f>MONTH(tbl_Sales[[#This Row],[Date]])</f>
        <v>9</v>
      </c>
      <c r="Q3388" s="6">
        <f>YEAR(tbl_Sales[[#This Row],[Date]])</f>
        <v>2016</v>
      </c>
    </row>
    <row r="3389" spans="1:17" x14ac:dyDescent="0.25">
      <c r="A3389" s="1">
        <v>42619</v>
      </c>
      <c r="B3389">
        <v>1380000</v>
      </c>
      <c r="C3389" t="s">
        <v>2</v>
      </c>
      <c r="D3389" t="s">
        <v>12429</v>
      </c>
      <c r="E3389" t="s">
        <v>5</v>
      </c>
      <c r="F3389">
        <v>3071</v>
      </c>
      <c r="G3389">
        <v>3</v>
      </c>
      <c r="H3389">
        <v>2</v>
      </c>
      <c r="I3389">
        <v>1</v>
      </c>
      <c r="J3389">
        <v>359</v>
      </c>
      <c r="K3389">
        <v>1920</v>
      </c>
      <c r="L3389" t="s">
        <v>3538</v>
      </c>
      <c r="M3389" t="s">
        <v>60</v>
      </c>
      <c r="N3389" t="s">
        <v>62</v>
      </c>
      <c r="O3389" s="6" t="str">
        <f>INDEX(lkp_Region,MATCH(tbl_Sales[[#This Row],[Suburb]],lkp_Suburb,0))</f>
        <v>Northern Metropolitan</v>
      </c>
      <c r="P3389" s="6">
        <f>MONTH(tbl_Sales[[#This Row],[Date]])</f>
        <v>9</v>
      </c>
      <c r="Q3389" s="6">
        <f>YEAR(tbl_Sales[[#This Row],[Date]])</f>
        <v>2016</v>
      </c>
    </row>
    <row r="3390" spans="1:17" x14ac:dyDescent="0.25">
      <c r="A3390" s="1">
        <v>42619</v>
      </c>
      <c r="B3390">
        <v>690000</v>
      </c>
      <c r="C3390" t="s">
        <v>13</v>
      </c>
      <c r="D3390" t="s">
        <v>12433</v>
      </c>
      <c r="E3390" t="s">
        <v>10</v>
      </c>
      <c r="F3390">
        <v>3146</v>
      </c>
      <c r="G3390">
        <v>2</v>
      </c>
      <c r="H3390">
        <v>1</v>
      </c>
      <c r="I3390">
        <v>2</v>
      </c>
      <c r="J3390">
        <v>166</v>
      </c>
      <c r="L3390" t="s">
        <v>3539</v>
      </c>
      <c r="M3390" t="s">
        <v>102</v>
      </c>
      <c r="N3390" t="s">
        <v>101</v>
      </c>
      <c r="O3390" s="6" t="str">
        <f>INDEX(lkp_Region,MATCH(tbl_Sales[[#This Row],[Suburb]],lkp_Suburb,0))</f>
        <v>Southern Metropolitan</v>
      </c>
      <c r="P3390" s="6">
        <f>MONTH(tbl_Sales[[#This Row],[Date]])</f>
        <v>9</v>
      </c>
      <c r="Q3390" s="6">
        <f>YEAR(tbl_Sales[[#This Row],[Date]])</f>
        <v>2016</v>
      </c>
    </row>
    <row r="3391" spans="1:17" x14ac:dyDescent="0.25">
      <c r="A3391" s="1">
        <v>42619</v>
      </c>
      <c r="B3391">
        <v>1053000</v>
      </c>
      <c r="C3391" t="s">
        <v>13</v>
      </c>
      <c r="D3391" t="s">
        <v>12425</v>
      </c>
      <c r="E3391" t="s">
        <v>10</v>
      </c>
      <c r="F3391">
        <v>3103</v>
      </c>
      <c r="G3391">
        <v>2</v>
      </c>
      <c r="H3391">
        <v>1</v>
      </c>
      <c r="I3391">
        <v>2</v>
      </c>
      <c r="J3391">
        <v>231</v>
      </c>
      <c r="K3391">
        <v>1985</v>
      </c>
      <c r="L3391" t="s">
        <v>3540</v>
      </c>
      <c r="M3391" t="s">
        <v>274</v>
      </c>
      <c r="N3391" t="s">
        <v>101</v>
      </c>
      <c r="O3391" s="6" t="str">
        <f>INDEX(lkp_Region,MATCH(tbl_Sales[[#This Row],[Suburb]],lkp_Suburb,0))</f>
        <v>Southern Metropolitan</v>
      </c>
      <c r="P3391" s="6">
        <f>MONTH(tbl_Sales[[#This Row],[Date]])</f>
        <v>9</v>
      </c>
      <c r="Q3391" s="6">
        <f>YEAR(tbl_Sales[[#This Row],[Date]])</f>
        <v>2016</v>
      </c>
    </row>
    <row r="3392" spans="1:17" x14ac:dyDescent="0.25">
      <c r="A3392" s="1">
        <v>42619</v>
      </c>
      <c r="B3392">
        <v>1500000</v>
      </c>
      <c r="C3392" t="s">
        <v>2</v>
      </c>
      <c r="D3392" t="s">
        <v>12429</v>
      </c>
      <c r="E3392" t="s">
        <v>5</v>
      </c>
      <c r="F3392">
        <v>3104</v>
      </c>
      <c r="G3392">
        <v>3</v>
      </c>
      <c r="H3392">
        <v>2</v>
      </c>
      <c r="I3392">
        <v>1</v>
      </c>
      <c r="J3392">
        <v>778</v>
      </c>
      <c r="K3392">
        <v>1950</v>
      </c>
      <c r="L3392" t="s">
        <v>3541</v>
      </c>
      <c r="M3392" t="s">
        <v>99</v>
      </c>
      <c r="N3392" t="s">
        <v>101</v>
      </c>
      <c r="O3392" s="6" t="str">
        <f>INDEX(lkp_Region,MATCH(tbl_Sales[[#This Row],[Suburb]],lkp_Suburb,0))</f>
        <v>Southern Metropolitan</v>
      </c>
      <c r="P3392" s="6">
        <f>MONTH(tbl_Sales[[#This Row],[Date]])</f>
        <v>9</v>
      </c>
      <c r="Q3392" s="6">
        <f>YEAR(tbl_Sales[[#This Row],[Date]])</f>
        <v>2016</v>
      </c>
    </row>
    <row r="3393" spans="1:17" x14ac:dyDescent="0.25">
      <c r="A3393" s="1">
        <v>42619</v>
      </c>
      <c r="B3393">
        <v>1171000</v>
      </c>
      <c r="C3393" t="s">
        <v>2</v>
      </c>
      <c r="D3393" t="s">
        <v>12424</v>
      </c>
      <c r="E3393" t="s">
        <v>10</v>
      </c>
      <c r="F3393">
        <v>3186</v>
      </c>
      <c r="G3393">
        <v>3</v>
      </c>
      <c r="H3393">
        <v>2</v>
      </c>
      <c r="I3393">
        <v>2</v>
      </c>
      <c r="J3393">
        <v>279</v>
      </c>
      <c r="K3393">
        <v>1970</v>
      </c>
      <c r="L3393" t="s">
        <v>3542</v>
      </c>
      <c r="M3393" t="s">
        <v>105</v>
      </c>
      <c r="N3393" t="s">
        <v>107</v>
      </c>
      <c r="O3393" s="6" t="str">
        <f>INDEX(lkp_Region,MATCH(tbl_Sales[[#This Row],[Suburb]],lkp_Suburb,0))</f>
        <v>Southern Metropolitan</v>
      </c>
      <c r="P3393" s="6">
        <f>MONTH(tbl_Sales[[#This Row],[Date]])</f>
        <v>9</v>
      </c>
      <c r="Q3393" s="6">
        <f>YEAR(tbl_Sales[[#This Row],[Date]])</f>
        <v>2016</v>
      </c>
    </row>
    <row r="3394" spans="1:17" x14ac:dyDescent="0.25">
      <c r="A3394" s="1">
        <v>42619</v>
      </c>
      <c r="B3394">
        <v>550000</v>
      </c>
      <c r="C3394" t="s">
        <v>51</v>
      </c>
      <c r="D3394" t="s">
        <v>12428</v>
      </c>
      <c r="E3394" t="s">
        <v>5</v>
      </c>
      <c r="F3394">
        <v>3084</v>
      </c>
      <c r="G3394">
        <v>3</v>
      </c>
      <c r="H3394">
        <v>1</v>
      </c>
      <c r="I3394">
        <v>2</v>
      </c>
      <c r="J3394">
        <v>235</v>
      </c>
      <c r="K3394">
        <v>1990</v>
      </c>
      <c r="L3394" t="s">
        <v>3543</v>
      </c>
      <c r="M3394" t="s">
        <v>211</v>
      </c>
      <c r="N3394" t="s">
        <v>150</v>
      </c>
      <c r="O3394" s="6" t="str">
        <f>INDEX(lkp_Region,MATCH(tbl_Sales[[#This Row],[Suburb]],lkp_Suburb,0))</f>
        <v>Eastern Metropolitan</v>
      </c>
      <c r="P3394" s="6">
        <f>MONTH(tbl_Sales[[#This Row],[Date]])</f>
        <v>9</v>
      </c>
      <c r="Q3394" s="6">
        <f>YEAR(tbl_Sales[[#This Row],[Date]])</f>
        <v>2016</v>
      </c>
    </row>
    <row r="3395" spans="1:17" x14ac:dyDescent="0.25">
      <c r="A3395" s="1">
        <v>42620</v>
      </c>
      <c r="B3395">
        <v>790000</v>
      </c>
      <c r="C3395" t="s">
        <v>13</v>
      </c>
      <c r="D3395" t="s">
        <v>12428</v>
      </c>
      <c r="E3395" t="s">
        <v>5</v>
      </c>
      <c r="F3395">
        <v>3121</v>
      </c>
      <c r="G3395">
        <v>2</v>
      </c>
      <c r="H3395">
        <v>2</v>
      </c>
      <c r="I3395">
        <v>1</v>
      </c>
      <c r="J3395">
        <v>0</v>
      </c>
      <c r="K3395">
        <v>2013</v>
      </c>
      <c r="L3395" t="s">
        <v>3544</v>
      </c>
      <c r="M3395" t="s">
        <v>6</v>
      </c>
      <c r="N3395" t="s">
        <v>8</v>
      </c>
      <c r="O3395" s="6" t="str">
        <f>INDEX(lkp_Region,MATCH(tbl_Sales[[#This Row],[Suburb]],lkp_Suburb,0))</f>
        <v>Northern Metropolitan</v>
      </c>
      <c r="P3395" s="6">
        <f>MONTH(tbl_Sales[[#This Row],[Date]])</f>
        <v>9</v>
      </c>
      <c r="Q3395" s="6">
        <f>YEAR(tbl_Sales[[#This Row],[Date]])</f>
        <v>2016</v>
      </c>
    </row>
    <row r="3396" spans="1:17" x14ac:dyDescent="0.25">
      <c r="A3396" s="1">
        <v>42620</v>
      </c>
      <c r="B3396">
        <v>1422000</v>
      </c>
      <c r="C3396" t="s">
        <v>2</v>
      </c>
      <c r="D3396" t="s">
        <v>12428</v>
      </c>
      <c r="E3396" t="s">
        <v>10</v>
      </c>
      <c r="F3396">
        <v>3121</v>
      </c>
      <c r="G3396">
        <v>3</v>
      </c>
      <c r="H3396">
        <v>1</v>
      </c>
      <c r="I3396">
        <v>0</v>
      </c>
      <c r="J3396">
        <v>339</v>
      </c>
      <c r="L3396" t="s">
        <v>3545</v>
      </c>
      <c r="M3396" t="s">
        <v>6</v>
      </c>
      <c r="N3396" t="s">
        <v>8</v>
      </c>
      <c r="O3396" s="6" t="str">
        <f>INDEX(lkp_Region,MATCH(tbl_Sales[[#This Row],[Suburb]],lkp_Suburb,0))</f>
        <v>Northern Metropolitan</v>
      </c>
      <c r="P3396" s="6">
        <f>MONTH(tbl_Sales[[#This Row],[Date]])</f>
        <v>9</v>
      </c>
      <c r="Q3396" s="6">
        <f>YEAR(tbl_Sales[[#This Row],[Date]])</f>
        <v>2016</v>
      </c>
    </row>
    <row r="3397" spans="1:17" x14ac:dyDescent="0.25">
      <c r="A3397" s="1">
        <v>42620</v>
      </c>
      <c r="B3397">
        <v>1110000</v>
      </c>
      <c r="C3397" t="s">
        <v>51</v>
      </c>
      <c r="D3397" t="s">
        <v>12425</v>
      </c>
      <c r="E3397" t="s">
        <v>10</v>
      </c>
      <c r="F3397">
        <v>3127</v>
      </c>
      <c r="G3397">
        <v>3</v>
      </c>
      <c r="H3397">
        <v>2</v>
      </c>
      <c r="I3397">
        <v>2</v>
      </c>
      <c r="J3397">
        <v>401</v>
      </c>
      <c r="K3397">
        <v>1970</v>
      </c>
      <c r="L3397" t="s">
        <v>3546</v>
      </c>
      <c r="M3397" t="s">
        <v>11</v>
      </c>
      <c r="N3397" t="s">
        <v>14</v>
      </c>
      <c r="O3397" s="6" t="str">
        <f>INDEX(lkp_Region,MATCH(tbl_Sales[[#This Row],[Suburb]],lkp_Suburb,0))</f>
        <v>Southern Metropolitan</v>
      </c>
      <c r="P3397" s="6">
        <f>MONTH(tbl_Sales[[#This Row],[Date]])</f>
        <v>9</v>
      </c>
      <c r="Q3397" s="6">
        <f>YEAR(tbl_Sales[[#This Row],[Date]])</f>
        <v>2016</v>
      </c>
    </row>
    <row r="3398" spans="1:17" x14ac:dyDescent="0.25">
      <c r="A3398" s="1">
        <v>42620</v>
      </c>
      <c r="B3398">
        <v>435000</v>
      </c>
      <c r="C3398" t="s">
        <v>13</v>
      </c>
      <c r="D3398" t="s">
        <v>12429</v>
      </c>
      <c r="E3398" t="s">
        <v>5</v>
      </c>
      <c r="F3398">
        <v>3182</v>
      </c>
      <c r="G3398">
        <v>1</v>
      </c>
      <c r="H3398">
        <v>1</v>
      </c>
      <c r="I3398">
        <v>1</v>
      </c>
      <c r="J3398">
        <v>0</v>
      </c>
      <c r="K3398">
        <v>1995</v>
      </c>
      <c r="L3398" t="s">
        <v>3547</v>
      </c>
      <c r="M3398" t="s">
        <v>156</v>
      </c>
      <c r="N3398" t="s">
        <v>26</v>
      </c>
      <c r="O3398" s="6" t="str">
        <f>INDEX(lkp_Region,MATCH(tbl_Sales[[#This Row],[Suburb]],lkp_Suburb,0))</f>
        <v>Southern Metropolitan</v>
      </c>
      <c r="P3398" s="6">
        <f>MONTH(tbl_Sales[[#This Row],[Date]])</f>
        <v>9</v>
      </c>
      <c r="Q3398" s="6">
        <f>YEAR(tbl_Sales[[#This Row],[Date]])</f>
        <v>2016</v>
      </c>
    </row>
    <row r="3399" spans="1:17" x14ac:dyDescent="0.25">
      <c r="A3399" s="1">
        <v>42620</v>
      </c>
      <c r="B3399">
        <v>559000</v>
      </c>
      <c r="C3399" t="s">
        <v>13</v>
      </c>
      <c r="D3399" t="s">
        <v>12429</v>
      </c>
      <c r="E3399" t="s">
        <v>5</v>
      </c>
      <c r="F3399">
        <v>3184</v>
      </c>
      <c r="G3399">
        <v>2</v>
      </c>
      <c r="H3399">
        <v>1</v>
      </c>
      <c r="I3399">
        <v>1</v>
      </c>
      <c r="J3399">
        <v>1307</v>
      </c>
      <c r="K3399">
        <v>1960</v>
      </c>
      <c r="L3399" t="s">
        <v>3548</v>
      </c>
      <c r="M3399" t="s">
        <v>58</v>
      </c>
      <c r="N3399" t="s">
        <v>26</v>
      </c>
      <c r="O3399" s="6" t="str">
        <f>INDEX(lkp_Region,MATCH(tbl_Sales[[#This Row],[Suburb]],lkp_Suburb,0))</f>
        <v>Southern Metropolitan</v>
      </c>
      <c r="P3399" s="6">
        <f>MONTH(tbl_Sales[[#This Row],[Date]])</f>
        <v>9</v>
      </c>
      <c r="Q3399" s="6">
        <f>YEAR(tbl_Sales[[#This Row],[Date]])</f>
        <v>2016</v>
      </c>
    </row>
    <row r="3400" spans="1:17" x14ac:dyDescent="0.25">
      <c r="A3400" s="1">
        <v>42620</v>
      </c>
      <c r="B3400">
        <v>2300000</v>
      </c>
      <c r="C3400" t="s">
        <v>2</v>
      </c>
      <c r="D3400" t="s">
        <v>12433</v>
      </c>
      <c r="E3400" t="s">
        <v>10</v>
      </c>
      <c r="F3400">
        <v>3205</v>
      </c>
      <c r="G3400">
        <v>3</v>
      </c>
      <c r="H3400">
        <v>2</v>
      </c>
      <c r="I3400">
        <v>2</v>
      </c>
      <c r="J3400">
        <v>0</v>
      </c>
      <c r="K3400">
        <v>1877</v>
      </c>
      <c r="L3400" t="s">
        <v>3549</v>
      </c>
      <c r="M3400" t="s">
        <v>185</v>
      </c>
      <c r="N3400" t="s">
        <v>26</v>
      </c>
      <c r="O3400" s="6" t="str">
        <f>INDEX(lkp_Region,MATCH(tbl_Sales[[#This Row],[Suburb]],lkp_Suburb,0))</f>
        <v>Southern Metropolitan</v>
      </c>
      <c r="P3400" s="6">
        <f>MONTH(tbl_Sales[[#This Row],[Date]])</f>
        <v>9</v>
      </c>
      <c r="Q3400" s="6">
        <f>YEAR(tbl_Sales[[#This Row],[Date]])</f>
        <v>2016</v>
      </c>
    </row>
    <row r="3401" spans="1:17" x14ac:dyDescent="0.25">
      <c r="A3401" s="1">
        <v>42620</v>
      </c>
      <c r="B3401">
        <v>425000</v>
      </c>
      <c r="C3401" t="s">
        <v>13</v>
      </c>
      <c r="D3401" t="s">
        <v>12427</v>
      </c>
      <c r="E3401" t="s">
        <v>10</v>
      </c>
      <c r="F3401">
        <v>3058</v>
      </c>
      <c r="G3401">
        <v>2</v>
      </c>
      <c r="H3401">
        <v>2</v>
      </c>
      <c r="I3401">
        <v>1</v>
      </c>
      <c r="J3401">
        <v>0</v>
      </c>
      <c r="L3401" t="s">
        <v>3550</v>
      </c>
      <c r="M3401" t="s">
        <v>41</v>
      </c>
      <c r="N3401" t="s">
        <v>18</v>
      </c>
      <c r="O3401" s="6" t="str">
        <f>INDEX(lkp_Region,MATCH(tbl_Sales[[#This Row],[Suburb]],lkp_Suburb,0))</f>
        <v>Northern Metropolitan</v>
      </c>
      <c r="P3401" s="6">
        <f>MONTH(tbl_Sales[[#This Row],[Date]])</f>
        <v>9</v>
      </c>
      <c r="Q3401" s="6">
        <f>YEAR(tbl_Sales[[#This Row],[Date]])</f>
        <v>2016</v>
      </c>
    </row>
    <row r="3402" spans="1:17" x14ac:dyDescent="0.25">
      <c r="A3402" s="1">
        <v>42620</v>
      </c>
      <c r="B3402">
        <v>590000</v>
      </c>
      <c r="C3402" t="s">
        <v>51</v>
      </c>
      <c r="D3402" t="s">
        <v>12427</v>
      </c>
      <c r="E3402" t="s">
        <v>5</v>
      </c>
      <c r="F3402">
        <v>3058</v>
      </c>
      <c r="G3402">
        <v>3</v>
      </c>
      <c r="H3402">
        <v>2</v>
      </c>
      <c r="I3402">
        <v>2</v>
      </c>
      <c r="J3402">
        <v>0</v>
      </c>
      <c r="K3402">
        <v>2013</v>
      </c>
      <c r="L3402" t="s">
        <v>3551</v>
      </c>
      <c r="M3402" t="s">
        <v>41</v>
      </c>
      <c r="N3402" t="s">
        <v>18</v>
      </c>
      <c r="O3402" s="6" t="str">
        <f>INDEX(lkp_Region,MATCH(tbl_Sales[[#This Row],[Suburb]],lkp_Suburb,0))</f>
        <v>Northern Metropolitan</v>
      </c>
      <c r="P3402" s="6">
        <f>MONTH(tbl_Sales[[#This Row],[Date]])</f>
        <v>9</v>
      </c>
      <c r="Q3402" s="6">
        <f>YEAR(tbl_Sales[[#This Row],[Date]])</f>
        <v>2016</v>
      </c>
    </row>
    <row r="3403" spans="1:17" x14ac:dyDescent="0.25">
      <c r="A3403" s="1">
        <v>42620</v>
      </c>
      <c r="B3403">
        <v>840000</v>
      </c>
      <c r="C3403" t="s">
        <v>2</v>
      </c>
      <c r="D3403" t="s">
        <v>12428</v>
      </c>
      <c r="E3403" t="s">
        <v>5</v>
      </c>
      <c r="F3403">
        <v>3056</v>
      </c>
      <c r="G3403">
        <v>3</v>
      </c>
      <c r="H3403">
        <v>1</v>
      </c>
      <c r="I3403">
        <v>0</v>
      </c>
      <c r="J3403">
        <v>209</v>
      </c>
      <c r="L3403" t="s">
        <v>3552</v>
      </c>
      <c r="M3403" t="s">
        <v>117</v>
      </c>
      <c r="N3403" t="s">
        <v>18</v>
      </c>
      <c r="O3403" s="6" t="str">
        <f>INDEX(lkp_Region,MATCH(tbl_Sales[[#This Row],[Suburb]],lkp_Suburb,0))</f>
        <v>Northern Metropolitan</v>
      </c>
      <c r="P3403" s="6">
        <f>MONTH(tbl_Sales[[#This Row],[Date]])</f>
        <v>9</v>
      </c>
      <c r="Q3403" s="6">
        <f>YEAR(tbl_Sales[[#This Row],[Date]])</f>
        <v>2016</v>
      </c>
    </row>
    <row r="3404" spans="1:17" x14ac:dyDescent="0.25">
      <c r="A3404" s="1">
        <v>42620</v>
      </c>
      <c r="B3404">
        <v>1585000</v>
      </c>
      <c r="C3404" t="s">
        <v>2</v>
      </c>
      <c r="D3404" t="s">
        <v>12432</v>
      </c>
      <c r="E3404" t="s">
        <v>5</v>
      </c>
      <c r="F3404">
        <v>3055</v>
      </c>
      <c r="G3404">
        <v>4</v>
      </c>
      <c r="H3404">
        <v>1</v>
      </c>
      <c r="I3404">
        <v>2</v>
      </c>
      <c r="J3404">
        <v>562</v>
      </c>
      <c r="K3404">
        <v>1920</v>
      </c>
      <c r="L3404" t="s">
        <v>3553</v>
      </c>
      <c r="M3404" t="s">
        <v>80</v>
      </c>
      <c r="N3404" t="s">
        <v>18</v>
      </c>
      <c r="O3404" s="6" t="str">
        <f>INDEX(lkp_Region,MATCH(tbl_Sales[[#This Row],[Suburb]],lkp_Suburb,0))</f>
        <v>Northern Metropolitan</v>
      </c>
      <c r="P3404" s="6">
        <f>MONTH(tbl_Sales[[#This Row],[Date]])</f>
        <v>9</v>
      </c>
      <c r="Q3404" s="6">
        <f>YEAR(tbl_Sales[[#This Row],[Date]])</f>
        <v>2016</v>
      </c>
    </row>
    <row r="3405" spans="1:17" x14ac:dyDescent="0.25">
      <c r="A3405" s="1">
        <v>42620</v>
      </c>
      <c r="B3405">
        <v>650000</v>
      </c>
      <c r="C3405" t="s">
        <v>51</v>
      </c>
      <c r="D3405" t="s">
        <v>12423</v>
      </c>
      <c r="E3405" t="s">
        <v>10</v>
      </c>
      <c r="F3405">
        <v>3040</v>
      </c>
      <c r="G3405">
        <v>3</v>
      </c>
      <c r="H3405">
        <v>2</v>
      </c>
      <c r="I3405">
        <v>1</v>
      </c>
      <c r="J3405">
        <v>160</v>
      </c>
      <c r="K3405">
        <v>1985</v>
      </c>
      <c r="L3405" t="s">
        <v>3554</v>
      </c>
      <c r="M3405" t="s">
        <v>47</v>
      </c>
      <c r="N3405" t="s">
        <v>49</v>
      </c>
      <c r="O3405" s="6" t="str">
        <f>INDEX(lkp_Region,MATCH(tbl_Sales[[#This Row],[Suburb]],lkp_Suburb,0))</f>
        <v>Western Metropolitan</v>
      </c>
      <c r="P3405" s="6">
        <f>MONTH(tbl_Sales[[#This Row],[Date]])</f>
        <v>9</v>
      </c>
      <c r="Q3405" s="6">
        <f>YEAR(tbl_Sales[[#This Row],[Date]])</f>
        <v>2016</v>
      </c>
    </row>
    <row r="3406" spans="1:17" x14ac:dyDescent="0.25">
      <c r="A3406" s="1">
        <v>42620</v>
      </c>
      <c r="B3406">
        <v>815000</v>
      </c>
      <c r="C3406" t="s">
        <v>13</v>
      </c>
      <c r="D3406" t="s">
        <v>12423</v>
      </c>
      <c r="E3406" t="s">
        <v>10</v>
      </c>
      <c r="F3406">
        <v>3042</v>
      </c>
      <c r="G3406">
        <v>3</v>
      </c>
      <c r="H3406">
        <v>2</v>
      </c>
      <c r="I3406">
        <v>2</v>
      </c>
      <c r="J3406">
        <v>203</v>
      </c>
      <c r="L3406" t="s">
        <v>3555</v>
      </c>
      <c r="M3406" t="s">
        <v>86</v>
      </c>
      <c r="N3406" t="s">
        <v>49</v>
      </c>
      <c r="O3406" s="6" t="str">
        <f>INDEX(lkp_Region,MATCH(tbl_Sales[[#This Row],[Suburb]],lkp_Suburb,0))</f>
        <v>Western Metropolitan</v>
      </c>
      <c r="P3406" s="6">
        <f>MONTH(tbl_Sales[[#This Row],[Date]])</f>
        <v>9</v>
      </c>
      <c r="Q3406" s="6">
        <f>YEAR(tbl_Sales[[#This Row],[Date]])</f>
        <v>2016</v>
      </c>
    </row>
    <row r="3407" spans="1:17" x14ac:dyDescent="0.25">
      <c r="A3407" s="1">
        <v>42620</v>
      </c>
      <c r="B3407">
        <v>1270000</v>
      </c>
      <c r="C3407" t="s">
        <v>2</v>
      </c>
      <c r="D3407" t="s">
        <v>12427</v>
      </c>
      <c r="E3407" t="s">
        <v>5</v>
      </c>
      <c r="F3407">
        <v>3040</v>
      </c>
      <c r="G3407">
        <v>4</v>
      </c>
      <c r="H3407">
        <v>2</v>
      </c>
      <c r="I3407">
        <v>2</v>
      </c>
      <c r="J3407">
        <v>411</v>
      </c>
      <c r="K3407">
        <v>1996</v>
      </c>
      <c r="L3407" t="s">
        <v>3556</v>
      </c>
      <c r="M3407" t="s">
        <v>47</v>
      </c>
      <c r="N3407" t="s">
        <v>49</v>
      </c>
      <c r="O3407" s="6" t="str">
        <f>INDEX(lkp_Region,MATCH(tbl_Sales[[#This Row],[Suburb]],lkp_Suburb,0))</f>
        <v>Western Metropolitan</v>
      </c>
      <c r="P3407" s="6">
        <f>MONTH(tbl_Sales[[#This Row],[Date]])</f>
        <v>9</v>
      </c>
      <c r="Q3407" s="6">
        <f>YEAR(tbl_Sales[[#This Row],[Date]])</f>
        <v>2016</v>
      </c>
    </row>
    <row r="3408" spans="1:17" x14ac:dyDescent="0.25">
      <c r="A3408" s="1">
        <v>42620</v>
      </c>
      <c r="B3408">
        <v>785000</v>
      </c>
      <c r="C3408" t="s">
        <v>2</v>
      </c>
      <c r="D3408" t="s">
        <v>12427</v>
      </c>
      <c r="E3408" t="s">
        <v>10</v>
      </c>
      <c r="F3408">
        <v>3031</v>
      </c>
      <c r="G3408">
        <v>3</v>
      </c>
      <c r="H3408">
        <v>1</v>
      </c>
      <c r="I3408">
        <v>1</v>
      </c>
      <c r="J3408">
        <v>258</v>
      </c>
      <c r="L3408" t="s">
        <v>3557</v>
      </c>
      <c r="M3408" t="s">
        <v>264</v>
      </c>
      <c r="N3408" t="s">
        <v>88</v>
      </c>
      <c r="O3408" s="6" t="str">
        <f>INDEX(lkp_Region,MATCH(tbl_Sales[[#This Row],[Suburb]],lkp_Suburb,0))</f>
        <v>Northern Metropolitan</v>
      </c>
      <c r="P3408" s="6">
        <f>MONTH(tbl_Sales[[#This Row],[Date]])</f>
        <v>9</v>
      </c>
      <c r="Q3408" s="6">
        <f>YEAR(tbl_Sales[[#This Row],[Date]])</f>
        <v>2016</v>
      </c>
    </row>
    <row r="3409" spans="1:17" x14ac:dyDescent="0.25">
      <c r="A3409" s="1">
        <v>42620</v>
      </c>
      <c r="B3409">
        <v>330000</v>
      </c>
      <c r="C3409" t="s">
        <v>13</v>
      </c>
      <c r="D3409" t="s">
        <v>12429</v>
      </c>
      <c r="E3409" t="s">
        <v>10</v>
      </c>
      <c r="F3409">
        <v>3032</v>
      </c>
      <c r="G3409">
        <v>2</v>
      </c>
      <c r="H3409">
        <v>1</v>
      </c>
      <c r="I3409">
        <v>1</v>
      </c>
      <c r="J3409">
        <v>0</v>
      </c>
      <c r="K3409">
        <v>1970</v>
      </c>
      <c r="L3409" t="s">
        <v>3558</v>
      </c>
      <c r="M3409" t="s">
        <v>21</v>
      </c>
      <c r="N3409" t="s">
        <v>21</v>
      </c>
      <c r="O3409" s="6" t="str">
        <f>INDEX(lkp_Region,MATCH(tbl_Sales[[#This Row],[Suburb]],lkp_Suburb,0))</f>
        <v>Western Metropolitan</v>
      </c>
      <c r="P3409" s="6">
        <f>MONTH(tbl_Sales[[#This Row],[Date]])</f>
        <v>9</v>
      </c>
      <c r="Q3409" s="6">
        <f>YEAR(tbl_Sales[[#This Row],[Date]])</f>
        <v>2016</v>
      </c>
    </row>
    <row r="3410" spans="1:17" x14ac:dyDescent="0.25">
      <c r="A3410" s="1">
        <v>42620</v>
      </c>
      <c r="B3410">
        <v>892000</v>
      </c>
      <c r="C3410" t="s">
        <v>2</v>
      </c>
      <c r="D3410" t="s">
        <v>12428</v>
      </c>
      <c r="E3410" t="s">
        <v>10</v>
      </c>
      <c r="F3410">
        <v>3012</v>
      </c>
      <c r="G3410">
        <v>3</v>
      </c>
      <c r="H3410">
        <v>1</v>
      </c>
      <c r="I3410">
        <v>2</v>
      </c>
      <c r="J3410">
        <v>715</v>
      </c>
      <c r="L3410" t="s">
        <v>3559</v>
      </c>
      <c r="M3410" t="s">
        <v>3131</v>
      </c>
      <c r="N3410" t="s">
        <v>69</v>
      </c>
      <c r="O3410" s="6" t="str">
        <f>INDEX(lkp_Region,MATCH(tbl_Sales[[#This Row],[Suburb]],lkp_Suburb,0))</f>
        <v>Western Metropolitan</v>
      </c>
      <c r="P3410" s="6">
        <f>MONTH(tbl_Sales[[#This Row],[Date]])</f>
        <v>9</v>
      </c>
      <c r="Q3410" s="6">
        <f>YEAR(tbl_Sales[[#This Row],[Date]])</f>
        <v>2016</v>
      </c>
    </row>
    <row r="3411" spans="1:17" x14ac:dyDescent="0.25">
      <c r="A3411" s="1">
        <v>42620</v>
      </c>
      <c r="B3411">
        <v>1370000</v>
      </c>
      <c r="C3411" t="s">
        <v>2</v>
      </c>
      <c r="D3411" t="s">
        <v>12428</v>
      </c>
      <c r="E3411" t="s">
        <v>10</v>
      </c>
      <c r="F3411">
        <v>3204</v>
      </c>
      <c r="G3411">
        <v>3</v>
      </c>
      <c r="H3411">
        <v>1</v>
      </c>
      <c r="I3411">
        <v>2</v>
      </c>
      <c r="J3411">
        <v>624</v>
      </c>
      <c r="K3411">
        <v>1950</v>
      </c>
      <c r="L3411" t="s">
        <v>3560</v>
      </c>
      <c r="M3411" t="s">
        <v>55</v>
      </c>
      <c r="N3411" t="s">
        <v>57</v>
      </c>
      <c r="O3411" s="6" t="str">
        <f>INDEX(lkp_Region,MATCH(tbl_Sales[[#This Row],[Suburb]],lkp_Suburb,0))</f>
        <v>Southern Metropolitan</v>
      </c>
      <c r="P3411" s="6">
        <f>MONTH(tbl_Sales[[#This Row],[Date]])</f>
        <v>9</v>
      </c>
      <c r="Q3411" s="6">
        <f>YEAR(tbl_Sales[[#This Row],[Date]])</f>
        <v>2016</v>
      </c>
    </row>
    <row r="3412" spans="1:17" x14ac:dyDescent="0.25">
      <c r="A3412" s="1">
        <v>42620</v>
      </c>
      <c r="B3412">
        <v>585000</v>
      </c>
      <c r="C3412" t="s">
        <v>2</v>
      </c>
      <c r="D3412" t="s">
        <v>12423</v>
      </c>
      <c r="E3412" t="s">
        <v>10</v>
      </c>
      <c r="F3412">
        <v>3073</v>
      </c>
      <c r="G3412">
        <v>3</v>
      </c>
      <c r="H3412">
        <v>1</v>
      </c>
      <c r="I3412">
        <v>3</v>
      </c>
      <c r="J3412">
        <v>620</v>
      </c>
      <c r="L3412" t="s">
        <v>3561</v>
      </c>
      <c r="M3412" t="s">
        <v>93</v>
      </c>
      <c r="N3412" t="s">
        <v>62</v>
      </c>
      <c r="O3412" s="6" t="str">
        <f>INDEX(lkp_Region,MATCH(tbl_Sales[[#This Row],[Suburb]],lkp_Suburb,0))</f>
        <v>Northern Metropolitan</v>
      </c>
      <c r="P3412" s="6">
        <f>MONTH(tbl_Sales[[#This Row],[Date]])</f>
        <v>9</v>
      </c>
      <c r="Q3412" s="6">
        <f>YEAR(tbl_Sales[[#This Row],[Date]])</f>
        <v>2016</v>
      </c>
    </row>
    <row r="3413" spans="1:17" x14ac:dyDescent="0.25">
      <c r="A3413" s="1">
        <v>42620</v>
      </c>
      <c r="B3413">
        <v>610000</v>
      </c>
      <c r="C3413" t="s">
        <v>13</v>
      </c>
      <c r="D3413" t="s">
        <v>12424</v>
      </c>
      <c r="E3413" t="s">
        <v>10</v>
      </c>
      <c r="F3413">
        <v>3072</v>
      </c>
      <c r="G3413">
        <v>2</v>
      </c>
      <c r="H3413">
        <v>1</v>
      </c>
      <c r="I3413">
        <v>1</v>
      </c>
      <c r="J3413">
        <v>126</v>
      </c>
      <c r="K3413">
        <v>1970</v>
      </c>
      <c r="L3413" t="s">
        <v>3562</v>
      </c>
      <c r="M3413" t="s">
        <v>97</v>
      </c>
      <c r="N3413" t="s">
        <v>62</v>
      </c>
      <c r="O3413" s="6" t="str">
        <f>INDEX(lkp_Region,MATCH(tbl_Sales[[#This Row],[Suburb]],lkp_Suburb,0))</f>
        <v>Northern Metropolitan</v>
      </c>
      <c r="P3413" s="6">
        <f>MONTH(tbl_Sales[[#This Row],[Date]])</f>
        <v>9</v>
      </c>
      <c r="Q3413" s="6">
        <f>YEAR(tbl_Sales[[#This Row],[Date]])</f>
        <v>2016</v>
      </c>
    </row>
    <row r="3414" spans="1:17" x14ac:dyDescent="0.25">
      <c r="A3414" s="1">
        <v>42620</v>
      </c>
      <c r="B3414">
        <v>1070000</v>
      </c>
      <c r="C3414" t="s">
        <v>51</v>
      </c>
      <c r="D3414" t="s">
        <v>12429</v>
      </c>
      <c r="E3414" t="s">
        <v>10</v>
      </c>
      <c r="F3414">
        <v>3071</v>
      </c>
      <c r="G3414">
        <v>3</v>
      </c>
      <c r="H3414">
        <v>2</v>
      </c>
      <c r="I3414">
        <v>2</v>
      </c>
      <c r="J3414">
        <v>158</v>
      </c>
      <c r="K3414">
        <v>2007</v>
      </c>
      <c r="L3414" t="s">
        <v>3563</v>
      </c>
      <c r="M3414" t="s">
        <v>60</v>
      </c>
      <c r="N3414" t="s">
        <v>62</v>
      </c>
      <c r="O3414" s="6" t="str">
        <f>INDEX(lkp_Region,MATCH(tbl_Sales[[#This Row],[Suburb]],lkp_Suburb,0))</f>
        <v>Northern Metropolitan</v>
      </c>
      <c r="P3414" s="6">
        <f>MONTH(tbl_Sales[[#This Row],[Date]])</f>
        <v>9</v>
      </c>
      <c r="Q3414" s="6">
        <f>YEAR(tbl_Sales[[#This Row],[Date]])</f>
        <v>2016</v>
      </c>
    </row>
    <row r="3415" spans="1:17" x14ac:dyDescent="0.25">
      <c r="A3415" s="1">
        <v>42620</v>
      </c>
      <c r="B3415">
        <v>185000</v>
      </c>
      <c r="C3415" t="s">
        <v>13</v>
      </c>
      <c r="D3415" t="s">
        <v>12428</v>
      </c>
      <c r="E3415" t="s">
        <v>10</v>
      </c>
      <c r="F3415">
        <v>3020</v>
      </c>
      <c r="G3415">
        <v>1</v>
      </c>
      <c r="H3415">
        <v>1</v>
      </c>
      <c r="I3415">
        <v>1</v>
      </c>
      <c r="J3415">
        <v>2347</v>
      </c>
      <c r="K3415">
        <v>1975</v>
      </c>
      <c r="L3415" t="s">
        <v>3564</v>
      </c>
      <c r="M3415" t="s">
        <v>0</v>
      </c>
      <c r="N3415" t="s">
        <v>3</v>
      </c>
      <c r="O3415" s="6" t="str">
        <f>INDEX(lkp_Region,MATCH(tbl_Sales[[#This Row],[Suburb]],lkp_Suburb,0))</f>
        <v>Western Metropolitan</v>
      </c>
      <c r="P3415" s="6">
        <f>MONTH(tbl_Sales[[#This Row],[Date]])</f>
        <v>9</v>
      </c>
      <c r="Q3415" s="6">
        <f>YEAR(tbl_Sales[[#This Row],[Date]])</f>
        <v>2016</v>
      </c>
    </row>
    <row r="3416" spans="1:17" x14ac:dyDescent="0.25">
      <c r="A3416" s="1">
        <v>42620</v>
      </c>
      <c r="B3416">
        <v>390000</v>
      </c>
      <c r="C3416" t="s">
        <v>2</v>
      </c>
      <c r="D3416" t="s">
        <v>12429</v>
      </c>
      <c r="E3416" t="s">
        <v>5</v>
      </c>
      <c r="F3416">
        <v>3103</v>
      </c>
      <c r="G3416">
        <v>1</v>
      </c>
      <c r="H3416">
        <v>1</v>
      </c>
      <c r="I3416">
        <v>1</v>
      </c>
      <c r="J3416">
        <v>740</v>
      </c>
      <c r="L3416" t="s">
        <v>3565</v>
      </c>
      <c r="M3416" t="s">
        <v>274</v>
      </c>
      <c r="N3416" t="s">
        <v>101</v>
      </c>
      <c r="O3416" s="6" t="str">
        <f>INDEX(lkp_Region,MATCH(tbl_Sales[[#This Row],[Suburb]],lkp_Suburb,0))</f>
        <v>Southern Metropolitan</v>
      </c>
      <c r="P3416" s="6">
        <f>MONTH(tbl_Sales[[#This Row],[Date]])</f>
        <v>9</v>
      </c>
      <c r="Q3416" s="6">
        <f>YEAR(tbl_Sales[[#This Row],[Date]])</f>
        <v>2016</v>
      </c>
    </row>
    <row r="3417" spans="1:17" x14ac:dyDescent="0.25">
      <c r="A3417" s="1">
        <v>42620</v>
      </c>
      <c r="B3417">
        <v>1185000</v>
      </c>
      <c r="C3417" t="s">
        <v>2</v>
      </c>
      <c r="D3417" t="s">
        <v>12425</v>
      </c>
      <c r="E3417" t="s">
        <v>10</v>
      </c>
      <c r="F3417">
        <v>3124</v>
      </c>
      <c r="G3417">
        <v>2</v>
      </c>
      <c r="H3417">
        <v>2</v>
      </c>
      <c r="I3417">
        <v>2</v>
      </c>
      <c r="J3417">
        <v>259</v>
      </c>
      <c r="L3417" t="s">
        <v>3566</v>
      </c>
      <c r="M3417" t="s">
        <v>209</v>
      </c>
      <c r="N3417" t="s">
        <v>101</v>
      </c>
      <c r="O3417" s="6" t="str">
        <f>INDEX(lkp_Region,MATCH(tbl_Sales[[#This Row],[Suburb]],lkp_Suburb,0))</f>
        <v>Southern Metropolitan</v>
      </c>
      <c r="P3417" s="6">
        <f>MONTH(tbl_Sales[[#This Row],[Date]])</f>
        <v>9</v>
      </c>
      <c r="Q3417" s="6">
        <f>YEAR(tbl_Sales[[#This Row],[Date]])</f>
        <v>2016</v>
      </c>
    </row>
    <row r="3418" spans="1:17" x14ac:dyDescent="0.25">
      <c r="A3418" s="1">
        <v>42620</v>
      </c>
      <c r="B3418">
        <v>1635000</v>
      </c>
      <c r="C3418" t="s">
        <v>2</v>
      </c>
      <c r="D3418" t="s">
        <v>12429</v>
      </c>
      <c r="E3418" t="s">
        <v>10</v>
      </c>
      <c r="F3418">
        <v>3101</v>
      </c>
      <c r="G3418">
        <v>3</v>
      </c>
      <c r="H3418">
        <v>1</v>
      </c>
      <c r="I3418">
        <v>2</v>
      </c>
      <c r="J3418">
        <v>396</v>
      </c>
      <c r="K3418">
        <v>1990</v>
      </c>
      <c r="L3418" t="s">
        <v>3567</v>
      </c>
      <c r="M3418" t="s">
        <v>145</v>
      </c>
      <c r="N3418" t="s">
        <v>101</v>
      </c>
      <c r="O3418" s="6" t="str">
        <f>INDEX(lkp_Region,MATCH(tbl_Sales[[#This Row],[Suburb]],lkp_Suburb,0))</f>
        <v>Southern Metropolitan</v>
      </c>
      <c r="P3418" s="6">
        <f>MONTH(tbl_Sales[[#This Row],[Date]])</f>
        <v>9</v>
      </c>
      <c r="Q3418" s="6">
        <f>YEAR(tbl_Sales[[#This Row],[Date]])</f>
        <v>2016</v>
      </c>
    </row>
    <row r="3419" spans="1:17" x14ac:dyDescent="0.25">
      <c r="A3419" s="1">
        <v>42620</v>
      </c>
      <c r="B3419">
        <v>3120000</v>
      </c>
      <c r="C3419" t="s">
        <v>2</v>
      </c>
      <c r="D3419" t="s">
        <v>12429</v>
      </c>
      <c r="E3419" t="s">
        <v>10</v>
      </c>
      <c r="F3419">
        <v>3122</v>
      </c>
      <c r="G3419">
        <v>3</v>
      </c>
      <c r="H3419">
        <v>1</v>
      </c>
      <c r="I3419">
        <v>4</v>
      </c>
      <c r="J3419">
        <v>677</v>
      </c>
      <c r="L3419" t="s">
        <v>3568</v>
      </c>
      <c r="M3419" t="s">
        <v>461</v>
      </c>
      <c r="N3419" t="s">
        <v>101</v>
      </c>
      <c r="O3419" s="6" t="str">
        <f>INDEX(lkp_Region,MATCH(tbl_Sales[[#This Row],[Suburb]],lkp_Suburb,0))</f>
        <v>Southern Metropolitan</v>
      </c>
      <c r="P3419" s="6">
        <f>MONTH(tbl_Sales[[#This Row],[Date]])</f>
        <v>9</v>
      </c>
      <c r="Q3419" s="6">
        <f>YEAR(tbl_Sales[[#This Row],[Date]])</f>
        <v>2016</v>
      </c>
    </row>
    <row r="3420" spans="1:17" x14ac:dyDescent="0.25">
      <c r="A3420" s="1">
        <v>42620</v>
      </c>
      <c r="B3420">
        <v>738000</v>
      </c>
      <c r="C3420" t="s">
        <v>13</v>
      </c>
      <c r="D3420" t="s">
        <v>12429</v>
      </c>
      <c r="E3420" t="s">
        <v>10</v>
      </c>
      <c r="F3420">
        <v>3188</v>
      </c>
      <c r="G3420">
        <v>2</v>
      </c>
      <c r="H3420">
        <v>1</v>
      </c>
      <c r="I3420">
        <v>2</v>
      </c>
      <c r="J3420">
        <v>3414</v>
      </c>
      <c r="L3420" t="s">
        <v>3569</v>
      </c>
      <c r="M3420" t="s">
        <v>176</v>
      </c>
      <c r="N3420" t="s">
        <v>107</v>
      </c>
      <c r="O3420" s="6" t="str">
        <f>INDEX(lkp_Region,MATCH(tbl_Sales[[#This Row],[Suburb]],lkp_Suburb,0))</f>
        <v>Southern Metropolitan</v>
      </c>
      <c r="P3420" s="6">
        <f>MONTH(tbl_Sales[[#This Row],[Date]])</f>
        <v>9</v>
      </c>
      <c r="Q3420" s="6">
        <f>YEAR(tbl_Sales[[#This Row],[Date]])</f>
        <v>2016</v>
      </c>
    </row>
    <row r="3421" spans="1:17" x14ac:dyDescent="0.25">
      <c r="A3421" s="1">
        <v>42620</v>
      </c>
      <c r="B3421">
        <v>2400000</v>
      </c>
      <c r="C3421" t="s">
        <v>2</v>
      </c>
      <c r="D3421" t="s">
        <v>12431</v>
      </c>
      <c r="E3421" t="s">
        <v>10</v>
      </c>
      <c r="F3421">
        <v>3186</v>
      </c>
      <c r="G3421">
        <v>4</v>
      </c>
      <c r="H3421">
        <v>2</v>
      </c>
      <c r="I3421">
        <v>2</v>
      </c>
      <c r="J3421">
        <v>640</v>
      </c>
      <c r="L3421" t="s">
        <v>3570</v>
      </c>
      <c r="M3421" t="s">
        <v>105</v>
      </c>
      <c r="N3421" t="s">
        <v>107</v>
      </c>
      <c r="O3421" s="6" t="str">
        <f>INDEX(lkp_Region,MATCH(tbl_Sales[[#This Row],[Suburb]],lkp_Suburb,0))</f>
        <v>Southern Metropolitan</v>
      </c>
      <c r="P3421" s="6">
        <f>MONTH(tbl_Sales[[#This Row],[Date]])</f>
        <v>9</v>
      </c>
      <c r="Q3421" s="6">
        <f>YEAR(tbl_Sales[[#This Row],[Date]])</f>
        <v>2016</v>
      </c>
    </row>
    <row r="3422" spans="1:17" x14ac:dyDescent="0.25">
      <c r="A3422" s="1">
        <v>42621</v>
      </c>
      <c r="B3422">
        <v>880000</v>
      </c>
      <c r="C3422" t="s">
        <v>51</v>
      </c>
      <c r="D3422" t="s">
        <v>12427</v>
      </c>
      <c r="E3422" t="s">
        <v>10</v>
      </c>
      <c r="F3422">
        <v>3065</v>
      </c>
      <c r="G3422">
        <v>2</v>
      </c>
      <c r="H3422">
        <v>2</v>
      </c>
      <c r="I3422">
        <v>2</v>
      </c>
      <c r="J3422">
        <v>0</v>
      </c>
      <c r="K3422">
        <v>2000</v>
      </c>
      <c r="L3422" t="s">
        <v>3571</v>
      </c>
      <c r="M3422" t="s">
        <v>427</v>
      </c>
      <c r="N3422" t="s">
        <v>8</v>
      </c>
      <c r="O3422" s="6" t="str">
        <f>INDEX(lkp_Region,MATCH(tbl_Sales[[#This Row],[Suburb]],lkp_Suburb,0))</f>
        <v>Northern Metropolitan</v>
      </c>
      <c r="P3422" s="6">
        <f>MONTH(tbl_Sales[[#This Row],[Date]])</f>
        <v>9</v>
      </c>
      <c r="Q3422" s="6">
        <f>YEAR(tbl_Sales[[#This Row],[Date]])</f>
        <v>2016</v>
      </c>
    </row>
    <row r="3423" spans="1:17" x14ac:dyDescent="0.25">
      <c r="A3423" s="1">
        <v>42621</v>
      </c>
      <c r="B3423">
        <v>900000</v>
      </c>
      <c r="C3423" t="s">
        <v>2</v>
      </c>
      <c r="D3423" t="s">
        <v>12429</v>
      </c>
      <c r="E3423" t="s">
        <v>10</v>
      </c>
      <c r="F3423">
        <v>3125</v>
      </c>
      <c r="G3423">
        <v>4</v>
      </c>
      <c r="H3423">
        <v>1</v>
      </c>
      <c r="I3423">
        <v>4</v>
      </c>
      <c r="J3423">
        <v>586</v>
      </c>
      <c r="K3423">
        <v>1955</v>
      </c>
      <c r="L3423" t="s">
        <v>3572</v>
      </c>
      <c r="M3423" t="s">
        <v>32</v>
      </c>
      <c r="N3423" t="s">
        <v>14</v>
      </c>
      <c r="O3423" s="6" t="str">
        <f>INDEX(lkp_Region,MATCH(tbl_Sales[[#This Row],[Suburb]],lkp_Suburb,0))</f>
        <v>Southern Metropolitan</v>
      </c>
      <c r="P3423" s="6">
        <f>MONTH(tbl_Sales[[#This Row],[Date]])</f>
        <v>9</v>
      </c>
      <c r="Q3423" s="6">
        <f>YEAR(tbl_Sales[[#This Row],[Date]])</f>
        <v>2016</v>
      </c>
    </row>
    <row r="3424" spans="1:17" x14ac:dyDescent="0.25">
      <c r="A3424" s="1">
        <v>42621</v>
      </c>
      <c r="B3424">
        <v>1506000</v>
      </c>
      <c r="C3424" t="s">
        <v>2</v>
      </c>
      <c r="D3424" t="s">
        <v>12428</v>
      </c>
      <c r="E3424" t="s">
        <v>10</v>
      </c>
      <c r="F3424">
        <v>3128</v>
      </c>
      <c r="G3424">
        <v>4</v>
      </c>
      <c r="H3424">
        <v>2</v>
      </c>
      <c r="I3424">
        <v>3</v>
      </c>
      <c r="J3424">
        <v>669</v>
      </c>
      <c r="L3424" t="s">
        <v>3573</v>
      </c>
      <c r="M3424" t="s">
        <v>151</v>
      </c>
      <c r="N3424" t="s">
        <v>14</v>
      </c>
      <c r="O3424" s="6" t="str">
        <f>INDEX(lkp_Region,MATCH(tbl_Sales[[#This Row],[Suburb]],lkp_Suburb,0))</f>
        <v>Eastern Metropolitan</v>
      </c>
      <c r="P3424" s="6">
        <f>MONTH(tbl_Sales[[#This Row],[Date]])</f>
        <v>9</v>
      </c>
      <c r="Q3424" s="6">
        <f>YEAR(tbl_Sales[[#This Row],[Date]])</f>
        <v>2016</v>
      </c>
    </row>
    <row r="3425" spans="1:17" x14ac:dyDescent="0.25">
      <c r="A3425" s="1">
        <v>42621</v>
      </c>
      <c r="B3425">
        <v>2400000</v>
      </c>
      <c r="C3425" t="s">
        <v>2</v>
      </c>
      <c r="D3425" t="s">
        <v>12427</v>
      </c>
      <c r="E3425" t="s">
        <v>5</v>
      </c>
      <c r="F3425">
        <v>3144</v>
      </c>
      <c r="G3425">
        <v>4</v>
      </c>
      <c r="H3425">
        <v>2</v>
      </c>
      <c r="I3425">
        <v>2</v>
      </c>
      <c r="J3425">
        <v>586</v>
      </c>
      <c r="K3425">
        <v>1890</v>
      </c>
      <c r="L3425" t="s">
        <v>3574</v>
      </c>
      <c r="M3425" t="s">
        <v>388</v>
      </c>
      <c r="N3425" t="s">
        <v>76</v>
      </c>
      <c r="O3425" s="6" t="str">
        <f>INDEX(lkp_Region,MATCH(tbl_Sales[[#This Row],[Suburb]],lkp_Suburb,0))</f>
        <v>Southern Metropolitan</v>
      </c>
      <c r="P3425" s="6">
        <f>MONTH(tbl_Sales[[#This Row],[Date]])</f>
        <v>9</v>
      </c>
      <c r="Q3425" s="6">
        <f>YEAR(tbl_Sales[[#This Row],[Date]])</f>
        <v>2016</v>
      </c>
    </row>
    <row r="3426" spans="1:17" x14ac:dyDescent="0.25">
      <c r="A3426" s="1">
        <v>42621</v>
      </c>
      <c r="B3426">
        <v>360000</v>
      </c>
      <c r="C3426" t="s">
        <v>13</v>
      </c>
      <c r="D3426" t="s">
        <v>12425</v>
      </c>
      <c r="E3426" t="s">
        <v>10</v>
      </c>
      <c r="F3426">
        <v>3182</v>
      </c>
      <c r="G3426">
        <v>1</v>
      </c>
      <c r="H3426">
        <v>1</v>
      </c>
      <c r="I3426">
        <v>1</v>
      </c>
      <c r="J3426">
        <v>400</v>
      </c>
      <c r="L3426" t="s">
        <v>3575</v>
      </c>
      <c r="M3426" t="s">
        <v>156</v>
      </c>
      <c r="N3426" t="s">
        <v>26</v>
      </c>
      <c r="O3426" s="6" t="str">
        <f>INDEX(lkp_Region,MATCH(tbl_Sales[[#This Row],[Suburb]],lkp_Suburb,0))</f>
        <v>Southern Metropolitan</v>
      </c>
      <c r="P3426" s="6">
        <f>MONTH(tbl_Sales[[#This Row],[Date]])</f>
        <v>9</v>
      </c>
      <c r="Q3426" s="6">
        <f>YEAR(tbl_Sales[[#This Row],[Date]])</f>
        <v>2016</v>
      </c>
    </row>
    <row r="3427" spans="1:17" x14ac:dyDescent="0.25">
      <c r="A3427" s="1">
        <v>42621</v>
      </c>
      <c r="B3427">
        <v>474000</v>
      </c>
      <c r="C3427" t="s">
        <v>13</v>
      </c>
      <c r="D3427" t="s">
        <v>12430</v>
      </c>
      <c r="E3427" t="s">
        <v>10</v>
      </c>
      <c r="F3427">
        <v>3181</v>
      </c>
      <c r="G3427">
        <v>2</v>
      </c>
      <c r="H3427">
        <v>1</v>
      </c>
      <c r="I3427">
        <v>1</v>
      </c>
      <c r="J3427">
        <v>0</v>
      </c>
      <c r="K3427">
        <v>1985</v>
      </c>
      <c r="L3427" t="s">
        <v>3576</v>
      </c>
      <c r="M3427" t="s">
        <v>431</v>
      </c>
      <c r="N3427" t="s">
        <v>26</v>
      </c>
      <c r="O3427" s="6" t="str">
        <f>INDEX(lkp_Region,MATCH(tbl_Sales[[#This Row],[Suburb]],lkp_Suburb,0))</f>
        <v>Southern Metropolitan</v>
      </c>
      <c r="P3427" s="6">
        <f>MONTH(tbl_Sales[[#This Row],[Date]])</f>
        <v>9</v>
      </c>
      <c r="Q3427" s="6">
        <f>YEAR(tbl_Sales[[#This Row],[Date]])</f>
        <v>2016</v>
      </c>
    </row>
    <row r="3428" spans="1:17" x14ac:dyDescent="0.25">
      <c r="A3428" s="1">
        <v>42621</v>
      </c>
      <c r="B3428">
        <v>612000</v>
      </c>
      <c r="C3428" t="s">
        <v>13</v>
      </c>
      <c r="D3428" t="s">
        <v>12429</v>
      </c>
      <c r="E3428" t="s">
        <v>10</v>
      </c>
      <c r="F3428">
        <v>3184</v>
      </c>
      <c r="G3428">
        <v>2</v>
      </c>
      <c r="H3428">
        <v>1</v>
      </c>
      <c r="I3428">
        <v>1</v>
      </c>
      <c r="J3428">
        <v>0</v>
      </c>
      <c r="L3428" t="s">
        <v>3577</v>
      </c>
      <c r="M3428" t="s">
        <v>58</v>
      </c>
      <c r="N3428" t="s">
        <v>26</v>
      </c>
      <c r="O3428" s="6" t="str">
        <f>INDEX(lkp_Region,MATCH(tbl_Sales[[#This Row],[Suburb]],lkp_Suburb,0))</f>
        <v>Southern Metropolitan</v>
      </c>
      <c r="P3428" s="6">
        <f>MONTH(tbl_Sales[[#This Row],[Date]])</f>
        <v>9</v>
      </c>
      <c r="Q3428" s="6">
        <f>YEAR(tbl_Sales[[#This Row],[Date]])</f>
        <v>2016</v>
      </c>
    </row>
    <row r="3429" spans="1:17" x14ac:dyDescent="0.25">
      <c r="A3429" s="1">
        <v>42621</v>
      </c>
      <c r="B3429">
        <v>645000</v>
      </c>
      <c r="C3429" t="s">
        <v>13</v>
      </c>
      <c r="D3429" t="s">
        <v>12423</v>
      </c>
      <c r="E3429" t="s">
        <v>10</v>
      </c>
      <c r="F3429">
        <v>3040</v>
      </c>
      <c r="G3429">
        <v>2</v>
      </c>
      <c r="H3429">
        <v>1</v>
      </c>
      <c r="I3429">
        <v>1</v>
      </c>
      <c r="J3429">
        <v>228</v>
      </c>
      <c r="L3429" t="s">
        <v>3578</v>
      </c>
      <c r="M3429" t="s">
        <v>47</v>
      </c>
      <c r="N3429" t="s">
        <v>49</v>
      </c>
      <c r="O3429" s="6" t="str">
        <f>INDEX(lkp_Region,MATCH(tbl_Sales[[#This Row],[Suburb]],lkp_Suburb,0))</f>
        <v>Western Metropolitan</v>
      </c>
      <c r="P3429" s="6">
        <f>MONTH(tbl_Sales[[#This Row],[Date]])</f>
        <v>9</v>
      </c>
      <c r="Q3429" s="6">
        <f>YEAR(tbl_Sales[[#This Row],[Date]])</f>
        <v>2016</v>
      </c>
    </row>
    <row r="3430" spans="1:17" x14ac:dyDescent="0.25">
      <c r="A3430" s="1">
        <v>42621</v>
      </c>
      <c r="B3430">
        <v>672000</v>
      </c>
      <c r="C3430" t="s">
        <v>13</v>
      </c>
      <c r="D3430" t="s">
        <v>12427</v>
      </c>
      <c r="E3430" t="s">
        <v>5</v>
      </c>
      <c r="F3430">
        <v>3039</v>
      </c>
      <c r="G3430">
        <v>2</v>
      </c>
      <c r="H3430">
        <v>1</v>
      </c>
      <c r="I3430">
        <v>2</v>
      </c>
      <c r="J3430">
        <v>230</v>
      </c>
      <c r="K3430">
        <v>1989</v>
      </c>
      <c r="L3430" t="s">
        <v>3579</v>
      </c>
      <c r="M3430" t="s">
        <v>242</v>
      </c>
      <c r="N3430" t="s">
        <v>49</v>
      </c>
      <c r="O3430" s="6" t="str">
        <f>INDEX(lkp_Region,MATCH(tbl_Sales[[#This Row],[Suburb]],lkp_Suburb,0))</f>
        <v>Western Metropolitan</v>
      </c>
      <c r="P3430" s="6">
        <f>MONTH(tbl_Sales[[#This Row],[Date]])</f>
        <v>9</v>
      </c>
      <c r="Q3430" s="6">
        <f>YEAR(tbl_Sales[[#This Row],[Date]])</f>
        <v>2016</v>
      </c>
    </row>
    <row r="3431" spans="1:17" x14ac:dyDescent="0.25">
      <c r="A3431" s="1">
        <v>42621</v>
      </c>
      <c r="B3431">
        <v>875000</v>
      </c>
      <c r="C3431" t="s">
        <v>2</v>
      </c>
      <c r="D3431" t="s">
        <v>12427</v>
      </c>
      <c r="E3431" t="s">
        <v>5</v>
      </c>
      <c r="F3431">
        <v>3042</v>
      </c>
      <c r="G3431">
        <v>3</v>
      </c>
      <c r="H3431">
        <v>1</v>
      </c>
      <c r="I3431">
        <v>0</v>
      </c>
      <c r="J3431">
        <v>656</v>
      </c>
      <c r="K3431">
        <v>1950</v>
      </c>
      <c r="L3431" t="s">
        <v>3580</v>
      </c>
      <c r="M3431" t="s">
        <v>86</v>
      </c>
      <c r="N3431" t="s">
        <v>49</v>
      </c>
      <c r="O3431" s="6" t="str">
        <f>INDEX(lkp_Region,MATCH(tbl_Sales[[#This Row],[Suburb]],lkp_Suburb,0))</f>
        <v>Western Metropolitan</v>
      </c>
      <c r="P3431" s="6">
        <f>MONTH(tbl_Sales[[#This Row],[Date]])</f>
        <v>9</v>
      </c>
      <c r="Q3431" s="6">
        <f>YEAR(tbl_Sales[[#This Row],[Date]])</f>
        <v>2016</v>
      </c>
    </row>
    <row r="3432" spans="1:17" x14ac:dyDescent="0.25">
      <c r="A3432" s="1">
        <v>42621</v>
      </c>
      <c r="B3432">
        <v>2400000</v>
      </c>
      <c r="C3432" t="s">
        <v>2</v>
      </c>
      <c r="D3432" t="s">
        <v>12425</v>
      </c>
      <c r="E3432" t="s">
        <v>10</v>
      </c>
      <c r="F3432">
        <v>3039</v>
      </c>
      <c r="G3432">
        <v>4</v>
      </c>
      <c r="H3432">
        <v>4</v>
      </c>
      <c r="I3432">
        <v>2</v>
      </c>
      <c r="J3432">
        <v>636</v>
      </c>
      <c r="K3432">
        <v>1900</v>
      </c>
      <c r="L3432" t="s">
        <v>3581</v>
      </c>
      <c r="M3432" t="s">
        <v>242</v>
      </c>
      <c r="N3432" t="s">
        <v>49</v>
      </c>
      <c r="O3432" s="6" t="str">
        <f>INDEX(lkp_Region,MATCH(tbl_Sales[[#This Row],[Suburb]],lkp_Suburb,0))</f>
        <v>Western Metropolitan</v>
      </c>
      <c r="P3432" s="6">
        <f>MONTH(tbl_Sales[[#This Row],[Date]])</f>
        <v>9</v>
      </c>
      <c r="Q3432" s="6">
        <f>YEAR(tbl_Sales[[#This Row],[Date]])</f>
        <v>2016</v>
      </c>
    </row>
    <row r="3433" spans="1:17" x14ac:dyDescent="0.25">
      <c r="A3433" s="1">
        <v>42621</v>
      </c>
      <c r="B3433">
        <v>1035000</v>
      </c>
      <c r="C3433" t="s">
        <v>2</v>
      </c>
      <c r="D3433" t="s">
        <v>12429</v>
      </c>
      <c r="E3433" t="s">
        <v>5</v>
      </c>
      <c r="F3433">
        <v>3012</v>
      </c>
      <c r="G3433">
        <v>3</v>
      </c>
      <c r="H3433">
        <v>2</v>
      </c>
      <c r="I3433">
        <v>2</v>
      </c>
      <c r="J3433">
        <v>275</v>
      </c>
      <c r="K3433">
        <v>1920</v>
      </c>
      <c r="L3433" t="s">
        <v>3582</v>
      </c>
      <c r="M3433" t="s">
        <v>336</v>
      </c>
      <c r="N3433" t="s">
        <v>21</v>
      </c>
      <c r="O3433" s="6" t="str">
        <f>INDEX(lkp_Region,MATCH(tbl_Sales[[#This Row],[Suburb]],lkp_Suburb,0))</f>
        <v>Western Metropolitan</v>
      </c>
      <c r="P3433" s="6">
        <f>MONTH(tbl_Sales[[#This Row],[Date]])</f>
        <v>9</v>
      </c>
      <c r="Q3433" s="6">
        <f>YEAR(tbl_Sales[[#This Row],[Date]])</f>
        <v>2016</v>
      </c>
    </row>
    <row r="3434" spans="1:17" x14ac:dyDescent="0.25">
      <c r="A3434" s="1">
        <v>42621</v>
      </c>
      <c r="B3434">
        <v>1000000</v>
      </c>
      <c r="C3434" t="s">
        <v>2</v>
      </c>
      <c r="D3434" t="s">
        <v>12428</v>
      </c>
      <c r="E3434" t="s">
        <v>5</v>
      </c>
      <c r="F3434">
        <v>3107</v>
      </c>
      <c r="G3434">
        <v>4</v>
      </c>
      <c r="H3434">
        <v>3</v>
      </c>
      <c r="I3434">
        <v>2</v>
      </c>
      <c r="J3434">
        <v>728</v>
      </c>
      <c r="K3434">
        <v>1970</v>
      </c>
      <c r="L3434" t="s">
        <v>3583</v>
      </c>
      <c r="M3434" t="s">
        <v>586</v>
      </c>
      <c r="N3434" t="s">
        <v>128</v>
      </c>
      <c r="O3434" s="6" t="str">
        <f>INDEX(lkp_Region,MATCH(tbl_Sales[[#This Row],[Suburb]],lkp_Suburb,0))</f>
        <v>Eastern Metropolitan</v>
      </c>
      <c r="P3434" s="6">
        <f>MONTH(tbl_Sales[[#This Row],[Date]])</f>
        <v>9</v>
      </c>
      <c r="Q3434" s="6">
        <f>YEAR(tbl_Sales[[#This Row],[Date]])</f>
        <v>2016</v>
      </c>
    </row>
    <row r="3435" spans="1:17" x14ac:dyDescent="0.25">
      <c r="A3435" s="1">
        <v>42621</v>
      </c>
      <c r="B3435">
        <v>740000</v>
      </c>
      <c r="C3435" t="s">
        <v>2</v>
      </c>
      <c r="D3435" t="s">
        <v>12430</v>
      </c>
      <c r="E3435" t="s">
        <v>10</v>
      </c>
      <c r="F3435">
        <v>3018</v>
      </c>
      <c r="G3435">
        <v>3</v>
      </c>
      <c r="H3435">
        <v>1</v>
      </c>
      <c r="I3435">
        <v>2</v>
      </c>
      <c r="J3435">
        <v>604</v>
      </c>
      <c r="L3435" t="s">
        <v>3584</v>
      </c>
      <c r="M3435" t="s">
        <v>67</v>
      </c>
      <c r="N3435" t="s">
        <v>69</v>
      </c>
      <c r="O3435" s="6" t="str">
        <f>INDEX(lkp_Region,MATCH(tbl_Sales[[#This Row],[Suburb]],lkp_Suburb,0))</f>
        <v>Western Metropolitan</v>
      </c>
      <c r="P3435" s="6">
        <f>MONTH(tbl_Sales[[#This Row],[Date]])</f>
        <v>9</v>
      </c>
      <c r="Q3435" s="6">
        <f>YEAR(tbl_Sales[[#This Row],[Date]])</f>
        <v>2016</v>
      </c>
    </row>
    <row r="3436" spans="1:17" x14ac:dyDescent="0.25">
      <c r="A3436" s="1">
        <v>42621</v>
      </c>
      <c r="B3436">
        <v>2230000</v>
      </c>
      <c r="C3436" t="s">
        <v>2</v>
      </c>
      <c r="D3436" t="s">
        <v>12430</v>
      </c>
      <c r="E3436" t="s">
        <v>10</v>
      </c>
      <c r="F3436">
        <v>3016</v>
      </c>
      <c r="G3436">
        <v>4</v>
      </c>
      <c r="H3436">
        <v>2</v>
      </c>
      <c r="I3436">
        <v>2</v>
      </c>
      <c r="J3436">
        <v>782</v>
      </c>
      <c r="K3436">
        <v>1900</v>
      </c>
      <c r="L3436" t="s">
        <v>3585</v>
      </c>
      <c r="M3436" t="s">
        <v>196</v>
      </c>
      <c r="N3436" t="s">
        <v>69</v>
      </c>
      <c r="O3436" s="6" t="str">
        <f>INDEX(lkp_Region,MATCH(tbl_Sales[[#This Row],[Suburb]],lkp_Suburb,0))</f>
        <v>Western Metropolitan</v>
      </c>
      <c r="P3436" s="6">
        <f>MONTH(tbl_Sales[[#This Row],[Date]])</f>
        <v>9</v>
      </c>
      <c r="Q3436" s="6">
        <f>YEAR(tbl_Sales[[#This Row],[Date]])</f>
        <v>2016</v>
      </c>
    </row>
    <row r="3437" spans="1:17" x14ac:dyDescent="0.25">
      <c r="A3437" s="1">
        <v>42621</v>
      </c>
      <c r="B3437">
        <v>702000</v>
      </c>
      <c r="C3437" t="s">
        <v>2</v>
      </c>
      <c r="D3437" t="s">
        <v>12429</v>
      </c>
      <c r="E3437" t="s">
        <v>5</v>
      </c>
      <c r="F3437">
        <v>3165</v>
      </c>
      <c r="G3437">
        <v>2</v>
      </c>
      <c r="H3437">
        <v>1</v>
      </c>
      <c r="I3437">
        <v>1</v>
      </c>
      <c r="J3437">
        <v>591</v>
      </c>
      <c r="K3437">
        <v>1960</v>
      </c>
      <c r="L3437" t="s">
        <v>3586</v>
      </c>
      <c r="M3437" t="s">
        <v>138</v>
      </c>
      <c r="N3437" t="s">
        <v>57</v>
      </c>
      <c r="O3437" s="6" t="str">
        <f>INDEX(lkp_Region,MATCH(tbl_Sales[[#This Row],[Suburb]],lkp_Suburb,0))</f>
        <v>Southern Metropolitan</v>
      </c>
      <c r="P3437" s="6">
        <f>MONTH(tbl_Sales[[#This Row],[Date]])</f>
        <v>9</v>
      </c>
      <c r="Q3437" s="6">
        <f>YEAR(tbl_Sales[[#This Row],[Date]])</f>
        <v>2016</v>
      </c>
    </row>
    <row r="3438" spans="1:17" x14ac:dyDescent="0.25">
      <c r="A3438" s="1">
        <v>42621</v>
      </c>
      <c r="B3438">
        <v>870000</v>
      </c>
      <c r="C3438" t="s">
        <v>13</v>
      </c>
      <c r="D3438" t="s">
        <v>12429</v>
      </c>
      <c r="E3438" t="s">
        <v>10</v>
      </c>
      <c r="F3438">
        <v>3165</v>
      </c>
      <c r="G3438">
        <v>3</v>
      </c>
      <c r="H3438">
        <v>2</v>
      </c>
      <c r="I3438">
        <v>2</v>
      </c>
      <c r="J3438">
        <v>365</v>
      </c>
      <c r="K3438">
        <v>2011</v>
      </c>
      <c r="L3438" t="s">
        <v>3587</v>
      </c>
      <c r="M3438" t="s">
        <v>138</v>
      </c>
      <c r="N3438" t="s">
        <v>57</v>
      </c>
      <c r="O3438" s="6" t="str">
        <f>INDEX(lkp_Region,MATCH(tbl_Sales[[#This Row],[Suburb]],lkp_Suburb,0))</f>
        <v>Southern Metropolitan</v>
      </c>
      <c r="P3438" s="6">
        <f>MONTH(tbl_Sales[[#This Row],[Date]])</f>
        <v>9</v>
      </c>
      <c r="Q3438" s="6">
        <f>YEAR(tbl_Sales[[#This Row],[Date]])</f>
        <v>2016</v>
      </c>
    </row>
    <row r="3439" spans="1:17" x14ac:dyDescent="0.25">
      <c r="A3439" s="1">
        <v>42621</v>
      </c>
      <c r="B3439">
        <v>1161000</v>
      </c>
      <c r="C3439" t="s">
        <v>2</v>
      </c>
      <c r="D3439" t="s">
        <v>12428</v>
      </c>
      <c r="E3439" t="s">
        <v>10</v>
      </c>
      <c r="F3439">
        <v>3165</v>
      </c>
      <c r="G3439">
        <v>3</v>
      </c>
      <c r="H3439">
        <v>2</v>
      </c>
      <c r="I3439">
        <v>3</v>
      </c>
      <c r="J3439">
        <v>629</v>
      </c>
      <c r="K3439">
        <v>1950</v>
      </c>
      <c r="L3439" t="s">
        <v>3588</v>
      </c>
      <c r="M3439" t="s">
        <v>138</v>
      </c>
      <c r="N3439" t="s">
        <v>57</v>
      </c>
      <c r="O3439" s="6" t="str">
        <f>INDEX(lkp_Region,MATCH(tbl_Sales[[#This Row],[Suburb]],lkp_Suburb,0))</f>
        <v>Southern Metropolitan</v>
      </c>
      <c r="P3439" s="6">
        <f>MONTH(tbl_Sales[[#This Row],[Date]])</f>
        <v>9</v>
      </c>
      <c r="Q3439" s="6">
        <f>YEAR(tbl_Sales[[#This Row],[Date]])</f>
        <v>2016</v>
      </c>
    </row>
    <row r="3440" spans="1:17" x14ac:dyDescent="0.25">
      <c r="A3440" s="1">
        <v>42621</v>
      </c>
      <c r="B3440">
        <v>925000</v>
      </c>
      <c r="C3440" t="s">
        <v>2</v>
      </c>
      <c r="D3440" t="s">
        <v>12428</v>
      </c>
      <c r="E3440" t="s">
        <v>10</v>
      </c>
      <c r="F3440">
        <v>3071</v>
      </c>
      <c r="G3440">
        <v>2</v>
      </c>
      <c r="H3440">
        <v>1</v>
      </c>
      <c r="I3440">
        <v>1</v>
      </c>
      <c r="J3440">
        <v>258</v>
      </c>
      <c r="L3440" t="s">
        <v>3589</v>
      </c>
      <c r="M3440" t="s">
        <v>60</v>
      </c>
      <c r="N3440" t="s">
        <v>62</v>
      </c>
      <c r="O3440" s="6" t="str">
        <f>INDEX(lkp_Region,MATCH(tbl_Sales[[#This Row],[Suburb]],lkp_Suburb,0))</f>
        <v>Northern Metropolitan</v>
      </c>
      <c r="P3440" s="6">
        <f>MONTH(tbl_Sales[[#This Row],[Date]])</f>
        <v>9</v>
      </c>
      <c r="Q3440" s="6">
        <f>YEAR(tbl_Sales[[#This Row],[Date]])</f>
        <v>2016</v>
      </c>
    </row>
    <row r="3441" spans="1:17" x14ac:dyDescent="0.25">
      <c r="A3441" s="1">
        <v>42621</v>
      </c>
      <c r="B3441">
        <v>942000</v>
      </c>
      <c r="C3441" t="s">
        <v>2</v>
      </c>
      <c r="D3441" t="s">
        <v>12427</v>
      </c>
      <c r="E3441" t="s">
        <v>10</v>
      </c>
      <c r="F3441">
        <v>3072</v>
      </c>
      <c r="G3441">
        <v>2</v>
      </c>
      <c r="H3441">
        <v>2</v>
      </c>
      <c r="I3441">
        <v>0</v>
      </c>
      <c r="J3441">
        <v>3037</v>
      </c>
      <c r="L3441" t="s">
        <v>3590</v>
      </c>
      <c r="M3441" t="s">
        <v>97</v>
      </c>
      <c r="N3441" t="s">
        <v>62</v>
      </c>
      <c r="O3441" s="6" t="str">
        <f>INDEX(lkp_Region,MATCH(tbl_Sales[[#This Row],[Suburb]],lkp_Suburb,0))</f>
        <v>Northern Metropolitan</v>
      </c>
      <c r="P3441" s="6">
        <f>MONTH(tbl_Sales[[#This Row],[Date]])</f>
        <v>9</v>
      </c>
      <c r="Q3441" s="6">
        <f>YEAR(tbl_Sales[[#This Row],[Date]])</f>
        <v>2016</v>
      </c>
    </row>
    <row r="3442" spans="1:17" x14ac:dyDescent="0.25">
      <c r="A3442" s="1">
        <v>42621</v>
      </c>
      <c r="B3442">
        <v>1142500</v>
      </c>
      <c r="C3442" t="s">
        <v>2</v>
      </c>
      <c r="D3442" t="s">
        <v>12428</v>
      </c>
      <c r="E3442" t="s">
        <v>10</v>
      </c>
      <c r="F3442">
        <v>3072</v>
      </c>
      <c r="G3442">
        <v>4</v>
      </c>
      <c r="H3442">
        <v>1</v>
      </c>
      <c r="I3442">
        <v>2</v>
      </c>
      <c r="J3442">
        <v>560</v>
      </c>
      <c r="K3442">
        <v>1970</v>
      </c>
      <c r="L3442" t="s">
        <v>3591</v>
      </c>
      <c r="M3442" t="s">
        <v>97</v>
      </c>
      <c r="N3442" t="s">
        <v>62</v>
      </c>
      <c r="O3442" s="6" t="str">
        <f>INDEX(lkp_Region,MATCH(tbl_Sales[[#This Row],[Suburb]],lkp_Suburb,0))</f>
        <v>Northern Metropolitan</v>
      </c>
      <c r="P3442" s="6">
        <f>MONTH(tbl_Sales[[#This Row],[Date]])</f>
        <v>9</v>
      </c>
      <c r="Q3442" s="6">
        <f>YEAR(tbl_Sales[[#This Row],[Date]])</f>
        <v>2016</v>
      </c>
    </row>
    <row r="3443" spans="1:17" x14ac:dyDescent="0.25">
      <c r="A3443" s="1">
        <v>42621</v>
      </c>
      <c r="B3443">
        <v>1145000</v>
      </c>
      <c r="C3443" t="s">
        <v>2</v>
      </c>
      <c r="D3443" t="s">
        <v>12432</v>
      </c>
      <c r="E3443" t="s">
        <v>10</v>
      </c>
      <c r="F3443">
        <v>3078</v>
      </c>
      <c r="G3443">
        <v>3</v>
      </c>
      <c r="H3443">
        <v>1</v>
      </c>
      <c r="I3443">
        <v>3</v>
      </c>
      <c r="J3443">
        <v>590</v>
      </c>
      <c r="L3443" t="s">
        <v>3592</v>
      </c>
      <c r="M3443" t="s">
        <v>533</v>
      </c>
      <c r="N3443" t="s">
        <v>62</v>
      </c>
      <c r="O3443" s="6" t="str">
        <f>INDEX(lkp_Region,MATCH(tbl_Sales[[#This Row],[Suburb]],lkp_Suburb,0))</f>
        <v>Northern Metropolitan</v>
      </c>
      <c r="P3443" s="6">
        <f>MONTH(tbl_Sales[[#This Row],[Date]])</f>
        <v>9</v>
      </c>
      <c r="Q3443" s="6">
        <f>YEAR(tbl_Sales[[#This Row],[Date]])</f>
        <v>2016</v>
      </c>
    </row>
    <row r="3444" spans="1:17" x14ac:dyDescent="0.25">
      <c r="A3444" s="1">
        <v>42621</v>
      </c>
      <c r="B3444">
        <v>573000</v>
      </c>
      <c r="C3444" t="s">
        <v>13</v>
      </c>
      <c r="D3444" t="s">
        <v>12425</v>
      </c>
      <c r="E3444" t="s">
        <v>10</v>
      </c>
      <c r="F3444">
        <v>3123</v>
      </c>
      <c r="G3444">
        <v>2</v>
      </c>
      <c r="H3444">
        <v>1</v>
      </c>
      <c r="I3444">
        <v>1</v>
      </c>
      <c r="J3444">
        <v>0</v>
      </c>
      <c r="K3444">
        <v>1970</v>
      </c>
      <c r="L3444" t="s">
        <v>3593</v>
      </c>
      <c r="M3444" t="s">
        <v>230</v>
      </c>
      <c r="N3444" t="s">
        <v>101</v>
      </c>
      <c r="O3444" s="6" t="str">
        <f>INDEX(lkp_Region,MATCH(tbl_Sales[[#This Row],[Suburb]],lkp_Suburb,0))</f>
        <v>Southern Metropolitan</v>
      </c>
      <c r="P3444" s="6">
        <f>MONTH(tbl_Sales[[#This Row],[Date]])</f>
        <v>9</v>
      </c>
      <c r="Q3444" s="6">
        <f>YEAR(tbl_Sales[[#This Row],[Date]])</f>
        <v>2016</v>
      </c>
    </row>
    <row r="3445" spans="1:17" x14ac:dyDescent="0.25">
      <c r="A3445" s="1">
        <v>42621</v>
      </c>
      <c r="B3445">
        <v>702000</v>
      </c>
      <c r="C3445" t="s">
        <v>2</v>
      </c>
      <c r="D3445" t="s">
        <v>12430</v>
      </c>
      <c r="E3445" t="s">
        <v>10</v>
      </c>
      <c r="F3445">
        <v>3087</v>
      </c>
      <c r="G3445">
        <v>3</v>
      </c>
      <c r="H3445">
        <v>1</v>
      </c>
      <c r="I3445">
        <v>1</v>
      </c>
      <c r="J3445">
        <v>604</v>
      </c>
      <c r="K3445">
        <v>1970</v>
      </c>
      <c r="L3445" t="s">
        <v>3594</v>
      </c>
      <c r="M3445" t="s">
        <v>349</v>
      </c>
      <c r="N3445" t="s">
        <v>150</v>
      </c>
      <c r="O3445" s="6" t="str">
        <f>INDEX(lkp_Region,MATCH(tbl_Sales[[#This Row],[Suburb]],lkp_Suburb,0))</f>
        <v>Northern Metropolitan</v>
      </c>
      <c r="P3445" s="6">
        <f>MONTH(tbl_Sales[[#This Row],[Date]])</f>
        <v>9</v>
      </c>
      <c r="Q3445" s="6">
        <f>YEAR(tbl_Sales[[#This Row],[Date]])</f>
        <v>2016</v>
      </c>
    </row>
    <row r="3446" spans="1:17" x14ac:dyDescent="0.25">
      <c r="A3446" s="1">
        <v>42621</v>
      </c>
      <c r="B3446">
        <v>990000</v>
      </c>
      <c r="C3446" t="s">
        <v>51</v>
      </c>
      <c r="D3446" t="s">
        <v>12423</v>
      </c>
      <c r="E3446" t="s">
        <v>10</v>
      </c>
      <c r="F3446">
        <v>3084</v>
      </c>
      <c r="G3446">
        <v>3</v>
      </c>
      <c r="H3446">
        <v>2</v>
      </c>
      <c r="I3446">
        <v>2</v>
      </c>
      <c r="J3446">
        <v>276</v>
      </c>
      <c r="L3446" t="s">
        <v>3595</v>
      </c>
      <c r="M3446" t="s">
        <v>235</v>
      </c>
      <c r="N3446" t="s">
        <v>150</v>
      </c>
      <c r="O3446" s="6" t="str">
        <f>INDEX(lkp_Region,MATCH(tbl_Sales[[#This Row],[Suburb]],lkp_Suburb,0))</f>
        <v>Eastern Metropolitan</v>
      </c>
      <c r="P3446" s="6">
        <f>MONTH(tbl_Sales[[#This Row],[Date]])</f>
        <v>9</v>
      </c>
      <c r="Q3446" s="6">
        <f>YEAR(tbl_Sales[[#This Row],[Date]])</f>
        <v>2016</v>
      </c>
    </row>
    <row r="3447" spans="1:17" x14ac:dyDescent="0.25">
      <c r="A3447" s="1">
        <v>42622</v>
      </c>
      <c r="B3447">
        <v>855000</v>
      </c>
      <c r="C3447" t="s">
        <v>13</v>
      </c>
      <c r="D3447" t="s">
        <v>12427</v>
      </c>
      <c r="E3447" t="s">
        <v>10</v>
      </c>
      <c r="F3447">
        <v>3066</v>
      </c>
      <c r="G3447">
        <v>2</v>
      </c>
      <c r="H3447">
        <v>1</v>
      </c>
      <c r="I3447">
        <v>1</v>
      </c>
      <c r="J3447">
        <v>2886</v>
      </c>
      <c r="K3447">
        <v>1830</v>
      </c>
      <c r="L3447" t="s">
        <v>3596</v>
      </c>
      <c r="M3447" t="s">
        <v>216</v>
      </c>
      <c r="N3447" t="s">
        <v>8</v>
      </c>
      <c r="O3447" s="6" t="str">
        <f>INDEX(lkp_Region,MATCH(tbl_Sales[[#This Row],[Suburb]],lkp_Suburb,0))</f>
        <v>Northern Metropolitan</v>
      </c>
      <c r="P3447" s="6">
        <f>MONTH(tbl_Sales[[#This Row],[Date]])</f>
        <v>9</v>
      </c>
      <c r="Q3447" s="6">
        <f>YEAR(tbl_Sales[[#This Row],[Date]])</f>
        <v>2016</v>
      </c>
    </row>
    <row r="3448" spans="1:17" x14ac:dyDescent="0.25">
      <c r="A3448" s="1">
        <v>42622</v>
      </c>
      <c r="B3448">
        <v>1215000</v>
      </c>
      <c r="C3448" t="s">
        <v>13</v>
      </c>
      <c r="D3448" t="s">
        <v>12429</v>
      </c>
      <c r="E3448" t="s">
        <v>10</v>
      </c>
      <c r="F3448">
        <v>3066</v>
      </c>
      <c r="G3448">
        <v>2</v>
      </c>
      <c r="H3448">
        <v>2</v>
      </c>
      <c r="I3448">
        <v>1</v>
      </c>
      <c r="J3448">
        <v>0</v>
      </c>
      <c r="K3448">
        <v>1895</v>
      </c>
      <c r="L3448" t="s">
        <v>3597</v>
      </c>
      <c r="M3448" t="s">
        <v>216</v>
      </c>
      <c r="N3448" t="s">
        <v>8</v>
      </c>
      <c r="O3448" s="6" t="str">
        <f>INDEX(lkp_Region,MATCH(tbl_Sales[[#This Row],[Suburb]],lkp_Suburb,0))</f>
        <v>Northern Metropolitan</v>
      </c>
      <c r="P3448" s="6">
        <f>MONTH(tbl_Sales[[#This Row],[Date]])</f>
        <v>9</v>
      </c>
      <c r="Q3448" s="6">
        <f>YEAR(tbl_Sales[[#This Row],[Date]])</f>
        <v>2016</v>
      </c>
    </row>
    <row r="3449" spans="1:17" x14ac:dyDescent="0.25">
      <c r="A3449" s="1">
        <v>42622</v>
      </c>
      <c r="B3449">
        <v>1270000</v>
      </c>
      <c r="C3449" t="s">
        <v>2</v>
      </c>
      <c r="D3449" t="s">
        <v>12427</v>
      </c>
      <c r="E3449" t="s">
        <v>10</v>
      </c>
      <c r="F3449">
        <v>3068</v>
      </c>
      <c r="G3449">
        <v>3</v>
      </c>
      <c r="H3449">
        <v>2</v>
      </c>
      <c r="I3449">
        <v>0</v>
      </c>
      <c r="J3449">
        <v>187</v>
      </c>
      <c r="L3449" t="s">
        <v>3598</v>
      </c>
      <c r="M3449" t="s">
        <v>323</v>
      </c>
      <c r="N3449" t="s">
        <v>8</v>
      </c>
      <c r="O3449" s="6" t="str">
        <f>INDEX(lkp_Region,MATCH(tbl_Sales[[#This Row],[Suburb]],lkp_Suburb,0))</f>
        <v>Northern Metropolitan</v>
      </c>
      <c r="P3449" s="6">
        <f>MONTH(tbl_Sales[[#This Row],[Date]])</f>
        <v>9</v>
      </c>
      <c r="Q3449" s="6">
        <f>YEAR(tbl_Sales[[#This Row],[Date]])</f>
        <v>2016</v>
      </c>
    </row>
    <row r="3450" spans="1:17" x14ac:dyDescent="0.25">
      <c r="A3450" s="1">
        <v>42622</v>
      </c>
      <c r="B3450">
        <v>1330000</v>
      </c>
      <c r="C3450" t="s">
        <v>2</v>
      </c>
      <c r="D3450" t="s">
        <v>12427</v>
      </c>
      <c r="E3450" t="s">
        <v>5</v>
      </c>
      <c r="F3450">
        <v>3054</v>
      </c>
      <c r="G3450">
        <v>3</v>
      </c>
      <c r="H3450">
        <v>1</v>
      </c>
      <c r="I3450">
        <v>1</v>
      </c>
      <c r="J3450">
        <v>314</v>
      </c>
      <c r="K3450">
        <v>1900</v>
      </c>
      <c r="L3450" t="s">
        <v>3599</v>
      </c>
      <c r="M3450" t="s">
        <v>513</v>
      </c>
      <c r="N3450" t="s">
        <v>8</v>
      </c>
      <c r="O3450" s="6" t="str">
        <f>INDEX(lkp_Region,MATCH(tbl_Sales[[#This Row],[Suburb]],lkp_Suburb,0))</f>
        <v>Northern Metropolitan</v>
      </c>
      <c r="P3450" s="6">
        <f>MONTH(tbl_Sales[[#This Row],[Date]])</f>
        <v>9</v>
      </c>
      <c r="Q3450" s="6">
        <f>YEAR(tbl_Sales[[#This Row],[Date]])</f>
        <v>2016</v>
      </c>
    </row>
    <row r="3451" spans="1:17" x14ac:dyDescent="0.25">
      <c r="A3451" s="1">
        <v>42622</v>
      </c>
      <c r="B3451">
        <v>380000</v>
      </c>
      <c r="C3451" t="s">
        <v>13</v>
      </c>
      <c r="D3451" t="s">
        <v>12428</v>
      </c>
      <c r="E3451" t="s">
        <v>5</v>
      </c>
      <c r="F3451">
        <v>3055</v>
      </c>
      <c r="G3451">
        <v>2</v>
      </c>
      <c r="H3451">
        <v>1</v>
      </c>
      <c r="I3451">
        <v>1</v>
      </c>
      <c r="J3451">
        <v>0</v>
      </c>
      <c r="K3451">
        <v>1970</v>
      </c>
      <c r="L3451" t="s">
        <v>3600</v>
      </c>
      <c r="M3451" t="s">
        <v>80</v>
      </c>
      <c r="N3451" t="s">
        <v>18</v>
      </c>
      <c r="O3451" s="6" t="str">
        <f>INDEX(lkp_Region,MATCH(tbl_Sales[[#This Row],[Suburb]],lkp_Suburb,0))</f>
        <v>Northern Metropolitan</v>
      </c>
      <c r="P3451" s="6">
        <f>MONTH(tbl_Sales[[#This Row],[Date]])</f>
        <v>9</v>
      </c>
      <c r="Q3451" s="6">
        <f>YEAR(tbl_Sales[[#This Row],[Date]])</f>
        <v>2016</v>
      </c>
    </row>
    <row r="3452" spans="1:17" x14ac:dyDescent="0.25">
      <c r="A3452" s="1">
        <v>42622</v>
      </c>
      <c r="B3452">
        <v>665000</v>
      </c>
      <c r="C3452" t="s">
        <v>51</v>
      </c>
      <c r="D3452" t="s">
        <v>12425</v>
      </c>
      <c r="E3452" t="s">
        <v>5</v>
      </c>
      <c r="F3452">
        <v>3044</v>
      </c>
      <c r="G3452">
        <v>4</v>
      </c>
      <c r="H3452">
        <v>2</v>
      </c>
      <c r="I3452">
        <v>2</v>
      </c>
      <c r="J3452">
        <v>148</v>
      </c>
      <c r="K3452">
        <v>2001</v>
      </c>
      <c r="L3452" t="s">
        <v>3601</v>
      </c>
      <c r="M3452" t="s">
        <v>115</v>
      </c>
      <c r="N3452" t="s">
        <v>18</v>
      </c>
      <c r="O3452" s="6" t="str">
        <f>INDEX(lkp_Region,MATCH(tbl_Sales[[#This Row],[Suburb]],lkp_Suburb,0))</f>
        <v>Northern Metropolitan</v>
      </c>
      <c r="P3452" s="6">
        <f>MONTH(tbl_Sales[[#This Row],[Date]])</f>
        <v>9</v>
      </c>
      <c r="Q3452" s="6">
        <f>YEAR(tbl_Sales[[#This Row],[Date]])</f>
        <v>2016</v>
      </c>
    </row>
    <row r="3453" spans="1:17" x14ac:dyDescent="0.25">
      <c r="A3453" s="1">
        <v>42622</v>
      </c>
      <c r="B3453">
        <v>850000</v>
      </c>
      <c r="C3453" t="s">
        <v>2</v>
      </c>
      <c r="D3453" t="s">
        <v>12428</v>
      </c>
      <c r="E3453" t="s">
        <v>5</v>
      </c>
      <c r="F3453">
        <v>3058</v>
      </c>
      <c r="G3453">
        <v>2</v>
      </c>
      <c r="H3453">
        <v>1</v>
      </c>
      <c r="I3453">
        <v>1</v>
      </c>
      <c r="J3453">
        <v>371</v>
      </c>
      <c r="K3453">
        <v>1930</v>
      </c>
      <c r="L3453" t="s">
        <v>3602</v>
      </c>
      <c r="M3453" t="s">
        <v>41</v>
      </c>
      <c r="N3453" t="s">
        <v>18</v>
      </c>
      <c r="O3453" s="6" t="str">
        <f>INDEX(lkp_Region,MATCH(tbl_Sales[[#This Row],[Suburb]],lkp_Suburb,0))</f>
        <v>Northern Metropolitan</v>
      </c>
      <c r="P3453" s="6">
        <f>MONTH(tbl_Sales[[#This Row],[Date]])</f>
        <v>9</v>
      </c>
      <c r="Q3453" s="6">
        <f>YEAR(tbl_Sales[[#This Row],[Date]])</f>
        <v>2016</v>
      </c>
    </row>
    <row r="3454" spans="1:17" x14ac:dyDescent="0.25">
      <c r="A3454" s="1">
        <v>42622</v>
      </c>
      <c r="B3454">
        <v>850000</v>
      </c>
      <c r="C3454" t="s">
        <v>2</v>
      </c>
      <c r="D3454" t="s">
        <v>12425</v>
      </c>
      <c r="E3454" t="s">
        <v>10</v>
      </c>
      <c r="F3454">
        <v>3034</v>
      </c>
      <c r="G3454">
        <v>3</v>
      </c>
      <c r="H3454">
        <v>1</v>
      </c>
      <c r="I3454">
        <v>1</v>
      </c>
      <c r="J3454">
        <v>593</v>
      </c>
      <c r="K3454">
        <v>1970</v>
      </c>
      <c r="L3454" t="s">
        <v>3603</v>
      </c>
      <c r="M3454" t="s">
        <v>524</v>
      </c>
      <c r="N3454" t="s">
        <v>49</v>
      </c>
      <c r="O3454" s="6" t="str">
        <f>INDEX(lkp_Region,MATCH(tbl_Sales[[#This Row],[Suburb]],lkp_Suburb,0))</f>
        <v>Western Metropolitan</v>
      </c>
      <c r="P3454" s="6">
        <f>MONTH(tbl_Sales[[#This Row],[Date]])</f>
        <v>9</v>
      </c>
      <c r="Q3454" s="6">
        <f>YEAR(tbl_Sales[[#This Row],[Date]])</f>
        <v>2016</v>
      </c>
    </row>
    <row r="3455" spans="1:17" x14ac:dyDescent="0.25">
      <c r="A3455" s="1">
        <v>42622</v>
      </c>
      <c r="B3455">
        <v>615000</v>
      </c>
      <c r="C3455" t="s">
        <v>51</v>
      </c>
      <c r="D3455" t="s">
        <v>12431</v>
      </c>
      <c r="E3455" t="s">
        <v>10</v>
      </c>
      <c r="F3455">
        <v>3012</v>
      </c>
      <c r="G3455">
        <v>3</v>
      </c>
      <c r="H3455">
        <v>2</v>
      </c>
      <c r="I3455">
        <v>2</v>
      </c>
      <c r="J3455">
        <v>165</v>
      </c>
      <c r="K3455">
        <v>2007</v>
      </c>
      <c r="L3455" t="s">
        <v>3604</v>
      </c>
      <c r="M3455" t="s">
        <v>19</v>
      </c>
      <c r="N3455" t="s">
        <v>21</v>
      </c>
      <c r="O3455" s="6" t="str">
        <f>INDEX(lkp_Region,MATCH(tbl_Sales[[#This Row],[Suburb]],lkp_Suburb,0))</f>
        <v>Western Metropolitan</v>
      </c>
      <c r="P3455" s="6">
        <f>MONTH(tbl_Sales[[#This Row],[Date]])</f>
        <v>9</v>
      </c>
      <c r="Q3455" s="6">
        <f>YEAR(tbl_Sales[[#This Row],[Date]])</f>
        <v>2016</v>
      </c>
    </row>
    <row r="3456" spans="1:17" x14ac:dyDescent="0.25">
      <c r="A3456" s="1">
        <v>42622</v>
      </c>
      <c r="B3456">
        <v>757000</v>
      </c>
      <c r="C3456" t="s">
        <v>51</v>
      </c>
      <c r="D3456" t="s">
        <v>12431</v>
      </c>
      <c r="E3456" t="s">
        <v>10</v>
      </c>
      <c r="F3456">
        <v>3011</v>
      </c>
      <c r="G3456">
        <v>3</v>
      </c>
      <c r="H3456">
        <v>2</v>
      </c>
      <c r="I3456">
        <v>2</v>
      </c>
      <c r="J3456">
        <v>102</v>
      </c>
      <c r="K3456">
        <v>2011</v>
      </c>
      <c r="L3456" t="s">
        <v>3605</v>
      </c>
      <c r="M3456" t="s">
        <v>22</v>
      </c>
      <c r="N3456" t="s">
        <v>21</v>
      </c>
      <c r="O3456" s="6" t="str">
        <f>INDEX(lkp_Region,MATCH(tbl_Sales[[#This Row],[Suburb]],lkp_Suburb,0))</f>
        <v>Western Metropolitan</v>
      </c>
      <c r="P3456" s="6">
        <f>MONTH(tbl_Sales[[#This Row],[Date]])</f>
        <v>9</v>
      </c>
      <c r="Q3456" s="6">
        <f>YEAR(tbl_Sales[[#This Row],[Date]])</f>
        <v>2016</v>
      </c>
    </row>
    <row r="3457" spans="1:17" x14ac:dyDescent="0.25">
      <c r="A3457" s="1">
        <v>42622</v>
      </c>
      <c r="B3457">
        <v>1606000</v>
      </c>
      <c r="C3457" t="s">
        <v>2</v>
      </c>
      <c r="D3457" t="s">
        <v>12431</v>
      </c>
      <c r="E3457" t="s">
        <v>5</v>
      </c>
      <c r="F3457">
        <v>3013</v>
      </c>
      <c r="G3457">
        <v>4</v>
      </c>
      <c r="H3457">
        <v>2</v>
      </c>
      <c r="I3457">
        <v>3</v>
      </c>
      <c r="J3457">
        <v>455</v>
      </c>
      <c r="K3457">
        <v>1890</v>
      </c>
      <c r="L3457" t="s">
        <v>3606</v>
      </c>
      <c r="M3457" t="s">
        <v>65</v>
      </c>
      <c r="N3457" t="s">
        <v>21</v>
      </c>
      <c r="O3457" s="6" t="str">
        <f>INDEX(lkp_Region,MATCH(tbl_Sales[[#This Row],[Suburb]],lkp_Suburb,0))</f>
        <v>Western Metropolitan</v>
      </c>
      <c r="P3457" s="6">
        <f>MONTH(tbl_Sales[[#This Row],[Date]])</f>
        <v>9</v>
      </c>
      <c r="Q3457" s="6">
        <f>YEAR(tbl_Sales[[#This Row],[Date]])</f>
        <v>2016</v>
      </c>
    </row>
    <row r="3458" spans="1:17" x14ac:dyDescent="0.25">
      <c r="A3458" s="1">
        <v>42622</v>
      </c>
      <c r="B3458">
        <v>1421000</v>
      </c>
      <c r="C3458" t="s">
        <v>2</v>
      </c>
      <c r="D3458" t="s">
        <v>12423</v>
      </c>
      <c r="E3458" t="s">
        <v>10</v>
      </c>
      <c r="F3458">
        <v>3107</v>
      </c>
      <c r="G3458">
        <v>4</v>
      </c>
      <c r="H3458">
        <v>2</v>
      </c>
      <c r="I3458">
        <v>2</v>
      </c>
      <c r="J3458">
        <v>650</v>
      </c>
      <c r="K3458">
        <v>1980</v>
      </c>
      <c r="L3458" t="s">
        <v>3607</v>
      </c>
      <c r="M3458" t="s">
        <v>586</v>
      </c>
      <c r="N3458" t="s">
        <v>128</v>
      </c>
      <c r="O3458" s="6" t="str">
        <f>INDEX(lkp_Region,MATCH(tbl_Sales[[#This Row],[Suburb]],lkp_Suburb,0))</f>
        <v>Eastern Metropolitan</v>
      </c>
      <c r="P3458" s="6">
        <f>MONTH(tbl_Sales[[#This Row],[Date]])</f>
        <v>9</v>
      </c>
      <c r="Q3458" s="6">
        <f>YEAR(tbl_Sales[[#This Row],[Date]])</f>
        <v>2016</v>
      </c>
    </row>
    <row r="3459" spans="1:17" x14ac:dyDescent="0.25">
      <c r="A3459" s="1">
        <v>42622</v>
      </c>
      <c r="B3459">
        <v>781000</v>
      </c>
      <c r="C3459" t="s">
        <v>2</v>
      </c>
      <c r="D3459" t="s">
        <v>12431</v>
      </c>
      <c r="E3459" t="s">
        <v>10</v>
      </c>
      <c r="F3459">
        <v>3025</v>
      </c>
      <c r="G3459">
        <v>3</v>
      </c>
      <c r="H3459">
        <v>1</v>
      </c>
      <c r="I3459">
        <v>2</v>
      </c>
      <c r="J3459">
        <v>533</v>
      </c>
      <c r="K3459">
        <v>1970</v>
      </c>
      <c r="L3459" t="s">
        <v>3608</v>
      </c>
      <c r="M3459" t="s">
        <v>91</v>
      </c>
      <c r="N3459" t="s">
        <v>69</v>
      </c>
      <c r="O3459" s="6" t="str">
        <f>INDEX(lkp_Region,MATCH(tbl_Sales[[#This Row],[Suburb]],lkp_Suburb,0))</f>
        <v>Western Metropolitan</v>
      </c>
      <c r="P3459" s="6">
        <f>MONTH(tbl_Sales[[#This Row],[Date]])</f>
        <v>9</v>
      </c>
      <c r="Q3459" s="6">
        <f>YEAR(tbl_Sales[[#This Row],[Date]])</f>
        <v>2016</v>
      </c>
    </row>
    <row r="3460" spans="1:17" x14ac:dyDescent="0.25">
      <c r="A3460" s="1">
        <v>42622</v>
      </c>
      <c r="B3460">
        <v>860000</v>
      </c>
      <c r="C3460" t="s">
        <v>2</v>
      </c>
      <c r="D3460" t="s">
        <v>12433</v>
      </c>
      <c r="E3460" t="s">
        <v>5</v>
      </c>
      <c r="F3460">
        <v>3018</v>
      </c>
      <c r="G3460">
        <v>3</v>
      </c>
      <c r="H3460">
        <v>2</v>
      </c>
      <c r="I3460">
        <v>2</v>
      </c>
      <c r="J3460">
        <v>537</v>
      </c>
      <c r="L3460" t="s">
        <v>3609</v>
      </c>
      <c r="M3460" t="s">
        <v>2816</v>
      </c>
      <c r="N3460" t="s">
        <v>69</v>
      </c>
      <c r="O3460" s="6" t="str">
        <f>INDEX(lkp_Region,MATCH(tbl_Sales[[#This Row],[Suburb]],lkp_Suburb,0))</f>
        <v>Western Metropolitan</v>
      </c>
      <c r="P3460" s="6">
        <f>MONTH(tbl_Sales[[#This Row],[Date]])</f>
        <v>9</v>
      </c>
      <c r="Q3460" s="6">
        <f>YEAR(tbl_Sales[[#This Row],[Date]])</f>
        <v>2016</v>
      </c>
    </row>
    <row r="3461" spans="1:17" x14ac:dyDescent="0.25">
      <c r="A3461" s="1">
        <v>42622</v>
      </c>
      <c r="B3461">
        <v>900000</v>
      </c>
      <c r="C3461" t="s">
        <v>2</v>
      </c>
      <c r="D3461" t="s">
        <v>12425</v>
      </c>
      <c r="E3461" t="s">
        <v>5</v>
      </c>
      <c r="F3461">
        <v>3185</v>
      </c>
      <c r="G3461">
        <v>2</v>
      </c>
      <c r="H3461">
        <v>1</v>
      </c>
      <c r="I3461">
        <v>2</v>
      </c>
      <c r="J3461">
        <v>239</v>
      </c>
      <c r="K3461">
        <v>1940</v>
      </c>
      <c r="L3461" t="s">
        <v>3610</v>
      </c>
      <c r="M3461" t="s">
        <v>136</v>
      </c>
      <c r="N3461" t="s">
        <v>57</v>
      </c>
      <c r="O3461" s="6" t="str">
        <f>INDEX(lkp_Region,MATCH(tbl_Sales[[#This Row],[Suburb]],lkp_Suburb,0))</f>
        <v>Southern Metropolitan</v>
      </c>
      <c r="P3461" s="6">
        <f>MONTH(tbl_Sales[[#This Row],[Date]])</f>
        <v>9</v>
      </c>
      <c r="Q3461" s="6">
        <f>YEAR(tbl_Sales[[#This Row],[Date]])</f>
        <v>2016</v>
      </c>
    </row>
    <row r="3462" spans="1:17" x14ac:dyDescent="0.25">
      <c r="A3462" s="1">
        <v>42622</v>
      </c>
      <c r="B3462">
        <v>1200000</v>
      </c>
      <c r="C3462" t="s">
        <v>2</v>
      </c>
      <c r="D3462" t="s">
        <v>12428</v>
      </c>
      <c r="E3462" t="s">
        <v>10</v>
      </c>
      <c r="F3462">
        <v>3165</v>
      </c>
      <c r="G3462">
        <v>3</v>
      </c>
      <c r="H3462">
        <v>1</v>
      </c>
      <c r="I3462">
        <v>1</v>
      </c>
      <c r="J3462">
        <v>721</v>
      </c>
      <c r="K3462">
        <v>1970</v>
      </c>
      <c r="L3462" t="s">
        <v>3611</v>
      </c>
      <c r="M3462" t="s">
        <v>138</v>
      </c>
      <c r="N3462" t="s">
        <v>57</v>
      </c>
      <c r="O3462" s="6" t="str">
        <f>INDEX(lkp_Region,MATCH(tbl_Sales[[#This Row],[Suburb]],lkp_Suburb,0))</f>
        <v>Southern Metropolitan</v>
      </c>
      <c r="P3462" s="6">
        <f>MONTH(tbl_Sales[[#This Row],[Date]])</f>
        <v>9</v>
      </c>
      <c r="Q3462" s="6">
        <f>YEAR(tbl_Sales[[#This Row],[Date]])</f>
        <v>2016</v>
      </c>
    </row>
    <row r="3463" spans="1:17" x14ac:dyDescent="0.25">
      <c r="A3463" s="1">
        <v>42622</v>
      </c>
      <c r="B3463">
        <v>1641000</v>
      </c>
      <c r="C3463" t="s">
        <v>2</v>
      </c>
      <c r="D3463" t="s">
        <v>12429</v>
      </c>
      <c r="E3463" t="s">
        <v>10</v>
      </c>
      <c r="F3463">
        <v>3163</v>
      </c>
      <c r="G3463">
        <v>4</v>
      </c>
      <c r="H3463">
        <v>1</v>
      </c>
      <c r="I3463">
        <v>1</v>
      </c>
      <c r="J3463">
        <v>560</v>
      </c>
      <c r="L3463" t="s">
        <v>3612</v>
      </c>
      <c r="M3463" t="s">
        <v>225</v>
      </c>
      <c r="N3463" t="s">
        <v>57</v>
      </c>
      <c r="O3463" s="6" t="str">
        <f>INDEX(lkp_Region,MATCH(tbl_Sales[[#This Row],[Suburb]],lkp_Suburb,0))</f>
        <v>Southern Metropolitan</v>
      </c>
      <c r="P3463" s="6">
        <f>MONTH(tbl_Sales[[#This Row],[Date]])</f>
        <v>9</v>
      </c>
      <c r="Q3463" s="6">
        <f>YEAR(tbl_Sales[[#This Row],[Date]])</f>
        <v>2016</v>
      </c>
    </row>
    <row r="3464" spans="1:17" x14ac:dyDescent="0.25">
      <c r="A3464" s="1">
        <v>42622</v>
      </c>
      <c r="B3464">
        <v>685000</v>
      </c>
      <c r="C3464" t="s">
        <v>2</v>
      </c>
      <c r="D3464" t="s">
        <v>12427</v>
      </c>
      <c r="E3464" t="s">
        <v>10</v>
      </c>
      <c r="F3464">
        <v>3073</v>
      </c>
      <c r="G3464">
        <v>3</v>
      </c>
      <c r="H3464">
        <v>1</v>
      </c>
      <c r="I3464">
        <v>1</v>
      </c>
      <c r="J3464">
        <v>497</v>
      </c>
      <c r="L3464" t="s">
        <v>3613</v>
      </c>
      <c r="M3464" t="s">
        <v>93</v>
      </c>
      <c r="N3464" t="s">
        <v>62</v>
      </c>
      <c r="O3464" s="6" t="str">
        <f>INDEX(lkp_Region,MATCH(tbl_Sales[[#This Row],[Suburb]],lkp_Suburb,0))</f>
        <v>Northern Metropolitan</v>
      </c>
      <c r="P3464" s="6">
        <f>MONTH(tbl_Sales[[#This Row],[Date]])</f>
        <v>9</v>
      </c>
      <c r="Q3464" s="6">
        <f>YEAR(tbl_Sales[[#This Row],[Date]])</f>
        <v>2016</v>
      </c>
    </row>
    <row r="3465" spans="1:17" x14ac:dyDescent="0.25">
      <c r="A3465" s="1">
        <v>42622</v>
      </c>
      <c r="B3465">
        <v>2100000</v>
      </c>
      <c r="C3465" t="s">
        <v>2</v>
      </c>
      <c r="D3465" t="s">
        <v>12427</v>
      </c>
      <c r="E3465" t="s">
        <v>10</v>
      </c>
      <c r="F3465">
        <v>3103</v>
      </c>
      <c r="G3465">
        <v>2</v>
      </c>
      <c r="H3465">
        <v>1</v>
      </c>
      <c r="I3465">
        <v>1</v>
      </c>
      <c r="J3465">
        <v>659</v>
      </c>
      <c r="K3465">
        <v>1920</v>
      </c>
      <c r="L3465" t="s">
        <v>3614</v>
      </c>
      <c r="M3465" t="s">
        <v>274</v>
      </c>
      <c r="N3465" t="s">
        <v>101</v>
      </c>
      <c r="O3465" s="6" t="str">
        <f>INDEX(lkp_Region,MATCH(tbl_Sales[[#This Row],[Suburb]],lkp_Suburb,0))</f>
        <v>Southern Metropolitan</v>
      </c>
      <c r="P3465" s="6">
        <f>MONTH(tbl_Sales[[#This Row],[Date]])</f>
        <v>9</v>
      </c>
      <c r="Q3465" s="6">
        <f>YEAR(tbl_Sales[[#This Row],[Date]])</f>
        <v>2016</v>
      </c>
    </row>
    <row r="3466" spans="1:17" x14ac:dyDescent="0.25">
      <c r="A3466" s="1">
        <v>42623</v>
      </c>
      <c r="B3466">
        <v>405000</v>
      </c>
      <c r="C3466" t="s">
        <v>13</v>
      </c>
      <c r="D3466" t="s">
        <v>12424</v>
      </c>
      <c r="E3466" t="s">
        <v>5</v>
      </c>
      <c r="F3466">
        <v>3121</v>
      </c>
      <c r="G3466">
        <v>1</v>
      </c>
      <c r="H3466">
        <v>1</v>
      </c>
      <c r="I3466">
        <v>1</v>
      </c>
      <c r="J3466">
        <v>0</v>
      </c>
      <c r="K3466">
        <v>2007</v>
      </c>
      <c r="L3466" t="s">
        <v>3615</v>
      </c>
      <c r="M3466" t="s">
        <v>470</v>
      </c>
      <c r="N3466" t="s">
        <v>8</v>
      </c>
      <c r="O3466" s="6" t="str">
        <f>INDEX(lkp_Region,MATCH(tbl_Sales[[#This Row],[Suburb]],lkp_Suburb,0))</f>
        <v>Northern Metropolitan</v>
      </c>
      <c r="P3466" s="6">
        <f>MONTH(tbl_Sales[[#This Row],[Date]])</f>
        <v>9</v>
      </c>
      <c r="Q3466" s="6">
        <f>YEAR(tbl_Sales[[#This Row],[Date]])</f>
        <v>2016</v>
      </c>
    </row>
    <row r="3467" spans="1:17" x14ac:dyDescent="0.25">
      <c r="A3467" s="1">
        <v>42623</v>
      </c>
      <c r="B3467">
        <v>426000</v>
      </c>
      <c r="C3467" t="s">
        <v>13</v>
      </c>
      <c r="D3467" t="s">
        <v>12430</v>
      </c>
      <c r="E3467" t="s">
        <v>5</v>
      </c>
      <c r="F3467">
        <v>3067</v>
      </c>
      <c r="G3467">
        <v>1</v>
      </c>
      <c r="H3467">
        <v>1</v>
      </c>
      <c r="I3467">
        <v>1</v>
      </c>
      <c r="J3467">
        <v>0</v>
      </c>
      <c r="L3467" t="s">
        <v>3616</v>
      </c>
      <c r="M3467" t="s">
        <v>38</v>
      </c>
      <c r="N3467" t="s">
        <v>8</v>
      </c>
      <c r="O3467" s="6" t="str">
        <f>INDEX(lkp_Region,MATCH(tbl_Sales[[#This Row],[Suburb]],lkp_Suburb,0))</f>
        <v>Northern Metropolitan</v>
      </c>
      <c r="P3467" s="6">
        <f>MONTH(tbl_Sales[[#This Row],[Date]])</f>
        <v>9</v>
      </c>
      <c r="Q3467" s="6">
        <f>YEAR(tbl_Sales[[#This Row],[Date]])</f>
        <v>2016</v>
      </c>
    </row>
    <row r="3468" spans="1:17" x14ac:dyDescent="0.25">
      <c r="A3468" s="1">
        <v>42623</v>
      </c>
      <c r="B3468">
        <v>1955000</v>
      </c>
      <c r="C3468" t="s">
        <v>2</v>
      </c>
      <c r="D3468" t="s">
        <v>12427</v>
      </c>
      <c r="E3468" t="s">
        <v>10</v>
      </c>
      <c r="F3468">
        <v>3054</v>
      </c>
      <c r="G3468">
        <v>3</v>
      </c>
      <c r="H3468">
        <v>2</v>
      </c>
      <c r="I3468">
        <v>1</v>
      </c>
      <c r="J3468">
        <v>163</v>
      </c>
      <c r="L3468" t="s">
        <v>3617</v>
      </c>
      <c r="M3468" t="s">
        <v>513</v>
      </c>
      <c r="N3468" t="s">
        <v>8</v>
      </c>
      <c r="O3468" s="6" t="str">
        <f>INDEX(lkp_Region,MATCH(tbl_Sales[[#This Row],[Suburb]],lkp_Suburb,0))</f>
        <v>Northern Metropolitan</v>
      </c>
      <c r="P3468" s="6">
        <f>MONTH(tbl_Sales[[#This Row],[Date]])</f>
        <v>9</v>
      </c>
      <c r="Q3468" s="6">
        <f>YEAR(tbl_Sales[[#This Row],[Date]])</f>
        <v>2016</v>
      </c>
    </row>
    <row r="3469" spans="1:17" x14ac:dyDescent="0.25">
      <c r="A3469" s="1">
        <v>42623</v>
      </c>
      <c r="B3469">
        <v>801000</v>
      </c>
      <c r="C3469" t="s">
        <v>13</v>
      </c>
      <c r="D3469" t="s">
        <v>12427</v>
      </c>
      <c r="E3469" t="s">
        <v>10</v>
      </c>
      <c r="F3469">
        <v>3141</v>
      </c>
      <c r="G3469">
        <v>2</v>
      </c>
      <c r="H3469">
        <v>2</v>
      </c>
      <c r="I3469">
        <v>1</v>
      </c>
      <c r="J3469">
        <v>0</v>
      </c>
      <c r="K3469">
        <v>2000</v>
      </c>
      <c r="L3469" t="s">
        <v>3618</v>
      </c>
      <c r="M3469" t="s">
        <v>111</v>
      </c>
      <c r="N3469" t="s">
        <v>76</v>
      </c>
      <c r="O3469" s="6" t="str">
        <f>INDEX(lkp_Region,MATCH(tbl_Sales[[#This Row],[Suburb]],lkp_Suburb,0))</f>
        <v>Southern Metropolitan</v>
      </c>
      <c r="P3469" s="6">
        <f>MONTH(tbl_Sales[[#This Row],[Date]])</f>
        <v>9</v>
      </c>
      <c r="Q3469" s="6">
        <f>YEAR(tbl_Sales[[#This Row],[Date]])</f>
        <v>2016</v>
      </c>
    </row>
    <row r="3470" spans="1:17" x14ac:dyDescent="0.25">
      <c r="A3470" s="1">
        <v>42623</v>
      </c>
      <c r="B3470">
        <v>487000</v>
      </c>
      <c r="C3470" t="s">
        <v>13</v>
      </c>
      <c r="D3470" t="s">
        <v>12425</v>
      </c>
      <c r="E3470" t="s">
        <v>5</v>
      </c>
      <c r="F3470">
        <v>3046</v>
      </c>
      <c r="G3470">
        <v>2</v>
      </c>
      <c r="H3470">
        <v>1</v>
      </c>
      <c r="I3470">
        <v>2</v>
      </c>
      <c r="J3470">
        <v>198</v>
      </c>
      <c r="K3470">
        <v>2010</v>
      </c>
      <c r="L3470" t="s">
        <v>3619</v>
      </c>
      <c r="M3470" t="s">
        <v>391</v>
      </c>
      <c r="N3470" t="s">
        <v>18</v>
      </c>
      <c r="O3470" s="6" t="str">
        <f>INDEX(lkp_Region,MATCH(tbl_Sales[[#This Row],[Suburb]],lkp_Suburb,0))</f>
        <v>Northern Metropolitan</v>
      </c>
      <c r="P3470" s="6">
        <f>MONTH(tbl_Sales[[#This Row],[Date]])</f>
        <v>9</v>
      </c>
      <c r="Q3470" s="6">
        <f>YEAR(tbl_Sales[[#This Row],[Date]])</f>
        <v>2016</v>
      </c>
    </row>
    <row r="3471" spans="1:17" x14ac:dyDescent="0.25">
      <c r="A3471" s="1">
        <v>42623</v>
      </c>
      <c r="B3471">
        <v>691500</v>
      </c>
      <c r="C3471" t="s">
        <v>2</v>
      </c>
      <c r="D3471" t="s">
        <v>12428</v>
      </c>
      <c r="E3471" t="s">
        <v>10</v>
      </c>
      <c r="F3471">
        <v>3060</v>
      </c>
      <c r="G3471">
        <v>3</v>
      </c>
      <c r="H3471">
        <v>1</v>
      </c>
      <c r="I3471">
        <v>1</v>
      </c>
      <c r="J3471">
        <v>646</v>
      </c>
      <c r="L3471" t="s">
        <v>3620</v>
      </c>
      <c r="M3471" t="s">
        <v>16</v>
      </c>
      <c r="N3471" t="s">
        <v>18</v>
      </c>
      <c r="O3471" s="6" t="str">
        <f>INDEX(lkp_Region,MATCH(tbl_Sales[[#This Row],[Suburb]],lkp_Suburb,0))</f>
        <v>Northern Metropolitan</v>
      </c>
      <c r="P3471" s="6">
        <f>MONTH(tbl_Sales[[#This Row],[Date]])</f>
        <v>9</v>
      </c>
      <c r="Q3471" s="6">
        <f>YEAR(tbl_Sales[[#This Row],[Date]])</f>
        <v>2016</v>
      </c>
    </row>
    <row r="3472" spans="1:17" x14ac:dyDescent="0.25">
      <c r="A3472" s="1">
        <v>42623</v>
      </c>
      <c r="B3472">
        <v>960000</v>
      </c>
      <c r="C3472" t="s">
        <v>2</v>
      </c>
      <c r="D3472" t="s">
        <v>12423</v>
      </c>
      <c r="E3472" t="s">
        <v>5</v>
      </c>
      <c r="F3472">
        <v>3042</v>
      </c>
      <c r="G3472">
        <v>3</v>
      </c>
      <c r="H3472">
        <v>1</v>
      </c>
      <c r="I3472">
        <v>1</v>
      </c>
      <c r="J3472">
        <v>645</v>
      </c>
      <c r="L3472" t="s">
        <v>3621</v>
      </c>
      <c r="M3472" t="s">
        <v>86</v>
      </c>
      <c r="N3472" t="s">
        <v>49</v>
      </c>
      <c r="O3472" s="6" t="str">
        <f>INDEX(lkp_Region,MATCH(tbl_Sales[[#This Row],[Suburb]],lkp_Suburb,0))</f>
        <v>Western Metropolitan</v>
      </c>
      <c r="P3472" s="6">
        <f>MONTH(tbl_Sales[[#This Row],[Date]])</f>
        <v>9</v>
      </c>
      <c r="Q3472" s="6">
        <f>YEAR(tbl_Sales[[#This Row],[Date]])</f>
        <v>2016</v>
      </c>
    </row>
    <row r="3473" spans="1:17" x14ac:dyDescent="0.25">
      <c r="A3473" s="1">
        <v>42623</v>
      </c>
      <c r="B3473">
        <v>677500</v>
      </c>
      <c r="C3473" t="s">
        <v>2</v>
      </c>
      <c r="D3473" t="s">
        <v>12428</v>
      </c>
      <c r="E3473" t="s">
        <v>5</v>
      </c>
      <c r="F3473">
        <v>3166</v>
      </c>
      <c r="G3473">
        <v>2</v>
      </c>
      <c r="H3473">
        <v>1</v>
      </c>
      <c r="I3473">
        <v>4</v>
      </c>
      <c r="J3473">
        <v>575</v>
      </c>
      <c r="K3473">
        <v>1950</v>
      </c>
      <c r="L3473" t="s">
        <v>3622</v>
      </c>
      <c r="M3473" t="s">
        <v>262</v>
      </c>
      <c r="N3473" t="s">
        <v>31</v>
      </c>
      <c r="O3473" s="6" t="str">
        <f>INDEX(lkp_Region,MATCH(tbl_Sales[[#This Row],[Suburb]],lkp_Suburb,0))</f>
        <v>Southern Metropolitan</v>
      </c>
      <c r="P3473" s="6">
        <f>MONTH(tbl_Sales[[#This Row],[Date]])</f>
        <v>9</v>
      </c>
      <c r="Q3473" s="6">
        <f>YEAR(tbl_Sales[[#This Row],[Date]])</f>
        <v>2016</v>
      </c>
    </row>
    <row r="3474" spans="1:17" x14ac:dyDescent="0.25">
      <c r="A3474" s="1">
        <v>42623</v>
      </c>
      <c r="B3474">
        <v>778000</v>
      </c>
      <c r="C3474" t="s">
        <v>2</v>
      </c>
      <c r="D3474" t="s">
        <v>12427</v>
      </c>
      <c r="E3474" t="s">
        <v>10</v>
      </c>
      <c r="F3474">
        <v>3167</v>
      </c>
      <c r="G3474">
        <v>2</v>
      </c>
      <c r="H3474">
        <v>1</v>
      </c>
      <c r="I3474">
        <v>1</v>
      </c>
      <c r="J3474">
        <v>806</v>
      </c>
      <c r="K3474">
        <v>1965</v>
      </c>
      <c r="L3474" t="s">
        <v>3623</v>
      </c>
      <c r="M3474" t="s">
        <v>43</v>
      </c>
      <c r="N3474" t="s">
        <v>31</v>
      </c>
      <c r="O3474" s="6" t="str">
        <f>INDEX(lkp_Region,MATCH(tbl_Sales[[#This Row],[Suburb]],lkp_Suburb,0))</f>
        <v>South-Eastern Metropolitan</v>
      </c>
      <c r="P3474" s="6">
        <f>MONTH(tbl_Sales[[#This Row],[Date]])</f>
        <v>9</v>
      </c>
      <c r="Q3474" s="6">
        <f>YEAR(tbl_Sales[[#This Row],[Date]])</f>
        <v>2016</v>
      </c>
    </row>
    <row r="3475" spans="1:17" x14ac:dyDescent="0.25">
      <c r="A3475" s="1">
        <v>42623</v>
      </c>
      <c r="B3475">
        <v>1005000</v>
      </c>
      <c r="C3475" t="s">
        <v>2</v>
      </c>
      <c r="D3475" t="s">
        <v>12428</v>
      </c>
      <c r="E3475" t="s">
        <v>10</v>
      </c>
      <c r="F3475">
        <v>3013</v>
      </c>
      <c r="G3475">
        <v>3</v>
      </c>
      <c r="H3475">
        <v>1</v>
      </c>
      <c r="I3475">
        <v>1</v>
      </c>
      <c r="J3475">
        <v>438</v>
      </c>
      <c r="K3475">
        <v>1960</v>
      </c>
      <c r="L3475" t="s">
        <v>3624</v>
      </c>
      <c r="M3475" t="s">
        <v>65</v>
      </c>
      <c r="N3475" t="s">
        <v>21</v>
      </c>
      <c r="O3475" s="6" t="str">
        <f>INDEX(lkp_Region,MATCH(tbl_Sales[[#This Row],[Suburb]],lkp_Suburb,0))</f>
        <v>Western Metropolitan</v>
      </c>
      <c r="P3475" s="6">
        <f>MONTH(tbl_Sales[[#This Row],[Date]])</f>
        <v>9</v>
      </c>
      <c r="Q3475" s="6">
        <f>YEAR(tbl_Sales[[#This Row],[Date]])</f>
        <v>2016</v>
      </c>
    </row>
    <row r="3476" spans="1:17" x14ac:dyDescent="0.25">
      <c r="A3476" s="1">
        <v>42623</v>
      </c>
      <c r="B3476">
        <v>801347</v>
      </c>
      <c r="C3476" t="s">
        <v>2</v>
      </c>
      <c r="D3476" t="s">
        <v>12429</v>
      </c>
      <c r="E3476" t="s">
        <v>5</v>
      </c>
      <c r="F3476">
        <v>3167</v>
      </c>
      <c r="G3476">
        <v>4</v>
      </c>
      <c r="H3476">
        <v>2</v>
      </c>
      <c r="I3476">
        <v>1</v>
      </c>
      <c r="J3476">
        <v>567</v>
      </c>
      <c r="K3476">
        <v>1970</v>
      </c>
      <c r="L3476" t="s">
        <v>3625</v>
      </c>
      <c r="M3476" t="s">
        <v>43</v>
      </c>
      <c r="N3476" t="s">
        <v>45</v>
      </c>
      <c r="O3476" s="6" t="str">
        <f>INDEX(lkp_Region,MATCH(tbl_Sales[[#This Row],[Suburb]],lkp_Suburb,0))</f>
        <v>South-Eastern Metropolitan</v>
      </c>
      <c r="P3476" s="6">
        <f>MONTH(tbl_Sales[[#This Row],[Date]])</f>
        <v>9</v>
      </c>
      <c r="Q3476" s="6">
        <f>YEAR(tbl_Sales[[#This Row],[Date]])</f>
        <v>2016</v>
      </c>
    </row>
    <row r="3477" spans="1:17" x14ac:dyDescent="0.25">
      <c r="A3477" s="1">
        <v>42623</v>
      </c>
      <c r="B3477">
        <v>1040000</v>
      </c>
      <c r="C3477" t="s">
        <v>2</v>
      </c>
      <c r="D3477" t="s">
        <v>12428</v>
      </c>
      <c r="E3477" t="s">
        <v>10</v>
      </c>
      <c r="F3477">
        <v>3015</v>
      </c>
      <c r="G3477">
        <v>3</v>
      </c>
      <c r="H3477">
        <v>1</v>
      </c>
      <c r="I3477">
        <v>3</v>
      </c>
      <c r="J3477">
        <v>690</v>
      </c>
      <c r="K3477">
        <v>1950</v>
      </c>
      <c r="L3477" t="s">
        <v>3626</v>
      </c>
      <c r="M3477" t="s">
        <v>131</v>
      </c>
      <c r="N3477" t="s">
        <v>69</v>
      </c>
      <c r="O3477" s="6" t="str">
        <f>INDEX(lkp_Region,MATCH(tbl_Sales[[#This Row],[Suburb]],lkp_Suburb,0))</f>
        <v>Western Metropolitan</v>
      </c>
      <c r="P3477" s="6">
        <f>MONTH(tbl_Sales[[#This Row],[Date]])</f>
        <v>9</v>
      </c>
      <c r="Q3477" s="6">
        <f>YEAR(tbl_Sales[[#This Row],[Date]])</f>
        <v>2016</v>
      </c>
    </row>
    <row r="3478" spans="1:17" x14ac:dyDescent="0.25">
      <c r="A3478" s="1">
        <v>42623</v>
      </c>
      <c r="B3478">
        <v>420000</v>
      </c>
      <c r="C3478" t="s">
        <v>51</v>
      </c>
      <c r="D3478" t="s">
        <v>12427</v>
      </c>
      <c r="E3478" t="s">
        <v>5</v>
      </c>
      <c r="F3478">
        <v>3073</v>
      </c>
      <c r="G3478">
        <v>2</v>
      </c>
      <c r="H3478">
        <v>1</v>
      </c>
      <c r="I3478">
        <v>2</v>
      </c>
      <c r="J3478">
        <v>153</v>
      </c>
      <c r="K3478">
        <v>2003</v>
      </c>
      <c r="L3478" t="s">
        <v>3627</v>
      </c>
      <c r="M3478" t="s">
        <v>93</v>
      </c>
      <c r="N3478" t="s">
        <v>62</v>
      </c>
      <c r="O3478" s="6" t="str">
        <f>INDEX(lkp_Region,MATCH(tbl_Sales[[#This Row],[Suburb]],lkp_Suburb,0))</f>
        <v>Northern Metropolitan</v>
      </c>
      <c r="P3478" s="6">
        <f>MONTH(tbl_Sales[[#This Row],[Date]])</f>
        <v>9</v>
      </c>
      <c r="Q3478" s="6">
        <f>YEAR(tbl_Sales[[#This Row],[Date]])</f>
        <v>2016</v>
      </c>
    </row>
    <row r="3479" spans="1:17" x14ac:dyDescent="0.25">
      <c r="A3479" s="1">
        <v>42623</v>
      </c>
      <c r="B3479">
        <v>980000</v>
      </c>
      <c r="C3479" t="s">
        <v>2</v>
      </c>
      <c r="D3479" t="s">
        <v>12424</v>
      </c>
      <c r="E3479" t="s">
        <v>10</v>
      </c>
      <c r="F3479">
        <v>3072</v>
      </c>
      <c r="G3479">
        <v>3</v>
      </c>
      <c r="H3479">
        <v>2</v>
      </c>
      <c r="I3479">
        <v>1</v>
      </c>
      <c r="J3479">
        <v>479</v>
      </c>
      <c r="K3479">
        <v>1930</v>
      </c>
      <c r="L3479" t="s">
        <v>3628</v>
      </c>
      <c r="M3479" t="s">
        <v>97</v>
      </c>
      <c r="N3479" t="s">
        <v>62</v>
      </c>
      <c r="O3479" s="6" t="str">
        <f>INDEX(lkp_Region,MATCH(tbl_Sales[[#This Row],[Suburb]],lkp_Suburb,0))</f>
        <v>Northern Metropolitan</v>
      </c>
      <c r="P3479" s="6">
        <f>MONTH(tbl_Sales[[#This Row],[Date]])</f>
        <v>9</v>
      </c>
      <c r="Q3479" s="6">
        <f>YEAR(tbl_Sales[[#This Row],[Date]])</f>
        <v>2016</v>
      </c>
    </row>
    <row r="3480" spans="1:17" x14ac:dyDescent="0.25">
      <c r="A3480" s="1">
        <v>42623</v>
      </c>
      <c r="B3480">
        <v>621000</v>
      </c>
      <c r="C3480" t="s">
        <v>2</v>
      </c>
      <c r="D3480" t="s">
        <v>12432</v>
      </c>
      <c r="E3480" t="s">
        <v>10</v>
      </c>
      <c r="F3480">
        <v>3020</v>
      </c>
      <c r="G3480">
        <v>3</v>
      </c>
      <c r="H3480">
        <v>1</v>
      </c>
      <c r="I3480">
        <v>1</v>
      </c>
      <c r="J3480">
        <v>619</v>
      </c>
      <c r="L3480" t="s">
        <v>3629</v>
      </c>
      <c r="M3480" t="s">
        <v>143</v>
      </c>
      <c r="N3480" t="s">
        <v>3</v>
      </c>
      <c r="O3480" s="6" t="str">
        <f>INDEX(lkp_Region,MATCH(tbl_Sales[[#This Row],[Suburb]],lkp_Suburb,0))</f>
        <v>Western Metropolitan</v>
      </c>
      <c r="P3480" s="6">
        <f>MONTH(tbl_Sales[[#This Row],[Date]])</f>
        <v>9</v>
      </c>
      <c r="Q3480" s="6">
        <f>YEAR(tbl_Sales[[#This Row],[Date]])</f>
        <v>2016</v>
      </c>
    </row>
    <row r="3481" spans="1:17" x14ac:dyDescent="0.25">
      <c r="A3481" s="1">
        <v>42623</v>
      </c>
      <c r="B3481">
        <v>2700000</v>
      </c>
      <c r="C3481" t="s">
        <v>2</v>
      </c>
      <c r="D3481" t="s">
        <v>12429</v>
      </c>
      <c r="E3481" t="s">
        <v>5</v>
      </c>
      <c r="F3481">
        <v>3124</v>
      </c>
      <c r="G3481">
        <v>5</v>
      </c>
      <c r="H3481">
        <v>3</v>
      </c>
      <c r="I3481">
        <v>2</v>
      </c>
      <c r="J3481">
        <v>802</v>
      </c>
      <c r="K3481">
        <v>1994</v>
      </c>
      <c r="L3481" t="s">
        <v>3630</v>
      </c>
      <c r="M3481" t="s">
        <v>209</v>
      </c>
      <c r="N3481" t="s">
        <v>101</v>
      </c>
      <c r="O3481" s="6" t="str">
        <f>INDEX(lkp_Region,MATCH(tbl_Sales[[#This Row],[Suburb]],lkp_Suburb,0))</f>
        <v>Southern Metropolitan</v>
      </c>
      <c r="P3481" s="6">
        <f>MONTH(tbl_Sales[[#This Row],[Date]])</f>
        <v>9</v>
      </c>
      <c r="Q3481" s="6">
        <f>YEAR(tbl_Sales[[#This Row],[Date]])</f>
        <v>2016</v>
      </c>
    </row>
    <row r="3482" spans="1:17" x14ac:dyDescent="0.25">
      <c r="A3482" s="1">
        <v>42623</v>
      </c>
      <c r="B3482">
        <v>860500</v>
      </c>
      <c r="C3482" t="s">
        <v>2</v>
      </c>
      <c r="D3482" t="s">
        <v>12423</v>
      </c>
      <c r="E3482" t="s">
        <v>10</v>
      </c>
      <c r="F3482">
        <v>3087</v>
      </c>
      <c r="G3482">
        <v>3</v>
      </c>
      <c r="H3482">
        <v>2</v>
      </c>
      <c r="I3482">
        <v>0</v>
      </c>
      <c r="J3482">
        <v>767</v>
      </c>
      <c r="K3482">
        <v>1960</v>
      </c>
      <c r="L3482" t="s">
        <v>3631</v>
      </c>
      <c r="M3482" t="s">
        <v>349</v>
      </c>
      <c r="N3482" t="s">
        <v>150</v>
      </c>
      <c r="O3482" s="6" t="str">
        <f>INDEX(lkp_Region,MATCH(tbl_Sales[[#This Row],[Suburb]],lkp_Suburb,0))</f>
        <v>Northern Metropolitan</v>
      </c>
      <c r="P3482" s="6">
        <f>MONTH(tbl_Sales[[#This Row],[Date]])</f>
        <v>9</v>
      </c>
      <c r="Q3482" s="6">
        <f>YEAR(tbl_Sales[[#This Row],[Date]])</f>
        <v>2016</v>
      </c>
    </row>
    <row r="3483" spans="1:17" x14ac:dyDescent="0.25">
      <c r="A3483" s="1">
        <v>42624</v>
      </c>
      <c r="B3483">
        <v>600500</v>
      </c>
      <c r="C3483" t="s">
        <v>2</v>
      </c>
      <c r="D3483" t="s">
        <v>12426</v>
      </c>
      <c r="E3483" t="s">
        <v>10</v>
      </c>
      <c r="F3483">
        <v>3046</v>
      </c>
      <c r="G3483">
        <v>4</v>
      </c>
      <c r="H3483">
        <v>2</v>
      </c>
      <c r="I3483">
        <v>1</v>
      </c>
      <c r="J3483">
        <v>462</v>
      </c>
      <c r="K3483">
        <v>1970</v>
      </c>
      <c r="L3483" t="s">
        <v>3632</v>
      </c>
      <c r="M3483" t="s">
        <v>391</v>
      </c>
      <c r="N3483" t="s">
        <v>18</v>
      </c>
      <c r="O3483" s="6" t="str">
        <f>INDEX(lkp_Region,MATCH(tbl_Sales[[#This Row],[Suburb]],lkp_Suburb,0))</f>
        <v>Northern Metropolitan</v>
      </c>
      <c r="P3483" s="6">
        <f>MONTH(tbl_Sales[[#This Row],[Date]])</f>
        <v>9</v>
      </c>
      <c r="Q3483" s="6">
        <f>YEAR(tbl_Sales[[#This Row],[Date]])</f>
        <v>2016</v>
      </c>
    </row>
    <row r="3484" spans="1:17" x14ac:dyDescent="0.25">
      <c r="A3484" s="1">
        <v>42624</v>
      </c>
      <c r="B3484">
        <v>653000</v>
      </c>
      <c r="C3484" t="s">
        <v>13</v>
      </c>
      <c r="D3484" t="s">
        <v>12425</v>
      </c>
      <c r="E3484" t="s">
        <v>5</v>
      </c>
      <c r="F3484">
        <v>3058</v>
      </c>
      <c r="G3484">
        <v>2</v>
      </c>
      <c r="H3484">
        <v>1</v>
      </c>
      <c r="I3484">
        <v>1</v>
      </c>
      <c r="J3484">
        <v>129</v>
      </c>
      <c r="K3484">
        <v>2012</v>
      </c>
      <c r="L3484" t="s">
        <v>3633</v>
      </c>
      <c r="M3484" t="s">
        <v>41</v>
      </c>
      <c r="N3484" t="s">
        <v>18</v>
      </c>
      <c r="O3484" s="6" t="str">
        <f>INDEX(lkp_Region,MATCH(tbl_Sales[[#This Row],[Suburb]],lkp_Suburb,0))</f>
        <v>Northern Metropolitan</v>
      </c>
      <c r="P3484" s="6">
        <f>MONTH(tbl_Sales[[#This Row],[Date]])</f>
        <v>9</v>
      </c>
      <c r="Q3484" s="6">
        <f>YEAR(tbl_Sales[[#This Row],[Date]])</f>
        <v>2016</v>
      </c>
    </row>
    <row r="3485" spans="1:17" x14ac:dyDescent="0.25">
      <c r="A3485" s="1">
        <v>42624</v>
      </c>
      <c r="B3485">
        <v>336000</v>
      </c>
      <c r="C3485" t="s">
        <v>13</v>
      </c>
      <c r="D3485" t="s">
        <v>12428</v>
      </c>
      <c r="E3485" t="s">
        <v>10</v>
      </c>
      <c r="F3485">
        <v>3039</v>
      </c>
      <c r="G3485">
        <v>1</v>
      </c>
      <c r="H3485">
        <v>1</v>
      </c>
      <c r="I3485">
        <v>1</v>
      </c>
      <c r="J3485">
        <v>0</v>
      </c>
      <c r="K3485">
        <v>1980</v>
      </c>
      <c r="L3485" t="s">
        <v>3634</v>
      </c>
      <c r="M3485" t="s">
        <v>242</v>
      </c>
      <c r="N3485" t="s">
        <v>49</v>
      </c>
      <c r="O3485" s="6" t="str">
        <f>INDEX(lkp_Region,MATCH(tbl_Sales[[#This Row],[Suburb]],lkp_Suburb,0))</f>
        <v>Western Metropolitan</v>
      </c>
      <c r="P3485" s="6">
        <f>MONTH(tbl_Sales[[#This Row],[Date]])</f>
        <v>9</v>
      </c>
      <c r="Q3485" s="6">
        <f>YEAR(tbl_Sales[[#This Row],[Date]])</f>
        <v>2016</v>
      </c>
    </row>
    <row r="3486" spans="1:17" x14ac:dyDescent="0.25">
      <c r="A3486" s="1">
        <v>42624</v>
      </c>
      <c r="B3486">
        <v>918000</v>
      </c>
      <c r="C3486" t="s">
        <v>2</v>
      </c>
      <c r="D3486" t="s">
        <v>12427</v>
      </c>
      <c r="E3486" t="s">
        <v>10</v>
      </c>
      <c r="F3486">
        <v>3031</v>
      </c>
      <c r="G3486">
        <v>2</v>
      </c>
      <c r="H3486">
        <v>1</v>
      </c>
      <c r="I3486">
        <v>0</v>
      </c>
      <c r="J3486">
        <v>136</v>
      </c>
      <c r="K3486">
        <v>1900</v>
      </c>
      <c r="L3486" t="s">
        <v>3635</v>
      </c>
      <c r="M3486" t="s">
        <v>288</v>
      </c>
      <c r="N3486" t="s">
        <v>49</v>
      </c>
      <c r="O3486" s="6" t="str">
        <f>INDEX(lkp_Region,MATCH(tbl_Sales[[#This Row],[Suburb]],lkp_Suburb,0))</f>
        <v>Northern Metropolitan</v>
      </c>
      <c r="P3486" s="6">
        <f>MONTH(tbl_Sales[[#This Row],[Date]])</f>
        <v>9</v>
      </c>
      <c r="Q3486" s="6">
        <f>YEAR(tbl_Sales[[#This Row],[Date]])</f>
        <v>2016</v>
      </c>
    </row>
    <row r="3487" spans="1:17" x14ac:dyDescent="0.25">
      <c r="A3487" s="1">
        <v>42624</v>
      </c>
      <c r="B3487">
        <v>1135000</v>
      </c>
      <c r="C3487" t="s">
        <v>2</v>
      </c>
      <c r="D3487" t="s">
        <v>12428</v>
      </c>
      <c r="E3487" t="s">
        <v>10</v>
      </c>
      <c r="F3487">
        <v>3032</v>
      </c>
      <c r="G3487">
        <v>3</v>
      </c>
      <c r="H3487">
        <v>1</v>
      </c>
      <c r="I3487">
        <v>1</v>
      </c>
      <c r="J3487">
        <v>296</v>
      </c>
      <c r="K3487">
        <v>1910</v>
      </c>
      <c r="L3487" t="s">
        <v>3636</v>
      </c>
      <c r="M3487" t="s">
        <v>160</v>
      </c>
      <c r="N3487" t="s">
        <v>49</v>
      </c>
      <c r="O3487" s="6" t="str">
        <f>INDEX(lkp_Region,MATCH(tbl_Sales[[#This Row],[Suburb]],lkp_Suburb,0))</f>
        <v>Western Metropolitan</v>
      </c>
      <c r="P3487" s="6">
        <f>MONTH(tbl_Sales[[#This Row],[Date]])</f>
        <v>9</v>
      </c>
      <c r="Q3487" s="6">
        <f>YEAR(tbl_Sales[[#This Row],[Date]])</f>
        <v>2016</v>
      </c>
    </row>
    <row r="3488" spans="1:17" x14ac:dyDescent="0.25">
      <c r="A3488" s="1">
        <v>42624</v>
      </c>
      <c r="B3488">
        <v>1350000</v>
      </c>
      <c r="C3488" t="s">
        <v>2</v>
      </c>
      <c r="D3488" t="s">
        <v>12429</v>
      </c>
      <c r="E3488" t="s">
        <v>10</v>
      </c>
      <c r="F3488">
        <v>3147</v>
      </c>
      <c r="G3488">
        <v>4</v>
      </c>
      <c r="H3488">
        <v>2</v>
      </c>
      <c r="I3488">
        <v>1</v>
      </c>
      <c r="J3488">
        <v>727</v>
      </c>
      <c r="L3488" t="s">
        <v>3637</v>
      </c>
      <c r="M3488" t="s">
        <v>609</v>
      </c>
      <c r="N3488" t="s">
        <v>31</v>
      </c>
      <c r="O3488" s="6" t="str">
        <f>INDEX(lkp_Region,MATCH(tbl_Sales[[#This Row],[Suburb]],lkp_Suburb,0))</f>
        <v>Southern Metropolitan</v>
      </c>
      <c r="P3488" s="6">
        <f>MONTH(tbl_Sales[[#This Row],[Date]])</f>
        <v>9</v>
      </c>
      <c r="Q3488" s="6">
        <f>YEAR(tbl_Sales[[#This Row],[Date]])</f>
        <v>2016</v>
      </c>
    </row>
    <row r="3489" spans="1:17" x14ac:dyDescent="0.25">
      <c r="A3489" s="1">
        <v>42624</v>
      </c>
      <c r="B3489">
        <v>1001000</v>
      </c>
      <c r="C3489" t="s">
        <v>2</v>
      </c>
      <c r="D3489" t="s">
        <v>12425</v>
      </c>
      <c r="E3489" t="s">
        <v>10</v>
      </c>
      <c r="F3489">
        <v>3031</v>
      </c>
      <c r="G3489">
        <v>5</v>
      </c>
      <c r="H3489">
        <v>1</v>
      </c>
      <c r="I3489">
        <v>0</v>
      </c>
      <c r="J3489">
        <v>301</v>
      </c>
      <c r="L3489" t="s">
        <v>3638</v>
      </c>
      <c r="M3489" t="s">
        <v>264</v>
      </c>
      <c r="N3489" t="s">
        <v>88</v>
      </c>
      <c r="O3489" s="6" t="str">
        <f>INDEX(lkp_Region,MATCH(tbl_Sales[[#This Row],[Suburb]],lkp_Suburb,0))</f>
        <v>Northern Metropolitan</v>
      </c>
      <c r="P3489" s="6">
        <f>MONTH(tbl_Sales[[#This Row],[Date]])</f>
        <v>9</v>
      </c>
      <c r="Q3489" s="6">
        <f>YEAR(tbl_Sales[[#This Row],[Date]])</f>
        <v>2016</v>
      </c>
    </row>
    <row r="3490" spans="1:17" x14ac:dyDescent="0.25">
      <c r="A3490" s="1">
        <v>42624</v>
      </c>
      <c r="B3490">
        <v>530000</v>
      </c>
      <c r="C3490" t="s">
        <v>13</v>
      </c>
      <c r="D3490" t="s">
        <v>12428</v>
      </c>
      <c r="E3490" t="s">
        <v>5</v>
      </c>
      <c r="F3490">
        <v>3012</v>
      </c>
      <c r="G3490">
        <v>4</v>
      </c>
      <c r="H3490">
        <v>2</v>
      </c>
      <c r="I3490">
        <v>1</v>
      </c>
      <c r="J3490">
        <v>0</v>
      </c>
      <c r="K3490">
        <v>1970</v>
      </c>
      <c r="L3490" t="s">
        <v>1800</v>
      </c>
      <c r="M3490" t="s">
        <v>53</v>
      </c>
      <c r="N3490" t="s">
        <v>21</v>
      </c>
      <c r="O3490" s="6" t="str">
        <f>INDEX(lkp_Region,MATCH(tbl_Sales[[#This Row],[Suburb]],lkp_Suburb,0))</f>
        <v>Western Metropolitan</v>
      </c>
      <c r="P3490" s="6">
        <f>MONTH(tbl_Sales[[#This Row],[Date]])</f>
        <v>9</v>
      </c>
      <c r="Q3490" s="6">
        <f>YEAR(tbl_Sales[[#This Row],[Date]])</f>
        <v>2016</v>
      </c>
    </row>
    <row r="3491" spans="1:17" x14ac:dyDescent="0.25">
      <c r="A3491" s="1">
        <v>42624</v>
      </c>
      <c r="B3491">
        <v>550000</v>
      </c>
      <c r="C3491" t="s">
        <v>2</v>
      </c>
      <c r="D3491" t="s">
        <v>12423</v>
      </c>
      <c r="E3491" t="s">
        <v>10</v>
      </c>
      <c r="F3491">
        <v>3019</v>
      </c>
      <c r="G3491">
        <v>4</v>
      </c>
      <c r="H3491">
        <v>2</v>
      </c>
      <c r="I3491">
        <v>1</v>
      </c>
      <c r="J3491">
        <v>288</v>
      </c>
      <c r="K3491">
        <v>2000</v>
      </c>
      <c r="L3491" t="s">
        <v>3639</v>
      </c>
      <c r="M3491" t="s">
        <v>436</v>
      </c>
      <c r="N3491" t="s">
        <v>21</v>
      </c>
      <c r="O3491" s="6" t="str">
        <f>INDEX(lkp_Region,MATCH(tbl_Sales[[#This Row],[Suburb]],lkp_Suburb,0))</f>
        <v>Western Metropolitan</v>
      </c>
      <c r="P3491" s="6">
        <f>MONTH(tbl_Sales[[#This Row],[Date]])</f>
        <v>9</v>
      </c>
      <c r="Q3491" s="6">
        <f>YEAR(tbl_Sales[[#This Row],[Date]])</f>
        <v>2016</v>
      </c>
    </row>
    <row r="3492" spans="1:17" x14ac:dyDescent="0.25">
      <c r="A3492" s="1">
        <v>42624</v>
      </c>
      <c r="B3492">
        <v>360000</v>
      </c>
      <c r="C3492" t="s">
        <v>13</v>
      </c>
      <c r="D3492" t="s">
        <v>12429</v>
      </c>
      <c r="E3492" t="s">
        <v>5</v>
      </c>
      <c r="F3492">
        <v>3204</v>
      </c>
      <c r="G3492">
        <v>2</v>
      </c>
      <c r="H3492">
        <v>1</v>
      </c>
      <c r="I3492">
        <v>1</v>
      </c>
      <c r="J3492">
        <v>0</v>
      </c>
      <c r="K3492">
        <v>1965</v>
      </c>
      <c r="L3492" t="s">
        <v>3640</v>
      </c>
      <c r="M3492" t="s">
        <v>55</v>
      </c>
      <c r="N3492" t="s">
        <v>57</v>
      </c>
      <c r="O3492" s="6" t="str">
        <f>INDEX(lkp_Region,MATCH(tbl_Sales[[#This Row],[Suburb]],lkp_Suburb,0))</f>
        <v>Southern Metropolitan</v>
      </c>
      <c r="P3492" s="6">
        <f>MONTH(tbl_Sales[[#This Row],[Date]])</f>
        <v>9</v>
      </c>
      <c r="Q3492" s="6">
        <f>YEAR(tbl_Sales[[#This Row],[Date]])</f>
        <v>2016</v>
      </c>
    </row>
    <row r="3493" spans="1:17" x14ac:dyDescent="0.25">
      <c r="A3493" s="1">
        <v>42624</v>
      </c>
      <c r="B3493">
        <v>825000</v>
      </c>
      <c r="C3493" t="s">
        <v>51</v>
      </c>
      <c r="D3493" t="s">
        <v>12428</v>
      </c>
      <c r="E3493" t="s">
        <v>10</v>
      </c>
      <c r="F3493">
        <v>3165</v>
      </c>
      <c r="G3493">
        <v>3</v>
      </c>
      <c r="H3493">
        <v>1</v>
      </c>
      <c r="I3493">
        <v>1</v>
      </c>
      <c r="J3493">
        <v>642</v>
      </c>
      <c r="L3493" t="s">
        <v>3641</v>
      </c>
      <c r="M3493" t="s">
        <v>138</v>
      </c>
      <c r="N3493" t="s">
        <v>57</v>
      </c>
      <c r="O3493" s="6" t="str">
        <f>INDEX(lkp_Region,MATCH(tbl_Sales[[#This Row],[Suburb]],lkp_Suburb,0))</f>
        <v>Southern Metropolitan</v>
      </c>
      <c r="P3493" s="6">
        <f>MONTH(tbl_Sales[[#This Row],[Date]])</f>
        <v>9</v>
      </c>
      <c r="Q3493" s="6">
        <f>YEAR(tbl_Sales[[#This Row],[Date]])</f>
        <v>2016</v>
      </c>
    </row>
    <row r="3494" spans="1:17" x14ac:dyDescent="0.25">
      <c r="A3494" s="1">
        <v>42624</v>
      </c>
      <c r="B3494">
        <v>600000</v>
      </c>
      <c r="C3494" t="s">
        <v>2</v>
      </c>
      <c r="D3494" t="s">
        <v>12427</v>
      </c>
      <c r="E3494" t="s">
        <v>10</v>
      </c>
      <c r="F3494">
        <v>3072</v>
      </c>
      <c r="G3494">
        <v>2</v>
      </c>
      <c r="H3494">
        <v>1</v>
      </c>
      <c r="I3494">
        <v>2</v>
      </c>
      <c r="J3494">
        <v>220</v>
      </c>
      <c r="K3494">
        <v>2005</v>
      </c>
      <c r="L3494" t="s">
        <v>3642</v>
      </c>
      <c r="M3494" t="s">
        <v>97</v>
      </c>
      <c r="N3494" t="s">
        <v>62</v>
      </c>
      <c r="O3494" s="6" t="str">
        <f>INDEX(lkp_Region,MATCH(tbl_Sales[[#This Row],[Suburb]],lkp_Suburb,0))</f>
        <v>Northern Metropolitan</v>
      </c>
      <c r="P3494" s="6">
        <f>MONTH(tbl_Sales[[#This Row],[Date]])</f>
        <v>9</v>
      </c>
      <c r="Q3494" s="6">
        <f>YEAR(tbl_Sales[[#This Row],[Date]])</f>
        <v>2016</v>
      </c>
    </row>
    <row r="3495" spans="1:17" x14ac:dyDescent="0.25">
      <c r="A3495" s="1">
        <v>42624</v>
      </c>
      <c r="B3495">
        <v>440000</v>
      </c>
      <c r="C3495" t="s">
        <v>13</v>
      </c>
      <c r="D3495" t="s">
        <v>12429</v>
      </c>
      <c r="E3495" t="s">
        <v>5</v>
      </c>
      <c r="F3495">
        <v>3122</v>
      </c>
      <c r="G3495">
        <v>2</v>
      </c>
      <c r="H3495">
        <v>1</v>
      </c>
      <c r="I3495">
        <v>1</v>
      </c>
      <c r="J3495">
        <v>0</v>
      </c>
      <c r="K3495">
        <v>1970</v>
      </c>
      <c r="L3495" t="s">
        <v>3643</v>
      </c>
      <c r="M3495" t="s">
        <v>461</v>
      </c>
      <c r="N3495" t="s">
        <v>101</v>
      </c>
      <c r="O3495" s="6" t="str">
        <f>INDEX(lkp_Region,MATCH(tbl_Sales[[#This Row],[Suburb]],lkp_Suburb,0))</f>
        <v>Southern Metropolitan</v>
      </c>
      <c r="P3495" s="6">
        <f>MONTH(tbl_Sales[[#This Row],[Date]])</f>
        <v>9</v>
      </c>
      <c r="Q3495" s="6">
        <f>YEAR(tbl_Sales[[#This Row],[Date]])</f>
        <v>2016</v>
      </c>
    </row>
    <row r="3496" spans="1:17" x14ac:dyDescent="0.25">
      <c r="A3496" s="1">
        <v>42624</v>
      </c>
      <c r="B3496">
        <v>530000</v>
      </c>
      <c r="C3496" t="s">
        <v>13</v>
      </c>
      <c r="D3496" t="s">
        <v>12423</v>
      </c>
      <c r="E3496" t="s">
        <v>5</v>
      </c>
      <c r="F3496">
        <v>3124</v>
      </c>
      <c r="G3496">
        <v>2</v>
      </c>
      <c r="H3496">
        <v>1</v>
      </c>
      <c r="I3496">
        <v>1</v>
      </c>
      <c r="J3496">
        <v>0</v>
      </c>
      <c r="K3496">
        <v>1960</v>
      </c>
      <c r="L3496" t="s">
        <v>3644</v>
      </c>
      <c r="M3496" t="s">
        <v>209</v>
      </c>
      <c r="N3496" t="s">
        <v>101</v>
      </c>
      <c r="O3496" s="6" t="str">
        <f>INDEX(lkp_Region,MATCH(tbl_Sales[[#This Row],[Suburb]],lkp_Suburb,0))</f>
        <v>Southern Metropolitan</v>
      </c>
      <c r="P3496" s="6">
        <f>MONTH(tbl_Sales[[#This Row],[Date]])</f>
        <v>9</v>
      </c>
      <c r="Q3496" s="6">
        <f>YEAR(tbl_Sales[[#This Row],[Date]])</f>
        <v>2016</v>
      </c>
    </row>
    <row r="3497" spans="1:17" x14ac:dyDescent="0.25">
      <c r="A3497" s="1">
        <v>42624</v>
      </c>
      <c r="B3497">
        <v>580000</v>
      </c>
      <c r="C3497" t="s">
        <v>13</v>
      </c>
      <c r="D3497" t="s">
        <v>12427</v>
      </c>
      <c r="E3497" t="s">
        <v>5</v>
      </c>
      <c r="F3497">
        <v>3101</v>
      </c>
      <c r="G3497">
        <v>2</v>
      </c>
      <c r="H3497">
        <v>1</v>
      </c>
      <c r="I3497">
        <v>1</v>
      </c>
      <c r="J3497">
        <v>0</v>
      </c>
      <c r="K3497">
        <v>1970</v>
      </c>
      <c r="L3497" t="s">
        <v>3645</v>
      </c>
      <c r="M3497" t="s">
        <v>145</v>
      </c>
      <c r="N3497" t="s">
        <v>101</v>
      </c>
      <c r="O3497" s="6" t="str">
        <f>INDEX(lkp_Region,MATCH(tbl_Sales[[#This Row],[Suburb]],lkp_Suburb,0))</f>
        <v>Southern Metropolitan</v>
      </c>
      <c r="P3497" s="6">
        <f>MONTH(tbl_Sales[[#This Row],[Date]])</f>
        <v>9</v>
      </c>
      <c r="Q3497" s="6">
        <f>YEAR(tbl_Sales[[#This Row],[Date]])</f>
        <v>2016</v>
      </c>
    </row>
    <row r="3498" spans="1:17" x14ac:dyDescent="0.25">
      <c r="A3498" s="1">
        <v>42624</v>
      </c>
      <c r="B3498">
        <v>695000</v>
      </c>
      <c r="C3498" t="s">
        <v>13</v>
      </c>
      <c r="D3498" t="s">
        <v>12429</v>
      </c>
      <c r="E3498" t="s">
        <v>10</v>
      </c>
      <c r="F3498">
        <v>3122</v>
      </c>
      <c r="G3498">
        <v>2</v>
      </c>
      <c r="H3498">
        <v>1</v>
      </c>
      <c r="I3498">
        <v>1</v>
      </c>
      <c r="J3498">
        <v>3194</v>
      </c>
      <c r="L3498" t="s">
        <v>3646</v>
      </c>
      <c r="M3498" t="s">
        <v>461</v>
      </c>
      <c r="N3498" t="s">
        <v>101</v>
      </c>
      <c r="O3498" s="6" t="str">
        <f>INDEX(lkp_Region,MATCH(tbl_Sales[[#This Row],[Suburb]],lkp_Suburb,0))</f>
        <v>Southern Metropolitan</v>
      </c>
      <c r="P3498" s="6">
        <f>MONTH(tbl_Sales[[#This Row],[Date]])</f>
        <v>9</v>
      </c>
      <c r="Q3498" s="6">
        <f>YEAR(tbl_Sales[[#This Row],[Date]])</f>
        <v>2016</v>
      </c>
    </row>
    <row r="3499" spans="1:17" x14ac:dyDescent="0.25">
      <c r="A3499" s="1">
        <v>42624</v>
      </c>
      <c r="B3499">
        <v>1551000</v>
      </c>
      <c r="C3499" t="s">
        <v>2</v>
      </c>
      <c r="D3499" t="s">
        <v>12429</v>
      </c>
      <c r="E3499" t="s">
        <v>10</v>
      </c>
      <c r="F3499">
        <v>3122</v>
      </c>
      <c r="G3499">
        <v>3</v>
      </c>
      <c r="H3499">
        <v>1</v>
      </c>
      <c r="I3499">
        <v>1</v>
      </c>
      <c r="J3499">
        <v>199</v>
      </c>
      <c r="K3499">
        <v>1890</v>
      </c>
      <c r="L3499" t="s">
        <v>3647</v>
      </c>
      <c r="M3499" t="s">
        <v>461</v>
      </c>
      <c r="N3499" t="s">
        <v>101</v>
      </c>
      <c r="O3499" s="6" t="str">
        <f>INDEX(lkp_Region,MATCH(tbl_Sales[[#This Row],[Suburb]],lkp_Suburb,0))</f>
        <v>Southern Metropolitan</v>
      </c>
      <c r="P3499" s="6">
        <f>MONTH(tbl_Sales[[#This Row],[Date]])</f>
        <v>9</v>
      </c>
      <c r="Q3499" s="6">
        <f>YEAR(tbl_Sales[[#This Row],[Date]])</f>
        <v>2016</v>
      </c>
    </row>
    <row r="3500" spans="1:17" x14ac:dyDescent="0.25">
      <c r="A3500" s="1">
        <v>42624</v>
      </c>
      <c r="B3500">
        <v>1680000</v>
      </c>
      <c r="C3500" t="s">
        <v>2</v>
      </c>
      <c r="D3500" t="s">
        <v>12425</v>
      </c>
      <c r="E3500" t="s">
        <v>10</v>
      </c>
      <c r="F3500">
        <v>3126</v>
      </c>
      <c r="G3500">
        <v>3</v>
      </c>
      <c r="H3500">
        <v>2</v>
      </c>
      <c r="I3500">
        <v>1</v>
      </c>
      <c r="J3500">
        <v>325</v>
      </c>
      <c r="K3500">
        <v>1910</v>
      </c>
      <c r="L3500" t="s">
        <v>3648</v>
      </c>
      <c r="M3500" t="s">
        <v>232</v>
      </c>
      <c r="N3500" t="s">
        <v>101</v>
      </c>
      <c r="O3500" s="6" t="str">
        <f>INDEX(lkp_Region,MATCH(tbl_Sales[[#This Row],[Suburb]],lkp_Suburb,0))</f>
        <v>Southern Metropolitan</v>
      </c>
      <c r="P3500" s="6">
        <f>MONTH(tbl_Sales[[#This Row],[Date]])</f>
        <v>9</v>
      </c>
      <c r="Q3500" s="6">
        <f>YEAR(tbl_Sales[[#This Row],[Date]])</f>
        <v>2016</v>
      </c>
    </row>
    <row r="3501" spans="1:17" x14ac:dyDescent="0.25">
      <c r="A3501" s="1">
        <v>42625</v>
      </c>
      <c r="B3501">
        <v>870000</v>
      </c>
      <c r="C3501" t="s">
        <v>2</v>
      </c>
      <c r="D3501" t="s">
        <v>12427</v>
      </c>
      <c r="E3501" t="s">
        <v>10</v>
      </c>
      <c r="F3501">
        <v>3068</v>
      </c>
      <c r="G3501">
        <v>2</v>
      </c>
      <c r="H3501">
        <v>1</v>
      </c>
      <c r="I3501">
        <v>0</v>
      </c>
      <c r="J3501">
        <v>107</v>
      </c>
      <c r="K3501">
        <v>1910</v>
      </c>
      <c r="L3501" t="s">
        <v>3649</v>
      </c>
      <c r="M3501" t="s">
        <v>72</v>
      </c>
      <c r="N3501" t="s">
        <v>8</v>
      </c>
      <c r="O3501" s="6" t="str">
        <f>INDEX(lkp_Region,MATCH(tbl_Sales[[#This Row],[Suburb]],lkp_Suburb,0))</f>
        <v>Northern Metropolitan</v>
      </c>
      <c r="P3501" s="6">
        <f>MONTH(tbl_Sales[[#This Row],[Date]])</f>
        <v>9</v>
      </c>
      <c r="Q3501" s="6">
        <f>YEAR(tbl_Sales[[#This Row],[Date]])</f>
        <v>2016</v>
      </c>
    </row>
    <row r="3502" spans="1:17" x14ac:dyDescent="0.25">
      <c r="A3502" s="1">
        <v>42625</v>
      </c>
      <c r="B3502">
        <v>1165000</v>
      </c>
      <c r="C3502" t="s">
        <v>2</v>
      </c>
      <c r="D3502" t="s">
        <v>12427</v>
      </c>
      <c r="E3502" t="s">
        <v>10</v>
      </c>
      <c r="F3502">
        <v>3121</v>
      </c>
      <c r="G3502">
        <v>3</v>
      </c>
      <c r="H3502">
        <v>1</v>
      </c>
      <c r="I3502">
        <v>1</v>
      </c>
      <c r="J3502">
        <v>167</v>
      </c>
      <c r="L3502" t="s">
        <v>3650</v>
      </c>
      <c r="M3502" t="s">
        <v>6</v>
      </c>
      <c r="N3502" t="s">
        <v>8</v>
      </c>
      <c r="O3502" s="6" t="str">
        <f>INDEX(lkp_Region,MATCH(tbl_Sales[[#This Row],[Suburb]],lkp_Suburb,0))</f>
        <v>Northern Metropolitan</v>
      </c>
      <c r="P3502" s="6">
        <f>MONTH(tbl_Sales[[#This Row],[Date]])</f>
        <v>9</v>
      </c>
      <c r="Q3502" s="6">
        <f>YEAR(tbl_Sales[[#This Row],[Date]])</f>
        <v>2016</v>
      </c>
    </row>
    <row r="3503" spans="1:17" x14ac:dyDescent="0.25">
      <c r="A3503" s="1">
        <v>42625</v>
      </c>
      <c r="B3503">
        <v>1185000</v>
      </c>
      <c r="C3503" t="s">
        <v>2</v>
      </c>
      <c r="D3503" t="s">
        <v>12428</v>
      </c>
      <c r="E3503" t="s">
        <v>10</v>
      </c>
      <c r="F3503">
        <v>3121</v>
      </c>
      <c r="G3503">
        <v>3</v>
      </c>
      <c r="H3503">
        <v>2</v>
      </c>
      <c r="I3503">
        <v>1</v>
      </c>
      <c r="J3503">
        <v>135</v>
      </c>
      <c r="L3503" t="s">
        <v>3651</v>
      </c>
      <c r="M3503" t="s">
        <v>6</v>
      </c>
      <c r="N3503" t="s">
        <v>8</v>
      </c>
      <c r="O3503" s="6" t="str">
        <f>INDEX(lkp_Region,MATCH(tbl_Sales[[#This Row],[Suburb]],lkp_Suburb,0))</f>
        <v>Northern Metropolitan</v>
      </c>
      <c r="P3503" s="6">
        <f>MONTH(tbl_Sales[[#This Row],[Date]])</f>
        <v>9</v>
      </c>
      <c r="Q3503" s="6">
        <f>YEAR(tbl_Sales[[#This Row],[Date]])</f>
        <v>2016</v>
      </c>
    </row>
    <row r="3504" spans="1:17" x14ac:dyDescent="0.25">
      <c r="A3504" s="1">
        <v>42625</v>
      </c>
      <c r="B3504">
        <v>1375000</v>
      </c>
      <c r="C3504" t="s">
        <v>2</v>
      </c>
      <c r="D3504" t="s">
        <v>12428</v>
      </c>
      <c r="E3504" t="s">
        <v>10</v>
      </c>
      <c r="F3504">
        <v>3121</v>
      </c>
      <c r="G3504">
        <v>4</v>
      </c>
      <c r="H3504">
        <v>2</v>
      </c>
      <c r="I3504">
        <v>2</v>
      </c>
      <c r="J3504">
        <v>58</v>
      </c>
      <c r="K3504">
        <v>2007</v>
      </c>
      <c r="L3504" t="s">
        <v>3652</v>
      </c>
      <c r="M3504" t="s">
        <v>6</v>
      </c>
      <c r="N3504" t="s">
        <v>8</v>
      </c>
      <c r="O3504" s="6" t="str">
        <f>INDEX(lkp_Region,MATCH(tbl_Sales[[#This Row],[Suburb]],lkp_Suburb,0))</f>
        <v>Northern Metropolitan</v>
      </c>
      <c r="P3504" s="6">
        <f>MONTH(tbl_Sales[[#This Row],[Date]])</f>
        <v>9</v>
      </c>
      <c r="Q3504" s="6">
        <f>YEAR(tbl_Sales[[#This Row],[Date]])</f>
        <v>2016</v>
      </c>
    </row>
    <row r="3505" spans="1:17" x14ac:dyDescent="0.25">
      <c r="A3505" s="1">
        <v>42625</v>
      </c>
      <c r="B3505">
        <v>1645000</v>
      </c>
      <c r="C3505" t="s">
        <v>2</v>
      </c>
      <c r="D3505" t="s">
        <v>12427</v>
      </c>
      <c r="E3505" t="s">
        <v>10</v>
      </c>
      <c r="F3505">
        <v>3121</v>
      </c>
      <c r="G3505">
        <v>4</v>
      </c>
      <c r="H3505">
        <v>2</v>
      </c>
      <c r="I3505">
        <v>1</v>
      </c>
      <c r="J3505">
        <v>249</v>
      </c>
      <c r="K3505">
        <v>1970</v>
      </c>
      <c r="L3505" t="s">
        <v>3653</v>
      </c>
      <c r="M3505" t="s">
        <v>6</v>
      </c>
      <c r="N3505" t="s">
        <v>8</v>
      </c>
      <c r="O3505" s="6" t="str">
        <f>INDEX(lkp_Region,MATCH(tbl_Sales[[#This Row],[Suburb]],lkp_Suburb,0))</f>
        <v>Northern Metropolitan</v>
      </c>
      <c r="P3505" s="6">
        <f>MONTH(tbl_Sales[[#This Row],[Date]])</f>
        <v>9</v>
      </c>
      <c r="Q3505" s="6">
        <f>YEAR(tbl_Sales[[#This Row],[Date]])</f>
        <v>2016</v>
      </c>
    </row>
    <row r="3506" spans="1:17" x14ac:dyDescent="0.25">
      <c r="A3506" s="1">
        <v>42625</v>
      </c>
      <c r="B3506">
        <v>600000</v>
      </c>
      <c r="C3506" t="s">
        <v>51</v>
      </c>
      <c r="D3506" t="s">
        <v>12425</v>
      </c>
      <c r="E3506" t="s">
        <v>5</v>
      </c>
      <c r="F3506">
        <v>3146</v>
      </c>
      <c r="G3506">
        <v>2</v>
      </c>
      <c r="H3506">
        <v>1</v>
      </c>
      <c r="I3506">
        <v>1</v>
      </c>
      <c r="J3506">
        <v>0</v>
      </c>
      <c r="L3506" t="s">
        <v>3654</v>
      </c>
      <c r="M3506" t="s">
        <v>102</v>
      </c>
      <c r="N3506" t="s">
        <v>76</v>
      </c>
      <c r="O3506" s="6" t="str">
        <f>INDEX(lkp_Region,MATCH(tbl_Sales[[#This Row],[Suburb]],lkp_Suburb,0))</f>
        <v>Southern Metropolitan</v>
      </c>
      <c r="P3506" s="6">
        <f>MONTH(tbl_Sales[[#This Row],[Date]])</f>
        <v>9</v>
      </c>
      <c r="Q3506" s="6">
        <f>YEAR(tbl_Sales[[#This Row],[Date]])</f>
        <v>2016</v>
      </c>
    </row>
    <row r="3507" spans="1:17" x14ac:dyDescent="0.25">
      <c r="A3507" s="1">
        <v>42625</v>
      </c>
      <c r="B3507">
        <v>335000</v>
      </c>
      <c r="C3507" t="s">
        <v>13</v>
      </c>
      <c r="D3507" t="s">
        <v>12424</v>
      </c>
      <c r="E3507" t="s">
        <v>5</v>
      </c>
      <c r="F3507">
        <v>3182</v>
      </c>
      <c r="G3507">
        <v>1</v>
      </c>
      <c r="H3507">
        <v>1</v>
      </c>
      <c r="I3507">
        <v>0</v>
      </c>
      <c r="J3507">
        <v>0</v>
      </c>
      <c r="K3507">
        <v>2013</v>
      </c>
      <c r="L3507" t="s">
        <v>3655</v>
      </c>
      <c r="M3507" t="s">
        <v>156</v>
      </c>
      <c r="N3507" t="s">
        <v>26</v>
      </c>
      <c r="O3507" s="6" t="str">
        <f>INDEX(lkp_Region,MATCH(tbl_Sales[[#This Row],[Suburb]],lkp_Suburb,0))</f>
        <v>Southern Metropolitan</v>
      </c>
      <c r="P3507" s="6">
        <f>MONTH(tbl_Sales[[#This Row],[Date]])</f>
        <v>9</v>
      </c>
      <c r="Q3507" s="6">
        <f>YEAR(tbl_Sales[[#This Row],[Date]])</f>
        <v>2016</v>
      </c>
    </row>
    <row r="3508" spans="1:17" x14ac:dyDescent="0.25">
      <c r="A3508" s="1">
        <v>42625</v>
      </c>
      <c r="B3508">
        <v>509000</v>
      </c>
      <c r="C3508" t="s">
        <v>13</v>
      </c>
      <c r="D3508" t="s">
        <v>12428</v>
      </c>
      <c r="E3508" t="s">
        <v>10</v>
      </c>
      <c r="F3508">
        <v>3182</v>
      </c>
      <c r="G3508">
        <v>2</v>
      </c>
      <c r="H3508">
        <v>1</v>
      </c>
      <c r="I3508">
        <v>1</v>
      </c>
      <c r="J3508">
        <v>0</v>
      </c>
      <c r="L3508" t="s">
        <v>3656</v>
      </c>
      <c r="M3508" t="s">
        <v>156</v>
      </c>
      <c r="N3508" t="s">
        <v>26</v>
      </c>
      <c r="O3508" s="6" t="str">
        <f>INDEX(lkp_Region,MATCH(tbl_Sales[[#This Row],[Suburb]],lkp_Suburb,0))</f>
        <v>Southern Metropolitan</v>
      </c>
      <c r="P3508" s="6">
        <f>MONTH(tbl_Sales[[#This Row],[Date]])</f>
        <v>9</v>
      </c>
      <c r="Q3508" s="6">
        <f>YEAR(tbl_Sales[[#This Row],[Date]])</f>
        <v>2016</v>
      </c>
    </row>
    <row r="3509" spans="1:17" x14ac:dyDescent="0.25">
      <c r="A3509" s="1">
        <v>42625</v>
      </c>
      <c r="B3509">
        <v>780000</v>
      </c>
      <c r="C3509" t="s">
        <v>2</v>
      </c>
      <c r="D3509" t="s">
        <v>12428</v>
      </c>
      <c r="E3509" t="s">
        <v>5</v>
      </c>
      <c r="F3509">
        <v>3041</v>
      </c>
      <c r="G3509">
        <v>4</v>
      </c>
      <c r="H3509">
        <v>2</v>
      </c>
      <c r="I3509">
        <v>2</v>
      </c>
      <c r="J3509">
        <v>539</v>
      </c>
      <c r="L3509" t="s">
        <v>3657</v>
      </c>
      <c r="M3509" t="s">
        <v>625</v>
      </c>
      <c r="N3509" t="s">
        <v>49</v>
      </c>
      <c r="O3509" s="6" t="str">
        <f>INDEX(lkp_Region,MATCH(tbl_Sales[[#This Row],[Suburb]],lkp_Suburb,0))</f>
        <v>Western Metropolitan</v>
      </c>
      <c r="P3509" s="6">
        <f>MONTH(tbl_Sales[[#This Row],[Date]])</f>
        <v>9</v>
      </c>
      <c r="Q3509" s="6">
        <f>YEAR(tbl_Sales[[#This Row],[Date]])</f>
        <v>2016</v>
      </c>
    </row>
    <row r="3510" spans="1:17" x14ac:dyDescent="0.25">
      <c r="A3510" s="1">
        <v>42625</v>
      </c>
      <c r="B3510">
        <v>880000</v>
      </c>
      <c r="C3510" t="s">
        <v>2</v>
      </c>
      <c r="D3510" t="s">
        <v>12427</v>
      </c>
      <c r="E3510" t="s">
        <v>5</v>
      </c>
      <c r="F3510">
        <v>3041</v>
      </c>
      <c r="G3510">
        <v>5</v>
      </c>
      <c r="H3510">
        <v>3</v>
      </c>
      <c r="I3510">
        <v>2</v>
      </c>
      <c r="J3510">
        <v>387</v>
      </c>
      <c r="L3510" t="s">
        <v>822</v>
      </c>
      <c r="M3510" t="s">
        <v>121</v>
      </c>
      <c r="N3510" t="s">
        <v>49</v>
      </c>
      <c r="O3510" s="6" t="str">
        <f>INDEX(lkp_Region,MATCH(tbl_Sales[[#This Row],[Suburb]],lkp_Suburb,0))</f>
        <v>Western Metropolitan</v>
      </c>
      <c r="P3510" s="6">
        <f>MONTH(tbl_Sales[[#This Row],[Date]])</f>
        <v>9</v>
      </c>
      <c r="Q3510" s="6">
        <f>YEAR(tbl_Sales[[#This Row],[Date]])</f>
        <v>2016</v>
      </c>
    </row>
    <row r="3511" spans="1:17" x14ac:dyDescent="0.25">
      <c r="A3511" s="1">
        <v>42625</v>
      </c>
      <c r="B3511">
        <v>1400000</v>
      </c>
      <c r="C3511" t="s">
        <v>2</v>
      </c>
      <c r="D3511" t="s">
        <v>12429</v>
      </c>
      <c r="E3511" t="s">
        <v>10</v>
      </c>
      <c r="F3511">
        <v>3039</v>
      </c>
      <c r="G3511">
        <v>4</v>
      </c>
      <c r="H3511">
        <v>2</v>
      </c>
      <c r="I3511">
        <v>2</v>
      </c>
      <c r="J3511">
        <v>595</v>
      </c>
      <c r="L3511" t="s">
        <v>3658</v>
      </c>
      <c r="M3511" t="s">
        <v>242</v>
      </c>
      <c r="N3511" t="s">
        <v>49</v>
      </c>
      <c r="O3511" s="6" t="str">
        <f>INDEX(lkp_Region,MATCH(tbl_Sales[[#This Row],[Suburb]],lkp_Suburb,0))</f>
        <v>Western Metropolitan</v>
      </c>
      <c r="P3511" s="6">
        <f>MONTH(tbl_Sales[[#This Row],[Date]])</f>
        <v>9</v>
      </c>
      <c r="Q3511" s="6">
        <f>YEAR(tbl_Sales[[#This Row],[Date]])</f>
        <v>2016</v>
      </c>
    </row>
    <row r="3512" spans="1:17" x14ac:dyDescent="0.25">
      <c r="A3512" s="1">
        <v>42625</v>
      </c>
      <c r="B3512">
        <v>440000</v>
      </c>
      <c r="C3512" t="s">
        <v>13</v>
      </c>
      <c r="D3512" t="s">
        <v>12424</v>
      </c>
      <c r="E3512" t="s">
        <v>10</v>
      </c>
      <c r="F3512">
        <v>3000</v>
      </c>
      <c r="G3512">
        <v>1</v>
      </c>
      <c r="H3512">
        <v>1</v>
      </c>
      <c r="I3512">
        <v>1</v>
      </c>
      <c r="J3512">
        <v>0</v>
      </c>
      <c r="K3512">
        <v>1920</v>
      </c>
      <c r="L3512" t="s">
        <v>3659</v>
      </c>
      <c r="M3512" t="s">
        <v>88</v>
      </c>
      <c r="N3512" t="s">
        <v>88</v>
      </c>
      <c r="O3512" s="6" t="str">
        <f>INDEX(lkp_Region,MATCH(tbl_Sales[[#This Row],[Suburb]],lkp_Suburb,0))</f>
        <v>Northern Metropolitan</v>
      </c>
      <c r="P3512" s="6">
        <f>MONTH(tbl_Sales[[#This Row],[Date]])</f>
        <v>9</v>
      </c>
      <c r="Q3512" s="6">
        <f>YEAR(tbl_Sales[[#This Row],[Date]])</f>
        <v>2016</v>
      </c>
    </row>
    <row r="3513" spans="1:17" x14ac:dyDescent="0.25">
      <c r="A3513" s="1">
        <v>42625</v>
      </c>
      <c r="B3513">
        <v>540000</v>
      </c>
      <c r="C3513" t="s">
        <v>13</v>
      </c>
      <c r="D3513" t="s">
        <v>12424</v>
      </c>
      <c r="E3513" t="s">
        <v>10</v>
      </c>
      <c r="F3513">
        <v>3006</v>
      </c>
      <c r="G3513">
        <v>2</v>
      </c>
      <c r="H3513">
        <v>2</v>
      </c>
      <c r="I3513">
        <v>1</v>
      </c>
      <c r="J3513">
        <v>0</v>
      </c>
      <c r="K3513">
        <v>1994</v>
      </c>
      <c r="L3513" t="s">
        <v>3660</v>
      </c>
      <c r="M3513" t="s">
        <v>434</v>
      </c>
      <c r="N3513" t="s">
        <v>88</v>
      </c>
      <c r="O3513" s="6" t="str">
        <f>INDEX(lkp_Region,MATCH(tbl_Sales[[#This Row],[Suburb]],lkp_Suburb,0))</f>
        <v>Southern Metropolitan</v>
      </c>
      <c r="P3513" s="6">
        <f>MONTH(tbl_Sales[[#This Row],[Date]])</f>
        <v>9</v>
      </c>
      <c r="Q3513" s="6">
        <f>YEAR(tbl_Sales[[#This Row],[Date]])</f>
        <v>2016</v>
      </c>
    </row>
    <row r="3514" spans="1:17" x14ac:dyDescent="0.25">
      <c r="A3514" s="1">
        <v>42625</v>
      </c>
      <c r="B3514">
        <v>786000</v>
      </c>
      <c r="C3514" t="s">
        <v>2</v>
      </c>
      <c r="D3514" t="s">
        <v>12427</v>
      </c>
      <c r="E3514" t="s">
        <v>10</v>
      </c>
      <c r="F3514">
        <v>3031</v>
      </c>
      <c r="G3514">
        <v>2</v>
      </c>
      <c r="H3514">
        <v>1</v>
      </c>
      <c r="I3514">
        <v>0</v>
      </c>
      <c r="J3514">
        <v>149</v>
      </c>
      <c r="L3514" t="s">
        <v>3661</v>
      </c>
      <c r="M3514" t="s">
        <v>264</v>
      </c>
      <c r="N3514" t="s">
        <v>88</v>
      </c>
      <c r="O3514" s="6" t="str">
        <f>INDEX(lkp_Region,MATCH(tbl_Sales[[#This Row],[Suburb]],lkp_Suburb,0))</f>
        <v>Northern Metropolitan</v>
      </c>
      <c r="P3514" s="6">
        <f>MONTH(tbl_Sales[[#This Row],[Date]])</f>
        <v>9</v>
      </c>
      <c r="Q3514" s="6">
        <f>YEAR(tbl_Sales[[#This Row],[Date]])</f>
        <v>2016</v>
      </c>
    </row>
    <row r="3515" spans="1:17" x14ac:dyDescent="0.25">
      <c r="A3515" s="1">
        <v>42625</v>
      </c>
      <c r="B3515">
        <v>723000</v>
      </c>
      <c r="C3515" t="s">
        <v>2</v>
      </c>
      <c r="D3515" t="s">
        <v>12429</v>
      </c>
      <c r="E3515" t="s">
        <v>10</v>
      </c>
      <c r="F3515">
        <v>3012</v>
      </c>
      <c r="G3515">
        <v>3</v>
      </c>
      <c r="H3515">
        <v>1</v>
      </c>
      <c r="I3515">
        <v>2</v>
      </c>
      <c r="J3515">
        <v>302</v>
      </c>
      <c r="K3515">
        <v>1938</v>
      </c>
      <c r="L3515" t="s">
        <v>3662</v>
      </c>
      <c r="M3515" t="s">
        <v>53</v>
      </c>
      <c r="N3515" t="s">
        <v>21</v>
      </c>
      <c r="O3515" s="6" t="str">
        <f>INDEX(lkp_Region,MATCH(tbl_Sales[[#This Row],[Suburb]],lkp_Suburb,0))</f>
        <v>Western Metropolitan</v>
      </c>
      <c r="P3515" s="6">
        <f>MONTH(tbl_Sales[[#This Row],[Date]])</f>
        <v>9</v>
      </c>
      <c r="Q3515" s="6">
        <f>YEAR(tbl_Sales[[#This Row],[Date]])</f>
        <v>2016</v>
      </c>
    </row>
    <row r="3516" spans="1:17" x14ac:dyDescent="0.25">
      <c r="A3516" s="1">
        <v>42625</v>
      </c>
      <c r="B3516">
        <v>1060000</v>
      </c>
      <c r="C3516" t="s">
        <v>2</v>
      </c>
      <c r="D3516" t="s">
        <v>12427</v>
      </c>
      <c r="E3516" t="s">
        <v>10</v>
      </c>
      <c r="F3516">
        <v>3012</v>
      </c>
      <c r="G3516">
        <v>4</v>
      </c>
      <c r="H3516">
        <v>2</v>
      </c>
      <c r="I3516">
        <v>2</v>
      </c>
      <c r="J3516">
        <v>660</v>
      </c>
      <c r="L3516" t="s">
        <v>3663</v>
      </c>
      <c r="M3516" t="s">
        <v>19</v>
      </c>
      <c r="N3516" t="s">
        <v>21</v>
      </c>
      <c r="O3516" s="6" t="str">
        <f>INDEX(lkp_Region,MATCH(tbl_Sales[[#This Row],[Suburb]],lkp_Suburb,0))</f>
        <v>Western Metropolitan</v>
      </c>
      <c r="P3516" s="6">
        <f>MONTH(tbl_Sales[[#This Row],[Date]])</f>
        <v>9</v>
      </c>
      <c r="Q3516" s="6">
        <f>YEAR(tbl_Sales[[#This Row],[Date]])</f>
        <v>2016</v>
      </c>
    </row>
    <row r="3517" spans="1:17" x14ac:dyDescent="0.25">
      <c r="A3517" s="1">
        <v>42625</v>
      </c>
      <c r="B3517">
        <v>1300000</v>
      </c>
      <c r="C3517" t="s">
        <v>2</v>
      </c>
      <c r="D3517" t="s">
        <v>12429</v>
      </c>
      <c r="E3517" t="s">
        <v>10</v>
      </c>
      <c r="F3517">
        <v>3105</v>
      </c>
      <c r="G3517">
        <v>4</v>
      </c>
      <c r="H3517">
        <v>1</v>
      </c>
      <c r="I3517">
        <v>2</v>
      </c>
      <c r="J3517">
        <v>717</v>
      </c>
      <c r="K3517">
        <v>1960</v>
      </c>
      <c r="L3517" t="s">
        <v>3664</v>
      </c>
      <c r="M3517" t="s">
        <v>507</v>
      </c>
      <c r="N3517" t="s">
        <v>128</v>
      </c>
      <c r="O3517" s="6" t="str">
        <f>INDEX(lkp_Region,MATCH(tbl_Sales[[#This Row],[Suburb]],lkp_Suburb,0))</f>
        <v>Eastern Metropolitan</v>
      </c>
      <c r="P3517" s="6">
        <f>MONTH(tbl_Sales[[#This Row],[Date]])</f>
        <v>9</v>
      </c>
      <c r="Q3517" s="6">
        <f>YEAR(tbl_Sales[[#This Row],[Date]])</f>
        <v>2016</v>
      </c>
    </row>
    <row r="3518" spans="1:17" x14ac:dyDescent="0.25">
      <c r="A3518" s="1">
        <v>42625</v>
      </c>
      <c r="B3518">
        <v>588000</v>
      </c>
      <c r="C3518" t="s">
        <v>13</v>
      </c>
      <c r="D3518" t="s">
        <v>12429</v>
      </c>
      <c r="E3518" t="s">
        <v>5</v>
      </c>
      <c r="F3518">
        <v>3163</v>
      </c>
      <c r="G3518">
        <v>2</v>
      </c>
      <c r="H3518">
        <v>1</v>
      </c>
      <c r="I3518">
        <v>1</v>
      </c>
      <c r="J3518">
        <v>133</v>
      </c>
      <c r="K3518">
        <v>2011</v>
      </c>
      <c r="L3518" t="s">
        <v>3665</v>
      </c>
      <c r="M3518" t="s">
        <v>201</v>
      </c>
      <c r="N3518" t="s">
        <v>57</v>
      </c>
      <c r="O3518" s="6" t="str">
        <f>INDEX(lkp_Region,MATCH(tbl_Sales[[#This Row],[Suburb]],lkp_Suburb,0))</f>
        <v>Southern Metropolitan</v>
      </c>
      <c r="P3518" s="6">
        <f>MONTH(tbl_Sales[[#This Row],[Date]])</f>
        <v>9</v>
      </c>
      <c r="Q3518" s="6">
        <f>YEAR(tbl_Sales[[#This Row],[Date]])</f>
        <v>2016</v>
      </c>
    </row>
    <row r="3519" spans="1:17" x14ac:dyDescent="0.25">
      <c r="A3519" s="1">
        <v>42625</v>
      </c>
      <c r="B3519">
        <v>780000</v>
      </c>
      <c r="C3519" t="s">
        <v>51</v>
      </c>
      <c r="D3519" t="s">
        <v>12429</v>
      </c>
      <c r="E3519" t="s">
        <v>5</v>
      </c>
      <c r="F3519">
        <v>3165</v>
      </c>
      <c r="G3519">
        <v>3</v>
      </c>
      <c r="H3519">
        <v>2</v>
      </c>
      <c r="I3519">
        <v>1</v>
      </c>
      <c r="J3519">
        <v>209</v>
      </c>
      <c r="L3519" t="s">
        <v>3666</v>
      </c>
      <c r="M3519" t="s">
        <v>138</v>
      </c>
      <c r="N3519" t="s">
        <v>57</v>
      </c>
      <c r="O3519" s="6" t="str">
        <f>INDEX(lkp_Region,MATCH(tbl_Sales[[#This Row],[Suburb]],lkp_Suburb,0))</f>
        <v>Southern Metropolitan</v>
      </c>
      <c r="P3519" s="6">
        <f>MONTH(tbl_Sales[[#This Row],[Date]])</f>
        <v>9</v>
      </c>
      <c r="Q3519" s="6">
        <f>YEAR(tbl_Sales[[#This Row],[Date]])</f>
        <v>2016</v>
      </c>
    </row>
    <row r="3520" spans="1:17" x14ac:dyDescent="0.25">
      <c r="A3520" s="1">
        <v>42625</v>
      </c>
      <c r="B3520">
        <v>1385000</v>
      </c>
      <c r="C3520" t="s">
        <v>2</v>
      </c>
      <c r="D3520" t="s">
        <v>12429</v>
      </c>
      <c r="E3520" t="s">
        <v>10</v>
      </c>
      <c r="F3520">
        <v>3204</v>
      </c>
      <c r="G3520">
        <v>5</v>
      </c>
      <c r="H3520">
        <v>2</v>
      </c>
      <c r="I3520">
        <v>2</v>
      </c>
      <c r="J3520">
        <v>664</v>
      </c>
      <c r="K3520">
        <v>1950</v>
      </c>
      <c r="L3520" t="s">
        <v>3667</v>
      </c>
      <c r="M3520" t="s">
        <v>55</v>
      </c>
      <c r="N3520" t="s">
        <v>57</v>
      </c>
      <c r="O3520" s="6" t="str">
        <f>INDEX(lkp_Region,MATCH(tbl_Sales[[#This Row],[Suburb]],lkp_Suburb,0))</f>
        <v>Southern Metropolitan</v>
      </c>
      <c r="P3520" s="6">
        <f>MONTH(tbl_Sales[[#This Row],[Date]])</f>
        <v>9</v>
      </c>
      <c r="Q3520" s="6">
        <f>YEAR(tbl_Sales[[#This Row],[Date]])</f>
        <v>2016</v>
      </c>
    </row>
    <row r="3521" spans="1:17" x14ac:dyDescent="0.25">
      <c r="A3521" s="1">
        <v>42625</v>
      </c>
      <c r="B3521">
        <v>1716000</v>
      </c>
      <c r="C3521" t="s">
        <v>2</v>
      </c>
      <c r="D3521" t="s">
        <v>12429</v>
      </c>
      <c r="E3521" t="s">
        <v>10</v>
      </c>
      <c r="F3521">
        <v>3163</v>
      </c>
      <c r="G3521">
        <v>3</v>
      </c>
      <c r="H3521">
        <v>2</v>
      </c>
      <c r="I3521">
        <v>1</v>
      </c>
      <c r="J3521">
        <v>817</v>
      </c>
      <c r="K3521">
        <v>1925</v>
      </c>
      <c r="L3521" t="s">
        <v>3668</v>
      </c>
      <c r="M3521" t="s">
        <v>201</v>
      </c>
      <c r="N3521" t="s">
        <v>57</v>
      </c>
      <c r="O3521" s="6" t="str">
        <f>INDEX(lkp_Region,MATCH(tbl_Sales[[#This Row],[Suburb]],lkp_Suburb,0))</f>
        <v>Southern Metropolitan</v>
      </c>
      <c r="P3521" s="6">
        <f>MONTH(tbl_Sales[[#This Row],[Date]])</f>
        <v>9</v>
      </c>
      <c r="Q3521" s="6">
        <f>YEAR(tbl_Sales[[#This Row],[Date]])</f>
        <v>2016</v>
      </c>
    </row>
    <row r="3522" spans="1:17" x14ac:dyDescent="0.25">
      <c r="A3522" s="1">
        <v>42625</v>
      </c>
      <c r="B3522">
        <v>840000</v>
      </c>
      <c r="C3522" t="s">
        <v>2</v>
      </c>
      <c r="D3522" t="s">
        <v>12423</v>
      </c>
      <c r="E3522" t="s">
        <v>10</v>
      </c>
      <c r="F3522">
        <v>3072</v>
      </c>
      <c r="G3522">
        <v>3</v>
      </c>
      <c r="H3522">
        <v>1</v>
      </c>
      <c r="I3522">
        <v>2</v>
      </c>
      <c r="J3522">
        <v>647</v>
      </c>
      <c r="L3522" t="s">
        <v>3669</v>
      </c>
      <c r="M3522" t="s">
        <v>97</v>
      </c>
      <c r="N3522" t="s">
        <v>62</v>
      </c>
      <c r="O3522" s="6" t="str">
        <f>INDEX(lkp_Region,MATCH(tbl_Sales[[#This Row],[Suburb]],lkp_Suburb,0))</f>
        <v>Northern Metropolitan</v>
      </c>
      <c r="P3522" s="6">
        <f>MONTH(tbl_Sales[[#This Row],[Date]])</f>
        <v>9</v>
      </c>
      <c r="Q3522" s="6">
        <f>YEAR(tbl_Sales[[#This Row],[Date]])</f>
        <v>2016</v>
      </c>
    </row>
    <row r="3523" spans="1:17" x14ac:dyDescent="0.25">
      <c r="A3523" s="1">
        <v>42625</v>
      </c>
      <c r="B3523">
        <v>1430000</v>
      </c>
      <c r="C3523" t="s">
        <v>2</v>
      </c>
      <c r="D3523" t="s">
        <v>12427</v>
      </c>
      <c r="E3523" t="s">
        <v>10</v>
      </c>
      <c r="F3523">
        <v>3071</v>
      </c>
      <c r="G3523">
        <v>3</v>
      </c>
      <c r="H3523">
        <v>2</v>
      </c>
      <c r="I3523">
        <v>2</v>
      </c>
      <c r="J3523">
        <v>365</v>
      </c>
      <c r="L3523" t="s">
        <v>3670</v>
      </c>
      <c r="M3523" t="s">
        <v>60</v>
      </c>
      <c r="N3523" t="s">
        <v>62</v>
      </c>
      <c r="O3523" s="6" t="str">
        <f>INDEX(lkp_Region,MATCH(tbl_Sales[[#This Row],[Suburb]],lkp_Suburb,0))</f>
        <v>Northern Metropolitan</v>
      </c>
      <c r="P3523" s="6">
        <f>MONTH(tbl_Sales[[#This Row],[Date]])</f>
        <v>9</v>
      </c>
      <c r="Q3523" s="6">
        <f>YEAR(tbl_Sales[[#This Row],[Date]])</f>
        <v>2016</v>
      </c>
    </row>
    <row r="3524" spans="1:17" x14ac:dyDescent="0.25">
      <c r="A3524" s="1">
        <v>42625</v>
      </c>
      <c r="B3524">
        <v>432500</v>
      </c>
      <c r="C3524" t="s">
        <v>2</v>
      </c>
      <c r="D3524" t="s">
        <v>12425</v>
      </c>
      <c r="E3524" t="s">
        <v>10</v>
      </c>
      <c r="F3524">
        <v>3020</v>
      </c>
      <c r="G3524">
        <v>3</v>
      </c>
      <c r="H3524">
        <v>1</v>
      </c>
      <c r="I3524">
        <v>1</v>
      </c>
      <c r="J3524">
        <v>581</v>
      </c>
      <c r="L3524" t="s">
        <v>3671</v>
      </c>
      <c r="M3524" t="s">
        <v>143</v>
      </c>
      <c r="N3524" t="s">
        <v>3</v>
      </c>
      <c r="O3524" s="6" t="str">
        <f>INDEX(lkp_Region,MATCH(tbl_Sales[[#This Row],[Suburb]],lkp_Suburb,0))</f>
        <v>Western Metropolitan</v>
      </c>
      <c r="P3524" s="6">
        <f>MONTH(tbl_Sales[[#This Row],[Date]])</f>
        <v>9</v>
      </c>
      <c r="Q3524" s="6">
        <f>YEAR(tbl_Sales[[#This Row],[Date]])</f>
        <v>2016</v>
      </c>
    </row>
    <row r="3525" spans="1:17" x14ac:dyDescent="0.25">
      <c r="A3525" s="1">
        <v>42625</v>
      </c>
      <c r="B3525">
        <v>1080000</v>
      </c>
      <c r="C3525" t="s">
        <v>2</v>
      </c>
      <c r="D3525" t="s">
        <v>12429</v>
      </c>
      <c r="E3525" t="s">
        <v>10</v>
      </c>
      <c r="F3525">
        <v>3104</v>
      </c>
      <c r="G3525">
        <v>2</v>
      </c>
      <c r="H3525">
        <v>1</v>
      </c>
      <c r="I3525">
        <v>1</v>
      </c>
      <c r="J3525">
        <v>253</v>
      </c>
      <c r="L3525" t="s">
        <v>3672</v>
      </c>
      <c r="M3525" t="s">
        <v>99</v>
      </c>
      <c r="N3525" t="s">
        <v>101</v>
      </c>
      <c r="O3525" s="6" t="str">
        <f>INDEX(lkp_Region,MATCH(tbl_Sales[[#This Row],[Suburb]],lkp_Suburb,0))</f>
        <v>Southern Metropolitan</v>
      </c>
      <c r="P3525" s="6">
        <f>MONTH(tbl_Sales[[#This Row],[Date]])</f>
        <v>9</v>
      </c>
      <c r="Q3525" s="6">
        <f>YEAR(tbl_Sales[[#This Row],[Date]])</f>
        <v>2016</v>
      </c>
    </row>
    <row r="3526" spans="1:17" x14ac:dyDescent="0.25">
      <c r="A3526" s="1">
        <v>42625</v>
      </c>
      <c r="B3526">
        <v>1100000</v>
      </c>
      <c r="C3526" t="s">
        <v>2</v>
      </c>
      <c r="D3526" t="s">
        <v>12429</v>
      </c>
      <c r="E3526" t="s">
        <v>10</v>
      </c>
      <c r="F3526">
        <v>3123</v>
      </c>
      <c r="G3526">
        <v>2</v>
      </c>
      <c r="H3526">
        <v>1</v>
      </c>
      <c r="I3526">
        <v>2</v>
      </c>
      <c r="J3526">
        <v>206</v>
      </c>
      <c r="L3526" t="s">
        <v>3673</v>
      </c>
      <c r="M3526" t="s">
        <v>230</v>
      </c>
      <c r="N3526" t="s">
        <v>101</v>
      </c>
      <c r="O3526" s="6" t="str">
        <f>INDEX(lkp_Region,MATCH(tbl_Sales[[#This Row],[Suburb]],lkp_Suburb,0))</f>
        <v>Southern Metropolitan</v>
      </c>
      <c r="P3526" s="6">
        <f>MONTH(tbl_Sales[[#This Row],[Date]])</f>
        <v>9</v>
      </c>
      <c r="Q3526" s="6">
        <f>YEAR(tbl_Sales[[#This Row],[Date]])</f>
        <v>2016</v>
      </c>
    </row>
    <row r="3527" spans="1:17" x14ac:dyDescent="0.25">
      <c r="A3527" s="1">
        <v>42625</v>
      </c>
      <c r="B3527">
        <v>2100000</v>
      </c>
      <c r="C3527" t="s">
        <v>2</v>
      </c>
      <c r="D3527" t="s">
        <v>12427</v>
      </c>
      <c r="E3527" t="s">
        <v>5</v>
      </c>
      <c r="F3527">
        <v>3123</v>
      </c>
      <c r="G3527">
        <v>3</v>
      </c>
      <c r="H3527">
        <v>1</v>
      </c>
      <c r="I3527">
        <v>2</v>
      </c>
      <c r="J3527">
        <v>664</v>
      </c>
      <c r="K3527">
        <v>1930</v>
      </c>
      <c r="L3527" t="s">
        <v>3674</v>
      </c>
      <c r="M3527" t="s">
        <v>230</v>
      </c>
      <c r="N3527" t="s">
        <v>101</v>
      </c>
      <c r="O3527" s="6" t="str">
        <f>INDEX(lkp_Region,MATCH(tbl_Sales[[#This Row],[Suburb]],lkp_Suburb,0))</f>
        <v>Southern Metropolitan</v>
      </c>
      <c r="P3527" s="6">
        <f>MONTH(tbl_Sales[[#This Row],[Date]])</f>
        <v>9</v>
      </c>
      <c r="Q3527" s="6">
        <f>YEAR(tbl_Sales[[#This Row],[Date]])</f>
        <v>2016</v>
      </c>
    </row>
    <row r="3528" spans="1:17" x14ac:dyDescent="0.25">
      <c r="A3528" s="1">
        <v>42625</v>
      </c>
      <c r="B3528">
        <v>627500</v>
      </c>
      <c r="C3528" t="s">
        <v>2</v>
      </c>
      <c r="D3528" t="s">
        <v>12423</v>
      </c>
      <c r="E3528" t="s">
        <v>10</v>
      </c>
      <c r="F3528">
        <v>3087</v>
      </c>
      <c r="G3528">
        <v>3</v>
      </c>
      <c r="H3528">
        <v>1</v>
      </c>
      <c r="I3528">
        <v>1</v>
      </c>
      <c r="J3528">
        <v>319</v>
      </c>
      <c r="K3528">
        <v>2000</v>
      </c>
      <c r="L3528" t="s">
        <v>3675</v>
      </c>
      <c r="M3528" t="s">
        <v>349</v>
      </c>
      <c r="N3528" t="s">
        <v>150</v>
      </c>
      <c r="O3528" s="6" t="str">
        <f>INDEX(lkp_Region,MATCH(tbl_Sales[[#This Row],[Suburb]],lkp_Suburb,0))</f>
        <v>Northern Metropolitan</v>
      </c>
      <c r="P3528" s="6">
        <f>MONTH(tbl_Sales[[#This Row],[Date]])</f>
        <v>9</v>
      </c>
      <c r="Q3528" s="6">
        <f>YEAR(tbl_Sales[[#This Row],[Date]])</f>
        <v>2016</v>
      </c>
    </row>
    <row r="3529" spans="1:17" x14ac:dyDescent="0.25">
      <c r="A3529" s="1">
        <v>42626</v>
      </c>
      <c r="B3529">
        <v>1180000</v>
      </c>
      <c r="C3529" t="s">
        <v>2</v>
      </c>
      <c r="D3529" t="s">
        <v>12427</v>
      </c>
      <c r="E3529" t="s">
        <v>5</v>
      </c>
      <c r="F3529">
        <v>3068</v>
      </c>
      <c r="G3529">
        <v>3</v>
      </c>
      <c r="H3529">
        <v>3</v>
      </c>
      <c r="I3529">
        <v>1</v>
      </c>
      <c r="J3529">
        <v>142</v>
      </c>
      <c r="K3529">
        <v>1995</v>
      </c>
      <c r="L3529" t="s">
        <v>3676</v>
      </c>
      <c r="M3529" t="s">
        <v>323</v>
      </c>
      <c r="N3529" t="s">
        <v>8</v>
      </c>
      <c r="O3529" s="6" t="str">
        <f>INDEX(lkp_Region,MATCH(tbl_Sales[[#This Row],[Suburb]],lkp_Suburb,0))</f>
        <v>Northern Metropolitan</v>
      </c>
      <c r="P3529" s="6">
        <f>MONTH(tbl_Sales[[#This Row],[Date]])</f>
        <v>9</v>
      </c>
      <c r="Q3529" s="6">
        <f>YEAR(tbl_Sales[[#This Row],[Date]])</f>
        <v>2016</v>
      </c>
    </row>
    <row r="3530" spans="1:17" x14ac:dyDescent="0.25">
      <c r="A3530" s="1">
        <v>42626</v>
      </c>
      <c r="B3530">
        <v>450000</v>
      </c>
      <c r="C3530" t="s">
        <v>13</v>
      </c>
      <c r="D3530" t="s">
        <v>12427</v>
      </c>
      <c r="E3530" t="s">
        <v>5</v>
      </c>
      <c r="F3530">
        <v>3142</v>
      </c>
      <c r="G3530">
        <v>2</v>
      </c>
      <c r="H3530">
        <v>1</v>
      </c>
      <c r="I3530">
        <v>1</v>
      </c>
      <c r="J3530">
        <v>0</v>
      </c>
      <c r="K3530">
        <v>1970</v>
      </c>
      <c r="L3530" t="s">
        <v>3677</v>
      </c>
      <c r="M3530" t="s">
        <v>109</v>
      </c>
      <c r="N3530" t="s">
        <v>76</v>
      </c>
      <c r="O3530" s="6" t="str">
        <f>INDEX(lkp_Region,MATCH(tbl_Sales[[#This Row],[Suburb]],lkp_Suburb,0))</f>
        <v>Southern Metropolitan</v>
      </c>
      <c r="P3530" s="6">
        <f>MONTH(tbl_Sales[[#This Row],[Date]])</f>
        <v>9</v>
      </c>
      <c r="Q3530" s="6">
        <f>YEAR(tbl_Sales[[#This Row],[Date]])</f>
        <v>2016</v>
      </c>
    </row>
    <row r="3531" spans="1:17" x14ac:dyDescent="0.25">
      <c r="A3531" s="1">
        <v>42626</v>
      </c>
      <c r="B3531">
        <v>1500000</v>
      </c>
      <c r="C3531" t="s">
        <v>2</v>
      </c>
      <c r="D3531" t="s">
        <v>12430</v>
      </c>
      <c r="E3531" t="s">
        <v>5</v>
      </c>
      <c r="F3531">
        <v>3181</v>
      </c>
      <c r="G3531">
        <v>2</v>
      </c>
      <c r="H3531">
        <v>1</v>
      </c>
      <c r="I3531">
        <v>2</v>
      </c>
      <c r="J3531">
        <v>222</v>
      </c>
      <c r="K3531">
        <v>1930</v>
      </c>
      <c r="L3531" t="s">
        <v>3678</v>
      </c>
      <c r="M3531" t="s">
        <v>302</v>
      </c>
      <c r="N3531" t="s">
        <v>76</v>
      </c>
      <c r="O3531" s="6" t="str">
        <f>INDEX(lkp_Region,MATCH(tbl_Sales[[#This Row],[Suburb]],lkp_Suburb,0))</f>
        <v>Southern Metropolitan</v>
      </c>
      <c r="P3531" s="6">
        <f>MONTH(tbl_Sales[[#This Row],[Date]])</f>
        <v>9</v>
      </c>
      <c r="Q3531" s="6">
        <f>YEAR(tbl_Sales[[#This Row],[Date]])</f>
        <v>2016</v>
      </c>
    </row>
    <row r="3532" spans="1:17" x14ac:dyDescent="0.25">
      <c r="A3532" s="1">
        <v>42626</v>
      </c>
      <c r="B3532">
        <v>475000</v>
      </c>
      <c r="C3532" t="s">
        <v>13</v>
      </c>
      <c r="D3532" t="s">
        <v>12432</v>
      </c>
      <c r="E3532" t="s">
        <v>5</v>
      </c>
      <c r="F3532">
        <v>3182</v>
      </c>
      <c r="G3532">
        <v>2</v>
      </c>
      <c r="H3532">
        <v>1</v>
      </c>
      <c r="I3532">
        <v>1</v>
      </c>
      <c r="J3532">
        <v>0</v>
      </c>
      <c r="K3532">
        <v>1970</v>
      </c>
      <c r="L3532" t="s">
        <v>3679</v>
      </c>
      <c r="M3532" t="s">
        <v>156</v>
      </c>
      <c r="N3532" t="s">
        <v>26</v>
      </c>
      <c r="O3532" s="6" t="str">
        <f>INDEX(lkp_Region,MATCH(tbl_Sales[[#This Row],[Suburb]],lkp_Suburb,0))</f>
        <v>Southern Metropolitan</v>
      </c>
      <c r="P3532" s="6">
        <f>MONTH(tbl_Sales[[#This Row],[Date]])</f>
        <v>9</v>
      </c>
      <c r="Q3532" s="6">
        <f>YEAR(tbl_Sales[[#This Row],[Date]])</f>
        <v>2016</v>
      </c>
    </row>
    <row r="3533" spans="1:17" x14ac:dyDescent="0.25">
      <c r="A3533" s="1">
        <v>42626</v>
      </c>
      <c r="B3533">
        <v>440000</v>
      </c>
      <c r="C3533" t="s">
        <v>13</v>
      </c>
      <c r="D3533" t="s">
        <v>12423</v>
      </c>
      <c r="E3533" t="s">
        <v>10</v>
      </c>
      <c r="F3533">
        <v>3042</v>
      </c>
      <c r="G3533">
        <v>2</v>
      </c>
      <c r="H3533">
        <v>1</v>
      </c>
      <c r="I3533">
        <v>1</v>
      </c>
      <c r="J3533">
        <v>192</v>
      </c>
      <c r="L3533" t="s">
        <v>3680</v>
      </c>
      <c r="M3533" t="s">
        <v>330</v>
      </c>
      <c r="N3533" t="s">
        <v>49</v>
      </c>
      <c r="O3533" s="6" t="str">
        <f>INDEX(lkp_Region,MATCH(tbl_Sales[[#This Row],[Suburb]],lkp_Suburb,0))</f>
        <v>Western Metropolitan</v>
      </c>
      <c r="P3533" s="6">
        <f>MONTH(tbl_Sales[[#This Row],[Date]])</f>
        <v>9</v>
      </c>
      <c r="Q3533" s="6">
        <f>YEAR(tbl_Sales[[#This Row],[Date]])</f>
        <v>2016</v>
      </c>
    </row>
    <row r="3534" spans="1:17" x14ac:dyDescent="0.25">
      <c r="A3534" s="1">
        <v>42626</v>
      </c>
      <c r="B3534">
        <v>720000</v>
      </c>
      <c r="C3534" t="s">
        <v>2</v>
      </c>
      <c r="D3534" t="s">
        <v>12423</v>
      </c>
      <c r="E3534" t="s">
        <v>10</v>
      </c>
      <c r="F3534">
        <v>3042</v>
      </c>
      <c r="G3534">
        <v>3</v>
      </c>
      <c r="H3534">
        <v>1</v>
      </c>
      <c r="I3534">
        <v>1</v>
      </c>
      <c r="J3534">
        <v>620</v>
      </c>
      <c r="L3534" t="s">
        <v>3681</v>
      </c>
      <c r="M3534" t="s">
        <v>330</v>
      </c>
      <c r="N3534" t="s">
        <v>49</v>
      </c>
      <c r="O3534" s="6" t="str">
        <f>INDEX(lkp_Region,MATCH(tbl_Sales[[#This Row],[Suburb]],lkp_Suburb,0))</f>
        <v>Western Metropolitan</v>
      </c>
      <c r="P3534" s="6">
        <f>MONTH(tbl_Sales[[#This Row],[Date]])</f>
        <v>9</v>
      </c>
      <c r="Q3534" s="6">
        <f>YEAR(tbl_Sales[[#This Row],[Date]])</f>
        <v>2016</v>
      </c>
    </row>
    <row r="3535" spans="1:17" x14ac:dyDescent="0.25">
      <c r="A3535" s="1">
        <v>42626</v>
      </c>
      <c r="B3535">
        <v>870000</v>
      </c>
      <c r="C3535" t="s">
        <v>2</v>
      </c>
      <c r="D3535" t="s">
        <v>12427</v>
      </c>
      <c r="E3535" t="s">
        <v>5</v>
      </c>
      <c r="F3535">
        <v>3040</v>
      </c>
      <c r="G3535">
        <v>2</v>
      </c>
      <c r="H3535">
        <v>1</v>
      </c>
      <c r="I3535">
        <v>2</v>
      </c>
      <c r="J3535">
        <v>319</v>
      </c>
      <c r="K3535">
        <v>1920</v>
      </c>
      <c r="L3535" t="s">
        <v>3682</v>
      </c>
      <c r="M3535" t="s">
        <v>47</v>
      </c>
      <c r="N3535" t="s">
        <v>49</v>
      </c>
      <c r="O3535" s="6" t="str">
        <f>INDEX(lkp_Region,MATCH(tbl_Sales[[#This Row],[Suburb]],lkp_Suburb,0))</f>
        <v>Western Metropolitan</v>
      </c>
      <c r="P3535" s="6">
        <f>MONTH(tbl_Sales[[#This Row],[Date]])</f>
        <v>9</v>
      </c>
      <c r="Q3535" s="6">
        <f>YEAR(tbl_Sales[[#This Row],[Date]])</f>
        <v>2016</v>
      </c>
    </row>
    <row r="3536" spans="1:17" x14ac:dyDescent="0.25">
      <c r="A3536" s="1">
        <v>42626</v>
      </c>
      <c r="B3536">
        <v>925000</v>
      </c>
      <c r="C3536" t="s">
        <v>2</v>
      </c>
      <c r="D3536" t="s">
        <v>12428</v>
      </c>
      <c r="E3536" t="s">
        <v>10</v>
      </c>
      <c r="F3536">
        <v>3040</v>
      </c>
      <c r="G3536">
        <v>3</v>
      </c>
      <c r="H3536">
        <v>2</v>
      </c>
      <c r="I3536">
        <v>2</v>
      </c>
      <c r="J3536">
        <v>544</v>
      </c>
      <c r="L3536" t="s">
        <v>3683</v>
      </c>
      <c r="M3536" t="s">
        <v>417</v>
      </c>
      <c r="N3536" t="s">
        <v>49</v>
      </c>
      <c r="O3536" s="6" t="str">
        <f>INDEX(lkp_Region,MATCH(tbl_Sales[[#This Row],[Suburb]],lkp_Suburb,0))</f>
        <v>Western Metropolitan</v>
      </c>
      <c r="P3536" s="6">
        <f>MONTH(tbl_Sales[[#This Row],[Date]])</f>
        <v>9</v>
      </c>
      <c r="Q3536" s="6">
        <f>YEAR(tbl_Sales[[#This Row],[Date]])</f>
        <v>2016</v>
      </c>
    </row>
    <row r="3537" spans="1:17" x14ac:dyDescent="0.25">
      <c r="A3537" s="1">
        <v>42626</v>
      </c>
      <c r="B3537">
        <v>665000</v>
      </c>
      <c r="C3537" t="s">
        <v>13</v>
      </c>
      <c r="D3537" t="s">
        <v>12424</v>
      </c>
      <c r="E3537" t="s">
        <v>10</v>
      </c>
      <c r="F3537">
        <v>3166</v>
      </c>
      <c r="G3537">
        <v>3</v>
      </c>
      <c r="H3537">
        <v>1</v>
      </c>
      <c r="I3537">
        <v>1</v>
      </c>
      <c r="J3537">
        <v>112</v>
      </c>
      <c r="L3537" t="s">
        <v>3684</v>
      </c>
      <c r="M3537" t="s">
        <v>246</v>
      </c>
      <c r="N3537" t="s">
        <v>31</v>
      </c>
      <c r="O3537" s="6" t="str">
        <f>INDEX(lkp_Region,MATCH(tbl_Sales[[#This Row],[Suburb]],lkp_Suburb,0))</f>
        <v>Southern Metropolitan</v>
      </c>
      <c r="P3537" s="6">
        <f>MONTH(tbl_Sales[[#This Row],[Date]])</f>
        <v>9</v>
      </c>
      <c r="Q3537" s="6">
        <f>YEAR(tbl_Sales[[#This Row],[Date]])</f>
        <v>2016</v>
      </c>
    </row>
    <row r="3538" spans="1:17" x14ac:dyDescent="0.25">
      <c r="A3538" s="1">
        <v>42626</v>
      </c>
      <c r="B3538">
        <v>720000</v>
      </c>
      <c r="C3538" t="s">
        <v>13</v>
      </c>
      <c r="D3538" t="s">
        <v>12431</v>
      </c>
      <c r="E3538" t="s">
        <v>5</v>
      </c>
      <c r="F3538">
        <v>3006</v>
      </c>
      <c r="G3538">
        <v>3</v>
      </c>
      <c r="H3538">
        <v>2</v>
      </c>
      <c r="I3538">
        <v>1</v>
      </c>
      <c r="J3538">
        <v>0</v>
      </c>
      <c r="L3538" t="s">
        <v>3685</v>
      </c>
      <c r="M3538" t="s">
        <v>434</v>
      </c>
      <c r="N3538" t="s">
        <v>88</v>
      </c>
      <c r="O3538" s="6" t="str">
        <f>INDEX(lkp_Region,MATCH(tbl_Sales[[#This Row],[Suburb]],lkp_Suburb,0))</f>
        <v>Southern Metropolitan</v>
      </c>
      <c r="P3538" s="6">
        <f>MONTH(tbl_Sales[[#This Row],[Date]])</f>
        <v>9</v>
      </c>
      <c r="Q3538" s="6">
        <f>YEAR(tbl_Sales[[#This Row],[Date]])</f>
        <v>2016</v>
      </c>
    </row>
    <row r="3539" spans="1:17" x14ac:dyDescent="0.25">
      <c r="A3539" s="1">
        <v>42626</v>
      </c>
      <c r="B3539">
        <v>357000</v>
      </c>
      <c r="C3539" t="s">
        <v>13</v>
      </c>
      <c r="D3539" t="s">
        <v>12429</v>
      </c>
      <c r="E3539" t="s">
        <v>10</v>
      </c>
      <c r="F3539">
        <v>3011</v>
      </c>
      <c r="G3539">
        <v>1</v>
      </c>
      <c r="H3539">
        <v>1</v>
      </c>
      <c r="I3539">
        <v>0</v>
      </c>
      <c r="J3539">
        <v>0</v>
      </c>
      <c r="K3539">
        <v>1980</v>
      </c>
      <c r="L3539" t="s">
        <v>3686</v>
      </c>
      <c r="M3539" t="s">
        <v>22</v>
      </c>
      <c r="N3539" t="s">
        <v>21</v>
      </c>
      <c r="O3539" s="6" t="str">
        <f>INDEX(lkp_Region,MATCH(tbl_Sales[[#This Row],[Suburb]],lkp_Suburb,0))</f>
        <v>Western Metropolitan</v>
      </c>
      <c r="P3539" s="6">
        <f>MONTH(tbl_Sales[[#This Row],[Date]])</f>
        <v>9</v>
      </c>
      <c r="Q3539" s="6">
        <f>YEAR(tbl_Sales[[#This Row],[Date]])</f>
        <v>2016</v>
      </c>
    </row>
    <row r="3540" spans="1:17" x14ac:dyDescent="0.25">
      <c r="A3540" s="1">
        <v>42626</v>
      </c>
      <c r="B3540">
        <v>585000</v>
      </c>
      <c r="C3540" t="s">
        <v>51</v>
      </c>
      <c r="D3540" t="s">
        <v>12427</v>
      </c>
      <c r="E3540" t="s">
        <v>10</v>
      </c>
      <c r="F3540">
        <v>3011</v>
      </c>
      <c r="G3540">
        <v>3</v>
      </c>
      <c r="H3540">
        <v>1</v>
      </c>
      <c r="I3540">
        <v>1</v>
      </c>
      <c r="J3540">
        <v>259</v>
      </c>
      <c r="L3540" t="s">
        <v>3687</v>
      </c>
      <c r="M3540" t="s">
        <v>22</v>
      </c>
      <c r="N3540" t="s">
        <v>21</v>
      </c>
      <c r="O3540" s="6" t="str">
        <f>INDEX(lkp_Region,MATCH(tbl_Sales[[#This Row],[Suburb]],lkp_Suburb,0))</f>
        <v>Western Metropolitan</v>
      </c>
      <c r="P3540" s="6">
        <f>MONTH(tbl_Sales[[#This Row],[Date]])</f>
        <v>9</v>
      </c>
      <c r="Q3540" s="6">
        <f>YEAR(tbl_Sales[[#This Row],[Date]])</f>
        <v>2016</v>
      </c>
    </row>
    <row r="3541" spans="1:17" x14ac:dyDescent="0.25">
      <c r="A3541" s="1">
        <v>42626</v>
      </c>
      <c r="B3541">
        <v>875000</v>
      </c>
      <c r="C3541" t="s">
        <v>2</v>
      </c>
      <c r="D3541" t="s">
        <v>12431</v>
      </c>
      <c r="E3541" t="s">
        <v>10</v>
      </c>
      <c r="F3541">
        <v>3011</v>
      </c>
      <c r="G3541">
        <v>3</v>
      </c>
      <c r="H3541">
        <v>2</v>
      </c>
      <c r="I3541">
        <v>2</v>
      </c>
      <c r="J3541">
        <v>193</v>
      </c>
      <c r="K3541">
        <v>2000</v>
      </c>
      <c r="L3541" t="s">
        <v>3688</v>
      </c>
      <c r="M3541" t="s">
        <v>660</v>
      </c>
      <c r="N3541" t="s">
        <v>21</v>
      </c>
      <c r="O3541" s="6" t="str">
        <f>INDEX(lkp_Region,MATCH(tbl_Sales[[#This Row],[Suburb]],lkp_Suburb,0))</f>
        <v>Western Metropolitan</v>
      </c>
      <c r="P3541" s="6">
        <f>MONTH(tbl_Sales[[#This Row],[Date]])</f>
        <v>9</v>
      </c>
      <c r="Q3541" s="6">
        <f>YEAR(tbl_Sales[[#This Row],[Date]])</f>
        <v>2016</v>
      </c>
    </row>
    <row r="3542" spans="1:17" x14ac:dyDescent="0.25">
      <c r="A3542" s="1">
        <v>42626</v>
      </c>
      <c r="B3542">
        <v>915000</v>
      </c>
      <c r="C3542" t="s">
        <v>2</v>
      </c>
      <c r="D3542" t="s">
        <v>12428</v>
      </c>
      <c r="E3542" t="s">
        <v>10</v>
      </c>
      <c r="F3542">
        <v>3012</v>
      </c>
      <c r="G3542">
        <v>3</v>
      </c>
      <c r="H3542">
        <v>1</v>
      </c>
      <c r="I3542">
        <v>2</v>
      </c>
      <c r="J3542">
        <v>434</v>
      </c>
      <c r="L3542" t="s">
        <v>3689</v>
      </c>
      <c r="M3542" t="s">
        <v>53</v>
      </c>
      <c r="N3542" t="s">
        <v>21</v>
      </c>
      <c r="O3542" s="6" t="str">
        <f>INDEX(lkp_Region,MATCH(tbl_Sales[[#This Row],[Suburb]],lkp_Suburb,0))</f>
        <v>Western Metropolitan</v>
      </c>
      <c r="P3542" s="6">
        <f>MONTH(tbl_Sales[[#This Row],[Date]])</f>
        <v>9</v>
      </c>
      <c r="Q3542" s="6">
        <f>YEAR(tbl_Sales[[#This Row],[Date]])</f>
        <v>2016</v>
      </c>
    </row>
    <row r="3543" spans="1:17" x14ac:dyDescent="0.25">
      <c r="A3543" s="1">
        <v>42626</v>
      </c>
      <c r="B3543">
        <v>855000</v>
      </c>
      <c r="C3543" t="s">
        <v>2</v>
      </c>
      <c r="D3543" t="s">
        <v>12433</v>
      </c>
      <c r="E3543" t="s">
        <v>10</v>
      </c>
      <c r="F3543">
        <v>3015</v>
      </c>
      <c r="G3543">
        <v>3</v>
      </c>
      <c r="H3543">
        <v>1</v>
      </c>
      <c r="I3543">
        <v>1</v>
      </c>
      <c r="J3543">
        <v>326</v>
      </c>
      <c r="K3543">
        <v>1991</v>
      </c>
      <c r="L3543" t="s">
        <v>3690</v>
      </c>
      <c r="M3543" t="s">
        <v>131</v>
      </c>
      <c r="N3543" t="s">
        <v>69</v>
      </c>
      <c r="O3543" s="6" t="str">
        <f>INDEX(lkp_Region,MATCH(tbl_Sales[[#This Row],[Suburb]],lkp_Suburb,0))</f>
        <v>Western Metropolitan</v>
      </c>
      <c r="P3543" s="6">
        <f>MONTH(tbl_Sales[[#This Row],[Date]])</f>
        <v>9</v>
      </c>
      <c r="Q3543" s="6">
        <f>YEAR(tbl_Sales[[#This Row],[Date]])</f>
        <v>2016</v>
      </c>
    </row>
    <row r="3544" spans="1:17" x14ac:dyDescent="0.25">
      <c r="A3544" s="1">
        <v>42626</v>
      </c>
      <c r="B3544">
        <v>830000</v>
      </c>
      <c r="C3544" t="s">
        <v>13</v>
      </c>
      <c r="D3544" t="s">
        <v>12429</v>
      </c>
      <c r="E3544" t="s">
        <v>10</v>
      </c>
      <c r="F3544">
        <v>3165</v>
      </c>
      <c r="G3544">
        <v>3</v>
      </c>
      <c r="H3544">
        <v>2</v>
      </c>
      <c r="I3544">
        <v>2</v>
      </c>
      <c r="J3544">
        <v>395</v>
      </c>
      <c r="K3544">
        <v>2001</v>
      </c>
      <c r="L3544" t="s">
        <v>3691</v>
      </c>
      <c r="M3544" t="s">
        <v>138</v>
      </c>
      <c r="N3544" t="s">
        <v>57</v>
      </c>
      <c r="O3544" s="6" t="str">
        <f>INDEX(lkp_Region,MATCH(tbl_Sales[[#This Row],[Suburb]],lkp_Suburb,0))</f>
        <v>Southern Metropolitan</v>
      </c>
      <c r="P3544" s="6">
        <f>MONTH(tbl_Sales[[#This Row],[Date]])</f>
        <v>9</v>
      </c>
      <c r="Q3544" s="6">
        <f>YEAR(tbl_Sales[[#This Row],[Date]])</f>
        <v>2016</v>
      </c>
    </row>
    <row r="3545" spans="1:17" x14ac:dyDescent="0.25">
      <c r="A3545" s="1">
        <v>42626</v>
      </c>
      <c r="B3545">
        <v>1090000</v>
      </c>
      <c r="C3545" t="s">
        <v>2</v>
      </c>
      <c r="D3545" t="s">
        <v>12425</v>
      </c>
      <c r="E3545" t="s">
        <v>10</v>
      </c>
      <c r="F3545">
        <v>3162</v>
      </c>
      <c r="G3545">
        <v>3</v>
      </c>
      <c r="H3545">
        <v>1</v>
      </c>
      <c r="I3545">
        <v>2</v>
      </c>
      <c r="J3545">
        <v>275</v>
      </c>
      <c r="L3545" t="s">
        <v>3692</v>
      </c>
      <c r="M3545" t="s">
        <v>2878</v>
      </c>
      <c r="N3545" t="s">
        <v>57</v>
      </c>
      <c r="O3545" s="6" t="str">
        <f>INDEX(lkp_Region,MATCH(tbl_Sales[[#This Row],[Suburb]],lkp_Suburb,0))</f>
        <v>Southern Metropolitan</v>
      </c>
      <c r="P3545" s="6">
        <f>MONTH(tbl_Sales[[#This Row],[Date]])</f>
        <v>9</v>
      </c>
      <c r="Q3545" s="6">
        <f>YEAR(tbl_Sales[[#This Row],[Date]])</f>
        <v>2016</v>
      </c>
    </row>
    <row r="3546" spans="1:17" x14ac:dyDescent="0.25">
      <c r="A3546" s="1">
        <v>42626</v>
      </c>
      <c r="B3546">
        <v>1330000</v>
      </c>
      <c r="C3546" t="s">
        <v>2</v>
      </c>
      <c r="D3546" t="s">
        <v>12429</v>
      </c>
      <c r="E3546" t="s">
        <v>10</v>
      </c>
      <c r="F3546">
        <v>3163</v>
      </c>
      <c r="G3546">
        <v>3</v>
      </c>
      <c r="H3546">
        <v>2</v>
      </c>
      <c r="I3546">
        <v>1</v>
      </c>
      <c r="J3546">
        <v>295</v>
      </c>
      <c r="K3546">
        <v>1930</v>
      </c>
      <c r="L3546" t="s">
        <v>3693</v>
      </c>
      <c r="M3546" t="s">
        <v>199</v>
      </c>
      <c r="N3546" t="s">
        <v>57</v>
      </c>
      <c r="O3546" s="6" t="str">
        <f>INDEX(lkp_Region,MATCH(tbl_Sales[[#This Row],[Suburb]],lkp_Suburb,0))</f>
        <v>Southern Metropolitan</v>
      </c>
      <c r="P3546" s="6">
        <f>MONTH(tbl_Sales[[#This Row],[Date]])</f>
        <v>9</v>
      </c>
      <c r="Q3546" s="6">
        <f>YEAR(tbl_Sales[[#This Row],[Date]])</f>
        <v>2016</v>
      </c>
    </row>
    <row r="3547" spans="1:17" x14ac:dyDescent="0.25">
      <c r="A3547" s="1">
        <v>42626</v>
      </c>
      <c r="B3547">
        <v>300000</v>
      </c>
      <c r="C3547" t="s">
        <v>13</v>
      </c>
      <c r="D3547" t="s">
        <v>12427</v>
      </c>
      <c r="E3547" t="s">
        <v>5</v>
      </c>
      <c r="F3547">
        <v>3072</v>
      </c>
      <c r="G3547">
        <v>1</v>
      </c>
      <c r="H3547">
        <v>1</v>
      </c>
      <c r="I3547">
        <v>1</v>
      </c>
      <c r="J3547">
        <v>0</v>
      </c>
      <c r="K3547">
        <v>2005</v>
      </c>
      <c r="L3547" t="s">
        <v>3694</v>
      </c>
      <c r="M3547" t="s">
        <v>97</v>
      </c>
      <c r="N3547" t="s">
        <v>62</v>
      </c>
      <c r="O3547" s="6" t="str">
        <f>INDEX(lkp_Region,MATCH(tbl_Sales[[#This Row],[Suburb]],lkp_Suburb,0))</f>
        <v>Northern Metropolitan</v>
      </c>
      <c r="P3547" s="6">
        <f>MONTH(tbl_Sales[[#This Row],[Date]])</f>
        <v>9</v>
      </c>
      <c r="Q3547" s="6">
        <f>YEAR(tbl_Sales[[#This Row],[Date]])</f>
        <v>2016</v>
      </c>
    </row>
    <row r="3548" spans="1:17" x14ac:dyDescent="0.25">
      <c r="A3548" s="1">
        <v>42626</v>
      </c>
      <c r="B3548">
        <v>705000</v>
      </c>
      <c r="C3548" t="s">
        <v>2</v>
      </c>
      <c r="D3548" t="s">
        <v>12423</v>
      </c>
      <c r="E3548" t="s">
        <v>10</v>
      </c>
      <c r="F3548">
        <v>3073</v>
      </c>
      <c r="G3548">
        <v>3</v>
      </c>
      <c r="H3548">
        <v>1</v>
      </c>
      <c r="I3548">
        <v>1</v>
      </c>
      <c r="J3548">
        <v>437</v>
      </c>
      <c r="K3548">
        <v>1930</v>
      </c>
      <c r="L3548" t="s">
        <v>3695</v>
      </c>
      <c r="M3548" t="s">
        <v>93</v>
      </c>
      <c r="N3548" t="s">
        <v>62</v>
      </c>
      <c r="O3548" s="6" t="str">
        <f>INDEX(lkp_Region,MATCH(tbl_Sales[[#This Row],[Suburb]],lkp_Suburb,0))</f>
        <v>Northern Metropolitan</v>
      </c>
      <c r="P3548" s="6">
        <f>MONTH(tbl_Sales[[#This Row],[Date]])</f>
        <v>9</v>
      </c>
      <c r="Q3548" s="6">
        <f>YEAR(tbl_Sales[[#This Row],[Date]])</f>
        <v>2016</v>
      </c>
    </row>
    <row r="3549" spans="1:17" x14ac:dyDescent="0.25">
      <c r="A3549" s="1">
        <v>42626</v>
      </c>
      <c r="B3549">
        <v>830000</v>
      </c>
      <c r="C3549" t="s">
        <v>2</v>
      </c>
      <c r="D3549" t="s">
        <v>12423</v>
      </c>
      <c r="E3549" t="s">
        <v>5</v>
      </c>
      <c r="F3549">
        <v>3072</v>
      </c>
      <c r="G3549">
        <v>1</v>
      </c>
      <c r="H3549">
        <v>1</v>
      </c>
      <c r="I3549">
        <v>0</v>
      </c>
      <c r="J3549">
        <v>397</v>
      </c>
      <c r="K3549">
        <v>1930</v>
      </c>
      <c r="L3549" t="s">
        <v>3696</v>
      </c>
      <c r="M3549" t="s">
        <v>97</v>
      </c>
      <c r="N3549" t="s">
        <v>62</v>
      </c>
      <c r="O3549" s="6" t="str">
        <f>INDEX(lkp_Region,MATCH(tbl_Sales[[#This Row],[Suburb]],lkp_Suburb,0))</f>
        <v>Northern Metropolitan</v>
      </c>
      <c r="P3549" s="6">
        <f>MONTH(tbl_Sales[[#This Row],[Date]])</f>
        <v>9</v>
      </c>
      <c r="Q3549" s="6">
        <f>YEAR(tbl_Sales[[#This Row],[Date]])</f>
        <v>2016</v>
      </c>
    </row>
    <row r="3550" spans="1:17" x14ac:dyDescent="0.25">
      <c r="A3550" s="1">
        <v>42626</v>
      </c>
      <c r="B3550">
        <v>1040000</v>
      </c>
      <c r="C3550" t="s">
        <v>2</v>
      </c>
      <c r="D3550" t="s">
        <v>12429</v>
      </c>
      <c r="E3550" t="s">
        <v>5</v>
      </c>
      <c r="F3550">
        <v>3072</v>
      </c>
      <c r="G3550">
        <v>3</v>
      </c>
      <c r="H3550">
        <v>2</v>
      </c>
      <c r="I3550">
        <v>1</v>
      </c>
      <c r="J3550">
        <v>313</v>
      </c>
      <c r="L3550" t="s">
        <v>3697</v>
      </c>
      <c r="M3550" t="s">
        <v>97</v>
      </c>
      <c r="N3550" t="s">
        <v>62</v>
      </c>
      <c r="O3550" s="6" t="str">
        <f>INDEX(lkp_Region,MATCH(tbl_Sales[[#This Row],[Suburb]],lkp_Suburb,0))</f>
        <v>Northern Metropolitan</v>
      </c>
      <c r="P3550" s="6">
        <f>MONTH(tbl_Sales[[#This Row],[Date]])</f>
        <v>9</v>
      </c>
      <c r="Q3550" s="6">
        <f>YEAR(tbl_Sales[[#This Row],[Date]])</f>
        <v>2016</v>
      </c>
    </row>
    <row r="3551" spans="1:17" x14ac:dyDescent="0.25">
      <c r="A3551" s="1">
        <v>42626</v>
      </c>
      <c r="B3551">
        <v>611000</v>
      </c>
      <c r="C3551" t="s">
        <v>2</v>
      </c>
      <c r="D3551" t="s">
        <v>12425</v>
      </c>
      <c r="E3551" t="s">
        <v>10</v>
      </c>
      <c r="F3551">
        <v>3020</v>
      </c>
      <c r="G3551">
        <v>2</v>
      </c>
      <c r="H3551">
        <v>1</v>
      </c>
      <c r="I3551">
        <v>2</v>
      </c>
      <c r="J3551">
        <v>204</v>
      </c>
      <c r="K3551">
        <v>1925</v>
      </c>
      <c r="L3551" t="s">
        <v>3698</v>
      </c>
      <c r="M3551" t="s">
        <v>443</v>
      </c>
      <c r="N3551" t="s">
        <v>3</v>
      </c>
      <c r="O3551" s="6" t="str">
        <f>INDEX(lkp_Region,MATCH(tbl_Sales[[#This Row],[Suburb]],lkp_Suburb,0))</f>
        <v>Western Metropolitan</v>
      </c>
      <c r="P3551" s="6">
        <f>MONTH(tbl_Sales[[#This Row],[Date]])</f>
        <v>9</v>
      </c>
      <c r="Q3551" s="6">
        <f>YEAR(tbl_Sales[[#This Row],[Date]])</f>
        <v>2016</v>
      </c>
    </row>
    <row r="3552" spans="1:17" x14ac:dyDescent="0.25">
      <c r="A3552" s="1">
        <v>42626</v>
      </c>
      <c r="B3552">
        <v>587500</v>
      </c>
      <c r="C3552" t="s">
        <v>13</v>
      </c>
      <c r="D3552" t="s">
        <v>12429</v>
      </c>
      <c r="E3552" t="s">
        <v>10</v>
      </c>
      <c r="F3552">
        <v>3122</v>
      </c>
      <c r="G3552">
        <v>2</v>
      </c>
      <c r="H3552">
        <v>1</v>
      </c>
      <c r="I3552">
        <v>1</v>
      </c>
      <c r="J3552">
        <v>1099</v>
      </c>
      <c r="K3552">
        <v>1965</v>
      </c>
      <c r="L3552" t="s">
        <v>3699</v>
      </c>
      <c r="M3552" t="s">
        <v>461</v>
      </c>
      <c r="N3552" t="s">
        <v>101</v>
      </c>
      <c r="O3552" s="6" t="str">
        <f>INDEX(lkp_Region,MATCH(tbl_Sales[[#This Row],[Suburb]],lkp_Suburb,0))</f>
        <v>Southern Metropolitan</v>
      </c>
      <c r="P3552" s="6">
        <f>MONTH(tbl_Sales[[#This Row],[Date]])</f>
        <v>9</v>
      </c>
      <c r="Q3552" s="6">
        <f>YEAR(tbl_Sales[[#This Row],[Date]])</f>
        <v>2016</v>
      </c>
    </row>
    <row r="3553" spans="1:17" x14ac:dyDescent="0.25">
      <c r="A3553" s="1">
        <v>42626</v>
      </c>
      <c r="B3553">
        <v>650000</v>
      </c>
      <c r="C3553" t="s">
        <v>13</v>
      </c>
      <c r="D3553" t="s">
        <v>12425</v>
      </c>
      <c r="E3553" t="s">
        <v>5</v>
      </c>
      <c r="F3553">
        <v>3101</v>
      </c>
      <c r="G3553">
        <v>2</v>
      </c>
      <c r="H3553">
        <v>1</v>
      </c>
      <c r="I3553">
        <v>1</v>
      </c>
      <c r="J3553">
        <v>0</v>
      </c>
      <c r="L3553" t="s">
        <v>3700</v>
      </c>
      <c r="M3553" t="s">
        <v>145</v>
      </c>
      <c r="N3553" t="s">
        <v>101</v>
      </c>
      <c r="O3553" s="6" t="str">
        <f>INDEX(lkp_Region,MATCH(tbl_Sales[[#This Row],[Suburb]],lkp_Suburb,0))</f>
        <v>Southern Metropolitan</v>
      </c>
      <c r="P3553" s="6">
        <f>MONTH(tbl_Sales[[#This Row],[Date]])</f>
        <v>9</v>
      </c>
      <c r="Q3553" s="6">
        <f>YEAR(tbl_Sales[[#This Row],[Date]])</f>
        <v>2016</v>
      </c>
    </row>
    <row r="3554" spans="1:17" x14ac:dyDescent="0.25">
      <c r="A3554" s="1">
        <v>42626</v>
      </c>
      <c r="B3554">
        <v>2200000</v>
      </c>
      <c r="C3554" t="s">
        <v>2</v>
      </c>
      <c r="D3554" t="s">
        <v>12425</v>
      </c>
      <c r="E3554" t="s">
        <v>5</v>
      </c>
      <c r="F3554">
        <v>3127</v>
      </c>
      <c r="G3554">
        <v>3</v>
      </c>
      <c r="H3554">
        <v>2</v>
      </c>
      <c r="I3554">
        <v>4</v>
      </c>
      <c r="J3554">
        <v>816</v>
      </c>
      <c r="L3554" t="s">
        <v>3701</v>
      </c>
      <c r="M3554" t="s">
        <v>11</v>
      </c>
      <c r="N3554" t="s">
        <v>101</v>
      </c>
      <c r="O3554" s="6" t="str">
        <f>INDEX(lkp_Region,MATCH(tbl_Sales[[#This Row],[Suburb]],lkp_Suburb,0))</f>
        <v>Southern Metropolitan</v>
      </c>
      <c r="P3554" s="6">
        <f>MONTH(tbl_Sales[[#This Row],[Date]])</f>
        <v>9</v>
      </c>
      <c r="Q3554" s="6">
        <f>YEAR(tbl_Sales[[#This Row],[Date]])</f>
        <v>2016</v>
      </c>
    </row>
    <row r="3555" spans="1:17" x14ac:dyDescent="0.25">
      <c r="A3555" s="1">
        <v>42626</v>
      </c>
      <c r="B3555">
        <v>1500000</v>
      </c>
      <c r="C3555" t="s">
        <v>2</v>
      </c>
      <c r="D3555" t="s">
        <v>12431</v>
      </c>
      <c r="E3555" t="s">
        <v>5</v>
      </c>
      <c r="F3555">
        <v>3186</v>
      </c>
      <c r="G3555">
        <v>4</v>
      </c>
      <c r="H3555">
        <v>2</v>
      </c>
      <c r="I3555">
        <v>1</v>
      </c>
      <c r="J3555">
        <v>549</v>
      </c>
      <c r="K3555">
        <v>1990</v>
      </c>
      <c r="L3555" t="s">
        <v>3702</v>
      </c>
      <c r="M3555" t="s">
        <v>105</v>
      </c>
      <c r="N3555" t="s">
        <v>107</v>
      </c>
      <c r="O3555" s="6" t="str">
        <f>INDEX(lkp_Region,MATCH(tbl_Sales[[#This Row],[Suburb]],lkp_Suburb,0))</f>
        <v>Southern Metropolitan</v>
      </c>
      <c r="P3555" s="6">
        <f>MONTH(tbl_Sales[[#This Row],[Date]])</f>
        <v>9</v>
      </c>
      <c r="Q3555" s="6">
        <f>YEAR(tbl_Sales[[#This Row],[Date]])</f>
        <v>2016</v>
      </c>
    </row>
    <row r="3556" spans="1:17" x14ac:dyDescent="0.25">
      <c r="A3556" s="1">
        <v>42626</v>
      </c>
      <c r="B3556">
        <v>845000</v>
      </c>
      <c r="C3556" t="s">
        <v>13</v>
      </c>
      <c r="D3556" t="s">
        <v>12423</v>
      </c>
      <c r="E3556" t="s">
        <v>10</v>
      </c>
      <c r="F3556">
        <v>3079</v>
      </c>
      <c r="G3556">
        <v>2</v>
      </c>
      <c r="H3556">
        <v>2</v>
      </c>
      <c r="I3556">
        <v>2</v>
      </c>
      <c r="J3556">
        <v>147</v>
      </c>
      <c r="K3556">
        <v>1980</v>
      </c>
      <c r="L3556" t="s">
        <v>3703</v>
      </c>
      <c r="M3556" t="s">
        <v>213</v>
      </c>
      <c r="N3556" t="s">
        <v>150</v>
      </c>
      <c r="O3556" s="6" t="str">
        <f>INDEX(lkp_Region,MATCH(tbl_Sales[[#This Row],[Suburb]],lkp_Suburb,0))</f>
        <v>Eastern Metropolitan</v>
      </c>
      <c r="P3556" s="6">
        <f>MONTH(tbl_Sales[[#This Row],[Date]])</f>
        <v>9</v>
      </c>
      <c r="Q3556" s="6">
        <f>YEAR(tbl_Sales[[#This Row],[Date]])</f>
        <v>2016</v>
      </c>
    </row>
    <row r="3557" spans="1:17" x14ac:dyDescent="0.25">
      <c r="A3557" s="1">
        <v>42627</v>
      </c>
      <c r="B3557">
        <v>457000</v>
      </c>
      <c r="C3557" t="s">
        <v>13</v>
      </c>
      <c r="D3557" t="s">
        <v>12429</v>
      </c>
      <c r="E3557" t="s">
        <v>10</v>
      </c>
      <c r="F3557">
        <v>3066</v>
      </c>
      <c r="G3557">
        <v>1</v>
      </c>
      <c r="H3557">
        <v>1</v>
      </c>
      <c r="I3557">
        <v>1</v>
      </c>
      <c r="J3557">
        <v>406</v>
      </c>
      <c r="K3557">
        <v>1970</v>
      </c>
      <c r="L3557" t="s">
        <v>3704</v>
      </c>
      <c r="M3557" t="s">
        <v>216</v>
      </c>
      <c r="N3557" t="s">
        <v>8</v>
      </c>
      <c r="O3557" s="6" t="str">
        <f>INDEX(lkp_Region,MATCH(tbl_Sales[[#This Row],[Suburb]],lkp_Suburb,0))</f>
        <v>Northern Metropolitan</v>
      </c>
      <c r="P3557" s="6">
        <f>MONTH(tbl_Sales[[#This Row],[Date]])</f>
        <v>9</v>
      </c>
      <c r="Q3557" s="6">
        <f>YEAR(tbl_Sales[[#This Row],[Date]])</f>
        <v>2016</v>
      </c>
    </row>
    <row r="3558" spans="1:17" x14ac:dyDescent="0.25">
      <c r="A3558" s="1">
        <v>42627</v>
      </c>
      <c r="B3558">
        <v>540000</v>
      </c>
      <c r="C3558" t="s">
        <v>13</v>
      </c>
      <c r="D3558" t="s">
        <v>12426</v>
      </c>
      <c r="E3558" t="s">
        <v>5</v>
      </c>
      <c r="F3558">
        <v>3121</v>
      </c>
      <c r="G3558">
        <v>2</v>
      </c>
      <c r="H3558">
        <v>2</v>
      </c>
      <c r="I3558">
        <v>1</v>
      </c>
      <c r="J3558">
        <v>656</v>
      </c>
      <c r="L3558" t="s">
        <v>3705</v>
      </c>
      <c r="M3558" t="s">
        <v>6</v>
      </c>
      <c r="N3558" t="s">
        <v>8</v>
      </c>
      <c r="O3558" s="6" t="str">
        <f>INDEX(lkp_Region,MATCH(tbl_Sales[[#This Row],[Suburb]],lkp_Suburb,0))</f>
        <v>Northern Metropolitan</v>
      </c>
      <c r="P3558" s="6">
        <f>MONTH(tbl_Sales[[#This Row],[Date]])</f>
        <v>9</v>
      </c>
      <c r="Q3558" s="6">
        <f>YEAR(tbl_Sales[[#This Row],[Date]])</f>
        <v>2016</v>
      </c>
    </row>
    <row r="3559" spans="1:17" x14ac:dyDescent="0.25">
      <c r="A3559" s="1">
        <v>42627</v>
      </c>
      <c r="B3559">
        <v>1542000</v>
      </c>
      <c r="C3559" t="s">
        <v>2</v>
      </c>
      <c r="D3559" t="s">
        <v>12424</v>
      </c>
      <c r="E3559" t="s">
        <v>10</v>
      </c>
      <c r="F3559">
        <v>3067</v>
      </c>
      <c r="G3559">
        <v>4</v>
      </c>
      <c r="H3559">
        <v>3</v>
      </c>
      <c r="I3559">
        <v>1</v>
      </c>
      <c r="J3559">
        <v>0</v>
      </c>
      <c r="L3559" t="s">
        <v>3706</v>
      </c>
      <c r="M3559" t="s">
        <v>38</v>
      </c>
      <c r="N3559" t="s">
        <v>8</v>
      </c>
      <c r="O3559" s="6" t="str">
        <f>INDEX(lkp_Region,MATCH(tbl_Sales[[#This Row],[Suburb]],lkp_Suburb,0))</f>
        <v>Northern Metropolitan</v>
      </c>
      <c r="P3559" s="6">
        <f>MONTH(tbl_Sales[[#This Row],[Date]])</f>
        <v>9</v>
      </c>
      <c r="Q3559" s="6">
        <f>YEAR(tbl_Sales[[#This Row],[Date]])</f>
        <v>2016</v>
      </c>
    </row>
    <row r="3560" spans="1:17" x14ac:dyDescent="0.25">
      <c r="A3560" s="1">
        <v>42627</v>
      </c>
      <c r="B3560">
        <v>1782500</v>
      </c>
      <c r="C3560" t="s">
        <v>2</v>
      </c>
      <c r="D3560" t="s">
        <v>12427</v>
      </c>
      <c r="E3560" t="s">
        <v>10</v>
      </c>
      <c r="F3560">
        <v>3145</v>
      </c>
      <c r="G3560">
        <v>3</v>
      </c>
      <c r="H3560">
        <v>1</v>
      </c>
      <c r="I3560">
        <v>2</v>
      </c>
      <c r="J3560">
        <v>615</v>
      </c>
      <c r="K3560">
        <v>1950</v>
      </c>
      <c r="L3560" t="s">
        <v>3707</v>
      </c>
      <c r="M3560" t="s">
        <v>74</v>
      </c>
      <c r="N3560" t="s">
        <v>76</v>
      </c>
      <c r="O3560" s="6" t="str">
        <f>INDEX(lkp_Region,MATCH(tbl_Sales[[#This Row],[Suburb]],lkp_Suburb,0))</f>
        <v>Southern Metropolitan</v>
      </c>
      <c r="P3560" s="6">
        <f>MONTH(tbl_Sales[[#This Row],[Date]])</f>
        <v>9</v>
      </c>
      <c r="Q3560" s="6">
        <f>YEAR(tbl_Sales[[#This Row],[Date]])</f>
        <v>2016</v>
      </c>
    </row>
    <row r="3561" spans="1:17" x14ac:dyDescent="0.25">
      <c r="A3561" s="1">
        <v>42627</v>
      </c>
      <c r="B3561">
        <v>3800000</v>
      </c>
      <c r="C3561" t="s">
        <v>2</v>
      </c>
      <c r="D3561" t="s">
        <v>12425</v>
      </c>
      <c r="E3561" t="s">
        <v>10</v>
      </c>
      <c r="F3561">
        <v>3144</v>
      </c>
      <c r="G3561">
        <v>4</v>
      </c>
      <c r="H3561">
        <v>3</v>
      </c>
      <c r="I3561">
        <v>2</v>
      </c>
      <c r="J3561">
        <v>587</v>
      </c>
      <c r="K3561">
        <v>2016</v>
      </c>
      <c r="L3561" t="s">
        <v>3708</v>
      </c>
      <c r="M3561" t="s">
        <v>388</v>
      </c>
      <c r="N3561" t="s">
        <v>76</v>
      </c>
      <c r="O3561" s="6" t="str">
        <f>INDEX(lkp_Region,MATCH(tbl_Sales[[#This Row],[Suburb]],lkp_Suburb,0))</f>
        <v>Southern Metropolitan</v>
      </c>
      <c r="P3561" s="6">
        <f>MONTH(tbl_Sales[[#This Row],[Date]])</f>
        <v>9</v>
      </c>
      <c r="Q3561" s="6">
        <f>YEAR(tbl_Sales[[#This Row],[Date]])</f>
        <v>2016</v>
      </c>
    </row>
    <row r="3562" spans="1:17" x14ac:dyDescent="0.25">
      <c r="A3562" s="1">
        <v>42627</v>
      </c>
      <c r="B3562">
        <v>590000</v>
      </c>
      <c r="C3562" t="s">
        <v>13</v>
      </c>
      <c r="D3562" t="s">
        <v>12426</v>
      </c>
      <c r="E3562" t="s">
        <v>5</v>
      </c>
      <c r="F3562">
        <v>3057</v>
      </c>
      <c r="G3562">
        <v>2</v>
      </c>
      <c r="H3562">
        <v>2</v>
      </c>
      <c r="I3562">
        <v>1</v>
      </c>
      <c r="J3562">
        <v>0</v>
      </c>
      <c r="K3562">
        <v>2014</v>
      </c>
      <c r="L3562" t="s">
        <v>3709</v>
      </c>
      <c r="M3562" t="s">
        <v>83</v>
      </c>
      <c r="N3562" t="s">
        <v>18</v>
      </c>
      <c r="O3562" s="6" t="str">
        <f>INDEX(lkp_Region,MATCH(tbl_Sales[[#This Row],[Suburb]],lkp_Suburb,0))</f>
        <v>Northern Metropolitan</v>
      </c>
      <c r="P3562" s="6">
        <f>MONTH(tbl_Sales[[#This Row],[Date]])</f>
        <v>9</v>
      </c>
      <c r="Q3562" s="6">
        <f>YEAR(tbl_Sales[[#This Row],[Date]])</f>
        <v>2016</v>
      </c>
    </row>
    <row r="3563" spans="1:17" x14ac:dyDescent="0.25">
      <c r="A3563" s="1">
        <v>42627</v>
      </c>
      <c r="B3563">
        <v>770000</v>
      </c>
      <c r="C3563" t="s">
        <v>2</v>
      </c>
      <c r="D3563" t="s">
        <v>12425</v>
      </c>
      <c r="E3563" t="s">
        <v>10</v>
      </c>
      <c r="F3563">
        <v>3046</v>
      </c>
      <c r="G3563">
        <v>3</v>
      </c>
      <c r="H3563">
        <v>2</v>
      </c>
      <c r="I3563">
        <v>2</v>
      </c>
      <c r="J3563">
        <v>382</v>
      </c>
      <c r="K3563">
        <v>1960</v>
      </c>
      <c r="L3563" t="s">
        <v>3710</v>
      </c>
      <c r="M3563" t="s">
        <v>680</v>
      </c>
      <c r="N3563" t="s">
        <v>18</v>
      </c>
      <c r="O3563" s="6" t="str">
        <f>INDEX(lkp_Region,MATCH(tbl_Sales[[#This Row],[Suburb]],lkp_Suburb,0))</f>
        <v>Northern Metropolitan</v>
      </c>
      <c r="P3563" s="6">
        <f>MONTH(tbl_Sales[[#This Row],[Date]])</f>
        <v>9</v>
      </c>
      <c r="Q3563" s="6">
        <f>YEAR(tbl_Sales[[#This Row],[Date]])</f>
        <v>2016</v>
      </c>
    </row>
    <row r="3564" spans="1:17" x14ac:dyDescent="0.25">
      <c r="A3564" s="1">
        <v>42627</v>
      </c>
      <c r="B3564">
        <v>1460000</v>
      </c>
      <c r="C3564" t="s">
        <v>2</v>
      </c>
      <c r="D3564" t="s">
        <v>12431</v>
      </c>
      <c r="E3564" t="s">
        <v>10</v>
      </c>
      <c r="F3564">
        <v>3040</v>
      </c>
      <c r="G3564">
        <v>3</v>
      </c>
      <c r="H3564">
        <v>2</v>
      </c>
      <c r="I3564">
        <v>1</v>
      </c>
      <c r="J3564">
        <v>605</v>
      </c>
      <c r="K3564">
        <v>1920</v>
      </c>
      <c r="L3564" t="s">
        <v>3711</v>
      </c>
      <c r="M3564" t="s">
        <v>47</v>
      </c>
      <c r="N3564" t="s">
        <v>49</v>
      </c>
      <c r="O3564" s="6" t="str">
        <f>INDEX(lkp_Region,MATCH(tbl_Sales[[#This Row],[Suburb]],lkp_Suburb,0))</f>
        <v>Western Metropolitan</v>
      </c>
      <c r="P3564" s="6">
        <f>MONTH(tbl_Sales[[#This Row],[Date]])</f>
        <v>9</v>
      </c>
      <c r="Q3564" s="6">
        <f>YEAR(tbl_Sales[[#This Row],[Date]])</f>
        <v>2016</v>
      </c>
    </row>
    <row r="3565" spans="1:17" x14ac:dyDescent="0.25">
      <c r="A3565" s="1">
        <v>42627</v>
      </c>
      <c r="B3565">
        <v>600000</v>
      </c>
      <c r="C3565" t="s">
        <v>2</v>
      </c>
      <c r="D3565" t="s">
        <v>12428</v>
      </c>
      <c r="E3565" t="s">
        <v>5</v>
      </c>
      <c r="F3565">
        <v>3013</v>
      </c>
      <c r="G3565">
        <v>3</v>
      </c>
      <c r="H3565">
        <v>1</v>
      </c>
      <c r="I3565">
        <v>1</v>
      </c>
      <c r="J3565">
        <v>0</v>
      </c>
      <c r="L3565" t="s">
        <v>3712</v>
      </c>
      <c r="M3565" t="s">
        <v>65</v>
      </c>
      <c r="N3565" t="s">
        <v>21</v>
      </c>
      <c r="O3565" s="6" t="str">
        <f>INDEX(lkp_Region,MATCH(tbl_Sales[[#This Row],[Suburb]],lkp_Suburb,0))</f>
        <v>Western Metropolitan</v>
      </c>
      <c r="P3565" s="6">
        <f>MONTH(tbl_Sales[[#This Row],[Date]])</f>
        <v>9</v>
      </c>
      <c r="Q3565" s="6">
        <f>YEAR(tbl_Sales[[#This Row],[Date]])</f>
        <v>2016</v>
      </c>
    </row>
    <row r="3566" spans="1:17" x14ac:dyDescent="0.25">
      <c r="A3566" s="1">
        <v>42627</v>
      </c>
      <c r="B3566">
        <v>865000</v>
      </c>
      <c r="C3566" t="s">
        <v>2</v>
      </c>
      <c r="D3566" t="s">
        <v>12431</v>
      </c>
      <c r="E3566" t="s">
        <v>5</v>
      </c>
      <c r="F3566">
        <v>3012</v>
      </c>
      <c r="G3566">
        <v>3</v>
      </c>
      <c r="H3566">
        <v>1</v>
      </c>
      <c r="I3566">
        <v>3</v>
      </c>
      <c r="J3566">
        <v>381</v>
      </c>
      <c r="K3566">
        <v>1940</v>
      </c>
      <c r="L3566" t="s">
        <v>3713</v>
      </c>
      <c r="M3566" t="s">
        <v>19</v>
      </c>
      <c r="N3566" t="s">
        <v>21</v>
      </c>
      <c r="O3566" s="6" t="str">
        <f>INDEX(lkp_Region,MATCH(tbl_Sales[[#This Row],[Suburb]],lkp_Suburb,0))</f>
        <v>Western Metropolitan</v>
      </c>
      <c r="P3566" s="6">
        <f>MONTH(tbl_Sales[[#This Row],[Date]])</f>
        <v>9</v>
      </c>
      <c r="Q3566" s="6">
        <f>YEAR(tbl_Sales[[#This Row],[Date]])</f>
        <v>2016</v>
      </c>
    </row>
    <row r="3567" spans="1:17" x14ac:dyDescent="0.25">
      <c r="A3567" s="1">
        <v>42627</v>
      </c>
      <c r="B3567">
        <v>340000</v>
      </c>
      <c r="C3567" t="s">
        <v>13</v>
      </c>
      <c r="D3567" t="s">
        <v>12428</v>
      </c>
      <c r="E3567" t="s">
        <v>10</v>
      </c>
      <c r="F3567">
        <v>3163</v>
      </c>
      <c r="G3567">
        <v>1</v>
      </c>
      <c r="H3567">
        <v>1</v>
      </c>
      <c r="I3567">
        <v>1</v>
      </c>
      <c r="J3567">
        <v>0</v>
      </c>
      <c r="L3567" t="s">
        <v>3714</v>
      </c>
      <c r="M3567" t="s">
        <v>201</v>
      </c>
      <c r="N3567" t="s">
        <v>57</v>
      </c>
      <c r="O3567" s="6" t="str">
        <f>INDEX(lkp_Region,MATCH(tbl_Sales[[#This Row],[Suburb]],lkp_Suburb,0))</f>
        <v>Southern Metropolitan</v>
      </c>
      <c r="P3567" s="6">
        <f>MONTH(tbl_Sales[[#This Row],[Date]])</f>
        <v>9</v>
      </c>
      <c r="Q3567" s="6">
        <f>YEAR(tbl_Sales[[#This Row],[Date]])</f>
        <v>2016</v>
      </c>
    </row>
    <row r="3568" spans="1:17" x14ac:dyDescent="0.25">
      <c r="A3568" s="1">
        <v>42627</v>
      </c>
      <c r="B3568">
        <v>761000</v>
      </c>
      <c r="C3568" t="s">
        <v>13</v>
      </c>
      <c r="D3568" t="s">
        <v>12427</v>
      </c>
      <c r="E3568" t="s">
        <v>10</v>
      </c>
      <c r="F3568">
        <v>3165</v>
      </c>
      <c r="G3568">
        <v>2</v>
      </c>
      <c r="H3568">
        <v>1</v>
      </c>
      <c r="I3568">
        <v>2</v>
      </c>
      <c r="J3568">
        <v>282</v>
      </c>
      <c r="L3568" t="s">
        <v>3715</v>
      </c>
      <c r="M3568" t="s">
        <v>138</v>
      </c>
      <c r="N3568" t="s">
        <v>57</v>
      </c>
      <c r="O3568" s="6" t="str">
        <f>INDEX(lkp_Region,MATCH(tbl_Sales[[#This Row],[Suburb]],lkp_Suburb,0))</f>
        <v>Southern Metropolitan</v>
      </c>
      <c r="P3568" s="6">
        <f>MONTH(tbl_Sales[[#This Row],[Date]])</f>
        <v>9</v>
      </c>
      <c r="Q3568" s="6">
        <f>YEAR(tbl_Sales[[#This Row],[Date]])</f>
        <v>2016</v>
      </c>
    </row>
    <row r="3569" spans="1:17" x14ac:dyDescent="0.25">
      <c r="A3569" s="1">
        <v>42627</v>
      </c>
      <c r="B3569">
        <v>780000</v>
      </c>
      <c r="C3569" t="s">
        <v>2</v>
      </c>
      <c r="D3569" t="s">
        <v>12429</v>
      </c>
      <c r="E3569" t="s">
        <v>5</v>
      </c>
      <c r="F3569">
        <v>3165</v>
      </c>
      <c r="G3569">
        <v>3</v>
      </c>
      <c r="H3569">
        <v>2</v>
      </c>
      <c r="I3569">
        <v>2</v>
      </c>
      <c r="J3569">
        <v>421</v>
      </c>
      <c r="K3569">
        <v>1950</v>
      </c>
      <c r="L3569" t="s">
        <v>3716</v>
      </c>
      <c r="M3569" t="s">
        <v>138</v>
      </c>
      <c r="N3569" t="s">
        <v>57</v>
      </c>
      <c r="O3569" s="6" t="str">
        <f>INDEX(lkp_Region,MATCH(tbl_Sales[[#This Row],[Suburb]],lkp_Suburb,0))</f>
        <v>Southern Metropolitan</v>
      </c>
      <c r="P3569" s="6">
        <f>MONTH(tbl_Sales[[#This Row],[Date]])</f>
        <v>9</v>
      </c>
      <c r="Q3569" s="6">
        <f>YEAR(tbl_Sales[[#This Row],[Date]])</f>
        <v>2016</v>
      </c>
    </row>
    <row r="3570" spans="1:17" x14ac:dyDescent="0.25">
      <c r="A3570" s="1">
        <v>42627</v>
      </c>
      <c r="B3570">
        <v>300000</v>
      </c>
      <c r="C3570" t="s">
        <v>13</v>
      </c>
      <c r="D3570" t="s">
        <v>12427</v>
      </c>
      <c r="E3570" t="s">
        <v>10</v>
      </c>
      <c r="F3570">
        <v>3073</v>
      </c>
      <c r="G3570">
        <v>2</v>
      </c>
      <c r="H3570">
        <v>1</v>
      </c>
      <c r="I3570">
        <v>1</v>
      </c>
      <c r="J3570">
        <v>87</v>
      </c>
      <c r="K3570">
        <v>1970</v>
      </c>
      <c r="L3570" t="s">
        <v>3717</v>
      </c>
      <c r="M3570" t="s">
        <v>93</v>
      </c>
      <c r="N3570" t="s">
        <v>62</v>
      </c>
      <c r="O3570" s="6" t="str">
        <f>INDEX(lkp_Region,MATCH(tbl_Sales[[#This Row],[Suburb]],lkp_Suburb,0))</f>
        <v>Northern Metropolitan</v>
      </c>
      <c r="P3570" s="6">
        <f>MONTH(tbl_Sales[[#This Row],[Date]])</f>
        <v>9</v>
      </c>
      <c r="Q3570" s="6">
        <f>YEAR(tbl_Sales[[#This Row],[Date]])</f>
        <v>2016</v>
      </c>
    </row>
    <row r="3571" spans="1:17" x14ac:dyDescent="0.25">
      <c r="A3571" s="1">
        <v>42627</v>
      </c>
      <c r="B3571">
        <v>1800000</v>
      </c>
      <c r="C3571" t="s">
        <v>2</v>
      </c>
      <c r="D3571" t="s">
        <v>12427</v>
      </c>
      <c r="E3571" t="s">
        <v>5</v>
      </c>
      <c r="F3571">
        <v>3103</v>
      </c>
      <c r="G3571">
        <v>4</v>
      </c>
      <c r="H3571">
        <v>2</v>
      </c>
      <c r="I3571">
        <v>2</v>
      </c>
      <c r="J3571">
        <v>715</v>
      </c>
      <c r="K3571">
        <v>1985</v>
      </c>
      <c r="L3571" t="s">
        <v>3718</v>
      </c>
      <c r="M3571" t="s">
        <v>274</v>
      </c>
      <c r="N3571" t="s">
        <v>101</v>
      </c>
      <c r="O3571" s="6" t="str">
        <f>INDEX(lkp_Region,MATCH(tbl_Sales[[#This Row],[Suburb]],lkp_Suburb,0))</f>
        <v>Southern Metropolitan</v>
      </c>
      <c r="P3571" s="6">
        <f>MONTH(tbl_Sales[[#This Row],[Date]])</f>
        <v>9</v>
      </c>
      <c r="Q3571" s="6">
        <f>YEAR(tbl_Sales[[#This Row],[Date]])</f>
        <v>2016</v>
      </c>
    </row>
    <row r="3572" spans="1:17" x14ac:dyDescent="0.25">
      <c r="A3572" s="1">
        <v>42627</v>
      </c>
      <c r="B3572">
        <v>1420000</v>
      </c>
      <c r="C3572" t="s">
        <v>2</v>
      </c>
      <c r="D3572" t="s">
        <v>12428</v>
      </c>
      <c r="E3572" t="s">
        <v>10</v>
      </c>
      <c r="F3572">
        <v>3188</v>
      </c>
      <c r="G3572">
        <v>3</v>
      </c>
      <c r="H3572">
        <v>2</v>
      </c>
      <c r="I3572">
        <v>2</v>
      </c>
      <c r="J3572">
        <v>277</v>
      </c>
      <c r="K3572">
        <v>2012</v>
      </c>
      <c r="L3572" t="s">
        <v>3719</v>
      </c>
      <c r="M3572" t="s">
        <v>176</v>
      </c>
      <c r="N3572" t="s">
        <v>107</v>
      </c>
      <c r="O3572" s="6" t="str">
        <f>INDEX(lkp_Region,MATCH(tbl_Sales[[#This Row],[Suburb]],lkp_Suburb,0))</f>
        <v>Southern Metropolitan</v>
      </c>
      <c r="P3572" s="6">
        <f>MONTH(tbl_Sales[[#This Row],[Date]])</f>
        <v>9</v>
      </c>
      <c r="Q3572" s="6">
        <f>YEAR(tbl_Sales[[#This Row],[Date]])</f>
        <v>2016</v>
      </c>
    </row>
    <row r="3573" spans="1:17" x14ac:dyDescent="0.25">
      <c r="A3573" s="1">
        <v>42628</v>
      </c>
      <c r="B3573">
        <v>415000</v>
      </c>
      <c r="C3573" t="s">
        <v>13</v>
      </c>
      <c r="D3573" t="s">
        <v>12429</v>
      </c>
      <c r="E3573" t="s">
        <v>10</v>
      </c>
      <c r="F3573">
        <v>3121</v>
      </c>
      <c r="G3573">
        <v>1</v>
      </c>
      <c r="H3573">
        <v>1</v>
      </c>
      <c r="I3573">
        <v>1</v>
      </c>
      <c r="J3573">
        <v>0</v>
      </c>
      <c r="L3573" t="s">
        <v>3720</v>
      </c>
      <c r="M3573" t="s">
        <v>6</v>
      </c>
      <c r="N3573" t="s">
        <v>8</v>
      </c>
      <c r="O3573" s="6" t="str">
        <f>INDEX(lkp_Region,MATCH(tbl_Sales[[#This Row],[Suburb]],lkp_Suburb,0))</f>
        <v>Northern Metropolitan</v>
      </c>
      <c r="P3573" s="6">
        <f>MONTH(tbl_Sales[[#This Row],[Date]])</f>
        <v>9</v>
      </c>
      <c r="Q3573" s="6">
        <f>YEAR(tbl_Sales[[#This Row],[Date]])</f>
        <v>2016</v>
      </c>
    </row>
    <row r="3574" spans="1:17" x14ac:dyDescent="0.25">
      <c r="A3574" s="1">
        <v>42628</v>
      </c>
      <c r="B3574">
        <v>1212500</v>
      </c>
      <c r="C3574" t="s">
        <v>2</v>
      </c>
      <c r="D3574" t="s">
        <v>12425</v>
      </c>
      <c r="E3574" t="s">
        <v>10</v>
      </c>
      <c r="F3574">
        <v>3121</v>
      </c>
      <c r="G3574">
        <v>4</v>
      </c>
      <c r="H3574">
        <v>3</v>
      </c>
      <c r="I3574">
        <v>2</v>
      </c>
      <c r="J3574">
        <v>108</v>
      </c>
      <c r="K3574">
        <v>2010</v>
      </c>
      <c r="L3574" t="s">
        <v>3721</v>
      </c>
      <c r="M3574" t="s">
        <v>6</v>
      </c>
      <c r="N3574" t="s">
        <v>8</v>
      </c>
      <c r="O3574" s="6" t="str">
        <f>INDEX(lkp_Region,MATCH(tbl_Sales[[#This Row],[Suburb]],lkp_Suburb,0))</f>
        <v>Northern Metropolitan</v>
      </c>
      <c r="P3574" s="6">
        <f>MONTH(tbl_Sales[[#This Row],[Date]])</f>
        <v>9</v>
      </c>
      <c r="Q3574" s="6">
        <f>YEAR(tbl_Sales[[#This Row],[Date]])</f>
        <v>2016</v>
      </c>
    </row>
    <row r="3575" spans="1:17" x14ac:dyDescent="0.25">
      <c r="A3575" s="1">
        <v>42628</v>
      </c>
      <c r="B3575">
        <v>1695000</v>
      </c>
      <c r="C3575" t="s">
        <v>2</v>
      </c>
      <c r="D3575" t="s">
        <v>12427</v>
      </c>
      <c r="E3575" t="s">
        <v>10</v>
      </c>
      <c r="F3575">
        <v>3121</v>
      </c>
      <c r="G3575">
        <v>3</v>
      </c>
      <c r="H3575">
        <v>1</v>
      </c>
      <c r="I3575">
        <v>3</v>
      </c>
      <c r="J3575">
        <v>210</v>
      </c>
      <c r="K3575">
        <v>1900</v>
      </c>
      <c r="L3575" t="s">
        <v>3722</v>
      </c>
      <c r="M3575" t="s">
        <v>6</v>
      </c>
      <c r="N3575" t="s">
        <v>8</v>
      </c>
      <c r="O3575" s="6" t="str">
        <f>INDEX(lkp_Region,MATCH(tbl_Sales[[#This Row],[Suburb]],lkp_Suburb,0))</f>
        <v>Northern Metropolitan</v>
      </c>
      <c r="P3575" s="6">
        <f>MONTH(tbl_Sales[[#This Row],[Date]])</f>
        <v>9</v>
      </c>
      <c r="Q3575" s="6">
        <f>YEAR(tbl_Sales[[#This Row],[Date]])</f>
        <v>2016</v>
      </c>
    </row>
    <row r="3576" spans="1:17" x14ac:dyDescent="0.25">
      <c r="A3576" s="1">
        <v>42628</v>
      </c>
      <c r="B3576">
        <v>745000</v>
      </c>
      <c r="C3576" t="s">
        <v>51</v>
      </c>
      <c r="D3576" t="s">
        <v>12423</v>
      </c>
      <c r="E3576" t="s">
        <v>10</v>
      </c>
      <c r="F3576">
        <v>3125</v>
      </c>
      <c r="G3576">
        <v>3</v>
      </c>
      <c r="H3576">
        <v>1</v>
      </c>
      <c r="I3576">
        <v>2</v>
      </c>
      <c r="J3576">
        <v>228</v>
      </c>
      <c r="K3576">
        <v>1998</v>
      </c>
      <c r="L3576" t="s">
        <v>3723</v>
      </c>
      <c r="M3576" t="s">
        <v>32</v>
      </c>
      <c r="N3576" t="s">
        <v>14</v>
      </c>
      <c r="O3576" s="6" t="str">
        <f>INDEX(lkp_Region,MATCH(tbl_Sales[[#This Row],[Suburb]],lkp_Suburb,0))</f>
        <v>Southern Metropolitan</v>
      </c>
      <c r="P3576" s="6">
        <f>MONTH(tbl_Sales[[#This Row],[Date]])</f>
        <v>9</v>
      </c>
      <c r="Q3576" s="6">
        <f>YEAR(tbl_Sales[[#This Row],[Date]])</f>
        <v>2016</v>
      </c>
    </row>
    <row r="3577" spans="1:17" x14ac:dyDescent="0.25">
      <c r="A3577" s="1">
        <v>42628</v>
      </c>
      <c r="B3577">
        <v>1455000</v>
      </c>
      <c r="C3577" t="s">
        <v>2</v>
      </c>
      <c r="D3577" t="s">
        <v>12424</v>
      </c>
      <c r="E3577" t="s">
        <v>10</v>
      </c>
      <c r="F3577">
        <v>3206</v>
      </c>
      <c r="G3577">
        <v>2</v>
      </c>
      <c r="H3577">
        <v>1</v>
      </c>
      <c r="I3577">
        <v>0</v>
      </c>
      <c r="J3577">
        <v>159</v>
      </c>
      <c r="L3577" t="s">
        <v>3724</v>
      </c>
      <c r="M3577" t="s">
        <v>113</v>
      </c>
      <c r="N3577" t="s">
        <v>26</v>
      </c>
      <c r="O3577" s="6" t="str">
        <f>INDEX(lkp_Region,MATCH(tbl_Sales[[#This Row],[Suburb]],lkp_Suburb,0))</f>
        <v>Southern Metropolitan</v>
      </c>
      <c r="P3577" s="6">
        <f>MONTH(tbl_Sales[[#This Row],[Date]])</f>
        <v>9</v>
      </c>
      <c r="Q3577" s="6">
        <f>YEAR(tbl_Sales[[#This Row],[Date]])</f>
        <v>2016</v>
      </c>
    </row>
    <row r="3578" spans="1:17" x14ac:dyDescent="0.25">
      <c r="A3578" s="1">
        <v>42628</v>
      </c>
      <c r="B3578">
        <v>1650000</v>
      </c>
      <c r="C3578" t="s">
        <v>2</v>
      </c>
      <c r="D3578" t="s">
        <v>12427</v>
      </c>
      <c r="E3578" t="s">
        <v>5</v>
      </c>
      <c r="F3578">
        <v>3205</v>
      </c>
      <c r="G3578">
        <v>3</v>
      </c>
      <c r="H3578">
        <v>2</v>
      </c>
      <c r="I3578">
        <v>0</v>
      </c>
      <c r="J3578">
        <v>204</v>
      </c>
      <c r="K3578">
        <v>1890</v>
      </c>
      <c r="L3578" t="s">
        <v>3725</v>
      </c>
      <c r="M3578" t="s">
        <v>185</v>
      </c>
      <c r="N3578" t="s">
        <v>26</v>
      </c>
      <c r="O3578" s="6" t="str">
        <f>INDEX(lkp_Region,MATCH(tbl_Sales[[#This Row],[Suburb]],lkp_Suburb,0))</f>
        <v>Southern Metropolitan</v>
      </c>
      <c r="P3578" s="6">
        <f>MONTH(tbl_Sales[[#This Row],[Date]])</f>
        <v>9</v>
      </c>
      <c r="Q3578" s="6">
        <f>YEAR(tbl_Sales[[#This Row],[Date]])</f>
        <v>2016</v>
      </c>
    </row>
    <row r="3579" spans="1:17" x14ac:dyDescent="0.25">
      <c r="A3579" s="1">
        <v>42628</v>
      </c>
      <c r="B3579">
        <v>705000</v>
      </c>
      <c r="C3579" t="s">
        <v>2</v>
      </c>
      <c r="D3579" t="s">
        <v>12423</v>
      </c>
      <c r="E3579" t="s">
        <v>5</v>
      </c>
      <c r="F3579">
        <v>3046</v>
      </c>
      <c r="G3579">
        <v>5</v>
      </c>
      <c r="H3579">
        <v>3</v>
      </c>
      <c r="I3579">
        <v>2</v>
      </c>
      <c r="J3579">
        <v>612</v>
      </c>
      <c r="K3579">
        <v>1970</v>
      </c>
      <c r="L3579" t="s">
        <v>3726</v>
      </c>
      <c r="M3579" t="s">
        <v>78</v>
      </c>
      <c r="N3579" t="s">
        <v>18</v>
      </c>
      <c r="O3579" s="6" t="str">
        <f>INDEX(lkp_Region,MATCH(tbl_Sales[[#This Row],[Suburb]],lkp_Suburb,0))</f>
        <v>Northern Metropolitan</v>
      </c>
      <c r="P3579" s="6">
        <f>MONTH(tbl_Sales[[#This Row],[Date]])</f>
        <v>9</v>
      </c>
      <c r="Q3579" s="6">
        <f>YEAR(tbl_Sales[[#This Row],[Date]])</f>
        <v>2016</v>
      </c>
    </row>
    <row r="3580" spans="1:17" x14ac:dyDescent="0.25">
      <c r="A3580" s="1">
        <v>42628</v>
      </c>
      <c r="B3580">
        <v>830000</v>
      </c>
      <c r="C3580" t="s">
        <v>2</v>
      </c>
      <c r="D3580" t="s">
        <v>12427</v>
      </c>
      <c r="E3580" t="s">
        <v>5</v>
      </c>
      <c r="F3580">
        <v>3058</v>
      </c>
      <c r="G3580">
        <v>3</v>
      </c>
      <c r="H3580">
        <v>2</v>
      </c>
      <c r="I3580">
        <v>0</v>
      </c>
      <c r="J3580">
        <v>559</v>
      </c>
      <c r="L3580" t="s">
        <v>3727</v>
      </c>
      <c r="M3580" t="s">
        <v>41</v>
      </c>
      <c r="N3580" t="s">
        <v>18</v>
      </c>
      <c r="O3580" s="6" t="str">
        <f>INDEX(lkp_Region,MATCH(tbl_Sales[[#This Row],[Suburb]],lkp_Suburb,0))</f>
        <v>Northern Metropolitan</v>
      </c>
      <c r="P3580" s="6">
        <f>MONTH(tbl_Sales[[#This Row],[Date]])</f>
        <v>9</v>
      </c>
      <c r="Q3580" s="6">
        <f>YEAR(tbl_Sales[[#This Row],[Date]])</f>
        <v>2016</v>
      </c>
    </row>
    <row r="3581" spans="1:17" x14ac:dyDescent="0.25">
      <c r="A3581" s="1">
        <v>42628</v>
      </c>
      <c r="B3581">
        <v>800000</v>
      </c>
      <c r="C3581" t="s">
        <v>2</v>
      </c>
      <c r="D3581" t="s">
        <v>12427</v>
      </c>
      <c r="E3581" t="s">
        <v>5</v>
      </c>
      <c r="F3581">
        <v>3039</v>
      </c>
      <c r="G3581">
        <v>3</v>
      </c>
      <c r="H3581">
        <v>1</v>
      </c>
      <c r="I3581">
        <v>1</v>
      </c>
      <c r="J3581">
        <v>207</v>
      </c>
      <c r="L3581" t="s">
        <v>3728</v>
      </c>
      <c r="M3581" t="s">
        <v>242</v>
      </c>
      <c r="N3581" t="s">
        <v>49</v>
      </c>
      <c r="O3581" s="6" t="str">
        <f>INDEX(lkp_Region,MATCH(tbl_Sales[[#This Row],[Suburb]],lkp_Suburb,0))</f>
        <v>Western Metropolitan</v>
      </c>
      <c r="P3581" s="6">
        <f>MONTH(tbl_Sales[[#This Row],[Date]])</f>
        <v>9</v>
      </c>
      <c r="Q3581" s="6">
        <f>YEAR(tbl_Sales[[#This Row],[Date]])</f>
        <v>2016</v>
      </c>
    </row>
    <row r="3582" spans="1:17" x14ac:dyDescent="0.25">
      <c r="A3582" s="1">
        <v>42628</v>
      </c>
      <c r="B3582">
        <v>830000</v>
      </c>
      <c r="C3582" t="s">
        <v>51</v>
      </c>
      <c r="D3582" t="s">
        <v>12423</v>
      </c>
      <c r="E3582" t="s">
        <v>10</v>
      </c>
      <c r="F3582">
        <v>3147</v>
      </c>
      <c r="G3582">
        <v>3</v>
      </c>
      <c r="H3582">
        <v>1</v>
      </c>
      <c r="I3582">
        <v>2</v>
      </c>
      <c r="J3582">
        <v>212</v>
      </c>
      <c r="K3582">
        <v>2012</v>
      </c>
      <c r="L3582" t="s">
        <v>3729</v>
      </c>
      <c r="M3582" t="s">
        <v>609</v>
      </c>
      <c r="N3582" t="s">
        <v>31</v>
      </c>
      <c r="O3582" s="6" t="str">
        <f>INDEX(lkp_Region,MATCH(tbl_Sales[[#This Row],[Suburb]],lkp_Suburb,0))</f>
        <v>Southern Metropolitan</v>
      </c>
      <c r="P3582" s="6">
        <f>MONTH(tbl_Sales[[#This Row],[Date]])</f>
        <v>9</v>
      </c>
      <c r="Q3582" s="6">
        <f>YEAR(tbl_Sales[[#This Row],[Date]])</f>
        <v>2016</v>
      </c>
    </row>
    <row r="3583" spans="1:17" x14ac:dyDescent="0.25">
      <c r="A3583" s="1">
        <v>42628</v>
      </c>
      <c r="B3583">
        <v>765000</v>
      </c>
      <c r="C3583" t="s">
        <v>13</v>
      </c>
      <c r="D3583" t="s">
        <v>12429</v>
      </c>
      <c r="E3583" t="s">
        <v>5</v>
      </c>
      <c r="F3583">
        <v>3002</v>
      </c>
      <c r="G3583">
        <v>2</v>
      </c>
      <c r="H3583">
        <v>1</v>
      </c>
      <c r="I3583">
        <v>1</v>
      </c>
      <c r="J3583">
        <v>0</v>
      </c>
      <c r="L3583" t="s">
        <v>3730</v>
      </c>
      <c r="M3583" t="s">
        <v>1176</v>
      </c>
      <c r="N3583" t="s">
        <v>88</v>
      </c>
      <c r="O3583" s="6" t="str">
        <f>INDEX(lkp_Region,MATCH(tbl_Sales[[#This Row],[Suburb]],lkp_Suburb,0))</f>
        <v>Northern Metropolitan</v>
      </c>
      <c r="P3583" s="6">
        <f>MONTH(tbl_Sales[[#This Row],[Date]])</f>
        <v>9</v>
      </c>
      <c r="Q3583" s="6">
        <f>YEAR(tbl_Sales[[#This Row],[Date]])</f>
        <v>2016</v>
      </c>
    </row>
    <row r="3584" spans="1:17" x14ac:dyDescent="0.25">
      <c r="A3584" s="1">
        <v>42628</v>
      </c>
      <c r="B3584">
        <v>85000</v>
      </c>
      <c r="C3584" t="s">
        <v>13</v>
      </c>
      <c r="D3584" t="s">
        <v>12425</v>
      </c>
      <c r="E3584" t="s">
        <v>5</v>
      </c>
      <c r="F3584">
        <v>3011</v>
      </c>
      <c r="G3584">
        <v>1</v>
      </c>
      <c r="H3584">
        <v>1</v>
      </c>
      <c r="I3584">
        <v>0</v>
      </c>
      <c r="J3584">
        <v>0</v>
      </c>
      <c r="K3584">
        <v>2007</v>
      </c>
      <c r="L3584" t="s">
        <v>3731</v>
      </c>
      <c r="M3584" t="s">
        <v>22</v>
      </c>
      <c r="N3584" t="s">
        <v>21</v>
      </c>
      <c r="O3584" s="6" t="str">
        <f>INDEX(lkp_Region,MATCH(tbl_Sales[[#This Row],[Suburb]],lkp_Suburb,0))</f>
        <v>Western Metropolitan</v>
      </c>
      <c r="P3584" s="6">
        <f>MONTH(tbl_Sales[[#This Row],[Date]])</f>
        <v>9</v>
      </c>
      <c r="Q3584" s="6">
        <f>YEAR(tbl_Sales[[#This Row],[Date]])</f>
        <v>2016</v>
      </c>
    </row>
    <row r="3585" spans="1:17" x14ac:dyDescent="0.25">
      <c r="A3585" s="1">
        <v>42628</v>
      </c>
      <c r="B3585">
        <v>697500</v>
      </c>
      <c r="C3585" t="s">
        <v>2</v>
      </c>
      <c r="D3585" t="s">
        <v>12428</v>
      </c>
      <c r="E3585" t="s">
        <v>10</v>
      </c>
      <c r="F3585">
        <v>3019</v>
      </c>
      <c r="G3585">
        <v>3</v>
      </c>
      <c r="H3585">
        <v>2</v>
      </c>
      <c r="I3585">
        <v>1</v>
      </c>
      <c r="J3585">
        <v>531</v>
      </c>
      <c r="L3585" t="s">
        <v>3732</v>
      </c>
      <c r="M3585" t="s">
        <v>436</v>
      </c>
      <c r="N3585" t="s">
        <v>21</v>
      </c>
      <c r="O3585" s="6" t="str">
        <f>INDEX(lkp_Region,MATCH(tbl_Sales[[#This Row],[Suburb]],lkp_Suburb,0))</f>
        <v>Western Metropolitan</v>
      </c>
      <c r="P3585" s="6">
        <f>MONTH(tbl_Sales[[#This Row],[Date]])</f>
        <v>9</v>
      </c>
      <c r="Q3585" s="6">
        <f>YEAR(tbl_Sales[[#This Row],[Date]])</f>
        <v>2016</v>
      </c>
    </row>
    <row r="3586" spans="1:17" x14ac:dyDescent="0.25">
      <c r="A3586" s="1">
        <v>42628</v>
      </c>
      <c r="B3586">
        <v>1002000</v>
      </c>
      <c r="C3586" t="s">
        <v>2</v>
      </c>
      <c r="D3586" t="s">
        <v>12423</v>
      </c>
      <c r="E3586" t="s">
        <v>10</v>
      </c>
      <c r="F3586">
        <v>3107</v>
      </c>
      <c r="G3586">
        <v>3</v>
      </c>
      <c r="H3586">
        <v>1</v>
      </c>
      <c r="I3586">
        <v>2</v>
      </c>
      <c r="J3586">
        <v>799</v>
      </c>
      <c r="K3586">
        <v>1960</v>
      </c>
      <c r="L3586" t="s">
        <v>3733</v>
      </c>
      <c r="M3586" t="s">
        <v>586</v>
      </c>
      <c r="N3586" t="s">
        <v>128</v>
      </c>
      <c r="O3586" s="6" t="str">
        <f>INDEX(lkp_Region,MATCH(tbl_Sales[[#This Row],[Suburb]],lkp_Suburb,0))</f>
        <v>Eastern Metropolitan</v>
      </c>
      <c r="P3586" s="6">
        <f>MONTH(tbl_Sales[[#This Row],[Date]])</f>
        <v>9</v>
      </c>
      <c r="Q3586" s="6">
        <f>YEAR(tbl_Sales[[#This Row],[Date]])</f>
        <v>2016</v>
      </c>
    </row>
    <row r="3587" spans="1:17" x14ac:dyDescent="0.25">
      <c r="A3587" s="1">
        <v>42628</v>
      </c>
      <c r="B3587">
        <v>950000</v>
      </c>
      <c r="C3587" t="s">
        <v>2</v>
      </c>
      <c r="D3587" t="s">
        <v>12431</v>
      </c>
      <c r="E3587" t="s">
        <v>10</v>
      </c>
      <c r="F3587">
        <v>3015</v>
      </c>
      <c r="G3587">
        <v>3</v>
      </c>
      <c r="H3587">
        <v>1</v>
      </c>
      <c r="I3587">
        <v>2</v>
      </c>
      <c r="J3587">
        <v>453</v>
      </c>
      <c r="K3587">
        <v>1950</v>
      </c>
      <c r="L3587" t="s">
        <v>3734</v>
      </c>
      <c r="M3587" t="s">
        <v>133</v>
      </c>
      <c r="N3587" t="s">
        <v>69</v>
      </c>
      <c r="O3587" s="6" t="str">
        <f>INDEX(lkp_Region,MATCH(tbl_Sales[[#This Row],[Suburb]],lkp_Suburb,0))</f>
        <v>Western Metropolitan</v>
      </c>
      <c r="P3587" s="6">
        <f>MONTH(tbl_Sales[[#This Row],[Date]])</f>
        <v>9</v>
      </c>
      <c r="Q3587" s="6">
        <f>YEAR(tbl_Sales[[#This Row],[Date]])</f>
        <v>2016</v>
      </c>
    </row>
    <row r="3588" spans="1:17" x14ac:dyDescent="0.25">
      <c r="A3588" s="1">
        <v>42628</v>
      </c>
      <c r="B3588">
        <v>1310000</v>
      </c>
      <c r="C3588" t="s">
        <v>2</v>
      </c>
      <c r="D3588" t="s">
        <v>12428</v>
      </c>
      <c r="E3588" t="s">
        <v>10</v>
      </c>
      <c r="F3588">
        <v>3016</v>
      </c>
      <c r="G3588">
        <v>3</v>
      </c>
      <c r="H3588">
        <v>2</v>
      </c>
      <c r="I3588">
        <v>1</v>
      </c>
      <c r="J3588">
        <v>185</v>
      </c>
      <c r="K3588">
        <v>1900</v>
      </c>
      <c r="L3588" t="s">
        <v>3735</v>
      </c>
      <c r="M3588" t="s">
        <v>196</v>
      </c>
      <c r="N3588" t="s">
        <v>69</v>
      </c>
      <c r="O3588" s="6" t="str">
        <f>INDEX(lkp_Region,MATCH(tbl_Sales[[#This Row],[Suburb]],lkp_Suburb,0))</f>
        <v>Western Metropolitan</v>
      </c>
      <c r="P3588" s="6">
        <f>MONTH(tbl_Sales[[#This Row],[Date]])</f>
        <v>9</v>
      </c>
      <c r="Q3588" s="6">
        <f>YEAR(tbl_Sales[[#This Row],[Date]])</f>
        <v>2016</v>
      </c>
    </row>
    <row r="3589" spans="1:17" x14ac:dyDescent="0.25">
      <c r="A3589" s="1">
        <v>42628</v>
      </c>
      <c r="B3589">
        <v>745500</v>
      </c>
      <c r="C3589" t="s">
        <v>51</v>
      </c>
      <c r="D3589" t="s">
        <v>12429</v>
      </c>
      <c r="E3589" t="s">
        <v>10</v>
      </c>
      <c r="F3589">
        <v>3163</v>
      </c>
      <c r="G3589">
        <v>2</v>
      </c>
      <c r="H3589">
        <v>1</v>
      </c>
      <c r="I3589">
        <v>1</v>
      </c>
      <c r="J3589">
        <v>186</v>
      </c>
      <c r="K3589">
        <v>1980</v>
      </c>
      <c r="L3589" t="s">
        <v>3736</v>
      </c>
      <c r="M3589" t="s">
        <v>225</v>
      </c>
      <c r="N3589" t="s">
        <v>57</v>
      </c>
      <c r="O3589" s="6" t="str">
        <f>INDEX(lkp_Region,MATCH(tbl_Sales[[#This Row],[Suburb]],lkp_Suburb,0))</f>
        <v>Southern Metropolitan</v>
      </c>
      <c r="P3589" s="6">
        <f>MONTH(tbl_Sales[[#This Row],[Date]])</f>
        <v>9</v>
      </c>
      <c r="Q3589" s="6">
        <f>YEAR(tbl_Sales[[#This Row],[Date]])</f>
        <v>2016</v>
      </c>
    </row>
    <row r="3590" spans="1:17" x14ac:dyDescent="0.25">
      <c r="A3590" s="1">
        <v>42628</v>
      </c>
      <c r="B3590">
        <v>825000</v>
      </c>
      <c r="C3590" t="s">
        <v>2</v>
      </c>
      <c r="D3590" t="s">
        <v>12429</v>
      </c>
      <c r="E3590" t="s">
        <v>10</v>
      </c>
      <c r="F3590">
        <v>3165</v>
      </c>
      <c r="G3590">
        <v>2</v>
      </c>
      <c r="H3590">
        <v>2</v>
      </c>
      <c r="I3590">
        <v>1</v>
      </c>
      <c r="J3590">
        <v>176</v>
      </c>
      <c r="K3590">
        <v>2008</v>
      </c>
      <c r="L3590" t="s">
        <v>3737</v>
      </c>
      <c r="M3590" t="s">
        <v>138</v>
      </c>
      <c r="N3590" t="s">
        <v>57</v>
      </c>
      <c r="O3590" s="6" t="str">
        <f>INDEX(lkp_Region,MATCH(tbl_Sales[[#This Row],[Suburb]],lkp_Suburb,0))</f>
        <v>Southern Metropolitan</v>
      </c>
      <c r="P3590" s="6">
        <f>MONTH(tbl_Sales[[#This Row],[Date]])</f>
        <v>9</v>
      </c>
      <c r="Q3590" s="6">
        <f>YEAR(tbl_Sales[[#This Row],[Date]])</f>
        <v>2016</v>
      </c>
    </row>
    <row r="3591" spans="1:17" x14ac:dyDescent="0.25">
      <c r="A3591" s="1">
        <v>42628</v>
      </c>
      <c r="B3591">
        <v>861500</v>
      </c>
      <c r="C3591" t="s">
        <v>2</v>
      </c>
      <c r="D3591" t="s">
        <v>12428</v>
      </c>
      <c r="E3591" t="s">
        <v>10</v>
      </c>
      <c r="F3591">
        <v>3163</v>
      </c>
      <c r="G3591">
        <v>2</v>
      </c>
      <c r="H3591">
        <v>2</v>
      </c>
      <c r="I3591">
        <v>1</v>
      </c>
      <c r="J3591">
        <v>293</v>
      </c>
      <c r="K3591">
        <v>2004</v>
      </c>
      <c r="L3591" t="s">
        <v>3738</v>
      </c>
      <c r="M3591" t="s">
        <v>225</v>
      </c>
      <c r="N3591" t="s">
        <v>57</v>
      </c>
      <c r="O3591" s="6" t="str">
        <f>INDEX(lkp_Region,MATCH(tbl_Sales[[#This Row],[Suburb]],lkp_Suburb,0))</f>
        <v>Southern Metropolitan</v>
      </c>
      <c r="P3591" s="6">
        <f>MONTH(tbl_Sales[[#This Row],[Date]])</f>
        <v>9</v>
      </c>
      <c r="Q3591" s="6">
        <f>YEAR(tbl_Sales[[#This Row],[Date]])</f>
        <v>2016</v>
      </c>
    </row>
    <row r="3592" spans="1:17" x14ac:dyDescent="0.25">
      <c r="A3592" s="1">
        <v>42628</v>
      </c>
      <c r="B3592">
        <v>335000</v>
      </c>
      <c r="C3592" t="s">
        <v>13</v>
      </c>
      <c r="D3592" t="s">
        <v>12427</v>
      </c>
      <c r="E3592" t="s">
        <v>5</v>
      </c>
      <c r="F3592">
        <v>3073</v>
      </c>
      <c r="G3592">
        <v>2</v>
      </c>
      <c r="H3592">
        <v>1</v>
      </c>
      <c r="I3592">
        <v>1</v>
      </c>
      <c r="J3592">
        <v>0</v>
      </c>
      <c r="K3592">
        <v>2012</v>
      </c>
      <c r="L3592" t="s">
        <v>2380</v>
      </c>
      <c r="M3592" t="s">
        <v>93</v>
      </c>
      <c r="N3592" t="s">
        <v>62</v>
      </c>
      <c r="O3592" s="6" t="str">
        <f>INDEX(lkp_Region,MATCH(tbl_Sales[[#This Row],[Suburb]],lkp_Suburb,0))</f>
        <v>Northern Metropolitan</v>
      </c>
      <c r="P3592" s="6">
        <f>MONTH(tbl_Sales[[#This Row],[Date]])</f>
        <v>9</v>
      </c>
      <c r="Q3592" s="6">
        <f>YEAR(tbl_Sales[[#This Row],[Date]])</f>
        <v>2016</v>
      </c>
    </row>
    <row r="3593" spans="1:17" x14ac:dyDescent="0.25">
      <c r="A3593" s="1">
        <v>42628</v>
      </c>
      <c r="B3593">
        <v>1200000</v>
      </c>
      <c r="C3593" t="s">
        <v>2</v>
      </c>
      <c r="D3593" t="s">
        <v>12429</v>
      </c>
      <c r="E3593" t="s">
        <v>5</v>
      </c>
      <c r="F3593">
        <v>3071</v>
      </c>
      <c r="G3593">
        <v>3</v>
      </c>
      <c r="H3593">
        <v>2</v>
      </c>
      <c r="I3593">
        <v>1</v>
      </c>
      <c r="J3593">
        <v>332</v>
      </c>
      <c r="L3593" t="s">
        <v>3739</v>
      </c>
      <c r="M3593" t="s">
        <v>60</v>
      </c>
      <c r="N3593" t="s">
        <v>62</v>
      </c>
      <c r="O3593" s="6" t="str">
        <f>INDEX(lkp_Region,MATCH(tbl_Sales[[#This Row],[Suburb]],lkp_Suburb,0))</f>
        <v>Northern Metropolitan</v>
      </c>
      <c r="P3593" s="6">
        <f>MONTH(tbl_Sales[[#This Row],[Date]])</f>
        <v>9</v>
      </c>
      <c r="Q3593" s="6">
        <f>YEAR(tbl_Sales[[#This Row],[Date]])</f>
        <v>2016</v>
      </c>
    </row>
    <row r="3594" spans="1:17" x14ac:dyDescent="0.25">
      <c r="A3594" s="1">
        <v>42628</v>
      </c>
      <c r="B3594">
        <v>650000</v>
      </c>
      <c r="C3594" t="s">
        <v>2</v>
      </c>
      <c r="D3594" t="s">
        <v>12425</v>
      </c>
      <c r="E3594" t="s">
        <v>5</v>
      </c>
      <c r="F3594">
        <v>3020</v>
      </c>
      <c r="G3594">
        <v>3</v>
      </c>
      <c r="H3594">
        <v>1</v>
      </c>
      <c r="I3594">
        <v>1</v>
      </c>
      <c r="J3594">
        <v>556</v>
      </c>
      <c r="L3594" t="s">
        <v>3740</v>
      </c>
      <c r="M3594" t="s">
        <v>143</v>
      </c>
      <c r="N3594" t="s">
        <v>3</v>
      </c>
      <c r="O3594" s="6" t="str">
        <f>INDEX(lkp_Region,MATCH(tbl_Sales[[#This Row],[Suburb]],lkp_Suburb,0))</f>
        <v>Western Metropolitan</v>
      </c>
      <c r="P3594" s="6">
        <f>MONTH(tbl_Sales[[#This Row],[Date]])</f>
        <v>9</v>
      </c>
      <c r="Q3594" s="6">
        <f>YEAR(tbl_Sales[[#This Row],[Date]])</f>
        <v>2016</v>
      </c>
    </row>
    <row r="3595" spans="1:17" x14ac:dyDescent="0.25">
      <c r="A3595" s="1">
        <v>42628</v>
      </c>
      <c r="B3595">
        <v>930000</v>
      </c>
      <c r="C3595" t="s">
        <v>2</v>
      </c>
      <c r="D3595" t="s">
        <v>12427</v>
      </c>
      <c r="E3595" t="s">
        <v>5</v>
      </c>
      <c r="F3595">
        <v>3187</v>
      </c>
      <c r="G3595">
        <v>3</v>
      </c>
      <c r="H3595">
        <v>1</v>
      </c>
      <c r="I3595">
        <v>1</v>
      </c>
      <c r="J3595">
        <v>329</v>
      </c>
      <c r="K3595">
        <v>1930</v>
      </c>
      <c r="L3595" t="s">
        <v>3741</v>
      </c>
      <c r="M3595" t="s">
        <v>346</v>
      </c>
      <c r="N3595" t="s">
        <v>107</v>
      </c>
      <c r="O3595" s="6" t="str">
        <f>INDEX(lkp_Region,MATCH(tbl_Sales[[#This Row],[Suburb]],lkp_Suburb,0))</f>
        <v>Southern Metropolitan</v>
      </c>
      <c r="P3595" s="6">
        <f>MONTH(tbl_Sales[[#This Row],[Date]])</f>
        <v>9</v>
      </c>
      <c r="Q3595" s="6">
        <f>YEAR(tbl_Sales[[#This Row],[Date]])</f>
        <v>2016</v>
      </c>
    </row>
    <row r="3596" spans="1:17" x14ac:dyDescent="0.25">
      <c r="A3596" s="1">
        <v>42629</v>
      </c>
      <c r="B3596">
        <v>981000</v>
      </c>
      <c r="C3596" t="s">
        <v>2</v>
      </c>
      <c r="D3596" t="s">
        <v>12429</v>
      </c>
      <c r="E3596" t="s">
        <v>10</v>
      </c>
      <c r="F3596">
        <v>3066</v>
      </c>
      <c r="G3596">
        <v>2</v>
      </c>
      <c r="H3596">
        <v>1</v>
      </c>
      <c r="I3596">
        <v>0</v>
      </c>
      <c r="J3596">
        <v>188</v>
      </c>
      <c r="K3596">
        <v>1900</v>
      </c>
      <c r="L3596" t="s">
        <v>3742</v>
      </c>
      <c r="M3596" t="s">
        <v>216</v>
      </c>
      <c r="N3596" t="s">
        <v>8</v>
      </c>
      <c r="O3596" s="6" t="str">
        <f>INDEX(lkp_Region,MATCH(tbl_Sales[[#This Row],[Suburb]],lkp_Suburb,0))</f>
        <v>Northern Metropolitan</v>
      </c>
      <c r="P3596" s="6">
        <f>MONTH(tbl_Sales[[#This Row],[Date]])</f>
        <v>9</v>
      </c>
      <c r="Q3596" s="6">
        <f>YEAR(tbl_Sales[[#This Row],[Date]])</f>
        <v>2016</v>
      </c>
    </row>
    <row r="3597" spans="1:17" x14ac:dyDescent="0.25">
      <c r="A3597" s="1">
        <v>42629</v>
      </c>
      <c r="B3597">
        <v>2150000</v>
      </c>
      <c r="C3597" t="s">
        <v>2</v>
      </c>
      <c r="D3597" t="s">
        <v>12431</v>
      </c>
      <c r="E3597" t="s">
        <v>10</v>
      </c>
      <c r="F3597">
        <v>3125</v>
      </c>
      <c r="G3597">
        <v>5</v>
      </c>
      <c r="H3597">
        <v>4</v>
      </c>
      <c r="I3597">
        <v>2</v>
      </c>
      <c r="J3597">
        <v>643</v>
      </c>
      <c r="K3597">
        <v>2014</v>
      </c>
      <c r="L3597" t="s">
        <v>3743</v>
      </c>
      <c r="M3597" t="s">
        <v>32</v>
      </c>
      <c r="N3597" t="s">
        <v>14</v>
      </c>
      <c r="O3597" s="6" t="str">
        <f>INDEX(lkp_Region,MATCH(tbl_Sales[[#This Row],[Suburb]],lkp_Suburb,0))</f>
        <v>Southern Metropolitan</v>
      </c>
      <c r="P3597" s="6">
        <f>MONTH(tbl_Sales[[#This Row],[Date]])</f>
        <v>9</v>
      </c>
      <c r="Q3597" s="6">
        <f>YEAR(tbl_Sales[[#This Row],[Date]])</f>
        <v>2016</v>
      </c>
    </row>
    <row r="3598" spans="1:17" x14ac:dyDescent="0.25">
      <c r="A3598" s="1">
        <v>42629</v>
      </c>
      <c r="B3598">
        <v>1811000</v>
      </c>
      <c r="C3598" t="s">
        <v>2</v>
      </c>
      <c r="D3598" t="s">
        <v>12427</v>
      </c>
      <c r="E3598" t="s">
        <v>10</v>
      </c>
      <c r="F3598">
        <v>3181</v>
      </c>
      <c r="G3598">
        <v>3</v>
      </c>
      <c r="H3598">
        <v>2</v>
      </c>
      <c r="I3598">
        <v>1</v>
      </c>
      <c r="J3598">
        <v>273</v>
      </c>
      <c r="K3598">
        <v>1890</v>
      </c>
      <c r="L3598" t="s">
        <v>3744</v>
      </c>
      <c r="M3598" t="s">
        <v>302</v>
      </c>
      <c r="N3598" t="s">
        <v>76</v>
      </c>
      <c r="O3598" s="6" t="str">
        <f>INDEX(lkp_Region,MATCH(tbl_Sales[[#This Row],[Suburb]],lkp_Suburb,0))</f>
        <v>Southern Metropolitan</v>
      </c>
      <c r="P3598" s="6">
        <f>MONTH(tbl_Sales[[#This Row],[Date]])</f>
        <v>9</v>
      </c>
      <c r="Q3598" s="6">
        <f>YEAR(tbl_Sales[[#This Row],[Date]])</f>
        <v>2016</v>
      </c>
    </row>
    <row r="3599" spans="1:17" x14ac:dyDescent="0.25">
      <c r="A3599" s="1">
        <v>42629</v>
      </c>
      <c r="B3599">
        <v>1350000</v>
      </c>
      <c r="C3599" t="s">
        <v>2</v>
      </c>
      <c r="D3599" t="s">
        <v>12429</v>
      </c>
      <c r="E3599" t="s">
        <v>10</v>
      </c>
      <c r="F3599">
        <v>3181</v>
      </c>
      <c r="G3599">
        <v>2</v>
      </c>
      <c r="H3599">
        <v>1</v>
      </c>
      <c r="I3599">
        <v>1</v>
      </c>
      <c r="J3599">
        <v>157</v>
      </c>
      <c r="K3599">
        <v>1900</v>
      </c>
      <c r="L3599" t="s">
        <v>3745</v>
      </c>
      <c r="M3599" t="s">
        <v>431</v>
      </c>
      <c r="N3599" t="s">
        <v>26</v>
      </c>
      <c r="O3599" s="6" t="str">
        <f>INDEX(lkp_Region,MATCH(tbl_Sales[[#This Row],[Suburb]],lkp_Suburb,0))</f>
        <v>Southern Metropolitan</v>
      </c>
      <c r="P3599" s="6">
        <f>MONTH(tbl_Sales[[#This Row],[Date]])</f>
        <v>9</v>
      </c>
      <c r="Q3599" s="6">
        <f>YEAR(tbl_Sales[[#This Row],[Date]])</f>
        <v>2016</v>
      </c>
    </row>
    <row r="3600" spans="1:17" x14ac:dyDescent="0.25">
      <c r="A3600" s="1">
        <v>42629</v>
      </c>
      <c r="B3600">
        <v>855000</v>
      </c>
      <c r="C3600" t="s">
        <v>2</v>
      </c>
      <c r="D3600" t="s">
        <v>12428</v>
      </c>
      <c r="E3600" t="s">
        <v>10</v>
      </c>
      <c r="F3600">
        <v>3039</v>
      </c>
      <c r="G3600">
        <v>3</v>
      </c>
      <c r="H3600">
        <v>1</v>
      </c>
      <c r="I3600">
        <v>1</v>
      </c>
      <c r="J3600">
        <v>274</v>
      </c>
      <c r="L3600" t="s">
        <v>3746</v>
      </c>
      <c r="M3600" t="s">
        <v>242</v>
      </c>
      <c r="N3600" t="s">
        <v>49</v>
      </c>
      <c r="O3600" s="6" t="str">
        <f>INDEX(lkp_Region,MATCH(tbl_Sales[[#This Row],[Suburb]],lkp_Suburb,0))</f>
        <v>Western Metropolitan</v>
      </c>
      <c r="P3600" s="6">
        <f>MONTH(tbl_Sales[[#This Row],[Date]])</f>
        <v>9</v>
      </c>
      <c r="Q3600" s="6">
        <f>YEAR(tbl_Sales[[#This Row],[Date]])</f>
        <v>2016</v>
      </c>
    </row>
    <row r="3601" spans="1:17" x14ac:dyDescent="0.25">
      <c r="A3601" s="1">
        <v>42629</v>
      </c>
      <c r="B3601">
        <v>1260000</v>
      </c>
      <c r="C3601" t="s">
        <v>2</v>
      </c>
      <c r="D3601" t="s">
        <v>12427</v>
      </c>
      <c r="E3601" t="s">
        <v>10</v>
      </c>
      <c r="F3601">
        <v>3041</v>
      </c>
      <c r="G3601">
        <v>4</v>
      </c>
      <c r="H3601">
        <v>2</v>
      </c>
      <c r="I3601">
        <v>2</v>
      </c>
      <c r="J3601">
        <v>697</v>
      </c>
      <c r="K3601">
        <v>2012</v>
      </c>
      <c r="L3601" t="s">
        <v>3747</v>
      </c>
      <c r="M3601" t="s">
        <v>625</v>
      </c>
      <c r="N3601" t="s">
        <v>49</v>
      </c>
      <c r="O3601" s="6" t="str">
        <f>INDEX(lkp_Region,MATCH(tbl_Sales[[#This Row],[Suburb]],lkp_Suburb,0))</f>
        <v>Western Metropolitan</v>
      </c>
      <c r="P3601" s="6">
        <f>MONTH(tbl_Sales[[#This Row],[Date]])</f>
        <v>9</v>
      </c>
      <c r="Q3601" s="6">
        <f>YEAR(tbl_Sales[[#This Row],[Date]])</f>
        <v>2016</v>
      </c>
    </row>
    <row r="3602" spans="1:17" x14ac:dyDescent="0.25">
      <c r="A3602" s="1">
        <v>42629</v>
      </c>
      <c r="B3602">
        <v>1640000</v>
      </c>
      <c r="C3602" t="s">
        <v>2</v>
      </c>
      <c r="D3602" t="s">
        <v>12428</v>
      </c>
      <c r="E3602" t="s">
        <v>10</v>
      </c>
      <c r="F3602">
        <v>3039</v>
      </c>
      <c r="G3602">
        <v>4</v>
      </c>
      <c r="H3602">
        <v>2</v>
      </c>
      <c r="I3602">
        <v>1</v>
      </c>
      <c r="J3602">
        <v>435</v>
      </c>
      <c r="K3602">
        <v>1920</v>
      </c>
      <c r="L3602" t="s">
        <v>3748</v>
      </c>
      <c r="M3602" t="s">
        <v>242</v>
      </c>
      <c r="N3602" t="s">
        <v>49</v>
      </c>
      <c r="O3602" s="6" t="str">
        <f>INDEX(lkp_Region,MATCH(tbl_Sales[[#This Row],[Suburb]],lkp_Suburb,0))</f>
        <v>Western Metropolitan</v>
      </c>
      <c r="P3602" s="6">
        <f>MONTH(tbl_Sales[[#This Row],[Date]])</f>
        <v>9</v>
      </c>
      <c r="Q3602" s="6">
        <f>YEAR(tbl_Sales[[#This Row],[Date]])</f>
        <v>2016</v>
      </c>
    </row>
    <row r="3603" spans="1:17" x14ac:dyDescent="0.25">
      <c r="A3603" s="1">
        <v>42629</v>
      </c>
      <c r="B3603">
        <v>779000</v>
      </c>
      <c r="C3603" t="s">
        <v>51</v>
      </c>
      <c r="D3603" t="s">
        <v>12427</v>
      </c>
      <c r="E3603" t="s">
        <v>10</v>
      </c>
      <c r="F3603">
        <v>3207</v>
      </c>
      <c r="G3603">
        <v>2</v>
      </c>
      <c r="H3603">
        <v>1</v>
      </c>
      <c r="I3603">
        <v>1</v>
      </c>
      <c r="J3603">
        <v>0</v>
      </c>
      <c r="L3603" t="s">
        <v>3749</v>
      </c>
      <c r="M3603" t="s">
        <v>24</v>
      </c>
      <c r="N3603" t="s">
        <v>88</v>
      </c>
      <c r="O3603" s="6" t="str">
        <f>INDEX(lkp_Region,MATCH(tbl_Sales[[#This Row],[Suburb]],lkp_Suburb,0))</f>
        <v>Southern Metropolitan</v>
      </c>
      <c r="P3603" s="6">
        <f>MONTH(tbl_Sales[[#This Row],[Date]])</f>
        <v>9</v>
      </c>
      <c r="Q3603" s="6">
        <f>YEAR(tbl_Sales[[#This Row],[Date]])</f>
        <v>2016</v>
      </c>
    </row>
    <row r="3604" spans="1:17" x14ac:dyDescent="0.25">
      <c r="A3604" s="1">
        <v>42629</v>
      </c>
      <c r="B3604">
        <v>1370000</v>
      </c>
      <c r="C3604" t="s">
        <v>51</v>
      </c>
      <c r="D3604" t="s">
        <v>12430</v>
      </c>
      <c r="E3604" t="s">
        <v>10</v>
      </c>
      <c r="F3604">
        <v>3008</v>
      </c>
      <c r="G3604">
        <v>4</v>
      </c>
      <c r="H3604">
        <v>2</v>
      </c>
      <c r="I3604">
        <v>2</v>
      </c>
      <c r="J3604">
        <v>0</v>
      </c>
      <c r="L3604" t="s">
        <v>3750</v>
      </c>
      <c r="M3604" t="s">
        <v>2023</v>
      </c>
      <c r="N3604" t="s">
        <v>88</v>
      </c>
      <c r="O3604" s="6" t="str">
        <f>INDEX(lkp_Region,MATCH(tbl_Sales[[#This Row],[Suburb]],lkp_Suburb,0))</f>
        <v>Southern Metropolitan</v>
      </c>
      <c r="P3604" s="6">
        <f>MONTH(tbl_Sales[[#This Row],[Date]])</f>
        <v>9</v>
      </c>
      <c r="Q3604" s="6">
        <f>YEAR(tbl_Sales[[#This Row],[Date]])</f>
        <v>2016</v>
      </c>
    </row>
    <row r="3605" spans="1:17" x14ac:dyDescent="0.25">
      <c r="A3605" s="1">
        <v>42629</v>
      </c>
      <c r="B3605">
        <v>480000</v>
      </c>
      <c r="C3605" t="s">
        <v>51</v>
      </c>
      <c r="D3605" t="s">
        <v>12431</v>
      </c>
      <c r="E3605" t="s">
        <v>5</v>
      </c>
      <c r="F3605">
        <v>3011</v>
      </c>
      <c r="G3605">
        <v>2</v>
      </c>
      <c r="H3605">
        <v>1</v>
      </c>
      <c r="I3605">
        <v>1</v>
      </c>
      <c r="J3605">
        <v>556</v>
      </c>
      <c r="K3605">
        <v>2010</v>
      </c>
      <c r="L3605" t="s">
        <v>3751</v>
      </c>
      <c r="M3605" t="s">
        <v>22</v>
      </c>
      <c r="N3605" t="s">
        <v>21</v>
      </c>
      <c r="O3605" s="6" t="str">
        <f>INDEX(lkp_Region,MATCH(tbl_Sales[[#This Row],[Suburb]],lkp_Suburb,0))</f>
        <v>Western Metropolitan</v>
      </c>
      <c r="P3605" s="6">
        <f>MONTH(tbl_Sales[[#This Row],[Date]])</f>
        <v>9</v>
      </c>
      <c r="Q3605" s="6">
        <f>YEAR(tbl_Sales[[#This Row],[Date]])</f>
        <v>2016</v>
      </c>
    </row>
    <row r="3606" spans="1:17" x14ac:dyDescent="0.25">
      <c r="A3606" s="1">
        <v>42629</v>
      </c>
      <c r="B3606">
        <v>756000</v>
      </c>
      <c r="C3606" t="s">
        <v>2</v>
      </c>
      <c r="D3606" t="s">
        <v>12428</v>
      </c>
      <c r="E3606" t="s">
        <v>10</v>
      </c>
      <c r="F3606">
        <v>3012</v>
      </c>
      <c r="G3606">
        <v>3</v>
      </c>
      <c r="H3606">
        <v>1</v>
      </c>
      <c r="I3606">
        <v>1</v>
      </c>
      <c r="J3606">
        <v>353</v>
      </c>
      <c r="K3606">
        <v>1925</v>
      </c>
      <c r="L3606" t="s">
        <v>3752</v>
      </c>
      <c r="M3606" t="s">
        <v>53</v>
      </c>
      <c r="N3606" t="s">
        <v>21</v>
      </c>
      <c r="O3606" s="6" t="str">
        <f>INDEX(lkp_Region,MATCH(tbl_Sales[[#This Row],[Suburb]],lkp_Suburb,0))</f>
        <v>Western Metropolitan</v>
      </c>
      <c r="P3606" s="6">
        <f>MONTH(tbl_Sales[[#This Row],[Date]])</f>
        <v>9</v>
      </c>
      <c r="Q3606" s="6">
        <f>YEAR(tbl_Sales[[#This Row],[Date]])</f>
        <v>2016</v>
      </c>
    </row>
    <row r="3607" spans="1:17" x14ac:dyDescent="0.25">
      <c r="A3607" s="1">
        <v>42629</v>
      </c>
      <c r="B3607">
        <v>1924500</v>
      </c>
      <c r="C3607" t="s">
        <v>2</v>
      </c>
      <c r="D3607" t="s">
        <v>12423</v>
      </c>
      <c r="E3607" t="s">
        <v>10</v>
      </c>
      <c r="F3607">
        <v>3108</v>
      </c>
      <c r="G3607">
        <v>4</v>
      </c>
      <c r="H3607">
        <v>4</v>
      </c>
      <c r="I3607">
        <v>2</v>
      </c>
      <c r="J3607">
        <v>1157</v>
      </c>
      <c r="L3607" t="s">
        <v>3753</v>
      </c>
      <c r="M3607" t="s">
        <v>126</v>
      </c>
      <c r="N3607" t="s">
        <v>128</v>
      </c>
      <c r="O3607" s="6" t="str">
        <f>INDEX(lkp_Region,MATCH(tbl_Sales[[#This Row],[Suburb]],lkp_Suburb,0))</f>
        <v>Eastern Metropolitan</v>
      </c>
      <c r="P3607" s="6">
        <f>MONTH(tbl_Sales[[#This Row],[Date]])</f>
        <v>9</v>
      </c>
      <c r="Q3607" s="6">
        <f>YEAR(tbl_Sales[[#This Row],[Date]])</f>
        <v>2016</v>
      </c>
    </row>
    <row r="3608" spans="1:17" x14ac:dyDescent="0.25">
      <c r="A3608" s="1">
        <v>42629</v>
      </c>
      <c r="B3608">
        <v>1325000</v>
      </c>
      <c r="C3608" t="s">
        <v>2</v>
      </c>
      <c r="D3608" t="s">
        <v>12428</v>
      </c>
      <c r="E3608" t="s">
        <v>10</v>
      </c>
      <c r="F3608">
        <v>3016</v>
      </c>
      <c r="G3608">
        <v>4</v>
      </c>
      <c r="H3608">
        <v>2</v>
      </c>
      <c r="I3608">
        <v>1</v>
      </c>
      <c r="J3608">
        <v>452</v>
      </c>
      <c r="L3608" t="s">
        <v>3754</v>
      </c>
      <c r="M3608" t="s">
        <v>196</v>
      </c>
      <c r="N3608" t="s">
        <v>69</v>
      </c>
      <c r="O3608" s="6" t="str">
        <f>INDEX(lkp_Region,MATCH(tbl_Sales[[#This Row],[Suburb]],lkp_Suburb,0))</f>
        <v>Western Metropolitan</v>
      </c>
      <c r="P3608" s="6">
        <f>MONTH(tbl_Sales[[#This Row],[Date]])</f>
        <v>9</v>
      </c>
      <c r="Q3608" s="6">
        <f>YEAR(tbl_Sales[[#This Row],[Date]])</f>
        <v>2016</v>
      </c>
    </row>
    <row r="3609" spans="1:17" x14ac:dyDescent="0.25">
      <c r="A3609" s="1">
        <v>42629</v>
      </c>
      <c r="B3609">
        <v>510000</v>
      </c>
      <c r="C3609" t="s">
        <v>13</v>
      </c>
      <c r="D3609" t="s">
        <v>12429</v>
      </c>
      <c r="E3609" t="s">
        <v>5</v>
      </c>
      <c r="F3609">
        <v>3071</v>
      </c>
      <c r="G3609">
        <v>3</v>
      </c>
      <c r="H3609">
        <v>1</v>
      </c>
      <c r="I3609">
        <v>1</v>
      </c>
      <c r="J3609">
        <v>0</v>
      </c>
      <c r="L3609" t="s">
        <v>3755</v>
      </c>
      <c r="M3609" t="s">
        <v>60</v>
      </c>
      <c r="N3609" t="s">
        <v>62</v>
      </c>
      <c r="O3609" s="6" t="str">
        <f>INDEX(lkp_Region,MATCH(tbl_Sales[[#This Row],[Suburb]],lkp_Suburb,0))</f>
        <v>Northern Metropolitan</v>
      </c>
      <c r="P3609" s="6">
        <f>MONTH(tbl_Sales[[#This Row],[Date]])</f>
        <v>9</v>
      </c>
      <c r="Q3609" s="6">
        <f>YEAR(tbl_Sales[[#This Row],[Date]])</f>
        <v>2016</v>
      </c>
    </row>
    <row r="3610" spans="1:17" x14ac:dyDescent="0.25">
      <c r="A3610" s="1">
        <v>42629</v>
      </c>
      <c r="B3610">
        <v>500000</v>
      </c>
      <c r="C3610" t="s">
        <v>13</v>
      </c>
      <c r="D3610" t="s">
        <v>12427</v>
      </c>
      <c r="E3610" t="s">
        <v>5</v>
      </c>
      <c r="F3610">
        <v>3188</v>
      </c>
      <c r="G3610">
        <v>1</v>
      </c>
      <c r="H3610">
        <v>1</v>
      </c>
      <c r="I3610">
        <v>1</v>
      </c>
      <c r="J3610">
        <v>0</v>
      </c>
      <c r="L3610" t="s">
        <v>3756</v>
      </c>
      <c r="M3610" t="s">
        <v>176</v>
      </c>
      <c r="N3610" t="s">
        <v>107</v>
      </c>
      <c r="O3610" s="6" t="str">
        <f>INDEX(lkp_Region,MATCH(tbl_Sales[[#This Row],[Suburb]],lkp_Suburb,0))</f>
        <v>Southern Metropolitan</v>
      </c>
      <c r="P3610" s="6">
        <f>MONTH(tbl_Sales[[#This Row],[Date]])</f>
        <v>9</v>
      </c>
      <c r="Q3610" s="6">
        <f>YEAR(tbl_Sales[[#This Row],[Date]])</f>
        <v>2016</v>
      </c>
    </row>
    <row r="3611" spans="1:17" x14ac:dyDescent="0.25">
      <c r="A3611" s="1">
        <v>42629</v>
      </c>
      <c r="B3611">
        <v>760000</v>
      </c>
      <c r="C3611" t="s">
        <v>13</v>
      </c>
      <c r="D3611" t="s">
        <v>12428</v>
      </c>
      <c r="E3611" t="s">
        <v>10</v>
      </c>
      <c r="F3611">
        <v>3188</v>
      </c>
      <c r="G3611">
        <v>2</v>
      </c>
      <c r="H3611">
        <v>1</v>
      </c>
      <c r="I3611">
        <v>1</v>
      </c>
      <c r="J3611">
        <v>90</v>
      </c>
      <c r="K3611">
        <v>1985</v>
      </c>
      <c r="L3611" t="s">
        <v>3757</v>
      </c>
      <c r="M3611" t="s">
        <v>176</v>
      </c>
      <c r="N3611" t="s">
        <v>107</v>
      </c>
      <c r="O3611" s="6" t="str">
        <f>INDEX(lkp_Region,MATCH(tbl_Sales[[#This Row],[Suburb]],lkp_Suburb,0))</f>
        <v>Southern Metropolitan</v>
      </c>
      <c r="P3611" s="6">
        <f>MONTH(tbl_Sales[[#This Row],[Date]])</f>
        <v>9</v>
      </c>
      <c r="Q3611" s="6">
        <f>YEAR(tbl_Sales[[#This Row],[Date]])</f>
        <v>2016</v>
      </c>
    </row>
    <row r="3612" spans="1:17" x14ac:dyDescent="0.25">
      <c r="A3612" s="1">
        <v>42629</v>
      </c>
      <c r="B3612">
        <v>1014000</v>
      </c>
      <c r="C3612" t="s">
        <v>51</v>
      </c>
      <c r="D3612" t="s">
        <v>12429</v>
      </c>
      <c r="E3612" t="s">
        <v>10</v>
      </c>
      <c r="F3612">
        <v>3187</v>
      </c>
      <c r="G3612">
        <v>2</v>
      </c>
      <c r="H3612">
        <v>1</v>
      </c>
      <c r="I3612">
        <v>1</v>
      </c>
      <c r="J3612">
        <v>267</v>
      </c>
      <c r="K3612">
        <v>1990</v>
      </c>
      <c r="L3612" t="s">
        <v>3758</v>
      </c>
      <c r="M3612" t="s">
        <v>346</v>
      </c>
      <c r="N3612" t="s">
        <v>107</v>
      </c>
      <c r="O3612" s="6" t="str">
        <f>INDEX(lkp_Region,MATCH(tbl_Sales[[#This Row],[Suburb]],lkp_Suburb,0))</f>
        <v>Southern Metropolitan</v>
      </c>
      <c r="P3612" s="6">
        <f>MONTH(tbl_Sales[[#This Row],[Date]])</f>
        <v>9</v>
      </c>
      <c r="Q3612" s="6">
        <f>YEAR(tbl_Sales[[#This Row],[Date]])</f>
        <v>2016</v>
      </c>
    </row>
    <row r="3613" spans="1:17" x14ac:dyDescent="0.25">
      <c r="A3613" s="1">
        <v>42629</v>
      </c>
      <c r="B3613">
        <v>779000</v>
      </c>
      <c r="C3613" t="s">
        <v>51</v>
      </c>
      <c r="D3613" t="s">
        <v>12423</v>
      </c>
      <c r="E3613" t="s">
        <v>10</v>
      </c>
      <c r="F3613">
        <v>3079</v>
      </c>
      <c r="G3613">
        <v>2</v>
      </c>
      <c r="H3613">
        <v>1</v>
      </c>
      <c r="I3613">
        <v>2</v>
      </c>
      <c r="J3613">
        <v>152</v>
      </c>
      <c r="K3613">
        <v>1970</v>
      </c>
      <c r="L3613" t="s">
        <v>3759</v>
      </c>
      <c r="M3613" t="s">
        <v>213</v>
      </c>
      <c r="N3613" t="s">
        <v>150</v>
      </c>
      <c r="O3613" s="6" t="str">
        <f>INDEX(lkp_Region,MATCH(tbl_Sales[[#This Row],[Suburb]],lkp_Suburb,0))</f>
        <v>Eastern Metropolitan</v>
      </c>
      <c r="P3613" s="6">
        <f>MONTH(tbl_Sales[[#This Row],[Date]])</f>
        <v>9</v>
      </c>
      <c r="Q3613" s="6">
        <f>YEAR(tbl_Sales[[#This Row],[Date]])</f>
        <v>2016</v>
      </c>
    </row>
    <row r="3614" spans="1:17" x14ac:dyDescent="0.25">
      <c r="A3614" s="1">
        <v>42629</v>
      </c>
      <c r="B3614">
        <v>820000</v>
      </c>
      <c r="C3614" t="s">
        <v>2</v>
      </c>
      <c r="D3614" t="s">
        <v>12427</v>
      </c>
      <c r="E3614" t="s">
        <v>10</v>
      </c>
      <c r="F3614">
        <v>3084</v>
      </c>
      <c r="G3614">
        <v>3</v>
      </c>
      <c r="H3614">
        <v>2</v>
      </c>
      <c r="I3614">
        <v>2</v>
      </c>
      <c r="J3614">
        <v>555</v>
      </c>
      <c r="L3614" t="s">
        <v>3760</v>
      </c>
      <c r="M3614" t="s">
        <v>320</v>
      </c>
      <c r="N3614" t="s">
        <v>150</v>
      </c>
      <c r="O3614" s="6" t="str">
        <f>INDEX(lkp_Region,MATCH(tbl_Sales[[#This Row],[Suburb]],lkp_Suburb,0))</f>
        <v>Eastern Metropolitan</v>
      </c>
      <c r="P3614" s="6">
        <f>MONTH(tbl_Sales[[#This Row],[Date]])</f>
        <v>9</v>
      </c>
      <c r="Q3614" s="6">
        <f>YEAR(tbl_Sales[[#This Row],[Date]])</f>
        <v>2016</v>
      </c>
    </row>
    <row r="3615" spans="1:17" x14ac:dyDescent="0.25">
      <c r="A3615" s="1">
        <v>42630</v>
      </c>
      <c r="B3615">
        <v>1105000</v>
      </c>
      <c r="C3615" t="s">
        <v>2</v>
      </c>
      <c r="D3615" t="s">
        <v>12427</v>
      </c>
      <c r="E3615" t="s">
        <v>10</v>
      </c>
      <c r="F3615">
        <v>3121</v>
      </c>
      <c r="G3615">
        <v>2</v>
      </c>
      <c r="H3615">
        <v>2</v>
      </c>
      <c r="I3615">
        <v>1</v>
      </c>
      <c r="J3615">
        <v>55</v>
      </c>
      <c r="L3615" t="s">
        <v>3761</v>
      </c>
      <c r="M3615" t="s">
        <v>6</v>
      </c>
      <c r="N3615" t="s">
        <v>8</v>
      </c>
      <c r="O3615" s="6" t="str">
        <f>INDEX(lkp_Region,MATCH(tbl_Sales[[#This Row],[Suburb]],lkp_Suburb,0))</f>
        <v>Northern Metropolitan</v>
      </c>
      <c r="P3615" s="6">
        <f>MONTH(tbl_Sales[[#This Row],[Date]])</f>
        <v>9</v>
      </c>
      <c r="Q3615" s="6">
        <f>YEAR(tbl_Sales[[#This Row],[Date]])</f>
        <v>2016</v>
      </c>
    </row>
    <row r="3616" spans="1:17" x14ac:dyDescent="0.25">
      <c r="A3616" s="1">
        <v>42630</v>
      </c>
      <c r="B3616">
        <v>3310000</v>
      </c>
      <c r="C3616" t="s">
        <v>2</v>
      </c>
      <c r="D3616" t="s">
        <v>12429</v>
      </c>
      <c r="E3616" t="s">
        <v>10</v>
      </c>
      <c r="F3616">
        <v>3065</v>
      </c>
      <c r="G3616">
        <v>4</v>
      </c>
      <c r="H3616">
        <v>4</v>
      </c>
      <c r="I3616">
        <v>2</v>
      </c>
      <c r="J3616">
        <v>337</v>
      </c>
      <c r="K3616">
        <v>1854</v>
      </c>
      <c r="L3616" t="s">
        <v>3762</v>
      </c>
      <c r="M3616" t="s">
        <v>427</v>
      </c>
      <c r="N3616" t="s">
        <v>8</v>
      </c>
      <c r="O3616" s="6" t="str">
        <f>INDEX(lkp_Region,MATCH(tbl_Sales[[#This Row],[Suburb]],lkp_Suburb,0))</f>
        <v>Northern Metropolitan</v>
      </c>
      <c r="P3616" s="6">
        <f>MONTH(tbl_Sales[[#This Row],[Date]])</f>
        <v>9</v>
      </c>
      <c r="Q3616" s="6">
        <f>YEAR(tbl_Sales[[#This Row],[Date]])</f>
        <v>2016</v>
      </c>
    </row>
    <row r="3617" spans="1:17" x14ac:dyDescent="0.25">
      <c r="A3617" s="1">
        <v>42630</v>
      </c>
      <c r="B3617">
        <v>3730000</v>
      </c>
      <c r="C3617" t="s">
        <v>2</v>
      </c>
      <c r="D3617" t="s">
        <v>12429</v>
      </c>
      <c r="E3617" t="s">
        <v>5</v>
      </c>
      <c r="F3617">
        <v>3146</v>
      </c>
      <c r="G3617">
        <v>5</v>
      </c>
      <c r="H3617">
        <v>3</v>
      </c>
      <c r="I3617">
        <v>2</v>
      </c>
      <c r="J3617">
        <v>919</v>
      </c>
      <c r="K3617">
        <v>1925</v>
      </c>
      <c r="L3617" t="s">
        <v>3763</v>
      </c>
      <c r="M3617" t="s">
        <v>102</v>
      </c>
      <c r="N3617" t="s">
        <v>76</v>
      </c>
      <c r="O3617" s="6" t="str">
        <f>INDEX(lkp_Region,MATCH(tbl_Sales[[#This Row],[Suburb]],lkp_Suburb,0))</f>
        <v>Southern Metropolitan</v>
      </c>
      <c r="P3617" s="6">
        <f>MONTH(tbl_Sales[[#This Row],[Date]])</f>
        <v>9</v>
      </c>
      <c r="Q3617" s="6">
        <f>YEAR(tbl_Sales[[#This Row],[Date]])</f>
        <v>2016</v>
      </c>
    </row>
    <row r="3618" spans="1:17" x14ac:dyDescent="0.25">
      <c r="A3618" s="1">
        <v>42630</v>
      </c>
      <c r="B3618">
        <v>727500</v>
      </c>
      <c r="C3618" t="s">
        <v>2</v>
      </c>
      <c r="D3618" t="s">
        <v>12428</v>
      </c>
      <c r="E3618" t="s">
        <v>10</v>
      </c>
      <c r="F3618">
        <v>3046</v>
      </c>
      <c r="G3618">
        <v>3</v>
      </c>
      <c r="H3618">
        <v>1</v>
      </c>
      <c r="I3618">
        <v>2</v>
      </c>
      <c r="J3618">
        <v>719</v>
      </c>
      <c r="L3618" t="s">
        <v>3764</v>
      </c>
      <c r="M3618" t="s">
        <v>680</v>
      </c>
      <c r="N3618" t="s">
        <v>18</v>
      </c>
      <c r="O3618" s="6" t="str">
        <f>INDEX(lkp_Region,MATCH(tbl_Sales[[#This Row],[Suburb]],lkp_Suburb,0))</f>
        <v>Northern Metropolitan</v>
      </c>
      <c r="P3618" s="6">
        <f>MONTH(tbl_Sales[[#This Row],[Date]])</f>
        <v>9</v>
      </c>
      <c r="Q3618" s="6">
        <f>YEAR(tbl_Sales[[#This Row],[Date]])</f>
        <v>2016</v>
      </c>
    </row>
    <row r="3619" spans="1:17" x14ac:dyDescent="0.25">
      <c r="A3619" s="1">
        <v>42630</v>
      </c>
      <c r="B3619">
        <v>1500000</v>
      </c>
      <c r="C3619" t="s">
        <v>2</v>
      </c>
      <c r="D3619" t="s">
        <v>12427</v>
      </c>
      <c r="E3619" t="s">
        <v>10</v>
      </c>
      <c r="F3619">
        <v>3040</v>
      </c>
      <c r="G3619">
        <v>4</v>
      </c>
      <c r="H3619">
        <v>2</v>
      </c>
      <c r="I3619">
        <v>2</v>
      </c>
      <c r="J3619">
        <v>858</v>
      </c>
      <c r="L3619" t="s">
        <v>3765</v>
      </c>
      <c r="M3619" t="s">
        <v>47</v>
      </c>
      <c r="N3619" t="s">
        <v>49</v>
      </c>
      <c r="O3619" s="6" t="str">
        <f>INDEX(lkp_Region,MATCH(tbl_Sales[[#This Row],[Suburb]],lkp_Suburb,0))</f>
        <v>Western Metropolitan</v>
      </c>
      <c r="P3619" s="6">
        <f>MONTH(tbl_Sales[[#This Row],[Date]])</f>
        <v>9</v>
      </c>
      <c r="Q3619" s="6">
        <f>YEAR(tbl_Sales[[#This Row],[Date]])</f>
        <v>2016</v>
      </c>
    </row>
    <row r="3620" spans="1:17" x14ac:dyDescent="0.25">
      <c r="A3620" s="1">
        <v>42630</v>
      </c>
      <c r="B3620">
        <v>800000</v>
      </c>
      <c r="C3620" t="s">
        <v>13</v>
      </c>
      <c r="D3620" t="s">
        <v>12427</v>
      </c>
      <c r="E3620" t="s">
        <v>5</v>
      </c>
      <c r="F3620">
        <v>3006</v>
      </c>
      <c r="G3620">
        <v>2</v>
      </c>
      <c r="H3620">
        <v>2</v>
      </c>
      <c r="I3620">
        <v>2</v>
      </c>
      <c r="J3620">
        <v>0</v>
      </c>
      <c r="K3620">
        <v>2014</v>
      </c>
      <c r="L3620" t="s">
        <v>3766</v>
      </c>
      <c r="M3620" t="s">
        <v>434</v>
      </c>
      <c r="N3620" t="s">
        <v>88</v>
      </c>
      <c r="O3620" s="6" t="str">
        <f>INDEX(lkp_Region,MATCH(tbl_Sales[[#This Row],[Suburb]],lkp_Suburb,0))</f>
        <v>Southern Metropolitan</v>
      </c>
      <c r="P3620" s="6">
        <f>MONTH(tbl_Sales[[#This Row],[Date]])</f>
        <v>9</v>
      </c>
      <c r="Q3620" s="6">
        <f>YEAR(tbl_Sales[[#This Row],[Date]])</f>
        <v>2016</v>
      </c>
    </row>
    <row r="3621" spans="1:17" x14ac:dyDescent="0.25">
      <c r="A3621" s="1">
        <v>42630</v>
      </c>
      <c r="B3621">
        <v>960000</v>
      </c>
      <c r="C3621" t="s">
        <v>2</v>
      </c>
      <c r="D3621" t="s">
        <v>12428</v>
      </c>
      <c r="E3621" t="s">
        <v>10</v>
      </c>
      <c r="F3621">
        <v>3031</v>
      </c>
      <c r="G3621">
        <v>2</v>
      </c>
      <c r="H3621">
        <v>1</v>
      </c>
      <c r="I3621">
        <v>0</v>
      </c>
      <c r="J3621">
        <v>179</v>
      </c>
      <c r="K3621">
        <v>1900</v>
      </c>
      <c r="L3621" t="s">
        <v>3767</v>
      </c>
      <c r="M3621" t="s">
        <v>264</v>
      </c>
      <c r="N3621" t="s">
        <v>88</v>
      </c>
      <c r="O3621" s="6" t="str">
        <f>INDEX(lkp_Region,MATCH(tbl_Sales[[#This Row],[Suburb]],lkp_Suburb,0))</f>
        <v>Northern Metropolitan</v>
      </c>
      <c r="P3621" s="6">
        <f>MONTH(tbl_Sales[[#This Row],[Date]])</f>
        <v>9</v>
      </c>
      <c r="Q3621" s="6">
        <f>YEAR(tbl_Sales[[#This Row],[Date]])</f>
        <v>2016</v>
      </c>
    </row>
    <row r="3622" spans="1:17" x14ac:dyDescent="0.25">
      <c r="A3622" s="1">
        <v>42630</v>
      </c>
      <c r="B3622">
        <v>887000</v>
      </c>
      <c r="C3622" t="s">
        <v>2</v>
      </c>
      <c r="D3622" t="s">
        <v>12431</v>
      </c>
      <c r="E3622" t="s">
        <v>10</v>
      </c>
      <c r="F3622">
        <v>3011</v>
      </c>
      <c r="G3622">
        <v>2</v>
      </c>
      <c r="H3622">
        <v>1</v>
      </c>
      <c r="I3622">
        <v>1</v>
      </c>
      <c r="J3622">
        <v>170</v>
      </c>
      <c r="L3622" t="s">
        <v>3768</v>
      </c>
      <c r="M3622" t="s">
        <v>660</v>
      </c>
      <c r="N3622" t="s">
        <v>21</v>
      </c>
      <c r="O3622" s="6" t="str">
        <f>INDEX(lkp_Region,MATCH(tbl_Sales[[#This Row],[Suburb]],lkp_Suburb,0))</f>
        <v>Western Metropolitan</v>
      </c>
      <c r="P3622" s="6">
        <f>MONTH(tbl_Sales[[#This Row],[Date]])</f>
        <v>9</v>
      </c>
      <c r="Q3622" s="6">
        <f>YEAR(tbl_Sales[[#This Row],[Date]])</f>
        <v>2016</v>
      </c>
    </row>
    <row r="3623" spans="1:17" x14ac:dyDescent="0.25">
      <c r="A3623" s="1">
        <v>42630</v>
      </c>
      <c r="B3623">
        <v>1310000</v>
      </c>
      <c r="C3623" t="s">
        <v>2</v>
      </c>
      <c r="D3623" t="s">
        <v>12426</v>
      </c>
      <c r="E3623" t="s">
        <v>10</v>
      </c>
      <c r="F3623">
        <v>3108</v>
      </c>
      <c r="G3623">
        <v>3</v>
      </c>
      <c r="H3623">
        <v>1</v>
      </c>
      <c r="I3623">
        <v>2</v>
      </c>
      <c r="J3623">
        <v>1157</v>
      </c>
      <c r="L3623" t="s">
        <v>3769</v>
      </c>
      <c r="M3623" t="s">
        <v>126</v>
      </c>
      <c r="N3623" t="s">
        <v>128</v>
      </c>
      <c r="O3623" s="6" t="str">
        <f>INDEX(lkp_Region,MATCH(tbl_Sales[[#This Row],[Suburb]],lkp_Suburb,0))</f>
        <v>Eastern Metropolitan</v>
      </c>
      <c r="P3623" s="6">
        <f>MONTH(tbl_Sales[[#This Row],[Date]])</f>
        <v>9</v>
      </c>
      <c r="Q3623" s="6">
        <f>YEAR(tbl_Sales[[#This Row],[Date]])</f>
        <v>2016</v>
      </c>
    </row>
    <row r="3624" spans="1:17" x14ac:dyDescent="0.25">
      <c r="A3624" s="1">
        <v>42630</v>
      </c>
      <c r="B3624">
        <v>1010000</v>
      </c>
      <c r="C3624" t="s">
        <v>2</v>
      </c>
      <c r="D3624" t="s">
        <v>12430</v>
      </c>
      <c r="E3624" t="s">
        <v>10</v>
      </c>
      <c r="F3624">
        <v>3016</v>
      </c>
      <c r="G3624">
        <v>3</v>
      </c>
      <c r="H3624">
        <v>2</v>
      </c>
      <c r="I3624">
        <v>2</v>
      </c>
      <c r="J3624">
        <v>418</v>
      </c>
      <c r="K3624">
        <v>1995</v>
      </c>
      <c r="L3624" t="s">
        <v>3770</v>
      </c>
      <c r="M3624" t="s">
        <v>196</v>
      </c>
      <c r="N3624" t="s">
        <v>69</v>
      </c>
      <c r="O3624" s="6" t="str">
        <f>INDEX(lkp_Region,MATCH(tbl_Sales[[#This Row],[Suburb]],lkp_Suburb,0))</f>
        <v>Western Metropolitan</v>
      </c>
      <c r="P3624" s="6">
        <f>MONTH(tbl_Sales[[#This Row],[Date]])</f>
        <v>9</v>
      </c>
      <c r="Q3624" s="6">
        <f>YEAR(tbl_Sales[[#This Row],[Date]])</f>
        <v>2016</v>
      </c>
    </row>
    <row r="3625" spans="1:17" x14ac:dyDescent="0.25">
      <c r="A3625" s="1">
        <v>42630</v>
      </c>
      <c r="B3625">
        <v>340000</v>
      </c>
      <c r="C3625" t="s">
        <v>13</v>
      </c>
      <c r="D3625" t="s">
        <v>12427</v>
      </c>
      <c r="E3625" t="s">
        <v>5</v>
      </c>
      <c r="F3625">
        <v>3070</v>
      </c>
      <c r="G3625">
        <v>1</v>
      </c>
      <c r="H3625">
        <v>1</v>
      </c>
      <c r="I3625">
        <v>1</v>
      </c>
      <c r="J3625">
        <v>0</v>
      </c>
      <c r="L3625" t="s">
        <v>3771</v>
      </c>
      <c r="M3625" t="s">
        <v>271</v>
      </c>
      <c r="N3625" t="s">
        <v>62</v>
      </c>
      <c r="O3625" s="6" t="str">
        <f>INDEX(lkp_Region,MATCH(tbl_Sales[[#This Row],[Suburb]],lkp_Suburb,0))</f>
        <v>Northern Metropolitan</v>
      </c>
      <c r="P3625" s="6">
        <f>MONTH(tbl_Sales[[#This Row],[Date]])</f>
        <v>9</v>
      </c>
      <c r="Q3625" s="6">
        <f>YEAR(tbl_Sales[[#This Row],[Date]])</f>
        <v>2016</v>
      </c>
    </row>
    <row r="3626" spans="1:17" x14ac:dyDescent="0.25">
      <c r="A3626" s="1">
        <v>42630</v>
      </c>
      <c r="B3626">
        <v>1040000</v>
      </c>
      <c r="C3626" t="s">
        <v>2</v>
      </c>
      <c r="D3626" t="s">
        <v>12427</v>
      </c>
      <c r="E3626" t="s">
        <v>10</v>
      </c>
      <c r="F3626">
        <v>3072</v>
      </c>
      <c r="G3626">
        <v>3</v>
      </c>
      <c r="H3626">
        <v>1</v>
      </c>
      <c r="I3626">
        <v>2</v>
      </c>
      <c r="J3626">
        <v>555</v>
      </c>
      <c r="L3626" t="s">
        <v>3772</v>
      </c>
      <c r="M3626" t="s">
        <v>97</v>
      </c>
      <c r="N3626" t="s">
        <v>62</v>
      </c>
      <c r="O3626" s="6" t="str">
        <f>INDEX(lkp_Region,MATCH(tbl_Sales[[#This Row],[Suburb]],lkp_Suburb,0))</f>
        <v>Northern Metropolitan</v>
      </c>
      <c r="P3626" s="6">
        <f>MONTH(tbl_Sales[[#This Row],[Date]])</f>
        <v>9</v>
      </c>
      <c r="Q3626" s="6">
        <f>YEAR(tbl_Sales[[#This Row],[Date]])</f>
        <v>2016</v>
      </c>
    </row>
    <row r="3627" spans="1:17" x14ac:dyDescent="0.25">
      <c r="A3627" s="1">
        <v>42630</v>
      </c>
      <c r="B3627">
        <v>2175000</v>
      </c>
      <c r="C3627" t="s">
        <v>2</v>
      </c>
      <c r="D3627" t="s">
        <v>12427</v>
      </c>
      <c r="E3627" t="s">
        <v>10</v>
      </c>
      <c r="F3627">
        <v>3070</v>
      </c>
      <c r="G3627">
        <v>4</v>
      </c>
      <c r="H3627">
        <v>2</v>
      </c>
      <c r="I3627">
        <v>1</v>
      </c>
      <c r="J3627">
        <v>573</v>
      </c>
      <c r="K3627">
        <v>1890</v>
      </c>
      <c r="L3627" t="s">
        <v>3773</v>
      </c>
      <c r="M3627" t="s">
        <v>271</v>
      </c>
      <c r="N3627" t="s">
        <v>62</v>
      </c>
      <c r="O3627" s="6" t="str">
        <f>INDEX(lkp_Region,MATCH(tbl_Sales[[#This Row],[Suburb]],lkp_Suburb,0))</f>
        <v>Northern Metropolitan</v>
      </c>
      <c r="P3627" s="6">
        <f>MONTH(tbl_Sales[[#This Row],[Date]])</f>
        <v>9</v>
      </c>
      <c r="Q3627" s="6">
        <f>YEAR(tbl_Sales[[#This Row],[Date]])</f>
        <v>2016</v>
      </c>
    </row>
    <row r="3628" spans="1:17" x14ac:dyDescent="0.25">
      <c r="A3628" s="1">
        <v>42630</v>
      </c>
      <c r="B3628">
        <v>260000</v>
      </c>
      <c r="C3628" t="s">
        <v>13</v>
      </c>
      <c r="D3628" t="s">
        <v>12432</v>
      </c>
      <c r="E3628" t="s">
        <v>5</v>
      </c>
      <c r="F3628">
        <v>3020</v>
      </c>
      <c r="G3628">
        <v>2</v>
      </c>
      <c r="H3628">
        <v>1</v>
      </c>
      <c r="I3628">
        <v>1</v>
      </c>
      <c r="J3628">
        <v>79</v>
      </c>
      <c r="L3628" t="s">
        <v>3774</v>
      </c>
      <c r="M3628" t="s">
        <v>443</v>
      </c>
      <c r="N3628" t="s">
        <v>3</v>
      </c>
      <c r="O3628" s="6" t="str">
        <f>INDEX(lkp_Region,MATCH(tbl_Sales[[#This Row],[Suburb]],lkp_Suburb,0))</f>
        <v>Western Metropolitan</v>
      </c>
      <c r="P3628" s="6">
        <f>MONTH(tbl_Sales[[#This Row],[Date]])</f>
        <v>9</v>
      </c>
      <c r="Q3628" s="6">
        <f>YEAR(tbl_Sales[[#This Row],[Date]])</f>
        <v>2016</v>
      </c>
    </row>
    <row r="3629" spans="1:17" x14ac:dyDescent="0.25">
      <c r="A3629" s="1">
        <v>42630</v>
      </c>
      <c r="B3629">
        <v>688000</v>
      </c>
      <c r="C3629" t="s">
        <v>2</v>
      </c>
      <c r="D3629" t="s">
        <v>12432</v>
      </c>
      <c r="E3629" t="s">
        <v>10</v>
      </c>
      <c r="F3629">
        <v>3020</v>
      </c>
      <c r="G3629">
        <v>2</v>
      </c>
      <c r="H3629">
        <v>1</v>
      </c>
      <c r="I3629">
        <v>1</v>
      </c>
      <c r="J3629">
        <v>611</v>
      </c>
      <c r="L3629" t="s">
        <v>3775</v>
      </c>
      <c r="M3629" t="s">
        <v>443</v>
      </c>
      <c r="N3629" t="s">
        <v>3</v>
      </c>
      <c r="O3629" s="6" t="str">
        <f>INDEX(lkp_Region,MATCH(tbl_Sales[[#This Row],[Suburb]],lkp_Suburb,0))</f>
        <v>Western Metropolitan</v>
      </c>
      <c r="P3629" s="6">
        <f>MONTH(tbl_Sales[[#This Row],[Date]])</f>
        <v>9</v>
      </c>
      <c r="Q3629" s="6">
        <f>YEAR(tbl_Sales[[#This Row],[Date]])</f>
        <v>2016</v>
      </c>
    </row>
    <row r="3630" spans="1:17" x14ac:dyDescent="0.25">
      <c r="A3630" s="1">
        <v>42630</v>
      </c>
      <c r="B3630">
        <v>620000</v>
      </c>
      <c r="C3630" t="s">
        <v>13</v>
      </c>
      <c r="D3630" t="s">
        <v>12427</v>
      </c>
      <c r="E3630" t="s">
        <v>10</v>
      </c>
      <c r="F3630">
        <v>3102</v>
      </c>
      <c r="G3630">
        <v>2</v>
      </c>
      <c r="H3630">
        <v>1</v>
      </c>
      <c r="I3630">
        <v>1</v>
      </c>
      <c r="J3630">
        <v>0</v>
      </c>
      <c r="K3630">
        <v>1970</v>
      </c>
      <c r="L3630" t="s">
        <v>3776</v>
      </c>
      <c r="M3630" t="s">
        <v>297</v>
      </c>
      <c r="N3630" t="s">
        <v>101</v>
      </c>
      <c r="O3630" s="6" t="str">
        <f>INDEX(lkp_Region,MATCH(tbl_Sales[[#This Row],[Suburb]],lkp_Suburb,0))</f>
        <v>Southern Metropolitan</v>
      </c>
      <c r="P3630" s="6">
        <f>MONTH(tbl_Sales[[#This Row],[Date]])</f>
        <v>9</v>
      </c>
      <c r="Q3630" s="6">
        <f>YEAR(tbl_Sales[[#This Row],[Date]])</f>
        <v>2016</v>
      </c>
    </row>
    <row r="3631" spans="1:17" x14ac:dyDescent="0.25">
      <c r="A3631" s="1">
        <v>42630</v>
      </c>
      <c r="B3631">
        <v>1712000</v>
      </c>
      <c r="C3631" t="s">
        <v>2</v>
      </c>
      <c r="D3631" t="s">
        <v>12425</v>
      </c>
      <c r="E3631" t="s">
        <v>10</v>
      </c>
      <c r="F3631">
        <v>3104</v>
      </c>
      <c r="G3631">
        <v>4</v>
      </c>
      <c r="H3631">
        <v>2</v>
      </c>
      <c r="I3631">
        <v>2</v>
      </c>
      <c r="J3631">
        <v>639</v>
      </c>
      <c r="L3631" t="s">
        <v>3777</v>
      </c>
      <c r="M3631" t="s">
        <v>99</v>
      </c>
      <c r="N3631" t="s">
        <v>101</v>
      </c>
      <c r="O3631" s="6" t="str">
        <f>INDEX(lkp_Region,MATCH(tbl_Sales[[#This Row],[Suburb]],lkp_Suburb,0))</f>
        <v>Southern Metropolitan</v>
      </c>
      <c r="P3631" s="6">
        <f>MONTH(tbl_Sales[[#This Row],[Date]])</f>
        <v>9</v>
      </c>
      <c r="Q3631" s="6">
        <f>YEAR(tbl_Sales[[#This Row],[Date]])</f>
        <v>2016</v>
      </c>
    </row>
    <row r="3632" spans="1:17" x14ac:dyDescent="0.25">
      <c r="A3632" s="1">
        <v>42630</v>
      </c>
      <c r="B3632">
        <v>3250000</v>
      </c>
      <c r="C3632" t="s">
        <v>2</v>
      </c>
      <c r="D3632" t="s">
        <v>12429</v>
      </c>
      <c r="E3632" t="s">
        <v>5</v>
      </c>
      <c r="F3632">
        <v>3104</v>
      </c>
      <c r="G3632">
        <v>5</v>
      </c>
      <c r="H3632">
        <v>4</v>
      </c>
      <c r="I3632">
        <v>2</v>
      </c>
      <c r="J3632">
        <v>886</v>
      </c>
      <c r="K3632">
        <v>2013</v>
      </c>
      <c r="L3632" t="s">
        <v>3778</v>
      </c>
      <c r="M3632" t="s">
        <v>99</v>
      </c>
      <c r="N3632" t="s">
        <v>101</v>
      </c>
      <c r="O3632" s="6" t="str">
        <f>INDEX(lkp_Region,MATCH(tbl_Sales[[#This Row],[Suburb]],lkp_Suburb,0))</f>
        <v>Southern Metropolitan</v>
      </c>
      <c r="P3632" s="6">
        <f>MONTH(tbl_Sales[[#This Row],[Date]])</f>
        <v>9</v>
      </c>
      <c r="Q3632" s="6">
        <f>YEAR(tbl_Sales[[#This Row],[Date]])</f>
        <v>2016</v>
      </c>
    </row>
    <row r="3633" spans="1:17" x14ac:dyDescent="0.25">
      <c r="A3633" s="1">
        <v>42631</v>
      </c>
      <c r="B3633">
        <v>560000</v>
      </c>
      <c r="C3633" t="s">
        <v>13</v>
      </c>
      <c r="D3633" t="s">
        <v>12425</v>
      </c>
      <c r="E3633" t="s">
        <v>10</v>
      </c>
      <c r="F3633">
        <v>3128</v>
      </c>
      <c r="G3633">
        <v>2</v>
      </c>
      <c r="H3633">
        <v>1</v>
      </c>
      <c r="I3633">
        <v>1</v>
      </c>
      <c r="J3633">
        <v>153</v>
      </c>
      <c r="K3633">
        <v>1970</v>
      </c>
      <c r="L3633" t="s">
        <v>3779</v>
      </c>
      <c r="M3633" t="s">
        <v>151</v>
      </c>
      <c r="N3633" t="s">
        <v>14</v>
      </c>
      <c r="O3633" s="6" t="str">
        <f>INDEX(lkp_Region,MATCH(tbl_Sales[[#This Row],[Suburb]],lkp_Suburb,0))</f>
        <v>Eastern Metropolitan</v>
      </c>
      <c r="P3633" s="6">
        <f>MONTH(tbl_Sales[[#This Row],[Date]])</f>
        <v>9</v>
      </c>
      <c r="Q3633" s="6">
        <f>YEAR(tbl_Sales[[#This Row],[Date]])</f>
        <v>2016</v>
      </c>
    </row>
    <row r="3634" spans="1:17" x14ac:dyDescent="0.25">
      <c r="A3634" s="1">
        <v>42631</v>
      </c>
      <c r="B3634">
        <v>930000</v>
      </c>
      <c r="C3634" t="s">
        <v>13</v>
      </c>
      <c r="D3634" t="s">
        <v>12428</v>
      </c>
      <c r="E3634" t="s">
        <v>10</v>
      </c>
      <c r="F3634">
        <v>3141</v>
      </c>
      <c r="G3634">
        <v>2</v>
      </c>
      <c r="H3634">
        <v>2</v>
      </c>
      <c r="I3634">
        <v>2</v>
      </c>
      <c r="J3634">
        <v>0</v>
      </c>
      <c r="K3634">
        <v>2000</v>
      </c>
      <c r="L3634" t="s">
        <v>3780</v>
      </c>
      <c r="M3634" t="s">
        <v>111</v>
      </c>
      <c r="N3634" t="s">
        <v>76</v>
      </c>
      <c r="O3634" s="6" t="str">
        <f>INDEX(lkp_Region,MATCH(tbl_Sales[[#This Row],[Suburb]],lkp_Suburb,0))</f>
        <v>Southern Metropolitan</v>
      </c>
      <c r="P3634" s="6">
        <f>MONTH(tbl_Sales[[#This Row],[Date]])</f>
        <v>9</v>
      </c>
      <c r="Q3634" s="6">
        <f>YEAR(tbl_Sales[[#This Row],[Date]])</f>
        <v>2016</v>
      </c>
    </row>
    <row r="3635" spans="1:17" x14ac:dyDescent="0.25">
      <c r="A3635" s="1">
        <v>42631</v>
      </c>
      <c r="B3635">
        <v>475000</v>
      </c>
      <c r="C3635" t="s">
        <v>13</v>
      </c>
      <c r="D3635" t="s">
        <v>12425</v>
      </c>
      <c r="E3635" t="s">
        <v>10</v>
      </c>
      <c r="F3635">
        <v>3182</v>
      </c>
      <c r="G3635">
        <v>1</v>
      </c>
      <c r="H3635">
        <v>1</v>
      </c>
      <c r="I3635">
        <v>1</v>
      </c>
      <c r="J3635">
        <v>0</v>
      </c>
      <c r="L3635" t="s">
        <v>3781</v>
      </c>
      <c r="M3635" t="s">
        <v>156</v>
      </c>
      <c r="N3635" t="s">
        <v>26</v>
      </c>
      <c r="O3635" s="6" t="str">
        <f>INDEX(lkp_Region,MATCH(tbl_Sales[[#This Row],[Suburb]],lkp_Suburb,0))</f>
        <v>Southern Metropolitan</v>
      </c>
      <c r="P3635" s="6">
        <f>MONTH(tbl_Sales[[#This Row],[Date]])</f>
        <v>9</v>
      </c>
      <c r="Q3635" s="6">
        <f>YEAR(tbl_Sales[[#This Row],[Date]])</f>
        <v>2016</v>
      </c>
    </row>
    <row r="3636" spans="1:17" x14ac:dyDescent="0.25">
      <c r="A3636" s="1">
        <v>42631</v>
      </c>
      <c r="B3636">
        <v>598000</v>
      </c>
      <c r="C3636" t="s">
        <v>51</v>
      </c>
      <c r="D3636" t="s">
        <v>12427</v>
      </c>
      <c r="E3636" t="s">
        <v>10</v>
      </c>
      <c r="F3636">
        <v>3058</v>
      </c>
      <c r="G3636">
        <v>2</v>
      </c>
      <c r="H3636">
        <v>1</v>
      </c>
      <c r="I3636">
        <v>1</v>
      </c>
      <c r="J3636">
        <v>108</v>
      </c>
      <c r="K3636">
        <v>2007</v>
      </c>
      <c r="L3636" t="s">
        <v>3782</v>
      </c>
      <c r="M3636" t="s">
        <v>41</v>
      </c>
      <c r="N3636" t="s">
        <v>18</v>
      </c>
      <c r="O3636" s="6" t="str">
        <f>INDEX(lkp_Region,MATCH(tbl_Sales[[#This Row],[Suburb]],lkp_Suburb,0))</f>
        <v>Northern Metropolitan</v>
      </c>
      <c r="P3636" s="6">
        <f>MONTH(tbl_Sales[[#This Row],[Date]])</f>
        <v>9</v>
      </c>
      <c r="Q3636" s="6">
        <f>YEAR(tbl_Sales[[#This Row],[Date]])</f>
        <v>2016</v>
      </c>
    </row>
    <row r="3637" spans="1:17" x14ac:dyDescent="0.25">
      <c r="A3637" s="1">
        <v>42631</v>
      </c>
      <c r="B3637">
        <v>845000</v>
      </c>
      <c r="C3637" t="s">
        <v>2</v>
      </c>
      <c r="D3637" t="s">
        <v>12427</v>
      </c>
      <c r="E3637" t="s">
        <v>10</v>
      </c>
      <c r="F3637">
        <v>3034</v>
      </c>
      <c r="G3637">
        <v>3</v>
      </c>
      <c r="H3637">
        <v>1</v>
      </c>
      <c r="I3637">
        <v>3</v>
      </c>
      <c r="J3637">
        <v>704</v>
      </c>
      <c r="L3637" t="s">
        <v>3783</v>
      </c>
      <c r="M3637" t="s">
        <v>524</v>
      </c>
      <c r="N3637" t="s">
        <v>49</v>
      </c>
      <c r="O3637" s="6" t="str">
        <f>INDEX(lkp_Region,MATCH(tbl_Sales[[#This Row],[Suburb]],lkp_Suburb,0))</f>
        <v>Western Metropolitan</v>
      </c>
      <c r="P3637" s="6">
        <f>MONTH(tbl_Sales[[#This Row],[Date]])</f>
        <v>9</v>
      </c>
      <c r="Q3637" s="6">
        <f>YEAR(tbl_Sales[[#This Row],[Date]])</f>
        <v>2016</v>
      </c>
    </row>
    <row r="3638" spans="1:17" x14ac:dyDescent="0.25">
      <c r="A3638" s="1">
        <v>42631</v>
      </c>
      <c r="B3638">
        <v>1330000</v>
      </c>
      <c r="C3638" t="s">
        <v>2</v>
      </c>
      <c r="D3638" t="s">
        <v>12423</v>
      </c>
      <c r="E3638" t="s">
        <v>10</v>
      </c>
      <c r="F3638">
        <v>3040</v>
      </c>
      <c r="G3638">
        <v>3</v>
      </c>
      <c r="H3638">
        <v>1</v>
      </c>
      <c r="I3638">
        <v>4</v>
      </c>
      <c r="J3638">
        <v>687</v>
      </c>
      <c r="L3638" t="s">
        <v>3784</v>
      </c>
      <c r="M3638" t="s">
        <v>47</v>
      </c>
      <c r="N3638" t="s">
        <v>49</v>
      </c>
      <c r="O3638" s="6" t="str">
        <f>INDEX(lkp_Region,MATCH(tbl_Sales[[#This Row],[Suburb]],lkp_Suburb,0))</f>
        <v>Western Metropolitan</v>
      </c>
      <c r="P3638" s="6">
        <f>MONTH(tbl_Sales[[#This Row],[Date]])</f>
        <v>9</v>
      </c>
      <c r="Q3638" s="6">
        <f>YEAR(tbl_Sales[[#This Row],[Date]])</f>
        <v>2016</v>
      </c>
    </row>
    <row r="3639" spans="1:17" x14ac:dyDescent="0.25">
      <c r="A3639" s="1">
        <v>42631</v>
      </c>
      <c r="B3639">
        <v>865000</v>
      </c>
      <c r="C3639" t="s">
        <v>2</v>
      </c>
      <c r="D3639" t="s">
        <v>12429</v>
      </c>
      <c r="E3639" t="s">
        <v>5</v>
      </c>
      <c r="F3639">
        <v>3166</v>
      </c>
      <c r="G3639">
        <v>3</v>
      </c>
      <c r="H3639">
        <v>1</v>
      </c>
      <c r="I3639">
        <v>2</v>
      </c>
      <c r="J3639">
        <v>691</v>
      </c>
      <c r="K3639">
        <v>1950</v>
      </c>
      <c r="L3639" t="s">
        <v>3785</v>
      </c>
      <c r="M3639" t="s">
        <v>246</v>
      </c>
      <c r="N3639" t="s">
        <v>31</v>
      </c>
      <c r="O3639" s="6" t="str">
        <f>INDEX(lkp_Region,MATCH(tbl_Sales[[#This Row],[Suburb]],lkp_Suburb,0))</f>
        <v>Southern Metropolitan</v>
      </c>
      <c r="P3639" s="6">
        <f>MONTH(tbl_Sales[[#This Row],[Date]])</f>
        <v>9</v>
      </c>
      <c r="Q3639" s="6">
        <f>YEAR(tbl_Sales[[#This Row],[Date]])</f>
        <v>2016</v>
      </c>
    </row>
    <row r="3640" spans="1:17" x14ac:dyDescent="0.25">
      <c r="A3640" s="1">
        <v>42631</v>
      </c>
      <c r="B3640">
        <v>1365000</v>
      </c>
      <c r="C3640" t="s">
        <v>2</v>
      </c>
      <c r="D3640" t="s">
        <v>12425</v>
      </c>
      <c r="E3640" t="s">
        <v>10</v>
      </c>
      <c r="F3640">
        <v>3147</v>
      </c>
      <c r="G3640">
        <v>3</v>
      </c>
      <c r="H3640">
        <v>1</v>
      </c>
      <c r="I3640">
        <v>1</v>
      </c>
      <c r="J3640">
        <v>792</v>
      </c>
      <c r="K3640">
        <v>1950</v>
      </c>
      <c r="L3640" t="s">
        <v>3786</v>
      </c>
      <c r="M3640" t="s">
        <v>609</v>
      </c>
      <c r="N3640" t="s">
        <v>31</v>
      </c>
      <c r="O3640" s="6" t="str">
        <f>INDEX(lkp_Region,MATCH(tbl_Sales[[#This Row],[Suburb]],lkp_Suburb,0))</f>
        <v>Southern Metropolitan</v>
      </c>
      <c r="P3640" s="6">
        <f>MONTH(tbl_Sales[[#This Row],[Date]])</f>
        <v>9</v>
      </c>
      <c r="Q3640" s="6">
        <f>YEAR(tbl_Sales[[#This Row],[Date]])</f>
        <v>2016</v>
      </c>
    </row>
    <row r="3641" spans="1:17" x14ac:dyDescent="0.25">
      <c r="A3641" s="1">
        <v>42631</v>
      </c>
      <c r="B3641">
        <v>1710000</v>
      </c>
      <c r="C3641" t="s">
        <v>2</v>
      </c>
      <c r="D3641" t="s">
        <v>12427</v>
      </c>
      <c r="E3641" t="s">
        <v>5</v>
      </c>
      <c r="F3641">
        <v>3031</v>
      </c>
      <c r="G3641">
        <v>5</v>
      </c>
      <c r="H3641">
        <v>2</v>
      </c>
      <c r="I3641">
        <v>2</v>
      </c>
      <c r="J3641">
        <v>566</v>
      </c>
      <c r="K3641">
        <v>1890</v>
      </c>
      <c r="L3641" t="s">
        <v>685</v>
      </c>
      <c r="M3641" t="s">
        <v>264</v>
      </c>
      <c r="N3641" t="s">
        <v>88</v>
      </c>
      <c r="O3641" s="6" t="str">
        <f>INDEX(lkp_Region,MATCH(tbl_Sales[[#This Row],[Suburb]],lkp_Suburb,0))</f>
        <v>Northern Metropolitan</v>
      </c>
      <c r="P3641" s="6">
        <f>MONTH(tbl_Sales[[#This Row],[Date]])</f>
        <v>9</v>
      </c>
      <c r="Q3641" s="6">
        <f>YEAR(tbl_Sales[[#This Row],[Date]])</f>
        <v>2016</v>
      </c>
    </row>
    <row r="3642" spans="1:17" x14ac:dyDescent="0.25">
      <c r="A3642" s="1">
        <v>42631</v>
      </c>
      <c r="B3642">
        <v>753000</v>
      </c>
      <c r="C3642" t="s">
        <v>13</v>
      </c>
      <c r="D3642" t="s">
        <v>12423</v>
      </c>
      <c r="E3642" t="s">
        <v>10</v>
      </c>
      <c r="F3642">
        <v>3108</v>
      </c>
      <c r="G3642">
        <v>4</v>
      </c>
      <c r="H3642">
        <v>1</v>
      </c>
      <c r="I3642">
        <v>1</v>
      </c>
      <c r="J3642">
        <v>241</v>
      </c>
      <c r="K3642">
        <v>1970</v>
      </c>
      <c r="L3642" t="s">
        <v>3787</v>
      </c>
      <c r="M3642" t="s">
        <v>126</v>
      </c>
      <c r="N3642" t="s">
        <v>128</v>
      </c>
      <c r="O3642" s="6" t="str">
        <f>INDEX(lkp_Region,MATCH(tbl_Sales[[#This Row],[Suburb]],lkp_Suburb,0))</f>
        <v>Eastern Metropolitan</v>
      </c>
      <c r="P3642" s="6">
        <f>MONTH(tbl_Sales[[#This Row],[Date]])</f>
        <v>9</v>
      </c>
      <c r="Q3642" s="6">
        <f>YEAR(tbl_Sales[[#This Row],[Date]])</f>
        <v>2016</v>
      </c>
    </row>
    <row r="3643" spans="1:17" x14ac:dyDescent="0.25">
      <c r="A3643" s="1">
        <v>42631</v>
      </c>
      <c r="B3643">
        <v>871500</v>
      </c>
      <c r="C3643" t="s">
        <v>2</v>
      </c>
      <c r="D3643" t="s">
        <v>12431</v>
      </c>
      <c r="E3643" t="s">
        <v>5</v>
      </c>
      <c r="F3643">
        <v>3015</v>
      </c>
      <c r="G3643">
        <v>4</v>
      </c>
      <c r="H3643">
        <v>2</v>
      </c>
      <c r="I3643">
        <v>0</v>
      </c>
      <c r="J3643">
        <v>389</v>
      </c>
      <c r="K3643">
        <v>1990</v>
      </c>
      <c r="L3643" t="s">
        <v>3788</v>
      </c>
      <c r="M3643" t="s">
        <v>131</v>
      </c>
      <c r="N3643" t="s">
        <v>69</v>
      </c>
      <c r="O3643" s="6" t="str">
        <f>INDEX(lkp_Region,MATCH(tbl_Sales[[#This Row],[Suburb]],lkp_Suburb,0))</f>
        <v>Western Metropolitan</v>
      </c>
      <c r="P3643" s="6">
        <f>MONTH(tbl_Sales[[#This Row],[Date]])</f>
        <v>9</v>
      </c>
      <c r="Q3643" s="6">
        <f>YEAR(tbl_Sales[[#This Row],[Date]])</f>
        <v>2016</v>
      </c>
    </row>
    <row r="3644" spans="1:17" x14ac:dyDescent="0.25">
      <c r="A3644" s="1">
        <v>42631</v>
      </c>
      <c r="B3644">
        <v>896000</v>
      </c>
      <c r="C3644" t="s">
        <v>2</v>
      </c>
      <c r="D3644" t="s">
        <v>12433</v>
      </c>
      <c r="E3644" t="s">
        <v>10</v>
      </c>
      <c r="F3644">
        <v>3015</v>
      </c>
      <c r="G3644">
        <v>2</v>
      </c>
      <c r="H3644">
        <v>1</v>
      </c>
      <c r="I3644">
        <v>0</v>
      </c>
      <c r="J3644">
        <v>297</v>
      </c>
      <c r="K3644">
        <v>1900</v>
      </c>
      <c r="L3644" t="s">
        <v>3789</v>
      </c>
      <c r="M3644" t="s">
        <v>133</v>
      </c>
      <c r="N3644" t="s">
        <v>69</v>
      </c>
      <c r="O3644" s="6" t="str">
        <f>INDEX(lkp_Region,MATCH(tbl_Sales[[#This Row],[Suburb]],lkp_Suburb,0))</f>
        <v>Western Metropolitan</v>
      </c>
      <c r="P3644" s="6">
        <f>MONTH(tbl_Sales[[#This Row],[Date]])</f>
        <v>9</v>
      </c>
      <c r="Q3644" s="6">
        <f>YEAR(tbl_Sales[[#This Row],[Date]])</f>
        <v>2016</v>
      </c>
    </row>
    <row r="3645" spans="1:17" x14ac:dyDescent="0.25">
      <c r="A3645" s="1">
        <v>42631</v>
      </c>
      <c r="B3645">
        <v>3420000</v>
      </c>
      <c r="C3645" t="s">
        <v>2</v>
      </c>
      <c r="D3645" t="s">
        <v>12433</v>
      </c>
      <c r="E3645" t="s">
        <v>5</v>
      </c>
      <c r="F3645">
        <v>3015</v>
      </c>
      <c r="G3645">
        <v>4</v>
      </c>
      <c r="H3645">
        <v>2</v>
      </c>
      <c r="I3645">
        <v>2</v>
      </c>
      <c r="J3645">
        <v>757</v>
      </c>
      <c r="K3645">
        <v>1886</v>
      </c>
      <c r="L3645" t="s">
        <v>3790</v>
      </c>
      <c r="M3645" t="s">
        <v>133</v>
      </c>
      <c r="N3645" t="s">
        <v>69</v>
      </c>
      <c r="O3645" s="6" t="str">
        <f>INDEX(lkp_Region,MATCH(tbl_Sales[[#This Row],[Suburb]],lkp_Suburb,0))</f>
        <v>Western Metropolitan</v>
      </c>
      <c r="P3645" s="6">
        <f>MONTH(tbl_Sales[[#This Row],[Date]])</f>
        <v>9</v>
      </c>
      <c r="Q3645" s="6">
        <f>YEAR(tbl_Sales[[#This Row],[Date]])</f>
        <v>2016</v>
      </c>
    </row>
    <row r="3646" spans="1:17" x14ac:dyDescent="0.25">
      <c r="A3646" s="1">
        <v>42631</v>
      </c>
      <c r="B3646">
        <v>1100000</v>
      </c>
      <c r="C3646" t="s">
        <v>2</v>
      </c>
      <c r="D3646" t="s">
        <v>12429</v>
      </c>
      <c r="E3646" t="s">
        <v>10</v>
      </c>
      <c r="F3646">
        <v>3204</v>
      </c>
      <c r="G3646">
        <v>3</v>
      </c>
      <c r="H3646">
        <v>1</v>
      </c>
      <c r="I3646">
        <v>2</v>
      </c>
      <c r="J3646">
        <v>632</v>
      </c>
      <c r="L3646" t="s">
        <v>3791</v>
      </c>
      <c r="M3646" t="s">
        <v>55</v>
      </c>
      <c r="N3646" t="s">
        <v>57</v>
      </c>
      <c r="O3646" s="6" t="str">
        <f>INDEX(lkp_Region,MATCH(tbl_Sales[[#This Row],[Suburb]],lkp_Suburb,0))</f>
        <v>Southern Metropolitan</v>
      </c>
      <c r="P3646" s="6">
        <f>MONTH(tbl_Sales[[#This Row],[Date]])</f>
        <v>9</v>
      </c>
      <c r="Q3646" s="6">
        <f>YEAR(tbl_Sales[[#This Row],[Date]])</f>
        <v>2016</v>
      </c>
    </row>
    <row r="3647" spans="1:17" x14ac:dyDescent="0.25">
      <c r="A3647" s="1">
        <v>42631</v>
      </c>
      <c r="B3647">
        <v>1256000</v>
      </c>
      <c r="C3647" t="s">
        <v>2</v>
      </c>
      <c r="D3647" t="s">
        <v>12428</v>
      </c>
      <c r="E3647" t="s">
        <v>10</v>
      </c>
      <c r="F3647">
        <v>3204</v>
      </c>
      <c r="G3647">
        <v>3</v>
      </c>
      <c r="H3647">
        <v>2</v>
      </c>
      <c r="I3647">
        <v>2</v>
      </c>
      <c r="J3647">
        <v>378</v>
      </c>
      <c r="K3647">
        <v>1924</v>
      </c>
      <c r="L3647" t="s">
        <v>3792</v>
      </c>
      <c r="M3647" t="s">
        <v>63</v>
      </c>
      <c r="N3647" t="s">
        <v>57</v>
      </c>
      <c r="O3647" s="6" t="str">
        <f>INDEX(lkp_Region,MATCH(tbl_Sales[[#This Row],[Suburb]],lkp_Suburb,0))</f>
        <v>Southern Metropolitan</v>
      </c>
      <c r="P3647" s="6">
        <f>MONTH(tbl_Sales[[#This Row],[Date]])</f>
        <v>9</v>
      </c>
      <c r="Q3647" s="6">
        <f>YEAR(tbl_Sales[[#This Row],[Date]])</f>
        <v>2016</v>
      </c>
    </row>
    <row r="3648" spans="1:17" x14ac:dyDescent="0.25">
      <c r="A3648" s="1">
        <v>42631</v>
      </c>
      <c r="B3648">
        <v>1306000</v>
      </c>
      <c r="C3648" t="s">
        <v>2</v>
      </c>
      <c r="D3648" t="s">
        <v>12429</v>
      </c>
      <c r="E3648" t="s">
        <v>10</v>
      </c>
      <c r="F3648">
        <v>3165</v>
      </c>
      <c r="G3648">
        <v>4</v>
      </c>
      <c r="H3648">
        <v>2</v>
      </c>
      <c r="I3648">
        <v>1</v>
      </c>
      <c r="J3648">
        <v>651</v>
      </c>
      <c r="L3648" t="s">
        <v>3793</v>
      </c>
      <c r="M3648" t="s">
        <v>138</v>
      </c>
      <c r="N3648" t="s">
        <v>57</v>
      </c>
      <c r="O3648" s="6" t="str">
        <f>INDEX(lkp_Region,MATCH(tbl_Sales[[#This Row],[Suburb]],lkp_Suburb,0))</f>
        <v>Southern Metropolitan</v>
      </c>
      <c r="P3648" s="6">
        <f>MONTH(tbl_Sales[[#This Row],[Date]])</f>
        <v>9</v>
      </c>
      <c r="Q3648" s="6">
        <f>YEAR(tbl_Sales[[#This Row],[Date]])</f>
        <v>2016</v>
      </c>
    </row>
    <row r="3649" spans="1:17" x14ac:dyDescent="0.25">
      <c r="A3649" s="1">
        <v>42631</v>
      </c>
      <c r="B3649">
        <v>371000</v>
      </c>
      <c r="C3649" t="s">
        <v>13</v>
      </c>
      <c r="D3649" t="s">
        <v>12433</v>
      </c>
      <c r="E3649" t="s">
        <v>10</v>
      </c>
      <c r="F3649">
        <v>3071</v>
      </c>
      <c r="G3649">
        <v>2</v>
      </c>
      <c r="H3649">
        <v>1</v>
      </c>
      <c r="I3649">
        <v>1</v>
      </c>
      <c r="J3649">
        <v>0</v>
      </c>
      <c r="K3649">
        <v>1960</v>
      </c>
      <c r="L3649" t="s">
        <v>815</v>
      </c>
      <c r="M3649" t="s">
        <v>60</v>
      </c>
      <c r="N3649" t="s">
        <v>62</v>
      </c>
      <c r="O3649" s="6" t="str">
        <f>INDEX(lkp_Region,MATCH(tbl_Sales[[#This Row],[Suburb]],lkp_Suburb,0))</f>
        <v>Northern Metropolitan</v>
      </c>
      <c r="P3649" s="6">
        <f>MONTH(tbl_Sales[[#This Row],[Date]])</f>
        <v>9</v>
      </c>
      <c r="Q3649" s="6">
        <f>YEAR(tbl_Sales[[#This Row],[Date]])</f>
        <v>2016</v>
      </c>
    </row>
    <row r="3650" spans="1:17" x14ac:dyDescent="0.25">
      <c r="A3650" s="1">
        <v>42631</v>
      </c>
      <c r="B3650">
        <v>622500</v>
      </c>
      <c r="C3650" t="s">
        <v>2</v>
      </c>
      <c r="D3650" t="s">
        <v>12427</v>
      </c>
      <c r="E3650" t="s">
        <v>10</v>
      </c>
      <c r="F3650">
        <v>3073</v>
      </c>
      <c r="G3650">
        <v>3</v>
      </c>
      <c r="H3650">
        <v>1</v>
      </c>
      <c r="I3650">
        <v>1</v>
      </c>
      <c r="J3650">
        <v>456</v>
      </c>
      <c r="K3650">
        <v>1960</v>
      </c>
      <c r="L3650" t="s">
        <v>3794</v>
      </c>
      <c r="M3650" t="s">
        <v>93</v>
      </c>
      <c r="N3650" t="s">
        <v>62</v>
      </c>
      <c r="O3650" s="6" t="str">
        <f>INDEX(lkp_Region,MATCH(tbl_Sales[[#This Row],[Suburb]],lkp_Suburb,0))</f>
        <v>Northern Metropolitan</v>
      </c>
      <c r="P3650" s="6">
        <f>MONTH(tbl_Sales[[#This Row],[Date]])</f>
        <v>9</v>
      </c>
      <c r="Q3650" s="6">
        <f>YEAR(tbl_Sales[[#This Row],[Date]])</f>
        <v>2016</v>
      </c>
    </row>
    <row r="3651" spans="1:17" x14ac:dyDescent="0.25">
      <c r="A3651" s="1">
        <v>42631</v>
      </c>
      <c r="B3651">
        <v>700000</v>
      </c>
      <c r="C3651" t="s">
        <v>51</v>
      </c>
      <c r="D3651" t="s">
        <v>12423</v>
      </c>
      <c r="E3651" t="s">
        <v>5</v>
      </c>
      <c r="F3651">
        <v>3103</v>
      </c>
      <c r="G3651">
        <v>2</v>
      </c>
      <c r="H3651">
        <v>1</v>
      </c>
      <c r="I3651">
        <v>1</v>
      </c>
      <c r="J3651">
        <v>104</v>
      </c>
      <c r="L3651" t="s">
        <v>3795</v>
      </c>
      <c r="M3651" t="s">
        <v>274</v>
      </c>
      <c r="N3651" t="s">
        <v>101</v>
      </c>
      <c r="O3651" s="6" t="str">
        <f>INDEX(lkp_Region,MATCH(tbl_Sales[[#This Row],[Suburb]],lkp_Suburb,0))</f>
        <v>Southern Metropolitan</v>
      </c>
      <c r="P3651" s="6">
        <f>MONTH(tbl_Sales[[#This Row],[Date]])</f>
        <v>9</v>
      </c>
      <c r="Q3651" s="6">
        <f>YEAR(tbl_Sales[[#This Row],[Date]])</f>
        <v>2016</v>
      </c>
    </row>
    <row r="3652" spans="1:17" x14ac:dyDescent="0.25">
      <c r="A3652" s="1">
        <v>42631</v>
      </c>
      <c r="B3652">
        <v>1385000</v>
      </c>
      <c r="C3652" t="s">
        <v>2</v>
      </c>
      <c r="D3652" t="s">
        <v>12427</v>
      </c>
      <c r="E3652" t="s">
        <v>10</v>
      </c>
      <c r="F3652">
        <v>3123</v>
      </c>
      <c r="G3652">
        <v>2</v>
      </c>
      <c r="H3652">
        <v>1</v>
      </c>
      <c r="I3652">
        <v>2</v>
      </c>
      <c r="J3652">
        <v>326</v>
      </c>
      <c r="K3652">
        <v>1940</v>
      </c>
      <c r="L3652" t="s">
        <v>3796</v>
      </c>
      <c r="M3652" t="s">
        <v>230</v>
      </c>
      <c r="N3652" t="s">
        <v>101</v>
      </c>
      <c r="O3652" s="6" t="str">
        <f>INDEX(lkp_Region,MATCH(tbl_Sales[[#This Row],[Suburb]],lkp_Suburb,0))</f>
        <v>Southern Metropolitan</v>
      </c>
      <c r="P3652" s="6">
        <f>MONTH(tbl_Sales[[#This Row],[Date]])</f>
        <v>9</v>
      </c>
      <c r="Q3652" s="6">
        <f>YEAR(tbl_Sales[[#This Row],[Date]])</f>
        <v>2016</v>
      </c>
    </row>
    <row r="3653" spans="1:17" x14ac:dyDescent="0.25">
      <c r="A3653" s="1">
        <v>42631</v>
      </c>
      <c r="B3653">
        <v>3500000</v>
      </c>
      <c r="C3653" t="s">
        <v>2</v>
      </c>
      <c r="D3653" t="s">
        <v>12427</v>
      </c>
      <c r="E3653" t="s">
        <v>5</v>
      </c>
      <c r="F3653">
        <v>3122</v>
      </c>
      <c r="G3653">
        <v>5</v>
      </c>
      <c r="H3653">
        <v>1</v>
      </c>
      <c r="I3653">
        <v>3</v>
      </c>
      <c r="J3653">
        <v>740</v>
      </c>
      <c r="L3653" t="s">
        <v>3797</v>
      </c>
      <c r="M3653" t="s">
        <v>461</v>
      </c>
      <c r="N3653" t="s">
        <v>101</v>
      </c>
      <c r="O3653" s="6" t="str">
        <f>INDEX(lkp_Region,MATCH(tbl_Sales[[#This Row],[Suburb]],lkp_Suburb,0))</f>
        <v>Southern Metropolitan</v>
      </c>
      <c r="P3653" s="6">
        <f>MONTH(tbl_Sales[[#This Row],[Date]])</f>
        <v>9</v>
      </c>
      <c r="Q3653" s="6">
        <f>YEAR(tbl_Sales[[#This Row],[Date]])</f>
        <v>2016</v>
      </c>
    </row>
    <row r="3654" spans="1:17" x14ac:dyDescent="0.25">
      <c r="A3654" s="1">
        <v>42631</v>
      </c>
      <c r="B3654">
        <v>1511000</v>
      </c>
      <c r="C3654" t="s">
        <v>51</v>
      </c>
      <c r="D3654" t="s">
        <v>12433</v>
      </c>
      <c r="E3654" t="s">
        <v>10</v>
      </c>
      <c r="F3654">
        <v>3187</v>
      </c>
      <c r="G3654">
        <v>3</v>
      </c>
      <c r="H3654">
        <v>2</v>
      </c>
      <c r="I3654">
        <v>2</v>
      </c>
      <c r="J3654">
        <v>496</v>
      </c>
      <c r="L3654" t="s">
        <v>3798</v>
      </c>
      <c r="M3654" t="s">
        <v>346</v>
      </c>
      <c r="N3654" t="s">
        <v>107</v>
      </c>
      <c r="O3654" s="6" t="str">
        <f>INDEX(lkp_Region,MATCH(tbl_Sales[[#This Row],[Suburb]],lkp_Suburb,0))</f>
        <v>Southern Metropolitan</v>
      </c>
      <c r="P3654" s="6">
        <f>MONTH(tbl_Sales[[#This Row],[Date]])</f>
        <v>9</v>
      </c>
      <c r="Q3654" s="6">
        <f>YEAR(tbl_Sales[[#This Row],[Date]])</f>
        <v>2016</v>
      </c>
    </row>
    <row r="3655" spans="1:17" x14ac:dyDescent="0.25">
      <c r="A3655" s="1">
        <v>42631</v>
      </c>
      <c r="B3655">
        <v>405000</v>
      </c>
      <c r="C3655" t="s">
        <v>2</v>
      </c>
      <c r="D3655" t="s">
        <v>12427</v>
      </c>
      <c r="E3655" t="s">
        <v>10</v>
      </c>
      <c r="F3655">
        <v>3081</v>
      </c>
      <c r="G3655">
        <v>1</v>
      </c>
      <c r="H3655">
        <v>1</v>
      </c>
      <c r="I3655">
        <v>2</v>
      </c>
      <c r="J3655">
        <v>374</v>
      </c>
      <c r="L3655" t="s">
        <v>3799</v>
      </c>
      <c r="M3655" t="s">
        <v>148</v>
      </c>
      <c r="N3655" t="s">
        <v>150</v>
      </c>
      <c r="O3655" s="6" t="str">
        <f>INDEX(lkp_Region,MATCH(tbl_Sales[[#This Row],[Suburb]],lkp_Suburb,0))</f>
        <v>Eastern Metropolitan</v>
      </c>
      <c r="P3655" s="6">
        <f>MONTH(tbl_Sales[[#This Row],[Date]])</f>
        <v>9</v>
      </c>
      <c r="Q3655" s="6">
        <f>YEAR(tbl_Sales[[#This Row],[Date]])</f>
        <v>2016</v>
      </c>
    </row>
    <row r="3656" spans="1:17" x14ac:dyDescent="0.25">
      <c r="A3656" s="1">
        <v>42631</v>
      </c>
      <c r="B3656">
        <v>440500</v>
      </c>
      <c r="C3656" t="s">
        <v>2</v>
      </c>
      <c r="D3656" t="s">
        <v>12428</v>
      </c>
      <c r="E3656" t="s">
        <v>10</v>
      </c>
      <c r="F3656">
        <v>3081</v>
      </c>
      <c r="G3656">
        <v>2</v>
      </c>
      <c r="H3656">
        <v>1</v>
      </c>
      <c r="I3656">
        <v>1</v>
      </c>
      <c r="J3656">
        <v>368</v>
      </c>
      <c r="K3656">
        <v>1955</v>
      </c>
      <c r="L3656" t="s">
        <v>3800</v>
      </c>
      <c r="M3656" t="s">
        <v>148</v>
      </c>
      <c r="N3656" t="s">
        <v>150</v>
      </c>
      <c r="O3656" s="6" t="str">
        <f>INDEX(lkp_Region,MATCH(tbl_Sales[[#This Row],[Suburb]],lkp_Suburb,0))</f>
        <v>Eastern Metropolitan</v>
      </c>
      <c r="P3656" s="6">
        <f>MONTH(tbl_Sales[[#This Row],[Date]])</f>
        <v>9</v>
      </c>
      <c r="Q3656" s="6">
        <f>YEAR(tbl_Sales[[#This Row],[Date]])</f>
        <v>2016</v>
      </c>
    </row>
    <row r="3657" spans="1:17" x14ac:dyDescent="0.25">
      <c r="A3657" s="1">
        <v>42631</v>
      </c>
      <c r="B3657">
        <v>758500</v>
      </c>
      <c r="C3657" t="s">
        <v>2</v>
      </c>
      <c r="D3657" t="s">
        <v>12428</v>
      </c>
      <c r="E3657" t="s">
        <v>10</v>
      </c>
      <c r="F3657">
        <v>3081</v>
      </c>
      <c r="G3657">
        <v>4</v>
      </c>
      <c r="H3657">
        <v>2</v>
      </c>
      <c r="I3657">
        <v>3</v>
      </c>
      <c r="J3657">
        <v>510</v>
      </c>
      <c r="L3657" t="s">
        <v>3801</v>
      </c>
      <c r="M3657" t="s">
        <v>748</v>
      </c>
      <c r="N3657" t="s">
        <v>150</v>
      </c>
      <c r="O3657" s="6" t="str">
        <f>INDEX(lkp_Region,MATCH(tbl_Sales[[#This Row],[Suburb]],lkp_Suburb,0))</f>
        <v>Eastern Metropolitan</v>
      </c>
      <c r="P3657" s="6">
        <f>MONTH(tbl_Sales[[#This Row],[Date]])</f>
        <v>9</v>
      </c>
      <c r="Q3657" s="6">
        <f>YEAR(tbl_Sales[[#This Row],[Date]])</f>
        <v>2016</v>
      </c>
    </row>
    <row r="3658" spans="1:17" x14ac:dyDescent="0.25">
      <c r="A3658" s="1">
        <v>42631</v>
      </c>
      <c r="B3658">
        <v>1705000</v>
      </c>
      <c r="C3658" t="s">
        <v>2</v>
      </c>
      <c r="D3658" t="s">
        <v>12423</v>
      </c>
      <c r="E3658" t="s">
        <v>10</v>
      </c>
      <c r="F3658">
        <v>3084</v>
      </c>
      <c r="G3658">
        <v>3</v>
      </c>
      <c r="H3658">
        <v>1</v>
      </c>
      <c r="I3658">
        <v>2</v>
      </c>
      <c r="J3658">
        <v>1547</v>
      </c>
      <c r="L3658" t="s">
        <v>3802</v>
      </c>
      <c r="M3658" t="s">
        <v>211</v>
      </c>
      <c r="N3658" t="s">
        <v>150</v>
      </c>
      <c r="O3658" s="6" t="str">
        <f>INDEX(lkp_Region,MATCH(tbl_Sales[[#This Row],[Suburb]],lkp_Suburb,0))</f>
        <v>Eastern Metropolitan</v>
      </c>
      <c r="P3658" s="6">
        <f>MONTH(tbl_Sales[[#This Row],[Date]])</f>
        <v>9</v>
      </c>
      <c r="Q3658" s="6">
        <f>YEAR(tbl_Sales[[#This Row],[Date]])</f>
        <v>2016</v>
      </c>
    </row>
    <row r="3659" spans="1:17" x14ac:dyDescent="0.25">
      <c r="A3659" s="1">
        <v>42632</v>
      </c>
      <c r="B3659">
        <v>810000</v>
      </c>
      <c r="C3659" t="s">
        <v>13</v>
      </c>
      <c r="D3659" t="s">
        <v>12429</v>
      </c>
      <c r="E3659" t="s">
        <v>10</v>
      </c>
      <c r="F3659">
        <v>3065</v>
      </c>
      <c r="G3659">
        <v>2</v>
      </c>
      <c r="H3659">
        <v>1</v>
      </c>
      <c r="I3659">
        <v>2</v>
      </c>
      <c r="J3659">
        <v>0</v>
      </c>
      <c r="K3659">
        <v>1965</v>
      </c>
      <c r="L3659" t="s">
        <v>3803</v>
      </c>
      <c r="M3659" t="s">
        <v>427</v>
      </c>
      <c r="N3659" t="s">
        <v>8</v>
      </c>
      <c r="O3659" s="6" t="str">
        <f>INDEX(lkp_Region,MATCH(tbl_Sales[[#This Row],[Suburb]],lkp_Suburb,0))</f>
        <v>Northern Metropolitan</v>
      </c>
      <c r="P3659" s="6">
        <f>MONTH(tbl_Sales[[#This Row],[Date]])</f>
        <v>9</v>
      </c>
      <c r="Q3659" s="6">
        <f>YEAR(tbl_Sales[[#This Row],[Date]])</f>
        <v>2016</v>
      </c>
    </row>
    <row r="3660" spans="1:17" x14ac:dyDescent="0.25">
      <c r="A3660" s="1">
        <v>42632</v>
      </c>
      <c r="B3660">
        <v>890000</v>
      </c>
      <c r="C3660" t="s">
        <v>2</v>
      </c>
      <c r="D3660" t="s">
        <v>12427</v>
      </c>
      <c r="E3660" t="s">
        <v>10</v>
      </c>
      <c r="F3660">
        <v>3067</v>
      </c>
      <c r="G3660">
        <v>2</v>
      </c>
      <c r="H3660">
        <v>1</v>
      </c>
      <c r="I3660">
        <v>1</v>
      </c>
      <c r="J3660">
        <v>150</v>
      </c>
      <c r="K3660">
        <v>1985</v>
      </c>
      <c r="L3660" t="s">
        <v>3804</v>
      </c>
      <c r="M3660" t="s">
        <v>38</v>
      </c>
      <c r="N3660" t="s">
        <v>8</v>
      </c>
      <c r="O3660" s="6" t="str">
        <f>INDEX(lkp_Region,MATCH(tbl_Sales[[#This Row],[Suburb]],lkp_Suburb,0))</f>
        <v>Northern Metropolitan</v>
      </c>
      <c r="P3660" s="6">
        <f>MONTH(tbl_Sales[[#This Row],[Date]])</f>
        <v>9</v>
      </c>
      <c r="Q3660" s="6">
        <f>YEAR(tbl_Sales[[#This Row],[Date]])</f>
        <v>2016</v>
      </c>
    </row>
    <row r="3661" spans="1:17" x14ac:dyDescent="0.25">
      <c r="A3661" s="1">
        <v>42632</v>
      </c>
      <c r="B3661">
        <v>1481000</v>
      </c>
      <c r="C3661" t="s">
        <v>2</v>
      </c>
      <c r="D3661" t="s">
        <v>12429</v>
      </c>
      <c r="E3661" t="s">
        <v>10</v>
      </c>
      <c r="F3661">
        <v>3065</v>
      </c>
      <c r="G3661">
        <v>3</v>
      </c>
      <c r="H3661">
        <v>2</v>
      </c>
      <c r="I3661">
        <v>1</v>
      </c>
      <c r="J3661">
        <v>138</v>
      </c>
      <c r="K3661">
        <v>1900</v>
      </c>
      <c r="L3661" t="s">
        <v>3805</v>
      </c>
      <c r="M3661" t="s">
        <v>427</v>
      </c>
      <c r="N3661" t="s">
        <v>8</v>
      </c>
      <c r="O3661" s="6" t="str">
        <f>INDEX(lkp_Region,MATCH(tbl_Sales[[#This Row],[Suburb]],lkp_Suburb,0))</f>
        <v>Northern Metropolitan</v>
      </c>
      <c r="P3661" s="6">
        <f>MONTH(tbl_Sales[[#This Row],[Date]])</f>
        <v>9</v>
      </c>
      <c r="Q3661" s="6">
        <f>YEAR(tbl_Sales[[#This Row],[Date]])</f>
        <v>2016</v>
      </c>
    </row>
    <row r="3662" spans="1:17" x14ac:dyDescent="0.25">
      <c r="A3662" s="1">
        <v>42632</v>
      </c>
      <c r="B3662">
        <v>922000</v>
      </c>
      <c r="C3662" t="s">
        <v>51</v>
      </c>
      <c r="D3662" t="s">
        <v>12429</v>
      </c>
      <c r="E3662" t="s">
        <v>10</v>
      </c>
      <c r="F3662">
        <v>3145</v>
      </c>
      <c r="G3662">
        <v>3</v>
      </c>
      <c r="H3662">
        <v>2</v>
      </c>
      <c r="I3662">
        <v>2</v>
      </c>
      <c r="J3662">
        <v>0</v>
      </c>
      <c r="K3662">
        <v>2000</v>
      </c>
      <c r="L3662" t="s">
        <v>3806</v>
      </c>
      <c r="M3662" t="s">
        <v>74</v>
      </c>
      <c r="N3662" t="s">
        <v>76</v>
      </c>
      <c r="O3662" s="6" t="str">
        <f>INDEX(lkp_Region,MATCH(tbl_Sales[[#This Row],[Suburb]],lkp_Suburb,0))</f>
        <v>Southern Metropolitan</v>
      </c>
      <c r="P3662" s="6">
        <f>MONTH(tbl_Sales[[#This Row],[Date]])</f>
        <v>9</v>
      </c>
      <c r="Q3662" s="6">
        <f>YEAR(tbl_Sales[[#This Row],[Date]])</f>
        <v>2016</v>
      </c>
    </row>
    <row r="3663" spans="1:17" x14ac:dyDescent="0.25">
      <c r="A3663" s="1">
        <v>42632</v>
      </c>
      <c r="B3663">
        <v>950000</v>
      </c>
      <c r="C3663" t="s">
        <v>2</v>
      </c>
      <c r="D3663" t="s">
        <v>12428</v>
      </c>
      <c r="E3663" t="s">
        <v>5</v>
      </c>
      <c r="F3663">
        <v>3181</v>
      </c>
      <c r="G3663">
        <v>2</v>
      </c>
      <c r="H3663">
        <v>1</v>
      </c>
      <c r="I3663">
        <v>1</v>
      </c>
      <c r="J3663">
        <v>88</v>
      </c>
      <c r="K3663">
        <v>2000</v>
      </c>
      <c r="L3663" t="s">
        <v>3807</v>
      </c>
      <c r="M3663" t="s">
        <v>302</v>
      </c>
      <c r="N3663" t="s">
        <v>76</v>
      </c>
      <c r="O3663" s="6" t="str">
        <f>INDEX(lkp_Region,MATCH(tbl_Sales[[#This Row],[Suburb]],lkp_Suburb,0))</f>
        <v>Southern Metropolitan</v>
      </c>
      <c r="P3663" s="6">
        <f>MONTH(tbl_Sales[[#This Row],[Date]])</f>
        <v>9</v>
      </c>
      <c r="Q3663" s="6">
        <f>YEAR(tbl_Sales[[#This Row],[Date]])</f>
        <v>2016</v>
      </c>
    </row>
    <row r="3664" spans="1:17" x14ac:dyDescent="0.25">
      <c r="A3664" s="1">
        <v>42632</v>
      </c>
      <c r="B3664">
        <v>1500000</v>
      </c>
      <c r="C3664" t="s">
        <v>2</v>
      </c>
      <c r="D3664" t="s">
        <v>12429</v>
      </c>
      <c r="E3664" t="s">
        <v>10</v>
      </c>
      <c r="F3664">
        <v>3181</v>
      </c>
      <c r="G3664">
        <v>2</v>
      </c>
      <c r="H3664">
        <v>1</v>
      </c>
      <c r="I3664">
        <v>2</v>
      </c>
      <c r="J3664">
        <v>236</v>
      </c>
      <c r="L3664" t="s">
        <v>3808</v>
      </c>
      <c r="M3664" t="s">
        <v>302</v>
      </c>
      <c r="N3664" t="s">
        <v>76</v>
      </c>
      <c r="O3664" s="6" t="str">
        <f>INDEX(lkp_Region,MATCH(tbl_Sales[[#This Row],[Suburb]],lkp_Suburb,0))</f>
        <v>Southern Metropolitan</v>
      </c>
      <c r="P3664" s="6">
        <f>MONTH(tbl_Sales[[#This Row],[Date]])</f>
        <v>9</v>
      </c>
      <c r="Q3664" s="6">
        <f>YEAR(tbl_Sales[[#This Row],[Date]])</f>
        <v>2016</v>
      </c>
    </row>
    <row r="3665" spans="1:17" x14ac:dyDescent="0.25">
      <c r="A3665" s="1">
        <v>42632</v>
      </c>
      <c r="B3665">
        <v>3400000</v>
      </c>
      <c r="C3665" t="s">
        <v>2</v>
      </c>
      <c r="D3665" t="s">
        <v>12425</v>
      </c>
      <c r="E3665" t="s">
        <v>5</v>
      </c>
      <c r="F3665">
        <v>3146</v>
      </c>
      <c r="G3665">
        <v>4</v>
      </c>
      <c r="H3665">
        <v>3</v>
      </c>
      <c r="I3665">
        <v>2</v>
      </c>
      <c r="J3665">
        <v>856</v>
      </c>
      <c r="K3665">
        <v>1920</v>
      </c>
      <c r="L3665" t="s">
        <v>3809</v>
      </c>
      <c r="M3665" t="s">
        <v>102</v>
      </c>
      <c r="N3665" t="s">
        <v>76</v>
      </c>
      <c r="O3665" s="6" t="str">
        <f>INDEX(lkp_Region,MATCH(tbl_Sales[[#This Row],[Suburb]],lkp_Suburb,0))</f>
        <v>Southern Metropolitan</v>
      </c>
      <c r="P3665" s="6">
        <f>MONTH(tbl_Sales[[#This Row],[Date]])</f>
        <v>9</v>
      </c>
      <c r="Q3665" s="6">
        <f>YEAR(tbl_Sales[[#This Row],[Date]])</f>
        <v>2016</v>
      </c>
    </row>
    <row r="3666" spans="1:17" x14ac:dyDescent="0.25">
      <c r="A3666" s="1">
        <v>42632</v>
      </c>
      <c r="B3666">
        <v>500000</v>
      </c>
      <c r="C3666" t="s">
        <v>2</v>
      </c>
      <c r="D3666" t="s">
        <v>12428</v>
      </c>
      <c r="E3666" t="s">
        <v>5</v>
      </c>
      <c r="F3666">
        <v>3044</v>
      </c>
      <c r="G3666">
        <v>3</v>
      </c>
      <c r="H3666">
        <v>1</v>
      </c>
      <c r="I3666">
        <v>2</v>
      </c>
      <c r="J3666">
        <v>191</v>
      </c>
      <c r="K3666">
        <v>2013</v>
      </c>
      <c r="L3666" t="s">
        <v>3810</v>
      </c>
      <c r="M3666" t="s">
        <v>115</v>
      </c>
      <c r="N3666" t="s">
        <v>18</v>
      </c>
      <c r="O3666" s="6" t="str">
        <f>INDEX(lkp_Region,MATCH(tbl_Sales[[#This Row],[Suburb]],lkp_Suburb,0))</f>
        <v>Northern Metropolitan</v>
      </c>
      <c r="P3666" s="6">
        <f>MONTH(tbl_Sales[[#This Row],[Date]])</f>
        <v>9</v>
      </c>
      <c r="Q3666" s="6">
        <f>YEAR(tbl_Sales[[#This Row],[Date]])</f>
        <v>2016</v>
      </c>
    </row>
    <row r="3667" spans="1:17" x14ac:dyDescent="0.25">
      <c r="A3667" s="1">
        <v>42632</v>
      </c>
      <c r="B3667">
        <v>691000</v>
      </c>
      <c r="C3667" t="s">
        <v>2</v>
      </c>
      <c r="D3667" t="s">
        <v>12425</v>
      </c>
      <c r="E3667" t="s">
        <v>10</v>
      </c>
      <c r="F3667">
        <v>3046</v>
      </c>
      <c r="G3667">
        <v>3</v>
      </c>
      <c r="H3667">
        <v>1</v>
      </c>
      <c r="I3667">
        <v>2</v>
      </c>
      <c r="J3667">
        <v>753</v>
      </c>
      <c r="L3667" t="s">
        <v>3811</v>
      </c>
      <c r="M3667" t="s">
        <v>78</v>
      </c>
      <c r="N3667" t="s">
        <v>18</v>
      </c>
      <c r="O3667" s="6" t="str">
        <f>INDEX(lkp_Region,MATCH(tbl_Sales[[#This Row],[Suburb]],lkp_Suburb,0))</f>
        <v>Northern Metropolitan</v>
      </c>
      <c r="P3667" s="6">
        <f>MONTH(tbl_Sales[[#This Row],[Date]])</f>
        <v>9</v>
      </c>
      <c r="Q3667" s="6">
        <f>YEAR(tbl_Sales[[#This Row],[Date]])</f>
        <v>2016</v>
      </c>
    </row>
    <row r="3668" spans="1:17" x14ac:dyDescent="0.25">
      <c r="A3668" s="1">
        <v>42632</v>
      </c>
      <c r="B3668">
        <v>585000</v>
      </c>
      <c r="C3668" t="s">
        <v>2</v>
      </c>
      <c r="D3668" t="s">
        <v>12423</v>
      </c>
      <c r="E3668" t="s">
        <v>5</v>
      </c>
      <c r="F3668">
        <v>3034</v>
      </c>
      <c r="G3668">
        <v>3</v>
      </c>
      <c r="H3668">
        <v>1</v>
      </c>
      <c r="I3668">
        <v>2</v>
      </c>
      <c r="J3668">
        <v>322</v>
      </c>
      <c r="L3668" t="s">
        <v>3812</v>
      </c>
      <c r="M3668" t="s">
        <v>524</v>
      </c>
      <c r="N3668" t="s">
        <v>49</v>
      </c>
      <c r="O3668" s="6" t="str">
        <f>INDEX(lkp_Region,MATCH(tbl_Sales[[#This Row],[Suburb]],lkp_Suburb,0))</f>
        <v>Western Metropolitan</v>
      </c>
      <c r="P3668" s="6">
        <f>MONTH(tbl_Sales[[#This Row],[Date]])</f>
        <v>9</v>
      </c>
      <c r="Q3668" s="6">
        <f>YEAR(tbl_Sales[[#This Row],[Date]])</f>
        <v>2016</v>
      </c>
    </row>
    <row r="3669" spans="1:17" x14ac:dyDescent="0.25">
      <c r="A3669" s="1">
        <v>42632</v>
      </c>
      <c r="B3669">
        <v>335000</v>
      </c>
      <c r="C3669" t="s">
        <v>2</v>
      </c>
      <c r="D3669" t="s">
        <v>12428</v>
      </c>
      <c r="E3669" t="s">
        <v>10</v>
      </c>
      <c r="F3669">
        <v>3032</v>
      </c>
      <c r="G3669">
        <v>2</v>
      </c>
      <c r="H3669">
        <v>1</v>
      </c>
      <c r="I3669">
        <v>1</v>
      </c>
      <c r="J3669">
        <v>0</v>
      </c>
      <c r="L3669" t="s">
        <v>3813</v>
      </c>
      <c r="M3669" t="s">
        <v>21</v>
      </c>
      <c r="N3669" t="s">
        <v>21</v>
      </c>
      <c r="O3669" s="6" t="str">
        <f>INDEX(lkp_Region,MATCH(tbl_Sales[[#This Row],[Suburb]],lkp_Suburb,0))</f>
        <v>Western Metropolitan</v>
      </c>
      <c r="P3669" s="6">
        <f>MONTH(tbl_Sales[[#This Row],[Date]])</f>
        <v>9</v>
      </c>
      <c r="Q3669" s="6">
        <f>YEAR(tbl_Sales[[#This Row],[Date]])</f>
        <v>2016</v>
      </c>
    </row>
    <row r="3670" spans="1:17" x14ac:dyDescent="0.25">
      <c r="A3670" s="1">
        <v>42632</v>
      </c>
      <c r="B3670">
        <v>1110000</v>
      </c>
      <c r="C3670" t="s">
        <v>2</v>
      </c>
      <c r="D3670" t="s">
        <v>12423</v>
      </c>
      <c r="E3670" t="s">
        <v>5</v>
      </c>
      <c r="F3670">
        <v>3105</v>
      </c>
      <c r="G3670">
        <v>4</v>
      </c>
      <c r="H3670">
        <v>2</v>
      </c>
      <c r="I3670">
        <v>2</v>
      </c>
      <c r="J3670">
        <v>562</v>
      </c>
      <c r="L3670" t="s">
        <v>3814</v>
      </c>
      <c r="M3670" t="s">
        <v>507</v>
      </c>
      <c r="N3670" t="s">
        <v>128</v>
      </c>
      <c r="O3670" s="6" t="str">
        <f>INDEX(lkp_Region,MATCH(tbl_Sales[[#This Row],[Suburb]],lkp_Suburb,0))</f>
        <v>Eastern Metropolitan</v>
      </c>
      <c r="P3670" s="6">
        <f>MONTH(tbl_Sales[[#This Row],[Date]])</f>
        <v>9</v>
      </c>
      <c r="Q3670" s="6">
        <f>YEAR(tbl_Sales[[#This Row],[Date]])</f>
        <v>2016</v>
      </c>
    </row>
    <row r="3671" spans="1:17" x14ac:dyDescent="0.25">
      <c r="A3671" s="1">
        <v>42632</v>
      </c>
      <c r="B3671">
        <v>931000</v>
      </c>
      <c r="C3671" t="s">
        <v>2</v>
      </c>
      <c r="D3671" t="s">
        <v>12428</v>
      </c>
      <c r="E3671" t="s">
        <v>10</v>
      </c>
      <c r="F3671">
        <v>3025</v>
      </c>
      <c r="G3671">
        <v>3</v>
      </c>
      <c r="H3671">
        <v>2</v>
      </c>
      <c r="I3671">
        <v>1</v>
      </c>
      <c r="J3671">
        <v>590</v>
      </c>
      <c r="K3671">
        <v>1950</v>
      </c>
      <c r="L3671" t="s">
        <v>3815</v>
      </c>
      <c r="M3671" t="s">
        <v>91</v>
      </c>
      <c r="N3671" t="s">
        <v>69</v>
      </c>
      <c r="O3671" s="6" t="str">
        <f>INDEX(lkp_Region,MATCH(tbl_Sales[[#This Row],[Suburb]],lkp_Suburb,0))</f>
        <v>Western Metropolitan</v>
      </c>
      <c r="P3671" s="6">
        <f>MONTH(tbl_Sales[[#This Row],[Date]])</f>
        <v>9</v>
      </c>
      <c r="Q3671" s="6">
        <f>YEAR(tbl_Sales[[#This Row],[Date]])</f>
        <v>2016</v>
      </c>
    </row>
    <row r="3672" spans="1:17" x14ac:dyDescent="0.25">
      <c r="A3672" s="1">
        <v>42632</v>
      </c>
      <c r="B3672">
        <v>360000</v>
      </c>
      <c r="C3672" t="s">
        <v>13</v>
      </c>
      <c r="D3672" t="s">
        <v>12425</v>
      </c>
      <c r="E3672" t="s">
        <v>5</v>
      </c>
      <c r="F3672">
        <v>3163</v>
      </c>
      <c r="G3672">
        <v>2</v>
      </c>
      <c r="H3672">
        <v>1</v>
      </c>
      <c r="I3672">
        <v>1</v>
      </c>
      <c r="J3672">
        <v>0</v>
      </c>
      <c r="K3672">
        <v>1970</v>
      </c>
      <c r="L3672" t="s">
        <v>3816</v>
      </c>
      <c r="M3672" t="s">
        <v>201</v>
      </c>
      <c r="N3672" t="s">
        <v>57</v>
      </c>
      <c r="O3672" s="6" t="str">
        <f>INDEX(lkp_Region,MATCH(tbl_Sales[[#This Row],[Suburb]],lkp_Suburb,0))</f>
        <v>Southern Metropolitan</v>
      </c>
      <c r="P3672" s="6">
        <f>MONTH(tbl_Sales[[#This Row],[Date]])</f>
        <v>9</v>
      </c>
      <c r="Q3672" s="6">
        <f>YEAR(tbl_Sales[[#This Row],[Date]])</f>
        <v>2016</v>
      </c>
    </row>
    <row r="3673" spans="1:17" x14ac:dyDescent="0.25">
      <c r="A3673" s="1">
        <v>42632</v>
      </c>
      <c r="B3673">
        <v>1275000</v>
      </c>
      <c r="C3673" t="s">
        <v>2</v>
      </c>
      <c r="D3673" t="s">
        <v>12429</v>
      </c>
      <c r="E3673" t="s">
        <v>10</v>
      </c>
      <c r="F3673">
        <v>3204</v>
      </c>
      <c r="G3673">
        <v>3</v>
      </c>
      <c r="H3673">
        <v>1</v>
      </c>
      <c r="I3673">
        <v>4</v>
      </c>
      <c r="J3673">
        <v>758</v>
      </c>
      <c r="K3673">
        <v>1960</v>
      </c>
      <c r="L3673" t="s">
        <v>3817</v>
      </c>
      <c r="M3673" t="s">
        <v>55</v>
      </c>
      <c r="N3673" t="s">
        <v>57</v>
      </c>
      <c r="O3673" s="6" t="str">
        <f>INDEX(lkp_Region,MATCH(tbl_Sales[[#This Row],[Suburb]],lkp_Suburb,0))</f>
        <v>Southern Metropolitan</v>
      </c>
      <c r="P3673" s="6">
        <f>MONTH(tbl_Sales[[#This Row],[Date]])</f>
        <v>9</v>
      </c>
      <c r="Q3673" s="6">
        <f>YEAR(tbl_Sales[[#This Row],[Date]])</f>
        <v>2016</v>
      </c>
    </row>
    <row r="3674" spans="1:17" x14ac:dyDescent="0.25">
      <c r="A3674" s="1">
        <v>42632</v>
      </c>
      <c r="B3674">
        <v>1430000</v>
      </c>
      <c r="C3674" t="s">
        <v>2</v>
      </c>
      <c r="D3674" t="s">
        <v>12428</v>
      </c>
      <c r="E3674" t="s">
        <v>10</v>
      </c>
      <c r="F3674">
        <v>3204</v>
      </c>
      <c r="G3674">
        <v>4</v>
      </c>
      <c r="H3674">
        <v>2</v>
      </c>
      <c r="I3674">
        <v>2</v>
      </c>
      <c r="J3674">
        <v>611</v>
      </c>
      <c r="K3674">
        <v>1970</v>
      </c>
      <c r="L3674" t="s">
        <v>3818</v>
      </c>
      <c r="M3674" t="s">
        <v>55</v>
      </c>
      <c r="N3674" t="s">
        <v>57</v>
      </c>
      <c r="O3674" s="6" t="str">
        <f>INDEX(lkp_Region,MATCH(tbl_Sales[[#This Row],[Suburb]],lkp_Suburb,0))</f>
        <v>Southern Metropolitan</v>
      </c>
      <c r="P3674" s="6">
        <f>MONTH(tbl_Sales[[#This Row],[Date]])</f>
        <v>9</v>
      </c>
      <c r="Q3674" s="6">
        <f>YEAR(tbl_Sales[[#This Row],[Date]])</f>
        <v>2016</v>
      </c>
    </row>
    <row r="3675" spans="1:17" x14ac:dyDescent="0.25">
      <c r="A3675" s="1">
        <v>42632</v>
      </c>
      <c r="B3675">
        <v>570000</v>
      </c>
      <c r="C3675" t="s">
        <v>13</v>
      </c>
      <c r="D3675" t="s">
        <v>12429</v>
      </c>
      <c r="E3675" t="s">
        <v>5</v>
      </c>
      <c r="F3675">
        <v>3070</v>
      </c>
      <c r="G3675">
        <v>2</v>
      </c>
      <c r="H3675">
        <v>1</v>
      </c>
      <c r="I3675">
        <v>1</v>
      </c>
      <c r="J3675">
        <v>0</v>
      </c>
      <c r="K3675">
        <v>1970</v>
      </c>
      <c r="L3675" t="s">
        <v>3819</v>
      </c>
      <c r="M3675" t="s">
        <v>271</v>
      </c>
      <c r="N3675" t="s">
        <v>62</v>
      </c>
      <c r="O3675" s="6" t="str">
        <f>INDEX(lkp_Region,MATCH(tbl_Sales[[#This Row],[Suburb]],lkp_Suburb,0))</f>
        <v>Northern Metropolitan</v>
      </c>
      <c r="P3675" s="6">
        <f>MONTH(tbl_Sales[[#This Row],[Date]])</f>
        <v>9</v>
      </c>
      <c r="Q3675" s="6">
        <f>YEAR(tbl_Sales[[#This Row],[Date]])</f>
        <v>2016</v>
      </c>
    </row>
    <row r="3676" spans="1:17" x14ac:dyDescent="0.25">
      <c r="A3676" s="1">
        <v>42632</v>
      </c>
      <c r="B3676">
        <v>680000</v>
      </c>
      <c r="C3676" t="s">
        <v>2</v>
      </c>
      <c r="D3676" t="s">
        <v>12427</v>
      </c>
      <c r="E3676" t="s">
        <v>10</v>
      </c>
      <c r="F3676">
        <v>3073</v>
      </c>
      <c r="G3676">
        <v>4</v>
      </c>
      <c r="H3676">
        <v>1</v>
      </c>
      <c r="I3676">
        <v>2</v>
      </c>
      <c r="J3676">
        <v>561</v>
      </c>
      <c r="K3676">
        <v>1960</v>
      </c>
      <c r="L3676" t="s">
        <v>3820</v>
      </c>
      <c r="M3676" t="s">
        <v>93</v>
      </c>
      <c r="N3676" t="s">
        <v>62</v>
      </c>
      <c r="O3676" s="6" t="str">
        <f>INDEX(lkp_Region,MATCH(tbl_Sales[[#This Row],[Suburb]],lkp_Suburb,0))</f>
        <v>Northern Metropolitan</v>
      </c>
      <c r="P3676" s="6">
        <f>MONTH(tbl_Sales[[#This Row],[Date]])</f>
        <v>9</v>
      </c>
      <c r="Q3676" s="6">
        <f>YEAR(tbl_Sales[[#This Row],[Date]])</f>
        <v>2016</v>
      </c>
    </row>
    <row r="3677" spans="1:17" x14ac:dyDescent="0.25">
      <c r="A3677" s="1">
        <v>42632</v>
      </c>
      <c r="B3677">
        <v>1620000</v>
      </c>
      <c r="C3677" t="s">
        <v>2</v>
      </c>
      <c r="D3677" t="s">
        <v>12427</v>
      </c>
      <c r="E3677" t="s">
        <v>10</v>
      </c>
      <c r="F3677">
        <v>3071</v>
      </c>
      <c r="G3677">
        <v>3</v>
      </c>
      <c r="H3677">
        <v>2</v>
      </c>
      <c r="I3677">
        <v>2</v>
      </c>
      <c r="J3677">
        <v>477</v>
      </c>
      <c r="L3677" t="s">
        <v>3821</v>
      </c>
      <c r="M3677" t="s">
        <v>60</v>
      </c>
      <c r="N3677" t="s">
        <v>62</v>
      </c>
      <c r="O3677" s="6" t="str">
        <f>INDEX(lkp_Region,MATCH(tbl_Sales[[#This Row],[Suburb]],lkp_Suburb,0))</f>
        <v>Northern Metropolitan</v>
      </c>
      <c r="P3677" s="6">
        <f>MONTH(tbl_Sales[[#This Row],[Date]])</f>
        <v>9</v>
      </c>
      <c r="Q3677" s="6">
        <f>YEAR(tbl_Sales[[#This Row],[Date]])</f>
        <v>2016</v>
      </c>
    </row>
    <row r="3678" spans="1:17" x14ac:dyDescent="0.25">
      <c r="A3678" s="1">
        <v>42632</v>
      </c>
      <c r="B3678">
        <v>675000</v>
      </c>
      <c r="C3678" t="s">
        <v>2</v>
      </c>
      <c r="D3678" t="s">
        <v>12425</v>
      </c>
      <c r="E3678" t="s">
        <v>10</v>
      </c>
      <c r="F3678">
        <v>3020</v>
      </c>
      <c r="G3678">
        <v>3</v>
      </c>
      <c r="H3678">
        <v>1</v>
      </c>
      <c r="I3678">
        <v>1</v>
      </c>
      <c r="J3678">
        <v>500</v>
      </c>
      <c r="L3678" t="s">
        <v>3822</v>
      </c>
      <c r="M3678" t="s">
        <v>443</v>
      </c>
      <c r="N3678" t="s">
        <v>3</v>
      </c>
      <c r="O3678" s="6" t="str">
        <f>INDEX(lkp_Region,MATCH(tbl_Sales[[#This Row],[Suburb]],lkp_Suburb,0))</f>
        <v>Western Metropolitan</v>
      </c>
      <c r="P3678" s="6">
        <f>MONTH(tbl_Sales[[#This Row],[Date]])</f>
        <v>9</v>
      </c>
      <c r="Q3678" s="6">
        <f>YEAR(tbl_Sales[[#This Row],[Date]])</f>
        <v>2016</v>
      </c>
    </row>
    <row r="3679" spans="1:17" x14ac:dyDescent="0.25">
      <c r="A3679" s="1">
        <v>42632</v>
      </c>
      <c r="B3679">
        <v>520000</v>
      </c>
      <c r="C3679" t="s">
        <v>13</v>
      </c>
      <c r="D3679" t="s">
        <v>12424</v>
      </c>
      <c r="E3679" t="s">
        <v>5</v>
      </c>
      <c r="F3679">
        <v>3122</v>
      </c>
      <c r="G3679">
        <v>2</v>
      </c>
      <c r="H3679">
        <v>1</v>
      </c>
      <c r="I3679">
        <v>1</v>
      </c>
      <c r="J3679">
        <v>0</v>
      </c>
      <c r="L3679" t="s">
        <v>3823</v>
      </c>
      <c r="M3679" t="s">
        <v>461</v>
      </c>
      <c r="N3679" t="s">
        <v>101</v>
      </c>
      <c r="O3679" s="6" t="str">
        <f>INDEX(lkp_Region,MATCH(tbl_Sales[[#This Row],[Suburb]],lkp_Suburb,0))</f>
        <v>Southern Metropolitan</v>
      </c>
      <c r="P3679" s="6">
        <f>MONTH(tbl_Sales[[#This Row],[Date]])</f>
        <v>9</v>
      </c>
      <c r="Q3679" s="6">
        <f>YEAR(tbl_Sales[[#This Row],[Date]])</f>
        <v>2016</v>
      </c>
    </row>
    <row r="3680" spans="1:17" x14ac:dyDescent="0.25">
      <c r="A3680" s="1">
        <v>42632</v>
      </c>
      <c r="B3680">
        <v>558000</v>
      </c>
      <c r="C3680" t="s">
        <v>13</v>
      </c>
      <c r="D3680" t="s">
        <v>12429</v>
      </c>
      <c r="E3680" t="s">
        <v>10</v>
      </c>
      <c r="F3680">
        <v>3124</v>
      </c>
      <c r="G3680">
        <v>2</v>
      </c>
      <c r="H3680">
        <v>1</v>
      </c>
      <c r="I3680">
        <v>1</v>
      </c>
      <c r="J3680">
        <v>0</v>
      </c>
      <c r="L3680" t="s">
        <v>3824</v>
      </c>
      <c r="M3680" t="s">
        <v>209</v>
      </c>
      <c r="N3680" t="s">
        <v>101</v>
      </c>
      <c r="O3680" s="6" t="str">
        <f>INDEX(lkp_Region,MATCH(tbl_Sales[[#This Row],[Suburb]],lkp_Suburb,0))</f>
        <v>Southern Metropolitan</v>
      </c>
      <c r="P3680" s="6">
        <f>MONTH(tbl_Sales[[#This Row],[Date]])</f>
        <v>9</v>
      </c>
      <c r="Q3680" s="6">
        <f>YEAR(tbl_Sales[[#This Row],[Date]])</f>
        <v>2016</v>
      </c>
    </row>
    <row r="3681" spans="1:17" x14ac:dyDescent="0.25">
      <c r="A3681" s="1">
        <v>42632</v>
      </c>
      <c r="B3681">
        <v>710000</v>
      </c>
      <c r="C3681" t="s">
        <v>13</v>
      </c>
      <c r="D3681" t="s">
        <v>12429</v>
      </c>
      <c r="E3681" t="s">
        <v>10</v>
      </c>
      <c r="F3681">
        <v>3122</v>
      </c>
      <c r="G3681">
        <v>2</v>
      </c>
      <c r="H3681">
        <v>2</v>
      </c>
      <c r="I3681">
        <v>1</v>
      </c>
      <c r="J3681">
        <v>0</v>
      </c>
      <c r="L3681" t="s">
        <v>3825</v>
      </c>
      <c r="M3681" t="s">
        <v>461</v>
      </c>
      <c r="N3681" t="s">
        <v>101</v>
      </c>
      <c r="O3681" s="6" t="str">
        <f>INDEX(lkp_Region,MATCH(tbl_Sales[[#This Row],[Suburb]],lkp_Suburb,0))</f>
        <v>Southern Metropolitan</v>
      </c>
      <c r="P3681" s="6">
        <f>MONTH(tbl_Sales[[#This Row],[Date]])</f>
        <v>9</v>
      </c>
      <c r="Q3681" s="6">
        <f>YEAR(tbl_Sales[[#This Row],[Date]])</f>
        <v>2016</v>
      </c>
    </row>
    <row r="3682" spans="1:17" x14ac:dyDescent="0.25">
      <c r="A3682" s="1">
        <v>42632</v>
      </c>
      <c r="B3682">
        <v>720000</v>
      </c>
      <c r="C3682" t="s">
        <v>2</v>
      </c>
      <c r="D3682" t="s">
        <v>12428</v>
      </c>
      <c r="E3682" t="s">
        <v>5</v>
      </c>
      <c r="F3682">
        <v>3084</v>
      </c>
      <c r="G3682">
        <v>3</v>
      </c>
      <c r="H3682">
        <v>1</v>
      </c>
      <c r="I3682">
        <v>2</v>
      </c>
      <c r="J3682">
        <v>604</v>
      </c>
      <c r="L3682" t="s">
        <v>3826</v>
      </c>
      <c r="M3682" t="s">
        <v>235</v>
      </c>
      <c r="N3682" t="s">
        <v>150</v>
      </c>
      <c r="O3682" s="6" t="str">
        <f>INDEX(lkp_Region,MATCH(tbl_Sales[[#This Row],[Suburb]],lkp_Suburb,0))</f>
        <v>Eastern Metropolitan</v>
      </c>
      <c r="P3682" s="6">
        <f>MONTH(tbl_Sales[[#This Row],[Date]])</f>
        <v>9</v>
      </c>
      <c r="Q3682" s="6">
        <f>YEAR(tbl_Sales[[#This Row],[Date]])</f>
        <v>2016</v>
      </c>
    </row>
    <row r="3683" spans="1:17" x14ac:dyDescent="0.25">
      <c r="A3683" s="1">
        <v>42632</v>
      </c>
      <c r="B3683">
        <v>1125000</v>
      </c>
      <c r="C3683" t="s">
        <v>2</v>
      </c>
      <c r="D3683" t="s">
        <v>12427</v>
      </c>
      <c r="E3683" t="s">
        <v>5</v>
      </c>
      <c r="F3683">
        <v>3084</v>
      </c>
      <c r="G3683">
        <v>3</v>
      </c>
      <c r="H3683">
        <v>1</v>
      </c>
      <c r="I3683">
        <v>2</v>
      </c>
      <c r="J3683">
        <v>0</v>
      </c>
      <c r="K3683">
        <v>1950</v>
      </c>
      <c r="L3683" t="s">
        <v>3827</v>
      </c>
      <c r="M3683" t="s">
        <v>211</v>
      </c>
      <c r="N3683" t="s">
        <v>150</v>
      </c>
      <c r="O3683" s="6" t="str">
        <f>INDEX(lkp_Region,MATCH(tbl_Sales[[#This Row],[Suburb]],lkp_Suburb,0))</f>
        <v>Eastern Metropolitan</v>
      </c>
      <c r="P3683" s="6">
        <f>MONTH(tbl_Sales[[#This Row],[Date]])</f>
        <v>9</v>
      </c>
      <c r="Q3683" s="6">
        <f>YEAR(tbl_Sales[[#This Row],[Date]])</f>
        <v>2016</v>
      </c>
    </row>
    <row r="3684" spans="1:17" x14ac:dyDescent="0.25">
      <c r="A3684" s="1">
        <v>42633</v>
      </c>
      <c r="B3684">
        <v>536000</v>
      </c>
      <c r="C3684" t="s">
        <v>13</v>
      </c>
      <c r="D3684" t="s">
        <v>12425</v>
      </c>
      <c r="E3684" t="s">
        <v>10</v>
      </c>
      <c r="F3684">
        <v>3145</v>
      </c>
      <c r="G3684">
        <v>2</v>
      </c>
      <c r="H3684">
        <v>1</v>
      </c>
      <c r="I3684">
        <v>1</v>
      </c>
      <c r="J3684">
        <v>0</v>
      </c>
      <c r="K3684">
        <v>1960</v>
      </c>
      <c r="L3684" t="s">
        <v>3828</v>
      </c>
      <c r="M3684" t="s">
        <v>74</v>
      </c>
      <c r="N3684" t="s">
        <v>76</v>
      </c>
      <c r="O3684" s="6" t="str">
        <f>INDEX(lkp_Region,MATCH(tbl_Sales[[#This Row],[Suburb]],lkp_Suburb,0))</f>
        <v>Southern Metropolitan</v>
      </c>
      <c r="P3684" s="6">
        <f>MONTH(tbl_Sales[[#This Row],[Date]])</f>
        <v>9</v>
      </c>
      <c r="Q3684" s="6">
        <f>YEAR(tbl_Sales[[#This Row],[Date]])</f>
        <v>2016</v>
      </c>
    </row>
    <row r="3685" spans="1:17" x14ac:dyDescent="0.25">
      <c r="A3685" s="1">
        <v>42633</v>
      </c>
      <c r="B3685">
        <v>584000</v>
      </c>
      <c r="C3685" t="s">
        <v>13</v>
      </c>
      <c r="D3685" t="s">
        <v>12425</v>
      </c>
      <c r="E3685" t="s">
        <v>10</v>
      </c>
      <c r="F3685">
        <v>3144</v>
      </c>
      <c r="G3685">
        <v>2</v>
      </c>
      <c r="H3685">
        <v>1</v>
      </c>
      <c r="I3685">
        <v>1</v>
      </c>
      <c r="J3685">
        <v>0</v>
      </c>
      <c r="K3685">
        <v>1971</v>
      </c>
      <c r="L3685" t="s">
        <v>3829</v>
      </c>
      <c r="M3685" t="s">
        <v>388</v>
      </c>
      <c r="N3685" t="s">
        <v>76</v>
      </c>
      <c r="O3685" s="6" t="str">
        <f>INDEX(lkp_Region,MATCH(tbl_Sales[[#This Row],[Suburb]],lkp_Suburb,0))</f>
        <v>Southern Metropolitan</v>
      </c>
      <c r="P3685" s="6">
        <f>MONTH(tbl_Sales[[#This Row],[Date]])</f>
        <v>9</v>
      </c>
      <c r="Q3685" s="6">
        <f>YEAR(tbl_Sales[[#This Row],[Date]])</f>
        <v>2016</v>
      </c>
    </row>
    <row r="3686" spans="1:17" x14ac:dyDescent="0.25">
      <c r="A3686" s="1">
        <v>42633</v>
      </c>
      <c r="B3686">
        <v>555000</v>
      </c>
      <c r="C3686" t="s">
        <v>2</v>
      </c>
      <c r="D3686" t="s">
        <v>12428</v>
      </c>
      <c r="E3686" t="s">
        <v>10</v>
      </c>
      <c r="F3686">
        <v>3044</v>
      </c>
      <c r="G3686">
        <v>2</v>
      </c>
      <c r="H3686">
        <v>1</v>
      </c>
      <c r="I3686">
        <v>2</v>
      </c>
      <c r="J3686">
        <v>336</v>
      </c>
      <c r="L3686" t="s">
        <v>3830</v>
      </c>
      <c r="M3686" t="s">
        <v>115</v>
      </c>
      <c r="N3686" t="s">
        <v>18</v>
      </c>
      <c r="O3686" s="6" t="str">
        <f>INDEX(lkp_Region,MATCH(tbl_Sales[[#This Row],[Suburb]],lkp_Suburb,0))</f>
        <v>Northern Metropolitan</v>
      </c>
      <c r="P3686" s="6">
        <f>MONTH(tbl_Sales[[#This Row],[Date]])</f>
        <v>9</v>
      </c>
      <c r="Q3686" s="6">
        <f>YEAR(tbl_Sales[[#This Row],[Date]])</f>
        <v>2016</v>
      </c>
    </row>
    <row r="3687" spans="1:17" x14ac:dyDescent="0.25">
      <c r="A3687" s="1">
        <v>42633</v>
      </c>
      <c r="B3687">
        <v>900000</v>
      </c>
      <c r="C3687" t="s">
        <v>2</v>
      </c>
      <c r="D3687" t="s">
        <v>12428</v>
      </c>
      <c r="E3687" t="s">
        <v>5</v>
      </c>
      <c r="F3687">
        <v>3046</v>
      </c>
      <c r="G3687">
        <v>5</v>
      </c>
      <c r="H3687">
        <v>2</v>
      </c>
      <c r="I3687">
        <v>2</v>
      </c>
      <c r="J3687">
        <v>568</v>
      </c>
      <c r="K3687">
        <v>1995</v>
      </c>
      <c r="L3687" t="s">
        <v>3831</v>
      </c>
      <c r="M3687" t="s">
        <v>680</v>
      </c>
      <c r="N3687" t="s">
        <v>18</v>
      </c>
      <c r="O3687" s="6" t="str">
        <f>INDEX(lkp_Region,MATCH(tbl_Sales[[#This Row],[Suburb]],lkp_Suburb,0))</f>
        <v>Northern Metropolitan</v>
      </c>
      <c r="P3687" s="6">
        <f>MONTH(tbl_Sales[[#This Row],[Date]])</f>
        <v>9</v>
      </c>
      <c r="Q3687" s="6">
        <f>YEAR(tbl_Sales[[#This Row],[Date]])</f>
        <v>2016</v>
      </c>
    </row>
    <row r="3688" spans="1:17" x14ac:dyDescent="0.25">
      <c r="A3688" s="1">
        <v>42633</v>
      </c>
      <c r="B3688">
        <v>937000</v>
      </c>
      <c r="C3688" t="s">
        <v>2</v>
      </c>
      <c r="D3688" t="s">
        <v>12427</v>
      </c>
      <c r="E3688" t="s">
        <v>10</v>
      </c>
      <c r="F3688">
        <v>3044</v>
      </c>
      <c r="G3688">
        <v>4</v>
      </c>
      <c r="H3688">
        <v>2</v>
      </c>
      <c r="I3688">
        <v>2</v>
      </c>
      <c r="J3688">
        <v>708</v>
      </c>
      <c r="L3688" t="s">
        <v>3832</v>
      </c>
      <c r="M3688" t="s">
        <v>115</v>
      </c>
      <c r="N3688" t="s">
        <v>18</v>
      </c>
      <c r="O3688" s="6" t="str">
        <f>INDEX(lkp_Region,MATCH(tbl_Sales[[#This Row],[Suburb]],lkp_Suburb,0))</f>
        <v>Northern Metropolitan</v>
      </c>
      <c r="P3688" s="6">
        <f>MONTH(tbl_Sales[[#This Row],[Date]])</f>
        <v>9</v>
      </c>
      <c r="Q3688" s="6">
        <f>YEAR(tbl_Sales[[#This Row],[Date]])</f>
        <v>2016</v>
      </c>
    </row>
    <row r="3689" spans="1:17" x14ac:dyDescent="0.25">
      <c r="A3689" s="1">
        <v>42633</v>
      </c>
      <c r="B3689">
        <v>970000</v>
      </c>
      <c r="C3689" t="s">
        <v>2</v>
      </c>
      <c r="D3689" t="s">
        <v>12427</v>
      </c>
      <c r="E3689" t="s">
        <v>5</v>
      </c>
      <c r="F3689">
        <v>3055</v>
      </c>
      <c r="G3689">
        <v>4</v>
      </c>
      <c r="H3689">
        <v>3</v>
      </c>
      <c r="I3689">
        <v>2</v>
      </c>
      <c r="J3689">
        <v>499</v>
      </c>
      <c r="K3689">
        <v>1925</v>
      </c>
      <c r="L3689" t="s">
        <v>3833</v>
      </c>
      <c r="M3689" t="s">
        <v>80</v>
      </c>
      <c r="N3689" t="s">
        <v>18</v>
      </c>
      <c r="O3689" s="6" t="str">
        <f>INDEX(lkp_Region,MATCH(tbl_Sales[[#This Row],[Suburb]],lkp_Suburb,0))</f>
        <v>Northern Metropolitan</v>
      </c>
      <c r="P3689" s="6">
        <f>MONTH(tbl_Sales[[#This Row],[Date]])</f>
        <v>9</v>
      </c>
      <c r="Q3689" s="6">
        <f>YEAR(tbl_Sales[[#This Row],[Date]])</f>
        <v>2016</v>
      </c>
    </row>
    <row r="3690" spans="1:17" x14ac:dyDescent="0.25">
      <c r="A3690" s="1">
        <v>42633</v>
      </c>
      <c r="B3690">
        <v>590000</v>
      </c>
      <c r="C3690" t="s">
        <v>13</v>
      </c>
      <c r="D3690" t="s">
        <v>12427</v>
      </c>
      <c r="E3690" t="s">
        <v>5</v>
      </c>
      <c r="F3690">
        <v>3207</v>
      </c>
      <c r="G3690">
        <v>2</v>
      </c>
      <c r="H3690">
        <v>2</v>
      </c>
      <c r="I3690">
        <v>1</v>
      </c>
      <c r="J3690">
        <v>0</v>
      </c>
      <c r="K3690">
        <v>2012</v>
      </c>
      <c r="L3690" t="s">
        <v>3834</v>
      </c>
      <c r="M3690" t="s">
        <v>24</v>
      </c>
      <c r="N3690" t="s">
        <v>88</v>
      </c>
      <c r="O3690" s="6" t="str">
        <f>INDEX(lkp_Region,MATCH(tbl_Sales[[#This Row],[Suburb]],lkp_Suburb,0))</f>
        <v>Southern Metropolitan</v>
      </c>
      <c r="P3690" s="6">
        <f>MONTH(tbl_Sales[[#This Row],[Date]])</f>
        <v>9</v>
      </c>
      <c r="Q3690" s="6">
        <f>YEAR(tbl_Sales[[#This Row],[Date]])</f>
        <v>2016</v>
      </c>
    </row>
    <row r="3691" spans="1:17" x14ac:dyDescent="0.25">
      <c r="A3691" s="1">
        <v>42633</v>
      </c>
      <c r="B3691">
        <v>957000</v>
      </c>
      <c r="C3691" t="s">
        <v>2</v>
      </c>
      <c r="D3691" t="s">
        <v>12429</v>
      </c>
      <c r="E3691" t="s">
        <v>10</v>
      </c>
      <c r="F3691">
        <v>3053</v>
      </c>
      <c r="G3691">
        <v>2</v>
      </c>
      <c r="H3691">
        <v>1</v>
      </c>
      <c r="I3691">
        <v>1</v>
      </c>
      <c r="J3691">
        <v>122</v>
      </c>
      <c r="L3691" t="s">
        <v>3835</v>
      </c>
      <c r="M3691" t="s">
        <v>164</v>
      </c>
      <c r="N3691" t="s">
        <v>88</v>
      </c>
      <c r="O3691" s="6" t="str">
        <f>INDEX(lkp_Region,MATCH(tbl_Sales[[#This Row],[Suburb]],lkp_Suburb,0))</f>
        <v>Northern Metropolitan</v>
      </c>
      <c r="P3691" s="6">
        <f>MONTH(tbl_Sales[[#This Row],[Date]])</f>
        <v>9</v>
      </c>
      <c r="Q3691" s="6">
        <f>YEAR(tbl_Sales[[#This Row],[Date]])</f>
        <v>2016</v>
      </c>
    </row>
    <row r="3692" spans="1:17" x14ac:dyDescent="0.25">
      <c r="A3692" s="1">
        <v>42633</v>
      </c>
      <c r="B3692">
        <v>1037000</v>
      </c>
      <c r="C3692" t="s">
        <v>2</v>
      </c>
      <c r="D3692" t="s">
        <v>12425</v>
      </c>
      <c r="E3692" t="s">
        <v>10</v>
      </c>
      <c r="F3692">
        <v>3031</v>
      </c>
      <c r="G3692">
        <v>3</v>
      </c>
      <c r="H3692">
        <v>1</v>
      </c>
      <c r="I3692">
        <v>1</v>
      </c>
      <c r="J3692">
        <v>188</v>
      </c>
      <c r="K3692">
        <v>1910</v>
      </c>
      <c r="L3692" t="s">
        <v>3836</v>
      </c>
      <c r="M3692" t="s">
        <v>264</v>
      </c>
      <c r="N3692" t="s">
        <v>88</v>
      </c>
      <c r="O3692" s="6" t="str">
        <f>INDEX(lkp_Region,MATCH(tbl_Sales[[#This Row],[Suburb]],lkp_Suburb,0))</f>
        <v>Northern Metropolitan</v>
      </c>
      <c r="P3692" s="6">
        <f>MONTH(tbl_Sales[[#This Row],[Date]])</f>
        <v>9</v>
      </c>
      <c r="Q3692" s="6">
        <f>YEAR(tbl_Sales[[#This Row],[Date]])</f>
        <v>2016</v>
      </c>
    </row>
    <row r="3693" spans="1:17" x14ac:dyDescent="0.25">
      <c r="A3693" s="1">
        <v>42633</v>
      </c>
      <c r="B3693">
        <v>1928000</v>
      </c>
      <c r="C3693" t="s">
        <v>2</v>
      </c>
      <c r="D3693" t="s">
        <v>12429</v>
      </c>
      <c r="E3693" t="s">
        <v>10</v>
      </c>
      <c r="F3693">
        <v>3052</v>
      </c>
      <c r="G3693">
        <v>4</v>
      </c>
      <c r="H3693">
        <v>1</v>
      </c>
      <c r="I3693">
        <v>0</v>
      </c>
      <c r="J3693">
        <v>194</v>
      </c>
      <c r="K3693">
        <v>1890</v>
      </c>
      <c r="L3693" t="s">
        <v>3837</v>
      </c>
      <c r="M3693" t="s">
        <v>1418</v>
      </c>
      <c r="N3693" t="s">
        <v>88</v>
      </c>
      <c r="O3693" s="6" t="str">
        <f>INDEX(lkp_Region,MATCH(tbl_Sales[[#This Row],[Suburb]],lkp_Suburb,0))</f>
        <v>Northern Metropolitan</v>
      </c>
      <c r="P3693" s="6">
        <f>MONTH(tbl_Sales[[#This Row],[Date]])</f>
        <v>9</v>
      </c>
      <c r="Q3693" s="6">
        <f>YEAR(tbl_Sales[[#This Row],[Date]])</f>
        <v>2016</v>
      </c>
    </row>
    <row r="3694" spans="1:17" x14ac:dyDescent="0.25">
      <c r="A3694" s="1">
        <v>42633</v>
      </c>
      <c r="B3694">
        <v>715000</v>
      </c>
      <c r="C3694" t="s">
        <v>2</v>
      </c>
      <c r="D3694" t="s">
        <v>12425</v>
      </c>
      <c r="E3694" t="s">
        <v>10</v>
      </c>
      <c r="F3694">
        <v>3012</v>
      </c>
      <c r="G3694">
        <v>3</v>
      </c>
      <c r="H3694">
        <v>1</v>
      </c>
      <c r="I3694">
        <v>1</v>
      </c>
      <c r="J3694">
        <v>576</v>
      </c>
      <c r="K3694">
        <v>1970</v>
      </c>
      <c r="L3694" t="s">
        <v>3838</v>
      </c>
      <c r="M3694" t="s">
        <v>19</v>
      </c>
      <c r="N3694" t="s">
        <v>21</v>
      </c>
      <c r="O3694" s="6" t="str">
        <f>INDEX(lkp_Region,MATCH(tbl_Sales[[#This Row],[Suburb]],lkp_Suburb,0))</f>
        <v>Western Metropolitan</v>
      </c>
      <c r="P3694" s="6">
        <f>MONTH(tbl_Sales[[#This Row],[Date]])</f>
        <v>9</v>
      </c>
      <c r="Q3694" s="6">
        <f>YEAR(tbl_Sales[[#This Row],[Date]])</f>
        <v>2016</v>
      </c>
    </row>
    <row r="3695" spans="1:17" x14ac:dyDescent="0.25">
      <c r="A3695" s="1">
        <v>42633</v>
      </c>
      <c r="B3695">
        <v>1025000</v>
      </c>
      <c r="C3695" t="s">
        <v>2</v>
      </c>
      <c r="D3695" t="s">
        <v>12428</v>
      </c>
      <c r="E3695" t="s">
        <v>5</v>
      </c>
      <c r="F3695">
        <v>3015</v>
      </c>
      <c r="G3695">
        <v>3</v>
      </c>
      <c r="H3695">
        <v>2</v>
      </c>
      <c r="I3695">
        <v>2</v>
      </c>
      <c r="J3695">
        <v>301</v>
      </c>
      <c r="L3695" t="s">
        <v>3839</v>
      </c>
      <c r="M3695" t="s">
        <v>133</v>
      </c>
      <c r="N3695" t="s">
        <v>69</v>
      </c>
      <c r="O3695" s="6" t="str">
        <f>INDEX(lkp_Region,MATCH(tbl_Sales[[#This Row],[Suburb]],lkp_Suburb,0))</f>
        <v>Western Metropolitan</v>
      </c>
      <c r="P3695" s="6">
        <f>MONTH(tbl_Sales[[#This Row],[Date]])</f>
        <v>9</v>
      </c>
      <c r="Q3695" s="6">
        <f>YEAR(tbl_Sales[[#This Row],[Date]])</f>
        <v>2016</v>
      </c>
    </row>
    <row r="3696" spans="1:17" x14ac:dyDescent="0.25">
      <c r="A3696" s="1">
        <v>42633</v>
      </c>
      <c r="B3696">
        <v>405000</v>
      </c>
      <c r="C3696" t="s">
        <v>13</v>
      </c>
      <c r="D3696" t="s">
        <v>12425</v>
      </c>
      <c r="E3696" t="s">
        <v>5</v>
      </c>
      <c r="F3696">
        <v>3204</v>
      </c>
      <c r="G3696">
        <v>2</v>
      </c>
      <c r="H3696">
        <v>1</v>
      </c>
      <c r="I3696">
        <v>1</v>
      </c>
      <c r="J3696">
        <v>0</v>
      </c>
      <c r="K3696">
        <v>1970</v>
      </c>
      <c r="L3696" t="s">
        <v>3840</v>
      </c>
      <c r="M3696" t="s">
        <v>63</v>
      </c>
      <c r="N3696" t="s">
        <v>57</v>
      </c>
      <c r="O3696" s="6" t="str">
        <f>INDEX(lkp_Region,MATCH(tbl_Sales[[#This Row],[Suburb]],lkp_Suburb,0))</f>
        <v>Southern Metropolitan</v>
      </c>
      <c r="P3696" s="6">
        <f>MONTH(tbl_Sales[[#This Row],[Date]])</f>
        <v>9</v>
      </c>
      <c r="Q3696" s="6">
        <f>YEAR(tbl_Sales[[#This Row],[Date]])</f>
        <v>2016</v>
      </c>
    </row>
    <row r="3697" spans="1:17" x14ac:dyDescent="0.25">
      <c r="A3697" s="1">
        <v>42633</v>
      </c>
      <c r="B3697">
        <v>635000</v>
      </c>
      <c r="C3697" t="s">
        <v>13</v>
      </c>
      <c r="D3697" t="s">
        <v>12428</v>
      </c>
      <c r="E3697" t="s">
        <v>10</v>
      </c>
      <c r="F3697">
        <v>3204</v>
      </c>
      <c r="G3697">
        <v>2</v>
      </c>
      <c r="H3697">
        <v>1</v>
      </c>
      <c r="I3697">
        <v>2</v>
      </c>
      <c r="J3697">
        <v>118</v>
      </c>
      <c r="L3697" t="s">
        <v>3841</v>
      </c>
      <c r="M3697" t="s">
        <v>55</v>
      </c>
      <c r="N3697" t="s">
        <v>57</v>
      </c>
      <c r="O3697" s="6" t="str">
        <f>INDEX(lkp_Region,MATCH(tbl_Sales[[#This Row],[Suburb]],lkp_Suburb,0))</f>
        <v>Southern Metropolitan</v>
      </c>
      <c r="P3697" s="6">
        <f>MONTH(tbl_Sales[[#This Row],[Date]])</f>
        <v>9</v>
      </c>
      <c r="Q3697" s="6">
        <f>YEAR(tbl_Sales[[#This Row],[Date]])</f>
        <v>2016</v>
      </c>
    </row>
    <row r="3698" spans="1:17" x14ac:dyDescent="0.25">
      <c r="A3698" s="1">
        <v>42633</v>
      </c>
      <c r="B3698">
        <v>436000</v>
      </c>
      <c r="C3698" t="s">
        <v>13</v>
      </c>
      <c r="D3698" t="s">
        <v>12423</v>
      </c>
      <c r="E3698" t="s">
        <v>10</v>
      </c>
      <c r="F3698">
        <v>3073</v>
      </c>
      <c r="G3698">
        <v>2</v>
      </c>
      <c r="H3698">
        <v>1</v>
      </c>
      <c r="I3698">
        <v>1</v>
      </c>
      <c r="J3698">
        <v>140</v>
      </c>
      <c r="K3698">
        <v>2011</v>
      </c>
      <c r="L3698" t="s">
        <v>3842</v>
      </c>
      <c r="M3698" t="s">
        <v>93</v>
      </c>
      <c r="N3698" t="s">
        <v>62</v>
      </c>
      <c r="O3698" s="6" t="str">
        <f>INDEX(lkp_Region,MATCH(tbl_Sales[[#This Row],[Suburb]],lkp_Suburb,0))</f>
        <v>Northern Metropolitan</v>
      </c>
      <c r="P3698" s="6">
        <f>MONTH(tbl_Sales[[#This Row],[Date]])</f>
        <v>9</v>
      </c>
      <c r="Q3698" s="6">
        <f>YEAR(tbl_Sales[[#This Row],[Date]])</f>
        <v>2016</v>
      </c>
    </row>
    <row r="3699" spans="1:17" x14ac:dyDescent="0.25">
      <c r="A3699" s="1">
        <v>42633</v>
      </c>
      <c r="B3699">
        <v>890000</v>
      </c>
      <c r="C3699" t="s">
        <v>2</v>
      </c>
      <c r="D3699" t="s">
        <v>12427</v>
      </c>
      <c r="E3699" t="s">
        <v>10</v>
      </c>
      <c r="F3699">
        <v>3072</v>
      </c>
      <c r="G3699">
        <v>2</v>
      </c>
      <c r="H3699">
        <v>1</v>
      </c>
      <c r="I3699">
        <v>3</v>
      </c>
      <c r="J3699">
        <v>493</v>
      </c>
      <c r="K3699">
        <v>1950</v>
      </c>
      <c r="L3699" t="s">
        <v>3843</v>
      </c>
      <c r="M3699" t="s">
        <v>97</v>
      </c>
      <c r="N3699" t="s">
        <v>62</v>
      </c>
      <c r="O3699" s="6" t="str">
        <f>INDEX(lkp_Region,MATCH(tbl_Sales[[#This Row],[Suburb]],lkp_Suburb,0))</f>
        <v>Northern Metropolitan</v>
      </c>
      <c r="P3699" s="6">
        <f>MONTH(tbl_Sales[[#This Row],[Date]])</f>
        <v>9</v>
      </c>
      <c r="Q3699" s="6">
        <f>YEAR(tbl_Sales[[#This Row],[Date]])</f>
        <v>2016</v>
      </c>
    </row>
    <row r="3700" spans="1:17" x14ac:dyDescent="0.25">
      <c r="A3700" s="1">
        <v>42633</v>
      </c>
      <c r="B3700">
        <v>990000</v>
      </c>
      <c r="C3700" t="s">
        <v>2</v>
      </c>
      <c r="D3700" t="s">
        <v>12423</v>
      </c>
      <c r="E3700" t="s">
        <v>10</v>
      </c>
      <c r="F3700">
        <v>3070</v>
      </c>
      <c r="G3700">
        <v>3</v>
      </c>
      <c r="H3700">
        <v>1</v>
      </c>
      <c r="I3700">
        <v>2</v>
      </c>
      <c r="J3700">
        <v>497</v>
      </c>
      <c r="L3700" t="s">
        <v>3844</v>
      </c>
      <c r="M3700" t="s">
        <v>271</v>
      </c>
      <c r="N3700" t="s">
        <v>62</v>
      </c>
      <c r="O3700" s="6" t="str">
        <f>INDEX(lkp_Region,MATCH(tbl_Sales[[#This Row],[Suburb]],lkp_Suburb,0))</f>
        <v>Northern Metropolitan</v>
      </c>
      <c r="P3700" s="6">
        <f>MONTH(tbl_Sales[[#This Row],[Date]])</f>
        <v>9</v>
      </c>
      <c r="Q3700" s="6">
        <f>YEAR(tbl_Sales[[#This Row],[Date]])</f>
        <v>2016</v>
      </c>
    </row>
    <row r="3701" spans="1:17" x14ac:dyDescent="0.25">
      <c r="A3701" s="1">
        <v>42633</v>
      </c>
      <c r="B3701">
        <v>1090000</v>
      </c>
      <c r="C3701" t="s">
        <v>2</v>
      </c>
      <c r="D3701" t="s">
        <v>12423</v>
      </c>
      <c r="E3701" t="s">
        <v>5</v>
      </c>
      <c r="F3701">
        <v>3070</v>
      </c>
      <c r="G3701">
        <v>3</v>
      </c>
      <c r="H3701">
        <v>1</v>
      </c>
      <c r="I3701">
        <v>2</v>
      </c>
      <c r="J3701">
        <v>318</v>
      </c>
      <c r="L3701" t="s">
        <v>3845</v>
      </c>
      <c r="M3701" t="s">
        <v>271</v>
      </c>
      <c r="N3701" t="s">
        <v>62</v>
      </c>
      <c r="O3701" s="6" t="str">
        <f>INDEX(lkp_Region,MATCH(tbl_Sales[[#This Row],[Suburb]],lkp_Suburb,0))</f>
        <v>Northern Metropolitan</v>
      </c>
      <c r="P3701" s="6">
        <f>MONTH(tbl_Sales[[#This Row],[Date]])</f>
        <v>9</v>
      </c>
      <c r="Q3701" s="6">
        <f>YEAR(tbl_Sales[[#This Row],[Date]])</f>
        <v>2016</v>
      </c>
    </row>
    <row r="3702" spans="1:17" x14ac:dyDescent="0.25">
      <c r="A3702" s="1">
        <v>42633</v>
      </c>
      <c r="B3702">
        <v>1400000</v>
      </c>
      <c r="C3702" t="s">
        <v>2</v>
      </c>
      <c r="D3702" t="s">
        <v>12429</v>
      </c>
      <c r="E3702" t="s">
        <v>5</v>
      </c>
      <c r="F3702">
        <v>3071</v>
      </c>
      <c r="G3702">
        <v>3</v>
      </c>
      <c r="H3702">
        <v>2</v>
      </c>
      <c r="I3702">
        <v>1</v>
      </c>
      <c r="J3702">
        <v>417</v>
      </c>
      <c r="K3702">
        <v>1920</v>
      </c>
      <c r="L3702" t="s">
        <v>3846</v>
      </c>
      <c r="M3702" t="s">
        <v>60</v>
      </c>
      <c r="N3702" t="s">
        <v>62</v>
      </c>
      <c r="O3702" s="6" t="str">
        <f>INDEX(lkp_Region,MATCH(tbl_Sales[[#This Row],[Suburb]],lkp_Suburb,0))</f>
        <v>Northern Metropolitan</v>
      </c>
      <c r="P3702" s="6">
        <f>MONTH(tbl_Sales[[#This Row],[Date]])</f>
        <v>9</v>
      </c>
      <c r="Q3702" s="6">
        <f>YEAR(tbl_Sales[[#This Row],[Date]])</f>
        <v>2016</v>
      </c>
    </row>
    <row r="3703" spans="1:17" x14ac:dyDescent="0.25">
      <c r="A3703" s="1">
        <v>42633</v>
      </c>
      <c r="B3703">
        <v>591000</v>
      </c>
      <c r="C3703" t="s">
        <v>2</v>
      </c>
      <c r="D3703" t="s">
        <v>12425</v>
      </c>
      <c r="E3703" t="s">
        <v>10</v>
      </c>
      <c r="F3703">
        <v>3020</v>
      </c>
      <c r="G3703">
        <v>2</v>
      </c>
      <c r="H3703">
        <v>1</v>
      </c>
      <c r="I3703">
        <v>0</v>
      </c>
      <c r="J3703">
        <v>210</v>
      </c>
      <c r="L3703" t="s">
        <v>3847</v>
      </c>
      <c r="M3703" t="s">
        <v>443</v>
      </c>
      <c r="N3703" t="s">
        <v>3</v>
      </c>
      <c r="O3703" s="6" t="str">
        <f>INDEX(lkp_Region,MATCH(tbl_Sales[[#This Row],[Suburb]],lkp_Suburb,0))</f>
        <v>Western Metropolitan</v>
      </c>
      <c r="P3703" s="6">
        <f>MONTH(tbl_Sales[[#This Row],[Date]])</f>
        <v>9</v>
      </c>
      <c r="Q3703" s="6">
        <f>YEAR(tbl_Sales[[#This Row],[Date]])</f>
        <v>2016</v>
      </c>
    </row>
    <row r="3704" spans="1:17" x14ac:dyDescent="0.25">
      <c r="A3704" s="1">
        <v>42633</v>
      </c>
      <c r="B3704">
        <v>1335000</v>
      </c>
      <c r="C3704" t="s">
        <v>2</v>
      </c>
      <c r="D3704" t="s">
        <v>12425</v>
      </c>
      <c r="E3704" t="s">
        <v>10</v>
      </c>
      <c r="F3704">
        <v>3123</v>
      </c>
      <c r="G3704">
        <v>2</v>
      </c>
      <c r="H3704">
        <v>1</v>
      </c>
      <c r="I3704">
        <v>0</v>
      </c>
      <c r="J3704">
        <v>229</v>
      </c>
      <c r="K3704">
        <v>1900</v>
      </c>
      <c r="L3704" t="s">
        <v>3848</v>
      </c>
      <c r="M3704" t="s">
        <v>230</v>
      </c>
      <c r="N3704" t="s">
        <v>101</v>
      </c>
      <c r="O3704" s="6" t="str">
        <f>INDEX(lkp_Region,MATCH(tbl_Sales[[#This Row],[Suburb]],lkp_Suburb,0))</f>
        <v>Southern Metropolitan</v>
      </c>
      <c r="P3704" s="6">
        <f>MONTH(tbl_Sales[[#This Row],[Date]])</f>
        <v>9</v>
      </c>
      <c r="Q3704" s="6">
        <f>YEAR(tbl_Sales[[#This Row],[Date]])</f>
        <v>2016</v>
      </c>
    </row>
    <row r="3705" spans="1:17" x14ac:dyDescent="0.25">
      <c r="A3705" s="1">
        <v>42633</v>
      </c>
      <c r="B3705">
        <v>2950000</v>
      </c>
      <c r="C3705" t="s">
        <v>2</v>
      </c>
      <c r="D3705" t="s">
        <v>12428</v>
      </c>
      <c r="E3705" t="s">
        <v>10</v>
      </c>
      <c r="F3705">
        <v>3147</v>
      </c>
      <c r="G3705">
        <v>8</v>
      </c>
      <c r="H3705">
        <v>7</v>
      </c>
      <c r="I3705">
        <v>4</v>
      </c>
      <c r="J3705">
        <v>1472</v>
      </c>
      <c r="K3705">
        <v>2009</v>
      </c>
      <c r="L3705" t="s">
        <v>3849</v>
      </c>
      <c r="M3705" t="s">
        <v>206</v>
      </c>
      <c r="N3705" t="s">
        <v>101</v>
      </c>
      <c r="O3705" s="6" t="str">
        <f>INDEX(lkp_Region,MATCH(tbl_Sales[[#This Row],[Suburb]],lkp_Suburb,0))</f>
        <v>Southern Metropolitan</v>
      </c>
      <c r="P3705" s="6">
        <f>MONTH(tbl_Sales[[#This Row],[Date]])</f>
        <v>9</v>
      </c>
      <c r="Q3705" s="6">
        <f>YEAR(tbl_Sales[[#This Row],[Date]])</f>
        <v>2016</v>
      </c>
    </row>
    <row r="3706" spans="1:17" x14ac:dyDescent="0.25">
      <c r="A3706" s="1">
        <v>42633</v>
      </c>
      <c r="B3706">
        <v>1367000</v>
      </c>
      <c r="C3706" t="s">
        <v>51</v>
      </c>
      <c r="D3706" t="s">
        <v>12432</v>
      </c>
      <c r="E3706" t="s">
        <v>10</v>
      </c>
      <c r="F3706">
        <v>3187</v>
      </c>
      <c r="G3706">
        <v>4</v>
      </c>
      <c r="H3706">
        <v>2</v>
      </c>
      <c r="I3706">
        <v>2</v>
      </c>
      <c r="J3706">
        <v>315</v>
      </c>
      <c r="K3706">
        <v>2000</v>
      </c>
      <c r="L3706" t="s">
        <v>3850</v>
      </c>
      <c r="M3706" t="s">
        <v>346</v>
      </c>
      <c r="N3706" t="s">
        <v>107</v>
      </c>
      <c r="O3706" s="6" t="str">
        <f>INDEX(lkp_Region,MATCH(tbl_Sales[[#This Row],[Suburb]],lkp_Suburb,0))</f>
        <v>Southern Metropolitan</v>
      </c>
      <c r="P3706" s="6">
        <f>MONTH(tbl_Sales[[#This Row],[Date]])</f>
        <v>9</v>
      </c>
      <c r="Q3706" s="6">
        <f>YEAR(tbl_Sales[[#This Row],[Date]])</f>
        <v>2016</v>
      </c>
    </row>
    <row r="3707" spans="1:17" x14ac:dyDescent="0.25">
      <c r="A3707" s="1">
        <v>42633</v>
      </c>
      <c r="B3707">
        <v>585000</v>
      </c>
      <c r="C3707" t="s">
        <v>13</v>
      </c>
      <c r="D3707" t="s">
        <v>12423</v>
      </c>
      <c r="E3707" t="s">
        <v>5</v>
      </c>
      <c r="F3707">
        <v>3084</v>
      </c>
      <c r="G3707">
        <v>2</v>
      </c>
      <c r="H3707">
        <v>2</v>
      </c>
      <c r="I3707">
        <v>1</v>
      </c>
      <c r="J3707">
        <v>0</v>
      </c>
      <c r="K3707">
        <v>2012</v>
      </c>
      <c r="L3707" t="s">
        <v>3851</v>
      </c>
      <c r="M3707" t="s">
        <v>211</v>
      </c>
      <c r="N3707" t="s">
        <v>150</v>
      </c>
      <c r="O3707" s="6" t="str">
        <f>INDEX(lkp_Region,MATCH(tbl_Sales[[#This Row],[Suburb]],lkp_Suburb,0))</f>
        <v>Eastern Metropolitan</v>
      </c>
      <c r="P3707" s="6">
        <f>MONTH(tbl_Sales[[#This Row],[Date]])</f>
        <v>9</v>
      </c>
      <c r="Q3707" s="6">
        <f>YEAR(tbl_Sales[[#This Row],[Date]])</f>
        <v>2016</v>
      </c>
    </row>
    <row r="3708" spans="1:17" x14ac:dyDescent="0.25">
      <c r="A3708" s="1">
        <v>42633</v>
      </c>
      <c r="B3708">
        <v>1000500</v>
      </c>
      <c r="C3708" t="s">
        <v>2</v>
      </c>
      <c r="D3708" t="s">
        <v>12423</v>
      </c>
      <c r="E3708" t="s">
        <v>10</v>
      </c>
      <c r="F3708">
        <v>3081</v>
      </c>
      <c r="G3708">
        <v>4</v>
      </c>
      <c r="H3708">
        <v>2</v>
      </c>
      <c r="I3708">
        <v>1</v>
      </c>
      <c r="J3708">
        <v>592</v>
      </c>
      <c r="K3708">
        <v>1950</v>
      </c>
      <c r="L3708" t="s">
        <v>3852</v>
      </c>
      <c r="M3708" t="s">
        <v>748</v>
      </c>
      <c r="N3708" t="s">
        <v>150</v>
      </c>
      <c r="O3708" s="6" t="str">
        <f>INDEX(lkp_Region,MATCH(tbl_Sales[[#This Row],[Suburb]],lkp_Suburb,0))</f>
        <v>Eastern Metropolitan</v>
      </c>
      <c r="P3708" s="6">
        <f>MONTH(tbl_Sales[[#This Row],[Date]])</f>
        <v>9</v>
      </c>
      <c r="Q3708" s="6">
        <f>YEAR(tbl_Sales[[#This Row],[Date]])</f>
        <v>2016</v>
      </c>
    </row>
    <row r="3709" spans="1:17" x14ac:dyDescent="0.25">
      <c r="A3709" s="1">
        <v>42634</v>
      </c>
      <c r="B3709">
        <v>1135000</v>
      </c>
      <c r="C3709" t="s">
        <v>2</v>
      </c>
      <c r="D3709" t="s">
        <v>12427</v>
      </c>
      <c r="E3709" t="s">
        <v>10</v>
      </c>
      <c r="F3709">
        <v>3067</v>
      </c>
      <c r="G3709">
        <v>2</v>
      </c>
      <c r="H3709">
        <v>2</v>
      </c>
      <c r="I3709">
        <v>2</v>
      </c>
      <c r="J3709">
        <v>98</v>
      </c>
      <c r="K3709">
        <v>1920</v>
      </c>
      <c r="L3709" t="s">
        <v>3853</v>
      </c>
      <c r="M3709" t="s">
        <v>38</v>
      </c>
      <c r="N3709" t="s">
        <v>8</v>
      </c>
      <c r="O3709" s="6" t="str">
        <f>INDEX(lkp_Region,MATCH(tbl_Sales[[#This Row],[Suburb]],lkp_Suburb,0))</f>
        <v>Northern Metropolitan</v>
      </c>
      <c r="P3709" s="6">
        <f>MONTH(tbl_Sales[[#This Row],[Date]])</f>
        <v>9</v>
      </c>
      <c r="Q3709" s="6">
        <f>YEAR(tbl_Sales[[#This Row],[Date]])</f>
        <v>2016</v>
      </c>
    </row>
    <row r="3710" spans="1:17" x14ac:dyDescent="0.25">
      <c r="A3710" s="1">
        <v>42634</v>
      </c>
      <c r="B3710">
        <v>3270000</v>
      </c>
      <c r="C3710" t="s">
        <v>2</v>
      </c>
      <c r="D3710" t="s">
        <v>12427</v>
      </c>
      <c r="E3710" t="s">
        <v>10</v>
      </c>
      <c r="F3710">
        <v>3142</v>
      </c>
      <c r="G3710">
        <v>3</v>
      </c>
      <c r="H3710">
        <v>2</v>
      </c>
      <c r="I3710">
        <v>1</v>
      </c>
      <c r="J3710">
        <v>363</v>
      </c>
      <c r="K3710">
        <v>1935</v>
      </c>
      <c r="L3710" t="s">
        <v>3854</v>
      </c>
      <c r="M3710" t="s">
        <v>109</v>
      </c>
      <c r="N3710" t="s">
        <v>76</v>
      </c>
      <c r="O3710" s="6" t="str">
        <f>INDEX(lkp_Region,MATCH(tbl_Sales[[#This Row],[Suburb]],lkp_Suburb,0))</f>
        <v>Southern Metropolitan</v>
      </c>
      <c r="P3710" s="6">
        <f>MONTH(tbl_Sales[[#This Row],[Date]])</f>
        <v>9</v>
      </c>
      <c r="Q3710" s="6">
        <f>YEAR(tbl_Sales[[#This Row],[Date]])</f>
        <v>2016</v>
      </c>
    </row>
    <row r="3711" spans="1:17" x14ac:dyDescent="0.25">
      <c r="A3711" s="1">
        <v>42634</v>
      </c>
      <c r="B3711">
        <v>520000</v>
      </c>
      <c r="C3711" t="s">
        <v>13</v>
      </c>
      <c r="D3711" t="s">
        <v>12429</v>
      </c>
      <c r="E3711" t="s">
        <v>10</v>
      </c>
      <c r="F3711">
        <v>3184</v>
      </c>
      <c r="G3711">
        <v>1</v>
      </c>
      <c r="H3711">
        <v>1</v>
      </c>
      <c r="I3711">
        <v>1</v>
      </c>
      <c r="J3711">
        <v>0</v>
      </c>
      <c r="K3711">
        <v>1930</v>
      </c>
      <c r="L3711" t="s">
        <v>3855</v>
      </c>
      <c r="M3711" t="s">
        <v>58</v>
      </c>
      <c r="N3711" t="s">
        <v>26</v>
      </c>
      <c r="O3711" s="6" t="str">
        <f>INDEX(lkp_Region,MATCH(tbl_Sales[[#This Row],[Suburb]],lkp_Suburb,0))</f>
        <v>Southern Metropolitan</v>
      </c>
      <c r="P3711" s="6">
        <f>MONTH(tbl_Sales[[#This Row],[Date]])</f>
        <v>9</v>
      </c>
      <c r="Q3711" s="6">
        <f>YEAR(tbl_Sales[[#This Row],[Date]])</f>
        <v>2016</v>
      </c>
    </row>
    <row r="3712" spans="1:17" x14ac:dyDescent="0.25">
      <c r="A3712" s="1">
        <v>42634</v>
      </c>
      <c r="B3712">
        <v>648000</v>
      </c>
      <c r="C3712" t="s">
        <v>13</v>
      </c>
      <c r="D3712" t="s">
        <v>12423</v>
      </c>
      <c r="E3712" t="s">
        <v>10</v>
      </c>
      <c r="F3712">
        <v>3182</v>
      </c>
      <c r="G3712">
        <v>2</v>
      </c>
      <c r="H3712">
        <v>1</v>
      </c>
      <c r="I3712">
        <v>1</v>
      </c>
      <c r="J3712">
        <v>1208</v>
      </c>
      <c r="L3712" t="s">
        <v>3856</v>
      </c>
      <c r="M3712" t="s">
        <v>156</v>
      </c>
      <c r="N3712" t="s">
        <v>26</v>
      </c>
      <c r="O3712" s="6" t="str">
        <f>INDEX(lkp_Region,MATCH(tbl_Sales[[#This Row],[Suburb]],lkp_Suburb,0))</f>
        <v>Southern Metropolitan</v>
      </c>
      <c r="P3712" s="6">
        <f>MONTH(tbl_Sales[[#This Row],[Date]])</f>
        <v>9</v>
      </c>
      <c r="Q3712" s="6">
        <f>YEAR(tbl_Sales[[#This Row],[Date]])</f>
        <v>2016</v>
      </c>
    </row>
    <row r="3713" spans="1:17" x14ac:dyDescent="0.25">
      <c r="A3713" s="1">
        <v>42634</v>
      </c>
      <c r="B3713">
        <v>270000</v>
      </c>
      <c r="C3713" t="s">
        <v>2</v>
      </c>
      <c r="D3713" t="s">
        <v>12427</v>
      </c>
      <c r="E3713" t="s">
        <v>5</v>
      </c>
      <c r="F3713">
        <v>3046</v>
      </c>
      <c r="G3713">
        <v>2</v>
      </c>
      <c r="H3713">
        <v>1</v>
      </c>
      <c r="I3713">
        <v>1</v>
      </c>
      <c r="J3713">
        <v>155</v>
      </c>
      <c r="K3713">
        <v>2000</v>
      </c>
      <c r="L3713" t="s">
        <v>3857</v>
      </c>
      <c r="M3713" t="s">
        <v>78</v>
      </c>
      <c r="N3713" t="s">
        <v>18</v>
      </c>
      <c r="O3713" s="6" t="str">
        <f>INDEX(lkp_Region,MATCH(tbl_Sales[[#This Row],[Suburb]],lkp_Suburb,0))</f>
        <v>Northern Metropolitan</v>
      </c>
      <c r="P3713" s="6">
        <f>MONTH(tbl_Sales[[#This Row],[Date]])</f>
        <v>9</v>
      </c>
      <c r="Q3713" s="6">
        <f>YEAR(tbl_Sales[[#This Row],[Date]])</f>
        <v>2016</v>
      </c>
    </row>
    <row r="3714" spans="1:17" x14ac:dyDescent="0.25">
      <c r="A3714" s="1">
        <v>42634</v>
      </c>
      <c r="B3714">
        <v>707000</v>
      </c>
      <c r="C3714" t="s">
        <v>2</v>
      </c>
      <c r="D3714" t="s">
        <v>12428</v>
      </c>
      <c r="E3714" t="s">
        <v>10</v>
      </c>
      <c r="F3714">
        <v>3058</v>
      </c>
      <c r="G3714">
        <v>3</v>
      </c>
      <c r="H3714">
        <v>2</v>
      </c>
      <c r="I3714">
        <v>3</v>
      </c>
      <c r="J3714">
        <v>556</v>
      </c>
      <c r="K3714">
        <v>1950</v>
      </c>
      <c r="L3714" t="s">
        <v>3858</v>
      </c>
      <c r="M3714" t="s">
        <v>499</v>
      </c>
      <c r="N3714" t="s">
        <v>18</v>
      </c>
      <c r="O3714" s="6" t="str">
        <f>INDEX(lkp_Region,MATCH(tbl_Sales[[#This Row],[Suburb]],lkp_Suburb,0))</f>
        <v>Northern Metropolitan</v>
      </c>
      <c r="P3714" s="6">
        <f>MONTH(tbl_Sales[[#This Row],[Date]])</f>
        <v>9</v>
      </c>
      <c r="Q3714" s="6">
        <f>YEAR(tbl_Sales[[#This Row],[Date]])</f>
        <v>2016</v>
      </c>
    </row>
    <row r="3715" spans="1:17" x14ac:dyDescent="0.25">
      <c r="A3715" s="1">
        <v>42634</v>
      </c>
      <c r="B3715">
        <v>773000</v>
      </c>
      <c r="C3715" t="s">
        <v>13</v>
      </c>
      <c r="D3715" t="s">
        <v>12423</v>
      </c>
      <c r="E3715" t="s">
        <v>10</v>
      </c>
      <c r="F3715">
        <v>3042</v>
      </c>
      <c r="G3715">
        <v>3</v>
      </c>
      <c r="H3715">
        <v>1</v>
      </c>
      <c r="I3715">
        <v>1</v>
      </c>
      <c r="J3715">
        <v>275</v>
      </c>
      <c r="L3715" t="s">
        <v>3859</v>
      </c>
      <c r="M3715" t="s">
        <v>86</v>
      </c>
      <c r="N3715" t="s">
        <v>49</v>
      </c>
      <c r="O3715" s="6" t="str">
        <f>INDEX(lkp_Region,MATCH(tbl_Sales[[#This Row],[Suburb]],lkp_Suburb,0))</f>
        <v>Western Metropolitan</v>
      </c>
      <c r="P3715" s="6">
        <f>MONTH(tbl_Sales[[#This Row],[Date]])</f>
        <v>9</v>
      </c>
      <c r="Q3715" s="6">
        <f>YEAR(tbl_Sales[[#This Row],[Date]])</f>
        <v>2016</v>
      </c>
    </row>
    <row r="3716" spans="1:17" x14ac:dyDescent="0.25">
      <c r="A3716" s="1">
        <v>42634</v>
      </c>
      <c r="B3716">
        <v>1053000</v>
      </c>
      <c r="C3716" t="s">
        <v>2</v>
      </c>
      <c r="D3716" t="s">
        <v>12427</v>
      </c>
      <c r="E3716" t="s">
        <v>10</v>
      </c>
      <c r="F3716">
        <v>3032</v>
      </c>
      <c r="G3716">
        <v>2</v>
      </c>
      <c r="H3716">
        <v>1</v>
      </c>
      <c r="I3716">
        <v>1</v>
      </c>
      <c r="J3716">
        <v>269</v>
      </c>
      <c r="K3716">
        <v>1900</v>
      </c>
      <c r="L3716" t="s">
        <v>3860</v>
      </c>
      <c r="M3716" t="s">
        <v>160</v>
      </c>
      <c r="N3716" t="s">
        <v>49</v>
      </c>
      <c r="O3716" s="6" t="str">
        <f>INDEX(lkp_Region,MATCH(tbl_Sales[[#This Row],[Suburb]],lkp_Suburb,0))</f>
        <v>Western Metropolitan</v>
      </c>
      <c r="P3716" s="6">
        <f>MONTH(tbl_Sales[[#This Row],[Date]])</f>
        <v>9</v>
      </c>
      <c r="Q3716" s="6">
        <f>YEAR(tbl_Sales[[#This Row],[Date]])</f>
        <v>2016</v>
      </c>
    </row>
    <row r="3717" spans="1:17" x14ac:dyDescent="0.25">
      <c r="A3717" s="1">
        <v>42634</v>
      </c>
      <c r="B3717">
        <v>1445000</v>
      </c>
      <c r="C3717" t="s">
        <v>2</v>
      </c>
      <c r="D3717" t="s">
        <v>12427</v>
      </c>
      <c r="E3717" t="s">
        <v>10</v>
      </c>
      <c r="F3717">
        <v>3040</v>
      </c>
      <c r="G3717">
        <v>3</v>
      </c>
      <c r="H3717">
        <v>2</v>
      </c>
      <c r="I3717">
        <v>1</v>
      </c>
      <c r="J3717">
        <v>400</v>
      </c>
      <c r="K3717">
        <v>1910</v>
      </c>
      <c r="L3717" t="s">
        <v>3861</v>
      </c>
      <c r="M3717" t="s">
        <v>47</v>
      </c>
      <c r="N3717" t="s">
        <v>49</v>
      </c>
      <c r="O3717" s="6" t="str">
        <f>INDEX(lkp_Region,MATCH(tbl_Sales[[#This Row],[Suburb]],lkp_Suburb,0))</f>
        <v>Western Metropolitan</v>
      </c>
      <c r="P3717" s="6">
        <f>MONTH(tbl_Sales[[#This Row],[Date]])</f>
        <v>9</v>
      </c>
      <c r="Q3717" s="6">
        <f>YEAR(tbl_Sales[[#This Row],[Date]])</f>
        <v>2016</v>
      </c>
    </row>
    <row r="3718" spans="1:17" x14ac:dyDescent="0.25">
      <c r="A3718" s="1">
        <v>42634</v>
      </c>
      <c r="B3718">
        <v>1500000</v>
      </c>
      <c r="C3718" t="s">
        <v>2</v>
      </c>
      <c r="D3718" t="s">
        <v>12424</v>
      </c>
      <c r="E3718" t="s">
        <v>5</v>
      </c>
      <c r="F3718">
        <v>3041</v>
      </c>
      <c r="G3718">
        <v>3</v>
      </c>
      <c r="H3718">
        <v>2</v>
      </c>
      <c r="I3718">
        <v>4</v>
      </c>
      <c r="J3718">
        <v>722</v>
      </c>
      <c r="K3718">
        <v>1950</v>
      </c>
      <c r="L3718" t="s">
        <v>3862</v>
      </c>
      <c r="M3718" t="s">
        <v>121</v>
      </c>
      <c r="N3718" t="s">
        <v>49</v>
      </c>
      <c r="O3718" s="6" t="str">
        <f>INDEX(lkp_Region,MATCH(tbl_Sales[[#This Row],[Suburb]],lkp_Suburb,0))</f>
        <v>Western Metropolitan</v>
      </c>
      <c r="P3718" s="6">
        <f>MONTH(tbl_Sales[[#This Row],[Date]])</f>
        <v>9</v>
      </c>
      <c r="Q3718" s="6">
        <f>YEAR(tbl_Sales[[#This Row],[Date]])</f>
        <v>2016</v>
      </c>
    </row>
    <row r="3719" spans="1:17" x14ac:dyDescent="0.25">
      <c r="A3719" s="1">
        <v>42634</v>
      </c>
      <c r="B3719">
        <v>1210000</v>
      </c>
      <c r="C3719" t="s">
        <v>2</v>
      </c>
      <c r="D3719" t="s">
        <v>12427</v>
      </c>
      <c r="E3719" t="s">
        <v>10</v>
      </c>
      <c r="F3719">
        <v>3166</v>
      </c>
      <c r="G3719">
        <v>3</v>
      </c>
      <c r="H3719">
        <v>1</v>
      </c>
      <c r="I3719">
        <v>2</v>
      </c>
      <c r="J3719">
        <v>730</v>
      </c>
      <c r="K3719">
        <v>1940</v>
      </c>
      <c r="L3719" t="s">
        <v>3863</v>
      </c>
      <c r="M3719" t="s">
        <v>262</v>
      </c>
      <c r="N3719" t="s">
        <v>31</v>
      </c>
      <c r="O3719" s="6" t="str">
        <f>INDEX(lkp_Region,MATCH(tbl_Sales[[#This Row],[Suburb]],lkp_Suburb,0))</f>
        <v>Southern Metropolitan</v>
      </c>
      <c r="P3719" s="6">
        <f>MONTH(tbl_Sales[[#This Row],[Date]])</f>
        <v>9</v>
      </c>
      <c r="Q3719" s="6">
        <f>YEAR(tbl_Sales[[#This Row],[Date]])</f>
        <v>2016</v>
      </c>
    </row>
    <row r="3720" spans="1:17" x14ac:dyDescent="0.25">
      <c r="A3720" s="1">
        <v>42634</v>
      </c>
      <c r="B3720">
        <v>1250000</v>
      </c>
      <c r="C3720" t="s">
        <v>2</v>
      </c>
      <c r="D3720" t="s">
        <v>12423</v>
      </c>
      <c r="E3720" t="s">
        <v>5</v>
      </c>
      <c r="F3720">
        <v>3125</v>
      </c>
      <c r="G3720">
        <v>4</v>
      </c>
      <c r="H3720">
        <v>2</v>
      </c>
      <c r="I3720">
        <v>2</v>
      </c>
      <c r="J3720">
        <v>499</v>
      </c>
      <c r="K3720">
        <v>2005</v>
      </c>
      <c r="L3720" t="s">
        <v>3864</v>
      </c>
      <c r="M3720" t="s">
        <v>32</v>
      </c>
      <c r="N3720" t="s">
        <v>31</v>
      </c>
      <c r="O3720" s="6" t="str">
        <f>INDEX(lkp_Region,MATCH(tbl_Sales[[#This Row],[Suburb]],lkp_Suburb,0))</f>
        <v>Southern Metropolitan</v>
      </c>
      <c r="P3720" s="6">
        <f>MONTH(tbl_Sales[[#This Row],[Date]])</f>
        <v>9</v>
      </c>
      <c r="Q3720" s="6">
        <f>YEAR(tbl_Sales[[#This Row],[Date]])</f>
        <v>2016</v>
      </c>
    </row>
    <row r="3721" spans="1:17" x14ac:dyDescent="0.25">
      <c r="A3721" s="1">
        <v>42634</v>
      </c>
      <c r="B3721">
        <v>1350000</v>
      </c>
      <c r="C3721" t="s">
        <v>2</v>
      </c>
      <c r="D3721" t="s">
        <v>12433</v>
      </c>
      <c r="E3721" t="s">
        <v>10</v>
      </c>
      <c r="F3721">
        <v>3207</v>
      </c>
      <c r="G3721">
        <v>2</v>
      </c>
      <c r="H3721">
        <v>1</v>
      </c>
      <c r="I3721">
        <v>1</v>
      </c>
      <c r="J3721">
        <v>195</v>
      </c>
      <c r="K3721">
        <v>1900</v>
      </c>
      <c r="L3721" t="s">
        <v>3865</v>
      </c>
      <c r="M3721" t="s">
        <v>24</v>
      </c>
      <c r="N3721" t="s">
        <v>88</v>
      </c>
      <c r="O3721" s="6" t="str">
        <f>INDEX(lkp_Region,MATCH(tbl_Sales[[#This Row],[Suburb]],lkp_Suburb,0))</f>
        <v>Southern Metropolitan</v>
      </c>
      <c r="P3721" s="6">
        <f>MONTH(tbl_Sales[[#This Row],[Date]])</f>
        <v>9</v>
      </c>
      <c r="Q3721" s="6">
        <f>YEAR(tbl_Sales[[#This Row],[Date]])</f>
        <v>2016</v>
      </c>
    </row>
    <row r="3722" spans="1:17" x14ac:dyDescent="0.25">
      <c r="A3722" s="1">
        <v>42634</v>
      </c>
      <c r="B3722">
        <v>820000</v>
      </c>
      <c r="C3722" t="s">
        <v>2</v>
      </c>
      <c r="D3722" t="s">
        <v>12427</v>
      </c>
      <c r="E3722" t="s">
        <v>5</v>
      </c>
      <c r="F3722">
        <v>3032</v>
      </c>
      <c r="G3722">
        <v>3</v>
      </c>
      <c r="H3722">
        <v>1</v>
      </c>
      <c r="I3722">
        <v>4</v>
      </c>
      <c r="J3722">
        <v>578</v>
      </c>
      <c r="K3722">
        <v>2006</v>
      </c>
      <c r="L3722" t="s">
        <v>3866</v>
      </c>
      <c r="M3722" t="s">
        <v>21</v>
      </c>
      <c r="N3722" t="s">
        <v>21</v>
      </c>
      <c r="O3722" s="6" t="str">
        <f>INDEX(lkp_Region,MATCH(tbl_Sales[[#This Row],[Suburb]],lkp_Suburb,0))</f>
        <v>Western Metropolitan</v>
      </c>
      <c r="P3722" s="6">
        <f>MONTH(tbl_Sales[[#This Row],[Date]])</f>
        <v>9</v>
      </c>
      <c r="Q3722" s="6">
        <f>YEAR(tbl_Sales[[#This Row],[Date]])</f>
        <v>2016</v>
      </c>
    </row>
    <row r="3723" spans="1:17" x14ac:dyDescent="0.25">
      <c r="A3723" s="1">
        <v>42634</v>
      </c>
      <c r="B3723">
        <v>920000</v>
      </c>
      <c r="C3723" t="s">
        <v>2</v>
      </c>
      <c r="D3723" t="s">
        <v>12431</v>
      </c>
      <c r="E3723" t="s">
        <v>5</v>
      </c>
      <c r="F3723">
        <v>3011</v>
      </c>
      <c r="G3723">
        <v>3</v>
      </c>
      <c r="H3723">
        <v>2</v>
      </c>
      <c r="I3723">
        <v>1</v>
      </c>
      <c r="J3723">
        <v>309</v>
      </c>
      <c r="K3723">
        <v>1910</v>
      </c>
      <c r="L3723" t="s">
        <v>3867</v>
      </c>
      <c r="M3723" t="s">
        <v>660</v>
      </c>
      <c r="N3723" t="s">
        <v>21</v>
      </c>
      <c r="O3723" s="6" t="str">
        <f>INDEX(lkp_Region,MATCH(tbl_Sales[[#This Row],[Suburb]],lkp_Suburb,0))</f>
        <v>Western Metropolitan</v>
      </c>
      <c r="P3723" s="6">
        <f>MONTH(tbl_Sales[[#This Row],[Date]])</f>
        <v>9</v>
      </c>
      <c r="Q3723" s="6">
        <f>YEAR(tbl_Sales[[#This Row],[Date]])</f>
        <v>2016</v>
      </c>
    </row>
    <row r="3724" spans="1:17" x14ac:dyDescent="0.25">
      <c r="A3724" s="1">
        <v>42634</v>
      </c>
      <c r="B3724">
        <v>1900000</v>
      </c>
      <c r="C3724" t="s">
        <v>2</v>
      </c>
      <c r="D3724" t="s">
        <v>12427</v>
      </c>
      <c r="E3724" t="s">
        <v>5</v>
      </c>
      <c r="F3724">
        <v>3032</v>
      </c>
      <c r="G3724">
        <v>4</v>
      </c>
      <c r="H3724">
        <v>3</v>
      </c>
      <c r="I3724">
        <v>8</v>
      </c>
      <c r="J3724">
        <v>865</v>
      </c>
      <c r="K3724">
        <v>2013</v>
      </c>
      <c r="L3724" t="s">
        <v>3868</v>
      </c>
      <c r="M3724" t="s">
        <v>21</v>
      </c>
      <c r="N3724" t="s">
        <v>21</v>
      </c>
      <c r="O3724" s="6" t="str">
        <f>INDEX(lkp_Region,MATCH(tbl_Sales[[#This Row],[Suburb]],lkp_Suburb,0))</f>
        <v>Western Metropolitan</v>
      </c>
      <c r="P3724" s="6">
        <f>MONTH(tbl_Sales[[#This Row],[Date]])</f>
        <v>9</v>
      </c>
      <c r="Q3724" s="6">
        <f>YEAR(tbl_Sales[[#This Row],[Date]])</f>
        <v>2016</v>
      </c>
    </row>
    <row r="3725" spans="1:17" x14ac:dyDescent="0.25">
      <c r="A3725" s="1">
        <v>42634</v>
      </c>
      <c r="B3725">
        <v>990000</v>
      </c>
      <c r="C3725" t="s">
        <v>2</v>
      </c>
      <c r="D3725" t="s">
        <v>12423</v>
      </c>
      <c r="E3725" t="s">
        <v>5</v>
      </c>
      <c r="F3725">
        <v>3105</v>
      </c>
      <c r="G3725">
        <v>3</v>
      </c>
      <c r="H3725">
        <v>1</v>
      </c>
      <c r="I3725">
        <v>2</v>
      </c>
      <c r="J3725">
        <v>602</v>
      </c>
      <c r="K3725">
        <v>1975</v>
      </c>
      <c r="L3725" t="s">
        <v>3869</v>
      </c>
      <c r="M3725" t="s">
        <v>507</v>
      </c>
      <c r="N3725" t="s">
        <v>128</v>
      </c>
      <c r="O3725" s="6" t="str">
        <f>INDEX(lkp_Region,MATCH(tbl_Sales[[#This Row],[Suburb]],lkp_Suburb,0))</f>
        <v>Eastern Metropolitan</v>
      </c>
      <c r="P3725" s="6">
        <f>MONTH(tbl_Sales[[#This Row],[Date]])</f>
        <v>9</v>
      </c>
      <c r="Q3725" s="6">
        <f>YEAR(tbl_Sales[[#This Row],[Date]])</f>
        <v>2016</v>
      </c>
    </row>
    <row r="3726" spans="1:17" x14ac:dyDescent="0.25">
      <c r="A3726" s="1">
        <v>42634</v>
      </c>
      <c r="B3726">
        <v>901000</v>
      </c>
      <c r="C3726" t="s">
        <v>2</v>
      </c>
      <c r="D3726" t="s">
        <v>12424</v>
      </c>
      <c r="E3726" t="s">
        <v>10</v>
      </c>
      <c r="F3726">
        <v>3189</v>
      </c>
      <c r="G3726">
        <v>3</v>
      </c>
      <c r="H3726">
        <v>2</v>
      </c>
      <c r="I3726">
        <v>3</v>
      </c>
      <c r="J3726">
        <v>558</v>
      </c>
      <c r="K3726">
        <v>1955</v>
      </c>
      <c r="L3726" t="s">
        <v>3870</v>
      </c>
      <c r="M3726" t="s">
        <v>70</v>
      </c>
      <c r="N3726" t="s">
        <v>45</v>
      </c>
      <c r="O3726" s="6" t="str">
        <f>INDEX(lkp_Region,MATCH(tbl_Sales[[#This Row],[Suburb]],lkp_Suburb,0))</f>
        <v>Southern Metropolitan</v>
      </c>
      <c r="P3726" s="6">
        <f>MONTH(tbl_Sales[[#This Row],[Date]])</f>
        <v>9</v>
      </c>
      <c r="Q3726" s="6">
        <f>YEAR(tbl_Sales[[#This Row],[Date]])</f>
        <v>2016</v>
      </c>
    </row>
    <row r="3727" spans="1:17" x14ac:dyDescent="0.25">
      <c r="A3727" s="1">
        <v>42634</v>
      </c>
      <c r="B3727">
        <v>1000000</v>
      </c>
      <c r="C3727" t="s">
        <v>2</v>
      </c>
      <c r="D3727" t="s">
        <v>12424</v>
      </c>
      <c r="E3727" t="s">
        <v>10</v>
      </c>
      <c r="F3727">
        <v>3189</v>
      </c>
      <c r="G3727">
        <v>3</v>
      </c>
      <c r="H3727">
        <v>2</v>
      </c>
      <c r="I3727">
        <v>2</v>
      </c>
      <c r="J3727">
        <v>573</v>
      </c>
      <c r="K3727">
        <v>1970</v>
      </c>
      <c r="L3727" t="s">
        <v>3871</v>
      </c>
      <c r="M3727" t="s">
        <v>70</v>
      </c>
      <c r="N3727" t="s">
        <v>45</v>
      </c>
      <c r="O3727" s="6" t="str">
        <f>INDEX(lkp_Region,MATCH(tbl_Sales[[#This Row],[Suburb]],lkp_Suburb,0))</f>
        <v>Southern Metropolitan</v>
      </c>
      <c r="P3727" s="6">
        <f>MONTH(tbl_Sales[[#This Row],[Date]])</f>
        <v>9</v>
      </c>
      <c r="Q3727" s="6">
        <f>YEAR(tbl_Sales[[#This Row],[Date]])</f>
        <v>2016</v>
      </c>
    </row>
    <row r="3728" spans="1:17" x14ac:dyDescent="0.25">
      <c r="A3728" s="1">
        <v>42634</v>
      </c>
      <c r="B3728">
        <v>455000</v>
      </c>
      <c r="C3728" t="s">
        <v>13</v>
      </c>
      <c r="D3728" t="s">
        <v>12429</v>
      </c>
      <c r="E3728" t="s">
        <v>10</v>
      </c>
      <c r="F3728">
        <v>3163</v>
      </c>
      <c r="G3728">
        <v>2</v>
      </c>
      <c r="H3728">
        <v>1</v>
      </c>
      <c r="I3728">
        <v>1</v>
      </c>
      <c r="J3728">
        <v>0</v>
      </c>
      <c r="K3728">
        <v>1970</v>
      </c>
      <c r="L3728" t="s">
        <v>3872</v>
      </c>
      <c r="M3728" t="s">
        <v>201</v>
      </c>
      <c r="N3728" t="s">
        <v>57</v>
      </c>
      <c r="O3728" s="6" t="str">
        <f>INDEX(lkp_Region,MATCH(tbl_Sales[[#This Row],[Suburb]],lkp_Suburb,0))</f>
        <v>Southern Metropolitan</v>
      </c>
      <c r="P3728" s="6">
        <f>MONTH(tbl_Sales[[#This Row],[Date]])</f>
        <v>9</v>
      </c>
      <c r="Q3728" s="6">
        <f>YEAR(tbl_Sales[[#This Row],[Date]])</f>
        <v>2016</v>
      </c>
    </row>
    <row r="3729" spans="1:17" x14ac:dyDescent="0.25">
      <c r="A3729" s="1">
        <v>42634</v>
      </c>
      <c r="B3729">
        <v>707000</v>
      </c>
      <c r="C3729" t="s">
        <v>51</v>
      </c>
      <c r="D3729" t="s">
        <v>12427</v>
      </c>
      <c r="E3729" t="s">
        <v>5</v>
      </c>
      <c r="F3729">
        <v>3163</v>
      </c>
      <c r="G3729">
        <v>2</v>
      </c>
      <c r="H3729">
        <v>1</v>
      </c>
      <c r="I3729">
        <v>1</v>
      </c>
      <c r="J3729">
        <v>144</v>
      </c>
      <c r="K3729">
        <v>2000</v>
      </c>
      <c r="L3729" t="s">
        <v>3873</v>
      </c>
      <c r="M3729" t="s">
        <v>201</v>
      </c>
      <c r="N3729" t="s">
        <v>57</v>
      </c>
      <c r="O3729" s="6" t="str">
        <f>INDEX(lkp_Region,MATCH(tbl_Sales[[#This Row],[Suburb]],lkp_Suburb,0))</f>
        <v>Southern Metropolitan</v>
      </c>
      <c r="P3729" s="6">
        <f>MONTH(tbl_Sales[[#This Row],[Date]])</f>
        <v>9</v>
      </c>
      <c r="Q3729" s="6">
        <f>YEAR(tbl_Sales[[#This Row],[Date]])</f>
        <v>2016</v>
      </c>
    </row>
    <row r="3730" spans="1:17" x14ac:dyDescent="0.25">
      <c r="A3730" s="1">
        <v>42634</v>
      </c>
      <c r="B3730">
        <v>410000</v>
      </c>
      <c r="C3730" t="s">
        <v>13</v>
      </c>
      <c r="D3730" t="s">
        <v>12427</v>
      </c>
      <c r="E3730" t="s">
        <v>10</v>
      </c>
      <c r="F3730">
        <v>3070</v>
      </c>
      <c r="G3730">
        <v>1</v>
      </c>
      <c r="H3730">
        <v>1</v>
      </c>
      <c r="I3730">
        <v>0</v>
      </c>
      <c r="J3730">
        <v>0</v>
      </c>
      <c r="L3730" t="s">
        <v>3874</v>
      </c>
      <c r="M3730" t="s">
        <v>271</v>
      </c>
      <c r="N3730" t="s">
        <v>62</v>
      </c>
      <c r="O3730" s="6" t="str">
        <f>INDEX(lkp_Region,MATCH(tbl_Sales[[#This Row],[Suburb]],lkp_Suburb,0))</f>
        <v>Northern Metropolitan</v>
      </c>
      <c r="P3730" s="6">
        <f>MONTH(tbl_Sales[[#This Row],[Date]])</f>
        <v>9</v>
      </c>
      <c r="Q3730" s="6">
        <f>YEAR(tbl_Sales[[#This Row],[Date]])</f>
        <v>2016</v>
      </c>
    </row>
    <row r="3731" spans="1:17" x14ac:dyDescent="0.25">
      <c r="A3731" s="1">
        <v>42634</v>
      </c>
      <c r="B3731">
        <v>505000</v>
      </c>
      <c r="C3731" t="s">
        <v>13</v>
      </c>
      <c r="D3731" t="s">
        <v>12432</v>
      </c>
      <c r="E3731" t="s">
        <v>5</v>
      </c>
      <c r="F3731">
        <v>3071</v>
      </c>
      <c r="G3731">
        <v>2</v>
      </c>
      <c r="H3731">
        <v>1</v>
      </c>
      <c r="I3731">
        <v>1</v>
      </c>
      <c r="J3731">
        <v>0</v>
      </c>
      <c r="L3731" t="s">
        <v>3875</v>
      </c>
      <c r="M3731" t="s">
        <v>60</v>
      </c>
      <c r="N3731" t="s">
        <v>62</v>
      </c>
      <c r="O3731" s="6" t="str">
        <f>INDEX(lkp_Region,MATCH(tbl_Sales[[#This Row],[Suburb]],lkp_Suburb,0))</f>
        <v>Northern Metropolitan</v>
      </c>
      <c r="P3731" s="6">
        <f>MONTH(tbl_Sales[[#This Row],[Date]])</f>
        <v>9</v>
      </c>
      <c r="Q3731" s="6">
        <f>YEAR(tbl_Sales[[#This Row],[Date]])</f>
        <v>2016</v>
      </c>
    </row>
    <row r="3732" spans="1:17" x14ac:dyDescent="0.25">
      <c r="A3732" s="1">
        <v>42634</v>
      </c>
      <c r="B3732">
        <v>800000</v>
      </c>
      <c r="C3732" t="s">
        <v>2</v>
      </c>
      <c r="D3732" t="s">
        <v>12425</v>
      </c>
      <c r="E3732" t="s">
        <v>5</v>
      </c>
      <c r="F3732">
        <v>3073</v>
      </c>
      <c r="G3732">
        <v>3</v>
      </c>
      <c r="H3732">
        <v>2</v>
      </c>
      <c r="I3732">
        <v>3</v>
      </c>
      <c r="J3732">
        <v>574</v>
      </c>
      <c r="K3732">
        <v>1955</v>
      </c>
      <c r="L3732" t="s">
        <v>3876</v>
      </c>
      <c r="M3732" t="s">
        <v>93</v>
      </c>
      <c r="N3732" t="s">
        <v>62</v>
      </c>
      <c r="O3732" s="6" t="str">
        <f>INDEX(lkp_Region,MATCH(tbl_Sales[[#This Row],[Suburb]],lkp_Suburb,0))</f>
        <v>Northern Metropolitan</v>
      </c>
      <c r="P3732" s="6">
        <f>MONTH(tbl_Sales[[#This Row],[Date]])</f>
        <v>9</v>
      </c>
      <c r="Q3732" s="6">
        <f>YEAR(tbl_Sales[[#This Row],[Date]])</f>
        <v>2016</v>
      </c>
    </row>
    <row r="3733" spans="1:17" x14ac:dyDescent="0.25">
      <c r="A3733" s="1">
        <v>42634</v>
      </c>
      <c r="B3733">
        <v>843000</v>
      </c>
      <c r="C3733" t="s">
        <v>2</v>
      </c>
      <c r="D3733" t="s">
        <v>12427</v>
      </c>
      <c r="E3733" t="s">
        <v>5</v>
      </c>
      <c r="F3733">
        <v>3072</v>
      </c>
      <c r="G3733">
        <v>3</v>
      </c>
      <c r="H3733">
        <v>1</v>
      </c>
      <c r="I3733">
        <v>1</v>
      </c>
      <c r="J3733">
        <v>537</v>
      </c>
      <c r="L3733" t="s">
        <v>3877</v>
      </c>
      <c r="M3733" t="s">
        <v>97</v>
      </c>
      <c r="N3733" t="s">
        <v>62</v>
      </c>
      <c r="O3733" s="6" t="str">
        <f>INDEX(lkp_Region,MATCH(tbl_Sales[[#This Row],[Suburb]],lkp_Suburb,0))</f>
        <v>Northern Metropolitan</v>
      </c>
      <c r="P3733" s="6">
        <f>MONTH(tbl_Sales[[#This Row],[Date]])</f>
        <v>9</v>
      </c>
      <c r="Q3733" s="6">
        <f>YEAR(tbl_Sales[[#This Row],[Date]])</f>
        <v>2016</v>
      </c>
    </row>
    <row r="3734" spans="1:17" x14ac:dyDescent="0.25">
      <c r="A3734" s="1">
        <v>42634</v>
      </c>
      <c r="B3734">
        <v>1500000</v>
      </c>
      <c r="C3734" t="s">
        <v>2</v>
      </c>
      <c r="D3734" t="s">
        <v>12429</v>
      </c>
      <c r="E3734" t="s">
        <v>5</v>
      </c>
      <c r="F3734">
        <v>3070</v>
      </c>
      <c r="G3734">
        <v>3</v>
      </c>
      <c r="H3734">
        <v>1</v>
      </c>
      <c r="I3734">
        <v>8</v>
      </c>
      <c r="J3734">
        <v>727</v>
      </c>
      <c r="K3734">
        <v>1900</v>
      </c>
      <c r="L3734" t="s">
        <v>3878</v>
      </c>
      <c r="M3734" t="s">
        <v>271</v>
      </c>
      <c r="N3734" t="s">
        <v>62</v>
      </c>
      <c r="O3734" s="6" t="str">
        <f>INDEX(lkp_Region,MATCH(tbl_Sales[[#This Row],[Suburb]],lkp_Suburb,0))</f>
        <v>Northern Metropolitan</v>
      </c>
      <c r="P3734" s="6">
        <f>MONTH(tbl_Sales[[#This Row],[Date]])</f>
        <v>9</v>
      </c>
      <c r="Q3734" s="6">
        <f>YEAR(tbl_Sales[[#This Row],[Date]])</f>
        <v>2016</v>
      </c>
    </row>
    <row r="3735" spans="1:17" x14ac:dyDescent="0.25">
      <c r="A3735" s="1">
        <v>42634</v>
      </c>
      <c r="B3735">
        <v>2850000</v>
      </c>
      <c r="C3735" t="s">
        <v>2</v>
      </c>
      <c r="D3735" t="s">
        <v>12433</v>
      </c>
      <c r="E3735" t="s">
        <v>10</v>
      </c>
      <c r="F3735">
        <v>3101</v>
      </c>
      <c r="G3735">
        <v>5</v>
      </c>
      <c r="H3735">
        <v>2</v>
      </c>
      <c r="I3735">
        <v>2</v>
      </c>
      <c r="J3735">
        <v>815</v>
      </c>
      <c r="L3735" t="s">
        <v>3879</v>
      </c>
      <c r="M3735" t="s">
        <v>145</v>
      </c>
      <c r="N3735" t="s">
        <v>101</v>
      </c>
      <c r="O3735" s="6" t="str">
        <f>INDEX(lkp_Region,MATCH(tbl_Sales[[#This Row],[Suburb]],lkp_Suburb,0))</f>
        <v>Southern Metropolitan</v>
      </c>
      <c r="P3735" s="6">
        <f>MONTH(tbl_Sales[[#This Row],[Date]])</f>
        <v>9</v>
      </c>
      <c r="Q3735" s="6">
        <f>YEAR(tbl_Sales[[#This Row],[Date]])</f>
        <v>2016</v>
      </c>
    </row>
    <row r="3736" spans="1:17" x14ac:dyDescent="0.25">
      <c r="A3736" s="1">
        <v>42634</v>
      </c>
      <c r="B3736">
        <v>1796000</v>
      </c>
      <c r="C3736" t="s">
        <v>2</v>
      </c>
      <c r="D3736" t="s">
        <v>12423</v>
      </c>
      <c r="E3736" t="s">
        <v>10</v>
      </c>
      <c r="F3736">
        <v>3079</v>
      </c>
      <c r="G3736">
        <v>3</v>
      </c>
      <c r="H3736">
        <v>1</v>
      </c>
      <c r="I3736">
        <v>1</v>
      </c>
      <c r="J3736">
        <v>614</v>
      </c>
      <c r="L3736" t="s">
        <v>3880</v>
      </c>
      <c r="M3736" t="s">
        <v>213</v>
      </c>
      <c r="N3736" t="s">
        <v>150</v>
      </c>
      <c r="O3736" s="6" t="str">
        <f>INDEX(lkp_Region,MATCH(tbl_Sales[[#This Row],[Suburb]],lkp_Suburb,0))</f>
        <v>Eastern Metropolitan</v>
      </c>
      <c r="P3736" s="6">
        <f>MONTH(tbl_Sales[[#This Row],[Date]])</f>
        <v>9</v>
      </c>
      <c r="Q3736" s="6">
        <f>YEAR(tbl_Sales[[#This Row],[Date]])</f>
        <v>2016</v>
      </c>
    </row>
    <row r="3737" spans="1:17" x14ac:dyDescent="0.25">
      <c r="A3737" s="1">
        <v>42635</v>
      </c>
      <c r="B3737">
        <v>930000</v>
      </c>
      <c r="C3737" t="s">
        <v>51</v>
      </c>
      <c r="D3737" t="s">
        <v>12427</v>
      </c>
      <c r="E3737" t="s">
        <v>10</v>
      </c>
      <c r="F3737">
        <v>3068</v>
      </c>
      <c r="G3737">
        <v>2</v>
      </c>
      <c r="H3737">
        <v>3</v>
      </c>
      <c r="I3737">
        <v>0</v>
      </c>
      <c r="J3737">
        <v>2778</v>
      </c>
      <c r="L3737" t="s">
        <v>3881</v>
      </c>
      <c r="M3737" t="s">
        <v>72</v>
      </c>
      <c r="N3737" t="s">
        <v>8</v>
      </c>
      <c r="O3737" s="6" t="str">
        <f>INDEX(lkp_Region,MATCH(tbl_Sales[[#This Row],[Suburb]],lkp_Suburb,0))</f>
        <v>Northern Metropolitan</v>
      </c>
      <c r="P3737" s="6">
        <f>MONTH(tbl_Sales[[#This Row],[Date]])</f>
        <v>9</v>
      </c>
      <c r="Q3737" s="6">
        <f>YEAR(tbl_Sales[[#This Row],[Date]])</f>
        <v>2016</v>
      </c>
    </row>
    <row r="3738" spans="1:17" x14ac:dyDescent="0.25">
      <c r="A3738" s="1">
        <v>42635</v>
      </c>
      <c r="B3738">
        <v>1150000</v>
      </c>
      <c r="C3738" t="s">
        <v>2</v>
      </c>
      <c r="D3738" t="s">
        <v>12427</v>
      </c>
      <c r="E3738" t="s">
        <v>5</v>
      </c>
      <c r="F3738">
        <v>3068</v>
      </c>
      <c r="G3738">
        <v>3</v>
      </c>
      <c r="H3738">
        <v>1</v>
      </c>
      <c r="I3738">
        <v>1</v>
      </c>
      <c r="J3738">
        <v>169</v>
      </c>
      <c r="L3738" t="s">
        <v>3882</v>
      </c>
      <c r="M3738" t="s">
        <v>323</v>
      </c>
      <c r="N3738" t="s">
        <v>8</v>
      </c>
      <c r="O3738" s="6" t="str">
        <f>INDEX(lkp_Region,MATCH(tbl_Sales[[#This Row],[Suburb]],lkp_Suburb,0))</f>
        <v>Northern Metropolitan</v>
      </c>
      <c r="P3738" s="6">
        <f>MONTH(tbl_Sales[[#This Row],[Date]])</f>
        <v>9</v>
      </c>
      <c r="Q3738" s="6">
        <f>YEAR(tbl_Sales[[#This Row],[Date]])</f>
        <v>2016</v>
      </c>
    </row>
    <row r="3739" spans="1:17" x14ac:dyDescent="0.25">
      <c r="A3739" s="1">
        <v>42635</v>
      </c>
      <c r="B3739">
        <v>1260000</v>
      </c>
      <c r="C3739" t="s">
        <v>13</v>
      </c>
      <c r="D3739" t="s">
        <v>12429</v>
      </c>
      <c r="E3739" t="s">
        <v>10</v>
      </c>
      <c r="F3739">
        <v>3066</v>
      </c>
      <c r="G3739">
        <v>2</v>
      </c>
      <c r="H3739">
        <v>1</v>
      </c>
      <c r="I3739">
        <v>1</v>
      </c>
      <c r="J3739">
        <v>0</v>
      </c>
      <c r="K3739">
        <v>1900</v>
      </c>
      <c r="L3739" t="s">
        <v>3883</v>
      </c>
      <c r="M3739" t="s">
        <v>216</v>
      </c>
      <c r="N3739" t="s">
        <v>8</v>
      </c>
      <c r="O3739" s="6" t="str">
        <f>INDEX(lkp_Region,MATCH(tbl_Sales[[#This Row],[Suburb]],lkp_Suburb,0))</f>
        <v>Northern Metropolitan</v>
      </c>
      <c r="P3739" s="6">
        <f>MONTH(tbl_Sales[[#This Row],[Date]])</f>
        <v>9</v>
      </c>
      <c r="Q3739" s="6">
        <f>YEAR(tbl_Sales[[#This Row],[Date]])</f>
        <v>2016</v>
      </c>
    </row>
    <row r="3740" spans="1:17" x14ac:dyDescent="0.25">
      <c r="A3740" s="1">
        <v>42635</v>
      </c>
      <c r="B3740">
        <v>500000</v>
      </c>
      <c r="C3740" t="s">
        <v>13</v>
      </c>
      <c r="D3740" t="s">
        <v>12429</v>
      </c>
      <c r="E3740" t="s">
        <v>5</v>
      </c>
      <c r="F3740">
        <v>3141</v>
      </c>
      <c r="G3740">
        <v>2</v>
      </c>
      <c r="H3740">
        <v>1</v>
      </c>
      <c r="I3740">
        <v>1</v>
      </c>
      <c r="J3740">
        <v>0</v>
      </c>
      <c r="K3740">
        <v>1980</v>
      </c>
      <c r="L3740" t="s">
        <v>3884</v>
      </c>
      <c r="M3740" t="s">
        <v>111</v>
      </c>
      <c r="N3740" t="s">
        <v>76</v>
      </c>
      <c r="O3740" s="6" t="str">
        <f>INDEX(lkp_Region,MATCH(tbl_Sales[[#This Row],[Suburb]],lkp_Suburb,0))</f>
        <v>Southern Metropolitan</v>
      </c>
      <c r="P3740" s="6">
        <f>MONTH(tbl_Sales[[#This Row],[Date]])</f>
        <v>9</v>
      </c>
      <c r="Q3740" s="6">
        <f>YEAR(tbl_Sales[[#This Row],[Date]])</f>
        <v>2016</v>
      </c>
    </row>
    <row r="3741" spans="1:17" x14ac:dyDescent="0.25">
      <c r="A3741" s="1">
        <v>42635</v>
      </c>
      <c r="B3741">
        <v>516000</v>
      </c>
      <c r="C3741" t="s">
        <v>13</v>
      </c>
      <c r="D3741" t="s">
        <v>12427</v>
      </c>
      <c r="E3741" t="s">
        <v>10</v>
      </c>
      <c r="F3741">
        <v>3166</v>
      </c>
      <c r="G3741">
        <v>2</v>
      </c>
      <c r="H3741">
        <v>1</v>
      </c>
      <c r="I3741">
        <v>1</v>
      </c>
      <c r="J3741">
        <v>0</v>
      </c>
      <c r="K3741">
        <v>1970</v>
      </c>
      <c r="L3741" t="s">
        <v>3885</v>
      </c>
      <c r="M3741" t="s">
        <v>262</v>
      </c>
      <c r="N3741" t="s">
        <v>31</v>
      </c>
      <c r="O3741" s="6" t="str">
        <f>INDEX(lkp_Region,MATCH(tbl_Sales[[#This Row],[Suburb]],lkp_Suburb,0))</f>
        <v>Southern Metropolitan</v>
      </c>
      <c r="P3741" s="6">
        <f>MONTH(tbl_Sales[[#This Row],[Date]])</f>
        <v>9</v>
      </c>
      <c r="Q3741" s="6">
        <f>YEAR(tbl_Sales[[#This Row],[Date]])</f>
        <v>2016</v>
      </c>
    </row>
    <row r="3742" spans="1:17" x14ac:dyDescent="0.25">
      <c r="A3742" s="1">
        <v>42635</v>
      </c>
      <c r="B3742">
        <v>370000</v>
      </c>
      <c r="C3742" t="s">
        <v>13</v>
      </c>
      <c r="D3742" t="s">
        <v>12424</v>
      </c>
      <c r="E3742" t="s">
        <v>5</v>
      </c>
      <c r="F3742">
        <v>3006</v>
      </c>
      <c r="G3742">
        <v>1</v>
      </c>
      <c r="H3742">
        <v>1</v>
      </c>
      <c r="I3742">
        <v>1</v>
      </c>
      <c r="J3742">
        <v>546</v>
      </c>
      <c r="K3742">
        <v>2000</v>
      </c>
      <c r="L3742" t="s">
        <v>3886</v>
      </c>
      <c r="M3742" t="s">
        <v>434</v>
      </c>
      <c r="N3742" t="s">
        <v>88</v>
      </c>
      <c r="O3742" s="6" t="str">
        <f>INDEX(lkp_Region,MATCH(tbl_Sales[[#This Row],[Suburb]],lkp_Suburb,0))</f>
        <v>Southern Metropolitan</v>
      </c>
      <c r="P3742" s="6">
        <f>MONTH(tbl_Sales[[#This Row],[Date]])</f>
        <v>9</v>
      </c>
      <c r="Q3742" s="6">
        <f>YEAR(tbl_Sales[[#This Row],[Date]])</f>
        <v>2016</v>
      </c>
    </row>
    <row r="3743" spans="1:17" x14ac:dyDescent="0.25">
      <c r="A3743" s="1">
        <v>42635</v>
      </c>
      <c r="B3743">
        <v>850000</v>
      </c>
      <c r="C3743" t="s">
        <v>2</v>
      </c>
      <c r="D3743" t="s">
        <v>12431</v>
      </c>
      <c r="E3743" t="s">
        <v>10</v>
      </c>
      <c r="F3743">
        <v>3013</v>
      </c>
      <c r="G3743">
        <v>3</v>
      </c>
      <c r="H3743">
        <v>1</v>
      </c>
      <c r="I3743">
        <v>1</v>
      </c>
      <c r="J3743">
        <v>444</v>
      </c>
      <c r="L3743" t="s">
        <v>3887</v>
      </c>
      <c r="M3743" t="s">
        <v>65</v>
      </c>
      <c r="N3743" t="s">
        <v>21</v>
      </c>
      <c r="O3743" s="6" t="str">
        <f>INDEX(lkp_Region,MATCH(tbl_Sales[[#This Row],[Suburb]],lkp_Suburb,0))</f>
        <v>Western Metropolitan</v>
      </c>
      <c r="P3743" s="6">
        <f>MONTH(tbl_Sales[[#This Row],[Date]])</f>
        <v>9</v>
      </c>
      <c r="Q3743" s="6">
        <f>YEAR(tbl_Sales[[#This Row],[Date]])</f>
        <v>2016</v>
      </c>
    </row>
    <row r="3744" spans="1:17" x14ac:dyDescent="0.25">
      <c r="A3744" s="1">
        <v>42635</v>
      </c>
      <c r="B3744">
        <v>240000</v>
      </c>
      <c r="C3744" t="s">
        <v>13</v>
      </c>
      <c r="D3744" t="s">
        <v>12427</v>
      </c>
      <c r="E3744" t="s">
        <v>5</v>
      </c>
      <c r="F3744">
        <v>3189</v>
      </c>
      <c r="G3744">
        <v>1</v>
      </c>
      <c r="H3744">
        <v>1</v>
      </c>
      <c r="I3744">
        <v>1</v>
      </c>
      <c r="J3744">
        <v>0</v>
      </c>
      <c r="K3744">
        <v>1970</v>
      </c>
      <c r="L3744" t="s">
        <v>3888</v>
      </c>
      <c r="M3744" t="s">
        <v>70</v>
      </c>
      <c r="N3744" t="s">
        <v>45</v>
      </c>
      <c r="O3744" s="6" t="str">
        <f>INDEX(lkp_Region,MATCH(tbl_Sales[[#This Row],[Suburb]],lkp_Suburb,0))</f>
        <v>Southern Metropolitan</v>
      </c>
      <c r="P3744" s="6">
        <f>MONTH(tbl_Sales[[#This Row],[Date]])</f>
        <v>9</v>
      </c>
      <c r="Q3744" s="6">
        <f>YEAR(tbl_Sales[[#This Row],[Date]])</f>
        <v>2016</v>
      </c>
    </row>
    <row r="3745" spans="1:17" x14ac:dyDescent="0.25">
      <c r="A3745" s="1">
        <v>42635</v>
      </c>
      <c r="B3745">
        <v>931000</v>
      </c>
      <c r="C3745" t="s">
        <v>2</v>
      </c>
      <c r="D3745" t="s">
        <v>12428</v>
      </c>
      <c r="E3745" t="s">
        <v>10</v>
      </c>
      <c r="F3745">
        <v>3018</v>
      </c>
      <c r="G3745">
        <v>4</v>
      </c>
      <c r="H3745">
        <v>2</v>
      </c>
      <c r="I3745">
        <v>3</v>
      </c>
      <c r="J3745">
        <v>532</v>
      </c>
      <c r="K3745">
        <v>1970</v>
      </c>
      <c r="L3745" t="s">
        <v>3889</v>
      </c>
      <c r="M3745" t="s">
        <v>67</v>
      </c>
      <c r="N3745" t="s">
        <v>69</v>
      </c>
      <c r="O3745" s="6" t="str">
        <f>INDEX(lkp_Region,MATCH(tbl_Sales[[#This Row],[Suburb]],lkp_Suburb,0))</f>
        <v>Western Metropolitan</v>
      </c>
      <c r="P3745" s="6">
        <f>MONTH(tbl_Sales[[#This Row],[Date]])</f>
        <v>9</v>
      </c>
      <c r="Q3745" s="6">
        <f>YEAR(tbl_Sales[[#This Row],[Date]])</f>
        <v>2016</v>
      </c>
    </row>
    <row r="3746" spans="1:17" x14ac:dyDescent="0.25">
      <c r="A3746" s="1">
        <v>42635</v>
      </c>
      <c r="B3746">
        <v>296000</v>
      </c>
      <c r="C3746" t="s">
        <v>13</v>
      </c>
      <c r="D3746" t="s">
        <v>12424</v>
      </c>
      <c r="E3746" t="s">
        <v>5</v>
      </c>
      <c r="F3746">
        <v>3204</v>
      </c>
      <c r="G3746">
        <v>1</v>
      </c>
      <c r="H3746">
        <v>1</v>
      </c>
      <c r="I3746">
        <v>1</v>
      </c>
      <c r="J3746">
        <v>0</v>
      </c>
      <c r="K3746">
        <v>1970</v>
      </c>
      <c r="L3746" t="s">
        <v>3890</v>
      </c>
      <c r="M3746" t="s">
        <v>63</v>
      </c>
      <c r="N3746" t="s">
        <v>57</v>
      </c>
      <c r="O3746" s="6" t="str">
        <f>INDEX(lkp_Region,MATCH(tbl_Sales[[#This Row],[Suburb]],lkp_Suburb,0))</f>
        <v>Southern Metropolitan</v>
      </c>
      <c r="P3746" s="6">
        <f>MONTH(tbl_Sales[[#This Row],[Date]])</f>
        <v>9</v>
      </c>
      <c r="Q3746" s="6">
        <f>YEAR(tbl_Sales[[#This Row],[Date]])</f>
        <v>2016</v>
      </c>
    </row>
    <row r="3747" spans="1:17" x14ac:dyDescent="0.25">
      <c r="A3747" s="1">
        <v>42635</v>
      </c>
      <c r="B3747">
        <v>1150000</v>
      </c>
      <c r="C3747" t="s">
        <v>2</v>
      </c>
      <c r="D3747" t="s">
        <v>12429</v>
      </c>
      <c r="E3747" t="s">
        <v>10</v>
      </c>
      <c r="F3747">
        <v>3165</v>
      </c>
      <c r="G3747">
        <v>4</v>
      </c>
      <c r="H3747">
        <v>2</v>
      </c>
      <c r="I3747">
        <v>2</v>
      </c>
      <c r="J3747">
        <v>639</v>
      </c>
      <c r="L3747" t="s">
        <v>3891</v>
      </c>
      <c r="M3747" t="s">
        <v>138</v>
      </c>
      <c r="N3747" t="s">
        <v>57</v>
      </c>
      <c r="O3747" s="6" t="str">
        <f>INDEX(lkp_Region,MATCH(tbl_Sales[[#This Row],[Suburb]],lkp_Suburb,0))</f>
        <v>Southern Metropolitan</v>
      </c>
      <c r="P3747" s="6">
        <f>MONTH(tbl_Sales[[#This Row],[Date]])</f>
        <v>9</v>
      </c>
      <c r="Q3747" s="6">
        <f>YEAR(tbl_Sales[[#This Row],[Date]])</f>
        <v>2016</v>
      </c>
    </row>
    <row r="3748" spans="1:17" x14ac:dyDescent="0.25">
      <c r="A3748" s="1">
        <v>42635</v>
      </c>
      <c r="B3748">
        <v>2050000</v>
      </c>
      <c r="C3748" t="s">
        <v>2</v>
      </c>
      <c r="D3748" t="s">
        <v>12423</v>
      </c>
      <c r="E3748" t="s">
        <v>10</v>
      </c>
      <c r="F3748">
        <v>3204</v>
      </c>
      <c r="G3748">
        <v>4</v>
      </c>
      <c r="H3748">
        <v>2</v>
      </c>
      <c r="I3748">
        <v>2</v>
      </c>
      <c r="J3748">
        <v>647</v>
      </c>
      <c r="L3748" t="s">
        <v>3892</v>
      </c>
      <c r="M3748" t="s">
        <v>63</v>
      </c>
      <c r="N3748" t="s">
        <v>57</v>
      </c>
      <c r="O3748" s="6" t="str">
        <f>INDEX(lkp_Region,MATCH(tbl_Sales[[#This Row],[Suburb]],lkp_Suburb,0))</f>
        <v>Southern Metropolitan</v>
      </c>
      <c r="P3748" s="6">
        <f>MONTH(tbl_Sales[[#This Row],[Date]])</f>
        <v>9</v>
      </c>
      <c r="Q3748" s="6">
        <f>YEAR(tbl_Sales[[#This Row],[Date]])</f>
        <v>2016</v>
      </c>
    </row>
    <row r="3749" spans="1:17" x14ac:dyDescent="0.25">
      <c r="A3749" s="1">
        <v>42635</v>
      </c>
      <c r="B3749">
        <v>546000</v>
      </c>
      <c r="C3749" t="s">
        <v>2</v>
      </c>
      <c r="D3749" t="s">
        <v>12423</v>
      </c>
      <c r="E3749" t="s">
        <v>10</v>
      </c>
      <c r="F3749">
        <v>3073</v>
      </c>
      <c r="G3749">
        <v>3</v>
      </c>
      <c r="H3749">
        <v>1</v>
      </c>
      <c r="I3749">
        <v>2</v>
      </c>
      <c r="J3749">
        <v>592</v>
      </c>
      <c r="K3749">
        <v>1960</v>
      </c>
      <c r="L3749" t="s">
        <v>3893</v>
      </c>
      <c r="M3749" t="s">
        <v>93</v>
      </c>
      <c r="N3749" t="s">
        <v>62</v>
      </c>
      <c r="O3749" s="6" t="str">
        <f>INDEX(lkp_Region,MATCH(tbl_Sales[[#This Row],[Suburb]],lkp_Suburb,0))</f>
        <v>Northern Metropolitan</v>
      </c>
      <c r="P3749" s="6">
        <f>MONTH(tbl_Sales[[#This Row],[Date]])</f>
        <v>9</v>
      </c>
      <c r="Q3749" s="6">
        <f>YEAR(tbl_Sales[[#This Row],[Date]])</f>
        <v>2016</v>
      </c>
    </row>
    <row r="3750" spans="1:17" x14ac:dyDescent="0.25">
      <c r="A3750" s="1">
        <v>42635</v>
      </c>
      <c r="B3750">
        <v>700000</v>
      </c>
      <c r="C3750" t="s">
        <v>2</v>
      </c>
      <c r="D3750" t="s">
        <v>12432</v>
      </c>
      <c r="E3750" t="s">
        <v>5</v>
      </c>
      <c r="F3750">
        <v>3020</v>
      </c>
      <c r="G3750">
        <v>4</v>
      </c>
      <c r="H3750">
        <v>1</v>
      </c>
      <c r="I3750">
        <v>5</v>
      </c>
      <c r="J3750">
        <v>650</v>
      </c>
      <c r="L3750" t="s">
        <v>3894</v>
      </c>
      <c r="M3750" t="s">
        <v>443</v>
      </c>
      <c r="N3750" t="s">
        <v>3</v>
      </c>
      <c r="O3750" s="6" t="str">
        <f>INDEX(lkp_Region,MATCH(tbl_Sales[[#This Row],[Suburb]],lkp_Suburb,0))</f>
        <v>Western Metropolitan</v>
      </c>
      <c r="P3750" s="6">
        <f>MONTH(tbl_Sales[[#This Row],[Date]])</f>
        <v>9</v>
      </c>
      <c r="Q3750" s="6">
        <f>YEAR(tbl_Sales[[#This Row],[Date]])</f>
        <v>2016</v>
      </c>
    </row>
    <row r="3751" spans="1:17" x14ac:dyDescent="0.25">
      <c r="A3751" s="1">
        <v>42635</v>
      </c>
      <c r="B3751">
        <v>1825000</v>
      </c>
      <c r="C3751" t="s">
        <v>2</v>
      </c>
      <c r="D3751" t="s">
        <v>12429</v>
      </c>
      <c r="E3751" t="s">
        <v>10</v>
      </c>
      <c r="F3751">
        <v>3123</v>
      </c>
      <c r="G3751">
        <v>3</v>
      </c>
      <c r="H3751">
        <v>2</v>
      </c>
      <c r="I3751">
        <v>2</v>
      </c>
      <c r="J3751">
        <v>431</v>
      </c>
      <c r="K3751">
        <v>1950</v>
      </c>
      <c r="L3751" t="s">
        <v>3895</v>
      </c>
      <c r="M3751" t="s">
        <v>230</v>
      </c>
      <c r="N3751" t="s">
        <v>101</v>
      </c>
      <c r="O3751" s="6" t="str">
        <f>INDEX(lkp_Region,MATCH(tbl_Sales[[#This Row],[Suburb]],lkp_Suburb,0))</f>
        <v>Southern Metropolitan</v>
      </c>
      <c r="P3751" s="6">
        <f>MONTH(tbl_Sales[[#This Row],[Date]])</f>
        <v>9</v>
      </c>
      <c r="Q3751" s="6">
        <f>YEAR(tbl_Sales[[#This Row],[Date]])</f>
        <v>2016</v>
      </c>
    </row>
    <row r="3752" spans="1:17" x14ac:dyDescent="0.25">
      <c r="A3752" s="1">
        <v>42635</v>
      </c>
      <c r="B3752">
        <v>2400000</v>
      </c>
      <c r="C3752" t="s">
        <v>2</v>
      </c>
      <c r="D3752" t="s">
        <v>12429</v>
      </c>
      <c r="E3752" t="s">
        <v>5</v>
      </c>
      <c r="F3752">
        <v>3146</v>
      </c>
      <c r="G3752">
        <v>5</v>
      </c>
      <c r="H3752">
        <v>3</v>
      </c>
      <c r="I3752">
        <v>2</v>
      </c>
      <c r="J3752">
        <v>709</v>
      </c>
      <c r="K3752">
        <v>1930</v>
      </c>
      <c r="L3752" t="s">
        <v>3896</v>
      </c>
      <c r="M3752" t="s">
        <v>102</v>
      </c>
      <c r="N3752" t="s">
        <v>101</v>
      </c>
      <c r="O3752" s="6" t="str">
        <f>INDEX(lkp_Region,MATCH(tbl_Sales[[#This Row],[Suburb]],lkp_Suburb,0))</f>
        <v>Southern Metropolitan</v>
      </c>
      <c r="P3752" s="6">
        <f>MONTH(tbl_Sales[[#This Row],[Date]])</f>
        <v>9</v>
      </c>
      <c r="Q3752" s="6">
        <f>YEAR(tbl_Sales[[#This Row],[Date]])</f>
        <v>2016</v>
      </c>
    </row>
    <row r="3753" spans="1:17" x14ac:dyDescent="0.25">
      <c r="A3753" s="1">
        <v>42635</v>
      </c>
      <c r="B3753">
        <v>765000</v>
      </c>
      <c r="C3753" t="s">
        <v>2</v>
      </c>
      <c r="D3753" t="s">
        <v>12427</v>
      </c>
      <c r="E3753" t="s">
        <v>10</v>
      </c>
      <c r="F3753">
        <v>3081</v>
      </c>
      <c r="G3753">
        <v>5</v>
      </c>
      <c r="H3753">
        <v>2</v>
      </c>
      <c r="I3753">
        <v>2</v>
      </c>
      <c r="J3753">
        <v>415</v>
      </c>
      <c r="L3753" t="s">
        <v>3897</v>
      </c>
      <c r="M3753" t="s">
        <v>148</v>
      </c>
      <c r="N3753" t="s">
        <v>150</v>
      </c>
      <c r="O3753" s="6" t="str">
        <f>INDEX(lkp_Region,MATCH(tbl_Sales[[#This Row],[Suburb]],lkp_Suburb,0))</f>
        <v>Eastern Metropolitan</v>
      </c>
      <c r="P3753" s="6">
        <f>MONTH(tbl_Sales[[#This Row],[Date]])</f>
        <v>9</v>
      </c>
      <c r="Q3753" s="6">
        <f>YEAR(tbl_Sales[[#This Row],[Date]])</f>
        <v>2016</v>
      </c>
    </row>
    <row r="3754" spans="1:17" x14ac:dyDescent="0.25">
      <c r="A3754" s="1">
        <v>42635</v>
      </c>
      <c r="B3754">
        <v>1050000</v>
      </c>
      <c r="C3754" t="s">
        <v>51</v>
      </c>
      <c r="D3754" t="s">
        <v>12427</v>
      </c>
      <c r="E3754" t="s">
        <v>5</v>
      </c>
      <c r="F3754">
        <v>3079</v>
      </c>
      <c r="G3754">
        <v>3</v>
      </c>
      <c r="H3754">
        <v>2</v>
      </c>
      <c r="I3754">
        <v>1</v>
      </c>
      <c r="J3754">
        <v>180</v>
      </c>
      <c r="K3754">
        <v>2012</v>
      </c>
      <c r="L3754" t="s">
        <v>3898</v>
      </c>
      <c r="M3754" t="s">
        <v>1008</v>
      </c>
      <c r="N3754" t="s">
        <v>150</v>
      </c>
      <c r="O3754" s="6" t="str">
        <f>INDEX(lkp_Region,MATCH(tbl_Sales[[#This Row],[Suburb]],lkp_Suburb,0))</f>
        <v>Eastern Metropolitan</v>
      </c>
      <c r="P3754" s="6">
        <f>MONTH(tbl_Sales[[#This Row],[Date]])</f>
        <v>9</v>
      </c>
      <c r="Q3754" s="6">
        <f>YEAR(tbl_Sales[[#This Row],[Date]])</f>
        <v>2016</v>
      </c>
    </row>
    <row r="3755" spans="1:17" x14ac:dyDescent="0.25">
      <c r="A3755" s="1">
        <v>42636</v>
      </c>
      <c r="B3755">
        <v>1110000</v>
      </c>
      <c r="C3755" t="s">
        <v>2</v>
      </c>
      <c r="D3755" t="s">
        <v>12427</v>
      </c>
      <c r="E3755" t="s">
        <v>10</v>
      </c>
      <c r="F3755">
        <v>3121</v>
      </c>
      <c r="G3755">
        <v>2</v>
      </c>
      <c r="H3755">
        <v>1</v>
      </c>
      <c r="I3755">
        <v>1</v>
      </c>
      <c r="J3755">
        <v>144</v>
      </c>
      <c r="L3755" t="s">
        <v>3899</v>
      </c>
      <c r="M3755" t="s">
        <v>470</v>
      </c>
      <c r="N3755" t="s">
        <v>8</v>
      </c>
      <c r="O3755" s="6" t="str">
        <f>INDEX(lkp_Region,MATCH(tbl_Sales[[#This Row],[Suburb]],lkp_Suburb,0))</f>
        <v>Northern Metropolitan</v>
      </c>
      <c r="P3755" s="6">
        <f>MONTH(tbl_Sales[[#This Row],[Date]])</f>
        <v>9</v>
      </c>
      <c r="Q3755" s="6">
        <f>YEAR(tbl_Sales[[#This Row],[Date]])</f>
        <v>2016</v>
      </c>
    </row>
    <row r="3756" spans="1:17" x14ac:dyDescent="0.25">
      <c r="A3756" s="1">
        <v>42636</v>
      </c>
      <c r="B3756">
        <v>1850000</v>
      </c>
      <c r="C3756" t="s">
        <v>2</v>
      </c>
      <c r="D3756" t="s">
        <v>12428</v>
      </c>
      <c r="E3756" t="s">
        <v>10</v>
      </c>
      <c r="F3756">
        <v>3121</v>
      </c>
      <c r="G3756">
        <v>3</v>
      </c>
      <c r="H3756">
        <v>2</v>
      </c>
      <c r="I3756">
        <v>1</v>
      </c>
      <c r="J3756">
        <v>203</v>
      </c>
      <c r="K3756">
        <v>1900</v>
      </c>
      <c r="L3756" t="s">
        <v>3900</v>
      </c>
      <c r="M3756" t="s">
        <v>6</v>
      </c>
      <c r="N3756" t="s">
        <v>8</v>
      </c>
      <c r="O3756" s="6" t="str">
        <f>INDEX(lkp_Region,MATCH(tbl_Sales[[#This Row],[Suburb]],lkp_Suburb,0))</f>
        <v>Northern Metropolitan</v>
      </c>
      <c r="P3756" s="6">
        <f>MONTH(tbl_Sales[[#This Row],[Date]])</f>
        <v>9</v>
      </c>
      <c r="Q3756" s="6">
        <f>YEAR(tbl_Sales[[#This Row],[Date]])</f>
        <v>2016</v>
      </c>
    </row>
    <row r="3757" spans="1:17" x14ac:dyDescent="0.25">
      <c r="A3757" s="1">
        <v>42636</v>
      </c>
      <c r="B3757">
        <v>590000</v>
      </c>
      <c r="C3757" t="s">
        <v>13</v>
      </c>
      <c r="D3757" t="s">
        <v>12432</v>
      </c>
      <c r="E3757" t="s">
        <v>5</v>
      </c>
      <c r="F3757">
        <v>3184</v>
      </c>
      <c r="G3757">
        <v>2</v>
      </c>
      <c r="H3757">
        <v>1</v>
      </c>
      <c r="I3757">
        <v>1</v>
      </c>
      <c r="J3757">
        <v>0</v>
      </c>
      <c r="K3757">
        <v>1970</v>
      </c>
      <c r="L3757" t="s">
        <v>3901</v>
      </c>
      <c r="M3757" t="s">
        <v>58</v>
      </c>
      <c r="N3757" t="s">
        <v>26</v>
      </c>
      <c r="O3757" s="6" t="str">
        <f>INDEX(lkp_Region,MATCH(tbl_Sales[[#This Row],[Suburb]],lkp_Suburb,0))</f>
        <v>Southern Metropolitan</v>
      </c>
      <c r="P3757" s="6">
        <f>MONTH(tbl_Sales[[#This Row],[Date]])</f>
        <v>9</v>
      </c>
      <c r="Q3757" s="6">
        <f>YEAR(tbl_Sales[[#This Row],[Date]])</f>
        <v>2016</v>
      </c>
    </row>
    <row r="3758" spans="1:17" x14ac:dyDescent="0.25">
      <c r="A3758" s="1">
        <v>42636</v>
      </c>
      <c r="B3758">
        <v>1134000</v>
      </c>
      <c r="C3758" t="s">
        <v>2</v>
      </c>
      <c r="D3758" t="s">
        <v>12423</v>
      </c>
      <c r="E3758" t="s">
        <v>10</v>
      </c>
      <c r="F3758">
        <v>3040</v>
      </c>
      <c r="G3758">
        <v>3</v>
      </c>
      <c r="H3758">
        <v>1</v>
      </c>
      <c r="I3758">
        <v>1</v>
      </c>
      <c r="J3758">
        <v>551</v>
      </c>
      <c r="K3758">
        <v>1950</v>
      </c>
      <c r="L3758" t="s">
        <v>3902</v>
      </c>
      <c r="M3758" t="s">
        <v>47</v>
      </c>
      <c r="N3758" t="s">
        <v>49</v>
      </c>
      <c r="O3758" s="6" t="str">
        <f>INDEX(lkp_Region,MATCH(tbl_Sales[[#This Row],[Suburb]],lkp_Suburb,0))</f>
        <v>Western Metropolitan</v>
      </c>
      <c r="P3758" s="6">
        <f>MONTH(tbl_Sales[[#This Row],[Date]])</f>
        <v>9</v>
      </c>
      <c r="Q3758" s="6">
        <f>YEAR(tbl_Sales[[#This Row],[Date]])</f>
        <v>2016</v>
      </c>
    </row>
    <row r="3759" spans="1:17" x14ac:dyDescent="0.25">
      <c r="A3759" s="1">
        <v>42636</v>
      </c>
      <c r="B3759">
        <v>637000</v>
      </c>
      <c r="C3759" t="s">
        <v>13</v>
      </c>
      <c r="D3759" t="s">
        <v>12427</v>
      </c>
      <c r="E3759" t="s">
        <v>10</v>
      </c>
      <c r="F3759">
        <v>3166</v>
      </c>
      <c r="G3759">
        <v>3</v>
      </c>
      <c r="H3759">
        <v>1</v>
      </c>
      <c r="I3759">
        <v>2</v>
      </c>
      <c r="J3759">
        <v>119</v>
      </c>
      <c r="K3759">
        <v>1970</v>
      </c>
      <c r="L3759" t="s">
        <v>3903</v>
      </c>
      <c r="M3759" t="s">
        <v>246</v>
      </c>
      <c r="N3759" t="s">
        <v>31</v>
      </c>
      <c r="O3759" s="6" t="str">
        <f>INDEX(lkp_Region,MATCH(tbl_Sales[[#This Row],[Suburb]],lkp_Suburb,0))</f>
        <v>Southern Metropolitan</v>
      </c>
      <c r="P3759" s="6">
        <f>MONTH(tbl_Sales[[#This Row],[Date]])</f>
        <v>9</v>
      </c>
      <c r="Q3759" s="6">
        <f>YEAR(tbl_Sales[[#This Row],[Date]])</f>
        <v>2016</v>
      </c>
    </row>
    <row r="3760" spans="1:17" x14ac:dyDescent="0.25">
      <c r="A3760" s="1">
        <v>42636</v>
      </c>
      <c r="B3760">
        <v>386000</v>
      </c>
      <c r="C3760" t="s">
        <v>13</v>
      </c>
      <c r="D3760" t="s">
        <v>12424</v>
      </c>
      <c r="E3760" t="s">
        <v>10</v>
      </c>
      <c r="F3760">
        <v>3000</v>
      </c>
      <c r="G3760">
        <v>1</v>
      </c>
      <c r="H3760">
        <v>1</v>
      </c>
      <c r="I3760">
        <v>0</v>
      </c>
      <c r="J3760">
        <v>0</v>
      </c>
      <c r="K3760">
        <v>1976</v>
      </c>
      <c r="L3760" t="s">
        <v>3904</v>
      </c>
      <c r="M3760" t="s">
        <v>88</v>
      </c>
      <c r="N3760" t="s">
        <v>88</v>
      </c>
      <c r="O3760" s="6" t="str">
        <f>INDEX(lkp_Region,MATCH(tbl_Sales[[#This Row],[Suburb]],lkp_Suburb,0))</f>
        <v>Northern Metropolitan</v>
      </c>
      <c r="P3760" s="6">
        <f>MONTH(tbl_Sales[[#This Row],[Date]])</f>
        <v>9</v>
      </c>
      <c r="Q3760" s="6">
        <f>YEAR(tbl_Sales[[#This Row],[Date]])</f>
        <v>2016</v>
      </c>
    </row>
    <row r="3761" spans="1:17" x14ac:dyDescent="0.25">
      <c r="A3761" s="1">
        <v>42636</v>
      </c>
      <c r="B3761">
        <v>435000</v>
      </c>
      <c r="C3761" t="s">
        <v>13</v>
      </c>
      <c r="D3761" t="s">
        <v>12429</v>
      </c>
      <c r="E3761" t="s">
        <v>10</v>
      </c>
      <c r="F3761">
        <v>3053</v>
      </c>
      <c r="G3761">
        <v>1</v>
      </c>
      <c r="H3761">
        <v>1</v>
      </c>
      <c r="I3761">
        <v>1</v>
      </c>
      <c r="J3761">
        <v>0</v>
      </c>
      <c r="L3761" t="s">
        <v>3905</v>
      </c>
      <c r="M3761" t="s">
        <v>164</v>
      </c>
      <c r="N3761" t="s">
        <v>88</v>
      </c>
      <c r="O3761" s="6" t="str">
        <f>INDEX(lkp_Region,MATCH(tbl_Sales[[#This Row],[Suburb]],lkp_Suburb,0))</f>
        <v>Northern Metropolitan</v>
      </c>
      <c r="P3761" s="6">
        <f>MONTH(tbl_Sales[[#This Row],[Date]])</f>
        <v>9</v>
      </c>
      <c r="Q3761" s="6">
        <f>YEAR(tbl_Sales[[#This Row],[Date]])</f>
        <v>2016</v>
      </c>
    </row>
    <row r="3762" spans="1:17" x14ac:dyDescent="0.25">
      <c r="A3762" s="1">
        <v>42636</v>
      </c>
      <c r="B3762">
        <v>443000</v>
      </c>
      <c r="C3762" t="s">
        <v>13</v>
      </c>
      <c r="D3762" t="s">
        <v>12427</v>
      </c>
      <c r="E3762" t="s">
        <v>10</v>
      </c>
      <c r="F3762">
        <v>3003</v>
      </c>
      <c r="G3762">
        <v>1</v>
      </c>
      <c r="H3762">
        <v>1</v>
      </c>
      <c r="I3762">
        <v>1</v>
      </c>
      <c r="J3762">
        <v>547</v>
      </c>
      <c r="K3762">
        <v>1900</v>
      </c>
      <c r="L3762" t="s">
        <v>3906</v>
      </c>
      <c r="M3762" t="s">
        <v>686</v>
      </c>
      <c r="N3762" t="s">
        <v>88</v>
      </c>
      <c r="O3762" s="6" t="str">
        <f>INDEX(lkp_Region,MATCH(tbl_Sales[[#This Row],[Suburb]],lkp_Suburb,0))</f>
        <v>Northern Metropolitan</v>
      </c>
      <c r="P3762" s="6">
        <f>MONTH(tbl_Sales[[#This Row],[Date]])</f>
        <v>9</v>
      </c>
      <c r="Q3762" s="6">
        <f>YEAR(tbl_Sales[[#This Row],[Date]])</f>
        <v>2016</v>
      </c>
    </row>
    <row r="3763" spans="1:17" x14ac:dyDescent="0.25">
      <c r="A3763" s="1">
        <v>42636</v>
      </c>
      <c r="B3763">
        <v>666000</v>
      </c>
      <c r="C3763" t="s">
        <v>13</v>
      </c>
      <c r="D3763" t="s">
        <v>12427</v>
      </c>
      <c r="E3763" t="s">
        <v>10</v>
      </c>
      <c r="F3763">
        <v>3031</v>
      </c>
      <c r="G3763">
        <v>2</v>
      </c>
      <c r="H3763">
        <v>1</v>
      </c>
      <c r="I3763">
        <v>2</v>
      </c>
      <c r="J3763">
        <v>1111</v>
      </c>
      <c r="K3763">
        <v>1998</v>
      </c>
      <c r="L3763" t="s">
        <v>3907</v>
      </c>
      <c r="M3763" t="s">
        <v>264</v>
      </c>
      <c r="N3763" t="s">
        <v>88</v>
      </c>
      <c r="O3763" s="6" t="str">
        <f>INDEX(lkp_Region,MATCH(tbl_Sales[[#This Row],[Suburb]],lkp_Suburb,0))</f>
        <v>Northern Metropolitan</v>
      </c>
      <c r="P3763" s="6">
        <f>MONTH(tbl_Sales[[#This Row],[Date]])</f>
        <v>9</v>
      </c>
      <c r="Q3763" s="6">
        <f>YEAR(tbl_Sales[[#This Row],[Date]])</f>
        <v>2016</v>
      </c>
    </row>
    <row r="3764" spans="1:17" x14ac:dyDescent="0.25">
      <c r="A3764" s="1">
        <v>42636</v>
      </c>
      <c r="B3764">
        <v>1040000</v>
      </c>
      <c r="C3764" t="s">
        <v>13</v>
      </c>
      <c r="D3764" t="s">
        <v>12427</v>
      </c>
      <c r="E3764" t="s">
        <v>10</v>
      </c>
      <c r="F3764">
        <v>3052</v>
      </c>
      <c r="G3764">
        <v>3</v>
      </c>
      <c r="H3764">
        <v>2</v>
      </c>
      <c r="I3764">
        <v>1</v>
      </c>
      <c r="J3764">
        <v>0</v>
      </c>
      <c r="L3764" t="s">
        <v>3908</v>
      </c>
      <c r="M3764" t="s">
        <v>1418</v>
      </c>
      <c r="N3764" t="s">
        <v>88</v>
      </c>
      <c r="O3764" s="6" t="str">
        <f>INDEX(lkp_Region,MATCH(tbl_Sales[[#This Row],[Suburb]],lkp_Suburb,0))</f>
        <v>Northern Metropolitan</v>
      </c>
      <c r="P3764" s="6">
        <f>MONTH(tbl_Sales[[#This Row],[Date]])</f>
        <v>9</v>
      </c>
      <c r="Q3764" s="6">
        <f>YEAR(tbl_Sales[[#This Row],[Date]])</f>
        <v>2016</v>
      </c>
    </row>
    <row r="3765" spans="1:17" x14ac:dyDescent="0.25">
      <c r="A3765" s="1">
        <v>42636</v>
      </c>
      <c r="B3765">
        <v>620000</v>
      </c>
      <c r="C3765" t="s">
        <v>51</v>
      </c>
      <c r="D3765" t="s">
        <v>12429</v>
      </c>
      <c r="E3765" t="s">
        <v>10</v>
      </c>
      <c r="F3765">
        <v>3012</v>
      </c>
      <c r="G3765">
        <v>2</v>
      </c>
      <c r="H3765">
        <v>1</v>
      </c>
      <c r="I3765">
        <v>1</v>
      </c>
      <c r="J3765">
        <v>144</v>
      </c>
      <c r="L3765" t="s">
        <v>3909</v>
      </c>
      <c r="M3765" t="s">
        <v>53</v>
      </c>
      <c r="N3765" t="s">
        <v>21</v>
      </c>
      <c r="O3765" s="6" t="str">
        <f>INDEX(lkp_Region,MATCH(tbl_Sales[[#This Row],[Suburb]],lkp_Suburb,0))</f>
        <v>Western Metropolitan</v>
      </c>
      <c r="P3765" s="6">
        <f>MONTH(tbl_Sales[[#This Row],[Date]])</f>
        <v>9</v>
      </c>
      <c r="Q3765" s="6">
        <f>YEAR(tbl_Sales[[#This Row],[Date]])</f>
        <v>2016</v>
      </c>
    </row>
    <row r="3766" spans="1:17" x14ac:dyDescent="0.25">
      <c r="A3766" s="1">
        <v>42636</v>
      </c>
      <c r="B3766">
        <v>775000</v>
      </c>
      <c r="C3766" t="s">
        <v>2</v>
      </c>
      <c r="D3766" t="s">
        <v>12428</v>
      </c>
      <c r="E3766" t="s">
        <v>5</v>
      </c>
      <c r="F3766">
        <v>3011</v>
      </c>
      <c r="G3766">
        <v>3</v>
      </c>
      <c r="H3766">
        <v>1</v>
      </c>
      <c r="I3766">
        <v>1</v>
      </c>
      <c r="J3766">
        <v>242</v>
      </c>
      <c r="K3766">
        <v>1920</v>
      </c>
      <c r="L3766" t="s">
        <v>3910</v>
      </c>
      <c r="M3766" t="s">
        <v>22</v>
      </c>
      <c r="N3766" t="s">
        <v>21</v>
      </c>
      <c r="O3766" s="6" t="str">
        <f>INDEX(lkp_Region,MATCH(tbl_Sales[[#This Row],[Suburb]],lkp_Suburb,0))</f>
        <v>Western Metropolitan</v>
      </c>
      <c r="P3766" s="6">
        <f>MONTH(tbl_Sales[[#This Row],[Date]])</f>
        <v>9</v>
      </c>
      <c r="Q3766" s="6">
        <f>YEAR(tbl_Sales[[#This Row],[Date]])</f>
        <v>2016</v>
      </c>
    </row>
    <row r="3767" spans="1:17" x14ac:dyDescent="0.25">
      <c r="A3767" s="1">
        <v>42636</v>
      </c>
      <c r="B3767">
        <v>815000</v>
      </c>
      <c r="C3767" t="s">
        <v>2</v>
      </c>
      <c r="D3767" t="s">
        <v>12428</v>
      </c>
      <c r="E3767" t="s">
        <v>10</v>
      </c>
      <c r="F3767">
        <v>3012</v>
      </c>
      <c r="G3767">
        <v>3</v>
      </c>
      <c r="H3767">
        <v>1</v>
      </c>
      <c r="I3767">
        <v>2</v>
      </c>
      <c r="J3767">
        <v>0</v>
      </c>
      <c r="L3767" t="s">
        <v>3911</v>
      </c>
      <c r="M3767" t="s">
        <v>19</v>
      </c>
      <c r="N3767" t="s">
        <v>21</v>
      </c>
      <c r="O3767" s="6" t="str">
        <f>INDEX(lkp_Region,MATCH(tbl_Sales[[#This Row],[Suburb]],lkp_Suburb,0))</f>
        <v>Western Metropolitan</v>
      </c>
      <c r="P3767" s="6">
        <f>MONTH(tbl_Sales[[#This Row],[Date]])</f>
        <v>9</v>
      </c>
      <c r="Q3767" s="6">
        <f>YEAR(tbl_Sales[[#This Row],[Date]])</f>
        <v>2016</v>
      </c>
    </row>
    <row r="3768" spans="1:17" x14ac:dyDescent="0.25">
      <c r="A3768" s="1">
        <v>42636</v>
      </c>
      <c r="B3768">
        <v>845000</v>
      </c>
      <c r="C3768" t="s">
        <v>2</v>
      </c>
      <c r="D3768" t="s">
        <v>12428</v>
      </c>
      <c r="E3768" t="s">
        <v>5</v>
      </c>
      <c r="F3768">
        <v>3015</v>
      </c>
      <c r="G3768">
        <v>3</v>
      </c>
      <c r="H3768">
        <v>2</v>
      </c>
      <c r="I3768">
        <v>2</v>
      </c>
      <c r="J3768">
        <v>738</v>
      </c>
      <c r="L3768" t="s">
        <v>3912</v>
      </c>
      <c r="M3768" t="s">
        <v>419</v>
      </c>
      <c r="N3768" t="s">
        <v>69</v>
      </c>
      <c r="O3768" s="6" t="str">
        <f>INDEX(lkp_Region,MATCH(tbl_Sales[[#This Row],[Suburb]],lkp_Suburb,0))</f>
        <v>Western Metropolitan</v>
      </c>
      <c r="P3768" s="6">
        <f>MONTH(tbl_Sales[[#This Row],[Date]])</f>
        <v>9</v>
      </c>
      <c r="Q3768" s="6">
        <f>YEAR(tbl_Sales[[#This Row],[Date]])</f>
        <v>2016</v>
      </c>
    </row>
    <row r="3769" spans="1:17" x14ac:dyDescent="0.25">
      <c r="A3769" s="1">
        <v>42636</v>
      </c>
      <c r="B3769">
        <v>640000</v>
      </c>
      <c r="C3769" t="s">
        <v>2</v>
      </c>
      <c r="D3769" t="s">
        <v>12428</v>
      </c>
      <c r="E3769" t="s">
        <v>5</v>
      </c>
      <c r="F3769">
        <v>3165</v>
      </c>
      <c r="G3769">
        <v>2</v>
      </c>
      <c r="H3769">
        <v>2</v>
      </c>
      <c r="I3769">
        <v>2</v>
      </c>
      <c r="J3769">
        <v>298</v>
      </c>
      <c r="K3769">
        <v>2005</v>
      </c>
      <c r="L3769" t="s">
        <v>3913</v>
      </c>
      <c r="M3769" t="s">
        <v>138</v>
      </c>
      <c r="N3769" t="s">
        <v>57</v>
      </c>
      <c r="O3769" s="6" t="str">
        <f>INDEX(lkp_Region,MATCH(tbl_Sales[[#This Row],[Suburb]],lkp_Suburb,0))</f>
        <v>Southern Metropolitan</v>
      </c>
      <c r="P3769" s="6">
        <f>MONTH(tbl_Sales[[#This Row],[Date]])</f>
        <v>9</v>
      </c>
      <c r="Q3769" s="6">
        <f>YEAR(tbl_Sales[[#This Row],[Date]])</f>
        <v>2016</v>
      </c>
    </row>
    <row r="3770" spans="1:17" x14ac:dyDescent="0.25">
      <c r="A3770" s="1">
        <v>42636</v>
      </c>
      <c r="B3770">
        <v>835000</v>
      </c>
      <c r="C3770" t="s">
        <v>13</v>
      </c>
      <c r="D3770" t="s">
        <v>12429</v>
      </c>
      <c r="E3770" t="s">
        <v>10</v>
      </c>
      <c r="F3770">
        <v>3165</v>
      </c>
      <c r="G3770">
        <v>2</v>
      </c>
      <c r="H3770">
        <v>2</v>
      </c>
      <c r="I3770">
        <v>1</v>
      </c>
      <c r="J3770">
        <v>362</v>
      </c>
      <c r="L3770" t="s">
        <v>3914</v>
      </c>
      <c r="M3770" t="s">
        <v>138</v>
      </c>
      <c r="N3770" t="s">
        <v>57</v>
      </c>
      <c r="O3770" s="6" t="str">
        <f>INDEX(lkp_Region,MATCH(tbl_Sales[[#This Row],[Suburb]],lkp_Suburb,0))</f>
        <v>Southern Metropolitan</v>
      </c>
      <c r="P3770" s="6">
        <f>MONTH(tbl_Sales[[#This Row],[Date]])</f>
        <v>9</v>
      </c>
      <c r="Q3770" s="6">
        <f>YEAR(tbl_Sales[[#This Row],[Date]])</f>
        <v>2016</v>
      </c>
    </row>
    <row r="3771" spans="1:17" x14ac:dyDescent="0.25">
      <c r="A3771" s="1">
        <v>42636</v>
      </c>
      <c r="B3771">
        <v>899000</v>
      </c>
      <c r="C3771" t="s">
        <v>2</v>
      </c>
      <c r="D3771" t="s">
        <v>12429</v>
      </c>
      <c r="E3771" t="s">
        <v>10</v>
      </c>
      <c r="F3771">
        <v>3165</v>
      </c>
      <c r="G3771">
        <v>3</v>
      </c>
      <c r="H3771">
        <v>1</v>
      </c>
      <c r="I3771">
        <v>1</v>
      </c>
      <c r="J3771">
        <v>583</v>
      </c>
      <c r="L3771" t="s">
        <v>3915</v>
      </c>
      <c r="M3771" t="s">
        <v>138</v>
      </c>
      <c r="N3771" t="s">
        <v>57</v>
      </c>
      <c r="O3771" s="6" t="str">
        <f>INDEX(lkp_Region,MATCH(tbl_Sales[[#This Row],[Suburb]],lkp_Suburb,0))</f>
        <v>Southern Metropolitan</v>
      </c>
      <c r="P3771" s="6">
        <f>MONTH(tbl_Sales[[#This Row],[Date]])</f>
        <v>9</v>
      </c>
      <c r="Q3771" s="6">
        <f>YEAR(tbl_Sales[[#This Row],[Date]])</f>
        <v>2016</v>
      </c>
    </row>
    <row r="3772" spans="1:17" x14ac:dyDescent="0.25">
      <c r="A3772" s="1">
        <v>42636</v>
      </c>
      <c r="B3772">
        <v>1330000</v>
      </c>
      <c r="C3772" t="s">
        <v>2</v>
      </c>
      <c r="D3772" t="s">
        <v>12425</v>
      </c>
      <c r="E3772" t="s">
        <v>10</v>
      </c>
      <c r="F3772">
        <v>3162</v>
      </c>
      <c r="G3772">
        <v>3</v>
      </c>
      <c r="H3772">
        <v>1</v>
      </c>
      <c r="I3772">
        <v>1</v>
      </c>
      <c r="J3772">
        <v>312</v>
      </c>
      <c r="K3772">
        <v>1926</v>
      </c>
      <c r="L3772" t="s">
        <v>3916</v>
      </c>
      <c r="M3772" t="s">
        <v>569</v>
      </c>
      <c r="N3772" t="s">
        <v>57</v>
      </c>
      <c r="O3772" s="6" t="str">
        <f>INDEX(lkp_Region,MATCH(tbl_Sales[[#This Row],[Suburb]],lkp_Suburb,0))</f>
        <v>Southern Metropolitan</v>
      </c>
      <c r="P3772" s="6">
        <f>MONTH(tbl_Sales[[#This Row],[Date]])</f>
        <v>9</v>
      </c>
      <c r="Q3772" s="6">
        <f>YEAR(tbl_Sales[[#This Row],[Date]])</f>
        <v>2016</v>
      </c>
    </row>
    <row r="3773" spans="1:17" x14ac:dyDescent="0.25">
      <c r="A3773" s="1">
        <v>42636</v>
      </c>
      <c r="B3773">
        <v>545000</v>
      </c>
      <c r="C3773" t="s">
        <v>13</v>
      </c>
      <c r="D3773" t="s">
        <v>12432</v>
      </c>
      <c r="E3773" t="s">
        <v>5</v>
      </c>
      <c r="F3773">
        <v>3078</v>
      </c>
      <c r="G3773">
        <v>2</v>
      </c>
      <c r="H3773">
        <v>1</v>
      </c>
      <c r="I3773">
        <v>1</v>
      </c>
      <c r="J3773">
        <v>0</v>
      </c>
      <c r="K3773">
        <v>2002</v>
      </c>
      <c r="L3773" t="s">
        <v>3917</v>
      </c>
      <c r="M3773" t="s">
        <v>533</v>
      </c>
      <c r="N3773" t="s">
        <v>62</v>
      </c>
      <c r="O3773" s="6" t="str">
        <f>INDEX(lkp_Region,MATCH(tbl_Sales[[#This Row],[Suburb]],lkp_Suburb,0))</f>
        <v>Northern Metropolitan</v>
      </c>
      <c r="P3773" s="6">
        <f>MONTH(tbl_Sales[[#This Row],[Date]])</f>
        <v>9</v>
      </c>
      <c r="Q3773" s="6">
        <f>YEAR(tbl_Sales[[#This Row],[Date]])</f>
        <v>2016</v>
      </c>
    </row>
    <row r="3774" spans="1:17" x14ac:dyDescent="0.25">
      <c r="A3774" s="1">
        <v>42636</v>
      </c>
      <c r="B3774">
        <v>930000</v>
      </c>
      <c r="C3774" t="s">
        <v>2</v>
      </c>
      <c r="D3774" t="s">
        <v>12427</v>
      </c>
      <c r="E3774" t="s">
        <v>10</v>
      </c>
      <c r="F3774">
        <v>3072</v>
      </c>
      <c r="G3774">
        <v>3</v>
      </c>
      <c r="H3774">
        <v>1</v>
      </c>
      <c r="I3774">
        <v>2</v>
      </c>
      <c r="J3774">
        <v>468</v>
      </c>
      <c r="L3774" t="s">
        <v>3918</v>
      </c>
      <c r="M3774" t="s">
        <v>97</v>
      </c>
      <c r="N3774" t="s">
        <v>62</v>
      </c>
      <c r="O3774" s="6" t="str">
        <f>INDEX(lkp_Region,MATCH(tbl_Sales[[#This Row],[Suburb]],lkp_Suburb,0))</f>
        <v>Northern Metropolitan</v>
      </c>
      <c r="P3774" s="6">
        <f>MONTH(tbl_Sales[[#This Row],[Date]])</f>
        <v>9</v>
      </c>
      <c r="Q3774" s="6">
        <f>YEAR(tbl_Sales[[#This Row],[Date]])</f>
        <v>2016</v>
      </c>
    </row>
    <row r="3775" spans="1:17" x14ac:dyDescent="0.25">
      <c r="A3775" s="1">
        <v>42636</v>
      </c>
      <c r="B3775">
        <v>1450000</v>
      </c>
      <c r="C3775" t="s">
        <v>2</v>
      </c>
      <c r="D3775" t="s">
        <v>12432</v>
      </c>
      <c r="E3775" t="s">
        <v>5</v>
      </c>
      <c r="F3775">
        <v>3070</v>
      </c>
      <c r="G3775">
        <v>3</v>
      </c>
      <c r="H3775">
        <v>1</v>
      </c>
      <c r="I3775">
        <v>1</v>
      </c>
      <c r="J3775">
        <v>489</v>
      </c>
      <c r="K3775">
        <v>1900</v>
      </c>
      <c r="L3775" t="s">
        <v>3919</v>
      </c>
      <c r="M3775" t="s">
        <v>271</v>
      </c>
      <c r="N3775" t="s">
        <v>62</v>
      </c>
      <c r="O3775" s="6" t="str">
        <f>INDEX(lkp_Region,MATCH(tbl_Sales[[#This Row],[Suburb]],lkp_Suburb,0))</f>
        <v>Northern Metropolitan</v>
      </c>
      <c r="P3775" s="6">
        <f>MONTH(tbl_Sales[[#This Row],[Date]])</f>
        <v>9</v>
      </c>
      <c r="Q3775" s="6">
        <f>YEAR(tbl_Sales[[#This Row],[Date]])</f>
        <v>2016</v>
      </c>
    </row>
    <row r="3776" spans="1:17" x14ac:dyDescent="0.25">
      <c r="A3776" s="1">
        <v>42636</v>
      </c>
      <c r="B3776">
        <v>823000</v>
      </c>
      <c r="C3776" t="s">
        <v>13</v>
      </c>
      <c r="D3776" t="s">
        <v>12425</v>
      </c>
      <c r="E3776" t="s">
        <v>10</v>
      </c>
      <c r="F3776">
        <v>3127</v>
      </c>
      <c r="G3776">
        <v>2</v>
      </c>
      <c r="H3776">
        <v>1</v>
      </c>
      <c r="I3776">
        <v>2</v>
      </c>
      <c r="J3776">
        <v>165</v>
      </c>
      <c r="K3776">
        <v>1970</v>
      </c>
      <c r="L3776" t="s">
        <v>3920</v>
      </c>
      <c r="M3776" t="s">
        <v>11</v>
      </c>
      <c r="N3776" t="s">
        <v>101</v>
      </c>
      <c r="O3776" s="6" t="str">
        <f>INDEX(lkp_Region,MATCH(tbl_Sales[[#This Row],[Suburb]],lkp_Suburb,0))</f>
        <v>Southern Metropolitan</v>
      </c>
      <c r="P3776" s="6">
        <f>MONTH(tbl_Sales[[#This Row],[Date]])</f>
        <v>9</v>
      </c>
      <c r="Q3776" s="6">
        <f>YEAR(tbl_Sales[[#This Row],[Date]])</f>
        <v>2016</v>
      </c>
    </row>
    <row r="3777" spans="1:17" x14ac:dyDescent="0.25">
      <c r="A3777" s="1">
        <v>42636</v>
      </c>
      <c r="B3777">
        <v>1875000</v>
      </c>
      <c r="C3777" t="s">
        <v>2</v>
      </c>
      <c r="D3777" t="s">
        <v>12423</v>
      </c>
      <c r="E3777" t="s">
        <v>10</v>
      </c>
      <c r="F3777">
        <v>3101</v>
      </c>
      <c r="G3777">
        <v>3</v>
      </c>
      <c r="H3777">
        <v>2</v>
      </c>
      <c r="I3777">
        <v>2</v>
      </c>
      <c r="J3777">
        <v>426</v>
      </c>
      <c r="L3777" t="s">
        <v>3921</v>
      </c>
      <c r="M3777" t="s">
        <v>145</v>
      </c>
      <c r="N3777" t="s">
        <v>101</v>
      </c>
      <c r="O3777" s="6" t="str">
        <f>INDEX(lkp_Region,MATCH(tbl_Sales[[#This Row],[Suburb]],lkp_Suburb,0))</f>
        <v>Southern Metropolitan</v>
      </c>
      <c r="P3777" s="6">
        <f>MONTH(tbl_Sales[[#This Row],[Date]])</f>
        <v>9</v>
      </c>
      <c r="Q3777" s="6">
        <f>YEAR(tbl_Sales[[#This Row],[Date]])</f>
        <v>2016</v>
      </c>
    </row>
    <row r="3778" spans="1:17" x14ac:dyDescent="0.25">
      <c r="A3778" s="1">
        <v>42636</v>
      </c>
      <c r="B3778">
        <v>2550000</v>
      </c>
      <c r="C3778" t="s">
        <v>2</v>
      </c>
      <c r="D3778" t="s">
        <v>12429</v>
      </c>
      <c r="E3778" t="s">
        <v>10</v>
      </c>
      <c r="F3778">
        <v>3101</v>
      </c>
      <c r="G3778">
        <v>4</v>
      </c>
      <c r="H3778">
        <v>2</v>
      </c>
      <c r="I3778">
        <v>2</v>
      </c>
      <c r="J3778">
        <v>603</v>
      </c>
      <c r="K3778">
        <v>1930</v>
      </c>
      <c r="L3778" t="s">
        <v>3922</v>
      </c>
      <c r="M3778" t="s">
        <v>145</v>
      </c>
      <c r="N3778" t="s">
        <v>101</v>
      </c>
      <c r="O3778" s="6" t="str">
        <f>INDEX(lkp_Region,MATCH(tbl_Sales[[#This Row],[Suburb]],lkp_Suburb,0))</f>
        <v>Southern Metropolitan</v>
      </c>
      <c r="P3778" s="6">
        <f>MONTH(tbl_Sales[[#This Row],[Date]])</f>
        <v>9</v>
      </c>
      <c r="Q3778" s="6">
        <f>YEAR(tbl_Sales[[#This Row],[Date]])</f>
        <v>2016</v>
      </c>
    </row>
    <row r="3779" spans="1:17" x14ac:dyDescent="0.25">
      <c r="A3779" s="1">
        <v>42636</v>
      </c>
      <c r="B3779">
        <v>2740000</v>
      </c>
      <c r="C3779" t="s">
        <v>2</v>
      </c>
      <c r="D3779" t="s">
        <v>12425</v>
      </c>
      <c r="E3779" t="s">
        <v>10</v>
      </c>
      <c r="F3779">
        <v>3124</v>
      </c>
      <c r="G3779">
        <v>5</v>
      </c>
      <c r="H3779">
        <v>2</v>
      </c>
      <c r="I3779">
        <v>2</v>
      </c>
      <c r="J3779">
        <v>643</v>
      </c>
      <c r="K3779">
        <v>2005</v>
      </c>
      <c r="L3779" t="s">
        <v>3923</v>
      </c>
      <c r="M3779" t="s">
        <v>209</v>
      </c>
      <c r="N3779" t="s">
        <v>101</v>
      </c>
      <c r="O3779" s="6" t="str">
        <f>INDEX(lkp_Region,MATCH(tbl_Sales[[#This Row],[Suburb]],lkp_Suburb,0))</f>
        <v>Southern Metropolitan</v>
      </c>
      <c r="P3779" s="6">
        <f>MONTH(tbl_Sales[[#This Row],[Date]])</f>
        <v>9</v>
      </c>
      <c r="Q3779" s="6">
        <f>YEAR(tbl_Sales[[#This Row],[Date]])</f>
        <v>2016</v>
      </c>
    </row>
    <row r="3780" spans="1:17" x14ac:dyDescent="0.25">
      <c r="A3780" s="1">
        <v>42636</v>
      </c>
      <c r="B3780">
        <v>631000</v>
      </c>
      <c r="C3780" t="s">
        <v>2</v>
      </c>
      <c r="D3780" t="s">
        <v>12423</v>
      </c>
      <c r="E3780" t="s">
        <v>10</v>
      </c>
      <c r="F3780">
        <v>3081</v>
      </c>
      <c r="G3780">
        <v>3</v>
      </c>
      <c r="H3780">
        <v>1</v>
      </c>
      <c r="I3780">
        <v>1</v>
      </c>
      <c r="J3780">
        <v>596</v>
      </c>
      <c r="K3780">
        <v>1960</v>
      </c>
      <c r="L3780" t="s">
        <v>3924</v>
      </c>
      <c r="M3780" t="s">
        <v>748</v>
      </c>
      <c r="N3780" t="s">
        <v>150</v>
      </c>
      <c r="O3780" s="6" t="str">
        <f>INDEX(lkp_Region,MATCH(tbl_Sales[[#This Row],[Suburb]],lkp_Suburb,0))</f>
        <v>Eastern Metropolitan</v>
      </c>
      <c r="P3780" s="6">
        <f>MONTH(tbl_Sales[[#This Row],[Date]])</f>
        <v>9</v>
      </c>
      <c r="Q3780" s="6">
        <f>YEAR(tbl_Sales[[#This Row],[Date]])</f>
        <v>2016</v>
      </c>
    </row>
    <row r="3781" spans="1:17" x14ac:dyDescent="0.25">
      <c r="A3781" s="1">
        <v>42637</v>
      </c>
      <c r="B3781">
        <v>520000</v>
      </c>
      <c r="C3781" t="s">
        <v>13</v>
      </c>
      <c r="D3781" t="s">
        <v>12427</v>
      </c>
      <c r="E3781" t="s">
        <v>5</v>
      </c>
      <c r="F3781">
        <v>3054</v>
      </c>
      <c r="G3781">
        <v>2</v>
      </c>
      <c r="H3781">
        <v>1</v>
      </c>
      <c r="I3781">
        <v>1</v>
      </c>
      <c r="J3781">
        <v>0</v>
      </c>
      <c r="K3781">
        <v>1940</v>
      </c>
      <c r="L3781" t="s">
        <v>3925</v>
      </c>
      <c r="M3781" t="s">
        <v>513</v>
      </c>
      <c r="N3781" t="s">
        <v>8</v>
      </c>
      <c r="O3781" s="6" t="str">
        <f>INDEX(lkp_Region,MATCH(tbl_Sales[[#This Row],[Suburb]],lkp_Suburb,0))</f>
        <v>Northern Metropolitan</v>
      </c>
      <c r="P3781" s="6">
        <f>MONTH(tbl_Sales[[#This Row],[Date]])</f>
        <v>9</v>
      </c>
      <c r="Q3781" s="6">
        <f>YEAR(tbl_Sales[[#This Row],[Date]])</f>
        <v>2016</v>
      </c>
    </row>
    <row r="3782" spans="1:17" x14ac:dyDescent="0.25">
      <c r="A3782" s="1">
        <v>42637</v>
      </c>
      <c r="B3782">
        <v>1371000</v>
      </c>
      <c r="C3782" t="s">
        <v>2</v>
      </c>
      <c r="D3782" t="s">
        <v>12427</v>
      </c>
      <c r="E3782" t="s">
        <v>10</v>
      </c>
      <c r="F3782">
        <v>3068</v>
      </c>
      <c r="G3782">
        <v>3</v>
      </c>
      <c r="H3782">
        <v>1</v>
      </c>
      <c r="I3782">
        <v>1</v>
      </c>
      <c r="J3782">
        <v>197</v>
      </c>
      <c r="K3782">
        <v>1900</v>
      </c>
      <c r="L3782" t="s">
        <v>3926</v>
      </c>
      <c r="M3782" t="s">
        <v>72</v>
      </c>
      <c r="N3782" t="s">
        <v>8</v>
      </c>
      <c r="O3782" s="6" t="str">
        <f>INDEX(lkp_Region,MATCH(tbl_Sales[[#This Row],[Suburb]],lkp_Suburb,0))</f>
        <v>Northern Metropolitan</v>
      </c>
      <c r="P3782" s="6">
        <f>MONTH(tbl_Sales[[#This Row],[Date]])</f>
        <v>9</v>
      </c>
      <c r="Q3782" s="6">
        <f>YEAR(tbl_Sales[[#This Row],[Date]])</f>
        <v>2016</v>
      </c>
    </row>
    <row r="3783" spans="1:17" x14ac:dyDescent="0.25">
      <c r="A3783" s="1">
        <v>42637</v>
      </c>
      <c r="B3783">
        <v>430000</v>
      </c>
      <c r="C3783" t="s">
        <v>13</v>
      </c>
      <c r="D3783" t="s">
        <v>12428</v>
      </c>
      <c r="E3783" t="s">
        <v>10</v>
      </c>
      <c r="F3783">
        <v>3141</v>
      </c>
      <c r="G3783">
        <v>1</v>
      </c>
      <c r="H3783">
        <v>1</v>
      </c>
      <c r="I3783">
        <v>1</v>
      </c>
      <c r="J3783">
        <v>0</v>
      </c>
      <c r="K3783">
        <v>1970</v>
      </c>
      <c r="L3783" t="s">
        <v>3927</v>
      </c>
      <c r="M3783" t="s">
        <v>111</v>
      </c>
      <c r="N3783" t="s">
        <v>76</v>
      </c>
      <c r="O3783" s="6" t="str">
        <f>INDEX(lkp_Region,MATCH(tbl_Sales[[#This Row],[Suburb]],lkp_Suburb,0))</f>
        <v>Southern Metropolitan</v>
      </c>
      <c r="P3783" s="6">
        <f>MONTH(tbl_Sales[[#This Row],[Date]])</f>
        <v>9</v>
      </c>
      <c r="Q3783" s="6">
        <f>YEAR(tbl_Sales[[#This Row],[Date]])</f>
        <v>2016</v>
      </c>
    </row>
    <row r="3784" spans="1:17" x14ac:dyDescent="0.25">
      <c r="A3784" s="1">
        <v>42637</v>
      </c>
      <c r="B3784">
        <v>1910000</v>
      </c>
      <c r="C3784" t="s">
        <v>2</v>
      </c>
      <c r="D3784" t="s">
        <v>12427</v>
      </c>
      <c r="E3784" t="s">
        <v>10</v>
      </c>
      <c r="F3784">
        <v>3181</v>
      </c>
      <c r="G3784">
        <v>3</v>
      </c>
      <c r="H3784">
        <v>3</v>
      </c>
      <c r="I3784">
        <v>1</v>
      </c>
      <c r="J3784">
        <v>143</v>
      </c>
      <c r="K3784">
        <v>1890</v>
      </c>
      <c r="L3784" t="s">
        <v>3928</v>
      </c>
      <c r="M3784" t="s">
        <v>431</v>
      </c>
      <c r="N3784" t="s">
        <v>76</v>
      </c>
      <c r="O3784" s="6" t="str">
        <f>INDEX(lkp_Region,MATCH(tbl_Sales[[#This Row],[Suburb]],lkp_Suburb,0))</f>
        <v>Southern Metropolitan</v>
      </c>
      <c r="P3784" s="6">
        <f>MONTH(tbl_Sales[[#This Row],[Date]])</f>
        <v>9</v>
      </c>
      <c r="Q3784" s="6">
        <f>YEAR(tbl_Sales[[#This Row],[Date]])</f>
        <v>2016</v>
      </c>
    </row>
    <row r="3785" spans="1:17" x14ac:dyDescent="0.25">
      <c r="A3785" s="1">
        <v>42637</v>
      </c>
      <c r="B3785">
        <v>1080000</v>
      </c>
      <c r="C3785" t="s">
        <v>2</v>
      </c>
      <c r="D3785" t="s">
        <v>12427</v>
      </c>
      <c r="E3785" t="s">
        <v>10</v>
      </c>
      <c r="F3785">
        <v>3207</v>
      </c>
      <c r="G3785">
        <v>3</v>
      </c>
      <c r="H3785">
        <v>1</v>
      </c>
      <c r="I3785">
        <v>2</v>
      </c>
      <c r="J3785">
        <v>116</v>
      </c>
      <c r="K3785">
        <v>1910</v>
      </c>
      <c r="L3785" t="s">
        <v>3929</v>
      </c>
      <c r="M3785" t="s">
        <v>24</v>
      </c>
      <c r="N3785" t="s">
        <v>26</v>
      </c>
      <c r="O3785" s="6" t="str">
        <f>INDEX(lkp_Region,MATCH(tbl_Sales[[#This Row],[Suburb]],lkp_Suburb,0))</f>
        <v>Southern Metropolitan</v>
      </c>
      <c r="P3785" s="6">
        <f>MONTH(tbl_Sales[[#This Row],[Date]])</f>
        <v>9</v>
      </c>
      <c r="Q3785" s="6">
        <f>YEAR(tbl_Sales[[#This Row],[Date]])</f>
        <v>2016</v>
      </c>
    </row>
    <row r="3786" spans="1:17" x14ac:dyDescent="0.25">
      <c r="A3786" s="1">
        <v>42637</v>
      </c>
      <c r="B3786">
        <v>350000</v>
      </c>
      <c r="C3786" t="s">
        <v>13</v>
      </c>
      <c r="D3786" t="s">
        <v>12429</v>
      </c>
      <c r="E3786" t="s">
        <v>5</v>
      </c>
      <c r="F3786">
        <v>3031</v>
      </c>
      <c r="G3786">
        <v>2</v>
      </c>
      <c r="H3786">
        <v>1</v>
      </c>
      <c r="I3786">
        <v>1</v>
      </c>
      <c r="J3786">
        <v>0</v>
      </c>
      <c r="K3786">
        <v>1970</v>
      </c>
      <c r="L3786" t="s">
        <v>3930</v>
      </c>
      <c r="M3786" t="s">
        <v>288</v>
      </c>
      <c r="N3786" t="s">
        <v>49</v>
      </c>
      <c r="O3786" s="6" t="str">
        <f>INDEX(lkp_Region,MATCH(tbl_Sales[[#This Row],[Suburb]],lkp_Suburb,0))</f>
        <v>Northern Metropolitan</v>
      </c>
      <c r="P3786" s="6">
        <f>MONTH(tbl_Sales[[#This Row],[Date]])</f>
        <v>9</v>
      </c>
      <c r="Q3786" s="6">
        <f>YEAR(tbl_Sales[[#This Row],[Date]])</f>
        <v>2016</v>
      </c>
    </row>
    <row r="3787" spans="1:17" x14ac:dyDescent="0.25">
      <c r="A3787" s="1">
        <v>42637</v>
      </c>
      <c r="B3787">
        <v>1110000</v>
      </c>
      <c r="C3787" t="s">
        <v>2</v>
      </c>
      <c r="D3787" t="s">
        <v>12425</v>
      </c>
      <c r="E3787" t="s">
        <v>10</v>
      </c>
      <c r="F3787">
        <v>3147</v>
      </c>
      <c r="G3787">
        <v>2</v>
      </c>
      <c r="H3787">
        <v>1</v>
      </c>
      <c r="I3787">
        <v>1</v>
      </c>
      <c r="J3787">
        <v>586</v>
      </c>
      <c r="K3787">
        <v>1950</v>
      </c>
      <c r="L3787" t="s">
        <v>3931</v>
      </c>
      <c r="M3787" t="s">
        <v>609</v>
      </c>
      <c r="N3787" t="s">
        <v>31</v>
      </c>
      <c r="O3787" s="6" t="str">
        <f>INDEX(lkp_Region,MATCH(tbl_Sales[[#This Row],[Suburb]],lkp_Suburb,0))</f>
        <v>Southern Metropolitan</v>
      </c>
      <c r="P3787" s="6">
        <f>MONTH(tbl_Sales[[#This Row],[Date]])</f>
        <v>9</v>
      </c>
      <c r="Q3787" s="6">
        <f>YEAR(tbl_Sales[[#This Row],[Date]])</f>
        <v>2016</v>
      </c>
    </row>
    <row r="3788" spans="1:17" x14ac:dyDescent="0.25">
      <c r="A3788" s="1">
        <v>42637</v>
      </c>
      <c r="B3788">
        <v>800000</v>
      </c>
      <c r="C3788" t="s">
        <v>51</v>
      </c>
      <c r="D3788" t="s">
        <v>12429</v>
      </c>
      <c r="E3788" t="s">
        <v>10</v>
      </c>
      <c r="F3788">
        <v>3189</v>
      </c>
      <c r="G3788">
        <v>3</v>
      </c>
      <c r="H3788">
        <v>2</v>
      </c>
      <c r="I3788">
        <v>1</v>
      </c>
      <c r="J3788">
        <v>0</v>
      </c>
      <c r="K3788">
        <v>1999</v>
      </c>
      <c r="L3788" t="s">
        <v>3932</v>
      </c>
      <c r="M3788" t="s">
        <v>70</v>
      </c>
      <c r="N3788" t="s">
        <v>45</v>
      </c>
      <c r="O3788" s="6" t="str">
        <f>INDEX(lkp_Region,MATCH(tbl_Sales[[#This Row],[Suburb]],lkp_Suburb,0))</f>
        <v>Southern Metropolitan</v>
      </c>
      <c r="P3788" s="6">
        <f>MONTH(tbl_Sales[[#This Row],[Date]])</f>
        <v>9</v>
      </c>
      <c r="Q3788" s="6">
        <f>YEAR(tbl_Sales[[#This Row],[Date]])</f>
        <v>2016</v>
      </c>
    </row>
    <row r="3789" spans="1:17" x14ac:dyDescent="0.25">
      <c r="A3789" s="1">
        <v>42637</v>
      </c>
      <c r="B3789">
        <v>1070000</v>
      </c>
      <c r="C3789" t="s">
        <v>2</v>
      </c>
      <c r="D3789" t="s">
        <v>12423</v>
      </c>
      <c r="E3789" t="s">
        <v>10</v>
      </c>
      <c r="F3789">
        <v>3018</v>
      </c>
      <c r="G3789">
        <v>4</v>
      </c>
      <c r="H3789">
        <v>2</v>
      </c>
      <c r="I3789">
        <v>2</v>
      </c>
      <c r="J3789">
        <v>695</v>
      </c>
      <c r="L3789" t="s">
        <v>3933</v>
      </c>
      <c r="M3789" t="s">
        <v>67</v>
      </c>
      <c r="N3789" t="s">
        <v>69</v>
      </c>
      <c r="O3789" s="6" t="str">
        <f>INDEX(lkp_Region,MATCH(tbl_Sales[[#This Row],[Suburb]],lkp_Suburb,0))</f>
        <v>Western Metropolitan</v>
      </c>
      <c r="P3789" s="6">
        <f>MONTH(tbl_Sales[[#This Row],[Date]])</f>
        <v>9</v>
      </c>
      <c r="Q3789" s="6">
        <f>YEAR(tbl_Sales[[#This Row],[Date]])</f>
        <v>2016</v>
      </c>
    </row>
    <row r="3790" spans="1:17" x14ac:dyDescent="0.25">
      <c r="A3790" s="1">
        <v>42637</v>
      </c>
      <c r="B3790">
        <v>701000</v>
      </c>
      <c r="C3790" t="s">
        <v>51</v>
      </c>
      <c r="D3790" t="s">
        <v>12427</v>
      </c>
      <c r="E3790" t="s">
        <v>5</v>
      </c>
      <c r="F3790">
        <v>3070</v>
      </c>
      <c r="G3790">
        <v>2</v>
      </c>
      <c r="H3790">
        <v>1</v>
      </c>
      <c r="I3790">
        <v>1</v>
      </c>
      <c r="J3790">
        <v>0</v>
      </c>
      <c r="K3790">
        <v>2000</v>
      </c>
      <c r="L3790" t="s">
        <v>3934</v>
      </c>
      <c r="M3790" t="s">
        <v>271</v>
      </c>
      <c r="N3790" t="s">
        <v>62</v>
      </c>
      <c r="O3790" s="6" t="str">
        <f>INDEX(lkp_Region,MATCH(tbl_Sales[[#This Row],[Suburb]],lkp_Suburb,0))</f>
        <v>Northern Metropolitan</v>
      </c>
      <c r="P3790" s="6">
        <f>MONTH(tbl_Sales[[#This Row],[Date]])</f>
        <v>9</v>
      </c>
      <c r="Q3790" s="6">
        <f>YEAR(tbl_Sales[[#This Row],[Date]])</f>
        <v>2016</v>
      </c>
    </row>
    <row r="3791" spans="1:17" x14ac:dyDescent="0.25">
      <c r="A3791" s="1">
        <v>42637</v>
      </c>
      <c r="B3791">
        <v>1162000</v>
      </c>
      <c r="C3791" t="s">
        <v>13</v>
      </c>
      <c r="D3791" t="s">
        <v>12429</v>
      </c>
      <c r="E3791" t="s">
        <v>10</v>
      </c>
      <c r="F3791">
        <v>3146</v>
      </c>
      <c r="G3791">
        <v>3</v>
      </c>
      <c r="H3791">
        <v>2</v>
      </c>
      <c r="I3791">
        <v>2</v>
      </c>
      <c r="J3791">
        <v>281</v>
      </c>
      <c r="L3791" t="s">
        <v>3935</v>
      </c>
      <c r="M3791" t="s">
        <v>102</v>
      </c>
      <c r="N3791" t="s">
        <v>101</v>
      </c>
      <c r="O3791" s="6" t="str">
        <f>INDEX(lkp_Region,MATCH(tbl_Sales[[#This Row],[Suburb]],lkp_Suburb,0))</f>
        <v>Southern Metropolitan</v>
      </c>
      <c r="P3791" s="6">
        <f>MONTH(tbl_Sales[[#This Row],[Date]])</f>
        <v>9</v>
      </c>
      <c r="Q3791" s="6">
        <f>YEAR(tbl_Sales[[#This Row],[Date]])</f>
        <v>2016</v>
      </c>
    </row>
    <row r="3792" spans="1:17" x14ac:dyDescent="0.25">
      <c r="A3792" s="1">
        <v>42637</v>
      </c>
      <c r="B3792">
        <v>2000000</v>
      </c>
      <c r="C3792" t="s">
        <v>2</v>
      </c>
      <c r="D3792" t="s">
        <v>12433</v>
      </c>
      <c r="E3792" t="s">
        <v>5</v>
      </c>
      <c r="F3792">
        <v>3146</v>
      </c>
      <c r="G3792">
        <v>4</v>
      </c>
      <c r="H3792">
        <v>2</v>
      </c>
      <c r="I3792">
        <v>4</v>
      </c>
      <c r="J3792">
        <v>401</v>
      </c>
      <c r="L3792" t="s">
        <v>3936</v>
      </c>
      <c r="M3792" t="s">
        <v>102</v>
      </c>
      <c r="N3792" t="s">
        <v>101</v>
      </c>
      <c r="O3792" s="6" t="str">
        <f>INDEX(lkp_Region,MATCH(tbl_Sales[[#This Row],[Suburb]],lkp_Suburb,0))</f>
        <v>Southern Metropolitan</v>
      </c>
      <c r="P3792" s="6">
        <f>MONTH(tbl_Sales[[#This Row],[Date]])</f>
        <v>9</v>
      </c>
      <c r="Q3792" s="6">
        <f>YEAR(tbl_Sales[[#This Row],[Date]])</f>
        <v>2016</v>
      </c>
    </row>
    <row r="3793" spans="1:17" x14ac:dyDescent="0.25">
      <c r="A3793" s="1">
        <v>42637</v>
      </c>
      <c r="B3793">
        <v>2020000</v>
      </c>
      <c r="C3793" t="s">
        <v>2</v>
      </c>
      <c r="D3793" t="s">
        <v>12427</v>
      </c>
      <c r="E3793" t="s">
        <v>5</v>
      </c>
      <c r="F3793">
        <v>3146</v>
      </c>
      <c r="G3793">
        <v>4</v>
      </c>
      <c r="H3793">
        <v>2</v>
      </c>
      <c r="I3793">
        <v>2</v>
      </c>
      <c r="J3793">
        <v>630</v>
      </c>
      <c r="K3793">
        <v>2009</v>
      </c>
      <c r="L3793" t="s">
        <v>3937</v>
      </c>
      <c r="M3793" t="s">
        <v>102</v>
      </c>
      <c r="N3793" t="s">
        <v>101</v>
      </c>
      <c r="O3793" s="6" t="str">
        <f>INDEX(lkp_Region,MATCH(tbl_Sales[[#This Row],[Suburb]],lkp_Suburb,0))</f>
        <v>Southern Metropolitan</v>
      </c>
      <c r="P3793" s="6">
        <f>MONTH(tbl_Sales[[#This Row],[Date]])</f>
        <v>9</v>
      </c>
      <c r="Q3793" s="6">
        <f>YEAR(tbl_Sales[[#This Row],[Date]])</f>
        <v>2016</v>
      </c>
    </row>
    <row r="3794" spans="1:17" x14ac:dyDescent="0.25">
      <c r="A3794" s="1">
        <v>42637</v>
      </c>
      <c r="B3794">
        <v>2128000</v>
      </c>
      <c r="C3794" t="s">
        <v>2</v>
      </c>
      <c r="D3794" t="s">
        <v>12425</v>
      </c>
      <c r="E3794" t="s">
        <v>10</v>
      </c>
      <c r="F3794">
        <v>3127</v>
      </c>
      <c r="G3794">
        <v>4</v>
      </c>
      <c r="H3794">
        <v>3</v>
      </c>
      <c r="I3794">
        <v>2</v>
      </c>
      <c r="J3794">
        <v>771</v>
      </c>
      <c r="K3794">
        <v>2000</v>
      </c>
      <c r="L3794" t="s">
        <v>3938</v>
      </c>
      <c r="M3794" t="s">
        <v>11</v>
      </c>
      <c r="N3794" t="s">
        <v>101</v>
      </c>
      <c r="O3794" s="6" t="str">
        <f>INDEX(lkp_Region,MATCH(tbl_Sales[[#This Row],[Suburb]],lkp_Suburb,0))</f>
        <v>Southern Metropolitan</v>
      </c>
      <c r="P3794" s="6">
        <f>MONTH(tbl_Sales[[#This Row],[Date]])</f>
        <v>9</v>
      </c>
      <c r="Q3794" s="6">
        <f>YEAR(tbl_Sales[[#This Row],[Date]])</f>
        <v>2016</v>
      </c>
    </row>
    <row r="3795" spans="1:17" x14ac:dyDescent="0.25">
      <c r="A3795" s="1">
        <v>42637</v>
      </c>
      <c r="B3795">
        <v>681000</v>
      </c>
      <c r="C3795" t="s">
        <v>51</v>
      </c>
      <c r="D3795" t="s">
        <v>12429</v>
      </c>
      <c r="E3795" t="s">
        <v>5</v>
      </c>
      <c r="F3795">
        <v>3187</v>
      </c>
      <c r="G3795">
        <v>1</v>
      </c>
      <c r="H3795">
        <v>1</v>
      </c>
      <c r="I3795">
        <v>1</v>
      </c>
      <c r="J3795">
        <v>166</v>
      </c>
      <c r="K3795">
        <v>2012</v>
      </c>
      <c r="L3795" t="s">
        <v>3939</v>
      </c>
      <c r="M3795" t="s">
        <v>346</v>
      </c>
      <c r="N3795" t="s">
        <v>107</v>
      </c>
      <c r="O3795" s="6" t="str">
        <f>INDEX(lkp_Region,MATCH(tbl_Sales[[#This Row],[Suburb]],lkp_Suburb,0))</f>
        <v>Southern Metropolitan</v>
      </c>
      <c r="P3795" s="6">
        <f>MONTH(tbl_Sales[[#This Row],[Date]])</f>
        <v>9</v>
      </c>
      <c r="Q3795" s="6">
        <f>YEAR(tbl_Sales[[#This Row],[Date]])</f>
        <v>2016</v>
      </c>
    </row>
    <row r="3796" spans="1:17" x14ac:dyDescent="0.25">
      <c r="A3796" s="1">
        <v>42638</v>
      </c>
      <c r="B3796">
        <v>1170000</v>
      </c>
      <c r="C3796" t="s">
        <v>2</v>
      </c>
      <c r="D3796" t="s">
        <v>12425</v>
      </c>
      <c r="E3796" t="s">
        <v>10</v>
      </c>
      <c r="F3796">
        <v>3142</v>
      </c>
      <c r="G3796">
        <v>3</v>
      </c>
      <c r="H3796">
        <v>1</v>
      </c>
      <c r="I3796">
        <v>1</v>
      </c>
      <c r="J3796">
        <v>405</v>
      </c>
      <c r="L3796" t="s">
        <v>3940</v>
      </c>
      <c r="M3796" t="s">
        <v>109</v>
      </c>
      <c r="N3796" t="s">
        <v>76</v>
      </c>
      <c r="O3796" s="6" t="str">
        <f>INDEX(lkp_Region,MATCH(tbl_Sales[[#This Row],[Suburb]],lkp_Suburb,0))</f>
        <v>Southern Metropolitan</v>
      </c>
      <c r="P3796" s="6">
        <f>MONTH(tbl_Sales[[#This Row],[Date]])</f>
        <v>9</v>
      </c>
      <c r="Q3796" s="6">
        <f>YEAR(tbl_Sales[[#This Row],[Date]])</f>
        <v>2016</v>
      </c>
    </row>
    <row r="3797" spans="1:17" x14ac:dyDescent="0.25">
      <c r="A3797" s="1">
        <v>42638</v>
      </c>
      <c r="B3797">
        <v>1750000</v>
      </c>
      <c r="C3797" t="s">
        <v>2</v>
      </c>
      <c r="D3797" t="s">
        <v>12427</v>
      </c>
      <c r="E3797" t="s">
        <v>10</v>
      </c>
      <c r="F3797">
        <v>3145</v>
      </c>
      <c r="G3797">
        <v>3</v>
      </c>
      <c r="H3797">
        <v>1</v>
      </c>
      <c r="I3797">
        <v>2</v>
      </c>
      <c r="J3797">
        <v>562</v>
      </c>
      <c r="L3797" t="s">
        <v>3941</v>
      </c>
      <c r="M3797" t="s">
        <v>74</v>
      </c>
      <c r="N3797" t="s">
        <v>76</v>
      </c>
      <c r="O3797" s="6" t="str">
        <f>INDEX(lkp_Region,MATCH(tbl_Sales[[#This Row],[Suburb]],lkp_Suburb,0))</f>
        <v>Southern Metropolitan</v>
      </c>
      <c r="P3797" s="6">
        <f>MONTH(tbl_Sales[[#This Row],[Date]])</f>
        <v>9</v>
      </c>
      <c r="Q3797" s="6">
        <f>YEAR(tbl_Sales[[#This Row],[Date]])</f>
        <v>2016</v>
      </c>
    </row>
    <row r="3798" spans="1:17" x14ac:dyDescent="0.25">
      <c r="A3798" s="1">
        <v>42638</v>
      </c>
      <c r="B3798">
        <v>518000</v>
      </c>
      <c r="C3798" t="s">
        <v>13</v>
      </c>
      <c r="D3798" t="s">
        <v>12428</v>
      </c>
      <c r="E3798" t="s">
        <v>10</v>
      </c>
      <c r="F3798">
        <v>3181</v>
      </c>
      <c r="G3798">
        <v>2</v>
      </c>
      <c r="H3798">
        <v>1</v>
      </c>
      <c r="I3798">
        <v>1</v>
      </c>
      <c r="J3798">
        <v>0</v>
      </c>
      <c r="L3798" t="s">
        <v>3942</v>
      </c>
      <c r="M3798" t="s">
        <v>431</v>
      </c>
      <c r="N3798" t="s">
        <v>26</v>
      </c>
      <c r="O3798" s="6" t="str">
        <f>INDEX(lkp_Region,MATCH(tbl_Sales[[#This Row],[Suburb]],lkp_Suburb,0))</f>
        <v>Southern Metropolitan</v>
      </c>
      <c r="P3798" s="6">
        <f>MONTH(tbl_Sales[[#This Row],[Date]])</f>
        <v>9</v>
      </c>
      <c r="Q3798" s="6">
        <f>YEAR(tbl_Sales[[#This Row],[Date]])</f>
        <v>2016</v>
      </c>
    </row>
    <row r="3799" spans="1:17" x14ac:dyDescent="0.25">
      <c r="A3799" s="1">
        <v>42638</v>
      </c>
      <c r="B3799">
        <v>1050000</v>
      </c>
      <c r="C3799" t="s">
        <v>13</v>
      </c>
      <c r="D3799" t="s">
        <v>12427</v>
      </c>
      <c r="E3799" t="s">
        <v>5</v>
      </c>
      <c r="F3799">
        <v>3205</v>
      </c>
      <c r="G3799">
        <v>2</v>
      </c>
      <c r="H3799">
        <v>2</v>
      </c>
      <c r="I3799">
        <v>2</v>
      </c>
      <c r="J3799">
        <v>0</v>
      </c>
      <c r="K3799">
        <v>2001</v>
      </c>
      <c r="L3799" t="s">
        <v>3943</v>
      </c>
      <c r="M3799" t="s">
        <v>185</v>
      </c>
      <c r="N3799" t="s">
        <v>26</v>
      </c>
      <c r="O3799" s="6" t="str">
        <f>INDEX(lkp_Region,MATCH(tbl_Sales[[#This Row],[Suburb]],lkp_Suburb,0))</f>
        <v>Southern Metropolitan</v>
      </c>
      <c r="P3799" s="6">
        <f>MONTH(tbl_Sales[[#This Row],[Date]])</f>
        <v>9</v>
      </c>
      <c r="Q3799" s="6">
        <f>YEAR(tbl_Sales[[#This Row],[Date]])</f>
        <v>2016</v>
      </c>
    </row>
    <row r="3800" spans="1:17" x14ac:dyDescent="0.25">
      <c r="A3800" s="1">
        <v>42638</v>
      </c>
      <c r="B3800">
        <v>2800000</v>
      </c>
      <c r="C3800" t="s">
        <v>2</v>
      </c>
      <c r="D3800" t="s">
        <v>12429</v>
      </c>
      <c r="E3800" t="s">
        <v>5</v>
      </c>
      <c r="F3800">
        <v>3206</v>
      </c>
      <c r="G3800">
        <v>3</v>
      </c>
      <c r="H3800">
        <v>3</v>
      </c>
      <c r="I3800">
        <v>1</v>
      </c>
      <c r="J3800">
        <v>0</v>
      </c>
      <c r="L3800" t="s">
        <v>3944</v>
      </c>
      <c r="M3800" t="s">
        <v>113</v>
      </c>
      <c r="N3800" t="s">
        <v>26</v>
      </c>
      <c r="O3800" s="6" t="str">
        <f>INDEX(lkp_Region,MATCH(tbl_Sales[[#This Row],[Suburb]],lkp_Suburb,0))</f>
        <v>Southern Metropolitan</v>
      </c>
      <c r="P3800" s="6">
        <f>MONTH(tbl_Sales[[#This Row],[Date]])</f>
        <v>9</v>
      </c>
      <c r="Q3800" s="6">
        <f>YEAR(tbl_Sales[[#This Row],[Date]])</f>
        <v>2016</v>
      </c>
    </row>
    <row r="3801" spans="1:17" x14ac:dyDescent="0.25">
      <c r="A3801" s="1">
        <v>42638</v>
      </c>
      <c r="B3801">
        <v>440000</v>
      </c>
      <c r="C3801" t="s">
        <v>2</v>
      </c>
      <c r="D3801" t="s">
        <v>12429</v>
      </c>
      <c r="E3801" t="s">
        <v>5</v>
      </c>
      <c r="F3801">
        <v>3055</v>
      </c>
      <c r="G3801">
        <v>2</v>
      </c>
      <c r="H3801">
        <v>1</v>
      </c>
      <c r="I3801">
        <v>1</v>
      </c>
      <c r="J3801">
        <v>0</v>
      </c>
      <c r="K3801">
        <v>1960</v>
      </c>
      <c r="L3801" t="s">
        <v>3945</v>
      </c>
      <c r="M3801" t="s">
        <v>80</v>
      </c>
      <c r="N3801" t="s">
        <v>18</v>
      </c>
      <c r="O3801" s="6" t="str">
        <f>INDEX(lkp_Region,MATCH(tbl_Sales[[#This Row],[Suburb]],lkp_Suburb,0))</f>
        <v>Northern Metropolitan</v>
      </c>
      <c r="P3801" s="6">
        <f>MONTH(tbl_Sales[[#This Row],[Date]])</f>
        <v>9</v>
      </c>
      <c r="Q3801" s="6">
        <f>YEAR(tbl_Sales[[#This Row],[Date]])</f>
        <v>2016</v>
      </c>
    </row>
    <row r="3802" spans="1:17" x14ac:dyDescent="0.25">
      <c r="A3802" s="1">
        <v>42638</v>
      </c>
      <c r="B3802">
        <v>605000</v>
      </c>
      <c r="C3802" t="s">
        <v>2</v>
      </c>
      <c r="D3802" t="s">
        <v>12428</v>
      </c>
      <c r="E3802" t="s">
        <v>5</v>
      </c>
      <c r="F3802">
        <v>3046</v>
      </c>
      <c r="G3802">
        <v>3</v>
      </c>
      <c r="H3802">
        <v>1</v>
      </c>
      <c r="I3802">
        <v>2</v>
      </c>
      <c r="J3802">
        <v>597</v>
      </c>
      <c r="K3802">
        <v>1960</v>
      </c>
      <c r="L3802" t="s">
        <v>3946</v>
      </c>
      <c r="M3802" t="s">
        <v>391</v>
      </c>
      <c r="N3802" t="s">
        <v>18</v>
      </c>
      <c r="O3802" s="6" t="str">
        <f>INDEX(lkp_Region,MATCH(tbl_Sales[[#This Row],[Suburb]],lkp_Suburb,0))</f>
        <v>Northern Metropolitan</v>
      </c>
      <c r="P3802" s="6">
        <f>MONTH(tbl_Sales[[#This Row],[Date]])</f>
        <v>9</v>
      </c>
      <c r="Q3802" s="6">
        <f>YEAR(tbl_Sales[[#This Row],[Date]])</f>
        <v>2016</v>
      </c>
    </row>
    <row r="3803" spans="1:17" x14ac:dyDescent="0.25">
      <c r="A3803" s="1">
        <v>42638</v>
      </c>
      <c r="B3803">
        <v>1691500</v>
      </c>
      <c r="C3803" t="s">
        <v>2</v>
      </c>
      <c r="D3803" t="s">
        <v>12427</v>
      </c>
      <c r="E3803" t="s">
        <v>10</v>
      </c>
      <c r="F3803">
        <v>3056</v>
      </c>
      <c r="G3803">
        <v>3</v>
      </c>
      <c r="H3803">
        <v>2</v>
      </c>
      <c r="I3803">
        <v>3</v>
      </c>
      <c r="J3803">
        <v>470</v>
      </c>
      <c r="K3803">
        <v>1920</v>
      </c>
      <c r="L3803" t="s">
        <v>3947</v>
      </c>
      <c r="M3803" t="s">
        <v>117</v>
      </c>
      <c r="N3803" t="s">
        <v>18</v>
      </c>
      <c r="O3803" s="6" t="str">
        <f>INDEX(lkp_Region,MATCH(tbl_Sales[[#This Row],[Suburb]],lkp_Suburb,0))</f>
        <v>Northern Metropolitan</v>
      </c>
      <c r="P3803" s="6">
        <f>MONTH(tbl_Sales[[#This Row],[Date]])</f>
        <v>9</v>
      </c>
      <c r="Q3803" s="6">
        <f>YEAR(tbl_Sales[[#This Row],[Date]])</f>
        <v>2016</v>
      </c>
    </row>
    <row r="3804" spans="1:17" x14ac:dyDescent="0.25">
      <c r="A3804" s="1">
        <v>42638</v>
      </c>
      <c r="B3804">
        <v>583000</v>
      </c>
      <c r="C3804" t="s">
        <v>2</v>
      </c>
      <c r="D3804" t="s">
        <v>12425</v>
      </c>
      <c r="E3804" t="s">
        <v>10</v>
      </c>
      <c r="F3804">
        <v>3033</v>
      </c>
      <c r="G3804">
        <v>3</v>
      </c>
      <c r="H3804">
        <v>1</v>
      </c>
      <c r="I3804">
        <v>1</v>
      </c>
      <c r="J3804">
        <v>412</v>
      </c>
      <c r="K3804">
        <v>2003</v>
      </c>
      <c r="L3804" t="s">
        <v>3948</v>
      </c>
      <c r="M3804" t="s">
        <v>119</v>
      </c>
      <c r="N3804" t="s">
        <v>49</v>
      </c>
      <c r="O3804" s="6" t="str">
        <f>INDEX(lkp_Region,MATCH(tbl_Sales[[#This Row],[Suburb]],lkp_Suburb,0))</f>
        <v>Western Metropolitan</v>
      </c>
      <c r="P3804" s="6">
        <f>MONTH(tbl_Sales[[#This Row],[Date]])</f>
        <v>9</v>
      </c>
      <c r="Q3804" s="6">
        <f>YEAR(tbl_Sales[[#This Row],[Date]])</f>
        <v>2016</v>
      </c>
    </row>
    <row r="3805" spans="1:17" x14ac:dyDescent="0.25">
      <c r="A3805" s="1">
        <v>42638</v>
      </c>
      <c r="B3805">
        <v>850000</v>
      </c>
      <c r="C3805" t="s">
        <v>2</v>
      </c>
      <c r="D3805" t="s">
        <v>12427</v>
      </c>
      <c r="E3805" t="s">
        <v>10</v>
      </c>
      <c r="F3805">
        <v>3039</v>
      </c>
      <c r="G3805">
        <v>3</v>
      </c>
      <c r="H3805">
        <v>2</v>
      </c>
      <c r="I3805">
        <v>1</v>
      </c>
      <c r="J3805">
        <v>271</v>
      </c>
      <c r="K3805">
        <v>1915</v>
      </c>
      <c r="L3805" t="s">
        <v>3949</v>
      </c>
      <c r="M3805" t="s">
        <v>242</v>
      </c>
      <c r="N3805" t="s">
        <v>49</v>
      </c>
      <c r="O3805" s="6" t="str">
        <f>INDEX(lkp_Region,MATCH(tbl_Sales[[#This Row],[Suburb]],lkp_Suburb,0))</f>
        <v>Western Metropolitan</v>
      </c>
      <c r="P3805" s="6">
        <f>MONTH(tbl_Sales[[#This Row],[Date]])</f>
        <v>9</v>
      </c>
      <c r="Q3805" s="6">
        <f>YEAR(tbl_Sales[[#This Row],[Date]])</f>
        <v>2016</v>
      </c>
    </row>
    <row r="3806" spans="1:17" x14ac:dyDescent="0.25">
      <c r="A3806" s="1">
        <v>42638</v>
      </c>
      <c r="B3806">
        <v>863000</v>
      </c>
      <c r="C3806" t="s">
        <v>2</v>
      </c>
      <c r="D3806" t="s">
        <v>12423</v>
      </c>
      <c r="E3806" t="s">
        <v>10</v>
      </c>
      <c r="F3806">
        <v>3034</v>
      </c>
      <c r="G3806">
        <v>3</v>
      </c>
      <c r="H3806">
        <v>2</v>
      </c>
      <c r="I3806">
        <v>3</v>
      </c>
      <c r="J3806">
        <v>638</v>
      </c>
      <c r="L3806" t="s">
        <v>3950</v>
      </c>
      <c r="M3806" t="s">
        <v>524</v>
      </c>
      <c r="N3806" t="s">
        <v>49</v>
      </c>
      <c r="O3806" s="6" t="str">
        <f>INDEX(lkp_Region,MATCH(tbl_Sales[[#This Row],[Suburb]],lkp_Suburb,0))</f>
        <v>Western Metropolitan</v>
      </c>
      <c r="P3806" s="6">
        <f>MONTH(tbl_Sales[[#This Row],[Date]])</f>
        <v>9</v>
      </c>
      <c r="Q3806" s="6">
        <f>YEAR(tbl_Sales[[#This Row],[Date]])</f>
        <v>2016</v>
      </c>
    </row>
    <row r="3807" spans="1:17" x14ac:dyDescent="0.25">
      <c r="A3807" s="1">
        <v>42638</v>
      </c>
      <c r="B3807">
        <v>1015000</v>
      </c>
      <c r="C3807" t="s">
        <v>2</v>
      </c>
      <c r="D3807" t="s">
        <v>12430</v>
      </c>
      <c r="E3807" t="s">
        <v>10</v>
      </c>
      <c r="F3807">
        <v>3041</v>
      </c>
      <c r="G3807">
        <v>4</v>
      </c>
      <c r="H3807">
        <v>2</v>
      </c>
      <c r="I3807">
        <v>1</v>
      </c>
      <c r="J3807">
        <v>794</v>
      </c>
      <c r="K3807">
        <v>1970</v>
      </c>
      <c r="L3807" t="s">
        <v>3951</v>
      </c>
      <c r="M3807" t="s">
        <v>121</v>
      </c>
      <c r="N3807" t="s">
        <v>49</v>
      </c>
      <c r="O3807" s="6" t="str">
        <f>INDEX(lkp_Region,MATCH(tbl_Sales[[#This Row],[Suburb]],lkp_Suburb,0))</f>
        <v>Western Metropolitan</v>
      </c>
      <c r="P3807" s="6">
        <f>MONTH(tbl_Sales[[#This Row],[Date]])</f>
        <v>9</v>
      </c>
      <c r="Q3807" s="6">
        <f>YEAR(tbl_Sales[[#This Row],[Date]])</f>
        <v>2016</v>
      </c>
    </row>
    <row r="3808" spans="1:17" x14ac:dyDescent="0.25">
      <c r="A3808" s="1">
        <v>42638</v>
      </c>
      <c r="B3808">
        <v>1300000</v>
      </c>
      <c r="C3808" t="s">
        <v>2</v>
      </c>
      <c r="D3808" t="s">
        <v>12427</v>
      </c>
      <c r="E3808" t="s">
        <v>10</v>
      </c>
      <c r="F3808">
        <v>3040</v>
      </c>
      <c r="G3808">
        <v>5</v>
      </c>
      <c r="H3808">
        <v>2</v>
      </c>
      <c r="I3808">
        <v>2</v>
      </c>
      <c r="J3808">
        <v>616</v>
      </c>
      <c r="K3808">
        <v>1950</v>
      </c>
      <c r="L3808" t="s">
        <v>3952</v>
      </c>
      <c r="M3808" t="s">
        <v>417</v>
      </c>
      <c r="N3808" t="s">
        <v>49</v>
      </c>
      <c r="O3808" s="6" t="str">
        <f>INDEX(lkp_Region,MATCH(tbl_Sales[[#This Row],[Suburb]],lkp_Suburb,0))</f>
        <v>Western Metropolitan</v>
      </c>
      <c r="P3808" s="6">
        <f>MONTH(tbl_Sales[[#This Row],[Date]])</f>
        <v>9</v>
      </c>
      <c r="Q3808" s="6">
        <f>YEAR(tbl_Sales[[#This Row],[Date]])</f>
        <v>2016</v>
      </c>
    </row>
    <row r="3809" spans="1:17" x14ac:dyDescent="0.25">
      <c r="A3809" s="1">
        <v>42638</v>
      </c>
      <c r="B3809">
        <v>1000000</v>
      </c>
      <c r="C3809" t="s">
        <v>2</v>
      </c>
      <c r="D3809" t="s">
        <v>12429</v>
      </c>
      <c r="E3809" t="s">
        <v>10</v>
      </c>
      <c r="F3809">
        <v>3148</v>
      </c>
      <c r="G3809">
        <v>3</v>
      </c>
      <c r="H3809">
        <v>1</v>
      </c>
      <c r="I3809">
        <v>2</v>
      </c>
      <c r="J3809">
        <v>606</v>
      </c>
      <c r="L3809" t="s">
        <v>3953</v>
      </c>
      <c r="M3809" t="s">
        <v>29</v>
      </c>
      <c r="N3809" t="s">
        <v>31</v>
      </c>
      <c r="O3809" s="6" t="str">
        <f>INDEX(lkp_Region,MATCH(tbl_Sales[[#This Row],[Suburb]],lkp_Suburb,0))</f>
        <v>Southern Metropolitan</v>
      </c>
      <c r="P3809" s="6">
        <f>MONTH(tbl_Sales[[#This Row],[Date]])</f>
        <v>9</v>
      </c>
      <c r="Q3809" s="6">
        <f>YEAR(tbl_Sales[[#This Row],[Date]])</f>
        <v>2016</v>
      </c>
    </row>
    <row r="3810" spans="1:17" x14ac:dyDescent="0.25">
      <c r="A3810" s="1">
        <v>42638</v>
      </c>
      <c r="B3810">
        <v>765000</v>
      </c>
      <c r="C3810" t="s">
        <v>2</v>
      </c>
      <c r="D3810" t="s">
        <v>12427</v>
      </c>
      <c r="E3810" t="s">
        <v>5</v>
      </c>
      <c r="F3810">
        <v>3012</v>
      </c>
      <c r="G3810">
        <v>4</v>
      </c>
      <c r="H3810">
        <v>1</v>
      </c>
      <c r="I3810">
        <v>2</v>
      </c>
      <c r="J3810">
        <v>672</v>
      </c>
      <c r="K3810">
        <v>1955</v>
      </c>
      <c r="L3810" t="s">
        <v>3954</v>
      </c>
      <c r="M3810" t="s">
        <v>19</v>
      </c>
      <c r="N3810" t="s">
        <v>21</v>
      </c>
      <c r="O3810" s="6" t="str">
        <f>INDEX(lkp_Region,MATCH(tbl_Sales[[#This Row],[Suburb]],lkp_Suburb,0))</f>
        <v>Western Metropolitan</v>
      </c>
      <c r="P3810" s="6">
        <f>MONTH(tbl_Sales[[#This Row],[Date]])</f>
        <v>9</v>
      </c>
      <c r="Q3810" s="6">
        <f>YEAR(tbl_Sales[[#This Row],[Date]])</f>
        <v>2016</v>
      </c>
    </row>
    <row r="3811" spans="1:17" x14ac:dyDescent="0.25">
      <c r="A3811" s="1">
        <v>42638</v>
      </c>
      <c r="B3811">
        <v>1224000</v>
      </c>
      <c r="C3811" t="s">
        <v>2</v>
      </c>
      <c r="D3811" t="s">
        <v>12429</v>
      </c>
      <c r="E3811" t="s">
        <v>10</v>
      </c>
      <c r="F3811">
        <v>3189</v>
      </c>
      <c r="G3811">
        <v>3</v>
      </c>
      <c r="H3811">
        <v>1</v>
      </c>
      <c r="I3811">
        <v>3</v>
      </c>
      <c r="J3811">
        <v>834</v>
      </c>
      <c r="K3811">
        <v>1960</v>
      </c>
      <c r="L3811" t="s">
        <v>3955</v>
      </c>
      <c r="M3811" t="s">
        <v>70</v>
      </c>
      <c r="N3811" t="s">
        <v>45</v>
      </c>
      <c r="O3811" s="6" t="str">
        <f>INDEX(lkp_Region,MATCH(tbl_Sales[[#This Row],[Suburb]],lkp_Suburb,0))</f>
        <v>Southern Metropolitan</v>
      </c>
      <c r="P3811" s="6">
        <f>MONTH(tbl_Sales[[#This Row],[Date]])</f>
        <v>9</v>
      </c>
      <c r="Q3811" s="6">
        <f>YEAR(tbl_Sales[[#This Row],[Date]])</f>
        <v>2016</v>
      </c>
    </row>
    <row r="3812" spans="1:17" x14ac:dyDescent="0.25">
      <c r="A3812" s="1">
        <v>42638</v>
      </c>
      <c r="B3812">
        <v>420000</v>
      </c>
      <c r="C3812" t="s">
        <v>2</v>
      </c>
      <c r="D3812" t="s">
        <v>12431</v>
      </c>
      <c r="E3812" t="s">
        <v>5</v>
      </c>
      <c r="F3812">
        <v>3015</v>
      </c>
      <c r="G3812">
        <v>2</v>
      </c>
      <c r="H3812">
        <v>1</v>
      </c>
      <c r="I3812">
        <v>1</v>
      </c>
      <c r="J3812">
        <v>78</v>
      </c>
      <c r="K3812">
        <v>1980</v>
      </c>
      <c r="L3812" t="s">
        <v>3956</v>
      </c>
      <c r="M3812" t="s">
        <v>419</v>
      </c>
      <c r="N3812" t="s">
        <v>69</v>
      </c>
      <c r="O3812" s="6" t="str">
        <f>INDEX(lkp_Region,MATCH(tbl_Sales[[#This Row],[Suburb]],lkp_Suburb,0))</f>
        <v>Western Metropolitan</v>
      </c>
      <c r="P3812" s="6">
        <f>MONTH(tbl_Sales[[#This Row],[Date]])</f>
        <v>9</v>
      </c>
      <c r="Q3812" s="6">
        <f>YEAR(tbl_Sales[[#This Row],[Date]])</f>
        <v>2016</v>
      </c>
    </row>
    <row r="3813" spans="1:17" x14ac:dyDescent="0.25">
      <c r="A3813" s="1">
        <v>42638</v>
      </c>
      <c r="B3813">
        <v>967500</v>
      </c>
      <c r="C3813" t="s">
        <v>2</v>
      </c>
      <c r="D3813" t="s">
        <v>12428</v>
      </c>
      <c r="E3813" t="s">
        <v>10</v>
      </c>
      <c r="F3813">
        <v>3163</v>
      </c>
      <c r="G3813">
        <v>2</v>
      </c>
      <c r="H3813">
        <v>1</v>
      </c>
      <c r="I3813">
        <v>2</v>
      </c>
      <c r="J3813">
        <v>299</v>
      </c>
      <c r="K3813">
        <v>1930</v>
      </c>
      <c r="L3813" t="s">
        <v>3957</v>
      </c>
      <c r="M3813" t="s">
        <v>201</v>
      </c>
      <c r="N3813" t="s">
        <v>57</v>
      </c>
      <c r="O3813" s="6" t="str">
        <f>INDEX(lkp_Region,MATCH(tbl_Sales[[#This Row],[Suburb]],lkp_Suburb,0))</f>
        <v>Southern Metropolitan</v>
      </c>
      <c r="P3813" s="6">
        <f>MONTH(tbl_Sales[[#This Row],[Date]])</f>
        <v>9</v>
      </c>
      <c r="Q3813" s="6">
        <f>YEAR(tbl_Sales[[#This Row],[Date]])</f>
        <v>2016</v>
      </c>
    </row>
    <row r="3814" spans="1:17" x14ac:dyDescent="0.25">
      <c r="A3814" s="1">
        <v>42638</v>
      </c>
      <c r="B3814">
        <v>1001000</v>
      </c>
      <c r="C3814" t="s">
        <v>2</v>
      </c>
      <c r="D3814" t="s">
        <v>12427</v>
      </c>
      <c r="E3814" t="s">
        <v>10</v>
      </c>
      <c r="F3814">
        <v>3162</v>
      </c>
      <c r="G3814">
        <v>2</v>
      </c>
      <c r="H3814">
        <v>2</v>
      </c>
      <c r="I3814">
        <v>1</v>
      </c>
      <c r="J3814">
        <v>255</v>
      </c>
      <c r="K3814">
        <v>1890</v>
      </c>
      <c r="L3814" t="s">
        <v>3958</v>
      </c>
      <c r="M3814" t="s">
        <v>569</v>
      </c>
      <c r="N3814" t="s">
        <v>57</v>
      </c>
      <c r="O3814" s="6" t="str">
        <f>INDEX(lkp_Region,MATCH(tbl_Sales[[#This Row],[Suburb]],lkp_Suburb,0))</f>
        <v>Southern Metropolitan</v>
      </c>
      <c r="P3814" s="6">
        <f>MONTH(tbl_Sales[[#This Row],[Date]])</f>
        <v>9</v>
      </c>
      <c r="Q3814" s="6">
        <f>YEAR(tbl_Sales[[#This Row],[Date]])</f>
        <v>2016</v>
      </c>
    </row>
    <row r="3815" spans="1:17" x14ac:dyDescent="0.25">
      <c r="A3815" s="1">
        <v>42638</v>
      </c>
      <c r="B3815">
        <v>793000</v>
      </c>
      <c r="C3815" t="s">
        <v>2</v>
      </c>
      <c r="D3815" t="s">
        <v>12423</v>
      </c>
      <c r="E3815" t="s">
        <v>10</v>
      </c>
      <c r="F3815">
        <v>3073</v>
      </c>
      <c r="G3815">
        <v>3</v>
      </c>
      <c r="H3815">
        <v>1</v>
      </c>
      <c r="I3815">
        <v>2</v>
      </c>
      <c r="J3815">
        <v>589</v>
      </c>
      <c r="K3815">
        <v>1950</v>
      </c>
      <c r="L3815" t="s">
        <v>3959</v>
      </c>
      <c r="M3815" t="s">
        <v>93</v>
      </c>
      <c r="N3815" t="s">
        <v>62</v>
      </c>
      <c r="O3815" s="6" t="str">
        <f>INDEX(lkp_Region,MATCH(tbl_Sales[[#This Row],[Suburb]],lkp_Suburb,0))</f>
        <v>Northern Metropolitan</v>
      </c>
      <c r="P3815" s="6">
        <f>MONTH(tbl_Sales[[#This Row],[Date]])</f>
        <v>9</v>
      </c>
      <c r="Q3815" s="6">
        <f>YEAR(tbl_Sales[[#This Row],[Date]])</f>
        <v>2016</v>
      </c>
    </row>
    <row r="3816" spans="1:17" x14ac:dyDescent="0.25">
      <c r="A3816" s="1">
        <v>42638</v>
      </c>
      <c r="B3816">
        <v>625000</v>
      </c>
      <c r="C3816" t="s">
        <v>2</v>
      </c>
      <c r="D3816" t="s">
        <v>12432</v>
      </c>
      <c r="E3816" t="s">
        <v>10</v>
      </c>
      <c r="F3816">
        <v>3020</v>
      </c>
      <c r="G3816">
        <v>3</v>
      </c>
      <c r="H3816">
        <v>1</v>
      </c>
      <c r="I3816">
        <v>1</v>
      </c>
      <c r="J3816">
        <v>459</v>
      </c>
      <c r="K3816">
        <v>1955</v>
      </c>
      <c r="L3816" t="s">
        <v>3960</v>
      </c>
      <c r="M3816" t="s">
        <v>443</v>
      </c>
      <c r="N3816" t="s">
        <v>3</v>
      </c>
      <c r="O3816" s="6" t="str">
        <f>INDEX(lkp_Region,MATCH(tbl_Sales[[#This Row],[Suburb]],lkp_Suburb,0))</f>
        <v>Western Metropolitan</v>
      </c>
      <c r="P3816" s="6">
        <f>MONTH(tbl_Sales[[#This Row],[Date]])</f>
        <v>9</v>
      </c>
      <c r="Q3816" s="6">
        <f>YEAR(tbl_Sales[[#This Row],[Date]])</f>
        <v>2016</v>
      </c>
    </row>
    <row r="3817" spans="1:17" x14ac:dyDescent="0.25">
      <c r="A3817" s="1">
        <v>42638</v>
      </c>
      <c r="B3817">
        <v>2300000</v>
      </c>
      <c r="C3817" t="s">
        <v>2</v>
      </c>
      <c r="D3817" t="s">
        <v>12429</v>
      </c>
      <c r="E3817" t="s">
        <v>5</v>
      </c>
      <c r="F3817">
        <v>3146</v>
      </c>
      <c r="G3817">
        <v>4</v>
      </c>
      <c r="H3817">
        <v>3</v>
      </c>
      <c r="I3817">
        <v>4</v>
      </c>
      <c r="J3817">
        <v>1258</v>
      </c>
      <c r="K3817">
        <v>1941</v>
      </c>
      <c r="L3817" t="s">
        <v>3961</v>
      </c>
      <c r="M3817" t="s">
        <v>102</v>
      </c>
      <c r="N3817" t="s">
        <v>101</v>
      </c>
      <c r="O3817" s="6" t="str">
        <f>INDEX(lkp_Region,MATCH(tbl_Sales[[#This Row],[Suburb]],lkp_Suburb,0))</f>
        <v>Southern Metropolitan</v>
      </c>
      <c r="P3817" s="6">
        <f>MONTH(tbl_Sales[[#This Row],[Date]])</f>
        <v>9</v>
      </c>
      <c r="Q3817" s="6">
        <f>YEAR(tbl_Sales[[#This Row],[Date]])</f>
        <v>2016</v>
      </c>
    </row>
    <row r="3818" spans="1:17" x14ac:dyDescent="0.25">
      <c r="A3818" s="1">
        <v>42638</v>
      </c>
      <c r="B3818">
        <v>3100000</v>
      </c>
      <c r="C3818" t="s">
        <v>2</v>
      </c>
      <c r="D3818" t="s">
        <v>12425</v>
      </c>
      <c r="E3818" t="s">
        <v>10</v>
      </c>
      <c r="F3818">
        <v>3123</v>
      </c>
      <c r="G3818">
        <v>4</v>
      </c>
      <c r="H3818">
        <v>2</v>
      </c>
      <c r="I3818">
        <v>2</v>
      </c>
      <c r="J3818">
        <v>640</v>
      </c>
      <c r="K3818">
        <v>1907</v>
      </c>
      <c r="L3818" t="s">
        <v>3962</v>
      </c>
      <c r="M3818" t="s">
        <v>230</v>
      </c>
      <c r="N3818" t="s">
        <v>101</v>
      </c>
      <c r="O3818" s="6" t="str">
        <f>INDEX(lkp_Region,MATCH(tbl_Sales[[#This Row],[Suburb]],lkp_Suburb,0))</f>
        <v>Southern Metropolitan</v>
      </c>
      <c r="P3818" s="6">
        <f>MONTH(tbl_Sales[[#This Row],[Date]])</f>
        <v>9</v>
      </c>
      <c r="Q3818" s="6">
        <f>YEAR(tbl_Sales[[#This Row],[Date]])</f>
        <v>2016</v>
      </c>
    </row>
    <row r="3819" spans="1:17" x14ac:dyDescent="0.25">
      <c r="A3819" s="1">
        <v>42638</v>
      </c>
      <c r="B3819">
        <v>2840000</v>
      </c>
      <c r="C3819" t="s">
        <v>2</v>
      </c>
      <c r="D3819" t="s">
        <v>12431</v>
      </c>
      <c r="E3819" t="s">
        <v>10</v>
      </c>
      <c r="F3819">
        <v>3187</v>
      </c>
      <c r="G3819">
        <v>4</v>
      </c>
      <c r="H3819">
        <v>2</v>
      </c>
      <c r="I3819">
        <v>2</v>
      </c>
      <c r="J3819">
        <v>999</v>
      </c>
      <c r="K3819">
        <v>1972</v>
      </c>
      <c r="L3819" t="s">
        <v>3963</v>
      </c>
      <c r="M3819" t="s">
        <v>346</v>
      </c>
      <c r="N3819" t="s">
        <v>107</v>
      </c>
      <c r="O3819" s="6" t="str">
        <f>INDEX(lkp_Region,MATCH(tbl_Sales[[#This Row],[Suburb]],lkp_Suburb,0))</f>
        <v>Southern Metropolitan</v>
      </c>
      <c r="P3819" s="6">
        <f>MONTH(tbl_Sales[[#This Row],[Date]])</f>
        <v>9</v>
      </c>
      <c r="Q3819" s="6">
        <f>YEAR(tbl_Sales[[#This Row],[Date]])</f>
        <v>2016</v>
      </c>
    </row>
    <row r="3820" spans="1:17" x14ac:dyDescent="0.25">
      <c r="A3820" s="1">
        <v>42639</v>
      </c>
      <c r="B3820">
        <v>1600000</v>
      </c>
      <c r="C3820" t="s">
        <v>2</v>
      </c>
      <c r="D3820" t="s">
        <v>12427</v>
      </c>
      <c r="E3820" t="s">
        <v>10</v>
      </c>
      <c r="F3820">
        <v>3121</v>
      </c>
      <c r="G3820">
        <v>3</v>
      </c>
      <c r="H3820">
        <v>2</v>
      </c>
      <c r="I3820">
        <v>2</v>
      </c>
      <c r="J3820">
        <v>80</v>
      </c>
      <c r="K3820">
        <v>1850</v>
      </c>
      <c r="L3820" t="s">
        <v>3964</v>
      </c>
      <c r="M3820" t="s">
        <v>6</v>
      </c>
      <c r="N3820" t="s">
        <v>8</v>
      </c>
      <c r="O3820" s="6" t="str">
        <f>INDEX(lkp_Region,MATCH(tbl_Sales[[#This Row],[Suburb]],lkp_Suburb,0))</f>
        <v>Northern Metropolitan</v>
      </c>
      <c r="P3820" s="6">
        <f>MONTH(tbl_Sales[[#This Row],[Date]])</f>
        <v>9</v>
      </c>
      <c r="Q3820" s="6">
        <f>YEAR(tbl_Sales[[#This Row],[Date]])</f>
        <v>2016</v>
      </c>
    </row>
    <row r="3821" spans="1:17" x14ac:dyDescent="0.25">
      <c r="A3821" s="1">
        <v>42639</v>
      </c>
      <c r="B3821">
        <v>1018000</v>
      </c>
      <c r="C3821" t="s">
        <v>2</v>
      </c>
      <c r="D3821" t="s">
        <v>12433</v>
      </c>
      <c r="E3821" t="s">
        <v>10</v>
      </c>
      <c r="F3821">
        <v>3127</v>
      </c>
      <c r="G3821">
        <v>2</v>
      </c>
      <c r="H3821">
        <v>1</v>
      </c>
      <c r="I3821">
        <v>2</v>
      </c>
      <c r="J3821">
        <v>391</v>
      </c>
      <c r="L3821" t="s">
        <v>2910</v>
      </c>
      <c r="M3821" t="s">
        <v>11</v>
      </c>
      <c r="N3821" t="s">
        <v>14</v>
      </c>
      <c r="O3821" s="6" t="str">
        <f>INDEX(lkp_Region,MATCH(tbl_Sales[[#This Row],[Suburb]],lkp_Suburb,0))</f>
        <v>Southern Metropolitan</v>
      </c>
      <c r="P3821" s="6">
        <f>MONTH(tbl_Sales[[#This Row],[Date]])</f>
        <v>9</v>
      </c>
      <c r="Q3821" s="6">
        <f>YEAR(tbl_Sales[[#This Row],[Date]])</f>
        <v>2016</v>
      </c>
    </row>
    <row r="3822" spans="1:17" x14ac:dyDescent="0.25">
      <c r="A3822" s="1">
        <v>42639</v>
      </c>
      <c r="B3822">
        <v>599000</v>
      </c>
      <c r="C3822" t="s">
        <v>13</v>
      </c>
      <c r="D3822" t="s">
        <v>12429</v>
      </c>
      <c r="E3822" t="s">
        <v>10</v>
      </c>
      <c r="F3822">
        <v>3143</v>
      </c>
      <c r="G3822">
        <v>2</v>
      </c>
      <c r="H3822">
        <v>1</v>
      </c>
      <c r="I3822">
        <v>1</v>
      </c>
      <c r="J3822">
        <v>0</v>
      </c>
      <c r="K3822">
        <v>1964</v>
      </c>
      <c r="L3822" t="s">
        <v>3965</v>
      </c>
      <c r="M3822" t="s">
        <v>283</v>
      </c>
      <c r="N3822" t="s">
        <v>76</v>
      </c>
      <c r="O3822" s="6" t="str">
        <f>INDEX(lkp_Region,MATCH(tbl_Sales[[#This Row],[Suburb]],lkp_Suburb,0))</f>
        <v>Southern Metropolitan</v>
      </c>
      <c r="P3822" s="6">
        <f>MONTH(tbl_Sales[[#This Row],[Date]])</f>
        <v>9</v>
      </c>
      <c r="Q3822" s="6">
        <f>YEAR(tbl_Sales[[#This Row],[Date]])</f>
        <v>2016</v>
      </c>
    </row>
    <row r="3823" spans="1:17" x14ac:dyDescent="0.25">
      <c r="A3823" s="1">
        <v>42639</v>
      </c>
      <c r="B3823">
        <v>1100000</v>
      </c>
      <c r="C3823" t="s">
        <v>2</v>
      </c>
      <c r="D3823" t="s">
        <v>12425</v>
      </c>
      <c r="E3823" t="s">
        <v>5</v>
      </c>
      <c r="F3823">
        <v>3141</v>
      </c>
      <c r="G3823">
        <v>2</v>
      </c>
      <c r="H3823">
        <v>1</v>
      </c>
      <c r="I3823">
        <v>0</v>
      </c>
      <c r="J3823">
        <v>176</v>
      </c>
      <c r="K3823">
        <v>1930</v>
      </c>
      <c r="L3823" t="s">
        <v>3966</v>
      </c>
      <c r="M3823" t="s">
        <v>111</v>
      </c>
      <c r="N3823" t="s">
        <v>76</v>
      </c>
      <c r="O3823" s="6" t="str">
        <f>INDEX(lkp_Region,MATCH(tbl_Sales[[#This Row],[Suburb]],lkp_Suburb,0))</f>
        <v>Southern Metropolitan</v>
      </c>
      <c r="P3823" s="6">
        <f>MONTH(tbl_Sales[[#This Row],[Date]])</f>
        <v>9</v>
      </c>
      <c r="Q3823" s="6">
        <f>YEAR(tbl_Sales[[#This Row],[Date]])</f>
        <v>2016</v>
      </c>
    </row>
    <row r="3824" spans="1:17" x14ac:dyDescent="0.25">
      <c r="A3824" s="1">
        <v>42639</v>
      </c>
      <c r="B3824">
        <v>470000</v>
      </c>
      <c r="C3824" t="s">
        <v>13</v>
      </c>
      <c r="D3824" t="s">
        <v>12428</v>
      </c>
      <c r="E3824" t="s">
        <v>5</v>
      </c>
      <c r="F3824">
        <v>3060</v>
      </c>
      <c r="G3824">
        <v>3</v>
      </c>
      <c r="H3824">
        <v>1</v>
      </c>
      <c r="I3824">
        <v>0</v>
      </c>
      <c r="J3824">
        <v>261</v>
      </c>
      <c r="L3824" t="s">
        <v>3967</v>
      </c>
      <c r="M3824" t="s">
        <v>16</v>
      </c>
      <c r="N3824" t="s">
        <v>18</v>
      </c>
      <c r="O3824" s="6" t="str">
        <f>INDEX(lkp_Region,MATCH(tbl_Sales[[#This Row],[Suburb]],lkp_Suburb,0))</f>
        <v>Northern Metropolitan</v>
      </c>
      <c r="P3824" s="6">
        <f>MONTH(tbl_Sales[[#This Row],[Date]])</f>
        <v>9</v>
      </c>
      <c r="Q3824" s="6">
        <f>YEAR(tbl_Sales[[#This Row],[Date]])</f>
        <v>2016</v>
      </c>
    </row>
    <row r="3825" spans="1:17" x14ac:dyDescent="0.25">
      <c r="A3825" s="1">
        <v>42639</v>
      </c>
      <c r="B3825">
        <v>585000</v>
      </c>
      <c r="C3825" t="s">
        <v>13</v>
      </c>
      <c r="D3825" t="s">
        <v>12429</v>
      </c>
      <c r="E3825" t="s">
        <v>10</v>
      </c>
      <c r="F3825">
        <v>3044</v>
      </c>
      <c r="G3825">
        <v>3</v>
      </c>
      <c r="H3825">
        <v>1</v>
      </c>
      <c r="I3825">
        <v>1</v>
      </c>
      <c r="J3825">
        <v>180</v>
      </c>
      <c r="K3825">
        <v>2009</v>
      </c>
      <c r="L3825" t="s">
        <v>3968</v>
      </c>
      <c r="M3825" t="s">
        <v>115</v>
      </c>
      <c r="N3825" t="s">
        <v>18</v>
      </c>
      <c r="O3825" s="6" t="str">
        <f>INDEX(lkp_Region,MATCH(tbl_Sales[[#This Row],[Suburb]],lkp_Suburb,0))</f>
        <v>Northern Metropolitan</v>
      </c>
      <c r="P3825" s="6">
        <f>MONTH(tbl_Sales[[#This Row],[Date]])</f>
        <v>9</v>
      </c>
      <c r="Q3825" s="6">
        <f>YEAR(tbl_Sales[[#This Row],[Date]])</f>
        <v>2016</v>
      </c>
    </row>
    <row r="3826" spans="1:17" x14ac:dyDescent="0.25">
      <c r="A3826" s="1">
        <v>42639</v>
      </c>
      <c r="B3826">
        <v>645000</v>
      </c>
      <c r="C3826" t="s">
        <v>2</v>
      </c>
      <c r="D3826" t="s">
        <v>12429</v>
      </c>
      <c r="E3826" t="s">
        <v>5</v>
      </c>
      <c r="F3826">
        <v>3058</v>
      </c>
      <c r="G3826">
        <v>2</v>
      </c>
      <c r="H3826">
        <v>1</v>
      </c>
      <c r="I3826">
        <v>1</v>
      </c>
      <c r="J3826">
        <v>702</v>
      </c>
      <c r="L3826" t="s">
        <v>3969</v>
      </c>
      <c r="M3826" t="s">
        <v>41</v>
      </c>
      <c r="N3826" t="s">
        <v>18</v>
      </c>
      <c r="O3826" s="6" t="str">
        <f>INDEX(lkp_Region,MATCH(tbl_Sales[[#This Row],[Suburb]],lkp_Suburb,0))</f>
        <v>Northern Metropolitan</v>
      </c>
      <c r="P3826" s="6">
        <f>MONTH(tbl_Sales[[#This Row],[Date]])</f>
        <v>9</v>
      </c>
      <c r="Q3826" s="6">
        <f>YEAR(tbl_Sales[[#This Row],[Date]])</f>
        <v>2016</v>
      </c>
    </row>
    <row r="3827" spans="1:17" x14ac:dyDescent="0.25">
      <c r="A3827" s="1">
        <v>42639</v>
      </c>
      <c r="B3827">
        <v>1075000</v>
      </c>
      <c r="C3827" t="s">
        <v>2</v>
      </c>
      <c r="D3827" t="s">
        <v>12427</v>
      </c>
      <c r="E3827" t="s">
        <v>10</v>
      </c>
      <c r="F3827">
        <v>3041</v>
      </c>
      <c r="G3827">
        <v>3</v>
      </c>
      <c r="H3827">
        <v>2</v>
      </c>
      <c r="I3827">
        <v>1</v>
      </c>
      <c r="J3827">
        <v>752</v>
      </c>
      <c r="L3827" t="s">
        <v>3970</v>
      </c>
      <c r="M3827" t="s">
        <v>121</v>
      </c>
      <c r="N3827" t="s">
        <v>49</v>
      </c>
      <c r="O3827" s="6" t="str">
        <f>INDEX(lkp_Region,MATCH(tbl_Sales[[#This Row],[Suburb]],lkp_Suburb,0))</f>
        <v>Western Metropolitan</v>
      </c>
      <c r="P3827" s="6">
        <f>MONTH(tbl_Sales[[#This Row],[Date]])</f>
        <v>9</v>
      </c>
      <c r="Q3827" s="6">
        <f>YEAR(tbl_Sales[[#This Row],[Date]])</f>
        <v>2016</v>
      </c>
    </row>
    <row r="3828" spans="1:17" x14ac:dyDescent="0.25">
      <c r="A3828" s="1">
        <v>42639</v>
      </c>
      <c r="B3828">
        <v>700000</v>
      </c>
      <c r="C3828" t="s">
        <v>51</v>
      </c>
      <c r="D3828" t="s">
        <v>12427</v>
      </c>
      <c r="E3828" t="s">
        <v>5</v>
      </c>
      <c r="F3828">
        <v>3031</v>
      </c>
      <c r="G3828">
        <v>2</v>
      </c>
      <c r="H3828">
        <v>2</v>
      </c>
      <c r="I3828">
        <v>1</v>
      </c>
      <c r="J3828">
        <v>324</v>
      </c>
      <c r="K3828">
        <v>2009</v>
      </c>
      <c r="L3828" t="s">
        <v>3971</v>
      </c>
      <c r="M3828" t="s">
        <v>264</v>
      </c>
      <c r="N3828" t="s">
        <v>88</v>
      </c>
      <c r="O3828" s="6" t="str">
        <f>INDEX(lkp_Region,MATCH(tbl_Sales[[#This Row],[Suburb]],lkp_Suburb,0))</f>
        <v>Northern Metropolitan</v>
      </c>
      <c r="P3828" s="6">
        <f>MONTH(tbl_Sales[[#This Row],[Date]])</f>
        <v>9</v>
      </c>
      <c r="Q3828" s="6">
        <f>YEAR(tbl_Sales[[#This Row],[Date]])</f>
        <v>2016</v>
      </c>
    </row>
    <row r="3829" spans="1:17" x14ac:dyDescent="0.25">
      <c r="A3829" s="1">
        <v>42639</v>
      </c>
      <c r="B3829">
        <v>773000</v>
      </c>
      <c r="C3829" t="s">
        <v>51</v>
      </c>
      <c r="D3829" t="s">
        <v>12425</v>
      </c>
      <c r="E3829" t="s">
        <v>10</v>
      </c>
      <c r="F3829">
        <v>3031</v>
      </c>
      <c r="G3829">
        <v>2</v>
      </c>
      <c r="H3829">
        <v>1</v>
      </c>
      <c r="I3829">
        <v>1</v>
      </c>
      <c r="J3829">
        <v>0</v>
      </c>
      <c r="K3829">
        <v>1970</v>
      </c>
      <c r="L3829" t="s">
        <v>3972</v>
      </c>
      <c r="M3829" t="s">
        <v>264</v>
      </c>
      <c r="N3829" t="s">
        <v>88</v>
      </c>
      <c r="O3829" s="6" t="str">
        <f>INDEX(lkp_Region,MATCH(tbl_Sales[[#This Row],[Suburb]],lkp_Suburb,0))</f>
        <v>Northern Metropolitan</v>
      </c>
      <c r="P3829" s="6">
        <f>MONTH(tbl_Sales[[#This Row],[Date]])</f>
        <v>9</v>
      </c>
      <c r="Q3829" s="6">
        <f>YEAR(tbl_Sales[[#This Row],[Date]])</f>
        <v>2016</v>
      </c>
    </row>
    <row r="3830" spans="1:17" x14ac:dyDescent="0.25">
      <c r="A3830" s="1">
        <v>42639</v>
      </c>
      <c r="B3830">
        <v>980000</v>
      </c>
      <c r="C3830" t="s">
        <v>2</v>
      </c>
      <c r="D3830" t="s">
        <v>12425</v>
      </c>
      <c r="E3830" t="s">
        <v>10</v>
      </c>
      <c r="F3830">
        <v>3011</v>
      </c>
      <c r="G3830">
        <v>3</v>
      </c>
      <c r="H3830">
        <v>2</v>
      </c>
      <c r="I3830">
        <v>2</v>
      </c>
      <c r="J3830">
        <v>196</v>
      </c>
      <c r="K3830">
        <v>2006</v>
      </c>
      <c r="L3830" t="s">
        <v>3973</v>
      </c>
      <c r="M3830" t="s">
        <v>22</v>
      </c>
      <c r="N3830" t="s">
        <v>21</v>
      </c>
      <c r="O3830" s="6" t="str">
        <f>INDEX(lkp_Region,MATCH(tbl_Sales[[#This Row],[Suburb]],lkp_Suburb,0))</f>
        <v>Western Metropolitan</v>
      </c>
      <c r="P3830" s="6">
        <f>MONTH(tbl_Sales[[#This Row],[Date]])</f>
        <v>9</v>
      </c>
      <c r="Q3830" s="6">
        <f>YEAR(tbl_Sales[[#This Row],[Date]])</f>
        <v>2016</v>
      </c>
    </row>
    <row r="3831" spans="1:17" x14ac:dyDescent="0.25">
      <c r="A3831" s="1">
        <v>42639</v>
      </c>
      <c r="B3831">
        <v>747000</v>
      </c>
      <c r="C3831" t="s">
        <v>51</v>
      </c>
      <c r="D3831" t="s">
        <v>12431</v>
      </c>
      <c r="E3831" t="s">
        <v>10</v>
      </c>
      <c r="F3831">
        <v>3015</v>
      </c>
      <c r="G3831">
        <v>3</v>
      </c>
      <c r="H3831">
        <v>2</v>
      </c>
      <c r="I3831">
        <v>2</v>
      </c>
      <c r="J3831">
        <v>753</v>
      </c>
      <c r="K3831">
        <v>2005</v>
      </c>
      <c r="L3831" t="s">
        <v>3974</v>
      </c>
      <c r="M3831" t="s">
        <v>133</v>
      </c>
      <c r="N3831" t="s">
        <v>69</v>
      </c>
      <c r="O3831" s="6" t="str">
        <f>INDEX(lkp_Region,MATCH(tbl_Sales[[#This Row],[Suburb]],lkp_Suburb,0))</f>
        <v>Western Metropolitan</v>
      </c>
      <c r="P3831" s="6">
        <f>MONTH(tbl_Sales[[#This Row],[Date]])</f>
        <v>9</v>
      </c>
      <c r="Q3831" s="6">
        <f>YEAR(tbl_Sales[[#This Row],[Date]])</f>
        <v>2016</v>
      </c>
    </row>
    <row r="3832" spans="1:17" x14ac:dyDescent="0.25">
      <c r="A3832" s="1">
        <v>42639</v>
      </c>
      <c r="B3832">
        <v>722000</v>
      </c>
      <c r="C3832" t="s">
        <v>2</v>
      </c>
      <c r="D3832" t="s">
        <v>12427</v>
      </c>
      <c r="E3832" t="s">
        <v>10</v>
      </c>
      <c r="F3832">
        <v>3072</v>
      </c>
      <c r="G3832">
        <v>2</v>
      </c>
      <c r="H3832">
        <v>1</v>
      </c>
      <c r="I3832">
        <v>1</v>
      </c>
      <c r="J3832">
        <v>400</v>
      </c>
      <c r="K3832">
        <v>1955</v>
      </c>
      <c r="L3832" t="s">
        <v>3975</v>
      </c>
      <c r="M3832" t="s">
        <v>97</v>
      </c>
      <c r="N3832" t="s">
        <v>62</v>
      </c>
      <c r="O3832" s="6" t="str">
        <f>INDEX(lkp_Region,MATCH(tbl_Sales[[#This Row],[Suburb]],lkp_Suburb,0))</f>
        <v>Northern Metropolitan</v>
      </c>
      <c r="P3832" s="6">
        <f>MONTH(tbl_Sales[[#This Row],[Date]])</f>
        <v>9</v>
      </c>
      <c r="Q3832" s="6">
        <f>YEAR(tbl_Sales[[#This Row],[Date]])</f>
        <v>2016</v>
      </c>
    </row>
    <row r="3833" spans="1:17" x14ac:dyDescent="0.25">
      <c r="A3833" s="1">
        <v>42639</v>
      </c>
      <c r="B3833">
        <v>850000</v>
      </c>
      <c r="C3833" t="s">
        <v>2</v>
      </c>
      <c r="D3833" t="s">
        <v>12423</v>
      </c>
      <c r="E3833" t="s">
        <v>10</v>
      </c>
      <c r="F3833">
        <v>3072</v>
      </c>
      <c r="G3833">
        <v>3</v>
      </c>
      <c r="H3833">
        <v>2</v>
      </c>
      <c r="I3833">
        <v>1</v>
      </c>
      <c r="J3833">
        <v>0</v>
      </c>
      <c r="L3833" t="s">
        <v>3976</v>
      </c>
      <c r="M3833" t="s">
        <v>97</v>
      </c>
      <c r="N3833" t="s">
        <v>62</v>
      </c>
      <c r="O3833" s="6" t="str">
        <f>INDEX(lkp_Region,MATCH(tbl_Sales[[#This Row],[Suburb]],lkp_Suburb,0))</f>
        <v>Northern Metropolitan</v>
      </c>
      <c r="P3833" s="6">
        <f>MONTH(tbl_Sales[[#This Row],[Date]])</f>
        <v>9</v>
      </c>
      <c r="Q3833" s="6">
        <f>YEAR(tbl_Sales[[#This Row],[Date]])</f>
        <v>2016</v>
      </c>
    </row>
    <row r="3834" spans="1:17" x14ac:dyDescent="0.25">
      <c r="A3834" s="1">
        <v>42639</v>
      </c>
      <c r="B3834">
        <v>2315000</v>
      </c>
      <c r="C3834" t="s">
        <v>2</v>
      </c>
      <c r="D3834" t="s">
        <v>12429</v>
      </c>
      <c r="E3834" t="s">
        <v>10</v>
      </c>
      <c r="F3834">
        <v>3070</v>
      </c>
      <c r="G3834">
        <v>4</v>
      </c>
      <c r="H3834">
        <v>2</v>
      </c>
      <c r="I3834">
        <v>4</v>
      </c>
      <c r="J3834">
        <v>750</v>
      </c>
      <c r="L3834" t="s">
        <v>3977</v>
      </c>
      <c r="M3834" t="s">
        <v>271</v>
      </c>
      <c r="N3834" t="s">
        <v>62</v>
      </c>
      <c r="O3834" s="6" t="str">
        <f>INDEX(lkp_Region,MATCH(tbl_Sales[[#This Row],[Suburb]],lkp_Suburb,0))</f>
        <v>Northern Metropolitan</v>
      </c>
      <c r="P3834" s="6">
        <f>MONTH(tbl_Sales[[#This Row],[Date]])</f>
        <v>9</v>
      </c>
      <c r="Q3834" s="6">
        <f>YEAR(tbl_Sales[[#This Row],[Date]])</f>
        <v>2016</v>
      </c>
    </row>
    <row r="3835" spans="1:17" x14ac:dyDescent="0.25">
      <c r="A3835" s="1">
        <v>42639</v>
      </c>
      <c r="B3835">
        <v>1350000</v>
      </c>
      <c r="C3835" t="s">
        <v>51</v>
      </c>
      <c r="D3835" t="s">
        <v>12429</v>
      </c>
      <c r="E3835" t="s">
        <v>5</v>
      </c>
      <c r="F3835">
        <v>3146</v>
      </c>
      <c r="G3835">
        <v>4</v>
      </c>
      <c r="H3835">
        <v>2</v>
      </c>
      <c r="I3835">
        <v>2</v>
      </c>
      <c r="J3835">
        <v>342</v>
      </c>
      <c r="L3835" t="s">
        <v>3978</v>
      </c>
      <c r="M3835" t="s">
        <v>102</v>
      </c>
      <c r="N3835" t="s">
        <v>101</v>
      </c>
      <c r="O3835" s="6" t="str">
        <f>INDEX(lkp_Region,MATCH(tbl_Sales[[#This Row],[Suburb]],lkp_Suburb,0))</f>
        <v>Southern Metropolitan</v>
      </c>
      <c r="P3835" s="6">
        <f>MONTH(tbl_Sales[[#This Row],[Date]])</f>
        <v>9</v>
      </c>
      <c r="Q3835" s="6">
        <f>YEAR(tbl_Sales[[#This Row],[Date]])</f>
        <v>2016</v>
      </c>
    </row>
    <row r="3836" spans="1:17" x14ac:dyDescent="0.25">
      <c r="A3836" s="1">
        <v>42639</v>
      </c>
      <c r="B3836">
        <v>2250000</v>
      </c>
      <c r="C3836" t="s">
        <v>2</v>
      </c>
      <c r="D3836" t="s">
        <v>12429</v>
      </c>
      <c r="E3836" t="s">
        <v>5</v>
      </c>
      <c r="F3836">
        <v>3103</v>
      </c>
      <c r="G3836">
        <v>4</v>
      </c>
      <c r="H3836">
        <v>1</v>
      </c>
      <c r="I3836">
        <v>2</v>
      </c>
      <c r="J3836">
        <v>832</v>
      </c>
      <c r="L3836" t="s">
        <v>3979</v>
      </c>
      <c r="M3836" t="s">
        <v>274</v>
      </c>
      <c r="N3836" t="s">
        <v>101</v>
      </c>
      <c r="O3836" s="6" t="str">
        <f>INDEX(lkp_Region,MATCH(tbl_Sales[[#This Row],[Suburb]],lkp_Suburb,0))</f>
        <v>Southern Metropolitan</v>
      </c>
      <c r="P3836" s="6">
        <f>MONTH(tbl_Sales[[#This Row],[Date]])</f>
        <v>9</v>
      </c>
      <c r="Q3836" s="6">
        <f>YEAR(tbl_Sales[[#This Row],[Date]])</f>
        <v>2016</v>
      </c>
    </row>
    <row r="3837" spans="1:17" x14ac:dyDescent="0.25">
      <c r="A3837" s="1">
        <v>42639</v>
      </c>
      <c r="B3837">
        <v>616000</v>
      </c>
      <c r="C3837" t="s">
        <v>13</v>
      </c>
      <c r="D3837" t="s">
        <v>12433</v>
      </c>
      <c r="E3837" t="s">
        <v>5</v>
      </c>
      <c r="F3837">
        <v>3188</v>
      </c>
      <c r="G3837">
        <v>2</v>
      </c>
      <c r="H3837">
        <v>1</v>
      </c>
      <c r="I3837">
        <v>1</v>
      </c>
      <c r="J3837">
        <v>0</v>
      </c>
      <c r="K3837">
        <v>2005</v>
      </c>
      <c r="L3837" t="s">
        <v>3980</v>
      </c>
      <c r="M3837" t="s">
        <v>176</v>
      </c>
      <c r="N3837" t="s">
        <v>107</v>
      </c>
      <c r="O3837" s="6" t="str">
        <f>INDEX(lkp_Region,MATCH(tbl_Sales[[#This Row],[Suburb]],lkp_Suburb,0))</f>
        <v>Southern Metropolitan</v>
      </c>
      <c r="P3837" s="6">
        <f>MONTH(tbl_Sales[[#This Row],[Date]])</f>
        <v>9</v>
      </c>
      <c r="Q3837" s="6">
        <f>YEAR(tbl_Sales[[#This Row],[Date]])</f>
        <v>2016</v>
      </c>
    </row>
    <row r="3838" spans="1:17" x14ac:dyDescent="0.25">
      <c r="A3838" s="1">
        <v>42639</v>
      </c>
      <c r="B3838">
        <v>828000</v>
      </c>
      <c r="C3838" t="s">
        <v>13</v>
      </c>
      <c r="D3838" t="s">
        <v>12423</v>
      </c>
      <c r="E3838" t="s">
        <v>10</v>
      </c>
      <c r="F3838">
        <v>3081</v>
      </c>
      <c r="G3838">
        <v>3</v>
      </c>
      <c r="H3838">
        <v>1</v>
      </c>
      <c r="I3838">
        <v>0</v>
      </c>
      <c r="J3838">
        <v>641</v>
      </c>
      <c r="L3838" t="s">
        <v>3981</v>
      </c>
      <c r="M3838" t="s">
        <v>982</v>
      </c>
      <c r="N3838" t="s">
        <v>150</v>
      </c>
      <c r="O3838" s="6" t="str">
        <f>INDEX(lkp_Region,MATCH(tbl_Sales[[#This Row],[Suburb]],lkp_Suburb,0))</f>
        <v>Eastern Metropolitan</v>
      </c>
      <c r="P3838" s="6">
        <f>MONTH(tbl_Sales[[#This Row],[Date]])</f>
        <v>9</v>
      </c>
      <c r="Q3838" s="6">
        <f>YEAR(tbl_Sales[[#This Row],[Date]])</f>
        <v>2016</v>
      </c>
    </row>
    <row r="3839" spans="1:17" x14ac:dyDescent="0.25">
      <c r="A3839" s="1">
        <v>42640</v>
      </c>
      <c r="B3839">
        <v>602000</v>
      </c>
      <c r="C3839" t="s">
        <v>13</v>
      </c>
      <c r="D3839" t="s">
        <v>12427</v>
      </c>
      <c r="E3839" t="s">
        <v>10</v>
      </c>
      <c r="F3839">
        <v>3068</v>
      </c>
      <c r="G3839">
        <v>2</v>
      </c>
      <c r="H3839">
        <v>1</v>
      </c>
      <c r="I3839">
        <v>1</v>
      </c>
      <c r="J3839">
        <v>0</v>
      </c>
      <c r="K3839">
        <v>1980</v>
      </c>
      <c r="L3839" t="s">
        <v>3982</v>
      </c>
      <c r="M3839" t="s">
        <v>72</v>
      </c>
      <c r="N3839" t="s">
        <v>8</v>
      </c>
      <c r="O3839" s="6" t="str">
        <f>INDEX(lkp_Region,MATCH(tbl_Sales[[#This Row],[Suburb]],lkp_Suburb,0))</f>
        <v>Northern Metropolitan</v>
      </c>
      <c r="P3839" s="6">
        <f>MONTH(tbl_Sales[[#This Row],[Date]])</f>
        <v>9</v>
      </c>
      <c r="Q3839" s="6">
        <f>YEAR(tbl_Sales[[#This Row],[Date]])</f>
        <v>2016</v>
      </c>
    </row>
    <row r="3840" spans="1:17" x14ac:dyDescent="0.25">
      <c r="A3840" s="1">
        <v>42640</v>
      </c>
      <c r="B3840">
        <v>1000000</v>
      </c>
      <c r="C3840" t="s">
        <v>2</v>
      </c>
      <c r="D3840" t="s">
        <v>12427</v>
      </c>
      <c r="E3840" t="s">
        <v>10</v>
      </c>
      <c r="F3840">
        <v>3065</v>
      </c>
      <c r="G3840">
        <v>2</v>
      </c>
      <c r="H3840">
        <v>1</v>
      </c>
      <c r="I3840">
        <v>0</v>
      </c>
      <c r="J3840">
        <v>128</v>
      </c>
      <c r="L3840" t="s">
        <v>3983</v>
      </c>
      <c r="M3840" t="s">
        <v>427</v>
      </c>
      <c r="N3840" t="s">
        <v>8</v>
      </c>
      <c r="O3840" s="6" t="str">
        <f>INDEX(lkp_Region,MATCH(tbl_Sales[[#This Row],[Suburb]],lkp_Suburb,0))</f>
        <v>Northern Metropolitan</v>
      </c>
      <c r="P3840" s="6">
        <f>MONTH(tbl_Sales[[#This Row],[Date]])</f>
        <v>9</v>
      </c>
      <c r="Q3840" s="6">
        <f>YEAR(tbl_Sales[[#This Row],[Date]])</f>
        <v>2016</v>
      </c>
    </row>
    <row r="3841" spans="1:17" x14ac:dyDescent="0.25">
      <c r="A3841" s="1">
        <v>42640</v>
      </c>
      <c r="B3841">
        <v>345000</v>
      </c>
      <c r="C3841" t="s">
        <v>13</v>
      </c>
      <c r="D3841" t="s">
        <v>12429</v>
      </c>
      <c r="E3841" t="s">
        <v>10</v>
      </c>
      <c r="F3841">
        <v>3142</v>
      </c>
      <c r="G3841">
        <v>1</v>
      </c>
      <c r="H3841">
        <v>1</v>
      </c>
      <c r="I3841">
        <v>1</v>
      </c>
      <c r="J3841">
        <v>0</v>
      </c>
      <c r="L3841" t="s">
        <v>3984</v>
      </c>
      <c r="M3841" t="s">
        <v>109</v>
      </c>
      <c r="N3841" t="s">
        <v>76</v>
      </c>
      <c r="O3841" s="6" t="str">
        <f>INDEX(lkp_Region,MATCH(tbl_Sales[[#This Row],[Suburb]],lkp_Suburb,0))</f>
        <v>Southern Metropolitan</v>
      </c>
      <c r="P3841" s="6">
        <f>MONTH(tbl_Sales[[#This Row],[Date]])</f>
        <v>9</v>
      </c>
      <c r="Q3841" s="6">
        <f>YEAR(tbl_Sales[[#This Row],[Date]])</f>
        <v>2016</v>
      </c>
    </row>
    <row r="3842" spans="1:17" x14ac:dyDescent="0.25">
      <c r="A3842" s="1">
        <v>42640</v>
      </c>
      <c r="B3842">
        <v>2825000</v>
      </c>
      <c r="C3842" t="s">
        <v>2</v>
      </c>
      <c r="D3842" t="s">
        <v>12429</v>
      </c>
      <c r="E3842" t="s">
        <v>10</v>
      </c>
      <c r="F3842">
        <v>3146</v>
      </c>
      <c r="G3842">
        <v>3</v>
      </c>
      <c r="H3842">
        <v>2</v>
      </c>
      <c r="I3842">
        <v>4</v>
      </c>
      <c r="J3842">
        <v>885</v>
      </c>
      <c r="K3842">
        <v>1910</v>
      </c>
      <c r="L3842" t="s">
        <v>3985</v>
      </c>
      <c r="M3842" t="s">
        <v>102</v>
      </c>
      <c r="N3842" t="s">
        <v>76</v>
      </c>
      <c r="O3842" s="6" t="str">
        <f>INDEX(lkp_Region,MATCH(tbl_Sales[[#This Row],[Suburb]],lkp_Suburb,0))</f>
        <v>Southern Metropolitan</v>
      </c>
      <c r="P3842" s="6">
        <f>MONTH(tbl_Sales[[#This Row],[Date]])</f>
        <v>9</v>
      </c>
      <c r="Q3842" s="6">
        <f>YEAR(tbl_Sales[[#This Row],[Date]])</f>
        <v>2016</v>
      </c>
    </row>
    <row r="3843" spans="1:17" x14ac:dyDescent="0.25">
      <c r="A3843" s="1">
        <v>42640</v>
      </c>
      <c r="B3843">
        <v>360000</v>
      </c>
      <c r="C3843" t="s">
        <v>13</v>
      </c>
      <c r="D3843" t="s">
        <v>12432</v>
      </c>
      <c r="E3843" t="s">
        <v>10</v>
      </c>
      <c r="F3843">
        <v>3182</v>
      </c>
      <c r="G3843">
        <v>1</v>
      </c>
      <c r="H3843">
        <v>1</v>
      </c>
      <c r="I3843">
        <v>1</v>
      </c>
      <c r="J3843">
        <v>0</v>
      </c>
      <c r="L3843" t="s">
        <v>3986</v>
      </c>
      <c r="M3843" t="s">
        <v>156</v>
      </c>
      <c r="N3843" t="s">
        <v>26</v>
      </c>
      <c r="O3843" s="6" t="str">
        <f>INDEX(lkp_Region,MATCH(tbl_Sales[[#This Row],[Suburb]],lkp_Suburb,0))</f>
        <v>Southern Metropolitan</v>
      </c>
      <c r="P3843" s="6">
        <f>MONTH(tbl_Sales[[#This Row],[Date]])</f>
        <v>9</v>
      </c>
      <c r="Q3843" s="6">
        <f>YEAR(tbl_Sales[[#This Row],[Date]])</f>
        <v>2016</v>
      </c>
    </row>
    <row r="3844" spans="1:17" x14ac:dyDescent="0.25">
      <c r="A3844" s="1">
        <v>42640</v>
      </c>
      <c r="B3844">
        <v>1110000</v>
      </c>
      <c r="C3844" t="s">
        <v>2</v>
      </c>
      <c r="D3844" t="s">
        <v>12427</v>
      </c>
      <c r="E3844" t="s">
        <v>10</v>
      </c>
      <c r="F3844">
        <v>3206</v>
      </c>
      <c r="G3844">
        <v>2</v>
      </c>
      <c r="H3844">
        <v>1</v>
      </c>
      <c r="I3844">
        <v>0</v>
      </c>
      <c r="J3844">
        <v>147</v>
      </c>
      <c r="K3844">
        <v>1900</v>
      </c>
      <c r="L3844" t="s">
        <v>3987</v>
      </c>
      <c r="M3844" t="s">
        <v>113</v>
      </c>
      <c r="N3844" t="s">
        <v>26</v>
      </c>
      <c r="O3844" s="6" t="str">
        <f>INDEX(lkp_Region,MATCH(tbl_Sales[[#This Row],[Suburb]],lkp_Suburb,0))</f>
        <v>Southern Metropolitan</v>
      </c>
      <c r="P3844" s="6">
        <f>MONTH(tbl_Sales[[#This Row],[Date]])</f>
        <v>9</v>
      </c>
      <c r="Q3844" s="6">
        <f>YEAR(tbl_Sales[[#This Row],[Date]])</f>
        <v>2016</v>
      </c>
    </row>
    <row r="3845" spans="1:17" x14ac:dyDescent="0.25">
      <c r="A3845" s="1">
        <v>42640</v>
      </c>
      <c r="B3845">
        <v>650000</v>
      </c>
      <c r="C3845" t="s">
        <v>2</v>
      </c>
      <c r="D3845" t="s">
        <v>12427</v>
      </c>
      <c r="E3845" t="s">
        <v>5</v>
      </c>
      <c r="F3845">
        <v>3044</v>
      </c>
      <c r="G3845">
        <v>3</v>
      </c>
      <c r="H3845">
        <v>2</v>
      </c>
      <c r="I3845">
        <v>1</v>
      </c>
      <c r="J3845">
        <v>266</v>
      </c>
      <c r="L3845" t="s">
        <v>3988</v>
      </c>
      <c r="M3845" t="s">
        <v>115</v>
      </c>
      <c r="N3845" t="s">
        <v>18</v>
      </c>
      <c r="O3845" s="6" t="str">
        <f>INDEX(lkp_Region,MATCH(tbl_Sales[[#This Row],[Suburb]],lkp_Suburb,0))</f>
        <v>Northern Metropolitan</v>
      </c>
      <c r="P3845" s="6">
        <f>MONTH(tbl_Sales[[#This Row],[Date]])</f>
        <v>9</v>
      </c>
      <c r="Q3845" s="6">
        <f>YEAR(tbl_Sales[[#This Row],[Date]])</f>
        <v>2016</v>
      </c>
    </row>
    <row r="3846" spans="1:17" x14ac:dyDescent="0.25">
      <c r="A3846" s="1">
        <v>42640</v>
      </c>
      <c r="B3846">
        <v>815500</v>
      </c>
      <c r="C3846" t="s">
        <v>2</v>
      </c>
      <c r="D3846" t="s">
        <v>12428</v>
      </c>
      <c r="E3846" t="s">
        <v>10</v>
      </c>
      <c r="F3846">
        <v>3046</v>
      </c>
      <c r="G3846">
        <v>3</v>
      </c>
      <c r="H3846">
        <v>2</v>
      </c>
      <c r="I3846">
        <v>2</v>
      </c>
      <c r="J3846">
        <v>790</v>
      </c>
      <c r="K3846">
        <v>1940</v>
      </c>
      <c r="L3846" t="s">
        <v>3989</v>
      </c>
      <c r="M3846" t="s">
        <v>680</v>
      </c>
      <c r="N3846" t="s">
        <v>18</v>
      </c>
      <c r="O3846" s="6" t="str">
        <f>INDEX(lkp_Region,MATCH(tbl_Sales[[#This Row],[Suburb]],lkp_Suburb,0))</f>
        <v>Northern Metropolitan</v>
      </c>
      <c r="P3846" s="6">
        <f>MONTH(tbl_Sales[[#This Row],[Date]])</f>
        <v>9</v>
      </c>
      <c r="Q3846" s="6">
        <f>YEAR(tbl_Sales[[#This Row],[Date]])</f>
        <v>2016</v>
      </c>
    </row>
    <row r="3847" spans="1:17" x14ac:dyDescent="0.25">
      <c r="A3847" s="1">
        <v>42640</v>
      </c>
      <c r="B3847">
        <v>1050000</v>
      </c>
      <c r="C3847" t="s">
        <v>2</v>
      </c>
      <c r="D3847" t="s">
        <v>12427</v>
      </c>
      <c r="E3847" t="s">
        <v>5</v>
      </c>
      <c r="F3847">
        <v>3056</v>
      </c>
      <c r="G3847">
        <v>3</v>
      </c>
      <c r="H3847">
        <v>1</v>
      </c>
      <c r="I3847">
        <v>1</v>
      </c>
      <c r="J3847">
        <v>239</v>
      </c>
      <c r="K3847">
        <v>1910</v>
      </c>
      <c r="L3847" t="s">
        <v>3990</v>
      </c>
      <c r="M3847" t="s">
        <v>117</v>
      </c>
      <c r="N3847" t="s">
        <v>18</v>
      </c>
      <c r="O3847" s="6" t="str">
        <f>INDEX(lkp_Region,MATCH(tbl_Sales[[#This Row],[Suburb]],lkp_Suburb,0))</f>
        <v>Northern Metropolitan</v>
      </c>
      <c r="P3847" s="6">
        <f>MONTH(tbl_Sales[[#This Row],[Date]])</f>
        <v>9</v>
      </c>
      <c r="Q3847" s="6">
        <f>YEAR(tbl_Sales[[#This Row],[Date]])</f>
        <v>2016</v>
      </c>
    </row>
    <row r="3848" spans="1:17" x14ac:dyDescent="0.25">
      <c r="A3848" s="1">
        <v>42640</v>
      </c>
      <c r="B3848">
        <v>1715000</v>
      </c>
      <c r="C3848" t="s">
        <v>51</v>
      </c>
      <c r="D3848" t="s">
        <v>12424</v>
      </c>
      <c r="E3848" t="s">
        <v>10</v>
      </c>
      <c r="F3848">
        <v>3141</v>
      </c>
      <c r="G3848">
        <v>3</v>
      </c>
      <c r="H3848">
        <v>2</v>
      </c>
      <c r="I3848">
        <v>2</v>
      </c>
      <c r="J3848">
        <v>0</v>
      </c>
      <c r="L3848" t="s">
        <v>3991</v>
      </c>
      <c r="M3848" t="s">
        <v>111</v>
      </c>
      <c r="N3848" t="s">
        <v>88</v>
      </c>
      <c r="O3848" s="6" t="str">
        <f>INDEX(lkp_Region,MATCH(tbl_Sales[[#This Row],[Suburb]],lkp_Suburb,0))</f>
        <v>Southern Metropolitan</v>
      </c>
      <c r="P3848" s="6">
        <f>MONTH(tbl_Sales[[#This Row],[Date]])</f>
        <v>9</v>
      </c>
      <c r="Q3848" s="6">
        <f>YEAR(tbl_Sales[[#This Row],[Date]])</f>
        <v>2016</v>
      </c>
    </row>
    <row r="3849" spans="1:17" x14ac:dyDescent="0.25">
      <c r="A3849" s="1">
        <v>42640</v>
      </c>
      <c r="B3849">
        <v>826000</v>
      </c>
      <c r="C3849" t="s">
        <v>2</v>
      </c>
      <c r="D3849" t="s">
        <v>12425</v>
      </c>
      <c r="E3849" t="s">
        <v>10</v>
      </c>
      <c r="F3849">
        <v>3012</v>
      </c>
      <c r="G3849">
        <v>4</v>
      </c>
      <c r="H3849">
        <v>2</v>
      </c>
      <c r="I3849">
        <v>2</v>
      </c>
      <c r="J3849">
        <v>308</v>
      </c>
      <c r="K3849">
        <v>2012</v>
      </c>
      <c r="L3849" t="s">
        <v>3992</v>
      </c>
      <c r="M3849" t="s">
        <v>19</v>
      </c>
      <c r="N3849" t="s">
        <v>21</v>
      </c>
      <c r="O3849" s="6" t="str">
        <f>INDEX(lkp_Region,MATCH(tbl_Sales[[#This Row],[Suburb]],lkp_Suburb,0))</f>
        <v>Western Metropolitan</v>
      </c>
      <c r="P3849" s="6">
        <f>MONTH(tbl_Sales[[#This Row],[Date]])</f>
        <v>9</v>
      </c>
      <c r="Q3849" s="6">
        <f>YEAR(tbl_Sales[[#This Row],[Date]])</f>
        <v>2016</v>
      </c>
    </row>
    <row r="3850" spans="1:17" x14ac:dyDescent="0.25">
      <c r="A3850" s="1">
        <v>42640</v>
      </c>
      <c r="B3850">
        <v>915000</v>
      </c>
      <c r="C3850" t="s">
        <v>2</v>
      </c>
      <c r="D3850" t="s">
        <v>12428</v>
      </c>
      <c r="E3850" t="s">
        <v>10</v>
      </c>
      <c r="F3850">
        <v>3012</v>
      </c>
      <c r="G3850">
        <v>3</v>
      </c>
      <c r="H3850">
        <v>1</v>
      </c>
      <c r="I3850">
        <v>3</v>
      </c>
      <c r="J3850">
        <v>667</v>
      </c>
      <c r="L3850" t="s">
        <v>3993</v>
      </c>
      <c r="M3850" t="s">
        <v>19</v>
      </c>
      <c r="N3850" t="s">
        <v>21</v>
      </c>
      <c r="O3850" s="6" t="str">
        <f>INDEX(lkp_Region,MATCH(tbl_Sales[[#This Row],[Suburb]],lkp_Suburb,0))</f>
        <v>Western Metropolitan</v>
      </c>
      <c r="P3850" s="6">
        <f>MONTH(tbl_Sales[[#This Row],[Date]])</f>
        <v>9</v>
      </c>
      <c r="Q3850" s="6">
        <f>YEAR(tbl_Sales[[#This Row],[Date]])</f>
        <v>2016</v>
      </c>
    </row>
    <row r="3851" spans="1:17" x14ac:dyDescent="0.25">
      <c r="A3851" s="1">
        <v>42640</v>
      </c>
      <c r="B3851">
        <v>921000</v>
      </c>
      <c r="C3851" t="s">
        <v>2</v>
      </c>
      <c r="D3851" t="s">
        <v>12429</v>
      </c>
      <c r="E3851" t="s">
        <v>10</v>
      </c>
      <c r="F3851">
        <v>3189</v>
      </c>
      <c r="G3851">
        <v>4</v>
      </c>
      <c r="H3851">
        <v>1</v>
      </c>
      <c r="I3851">
        <v>2</v>
      </c>
      <c r="J3851">
        <v>592</v>
      </c>
      <c r="L3851" t="s">
        <v>3994</v>
      </c>
      <c r="M3851" t="s">
        <v>70</v>
      </c>
      <c r="N3851" t="s">
        <v>45</v>
      </c>
      <c r="O3851" s="6" t="str">
        <f>INDEX(lkp_Region,MATCH(tbl_Sales[[#This Row],[Suburb]],lkp_Suburb,0))</f>
        <v>Southern Metropolitan</v>
      </c>
      <c r="P3851" s="6">
        <f>MONTH(tbl_Sales[[#This Row],[Date]])</f>
        <v>9</v>
      </c>
      <c r="Q3851" s="6">
        <f>YEAR(tbl_Sales[[#This Row],[Date]])</f>
        <v>2016</v>
      </c>
    </row>
    <row r="3852" spans="1:17" x14ac:dyDescent="0.25">
      <c r="A3852" s="1">
        <v>42640</v>
      </c>
      <c r="B3852">
        <v>510000</v>
      </c>
      <c r="C3852" t="s">
        <v>13</v>
      </c>
      <c r="D3852" t="s">
        <v>12429</v>
      </c>
      <c r="E3852" t="s">
        <v>10</v>
      </c>
      <c r="F3852">
        <v>3018</v>
      </c>
      <c r="G3852">
        <v>2</v>
      </c>
      <c r="H3852">
        <v>1</v>
      </c>
      <c r="I3852">
        <v>1</v>
      </c>
      <c r="J3852">
        <v>127</v>
      </c>
      <c r="K3852">
        <v>1990</v>
      </c>
      <c r="L3852" t="s">
        <v>3995</v>
      </c>
      <c r="M3852" t="s">
        <v>67</v>
      </c>
      <c r="N3852" t="s">
        <v>69</v>
      </c>
      <c r="O3852" s="6" t="str">
        <f>INDEX(lkp_Region,MATCH(tbl_Sales[[#This Row],[Suburb]],lkp_Suburb,0))</f>
        <v>Western Metropolitan</v>
      </c>
      <c r="P3852" s="6">
        <f>MONTH(tbl_Sales[[#This Row],[Date]])</f>
        <v>9</v>
      </c>
      <c r="Q3852" s="6">
        <f>YEAR(tbl_Sales[[#This Row],[Date]])</f>
        <v>2016</v>
      </c>
    </row>
    <row r="3853" spans="1:17" x14ac:dyDescent="0.25">
      <c r="A3853" s="1">
        <v>42640</v>
      </c>
      <c r="B3853">
        <v>620000</v>
      </c>
      <c r="C3853" t="s">
        <v>2</v>
      </c>
      <c r="D3853" t="s">
        <v>12430</v>
      </c>
      <c r="E3853" t="s">
        <v>5</v>
      </c>
      <c r="F3853">
        <v>3025</v>
      </c>
      <c r="G3853">
        <v>3</v>
      </c>
      <c r="H3853">
        <v>2</v>
      </c>
      <c r="I3853">
        <v>2</v>
      </c>
      <c r="J3853">
        <v>276</v>
      </c>
      <c r="K3853">
        <v>2010</v>
      </c>
      <c r="L3853" t="s">
        <v>3996</v>
      </c>
      <c r="M3853" t="s">
        <v>91</v>
      </c>
      <c r="N3853" t="s">
        <v>69</v>
      </c>
      <c r="O3853" s="6" t="str">
        <f>INDEX(lkp_Region,MATCH(tbl_Sales[[#This Row],[Suburb]],lkp_Suburb,0))</f>
        <v>Western Metropolitan</v>
      </c>
      <c r="P3853" s="6">
        <f>MONTH(tbl_Sales[[#This Row],[Date]])</f>
        <v>9</v>
      </c>
      <c r="Q3853" s="6">
        <f>YEAR(tbl_Sales[[#This Row],[Date]])</f>
        <v>2016</v>
      </c>
    </row>
    <row r="3854" spans="1:17" x14ac:dyDescent="0.25">
      <c r="A3854" s="1">
        <v>42640</v>
      </c>
      <c r="B3854">
        <v>881000</v>
      </c>
      <c r="C3854" t="s">
        <v>2</v>
      </c>
      <c r="D3854" t="s">
        <v>12428</v>
      </c>
      <c r="E3854" t="s">
        <v>5</v>
      </c>
      <c r="F3854">
        <v>3016</v>
      </c>
      <c r="G3854">
        <v>4</v>
      </c>
      <c r="H3854">
        <v>1</v>
      </c>
      <c r="I3854">
        <v>3</v>
      </c>
      <c r="J3854">
        <v>468</v>
      </c>
      <c r="L3854" t="s">
        <v>3997</v>
      </c>
      <c r="M3854" t="s">
        <v>1587</v>
      </c>
      <c r="N3854" t="s">
        <v>69</v>
      </c>
      <c r="O3854" s="6" t="str">
        <f>INDEX(lkp_Region,MATCH(tbl_Sales[[#This Row],[Suburb]],lkp_Suburb,0))</f>
        <v>Western Metropolitan</v>
      </c>
      <c r="P3854" s="6">
        <f>MONTH(tbl_Sales[[#This Row],[Date]])</f>
        <v>9</v>
      </c>
      <c r="Q3854" s="6">
        <f>YEAR(tbl_Sales[[#This Row],[Date]])</f>
        <v>2016</v>
      </c>
    </row>
    <row r="3855" spans="1:17" x14ac:dyDescent="0.25">
      <c r="A3855" s="1">
        <v>42640</v>
      </c>
      <c r="B3855">
        <v>1016000</v>
      </c>
      <c r="C3855" t="s">
        <v>2</v>
      </c>
      <c r="D3855" t="s">
        <v>12431</v>
      </c>
      <c r="E3855" t="s">
        <v>5</v>
      </c>
      <c r="F3855">
        <v>3015</v>
      </c>
      <c r="G3855">
        <v>3</v>
      </c>
      <c r="H3855">
        <v>1</v>
      </c>
      <c r="I3855">
        <v>1</v>
      </c>
      <c r="J3855">
        <v>320</v>
      </c>
      <c r="K3855">
        <v>1940</v>
      </c>
      <c r="L3855" t="s">
        <v>3998</v>
      </c>
      <c r="M3855" t="s">
        <v>131</v>
      </c>
      <c r="N3855" t="s">
        <v>69</v>
      </c>
      <c r="O3855" s="6" t="str">
        <f>INDEX(lkp_Region,MATCH(tbl_Sales[[#This Row],[Suburb]],lkp_Suburb,0))</f>
        <v>Western Metropolitan</v>
      </c>
      <c r="P3855" s="6">
        <f>MONTH(tbl_Sales[[#This Row],[Date]])</f>
        <v>9</v>
      </c>
      <c r="Q3855" s="6">
        <f>YEAR(tbl_Sales[[#This Row],[Date]])</f>
        <v>2016</v>
      </c>
    </row>
    <row r="3856" spans="1:17" x14ac:dyDescent="0.25">
      <c r="A3856" s="1">
        <v>42640</v>
      </c>
      <c r="B3856">
        <v>1010000</v>
      </c>
      <c r="C3856" t="s">
        <v>2</v>
      </c>
      <c r="D3856" t="s">
        <v>12427</v>
      </c>
      <c r="E3856" t="s">
        <v>10</v>
      </c>
      <c r="F3856">
        <v>3078</v>
      </c>
      <c r="G3856">
        <v>2</v>
      </c>
      <c r="H3856">
        <v>1</v>
      </c>
      <c r="I3856">
        <v>1</v>
      </c>
      <c r="J3856">
        <v>285</v>
      </c>
      <c r="L3856" t="s">
        <v>3999</v>
      </c>
      <c r="M3856" t="s">
        <v>533</v>
      </c>
      <c r="N3856" t="s">
        <v>62</v>
      </c>
      <c r="O3856" s="6" t="str">
        <f>INDEX(lkp_Region,MATCH(tbl_Sales[[#This Row],[Suburb]],lkp_Suburb,0))</f>
        <v>Northern Metropolitan</v>
      </c>
      <c r="P3856" s="6">
        <f>MONTH(tbl_Sales[[#This Row],[Date]])</f>
        <v>9</v>
      </c>
      <c r="Q3856" s="6">
        <f>YEAR(tbl_Sales[[#This Row],[Date]])</f>
        <v>2016</v>
      </c>
    </row>
    <row r="3857" spans="1:17" x14ac:dyDescent="0.25">
      <c r="A3857" s="1">
        <v>42640</v>
      </c>
      <c r="B3857">
        <v>1830000</v>
      </c>
      <c r="C3857" t="s">
        <v>2</v>
      </c>
      <c r="D3857" t="s">
        <v>12432</v>
      </c>
      <c r="E3857" t="s">
        <v>10</v>
      </c>
      <c r="F3857">
        <v>3070</v>
      </c>
      <c r="G3857">
        <v>4</v>
      </c>
      <c r="H3857">
        <v>1</v>
      </c>
      <c r="I3857">
        <v>1</v>
      </c>
      <c r="J3857">
        <v>654</v>
      </c>
      <c r="L3857" t="s">
        <v>4000</v>
      </c>
      <c r="M3857" t="s">
        <v>271</v>
      </c>
      <c r="N3857" t="s">
        <v>62</v>
      </c>
      <c r="O3857" s="6" t="str">
        <f>INDEX(lkp_Region,MATCH(tbl_Sales[[#This Row],[Suburb]],lkp_Suburb,0))</f>
        <v>Northern Metropolitan</v>
      </c>
      <c r="P3857" s="6">
        <f>MONTH(tbl_Sales[[#This Row],[Date]])</f>
        <v>9</v>
      </c>
      <c r="Q3857" s="6">
        <f>YEAR(tbl_Sales[[#This Row],[Date]])</f>
        <v>2016</v>
      </c>
    </row>
    <row r="3858" spans="1:17" x14ac:dyDescent="0.25">
      <c r="A3858" s="1">
        <v>42640</v>
      </c>
      <c r="B3858">
        <v>380000</v>
      </c>
      <c r="C3858" t="s">
        <v>51</v>
      </c>
      <c r="D3858" t="s">
        <v>12427</v>
      </c>
      <c r="E3858" t="s">
        <v>10</v>
      </c>
      <c r="F3858">
        <v>3042</v>
      </c>
      <c r="G3858">
        <v>2</v>
      </c>
      <c r="H3858">
        <v>1</v>
      </c>
      <c r="I3858">
        <v>1</v>
      </c>
      <c r="J3858">
        <v>161</v>
      </c>
      <c r="K3858">
        <v>2010</v>
      </c>
      <c r="L3858" t="s">
        <v>4001</v>
      </c>
      <c r="M3858" t="s">
        <v>1091</v>
      </c>
      <c r="N3858" t="s">
        <v>3</v>
      </c>
      <c r="O3858" s="6" t="str">
        <f>INDEX(lkp_Region,MATCH(tbl_Sales[[#This Row],[Suburb]],lkp_Suburb,0))</f>
        <v>Western Metropolitan</v>
      </c>
      <c r="P3858" s="6">
        <f>MONTH(tbl_Sales[[#This Row],[Date]])</f>
        <v>9</v>
      </c>
      <c r="Q3858" s="6">
        <f>YEAR(tbl_Sales[[#This Row],[Date]])</f>
        <v>2016</v>
      </c>
    </row>
    <row r="3859" spans="1:17" x14ac:dyDescent="0.25">
      <c r="A3859" s="1">
        <v>42640</v>
      </c>
      <c r="B3859">
        <v>695000</v>
      </c>
      <c r="C3859" t="s">
        <v>2</v>
      </c>
      <c r="D3859" t="s">
        <v>12428</v>
      </c>
      <c r="E3859" t="s">
        <v>10</v>
      </c>
      <c r="F3859">
        <v>3020</v>
      </c>
      <c r="G3859">
        <v>3</v>
      </c>
      <c r="H3859">
        <v>1</v>
      </c>
      <c r="I3859">
        <v>1</v>
      </c>
      <c r="J3859">
        <v>616</v>
      </c>
      <c r="K3859">
        <v>1930</v>
      </c>
      <c r="L3859" t="s">
        <v>4002</v>
      </c>
      <c r="M3859" t="s">
        <v>443</v>
      </c>
      <c r="N3859" t="s">
        <v>3</v>
      </c>
      <c r="O3859" s="6" t="str">
        <f>INDEX(lkp_Region,MATCH(tbl_Sales[[#This Row],[Suburb]],lkp_Suburb,0))</f>
        <v>Western Metropolitan</v>
      </c>
      <c r="P3859" s="6">
        <f>MONTH(tbl_Sales[[#This Row],[Date]])</f>
        <v>9</v>
      </c>
      <c r="Q3859" s="6">
        <f>YEAR(tbl_Sales[[#This Row],[Date]])</f>
        <v>2016</v>
      </c>
    </row>
    <row r="3860" spans="1:17" x14ac:dyDescent="0.25">
      <c r="A3860" s="1">
        <v>42640</v>
      </c>
      <c r="B3860">
        <v>716000</v>
      </c>
      <c r="C3860" t="s">
        <v>2</v>
      </c>
      <c r="D3860" t="s">
        <v>12423</v>
      </c>
      <c r="E3860" t="s">
        <v>10</v>
      </c>
      <c r="F3860">
        <v>3020</v>
      </c>
      <c r="G3860">
        <v>4</v>
      </c>
      <c r="H3860">
        <v>1</v>
      </c>
      <c r="I3860">
        <v>1</v>
      </c>
      <c r="J3860">
        <v>683</v>
      </c>
      <c r="L3860" t="s">
        <v>4003</v>
      </c>
      <c r="M3860" t="s">
        <v>143</v>
      </c>
      <c r="N3860" t="s">
        <v>3</v>
      </c>
      <c r="O3860" s="6" t="str">
        <f>INDEX(lkp_Region,MATCH(tbl_Sales[[#This Row],[Suburb]],lkp_Suburb,0))</f>
        <v>Western Metropolitan</v>
      </c>
      <c r="P3860" s="6">
        <f>MONTH(tbl_Sales[[#This Row],[Date]])</f>
        <v>9</v>
      </c>
      <c r="Q3860" s="6">
        <f>YEAR(tbl_Sales[[#This Row],[Date]])</f>
        <v>2016</v>
      </c>
    </row>
    <row r="3861" spans="1:17" x14ac:dyDescent="0.25">
      <c r="A3861" s="1">
        <v>42640</v>
      </c>
      <c r="B3861">
        <v>1500000</v>
      </c>
      <c r="C3861" t="s">
        <v>2</v>
      </c>
      <c r="D3861" t="s">
        <v>12423</v>
      </c>
      <c r="E3861" t="s">
        <v>5</v>
      </c>
      <c r="F3861">
        <v>3103</v>
      </c>
      <c r="G3861">
        <v>3</v>
      </c>
      <c r="H3861">
        <v>2</v>
      </c>
      <c r="I3861">
        <v>2</v>
      </c>
      <c r="J3861">
        <v>404</v>
      </c>
      <c r="K3861">
        <v>2011</v>
      </c>
      <c r="L3861" t="s">
        <v>4004</v>
      </c>
      <c r="M3861" t="s">
        <v>274</v>
      </c>
      <c r="N3861" t="s">
        <v>101</v>
      </c>
      <c r="O3861" s="6" t="str">
        <f>INDEX(lkp_Region,MATCH(tbl_Sales[[#This Row],[Suburb]],lkp_Suburb,0))</f>
        <v>Southern Metropolitan</v>
      </c>
      <c r="P3861" s="6">
        <f>MONTH(tbl_Sales[[#This Row],[Date]])</f>
        <v>9</v>
      </c>
      <c r="Q3861" s="6">
        <f>YEAR(tbl_Sales[[#This Row],[Date]])</f>
        <v>2016</v>
      </c>
    </row>
    <row r="3862" spans="1:17" x14ac:dyDescent="0.25">
      <c r="A3862" s="1">
        <v>42640</v>
      </c>
      <c r="B3862">
        <v>1575000</v>
      </c>
      <c r="C3862" t="s">
        <v>2</v>
      </c>
      <c r="D3862" t="s">
        <v>12423</v>
      </c>
      <c r="E3862" t="s">
        <v>5</v>
      </c>
      <c r="F3862">
        <v>3104</v>
      </c>
      <c r="G3862">
        <v>3</v>
      </c>
      <c r="H3862">
        <v>2</v>
      </c>
      <c r="I3862">
        <v>2</v>
      </c>
      <c r="J3862">
        <v>645</v>
      </c>
      <c r="K3862">
        <v>1953</v>
      </c>
      <c r="L3862" t="s">
        <v>4005</v>
      </c>
      <c r="M3862" t="s">
        <v>99</v>
      </c>
      <c r="N3862" t="s">
        <v>101</v>
      </c>
      <c r="O3862" s="6" t="str">
        <f>INDEX(lkp_Region,MATCH(tbl_Sales[[#This Row],[Suburb]],lkp_Suburb,0))</f>
        <v>Southern Metropolitan</v>
      </c>
      <c r="P3862" s="6">
        <f>MONTH(tbl_Sales[[#This Row],[Date]])</f>
        <v>9</v>
      </c>
      <c r="Q3862" s="6">
        <f>YEAR(tbl_Sales[[#This Row],[Date]])</f>
        <v>2016</v>
      </c>
    </row>
    <row r="3863" spans="1:17" x14ac:dyDescent="0.25">
      <c r="A3863" s="1">
        <v>42640</v>
      </c>
      <c r="B3863">
        <v>2650000</v>
      </c>
      <c r="C3863" t="s">
        <v>2</v>
      </c>
      <c r="D3863" t="s">
        <v>12427</v>
      </c>
      <c r="E3863" t="s">
        <v>10</v>
      </c>
      <c r="F3863">
        <v>3147</v>
      </c>
      <c r="G3863">
        <v>4</v>
      </c>
      <c r="H3863">
        <v>3</v>
      </c>
      <c r="I3863">
        <v>2</v>
      </c>
      <c r="J3863">
        <v>753</v>
      </c>
      <c r="K3863">
        <v>2015</v>
      </c>
      <c r="L3863" t="s">
        <v>4006</v>
      </c>
      <c r="M3863" t="s">
        <v>206</v>
      </c>
      <c r="N3863" t="s">
        <v>101</v>
      </c>
      <c r="O3863" s="6" t="str">
        <f>INDEX(lkp_Region,MATCH(tbl_Sales[[#This Row],[Suburb]],lkp_Suburb,0))</f>
        <v>Southern Metropolitan</v>
      </c>
      <c r="P3863" s="6">
        <f>MONTH(tbl_Sales[[#This Row],[Date]])</f>
        <v>9</v>
      </c>
      <c r="Q3863" s="6">
        <f>YEAR(tbl_Sales[[#This Row],[Date]])</f>
        <v>2016</v>
      </c>
    </row>
    <row r="3864" spans="1:17" x14ac:dyDescent="0.25">
      <c r="A3864" s="1">
        <v>42640</v>
      </c>
      <c r="B3864">
        <v>3650000</v>
      </c>
      <c r="C3864" t="s">
        <v>2</v>
      </c>
      <c r="D3864" t="s">
        <v>12429</v>
      </c>
      <c r="E3864" t="s">
        <v>5</v>
      </c>
      <c r="F3864">
        <v>3101</v>
      </c>
      <c r="G3864">
        <v>3</v>
      </c>
      <c r="H3864">
        <v>2</v>
      </c>
      <c r="I3864">
        <v>3</v>
      </c>
      <c r="J3864">
        <v>1353</v>
      </c>
      <c r="K3864">
        <v>1960</v>
      </c>
      <c r="L3864" t="s">
        <v>4007</v>
      </c>
      <c r="M3864" t="s">
        <v>145</v>
      </c>
      <c r="N3864" t="s">
        <v>101</v>
      </c>
      <c r="O3864" s="6" t="str">
        <f>INDEX(lkp_Region,MATCH(tbl_Sales[[#This Row],[Suburb]],lkp_Suburb,0))</f>
        <v>Southern Metropolitan</v>
      </c>
      <c r="P3864" s="6">
        <f>MONTH(tbl_Sales[[#This Row],[Date]])</f>
        <v>9</v>
      </c>
      <c r="Q3864" s="6">
        <f>YEAR(tbl_Sales[[#This Row],[Date]])</f>
        <v>2016</v>
      </c>
    </row>
    <row r="3865" spans="1:17" x14ac:dyDescent="0.25">
      <c r="A3865" s="1">
        <v>42640</v>
      </c>
      <c r="B3865">
        <v>600000</v>
      </c>
      <c r="C3865" t="s">
        <v>2</v>
      </c>
      <c r="D3865" t="s">
        <v>12425</v>
      </c>
      <c r="E3865" t="s">
        <v>5</v>
      </c>
      <c r="F3865">
        <v>3081</v>
      </c>
      <c r="G3865">
        <v>3</v>
      </c>
      <c r="H3865">
        <v>2</v>
      </c>
      <c r="I3865">
        <v>2</v>
      </c>
      <c r="J3865">
        <v>251</v>
      </c>
      <c r="K3865">
        <v>2012</v>
      </c>
      <c r="L3865" t="s">
        <v>4008</v>
      </c>
      <c r="M3865" t="s">
        <v>748</v>
      </c>
      <c r="N3865" t="s">
        <v>150</v>
      </c>
      <c r="O3865" s="6" t="str">
        <f>INDEX(lkp_Region,MATCH(tbl_Sales[[#This Row],[Suburb]],lkp_Suburb,0))</f>
        <v>Eastern Metropolitan</v>
      </c>
      <c r="P3865" s="6">
        <f>MONTH(tbl_Sales[[#This Row],[Date]])</f>
        <v>9</v>
      </c>
      <c r="Q3865" s="6">
        <f>YEAR(tbl_Sales[[#This Row],[Date]])</f>
        <v>2016</v>
      </c>
    </row>
    <row r="3866" spans="1:17" x14ac:dyDescent="0.25">
      <c r="A3866" s="1">
        <v>42640</v>
      </c>
      <c r="B3866">
        <v>645000</v>
      </c>
      <c r="C3866" t="s">
        <v>2</v>
      </c>
      <c r="D3866" t="s">
        <v>12427</v>
      </c>
      <c r="E3866" t="s">
        <v>10</v>
      </c>
      <c r="F3866">
        <v>3087</v>
      </c>
      <c r="G3866">
        <v>3</v>
      </c>
      <c r="H3866">
        <v>1</v>
      </c>
      <c r="I3866">
        <v>1</v>
      </c>
      <c r="J3866">
        <v>355</v>
      </c>
      <c r="K3866">
        <v>1966</v>
      </c>
      <c r="L3866" t="s">
        <v>4009</v>
      </c>
      <c r="M3866" t="s">
        <v>349</v>
      </c>
      <c r="N3866" t="s">
        <v>150</v>
      </c>
      <c r="O3866" s="6" t="str">
        <f>INDEX(lkp_Region,MATCH(tbl_Sales[[#This Row],[Suburb]],lkp_Suburb,0))</f>
        <v>Northern Metropolitan</v>
      </c>
      <c r="P3866" s="6">
        <f>MONTH(tbl_Sales[[#This Row],[Date]])</f>
        <v>9</v>
      </c>
      <c r="Q3866" s="6">
        <f>YEAR(tbl_Sales[[#This Row],[Date]])</f>
        <v>2016</v>
      </c>
    </row>
    <row r="3867" spans="1:17" x14ac:dyDescent="0.25">
      <c r="A3867" s="1">
        <v>42640</v>
      </c>
      <c r="B3867">
        <v>1220000</v>
      </c>
      <c r="C3867" t="s">
        <v>2</v>
      </c>
      <c r="D3867" t="s">
        <v>12423</v>
      </c>
      <c r="E3867" t="s">
        <v>10</v>
      </c>
      <c r="F3867">
        <v>3084</v>
      </c>
      <c r="G3867">
        <v>3</v>
      </c>
      <c r="H3867">
        <v>1</v>
      </c>
      <c r="I3867">
        <v>1</v>
      </c>
      <c r="J3867">
        <v>858</v>
      </c>
      <c r="K3867">
        <v>1960</v>
      </c>
      <c r="L3867" t="s">
        <v>4010</v>
      </c>
      <c r="M3867" t="s">
        <v>211</v>
      </c>
      <c r="N3867" t="s">
        <v>150</v>
      </c>
      <c r="O3867" s="6" t="str">
        <f>INDEX(lkp_Region,MATCH(tbl_Sales[[#This Row],[Suburb]],lkp_Suburb,0))</f>
        <v>Eastern Metropolitan</v>
      </c>
      <c r="P3867" s="6">
        <f>MONTH(tbl_Sales[[#This Row],[Date]])</f>
        <v>9</v>
      </c>
      <c r="Q3867" s="6">
        <f>YEAR(tbl_Sales[[#This Row],[Date]])</f>
        <v>2016</v>
      </c>
    </row>
    <row r="3868" spans="1:17" x14ac:dyDescent="0.25">
      <c r="A3868" s="1">
        <v>42641</v>
      </c>
      <c r="B3868">
        <v>585000</v>
      </c>
      <c r="C3868" t="s">
        <v>13</v>
      </c>
      <c r="D3868" t="s">
        <v>12427</v>
      </c>
      <c r="E3868" t="s">
        <v>5</v>
      </c>
      <c r="F3868">
        <v>3181</v>
      </c>
      <c r="G3868">
        <v>2</v>
      </c>
      <c r="H3868">
        <v>1</v>
      </c>
      <c r="I3868">
        <v>1</v>
      </c>
      <c r="J3868">
        <v>0</v>
      </c>
      <c r="K3868">
        <v>1960</v>
      </c>
      <c r="L3868" t="s">
        <v>4011</v>
      </c>
      <c r="M3868" t="s">
        <v>302</v>
      </c>
      <c r="N3868" t="s">
        <v>76</v>
      </c>
      <c r="O3868" s="6" t="str">
        <f>INDEX(lkp_Region,MATCH(tbl_Sales[[#This Row],[Suburb]],lkp_Suburb,0))</f>
        <v>Southern Metropolitan</v>
      </c>
      <c r="P3868" s="6">
        <f>MONTH(tbl_Sales[[#This Row],[Date]])</f>
        <v>9</v>
      </c>
      <c r="Q3868" s="6">
        <f>YEAR(tbl_Sales[[#This Row],[Date]])</f>
        <v>2016</v>
      </c>
    </row>
    <row r="3869" spans="1:17" x14ac:dyDescent="0.25">
      <c r="A3869" s="1">
        <v>42641</v>
      </c>
      <c r="B3869">
        <v>1402000</v>
      </c>
      <c r="C3869" t="s">
        <v>2</v>
      </c>
      <c r="D3869" t="s">
        <v>12433</v>
      </c>
      <c r="E3869" t="s">
        <v>10</v>
      </c>
      <c r="F3869">
        <v>3207</v>
      </c>
      <c r="G3869">
        <v>3</v>
      </c>
      <c r="H3869">
        <v>1</v>
      </c>
      <c r="I3869">
        <v>0</v>
      </c>
      <c r="J3869">
        <v>108</v>
      </c>
      <c r="K3869">
        <v>1900</v>
      </c>
      <c r="L3869" t="s">
        <v>4012</v>
      </c>
      <c r="M3869" t="s">
        <v>24</v>
      </c>
      <c r="N3869" t="s">
        <v>26</v>
      </c>
      <c r="O3869" s="6" t="str">
        <f>INDEX(lkp_Region,MATCH(tbl_Sales[[#This Row],[Suburb]],lkp_Suburb,0))</f>
        <v>Southern Metropolitan</v>
      </c>
      <c r="P3869" s="6">
        <f>MONTH(tbl_Sales[[#This Row],[Date]])</f>
        <v>9</v>
      </c>
      <c r="Q3869" s="6">
        <f>YEAR(tbl_Sales[[#This Row],[Date]])</f>
        <v>2016</v>
      </c>
    </row>
    <row r="3870" spans="1:17" x14ac:dyDescent="0.25">
      <c r="A3870" s="1">
        <v>42641</v>
      </c>
      <c r="B3870">
        <v>550000</v>
      </c>
      <c r="C3870" t="s">
        <v>2</v>
      </c>
      <c r="D3870" t="s">
        <v>12428</v>
      </c>
      <c r="E3870" t="s">
        <v>10</v>
      </c>
      <c r="F3870">
        <v>3060</v>
      </c>
      <c r="G3870">
        <v>3</v>
      </c>
      <c r="H3870">
        <v>1</v>
      </c>
      <c r="I3870">
        <v>1</v>
      </c>
      <c r="J3870">
        <v>583</v>
      </c>
      <c r="L3870" t="s">
        <v>4013</v>
      </c>
      <c r="M3870" t="s">
        <v>16</v>
      </c>
      <c r="N3870" t="s">
        <v>18</v>
      </c>
      <c r="O3870" s="6" t="str">
        <f>INDEX(lkp_Region,MATCH(tbl_Sales[[#This Row],[Suburb]],lkp_Suburb,0))</f>
        <v>Northern Metropolitan</v>
      </c>
      <c r="P3870" s="6">
        <f>MONTH(tbl_Sales[[#This Row],[Date]])</f>
        <v>9</v>
      </c>
      <c r="Q3870" s="6">
        <f>YEAR(tbl_Sales[[#This Row],[Date]])</f>
        <v>2016</v>
      </c>
    </row>
    <row r="3871" spans="1:17" x14ac:dyDescent="0.25">
      <c r="A3871" s="1">
        <v>42641</v>
      </c>
      <c r="B3871">
        <v>610000</v>
      </c>
      <c r="C3871" t="s">
        <v>51</v>
      </c>
      <c r="D3871" t="s">
        <v>12427</v>
      </c>
      <c r="E3871" t="s">
        <v>10</v>
      </c>
      <c r="F3871">
        <v>3044</v>
      </c>
      <c r="G3871">
        <v>2</v>
      </c>
      <c r="H3871">
        <v>1</v>
      </c>
      <c r="I3871">
        <v>1</v>
      </c>
      <c r="J3871">
        <v>169</v>
      </c>
      <c r="K3871">
        <v>1995</v>
      </c>
      <c r="L3871" t="s">
        <v>4014</v>
      </c>
      <c r="M3871" t="s">
        <v>115</v>
      </c>
      <c r="N3871" t="s">
        <v>18</v>
      </c>
      <c r="O3871" s="6" t="str">
        <f>INDEX(lkp_Region,MATCH(tbl_Sales[[#This Row],[Suburb]],lkp_Suburb,0))</f>
        <v>Northern Metropolitan</v>
      </c>
      <c r="P3871" s="6">
        <f>MONTH(tbl_Sales[[#This Row],[Date]])</f>
        <v>9</v>
      </c>
      <c r="Q3871" s="6">
        <f>YEAR(tbl_Sales[[#This Row],[Date]])</f>
        <v>2016</v>
      </c>
    </row>
    <row r="3872" spans="1:17" x14ac:dyDescent="0.25">
      <c r="A3872" s="1">
        <v>42641</v>
      </c>
      <c r="B3872">
        <v>665000</v>
      </c>
      <c r="C3872" t="s">
        <v>13</v>
      </c>
      <c r="D3872" t="s">
        <v>12424</v>
      </c>
      <c r="E3872" t="s">
        <v>10</v>
      </c>
      <c r="F3872">
        <v>3057</v>
      </c>
      <c r="G3872">
        <v>2</v>
      </c>
      <c r="H3872">
        <v>1</v>
      </c>
      <c r="I3872">
        <v>1</v>
      </c>
      <c r="J3872">
        <v>0</v>
      </c>
      <c r="K3872">
        <v>1940</v>
      </c>
      <c r="L3872" t="s">
        <v>4015</v>
      </c>
      <c r="M3872" t="s">
        <v>83</v>
      </c>
      <c r="N3872" t="s">
        <v>18</v>
      </c>
      <c r="O3872" s="6" t="str">
        <f>INDEX(lkp_Region,MATCH(tbl_Sales[[#This Row],[Suburb]],lkp_Suburb,0))</f>
        <v>Northern Metropolitan</v>
      </c>
      <c r="P3872" s="6">
        <f>MONTH(tbl_Sales[[#This Row],[Date]])</f>
        <v>9</v>
      </c>
      <c r="Q3872" s="6">
        <f>YEAR(tbl_Sales[[#This Row],[Date]])</f>
        <v>2016</v>
      </c>
    </row>
    <row r="3873" spans="1:17" x14ac:dyDescent="0.25">
      <c r="A3873" s="1">
        <v>42641</v>
      </c>
      <c r="B3873">
        <v>675000</v>
      </c>
      <c r="C3873" t="s">
        <v>2</v>
      </c>
      <c r="D3873" t="s">
        <v>12423</v>
      </c>
      <c r="E3873" t="s">
        <v>10</v>
      </c>
      <c r="F3873">
        <v>3042</v>
      </c>
      <c r="G3873">
        <v>2</v>
      </c>
      <c r="H3873">
        <v>1</v>
      </c>
      <c r="I3873">
        <v>1</v>
      </c>
      <c r="J3873">
        <v>612</v>
      </c>
      <c r="K3873">
        <v>1975</v>
      </c>
      <c r="L3873" t="s">
        <v>4016</v>
      </c>
      <c r="M3873" t="s">
        <v>330</v>
      </c>
      <c r="N3873" t="s">
        <v>49</v>
      </c>
      <c r="O3873" s="6" t="str">
        <f>INDEX(lkp_Region,MATCH(tbl_Sales[[#This Row],[Suburb]],lkp_Suburb,0))</f>
        <v>Western Metropolitan</v>
      </c>
      <c r="P3873" s="6">
        <f>MONTH(tbl_Sales[[#This Row],[Date]])</f>
        <v>9</v>
      </c>
      <c r="Q3873" s="6">
        <f>YEAR(tbl_Sales[[#This Row],[Date]])</f>
        <v>2016</v>
      </c>
    </row>
    <row r="3874" spans="1:17" x14ac:dyDescent="0.25">
      <c r="A3874" s="1">
        <v>42641</v>
      </c>
      <c r="B3874">
        <v>734600</v>
      </c>
      <c r="C3874" t="s">
        <v>13</v>
      </c>
      <c r="D3874" t="s">
        <v>12429</v>
      </c>
      <c r="E3874" t="s">
        <v>5</v>
      </c>
      <c r="F3874">
        <v>3052</v>
      </c>
      <c r="G3874">
        <v>2</v>
      </c>
      <c r="H3874">
        <v>2</v>
      </c>
      <c r="I3874">
        <v>1</v>
      </c>
      <c r="J3874">
        <v>2427</v>
      </c>
      <c r="K3874">
        <v>1990</v>
      </c>
      <c r="L3874" t="s">
        <v>4017</v>
      </c>
      <c r="M3874" t="s">
        <v>1418</v>
      </c>
      <c r="N3874" t="s">
        <v>88</v>
      </c>
      <c r="O3874" s="6" t="str">
        <f>INDEX(lkp_Region,MATCH(tbl_Sales[[#This Row],[Suburb]],lkp_Suburb,0))</f>
        <v>Northern Metropolitan</v>
      </c>
      <c r="P3874" s="6">
        <f>MONTH(tbl_Sales[[#This Row],[Date]])</f>
        <v>9</v>
      </c>
      <c r="Q3874" s="6">
        <f>YEAR(tbl_Sales[[#This Row],[Date]])</f>
        <v>2016</v>
      </c>
    </row>
    <row r="3875" spans="1:17" x14ac:dyDescent="0.25">
      <c r="A3875" s="1">
        <v>42641</v>
      </c>
      <c r="B3875">
        <v>965000</v>
      </c>
      <c r="C3875" t="s">
        <v>2</v>
      </c>
      <c r="D3875" t="s">
        <v>12429</v>
      </c>
      <c r="E3875" t="s">
        <v>5</v>
      </c>
      <c r="F3875">
        <v>3052</v>
      </c>
      <c r="G3875">
        <v>3</v>
      </c>
      <c r="H3875">
        <v>2</v>
      </c>
      <c r="I3875">
        <v>2</v>
      </c>
      <c r="J3875">
        <v>173</v>
      </c>
      <c r="L3875" t="s">
        <v>4018</v>
      </c>
      <c r="M3875" t="s">
        <v>1418</v>
      </c>
      <c r="N3875" t="s">
        <v>88</v>
      </c>
      <c r="O3875" s="6" t="str">
        <f>INDEX(lkp_Region,MATCH(tbl_Sales[[#This Row],[Suburb]],lkp_Suburb,0))</f>
        <v>Northern Metropolitan</v>
      </c>
      <c r="P3875" s="6">
        <f>MONTH(tbl_Sales[[#This Row],[Date]])</f>
        <v>9</v>
      </c>
      <c r="Q3875" s="6">
        <f>YEAR(tbl_Sales[[#This Row],[Date]])</f>
        <v>2016</v>
      </c>
    </row>
    <row r="3876" spans="1:17" x14ac:dyDescent="0.25">
      <c r="A3876" s="1">
        <v>42641</v>
      </c>
      <c r="B3876">
        <v>410000</v>
      </c>
      <c r="C3876" t="s">
        <v>51</v>
      </c>
      <c r="D3876" t="s">
        <v>12427</v>
      </c>
      <c r="E3876" t="s">
        <v>10</v>
      </c>
      <c r="F3876">
        <v>3032</v>
      </c>
      <c r="G3876">
        <v>2</v>
      </c>
      <c r="H3876">
        <v>1</v>
      </c>
      <c r="I3876">
        <v>2</v>
      </c>
      <c r="J3876">
        <v>53</v>
      </c>
      <c r="K3876">
        <v>2000</v>
      </c>
      <c r="L3876" t="s">
        <v>4019</v>
      </c>
      <c r="M3876" t="s">
        <v>21</v>
      </c>
      <c r="N3876" t="s">
        <v>21</v>
      </c>
      <c r="O3876" s="6" t="str">
        <f>INDEX(lkp_Region,MATCH(tbl_Sales[[#This Row],[Suburb]],lkp_Suburb,0))</f>
        <v>Western Metropolitan</v>
      </c>
      <c r="P3876" s="6">
        <f>MONTH(tbl_Sales[[#This Row],[Date]])</f>
        <v>9</v>
      </c>
      <c r="Q3876" s="6">
        <f>YEAR(tbl_Sales[[#This Row],[Date]])</f>
        <v>2016</v>
      </c>
    </row>
    <row r="3877" spans="1:17" x14ac:dyDescent="0.25">
      <c r="A3877" s="1">
        <v>42641</v>
      </c>
      <c r="B3877">
        <v>1048000</v>
      </c>
      <c r="C3877" t="s">
        <v>2</v>
      </c>
      <c r="D3877" t="s">
        <v>12425</v>
      </c>
      <c r="E3877" t="s">
        <v>10</v>
      </c>
      <c r="F3877">
        <v>3012</v>
      </c>
      <c r="G3877">
        <v>4</v>
      </c>
      <c r="H3877">
        <v>2</v>
      </c>
      <c r="I3877">
        <v>1</v>
      </c>
      <c r="J3877">
        <v>647</v>
      </c>
      <c r="K3877">
        <v>1920</v>
      </c>
      <c r="L3877" t="s">
        <v>4020</v>
      </c>
      <c r="M3877" t="s">
        <v>19</v>
      </c>
      <c r="N3877" t="s">
        <v>21</v>
      </c>
      <c r="O3877" s="6" t="str">
        <f>INDEX(lkp_Region,MATCH(tbl_Sales[[#This Row],[Suburb]],lkp_Suburb,0))</f>
        <v>Western Metropolitan</v>
      </c>
      <c r="P3877" s="6">
        <f>MONTH(tbl_Sales[[#This Row],[Date]])</f>
        <v>9</v>
      </c>
      <c r="Q3877" s="6">
        <f>YEAR(tbl_Sales[[#This Row],[Date]])</f>
        <v>2016</v>
      </c>
    </row>
    <row r="3878" spans="1:17" x14ac:dyDescent="0.25">
      <c r="A3878" s="1">
        <v>42641</v>
      </c>
      <c r="B3878">
        <v>1210000</v>
      </c>
      <c r="C3878" t="s">
        <v>2</v>
      </c>
      <c r="D3878" t="s">
        <v>12424</v>
      </c>
      <c r="E3878" t="s">
        <v>5</v>
      </c>
      <c r="F3878">
        <v>3015</v>
      </c>
      <c r="G3878">
        <v>3</v>
      </c>
      <c r="H3878">
        <v>1</v>
      </c>
      <c r="I3878">
        <v>1</v>
      </c>
      <c r="J3878">
        <v>546</v>
      </c>
      <c r="K3878">
        <v>1920</v>
      </c>
      <c r="L3878" t="s">
        <v>4021</v>
      </c>
      <c r="M3878" t="s">
        <v>133</v>
      </c>
      <c r="N3878" t="s">
        <v>69</v>
      </c>
      <c r="O3878" s="6" t="str">
        <f>INDEX(lkp_Region,MATCH(tbl_Sales[[#This Row],[Suburb]],lkp_Suburb,0))</f>
        <v>Western Metropolitan</v>
      </c>
      <c r="P3878" s="6">
        <f>MONTH(tbl_Sales[[#This Row],[Date]])</f>
        <v>9</v>
      </c>
      <c r="Q3878" s="6">
        <f>YEAR(tbl_Sales[[#This Row],[Date]])</f>
        <v>2016</v>
      </c>
    </row>
    <row r="3879" spans="1:17" x14ac:dyDescent="0.25">
      <c r="A3879" s="1">
        <v>42641</v>
      </c>
      <c r="B3879">
        <v>1250000</v>
      </c>
      <c r="C3879" t="s">
        <v>51</v>
      </c>
      <c r="D3879" t="s">
        <v>12429</v>
      </c>
      <c r="E3879" t="s">
        <v>5</v>
      </c>
      <c r="F3879">
        <v>3165</v>
      </c>
      <c r="G3879">
        <v>4</v>
      </c>
      <c r="H3879">
        <v>2</v>
      </c>
      <c r="I3879">
        <v>2</v>
      </c>
      <c r="J3879">
        <v>314</v>
      </c>
      <c r="K3879">
        <v>2010</v>
      </c>
      <c r="L3879" t="s">
        <v>4022</v>
      </c>
      <c r="M3879" t="s">
        <v>138</v>
      </c>
      <c r="N3879" t="s">
        <v>57</v>
      </c>
      <c r="O3879" s="6" t="str">
        <f>INDEX(lkp_Region,MATCH(tbl_Sales[[#This Row],[Suburb]],lkp_Suburb,0))</f>
        <v>Southern Metropolitan</v>
      </c>
      <c r="P3879" s="6">
        <f>MONTH(tbl_Sales[[#This Row],[Date]])</f>
        <v>9</v>
      </c>
      <c r="Q3879" s="6">
        <f>YEAR(tbl_Sales[[#This Row],[Date]])</f>
        <v>2016</v>
      </c>
    </row>
    <row r="3880" spans="1:17" x14ac:dyDescent="0.25">
      <c r="A3880" s="1">
        <v>42641</v>
      </c>
      <c r="B3880">
        <v>700000</v>
      </c>
      <c r="C3880" t="s">
        <v>2</v>
      </c>
      <c r="D3880" t="s">
        <v>12427</v>
      </c>
      <c r="E3880" t="s">
        <v>10</v>
      </c>
      <c r="F3880">
        <v>3073</v>
      </c>
      <c r="G3880">
        <v>3</v>
      </c>
      <c r="H3880">
        <v>1</v>
      </c>
      <c r="I3880">
        <v>1</v>
      </c>
      <c r="J3880">
        <v>621</v>
      </c>
      <c r="K3880">
        <v>1950</v>
      </c>
      <c r="L3880" t="s">
        <v>4023</v>
      </c>
      <c r="M3880" t="s">
        <v>93</v>
      </c>
      <c r="N3880" t="s">
        <v>62</v>
      </c>
      <c r="O3880" s="6" t="str">
        <f>INDEX(lkp_Region,MATCH(tbl_Sales[[#This Row],[Suburb]],lkp_Suburb,0))</f>
        <v>Northern Metropolitan</v>
      </c>
      <c r="P3880" s="6">
        <f>MONTH(tbl_Sales[[#This Row],[Date]])</f>
        <v>9</v>
      </c>
      <c r="Q3880" s="6">
        <f>YEAR(tbl_Sales[[#This Row],[Date]])</f>
        <v>2016</v>
      </c>
    </row>
    <row r="3881" spans="1:17" x14ac:dyDescent="0.25">
      <c r="A3881" s="1">
        <v>42641</v>
      </c>
      <c r="B3881">
        <v>900000</v>
      </c>
      <c r="C3881" t="s">
        <v>2</v>
      </c>
      <c r="D3881" t="s">
        <v>12427</v>
      </c>
      <c r="E3881" t="s">
        <v>10</v>
      </c>
      <c r="F3881">
        <v>3072</v>
      </c>
      <c r="G3881">
        <v>4</v>
      </c>
      <c r="H3881">
        <v>2</v>
      </c>
      <c r="I3881">
        <v>1</v>
      </c>
      <c r="J3881">
        <v>530</v>
      </c>
      <c r="K3881">
        <v>1940</v>
      </c>
      <c r="L3881" t="s">
        <v>4024</v>
      </c>
      <c r="M3881" t="s">
        <v>97</v>
      </c>
      <c r="N3881" t="s">
        <v>62</v>
      </c>
      <c r="O3881" s="6" t="str">
        <f>INDEX(lkp_Region,MATCH(tbl_Sales[[#This Row],[Suburb]],lkp_Suburb,0))</f>
        <v>Northern Metropolitan</v>
      </c>
      <c r="P3881" s="6">
        <f>MONTH(tbl_Sales[[#This Row],[Date]])</f>
        <v>9</v>
      </c>
      <c r="Q3881" s="6">
        <f>YEAR(tbl_Sales[[#This Row],[Date]])</f>
        <v>2016</v>
      </c>
    </row>
    <row r="3882" spans="1:17" x14ac:dyDescent="0.25">
      <c r="A3882" s="1">
        <v>42641</v>
      </c>
      <c r="B3882">
        <v>1300000</v>
      </c>
      <c r="C3882" t="s">
        <v>2</v>
      </c>
      <c r="D3882" t="s">
        <v>12429</v>
      </c>
      <c r="E3882" t="s">
        <v>5</v>
      </c>
      <c r="F3882">
        <v>3070</v>
      </c>
      <c r="G3882">
        <v>4</v>
      </c>
      <c r="H3882">
        <v>3</v>
      </c>
      <c r="I3882">
        <v>2</v>
      </c>
      <c r="J3882">
        <v>187</v>
      </c>
      <c r="K3882">
        <v>1970</v>
      </c>
      <c r="L3882" t="s">
        <v>4025</v>
      </c>
      <c r="M3882" t="s">
        <v>271</v>
      </c>
      <c r="N3882" t="s">
        <v>62</v>
      </c>
      <c r="O3882" s="6" t="str">
        <f>INDEX(lkp_Region,MATCH(tbl_Sales[[#This Row],[Suburb]],lkp_Suburb,0))</f>
        <v>Northern Metropolitan</v>
      </c>
      <c r="P3882" s="6">
        <f>MONTH(tbl_Sales[[#This Row],[Date]])</f>
        <v>9</v>
      </c>
      <c r="Q3882" s="6">
        <f>YEAR(tbl_Sales[[#This Row],[Date]])</f>
        <v>2016</v>
      </c>
    </row>
    <row r="3883" spans="1:17" x14ac:dyDescent="0.25">
      <c r="A3883" s="1">
        <v>42641</v>
      </c>
      <c r="B3883">
        <v>463000</v>
      </c>
      <c r="C3883" t="s">
        <v>13</v>
      </c>
      <c r="D3883" t="s">
        <v>12423</v>
      </c>
      <c r="E3883" t="s">
        <v>10</v>
      </c>
      <c r="F3883">
        <v>3020</v>
      </c>
      <c r="G3883">
        <v>2</v>
      </c>
      <c r="H3883">
        <v>1</v>
      </c>
      <c r="I3883">
        <v>1</v>
      </c>
      <c r="J3883">
        <v>199</v>
      </c>
      <c r="L3883" t="s">
        <v>4026</v>
      </c>
      <c r="M3883" t="s">
        <v>0</v>
      </c>
      <c r="N3883" t="s">
        <v>3</v>
      </c>
      <c r="O3883" s="6" t="str">
        <f>INDEX(lkp_Region,MATCH(tbl_Sales[[#This Row],[Suburb]],lkp_Suburb,0))</f>
        <v>Western Metropolitan</v>
      </c>
      <c r="P3883" s="6">
        <f>MONTH(tbl_Sales[[#This Row],[Date]])</f>
        <v>9</v>
      </c>
      <c r="Q3883" s="6">
        <f>YEAR(tbl_Sales[[#This Row],[Date]])</f>
        <v>2016</v>
      </c>
    </row>
    <row r="3884" spans="1:17" x14ac:dyDescent="0.25">
      <c r="A3884" s="1">
        <v>42641</v>
      </c>
      <c r="B3884">
        <v>1800000</v>
      </c>
      <c r="C3884" t="s">
        <v>2</v>
      </c>
      <c r="D3884" t="s">
        <v>12429</v>
      </c>
      <c r="E3884" t="s">
        <v>5</v>
      </c>
      <c r="F3884">
        <v>3101</v>
      </c>
      <c r="G3884">
        <v>3</v>
      </c>
      <c r="H3884">
        <v>2</v>
      </c>
      <c r="I3884">
        <v>1</v>
      </c>
      <c r="J3884">
        <v>336</v>
      </c>
      <c r="K3884">
        <v>1910</v>
      </c>
      <c r="L3884" t="s">
        <v>4027</v>
      </c>
      <c r="M3884" t="s">
        <v>145</v>
      </c>
      <c r="N3884" t="s">
        <v>101</v>
      </c>
      <c r="O3884" s="6" t="str">
        <f>INDEX(lkp_Region,MATCH(tbl_Sales[[#This Row],[Suburb]],lkp_Suburb,0))</f>
        <v>Southern Metropolitan</v>
      </c>
      <c r="P3884" s="6">
        <f>MONTH(tbl_Sales[[#This Row],[Date]])</f>
        <v>9</v>
      </c>
      <c r="Q3884" s="6">
        <f>YEAR(tbl_Sales[[#This Row],[Date]])</f>
        <v>2016</v>
      </c>
    </row>
    <row r="3885" spans="1:17" x14ac:dyDescent="0.25">
      <c r="A3885" s="1">
        <v>42641</v>
      </c>
      <c r="B3885">
        <v>6500000</v>
      </c>
      <c r="C3885" t="s">
        <v>2</v>
      </c>
      <c r="D3885" t="s">
        <v>12429</v>
      </c>
      <c r="E3885" t="s">
        <v>10</v>
      </c>
      <c r="F3885">
        <v>3101</v>
      </c>
      <c r="G3885">
        <v>6</v>
      </c>
      <c r="H3885">
        <v>6</v>
      </c>
      <c r="I3885">
        <v>3</v>
      </c>
      <c r="J3885">
        <v>1334</v>
      </c>
      <c r="K3885">
        <v>1890</v>
      </c>
      <c r="L3885" t="s">
        <v>4028</v>
      </c>
      <c r="M3885" t="s">
        <v>145</v>
      </c>
      <c r="N3885" t="s">
        <v>101</v>
      </c>
      <c r="O3885" s="6" t="str">
        <f>INDEX(lkp_Region,MATCH(tbl_Sales[[#This Row],[Suburb]],lkp_Suburb,0))</f>
        <v>Southern Metropolitan</v>
      </c>
      <c r="P3885" s="6">
        <f>MONTH(tbl_Sales[[#This Row],[Date]])</f>
        <v>9</v>
      </c>
      <c r="Q3885" s="6">
        <f>YEAR(tbl_Sales[[#This Row],[Date]])</f>
        <v>2016</v>
      </c>
    </row>
    <row r="3886" spans="1:17" x14ac:dyDescent="0.25">
      <c r="A3886" s="1">
        <v>42641</v>
      </c>
      <c r="B3886">
        <v>852000</v>
      </c>
      <c r="C3886" t="s">
        <v>2</v>
      </c>
      <c r="D3886" t="s">
        <v>12427</v>
      </c>
      <c r="E3886" t="s">
        <v>10</v>
      </c>
      <c r="F3886">
        <v>3084</v>
      </c>
      <c r="G3886">
        <v>3</v>
      </c>
      <c r="H3886">
        <v>1</v>
      </c>
      <c r="I3886">
        <v>1</v>
      </c>
      <c r="J3886">
        <v>776</v>
      </c>
      <c r="K3886">
        <v>1946</v>
      </c>
      <c r="L3886" t="s">
        <v>4029</v>
      </c>
      <c r="M3886" t="s">
        <v>235</v>
      </c>
      <c r="N3886" t="s">
        <v>150</v>
      </c>
      <c r="O3886" s="6" t="str">
        <f>INDEX(lkp_Region,MATCH(tbl_Sales[[#This Row],[Suburb]],lkp_Suburb,0))</f>
        <v>Eastern Metropolitan</v>
      </c>
      <c r="P3886" s="6">
        <f>MONTH(tbl_Sales[[#This Row],[Date]])</f>
        <v>9</v>
      </c>
      <c r="Q3886" s="6">
        <f>YEAR(tbl_Sales[[#This Row],[Date]])</f>
        <v>2016</v>
      </c>
    </row>
    <row r="3887" spans="1:17" x14ac:dyDescent="0.25">
      <c r="A3887" s="1">
        <v>42642</v>
      </c>
      <c r="B3887">
        <v>1130000</v>
      </c>
      <c r="C3887" t="s">
        <v>2</v>
      </c>
      <c r="D3887" t="s">
        <v>12428</v>
      </c>
      <c r="E3887" t="s">
        <v>10</v>
      </c>
      <c r="F3887">
        <v>3141</v>
      </c>
      <c r="G3887">
        <v>2</v>
      </c>
      <c r="H3887">
        <v>1</v>
      </c>
      <c r="I3887">
        <v>1</v>
      </c>
      <c r="J3887">
        <v>132</v>
      </c>
      <c r="K3887">
        <v>1900</v>
      </c>
      <c r="L3887" t="s">
        <v>4030</v>
      </c>
      <c r="M3887" t="s">
        <v>111</v>
      </c>
      <c r="N3887" t="s">
        <v>76</v>
      </c>
      <c r="O3887" s="6" t="str">
        <f>INDEX(lkp_Region,MATCH(tbl_Sales[[#This Row],[Suburb]],lkp_Suburb,0))</f>
        <v>Southern Metropolitan</v>
      </c>
      <c r="P3887" s="6">
        <f>MONTH(tbl_Sales[[#This Row],[Date]])</f>
        <v>9</v>
      </c>
      <c r="Q3887" s="6">
        <f>YEAR(tbl_Sales[[#This Row],[Date]])</f>
        <v>2016</v>
      </c>
    </row>
    <row r="3888" spans="1:17" x14ac:dyDescent="0.25">
      <c r="A3888" s="1">
        <v>42642</v>
      </c>
      <c r="B3888">
        <v>1780000</v>
      </c>
      <c r="C3888" t="s">
        <v>2</v>
      </c>
      <c r="D3888" t="s">
        <v>12429</v>
      </c>
      <c r="E3888" t="s">
        <v>5</v>
      </c>
      <c r="F3888">
        <v>3141</v>
      </c>
      <c r="G3888">
        <v>3</v>
      </c>
      <c r="H3888">
        <v>2</v>
      </c>
      <c r="I3888">
        <v>1</v>
      </c>
      <c r="J3888">
        <v>198</v>
      </c>
      <c r="L3888" t="s">
        <v>4031</v>
      </c>
      <c r="M3888" t="s">
        <v>111</v>
      </c>
      <c r="N3888" t="s">
        <v>76</v>
      </c>
      <c r="O3888" s="6" t="str">
        <f>INDEX(lkp_Region,MATCH(tbl_Sales[[#This Row],[Suburb]],lkp_Suburb,0))</f>
        <v>Southern Metropolitan</v>
      </c>
      <c r="P3888" s="6">
        <f>MONTH(tbl_Sales[[#This Row],[Date]])</f>
        <v>9</v>
      </c>
      <c r="Q3888" s="6">
        <f>YEAR(tbl_Sales[[#This Row],[Date]])</f>
        <v>2016</v>
      </c>
    </row>
    <row r="3889" spans="1:17" x14ac:dyDescent="0.25">
      <c r="A3889" s="1">
        <v>42642</v>
      </c>
      <c r="B3889">
        <v>2810000</v>
      </c>
      <c r="C3889" t="s">
        <v>2</v>
      </c>
      <c r="D3889" t="s">
        <v>12427</v>
      </c>
      <c r="E3889" t="s">
        <v>10</v>
      </c>
      <c r="F3889">
        <v>3143</v>
      </c>
      <c r="G3889">
        <v>5</v>
      </c>
      <c r="H3889">
        <v>2</v>
      </c>
      <c r="I3889">
        <v>2</v>
      </c>
      <c r="J3889">
        <v>617</v>
      </c>
      <c r="L3889" t="s">
        <v>4032</v>
      </c>
      <c r="M3889" t="s">
        <v>283</v>
      </c>
      <c r="N3889" t="s">
        <v>76</v>
      </c>
      <c r="O3889" s="6" t="str">
        <f>INDEX(lkp_Region,MATCH(tbl_Sales[[#This Row],[Suburb]],lkp_Suburb,0))</f>
        <v>Southern Metropolitan</v>
      </c>
      <c r="P3889" s="6">
        <f>MONTH(tbl_Sales[[#This Row],[Date]])</f>
        <v>9</v>
      </c>
      <c r="Q3889" s="6">
        <f>YEAR(tbl_Sales[[#This Row],[Date]])</f>
        <v>2016</v>
      </c>
    </row>
    <row r="3890" spans="1:17" x14ac:dyDescent="0.25">
      <c r="A3890" s="1">
        <v>42642</v>
      </c>
      <c r="B3890">
        <v>650000</v>
      </c>
      <c r="C3890" t="s">
        <v>2</v>
      </c>
      <c r="D3890" t="s">
        <v>12427</v>
      </c>
      <c r="E3890" t="s">
        <v>5</v>
      </c>
      <c r="F3890">
        <v>3044</v>
      </c>
      <c r="G3890">
        <v>4</v>
      </c>
      <c r="H3890">
        <v>1</v>
      </c>
      <c r="I3890">
        <v>2</v>
      </c>
      <c r="J3890">
        <v>410</v>
      </c>
      <c r="K3890">
        <v>1940</v>
      </c>
      <c r="L3890" t="s">
        <v>4033</v>
      </c>
      <c r="M3890" t="s">
        <v>115</v>
      </c>
      <c r="N3890" t="s">
        <v>18</v>
      </c>
      <c r="O3890" s="6" t="str">
        <f>INDEX(lkp_Region,MATCH(tbl_Sales[[#This Row],[Suburb]],lkp_Suburb,0))</f>
        <v>Northern Metropolitan</v>
      </c>
      <c r="P3890" s="6">
        <f>MONTH(tbl_Sales[[#This Row],[Date]])</f>
        <v>9</v>
      </c>
      <c r="Q3890" s="6">
        <f>YEAR(tbl_Sales[[#This Row],[Date]])</f>
        <v>2016</v>
      </c>
    </row>
    <row r="3891" spans="1:17" x14ac:dyDescent="0.25">
      <c r="A3891" s="1">
        <v>42642</v>
      </c>
      <c r="B3891">
        <v>855000</v>
      </c>
      <c r="C3891" t="s">
        <v>2</v>
      </c>
      <c r="D3891" t="s">
        <v>12428</v>
      </c>
      <c r="E3891" t="s">
        <v>10</v>
      </c>
      <c r="F3891">
        <v>3044</v>
      </c>
      <c r="G3891">
        <v>2</v>
      </c>
      <c r="H3891">
        <v>1</v>
      </c>
      <c r="I3891">
        <v>2</v>
      </c>
      <c r="J3891">
        <v>659</v>
      </c>
      <c r="L3891" t="s">
        <v>4034</v>
      </c>
      <c r="M3891" t="s">
        <v>115</v>
      </c>
      <c r="N3891" t="s">
        <v>18</v>
      </c>
      <c r="O3891" s="6" t="str">
        <f>INDEX(lkp_Region,MATCH(tbl_Sales[[#This Row],[Suburb]],lkp_Suburb,0))</f>
        <v>Northern Metropolitan</v>
      </c>
      <c r="P3891" s="6">
        <f>MONTH(tbl_Sales[[#This Row],[Date]])</f>
        <v>9</v>
      </c>
      <c r="Q3891" s="6">
        <f>YEAR(tbl_Sales[[#This Row],[Date]])</f>
        <v>2016</v>
      </c>
    </row>
    <row r="3892" spans="1:17" x14ac:dyDescent="0.25">
      <c r="A3892" s="1">
        <v>42642</v>
      </c>
      <c r="B3892">
        <v>650000</v>
      </c>
      <c r="C3892" t="s">
        <v>13</v>
      </c>
      <c r="D3892" t="s">
        <v>12427</v>
      </c>
      <c r="E3892" t="s">
        <v>10</v>
      </c>
      <c r="F3892">
        <v>3040</v>
      </c>
      <c r="G3892">
        <v>2</v>
      </c>
      <c r="H3892">
        <v>1</v>
      </c>
      <c r="I3892">
        <v>1</v>
      </c>
      <c r="J3892">
        <v>156</v>
      </c>
      <c r="K3892">
        <v>1994</v>
      </c>
      <c r="L3892" t="s">
        <v>4035</v>
      </c>
      <c r="M3892" t="s">
        <v>47</v>
      </c>
      <c r="N3892" t="s">
        <v>49</v>
      </c>
      <c r="O3892" s="6" t="str">
        <f>INDEX(lkp_Region,MATCH(tbl_Sales[[#This Row],[Suburb]],lkp_Suburb,0))</f>
        <v>Western Metropolitan</v>
      </c>
      <c r="P3892" s="6">
        <f>MONTH(tbl_Sales[[#This Row],[Date]])</f>
        <v>9</v>
      </c>
      <c r="Q3892" s="6">
        <f>YEAR(tbl_Sales[[#This Row],[Date]])</f>
        <v>2016</v>
      </c>
    </row>
    <row r="3893" spans="1:17" x14ac:dyDescent="0.25">
      <c r="A3893" s="1">
        <v>42642</v>
      </c>
      <c r="B3893">
        <v>860000</v>
      </c>
      <c r="C3893" t="s">
        <v>2</v>
      </c>
      <c r="D3893" t="s">
        <v>12427</v>
      </c>
      <c r="E3893" t="s">
        <v>10</v>
      </c>
      <c r="F3893">
        <v>3012</v>
      </c>
      <c r="G3893">
        <v>3</v>
      </c>
      <c r="H3893">
        <v>1</v>
      </c>
      <c r="I3893">
        <v>2</v>
      </c>
      <c r="J3893">
        <v>501</v>
      </c>
      <c r="K3893">
        <v>1960</v>
      </c>
      <c r="L3893" t="s">
        <v>4036</v>
      </c>
      <c r="M3893" t="s">
        <v>53</v>
      </c>
      <c r="N3893" t="s">
        <v>21</v>
      </c>
      <c r="O3893" s="6" t="str">
        <f>INDEX(lkp_Region,MATCH(tbl_Sales[[#This Row],[Suburb]],lkp_Suburb,0))</f>
        <v>Western Metropolitan</v>
      </c>
      <c r="P3893" s="6">
        <f>MONTH(tbl_Sales[[#This Row],[Date]])</f>
        <v>9</v>
      </c>
      <c r="Q3893" s="6">
        <f>YEAR(tbl_Sales[[#This Row],[Date]])</f>
        <v>2016</v>
      </c>
    </row>
    <row r="3894" spans="1:17" x14ac:dyDescent="0.25">
      <c r="A3894" s="1">
        <v>42642</v>
      </c>
      <c r="B3894">
        <v>1001000</v>
      </c>
      <c r="C3894" t="s">
        <v>2</v>
      </c>
      <c r="D3894" t="s">
        <v>12431</v>
      </c>
      <c r="E3894" t="s">
        <v>10</v>
      </c>
      <c r="F3894">
        <v>3011</v>
      </c>
      <c r="G3894">
        <v>3</v>
      </c>
      <c r="H3894">
        <v>1</v>
      </c>
      <c r="I3894">
        <v>1</v>
      </c>
      <c r="J3894">
        <v>256</v>
      </c>
      <c r="L3894" t="s">
        <v>4037</v>
      </c>
      <c r="M3894" t="s">
        <v>660</v>
      </c>
      <c r="N3894" t="s">
        <v>21</v>
      </c>
      <c r="O3894" s="6" t="str">
        <f>INDEX(lkp_Region,MATCH(tbl_Sales[[#This Row],[Suburb]],lkp_Suburb,0))</f>
        <v>Western Metropolitan</v>
      </c>
      <c r="P3894" s="6">
        <f>MONTH(tbl_Sales[[#This Row],[Date]])</f>
        <v>9</v>
      </c>
      <c r="Q3894" s="6">
        <f>YEAR(tbl_Sales[[#This Row],[Date]])</f>
        <v>2016</v>
      </c>
    </row>
    <row r="3895" spans="1:17" x14ac:dyDescent="0.25">
      <c r="A3895" s="1">
        <v>42642</v>
      </c>
      <c r="B3895">
        <v>1474000</v>
      </c>
      <c r="C3895" t="s">
        <v>2</v>
      </c>
      <c r="D3895" t="s">
        <v>12423</v>
      </c>
      <c r="E3895" t="s">
        <v>10</v>
      </c>
      <c r="F3895">
        <v>3108</v>
      </c>
      <c r="G3895">
        <v>3</v>
      </c>
      <c r="H3895">
        <v>2</v>
      </c>
      <c r="I3895">
        <v>2</v>
      </c>
      <c r="J3895">
        <v>753</v>
      </c>
      <c r="L3895" t="s">
        <v>4038</v>
      </c>
      <c r="M3895" t="s">
        <v>126</v>
      </c>
      <c r="N3895" t="s">
        <v>128</v>
      </c>
      <c r="O3895" s="6" t="str">
        <f>INDEX(lkp_Region,MATCH(tbl_Sales[[#This Row],[Suburb]],lkp_Suburb,0))</f>
        <v>Eastern Metropolitan</v>
      </c>
      <c r="P3895" s="6">
        <f>MONTH(tbl_Sales[[#This Row],[Date]])</f>
        <v>9</v>
      </c>
      <c r="Q3895" s="6">
        <f>YEAR(tbl_Sales[[#This Row],[Date]])</f>
        <v>2016</v>
      </c>
    </row>
    <row r="3896" spans="1:17" x14ac:dyDescent="0.25">
      <c r="A3896" s="1">
        <v>42642</v>
      </c>
      <c r="B3896">
        <v>425000</v>
      </c>
      <c r="C3896" t="s">
        <v>13</v>
      </c>
      <c r="D3896" t="s">
        <v>12428</v>
      </c>
      <c r="E3896" t="s">
        <v>10</v>
      </c>
      <c r="F3896">
        <v>3018</v>
      </c>
      <c r="G3896">
        <v>2</v>
      </c>
      <c r="H3896">
        <v>1</v>
      </c>
      <c r="I3896">
        <v>2</v>
      </c>
      <c r="J3896">
        <v>115</v>
      </c>
      <c r="K3896">
        <v>1980</v>
      </c>
      <c r="L3896" t="s">
        <v>4039</v>
      </c>
      <c r="M3896" t="s">
        <v>67</v>
      </c>
      <c r="N3896" t="s">
        <v>69</v>
      </c>
      <c r="O3896" s="6" t="str">
        <f>INDEX(lkp_Region,MATCH(tbl_Sales[[#This Row],[Suburb]],lkp_Suburb,0))</f>
        <v>Western Metropolitan</v>
      </c>
      <c r="P3896" s="6">
        <f>MONTH(tbl_Sales[[#This Row],[Date]])</f>
        <v>9</v>
      </c>
      <c r="Q3896" s="6">
        <f>YEAR(tbl_Sales[[#This Row],[Date]])</f>
        <v>2016</v>
      </c>
    </row>
    <row r="3897" spans="1:17" x14ac:dyDescent="0.25">
      <c r="A3897" s="1">
        <v>42642</v>
      </c>
      <c r="B3897">
        <v>435000</v>
      </c>
      <c r="C3897" t="s">
        <v>13</v>
      </c>
      <c r="D3897" t="s">
        <v>12433</v>
      </c>
      <c r="E3897" t="s">
        <v>10</v>
      </c>
      <c r="F3897">
        <v>3204</v>
      </c>
      <c r="G3897">
        <v>2</v>
      </c>
      <c r="H3897">
        <v>1</v>
      </c>
      <c r="I3897">
        <v>1</v>
      </c>
      <c r="J3897">
        <v>0</v>
      </c>
      <c r="L3897" t="s">
        <v>4040</v>
      </c>
      <c r="M3897" t="s">
        <v>63</v>
      </c>
      <c r="N3897" t="s">
        <v>57</v>
      </c>
      <c r="O3897" s="6" t="str">
        <f>INDEX(lkp_Region,MATCH(tbl_Sales[[#This Row],[Suburb]],lkp_Suburb,0))</f>
        <v>Southern Metropolitan</v>
      </c>
      <c r="P3897" s="6">
        <f>MONTH(tbl_Sales[[#This Row],[Date]])</f>
        <v>9</v>
      </c>
      <c r="Q3897" s="6">
        <f>YEAR(tbl_Sales[[#This Row],[Date]])</f>
        <v>2016</v>
      </c>
    </row>
    <row r="3898" spans="1:17" x14ac:dyDescent="0.25">
      <c r="A3898" s="1">
        <v>42642</v>
      </c>
      <c r="B3898">
        <v>662000</v>
      </c>
      <c r="C3898" t="s">
        <v>13</v>
      </c>
      <c r="D3898" t="s">
        <v>12427</v>
      </c>
      <c r="E3898" t="s">
        <v>10</v>
      </c>
      <c r="F3898">
        <v>3163</v>
      </c>
      <c r="G3898">
        <v>2</v>
      </c>
      <c r="H3898">
        <v>2</v>
      </c>
      <c r="I3898">
        <v>1</v>
      </c>
      <c r="J3898">
        <v>0</v>
      </c>
      <c r="L3898" t="s">
        <v>4041</v>
      </c>
      <c r="M3898" t="s">
        <v>201</v>
      </c>
      <c r="N3898" t="s">
        <v>57</v>
      </c>
      <c r="O3898" s="6" t="str">
        <f>INDEX(lkp_Region,MATCH(tbl_Sales[[#This Row],[Suburb]],lkp_Suburb,0))</f>
        <v>Southern Metropolitan</v>
      </c>
      <c r="P3898" s="6">
        <f>MONTH(tbl_Sales[[#This Row],[Date]])</f>
        <v>9</v>
      </c>
      <c r="Q3898" s="6">
        <f>YEAR(tbl_Sales[[#This Row],[Date]])</f>
        <v>2016</v>
      </c>
    </row>
    <row r="3899" spans="1:17" x14ac:dyDescent="0.25">
      <c r="A3899" s="1">
        <v>42642</v>
      </c>
      <c r="B3899">
        <v>804000</v>
      </c>
      <c r="C3899" t="s">
        <v>13</v>
      </c>
      <c r="D3899" t="s">
        <v>12428</v>
      </c>
      <c r="E3899" t="s">
        <v>10</v>
      </c>
      <c r="F3899">
        <v>3163</v>
      </c>
      <c r="G3899">
        <v>2</v>
      </c>
      <c r="H3899">
        <v>2</v>
      </c>
      <c r="I3899">
        <v>1</v>
      </c>
      <c r="J3899">
        <v>0</v>
      </c>
      <c r="K3899">
        <v>1993</v>
      </c>
      <c r="L3899" t="s">
        <v>4042</v>
      </c>
      <c r="M3899" t="s">
        <v>201</v>
      </c>
      <c r="N3899" t="s">
        <v>57</v>
      </c>
      <c r="O3899" s="6" t="str">
        <f>INDEX(lkp_Region,MATCH(tbl_Sales[[#This Row],[Suburb]],lkp_Suburb,0))</f>
        <v>Southern Metropolitan</v>
      </c>
      <c r="P3899" s="6">
        <f>MONTH(tbl_Sales[[#This Row],[Date]])</f>
        <v>9</v>
      </c>
      <c r="Q3899" s="6">
        <f>YEAR(tbl_Sales[[#This Row],[Date]])</f>
        <v>2016</v>
      </c>
    </row>
    <row r="3900" spans="1:17" x14ac:dyDescent="0.25">
      <c r="A3900" s="1">
        <v>42642</v>
      </c>
      <c r="B3900">
        <v>983500</v>
      </c>
      <c r="C3900" t="s">
        <v>13</v>
      </c>
      <c r="D3900" t="s">
        <v>12424</v>
      </c>
      <c r="E3900" t="s">
        <v>10</v>
      </c>
      <c r="F3900">
        <v>3163</v>
      </c>
      <c r="G3900">
        <v>2</v>
      </c>
      <c r="H3900">
        <v>1</v>
      </c>
      <c r="I3900">
        <v>1</v>
      </c>
      <c r="J3900">
        <v>333</v>
      </c>
      <c r="L3900" t="s">
        <v>4043</v>
      </c>
      <c r="M3900" t="s">
        <v>201</v>
      </c>
      <c r="N3900" t="s">
        <v>57</v>
      </c>
      <c r="O3900" s="6" t="str">
        <f>INDEX(lkp_Region,MATCH(tbl_Sales[[#This Row],[Suburb]],lkp_Suburb,0))</f>
        <v>Southern Metropolitan</v>
      </c>
      <c r="P3900" s="6">
        <f>MONTH(tbl_Sales[[#This Row],[Date]])</f>
        <v>9</v>
      </c>
      <c r="Q3900" s="6">
        <f>YEAR(tbl_Sales[[#This Row],[Date]])</f>
        <v>2016</v>
      </c>
    </row>
    <row r="3901" spans="1:17" x14ac:dyDescent="0.25">
      <c r="A3901" s="1">
        <v>42642</v>
      </c>
      <c r="B3901">
        <v>920000</v>
      </c>
      <c r="C3901" t="s">
        <v>2</v>
      </c>
      <c r="D3901" t="s">
        <v>12427</v>
      </c>
      <c r="E3901" t="s">
        <v>10</v>
      </c>
      <c r="F3901">
        <v>3071</v>
      </c>
      <c r="G3901">
        <v>3</v>
      </c>
      <c r="H3901">
        <v>1</v>
      </c>
      <c r="I3901">
        <v>2</v>
      </c>
      <c r="J3901">
        <v>410</v>
      </c>
      <c r="L3901" t="s">
        <v>4044</v>
      </c>
      <c r="M3901" t="s">
        <v>60</v>
      </c>
      <c r="N3901" t="s">
        <v>62</v>
      </c>
      <c r="O3901" s="6" t="str">
        <f>INDEX(lkp_Region,MATCH(tbl_Sales[[#This Row],[Suburb]],lkp_Suburb,0))</f>
        <v>Northern Metropolitan</v>
      </c>
      <c r="P3901" s="6">
        <f>MONTH(tbl_Sales[[#This Row],[Date]])</f>
        <v>9</v>
      </c>
      <c r="Q3901" s="6">
        <f>YEAR(tbl_Sales[[#This Row],[Date]])</f>
        <v>2016</v>
      </c>
    </row>
    <row r="3902" spans="1:17" x14ac:dyDescent="0.25">
      <c r="A3902" s="1">
        <v>42642</v>
      </c>
      <c r="B3902">
        <v>1020000</v>
      </c>
      <c r="C3902" t="s">
        <v>2</v>
      </c>
      <c r="D3902" t="s">
        <v>12427</v>
      </c>
      <c r="E3902" t="s">
        <v>10</v>
      </c>
      <c r="F3902">
        <v>3070</v>
      </c>
      <c r="G3902">
        <v>2</v>
      </c>
      <c r="H3902">
        <v>1</v>
      </c>
      <c r="I3902">
        <v>2</v>
      </c>
      <c r="J3902">
        <v>347</v>
      </c>
      <c r="K3902">
        <v>1935</v>
      </c>
      <c r="L3902" t="s">
        <v>4045</v>
      </c>
      <c r="M3902" t="s">
        <v>271</v>
      </c>
      <c r="N3902" t="s">
        <v>62</v>
      </c>
      <c r="O3902" s="6" t="str">
        <f>INDEX(lkp_Region,MATCH(tbl_Sales[[#This Row],[Suburb]],lkp_Suburb,0))</f>
        <v>Northern Metropolitan</v>
      </c>
      <c r="P3902" s="6">
        <f>MONTH(tbl_Sales[[#This Row],[Date]])</f>
        <v>9</v>
      </c>
      <c r="Q3902" s="6">
        <f>YEAR(tbl_Sales[[#This Row],[Date]])</f>
        <v>2016</v>
      </c>
    </row>
    <row r="3903" spans="1:17" x14ac:dyDescent="0.25">
      <c r="A3903" s="1">
        <v>42642</v>
      </c>
      <c r="B3903">
        <v>545000</v>
      </c>
      <c r="C3903" t="s">
        <v>2</v>
      </c>
      <c r="D3903" t="s">
        <v>12423</v>
      </c>
      <c r="E3903" t="s">
        <v>10</v>
      </c>
      <c r="F3903">
        <v>3020</v>
      </c>
      <c r="G3903">
        <v>3</v>
      </c>
      <c r="H3903">
        <v>1</v>
      </c>
      <c r="I3903">
        <v>2</v>
      </c>
      <c r="J3903">
        <v>512</v>
      </c>
      <c r="L3903" t="s">
        <v>4046</v>
      </c>
      <c r="M3903" t="s">
        <v>141</v>
      </c>
      <c r="N3903" t="s">
        <v>3</v>
      </c>
      <c r="O3903" s="6" t="str">
        <f>INDEX(lkp_Region,MATCH(tbl_Sales[[#This Row],[Suburb]],lkp_Suburb,0))</f>
        <v>Western Metropolitan</v>
      </c>
      <c r="P3903" s="6">
        <f>MONTH(tbl_Sales[[#This Row],[Date]])</f>
        <v>9</v>
      </c>
      <c r="Q3903" s="6">
        <f>YEAR(tbl_Sales[[#This Row],[Date]])</f>
        <v>2016</v>
      </c>
    </row>
    <row r="3904" spans="1:17" x14ac:dyDescent="0.25">
      <c r="A3904" s="1">
        <v>42642</v>
      </c>
      <c r="B3904">
        <v>560000</v>
      </c>
      <c r="C3904" t="s">
        <v>13</v>
      </c>
      <c r="D3904" t="s">
        <v>12428</v>
      </c>
      <c r="E3904" t="s">
        <v>10</v>
      </c>
      <c r="F3904">
        <v>3122</v>
      </c>
      <c r="G3904">
        <v>2</v>
      </c>
      <c r="H3904">
        <v>1</v>
      </c>
      <c r="I3904">
        <v>1</v>
      </c>
      <c r="J3904">
        <v>0</v>
      </c>
      <c r="K3904">
        <v>2013</v>
      </c>
      <c r="L3904" t="s">
        <v>4047</v>
      </c>
      <c r="M3904" t="s">
        <v>461</v>
      </c>
      <c r="N3904" t="s">
        <v>101</v>
      </c>
      <c r="O3904" s="6" t="str">
        <f>INDEX(lkp_Region,MATCH(tbl_Sales[[#This Row],[Suburb]],lkp_Suburb,0))</f>
        <v>Southern Metropolitan</v>
      </c>
      <c r="P3904" s="6">
        <f>MONTH(tbl_Sales[[#This Row],[Date]])</f>
        <v>9</v>
      </c>
      <c r="Q3904" s="6">
        <f>YEAR(tbl_Sales[[#This Row],[Date]])</f>
        <v>2016</v>
      </c>
    </row>
    <row r="3905" spans="1:17" x14ac:dyDescent="0.25">
      <c r="A3905" s="1">
        <v>42642</v>
      </c>
      <c r="B3905">
        <v>620000</v>
      </c>
      <c r="C3905" t="s">
        <v>2</v>
      </c>
      <c r="D3905" t="s">
        <v>12429</v>
      </c>
      <c r="E3905" t="s">
        <v>5</v>
      </c>
      <c r="F3905">
        <v>3124</v>
      </c>
      <c r="G3905">
        <v>2</v>
      </c>
      <c r="H3905">
        <v>1</v>
      </c>
      <c r="I3905">
        <v>1</v>
      </c>
      <c r="J3905">
        <v>122</v>
      </c>
      <c r="K3905">
        <v>1960</v>
      </c>
      <c r="L3905" t="s">
        <v>4048</v>
      </c>
      <c r="M3905" t="s">
        <v>209</v>
      </c>
      <c r="N3905" t="s">
        <v>101</v>
      </c>
      <c r="O3905" s="6" t="str">
        <f>INDEX(lkp_Region,MATCH(tbl_Sales[[#This Row],[Suburb]],lkp_Suburb,0))</f>
        <v>Southern Metropolitan</v>
      </c>
      <c r="P3905" s="6">
        <f>MONTH(tbl_Sales[[#This Row],[Date]])</f>
        <v>9</v>
      </c>
      <c r="Q3905" s="6">
        <f>YEAR(tbl_Sales[[#This Row],[Date]])</f>
        <v>2016</v>
      </c>
    </row>
    <row r="3906" spans="1:17" x14ac:dyDescent="0.25">
      <c r="A3906" s="1">
        <v>42642</v>
      </c>
      <c r="B3906">
        <v>650000</v>
      </c>
      <c r="C3906" t="s">
        <v>2</v>
      </c>
      <c r="D3906" t="s">
        <v>12428</v>
      </c>
      <c r="E3906" t="s">
        <v>10</v>
      </c>
      <c r="F3906">
        <v>3085</v>
      </c>
      <c r="G3906">
        <v>3</v>
      </c>
      <c r="H3906">
        <v>1</v>
      </c>
      <c r="I3906">
        <v>1</v>
      </c>
      <c r="J3906">
        <v>706</v>
      </c>
      <c r="K3906">
        <v>1970</v>
      </c>
      <c r="L3906" t="s">
        <v>4049</v>
      </c>
      <c r="M3906" t="s">
        <v>299</v>
      </c>
      <c r="N3906" t="s">
        <v>150</v>
      </c>
      <c r="O3906" s="6" t="str">
        <f>INDEX(lkp_Region,MATCH(tbl_Sales[[#This Row],[Suburb]],lkp_Suburb,0))</f>
        <v>Northern Metropolitan</v>
      </c>
      <c r="P3906" s="6">
        <f>MONTH(tbl_Sales[[#This Row],[Date]])</f>
        <v>9</v>
      </c>
      <c r="Q3906" s="6">
        <f>YEAR(tbl_Sales[[#This Row],[Date]])</f>
        <v>2016</v>
      </c>
    </row>
    <row r="3907" spans="1:17" x14ac:dyDescent="0.25">
      <c r="A3907" s="1">
        <v>42642</v>
      </c>
      <c r="B3907">
        <v>700000</v>
      </c>
      <c r="C3907" t="s">
        <v>2</v>
      </c>
      <c r="D3907" t="s">
        <v>12423</v>
      </c>
      <c r="E3907" t="s">
        <v>10</v>
      </c>
      <c r="F3907">
        <v>3085</v>
      </c>
      <c r="G3907">
        <v>4</v>
      </c>
      <c r="H3907">
        <v>1</v>
      </c>
      <c r="I3907">
        <v>1</v>
      </c>
      <c r="J3907">
        <v>530</v>
      </c>
      <c r="L3907" t="s">
        <v>4050</v>
      </c>
      <c r="M3907" t="s">
        <v>299</v>
      </c>
      <c r="N3907" t="s">
        <v>150</v>
      </c>
      <c r="O3907" s="6" t="str">
        <f>INDEX(lkp_Region,MATCH(tbl_Sales[[#This Row],[Suburb]],lkp_Suburb,0))</f>
        <v>Northern Metropolitan</v>
      </c>
      <c r="P3907" s="6">
        <f>MONTH(tbl_Sales[[#This Row],[Date]])</f>
        <v>9</v>
      </c>
      <c r="Q3907" s="6">
        <f>YEAR(tbl_Sales[[#This Row],[Date]])</f>
        <v>2016</v>
      </c>
    </row>
    <row r="3908" spans="1:17" x14ac:dyDescent="0.25">
      <c r="A3908" s="1">
        <v>42642</v>
      </c>
      <c r="B3908">
        <v>870000</v>
      </c>
      <c r="C3908" t="s">
        <v>2</v>
      </c>
      <c r="D3908" t="s">
        <v>12427</v>
      </c>
      <c r="E3908" t="s">
        <v>5</v>
      </c>
      <c r="F3908">
        <v>3084</v>
      </c>
      <c r="G3908">
        <v>3</v>
      </c>
      <c r="H3908">
        <v>1</v>
      </c>
      <c r="I3908">
        <v>2</v>
      </c>
      <c r="J3908">
        <v>698</v>
      </c>
      <c r="K3908">
        <v>1960</v>
      </c>
      <c r="L3908" t="s">
        <v>4051</v>
      </c>
      <c r="M3908" t="s">
        <v>320</v>
      </c>
      <c r="N3908" t="s">
        <v>150</v>
      </c>
      <c r="O3908" s="6" t="str">
        <f>INDEX(lkp_Region,MATCH(tbl_Sales[[#This Row],[Suburb]],lkp_Suburb,0))</f>
        <v>Eastern Metropolitan</v>
      </c>
      <c r="P3908" s="6">
        <f>MONTH(tbl_Sales[[#This Row],[Date]])</f>
        <v>9</v>
      </c>
      <c r="Q3908" s="6">
        <f>YEAR(tbl_Sales[[#This Row],[Date]])</f>
        <v>2016</v>
      </c>
    </row>
    <row r="3909" spans="1:17" x14ac:dyDescent="0.25">
      <c r="A3909" s="1">
        <v>42643</v>
      </c>
      <c r="B3909">
        <v>1280000</v>
      </c>
      <c r="C3909" t="s">
        <v>2</v>
      </c>
      <c r="D3909" t="s">
        <v>12427</v>
      </c>
      <c r="E3909" t="s">
        <v>10</v>
      </c>
      <c r="F3909">
        <v>3054</v>
      </c>
      <c r="G3909">
        <v>3</v>
      </c>
      <c r="H3909">
        <v>1</v>
      </c>
      <c r="I3909">
        <v>1</v>
      </c>
      <c r="J3909">
        <v>131</v>
      </c>
      <c r="L3909" t="s">
        <v>4052</v>
      </c>
      <c r="M3909" t="s">
        <v>513</v>
      </c>
      <c r="N3909" t="s">
        <v>8</v>
      </c>
      <c r="O3909" s="6" t="str">
        <f>INDEX(lkp_Region,MATCH(tbl_Sales[[#This Row],[Suburb]],lkp_Suburb,0))</f>
        <v>Northern Metropolitan</v>
      </c>
      <c r="P3909" s="6">
        <f>MONTH(tbl_Sales[[#This Row],[Date]])</f>
        <v>9</v>
      </c>
      <c r="Q3909" s="6">
        <f>YEAR(tbl_Sales[[#This Row],[Date]])</f>
        <v>2016</v>
      </c>
    </row>
    <row r="3910" spans="1:17" x14ac:dyDescent="0.25">
      <c r="A3910" s="1">
        <v>42643</v>
      </c>
      <c r="B3910">
        <v>497500</v>
      </c>
      <c r="C3910" t="s">
        <v>13</v>
      </c>
      <c r="D3910" t="s">
        <v>12428</v>
      </c>
      <c r="E3910" t="s">
        <v>5</v>
      </c>
      <c r="F3910">
        <v>3183</v>
      </c>
      <c r="G3910">
        <v>2</v>
      </c>
      <c r="H3910">
        <v>1</v>
      </c>
      <c r="I3910">
        <v>0</v>
      </c>
      <c r="J3910">
        <v>0</v>
      </c>
      <c r="L3910" t="s">
        <v>4053</v>
      </c>
      <c r="M3910" t="s">
        <v>326</v>
      </c>
      <c r="N3910" t="s">
        <v>26</v>
      </c>
      <c r="O3910" s="6" t="str">
        <f>INDEX(lkp_Region,MATCH(tbl_Sales[[#This Row],[Suburb]],lkp_Suburb,0))</f>
        <v>Southern Metropolitan</v>
      </c>
      <c r="P3910" s="6">
        <f>MONTH(tbl_Sales[[#This Row],[Date]])</f>
        <v>9</v>
      </c>
      <c r="Q3910" s="6">
        <f>YEAR(tbl_Sales[[#This Row],[Date]])</f>
        <v>2016</v>
      </c>
    </row>
    <row r="3911" spans="1:17" x14ac:dyDescent="0.25">
      <c r="A3911" s="1">
        <v>42643</v>
      </c>
      <c r="B3911">
        <v>550000</v>
      </c>
      <c r="C3911" t="s">
        <v>13</v>
      </c>
      <c r="D3911" t="s">
        <v>12425</v>
      </c>
      <c r="E3911" t="s">
        <v>10</v>
      </c>
      <c r="F3911">
        <v>3184</v>
      </c>
      <c r="G3911">
        <v>2</v>
      </c>
      <c r="H3911">
        <v>1</v>
      </c>
      <c r="I3911">
        <v>1</v>
      </c>
      <c r="J3911">
        <v>0</v>
      </c>
      <c r="K3911">
        <v>1960</v>
      </c>
      <c r="L3911" t="s">
        <v>4054</v>
      </c>
      <c r="M3911" t="s">
        <v>58</v>
      </c>
      <c r="N3911" t="s">
        <v>26</v>
      </c>
      <c r="O3911" s="6" t="str">
        <f>INDEX(lkp_Region,MATCH(tbl_Sales[[#This Row],[Suburb]],lkp_Suburb,0))</f>
        <v>Southern Metropolitan</v>
      </c>
      <c r="P3911" s="6">
        <f>MONTH(tbl_Sales[[#This Row],[Date]])</f>
        <v>9</v>
      </c>
      <c r="Q3911" s="6">
        <f>YEAR(tbl_Sales[[#This Row],[Date]])</f>
        <v>2016</v>
      </c>
    </row>
    <row r="3912" spans="1:17" x14ac:dyDescent="0.25">
      <c r="A3912" s="1">
        <v>42643</v>
      </c>
      <c r="B3912">
        <v>1350000</v>
      </c>
      <c r="C3912" t="s">
        <v>51</v>
      </c>
      <c r="D3912" t="s">
        <v>12428</v>
      </c>
      <c r="E3912" t="s">
        <v>10</v>
      </c>
      <c r="F3912">
        <v>3184</v>
      </c>
      <c r="G3912">
        <v>3</v>
      </c>
      <c r="H3912">
        <v>2</v>
      </c>
      <c r="I3912">
        <v>2</v>
      </c>
      <c r="J3912">
        <v>1170</v>
      </c>
      <c r="L3912" t="s">
        <v>4055</v>
      </c>
      <c r="M3912" t="s">
        <v>58</v>
      </c>
      <c r="N3912" t="s">
        <v>26</v>
      </c>
      <c r="O3912" s="6" t="str">
        <f>INDEX(lkp_Region,MATCH(tbl_Sales[[#This Row],[Suburb]],lkp_Suburb,0))</f>
        <v>Southern Metropolitan</v>
      </c>
      <c r="P3912" s="6">
        <f>MONTH(tbl_Sales[[#This Row],[Date]])</f>
        <v>9</v>
      </c>
      <c r="Q3912" s="6">
        <f>YEAR(tbl_Sales[[#This Row],[Date]])</f>
        <v>2016</v>
      </c>
    </row>
    <row r="3913" spans="1:17" x14ac:dyDescent="0.25">
      <c r="A3913" s="1">
        <v>42643</v>
      </c>
      <c r="B3913">
        <v>542500</v>
      </c>
      <c r="C3913" t="s">
        <v>2</v>
      </c>
      <c r="D3913" t="s">
        <v>12427</v>
      </c>
      <c r="E3913" t="s">
        <v>10</v>
      </c>
      <c r="F3913">
        <v>3046</v>
      </c>
      <c r="G3913">
        <v>2</v>
      </c>
      <c r="H3913">
        <v>1</v>
      </c>
      <c r="I3913">
        <v>1</v>
      </c>
      <c r="J3913">
        <v>359</v>
      </c>
      <c r="K3913">
        <v>1960</v>
      </c>
      <c r="L3913" t="s">
        <v>4056</v>
      </c>
      <c r="M3913" t="s">
        <v>391</v>
      </c>
      <c r="N3913" t="s">
        <v>18</v>
      </c>
      <c r="O3913" s="6" t="str">
        <f>INDEX(lkp_Region,MATCH(tbl_Sales[[#This Row],[Suburb]],lkp_Suburb,0))</f>
        <v>Northern Metropolitan</v>
      </c>
      <c r="P3913" s="6">
        <f>MONTH(tbl_Sales[[#This Row],[Date]])</f>
        <v>9</v>
      </c>
      <c r="Q3913" s="6">
        <f>YEAR(tbl_Sales[[#This Row],[Date]])</f>
        <v>2016</v>
      </c>
    </row>
    <row r="3914" spans="1:17" x14ac:dyDescent="0.25">
      <c r="A3914" s="1">
        <v>42643</v>
      </c>
      <c r="B3914">
        <v>900000</v>
      </c>
      <c r="C3914" t="s">
        <v>2</v>
      </c>
      <c r="D3914" t="s">
        <v>12427</v>
      </c>
      <c r="E3914" t="s">
        <v>5</v>
      </c>
      <c r="F3914">
        <v>3046</v>
      </c>
      <c r="G3914">
        <v>3</v>
      </c>
      <c r="H3914">
        <v>1</v>
      </c>
      <c r="I3914">
        <v>1</v>
      </c>
      <c r="J3914">
        <v>705</v>
      </c>
      <c r="L3914" t="s">
        <v>4057</v>
      </c>
      <c r="M3914" t="s">
        <v>680</v>
      </c>
      <c r="N3914" t="s">
        <v>18</v>
      </c>
      <c r="O3914" s="6" t="str">
        <f>INDEX(lkp_Region,MATCH(tbl_Sales[[#This Row],[Suburb]],lkp_Suburb,0))</f>
        <v>Northern Metropolitan</v>
      </c>
      <c r="P3914" s="6">
        <f>MONTH(tbl_Sales[[#This Row],[Date]])</f>
        <v>9</v>
      </c>
      <c r="Q3914" s="6">
        <f>YEAR(tbl_Sales[[#This Row],[Date]])</f>
        <v>2016</v>
      </c>
    </row>
    <row r="3915" spans="1:17" x14ac:dyDescent="0.25">
      <c r="A3915" s="1">
        <v>42643</v>
      </c>
      <c r="B3915">
        <v>522500</v>
      </c>
      <c r="C3915" t="s">
        <v>2</v>
      </c>
      <c r="D3915" t="s">
        <v>12427</v>
      </c>
      <c r="E3915" t="s">
        <v>10</v>
      </c>
      <c r="F3915">
        <v>3034</v>
      </c>
      <c r="G3915">
        <v>2</v>
      </c>
      <c r="H3915">
        <v>1</v>
      </c>
      <c r="I3915">
        <v>1</v>
      </c>
      <c r="J3915">
        <v>220</v>
      </c>
      <c r="K3915">
        <v>1995</v>
      </c>
      <c r="L3915" t="s">
        <v>4058</v>
      </c>
      <c r="M3915" t="s">
        <v>524</v>
      </c>
      <c r="N3915" t="s">
        <v>49</v>
      </c>
      <c r="O3915" s="6" t="str">
        <f>INDEX(lkp_Region,MATCH(tbl_Sales[[#This Row],[Suburb]],lkp_Suburb,0))</f>
        <v>Western Metropolitan</v>
      </c>
      <c r="P3915" s="6">
        <f>MONTH(tbl_Sales[[#This Row],[Date]])</f>
        <v>9</v>
      </c>
      <c r="Q3915" s="6">
        <f>YEAR(tbl_Sales[[#This Row],[Date]])</f>
        <v>2016</v>
      </c>
    </row>
    <row r="3916" spans="1:17" x14ac:dyDescent="0.25">
      <c r="A3916" s="1">
        <v>42643</v>
      </c>
      <c r="B3916">
        <v>773000</v>
      </c>
      <c r="C3916" t="s">
        <v>2</v>
      </c>
      <c r="D3916" t="s">
        <v>12428</v>
      </c>
      <c r="E3916" t="s">
        <v>10</v>
      </c>
      <c r="F3916">
        <v>3042</v>
      </c>
      <c r="G3916">
        <v>4</v>
      </c>
      <c r="H3916">
        <v>3</v>
      </c>
      <c r="I3916">
        <v>4</v>
      </c>
      <c r="J3916">
        <v>531</v>
      </c>
      <c r="K3916">
        <v>1980</v>
      </c>
      <c r="L3916" t="s">
        <v>4059</v>
      </c>
      <c r="M3916" t="s">
        <v>330</v>
      </c>
      <c r="N3916" t="s">
        <v>49</v>
      </c>
      <c r="O3916" s="6" t="str">
        <f>INDEX(lkp_Region,MATCH(tbl_Sales[[#This Row],[Suburb]],lkp_Suburb,0))</f>
        <v>Western Metropolitan</v>
      </c>
      <c r="P3916" s="6">
        <f>MONTH(tbl_Sales[[#This Row],[Date]])</f>
        <v>9</v>
      </c>
      <c r="Q3916" s="6">
        <f>YEAR(tbl_Sales[[#This Row],[Date]])</f>
        <v>2016</v>
      </c>
    </row>
    <row r="3917" spans="1:17" x14ac:dyDescent="0.25">
      <c r="A3917" s="1">
        <v>42643</v>
      </c>
      <c r="B3917">
        <v>421000</v>
      </c>
      <c r="C3917" t="s">
        <v>2</v>
      </c>
      <c r="D3917" t="s">
        <v>12423</v>
      </c>
      <c r="E3917" t="s">
        <v>10</v>
      </c>
      <c r="F3917">
        <v>3047</v>
      </c>
      <c r="G3917">
        <v>3</v>
      </c>
      <c r="H3917">
        <v>1</v>
      </c>
      <c r="I3917">
        <v>1</v>
      </c>
      <c r="J3917">
        <v>607</v>
      </c>
      <c r="L3917" t="s">
        <v>4060</v>
      </c>
      <c r="M3917" t="s">
        <v>779</v>
      </c>
      <c r="N3917" t="s">
        <v>195</v>
      </c>
      <c r="O3917" s="6" t="str">
        <f>INDEX(lkp_Region,MATCH(tbl_Sales[[#This Row],[Suburb]],lkp_Suburb,0))</f>
        <v>Northern Metropolitan</v>
      </c>
      <c r="P3917" s="6">
        <f>MONTH(tbl_Sales[[#This Row],[Date]])</f>
        <v>9</v>
      </c>
      <c r="Q3917" s="6">
        <f>YEAR(tbl_Sales[[#This Row],[Date]])</f>
        <v>2016</v>
      </c>
    </row>
    <row r="3918" spans="1:17" x14ac:dyDescent="0.25">
      <c r="A3918" s="1">
        <v>42643</v>
      </c>
      <c r="B3918">
        <v>643700</v>
      </c>
      <c r="C3918" t="s">
        <v>2</v>
      </c>
      <c r="D3918" t="s">
        <v>12430</v>
      </c>
      <c r="E3918" t="s">
        <v>5</v>
      </c>
      <c r="F3918">
        <v>3015</v>
      </c>
      <c r="G3918">
        <v>1</v>
      </c>
      <c r="H3918">
        <v>1</v>
      </c>
      <c r="I3918">
        <v>0</v>
      </c>
      <c r="J3918">
        <v>129</v>
      </c>
      <c r="K3918">
        <v>1900</v>
      </c>
      <c r="L3918" t="s">
        <v>4061</v>
      </c>
      <c r="M3918" t="s">
        <v>133</v>
      </c>
      <c r="N3918" t="s">
        <v>69</v>
      </c>
      <c r="O3918" s="6" t="str">
        <f>INDEX(lkp_Region,MATCH(tbl_Sales[[#This Row],[Suburb]],lkp_Suburb,0))</f>
        <v>Western Metropolitan</v>
      </c>
      <c r="P3918" s="6">
        <f>MONTH(tbl_Sales[[#This Row],[Date]])</f>
        <v>9</v>
      </c>
      <c r="Q3918" s="6">
        <f>YEAR(tbl_Sales[[#This Row],[Date]])</f>
        <v>2016</v>
      </c>
    </row>
    <row r="3919" spans="1:17" x14ac:dyDescent="0.25">
      <c r="A3919" s="1">
        <v>42643</v>
      </c>
      <c r="B3919">
        <v>1535000</v>
      </c>
      <c r="C3919" t="s">
        <v>2</v>
      </c>
      <c r="D3919" t="s">
        <v>12430</v>
      </c>
      <c r="E3919" t="s">
        <v>10</v>
      </c>
      <c r="F3919">
        <v>3016</v>
      </c>
      <c r="G3919">
        <v>3</v>
      </c>
      <c r="H3919">
        <v>1</v>
      </c>
      <c r="I3919">
        <v>1</v>
      </c>
      <c r="J3919">
        <v>507</v>
      </c>
      <c r="K3919">
        <v>1910</v>
      </c>
      <c r="L3919" t="s">
        <v>4062</v>
      </c>
      <c r="M3919" t="s">
        <v>196</v>
      </c>
      <c r="N3919" t="s">
        <v>69</v>
      </c>
      <c r="O3919" s="6" t="str">
        <f>INDEX(lkp_Region,MATCH(tbl_Sales[[#This Row],[Suburb]],lkp_Suburb,0))</f>
        <v>Western Metropolitan</v>
      </c>
      <c r="P3919" s="6">
        <f>MONTH(tbl_Sales[[#This Row],[Date]])</f>
        <v>9</v>
      </c>
      <c r="Q3919" s="6">
        <f>YEAR(tbl_Sales[[#This Row],[Date]])</f>
        <v>2016</v>
      </c>
    </row>
    <row r="3920" spans="1:17" x14ac:dyDescent="0.25">
      <c r="A3920" s="1">
        <v>42643</v>
      </c>
      <c r="B3920">
        <v>1095000</v>
      </c>
      <c r="C3920" t="s">
        <v>2</v>
      </c>
      <c r="D3920" t="s">
        <v>12429</v>
      </c>
      <c r="E3920" t="s">
        <v>10</v>
      </c>
      <c r="F3920">
        <v>3204</v>
      </c>
      <c r="G3920">
        <v>3</v>
      </c>
      <c r="H3920">
        <v>2</v>
      </c>
      <c r="I3920">
        <v>1</v>
      </c>
      <c r="J3920">
        <v>581</v>
      </c>
      <c r="K3920">
        <v>1965</v>
      </c>
      <c r="L3920" t="s">
        <v>4063</v>
      </c>
      <c r="M3920" t="s">
        <v>55</v>
      </c>
      <c r="N3920" t="s">
        <v>57</v>
      </c>
      <c r="O3920" s="6" t="str">
        <f>INDEX(lkp_Region,MATCH(tbl_Sales[[#This Row],[Suburb]],lkp_Suburb,0))</f>
        <v>Southern Metropolitan</v>
      </c>
      <c r="P3920" s="6">
        <f>MONTH(tbl_Sales[[#This Row],[Date]])</f>
        <v>9</v>
      </c>
      <c r="Q3920" s="6">
        <f>YEAR(tbl_Sales[[#This Row],[Date]])</f>
        <v>2016</v>
      </c>
    </row>
    <row r="3921" spans="1:17" x14ac:dyDescent="0.25">
      <c r="A3921" s="1">
        <v>42643</v>
      </c>
      <c r="B3921">
        <v>1770000</v>
      </c>
      <c r="C3921" t="s">
        <v>2</v>
      </c>
      <c r="D3921" t="s">
        <v>12428</v>
      </c>
      <c r="E3921" t="s">
        <v>10</v>
      </c>
      <c r="F3921">
        <v>3204</v>
      </c>
      <c r="G3921">
        <v>3</v>
      </c>
      <c r="H3921">
        <v>2</v>
      </c>
      <c r="I3921">
        <v>2</v>
      </c>
      <c r="J3921">
        <v>667</v>
      </c>
      <c r="K3921">
        <v>1950</v>
      </c>
      <c r="L3921" t="s">
        <v>1741</v>
      </c>
      <c r="M3921" t="s">
        <v>63</v>
      </c>
      <c r="N3921" t="s">
        <v>57</v>
      </c>
      <c r="O3921" s="6" t="str">
        <f>INDEX(lkp_Region,MATCH(tbl_Sales[[#This Row],[Suburb]],lkp_Suburb,0))</f>
        <v>Southern Metropolitan</v>
      </c>
      <c r="P3921" s="6">
        <f>MONTH(tbl_Sales[[#This Row],[Date]])</f>
        <v>9</v>
      </c>
      <c r="Q3921" s="6">
        <f>YEAR(tbl_Sales[[#This Row],[Date]])</f>
        <v>2016</v>
      </c>
    </row>
    <row r="3922" spans="1:17" x14ac:dyDescent="0.25">
      <c r="A3922" s="1">
        <v>42643</v>
      </c>
      <c r="B3922">
        <v>790000</v>
      </c>
      <c r="C3922" t="s">
        <v>2</v>
      </c>
      <c r="D3922" t="s">
        <v>12432</v>
      </c>
      <c r="E3922" t="s">
        <v>5</v>
      </c>
      <c r="F3922">
        <v>3070</v>
      </c>
      <c r="G3922">
        <v>2</v>
      </c>
      <c r="H3922">
        <v>1</v>
      </c>
      <c r="I3922">
        <v>1</v>
      </c>
      <c r="J3922">
        <v>136</v>
      </c>
      <c r="K3922">
        <v>2000</v>
      </c>
      <c r="L3922" t="s">
        <v>4064</v>
      </c>
      <c r="M3922" t="s">
        <v>271</v>
      </c>
      <c r="N3922" t="s">
        <v>62</v>
      </c>
      <c r="O3922" s="6" t="str">
        <f>INDEX(lkp_Region,MATCH(tbl_Sales[[#This Row],[Suburb]],lkp_Suburb,0))</f>
        <v>Northern Metropolitan</v>
      </c>
      <c r="P3922" s="6">
        <f>MONTH(tbl_Sales[[#This Row],[Date]])</f>
        <v>9</v>
      </c>
      <c r="Q3922" s="6">
        <f>YEAR(tbl_Sales[[#This Row],[Date]])</f>
        <v>2016</v>
      </c>
    </row>
    <row r="3923" spans="1:17" x14ac:dyDescent="0.25">
      <c r="A3923" s="1">
        <v>42643</v>
      </c>
      <c r="B3923">
        <v>557000</v>
      </c>
      <c r="C3923" t="s">
        <v>13</v>
      </c>
      <c r="D3923" t="s">
        <v>12427</v>
      </c>
      <c r="E3923" t="s">
        <v>10</v>
      </c>
      <c r="F3923">
        <v>3101</v>
      </c>
      <c r="G3923">
        <v>2</v>
      </c>
      <c r="H3923">
        <v>1</v>
      </c>
      <c r="I3923">
        <v>1</v>
      </c>
      <c r="J3923">
        <v>0</v>
      </c>
      <c r="L3923" t="s">
        <v>4065</v>
      </c>
      <c r="M3923" t="s">
        <v>145</v>
      </c>
      <c r="N3923" t="s">
        <v>101</v>
      </c>
      <c r="O3923" s="6" t="str">
        <f>INDEX(lkp_Region,MATCH(tbl_Sales[[#This Row],[Suburb]],lkp_Suburb,0))</f>
        <v>Southern Metropolitan</v>
      </c>
      <c r="P3923" s="6">
        <f>MONTH(tbl_Sales[[#This Row],[Date]])</f>
        <v>9</v>
      </c>
      <c r="Q3923" s="6">
        <f>YEAR(tbl_Sales[[#This Row],[Date]])</f>
        <v>2016</v>
      </c>
    </row>
    <row r="3924" spans="1:17" x14ac:dyDescent="0.25">
      <c r="A3924" s="1">
        <v>42643</v>
      </c>
      <c r="B3924">
        <v>1620000</v>
      </c>
      <c r="C3924" t="s">
        <v>2</v>
      </c>
      <c r="D3924" t="s">
        <v>12429</v>
      </c>
      <c r="E3924" t="s">
        <v>10</v>
      </c>
      <c r="F3924">
        <v>3104</v>
      </c>
      <c r="G3924">
        <v>4</v>
      </c>
      <c r="H3924">
        <v>2</v>
      </c>
      <c r="I3924">
        <v>1</v>
      </c>
      <c r="J3924">
        <v>654</v>
      </c>
      <c r="K3924">
        <v>1960</v>
      </c>
      <c r="L3924" t="s">
        <v>4066</v>
      </c>
      <c r="M3924" t="s">
        <v>99</v>
      </c>
      <c r="N3924" t="s">
        <v>101</v>
      </c>
      <c r="O3924" s="6" t="str">
        <f>INDEX(lkp_Region,MATCH(tbl_Sales[[#This Row],[Suburb]],lkp_Suburb,0))</f>
        <v>Southern Metropolitan</v>
      </c>
      <c r="P3924" s="6">
        <f>MONTH(tbl_Sales[[#This Row],[Date]])</f>
        <v>9</v>
      </c>
      <c r="Q3924" s="6">
        <f>YEAR(tbl_Sales[[#This Row],[Date]])</f>
        <v>2016</v>
      </c>
    </row>
    <row r="3925" spans="1:17" x14ac:dyDescent="0.25">
      <c r="A3925" s="1">
        <v>42643</v>
      </c>
      <c r="B3925">
        <v>1750000</v>
      </c>
      <c r="C3925" t="s">
        <v>2</v>
      </c>
      <c r="D3925" t="s">
        <v>12423</v>
      </c>
      <c r="E3925" t="s">
        <v>5</v>
      </c>
      <c r="F3925">
        <v>3104</v>
      </c>
      <c r="G3925">
        <v>3</v>
      </c>
      <c r="H3925">
        <v>1</v>
      </c>
      <c r="I3925">
        <v>2</v>
      </c>
      <c r="J3925">
        <v>854</v>
      </c>
      <c r="K3925">
        <v>1948</v>
      </c>
      <c r="L3925" t="s">
        <v>4067</v>
      </c>
      <c r="M3925" t="s">
        <v>99</v>
      </c>
      <c r="N3925" t="s">
        <v>101</v>
      </c>
      <c r="O3925" s="6" t="str">
        <f>INDEX(lkp_Region,MATCH(tbl_Sales[[#This Row],[Suburb]],lkp_Suburb,0))</f>
        <v>Southern Metropolitan</v>
      </c>
      <c r="P3925" s="6">
        <f>MONTH(tbl_Sales[[#This Row],[Date]])</f>
        <v>9</v>
      </c>
      <c r="Q3925" s="6">
        <f>YEAR(tbl_Sales[[#This Row],[Date]])</f>
        <v>2016</v>
      </c>
    </row>
    <row r="3926" spans="1:17" x14ac:dyDescent="0.25">
      <c r="A3926" s="1">
        <v>42643</v>
      </c>
      <c r="B3926">
        <v>720000</v>
      </c>
      <c r="C3926" t="s">
        <v>13</v>
      </c>
      <c r="D3926" t="s">
        <v>12429</v>
      </c>
      <c r="E3926" t="s">
        <v>10</v>
      </c>
      <c r="F3926">
        <v>3188</v>
      </c>
      <c r="G3926">
        <v>2</v>
      </c>
      <c r="H3926">
        <v>1</v>
      </c>
      <c r="I3926">
        <v>1</v>
      </c>
      <c r="J3926">
        <v>832</v>
      </c>
      <c r="L3926" t="s">
        <v>4068</v>
      </c>
      <c r="M3926" t="s">
        <v>176</v>
      </c>
      <c r="N3926" t="s">
        <v>107</v>
      </c>
      <c r="O3926" s="6" t="str">
        <f>INDEX(lkp_Region,MATCH(tbl_Sales[[#This Row],[Suburb]],lkp_Suburb,0))</f>
        <v>Southern Metropolitan</v>
      </c>
      <c r="P3926" s="6">
        <f>MONTH(tbl_Sales[[#This Row],[Date]])</f>
        <v>9</v>
      </c>
      <c r="Q3926" s="6">
        <f>YEAR(tbl_Sales[[#This Row],[Date]])</f>
        <v>2016</v>
      </c>
    </row>
    <row r="3927" spans="1:17" x14ac:dyDescent="0.25">
      <c r="A3927" s="1">
        <v>42644</v>
      </c>
      <c r="B3927">
        <v>1450000</v>
      </c>
      <c r="C3927" t="s">
        <v>2</v>
      </c>
      <c r="D3927" t="s">
        <v>12427</v>
      </c>
      <c r="E3927" t="s">
        <v>10</v>
      </c>
      <c r="F3927">
        <v>3068</v>
      </c>
      <c r="G3927">
        <v>3</v>
      </c>
      <c r="H3927">
        <v>2</v>
      </c>
      <c r="I3927">
        <v>1</v>
      </c>
      <c r="J3927">
        <v>118</v>
      </c>
      <c r="K3927">
        <v>1905</v>
      </c>
      <c r="L3927" t="s">
        <v>4069</v>
      </c>
      <c r="M3927" t="s">
        <v>72</v>
      </c>
      <c r="N3927" t="s">
        <v>8</v>
      </c>
      <c r="O3927" s="6" t="str">
        <f>INDEX(lkp_Region,MATCH(tbl_Sales[[#This Row],[Suburb]],lkp_Suburb,0))</f>
        <v>Northern Metropolitan</v>
      </c>
      <c r="P3927" s="6">
        <f>MONTH(tbl_Sales[[#This Row],[Date]])</f>
        <v>10</v>
      </c>
      <c r="Q3927" s="6">
        <f>YEAR(tbl_Sales[[#This Row],[Date]])</f>
        <v>2016</v>
      </c>
    </row>
    <row r="3928" spans="1:17" x14ac:dyDescent="0.25">
      <c r="A3928" s="1">
        <v>42644</v>
      </c>
      <c r="B3928">
        <v>1125000</v>
      </c>
      <c r="C3928" t="s">
        <v>2</v>
      </c>
      <c r="D3928" t="s">
        <v>12424</v>
      </c>
      <c r="E3928" t="s">
        <v>5</v>
      </c>
      <c r="F3928">
        <v>3141</v>
      </c>
      <c r="G3928">
        <v>3</v>
      </c>
      <c r="H3928">
        <v>1</v>
      </c>
      <c r="I3928">
        <v>0</v>
      </c>
      <c r="J3928">
        <v>146</v>
      </c>
      <c r="K3928">
        <v>1910</v>
      </c>
      <c r="L3928" t="s">
        <v>4070</v>
      </c>
      <c r="M3928" t="s">
        <v>111</v>
      </c>
      <c r="N3928" t="s">
        <v>76</v>
      </c>
      <c r="O3928" s="6" t="str">
        <f>INDEX(lkp_Region,MATCH(tbl_Sales[[#This Row],[Suburb]],lkp_Suburb,0))</f>
        <v>Southern Metropolitan</v>
      </c>
      <c r="P3928" s="6">
        <f>MONTH(tbl_Sales[[#This Row],[Date]])</f>
        <v>10</v>
      </c>
      <c r="Q3928" s="6">
        <f>YEAR(tbl_Sales[[#This Row],[Date]])</f>
        <v>2016</v>
      </c>
    </row>
    <row r="3929" spans="1:17" x14ac:dyDescent="0.25">
      <c r="A3929" s="1">
        <v>42644</v>
      </c>
      <c r="B3929">
        <v>395000</v>
      </c>
      <c r="C3929" t="s">
        <v>13</v>
      </c>
      <c r="D3929" t="s">
        <v>12429</v>
      </c>
      <c r="E3929" t="s">
        <v>5</v>
      </c>
      <c r="F3929">
        <v>3182</v>
      </c>
      <c r="G3929">
        <v>1</v>
      </c>
      <c r="H3929">
        <v>1</v>
      </c>
      <c r="I3929">
        <v>1</v>
      </c>
      <c r="J3929">
        <v>1286</v>
      </c>
      <c r="K3929">
        <v>1975</v>
      </c>
      <c r="L3929" t="s">
        <v>4071</v>
      </c>
      <c r="M3929" t="s">
        <v>156</v>
      </c>
      <c r="N3929" t="s">
        <v>26</v>
      </c>
      <c r="O3929" s="6" t="str">
        <f>INDEX(lkp_Region,MATCH(tbl_Sales[[#This Row],[Suburb]],lkp_Suburb,0))</f>
        <v>Southern Metropolitan</v>
      </c>
      <c r="P3929" s="6">
        <f>MONTH(tbl_Sales[[#This Row],[Date]])</f>
        <v>10</v>
      </c>
      <c r="Q3929" s="6">
        <f>YEAR(tbl_Sales[[#This Row],[Date]])</f>
        <v>2016</v>
      </c>
    </row>
    <row r="3930" spans="1:17" x14ac:dyDescent="0.25">
      <c r="A3930" s="1">
        <v>42644</v>
      </c>
      <c r="B3930">
        <v>500000</v>
      </c>
      <c r="C3930" t="s">
        <v>2</v>
      </c>
      <c r="D3930" t="s">
        <v>12427</v>
      </c>
      <c r="E3930" t="s">
        <v>10</v>
      </c>
      <c r="F3930">
        <v>3046</v>
      </c>
      <c r="G3930">
        <v>3</v>
      </c>
      <c r="H3930">
        <v>1</v>
      </c>
      <c r="I3930">
        <v>1</v>
      </c>
      <c r="J3930">
        <v>589</v>
      </c>
      <c r="L3930" t="s">
        <v>4072</v>
      </c>
      <c r="M3930" t="s">
        <v>78</v>
      </c>
      <c r="N3930" t="s">
        <v>18</v>
      </c>
      <c r="O3930" s="6" t="str">
        <f>INDEX(lkp_Region,MATCH(tbl_Sales[[#This Row],[Suburb]],lkp_Suburb,0))</f>
        <v>Northern Metropolitan</v>
      </c>
      <c r="P3930" s="6">
        <f>MONTH(tbl_Sales[[#This Row],[Date]])</f>
        <v>10</v>
      </c>
      <c r="Q3930" s="6">
        <f>YEAR(tbl_Sales[[#This Row],[Date]])</f>
        <v>2016</v>
      </c>
    </row>
    <row r="3931" spans="1:17" x14ac:dyDescent="0.25">
      <c r="A3931" s="1">
        <v>42644</v>
      </c>
      <c r="B3931">
        <v>510000</v>
      </c>
      <c r="C3931" t="s">
        <v>51</v>
      </c>
      <c r="D3931" t="s">
        <v>12431</v>
      </c>
      <c r="E3931" t="s">
        <v>10</v>
      </c>
      <c r="F3931">
        <v>3044</v>
      </c>
      <c r="G3931">
        <v>2</v>
      </c>
      <c r="H3931">
        <v>1</v>
      </c>
      <c r="I3931">
        <v>1</v>
      </c>
      <c r="J3931">
        <v>110</v>
      </c>
      <c r="K3931">
        <v>2013</v>
      </c>
      <c r="L3931" t="s">
        <v>4073</v>
      </c>
      <c r="M3931" t="s">
        <v>115</v>
      </c>
      <c r="N3931" t="s">
        <v>18</v>
      </c>
      <c r="O3931" s="6" t="str">
        <f>INDEX(lkp_Region,MATCH(tbl_Sales[[#This Row],[Suburb]],lkp_Suburb,0))</f>
        <v>Northern Metropolitan</v>
      </c>
      <c r="P3931" s="6">
        <f>MONTH(tbl_Sales[[#This Row],[Date]])</f>
        <v>10</v>
      </c>
      <c r="Q3931" s="6">
        <f>YEAR(tbl_Sales[[#This Row],[Date]])</f>
        <v>2016</v>
      </c>
    </row>
    <row r="3932" spans="1:17" x14ac:dyDescent="0.25">
      <c r="A3932" s="1">
        <v>42644</v>
      </c>
      <c r="B3932">
        <v>619000</v>
      </c>
      <c r="C3932" t="s">
        <v>2</v>
      </c>
      <c r="D3932" t="s">
        <v>12427</v>
      </c>
      <c r="E3932" t="s">
        <v>10</v>
      </c>
      <c r="F3932">
        <v>3060</v>
      </c>
      <c r="G3932">
        <v>2</v>
      </c>
      <c r="H3932">
        <v>1</v>
      </c>
      <c r="I3932">
        <v>2</v>
      </c>
      <c r="J3932">
        <v>640</v>
      </c>
      <c r="K3932">
        <v>1970</v>
      </c>
      <c r="L3932" t="s">
        <v>4074</v>
      </c>
      <c r="M3932" t="s">
        <v>16</v>
      </c>
      <c r="N3932" t="s">
        <v>18</v>
      </c>
      <c r="O3932" s="6" t="str">
        <f>INDEX(lkp_Region,MATCH(tbl_Sales[[#This Row],[Suburb]],lkp_Suburb,0))</f>
        <v>Northern Metropolitan</v>
      </c>
      <c r="P3932" s="6">
        <f>MONTH(tbl_Sales[[#This Row],[Date]])</f>
        <v>10</v>
      </c>
      <c r="Q3932" s="6">
        <f>YEAR(tbl_Sales[[#This Row],[Date]])</f>
        <v>2016</v>
      </c>
    </row>
    <row r="3933" spans="1:17" x14ac:dyDescent="0.25">
      <c r="A3933" s="1">
        <v>42644</v>
      </c>
      <c r="B3933">
        <v>565000</v>
      </c>
      <c r="C3933" t="s">
        <v>13</v>
      </c>
      <c r="D3933" t="s">
        <v>12429</v>
      </c>
      <c r="E3933" t="s">
        <v>10</v>
      </c>
      <c r="F3933">
        <v>3039</v>
      </c>
      <c r="G3933">
        <v>3</v>
      </c>
      <c r="H3933">
        <v>2</v>
      </c>
      <c r="I3933">
        <v>1</v>
      </c>
      <c r="J3933">
        <v>0</v>
      </c>
      <c r="K3933">
        <v>2001</v>
      </c>
      <c r="L3933" t="s">
        <v>4075</v>
      </c>
      <c r="M3933" t="s">
        <v>242</v>
      </c>
      <c r="N3933" t="s">
        <v>49</v>
      </c>
      <c r="O3933" s="6" t="str">
        <f>INDEX(lkp_Region,MATCH(tbl_Sales[[#This Row],[Suburb]],lkp_Suburb,0))</f>
        <v>Western Metropolitan</v>
      </c>
      <c r="P3933" s="6">
        <f>MONTH(tbl_Sales[[#This Row],[Date]])</f>
        <v>10</v>
      </c>
      <c r="Q3933" s="6">
        <f>YEAR(tbl_Sales[[#This Row],[Date]])</f>
        <v>2016</v>
      </c>
    </row>
    <row r="3934" spans="1:17" x14ac:dyDescent="0.25">
      <c r="A3934" s="1">
        <v>42644</v>
      </c>
      <c r="B3934">
        <v>703000</v>
      </c>
      <c r="C3934" t="s">
        <v>2</v>
      </c>
      <c r="D3934" t="s">
        <v>12427</v>
      </c>
      <c r="E3934" t="s">
        <v>10</v>
      </c>
      <c r="F3934">
        <v>3033</v>
      </c>
      <c r="G3934">
        <v>3</v>
      </c>
      <c r="H3934">
        <v>2</v>
      </c>
      <c r="I3934">
        <v>2</v>
      </c>
      <c r="J3934">
        <v>683</v>
      </c>
      <c r="K3934">
        <v>1995</v>
      </c>
      <c r="L3934" t="s">
        <v>4076</v>
      </c>
      <c r="M3934" t="s">
        <v>119</v>
      </c>
      <c r="N3934" t="s">
        <v>49</v>
      </c>
      <c r="O3934" s="6" t="str">
        <f>INDEX(lkp_Region,MATCH(tbl_Sales[[#This Row],[Suburb]],lkp_Suburb,0))</f>
        <v>Western Metropolitan</v>
      </c>
      <c r="P3934" s="6">
        <f>MONTH(tbl_Sales[[#This Row],[Date]])</f>
        <v>10</v>
      </c>
      <c r="Q3934" s="6">
        <f>YEAR(tbl_Sales[[#This Row],[Date]])</f>
        <v>2016</v>
      </c>
    </row>
    <row r="3935" spans="1:17" x14ac:dyDescent="0.25">
      <c r="A3935" s="1">
        <v>42644</v>
      </c>
      <c r="B3935">
        <v>762000</v>
      </c>
      <c r="C3935" t="s">
        <v>2</v>
      </c>
      <c r="D3935" t="s">
        <v>12427</v>
      </c>
      <c r="E3935" t="s">
        <v>10</v>
      </c>
      <c r="F3935">
        <v>3034</v>
      </c>
      <c r="G3935">
        <v>4</v>
      </c>
      <c r="H3935">
        <v>2</v>
      </c>
      <c r="I3935">
        <v>2</v>
      </c>
      <c r="J3935">
        <v>589</v>
      </c>
      <c r="K3935">
        <v>1961</v>
      </c>
      <c r="L3935" t="s">
        <v>4077</v>
      </c>
      <c r="M3935" t="s">
        <v>524</v>
      </c>
      <c r="N3935" t="s">
        <v>49</v>
      </c>
      <c r="O3935" s="6" t="str">
        <f>INDEX(lkp_Region,MATCH(tbl_Sales[[#This Row],[Suburb]],lkp_Suburb,0))</f>
        <v>Western Metropolitan</v>
      </c>
      <c r="P3935" s="6">
        <f>MONTH(tbl_Sales[[#This Row],[Date]])</f>
        <v>10</v>
      </c>
      <c r="Q3935" s="6">
        <f>YEAR(tbl_Sales[[#This Row],[Date]])</f>
        <v>2016</v>
      </c>
    </row>
    <row r="3936" spans="1:17" x14ac:dyDescent="0.25">
      <c r="A3936" s="1">
        <v>42644</v>
      </c>
      <c r="B3936">
        <v>400000</v>
      </c>
      <c r="C3936" t="s">
        <v>13</v>
      </c>
      <c r="D3936" t="s">
        <v>12427</v>
      </c>
      <c r="E3936" t="s">
        <v>5</v>
      </c>
      <c r="F3936">
        <v>3166</v>
      </c>
      <c r="G3936">
        <v>2</v>
      </c>
      <c r="H3936">
        <v>1</v>
      </c>
      <c r="I3936">
        <v>1</v>
      </c>
      <c r="J3936">
        <v>100</v>
      </c>
      <c r="K3936">
        <v>1975</v>
      </c>
      <c r="L3936" t="s">
        <v>4078</v>
      </c>
      <c r="M3936" t="s">
        <v>262</v>
      </c>
      <c r="N3936" t="s">
        <v>31</v>
      </c>
      <c r="O3936" s="6" t="str">
        <f>INDEX(lkp_Region,MATCH(tbl_Sales[[#This Row],[Suburb]],lkp_Suburb,0))</f>
        <v>Southern Metropolitan</v>
      </c>
      <c r="P3936" s="6">
        <f>MONTH(tbl_Sales[[#This Row],[Date]])</f>
        <v>10</v>
      </c>
      <c r="Q3936" s="6">
        <f>YEAR(tbl_Sales[[#This Row],[Date]])</f>
        <v>2016</v>
      </c>
    </row>
    <row r="3937" spans="1:17" x14ac:dyDescent="0.25">
      <c r="A3937" s="1">
        <v>42644</v>
      </c>
      <c r="B3937">
        <v>571000</v>
      </c>
      <c r="C3937" t="s">
        <v>13</v>
      </c>
      <c r="D3937" t="s">
        <v>12428</v>
      </c>
      <c r="E3937" t="s">
        <v>10</v>
      </c>
      <c r="F3937">
        <v>3011</v>
      </c>
      <c r="G3937">
        <v>2</v>
      </c>
      <c r="H3937">
        <v>2</v>
      </c>
      <c r="I3937">
        <v>1</v>
      </c>
      <c r="J3937">
        <v>0</v>
      </c>
      <c r="K3937">
        <v>2013</v>
      </c>
      <c r="L3937" t="s">
        <v>4079</v>
      </c>
      <c r="M3937" t="s">
        <v>22</v>
      </c>
      <c r="N3937" t="s">
        <v>21</v>
      </c>
      <c r="O3937" s="6" t="str">
        <f>INDEX(lkp_Region,MATCH(tbl_Sales[[#This Row],[Suburb]],lkp_Suburb,0))</f>
        <v>Western Metropolitan</v>
      </c>
      <c r="P3937" s="6">
        <f>MONTH(tbl_Sales[[#This Row],[Date]])</f>
        <v>10</v>
      </c>
      <c r="Q3937" s="6">
        <f>YEAR(tbl_Sales[[#This Row],[Date]])</f>
        <v>2016</v>
      </c>
    </row>
    <row r="3938" spans="1:17" x14ac:dyDescent="0.25">
      <c r="A3938" s="1">
        <v>42644</v>
      </c>
      <c r="B3938">
        <v>517500</v>
      </c>
      <c r="C3938" t="s">
        <v>13</v>
      </c>
      <c r="D3938" t="s">
        <v>12429</v>
      </c>
      <c r="E3938" t="s">
        <v>10</v>
      </c>
      <c r="F3938">
        <v>3204</v>
      </c>
      <c r="G3938">
        <v>3</v>
      </c>
      <c r="H3938">
        <v>1</v>
      </c>
      <c r="I3938">
        <v>1</v>
      </c>
      <c r="J3938">
        <v>0</v>
      </c>
      <c r="K3938">
        <v>1970</v>
      </c>
      <c r="L3938" t="s">
        <v>4080</v>
      </c>
      <c r="M3938" t="s">
        <v>55</v>
      </c>
      <c r="N3938" t="s">
        <v>57</v>
      </c>
      <c r="O3938" s="6" t="str">
        <f>INDEX(lkp_Region,MATCH(tbl_Sales[[#This Row],[Suburb]],lkp_Suburb,0))</f>
        <v>Southern Metropolitan</v>
      </c>
      <c r="P3938" s="6">
        <f>MONTH(tbl_Sales[[#This Row],[Date]])</f>
        <v>10</v>
      </c>
      <c r="Q3938" s="6">
        <f>YEAR(tbl_Sales[[#This Row],[Date]])</f>
        <v>2016</v>
      </c>
    </row>
    <row r="3939" spans="1:17" x14ac:dyDescent="0.25">
      <c r="A3939" s="1">
        <v>42644</v>
      </c>
      <c r="B3939">
        <v>1385000</v>
      </c>
      <c r="C3939" t="s">
        <v>2</v>
      </c>
      <c r="D3939" t="s">
        <v>12428</v>
      </c>
      <c r="E3939" t="s">
        <v>10</v>
      </c>
      <c r="F3939">
        <v>3204</v>
      </c>
      <c r="G3939">
        <v>4</v>
      </c>
      <c r="H3939">
        <v>2</v>
      </c>
      <c r="I3939">
        <v>1</v>
      </c>
      <c r="J3939">
        <v>576</v>
      </c>
      <c r="K3939">
        <v>1920</v>
      </c>
      <c r="L3939" t="s">
        <v>4081</v>
      </c>
      <c r="M3939" t="s">
        <v>55</v>
      </c>
      <c r="N3939" t="s">
        <v>57</v>
      </c>
      <c r="O3939" s="6" t="str">
        <f>INDEX(lkp_Region,MATCH(tbl_Sales[[#This Row],[Suburb]],lkp_Suburb,0))</f>
        <v>Southern Metropolitan</v>
      </c>
      <c r="P3939" s="6">
        <f>MONTH(tbl_Sales[[#This Row],[Date]])</f>
        <v>10</v>
      </c>
      <c r="Q3939" s="6">
        <f>YEAR(tbl_Sales[[#This Row],[Date]])</f>
        <v>2016</v>
      </c>
    </row>
    <row r="3940" spans="1:17" x14ac:dyDescent="0.25">
      <c r="A3940" s="1">
        <v>42644</v>
      </c>
      <c r="B3940">
        <v>1410000</v>
      </c>
      <c r="C3940" t="s">
        <v>2</v>
      </c>
      <c r="D3940" t="s">
        <v>12428</v>
      </c>
      <c r="E3940" t="s">
        <v>10</v>
      </c>
      <c r="F3940">
        <v>3165</v>
      </c>
      <c r="G3940">
        <v>2</v>
      </c>
      <c r="H3940">
        <v>1</v>
      </c>
      <c r="I3940">
        <v>2</v>
      </c>
      <c r="J3940">
        <v>768</v>
      </c>
      <c r="L3940" t="s">
        <v>4082</v>
      </c>
      <c r="M3940" t="s">
        <v>138</v>
      </c>
      <c r="N3940" t="s">
        <v>57</v>
      </c>
      <c r="O3940" s="6" t="str">
        <f>INDEX(lkp_Region,MATCH(tbl_Sales[[#This Row],[Suburb]],lkp_Suburb,0))</f>
        <v>Southern Metropolitan</v>
      </c>
      <c r="P3940" s="6">
        <f>MONTH(tbl_Sales[[#This Row],[Date]])</f>
        <v>10</v>
      </c>
      <c r="Q3940" s="6">
        <f>YEAR(tbl_Sales[[#This Row],[Date]])</f>
        <v>2016</v>
      </c>
    </row>
    <row r="3941" spans="1:17" x14ac:dyDescent="0.25">
      <c r="A3941" s="1">
        <v>42644</v>
      </c>
      <c r="B3941">
        <v>1475000</v>
      </c>
      <c r="C3941" t="s">
        <v>2</v>
      </c>
      <c r="D3941" t="s">
        <v>12429</v>
      </c>
      <c r="E3941" t="s">
        <v>10</v>
      </c>
      <c r="F3941">
        <v>3165</v>
      </c>
      <c r="G3941">
        <v>5</v>
      </c>
      <c r="H3941">
        <v>2</v>
      </c>
      <c r="I3941">
        <v>2</v>
      </c>
      <c r="J3941">
        <v>729</v>
      </c>
      <c r="L3941" t="s">
        <v>4083</v>
      </c>
      <c r="M3941" t="s">
        <v>138</v>
      </c>
      <c r="N3941" t="s">
        <v>57</v>
      </c>
      <c r="O3941" s="6" t="str">
        <f>INDEX(lkp_Region,MATCH(tbl_Sales[[#This Row],[Suburb]],lkp_Suburb,0))</f>
        <v>Southern Metropolitan</v>
      </c>
      <c r="P3941" s="6">
        <f>MONTH(tbl_Sales[[#This Row],[Date]])</f>
        <v>10</v>
      </c>
      <c r="Q3941" s="6">
        <f>YEAR(tbl_Sales[[#This Row],[Date]])</f>
        <v>2016</v>
      </c>
    </row>
    <row r="3942" spans="1:17" x14ac:dyDescent="0.25">
      <c r="A3942" s="1">
        <v>42644</v>
      </c>
      <c r="B3942">
        <v>1880000</v>
      </c>
      <c r="C3942" t="s">
        <v>2</v>
      </c>
      <c r="D3942" t="s">
        <v>12426</v>
      </c>
      <c r="E3942" t="s">
        <v>10</v>
      </c>
      <c r="F3942">
        <v>3163</v>
      </c>
      <c r="G3942">
        <v>4</v>
      </c>
      <c r="H3942">
        <v>2</v>
      </c>
      <c r="I3942">
        <v>3</v>
      </c>
      <c r="J3942">
        <v>932</v>
      </c>
      <c r="K3942">
        <v>1970</v>
      </c>
      <c r="L3942" t="s">
        <v>4084</v>
      </c>
      <c r="M3942" t="s">
        <v>201</v>
      </c>
      <c r="N3942" t="s">
        <v>57</v>
      </c>
      <c r="O3942" s="6" t="str">
        <f>INDEX(lkp_Region,MATCH(tbl_Sales[[#This Row],[Suburb]],lkp_Suburb,0))</f>
        <v>Southern Metropolitan</v>
      </c>
      <c r="P3942" s="6">
        <f>MONTH(tbl_Sales[[#This Row],[Date]])</f>
        <v>10</v>
      </c>
      <c r="Q3942" s="6">
        <f>YEAR(tbl_Sales[[#This Row],[Date]])</f>
        <v>2016</v>
      </c>
    </row>
    <row r="3943" spans="1:17" x14ac:dyDescent="0.25">
      <c r="A3943" s="1">
        <v>42644</v>
      </c>
      <c r="B3943">
        <v>701000</v>
      </c>
      <c r="C3943" t="s">
        <v>2</v>
      </c>
      <c r="D3943" t="s">
        <v>12425</v>
      </c>
      <c r="E3943" t="s">
        <v>10</v>
      </c>
      <c r="F3943">
        <v>3071</v>
      </c>
      <c r="G3943">
        <v>3</v>
      </c>
      <c r="H3943">
        <v>3</v>
      </c>
      <c r="I3943">
        <v>2</v>
      </c>
      <c r="J3943">
        <v>273</v>
      </c>
      <c r="K3943">
        <v>1958</v>
      </c>
      <c r="L3943" t="s">
        <v>4085</v>
      </c>
      <c r="M3943" t="s">
        <v>60</v>
      </c>
      <c r="N3943" t="s">
        <v>62</v>
      </c>
      <c r="O3943" s="6" t="str">
        <f>INDEX(lkp_Region,MATCH(tbl_Sales[[#This Row],[Suburb]],lkp_Suburb,0))</f>
        <v>Northern Metropolitan</v>
      </c>
      <c r="P3943" s="6">
        <f>MONTH(tbl_Sales[[#This Row],[Date]])</f>
        <v>10</v>
      </c>
      <c r="Q3943" s="6">
        <f>YEAR(tbl_Sales[[#This Row],[Date]])</f>
        <v>2016</v>
      </c>
    </row>
    <row r="3944" spans="1:17" x14ac:dyDescent="0.25">
      <c r="A3944" s="1">
        <v>42644</v>
      </c>
      <c r="B3944">
        <v>1211000</v>
      </c>
      <c r="C3944" t="s">
        <v>2</v>
      </c>
      <c r="D3944" t="s">
        <v>12429</v>
      </c>
      <c r="E3944" t="s">
        <v>10</v>
      </c>
      <c r="F3944">
        <v>3070</v>
      </c>
      <c r="G3944">
        <v>2</v>
      </c>
      <c r="H3944">
        <v>1</v>
      </c>
      <c r="I3944">
        <v>1</v>
      </c>
      <c r="J3944">
        <v>178</v>
      </c>
      <c r="K3944">
        <v>1900</v>
      </c>
      <c r="L3944" t="s">
        <v>4086</v>
      </c>
      <c r="M3944" t="s">
        <v>271</v>
      </c>
      <c r="N3944" t="s">
        <v>62</v>
      </c>
      <c r="O3944" s="6" t="str">
        <f>INDEX(lkp_Region,MATCH(tbl_Sales[[#This Row],[Suburb]],lkp_Suburb,0))</f>
        <v>Northern Metropolitan</v>
      </c>
      <c r="P3944" s="6">
        <f>MONTH(tbl_Sales[[#This Row],[Date]])</f>
        <v>10</v>
      </c>
      <c r="Q3944" s="6">
        <f>YEAR(tbl_Sales[[#This Row],[Date]])</f>
        <v>2016</v>
      </c>
    </row>
    <row r="3945" spans="1:17" x14ac:dyDescent="0.25">
      <c r="A3945" s="1">
        <v>42644</v>
      </c>
      <c r="B3945">
        <v>1300000</v>
      </c>
      <c r="C3945" t="s">
        <v>51</v>
      </c>
      <c r="D3945" t="s">
        <v>12429</v>
      </c>
      <c r="E3945" t="s">
        <v>5</v>
      </c>
      <c r="F3945">
        <v>3187</v>
      </c>
      <c r="G3945">
        <v>3</v>
      </c>
      <c r="H3945">
        <v>2</v>
      </c>
      <c r="I3945">
        <v>2</v>
      </c>
      <c r="J3945">
        <v>337</v>
      </c>
      <c r="K3945">
        <v>2000</v>
      </c>
      <c r="L3945" t="s">
        <v>4087</v>
      </c>
      <c r="M3945" t="s">
        <v>346</v>
      </c>
      <c r="N3945" t="s">
        <v>107</v>
      </c>
      <c r="O3945" s="6" t="str">
        <f>INDEX(lkp_Region,MATCH(tbl_Sales[[#This Row],[Suburb]],lkp_Suburb,0))</f>
        <v>Southern Metropolitan</v>
      </c>
      <c r="P3945" s="6">
        <f>MONTH(tbl_Sales[[#This Row],[Date]])</f>
        <v>10</v>
      </c>
      <c r="Q3945" s="6">
        <f>YEAR(tbl_Sales[[#This Row],[Date]])</f>
        <v>2016</v>
      </c>
    </row>
    <row r="3946" spans="1:17" x14ac:dyDescent="0.25">
      <c r="A3946" s="1">
        <v>42644</v>
      </c>
      <c r="B3946">
        <v>1850000</v>
      </c>
      <c r="C3946" t="s">
        <v>2</v>
      </c>
      <c r="D3946" t="s">
        <v>12424</v>
      </c>
      <c r="E3946" t="s">
        <v>10</v>
      </c>
      <c r="F3946">
        <v>3187</v>
      </c>
      <c r="G3946">
        <v>4</v>
      </c>
      <c r="H3946">
        <v>2</v>
      </c>
      <c r="I3946">
        <v>2</v>
      </c>
      <c r="J3946">
        <v>617</v>
      </c>
      <c r="K3946">
        <v>1940</v>
      </c>
      <c r="L3946" t="s">
        <v>4088</v>
      </c>
      <c r="M3946" t="s">
        <v>346</v>
      </c>
      <c r="N3946" t="s">
        <v>107</v>
      </c>
      <c r="O3946" s="6" t="str">
        <f>INDEX(lkp_Region,MATCH(tbl_Sales[[#This Row],[Suburb]],lkp_Suburb,0))</f>
        <v>Southern Metropolitan</v>
      </c>
      <c r="P3946" s="6">
        <f>MONTH(tbl_Sales[[#This Row],[Date]])</f>
        <v>10</v>
      </c>
      <c r="Q3946" s="6">
        <f>YEAR(tbl_Sales[[#This Row],[Date]])</f>
        <v>2016</v>
      </c>
    </row>
    <row r="3947" spans="1:17" x14ac:dyDescent="0.25">
      <c r="A3947" s="1">
        <v>42644</v>
      </c>
      <c r="B3947">
        <v>2439500</v>
      </c>
      <c r="C3947" t="s">
        <v>2</v>
      </c>
      <c r="D3947" t="s">
        <v>12431</v>
      </c>
      <c r="E3947" t="s">
        <v>10</v>
      </c>
      <c r="F3947">
        <v>3188</v>
      </c>
      <c r="G3947">
        <v>3</v>
      </c>
      <c r="H3947">
        <v>2</v>
      </c>
      <c r="I3947">
        <v>2</v>
      </c>
      <c r="J3947">
        <v>662</v>
      </c>
      <c r="K3947">
        <v>1880</v>
      </c>
      <c r="L3947" t="s">
        <v>4089</v>
      </c>
      <c r="M3947" t="s">
        <v>176</v>
      </c>
      <c r="N3947" t="s">
        <v>107</v>
      </c>
      <c r="O3947" s="6" t="str">
        <f>INDEX(lkp_Region,MATCH(tbl_Sales[[#This Row],[Suburb]],lkp_Suburb,0))</f>
        <v>Southern Metropolitan</v>
      </c>
      <c r="P3947" s="6">
        <f>MONTH(tbl_Sales[[#This Row],[Date]])</f>
        <v>10</v>
      </c>
      <c r="Q3947" s="6">
        <f>YEAR(tbl_Sales[[#This Row],[Date]])</f>
        <v>2016</v>
      </c>
    </row>
    <row r="3948" spans="1:17" x14ac:dyDescent="0.25">
      <c r="A3948" s="1">
        <v>42644</v>
      </c>
      <c r="B3948">
        <v>565000</v>
      </c>
      <c r="C3948" t="s">
        <v>51</v>
      </c>
      <c r="D3948" t="s">
        <v>12423</v>
      </c>
      <c r="E3948" t="s">
        <v>10</v>
      </c>
      <c r="F3948">
        <v>3081</v>
      </c>
      <c r="G3948">
        <v>2</v>
      </c>
      <c r="H3948">
        <v>2</v>
      </c>
      <c r="I3948">
        <v>1</v>
      </c>
      <c r="J3948">
        <v>201</v>
      </c>
      <c r="K3948">
        <v>2007</v>
      </c>
      <c r="L3948" t="s">
        <v>4090</v>
      </c>
      <c r="M3948" t="s">
        <v>748</v>
      </c>
      <c r="N3948" t="s">
        <v>150</v>
      </c>
      <c r="O3948" s="6" t="str">
        <f>INDEX(lkp_Region,MATCH(tbl_Sales[[#This Row],[Suburb]],lkp_Suburb,0))</f>
        <v>Eastern Metropolitan</v>
      </c>
      <c r="P3948" s="6">
        <f>MONTH(tbl_Sales[[#This Row],[Date]])</f>
        <v>10</v>
      </c>
      <c r="Q3948" s="6">
        <f>YEAR(tbl_Sales[[#This Row],[Date]])</f>
        <v>2016</v>
      </c>
    </row>
    <row r="3949" spans="1:17" x14ac:dyDescent="0.25">
      <c r="A3949" s="1">
        <v>42645</v>
      </c>
      <c r="B3949">
        <v>750000</v>
      </c>
      <c r="C3949" t="s">
        <v>51</v>
      </c>
      <c r="D3949" t="s">
        <v>12429</v>
      </c>
      <c r="E3949" t="s">
        <v>10</v>
      </c>
      <c r="F3949">
        <v>3066</v>
      </c>
      <c r="G3949">
        <v>2</v>
      </c>
      <c r="H3949">
        <v>1</v>
      </c>
      <c r="I3949">
        <v>1</v>
      </c>
      <c r="J3949">
        <v>115</v>
      </c>
      <c r="L3949" t="s">
        <v>4091</v>
      </c>
      <c r="M3949" t="s">
        <v>216</v>
      </c>
      <c r="N3949" t="s">
        <v>8</v>
      </c>
      <c r="O3949" s="6" t="str">
        <f>INDEX(lkp_Region,MATCH(tbl_Sales[[#This Row],[Suburb]],lkp_Suburb,0))</f>
        <v>Northern Metropolitan</v>
      </c>
      <c r="P3949" s="6">
        <f>MONTH(tbl_Sales[[#This Row],[Date]])</f>
        <v>10</v>
      </c>
      <c r="Q3949" s="6">
        <f>YEAR(tbl_Sales[[#This Row],[Date]])</f>
        <v>2016</v>
      </c>
    </row>
    <row r="3950" spans="1:17" x14ac:dyDescent="0.25">
      <c r="A3950" s="1">
        <v>42645</v>
      </c>
      <c r="B3950">
        <v>951000</v>
      </c>
      <c r="C3950" t="s">
        <v>2</v>
      </c>
      <c r="D3950" t="s">
        <v>12428</v>
      </c>
      <c r="E3950" t="s">
        <v>10</v>
      </c>
      <c r="F3950">
        <v>3121</v>
      </c>
      <c r="G3950">
        <v>2</v>
      </c>
      <c r="H3950">
        <v>1</v>
      </c>
      <c r="I3950">
        <v>0</v>
      </c>
      <c r="J3950">
        <v>108</v>
      </c>
      <c r="K3950">
        <v>1905</v>
      </c>
      <c r="L3950" t="s">
        <v>4092</v>
      </c>
      <c r="M3950" t="s">
        <v>6</v>
      </c>
      <c r="N3950" t="s">
        <v>8</v>
      </c>
      <c r="O3950" s="6" t="str">
        <f>INDEX(lkp_Region,MATCH(tbl_Sales[[#This Row],[Suburb]],lkp_Suburb,0))</f>
        <v>Northern Metropolitan</v>
      </c>
      <c r="P3950" s="6">
        <f>MONTH(tbl_Sales[[#This Row],[Date]])</f>
        <v>10</v>
      </c>
      <c r="Q3950" s="6">
        <f>YEAR(tbl_Sales[[#This Row],[Date]])</f>
        <v>2016</v>
      </c>
    </row>
    <row r="3951" spans="1:17" x14ac:dyDescent="0.25">
      <c r="A3951" s="1">
        <v>42645</v>
      </c>
      <c r="B3951">
        <v>955000</v>
      </c>
      <c r="C3951" t="s">
        <v>2</v>
      </c>
      <c r="D3951" t="s">
        <v>12424</v>
      </c>
      <c r="E3951" t="s">
        <v>10</v>
      </c>
      <c r="F3951">
        <v>3067</v>
      </c>
      <c r="G3951">
        <v>3</v>
      </c>
      <c r="H3951">
        <v>1</v>
      </c>
      <c r="I3951">
        <v>0</v>
      </c>
      <c r="J3951">
        <v>183</v>
      </c>
      <c r="L3951" t="s">
        <v>4093</v>
      </c>
      <c r="M3951" t="s">
        <v>38</v>
      </c>
      <c r="N3951" t="s">
        <v>8</v>
      </c>
      <c r="O3951" s="6" t="str">
        <f>INDEX(lkp_Region,MATCH(tbl_Sales[[#This Row],[Suburb]],lkp_Suburb,0))</f>
        <v>Northern Metropolitan</v>
      </c>
      <c r="P3951" s="6">
        <f>MONTH(tbl_Sales[[#This Row],[Date]])</f>
        <v>10</v>
      </c>
      <c r="Q3951" s="6">
        <f>YEAR(tbl_Sales[[#This Row],[Date]])</f>
        <v>2016</v>
      </c>
    </row>
    <row r="3952" spans="1:17" x14ac:dyDescent="0.25">
      <c r="A3952" s="1">
        <v>42645</v>
      </c>
      <c r="B3952">
        <v>1710000</v>
      </c>
      <c r="C3952" t="s">
        <v>2</v>
      </c>
      <c r="D3952" t="s">
        <v>12424</v>
      </c>
      <c r="E3952" t="s">
        <v>10</v>
      </c>
      <c r="F3952">
        <v>3068</v>
      </c>
      <c r="G3952">
        <v>3</v>
      </c>
      <c r="H3952">
        <v>2</v>
      </c>
      <c r="I3952">
        <v>0</v>
      </c>
      <c r="J3952">
        <v>357</v>
      </c>
      <c r="K3952">
        <v>1880</v>
      </c>
      <c r="L3952" t="s">
        <v>4094</v>
      </c>
      <c r="M3952" t="s">
        <v>72</v>
      </c>
      <c r="N3952" t="s">
        <v>8</v>
      </c>
      <c r="O3952" s="6" t="str">
        <f>INDEX(lkp_Region,MATCH(tbl_Sales[[#This Row],[Suburb]],lkp_Suburb,0))</f>
        <v>Northern Metropolitan</v>
      </c>
      <c r="P3952" s="6">
        <f>MONTH(tbl_Sales[[#This Row],[Date]])</f>
        <v>10</v>
      </c>
      <c r="Q3952" s="6">
        <f>YEAR(tbl_Sales[[#This Row],[Date]])</f>
        <v>2016</v>
      </c>
    </row>
    <row r="3953" spans="1:17" x14ac:dyDescent="0.25">
      <c r="A3953" s="1">
        <v>42645</v>
      </c>
      <c r="B3953">
        <v>501000</v>
      </c>
      <c r="C3953" t="s">
        <v>13</v>
      </c>
      <c r="D3953" t="s">
        <v>12423</v>
      </c>
      <c r="E3953" t="s">
        <v>5</v>
      </c>
      <c r="F3953">
        <v>3181</v>
      </c>
      <c r="G3953">
        <v>1</v>
      </c>
      <c r="H3953">
        <v>1</v>
      </c>
      <c r="I3953">
        <v>1</v>
      </c>
      <c r="J3953">
        <v>0</v>
      </c>
      <c r="K3953">
        <v>2005</v>
      </c>
      <c r="L3953" t="s">
        <v>4095</v>
      </c>
      <c r="M3953" t="s">
        <v>431</v>
      </c>
      <c r="N3953" t="s">
        <v>26</v>
      </c>
      <c r="O3953" s="6" t="str">
        <f>INDEX(lkp_Region,MATCH(tbl_Sales[[#This Row],[Suburb]],lkp_Suburb,0))</f>
        <v>Southern Metropolitan</v>
      </c>
      <c r="P3953" s="6">
        <f>MONTH(tbl_Sales[[#This Row],[Date]])</f>
        <v>10</v>
      </c>
      <c r="Q3953" s="6">
        <f>YEAR(tbl_Sales[[#This Row],[Date]])</f>
        <v>2016</v>
      </c>
    </row>
    <row r="3954" spans="1:17" x14ac:dyDescent="0.25">
      <c r="A3954" s="1">
        <v>42645</v>
      </c>
      <c r="B3954">
        <v>1370000</v>
      </c>
      <c r="C3954" t="s">
        <v>2</v>
      </c>
      <c r="D3954" t="s">
        <v>12431</v>
      </c>
      <c r="E3954" t="s">
        <v>10</v>
      </c>
      <c r="F3954">
        <v>3181</v>
      </c>
      <c r="G3954">
        <v>3</v>
      </c>
      <c r="H3954">
        <v>1</v>
      </c>
      <c r="I3954">
        <v>2</v>
      </c>
      <c r="J3954">
        <v>317</v>
      </c>
      <c r="K3954">
        <v>1900</v>
      </c>
      <c r="L3954" t="s">
        <v>4096</v>
      </c>
      <c r="M3954" t="s">
        <v>431</v>
      </c>
      <c r="N3954" t="s">
        <v>26</v>
      </c>
      <c r="O3954" s="6" t="str">
        <f>INDEX(lkp_Region,MATCH(tbl_Sales[[#This Row],[Suburb]],lkp_Suburb,0))</f>
        <v>Southern Metropolitan</v>
      </c>
      <c r="P3954" s="6">
        <f>MONTH(tbl_Sales[[#This Row],[Date]])</f>
        <v>10</v>
      </c>
      <c r="Q3954" s="6">
        <f>YEAR(tbl_Sales[[#This Row],[Date]])</f>
        <v>2016</v>
      </c>
    </row>
    <row r="3955" spans="1:17" x14ac:dyDescent="0.25">
      <c r="A3955" s="1">
        <v>42645</v>
      </c>
      <c r="B3955">
        <v>616000</v>
      </c>
      <c r="C3955" t="s">
        <v>2</v>
      </c>
      <c r="D3955" t="s">
        <v>12427</v>
      </c>
      <c r="E3955" t="s">
        <v>10</v>
      </c>
      <c r="F3955">
        <v>3044</v>
      </c>
      <c r="G3955">
        <v>3</v>
      </c>
      <c r="H3955">
        <v>1</v>
      </c>
      <c r="I3955">
        <v>1</v>
      </c>
      <c r="J3955">
        <v>190</v>
      </c>
      <c r="K3955">
        <v>1970</v>
      </c>
      <c r="L3955" t="s">
        <v>4097</v>
      </c>
      <c r="M3955" t="s">
        <v>115</v>
      </c>
      <c r="N3955" t="s">
        <v>18</v>
      </c>
      <c r="O3955" s="6" t="str">
        <f>INDEX(lkp_Region,MATCH(tbl_Sales[[#This Row],[Suburb]],lkp_Suburb,0))</f>
        <v>Northern Metropolitan</v>
      </c>
      <c r="P3955" s="6">
        <f>MONTH(tbl_Sales[[#This Row],[Date]])</f>
        <v>10</v>
      </c>
      <c r="Q3955" s="6">
        <f>YEAR(tbl_Sales[[#This Row],[Date]])</f>
        <v>2016</v>
      </c>
    </row>
    <row r="3956" spans="1:17" x14ac:dyDescent="0.25">
      <c r="A3956" s="1">
        <v>42645</v>
      </c>
      <c r="B3956">
        <v>1150000</v>
      </c>
      <c r="C3956" t="s">
        <v>2</v>
      </c>
      <c r="D3956" t="s">
        <v>12431</v>
      </c>
      <c r="E3956" t="s">
        <v>10</v>
      </c>
      <c r="F3956">
        <v>3040</v>
      </c>
      <c r="G3956">
        <v>3</v>
      </c>
      <c r="H3956">
        <v>1</v>
      </c>
      <c r="I3956">
        <v>0</v>
      </c>
      <c r="J3956">
        <v>300</v>
      </c>
      <c r="K3956">
        <v>1900</v>
      </c>
      <c r="L3956" t="s">
        <v>4098</v>
      </c>
      <c r="M3956" t="s">
        <v>47</v>
      </c>
      <c r="N3956" t="s">
        <v>49</v>
      </c>
      <c r="O3956" s="6" t="str">
        <f>INDEX(lkp_Region,MATCH(tbl_Sales[[#This Row],[Suburb]],lkp_Suburb,0))</f>
        <v>Western Metropolitan</v>
      </c>
      <c r="P3956" s="6">
        <f>MONTH(tbl_Sales[[#This Row],[Date]])</f>
        <v>10</v>
      </c>
      <c r="Q3956" s="6">
        <f>YEAR(tbl_Sales[[#This Row],[Date]])</f>
        <v>2016</v>
      </c>
    </row>
    <row r="3957" spans="1:17" x14ac:dyDescent="0.25">
      <c r="A3957" s="1">
        <v>42645</v>
      </c>
      <c r="B3957">
        <v>965000</v>
      </c>
      <c r="C3957" t="s">
        <v>51</v>
      </c>
      <c r="D3957" t="s">
        <v>12429</v>
      </c>
      <c r="E3957" t="s">
        <v>5</v>
      </c>
      <c r="F3957">
        <v>3148</v>
      </c>
      <c r="G3957">
        <v>4</v>
      </c>
      <c r="H3957">
        <v>3</v>
      </c>
      <c r="I3957">
        <v>2</v>
      </c>
      <c r="J3957">
        <v>273</v>
      </c>
      <c r="K3957">
        <v>2012</v>
      </c>
      <c r="L3957" t="s">
        <v>4099</v>
      </c>
      <c r="M3957" t="s">
        <v>29</v>
      </c>
      <c r="N3957" t="s">
        <v>31</v>
      </c>
      <c r="O3957" s="6" t="str">
        <f>INDEX(lkp_Region,MATCH(tbl_Sales[[#This Row],[Suburb]],lkp_Suburb,0))</f>
        <v>Southern Metropolitan</v>
      </c>
      <c r="P3957" s="6">
        <f>MONTH(tbl_Sales[[#This Row],[Date]])</f>
        <v>10</v>
      </c>
      <c r="Q3957" s="6">
        <f>YEAR(tbl_Sales[[#This Row],[Date]])</f>
        <v>2016</v>
      </c>
    </row>
    <row r="3958" spans="1:17" x14ac:dyDescent="0.25">
      <c r="A3958" s="1">
        <v>42645</v>
      </c>
      <c r="B3958">
        <v>900000</v>
      </c>
      <c r="C3958" t="s">
        <v>2</v>
      </c>
      <c r="D3958" t="s">
        <v>12431</v>
      </c>
      <c r="E3958" t="s">
        <v>10</v>
      </c>
      <c r="F3958">
        <v>3012</v>
      </c>
      <c r="G3958">
        <v>3</v>
      </c>
      <c r="H3958">
        <v>2</v>
      </c>
      <c r="I3958">
        <v>3</v>
      </c>
      <c r="J3958">
        <v>446</v>
      </c>
      <c r="K3958">
        <v>2006</v>
      </c>
      <c r="L3958" t="s">
        <v>4100</v>
      </c>
      <c r="M3958" t="s">
        <v>53</v>
      </c>
      <c r="N3958" t="s">
        <v>21</v>
      </c>
      <c r="O3958" s="6" t="str">
        <f>INDEX(lkp_Region,MATCH(tbl_Sales[[#This Row],[Suburb]],lkp_Suburb,0))</f>
        <v>Western Metropolitan</v>
      </c>
      <c r="P3958" s="6">
        <f>MONTH(tbl_Sales[[#This Row],[Date]])</f>
        <v>10</v>
      </c>
      <c r="Q3958" s="6">
        <f>YEAR(tbl_Sales[[#This Row],[Date]])</f>
        <v>2016</v>
      </c>
    </row>
    <row r="3959" spans="1:17" x14ac:dyDescent="0.25">
      <c r="A3959" s="1">
        <v>42645</v>
      </c>
      <c r="B3959">
        <v>860000</v>
      </c>
      <c r="C3959" t="s">
        <v>2</v>
      </c>
      <c r="D3959" t="s">
        <v>12428</v>
      </c>
      <c r="E3959" t="s">
        <v>5</v>
      </c>
      <c r="F3959">
        <v>3015</v>
      </c>
      <c r="G3959">
        <v>4</v>
      </c>
      <c r="H3959">
        <v>3</v>
      </c>
      <c r="I3959">
        <v>2</v>
      </c>
      <c r="J3959">
        <v>217</v>
      </c>
      <c r="L3959" t="s">
        <v>4101</v>
      </c>
      <c r="M3959" t="s">
        <v>133</v>
      </c>
      <c r="N3959" t="s">
        <v>69</v>
      </c>
      <c r="O3959" s="6" t="str">
        <f>INDEX(lkp_Region,MATCH(tbl_Sales[[#This Row],[Suburb]],lkp_Suburb,0))</f>
        <v>Western Metropolitan</v>
      </c>
      <c r="P3959" s="6">
        <f>MONTH(tbl_Sales[[#This Row],[Date]])</f>
        <v>10</v>
      </c>
      <c r="Q3959" s="6">
        <f>YEAR(tbl_Sales[[#This Row],[Date]])</f>
        <v>2016</v>
      </c>
    </row>
    <row r="3960" spans="1:17" x14ac:dyDescent="0.25">
      <c r="A3960" s="1">
        <v>42645</v>
      </c>
      <c r="B3960">
        <v>1085000</v>
      </c>
      <c r="C3960" t="s">
        <v>2</v>
      </c>
      <c r="D3960" t="s">
        <v>12433</v>
      </c>
      <c r="E3960" t="s">
        <v>10</v>
      </c>
      <c r="F3960">
        <v>3025</v>
      </c>
      <c r="G3960">
        <v>5</v>
      </c>
      <c r="H3960">
        <v>3</v>
      </c>
      <c r="I3960">
        <v>6</v>
      </c>
      <c r="J3960">
        <v>592</v>
      </c>
      <c r="K3960">
        <v>1965</v>
      </c>
      <c r="L3960" t="s">
        <v>4102</v>
      </c>
      <c r="M3960" t="s">
        <v>91</v>
      </c>
      <c r="N3960" t="s">
        <v>69</v>
      </c>
      <c r="O3960" s="6" t="str">
        <f>INDEX(lkp_Region,MATCH(tbl_Sales[[#This Row],[Suburb]],lkp_Suburb,0))</f>
        <v>Western Metropolitan</v>
      </c>
      <c r="P3960" s="6">
        <f>MONTH(tbl_Sales[[#This Row],[Date]])</f>
        <v>10</v>
      </c>
      <c r="Q3960" s="6">
        <f>YEAR(tbl_Sales[[#This Row],[Date]])</f>
        <v>2016</v>
      </c>
    </row>
    <row r="3961" spans="1:17" x14ac:dyDescent="0.25">
      <c r="A3961" s="1">
        <v>42645</v>
      </c>
      <c r="B3961">
        <v>1266000</v>
      </c>
      <c r="C3961" t="s">
        <v>2</v>
      </c>
      <c r="D3961" t="s">
        <v>12428</v>
      </c>
      <c r="E3961" t="s">
        <v>10</v>
      </c>
      <c r="F3961">
        <v>3165</v>
      </c>
      <c r="G3961">
        <v>3</v>
      </c>
      <c r="H3961">
        <v>1</v>
      </c>
      <c r="I3961">
        <v>3</v>
      </c>
      <c r="J3961">
        <v>676</v>
      </c>
      <c r="K3961">
        <v>1970</v>
      </c>
      <c r="L3961" t="s">
        <v>4103</v>
      </c>
      <c r="M3961" t="s">
        <v>138</v>
      </c>
      <c r="N3961" t="s">
        <v>57</v>
      </c>
      <c r="O3961" s="6" t="str">
        <f>INDEX(lkp_Region,MATCH(tbl_Sales[[#This Row],[Suburb]],lkp_Suburb,0))</f>
        <v>Southern Metropolitan</v>
      </c>
      <c r="P3961" s="6">
        <f>MONTH(tbl_Sales[[#This Row],[Date]])</f>
        <v>10</v>
      </c>
      <c r="Q3961" s="6">
        <f>YEAR(tbl_Sales[[#This Row],[Date]])</f>
        <v>2016</v>
      </c>
    </row>
    <row r="3962" spans="1:17" x14ac:dyDescent="0.25">
      <c r="A3962" s="1">
        <v>42645</v>
      </c>
      <c r="B3962">
        <v>882500</v>
      </c>
      <c r="C3962" t="s">
        <v>2</v>
      </c>
      <c r="D3962" t="s">
        <v>12423</v>
      </c>
      <c r="E3962" t="s">
        <v>10</v>
      </c>
      <c r="F3962">
        <v>3073</v>
      </c>
      <c r="G3962">
        <v>3</v>
      </c>
      <c r="H3962">
        <v>2</v>
      </c>
      <c r="I3962">
        <v>2</v>
      </c>
      <c r="J3962">
        <v>681</v>
      </c>
      <c r="K3962">
        <v>1940</v>
      </c>
      <c r="L3962" t="s">
        <v>4104</v>
      </c>
      <c r="M3962" t="s">
        <v>93</v>
      </c>
      <c r="N3962" t="s">
        <v>62</v>
      </c>
      <c r="O3962" s="6" t="str">
        <f>INDEX(lkp_Region,MATCH(tbl_Sales[[#This Row],[Suburb]],lkp_Suburb,0))</f>
        <v>Northern Metropolitan</v>
      </c>
      <c r="P3962" s="6">
        <f>MONTH(tbl_Sales[[#This Row],[Date]])</f>
        <v>10</v>
      </c>
      <c r="Q3962" s="6">
        <f>YEAR(tbl_Sales[[#This Row],[Date]])</f>
        <v>2016</v>
      </c>
    </row>
    <row r="3963" spans="1:17" x14ac:dyDescent="0.25">
      <c r="A3963" s="1">
        <v>42645</v>
      </c>
      <c r="B3963">
        <v>1130000</v>
      </c>
      <c r="C3963" t="s">
        <v>51</v>
      </c>
      <c r="D3963" t="s">
        <v>12427</v>
      </c>
      <c r="E3963" t="s">
        <v>10</v>
      </c>
      <c r="F3963">
        <v>3070</v>
      </c>
      <c r="G3963">
        <v>3</v>
      </c>
      <c r="H3963">
        <v>2</v>
      </c>
      <c r="I3963">
        <v>1</v>
      </c>
      <c r="J3963">
        <v>229</v>
      </c>
      <c r="L3963" t="s">
        <v>4105</v>
      </c>
      <c r="M3963" t="s">
        <v>271</v>
      </c>
      <c r="N3963" t="s">
        <v>62</v>
      </c>
      <c r="O3963" s="6" t="str">
        <f>INDEX(lkp_Region,MATCH(tbl_Sales[[#This Row],[Suburb]],lkp_Suburb,0))</f>
        <v>Northern Metropolitan</v>
      </c>
      <c r="P3963" s="6">
        <f>MONTH(tbl_Sales[[#This Row],[Date]])</f>
        <v>10</v>
      </c>
      <c r="Q3963" s="6">
        <f>YEAR(tbl_Sales[[#This Row],[Date]])</f>
        <v>2016</v>
      </c>
    </row>
    <row r="3964" spans="1:17" x14ac:dyDescent="0.25">
      <c r="A3964" s="1">
        <v>42645</v>
      </c>
      <c r="B3964">
        <v>1400000</v>
      </c>
      <c r="C3964" t="s">
        <v>2</v>
      </c>
      <c r="D3964" t="s">
        <v>12432</v>
      </c>
      <c r="E3964" t="s">
        <v>10</v>
      </c>
      <c r="F3964">
        <v>3070</v>
      </c>
      <c r="G3964">
        <v>3</v>
      </c>
      <c r="H3964">
        <v>1</v>
      </c>
      <c r="I3964">
        <v>2</v>
      </c>
      <c r="J3964">
        <v>582</v>
      </c>
      <c r="K3964">
        <v>1932</v>
      </c>
      <c r="L3964" t="s">
        <v>4106</v>
      </c>
      <c r="M3964" t="s">
        <v>271</v>
      </c>
      <c r="N3964" t="s">
        <v>62</v>
      </c>
      <c r="O3964" s="6" t="str">
        <f>INDEX(lkp_Region,MATCH(tbl_Sales[[#This Row],[Suburb]],lkp_Suburb,0))</f>
        <v>Northern Metropolitan</v>
      </c>
      <c r="P3964" s="6">
        <f>MONTH(tbl_Sales[[#This Row],[Date]])</f>
        <v>10</v>
      </c>
      <c r="Q3964" s="6">
        <f>YEAR(tbl_Sales[[#This Row],[Date]])</f>
        <v>2016</v>
      </c>
    </row>
    <row r="3965" spans="1:17" x14ac:dyDescent="0.25">
      <c r="A3965" s="1">
        <v>42645</v>
      </c>
      <c r="B3965">
        <v>1676000</v>
      </c>
      <c r="C3965" t="s">
        <v>2</v>
      </c>
      <c r="D3965" t="s">
        <v>12429</v>
      </c>
      <c r="E3965" t="s">
        <v>10</v>
      </c>
      <c r="F3965">
        <v>3070</v>
      </c>
      <c r="G3965">
        <v>3</v>
      </c>
      <c r="H3965">
        <v>1</v>
      </c>
      <c r="I3965">
        <v>2</v>
      </c>
      <c r="J3965">
        <v>401</v>
      </c>
      <c r="L3965" t="s">
        <v>4107</v>
      </c>
      <c r="M3965" t="s">
        <v>271</v>
      </c>
      <c r="N3965" t="s">
        <v>62</v>
      </c>
      <c r="O3965" s="6" t="str">
        <f>INDEX(lkp_Region,MATCH(tbl_Sales[[#This Row],[Suburb]],lkp_Suburb,0))</f>
        <v>Northern Metropolitan</v>
      </c>
      <c r="P3965" s="6">
        <f>MONTH(tbl_Sales[[#This Row],[Date]])</f>
        <v>10</v>
      </c>
      <c r="Q3965" s="6">
        <f>YEAR(tbl_Sales[[#This Row],[Date]])</f>
        <v>2016</v>
      </c>
    </row>
    <row r="3966" spans="1:17" x14ac:dyDescent="0.25">
      <c r="A3966" s="1">
        <v>42645</v>
      </c>
      <c r="B3966">
        <v>2000000</v>
      </c>
      <c r="C3966" t="s">
        <v>2</v>
      </c>
      <c r="D3966" t="s">
        <v>12425</v>
      </c>
      <c r="E3966" t="s">
        <v>5</v>
      </c>
      <c r="F3966">
        <v>3104</v>
      </c>
      <c r="G3966">
        <v>3</v>
      </c>
      <c r="H3966">
        <v>1</v>
      </c>
      <c r="I3966">
        <v>2</v>
      </c>
      <c r="J3966">
        <v>75100</v>
      </c>
      <c r="L3966" t="s">
        <v>4108</v>
      </c>
      <c r="M3966" t="s">
        <v>99</v>
      </c>
      <c r="N3966" t="s">
        <v>101</v>
      </c>
      <c r="O3966" s="6" t="str">
        <f>INDEX(lkp_Region,MATCH(tbl_Sales[[#This Row],[Suburb]],lkp_Suburb,0))</f>
        <v>Southern Metropolitan</v>
      </c>
      <c r="P3966" s="6">
        <f>MONTH(tbl_Sales[[#This Row],[Date]])</f>
        <v>10</v>
      </c>
      <c r="Q3966" s="6">
        <f>YEAR(tbl_Sales[[#This Row],[Date]])</f>
        <v>2016</v>
      </c>
    </row>
    <row r="3967" spans="1:17" x14ac:dyDescent="0.25">
      <c r="A3967" s="1">
        <v>42645</v>
      </c>
      <c r="B3967">
        <v>3075000</v>
      </c>
      <c r="C3967" t="s">
        <v>2</v>
      </c>
      <c r="D3967" t="s">
        <v>12427</v>
      </c>
      <c r="E3967" t="s">
        <v>10</v>
      </c>
      <c r="F3967">
        <v>3188</v>
      </c>
      <c r="G3967">
        <v>5</v>
      </c>
      <c r="H3967">
        <v>2</v>
      </c>
      <c r="I3967">
        <v>2</v>
      </c>
      <c r="J3967">
        <v>830</v>
      </c>
      <c r="K3967">
        <v>1901</v>
      </c>
      <c r="L3967" t="s">
        <v>4109</v>
      </c>
      <c r="M3967" t="s">
        <v>176</v>
      </c>
      <c r="N3967" t="s">
        <v>107</v>
      </c>
      <c r="O3967" s="6" t="str">
        <f>INDEX(lkp_Region,MATCH(tbl_Sales[[#This Row],[Suburb]],lkp_Suburb,0))</f>
        <v>Southern Metropolitan</v>
      </c>
      <c r="P3967" s="6">
        <f>MONTH(tbl_Sales[[#This Row],[Date]])</f>
        <v>10</v>
      </c>
      <c r="Q3967" s="6">
        <f>YEAR(tbl_Sales[[#This Row],[Date]])</f>
        <v>2016</v>
      </c>
    </row>
    <row r="3968" spans="1:17" x14ac:dyDescent="0.25">
      <c r="A3968" s="1">
        <v>42646</v>
      </c>
      <c r="B3968">
        <v>325000</v>
      </c>
      <c r="C3968" t="s">
        <v>13</v>
      </c>
      <c r="D3968" t="s">
        <v>12427</v>
      </c>
      <c r="E3968" t="s">
        <v>5</v>
      </c>
      <c r="F3968">
        <v>3181</v>
      </c>
      <c r="G3968">
        <v>1</v>
      </c>
      <c r="H3968">
        <v>1</v>
      </c>
      <c r="I3968">
        <v>1</v>
      </c>
      <c r="J3968">
        <v>0</v>
      </c>
      <c r="L3968" t="s">
        <v>4110</v>
      </c>
      <c r="M3968" t="s">
        <v>302</v>
      </c>
      <c r="N3968" t="s">
        <v>76</v>
      </c>
      <c r="O3968" s="6" t="str">
        <f>INDEX(lkp_Region,MATCH(tbl_Sales[[#This Row],[Suburb]],lkp_Suburb,0))</f>
        <v>Southern Metropolitan</v>
      </c>
      <c r="P3968" s="6">
        <f>MONTH(tbl_Sales[[#This Row],[Date]])</f>
        <v>10</v>
      </c>
      <c r="Q3968" s="6">
        <f>YEAR(tbl_Sales[[#This Row],[Date]])</f>
        <v>2016</v>
      </c>
    </row>
    <row r="3969" spans="1:17" x14ac:dyDescent="0.25">
      <c r="A3969" s="1">
        <v>42646</v>
      </c>
      <c r="B3969">
        <v>460000</v>
      </c>
      <c r="C3969" t="s">
        <v>13</v>
      </c>
      <c r="D3969" t="s">
        <v>12428</v>
      </c>
      <c r="E3969" t="s">
        <v>5</v>
      </c>
      <c r="F3969">
        <v>3146</v>
      </c>
      <c r="G3969">
        <v>2</v>
      </c>
      <c r="H3969">
        <v>1</v>
      </c>
      <c r="I3969">
        <v>1</v>
      </c>
      <c r="J3969">
        <v>0</v>
      </c>
      <c r="L3969" t="s">
        <v>4111</v>
      </c>
      <c r="M3969" t="s">
        <v>102</v>
      </c>
      <c r="N3969" t="s">
        <v>76</v>
      </c>
      <c r="O3969" s="6" t="str">
        <f>INDEX(lkp_Region,MATCH(tbl_Sales[[#This Row],[Suburb]],lkp_Suburb,0))</f>
        <v>Southern Metropolitan</v>
      </c>
      <c r="P3969" s="6">
        <f>MONTH(tbl_Sales[[#This Row],[Date]])</f>
        <v>10</v>
      </c>
      <c r="Q3969" s="6">
        <f>YEAR(tbl_Sales[[#This Row],[Date]])</f>
        <v>2016</v>
      </c>
    </row>
    <row r="3970" spans="1:17" x14ac:dyDescent="0.25">
      <c r="A3970" s="1">
        <v>42646</v>
      </c>
      <c r="B3970">
        <v>857000</v>
      </c>
      <c r="C3970" t="s">
        <v>13</v>
      </c>
      <c r="D3970" t="s">
        <v>12427</v>
      </c>
      <c r="E3970" t="s">
        <v>10</v>
      </c>
      <c r="F3970">
        <v>3142</v>
      </c>
      <c r="G3970">
        <v>2</v>
      </c>
      <c r="H3970">
        <v>1</v>
      </c>
      <c r="I3970">
        <v>0</v>
      </c>
      <c r="J3970">
        <v>0</v>
      </c>
      <c r="L3970" t="s">
        <v>4112</v>
      </c>
      <c r="M3970" t="s">
        <v>109</v>
      </c>
      <c r="N3970" t="s">
        <v>76</v>
      </c>
      <c r="O3970" s="6" t="str">
        <f>INDEX(lkp_Region,MATCH(tbl_Sales[[#This Row],[Suburb]],lkp_Suburb,0))</f>
        <v>Southern Metropolitan</v>
      </c>
      <c r="P3970" s="6">
        <f>MONTH(tbl_Sales[[#This Row],[Date]])</f>
        <v>10</v>
      </c>
      <c r="Q3970" s="6">
        <f>YEAR(tbl_Sales[[#This Row],[Date]])</f>
        <v>2016</v>
      </c>
    </row>
    <row r="3971" spans="1:17" x14ac:dyDescent="0.25">
      <c r="A3971" s="1">
        <v>42646</v>
      </c>
      <c r="B3971">
        <v>2800000</v>
      </c>
      <c r="C3971" t="s">
        <v>2</v>
      </c>
      <c r="D3971" t="s">
        <v>12430</v>
      </c>
      <c r="E3971" t="s">
        <v>10</v>
      </c>
      <c r="F3971">
        <v>3146</v>
      </c>
      <c r="G3971">
        <v>3</v>
      </c>
      <c r="H3971">
        <v>1</v>
      </c>
      <c r="I3971">
        <v>2</v>
      </c>
      <c r="J3971">
        <v>762</v>
      </c>
      <c r="K3971">
        <v>1930</v>
      </c>
      <c r="L3971" t="s">
        <v>4113</v>
      </c>
      <c r="M3971" t="s">
        <v>102</v>
      </c>
      <c r="N3971" t="s">
        <v>76</v>
      </c>
      <c r="O3971" s="6" t="str">
        <f>INDEX(lkp_Region,MATCH(tbl_Sales[[#This Row],[Suburb]],lkp_Suburb,0))</f>
        <v>Southern Metropolitan</v>
      </c>
      <c r="P3971" s="6">
        <f>MONTH(tbl_Sales[[#This Row],[Date]])</f>
        <v>10</v>
      </c>
      <c r="Q3971" s="6">
        <f>YEAR(tbl_Sales[[#This Row],[Date]])</f>
        <v>2016</v>
      </c>
    </row>
    <row r="3972" spans="1:17" x14ac:dyDescent="0.25">
      <c r="A3972" s="1">
        <v>42646</v>
      </c>
      <c r="B3972">
        <v>1532000</v>
      </c>
      <c r="C3972" t="s">
        <v>2</v>
      </c>
      <c r="D3972" t="s">
        <v>12429</v>
      </c>
      <c r="E3972" t="s">
        <v>10</v>
      </c>
      <c r="F3972">
        <v>3206</v>
      </c>
      <c r="G3972">
        <v>3</v>
      </c>
      <c r="H3972">
        <v>3</v>
      </c>
      <c r="I3972">
        <v>1</v>
      </c>
      <c r="J3972">
        <v>0</v>
      </c>
      <c r="L3972" t="s">
        <v>4114</v>
      </c>
      <c r="M3972" t="s">
        <v>113</v>
      </c>
      <c r="N3972" t="s">
        <v>26</v>
      </c>
      <c r="O3972" s="6" t="str">
        <f>INDEX(lkp_Region,MATCH(tbl_Sales[[#This Row],[Suburb]],lkp_Suburb,0))</f>
        <v>Southern Metropolitan</v>
      </c>
      <c r="P3972" s="6">
        <f>MONTH(tbl_Sales[[#This Row],[Date]])</f>
        <v>10</v>
      </c>
      <c r="Q3972" s="6">
        <f>YEAR(tbl_Sales[[#This Row],[Date]])</f>
        <v>2016</v>
      </c>
    </row>
    <row r="3973" spans="1:17" x14ac:dyDescent="0.25">
      <c r="A3973" s="1">
        <v>42646</v>
      </c>
      <c r="B3973">
        <v>480000</v>
      </c>
      <c r="C3973" t="s">
        <v>51</v>
      </c>
      <c r="D3973" t="s">
        <v>12427</v>
      </c>
      <c r="E3973" t="s">
        <v>5</v>
      </c>
      <c r="F3973">
        <v>3044</v>
      </c>
      <c r="G3973">
        <v>2</v>
      </c>
      <c r="H3973">
        <v>1</v>
      </c>
      <c r="I3973">
        <v>1</v>
      </c>
      <c r="J3973">
        <v>113</v>
      </c>
      <c r="K3973">
        <v>1988</v>
      </c>
      <c r="L3973" t="s">
        <v>4115</v>
      </c>
      <c r="M3973" t="s">
        <v>115</v>
      </c>
      <c r="N3973" t="s">
        <v>18</v>
      </c>
      <c r="O3973" s="6" t="str">
        <f>INDEX(lkp_Region,MATCH(tbl_Sales[[#This Row],[Suburb]],lkp_Suburb,0))</f>
        <v>Northern Metropolitan</v>
      </c>
      <c r="P3973" s="6">
        <f>MONTH(tbl_Sales[[#This Row],[Date]])</f>
        <v>10</v>
      </c>
      <c r="Q3973" s="6">
        <f>YEAR(tbl_Sales[[#This Row],[Date]])</f>
        <v>2016</v>
      </c>
    </row>
    <row r="3974" spans="1:17" x14ac:dyDescent="0.25">
      <c r="A3974" s="1">
        <v>42646</v>
      </c>
      <c r="B3974">
        <v>533000</v>
      </c>
      <c r="C3974" t="s">
        <v>13</v>
      </c>
      <c r="D3974" t="s">
        <v>12428</v>
      </c>
      <c r="E3974" t="s">
        <v>5</v>
      </c>
      <c r="F3974">
        <v>3044</v>
      </c>
      <c r="G3974">
        <v>3</v>
      </c>
      <c r="H3974">
        <v>2</v>
      </c>
      <c r="I3974">
        <v>2</v>
      </c>
      <c r="J3974">
        <v>197</v>
      </c>
      <c r="K3974">
        <v>2007</v>
      </c>
      <c r="L3974" t="s">
        <v>4116</v>
      </c>
      <c r="M3974" t="s">
        <v>115</v>
      </c>
      <c r="N3974" t="s">
        <v>18</v>
      </c>
      <c r="O3974" s="6" t="str">
        <f>INDEX(lkp_Region,MATCH(tbl_Sales[[#This Row],[Suburb]],lkp_Suburb,0))</f>
        <v>Northern Metropolitan</v>
      </c>
      <c r="P3974" s="6">
        <f>MONTH(tbl_Sales[[#This Row],[Date]])</f>
        <v>10</v>
      </c>
      <c r="Q3974" s="6">
        <f>YEAR(tbl_Sales[[#This Row],[Date]])</f>
        <v>2016</v>
      </c>
    </row>
    <row r="3975" spans="1:17" x14ac:dyDescent="0.25">
      <c r="A3975" s="1">
        <v>42646</v>
      </c>
      <c r="B3975">
        <v>470000</v>
      </c>
      <c r="C3975" t="s">
        <v>13</v>
      </c>
      <c r="D3975" t="s">
        <v>12427</v>
      </c>
      <c r="E3975" t="s">
        <v>5</v>
      </c>
      <c r="F3975">
        <v>3033</v>
      </c>
      <c r="G3975">
        <v>2</v>
      </c>
      <c r="H3975">
        <v>1</v>
      </c>
      <c r="I3975">
        <v>1</v>
      </c>
      <c r="J3975">
        <v>218</v>
      </c>
      <c r="L3975" t="s">
        <v>4117</v>
      </c>
      <c r="M3975" t="s">
        <v>119</v>
      </c>
      <c r="N3975" t="s">
        <v>49</v>
      </c>
      <c r="O3975" s="6" t="str">
        <f>INDEX(lkp_Region,MATCH(tbl_Sales[[#This Row],[Suburb]],lkp_Suburb,0))</f>
        <v>Western Metropolitan</v>
      </c>
      <c r="P3975" s="6">
        <f>MONTH(tbl_Sales[[#This Row],[Date]])</f>
        <v>10</v>
      </c>
      <c r="Q3975" s="6">
        <f>YEAR(tbl_Sales[[#This Row],[Date]])</f>
        <v>2016</v>
      </c>
    </row>
    <row r="3976" spans="1:17" x14ac:dyDescent="0.25">
      <c r="A3976" s="1">
        <v>42646</v>
      </c>
      <c r="B3976">
        <v>740000</v>
      </c>
      <c r="C3976" t="s">
        <v>2</v>
      </c>
      <c r="D3976" t="s">
        <v>12425</v>
      </c>
      <c r="E3976" t="s">
        <v>5</v>
      </c>
      <c r="F3976">
        <v>3034</v>
      </c>
      <c r="G3976">
        <v>3</v>
      </c>
      <c r="H3976">
        <v>1</v>
      </c>
      <c r="I3976">
        <v>2</v>
      </c>
      <c r="J3976">
        <v>607</v>
      </c>
      <c r="L3976" t="s">
        <v>4118</v>
      </c>
      <c r="M3976" t="s">
        <v>524</v>
      </c>
      <c r="N3976" t="s">
        <v>49</v>
      </c>
      <c r="O3976" s="6" t="str">
        <f>INDEX(lkp_Region,MATCH(tbl_Sales[[#This Row],[Suburb]],lkp_Suburb,0))</f>
        <v>Western Metropolitan</v>
      </c>
      <c r="P3976" s="6">
        <f>MONTH(tbl_Sales[[#This Row],[Date]])</f>
        <v>10</v>
      </c>
      <c r="Q3976" s="6">
        <f>YEAR(tbl_Sales[[#This Row],[Date]])</f>
        <v>2016</v>
      </c>
    </row>
    <row r="3977" spans="1:17" x14ac:dyDescent="0.25">
      <c r="A3977" s="1">
        <v>42646</v>
      </c>
      <c r="B3977">
        <v>881000</v>
      </c>
      <c r="C3977" t="s">
        <v>51</v>
      </c>
      <c r="D3977" t="s">
        <v>12427</v>
      </c>
      <c r="E3977" t="s">
        <v>10</v>
      </c>
      <c r="F3977">
        <v>3148</v>
      </c>
      <c r="G3977">
        <v>4</v>
      </c>
      <c r="H3977">
        <v>2</v>
      </c>
      <c r="I3977">
        <v>1</v>
      </c>
      <c r="J3977">
        <v>188</v>
      </c>
      <c r="K3977">
        <v>2014</v>
      </c>
      <c r="L3977" t="s">
        <v>4119</v>
      </c>
      <c r="M3977" t="s">
        <v>29</v>
      </c>
      <c r="N3977" t="s">
        <v>31</v>
      </c>
      <c r="O3977" s="6" t="str">
        <f>INDEX(lkp_Region,MATCH(tbl_Sales[[#This Row],[Suburb]],lkp_Suburb,0))</f>
        <v>Southern Metropolitan</v>
      </c>
      <c r="P3977" s="6">
        <f>MONTH(tbl_Sales[[#This Row],[Date]])</f>
        <v>10</v>
      </c>
      <c r="Q3977" s="6">
        <f>YEAR(tbl_Sales[[#This Row],[Date]])</f>
        <v>2016</v>
      </c>
    </row>
    <row r="3978" spans="1:17" x14ac:dyDescent="0.25">
      <c r="A3978" s="1">
        <v>42646</v>
      </c>
      <c r="B3978">
        <v>370000</v>
      </c>
      <c r="C3978" t="s">
        <v>13</v>
      </c>
      <c r="D3978" t="s">
        <v>12424</v>
      </c>
      <c r="E3978" t="s">
        <v>5</v>
      </c>
      <c r="F3978">
        <v>3163</v>
      </c>
      <c r="G3978">
        <v>2</v>
      </c>
      <c r="H3978">
        <v>1</v>
      </c>
      <c r="I3978">
        <v>1</v>
      </c>
      <c r="J3978">
        <v>0</v>
      </c>
      <c r="K3978">
        <v>1950</v>
      </c>
      <c r="L3978" t="s">
        <v>4120</v>
      </c>
      <c r="M3978" t="s">
        <v>201</v>
      </c>
      <c r="N3978" t="s">
        <v>57</v>
      </c>
      <c r="O3978" s="6" t="str">
        <f>INDEX(lkp_Region,MATCH(tbl_Sales[[#This Row],[Suburb]],lkp_Suburb,0))</f>
        <v>Southern Metropolitan</v>
      </c>
      <c r="P3978" s="6">
        <f>MONTH(tbl_Sales[[#This Row],[Date]])</f>
        <v>10</v>
      </c>
      <c r="Q3978" s="6">
        <f>YEAR(tbl_Sales[[#This Row],[Date]])</f>
        <v>2016</v>
      </c>
    </row>
    <row r="3979" spans="1:17" x14ac:dyDescent="0.25">
      <c r="A3979" s="1">
        <v>42646</v>
      </c>
      <c r="B3979">
        <v>1000000</v>
      </c>
      <c r="C3979" t="s">
        <v>2</v>
      </c>
      <c r="D3979" t="s">
        <v>12429</v>
      </c>
      <c r="E3979" t="s">
        <v>10</v>
      </c>
      <c r="F3979">
        <v>3165</v>
      </c>
      <c r="G3979">
        <v>3</v>
      </c>
      <c r="H3979">
        <v>1</v>
      </c>
      <c r="I3979">
        <v>2</v>
      </c>
      <c r="J3979">
        <v>576</v>
      </c>
      <c r="L3979" t="s">
        <v>4121</v>
      </c>
      <c r="M3979" t="s">
        <v>138</v>
      </c>
      <c r="N3979" t="s">
        <v>57</v>
      </c>
      <c r="O3979" s="6" t="str">
        <f>INDEX(lkp_Region,MATCH(tbl_Sales[[#This Row],[Suburb]],lkp_Suburb,0))</f>
        <v>Southern Metropolitan</v>
      </c>
      <c r="P3979" s="6">
        <f>MONTH(tbl_Sales[[#This Row],[Date]])</f>
        <v>10</v>
      </c>
      <c r="Q3979" s="6">
        <f>YEAR(tbl_Sales[[#This Row],[Date]])</f>
        <v>2016</v>
      </c>
    </row>
    <row r="3980" spans="1:17" x14ac:dyDescent="0.25">
      <c r="A3980" s="1">
        <v>42646</v>
      </c>
      <c r="B3980">
        <v>2620000</v>
      </c>
      <c r="C3980" t="s">
        <v>2</v>
      </c>
      <c r="D3980" t="s">
        <v>12429</v>
      </c>
      <c r="E3980" t="s">
        <v>10</v>
      </c>
      <c r="F3980">
        <v>3204</v>
      </c>
      <c r="G3980">
        <v>4</v>
      </c>
      <c r="H3980">
        <v>4</v>
      </c>
      <c r="I3980">
        <v>2</v>
      </c>
      <c r="J3980">
        <v>579</v>
      </c>
      <c r="K3980">
        <v>2012</v>
      </c>
      <c r="L3980" t="s">
        <v>3039</v>
      </c>
      <c r="M3980" t="s">
        <v>55</v>
      </c>
      <c r="N3980" t="s">
        <v>57</v>
      </c>
      <c r="O3980" s="6" t="str">
        <f>INDEX(lkp_Region,MATCH(tbl_Sales[[#This Row],[Suburb]],lkp_Suburb,0))</f>
        <v>Southern Metropolitan</v>
      </c>
      <c r="P3980" s="6">
        <f>MONTH(tbl_Sales[[#This Row],[Date]])</f>
        <v>10</v>
      </c>
      <c r="Q3980" s="6">
        <f>YEAR(tbl_Sales[[#This Row],[Date]])</f>
        <v>2016</v>
      </c>
    </row>
    <row r="3981" spans="1:17" x14ac:dyDescent="0.25">
      <c r="A3981" s="1">
        <v>42646</v>
      </c>
      <c r="B3981">
        <v>435000</v>
      </c>
      <c r="C3981" t="s">
        <v>13</v>
      </c>
      <c r="D3981" t="s">
        <v>12427</v>
      </c>
      <c r="E3981" t="s">
        <v>10</v>
      </c>
      <c r="F3981">
        <v>3070</v>
      </c>
      <c r="G3981">
        <v>1</v>
      </c>
      <c r="H3981">
        <v>1</v>
      </c>
      <c r="I3981">
        <v>2</v>
      </c>
      <c r="J3981">
        <v>0</v>
      </c>
      <c r="K3981">
        <v>1970</v>
      </c>
      <c r="L3981" t="s">
        <v>4122</v>
      </c>
      <c r="M3981" t="s">
        <v>271</v>
      </c>
      <c r="N3981" t="s">
        <v>62</v>
      </c>
      <c r="O3981" s="6" t="str">
        <f>INDEX(lkp_Region,MATCH(tbl_Sales[[#This Row],[Suburb]],lkp_Suburb,0))</f>
        <v>Northern Metropolitan</v>
      </c>
      <c r="P3981" s="6">
        <f>MONTH(tbl_Sales[[#This Row],[Date]])</f>
        <v>10</v>
      </c>
      <c r="Q3981" s="6">
        <f>YEAR(tbl_Sales[[#This Row],[Date]])</f>
        <v>2016</v>
      </c>
    </row>
    <row r="3982" spans="1:17" x14ac:dyDescent="0.25">
      <c r="A3982" s="1">
        <v>42646</v>
      </c>
      <c r="B3982">
        <v>1200000</v>
      </c>
      <c r="C3982" t="s">
        <v>2</v>
      </c>
      <c r="D3982" t="s">
        <v>12427</v>
      </c>
      <c r="E3982" t="s">
        <v>5</v>
      </c>
      <c r="F3982">
        <v>3071</v>
      </c>
      <c r="G3982">
        <v>3</v>
      </c>
      <c r="H3982">
        <v>2</v>
      </c>
      <c r="I3982">
        <v>1</v>
      </c>
      <c r="J3982">
        <v>345</v>
      </c>
      <c r="K3982">
        <v>1905</v>
      </c>
      <c r="L3982" t="s">
        <v>4123</v>
      </c>
      <c r="M3982" t="s">
        <v>60</v>
      </c>
      <c r="N3982" t="s">
        <v>62</v>
      </c>
      <c r="O3982" s="6" t="str">
        <f>INDEX(lkp_Region,MATCH(tbl_Sales[[#This Row],[Suburb]],lkp_Suburb,0))</f>
        <v>Northern Metropolitan</v>
      </c>
      <c r="P3982" s="6">
        <f>MONTH(tbl_Sales[[#This Row],[Date]])</f>
        <v>10</v>
      </c>
      <c r="Q3982" s="6">
        <f>YEAR(tbl_Sales[[#This Row],[Date]])</f>
        <v>2016</v>
      </c>
    </row>
    <row r="3983" spans="1:17" x14ac:dyDescent="0.25">
      <c r="A3983" s="1">
        <v>42646</v>
      </c>
      <c r="B3983">
        <v>2340000</v>
      </c>
      <c r="C3983" t="s">
        <v>2</v>
      </c>
      <c r="D3983" t="s">
        <v>12432</v>
      </c>
      <c r="E3983" t="s">
        <v>10</v>
      </c>
      <c r="F3983">
        <v>3070</v>
      </c>
      <c r="G3983">
        <v>4</v>
      </c>
      <c r="H3983">
        <v>2</v>
      </c>
      <c r="I3983">
        <v>3</v>
      </c>
      <c r="J3983">
        <v>824</v>
      </c>
      <c r="K3983">
        <v>1920</v>
      </c>
      <c r="L3983" t="s">
        <v>4124</v>
      </c>
      <c r="M3983" t="s">
        <v>271</v>
      </c>
      <c r="N3983" t="s">
        <v>62</v>
      </c>
      <c r="O3983" s="6" t="str">
        <f>INDEX(lkp_Region,MATCH(tbl_Sales[[#This Row],[Suburb]],lkp_Suburb,0))</f>
        <v>Northern Metropolitan</v>
      </c>
      <c r="P3983" s="6">
        <f>MONTH(tbl_Sales[[#This Row],[Date]])</f>
        <v>10</v>
      </c>
      <c r="Q3983" s="6">
        <f>YEAR(tbl_Sales[[#This Row],[Date]])</f>
        <v>2016</v>
      </c>
    </row>
    <row r="3984" spans="1:17" x14ac:dyDescent="0.25">
      <c r="A3984" s="1">
        <v>42646</v>
      </c>
      <c r="B3984">
        <v>706000</v>
      </c>
      <c r="C3984" t="s">
        <v>13</v>
      </c>
      <c r="D3984" t="s">
        <v>12428</v>
      </c>
      <c r="E3984" t="s">
        <v>10</v>
      </c>
      <c r="F3984">
        <v>3123</v>
      </c>
      <c r="G3984">
        <v>2</v>
      </c>
      <c r="H3984">
        <v>1</v>
      </c>
      <c r="I3984">
        <v>1</v>
      </c>
      <c r="J3984">
        <v>172</v>
      </c>
      <c r="K3984">
        <v>1960</v>
      </c>
      <c r="L3984" t="s">
        <v>4125</v>
      </c>
      <c r="M3984" t="s">
        <v>230</v>
      </c>
      <c r="N3984" t="s">
        <v>101</v>
      </c>
      <c r="O3984" s="6" t="str">
        <f>INDEX(lkp_Region,MATCH(tbl_Sales[[#This Row],[Suburb]],lkp_Suburb,0))</f>
        <v>Southern Metropolitan</v>
      </c>
      <c r="P3984" s="6">
        <f>MONTH(tbl_Sales[[#This Row],[Date]])</f>
        <v>10</v>
      </c>
      <c r="Q3984" s="6">
        <f>YEAR(tbl_Sales[[#This Row],[Date]])</f>
        <v>2016</v>
      </c>
    </row>
    <row r="3985" spans="1:17" x14ac:dyDescent="0.25">
      <c r="A3985" s="1">
        <v>42646</v>
      </c>
      <c r="B3985">
        <v>2950000</v>
      </c>
      <c r="C3985" t="s">
        <v>2</v>
      </c>
      <c r="D3985" t="s">
        <v>12427</v>
      </c>
      <c r="E3985" t="s">
        <v>10</v>
      </c>
      <c r="F3985">
        <v>3126</v>
      </c>
      <c r="G3985">
        <v>4</v>
      </c>
      <c r="H3985">
        <v>2</v>
      </c>
      <c r="I3985">
        <v>2</v>
      </c>
      <c r="J3985">
        <v>687</v>
      </c>
      <c r="K3985">
        <v>1935</v>
      </c>
      <c r="L3985" t="s">
        <v>4126</v>
      </c>
      <c r="M3985" t="s">
        <v>232</v>
      </c>
      <c r="N3985" t="s">
        <v>101</v>
      </c>
      <c r="O3985" s="6" t="str">
        <f>INDEX(lkp_Region,MATCH(tbl_Sales[[#This Row],[Suburb]],lkp_Suburb,0))</f>
        <v>Southern Metropolitan</v>
      </c>
      <c r="P3985" s="6">
        <f>MONTH(tbl_Sales[[#This Row],[Date]])</f>
        <v>10</v>
      </c>
      <c r="Q3985" s="6">
        <f>YEAR(tbl_Sales[[#This Row],[Date]])</f>
        <v>2016</v>
      </c>
    </row>
    <row r="3986" spans="1:17" x14ac:dyDescent="0.25">
      <c r="A3986" s="1">
        <v>42646</v>
      </c>
      <c r="B3986">
        <v>1550000</v>
      </c>
      <c r="C3986" t="s">
        <v>2</v>
      </c>
      <c r="D3986" t="s">
        <v>12429</v>
      </c>
      <c r="E3986" t="s">
        <v>5</v>
      </c>
      <c r="F3986">
        <v>3186</v>
      </c>
      <c r="G3986">
        <v>3</v>
      </c>
      <c r="H3986">
        <v>2</v>
      </c>
      <c r="I3986">
        <v>2</v>
      </c>
      <c r="J3986">
        <v>663</v>
      </c>
      <c r="K3986">
        <v>1940</v>
      </c>
      <c r="L3986" t="s">
        <v>4127</v>
      </c>
      <c r="M3986" t="s">
        <v>105</v>
      </c>
      <c r="N3986" t="s">
        <v>107</v>
      </c>
      <c r="O3986" s="6" t="str">
        <f>INDEX(lkp_Region,MATCH(tbl_Sales[[#This Row],[Suburb]],lkp_Suburb,0))</f>
        <v>Southern Metropolitan</v>
      </c>
      <c r="P3986" s="6">
        <f>MONTH(tbl_Sales[[#This Row],[Date]])</f>
        <v>10</v>
      </c>
      <c r="Q3986" s="6">
        <f>YEAR(tbl_Sales[[#This Row],[Date]])</f>
        <v>2016</v>
      </c>
    </row>
    <row r="3987" spans="1:17" x14ac:dyDescent="0.25">
      <c r="A3987" s="1">
        <v>42647</v>
      </c>
      <c r="B3987">
        <v>1110000</v>
      </c>
      <c r="C3987" t="s">
        <v>2</v>
      </c>
      <c r="D3987" t="s">
        <v>12429</v>
      </c>
      <c r="E3987" t="s">
        <v>10</v>
      </c>
      <c r="F3987">
        <v>3078</v>
      </c>
      <c r="G3987">
        <v>3</v>
      </c>
      <c r="H3987">
        <v>2</v>
      </c>
      <c r="I3987">
        <v>2</v>
      </c>
      <c r="J3987">
        <v>208</v>
      </c>
      <c r="K3987">
        <v>2013</v>
      </c>
      <c r="L3987" t="s">
        <v>4128</v>
      </c>
      <c r="M3987" t="s">
        <v>764</v>
      </c>
      <c r="N3987" t="s">
        <v>8</v>
      </c>
      <c r="O3987" s="6" t="str">
        <f>INDEX(lkp_Region,MATCH(tbl_Sales[[#This Row],[Suburb]],lkp_Suburb,0))</f>
        <v>Northern Metropolitan</v>
      </c>
      <c r="P3987" s="6">
        <f>MONTH(tbl_Sales[[#This Row],[Date]])</f>
        <v>10</v>
      </c>
      <c r="Q3987" s="6">
        <f>YEAR(tbl_Sales[[#This Row],[Date]])</f>
        <v>2016</v>
      </c>
    </row>
    <row r="3988" spans="1:17" x14ac:dyDescent="0.25">
      <c r="A3988" s="1">
        <v>42647</v>
      </c>
      <c r="B3988">
        <v>1270000</v>
      </c>
      <c r="C3988" t="s">
        <v>2</v>
      </c>
      <c r="D3988" t="s">
        <v>12429</v>
      </c>
      <c r="E3988" t="s">
        <v>10</v>
      </c>
      <c r="F3988">
        <v>3121</v>
      </c>
      <c r="G3988">
        <v>3</v>
      </c>
      <c r="H3988">
        <v>1</v>
      </c>
      <c r="I3988">
        <v>1</v>
      </c>
      <c r="J3988">
        <v>181</v>
      </c>
      <c r="K3988">
        <v>1900</v>
      </c>
      <c r="L3988" t="s">
        <v>4129</v>
      </c>
      <c r="M3988" t="s">
        <v>6</v>
      </c>
      <c r="N3988" t="s">
        <v>8</v>
      </c>
      <c r="O3988" s="6" t="str">
        <f>INDEX(lkp_Region,MATCH(tbl_Sales[[#This Row],[Suburb]],lkp_Suburb,0))</f>
        <v>Northern Metropolitan</v>
      </c>
      <c r="P3988" s="6">
        <f>MONTH(tbl_Sales[[#This Row],[Date]])</f>
        <v>10</v>
      </c>
      <c r="Q3988" s="6">
        <f>YEAR(tbl_Sales[[#This Row],[Date]])</f>
        <v>2016</v>
      </c>
    </row>
    <row r="3989" spans="1:17" x14ac:dyDescent="0.25">
      <c r="A3989" s="1">
        <v>42647</v>
      </c>
      <c r="B3989">
        <v>1651000</v>
      </c>
      <c r="C3989" t="s">
        <v>2</v>
      </c>
      <c r="D3989" t="s">
        <v>12429</v>
      </c>
      <c r="E3989" t="s">
        <v>10</v>
      </c>
      <c r="F3989">
        <v>3121</v>
      </c>
      <c r="G3989">
        <v>3</v>
      </c>
      <c r="H3989">
        <v>2</v>
      </c>
      <c r="I3989">
        <v>1</v>
      </c>
      <c r="J3989">
        <v>192</v>
      </c>
      <c r="K3989">
        <v>1900</v>
      </c>
      <c r="L3989" t="s">
        <v>4130</v>
      </c>
      <c r="M3989" t="s">
        <v>6</v>
      </c>
      <c r="N3989" t="s">
        <v>8</v>
      </c>
      <c r="O3989" s="6" t="str">
        <f>INDEX(lkp_Region,MATCH(tbl_Sales[[#This Row],[Suburb]],lkp_Suburb,0))</f>
        <v>Northern Metropolitan</v>
      </c>
      <c r="P3989" s="6">
        <f>MONTH(tbl_Sales[[#This Row],[Date]])</f>
        <v>10</v>
      </c>
      <c r="Q3989" s="6">
        <f>YEAR(tbl_Sales[[#This Row],[Date]])</f>
        <v>2016</v>
      </c>
    </row>
    <row r="3990" spans="1:17" x14ac:dyDescent="0.25">
      <c r="A3990" s="1">
        <v>42647</v>
      </c>
      <c r="B3990">
        <v>1280000</v>
      </c>
      <c r="C3990" t="s">
        <v>2</v>
      </c>
      <c r="D3990" t="s">
        <v>12423</v>
      </c>
      <c r="E3990" t="s">
        <v>10</v>
      </c>
      <c r="F3990">
        <v>3146</v>
      </c>
      <c r="G3990">
        <v>2</v>
      </c>
      <c r="H3990">
        <v>1</v>
      </c>
      <c r="I3990">
        <v>1</v>
      </c>
      <c r="J3990">
        <v>412</v>
      </c>
      <c r="K3990">
        <v>1950</v>
      </c>
      <c r="L3990" t="s">
        <v>4131</v>
      </c>
      <c r="M3990" t="s">
        <v>102</v>
      </c>
      <c r="N3990" t="s">
        <v>76</v>
      </c>
      <c r="O3990" s="6" t="str">
        <f>INDEX(lkp_Region,MATCH(tbl_Sales[[#This Row],[Suburb]],lkp_Suburb,0))</f>
        <v>Southern Metropolitan</v>
      </c>
      <c r="P3990" s="6">
        <f>MONTH(tbl_Sales[[#This Row],[Date]])</f>
        <v>10</v>
      </c>
      <c r="Q3990" s="6">
        <f>YEAR(tbl_Sales[[#This Row],[Date]])</f>
        <v>2016</v>
      </c>
    </row>
    <row r="3991" spans="1:17" x14ac:dyDescent="0.25">
      <c r="A3991" s="1">
        <v>42647</v>
      </c>
      <c r="B3991">
        <v>1217500</v>
      </c>
      <c r="C3991" t="s">
        <v>2</v>
      </c>
      <c r="D3991" t="s">
        <v>12423</v>
      </c>
      <c r="E3991" t="s">
        <v>10</v>
      </c>
      <c r="F3991">
        <v>3046</v>
      </c>
      <c r="G3991">
        <v>4</v>
      </c>
      <c r="H3991">
        <v>3</v>
      </c>
      <c r="I3991">
        <v>2</v>
      </c>
      <c r="J3991">
        <v>693</v>
      </c>
      <c r="K3991">
        <v>2014</v>
      </c>
      <c r="L3991" t="s">
        <v>4132</v>
      </c>
      <c r="M3991" t="s">
        <v>78</v>
      </c>
      <c r="N3991" t="s">
        <v>18</v>
      </c>
      <c r="O3991" s="6" t="str">
        <f>INDEX(lkp_Region,MATCH(tbl_Sales[[#This Row],[Suburb]],lkp_Suburb,0))</f>
        <v>Northern Metropolitan</v>
      </c>
      <c r="P3991" s="6">
        <f>MONTH(tbl_Sales[[#This Row],[Date]])</f>
        <v>10</v>
      </c>
      <c r="Q3991" s="6">
        <f>YEAR(tbl_Sales[[#This Row],[Date]])</f>
        <v>2016</v>
      </c>
    </row>
    <row r="3992" spans="1:17" x14ac:dyDescent="0.25">
      <c r="A3992" s="1">
        <v>42647</v>
      </c>
      <c r="B3992">
        <v>1610000</v>
      </c>
      <c r="C3992" t="s">
        <v>2</v>
      </c>
      <c r="D3992" t="s">
        <v>12431</v>
      </c>
      <c r="E3992" t="s">
        <v>10</v>
      </c>
      <c r="F3992">
        <v>3040</v>
      </c>
      <c r="G3992">
        <v>4</v>
      </c>
      <c r="H3992">
        <v>2</v>
      </c>
      <c r="I3992">
        <v>2</v>
      </c>
      <c r="J3992">
        <v>601</v>
      </c>
      <c r="K3992">
        <v>2010</v>
      </c>
      <c r="L3992" t="s">
        <v>4133</v>
      </c>
      <c r="M3992" t="s">
        <v>47</v>
      </c>
      <c r="N3992" t="s">
        <v>49</v>
      </c>
      <c r="O3992" s="6" t="str">
        <f>INDEX(lkp_Region,MATCH(tbl_Sales[[#This Row],[Suburb]],lkp_Suburb,0))</f>
        <v>Western Metropolitan</v>
      </c>
      <c r="P3992" s="6">
        <f>MONTH(tbl_Sales[[#This Row],[Date]])</f>
        <v>10</v>
      </c>
      <c r="Q3992" s="6">
        <f>YEAR(tbl_Sales[[#This Row],[Date]])</f>
        <v>2016</v>
      </c>
    </row>
    <row r="3993" spans="1:17" x14ac:dyDescent="0.25">
      <c r="A3993" s="1">
        <v>42647</v>
      </c>
      <c r="B3993">
        <v>520000</v>
      </c>
      <c r="C3993" t="s">
        <v>13</v>
      </c>
      <c r="D3993" t="s">
        <v>12428</v>
      </c>
      <c r="E3993" t="s">
        <v>5</v>
      </c>
      <c r="F3993">
        <v>3141</v>
      </c>
      <c r="G3993">
        <v>2</v>
      </c>
      <c r="H3993">
        <v>1</v>
      </c>
      <c r="I3993">
        <v>1</v>
      </c>
      <c r="J3993">
        <v>0</v>
      </c>
      <c r="K3993">
        <v>1890</v>
      </c>
      <c r="L3993" t="s">
        <v>4134</v>
      </c>
      <c r="M3993" t="s">
        <v>111</v>
      </c>
      <c r="N3993" t="s">
        <v>88</v>
      </c>
      <c r="O3993" s="6" t="str">
        <f>INDEX(lkp_Region,MATCH(tbl_Sales[[#This Row],[Suburb]],lkp_Suburb,0))</f>
        <v>Southern Metropolitan</v>
      </c>
      <c r="P3993" s="6">
        <f>MONTH(tbl_Sales[[#This Row],[Date]])</f>
        <v>10</v>
      </c>
      <c r="Q3993" s="6">
        <f>YEAR(tbl_Sales[[#This Row],[Date]])</f>
        <v>2016</v>
      </c>
    </row>
    <row r="3994" spans="1:17" x14ac:dyDescent="0.25">
      <c r="A3994" s="1">
        <v>42647</v>
      </c>
      <c r="B3994">
        <v>1785000</v>
      </c>
      <c r="C3994" t="s">
        <v>2</v>
      </c>
      <c r="D3994" t="s">
        <v>12429</v>
      </c>
      <c r="E3994" t="s">
        <v>10</v>
      </c>
      <c r="F3994">
        <v>3013</v>
      </c>
      <c r="G3994">
        <v>4</v>
      </c>
      <c r="H3994">
        <v>2</v>
      </c>
      <c r="I3994">
        <v>2</v>
      </c>
      <c r="J3994">
        <v>640</v>
      </c>
      <c r="L3994" t="s">
        <v>4135</v>
      </c>
      <c r="M3994" t="s">
        <v>65</v>
      </c>
      <c r="N3994" t="s">
        <v>21</v>
      </c>
      <c r="O3994" s="6" t="str">
        <f>INDEX(lkp_Region,MATCH(tbl_Sales[[#This Row],[Suburb]],lkp_Suburb,0))</f>
        <v>Western Metropolitan</v>
      </c>
      <c r="P3994" s="6">
        <f>MONTH(tbl_Sales[[#This Row],[Date]])</f>
        <v>10</v>
      </c>
      <c r="Q3994" s="6">
        <f>YEAR(tbl_Sales[[#This Row],[Date]])</f>
        <v>2016</v>
      </c>
    </row>
    <row r="3995" spans="1:17" x14ac:dyDescent="0.25">
      <c r="A3995" s="1">
        <v>42647</v>
      </c>
      <c r="B3995">
        <v>250000</v>
      </c>
      <c r="C3995" t="s">
        <v>13</v>
      </c>
      <c r="D3995" t="s">
        <v>12428</v>
      </c>
      <c r="E3995" t="s">
        <v>5</v>
      </c>
      <c r="F3995">
        <v>3163</v>
      </c>
      <c r="G3995">
        <v>1</v>
      </c>
      <c r="H3995">
        <v>1</v>
      </c>
      <c r="I3995">
        <v>1</v>
      </c>
      <c r="J3995">
        <v>0</v>
      </c>
      <c r="K3995">
        <v>1960</v>
      </c>
      <c r="L3995" t="s">
        <v>4136</v>
      </c>
      <c r="M3995" t="s">
        <v>201</v>
      </c>
      <c r="N3995" t="s">
        <v>57</v>
      </c>
      <c r="O3995" s="6" t="str">
        <f>INDEX(lkp_Region,MATCH(tbl_Sales[[#This Row],[Suburb]],lkp_Suburb,0))</f>
        <v>Southern Metropolitan</v>
      </c>
      <c r="P3995" s="6">
        <f>MONTH(tbl_Sales[[#This Row],[Date]])</f>
        <v>10</v>
      </c>
      <c r="Q3995" s="6">
        <f>YEAR(tbl_Sales[[#This Row],[Date]])</f>
        <v>2016</v>
      </c>
    </row>
    <row r="3996" spans="1:17" x14ac:dyDescent="0.25">
      <c r="A3996" s="1">
        <v>42647</v>
      </c>
      <c r="B3996">
        <v>545000</v>
      </c>
      <c r="C3996" t="s">
        <v>13</v>
      </c>
      <c r="D3996" t="s">
        <v>12427</v>
      </c>
      <c r="E3996" t="s">
        <v>5</v>
      </c>
      <c r="F3996">
        <v>3163</v>
      </c>
      <c r="G3996">
        <v>2</v>
      </c>
      <c r="H3996">
        <v>1</v>
      </c>
      <c r="I3996">
        <v>1</v>
      </c>
      <c r="J3996">
        <v>109</v>
      </c>
      <c r="L3996" t="s">
        <v>4137</v>
      </c>
      <c r="M3996" t="s">
        <v>201</v>
      </c>
      <c r="N3996" t="s">
        <v>57</v>
      </c>
      <c r="O3996" s="6" t="str">
        <f>INDEX(lkp_Region,MATCH(tbl_Sales[[#This Row],[Suburb]],lkp_Suburb,0))</f>
        <v>Southern Metropolitan</v>
      </c>
      <c r="P3996" s="6">
        <f>MONTH(tbl_Sales[[#This Row],[Date]])</f>
        <v>10</v>
      </c>
      <c r="Q3996" s="6">
        <f>YEAR(tbl_Sales[[#This Row],[Date]])</f>
        <v>2016</v>
      </c>
    </row>
    <row r="3997" spans="1:17" x14ac:dyDescent="0.25">
      <c r="A3997" s="1">
        <v>42647</v>
      </c>
      <c r="B3997">
        <v>830000</v>
      </c>
      <c r="C3997" t="s">
        <v>2</v>
      </c>
      <c r="D3997" t="s">
        <v>12427</v>
      </c>
      <c r="E3997" t="s">
        <v>5</v>
      </c>
      <c r="F3997">
        <v>3073</v>
      </c>
      <c r="G3997">
        <v>4</v>
      </c>
      <c r="H3997">
        <v>1</v>
      </c>
      <c r="I3997">
        <v>4</v>
      </c>
      <c r="J3997">
        <v>791</v>
      </c>
      <c r="L3997" t="s">
        <v>4138</v>
      </c>
      <c r="M3997" t="s">
        <v>93</v>
      </c>
      <c r="N3997" t="s">
        <v>62</v>
      </c>
      <c r="O3997" s="6" t="str">
        <f>INDEX(lkp_Region,MATCH(tbl_Sales[[#This Row],[Suburb]],lkp_Suburb,0))</f>
        <v>Northern Metropolitan</v>
      </c>
      <c r="P3997" s="6">
        <f>MONTH(tbl_Sales[[#This Row],[Date]])</f>
        <v>10</v>
      </c>
      <c r="Q3997" s="6">
        <f>YEAR(tbl_Sales[[#This Row],[Date]])</f>
        <v>2016</v>
      </c>
    </row>
    <row r="3998" spans="1:17" x14ac:dyDescent="0.25">
      <c r="A3998" s="1">
        <v>42647</v>
      </c>
      <c r="B3998">
        <v>190000</v>
      </c>
      <c r="C3998" t="s">
        <v>13</v>
      </c>
      <c r="D3998" t="s">
        <v>12425</v>
      </c>
      <c r="E3998" t="s">
        <v>5</v>
      </c>
      <c r="F3998">
        <v>3020</v>
      </c>
      <c r="G3998">
        <v>2</v>
      </c>
      <c r="H3998">
        <v>1</v>
      </c>
      <c r="I3998">
        <v>1</v>
      </c>
      <c r="J3998">
        <v>0</v>
      </c>
      <c r="L3998" t="s">
        <v>4139</v>
      </c>
      <c r="M3998" t="s">
        <v>0</v>
      </c>
      <c r="N3998" t="s">
        <v>3</v>
      </c>
      <c r="O3998" s="6" t="str">
        <f>INDEX(lkp_Region,MATCH(tbl_Sales[[#This Row],[Suburb]],lkp_Suburb,0))</f>
        <v>Western Metropolitan</v>
      </c>
      <c r="P3998" s="6">
        <f>MONTH(tbl_Sales[[#This Row],[Date]])</f>
        <v>10</v>
      </c>
      <c r="Q3998" s="6">
        <f>YEAR(tbl_Sales[[#This Row],[Date]])</f>
        <v>2016</v>
      </c>
    </row>
    <row r="3999" spans="1:17" x14ac:dyDescent="0.25">
      <c r="A3999" s="1">
        <v>42647</v>
      </c>
      <c r="B3999">
        <v>600000</v>
      </c>
      <c r="C3999" t="s">
        <v>2</v>
      </c>
      <c r="D3999" t="s">
        <v>12425</v>
      </c>
      <c r="E3999" t="s">
        <v>5</v>
      </c>
      <c r="F3999">
        <v>3020</v>
      </c>
      <c r="G3999">
        <v>3</v>
      </c>
      <c r="H3999">
        <v>2</v>
      </c>
      <c r="I3999">
        <v>2</v>
      </c>
      <c r="J3999">
        <v>579</v>
      </c>
      <c r="K3999">
        <v>1999</v>
      </c>
      <c r="L3999" t="s">
        <v>4140</v>
      </c>
      <c r="M3999" t="s">
        <v>141</v>
      </c>
      <c r="N3999" t="s">
        <v>3</v>
      </c>
      <c r="O3999" s="6" t="str">
        <f>INDEX(lkp_Region,MATCH(tbl_Sales[[#This Row],[Suburb]],lkp_Suburb,0))</f>
        <v>Western Metropolitan</v>
      </c>
      <c r="P3999" s="6">
        <f>MONTH(tbl_Sales[[#This Row],[Date]])</f>
        <v>10</v>
      </c>
      <c r="Q3999" s="6">
        <f>YEAR(tbl_Sales[[#This Row],[Date]])</f>
        <v>2016</v>
      </c>
    </row>
    <row r="4000" spans="1:17" x14ac:dyDescent="0.25">
      <c r="A4000" s="1">
        <v>42647</v>
      </c>
      <c r="B4000">
        <v>555000</v>
      </c>
      <c r="C4000" t="s">
        <v>13</v>
      </c>
      <c r="D4000" t="s">
        <v>12423</v>
      </c>
      <c r="E4000" t="s">
        <v>5</v>
      </c>
      <c r="F4000">
        <v>3123</v>
      </c>
      <c r="G4000">
        <v>2</v>
      </c>
      <c r="H4000">
        <v>1</v>
      </c>
      <c r="I4000">
        <v>1</v>
      </c>
      <c r="J4000">
        <v>0</v>
      </c>
      <c r="K4000">
        <v>1970</v>
      </c>
      <c r="L4000" t="s">
        <v>4141</v>
      </c>
      <c r="M4000" t="s">
        <v>230</v>
      </c>
      <c r="N4000" t="s">
        <v>101</v>
      </c>
      <c r="O4000" s="6" t="str">
        <f>INDEX(lkp_Region,MATCH(tbl_Sales[[#This Row],[Suburb]],lkp_Suburb,0))</f>
        <v>Southern Metropolitan</v>
      </c>
      <c r="P4000" s="6">
        <f>MONTH(tbl_Sales[[#This Row],[Date]])</f>
        <v>10</v>
      </c>
      <c r="Q4000" s="6">
        <f>YEAR(tbl_Sales[[#This Row],[Date]])</f>
        <v>2016</v>
      </c>
    </row>
    <row r="4001" spans="1:17" x14ac:dyDescent="0.25">
      <c r="A4001" s="1">
        <v>42647</v>
      </c>
      <c r="B4001">
        <v>975000</v>
      </c>
      <c r="C4001" t="s">
        <v>2</v>
      </c>
      <c r="D4001" t="s">
        <v>12425</v>
      </c>
      <c r="E4001" t="s">
        <v>5</v>
      </c>
      <c r="F4001">
        <v>3123</v>
      </c>
      <c r="G4001">
        <v>3</v>
      </c>
      <c r="H4001">
        <v>1</v>
      </c>
      <c r="I4001">
        <v>1</v>
      </c>
      <c r="J4001">
        <v>211</v>
      </c>
      <c r="K4001">
        <v>1990</v>
      </c>
      <c r="L4001" t="s">
        <v>4142</v>
      </c>
      <c r="M4001" t="s">
        <v>230</v>
      </c>
      <c r="N4001" t="s">
        <v>101</v>
      </c>
      <c r="O4001" s="6" t="str">
        <f>INDEX(lkp_Region,MATCH(tbl_Sales[[#This Row],[Suburb]],lkp_Suburb,0))</f>
        <v>Southern Metropolitan</v>
      </c>
      <c r="P4001" s="6">
        <f>MONTH(tbl_Sales[[#This Row],[Date]])</f>
        <v>10</v>
      </c>
      <c r="Q4001" s="6">
        <f>YEAR(tbl_Sales[[#This Row],[Date]])</f>
        <v>2016</v>
      </c>
    </row>
    <row r="4002" spans="1:17" x14ac:dyDescent="0.25">
      <c r="A4002" s="1">
        <v>42647</v>
      </c>
      <c r="B4002">
        <v>1050000</v>
      </c>
      <c r="C4002" t="s">
        <v>2</v>
      </c>
      <c r="D4002" t="s">
        <v>12427</v>
      </c>
      <c r="E4002" t="s">
        <v>5</v>
      </c>
      <c r="F4002">
        <v>3084</v>
      </c>
      <c r="G4002">
        <v>4</v>
      </c>
      <c r="H4002">
        <v>2</v>
      </c>
      <c r="I4002">
        <v>2</v>
      </c>
      <c r="J4002">
        <v>660</v>
      </c>
      <c r="K4002">
        <v>1977</v>
      </c>
      <c r="L4002" t="s">
        <v>4143</v>
      </c>
      <c r="M4002" t="s">
        <v>320</v>
      </c>
      <c r="N4002" t="s">
        <v>150</v>
      </c>
      <c r="O4002" s="6" t="str">
        <f>INDEX(lkp_Region,MATCH(tbl_Sales[[#This Row],[Suburb]],lkp_Suburb,0))</f>
        <v>Eastern Metropolitan</v>
      </c>
      <c r="P4002" s="6">
        <f>MONTH(tbl_Sales[[#This Row],[Date]])</f>
        <v>10</v>
      </c>
      <c r="Q4002" s="6">
        <f>YEAR(tbl_Sales[[#This Row],[Date]])</f>
        <v>2016</v>
      </c>
    </row>
    <row r="4003" spans="1:17" x14ac:dyDescent="0.25">
      <c r="A4003" s="1">
        <v>42648</v>
      </c>
      <c r="B4003">
        <v>1252000</v>
      </c>
      <c r="C4003" t="s">
        <v>2</v>
      </c>
      <c r="D4003" t="s">
        <v>12427</v>
      </c>
      <c r="E4003" t="s">
        <v>10</v>
      </c>
      <c r="F4003">
        <v>3065</v>
      </c>
      <c r="G4003">
        <v>3</v>
      </c>
      <c r="H4003">
        <v>2</v>
      </c>
      <c r="I4003">
        <v>2</v>
      </c>
      <c r="J4003">
        <v>0</v>
      </c>
      <c r="K4003">
        <v>2004</v>
      </c>
      <c r="L4003" t="s">
        <v>4144</v>
      </c>
      <c r="M4003" t="s">
        <v>427</v>
      </c>
      <c r="N4003" t="s">
        <v>8</v>
      </c>
      <c r="O4003" s="6" t="str">
        <f>INDEX(lkp_Region,MATCH(tbl_Sales[[#This Row],[Suburb]],lkp_Suburb,0))</f>
        <v>Northern Metropolitan</v>
      </c>
      <c r="P4003" s="6">
        <f>MONTH(tbl_Sales[[#This Row],[Date]])</f>
        <v>10</v>
      </c>
      <c r="Q4003" s="6">
        <f>YEAR(tbl_Sales[[#This Row],[Date]])</f>
        <v>2016</v>
      </c>
    </row>
    <row r="4004" spans="1:17" x14ac:dyDescent="0.25">
      <c r="A4004" s="1">
        <v>42648</v>
      </c>
      <c r="B4004">
        <v>1502000</v>
      </c>
      <c r="C4004" t="s">
        <v>2</v>
      </c>
      <c r="D4004" t="s">
        <v>12429</v>
      </c>
      <c r="E4004" t="s">
        <v>10</v>
      </c>
      <c r="F4004">
        <v>3207</v>
      </c>
      <c r="G4004">
        <v>4</v>
      </c>
      <c r="H4004">
        <v>1</v>
      </c>
      <c r="I4004">
        <v>2</v>
      </c>
      <c r="J4004">
        <v>146</v>
      </c>
      <c r="K4004">
        <v>1880</v>
      </c>
      <c r="L4004" t="s">
        <v>4145</v>
      </c>
      <c r="M4004" t="s">
        <v>24</v>
      </c>
      <c r="N4004" t="s">
        <v>26</v>
      </c>
      <c r="O4004" s="6" t="str">
        <f>INDEX(lkp_Region,MATCH(tbl_Sales[[#This Row],[Suburb]],lkp_Suburb,0))</f>
        <v>Southern Metropolitan</v>
      </c>
      <c r="P4004" s="6">
        <f>MONTH(tbl_Sales[[#This Row],[Date]])</f>
        <v>10</v>
      </c>
      <c r="Q4004" s="6">
        <f>YEAR(tbl_Sales[[#This Row],[Date]])</f>
        <v>2016</v>
      </c>
    </row>
    <row r="4005" spans="1:17" x14ac:dyDescent="0.25">
      <c r="A4005" s="1">
        <v>42648</v>
      </c>
      <c r="B4005">
        <v>755000</v>
      </c>
      <c r="C4005" t="s">
        <v>2</v>
      </c>
      <c r="D4005" t="s">
        <v>12427</v>
      </c>
      <c r="E4005" t="s">
        <v>10</v>
      </c>
      <c r="F4005">
        <v>3056</v>
      </c>
      <c r="G4005">
        <v>2</v>
      </c>
      <c r="H4005">
        <v>1</v>
      </c>
      <c r="I4005">
        <v>1</v>
      </c>
      <c r="J4005">
        <v>159</v>
      </c>
      <c r="K4005">
        <v>1930</v>
      </c>
      <c r="L4005" t="s">
        <v>4146</v>
      </c>
      <c r="M4005" t="s">
        <v>117</v>
      </c>
      <c r="N4005" t="s">
        <v>18</v>
      </c>
      <c r="O4005" s="6" t="str">
        <f>INDEX(lkp_Region,MATCH(tbl_Sales[[#This Row],[Suburb]],lkp_Suburb,0))</f>
        <v>Northern Metropolitan</v>
      </c>
      <c r="P4005" s="6">
        <f>MONTH(tbl_Sales[[#This Row],[Date]])</f>
        <v>10</v>
      </c>
      <c r="Q4005" s="6">
        <f>YEAR(tbl_Sales[[#This Row],[Date]])</f>
        <v>2016</v>
      </c>
    </row>
    <row r="4006" spans="1:17" x14ac:dyDescent="0.25">
      <c r="A4006" s="1">
        <v>42648</v>
      </c>
      <c r="B4006">
        <v>990000</v>
      </c>
      <c r="C4006" t="s">
        <v>2</v>
      </c>
      <c r="D4006" t="s">
        <v>12428</v>
      </c>
      <c r="E4006" t="s">
        <v>5</v>
      </c>
      <c r="F4006">
        <v>3058</v>
      </c>
      <c r="G4006">
        <v>4</v>
      </c>
      <c r="H4006">
        <v>1</v>
      </c>
      <c r="I4006">
        <v>1</v>
      </c>
      <c r="J4006">
        <v>488</v>
      </c>
      <c r="K4006">
        <v>1930</v>
      </c>
      <c r="L4006" t="s">
        <v>4147</v>
      </c>
      <c r="M4006" t="s">
        <v>41</v>
      </c>
      <c r="N4006" t="s">
        <v>18</v>
      </c>
      <c r="O4006" s="6" t="str">
        <f>INDEX(lkp_Region,MATCH(tbl_Sales[[#This Row],[Suburb]],lkp_Suburb,0))</f>
        <v>Northern Metropolitan</v>
      </c>
      <c r="P4006" s="6">
        <f>MONTH(tbl_Sales[[#This Row],[Date]])</f>
        <v>10</v>
      </c>
      <c r="Q4006" s="6">
        <f>YEAR(tbl_Sales[[#This Row],[Date]])</f>
        <v>2016</v>
      </c>
    </row>
    <row r="4007" spans="1:17" x14ac:dyDescent="0.25">
      <c r="A4007" s="1">
        <v>42648</v>
      </c>
      <c r="B4007">
        <v>830000</v>
      </c>
      <c r="C4007" t="s">
        <v>51</v>
      </c>
      <c r="D4007" t="s">
        <v>12423</v>
      </c>
      <c r="E4007" t="s">
        <v>10</v>
      </c>
      <c r="F4007">
        <v>3042</v>
      </c>
      <c r="G4007">
        <v>3</v>
      </c>
      <c r="H4007">
        <v>3</v>
      </c>
      <c r="I4007">
        <v>2</v>
      </c>
      <c r="J4007">
        <v>303</v>
      </c>
      <c r="K4007">
        <v>2013</v>
      </c>
      <c r="L4007" t="s">
        <v>4148</v>
      </c>
      <c r="M4007" t="s">
        <v>86</v>
      </c>
      <c r="N4007" t="s">
        <v>49</v>
      </c>
      <c r="O4007" s="6" t="str">
        <f>INDEX(lkp_Region,MATCH(tbl_Sales[[#This Row],[Suburb]],lkp_Suburb,0))</f>
        <v>Western Metropolitan</v>
      </c>
      <c r="P4007" s="6">
        <f>MONTH(tbl_Sales[[#This Row],[Date]])</f>
        <v>10</v>
      </c>
      <c r="Q4007" s="6">
        <f>YEAR(tbl_Sales[[#This Row],[Date]])</f>
        <v>2016</v>
      </c>
    </row>
    <row r="4008" spans="1:17" x14ac:dyDescent="0.25">
      <c r="A4008" s="1">
        <v>42648</v>
      </c>
      <c r="B4008">
        <v>995000</v>
      </c>
      <c r="C4008" t="s">
        <v>2</v>
      </c>
      <c r="D4008" t="s">
        <v>12427</v>
      </c>
      <c r="E4008" t="s">
        <v>10</v>
      </c>
      <c r="F4008">
        <v>3032</v>
      </c>
      <c r="G4008">
        <v>3</v>
      </c>
      <c r="H4008">
        <v>2</v>
      </c>
      <c r="I4008">
        <v>1</v>
      </c>
      <c r="J4008">
        <v>314</v>
      </c>
      <c r="K4008">
        <v>2010</v>
      </c>
      <c r="L4008" t="s">
        <v>4149</v>
      </c>
      <c r="M4008" t="s">
        <v>160</v>
      </c>
      <c r="N4008" t="s">
        <v>49</v>
      </c>
      <c r="O4008" s="6" t="str">
        <f>INDEX(lkp_Region,MATCH(tbl_Sales[[#This Row],[Suburb]],lkp_Suburb,0))</f>
        <v>Western Metropolitan</v>
      </c>
      <c r="P4008" s="6">
        <f>MONTH(tbl_Sales[[#This Row],[Date]])</f>
        <v>10</v>
      </c>
      <c r="Q4008" s="6">
        <f>YEAR(tbl_Sales[[#This Row],[Date]])</f>
        <v>2016</v>
      </c>
    </row>
    <row r="4009" spans="1:17" x14ac:dyDescent="0.25">
      <c r="A4009" s="1">
        <v>42648</v>
      </c>
      <c r="B4009">
        <v>1316000</v>
      </c>
      <c r="C4009" t="s">
        <v>2</v>
      </c>
      <c r="D4009" t="s">
        <v>12427</v>
      </c>
      <c r="E4009" t="s">
        <v>10</v>
      </c>
      <c r="F4009">
        <v>3166</v>
      </c>
      <c r="G4009">
        <v>3</v>
      </c>
      <c r="H4009">
        <v>1</v>
      </c>
      <c r="I4009">
        <v>2</v>
      </c>
      <c r="J4009">
        <v>715</v>
      </c>
      <c r="K4009">
        <v>1949</v>
      </c>
      <c r="L4009" t="s">
        <v>4150</v>
      </c>
      <c r="M4009" t="s">
        <v>262</v>
      </c>
      <c r="N4009" t="s">
        <v>31</v>
      </c>
      <c r="O4009" s="6" t="str">
        <f>INDEX(lkp_Region,MATCH(tbl_Sales[[#This Row],[Suburb]],lkp_Suburb,0))</f>
        <v>Southern Metropolitan</v>
      </c>
      <c r="P4009" s="6">
        <f>MONTH(tbl_Sales[[#This Row],[Date]])</f>
        <v>10</v>
      </c>
      <c r="Q4009" s="6">
        <f>YEAR(tbl_Sales[[#This Row],[Date]])</f>
        <v>2016</v>
      </c>
    </row>
    <row r="4010" spans="1:17" x14ac:dyDescent="0.25">
      <c r="A4010" s="1">
        <v>42648</v>
      </c>
      <c r="B4010">
        <v>458000</v>
      </c>
      <c r="C4010" t="s">
        <v>13</v>
      </c>
      <c r="D4010" t="s">
        <v>12425</v>
      </c>
      <c r="E4010" t="s">
        <v>10</v>
      </c>
      <c r="F4010">
        <v>3031</v>
      </c>
      <c r="G4010">
        <v>2</v>
      </c>
      <c r="H4010">
        <v>1</v>
      </c>
      <c r="I4010">
        <v>1</v>
      </c>
      <c r="J4010">
        <v>0</v>
      </c>
      <c r="L4010" t="s">
        <v>4151</v>
      </c>
      <c r="M4010" t="s">
        <v>264</v>
      </c>
      <c r="N4010" t="s">
        <v>88</v>
      </c>
      <c r="O4010" s="6" t="str">
        <f>INDEX(lkp_Region,MATCH(tbl_Sales[[#This Row],[Suburb]],lkp_Suburb,0))</f>
        <v>Northern Metropolitan</v>
      </c>
      <c r="P4010" s="6">
        <f>MONTH(tbl_Sales[[#This Row],[Date]])</f>
        <v>10</v>
      </c>
      <c r="Q4010" s="6">
        <f>YEAR(tbl_Sales[[#This Row],[Date]])</f>
        <v>2016</v>
      </c>
    </row>
    <row r="4011" spans="1:17" x14ac:dyDescent="0.25">
      <c r="A4011" s="1">
        <v>42648</v>
      </c>
      <c r="B4011">
        <v>850000</v>
      </c>
      <c r="C4011" t="s">
        <v>2</v>
      </c>
      <c r="D4011" t="s">
        <v>12427</v>
      </c>
      <c r="E4011" t="s">
        <v>5</v>
      </c>
      <c r="F4011">
        <v>3031</v>
      </c>
      <c r="G4011">
        <v>2</v>
      </c>
      <c r="H4011">
        <v>1</v>
      </c>
      <c r="I4011">
        <v>1</v>
      </c>
      <c r="J4011">
        <v>169</v>
      </c>
      <c r="K4011">
        <v>1900</v>
      </c>
      <c r="L4011" t="s">
        <v>4152</v>
      </c>
      <c r="M4011" t="s">
        <v>264</v>
      </c>
      <c r="N4011" t="s">
        <v>88</v>
      </c>
      <c r="O4011" s="6" t="str">
        <f>INDEX(lkp_Region,MATCH(tbl_Sales[[#This Row],[Suburb]],lkp_Suburb,0))</f>
        <v>Northern Metropolitan</v>
      </c>
      <c r="P4011" s="6">
        <f>MONTH(tbl_Sales[[#This Row],[Date]])</f>
        <v>10</v>
      </c>
      <c r="Q4011" s="6">
        <f>YEAR(tbl_Sales[[#This Row],[Date]])</f>
        <v>2016</v>
      </c>
    </row>
    <row r="4012" spans="1:17" x14ac:dyDescent="0.25">
      <c r="A4012" s="1">
        <v>42648</v>
      </c>
      <c r="B4012">
        <v>1600000</v>
      </c>
      <c r="C4012" t="s">
        <v>2</v>
      </c>
      <c r="D4012" t="s">
        <v>12427</v>
      </c>
      <c r="E4012" t="s">
        <v>5</v>
      </c>
      <c r="F4012">
        <v>3053</v>
      </c>
      <c r="G4012">
        <v>3</v>
      </c>
      <c r="H4012">
        <v>3</v>
      </c>
      <c r="I4012">
        <v>1</v>
      </c>
      <c r="J4012">
        <v>0</v>
      </c>
      <c r="L4012" t="s">
        <v>3530</v>
      </c>
      <c r="M4012" t="s">
        <v>164</v>
      </c>
      <c r="N4012" t="s">
        <v>88</v>
      </c>
      <c r="O4012" s="6" t="str">
        <f>INDEX(lkp_Region,MATCH(tbl_Sales[[#This Row],[Suburb]],lkp_Suburb,0))</f>
        <v>Northern Metropolitan</v>
      </c>
      <c r="P4012" s="6">
        <f>MONTH(tbl_Sales[[#This Row],[Date]])</f>
        <v>10</v>
      </c>
      <c r="Q4012" s="6">
        <f>YEAR(tbl_Sales[[#This Row],[Date]])</f>
        <v>2016</v>
      </c>
    </row>
    <row r="4013" spans="1:17" x14ac:dyDescent="0.25">
      <c r="A4013" s="1">
        <v>42648</v>
      </c>
      <c r="B4013">
        <v>900500</v>
      </c>
      <c r="C4013" t="s">
        <v>2</v>
      </c>
      <c r="D4013" t="s">
        <v>12429</v>
      </c>
      <c r="E4013" t="s">
        <v>10</v>
      </c>
      <c r="F4013">
        <v>3013</v>
      </c>
      <c r="G4013">
        <v>3</v>
      </c>
      <c r="H4013">
        <v>1</v>
      </c>
      <c r="I4013">
        <v>1</v>
      </c>
      <c r="J4013">
        <v>208</v>
      </c>
      <c r="K4013">
        <v>1970</v>
      </c>
      <c r="L4013" t="s">
        <v>4153</v>
      </c>
      <c r="M4013" t="s">
        <v>65</v>
      </c>
      <c r="N4013" t="s">
        <v>21</v>
      </c>
      <c r="O4013" s="6" t="str">
        <f>INDEX(lkp_Region,MATCH(tbl_Sales[[#This Row],[Suburb]],lkp_Suburb,0))</f>
        <v>Western Metropolitan</v>
      </c>
      <c r="P4013" s="6">
        <f>MONTH(tbl_Sales[[#This Row],[Date]])</f>
        <v>10</v>
      </c>
      <c r="Q4013" s="6">
        <f>YEAR(tbl_Sales[[#This Row],[Date]])</f>
        <v>2016</v>
      </c>
    </row>
    <row r="4014" spans="1:17" x14ac:dyDescent="0.25">
      <c r="A4014" s="1">
        <v>42648</v>
      </c>
      <c r="B4014">
        <v>1336000</v>
      </c>
      <c r="C4014" t="s">
        <v>2</v>
      </c>
      <c r="D4014" t="s">
        <v>12431</v>
      </c>
      <c r="E4014" t="s">
        <v>10</v>
      </c>
      <c r="F4014">
        <v>3012</v>
      </c>
      <c r="G4014">
        <v>4</v>
      </c>
      <c r="H4014">
        <v>2</v>
      </c>
      <c r="I4014">
        <v>1</v>
      </c>
      <c r="J4014">
        <v>343</v>
      </c>
      <c r="K4014">
        <v>1920</v>
      </c>
      <c r="L4014" t="s">
        <v>4154</v>
      </c>
      <c r="M4014" t="s">
        <v>336</v>
      </c>
      <c r="N4014" t="s">
        <v>21</v>
      </c>
      <c r="O4014" s="6" t="str">
        <f>INDEX(lkp_Region,MATCH(tbl_Sales[[#This Row],[Suburb]],lkp_Suburb,0))</f>
        <v>Western Metropolitan</v>
      </c>
      <c r="P4014" s="6">
        <f>MONTH(tbl_Sales[[#This Row],[Date]])</f>
        <v>10</v>
      </c>
      <c r="Q4014" s="6">
        <f>YEAR(tbl_Sales[[#This Row],[Date]])</f>
        <v>2016</v>
      </c>
    </row>
    <row r="4015" spans="1:17" x14ac:dyDescent="0.25">
      <c r="A4015" s="1">
        <v>42648</v>
      </c>
      <c r="B4015">
        <v>492500</v>
      </c>
      <c r="C4015" t="s">
        <v>13</v>
      </c>
      <c r="D4015" t="s">
        <v>12423</v>
      </c>
      <c r="E4015" t="s">
        <v>10</v>
      </c>
      <c r="F4015">
        <v>3108</v>
      </c>
      <c r="G4015">
        <v>2</v>
      </c>
      <c r="H4015">
        <v>1</v>
      </c>
      <c r="I4015">
        <v>1</v>
      </c>
      <c r="J4015">
        <v>65</v>
      </c>
      <c r="K4015">
        <v>1975</v>
      </c>
      <c r="L4015" t="s">
        <v>4155</v>
      </c>
      <c r="M4015" t="s">
        <v>126</v>
      </c>
      <c r="N4015" t="s">
        <v>128</v>
      </c>
      <c r="O4015" s="6" t="str">
        <f>INDEX(lkp_Region,MATCH(tbl_Sales[[#This Row],[Suburb]],lkp_Suburb,0))</f>
        <v>Eastern Metropolitan</v>
      </c>
      <c r="P4015" s="6">
        <f>MONTH(tbl_Sales[[#This Row],[Date]])</f>
        <v>10</v>
      </c>
      <c r="Q4015" s="6">
        <f>YEAR(tbl_Sales[[#This Row],[Date]])</f>
        <v>2016</v>
      </c>
    </row>
    <row r="4016" spans="1:17" x14ac:dyDescent="0.25">
      <c r="A4016" s="1">
        <v>42648</v>
      </c>
      <c r="B4016">
        <v>722000</v>
      </c>
      <c r="C4016" t="s">
        <v>13</v>
      </c>
      <c r="D4016" t="s">
        <v>12424</v>
      </c>
      <c r="E4016" t="s">
        <v>5</v>
      </c>
      <c r="F4016">
        <v>3161</v>
      </c>
      <c r="G4016">
        <v>2</v>
      </c>
      <c r="H4016">
        <v>2</v>
      </c>
      <c r="I4016">
        <v>2</v>
      </c>
      <c r="J4016">
        <v>0</v>
      </c>
      <c r="K4016">
        <v>2011</v>
      </c>
      <c r="L4016" t="s">
        <v>4156</v>
      </c>
      <c r="M4016" t="s">
        <v>338</v>
      </c>
      <c r="N4016" t="s">
        <v>57</v>
      </c>
      <c r="O4016" s="6" t="str">
        <f>INDEX(lkp_Region,MATCH(tbl_Sales[[#This Row],[Suburb]],lkp_Suburb,0))</f>
        <v>Southern Metropolitan</v>
      </c>
      <c r="P4016" s="6">
        <f>MONTH(tbl_Sales[[#This Row],[Date]])</f>
        <v>10</v>
      </c>
      <c r="Q4016" s="6">
        <f>YEAR(tbl_Sales[[#This Row],[Date]])</f>
        <v>2016</v>
      </c>
    </row>
    <row r="4017" spans="1:17" x14ac:dyDescent="0.25">
      <c r="A4017" s="1">
        <v>42648</v>
      </c>
      <c r="B4017">
        <v>910000</v>
      </c>
      <c r="C4017" t="s">
        <v>2</v>
      </c>
      <c r="D4017" t="s">
        <v>12429</v>
      </c>
      <c r="E4017" t="s">
        <v>10</v>
      </c>
      <c r="F4017">
        <v>3204</v>
      </c>
      <c r="G4017">
        <v>2</v>
      </c>
      <c r="H4017">
        <v>1</v>
      </c>
      <c r="I4017">
        <v>2</v>
      </c>
      <c r="J4017">
        <v>274</v>
      </c>
      <c r="K4017">
        <v>1970</v>
      </c>
      <c r="L4017" t="s">
        <v>4157</v>
      </c>
      <c r="M4017" t="s">
        <v>55</v>
      </c>
      <c r="N4017" t="s">
        <v>57</v>
      </c>
      <c r="O4017" s="6" t="str">
        <f>INDEX(lkp_Region,MATCH(tbl_Sales[[#This Row],[Suburb]],lkp_Suburb,0))</f>
        <v>Southern Metropolitan</v>
      </c>
      <c r="P4017" s="6">
        <f>MONTH(tbl_Sales[[#This Row],[Date]])</f>
        <v>10</v>
      </c>
      <c r="Q4017" s="6">
        <f>YEAR(tbl_Sales[[#This Row],[Date]])</f>
        <v>2016</v>
      </c>
    </row>
    <row r="4018" spans="1:17" x14ac:dyDescent="0.25">
      <c r="A4018" s="1">
        <v>42648</v>
      </c>
      <c r="B4018">
        <v>1275000</v>
      </c>
      <c r="C4018" t="s">
        <v>2</v>
      </c>
      <c r="D4018" t="s">
        <v>12429</v>
      </c>
      <c r="E4018" t="s">
        <v>10</v>
      </c>
      <c r="F4018">
        <v>3204</v>
      </c>
      <c r="G4018">
        <v>2</v>
      </c>
      <c r="H4018">
        <v>1</v>
      </c>
      <c r="I4018">
        <v>2</v>
      </c>
      <c r="J4018">
        <v>599</v>
      </c>
      <c r="L4018" t="s">
        <v>4158</v>
      </c>
      <c r="M4018" t="s">
        <v>55</v>
      </c>
      <c r="N4018" t="s">
        <v>57</v>
      </c>
      <c r="O4018" s="6" t="str">
        <f>INDEX(lkp_Region,MATCH(tbl_Sales[[#This Row],[Suburb]],lkp_Suburb,0))</f>
        <v>Southern Metropolitan</v>
      </c>
      <c r="P4018" s="6">
        <f>MONTH(tbl_Sales[[#This Row],[Date]])</f>
        <v>10</v>
      </c>
      <c r="Q4018" s="6">
        <f>YEAR(tbl_Sales[[#This Row],[Date]])</f>
        <v>2016</v>
      </c>
    </row>
    <row r="4019" spans="1:17" x14ac:dyDescent="0.25">
      <c r="A4019" s="1">
        <v>42648</v>
      </c>
      <c r="B4019">
        <v>1352000</v>
      </c>
      <c r="C4019" t="s">
        <v>2</v>
      </c>
      <c r="D4019" t="s">
        <v>12428</v>
      </c>
      <c r="E4019" t="s">
        <v>10</v>
      </c>
      <c r="F4019">
        <v>3165</v>
      </c>
      <c r="G4019">
        <v>4</v>
      </c>
      <c r="H4019">
        <v>2</v>
      </c>
      <c r="I4019">
        <v>2</v>
      </c>
      <c r="J4019">
        <v>618</v>
      </c>
      <c r="K4019">
        <v>1950</v>
      </c>
      <c r="L4019" t="s">
        <v>4159</v>
      </c>
      <c r="M4019" t="s">
        <v>138</v>
      </c>
      <c r="N4019" t="s">
        <v>57</v>
      </c>
      <c r="O4019" s="6" t="str">
        <f>INDEX(lkp_Region,MATCH(tbl_Sales[[#This Row],[Suburb]],lkp_Suburb,0))</f>
        <v>Southern Metropolitan</v>
      </c>
      <c r="P4019" s="6">
        <f>MONTH(tbl_Sales[[#This Row],[Date]])</f>
        <v>10</v>
      </c>
      <c r="Q4019" s="6">
        <f>YEAR(tbl_Sales[[#This Row],[Date]])</f>
        <v>2016</v>
      </c>
    </row>
    <row r="4020" spans="1:17" x14ac:dyDescent="0.25">
      <c r="A4020" s="1">
        <v>42648</v>
      </c>
      <c r="B4020">
        <v>1650000</v>
      </c>
      <c r="C4020" t="s">
        <v>2</v>
      </c>
      <c r="D4020" t="s">
        <v>12427</v>
      </c>
      <c r="E4020" t="s">
        <v>10</v>
      </c>
      <c r="F4020">
        <v>3070</v>
      </c>
      <c r="G4020">
        <v>4</v>
      </c>
      <c r="H4020">
        <v>1</v>
      </c>
      <c r="I4020">
        <v>1</v>
      </c>
      <c r="J4020">
        <v>382</v>
      </c>
      <c r="K4020">
        <v>1970</v>
      </c>
      <c r="L4020" t="s">
        <v>4160</v>
      </c>
      <c r="M4020" t="s">
        <v>271</v>
      </c>
      <c r="N4020" t="s">
        <v>62</v>
      </c>
      <c r="O4020" s="6" t="str">
        <f>INDEX(lkp_Region,MATCH(tbl_Sales[[#This Row],[Suburb]],lkp_Suburb,0))</f>
        <v>Northern Metropolitan</v>
      </c>
      <c r="P4020" s="6">
        <f>MONTH(tbl_Sales[[#This Row],[Date]])</f>
        <v>10</v>
      </c>
      <c r="Q4020" s="6">
        <f>YEAR(tbl_Sales[[#This Row],[Date]])</f>
        <v>2016</v>
      </c>
    </row>
    <row r="4021" spans="1:17" x14ac:dyDescent="0.25">
      <c r="A4021" s="1">
        <v>42648</v>
      </c>
      <c r="B4021">
        <v>1377000</v>
      </c>
      <c r="C4021" t="s">
        <v>2</v>
      </c>
      <c r="D4021" t="s">
        <v>12429</v>
      </c>
      <c r="E4021" t="s">
        <v>10</v>
      </c>
      <c r="F4021">
        <v>3122</v>
      </c>
      <c r="G4021">
        <v>3</v>
      </c>
      <c r="H4021">
        <v>1</v>
      </c>
      <c r="I4021">
        <v>2</v>
      </c>
      <c r="J4021">
        <v>314</v>
      </c>
      <c r="K4021">
        <v>1890</v>
      </c>
      <c r="L4021" t="s">
        <v>4161</v>
      </c>
      <c r="M4021" t="s">
        <v>461</v>
      </c>
      <c r="N4021" t="s">
        <v>101</v>
      </c>
      <c r="O4021" s="6" t="str">
        <f>INDEX(lkp_Region,MATCH(tbl_Sales[[#This Row],[Suburb]],lkp_Suburb,0))</f>
        <v>Southern Metropolitan</v>
      </c>
      <c r="P4021" s="6">
        <f>MONTH(tbl_Sales[[#This Row],[Date]])</f>
        <v>10</v>
      </c>
      <c r="Q4021" s="6">
        <f>YEAR(tbl_Sales[[#This Row],[Date]])</f>
        <v>2016</v>
      </c>
    </row>
    <row r="4022" spans="1:17" x14ac:dyDescent="0.25">
      <c r="A4022" s="1">
        <v>42648</v>
      </c>
      <c r="B4022">
        <v>1700000</v>
      </c>
      <c r="C4022" t="s">
        <v>2</v>
      </c>
      <c r="D4022" t="s">
        <v>12427</v>
      </c>
      <c r="E4022" t="s">
        <v>5</v>
      </c>
      <c r="F4022">
        <v>3103</v>
      </c>
      <c r="G4022">
        <v>4</v>
      </c>
      <c r="H4022">
        <v>1</v>
      </c>
      <c r="I4022">
        <v>1</v>
      </c>
      <c r="J4022">
        <v>672</v>
      </c>
      <c r="K4022">
        <v>1935</v>
      </c>
      <c r="L4022" t="s">
        <v>4162</v>
      </c>
      <c r="M4022" t="s">
        <v>274</v>
      </c>
      <c r="N4022" t="s">
        <v>101</v>
      </c>
      <c r="O4022" s="6" t="str">
        <f>INDEX(lkp_Region,MATCH(tbl_Sales[[#This Row],[Suburb]],lkp_Suburb,0))</f>
        <v>Southern Metropolitan</v>
      </c>
      <c r="P4022" s="6">
        <f>MONTH(tbl_Sales[[#This Row],[Date]])</f>
        <v>10</v>
      </c>
      <c r="Q4022" s="6">
        <f>YEAR(tbl_Sales[[#This Row],[Date]])</f>
        <v>2016</v>
      </c>
    </row>
    <row r="4023" spans="1:17" x14ac:dyDescent="0.25">
      <c r="A4023" s="1">
        <v>42648</v>
      </c>
      <c r="B4023">
        <v>2177000</v>
      </c>
      <c r="C4023" t="s">
        <v>2</v>
      </c>
      <c r="D4023" t="s">
        <v>12425</v>
      </c>
      <c r="E4023" t="s">
        <v>10</v>
      </c>
      <c r="F4023">
        <v>3124</v>
      </c>
      <c r="G4023">
        <v>3</v>
      </c>
      <c r="H4023">
        <v>1</v>
      </c>
      <c r="I4023">
        <v>2</v>
      </c>
      <c r="J4023">
        <v>635</v>
      </c>
      <c r="K4023">
        <v>1920</v>
      </c>
      <c r="L4023" t="s">
        <v>4163</v>
      </c>
      <c r="M4023" t="s">
        <v>209</v>
      </c>
      <c r="N4023" t="s">
        <v>101</v>
      </c>
      <c r="O4023" s="6" t="str">
        <f>INDEX(lkp_Region,MATCH(tbl_Sales[[#This Row],[Suburb]],lkp_Suburb,0))</f>
        <v>Southern Metropolitan</v>
      </c>
      <c r="P4023" s="6">
        <f>MONTH(tbl_Sales[[#This Row],[Date]])</f>
        <v>10</v>
      </c>
      <c r="Q4023" s="6">
        <f>YEAR(tbl_Sales[[#This Row],[Date]])</f>
        <v>2016</v>
      </c>
    </row>
    <row r="4024" spans="1:17" x14ac:dyDescent="0.25">
      <c r="A4024" s="1">
        <v>42648</v>
      </c>
      <c r="B4024">
        <v>3010000</v>
      </c>
      <c r="C4024" t="s">
        <v>2</v>
      </c>
      <c r="D4024" t="s">
        <v>12425</v>
      </c>
      <c r="E4024" t="s">
        <v>10</v>
      </c>
      <c r="F4024">
        <v>3146</v>
      </c>
      <c r="G4024">
        <v>4</v>
      </c>
      <c r="H4024">
        <v>3</v>
      </c>
      <c r="I4024">
        <v>2</v>
      </c>
      <c r="J4024">
        <v>677</v>
      </c>
      <c r="K4024">
        <v>1910</v>
      </c>
      <c r="L4024" t="s">
        <v>4164</v>
      </c>
      <c r="M4024" t="s">
        <v>102</v>
      </c>
      <c r="N4024" t="s">
        <v>101</v>
      </c>
      <c r="O4024" s="6" t="str">
        <f>INDEX(lkp_Region,MATCH(tbl_Sales[[#This Row],[Suburb]],lkp_Suburb,0))</f>
        <v>Southern Metropolitan</v>
      </c>
      <c r="P4024" s="6">
        <f>MONTH(tbl_Sales[[#This Row],[Date]])</f>
        <v>10</v>
      </c>
      <c r="Q4024" s="6">
        <f>YEAR(tbl_Sales[[#This Row],[Date]])</f>
        <v>2016</v>
      </c>
    </row>
    <row r="4025" spans="1:17" x14ac:dyDescent="0.25">
      <c r="A4025" s="1">
        <v>42648</v>
      </c>
      <c r="B4025">
        <v>440000</v>
      </c>
      <c r="C4025" t="s">
        <v>13</v>
      </c>
      <c r="D4025" t="s">
        <v>12423</v>
      </c>
      <c r="E4025" t="s">
        <v>5</v>
      </c>
      <c r="F4025">
        <v>3084</v>
      </c>
      <c r="G4025">
        <v>3</v>
      </c>
      <c r="H4025">
        <v>1</v>
      </c>
      <c r="I4025">
        <v>1</v>
      </c>
      <c r="J4025">
        <v>416</v>
      </c>
      <c r="L4025" t="s">
        <v>4165</v>
      </c>
      <c r="M4025" t="s">
        <v>320</v>
      </c>
      <c r="N4025" t="s">
        <v>150</v>
      </c>
      <c r="O4025" s="6" t="str">
        <f>INDEX(lkp_Region,MATCH(tbl_Sales[[#This Row],[Suburb]],lkp_Suburb,0))</f>
        <v>Eastern Metropolitan</v>
      </c>
      <c r="P4025" s="6">
        <f>MONTH(tbl_Sales[[#This Row],[Date]])</f>
        <v>10</v>
      </c>
      <c r="Q4025" s="6">
        <f>YEAR(tbl_Sales[[#This Row],[Date]])</f>
        <v>2016</v>
      </c>
    </row>
    <row r="4026" spans="1:17" x14ac:dyDescent="0.25">
      <c r="A4026" s="1">
        <v>42648</v>
      </c>
      <c r="B4026">
        <v>960000</v>
      </c>
      <c r="C4026" t="s">
        <v>2</v>
      </c>
      <c r="D4026" t="s">
        <v>12423</v>
      </c>
      <c r="E4026" t="s">
        <v>10</v>
      </c>
      <c r="F4026">
        <v>3084</v>
      </c>
      <c r="G4026">
        <v>3</v>
      </c>
      <c r="H4026">
        <v>2</v>
      </c>
      <c r="I4026">
        <v>2</v>
      </c>
      <c r="J4026">
        <v>656</v>
      </c>
      <c r="K4026">
        <v>1990</v>
      </c>
      <c r="L4026" t="s">
        <v>4166</v>
      </c>
      <c r="M4026" t="s">
        <v>320</v>
      </c>
      <c r="N4026" t="s">
        <v>150</v>
      </c>
      <c r="O4026" s="6" t="str">
        <f>INDEX(lkp_Region,MATCH(tbl_Sales[[#This Row],[Suburb]],lkp_Suburb,0))</f>
        <v>Eastern Metropolitan</v>
      </c>
      <c r="P4026" s="6">
        <f>MONTH(tbl_Sales[[#This Row],[Date]])</f>
        <v>10</v>
      </c>
      <c r="Q4026" s="6">
        <f>YEAR(tbl_Sales[[#This Row],[Date]])</f>
        <v>2016</v>
      </c>
    </row>
    <row r="4027" spans="1:17" x14ac:dyDescent="0.25">
      <c r="A4027" s="1">
        <v>42649</v>
      </c>
      <c r="B4027">
        <v>713500</v>
      </c>
      <c r="C4027" t="s">
        <v>13</v>
      </c>
      <c r="D4027" t="s">
        <v>12429</v>
      </c>
      <c r="E4027" t="s">
        <v>10</v>
      </c>
      <c r="F4027">
        <v>3066</v>
      </c>
      <c r="G4027">
        <v>2</v>
      </c>
      <c r="H4027">
        <v>2</v>
      </c>
      <c r="I4027">
        <v>1</v>
      </c>
      <c r="J4027">
        <v>1060</v>
      </c>
      <c r="K4027">
        <v>2010</v>
      </c>
      <c r="L4027" t="s">
        <v>4167</v>
      </c>
      <c r="M4027" t="s">
        <v>216</v>
      </c>
      <c r="N4027" t="s">
        <v>8</v>
      </c>
      <c r="O4027" s="6" t="str">
        <f>INDEX(lkp_Region,MATCH(tbl_Sales[[#This Row],[Suburb]],lkp_Suburb,0))</f>
        <v>Northern Metropolitan</v>
      </c>
      <c r="P4027" s="6">
        <f>MONTH(tbl_Sales[[#This Row],[Date]])</f>
        <v>10</v>
      </c>
      <c r="Q4027" s="6">
        <f>YEAR(tbl_Sales[[#This Row],[Date]])</f>
        <v>2016</v>
      </c>
    </row>
    <row r="4028" spans="1:17" x14ac:dyDescent="0.25">
      <c r="A4028" s="1">
        <v>42649</v>
      </c>
      <c r="B4028">
        <v>715000</v>
      </c>
      <c r="C4028" t="s">
        <v>13</v>
      </c>
      <c r="D4028" t="s">
        <v>12427</v>
      </c>
      <c r="E4028" t="s">
        <v>10</v>
      </c>
      <c r="F4028">
        <v>3065</v>
      </c>
      <c r="G4028">
        <v>2</v>
      </c>
      <c r="H4028">
        <v>1</v>
      </c>
      <c r="I4028">
        <v>1</v>
      </c>
      <c r="J4028">
        <v>0</v>
      </c>
      <c r="K4028">
        <v>1900</v>
      </c>
      <c r="L4028" t="s">
        <v>4168</v>
      </c>
      <c r="M4028" t="s">
        <v>427</v>
      </c>
      <c r="N4028" t="s">
        <v>8</v>
      </c>
      <c r="O4028" s="6" t="str">
        <f>INDEX(lkp_Region,MATCH(tbl_Sales[[#This Row],[Suburb]],lkp_Suburb,0))</f>
        <v>Northern Metropolitan</v>
      </c>
      <c r="P4028" s="6">
        <f>MONTH(tbl_Sales[[#This Row],[Date]])</f>
        <v>10</v>
      </c>
      <c r="Q4028" s="6">
        <f>YEAR(tbl_Sales[[#This Row],[Date]])</f>
        <v>2016</v>
      </c>
    </row>
    <row r="4029" spans="1:17" x14ac:dyDescent="0.25">
      <c r="A4029" s="1">
        <v>42649</v>
      </c>
      <c r="B4029">
        <v>1440000</v>
      </c>
      <c r="C4029" t="s">
        <v>2</v>
      </c>
      <c r="D4029" t="s">
        <v>12427</v>
      </c>
      <c r="E4029" t="s">
        <v>10</v>
      </c>
      <c r="F4029">
        <v>3065</v>
      </c>
      <c r="G4029">
        <v>2</v>
      </c>
      <c r="H4029">
        <v>1</v>
      </c>
      <c r="I4029">
        <v>0</v>
      </c>
      <c r="J4029">
        <v>95</v>
      </c>
      <c r="L4029" t="s">
        <v>4169</v>
      </c>
      <c r="M4029" t="s">
        <v>427</v>
      </c>
      <c r="N4029" t="s">
        <v>8</v>
      </c>
      <c r="O4029" s="6" t="str">
        <f>INDEX(lkp_Region,MATCH(tbl_Sales[[#This Row],[Suburb]],lkp_Suburb,0))</f>
        <v>Northern Metropolitan</v>
      </c>
      <c r="P4029" s="6">
        <f>MONTH(tbl_Sales[[#This Row],[Date]])</f>
        <v>10</v>
      </c>
      <c r="Q4029" s="6">
        <f>YEAR(tbl_Sales[[#This Row],[Date]])</f>
        <v>2016</v>
      </c>
    </row>
    <row r="4030" spans="1:17" x14ac:dyDescent="0.25">
      <c r="A4030" s="1">
        <v>42649</v>
      </c>
      <c r="B4030">
        <v>1540000</v>
      </c>
      <c r="C4030" t="s">
        <v>2</v>
      </c>
      <c r="D4030" t="s">
        <v>12429</v>
      </c>
      <c r="E4030" t="s">
        <v>10</v>
      </c>
      <c r="F4030">
        <v>3125</v>
      </c>
      <c r="G4030">
        <v>3</v>
      </c>
      <c r="H4030">
        <v>2</v>
      </c>
      <c r="I4030">
        <v>2</v>
      </c>
      <c r="J4030">
        <v>653</v>
      </c>
      <c r="K4030">
        <v>1950</v>
      </c>
      <c r="L4030" t="s">
        <v>4170</v>
      </c>
      <c r="M4030" t="s">
        <v>32</v>
      </c>
      <c r="N4030" t="s">
        <v>14</v>
      </c>
      <c r="O4030" s="6" t="str">
        <f>INDEX(lkp_Region,MATCH(tbl_Sales[[#This Row],[Suburb]],lkp_Suburb,0))</f>
        <v>Southern Metropolitan</v>
      </c>
      <c r="P4030" s="6">
        <f>MONTH(tbl_Sales[[#This Row],[Date]])</f>
        <v>10</v>
      </c>
      <c r="Q4030" s="6">
        <f>YEAR(tbl_Sales[[#This Row],[Date]])</f>
        <v>2016</v>
      </c>
    </row>
    <row r="4031" spans="1:17" x14ac:dyDescent="0.25">
      <c r="A4031" s="1">
        <v>42649</v>
      </c>
      <c r="B4031">
        <v>1252000</v>
      </c>
      <c r="C4031" t="s">
        <v>13</v>
      </c>
      <c r="D4031" t="s">
        <v>12431</v>
      </c>
      <c r="E4031" t="s">
        <v>5</v>
      </c>
      <c r="F4031">
        <v>3207</v>
      </c>
      <c r="G4031">
        <v>2</v>
      </c>
      <c r="H4031">
        <v>1</v>
      </c>
      <c r="I4031">
        <v>2</v>
      </c>
      <c r="J4031">
        <v>0</v>
      </c>
      <c r="L4031" t="s">
        <v>4171</v>
      </c>
      <c r="M4031" t="s">
        <v>24</v>
      </c>
      <c r="N4031" t="s">
        <v>26</v>
      </c>
      <c r="O4031" s="6" t="str">
        <f>INDEX(lkp_Region,MATCH(tbl_Sales[[#This Row],[Suburb]],lkp_Suburb,0))</f>
        <v>Southern Metropolitan</v>
      </c>
      <c r="P4031" s="6">
        <f>MONTH(tbl_Sales[[#This Row],[Date]])</f>
        <v>10</v>
      </c>
      <c r="Q4031" s="6">
        <f>YEAR(tbl_Sales[[#This Row],[Date]])</f>
        <v>2016</v>
      </c>
    </row>
    <row r="4032" spans="1:17" x14ac:dyDescent="0.25">
      <c r="A4032" s="1">
        <v>42649</v>
      </c>
      <c r="B4032">
        <v>1925000</v>
      </c>
      <c r="C4032" t="s">
        <v>2</v>
      </c>
      <c r="D4032" t="s">
        <v>12429</v>
      </c>
      <c r="E4032" t="s">
        <v>5</v>
      </c>
      <c r="F4032">
        <v>3184</v>
      </c>
      <c r="G4032">
        <v>3</v>
      </c>
      <c r="H4032">
        <v>1</v>
      </c>
      <c r="I4032">
        <v>1</v>
      </c>
      <c r="J4032">
        <v>393</v>
      </c>
      <c r="K4032">
        <v>1923</v>
      </c>
      <c r="L4032" t="s">
        <v>4172</v>
      </c>
      <c r="M4032" t="s">
        <v>58</v>
      </c>
      <c r="N4032" t="s">
        <v>26</v>
      </c>
      <c r="O4032" s="6" t="str">
        <f>INDEX(lkp_Region,MATCH(tbl_Sales[[#This Row],[Suburb]],lkp_Suburb,0))</f>
        <v>Southern Metropolitan</v>
      </c>
      <c r="P4032" s="6">
        <f>MONTH(tbl_Sales[[#This Row],[Date]])</f>
        <v>10</v>
      </c>
      <c r="Q4032" s="6">
        <f>YEAR(tbl_Sales[[#This Row],[Date]])</f>
        <v>2016</v>
      </c>
    </row>
    <row r="4033" spans="1:17" x14ac:dyDescent="0.25">
      <c r="A4033" s="1">
        <v>42649</v>
      </c>
      <c r="B4033">
        <v>500000</v>
      </c>
      <c r="C4033" t="s">
        <v>13</v>
      </c>
      <c r="D4033" t="s">
        <v>12428</v>
      </c>
      <c r="E4033" t="s">
        <v>10</v>
      </c>
      <c r="F4033">
        <v>3055</v>
      </c>
      <c r="G4033">
        <v>2</v>
      </c>
      <c r="H4033">
        <v>1</v>
      </c>
      <c r="I4033">
        <v>1</v>
      </c>
      <c r="J4033">
        <v>0</v>
      </c>
      <c r="K4033">
        <v>1970</v>
      </c>
      <c r="L4033" t="s">
        <v>4173</v>
      </c>
      <c r="M4033" t="s">
        <v>80</v>
      </c>
      <c r="N4033" t="s">
        <v>18</v>
      </c>
      <c r="O4033" s="6" t="str">
        <f>INDEX(lkp_Region,MATCH(tbl_Sales[[#This Row],[Suburb]],lkp_Suburb,0))</f>
        <v>Northern Metropolitan</v>
      </c>
      <c r="P4033" s="6">
        <f>MONTH(tbl_Sales[[#This Row],[Date]])</f>
        <v>10</v>
      </c>
      <c r="Q4033" s="6">
        <f>YEAR(tbl_Sales[[#This Row],[Date]])</f>
        <v>2016</v>
      </c>
    </row>
    <row r="4034" spans="1:17" x14ac:dyDescent="0.25">
      <c r="A4034" s="1">
        <v>42649</v>
      </c>
      <c r="B4034">
        <v>550000</v>
      </c>
      <c r="C4034" t="s">
        <v>51</v>
      </c>
      <c r="D4034" t="s">
        <v>12425</v>
      </c>
      <c r="E4034" t="s">
        <v>5</v>
      </c>
      <c r="F4034">
        <v>3046</v>
      </c>
      <c r="G4034">
        <v>3</v>
      </c>
      <c r="H4034">
        <v>2</v>
      </c>
      <c r="I4034">
        <v>2</v>
      </c>
      <c r="J4034">
        <v>212</v>
      </c>
      <c r="K4034">
        <v>2010</v>
      </c>
      <c r="L4034" t="s">
        <v>4174</v>
      </c>
      <c r="M4034" t="s">
        <v>78</v>
      </c>
      <c r="N4034" t="s">
        <v>18</v>
      </c>
      <c r="O4034" s="6" t="str">
        <f>INDEX(lkp_Region,MATCH(tbl_Sales[[#This Row],[Suburb]],lkp_Suburb,0))</f>
        <v>Northern Metropolitan</v>
      </c>
      <c r="P4034" s="6">
        <f>MONTH(tbl_Sales[[#This Row],[Date]])</f>
        <v>10</v>
      </c>
      <c r="Q4034" s="6">
        <f>YEAR(tbl_Sales[[#This Row],[Date]])</f>
        <v>2016</v>
      </c>
    </row>
    <row r="4035" spans="1:17" x14ac:dyDescent="0.25">
      <c r="A4035" s="1">
        <v>42649</v>
      </c>
      <c r="B4035">
        <v>816000</v>
      </c>
      <c r="C4035" t="s">
        <v>2</v>
      </c>
      <c r="D4035" t="s">
        <v>12427</v>
      </c>
      <c r="E4035" t="s">
        <v>10</v>
      </c>
      <c r="F4035">
        <v>3055</v>
      </c>
      <c r="G4035">
        <v>2</v>
      </c>
      <c r="H4035">
        <v>2</v>
      </c>
      <c r="I4035">
        <v>1</v>
      </c>
      <c r="J4035">
        <v>343</v>
      </c>
      <c r="K4035">
        <v>1930</v>
      </c>
      <c r="L4035" t="s">
        <v>4175</v>
      </c>
      <c r="M4035" t="s">
        <v>80</v>
      </c>
      <c r="N4035" t="s">
        <v>18</v>
      </c>
      <c r="O4035" s="6" t="str">
        <f>INDEX(lkp_Region,MATCH(tbl_Sales[[#This Row],[Suburb]],lkp_Suburb,0))</f>
        <v>Northern Metropolitan</v>
      </c>
      <c r="P4035" s="6">
        <f>MONTH(tbl_Sales[[#This Row],[Date]])</f>
        <v>10</v>
      </c>
      <c r="Q4035" s="6">
        <f>YEAR(tbl_Sales[[#This Row],[Date]])</f>
        <v>2016</v>
      </c>
    </row>
    <row r="4036" spans="1:17" x14ac:dyDescent="0.25">
      <c r="A4036" s="1">
        <v>42649</v>
      </c>
      <c r="B4036">
        <v>1005000</v>
      </c>
      <c r="C4036" t="s">
        <v>2</v>
      </c>
      <c r="D4036" t="s">
        <v>12427</v>
      </c>
      <c r="E4036" t="s">
        <v>10</v>
      </c>
      <c r="F4036">
        <v>3055</v>
      </c>
      <c r="G4036">
        <v>2</v>
      </c>
      <c r="H4036">
        <v>1</v>
      </c>
      <c r="I4036">
        <v>1</v>
      </c>
      <c r="J4036">
        <v>284</v>
      </c>
      <c r="K4036">
        <v>1926</v>
      </c>
      <c r="L4036" t="s">
        <v>4176</v>
      </c>
      <c r="M4036" t="s">
        <v>80</v>
      </c>
      <c r="N4036" t="s">
        <v>18</v>
      </c>
      <c r="O4036" s="6" t="str">
        <f>INDEX(lkp_Region,MATCH(tbl_Sales[[#This Row],[Suburb]],lkp_Suburb,0))</f>
        <v>Northern Metropolitan</v>
      </c>
      <c r="P4036" s="6">
        <f>MONTH(tbl_Sales[[#This Row],[Date]])</f>
        <v>10</v>
      </c>
      <c r="Q4036" s="6">
        <f>YEAR(tbl_Sales[[#This Row],[Date]])</f>
        <v>2016</v>
      </c>
    </row>
    <row r="4037" spans="1:17" x14ac:dyDescent="0.25">
      <c r="A4037" s="1">
        <v>42649</v>
      </c>
      <c r="B4037">
        <v>735000</v>
      </c>
      <c r="C4037" t="s">
        <v>2</v>
      </c>
      <c r="D4037" t="s">
        <v>12427</v>
      </c>
      <c r="E4037" t="s">
        <v>5</v>
      </c>
      <c r="F4037">
        <v>3033</v>
      </c>
      <c r="G4037">
        <v>4</v>
      </c>
      <c r="H4037">
        <v>2</v>
      </c>
      <c r="I4037">
        <v>2</v>
      </c>
      <c r="J4037">
        <v>547</v>
      </c>
      <c r="K4037">
        <v>2000</v>
      </c>
      <c r="L4037" t="s">
        <v>4177</v>
      </c>
      <c r="M4037" t="s">
        <v>119</v>
      </c>
      <c r="N4037" t="s">
        <v>49</v>
      </c>
      <c r="O4037" s="6" t="str">
        <f>INDEX(lkp_Region,MATCH(tbl_Sales[[#This Row],[Suburb]],lkp_Suburb,0))</f>
        <v>Western Metropolitan</v>
      </c>
      <c r="P4037" s="6">
        <f>MONTH(tbl_Sales[[#This Row],[Date]])</f>
        <v>10</v>
      </c>
      <c r="Q4037" s="6">
        <f>YEAR(tbl_Sales[[#This Row],[Date]])</f>
        <v>2016</v>
      </c>
    </row>
    <row r="4038" spans="1:17" x14ac:dyDescent="0.25">
      <c r="A4038" s="1">
        <v>42649</v>
      </c>
      <c r="B4038">
        <v>1065000</v>
      </c>
      <c r="C4038" t="s">
        <v>2</v>
      </c>
      <c r="D4038" t="s">
        <v>12427</v>
      </c>
      <c r="E4038" t="s">
        <v>5</v>
      </c>
      <c r="F4038">
        <v>3040</v>
      </c>
      <c r="G4038">
        <v>2</v>
      </c>
      <c r="H4038">
        <v>1</v>
      </c>
      <c r="I4038">
        <v>2</v>
      </c>
      <c r="J4038">
        <v>477</v>
      </c>
      <c r="K4038">
        <v>1960</v>
      </c>
      <c r="L4038" t="s">
        <v>4178</v>
      </c>
      <c r="M4038" t="s">
        <v>47</v>
      </c>
      <c r="N4038" t="s">
        <v>49</v>
      </c>
      <c r="O4038" s="6" t="str">
        <f>INDEX(lkp_Region,MATCH(tbl_Sales[[#This Row],[Suburb]],lkp_Suburb,0))</f>
        <v>Western Metropolitan</v>
      </c>
      <c r="P4038" s="6">
        <f>MONTH(tbl_Sales[[#This Row],[Date]])</f>
        <v>10</v>
      </c>
      <c r="Q4038" s="6">
        <f>YEAR(tbl_Sales[[#This Row],[Date]])</f>
        <v>2016</v>
      </c>
    </row>
    <row r="4039" spans="1:17" x14ac:dyDescent="0.25">
      <c r="A4039" s="1">
        <v>42649</v>
      </c>
      <c r="B4039">
        <v>1200000</v>
      </c>
      <c r="C4039" t="s">
        <v>2</v>
      </c>
      <c r="D4039" t="s">
        <v>12430</v>
      </c>
      <c r="E4039" t="s">
        <v>10</v>
      </c>
      <c r="F4039">
        <v>3041</v>
      </c>
      <c r="G4039">
        <v>3</v>
      </c>
      <c r="H4039">
        <v>2</v>
      </c>
      <c r="I4039">
        <v>2</v>
      </c>
      <c r="J4039">
        <v>1781</v>
      </c>
      <c r="L4039" t="s">
        <v>4179</v>
      </c>
      <c r="M4039" t="s">
        <v>121</v>
      </c>
      <c r="N4039" t="s">
        <v>49</v>
      </c>
      <c r="O4039" s="6" t="str">
        <f>INDEX(lkp_Region,MATCH(tbl_Sales[[#This Row],[Suburb]],lkp_Suburb,0))</f>
        <v>Western Metropolitan</v>
      </c>
      <c r="P4039" s="6">
        <f>MONTH(tbl_Sales[[#This Row],[Date]])</f>
        <v>10</v>
      </c>
      <c r="Q4039" s="6">
        <f>YEAR(tbl_Sales[[#This Row],[Date]])</f>
        <v>2016</v>
      </c>
    </row>
    <row r="4040" spans="1:17" x14ac:dyDescent="0.25">
      <c r="A4040" s="1">
        <v>42649</v>
      </c>
      <c r="B4040">
        <v>790000</v>
      </c>
      <c r="C4040" t="s">
        <v>51</v>
      </c>
      <c r="D4040" t="s">
        <v>12431</v>
      </c>
      <c r="E4040" t="s">
        <v>5</v>
      </c>
      <c r="F4040">
        <v>3031</v>
      </c>
      <c r="G4040">
        <v>3</v>
      </c>
      <c r="H4040">
        <v>2</v>
      </c>
      <c r="I4040">
        <v>2</v>
      </c>
      <c r="J4040">
        <v>1181</v>
      </c>
      <c r="K4040">
        <v>2003</v>
      </c>
      <c r="L4040" t="s">
        <v>4180</v>
      </c>
      <c r="M4040" t="s">
        <v>264</v>
      </c>
      <c r="N4040" t="s">
        <v>88</v>
      </c>
      <c r="O4040" s="6" t="str">
        <f>INDEX(lkp_Region,MATCH(tbl_Sales[[#This Row],[Suburb]],lkp_Suburb,0))</f>
        <v>Northern Metropolitan</v>
      </c>
      <c r="P4040" s="6">
        <f>MONTH(tbl_Sales[[#This Row],[Date]])</f>
        <v>10</v>
      </c>
      <c r="Q4040" s="6">
        <f>YEAR(tbl_Sales[[#This Row],[Date]])</f>
        <v>2016</v>
      </c>
    </row>
    <row r="4041" spans="1:17" x14ac:dyDescent="0.25">
      <c r="A4041" s="1">
        <v>42649</v>
      </c>
      <c r="B4041">
        <v>835000</v>
      </c>
      <c r="C4041" t="s">
        <v>2</v>
      </c>
      <c r="D4041" t="s">
        <v>12431</v>
      </c>
      <c r="E4041" t="s">
        <v>5</v>
      </c>
      <c r="F4041">
        <v>3011</v>
      </c>
      <c r="G4041">
        <v>2</v>
      </c>
      <c r="H4041">
        <v>1</v>
      </c>
      <c r="I4041">
        <v>1</v>
      </c>
      <c r="J4041">
        <v>222</v>
      </c>
      <c r="K4041">
        <v>1920</v>
      </c>
      <c r="L4041" t="s">
        <v>4181</v>
      </c>
      <c r="M4041" t="s">
        <v>22</v>
      </c>
      <c r="N4041" t="s">
        <v>21</v>
      </c>
      <c r="O4041" s="6" t="str">
        <f>INDEX(lkp_Region,MATCH(tbl_Sales[[#This Row],[Suburb]],lkp_Suburb,0))</f>
        <v>Western Metropolitan</v>
      </c>
      <c r="P4041" s="6">
        <f>MONTH(tbl_Sales[[#This Row],[Date]])</f>
        <v>10</v>
      </c>
      <c r="Q4041" s="6">
        <f>YEAR(tbl_Sales[[#This Row],[Date]])</f>
        <v>2016</v>
      </c>
    </row>
    <row r="4042" spans="1:17" x14ac:dyDescent="0.25">
      <c r="A4042" s="1">
        <v>42649</v>
      </c>
      <c r="B4042">
        <v>1053000</v>
      </c>
      <c r="C4042" t="s">
        <v>2</v>
      </c>
      <c r="D4042" t="s">
        <v>12427</v>
      </c>
      <c r="E4042" t="s">
        <v>10</v>
      </c>
      <c r="F4042">
        <v>3107</v>
      </c>
      <c r="G4042">
        <v>3</v>
      </c>
      <c r="H4042">
        <v>1</v>
      </c>
      <c r="I4042">
        <v>1</v>
      </c>
      <c r="J4042">
        <v>726</v>
      </c>
      <c r="K4042">
        <v>1960</v>
      </c>
      <c r="L4042" t="s">
        <v>4182</v>
      </c>
      <c r="M4042" t="s">
        <v>586</v>
      </c>
      <c r="N4042" t="s">
        <v>128</v>
      </c>
      <c r="O4042" s="6" t="str">
        <f>INDEX(lkp_Region,MATCH(tbl_Sales[[#This Row],[Suburb]],lkp_Suburb,0))</f>
        <v>Eastern Metropolitan</v>
      </c>
      <c r="P4042" s="6">
        <f>MONTH(tbl_Sales[[#This Row],[Date]])</f>
        <v>10</v>
      </c>
      <c r="Q4042" s="6">
        <f>YEAR(tbl_Sales[[#This Row],[Date]])</f>
        <v>2016</v>
      </c>
    </row>
    <row r="4043" spans="1:17" x14ac:dyDescent="0.25">
      <c r="A4043" s="1">
        <v>42649</v>
      </c>
      <c r="B4043">
        <v>760000</v>
      </c>
      <c r="C4043" t="s">
        <v>2</v>
      </c>
      <c r="D4043" t="s">
        <v>12424</v>
      </c>
      <c r="E4043" t="s">
        <v>10</v>
      </c>
      <c r="F4043">
        <v>3015</v>
      </c>
      <c r="G4043">
        <v>2</v>
      </c>
      <c r="H4043">
        <v>1</v>
      </c>
      <c r="I4043">
        <v>2</v>
      </c>
      <c r="J4043">
        <v>255</v>
      </c>
      <c r="K4043">
        <v>1930</v>
      </c>
      <c r="L4043" t="s">
        <v>4183</v>
      </c>
      <c r="M4043" t="s">
        <v>133</v>
      </c>
      <c r="N4043" t="s">
        <v>69</v>
      </c>
      <c r="O4043" s="6" t="str">
        <f>INDEX(lkp_Region,MATCH(tbl_Sales[[#This Row],[Suburb]],lkp_Suburb,0))</f>
        <v>Western Metropolitan</v>
      </c>
      <c r="P4043" s="6">
        <f>MONTH(tbl_Sales[[#This Row],[Date]])</f>
        <v>10</v>
      </c>
      <c r="Q4043" s="6">
        <f>YEAR(tbl_Sales[[#This Row],[Date]])</f>
        <v>2016</v>
      </c>
    </row>
    <row r="4044" spans="1:17" x14ac:dyDescent="0.25">
      <c r="A4044" s="1">
        <v>42649</v>
      </c>
      <c r="B4044">
        <v>572000</v>
      </c>
      <c r="C4044" t="s">
        <v>13</v>
      </c>
      <c r="D4044" t="s">
        <v>12427</v>
      </c>
      <c r="E4044" t="s">
        <v>10</v>
      </c>
      <c r="F4044">
        <v>3163</v>
      </c>
      <c r="G4044">
        <v>2</v>
      </c>
      <c r="H4044">
        <v>2</v>
      </c>
      <c r="I4044">
        <v>1</v>
      </c>
      <c r="J4044">
        <v>0</v>
      </c>
      <c r="K4044">
        <v>2014</v>
      </c>
      <c r="L4044" t="s">
        <v>4184</v>
      </c>
      <c r="M4044" t="s">
        <v>201</v>
      </c>
      <c r="N4044" t="s">
        <v>57</v>
      </c>
      <c r="O4044" s="6" t="str">
        <f>INDEX(lkp_Region,MATCH(tbl_Sales[[#This Row],[Suburb]],lkp_Suburb,0))</f>
        <v>Southern Metropolitan</v>
      </c>
      <c r="P4044" s="6">
        <f>MONTH(tbl_Sales[[#This Row],[Date]])</f>
        <v>10</v>
      </c>
      <c r="Q4044" s="6">
        <f>YEAR(tbl_Sales[[#This Row],[Date]])</f>
        <v>2016</v>
      </c>
    </row>
    <row r="4045" spans="1:17" x14ac:dyDescent="0.25">
      <c r="A4045" s="1">
        <v>42649</v>
      </c>
      <c r="B4045">
        <v>1600000</v>
      </c>
      <c r="C4045" t="s">
        <v>2</v>
      </c>
      <c r="D4045" t="s">
        <v>12429</v>
      </c>
      <c r="E4045" t="s">
        <v>10</v>
      </c>
      <c r="F4045">
        <v>3165</v>
      </c>
      <c r="G4045">
        <v>5</v>
      </c>
      <c r="H4045">
        <v>2</v>
      </c>
      <c r="I4045">
        <v>2</v>
      </c>
      <c r="J4045">
        <v>659</v>
      </c>
      <c r="K4045">
        <v>1930</v>
      </c>
      <c r="L4045" t="s">
        <v>4185</v>
      </c>
      <c r="M4045" t="s">
        <v>138</v>
      </c>
      <c r="N4045" t="s">
        <v>57</v>
      </c>
      <c r="O4045" s="6" t="str">
        <f>INDEX(lkp_Region,MATCH(tbl_Sales[[#This Row],[Suburb]],lkp_Suburb,0))</f>
        <v>Southern Metropolitan</v>
      </c>
      <c r="P4045" s="6">
        <f>MONTH(tbl_Sales[[#This Row],[Date]])</f>
        <v>10</v>
      </c>
      <c r="Q4045" s="6">
        <f>YEAR(tbl_Sales[[#This Row],[Date]])</f>
        <v>2016</v>
      </c>
    </row>
    <row r="4046" spans="1:17" x14ac:dyDescent="0.25">
      <c r="A4046" s="1">
        <v>42649</v>
      </c>
      <c r="B4046">
        <v>1382500</v>
      </c>
      <c r="C4046" t="s">
        <v>2</v>
      </c>
      <c r="D4046" t="s">
        <v>12427</v>
      </c>
      <c r="E4046" t="s">
        <v>5</v>
      </c>
      <c r="F4046">
        <v>3070</v>
      </c>
      <c r="G4046">
        <v>3</v>
      </c>
      <c r="H4046">
        <v>2</v>
      </c>
      <c r="I4046">
        <v>2</v>
      </c>
      <c r="J4046">
        <v>286</v>
      </c>
      <c r="K4046">
        <v>2007</v>
      </c>
      <c r="L4046" t="s">
        <v>4186</v>
      </c>
      <c r="M4046" t="s">
        <v>271</v>
      </c>
      <c r="N4046" t="s">
        <v>62</v>
      </c>
      <c r="O4046" s="6" t="str">
        <f>INDEX(lkp_Region,MATCH(tbl_Sales[[#This Row],[Suburb]],lkp_Suburb,0))</f>
        <v>Northern Metropolitan</v>
      </c>
      <c r="P4046" s="6">
        <f>MONTH(tbl_Sales[[#This Row],[Date]])</f>
        <v>10</v>
      </c>
      <c r="Q4046" s="6">
        <f>YEAR(tbl_Sales[[#This Row],[Date]])</f>
        <v>2016</v>
      </c>
    </row>
    <row r="4047" spans="1:17" x14ac:dyDescent="0.25">
      <c r="A4047" s="1">
        <v>42649</v>
      </c>
      <c r="B4047">
        <v>500000</v>
      </c>
      <c r="C4047" t="s">
        <v>2</v>
      </c>
      <c r="D4047" t="s">
        <v>12428</v>
      </c>
      <c r="E4047" t="s">
        <v>10</v>
      </c>
      <c r="F4047">
        <v>3021</v>
      </c>
      <c r="G4047">
        <v>4</v>
      </c>
      <c r="H4047">
        <v>2</v>
      </c>
      <c r="I4047">
        <v>2</v>
      </c>
      <c r="J4047">
        <v>579</v>
      </c>
      <c r="L4047" t="s">
        <v>4187</v>
      </c>
      <c r="M4047" t="s">
        <v>173</v>
      </c>
      <c r="N4047" t="s">
        <v>3</v>
      </c>
      <c r="O4047" s="6" t="str">
        <f>INDEX(lkp_Region,MATCH(tbl_Sales[[#This Row],[Suburb]],lkp_Suburb,0))</f>
        <v>Western Metropolitan</v>
      </c>
      <c r="P4047" s="6">
        <f>MONTH(tbl_Sales[[#This Row],[Date]])</f>
        <v>10</v>
      </c>
      <c r="Q4047" s="6">
        <f>YEAR(tbl_Sales[[#This Row],[Date]])</f>
        <v>2016</v>
      </c>
    </row>
    <row r="4048" spans="1:17" x14ac:dyDescent="0.25">
      <c r="A4048" s="1">
        <v>42649</v>
      </c>
      <c r="B4048">
        <v>1000000</v>
      </c>
      <c r="C4048" t="s">
        <v>51</v>
      </c>
      <c r="D4048" t="s">
        <v>12425</v>
      </c>
      <c r="E4048" t="s">
        <v>5</v>
      </c>
      <c r="F4048">
        <v>3101</v>
      </c>
      <c r="G4048">
        <v>4</v>
      </c>
      <c r="H4048">
        <v>3</v>
      </c>
      <c r="I4048">
        <v>2</v>
      </c>
      <c r="J4048">
        <v>317</v>
      </c>
      <c r="L4048" t="s">
        <v>4188</v>
      </c>
      <c r="M4048" t="s">
        <v>145</v>
      </c>
      <c r="N4048" t="s">
        <v>101</v>
      </c>
      <c r="O4048" s="6" t="str">
        <f>INDEX(lkp_Region,MATCH(tbl_Sales[[#This Row],[Suburb]],lkp_Suburb,0))</f>
        <v>Southern Metropolitan</v>
      </c>
      <c r="P4048" s="6">
        <f>MONTH(tbl_Sales[[#This Row],[Date]])</f>
        <v>10</v>
      </c>
      <c r="Q4048" s="6">
        <f>YEAR(tbl_Sales[[#This Row],[Date]])</f>
        <v>2016</v>
      </c>
    </row>
    <row r="4049" spans="1:17" x14ac:dyDescent="0.25">
      <c r="A4049" s="1">
        <v>42649</v>
      </c>
      <c r="B4049">
        <v>1040000</v>
      </c>
      <c r="C4049" t="s">
        <v>13</v>
      </c>
      <c r="D4049" t="s">
        <v>12425</v>
      </c>
      <c r="E4049" t="s">
        <v>10</v>
      </c>
      <c r="F4049">
        <v>3104</v>
      </c>
      <c r="G4049">
        <v>2</v>
      </c>
      <c r="H4049">
        <v>1</v>
      </c>
      <c r="I4049">
        <v>1</v>
      </c>
      <c r="J4049">
        <v>250</v>
      </c>
      <c r="K4049">
        <v>1995</v>
      </c>
      <c r="L4049" t="s">
        <v>4189</v>
      </c>
      <c r="M4049" t="s">
        <v>99</v>
      </c>
      <c r="N4049" t="s">
        <v>101</v>
      </c>
      <c r="O4049" s="6" t="str">
        <f>INDEX(lkp_Region,MATCH(tbl_Sales[[#This Row],[Suburb]],lkp_Suburb,0))</f>
        <v>Southern Metropolitan</v>
      </c>
      <c r="P4049" s="6">
        <f>MONTH(tbl_Sales[[#This Row],[Date]])</f>
        <v>10</v>
      </c>
      <c r="Q4049" s="6">
        <f>YEAR(tbl_Sales[[#This Row],[Date]])</f>
        <v>2016</v>
      </c>
    </row>
    <row r="4050" spans="1:17" x14ac:dyDescent="0.25">
      <c r="A4050" s="1">
        <v>42649</v>
      </c>
      <c r="B4050">
        <v>1300000</v>
      </c>
      <c r="C4050" t="s">
        <v>51</v>
      </c>
      <c r="D4050" t="s">
        <v>12425</v>
      </c>
      <c r="E4050" t="s">
        <v>10</v>
      </c>
      <c r="F4050">
        <v>3124</v>
      </c>
      <c r="G4050">
        <v>3</v>
      </c>
      <c r="H4050">
        <v>2</v>
      </c>
      <c r="I4050">
        <v>2</v>
      </c>
      <c r="J4050">
        <v>342</v>
      </c>
      <c r="L4050" t="s">
        <v>4190</v>
      </c>
      <c r="M4050" t="s">
        <v>209</v>
      </c>
      <c r="N4050" t="s">
        <v>101</v>
      </c>
      <c r="O4050" s="6" t="str">
        <f>INDEX(lkp_Region,MATCH(tbl_Sales[[#This Row],[Suburb]],lkp_Suburb,0))</f>
        <v>Southern Metropolitan</v>
      </c>
      <c r="P4050" s="6">
        <f>MONTH(tbl_Sales[[#This Row],[Date]])</f>
        <v>10</v>
      </c>
      <c r="Q4050" s="6">
        <f>YEAR(tbl_Sales[[#This Row],[Date]])</f>
        <v>2016</v>
      </c>
    </row>
    <row r="4051" spans="1:17" x14ac:dyDescent="0.25">
      <c r="A4051" s="1">
        <v>42649</v>
      </c>
      <c r="B4051">
        <v>1510000</v>
      </c>
      <c r="C4051" t="s">
        <v>2</v>
      </c>
      <c r="D4051" t="s">
        <v>12428</v>
      </c>
      <c r="E4051" t="s">
        <v>5</v>
      </c>
      <c r="F4051">
        <v>3146</v>
      </c>
      <c r="G4051">
        <v>3</v>
      </c>
      <c r="H4051">
        <v>2</v>
      </c>
      <c r="I4051">
        <v>2</v>
      </c>
      <c r="J4051">
        <v>370</v>
      </c>
      <c r="L4051" t="s">
        <v>4191</v>
      </c>
      <c r="M4051" t="s">
        <v>102</v>
      </c>
      <c r="N4051" t="s">
        <v>101</v>
      </c>
      <c r="O4051" s="6" t="str">
        <f>INDEX(lkp_Region,MATCH(tbl_Sales[[#This Row],[Suburb]],lkp_Suburb,0))</f>
        <v>Southern Metropolitan</v>
      </c>
      <c r="P4051" s="6">
        <f>MONTH(tbl_Sales[[#This Row],[Date]])</f>
        <v>10</v>
      </c>
      <c r="Q4051" s="6">
        <f>YEAR(tbl_Sales[[#This Row],[Date]])</f>
        <v>2016</v>
      </c>
    </row>
    <row r="4052" spans="1:17" x14ac:dyDescent="0.25">
      <c r="A4052" s="1">
        <v>42649</v>
      </c>
      <c r="B4052">
        <v>1800000</v>
      </c>
      <c r="C4052" t="s">
        <v>2</v>
      </c>
      <c r="D4052" t="s">
        <v>12427</v>
      </c>
      <c r="E4052" t="s">
        <v>5</v>
      </c>
      <c r="F4052">
        <v>3103</v>
      </c>
      <c r="G4052">
        <v>3</v>
      </c>
      <c r="H4052">
        <v>2</v>
      </c>
      <c r="I4052">
        <v>2</v>
      </c>
      <c r="J4052">
        <v>380</v>
      </c>
      <c r="K4052">
        <v>1980</v>
      </c>
      <c r="L4052" t="s">
        <v>4192</v>
      </c>
      <c r="M4052" t="s">
        <v>274</v>
      </c>
      <c r="N4052" t="s">
        <v>101</v>
      </c>
      <c r="O4052" s="6" t="str">
        <f>INDEX(lkp_Region,MATCH(tbl_Sales[[#This Row],[Suburb]],lkp_Suburb,0))</f>
        <v>Southern Metropolitan</v>
      </c>
      <c r="P4052" s="6">
        <f>MONTH(tbl_Sales[[#This Row],[Date]])</f>
        <v>10</v>
      </c>
      <c r="Q4052" s="6">
        <f>YEAR(tbl_Sales[[#This Row],[Date]])</f>
        <v>2016</v>
      </c>
    </row>
    <row r="4053" spans="1:17" x14ac:dyDescent="0.25">
      <c r="A4053" s="1">
        <v>42649</v>
      </c>
      <c r="B4053">
        <v>2150000</v>
      </c>
      <c r="C4053" t="s">
        <v>2</v>
      </c>
      <c r="D4053" t="s">
        <v>12423</v>
      </c>
      <c r="E4053" t="s">
        <v>5</v>
      </c>
      <c r="F4053">
        <v>3104</v>
      </c>
      <c r="G4053">
        <v>4</v>
      </c>
      <c r="H4053">
        <v>2</v>
      </c>
      <c r="I4053">
        <v>2</v>
      </c>
      <c r="J4053">
        <v>730</v>
      </c>
      <c r="K4053">
        <v>1960</v>
      </c>
      <c r="L4053" t="s">
        <v>4193</v>
      </c>
      <c r="M4053" t="s">
        <v>99</v>
      </c>
      <c r="N4053" t="s">
        <v>101</v>
      </c>
      <c r="O4053" s="6" t="str">
        <f>INDEX(lkp_Region,MATCH(tbl_Sales[[#This Row],[Suburb]],lkp_Suburb,0))</f>
        <v>Southern Metropolitan</v>
      </c>
      <c r="P4053" s="6">
        <f>MONTH(tbl_Sales[[#This Row],[Date]])</f>
        <v>10</v>
      </c>
      <c r="Q4053" s="6">
        <f>YEAR(tbl_Sales[[#This Row],[Date]])</f>
        <v>2016</v>
      </c>
    </row>
    <row r="4054" spans="1:17" x14ac:dyDescent="0.25">
      <c r="A4054" s="1">
        <v>42649</v>
      </c>
      <c r="B4054">
        <v>1020000</v>
      </c>
      <c r="C4054" t="s">
        <v>2</v>
      </c>
      <c r="D4054" t="s">
        <v>12430</v>
      </c>
      <c r="E4054" t="s">
        <v>10</v>
      </c>
      <c r="F4054">
        <v>3079</v>
      </c>
      <c r="G4054">
        <v>2</v>
      </c>
      <c r="H4054">
        <v>1</v>
      </c>
      <c r="I4054">
        <v>1</v>
      </c>
      <c r="J4054">
        <v>557</v>
      </c>
      <c r="K4054">
        <v>1955</v>
      </c>
      <c r="L4054" t="s">
        <v>4194</v>
      </c>
      <c r="M4054" t="s">
        <v>213</v>
      </c>
      <c r="N4054" t="s">
        <v>150</v>
      </c>
      <c r="O4054" s="6" t="str">
        <f>INDEX(lkp_Region,MATCH(tbl_Sales[[#This Row],[Suburb]],lkp_Suburb,0))</f>
        <v>Eastern Metropolitan</v>
      </c>
      <c r="P4054" s="6">
        <f>MONTH(tbl_Sales[[#This Row],[Date]])</f>
        <v>10</v>
      </c>
      <c r="Q4054" s="6">
        <f>YEAR(tbl_Sales[[#This Row],[Date]])</f>
        <v>2016</v>
      </c>
    </row>
    <row r="4055" spans="1:17" x14ac:dyDescent="0.25">
      <c r="A4055" s="1">
        <v>42649</v>
      </c>
      <c r="B4055">
        <v>1587500</v>
      </c>
      <c r="C4055" t="s">
        <v>2</v>
      </c>
      <c r="D4055" t="s">
        <v>12423</v>
      </c>
      <c r="E4055" t="s">
        <v>10</v>
      </c>
      <c r="F4055">
        <v>3081</v>
      </c>
      <c r="G4055">
        <v>5</v>
      </c>
      <c r="H4055">
        <v>5</v>
      </c>
      <c r="I4055">
        <v>2</v>
      </c>
      <c r="J4055">
        <v>599</v>
      </c>
      <c r="K4055">
        <v>2013</v>
      </c>
      <c r="L4055" t="s">
        <v>4195</v>
      </c>
      <c r="M4055" t="s">
        <v>748</v>
      </c>
      <c r="N4055" t="s">
        <v>150</v>
      </c>
      <c r="O4055" s="6" t="str">
        <f>INDEX(lkp_Region,MATCH(tbl_Sales[[#This Row],[Suburb]],lkp_Suburb,0))</f>
        <v>Eastern Metropolitan</v>
      </c>
      <c r="P4055" s="6">
        <f>MONTH(tbl_Sales[[#This Row],[Date]])</f>
        <v>10</v>
      </c>
      <c r="Q4055" s="6">
        <f>YEAR(tbl_Sales[[#This Row],[Date]])</f>
        <v>2016</v>
      </c>
    </row>
    <row r="4056" spans="1:17" x14ac:dyDescent="0.25">
      <c r="A4056" s="1">
        <v>42649</v>
      </c>
      <c r="B4056">
        <v>1601000</v>
      </c>
      <c r="C4056" t="s">
        <v>2</v>
      </c>
      <c r="D4056" t="s">
        <v>12423</v>
      </c>
      <c r="E4056" t="s">
        <v>10</v>
      </c>
      <c r="F4056">
        <v>3084</v>
      </c>
      <c r="G4056">
        <v>3</v>
      </c>
      <c r="H4056">
        <v>1</v>
      </c>
      <c r="I4056">
        <v>1</v>
      </c>
      <c r="J4056">
        <v>872</v>
      </c>
      <c r="K4056">
        <v>1960</v>
      </c>
      <c r="L4056" t="s">
        <v>4196</v>
      </c>
      <c r="M4056" t="s">
        <v>257</v>
      </c>
      <c r="N4056" t="s">
        <v>150</v>
      </c>
      <c r="O4056" s="6" t="str">
        <f>INDEX(lkp_Region,MATCH(tbl_Sales[[#This Row],[Suburb]],lkp_Suburb,0))</f>
        <v>Eastern Metropolitan</v>
      </c>
      <c r="P4056" s="6">
        <f>MONTH(tbl_Sales[[#This Row],[Date]])</f>
        <v>10</v>
      </c>
      <c r="Q4056" s="6">
        <f>YEAR(tbl_Sales[[#This Row],[Date]])</f>
        <v>2016</v>
      </c>
    </row>
    <row r="4057" spans="1:17" x14ac:dyDescent="0.25">
      <c r="A4057" s="1">
        <v>42650</v>
      </c>
      <c r="B4057">
        <v>666000</v>
      </c>
      <c r="C4057" t="s">
        <v>2</v>
      </c>
      <c r="D4057" t="s">
        <v>12427</v>
      </c>
      <c r="E4057" t="s">
        <v>10</v>
      </c>
      <c r="F4057">
        <v>3127</v>
      </c>
      <c r="G4057">
        <v>2</v>
      </c>
      <c r="H4057">
        <v>1</v>
      </c>
      <c r="I4057">
        <v>1</v>
      </c>
      <c r="J4057">
        <v>0</v>
      </c>
      <c r="L4057" t="s">
        <v>4197</v>
      </c>
      <c r="M4057" t="s">
        <v>34</v>
      </c>
      <c r="N4057" t="s">
        <v>14</v>
      </c>
      <c r="O4057" s="6" t="str">
        <f>INDEX(lkp_Region,MATCH(tbl_Sales[[#This Row],[Suburb]],lkp_Suburb,0))</f>
        <v>Eastern Metropolitan</v>
      </c>
      <c r="P4057" s="6">
        <f>MONTH(tbl_Sales[[#This Row],[Date]])</f>
        <v>10</v>
      </c>
      <c r="Q4057" s="6">
        <f>YEAR(tbl_Sales[[#This Row],[Date]])</f>
        <v>2016</v>
      </c>
    </row>
    <row r="4058" spans="1:17" x14ac:dyDescent="0.25">
      <c r="A4058" s="1">
        <v>42650</v>
      </c>
      <c r="B4058">
        <v>1250000</v>
      </c>
      <c r="C4058" t="s">
        <v>2</v>
      </c>
      <c r="D4058" t="s">
        <v>12429</v>
      </c>
      <c r="E4058" t="s">
        <v>5</v>
      </c>
      <c r="F4058">
        <v>3127</v>
      </c>
      <c r="G4058">
        <v>4</v>
      </c>
      <c r="H4058">
        <v>2</v>
      </c>
      <c r="I4058">
        <v>2</v>
      </c>
      <c r="J4058">
        <v>457</v>
      </c>
      <c r="K4058">
        <v>1930</v>
      </c>
      <c r="L4058" t="s">
        <v>4198</v>
      </c>
      <c r="M4058" t="s">
        <v>11</v>
      </c>
      <c r="N4058" t="s">
        <v>14</v>
      </c>
      <c r="O4058" s="6" t="str">
        <f>INDEX(lkp_Region,MATCH(tbl_Sales[[#This Row],[Suburb]],lkp_Suburb,0))</f>
        <v>Southern Metropolitan</v>
      </c>
      <c r="P4058" s="6">
        <f>MONTH(tbl_Sales[[#This Row],[Date]])</f>
        <v>10</v>
      </c>
      <c r="Q4058" s="6">
        <f>YEAR(tbl_Sales[[#This Row],[Date]])</f>
        <v>2016</v>
      </c>
    </row>
    <row r="4059" spans="1:17" x14ac:dyDescent="0.25">
      <c r="A4059" s="1">
        <v>42650</v>
      </c>
      <c r="B4059">
        <v>1230000</v>
      </c>
      <c r="C4059" t="s">
        <v>2</v>
      </c>
      <c r="D4059" t="s">
        <v>12429</v>
      </c>
      <c r="E4059" t="s">
        <v>10</v>
      </c>
      <c r="F4059">
        <v>3145</v>
      </c>
      <c r="G4059">
        <v>3</v>
      </c>
      <c r="H4059">
        <v>2</v>
      </c>
      <c r="I4059">
        <v>2</v>
      </c>
      <c r="J4059">
        <v>822</v>
      </c>
      <c r="L4059" t="s">
        <v>4199</v>
      </c>
      <c r="M4059" t="s">
        <v>74</v>
      </c>
      <c r="N4059" t="s">
        <v>76</v>
      </c>
      <c r="O4059" s="6" t="str">
        <f>INDEX(lkp_Region,MATCH(tbl_Sales[[#This Row],[Suburb]],lkp_Suburb,0))</f>
        <v>Southern Metropolitan</v>
      </c>
      <c r="P4059" s="6">
        <f>MONTH(tbl_Sales[[#This Row],[Date]])</f>
        <v>10</v>
      </c>
      <c r="Q4059" s="6">
        <f>YEAR(tbl_Sales[[#This Row],[Date]])</f>
        <v>2016</v>
      </c>
    </row>
    <row r="4060" spans="1:17" x14ac:dyDescent="0.25">
      <c r="A4060" s="1">
        <v>42650</v>
      </c>
      <c r="B4060">
        <v>638000</v>
      </c>
      <c r="C4060" t="s">
        <v>2</v>
      </c>
      <c r="D4060" t="s">
        <v>12423</v>
      </c>
      <c r="E4060" t="s">
        <v>10</v>
      </c>
      <c r="F4060">
        <v>3046</v>
      </c>
      <c r="G4060">
        <v>4</v>
      </c>
      <c r="H4060">
        <v>2</v>
      </c>
      <c r="I4060">
        <v>1</v>
      </c>
      <c r="J4060">
        <v>624</v>
      </c>
      <c r="K4060">
        <v>2005</v>
      </c>
      <c r="L4060" t="s">
        <v>4200</v>
      </c>
      <c r="M4060" t="s">
        <v>78</v>
      </c>
      <c r="N4060" t="s">
        <v>18</v>
      </c>
      <c r="O4060" s="6" t="str">
        <f>INDEX(lkp_Region,MATCH(tbl_Sales[[#This Row],[Suburb]],lkp_Suburb,0))</f>
        <v>Northern Metropolitan</v>
      </c>
      <c r="P4060" s="6">
        <f>MONTH(tbl_Sales[[#This Row],[Date]])</f>
        <v>10</v>
      </c>
      <c r="Q4060" s="6">
        <f>YEAR(tbl_Sales[[#This Row],[Date]])</f>
        <v>2016</v>
      </c>
    </row>
    <row r="4061" spans="1:17" x14ac:dyDescent="0.25">
      <c r="A4061" s="1">
        <v>42650</v>
      </c>
      <c r="B4061">
        <v>550000</v>
      </c>
      <c r="C4061" t="s">
        <v>13</v>
      </c>
      <c r="D4061" t="s">
        <v>12427</v>
      </c>
      <c r="E4061" t="s">
        <v>5</v>
      </c>
      <c r="F4061">
        <v>3040</v>
      </c>
      <c r="G4061">
        <v>2</v>
      </c>
      <c r="H4061">
        <v>1</v>
      </c>
      <c r="I4061">
        <v>1</v>
      </c>
      <c r="J4061">
        <v>0</v>
      </c>
      <c r="K4061">
        <v>1980</v>
      </c>
      <c r="L4061" t="s">
        <v>4201</v>
      </c>
      <c r="M4061" t="s">
        <v>47</v>
      </c>
      <c r="N4061" t="s">
        <v>49</v>
      </c>
      <c r="O4061" s="6" t="str">
        <f>INDEX(lkp_Region,MATCH(tbl_Sales[[#This Row],[Suburb]],lkp_Suburb,0))</f>
        <v>Western Metropolitan</v>
      </c>
      <c r="P4061" s="6">
        <f>MONTH(tbl_Sales[[#This Row],[Date]])</f>
        <v>10</v>
      </c>
      <c r="Q4061" s="6">
        <f>YEAR(tbl_Sales[[#This Row],[Date]])</f>
        <v>2016</v>
      </c>
    </row>
    <row r="4062" spans="1:17" x14ac:dyDescent="0.25">
      <c r="A4062" s="1">
        <v>42650</v>
      </c>
      <c r="B4062">
        <v>680000</v>
      </c>
      <c r="C4062" t="s">
        <v>2</v>
      </c>
      <c r="D4062" t="s">
        <v>12427</v>
      </c>
      <c r="E4062" t="s">
        <v>5</v>
      </c>
      <c r="F4062">
        <v>3034</v>
      </c>
      <c r="G4062">
        <v>4</v>
      </c>
      <c r="H4062">
        <v>2</v>
      </c>
      <c r="I4062">
        <v>2</v>
      </c>
      <c r="J4062">
        <v>554</v>
      </c>
      <c r="K4062">
        <v>1960</v>
      </c>
      <c r="L4062" t="s">
        <v>4202</v>
      </c>
      <c r="M4062" t="s">
        <v>524</v>
      </c>
      <c r="N4062" t="s">
        <v>49</v>
      </c>
      <c r="O4062" s="6" t="str">
        <f>INDEX(lkp_Region,MATCH(tbl_Sales[[#This Row],[Suburb]],lkp_Suburb,0))</f>
        <v>Western Metropolitan</v>
      </c>
      <c r="P4062" s="6">
        <f>MONTH(tbl_Sales[[#This Row],[Date]])</f>
        <v>10</v>
      </c>
      <c r="Q4062" s="6">
        <f>YEAR(tbl_Sales[[#This Row],[Date]])</f>
        <v>2016</v>
      </c>
    </row>
    <row r="4063" spans="1:17" x14ac:dyDescent="0.25">
      <c r="A4063" s="1">
        <v>42650</v>
      </c>
      <c r="B4063">
        <v>770000</v>
      </c>
      <c r="C4063" t="s">
        <v>2</v>
      </c>
      <c r="D4063" t="s">
        <v>12429</v>
      </c>
      <c r="E4063" t="s">
        <v>10</v>
      </c>
      <c r="F4063">
        <v>3012</v>
      </c>
      <c r="G4063">
        <v>2</v>
      </c>
      <c r="H4063">
        <v>1</v>
      </c>
      <c r="I4063">
        <v>1</v>
      </c>
      <c r="J4063">
        <v>267</v>
      </c>
      <c r="K4063">
        <v>1940</v>
      </c>
      <c r="L4063" t="s">
        <v>4203</v>
      </c>
      <c r="M4063" t="s">
        <v>53</v>
      </c>
      <c r="N4063" t="s">
        <v>21</v>
      </c>
      <c r="O4063" s="6" t="str">
        <f>INDEX(lkp_Region,MATCH(tbl_Sales[[#This Row],[Suburb]],lkp_Suburb,0))</f>
        <v>Western Metropolitan</v>
      </c>
      <c r="P4063" s="6">
        <f>MONTH(tbl_Sales[[#This Row],[Date]])</f>
        <v>10</v>
      </c>
      <c r="Q4063" s="6">
        <f>YEAR(tbl_Sales[[#This Row],[Date]])</f>
        <v>2016</v>
      </c>
    </row>
    <row r="4064" spans="1:17" x14ac:dyDescent="0.25">
      <c r="A4064" s="1">
        <v>42650</v>
      </c>
      <c r="B4064">
        <v>850000</v>
      </c>
      <c r="C4064" t="s">
        <v>2</v>
      </c>
      <c r="D4064" t="s">
        <v>12429</v>
      </c>
      <c r="E4064" t="s">
        <v>10</v>
      </c>
      <c r="F4064">
        <v>3013</v>
      </c>
      <c r="G4064">
        <v>2</v>
      </c>
      <c r="H4064">
        <v>1</v>
      </c>
      <c r="I4064">
        <v>1</v>
      </c>
      <c r="J4064">
        <v>201</v>
      </c>
      <c r="L4064" t="s">
        <v>4204</v>
      </c>
      <c r="M4064" t="s">
        <v>65</v>
      </c>
      <c r="N4064" t="s">
        <v>21</v>
      </c>
      <c r="O4064" s="6" t="str">
        <f>INDEX(lkp_Region,MATCH(tbl_Sales[[#This Row],[Suburb]],lkp_Suburb,0))</f>
        <v>Western Metropolitan</v>
      </c>
      <c r="P4064" s="6">
        <f>MONTH(tbl_Sales[[#This Row],[Date]])</f>
        <v>10</v>
      </c>
      <c r="Q4064" s="6">
        <f>YEAR(tbl_Sales[[#This Row],[Date]])</f>
        <v>2016</v>
      </c>
    </row>
    <row r="4065" spans="1:17" x14ac:dyDescent="0.25">
      <c r="A4065" s="1">
        <v>42650</v>
      </c>
      <c r="B4065">
        <v>925000</v>
      </c>
      <c r="C4065" t="s">
        <v>2</v>
      </c>
      <c r="D4065" t="s">
        <v>12429</v>
      </c>
      <c r="E4065" t="s">
        <v>5</v>
      </c>
      <c r="F4065">
        <v>3012</v>
      </c>
      <c r="G4065">
        <v>3</v>
      </c>
      <c r="H4065">
        <v>1</v>
      </c>
      <c r="I4065">
        <v>1</v>
      </c>
      <c r="J4065">
        <v>275</v>
      </c>
      <c r="K4065">
        <v>1920</v>
      </c>
      <c r="L4065" t="s">
        <v>4205</v>
      </c>
      <c r="M4065" t="s">
        <v>336</v>
      </c>
      <c r="N4065" t="s">
        <v>21</v>
      </c>
      <c r="O4065" s="6" t="str">
        <f>INDEX(lkp_Region,MATCH(tbl_Sales[[#This Row],[Suburb]],lkp_Suburb,0))</f>
        <v>Western Metropolitan</v>
      </c>
      <c r="P4065" s="6">
        <f>MONTH(tbl_Sales[[#This Row],[Date]])</f>
        <v>10</v>
      </c>
      <c r="Q4065" s="6">
        <f>YEAR(tbl_Sales[[#This Row],[Date]])</f>
        <v>2016</v>
      </c>
    </row>
    <row r="4066" spans="1:17" x14ac:dyDescent="0.25">
      <c r="A4066" s="1">
        <v>42650</v>
      </c>
      <c r="B4066">
        <v>830000</v>
      </c>
      <c r="C4066" t="s">
        <v>51</v>
      </c>
      <c r="D4066" t="s">
        <v>12432</v>
      </c>
      <c r="E4066" t="s">
        <v>5</v>
      </c>
      <c r="F4066">
        <v>3016</v>
      </c>
      <c r="G4066">
        <v>4</v>
      </c>
      <c r="H4066">
        <v>1</v>
      </c>
      <c r="I4066">
        <v>2</v>
      </c>
      <c r="J4066">
        <v>0</v>
      </c>
      <c r="L4066" t="s">
        <v>4206</v>
      </c>
      <c r="M4066" t="s">
        <v>196</v>
      </c>
      <c r="N4066" t="s">
        <v>69</v>
      </c>
      <c r="O4066" s="6" t="str">
        <f>INDEX(lkp_Region,MATCH(tbl_Sales[[#This Row],[Suburb]],lkp_Suburb,0))</f>
        <v>Western Metropolitan</v>
      </c>
      <c r="P4066" s="6">
        <f>MONTH(tbl_Sales[[#This Row],[Date]])</f>
        <v>10</v>
      </c>
      <c r="Q4066" s="6">
        <f>YEAR(tbl_Sales[[#This Row],[Date]])</f>
        <v>2016</v>
      </c>
    </row>
    <row r="4067" spans="1:17" x14ac:dyDescent="0.25">
      <c r="A4067" s="1">
        <v>42650</v>
      </c>
      <c r="B4067">
        <v>365000</v>
      </c>
      <c r="C4067" t="s">
        <v>13</v>
      </c>
      <c r="D4067" t="s">
        <v>12428</v>
      </c>
      <c r="E4067" t="s">
        <v>10</v>
      </c>
      <c r="F4067">
        <v>3163</v>
      </c>
      <c r="G4067">
        <v>1</v>
      </c>
      <c r="H4067">
        <v>1</v>
      </c>
      <c r="I4067">
        <v>1</v>
      </c>
      <c r="J4067">
        <v>0</v>
      </c>
      <c r="K4067">
        <v>1960</v>
      </c>
      <c r="L4067" t="s">
        <v>4207</v>
      </c>
      <c r="M4067" t="s">
        <v>201</v>
      </c>
      <c r="N4067" t="s">
        <v>57</v>
      </c>
      <c r="O4067" s="6" t="str">
        <f>INDEX(lkp_Region,MATCH(tbl_Sales[[#This Row],[Suburb]],lkp_Suburb,0))</f>
        <v>Southern Metropolitan</v>
      </c>
      <c r="P4067" s="6">
        <f>MONTH(tbl_Sales[[#This Row],[Date]])</f>
        <v>10</v>
      </c>
      <c r="Q4067" s="6">
        <f>YEAR(tbl_Sales[[#This Row],[Date]])</f>
        <v>2016</v>
      </c>
    </row>
    <row r="4068" spans="1:17" x14ac:dyDescent="0.25">
      <c r="A4068" s="1">
        <v>42650</v>
      </c>
      <c r="B4068">
        <v>568000</v>
      </c>
      <c r="C4068" t="s">
        <v>13</v>
      </c>
      <c r="D4068" t="s">
        <v>12429</v>
      </c>
      <c r="E4068" t="s">
        <v>10</v>
      </c>
      <c r="F4068">
        <v>3123</v>
      </c>
      <c r="G4068">
        <v>2</v>
      </c>
      <c r="H4068">
        <v>1</v>
      </c>
      <c r="I4068">
        <v>1</v>
      </c>
      <c r="J4068">
        <v>0</v>
      </c>
      <c r="K4068">
        <v>1960</v>
      </c>
      <c r="L4068" t="s">
        <v>4208</v>
      </c>
      <c r="M4068" t="s">
        <v>230</v>
      </c>
      <c r="N4068" t="s">
        <v>101</v>
      </c>
      <c r="O4068" s="6" t="str">
        <f>INDEX(lkp_Region,MATCH(tbl_Sales[[#This Row],[Suburb]],lkp_Suburb,0))</f>
        <v>Southern Metropolitan</v>
      </c>
      <c r="P4068" s="6">
        <f>MONTH(tbl_Sales[[#This Row],[Date]])</f>
        <v>10</v>
      </c>
      <c r="Q4068" s="6">
        <f>YEAR(tbl_Sales[[#This Row],[Date]])</f>
        <v>2016</v>
      </c>
    </row>
    <row r="4069" spans="1:17" x14ac:dyDescent="0.25">
      <c r="A4069" s="1">
        <v>42650</v>
      </c>
      <c r="B4069">
        <v>2400000</v>
      </c>
      <c r="C4069" t="s">
        <v>2</v>
      </c>
      <c r="D4069" t="s">
        <v>12427</v>
      </c>
      <c r="E4069" t="s">
        <v>10</v>
      </c>
      <c r="F4069">
        <v>3188</v>
      </c>
      <c r="G4069">
        <v>4</v>
      </c>
      <c r="H4069">
        <v>2</v>
      </c>
      <c r="I4069">
        <v>4</v>
      </c>
      <c r="J4069">
        <v>802</v>
      </c>
      <c r="K4069">
        <v>1935</v>
      </c>
      <c r="L4069" t="s">
        <v>4209</v>
      </c>
      <c r="M4069" t="s">
        <v>176</v>
      </c>
      <c r="N4069" t="s">
        <v>107</v>
      </c>
      <c r="O4069" s="6" t="str">
        <f>INDEX(lkp_Region,MATCH(tbl_Sales[[#This Row],[Suburb]],lkp_Suburb,0))</f>
        <v>Southern Metropolitan</v>
      </c>
      <c r="P4069" s="6">
        <f>MONTH(tbl_Sales[[#This Row],[Date]])</f>
        <v>10</v>
      </c>
      <c r="Q4069" s="6">
        <f>YEAR(tbl_Sales[[#This Row],[Date]])</f>
        <v>2016</v>
      </c>
    </row>
    <row r="4070" spans="1:17" x14ac:dyDescent="0.25">
      <c r="A4070" s="1">
        <v>42650</v>
      </c>
      <c r="B4070">
        <v>785000</v>
      </c>
      <c r="C4070" t="s">
        <v>51</v>
      </c>
      <c r="D4070" t="s">
        <v>12429</v>
      </c>
      <c r="E4070" t="s">
        <v>10</v>
      </c>
      <c r="F4070">
        <v>3079</v>
      </c>
      <c r="G4070">
        <v>2</v>
      </c>
      <c r="H4070">
        <v>2</v>
      </c>
      <c r="I4070">
        <v>1</v>
      </c>
      <c r="J4070">
        <v>124</v>
      </c>
      <c r="K4070">
        <v>2010</v>
      </c>
      <c r="L4070" t="s">
        <v>4210</v>
      </c>
      <c r="M4070" t="s">
        <v>213</v>
      </c>
      <c r="N4070" t="s">
        <v>150</v>
      </c>
      <c r="O4070" s="6" t="str">
        <f>INDEX(lkp_Region,MATCH(tbl_Sales[[#This Row],[Suburb]],lkp_Suburb,0))</f>
        <v>Eastern Metropolitan</v>
      </c>
      <c r="P4070" s="6">
        <f>MONTH(tbl_Sales[[#This Row],[Date]])</f>
        <v>10</v>
      </c>
      <c r="Q4070" s="6">
        <f>YEAR(tbl_Sales[[#This Row],[Date]])</f>
        <v>2016</v>
      </c>
    </row>
    <row r="4071" spans="1:17" x14ac:dyDescent="0.25">
      <c r="A4071" s="1">
        <v>42651</v>
      </c>
      <c r="B4071">
        <v>546000</v>
      </c>
      <c r="C4071" t="s">
        <v>13</v>
      </c>
      <c r="D4071" t="s">
        <v>12427</v>
      </c>
      <c r="E4071" t="s">
        <v>10</v>
      </c>
      <c r="F4071">
        <v>3121</v>
      </c>
      <c r="G4071">
        <v>2</v>
      </c>
      <c r="H4071">
        <v>1</v>
      </c>
      <c r="I4071">
        <v>1</v>
      </c>
      <c r="J4071">
        <v>0</v>
      </c>
      <c r="K4071">
        <v>1980</v>
      </c>
      <c r="L4071" t="s">
        <v>4211</v>
      </c>
      <c r="M4071" t="s">
        <v>470</v>
      </c>
      <c r="N4071" t="s">
        <v>8</v>
      </c>
      <c r="O4071" s="6" t="str">
        <f>INDEX(lkp_Region,MATCH(tbl_Sales[[#This Row],[Suburb]],lkp_Suburb,0))</f>
        <v>Northern Metropolitan</v>
      </c>
      <c r="P4071" s="6">
        <f>MONTH(tbl_Sales[[#This Row],[Date]])</f>
        <v>10</v>
      </c>
      <c r="Q4071" s="6">
        <f>YEAR(tbl_Sales[[#This Row],[Date]])</f>
        <v>2016</v>
      </c>
    </row>
    <row r="4072" spans="1:17" x14ac:dyDescent="0.25">
      <c r="A4072" s="1">
        <v>42651</v>
      </c>
      <c r="B4072">
        <v>1260000</v>
      </c>
      <c r="C4072" t="s">
        <v>2</v>
      </c>
      <c r="D4072" t="s">
        <v>12429</v>
      </c>
      <c r="E4072" t="s">
        <v>10</v>
      </c>
      <c r="F4072">
        <v>3066</v>
      </c>
      <c r="G4072">
        <v>3</v>
      </c>
      <c r="H4072">
        <v>1</v>
      </c>
      <c r="I4072">
        <v>0</v>
      </c>
      <c r="J4072">
        <v>167</v>
      </c>
      <c r="K4072">
        <v>1900</v>
      </c>
      <c r="L4072" t="s">
        <v>4212</v>
      </c>
      <c r="M4072" t="s">
        <v>216</v>
      </c>
      <c r="N4072" t="s">
        <v>8</v>
      </c>
      <c r="O4072" s="6" t="str">
        <f>INDEX(lkp_Region,MATCH(tbl_Sales[[#This Row],[Suburb]],lkp_Suburb,0))</f>
        <v>Northern Metropolitan</v>
      </c>
      <c r="P4072" s="6">
        <f>MONTH(tbl_Sales[[#This Row],[Date]])</f>
        <v>10</v>
      </c>
      <c r="Q4072" s="6">
        <f>YEAR(tbl_Sales[[#This Row],[Date]])</f>
        <v>2016</v>
      </c>
    </row>
    <row r="4073" spans="1:17" x14ac:dyDescent="0.25">
      <c r="A4073" s="1">
        <v>42651</v>
      </c>
      <c r="B4073">
        <v>621500</v>
      </c>
      <c r="C4073" t="s">
        <v>13</v>
      </c>
      <c r="D4073" t="s">
        <v>12428</v>
      </c>
      <c r="E4073" t="s">
        <v>10</v>
      </c>
      <c r="F4073">
        <v>3141</v>
      </c>
      <c r="G4073">
        <v>2</v>
      </c>
      <c r="H4073">
        <v>1</v>
      </c>
      <c r="I4073">
        <v>1</v>
      </c>
      <c r="J4073">
        <v>0</v>
      </c>
      <c r="L4073" t="s">
        <v>4213</v>
      </c>
      <c r="M4073" t="s">
        <v>111</v>
      </c>
      <c r="N4073" t="s">
        <v>76</v>
      </c>
      <c r="O4073" s="6" t="str">
        <f>INDEX(lkp_Region,MATCH(tbl_Sales[[#This Row],[Suburb]],lkp_Suburb,0))</f>
        <v>Southern Metropolitan</v>
      </c>
      <c r="P4073" s="6">
        <f>MONTH(tbl_Sales[[#This Row],[Date]])</f>
        <v>10</v>
      </c>
      <c r="Q4073" s="6">
        <f>YEAR(tbl_Sales[[#This Row],[Date]])</f>
        <v>2016</v>
      </c>
    </row>
    <row r="4074" spans="1:17" x14ac:dyDescent="0.25">
      <c r="A4074" s="1">
        <v>42651</v>
      </c>
      <c r="B4074">
        <v>1800000</v>
      </c>
      <c r="C4074" t="s">
        <v>2</v>
      </c>
      <c r="D4074" t="s">
        <v>12433</v>
      </c>
      <c r="E4074" t="s">
        <v>5</v>
      </c>
      <c r="F4074">
        <v>3143</v>
      </c>
      <c r="G4074">
        <v>3</v>
      </c>
      <c r="H4074">
        <v>2</v>
      </c>
      <c r="I4074">
        <v>2</v>
      </c>
      <c r="J4074">
        <v>405</v>
      </c>
      <c r="K4074">
        <v>1910</v>
      </c>
      <c r="L4074" t="s">
        <v>4214</v>
      </c>
      <c r="M4074" t="s">
        <v>283</v>
      </c>
      <c r="N4074" t="s">
        <v>76</v>
      </c>
      <c r="O4074" s="6" t="str">
        <f>INDEX(lkp_Region,MATCH(tbl_Sales[[#This Row],[Suburb]],lkp_Suburb,0))</f>
        <v>Southern Metropolitan</v>
      </c>
      <c r="P4074" s="6">
        <f>MONTH(tbl_Sales[[#This Row],[Date]])</f>
        <v>10</v>
      </c>
      <c r="Q4074" s="6">
        <f>YEAR(tbl_Sales[[#This Row],[Date]])</f>
        <v>2016</v>
      </c>
    </row>
    <row r="4075" spans="1:17" x14ac:dyDescent="0.25">
      <c r="A4075" s="1">
        <v>42651</v>
      </c>
      <c r="B4075">
        <v>2820000</v>
      </c>
      <c r="C4075" t="s">
        <v>2</v>
      </c>
      <c r="D4075" t="s">
        <v>12425</v>
      </c>
      <c r="E4075" t="s">
        <v>5</v>
      </c>
      <c r="F4075">
        <v>3142</v>
      </c>
      <c r="G4075">
        <v>3</v>
      </c>
      <c r="H4075">
        <v>2</v>
      </c>
      <c r="I4075">
        <v>2</v>
      </c>
      <c r="J4075">
        <v>600</v>
      </c>
      <c r="K4075">
        <v>1967</v>
      </c>
      <c r="L4075" t="s">
        <v>4215</v>
      </c>
      <c r="M4075" t="s">
        <v>109</v>
      </c>
      <c r="N4075" t="s">
        <v>76</v>
      </c>
      <c r="O4075" s="6" t="str">
        <f>INDEX(lkp_Region,MATCH(tbl_Sales[[#This Row],[Suburb]],lkp_Suburb,0))</f>
        <v>Southern Metropolitan</v>
      </c>
      <c r="P4075" s="6">
        <f>MONTH(tbl_Sales[[#This Row],[Date]])</f>
        <v>10</v>
      </c>
      <c r="Q4075" s="6">
        <f>YEAR(tbl_Sales[[#This Row],[Date]])</f>
        <v>2016</v>
      </c>
    </row>
    <row r="4076" spans="1:17" x14ac:dyDescent="0.25">
      <c r="A4076" s="1">
        <v>42651</v>
      </c>
      <c r="B4076">
        <v>455000</v>
      </c>
      <c r="C4076" t="s">
        <v>13</v>
      </c>
      <c r="D4076" t="s">
        <v>12429</v>
      </c>
      <c r="E4076" t="s">
        <v>10</v>
      </c>
      <c r="F4076">
        <v>3182</v>
      </c>
      <c r="G4076">
        <v>2</v>
      </c>
      <c r="H4076">
        <v>1</v>
      </c>
      <c r="I4076">
        <v>1</v>
      </c>
      <c r="J4076">
        <v>0</v>
      </c>
      <c r="L4076" t="s">
        <v>4216</v>
      </c>
      <c r="M4076" t="s">
        <v>156</v>
      </c>
      <c r="N4076" t="s">
        <v>26</v>
      </c>
      <c r="O4076" s="6" t="str">
        <f>INDEX(lkp_Region,MATCH(tbl_Sales[[#This Row],[Suburb]],lkp_Suburb,0))</f>
        <v>Southern Metropolitan</v>
      </c>
      <c r="P4076" s="6">
        <f>MONTH(tbl_Sales[[#This Row],[Date]])</f>
        <v>10</v>
      </c>
      <c r="Q4076" s="6">
        <f>YEAR(tbl_Sales[[#This Row],[Date]])</f>
        <v>2016</v>
      </c>
    </row>
    <row r="4077" spans="1:17" x14ac:dyDescent="0.25">
      <c r="A4077" s="1">
        <v>42651</v>
      </c>
      <c r="B4077">
        <v>1210000</v>
      </c>
      <c r="C4077" t="s">
        <v>2</v>
      </c>
      <c r="D4077" t="s">
        <v>12432</v>
      </c>
      <c r="E4077" t="s">
        <v>10</v>
      </c>
      <c r="F4077">
        <v>3184</v>
      </c>
      <c r="G4077">
        <v>2</v>
      </c>
      <c r="H4077">
        <v>1</v>
      </c>
      <c r="I4077">
        <v>0</v>
      </c>
      <c r="J4077">
        <v>163</v>
      </c>
      <c r="K4077">
        <v>1890</v>
      </c>
      <c r="L4077" t="s">
        <v>4217</v>
      </c>
      <c r="M4077" t="s">
        <v>58</v>
      </c>
      <c r="N4077" t="s">
        <v>26</v>
      </c>
      <c r="O4077" s="6" t="str">
        <f>INDEX(lkp_Region,MATCH(tbl_Sales[[#This Row],[Suburb]],lkp_Suburb,0))</f>
        <v>Southern Metropolitan</v>
      </c>
      <c r="P4077" s="6">
        <f>MONTH(tbl_Sales[[#This Row],[Date]])</f>
        <v>10</v>
      </c>
      <c r="Q4077" s="6">
        <f>YEAR(tbl_Sales[[#This Row],[Date]])</f>
        <v>2016</v>
      </c>
    </row>
    <row r="4078" spans="1:17" x14ac:dyDescent="0.25">
      <c r="A4078" s="1">
        <v>42651</v>
      </c>
      <c r="B4078">
        <v>680000</v>
      </c>
      <c r="C4078" t="s">
        <v>51</v>
      </c>
      <c r="D4078" t="s">
        <v>12427</v>
      </c>
      <c r="E4078" t="s">
        <v>5</v>
      </c>
      <c r="F4078">
        <v>3055</v>
      </c>
      <c r="G4078">
        <v>2</v>
      </c>
      <c r="H4078">
        <v>1</v>
      </c>
      <c r="I4078">
        <v>1</v>
      </c>
      <c r="J4078">
        <v>0</v>
      </c>
      <c r="K4078">
        <v>1970</v>
      </c>
      <c r="L4078" t="s">
        <v>4218</v>
      </c>
      <c r="M4078" t="s">
        <v>80</v>
      </c>
      <c r="N4078" t="s">
        <v>18</v>
      </c>
      <c r="O4078" s="6" t="str">
        <f>INDEX(lkp_Region,MATCH(tbl_Sales[[#This Row],[Suburb]],lkp_Suburb,0))</f>
        <v>Northern Metropolitan</v>
      </c>
      <c r="P4078" s="6">
        <f>MONTH(tbl_Sales[[#This Row],[Date]])</f>
        <v>10</v>
      </c>
      <c r="Q4078" s="6">
        <f>YEAR(tbl_Sales[[#This Row],[Date]])</f>
        <v>2016</v>
      </c>
    </row>
    <row r="4079" spans="1:17" x14ac:dyDescent="0.25">
      <c r="A4079" s="1">
        <v>42651</v>
      </c>
      <c r="B4079">
        <v>895000</v>
      </c>
      <c r="C4079" t="s">
        <v>2</v>
      </c>
      <c r="D4079" t="s">
        <v>12427</v>
      </c>
      <c r="E4079" t="s">
        <v>10</v>
      </c>
      <c r="F4079">
        <v>3058</v>
      </c>
      <c r="G4079">
        <v>4</v>
      </c>
      <c r="H4079">
        <v>2</v>
      </c>
      <c r="I4079">
        <v>2</v>
      </c>
      <c r="J4079">
        <v>661</v>
      </c>
      <c r="L4079" t="s">
        <v>4219</v>
      </c>
      <c r="M4079" t="s">
        <v>499</v>
      </c>
      <c r="N4079" t="s">
        <v>18</v>
      </c>
      <c r="O4079" s="6" t="str">
        <f>INDEX(lkp_Region,MATCH(tbl_Sales[[#This Row],[Suburb]],lkp_Suburb,0))</f>
        <v>Northern Metropolitan</v>
      </c>
      <c r="P4079" s="6">
        <f>MONTH(tbl_Sales[[#This Row],[Date]])</f>
        <v>10</v>
      </c>
      <c r="Q4079" s="6">
        <f>YEAR(tbl_Sales[[#This Row],[Date]])</f>
        <v>2016</v>
      </c>
    </row>
    <row r="4080" spans="1:17" x14ac:dyDescent="0.25">
      <c r="A4080" s="1">
        <v>42651</v>
      </c>
      <c r="B4080">
        <v>940000</v>
      </c>
      <c r="C4080" t="s">
        <v>51</v>
      </c>
      <c r="D4080" t="s">
        <v>12427</v>
      </c>
      <c r="E4080" t="s">
        <v>10</v>
      </c>
      <c r="F4080">
        <v>3056</v>
      </c>
      <c r="G4080">
        <v>3</v>
      </c>
      <c r="H4080">
        <v>2</v>
      </c>
      <c r="I4080">
        <v>1</v>
      </c>
      <c r="J4080">
        <v>186</v>
      </c>
      <c r="K4080">
        <v>2016</v>
      </c>
      <c r="L4080" t="s">
        <v>4220</v>
      </c>
      <c r="M4080" t="s">
        <v>117</v>
      </c>
      <c r="N4080" t="s">
        <v>18</v>
      </c>
      <c r="O4080" s="6" t="str">
        <f>INDEX(lkp_Region,MATCH(tbl_Sales[[#This Row],[Suburb]],lkp_Suburb,0))</f>
        <v>Northern Metropolitan</v>
      </c>
      <c r="P4080" s="6">
        <f>MONTH(tbl_Sales[[#This Row],[Date]])</f>
        <v>10</v>
      </c>
      <c r="Q4080" s="6">
        <f>YEAR(tbl_Sales[[#This Row],[Date]])</f>
        <v>2016</v>
      </c>
    </row>
    <row r="4081" spans="1:17" x14ac:dyDescent="0.25">
      <c r="A4081" s="1">
        <v>42651</v>
      </c>
      <c r="B4081">
        <v>955000</v>
      </c>
      <c r="C4081" t="s">
        <v>2</v>
      </c>
      <c r="D4081" t="s">
        <v>12427</v>
      </c>
      <c r="E4081" t="s">
        <v>10</v>
      </c>
      <c r="F4081">
        <v>3058</v>
      </c>
      <c r="G4081">
        <v>4</v>
      </c>
      <c r="H4081">
        <v>2</v>
      </c>
      <c r="I4081">
        <v>1</v>
      </c>
      <c r="J4081">
        <v>295</v>
      </c>
      <c r="L4081" t="s">
        <v>4221</v>
      </c>
      <c r="M4081" t="s">
        <v>41</v>
      </c>
      <c r="N4081" t="s">
        <v>18</v>
      </c>
      <c r="O4081" s="6" t="str">
        <f>INDEX(lkp_Region,MATCH(tbl_Sales[[#This Row],[Suburb]],lkp_Suburb,0))</f>
        <v>Northern Metropolitan</v>
      </c>
      <c r="P4081" s="6">
        <f>MONTH(tbl_Sales[[#This Row],[Date]])</f>
        <v>10</v>
      </c>
      <c r="Q4081" s="6">
        <f>YEAR(tbl_Sales[[#This Row],[Date]])</f>
        <v>2016</v>
      </c>
    </row>
    <row r="4082" spans="1:17" x14ac:dyDescent="0.25">
      <c r="A4082" s="1">
        <v>42651</v>
      </c>
      <c r="B4082">
        <v>970000</v>
      </c>
      <c r="C4082" t="s">
        <v>2</v>
      </c>
      <c r="D4082" t="s">
        <v>12429</v>
      </c>
      <c r="E4082" t="s">
        <v>10</v>
      </c>
      <c r="F4082">
        <v>3058</v>
      </c>
      <c r="G4082">
        <v>3</v>
      </c>
      <c r="H4082">
        <v>1</v>
      </c>
      <c r="I4082">
        <v>2</v>
      </c>
      <c r="J4082">
        <v>575</v>
      </c>
      <c r="K4082">
        <v>1960</v>
      </c>
      <c r="L4082" t="s">
        <v>4222</v>
      </c>
      <c r="M4082" t="s">
        <v>499</v>
      </c>
      <c r="N4082" t="s">
        <v>18</v>
      </c>
      <c r="O4082" s="6" t="str">
        <f>INDEX(lkp_Region,MATCH(tbl_Sales[[#This Row],[Suburb]],lkp_Suburb,0))</f>
        <v>Northern Metropolitan</v>
      </c>
      <c r="P4082" s="6">
        <f>MONTH(tbl_Sales[[#This Row],[Date]])</f>
        <v>10</v>
      </c>
      <c r="Q4082" s="6">
        <f>YEAR(tbl_Sales[[#This Row],[Date]])</f>
        <v>2016</v>
      </c>
    </row>
    <row r="4083" spans="1:17" x14ac:dyDescent="0.25">
      <c r="A4083" s="1">
        <v>42651</v>
      </c>
      <c r="B4083">
        <v>1126000</v>
      </c>
      <c r="C4083" t="s">
        <v>2</v>
      </c>
      <c r="D4083" t="s">
        <v>12428</v>
      </c>
      <c r="E4083" t="s">
        <v>5</v>
      </c>
      <c r="F4083">
        <v>3042</v>
      </c>
      <c r="G4083">
        <v>4</v>
      </c>
      <c r="H4083">
        <v>2</v>
      </c>
      <c r="I4083">
        <v>2</v>
      </c>
      <c r="J4083">
        <v>650</v>
      </c>
      <c r="K4083">
        <v>1960</v>
      </c>
      <c r="L4083" t="s">
        <v>4223</v>
      </c>
      <c r="M4083" t="s">
        <v>86</v>
      </c>
      <c r="N4083" t="s">
        <v>49</v>
      </c>
      <c r="O4083" s="6" t="str">
        <f>INDEX(lkp_Region,MATCH(tbl_Sales[[#This Row],[Suburb]],lkp_Suburb,0))</f>
        <v>Western Metropolitan</v>
      </c>
      <c r="P4083" s="6">
        <f>MONTH(tbl_Sales[[#This Row],[Date]])</f>
        <v>10</v>
      </c>
      <c r="Q4083" s="6">
        <f>YEAR(tbl_Sales[[#This Row],[Date]])</f>
        <v>2016</v>
      </c>
    </row>
    <row r="4084" spans="1:17" x14ac:dyDescent="0.25">
      <c r="A4084" s="1">
        <v>42651</v>
      </c>
      <c r="B4084">
        <v>1507000</v>
      </c>
      <c r="C4084" t="s">
        <v>2</v>
      </c>
      <c r="D4084" t="s">
        <v>12429</v>
      </c>
      <c r="E4084" t="s">
        <v>10</v>
      </c>
      <c r="F4084">
        <v>3148</v>
      </c>
      <c r="G4084">
        <v>4</v>
      </c>
      <c r="H4084">
        <v>2</v>
      </c>
      <c r="I4084">
        <v>2</v>
      </c>
      <c r="J4084">
        <v>600</v>
      </c>
      <c r="L4084" t="s">
        <v>4224</v>
      </c>
      <c r="M4084" t="s">
        <v>29</v>
      </c>
      <c r="N4084" t="s">
        <v>31</v>
      </c>
      <c r="O4084" s="6" t="str">
        <f>INDEX(lkp_Region,MATCH(tbl_Sales[[#This Row],[Suburb]],lkp_Suburb,0))</f>
        <v>Southern Metropolitan</v>
      </c>
      <c r="P4084" s="6">
        <f>MONTH(tbl_Sales[[#This Row],[Date]])</f>
        <v>10</v>
      </c>
      <c r="Q4084" s="6">
        <f>YEAR(tbl_Sales[[#This Row],[Date]])</f>
        <v>2016</v>
      </c>
    </row>
    <row r="4085" spans="1:17" x14ac:dyDescent="0.25">
      <c r="A4085" s="1">
        <v>42651</v>
      </c>
      <c r="B4085">
        <v>1200000</v>
      </c>
      <c r="C4085" t="s">
        <v>2</v>
      </c>
      <c r="D4085" t="s">
        <v>12428</v>
      </c>
      <c r="E4085" t="s">
        <v>10</v>
      </c>
      <c r="F4085">
        <v>3108</v>
      </c>
      <c r="G4085">
        <v>4</v>
      </c>
      <c r="H4085">
        <v>1</v>
      </c>
      <c r="I4085">
        <v>2</v>
      </c>
      <c r="J4085">
        <v>657</v>
      </c>
      <c r="L4085" t="s">
        <v>4225</v>
      </c>
      <c r="M4085" t="s">
        <v>126</v>
      </c>
      <c r="N4085" t="s">
        <v>128</v>
      </c>
      <c r="O4085" s="6" t="str">
        <f>INDEX(lkp_Region,MATCH(tbl_Sales[[#This Row],[Suburb]],lkp_Suburb,0))</f>
        <v>Eastern Metropolitan</v>
      </c>
      <c r="P4085" s="6">
        <f>MONTH(tbl_Sales[[#This Row],[Date]])</f>
        <v>10</v>
      </c>
      <c r="Q4085" s="6">
        <f>YEAR(tbl_Sales[[#This Row],[Date]])</f>
        <v>2016</v>
      </c>
    </row>
    <row r="4086" spans="1:17" x14ac:dyDescent="0.25">
      <c r="A4086" s="1">
        <v>42651</v>
      </c>
      <c r="B4086">
        <v>1350000</v>
      </c>
      <c r="C4086" t="s">
        <v>51</v>
      </c>
      <c r="D4086" t="s">
        <v>12423</v>
      </c>
      <c r="E4086" t="s">
        <v>5</v>
      </c>
      <c r="F4086">
        <v>3108</v>
      </c>
      <c r="G4086">
        <v>4</v>
      </c>
      <c r="H4086">
        <v>3</v>
      </c>
      <c r="I4086">
        <v>2</v>
      </c>
      <c r="J4086">
        <v>711</v>
      </c>
      <c r="K4086">
        <v>1960</v>
      </c>
      <c r="L4086" t="s">
        <v>4226</v>
      </c>
      <c r="M4086" t="s">
        <v>126</v>
      </c>
      <c r="N4086" t="s">
        <v>128</v>
      </c>
      <c r="O4086" s="6" t="str">
        <f>INDEX(lkp_Region,MATCH(tbl_Sales[[#This Row],[Suburb]],lkp_Suburb,0))</f>
        <v>Eastern Metropolitan</v>
      </c>
      <c r="P4086" s="6">
        <f>MONTH(tbl_Sales[[#This Row],[Date]])</f>
        <v>10</v>
      </c>
      <c r="Q4086" s="6">
        <f>YEAR(tbl_Sales[[#This Row],[Date]])</f>
        <v>2016</v>
      </c>
    </row>
    <row r="4087" spans="1:17" x14ac:dyDescent="0.25">
      <c r="A4087" s="1">
        <v>42651</v>
      </c>
      <c r="B4087">
        <v>930000</v>
      </c>
      <c r="C4087" t="s">
        <v>2</v>
      </c>
      <c r="D4087" t="s">
        <v>12432</v>
      </c>
      <c r="E4087" t="s">
        <v>5</v>
      </c>
      <c r="F4087">
        <v>3189</v>
      </c>
      <c r="G4087">
        <v>4</v>
      </c>
      <c r="H4087">
        <v>3</v>
      </c>
      <c r="I4087">
        <v>2</v>
      </c>
      <c r="J4087">
        <v>443</v>
      </c>
      <c r="L4087" t="s">
        <v>4227</v>
      </c>
      <c r="M4087" t="s">
        <v>70</v>
      </c>
      <c r="N4087" t="s">
        <v>45</v>
      </c>
      <c r="O4087" s="6" t="str">
        <f>INDEX(lkp_Region,MATCH(tbl_Sales[[#This Row],[Suburb]],lkp_Suburb,0))</f>
        <v>Southern Metropolitan</v>
      </c>
      <c r="P4087" s="6">
        <f>MONTH(tbl_Sales[[#This Row],[Date]])</f>
        <v>10</v>
      </c>
      <c r="Q4087" s="6">
        <f>YEAR(tbl_Sales[[#This Row],[Date]])</f>
        <v>2016</v>
      </c>
    </row>
    <row r="4088" spans="1:17" x14ac:dyDescent="0.25">
      <c r="A4088" s="1">
        <v>42651</v>
      </c>
      <c r="B4088">
        <v>315000</v>
      </c>
      <c r="C4088" t="s">
        <v>13</v>
      </c>
      <c r="D4088" t="s">
        <v>12424</v>
      </c>
      <c r="E4088" t="s">
        <v>10</v>
      </c>
      <c r="F4088">
        <v>3071</v>
      </c>
      <c r="G4088">
        <v>1</v>
      </c>
      <c r="H4088">
        <v>1</v>
      </c>
      <c r="I4088">
        <v>1</v>
      </c>
      <c r="J4088">
        <v>0</v>
      </c>
      <c r="K4088">
        <v>1970</v>
      </c>
      <c r="L4088" t="s">
        <v>4228</v>
      </c>
      <c r="M4088" t="s">
        <v>60</v>
      </c>
      <c r="N4088" t="s">
        <v>62</v>
      </c>
      <c r="O4088" s="6" t="str">
        <f>INDEX(lkp_Region,MATCH(tbl_Sales[[#This Row],[Suburb]],lkp_Suburb,0))</f>
        <v>Northern Metropolitan</v>
      </c>
      <c r="P4088" s="6">
        <f>MONTH(tbl_Sales[[#This Row],[Date]])</f>
        <v>10</v>
      </c>
      <c r="Q4088" s="6">
        <f>YEAR(tbl_Sales[[#This Row],[Date]])</f>
        <v>2016</v>
      </c>
    </row>
    <row r="4089" spans="1:17" x14ac:dyDescent="0.25">
      <c r="A4089" s="1">
        <v>42651</v>
      </c>
      <c r="B4089">
        <v>520000</v>
      </c>
      <c r="C4089" t="s">
        <v>13</v>
      </c>
      <c r="D4089" t="s">
        <v>12429</v>
      </c>
      <c r="E4089" t="s">
        <v>5</v>
      </c>
      <c r="F4089">
        <v>3101</v>
      </c>
      <c r="G4089">
        <v>2</v>
      </c>
      <c r="H4089">
        <v>1</v>
      </c>
      <c r="I4089">
        <v>1</v>
      </c>
      <c r="J4089">
        <v>0</v>
      </c>
      <c r="L4089" t="s">
        <v>4229</v>
      </c>
      <c r="M4089" t="s">
        <v>145</v>
      </c>
      <c r="N4089" t="s">
        <v>101</v>
      </c>
      <c r="O4089" s="6" t="str">
        <f>INDEX(lkp_Region,MATCH(tbl_Sales[[#This Row],[Suburb]],lkp_Suburb,0))</f>
        <v>Southern Metropolitan</v>
      </c>
      <c r="P4089" s="6">
        <f>MONTH(tbl_Sales[[#This Row],[Date]])</f>
        <v>10</v>
      </c>
      <c r="Q4089" s="6">
        <f>YEAR(tbl_Sales[[#This Row],[Date]])</f>
        <v>2016</v>
      </c>
    </row>
    <row r="4090" spans="1:17" x14ac:dyDescent="0.25">
      <c r="A4090" s="1">
        <v>42651</v>
      </c>
      <c r="B4090">
        <v>1110000</v>
      </c>
      <c r="C4090" t="s">
        <v>13</v>
      </c>
      <c r="D4090" t="s">
        <v>12425</v>
      </c>
      <c r="E4090" t="s">
        <v>10</v>
      </c>
      <c r="F4090">
        <v>3102</v>
      </c>
      <c r="G4090">
        <v>2</v>
      </c>
      <c r="H4090">
        <v>1</v>
      </c>
      <c r="I4090">
        <v>1</v>
      </c>
      <c r="J4090">
        <v>0</v>
      </c>
      <c r="L4090" t="s">
        <v>4230</v>
      </c>
      <c r="M4090" t="s">
        <v>297</v>
      </c>
      <c r="N4090" t="s">
        <v>101</v>
      </c>
      <c r="O4090" s="6" t="str">
        <f>INDEX(lkp_Region,MATCH(tbl_Sales[[#This Row],[Suburb]],lkp_Suburb,0))</f>
        <v>Southern Metropolitan</v>
      </c>
      <c r="P4090" s="6">
        <f>MONTH(tbl_Sales[[#This Row],[Date]])</f>
        <v>10</v>
      </c>
      <c r="Q4090" s="6">
        <f>YEAR(tbl_Sales[[#This Row],[Date]])</f>
        <v>2016</v>
      </c>
    </row>
    <row r="4091" spans="1:17" x14ac:dyDescent="0.25">
      <c r="A4091" s="1">
        <v>42651</v>
      </c>
      <c r="B4091">
        <v>1510000</v>
      </c>
      <c r="C4091" t="s">
        <v>2</v>
      </c>
      <c r="D4091" t="s">
        <v>12427</v>
      </c>
      <c r="E4091" t="s">
        <v>10</v>
      </c>
      <c r="F4091">
        <v>3122</v>
      </c>
      <c r="G4091">
        <v>3</v>
      </c>
      <c r="H4091">
        <v>2</v>
      </c>
      <c r="I4091">
        <v>2</v>
      </c>
      <c r="J4091">
        <v>264</v>
      </c>
      <c r="K4091">
        <v>1970</v>
      </c>
      <c r="L4091" t="s">
        <v>4231</v>
      </c>
      <c r="M4091" t="s">
        <v>461</v>
      </c>
      <c r="N4091" t="s">
        <v>101</v>
      </c>
      <c r="O4091" s="6" t="str">
        <f>INDEX(lkp_Region,MATCH(tbl_Sales[[#This Row],[Suburb]],lkp_Suburb,0))</f>
        <v>Southern Metropolitan</v>
      </c>
      <c r="P4091" s="6">
        <f>MONTH(tbl_Sales[[#This Row],[Date]])</f>
        <v>10</v>
      </c>
      <c r="Q4091" s="6">
        <f>YEAR(tbl_Sales[[#This Row],[Date]])</f>
        <v>2016</v>
      </c>
    </row>
    <row r="4092" spans="1:17" x14ac:dyDescent="0.25">
      <c r="A4092" s="1">
        <v>42651</v>
      </c>
      <c r="B4092">
        <v>1712000</v>
      </c>
      <c r="C4092" t="s">
        <v>2</v>
      </c>
      <c r="D4092" t="s">
        <v>12427</v>
      </c>
      <c r="E4092" t="s">
        <v>10</v>
      </c>
      <c r="F4092">
        <v>3122</v>
      </c>
      <c r="G4092">
        <v>3</v>
      </c>
      <c r="H4092">
        <v>1</v>
      </c>
      <c r="I4092">
        <v>1</v>
      </c>
      <c r="J4092">
        <v>342</v>
      </c>
      <c r="K4092">
        <v>1900</v>
      </c>
      <c r="L4092" t="s">
        <v>4232</v>
      </c>
      <c r="M4092" t="s">
        <v>461</v>
      </c>
      <c r="N4092" t="s">
        <v>101</v>
      </c>
      <c r="O4092" s="6" t="str">
        <f>INDEX(lkp_Region,MATCH(tbl_Sales[[#This Row],[Suburb]],lkp_Suburb,0))</f>
        <v>Southern Metropolitan</v>
      </c>
      <c r="P4092" s="6">
        <f>MONTH(tbl_Sales[[#This Row],[Date]])</f>
        <v>10</v>
      </c>
      <c r="Q4092" s="6">
        <f>YEAR(tbl_Sales[[#This Row],[Date]])</f>
        <v>2016</v>
      </c>
    </row>
    <row r="4093" spans="1:17" x14ac:dyDescent="0.25">
      <c r="A4093" s="1">
        <v>42651</v>
      </c>
      <c r="B4093">
        <v>742000</v>
      </c>
      <c r="C4093" t="s">
        <v>2</v>
      </c>
      <c r="D4093" t="s">
        <v>12423</v>
      </c>
      <c r="E4093" t="s">
        <v>10</v>
      </c>
      <c r="F4093">
        <v>3085</v>
      </c>
      <c r="G4093">
        <v>3</v>
      </c>
      <c r="H4093">
        <v>1</v>
      </c>
      <c r="I4093">
        <v>1</v>
      </c>
      <c r="J4093">
        <v>614</v>
      </c>
      <c r="K4093">
        <v>1978</v>
      </c>
      <c r="L4093" t="s">
        <v>4233</v>
      </c>
      <c r="M4093" t="s">
        <v>299</v>
      </c>
      <c r="N4093" t="s">
        <v>150</v>
      </c>
      <c r="O4093" s="6" t="str">
        <f>INDEX(lkp_Region,MATCH(tbl_Sales[[#This Row],[Suburb]],lkp_Suburb,0))</f>
        <v>Northern Metropolitan</v>
      </c>
      <c r="P4093" s="6">
        <f>MONTH(tbl_Sales[[#This Row],[Date]])</f>
        <v>10</v>
      </c>
      <c r="Q4093" s="6">
        <f>YEAR(tbl_Sales[[#This Row],[Date]])</f>
        <v>2016</v>
      </c>
    </row>
    <row r="4094" spans="1:17" x14ac:dyDescent="0.25">
      <c r="A4094" s="1">
        <v>42652</v>
      </c>
      <c r="B4094">
        <v>765000</v>
      </c>
      <c r="C4094" t="s">
        <v>51</v>
      </c>
      <c r="D4094" t="s">
        <v>12427</v>
      </c>
      <c r="E4094" t="s">
        <v>10</v>
      </c>
      <c r="F4094">
        <v>3054</v>
      </c>
      <c r="G4094">
        <v>2</v>
      </c>
      <c r="H4094">
        <v>1</v>
      </c>
      <c r="I4094">
        <v>1</v>
      </c>
      <c r="J4094">
        <v>1031</v>
      </c>
      <c r="K4094">
        <v>1970</v>
      </c>
      <c r="L4094" t="s">
        <v>4234</v>
      </c>
      <c r="M4094" t="s">
        <v>513</v>
      </c>
      <c r="N4094" t="s">
        <v>8</v>
      </c>
      <c r="O4094" s="6" t="str">
        <f>INDEX(lkp_Region,MATCH(tbl_Sales[[#This Row],[Suburb]],lkp_Suburb,0))</f>
        <v>Northern Metropolitan</v>
      </c>
      <c r="P4094" s="6">
        <f>MONTH(tbl_Sales[[#This Row],[Date]])</f>
        <v>10</v>
      </c>
      <c r="Q4094" s="6">
        <f>YEAR(tbl_Sales[[#This Row],[Date]])</f>
        <v>2016</v>
      </c>
    </row>
    <row r="4095" spans="1:17" x14ac:dyDescent="0.25">
      <c r="A4095" s="1">
        <v>42652</v>
      </c>
      <c r="B4095">
        <v>810000</v>
      </c>
      <c r="C4095" t="s">
        <v>13</v>
      </c>
      <c r="D4095" t="s">
        <v>12429</v>
      </c>
      <c r="E4095" t="s">
        <v>5</v>
      </c>
      <c r="F4095">
        <v>3142</v>
      </c>
      <c r="G4095">
        <v>2</v>
      </c>
      <c r="H4095">
        <v>2</v>
      </c>
      <c r="I4095">
        <v>2</v>
      </c>
      <c r="J4095">
        <v>0</v>
      </c>
      <c r="K4095">
        <v>1980</v>
      </c>
      <c r="L4095" t="s">
        <v>4235</v>
      </c>
      <c r="M4095" t="s">
        <v>109</v>
      </c>
      <c r="N4095" t="s">
        <v>76</v>
      </c>
      <c r="O4095" s="6" t="str">
        <f>INDEX(lkp_Region,MATCH(tbl_Sales[[#This Row],[Suburb]],lkp_Suburb,0))</f>
        <v>Southern Metropolitan</v>
      </c>
      <c r="P4095" s="6">
        <f>MONTH(tbl_Sales[[#This Row],[Date]])</f>
        <v>10</v>
      </c>
      <c r="Q4095" s="6">
        <f>YEAR(tbl_Sales[[#This Row],[Date]])</f>
        <v>2016</v>
      </c>
    </row>
    <row r="4096" spans="1:17" x14ac:dyDescent="0.25">
      <c r="A4096" s="1">
        <v>42652</v>
      </c>
      <c r="B4096">
        <v>980000</v>
      </c>
      <c r="C4096" t="s">
        <v>13</v>
      </c>
      <c r="D4096" t="s">
        <v>12423</v>
      </c>
      <c r="E4096" t="s">
        <v>10</v>
      </c>
      <c r="F4096">
        <v>3145</v>
      </c>
      <c r="G4096">
        <v>3</v>
      </c>
      <c r="H4096">
        <v>1</v>
      </c>
      <c r="I4096">
        <v>2</v>
      </c>
      <c r="J4096">
        <v>317</v>
      </c>
      <c r="K4096">
        <v>1940</v>
      </c>
      <c r="L4096" t="s">
        <v>4236</v>
      </c>
      <c r="M4096" t="s">
        <v>74</v>
      </c>
      <c r="N4096" t="s">
        <v>76</v>
      </c>
      <c r="O4096" s="6" t="str">
        <f>INDEX(lkp_Region,MATCH(tbl_Sales[[#This Row],[Suburb]],lkp_Suburb,0))</f>
        <v>Southern Metropolitan</v>
      </c>
      <c r="P4096" s="6">
        <f>MONTH(tbl_Sales[[#This Row],[Date]])</f>
        <v>10</v>
      </c>
      <c r="Q4096" s="6">
        <f>YEAR(tbl_Sales[[#This Row],[Date]])</f>
        <v>2016</v>
      </c>
    </row>
    <row r="4097" spans="1:17" x14ac:dyDescent="0.25">
      <c r="A4097" s="1">
        <v>42652</v>
      </c>
      <c r="B4097">
        <v>2870000</v>
      </c>
      <c r="C4097" t="s">
        <v>2</v>
      </c>
      <c r="D4097" t="s">
        <v>12427</v>
      </c>
      <c r="E4097" t="s">
        <v>10</v>
      </c>
      <c r="F4097">
        <v>3141</v>
      </c>
      <c r="G4097">
        <v>3</v>
      </c>
      <c r="H4097">
        <v>2</v>
      </c>
      <c r="I4097">
        <v>2</v>
      </c>
      <c r="J4097">
        <v>350</v>
      </c>
      <c r="K4097">
        <v>1880</v>
      </c>
      <c r="L4097" t="s">
        <v>4237</v>
      </c>
      <c r="M4097" t="s">
        <v>111</v>
      </c>
      <c r="N4097" t="s">
        <v>76</v>
      </c>
      <c r="O4097" s="6" t="str">
        <f>INDEX(lkp_Region,MATCH(tbl_Sales[[#This Row],[Suburb]],lkp_Suburb,0))</f>
        <v>Southern Metropolitan</v>
      </c>
      <c r="P4097" s="6">
        <f>MONTH(tbl_Sales[[#This Row],[Date]])</f>
        <v>10</v>
      </c>
      <c r="Q4097" s="6">
        <f>YEAR(tbl_Sales[[#This Row],[Date]])</f>
        <v>2016</v>
      </c>
    </row>
    <row r="4098" spans="1:17" x14ac:dyDescent="0.25">
      <c r="A4098" s="1">
        <v>42652</v>
      </c>
      <c r="B4098">
        <v>590000</v>
      </c>
      <c r="C4098" t="s">
        <v>51</v>
      </c>
      <c r="D4098" t="s">
        <v>12427</v>
      </c>
      <c r="E4098" t="s">
        <v>5</v>
      </c>
      <c r="F4098">
        <v>3044</v>
      </c>
      <c r="G4098">
        <v>3</v>
      </c>
      <c r="H4098">
        <v>2</v>
      </c>
      <c r="I4098">
        <v>2</v>
      </c>
      <c r="J4098">
        <v>191</v>
      </c>
      <c r="K4098">
        <v>2000</v>
      </c>
      <c r="L4098" t="s">
        <v>4238</v>
      </c>
      <c r="M4098" t="s">
        <v>115</v>
      </c>
      <c r="N4098" t="s">
        <v>18</v>
      </c>
      <c r="O4098" s="6" t="str">
        <f>INDEX(lkp_Region,MATCH(tbl_Sales[[#This Row],[Suburb]],lkp_Suburb,0))</f>
        <v>Northern Metropolitan</v>
      </c>
      <c r="P4098" s="6">
        <f>MONTH(tbl_Sales[[#This Row],[Date]])</f>
        <v>10</v>
      </c>
      <c r="Q4098" s="6">
        <f>YEAR(tbl_Sales[[#This Row],[Date]])</f>
        <v>2016</v>
      </c>
    </row>
    <row r="4099" spans="1:17" x14ac:dyDescent="0.25">
      <c r="A4099" s="1">
        <v>42652</v>
      </c>
      <c r="B4099">
        <v>620250</v>
      </c>
      <c r="C4099" t="s">
        <v>13</v>
      </c>
      <c r="D4099" t="s">
        <v>12425</v>
      </c>
      <c r="E4099" t="s">
        <v>10</v>
      </c>
      <c r="F4099">
        <v>3046</v>
      </c>
      <c r="G4099">
        <v>2</v>
      </c>
      <c r="H4099">
        <v>1</v>
      </c>
      <c r="I4099">
        <v>2</v>
      </c>
      <c r="J4099">
        <v>253</v>
      </c>
      <c r="K4099">
        <v>2012</v>
      </c>
      <c r="L4099" t="s">
        <v>4239</v>
      </c>
      <c r="M4099" t="s">
        <v>78</v>
      </c>
      <c r="N4099" t="s">
        <v>18</v>
      </c>
      <c r="O4099" s="6" t="str">
        <f>INDEX(lkp_Region,MATCH(tbl_Sales[[#This Row],[Suburb]],lkp_Suburb,0))</f>
        <v>Northern Metropolitan</v>
      </c>
      <c r="P4099" s="6">
        <f>MONTH(tbl_Sales[[#This Row],[Date]])</f>
        <v>10</v>
      </c>
      <c r="Q4099" s="6">
        <f>YEAR(tbl_Sales[[#This Row],[Date]])</f>
        <v>2016</v>
      </c>
    </row>
    <row r="4100" spans="1:17" x14ac:dyDescent="0.25">
      <c r="A4100" s="1">
        <v>42652</v>
      </c>
      <c r="B4100">
        <v>841000</v>
      </c>
      <c r="C4100" t="s">
        <v>2</v>
      </c>
      <c r="D4100" t="s">
        <v>12428</v>
      </c>
      <c r="E4100" t="s">
        <v>10</v>
      </c>
      <c r="F4100">
        <v>3058</v>
      </c>
      <c r="G4100">
        <v>3</v>
      </c>
      <c r="H4100">
        <v>1</v>
      </c>
      <c r="I4100">
        <v>3</v>
      </c>
      <c r="J4100">
        <v>385</v>
      </c>
      <c r="K4100">
        <v>1920</v>
      </c>
      <c r="L4100" t="s">
        <v>4240</v>
      </c>
      <c r="M4100" t="s">
        <v>41</v>
      </c>
      <c r="N4100" t="s">
        <v>18</v>
      </c>
      <c r="O4100" s="6" t="str">
        <f>INDEX(lkp_Region,MATCH(tbl_Sales[[#This Row],[Suburb]],lkp_Suburb,0))</f>
        <v>Northern Metropolitan</v>
      </c>
      <c r="P4100" s="6">
        <f>MONTH(tbl_Sales[[#This Row],[Date]])</f>
        <v>10</v>
      </c>
      <c r="Q4100" s="6">
        <f>YEAR(tbl_Sales[[#This Row],[Date]])</f>
        <v>2016</v>
      </c>
    </row>
    <row r="4101" spans="1:17" x14ac:dyDescent="0.25">
      <c r="A4101" s="1">
        <v>42652</v>
      </c>
      <c r="B4101">
        <v>1222500</v>
      </c>
      <c r="C4101" t="s">
        <v>2</v>
      </c>
      <c r="D4101" t="s">
        <v>12425</v>
      </c>
      <c r="E4101" t="s">
        <v>10</v>
      </c>
      <c r="F4101">
        <v>3068</v>
      </c>
      <c r="G4101">
        <v>2</v>
      </c>
      <c r="H4101">
        <v>1</v>
      </c>
      <c r="I4101">
        <v>2</v>
      </c>
      <c r="J4101">
        <v>487</v>
      </c>
      <c r="K4101">
        <v>1940</v>
      </c>
      <c r="L4101" t="s">
        <v>4241</v>
      </c>
      <c r="M4101" t="s">
        <v>72</v>
      </c>
      <c r="N4101" t="s">
        <v>18</v>
      </c>
      <c r="O4101" s="6" t="str">
        <f>INDEX(lkp_Region,MATCH(tbl_Sales[[#This Row],[Suburb]],lkp_Suburb,0))</f>
        <v>Northern Metropolitan</v>
      </c>
      <c r="P4101" s="6">
        <f>MONTH(tbl_Sales[[#This Row],[Date]])</f>
        <v>10</v>
      </c>
      <c r="Q4101" s="6">
        <f>YEAR(tbl_Sales[[#This Row],[Date]])</f>
        <v>2016</v>
      </c>
    </row>
    <row r="4102" spans="1:17" x14ac:dyDescent="0.25">
      <c r="A4102" s="1">
        <v>42652</v>
      </c>
      <c r="B4102">
        <v>1295000</v>
      </c>
      <c r="C4102" t="s">
        <v>2</v>
      </c>
      <c r="D4102" t="s">
        <v>12427</v>
      </c>
      <c r="E4102" t="s">
        <v>10</v>
      </c>
      <c r="F4102">
        <v>3040</v>
      </c>
      <c r="G4102">
        <v>4</v>
      </c>
      <c r="H4102">
        <v>2</v>
      </c>
      <c r="I4102">
        <v>2</v>
      </c>
      <c r="J4102">
        <v>696</v>
      </c>
      <c r="L4102" t="s">
        <v>4242</v>
      </c>
      <c r="M4102" t="s">
        <v>47</v>
      </c>
      <c r="N4102" t="s">
        <v>49</v>
      </c>
      <c r="O4102" s="6" t="str">
        <f>INDEX(lkp_Region,MATCH(tbl_Sales[[#This Row],[Suburb]],lkp_Suburb,0))</f>
        <v>Western Metropolitan</v>
      </c>
      <c r="P4102" s="6">
        <f>MONTH(tbl_Sales[[#This Row],[Date]])</f>
        <v>10</v>
      </c>
      <c r="Q4102" s="6">
        <f>YEAR(tbl_Sales[[#This Row],[Date]])</f>
        <v>2016</v>
      </c>
    </row>
    <row r="4103" spans="1:17" x14ac:dyDescent="0.25">
      <c r="A4103" s="1">
        <v>42652</v>
      </c>
      <c r="B4103">
        <v>1400000</v>
      </c>
      <c r="C4103" t="s">
        <v>2</v>
      </c>
      <c r="D4103" t="s">
        <v>12427</v>
      </c>
      <c r="E4103" t="s">
        <v>10</v>
      </c>
      <c r="F4103">
        <v>3039</v>
      </c>
      <c r="G4103">
        <v>3</v>
      </c>
      <c r="H4103">
        <v>2</v>
      </c>
      <c r="I4103">
        <v>2</v>
      </c>
      <c r="J4103">
        <v>597</v>
      </c>
      <c r="L4103" t="s">
        <v>4243</v>
      </c>
      <c r="M4103" t="s">
        <v>242</v>
      </c>
      <c r="N4103" t="s">
        <v>49</v>
      </c>
      <c r="O4103" s="6" t="str">
        <f>INDEX(lkp_Region,MATCH(tbl_Sales[[#This Row],[Suburb]],lkp_Suburb,0))</f>
        <v>Western Metropolitan</v>
      </c>
      <c r="P4103" s="6">
        <f>MONTH(tbl_Sales[[#This Row],[Date]])</f>
        <v>10</v>
      </c>
      <c r="Q4103" s="6">
        <f>YEAR(tbl_Sales[[#This Row],[Date]])</f>
        <v>2016</v>
      </c>
    </row>
    <row r="4104" spans="1:17" x14ac:dyDescent="0.25">
      <c r="A4104" s="1">
        <v>42652</v>
      </c>
      <c r="B4104">
        <v>1460000</v>
      </c>
      <c r="C4104" t="s">
        <v>2</v>
      </c>
      <c r="D4104" t="s">
        <v>12429</v>
      </c>
      <c r="E4104" t="s">
        <v>10</v>
      </c>
      <c r="F4104">
        <v>3148</v>
      </c>
      <c r="G4104">
        <v>3</v>
      </c>
      <c r="H4104">
        <v>1</v>
      </c>
      <c r="I4104">
        <v>1</v>
      </c>
      <c r="J4104">
        <v>705</v>
      </c>
      <c r="L4104" t="s">
        <v>4244</v>
      </c>
      <c r="M4104" t="s">
        <v>29</v>
      </c>
      <c r="N4104" t="s">
        <v>31</v>
      </c>
      <c r="O4104" s="6" t="str">
        <f>INDEX(lkp_Region,MATCH(tbl_Sales[[#This Row],[Suburb]],lkp_Suburb,0))</f>
        <v>Southern Metropolitan</v>
      </c>
      <c r="P4104" s="6">
        <f>MONTH(tbl_Sales[[#This Row],[Date]])</f>
        <v>10</v>
      </c>
      <c r="Q4104" s="6">
        <f>YEAR(tbl_Sales[[#This Row],[Date]])</f>
        <v>2016</v>
      </c>
    </row>
    <row r="4105" spans="1:17" x14ac:dyDescent="0.25">
      <c r="A4105" s="1">
        <v>42652</v>
      </c>
      <c r="B4105">
        <v>937500</v>
      </c>
      <c r="C4105" t="s">
        <v>2</v>
      </c>
      <c r="D4105" t="s">
        <v>12429</v>
      </c>
      <c r="E4105" t="s">
        <v>10</v>
      </c>
      <c r="F4105">
        <v>3011</v>
      </c>
      <c r="G4105">
        <v>3</v>
      </c>
      <c r="H4105">
        <v>2</v>
      </c>
      <c r="I4105">
        <v>2</v>
      </c>
      <c r="J4105">
        <v>409</v>
      </c>
      <c r="L4105" t="s">
        <v>4245</v>
      </c>
      <c r="M4105" t="s">
        <v>660</v>
      </c>
      <c r="N4105" t="s">
        <v>21</v>
      </c>
      <c r="O4105" s="6" t="str">
        <f>INDEX(lkp_Region,MATCH(tbl_Sales[[#This Row],[Suburb]],lkp_Suburb,0))</f>
        <v>Western Metropolitan</v>
      </c>
      <c r="P4105" s="6">
        <f>MONTH(tbl_Sales[[#This Row],[Date]])</f>
        <v>10</v>
      </c>
      <c r="Q4105" s="6">
        <f>YEAR(tbl_Sales[[#This Row],[Date]])</f>
        <v>2016</v>
      </c>
    </row>
    <row r="4106" spans="1:17" x14ac:dyDescent="0.25">
      <c r="A4106" s="1">
        <v>42652</v>
      </c>
      <c r="B4106">
        <v>1270000</v>
      </c>
      <c r="C4106" t="s">
        <v>2</v>
      </c>
      <c r="D4106" t="s">
        <v>12424</v>
      </c>
      <c r="E4106" t="s">
        <v>10</v>
      </c>
      <c r="F4106">
        <v>3016</v>
      </c>
      <c r="G4106">
        <v>3</v>
      </c>
      <c r="H4106">
        <v>1</v>
      </c>
      <c r="I4106">
        <v>2</v>
      </c>
      <c r="J4106">
        <v>470</v>
      </c>
      <c r="L4106" t="s">
        <v>4246</v>
      </c>
      <c r="M4106" t="s">
        <v>196</v>
      </c>
      <c r="N4106" t="s">
        <v>69</v>
      </c>
      <c r="O4106" s="6" t="str">
        <f>INDEX(lkp_Region,MATCH(tbl_Sales[[#This Row],[Suburb]],lkp_Suburb,0))</f>
        <v>Western Metropolitan</v>
      </c>
      <c r="P4106" s="6">
        <f>MONTH(tbl_Sales[[#This Row],[Date]])</f>
        <v>10</v>
      </c>
      <c r="Q4106" s="6">
        <f>YEAR(tbl_Sales[[#This Row],[Date]])</f>
        <v>2016</v>
      </c>
    </row>
    <row r="4107" spans="1:17" x14ac:dyDescent="0.25">
      <c r="A4107" s="1">
        <v>42652</v>
      </c>
      <c r="B4107">
        <v>1525000</v>
      </c>
      <c r="C4107" t="s">
        <v>2</v>
      </c>
      <c r="D4107" t="s">
        <v>12430</v>
      </c>
      <c r="E4107" t="s">
        <v>10</v>
      </c>
      <c r="F4107">
        <v>3018</v>
      </c>
      <c r="G4107">
        <v>5</v>
      </c>
      <c r="H4107">
        <v>3</v>
      </c>
      <c r="I4107">
        <v>3</v>
      </c>
      <c r="J4107">
        <v>729</v>
      </c>
      <c r="K4107">
        <v>2005</v>
      </c>
      <c r="L4107" t="s">
        <v>4247</v>
      </c>
      <c r="M4107" t="s">
        <v>67</v>
      </c>
      <c r="N4107" t="s">
        <v>69</v>
      </c>
      <c r="O4107" s="6" t="str">
        <f>INDEX(lkp_Region,MATCH(tbl_Sales[[#This Row],[Suburb]],lkp_Suburb,0))</f>
        <v>Western Metropolitan</v>
      </c>
      <c r="P4107" s="6">
        <f>MONTH(tbl_Sales[[#This Row],[Date]])</f>
        <v>10</v>
      </c>
      <c r="Q4107" s="6">
        <f>YEAR(tbl_Sales[[#This Row],[Date]])</f>
        <v>2016</v>
      </c>
    </row>
    <row r="4108" spans="1:17" x14ac:dyDescent="0.25">
      <c r="A4108" s="1">
        <v>42652</v>
      </c>
      <c r="B4108">
        <v>1815000</v>
      </c>
      <c r="C4108" t="s">
        <v>2</v>
      </c>
      <c r="D4108" t="s">
        <v>12428</v>
      </c>
      <c r="E4108" t="s">
        <v>5</v>
      </c>
      <c r="F4108">
        <v>3016</v>
      </c>
      <c r="G4108">
        <v>4</v>
      </c>
      <c r="H4108">
        <v>3</v>
      </c>
      <c r="I4108">
        <v>2</v>
      </c>
      <c r="J4108">
        <v>321</v>
      </c>
      <c r="L4108" t="s">
        <v>4248</v>
      </c>
      <c r="M4108" t="s">
        <v>196</v>
      </c>
      <c r="N4108" t="s">
        <v>69</v>
      </c>
      <c r="O4108" s="6" t="str">
        <f>INDEX(lkp_Region,MATCH(tbl_Sales[[#This Row],[Suburb]],lkp_Suburb,0))</f>
        <v>Western Metropolitan</v>
      </c>
      <c r="P4108" s="6">
        <f>MONTH(tbl_Sales[[#This Row],[Date]])</f>
        <v>10</v>
      </c>
      <c r="Q4108" s="6">
        <f>YEAR(tbl_Sales[[#This Row],[Date]])</f>
        <v>2016</v>
      </c>
    </row>
    <row r="4109" spans="1:17" x14ac:dyDescent="0.25">
      <c r="A4109" s="1">
        <v>42652</v>
      </c>
      <c r="B4109">
        <v>1100000</v>
      </c>
      <c r="C4109" t="s">
        <v>2</v>
      </c>
      <c r="D4109" t="s">
        <v>12428</v>
      </c>
      <c r="E4109" t="s">
        <v>5</v>
      </c>
      <c r="F4109">
        <v>3185</v>
      </c>
      <c r="G4109">
        <v>4</v>
      </c>
      <c r="H4109">
        <v>2</v>
      </c>
      <c r="I4109">
        <v>0</v>
      </c>
      <c r="J4109">
        <v>147</v>
      </c>
      <c r="K4109">
        <v>1910</v>
      </c>
      <c r="L4109" t="s">
        <v>4249</v>
      </c>
      <c r="M4109" t="s">
        <v>136</v>
      </c>
      <c r="N4109" t="s">
        <v>57</v>
      </c>
      <c r="O4109" s="6" t="str">
        <f>INDEX(lkp_Region,MATCH(tbl_Sales[[#This Row],[Suburb]],lkp_Suburb,0))</f>
        <v>Southern Metropolitan</v>
      </c>
      <c r="P4109" s="6">
        <f>MONTH(tbl_Sales[[#This Row],[Date]])</f>
        <v>10</v>
      </c>
      <c r="Q4109" s="6">
        <f>YEAR(tbl_Sales[[#This Row],[Date]])</f>
        <v>2016</v>
      </c>
    </row>
    <row r="4110" spans="1:17" x14ac:dyDescent="0.25">
      <c r="A4110" s="1">
        <v>42652</v>
      </c>
      <c r="B4110">
        <v>1420000</v>
      </c>
      <c r="C4110" t="s">
        <v>2</v>
      </c>
      <c r="D4110" t="s">
        <v>12429</v>
      </c>
      <c r="E4110" t="s">
        <v>10</v>
      </c>
      <c r="F4110">
        <v>3204</v>
      </c>
      <c r="G4110">
        <v>4</v>
      </c>
      <c r="H4110">
        <v>1</v>
      </c>
      <c r="I4110">
        <v>4</v>
      </c>
      <c r="J4110">
        <v>786</v>
      </c>
      <c r="L4110" t="s">
        <v>4250</v>
      </c>
      <c r="M4110" t="s">
        <v>55</v>
      </c>
      <c r="N4110" t="s">
        <v>57</v>
      </c>
      <c r="O4110" s="6" t="str">
        <f>INDEX(lkp_Region,MATCH(tbl_Sales[[#This Row],[Suburb]],lkp_Suburb,0))</f>
        <v>Southern Metropolitan</v>
      </c>
      <c r="P4110" s="6">
        <f>MONTH(tbl_Sales[[#This Row],[Date]])</f>
        <v>10</v>
      </c>
      <c r="Q4110" s="6">
        <f>YEAR(tbl_Sales[[#This Row],[Date]])</f>
        <v>2016</v>
      </c>
    </row>
    <row r="4111" spans="1:17" x14ac:dyDescent="0.25">
      <c r="A4111" s="1">
        <v>42652</v>
      </c>
      <c r="B4111">
        <v>620000</v>
      </c>
      <c r="C4111" t="s">
        <v>51</v>
      </c>
      <c r="D4111" t="s">
        <v>12431</v>
      </c>
      <c r="E4111" t="s">
        <v>10</v>
      </c>
      <c r="F4111">
        <v>3073</v>
      </c>
      <c r="G4111">
        <v>3</v>
      </c>
      <c r="H4111">
        <v>2</v>
      </c>
      <c r="I4111">
        <v>2</v>
      </c>
      <c r="J4111">
        <v>207</v>
      </c>
      <c r="K4111">
        <v>2006</v>
      </c>
      <c r="L4111" t="s">
        <v>4251</v>
      </c>
      <c r="M4111" t="s">
        <v>93</v>
      </c>
      <c r="N4111" t="s">
        <v>62</v>
      </c>
      <c r="O4111" s="6" t="str">
        <f>INDEX(lkp_Region,MATCH(tbl_Sales[[#This Row],[Suburb]],lkp_Suburb,0))</f>
        <v>Northern Metropolitan</v>
      </c>
      <c r="P4111" s="6">
        <f>MONTH(tbl_Sales[[#This Row],[Date]])</f>
        <v>10</v>
      </c>
      <c r="Q4111" s="6">
        <f>YEAR(tbl_Sales[[#This Row],[Date]])</f>
        <v>2016</v>
      </c>
    </row>
    <row r="4112" spans="1:17" x14ac:dyDescent="0.25">
      <c r="A4112" s="1">
        <v>42652</v>
      </c>
      <c r="B4112">
        <v>914000</v>
      </c>
      <c r="C4112" t="s">
        <v>2</v>
      </c>
      <c r="D4112" t="s">
        <v>12427</v>
      </c>
      <c r="E4112" t="s">
        <v>10</v>
      </c>
      <c r="F4112">
        <v>3072</v>
      </c>
      <c r="G4112">
        <v>4</v>
      </c>
      <c r="H4112">
        <v>1</v>
      </c>
      <c r="I4112">
        <v>1</v>
      </c>
      <c r="J4112">
        <v>339</v>
      </c>
      <c r="L4112" t="s">
        <v>4252</v>
      </c>
      <c r="M4112" t="s">
        <v>97</v>
      </c>
      <c r="N4112" t="s">
        <v>62</v>
      </c>
      <c r="O4112" s="6" t="str">
        <f>INDEX(lkp_Region,MATCH(tbl_Sales[[#This Row],[Suburb]],lkp_Suburb,0))</f>
        <v>Northern Metropolitan</v>
      </c>
      <c r="P4112" s="6">
        <f>MONTH(tbl_Sales[[#This Row],[Date]])</f>
        <v>10</v>
      </c>
      <c r="Q4112" s="6">
        <f>YEAR(tbl_Sales[[#This Row],[Date]])</f>
        <v>2016</v>
      </c>
    </row>
    <row r="4113" spans="1:17" x14ac:dyDescent="0.25">
      <c r="A4113" s="1">
        <v>42652</v>
      </c>
      <c r="B4113">
        <v>1730000</v>
      </c>
      <c r="C4113" t="s">
        <v>2</v>
      </c>
      <c r="D4113" t="s">
        <v>12429</v>
      </c>
      <c r="E4113" t="s">
        <v>10</v>
      </c>
      <c r="F4113">
        <v>3078</v>
      </c>
      <c r="G4113">
        <v>4</v>
      </c>
      <c r="H4113">
        <v>2</v>
      </c>
      <c r="I4113">
        <v>2</v>
      </c>
      <c r="J4113">
        <v>490</v>
      </c>
      <c r="K4113">
        <v>2007</v>
      </c>
      <c r="L4113" t="s">
        <v>4253</v>
      </c>
      <c r="M4113" t="s">
        <v>533</v>
      </c>
      <c r="N4113" t="s">
        <v>62</v>
      </c>
      <c r="O4113" s="6" t="str">
        <f>INDEX(lkp_Region,MATCH(tbl_Sales[[#This Row],[Suburb]],lkp_Suburb,0))</f>
        <v>Northern Metropolitan</v>
      </c>
      <c r="P4113" s="6">
        <f>MONTH(tbl_Sales[[#This Row],[Date]])</f>
        <v>10</v>
      </c>
      <c r="Q4113" s="6">
        <f>YEAR(tbl_Sales[[#This Row],[Date]])</f>
        <v>2016</v>
      </c>
    </row>
    <row r="4114" spans="1:17" x14ac:dyDescent="0.25">
      <c r="A4114" s="1">
        <v>42652</v>
      </c>
      <c r="B4114">
        <v>720000</v>
      </c>
      <c r="C4114" t="s">
        <v>2</v>
      </c>
      <c r="D4114" t="s">
        <v>12428</v>
      </c>
      <c r="E4114" t="s">
        <v>10</v>
      </c>
      <c r="F4114">
        <v>3020</v>
      </c>
      <c r="G4114">
        <v>3</v>
      </c>
      <c r="H4114">
        <v>1</v>
      </c>
      <c r="I4114">
        <v>1</v>
      </c>
      <c r="J4114">
        <v>706</v>
      </c>
      <c r="L4114" t="s">
        <v>4254</v>
      </c>
      <c r="M4114" t="s">
        <v>0</v>
      </c>
      <c r="N4114" t="s">
        <v>3</v>
      </c>
      <c r="O4114" s="6" t="str">
        <f>INDEX(lkp_Region,MATCH(tbl_Sales[[#This Row],[Suburb]],lkp_Suburb,0))</f>
        <v>Western Metropolitan</v>
      </c>
      <c r="P4114" s="6">
        <f>MONTH(tbl_Sales[[#This Row],[Date]])</f>
        <v>10</v>
      </c>
      <c r="Q4114" s="6">
        <f>YEAR(tbl_Sales[[#This Row],[Date]])</f>
        <v>2016</v>
      </c>
    </row>
    <row r="4115" spans="1:17" x14ac:dyDescent="0.25">
      <c r="A4115" s="1">
        <v>42652</v>
      </c>
      <c r="B4115">
        <v>1017000</v>
      </c>
      <c r="C4115" t="s">
        <v>13</v>
      </c>
      <c r="D4115" t="s">
        <v>12429</v>
      </c>
      <c r="E4115" t="s">
        <v>10</v>
      </c>
      <c r="F4115">
        <v>3124</v>
      </c>
      <c r="G4115">
        <v>2</v>
      </c>
      <c r="H4115">
        <v>1</v>
      </c>
      <c r="I4115">
        <v>2</v>
      </c>
      <c r="J4115">
        <v>0</v>
      </c>
      <c r="K4115">
        <v>1940</v>
      </c>
      <c r="L4115" t="s">
        <v>4255</v>
      </c>
      <c r="M4115" t="s">
        <v>209</v>
      </c>
      <c r="N4115" t="s">
        <v>101</v>
      </c>
      <c r="O4115" s="6" t="str">
        <f>INDEX(lkp_Region,MATCH(tbl_Sales[[#This Row],[Suburb]],lkp_Suburb,0))</f>
        <v>Southern Metropolitan</v>
      </c>
      <c r="P4115" s="6">
        <f>MONTH(tbl_Sales[[#This Row],[Date]])</f>
        <v>10</v>
      </c>
      <c r="Q4115" s="6">
        <f>YEAR(tbl_Sales[[#This Row],[Date]])</f>
        <v>2016</v>
      </c>
    </row>
    <row r="4116" spans="1:17" x14ac:dyDescent="0.25">
      <c r="A4116" s="1">
        <v>42652</v>
      </c>
      <c r="B4116">
        <v>1500000</v>
      </c>
      <c r="C4116" t="s">
        <v>2</v>
      </c>
      <c r="D4116" t="s">
        <v>12427</v>
      </c>
      <c r="E4116" t="s">
        <v>5</v>
      </c>
      <c r="F4116">
        <v>3101</v>
      </c>
      <c r="G4116">
        <v>3</v>
      </c>
      <c r="H4116">
        <v>1</v>
      </c>
      <c r="I4116">
        <v>2</v>
      </c>
      <c r="J4116">
        <v>857</v>
      </c>
      <c r="K4116">
        <v>1941</v>
      </c>
      <c r="L4116" t="s">
        <v>4256</v>
      </c>
      <c r="M4116" t="s">
        <v>145</v>
      </c>
      <c r="N4116" t="s">
        <v>101</v>
      </c>
      <c r="O4116" s="6" t="str">
        <f>INDEX(lkp_Region,MATCH(tbl_Sales[[#This Row],[Suburb]],lkp_Suburb,0))</f>
        <v>Southern Metropolitan</v>
      </c>
      <c r="P4116" s="6">
        <f>MONTH(tbl_Sales[[#This Row],[Date]])</f>
        <v>10</v>
      </c>
      <c r="Q4116" s="6">
        <f>YEAR(tbl_Sales[[#This Row],[Date]])</f>
        <v>2016</v>
      </c>
    </row>
    <row r="4117" spans="1:17" x14ac:dyDescent="0.25">
      <c r="A4117" s="1">
        <v>42652</v>
      </c>
      <c r="B4117">
        <v>3401000</v>
      </c>
      <c r="C4117" t="s">
        <v>2</v>
      </c>
      <c r="D4117" t="s">
        <v>12429</v>
      </c>
      <c r="E4117" t="s">
        <v>10</v>
      </c>
      <c r="F4117">
        <v>3103</v>
      </c>
      <c r="G4117">
        <v>3</v>
      </c>
      <c r="H4117">
        <v>2</v>
      </c>
      <c r="I4117">
        <v>1</v>
      </c>
      <c r="J4117">
        <v>706</v>
      </c>
      <c r="K4117">
        <v>1930</v>
      </c>
      <c r="L4117" t="s">
        <v>4257</v>
      </c>
      <c r="M4117" t="s">
        <v>274</v>
      </c>
      <c r="N4117" t="s">
        <v>101</v>
      </c>
      <c r="O4117" s="6" t="str">
        <f>INDEX(lkp_Region,MATCH(tbl_Sales[[#This Row],[Suburb]],lkp_Suburb,0))</f>
        <v>Southern Metropolitan</v>
      </c>
      <c r="P4117" s="6">
        <f>MONTH(tbl_Sales[[#This Row],[Date]])</f>
        <v>10</v>
      </c>
      <c r="Q4117" s="6">
        <f>YEAR(tbl_Sales[[#This Row],[Date]])</f>
        <v>2016</v>
      </c>
    </row>
    <row r="4118" spans="1:17" x14ac:dyDescent="0.25">
      <c r="A4118" s="1">
        <v>42652</v>
      </c>
      <c r="B4118">
        <v>1700000</v>
      </c>
      <c r="C4118" t="s">
        <v>2</v>
      </c>
      <c r="D4118" t="s">
        <v>12429</v>
      </c>
      <c r="E4118" t="s">
        <v>5</v>
      </c>
      <c r="F4118">
        <v>3187</v>
      </c>
      <c r="G4118">
        <v>4</v>
      </c>
      <c r="H4118">
        <v>3</v>
      </c>
      <c r="I4118">
        <v>4</v>
      </c>
      <c r="J4118">
        <v>708</v>
      </c>
      <c r="K4118">
        <v>1950</v>
      </c>
      <c r="L4118" t="s">
        <v>4258</v>
      </c>
      <c r="M4118" t="s">
        <v>346</v>
      </c>
      <c r="N4118" t="s">
        <v>107</v>
      </c>
      <c r="O4118" s="6" t="str">
        <f>INDEX(lkp_Region,MATCH(tbl_Sales[[#This Row],[Suburb]],lkp_Suburb,0))</f>
        <v>Southern Metropolitan</v>
      </c>
      <c r="P4118" s="6">
        <f>MONTH(tbl_Sales[[#This Row],[Date]])</f>
        <v>10</v>
      </c>
      <c r="Q4118" s="6">
        <f>YEAR(tbl_Sales[[#This Row],[Date]])</f>
        <v>2016</v>
      </c>
    </row>
    <row r="4119" spans="1:17" x14ac:dyDescent="0.25">
      <c r="A4119" s="1">
        <v>42652</v>
      </c>
      <c r="B4119">
        <v>2500000</v>
      </c>
      <c r="C4119" t="s">
        <v>2</v>
      </c>
      <c r="D4119" t="s">
        <v>12431</v>
      </c>
      <c r="E4119" t="s">
        <v>5</v>
      </c>
      <c r="F4119">
        <v>3187</v>
      </c>
      <c r="G4119">
        <v>5</v>
      </c>
      <c r="H4119">
        <v>3</v>
      </c>
      <c r="I4119">
        <v>2</v>
      </c>
      <c r="J4119">
        <v>634</v>
      </c>
      <c r="K4119">
        <v>2005</v>
      </c>
      <c r="L4119" t="s">
        <v>4259</v>
      </c>
      <c r="M4119" t="s">
        <v>346</v>
      </c>
      <c r="N4119" t="s">
        <v>107</v>
      </c>
      <c r="O4119" s="6" t="str">
        <f>INDEX(lkp_Region,MATCH(tbl_Sales[[#This Row],[Suburb]],lkp_Suburb,0))</f>
        <v>Southern Metropolitan</v>
      </c>
      <c r="P4119" s="6">
        <f>MONTH(tbl_Sales[[#This Row],[Date]])</f>
        <v>10</v>
      </c>
      <c r="Q4119" s="6">
        <f>YEAR(tbl_Sales[[#This Row],[Date]])</f>
        <v>2016</v>
      </c>
    </row>
    <row r="4120" spans="1:17" x14ac:dyDescent="0.25">
      <c r="A4120" s="1">
        <v>42652</v>
      </c>
      <c r="B4120">
        <v>2700000</v>
      </c>
      <c r="C4120" t="s">
        <v>2</v>
      </c>
      <c r="D4120" t="s">
        <v>12424</v>
      </c>
      <c r="E4120" t="s">
        <v>5</v>
      </c>
      <c r="F4120">
        <v>3186</v>
      </c>
      <c r="G4120">
        <v>4</v>
      </c>
      <c r="H4120">
        <v>2</v>
      </c>
      <c r="I4120">
        <v>2</v>
      </c>
      <c r="J4120">
        <v>732</v>
      </c>
      <c r="K4120">
        <v>1925</v>
      </c>
      <c r="L4120" t="s">
        <v>4260</v>
      </c>
      <c r="M4120" t="s">
        <v>105</v>
      </c>
      <c r="N4120" t="s">
        <v>107</v>
      </c>
      <c r="O4120" s="6" t="str">
        <f>INDEX(lkp_Region,MATCH(tbl_Sales[[#This Row],[Suburb]],lkp_Suburb,0))</f>
        <v>Southern Metropolitan</v>
      </c>
      <c r="P4120" s="6">
        <f>MONTH(tbl_Sales[[#This Row],[Date]])</f>
        <v>10</v>
      </c>
      <c r="Q4120" s="6">
        <f>YEAR(tbl_Sales[[#This Row],[Date]])</f>
        <v>2016</v>
      </c>
    </row>
    <row r="4121" spans="1:17" x14ac:dyDescent="0.25">
      <c r="A4121" s="1">
        <v>42652</v>
      </c>
      <c r="B4121">
        <v>950000</v>
      </c>
      <c r="C4121" t="s">
        <v>2</v>
      </c>
      <c r="D4121" t="s">
        <v>12423</v>
      </c>
      <c r="E4121" t="s">
        <v>5</v>
      </c>
      <c r="F4121">
        <v>3079</v>
      </c>
      <c r="G4121">
        <v>3</v>
      </c>
      <c r="H4121">
        <v>3</v>
      </c>
      <c r="I4121">
        <v>2</v>
      </c>
      <c r="J4121">
        <v>290</v>
      </c>
      <c r="L4121" t="s">
        <v>4261</v>
      </c>
      <c r="M4121" t="s">
        <v>213</v>
      </c>
      <c r="N4121" t="s">
        <v>150</v>
      </c>
      <c r="O4121" s="6" t="str">
        <f>INDEX(lkp_Region,MATCH(tbl_Sales[[#This Row],[Suburb]],lkp_Suburb,0))</f>
        <v>Eastern Metropolitan</v>
      </c>
      <c r="P4121" s="6">
        <f>MONTH(tbl_Sales[[#This Row],[Date]])</f>
        <v>10</v>
      </c>
      <c r="Q4121" s="6">
        <f>YEAR(tbl_Sales[[#This Row],[Date]])</f>
        <v>2016</v>
      </c>
    </row>
    <row r="4122" spans="1:17" x14ac:dyDescent="0.25">
      <c r="A4122" s="1">
        <v>42652</v>
      </c>
      <c r="B4122">
        <v>1010000</v>
      </c>
      <c r="C4122" t="s">
        <v>51</v>
      </c>
      <c r="D4122" t="s">
        <v>12423</v>
      </c>
      <c r="E4122" t="s">
        <v>10</v>
      </c>
      <c r="F4122">
        <v>3079</v>
      </c>
      <c r="G4122">
        <v>3</v>
      </c>
      <c r="H4122">
        <v>2</v>
      </c>
      <c r="I4122">
        <v>2</v>
      </c>
      <c r="J4122">
        <v>314</v>
      </c>
      <c r="K4122">
        <v>2003</v>
      </c>
      <c r="L4122" t="s">
        <v>4262</v>
      </c>
      <c r="M4122" t="s">
        <v>213</v>
      </c>
      <c r="N4122" t="s">
        <v>150</v>
      </c>
      <c r="O4122" s="6" t="str">
        <f>INDEX(lkp_Region,MATCH(tbl_Sales[[#This Row],[Suburb]],lkp_Suburb,0))</f>
        <v>Eastern Metropolitan</v>
      </c>
      <c r="P4122" s="6">
        <f>MONTH(tbl_Sales[[#This Row],[Date]])</f>
        <v>10</v>
      </c>
      <c r="Q4122" s="6">
        <f>YEAR(tbl_Sales[[#This Row],[Date]])</f>
        <v>2016</v>
      </c>
    </row>
    <row r="4123" spans="1:17" x14ac:dyDescent="0.25">
      <c r="A4123" s="1">
        <v>42653</v>
      </c>
      <c r="B4123">
        <v>1330000</v>
      </c>
      <c r="C4123" t="s">
        <v>2</v>
      </c>
      <c r="D4123" t="s">
        <v>12427</v>
      </c>
      <c r="E4123" t="s">
        <v>10</v>
      </c>
      <c r="F4123">
        <v>3054</v>
      </c>
      <c r="G4123">
        <v>2</v>
      </c>
      <c r="H4123">
        <v>1</v>
      </c>
      <c r="I4123">
        <v>0</v>
      </c>
      <c r="J4123">
        <v>116</v>
      </c>
      <c r="L4123" t="s">
        <v>4263</v>
      </c>
      <c r="M4123" t="s">
        <v>513</v>
      </c>
      <c r="N4123" t="s">
        <v>8</v>
      </c>
      <c r="O4123" s="6" t="str">
        <f>INDEX(lkp_Region,MATCH(tbl_Sales[[#This Row],[Suburb]],lkp_Suburb,0))</f>
        <v>Northern Metropolitan</v>
      </c>
      <c r="P4123" s="6">
        <f>MONTH(tbl_Sales[[#This Row],[Date]])</f>
        <v>10</v>
      </c>
      <c r="Q4123" s="6">
        <f>YEAR(tbl_Sales[[#This Row],[Date]])</f>
        <v>2016</v>
      </c>
    </row>
    <row r="4124" spans="1:17" x14ac:dyDescent="0.25">
      <c r="A4124" s="1">
        <v>42653</v>
      </c>
      <c r="B4124">
        <v>1540000</v>
      </c>
      <c r="C4124" t="s">
        <v>2</v>
      </c>
      <c r="D4124" t="s">
        <v>12427</v>
      </c>
      <c r="E4124" t="s">
        <v>10</v>
      </c>
      <c r="F4124">
        <v>3181</v>
      </c>
      <c r="G4124">
        <v>3</v>
      </c>
      <c r="H4124">
        <v>2</v>
      </c>
      <c r="I4124">
        <v>1</v>
      </c>
      <c r="J4124">
        <v>138</v>
      </c>
      <c r="K4124">
        <v>2000</v>
      </c>
      <c r="L4124" t="s">
        <v>4264</v>
      </c>
      <c r="M4124" t="s">
        <v>431</v>
      </c>
      <c r="N4124" t="s">
        <v>76</v>
      </c>
      <c r="O4124" s="6" t="str">
        <f>INDEX(lkp_Region,MATCH(tbl_Sales[[#This Row],[Suburb]],lkp_Suburb,0))</f>
        <v>Southern Metropolitan</v>
      </c>
      <c r="P4124" s="6">
        <f>MONTH(tbl_Sales[[#This Row],[Date]])</f>
        <v>10</v>
      </c>
      <c r="Q4124" s="6">
        <f>YEAR(tbl_Sales[[#This Row],[Date]])</f>
        <v>2016</v>
      </c>
    </row>
    <row r="4125" spans="1:17" x14ac:dyDescent="0.25">
      <c r="A4125" s="1">
        <v>42653</v>
      </c>
      <c r="B4125">
        <v>3512500</v>
      </c>
      <c r="C4125" t="s">
        <v>2</v>
      </c>
      <c r="D4125" t="s">
        <v>12427</v>
      </c>
      <c r="E4125" t="s">
        <v>10</v>
      </c>
      <c r="F4125">
        <v>3143</v>
      </c>
      <c r="G4125">
        <v>3</v>
      </c>
      <c r="H4125">
        <v>2</v>
      </c>
      <c r="I4125">
        <v>2</v>
      </c>
      <c r="J4125">
        <v>617</v>
      </c>
      <c r="K4125">
        <v>1998</v>
      </c>
      <c r="L4125" t="s">
        <v>4265</v>
      </c>
      <c r="M4125" t="s">
        <v>283</v>
      </c>
      <c r="N4125" t="s">
        <v>76</v>
      </c>
      <c r="O4125" s="6" t="str">
        <f>INDEX(lkp_Region,MATCH(tbl_Sales[[#This Row],[Suburb]],lkp_Suburb,0))</f>
        <v>Southern Metropolitan</v>
      </c>
      <c r="P4125" s="6">
        <f>MONTH(tbl_Sales[[#This Row],[Date]])</f>
        <v>10</v>
      </c>
      <c r="Q4125" s="6">
        <f>YEAR(tbl_Sales[[#This Row],[Date]])</f>
        <v>2016</v>
      </c>
    </row>
    <row r="4126" spans="1:17" x14ac:dyDescent="0.25">
      <c r="A4126" s="1">
        <v>42653</v>
      </c>
      <c r="B4126">
        <v>265000</v>
      </c>
      <c r="C4126" t="s">
        <v>13</v>
      </c>
      <c r="D4126" t="s">
        <v>12428</v>
      </c>
      <c r="E4126" t="s">
        <v>5</v>
      </c>
      <c r="F4126">
        <v>3039</v>
      </c>
      <c r="G4126">
        <v>1</v>
      </c>
      <c r="H4126">
        <v>1</v>
      </c>
      <c r="I4126">
        <v>1</v>
      </c>
      <c r="J4126">
        <v>0</v>
      </c>
      <c r="K4126">
        <v>1970</v>
      </c>
      <c r="L4126" t="s">
        <v>4266</v>
      </c>
      <c r="M4126" t="s">
        <v>242</v>
      </c>
      <c r="N4126" t="s">
        <v>49</v>
      </c>
      <c r="O4126" s="6" t="str">
        <f>INDEX(lkp_Region,MATCH(tbl_Sales[[#This Row],[Suburb]],lkp_Suburb,0))</f>
        <v>Western Metropolitan</v>
      </c>
      <c r="P4126" s="6">
        <f>MONTH(tbl_Sales[[#This Row],[Date]])</f>
        <v>10</v>
      </c>
      <c r="Q4126" s="6">
        <f>YEAR(tbl_Sales[[#This Row],[Date]])</f>
        <v>2016</v>
      </c>
    </row>
    <row r="4127" spans="1:17" x14ac:dyDescent="0.25">
      <c r="A4127" s="1">
        <v>42653</v>
      </c>
      <c r="B4127">
        <v>453000</v>
      </c>
      <c r="C4127" t="s">
        <v>13</v>
      </c>
      <c r="D4127" t="s">
        <v>12427</v>
      </c>
      <c r="E4127" t="s">
        <v>10</v>
      </c>
      <c r="F4127">
        <v>3040</v>
      </c>
      <c r="G4127">
        <v>2</v>
      </c>
      <c r="H4127">
        <v>1</v>
      </c>
      <c r="I4127">
        <v>1</v>
      </c>
      <c r="J4127">
        <v>0</v>
      </c>
      <c r="L4127" t="s">
        <v>4267</v>
      </c>
      <c r="M4127" t="s">
        <v>47</v>
      </c>
      <c r="N4127" t="s">
        <v>49</v>
      </c>
      <c r="O4127" s="6" t="str">
        <f>INDEX(lkp_Region,MATCH(tbl_Sales[[#This Row],[Suburb]],lkp_Suburb,0))</f>
        <v>Western Metropolitan</v>
      </c>
      <c r="P4127" s="6">
        <f>MONTH(tbl_Sales[[#This Row],[Date]])</f>
        <v>10</v>
      </c>
      <c r="Q4127" s="6">
        <f>YEAR(tbl_Sales[[#This Row],[Date]])</f>
        <v>2016</v>
      </c>
    </row>
    <row r="4128" spans="1:17" x14ac:dyDescent="0.25">
      <c r="A4128" s="1">
        <v>42653</v>
      </c>
      <c r="B4128">
        <v>1430000</v>
      </c>
      <c r="C4128" t="s">
        <v>2</v>
      </c>
      <c r="D4128" t="s">
        <v>12423</v>
      </c>
      <c r="E4128" t="s">
        <v>10</v>
      </c>
      <c r="F4128">
        <v>3040</v>
      </c>
      <c r="G4128">
        <v>2</v>
      </c>
      <c r="H4128">
        <v>1</v>
      </c>
      <c r="I4128">
        <v>1</v>
      </c>
      <c r="J4128">
        <v>711</v>
      </c>
      <c r="L4128" t="s">
        <v>4268</v>
      </c>
      <c r="M4128" t="s">
        <v>417</v>
      </c>
      <c r="N4128" t="s">
        <v>49</v>
      </c>
      <c r="O4128" s="6" t="str">
        <f>INDEX(lkp_Region,MATCH(tbl_Sales[[#This Row],[Suburb]],lkp_Suburb,0))</f>
        <v>Western Metropolitan</v>
      </c>
      <c r="P4128" s="6">
        <f>MONTH(tbl_Sales[[#This Row],[Date]])</f>
        <v>10</v>
      </c>
      <c r="Q4128" s="6">
        <f>YEAR(tbl_Sales[[#This Row],[Date]])</f>
        <v>2016</v>
      </c>
    </row>
    <row r="4129" spans="1:17" x14ac:dyDescent="0.25">
      <c r="A4129" s="1">
        <v>42653</v>
      </c>
      <c r="B4129">
        <v>4525000</v>
      </c>
      <c r="C4129" t="s">
        <v>2</v>
      </c>
      <c r="D4129" t="s">
        <v>12429</v>
      </c>
      <c r="E4129" t="s">
        <v>10</v>
      </c>
      <c r="F4129">
        <v>3002</v>
      </c>
      <c r="G4129">
        <v>2</v>
      </c>
      <c r="H4129">
        <v>2</v>
      </c>
      <c r="I4129">
        <v>1</v>
      </c>
      <c r="J4129">
        <v>220</v>
      </c>
      <c r="L4129" t="s">
        <v>4269</v>
      </c>
      <c r="M4129" t="s">
        <v>1176</v>
      </c>
      <c r="N4129" t="s">
        <v>88</v>
      </c>
      <c r="O4129" s="6" t="str">
        <f>INDEX(lkp_Region,MATCH(tbl_Sales[[#This Row],[Suburb]],lkp_Suburb,0))</f>
        <v>Northern Metropolitan</v>
      </c>
      <c r="P4129" s="6">
        <f>MONTH(tbl_Sales[[#This Row],[Date]])</f>
        <v>10</v>
      </c>
      <c r="Q4129" s="6">
        <f>YEAR(tbl_Sales[[#This Row],[Date]])</f>
        <v>2016</v>
      </c>
    </row>
    <row r="4130" spans="1:17" x14ac:dyDescent="0.25">
      <c r="A4130" s="1">
        <v>42653</v>
      </c>
      <c r="B4130">
        <v>760000</v>
      </c>
      <c r="C4130" t="s">
        <v>2</v>
      </c>
      <c r="D4130" t="s">
        <v>12425</v>
      </c>
      <c r="E4130" t="s">
        <v>5</v>
      </c>
      <c r="F4130">
        <v>3012</v>
      </c>
      <c r="G4130">
        <v>3</v>
      </c>
      <c r="H4130">
        <v>1</v>
      </c>
      <c r="I4130">
        <v>1</v>
      </c>
      <c r="J4130">
        <v>350</v>
      </c>
      <c r="K4130">
        <v>1950</v>
      </c>
      <c r="L4130" t="s">
        <v>4270</v>
      </c>
      <c r="M4130" t="s">
        <v>336</v>
      </c>
      <c r="N4130" t="s">
        <v>21</v>
      </c>
      <c r="O4130" s="6" t="str">
        <f>INDEX(lkp_Region,MATCH(tbl_Sales[[#This Row],[Suburb]],lkp_Suburb,0))</f>
        <v>Western Metropolitan</v>
      </c>
      <c r="P4130" s="6">
        <f>MONTH(tbl_Sales[[#This Row],[Date]])</f>
        <v>10</v>
      </c>
      <c r="Q4130" s="6">
        <f>YEAR(tbl_Sales[[#This Row],[Date]])</f>
        <v>2016</v>
      </c>
    </row>
    <row r="4131" spans="1:17" x14ac:dyDescent="0.25">
      <c r="A4131" s="1">
        <v>42653</v>
      </c>
      <c r="B4131">
        <v>742500</v>
      </c>
      <c r="C4131" t="s">
        <v>2</v>
      </c>
      <c r="D4131" t="s">
        <v>12431</v>
      </c>
      <c r="E4131" t="s">
        <v>10</v>
      </c>
      <c r="F4131">
        <v>3107</v>
      </c>
      <c r="G4131">
        <v>3</v>
      </c>
      <c r="H4131">
        <v>1</v>
      </c>
      <c r="I4131">
        <v>2</v>
      </c>
      <c r="J4131">
        <v>313</v>
      </c>
      <c r="K4131">
        <v>1980</v>
      </c>
      <c r="L4131" t="s">
        <v>4271</v>
      </c>
      <c r="M4131" t="s">
        <v>586</v>
      </c>
      <c r="N4131" t="s">
        <v>128</v>
      </c>
      <c r="O4131" s="6" t="str">
        <f>INDEX(lkp_Region,MATCH(tbl_Sales[[#This Row],[Suburb]],lkp_Suburb,0))</f>
        <v>Eastern Metropolitan</v>
      </c>
      <c r="P4131" s="6">
        <f>MONTH(tbl_Sales[[#This Row],[Date]])</f>
        <v>10</v>
      </c>
      <c r="Q4131" s="6">
        <f>YEAR(tbl_Sales[[#This Row],[Date]])</f>
        <v>2016</v>
      </c>
    </row>
    <row r="4132" spans="1:17" x14ac:dyDescent="0.25">
      <c r="A4132" s="1">
        <v>42653</v>
      </c>
      <c r="B4132">
        <v>1200000</v>
      </c>
      <c r="C4132" t="s">
        <v>2</v>
      </c>
      <c r="D4132" t="s">
        <v>12424</v>
      </c>
      <c r="E4132" t="s">
        <v>10</v>
      </c>
      <c r="F4132">
        <v>3016</v>
      </c>
      <c r="G4132">
        <v>3</v>
      </c>
      <c r="H4132">
        <v>2</v>
      </c>
      <c r="I4132">
        <v>2</v>
      </c>
      <c r="J4132">
        <v>348</v>
      </c>
      <c r="K4132">
        <v>1997</v>
      </c>
      <c r="L4132" t="s">
        <v>4272</v>
      </c>
      <c r="M4132" t="s">
        <v>196</v>
      </c>
      <c r="N4132" t="s">
        <v>69</v>
      </c>
      <c r="O4132" s="6" t="str">
        <f>INDEX(lkp_Region,MATCH(tbl_Sales[[#This Row],[Suburb]],lkp_Suburb,0))</f>
        <v>Western Metropolitan</v>
      </c>
      <c r="P4132" s="6">
        <f>MONTH(tbl_Sales[[#This Row],[Date]])</f>
        <v>10</v>
      </c>
      <c r="Q4132" s="6">
        <f>YEAR(tbl_Sales[[#This Row],[Date]])</f>
        <v>2016</v>
      </c>
    </row>
    <row r="4133" spans="1:17" x14ac:dyDescent="0.25">
      <c r="A4133" s="1">
        <v>42653</v>
      </c>
      <c r="B4133">
        <v>1085000</v>
      </c>
      <c r="C4133" t="s">
        <v>2</v>
      </c>
      <c r="D4133" t="s">
        <v>12429</v>
      </c>
      <c r="E4133" t="s">
        <v>10</v>
      </c>
      <c r="F4133">
        <v>3165</v>
      </c>
      <c r="G4133">
        <v>3</v>
      </c>
      <c r="H4133">
        <v>2</v>
      </c>
      <c r="I4133">
        <v>4</v>
      </c>
      <c r="J4133">
        <v>710</v>
      </c>
      <c r="L4133" t="s">
        <v>4273</v>
      </c>
      <c r="M4133" t="s">
        <v>138</v>
      </c>
      <c r="N4133" t="s">
        <v>57</v>
      </c>
      <c r="O4133" s="6" t="str">
        <f>INDEX(lkp_Region,MATCH(tbl_Sales[[#This Row],[Suburb]],lkp_Suburb,0))</f>
        <v>Southern Metropolitan</v>
      </c>
      <c r="P4133" s="6">
        <f>MONTH(tbl_Sales[[#This Row],[Date]])</f>
        <v>10</v>
      </c>
      <c r="Q4133" s="6">
        <f>YEAR(tbl_Sales[[#This Row],[Date]])</f>
        <v>2016</v>
      </c>
    </row>
    <row r="4134" spans="1:17" x14ac:dyDescent="0.25">
      <c r="A4134" s="1">
        <v>42653</v>
      </c>
      <c r="B4134">
        <v>1320000</v>
      </c>
      <c r="C4134" t="s">
        <v>51</v>
      </c>
      <c r="D4134" t="s">
        <v>12429</v>
      </c>
      <c r="E4134" t="s">
        <v>10</v>
      </c>
      <c r="F4134">
        <v>3204</v>
      </c>
      <c r="G4134">
        <v>4</v>
      </c>
      <c r="H4134">
        <v>3</v>
      </c>
      <c r="I4134">
        <v>3</v>
      </c>
      <c r="J4134">
        <v>346</v>
      </c>
      <c r="K4134">
        <v>2010</v>
      </c>
      <c r="L4134" t="s">
        <v>4274</v>
      </c>
      <c r="M4134" t="s">
        <v>55</v>
      </c>
      <c r="N4134" t="s">
        <v>57</v>
      </c>
      <c r="O4134" s="6" t="str">
        <f>INDEX(lkp_Region,MATCH(tbl_Sales[[#This Row],[Suburb]],lkp_Suburb,0))</f>
        <v>Southern Metropolitan</v>
      </c>
      <c r="P4134" s="6">
        <f>MONTH(tbl_Sales[[#This Row],[Date]])</f>
        <v>10</v>
      </c>
      <c r="Q4134" s="6">
        <f>YEAR(tbl_Sales[[#This Row],[Date]])</f>
        <v>2016</v>
      </c>
    </row>
    <row r="4135" spans="1:17" x14ac:dyDescent="0.25">
      <c r="A4135" s="1">
        <v>42653</v>
      </c>
      <c r="B4135">
        <v>1845000</v>
      </c>
      <c r="C4135" t="s">
        <v>2</v>
      </c>
      <c r="D4135" t="s">
        <v>12429</v>
      </c>
      <c r="E4135" t="s">
        <v>10</v>
      </c>
      <c r="F4135">
        <v>3204</v>
      </c>
      <c r="G4135">
        <v>4</v>
      </c>
      <c r="H4135">
        <v>3</v>
      </c>
      <c r="I4135">
        <v>1</v>
      </c>
      <c r="J4135">
        <v>718</v>
      </c>
      <c r="K4135">
        <v>1939</v>
      </c>
      <c r="L4135" t="s">
        <v>4275</v>
      </c>
      <c r="M4135" t="s">
        <v>63</v>
      </c>
      <c r="N4135" t="s">
        <v>57</v>
      </c>
      <c r="O4135" s="6" t="str">
        <f>INDEX(lkp_Region,MATCH(tbl_Sales[[#This Row],[Suburb]],lkp_Suburb,0))</f>
        <v>Southern Metropolitan</v>
      </c>
      <c r="P4135" s="6">
        <f>MONTH(tbl_Sales[[#This Row],[Date]])</f>
        <v>10</v>
      </c>
      <c r="Q4135" s="6">
        <f>YEAR(tbl_Sales[[#This Row],[Date]])</f>
        <v>2016</v>
      </c>
    </row>
    <row r="4136" spans="1:17" x14ac:dyDescent="0.25">
      <c r="A4136" s="1">
        <v>42653</v>
      </c>
      <c r="B4136">
        <v>295000</v>
      </c>
      <c r="C4136" t="s">
        <v>13</v>
      </c>
      <c r="D4136" t="s">
        <v>12426</v>
      </c>
      <c r="E4136" t="s">
        <v>10</v>
      </c>
      <c r="F4136">
        <v>3071</v>
      </c>
      <c r="G4136">
        <v>1</v>
      </c>
      <c r="H4136">
        <v>1</v>
      </c>
      <c r="I4136">
        <v>1</v>
      </c>
      <c r="J4136">
        <v>0</v>
      </c>
      <c r="L4136" t="s">
        <v>4276</v>
      </c>
      <c r="M4136" t="s">
        <v>60</v>
      </c>
      <c r="N4136" t="s">
        <v>62</v>
      </c>
      <c r="O4136" s="6" t="str">
        <f>INDEX(lkp_Region,MATCH(tbl_Sales[[#This Row],[Suburb]],lkp_Suburb,0))</f>
        <v>Northern Metropolitan</v>
      </c>
      <c r="P4136" s="6">
        <f>MONTH(tbl_Sales[[#This Row],[Date]])</f>
        <v>10</v>
      </c>
      <c r="Q4136" s="6">
        <f>YEAR(tbl_Sales[[#This Row],[Date]])</f>
        <v>2016</v>
      </c>
    </row>
    <row r="4137" spans="1:17" x14ac:dyDescent="0.25">
      <c r="A4137" s="1">
        <v>42653</v>
      </c>
      <c r="B4137">
        <v>800000</v>
      </c>
      <c r="C4137" t="s">
        <v>2</v>
      </c>
      <c r="D4137" t="s">
        <v>12423</v>
      </c>
      <c r="E4137" t="s">
        <v>10</v>
      </c>
      <c r="F4137">
        <v>3073</v>
      </c>
      <c r="G4137">
        <v>3</v>
      </c>
      <c r="H4137">
        <v>1</v>
      </c>
      <c r="I4137">
        <v>2</v>
      </c>
      <c r="J4137">
        <v>570</v>
      </c>
      <c r="K4137">
        <v>1950</v>
      </c>
      <c r="L4137" t="s">
        <v>4277</v>
      </c>
      <c r="M4137" t="s">
        <v>93</v>
      </c>
      <c r="N4137" t="s">
        <v>62</v>
      </c>
      <c r="O4137" s="6" t="str">
        <f>INDEX(lkp_Region,MATCH(tbl_Sales[[#This Row],[Suburb]],lkp_Suburb,0))</f>
        <v>Northern Metropolitan</v>
      </c>
      <c r="P4137" s="6">
        <f>MONTH(tbl_Sales[[#This Row],[Date]])</f>
        <v>10</v>
      </c>
      <c r="Q4137" s="6">
        <f>YEAR(tbl_Sales[[#This Row],[Date]])</f>
        <v>2016</v>
      </c>
    </row>
    <row r="4138" spans="1:17" x14ac:dyDescent="0.25">
      <c r="A4138" s="1">
        <v>42653</v>
      </c>
      <c r="B4138">
        <v>980000</v>
      </c>
      <c r="C4138" t="s">
        <v>2</v>
      </c>
      <c r="D4138" t="s">
        <v>12423</v>
      </c>
      <c r="E4138" t="s">
        <v>10</v>
      </c>
      <c r="F4138">
        <v>3072</v>
      </c>
      <c r="G4138">
        <v>3</v>
      </c>
      <c r="H4138">
        <v>1</v>
      </c>
      <c r="I4138">
        <v>1</v>
      </c>
      <c r="J4138">
        <v>485</v>
      </c>
      <c r="L4138" t="s">
        <v>4278</v>
      </c>
      <c r="M4138" t="s">
        <v>97</v>
      </c>
      <c r="N4138" t="s">
        <v>62</v>
      </c>
      <c r="O4138" s="6" t="str">
        <f>INDEX(lkp_Region,MATCH(tbl_Sales[[#This Row],[Suburb]],lkp_Suburb,0))</f>
        <v>Northern Metropolitan</v>
      </c>
      <c r="P4138" s="6">
        <f>MONTH(tbl_Sales[[#This Row],[Date]])</f>
        <v>10</v>
      </c>
      <c r="Q4138" s="6">
        <f>YEAR(tbl_Sales[[#This Row],[Date]])</f>
        <v>2016</v>
      </c>
    </row>
    <row r="4139" spans="1:17" x14ac:dyDescent="0.25">
      <c r="A4139" s="1">
        <v>42653</v>
      </c>
      <c r="B4139">
        <v>1162000</v>
      </c>
      <c r="C4139" t="s">
        <v>2</v>
      </c>
      <c r="D4139" t="s">
        <v>12423</v>
      </c>
      <c r="E4139" t="s">
        <v>10</v>
      </c>
      <c r="F4139">
        <v>3073</v>
      </c>
      <c r="G4139">
        <v>4</v>
      </c>
      <c r="H4139">
        <v>3</v>
      </c>
      <c r="I4139">
        <v>4</v>
      </c>
      <c r="J4139">
        <v>695</v>
      </c>
      <c r="L4139" t="s">
        <v>4279</v>
      </c>
      <c r="M4139" t="s">
        <v>93</v>
      </c>
      <c r="N4139" t="s">
        <v>62</v>
      </c>
      <c r="O4139" s="6" t="str">
        <f>INDEX(lkp_Region,MATCH(tbl_Sales[[#This Row],[Suburb]],lkp_Suburb,0))</f>
        <v>Northern Metropolitan</v>
      </c>
      <c r="P4139" s="6">
        <f>MONTH(tbl_Sales[[#This Row],[Date]])</f>
        <v>10</v>
      </c>
      <c r="Q4139" s="6">
        <f>YEAR(tbl_Sales[[#This Row],[Date]])</f>
        <v>2016</v>
      </c>
    </row>
    <row r="4140" spans="1:17" x14ac:dyDescent="0.25">
      <c r="A4140" s="1">
        <v>42653</v>
      </c>
      <c r="B4140">
        <v>2000000</v>
      </c>
      <c r="C4140" t="s">
        <v>2</v>
      </c>
      <c r="D4140" t="s">
        <v>12428</v>
      </c>
      <c r="E4140" t="s">
        <v>5</v>
      </c>
      <c r="F4140">
        <v>3078</v>
      </c>
      <c r="G4140">
        <v>3</v>
      </c>
      <c r="H4140">
        <v>3</v>
      </c>
      <c r="I4140">
        <v>2</v>
      </c>
      <c r="J4140">
        <v>686</v>
      </c>
      <c r="L4140" t="s">
        <v>4280</v>
      </c>
      <c r="M4140" t="s">
        <v>764</v>
      </c>
      <c r="N4140" t="s">
        <v>62</v>
      </c>
      <c r="O4140" s="6" t="str">
        <f>INDEX(lkp_Region,MATCH(tbl_Sales[[#This Row],[Suburb]],lkp_Suburb,0))</f>
        <v>Northern Metropolitan</v>
      </c>
      <c r="P4140" s="6">
        <f>MONTH(tbl_Sales[[#This Row],[Date]])</f>
        <v>10</v>
      </c>
      <c r="Q4140" s="6">
        <f>YEAR(tbl_Sales[[#This Row],[Date]])</f>
        <v>2016</v>
      </c>
    </row>
    <row r="4141" spans="1:17" x14ac:dyDescent="0.25">
      <c r="A4141" s="1">
        <v>42653</v>
      </c>
      <c r="B4141">
        <v>670000</v>
      </c>
      <c r="C4141" t="s">
        <v>2</v>
      </c>
      <c r="D4141" t="s">
        <v>12423</v>
      </c>
      <c r="E4141" t="s">
        <v>10</v>
      </c>
      <c r="F4141">
        <v>3020</v>
      </c>
      <c r="G4141">
        <v>2</v>
      </c>
      <c r="H4141">
        <v>1</v>
      </c>
      <c r="I4141">
        <v>2</v>
      </c>
      <c r="J4141">
        <v>697</v>
      </c>
      <c r="K4141">
        <v>1950</v>
      </c>
      <c r="L4141" t="s">
        <v>4281</v>
      </c>
      <c r="M4141" t="s">
        <v>0</v>
      </c>
      <c r="N4141" t="s">
        <v>3</v>
      </c>
      <c r="O4141" s="6" t="str">
        <f>INDEX(lkp_Region,MATCH(tbl_Sales[[#This Row],[Suburb]],lkp_Suburb,0))</f>
        <v>Western Metropolitan</v>
      </c>
      <c r="P4141" s="6">
        <f>MONTH(tbl_Sales[[#This Row],[Date]])</f>
        <v>10</v>
      </c>
      <c r="Q4141" s="6">
        <f>YEAR(tbl_Sales[[#This Row],[Date]])</f>
        <v>2016</v>
      </c>
    </row>
    <row r="4142" spans="1:17" x14ac:dyDescent="0.25">
      <c r="A4142" s="1">
        <v>42653</v>
      </c>
      <c r="B4142">
        <v>460000</v>
      </c>
      <c r="C4142" t="s">
        <v>13</v>
      </c>
      <c r="D4142" t="s">
        <v>12425</v>
      </c>
      <c r="E4142" t="s">
        <v>5</v>
      </c>
      <c r="F4142">
        <v>3123</v>
      </c>
      <c r="G4142">
        <v>2</v>
      </c>
      <c r="H4142">
        <v>1</v>
      </c>
      <c r="I4142">
        <v>1</v>
      </c>
      <c r="J4142">
        <v>0</v>
      </c>
      <c r="K4142">
        <v>1967</v>
      </c>
      <c r="L4142" t="s">
        <v>4282</v>
      </c>
      <c r="M4142" t="s">
        <v>230</v>
      </c>
      <c r="N4142" t="s">
        <v>101</v>
      </c>
      <c r="O4142" s="6" t="str">
        <f>INDEX(lkp_Region,MATCH(tbl_Sales[[#This Row],[Suburb]],lkp_Suburb,0))</f>
        <v>Southern Metropolitan</v>
      </c>
      <c r="P4142" s="6">
        <f>MONTH(tbl_Sales[[#This Row],[Date]])</f>
        <v>10</v>
      </c>
      <c r="Q4142" s="6">
        <f>YEAR(tbl_Sales[[#This Row],[Date]])</f>
        <v>2016</v>
      </c>
    </row>
    <row r="4143" spans="1:17" x14ac:dyDescent="0.25">
      <c r="A4143" s="1">
        <v>42653</v>
      </c>
      <c r="B4143">
        <v>1622000</v>
      </c>
      <c r="C4143" t="s">
        <v>2</v>
      </c>
      <c r="D4143" t="s">
        <v>12423</v>
      </c>
      <c r="E4143" t="s">
        <v>5</v>
      </c>
      <c r="F4143">
        <v>3124</v>
      </c>
      <c r="G4143">
        <v>3</v>
      </c>
      <c r="H4143">
        <v>1</v>
      </c>
      <c r="I4143">
        <v>1</v>
      </c>
      <c r="J4143">
        <v>544</v>
      </c>
      <c r="K4143">
        <v>1930</v>
      </c>
      <c r="L4143" t="s">
        <v>4283</v>
      </c>
      <c r="M4143" t="s">
        <v>209</v>
      </c>
      <c r="N4143" t="s">
        <v>101</v>
      </c>
      <c r="O4143" s="6" t="str">
        <f>INDEX(lkp_Region,MATCH(tbl_Sales[[#This Row],[Suburb]],lkp_Suburb,0))</f>
        <v>Southern Metropolitan</v>
      </c>
      <c r="P4143" s="6">
        <f>MONTH(tbl_Sales[[#This Row],[Date]])</f>
        <v>10</v>
      </c>
      <c r="Q4143" s="6">
        <f>YEAR(tbl_Sales[[#This Row],[Date]])</f>
        <v>2016</v>
      </c>
    </row>
    <row r="4144" spans="1:17" x14ac:dyDescent="0.25">
      <c r="A4144" s="1">
        <v>42653</v>
      </c>
      <c r="B4144">
        <v>3300000</v>
      </c>
      <c r="C4144" t="s">
        <v>2</v>
      </c>
      <c r="D4144" t="s">
        <v>12428</v>
      </c>
      <c r="E4144" t="s">
        <v>5</v>
      </c>
      <c r="F4144">
        <v>3104</v>
      </c>
      <c r="G4144">
        <v>5</v>
      </c>
      <c r="H4144">
        <v>4</v>
      </c>
      <c r="I4144">
        <v>2</v>
      </c>
      <c r="J4144">
        <v>760</v>
      </c>
      <c r="K4144">
        <v>2015</v>
      </c>
      <c r="L4144" t="s">
        <v>4284</v>
      </c>
      <c r="M4144" t="s">
        <v>99</v>
      </c>
      <c r="N4144" t="s">
        <v>101</v>
      </c>
      <c r="O4144" s="6" t="str">
        <f>INDEX(lkp_Region,MATCH(tbl_Sales[[#This Row],[Suburb]],lkp_Suburb,0))</f>
        <v>Southern Metropolitan</v>
      </c>
      <c r="P4144" s="6">
        <f>MONTH(tbl_Sales[[#This Row],[Date]])</f>
        <v>10</v>
      </c>
      <c r="Q4144" s="6">
        <f>YEAR(tbl_Sales[[#This Row],[Date]])</f>
        <v>2016</v>
      </c>
    </row>
    <row r="4145" spans="1:17" x14ac:dyDescent="0.25">
      <c r="A4145" s="1">
        <v>42653</v>
      </c>
      <c r="B4145">
        <v>1410000</v>
      </c>
      <c r="C4145" t="s">
        <v>2</v>
      </c>
      <c r="D4145" t="s">
        <v>12429</v>
      </c>
      <c r="E4145" t="s">
        <v>10</v>
      </c>
      <c r="F4145">
        <v>3186</v>
      </c>
      <c r="G4145">
        <v>3</v>
      </c>
      <c r="H4145">
        <v>1</v>
      </c>
      <c r="I4145">
        <v>1</v>
      </c>
      <c r="J4145">
        <v>375</v>
      </c>
      <c r="K4145">
        <v>1930</v>
      </c>
      <c r="L4145" t="s">
        <v>4285</v>
      </c>
      <c r="M4145" t="s">
        <v>105</v>
      </c>
      <c r="N4145" t="s">
        <v>107</v>
      </c>
      <c r="O4145" s="6" t="str">
        <f>INDEX(lkp_Region,MATCH(tbl_Sales[[#This Row],[Suburb]],lkp_Suburb,0))</f>
        <v>Southern Metropolitan</v>
      </c>
      <c r="P4145" s="6">
        <f>MONTH(tbl_Sales[[#This Row],[Date]])</f>
        <v>10</v>
      </c>
      <c r="Q4145" s="6">
        <f>YEAR(tbl_Sales[[#This Row],[Date]])</f>
        <v>2016</v>
      </c>
    </row>
    <row r="4146" spans="1:17" x14ac:dyDescent="0.25">
      <c r="A4146" s="1">
        <v>42653</v>
      </c>
      <c r="B4146">
        <v>1590000</v>
      </c>
      <c r="C4146" t="s">
        <v>2</v>
      </c>
      <c r="D4146" t="s">
        <v>12427</v>
      </c>
      <c r="E4146" t="s">
        <v>10</v>
      </c>
      <c r="F4146">
        <v>3187</v>
      </c>
      <c r="G4146">
        <v>3</v>
      </c>
      <c r="H4146">
        <v>3</v>
      </c>
      <c r="I4146">
        <v>2</v>
      </c>
      <c r="J4146">
        <v>481</v>
      </c>
      <c r="K4146">
        <v>2012</v>
      </c>
      <c r="L4146" t="s">
        <v>4286</v>
      </c>
      <c r="M4146" t="s">
        <v>346</v>
      </c>
      <c r="N4146" t="s">
        <v>107</v>
      </c>
      <c r="O4146" s="6" t="str">
        <f>INDEX(lkp_Region,MATCH(tbl_Sales[[#This Row],[Suburb]],lkp_Suburb,0))</f>
        <v>Southern Metropolitan</v>
      </c>
      <c r="P4146" s="6">
        <f>MONTH(tbl_Sales[[#This Row],[Date]])</f>
        <v>10</v>
      </c>
      <c r="Q4146" s="6">
        <f>YEAR(tbl_Sales[[#This Row],[Date]])</f>
        <v>2016</v>
      </c>
    </row>
    <row r="4147" spans="1:17" x14ac:dyDescent="0.25">
      <c r="A4147" s="1">
        <v>42653</v>
      </c>
      <c r="B4147">
        <v>2475000</v>
      </c>
      <c r="C4147" t="s">
        <v>2</v>
      </c>
      <c r="D4147" t="s">
        <v>12427</v>
      </c>
      <c r="E4147" t="s">
        <v>5</v>
      </c>
      <c r="F4147">
        <v>3186</v>
      </c>
      <c r="G4147">
        <v>4</v>
      </c>
      <c r="H4147">
        <v>2</v>
      </c>
      <c r="I4147">
        <v>2</v>
      </c>
      <c r="J4147">
        <v>605</v>
      </c>
      <c r="K4147">
        <v>1920</v>
      </c>
      <c r="L4147" t="s">
        <v>4287</v>
      </c>
      <c r="M4147" t="s">
        <v>105</v>
      </c>
      <c r="N4147" t="s">
        <v>107</v>
      </c>
      <c r="O4147" s="6" t="str">
        <f>INDEX(lkp_Region,MATCH(tbl_Sales[[#This Row],[Suburb]],lkp_Suburb,0))</f>
        <v>Southern Metropolitan</v>
      </c>
      <c r="P4147" s="6">
        <f>MONTH(tbl_Sales[[#This Row],[Date]])</f>
        <v>10</v>
      </c>
      <c r="Q4147" s="6">
        <f>YEAR(tbl_Sales[[#This Row],[Date]])</f>
        <v>2016</v>
      </c>
    </row>
    <row r="4148" spans="1:17" x14ac:dyDescent="0.25">
      <c r="A4148" s="1">
        <v>42654</v>
      </c>
      <c r="B4148">
        <v>1301000</v>
      </c>
      <c r="C4148" t="s">
        <v>2</v>
      </c>
      <c r="D4148" t="s">
        <v>12427</v>
      </c>
      <c r="E4148" t="s">
        <v>10</v>
      </c>
      <c r="F4148">
        <v>3054</v>
      </c>
      <c r="G4148">
        <v>2</v>
      </c>
      <c r="H4148">
        <v>1</v>
      </c>
      <c r="I4148">
        <v>0</v>
      </c>
      <c r="J4148">
        <v>133</v>
      </c>
      <c r="L4148" t="s">
        <v>4288</v>
      </c>
      <c r="M4148" t="s">
        <v>513</v>
      </c>
      <c r="N4148" t="s">
        <v>8</v>
      </c>
      <c r="O4148" s="6" t="str">
        <f>INDEX(lkp_Region,MATCH(tbl_Sales[[#This Row],[Suburb]],lkp_Suburb,0))</f>
        <v>Northern Metropolitan</v>
      </c>
      <c r="P4148" s="6">
        <f>MONTH(tbl_Sales[[#This Row],[Date]])</f>
        <v>10</v>
      </c>
      <c r="Q4148" s="6">
        <f>YEAR(tbl_Sales[[#This Row],[Date]])</f>
        <v>2016</v>
      </c>
    </row>
    <row r="4149" spans="1:17" x14ac:dyDescent="0.25">
      <c r="A4149" s="1">
        <v>42654</v>
      </c>
      <c r="B4149">
        <v>1325000</v>
      </c>
      <c r="C4149" t="s">
        <v>2</v>
      </c>
      <c r="D4149" t="s">
        <v>12427</v>
      </c>
      <c r="E4149" t="s">
        <v>10</v>
      </c>
      <c r="F4149">
        <v>3128</v>
      </c>
      <c r="G4149">
        <v>3</v>
      </c>
      <c r="H4149">
        <v>1</v>
      </c>
      <c r="I4149">
        <v>1</v>
      </c>
      <c r="J4149">
        <v>702</v>
      </c>
      <c r="K4149">
        <v>1950</v>
      </c>
      <c r="L4149" t="s">
        <v>4289</v>
      </c>
      <c r="M4149" t="s">
        <v>151</v>
      </c>
      <c r="N4149" t="s">
        <v>14</v>
      </c>
      <c r="O4149" s="6" t="str">
        <f>INDEX(lkp_Region,MATCH(tbl_Sales[[#This Row],[Suburb]],lkp_Suburb,0))</f>
        <v>Eastern Metropolitan</v>
      </c>
      <c r="P4149" s="6">
        <f>MONTH(tbl_Sales[[#This Row],[Date]])</f>
        <v>10</v>
      </c>
      <c r="Q4149" s="6">
        <f>YEAR(tbl_Sales[[#This Row],[Date]])</f>
        <v>2016</v>
      </c>
    </row>
    <row r="4150" spans="1:17" x14ac:dyDescent="0.25">
      <c r="A4150" s="1">
        <v>42654</v>
      </c>
      <c r="B4150">
        <v>1400000</v>
      </c>
      <c r="C4150" t="s">
        <v>2</v>
      </c>
      <c r="D4150" t="s">
        <v>12427</v>
      </c>
      <c r="E4150" t="s">
        <v>5</v>
      </c>
      <c r="F4150">
        <v>3127</v>
      </c>
      <c r="G4150">
        <v>5</v>
      </c>
      <c r="H4150">
        <v>4</v>
      </c>
      <c r="I4150">
        <v>2</v>
      </c>
      <c r="J4150">
        <v>355</v>
      </c>
      <c r="K4150">
        <v>1979</v>
      </c>
      <c r="L4150" t="s">
        <v>4290</v>
      </c>
      <c r="M4150" t="s">
        <v>34</v>
      </c>
      <c r="N4150" t="s">
        <v>14</v>
      </c>
      <c r="O4150" s="6" t="str">
        <f>INDEX(lkp_Region,MATCH(tbl_Sales[[#This Row],[Suburb]],lkp_Suburb,0))</f>
        <v>Eastern Metropolitan</v>
      </c>
      <c r="P4150" s="6">
        <f>MONTH(tbl_Sales[[#This Row],[Date]])</f>
        <v>10</v>
      </c>
      <c r="Q4150" s="6">
        <f>YEAR(tbl_Sales[[#This Row],[Date]])</f>
        <v>2016</v>
      </c>
    </row>
    <row r="4151" spans="1:17" x14ac:dyDescent="0.25">
      <c r="A4151" s="1">
        <v>42654</v>
      </c>
      <c r="B4151">
        <v>2770000</v>
      </c>
      <c r="C4151" t="s">
        <v>2</v>
      </c>
      <c r="D4151" t="s">
        <v>12427</v>
      </c>
      <c r="E4151" t="s">
        <v>10</v>
      </c>
      <c r="F4151">
        <v>3128</v>
      </c>
      <c r="G4151">
        <v>4</v>
      </c>
      <c r="H4151">
        <v>1</v>
      </c>
      <c r="I4151">
        <v>2</v>
      </c>
      <c r="J4151">
        <v>715</v>
      </c>
      <c r="K4151">
        <v>1950</v>
      </c>
      <c r="L4151" t="s">
        <v>4291</v>
      </c>
      <c r="M4151" t="s">
        <v>151</v>
      </c>
      <c r="N4151" t="s">
        <v>14</v>
      </c>
      <c r="O4151" s="6" t="str">
        <f>INDEX(lkp_Region,MATCH(tbl_Sales[[#This Row],[Suburb]],lkp_Suburb,0))</f>
        <v>Eastern Metropolitan</v>
      </c>
      <c r="P4151" s="6">
        <f>MONTH(tbl_Sales[[#This Row],[Date]])</f>
        <v>10</v>
      </c>
      <c r="Q4151" s="6">
        <f>YEAR(tbl_Sales[[#This Row],[Date]])</f>
        <v>2016</v>
      </c>
    </row>
    <row r="4152" spans="1:17" x14ac:dyDescent="0.25">
      <c r="A4152" s="1">
        <v>42654</v>
      </c>
      <c r="B4152">
        <v>370000</v>
      </c>
      <c r="C4152" t="s">
        <v>13</v>
      </c>
      <c r="D4152" t="s">
        <v>12431</v>
      </c>
      <c r="E4152" t="s">
        <v>5</v>
      </c>
      <c r="F4152">
        <v>3141</v>
      </c>
      <c r="G4152">
        <v>2</v>
      </c>
      <c r="H4152">
        <v>1</v>
      </c>
      <c r="I4152">
        <v>1</v>
      </c>
      <c r="J4152">
        <v>0</v>
      </c>
      <c r="K4152">
        <v>1970</v>
      </c>
      <c r="L4152" t="s">
        <v>4292</v>
      </c>
      <c r="M4152" t="s">
        <v>111</v>
      </c>
      <c r="N4152" t="s">
        <v>76</v>
      </c>
      <c r="O4152" s="6" t="str">
        <f>INDEX(lkp_Region,MATCH(tbl_Sales[[#This Row],[Suburb]],lkp_Suburb,0))</f>
        <v>Southern Metropolitan</v>
      </c>
      <c r="P4152" s="6">
        <f>MONTH(tbl_Sales[[#This Row],[Date]])</f>
        <v>10</v>
      </c>
      <c r="Q4152" s="6">
        <f>YEAR(tbl_Sales[[#This Row],[Date]])</f>
        <v>2016</v>
      </c>
    </row>
    <row r="4153" spans="1:17" x14ac:dyDescent="0.25">
      <c r="A4153" s="1">
        <v>42654</v>
      </c>
      <c r="B4153">
        <v>602000</v>
      </c>
      <c r="C4153" t="s">
        <v>13</v>
      </c>
      <c r="D4153" t="s">
        <v>12424</v>
      </c>
      <c r="E4153" t="s">
        <v>10</v>
      </c>
      <c r="F4153">
        <v>3182</v>
      </c>
      <c r="G4153">
        <v>2</v>
      </c>
      <c r="H4153">
        <v>1</v>
      </c>
      <c r="I4153">
        <v>0</v>
      </c>
      <c r="J4153">
        <v>0</v>
      </c>
      <c r="K4153">
        <v>1930</v>
      </c>
      <c r="L4153" t="s">
        <v>4293</v>
      </c>
      <c r="M4153" t="s">
        <v>156</v>
      </c>
      <c r="N4153" t="s">
        <v>26</v>
      </c>
      <c r="O4153" s="6" t="str">
        <f>INDEX(lkp_Region,MATCH(tbl_Sales[[#This Row],[Suburb]],lkp_Suburb,0))</f>
        <v>Southern Metropolitan</v>
      </c>
      <c r="P4153" s="6">
        <f>MONTH(tbl_Sales[[#This Row],[Date]])</f>
        <v>10</v>
      </c>
      <c r="Q4153" s="6">
        <f>YEAR(tbl_Sales[[#This Row],[Date]])</f>
        <v>2016</v>
      </c>
    </row>
    <row r="4154" spans="1:17" x14ac:dyDescent="0.25">
      <c r="A4154" s="1">
        <v>42654</v>
      </c>
      <c r="B4154">
        <v>540000</v>
      </c>
      <c r="C4154" t="s">
        <v>2</v>
      </c>
      <c r="D4154" t="s">
        <v>12428</v>
      </c>
      <c r="E4154" t="s">
        <v>5</v>
      </c>
      <c r="F4154">
        <v>3043</v>
      </c>
      <c r="G4154">
        <v>3</v>
      </c>
      <c r="H4154">
        <v>2</v>
      </c>
      <c r="I4154">
        <v>1</v>
      </c>
      <c r="J4154">
        <v>367</v>
      </c>
      <c r="K4154">
        <v>2008</v>
      </c>
      <c r="L4154" t="s">
        <v>4294</v>
      </c>
      <c r="M4154" t="s">
        <v>556</v>
      </c>
      <c r="N4154" t="s">
        <v>18</v>
      </c>
      <c r="O4154" s="6" t="str">
        <f>INDEX(lkp_Region,MATCH(tbl_Sales[[#This Row],[Suburb]],lkp_Suburb,0))</f>
        <v>Western Metropolitan</v>
      </c>
      <c r="P4154" s="6">
        <f>MONTH(tbl_Sales[[#This Row],[Date]])</f>
        <v>10</v>
      </c>
      <c r="Q4154" s="6">
        <f>YEAR(tbl_Sales[[#This Row],[Date]])</f>
        <v>2016</v>
      </c>
    </row>
    <row r="4155" spans="1:17" x14ac:dyDescent="0.25">
      <c r="A4155" s="1">
        <v>42654</v>
      </c>
      <c r="B4155">
        <v>610000</v>
      </c>
      <c r="C4155" t="s">
        <v>2</v>
      </c>
      <c r="D4155" t="s">
        <v>12427</v>
      </c>
      <c r="E4155" t="s">
        <v>10</v>
      </c>
      <c r="F4155">
        <v>3046</v>
      </c>
      <c r="G4155">
        <v>2</v>
      </c>
      <c r="H4155">
        <v>1</v>
      </c>
      <c r="I4155">
        <v>1</v>
      </c>
      <c r="J4155">
        <v>394</v>
      </c>
      <c r="K4155">
        <v>1950</v>
      </c>
      <c r="L4155" t="s">
        <v>4295</v>
      </c>
      <c r="M4155" t="s">
        <v>391</v>
      </c>
      <c r="N4155" t="s">
        <v>18</v>
      </c>
      <c r="O4155" s="6" t="str">
        <f>INDEX(lkp_Region,MATCH(tbl_Sales[[#This Row],[Suburb]],lkp_Suburb,0))</f>
        <v>Northern Metropolitan</v>
      </c>
      <c r="P4155" s="6">
        <f>MONTH(tbl_Sales[[#This Row],[Date]])</f>
        <v>10</v>
      </c>
      <c r="Q4155" s="6">
        <f>YEAR(tbl_Sales[[#This Row],[Date]])</f>
        <v>2016</v>
      </c>
    </row>
    <row r="4156" spans="1:17" x14ac:dyDescent="0.25">
      <c r="A4156" s="1">
        <v>42654</v>
      </c>
      <c r="B4156">
        <v>740000</v>
      </c>
      <c r="C4156" t="s">
        <v>2</v>
      </c>
      <c r="D4156" t="s">
        <v>12423</v>
      </c>
      <c r="E4156" t="s">
        <v>10</v>
      </c>
      <c r="F4156">
        <v>3046</v>
      </c>
      <c r="G4156">
        <v>3</v>
      </c>
      <c r="H4156">
        <v>1</v>
      </c>
      <c r="I4156">
        <v>1</v>
      </c>
      <c r="J4156">
        <v>568</v>
      </c>
      <c r="K4156">
        <v>1960</v>
      </c>
      <c r="L4156" t="s">
        <v>4296</v>
      </c>
      <c r="M4156" t="s">
        <v>391</v>
      </c>
      <c r="N4156" t="s">
        <v>18</v>
      </c>
      <c r="O4156" s="6" t="str">
        <f>INDEX(lkp_Region,MATCH(tbl_Sales[[#This Row],[Suburb]],lkp_Suburb,0))</f>
        <v>Northern Metropolitan</v>
      </c>
      <c r="P4156" s="6">
        <f>MONTH(tbl_Sales[[#This Row],[Date]])</f>
        <v>10</v>
      </c>
      <c r="Q4156" s="6">
        <f>YEAR(tbl_Sales[[#This Row],[Date]])</f>
        <v>2016</v>
      </c>
    </row>
    <row r="4157" spans="1:17" x14ac:dyDescent="0.25">
      <c r="A4157" s="1">
        <v>42654</v>
      </c>
      <c r="B4157">
        <v>1250000</v>
      </c>
      <c r="C4157" t="s">
        <v>2</v>
      </c>
      <c r="D4157" t="s">
        <v>12429</v>
      </c>
      <c r="E4157" t="s">
        <v>10</v>
      </c>
      <c r="F4157">
        <v>3058</v>
      </c>
      <c r="G4157">
        <v>4</v>
      </c>
      <c r="H4157">
        <v>1</v>
      </c>
      <c r="I4157">
        <v>2</v>
      </c>
      <c r="J4157">
        <v>613</v>
      </c>
      <c r="L4157" t="s">
        <v>1672</v>
      </c>
      <c r="M4157" t="s">
        <v>41</v>
      </c>
      <c r="N4157" t="s">
        <v>18</v>
      </c>
      <c r="O4157" s="6" t="str">
        <f>INDEX(lkp_Region,MATCH(tbl_Sales[[#This Row],[Suburb]],lkp_Suburb,0))</f>
        <v>Northern Metropolitan</v>
      </c>
      <c r="P4157" s="6">
        <f>MONTH(tbl_Sales[[#This Row],[Date]])</f>
        <v>10</v>
      </c>
      <c r="Q4157" s="6">
        <f>YEAR(tbl_Sales[[#This Row],[Date]])</f>
        <v>2016</v>
      </c>
    </row>
    <row r="4158" spans="1:17" x14ac:dyDescent="0.25">
      <c r="A4158" s="1">
        <v>42654</v>
      </c>
      <c r="B4158">
        <v>390000</v>
      </c>
      <c r="C4158" t="s">
        <v>13</v>
      </c>
      <c r="D4158" t="s">
        <v>12425</v>
      </c>
      <c r="E4158" t="s">
        <v>10</v>
      </c>
      <c r="F4158">
        <v>3032</v>
      </c>
      <c r="G4158">
        <v>1</v>
      </c>
      <c r="H4158">
        <v>1</v>
      </c>
      <c r="I4158">
        <v>1</v>
      </c>
      <c r="J4158">
        <v>0</v>
      </c>
      <c r="K4158">
        <v>1972</v>
      </c>
      <c r="L4158" t="s">
        <v>4297</v>
      </c>
      <c r="M4158" t="s">
        <v>160</v>
      </c>
      <c r="N4158" t="s">
        <v>49</v>
      </c>
      <c r="O4158" s="6" t="str">
        <f>INDEX(lkp_Region,MATCH(tbl_Sales[[#This Row],[Suburb]],lkp_Suburb,0))</f>
        <v>Western Metropolitan</v>
      </c>
      <c r="P4158" s="6">
        <f>MONTH(tbl_Sales[[#This Row],[Date]])</f>
        <v>10</v>
      </c>
      <c r="Q4158" s="6">
        <f>YEAR(tbl_Sales[[#This Row],[Date]])</f>
        <v>2016</v>
      </c>
    </row>
    <row r="4159" spans="1:17" x14ac:dyDescent="0.25">
      <c r="A4159" s="1">
        <v>42654</v>
      </c>
      <c r="B4159">
        <v>435000</v>
      </c>
      <c r="C4159" t="s">
        <v>13</v>
      </c>
      <c r="D4159" t="s">
        <v>12427</v>
      </c>
      <c r="E4159" t="s">
        <v>10</v>
      </c>
      <c r="F4159">
        <v>3040</v>
      </c>
      <c r="G4159">
        <v>2</v>
      </c>
      <c r="H4159">
        <v>1</v>
      </c>
      <c r="I4159">
        <v>1</v>
      </c>
      <c r="J4159">
        <v>0</v>
      </c>
      <c r="K4159">
        <v>1970</v>
      </c>
      <c r="L4159" t="s">
        <v>4298</v>
      </c>
      <c r="M4159" t="s">
        <v>47</v>
      </c>
      <c r="N4159" t="s">
        <v>49</v>
      </c>
      <c r="O4159" s="6" t="str">
        <f>INDEX(lkp_Region,MATCH(tbl_Sales[[#This Row],[Suburb]],lkp_Suburb,0))</f>
        <v>Western Metropolitan</v>
      </c>
      <c r="P4159" s="6">
        <f>MONTH(tbl_Sales[[#This Row],[Date]])</f>
        <v>10</v>
      </c>
      <c r="Q4159" s="6">
        <f>YEAR(tbl_Sales[[#This Row],[Date]])</f>
        <v>2016</v>
      </c>
    </row>
    <row r="4160" spans="1:17" x14ac:dyDescent="0.25">
      <c r="A4160" s="1">
        <v>42654</v>
      </c>
      <c r="B4160">
        <v>540000</v>
      </c>
      <c r="C4160" t="s">
        <v>13</v>
      </c>
      <c r="D4160" t="s">
        <v>12429</v>
      </c>
      <c r="E4160" t="s">
        <v>10</v>
      </c>
      <c r="F4160">
        <v>3032</v>
      </c>
      <c r="G4160">
        <v>2</v>
      </c>
      <c r="H4160">
        <v>2</v>
      </c>
      <c r="I4160">
        <v>1</v>
      </c>
      <c r="J4160">
        <v>0</v>
      </c>
      <c r="L4160" t="s">
        <v>4299</v>
      </c>
      <c r="M4160" t="s">
        <v>160</v>
      </c>
      <c r="N4160" t="s">
        <v>49</v>
      </c>
      <c r="O4160" s="6" t="str">
        <f>INDEX(lkp_Region,MATCH(tbl_Sales[[#This Row],[Suburb]],lkp_Suburb,0))</f>
        <v>Western Metropolitan</v>
      </c>
      <c r="P4160" s="6">
        <f>MONTH(tbl_Sales[[#This Row],[Date]])</f>
        <v>10</v>
      </c>
      <c r="Q4160" s="6">
        <f>YEAR(tbl_Sales[[#This Row],[Date]])</f>
        <v>2016</v>
      </c>
    </row>
    <row r="4161" spans="1:17" x14ac:dyDescent="0.25">
      <c r="A4161" s="1">
        <v>42654</v>
      </c>
      <c r="B4161">
        <v>590000</v>
      </c>
      <c r="C4161" t="s">
        <v>2</v>
      </c>
      <c r="D4161" t="s">
        <v>12427</v>
      </c>
      <c r="E4161" t="s">
        <v>10</v>
      </c>
      <c r="F4161">
        <v>3033</v>
      </c>
      <c r="G4161">
        <v>3</v>
      </c>
      <c r="H4161">
        <v>1</v>
      </c>
      <c r="I4161">
        <v>2</v>
      </c>
      <c r="J4161">
        <v>610</v>
      </c>
      <c r="K4161">
        <v>1974</v>
      </c>
      <c r="L4161" t="s">
        <v>4300</v>
      </c>
      <c r="M4161" t="s">
        <v>119</v>
      </c>
      <c r="N4161" t="s">
        <v>49</v>
      </c>
      <c r="O4161" s="6" t="str">
        <f>INDEX(lkp_Region,MATCH(tbl_Sales[[#This Row],[Suburb]],lkp_Suburb,0))</f>
        <v>Western Metropolitan</v>
      </c>
      <c r="P4161" s="6">
        <f>MONTH(tbl_Sales[[#This Row],[Date]])</f>
        <v>10</v>
      </c>
      <c r="Q4161" s="6">
        <f>YEAR(tbl_Sales[[#This Row],[Date]])</f>
        <v>2016</v>
      </c>
    </row>
    <row r="4162" spans="1:17" x14ac:dyDescent="0.25">
      <c r="A4162" s="1">
        <v>42654</v>
      </c>
      <c r="B4162">
        <v>900000</v>
      </c>
      <c r="C4162" t="s">
        <v>2</v>
      </c>
      <c r="D4162" t="s">
        <v>12427</v>
      </c>
      <c r="E4162" t="s">
        <v>10</v>
      </c>
      <c r="F4162">
        <v>3033</v>
      </c>
      <c r="G4162">
        <v>4</v>
      </c>
      <c r="H4162">
        <v>2</v>
      </c>
      <c r="I4162">
        <v>1</v>
      </c>
      <c r="J4162">
        <v>289</v>
      </c>
      <c r="K4162">
        <v>2011</v>
      </c>
      <c r="L4162" t="s">
        <v>4301</v>
      </c>
      <c r="M4162" t="s">
        <v>119</v>
      </c>
      <c r="N4162" t="s">
        <v>49</v>
      </c>
      <c r="O4162" s="6" t="str">
        <f>INDEX(lkp_Region,MATCH(tbl_Sales[[#This Row],[Suburb]],lkp_Suburb,0))</f>
        <v>Western Metropolitan</v>
      </c>
      <c r="P4162" s="6">
        <f>MONTH(tbl_Sales[[#This Row],[Date]])</f>
        <v>10</v>
      </c>
      <c r="Q4162" s="6">
        <f>YEAR(tbl_Sales[[#This Row],[Date]])</f>
        <v>2016</v>
      </c>
    </row>
    <row r="4163" spans="1:17" x14ac:dyDescent="0.25">
      <c r="A4163" s="1">
        <v>42654</v>
      </c>
      <c r="B4163">
        <v>1225000</v>
      </c>
      <c r="C4163" t="s">
        <v>2</v>
      </c>
      <c r="D4163" t="s">
        <v>12429</v>
      </c>
      <c r="E4163" t="s">
        <v>10</v>
      </c>
      <c r="F4163">
        <v>3166</v>
      </c>
      <c r="G4163">
        <v>3</v>
      </c>
      <c r="H4163">
        <v>1</v>
      </c>
      <c r="I4163">
        <v>2</v>
      </c>
      <c r="J4163">
        <v>528</v>
      </c>
      <c r="K4163">
        <v>1930</v>
      </c>
      <c r="L4163" t="s">
        <v>4302</v>
      </c>
      <c r="M4163" t="s">
        <v>246</v>
      </c>
      <c r="N4163" t="s">
        <v>31</v>
      </c>
      <c r="O4163" s="6" t="str">
        <f>INDEX(lkp_Region,MATCH(tbl_Sales[[#This Row],[Suburb]],lkp_Suburb,0))</f>
        <v>Southern Metropolitan</v>
      </c>
      <c r="P4163" s="6">
        <f>MONTH(tbl_Sales[[#This Row],[Date]])</f>
        <v>10</v>
      </c>
      <c r="Q4163" s="6">
        <f>YEAR(tbl_Sales[[#This Row],[Date]])</f>
        <v>2016</v>
      </c>
    </row>
    <row r="4164" spans="1:17" x14ac:dyDescent="0.25">
      <c r="A4164" s="1">
        <v>42654</v>
      </c>
      <c r="B4164">
        <v>1250000</v>
      </c>
      <c r="C4164" t="s">
        <v>13</v>
      </c>
      <c r="D4164" t="s">
        <v>12425</v>
      </c>
      <c r="E4164" t="s">
        <v>10</v>
      </c>
      <c r="F4164">
        <v>3006</v>
      </c>
      <c r="G4164">
        <v>4</v>
      </c>
      <c r="H4164">
        <v>3</v>
      </c>
      <c r="I4164">
        <v>1</v>
      </c>
      <c r="J4164">
        <v>0</v>
      </c>
      <c r="K4164">
        <v>2000</v>
      </c>
      <c r="L4164" t="s">
        <v>4303</v>
      </c>
      <c r="M4164" t="s">
        <v>434</v>
      </c>
      <c r="N4164" t="s">
        <v>88</v>
      </c>
      <c r="O4164" s="6" t="str">
        <f>INDEX(lkp_Region,MATCH(tbl_Sales[[#This Row],[Suburb]],lkp_Suburb,0))</f>
        <v>Southern Metropolitan</v>
      </c>
      <c r="P4164" s="6">
        <f>MONTH(tbl_Sales[[#This Row],[Date]])</f>
        <v>10</v>
      </c>
      <c r="Q4164" s="6">
        <f>YEAR(tbl_Sales[[#This Row],[Date]])</f>
        <v>2016</v>
      </c>
    </row>
    <row r="4165" spans="1:17" x14ac:dyDescent="0.25">
      <c r="A4165" s="1">
        <v>42654</v>
      </c>
      <c r="B4165">
        <v>640000</v>
      </c>
      <c r="C4165" t="s">
        <v>51</v>
      </c>
      <c r="D4165" t="s">
        <v>12427</v>
      </c>
      <c r="E4165" t="s">
        <v>5</v>
      </c>
      <c r="F4165">
        <v>3012</v>
      </c>
      <c r="G4165">
        <v>3</v>
      </c>
      <c r="H4165">
        <v>2</v>
      </c>
      <c r="I4165">
        <v>2</v>
      </c>
      <c r="J4165">
        <v>214</v>
      </c>
      <c r="L4165" t="s">
        <v>4304</v>
      </c>
      <c r="M4165" t="s">
        <v>19</v>
      </c>
      <c r="N4165" t="s">
        <v>21</v>
      </c>
      <c r="O4165" s="6" t="str">
        <f>INDEX(lkp_Region,MATCH(tbl_Sales[[#This Row],[Suburb]],lkp_Suburb,0))</f>
        <v>Western Metropolitan</v>
      </c>
      <c r="P4165" s="6">
        <f>MONTH(tbl_Sales[[#This Row],[Date]])</f>
        <v>10</v>
      </c>
      <c r="Q4165" s="6">
        <f>YEAR(tbl_Sales[[#This Row],[Date]])</f>
        <v>2016</v>
      </c>
    </row>
    <row r="4166" spans="1:17" x14ac:dyDescent="0.25">
      <c r="A4166" s="1">
        <v>42654</v>
      </c>
      <c r="B4166">
        <v>1075000</v>
      </c>
      <c r="C4166" t="s">
        <v>2</v>
      </c>
      <c r="D4166" t="s">
        <v>12431</v>
      </c>
      <c r="E4166" t="s">
        <v>5</v>
      </c>
      <c r="F4166">
        <v>3011</v>
      </c>
      <c r="G4166">
        <v>3</v>
      </c>
      <c r="H4166">
        <v>2</v>
      </c>
      <c r="I4166">
        <v>1</v>
      </c>
      <c r="J4166">
        <v>306</v>
      </c>
      <c r="K4166">
        <v>1900</v>
      </c>
      <c r="L4166" t="s">
        <v>4305</v>
      </c>
      <c r="M4166" t="s">
        <v>660</v>
      </c>
      <c r="N4166" t="s">
        <v>21</v>
      </c>
      <c r="O4166" s="6" t="str">
        <f>INDEX(lkp_Region,MATCH(tbl_Sales[[#This Row],[Suburb]],lkp_Suburb,0))</f>
        <v>Western Metropolitan</v>
      </c>
      <c r="P4166" s="6">
        <f>MONTH(tbl_Sales[[#This Row],[Date]])</f>
        <v>10</v>
      </c>
      <c r="Q4166" s="6">
        <f>YEAR(tbl_Sales[[#This Row],[Date]])</f>
        <v>2016</v>
      </c>
    </row>
    <row r="4167" spans="1:17" x14ac:dyDescent="0.25">
      <c r="A4167" s="1">
        <v>42654</v>
      </c>
      <c r="B4167">
        <v>860000</v>
      </c>
      <c r="C4167" t="s">
        <v>51</v>
      </c>
      <c r="D4167" t="s">
        <v>12429</v>
      </c>
      <c r="E4167" t="s">
        <v>5</v>
      </c>
      <c r="F4167">
        <v>3165</v>
      </c>
      <c r="G4167">
        <v>3</v>
      </c>
      <c r="H4167">
        <v>2</v>
      </c>
      <c r="I4167">
        <v>1</v>
      </c>
      <c r="J4167">
        <v>254</v>
      </c>
      <c r="K4167">
        <v>1995</v>
      </c>
      <c r="L4167" t="s">
        <v>4306</v>
      </c>
      <c r="M4167" t="s">
        <v>138</v>
      </c>
      <c r="N4167" t="s">
        <v>57</v>
      </c>
      <c r="O4167" s="6" t="str">
        <f>INDEX(lkp_Region,MATCH(tbl_Sales[[#This Row],[Suburb]],lkp_Suburb,0))</f>
        <v>Southern Metropolitan</v>
      </c>
      <c r="P4167" s="6">
        <f>MONTH(tbl_Sales[[#This Row],[Date]])</f>
        <v>10</v>
      </c>
      <c r="Q4167" s="6">
        <f>YEAR(tbl_Sales[[#This Row],[Date]])</f>
        <v>2016</v>
      </c>
    </row>
    <row r="4168" spans="1:17" x14ac:dyDescent="0.25">
      <c r="A4168" s="1">
        <v>42654</v>
      </c>
      <c r="B4168">
        <v>1550000</v>
      </c>
      <c r="C4168" t="s">
        <v>2</v>
      </c>
      <c r="D4168" t="s">
        <v>12428</v>
      </c>
      <c r="E4168" t="s">
        <v>5</v>
      </c>
      <c r="F4168">
        <v>3163</v>
      </c>
      <c r="G4168">
        <v>4</v>
      </c>
      <c r="H4168">
        <v>2</v>
      </c>
      <c r="I4168">
        <v>2</v>
      </c>
      <c r="J4168">
        <v>757</v>
      </c>
      <c r="K4168">
        <v>1930</v>
      </c>
      <c r="L4168" t="s">
        <v>4307</v>
      </c>
      <c r="M4168" t="s">
        <v>201</v>
      </c>
      <c r="N4168" t="s">
        <v>57</v>
      </c>
      <c r="O4168" s="6" t="str">
        <f>INDEX(lkp_Region,MATCH(tbl_Sales[[#This Row],[Suburb]],lkp_Suburb,0))</f>
        <v>Southern Metropolitan</v>
      </c>
      <c r="P4168" s="6">
        <f>MONTH(tbl_Sales[[#This Row],[Date]])</f>
        <v>10</v>
      </c>
      <c r="Q4168" s="6">
        <f>YEAR(tbl_Sales[[#This Row],[Date]])</f>
        <v>2016</v>
      </c>
    </row>
    <row r="4169" spans="1:17" x14ac:dyDescent="0.25">
      <c r="A4169" s="1">
        <v>42654</v>
      </c>
      <c r="B4169">
        <v>687000</v>
      </c>
      <c r="C4169" t="s">
        <v>2</v>
      </c>
      <c r="D4169" t="s">
        <v>12428</v>
      </c>
      <c r="E4169" t="s">
        <v>10</v>
      </c>
      <c r="F4169">
        <v>3020</v>
      </c>
      <c r="G4169">
        <v>3</v>
      </c>
      <c r="H4169">
        <v>1</v>
      </c>
      <c r="I4169">
        <v>1</v>
      </c>
      <c r="J4169">
        <v>695</v>
      </c>
      <c r="K4169">
        <v>1950</v>
      </c>
      <c r="L4169" t="s">
        <v>4308</v>
      </c>
      <c r="M4169" t="s">
        <v>141</v>
      </c>
      <c r="N4169" t="s">
        <v>3</v>
      </c>
      <c r="O4169" s="6" t="str">
        <f>INDEX(lkp_Region,MATCH(tbl_Sales[[#This Row],[Suburb]],lkp_Suburb,0))</f>
        <v>Western Metropolitan</v>
      </c>
      <c r="P4169" s="6">
        <f>MONTH(tbl_Sales[[#This Row],[Date]])</f>
        <v>10</v>
      </c>
      <c r="Q4169" s="6">
        <f>YEAR(tbl_Sales[[#This Row],[Date]])</f>
        <v>2016</v>
      </c>
    </row>
    <row r="4170" spans="1:17" x14ac:dyDescent="0.25">
      <c r="A4170" s="1">
        <v>42654</v>
      </c>
      <c r="B4170">
        <v>1215000</v>
      </c>
      <c r="C4170" t="s">
        <v>2</v>
      </c>
      <c r="D4170" t="s">
        <v>12429</v>
      </c>
      <c r="E4170" t="s">
        <v>10</v>
      </c>
      <c r="F4170">
        <v>3103</v>
      </c>
      <c r="G4170">
        <v>2</v>
      </c>
      <c r="H4170">
        <v>2</v>
      </c>
      <c r="I4170">
        <v>2</v>
      </c>
      <c r="J4170">
        <v>0</v>
      </c>
      <c r="L4170" t="s">
        <v>4309</v>
      </c>
      <c r="M4170" t="s">
        <v>274</v>
      </c>
      <c r="N4170" t="s">
        <v>101</v>
      </c>
      <c r="O4170" s="6" t="str">
        <f>INDEX(lkp_Region,MATCH(tbl_Sales[[#This Row],[Suburb]],lkp_Suburb,0))</f>
        <v>Southern Metropolitan</v>
      </c>
      <c r="P4170" s="6">
        <f>MONTH(tbl_Sales[[#This Row],[Date]])</f>
        <v>10</v>
      </c>
      <c r="Q4170" s="6">
        <f>YEAR(tbl_Sales[[#This Row],[Date]])</f>
        <v>2016</v>
      </c>
    </row>
    <row r="4171" spans="1:17" x14ac:dyDescent="0.25">
      <c r="A4171" s="1">
        <v>42654</v>
      </c>
      <c r="B4171">
        <v>1710000</v>
      </c>
      <c r="C4171" t="s">
        <v>2</v>
      </c>
      <c r="D4171" t="s">
        <v>12428</v>
      </c>
      <c r="E4171" t="s">
        <v>10</v>
      </c>
      <c r="F4171">
        <v>3147</v>
      </c>
      <c r="G4171">
        <v>3</v>
      </c>
      <c r="H4171">
        <v>1</v>
      </c>
      <c r="I4171">
        <v>2</v>
      </c>
      <c r="J4171">
        <v>806</v>
      </c>
      <c r="K4171">
        <v>1950</v>
      </c>
      <c r="L4171" t="s">
        <v>4310</v>
      </c>
      <c r="M4171" t="s">
        <v>206</v>
      </c>
      <c r="N4171" t="s">
        <v>101</v>
      </c>
      <c r="O4171" s="6" t="str">
        <f>INDEX(lkp_Region,MATCH(tbl_Sales[[#This Row],[Suburb]],lkp_Suburb,0))</f>
        <v>Southern Metropolitan</v>
      </c>
      <c r="P4171" s="6">
        <f>MONTH(tbl_Sales[[#This Row],[Date]])</f>
        <v>10</v>
      </c>
      <c r="Q4171" s="6">
        <f>YEAR(tbl_Sales[[#This Row],[Date]])</f>
        <v>2016</v>
      </c>
    </row>
    <row r="4172" spans="1:17" x14ac:dyDescent="0.25">
      <c r="A4172" s="1">
        <v>42654</v>
      </c>
      <c r="B4172">
        <v>550000</v>
      </c>
      <c r="C4172" t="s">
        <v>51</v>
      </c>
      <c r="D4172" t="s">
        <v>12423</v>
      </c>
      <c r="E4172" t="s">
        <v>5</v>
      </c>
      <c r="F4172">
        <v>3079</v>
      </c>
      <c r="G4172">
        <v>3</v>
      </c>
      <c r="H4172">
        <v>1</v>
      </c>
      <c r="I4172">
        <v>1</v>
      </c>
      <c r="J4172">
        <v>139</v>
      </c>
      <c r="K4172">
        <v>1970</v>
      </c>
      <c r="L4172" t="s">
        <v>4311</v>
      </c>
      <c r="M4172" t="s">
        <v>213</v>
      </c>
      <c r="N4172" t="s">
        <v>150</v>
      </c>
      <c r="O4172" s="6" t="str">
        <f>INDEX(lkp_Region,MATCH(tbl_Sales[[#This Row],[Suburb]],lkp_Suburb,0))</f>
        <v>Eastern Metropolitan</v>
      </c>
      <c r="P4172" s="6">
        <f>MONTH(tbl_Sales[[#This Row],[Date]])</f>
        <v>10</v>
      </c>
      <c r="Q4172" s="6">
        <f>YEAR(tbl_Sales[[#This Row],[Date]])</f>
        <v>2016</v>
      </c>
    </row>
    <row r="4173" spans="1:17" x14ac:dyDescent="0.25">
      <c r="A4173" s="1">
        <v>42654</v>
      </c>
      <c r="B4173">
        <v>1010000</v>
      </c>
      <c r="C4173" t="s">
        <v>2</v>
      </c>
      <c r="D4173" t="s">
        <v>12423</v>
      </c>
      <c r="E4173" t="s">
        <v>10</v>
      </c>
      <c r="F4173">
        <v>3084</v>
      </c>
      <c r="G4173">
        <v>4</v>
      </c>
      <c r="H4173">
        <v>3</v>
      </c>
      <c r="I4173">
        <v>2</v>
      </c>
      <c r="J4173">
        <v>669</v>
      </c>
      <c r="K4173">
        <v>1960</v>
      </c>
      <c r="L4173" t="s">
        <v>4312</v>
      </c>
      <c r="M4173" t="s">
        <v>320</v>
      </c>
      <c r="N4173" t="s">
        <v>150</v>
      </c>
      <c r="O4173" s="6" t="str">
        <f>INDEX(lkp_Region,MATCH(tbl_Sales[[#This Row],[Suburb]],lkp_Suburb,0))</f>
        <v>Eastern Metropolitan</v>
      </c>
      <c r="P4173" s="6">
        <f>MONTH(tbl_Sales[[#This Row],[Date]])</f>
        <v>10</v>
      </c>
      <c r="Q4173" s="6">
        <f>YEAR(tbl_Sales[[#This Row],[Date]])</f>
        <v>2016</v>
      </c>
    </row>
    <row r="4174" spans="1:17" x14ac:dyDescent="0.25">
      <c r="A4174" s="1">
        <v>42655</v>
      </c>
      <c r="B4174">
        <v>1851000</v>
      </c>
      <c r="C4174" t="s">
        <v>2</v>
      </c>
      <c r="D4174" t="s">
        <v>12427</v>
      </c>
      <c r="E4174" t="s">
        <v>10</v>
      </c>
      <c r="F4174">
        <v>3068</v>
      </c>
      <c r="G4174">
        <v>3</v>
      </c>
      <c r="H4174">
        <v>1</v>
      </c>
      <c r="I4174">
        <v>1</v>
      </c>
      <c r="J4174">
        <v>225</v>
      </c>
      <c r="L4174" t="s">
        <v>4313</v>
      </c>
      <c r="M4174" t="s">
        <v>72</v>
      </c>
      <c r="N4174" t="s">
        <v>8</v>
      </c>
      <c r="O4174" s="6" t="str">
        <f>INDEX(lkp_Region,MATCH(tbl_Sales[[#This Row],[Suburb]],lkp_Suburb,0))</f>
        <v>Northern Metropolitan</v>
      </c>
      <c r="P4174" s="6">
        <f>MONTH(tbl_Sales[[#This Row],[Date]])</f>
        <v>10</v>
      </c>
      <c r="Q4174" s="6">
        <f>YEAR(tbl_Sales[[#This Row],[Date]])</f>
        <v>2016</v>
      </c>
    </row>
    <row r="4175" spans="1:17" x14ac:dyDescent="0.25">
      <c r="A4175" s="1">
        <v>42655</v>
      </c>
      <c r="B4175">
        <v>865000</v>
      </c>
      <c r="C4175" t="s">
        <v>13</v>
      </c>
      <c r="D4175" t="s">
        <v>12424</v>
      </c>
      <c r="E4175" t="s">
        <v>10</v>
      </c>
      <c r="F4175">
        <v>3141</v>
      </c>
      <c r="G4175">
        <v>2</v>
      </c>
      <c r="H4175">
        <v>2</v>
      </c>
      <c r="I4175">
        <v>1</v>
      </c>
      <c r="J4175">
        <v>0</v>
      </c>
      <c r="K4175">
        <v>2000</v>
      </c>
      <c r="L4175" t="s">
        <v>4314</v>
      </c>
      <c r="M4175" t="s">
        <v>111</v>
      </c>
      <c r="N4175" t="s">
        <v>76</v>
      </c>
      <c r="O4175" s="6" t="str">
        <f>INDEX(lkp_Region,MATCH(tbl_Sales[[#This Row],[Suburb]],lkp_Suburb,0))</f>
        <v>Southern Metropolitan</v>
      </c>
      <c r="P4175" s="6">
        <f>MONTH(tbl_Sales[[#This Row],[Date]])</f>
        <v>10</v>
      </c>
      <c r="Q4175" s="6">
        <f>YEAR(tbl_Sales[[#This Row],[Date]])</f>
        <v>2016</v>
      </c>
    </row>
    <row r="4176" spans="1:17" x14ac:dyDescent="0.25">
      <c r="A4176" s="1">
        <v>42655</v>
      </c>
      <c r="B4176">
        <v>1106000</v>
      </c>
      <c r="C4176" t="s">
        <v>2</v>
      </c>
      <c r="D4176" t="s">
        <v>12427</v>
      </c>
      <c r="E4176" t="s">
        <v>10</v>
      </c>
      <c r="F4176">
        <v>3181</v>
      </c>
      <c r="G4176">
        <v>2</v>
      </c>
      <c r="H4176">
        <v>1</v>
      </c>
      <c r="I4176">
        <v>1</v>
      </c>
      <c r="J4176">
        <v>0</v>
      </c>
      <c r="K4176">
        <v>2005</v>
      </c>
      <c r="L4176" t="s">
        <v>4315</v>
      </c>
      <c r="M4176" t="s">
        <v>302</v>
      </c>
      <c r="N4176" t="s">
        <v>76</v>
      </c>
      <c r="O4176" s="6" t="str">
        <f>INDEX(lkp_Region,MATCH(tbl_Sales[[#This Row],[Suburb]],lkp_Suburb,0))</f>
        <v>Southern Metropolitan</v>
      </c>
      <c r="P4176" s="6">
        <f>MONTH(tbl_Sales[[#This Row],[Date]])</f>
        <v>10</v>
      </c>
      <c r="Q4176" s="6">
        <f>YEAR(tbl_Sales[[#This Row],[Date]])</f>
        <v>2016</v>
      </c>
    </row>
    <row r="4177" spans="1:17" x14ac:dyDescent="0.25">
      <c r="A4177" s="1">
        <v>42655</v>
      </c>
      <c r="B4177">
        <v>1350000</v>
      </c>
      <c r="C4177" t="s">
        <v>2</v>
      </c>
      <c r="D4177" t="s">
        <v>12425</v>
      </c>
      <c r="E4177" t="s">
        <v>10</v>
      </c>
      <c r="F4177">
        <v>3181</v>
      </c>
      <c r="G4177">
        <v>2</v>
      </c>
      <c r="H4177">
        <v>1</v>
      </c>
      <c r="I4177">
        <v>2</v>
      </c>
      <c r="J4177">
        <v>181</v>
      </c>
      <c r="L4177" t="s">
        <v>4316</v>
      </c>
      <c r="M4177" t="s">
        <v>431</v>
      </c>
      <c r="N4177" t="s">
        <v>76</v>
      </c>
      <c r="O4177" s="6" t="str">
        <f>INDEX(lkp_Region,MATCH(tbl_Sales[[#This Row],[Suburb]],lkp_Suburb,0))</f>
        <v>Southern Metropolitan</v>
      </c>
      <c r="P4177" s="6">
        <f>MONTH(tbl_Sales[[#This Row],[Date]])</f>
        <v>10</v>
      </c>
      <c r="Q4177" s="6">
        <f>YEAR(tbl_Sales[[#This Row],[Date]])</f>
        <v>2016</v>
      </c>
    </row>
    <row r="4178" spans="1:17" x14ac:dyDescent="0.25">
      <c r="A4178" s="1">
        <v>42655</v>
      </c>
      <c r="B4178">
        <v>3625000</v>
      </c>
      <c r="C4178" t="s">
        <v>2</v>
      </c>
      <c r="D4178" t="s">
        <v>12429</v>
      </c>
      <c r="E4178" t="s">
        <v>10</v>
      </c>
      <c r="F4178">
        <v>3143</v>
      </c>
      <c r="G4178">
        <v>4</v>
      </c>
      <c r="H4178">
        <v>1</v>
      </c>
      <c r="I4178">
        <v>2</v>
      </c>
      <c r="J4178">
        <v>709</v>
      </c>
      <c r="K4178">
        <v>1900</v>
      </c>
      <c r="L4178" t="s">
        <v>4317</v>
      </c>
      <c r="M4178" t="s">
        <v>283</v>
      </c>
      <c r="N4178" t="s">
        <v>76</v>
      </c>
      <c r="O4178" s="6" t="str">
        <f>INDEX(lkp_Region,MATCH(tbl_Sales[[#This Row],[Suburb]],lkp_Suburb,0))</f>
        <v>Southern Metropolitan</v>
      </c>
      <c r="P4178" s="6">
        <f>MONTH(tbl_Sales[[#This Row],[Date]])</f>
        <v>10</v>
      </c>
      <c r="Q4178" s="6">
        <f>YEAR(tbl_Sales[[#This Row],[Date]])</f>
        <v>2016</v>
      </c>
    </row>
    <row r="4179" spans="1:17" x14ac:dyDescent="0.25">
      <c r="A4179" s="1">
        <v>42655</v>
      </c>
      <c r="B4179">
        <v>516000</v>
      </c>
      <c r="C4179" t="s">
        <v>13</v>
      </c>
      <c r="D4179" t="s">
        <v>12431</v>
      </c>
      <c r="E4179" t="s">
        <v>5</v>
      </c>
      <c r="F4179">
        <v>3207</v>
      </c>
      <c r="G4179">
        <v>2</v>
      </c>
      <c r="H4179">
        <v>1</v>
      </c>
      <c r="I4179">
        <v>1</v>
      </c>
      <c r="J4179">
        <v>0</v>
      </c>
      <c r="K4179">
        <v>2004</v>
      </c>
      <c r="L4179" t="s">
        <v>4318</v>
      </c>
      <c r="M4179" t="s">
        <v>24</v>
      </c>
      <c r="N4179" t="s">
        <v>26</v>
      </c>
      <c r="O4179" s="6" t="str">
        <f>INDEX(lkp_Region,MATCH(tbl_Sales[[#This Row],[Suburb]],lkp_Suburb,0))</f>
        <v>Southern Metropolitan</v>
      </c>
      <c r="P4179" s="6">
        <f>MONTH(tbl_Sales[[#This Row],[Date]])</f>
        <v>10</v>
      </c>
      <c r="Q4179" s="6">
        <f>YEAR(tbl_Sales[[#This Row],[Date]])</f>
        <v>2016</v>
      </c>
    </row>
    <row r="4180" spans="1:17" x14ac:dyDescent="0.25">
      <c r="A4180" s="1">
        <v>42655</v>
      </c>
      <c r="B4180">
        <v>515000</v>
      </c>
      <c r="C4180" t="s">
        <v>2</v>
      </c>
      <c r="D4180" t="s">
        <v>12431</v>
      </c>
      <c r="E4180" t="s">
        <v>10</v>
      </c>
      <c r="F4180">
        <v>3046</v>
      </c>
      <c r="G4180">
        <v>2</v>
      </c>
      <c r="H4180">
        <v>1</v>
      </c>
      <c r="I4180">
        <v>2</v>
      </c>
      <c r="J4180">
        <v>345</v>
      </c>
      <c r="K4180">
        <v>1990</v>
      </c>
      <c r="L4180" t="s">
        <v>4319</v>
      </c>
      <c r="M4180" t="s">
        <v>391</v>
      </c>
      <c r="N4180" t="s">
        <v>18</v>
      </c>
      <c r="O4180" s="6" t="str">
        <f>INDEX(lkp_Region,MATCH(tbl_Sales[[#This Row],[Suburb]],lkp_Suburb,0))</f>
        <v>Northern Metropolitan</v>
      </c>
      <c r="P4180" s="6">
        <f>MONTH(tbl_Sales[[#This Row],[Date]])</f>
        <v>10</v>
      </c>
      <c r="Q4180" s="6">
        <f>YEAR(tbl_Sales[[#This Row],[Date]])</f>
        <v>2016</v>
      </c>
    </row>
    <row r="4181" spans="1:17" x14ac:dyDescent="0.25">
      <c r="A4181" s="1">
        <v>42655</v>
      </c>
      <c r="B4181">
        <v>646000</v>
      </c>
      <c r="C4181" t="s">
        <v>2</v>
      </c>
      <c r="D4181" t="s">
        <v>12426</v>
      </c>
      <c r="E4181" t="s">
        <v>10</v>
      </c>
      <c r="F4181">
        <v>3046</v>
      </c>
      <c r="G4181">
        <v>3</v>
      </c>
      <c r="H4181">
        <v>1</v>
      </c>
      <c r="I4181">
        <v>2</v>
      </c>
      <c r="J4181">
        <v>574</v>
      </c>
      <c r="K4181">
        <v>1970</v>
      </c>
      <c r="L4181" t="s">
        <v>4320</v>
      </c>
      <c r="M4181" t="s">
        <v>391</v>
      </c>
      <c r="N4181" t="s">
        <v>18</v>
      </c>
      <c r="O4181" s="6" t="str">
        <f>INDEX(lkp_Region,MATCH(tbl_Sales[[#This Row],[Suburb]],lkp_Suburb,0))</f>
        <v>Northern Metropolitan</v>
      </c>
      <c r="P4181" s="6">
        <f>MONTH(tbl_Sales[[#This Row],[Date]])</f>
        <v>10</v>
      </c>
      <c r="Q4181" s="6">
        <f>YEAR(tbl_Sales[[#This Row],[Date]])</f>
        <v>2016</v>
      </c>
    </row>
    <row r="4182" spans="1:17" x14ac:dyDescent="0.25">
      <c r="A4182" s="1">
        <v>42655</v>
      </c>
      <c r="B4182">
        <v>802500</v>
      </c>
      <c r="C4182" t="s">
        <v>2</v>
      </c>
      <c r="D4182" t="s">
        <v>12427</v>
      </c>
      <c r="E4182" t="s">
        <v>10</v>
      </c>
      <c r="F4182">
        <v>3043</v>
      </c>
      <c r="G4182">
        <v>4</v>
      </c>
      <c r="H4182">
        <v>2</v>
      </c>
      <c r="I4182">
        <v>2</v>
      </c>
      <c r="J4182">
        <v>0</v>
      </c>
      <c r="K4182">
        <v>2005</v>
      </c>
      <c r="L4182" t="s">
        <v>4321</v>
      </c>
      <c r="M4182" t="s">
        <v>556</v>
      </c>
      <c r="N4182" t="s">
        <v>18</v>
      </c>
      <c r="O4182" s="6" t="str">
        <f>INDEX(lkp_Region,MATCH(tbl_Sales[[#This Row],[Suburb]],lkp_Suburb,0))</f>
        <v>Western Metropolitan</v>
      </c>
      <c r="P4182" s="6">
        <f>MONTH(tbl_Sales[[#This Row],[Date]])</f>
        <v>10</v>
      </c>
      <c r="Q4182" s="6">
        <f>YEAR(tbl_Sales[[#This Row],[Date]])</f>
        <v>2016</v>
      </c>
    </row>
    <row r="4183" spans="1:17" x14ac:dyDescent="0.25">
      <c r="A4183" s="1">
        <v>42655</v>
      </c>
      <c r="B4183">
        <v>820000</v>
      </c>
      <c r="C4183" t="s">
        <v>2</v>
      </c>
      <c r="D4183" t="s">
        <v>12427</v>
      </c>
      <c r="E4183" t="s">
        <v>5</v>
      </c>
      <c r="F4183">
        <v>3058</v>
      </c>
      <c r="G4183">
        <v>2</v>
      </c>
      <c r="H4183">
        <v>1</v>
      </c>
      <c r="I4183">
        <v>4</v>
      </c>
      <c r="J4183">
        <v>629</v>
      </c>
      <c r="K4183">
        <v>1960</v>
      </c>
      <c r="L4183" t="s">
        <v>4322</v>
      </c>
      <c r="M4183" t="s">
        <v>499</v>
      </c>
      <c r="N4183" t="s">
        <v>18</v>
      </c>
      <c r="O4183" s="6" t="str">
        <f>INDEX(lkp_Region,MATCH(tbl_Sales[[#This Row],[Suburb]],lkp_Suburb,0))</f>
        <v>Northern Metropolitan</v>
      </c>
      <c r="P4183" s="6">
        <f>MONTH(tbl_Sales[[#This Row],[Date]])</f>
        <v>10</v>
      </c>
      <c r="Q4183" s="6">
        <f>YEAR(tbl_Sales[[#This Row],[Date]])</f>
        <v>2016</v>
      </c>
    </row>
    <row r="4184" spans="1:17" x14ac:dyDescent="0.25">
      <c r="A4184" s="1">
        <v>42655</v>
      </c>
      <c r="B4184">
        <v>1060000</v>
      </c>
      <c r="C4184" t="s">
        <v>2</v>
      </c>
      <c r="D4184" t="s">
        <v>12427</v>
      </c>
      <c r="E4184" t="s">
        <v>10</v>
      </c>
      <c r="F4184">
        <v>3056</v>
      </c>
      <c r="G4184">
        <v>3</v>
      </c>
      <c r="H4184">
        <v>1</v>
      </c>
      <c r="I4184">
        <v>0</v>
      </c>
      <c r="J4184">
        <v>257</v>
      </c>
      <c r="K4184">
        <v>1935</v>
      </c>
      <c r="L4184" t="s">
        <v>4323</v>
      </c>
      <c r="M4184" t="s">
        <v>117</v>
      </c>
      <c r="N4184" t="s">
        <v>18</v>
      </c>
      <c r="O4184" s="6" t="str">
        <f>INDEX(lkp_Region,MATCH(tbl_Sales[[#This Row],[Suburb]],lkp_Suburb,0))</f>
        <v>Northern Metropolitan</v>
      </c>
      <c r="P4184" s="6">
        <f>MONTH(tbl_Sales[[#This Row],[Date]])</f>
        <v>10</v>
      </c>
      <c r="Q4184" s="6">
        <f>YEAR(tbl_Sales[[#This Row],[Date]])</f>
        <v>2016</v>
      </c>
    </row>
    <row r="4185" spans="1:17" x14ac:dyDescent="0.25">
      <c r="A4185" s="1">
        <v>42655</v>
      </c>
      <c r="B4185">
        <v>1050000</v>
      </c>
      <c r="C4185" t="s">
        <v>51</v>
      </c>
      <c r="D4185" t="s">
        <v>12429</v>
      </c>
      <c r="E4185" t="s">
        <v>10</v>
      </c>
      <c r="F4185">
        <v>3032</v>
      </c>
      <c r="G4185">
        <v>3</v>
      </c>
      <c r="H4185">
        <v>2</v>
      </c>
      <c r="I4185">
        <v>2</v>
      </c>
      <c r="J4185">
        <v>318</v>
      </c>
      <c r="K4185">
        <v>2013</v>
      </c>
      <c r="L4185" t="s">
        <v>4324</v>
      </c>
      <c r="M4185" t="s">
        <v>160</v>
      </c>
      <c r="N4185" t="s">
        <v>49</v>
      </c>
      <c r="O4185" s="6" t="str">
        <f>INDEX(lkp_Region,MATCH(tbl_Sales[[#This Row],[Suburb]],lkp_Suburb,0))</f>
        <v>Western Metropolitan</v>
      </c>
      <c r="P4185" s="6">
        <f>MONTH(tbl_Sales[[#This Row],[Date]])</f>
        <v>10</v>
      </c>
      <c r="Q4185" s="6">
        <f>YEAR(tbl_Sales[[#This Row],[Date]])</f>
        <v>2016</v>
      </c>
    </row>
    <row r="4186" spans="1:17" x14ac:dyDescent="0.25">
      <c r="A4186" s="1">
        <v>42655</v>
      </c>
      <c r="B4186">
        <v>620000</v>
      </c>
      <c r="C4186" t="s">
        <v>51</v>
      </c>
      <c r="D4186" t="s">
        <v>12427</v>
      </c>
      <c r="E4186" t="s">
        <v>10</v>
      </c>
      <c r="F4186">
        <v>3012</v>
      </c>
      <c r="G4186">
        <v>3</v>
      </c>
      <c r="H4186">
        <v>1</v>
      </c>
      <c r="I4186">
        <v>2</v>
      </c>
      <c r="J4186">
        <v>255</v>
      </c>
      <c r="K4186">
        <v>2001</v>
      </c>
      <c r="L4186" t="s">
        <v>4325</v>
      </c>
      <c r="M4186" t="s">
        <v>53</v>
      </c>
      <c r="N4186" t="s">
        <v>21</v>
      </c>
      <c r="O4186" s="6" t="str">
        <f>INDEX(lkp_Region,MATCH(tbl_Sales[[#This Row],[Suburb]],lkp_Suburb,0))</f>
        <v>Western Metropolitan</v>
      </c>
      <c r="P4186" s="6">
        <f>MONTH(tbl_Sales[[#This Row],[Date]])</f>
        <v>10</v>
      </c>
      <c r="Q4186" s="6">
        <f>YEAR(tbl_Sales[[#This Row],[Date]])</f>
        <v>2016</v>
      </c>
    </row>
    <row r="4187" spans="1:17" x14ac:dyDescent="0.25">
      <c r="A4187" s="1">
        <v>42655</v>
      </c>
      <c r="B4187">
        <v>676500</v>
      </c>
      <c r="C4187" t="s">
        <v>2</v>
      </c>
      <c r="D4187" t="s">
        <v>12427</v>
      </c>
      <c r="E4187" t="s">
        <v>10</v>
      </c>
      <c r="F4187">
        <v>3012</v>
      </c>
      <c r="G4187">
        <v>3</v>
      </c>
      <c r="H4187">
        <v>2</v>
      </c>
      <c r="I4187">
        <v>1</v>
      </c>
      <c r="J4187">
        <v>250</v>
      </c>
      <c r="L4187" t="s">
        <v>4326</v>
      </c>
      <c r="M4187" t="s">
        <v>19</v>
      </c>
      <c r="N4187" t="s">
        <v>21</v>
      </c>
      <c r="O4187" s="6" t="str">
        <f>INDEX(lkp_Region,MATCH(tbl_Sales[[#This Row],[Suburb]],lkp_Suburb,0))</f>
        <v>Western Metropolitan</v>
      </c>
      <c r="P4187" s="6">
        <f>MONTH(tbl_Sales[[#This Row],[Date]])</f>
        <v>10</v>
      </c>
      <c r="Q4187" s="6">
        <f>YEAR(tbl_Sales[[#This Row],[Date]])</f>
        <v>2016</v>
      </c>
    </row>
    <row r="4188" spans="1:17" x14ac:dyDescent="0.25">
      <c r="A4188" s="1">
        <v>42655</v>
      </c>
      <c r="B4188">
        <v>695000</v>
      </c>
      <c r="C4188" t="s">
        <v>2</v>
      </c>
      <c r="D4188" t="s">
        <v>12425</v>
      </c>
      <c r="E4188" t="s">
        <v>10</v>
      </c>
      <c r="F4188">
        <v>3012</v>
      </c>
      <c r="G4188">
        <v>3</v>
      </c>
      <c r="H4188">
        <v>1</v>
      </c>
      <c r="I4188">
        <v>2</v>
      </c>
      <c r="J4188">
        <v>214</v>
      </c>
      <c r="K4188">
        <v>2007</v>
      </c>
      <c r="L4188" t="s">
        <v>4327</v>
      </c>
      <c r="M4188" t="s">
        <v>19</v>
      </c>
      <c r="N4188" t="s">
        <v>21</v>
      </c>
      <c r="O4188" s="6" t="str">
        <f>INDEX(lkp_Region,MATCH(tbl_Sales[[#This Row],[Suburb]],lkp_Suburb,0))</f>
        <v>Western Metropolitan</v>
      </c>
      <c r="P4188" s="6">
        <f>MONTH(tbl_Sales[[#This Row],[Date]])</f>
        <v>10</v>
      </c>
      <c r="Q4188" s="6">
        <f>YEAR(tbl_Sales[[#This Row],[Date]])</f>
        <v>2016</v>
      </c>
    </row>
    <row r="4189" spans="1:17" x14ac:dyDescent="0.25">
      <c r="A4189" s="1">
        <v>42655</v>
      </c>
      <c r="B4189">
        <v>893000</v>
      </c>
      <c r="C4189" t="s">
        <v>2</v>
      </c>
      <c r="D4189" t="s">
        <v>12428</v>
      </c>
      <c r="E4189" t="s">
        <v>10</v>
      </c>
      <c r="F4189">
        <v>3012</v>
      </c>
      <c r="G4189">
        <v>3</v>
      </c>
      <c r="H4189">
        <v>1</v>
      </c>
      <c r="I4189">
        <v>3</v>
      </c>
      <c r="J4189">
        <v>528</v>
      </c>
      <c r="L4189" t="s">
        <v>4328</v>
      </c>
      <c r="M4189" t="s">
        <v>19</v>
      </c>
      <c r="N4189" t="s">
        <v>21</v>
      </c>
      <c r="O4189" s="6" t="str">
        <f>INDEX(lkp_Region,MATCH(tbl_Sales[[#This Row],[Suburb]],lkp_Suburb,0))</f>
        <v>Western Metropolitan</v>
      </c>
      <c r="P4189" s="6">
        <f>MONTH(tbl_Sales[[#This Row],[Date]])</f>
        <v>10</v>
      </c>
      <c r="Q4189" s="6">
        <f>YEAR(tbl_Sales[[#This Row],[Date]])</f>
        <v>2016</v>
      </c>
    </row>
    <row r="4190" spans="1:17" x14ac:dyDescent="0.25">
      <c r="A4190" s="1">
        <v>42655</v>
      </c>
      <c r="B4190">
        <v>1120000</v>
      </c>
      <c r="C4190" t="s">
        <v>2</v>
      </c>
      <c r="D4190" t="s">
        <v>12423</v>
      </c>
      <c r="E4190" t="s">
        <v>5</v>
      </c>
      <c r="F4190">
        <v>3107</v>
      </c>
      <c r="G4190">
        <v>4</v>
      </c>
      <c r="H4190">
        <v>2</v>
      </c>
      <c r="I4190">
        <v>2</v>
      </c>
      <c r="J4190">
        <v>636</v>
      </c>
      <c r="L4190" t="s">
        <v>4329</v>
      </c>
      <c r="M4190" t="s">
        <v>586</v>
      </c>
      <c r="N4190" t="s">
        <v>128</v>
      </c>
      <c r="O4190" s="6" t="str">
        <f>INDEX(lkp_Region,MATCH(tbl_Sales[[#This Row],[Suburb]],lkp_Suburb,0))</f>
        <v>Eastern Metropolitan</v>
      </c>
      <c r="P4190" s="6">
        <f>MONTH(tbl_Sales[[#This Row],[Date]])</f>
        <v>10</v>
      </c>
      <c r="Q4190" s="6">
        <f>YEAR(tbl_Sales[[#This Row],[Date]])</f>
        <v>2016</v>
      </c>
    </row>
    <row r="4191" spans="1:17" x14ac:dyDescent="0.25">
      <c r="A4191" s="1">
        <v>42655</v>
      </c>
      <c r="B4191">
        <v>655000</v>
      </c>
      <c r="C4191" t="s">
        <v>13</v>
      </c>
      <c r="D4191" t="s">
        <v>12429</v>
      </c>
      <c r="E4191" t="s">
        <v>10</v>
      </c>
      <c r="F4191">
        <v>3189</v>
      </c>
      <c r="G4191">
        <v>2</v>
      </c>
      <c r="H4191">
        <v>1</v>
      </c>
      <c r="I4191">
        <v>1</v>
      </c>
      <c r="J4191">
        <v>1202</v>
      </c>
      <c r="L4191" t="s">
        <v>4330</v>
      </c>
      <c r="M4191" t="s">
        <v>70</v>
      </c>
      <c r="N4191" t="s">
        <v>45</v>
      </c>
      <c r="O4191" s="6" t="str">
        <f>INDEX(lkp_Region,MATCH(tbl_Sales[[#This Row],[Suburb]],lkp_Suburb,0))</f>
        <v>Southern Metropolitan</v>
      </c>
      <c r="P4191" s="6">
        <f>MONTH(tbl_Sales[[#This Row],[Date]])</f>
        <v>10</v>
      </c>
      <c r="Q4191" s="6">
        <f>YEAR(tbl_Sales[[#This Row],[Date]])</f>
        <v>2016</v>
      </c>
    </row>
    <row r="4192" spans="1:17" x14ac:dyDescent="0.25">
      <c r="A4192" s="1">
        <v>42655</v>
      </c>
      <c r="B4192">
        <v>923000</v>
      </c>
      <c r="C4192" t="s">
        <v>2</v>
      </c>
      <c r="D4192" t="s">
        <v>12429</v>
      </c>
      <c r="E4192" t="s">
        <v>10</v>
      </c>
      <c r="F4192">
        <v>3015</v>
      </c>
      <c r="G4192">
        <v>3</v>
      </c>
      <c r="H4192">
        <v>1</v>
      </c>
      <c r="I4192">
        <v>0</v>
      </c>
      <c r="J4192">
        <v>221</v>
      </c>
      <c r="K4192">
        <v>1900</v>
      </c>
      <c r="L4192" t="s">
        <v>4331</v>
      </c>
      <c r="M4192" t="s">
        <v>133</v>
      </c>
      <c r="N4192" t="s">
        <v>69</v>
      </c>
      <c r="O4192" s="6" t="str">
        <f>INDEX(lkp_Region,MATCH(tbl_Sales[[#This Row],[Suburb]],lkp_Suburb,0))</f>
        <v>Western Metropolitan</v>
      </c>
      <c r="P4192" s="6">
        <f>MONTH(tbl_Sales[[#This Row],[Date]])</f>
        <v>10</v>
      </c>
      <c r="Q4192" s="6">
        <f>YEAR(tbl_Sales[[#This Row],[Date]])</f>
        <v>2016</v>
      </c>
    </row>
    <row r="4193" spans="1:17" x14ac:dyDescent="0.25">
      <c r="A4193" s="1">
        <v>42655</v>
      </c>
      <c r="B4193">
        <v>742500</v>
      </c>
      <c r="C4193" t="s">
        <v>2</v>
      </c>
      <c r="D4193" t="s">
        <v>12429</v>
      </c>
      <c r="E4193" t="s">
        <v>10</v>
      </c>
      <c r="F4193">
        <v>3165</v>
      </c>
      <c r="G4193">
        <v>2</v>
      </c>
      <c r="H4193">
        <v>1</v>
      </c>
      <c r="I4193">
        <v>1</v>
      </c>
      <c r="J4193">
        <v>300</v>
      </c>
      <c r="K4193">
        <v>1960</v>
      </c>
      <c r="L4193" t="s">
        <v>4332</v>
      </c>
      <c r="M4193" t="s">
        <v>138</v>
      </c>
      <c r="N4193" t="s">
        <v>57</v>
      </c>
      <c r="O4193" s="6" t="str">
        <f>INDEX(lkp_Region,MATCH(tbl_Sales[[#This Row],[Suburb]],lkp_Suburb,0))</f>
        <v>Southern Metropolitan</v>
      </c>
      <c r="P4193" s="6">
        <f>MONTH(tbl_Sales[[#This Row],[Date]])</f>
        <v>10</v>
      </c>
      <c r="Q4193" s="6">
        <f>YEAR(tbl_Sales[[#This Row],[Date]])</f>
        <v>2016</v>
      </c>
    </row>
    <row r="4194" spans="1:17" x14ac:dyDescent="0.25">
      <c r="A4194" s="1">
        <v>42655</v>
      </c>
      <c r="B4194">
        <v>1030000</v>
      </c>
      <c r="C4194" t="s">
        <v>51</v>
      </c>
      <c r="D4194" t="s">
        <v>12425</v>
      </c>
      <c r="E4194" t="s">
        <v>5</v>
      </c>
      <c r="F4194">
        <v>3162</v>
      </c>
      <c r="G4194">
        <v>4</v>
      </c>
      <c r="H4194">
        <v>2</v>
      </c>
      <c r="I4194">
        <v>2</v>
      </c>
      <c r="J4194">
        <v>216</v>
      </c>
      <c r="K4194">
        <v>1995</v>
      </c>
      <c r="L4194" t="s">
        <v>4333</v>
      </c>
      <c r="M4194" t="s">
        <v>569</v>
      </c>
      <c r="N4194" t="s">
        <v>57</v>
      </c>
      <c r="O4194" s="6" t="str">
        <f>INDEX(lkp_Region,MATCH(tbl_Sales[[#This Row],[Suburb]],lkp_Suburb,0))</f>
        <v>Southern Metropolitan</v>
      </c>
      <c r="P4194" s="6">
        <f>MONTH(tbl_Sales[[#This Row],[Date]])</f>
        <v>10</v>
      </c>
      <c r="Q4194" s="6">
        <f>YEAR(tbl_Sales[[#This Row],[Date]])</f>
        <v>2016</v>
      </c>
    </row>
    <row r="4195" spans="1:17" x14ac:dyDescent="0.25">
      <c r="A4195" s="1">
        <v>42655</v>
      </c>
      <c r="B4195">
        <v>1625000</v>
      </c>
      <c r="C4195" t="s">
        <v>2</v>
      </c>
      <c r="D4195" t="s">
        <v>12427</v>
      </c>
      <c r="E4195" t="s">
        <v>10</v>
      </c>
      <c r="F4195">
        <v>3185</v>
      </c>
      <c r="G4195">
        <v>3</v>
      </c>
      <c r="H4195">
        <v>2</v>
      </c>
      <c r="I4195">
        <v>2</v>
      </c>
      <c r="J4195">
        <v>447</v>
      </c>
      <c r="K4195">
        <v>1920</v>
      </c>
      <c r="L4195" t="s">
        <v>4334</v>
      </c>
      <c r="M4195" t="s">
        <v>136</v>
      </c>
      <c r="N4195" t="s">
        <v>57</v>
      </c>
      <c r="O4195" s="6" t="str">
        <f>INDEX(lkp_Region,MATCH(tbl_Sales[[#This Row],[Suburb]],lkp_Suburb,0))</f>
        <v>Southern Metropolitan</v>
      </c>
      <c r="P4195" s="6">
        <f>MONTH(tbl_Sales[[#This Row],[Date]])</f>
        <v>10</v>
      </c>
      <c r="Q4195" s="6">
        <f>YEAR(tbl_Sales[[#This Row],[Date]])</f>
        <v>2016</v>
      </c>
    </row>
    <row r="4196" spans="1:17" x14ac:dyDescent="0.25">
      <c r="A4196" s="1">
        <v>42655</v>
      </c>
      <c r="B4196">
        <v>1085000</v>
      </c>
      <c r="C4196" t="s">
        <v>2</v>
      </c>
      <c r="D4196" t="s">
        <v>12427</v>
      </c>
      <c r="E4196" t="s">
        <v>10</v>
      </c>
      <c r="F4196">
        <v>3071</v>
      </c>
      <c r="G4196">
        <v>2</v>
      </c>
      <c r="H4196">
        <v>1</v>
      </c>
      <c r="I4196">
        <v>2</v>
      </c>
      <c r="J4196">
        <v>303</v>
      </c>
      <c r="K4196">
        <v>1930</v>
      </c>
      <c r="L4196" t="s">
        <v>4335</v>
      </c>
      <c r="M4196" t="s">
        <v>60</v>
      </c>
      <c r="N4196" t="s">
        <v>62</v>
      </c>
      <c r="O4196" s="6" t="str">
        <f>INDEX(lkp_Region,MATCH(tbl_Sales[[#This Row],[Suburb]],lkp_Suburb,0))</f>
        <v>Northern Metropolitan</v>
      </c>
      <c r="P4196" s="6">
        <f>MONTH(tbl_Sales[[#This Row],[Date]])</f>
        <v>10</v>
      </c>
      <c r="Q4196" s="6">
        <f>YEAR(tbl_Sales[[#This Row],[Date]])</f>
        <v>2016</v>
      </c>
    </row>
    <row r="4197" spans="1:17" x14ac:dyDescent="0.25">
      <c r="A4197" s="1">
        <v>42655</v>
      </c>
      <c r="B4197">
        <v>1980000</v>
      </c>
      <c r="C4197" t="s">
        <v>2</v>
      </c>
      <c r="D4197" t="s">
        <v>12429</v>
      </c>
      <c r="E4197" t="s">
        <v>10</v>
      </c>
      <c r="F4197">
        <v>3122</v>
      </c>
      <c r="G4197">
        <v>3</v>
      </c>
      <c r="H4197">
        <v>2</v>
      </c>
      <c r="I4197">
        <v>1</v>
      </c>
      <c r="J4197">
        <v>151</v>
      </c>
      <c r="L4197" t="s">
        <v>4336</v>
      </c>
      <c r="M4197" t="s">
        <v>461</v>
      </c>
      <c r="N4197" t="s">
        <v>101</v>
      </c>
      <c r="O4197" s="6" t="str">
        <f>INDEX(lkp_Region,MATCH(tbl_Sales[[#This Row],[Suburb]],lkp_Suburb,0))</f>
        <v>Southern Metropolitan</v>
      </c>
      <c r="P4197" s="6">
        <f>MONTH(tbl_Sales[[#This Row],[Date]])</f>
        <v>10</v>
      </c>
      <c r="Q4197" s="6">
        <f>YEAR(tbl_Sales[[#This Row],[Date]])</f>
        <v>2016</v>
      </c>
    </row>
    <row r="4198" spans="1:17" x14ac:dyDescent="0.25">
      <c r="A4198" s="1">
        <v>42655</v>
      </c>
      <c r="B4198">
        <v>2760000</v>
      </c>
      <c r="C4198" t="s">
        <v>2</v>
      </c>
      <c r="D4198" t="s">
        <v>12427</v>
      </c>
      <c r="E4198" t="s">
        <v>10</v>
      </c>
      <c r="F4198">
        <v>3127</v>
      </c>
      <c r="G4198">
        <v>4</v>
      </c>
      <c r="H4198">
        <v>2</v>
      </c>
      <c r="I4198">
        <v>4</v>
      </c>
      <c r="J4198">
        <v>924</v>
      </c>
      <c r="K4198">
        <v>1920</v>
      </c>
      <c r="L4198" t="s">
        <v>4337</v>
      </c>
      <c r="M4198" t="s">
        <v>11</v>
      </c>
      <c r="N4198" t="s">
        <v>101</v>
      </c>
      <c r="O4198" s="6" t="str">
        <f>INDEX(lkp_Region,MATCH(tbl_Sales[[#This Row],[Suburb]],lkp_Suburb,0))</f>
        <v>Southern Metropolitan</v>
      </c>
      <c r="P4198" s="6">
        <f>MONTH(tbl_Sales[[#This Row],[Date]])</f>
        <v>10</v>
      </c>
      <c r="Q4198" s="6">
        <f>YEAR(tbl_Sales[[#This Row],[Date]])</f>
        <v>2016</v>
      </c>
    </row>
    <row r="4199" spans="1:17" x14ac:dyDescent="0.25">
      <c r="A4199" s="1">
        <v>42655</v>
      </c>
      <c r="B4199">
        <v>2920000</v>
      </c>
      <c r="C4199" t="s">
        <v>2</v>
      </c>
      <c r="D4199" t="s">
        <v>12429</v>
      </c>
      <c r="E4199" t="s">
        <v>10</v>
      </c>
      <c r="F4199">
        <v>3122</v>
      </c>
      <c r="G4199">
        <v>2</v>
      </c>
      <c r="H4199">
        <v>1</v>
      </c>
      <c r="I4199">
        <v>3</v>
      </c>
      <c r="J4199">
        <v>791</v>
      </c>
      <c r="K4199">
        <v>1928</v>
      </c>
      <c r="L4199" t="s">
        <v>4338</v>
      </c>
      <c r="M4199" t="s">
        <v>461</v>
      </c>
      <c r="N4199" t="s">
        <v>101</v>
      </c>
      <c r="O4199" s="6" t="str">
        <f>INDEX(lkp_Region,MATCH(tbl_Sales[[#This Row],[Suburb]],lkp_Suburb,0))</f>
        <v>Southern Metropolitan</v>
      </c>
      <c r="P4199" s="6">
        <f>MONTH(tbl_Sales[[#This Row],[Date]])</f>
        <v>10</v>
      </c>
      <c r="Q4199" s="6">
        <f>YEAR(tbl_Sales[[#This Row],[Date]])</f>
        <v>2016</v>
      </c>
    </row>
    <row r="4200" spans="1:17" x14ac:dyDescent="0.25">
      <c r="A4200" s="1">
        <v>42655</v>
      </c>
      <c r="B4200">
        <v>5050000</v>
      </c>
      <c r="C4200" t="s">
        <v>2</v>
      </c>
      <c r="D4200" t="s">
        <v>12425</v>
      </c>
      <c r="E4200" t="s">
        <v>5</v>
      </c>
      <c r="F4200">
        <v>3122</v>
      </c>
      <c r="G4200">
        <v>4</v>
      </c>
      <c r="H4200">
        <v>4</v>
      </c>
      <c r="I4200">
        <v>2</v>
      </c>
      <c r="J4200">
        <v>905</v>
      </c>
      <c r="K4200">
        <v>1913</v>
      </c>
      <c r="L4200" t="s">
        <v>4339</v>
      </c>
      <c r="M4200" t="s">
        <v>461</v>
      </c>
      <c r="N4200" t="s">
        <v>101</v>
      </c>
      <c r="O4200" s="6" t="str">
        <f>INDEX(lkp_Region,MATCH(tbl_Sales[[#This Row],[Suburb]],lkp_Suburb,0))</f>
        <v>Southern Metropolitan</v>
      </c>
      <c r="P4200" s="6">
        <f>MONTH(tbl_Sales[[#This Row],[Date]])</f>
        <v>10</v>
      </c>
      <c r="Q4200" s="6">
        <f>YEAR(tbl_Sales[[#This Row],[Date]])</f>
        <v>2016</v>
      </c>
    </row>
    <row r="4201" spans="1:17" x14ac:dyDescent="0.25">
      <c r="A4201" s="1">
        <v>42655</v>
      </c>
      <c r="B4201">
        <v>903000</v>
      </c>
      <c r="C4201" t="s">
        <v>13</v>
      </c>
      <c r="D4201" t="s">
        <v>12431</v>
      </c>
      <c r="E4201" t="s">
        <v>10</v>
      </c>
      <c r="F4201">
        <v>3187</v>
      </c>
      <c r="G4201">
        <v>2</v>
      </c>
      <c r="H4201">
        <v>1</v>
      </c>
      <c r="I4201">
        <v>1</v>
      </c>
      <c r="J4201">
        <v>171</v>
      </c>
      <c r="K4201">
        <v>1970</v>
      </c>
      <c r="L4201" t="s">
        <v>4340</v>
      </c>
      <c r="M4201" t="s">
        <v>346</v>
      </c>
      <c r="N4201" t="s">
        <v>107</v>
      </c>
      <c r="O4201" s="6" t="str">
        <f>INDEX(lkp_Region,MATCH(tbl_Sales[[#This Row],[Suburb]],lkp_Suburb,0))</f>
        <v>Southern Metropolitan</v>
      </c>
      <c r="P4201" s="6">
        <f>MONTH(tbl_Sales[[#This Row],[Date]])</f>
        <v>10</v>
      </c>
      <c r="Q4201" s="6">
        <f>YEAR(tbl_Sales[[#This Row],[Date]])</f>
        <v>2016</v>
      </c>
    </row>
    <row r="4202" spans="1:17" x14ac:dyDescent="0.25">
      <c r="A4202" s="1">
        <v>42655</v>
      </c>
      <c r="B4202">
        <v>1005000</v>
      </c>
      <c r="C4202" t="s">
        <v>2</v>
      </c>
      <c r="D4202" t="s">
        <v>12426</v>
      </c>
      <c r="E4202" t="s">
        <v>10</v>
      </c>
      <c r="F4202">
        <v>3084</v>
      </c>
      <c r="G4202">
        <v>4</v>
      </c>
      <c r="H4202">
        <v>2</v>
      </c>
      <c r="I4202">
        <v>1</v>
      </c>
      <c r="J4202">
        <v>696</v>
      </c>
      <c r="K4202">
        <v>1950</v>
      </c>
      <c r="L4202" t="s">
        <v>4341</v>
      </c>
      <c r="M4202" t="s">
        <v>320</v>
      </c>
      <c r="N4202" t="s">
        <v>150</v>
      </c>
      <c r="O4202" s="6" t="str">
        <f>INDEX(lkp_Region,MATCH(tbl_Sales[[#This Row],[Suburb]],lkp_Suburb,0))</f>
        <v>Eastern Metropolitan</v>
      </c>
      <c r="P4202" s="6">
        <f>MONTH(tbl_Sales[[#This Row],[Date]])</f>
        <v>10</v>
      </c>
      <c r="Q4202" s="6">
        <f>YEAR(tbl_Sales[[#This Row],[Date]])</f>
        <v>2016</v>
      </c>
    </row>
    <row r="4203" spans="1:17" x14ac:dyDescent="0.25">
      <c r="A4203" s="1">
        <v>42656</v>
      </c>
      <c r="B4203">
        <v>1412000</v>
      </c>
      <c r="C4203" t="s">
        <v>2</v>
      </c>
      <c r="D4203" t="s">
        <v>12423</v>
      </c>
      <c r="E4203" t="s">
        <v>10</v>
      </c>
      <c r="F4203">
        <v>3128</v>
      </c>
      <c r="G4203">
        <v>3</v>
      </c>
      <c r="H4203">
        <v>1</v>
      </c>
      <c r="I4203">
        <v>1</v>
      </c>
      <c r="J4203">
        <v>590</v>
      </c>
      <c r="L4203" t="s">
        <v>4342</v>
      </c>
      <c r="M4203" t="s">
        <v>151</v>
      </c>
      <c r="N4203" t="s">
        <v>14</v>
      </c>
      <c r="O4203" s="6" t="str">
        <f>INDEX(lkp_Region,MATCH(tbl_Sales[[#This Row],[Suburb]],lkp_Suburb,0))</f>
        <v>Eastern Metropolitan</v>
      </c>
      <c r="P4203" s="6">
        <f>MONTH(tbl_Sales[[#This Row],[Date]])</f>
        <v>10</v>
      </c>
      <c r="Q4203" s="6">
        <f>YEAR(tbl_Sales[[#This Row],[Date]])</f>
        <v>2016</v>
      </c>
    </row>
    <row r="4204" spans="1:17" x14ac:dyDescent="0.25">
      <c r="A4204" s="1">
        <v>42656</v>
      </c>
      <c r="B4204">
        <v>601000</v>
      </c>
      <c r="C4204" t="s">
        <v>13</v>
      </c>
      <c r="D4204" t="s">
        <v>12427</v>
      </c>
      <c r="E4204" t="s">
        <v>10</v>
      </c>
      <c r="F4204">
        <v>3141</v>
      </c>
      <c r="G4204">
        <v>2</v>
      </c>
      <c r="H4204">
        <v>1</v>
      </c>
      <c r="I4204">
        <v>1</v>
      </c>
      <c r="J4204">
        <v>0</v>
      </c>
      <c r="K4204">
        <v>1970</v>
      </c>
      <c r="L4204" t="s">
        <v>4343</v>
      </c>
      <c r="M4204" t="s">
        <v>111</v>
      </c>
      <c r="N4204" t="s">
        <v>76</v>
      </c>
      <c r="O4204" s="6" t="str">
        <f>INDEX(lkp_Region,MATCH(tbl_Sales[[#This Row],[Suburb]],lkp_Suburb,0))</f>
        <v>Southern Metropolitan</v>
      </c>
      <c r="P4204" s="6">
        <f>MONTH(tbl_Sales[[#This Row],[Date]])</f>
        <v>10</v>
      </c>
      <c r="Q4204" s="6">
        <f>YEAR(tbl_Sales[[#This Row],[Date]])</f>
        <v>2016</v>
      </c>
    </row>
    <row r="4205" spans="1:17" x14ac:dyDescent="0.25">
      <c r="A4205" s="1">
        <v>42656</v>
      </c>
      <c r="B4205">
        <v>640000</v>
      </c>
      <c r="C4205" t="s">
        <v>13</v>
      </c>
      <c r="D4205" t="s">
        <v>12427</v>
      </c>
      <c r="E4205" t="s">
        <v>5</v>
      </c>
      <c r="F4205">
        <v>3144</v>
      </c>
      <c r="G4205">
        <v>2</v>
      </c>
      <c r="H4205">
        <v>2</v>
      </c>
      <c r="I4205">
        <v>1</v>
      </c>
      <c r="J4205">
        <v>0</v>
      </c>
      <c r="L4205" t="s">
        <v>4344</v>
      </c>
      <c r="M4205" t="s">
        <v>388</v>
      </c>
      <c r="N4205" t="s">
        <v>76</v>
      </c>
      <c r="O4205" s="6" t="str">
        <f>INDEX(lkp_Region,MATCH(tbl_Sales[[#This Row],[Suburb]],lkp_Suburb,0))</f>
        <v>Southern Metropolitan</v>
      </c>
      <c r="P4205" s="6">
        <f>MONTH(tbl_Sales[[#This Row],[Date]])</f>
        <v>10</v>
      </c>
      <c r="Q4205" s="6">
        <f>YEAR(tbl_Sales[[#This Row],[Date]])</f>
        <v>2016</v>
      </c>
    </row>
    <row r="4206" spans="1:17" x14ac:dyDescent="0.25">
      <c r="A4206" s="1">
        <v>42656</v>
      </c>
      <c r="B4206">
        <v>1510000</v>
      </c>
      <c r="C4206" t="s">
        <v>2</v>
      </c>
      <c r="D4206" t="s">
        <v>12425</v>
      </c>
      <c r="E4206" t="s">
        <v>10</v>
      </c>
      <c r="F4206">
        <v>3141</v>
      </c>
      <c r="G4206">
        <v>3</v>
      </c>
      <c r="H4206">
        <v>5</v>
      </c>
      <c r="I4206">
        <v>0</v>
      </c>
      <c r="J4206">
        <v>241</v>
      </c>
      <c r="L4206" t="s">
        <v>4345</v>
      </c>
      <c r="M4206" t="s">
        <v>111</v>
      </c>
      <c r="N4206" t="s">
        <v>76</v>
      </c>
      <c r="O4206" s="6" t="str">
        <f>INDEX(lkp_Region,MATCH(tbl_Sales[[#This Row],[Suburb]],lkp_Suburb,0))</f>
        <v>Southern Metropolitan</v>
      </c>
      <c r="P4206" s="6">
        <f>MONTH(tbl_Sales[[#This Row],[Date]])</f>
        <v>10</v>
      </c>
      <c r="Q4206" s="6">
        <f>YEAR(tbl_Sales[[#This Row],[Date]])</f>
        <v>2016</v>
      </c>
    </row>
    <row r="4207" spans="1:17" x14ac:dyDescent="0.25">
      <c r="A4207" s="1">
        <v>42656</v>
      </c>
      <c r="B4207">
        <v>2667000</v>
      </c>
      <c r="C4207" t="s">
        <v>2</v>
      </c>
      <c r="D4207" t="s">
        <v>12425</v>
      </c>
      <c r="E4207" t="s">
        <v>10</v>
      </c>
      <c r="F4207">
        <v>3141</v>
      </c>
      <c r="G4207">
        <v>4</v>
      </c>
      <c r="H4207">
        <v>3</v>
      </c>
      <c r="I4207">
        <v>2</v>
      </c>
      <c r="J4207">
        <v>446</v>
      </c>
      <c r="K4207">
        <v>1900</v>
      </c>
      <c r="L4207" t="s">
        <v>4346</v>
      </c>
      <c r="M4207" t="s">
        <v>111</v>
      </c>
      <c r="N4207" t="s">
        <v>76</v>
      </c>
      <c r="O4207" s="6" t="str">
        <f>INDEX(lkp_Region,MATCH(tbl_Sales[[#This Row],[Suburb]],lkp_Suburb,0))</f>
        <v>Southern Metropolitan</v>
      </c>
      <c r="P4207" s="6">
        <f>MONTH(tbl_Sales[[#This Row],[Date]])</f>
        <v>10</v>
      </c>
      <c r="Q4207" s="6">
        <f>YEAR(tbl_Sales[[#This Row],[Date]])</f>
        <v>2016</v>
      </c>
    </row>
    <row r="4208" spans="1:17" x14ac:dyDescent="0.25">
      <c r="A4208" s="1">
        <v>42656</v>
      </c>
      <c r="B4208">
        <v>750000</v>
      </c>
      <c r="C4208" t="s">
        <v>13</v>
      </c>
      <c r="D4208" t="s">
        <v>12425</v>
      </c>
      <c r="E4208" t="s">
        <v>10</v>
      </c>
      <c r="F4208">
        <v>3184</v>
      </c>
      <c r="G4208">
        <v>2</v>
      </c>
      <c r="H4208">
        <v>1</v>
      </c>
      <c r="I4208">
        <v>1</v>
      </c>
      <c r="J4208">
        <v>0</v>
      </c>
      <c r="K4208">
        <v>1930</v>
      </c>
      <c r="L4208" t="s">
        <v>4347</v>
      </c>
      <c r="M4208" t="s">
        <v>58</v>
      </c>
      <c r="N4208" t="s">
        <v>26</v>
      </c>
      <c r="O4208" s="6" t="str">
        <f>INDEX(lkp_Region,MATCH(tbl_Sales[[#This Row],[Suburb]],lkp_Suburb,0))</f>
        <v>Southern Metropolitan</v>
      </c>
      <c r="P4208" s="6">
        <f>MONTH(tbl_Sales[[#This Row],[Date]])</f>
        <v>10</v>
      </c>
      <c r="Q4208" s="6">
        <f>YEAR(tbl_Sales[[#This Row],[Date]])</f>
        <v>2016</v>
      </c>
    </row>
    <row r="4209" spans="1:17" x14ac:dyDescent="0.25">
      <c r="A4209" s="1">
        <v>42656</v>
      </c>
      <c r="B4209">
        <v>721000</v>
      </c>
      <c r="C4209" t="s">
        <v>2</v>
      </c>
      <c r="D4209" t="s">
        <v>12428</v>
      </c>
      <c r="E4209" t="s">
        <v>10</v>
      </c>
      <c r="F4209">
        <v>3046</v>
      </c>
      <c r="G4209">
        <v>3</v>
      </c>
      <c r="H4209">
        <v>1</v>
      </c>
      <c r="I4209">
        <v>3</v>
      </c>
      <c r="J4209">
        <v>539</v>
      </c>
      <c r="K4209">
        <v>1960</v>
      </c>
      <c r="L4209" t="s">
        <v>4348</v>
      </c>
      <c r="M4209" t="s">
        <v>391</v>
      </c>
      <c r="N4209" t="s">
        <v>18</v>
      </c>
      <c r="O4209" s="6" t="str">
        <f>INDEX(lkp_Region,MATCH(tbl_Sales[[#This Row],[Suburb]],lkp_Suburb,0))</f>
        <v>Northern Metropolitan</v>
      </c>
      <c r="P4209" s="6">
        <f>MONTH(tbl_Sales[[#This Row],[Date]])</f>
        <v>10</v>
      </c>
      <c r="Q4209" s="6">
        <f>YEAR(tbl_Sales[[#This Row],[Date]])</f>
        <v>2016</v>
      </c>
    </row>
    <row r="4210" spans="1:17" x14ac:dyDescent="0.25">
      <c r="A4210" s="1">
        <v>42656</v>
      </c>
      <c r="B4210">
        <v>950000</v>
      </c>
      <c r="C4210" t="s">
        <v>2</v>
      </c>
      <c r="D4210" t="s">
        <v>12427</v>
      </c>
      <c r="E4210" t="s">
        <v>5</v>
      </c>
      <c r="F4210">
        <v>3044</v>
      </c>
      <c r="G4210">
        <v>5</v>
      </c>
      <c r="H4210">
        <v>2</v>
      </c>
      <c r="I4210">
        <v>2</v>
      </c>
      <c r="J4210">
        <v>705</v>
      </c>
      <c r="K4210">
        <v>1950</v>
      </c>
      <c r="L4210" t="s">
        <v>4349</v>
      </c>
      <c r="M4210" t="s">
        <v>115</v>
      </c>
      <c r="N4210" t="s">
        <v>18</v>
      </c>
      <c r="O4210" s="6" t="str">
        <f>INDEX(lkp_Region,MATCH(tbl_Sales[[#This Row],[Suburb]],lkp_Suburb,0))</f>
        <v>Northern Metropolitan</v>
      </c>
      <c r="P4210" s="6">
        <f>MONTH(tbl_Sales[[#This Row],[Date]])</f>
        <v>10</v>
      </c>
      <c r="Q4210" s="6">
        <f>YEAR(tbl_Sales[[#This Row],[Date]])</f>
        <v>2016</v>
      </c>
    </row>
    <row r="4211" spans="1:17" x14ac:dyDescent="0.25">
      <c r="A4211" s="1">
        <v>42656</v>
      </c>
      <c r="B4211">
        <v>1102000</v>
      </c>
      <c r="C4211" t="s">
        <v>2</v>
      </c>
      <c r="D4211" t="s">
        <v>12425</v>
      </c>
      <c r="E4211" t="s">
        <v>10</v>
      </c>
      <c r="F4211">
        <v>3046</v>
      </c>
      <c r="G4211">
        <v>3</v>
      </c>
      <c r="H4211">
        <v>1</v>
      </c>
      <c r="I4211">
        <v>2</v>
      </c>
      <c r="J4211">
        <v>1020</v>
      </c>
      <c r="L4211" t="s">
        <v>4350</v>
      </c>
      <c r="M4211" t="s">
        <v>391</v>
      </c>
      <c r="N4211" t="s">
        <v>18</v>
      </c>
      <c r="O4211" s="6" t="str">
        <f>INDEX(lkp_Region,MATCH(tbl_Sales[[#This Row],[Suburb]],lkp_Suburb,0))</f>
        <v>Northern Metropolitan</v>
      </c>
      <c r="P4211" s="6">
        <f>MONTH(tbl_Sales[[#This Row],[Date]])</f>
        <v>10</v>
      </c>
      <c r="Q4211" s="6">
        <f>YEAR(tbl_Sales[[#This Row],[Date]])</f>
        <v>2016</v>
      </c>
    </row>
    <row r="4212" spans="1:17" x14ac:dyDescent="0.25">
      <c r="A4212" s="1">
        <v>42656</v>
      </c>
      <c r="B4212">
        <v>1300000</v>
      </c>
      <c r="C4212" t="s">
        <v>2</v>
      </c>
      <c r="D4212" t="s">
        <v>12429</v>
      </c>
      <c r="E4212" t="s">
        <v>5</v>
      </c>
      <c r="F4212">
        <v>3055</v>
      </c>
      <c r="G4212">
        <v>3</v>
      </c>
      <c r="H4212">
        <v>1</v>
      </c>
      <c r="I4212">
        <v>2</v>
      </c>
      <c r="J4212">
        <v>364</v>
      </c>
      <c r="K4212">
        <v>1900</v>
      </c>
      <c r="L4212" t="s">
        <v>4351</v>
      </c>
      <c r="M4212" t="s">
        <v>80</v>
      </c>
      <c r="N4212" t="s">
        <v>18</v>
      </c>
      <c r="O4212" s="6" t="str">
        <f>INDEX(lkp_Region,MATCH(tbl_Sales[[#This Row],[Suburb]],lkp_Suburb,0))</f>
        <v>Northern Metropolitan</v>
      </c>
      <c r="P4212" s="6">
        <f>MONTH(tbl_Sales[[#This Row],[Date]])</f>
        <v>10</v>
      </c>
      <c r="Q4212" s="6">
        <f>YEAR(tbl_Sales[[#This Row],[Date]])</f>
        <v>2016</v>
      </c>
    </row>
    <row r="4213" spans="1:17" x14ac:dyDescent="0.25">
      <c r="A4213" s="1">
        <v>42656</v>
      </c>
      <c r="B4213">
        <v>1255000</v>
      </c>
      <c r="C4213" t="s">
        <v>2</v>
      </c>
      <c r="D4213" t="s">
        <v>12427</v>
      </c>
      <c r="E4213" t="s">
        <v>10</v>
      </c>
      <c r="F4213">
        <v>3032</v>
      </c>
      <c r="G4213">
        <v>3</v>
      </c>
      <c r="H4213">
        <v>2</v>
      </c>
      <c r="I4213">
        <v>2</v>
      </c>
      <c r="J4213">
        <v>308</v>
      </c>
      <c r="L4213" t="s">
        <v>4352</v>
      </c>
      <c r="M4213" t="s">
        <v>160</v>
      </c>
      <c r="N4213" t="s">
        <v>49</v>
      </c>
      <c r="O4213" s="6" t="str">
        <f>INDEX(lkp_Region,MATCH(tbl_Sales[[#This Row],[Suburb]],lkp_Suburb,0))</f>
        <v>Western Metropolitan</v>
      </c>
      <c r="P4213" s="6">
        <f>MONTH(tbl_Sales[[#This Row],[Date]])</f>
        <v>10</v>
      </c>
      <c r="Q4213" s="6">
        <f>YEAR(tbl_Sales[[#This Row],[Date]])</f>
        <v>2016</v>
      </c>
    </row>
    <row r="4214" spans="1:17" x14ac:dyDescent="0.25">
      <c r="A4214" s="1">
        <v>42656</v>
      </c>
      <c r="B4214">
        <v>1315000</v>
      </c>
      <c r="C4214" t="s">
        <v>2</v>
      </c>
      <c r="D4214" t="s">
        <v>12423</v>
      </c>
      <c r="E4214" t="s">
        <v>10</v>
      </c>
      <c r="F4214">
        <v>3040</v>
      </c>
      <c r="G4214">
        <v>2</v>
      </c>
      <c r="H4214">
        <v>1</v>
      </c>
      <c r="I4214">
        <v>0</v>
      </c>
      <c r="J4214">
        <v>634</v>
      </c>
      <c r="L4214" t="s">
        <v>4353</v>
      </c>
      <c r="M4214" t="s">
        <v>47</v>
      </c>
      <c r="N4214" t="s">
        <v>49</v>
      </c>
      <c r="O4214" s="6" t="str">
        <f>INDEX(lkp_Region,MATCH(tbl_Sales[[#This Row],[Suburb]],lkp_Suburb,0))</f>
        <v>Western Metropolitan</v>
      </c>
      <c r="P4214" s="6">
        <f>MONTH(tbl_Sales[[#This Row],[Date]])</f>
        <v>10</v>
      </c>
      <c r="Q4214" s="6">
        <f>YEAR(tbl_Sales[[#This Row],[Date]])</f>
        <v>2016</v>
      </c>
    </row>
    <row r="4215" spans="1:17" x14ac:dyDescent="0.25">
      <c r="A4215" s="1">
        <v>42656</v>
      </c>
      <c r="B4215">
        <v>1420000</v>
      </c>
      <c r="C4215" t="s">
        <v>2</v>
      </c>
      <c r="D4215" t="s">
        <v>12423</v>
      </c>
      <c r="E4215" t="s">
        <v>10</v>
      </c>
      <c r="F4215">
        <v>3033</v>
      </c>
      <c r="G4215">
        <v>4</v>
      </c>
      <c r="H4215">
        <v>2</v>
      </c>
      <c r="I4215">
        <v>2</v>
      </c>
      <c r="J4215">
        <v>613</v>
      </c>
      <c r="K4215">
        <v>2011</v>
      </c>
      <c r="L4215" t="s">
        <v>4354</v>
      </c>
      <c r="M4215" t="s">
        <v>119</v>
      </c>
      <c r="N4215" t="s">
        <v>49</v>
      </c>
      <c r="O4215" s="6" t="str">
        <f>INDEX(lkp_Region,MATCH(tbl_Sales[[#This Row],[Suburb]],lkp_Suburb,0))</f>
        <v>Western Metropolitan</v>
      </c>
      <c r="P4215" s="6">
        <f>MONTH(tbl_Sales[[#This Row],[Date]])</f>
        <v>10</v>
      </c>
      <c r="Q4215" s="6">
        <f>YEAR(tbl_Sales[[#This Row],[Date]])</f>
        <v>2016</v>
      </c>
    </row>
    <row r="4216" spans="1:17" x14ac:dyDescent="0.25">
      <c r="A4216" s="1">
        <v>42656</v>
      </c>
      <c r="B4216">
        <v>882000</v>
      </c>
      <c r="C4216" t="s">
        <v>2</v>
      </c>
      <c r="D4216" t="s">
        <v>12429</v>
      </c>
      <c r="E4216" t="s">
        <v>10</v>
      </c>
      <c r="F4216">
        <v>3019</v>
      </c>
      <c r="G4216">
        <v>4</v>
      </c>
      <c r="H4216">
        <v>2</v>
      </c>
      <c r="I4216">
        <v>2</v>
      </c>
      <c r="J4216">
        <v>393</v>
      </c>
      <c r="K4216">
        <v>2008</v>
      </c>
      <c r="L4216" t="s">
        <v>4355</v>
      </c>
      <c r="M4216" t="s">
        <v>436</v>
      </c>
      <c r="N4216" t="s">
        <v>21</v>
      </c>
      <c r="O4216" s="6" t="str">
        <f>INDEX(lkp_Region,MATCH(tbl_Sales[[#This Row],[Suburb]],lkp_Suburb,0))</f>
        <v>Western Metropolitan</v>
      </c>
      <c r="P4216" s="6">
        <f>MONTH(tbl_Sales[[#This Row],[Date]])</f>
        <v>10</v>
      </c>
      <c r="Q4216" s="6">
        <f>YEAR(tbl_Sales[[#This Row],[Date]])</f>
        <v>2016</v>
      </c>
    </row>
    <row r="4217" spans="1:17" x14ac:dyDescent="0.25">
      <c r="A4217" s="1">
        <v>42656</v>
      </c>
      <c r="B4217">
        <v>1550000</v>
      </c>
      <c r="C4217" t="s">
        <v>2</v>
      </c>
      <c r="D4217" t="s">
        <v>12429</v>
      </c>
      <c r="E4217" t="s">
        <v>10</v>
      </c>
      <c r="F4217">
        <v>3013</v>
      </c>
      <c r="G4217">
        <v>4</v>
      </c>
      <c r="H4217">
        <v>2</v>
      </c>
      <c r="I4217">
        <v>2</v>
      </c>
      <c r="J4217">
        <v>427</v>
      </c>
      <c r="K4217">
        <v>2010</v>
      </c>
      <c r="L4217" t="s">
        <v>4356</v>
      </c>
      <c r="M4217" t="s">
        <v>65</v>
      </c>
      <c r="N4217" t="s">
        <v>21</v>
      </c>
      <c r="O4217" s="6" t="str">
        <f>INDEX(lkp_Region,MATCH(tbl_Sales[[#This Row],[Suburb]],lkp_Suburb,0))</f>
        <v>Western Metropolitan</v>
      </c>
      <c r="P4217" s="6">
        <f>MONTH(tbl_Sales[[#This Row],[Date]])</f>
        <v>10</v>
      </c>
      <c r="Q4217" s="6">
        <f>YEAR(tbl_Sales[[#This Row],[Date]])</f>
        <v>2016</v>
      </c>
    </row>
    <row r="4218" spans="1:17" x14ac:dyDescent="0.25">
      <c r="A4218" s="1">
        <v>42656</v>
      </c>
      <c r="B4218">
        <v>1403000</v>
      </c>
      <c r="C4218" t="s">
        <v>2</v>
      </c>
      <c r="D4218" t="s">
        <v>12423</v>
      </c>
      <c r="E4218" t="s">
        <v>10</v>
      </c>
      <c r="F4218">
        <v>3108</v>
      </c>
      <c r="G4218">
        <v>3</v>
      </c>
      <c r="H4218">
        <v>1</v>
      </c>
      <c r="I4218">
        <v>4</v>
      </c>
      <c r="J4218">
        <v>727</v>
      </c>
      <c r="K4218">
        <v>1970</v>
      </c>
      <c r="L4218" t="s">
        <v>4357</v>
      </c>
      <c r="M4218" t="s">
        <v>126</v>
      </c>
      <c r="N4218" t="s">
        <v>128</v>
      </c>
      <c r="O4218" s="6" t="str">
        <f>INDEX(lkp_Region,MATCH(tbl_Sales[[#This Row],[Suburb]],lkp_Suburb,0))</f>
        <v>Eastern Metropolitan</v>
      </c>
      <c r="P4218" s="6">
        <f>MONTH(tbl_Sales[[#This Row],[Date]])</f>
        <v>10</v>
      </c>
      <c r="Q4218" s="6">
        <f>YEAR(tbl_Sales[[#This Row],[Date]])</f>
        <v>2016</v>
      </c>
    </row>
    <row r="4219" spans="1:17" x14ac:dyDescent="0.25">
      <c r="A4219" s="1">
        <v>42656</v>
      </c>
      <c r="B4219">
        <v>1165000</v>
      </c>
      <c r="C4219" t="s">
        <v>2</v>
      </c>
      <c r="D4219" t="s">
        <v>12429</v>
      </c>
      <c r="E4219" t="s">
        <v>10</v>
      </c>
      <c r="F4219">
        <v>3165</v>
      </c>
      <c r="G4219">
        <v>3</v>
      </c>
      <c r="H4219">
        <v>1</v>
      </c>
      <c r="I4219">
        <v>1</v>
      </c>
      <c r="J4219">
        <v>732</v>
      </c>
      <c r="L4219" t="s">
        <v>4358</v>
      </c>
      <c r="M4219" t="s">
        <v>138</v>
      </c>
      <c r="N4219" t="s">
        <v>57</v>
      </c>
      <c r="O4219" s="6" t="str">
        <f>INDEX(lkp_Region,MATCH(tbl_Sales[[#This Row],[Suburb]],lkp_Suburb,0))</f>
        <v>Southern Metropolitan</v>
      </c>
      <c r="P4219" s="6">
        <f>MONTH(tbl_Sales[[#This Row],[Date]])</f>
        <v>10</v>
      </c>
      <c r="Q4219" s="6">
        <f>YEAR(tbl_Sales[[#This Row],[Date]])</f>
        <v>2016</v>
      </c>
    </row>
    <row r="4220" spans="1:17" x14ac:dyDescent="0.25">
      <c r="A4220" s="1">
        <v>42656</v>
      </c>
      <c r="B4220">
        <v>1206000</v>
      </c>
      <c r="C4220" t="s">
        <v>2</v>
      </c>
      <c r="D4220" t="s">
        <v>12431</v>
      </c>
      <c r="E4220" t="s">
        <v>10</v>
      </c>
      <c r="F4220">
        <v>3165</v>
      </c>
      <c r="G4220">
        <v>4</v>
      </c>
      <c r="H4220">
        <v>1</v>
      </c>
      <c r="I4220">
        <v>1</v>
      </c>
      <c r="J4220">
        <v>636</v>
      </c>
      <c r="K4220">
        <v>1940</v>
      </c>
      <c r="L4220" t="s">
        <v>4359</v>
      </c>
      <c r="M4220" t="s">
        <v>138</v>
      </c>
      <c r="N4220" t="s">
        <v>57</v>
      </c>
      <c r="O4220" s="6" t="str">
        <f>INDEX(lkp_Region,MATCH(tbl_Sales[[#This Row],[Suburb]],lkp_Suburb,0))</f>
        <v>Southern Metropolitan</v>
      </c>
      <c r="P4220" s="6">
        <f>MONTH(tbl_Sales[[#This Row],[Date]])</f>
        <v>10</v>
      </c>
      <c r="Q4220" s="6">
        <f>YEAR(tbl_Sales[[#This Row],[Date]])</f>
        <v>2016</v>
      </c>
    </row>
    <row r="4221" spans="1:17" x14ac:dyDescent="0.25">
      <c r="A4221" s="1">
        <v>42656</v>
      </c>
      <c r="B4221">
        <v>871000</v>
      </c>
      <c r="C4221" t="s">
        <v>2</v>
      </c>
      <c r="D4221" t="s">
        <v>12427</v>
      </c>
      <c r="E4221" t="s">
        <v>10</v>
      </c>
      <c r="F4221">
        <v>3072</v>
      </c>
      <c r="G4221">
        <v>4</v>
      </c>
      <c r="H4221">
        <v>2</v>
      </c>
      <c r="I4221">
        <v>1</v>
      </c>
      <c r="J4221">
        <v>561</v>
      </c>
      <c r="K4221">
        <v>1950</v>
      </c>
      <c r="L4221" t="s">
        <v>4360</v>
      </c>
      <c r="M4221" t="s">
        <v>97</v>
      </c>
      <c r="N4221" t="s">
        <v>62</v>
      </c>
      <c r="O4221" s="6" t="str">
        <f>INDEX(lkp_Region,MATCH(tbl_Sales[[#This Row],[Suburb]],lkp_Suburb,0))</f>
        <v>Northern Metropolitan</v>
      </c>
      <c r="P4221" s="6">
        <f>MONTH(tbl_Sales[[#This Row],[Date]])</f>
        <v>10</v>
      </c>
      <c r="Q4221" s="6">
        <f>YEAR(tbl_Sales[[#This Row],[Date]])</f>
        <v>2016</v>
      </c>
    </row>
    <row r="4222" spans="1:17" x14ac:dyDescent="0.25">
      <c r="A4222" s="1">
        <v>42656</v>
      </c>
      <c r="B4222">
        <v>445000</v>
      </c>
      <c r="C4222" t="s">
        <v>13</v>
      </c>
      <c r="D4222" t="s">
        <v>12427</v>
      </c>
      <c r="E4222" t="s">
        <v>10</v>
      </c>
      <c r="F4222">
        <v>3122</v>
      </c>
      <c r="G4222">
        <v>1</v>
      </c>
      <c r="H4222">
        <v>1</v>
      </c>
      <c r="I4222">
        <v>1</v>
      </c>
      <c r="J4222">
        <v>0</v>
      </c>
      <c r="K4222">
        <v>1970</v>
      </c>
      <c r="L4222" t="s">
        <v>4361</v>
      </c>
      <c r="M4222" t="s">
        <v>461</v>
      </c>
      <c r="N4222" t="s">
        <v>101</v>
      </c>
      <c r="O4222" s="6" t="str">
        <f>INDEX(lkp_Region,MATCH(tbl_Sales[[#This Row],[Suburb]],lkp_Suburb,0))</f>
        <v>Southern Metropolitan</v>
      </c>
      <c r="P4222" s="6">
        <f>MONTH(tbl_Sales[[#This Row],[Date]])</f>
        <v>10</v>
      </c>
      <c r="Q4222" s="6">
        <f>YEAR(tbl_Sales[[#This Row],[Date]])</f>
        <v>2016</v>
      </c>
    </row>
    <row r="4223" spans="1:17" x14ac:dyDescent="0.25">
      <c r="A4223" s="1">
        <v>42656</v>
      </c>
      <c r="B4223">
        <v>2050000</v>
      </c>
      <c r="C4223" t="s">
        <v>51</v>
      </c>
      <c r="D4223" t="s">
        <v>12425</v>
      </c>
      <c r="E4223" t="s">
        <v>10</v>
      </c>
      <c r="F4223">
        <v>3147</v>
      </c>
      <c r="G4223">
        <v>3</v>
      </c>
      <c r="H4223">
        <v>3</v>
      </c>
      <c r="I4223">
        <v>4</v>
      </c>
      <c r="J4223">
        <v>310</v>
      </c>
      <c r="K4223">
        <v>2014</v>
      </c>
      <c r="L4223" t="s">
        <v>4362</v>
      </c>
      <c r="M4223" t="s">
        <v>206</v>
      </c>
      <c r="N4223" t="s">
        <v>101</v>
      </c>
      <c r="O4223" s="6" t="str">
        <f>INDEX(lkp_Region,MATCH(tbl_Sales[[#This Row],[Suburb]],lkp_Suburb,0))</f>
        <v>Southern Metropolitan</v>
      </c>
      <c r="P4223" s="6">
        <f>MONTH(tbl_Sales[[#This Row],[Date]])</f>
        <v>10</v>
      </c>
      <c r="Q4223" s="6">
        <f>YEAR(tbl_Sales[[#This Row],[Date]])</f>
        <v>2016</v>
      </c>
    </row>
    <row r="4224" spans="1:17" x14ac:dyDescent="0.25">
      <c r="A4224" s="1">
        <v>42656</v>
      </c>
      <c r="B4224">
        <v>2100000</v>
      </c>
      <c r="C4224" t="s">
        <v>2</v>
      </c>
      <c r="D4224" t="s">
        <v>12427</v>
      </c>
      <c r="E4224" t="s">
        <v>5</v>
      </c>
      <c r="F4224">
        <v>3146</v>
      </c>
      <c r="G4224">
        <v>4</v>
      </c>
      <c r="H4224">
        <v>2</v>
      </c>
      <c r="I4224">
        <v>2</v>
      </c>
      <c r="J4224">
        <v>645</v>
      </c>
      <c r="K4224">
        <v>1930</v>
      </c>
      <c r="L4224" t="s">
        <v>4363</v>
      </c>
      <c r="M4224" t="s">
        <v>102</v>
      </c>
      <c r="N4224" t="s">
        <v>101</v>
      </c>
      <c r="O4224" s="6" t="str">
        <f>INDEX(lkp_Region,MATCH(tbl_Sales[[#This Row],[Suburb]],lkp_Suburb,0))</f>
        <v>Southern Metropolitan</v>
      </c>
      <c r="P4224" s="6">
        <f>MONTH(tbl_Sales[[#This Row],[Date]])</f>
        <v>10</v>
      </c>
      <c r="Q4224" s="6">
        <f>YEAR(tbl_Sales[[#This Row],[Date]])</f>
        <v>2016</v>
      </c>
    </row>
    <row r="4225" spans="1:17" x14ac:dyDescent="0.25">
      <c r="A4225" s="1">
        <v>42656</v>
      </c>
      <c r="B4225">
        <v>2550000</v>
      </c>
      <c r="C4225" t="s">
        <v>2</v>
      </c>
      <c r="D4225" t="s">
        <v>12427</v>
      </c>
      <c r="E4225" t="s">
        <v>10</v>
      </c>
      <c r="F4225">
        <v>3103</v>
      </c>
      <c r="G4225">
        <v>5</v>
      </c>
      <c r="H4225">
        <v>3</v>
      </c>
      <c r="I4225">
        <v>2</v>
      </c>
      <c r="J4225">
        <v>642</v>
      </c>
      <c r="K4225">
        <v>1930</v>
      </c>
      <c r="L4225" t="s">
        <v>4364</v>
      </c>
      <c r="M4225" t="s">
        <v>274</v>
      </c>
      <c r="N4225" t="s">
        <v>101</v>
      </c>
      <c r="O4225" s="6" t="str">
        <f>INDEX(lkp_Region,MATCH(tbl_Sales[[#This Row],[Suburb]],lkp_Suburb,0))</f>
        <v>Southern Metropolitan</v>
      </c>
      <c r="P4225" s="6">
        <f>MONTH(tbl_Sales[[#This Row],[Date]])</f>
        <v>10</v>
      </c>
      <c r="Q4225" s="6">
        <f>YEAR(tbl_Sales[[#This Row],[Date]])</f>
        <v>2016</v>
      </c>
    </row>
    <row r="4226" spans="1:17" x14ac:dyDescent="0.25">
      <c r="A4226" s="1">
        <v>42656</v>
      </c>
      <c r="B4226">
        <v>500000</v>
      </c>
      <c r="C4226" t="s">
        <v>13</v>
      </c>
      <c r="D4226" t="s">
        <v>12427</v>
      </c>
      <c r="E4226" t="s">
        <v>5</v>
      </c>
      <c r="F4226">
        <v>3079</v>
      </c>
      <c r="G4226">
        <v>2</v>
      </c>
      <c r="H4226">
        <v>1</v>
      </c>
      <c r="I4226">
        <v>1</v>
      </c>
      <c r="J4226">
        <v>71</v>
      </c>
      <c r="K4226">
        <v>1960</v>
      </c>
      <c r="L4226" t="s">
        <v>4365</v>
      </c>
      <c r="M4226" t="s">
        <v>213</v>
      </c>
      <c r="N4226" t="s">
        <v>150</v>
      </c>
      <c r="O4226" s="6" t="str">
        <f>INDEX(lkp_Region,MATCH(tbl_Sales[[#This Row],[Suburb]],lkp_Suburb,0))</f>
        <v>Eastern Metropolitan</v>
      </c>
      <c r="P4226" s="6">
        <f>MONTH(tbl_Sales[[#This Row],[Date]])</f>
        <v>10</v>
      </c>
      <c r="Q4226" s="6">
        <f>YEAR(tbl_Sales[[#This Row],[Date]])</f>
        <v>2016</v>
      </c>
    </row>
    <row r="4227" spans="1:17" x14ac:dyDescent="0.25">
      <c r="A4227" s="1">
        <v>42656</v>
      </c>
      <c r="B4227">
        <v>706000</v>
      </c>
      <c r="C4227" t="s">
        <v>2</v>
      </c>
      <c r="D4227" t="s">
        <v>12427</v>
      </c>
      <c r="E4227" t="s">
        <v>10</v>
      </c>
      <c r="F4227">
        <v>3087</v>
      </c>
      <c r="G4227">
        <v>4</v>
      </c>
      <c r="H4227">
        <v>1</v>
      </c>
      <c r="I4227">
        <v>2</v>
      </c>
      <c r="J4227">
        <v>581</v>
      </c>
      <c r="L4227" t="s">
        <v>4366</v>
      </c>
      <c r="M4227" t="s">
        <v>349</v>
      </c>
      <c r="N4227" t="s">
        <v>150</v>
      </c>
      <c r="O4227" s="6" t="str">
        <f>INDEX(lkp_Region,MATCH(tbl_Sales[[#This Row],[Suburb]],lkp_Suburb,0))</f>
        <v>Northern Metropolitan</v>
      </c>
      <c r="P4227" s="6">
        <f>MONTH(tbl_Sales[[#This Row],[Date]])</f>
        <v>10</v>
      </c>
      <c r="Q4227" s="6">
        <f>YEAR(tbl_Sales[[#This Row],[Date]])</f>
        <v>2016</v>
      </c>
    </row>
    <row r="4228" spans="1:17" x14ac:dyDescent="0.25">
      <c r="A4228" s="1">
        <v>42656</v>
      </c>
      <c r="B4228">
        <v>1260000</v>
      </c>
      <c r="C4228" t="s">
        <v>13</v>
      </c>
      <c r="D4228" t="s">
        <v>12423</v>
      </c>
      <c r="E4228" t="s">
        <v>10</v>
      </c>
      <c r="F4228">
        <v>3079</v>
      </c>
      <c r="G4228">
        <v>3</v>
      </c>
      <c r="H4228">
        <v>2</v>
      </c>
      <c r="I4228">
        <v>2</v>
      </c>
      <c r="J4228">
        <v>356</v>
      </c>
      <c r="K4228">
        <v>1998</v>
      </c>
      <c r="L4228" t="s">
        <v>4367</v>
      </c>
      <c r="M4228" t="s">
        <v>1008</v>
      </c>
      <c r="N4228" t="s">
        <v>150</v>
      </c>
      <c r="O4228" s="6" t="str">
        <f>INDEX(lkp_Region,MATCH(tbl_Sales[[#This Row],[Suburb]],lkp_Suburb,0))</f>
        <v>Eastern Metropolitan</v>
      </c>
      <c r="P4228" s="6">
        <f>MONTH(tbl_Sales[[#This Row],[Date]])</f>
        <v>10</v>
      </c>
      <c r="Q4228" s="6">
        <f>YEAR(tbl_Sales[[#This Row],[Date]])</f>
        <v>2016</v>
      </c>
    </row>
    <row r="4229" spans="1:17" x14ac:dyDescent="0.25">
      <c r="A4229" s="1">
        <v>42657</v>
      </c>
      <c r="B4229">
        <v>385000</v>
      </c>
      <c r="C4229" t="s">
        <v>13</v>
      </c>
      <c r="D4229" t="s">
        <v>12433</v>
      </c>
      <c r="E4229" t="s">
        <v>5</v>
      </c>
      <c r="F4229">
        <v>3121</v>
      </c>
      <c r="G4229">
        <v>1</v>
      </c>
      <c r="H4229">
        <v>1</v>
      </c>
      <c r="I4229">
        <v>1</v>
      </c>
      <c r="J4229">
        <v>0</v>
      </c>
      <c r="K4229">
        <v>2005</v>
      </c>
      <c r="L4229" t="s">
        <v>4368</v>
      </c>
      <c r="M4229" t="s">
        <v>6</v>
      </c>
      <c r="N4229" t="s">
        <v>8</v>
      </c>
      <c r="O4229" s="6" t="str">
        <f>INDEX(lkp_Region,MATCH(tbl_Sales[[#This Row],[Suburb]],lkp_Suburb,0))</f>
        <v>Northern Metropolitan</v>
      </c>
      <c r="P4229" s="6">
        <f>MONTH(tbl_Sales[[#This Row],[Date]])</f>
        <v>10</v>
      </c>
      <c r="Q4229" s="6">
        <f>YEAR(tbl_Sales[[#This Row],[Date]])</f>
        <v>2016</v>
      </c>
    </row>
    <row r="4230" spans="1:17" x14ac:dyDescent="0.25">
      <c r="A4230" s="1">
        <v>42657</v>
      </c>
      <c r="B4230">
        <v>1055000</v>
      </c>
      <c r="C4230" t="s">
        <v>2</v>
      </c>
      <c r="D4230" t="s">
        <v>12427</v>
      </c>
      <c r="E4230" t="s">
        <v>10</v>
      </c>
      <c r="F4230">
        <v>3068</v>
      </c>
      <c r="G4230">
        <v>2</v>
      </c>
      <c r="H4230">
        <v>1</v>
      </c>
      <c r="I4230">
        <v>0</v>
      </c>
      <c r="J4230">
        <v>122</v>
      </c>
      <c r="L4230" t="s">
        <v>4369</v>
      </c>
      <c r="M4230" t="s">
        <v>72</v>
      </c>
      <c r="N4230" t="s">
        <v>8</v>
      </c>
      <c r="O4230" s="6" t="str">
        <f>INDEX(lkp_Region,MATCH(tbl_Sales[[#This Row],[Suburb]],lkp_Suburb,0))</f>
        <v>Northern Metropolitan</v>
      </c>
      <c r="P4230" s="6">
        <f>MONTH(tbl_Sales[[#This Row],[Date]])</f>
        <v>10</v>
      </c>
      <c r="Q4230" s="6">
        <f>YEAR(tbl_Sales[[#This Row],[Date]])</f>
        <v>2016</v>
      </c>
    </row>
    <row r="4231" spans="1:17" x14ac:dyDescent="0.25">
      <c r="A4231" s="1">
        <v>42657</v>
      </c>
      <c r="B4231">
        <v>1036000</v>
      </c>
      <c r="C4231" t="s">
        <v>2</v>
      </c>
      <c r="D4231" t="s">
        <v>12427</v>
      </c>
      <c r="E4231" t="s">
        <v>10</v>
      </c>
      <c r="F4231">
        <v>3145</v>
      </c>
      <c r="G4231">
        <v>2</v>
      </c>
      <c r="H4231">
        <v>1</v>
      </c>
      <c r="I4231">
        <v>1</v>
      </c>
      <c r="J4231">
        <v>310</v>
      </c>
      <c r="K4231">
        <v>1910</v>
      </c>
      <c r="L4231" t="s">
        <v>4370</v>
      </c>
      <c r="M4231" t="s">
        <v>74</v>
      </c>
      <c r="N4231" t="s">
        <v>76</v>
      </c>
      <c r="O4231" s="6" t="str">
        <f>INDEX(lkp_Region,MATCH(tbl_Sales[[#This Row],[Suburb]],lkp_Suburb,0))</f>
        <v>Southern Metropolitan</v>
      </c>
      <c r="P4231" s="6">
        <f>MONTH(tbl_Sales[[#This Row],[Date]])</f>
        <v>10</v>
      </c>
      <c r="Q4231" s="6">
        <f>YEAR(tbl_Sales[[#This Row],[Date]])</f>
        <v>2016</v>
      </c>
    </row>
    <row r="4232" spans="1:17" x14ac:dyDescent="0.25">
      <c r="A4232" s="1">
        <v>42657</v>
      </c>
      <c r="B4232">
        <v>1505000</v>
      </c>
      <c r="C4232" t="s">
        <v>2</v>
      </c>
      <c r="D4232" t="s">
        <v>12429</v>
      </c>
      <c r="E4232" t="s">
        <v>5</v>
      </c>
      <c r="F4232">
        <v>3145</v>
      </c>
      <c r="G4232">
        <v>3</v>
      </c>
      <c r="H4232">
        <v>2</v>
      </c>
      <c r="I4232">
        <v>1</v>
      </c>
      <c r="J4232">
        <v>647</v>
      </c>
      <c r="L4232" t="s">
        <v>4371</v>
      </c>
      <c r="M4232" t="s">
        <v>74</v>
      </c>
      <c r="N4232" t="s">
        <v>76</v>
      </c>
      <c r="O4232" s="6" t="str">
        <f>INDEX(lkp_Region,MATCH(tbl_Sales[[#This Row],[Suburb]],lkp_Suburb,0))</f>
        <v>Southern Metropolitan</v>
      </c>
      <c r="P4232" s="6">
        <f>MONTH(tbl_Sales[[#This Row],[Date]])</f>
        <v>10</v>
      </c>
      <c r="Q4232" s="6">
        <f>YEAR(tbl_Sales[[#This Row],[Date]])</f>
        <v>2016</v>
      </c>
    </row>
    <row r="4233" spans="1:17" x14ac:dyDescent="0.25">
      <c r="A4233" s="1">
        <v>42657</v>
      </c>
      <c r="B4233">
        <v>300000</v>
      </c>
      <c r="C4233" t="s">
        <v>13</v>
      </c>
      <c r="D4233" t="s">
        <v>12428</v>
      </c>
      <c r="E4233" t="s">
        <v>10</v>
      </c>
      <c r="F4233">
        <v>3184</v>
      </c>
      <c r="G4233">
        <v>1</v>
      </c>
      <c r="H4233">
        <v>1</v>
      </c>
      <c r="I4233">
        <v>0</v>
      </c>
      <c r="J4233">
        <v>0</v>
      </c>
      <c r="K4233">
        <v>1930</v>
      </c>
      <c r="L4233" t="s">
        <v>4372</v>
      </c>
      <c r="M4233" t="s">
        <v>58</v>
      </c>
      <c r="N4233" t="s">
        <v>26</v>
      </c>
      <c r="O4233" s="6" t="str">
        <f>INDEX(lkp_Region,MATCH(tbl_Sales[[#This Row],[Suburb]],lkp_Suburb,0))</f>
        <v>Southern Metropolitan</v>
      </c>
      <c r="P4233" s="6">
        <f>MONTH(tbl_Sales[[#This Row],[Date]])</f>
        <v>10</v>
      </c>
      <c r="Q4233" s="6">
        <f>YEAR(tbl_Sales[[#This Row],[Date]])</f>
        <v>2016</v>
      </c>
    </row>
    <row r="4234" spans="1:17" x14ac:dyDescent="0.25">
      <c r="A4234" s="1">
        <v>42657</v>
      </c>
      <c r="B4234">
        <v>985000</v>
      </c>
      <c r="C4234" t="s">
        <v>2</v>
      </c>
      <c r="D4234" t="s">
        <v>12427</v>
      </c>
      <c r="E4234" t="s">
        <v>10</v>
      </c>
      <c r="F4234">
        <v>3207</v>
      </c>
      <c r="G4234">
        <v>3</v>
      </c>
      <c r="H4234">
        <v>1</v>
      </c>
      <c r="I4234">
        <v>0</v>
      </c>
      <c r="J4234">
        <v>171</v>
      </c>
      <c r="K4234">
        <v>1890</v>
      </c>
      <c r="L4234" t="s">
        <v>4373</v>
      </c>
      <c r="M4234" t="s">
        <v>24</v>
      </c>
      <c r="N4234" t="s">
        <v>26</v>
      </c>
      <c r="O4234" s="6" t="str">
        <f>INDEX(lkp_Region,MATCH(tbl_Sales[[#This Row],[Suburb]],lkp_Suburb,0))</f>
        <v>Southern Metropolitan</v>
      </c>
      <c r="P4234" s="6">
        <f>MONTH(tbl_Sales[[#This Row],[Date]])</f>
        <v>10</v>
      </c>
      <c r="Q4234" s="6">
        <f>YEAR(tbl_Sales[[#This Row],[Date]])</f>
        <v>2016</v>
      </c>
    </row>
    <row r="4235" spans="1:17" x14ac:dyDescent="0.25">
      <c r="A4235" s="1">
        <v>42657</v>
      </c>
      <c r="B4235">
        <v>1000000</v>
      </c>
      <c r="C4235" t="s">
        <v>2</v>
      </c>
      <c r="D4235" t="s">
        <v>12431</v>
      </c>
      <c r="E4235" t="s">
        <v>10</v>
      </c>
      <c r="F4235">
        <v>3206</v>
      </c>
      <c r="G4235">
        <v>2</v>
      </c>
      <c r="H4235">
        <v>1</v>
      </c>
      <c r="I4235">
        <v>0</v>
      </c>
      <c r="J4235">
        <v>288</v>
      </c>
      <c r="L4235" t="s">
        <v>4374</v>
      </c>
      <c r="M4235" t="s">
        <v>113</v>
      </c>
      <c r="N4235" t="s">
        <v>26</v>
      </c>
      <c r="O4235" s="6" t="str">
        <f>INDEX(lkp_Region,MATCH(tbl_Sales[[#This Row],[Suburb]],lkp_Suburb,0))</f>
        <v>Southern Metropolitan</v>
      </c>
      <c r="P4235" s="6">
        <f>MONTH(tbl_Sales[[#This Row],[Date]])</f>
        <v>10</v>
      </c>
      <c r="Q4235" s="6">
        <f>YEAR(tbl_Sales[[#This Row],[Date]])</f>
        <v>2016</v>
      </c>
    </row>
    <row r="4236" spans="1:17" x14ac:dyDescent="0.25">
      <c r="A4236" s="1">
        <v>42657</v>
      </c>
      <c r="B4236">
        <v>1355000</v>
      </c>
      <c r="C4236" t="s">
        <v>2</v>
      </c>
      <c r="D4236" t="s">
        <v>12427</v>
      </c>
      <c r="E4236" t="s">
        <v>10</v>
      </c>
      <c r="F4236">
        <v>3205</v>
      </c>
      <c r="G4236">
        <v>2</v>
      </c>
      <c r="H4236">
        <v>1</v>
      </c>
      <c r="I4236">
        <v>0</v>
      </c>
      <c r="J4236">
        <v>101</v>
      </c>
      <c r="L4236" t="s">
        <v>4375</v>
      </c>
      <c r="M4236" t="s">
        <v>185</v>
      </c>
      <c r="N4236" t="s">
        <v>26</v>
      </c>
      <c r="O4236" s="6" t="str">
        <f>INDEX(lkp_Region,MATCH(tbl_Sales[[#This Row],[Suburb]],lkp_Suburb,0))</f>
        <v>Southern Metropolitan</v>
      </c>
      <c r="P4236" s="6">
        <f>MONTH(tbl_Sales[[#This Row],[Date]])</f>
        <v>10</v>
      </c>
      <c r="Q4236" s="6">
        <f>YEAR(tbl_Sales[[#This Row],[Date]])</f>
        <v>2016</v>
      </c>
    </row>
    <row r="4237" spans="1:17" x14ac:dyDescent="0.25">
      <c r="A4237" s="1">
        <v>42657</v>
      </c>
      <c r="B4237">
        <v>1000000</v>
      </c>
      <c r="C4237" t="s">
        <v>2</v>
      </c>
      <c r="D4237" t="s">
        <v>12423</v>
      </c>
      <c r="E4237" t="s">
        <v>5</v>
      </c>
      <c r="F4237">
        <v>3046</v>
      </c>
      <c r="G4237">
        <v>4</v>
      </c>
      <c r="H4237">
        <v>2</v>
      </c>
      <c r="I4237">
        <v>8</v>
      </c>
      <c r="J4237">
        <v>977</v>
      </c>
      <c r="K4237">
        <v>1935</v>
      </c>
      <c r="L4237" t="s">
        <v>4376</v>
      </c>
      <c r="M4237" t="s">
        <v>78</v>
      </c>
      <c r="N4237" t="s">
        <v>18</v>
      </c>
      <c r="O4237" s="6" t="str">
        <f>INDEX(lkp_Region,MATCH(tbl_Sales[[#This Row],[Suburb]],lkp_Suburb,0))</f>
        <v>Northern Metropolitan</v>
      </c>
      <c r="P4237" s="6">
        <f>MONTH(tbl_Sales[[#This Row],[Date]])</f>
        <v>10</v>
      </c>
      <c r="Q4237" s="6">
        <f>YEAR(tbl_Sales[[#This Row],[Date]])</f>
        <v>2016</v>
      </c>
    </row>
    <row r="4238" spans="1:17" x14ac:dyDescent="0.25">
      <c r="A4238" s="1">
        <v>42657</v>
      </c>
      <c r="B4238">
        <v>1535000</v>
      </c>
      <c r="C4238" t="s">
        <v>2</v>
      </c>
      <c r="D4238" t="s">
        <v>12427</v>
      </c>
      <c r="E4238" t="s">
        <v>5</v>
      </c>
      <c r="F4238">
        <v>3040</v>
      </c>
      <c r="G4238">
        <v>4</v>
      </c>
      <c r="H4238">
        <v>1</v>
      </c>
      <c r="I4238">
        <v>2</v>
      </c>
      <c r="J4238">
        <v>638</v>
      </c>
      <c r="K4238">
        <v>1900</v>
      </c>
      <c r="L4238" t="s">
        <v>4377</v>
      </c>
      <c r="M4238" t="s">
        <v>47</v>
      </c>
      <c r="N4238" t="s">
        <v>49</v>
      </c>
      <c r="O4238" s="6" t="str">
        <f>INDEX(lkp_Region,MATCH(tbl_Sales[[#This Row],[Suburb]],lkp_Suburb,0))</f>
        <v>Western Metropolitan</v>
      </c>
      <c r="P4238" s="6">
        <f>MONTH(tbl_Sales[[#This Row],[Date]])</f>
        <v>10</v>
      </c>
      <c r="Q4238" s="6">
        <f>YEAR(tbl_Sales[[#This Row],[Date]])</f>
        <v>2016</v>
      </c>
    </row>
    <row r="4239" spans="1:17" x14ac:dyDescent="0.25">
      <c r="A4239" s="1">
        <v>42657</v>
      </c>
      <c r="B4239">
        <v>1800000</v>
      </c>
      <c r="C4239" t="s">
        <v>2</v>
      </c>
      <c r="D4239" t="s">
        <v>12429</v>
      </c>
      <c r="E4239" t="s">
        <v>5</v>
      </c>
      <c r="F4239">
        <v>3040</v>
      </c>
      <c r="G4239">
        <v>5</v>
      </c>
      <c r="H4239">
        <v>2</v>
      </c>
      <c r="I4239">
        <v>2</v>
      </c>
      <c r="J4239">
        <v>611</v>
      </c>
      <c r="L4239" t="s">
        <v>4378</v>
      </c>
      <c r="M4239" t="s">
        <v>47</v>
      </c>
      <c r="N4239" t="s">
        <v>49</v>
      </c>
      <c r="O4239" s="6" t="str">
        <f>INDEX(lkp_Region,MATCH(tbl_Sales[[#This Row],[Suburb]],lkp_Suburb,0))</f>
        <v>Western Metropolitan</v>
      </c>
      <c r="P4239" s="6">
        <f>MONTH(tbl_Sales[[#This Row],[Date]])</f>
        <v>10</v>
      </c>
      <c r="Q4239" s="6">
        <f>YEAR(tbl_Sales[[#This Row],[Date]])</f>
        <v>2016</v>
      </c>
    </row>
    <row r="4240" spans="1:17" x14ac:dyDescent="0.25">
      <c r="A4240" s="1">
        <v>42657</v>
      </c>
      <c r="B4240">
        <v>728000</v>
      </c>
      <c r="C4240" t="s">
        <v>51</v>
      </c>
      <c r="D4240" t="s">
        <v>12428</v>
      </c>
      <c r="E4240" t="s">
        <v>10</v>
      </c>
      <c r="F4240">
        <v>3012</v>
      </c>
      <c r="G4240">
        <v>3</v>
      </c>
      <c r="H4240">
        <v>2</v>
      </c>
      <c r="I4240">
        <v>2</v>
      </c>
      <c r="J4240">
        <v>218</v>
      </c>
      <c r="L4240" t="s">
        <v>4379</v>
      </c>
      <c r="M4240" t="s">
        <v>19</v>
      </c>
      <c r="N4240" t="s">
        <v>21</v>
      </c>
      <c r="O4240" s="6" t="str">
        <f>INDEX(lkp_Region,MATCH(tbl_Sales[[#This Row],[Suburb]],lkp_Suburb,0))</f>
        <v>Western Metropolitan</v>
      </c>
      <c r="P4240" s="6">
        <f>MONTH(tbl_Sales[[#This Row],[Date]])</f>
        <v>10</v>
      </c>
      <c r="Q4240" s="6">
        <f>YEAR(tbl_Sales[[#This Row],[Date]])</f>
        <v>2016</v>
      </c>
    </row>
    <row r="4241" spans="1:17" x14ac:dyDescent="0.25">
      <c r="A4241" s="1">
        <v>42657</v>
      </c>
      <c r="B4241">
        <v>743000</v>
      </c>
      <c r="C4241" t="s">
        <v>51</v>
      </c>
      <c r="D4241" t="s">
        <v>12432</v>
      </c>
      <c r="E4241" t="s">
        <v>5</v>
      </c>
      <c r="F4241">
        <v>3018</v>
      </c>
      <c r="G4241">
        <v>3</v>
      </c>
      <c r="H4241">
        <v>2</v>
      </c>
      <c r="I4241">
        <v>2</v>
      </c>
      <c r="J4241">
        <v>211</v>
      </c>
      <c r="L4241" t="s">
        <v>4380</v>
      </c>
      <c r="M4241" t="s">
        <v>67</v>
      </c>
      <c r="N4241" t="s">
        <v>69</v>
      </c>
      <c r="O4241" s="6" t="str">
        <f>INDEX(lkp_Region,MATCH(tbl_Sales[[#This Row],[Suburb]],lkp_Suburb,0))</f>
        <v>Western Metropolitan</v>
      </c>
      <c r="P4241" s="6">
        <f>MONTH(tbl_Sales[[#This Row],[Date]])</f>
        <v>10</v>
      </c>
      <c r="Q4241" s="6">
        <f>YEAR(tbl_Sales[[#This Row],[Date]])</f>
        <v>2016</v>
      </c>
    </row>
    <row r="4242" spans="1:17" x14ac:dyDescent="0.25">
      <c r="A4242" s="1">
        <v>42657</v>
      </c>
      <c r="B4242">
        <v>830000</v>
      </c>
      <c r="C4242" t="s">
        <v>51</v>
      </c>
      <c r="D4242" t="s">
        <v>12430</v>
      </c>
      <c r="E4242" t="s">
        <v>5</v>
      </c>
      <c r="F4242">
        <v>3016</v>
      </c>
      <c r="G4242">
        <v>2</v>
      </c>
      <c r="H4242">
        <v>1</v>
      </c>
      <c r="I4242">
        <v>0</v>
      </c>
      <c r="J4242">
        <v>56</v>
      </c>
      <c r="L4242" t="s">
        <v>4381</v>
      </c>
      <c r="M4242" t="s">
        <v>196</v>
      </c>
      <c r="N4242" t="s">
        <v>69</v>
      </c>
      <c r="O4242" s="6" t="str">
        <f>INDEX(lkp_Region,MATCH(tbl_Sales[[#This Row],[Suburb]],lkp_Suburb,0))</f>
        <v>Western Metropolitan</v>
      </c>
      <c r="P4242" s="6">
        <f>MONTH(tbl_Sales[[#This Row],[Date]])</f>
        <v>10</v>
      </c>
      <c r="Q4242" s="6">
        <f>YEAR(tbl_Sales[[#This Row],[Date]])</f>
        <v>2016</v>
      </c>
    </row>
    <row r="4243" spans="1:17" x14ac:dyDescent="0.25">
      <c r="A4243" s="1">
        <v>42657</v>
      </c>
      <c r="B4243">
        <v>1170000</v>
      </c>
      <c r="C4243" t="s">
        <v>2</v>
      </c>
      <c r="D4243" t="s">
        <v>12427</v>
      </c>
      <c r="E4243" t="s">
        <v>10</v>
      </c>
      <c r="F4243">
        <v>3162</v>
      </c>
      <c r="G4243">
        <v>3</v>
      </c>
      <c r="H4243">
        <v>1</v>
      </c>
      <c r="I4243">
        <v>1</v>
      </c>
      <c r="J4243">
        <v>359</v>
      </c>
      <c r="L4243" t="s">
        <v>4382</v>
      </c>
      <c r="M4243" t="s">
        <v>569</v>
      </c>
      <c r="N4243" t="s">
        <v>57</v>
      </c>
      <c r="O4243" s="6" t="str">
        <f>INDEX(lkp_Region,MATCH(tbl_Sales[[#This Row],[Suburb]],lkp_Suburb,0))</f>
        <v>Southern Metropolitan</v>
      </c>
      <c r="P4243" s="6">
        <f>MONTH(tbl_Sales[[#This Row],[Date]])</f>
        <v>10</v>
      </c>
      <c r="Q4243" s="6">
        <f>YEAR(tbl_Sales[[#This Row],[Date]])</f>
        <v>2016</v>
      </c>
    </row>
    <row r="4244" spans="1:17" x14ac:dyDescent="0.25">
      <c r="A4244" s="1">
        <v>42657</v>
      </c>
      <c r="B4244">
        <v>1875000</v>
      </c>
      <c r="C4244" t="s">
        <v>2</v>
      </c>
      <c r="D4244" t="s">
        <v>12428</v>
      </c>
      <c r="E4244" t="s">
        <v>10</v>
      </c>
      <c r="F4244">
        <v>3204</v>
      </c>
      <c r="G4244">
        <v>4</v>
      </c>
      <c r="H4244">
        <v>2</v>
      </c>
      <c r="I4244">
        <v>2</v>
      </c>
      <c r="J4244">
        <v>702</v>
      </c>
      <c r="K4244">
        <v>1929</v>
      </c>
      <c r="L4244" t="s">
        <v>4383</v>
      </c>
      <c r="M4244" t="s">
        <v>63</v>
      </c>
      <c r="N4244" t="s">
        <v>57</v>
      </c>
      <c r="O4244" s="6" t="str">
        <f>INDEX(lkp_Region,MATCH(tbl_Sales[[#This Row],[Suburb]],lkp_Suburb,0))</f>
        <v>Southern Metropolitan</v>
      </c>
      <c r="P4244" s="6">
        <f>MONTH(tbl_Sales[[#This Row],[Date]])</f>
        <v>10</v>
      </c>
      <c r="Q4244" s="6">
        <f>YEAR(tbl_Sales[[#This Row],[Date]])</f>
        <v>2016</v>
      </c>
    </row>
    <row r="4245" spans="1:17" x14ac:dyDescent="0.25">
      <c r="A4245" s="1">
        <v>42657</v>
      </c>
      <c r="B4245">
        <v>905000</v>
      </c>
      <c r="C4245" t="s">
        <v>2</v>
      </c>
      <c r="D4245" t="s">
        <v>12423</v>
      </c>
      <c r="E4245" t="s">
        <v>10</v>
      </c>
      <c r="F4245">
        <v>3073</v>
      </c>
      <c r="G4245">
        <v>3</v>
      </c>
      <c r="H4245">
        <v>1</v>
      </c>
      <c r="I4245">
        <v>2</v>
      </c>
      <c r="J4245">
        <v>950</v>
      </c>
      <c r="K4245">
        <v>1960</v>
      </c>
      <c r="L4245" t="s">
        <v>4384</v>
      </c>
      <c r="M4245" t="s">
        <v>93</v>
      </c>
      <c r="N4245" t="s">
        <v>62</v>
      </c>
      <c r="O4245" s="6" t="str">
        <f>INDEX(lkp_Region,MATCH(tbl_Sales[[#This Row],[Suburb]],lkp_Suburb,0))</f>
        <v>Northern Metropolitan</v>
      </c>
      <c r="P4245" s="6">
        <f>MONTH(tbl_Sales[[#This Row],[Date]])</f>
        <v>10</v>
      </c>
      <c r="Q4245" s="6">
        <f>YEAR(tbl_Sales[[#This Row],[Date]])</f>
        <v>2016</v>
      </c>
    </row>
    <row r="4246" spans="1:17" x14ac:dyDescent="0.25">
      <c r="A4246" s="1">
        <v>42657</v>
      </c>
      <c r="B4246">
        <v>490000</v>
      </c>
      <c r="C4246" t="s">
        <v>13</v>
      </c>
      <c r="D4246" t="s">
        <v>12427</v>
      </c>
      <c r="E4246" t="s">
        <v>10</v>
      </c>
      <c r="F4246">
        <v>3123</v>
      </c>
      <c r="G4246">
        <v>2</v>
      </c>
      <c r="H4246">
        <v>1</v>
      </c>
      <c r="I4246">
        <v>1</v>
      </c>
      <c r="J4246">
        <v>0</v>
      </c>
      <c r="L4246" t="s">
        <v>4385</v>
      </c>
      <c r="M4246" t="s">
        <v>230</v>
      </c>
      <c r="N4246" t="s">
        <v>101</v>
      </c>
      <c r="O4246" s="6" t="str">
        <f>INDEX(lkp_Region,MATCH(tbl_Sales[[#This Row],[Suburb]],lkp_Suburb,0))</f>
        <v>Southern Metropolitan</v>
      </c>
      <c r="P4246" s="6">
        <f>MONTH(tbl_Sales[[#This Row],[Date]])</f>
        <v>10</v>
      </c>
      <c r="Q4246" s="6">
        <f>YEAR(tbl_Sales[[#This Row],[Date]])</f>
        <v>2016</v>
      </c>
    </row>
    <row r="4247" spans="1:17" x14ac:dyDescent="0.25">
      <c r="A4247" s="1">
        <v>42657</v>
      </c>
      <c r="B4247">
        <v>1750000</v>
      </c>
      <c r="C4247" t="s">
        <v>2</v>
      </c>
      <c r="D4247" t="s">
        <v>12430</v>
      </c>
      <c r="E4247" t="s">
        <v>5</v>
      </c>
      <c r="F4247">
        <v>3103</v>
      </c>
      <c r="G4247">
        <v>4</v>
      </c>
      <c r="H4247">
        <v>3</v>
      </c>
      <c r="I4247">
        <v>2</v>
      </c>
      <c r="J4247">
        <v>453</v>
      </c>
      <c r="K4247">
        <v>2016</v>
      </c>
      <c r="L4247" t="s">
        <v>4386</v>
      </c>
      <c r="M4247" t="s">
        <v>274</v>
      </c>
      <c r="N4247" t="s">
        <v>101</v>
      </c>
      <c r="O4247" s="6" t="str">
        <f>INDEX(lkp_Region,MATCH(tbl_Sales[[#This Row],[Suburb]],lkp_Suburb,0))</f>
        <v>Southern Metropolitan</v>
      </c>
      <c r="P4247" s="6">
        <f>MONTH(tbl_Sales[[#This Row],[Date]])</f>
        <v>10</v>
      </c>
      <c r="Q4247" s="6">
        <f>YEAR(tbl_Sales[[#This Row],[Date]])</f>
        <v>2016</v>
      </c>
    </row>
    <row r="4248" spans="1:17" x14ac:dyDescent="0.25">
      <c r="A4248" s="1">
        <v>42657</v>
      </c>
      <c r="B4248">
        <v>2625000</v>
      </c>
      <c r="C4248" t="s">
        <v>2</v>
      </c>
      <c r="D4248" t="s">
        <v>12427</v>
      </c>
      <c r="E4248" t="s">
        <v>5</v>
      </c>
      <c r="F4248">
        <v>3146</v>
      </c>
      <c r="G4248">
        <v>4</v>
      </c>
      <c r="H4248">
        <v>3</v>
      </c>
      <c r="I4248">
        <v>2</v>
      </c>
      <c r="J4248">
        <v>840</v>
      </c>
      <c r="K4248">
        <v>1930</v>
      </c>
      <c r="L4248" t="s">
        <v>4387</v>
      </c>
      <c r="M4248" t="s">
        <v>102</v>
      </c>
      <c r="N4248" t="s">
        <v>101</v>
      </c>
      <c r="O4248" s="6" t="str">
        <f>INDEX(lkp_Region,MATCH(tbl_Sales[[#This Row],[Suburb]],lkp_Suburb,0))</f>
        <v>Southern Metropolitan</v>
      </c>
      <c r="P4248" s="6">
        <f>MONTH(tbl_Sales[[#This Row],[Date]])</f>
        <v>10</v>
      </c>
      <c r="Q4248" s="6">
        <f>YEAR(tbl_Sales[[#This Row],[Date]])</f>
        <v>2016</v>
      </c>
    </row>
    <row r="4249" spans="1:17" x14ac:dyDescent="0.25">
      <c r="A4249" s="1">
        <v>42657</v>
      </c>
      <c r="B4249">
        <v>1570000</v>
      </c>
      <c r="C4249" t="s">
        <v>2</v>
      </c>
      <c r="D4249" t="s">
        <v>12429</v>
      </c>
      <c r="E4249" t="s">
        <v>10</v>
      </c>
      <c r="F4249">
        <v>3186</v>
      </c>
      <c r="G4249">
        <v>2</v>
      </c>
      <c r="H4249">
        <v>1</v>
      </c>
      <c r="I4249">
        <v>0</v>
      </c>
      <c r="J4249">
        <v>352</v>
      </c>
      <c r="K4249">
        <v>1920</v>
      </c>
      <c r="L4249" t="s">
        <v>4388</v>
      </c>
      <c r="M4249" t="s">
        <v>105</v>
      </c>
      <c r="N4249" t="s">
        <v>107</v>
      </c>
      <c r="O4249" s="6" t="str">
        <f>INDEX(lkp_Region,MATCH(tbl_Sales[[#This Row],[Suburb]],lkp_Suburb,0))</f>
        <v>Southern Metropolitan</v>
      </c>
      <c r="P4249" s="6">
        <f>MONTH(tbl_Sales[[#This Row],[Date]])</f>
        <v>10</v>
      </c>
      <c r="Q4249" s="6">
        <f>YEAR(tbl_Sales[[#This Row],[Date]])</f>
        <v>2016</v>
      </c>
    </row>
    <row r="4250" spans="1:17" x14ac:dyDescent="0.25">
      <c r="A4250" s="1">
        <v>42657</v>
      </c>
      <c r="B4250">
        <v>1655000</v>
      </c>
      <c r="C4250" t="s">
        <v>2</v>
      </c>
      <c r="D4250" t="s">
        <v>12429</v>
      </c>
      <c r="E4250" t="s">
        <v>10</v>
      </c>
      <c r="F4250">
        <v>3187</v>
      </c>
      <c r="G4250">
        <v>5</v>
      </c>
      <c r="H4250">
        <v>2</v>
      </c>
      <c r="I4250">
        <v>2</v>
      </c>
      <c r="J4250">
        <v>679</v>
      </c>
      <c r="K4250">
        <v>1950</v>
      </c>
      <c r="L4250" t="s">
        <v>4389</v>
      </c>
      <c r="M4250" t="s">
        <v>346</v>
      </c>
      <c r="N4250" t="s">
        <v>107</v>
      </c>
      <c r="O4250" s="6" t="str">
        <f>INDEX(lkp_Region,MATCH(tbl_Sales[[#This Row],[Suburb]],lkp_Suburb,0))</f>
        <v>Southern Metropolitan</v>
      </c>
      <c r="P4250" s="6">
        <f>MONTH(tbl_Sales[[#This Row],[Date]])</f>
        <v>10</v>
      </c>
      <c r="Q4250" s="6">
        <f>YEAR(tbl_Sales[[#This Row],[Date]])</f>
        <v>2016</v>
      </c>
    </row>
    <row r="4251" spans="1:17" x14ac:dyDescent="0.25">
      <c r="A4251" s="1">
        <v>42658</v>
      </c>
      <c r="B4251">
        <v>2000000</v>
      </c>
      <c r="C4251" t="s">
        <v>2</v>
      </c>
      <c r="D4251" t="s">
        <v>12427</v>
      </c>
      <c r="E4251" t="s">
        <v>10</v>
      </c>
      <c r="F4251">
        <v>3121</v>
      </c>
      <c r="G4251">
        <v>3</v>
      </c>
      <c r="H4251">
        <v>2</v>
      </c>
      <c r="I4251">
        <v>1</v>
      </c>
      <c r="J4251">
        <v>217</v>
      </c>
      <c r="K4251">
        <v>1910</v>
      </c>
      <c r="L4251" t="s">
        <v>4390</v>
      </c>
      <c r="M4251" t="s">
        <v>6</v>
      </c>
      <c r="N4251" t="s">
        <v>8</v>
      </c>
      <c r="O4251" s="6" t="str">
        <f>INDEX(lkp_Region,MATCH(tbl_Sales[[#This Row],[Suburb]],lkp_Suburb,0))</f>
        <v>Northern Metropolitan</v>
      </c>
      <c r="P4251" s="6">
        <f>MONTH(tbl_Sales[[#This Row],[Date]])</f>
        <v>10</v>
      </c>
      <c r="Q4251" s="6">
        <f>YEAR(tbl_Sales[[#This Row],[Date]])</f>
        <v>2016</v>
      </c>
    </row>
    <row r="4252" spans="1:17" x14ac:dyDescent="0.25">
      <c r="A4252" s="1">
        <v>42658</v>
      </c>
      <c r="B4252">
        <v>1430000</v>
      </c>
      <c r="C4252" t="s">
        <v>2</v>
      </c>
      <c r="D4252" t="s">
        <v>12423</v>
      </c>
      <c r="E4252" t="s">
        <v>10</v>
      </c>
      <c r="F4252">
        <v>3128</v>
      </c>
      <c r="G4252">
        <v>4</v>
      </c>
      <c r="H4252">
        <v>2</v>
      </c>
      <c r="I4252">
        <v>0</v>
      </c>
      <c r="J4252">
        <v>585</v>
      </c>
      <c r="L4252" t="s">
        <v>4391</v>
      </c>
      <c r="M4252" t="s">
        <v>151</v>
      </c>
      <c r="N4252" t="s">
        <v>14</v>
      </c>
      <c r="O4252" s="6" t="str">
        <f>INDEX(lkp_Region,MATCH(tbl_Sales[[#This Row],[Suburb]],lkp_Suburb,0))</f>
        <v>Eastern Metropolitan</v>
      </c>
      <c r="P4252" s="6">
        <f>MONTH(tbl_Sales[[#This Row],[Date]])</f>
        <v>10</v>
      </c>
      <c r="Q4252" s="6">
        <f>YEAR(tbl_Sales[[#This Row],[Date]])</f>
        <v>2016</v>
      </c>
    </row>
    <row r="4253" spans="1:17" x14ac:dyDescent="0.25">
      <c r="A4253" s="1">
        <v>42658</v>
      </c>
      <c r="B4253">
        <v>550000</v>
      </c>
      <c r="C4253" t="s">
        <v>13</v>
      </c>
      <c r="D4253" t="s">
        <v>12423</v>
      </c>
      <c r="E4253" t="s">
        <v>5</v>
      </c>
      <c r="F4253">
        <v>3143</v>
      </c>
      <c r="G4253">
        <v>2</v>
      </c>
      <c r="H4253">
        <v>1</v>
      </c>
      <c r="I4253">
        <v>0</v>
      </c>
      <c r="J4253">
        <v>861</v>
      </c>
      <c r="L4253" t="s">
        <v>4392</v>
      </c>
      <c r="M4253" t="s">
        <v>283</v>
      </c>
      <c r="N4253" t="s">
        <v>76</v>
      </c>
      <c r="O4253" s="6" t="str">
        <f>INDEX(lkp_Region,MATCH(tbl_Sales[[#This Row],[Suburb]],lkp_Suburb,0))</f>
        <v>Southern Metropolitan</v>
      </c>
      <c r="P4253" s="6">
        <f>MONTH(tbl_Sales[[#This Row],[Date]])</f>
        <v>10</v>
      </c>
      <c r="Q4253" s="6">
        <f>YEAR(tbl_Sales[[#This Row],[Date]])</f>
        <v>2016</v>
      </c>
    </row>
    <row r="4254" spans="1:17" x14ac:dyDescent="0.25">
      <c r="A4254" s="1">
        <v>42658</v>
      </c>
      <c r="B4254">
        <v>780000</v>
      </c>
      <c r="C4254" t="s">
        <v>13</v>
      </c>
      <c r="D4254" t="s">
        <v>12429</v>
      </c>
      <c r="E4254" t="s">
        <v>10</v>
      </c>
      <c r="F4254">
        <v>3184</v>
      </c>
      <c r="G4254">
        <v>3</v>
      </c>
      <c r="H4254">
        <v>1</v>
      </c>
      <c r="I4254">
        <v>1</v>
      </c>
      <c r="J4254">
        <v>0</v>
      </c>
      <c r="K4254">
        <v>1960</v>
      </c>
      <c r="L4254" t="s">
        <v>4393</v>
      </c>
      <c r="M4254" t="s">
        <v>58</v>
      </c>
      <c r="N4254" t="s">
        <v>26</v>
      </c>
      <c r="O4254" s="6" t="str">
        <f>INDEX(lkp_Region,MATCH(tbl_Sales[[#This Row],[Suburb]],lkp_Suburb,0))</f>
        <v>Southern Metropolitan</v>
      </c>
      <c r="P4254" s="6">
        <f>MONTH(tbl_Sales[[#This Row],[Date]])</f>
        <v>10</v>
      </c>
      <c r="Q4254" s="6">
        <f>YEAR(tbl_Sales[[#This Row],[Date]])</f>
        <v>2016</v>
      </c>
    </row>
    <row r="4255" spans="1:17" x14ac:dyDescent="0.25">
      <c r="A4255" s="1">
        <v>42658</v>
      </c>
      <c r="B4255">
        <v>340000</v>
      </c>
      <c r="C4255" t="s">
        <v>13</v>
      </c>
      <c r="D4255" t="s">
        <v>12427</v>
      </c>
      <c r="E4255" t="s">
        <v>10</v>
      </c>
      <c r="F4255">
        <v>3046</v>
      </c>
      <c r="G4255">
        <v>2</v>
      </c>
      <c r="H4255">
        <v>1</v>
      </c>
      <c r="I4255">
        <v>1</v>
      </c>
      <c r="J4255">
        <v>0</v>
      </c>
      <c r="K4255">
        <v>1970</v>
      </c>
      <c r="L4255" t="s">
        <v>4394</v>
      </c>
      <c r="M4255" t="s">
        <v>78</v>
      </c>
      <c r="N4255" t="s">
        <v>18</v>
      </c>
      <c r="O4255" s="6" t="str">
        <f>INDEX(lkp_Region,MATCH(tbl_Sales[[#This Row],[Suburb]],lkp_Suburb,0))</f>
        <v>Northern Metropolitan</v>
      </c>
      <c r="P4255" s="6">
        <f>MONTH(tbl_Sales[[#This Row],[Date]])</f>
        <v>10</v>
      </c>
      <c r="Q4255" s="6">
        <f>YEAR(tbl_Sales[[#This Row],[Date]])</f>
        <v>2016</v>
      </c>
    </row>
    <row r="4256" spans="1:17" x14ac:dyDescent="0.25">
      <c r="A4256" s="1">
        <v>42658</v>
      </c>
      <c r="B4256">
        <v>780000</v>
      </c>
      <c r="C4256" t="s">
        <v>2</v>
      </c>
      <c r="D4256" t="s">
        <v>12428</v>
      </c>
      <c r="E4256" t="s">
        <v>5</v>
      </c>
      <c r="F4256">
        <v>3044</v>
      </c>
      <c r="G4256">
        <v>4</v>
      </c>
      <c r="H4256">
        <v>1</v>
      </c>
      <c r="I4256">
        <v>1</v>
      </c>
      <c r="J4256">
        <v>556</v>
      </c>
      <c r="L4256" t="s">
        <v>4395</v>
      </c>
      <c r="M4256" t="s">
        <v>115</v>
      </c>
      <c r="N4256" t="s">
        <v>18</v>
      </c>
      <c r="O4256" s="6" t="str">
        <f>INDEX(lkp_Region,MATCH(tbl_Sales[[#This Row],[Suburb]],lkp_Suburb,0))</f>
        <v>Northern Metropolitan</v>
      </c>
      <c r="P4256" s="6">
        <f>MONTH(tbl_Sales[[#This Row],[Date]])</f>
        <v>10</v>
      </c>
      <c r="Q4256" s="6">
        <f>YEAR(tbl_Sales[[#This Row],[Date]])</f>
        <v>2016</v>
      </c>
    </row>
    <row r="4257" spans="1:17" x14ac:dyDescent="0.25">
      <c r="A4257" s="1">
        <v>42658</v>
      </c>
      <c r="B4257">
        <v>825000</v>
      </c>
      <c r="C4257" t="s">
        <v>2</v>
      </c>
      <c r="D4257" t="s">
        <v>12427</v>
      </c>
      <c r="E4257" t="s">
        <v>10</v>
      </c>
      <c r="F4257">
        <v>3033</v>
      </c>
      <c r="G4257">
        <v>3</v>
      </c>
      <c r="H4257">
        <v>3</v>
      </c>
      <c r="I4257">
        <v>1</v>
      </c>
      <c r="J4257">
        <v>318</v>
      </c>
      <c r="L4257" t="s">
        <v>4396</v>
      </c>
      <c r="M4257" t="s">
        <v>119</v>
      </c>
      <c r="N4257" t="s">
        <v>49</v>
      </c>
      <c r="O4257" s="6" t="str">
        <f>INDEX(lkp_Region,MATCH(tbl_Sales[[#This Row],[Suburb]],lkp_Suburb,0))</f>
        <v>Western Metropolitan</v>
      </c>
      <c r="P4257" s="6">
        <f>MONTH(tbl_Sales[[#This Row],[Date]])</f>
        <v>10</v>
      </c>
      <c r="Q4257" s="6">
        <f>YEAR(tbl_Sales[[#This Row],[Date]])</f>
        <v>2016</v>
      </c>
    </row>
    <row r="4258" spans="1:17" x14ac:dyDescent="0.25">
      <c r="A4258" s="1">
        <v>42658</v>
      </c>
      <c r="B4258">
        <v>1295000</v>
      </c>
      <c r="C4258" t="s">
        <v>2</v>
      </c>
      <c r="D4258" t="s">
        <v>12427</v>
      </c>
      <c r="E4258" t="s">
        <v>5</v>
      </c>
      <c r="F4258">
        <v>3040</v>
      </c>
      <c r="G4258">
        <v>3</v>
      </c>
      <c r="H4258">
        <v>1</v>
      </c>
      <c r="I4258">
        <v>3</v>
      </c>
      <c r="J4258">
        <v>688</v>
      </c>
      <c r="K4258">
        <v>1930</v>
      </c>
      <c r="L4258" t="s">
        <v>4397</v>
      </c>
      <c r="M4258" t="s">
        <v>47</v>
      </c>
      <c r="N4258" t="s">
        <v>49</v>
      </c>
      <c r="O4258" s="6" t="str">
        <f>INDEX(lkp_Region,MATCH(tbl_Sales[[#This Row],[Suburb]],lkp_Suburb,0))</f>
        <v>Western Metropolitan</v>
      </c>
      <c r="P4258" s="6">
        <f>MONTH(tbl_Sales[[#This Row],[Date]])</f>
        <v>10</v>
      </c>
      <c r="Q4258" s="6">
        <f>YEAR(tbl_Sales[[#This Row],[Date]])</f>
        <v>2016</v>
      </c>
    </row>
    <row r="4259" spans="1:17" x14ac:dyDescent="0.25">
      <c r="A4259" s="1">
        <v>42658</v>
      </c>
      <c r="B4259">
        <v>1300000</v>
      </c>
      <c r="C4259" t="s">
        <v>2</v>
      </c>
      <c r="D4259" t="s">
        <v>12429</v>
      </c>
      <c r="E4259" t="s">
        <v>5</v>
      </c>
      <c r="F4259">
        <v>3032</v>
      </c>
      <c r="G4259">
        <v>4</v>
      </c>
      <c r="H4259">
        <v>1</v>
      </c>
      <c r="I4259">
        <v>4</v>
      </c>
      <c r="J4259">
        <v>664</v>
      </c>
      <c r="L4259" t="s">
        <v>4398</v>
      </c>
      <c r="M4259" t="s">
        <v>160</v>
      </c>
      <c r="N4259" t="s">
        <v>49</v>
      </c>
      <c r="O4259" s="6" t="str">
        <f>INDEX(lkp_Region,MATCH(tbl_Sales[[#This Row],[Suburb]],lkp_Suburb,0))</f>
        <v>Western Metropolitan</v>
      </c>
      <c r="P4259" s="6">
        <f>MONTH(tbl_Sales[[#This Row],[Date]])</f>
        <v>10</v>
      </c>
      <c r="Q4259" s="6">
        <f>YEAR(tbl_Sales[[#This Row],[Date]])</f>
        <v>2016</v>
      </c>
    </row>
    <row r="4260" spans="1:17" x14ac:dyDescent="0.25">
      <c r="A4260" s="1">
        <v>42658</v>
      </c>
      <c r="B4260">
        <v>747000</v>
      </c>
      <c r="C4260" t="s">
        <v>2</v>
      </c>
      <c r="D4260" t="s">
        <v>12428</v>
      </c>
      <c r="E4260" t="s">
        <v>10</v>
      </c>
      <c r="F4260">
        <v>3011</v>
      </c>
      <c r="G4260">
        <v>2</v>
      </c>
      <c r="H4260">
        <v>1</v>
      </c>
      <c r="I4260">
        <v>1</v>
      </c>
      <c r="J4260">
        <v>320</v>
      </c>
      <c r="K4260">
        <v>1900</v>
      </c>
      <c r="L4260" t="s">
        <v>4399</v>
      </c>
      <c r="M4260" t="s">
        <v>22</v>
      </c>
      <c r="N4260" t="s">
        <v>21</v>
      </c>
      <c r="O4260" s="6" t="str">
        <f>INDEX(lkp_Region,MATCH(tbl_Sales[[#This Row],[Suburb]],lkp_Suburb,0))</f>
        <v>Western Metropolitan</v>
      </c>
      <c r="P4260" s="6">
        <f>MONTH(tbl_Sales[[#This Row],[Date]])</f>
        <v>10</v>
      </c>
      <c r="Q4260" s="6">
        <f>YEAR(tbl_Sales[[#This Row],[Date]])</f>
        <v>2016</v>
      </c>
    </row>
    <row r="4261" spans="1:17" x14ac:dyDescent="0.25">
      <c r="A4261" s="1">
        <v>42658</v>
      </c>
      <c r="B4261">
        <v>1202000</v>
      </c>
      <c r="C4261" t="s">
        <v>2</v>
      </c>
      <c r="D4261" t="s">
        <v>12423</v>
      </c>
      <c r="E4261" t="s">
        <v>10</v>
      </c>
      <c r="F4261">
        <v>3108</v>
      </c>
      <c r="G4261">
        <v>3</v>
      </c>
      <c r="H4261">
        <v>2</v>
      </c>
      <c r="I4261">
        <v>2</v>
      </c>
      <c r="J4261">
        <v>649</v>
      </c>
      <c r="K4261">
        <v>1965</v>
      </c>
      <c r="L4261" t="s">
        <v>4400</v>
      </c>
      <c r="M4261" t="s">
        <v>126</v>
      </c>
      <c r="N4261" t="s">
        <v>128</v>
      </c>
      <c r="O4261" s="6" t="str">
        <f>INDEX(lkp_Region,MATCH(tbl_Sales[[#This Row],[Suburb]],lkp_Suburb,0))</f>
        <v>Eastern Metropolitan</v>
      </c>
      <c r="P4261" s="6">
        <f>MONTH(tbl_Sales[[#This Row],[Date]])</f>
        <v>10</v>
      </c>
      <c r="Q4261" s="6">
        <f>YEAR(tbl_Sales[[#This Row],[Date]])</f>
        <v>2016</v>
      </c>
    </row>
    <row r="4262" spans="1:17" x14ac:dyDescent="0.25">
      <c r="A4262" s="1">
        <v>42658</v>
      </c>
      <c r="B4262">
        <v>965000</v>
      </c>
      <c r="C4262" t="s">
        <v>2</v>
      </c>
      <c r="D4262" t="s">
        <v>12432</v>
      </c>
      <c r="E4262" t="s">
        <v>5</v>
      </c>
      <c r="F4262">
        <v>3025</v>
      </c>
      <c r="G4262">
        <v>4</v>
      </c>
      <c r="H4262">
        <v>1</v>
      </c>
      <c r="I4262">
        <v>4</v>
      </c>
      <c r="J4262">
        <v>851</v>
      </c>
      <c r="L4262" t="s">
        <v>4401</v>
      </c>
      <c r="M4262" t="s">
        <v>91</v>
      </c>
      <c r="N4262" t="s">
        <v>69</v>
      </c>
      <c r="O4262" s="6" t="str">
        <f>INDEX(lkp_Region,MATCH(tbl_Sales[[#This Row],[Suburb]],lkp_Suburb,0))</f>
        <v>Western Metropolitan</v>
      </c>
      <c r="P4262" s="6">
        <f>MONTH(tbl_Sales[[#This Row],[Date]])</f>
        <v>10</v>
      </c>
      <c r="Q4262" s="6">
        <f>YEAR(tbl_Sales[[#This Row],[Date]])</f>
        <v>2016</v>
      </c>
    </row>
    <row r="4263" spans="1:17" x14ac:dyDescent="0.25">
      <c r="A4263" s="1">
        <v>42658</v>
      </c>
      <c r="B4263">
        <v>475000</v>
      </c>
      <c r="C4263" t="s">
        <v>13</v>
      </c>
      <c r="D4263" t="s">
        <v>12425</v>
      </c>
      <c r="E4263" t="s">
        <v>10</v>
      </c>
      <c r="F4263">
        <v>3204</v>
      </c>
      <c r="G4263">
        <v>2</v>
      </c>
      <c r="H4263">
        <v>1</v>
      </c>
      <c r="I4263">
        <v>1</v>
      </c>
      <c r="J4263">
        <v>0</v>
      </c>
      <c r="K4263">
        <v>2011</v>
      </c>
      <c r="L4263" t="s">
        <v>4402</v>
      </c>
      <c r="M4263" t="s">
        <v>63</v>
      </c>
      <c r="N4263" t="s">
        <v>57</v>
      </c>
      <c r="O4263" s="6" t="str">
        <f>INDEX(lkp_Region,MATCH(tbl_Sales[[#This Row],[Suburb]],lkp_Suburb,0))</f>
        <v>Southern Metropolitan</v>
      </c>
      <c r="P4263" s="6">
        <f>MONTH(tbl_Sales[[#This Row],[Date]])</f>
        <v>10</v>
      </c>
      <c r="Q4263" s="6">
        <f>YEAR(tbl_Sales[[#This Row],[Date]])</f>
        <v>2016</v>
      </c>
    </row>
    <row r="4264" spans="1:17" x14ac:dyDescent="0.25">
      <c r="A4264" s="1">
        <v>42658</v>
      </c>
      <c r="B4264">
        <v>1550000</v>
      </c>
      <c r="C4264" t="s">
        <v>2</v>
      </c>
      <c r="D4264" t="s">
        <v>12429</v>
      </c>
      <c r="E4264" t="s">
        <v>10</v>
      </c>
      <c r="F4264">
        <v>3204</v>
      </c>
      <c r="G4264">
        <v>2</v>
      </c>
      <c r="H4264">
        <v>1</v>
      </c>
      <c r="I4264">
        <v>4</v>
      </c>
      <c r="J4264">
        <v>730</v>
      </c>
      <c r="L4264" t="s">
        <v>4403</v>
      </c>
      <c r="M4264" t="s">
        <v>55</v>
      </c>
      <c r="N4264" t="s">
        <v>57</v>
      </c>
      <c r="O4264" s="6" t="str">
        <f>INDEX(lkp_Region,MATCH(tbl_Sales[[#This Row],[Suburb]],lkp_Suburb,0))</f>
        <v>Southern Metropolitan</v>
      </c>
      <c r="P4264" s="6">
        <f>MONTH(tbl_Sales[[#This Row],[Date]])</f>
        <v>10</v>
      </c>
      <c r="Q4264" s="6">
        <f>YEAR(tbl_Sales[[#This Row],[Date]])</f>
        <v>2016</v>
      </c>
    </row>
    <row r="4265" spans="1:17" x14ac:dyDescent="0.25">
      <c r="A4265" s="1">
        <v>42658</v>
      </c>
      <c r="B4265">
        <v>540000</v>
      </c>
      <c r="C4265" t="s">
        <v>2</v>
      </c>
      <c r="D4265" t="s">
        <v>12428</v>
      </c>
      <c r="E4265" t="s">
        <v>5</v>
      </c>
      <c r="F4265">
        <v>3072</v>
      </c>
      <c r="G4265">
        <v>2</v>
      </c>
      <c r="H4265">
        <v>1</v>
      </c>
      <c r="I4265">
        <v>2</v>
      </c>
      <c r="J4265">
        <v>250</v>
      </c>
      <c r="K4265">
        <v>2005</v>
      </c>
      <c r="L4265" t="s">
        <v>4404</v>
      </c>
      <c r="M4265" t="s">
        <v>97</v>
      </c>
      <c r="N4265" t="s">
        <v>62</v>
      </c>
      <c r="O4265" s="6" t="str">
        <f>INDEX(lkp_Region,MATCH(tbl_Sales[[#This Row],[Suburb]],lkp_Suburb,0))</f>
        <v>Northern Metropolitan</v>
      </c>
      <c r="P4265" s="6">
        <f>MONTH(tbl_Sales[[#This Row],[Date]])</f>
        <v>10</v>
      </c>
      <c r="Q4265" s="6">
        <f>YEAR(tbl_Sales[[#This Row],[Date]])</f>
        <v>2016</v>
      </c>
    </row>
    <row r="4266" spans="1:17" x14ac:dyDescent="0.25">
      <c r="A4266" s="1">
        <v>42658</v>
      </c>
      <c r="B4266">
        <v>600000</v>
      </c>
      <c r="C4266" t="s">
        <v>2</v>
      </c>
      <c r="D4266" t="s">
        <v>12427</v>
      </c>
      <c r="E4266" t="s">
        <v>10</v>
      </c>
      <c r="F4266">
        <v>3073</v>
      </c>
      <c r="G4266">
        <v>3</v>
      </c>
      <c r="H4266">
        <v>1</v>
      </c>
      <c r="I4266">
        <v>1</v>
      </c>
      <c r="J4266">
        <v>370</v>
      </c>
      <c r="L4266" t="s">
        <v>4405</v>
      </c>
      <c r="M4266" t="s">
        <v>93</v>
      </c>
      <c r="N4266" t="s">
        <v>62</v>
      </c>
      <c r="O4266" s="6" t="str">
        <f>INDEX(lkp_Region,MATCH(tbl_Sales[[#This Row],[Suburb]],lkp_Suburb,0))</f>
        <v>Northern Metropolitan</v>
      </c>
      <c r="P4266" s="6">
        <f>MONTH(tbl_Sales[[#This Row],[Date]])</f>
        <v>10</v>
      </c>
      <c r="Q4266" s="6">
        <f>YEAR(tbl_Sales[[#This Row],[Date]])</f>
        <v>2016</v>
      </c>
    </row>
    <row r="4267" spans="1:17" x14ac:dyDescent="0.25">
      <c r="A4267" s="1">
        <v>42658</v>
      </c>
      <c r="B4267">
        <v>910000</v>
      </c>
      <c r="C4267" t="s">
        <v>2</v>
      </c>
      <c r="D4267" t="s">
        <v>12427</v>
      </c>
      <c r="E4267" t="s">
        <v>10</v>
      </c>
      <c r="F4267">
        <v>3070</v>
      </c>
      <c r="G4267">
        <v>2</v>
      </c>
      <c r="H4267">
        <v>1</v>
      </c>
      <c r="I4267">
        <v>2</v>
      </c>
      <c r="J4267">
        <v>229</v>
      </c>
      <c r="K4267">
        <v>1900</v>
      </c>
      <c r="L4267" t="s">
        <v>4406</v>
      </c>
      <c r="M4267" t="s">
        <v>271</v>
      </c>
      <c r="N4267" t="s">
        <v>62</v>
      </c>
      <c r="O4267" s="6" t="str">
        <f>INDEX(lkp_Region,MATCH(tbl_Sales[[#This Row],[Suburb]],lkp_Suburb,0))</f>
        <v>Northern Metropolitan</v>
      </c>
      <c r="P4267" s="6">
        <f>MONTH(tbl_Sales[[#This Row],[Date]])</f>
        <v>10</v>
      </c>
      <c r="Q4267" s="6">
        <f>YEAR(tbl_Sales[[#This Row],[Date]])</f>
        <v>2016</v>
      </c>
    </row>
    <row r="4268" spans="1:17" x14ac:dyDescent="0.25">
      <c r="A4268" s="1">
        <v>42658</v>
      </c>
      <c r="B4268">
        <v>620000</v>
      </c>
      <c r="C4268" t="s">
        <v>2</v>
      </c>
      <c r="D4268" t="s">
        <v>12425</v>
      </c>
      <c r="E4268" t="s">
        <v>10</v>
      </c>
      <c r="F4268">
        <v>3020</v>
      </c>
      <c r="G4268">
        <v>3</v>
      </c>
      <c r="H4268">
        <v>1</v>
      </c>
      <c r="I4268">
        <v>4</v>
      </c>
      <c r="J4268">
        <v>699</v>
      </c>
      <c r="K4268">
        <v>1960</v>
      </c>
      <c r="L4268" t="s">
        <v>4407</v>
      </c>
      <c r="M4268" t="s">
        <v>141</v>
      </c>
      <c r="N4268" t="s">
        <v>3</v>
      </c>
      <c r="O4268" s="6" t="str">
        <f>INDEX(lkp_Region,MATCH(tbl_Sales[[#This Row],[Suburb]],lkp_Suburb,0))</f>
        <v>Western Metropolitan</v>
      </c>
      <c r="P4268" s="6">
        <f>MONTH(tbl_Sales[[#This Row],[Date]])</f>
        <v>10</v>
      </c>
      <c r="Q4268" s="6">
        <f>YEAR(tbl_Sales[[#This Row],[Date]])</f>
        <v>2016</v>
      </c>
    </row>
    <row r="4269" spans="1:17" x14ac:dyDescent="0.25">
      <c r="A4269" s="1">
        <v>42658</v>
      </c>
      <c r="B4269">
        <v>751000</v>
      </c>
      <c r="C4269" t="s">
        <v>2</v>
      </c>
      <c r="D4269" t="s">
        <v>12424</v>
      </c>
      <c r="E4269" t="s">
        <v>10</v>
      </c>
      <c r="F4269">
        <v>3021</v>
      </c>
      <c r="G4269">
        <v>4</v>
      </c>
      <c r="H4269">
        <v>2</v>
      </c>
      <c r="I4269">
        <v>2</v>
      </c>
      <c r="J4269">
        <v>649</v>
      </c>
      <c r="K4269">
        <v>2000</v>
      </c>
      <c r="L4269" t="s">
        <v>4408</v>
      </c>
      <c r="M4269" t="s">
        <v>173</v>
      </c>
      <c r="N4269" t="s">
        <v>3</v>
      </c>
      <c r="O4269" s="6" t="str">
        <f>INDEX(lkp_Region,MATCH(tbl_Sales[[#This Row],[Suburb]],lkp_Suburb,0))</f>
        <v>Western Metropolitan</v>
      </c>
      <c r="P4269" s="6">
        <f>MONTH(tbl_Sales[[#This Row],[Date]])</f>
        <v>10</v>
      </c>
      <c r="Q4269" s="6">
        <f>YEAR(tbl_Sales[[#This Row],[Date]])</f>
        <v>2016</v>
      </c>
    </row>
    <row r="4270" spans="1:17" x14ac:dyDescent="0.25">
      <c r="A4270" s="1">
        <v>42658</v>
      </c>
      <c r="B4270">
        <v>1326000</v>
      </c>
      <c r="C4270" t="s">
        <v>2</v>
      </c>
      <c r="D4270" t="s">
        <v>12427</v>
      </c>
      <c r="E4270" t="s">
        <v>10</v>
      </c>
      <c r="F4270">
        <v>3101</v>
      </c>
      <c r="G4270">
        <v>2</v>
      </c>
      <c r="H4270">
        <v>1</v>
      </c>
      <c r="I4270">
        <v>2</v>
      </c>
      <c r="J4270">
        <v>405</v>
      </c>
      <c r="K4270">
        <v>1890</v>
      </c>
      <c r="L4270" t="s">
        <v>4409</v>
      </c>
      <c r="M4270" t="s">
        <v>145</v>
      </c>
      <c r="N4270" t="s">
        <v>101</v>
      </c>
      <c r="O4270" s="6" t="str">
        <f>INDEX(lkp_Region,MATCH(tbl_Sales[[#This Row],[Suburb]],lkp_Suburb,0))</f>
        <v>Southern Metropolitan</v>
      </c>
      <c r="P4270" s="6">
        <f>MONTH(tbl_Sales[[#This Row],[Date]])</f>
        <v>10</v>
      </c>
      <c r="Q4270" s="6">
        <f>YEAR(tbl_Sales[[#This Row],[Date]])</f>
        <v>2016</v>
      </c>
    </row>
    <row r="4271" spans="1:17" x14ac:dyDescent="0.25">
      <c r="A4271" s="1">
        <v>42658</v>
      </c>
      <c r="B4271">
        <v>2730000</v>
      </c>
      <c r="C4271" t="s">
        <v>2</v>
      </c>
      <c r="D4271" t="s">
        <v>12433</v>
      </c>
      <c r="E4271" t="s">
        <v>10</v>
      </c>
      <c r="F4271">
        <v>3103</v>
      </c>
      <c r="G4271">
        <v>4</v>
      </c>
      <c r="H4271">
        <v>3</v>
      </c>
      <c r="I4271">
        <v>2</v>
      </c>
      <c r="J4271">
        <v>674</v>
      </c>
      <c r="K4271">
        <v>1997</v>
      </c>
      <c r="L4271" t="s">
        <v>4410</v>
      </c>
      <c r="M4271" t="s">
        <v>274</v>
      </c>
      <c r="N4271" t="s">
        <v>101</v>
      </c>
      <c r="O4271" s="6" t="str">
        <f>INDEX(lkp_Region,MATCH(tbl_Sales[[#This Row],[Suburb]],lkp_Suburb,0))</f>
        <v>Southern Metropolitan</v>
      </c>
      <c r="P4271" s="6">
        <f>MONTH(tbl_Sales[[#This Row],[Date]])</f>
        <v>10</v>
      </c>
      <c r="Q4271" s="6">
        <f>YEAR(tbl_Sales[[#This Row],[Date]])</f>
        <v>2016</v>
      </c>
    </row>
    <row r="4272" spans="1:17" x14ac:dyDescent="0.25">
      <c r="A4272" s="1">
        <v>42658</v>
      </c>
      <c r="B4272">
        <v>504000</v>
      </c>
      <c r="C4272" t="s">
        <v>13</v>
      </c>
      <c r="D4272" t="s">
        <v>12423</v>
      </c>
      <c r="E4272" t="s">
        <v>10</v>
      </c>
      <c r="F4272">
        <v>3079</v>
      </c>
      <c r="G4272">
        <v>2</v>
      </c>
      <c r="H4272">
        <v>1</v>
      </c>
      <c r="I4272">
        <v>1</v>
      </c>
      <c r="J4272">
        <v>0</v>
      </c>
      <c r="L4272" t="s">
        <v>4411</v>
      </c>
      <c r="M4272" t="s">
        <v>213</v>
      </c>
      <c r="N4272" t="s">
        <v>150</v>
      </c>
      <c r="O4272" s="6" t="str">
        <f>INDEX(lkp_Region,MATCH(tbl_Sales[[#This Row],[Suburb]],lkp_Suburb,0))</f>
        <v>Eastern Metropolitan</v>
      </c>
      <c r="P4272" s="6">
        <f>MONTH(tbl_Sales[[#This Row],[Date]])</f>
        <v>10</v>
      </c>
      <c r="Q4272" s="6">
        <f>YEAR(tbl_Sales[[#This Row],[Date]])</f>
        <v>2016</v>
      </c>
    </row>
    <row r="4273" spans="1:17" x14ac:dyDescent="0.25">
      <c r="A4273" s="1">
        <v>42658</v>
      </c>
      <c r="B4273">
        <v>1086000</v>
      </c>
      <c r="C4273" t="s">
        <v>2</v>
      </c>
      <c r="D4273" t="s">
        <v>12423</v>
      </c>
      <c r="E4273" t="s">
        <v>10</v>
      </c>
      <c r="F4273">
        <v>3081</v>
      </c>
      <c r="G4273">
        <v>4</v>
      </c>
      <c r="H4273">
        <v>2</v>
      </c>
      <c r="I4273">
        <v>2</v>
      </c>
      <c r="J4273">
        <v>724</v>
      </c>
      <c r="K4273">
        <v>1960</v>
      </c>
      <c r="L4273" t="s">
        <v>4412</v>
      </c>
      <c r="M4273" t="s">
        <v>748</v>
      </c>
      <c r="N4273" t="s">
        <v>150</v>
      </c>
      <c r="O4273" s="6" t="str">
        <f>INDEX(lkp_Region,MATCH(tbl_Sales[[#This Row],[Suburb]],lkp_Suburb,0))</f>
        <v>Eastern Metropolitan</v>
      </c>
      <c r="P4273" s="6">
        <f>MONTH(tbl_Sales[[#This Row],[Date]])</f>
        <v>10</v>
      </c>
      <c r="Q4273" s="6">
        <f>YEAR(tbl_Sales[[#This Row],[Date]])</f>
        <v>2016</v>
      </c>
    </row>
    <row r="4274" spans="1:17" x14ac:dyDescent="0.25">
      <c r="A4274" s="1">
        <v>42659</v>
      </c>
      <c r="B4274">
        <v>1189000</v>
      </c>
      <c r="C4274" t="s">
        <v>2</v>
      </c>
      <c r="D4274" t="s">
        <v>12427</v>
      </c>
      <c r="E4274" t="s">
        <v>10</v>
      </c>
      <c r="F4274">
        <v>3121</v>
      </c>
      <c r="G4274">
        <v>2</v>
      </c>
      <c r="H4274">
        <v>1</v>
      </c>
      <c r="I4274">
        <v>0</v>
      </c>
      <c r="J4274">
        <v>158</v>
      </c>
      <c r="K4274">
        <v>1900</v>
      </c>
      <c r="L4274" t="s">
        <v>4413</v>
      </c>
      <c r="M4274" t="s">
        <v>6</v>
      </c>
      <c r="N4274" t="s">
        <v>8</v>
      </c>
      <c r="O4274" s="6" t="str">
        <f>INDEX(lkp_Region,MATCH(tbl_Sales[[#This Row],[Suburb]],lkp_Suburb,0))</f>
        <v>Northern Metropolitan</v>
      </c>
      <c r="P4274" s="6">
        <f>MONTH(tbl_Sales[[#This Row],[Date]])</f>
        <v>10</v>
      </c>
      <c r="Q4274" s="6">
        <f>YEAR(tbl_Sales[[#This Row],[Date]])</f>
        <v>2016</v>
      </c>
    </row>
    <row r="4275" spans="1:17" x14ac:dyDescent="0.25">
      <c r="A4275" s="1">
        <v>42659</v>
      </c>
      <c r="B4275">
        <v>1780000</v>
      </c>
      <c r="C4275" t="s">
        <v>2</v>
      </c>
      <c r="D4275" t="s">
        <v>12425</v>
      </c>
      <c r="E4275" t="s">
        <v>10</v>
      </c>
      <c r="F4275">
        <v>3065</v>
      </c>
      <c r="G4275">
        <v>4</v>
      </c>
      <c r="H4275">
        <v>1</v>
      </c>
      <c r="I4275">
        <v>1</v>
      </c>
      <c r="J4275">
        <v>186</v>
      </c>
      <c r="K4275">
        <v>1902</v>
      </c>
      <c r="L4275" t="s">
        <v>4414</v>
      </c>
      <c r="M4275" t="s">
        <v>427</v>
      </c>
      <c r="N4275" t="s">
        <v>8</v>
      </c>
      <c r="O4275" s="6" t="str">
        <f>INDEX(lkp_Region,MATCH(tbl_Sales[[#This Row],[Suburb]],lkp_Suburb,0))</f>
        <v>Northern Metropolitan</v>
      </c>
      <c r="P4275" s="6">
        <f>MONTH(tbl_Sales[[#This Row],[Date]])</f>
        <v>10</v>
      </c>
      <c r="Q4275" s="6">
        <f>YEAR(tbl_Sales[[#This Row],[Date]])</f>
        <v>2016</v>
      </c>
    </row>
    <row r="4276" spans="1:17" x14ac:dyDescent="0.25">
      <c r="A4276" s="1">
        <v>42659</v>
      </c>
      <c r="B4276">
        <v>470000</v>
      </c>
      <c r="C4276" t="s">
        <v>13</v>
      </c>
      <c r="D4276" t="s">
        <v>12429</v>
      </c>
      <c r="E4276" t="s">
        <v>5</v>
      </c>
      <c r="F4276">
        <v>3141</v>
      </c>
      <c r="G4276">
        <v>2</v>
      </c>
      <c r="H4276">
        <v>1</v>
      </c>
      <c r="I4276">
        <v>1</v>
      </c>
      <c r="J4276">
        <v>0</v>
      </c>
      <c r="K4276">
        <v>1970</v>
      </c>
      <c r="L4276" t="s">
        <v>4415</v>
      </c>
      <c r="M4276" t="s">
        <v>111</v>
      </c>
      <c r="N4276" t="s">
        <v>76</v>
      </c>
      <c r="O4276" s="6" t="str">
        <f>INDEX(lkp_Region,MATCH(tbl_Sales[[#This Row],[Suburb]],lkp_Suburb,0))</f>
        <v>Southern Metropolitan</v>
      </c>
      <c r="P4276" s="6">
        <f>MONTH(tbl_Sales[[#This Row],[Date]])</f>
        <v>10</v>
      </c>
      <c r="Q4276" s="6">
        <f>YEAR(tbl_Sales[[#This Row],[Date]])</f>
        <v>2016</v>
      </c>
    </row>
    <row r="4277" spans="1:17" x14ac:dyDescent="0.25">
      <c r="A4277" s="1">
        <v>42659</v>
      </c>
      <c r="B4277">
        <v>515501</v>
      </c>
      <c r="C4277" t="s">
        <v>13</v>
      </c>
      <c r="D4277" t="s">
        <v>12428</v>
      </c>
      <c r="E4277" t="s">
        <v>5</v>
      </c>
      <c r="F4277">
        <v>3142</v>
      </c>
      <c r="G4277">
        <v>1</v>
      </c>
      <c r="H4277">
        <v>1</v>
      </c>
      <c r="I4277">
        <v>1</v>
      </c>
      <c r="J4277">
        <v>0</v>
      </c>
      <c r="K4277">
        <v>1970</v>
      </c>
      <c r="L4277" t="s">
        <v>4416</v>
      </c>
      <c r="M4277" t="s">
        <v>109</v>
      </c>
      <c r="N4277" t="s">
        <v>76</v>
      </c>
      <c r="O4277" s="6" t="str">
        <f>INDEX(lkp_Region,MATCH(tbl_Sales[[#This Row],[Suburb]],lkp_Suburb,0))</f>
        <v>Southern Metropolitan</v>
      </c>
      <c r="P4277" s="6">
        <f>MONTH(tbl_Sales[[#This Row],[Date]])</f>
        <v>10</v>
      </c>
      <c r="Q4277" s="6">
        <f>YEAR(tbl_Sales[[#This Row],[Date]])</f>
        <v>2016</v>
      </c>
    </row>
    <row r="4278" spans="1:17" x14ac:dyDescent="0.25">
      <c r="A4278" s="1">
        <v>42659</v>
      </c>
      <c r="B4278">
        <v>1240000</v>
      </c>
      <c r="C4278" t="s">
        <v>13</v>
      </c>
      <c r="D4278" t="s">
        <v>12433</v>
      </c>
      <c r="E4278" t="s">
        <v>10</v>
      </c>
      <c r="F4278">
        <v>3141</v>
      </c>
      <c r="G4278">
        <v>2</v>
      </c>
      <c r="H4278">
        <v>2</v>
      </c>
      <c r="I4278">
        <v>2</v>
      </c>
      <c r="J4278">
        <v>0</v>
      </c>
      <c r="L4278" t="s">
        <v>4417</v>
      </c>
      <c r="M4278" t="s">
        <v>111</v>
      </c>
      <c r="N4278" t="s">
        <v>76</v>
      </c>
      <c r="O4278" s="6" t="str">
        <f>INDEX(lkp_Region,MATCH(tbl_Sales[[#This Row],[Suburb]],lkp_Suburb,0))</f>
        <v>Southern Metropolitan</v>
      </c>
      <c r="P4278" s="6">
        <f>MONTH(tbl_Sales[[#This Row],[Date]])</f>
        <v>10</v>
      </c>
      <c r="Q4278" s="6">
        <f>YEAR(tbl_Sales[[#This Row],[Date]])</f>
        <v>2016</v>
      </c>
    </row>
    <row r="4279" spans="1:17" x14ac:dyDescent="0.25">
      <c r="A4279" s="1">
        <v>42659</v>
      </c>
      <c r="B4279">
        <v>1870000</v>
      </c>
      <c r="C4279" t="s">
        <v>2</v>
      </c>
      <c r="D4279" t="s">
        <v>12429</v>
      </c>
      <c r="E4279" t="s">
        <v>10</v>
      </c>
      <c r="F4279">
        <v>3145</v>
      </c>
      <c r="G4279">
        <v>3</v>
      </c>
      <c r="H4279">
        <v>2</v>
      </c>
      <c r="I4279">
        <v>1</v>
      </c>
      <c r="J4279">
        <v>400</v>
      </c>
      <c r="K4279">
        <v>1930</v>
      </c>
      <c r="L4279" t="s">
        <v>4418</v>
      </c>
      <c r="M4279" t="s">
        <v>74</v>
      </c>
      <c r="N4279" t="s">
        <v>76</v>
      </c>
      <c r="O4279" s="6" t="str">
        <f>INDEX(lkp_Region,MATCH(tbl_Sales[[#This Row],[Suburb]],lkp_Suburb,0))</f>
        <v>Southern Metropolitan</v>
      </c>
      <c r="P4279" s="6">
        <f>MONTH(tbl_Sales[[#This Row],[Date]])</f>
        <v>10</v>
      </c>
      <c r="Q4279" s="6">
        <f>YEAR(tbl_Sales[[#This Row],[Date]])</f>
        <v>2016</v>
      </c>
    </row>
    <row r="4280" spans="1:17" x14ac:dyDescent="0.25">
      <c r="A4280" s="1">
        <v>42659</v>
      </c>
      <c r="B4280">
        <v>420000</v>
      </c>
      <c r="C4280" t="s">
        <v>13</v>
      </c>
      <c r="D4280" t="s">
        <v>12424</v>
      </c>
      <c r="E4280" t="s">
        <v>5</v>
      </c>
      <c r="F4280">
        <v>3182</v>
      </c>
      <c r="G4280">
        <v>1</v>
      </c>
      <c r="H4280">
        <v>1</v>
      </c>
      <c r="I4280">
        <v>0</v>
      </c>
      <c r="J4280">
        <v>954</v>
      </c>
      <c r="K4280">
        <v>1945</v>
      </c>
      <c r="L4280" t="s">
        <v>4419</v>
      </c>
      <c r="M4280" t="s">
        <v>156</v>
      </c>
      <c r="N4280" t="s">
        <v>26</v>
      </c>
      <c r="O4280" s="6" t="str">
        <f>INDEX(lkp_Region,MATCH(tbl_Sales[[#This Row],[Suburb]],lkp_Suburb,0))</f>
        <v>Southern Metropolitan</v>
      </c>
      <c r="P4280" s="6">
        <f>MONTH(tbl_Sales[[#This Row],[Date]])</f>
        <v>10</v>
      </c>
      <c r="Q4280" s="6">
        <f>YEAR(tbl_Sales[[#This Row],[Date]])</f>
        <v>2016</v>
      </c>
    </row>
    <row r="4281" spans="1:17" x14ac:dyDescent="0.25">
      <c r="A4281" s="1">
        <v>42659</v>
      </c>
      <c r="B4281">
        <v>660000</v>
      </c>
      <c r="C4281" t="s">
        <v>2</v>
      </c>
      <c r="D4281" t="s">
        <v>12425</v>
      </c>
      <c r="E4281" t="s">
        <v>10</v>
      </c>
      <c r="F4281">
        <v>3060</v>
      </c>
      <c r="G4281">
        <v>3</v>
      </c>
      <c r="H4281">
        <v>1</v>
      </c>
      <c r="I4281">
        <v>2</v>
      </c>
      <c r="J4281">
        <v>622</v>
      </c>
      <c r="K4281">
        <v>1970</v>
      </c>
      <c r="L4281" t="s">
        <v>4420</v>
      </c>
      <c r="M4281" t="s">
        <v>16</v>
      </c>
      <c r="N4281" t="s">
        <v>18</v>
      </c>
      <c r="O4281" s="6" t="str">
        <f>INDEX(lkp_Region,MATCH(tbl_Sales[[#This Row],[Suburb]],lkp_Suburb,0))</f>
        <v>Northern Metropolitan</v>
      </c>
      <c r="P4281" s="6">
        <f>MONTH(tbl_Sales[[#This Row],[Date]])</f>
        <v>10</v>
      </c>
      <c r="Q4281" s="6">
        <f>YEAR(tbl_Sales[[#This Row],[Date]])</f>
        <v>2016</v>
      </c>
    </row>
    <row r="4282" spans="1:17" x14ac:dyDescent="0.25">
      <c r="A4282" s="1">
        <v>42659</v>
      </c>
      <c r="B4282">
        <v>865000</v>
      </c>
      <c r="C4282" t="s">
        <v>2</v>
      </c>
      <c r="D4282" t="s">
        <v>12428</v>
      </c>
      <c r="E4282" t="s">
        <v>10</v>
      </c>
      <c r="F4282">
        <v>3046</v>
      </c>
      <c r="G4282">
        <v>4</v>
      </c>
      <c r="H4282">
        <v>1</v>
      </c>
      <c r="I4282">
        <v>2</v>
      </c>
      <c r="J4282">
        <v>696</v>
      </c>
      <c r="K4282">
        <v>1955</v>
      </c>
      <c r="L4282" t="s">
        <v>4421</v>
      </c>
      <c r="M4282" t="s">
        <v>680</v>
      </c>
      <c r="N4282" t="s">
        <v>18</v>
      </c>
      <c r="O4282" s="6" t="str">
        <f>INDEX(lkp_Region,MATCH(tbl_Sales[[#This Row],[Suburb]],lkp_Suburb,0))</f>
        <v>Northern Metropolitan</v>
      </c>
      <c r="P4282" s="6">
        <f>MONTH(tbl_Sales[[#This Row],[Date]])</f>
        <v>10</v>
      </c>
      <c r="Q4282" s="6">
        <f>YEAR(tbl_Sales[[#This Row],[Date]])</f>
        <v>2016</v>
      </c>
    </row>
    <row r="4283" spans="1:17" x14ac:dyDescent="0.25">
      <c r="A4283" s="1">
        <v>42659</v>
      </c>
      <c r="B4283">
        <v>890000</v>
      </c>
      <c r="C4283" t="s">
        <v>2</v>
      </c>
      <c r="D4283" t="s">
        <v>12429</v>
      </c>
      <c r="E4283" t="s">
        <v>10</v>
      </c>
      <c r="F4283">
        <v>3056</v>
      </c>
      <c r="G4283">
        <v>2</v>
      </c>
      <c r="H4283">
        <v>1</v>
      </c>
      <c r="I4283">
        <v>1</v>
      </c>
      <c r="J4283">
        <v>199</v>
      </c>
      <c r="K4283">
        <v>1900</v>
      </c>
      <c r="L4283" t="s">
        <v>4422</v>
      </c>
      <c r="M4283" t="s">
        <v>117</v>
      </c>
      <c r="N4283" t="s">
        <v>18</v>
      </c>
      <c r="O4283" s="6" t="str">
        <f>INDEX(lkp_Region,MATCH(tbl_Sales[[#This Row],[Suburb]],lkp_Suburb,0))</f>
        <v>Northern Metropolitan</v>
      </c>
      <c r="P4283" s="6">
        <f>MONTH(tbl_Sales[[#This Row],[Date]])</f>
        <v>10</v>
      </c>
      <c r="Q4283" s="6">
        <f>YEAR(tbl_Sales[[#This Row],[Date]])</f>
        <v>2016</v>
      </c>
    </row>
    <row r="4284" spans="1:17" x14ac:dyDescent="0.25">
      <c r="A4284" s="1">
        <v>42659</v>
      </c>
      <c r="B4284">
        <v>935000</v>
      </c>
      <c r="C4284" t="s">
        <v>2</v>
      </c>
      <c r="D4284" t="s">
        <v>12425</v>
      </c>
      <c r="E4284" t="s">
        <v>10</v>
      </c>
      <c r="F4284">
        <v>3058</v>
      </c>
      <c r="G4284">
        <v>2</v>
      </c>
      <c r="H4284">
        <v>1</v>
      </c>
      <c r="I4284">
        <v>2</v>
      </c>
      <c r="J4284">
        <v>833</v>
      </c>
      <c r="K4284">
        <v>1960</v>
      </c>
      <c r="L4284" t="s">
        <v>4423</v>
      </c>
      <c r="M4284" t="s">
        <v>499</v>
      </c>
      <c r="N4284" t="s">
        <v>18</v>
      </c>
      <c r="O4284" s="6" t="str">
        <f>INDEX(lkp_Region,MATCH(tbl_Sales[[#This Row],[Suburb]],lkp_Suburb,0))</f>
        <v>Northern Metropolitan</v>
      </c>
      <c r="P4284" s="6">
        <f>MONTH(tbl_Sales[[#This Row],[Date]])</f>
        <v>10</v>
      </c>
      <c r="Q4284" s="6">
        <f>YEAR(tbl_Sales[[#This Row],[Date]])</f>
        <v>2016</v>
      </c>
    </row>
    <row r="4285" spans="1:17" x14ac:dyDescent="0.25">
      <c r="A4285" s="1">
        <v>42659</v>
      </c>
      <c r="B4285">
        <v>1005000</v>
      </c>
      <c r="C4285" t="s">
        <v>2</v>
      </c>
      <c r="D4285" t="s">
        <v>12425</v>
      </c>
      <c r="E4285" t="s">
        <v>10</v>
      </c>
      <c r="F4285">
        <v>3046</v>
      </c>
      <c r="G4285">
        <v>4</v>
      </c>
      <c r="H4285">
        <v>1</v>
      </c>
      <c r="I4285">
        <v>1</v>
      </c>
      <c r="J4285">
        <v>780</v>
      </c>
      <c r="L4285" t="s">
        <v>4424</v>
      </c>
      <c r="M4285" t="s">
        <v>680</v>
      </c>
      <c r="N4285" t="s">
        <v>18</v>
      </c>
      <c r="O4285" s="6" t="str">
        <f>INDEX(lkp_Region,MATCH(tbl_Sales[[#This Row],[Suburb]],lkp_Suburb,0))</f>
        <v>Northern Metropolitan</v>
      </c>
      <c r="P4285" s="6">
        <f>MONTH(tbl_Sales[[#This Row],[Date]])</f>
        <v>10</v>
      </c>
      <c r="Q4285" s="6">
        <f>YEAR(tbl_Sales[[#This Row],[Date]])</f>
        <v>2016</v>
      </c>
    </row>
    <row r="4286" spans="1:17" x14ac:dyDescent="0.25">
      <c r="A4286" s="1">
        <v>42659</v>
      </c>
      <c r="B4286">
        <v>931999</v>
      </c>
      <c r="C4286" t="s">
        <v>2</v>
      </c>
      <c r="D4286" t="s">
        <v>12427</v>
      </c>
      <c r="E4286" t="s">
        <v>10</v>
      </c>
      <c r="F4286">
        <v>3041</v>
      </c>
      <c r="G4286">
        <v>4</v>
      </c>
      <c r="H4286">
        <v>3</v>
      </c>
      <c r="I4286">
        <v>2</v>
      </c>
      <c r="J4286">
        <v>528</v>
      </c>
      <c r="K4286">
        <v>1966</v>
      </c>
      <c r="L4286" t="s">
        <v>4425</v>
      </c>
      <c r="M4286" t="s">
        <v>625</v>
      </c>
      <c r="N4286" t="s">
        <v>49</v>
      </c>
      <c r="O4286" s="6" t="str">
        <f>INDEX(lkp_Region,MATCH(tbl_Sales[[#This Row],[Suburb]],lkp_Suburb,0))</f>
        <v>Western Metropolitan</v>
      </c>
      <c r="P4286" s="6">
        <f>MONTH(tbl_Sales[[#This Row],[Date]])</f>
        <v>10</v>
      </c>
      <c r="Q4286" s="6">
        <f>YEAR(tbl_Sales[[#This Row],[Date]])</f>
        <v>2016</v>
      </c>
    </row>
    <row r="4287" spans="1:17" x14ac:dyDescent="0.25">
      <c r="A4287" s="1">
        <v>42659</v>
      </c>
      <c r="B4287">
        <v>1467000</v>
      </c>
      <c r="C4287" t="s">
        <v>2</v>
      </c>
      <c r="D4287" t="s">
        <v>12430</v>
      </c>
      <c r="E4287" t="s">
        <v>10</v>
      </c>
      <c r="F4287">
        <v>3040</v>
      </c>
      <c r="G4287">
        <v>3</v>
      </c>
      <c r="H4287">
        <v>2</v>
      </c>
      <c r="I4287">
        <v>2</v>
      </c>
      <c r="J4287">
        <v>188</v>
      </c>
      <c r="K4287">
        <v>1900</v>
      </c>
      <c r="L4287" t="s">
        <v>4426</v>
      </c>
      <c r="M4287" t="s">
        <v>47</v>
      </c>
      <c r="N4287" t="s">
        <v>49</v>
      </c>
      <c r="O4287" s="6" t="str">
        <f>INDEX(lkp_Region,MATCH(tbl_Sales[[#This Row],[Suburb]],lkp_Suburb,0))</f>
        <v>Western Metropolitan</v>
      </c>
      <c r="P4287" s="6">
        <f>MONTH(tbl_Sales[[#This Row],[Date]])</f>
        <v>10</v>
      </c>
      <c r="Q4287" s="6">
        <f>YEAR(tbl_Sales[[#This Row],[Date]])</f>
        <v>2016</v>
      </c>
    </row>
    <row r="4288" spans="1:17" x14ac:dyDescent="0.25">
      <c r="A4288" s="1">
        <v>42659</v>
      </c>
      <c r="B4288">
        <v>1630000</v>
      </c>
      <c r="C4288" t="s">
        <v>2</v>
      </c>
      <c r="D4288" t="s">
        <v>12423</v>
      </c>
      <c r="E4288" t="s">
        <v>10</v>
      </c>
      <c r="F4288">
        <v>3039</v>
      </c>
      <c r="G4288">
        <v>3</v>
      </c>
      <c r="H4288">
        <v>2</v>
      </c>
      <c r="I4288">
        <v>0</v>
      </c>
      <c r="J4288">
        <v>408</v>
      </c>
      <c r="K4288">
        <v>1900</v>
      </c>
      <c r="L4288" t="s">
        <v>4427</v>
      </c>
      <c r="M4288" t="s">
        <v>242</v>
      </c>
      <c r="N4288" t="s">
        <v>49</v>
      </c>
      <c r="O4288" s="6" t="str">
        <f>INDEX(lkp_Region,MATCH(tbl_Sales[[#This Row],[Suburb]],lkp_Suburb,0))</f>
        <v>Western Metropolitan</v>
      </c>
      <c r="P4288" s="6">
        <f>MONTH(tbl_Sales[[#This Row],[Date]])</f>
        <v>10</v>
      </c>
      <c r="Q4288" s="6">
        <f>YEAR(tbl_Sales[[#This Row],[Date]])</f>
        <v>2016</v>
      </c>
    </row>
    <row r="4289" spans="1:17" x14ac:dyDescent="0.25">
      <c r="A4289" s="1">
        <v>42659</v>
      </c>
      <c r="B4289">
        <v>1715000</v>
      </c>
      <c r="C4289" t="s">
        <v>2</v>
      </c>
      <c r="D4289" t="s">
        <v>12427</v>
      </c>
      <c r="E4289" t="s">
        <v>10</v>
      </c>
      <c r="F4289">
        <v>3039</v>
      </c>
      <c r="G4289">
        <v>4</v>
      </c>
      <c r="H4289">
        <v>2</v>
      </c>
      <c r="I4289">
        <v>3</v>
      </c>
      <c r="J4289">
        <v>668</v>
      </c>
      <c r="L4289" t="s">
        <v>4428</v>
      </c>
      <c r="M4289" t="s">
        <v>242</v>
      </c>
      <c r="N4289" t="s">
        <v>49</v>
      </c>
      <c r="O4289" s="6" t="str">
        <f>INDEX(lkp_Region,MATCH(tbl_Sales[[#This Row],[Suburb]],lkp_Suburb,0))</f>
        <v>Western Metropolitan</v>
      </c>
      <c r="P4289" s="6">
        <f>MONTH(tbl_Sales[[#This Row],[Date]])</f>
        <v>10</v>
      </c>
      <c r="Q4289" s="6">
        <f>YEAR(tbl_Sales[[#This Row],[Date]])</f>
        <v>2016</v>
      </c>
    </row>
    <row r="4290" spans="1:17" x14ac:dyDescent="0.25">
      <c r="A4290" s="1">
        <v>42659</v>
      </c>
      <c r="B4290">
        <v>433000</v>
      </c>
      <c r="C4290" t="s">
        <v>13</v>
      </c>
      <c r="D4290" t="s">
        <v>12431</v>
      </c>
      <c r="E4290" t="s">
        <v>5</v>
      </c>
      <c r="F4290">
        <v>3011</v>
      </c>
      <c r="G4290">
        <v>2</v>
      </c>
      <c r="H4290">
        <v>1</v>
      </c>
      <c r="I4290">
        <v>1</v>
      </c>
      <c r="J4290">
        <v>0</v>
      </c>
      <c r="K4290">
        <v>2012</v>
      </c>
      <c r="L4290" t="s">
        <v>4429</v>
      </c>
      <c r="M4290" t="s">
        <v>22</v>
      </c>
      <c r="N4290" t="s">
        <v>21</v>
      </c>
      <c r="O4290" s="6" t="str">
        <f>INDEX(lkp_Region,MATCH(tbl_Sales[[#This Row],[Suburb]],lkp_Suburb,0))</f>
        <v>Western Metropolitan</v>
      </c>
      <c r="P4290" s="6">
        <f>MONTH(tbl_Sales[[#This Row],[Date]])</f>
        <v>10</v>
      </c>
      <c r="Q4290" s="6">
        <f>YEAR(tbl_Sales[[#This Row],[Date]])</f>
        <v>2016</v>
      </c>
    </row>
    <row r="4291" spans="1:17" x14ac:dyDescent="0.25">
      <c r="A4291" s="1">
        <v>42659</v>
      </c>
      <c r="B4291">
        <v>575000</v>
      </c>
      <c r="C4291" t="s">
        <v>2</v>
      </c>
      <c r="D4291" t="s">
        <v>12425</v>
      </c>
      <c r="E4291" t="s">
        <v>10</v>
      </c>
      <c r="F4291">
        <v>3011</v>
      </c>
      <c r="G4291">
        <v>2</v>
      </c>
      <c r="H4291">
        <v>1</v>
      </c>
      <c r="I4291">
        <v>1</v>
      </c>
      <c r="J4291">
        <v>162</v>
      </c>
      <c r="K4291">
        <v>2000</v>
      </c>
      <c r="L4291" t="s">
        <v>4430</v>
      </c>
      <c r="M4291" t="s">
        <v>22</v>
      </c>
      <c r="N4291" t="s">
        <v>21</v>
      </c>
      <c r="O4291" s="6" t="str">
        <f>INDEX(lkp_Region,MATCH(tbl_Sales[[#This Row],[Suburb]],lkp_Suburb,0))</f>
        <v>Western Metropolitan</v>
      </c>
      <c r="P4291" s="6">
        <f>MONTH(tbl_Sales[[#This Row],[Date]])</f>
        <v>10</v>
      </c>
      <c r="Q4291" s="6">
        <f>YEAR(tbl_Sales[[#This Row],[Date]])</f>
        <v>2016</v>
      </c>
    </row>
    <row r="4292" spans="1:17" x14ac:dyDescent="0.25">
      <c r="A4292" s="1">
        <v>42659</v>
      </c>
      <c r="B4292">
        <v>1001000</v>
      </c>
      <c r="C4292" t="s">
        <v>2</v>
      </c>
      <c r="D4292" t="s">
        <v>12425</v>
      </c>
      <c r="E4292" t="s">
        <v>10</v>
      </c>
      <c r="F4292">
        <v>3012</v>
      </c>
      <c r="G4292">
        <v>2</v>
      </c>
      <c r="H4292">
        <v>1</v>
      </c>
      <c r="I4292">
        <v>4</v>
      </c>
      <c r="J4292">
        <v>596</v>
      </c>
      <c r="L4292" t="s">
        <v>4431</v>
      </c>
      <c r="M4292" t="s">
        <v>53</v>
      </c>
      <c r="N4292" t="s">
        <v>21</v>
      </c>
      <c r="O4292" s="6" t="str">
        <f>INDEX(lkp_Region,MATCH(tbl_Sales[[#This Row],[Suburb]],lkp_Suburb,0))</f>
        <v>Western Metropolitan</v>
      </c>
      <c r="P4292" s="6">
        <f>MONTH(tbl_Sales[[#This Row],[Date]])</f>
        <v>10</v>
      </c>
      <c r="Q4292" s="6">
        <f>YEAR(tbl_Sales[[#This Row],[Date]])</f>
        <v>2016</v>
      </c>
    </row>
    <row r="4293" spans="1:17" x14ac:dyDescent="0.25">
      <c r="A4293" s="1">
        <v>42659</v>
      </c>
      <c r="B4293">
        <v>1185000</v>
      </c>
      <c r="C4293" t="s">
        <v>51</v>
      </c>
      <c r="D4293" t="s">
        <v>12428</v>
      </c>
      <c r="E4293" t="s">
        <v>10</v>
      </c>
      <c r="F4293">
        <v>3165</v>
      </c>
      <c r="G4293">
        <v>4</v>
      </c>
      <c r="H4293">
        <v>2</v>
      </c>
      <c r="I4293">
        <v>2</v>
      </c>
      <c r="J4293">
        <v>305</v>
      </c>
      <c r="K4293">
        <v>2012</v>
      </c>
      <c r="L4293" t="s">
        <v>4432</v>
      </c>
      <c r="M4293" t="s">
        <v>138</v>
      </c>
      <c r="N4293" t="s">
        <v>57</v>
      </c>
      <c r="O4293" s="6" t="str">
        <f>INDEX(lkp_Region,MATCH(tbl_Sales[[#This Row],[Suburb]],lkp_Suburb,0))</f>
        <v>Southern Metropolitan</v>
      </c>
      <c r="P4293" s="6">
        <f>MONTH(tbl_Sales[[#This Row],[Date]])</f>
        <v>10</v>
      </c>
      <c r="Q4293" s="6">
        <f>YEAR(tbl_Sales[[#This Row],[Date]])</f>
        <v>2016</v>
      </c>
    </row>
    <row r="4294" spans="1:17" x14ac:dyDescent="0.25">
      <c r="A4294" s="1">
        <v>42659</v>
      </c>
      <c r="B4294">
        <v>610000</v>
      </c>
      <c r="C4294" t="s">
        <v>2</v>
      </c>
      <c r="D4294" t="s">
        <v>12429</v>
      </c>
      <c r="E4294" t="s">
        <v>10</v>
      </c>
      <c r="F4294">
        <v>3078</v>
      </c>
      <c r="G4294">
        <v>2</v>
      </c>
      <c r="H4294">
        <v>1</v>
      </c>
      <c r="I4294">
        <v>1</v>
      </c>
      <c r="J4294">
        <v>66</v>
      </c>
      <c r="L4294" t="s">
        <v>4433</v>
      </c>
      <c r="M4294" t="s">
        <v>533</v>
      </c>
      <c r="N4294" t="s">
        <v>62</v>
      </c>
      <c r="O4294" s="6" t="str">
        <f>INDEX(lkp_Region,MATCH(tbl_Sales[[#This Row],[Suburb]],lkp_Suburb,0))</f>
        <v>Northern Metropolitan</v>
      </c>
      <c r="P4294" s="6">
        <f>MONTH(tbl_Sales[[#This Row],[Date]])</f>
        <v>10</v>
      </c>
      <c r="Q4294" s="6">
        <f>YEAR(tbl_Sales[[#This Row],[Date]])</f>
        <v>2016</v>
      </c>
    </row>
    <row r="4295" spans="1:17" x14ac:dyDescent="0.25">
      <c r="A4295" s="1">
        <v>42659</v>
      </c>
      <c r="B4295">
        <v>910000</v>
      </c>
      <c r="C4295" t="s">
        <v>2</v>
      </c>
      <c r="D4295" t="s">
        <v>12427</v>
      </c>
      <c r="E4295" t="s">
        <v>5</v>
      </c>
      <c r="F4295">
        <v>3072</v>
      </c>
      <c r="G4295">
        <v>4</v>
      </c>
      <c r="H4295">
        <v>1</v>
      </c>
      <c r="I4295">
        <v>3</v>
      </c>
      <c r="J4295">
        <v>577</v>
      </c>
      <c r="L4295" t="s">
        <v>4434</v>
      </c>
      <c r="M4295" t="s">
        <v>97</v>
      </c>
      <c r="N4295" t="s">
        <v>62</v>
      </c>
      <c r="O4295" s="6" t="str">
        <f>INDEX(lkp_Region,MATCH(tbl_Sales[[#This Row],[Suburb]],lkp_Suburb,0))</f>
        <v>Northern Metropolitan</v>
      </c>
      <c r="P4295" s="6">
        <f>MONTH(tbl_Sales[[#This Row],[Date]])</f>
        <v>10</v>
      </c>
      <c r="Q4295" s="6">
        <f>YEAR(tbl_Sales[[#This Row],[Date]])</f>
        <v>2016</v>
      </c>
    </row>
    <row r="4296" spans="1:17" x14ac:dyDescent="0.25">
      <c r="A4296" s="1">
        <v>42659</v>
      </c>
      <c r="B4296">
        <v>550000</v>
      </c>
      <c r="C4296" t="s">
        <v>13</v>
      </c>
      <c r="D4296" t="s">
        <v>12431</v>
      </c>
      <c r="E4296" t="s">
        <v>5</v>
      </c>
      <c r="F4296">
        <v>3020</v>
      </c>
      <c r="G4296">
        <v>2</v>
      </c>
      <c r="H4296">
        <v>1</v>
      </c>
      <c r="I4296">
        <v>1</v>
      </c>
      <c r="J4296">
        <v>0</v>
      </c>
      <c r="L4296" t="s">
        <v>4435</v>
      </c>
      <c r="M4296" t="s">
        <v>443</v>
      </c>
      <c r="N4296" t="s">
        <v>3</v>
      </c>
      <c r="O4296" s="6" t="str">
        <f>INDEX(lkp_Region,MATCH(tbl_Sales[[#This Row],[Suburb]],lkp_Suburb,0))</f>
        <v>Western Metropolitan</v>
      </c>
      <c r="P4296" s="6">
        <f>MONTH(tbl_Sales[[#This Row],[Date]])</f>
        <v>10</v>
      </c>
      <c r="Q4296" s="6">
        <f>YEAR(tbl_Sales[[#This Row],[Date]])</f>
        <v>2016</v>
      </c>
    </row>
    <row r="4297" spans="1:17" x14ac:dyDescent="0.25">
      <c r="A4297" s="1">
        <v>42659</v>
      </c>
      <c r="B4297">
        <v>2570000</v>
      </c>
      <c r="C4297" t="s">
        <v>2</v>
      </c>
      <c r="D4297" t="s">
        <v>12433</v>
      </c>
      <c r="E4297" t="s">
        <v>5</v>
      </c>
      <c r="F4297">
        <v>3103</v>
      </c>
      <c r="G4297">
        <v>5</v>
      </c>
      <c r="H4297">
        <v>3</v>
      </c>
      <c r="I4297">
        <v>2</v>
      </c>
      <c r="J4297">
        <v>715</v>
      </c>
      <c r="K4297">
        <v>2009</v>
      </c>
      <c r="L4297" t="s">
        <v>1431</v>
      </c>
      <c r="M4297" t="s">
        <v>274</v>
      </c>
      <c r="N4297" t="s">
        <v>101</v>
      </c>
      <c r="O4297" s="6" t="str">
        <f>INDEX(lkp_Region,MATCH(tbl_Sales[[#This Row],[Suburb]],lkp_Suburb,0))</f>
        <v>Southern Metropolitan</v>
      </c>
      <c r="P4297" s="6">
        <f>MONTH(tbl_Sales[[#This Row],[Date]])</f>
        <v>10</v>
      </c>
      <c r="Q4297" s="6">
        <f>YEAR(tbl_Sales[[#This Row],[Date]])</f>
        <v>2016</v>
      </c>
    </row>
    <row r="4298" spans="1:17" x14ac:dyDescent="0.25">
      <c r="A4298" s="1">
        <v>42659</v>
      </c>
      <c r="B4298">
        <v>735000</v>
      </c>
      <c r="C4298" t="s">
        <v>2</v>
      </c>
      <c r="D4298" t="s">
        <v>12423</v>
      </c>
      <c r="E4298" t="s">
        <v>5</v>
      </c>
      <c r="F4298">
        <v>3081</v>
      </c>
      <c r="G4298">
        <v>2</v>
      </c>
      <c r="H4298">
        <v>1</v>
      </c>
      <c r="I4298">
        <v>3</v>
      </c>
      <c r="J4298">
        <v>602</v>
      </c>
      <c r="L4298" t="s">
        <v>4436</v>
      </c>
      <c r="M4298" t="s">
        <v>148</v>
      </c>
      <c r="N4298" t="s">
        <v>150</v>
      </c>
      <c r="O4298" s="6" t="str">
        <f>INDEX(lkp_Region,MATCH(tbl_Sales[[#This Row],[Suburb]],lkp_Suburb,0))</f>
        <v>Eastern Metropolitan</v>
      </c>
      <c r="P4298" s="6">
        <f>MONTH(tbl_Sales[[#This Row],[Date]])</f>
        <v>10</v>
      </c>
      <c r="Q4298" s="6">
        <f>YEAR(tbl_Sales[[#This Row],[Date]])</f>
        <v>2016</v>
      </c>
    </row>
    <row r="4299" spans="1:17" x14ac:dyDescent="0.25">
      <c r="A4299" s="1">
        <v>42660</v>
      </c>
      <c r="B4299">
        <v>1315000</v>
      </c>
      <c r="C4299" t="s">
        <v>2</v>
      </c>
      <c r="D4299" t="s">
        <v>12427</v>
      </c>
      <c r="E4299" t="s">
        <v>10</v>
      </c>
      <c r="F4299">
        <v>3067</v>
      </c>
      <c r="G4299">
        <v>2</v>
      </c>
      <c r="H4299">
        <v>1</v>
      </c>
      <c r="I4299">
        <v>0</v>
      </c>
      <c r="J4299">
        <v>147</v>
      </c>
      <c r="K4299">
        <v>1900</v>
      </c>
      <c r="L4299" t="s">
        <v>4437</v>
      </c>
      <c r="M4299" t="s">
        <v>38</v>
      </c>
      <c r="N4299" t="s">
        <v>8</v>
      </c>
      <c r="O4299" s="6" t="str">
        <f>INDEX(lkp_Region,MATCH(tbl_Sales[[#This Row],[Suburb]],lkp_Suburb,0))</f>
        <v>Northern Metropolitan</v>
      </c>
      <c r="P4299" s="6">
        <f>MONTH(tbl_Sales[[#This Row],[Date]])</f>
        <v>10</v>
      </c>
      <c r="Q4299" s="6">
        <f>YEAR(tbl_Sales[[#This Row],[Date]])</f>
        <v>2016</v>
      </c>
    </row>
    <row r="4300" spans="1:17" x14ac:dyDescent="0.25">
      <c r="A4300" s="1">
        <v>42660</v>
      </c>
      <c r="B4300">
        <v>1420000</v>
      </c>
      <c r="C4300" t="s">
        <v>2</v>
      </c>
      <c r="D4300" t="s">
        <v>12424</v>
      </c>
      <c r="E4300" t="s">
        <v>10</v>
      </c>
      <c r="F4300">
        <v>3068</v>
      </c>
      <c r="G4300">
        <v>2</v>
      </c>
      <c r="H4300">
        <v>1</v>
      </c>
      <c r="I4300">
        <v>0</v>
      </c>
      <c r="J4300">
        <v>180</v>
      </c>
      <c r="L4300" t="s">
        <v>4438</v>
      </c>
      <c r="M4300" t="s">
        <v>323</v>
      </c>
      <c r="N4300" t="s">
        <v>8</v>
      </c>
      <c r="O4300" s="6" t="str">
        <f>INDEX(lkp_Region,MATCH(tbl_Sales[[#This Row],[Suburb]],lkp_Suburb,0))</f>
        <v>Northern Metropolitan</v>
      </c>
      <c r="P4300" s="6">
        <f>MONTH(tbl_Sales[[#This Row],[Date]])</f>
        <v>10</v>
      </c>
      <c r="Q4300" s="6">
        <f>YEAR(tbl_Sales[[#This Row],[Date]])</f>
        <v>2016</v>
      </c>
    </row>
    <row r="4301" spans="1:17" x14ac:dyDescent="0.25">
      <c r="A4301" s="1">
        <v>42660</v>
      </c>
      <c r="B4301">
        <v>1655000</v>
      </c>
      <c r="C4301" t="s">
        <v>2</v>
      </c>
      <c r="D4301" t="s">
        <v>12427</v>
      </c>
      <c r="E4301" t="s">
        <v>10</v>
      </c>
      <c r="F4301">
        <v>3068</v>
      </c>
      <c r="G4301">
        <v>3</v>
      </c>
      <c r="H4301">
        <v>1</v>
      </c>
      <c r="I4301">
        <v>0</v>
      </c>
      <c r="J4301">
        <v>176</v>
      </c>
      <c r="K4301">
        <v>1900</v>
      </c>
      <c r="L4301" t="s">
        <v>4439</v>
      </c>
      <c r="M4301" t="s">
        <v>72</v>
      </c>
      <c r="N4301" t="s">
        <v>8</v>
      </c>
      <c r="O4301" s="6" t="str">
        <f>INDEX(lkp_Region,MATCH(tbl_Sales[[#This Row],[Suburb]],lkp_Suburb,0))</f>
        <v>Northern Metropolitan</v>
      </c>
      <c r="P4301" s="6">
        <f>MONTH(tbl_Sales[[#This Row],[Date]])</f>
        <v>10</v>
      </c>
      <c r="Q4301" s="6">
        <f>YEAR(tbl_Sales[[#This Row],[Date]])</f>
        <v>2016</v>
      </c>
    </row>
    <row r="4302" spans="1:17" x14ac:dyDescent="0.25">
      <c r="A4302" s="1">
        <v>42660</v>
      </c>
      <c r="B4302">
        <v>380000</v>
      </c>
      <c r="C4302" t="s">
        <v>13</v>
      </c>
      <c r="D4302" t="s">
        <v>12428</v>
      </c>
      <c r="E4302" t="s">
        <v>10</v>
      </c>
      <c r="F4302">
        <v>3141</v>
      </c>
      <c r="G4302">
        <v>1</v>
      </c>
      <c r="H4302">
        <v>1</v>
      </c>
      <c r="I4302">
        <v>1</v>
      </c>
      <c r="J4302">
        <v>0</v>
      </c>
      <c r="K4302">
        <v>1980</v>
      </c>
      <c r="L4302" t="s">
        <v>4440</v>
      </c>
      <c r="M4302" t="s">
        <v>111</v>
      </c>
      <c r="N4302" t="s">
        <v>76</v>
      </c>
      <c r="O4302" s="6" t="str">
        <f>INDEX(lkp_Region,MATCH(tbl_Sales[[#This Row],[Suburb]],lkp_Suburb,0))</f>
        <v>Southern Metropolitan</v>
      </c>
      <c r="P4302" s="6">
        <f>MONTH(tbl_Sales[[#This Row],[Date]])</f>
        <v>10</v>
      </c>
      <c r="Q4302" s="6">
        <f>YEAR(tbl_Sales[[#This Row],[Date]])</f>
        <v>2016</v>
      </c>
    </row>
    <row r="4303" spans="1:17" x14ac:dyDescent="0.25">
      <c r="A4303" s="1">
        <v>42660</v>
      </c>
      <c r="B4303">
        <v>462800</v>
      </c>
      <c r="C4303" t="s">
        <v>13</v>
      </c>
      <c r="D4303" t="s">
        <v>12428</v>
      </c>
      <c r="E4303" t="s">
        <v>5</v>
      </c>
      <c r="F4303">
        <v>3142</v>
      </c>
      <c r="G4303">
        <v>1</v>
      </c>
      <c r="H4303">
        <v>1</v>
      </c>
      <c r="I4303">
        <v>1</v>
      </c>
      <c r="J4303">
        <v>0</v>
      </c>
      <c r="K4303">
        <v>1970</v>
      </c>
      <c r="L4303" t="s">
        <v>4441</v>
      </c>
      <c r="M4303" t="s">
        <v>109</v>
      </c>
      <c r="N4303" t="s">
        <v>76</v>
      </c>
      <c r="O4303" s="6" t="str">
        <f>INDEX(lkp_Region,MATCH(tbl_Sales[[#This Row],[Suburb]],lkp_Suburb,0))</f>
        <v>Southern Metropolitan</v>
      </c>
      <c r="P4303" s="6">
        <f>MONTH(tbl_Sales[[#This Row],[Date]])</f>
        <v>10</v>
      </c>
      <c r="Q4303" s="6">
        <f>YEAR(tbl_Sales[[#This Row],[Date]])</f>
        <v>2016</v>
      </c>
    </row>
    <row r="4304" spans="1:17" x14ac:dyDescent="0.25">
      <c r="A4304" s="1">
        <v>42660</v>
      </c>
      <c r="B4304">
        <v>575000</v>
      </c>
      <c r="C4304" t="s">
        <v>13</v>
      </c>
      <c r="D4304" t="s">
        <v>12428</v>
      </c>
      <c r="E4304" t="s">
        <v>5</v>
      </c>
      <c r="F4304">
        <v>3182</v>
      </c>
      <c r="G4304">
        <v>2</v>
      </c>
      <c r="H4304">
        <v>1</v>
      </c>
      <c r="I4304">
        <v>1</v>
      </c>
      <c r="J4304">
        <v>0</v>
      </c>
      <c r="K4304">
        <v>1970</v>
      </c>
      <c r="L4304" t="s">
        <v>4442</v>
      </c>
      <c r="M4304" t="s">
        <v>156</v>
      </c>
      <c r="N4304" t="s">
        <v>26</v>
      </c>
      <c r="O4304" s="6" t="str">
        <f>INDEX(lkp_Region,MATCH(tbl_Sales[[#This Row],[Suburb]],lkp_Suburb,0))</f>
        <v>Southern Metropolitan</v>
      </c>
      <c r="P4304" s="6">
        <f>MONTH(tbl_Sales[[#This Row],[Date]])</f>
        <v>10</v>
      </c>
      <c r="Q4304" s="6">
        <f>YEAR(tbl_Sales[[#This Row],[Date]])</f>
        <v>2016</v>
      </c>
    </row>
    <row r="4305" spans="1:17" x14ac:dyDescent="0.25">
      <c r="A4305" s="1">
        <v>42660</v>
      </c>
      <c r="B4305">
        <v>640000</v>
      </c>
      <c r="C4305" t="s">
        <v>13</v>
      </c>
      <c r="D4305" t="s">
        <v>12428</v>
      </c>
      <c r="E4305" t="s">
        <v>10</v>
      </c>
      <c r="F4305">
        <v>3182</v>
      </c>
      <c r="G4305">
        <v>2</v>
      </c>
      <c r="H4305">
        <v>1</v>
      </c>
      <c r="I4305">
        <v>1</v>
      </c>
      <c r="J4305">
        <v>1055</v>
      </c>
      <c r="L4305" t="s">
        <v>4443</v>
      </c>
      <c r="M4305" t="s">
        <v>156</v>
      </c>
      <c r="N4305" t="s">
        <v>26</v>
      </c>
      <c r="O4305" s="6" t="str">
        <f>INDEX(lkp_Region,MATCH(tbl_Sales[[#This Row],[Suburb]],lkp_Suburb,0))</f>
        <v>Southern Metropolitan</v>
      </c>
      <c r="P4305" s="6">
        <f>MONTH(tbl_Sales[[#This Row],[Date]])</f>
        <v>10</v>
      </c>
      <c r="Q4305" s="6">
        <f>YEAR(tbl_Sales[[#This Row],[Date]])</f>
        <v>2016</v>
      </c>
    </row>
    <row r="4306" spans="1:17" x14ac:dyDescent="0.25">
      <c r="A4306" s="1">
        <v>42660</v>
      </c>
      <c r="B4306">
        <v>760000</v>
      </c>
      <c r="C4306" t="s">
        <v>13</v>
      </c>
      <c r="D4306" t="s">
        <v>12429</v>
      </c>
      <c r="E4306" t="s">
        <v>10</v>
      </c>
      <c r="F4306">
        <v>3182</v>
      </c>
      <c r="G4306">
        <v>2</v>
      </c>
      <c r="H4306">
        <v>1</v>
      </c>
      <c r="I4306">
        <v>0</v>
      </c>
      <c r="J4306">
        <v>0</v>
      </c>
      <c r="K4306">
        <v>1930</v>
      </c>
      <c r="L4306" t="s">
        <v>4444</v>
      </c>
      <c r="M4306" t="s">
        <v>156</v>
      </c>
      <c r="N4306" t="s">
        <v>26</v>
      </c>
      <c r="O4306" s="6" t="str">
        <f>INDEX(lkp_Region,MATCH(tbl_Sales[[#This Row],[Suburb]],lkp_Suburb,0))</f>
        <v>Southern Metropolitan</v>
      </c>
      <c r="P4306" s="6">
        <f>MONTH(tbl_Sales[[#This Row],[Date]])</f>
        <v>10</v>
      </c>
      <c r="Q4306" s="6">
        <f>YEAR(tbl_Sales[[#This Row],[Date]])</f>
        <v>2016</v>
      </c>
    </row>
    <row r="4307" spans="1:17" x14ac:dyDescent="0.25">
      <c r="A4307" s="1">
        <v>42660</v>
      </c>
      <c r="B4307">
        <v>420000</v>
      </c>
      <c r="C4307" t="s">
        <v>2</v>
      </c>
      <c r="D4307" t="s">
        <v>12430</v>
      </c>
      <c r="E4307" t="s">
        <v>5</v>
      </c>
      <c r="F4307">
        <v>3046</v>
      </c>
      <c r="G4307">
        <v>3</v>
      </c>
      <c r="H4307">
        <v>1</v>
      </c>
      <c r="I4307">
        <v>2</v>
      </c>
      <c r="J4307">
        <v>0</v>
      </c>
      <c r="K4307">
        <v>1960</v>
      </c>
      <c r="L4307" t="s">
        <v>4445</v>
      </c>
      <c r="M4307" t="s">
        <v>78</v>
      </c>
      <c r="N4307" t="s">
        <v>18</v>
      </c>
      <c r="O4307" s="6" t="str">
        <f>INDEX(lkp_Region,MATCH(tbl_Sales[[#This Row],[Suburb]],lkp_Suburb,0))</f>
        <v>Northern Metropolitan</v>
      </c>
      <c r="P4307" s="6">
        <f>MONTH(tbl_Sales[[#This Row],[Date]])</f>
        <v>10</v>
      </c>
      <c r="Q4307" s="6">
        <f>YEAR(tbl_Sales[[#This Row],[Date]])</f>
        <v>2016</v>
      </c>
    </row>
    <row r="4308" spans="1:17" x14ac:dyDescent="0.25">
      <c r="A4308" s="1">
        <v>42660</v>
      </c>
      <c r="B4308">
        <v>860000</v>
      </c>
      <c r="C4308" t="s">
        <v>2</v>
      </c>
      <c r="D4308" t="s">
        <v>12427</v>
      </c>
      <c r="E4308" t="s">
        <v>10</v>
      </c>
      <c r="F4308">
        <v>3058</v>
      </c>
      <c r="G4308">
        <v>3</v>
      </c>
      <c r="H4308">
        <v>1</v>
      </c>
      <c r="I4308">
        <v>3</v>
      </c>
      <c r="J4308">
        <v>586</v>
      </c>
      <c r="K4308">
        <v>1950</v>
      </c>
      <c r="L4308" t="s">
        <v>4446</v>
      </c>
      <c r="M4308" t="s">
        <v>499</v>
      </c>
      <c r="N4308" t="s">
        <v>18</v>
      </c>
      <c r="O4308" s="6" t="str">
        <f>INDEX(lkp_Region,MATCH(tbl_Sales[[#This Row],[Suburb]],lkp_Suburb,0))</f>
        <v>Northern Metropolitan</v>
      </c>
      <c r="P4308" s="6">
        <f>MONTH(tbl_Sales[[#This Row],[Date]])</f>
        <v>10</v>
      </c>
      <c r="Q4308" s="6">
        <f>YEAR(tbl_Sales[[#This Row],[Date]])</f>
        <v>2016</v>
      </c>
    </row>
    <row r="4309" spans="1:17" x14ac:dyDescent="0.25">
      <c r="A4309" s="1">
        <v>42660</v>
      </c>
      <c r="B4309">
        <v>432000</v>
      </c>
      <c r="C4309" t="s">
        <v>13</v>
      </c>
      <c r="D4309" t="s">
        <v>12427</v>
      </c>
      <c r="E4309" t="s">
        <v>10</v>
      </c>
      <c r="F4309">
        <v>3032</v>
      </c>
      <c r="G4309">
        <v>2</v>
      </c>
      <c r="H4309">
        <v>1</v>
      </c>
      <c r="I4309">
        <v>1</v>
      </c>
      <c r="J4309">
        <v>0</v>
      </c>
      <c r="K4309">
        <v>1978</v>
      </c>
      <c r="L4309" t="s">
        <v>4447</v>
      </c>
      <c r="M4309" t="s">
        <v>160</v>
      </c>
      <c r="N4309" t="s">
        <v>49</v>
      </c>
      <c r="O4309" s="6" t="str">
        <f>INDEX(lkp_Region,MATCH(tbl_Sales[[#This Row],[Suburb]],lkp_Suburb,0))</f>
        <v>Western Metropolitan</v>
      </c>
      <c r="P4309" s="6">
        <f>MONTH(tbl_Sales[[#This Row],[Date]])</f>
        <v>10</v>
      </c>
      <c r="Q4309" s="6">
        <f>YEAR(tbl_Sales[[#This Row],[Date]])</f>
        <v>2016</v>
      </c>
    </row>
    <row r="4310" spans="1:17" x14ac:dyDescent="0.25">
      <c r="A4310" s="1">
        <v>42660</v>
      </c>
      <c r="B4310">
        <v>765000</v>
      </c>
      <c r="C4310" t="s">
        <v>13</v>
      </c>
      <c r="D4310" t="s">
        <v>12427</v>
      </c>
      <c r="E4310" t="s">
        <v>10</v>
      </c>
      <c r="F4310">
        <v>3041</v>
      </c>
      <c r="G4310">
        <v>3</v>
      </c>
      <c r="H4310">
        <v>2</v>
      </c>
      <c r="I4310">
        <v>1</v>
      </c>
      <c r="J4310">
        <v>0</v>
      </c>
      <c r="K4310">
        <v>2002</v>
      </c>
      <c r="L4310" t="s">
        <v>4448</v>
      </c>
      <c r="M4310" t="s">
        <v>1033</v>
      </c>
      <c r="N4310" t="s">
        <v>49</v>
      </c>
      <c r="O4310" s="6" t="str">
        <f>INDEX(lkp_Region,MATCH(tbl_Sales[[#This Row],[Suburb]],lkp_Suburb,0))</f>
        <v>Western Metropolitan</v>
      </c>
      <c r="P4310" s="6">
        <f>MONTH(tbl_Sales[[#This Row],[Date]])</f>
        <v>10</v>
      </c>
      <c r="Q4310" s="6">
        <f>YEAR(tbl_Sales[[#This Row],[Date]])</f>
        <v>2016</v>
      </c>
    </row>
    <row r="4311" spans="1:17" x14ac:dyDescent="0.25">
      <c r="A4311" s="1">
        <v>42660</v>
      </c>
      <c r="B4311">
        <v>970000</v>
      </c>
      <c r="C4311" t="s">
        <v>2</v>
      </c>
      <c r="D4311" t="s">
        <v>12427</v>
      </c>
      <c r="E4311" t="s">
        <v>10</v>
      </c>
      <c r="F4311">
        <v>3033</v>
      </c>
      <c r="G4311">
        <v>4</v>
      </c>
      <c r="H4311">
        <v>2</v>
      </c>
      <c r="I4311">
        <v>4</v>
      </c>
      <c r="J4311">
        <v>659</v>
      </c>
      <c r="L4311" t="s">
        <v>4449</v>
      </c>
      <c r="M4311" t="s">
        <v>119</v>
      </c>
      <c r="N4311" t="s">
        <v>49</v>
      </c>
      <c r="O4311" s="6" t="str">
        <f>INDEX(lkp_Region,MATCH(tbl_Sales[[#This Row],[Suburb]],lkp_Suburb,0))</f>
        <v>Western Metropolitan</v>
      </c>
      <c r="P4311" s="6">
        <f>MONTH(tbl_Sales[[#This Row],[Date]])</f>
        <v>10</v>
      </c>
      <c r="Q4311" s="6">
        <f>YEAR(tbl_Sales[[#This Row],[Date]])</f>
        <v>2016</v>
      </c>
    </row>
    <row r="4312" spans="1:17" x14ac:dyDescent="0.25">
      <c r="A4312" s="1">
        <v>42660</v>
      </c>
      <c r="B4312">
        <v>1717500</v>
      </c>
      <c r="C4312" t="s">
        <v>2</v>
      </c>
      <c r="D4312" t="s">
        <v>12424</v>
      </c>
      <c r="E4312" t="s">
        <v>10</v>
      </c>
      <c r="F4312">
        <v>3052</v>
      </c>
      <c r="G4312">
        <v>4</v>
      </c>
      <c r="H4312">
        <v>2</v>
      </c>
      <c r="I4312">
        <v>1</v>
      </c>
      <c r="J4312">
        <v>165</v>
      </c>
      <c r="L4312" t="s">
        <v>4450</v>
      </c>
      <c r="M4312" t="s">
        <v>1418</v>
      </c>
      <c r="N4312" t="s">
        <v>88</v>
      </c>
      <c r="O4312" s="6" t="str">
        <f>INDEX(lkp_Region,MATCH(tbl_Sales[[#This Row],[Suburb]],lkp_Suburb,0))</f>
        <v>Northern Metropolitan</v>
      </c>
      <c r="P4312" s="6">
        <f>MONTH(tbl_Sales[[#This Row],[Date]])</f>
        <v>10</v>
      </c>
      <c r="Q4312" s="6">
        <f>YEAR(tbl_Sales[[#This Row],[Date]])</f>
        <v>2016</v>
      </c>
    </row>
    <row r="4313" spans="1:17" x14ac:dyDescent="0.25">
      <c r="A4313" s="1">
        <v>42660</v>
      </c>
      <c r="B4313">
        <v>1419000</v>
      </c>
      <c r="C4313" t="s">
        <v>2</v>
      </c>
      <c r="D4313" t="s">
        <v>12431</v>
      </c>
      <c r="E4313" t="s">
        <v>5</v>
      </c>
      <c r="F4313">
        <v>3013</v>
      </c>
      <c r="G4313">
        <v>3</v>
      </c>
      <c r="H4313">
        <v>1</v>
      </c>
      <c r="I4313">
        <v>2</v>
      </c>
      <c r="J4313">
        <v>270</v>
      </c>
      <c r="K4313">
        <v>1920</v>
      </c>
      <c r="L4313" t="s">
        <v>4451</v>
      </c>
      <c r="M4313" t="s">
        <v>65</v>
      </c>
      <c r="N4313" t="s">
        <v>21</v>
      </c>
      <c r="O4313" s="6" t="str">
        <f>INDEX(lkp_Region,MATCH(tbl_Sales[[#This Row],[Suburb]],lkp_Suburb,0))</f>
        <v>Western Metropolitan</v>
      </c>
      <c r="P4313" s="6">
        <f>MONTH(tbl_Sales[[#This Row],[Date]])</f>
        <v>10</v>
      </c>
      <c r="Q4313" s="6">
        <f>YEAR(tbl_Sales[[#This Row],[Date]])</f>
        <v>2016</v>
      </c>
    </row>
    <row r="4314" spans="1:17" x14ac:dyDescent="0.25">
      <c r="A4314" s="1">
        <v>42660</v>
      </c>
      <c r="B4314">
        <v>605000</v>
      </c>
      <c r="C4314" t="s">
        <v>13</v>
      </c>
      <c r="D4314" t="s">
        <v>12431</v>
      </c>
      <c r="E4314" t="s">
        <v>10</v>
      </c>
      <c r="F4314">
        <v>3018</v>
      </c>
      <c r="G4314">
        <v>3</v>
      </c>
      <c r="H4314">
        <v>2</v>
      </c>
      <c r="I4314">
        <v>2</v>
      </c>
      <c r="J4314">
        <v>230</v>
      </c>
      <c r="L4314" t="s">
        <v>4452</v>
      </c>
      <c r="M4314" t="s">
        <v>67</v>
      </c>
      <c r="N4314" t="s">
        <v>69</v>
      </c>
      <c r="O4314" s="6" t="str">
        <f>INDEX(lkp_Region,MATCH(tbl_Sales[[#This Row],[Suburb]],lkp_Suburb,0))</f>
        <v>Western Metropolitan</v>
      </c>
      <c r="P4314" s="6">
        <f>MONTH(tbl_Sales[[#This Row],[Date]])</f>
        <v>10</v>
      </c>
      <c r="Q4314" s="6">
        <f>YEAR(tbl_Sales[[#This Row],[Date]])</f>
        <v>2016</v>
      </c>
    </row>
    <row r="4315" spans="1:17" x14ac:dyDescent="0.25">
      <c r="A4315" s="1">
        <v>42660</v>
      </c>
      <c r="B4315">
        <v>680000</v>
      </c>
      <c r="C4315" t="s">
        <v>51</v>
      </c>
      <c r="D4315" t="s">
        <v>12430</v>
      </c>
      <c r="E4315" t="s">
        <v>5</v>
      </c>
      <c r="F4315">
        <v>3204</v>
      </c>
      <c r="G4315">
        <v>2</v>
      </c>
      <c r="H4315">
        <v>1</v>
      </c>
      <c r="I4315">
        <v>1</v>
      </c>
      <c r="J4315">
        <v>83</v>
      </c>
      <c r="K4315">
        <v>1998</v>
      </c>
      <c r="L4315" t="s">
        <v>4453</v>
      </c>
      <c r="M4315" t="s">
        <v>55</v>
      </c>
      <c r="N4315" t="s">
        <v>57</v>
      </c>
      <c r="O4315" s="6" t="str">
        <f>INDEX(lkp_Region,MATCH(tbl_Sales[[#This Row],[Suburb]],lkp_Suburb,0))</f>
        <v>Southern Metropolitan</v>
      </c>
      <c r="P4315" s="6">
        <f>MONTH(tbl_Sales[[#This Row],[Date]])</f>
        <v>10</v>
      </c>
      <c r="Q4315" s="6">
        <f>YEAR(tbl_Sales[[#This Row],[Date]])</f>
        <v>2016</v>
      </c>
    </row>
    <row r="4316" spans="1:17" x14ac:dyDescent="0.25">
      <c r="A4316" s="1">
        <v>42660</v>
      </c>
      <c r="B4316">
        <v>1090000</v>
      </c>
      <c r="C4316" t="s">
        <v>2</v>
      </c>
      <c r="D4316" t="s">
        <v>12425</v>
      </c>
      <c r="E4316" t="s">
        <v>10</v>
      </c>
      <c r="F4316">
        <v>3163</v>
      </c>
      <c r="G4316">
        <v>3</v>
      </c>
      <c r="H4316">
        <v>2</v>
      </c>
      <c r="I4316">
        <v>2</v>
      </c>
      <c r="J4316">
        <v>553</v>
      </c>
      <c r="K4316">
        <v>1960</v>
      </c>
      <c r="L4316" t="s">
        <v>4454</v>
      </c>
      <c r="M4316" t="s">
        <v>225</v>
      </c>
      <c r="N4316" t="s">
        <v>57</v>
      </c>
      <c r="O4316" s="6" t="str">
        <f>INDEX(lkp_Region,MATCH(tbl_Sales[[#This Row],[Suburb]],lkp_Suburb,0))</f>
        <v>Southern Metropolitan</v>
      </c>
      <c r="P4316" s="6">
        <f>MONTH(tbl_Sales[[#This Row],[Date]])</f>
        <v>10</v>
      </c>
      <c r="Q4316" s="6">
        <f>YEAR(tbl_Sales[[#This Row],[Date]])</f>
        <v>2016</v>
      </c>
    </row>
    <row r="4317" spans="1:17" x14ac:dyDescent="0.25">
      <c r="A4317" s="1">
        <v>42660</v>
      </c>
      <c r="B4317">
        <v>1322000</v>
      </c>
      <c r="C4317" t="s">
        <v>2</v>
      </c>
      <c r="D4317" t="s">
        <v>12428</v>
      </c>
      <c r="E4317" t="s">
        <v>10</v>
      </c>
      <c r="F4317">
        <v>3204</v>
      </c>
      <c r="G4317">
        <v>3</v>
      </c>
      <c r="H4317">
        <v>1</v>
      </c>
      <c r="I4317">
        <v>1</v>
      </c>
      <c r="J4317">
        <v>551</v>
      </c>
      <c r="K4317">
        <v>1940</v>
      </c>
      <c r="L4317" t="s">
        <v>4455</v>
      </c>
      <c r="M4317" t="s">
        <v>63</v>
      </c>
      <c r="N4317" t="s">
        <v>57</v>
      </c>
      <c r="O4317" s="6" t="str">
        <f>INDEX(lkp_Region,MATCH(tbl_Sales[[#This Row],[Suburb]],lkp_Suburb,0))</f>
        <v>Southern Metropolitan</v>
      </c>
      <c r="P4317" s="6">
        <f>MONTH(tbl_Sales[[#This Row],[Date]])</f>
        <v>10</v>
      </c>
      <c r="Q4317" s="6">
        <f>YEAR(tbl_Sales[[#This Row],[Date]])</f>
        <v>2016</v>
      </c>
    </row>
    <row r="4318" spans="1:17" x14ac:dyDescent="0.25">
      <c r="A4318" s="1">
        <v>42660</v>
      </c>
      <c r="B4318">
        <v>336000</v>
      </c>
      <c r="C4318" t="s">
        <v>13</v>
      </c>
      <c r="D4318" t="s">
        <v>12425</v>
      </c>
      <c r="E4318" t="s">
        <v>10</v>
      </c>
      <c r="F4318">
        <v>3073</v>
      </c>
      <c r="G4318">
        <v>2</v>
      </c>
      <c r="H4318">
        <v>1</v>
      </c>
      <c r="I4318">
        <v>1</v>
      </c>
      <c r="J4318">
        <v>99</v>
      </c>
      <c r="K4318">
        <v>1970</v>
      </c>
      <c r="L4318" t="s">
        <v>4456</v>
      </c>
      <c r="M4318" t="s">
        <v>93</v>
      </c>
      <c r="N4318" t="s">
        <v>62</v>
      </c>
      <c r="O4318" s="6" t="str">
        <f>INDEX(lkp_Region,MATCH(tbl_Sales[[#This Row],[Suburb]],lkp_Suburb,0))</f>
        <v>Northern Metropolitan</v>
      </c>
      <c r="P4318" s="6">
        <f>MONTH(tbl_Sales[[#This Row],[Date]])</f>
        <v>10</v>
      </c>
      <c r="Q4318" s="6">
        <f>YEAR(tbl_Sales[[#This Row],[Date]])</f>
        <v>2016</v>
      </c>
    </row>
    <row r="4319" spans="1:17" x14ac:dyDescent="0.25">
      <c r="A4319" s="1">
        <v>42660</v>
      </c>
      <c r="B4319">
        <v>470000</v>
      </c>
      <c r="C4319" t="s">
        <v>13</v>
      </c>
      <c r="D4319" t="s">
        <v>12423</v>
      </c>
      <c r="E4319" t="s">
        <v>10</v>
      </c>
      <c r="F4319">
        <v>3020</v>
      </c>
      <c r="G4319">
        <v>2</v>
      </c>
      <c r="H4319">
        <v>1</v>
      </c>
      <c r="I4319">
        <v>1</v>
      </c>
      <c r="J4319">
        <v>234</v>
      </c>
      <c r="L4319" t="s">
        <v>4457</v>
      </c>
      <c r="M4319" t="s">
        <v>443</v>
      </c>
      <c r="N4319" t="s">
        <v>3</v>
      </c>
      <c r="O4319" s="6" t="str">
        <f>INDEX(lkp_Region,MATCH(tbl_Sales[[#This Row],[Suburb]],lkp_Suburb,0))</f>
        <v>Western Metropolitan</v>
      </c>
      <c r="P4319" s="6">
        <f>MONTH(tbl_Sales[[#This Row],[Date]])</f>
        <v>10</v>
      </c>
      <c r="Q4319" s="6">
        <f>YEAR(tbl_Sales[[#This Row],[Date]])</f>
        <v>2016</v>
      </c>
    </row>
    <row r="4320" spans="1:17" x14ac:dyDescent="0.25">
      <c r="A4320" s="1">
        <v>42660</v>
      </c>
      <c r="B4320">
        <v>515000</v>
      </c>
      <c r="C4320" t="s">
        <v>2</v>
      </c>
      <c r="D4320" t="s">
        <v>12428</v>
      </c>
      <c r="E4320" t="s">
        <v>10</v>
      </c>
      <c r="F4320">
        <v>3021</v>
      </c>
      <c r="G4320">
        <v>3</v>
      </c>
      <c r="H4320">
        <v>1</v>
      </c>
      <c r="I4320">
        <v>4</v>
      </c>
      <c r="J4320">
        <v>597</v>
      </c>
      <c r="K4320">
        <v>1975</v>
      </c>
      <c r="L4320" t="s">
        <v>4458</v>
      </c>
      <c r="M4320" t="s">
        <v>173</v>
      </c>
      <c r="N4320" t="s">
        <v>3</v>
      </c>
      <c r="O4320" s="6" t="str">
        <f>INDEX(lkp_Region,MATCH(tbl_Sales[[#This Row],[Suburb]],lkp_Suburb,0))</f>
        <v>Western Metropolitan</v>
      </c>
      <c r="P4320" s="6">
        <f>MONTH(tbl_Sales[[#This Row],[Date]])</f>
        <v>10</v>
      </c>
      <c r="Q4320" s="6">
        <f>YEAR(tbl_Sales[[#This Row],[Date]])</f>
        <v>2016</v>
      </c>
    </row>
    <row r="4321" spans="1:17" x14ac:dyDescent="0.25">
      <c r="A4321" s="1">
        <v>42660</v>
      </c>
      <c r="B4321">
        <v>952000</v>
      </c>
      <c r="C4321" t="s">
        <v>2</v>
      </c>
      <c r="D4321" t="s">
        <v>12431</v>
      </c>
      <c r="E4321" t="s">
        <v>10</v>
      </c>
      <c r="F4321">
        <v>3188</v>
      </c>
      <c r="G4321">
        <v>3</v>
      </c>
      <c r="H4321">
        <v>2</v>
      </c>
      <c r="I4321">
        <v>2</v>
      </c>
      <c r="J4321">
        <v>246</v>
      </c>
      <c r="L4321" t="s">
        <v>4459</v>
      </c>
      <c r="M4321" t="s">
        <v>278</v>
      </c>
      <c r="N4321" t="s">
        <v>107</v>
      </c>
      <c r="O4321" s="6" t="str">
        <f>INDEX(lkp_Region,MATCH(tbl_Sales[[#This Row],[Suburb]],lkp_Suburb,0))</f>
        <v>Southern Metropolitan</v>
      </c>
      <c r="P4321" s="6">
        <f>MONTH(tbl_Sales[[#This Row],[Date]])</f>
        <v>10</v>
      </c>
      <c r="Q4321" s="6">
        <f>YEAR(tbl_Sales[[#This Row],[Date]])</f>
        <v>2016</v>
      </c>
    </row>
    <row r="4322" spans="1:17" x14ac:dyDescent="0.25">
      <c r="A4322" s="1">
        <v>42660</v>
      </c>
      <c r="B4322">
        <v>550000</v>
      </c>
      <c r="C4322" t="s">
        <v>2</v>
      </c>
      <c r="D4322" t="s">
        <v>12430</v>
      </c>
      <c r="E4322" t="s">
        <v>5</v>
      </c>
      <c r="F4322">
        <v>3081</v>
      </c>
      <c r="G4322">
        <v>3</v>
      </c>
      <c r="H4322">
        <v>1</v>
      </c>
      <c r="I4322">
        <v>1</v>
      </c>
      <c r="J4322">
        <v>420</v>
      </c>
      <c r="K4322">
        <v>1960</v>
      </c>
      <c r="L4322" t="s">
        <v>4460</v>
      </c>
      <c r="M4322" t="s">
        <v>748</v>
      </c>
      <c r="N4322" t="s">
        <v>150</v>
      </c>
      <c r="O4322" s="6" t="str">
        <f>INDEX(lkp_Region,MATCH(tbl_Sales[[#This Row],[Suburb]],lkp_Suburb,0))</f>
        <v>Eastern Metropolitan</v>
      </c>
      <c r="P4322" s="6">
        <f>MONTH(tbl_Sales[[#This Row],[Date]])</f>
        <v>10</v>
      </c>
      <c r="Q4322" s="6">
        <f>YEAR(tbl_Sales[[#This Row],[Date]])</f>
        <v>2016</v>
      </c>
    </row>
    <row r="4323" spans="1:17" x14ac:dyDescent="0.25">
      <c r="A4323" s="1">
        <v>42661</v>
      </c>
      <c r="B4323">
        <v>1097000</v>
      </c>
      <c r="C4323" t="s">
        <v>2</v>
      </c>
      <c r="D4323" t="s">
        <v>12427</v>
      </c>
      <c r="E4323" t="s">
        <v>10</v>
      </c>
      <c r="F4323">
        <v>3067</v>
      </c>
      <c r="G4323">
        <v>2</v>
      </c>
      <c r="H4323">
        <v>1</v>
      </c>
      <c r="I4323">
        <v>2</v>
      </c>
      <c r="J4323">
        <v>220</v>
      </c>
      <c r="K4323">
        <v>1900</v>
      </c>
      <c r="L4323" t="s">
        <v>4461</v>
      </c>
      <c r="M4323" t="s">
        <v>38</v>
      </c>
      <c r="N4323" t="s">
        <v>8</v>
      </c>
      <c r="O4323" s="6" t="str">
        <f>INDEX(lkp_Region,MATCH(tbl_Sales[[#This Row],[Suburb]],lkp_Suburb,0))</f>
        <v>Northern Metropolitan</v>
      </c>
      <c r="P4323" s="6">
        <f>MONTH(tbl_Sales[[#This Row],[Date]])</f>
        <v>10</v>
      </c>
      <c r="Q4323" s="6">
        <f>YEAR(tbl_Sales[[#This Row],[Date]])</f>
        <v>2016</v>
      </c>
    </row>
    <row r="4324" spans="1:17" x14ac:dyDescent="0.25">
      <c r="A4324" s="1">
        <v>42661</v>
      </c>
      <c r="B4324">
        <v>495000</v>
      </c>
      <c r="C4324" t="s">
        <v>13</v>
      </c>
      <c r="D4324" t="s">
        <v>12428</v>
      </c>
      <c r="E4324" t="s">
        <v>10</v>
      </c>
      <c r="F4324">
        <v>3044</v>
      </c>
      <c r="G4324">
        <v>2</v>
      </c>
      <c r="H4324">
        <v>1</v>
      </c>
      <c r="I4324">
        <v>1</v>
      </c>
      <c r="J4324">
        <v>207</v>
      </c>
      <c r="K4324">
        <v>1975</v>
      </c>
      <c r="L4324" t="s">
        <v>4462</v>
      </c>
      <c r="M4324" t="s">
        <v>115</v>
      </c>
      <c r="N4324" t="s">
        <v>18</v>
      </c>
      <c r="O4324" s="6" t="str">
        <f>INDEX(lkp_Region,MATCH(tbl_Sales[[#This Row],[Suburb]],lkp_Suburb,0))</f>
        <v>Northern Metropolitan</v>
      </c>
      <c r="P4324" s="6">
        <f>MONTH(tbl_Sales[[#This Row],[Date]])</f>
        <v>10</v>
      </c>
      <c r="Q4324" s="6">
        <f>YEAR(tbl_Sales[[#This Row],[Date]])</f>
        <v>2016</v>
      </c>
    </row>
    <row r="4325" spans="1:17" x14ac:dyDescent="0.25">
      <c r="A4325" s="1">
        <v>42661</v>
      </c>
      <c r="B4325">
        <v>627000</v>
      </c>
      <c r="C4325" t="s">
        <v>13</v>
      </c>
      <c r="D4325" t="s">
        <v>12427</v>
      </c>
      <c r="E4325" t="s">
        <v>10</v>
      </c>
      <c r="F4325">
        <v>3056</v>
      </c>
      <c r="G4325">
        <v>3</v>
      </c>
      <c r="H4325">
        <v>2</v>
      </c>
      <c r="I4325">
        <v>2</v>
      </c>
      <c r="J4325">
        <v>0</v>
      </c>
      <c r="L4325" t="s">
        <v>4463</v>
      </c>
      <c r="M4325" t="s">
        <v>117</v>
      </c>
      <c r="N4325" t="s">
        <v>18</v>
      </c>
      <c r="O4325" s="6" t="str">
        <f>INDEX(lkp_Region,MATCH(tbl_Sales[[#This Row],[Suburb]],lkp_Suburb,0))</f>
        <v>Northern Metropolitan</v>
      </c>
      <c r="P4325" s="6">
        <f>MONTH(tbl_Sales[[#This Row],[Date]])</f>
        <v>10</v>
      </c>
      <c r="Q4325" s="6">
        <f>YEAR(tbl_Sales[[#This Row],[Date]])</f>
        <v>2016</v>
      </c>
    </row>
    <row r="4326" spans="1:17" x14ac:dyDescent="0.25">
      <c r="A4326" s="1">
        <v>42661</v>
      </c>
      <c r="B4326">
        <v>910000</v>
      </c>
      <c r="C4326" t="s">
        <v>2</v>
      </c>
      <c r="D4326" t="s">
        <v>12429</v>
      </c>
      <c r="E4326" t="s">
        <v>10</v>
      </c>
      <c r="F4326">
        <v>3056</v>
      </c>
      <c r="G4326">
        <v>3</v>
      </c>
      <c r="H4326">
        <v>1</v>
      </c>
      <c r="I4326">
        <v>1</v>
      </c>
      <c r="J4326">
        <v>215</v>
      </c>
      <c r="L4326" t="s">
        <v>4464</v>
      </c>
      <c r="M4326" t="s">
        <v>117</v>
      </c>
      <c r="N4326" t="s">
        <v>18</v>
      </c>
      <c r="O4326" s="6" t="str">
        <f>INDEX(lkp_Region,MATCH(tbl_Sales[[#This Row],[Suburb]],lkp_Suburb,0))</f>
        <v>Northern Metropolitan</v>
      </c>
      <c r="P4326" s="6">
        <f>MONTH(tbl_Sales[[#This Row],[Date]])</f>
        <v>10</v>
      </c>
      <c r="Q4326" s="6">
        <f>YEAR(tbl_Sales[[#This Row],[Date]])</f>
        <v>2016</v>
      </c>
    </row>
    <row r="4327" spans="1:17" x14ac:dyDescent="0.25">
      <c r="A4327" s="1">
        <v>42661</v>
      </c>
      <c r="B4327">
        <v>480000</v>
      </c>
      <c r="C4327" t="s">
        <v>51</v>
      </c>
      <c r="D4327" t="s">
        <v>12427</v>
      </c>
      <c r="E4327" t="s">
        <v>10</v>
      </c>
      <c r="F4327">
        <v>3033</v>
      </c>
      <c r="G4327">
        <v>3</v>
      </c>
      <c r="H4327">
        <v>2</v>
      </c>
      <c r="I4327">
        <v>1</v>
      </c>
      <c r="J4327">
        <v>184</v>
      </c>
      <c r="K4327">
        <v>2012</v>
      </c>
      <c r="L4327" t="s">
        <v>4465</v>
      </c>
      <c r="M4327" t="s">
        <v>119</v>
      </c>
      <c r="N4327" t="s">
        <v>49</v>
      </c>
      <c r="O4327" s="6" t="str">
        <f>INDEX(lkp_Region,MATCH(tbl_Sales[[#This Row],[Suburb]],lkp_Suburb,0))</f>
        <v>Western Metropolitan</v>
      </c>
      <c r="P4327" s="6">
        <f>MONTH(tbl_Sales[[#This Row],[Date]])</f>
        <v>10</v>
      </c>
      <c r="Q4327" s="6">
        <f>YEAR(tbl_Sales[[#This Row],[Date]])</f>
        <v>2016</v>
      </c>
    </row>
    <row r="4328" spans="1:17" x14ac:dyDescent="0.25">
      <c r="A4328" s="1">
        <v>42661</v>
      </c>
      <c r="B4328">
        <v>515000</v>
      </c>
      <c r="C4328" t="s">
        <v>51</v>
      </c>
      <c r="D4328" t="s">
        <v>12431</v>
      </c>
      <c r="E4328" t="s">
        <v>5</v>
      </c>
      <c r="F4328">
        <v>3039</v>
      </c>
      <c r="G4328">
        <v>2</v>
      </c>
      <c r="H4328">
        <v>1</v>
      </c>
      <c r="I4328">
        <v>1</v>
      </c>
      <c r="J4328">
        <v>1981</v>
      </c>
      <c r="K4328">
        <v>2006</v>
      </c>
      <c r="L4328" t="s">
        <v>4466</v>
      </c>
      <c r="M4328" t="s">
        <v>242</v>
      </c>
      <c r="N4328" t="s">
        <v>49</v>
      </c>
      <c r="O4328" s="6" t="str">
        <f>INDEX(lkp_Region,MATCH(tbl_Sales[[#This Row],[Suburb]],lkp_Suburb,0))</f>
        <v>Western Metropolitan</v>
      </c>
      <c r="P4328" s="6">
        <f>MONTH(tbl_Sales[[#This Row],[Date]])</f>
        <v>10</v>
      </c>
      <c r="Q4328" s="6">
        <f>YEAR(tbl_Sales[[#This Row],[Date]])</f>
        <v>2016</v>
      </c>
    </row>
    <row r="4329" spans="1:17" x14ac:dyDescent="0.25">
      <c r="A4329" s="1">
        <v>42661</v>
      </c>
      <c r="B4329">
        <v>1001000</v>
      </c>
      <c r="C4329" t="s">
        <v>2</v>
      </c>
      <c r="D4329" t="s">
        <v>12429</v>
      </c>
      <c r="E4329" t="s">
        <v>10</v>
      </c>
      <c r="F4329">
        <v>3040</v>
      </c>
      <c r="G4329">
        <v>2</v>
      </c>
      <c r="H4329">
        <v>1</v>
      </c>
      <c r="I4329">
        <v>2</v>
      </c>
      <c r="J4329">
        <v>244</v>
      </c>
      <c r="K4329">
        <v>1915</v>
      </c>
      <c r="L4329" t="s">
        <v>4467</v>
      </c>
      <c r="M4329" t="s">
        <v>47</v>
      </c>
      <c r="N4329" t="s">
        <v>49</v>
      </c>
      <c r="O4329" s="6" t="str">
        <f>INDEX(lkp_Region,MATCH(tbl_Sales[[#This Row],[Suburb]],lkp_Suburb,0))</f>
        <v>Western Metropolitan</v>
      </c>
      <c r="P4329" s="6">
        <f>MONTH(tbl_Sales[[#This Row],[Date]])</f>
        <v>10</v>
      </c>
      <c r="Q4329" s="6">
        <f>YEAR(tbl_Sales[[#This Row],[Date]])</f>
        <v>2016</v>
      </c>
    </row>
    <row r="4330" spans="1:17" x14ac:dyDescent="0.25">
      <c r="A4330" s="1">
        <v>42661</v>
      </c>
      <c r="B4330">
        <v>1300000</v>
      </c>
      <c r="C4330" t="s">
        <v>2</v>
      </c>
      <c r="D4330" t="s">
        <v>12425</v>
      </c>
      <c r="E4330" t="s">
        <v>10</v>
      </c>
      <c r="F4330">
        <v>3040</v>
      </c>
      <c r="G4330">
        <v>2</v>
      </c>
      <c r="H4330">
        <v>1</v>
      </c>
      <c r="I4330">
        <v>5</v>
      </c>
      <c r="J4330">
        <v>528</v>
      </c>
      <c r="L4330" t="s">
        <v>4468</v>
      </c>
      <c r="M4330" t="s">
        <v>190</v>
      </c>
      <c r="N4330" t="s">
        <v>49</v>
      </c>
      <c r="O4330" s="6" t="str">
        <f>INDEX(lkp_Region,MATCH(tbl_Sales[[#This Row],[Suburb]],lkp_Suburb,0))</f>
        <v>Western Metropolitan</v>
      </c>
      <c r="P4330" s="6">
        <f>MONTH(tbl_Sales[[#This Row],[Date]])</f>
        <v>10</v>
      </c>
      <c r="Q4330" s="6">
        <f>YEAR(tbl_Sales[[#This Row],[Date]])</f>
        <v>2016</v>
      </c>
    </row>
    <row r="4331" spans="1:17" x14ac:dyDescent="0.25">
      <c r="A4331" s="1">
        <v>42661</v>
      </c>
      <c r="B4331">
        <v>905000</v>
      </c>
      <c r="C4331" t="s">
        <v>2</v>
      </c>
      <c r="D4331" t="s">
        <v>12431</v>
      </c>
      <c r="E4331" t="s">
        <v>10</v>
      </c>
      <c r="F4331">
        <v>3031</v>
      </c>
      <c r="G4331">
        <v>2</v>
      </c>
      <c r="H4331">
        <v>2</v>
      </c>
      <c r="I4331">
        <v>1</v>
      </c>
      <c r="J4331">
        <v>138</v>
      </c>
      <c r="K4331">
        <v>1999</v>
      </c>
      <c r="L4331" t="s">
        <v>4469</v>
      </c>
      <c r="M4331" t="s">
        <v>264</v>
      </c>
      <c r="N4331" t="s">
        <v>88</v>
      </c>
      <c r="O4331" s="6" t="str">
        <f>INDEX(lkp_Region,MATCH(tbl_Sales[[#This Row],[Suburb]],lkp_Suburb,0))</f>
        <v>Northern Metropolitan</v>
      </c>
      <c r="P4331" s="6">
        <f>MONTH(tbl_Sales[[#This Row],[Date]])</f>
        <v>10</v>
      </c>
      <c r="Q4331" s="6">
        <f>YEAR(tbl_Sales[[#This Row],[Date]])</f>
        <v>2016</v>
      </c>
    </row>
    <row r="4332" spans="1:17" x14ac:dyDescent="0.25">
      <c r="A4332" s="1">
        <v>42661</v>
      </c>
      <c r="B4332">
        <v>1350000</v>
      </c>
      <c r="C4332" t="s">
        <v>2</v>
      </c>
      <c r="D4332" t="s">
        <v>12427</v>
      </c>
      <c r="E4332" t="s">
        <v>10</v>
      </c>
      <c r="F4332">
        <v>3012</v>
      </c>
      <c r="G4332">
        <v>5</v>
      </c>
      <c r="H4332">
        <v>3</v>
      </c>
      <c r="I4332">
        <v>2</v>
      </c>
      <c r="J4332">
        <v>527</v>
      </c>
      <c r="K4332">
        <v>2009</v>
      </c>
      <c r="L4332" t="s">
        <v>4470</v>
      </c>
      <c r="M4332" t="s">
        <v>19</v>
      </c>
      <c r="N4332" t="s">
        <v>21</v>
      </c>
      <c r="O4332" s="6" t="str">
        <f>INDEX(lkp_Region,MATCH(tbl_Sales[[#This Row],[Suburb]],lkp_Suburb,0))</f>
        <v>Western Metropolitan</v>
      </c>
      <c r="P4332" s="6">
        <f>MONTH(tbl_Sales[[#This Row],[Date]])</f>
        <v>10</v>
      </c>
      <c r="Q4332" s="6">
        <f>YEAR(tbl_Sales[[#This Row],[Date]])</f>
        <v>2016</v>
      </c>
    </row>
    <row r="4333" spans="1:17" x14ac:dyDescent="0.25">
      <c r="A4333" s="1">
        <v>42661</v>
      </c>
      <c r="B4333">
        <v>1870000</v>
      </c>
      <c r="C4333" t="s">
        <v>2</v>
      </c>
      <c r="D4333" t="s">
        <v>12428</v>
      </c>
      <c r="E4333" t="s">
        <v>10</v>
      </c>
      <c r="F4333">
        <v>3013</v>
      </c>
      <c r="G4333">
        <v>4</v>
      </c>
      <c r="H4333">
        <v>1</v>
      </c>
      <c r="I4333">
        <v>3</v>
      </c>
      <c r="J4333">
        <v>766</v>
      </c>
      <c r="K4333">
        <v>1968</v>
      </c>
      <c r="L4333" t="s">
        <v>4471</v>
      </c>
      <c r="M4333" t="s">
        <v>65</v>
      </c>
      <c r="N4333" t="s">
        <v>21</v>
      </c>
      <c r="O4333" s="6" t="str">
        <f>INDEX(lkp_Region,MATCH(tbl_Sales[[#This Row],[Suburb]],lkp_Suburb,0))</f>
        <v>Western Metropolitan</v>
      </c>
      <c r="P4333" s="6">
        <f>MONTH(tbl_Sales[[#This Row],[Date]])</f>
        <v>10</v>
      </c>
      <c r="Q4333" s="6">
        <f>YEAR(tbl_Sales[[#This Row],[Date]])</f>
        <v>2016</v>
      </c>
    </row>
    <row r="4334" spans="1:17" x14ac:dyDescent="0.25">
      <c r="A4334" s="1">
        <v>42661</v>
      </c>
      <c r="B4334">
        <v>931000</v>
      </c>
      <c r="C4334" t="s">
        <v>13</v>
      </c>
      <c r="D4334" t="s">
        <v>12428</v>
      </c>
      <c r="E4334" t="s">
        <v>10</v>
      </c>
      <c r="F4334">
        <v>3189</v>
      </c>
      <c r="G4334">
        <v>3</v>
      </c>
      <c r="H4334">
        <v>1</v>
      </c>
      <c r="I4334">
        <v>2</v>
      </c>
      <c r="J4334">
        <v>313</v>
      </c>
      <c r="L4334" t="s">
        <v>4472</v>
      </c>
      <c r="M4334" t="s">
        <v>70</v>
      </c>
      <c r="N4334" t="s">
        <v>45</v>
      </c>
      <c r="O4334" s="6" t="str">
        <f>INDEX(lkp_Region,MATCH(tbl_Sales[[#This Row],[Suburb]],lkp_Suburb,0))</f>
        <v>Southern Metropolitan</v>
      </c>
      <c r="P4334" s="6">
        <f>MONTH(tbl_Sales[[#This Row],[Date]])</f>
        <v>10</v>
      </c>
      <c r="Q4334" s="6">
        <f>YEAR(tbl_Sales[[#This Row],[Date]])</f>
        <v>2016</v>
      </c>
    </row>
    <row r="4335" spans="1:17" x14ac:dyDescent="0.25">
      <c r="A4335" s="1">
        <v>42661</v>
      </c>
      <c r="B4335">
        <v>1305000</v>
      </c>
      <c r="C4335" t="s">
        <v>2</v>
      </c>
      <c r="D4335" t="s">
        <v>12430</v>
      </c>
      <c r="E4335" t="s">
        <v>10</v>
      </c>
      <c r="F4335">
        <v>3015</v>
      </c>
      <c r="G4335">
        <v>3</v>
      </c>
      <c r="H4335">
        <v>1</v>
      </c>
      <c r="I4335">
        <v>0</v>
      </c>
      <c r="J4335">
        <v>357</v>
      </c>
      <c r="K4335">
        <v>1900</v>
      </c>
      <c r="L4335" t="s">
        <v>4473</v>
      </c>
      <c r="M4335" t="s">
        <v>133</v>
      </c>
      <c r="N4335" t="s">
        <v>69</v>
      </c>
      <c r="O4335" s="6" t="str">
        <f>INDEX(lkp_Region,MATCH(tbl_Sales[[#This Row],[Suburb]],lkp_Suburb,0))</f>
        <v>Western Metropolitan</v>
      </c>
      <c r="P4335" s="6">
        <f>MONTH(tbl_Sales[[#This Row],[Date]])</f>
        <v>10</v>
      </c>
      <c r="Q4335" s="6">
        <f>YEAR(tbl_Sales[[#This Row],[Date]])</f>
        <v>2016</v>
      </c>
    </row>
    <row r="4336" spans="1:17" x14ac:dyDescent="0.25">
      <c r="A4336" s="1">
        <v>42661</v>
      </c>
      <c r="B4336">
        <v>1380000</v>
      </c>
      <c r="C4336" t="s">
        <v>2</v>
      </c>
      <c r="D4336" t="s">
        <v>12424</v>
      </c>
      <c r="E4336" t="s">
        <v>10</v>
      </c>
      <c r="F4336">
        <v>3015</v>
      </c>
      <c r="G4336">
        <v>4</v>
      </c>
      <c r="H4336">
        <v>1</v>
      </c>
      <c r="I4336">
        <v>4</v>
      </c>
      <c r="J4336">
        <v>766</v>
      </c>
      <c r="L4336" t="s">
        <v>4000</v>
      </c>
      <c r="M4336" t="s">
        <v>133</v>
      </c>
      <c r="N4336" t="s">
        <v>69</v>
      </c>
      <c r="O4336" s="6" t="str">
        <f>INDEX(lkp_Region,MATCH(tbl_Sales[[#This Row],[Suburb]],lkp_Suburb,0))</f>
        <v>Western Metropolitan</v>
      </c>
      <c r="P4336" s="6">
        <f>MONTH(tbl_Sales[[#This Row],[Date]])</f>
        <v>10</v>
      </c>
      <c r="Q4336" s="6">
        <f>YEAR(tbl_Sales[[#This Row],[Date]])</f>
        <v>2016</v>
      </c>
    </row>
    <row r="4337" spans="1:17" x14ac:dyDescent="0.25">
      <c r="A4337" s="1">
        <v>42661</v>
      </c>
      <c r="B4337">
        <v>537000</v>
      </c>
      <c r="C4337" t="s">
        <v>13</v>
      </c>
      <c r="D4337" t="s">
        <v>12427</v>
      </c>
      <c r="E4337" t="s">
        <v>10</v>
      </c>
      <c r="F4337">
        <v>3185</v>
      </c>
      <c r="G4337">
        <v>2</v>
      </c>
      <c r="H4337">
        <v>1</v>
      </c>
      <c r="I4337">
        <v>1</v>
      </c>
      <c r="J4337">
        <v>0</v>
      </c>
      <c r="K4337">
        <v>1970</v>
      </c>
      <c r="L4337" t="s">
        <v>4474</v>
      </c>
      <c r="M4337" t="s">
        <v>136</v>
      </c>
      <c r="N4337" t="s">
        <v>57</v>
      </c>
      <c r="O4337" s="6" t="str">
        <f>INDEX(lkp_Region,MATCH(tbl_Sales[[#This Row],[Suburb]],lkp_Suburb,0))</f>
        <v>Southern Metropolitan</v>
      </c>
      <c r="P4337" s="6">
        <f>MONTH(tbl_Sales[[#This Row],[Date]])</f>
        <v>10</v>
      </c>
      <c r="Q4337" s="6">
        <f>YEAR(tbl_Sales[[#This Row],[Date]])</f>
        <v>2016</v>
      </c>
    </row>
    <row r="4338" spans="1:17" x14ac:dyDescent="0.25">
      <c r="A4338" s="1">
        <v>42661</v>
      </c>
      <c r="B4338">
        <v>1365000</v>
      </c>
      <c r="C4338" t="s">
        <v>2</v>
      </c>
      <c r="D4338" t="s">
        <v>12425</v>
      </c>
      <c r="E4338" t="s">
        <v>10</v>
      </c>
      <c r="F4338">
        <v>3163</v>
      </c>
      <c r="G4338">
        <v>3</v>
      </c>
      <c r="H4338">
        <v>2</v>
      </c>
      <c r="I4338">
        <v>2</v>
      </c>
      <c r="J4338">
        <v>627</v>
      </c>
      <c r="L4338" t="s">
        <v>4475</v>
      </c>
      <c r="M4338" t="s">
        <v>225</v>
      </c>
      <c r="N4338" t="s">
        <v>57</v>
      </c>
      <c r="O4338" s="6" t="str">
        <f>INDEX(lkp_Region,MATCH(tbl_Sales[[#This Row],[Suburb]],lkp_Suburb,0))</f>
        <v>Southern Metropolitan</v>
      </c>
      <c r="P4338" s="6">
        <f>MONTH(tbl_Sales[[#This Row],[Date]])</f>
        <v>10</v>
      </c>
      <c r="Q4338" s="6">
        <f>YEAR(tbl_Sales[[#This Row],[Date]])</f>
        <v>2016</v>
      </c>
    </row>
    <row r="4339" spans="1:17" x14ac:dyDescent="0.25">
      <c r="A4339" s="1">
        <v>42661</v>
      </c>
      <c r="B4339">
        <v>615000</v>
      </c>
      <c r="C4339" t="s">
        <v>2</v>
      </c>
      <c r="D4339" t="s">
        <v>12428</v>
      </c>
      <c r="E4339" t="s">
        <v>10</v>
      </c>
      <c r="F4339">
        <v>3072</v>
      </c>
      <c r="G4339">
        <v>3</v>
      </c>
      <c r="H4339">
        <v>1</v>
      </c>
      <c r="I4339">
        <v>2</v>
      </c>
      <c r="J4339">
        <v>493</v>
      </c>
      <c r="K4339">
        <v>1950</v>
      </c>
      <c r="L4339" t="s">
        <v>4476</v>
      </c>
      <c r="M4339" t="s">
        <v>97</v>
      </c>
      <c r="N4339" t="s">
        <v>62</v>
      </c>
      <c r="O4339" s="6" t="str">
        <f>INDEX(lkp_Region,MATCH(tbl_Sales[[#This Row],[Suburb]],lkp_Suburb,0))</f>
        <v>Northern Metropolitan</v>
      </c>
      <c r="P4339" s="6">
        <f>MONTH(tbl_Sales[[#This Row],[Date]])</f>
        <v>10</v>
      </c>
      <c r="Q4339" s="6">
        <f>YEAR(tbl_Sales[[#This Row],[Date]])</f>
        <v>2016</v>
      </c>
    </row>
    <row r="4340" spans="1:17" x14ac:dyDescent="0.25">
      <c r="A4340" s="1">
        <v>42661</v>
      </c>
      <c r="B4340">
        <v>660000</v>
      </c>
      <c r="C4340" t="s">
        <v>2</v>
      </c>
      <c r="D4340" t="s">
        <v>12423</v>
      </c>
      <c r="E4340" t="s">
        <v>5</v>
      </c>
      <c r="F4340">
        <v>3073</v>
      </c>
      <c r="G4340">
        <v>3</v>
      </c>
      <c r="H4340">
        <v>1</v>
      </c>
      <c r="I4340">
        <v>1</v>
      </c>
      <c r="J4340">
        <v>754</v>
      </c>
      <c r="L4340" t="s">
        <v>4477</v>
      </c>
      <c r="M4340" t="s">
        <v>93</v>
      </c>
      <c r="N4340" t="s">
        <v>62</v>
      </c>
      <c r="O4340" s="6" t="str">
        <f>INDEX(lkp_Region,MATCH(tbl_Sales[[#This Row],[Suburb]],lkp_Suburb,0))</f>
        <v>Northern Metropolitan</v>
      </c>
      <c r="P4340" s="6">
        <f>MONTH(tbl_Sales[[#This Row],[Date]])</f>
        <v>10</v>
      </c>
      <c r="Q4340" s="6">
        <f>YEAR(tbl_Sales[[#This Row],[Date]])</f>
        <v>2016</v>
      </c>
    </row>
    <row r="4341" spans="1:17" x14ac:dyDescent="0.25">
      <c r="A4341" s="1">
        <v>42661</v>
      </c>
      <c r="B4341">
        <v>825000</v>
      </c>
      <c r="C4341" t="s">
        <v>2</v>
      </c>
      <c r="D4341" t="s">
        <v>12423</v>
      </c>
      <c r="E4341" t="s">
        <v>10</v>
      </c>
      <c r="F4341">
        <v>3020</v>
      </c>
      <c r="G4341">
        <v>3</v>
      </c>
      <c r="H4341">
        <v>1</v>
      </c>
      <c r="I4341">
        <v>0</v>
      </c>
      <c r="J4341">
        <v>792</v>
      </c>
      <c r="L4341" t="s">
        <v>4478</v>
      </c>
      <c r="M4341" t="s">
        <v>141</v>
      </c>
      <c r="N4341" t="s">
        <v>3</v>
      </c>
      <c r="O4341" s="6" t="str">
        <f>INDEX(lkp_Region,MATCH(tbl_Sales[[#This Row],[Suburb]],lkp_Suburb,0))</f>
        <v>Western Metropolitan</v>
      </c>
      <c r="P4341" s="6">
        <f>MONTH(tbl_Sales[[#This Row],[Date]])</f>
        <v>10</v>
      </c>
      <c r="Q4341" s="6">
        <f>YEAR(tbl_Sales[[#This Row],[Date]])</f>
        <v>2016</v>
      </c>
    </row>
    <row r="4342" spans="1:17" x14ac:dyDescent="0.25">
      <c r="A4342" s="1">
        <v>42661</v>
      </c>
      <c r="B4342">
        <v>910000</v>
      </c>
      <c r="C4342" t="s">
        <v>2</v>
      </c>
      <c r="D4342" t="s">
        <v>12427</v>
      </c>
      <c r="E4342" t="s">
        <v>10</v>
      </c>
      <c r="F4342">
        <v>3020</v>
      </c>
      <c r="G4342">
        <v>3</v>
      </c>
      <c r="H4342">
        <v>1</v>
      </c>
      <c r="I4342">
        <v>1</v>
      </c>
      <c r="J4342">
        <v>725</v>
      </c>
      <c r="L4342" t="s">
        <v>4479</v>
      </c>
      <c r="M4342" t="s">
        <v>443</v>
      </c>
      <c r="N4342" t="s">
        <v>3</v>
      </c>
      <c r="O4342" s="6" t="str">
        <f>INDEX(lkp_Region,MATCH(tbl_Sales[[#This Row],[Suburb]],lkp_Suburb,0))</f>
        <v>Western Metropolitan</v>
      </c>
      <c r="P4342" s="6">
        <f>MONTH(tbl_Sales[[#This Row],[Date]])</f>
        <v>10</v>
      </c>
      <c r="Q4342" s="6">
        <f>YEAR(tbl_Sales[[#This Row],[Date]])</f>
        <v>2016</v>
      </c>
    </row>
    <row r="4343" spans="1:17" x14ac:dyDescent="0.25">
      <c r="A4343" s="1">
        <v>42661</v>
      </c>
      <c r="B4343">
        <v>440000</v>
      </c>
      <c r="C4343" t="s">
        <v>13</v>
      </c>
      <c r="D4343" t="s">
        <v>12423</v>
      </c>
      <c r="E4343" t="s">
        <v>5</v>
      </c>
      <c r="F4343">
        <v>3081</v>
      </c>
      <c r="G4343">
        <v>2</v>
      </c>
      <c r="H4343">
        <v>1</v>
      </c>
      <c r="I4343">
        <v>2</v>
      </c>
      <c r="J4343">
        <v>281</v>
      </c>
      <c r="K4343">
        <v>1970</v>
      </c>
      <c r="L4343" t="s">
        <v>4480</v>
      </c>
      <c r="M4343" t="s">
        <v>748</v>
      </c>
      <c r="N4343" t="s">
        <v>150</v>
      </c>
      <c r="O4343" s="6" t="str">
        <f>INDEX(lkp_Region,MATCH(tbl_Sales[[#This Row],[Suburb]],lkp_Suburb,0))</f>
        <v>Eastern Metropolitan</v>
      </c>
      <c r="P4343" s="6">
        <f>MONTH(tbl_Sales[[#This Row],[Date]])</f>
        <v>10</v>
      </c>
      <c r="Q4343" s="6">
        <f>YEAR(tbl_Sales[[#This Row],[Date]])</f>
        <v>2016</v>
      </c>
    </row>
    <row r="4344" spans="1:17" x14ac:dyDescent="0.25">
      <c r="A4344" s="1">
        <v>42661</v>
      </c>
      <c r="B4344">
        <v>680000</v>
      </c>
      <c r="C4344" t="s">
        <v>2</v>
      </c>
      <c r="D4344" t="s">
        <v>12425</v>
      </c>
      <c r="E4344" t="s">
        <v>10</v>
      </c>
      <c r="F4344">
        <v>3081</v>
      </c>
      <c r="G4344">
        <v>2</v>
      </c>
      <c r="H4344">
        <v>1</v>
      </c>
      <c r="I4344">
        <v>1</v>
      </c>
      <c r="J4344">
        <v>605</v>
      </c>
      <c r="K4344">
        <v>1950</v>
      </c>
      <c r="L4344" t="s">
        <v>4481</v>
      </c>
      <c r="M4344" t="s">
        <v>748</v>
      </c>
      <c r="N4344" t="s">
        <v>150</v>
      </c>
      <c r="O4344" s="6" t="str">
        <f>INDEX(lkp_Region,MATCH(tbl_Sales[[#This Row],[Suburb]],lkp_Suburb,0))</f>
        <v>Eastern Metropolitan</v>
      </c>
      <c r="P4344" s="6">
        <f>MONTH(tbl_Sales[[#This Row],[Date]])</f>
        <v>10</v>
      </c>
      <c r="Q4344" s="6">
        <f>YEAR(tbl_Sales[[#This Row],[Date]])</f>
        <v>2016</v>
      </c>
    </row>
    <row r="4345" spans="1:17" x14ac:dyDescent="0.25">
      <c r="A4345" s="1">
        <v>42662</v>
      </c>
      <c r="B4345">
        <v>646000</v>
      </c>
      <c r="C4345" t="s">
        <v>13</v>
      </c>
      <c r="D4345" t="s">
        <v>12429</v>
      </c>
      <c r="E4345" t="s">
        <v>10</v>
      </c>
      <c r="F4345">
        <v>3121</v>
      </c>
      <c r="G4345">
        <v>2</v>
      </c>
      <c r="H4345">
        <v>1</v>
      </c>
      <c r="I4345">
        <v>1</v>
      </c>
      <c r="J4345">
        <v>0</v>
      </c>
      <c r="K4345">
        <v>1993</v>
      </c>
      <c r="L4345" t="s">
        <v>4482</v>
      </c>
      <c r="M4345" t="s">
        <v>6</v>
      </c>
      <c r="N4345" t="s">
        <v>8</v>
      </c>
      <c r="O4345" s="6" t="str">
        <f>INDEX(lkp_Region,MATCH(tbl_Sales[[#This Row],[Suburb]],lkp_Suburb,0))</f>
        <v>Northern Metropolitan</v>
      </c>
      <c r="P4345" s="6">
        <f>MONTH(tbl_Sales[[#This Row],[Date]])</f>
        <v>10</v>
      </c>
      <c r="Q4345" s="6">
        <f>YEAR(tbl_Sales[[#This Row],[Date]])</f>
        <v>2016</v>
      </c>
    </row>
    <row r="4346" spans="1:17" x14ac:dyDescent="0.25">
      <c r="A4346" s="1">
        <v>42662</v>
      </c>
      <c r="B4346">
        <v>930000</v>
      </c>
      <c r="C4346" t="s">
        <v>51</v>
      </c>
      <c r="D4346" t="s">
        <v>12424</v>
      </c>
      <c r="E4346" t="s">
        <v>10</v>
      </c>
      <c r="F4346">
        <v>3068</v>
      </c>
      <c r="G4346">
        <v>3</v>
      </c>
      <c r="H4346">
        <v>2</v>
      </c>
      <c r="I4346">
        <v>1</v>
      </c>
      <c r="J4346">
        <v>124</v>
      </c>
      <c r="K4346">
        <v>2000</v>
      </c>
      <c r="L4346" t="s">
        <v>4483</v>
      </c>
      <c r="M4346" t="s">
        <v>323</v>
      </c>
      <c r="N4346" t="s">
        <v>8</v>
      </c>
      <c r="O4346" s="6" t="str">
        <f>INDEX(lkp_Region,MATCH(tbl_Sales[[#This Row],[Suburb]],lkp_Suburb,0))</f>
        <v>Northern Metropolitan</v>
      </c>
      <c r="P4346" s="6">
        <f>MONTH(tbl_Sales[[#This Row],[Date]])</f>
        <v>10</v>
      </c>
      <c r="Q4346" s="6">
        <f>YEAR(tbl_Sales[[#This Row],[Date]])</f>
        <v>2016</v>
      </c>
    </row>
    <row r="4347" spans="1:17" x14ac:dyDescent="0.25">
      <c r="A4347" s="1">
        <v>42662</v>
      </c>
      <c r="B4347">
        <v>1890000</v>
      </c>
      <c r="C4347" t="s">
        <v>2</v>
      </c>
      <c r="D4347" t="s">
        <v>12427</v>
      </c>
      <c r="E4347" t="s">
        <v>10</v>
      </c>
      <c r="F4347">
        <v>3125</v>
      </c>
      <c r="G4347">
        <v>4</v>
      </c>
      <c r="H4347">
        <v>2</v>
      </c>
      <c r="I4347">
        <v>2</v>
      </c>
      <c r="J4347">
        <v>1145</v>
      </c>
      <c r="K4347">
        <v>1960</v>
      </c>
      <c r="L4347" t="s">
        <v>4484</v>
      </c>
      <c r="M4347" t="s">
        <v>32</v>
      </c>
      <c r="N4347" t="s">
        <v>14</v>
      </c>
      <c r="O4347" s="6" t="str">
        <f>INDEX(lkp_Region,MATCH(tbl_Sales[[#This Row],[Suburb]],lkp_Suburb,0))</f>
        <v>Southern Metropolitan</v>
      </c>
      <c r="P4347" s="6">
        <f>MONTH(tbl_Sales[[#This Row],[Date]])</f>
        <v>10</v>
      </c>
      <c r="Q4347" s="6">
        <f>YEAR(tbl_Sales[[#This Row],[Date]])</f>
        <v>2016</v>
      </c>
    </row>
    <row r="4348" spans="1:17" x14ac:dyDescent="0.25">
      <c r="A4348" s="1">
        <v>42662</v>
      </c>
      <c r="B4348">
        <v>480000</v>
      </c>
      <c r="C4348" t="s">
        <v>13</v>
      </c>
      <c r="D4348" t="s">
        <v>12428</v>
      </c>
      <c r="E4348" t="s">
        <v>10</v>
      </c>
      <c r="F4348">
        <v>3141</v>
      </c>
      <c r="G4348">
        <v>1</v>
      </c>
      <c r="H4348">
        <v>1</v>
      </c>
      <c r="I4348">
        <v>1</v>
      </c>
      <c r="J4348">
        <v>0</v>
      </c>
      <c r="K4348">
        <v>2000</v>
      </c>
      <c r="L4348" t="s">
        <v>4485</v>
      </c>
      <c r="M4348" t="s">
        <v>111</v>
      </c>
      <c r="N4348" t="s">
        <v>76</v>
      </c>
      <c r="O4348" s="6" t="str">
        <f>INDEX(lkp_Region,MATCH(tbl_Sales[[#This Row],[Suburb]],lkp_Suburb,0))</f>
        <v>Southern Metropolitan</v>
      </c>
      <c r="P4348" s="6">
        <f>MONTH(tbl_Sales[[#This Row],[Date]])</f>
        <v>10</v>
      </c>
      <c r="Q4348" s="6">
        <f>YEAR(tbl_Sales[[#This Row],[Date]])</f>
        <v>2016</v>
      </c>
    </row>
    <row r="4349" spans="1:17" x14ac:dyDescent="0.25">
      <c r="A4349" s="1">
        <v>42662</v>
      </c>
      <c r="B4349">
        <v>461000</v>
      </c>
      <c r="C4349" t="s">
        <v>13</v>
      </c>
      <c r="D4349" t="s">
        <v>12432</v>
      </c>
      <c r="E4349" t="s">
        <v>5</v>
      </c>
      <c r="F4349">
        <v>3182</v>
      </c>
      <c r="G4349">
        <v>1</v>
      </c>
      <c r="H4349">
        <v>1</v>
      </c>
      <c r="I4349">
        <v>1</v>
      </c>
      <c r="J4349">
        <v>0</v>
      </c>
      <c r="L4349" t="s">
        <v>4486</v>
      </c>
      <c r="M4349" t="s">
        <v>156</v>
      </c>
      <c r="N4349" t="s">
        <v>26</v>
      </c>
      <c r="O4349" s="6" t="str">
        <f>INDEX(lkp_Region,MATCH(tbl_Sales[[#This Row],[Suburb]],lkp_Suburb,0))</f>
        <v>Southern Metropolitan</v>
      </c>
      <c r="P4349" s="6">
        <f>MONTH(tbl_Sales[[#This Row],[Date]])</f>
        <v>10</v>
      </c>
      <c r="Q4349" s="6">
        <f>YEAR(tbl_Sales[[#This Row],[Date]])</f>
        <v>2016</v>
      </c>
    </row>
    <row r="4350" spans="1:17" x14ac:dyDescent="0.25">
      <c r="A4350" s="1">
        <v>42662</v>
      </c>
      <c r="B4350">
        <v>1753000</v>
      </c>
      <c r="C4350" t="s">
        <v>2</v>
      </c>
      <c r="D4350" t="s">
        <v>12427</v>
      </c>
      <c r="E4350" t="s">
        <v>10</v>
      </c>
      <c r="F4350">
        <v>3207</v>
      </c>
      <c r="G4350">
        <v>3</v>
      </c>
      <c r="H4350">
        <v>2</v>
      </c>
      <c r="I4350">
        <v>1</v>
      </c>
      <c r="J4350">
        <v>225</v>
      </c>
      <c r="K4350">
        <v>1910</v>
      </c>
      <c r="L4350" t="s">
        <v>4487</v>
      </c>
      <c r="M4350" t="s">
        <v>24</v>
      </c>
      <c r="N4350" t="s">
        <v>26</v>
      </c>
      <c r="O4350" s="6" t="str">
        <f>INDEX(lkp_Region,MATCH(tbl_Sales[[#This Row],[Suburb]],lkp_Suburb,0))</f>
        <v>Southern Metropolitan</v>
      </c>
      <c r="P4350" s="6">
        <f>MONTH(tbl_Sales[[#This Row],[Date]])</f>
        <v>10</v>
      </c>
      <c r="Q4350" s="6">
        <f>YEAR(tbl_Sales[[#This Row],[Date]])</f>
        <v>2016</v>
      </c>
    </row>
    <row r="4351" spans="1:17" x14ac:dyDescent="0.25">
      <c r="A4351" s="1">
        <v>42662</v>
      </c>
      <c r="B4351">
        <v>793000</v>
      </c>
      <c r="C4351" t="s">
        <v>2</v>
      </c>
      <c r="D4351" t="s">
        <v>12427</v>
      </c>
      <c r="E4351" t="s">
        <v>10</v>
      </c>
      <c r="F4351">
        <v>3046</v>
      </c>
      <c r="G4351">
        <v>3</v>
      </c>
      <c r="H4351">
        <v>1</v>
      </c>
      <c r="I4351">
        <v>2</v>
      </c>
      <c r="J4351">
        <v>780</v>
      </c>
      <c r="K4351">
        <v>1960</v>
      </c>
      <c r="L4351" t="s">
        <v>4488</v>
      </c>
      <c r="M4351" t="s">
        <v>78</v>
      </c>
      <c r="N4351" t="s">
        <v>18</v>
      </c>
      <c r="O4351" s="6" t="str">
        <f>INDEX(lkp_Region,MATCH(tbl_Sales[[#This Row],[Suburb]],lkp_Suburb,0))</f>
        <v>Northern Metropolitan</v>
      </c>
      <c r="P4351" s="6">
        <f>MONTH(tbl_Sales[[#This Row],[Date]])</f>
        <v>10</v>
      </c>
      <c r="Q4351" s="6">
        <f>YEAR(tbl_Sales[[#This Row],[Date]])</f>
        <v>2016</v>
      </c>
    </row>
    <row r="4352" spans="1:17" x14ac:dyDescent="0.25">
      <c r="A4352" s="1">
        <v>42662</v>
      </c>
      <c r="B4352">
        <v>1000000</v>
      </c>
      <c r="C4352" t="s">
        <v>2</v>
      </c>
      <c r="D4352" t="s">
        <v>12427</v>
      </c>
      <c r="E4352" t="s">
        <v>10</v>
      </c>
      <c r="F4352">
        <v>3058</v>
      </c>
      <c r="G4352">
        <v>3</v>
      </c>
      <c r="H4352">
        <v>1</v>
      </c>
      <c r="I4352">
        <v>1</v>
      </c>
      <c r="J4352">
        <v>431</v>
      </c>
      <c r="K4352">
        <v>1970</v>
      </c>
      <c r="L4352" t="s">
        <v>4489</v>
      </c>
      <c r="M4352" t="s">
        <v>41</v>
      </c>
      <c r="N4352" t="s">
        <v>18</v>
      </c>
      <c r="O4352" s="6" t="str">
        <f>INDEX(lkp_Region,MATCH(tbl_Sales[[#This Row],[Suburb]],lkp_Suburb,0))</f>
        <v>Northern Metropolitan</v>
      </c>
      <c r="P4352" s="6">
        <f>MONTH(tbl_Sales[[#This Row],[Date]])</f>
        <v>10</v>
      </c>
      <c r="Q4352" s="6">
        <f>YEAR(tbl_Sales[[#This Row],[Date]])</f>
        <v>2016</v>
      </c>
    </row>
    <row r="4353" spans="1:17" x14ac:dyDescent="0.25">
      <c r="A4353" s="1">
        <v>42662</v>
      </c>
      <c r="B4353">
        <v>490000</v>
      </c>
      <c r="C4353" t="s">
        <v>13</v>
      </c>
      <c r="D4353" t="s">
        <v>12428</v>
      </c>
      <c r="E4353" t="s">
        <v>10</v>
      </c>
      <c r="F4353">
        <v>3042</v>
      </c>
      <c r="G4353">
        <v>2</v>
      </c>
      <c r="H4353">
        <v>1</v>
      </c>
      <c r="I4353">
        <v>1</v>
      </c>
      <c r="J4353">
        <v>142</v>
      </c>
      <c r="L4353" t="s">
        <v>4490</v>
      </c>
      <c r="M4353" t="s">
        <v>86</v>
      </c>
      <c r="N4353" t="s">
        <v>49</v>
      </c>
      <c r="O4353" s="6" t="str">
        <f>INDEX(lkp_Region,MATCH(tbl_Sales[[#This Row],[Suburb]],lkp_Suburb,0))</f>
        <v>Western Metropolitan</v>
      </c>
      <c r="P4353" s="6">
        <f>MONTH(tbl_Sales[[#This Row],[Date]])</f>
        <v>10</v>
      </c>
      <c r="Q4353" s="6">
        <f>YEAR(tbl_Sales[[#This Row],[Date]])</f>
        <v>2016</v>
      </c>
    </row>
    <row r="4354" spans="1:17" x14ac:dyDescent="0.25">
      <c r="A4354" s="1">
        <v>42662</v>
      </c>
      <c r="B4354">
        <v>660000</v>
      </c>
      <c r="C4354" t="s">
        <v>51</v>
      </c>
      <c r="D4354" t="s">
        <v>12423</v>
      </c>
      <c r="E4354" t="s">
        <v>5</v>
      </c>
      <c r="F4354">
        <v>3033</v>
      </c>
      <c r="G4354">
        <v>3</v>
      </c>
      <c r="H4354">
        <v>2</v>
      </c>
      <c r="I4354">
        <v>1</v>
      </c>
      <c r="J4354">
        <v>265</v>
      </c>
      <c r="L4354" t="s">
        <v>4491</v>
      </c>
      <c r="M4354" t="s">
        <v>119</v>
      </c>
      <c r="N4354" t="s">
        <v>49</v>
      </c>
      <c r="O4354" s="6" t="str">
        <f>INDEX(lkp_Region,MATCH(tbl_Sales[[#This Row],[Suburb]],lkp_Suburb,0))</f>
        <v>Western Metropolitan</v>
      </c>
      <c r="P4354" s="6">
        <f>MONTH(tbl_Sales[[#This Row],[Date]])</f>
        <v>10</v>
      </c>
      <c r="Q4354" s="6">
        <f>YEAR(tbl_Sales[[#This Row],[Date]])</f>
        <v>2016</v>
      </c>
    </row>
    <row r="4355" spans="1:17" x14ac:dyDescent="0.25">
      <c r="A4355" s="1">
        <v>42662</v>
      </c>
      <c r="B4355">
        <v>420000</v>
      </c>
      <c r="C4355" t="s">
        <v>13</v>
      </c>
      <c r="D4355" t="s">
        <v>12429</v>
      </c>
      <c r="E4355" t="s">
        <v>5</v>
      </c>
      <c r="F4355">
        <v>3166</v>
      </c>
      <c r="G4355">
        <v>2</v>
      </c>
      <c r="H4355">
        <v>1</v>
      </c>
      <c r="I4355">
        <v>1</v>
      </c>
      <c r="J4355">
        <v>0</v>
      </c>
      <c r="K4355">
        <v>2010</v>
      </c>
      <c r="L4355" t="s">
        <v>4492</v>
      </c>
      <c r="M4355" t="s">
        <v>262</v>
      </c>
      <c r="N4355" t="s">
        <v>31</v>
      </c>
      <c r="O4355" s="6" t="str">
        <f>INDEX(lkp_Region,MATCH(tbl_Sales[[#This Row],[Suburb]],lkp_Suburb,0))</f>
        <v>Southern Metropolitan</v>
      </c>
      <c r="P4355" s="6">
        <f>MONTH(tbl_Sales[[#This Row],[Date]])</f>
        <v>10</v>
      </c>
      <c r="Q4355" s="6">
        <f>YEAR(tbl_Sales[[#This Row],[Date]])</f>
        <v>2016</v>
      </c>
    </row>
    <row r="4356" spans="1:17" x14ac:dyDescent="0.25">
      <c r="A4356" s="1">
        <v>42662</v>
      </c>
      <c r="B4356">
        <v>1350000</v>
      </c>
      <c r="C4356" t="s">
        <v>2</v>
      </c>
      <c r="D4356" t="s">
        <v>12428</v>
      </c>
      <c r="E4356" t="s">
        <v>10</v>
      </c>
      <c r="F4356">
        <v>3207</v>
      </c>
      <c r="G4356">
        <v>3</v>
      </c>
      <c r="H4356">
        <v>1</v>
      </c>
      <c r="I4356">
        <v>1</v>
      </c>
      <c r="J4356">
        <v>114</v>
      </c>
      <c r="K4356">
        <v>1990</v>
      </c>
      <c r="L4356" t="s">
        <v>4493</v>
      </c>
      <c r="M4356" t="s">
        <v>24</v>
      </c>
      <c r="N4356" t="s">
        <v>88</v>
      </c>
      <c r="O4356" s="6" t="str">
        <f>INDEX(lkp_Region,MATCH(tbl_Sales[[#This Row],[Suburb]],lkp_Suburb,0))</f>
        <v>Southern Metropolitan</v>
      </c>
      <c r="P4356" s="6">
        <f>MONTH(tbl_Sales[[#This Row],[Date]])</f>
        <v>10</v>
      </c>
      <c r="Q4356" s="6">
        <f>YEAR(tbl_Sales[[#This Row],[Date]])</f>
        <v>2016</v>
      </c>
    </row>
    <row r="4357" spans="1:17" x14ac:dyDescent="0.25">
      <c r="A4357" s="1">
        <v>42662</v>
      </c>
      <c r="B4357">
        <v>2200000</v>
      </c>
      <c r="C4357" t="s">
        <v>2</v>
      </c>
      <c r="D4357" t="s">
        <v>12424</v>
      </c>
      <c r="E4357" t="s">
        <v>10</v>
      </c>
      <c r="F4357">
        <v>3052</v>
      </c>
      <c r="G4357">
        <v>2</v>
      </c>
      <c r="H4357">
        <v>2</v>
      </c>
      <c r="I4357">
        <v>1</v>
      </c>
      <c r="J4357">
        <v>190</v>
      </c>
      <c r="K4357">
        <v>1875</v>
      </c>
      <c r="L4357" t="s">
        <v>4494</v>
      </c>
      <c r="M4357" t="s">
        <v>1418</v>
      </c>
      <c r="N4357" t="s">
        <v>88</v>
      </c>
      <c r="O4357" s="6" t="str">
        <f>INDEX(lkp_Region,MATCH(tbl_Sales[[#This Row],[Suburb]],lkp_Suburb,0))</f>
        <v>Northern Metropolitan</v>
      </c>
      <c r="P4357" s="6">
        <f>MONTH(tbl_Sales[[#This Row],[Date]])</f>
        <v>10</v>
      </c>
      <c r="Q4357" s="6">
        <f>YEAR(tbl_Sales[[#This Row],[Date]])</f>
        <v>2016</v>
      </c>
    </row>
    <row r="4358" spans="1:17" x14ac:dyDescent="0.25">
      <c r="A4358" s="1">
        <v>42662</v>
      </c>
      <c r="B4358">
        <v>1400000</v>
      </c>
      <c r="C4358" t="s">
        <v>2</v>
      </c>
      <c r="D4358" t="s">
        <v>12423</v>
      </c>
      <c r="E4358" t="s">
        <v>10</v>
      </c>
      <c r="F4358">
        <v>3105</v>
      </c>
      <c r="G4358">
        <v>3</v>
      </c>
      <c r="H4358">
        <v>1</v>
      </c>
      <c r="I4358">
        <v>3</v>
      </c>
      <c r="J4358">
        <v>770</v>
      </c>
      <c r="L4358" t="s">
        <v>4495</v>
      </c>
      <c r="M4358" t="s">
        <v>507</v>
      </c>
      <c r="N4358" t="s">
        <v>128</v>
      </c>
      <c r="O4358" s="6" t="str">
        <f>INDEX(lkp_Region,MATCH(tbl_Sales[[#This Row],[Suburb]],lkp_Suburb,0))</f>
        <v>Eastern Metropolitan</v>
      </c>
      <c r="P4358" s="6">
        <f>MONTH(tbl_Sales[[#This Row],[Date]])</f>
        <v>10</v>
      </c>
      <c r="Q4358" s="6">
        <f>YEAR(tbl_Sales[[#This Row],[Date]])</f>
        <v>2016</v>
      </c>
    </row>
    <row r="4359" spans="1:17" x14ac:dyDescent="0.25">
      <c r="A4359" s="1">
        <v>42662</v>
      </c>
      <c r="B4359">
        <v>1410000</v>
      </c>
      <c r="C4359" t="s">
        <v>2</v>
      </c>
      <c r="D4359" t="s">
        <v>12428</v>
      </c>
      <c r="E4359" t="s">
        <v>5</v>
      </c>
      <c r="F4359">
        <v>3016</v>
      </c>
      <c r="G4359">
        <v>5</v>
      </c>
      <c r="H4359">
        <v>2</v>
      </c>
      <c r="I4359">
        <v>2</v>
      </c>
      <c r="J4359">
        <v>195</v>
      </c>
      <c r="L4359" t="s">
        <v>4496</v>
      </c>
      <c r="M4359" t="s">
        <v>196</v>
      </c>
      <c r="N4359" t="s">
        <v>69</v>
      </c>
      <c r="O4359" s="6" t="str">
        <f>INDEX(lkp_Region,MATCH(tbl_Sales[[#This Row],[Suburb]],lkp_Suburb,0))</f>
        <v>Western Metropolitan</v>
      </c>
      <c r="P4359" s="6">
        <f>MONTH(tbl_Sales[[#This Row],[Date]])</f>
        <v>10</v>
      </c>
      <c r="Q4359" s="6">
        <f>YEAR(tbl_Sales[[#This Row],[Date]])</f>
        <v>2016</v>
      </c>
    </row>
    <row r="4360" spans="1:17" x14ac:dyDescent="0.25">
      <c r="A4360" s="1">
        <v>42662</v>
      </c>
      <c r="B4360">
        <v>1450000</v>
      </c>
      <c r="C4360" t="s">
        <v>2</v>
      </c>
      <c r="D4360" t="s">
        <v>12427</v>
      </c>
      <c r="E4360" t="s">
        <v>10</v>
      </c>
      <c r="F4360">
        <v>3185</v>
      </c>
      <c r="G4360">
        <v>3</v>
      </c>
      <c r="H4360">
        <v>1</v>
      </c>
      <c r="I4360">
        <v>2</v>
      </c>
      <c r="J4360">
        <v>351</v>
      </c>
      <c r="K4360">
        <v>1915</v>
      </c>
      <c r="L4360" t="s">
        <v>4497</v>
      </c>
      <c r="M4360" t="s">
        <v>136</v>
      </c>
      <c r="N4360" t="s">
        <v>57</v>
      </c>
      <c r="O4360" s="6" t="str">
        <f>INDEX(lkp_Region,MATCH(tbl_Sales[[#This Row],[Suburb]],lkp_Suburb,0))</f>
        <v>Southern Metropolitan</v>
      </c>
      <c r="P4360" s="6">
        <f>MONTH(tbl_Sales[[#This Row],[Date]])</f>
        <v>10</v>
      </c>
      <c r="Q4360" s="6">
        <f>YEAR(tbl_Sales[[#This Row],[Date]])</f>
        <v>2016</v>
      </c>
    </row>
    <row r="4361" spans="1:17" x14ac:dyDescent="0.25">
      <c r="A4361" s="1">
        <v>42662</v>
      </c>
      <c r="B4361">
        <v>1651000</v>
      </c>
      <c r="C4361" t="s">
        <v>2</v>
      </c>
      <c r="D4361" t="s">
        <v>12427</v>
      </c>
      <c r="E4361" t="s">
        <v>10</v>
      </c>
      <c r="F4361">
        <v>3104</v>
      </c>
      <c r="G4361">
        <v>3</v>
      </c>
      <c r="H4361">
        <v>1</v>
      </c>
      <c r="I4361">
        <v>2</v>
      </c>
      <c r="J4361">
        <v>657</v>
      </c>
      <c r="K4361">
        <v>1960</v>
      </c>
      <c r="L4361" t="s">
        <v>4498</v>
      </c>
      <c r="M4361" t="s">
        <v>99</v>
      </c>
      <c r="N4361" t="s">
        <v>101</v>
      </c>
      <c r="O4361" s="6" t="str">
        <f>INDEX(lkp_Region,MATCH(tbl_Sales[[#This Row],[Suburb]],lkp_Suburb,0))</f>
        <v>Southern Metropolitan</v>
      </c>
      <c r="P4361" s="6">
        <f>MONTH(tbl_Sales[[#This Row],[Date]])</f>
        <v>10</v>
      </c>
      <c r="Q4361" s="6">
        <f>YEAR(tbl_Sales[[#This Row],[Date]])</f>
        <v>2016</v>
      </c>
    </row>
    <row r="4362" spans="1:17" x14ac:dyDescent="0.25">
      <c r="A4362" s="1">
        <v>42662</v>
      </c>
      <c r="B4362">
        <v>3180000</v>
      </c>
      <c r="C4362" t="s">
        <v>2</v>
      </c>
      <c r="D4362" t="s">
        <v>12425</v>
      </c>
      <c r="E4362" t="s">
        <v>10</v>
      </c>
      <c r="F4362">
        <v>3103</v>
      </c>
      <c r="G4362">
        <v>4</v>
      </c>
      <c r="H4362">
        <v>3</v>
      </c>
      <c r="I4362">
        <v>4</v>
      </c>
      <c r="J4362">
        <v>1148</v>
      </c>
      <c r="L4362" t="s">
        <v>4499</v>
      </c>
      <c r="M4362" t="s">
        <v>274</v>
      </c>
      <c r="N4362" t="s">
        <v>101</v>
      </c>
      <c r="O4362" s="6" t="str">
        <f>INDEX(lkp_Region,MATCH(tbl_Sales[[#This Row],[Suburb]],lkp_Suburb,0))</f>
        <v>Southern Metropolitan</v>
      </c>
      <c r="P4362" s="6">
        <f>MONTH(tbl_Sales[[#This Row],[Date]])</f>
        <v>10</v>
      </c>
      <c r="Q4362" s="6">
        <f>YEAR(tbl_Sales[[#This Row],[Date]])</f>
        <v>2016</v>
      </c>
    </row>
    <row r="4363" spans="1:17" x14ac:dyDescent="0.25">
      <c r="A4363" s="1">
        <v>42663</v>
      </c>
      <c r="B4363">
        <v>1260000</v>
      </c>
      <c r="C4363" t="s">
        <v>2</v>
      </c>
      <c r="D4363" t="s">
        <v>12425</v>
      </c>
      <c r="E4363" t="s">
        <v>10</v>
      </c>
      <c r="F4363">
        <v>3066</v>
      </c>
      <c r="G4363">
        <v>2</v>
      </c>
      <c r="H4363">
        <v>1</v>
      </c>
      <c r="I4363">
        <v>2</v>
      </c>
      <c r="J4363">
        <v>116</v>
      </c>
      <c r="L4363" t="s">
        <v>4500</v>
      </c>
      <c r="M4363" t="s">
        <v>216</v>
      </c>
      <c r="N4363" t="s">
        <v>8</v>
      </c>
      <c r="O4363" s="6" t="str">
        <f>INDEX(lkp_Region,MATCH(tbl_Sales[[#This Row],[Suburb]],lkp_Suburb,0))</f>
        <v>Northern Metropolitan</v>
      </c>
      <c r="P4363" s="6">
        <f>MONTH(tbl_Sales[[#This Row],[Date]])</f>
        <v>10</v>
      </c>
      <c r="Q4363" s="6">
        <f>YEAR(tbl_Sales[[#This Row],[Date]])</f>
        <v>2016</v>
      </c>
    </row>
    <row r="4364" spans="1:17" x14ac:dyDescent="0.25">
      <c r="A4364" s="1">
        <v>42663</v>
      </c>
      <c r="B4364">
        <v>1820000</v>
      </c>
      <c r="C4364" t="s">
        <v>2</v>
      </c>
      <c r="D4364" t="s">
        <v>12429</v>
      </c>
      <c r="E4364" t="s">
        <v>10</v>
      </c>
      <c r="F4364">
        <v>3121</v>
      </c>
      <c r="G4364">
        <v>3</v>
      </c>
      <c r="H4364">
        <v>1</v>
      </c>
      <c r="I4364">
        <v>1</v>
      </c>
      <c r="J4364">
        <v>410</v>
      </c>
      <c r="K4364">
        <v>1900</v>
      </c>
      <c r="L4364" t="s">
        <v>4501</v>
      </c>
      <c r="M4364" t="s">
        <v>6</v>
      </c>
      <c r="N4364" t="s">
        <v>8</v>
      </c>
      <c r="O4364" s="6" t="str">
        <f>INDEX(lkp_Region,MATCH(tbl_Sales[[#This Row],[Suburb]],lkp_Suburb,0))</f>
        <v>Northern Metropolitan</v>
      </c>
      <c r="P4364" s="6">
        <f>MONTH(tbl_Sales[[#This Row],[Date]])</f>
        <v>10</v>
      </c>
      <c r="Q4364" s="6">
        <f>YEAR(tbl_Sales[[#This Row],[Date]])</f>
        <v>2016</v>
      </c>
    </row>
    <row r="4365" spans="1:17" x14ac:dyDescent="0.25">
      <c r="A4365" s="1">
        <v>42663</v>
      </c>
      <c r="B4365">
        <v>540000</v>
      </c>
      <c r="C4365" t="s">
        <v>13</v>
      </c>
      <c r="D4365" t="s">
        <v>12428</v>
      </c>
      <c r="E4365" t="s">
        <v>10</v>
      </c>
      <c r="F4365">
        <v>3127</v>
      </c>
      <c r="G4365">
        <v>2</v>
      </c>
      <c r="H4365">
        <v>1</v>
      </c>
      <c r="I4365">
        <v>1</v>
      </c>
      <c r="J4365">
        <v>0</v>
      </c>
      <c r="K4365">
        <v>1960</v>
      </c>
      <c r="L4365" t="s">
        <v>4502</v>
      </c>
      <c r="M4365" t="s">
        <v>34</v>
      </c>
      <c r="N4365" t="s">
        <v>14</v>
      </c>
      <c r="O4365" s="6" t="str">
        <f>INDEX(lkp_Region,MATCH(tbl_Sales[[#This Row],[Suburb]],lkp_Suburb,0))</f>
        <v>Eastern Metropolitan</v>
      </c>
      <c r="P4365" s="6">
        <f>MONTH(tbl_Sales[[#This Row],[Date]])</f>
        <v>10</v>
      </c>
      <c r="Q4365" s="6">
        <f>YEAR(tbl_Sales[[#This Row],[Date]])</f>
        <v>2016</v>
      </c>
    </row>
    <row r="4366" spans="1:17" x14ac:dyDescent="0.25">
      <c r="A4366" s="1">
        <v>42663</v>
      </c>
      <c r="B4366">
        <v>400000</v>
      </c>
      <c r="C4366" t="s">
        <v>13</v>
      </c>
      <c r="D4366" t="s">
        <v>12428</v>
      </c>
      <c r="E4366" t="s">
        <v>5</v>
      </c>
      <c r="F4366">
        <v>3143</v>
      </c>
      <c r="G4366">
        <v>1</v>
      </c>
      <c r="H4366">
        <v>1</v>
      </c>
      <c r="I4366">
        <v>1</v>
      </c>
      <c r="J4366">
        <v>0</v>
      </c>
      <c r="L4366" t="s">
        <v>4503</v>
      </c>
      <c r="M4366" t="s">
        <v>283</v>
      </c>
      <c r="N4366" t="s">
        <v>76</v>
      </c>
      <c r="O4366" s="6" t="str">
        <f>INDEX(lkp_Region,MATCH(tbl_Sales[[#This Row],[Suburb]],lkp_Suburb,0))</f>
        <v>Southern Metropolitan</v>
      </c>
      <c r="P4366" s="6">
        <f>MONTH(tbl_Sales[[#This Row],[Date]])</f>
        <v>10</v>
      </c>
      <c r="Q4366" s="6">
        <f>YEAR(tbl_Sales[[#This Row],[Date]])</f>
        <v>2016</v>
      </c>
    </row>
    <row r="4367" spans="1:17" x14ac:dyDescent="0.25">
      <c r="A4367" s="1">
        <v>42663</v>
      </c>
      <c r="B4367">
        <v>1205000</v>
      </c>
      <c r="C4367" t="s">
        <v>51</v>
      </c>
      <c r="D4367" t="s">
        <v>12429</v>
      </c>
      <c r="E4367" t="s">
        <v>10</v>
      </c>
      <c r="F4367">
        <v>3143</v>
      </c>
      <c r="G4367">
        <v>3</v>
      </c>
      <c r="H4367">
        <v>2</v>
      </c>
      <c r="I4367">
        <v>2</v>
      </c>
      <c r="J4367">
        <v>101</v>
      </c>
      <c r="K4367">
        <v>2000</v>
      </c>
      <c r="L4367" t="s">
        <v>4504</v>
      </c>
      <c r="M4367" t="s">
        <v>283</v>
      </c>
      <c r="N4367" t="s">
        <v>76</v>
      </c>
      <c r="O4367" s="6" t="str">
        <f>INDEX(lkp_Region,MATCH(tbl_Sales[[#This Row],[Suburb]],lkp_Suburb,0))</f>
        <v>Southern Metropolitan</v>
      </c>
      <c r="P4367" s="6">
        <f>MONTH(tbl_Sales[[#This Row],[Date]])</f>
        <v>10</v>
      </c>
      <c r="Q4367" s="6">
        <f>YEAR(tbl_Sales[[#This Row],[Date]])</f>
        <v>2016</v>
      </c>
    </row>
    <row r="4368" spans="1:17" x14ac:dyDescent="0.25">
      <c r="A4368" s="1">
        <v>42663</v>
      </c>
      <c r="B4368">
        <v>525000</v>
      </c>
      <c r="C4368" t="s">
        <v>13</v>
      </c>
      <c r="D4368" t="s">
        <v>12424</v>
      </c>
      <c r="E4368" t="s">
        <v>10</v>
      </c>
      <c r="F4368">
        <v>3184</v>
      </c>
      <c r="G4368">
        <v>2</v>
      </c>
      <c r="H4368">
        <v>1</v>
      </c>
      <c r="I4368">
        <v>1</v>
      </c>
      <c r="J4368">
        <v>553</v>
      </c>
      <c r="K4368">
        <v>1960</v>
      </c>
      <c r="L4368" t="s">
        <v>4505</v>
      </c>
      <c r="M4368" t="s">
        <v>58</v>
      </c>
      <c r="N4368" t="s">
        <v>26</v>
      </c>
      <c r="O4368" s="6" t="str">
        <f>INDEX(lkp_Region,MATCH(tbl_Sales[[#This Row],[Suburb]],lkp_Suburb,0))</f>
        <v>Southern Metropolitan</v>
      </c>
      <c r="P4368" s="6">
        <f>MONTH(tbl_Sales[[#This Row],[Date]])</f>
        <v>10</v>
      </c>
      <c r="Q4368" s="6">
        <f>YEAR(tbl_Sales[[#This Row],[Date]])</f>
        <v>2016</v>
      </c>
    </row>
    <row r="4369" spans="1:17" x14ac:dyDescent="0.25">
      <c r="A4369" s="1">
        <v>42663</v>
      </c>
      <c r="B4369">
        <v>730000</v>
      </c>
      <c r="C4369" t="s">
        <v>13</v>
      </c>
      <c r="D4369" t="s">
        <v>12425</v>
      </c>
      <c r="E4369" t="s">
        <v>5</v>
      </c>
      <c r="F4369">
        <v>3207</v>
      </c>
      <c r="G4369">
        <v>2</v>
      </c>
      <c r="H4369">
        <v>1</v>
      </c>
      <c r="I4369">
        <v>1</v>
      </c>
      <c r="J4369">
        <v>0</v>
      </c>
      <c r="L4369" t="s">
        <v>4506</v>
      </c>
      <c r="M4369" t="s">
        <v>24</v>
      </c>
      <c r="N4369" t="s">
        <v>26</v>
      </c>
      <c r="O4369" s="6" t="str">
        <f>INDEX(lkp_Region,MATCH(tbl_Sales[[#This Row],[Suburb]],lkp_Suburb,0))</f>
        <v>Southern Metropolitan</v>
      </c>
      <c r="P4369" s="6">
        <f>MONTH(tbl_Sales[[#This Row],[Date]])</f>
        <v>10</v>
      </c>
      <c r="Q4369" s="6">
        <f>YEAR(tbl_Sales[[#This Row],[Date]])</f>
        <v>2016</v>
      </c>
    </row>
    <row r="4370" spans="1:17" x14ac:dyDescent="0.25">
      <c r="A4370" s="1">
        <v>42663</v>
      </c>
      <c r="B4370">
        <v>2575000</v>
      </c>
      <c r="C4370" t="s">
        <v>2</v>
      </c>
      <c r="D4370" t="s">
        <v>12430</v>
      </c>
      <c r="E4370" t="s">
        <v>10</v>
      </c>
      <c r="F4370">
        <v>3206</v>
      </c>
      <c r="G4370">
        <v>3</v>
      </c>
      <c r="H4370">
        <v>2</v>
      </c>
      <c r="I4370">
        <v>1</v>
      </c>
      <c r="J4370">
        <v>228</v>
      </c>
      <c r="L4370" t="s">
        <v>4507</v>
      </c>
      <c r="M4370" t="s">
        <v>113</v>
      </c>
      <c r="N4370" t="s">
        <v>26</v>
      </c>
      <c r="O4370" s="6" t="str">
        <f>INDEX(lkp_Region,MATCH(tbl_Sales[[#This Row],[Suburb]],lkp_Suburb,0))</f>
        <v>Southern Metropolitan</v>
      </c>
      <c r="P4370" s="6">
        <f>MONTH(tbl_Sales[[#This Row],[Date]])</f>
        <v>10</v>
      </c>
      <c r="Q4370" s="6">
        <f>YEAR(tbl_Sales[[#This Row],[Date]])</f>
        <v>2016</v>
      </c>
    </row>
    <row r="4371" spans="1:17" x14ac:dyDescent="0.25">
      <c r="A4371" s="1">
        <v>42663</v>
      </c>
      <c r="B4371">
        <v>1050000</v>
      </c>
      <c r="C4371" t="s">
        <v>2</v>
      </c>
      <c r="D4371" t="s">
        <v>12429</v>
      </c>
      <c r="E4371" t="s">
        <v>5</v>
      </c>
      <c r="F4371">
        <v>3058</v>
      </c>
      <c r="G4371">
        <v>4</v>
      </c>
      <c r="H4371">
        <v>3</v>
      </c>
      <c r="I4371">
        <v>2</v>
      </c>
      <c r="J4371">
        <v>501</v>
      </c>
      <c r="K4371">
        <v>2016</v>
      </c>
      <c r="L4371" t="s">
        <v>4508</v>
      </c>
      <c r="M4371" t="s">
        <v>499</v>
      </c>
      <c r="N4371" t="s">
        <v>18</v>
      </c>
      <c r="O4371" s="6" t="str">
        <f>INDEX(lkp_Region,MATCH(tbl_Sales[[#This Row],[Suburb]],lkp_Suburb,0))</f>
        <v>Northern Metropolitan</v>
      </c>
      <c r="P4371" s="6">
        <f>MONTH(tbl_Sales[[#This Row],[Date]])</f>
        <v>10</v>
      </c>
      <c r="Q4371" s="6">
        <f>YEAR(tbl_Sales[[#This Row],[Date]])</f>
        <v>2016</v>
      </c>
    </row>
    <row r="4372" spans="1:17" x14ac:dyDescent="0.25">
      <c r="A4372" s="1">
        <v>42663</v>
      </c>
      <c r="B4372">
        <v>325000</v>
      </c>
      <c r="C4372" t="s">
        <v>13</v>
      </c>
      <c r="D4372" t="s">
        <v>12428</v>
      </c>
      <c r="E4372" t="s">
        <v>10</v>
      </c>
      <c r="F4372">
        <v>3040</v>
      </c>
      <c r="G4372">
        <v>1</v>
      </c>
      <c r="H4372">
        <v>1</v>
      </c>
      <c r="I4372">
        <v>1</v>
      </c>
      <c r="J4372">
        <v>0</v>
      </c>
      <c r="K4372">
        <v>1975</v>
      </c>
      <c r="L4372" t="s">
        <v>4509</v>
      </c>
      <c r="M4372" t="s">
        <v>47</v>
      </c>
      <c r="N4372" t="s">
        <v>49</v>
      </c>
      <c r="O4372" s="6" t="str">
        <f>INDEX(lkp_Region,MATCH(tbl_Sales[[#This Row],[Suburb]],lkp_Suburb,0))</f>
        <v>Western Metropolitan</v>
      </c>
      <c r="P4372" s="6">
        <f>MONTH(tbl_Sales[[#This Row],[Date]])</f>
        <v>10</v>
      </c>
      <c r="Q4372" s="6">
        <f>YEAR(tbl_Sales[[#This Row],[Date]])</f>
        <v>2016</v>
      </c>
    </row>
    <row r="4373" spans="1:17" x14ac:dyDescent="0.25">
      <c r="A4373" s="1">
        <v>42663</v>
      </c>
      <c r="B4373">
        <v>348000</v>
      </c>
      <c r="C4373" t="s">
        <v>13</v>
      </c>
      <c r="D4373" t="s">
        <v>12427</v>
      </c>
      <c r="E4373" t="s">
        <v>10</v>
      </c>
      <c r="F4373">
        <v>3039</v>
      </c>
      <c r="G4373">
        <v>2</v>
      </c>
      <c r="H4373">
        <v>1</v>
      </c>
      <c r="I4373">
        <v>1</v>
      </c>
      <c r="J4373">
        <v>0</v>
      </c>
      <c r="K4373">
        <v>2007</v>
      </c>
      <c r="L4373" t="s">
        <v>4510</v>
      </c>
      <c r="M4373" t="s">
        <v>242</v>
      </c>
      <c r="N4373" t="s">
        <v>49</v>
      </c>
      <c r="O4373" s="6" t="str">
        <f>INDEX(lkp_Region,MATCH(tbl_Sales[[#This Row],[Suburb]],lkp_Suburb,0))</f>
        <v>Western Metropolitan</v>
      </c>
      <c r="P4373" s="6">
        <f>MONTH(tbl_Sales[[#This Row],[Date]])</f>
        <v>10</v>
      </c>
      <c r="Q4373" s="6">
        <f>YEAR(tbl_Sales[[#This Row],[Date]])</f>
        <v>2016</v>
      </c>
    </row>
    <row r="4374" spans="1:17" x14ac:dyDescent="0.25">
      <c r="A4374" s="1">
        <v>42663</v>
      </c>
      <c r="B4374">
        <v>1500000</v>
      </c>
      <c r="C4374" t="s">
        <v>2</v>
      </c>
      <c r="D4374" t="s">
        <v>12429</v>
      </c>
      <c r="E4374" t="s">
        <v>10</v>
      </c>
      <c r="F4374">
        <v>3147</v>
      </c>
      <c r="G4374">
        <v>4</v>
      </c>
      <c r="H4374">
        <v>2</v>
      </c>
      <c r="I4374">
        <v>1</v>
      </c>
      <c r="J4374">
        <v>593</v>
      </c>
      <c r="K4374">
        <v>1930</v>
      </c>
      <c r="L4374" t="s">
        <v>4511</v>
      </c>
      <c r="M4374" t="s">
        <v>609</v>
      </c>
      <c r="N4374" t="s">
        <v>31</v>
      </c>
      <c r="O4374" s="6" t="str">
        <f>INDEX(lkp_Region,MATCH(tbl_Sales[[#This Row],[Suburb]],lkp_Suburb,0))</f>
        <v>Southern Metropolitan</v>
      </c>
      <c r="P4374" s="6">
        <f>MONTH(tbl_Sales[[#This Row],[Date]])</f>
        <v>10</v>
      </c>
      <c r="Q4374" s="6">
        <f>YEAR(tbl_Sales[[#This Row],[Date]])</f>
        <v>2016</v>
      </c>
    </row>
    <row r="4375" spans="1:17" x14ac:dyDescent="0.25">
      <c r="A4375" s="1">
        <v>42663</v>
      </c>
      <c r="B4375">
        <v>1101000</v>
      </c>
      <c r="C4375" t="s">
        <v>2</v>
      </c>
      <c r="D4375" t="s">
        <v>12431</v>
      </c>
      <c r="E4375" t="s">
        <v>10</v>
      </c>
      <c r="F4375">
        <v>3207</v>
      </c>
      <c r="G4375">
        <v>2</v>
      </c>
      <c r="H4375">
        <v>1</v>
      </c>
      <c r="I4375">
        <v>0</v>
      </c>
      <c r="J4375">
        <v>152</v>
      </c>
      <c r="K4375">
        <v>1910</v>
      </c>
      <c r="L4375" t="s">
        <v>4512</v>
      </c>
      <c r="M4375" t="s">
        <v>24</v>
      </c>
      <c r="N4375" t="s">
        <v>88</v>
      </c>
      <c r="O4375" s="6" t="str">
        <f>INDEX(lkp_Region,MATCH(tbl_Sales[[#This Row],[Suburb]],lkp_Suburb,0))</f>
        <v>Southern Metropolitan</v>
      </c>
      <c r="P4375" s="6">
        <f>MONTH(tbl_Sales[[#This Row],[Date]])</f>
        <v>10</v>
      </c>
      <c r="Q4375" s="6">
        <f>YEAR(tbl_Sales[[#This Row],[Date]])</f>
        <v>2016</v>
      </c>
    </row>
    <row r="4376" spans="1:17" x14ac:dyDescent="0.25">
      <c r="A4376" s="1">
        <v>42663</v>
      </c>
      <c r="B4376">
        <v>1403000</v>
      </c>
      <c r="C4376" t="s">
        <v>13</v>
      </c>
      <c r="D4376" t="s">
        <v>12427</v>
      </c>
      <c r="E4376" t="s">
        <v>10</v>
      </c>
      <c r="F4376">
        <v>3052</v>
      </c>
      <c r="G4376">
        <v>3</v>
      </c>
      <c r="H4376">
        <v>2</v>
      </c>
      <c r="I4376">
        <v>2</v>
      </c>
      <c r="J4376">
        <v>2401</v>
      </c>
      <c r="K4376">
        <v>1980</v>
      </c>
      <c r="L4376" t="s">
        <v>4513</v>
      </c>
      <c r="M4376" t="s">
        <v>1418</v>
      </c>
      <c r="N4376" t="s">
        <v>88</v>
      </c>
      <c r="O4376" s="6" t="str">
        <f>INDEX(lkp_Region,MATCH(tbl_Sales[[#This Row],[Suburb]],lkp_Suburb,0))</f>
        <v>Northern Metropolitan</v>
      </c>
      <c r="P4376" s="6">
        <f>MONTH(tbl_Sales[[#This Row],[Date]])</f>
        <v>10</v>
      </c>
      <c r="Q4376" s="6">
        <f>YEAR(tbl_Sales[[#This Row],[Date]])</f>
        <v>2016</v>
      </c>
    </row>
    <row r="4377" spans="1:17" x14ac:dyDescent="0.25">
      <c r="A4377" s="1">
        <v>42663</v>
      </c>
      <c r="B4377">
        <v>750000</v>
      </c>
      <c r="C4377" t="s">
        <v>2</v>
      </c>
      <c r="D4377" t="s">
        <v>12429</v>
      </c>
      <c r="E4377" t="s">
        <v>5</v>
      </c>
      <c r="F4377">
        <v>3012</v>
      </c>
      <c r="G4377">
        <v>1</v>
      </c>
      <c r="H4377">
        <v>1</v>
      </c>
      <c r="I4377">
        <v>0</v>
      </c>
      <c r="J4377">
        <v>272</v>
      </c>
      <c r="L4377" t="s">
        <v>4514</v>
      </c>
      <c r="M4377" t="s">
        <v>336</v>
      </c>
      <c r="N4377" t="s">
        <v>21</v>
      </c>
      <c r="O4377" s="6" t="str">
        <f>INDEX(lkp_Region,MATCH(tbl_Sales[[#This Row],[Suburb]],lkp_Suburb,0))</f>
        <v>Western Metropolitan</v>
      </c>
      <c r="P4377" s="6">
        <f>MONTH(tbl_Sales[[#This Row],[Date]])</f>
        <v>10</v>
      </c>
      <c r="Q4377" s="6">
        <f>YEAR(tbl_Sales[[#This Row],[Date]])</f>
        <v>2016</v>
      </c>
    </row>
    <row r="4378" spans="1:17" x14ac:dyDescent="0.25">
      <c r="A4378" s="1">
        <v>42663</v>
      </c>
      <c r="B4378">
        <v>1815000</v>
      </c>
      <c r="C4378" t="s">
        <v>2</v>
      </c>
      <c r="D4378" t="s">
        <v>12429</v>
      </c>
      <c r="E4378" t="s">
        <v>10</v>
      </c>
      <c r="F4378">
        <v>3013</v>
      </c>
      <c r="G4378">
        <v>5</v>
      </c>
      <c r="H4378">
        <v>2</v>
      </c>
      <c r="I4378">
        <v>2</v>
      </c>
      <c r="J4378">
        <v>644</v>
      </c>
      <c r="K4378">
        <v>1890</v>
      </c>
      <c r="L4378" t="s">
        <v>4515</v>
      </c>
      <c r="M4378" t="s">
        <v>65</v>
      </c>
      <c r="N4378" t="s">
        <v>21</v>
      </c>
      <c r="O4378" s="6" t="str">
        <f>INDEX(lkp_Region,MATCH(tbl_Sales[[#This Row],[Suburb]],lkp_Suburb,0))</f>
        <v>Western Metropolitan</v>
      </c>
      <c r="P4378" s="6">
        <f>MONTH(tbl_Sales[[#This Row],[Date]])</f>
        <v>10</v>
      </c>
      <c r="Q4378" s="6">
        <f>YEAR(tbl_Sales[[#This Row],[Date]])</f>
        <v>2016</v>
      </c>
    </row>
    <row r="4379" spans="1:17" x14ac:dyDescent="0.25">
      <c r="A4379" s="1">
        <v>42663</v>
      </c>
      <c r="B4379">
        <v>1390000</v>
      </c>
      <c r="C4379" t="s">
        <v>2</v>
      </c>
      <c r="D4379" t="s">
        <v>12427</v>
      </c>
      <c r="E4379" t="s">
        <v>5</v>
      </c>
      <c r="F4379">
        <v>3185</v>
      </c>
      <c r="G4379">
        <v>3</v>
      </c>
      <c r="H4379">
        <v>1</v>
      </c>
      <c r="I4379">
        <v>2</v>
      </c>
      <c r="J4379">
        <v>463</v>
      </c>
      <c r="L4379" t="s">
        <v>4516</v>
      </c>
      <c r="M4379" t="s">
        <v>136</v>
      </c>
      <c r="N4379" t="s">
        <v>57</v>
      </c>
      <c r="O4379" s="6" t="str">
        <f>INDEX(lkp_Region,MATCH(tbl_Sales[[#This Row],[Suburb]],lkp_Suburb,0))</f>
        <v>Southern Metropolitan</v>
      </c>
      <c r="P4379" s="6">
        <f>MONTH(tbl_Sales[[#This Row],[Date]])</f>
        <v>10</v>
      </c>
      <c r="Q4379" s="6">
        <f>YEAR(tbl_Sales[[#This Row],[Date]])</f>
        <v>2016</v>
      </c>
    </row>
    <row r="4380" spans="1:17" x14ac:dyDescent="0.25">
      <c r="A4380" s="1">
        <v>42663</v>
      </c>
      <c r="B4380">
        <v>765000</v>
      </c>
      <c r="C4380" t="s">
        <v>2</v>
      </c>
      <c r="D4380" t="s">
        <v>12427</v>
      </c>
      <c r="E4380" t="s">
        <v>10</v>
      </c>
      <c r="F4380">
        <v>3073</v>
      </c>
      <c r="G4380">
        <v>3</v>
      </c>
      <c r="H4380">
        <v>1</v>
      </c>
      <c r="I4380">
        <v>2</v>
      </c>
      <c r="J4380">
        <v>551</v>
      </c>
      <c r="L4380" t="s">
        <v>4517</v>
      </c>
      <c r="M4380" t="s">
        <v>93</v>
      </c>
      <c r="N4380" t="s">
        <v>62</v>
      </c>
      <c r="O4380" s="6" t="str">
        <f>INDEX(lkp_Region,MATCH(tbl_Sales[[#This Row],[Suburb]],lkp_Suburb,0))</f>
        <v>Northern Metropolitan</v>
      </c>
      <c r="P4380" s="6">
        <f>MONTH(tbl_Sales[[#This Row],[Date]])</f>
        <v>10</v>
      </c>
      <c r="Q4380" s="6">
        <f>YEAR(tbl_Sales[[#This Row],[Date]])</f>
        <v>2016</v>
      </c>
    </row>
    <row r="4381" spans="1:17" x14ac:dyDescent="0.25">
      <c r="A4381" s="1">
        <v>42663</v>
      </c>
      <c r="B4381">
        <v>760000</v>
      </c>
      <c r="C4381" t="s">
        <v>13</v>
      </c>
      <c r="D4381" t="s">
        <v>12423</v>
      </c>
      <c r="E4381" t="s">
        <v>10</v>
      </c>
      <c r="F4381">
        <v>3127</v>
      </c>
      <c r="G4381">
        <v>2</v>
      </c>
      <c r="H4381">
        <v>1</v>
      </c>
      <c r="I4381">
        <v>1</v>
      </c>
      <c r="J4381">
        <v>681</v>
      </c>
      <c r="K4381">
        <v>1968</v>
      </c>
      <c r="L4381" t="s">
        <v>4518</v>
      </c>
      <c r="M4381" t="s">
        <v>11</v>
      </c>
      <c r="N4381" t="s">
        <v>101</v>
      </c>
      <c r="O4381" s="6" t="str">
        <f>INDEX(lkp_Region,MATCH(tbl_Sales[[#This Row],[Suburb]],lkp_Suburb,0))</f>
        <v>Southern Metropolitan</v>
      </c>
      <c r="P4381" s="6">
        <f>MONTH(tbl_Sales[[#This Row],[Date]])</f>
        <v>10</v>
      </c>
      <c r="Q4381" s="6">
        <f>YEAR(tbl_Sales[[#This Row],[Date]])</f>
        <v>2016</v>
      </c>
    </row>
    <row r="4382" spans="1:17" x14ac:dyDescent="0.25">
      <c r="A4382" s="1">
        <v>42663</v>
      </c>
      <c r="B4382">
        <v>1830000</v>
      </c>
      <c r="C4382" t="s">
        <v>2</v>
      </c>
      <c r="D4382" t="s">
        <v>12427</v>
      </c>
      <c r="E4382" t="s">
        <v>5</v>
      </c>
      <c r="F4382">
        <v>3102</v>
      </c>
      <c r="G4382">
        <v>4</v>
      </c>
      <c r="H4382">
        <v>2</v>
      </c>
      <c r="I4382">
        <v>3</v>
      </c>
      <c r="J4382">
        <v>596</v>
      </c>
      <c r="K4382">
        <v>1930</v>
      </c>
      <c r="L4382" t="s">
        <v>4519</v>
      </c>
      <c r="M4382" t="s">
        <v>297</v>
      </c>
      <c r="N4382" t="s">
        <v>101</v>
      </c>
      <c r="O4382" s="6" t="str">
        <f>INDEX(lkp_Region,MATCH(tbl_Sales[[#This Row],[Suburb]],lkp_Suburb,0))</f>
        <v>Southern Metropolitan</v>
      </c>
      <c r="P4382" s="6">
        <f>MONTH(tbl_Sales[[#This Row],[Date]])</f>
        <v>10</v>
      </c>
      <c r="Q4382" s="6">
        <f>YEAR(tbl_Sales[[#This Row],[Date]])</f>
        <v>2016</v>
      </c>
    </row>
    <row r="4383" spans="1:17" x14ac:dyDescent="0.25">
      <c r="A4383" s="1">
        <v>42663</v>
      </c>
      <c r="B4383">
        <v>582000</v>
      </c>
      <c r="C4383" t="s">
        <v>2</v>
      </c>
      <c r="D4383" t="s">
        <v>12431</v>
      </c>
      <c r="E4383" t="s">
        <v>10</v>
      </c>
      <c r="F4383">
        <v>3087</v>
      </c>
      <c r="G4383">
        <v>3</v>
      </c>
      <c r="H4383">
        <v>1</v>
      </c>
      <c r="I4383">
        <v>0</v>
      </c>
      <c r="J4383">
        <v>302</v>
      </c>
      <c r="K4383">
        <v>1950</v>
      </c>
      <c r="L4383" t="s">
        <v>4520</v>
      </c>
      <c r="M4383" t="s">
        <v>349</v>
      </c>
      <c r="N4383" t="s">
        <v>150</v>
      </c>
      <c r="O4383" s="6" t="str">
        <f>INDEX(lkp_Region,MATCH(tbl_Sales[[#This Row],[Suburb]],lkp_Suburb,0))</f>
        <v>Northern Metropolitan</v>
      </c>
      <c r="P4383" s="6">
        <f>MONTH(tbl_Sales[[#This Row],[Date]])</f>
        <v>10</v>
      </c>
      <c r="Q4383" s="6">
        <f>YEAR(tbl_Sales[[#This Row],[Date]])</f>
        <v>2016</v>
      </c>
    </row>
    <row r="4384" spans="1:17" x14ac:dyDescent="0.25">
      <c r="A4384" s="1">
        <v>42664</v>
      </c>
      <c r="B4384">
        <v>500000</v>
      </c>
      <c r="C4384" t="s">
        <v>13</v>
      </c>
      <c r="D4384" t="s">
        <v>12429</v>
      </c>
      <c r="E4384" t="s">
        <v>5</v>
      </c>
      <c r="F4384">
        <v>3121</v>
      </c>
      <c r="G4384">
        <v>1</v>
      </c>
      <c r="H4384">
        <v>1</v>
      </c>
      <c r="I4384">
        <v>1</v>
      </c>
      <c r="J4384">
        <v>0</v>
      </c>
      <c r="K4384">
        <v>2013</v>
      </c>
      <c r="L4384" t="s">
        <v>4521</v>
      </c>
      <c r="M4384" t="s">
        <v>6</v>
      </c>
      <c r="N4384" t="s">
        <v>8</v>
      </c>
      <c r="O4384" s="6" t="str">
        <f>INDEX(lkp_Region,MATCH(tbl_Sales[[#This Row],[Suburb]],lkp_Suburb,0))</f>
        <v>Northern Metropolitan</v>
      </c>
      <c r="P4384" s="6">
        <f>MONTH(tbl_Sales[[#This Row],[Date]])</f>
        <v>10</v>
      </c>
      <c r="Q4384" s="6">
        <f>YEAR(tbl_Sales[[#This Row],[Date]])</f>
        <v>2016</v>
      </c>
    </row>
    <row r="4385" spans="1:17" x14ac:dyDescent="0.25">
      <c r="A4385" s="1">
        <v>42664</v>
      </c>
      <c r="B4385">
        <v>700000</v>
      </c>
      <c r="C4385" t="s">
        <v>13</v>
      </c>
      <c r="D4385" t="s">
        <v>12429</v>
      </c>
      <c r="E4385" t="s">
        <v>5</v>
      </c>
      <c r="F4385">
        <v>3067</v>
      </c>
      <c r="G4385">
        <v>2</v>
      </c>
      <c r="H4385">
        <v>2</v>
      </c>
      <c r="I4385">
        <v>1</v>
      </c>
      <c r="J4385">
        <v>0</v>
      </c>
      <c r="L4385" t="s">
        <v>4522</v>
      </c>
      <c r="M4385" t="s">
        <v>38</v>
      </c>
      <c r="N4385" t="s">
        <v>8</v>
      </c>
      <c r="O4385" s="6" t="str">
        <f>INDEX(lkp_Region,MATCH(tbl_Sales[[#This Row],[Suburb]],lkp_Suburb,0))</f>
        <v>Northern Metropolitan</v>
      </c>
      <c r="P4385" s="6">
        <f>MONTH(tbl_Sales[[#This Row],[Date]])</f>
        <v>10</v>
      </c>
      <c r="Q4385" s="6">
        <f>YEAR(tbl_Sales[[#This Row],[Date]])</f>
        <v>2016</v>
      </c>
    </row>
    <row r="4386" spans="1:17" x14ac:dyDescent="0.25">
      <c r="A4386" s="1">
        <v>42664</v>
      </c>
      <c r="B4386">
        <v>1521000</v>
      </c>
      <c r="C4386" t="s">
        <v>2</v>
      </c>
      <c r="D4386" t="s">
        <v>12427</v>
      </c>
      <c r="E4386" t="s">
        <v>10</v>
      </c>
      <c r="F4386">
        <v>3125</v>
      </c>
      <c r="G4386">
        <v>3</v>
      </c>
      <c r="H4386">
        <v>2</v>
      </c>
      <c r="I4386">
        <v>2</v>
      </c>
      <c r="J4386">
        <v>660</v>
      </c>
      <c r="L4386" t="s">
        <v>4523</v>
      </c>
      <c r="M4386" t="s">
        <v>32</v>
      </c>
      <c r="N4386" t="s">
        <v>14</v>
      </c>
      <c r="O4386" s="6" t="str">
        <f>INDEX(lkp_Region,MATCH(tbl_Sales[[#This Row],[Suburb]],lkp_Suburb,0))</f>
        <v>Southern Metropolitan</v>
      </c>
      <c r="P4386" s="6">
        <f>MONTH(tbl_Sales[[#This Row],[Date]])</f>
        <v>10</v>
      </c>
      <c r="Q4386" s="6">
        <f>YEAR(tbl_Sales[[#This Row],[Date]])</f>
        <v>2016</v>
      </c>
    </row>
    <row r="4387" spans="1:17" x14ac:dyDescent="0.25">
      <c r="A4387" s="1">
        <v>42664</v>
      </c>
      <c r="B4387">
        <v>700000</v>
      </c>
      <c r="C4387" t="s">
        <v>13</v>
      </c>
      <c r="D4387" t="s">
        <v>12424</v>
      </c>
      <c r="E4387" t="s">
        <v>5</v>
      </c>
      <c r="F4387">
        <v>3144</v>
      </c>
      <c r="G4387">
        <v>2</v>
      </c>
      <c r="H4387">
        <v>1</v>
      </c>
      <c r="I4387">
        <v>2</v>
      </c>
      <c r="J4387">
        <v>0</v>
      </c>
      <c r="K4387">
        <v>1998</v>
      </c>
      <c r="L4387" t="s">
        <v>4524</v>
      </c>
      <c r="M4387" t="s">
        <v>388</v>
      </c>
      <c r="N4387" t="s">
        <v>76</v>
      </c>
      <c r="O4387" s="6" t="str">
        <f>INDEX(lkp_Region,MATCH(tbl_Sales[[#This Row],[Suburb]],lkp_Suburb,0))</f>
        <v>Southern Metropolitan</v>
      </c>
      <c r="P4387" s="6">
        <f>MONTH(tbl_Sales[[#This Row],[Date]])</f>
        <v>10</v>
      </c>
      <c r="Q4387" s="6">
        <f>YEAR(tbl_Sales[[#This Row],[Date]])</f>
        <v>2016</v>
      </c>
    </row>
    <row r="4388" spans="1:17" x14ac:dyDescent="0.25">
      <c r="A4388" s="1">
        <v>42664</v>
      </c>
      <c r="B4388">
        <v>434500</v>
      </c>
      <c r="C4388" t="s">
        <v>51</v>
      </c>
      <c r="D4388" t="s">
        <v>12427</v>
      </c>
      <c r="E4388" t="s">
        <v>10</v>
      </c>
      <c r="F4388">
        <v>3046</v>
      </c>
      <c r="G4388">
        <v>2</v>
      </c>
      <c r="H4388">
        <v>1</v>
      </c>
      <c r="I4388">
        <v>1</v>
      </c>
      <c r="J4388">
        <v>125</v>
      </c>
      <c r="K4388">
        <v>1975</v>
      </c>
      <c r="L4388" t="s">
        <v>4525</v>
      </c>
      <c r="M4388" t="s">
        <v>78</v>
      </c>
      <c r="N4388" t="s">
        <v>18</v>
      </c>
      <c r="O4388" s="6" t="str">
        <f>INDEX(lkp_Region,MATCH(tbl_Sales[[#This Row],[Suburb]],lkp_Suburb,0))</f>
        <v>Northern Metropolitan</v>
      </c>
      <c r="P4388" s="6">
        <f>MONTH(tbl_Sales[[#This Row],[Date]])</f>
        <v>10</v>
      </c>
      <c r="Q4388" s="6">
        <f>YEAR(tbl_Sales[[#This Row],[Date]])</f>
        <v>2016</v>
      </c>
    </row>
    <row r="4389" spans="1:17" x14ac:dyDescent="0.25">
      <c r="A4389" s="1">
        <v>42664</v>
      </c>
      <c r="B4389">
        <v>580000</v>
      </c>
      <c r="C4389" t="s">
        <v>2</v>
      </c>
      <c r="D4389" t="s">
        <v>12423</v>
      </c>
      <c r="E4389" t="s">
        <v>10</v>
      </c>
      <c r="F4389">
        <v>3046</v>
      </c>
      <c r="G4389">
        <v>3</v>
      </c>
      <c r="H4389">
        <v>1</v>
      </c>
      <c r="I4389">
        <v>2</v>
      </c>
      <c r="J4389">
        <v>650</v>
      </c>
      <c r="K4389">
        <v>1960</v>
      </c>
      <c r="L4389" t="s">
        <v>4526</v>
      </c>
      <c r="M4389" t="s">
        <v>78</v>
      </c>
      <c r="N4389" t="s">
        <v>18</v>
      </c>
      <c r="O4389" s="6" t="str">
        <f>INDEX(lkp_Region,MATCH(tbl_Sales[[#This Row],[Suburb]],lkp_Suburb,0))</f>
        <v>Northern Metropolitan</v>
      </c>
      <c r="P4389" s="6">
        <f>MONTH(tbl_Sales[[#This Row],[Date]])</f>
        <v>10</v>
      </c>
      <c r="Q4389" s="6">
        <f>YEAR(tbl_Sales[[#This Row],[Date]])</f>
        <v>2016</v>
      </c>
    </row>
    <row r="4390" spans="1:17" x14ac:dyDescent="0.25">
      <c r="A4390" s="1">
        <v>42664</v>
      </c>
      <c r="B4390">
        <v>726335</v>
      </c>
      <c r="C4390" t="s">
        <v>2</v>
      </c>
      <c r="D4390" t="s">
        <v>12427</v>
      </c>
      <c r="E4390" t="s">
        <v>10</v>
      </c>
      <c r="F4390">
        <v>3046</v>
      </c>
      <c r="G4390">
        <v>2</v>
      </c>
      <c r="H4390">
        <v>1</v>
      </c>
      <c r="I4390">
        <v>2</v>
      </c>
      <c r="J4390">
        <v>590</v>
      </c>
      <c r="L4390" t="s">
        <v>4527</v>
      </c>
      <c r="M4390" t="s">
        <v>78</v>
      </c>
      <c r="N4390" t="s">
        <v>18</v>
      </c>
      <c r="O4390" s="6" t="str">
        <f>INDEX(lkp_Region,MATCH(tbl_Sales[[#This Row],[Suburb]],lkp_Suburb,0))</f>
        <v>Northern Metropolitan</v>
      </c>
      <c r="P4390" s="6">
        <f>MONTH(tbl_Sales[[#This Row],[Date]])</f>
        <v>10</v>
      </c>
      <c r="Q4390" s="6">
        <f>YEAR(tbl_Sales[[#This Row],[Date]])</f>
        <v>2016</v>
      </c>
    </row>
    <row r="4391" spans="1:17" x14ac:dyDescent="0.25">
      <c r="A4391" s="1">
        <v>42664</v>
      </c>
      <c r="B4391">
        <v>580000</v>
      </c>
      <c r="C4391" t="s">
        <v>13</v>
      </c>
      <c r="D4391" t="s">
        <v>12425</v>
      </c>
      <c r="E4391" t="s">
        <v>10</v>
      </c>
      <c r="F4391">
        <v>3033</v>
      </c>
      <c r="G4391">
        <v>3</v>
      </c>
      <c r="H4391">
        <v>2</v>
      </c>
      <c r="I4391">
        <v>2</v>
      </c>
      <c r="J4391">
        <v>112</v>
      </c>
      <c r="K4391">
        <v>2013</v>
      </c>
      <c r="L4391" t="s">
        <v>4528</v>
      </c>
      <c r="M4391" t="s">
        <v>119</v>
      </c>
      <c r="N4391" t="s">
        <v>49</v>
      </c>
      <c r="O4391" s="6" t="str">
        <f>INDEX(lkp_Region,MATCH(tbl_Sales[[#This Row],[Suburb]],lkp_Suburb,0))</f>
        <v>Western Metropolitan</v>
      </c>
      <c r="P4391" s="6">
        <f>MONTH(tbl_Sales[[#This Row],[Date]])</f>
        <v>10</v>
      </c>
      <c r="Q4391" s="6">
        <f>YEAR(tbl_Sales[[#This Row],[Date]])</f>
        <v>2016</v>
      </c>
    </row>
    <row r="4392" spans="1:17" x14ac:dyDescent="0.25">
      <c r="A4392" s="1">
        <v>42664</v>
      </c>
      <c r="B4392">
        <v>375500</v>
      </c>
      <c r="C4392" t="s">
        <v>13</v>
      </c>
      <c r="D4392" t="s">
        <v>12425</v>
      </c>
      <c r="E4392" t="s">
        <v>10</v>
      </c>
      <c r="F4392">
        <v>3166</v>
      </c>
      <c r="G4392">
        <v>2</v>
      </c>
      <c r="H4392">
        <v>1</v>
      </c>
      <c r="I4392">
        <v>1</v>
      </c>
      <c r="J4392">
        <v>0</v>
      </c>
      <c r="K4392">
        <v>1970</v>
      </c>
      <c r="L4392" t="s">
        <v>4529</v>
      </c>
      <c r="M4392" t="s">
        <v>262</v>
      </c>
      <c r="N4392" t="s">
        <v>31</v>
      </c>
      <c r="O4392" s="6" t="str">
        <f>INDEX(lkp_Region,MATCH(tbl_Sales[[#This Row],[Suburb]],lkp_Suburb,0))</f>
        <v>Southern Metropolitan</v>
      </c>
      <c r="P4392" s="6">
        <f>MONTH(tbl_Sales[[#This Row],[Date]])</f>
        <v>10</v>
      </c>
      <c r="Q4392" s="6">
        <f>YEAR(tbl_Sales[[#This Row],[Date]])</f>
        <v>2016</v>
      </c>
    </row>
    <row r="4393" spans="1:17" x14ac:dyDescent="0.25">
      <c r="A4393" s="1">
        <v>42664</v>
      </c>
      <c r="B4393">
        <v>1240000</v>
      </c>
      <c r="C4393" t="s">
        <v>2</v>
      </c>
      <c r="D4393" t="s">
        <v>12428</v>
      </c>
      <c r="E4393" t="s">
        <v>10</v>
      </c>
      <c r="F4393">
        <v>3147</v>
      </c>
      <c r="G4393">
        <v>4</v>
      </c>
      <c r="H4393">
        <v>2</v>
      </c>
      <c r="I4393">
        <v>2</v>
      </c>
      <c r="J4393">
        <v>766</v>
      </c>
      <c r="K4393">
        <v>1950</v>
      </c>
      <c r="L4393" t="s">
        <v>4530</v>
      </c>
      <c r="M4393" t="s">
        <v>609</v>
      </c>
      <c r="N4393" t="s">
        <v>31</v>
      </c>
      <c r="O4393" s="6" t="str">
        <f>INDEX(lkp_Region,MATCH(tbl_Sales[[#This Row],[Suburb]],lkp_Suburb,0))</f>
        <v>Southern Metropolitan</v>
      </c>
      <c r="P4393" s="6">
        <f>MONTH(tbl_Sales[[#This Row],[Date]])</f>
        <v>10</v>
      </c>
      <c r="Q4393" s="6">
        <f>YEAR(tbl_Sales[[#This Row],[Date]])</f>
        <v>2016</v>
      </c>
    </row>
    <row r="4394" spans="1:17" x14ac:dyDescent="0.25">
      <c r="A4394" s="1">
        <v>42664</v>
      </c>
      <c r="B4394">
        <v>630000</v>
      </c>
      <c r="C4394" t="s">
        <v>2</v>
      </c>
      <c r="D4394" t="s">
        <v>12431</v>
      </c>
      <c r="E4394" t="s">
        <v>5</v>
      </c>
      <c r="F4394">
        <v>3013</v>
      </c>
      <c r="G4394">
        <v>2</v>
      </c>
      <c r="H4394">
        <v>1</v>
      </c>
      <c r="I4394">
        <v>1</v>
      </c>
      <c r="J4394">
        <v>148</v>
      </c>
      <c r="K4394">
        <v>2003</v>
      </c>
      <c r="L4394" t="s">
        <v>4531</v>
      </c>
      <c r="M4394" t="s">
        <v>65</v>
      </c>
      <c r="N4394" t="s">
        <v>21</v>
      </c>
      <c r="O4394" s="6" t="str">
        <f>INDEX(lkp_Region,MATCH(tbl_Sales[[#This Row],[Suburb]],lkp_Suburb,0))</f>
        <v>Western Metropolitan</v>
      </c>
      <c r="P4394" s="6">
        <f>MONTH(tbl_Sales[[#This Row],[Date]])</f>
        <v>10</v>
      </c>
      <c r="Q4394" s="6">
        <f>YEAR(tbl_Sales[[#This Row],[Date]])</f>
        <v>2016</v>
      </c>
    </row>
    <row r="4395" spans="1:17" x14ac:dyDescent="0.25">
      <c r="A4395" s="1">
        <v>42664</v>
      </c>
      <c r="B4395">
        <v>990000</v>
      </c>
      <c r="C4395" t="s">
        <v>2</v>
      </c>
      <c r="D4395" t="s">
        <v>12427</v>
      </c>
      <c r="E4395" t="s">
        <v>10</v>
      </c>
      <c r="F4395">
        <v>3032</v>
      </c>
      <c r="G4395">
        <v>5</v>
      </c>
      <c r="H4395">
        <v>2</v>
      </c>
      <c r="I4395">
        <v>2</v>
      </c>
      <c r="J4395">
        <v>433</v>
      </c>
      <c r="L4395" t="s">
        <v>4532</v>
      </c>
      <c r="M4395" t="s">
        <v>21</v>
      </c>
      <c r="N4395" t="s">
        <v>21</v>
      </c>
      <c r="O4395" s="6" t="str">
        <f>INDEX(lkp_Region,MATCH(tbl_Sales[[#This Row],[Suburb]],lkp_Suburb,0))</f>
        <v>Western Metropolitan</v>
      </c>
      <c r="P4395" s="6">
        <f>MONTH(tbl_Sales[[#This Row],[Date]])</f>
        <v>10</v>
      </c>
      <c r="Q4395" s="6">
        <f>YEAR(tbl_Sales[[#This Row],[Date]])</f>
        <v>2016</v>
      </c>
    </row>
    <row r="4396" spans="1:17" x14ac:dyDescent="0.25">
      <c r="A4396" s="1">
        <v>42664</v>
      </c>
      <c r="B4396">
        <v>1155000</v>
      </c>
      <c r="C4396" t="s">
        <v>2</v>
      </c>
      <c r="D4396" t="s">
        <v>12425</v>
      </c>
      <c r="E4396" t="s">
        <v>10</v>
      </c>
      <c r="F4396">
        <v>3011</v>
      </c>
      <c r="G4396">
        <v>3</v>
      </c>
      <c r="H4396">
        <v>1</v>
      </c>
      <c r="I4396">
        <v>3</v>
      </c>
      <c r="J4396">
        <v>585</v>
      </c>
      <c r="K4396">
        <v>1950</v>
      </c>
      <c r="L4396" t="s">
        <v>4533</v>
      </c>
      <c r="M4396" t="s">
        <v>22</v>
      </c>
      <c r="N4396" t="s">
        <v>21</v>
      </c>
      <c r="O4396" s="6" t="str">
        <f>INDEX(lkp_Region,MATCH(tbl_Sales[[#This Row],[Suburb]],lkp_Suburb,0))</f>
        <v>Western Metropolitan</v>
      </c>
      <c r="P4396" s="6">
        <f>MONTH(tbl_Sales[[#This Row],[Date]])</f>
        <v>10</v>
      </c>
      <c r="Q4396" s="6">
        <f>YEAR(tbl_Sales[[#This Row],[Date]])</f>
        <v>2016</v>
      </c>
    </row>
    <row r="4397" spans="1:17" x14ac:dyDescent="0.25">
      <c r="A4397" s="1">
        <v>42664</v>
      </c>
      <c r="B4397">
        <v>1287000</v>
      </c>
      <c r="C4397" t="s">
        <v>2</v>
      </c>
      <c r="D4397" t="s">
        <v>12428</v>
      </c>
      <c r="E4397" t="s">
        <v>10</v>
      </c>
      <c r="F4397">
        <v>3013</v>
      </c>
      <c r="G4397">
        <v>5</v>
      </c>
      <c r="H4397">
        <v>2</v>
      </c>
      <c r="I4397">
        <v>2</v>
      </c>
      <c r="J4397">
        <v>488</v>
      </c>
      <c r="K4397">
        <v>1930</v>
      </c>
      <c r="L4397" t="s">
        <v>4534</v>
      </c>
      <c r="M4397" t="s">
        <v>65</v>
      </c>
      <c r="N4397" t="s">
        <v>21</v>
      </c>
      <c r="O4397" s="6" t="str">
        <f>INDEX(lkp_Region,MATCH(tbl_Sales[[#This Row],[Suburb]],lkp_Suburb,0))</f>
        <v>Western Metropolitan</v>
      </c>
      <c r="P4397" s="6">
        <f>MONTH(tbl_Sales[[#This Row],[Date]])</f>
        <v>10</v>
      </c>
      <c r="Q4397" s="6">
        <f>YEAR(tbl_Sales[[#This Row],[Date]])</f>
        <v>2016</v>
      </c>
    </row>
    <row r="4398" spans="1:17" x14ac:dyDescent="0.25">
      <c r="A4398" s="1">
        <v>42664</v>
      </c>
      <c r="B4398">
        <v>1250000</v>
      </c>
      <c r="C4398" t="s">
        <v>2</v>
      </c>
      <c r="D4398" t="s">
        <v>12423</v>
      </c>
      <c r="E4398" t="s">
        <v>5</v>
      </c>
      <c r="F4398">
        <v>3108</v>
      </c>
      <c r="G4398">
        <v>4</v>
      </c>
      <c r="H4398">
        <v>2</v>
      </c>
      <c r="I4398">
        <v>2</v>
      </c>
      <c r="J4398">
        <v>780</v>
      </c>
      <c r="L4398" t="s">
        <v>4535</v>
      </c>
      <c r="M4398" t="s">
        <v>126</v>
      </c>
      <c r="N4398" t="s">
        <v>128</v>
      </c>
      <c r="O4398" s="6" t="str">
        <f>INDEX(lkp_Region,MATCH(tbl_Sales[[#This Row],[Suburb]],lkp_Suburb,0))</f>
        <v>Eastern Metropolitan</v>
      </c>
      <c r="P4398" s="6">
        <f>MONTH(tbl_Sales[[#This Row],[Date]])</f>
        <v>10</v>
      </c>
      <c r="Q4398" s="6">
        <f>YEAR(tbl_Sales[[#This Row],[Date]])</f>
        <v>2016</v>
      </c>
    </row>
    <row r="4399" spans="1:17" x14ac:dyDescent="0.25">
      <c r="A4399" s="1">
        <v>42664</v>
      </c>
      <c r="B4399">
        <v>850000</v>
      </c>
      <c r="C4399" t="s">
        <v>2</v>
      </c>
      <c r="D4399" t="s">
        <v>12433</v>
      </c>
      <c r="E4399" t="s">
        <v>5</v>
      </c>
      <c r="F4399">
        <v>3015</v>
      </c>
      <c r="G4399">
        <v>4</v>
      </c>
      <c r="H4399">
        <v>2</v>
      </c>
      <c r="I4399">
        <v>0</v>
      </c>
      <c r="J4399">
        <v>389</v>
      </c>
      <c r="K4399">
        <v>1990</v>
      </c>
      <c r="L4399" t="s">
        <v>3788</v>
      </c>
      <c r="M4399" t="s">
        <v>131</v>
      </c>
      <c r="N4399" t="s">
        <v>69</v>
      </c>
      <c r="O4399" s="6" t="str">
        <f>INDEX(lkp_Region,MATCH(tbl_Sales[[#This Row],[Suburb]],lkp_Suburb,0))</f>
        <v>Western Metropolitan</v>
      </c>
      <c r="P4399" s="6">
        <f>MONTH(tbl_Sales[[#This Row],[Date]])</f>
        <v>10</v>
      </c>
      <c r="Q4399" s="6">
        <f>YEAR(tbl_Sales[[#This Row],[Date]])</f>
        <v>2016</v>
      </c>
    </row>
    <row r="4400" spans="1:17" x14ac:dyDescent="0.25">
      <c r="A4400" s="1">
        <v>42664</v>
      </c>
      <c r="B4400">
        <v>820000</v>
      </c>
      <c r="C4400" t="s">
        <v>51</v>
      </c>
      <c r="D4400" t="s">
        <v>12432</v>
      </c>
      <c r="E4400" t="s">
        <v>5</v>
      </c>
      <c r="F4400">
        <v>3185</v>
      </c>
      <c r="G4400">
        <v>3</v>
      </c>
      <c r="H4400">
        <v>2</v>
      </c>
      <c r="I4400">
        <v>2</v>
      </c>
      <c r="J4400">
        <v>108</v>
      </c>
      <c r="K4400">
        <v>2002</v>
      </c>
      <c r="L4400" t="s">
        <v>4536</v>
      </c>
      <c r="M4400" t="s">
        <v>136</v>
      </c>
      <c r="N4400" t="s">
        <v>57</v>
      </c>
      <c r="O4400" s="6" t="str">
        <f>INDEX(lkp_Region,MATCH(tbl_Sales[[#This Row],[Suburb]],lkp_Suburb,0))</f>
        <v>Southern Metropolitan</v>
      </c>
      <c r="P4400" s="6">
        <f>MONTH(tbl_Sales[[#This Row],[Date]])</f>
        <v>10</v>
      </c>
      <c r="Q4400" s="6">
        <f>YEAR(tbl_Sales[[#This Row],[Date]])</f>
        <v>2016</v>
      </c>
    </row>
    <row r="4401" spans="1:17" x14ac:dyDescent="0.25">
      <c r="A4401" s="1">
        <v>42664</v>
      </c>
      <c r="B4401">
        <v>900000</v>
      </c>
      <c r="C4401" t="s">
        <v>2</v>
      </c>
      <c r="D4401" t="s">
        <v>12428</v>
      </c>
      <c r="E4401" t="s">
        <v>10</v>
      </c>
      <c r="F4401">
        <v>3070</v>
      </c>
      <c r="G4401">
        <v>2</v>
      </c>
      <c r="H4401">
        <v>1</v>
      </c>
      <c r="I4401">
        <v>0</v>
      </c>
      <c r="J4401">
        <v>367</v>
      </c>
      <c r="L4401" t="s">
        <v>4537</v>
      </c>
      <c r="M4401" t="s">
        <v>271</v>
      </c>
      <c r="N4401" t="s">
        <v>62</v>
      </c>
      <c r="O4401" s="6" t="str">
        <f>INDEX(lkp_Region,MATCH(tbl_Sales[[#This Row],[Suburb]],lkp_Suburb,0))</f>
        <v>Northern Metropolitan</v>
      </c>
      <c r="P4401" s="6">
        <f>MONTH(tbl_Sales[[#This Row],[Date]])</f>
        <v>10</v>
      </c>
      <c r="Q4401" s="6">
        <f>YEAR(tbl_Sales[[#This Row],[Date]])</f>
        <v>2016</v>
      </c>
    </row>
    <row r="4402" spans="1:17" x14ac:dyDescent="0.25">
      <c r="A4402" s="1">
        <v>42664</v>
      </c>
      <c r="B4402">
        <v>545000</v>
      </c>
      <c r="C4402" t="s">
        <v>13</v>
      </c>
      <c r="D4402" t="s">
        <v>12423</v>
      </c>
      <c r="E4402" t="s">
        <v>10</v>
      </c>
      <c r="F4402">
        <v>3020</v>
      </c>
      <c r="G4402">
        <v>3</v>
      </c>
      <c r="H4402">
        <v>2</v>
      </c>
      <c r="I4402">
        <v>1</v>
      </c>
      <c r="J4402">
        <v>240</v>
      </c>
      <c r="K4402">
        <v>2011</v>
      </c>
      <c r="L4402" t="s">
        <v>4538</v>
      </c>
      <c r="M4402" t="s">
        <v>141</v>
      </c>
      <c r="N4402" t="s">
        <v>3</v>
      </c>
      <c r="O4402" s="6" t="str">
        <f>INDEX(lkp_Region,MATCH(tbl_Sales[[#This Row],[Suburb]],lkp_Suburb,0))</f>
        <v>Western Metropolitan</v>
      </c>
      <c r="P4402" s="6">
        <f>MONTH(tbl_Sales[[#This Row],[Date]])</f>
        <v>10</v>
      </c>
      <c r="Q4402" s="6">
        <f>YEAR(tbl_Sales[[#This Row],[Date]])</f>
        <v>2016</v>
      </c>
    </row>
    <row r="4403" spans="1:17" x14ac:dyDescent="0.25">
      <c r="A4403" s="1">
        <v>42664</v>
      </c>
      <c r="B4403">
        <v>560000</v>
      </c>
      <c r="C4403" t="s">
        <v>2</v>
      </c>
      <c r="D4403" t="s">
        <v>12423</v>
      </c>
      <c r="E4403" t="s">
        <v>10</v>
      </c>
      <c r="F4403">
        <v>3020</v>
      </c>
      <c r="G4403">
        <v>3</v>
      </c>
      <c r="H4403">
        <v>1</v>
      </c>
      <c r="I4403">
        <v>3</v>
      </c>
      <c r="J4403">
        <v>582</v>
      </c>
      <c r="K4403">
        <v>1970</v>
      </c>
      <c r="L4403" t="s">
        <v>4539</v>
      </c>
      <c r="M4403" t="s">
        <v>141</v>
      </c>
      <c r="N4403" t="s">
        <v>3</v>
      </c>
      <c r="O4403" s="6" t="str">
        <f>INDEX(lkp_Region,MATCH(tbl_Sales[[#This Row],[Suburb]],lkp_Suburb,0))</f>
        <v>Western Metropolitan</v>
      </c>
      <c r="P4403" s="6">
        <f>MONTH(tbl_Sales[[#This Row],[Date]])</f>
        <v>10</v>
      </c>
      <c r="Q4403" s="6">
        <f>YEAR(tbl_Sales[[#This Row],[Date]])</f>
        <v>2016</v>
      </c>
    </row>
    <row r="4404" spans="1:17" x14ac:dyDescent="0.25">
      <c r="A4404" s="1">
        <v>42664</v>
      </c>
      <c r="B4404">
        <v>435000</v>
      </c>
      <c r="C4404" t="s">
        <v>13</v>
      </c>
      <c r="D4404" t="s">
        <v>12426</v>
      </c>
      <c r="E4404" t="s">
        <v>5</v>
      </c>
      <c r="F4404">
        <v>3124</v>
      </c>
      <c r="G4404">
        <v>2</v>
      </c>
      <c r="H4404">
        <v>1</v>
      </c>
      <c r="I4404">
        <v>1</v>
      </c>
      <c r="J4404">
        <v>896</v>
      </c>
      <c r="K4404">
        <v>1960</v>
      </c>
      <c r="L4404" t="s">
        <v>4540</v>
      </c>
      <c r="M4404" t="s">
        <v>209</v>
      </c>
      <c r="N4404" t="s">
        <v>101</v>
      </c>
      <c r="O4404" s="6" t="str">
        <f>INDEX(lkp_Region,MATCH(tbl_Sales[[#This Row],[Suburb]],lkp_Suburb,0))</f>
        <v>Southern Metropolitan</v>
      </c>
      <c r="P4404" s="6">
        <f>MONTH(tbl_Sales[[#This Row],[Date]])</f>
        <v>10</v>
      </c>
      <c r="Q4404" s="6">
        <f>YEAR(tbl_Sales[[#This Row],[Date]])</f>
        <v>2016</v>
      </c>
    </row>
    <row r="4405" spans="1:17" x14ac:dyDescent="0.25">
      <c r="A4405" s="1">
        <v>42664</v>
      </c>
      <c r="B4405">
        <v>1275000</v>
      </c>
      <c r="C4405" t="s">
        <v>2</v>
      </c>
      <c r="D4405" t="s">
        <v>12429</v>
      </c>
      <c r="E4405" t="s">
        <v>10</v>
      </c>
      <c r="F4405">
        <v>3101</v>
      </c>
      <c r="G4405">
        <v>2</v>
      </c>
      <c r="H4405">
        <v>1</v>
      </c>
      <c r="I4405">
        <v>0</v>
      </c>
      <c r="J4405">
        <v>381</v>
      </c>
      <c r="L4405" t="s">
        <v>4541</v>
      </c>
      <c r="M4405" t="s">
        <v>145</v>
      </c>
      <c r="N4405" t="s">
        <v>101</v>
      </c>
      <c r="O4405" s="6" t="str">
        <f>INDEX(lkp_Region,MATCH(tbl_Sales[[#This Row],[Suburb]],lkp_Suburb,0))</f>
        <v>Southern Metropolitan</v>
      </c>
      <c r="P4405" s="6">
        <f>MONTH(tbl_Sales[[#This Row],[Date]])</f>
        <v>10</v>
      </c>
      <c r="Q4405" s="6">
        <f>YEAR(tbl_Sales[[#This Row],[Date]])</f>
        <v>2016</v>
      </c>
    </row>
    <row r="4406" spans="1:17" x14ac:dyDescent="0.25">
      <c r="A4406" s="1">
        <v>42664</v>
      </c>
      <c r="B4406">
        <v>1750000</v>
      </c>
      <c r="C4406" t="s">
        <v>2</v>
      </c>
      <c r="D4406" t="s">
        <v>12429</v>
      </c>
      <c r="E4406" t="s">
        <v>5</v>
      </c>
      <c r="F4406">
        <v>3104</v>
      </c>
      <c r="G4406">
        <v>5</v>
      </c>
      <c r="H4406">
        <v>3</v>
      </c>
      <c r="I4406">
        <v>2</v>
      </c>
      <c r="J4406">
        <v>705</v>
      </c>
      <c r="K4406">
        <v>2013</v>
      </c>
      <c r="L4406" t="s">
        <v>4542</v>
      </c>
      <c r="M4406" t="s">
        <v>99</v>
      </c>
      <c r="N4406" t="s">
        <v>101</v>
      </c>
      <c r="O4406" s="6" t="str">
        <f>INDEX(lkp_Region,MATCH(tbl_Sales[[#This Row],[Suburb]],lkp_Suburb,0))</f>
        <v>Southern Metropolitan</v>
      </c>
      <c r="P4406" s="6">
        <f>MONTH(tbl_Sales[[#This Row],[Date]])</f>
        <v>10</v>
      </c>
      <c r="Q4406" s="6">
        <f>YEAR(tbl_Sales[[#This Row],[Date]])</f>
        <v>2016</v>
      </c>
    </row>
    <row r="4407" spans="1:17" x14ac:dyDescent="0.25">
      <c r="A4407" s="1">
        <v>42664</v>
      </c>
      <c r="B4407">
        <v>1818000</v>
      </c>
      <c r="C4407" t="s">
        <v>2</v>
      </c>
      <c r="D4407" t="s">
        <v>12425</v>
      </c>
      <c r="E4407" t="s">
        <v>10</v>
      </c>
      <c r="F4407">
        <v>3104</v>
      </c>
      <c r="G4407">
        <v>3</v>
      </c>
      <c r="H4407">
        <v>1</v>
      </c>
      <c r="I4407">
        <v>1</v>
      </c>
      <c r="J4407">
        <v>722</v>
      </c>
      <c r="K4407">
        <v>1930</v>
      </c>
      <c r="L4407" t="s">
        <v>4543</v>
      </c>
      <c r="M4407" t="s">
        <v>99</v>
      </c>
      <c r="N4407" t="s">
        <v>101</v>
      </c>
      <c r="O4407" s="6" t="str">
        <f>INDEX(lkp_Region,MATCH(tbl_Sales[[#This Row],[Suburb]],lkp_Suburb,0))</f>
        <v>Southern Metropolitan</v>
      </c>
      <c r="P4407" s="6">
        <f>MONTH(tbl_Sales[[#This Row],[Date]])</f>
        <v>10</v>
      </c>
      <c r="Q4407" s="6">
        <f>YEAR(tbl_Sales[[#This Row],[Date]])</f>
        <v>2016</v>
      </c>
    </row>
    <row r="4408" spans="1:17" x14ac:dyDescent="0.25">
      <c r="A4408" s="1">
        <v>42664</v>
      </c>
      <c r="B4408">
        <v>2352500</v>
      </c>
      <c r="C4408" t="s">
        <v>2</v>
      </c>
      <c r="D4408" t="s">
        <v>12427</v>
      </c>
      <c r="E4408" t="s">
        <v>5</v>
      </c>
      <c r="F4408">
        <v>3146</v>
      </c>
      <c r="G4408">
        <v>5</v>
      </c>
      <c r="H4408">
        <v>3</v>
      </c>
      <c r="I4408">
        <v>2</v>
      </c>
      <c r="J4408">
        <v>642</v>
      </c>
      <c r="K4408">
        <v>1930</v>
      </c>
      <c r="L4408" t="s">
        <v>4544</v>
      </c>
      <c r="M4408" t="s">
        <v>102</v>
      </c>
      <c r="N4408" t="s">
        <v>101</v>
      </c>
      <c r="O4408" s="6" t="str">
        <f>INDEX(lkp_Region,MATCH(tbl_Sales[[#This Row],[Suburb]],lkp_Suburb,0))</f>
        <v>Southern Metropolitan</v>
      </c>
      <c r="P4408" s="6">
        <f>MONTH(tbl_Sales[[#This Row],[Date]])</f>
        <v>10</v>
      </c>
      <c r="Q4408" s="6">
        <f>YEAR(tbl_Sales[[#This Row],[Date]])</f>
        <v>2016</v>
      </c>
    </row>
    <row r="4409" spans="1:17" x14ac:dyDescent="0.25">
      <c r="A4409" s="1">
        <v>42664</v>
      </c>
      <c r="B4409">
        <v>2800000</v>
      </c>
      <c r="C4409" t="s">
        <v>2</v>
      </c>
      <c r="D4409" t="s">
        <v>12433</v>
      </c>
      <c r="E4409" t="s">
        <v>5</v>
      </c>
      <c r="F4409">
        <v>3186</v>
      </c>
      <c r="G4409">
        <v>4</v>
      </c>
      <c r="H4409">
        <v>3</v>
      </c>
      <c r="I4409">
        <v>3</v>
      </c>
      <c r="J4409">
        <v>596</v>
      </c>
      <c r="L4409" t="s">
        <v>4545</v>
      </c>
      <c r="M4409" t="s">
        <v>105</v>
      </c>
      <c r="N4409" t="s">
        <v>107</v>
      </c>
      <c r="O4409" s="6" t="str">
        <f>INDEX(lkp_Region,MATCH(tbl_Sales[[#This Row],[Suburb]],lkp_Suburb,0))</f>
        <v>Southern Metropolitan</v>
      </c>
      <c r="P4409" s="6">
        <f>MONTH(tbl_Sales[[#This Row],[Date]])</f>
        <v>10</v>
      </c>
      <c r="Q4409" s="6">
        <f>YEAR(tbl_Sales[[#This Row],[Date]])</f>
        <v>2016</v>
      </c>
    </row>
    <row r="4410" spans="1:17" x14ac:dyDescent="0.25">
      <c r="A4410" s="1">
        <v>42664</v>
      </c>
      <c r="B4410">
        <v>2980000</v>
      </c>
      <c r="C4410" t="s">
        <v>2</v>
      </c>
      <c r="D4410" t="s">
        <v>12428</v>
      </c>
      <c r="E4410" t="s">
        <v>10</v>
      </c>
      <c r="F4410">
        <v>3188</v>
      </c>
      <c r="G4410">
        <v>5</v>
      </c>
      <c r="H4410">
        <v>3</v>
      </c>
      <c r="I4410">
        <v>2</v>
      </c>
      <c r="J4410">
        <v>694</v>
      </c>
      <c r="K4410">
        <v>2011</v>
      </c>
      <c r="L4410" t="s">
        <v>4546</v>
      </c>
      <c r="M4410" t="s">
        <v>176</v>
      </c>
      <c r="N4410" t="s">
        <v>107</v>
      </c>
      <c r="O4410" s="6" t="str">
        <f>INDEX(lkp_Region,MATCH(tbl_Sales[[#This Row],[Suburb]],lkp_Suburb,0))</f>
        <v>Southern Metropolitan</v>
      </c>
      <c r="P4410" s="6">
        <f>MONTH(tbl_Sales[[#This Row],[Date]])</f>
        <v>10</v>
      </c>
      <c r="Q4410" s="6">
        <f>YEAR(tbl_Sales[[#This Row],[Date]])</f>
        <v>2016</v>
      </c>
    </row>
    <row r="4411" spans="1:17" x14ac:dyDescent="0.25">
      <c r="A4411" s="1">
        <v>42665</v>
      </c>
      <c r="B4411">
        <v>1400000</v>
      </c>
      <c r="C4411" t="s">
        <v>2</v>
      </c>
      <c r="D4411" t="s">
        <v>12428</v>
      </c>
      <c r="E4411" t="s">
        <v>5</v>
      </c>
      <c r="F4411">
        <v>3121</v>
      </c>
      <c r="G4411">
        <v>3</v>
      </c>
      <c r="H4411">
        <v>1</v>
      </c>
      <c r="I4411">
        <v>2</v>
      </c>
      <c r="J4411">
        <v>0</v>
      </c>
      <c r="L4411" t="s">
        <v>4547</v>
      </c>
      <c r="M4411" t="s">
        <v>6</v>
      </c>
      <c r="N4411" t="s">
        <v>8</v>
      </c>
      <c r="O4411" s="6" t="str">
        <f>INDEX(lkp_Region,MATCH(tbl_Sales[[#This Row],[Suburb]],lkp_Suburb,0))</f>
        <v>Northern Metropolitan</v>
      </c>
      <c r="P4411" s="6">
        <f>MONTH(tbl_Sales[[#This Row],[Date]])</f>
        <v>10</v>
      </c>
      <c r="Q4411" s="6">
        <f>YEAR(tbl_Sales[[#This Row],[Date]])</f>
        <v>2016</v>
      </c>
    </row>
    <row r="4412" spans="1:17" x14ac:dyDescent="0.25">
      <c r="A4412" s="1">
        <v>42665</v>
      </c>
      <c r="B4412">
        <v>2180000</v>
      </c>
      <c r="C4412" t="s">
        <v>2</v>
      </c>
      <c r="D4412" t="s">
        <v>12425</v>
      </c>
      <c r="E4412" t="s">
        <v>5</v>
      </c>
      <c r="F4412">
        <v>3121</v>
      </c>
      <c r="G4412">
        <v>3</v>
      </c>
      <c r="H4412">
        <v>2</v>
      </c>
      <c r="I4412">
        <v>2</v>
      </c>
      <c r="J4412">
        <v>345</v>
      </c>
      <c r="L4412" t="s">
        <v>4548</v>
      </c>
      <c r="M4412" t="s">
        <v>6</v>
      </c>
      <c r="N4412" t="s">
        <v>8</v>
      </c>
      <c r="O4412" s="6" t="str">
        <f>INDEX(lkp_Region,MATCH(tbl_Sales[[#This Row],[Suburb]],lkp_Suburb,0))</f>
        <v>Northern Metropolitan</v>
      </c>
      <c r="P4412" s="6">
        <f>MONTH(tbl_Sales[[#This Row],[Date]])</f>
        <v>10</v>
      </c>
      <c r="Q4412" s="6">
        <f>YEAR(tbl_Sales[[#This Row],[Date]])</f>
        <v>2016</v>
      </c>
    </row>
    <row r="4413" spans="1:17" x14ac:dyDescent="0.25">
      <c r="A4413" s="1">
        <v>42665</v>
      </c>
      <c r="B4413">
        <v>411000</v>
      </c>
      <c r="C4413" t="s">
        <v>13</v>
      </c>
      <c r="D4413" t="s">
        <v>12428</v>
      </c>
      <c r="E4413" t="s">
        <v>10</v>
      </c>
      <c r="F4413">
        <v>3141</v>
      </c>
      <c r="G4413">
        <v>1</v>
      </c>
      <c r="H4413">
        <v>1</v>
      </c>
      <c r="I4413">
        <v>1</v>
      </c>
      <c r="J4413">
        <v>1369</v>
      </c>
      <c r="L4413" t="s">
        <v>4549</v>
      </c>
      <c r="M4413" t="s">
        <v>111</v>
      </c>
      <c r="N4413" t="s">
        <v>76</v>
      </c>
      <c r="O4413" s="6" t="str">
        <f>INDEX(lkp_Region,MATCH(tbl_Sales[[#This Row],[Suburb]],lkp_Suburb,0))</f>
        <v>Southern Metropolitan</v>
      </c>
      <c r="P4413" s="6">
        <f>MONTH(tbl_Sales[[#This Row],[Date]])</f>
        <v>10</v>
      </c>
      <c r="Q4413" s="6">
        <f>YEAR(tbl_Sales[[#This Row],[Date]])</f>
        <v>2016</v>
      </c>
    </row>
    <row r="4414" spans="1:17" x14ac:dyDescent="0.25">
      <c r="A4414" s="1">
        <v>42665</v>
      </c>
      <c r="B4414">
        <v>955000</v>
      </c>
      <c r="C4414" t="s">
        <v>13</v>
      </c>
      <c r="D4414" t="s">
        <v>12424</v>
      </c>
      <c r="E4414" t="s">
        <v>5</v>
      </c>
      <c r="F4414">
        <v>3141</v>
      </c>
      <c r="G4414">
        <v>1</v>
      </c>
      <c r="H4414">
        <v>1</v>
      </c>
      <c r="I4414">
        <v>1</v>
      </c>
      <c r="J4414">
        <v>0</v>
      </c>
      <c r="L4414" t="s">
        <v>4550</v>
      </c>
      <c r="M4414" t="s">
        <v>111</v>
      </c>
      <c r="N4414" t="s">
        <v>76</v>
      </c>
      <c r="O4414" s="6" t="str">
        <f>INDEX(lkp_Region,MATCH(tbl_Sales[[#This Row],[Suburb]],lkp_Suburb,0))</f>
        <v>Southern Metropolitan</v>
      </c>
      <c r="P4414" s="6">
        <f>MONTH(tbl_Sales[[#This Row],[Date]])</f>
        <v>10</v>
      </c>
      <c r="Q4414" s="6">
        <f>YEAR(tbl_Sales[[#This Row],[Date]])</f>
        <v>2016</v>
      </c>
    </row>
    <row r="4415" spans="1:17" x14ac:dyDescent="0.25">
      <c r="A4415" s="1">
        <v>42665</v>
      </c>
      <c r="B4415">
        <v>1101000</v>
      </c>
      <c r="C4415" t="s">
        <v>51</v>
      </c>
      <c r="D4415" t="s">
        <v>12429</v>
      </c>
      <c r="E4415" t="s">
        <v>10</v>
      </c>
      <c r="F4415">
        <v>3143</v>
      </c>
      <c r="G4415">
        <v>3</v>
      </c>
      <c r="H4415">
        <v>1</v>
      </c>
      <c r="I4415">
        <v>2</v>
      </c>
      <c r="J4415">
        <v>103</v>
      </c>
      <c r="K4415">
        <v>2000</v>
      </c>
      <c r="L4415" t="s">
        <v>4551</v>
      </c>
      <c r="M4415" t="s">
        <v>283</v>
      </c>
      <c r="N4415" t="s">
        <v>76</v>
      </c>
      <c r="O4415" s="6" t="str">
        <f>INDEX(lkp_Region,MATCH(tbl_Sales[[#This Row],[Suburb]],lkp_Suburb,0))</f>
        <v>Southern Metropolitan</v>
      </c>
      <c r="P4415" s="6">
        <f>MONTH(tbl_Sales[[#This Row],[Date]])</f>
        <v>10</v>
      </c>
      <c r="Q4415" s="6">
        <f>YEAR(tbl_Sales[[#This Row],[Date]])</f>
        <v>2016</v>
      </c>
    </row>
    <row r="4416" spans="1:17" x14ac:dyDescent="0.25">
      <c r="A4416" s="1">
        <v>42665</v>
      </c>
      <c r="B4416">
        <v>706000</v>
      </c>
      <c r="C4416" t="s">
        <v>2</v>
      </c>
      <c r="D4416" t="s">
        <v>12427</v>
      </c>
      <c r="E4416" t="s">
        <v>5</v>
      </c>
      <c r="F4416">
        <v>3046</v>
      </c>
      <c r="G4416">
        <v>3</v>
      </c>
      <c r="H4416">
        <v>1</v>
      </c>
      <c r="I4416">
        <v>0</v>
      </c>
      <c r="J4416">
        <v>715</v>
      </c>
      <c r="K4416">
        <v>1960</v>
      </c>
      <c r="L4416" t="s">
        <v>4552</v>
      </c>
      <c r="M4416" t="s">
        <v>680</v>
      </c>
      <c r="N4416" t="s">
        <v>18</v>
      </c>
      <c r="O4416" s="6" t="str">
        <f>INDEX(lkp_Region,MATCH(tbl_Sales[[#This Row],[Suburb]],lkp_Suburb,0))</f>
        <v>Northern Metropolitan</v>
      </c>
      <c r="P4416" s="6">
        <f>MONTH(tbl_Sales[[#This Row],[Date]])</f>
        <v>10</v>
      </c>
      <c r="Q4416" s="6">
        <f>YEAR(tbl_Sales[[#This Row],[Date]])</f>
        <v>2016</v>
      </c>
    </row>
    <row r="4417" spans="1:17" x14ac:dyDescent="0.25">
      <c r="A4417" s="1">
        <v>42665</v>
      </c>
      <c r="B4417">
        <v>770000</v>
      </c>
      <c r="C4417" t="s">
        <v>2</v>
      </c>
      <c r="D4417" t="s">
        <v>12427</v>
      </c>
      <c r="E4417" t="s">
        <v>10</v>
      </c>
      <c r="F4417">
        <v>3056</v>
      </c>
      <c r="G4417">
        <v>2</v>
      </c>
      <c r="H4417">
        <v>1</v>
      </c>
      <c r="I4417">
        <v>0</v>
      </c>
      <c r="J4417">
        <v>152</v>
      </c>
      <c r="K4417">
        <v>1910</v>
      </c>
      <c r="L4417" t="s">
        <v>4553</v>
      </c>
      <c r="M4417" t="s">
        <v>117</v>
      </c>
      <c r="N4417" t="s">
        <v>18</v>
      </c>
      <c r="O4417" s="6" t="str">
        <f>INDEX(lkp_Region,MATCH(tbl_Sales[[#This Row],[Suburb]],lkp_Suburb,0))</f>
        <v>Northern Metropolitan</v>
      </c>
      <c r="P4417" s="6">
        <f>MONTH(tbl_Sales[[#This Row],[Date]])</f>
        <v>10</v>
      </c>
      <c r="Q4417" s="6">
        <f>YEAR(tbl_Sales[[#This Row],[Date]])</f>
        <v>2016</v>
      </c>
    </row>
    <row r="4418" spans="1:17" x14ac:dyDescent="0.25">
      <c r="A4418" s="1">
        <v>42665</v>
      </c>
      <c r="B4418">
        <v>860000</v>
      </c>
      <c r="C4418" t="s">
        <v>2</v>
      </c>
      <c r="D4418" t="s">
        <v>12429</v>
      </c>
      <c r="E4418" t="s">
        <v>5</v>
      </c>
      <c r="F4418">
        <v>3056</v>
      </c>
      <c r="G4418">
        <v>2</v>
      </c>
      <c r="H4418">
        <v>1</v>
      </c>
      <c r="I4418">
        <v>1</v>
      </c>
      <c r="J4418">
        <v>298</v>
      </c>
      <c r="K4418">
        <v>1910</v>
      </c>
      <c r="L4418" t="s">
        <v>4554</v>
      </c>
      <c r="M4418" t="s">
        <v>117</v>
      </c>
      <c r="N4418" t="s">
        <v>18</v>
      </c>
      <c r="O4418" s="6" t="str">
        <f>INDEX(lkp_Region,MATCH(tbl_Sales[[#This Row],[Suburb]],lkp_Suburb,0))</f>
        <v>Northern Metropolitan</v>
      </c>
      <c r="P4418" s="6">
        <f>MONTH(tbl_Sales[[#This Row],[Date]])</f>
        <v>10</v>
      </c>
      <c r="Q4418" s="6">
        <f>YEAR(tbl_Sales[[#This Row],[Date]])</f>
        <v>2016</v>
      </c>
    </row>
    <row r="4419" spans="1:17" x14ac:dyDescent="0.25">
      <c r="A4419" s="1">
        <v>42665</v>
      </c>
      <c r="B4419">
        <v>365000</v>
      </c>
      <c r="C4419" t="s">
        <v>13</v>
      </c>
      <c r="D4419" t="s">
        <v>12425</v>
      </c>
      <c r="E4419" t="s">
        <v>5</v>
      </c>
      <c r="F4419">
        <v>3031</v>
      </c>
      <c r="G4419">
        <v>2</v>
      </c>
      <c r="H4419">
        <v>1</v>
      </c>
      <c r="I4419">
        <v>1</v>
      </c>
      <c r="J4419">
        <v>0</v>
      </c>
      <c r="K4419">
        <v>1970</v>
      </c>
      <c r="L4419" t="s">
        <v>4555</v>
      </c>
      <c r="M4419" t="s">
        <v>288</v>
      </c>
      <c r="N4419" t="s">
        <v>49</v>
      </c>
      <c r="O4419" s="6" t="str">
        <f>INDEX(lkp_Region,MATCH(tbl_Sales[[#This Row],[Suburb]],lkp_Suburb,0))</f>
        <v>Northern Metropolitan</v>
      </c>
      <c r="P4419" s="6">
        <f>MONTH(tbl_Sales[[#This Row],[Date]])</f>
        <v>10</v>
      </c>
      <c r="Q4419" s="6">
        <f>YEAR(tbl_Sales[[#This Row],[Date]])</f>
        <v>2016</v>
      </c>
    </row>
    <row r="4420" spans="1:17" x14ac:dyDescent="0.25">
      <c r="A4420" s="1">
        <v>42665</v>
      </c>
      <c r="B4420">
        <v>1300000</v>
      </c>
      <c r="C4420" t="s">
        <v>2</v>
      </c>
      <c r="D4420" t="s">
        <v>12427</v>
      </c>
      <c r="E4420" t="s">
        <v>5</v>
      </c>
      <c r="F4420">
        <v>3040</v>
      </c>
      <c r="G4420">
        <v>7</v>
      </c>
      <c r="H4420">
        <v>2</v>
      </c>
      <c r="I4420">
        <v>2</v>
      </c>
      <c r="J4420">
        <v>614</v>
      </c>
      <c r="K4420">
        <v>1970</v>
      </c>
      <c r="L4420" t="s">
        <v>4556</v>
      </c>
      <c r="M4420" t="s">
        <v>417</v>
      </c>
      <c r="N4420" t="s">
        <v>49</v>
      </c>
      <c r="O4420" s="6" t="str">
        <f>INDEX(lkp_Region,MATCH(tbl_Sales[[#This Row],[Suburb]],lkp_Suburb,0))</f>
        <v>Western Metropolitan</v>
      </c>
      <c r="P4420" s="6">
        <f>MONTH(tbl_Sales[[#This Row],[Date]])</f>
        <v>10</v>
      </c>
      <c r="Q4420" s="6">
        <f>YEAR(tbl_Sales[[#This Row],[Date]])</f>
        <v>2016</v>
      </c>
    </row>
    <row r="4421" spans="1:17" x14ac:dyDescent="0.25">
      <c r="A4421" s="1">
        <v>42665</v>
      </c>
      <c r="B4421">
        <v>1255000</v>
      </c>
      <c r="C4421" t="s">
        <v>2</v>
      </c>
      <c r="D4421" t="s">
        <v>12429</v>
      </c>
      <c r="E4421" t="s">
        <v>10</v>
      </c>
      <c r="F4421">
        <v>3125</v>
      </c>
      <c r="G4421">
        <v>4</v>
      </c>
      <c r="H4421">
        <v>2</v>
      </c>
      <c r="I4421">
        <v>2</v>
      </c>
      <c r="J4421">
        <v>438</v>
      </c>
      <c r="K4421">
        <v>2005</v>
      </c>
      <c r="L4421" t="s">
        <v>4557</v>
      </c>
      <c r="M4421" t="s">
        <v>32</v>
      </c>
      <c r="N4421" t="s">
        <v>31</v>
      </c>
      <c r="O4421" s="6" t="str">
        <f>INDEX(lkp_Region,MATCH(tbl_Sales[[#This Row],[Suburb]],lkp_Suburb,0))</f>
        <v>Southern Metropolitan</v>
      </c>
      <c r="P4421" s="6">
        <f>MONTH(tbl_Sales[[#This Row],[Date]])</f>
        <v>10</v>
      </c>
      <c r="Q4421" s="6">
        <f>YEAR(tbl_Sales[[#This Row],[Date]])</f>
        <v>2016</v>
      </c>
    </row>
    <row r="4422" spans="1:17" x14ac:dyDescent="0.25">
      <c r="A4422" s="1">
        <v>42665</v>
      </c>
      <c r="B4422">
        <v>832000</v>
      </c>
      <c r="C4422" t="s">
        <v>13</v>
      </c>
      <c r="D4422" t="s">
        <v>12424</v>
      </c>
      <c r="E4422" t="s">
        <v>10</v>
      </c>
      <c r="F4422">
        <v>3141</v>
      </c>
      <c r="G4422">
        <v>2</v>
      </c>
      <c r="H4422">
        <v>1</v>
      </c>
      <c r="I4422">
        <v>1</v>
      </c>
      <c r="J4422">
        <v>0</v>
      </c>
      <c r="K4422">
        <v>1960</v>
      </c>
      <c r="L4422" t="s">
        <v>4558</v>
      </c>
      <c r="M4422" t="s">
        <v>111</v>
      </c>
      <c r="N4422" t="s">
        <v>88</v>
      </c>
      <c r="O4422" s="6" t="str">
        <f>INDEX(lkp_Region,MATCH(tbl_Sales[[#This Row],[Suburb]],lkp_Suburb,0))</f>
        <v>Southern Metropolitan</v>
      </c>
      <c r="P4422" s="6">
        <f>MONTH(tbl_Sales[[#This Row],[Date]])</f>
        <v>10</v>
      </c>
      <c r="Q4422" s="6">
        <f>YEAR(tbl_Sales[[#This Row],[Date]])</f>
        <v>2016</v>
      </c>
    </row>
    <row r="4423" spans="1:17" x14ac:dyDescent="0.25">
      <c r="A4423" s="1">
        <v>42665</v>
      </c>
      <c r="B4423">
        <v>1266000</v>
      </c>
      <c r="C4423" t="s">
        <v>2</v>
      </c>
      <c r="D4423" t="s">
        <v>12429</v>
      </c>
      <c r="E4423" t="s">
        <v>10</v>
      </c>
      <c r="F4423">
        <v>3051</v>
      </c>
      <c r="G4423">
        <v>2</v>
      </c>
      <c r="H4423">
        <v>1</v>
      </c>
      <c r="I4423">
        <v>0</v>
      </c>
      <c r="J4423">
        <v>161</v>
      </c>
      <c r="K4423">
        <v>1960</v>
      </c>
      <c r="L4423" t="s">
        <v>4559</v>
      </c>
      <c r="M4423" t="s">
        <v>915</v>
      </c>
      <c r="N4423" t="s">
        <v>88</v>
      </c>
      <c r="O4423" s="6" t="str">
        <f>INDEX(lkp_Region,MATCH(tbl_Sales[[#This Row],[Suburb]],lkp_Suburb,0))</f>
        <v>Northern Metropolitan</v>
      </c>
      <c r="P4423" s="6">
        <f>MONTH(tbl_Sales[[#This Row],[Date]])</f>
        <v>10</v>
      </c>
      <c r="Q4423" s="6">
        <f>YEAR(tbl_Sales[[#This Row],[Date]])</f>
        <v>2016</v>
      </c>
    </row>
    <row r="4424" spans="1:17" x14ac:dyDescent="0.25">
      <c r="A4424" s="1">
        <v>42665</v>
      </c>
      <c r="B4424">
        <v>1520000</v>
      </c>
      <c r="C4424" t="s">
        <v>2</v>
      </c>
      <c r="D4424" t="s">
        <v>12431</v>
      </c>
      <c r="E4424" t="s">
        <v>5</v>
      </c>
      <c r="F4424">
        <v>3013</v>
      </c>
      <c r="G4424">
        <v>4</v>
      </c>
      <c r="H4424">
        <v>2</v>
      </c>
      <c r="I4424">
        <v>0</v>
      </c>
      <c r="J4424">
        <v>261</v>
      </c>
      <c r="K4424">
        <v>1910</v>
      </c>
      <c r="L4424" t="s">
        <v>4560</v>
      </c>
      <c r="M4424" t="s">
        <v>65</v>
      </c>
      <c r="N4424" t="s">
        <v>21</v>
      </c>
      <c r="O4424" s="6" t="str">
        <f>INDEX(lkp_Region,MATCH(tbl_Sales[[#This Row],[Suburb]],lkp_Suburb,0))</f>
        <v>Western Metropolitan</v>
      </c>
      <c r="P4424" s="6">
        <f>MONTH(tbl_Sales[[#This Row],[Date]])</f>
        <v>10</v>
      </c>
      <c r="Q4424" s="6">
        <f>YEAR(tbl_Sales[[#This Row],[Date]])</f>
        <v>2016</v>
      </c>
    </row>
    <row r="4425" spans="1:17" x14ac:dyDescent="0.25">
      <c r="A4425" s="1">
        <v>42665</v>
      </c>
      <c r="B4425">
        <v>1220000</v>
      </c>
      <c r="C4425" t="s">
        <v>2</v>
      </c>
      <c r="D4425" t="s">
        <v>12429</v>
      </c>
      <c r="E4425" t="s">
        <v>5</v>
      </c>
      <c r="F4425">
        <v>3107</v>
      </c>
      <c r="G4425">
        <v>3</v>
      </c>
      <c r="H4425">
        <v>1</v>
      </c>
      <c r="I4425">
        <v>2</v>
      </c>
      <c r="J4425">
        <v>720</v>
      </c>
      <c r="K4425">
        <v>1960</v>
      </c>
      <c r="L4425" t="s">
        <v>4561</v>
      </c>
      <c r="M4425" t="s">
        <v>586</v>
      </c>
      <c r="N4425" t="s">
        <v>128</v>
      </c>
      <c r="O4425" s="6" t="str">
        <f>INDEX(lkp_Region,MATCH(tbl_Sales[[#This Row],[Suburb]],lkp_Suburb,0))</f>
        <v>Eastern Metropolitan</v>
      </c>
      <c r="P4425" s="6">
        <f>MONTH(tbl_Sales[[#This Row],[Date]])</f>
        <v>10</v>
      </c>
      <c r="Q4425" s="6">
        <f>YEAR(tbl_Sales[[#This Row],[Date]])</f>
        <v>2016</v>
      </c>
    </row>
    <row r="4426" spans="1:17" x14ac:dyDescent="0.25">
      <c r="A4426" s="1">
        <v>42665</v>
      </c>
      <c r="B4426">
        <v>1130000</v>
      </c>
      <c r="C4426" t="s">
        <v>2</v>
      </c>
      <c r="D4426" t="s">
        <v>12429</v>
      </c>
      <c r="E4426" t="s">
        <v>10</v>
      </c>
      <c r="F4426">
        <v>3189</v>
      </c>
      <c r="G4426">
        <v>4</v>
      </c>
      <c r="H4426">
        <v>1</v>
      </c>
      <c r="I4426">
        <v>2</v>
      </c>
      <c r="J4426">
        <v>638</v>
      </c>
      <c r="K4426">
        <v>1972</v>
      </c>
      <c r="L4426" t="s">
        <v>4562</v>
      </c>
      <c r="M4426" t="s">
        <v>70</v>
      </c>
      <c r="N4426" t="s">
        <v>45</v>
      </c>
      <c r="O4426" s="6" t="str">
        <f>INDEX(lkp_Region,MATCH(tbl_Sales[[#This Row],[Suburb]],lkp_Suburb,0))</f>
        <v>Southern Metropolitan</v>
      </c>
      <c r="P4426" s="6">
        <f>MONTH(tbl_Sales[[#This Row],[Date]])</f>
        <v>10</v>
      </c>
      <c r="Q4426" s="6">
        <f>YEAR(tbl_Sales[[#This Row],[Date]])</f>
        <v>2016</v>
      </c>
    </row>
    <row r="4427" spans="1:17" x14ac:dyDescent="0.25">
      <c r="A4427" s="1">
        <v>42665</v>
      </c>
      <c r="B4427">
        <v>1220000</v>
      </c>
      <c r="C4427" t="s">
        <v>2</v>
      </c>
      <c r="D4427" t="s">
        <v>12424</v>
      </c>
      <c r="E4427" t="s">
        <v>10</v>
      </c>
      <c r="F4427">
        <v>3015</v>
      </c>
      <c r="G4427">
        <v>3</v>
      </c>
      <c r="H4427">
        <v>2</v>
      </c>
      <c r="I4427">
        <v>0</v>
      </c>
      <c r="J4427">
        <v>311</v>
      </c>
      <c r="K4427">
        <v>1920</v>
      </c>
      <c r="L4427" t="s">
        <v>4563</v>
      </c>
      <c r="M4427" t="s">
        <v>133</v>
      </c>
      <c r="N4427" t="s">
        <v>69</v>
      </c>
      <c r="O4427" s="6" t="str">
        <f>INDEX(lkp_Region,MATCH(tbl_Sales[[#This Row],[Suburb]],lkp_Suburb,0))</f>
        <v>Western Metropolitan</v>
      </c>
      <c r="P4427" s="6">
        <f>MONTH(tbl_Sales[[#This Row],[Date]])</f>
        <v>10</v>
      </c>
      <c r="Q4427" s="6">
        <f>YEAR(tbl_Sales[[#This Row],[Date]])</f>
        <v>2016</v>
      </c>
    </row>
    <row r="4428" spans="1:17" x14ac:dyDescent="0.25">
      <c r="A4428" s="1">
        <v>42665</v>
      </c>
      <c r="B4428">
        <v>630000</v>
      </c>
      <c r="C4428" t="s">
        <v>2</v>
      </c>
      <c r="D4428" t="s">
        <v>12425</v>
      </c>
      <c r="E4428" t="s">
        <v>10</v>
      </c>
      <c r="F4428">
        <v>3163</v>
      </c>
      <c r="G4428">
        <v>2</v>
      </c>
      <c r="H4428">
        <v>1</v>
      </c>
      <c r="I4428">
        <v>1</v>
      </c>
      <c r="J4428">
        <v>100</v>
      </c>
      <c r="L4428" t="s">
        <v>4564</v>
      </c>
      <c r="M4428" t="s">
        <v>199</v>
      </c>
      <c r="N4428" t="s">
        <v>57</v>
      </c>
      <c r="O4428" s="6" t="str">
        <f>INDEX(lkp_Region,MATCH(tbl_Sales[[#This Row],[Suburb]],lkp_Suburb,0))</f>
        <v>Southern Metropolitan</v>
      </c>
      <c r="P4428" s="6">
        <f>MONTH(tbl_Sales[[#This Row],[Date]])</f>
        <v>10</v>
      </c>
      <c r="Q4428" s="6">
        <f>YEAR(tbl_Sales[[#This Row],[Date]])</f>
        <v>2016</v>
      </c>
    </row>
    <row r="4429" spans="1:17" x14ac:dyDescent="0.25">
      <c r="A4429" s="1">
        <v>42665</v>
      </c>
      <c r="B4429">
        <v>977000</v>
      </c>
      <c r="C4429" t="s">
        <v>2</v>
      </c>
      <c r="D4429" t="s">
        <v>12429</v>
      </c>
      <c r="E4429" t="s">
        <v>10</v>
      </c>
      <c r="F4429">
        <v>3165</v>
      </c>
      <c r="G4429">
        <v>3</v>
      </c>
      <c r="H4429">
        <v>1</v>
      </c>
      <c r="I4429">
        <v>2</v>
      </c>
      <c r="J4429">
        <v>543</v>
      </c>
      <c r="K4429">
        <v>1970</v>
      </c>
      <c r="L4429" t="s">
        <v>4565</v>
      </c>
      <c r="M4429" t="s">
        <v>138</v>
      </c>
      <c r="N4429" t="s">
        <v>57</v>
      </c>
      <c r="O4429" s="6" t="str">
        <f>INDEX(lkp_Region,MATCH(tbl_Sales[[#This Row],[Suburb]],lkp_Suburb,0))</f>
        <v>Southern Metropolitan</v>
      </c>
      <c r="P4429" s="6">
        <f>MONTH(tbl_Sales[[#This Row],[Date]])</f>
        <v>10</v>
      </c>
      <c r="Q4429" s="6">
        <f>YEAR(tbl_Sales[[#This Row],[Date]])</f>
        <v>2016</v>
      </c>
    </row>
    <row r="4430" spans="1:17" x14ac:dyDescent="0.25">
      <c r="A4430" s="1">
        <v>42665</v>
      </c>
      <c r="B4430">
        <v>1400000</v>
      </c>
      <c r="C4430" t="s">
        <v>2</v>
      </c>
      <c r="D4430" t="s">
        <v>12429</v>
      </c>
      <c r="E4430" t="s">
        <v>5</v>
      </c>
      <c r="F4430">
        <v>3204</v>
      </c>
      <c r="G4430">
        <v>3</v>
      </c>
      <c r="H4430">
        <v>2</v>
      </c>
      <c r="I4430">
        <v>1</v>
      </c>
      <c r="J4430">
        <v>699</v>
      </c>
      <c r="L4430" t="s">
        <v>4566</v>
      </c>
      <c r="M4430" t="s">
        <v>55</v>
      </c>
      <c r="N4430" t="s">
        <v>57</v>
      </c>
      <c r="O4430" s="6" t="str">
        <f>INDEX(lkp_Region,MATCH(tbl_Sales[[#This Row],[Suburb]],lkp_Suburb,0))</f>
        <v>Southern Metropolitan</v>
      </c>
      <c r="P4430" s="6">
        <f>MONTH(tbl_Sales[[#This Row],[Date]])</f>
        <v>10</v>
      </c>
      <c r="Q4430" s="6">
        <f>YEAR(tbl_Sales[[#This Row],[Date]])</f>
        <v>2016</v>
      </c>
    </row>
    <row r="4431" spans="1:17" x14ac:dyDescent="0.25">
      <c r="A4431" s="1">
        <v>42665</v>
      </c>
      <c r="B4431">
        <v>1460000</v>
      </c>
      <c r="C4431" t="s">
        <v>2</v>
      </c>
      <c r="D4431" t="s">
        <v>12428</v>
      </c>
      <c r="E4431" t="s">
        <v>10</v>
      </c>
      <c r="F4431">
        <v>3162</v>
      </c>
      <c r="G4431">
        <v>3</v>
      </c>
      <c r="H4431">
        <v>1</v>
      </c>
      <c r="I4431">
        <v>2</v>
      </c>
      <c r="J4431">
        <v>451</v>
      </c>
      <c r="K4431">
        <v>1960</v>
      </c>
      <c r="L4431" t="s">
        <v>4567</v>
      </c>
      <c r="M4431" t="s">
        <v>569</v>
      </c>
      <c r="N4431" t="s">
        <v>57</v>
      </c>
      <c r="O4431" s="6" t="str">
        <f>INDEX(lkp_Region,MATCH(tbl_Sales[[#This Row],[Suburb]],lkp_Suburb,0))</f>
        <v>Southern Metropolitan</v>
      </c>
      <c r="P4431" s="6">
        <f>MONTH(tbl_Sales[[#This Row],[Date]])</f>
        <v>10</v>
      </c>
      <c r="Q4431" s="6">
        <f>YEAR(tbl_Sales[[#This Row],[Date]])</f>
        <v>2016</v>
      </c>
    </row>
    <row r="4432" spans="1:17" x14ac:dyDescent="0.25">
      <c r="A4432" s="1">
        <v>42665</v>
      </c>
      <c r="B4432">
        <v>270000</v>
      </c>
      <c r="C4432" t="s">
        <v>13</v>
      </c>
      <c r="D4432" t="s">
        <v>12428</v>
      </c>
      <c r="E4432" t="s">
        <v>5</v>
      </c>
      <c r="F4432">
        <v>3073</v>
      </c>
      <c r="G4432">
        <v>2</v>
      </c>
      <c r="H4432">
        <v>1</v>
      </c>
      <c r="I4432">
        <v>1</v>
      </c>
      <c r="J4432">
        <v>0</v>
      </c>
      <c r="L4432" t="s">
        <v>4568</v>
      </c>
      <c r="M4432" t="s">
        <v>93</v>
      </c>
      <c r="N4432" t="s">
        <v>62</v>
      </c>
      <c r="O4432" s="6" t="str">
        <f>INDEX(lkp_Region,MATCH(tbl_Sales[[#This Row],[Suburb]],lkp_Suburb,0))</f>
        <v>Northern Metropolitan</v>
      </c>
      <c r="P4432" s="6">
        <f>MONTH(tbl_Sales[[#This Row],[Date]])</f>
        <v>10</v>
      </c>
      <c r="Q4432" s="6">
        <f>YEAR(tbl_Sales[[#This Row],[Date]])</f>
        <v>2016</v>
      </c>
    </row>
    <row r="4433" spans="1:17" x14ac:dyDescent="0.25">
      <c r="A4433" s="1">
        <v>42665</v>
      </c>
      <c r="B4433">
        <v>270000</v>
      </c>
      <c r="C4433" t="s">
        <v>13</v>
      </c>
      <c r="D4433" t="s">
        <v>12427</v>
      </c>
      <c r="E4433" t="s">
        <v>5</v>
      </c>
      <c r="F4433">
        <v>3071</v>
      </c>
      <c r="G4433">
        <v>1</v>
      </c>
      <c r="H4433">
        <v>1</v>
      </c>
      <c r="I4433">
        <v>1</v>
      </c>
      <c r="J4433">
        <v>0</v>
      </c>
      <c r="K4433">
        <v>1970</v>
      </c>
      <c r="L4433" t="s">
        <v>4569</v>
      </c>
      <c r="M4433" t="s">
        <v>60</v>
      </c>
      <c r="N4433" t="s">
        <v>62</v>
      </c>
      <c r="O4433" s="6" t="str">
        <f>INDEX(lkp_Region,MATCH(tbl_Sales[[#This Row],[Suburb]],lkp_Suburb,0))</f>
        <v>Northern Metropolitan</v>
      </c>
      <c r="P4433" s="6">
        <f>MONTH(tbl_Sales[[#This Row],[Date]])</f>
        <v>10</v>
      </c>
      <c r="Q4433" s="6">
        <f>YEAR(tbl_Sales[[#This Row],[Date]])</f>
        <v>2016</v>
      </c>
    </row>
    <row r="4434" spans="1:17" x14ac:dyDescent="0.25">
      <c r="A4434" s="1">
        <v>42665</v>
      </c>
      <c r="B4434">
        <v>401000</v>
      </c>
      <c r="C4434" t="s">
        <v>13</v>
      </c>
      <c r="D4434" t="s">
        <v>12426</v>
      </c>
      <c r="E4434" t="s">
        <v>10</v>
      </c>
      <c r="F4434">
        <v>3073</v>
      </c>
      <c r="G4434">
        <v>2</v>
      </c>
      <c r="H4434">
        <v>1</v>
      </c>
      <c r="I4434">
        <v>1</v>
      </c>
      <c r="J4434">
        <v>184</v>
      </c>
      <c r="K4434">
        <v>1965</v>
      </c>
      <c r="L4434" t="s">
        <v>4570</v>
      </c>
      <c r="M4434" t="s">
        <v>93</v>
      </c>
      <c r="N4434" t="s">
        <v>62</v>
      </c>
      <c r="O4434" s="6" t="str">
        <f>INDEX(lkp_Region,MATCH(tbl_Sales[[#This Row],[Suburb]],lkp_Suburb,0))</f>
        <v>Northern Metropolitan</v>
      </c>
      <c r="P4434" s="6">
        <f>MONTH(tbl_Sales[[#This Row],[Date]])</f>
        <v>10</v>
      </c>
      <c r="Q4434" s="6">
        <f>YEAR(tbl_Sales[[#This Row],[Date]])</f>
        <v>2016</v>
      </c>
    </row>
    <row r="4435" spans="1:17" x14ac:dyDescent="0.25">
      <c r="A4435" s="1">
        <v>42665</v>
      </c>
      <c r="B4435">
        <v>500000</v>
      </c>
      <c r="C4435" t="s">
        <v>13</v>
      </c>
      <c r="D4435" t="s">
        <v>12427</v>
      </c>
      <c r="E4435" t="s">
        <v>10</v>
      </c>
      <c r="F4435">
        <v>3073</v>
      </c>
      <c r="G4435">
        <v>3</v>
      </c>
      <c r="H4435">
        <v>1</v>
      </c>
      <c r="I4435">
        <v>1</v>
      </c>
      <c r="J4435">
        <v>359</v>
      </c>
      <c r="K4435">
        <v>1960</v>
      </c>
      <c r="L4435" t="s">
        <v>4571</v>
      </c>
      <c r="M4435" t="s">
        <v>93</v>
      </c>
      <c r="N4435" t="s">
        <v>62</v>
      </c>
      <c r="O4435" s="6" t="str">
        <f>INDEX(lkp_Region,MATCH(tbl_Sales[[#This Row],[Suburb]],lkp_Suburb,0))</f>
        <v>Northern Metropolitan</v>
      </c>
      <c r="P4435" s="6">
        <f>MONTH(tbl_Sales[[#This Row],[Date]])</f>
        <v>10</v>
      </c>
      <c r="Q4435" s="6">
        <f>YEAR(tbl_Sales[[#This Row],[Date]])</f>
        <v>2016</v>
      </c>
    </row>
    <row r="4436" spans="1:17" x14ac:dyDescent="0.25">
      <c r="A4436" s="1">
        <v>42665</v>
      </c>
      <c r="B4436">
        <v>755000</v>
      </c>
      <c r="C4436" t="s">
        <v>2</v>
      </c>
      <c r="D4436" t="s">
        <v>12427</v>
      </c>
      <c r="E4436" t="s">
        <v>10</v>
      </c>
      <c r="F4436">
        <v>3073</v>
      </c>
      <c r="G4436">
        <v>2</v>
      </c>
      <c r="H4436">
        <v>1</v>
      </c>
      <c r="I4436">
        <v>2</v>
      </c>
      <c r="J4436">
        <v>0</v>
      </c>
      <c r="L4436" t="s">
        <v>4572</v>
      </c>
      <c r="M4436" t="s">
        <v>93</v>
      </c>
      <c r="N4436" t="s">
        <v>62</v>
      </c>
      <c r="O4436" s="6" t="str">
        <f>INDEX(lkp_Region,MATCH(tbl_Sales[[#This Row],[Suburb]],lkp_Suburb,0))</f>
        <v>Northern Metropolitan</v>
      </c>
      <c r="P4436" s="6">
        <f>MONTH(tbl_Sales[[#This Row],[Date]])</f>
        <v>10</v>
      </c>
      <c r="Q4436" s="6">
        <f>YEAR(tbl_Sales[[#This Row],[Date]])</f>
        <v>2016</v>
      </c>
    </row>
    <row r="4437" spans="1:17" x14ac:dyDescent="0.25">
      <c r="A4437" s="1">
        <v>42665</v>
      </c>
      <c r="B4437">
        <v>500000</v>
      </c>
      <c r="C4437" t="s">
        <v>2</v>
      </c>
      <c r="D4437" t="s">
        <v>12423</v>
      </c>
      <c r="E4437" t="s">
        <v>5</v>
      </c>
      <c r="F4437">
        <v>3020</v>
      </c>
      <c r="G4437">
        <v>3</v>
      </c>
      <c r="H4437">
        <v>1</v>
      </c>
      <c r="I4437">
        <v>2</v>
      </c>
      <c r="J4437">
        <v>627</v>
      </c>
      <c r="K4437">
        <v>1970</v>
      </c>
      <c r="L4437" t="s">
        <v>4573</v>
      </c>
      <c r="M4437" t="s">
        <v>141</v>
      </c>
      <c r="N4437" t="s">
        <v>3</v>
      </c>
      <c r="O4437" s="6" t="str">
        <f>INDEX(lkp_Region,MATCH(tbl_Sales[[#This Row],[Suburb]],lkp_Suburb,0))</f>
        <v>Western Metropolitan</v>
      </c>
      <c r="P4437" s="6">
        <f>MONTH(tbl_Sales[[#This Row],[Date]])</f>
        <v>10</v>
      </c>
      <c r="Q4437" s="6">
        <f>YEAR(tbl_Sales[[#This Row],[Date]])</f>
        <v>2016</v>
      </c>
    </row>
    <row r="4438" spans="1:17" x14ac:dyDescent="0.25">
      <c r="A4438" s="1">
        <v>42665</v>
      </c>
      <c r="B4438">
        <v>672000</v>
      </c>
      <c r="C4438" t="s">
        <v>13</v>
      </c>
      <c r="D4438" t="s">
        <v>12433</v>
      </c>
      <c r="E4438" t="s">
        <v>10</v>
      </c>
      <c r="F4438">
        <v>3101</v>
      </c>
      <c r="G4438">
        <v>2</v>
      </c>
      <c r="H4438">
        <v>1</v>
      </c>
      <c r="I4438">
        <v>1</v>
      </c>
      <c r="J4438">
        <v>0</v>
      </c>
      <c r="K4438">
        <v>1966</v>
      </c>
      <c r="L4438" t="s">
        <v>4574</v>
      </c>
      <c r="M4438" t="s">
        <v>145</v>
      </c>
      <c r="N4438" t="s">
        <v>101</v>
      </c>
      <c r="O4438" s="6" t="str">
        <f>INDEX(lkp_Region,MATCH(tbl_Sales[[#This Row],[Suburb]],lkp_Suburb,0))</f>
        <v>Southern Metropolitan</v>
      </c>
      <c r="P4438" s="6">
        <f>MONTH(tbl_Sales[[#This Row],[Date]])</f>
        <v>10</v>
      </c>
      <c r="Q4438" s="6">
        <f>YEAR(tbl_Sales[[#This Row],[Date]])</f>
        <v>2016</v>
      </c>
    </row>
    <row r="4439" spans="1:17" x14ac:dyDescent="0.25">
      <c r="A4439" s="1">
        <v>42665</v>
      </c>
      <c r="B4439">
        <v>750000</v>
      </c>
      <c r="C4439" t="s">
        <v>13</v>
      </c>
      <c r="D4439" t="s">
        <v>12429</v>
      </c>
      <c r="E4439" t="s">
        <v>5</v>
      </c>
      <c r="F4439">
        <v>3122</v>
      </c>
      <c r="G4439">
        <v>2</v>
      </c>
      <c r="H4439">
        <v>1</v>
      </c>
      <c r="I4439">
        <v>1</v>
      </c>
      <c r="J4439">
        <v>747</v>
      </c>
      <c r="K4439">
        <v>2007</v>
      </c>
      <c r="L4439" t="s">
        <v>4575</v>
      </c>
      <c r="M4439" t="s">
        <v>461</v>
      </c>
      <c r="N4439" t="s">
        <v>101</v>
      </c>
      <c r="O4439" s="6" t="str">
        <f>INDEX(lkp_Region,MATCH(tbl_Sales[[#This Row],[Suburb]],lkp_Suburb,0))</f>
        <v>Southern Metropolitan</v>
      </c>
      <c r="P4439" s="6">
        <f>MONTH(tbl_Sales[[#This Row],[Date]])</f>
        <v>10</v>
      </c>
      <c r="Q4439" s="6">
        <f>YEAR(tbl_Sales[[#This Row],[Date]])</f>
        <v>2016</v>
      </c>
    </row>
    <row r="4440" spans="1:17" x14ac:dyDescent="0.25">
      <c r="A4440" s="1">
        <v>42665</v>
      </c>
      <c r="B4440">
        <v>1305000</v>
      </c>
      <c r="C4440" t="s">
        <v>2</v>
      </c>
      <c r="D4440" t="s">
        <v>12429</v>
      </c>
      <c r="E4440" t="s">
        <v>10</v>
      </c>
      <c r="F4440">
        <v>3126</v>
      </c>
      <c r="G4440">
        <v>2</v>
      </c>
      <c r="H4440">
        <v>1</v>
      </c>
      <c r="I4440">
        <v>1</v>
      </c>
      <c r="J4440">
        <v>342</v>
      </c>
      <c r="K4440">
        <v>1945</v>
      </c>
      <c r="L4440" t="s">
        <v>4576</v>
      </c>
      <c r="M4440" t="s">
        <v>232</v>
      </c>
      <c r="N4440" t="s">
        <v>101</v>
      </c>
      <c r="O4440" s="6" t="str">
        <f>INDEX(lkp_Region,MATCH(tbl_Sales[[#This Row],[Suburb]],lkp_Suburb,0))</f>
        <v>Southern Metropolitan</v>
      </c>
      <c r="P4440" s="6">
        <f>MONTH(tbl_Sales[[#This Row],[Date]])</f>
        <v>10</v>
      </c>
      <c r="Q4440" s="6">
        <f>YEAR(tbl_Sales[[#This Row],[Date]])</f>
        <v>2016</v>
      </c>
    </row>
    <row r="4441" spans="1:17" x14ac:dyDescent="0.25">
      <c r="A4441" s="1">
        <v>42665</v>
      </c>
      <c r="B4441">
        <v>1550000</v>
      </c>
      <c r="C4441" t="s">
        <v>2</v>
      </c>
      <c r="D4441" t="s">
        <v>12429</v>
      </c>
      <c r="E4441" t="s">
        <v>10</v>
      </c>
      <c r="F4441">
        <v>3146</v>
      </c>
      <c r="G4441">
        <v>3</v>
      </c>
      <c r="H4441">
        <v>2</v>
      </c>
      <c r="I4441">
        <v>2</v>
      </c>
      <c r="J4441">
        <v>307</v>
      </c>
      <c r="L4441" t="s">
        <v>4577</v>
      </c>
      <c r="M4441" t="s">
        <v>102</v>
      </c>
      <c r="N4441" t="s">
        <v>101</v>
      </c>
      <c r="O4441" s="6" t="str">
        <f>INDEX(lkp_Region,MATCH(tbl_Sales[[#This Row],[Suburb]],lkp_Suburb,0))</f>
        <v>Southern Metropolitan</v>
      </c>
      <c r="P4441" s="6">
        <f>MONTH(tbl_Sales[[#This Row],[Date]])</f>
        <v>10</v>
      </c>
      <c r="Q4441" s="6">
        <f>YEAR(tbl_Sales[[#This Row],[Date]])</f>
        <v>2016</v>
      </c>
    </row>
    <row r="4442" spans="1:17" x14ac:dyDescent="0.25">
      <c r="A4442" s="1">
        <v>42665</v>
      </c>
      <c r="B4442">
        <v>3600000</v>
      </c>
      <c r="C4442" t="s">
        <v>2</v>
      </c>
      <c r="D4442" t="s">
        <v>12427</v>
      </c>
      <c r="E4442" t="s">
        <v>5</v>
      </c>
      <c r="F4442">
        <v>3103</v>
      </c>
      <c r="G4442">
        <v>5</v>
      </c>
      <c r="H4442">
        <v>3</v>
      </c>
      <c r="I4442">
        <v>2</v>
      </c>
      <c r="J4442">
        <v>678</v>
      </c>
      <c r="L4442" t="s">
        <v>4578</v>
      </c>
      <c r="M4442" t="s">
        <v>274</v>
      </c>
      <c r="N4442" t="s">
        <v>101</v>
      </c>
      <c r="O4442" s="6" t="str">
        <f>INDEX(lkp_Region,MATCH(tbl_Sales[[#This Row],[Suburb]],lkp_Suburb,0))</f>
        <v>Southern Metropolitan</v>
      </c>
      <c r="P4442" s="6">
        <f>MONTH(tbl_Sales[[#This Row],[Date]])</f>
        <v>10</v>
      </c>
      <c r="Q4442" s="6">
        <f>YEAR(tbl_Sales[[#This Row],[Date]])</f>
        <v>2016</v>
      </c>
    </row>
    <row r="4443" spans="1:17" x14ac:dyDescent="0.25">
      <c r="A4443" s="1">
        <v>42665</v>
      </c>
      <c r="B4443">
        <v>1411000</v>
      </c>
      <c r="C4443" t="s">
        <v>51</v>
      </c>
      <c r="D4443" t="s">
        <v>12429</v>
      </c>
      <c r="E4443" t="s">
        <v>10</v>
      </c>
      <c r="F4443">
        <v>3186</v>
      </c>
      <c r="G4443">
        <v>3</v>
      </c>
      <c r="H4443">
        <v>2</v>
      </c>
      <c r="I4443">
        <v>2</v>
      </c>
      <c r="J4443">
        <v>0</v>
      </c>
      <c r="K4443">
        <v>2011</v>
      </c>
      <c r="L4443" t="s">
        <v>4579</v>
      </c>
      <c r="M4443" t="s">
        <v>105</v>
      </c>
      <c r="N4443" t="s">
        <v>107</v>
      </c>
      <c r="O4443" s="6" t="str">
        <f>INDEX(lkp_Region,MATCH(tbl_Sales[[#This Row],[Suburb]],lkp_Suburb,0))</f>
        <v>Southern Metropolitan</v>
      </c>
      <c r="P4443" s="6">
        <f>MONTH(tbl_Sales[[#This Row],[Date]])</f>
        <v>10</v>
      </c>
      <c r="Q4443" s="6">
        <f>YEAR(tbl_Sales[[#This Row],[Date]])</f>
        <v>2016</v>
      </c>
    </row>
    <row r="4444" spans="1:17" x14ac:dyDescent="0.25">
      <c r="A4444" s="1">
        <v>42665</v>
      </c>
      <c r="B4444">
        <v>555000</v>
      </c>
      <c r="C4444" t="s">
        <v>13</v>
      </c>
      <c r="D4444" t="s">
        <v>12423</v>
      </c>
      <c r="E4444" t="s">
        <v>5</v>
      </c>
      <c r="F4444">
        <v>3084</v>
      </c>
      <c r="G4444">
        <v>2</v>
      </c>
      <c r="H4444">
        <v>1</v>
      </c>
      <c r="I4444">
        <v>2</v>
      </c>
      <c r="J4444">
        <v>197</v>
      </c>
      <c r="K4444">
        <v>1980</v>
      </c>
      <c r="L4444" t="s">
        <v>4580</v>
      </c>
      <c r="M4444" t="s">
        <v>320</v>
      </c>
      <c r="N4444" t="s">
        <v>150</v>
      </c>
      <c r="O4444" s="6" t="str">
        <f>INDEX(lkp_Region,MATCH(tbl_Sales[[#This Row],[Suburb]],lkp_Suburb,0))</f>
        <v>Eastern Metropolitan</v>
      </c>
      <c r="P4444" s="6">
        <f>MONTH(tbl_Sales[[#This Row],[Date]])</f>
        <v>10</v>
      </c>
      <c r="Q4444" s="6">
        <f>YEAR(tbl_Sales[[#This Row],[Date]])</f>
        <v>2016</v>
      </c>
    </row>
    <row r="4445" spans="1:17" x14ac:dyDescent="0.25">
      <c r="A4445" s="1">
        <v>42666</v>
      </c>
      <c r="B4445">
        <v>330000</v>
      </c>
      <c r="C4445" t="s">
        <v>13</v>
      </c>
      <c r="D4445" t="s">
        <v>12429</v>
      </c>
      <c r="E4445" t="s">
        <v>5</v>
      </c>
      <c r="F4445">
        <v>3068</v>
      </c>
      <c r="G4445">
        <v>1</v>
      </c>
      <c r="H4445">
        <v>1</v>
      </c>
      <c r="I4445">
        <v>1</v>
      </c>
      <c r="J4445">
        <v>0</v>
      </c>
      <c r="K4445">
        <v>1970</v>
      </c>
      <c r="L4445" t="s">
        <v>4581</v>
      </c>
      <c r="M4445" t="s">
        <v>72</v>
      </c>
      <c r="N4445" t="s">
        <v>8</v>
      </c>
      <c r="O4445" s="6" t="str">
        <f>INDEX(lkp_Region,MATCH(tbl_Sales[[#This Row],[Suburb]],lkp_Suburb,0))</f>
        <v>Northern Metropolitan</v>
      </c>
      <c r="P4445" s="6">
        <f>MONTH(tbl_Sales[[#This Row],[Date]])</f>
        <v>10</v>
      </c>
      <c r="Q4445" s="6">
        <f>YEAR(tbl_Sales[[#This Row],[Date]])</f>
        <v>2016</v>
      </c>
    </row>
    <row r="4446" spans="1:17" x14ac:dyDescent="0.25">
      <c r="A4446" s="1">
        <v>42666</v>
      </c>
      <c r="B4446">
        <v>1680000</v>
      </c>
      <c r="C4446" t="s">
        <v>2</v>
      </c>
      <c r="D4446" t="s">
        <v>12427</v>
      </c>
      <c r="E4446" t="s">
        <v>10</v>
      </c>
      <c r="F4446">
        <v>3068</v>
      </c>
      <c r="G4446">
        <v>3</v>
      </c>
      <c r="H4446">
        <v>2</v>
      </c>
      <c r="I4446">
        <v>1</v>
      </c>
      <c r="J4446">
        <v>201</v>
      </c>
      <c r="L4446" t="s">
        <v>4582</v>
      </c>
      <c r="M4446" t="s">
        <v>323</v>
      </c>
      <c r="N4446" t="s">
        <v>8</v>
      </c>
      <c r="O4446" s="6" t="str">
        <f>INDEX(lkp_Region,MATCH(tbl_Sales[[#This Row],[Suburb]],lkp_Suburb,0))</f>
        <v>Northern Metropolitan</v>
      </c>
      <c r="P4446" s="6">
        <f>MONTH(tbl_Sales[[#This Row],[Date]])</f>
        <v>10</v>
      </c>
      <c r="Q4446" s="6">
        <f>YEAR(tbl_Sales[[#This Row],[Date]])</f>
        <v>2016</v>
      </c>
    </row>
    <row r="4447" spans="1:17" x14ac:dyDescent="0.25">
      <c r="A4447" s="1">
        <v>42666</v>
      </c>
      <c r="B4447">
        <v>1939000</v>
      </c>
      <c r="C4447" t="s">
        <v>2</v>
      </c>
      <c r="D4447" t="s">
        <v>12429</v>
      </c>
      <c r="E4447" t="s">
        <v>10</v>
      </c>
      <c r="F4447">
        <v>3143</v>
      </c>
      <c r="G4447">
        <v>3</v>
      </c>
      <c r="H4447">
        <v>2</v>
      </c>
      <c r="I4447">
        <v>2</v>
      </c>
      <c r="J4447">
        <v>296</v>
      </c>
      <c r="K4447">
        <v>1889</v>
      </c>
      <c r="L4447" t="s">
        <v>4583</v>
      </c>
      <c r="M4447" t="s">
        <v>283</v>
      </c>
      <c r="N4447" t="s">
        <v>76</v>
      </c>
      <c r="O4447" s="6" t="str">
        <f>INDEX(lkp_Region,MATCH(tbl_Sales[[#This Row],[Suburb]],lkp_Suburb,0))</f>
        <v>Southern Metropolitan</v>
      </c>
      <c r="P4447" s="6">
        <f>MONTH(tbl_Sales[[#This Row],[Date]])</f>
        <v>10</v>
      </c>
      <c r="Q4447" s="6">
        <f>YEAR(tbl_Sales[[#This Row],[Date]])</f>
        <v>2016</v>
      </c>
    </row>
    <row r="4448" spans="1:17" x14ac:dyDescent="0.25">
      <c r="A4448" s="1">
        <v>42666</v>
      </c>
      <c r="B4448">
        <v>490000</v>
      </c>
      <c r="C4448" t="s">
        <v>13</v>
      </c>
      <c r="D4448" t="s">
        <v>12424</v>
      </c>
      <c r="E4448" t="s">
        <v>10</v>
      </c>
      <c r="F4448">
        <v>3205</v>
      </c>
      <c r="G4448">
        <v>2</v>
      </c>
      <c r="H4448">
        <v>1</v>
      </c>
      <c r="I4448">
        <v>1</v>
      </c>
      <c r="J4448">
        <v>0</v>
      </c>
      <c r="K4448">
        <v>2013</v>
      </c>
      <c r="L4448" t="s">
        <v>4584</v>
      </c>
      <c r="M4448" t="s">
        <v>185</v>
      </c>
      <c r="N4448" t="s">
        <v>26</v>
      </c>
      <c r="O4448" s="6" t="str">
        <f>INDEX(lkp_Region,MATCH(tbl_Sales[[#This Row],[Suburb]],lkp_Suburb,0))</f>
        <v>Southern Metropolitan</v>
      </c>
      <c r="P4448" s="6">
        <f>MONTH(tbl_Sales[[#This Row],[Date]])</f>
        <v>10</v>
      </c>
      <c r="Q4448" s="6">
        <f>YEAR(tbl_Sales[[#This Row],[Date]])</f>
        <v>2016</v>
      </c>
    </row>
    <row r="4449" spans="1:17" x14ac:dyDescent="0.25">
      <c r="A4449" s="1">
        <v>42666</v>
      </c>
      <c r="B4449">
        <v>1630000</v>
      </c>
      <c r="C4449" t="s">
        <v>2</v>
      </c>
      <c r="D4449" t="s">
        <v>12427</v>
      </c>
      <c r="E4449" t="s">
        <v>5</v>
      </c>
      <c r="F4449">
        <v>3206</v>
      </c>
      <c r="G4449">
        <v>2</v>
      </c>
      <c r="H4449">
        <v>1</v>
      </c>
      <c r="I4449">
        <v>0</v>
      </c>
      <c r="J4449">
        <v>152</v>
      </c>
      <c r="K4449">
        <v>1915</v>
      </c>
      <c r="L4449" t="s">
        <v>4585</v>
      </c>
      <c r="M4449" t="s">
        <v>474</v>
      </c>
      <c r="N4449" t="s">
        <v>26</v>
      </c>
      <c r="O4449" s="6" t="str">
        <f>INDEX(lkp_Region,MATCH(tbl_Sales[[#This Row],[Suburb]],lkp_Suburb,0))</f>
        <v>Southern Metropolitan</v>
      </c>
      <c r="P4449" s="6">
        <f>MONTH(tbl_Sales[[#This Row],[Date]])</f>
        <v>10</v>
      </c>
      <c r="Q4449" s="6">
        <f>YEAR(tbl_Sales[[#This Row],[Date]])</f>
        <v>2016</v>
      </c>
    </row>
    <row r="4450" spans="1:17" x14ac:dyDescent="0.25">
      <c r="A4450" s="1">
        <v>42666</v>
      </c>
      <c r="B4450">
        <v>526000</v>
      </c>
      <c r="C4450" t="s">
        <v>2</v>
      </c>
      <c r="D4450" t="s">
        <v>12424</v>
      </c>
      <c r="E4450" t="s">
        <v>10</v>
      </c>
      <c r="F4450">
        <v>3060</v>
      </c>
      <c r="G4450">
        <v>3</v>
      </c>
      <c r="H4450">
        <v>1</v>
      </c>
      <c r="I4450">
        <v>1</v>
      </c>
      <c r="J4450">
        <v>404</v>
      </c>
      <c r="K4450">
        <v>1960</v>
      </c>
      <c r="L4450" t="s">
        <v>4586</v>
      </c>
      <c r="M4450" t="s">
        <v>16</v>
      </c>
      <c r="N4450" t="s">
        <v>18</v>
      </c>
      <c r="O4450" s="6" t="str">
        <f>INDEX(lkp_Region,MATCH(tbl_Sales[[#This Row],[Suburb]],lkp_Suburb,0))</f>
        <v>Northern Metropolitan</v>
      </c>
      <c r="P4450" s="6">
        <f>MONTH(tbl_Sales[[#This Row],[Date]])</f>
        <v>10</v>
      </c>
      <c r="Q4450" s="6">
        <f>YEAR(tbl_Sales[[#This Row],[Date]])</f>
        <v>2016</v>
      </c>
    </row>
    <row r="4451" spans="1:17" x14ac:dyDescent="0.25">
      <c r="A4451" s="1">
        <v>42666</v>
      </c>
      <c r="B4451">
        <v>655000</v>
      </c>
      <c r="C4451" t="s">
        <v>2</v>
      </c>
      <c r="D4451" t="s">
        <v>12428</v>
      </c>
      <c r="E4451" t="s">
        <v>5</v>
      </c>
      <c r="F4451">
        <v>3058</v>
      </c>
      <c r="G4451">
        <v>3</v>
      </c>
      <c r="H4451">
        <v>1</v>
      </c>
      <c r="I4451">
        <v>0</v>
      </c>
      <c r="J4451">
        <v>404</v>
      </c>
      <c r="K4451">
        <v>1950</v>
      </c>
      <c r="L4451" t="s">
        <v>4587</v>
      </c>
      <c r="M4451" t="s">
        <v>499</v>
      </c>
      <c r="N4451" t="s">
        <v>18</v>
      </c>
      <c r="O4451" s="6" t="str">
        <f>INDEX(lkp_Region,MATCH(tbl_Sales[[#This Row],[Suburb]],lkp_Suburb,0))</f>
        <v>Northern Metropolitan</v>
      </c>
      <c r="P4451" s="6">
        <f>MONTH(tbl_Sales[[#This Row],[Date]])</f>
        <v>10</v>
      </c>
      <c r="Q4451" s="6">
        <f>YEAR(tbl_Sales[[#This Row],[Date]])</f>
        <v>2016</v>
      </c>
    </row>
    <row r="4452" spans="1:17" x14ac:dyDescent="0.25">
      <c r="A4452" s="1">
        <v>42666</v>
      </c>
      <c r="B4452">
        <v>740000</v>
      </c>
      <c r="C4452" t="s">
        <v>51</v>
      </c>
      <c r="D4452" t="s">
        <v>12427</v>
      </c>
      <c r="E4452" t="s">
        <v>5</v>
      </c>
      <c r="F4452">
        <v>3058</v>
      </c>
      <c r="G4452">
        <v>3</v>
      </c>
      <c r="H4452">
        <v>2</v>
      </c>
      <c r="I4452">
        <v>1</v>
      </c>
      <c r="J4452">
        <v>255</v>
      </c>
      <c r="K4452">
        <v>2014</v>
      </c>
      <c r="L4452" t="s">
        <v>4588</v>
      </c>
      <c r="M4452" t="s">
        <v>41</v>
      </c>
      <c r="N4452" t="s">
        <v>18</v>
      </c>
      <c r="O4452" s="6" t="str">
        <f>INDEX(lkp_Region,MATCH(tbl_Sales[[#This Row],[Suburb]],lkp_Suburb,0))</f>
        <v>Northern Metropolitan</v>
      </c>
      <c r="P4452" s="6">
        <f>MONTH(tbl_Sales[[#This Row],[Date]])</f>
        <v>10</v>
      </c>
      <c r="Q4452" s="6">
        <f>YEAR(tbl_Sales[[#This Row],[Date]])</f>
        <v>2016</v>
      </c>
    </row>
    <row r="4453" spans="1:17" x14ac:dyDescent="0.25">
      <c r="A4453" s="1">
        <v>42666</v>
      </c>
      <c r="B4453">
        <v>1320000</v>
      </c>
      <c r="C4453" t="s">
        <v>2</v>
      </c>
      <c r="D4453" t="s">
        <v>12427</v>
      </c>
      <c r="E4453" t="s">
        <v>10</v>
      </c>
      <c r="F4453">
        <v>3056</v>
      </c>
      <c r="G4453">
        <v>4</v>
      </c>
      <c r="H4453">
        <v>2</v>
      </c>
      <c r="I4453">
        <v>1</v>
      </c>
      <c r="J4453">
        <v>281</v>
      </c>
      <c r="K4453">
        <v>1920</v>
      </c>
      <c r="L4453" t="s">
        <v>4589</v>
      </c>
      <c r="M4453" t="s">
        <v>117</v>
      </c>
      <c r="N4453" t="s">
        <v>18</v>
      </c>
      <c r="O4453" s="6" t="str">
        <f>INDEX(lkp_Region,MATCH(tbl_Sales[[#This Row],[Suburb]],lkp_Suburb,0))</f>
        <v>Northern Metropolitan</v>
      </c>
      <c r="P4453" s="6">
        <f>MONTH(tbl_Sales[[#This Row],[Date]])</f>
        <v>10</v>
      </c>
      <c r="Q4453" s="6">
        <f>YEAR(tbl_Sales[[#This Row],[Date]])</f>
        <v>2016</v>
      </c>
    </row>
    <row r="4454" spans="1:17" x14ac:dyDescent="0.25">
      <c r="A4454" s="1">
        <v>42666</v>
      </c>
      <c r="B4454">
        <v>1335000</v>
      </c>
      <c r="C4454" t="s">
        <v>2</v>
      </c>
      <c r="D4454" t="s">
        <v>12427</v>
      </c>
      <c r="E4454" t="s">
        <v>10</v>
      </c>
      <c r="F4454">
        <v>3058</v>
      </c>
      <c r="G4454">
        <v>5</v>
      </c>
      <c r="H4454">
        <v>3</v>
      </c>
      <c r="I4454">
        <v>2</v>
      </c>
      <c r="J4454">
        <v>390</v>
      </c>
      <c r="L4454" t="s">
        <v>4590</v>
      </c>
      <c r="M4454" t="s">
        <v>41</v>
      </c>
      <c r="N4454" t="s">
        <v>18</v>
      </c>
      <c r="O4454" s="6" t="str">
        <f>INDEX(lkp_Region,MATCH(tbl_Sales[[#This Row],[Suburb]],lkp_Suburb,0))</f>
        <v>Northern Metropolitan</v>
      </c>
      <c r="P4454" s="6">
        <f>MONTH(tbl_Sales[[#This Row],[Date]])</f>
        <v>10</v>
      </c>
      <c r="Q4454" s="6">
        <f>YEAR(tbl_Sales[[#This Row],[Date]])</f>
        <v>2016</v>
      </c>
    </row>
    <row r="4455" spans="1:17" x14ac:dyDescent="0.25">
      <c r="A4455" s="1">
        <v>42666</v>
      </c>
      <c r="B4455">
        <v>1100000</v>
      </c>
      <c r="C4455" t="s">
        <v>2</v>
      </c>
      <c r="D4455" t="s">
        <v>12427</v>
      </c>
      <c r="E4455" t="s">
        <v>5</v>
      </c>
      <c r="F4455">
        <v>3032</v>
      </c>
      <c r="G4455">
        <v>4</v>
      </c>
      <c r="H4455">
        <v>2</v>
      </c>
      <c r="I4455">
        <v>5</v>
      </c>
      <c r="J4455">
        <v>559</v>
      </c>
      <c r="K4455">
        <v>1920</v>
      </c>
      <c r="L4455" t="s">
        <v>4591</v>
      </c>
      <c r="M4455" t="s">
        <v>160</v>
      </c>
      <c r="N4455" t="s">
        <v>49</v>
      </c>
      <c r="O4455" s="6" t="str">
        <f>INDEX(lkp_Region,MATCH(tbl_Sales[[#This Row],[Suburb]],lkp_Suburb,0))</f>
        <v>Western Metropolitan</v>
      </c>
      <c r="P4455" s="6">
        <f>MONTH(tbl_Sales[[#This Row],[Date]])</f>
        <v>10</v>
      </c>
      <c r="Q4455" s="6">
        <f>YEAR(tbl_Sales[[#This Row],[Date]])</f>
        <v>2016</v>
      </c>
    </row>
    <row r="4456" spans="1:17" x14ac:dyDescent="0.25">
      <c r="A4456" s="1">
        <v>42666</v>
      </c>
      <c r="B4456">
        <v>1395000</v>
      </c>
      <c r="C4456" t="s">
        <v>2</v>
      </c>
      <c r="D4456" t="s">
        <v>12428</v>
      </c>
      <c r="E4456" t="s">
        <v>5</v>
      </c>
      <c r="F4456">
        <v>3039</v>
      </c>
      <c r="G4456">
        <v>4</v>
      </c>
      <c r="H4456">
        <v>1</v>
      </c>
      <c r="I4456">
        <v>2</v>
      </c>
      <c r="J4456">
        <v>603</v>
      </c>
      <c r="L4456" t="s">
        <v>4592</v>
      </c>
      <c r="M4456" t="s">
        <v>242</v>
      </c>
      <c r="N4456" t="s">
        <v>49</v>
      </c>
      <c r="O4456" s="6" t="str">
        <f>INDEX(lkp_Region,MATCH(tbl_Sales[[#This Row],[Suburb]],lkp_Suburb,0))</f>
        <v>Western Metropolitan</v>
      </c>
      <c r="P4456" s="6">
        <f>MONTH(tbl_Sales[[#This Row],[Date]])</f>
        <v>10</v>
      </c>
      <c r="Q4456" s="6">
        <f>YEAR(tbl_Sales[[#This Row],[Date]])</f>
        <v>2016</v>
      </c>
    </row>
    <row r="4457" spans="1:17" x14ac:dyDescent="0.25">
      <c r="A4457" s="1">
        <v>42666</v>
      </c>
      <c r="B4457">
        <v>347000</v>
      </c>
      <c r="C4457" t="s">
        <v>13</v>
      </c>
      <c r="D4457" t="s">
        <v>12431</v>
      </c>
      <c r="E4457" t="s">
        <v>5</v>
      </c>
      <c r="F4457">
        <v>3012</v>
      </c>
      <c r="G4457">
        <v>3</v>
      </c>
      <c r="H4457">
        <v>1</v>
      </c>
      <c r="I4457">
        <v>1</v>
      </c>
      <c r="J4457">
        <v>0</v>
      </c>
      <c r="K4457">
        <v>1965</v>
      </c>
      <c r="L4457" t="s">
        <v>4593</v>
      </c>
      <c r="M4457" t="s">
        <v>53</v>
      </c>
      <c r="N4457" t="s">
        <v>21</v>
      </c>
      <c r="O4457" s="6" t="str">
        <f>INDEX(lkp_Region,MATCH(tbl_Sales[[#This Row],[Suburb]],lkp_Suburb,0))</f>
        <v>Western Metropolitan</v>
      </c>
      <c r="P4457" s="6">
        <f>MONTH(tbl_Sales[[#This Row],[Date]])</f>
        <v>10</v>
      </c>
      <c r="Q4457" s="6">
        <f>YEAR(tbl_Sales[[#This Row],[Date]])</f>
        <v>2016</v>
      </c>
    </row>
    <row r="4458" spans="1:17" x14ac:dyDescent="0.25">
      <c r="A4458" s="1">
        <v>42666</v>
      </c>
      <c r="B4458">
        <v>1172000</v>
      </c>
      <c r="C4458" t="s">
        <v>2</v>
      </c>
      <c r="D4458" t="s">
        <v>12429</v>
      </c>
      <c r="E4458" t="s">
        <v>10</v>
      </c>
      <c r="F4458">
        <v>3016</v>
      </c>
      <c r="G4458">
        <v>4</v>
      </c>
      <c r="H4458">
        <v>2</v>
      </c>
      <c r="I4458">
        <v>2</v>
      </c>
      <c r="J4458">
        <v>344</v>
      </c>
      <c r="L4458" t="s">
        <v>4594</v>
      </c>
      <c r="M4458" t="s">
        <v>196</v>
      </c>
      <c r="N4458" t="s">
        <v>69</v>
      </c>
      <c r="O4458" s="6" t="str">
        <f>INDEX(lkp_Region,MATCH(tbl_Sales[[#This Row],[Suburb]],lkp_Suburb,0))</f>
        <v>Western Metropolitan</v>
      </c>
      <c r="P4458" s="6">
        <f>MONTH(tbl_Sales[[#This Row],[Date]])</f>
        <v>10</v>
      </c>
      <c r="Q4458" s="6">
        <f>YEAR(tbl_Sales[[#This Row],[Date]])</f>
        <v>2016</v>
      </c>
    </row>
    <row r="4459" spans="1:17" x14ac:dyDescent="0.25">
      <c r="A4459" s="1">
        <v>42666</v>
      </c>
      <c r="B4459">
        <v>1200000</v>
      </c>
      <c r="C4459" t="s">
        <v>51</v>
      </c>
      <c r="D4459" t="s">
        <v>12429</v>
      </c>
      <c r="E4459" t="s">
        <v>5</v>
      </c>
      <c r="F4459">
        <v>3163</v>
      </c>
      <c r="G4459">
        <v>4</v>
      </c>
      <c r="H4459">
        <v>3</v>
      </c>
      <c r="I4459">
        <v>2</v>
      </c>
      <c r="J4459">
        <v>297</v>
      </c>
      <c r="L4459" t="s">
        <v>4595</v>
      </c>
      <c r="M4459" t="s">
        <v>225</v>
      </c>
      <c r="N4459" t="s">
        <v>57</v>
      </c>
      <c r="O4459" s="6" t="str">
        <f>INDEX(lkp_Region,MATCH(tbl_Sales[[#This Row],[Suburb]],lkp_Suburb,0))</f>
        <v>Southern Metropolitan</v>
      </c>
      <c r="P4459" s="6">
        <f>MONTH(tbl_Sales[[#This Row],[Date]])</f>
        <v>10</v>
      </c>
      <c r="Q4459" s="6">
        <f>YEAR(tbl_Sales[[#This Row],[Date]])</f>
        <v>2016</v>
      </c>
    </row>
    <row r="4460" spans="1:17" x14ac:dyDescent="0.25">
      <c r="A4460" s="1">
        <v>42666</v>
      </c>
      <c r="B4460">
        <v>1535000</v>
      </c>
      <c r="C4460" t="s">
        <v>2</v>
      </c>
      <c r="D4460" t="s">
        <v>12427</v>
      </c>
      <c r="E4460" t="s">
        <v>10</v>
      </c>
      <c r="F4460">
        <v>3204</v>
      </c>
      <c r="G4460">
        <v>3</v>
      </c>
      <c r="H4460">
        <v>1</v>
      </c>
      <c r="I4460">
        <v>2</v>
      </c>
      <c r="J4460">
        <v>578</v>
      </c>
      <c r="K4460">
        <v>1935</v>
      </c>
      <c r="L4460" t="s">
        <v>4596</v>
      </c>
      <c r="M4460" t="s">
        <v>63</v>
      </c>
      <c r="N4460" t="s">
        <v>57</v>
      </c>
      <c r="O4460" s="6" t="str">
        <f>INDEX(lkp_Region,MATCH(tbl_Sales[[#This Row],[Suburb]],lkp_Suburb,0))</f>
        <v>Southern Metropolitan</v>
      </c>
      <c r="P4460" s="6">
        <f>MONTH(tbl_Sales[[#This Row],[Date]])</f>
        <v>10</v>
      </c>
      <c r="Q4460" s="6">
        <f>YEAR(tbl_Sales[[#This Row],[Date]])</f>
        <v>2016</v>
      </c>
    </row>
    <row r="4461" spans="1:17" x14ac:dyDescent="0.25">
      <c r="A4461" s="1">
        <v>42666</v>
      </c>
      <c r="B4461">
        <v>1474000</v>
      </c>
      <c r="C4461" t="s">
        <v>2</v>
      </c>
      <c r="D4461" t="s">
        <v>12429</v>
      </c>
      <c r="E4461" t="s">
        <v>10</v>
      </c>
      <c r="F4461">
        <v>3070</v>
      </c>
      <c r="G4461">
        <v>3</v>
      </c>
      <c r="H4461">
        <v>1</v>
      </c>
      <c r="I4461">
        <v>0</v>
      </c>
      <c r="J4461">
        <v>304</v>
      </c>
      <c r="K4461">
        <v>1910</v>
      </c>
      <c r="L4461" t="s">
        <v>4597</v>
      </c>
      <c r="M4461" t="s">
        <v>271</v>
      </c>
      <c r="N4461" t="s">
        <v>62</v>
      </c>
      <c r="O4461" s="6" t="str">
        <f>INDEX(lkp_Region,MATCH(tbl_Sales[[#This Row],[Suburb]],lkp_Suburb,0))</f>
        <v>Northern Metropolitan</v>
      </c>
      <c r="P4461" s="6">
        <f>MONTH(tbl_Sales[[#This Row],[Date]])</f>
        <v>10</v>
      </c>
      <c r="Q4461" s="6">
        <f>YEAR(tbl_Sales[[#This Row],[Date]])</f>
        <v>2016</v>
      </c>
    </row>
    <row r="4462" spans="1:17" x14ac:dyDescent="0.25">
      <c r="A4462" s="1">
        <v>42666</v>
      </c>
      <c r="B4462">
        <v>502000</v>
      </c>
      <c r="C4462" t="s">
        <v>13</v>
      </c>
      <c r="D4462" t="s">
        <v>12433</v>
      </c>
      <c r="E4462" t="s">
        <v>5</v>
      </c>
      <c r="F4462">
        <v>3124</v>
      </c>
      <c r="G4462">
        <v>2</v>
      </c>
      <c r="H4462">
        <v>1</v>
      </c>
      <c r="I4462">
        <v>1</v>
      </c>
      <c r="J4462">
        <v>0</v>
      </c>
      <c r="K4462">
        <v>1965</v>
      </c>
      <c r="L4462" t="s">
        <v>4598</v>
      </c>
      <c r="M4462" t="s">
        <v>209</v>
      </c>
      <c r="N4462" t="s">
        <v>101</v>
      </c>
      <c r="O4462" s="6" t="str">
        <f>INDEX(lkp_Region,MATCH(tbl_Sales[[#This Row],[Suburb]],lkp_Suburb,0))</f>
        <v>Southern Metropolitan</v>
      </c>
      <c r="P4462" s="6">
        <f>MONTH(tbl_Sales[[#This Row],[Date]])</f>
        <v>10</v>
      </c>
      <c r="Q4462" s="6">
        <f>YEAR(tbl_Sales[[#This Row],[Date]])</f>
        <v>2016</v>
      </c>
    </row>
    <row r="4463" spans="1:17" x14ac:dyDescent="0.25">
      <c r="A4463" s="1">
        <v>42666</v>
      </c>
      <c r="B4463">
        <v>1300000</v>
      </c>
      <c r="C4463" t="s">
        <v>2</v>
      </c>
      <c r="D4463" t="s">
        <v>12427</v>
      </c>
      <c r="E4463" t="s">
        <v>10</v>
      </c>
      <c r="F4463">
        <v>3102</v>
      </c>
      <c r="G4463">
        <v>3</v>
      </c>
      <c r="H4463">
        <v>1</v>
      </c>
      <c r="I4463">
        <v>2</v>
      </c>
      <c r="J4463">
        <v>378</v>
      </c>
      <c r="L4463" t="s">
        <v>4599</v>
      </c>
      <c r="M4463" t="s">
        <v>297</v>
      </c>
      <c r="N4463" t="s">
        <v>101</v>
      </c>
      <c r="O4463" s="6" t="str">
        <f>INDEX(lkp_Region,MATCH(tbl_Sales[[#This Row],[Suburb]],lkp_Suburb,0))</f>
        <v>Southern Metropolitan</v>
      </c>
      <c r="P4463" s="6">
        <f>MONTH(tbl_Sales[[#This Row],[Date]])</f>
        <v>10</v>
      </c>
      <c r="Q4463" s="6">
        <f>YEAR(tbl_Sales[[#This Row],[Date]])</f>
        <v>2016</v>
      </c>
    </row>
    <row r="4464" spans="1:17" x14ac:dyDescent="0.25">
      <c r="A4464" s="1">
        <v>42666</v>
      </c>
      <c r="B4464">
        <v>2251000</v>
      </c>
      <c r="C4464" t="s">
        <v>2</v>
      </c>
      <c r="D4464" t="s">
        <v>12427</v>
      </c>
      <c r="E4464" t="s">
        <v>10</v>
      </c>
      <c r="F4464">
        <v>3104</v>
      </c>
      <c r="G4464">
        <v>3</v>
      </c>
      <c r="H4464">
        <v>1</v>
      </c>
      <c r="I4464">
        <v>2</v>
      </c>
      <c r="J4464">
        <v>888</v>
      </c>
      <c r="K4464">
        <v>1950</v>
      </c>
      <c r="L4464" t="s">
        <v>4600</v>
      </c>
      <c r="M4464" t="s">
        <v>99</v>
      </c>
      <c r="N4464" t="s">
        <v>101</v>
      </c>
      <c r="O4464" s="6" t="str">
        <f>INDEX(lkp_Region,MATCH(tbl_Sales[[#This Row],[Suburb]],lkp_Suburb,0))</f>
        <v>Southern Metropolitan</v>
      </c>
      <c r="P4464" s="6">
        <f>MONTH(tbl_Sales[[#This Row],[Date]])</f>
        <v>10</v>
      </c>
      <c r="Q4464" s="6">
        <f>YEAR(tbl_Sales[[#This Row],[Date]])</f>
        <v>2016</v>
      </c>
    </row>
    <row r="4465" spans="1:17" x14ac:dyDescent="0.25">
      <c r="A4465" s="1">
        <v>42666</v>
      </c>
      <c r="B4465">
        <v>5100000</v>
      </c>
      <c r="C4465" t="s">
        <v>2</v>
      </c>
      <c r="D4465" t="s">
        <v>12429</v>
      </c>
      <c r="E4465" t="s">
        <v>10</v>
      </c>
      <c r="F4465">
        <v>3122</v>
      </c>
      <c r="G4465">
        <v>3</v>
      </c>
      <c r="H4465">
        <v>2</v>
      </c>
      <c r="I4465">
        <v>3</v>
      </c>
      <c r="J4465">
        <v>1038</v>
      </c>
      <c r="L4465" t="s">
        <v>4601</v>
      </c>
      <c r="M4465" t="s">
        <v>461</v>
      </c>
      <c r="N4465" t="s">
        <v>101</v>
      </c>
      <c r="O4465" s="6" t="str">
        <f>INDEX(lkp_Region,MATCH(tbl_Sales[[#This Row],[Suburb]],lkp_Suburb,0))</f>
        <v>Southern Metropolitan</v>
      </c>
      <c r="P4465" s="6">
        <f>MONTH(tbl_Sales[[#This Row],[Date]])</f>
        <v>10</v>
      </c>
      <c r="Q4465" s="6">
        <f>YEAR(tbl_Sales[[#This Row],[Date]])</f>
        <v>2016</v>
      </c>
    </row>
    <row r="4466" spans="1:17" x14ac:dyDescent="0.25">
      <c r="A4466" s="1">
        <v>42666</v>
      </c>
      <c r="B4466">
        <v>1500000</v>
      </c>
      <c r="C4466" t="s">
        <v>51</v>
      </c>
      <c r="D4466" t="s">
        <v>12429</v>
      </c>
      <c r="E4466" t="s">
        <v>5</v>
      </c>
      <c r="F4466">
        <v>3188</v>
      </c>
      <c r="G4466">
        <v>4</v>
      </c>
      <c r="H4466">
        <v>1</v>
      </c>
      <c r="I4466">
        <v>1</v>
      </c>
      <c r="J4466">
        <v>692</v>
      </c>
      <c r="L4466" t="s">
        <v>4602</v>
      </c>
      <c r="M4466" t="s">
        <v>176</v>
      </c>
      <c r="N4466" t="s">
        <v>107</v>
      </c>
      <c r="O4466" s="6" t="str">
        <f>INDEX(lkp_Region,MATCH(tbl_Sales[[#This Row],[Suburb]],lkp_Suburb,0))</f>
        <v>Southern Metropolitan</v>
      </c>
      <c r="P4466" s="6">
        <f>MONTH(tbl_Sales[[#This Row],[Date]])</f>
        <v>10</v>
      </c>
      <c r="Q4466" s="6">
        <f>YEAR(tbl_Sales[[#This Row],[Date]])</f>
        <v>2016</v>
      </c>
    </row>
    <row r="4467" spans="1:17" x14ac:dyDescent="0.25">
      <c r="A4467" s="1">
        <v>42666</v>
      </c>
      <c r="B4467">
        <v>3320000</v>
      </c>
      <c r="C4467" t="s">
        <v>2</v>
      </c>
      <c r="D4467" t="s">
        <v>12429</v>
      </c>
      <c r="E4467" t="s">
        <v>10</v>
      </c>
      <c r="F4467">
        <v>3186</v>
      </c>
      <c r="G4467">
        <v>4</v>
      </c>
      <c r="H4467">
        <v>3</v>
      </c>
      <c r="I4467">
        <v>2</v>
      </c>
      <c r="J4467">
        <v>644</v>
      </c>
      <c r="K4467">
        <v>2000</v>
      </c>
      <c r="L4467" t="s">
        <v>4603</v>
      </c>
      <c r="M4467" t="s">
        <v>105</v>
      </c>
      <c r="N4467" t="s">
        <v>107</v>
      </c>
      <c r="O4467" s="6" t="str">
        <f>INDEX(lkp_Region,MATCH(tbl_Sales[[#This Row],[Suburb]],lkp_Suburb,0))</f>
        <v>Southern Metropolitan</v>
      </c>
      <c r="P4467" s="6">
        <f>MONTH(tbl_Sales[[#This Row],[Date]])</f>
        <v>10</v>
      </c>
      <c r="Q4467" s="6">
        <f>YEAR(tbl_Sales[[#This Row],[Date]])</f>
        <v>2016</v>
      </c>
    </row>
    <row r="4468" spans="1:17" x14ac:dyDescent="0.25">
      <c r="A4468" s="1">
        <v>42666</v>
      </c>
      <c r="B4468">
        <v>1300000</v>
      </c>
      <c r="C4468" t="s">
        <v>2</v>
      </c>
      <c r="D4468" t="s">
        <v>12427</v>
      </c>
      <c r="E4468" t="s">
        <v>10</v>
      </c>
      <c r="F4468">
        <v>3079</v>
      </c>
      <c r="G4468">
        <v>4</v>
      </c>
      <c r="H4468">
        <v>1</v>
      </c>
      <c r="I4468">
        <v>1</v>
      </c>
      <c r="J4468">
        <v>586</v>
      </c>
      <c r="L4468" t="s">
        <v>4604</v>
      </c>
      <c r="M4468" t="s">
        <v>213</v>
      </c>
      <c r="N4468" t="s">
        <v>150</v>
      </c>
      <c r="O4468" s="6" t="str">
        <f>INDEX(lkp_Region,MATCH(tbl_Sales[[#This Row],[Suburb]],lkp_Suburb,0))</f>
        <v>Eastern Metropolitan</v>
      </c>
      <c r="P4468" s="6">
        <f>MONTH(tbl_Sales[[#This Row],[Date]])</f>
        <v>10</v>
      </c>
      <c r="Q4468" s="6">
        <f>YEAR(tbl_Sales[[#This Row],[Date]])</f>
        <v>2016</v>
      </c>
    </row>
    <row r="4469" spans="1:17" x14ac:dyDescent="0.25">
      <c r="A4469" s="1">
        <v>42666</v>
      </c>
      <c r="B4469">
        <v>1930000</v>
      </c>
      <c r="C4469" t="s">
        <v>2</v>
      </c>
      <c r="D4469" t="s">
        <v>12423</v>
      </c>
      <c r="E4469" t="s">
        <v>10</v>
      </c>
      <c r="F4469">
        <v>3084</v>
      </c>
      <c r="G4469">
        <v>5</v>
      </c>
      <c r="H4469">
        <v>2</v>
      </c>
      <c r="I4469">
        <v>1</v>
      </c>
      <c r="J4469">
        <v>939</v>
      </c>
      <c r="K4469">
        <v>1930</v>
      </c>
      <c r="L4469" t="s">
        <v>4605</v>
      </c>
      <c r="M4469" t="s">
        <v>257</v>
      </c>
      <c r="N4469" t="s">
        <v>150</v>
      </c>
      <c r="O4469" s="6" t="str">
        <f>INDEX(lkp_Region,MATCH(tbl_Sales[[#This Row],[Suburb]],lkp_Suburb,0))</f>
        <v>Eastern Metropolitan</v>
      </c>
      <c r="P4469" s="6">
        <f>MONTH(tbl_Sales[[#This Row],[Date]])</f>
        <v>10</v>
      </c>
      <c r="Q4469" s="6">
        <f>YEAR(tbl_Sales[[#This Row],[Date]])</f>
        <v>2016</v>
      </c>
    </row>
    <row r="4470" spans="1:17" x14ac:dyDescent="0.25">
      <c r="A4470" s="1">
        <v>42667</v>
      </c>
      <c r="B4470">
        <v>1900000</v>
      </c>
      <c r="C4470" t="s">
        <v>2</v>
      </c>
      <c r="D4470" t="s">
        <v>12432</v>
      </c>
      <c r="E4470" t="s">
        <v>5</v>
      </c>
      <c r="F4470">
        <v>3078</v>
      </c>
      <c r="G4470">
        <v>4</v>
      </c>
      <c r="H4470">
        <v>2</v>
      </c>
      <c r="I4470">
        <v>2</v>
      </c>
      <c r="J4470">
        <v>556</v>
      </c>
      <c r="K4470">
        <v>1930</v>
      </c>
      <c r="L4470" t="s">
        <v>4606</v>
      </c>
      <c r="M4470" t="s">
        <v>764</v>
      </c>
      <c r="N4470" t="s">
        <v>8</v>
      </c>
      <c r="O4470" s="6" t="str">
        <f>INDEX(lkp_Region,MATCH(tbl_Sales[[#This Row],[Suburb]],lkp_Suburb,0))</f>
        <v>Northern Metropolitan</v>
      </c>
      <c r="P4470" s="6">
        <f>MONTH(tbl_Sales[[#This Row],[Date]])</f>
        <v>10</v>
      </c>
      <c r="Q4470" s="6">
        <f>YEAR(tbl_Sales[[#This Row],[Date]])</f>
        <v>2016</v>
      </c>
    </row>
    <row r="4471" spans="1:17" x14ac:dyDescent="0.25">
      <c r="A4471" s="1">
        <v>42667</v>
      </c>
      <c r="B4471">
        <v>5700000</v>
      </c>
      <c r="C4471" t="s">
        <v>2</v>
      </c>
      <c r="D4471" t="s">
        <v>12424</v>
      </c>
      <c r="E4471" t="s">
        <v>10</v>
      </c>
      <c r="F4471">
        <v>3141</v>
      </c>
      <c r="G4471">
        <v>4</v>
      </c>
      <c r="H4471">
        <v>2</v>
      </c>
      <c r="I4471">
        <v>0</v>
      </c>
      <c r="J4471">
        <v>292</v>
      </c>
      <c r="K4471">
        <v>1880</v>
      </c>
      <c r="L4471" t="s">
        <v>4607</v>
      </c>
      <c r="M4471" t="s">
        <v>111</v>
      </c>
      <c r="N4471" t="s">
        <v>76</v>
      </c>
      <c r="O4471" s="6" t="str">
        <f>INDEX(lkp_Region,MATCH(tbl_Sales[[#This Row],[Suburb]],lkp_Suburb,0))</f>
        <v>Southern Metropolitan</v>
      </c>
      <c r="P4471" s="6">
        <f>MONTH(tbl_Sales[[#This Row],[Date]])</f>
        <v>10</v>
      </c>
      <c r="Q4471" s="6">
        <f>YEAR(tbl_Sales[[#This Row],[Date]])</f>
        <v>2016</v>
      </c>
    </row>
    <row r="4472" spans="1:17" x14ac:dyDescent="0.25">
      <c r="A4472" s="1">
        <v>42667</v>
      </c>
      <c r="B4472">
        <v>526000</v>
      </c>
      <c r="C4472" t="s">
        <v>13</v>
      </c>
      <c r="D4472" t="s">
        <v>12429</v>
      </c>
      <c r="E4472" t="s">
        <v>10</v>
      </c>
      <c r="F4472">
        <v>3184</v>
      </c>
      <c r="G4472">
        <v>2</v>
      </c>
      <c r="H4472">
        <v>1</v>
      </c>
      <c r="I4472">
        <v>0</v>
      </c>
      <c r="J4472">
        <v>0</v>
      </c>
      <c r="K4472">
        <v>1930</v>
      </c>
      <c r="L4472" t="s">
        <v>4608</v>
      </c>
      <c r="M4472" t="s">
        <v>58</v>
      </c>
      <c r="N4472" t="s">
        <v>26</v>
      </c>
      <c r="O4472" s="6" t="str">
        <f>INDEX(lkp_Region,MATCH(tbl_Sales[[#This Row],[Suburb]],lkp_Suburb,0))</f>
        <v>Southern Metropolitan</v>
      </c>
      <c r="P4472" s="6">
        <f>MONTH(tbl_Sales[[#This Row],[Date]])</f>
        <v>10</v>
      </c>
      <c r="Q4472" s="6">
        <f>YEAR(tbl_Sales[[#This Row],[Date]])</f>
        <v>2016</v>
      </c>
    </row>
    <row r="4473" spans="1:17" x14ac:dyDescent="0.25">
      <c r="A4473" s="1">
        <v>42667</v>
      </c>
      <c r="B4473">
        <v>625000</v>
      </c>
      <c r="C4473" t="s">
        <v>2</v>
      </c>
      <c r="D4473" t="s">
        <v>12428</v>
      </c>
      <c r="E4473" t="s">
        <v>10</v>
      </c>
      <c r="F4473">
        <v>3060</v>
      </c>
      <c r="G4473">
        <v>3</v>
      </c>
      <c r="H4473">
        <v>1</v>
      </c>
      <c r="I4473">
        <v>2</v>
      </c>
      <c r="J4473">
        <v>585</v>
      </c>
      <c r="K4473">
        <v>1960</v>
      </c>
      <c r="L4473" t="s">
        <v>4609</v>
      </c>
      <c r="M4473" t="s">
        <v>16</v>
      </c>
      <c r="N4473" t="s">
        <v>18</v>
      </c>
      <c r="O4473" s="6" t="str">
        <f>INDEX(lkp_Region,MATCH(tbl_Sales[[#This Row],[Suburb]],lkp_Suburb,0))</f>
        <v>Northern Metropolitan</v>
      </c>
      <c r="P4473" s="6">
        <f>MONTH(tbl_Sales[[#This Row],[Date]])</f>
        <v>10</v>
      </c>
      <c r="Q4473" s="6">
        <f>YEAR(tbl_Sales[[#This Row],[Date]])</f>
        <v>2016</v>
      </c>
    </row>
    <row r="4474" spans="1:17" x14ac:dyDescent="0.25">
      <c r="A4474" s="1">
        <v>42667</v>
      </c>
      <c r="B4474">
        <v>630000</v>
      </c>
      <c r="C4474" t="s">
        <v>2</v>
      </c>
      <c r="D4474" t="s">
        <v>12425</v>
      </c>
      <c r="E4474" t="s">
        <v>10</v>
      </c>
      <c r="F4474">
        <v>3046</v>
      </c>
      <c r="G4474">
        <v>4</v>
      </c>
      <c r="H4474">
        <v>2</v>
      </c>
      <c r="I4474">
        <v>2</v>
      </c>
      <c r="J4474">
        <v>602</v>
      </c>
      <c r="K4474">
        <v>1950</v>
      </c>
      <c r="L4474" t="s">
        <v>4610</v>
      </c>
      <c r="M4474" t="s">
        <v>78</v>
      </c>
      <c r="N4474" t="s">
        <v>18</v>
      </c>
      <c r="O4474" s="6" t="str">
        <f>INDEX(lkp_Region,MATCH(tbl_Sales[[#This Row],[Suburb]],lkp_Suburb,0))</f>
        <v>Northern Metropolitan</v>
      </c>
      <c r="P4474" s="6">
        <f>MONTH(tbl_Sales[[#This Row],[Date]])</f>
        <v>10</v>
      </c>
      <c r="Q4474" s="6">
        <f>YEAR(tbl_Sales[[#This Row],[Date]])</f>
        <v>2016</v>
      </c>
    </row>
    <row r="4475" spans="1:17" x14ac:dyDescent="0.25">
      <c r="A4475" s="1">
        <v>42667</v>
      </c>
      <c r="B4475">
        <v>930000</v>
      </c>
      <c r="C4475" t="s">
        <v>2</v>
      </c>
      <c r="D4475" t="s">
        <v>12428</v>
      </c>
      <c r="E4475" t="s">
        <v>5</v>
      </c>
      <c r="F4475">
        <v>3044</v>
      </c>
      <c r="G4475">
        <v>4</v>
      </c>
      <c r="H4475">
        <v>1</v>
      </c>
      <c r="I4475">
        <v>3</v>
      </c>
      <c r="J4475">
        <v>746</v>
      </c>
      <c r="L4475" t="s">
        <v>4611</v>
      </c>
      <c r="M4475" t="s">
        <v>115</v>
      </c>
      <c r="N4475" t="s">
        <v>18</v>
      </c>
      <c r="O4475" s="6" t="str">
        <f>INDEX(lkp_Region,MATCH(tbl_Sales[[#This Row],[Suburb]],lkp_Suburb,0))</f>
        <v>Northern Metropolitan</v>
      </c>
      <c r="P4475" s="6">
        <f>MONTH(tbl_Sales[[#This Row],[Date]])</f>
        <v>10</v>
      </c>
      <c r="Q4475" s="6">
        <f>YEAR(tbl_Sales[[#This Row],[Date]])</f>
        <v>2016</v>
      </c>
    </row>
    <row r="4476" spans="1:17" x14ac:dyDescent="0.25">
      <c r="A4476" s="1">
        <v>42667</v>
      </c>
      <c r="B4476">
        <v>1150000</v>
      </c>
      <c r="C4476" t="s">
        <v>2</v>
      </c>
      <c r="D4476" t="s">
        <v>12427</v>
      </c>
      <c r="E4476" t="s">
        <v>5</v>
      </c>
      <c r="F4476">
        <v>3041</v>
      </c>
      <c r="G4476">
        <v>3</v>
      </c>
      <c r="H4476">
        <v>2</v>
      </c>
      <c r="I4476">
        <v>3</v>
      </c>
      <c r="J4476">
        <v>696</v>
      </c>
      <c r="K4476">
        <v>1950</v>
      </c>
      <c r="L4476" t="s">
        <v>4612</v>
      </c>
      <c r="M4476" t="s">
        <v>121</v>
      </c>
      <c r="N4476" t="s">
        <v>49</v>
      </c>
      <c r="O4476" s="6" t="str">
        <f>INDEX(lkp_Region,MATCH(tbl_Sales[[#This Row],[Suburb]],lkp_Suburb,0))</f>
        <v>Western Metropolitan</v>
      </c>
      <c r="P4476" s="6">
        <f>MONTH(tbl_Sales[[#This Row],[Date]])</f>
        <v>10</v>
      </c>
      <c r="Q4476" s="6">
        <f>YEAR(tbl_Sales[[#This Row],[Date]])</f>
        <v>2016</v>
      </c>
    </row>
    <row r="4477" spans="1:17" x14ac:dyDescent="0.25">
      <c r="A4477" s="1">
        <v>42667</v>
      </c>
      <c r="B4477">
        <v>1330000</v>
      </c>
      <c r="C4477" t="s">
        <v>2</v>
      </c>
      <c r="D4477" t="s">
        <v>12428</v>
      </c>
      <c r="E4477" t="s">
        <v>10</v>
      </c>
      <c r="F4477">
        <v>3042</v>
      </c>
      <c r="G4477">
        <v>1</v>
      </c>
      <c r="H4477">
        <v>1</v>
      </c>
      <c r="I4477">
        <v>1</v>
      </c>
      <c r="J4477">
        <v>846</v>
      </c>
      <c r="L4477" t="s">
        <v>4613</v>
      </c>
      <c r="M4477" t="s">
        <v>86</v>
      </c>
      <c r="N4477" t="s">
        <v>49</v>
      </c>
      <c r="O4477" s="6" t="str">
        <f>INDEX(lkp_Region,MATCH(tbl_Sales[[#This Row],[Suburb]],lkp_Suburb,0))</f>
        <v>Western Metropolitan</v>
      </c>
      <c r="P4477" s="6">
        <f>MONTH(tbl_Sales[[#This Row],[Date]])</f>
        <v>10</v>
      </c>
      <c r="Q4477" s="6">
        <f>YEAR(tbl_Sales[[#This Row],[Date]])</f>
        <v>2016</v>
      </c>
    </row>
    <row r="4478" spans="1:17" x14ac:dyDescent="0.25">
      <c r="A4478" s="1">
        <v>42667</v>
      </c>
      <c r="B4478">
        <v>650000</v>
      </c>
      <c r="C4478" t="s">
        <v>2</v>
      </c>
      <c r="D4478" t="s">
        <v>12428</v>
      </c>
      <c r="E4478" t="s">
        <v>5</v>
      </c>
      <c r="F4478">
        <v>3148</v>
      </c>
      <c r="G4478">
        <v>3</v>
      </c>
      <c r="H4478">
        <v>2</v>
      </c>
      <c r="I4478">
        <v>2</v>
      </c>
      <c r="J4478">
        <v>160</v>
      </c>
      <c r="K4478">
        <v>2000</v>
      </c>
      <c r="L4478" t="s">
        <v>4614</v>
      </c>
      <c r="M4478" t="s">
        <v>29</v>
      </c>
      <c r="N4478" t="s">
        <v>31</v>
      </c>
      <c r="O4478" s="6" t="str">
        <f>INDEX(lkp_Region,MATCH(tbl_Sales[[#This Row],[Suburb]],lkp_Suburb,0))</f>
        <v>Southern Metropolitan</v>
      </c>
      <c r="P4478" s="6">
        <f>MONTH(tbl_Sales[[#This Row],[Date]])</f>
        <v>10</v>
      </c>
      <c r="Q4478" s="6">
        <f>YEAR(tbl_Sales[[#This Row],[Date]])</f>
        <v>2016</v>
      </c>
    </row>
    <row r="4479" spans="1:17" x14ac:dyDescent="0.25">
      <c r="A4479" s="1">
        <v>42667</v>
      </c>
      <c r="B4479">
        <v>550055</v>
      </c>
      <c r="C4479" t="s">
        <v>13</v>
      </c>
      <c r="D4479" t="s">
        <v>12429</v>
      </c>
      <c r="E4479" t="s">
        <v>5</v>
      </c>
      <c r="F4479">
        <v>3051</v>
      </c>
      <c r="G4479">
        <v>2</v>
      </c>
      <c r="H4479">
        <v>1</v>
      </c>
      <c r="I4479">
        <v>2</v>
      </c>
      <c r="J4479">
        <v>1004</v>
      </c>
      <c r="K4479">
        <v>1971</v>
      </c>
      <c r="L4479" t="s">
        <v>4615</v>
      </c>
      <c r="M4479" t="s">
        <v>915</v>
      </c>
      <c r="N4479" t="s">
        <v>88</v>
      </c>
      <c r="O4479" s="6" t="str">
        <f>INDEX(lkp_Region,MATCH(tbl_Sales[[#This Row],[Suburb]],lkp_Suburb,0))</f>
        <v>Northern Metropolitan</v>
      </c>
      <c r="P4479" s="6">
        <f>MONTH(tbl_Sales[[#This Row],[Date]])</f>
        <v>10</v>
      </c>
      <c r="Q4479" s="6">
        <f>YEAR(tbl_Sales[[#This Row],[Date]])</f>
        <v>2016</v>
      </c>
    </row>
    <row r="4480" spans="1:17" x14ac:dyDescent="0.25">
      <c r="A4480" s="1">
        <v>42667</v>
      </c>
      <c r="B4480">
        <v>868000</v>
      </c>
      <c r="C4480" t="s">
        <v>2</v>
      </c>
      <c r="D4480" t="s">
        <v>12425</v>
      </c>
      <c r="E4480" t="s">
        <v>10</v>
      </c>
      <c r="F4480">
        <v>3019</v>
      </c>
      <c r="G4480">
        <v>2</v>
      </c>
      <c r="H4480">
        <v>1</v>
      </c>
      <c r="I4480">
        <v>4</v>
      </c>
      <c r="J4480">
        <v>749</v>
      </c>
      <c r="K4480">
        <v>1950</v>
      </c>
      <c r="L4480" t="s">
        <v>4616</v>
      </c>
      <c r="M4480" t="s">
        <v>436</v>
      </c>
      <c r="N4480" t="s">
        <v>21</v>
      </c>
      <c r="O4480" s="6" t="str">
        <f>INDEX(lkp_Region,MATCH(tbl_Sales[[#This Row],[Suburb]],lkp_Suburb,0))</f>
        <v>Western Metropolitan</v>
      </c>
      <c r="P4480" s="6">
        <f>MONTH(tbl_Sales[[#This Row],[Date]])</f>
        <v>10</v>
      </c>
      <c r="Q4480" s="6">
        <f>YEAR(tbl_Sales[[#This Row],[Date]])</f>
        <v>2016</v>
      </c>
    </row>
    <row r="4481" spans="1:17" x14ac:dyDescent="0.25">
      <c r="A4481" s="1">
        <v>42667</v>
      </c>
      <c r="B4481">
        <v>836000</v>
      </c>
      <c r="C4481" t="s">
        <v>2</v>
      </c>
      <c r="D4481" t="s">
        <v>12429</v>
      </c>
      <c r="E4481" t="s">
        <v>10</v>
      </c>
      <c r="F4481">
        <v>3189</v>
      </c>
      <c r="G4481">
        <v>3</v>
      </c>
      <c r="H4481">
        <v>1</v>
      </c>
      <c r="I4481">
        <v>4</v>
      </c>
      <c r="J4481">
        <v>695</v>
      </c>
      <c r="K4481">
        <v>1970</v>
      </c>
      <c r="L4481" t="s">
        <v>4617</v>
      </c>
      <c r="M4481" t="s">
        <v>70</v>
      </c>
      <c r="N4481" t="s">
        <v>45</v>
      </c>
      <c r="O4481" s="6" t="str">
        <f>INDEX(lkp_Region,MATCH(tbl_Sales[[#This Row],[Suburb]],lkp_Suburb,0))</f>
        <v>Southern Metropolitan</v>
      </c>
      <c r="P4481" s="6">
        <f>MONTH(tbl_Sales[[#This Row],[Date]])</f>
        <v>10</v>
      </c>
      <c r="Q4481" s="6">
        <f>YEAR(tbl_Sales[[#This Row],[Date]])</f>
        <v>2016</v>
      </c>
    </row>
    <row r="4482" spans="1:17" x14ac:dyDescent="0.25">
      <c r="A4482" s="1">
        <v>42667</v>
      </c>
      <c r="B4482">
        <v>1080000</v>
      </c>
      <c r="C4482" t="s">
        <v>2</v>
      </c>
      <c r="D4482" t="s">
        <v>12429</v>
      </c>
      <c r="E4482" t="s">
        <v>10</v>
      </c>
      <c r="F4482">
        <v>3167</v>
      </c>
      <c r="G4482">
        <v>3</v>
      </c>
      <c r="H4482">
        <v>2</v>
      </c>
      <c r="I4482">
        <v>2</v>
      </c>
      <c r="J4482">
        <v>716</v>
      </c>
      <c r="L4482" t="s">
        <v>4618</v>
      </c>
      <c r="M4482" t="s">
        <v>43</v>
      </c>
      <c r="N4482" t="s">
        <v>45</v>
      </c>
      <c r="O4482" s="6" t="str">
        <f>INDEX(lkp_Region,MATCH(tbl_Sales[[#This Row],[Suburb]],lkp_Suburb,0))</f>
        <v>South-Eastern Metropolitan</v>
      </c>
      <c r="P4482" s="6">
        <f>MONTH(tbl_Sales[[#This Row],[Date]])</f>
        <v>10</v>
      </c>
      <c r="Q4482" s="6">
        <f>YEAR(tbl_Sales[[#This Row],[Date]])</f>
        <v>2016</v>
      </c>
    </row>
    <row r="4483" spans="1:17" x14ac:dyDescent="0.25">
      <c r="A4483" s="1">
        <v>42667</v>
      </c>
      <c r="B4483">
        <v>1185000</v>
      </c>
      <c r="C4483" t="s">
        <v>2</v>
      </c>
      <c r="D4483" t="s">
        <v>12433</v>
      </c>
      <c r="E4483" t="s">
        <v>10</v>
      </c>
      <c r="F4483">
        <v>3015</v>
      </c>
      <c r="G4483">
        <v>3</v>
      </c>
      <c r="H4483">
        <v>1</v>
      </c>
      <c r="I4483">
        <v>2</v>
      </c>
      <c r="J4483">
        <v>771</v>
      </c>
      <c r="L4483" t="s">
        <v>4619</v>
      </c>
      <c r="M4483" t="s">
        <v>133</v>
      </c>
      <c r="N4483" t="s">
        <v>69</v>
      </c>
      <c r="O4483" s="6" t="str">
        <f>INDEX(lkp_Region,MATCH(tbl_Sales[[#This Row],[Suburb]],lkp_Suburb,0))</f>
        <v>Western Metropolitan</v>
      </c>
      <c r="P4483" s="6">
        <f>MONTH(tbl_Sales[[#This Row],[Date]])</f>
        <v>10</v>
      </c>
      <c r="Q4483" s="6">
        <f>YEAR(tbl_Sales[[#This Row],[Date]])</f>
        <v>2016</v>
      </c>
    </row>
    <row r="4484" spans="1:17" x14ac:dyDescent="0.25">
      <c r="A4484" s="1">
        <v>42667</v>
      </c>
      <c r="B4484">
        <v>765000</v>
      </c>
      <c r="C4484" t="s">
        <v>13</v>
      </c>
      <c r="D4484" t="s">
        <v>12429</v>
      </c>
      <c r="E4484" t="s">
        <v>10</v>
      </c>
      <c r="F4484">
        <v>3163</v>
      </c>
      <c r="G4484">
        <v>2</v>
      </c>
      <c r="H4484">
        <v>1</v>
      </c>
      <c r="I4484">
        <v>1</v>
      </c>
      <c r="J4484">
        <v>134</v>
      </c>
      <c r="K4484">
        <v>1965</v>
      </c>
      <c r="L4484" t="s">
        <v>4620</v>
      </c>
      <c r="M4484" t="s">
        <v>201</v>
      </c>
      <c r="N4484" t="s">
        <v>57</v>
      </c>
      <c r="O4484" s="6" t="str">
        <f>INDEX(lkp_Region,MATCH(tbl_Sales[[#This Row],[Suburb]],lkp_Suburb,0))</f>
        <v>Southern Metropolitan</v>
      </c>
      <c r="P4484" s="6">
        <f>MONTH(tbl_Sales[[#This Row],[Date]])</f>
        <v>10</v>
      </c>
      <c r="Q4484" s="6">
        <f>YEAR(tbl_Sales[[#This Row],[Date]])</f>
        <v>2016</v>
      </c>
    </row>
    <row r="4485" spans="1:17" x14ac:dyDescent="0.25">
      <c r="A4485" s="1">
        <v>42667</v>
      </c>
      <c r="B4485">
        <v>303500</v>
      </c>
      <c r="C4485" t="s">
        <v>13</v>
      </c>
      <c r="D4485" t="s">
        <v>12429</v>
      </c>
      <c r="E4485" t="s">
        <v>5</v>
      </c>
      <c r="F4485">
        <v>3071</v>
      </c>
      <c r="G4485">
        <v>1</v>
      </c>
      <c r="H4485">
        <v>1</v>
      </c>
      <c r="I4485">
        <v>1</v>
      </c>
      <c r="J4485">
        <v>0</v>
      </c>
      <c r="K4485">
        <v>1970</v>
      </c>
      <c r="L4485" t="s">
        <v>4621</v>
      </c>
      <c r="M4485" t="s">
        <v>60</v>
      </c>
      <c r="N4485" t="s">
        <v>62</v>
      </c>
      <c r="O4485" s="6" t="str">
        <f>INDEX(lkp_Region,MATCH(tbl_Sales[[#This Row],[Suburb]],lkp_Suburb,0))</f>
        <v>Northern Metropolitan</v>
      </c>
      <c r="P4485" s="6">
        <f>MONTH(tbl_Sales[[#This Row],[Date]])</f>
        <v>10</v>
      </c>
      <c r="Q4485" s="6">
        <f>YEAR(tbl_Sales[[#This Row],[Date]])</f>
        <v>2016</v>
      </c>
    </row>
    <row r="4486" spans="1:17" x14ac:dyDescent="0.25">
      <c r="A4486" s="1">
        <v>42667</v>
      </c>
      <c r="B4486">
        <v>495000</v>
      </c>
      <c r="C4486" t="s">
        <v>51</v>
      </c>
      <c r="D4486" t="s">
        <v>12427</v>
      </c>
      <c r="E4486" t="s">
        <v>10</v>
      </c>
      <c r="F4486">
        <v>3073</v>
      </c>
      <c r="G4486">
        <v>2</v>
      </c>
      <c r="H4486">
        <v>1</v>
      </c>
      <c r="I4486">
        <v>1</v>
      </c>
      <c r="J4486">
        <v>96</v>
      </c>
      <c r="K4486">
        <v>2013</v>
      </c>
      <c r="L4486" t="s">
        <v>4622</v>
      </c>
      <c r="M4486" t="s">
        <v>93</v>
      </c>
      <c r="N4486" t="s">
        <v>62</v>
      </c>
      <c r="O4486" s="6" t="str">
        <f>INDEX(lkp_Region,MATCH(tbl_Sales[[#This Row],[Suburb]],lkp_Suburb,0))</f>
        <v>Northern Metropolitan</v>
      </c>
      <c r="P4486" s="6">
        <f>MONTH(tbl_Sales[[#This Row],[Date]])</f>
        <v>10</v>
      </c>
      <c r="Q4486" s="6">
        <f>YEAR(tbl_Sales[[#This Row],[Date]])</f>
        <v>2016</v>
      </c>
    </row>
    <row r="4487" spans="1:17" x14ac:dyDescent="0.25">
      <c r="A4487" s="1">
        <v>42667</v>
      </c>
      <c r="B4487">
        <v>568000</v>
      </c>
      <c r="C4487" t="s">
        <v>51</v>
      </c>
      <c r="D4487" t="s">
        <v>12427</v>
      </c>
      <c r="E4487" t="s">
        <v>10</v>
      </c>
      <c r="F4487">
        <v>3073</v>
      </c>
      <c r="G4487">
        <v>2</v>
      </c>
      <c r="H4487">
        <v>1</v>
      </c>
      <c r="I4487">
        <v>1</v>
      </c>
      <c r="J4487">
        <v>120</v>
      </c>
      <c r="L4487" t="s">
        <v>4623</v>
      </c>
      <c r="M4487" t="s">
        <v>93</v>
      </c>
      <c r="N4487" t="s">
        <v>62</v>
      </c>
      <c r="O4487" s="6" t="str">
        <f>INDEX(lkp_Region,MATCH(tbl_Sales[[#This Row],[Suburb]],lkp_Suburb,0))</f>
        <v>Northern Metropolitan</v>
      </c>
      <c r="P4487" s="6">
        <f>MONTH(tbl_Sales[[#This Row],[Date]])</f>
        <v>10</v>
      </c>
      <c r="Q4487" s="6">
        <f>YEAR(tbl_Sales[[#This Row],[Date]])</f>
        <v>2016</v>
      </c>
    </row>
    <row r="4488" spans="1:17" x14ac:dyDescent="0.25">
      <c r="A4488" s="1">
        <v>42667</v>
      </c>
      <c r="B4488">
        <v>910000</v>
      </c>
      <c r="C4488" t="s">
        <v>51</v>
      </c>
      <c r="D4488" t="s">
        <v>12427</v>
      </c>
      <c r="E4488" t="s">
        <v>10</v>
      </c>
      <c r="F4488">
        <v>3071</v>
      </c>
      <c r="G4488">
        <v>3</v>
      </c>
      <c r="H4488">
        <v>2</v>
      </c>
      <c r="I4488">
        <v>1</v>
      </c>
      <c r="J4488">
        <v>0</v>
      </c>
      <c r="L4488" t="s">
        <v>4624</v>
      </c>
      <c r="M4488" t="s">
        <v>60</v>
      </c>
      <c r="N4488" t="s">
        <v>62</v>
      </c>
      <c r="O4488" s="6" t="str">
        <f>INDEX(lkp_Region,MATCH(tbl_Sales[[#This Row],[Suburb]],lkp_Suburb,0))</f>
        <v>Northern Metropolitan</v>
      </c>
      <c r="P4488" s="6">
        <f>MONTH(tbl_Sales[[#This Row],[Date]])</f>
        <v>10</v>
      </c>
      <c r="Q4488" s="6">
        <f>YEAR(tbl_Sales[[#This Row],[Date]])</f>
        <v>2016</v>
      </c>
    </row>
    <row r="4489" spans="1:17" x14ac:dyDescent="0.25">
      <c r="A4489" s="1">
        <v>42667</v>
      </c>
      <c r="B4489">
        <v>760000</v>
      </c>
      <c r="C4489" t="s">
        <v>2</v>
      </c>
      <c r="D4489" t="s">
        <v>12429</v>
      </c>
      <c r="E4489" t="s">
        <v>10</v>
      </c>
      <c r="F4489">
        <v>3020</v>
      </c>
      <c r="G4489">
        <v>3</v>
      </c>
      <c r="H4489">
        <v>1</v>
      </c>
      <c r="I4489">
        <v>2</v>
      </c>
      <c r="J4489">
        <v>534</v>
      </c>
      <c r="L4489" t="s">
        <v>4625</v>
      </c>
      <c r="M4489" t="s">
        <v>0</v>
      </c>
      <c r="N4489" t="s">
        <v>3</v>
      </c>
      <c r="O4489" s="6" t="str">
        <f>INDEX(lkp_Region,MATCH(tbl_Sales[[#This Row],[Suburb]],lkp_Suburb,0))</f>
        <v>Western Metropolitan</v>
      </c>
      <c r="P4489" s="6">
        <f>MONTH(tbl_Sales[[#This Row],[Date]])</f>
        <v>10</v>
      </c>
      <c r="Q4489" s="6">
        <f>YEAR(tbl_Sales[[#This Row],[Date]])</f>
        <v>2016</v>
      </c>
    </row>
    <row r="4490" spans="1:17" x14ac:dyDescent="0.25">
      <c r="A4490" s="1">
        <v>42667</v>
      </c>
      <c r="B4490">
        <v>890000</v>
      </c>
      <c r="C4490" t="s">
        <v>2</v>
      </c>
      <c r="D4490" t="s">
        <v>12428</v>
      </c>
      <c r="E4490" t="s">
        <v>10</v>
      </c>
      <c r="F4490">
        <v>3020</v>
      </c>
      <c r="G4490">
        <v>4</v>
      </c>
      <c r="H4490">
        <v>1</v>
      </c>
      <c r="I4490">
        <v>2</v>
      </c>
      <c r="J4490">
        <v>668</v>
      </c>
      <c r="K4490">
        <v>1930</v>
      </c>
      <c r="L4490" t="s">
        <v>4626</v>
      </c>
      <c r="M4490" t="s">
        <v>443</v>
      </c>
      <c r="N4490" t="s">
        <v>3</v>
      </c>
      <c r="O4490" s="6" t="str">
        <f>INDEX(lkp_Region,MATCH(tbl_Sales[[#This Row],[Suburb]],lkp_Suburb,0))</f>
        <v>Western Metropolitan</v>
      </c>
      <c r="P4490" s="6">
        <f>MONTH(tbl_Sales[[#This Row],[Date]])</f>
        <v>10</v>
      </c>
      <c r="Q4490" s="6">
        <f>YEAR(tbl_Sales[[#This Row],[Date]])</f>
        <v>2016</v>
      </c>
    </row>
    <row r="4491" spans="1:17" x14ac:dyDescent="0.25">
      <c r="A4491" s="1">
        <v>42667</v>
      </c>
      <c r="B4491">
        <v>770000</v>
      </c>
      <c r="C4491" t="s">
        <v>13</v>
      </c>
      <c r="D4491" t="s">
        <v>12425</v>
      </c>
      <c r="E4491" t="s">
        <v>10</v>
      </c>
      <c r="F4491">
        <v>3127</v>
      </c>
      <c r="G4491">
        <v>2</v>
      </c>
      <c r="H4491">
        <v>1</v>
      </c>
      <c r="I4491">
        <v>1</v>
      </c>
      <c r="J4491">
        <v>156</v>
      </c>
      <c r="K4491">
        <v>1960</v>
      </c>
      <c r="L4491" t="s">
        <v>4627</v>
      </c>
      <c r="M4491" t="s">
        <v>11</v>
      </c>
      <c r="N4491" t="s">
        <v>101</v>
      </c>
      <c r="O4491" s="6" t="str">
        <f>INDEX(lkp_Region,MATCH(tbl_Sales[[#This Row],[Suburb]],lkp_Suburb,0))</f>
        <v>Southern Metropolitan</v>
      </c>
      <c r="P4491" s="6">
        <f>MONTH(tbl_Sales[[#This Row],[Date]])</f>
        <v>10</v>
      </c>
      <c r="Q4491" s="6">
        <f>YEAR(tbl_Sales[[#This Row],[Date]])</f>
        <v>2016</v>
      </c>
    </row>
    <row r="4492" spans="1:17" x14ac:dyDescent="0.25">
      <c r="A4492" s="1">
        <v>42667</v>
      </c>
      <c r="B4492">
        <v>1300000</v>
      </c>
      <c r="C4492" t="s">
        <v>2</v>
      </c>
      <c r="D4492" t="s">
        <v>12427</v>
      </c>
      <c r="E4492" t="s">
        <v>10</v>
      </c>
      <c r="F4492">
        <v>3122</v>
      </c>
      <c r="G4492">
        <v>3</v>
      </c>
      <c r="H4492">
        <v>2</v>
      </c>
      <c r="I4492">
        <v>1</v>
      </c>
      <c r="J4492">
        <v>341</v>
      </c>
      <c r="K4492">
        <v>1938</v>
      </c>
      <c r="L4492" t="s">
        <v>4628</v>
      </c>
      <c r="M4492" t="s">
        <v>461</v>
      </c>
      <c r="N4492" t="s">
        <v>101</v>
      </c>
      <c r="O4492" s="6" t="str">
        <f>INDEX(lkp_Region,MATCH(tbl_Sales[[#This Row],[Suburb]],lkp_Suburb,0))</f>
        <v>Southern Metropolitan</v>
      </c>
      <c r="P4492" s="6">
        <f>MONTH(tbl_Sales[[#This Row],[Date]])</f>
        <v>10</v>
      </c>
      <c r="Q4492" s="6">
        <f>YEAR(tbl_Sales[[#This Row],[Date]])</f>
        <v>2016</v>
      </c>
    </row>
    <row r="4493" spans="1:17" x14ac:dyDescent="0.25">
      <c r="A4493" s="1">
        <v>42668</v>
      </c>
      <c r="B4493">
        <v>1600000</v>
      </c>
      <c r="C4493" t="s">
        <v>2</v>
      </c>
      <c r="D4493" t="s">
        <v>12428</v>
      </c>
      <c r="E4493" t="s">
        <v>10</v>
      </c>
      <c r="F4493">
        <v>3121</v>
      </c>
      <c r="G4493">
        <v>3</v>
      </c>
      <c r="H4493">
        <v>2</v>
      </c>
      <c r="I4493">
        <v>1</v>
      </c>
      <c r="J4493">
        <v>115</v>
      </c>
      <c r="L4493" t="s">
        <v>4629</v>
      </c>
      <c r="M4493" t="s">
        <v>6</v>
      </c>
      <c r="N4493" t="s">
        <v>8</v>
      </c>
      <c r="O4493" s="6" t="str">
        <f>INDEX(lkp_Region,MATCH(tbl_Sales[[#This Row],[Suburb]],lkp_Suburb,0))</f>
        <v>Northern Metropolitan</v>
      </c>
      <c r="P4493" s="6">
        <f>MONTH(tbl_Sales[[#This Row],[Date]])</f>
        <v>10</v>
      </c>
      <c r="Q4493" s="6">
        <f>YEAR(tbl_Sales[[#This Row],[Date]])</f>
        <v>2016</v>
      </c>
    </row>
    <row r="4494" spans="1:17" x14ac:dyDescent="0.25">
      <c r="A4494" s="1">
        <v>42668</v>
      </c>
      <c r="B4494">
        <v>1900000</v>
      </c>
      <c r="C4494" t="s">
        <v>2</v>
      </c>
      <c r="D4494" t="s">
        <v>12432</v>
      </c>
      <c r="E4494" t="s">
        <v>10</v>
      </c>
      <c r="F4494">
        <v>3182</v>
      </c>
      <c r="G4494">
        <v>3</v>
      </c>
      <c r="H4494">
        <v>2</v>
      </c>
      <c r="I4494">
        <v>2</v>
      </c>
      <c r="J4494">
        <v>289</v>
      </c>
      <c r="K4494">
        <v>1979</v>
      </c>
      <c r="L4494" t="s">
        <v>4630</v>
      </c>
      <c r="M4494" t="s">
        <v>156</v>
      </c>
      <c r="N4494" t="s">
        <v>26</v>
      </c>
      <c r="O4494" s="6" t="str">
        <f>INDEX(lkp_Region,MATCH(tbl_Sales[[#This Row],[Suburb]],lkp_Suburb,0))</f>
        <v>Southern Metropolitan</v>
      </c>
      <c r="P4494" s="6">
        <f>MONTH(tbl_Sales[[#This Row],[Date]])</f>
        <v>10</v>
      </c>
      <c r="Q4494" s="6">
        <f>YEAR(tbl_Sales[[#This Row],[Date]])</f>
        <v>2016</v>
      </c>
    </row>
    <row r="4495" spans="1:17" x14ac:dyDescent="0.25">
      <c r="A4495" s="1">
        <v>42668</v>
      </c>
      <c r="B4495">
        <v>770000</v>
      </c>
      <c r="C4495" t="s">
        <v>2</v>
      </c>
      <c r="D4495" t="s">
        <v>12428</v>
      </c>
      <c r="E4495" t="s">
        <v>10</v>
      </c>
      <c r="F4495">
        <v>3044</v>
      </c>
      <c r="G4495">
        <v>3</v>
      </c>
      <c r="H4495">
        <v>1</v>
      </c>
      <c r="I4495">
        <v>0</v>
      </c>
      <c r="J4495">
        <v>464</v>
      </c>
      <c r="L4495" t="s">
        <v>4631</v>
      </c>
      <c r="M4495" t="s">
        <v>115</v>
      </c>
      <c r="N4495" t="s">
        <v>18</v>
      </c>
      <c r="O4495" s="6" t="str">
        <f>INDEX(lkp_Region,MATCH(tbl_Sales[[#This Row],[Suburb]],lkp_Suburb,0))</f>
        <v>Northern Metropolitan</v>
      </c>
      <c r="P4495" s="6">
        <f>MONTH(tbl_Sales[[#This Row],[Date]])</f>
        <v>10</v>
      </c>
      <c r="Q4495" s="6">
        <f>YEAR(tbl_Sales[[#This Row],[Date]])</f>
        <v>2016</v>
      </c>
    </row>
    <row r="4496" spans="1:17" x14ac:dyDescent="0.25">
      <c r="A4496" s="1">
        <v>42668</v>
      </c>
      <c r="B4496">
        <v>771000</v>
      </c>
      <c r="C4496" t="s">
        <v>2</v>
      </c>
      <c r="D4496" t="s">
        <v>12428</v>
      </c>
      <c r="E4496" t="s">
        <v>10</v>
      </c>
      <c r="F4496">
        <v>3060</v>
      </c>
      <c r="G4496">
        <v>4</v>
      </c>
      <c r="H4496">
        <v>2</v>
      </c>
      <c r="I4496">
        <v>2</v>
      </c>
      <c r="J4496">
        <v>647</v>
      </c>
      <c r="L4496" t="s">
        <v>4632</v>
      </c>
      <c r="M4496" t="s">
        <v>16</v>
      </c>
      <c r="N4496" t="s">
        <v>18</v>
      </c>
      <c r="O4496" s="6" t="str">
        <f>INDEX(lkp_Region,MATCH(tbl_Sales[[#This Row],[Suburb]],lkp_Suburb,0))</f>
        <v>Northern Metropolitan</v>
      </c>
      <c r="P4496" s="6">
        <f>MONTH(tbl_Sales[[#This Row],[Date]])</f>
        <v>10</v>
      </c>
      <c r="Q4496" s="6">
        <f>YEAR(tbl_Sales[[#This Row],[Date]])</f>
        <v>2016</v>
      </c>
    </row>
    <row r="4497" spans="1:17" x14ac:dyDescent="0.25">
      <c r="A4497" s="1">
        <v>42668</v>
      </c>
      <c r="B4497">
        <v>825000</v>
      </c>
      <c r="C4497" t="s">
        <v>2</v>
      </c>
      <c r="D4497" t="s">
        <v>12429</v>
      </c>
      <c r="E4497" t="s">
        <v>10</v>
      </c>
      <c r="F4497">
        <v>3058</v>
      </c>
      <c r="G4497">
        <v>3</v>
      </c>
      <c r="H4497">
        <v>1</v>
      </c>
      <c r="I4497">
        <v>1</v>
      </c>
      <c r="J4497">
        <v>374</v>
      </c>
      <c r="K4497">
        <v>1910</v>
      </c>
      <c r="L4497" t="s">
        <v>4633</v>
      </c>
      <c r="M4497" t="s">
        <v>41</v>
      </c>
      <c r="N4497" t="s">
        <v>18</v>
      </c>
      <c r="O4497" s="6" t="str">
        <f>INDEX(lkp_Region,MATCH(tbl_Sales[[#This Row],[Suburb]],lkp_Suburb,0))</f>
        <v>Northern Metropolitan</v>
      </c>
      <c r="P4497" s="6">
        <f>MONTH(tbl_Sales[[#This Row],[Date]])</f>
        <v>10</v>
      </c>
      <c r="Q4497" s="6">
        <f>YEAR(tbl_Sales[[#This Row],[Date]])</f>
        <v>2016</v>
      </c>
    </row>
    <row r="4498" spans="1:17" x14ac:dyDescent="0.25">
      <c r="A4498" s="1">
        <v>42668</v>
      </c>
      <c r="B4498">
        <v>1330000</v>
      </c>
      <c r="C4498" t="s">
        <v>2</v>
      </c>
      <c r="D4498" t="s">
        <v>12427</v>
      </c>
      <c r="E4498" t="s">
        <v>10</v>
      </c>
      <c r="F4498">
        <v>3055</v>
      </c>
      <c r="G4498">
        <v>3</v>
      </c>
      <c r="H4498">
        <v>1</v>
      </c>
      <c r="I4498">
        <v>2</v>
      </c>
      <c r="J4498">
        <v>353</v>
      </c>
      <c r="K4498">
        <v>1930</v>
      </c>
      <c r="L4498" t="s">
        <v>4634</v>
      </c>
      <c r="M4498" t="s">
        <v>80</v>
      </c>
      <c r="N4498" t="s">
        <v>18</v>
      </c>
      <c r="O4498" s="6" t="str">
        <f>INDEX(lkp_Region,MATCH(tbl_Sales[[#This Row],[Suburb]],lkp_Suburb,0))</f>
        <v>Northern Metropolitan</v>
      </c>
      <c r="P4498" s="6">
        <f>MONTH(tbl_Sales[[#This Row],[Date]])</f>
        <v>10</v>
      </c>
      <c r="Q4498" s="6">
        <f>YEAR(tbl_Sales[[#This Row],[Date]])</f>
        <v>2016</v>
      </c>
    </row>
    <row r="4499" spans="1:17" x14ac:dyDescent="0.25">
      <c r="A4499" s="1">
        <v>42668</v>
      </c>
      <c r="B4499">
        <v>652000</v>
      </c>
      <c r="C4499" t="s">
        <v>2</v>
      </c>
      <c r="D4499" t="s">
        <v>12423</v>
      </c>
      <c r="E4499" t="s">
        <v>10</v>
      </c>
      <c r="F4499">
        <v>3019</v>
      </c>
      <c r="G4499">
        <v>3</v>
      </c>
      <c r="H4499">
        <v>2</v>
      </c>
      <c r="I4499">
        <v>1</v>
      </c>
      <c r="J4499">
        <v>216</v>
      </c>
      <c r="K4499">
        <v>2010</v>
      </c>
      <c r="L4499" t="s">
        <v>4635</v>
      </c>
      <c r="M4499" t="s">
        <v>436</v>
      </c>
      <c r="N4499" t="s">
        <v>21</v>
      </c>
      <c r="O4499" s="6" t="str">
        <f>INDEX(lkp_Region,MATCH(tbl_Sales[[#This Row],[Suburb]],lkp_Suburb,0))</f>
        <v>Western Metropolitan</v>
      </c>
      <c r="P4499" s="6">
        <f>MONTH(tbl_Sales[[#This Row],[Date]])</f>
        <v>10</v>
      </c>
      <c r="Q4499" s="6">
        <f>YEAR(tbl_Sales[[#This Row],[Date]])</f>
        <v>2016</v>
      </c>
    </row>
    <row r="4500" spans="1:17" x14ac:dyDescent="0.25">
      <c r="A4500" s="1">
        <v>42668</v>
      </c>
      <c r="B4500">
        <v>955000</v>
      </c>
      <c r="C4500" t="s">
        <v>2</v>
      </c>
      <c r="D4500" t="s">
        <v>12431</v>
      </c>
      <c r="E4500" t="s">
        <v>5</v>
      </c>
      <c r="F4500">
        <v>3011</v>
      </c>
      <c r="G4500">
        <v>2</v>
      </c>
      <c r="H4500">
        <v>1</v>
      </c>
      <c r="I4500">
        <v>0</v>
      </c>
      <c r="J4500">
        <v>148</v>
      </c>
      <c r="K4500">
        <v>1912</v>
      </c>
      <c r="L4500" t="s">
        <v>4636</v>
      </c>
      <c r="M4500" t="s">
        <v>660</v>
      </c>
      <c r="N4500" t="s">
        <v>21</v>
      </c>
      <c r="O4500" s="6" t="str">
        <f>INDEX(lkp_Region,MATCH(tbl_Sales[[#This Row],[Suburb]],lkp_Suburb,0))</f>
        <v>Western Metropolitan</v>
      </c>
      <c r="P4500" s="6">
        <f>MONTH(tbl_Sales[[#This Row],[Date]])</f>
        <v>10</v>
      </c>
      <c r="Q4500" s="6">
        <f>YEAR(tbl_Sales[[#This Row],[Date]])</f>
        <v>2016</v>
      </c>
    </row>
    <row r="4501" spans="1:17" x14ac:dyDescent="0.25">
      <c r="A4501" s="1">
        <v>42668</v>
      </c>
      <c r="B4501">
        <v>1460000</v>
      </c>
      <c r="C4501" t="s">
        <v>2</v>
      </c>
      <c r="D4501" t="s">
        <v>12429</v>
      </c>
      <c r="E4501" t="s">
        <v>10</v>
      </c>
      <c r="F4501">
        <v>3032</v>
      </c>
      <c r="G4501">
        <v>3</v>
      </c>
      <c r="H4501">
        <v>1</v>
      </c>
      <c r="I4501">
        <v>2</v>
      </c>
      <c r="J4501">
        <v>926</v>
      </c>
      <c r="L4501" t="s">
        <v>4637</v>
      </c>
      <c r="M4501" t="s">
        <v>21</v>
      </c>
      <c r="N4501" t="s">
        <v>21</v>
      </c>
      <c r="O4501" s="6" t="str">
        <f>INDEX(lkp_Region,MATCH(tbl_Sales[[#This Row],[Suburb]],lkp_Suburb,0))</f>
        <v>Western Metropolitan</v>
      </c>
      <c r="P4501" s="6">
        <f>MONTH(tbl_Sales[[#This Row],[Date]])</f>
        <v>10</v>
      </c>
      <c r="Q4501" s="6">
        <f>YEAR(tbl_Sales[[#This Row],[Date]])</f>
        <v>2016</v>
      </c>
    </row>
    <row r="4502" spans="1:17" x14ac:dyDescent="0.25">
      <c r="A4502" s="1">
        <v>42668</v>
      </c>
      <c r="B4502">
        <v>1100000</v>
      </c>
      <c r="C4502" t="s">
        <v>2</v>
      </c>
      <c r="D4502" t="s">
        <v>12427</v>
      </c>
      <c r="E4502" t="s">
        <v>5</v>
      </c>
      <c r="F4502">
        <v>3108</v>
      </c>
      <c r="G4502">
        <v>3</v>
      </c>
      <c r="H4502">
        <v>2</v>
      </c>
      <c r="I4502">
        <v>2</v>
      </c>
      <c r="J4502">
        <v>771</v>
      </c>
      <c r="K4502">
        <v>1960</v>
      </c>
      <c r="L4502" t="s">
        <v>4638</v>
      </c>
      <c r="M4502" t="s">
        <v>126</v>
      </c>
      <c r="N4502" t="s">
        <v>128</v>
      </c>
      <c r="O4502" s="6" t="str">
        <f>INDEX(lkp_Region,MATCH(tbl_Sales[[#This Row],[Suburb]],lkp_Suburb,0))</f>
        <v>Eastern Metropolitan</v>
      </c>
      <c r="P4502" s="6">
        <f>MONTH(tbl_Sales[[#This Row],[Date]])</f>
        <v>10</v>
      </c>
      <c r="Q4502" s="6">
        <f>YEAR(tbl_Sales[[#This Row],[Date]])</f>
        <v>2016</v>
      </c>
    </row>
    <row r="4503" spans="1:17" x14ac:dyDescent="0.25">
      <c r="A4503" s="1">
        <v>42668</v>
      </c>
      <c r="B4503">
        <v>700000</v>
      </c>
      <c r="C4503" t="s">
        <v>51</v>
      </c>
      <c r="D4503" t="s">
        <v>12425</v>
      </c>
      <c r="E4503" t="s">
        <v>5</v>
      </c>
      <c r="F4503">
        <v>3163</v>
      </c>
      <c r="G4503">
        <v>2</v>
      </c>
      <c r="H4503">
        <v>2</v>
      </c>
      <c r="I4503">
        <v>1</v>
      </c>
      <c r="J4503">
        <v>106</v>
      </c>
      <c r="L4503" t="s">
        <v>4639</v>
      </c>
      <c r="M4503" t="s">
        <v>201</v>
      </c>
      <c r="N4503" t="s">
        <v>57</v>
      </c>
      <c r="O4503" s="6" t="str">
        <f>INDEX(lkp_Region,MATCH(tbl_Sales[[#This Row],[Suburb]],lkp_Suburb,0))</f>
        <v>Southern Metropolitan</v>
      </c>
      <c r="P4503" s="6">
        <f>MONTH(tbl_Sales[[#This Row],[Date]])</f>
        <v>10</v>
      </c>
      <c r="Q4503" s="6">
        <f>YEAR(tbl_Sales[[#This Row],[Date]])</f>
        <v>2016</v>
      </c>
    </row>
    <row r="4504" spans="1:17" x14ac:dyDescent="0.25">
      <c r="A4504" s="1">
        <v>42668</v>
      </c>
      <c r="B4504">
        <v>825000</v>
      </c>
      <c r="C4504" t="s">
        <v>13</v>
      </c>
      <c r="D4504" t="s">
        <v>12429</v>
      </c>
      <c r="E4504" t="s">
        <v>10</v>
      </c>
      <c r="F4504">
        <v>3163</v>
      </c>
      <c r="G4504">
        <v>2</v>
      </c>
      <c r="H4504">
        <v>1</v>
      </c>
      <c r="I4504">
        <v>1</v>
      </c>
      <c r="J4504">
        <v>0</v>
      </c>
      <c r="L4504" t="s">
        <v>4640</v>
      </c>
      <c r="M4504" t="s">
        <v>225</v>
      </c>
      <c r="N4504" t="s">
        <v>57</v>
      </c>
      <c r="O4504" s="6" t="str">
        <f>INDEX(lkp_Region,MATCH(tbl_Sales[[#This Row],[Suburb]],lkp_Suburb,0))</f>
        <v>Southern Metropolitan</v>
      </c>
      <c r="P4504" s="6">
        <f>MONTH(tbl_Sales[[#This Row],[Date]])</f>
        <v>10</v>
      </c>
      <c r="Q4504" s="6">
        <f>YEAR(tbl_Sales[[#This Row],[Date]])</f>
        <v>2016</v>
      </c>
    </row>
    <row r="4505" spans="1:17" x14ac:dyDescent="0.25">
      <c r="A4505" s="1">
        <v>42668</v>
      </c>
      <c r="B4505">
        <v>1100000</v>
      </c>
      <c r="C4505" t="s">
        <v>51</v>
      </c>
      <c r="D4505" t="s">
        <v>12429</v>
      </c>
      <c r="E4505" t="s">
        <v>5</v>
      </c>
      <c r="F4505">
        <v>3204</v>
      </c>
      <c r="G4505">
        <v>3</v>
      </c>
      <c r="H4505">
        <v>2</v>
      </c>
      <c r="I4505">
        <v>2</v>
      </c>
      <c r="J4505">
        <v>333</v>
      </c>
      <c r="L4505" t="s">
        <v>4641</v>
      </c>
      <c r="M4505" t="s">
        <v>55</v>
      </c>
      <c r="N4505" t="s">
        <v>57</v>
      </c>
      <c r="O4505" s="6" t="str">
        <f>INDEX(lkp_Region,MATCH(tbl_Sales[[#This Row],[Suburb]],lkp_Suburb,0))</f>
        <v>Southern Metropolitan</v>
      </c>
      <c r="P4505" s="6">
        <f>MONTH(tbl_Sales[[#This Row],[Date]])</f>
        <v>10</v>
      </c>
      <c r="Q4505" s="6">
        <f>YEAR(tbl_Sales[[#This Row],[Date]])</f>
        <v>2016</v>
      </c>
    </row>
    <row r="4506" spans="1:17" x14ac:dyDescent="0.25">
      <c r="A4506" s="1">
        <v>42668</v>
      </c>
      <c r="B4506">
        <v>780000</v>
      </c>
      <c r="C4506" t="s">
        <v>2</v>
      </c>
      <c r="D4506" t="s">
        <v>12427</v>
      </c>
      <c r="E4506" t="s">
        <v>5</v>
      </c>
      <c r="F4506">
        <v>3072</v>
      </c>
      <c r="G4506">
        <v>2</v>
      </c>
      <c r="H4506">
        <v>1</v>
      </c>
      <c r="I4506">
        <v>3</v>
      </c>
      <c r="J4506">
        <v>475</v>
      </c>
      <c r="L4506" t="s">
        <v>4642</v>
      </c>
      <c r="M4506" t="s">
        <v>97</v>
      </c>
      <c r="N4506" t="s">
        <v>62</v>
      </c>
      <c r="O4506" s="6" t="str">
        <f>INDEX(lkp_Region,MATCH(tbl_Sales[[#This Row],[Suburb]],lkp_Suburb,0))</f>
        <v>Northern Metropolitan</v>
      </c>
      <c r="P4506" s="6">
        <f>MONTH(tbl_Sales[[#This Row],[Date]])</f>
        <v>10</v>
      </c>
      <c r="Q4506" s="6">
        <f>YEAR(tbl_Sales[[#This Row],[Date]])</f>
        <v>2016</v>
      </c>
    </row>
    <row r="4507" spans="1:17" x14ac:dyDescent="0.25">
      <c r="A4507" s="1">
        <v>42668</v>
      </c>
      <c r="B4507">
        <v>571500</v>
      </c>
      <c r="C4507" t="s">
        <v>2</v>
      </c>
      <c r="D4507" t="s">
        <v>12423</v>
      </c>
      <c r="E4507" t="s">
        <v>10</v>
      </c>
      <c r="F4507">
        <v>3020</v>
      </c>
      <c r="G4507">
        <v>3</v>
      </c>
      <c r="H4507">
        <v>2</v>
      </c>
      <c r="I4507">
        <v>2</v>
      </c>
      <c r="J4507">
        <v>528</v>
      </c>
      <c r="K4507">
        <v>1990</v>
      </c>
      <c r="L4507" t="s">
        <v>4643</v>
      </c>
      <c r="M4507" t="s">
        <v>143</v>
      </c>
      <c r="N4507" t="s">
        <v>3</v>
      </c>
      <c r="O4507" s="6" t="str">
        <f>INDEX(lkp_Region,MATCH(tbl_Sales[[#This Row],[Suburb]],lkp_Suburb,0))</f>
        <v>Western Metropolitan</v>
      </c>
      <c r="P4507" s="6">
        <f>MONTH(tbl_Sales[[#This Row],[Date]])</f>
        <v>10</v>
      </c>
      <c r="Q4507" s="6">
        <f>YEAR(tbl_Sales[[#This Row],[Date]])</f>
        <v>2016</v>
      </c>
    </row>
    <row r="4508" spans="1:17" x14ac:dyDescent="0.25">
      <c r="A4508" s="1">
        <v>42668</v>
      </c>
      <c r="B4508">
        <v>950000</v>
      </c>
      <c r="C4508" t="s">
        <v>2</v>
      </c>
      <c r="D4508" t="s">
        <v>12425</v>
      </c>
      <c r="E4508" t="s">
        <v>10</v>
      </c>
      <c r="F4508">
        <v>3020</v>
      </c>
      <c r="G4508">
        <v>3</v>
      </c>
      <c r="H4508">
        <v>1</v>
      </c>
      <c r="I4508">
        <v>1</v>
      </c>
      <c r="J4508">
        <v>700</v>
      </c>
      <c r="K4508">
        <v>1960</v>
      </c>
      <c r="L4508" t="s">
        <v>4644</v>
      </c>
      <c r="M4508" t="s">
        <v>443</v>
      </c>
      <c r="N4508" t="s">
        <v>3</v>
      </c>
      <c r="O4508" s="6" t="str">
        <f>INDEX(lkp_Region,MATCH(tbl_Sales[[#This Row],[Suburb]],lkp_Suburb,0))</f>
        <v>Western Metropolitan</v>
      </c>
      <c r="P4508" s="6">
        <f>MONTH(tbl_Sales[[#This Row],[Date]])</f>
        <v>10</v>
      </c>
      <c r="Q4508" s="6">
        <f>YEAR(tbl_Sales[[#This Row],[Date]])</f>
        <v>2016</v>
      </c>
    </row>
    <row r="4509" spans="1:17" x14ac:dyDescent="0.25">
      <c r="A4509" s="1">
        <v>42668</v>
      </c>
      <c r="B4509">
        <v>1095000</v>
      </c>
      <c r="C4509" t="s">
        <v>2</v>
      </c>
      <c r="D4509" t="s">
        <v>12428</v>
      </c>
      <c r="E4509" t="s">
        <v>10</v>
      </c>
      <c r="F4509">
        <v>3021</v>
      </c>
      <c r="G4509">
        <v>4</v>
      </c>
      <c r="H4509">
        <v>3</v>
      </c>
      <c r="I4509">
        <v>5</v>
      </c>
      <c r="J4509">
        <v>654</v>
      </c>
      <c r="L4509" t="s">
        <v>4645</v>
      </c>
      <c r="M4509" t="s">
        <v>173</v>
      </c>
      <c r="N4509" t="s">
        <v>3</v>
      </c>
      <c r="O4509" s="6" t="str">
        <f>INDEX(lkp_Region,MATCH(tbl_Sales[[#This Row],[Suburb]],lkp_Suburb,0))</f>
        <v>Western Metropolitan</v>
      </c>
      <c r="P4509" s="6">
        <f>MONTH(tbl_Sales[[#This Row],[Date]])</f>
        <v>10</v>
      </c>
      <c r="Q4509" s="6">
        <f>YEAR(tbl_Sales[[#This Row],[Date]])</f>
        <v>2016</v>
      </c>
    </row>
    <row r="4510" spans="1:17" x14ac:dyDescent="0.25">
      <c r="A4510" s="1">
        <v>42668</v>
      </c>
      <c r="B4510">
        <v>967500</v>
      </c>
      <c r="C4510" t="s">
        <v>2</v>
      </c>
      <c r="D4510" t="s">
        <v>12427</v>
      </c>
      <c r="E4510" t="s">
        <v>10</v>
      </c>
      <c r="F4510">
        <v>3146</v>
      </c>
      <c r="G4510">
        <v>3</v>
      </c>
      <c r="H4510">
        <v>2</v>
      </c>
      <c r="I4510">
        <v>1</v>
      </c>
      <c r="J4510">
        <v>233</v>
      </c>
      <c r="L4510" t="s">
        <v>4646</v>
      </c>
      <c r="M4510" t="s">
        <v>102</v>
      </c>
      <c r="N4510" t="s">
        <v>101</v>
      </c>
      <c r="O4510" s="6" t="str">
        <f>INDEX(lkp_Region,MATCH(tbl_Sales[[#This Row],[Suburb]],lkp_Suburb,0))</f>
        <v>Southern Metropolitan</v>
      </c>
      <c r="P4510" s="6">
        <f>MONTH(tbl_Sales[[#This Row],[Date]])</f>
        <v>10</v>
      </c>
      <c r="Q4510" s="6">
        <f>YEAR(tbl_Sales[[#This Row],[Date]])</f>
        <v>2016</v>
      </c>
    </row>
    <row r="4511" spans="1:17" x14ac:dyDescent="0.25">
      <c r="A4511" s="1">
        <v>42668</v>
      </c>
      <c r="B4511">
        <v>1400000</v>
      </c>
      <c r="C4511" t="s">
        <v>2</v>
      </c>
      <c r="D4511" t="s">
        <v>12428</v>
      </c>
      <c r="E4511" t="s">
        <v>5</v>
      </c>
      <c r="F4511">
        <v>3104</v>
      </c>
      <c r="G4511">
        <v>4</v>
      </c>
      <c r="H4511">
        <v>2</v>
      </c>
      <c r="I4511">
        <v>2</v>
      </c>
      <c r="J4511">
        <v>714</v>
      </c>
      <c r="L4511" t="s">
        <v>4647</v>
      </c>
      <c r="M4511" t="s">
        <v>99</v>
      </c>
      <c r="N4511" t="s">
        <v>101</v>
      </c>
      <c r="O4511" s="6" t="str">
        <f>INDEX(lkp_Region,MATCH(tbl_Sales[[#This Row],[Suburb]],lkp_Suburb,0))</f>
        <v>Southern Metropolitan</v>
      </c>
      <c r="P4511" s="6">
        <f>MONTH(tbl_Sales[[#This Row],[Date]])</f>
        <v>10</v>
      </c>
      <c r="Q4511" s="6">
        <f>YEAR(tbl_Sales[[#This Row],[Date]])</f>
        <v>2016</v>
      </c>
    </row>
    <row r="4512" spans="1:17" x14ac:dyDescent="0.25">
      <c r="A4512" s="1">
        <v>42668</v>
      </c>
      <c r="B4512">
        <v>1700000</v>
      </c>
      <c r="C4512" t="s">
        <v>2</v>
      </c>
      <c r="D4512" t="s">
        <v>12432</v>
      </c>
      <c r="E4512" t="s">
        <v>10</v>
      </c>
      <c r="F4512">
        <v>3124</v>
      </c>
      <c r="G4512">
        <v>3</v>
      </c>
      <c r="H4512">
        <v>1</v>
      </c>
      <c r="I4512">
        <v>1</v>
      </c>
      <c r="J4512">
        <v>970</v>
      </c>
      <c r="L4512" t="s">
        <v>4648</v>
      </c>
      <c r="M4512" t="s">
        <v>209</v>
      </c>
      <c r="N4512" t="s">
        <v>101</v>
      </c>
      <c r="O4512" s="6" t="str">
        <f>INDEX(lkp_Region,MATCH(tbl_Sales[[#This Row],[Suburb]],lkp_Suburb,0))</f>
        <v>Southern Metropolitan</v>
      </c>
      <c r="P4512" s="6">
        <f>MONTH(tbl_Sales[[#This Row],[Date]])</f>
        <v>10</v>
      </c>
      <c r="Q4512" s="6">
        <f>YEAR(tbl_Sales[[#This Row],[Date]])</f>
        <v>2016</v>
      </c>
    </row>
    <row r="4513" spans="1:17" x14ac:dyDescent="0.25">
      <c r="A4513" s="1">
        <v>42668</v>
      </c>
      <c r="B4513">
        <v>2608000</v>
      </c>
      <c r="C4513" t="s">
        <v>2</v>
      </c>
      <c r="D4513" t="s">
        <v>12427</v>
      </c>
      <c r="E4513" t="s">
        <v>10</v>
      </c>
      <c r="F4513">
        <v>3124</v>
      </c>
      <c r="G4513">
        <v>5</v>
      </c>
      <c r="H4513">
        <v>2</v>
      </c>
      <c r="I4513">
        <v>4</v>
      </c>
      <c r="J4513">
        <v>730</v>
      </c>
      <c r="K4513">
        <v>1920</v>
      </c>
      <c r="L4513" t="s">
        <v>4649</v>
      </c>
      <c r="M4513" t="s">
        <v>209</v>
      </c>
      <c r="N4513" t="s">
        <v>101</v>
      </c>
      <c r="O4513" s="6" t="str">
        <f>INDEX(lkp_Region,MATCH(tbl_Sales[[#This Row],[Suburb]],lkp_Suburb,0))</f>
        <v>Southern Metropolitan</v>
      </c>
      <c r="P4513" s="6">
        <f>MONTH(tbl_Sales[[#This Row],[Date]])</f>
        <v>10</v>
      </c>
      <c r="Q4513" s="6">
        <f>YEAR(tbl_Sales[[#This Row],[Date]])</f>
        <v>2016</v>
      </c>
    </row>
    <row r="4514" spans="1:17" x14ac:dyDescent="0.25">
      <c r="A4514" s="1">
        <v>42668</v>
      </c>
      <c r="B4514">
        <v>502000</v>
      </c>
      <c r="C4514" t="s">
        <v>2</v>
      </c>
      <c r="D4514" t="s">
        <v>12431</v>
      </c>
      <c r="E4514" t="s">
        <v>10</v>
      </c>
      <c r="F4514">
        <v>3186</v>
      </c>
      <c r="G4514">
        <v>2</v>
      </c>
      <c r="H4514">
        <v>2</v>
      </c>
      <c r="I4514">
        <v>0</v>
      </c>
      <c r="J4514">
        <v>116</v>
      </c>
      <c r="L4514" t="s">
        <v>4650</v>
      </c>
      <c r="M4514" t="s">
        <v>105</v>
      </c>
      <c r="N4514" t="s">
        <v>107</v>
      </c>
      <c r="O4514" s="6" t="str">
        <f>INDEX(lkp_Region,MATCH(tbl_Sales[[#This Row],[Suburb]],lkp_Suburb,0))</f>
        <v>Southern Metropolitan</v>
      </c>
      <c r="P4514" s="6">
        <f>MONTH(tbl_Sales[[#This Row],[Date]])</f>
        <v>10</v>
      </c>
      <c r="Q4514" s="6">
        <f>YEAR(tbl_Sales[[#This Row],[Date]])</f>
        <v>2016</v>
      </c>
    </row>
    <row r="4515" spans="1:17" x14ac:dyDescent="0.25">
      <c r="A4515" s="1">
        <v>42668</v>
      </c>
      <c r="B4515">
        <v>802000</v>
      </c>
      <c r="C4515" t="s">
        <v>13</v>
      </c>
      <c r="D4515" t="s">
        <v>12429</v>
      </c>
      <c r="E4515" t="s">
        <v>5</v>
      </c>
      <c r="F4515">
        <v>3188</v>
      </c>
      <c r="G4515">
        <v>2</v>
      </c>
      <c r="H4515">
        <v>1</v>
      </c>
      <c r="I4515">
        <v>1</v>
      </c>
      <c r="J4515">
        <v>0</v>
      </c>
      <c r="K4515">
        <v>1965</v>
      </c>
      <c r="L4515" t="s">
        <v>4651</v>
      </c>
      <c r="M4515" t="s">
        <v>176</v>
      </c>
      <c r="N4515" t="s">
        <v>107</v>
      </c>
      <c r="O4515" s="6" t="str">
        <f>INDEX(lkp_Region,MATCH(tbl_Sales[[#This Row],[Suburb]],lkp_Suburb,0))</f>
        <v>Southern Metropolitan</v>
      </c>
      <c r="P4515" s="6">
        <f>MONTH(tbl_Sales[[#This Row],[Date]])</f>
        <v>10</v>
      </c>
      <c r="Q4515" s="6">
        <f>YEAR(tbl_Sales[[#This Row],[Date]])</f>
        <v>2016</v>
      </c>
    </row>
    <row r="4516" spans="1:17" x14ac:dyDescent="0.25">
      <c r="A4516" s="1">
        <v>42668</v>
      </c>
      <c r="B4516">
        <v>909000</v>
      </c>
      <c r="C4516" t="s">
        <v>2</v>
      </c>
      <c r="D4516" t="s">
        <v>12424</v>
      </c>
      <c r="E4516" t="s">
        <v>10</v>
      </c>
      <c r="F4516">
        <v>3081</v>
      </c>
      <c r="G4516">
        <v>3</v>
      </c>
      <c r="H4516">
        <v>2</v>
      </c>
      <c r="I4516">
        <v>2</v>
      </c>
      <c r="J4516">
        <v>585</v>
      </c>
      <c r="K4516">
        <v>1960</v>
      </c>
      <c r="L4516" t="s">
        <v>4652</v>
      </c>
      <c r="M4516" t="s">
        <v>748</v>
      </c>
      <c r="N4516" t="s">
        <v>150</v>
      </c>
      <c r="O4516" s="6" t="str">
        <f>INDEX(lkp_Region,MATCH(tbl_Sales[[#This Row],[Suburb]],lkp_Suburb,0))</f>
        <v>Eastern Metropolitan</v>
      </c>
      <c r="P4516" s="6">
        <f>MONTH(tbl_Sales[[#This Row],[Date]])</f>
        <v>10</v>
      </c>
      <c r="Q4516" s="6">
        <f>YEAR(tbl_Sales[[#This Row],[Date]])</f>
        <v>2016</v>
      </c>
    </row>
    <row r="4517" spans="1:17" x14ac:dyDescent="0.25">
      <c r="A4517" s="1">
        <v>42669</v>
      </c>
      <c r="B4517">
        <v>1350000</v>
      </c>
      <c r="C4517" t="s">
        <v>2</v>
      </c>
      <c r="D4517" t="s">
        <v>12429</v>
      </c>
      <c r="E4517" t="s">
        <v>5</v>
      </c>
      <c r="F4517">
        <v>3121</v>
      </c>
      <c r="G4517">
        <v>3</v>
      </c>
      <c r="H4517">
        <v>2</v>
      </c>
      <c r="I4517">
        <v>2</v>
      </c>
      <c r="J4517">
        <v>133</v>
      </c>
      <c r="K4517">
        <v>2000</v>
      </c>
      <c r="L4517" t="s">
        <v>4653</v>
      </c>
      <c r="M4517" t="s">
        <v>6</v>
      </c>
      <c r="N4517" t="s">
        <v>8</v>
      </c>
      <c r="O4517" s="6" t="str">
        <f>INDEX(lkp_Region,MATCH(tbl_Sales[[#This Row],[Suburb]],lkp_Suburb,0))</f>
        <v>Northern Metropolitan</v>
      </c>
      <c r="P4517" s="6">
        <f>MONTH(tbl_Sales[[#This Row],[Date]])</f>
        <v>10</v>
      </c>
      <c r="Q4517" s="6">
        <f>YEAR(tbl_Sales[[#This Row],[Date]])</f>
        <v>2016</v>
      </c>
    </row>
    <row r="4518" spans="1:17" x14ac:dyDescent="0.25">
      <c r="A4518" s="1">
        <v>42669</v>
      </c>
      <c r="B4518">
        <v>1297000</v>
      </c>
      <c r="C4518" t="s">
        <v>2</v>
      </c>
      <c r="D4518" t="s">
        <v>12427</v>
      </c>
      <c r="E4518" t="s">
        <v>10</v>
      </c>
      <c r="F4518">
        <v>3145</v>
      </c>
      <c r="G4518">
        <v>3</v>
      </c>
      <c r="H4518">
        <v>1</v>
      </c>
      <c r="I4518">
        <v>1</v>
      </c>
      <c r="J4518">
        <v>333</v>
      </c>
      <c r="K4518">
        <v>1948</v>
      </c>
      <c r="L4518" t="s">
        <v>4654</v>
      </c>
      <c r="M4518" t="s">
        <v>74</v>
      </c>
      <c r="N4518" t="s">
        <v>76</v>
      </c>
      <c r="O4518" s="6" t="str">
        <f>INDEX(lkp_Region,MATCH(tbl_Sales[[#This Row],[Suburb]],lkp_Suburb,0))</f>
        <v>Southern Metropolitan</v>
      </c>
      <c r="P4518" s="6">
        <f>MONTH(tbl_Sales[[#This Row],[Date]])</f>
        <v>10</v>
      </c>
      <c r="Q4518" s="6">
        <f>YEAR(tbl_Sales[[#This Row],[Date]])</f>
        <v>2016</v>
      </c>
    </row>
    <row r="4519" spans="1:17" x14ac:dyDescent="0.25">
      <c r="A4519" s="1">
        <v>42669</v>
      </c>
      <c r="B4519">
        <v>570000</v>
      </c>
      <c r="C4519" t="s">
        <v>13</v>
      </c>
      <c r="D4519" t="s">
        <v>12432</v>
      </c>
      <c r="E4519" t="s">
        <v>10</v>
      </c>
      <c r="F4519">
        <v>3182</v>
      </c>
      <c r="G4519">
        <v>2</v>
      </c>
      <c r="H4519">
        <v>1</v>
      </c>
      <c r="I4519">
        <v>1</v>
      </c>
      <c r="J4519">
        <v>628</v>
      </c>
      <c r="K4519">
        <v>1960</v>
      </c>
      <c r="L4519" t="s">
        <v>4655</v>
      </c>
      <c r="M4519" t="s">
        <v>156</v>
      </c>
      <c r="N4519" t="s">
        <v>26</v>
      </c>
      <c r="O4519" s="6" t="str">
        <f>INDEX(lkp_Region,MATCH(tbl_Sales[[#This Row],[Suburb]],lkp_Suburb,0))</f>
        <v>Southern Metropolitan</v>
      </c>
      <c r="P4519" s="6">
        <f>MONTH(tbl_Sales[[#This Row],[Date]])</f>
        <v>10</v>
      </c>
      <c r="Q4519" s="6">
        <f>YEAR(tbl_Sales[[#This Row],[Date]])</f>
        <v>2016</v>
      </c>
    </row>
    <row r="4520" spans="1:17" x14ac:dyDescent="0.25">
      <c r="A4520" s="1">
        <v>42669</v>
      </c>
      <c r="B4520">
        <v>1350000</v>
      </c>
      <c r="C4520" t="s">
        <v>2</v>
      </c>
      <c r="D4520" t="s">
        <v>12427</v>
      </c>
      <c r="E4520" t="s">
        <v>10</v>
      </c>
      <c r="F4520">
        <v>3056</v>
      </c>
      <c r="G4520">
        <v>4</v>
      </c>
      <c r="H4520">
        <v>1</v>
      </c>
      <c r="I4520">
        <v>1</v>
      </c>
      <c r="J4520">
        <v>370</v>
      </c>
      <c r="K4520">
        <v>1940</v>
      </c>
      <c r="L4520" t="s">
        <v>4656</v>
      </c>
      <c r="M4520" t="s">
        <v>117</v>
      </c>
      <c r="N4520" t="s">
        <v>18</v>
      </c>
      <c r="O4520" s="6" t="str">
        <f>INDEX(lkp_Region,MATCH(tbl_Sales[[#This Row],[Suburb]],lkp_Suburb,0))</f>
        <v>Northern Metropolitan</v>
      </c>
      <c r="P4520" s="6">
        <f>MONTH(tbl_Sales[[#This Row],[Date]])</f>
        <v>10</v>
      </c>
      <c r="Q4520" s="6">
        <f>YEAR(tbl_Sales[[#This Row],[Date]])</f>
        <v>2016</v>
      </c>
    </row>
    <row r="4521" spans="1:17" x14ac:dyDescent="0.25">
      <c r="A4521" s="1">
        <v>42669</v>
      </c>
      <c r="B4521">
        <v>440000</v>
      </c>
      <c r="C4521" t="s">
        <v>13</v>
      </c>
      <c r="D4521" t="s">
        <v>12424</v>
      </c>
      <c r="E4521" t="s">
        <v>10</v>
      </c>
      <c r="F4521">
        <v>3032</v>
      </c>
      <c r="G4521">
        <v>2</v>
      </c>
      <c r="H4521">
        <v>1</v>
      </c>
      <c r="I4521">
        <v>1</v>
      </c>
      <c r="J4521">
        <v>0</v>
      </c>
      <c r="K4521">
        <v>1970</v>
      </c>
      <c r="L4521" t="s">
        <v>4657</v>
      </c>
      <c r="M4521" t="s">
        <v>160</v>
      </c>
      <c r="N4521" t="s">
        <v>49</v>
      </c>
      <c r="O4521" s="6" t="str">
        <f>INDEX(lkp_Region,MATCH(tbl_Sales[[#This Row],[Suburb]],lkp_Suburb,0))</f>
        <v>Western Metropolitan</v>
      </c>
      <c r="P4521" s="6">
        <f>MONTH(tbl_Sales[[#This Row],[Date]])</f>
        <v>10</v>
      </c>
      <c r="Q4521" s="6">
        <f>YEAR(tbl_Sales[[#This Row],[Date]])</f>
        <v>2016</v>
      </c>
    </row>
    <row r="4522" spans="1:17" x14ac:dyDescent="0.25">
      <c r="A4522" s="1">
        <v>42669</v>
      </c>
      <c r="B4522">
        <v>880000</v>
      </c>
      <c r="C4522" t="s">
        <v>51</v>
      </c>
      <c r="D4522" t="s">
        <v>12425</v>
      </c>
      <c r="E4522" t="s">
        <v>10</v>
      </c>
      <c r="F4522">
        <v>3034</v>
      </c>
      <c r="G4522">
        <v>3</v>
      </c>
      <c r="H4522">
        <v>2</v>
      </c>
      <c r="I4522">
        <v>2</v>
      </c>
      <c r="J4522">
        <v>339</v>
      </c>
      <c r="L4522" t="s">
        <v>4658</v>
      </c>
      <c r="M4522" t="s">
        <v>524</v>
      </c>
      <c r="N4522" t="s">
        <v>49</v>
      </c>
      <c r="O4522" s="6" t="str">
        <f>INDEX(lkp_Region,MATCH(tbl_Sales[[#This Row],[Suburb]],lkp_Suburb,0))</f>
        <v>Western Metropolitan</v>
      </c>
      <c r="P4522" s="6">
        <f>MONTH(tbl_Sales[[#This Row],[Date]])</f>
        <v>10</v>
      </c>
      <c r="Q4522" s="6">
        <f>YEAR(tbl_Sales[[#This Row],[Date]])</f>
        <v>2016</v>
      </c>
    </row>
    <row r="4523" spans="1:17" x14ac:dyDescent="0.25">
      <c r="A4523" s="1">
        <v>42669</v>
      </c>
      <c r="B4523">
        <v>1162000</v>
      </c>
      <c r="C4523" t="s">
        <v>2</v>
      </c>
      <c r="D4523" t="s">
        <v>12429</v>
      </c>
      <c r="E4523" t="s">
        <v>10</v>
      </c>
      <c r="F4523">
        <v>3053</v>
      </c>
      <c r="G4523">
        <v>4</v>
      </c>
      <c r="H4523">
        <v>1</v>
      </c>
      <c r="I4523">
        <v>0</v>
      </c>
      <c r="J4523">
        <v>121</v>
      </c>
      <c r="L4523" t="s">
        <v>4659</v>
      </c>
      <c r="M4523" t="s">
        <v>164</v>
      </c>
      <c r="N4523" t="s">
        <v>88</v>
      </c>
      <c r="O4523" s="6" t="str">
        <f>INDEX(lkp_Region,MATCH(tbl_Sales[[#This Row],[Suburb]],lkp_Suburb,0))</f>
        <v>Northern Metropolitan</v>
      </c>
      <c r="P4523" s="6">
        <f>MONTH(tbl_Sales[[#This Row],[Date]])</f>
        <v>10</v>
      </c>
      <c r="Q4523" s="6">
        <f>YEAR(tbl_Sales[[#This Row],[Date]])</f>
        <v>2016</v>
      </c>
    </row>
    <row r="4524" spans="1:17" x14ac:dyDescent="0.25">
      <c r="A4524" s="1">
        <v>42669</v>
      </c>
      <c r="B4524">
        <v>660000</v>
      </c>
      <c r="C4524" t="s">
        <v>2</v>
      </c>
      <c r="D4524" t="s">
        <v>12423</v>
      </c>
      <c r="E4524" t="s">
        <v>10</v>
      </c>
      <c r="F4524">
        <v>3019</v>
      </c>
      <c r="G4524">
        <v>2</v>
      </c>
      <c r="H4524">
        <v>1</v>
      </c>
      <c r="I4524">
        <v>1</v>
      </c>
      <c r="J4524">
        <v>599</v>
      </c>
      <c r="K4524">
        <v>1960</v>
      </c>
      <c r="L4524" t="s">
        <v>4660</v>
      </c>
      <c r="M4524" t="s">
        <v>436</v>
      </c>
      <c r="N4524" t="s">
        <v>21</v>
      </c>
      <c r="O4524" s="6" t="str">
        <f>INDEX(lkp_Region,MATCH(tbl_Sales[[#This Row],[Suburb]],lkp_Suburb,0))</f>
        <v>Western Metropolitan</v>
      </c>
      <c r="P4524" s="6">
        <f>MONTH(tbl_Sales[[#This Row],[Date]])</f>
        <v>10</v>
      </c>
      <c r="Q4524" s="6">
        <f>YEAR(tbl_Sales[[#This Row],[Date]])</f>
        <v>2016</v>
      </c>
    </row>
    <row r="4525" spans="1:17" x14ac:dyDescent="0.25">
      <c r="A4525" s="1">
        <v>42669</v>
      </c>
      <c r="B4525">
        <v>670000</v>
      </c>
      <c r="C4525" t="s">
        <v>13</v>
      </c>
      <c r="D4525" t="s">
        <v>12430</v>
      </c>
      <c r="E4525" t="s">
        <v>5</v>
      </c>
      <c r="F4525">
        <v>3015</v>
      </c>
      <c r="G4525">
        <v>2</v>
      </c>
      <c r="H4525">
        <v>1</v>
      </c>
      <c r="I4525">
        <v>1</v>
      </c>
      <c r="J4525">
        <v>190</v>
      </c>
      <c r="L4525" t="s">
        <v>4661</v>
      </c>
      <c r="M4525" t="s">
        <v>133</v>
      </c>
      <c r="N4525" t="s">
        <v>69</v>
      </c>
      <c r="O4525" s="6" t="str">
        <f>INDEX(lkp_Region,MATCH(tbl_Sales[[#This Row],[Suburb]],lkp_Suburb,0))</f>
        <v>Western Metropolitan</v>
      </c>
      <c r="P4525" s="6">
        <f>MONTH(tbl_Sales[[#This Row],[Date]])</f>
        <v>10</v>
      </c>
      <c r="Q4525" s="6">
        <f>YEAR(tbl_Sales[[#This Row],[Date]])</f>
        <v>2016</v>
      </c>
    </row>
    <row r="4526" spans="1:17" x14ac:dyDescent="0.25">
      <c r="A4526" s="1">
        <v>42669</v>
      </c>
      <c r="B4526">
        <v>345000</v>
      </c>
      <c r="C4526" t="s">
        <v>13</v>
      </c>
      <c r="D4526" t="s">
        <v>12424</v>
      </c>
      <c r="E4526" t="s">
        <v>10</v>
      </c>
      <c r="F4526">
        <v>3163</v>
      </c>
      <c r="G4526">
        <v>1</v>
      </c>
      <c r="H4526">
        <v>1</v>
      </c>
      <c r="I4526">
        <v>1</v>
      </c>
      <c r="J4526">
        <v>0</v>
      </c>
      <c r="L4526" t="s">
        <v>4662</v>
      </c>
      <c r="M4526" t="s">
        <v>201</v>
      </c>
      <c r="N4526" t="s">
        <v>57</v>
      </c>
      <c r="O4526" s="6" t="str">
        <f>INDEX(lkp_Region,MATCH(tbl_Sales[[#This Row],[Suburb]],lkp_Suburb,0))</f>
        <v>Southern Metropolitan</v>
      </c>
      <c r="P4526" s="6">
        <f>MONTH(tbl_Sales[[#This Row],[Date]])</f>
        <v>10</v>
      </c>
      <c r="Q4526" s="6">
        <f>YEAR(tbl_Sales[[#This Row],[Date]])</f>
        <v>2016</v>
      </c>
    </row>
    <row r="4527" spans="1:17" x14ac:dyDescent="0.25">
      <c r="A4527" s="1">
        <v>42669</v>
      </c>
      <c r="B4527">
        <v>1401000</v>
      </c>
      <c r="C4527" t="s">
        <v>2</v>
      </c>
      <c r="D4527" t="s">
        <v>12423</v>
      </c>
      <c r="E4527" t="s">
        <v>5</v>
      </c>
      <c r="F4527">
        <v>3204</v>
      </c>
      <c r="G4527">
        <v>3</v>
      </c>
      <c r="H4527">
        <v>2</v>
      </c>
      <c r="I4527">
        <v>2</v>
      </c>
      <c r="J4527">
        <v>650</v>
      </c>
      <c r="K4527">
        <v>1950</v>
      </c>
      <c r="L4527" t="s">
        <v>4663</v>
      </c>
      <c r="M4527" t="s">
        <v>63</v>
      </c>
      <c r="N4527" t="s">
        <v>57</v>
      </c>
      <c r="O4527" s="6" t="str">
        <f>INDEX(lkp_Region,MATCH(tbl_Sales[[#This Row],[Suburb]],lkp_Suburb,0))</f>
        <v>Southern Metropolitan</v>
      </c>
      <c r="P4527" s="6">
        <f>MONTH(tbl_Sales[[#This Row],[Date]])</f>
        <v>10</v>
      </c>
      <c r="Q4527" s="6">
        <f>YEAR(tbl_Sales[[#This Row],[Date]])</f>
        <v>2016</v>
      </c>
    </row>
    <row r="4528" spans="1:17" x14ac:dyDescent="0.25">
      <c r="A4528" s="1">
        <v>42669</v>
      </c>
      <c r="B4528">
        <v>905000</v>
      </c>
      <c r="C4528" t="s">
        <v>2</v>
      </c>
      <c r="D4528" t="s">
        <v>12425</v>
      </c>
      <c r="E4528" t="s">
        <v>10</v>
      </c>
      <c r="F4528">
        <v>3103</v>
      </c>
      <c r="G4528">
        <v>3</v>
      </c>
      <c r="H4528">
        <v>1</v>
      </c>
      <c r="I4528">
        <v>2</v>
      </c>
      <c r="J4528">
        <v>281</v>
      </c>
      <c r="K4528">
        <v>1995</v>
      </c>
      <c r="L4528" t="s">
        <v>4664</v>
      </c>
      <c r="M4528" t="s">
        <v>274</v>
      </c>
      <c r="N4528" t="s">
        <v>101</v>
      </c>
      <c r="O4528" s="6" t="str">
        <f>INDEX(lkp_Region,MATCH(tbl_Sales[[#This Row],[Suburb]],lkp_Suburb,0))</f>
        <v>Southern Metropolitan</v>
      </c>
      <c r="P4528" s="6">
        <f>MONTH(tbl_Sales[[#This Row],[Date]])</f>
        <v>10</v>
      </c>
      <c r="Q4528" s="6">
        <f>YEAR(tbl_Sales[[#This Row],[Date]])</f>
        <v>2016</v>
      </c>
    </row>
    <row r="4529" spans="1:17" x14ac:dyDescent="0.25">
      <c r="A4529" s="1">
        <v>42669</v>
      </c>
      <c r="B4529">
        <v>1920000</v>
      </c>
      <c r="C4529" t="s">
        <v>2</v>
      </c>
      <c r="D4529" t="s">
        <v>12427</v>
      </c>
      <c r="E4529" t="s">
        <v>10</v>
      </c>
      <c r="F4529">
        <v>3104</v>
      </c>
      <c r="G4529">
        <v>5</v>
      </c>
      <c r="H4529">
        <v>3</v>
      </c>
      <c r="I4529">
        <v>2</v>
      </c>
      <c r="J4529">
        <v>900</v>
      </c>
      <c r="K4529">
        <v>1955</v>
      </c>
      <c r="L4529" t="s">
        <v>4665</v>
      </c>
      <c r="M4529" t="s">
        <v>99</v>
      </c>
      <c r="N4529" t="s">
        <v>101</v>
      </c>
      <c r="O4529" s="6" t="str">
        <f>INDEX(lkp_Region,MATCH(tbl_Sales[[#This Row],[Suburb]],lkp_Suburb,0))</f>
        <v>Southern Metropolitan</v>
      </c>
      <c r="P4529" s="6">
        <f>MONTH(tbl_Sales[[#This Row],[Date]])</f>
        <v>10</v>
      </c>
      <c r="Q4529" s="6">
        <f>YEAR(tbl_Sales[[#This Row],[Date]])</f>
        <v>2016</v>
      </c>
    </row>
    <row r="4530" spans="1:17" x14ac:dyDescent="0.25">
      <c r="A4530" s="1">
        <v>42669</v>
      </c>
      <c r="B4530">
        <v>2350000</v>
      </c>
      <c r="C4530" t="s">
        <v>2</v>
      </c>
      <c r="D4530" t="s">
        <v>12429</v>
      </c>
      <c r="E4530" t="s">
        <v>5</v>
      </c>
      <c r="F4530">
        <v>3126</v>
      </c>
      <c r="G4530">
        <v>5</v>
      </c>
      <c r="H4530">
        <v>2</v>
      </c>
      <c r="I4530">
        <v>4</v>
      </c>
      <c r="J4530">
        <v>838</v>
      </c>
      <c r="K4530">
        <v>1910</v>
      </c>
      <c r="L4530" t="s">
        <v>4666</v>
      </c>
      <c r="M4530" t="s">
        <v>232</v>
      </c>
      <c r="N4530" t="s">
        <v>101</v>
      </c>
      <c r="O4530" s="6" t="str">
        <f>INDEX(lkp_Region,MATCH(tbl_Sales[[#This Row],[Suburb]],lkp_Suburb,0))</f>
        <v>Southern Metropolitan</v>
      </c>
      <c r="P4530" s="6">
        <f>MONTH(tbl_Sales[[#This Row],[Date]])</f>
        <v>10</v>
      </c>
      <c r="Q4530" s="6">
        <f>YEAR(tbl_Sales[[#This Row],[Date]])</f>
        <v>2016</v>
      </c>
    </row>
    <row r="4531" spans="1:17" x14ac:dyDescent="0.25">
      <c r="A4531" s="1">
        <v>42669</v>
      </c>
      <c r="B4531">
        <v>2450000</v>
      </c>
      <c r="C4531" t="s">
        <v>2</v>
      </c>
      <c r="D4531" t="s">
        <v>12427</v>
      </c>
      <c r="E4531" t="s">
        <v>10</v>
      </c>
      <c r="F4531">
        <v>3123</v>
      </c>
      <c r="G4531">
        <v>4</v>
      </c>
      <c r="H4531">
        <v>2</v>
      </c>
      <c r="I4531">
        <v>1</v>
      </c>
      <c r="J4531">
        <v>697</v>
      </c>
      <c r="K4531">
        <v>1905</v>
      </c>
      <c r="L4531" t="s">
        <v>4667</v>
      </c>
      <c r="M4531" t="s">
        <v>230</v>
      </c>
      <c r="N4531" t="s">
        <v>101</v>
      </c>
      <c r="O4531" s="6" t="str">
        <f>INDEX(lkp_Region,MATCH(tbl_Sales[[#This Row],[Suburb]],lkp_Suburb,0))</f>
        <v>Southern Metropolitan</v>
      </c>
      <c r="P4531" s="6">
        <f>MONTH(tbl_Sales[[#This Row],[Date]])</f>
        <v>10</v>
      </c>
      <c r="Q4531" s="6">
        <f>YEAR(tbl_Sales[[#This Row],[Date]])</f>
        <v>2016</v>
      </c>
    </row>
    <row r="4532" spans="1:17" x14ac:dyDescent="0.25">
      <c r="A4532" s="1">
        <v>42669</v>
      </c>
      <c r="B4532">
        <v>1355000</v>
      </c>
      <c r="C4532" t="s">
        <v>2</v>
      </c>
      <c r="D4532" t="s">
        <v>12429</v>
      </c>
      <c r="E4532" t="s">
        <v>10</v>
      </c>
      <c r="F4532">
        <v>3187</v>
      </c>
      <c r="G4532">
        <v>3</v>
      </c>
      <c r="H4532">
        <v>1</v>
      </c>
      <c r="I4532">
        <v>2</v>
      </c>
      <c r="J4532">
        <v>759</v>
      </c>
      <c r="K4532">
        <v>1930</v>
      </c>
      <c r="L4532" t="s">
        <v>4668</v>
      </c>
      <c r="M4532" t="s">
        <v>346</v>
      </c>
      <c r="N4532" t="s">
        <v>107</v>
      </c>
      <c r="O4532" s="6" t="str">
        <f>INDEX(lkp_Region,MATCH(tbl_Sales[[#This Row],[Suburb]],lkp_Suburb,0))</f>
        <v>Southern Metropolitan</v>
      </c>
      <c r="P4532" s="6">
        <f>MONTH(tbl_Sales[[#This Row],[Date]])</f>
        <v>10</v>
      </c>
      <c r="Q4532" s="6">
        <f>YEAR(tbl_Sales[[#This Row],[Date]])</f>
        <v>2016</v>
      </c>
    </row>
    <row r="4533" spans="1:17" x14ac:dyDescent="0.25">
      <c r="A4533" s="1">
        <v>42669</v>
      </c>
      <c r="B4533">
        <v>2820000</v>
      </c>
      <c r="C4533" t="s">
        <v>2</v>
      </c>
      <c r="D4533" t="s">
        <v>12429</v>
      </c>
      <c r="E4533" t="s">
        <v>10</v>
      </c>
      <c r="F4533">
        <v>3187</v>
      </c>
      <c r="G4533">
        <v>4</v>
      </c>
      <c r="H4533">
        <v>4</v>
      </c>
      <c r="I4533">
        <v>4</v>
      </c>
      <c r="J4533">
        <v>509</v>
      </c>
      <c r="K4533">
        <v>1960</v>
      </c>
      <c r="L4533" t="s">
        <v>4669</v>
      </c>
      <c r="M4533" t="s">
        <v>346</v>
      </c>
      <c r="N4533" t="s">
        <v>107</v>
      </c>
      <c r="O4533" s="6" t="str">
        <f>INDEX(lkp_Region,MATCH(tbl_Sales[[#This Row],[Suburb]],lkp_Suburb,0))</f>
        <v>Southern Metropolitan</v>
      </c>
      <c r="P4533" s="6">
        <f>MONTH(tbl_Sales[[#This Row],[Date]])</f>
        <v>10</v>
      </c>
      <c r="Q4533" s="6">
        <f>YEAR(tbl_Sales[[#This Row],[Date]])</f>
        <v>2016</v>
      </c>
    </row>
    <row r="4534" spans="1:17" x14ac:dyDescent="0.25">
      <c r="A4534" s="1">
        <v>42670</v>
      </c>
      <c r="B4534">
        <v>680000</v>
      </c>
      <c r="C4534" t="s">
        <v>13</v>
      </c>
      <c r="D4534" t="s">
        <v>12428</v>
      </c>
      <c r="E4534" t="s">
        <v>10</v>
      </c>
      <c r="F4534">
        <v>3146</v>
      </c>
      <c r="G4534">
        <v>2</v>
      </c>
      <c r="H4534">
        <v>1</v>
      </c>
      <c r="I4534">
        <v>1</v>
      </c>
      <c r="J4534">
        <v>0</v>
      </c>
      <c r="L4534" t="s">
        <v>4670</v>
      </c>
      <c r="M4534" t="s">
        <v>102</v>
      </c>
      <c r="N4534" t="s">
        <v>76</v>
      </c>
      <c r="O4534" s="6" t="str">
        <f>INDEX(lkp_Region,MATCH(tbl_Sales[[#This Row],[Suburb]],lkp_Suburb,0))</f>
        <v>Southern Metropolitan</v>
      </c>
      <c r="P4534" s="6">
        <f>MONTH(tbl_Sales[[#This Row],[Date]])</f>
        <v>10</v>
      </c>
      <c r="Q4534" s="6">
        <f>YEAR(tbl_Sales[[#This Row],[Date]])</f>
        <v>2016</v>
      </c>
    </row>
    <row r="4535" spans="1:17" x14ac:dyDescent="0.25">
      <c r="A4535" s="1">
        <v>42670</v>
      </c>
      <c r="B4535">
        <v>830000</v>
      </c>
      <c r="C4535" t="s">
        <v>13</v>
      </c>
      <c r="D4535" t="s">
        <v>12428</v>
      </c>
      <c r="E4535" t="s">
        <v>10</v>
      </c>
      <c r="F4535">
        <v>3181</v>
      </c>
      <c r="G4535">
        <v>3</v>
      </c>
      <c r="H4535">
        <v>2</v>
      </c>
      <c r="I4535">
        <v>2</v>
      </c>
      <c r="J4535">
        <v>0</v>
      </c>
      <c r="K4535">
        <v>2000</v>
      </c>
      <c r="L4535" t="s">
        <v>4671</v>
      </c>
      <c r="M4535" t="s">
        <v>431</v>
      </c>
      <c r="N4535" t="s">
        <v>76</v>
      </c>
      <c r="O4535" s="6" t="str">
        <f>INDEX(lkp_Region,MATCH(tbl_Sales[[#This Row],[Suburb]],lkp_Suburb,0))</f>
        <v>Southern Metropolitan</v>
      </c>
      <c r="P4535" s="6">
        <f>MONTH(tbl_Sales[[#This Row],[Date]])</f>
        <v>10</v>
      </c>
      <c r="Q4535" s="6">
        <f>YEAR(tbl_Sales[[#This Row],[Date]])</f>
        <v>2016</v>
      </c>
    </row>
    <row r="4536" spans="1:17" x14ac:dyDescent="0.25">
      <c r="A4536" s="1">
        <v>42670</v>
      </c>
      <c r="B4536">
        <v>910000</v>
      </c>
      <c r="C4536" t="s">
        <v>51</v>
      </c>
      <c r="D4536" t="s">
        <v>12427</v>
      </c>
      <c r="E4536" t="s">
        <v>5</v>
      </c>
      <c r="F4536">
        <v>3142</v>
      </c>
      <c r="G4536">
        <v>3</v>
      </c>
      <c r="H4536">
        <v>2</v>
      </c>
      <c r="I4536">
        <v>2</v>
      </c>
      <c r="J4536">
        <v>0</v>
      </c>
      <c r="K4536">
        <v>1980</v>
      </c>
      <c r="L4536" t="s">
        <v>4672</v>
      </c>
      <c r="M4536" t="s">
        <v>109</v>
      </c>
      <c r="N4536" t="s">
        <v>76</v>
      </c>
      <c r="O4536" s="6" t="str">
        <f>INDEX(lkp_Region,MATCH(tbl_Sales[[#This Row],[Suburb]],lkp_Suburb,0))</f>
        <v>Southern Metropolitan</v>
      </c>
      <c r="P4536" s="6">
        <f>MONTH(tbl_Sales[[#This Row],[Date]])</f>
        <v>10</v>
      </c>
      <c r="Q4536" s="6">
        <f>YEAR(tbl_Sales[[#This Row],[Date]])</f>
        <v>2016</v>
      </c>
    </row>
    <row r="4537" spans="1:17" x14ac:dyDescent="0.25">
      <c r="A4537" s="1">
        <v>42670</v>
      </c>
      <c r="B4537">
        <v>1220000</v>
      </c>
      <c r="C4537" t="s">
        <v>51</v>
      </c>
      <c r="D4537" t="s">
        <v>12429</v>
      </c>
      <c r="E4537" t="s">
        <v>10</v>
      </c>
      <c r="F4537">
        <v>3146</v>
      </c>
      <c r="G4537">
        <v>3</v>
      </c>
      <c r="H4537">
        <v>2</v>
      </c>
      <c r="I4537">
        <v>2</v>
      </c>
      <c r="J4537">
        <v>278</v>
      </c>
      <c r="K4537">
        <v>1999</v>
      </c>
      <c r="L4537" t="s">
        <v>4673</v>
      </c>
      <c r="M4537" t="s">
        <v>102</v>
      </c>
      <c r="N4537" t="s">
        <v>76</v>
      </c>
      <c r="O4537" s="6" t="str">
        <f>INDEX(lkp_Region,MATCH(tbl_Sales[[#This Row],[Suburb]],lkp_Suburb,0))</f>
        <v>Southern Metropolitan</v>
      </c>
      <c r="P4537" s="6">
        <f>MONTH(tbl_Sales[[#This Row],[Date]])</f>
        <v>10</v>
      </c>
      <c r="Q4537" s="6">
        <f>YEAR(tbl_Sales[[#This Row],[Date]])</f>
        <v>2016</v>
      </c>
    </row>
    <row r="4538" spans="1:17" x14ac:dyDescent="0.25">
      <c r="A4538" s="1">
        <v>42670</v>
      </c>
      <c r="B4538">
        <v>1900000</v>
      </c>
      <c r="C4538" t="s">
        <v>2</v>
      </c>
      <c r="D4538" t="s">
        <v>12424</v>
      </c>
      <c r="E4538" t="s">
        <v>5</v>
      </c>
      <c r="F4538">
        <v>3182</v>
      </c>
      <c r="G4538">
        <v>4</v>
      </c>
      <c r="H4538">
        <v>2</v>
      </c>
      <c r="I4538">
        <v>2</v>
      </c>
      <c r="J4538">
        <v>507</v>
      </c>
      <c r="K4538">
        <v>1890</v>
      </c>
      <c r="L4538" t="s">
        <v>4674</v>
      </c>
      <c r="M4538" t="s">
        <v>156</v>
      </c>
      <c r="N4538" t="s">
        <v>26</v>
      </c>
      <c r="O4538" s="6" t="str">
        <f>INDEX(lkp_Region,MATCH(tbl_Sales[[#This Row],[Suburb]],lkp_Suburb,0))</f>
        <v>Southern Metropolitan</v>
      </c>
      <c r="P4538" s="6">
        <f>MONTH(tbl_Sales[[#This Row],[Date]])</f>
        <v>10</v>
      </c>
      <c r="Q4538" s="6">
        <f>YEAR(tbl_Sales[[#This Row],[Date]])</f>
        <v>2016</v>
      </c>
    </row>
    <row r="4539" spans="1:17" x14ac:dyDescent="0.25">
      <c r="A4539" s="1">
        <v>42670</v>
      </c>
      <c r="B4539">
        <v>240000</v>
      </c>
      <c r="C4539" t="s">
        <v>13</v>
      </c>
      <c r="D4539" t="s">
        <v>12431</v>
      </c>
      <c r="E4539" t="s">
        <v>5</v>
      </c>
      <c r="F4539">
        <v>3056</v>
      </c>
      <c r="G4539">
        <v>1</v>
      </c>
      <c r="H4539">
        <v>1</v>
      </c>
      <c r="I4539">
        <v>1</v>
      </c>
      <c r="J4539">
        <v>0</v>
      </c>
      <c r="L4539" t="s">
        <v>4675</v>
      </c>
      <c r="M4539" t="s">
        <v>117</v>
      </c>
      <c r="N4539" t="s">
        <v>18</v>
      </c>
      <c r="O4539" s="6" t="str">
        <f>INDEX(lkp_Region,MATCH(tbl_Sales[[#This Row],[Suburb]],lkp_Suburb,0))</f>
        <v>Northern Metropolitan</v>
      </c>
      <c r="P4539" s="6">
        <f>MONTH(tbl_Sales[[#This Row],[Date]])</f>
        <v>10</v>
      </c>
      <c r="Q4539" s="6">
        <f>YEAR(tbl_Sales[[#This Row],[Date]])</f>
        <v>2016</v>
      </c>
    </row>
    <row r="4540" spans="1:17" x14ac:dyDescent="0.25">
      <c r="A4540" s="1">
        <v>42670</v>
      </c>
      <c r="B4540">
        <v>870000</v>
      </c>
      <c r="C4540" t="s">
        <v>2</v>
      </c>
      <c r="D4540" t="s">
        <v>12423</v>
      </c>
      <c r="E4540" t="s">
        <v>10</v>
      </c>
      <c r="F4540">
        <v>3046</v>
      </c>
      <c r="G4540">
        <v>4</v>
      </c>
      <c r="H4540">
        <v>3</v>
      </c>
      <c r="I4540">
        <v>5</v>
      </c>
      <c r="J4540">
        <v>591</v>
      </c>
      <c r="K4540">
        <v>2010</v>
      </c>
      <c r="L4540" t="s">
        <v>4676</v>
      </c>
      <c r="M4540" t="s">
        <v>391</v>
      </c>
      <c r="N4540" t="s">
        <v>18</v>
      </c>
      <c r="O4540" s="6" t="str">
        <f>INDEX(lkp_Region,MATCH(tbl_Sales[[#This Row],[Suburb]],lkp_Suburb,0))</f>
        <v>Northern Metropolitan</v>
      </c>
      <c r="P4540" s="6">
        <f>MONTH(tbl_Sales[[#This Row],[Date]])</f>
        <v>10</v>
      </c>
      <c r="Q4540" s="6">
        <f>YEAR(tbl_Sales[[#This Row],[Date]])</f>
        <v>2016</v>
      </c>
    </row>
    <row r="4541" spans="1:17" x14ac:dyDescent="0.25">
      <c r="A4541" s="1">
        <v>42670</v>
      </c>
      <c r="B4541">
        <v>1500000</v>
      </c>
      <c r="C4541" t="s">
        <v>2</v>
      </c>
      <c r="D4541" t="s">
        <v>12427</v>
      </c>
      <c r="E4541" t="s">
        <v>5</v>
      </c>
      <c r="F4541">
        <v>3056</v>
      </c>
      <c r="G4541">
        <v>4</v>
      </c>
      <c r="H4541">
        <v>3</v>
      </c>
      <c r="I4541">
        <v>1</v>
      </c>
      <c r="J4541">
        <v>365</v>
      </c>
      <c r="K4541">
        <v>1890</v>
      </c>
      <c r="L4541" t="s">
        <v>4677</v>
      </c>
      <c r="M4541" t="s">
        <v>117</v>
      </c>
      <c r="N4541" t="s">
        <v>18</v>
      </c>
      <c r="O4541" s="6" t="str">
        <f>INDEX(lkp_Region,MATCH(tbl_Sales[[#This Row],[Suburb]],lkp_Suburb,0))</f>
        <v>Northern Metropolitan</v>
      </c>
      <c r="P4541" s="6">
        <f>MONTH(tbl_Sales[[#This Row],[Date]])</f>
        <v>10</v>
      </c>
      <c r="Q4541" s="6">
        <f>YEAR(tbl_Sales[[#This Row],[Date]])</f>
        <v>2016</v>
      </c>
    </row>
    <row r="4542" spans="1:17" x14ac:dyDescent="0.25">
      <c r="A4542" s="1">
        <v>42670</v>
      </c>
      <c r="B4542">
        <v>1679000</v>
      </c>
      <c r="C4542" t="s">
        <v>2</v>
      </c>
      <c r="D4542" t="s">
        <v>12427</v>
      </c>
      <c r="E4542" t="s">
        <v>10</v>
      </c>
      <c r="F4542">
        <v>3057</v>
      </c>
      <c r="G4542">
        <v>3</v>
      </c>
      <c r="H4542">
        <v>2</v>
      </c>
      <c r="I4542">
        <v>0</v>
      </c>
      <c r="J4542">
        <v>326</v>
      </c>
      <c r="K4542">
        <v>1920</v>
      </c>
      <c r="L4542" t="s">
        <v>4678</v>
      </c>
      <c r="M4542" t="s">
        <v>83</v>
      </c>
      <c r="N4542" t="s">
        <v>18</v>
      </c>
      <c r="O4542" s="6" t="str">
        <f>INDEX(lkp_Region,MATCH(tbl_Sales[[#This Row],[Suburb]],lkp_Suburb,0))</f>
        <v>Northern Metropolitan</v>
      </c>
      <c r="P4542" s="6">
        <f>MONTH(tbl_Sales[[#This Row],[Date]])</f>
        <v>10</v>
      </c>
      <c r="Q4542" s="6">
        <f>YEAR(tbl_Sales[[#This Row],[Date]])</f>
        <v>2016</v>
      </c>
    </row>
    <row r="4543" spans="1:17" x14ac:dyDescent="0.25">
      <c r="A4543" s="1">
        <v>42670</v>
      </c>
      <c r="B4543">
        <v>787500</v>
      </c>
      <c r="C4543" t="s">
        <v>2</v>
      </c>
      <c r="D4543" t="s">
        <v>12427</v>
      </c>
      <c r="E4543" t="s">
        <v>10</v>
      </c>
      <c r="F4543">
        <v>3040</v>
      </c>
      <c r="G4543">
        <v>3</v>
      </c>
      <c r="H4543">
        <v>1</v>
      </c>
      <c r="I4543">
        <v>1</v>
      </c>
      <c r="J4543">
        <v>556</v>
      </c>
      <c r="K4543">
        <v>1940</v>
      </c>
      <c r="L4543" t="s">
        <v>4679</v>
      </c>
      <c r="M4543" t="s">
        <v>417</v>
      </c>
      <c r="N4543" t="s">
        <v>49</v>
      </c>
      <c r="O4543" s="6" t="str">
        <f>INDEX(lkp_Region,MATCH(tbl_Sales[[#This Row],[Suburb]],lkp_Suburb,0))</f>
        <v>Western Metropolitan</v>
      </c>
      <c r="P4543" s="6">
        <f>MONTH(tbl_Sales[[#This Row],[Date]])</f>
        <v>10</v>
      </c>
      <c r="Q4543" s="6">
        <f>YEAR(tbl_Sales[[#This Row],[Date]])</f>
        <v>2016</v>
      </c>
    </row>
    <row r="4544" spans="1:17" x14ac:dyDescent="0.25">
      <c r="A4544" s="1">
        <v>42670</v>
      </c>
      <c r="B4544">
        <v>2800000</v>
      </c>
      <c r="C4544" t="s">
        <v>2</v>
      </c>
      <c r="D4544" t="s">
        <v>12427</v>
      </c>
      <c r="E4544" t="s">
        <v>5</v>
      </c>
      <c r="F4544">
        <v>3040</v>
      </c>
      <c r="G4544">
        <v>5</v>
      </c>
      <c r="H4544">
        <v>4</v>
      </c>
      <c r="I4544">
        <v>6</v>
      </c>
      <c r="J4544">
        <v>877</v>
      </c>
      <c r="K4544">
        <v>2005</v>
      </c>
      <c r="L4544" t="s">
        <v>4680</v>
      </c>
      <c r="M4544" t="s">
        <v>47</v>
      </c>
      <c r="N4544" t="s">
        <v>49</v>
      </c>
      <c r="O4544" s="6" t="str">
        <f>INDEX(lkp_Region,MATCH(tbl_Sales[[#This Row],[Suburb]],lkp_Suburb,0))</f>
        <v>Western Metropolitan</v>
      </c>
      <c r="P4544" s="6">
        <f>MONTH(tbl_Sales[[#This Row],[Date]])</f>
        <v>10</v>
      </c>
      <c r="Q4544" s="6">
        <f>YEAR(tbl_Sales[[#This Row],[Date]])</f>
        <v>2016</v>
      </c>
    </row>
    <row r="4545" spans="1:17" x14ac:dyDescent="0.25">
      <c r="A4545" s="1">
        <v>42670</v>
      </c>
      <c r="B4545">
        <v>1700000</v>
      </c>
      <c r="C4545" t="s">
        <v>2</v>
      </c>
      <c r="D4545" t="s">
        <v>12427</v>
      </c>
      <c r="E4545" t="s">
        <v>10</v>
      </c>
      <c r="F4545">
        <v>3166</v>
      </c>
      <c r="G4545">
        <v>4</v>
      </c>
      <c r="H4545">
        <v>2</v>
      </c>
      <c r="I4545">
        <v>2</v>
      </c>
      <c r="J4545">
        <v>545</v>
      </c>
      <c r="K4545">
        <v>1940</v>
      </c>
      <c r="L4545" t="s">
        <v>4681</v>
      </c>
      <c r="M4545" t="s">
        <v>262</v>
      </c>
      <c r="N4545" t="s">
        <v>31</v>
      </c>
      <c r="O4545" s="6" t="str">
        <f>INDEX(lkp_Region,MATCH(tbl_Sales[[#This Row],[Suburb]],lkp_Suburb,0))</f>
        <v>Southern Metropolitan</v>
      </c>
      <c r="P4545" s="6">
        <f>MONTH(tbl_Sales[[#This Row],[Date]])</f>
        <v>10</v>
      </c>
      <c r="Q4545" s="6">
        <f>YEAR(tbl_Sales[[#This Row],[Date]])</f>
        <v>2016</v>
      </c>
    </row>
    <row r="4546" spans="1:17" x14ac:dyDescent="0.25">
      <c r="A4546" s="1">
        <v>42670</v>
      </c>
      <c r="B4546">
        <v>360000</v>
      </c>
      <c r="C4546" t="s">
        <v>13</v>
      </c>
      <c r="D4546" t="s">
        <v>12426</v>
      </c>
      <c r="E4546" t="s">
        <v>5</v>
      </c>
      <c r="F4546">
        <v>3000</v>
      </c>
      <c r="G4546">
        <v>2</v>
      </c>
      <c r="H4546">
        <v>1</v>
      </c>
      <c r="I4546">
        <v>0</v>
      </c>
      <c r="J4546">
        <v>0</v>
      </c>
      <c r="K4546">
        <v>1974</v>
      </c>
      <c r="L4546" t="s">
        <v>4682</v>
      </c>
      <c r="M4546" t="s">
        <v>88</v>
      </c>
      <c r="N4546" t="s">
        <v>88</v>
      </c>
      <c r="O4546" s="6" t="str">
        <f>INDEX(lkp_Region,MATCH(tbl_Sales[[#This Row],[Suburb]],lkp_Suburb,0))</f>
        <v>Northern Metropolitan</v>
      </c>
      <c r="P4546" s="6">
        <f>MONTH(tbl_Sales[[#This Row],[Date]])</f>
        <v>10</v>
      </c>
      <c r="Q4546" s="6">
        <f>YEAR(tbl_Sales[[#This Row],[Date]])</f>
        <v>2016</v>
      </c>
    </row>
    <row r="4547" spans="1:17" x14ac:dyDescent="0.25">
      <c r="A4547" s="1">
        <v>42670</v>
      </c>
      <c r="B4547">
        <v>565000</v>
      </c>
      <c r="C4547" t="s">
        <v>2</v>
      </c>
      <c r="D4547" t="s">
        <v>12427</v>
      </c>
      <c r="E4547" t="s">
        <v>10</v>
      </c>
      <c r="F4547">
        <v>3019</v>
      </c>
      <c r="G4547">
        <v>3</v>
      </c>
      <c r="H4547">
        <v>2</v>
      </c>
      <c r="I4547">
        <v>1</v>
      </c>
      <c r="J4547">
        <v>566</v>
      </c>
      <c r="K4547">
        <v>1970</v>
      </c>
      <c r="L4547" t="s">
        <v>2834</v>
      </c>
      <c r="M4547" t="s">
        <v>436</v>
      </c>
      <c r="N4547" t="s">
        <v>21</v>
      </c>
      <c r="O4547" s="6" t="str">
        <f>INDEX(lkp_Region,MATCH(tbl_Sales[[#This Row],[Suburb]],lkp_Suburb,0))</f>
        <v>Western Metropolitan</v>
      </c>
      <c r="P4547" s="6">
        <f>MONTH(tbl_Sales[[#This Row],[Date]])</f>
        <v>10</v>
      </c>
      <c r="Q4547" s="6">
        <f>YEAR(tbl_Sales[[#This Row],[Date]])</f>
        <v>2016</v>
      </c>
    </row>
    <row r="4548" spans="1:17" x14ac:dyDescent="0.25">
      <c r="A4548" s="1">
        <v>42670</v>
      </c>
      <c r="B4548">
        <v>986500</v>
      </c>
      <c r="C4548" t="s">
        <v>2</v>
      </c>
      <c r="D4548" t="s">
        <v>12427</v>
      </c>
      <c r="E4548" t="s">
        <v>10</v>
      </c>
      <c r="F4548">
        <v>3032</v>
      </c>
      <c r="G4548">
        <v>3</v>
      </c>
      <c r="H4548">
        <v>1</v>
      </c>
      <c r="I4548">
        <v>1</v>
      </c>
      <c r="J4548">
        <v>629</v>
      </c>
      <c r="L4548" t="s">
        <v>4683</v>
      </c>
      <c r="M4548" t="s">
        <v>21</v>
      </c>
      <c r="N4548" t="s">
        <v>21</v>
      </c>
      <c r="O4548" s="6" t="str">
        <f>INDEX(lkp_Region,MATCH(tbl_Sales[[#This Row],[Suburb]],lkp_Suburb,0))</f>
        <v>Western Metropolitan</v>
      </c>
      <c r="P4548" s="6">
        <f>MONTH(tbl_Sales[[#This Row],[Date]])</f>
        <v>10</v>
      </c>
      <c r="Q4548" s="6">
        <f>YEAR(tbl_Sales[[#This Row],[Date]])</f>
        <v>2016</v>
      </c>
    </row>
    <row r="4549" spans="1:17" x14ac:dyDescent="0.25">
      <c r="A4549" s="1">
        <v>42670</v>
      </c>
      <c r="B4549">
        <v>1302000</v>
      </c>
      <c r="C4549" t="s">
        <v>2</v>
      </c>
      <c r="D4549" t="s">
        <v>12423</v>
      </c>
      <c r="E4549" t="s">
        <v>5</v>
      </c>
      <c r="F4549">
        <v>3105</v>
      </c>
      <c r="G4549">
        <v>4</v>
      </c>
      <c r="H4549">
        <v>2</v>
      </c>
      <c r="I4549">
        <v>2</v>
      </c>
      <c r="J4549">
        <v>475</v>
      </c>
      <c r="K4549">
        <v>1996</v>
      </c>
      <c r="L4549" t="s">
        <v>4684</v>
      </c>
      <c r="M4549" t="s">
        <v>507</v>
      </c>
      <c r="N4549" t="s">
        <v>128</v>
      </c>
      <c r="O4549" s="6" t="str">
        <f>INDEX(lkp_Region,MATCH(tbl_Sales[[#This Row],[Suburb]],lkp_Suburb,0))</f>
        <v>Eastern Metropolitan</v>
      </c>
      <c r="P4549" s="6">
        <f>MONTH(tbl_Sales[[#This Row],[Date]])</f>
        <v>10</v>
      </c>
      <c r="Q4549" s="6">
        <f>YEAR(tbl_Sales[[#This Row],[Date]])</f>
        <v>2016</v>
      </c>
    </row>
    <row r="4550" spans="1:17" x14ac:dyDescent="0.25">
      <c r="A4550" s="1">
        <v>42670</v>
      </c>
      <c r="B4550">
        <v>1610000</v>
      </c>
      <c r="C4550" t="s">
        <v>2</v>
      </c>
      <c r="D4550" t="s">
        <v>12427</v>
      </c>
      <c r="E4550" t="s">
        <v>10</v>
      </c>
      <c r="F4550">
        <v>3163</v>
      </c>
      <c r="G4550">
        <v>4</v>
      </c>
      <c r="H4550">
        <v>2</v>
      </c>
      <c r="I4550">
        <v>2</v>
      </c>
      <c r="J4550">
        <v>660</v>
      </c>
      <c r="K4550">
        <v>1920</v>
      </c>
      <c r="L4550" t="s">
        <v>4685</v>
      </c>
      <c r="M4550" t="s">
        <v>225</v>
      </c>
      <c r="N4550" t="s">
        <v>57</v>
      </c>
      <c r="O4550" s="6" t="str">
        <f>INDEX(lkp_Region,MATCH(tbl_Sales[[#This Row],[Suburb]],lkp_Suburb,0))</f>
        <v>Southern Metropolitan</v>
      </c>
      <c r="P4550" s="6">
        <f>MONTH(tbl_Sales[[#This Row],[Date]])</f>
        <v>10</v>
      </c>
      <c r="Q4550" s="6">
        <f>YEAR(tbl_Sales[[#This Row],[Date]])</f>
        <v>2016</v>
      </c>
    </row>
    <row r="4551" spans="1:17" x14ac:dyDescent="0.25">
      <c r="A4551" s="1">
        <v>42670</v>
      </c>
      <c r="B4551">
        <v>380000</v>
      </c>
      <c r="C4551" t="s">
        <v>51</v>
      </c>
      <c r="D4551" t="s">
        <v>12423</v>
      </c>
      <c r="E4551" t="s">
        <v>5</v>
      </c>
      <c r="F4551">
        <v>3073</v>
      </c>
      <c r="G4551">
        <v>2</v>
      </c>
      <c r="H4551">
        <v>1</v>
      </c>
      <c r="I4551">
        <v>1</v>
      </c>
      <c r="J4551">
        <v>83</v>
      </c>
      <c r="K4551">
        <v>2010</v>
      </c>
      <c r="L4551" t="s">
        <v>4686</v>
      </c>
      <c r="M4551" t="s">
        <v>93</v>
      </c>
      <c r="N4551" t="s">
        <v>62</v>
      </c>
      <c r="O4551" s="6" t="str">
        <f>INDEX(lkp_Region,MATCH(tbl_Sales[[#This Row],[Suburb]],lkp_Suburb,0))</f>
        <v>Northern Metropolitan</v>
      </c>
      <c r="P4551" s="6">
        <f>MONTH(tbl_Sales[[#This Row],[Date]])</f>
        <v>10</v>
      </c>
      <c r="Q4551" s="6">
        <f>YEAR(tbl_Sales[[#This Row],[Date]])</f>
        <v>2016</v>
      </c>
    </row>
    <row r="4552" spans="1:17" x14ac:dyDescent="0.25">
      <c r="A4552" s="1">
        <v>42670</v>
      </c>
      <c r="B4552">
        <v>656000</v>
      </c>
      <c r="C4552" t="s">
        <v>13</v>
      </c>
      <c r="D4552" t="s">
        <v>12423</v>
      </c>
      <c r="E4552" t="s">
        <v>10</v>
      </c>
      <c r="F4552">
        <v>3072</v>
      </c>
      <c r="G4552">
        <v>2</v>
      </c>
      <c r="H4552">
        <v>1</v>
      </c>
      <c r="I4552">
        <v>1</v>
      </c>
      <c r="J4552">
        <v>205</v>
      </c>
      <c r="K4552">
        <v>1975</v>
      </c>
      <c r="L4552" t="s">
        <v>4687</v>
      </c>
      <c r="M4552" t="s">
        <v>97</v>
      </c>
      <c r="N4552" t="s">
        <v>62</v>
      </c>
      <c r="O4552" s="6" t="str">
        <f>INDEX(lkp_Region,MATCH(tbl_Sales[[#This Row],[Suburb]],lkp_Suburb,0))</f>
        <v>Northern Metropolitan</v>
      </c>
      <c r="P4552" s="6">
        <f>MONTH(tbl_Sales[[#This Row],[Date]])</f>
        <v>10</v>
      </c>
      <c r="Q4552" s="6">
        <f>YEAR(tbl_Sales[[#This Row],[Date]])</f>
        <v>2016</v>
      </c>
    </row>
    <row r="4553" spans="1:17" x14ac:dyDescent="0.25">
      <c r="A4553" s="1">
        <v>42670</v>
      </c>
      <c r="B4553">
        <v>780000</v>
      </c>
      <c r="C4553" t="s">
        <v>2</v>
      </c>
      <c r="D4553" t="s">
        <v>12427</v>
      </c>
      <c r="E4553" t="s">
        <v>10</v>
      </c>
      <c r="F4553">
        <v>3072</v>
      </c>
      <c r="G4553">
        <v>2</v>
      </c>
      <c r="H4553">
        <v>1</v>
      </c>
      <c r="I4553">
        <v>1</v>
      </c>
      <c r="J4553">
        <v>310</v>
      </c>
      <c r="K4553">
        <v>1950</v>
      </c>
      <c r="L4553" t="s">
        <v>4688</v>
      </c>
      <c r="M4553" t="s">
        <v>97</v>
      </c>
      <c r="N4553" t="s">
        <v>62</v>
      </c>
      <c r="O4553" s="6" t="str">
        <f>INDEX(lkp_Region,MATCH(tbl_Sales[[#This Row],[Suburb]],lkp_Suburb,0))</f>
        <v>Northern Metropolitan</v>
      </c>
      <c r="P4553" s="6">
        <f>MONTH(tbl_Sales[[#This Row],[Date]])</f>
        <v>10</v>
      </c>
      <c r="Q4553" s="6">
        <f>YEAR(tbl_Sales[[#This Row],[Date]])</f>
        <v>2016</v>
      </c>
    </row>
    <row r="4554" spans="1:17" x14ac:dyDescent="0.25">
      <c r="A4554" s="1">
        <v>42670</v>
      </c>
      <c r="B4554">
        <v>530000</v>
      </c>
      <c r="C4554" t="s">
        <v>2</v>
      </c>
      <c r="D4554" t="s">
        <v>12423</v>
      </c>
      <c r="E4554" t="s">
        <v>10</v>
      </c>
      <c r="F4554">
        <v>3020</v>
      </c>
      <c r="G4554">
        <v>3</v>
      </c>
      <c r="H4554">
        <v>1</v>
      </c>
      <c r="I4554">
        <v>1</v>
      </c>
      <c r="J4554">
        <v>623</v>
      </c>
      <c r="L4554" t="s">
        <v>4689</v>
      </c>
      <c r="M4554" t="s">
        <v>141</v>
      </c>
      <c r="N4554" t="s">
        <v>3</v>
      </c>
      <c r="O4554" s="6" t="str">
        <f>INDEX(lkp_Region,MATCH(tbl_Sales[[#This Row],[Suburb]],lkp_Suburb,0))</f>
        <v>Western Metropolitan</v>
      </c>
      <c r="P4554" s="6">
        <f>MONTH(tbl_Sales[[#This Row],[Date]])</f>
        <v>10</v>
      </c>
      <c r="Q4554" s="6">
        <f>YEAR(tbl_Sales[[#This Row],[Date]])</f>
        <v>2016</v>
      </c>
    </row>
    <row r="4555" spans="1:17" x14ac:dyDescent="0.25">
      <c r="A4555" s="1">
        <v>42670</v>
      </c>
      <c r="B4555">
        <v>1330000</v>
      </c>
      <c r="C4555" t="s">
        <v>51</v>
      </c>
      <c r="D4555" t="s">
        <v>12429</v>
      </c>
      <c r="E4555" t="s">
        <v>5</v>
      </c>
      <c r="F4555">
        <v>3101</v>
      </c>
      <c r="G4555">
        <v>3</v>
      </c>
      <c r="H4555">
        <v>2</v>
      </c>
      <c r="I4555">
        <v>2</v>
      </c>
      <c r="J4555">
        <v>205</v>
      </c>
      <c r="K4555">
        <v>1995</v>
      </c>
      <c r="L4555" t="s">
        <v>4690</v>
      </c>
      <c r="M4555" t="s">
        <v>145</v>
      </c>
      <c r="N4555" t="s">
        <v>101</v>
      </c>
      <c r="O4555" s="6" t="str">
        <f>INDEX(lkp_Region,MATCH(tbl_Sales[[#This Row],[Suburb]],lkp_Suburb,0))</f>
        <v>Southern Metropolitan</v>
      </c>
      <c r="P4555" s="6">
        <f>MONTH(tbl_Sales[[#This Row],[Date]])</f>
        <v>10</v>
      </c>
      <c r="Q4555" s="6">
        <f>YEAR(tbl_Sales[[#This Row],[Date]])</f>
        <v>2016</v>
      </c>
    </row>
    <row r="4556" spans="1:17" x14ac:dyDescent="0.25">
      <c r="A4556" s="1">
        <v>42670</v>
      </c>
      <c r="B4556">
        <v>1550000</v>
      </c>
      <c r="C4556" t="s">
        <v>2</v>
      </c>
      <c r="D4556" t="s">
        <v>12423</v>
      </c>
      <c r="E4556" t="s">
        <v>10</v>
      </c>
      <c r="F4556">
        <v>3123</v>
      </c>
      <c r="G4556">
        <v>2</v>
      </c>
      <c r="H4556">
        <v>1</v>
      </c>
      <c r="I4556">
        <v>2</v>
      </c>
      <c r="J4556">
        <v>432</v>
      </c>
      <c r="L4556" t="s">
        <v>4691</v>
      </c>
      <c r="M4556" t="s">
        <v>230</v>
      </c>
      <c r="N4556" t="s">
        <v>101</v>
      </c>
      <c r="O4556" s="6" t="str">
        <f>INDEX(lkp_Region,MATCH(tbl_Sales[[#This Row],[Suburb]],lkp_Suburb,0))</f>
        <v>Southern Metropolitan</v>
      </c>
      <c r="P4556" s="6">
        <f>MONTH(tbl_Sales[[#This Row],[Date]])</f>
        <v>10</v>
      </c>
      <c r="Q4556" s="6">
        <f>YEAR(tbl_Sales[[#This Row],[Date]])</f>
        <v>2016</v>
      </c>
    </row>
    <row r="4557" spans="1:17" x14ac:dyDescent="0.25">
      <c r="A4557" s="1">
        <v>42670</v>
      </c>
      <c r="B4557">
        <v>2050000</v>
      </c>
      <c r="C4557" t="s">
        <v>2</v>
      </c>
      <c r="D4557" t="s">
        <v>12423</v>
      </c>
      <c r="E4557" t="s">
        <v>10</v>
      </c>
      <c r="F4557">
        <v>3084</v>
      </c>
      <c r="G4557">
        <v>4</v>
      </c>
      <c r="H4557">
        <v>3</v>
      </c>
      <c r="I4557">
        <v>2</v>
      </c>
      <c r="J4557">
        <v>723</v>
      </c>
      <c r="K4557">
        <v>1950</v>
      </c>
      <c r="L4557" t="s">
        <v>4692</v>
      </c>
      <c r="M4557" t="s">
        <v>257</v>
      </c>
      <c r="N4557" t="s">
        <v>150</v>
      </c>
      <c r="O4557" s="6" t="str">
        <f>INDEX(lkp_Region,MATCH(tbl_Sales[[#This Row],[Suburb]],lkp_Suburb,0))</f>
        <v>Eastern Metropolitan</v>
      </c>
      <c r="P4557" s="6">
        <f>MONTH(tbl_Sales[[#This Row],[Date]])</f>
        <v>10</v>
      </c>
      <c r="Q4557" s="6">
        <f>YEAR(tbl_Sales[[#This Row],[Date]])</f>
        <v>2016</v>
      </c>
    </row>
    <row r="4558" spans="1:17" x14ac:dyDescent="0.25">
      <c r="A4558" s="1">
        <v>42671</v>
      </c>
      <c r="B4558">
        <v>1015000</v>
      </c>
      <c r="C4558" t="s">
        <v>2</v>
      </c>
      <c r="D4558" t="s">
        <v>12427</v>
      </c>
      <c r="E4558" t="s">
        <v>10</v>
      </c>
      <c r="F4558">
        <v>3066</v>
      </c>
      <c r="G4558">
        <v>2</v>
      </c>
      <c r="H4558">
        <v>1</v>
      </c>
      <c r="I4558">
        <v>0</v>
      </c>
      <c r="J4558">
        <v>117</v>
      </c>
      <c r="L4558" t="s">
        <v>4693</v>
      </c>
      <c r="M4558" t="s">
        <v>216</v>
      </c>
      <c r="N4558" t="s">
        <v>8</v>
      </c>
      <c r="O4558" s="6" t="str">
        <f>INDEX(lkp_Region,MATCH(tbl_Sales[[#This Row],[Suburb]],lkp_Suburb,0))</f>
        <v>Northern Metropolitan</v>
      </c>
      <c r="P4558" s="6">
        <f>MONTH(tbl_Sales[[#This Row],[Date]])</f>
        <v>10</v>
      </c>
      <c r="Q4558" s="6">
        <f>YEAR(tbl_Sales[[#This Row],[Date]])</f>
        <v>2016</v>
      </c>
    </row>
    <row r="4559" spans="1:17" x14ac:dyDescent="0.25">
      <c r="A4559" s="1">
        <v>42671</v>
      </c>
      <c r="B4559">
        <v>1205000</v>
      </c>
      <c r="C4559" t="s">
        <v>2</v>
      </c>
      <c r="D4559" t="s">
        <v>12427</v>
      </c>
      <c r="E4559" t="s">
        <v>10</v>
      </c>
      <c r="F4559">
        <v>3121</v>
      </c>
      <c r="G4559">
        <v>3</v>
      </c>
      <c r="H4559">
        <v>1</v>
      </c>
      <c r="I4559">
        <v>0</v>
      </c>
      <c r="J4559">
        <v>164</v>
      </c>
      <c r="L4559" t="s">
        <v>4694</v>
      </c>
      <c r="M4559" t="s">
        <v>6</v>
      </c>
      <c r="N4559" t="s">
        <v>8</v>
      </c>
      <c r="O4559" s="6" t="str">
        <f>INDEX(lkp_Region,MATCH(tbl_Sales[[#This Row],[Suburb]],lkp_Suburb,0))</f>
        <v>Northern Metropolitan</v>
      </c>
      <c r="P4559" s="6">
        <f>MONTH(tbl_Sales[[#This Row],[Date]])</f>
        <v>10</v>
      </c>
      <c r="Q4559" s="6">
        <f>YEAR(tbl_Sales[[#This Row],[Date]])</f>
        <v>2016</v>
      </c>
    </row>
    <row r="4560" spans="1:17" x14ac:dyDescent="0.25">
      <c r="A4560" s="1">
        <v>42671</v>
      </c>
      <c r="B4560">
        <v>1775000</v>
      </c>
      <c r="C4560" t="s">
        <v>2</v>
      </c>
      <c r="D4560" t="s">
        <v>12427</v>
      </c>
      <c r="E4560" t="s">
        <v>10</v>
      </c>
      <c r="F4560">
        <v>3121</v>
      </c>
      <c r="G4560">
        <v>4</v>
      </c>
      <c r="H4560">
        <v>1</v>
      </c>
      <c r="I4560">
        <v>0</v>
      </c>
      <c r="J4560">
        <v>434</v>
      </c>
      <c r="K4560">
        <v>1900</v>
      </c>
      <c r="L4560" t="s">
        <v>4695</v>
      </c>
      <c r="M4560" t="s">
        <v>6</v>
      </c>
      <c r="N4560" t="s">
        <v>8</v>
      </c>
      <c r="O4560" s="6" t="str">
        <f>INDEX(lkp_Region,MATCH(tbl_Sales[[#This Row],[Suburb]],lkp_Suburb,0))</f>
        <v>Northern Metropolitan</v>
      </c>
      <c r="P4560" s="6">
        <f>MONTH(tbl_Sales[[#This Row],[Date]])</f>
        <v>10</v>
      </c>
      <c r="Q4560" s="6">
        <f>YEAR(tbl_Sales[[#This Row],[Date]])</f>
        <v>2016</v>
      </c>
    </row>
    <row r="4561" spans="1:17" x14ac:dyDescent="0.25">
      <c r="A4561" s="1">
        <v>42671</v>
      </c>
      <c r="B4561">
        <v>1955000</v>
      </c>
      <c r="C4561" t="s">
        <v>2</v>
      </c>
      <c r="D4561" t="s">
        <v>12428</v>
      </c>
      <c r="E4561" t="s">
        <v>5</v>
      </c>
      <c r="F4561">
        <v>3127</v>
      </c>
      <c r="G4561">
        <v>5</v>
      </c>
      <c r="H4561">
        <v>3</v>
      </c>
      <c r="I4561">
        <v>2</v>
      </c>
      <c r="J4561">
        <v>424</v>
      </c>
      <c r="L4561" t="s">
        <v>4696</v>
      </c>
      <c r="M4561" t="s">
        <v>34</v>
      </c>
      <c r="N4561" t="s">
        <v>14</v>
      </c>
      <c r="O4561" s="6" t="str">
        <f>INDEX(lkp_Region,MATCH(tbl_Sales[[#This Row],[Suburb]],lkp_Suburb,0))</f>
        <v>Eastern Metropolitan</v>
      </c>
      <c r="P4561" s="6">
        <f>MONTH(tbl_Sales[[#This Row],[Date]])</f>
        <v>10</v>
      </c>
      <c r="Q4561" s="6">
        <f>YEAR(tbl_Sales[[#This Row],[Date]])</f>
        <v>2016</v>
      </c>
    </row>
    <row r="4562" spans="1:17" x14ac:dyDescent="0.25">
      <c r="A4562" s="1">
        <v>42671</v>
      </c>
      <c r="B4562">
        <v>1780000</v>
      </c>
      <c r="C4562" t="s">
        <v>2</v>
      </c>
      <c r="D4562" t="s">
        <v>12427</v>
      </c>
      <c r="E4562" t="s">
        <v>10</v>
      </c>
      <c r="F4562">
        <v>3143</v>
      </c>
      <c r="G4562">
        <v>2</v>
      </c>
      <c r="H4562">
        <v>2</v>
      </c>
      <c r="I4562">
        <v>2</v>
      </c>
      <c r="J4562">
        <v>0</v>
      </c>
      <c r="L4562" t="s">
        <v>4697</v>
      </c>
      <c r="M4562" t="s">
        <v>283</v>
      </c>
      <c r="N4562" t="s">
        <v>76</v>
      </c>
      <c r="O4562" s="6" t="str">
        <f>INDEX(lkp_Region,MATCH(tbl_Sales[[#This Row],[Suburb]],lkp_Suburb,0))</f>
        <v>Southern Metropolitan</v>
      </c>
      <c r="P4562" s="6">
        <f>MONTH(tbl_Sales[[#This Row],[Date]])</f>
        <v>10</v>
      </c>
      <c r="Q4562" s="6">
        <f>YEAR(tbl_Sales[[#This Row],[Date]])</f>
        <v>2016</v>
      </c>
    </row>
    <row r="4563" spans="1:17" x14ac:dyDescent="0.25">
      <c r="A4563" s="1">
        <v>42671</v>
      </c>
      <c r="B4563">
        <v>520000</v>
      </c>
      <c r="C4563" t="s">
        <v>13</v>
      </c>
      <c r="D4563" t="s">
        <v>12425</v>
      </c>
      <c r="E4563" t="s">
        <v>10</v>
      </c>
      <c r="F4563">
        <v>3183</v>
      </c>
      <c r="G4563">
        <v>2</v>
      </c>
      <c r="H4563">
        <v>1</v>
      </c>
      <c r="I4563">
        <v>0</v>
      </c>
      <c r="J4563">
        <v>0</v>
      </c>
      <c r="K4563">
        <v>1970</v>
      </c>
      <c r="L4563" t="s">
        <v>4698</v>
      </c>
      <c r="M4563" t="s">
        <v>326</v>
      </c>
      <c r="N4563" t="s">
        <v>26</v>
      </c>
      <c r="O4563" s="6" t="str">
        <f>INDEX(lkp_Region,MATCH(tbl_Sales[[#This Row],[Suburb]],lkp_Suburb,0))</f>
        <v>Southern Metropolitan</v>
      </c>
      <c r="P4563" s="6">
        <f>MONTH(tbl_Sales[[#This Row],[Date]])</f>
        <v>10</v>
      </c>
      <c r="Q4563" s="6">
        <f>YEAR(tbl_Sales[[#This Row],[Date]])</f>
        <v>2016</v>
      </c>
    </row>
    <row r="4564" spans="1:17" x14ac:dyDescent="0.25">
      <c r="A4564" s="1">
        <v>42671</v>
      </c>
      <c r="B4564">
        <v>1180000</v>
      </c>
      <c r="C4564" t="s">
        <v>2</v>
      </c>
      <c r="D4564" t="s">
        <v>12430</v>
      </c>
      <c r="E4564" t="s">
        <v>10</v>
      </c>
      <c r="F4564">
        <v>3207</v>
      </c>
      <c r="G4564">
        <v>2</v>
      </c>
      <c r="H4564">
        <v>1</v>
      </c>
      <c r="I4564">
        <v>1</v>
      </c>
      <c r="J4564">
        <v>347</v>
      </c>
      <c r="L4564" t="s">
        <v>4699</v>
      </c>
      <c r="M4564" t="s">
        <v>24</v>
      </c>
      <c r="N4564" t="s">
        <v>26</v>
      </c>
      <c r="O4564" s="6" t="str">
        <f>INDEX(lkp_Region,MATCH(tbl_Sales[[#This Row],[Suburb]],lkp_Suburb,0))</f>
        <v>Southern Metropolitan</v>
      </c>
      <c r="P4564" s="6">
        <f>MONTH(tbl_Sales[[#This Row],[Date]])</f>
        <v>10</v>
      </c>
      <c r="Q4564" s="6">
        <f>YEAR(tbl_Sales[[#This Row],[Date]])</f>
        <v>2016</v>
      </c>
    </row>
    <row r="4565" spans="1:17" x14ac:dyDescent="0.25">
      <c r="A4565" s="1">
        <v>42671</v>
      </c>
      <c r="B4565">
        <v>1750000</v>
      </c>
      <c r="C4565" t="s">
        <v>2</v>
      </c>
      <c r="D4565" t="s">
        <v>12427</v>
      </c>
      <c r="E4565" t="s">
        <v>10</v>
      </c>
      <c r="F4565">
        <v>3206</v>
      </c>
      <c r="G4565">
        <v>2</v>
      </c>
      <c r="H4565">
        <v>1</v>
      </c>
      <c r="I4565">
        <v>1</v>
      </c>
      <c r="J4565">
        <v>162</v>
      </c>
      <c r="L4565" t="s">
        <v>4700</v>
      </c>
      <c r="M4565" t="s">
        <v>113</v>
      </c>
      <c r="N4565" t="s">
        <v>26</v>
      </c>
      <c r="O4565" s="6" t="str">
        <f>INDEX(lkp_Region,MATCH(tbl_Sales[[#This Row],[Suburb]],lkp_Suburb,0))</f>
        <v>Southern Metropolitan</v>
      </c>
      <c r="P4565" s="6">
        <f>MONTH(tbl_Sales[[#This Row],[Date]])</f>
        <v>10</v>
      </c>
      <c r="Q4565" s="6">
        <f>YEAR(tbl_Sales[[#This Row],[Date]])</f>
        <v>2016</v>
      </c>
    </row>
    <row r="4566" spans="1:17" x14ac:dyDescent="0.25">
      <c r="A4566" s="1">
        <v>42671</v>
      </c>
      <c r="B4566">
        <v>3572000</v>
      </c>
      <c r="C4566" t="s">
        <v>2</v>
      </c>
      <c r="D4566" t="s">
        <v>12427</v>
      </c>
      <c r="E4566" t="s">
        <v>10</v>
      </c>
      <c r="F4566">
        <v>3184</v>
      </c>
      <c r="G4566">
        <v>3</v>
      </c>
      <c r="H4566">
        <v>2</v>
      </c>
      <c r="I4566">
        <v>6</v>
      </c>
      <c r="J4566">
        <v>737</v>
      </c>
      <c r="K4566">
        <v>1915</v>
      </c>
      <c r="L4566" t="s">
        <v>4701</v>
      </c>
      <c r="M4566" t="s">
        <v>58</v>
      </c>
      <c r="N4566" t="s">
        <v>26</v>
      </c>
      <c r="O4566" s="6" t="str">
        <f>INDEX(lkp_Region,MATCH(tbl_Sales[[#This Row],[Suburb]],lkp_Suburb,0))</f>
        <v>Southern Metropolitan</v>
      </c>
      <c r="P4566" s="6">
        <f>MONTH(tbl_Sales[[#This Row],[Date]])</f>
        <v>10</v>
      </c>
      <c r="Q4566" s="6">
        <f>YEAR(tbl_Sales[[#This Row],[Date]])</f>
        <v>2016</v>
      </c>
    </row>
    <row r="4567" spans="1:17" x14ac:dyDescent="0.25">
      <c r="A4567" s="1">
        <v>42671</v>
      </c>
      <c r="B4567">
        <v>320000</v>
      </c>
      <c r="C4567" t="s">
        <v>13</v>
      </c>
      <c r="D4567" t="s">
        <v>12427</v>
      </c>
      <c r="E4567" t="s">
        <v>5</v>
      </c>
      <c r="F4567">
        <v>3055</v>
      </c>
      <c r="G4567">
        <v>2</v>
      </c>
      <c r="H4567">
        <v>1</v>
      </c>
      <c r="I4567">
        <v>1</v>
      </c>
      <c r="J4567">
        <v>0</v>
      </c>
      <c r="K4567">
        <v>1980</v>
      </c>
      <c r="L4567" t="s">
        <v>4702</v>
      </c>
      <c r="M4567" t="s">
        <v>80</v>
      </c>
      <c r="N4567" t="s">
        <v>18</v>
      </c>
      <c r="O4567" s="6" t="str">
        <f>INDEX(lkp_Region,MATCH(tbl_Sales[[#This Row],[Suburb]],lkp_Suburb,0))</f>
        <v>Northern Metropolitan</v>
      </c>
      <c r="P4567" s="6">
        <f>MONTH(tbl_Sales[[#This Row],[Date]])</f>
        <v>10</v>
      </c>
      <c r="Q4567" s="6">
        <f>YEAR(tbl_Sales[[#This Row],[Date]])</f>
        <v>2016</v>
      </c>
    </row>
    <row r="4568" spans="1:17" x14ac:dyDescent="0.25">
      <c r="A4568" s="1">
        <v>42671</v>
      </c>
      <c r="B4568">
        <v>925000</v>
      </c>
      <c r="C4568" t="s">
        <v>2</v>
      </c>
      <c r="D4568" t="s">
        <v>12428</v>
      </c>
      <c r="E4568" t="s">
        <v>10</v>
      </c>
      <c r="F4568">
        <v>3046</v>
      </c>
      <c r="G4568">
        <v>3</v>
      </c>
      <c r="H4568">
        <v>1</v>
      </c>
      <c r="I4568">
        <v>4</v>
      </c>
      <c r="J4568">
        <v>815</v>
      </c>
      <c r="K4568">
        <v>1997</v>
      </c>
      <c r="L4568" t="s">
        <v>4703</v>
      </c>
      <c r="M4568" t="s">
        <v>680</v>
      </c>
      <c r="N4568" t="s">
        <v>18</v>
      </c>
      <c r="O4568" s="6" t="str">
        <f>INDEX(lkp_Region,MATCH(tbl_Sales[[#This Row],[Suburb]],lkp_Suburb,0))</f>
        <v>Northern Metropolitan</v>
      </c>
      <c r="P4568" s="6">
        <f>MONTH(tbl_Sales[[#This Row],[Date]])</f>
        <v>10</v>
      </c>
      <c r="Q4568" s="6">
        <f>YEAR(tbl_Sales[[#This Row],[Date]])</f>
        <v>2016</v>
      </c>
    </row>
    <row r="4569" spans="1:17" x14ac:dyDescent="0.25">
      <c r="A4569" s="1">
        <v>42671</v>
      </c>
      <c r="B4569">
        <v>411000</v>
      </c>
      <c r="C4569" t="s">
        <v>13</v>
      </c>
      <c r="D4569" t="s">
        <v>12427</v>
      </c>
      <c r="E4569" t="s">
        <v>10</v>
      </c>
      <c r="F4569">
        <v>3040</v>
      </c>
      <c r="G4569">
        <v>2</v>
      </c>
      <c r="H4569">
        <v>1</v>
      </c>
      <c r="I4569">
        <v>1</v>
      </c>
      <c r="J4569">
        <v>0</v>
      </c>
      <c r="L4569" t="s">
        <v>4704</v>
      </c>
      <c r="M4569" t="s">
        <v>47</v>
      </c>
      <c r="N4569" t="s">
        <v>49</v>
      </c>
      <c r="O4569" s="6" t="str">
        <f>INDEX(lkp_Region,MATCH(tbl_Sales[[#This Row],[Suburb]],lkp_Suburb,0))</f>
        <v>Western Metropolitan</v>
      </c>
      <c r="P4569" s="6">
        <f>MONTH(tbl_Sales[[#This Row],[Date]])</f>
        <v>10</v>
      </c>
      <c r="Q4569" s="6">
        <f>YEAR(tbl_Sales[[#This Row],[Date]])</f>
        <v>2016</v>
      </c>
    </row>
    <row r="4570" spans="1:17" x14ac:dyDescent="0.25">
      <c r="A4570" s="1">
        <v>42671</v>
      </c>
      <c r="B4570">
        <v>823000</v>
      </c>
      <c r="C4570" t="s">
        <v>2</v>
      </c>
      <c r="D4570" t="s">
        <v>12427</v>
      </c>
      <c r="E4570" t="s">
        <v>10</v>
      </c>
      <c r="F4570">
        <v>3033</v>
      </c>
      <c r="G4570">
        <v>3</v>
      </c>
      <c r="H4570">
        <v>1</v>
      </c>
      <c r="I4570">
        <v>2</v>
      </c>
      <c r="J4570">
        <v>538</v>
      </c>
      <c r="L4570" t="s">
        <v>4705</v>
      </c>
      <c r="M4570" t="s">
        <v>119</v>
      </c>
      <c r="N4570" t="s">
        <v>49</v>
      </c>
      <c r="O4570" s="6" t="str">
        <f>INDEX(lkp_Region,MATCH(tbl_Sales[[#This Row],[Suburb]],lkp_Suburb,0))</f>
        <v>Western Metropolitan</v>
      </c>
      <c r="P4570" s="6">
        <f>MONTH(tbl_Sales[[#This Row],[Date]])</f>
        <v>10</v>
      </c>
      <c r="Q4570" s="6">
        <f>YEAR(tbl_Sales[[#This Row],[Date]])</f>
        <v>2016</v>
      </c>
    </row>
    <row r="4571" spans="1:17" x14ac:dyDescent="0.25">
      <c r="A4571" s="1">
        <v>42671</v>
      </c>
      <c r="B4571">
        <v>746000</v>
      </c>
      <c r="C4571" t="s">
        <v>51</v>
      </c>
      <c r="D4571" t="s">
        <v>12428</v>
      </c>
      <c r="E4571" t="s">
        <v>10</v>
      </c>
      <c r="F4571">
        <v>3108</v>
      </c>
      <c r="G4571">
        <v>3</v>
      </c>
      <c r="H4571">
        <v>2</v>
      </c>
      <c r="I4571">
        <v>2</v>
      </c>
      <c r="J4571">
        <v>118</v>
      </c>
      <c r="K4571">
        <v>2013</v>
      </c>
      <c r="L4571" t="s">
        <v>4706</v>
      </c>
      <c r="M4571" t="s">
        <v>126</v>
      </c>
      <c r="N4571" t="s">
        <v>128</v>
      </c>
      <c r="O4571" s="6" t="str">
        <f>INDEX(lkp_Region,MATCH(tbl_Sales[[#This Row],[Suburb]],lkp_Suburb,0))</f>
        <v>Eastern Metropolitan</v>
      </c>
      <c r="P4571" s="6">
        <f>MONTH(tbl_Sales[[#This Row],[Date]])</f>
        <v>10</v>
      </c>
      <c r="Q4571" s="6">
        <f>YEAR(tbl_Sales[[#This Row],[Date]])</f>
        <v>2016</v>
      </c>
    </row>
    <row r="4572" spans="1:17" x14ac:dyDescent="0.25">
      <c r="A4572" s="1">
        <v>42671</v>
      </c>
      <c r="B4572">
        <v>1430000</v>
      </c>
      <c r="C4572" t="s">
        <v>2</v>
      </c>
      <c r="D4572" t="s">
        <v>12423</v>
      </c>
      <c r="E4572" t="s">
        <v>10</v>
      </c>
      <c r="F4572">
        <v>3108</v>
      </c>
      <c r="G4572">
        <v>3</v>
      </c>
      <c r="H4572">
        <v>1</v>
      </c>
      <c r="I4572">
        <v>2</v>
      </c>
      <c r="J4572">
        <v>811</v>
      </c>
      <c r="K4572">
        <v>1970</v>
      </c>
      <c r="L4572" t="s">
        <v>4707</v>
      </c>
      <c r="M4572" t="s">
        <v>126</v>
      </c>
      <c r="N4572" t="s">
        <v>128</v>
      </c>
      <c r="O4572" s="6" t="str">
        <f>INDEX(lkp_Region,MATCH(tbl_Sales[[#This Row],[Suburb]],lkp_Suburb,0))</f>
        <v>Eastern Metropolitan</v>
      </c>
      <c r="P4572" s="6">
        <f>MONTH(tbl_Sales[[#This Row],[Date]])</f>
        <v>10</v>
      </c>
      <c r="Q4572" s="6">
        <f>YEAR(tbl_Sales[[#This Row],[Date]])</f>
        <v>2016</v>
      </c>
    </row>
    <row r="4573" spans="1:17" x14ac:dyDescent="0.25">
      <c r="A4573" s="1">
        <v>42671</v>
      </c>
      <c r="B4573">
        <v>680000</v>
      </c>
      <c r="C4573" t="s">
        <v>2</v>
      </c>
      <c r="D4573" t="s">
        <v>12428</v>
      </c>
      <c r="E4573" t="s">
        <v>10</v>
      </c>
      <c r="F4573">
        <v>3025</v>
      </c>
      <c r="G4573">
        <v>3</v>
      </c>
      <c r="H4573">
        <v>1</v>
      </c>
      <c r="I4573">
        <v>3</v>
      </c>
      <c r="J4573">
        <v>551</v>
      </c>
      <c r="L4573" t="s">
        <v>4708</v>
      </c>
      <c r="M4573" t="s">
        <v>91</v>
      </c>
      <c r="N4573" t="s">
        <v>69</v>
      </c>
      <c r="O4573" s="6" t="str">
        <f>INDEX(lkp_Region,MATCH(tbl_Sales[[#This Row],[Suburb]],lkp_Suburb,0))</f>
        <v>Western Metropolitan</v>
      </c>
      <c r="P4573" s="6">
        <f>MONTH(tbl_Sales[[#This Row],[Date]])</f>
        <v>10</v>
      </c>
      <c r="Q4573" s="6">
        <f>YEAR(tbl_Sales[[#This Row],[Date]])</f>
        <v>2016</v>
      </c>
    </row>
    <row r="4574" spans="1:17" x14ac:dyDescent="0.25">
      <c r="A4574" s="1">
        <v>42671</v>
      </c>
      <c r="B4574">
        <v>810000</v>
      </c>
      <c r="C4574" t="s">
        <v>2</v>
      </c>
      <c r="D4574" t="s">
        <v>12424</v>
      </c>
      <c r="E4574" t="s">
        <v>10</v>
      </c>
      <c r="F4574">
        <v>3015</v>
      </c>
      <c r="G4574">
        <v>3</v>
      </c>
      <c r="H4574">
        <v>1</v>
      </c>
      <c r="I4574">
        <v>1</v>
      </c>
      <c r="J4574">
        <v>390</v>
      </c>
      <c r="K4574">
        <v>1970</v>
      </c>
      <c r="L4574" t="s">
        <v>4709</v>
      </c>
      <c r="M4574" t="s">
        <v>133</v>
      </c>
      <c r="N4574" t="s">
        <v>69</v>
      </c>
      <c r="O4574" s="6" t="str">
        <f>INDEX(lkp_Region,MATCH(tbl_Sales[[#This Row],[Suburb]],lkp_Suburb,0))</f>
        <v>Western Metropolitan</v>
      </c>
      <c r="P4574" s="6">
        <f>MONTH(tbl_Sales[[#This Row],[Date]])</f>
        <v>10</v>
      </c>
      <c r="Q4574" s="6">
        <f>YEAR(tbl_Sales[[#This Row],[Date]])</f>
        <v>2016</v>
      </c>
    </row>
    <row r="4575" spans="1:17" x14ac:dyDescent="0.25">
      <c r="A4575" s="1">
        <v>42671</v>
      </c>
      <c r="B4575">
        <v>1085000</v>
      </c>
      <c r="C4575" t="s">
        <v>2</v>
      </c>
      <c r="D4575" t="s">
        <v>12430</v>
      </c>
      <c r="E4575" t="s">
        <v>10</v>
      </c>
      <c r="F4575">
        <v>3016</v>
      </c>
      <c r="G4575">
        <v>4</v>
      </c>
      <c r="H4575">
        <v>1</v>
      </c>
      <c r="I4575">
        <v>2</v>
      </c>
      <c r="J4575">
        <v>458</v>
      </c>
      <c r="L4575" t="s">
        <v>4710</v>
      </c>
      <c r="M4575" t="s">
        <v>196</v>
      </c>
      <c r="N4575" t="s">
        <v>69</v>
      </c>
      <c r="O4575" s="6" t="str">
        <f>INDEX(lkp_Region,MATCH(tbl_Sales[[#This Row],[Suburb]],lkp_Suburb,0))</f>
        <v>Western Metropolitan</v>
      </c>
      <c r="P4575" s="6">
        <f>MONTH(tbl_Sales[[#This Row],[Date]])</f>
        <v>10</v>
      </c>
      <c r="Q4575" s="6">
        <f>YEAR(tbl_Sales[[#This Row],[Date]])</f>
        <v>2016</v>
      </c>
    </row>
    <row r="4576" spans="1:17" x14ac:dyDescent="0.25">
      <c r="A4576" s="1">
        <v>42671</v>
      </c>
      <c r="B4576">
        <v>710000</v>
      </c>
      <c r="C4576" t="s">
        <v>2</v>
      </c>
      <c r="D4576" t="s">
        <v>12429</v>
      </c>
      <c r="E4576" t="s">
        <v>10</v>
      </c>
      <c r="F4576">
        <v>3165</v>
      </c>
      <c r="G4576">
        <v>2</v>
      </c>
      <c r="H4576">
        <v>1</v>
      </c>
      <c r="I4576">
        <v>1</v>
      </c>
      <c r="J4576">
        <v>0</v>
      </c>
      <c r="K4576">
        <v>1950</v>
      </c>
      <c r="L4576" t="s">
        <v>4711</v>
      </c>
      <c r="M4576" t="s">
        <v>138</v>
      </c>
      <c r="N4576" t="s">
        <v>57</v>
      </c>
      <c r="O4576" s="6" t="str">
        <f>INDEX(lkp_Region,MATCH(tbl_Sales[[#This Row],[Suburb]],lkp_Suburb,0))</f>
        <v>Southern Metropolitan</v>
      </c>
      <c r="P4576" s="6">
        <f>MONTH(tbl_Sales[[#This Row],[Date]])</f>
        <v>10</v>
      </c>
      <c r="Q4576" s="6">
        <f>YEAR(tbl_Sales[[#This Row],[Date]])</f>
        <v>2016</v>
      </c>
    </row>
    <row r="4577" spans="1:17" x14ac:dyDescent="0.25">
      <c r="A4577" s="1">
        <v>42671</v>
      </c>
      <c r="B4577">
        <v>380000</v>
      </c>
      <c r="C4577" t="s">
        <v>13</v>
      </c>
      <c r="D4577" t="s">
        <v>12427</v>
      </c>
      <c r="E4577" t="s">
        <v>10</v>
      </c>
      <c r="F4577">
        <v>3073</v>
      </c>
      <c r="G4577">
        <v>2</v>
      </c>
      <c r="H4577">
        <v>1</v>
      </c>
      <c r="I4577">
        <v>1</v>
      </c>
      <c r="J4577">
        <v>149</v>
      </c>
      <c r="K4577">
        <v>1980</v>
      </c>
      <c r="L4577" t="s">
        <v>4712</v>
      </c>
      <c r="M4577" t="s">
        <v>93</v>
      </c>
      <c r="N4577" t="s">
        <v>62</v>
      </c>
      <c r="O4577" s="6" t="str">
        <f>INDEX(lkp_Region,MATCH(tbl_Sales[[#This Row],[Suburb]],lkp_Suburb,0))</f>
        <v>Northern Metropolitan</v>
      </c>
      <c r="P4577" s="6">
        <f>MONTH(tbl_Sales[[#This Row],[Date]])</f>
        <v>10</v>
      </c>
      <c r="Q4577" s="6">
        <f>YEAR(tbl_Sales[[#This Row],[Date]])</f>
        <v>2016</v>
      </c>
    </row>
    <row r="4578" spans="1:17" x14ac:dyDescent="0.25">
      <c r="A4578" s="1">
        <v>42671</v>
      </c>
      <c r="B4578">
        <v>791000</v>
      </c>
      <c r="C4578" t="s">
        <v>2</v>
      </c>
      <c r="D4578" t="s">
        <v>12423</v>
      </c>
      <c r="E4578" t="s">
        <v>10</v>
      </c>
      <c r="F4578">
        <v>3073</v>
      </c>
      <c r="G4578">
        <v>2</v>
      </c>
      <c r="H4578">
        <v>1</v>
      </c>
      <c r="I4578">
        <v>3</v>
      </c>
      <c r="J4578">
        <v>720</v>
      </c>
      <c r="L4578" t="s">
        <v>4713</v>
      </c>
      <c r="M4578" t="s">
        <v>93</v>
      </c>
      <c r="N4578" t="s">
        <v>62</v>
      </c>
      <c r="O4578" s="6" t="str">
        <f>INDEX(lkp_Region,MATCH(tbl_Sales[[#This Row],[Suburb]],lkp_Suburb,0))</f>
        <v>Northern Metropolitan</v>
      </c>
      <c r="P4578" s="6">
        <f>MONTH(tbl_Sales[[#This Row],[Date]])</f>
        <v>10</v>
      </c>
      <c r="Q4578" s="6">
        <f>YEAR(tbl_Sales[[#This Row],[Date]])</f>
        <v>2016</v>
      </c>
    </row>
    <row r="4579" spans="1:17" x14ac:dyDescent="0.25">
      <c r="A4579" s="1">
        <v>42671</v>
      </c>
      <c r="B4579">
        <v>1715000</v>
      </c>
      <c r="C4579" t="s">
        <v>2</v>
      </c>
      <c r="D4579" t="s">
        <v>12427</v>
      </c>
      <c r="E4579" t="s">
        <v>10</v>
      </c>
      <c r="F4579">
        <v>3070</v>
      </c>
      <c r="G4579">
        <v>3</v>
      </c>
      <c r="H4579">
        <v>1</v>
      </c>
      <c r="I4579">
        <v>1</v>
      </c>
      <c r="J4579">
        <v>407</v>
      </c>
      <c r="K4579">
        <v>1900</v>
      </c>
      <c r="L4579" t="s">
        <v>4714</v>
      </c>
      <c r="M4579" t="s">
        <v>271</v>
      </c>
      <c r="N4579" t="s">
        <v>62</v>
      </c>
      <c r="O4579" s="6" t="str">
        <f>INDEX(lkp_Region,MATCH(tbl_Sales[[#This Row],[Suburb]],lkp_Suburb,0))</f>
        <v>Northern Metropolitan</v>
      </c>
      <c r="P4579" s="6">
        <f>MONTH(tbl_Sales[[#This Row],[Date]])</f>
        <v>10</v>
      </c>
      <c r="Q4579" s="6">
        <f>YEAR(tbl_Sales[[#This Row],[Date]])</f>
        <v>2016</v>
      </c>
    </row>
    <row r="4580" spans="1:17" x14ac:dyDescent="0.25">
      <c r="A4580" s="1">
        <v>42671</v>
      </c>
      <c r="B4580">
        <v>2155000</v>
      </c>
      <c r="C4580" t="s">
        <v>2</v>
      </c>
      <c r="D4580" t="s">
        <v>12429</v>
      </c>
      <c r="E4580" t="s">
        <v>10</v>
      </c>
      <c r="F4580">
        <v>3070</v>
      </c>
      <c r="G4580">
        <v>5</v>
      </c>
      <c r="H4580">
        <v>2</v>
      </c>
      <c r="I4580">
        <v>2</v>
      </c>
      <c r="J4580">
        <v>692</v>
      </c>
      <c r="K4580">
        <v>1920</v>
      </c>
      <c r="L4580" t="s">
        <v>4715</v>
      </c>
      <c r="M4580" t="s">
        <v>271</v>
      </c>
      <c r="N4580" t="s">
        <v>62</v>
      </c>
      <c r="O4580" s="6" t="str">
        <f>INDEX(lkp_Region,MATCH(tbl_Sales[[#This Row],[Suburb]],lkp_Suburb,0))</f>
        <v>Northern Metropolitan</v>
      </c>
      <c r="P4580" s="6">
        <f>MONTH(tbl_Sales[[#This Row],[Date]])</f>
        <v>10</v>
      </c>
      <c r="Q4580" s="6">
        <f>YEAR(tbl_Sales[[#This Row],[Date]])</f>
        <v>2016</v>
      </c>
    </row>
    <row r="4581" spans="1:17" x14ac:dyDescent="0.25">
      <c r="A4581" s="1">
        <v>42671</v>
      </c>
      <c r="B4581">
        <v>562500</v>
      </c>
      <c r="C4581" t="s">
        <v>13</v>
      </c>
      <c r="D4581" t="s">
        <v>12429</v>
      </c>
      <c r="E4581" t="s">
        <v>10</v>
      </c>
      <c r="F4581">
        <v>3127</v>
      </c>
      <c r="G4581">
        <v>2</v>
      </c>
      <c r="H4581">
        <v>1</v>
      </c>
      <c r="I4581">
        <v>0</v>
      </c>
      <c r="J4581">
        <v>0</v>
      </c>
      <c r="K4581">
        <v>1950</v>
      </c>
      <c r="L4581" t="s">
        <v>4716</v>
      </c>
      <c r="M4581" t="s">
        <v>11</v>
      </c>
      <c r="N4581" t="s">
        <v>101</v>
      </c>
      <c r="O4581" s="6" t="str">
        <f>INDEX(lkp_Region,MATCH(tbl_Sales[[#This Row],[Suburb]],lkp_Suburb,0))</f>
        <v>Southern Metropolitan</v>
      </c>
      <c r="P4581" s="6">
        <f>MONTH(tbl_Sales[[#This Row],[Date]])</f>
        <v>10</v>
      </c>
      <c r="Q4581" s="6">
        <f>YEAR(tbl_Sales[[#This Row],[Date]])</f>
        <v>2016</v>
      </c>
    </row>
    <row r="4582" spans="1:17" x14ac:dyDescent="0.25">
      <c r="A4582" s="1">
        <v>42671</v>
      </c>
      <c r="B4582">
        <v>1900000</v>
      </c>
      <c r="C4582" t="s">
        <v>2</v>
      </c>
      <c r="D4582" t="s">
        <v>12427</v>
      </c>
      <c r="E4582" t="s">
        <v>10</v>
      </c>
      <c r="F4582">
        <v>3103</v>
      </c>
      <c r="G4582">
        <v>4</v>
      </c>
      <c r="H4582">
        <v>2</v>
      </c>
      <c r="I4582">
        <v>1</v>
      </c>
      <c r="J4582">
        <v>665</v>
      </c>
      <c r="K4582">
        <v>1940</v>
      </c>
      <c r="L4582" t="s">
        <v>4717</v>
      </c>
      <c r="M4582" t="s">
        <v>274</v>
      </c>
      <c r="N4582" t="s">
        <v>101</v>
      </c>
      <c r="O4582" s="6" t="str">
        <f>INDEX(lkp_Region,MATCH(tbl_Sales[[#This Row],[Suburb]],lkp_Suburb,0))</f>
        <v>Southern Metropolitan</v>
      </c>
      <c r="P4582" s="6">
        <f>MONTH(tbl_Sales[[#This Row],[Date]])</f>
        <v>10</v>
      </c>
      <c r="Q4582" s="6">
        <f>YEAR(tbl_Sales[[#This Row],[Date]])</f>
        <v>2016</v>
      </c>
    </row>
    <row r="4583" spans="1:17" x14ac:dyDescent="0.25">
      <c r="A4583" s="1">
        <v>42671</v>
      </c>
      <c r="B4583">
        <v>750000</v>
      </c>
      <c r="C4583" t="s">
        <v>13</v>
      </c>
      <c r="D4583" t="s">
        <v>12429</v>
      </c>
      <c r="E4583" t="s">
        <v>5</v>
      </c>
      <c r="F4583">
        <v>3187</v>
      </c>
      <c r="G4583">
        <v>2</v>
      </c>
      <c r="H4583">
        <v>1</v>
      </c>
      <c r="I4583">
        <v>3</v>
      </c>
      <c r="J4583">
        <v>305</v>
      </c>
      <c r="K4583">
        <v>1970</v>
      </c>
      <c r="L4583" t="s">
        <v>4718</v>
      </c>
      <c r="M4583" t="s">
        <v>346</v>
      </c>
      <c r="N4583" t="s">
        <v>107</v>
      </c>
      <c r="O4583" s="6" t="str">
        <f>INDEX(lkp_Region,MATCH(tbl_Sales[[#This Row],[Suburb]],lkp_Suburb,0))</f>
        <v>Southern Metropolitan</v>
      </c>
      <c r="P4583" s="6">
        <f>MONTH(tbl_Sales[[#This Row],[Date]])</f>
        <v>10</v>
      </c>
      <c r="Q4583" s="6">
        <f>YEAR(tbl_Sales[[#This Row],[Date]])</f>
        <v>2016</v>
      </c>
    </row>
    <row r="4584" spans="1:17" x14ac:dyDescent="0.25">
      <c r="A4584" s="1">
        <v>42672</v>
      </c>
      <c r="B4584">
        <v>270000</v>
      </c>
      <c r="C4584" t="s">
        <v>2</v>
      </c>
      <c r="D4584" t="s">
        <v>12424</v>
      </c>
      <c r="E4584" t="s">
        <v>5</v>
      </c>
      <c r="F4584">
        <v>3121</v>
      </c>
      <c r="G4584">
        <v>2</v>
      </c>
      <c r="H4584">
        <v>1</v>
      </c>
      <c r="I4584">
        <v>1</v>
      </c>
      <c r="J4584">
        <v>0</v>
      </c>
      <c r="K4584">
        <v>2004</v>
      </c>
      <c r="L4584" t="s">
        <v>4719</v>
      </c>
      <c r="M4584" t="s">
        <v>6</v>
      </c>
      <c r="N4584" t="s">
        <v>8</v>
      </c>
      <c r="O4584" s="6" t="str">
        <f>INDEX(lkp_Region,MATCH(tbl_Sales[[#This Row],[Suburb]],lkp_Suburb,0))</f>
        <v>Northern Metropolitan</v>
      </c>
      <c r="P4584" s="6">
        <f>MONTH(tbl_Sales[[#This Row],[Date]])</f>
        <v>10</v>
      </c>
      <c r="Q4584" s="6">
        <f>YEAR(tbl_Sales[[#This Row],[Date]])</f>
        <v>2016</v>
      </c>
    </row>
    <row r="4585" spans="1:17" x14ac:dyDescent="0.25">
      <c r="A4585" s="1">
        <v>42672</v>
      </c>
      <c r="B4585">
        <v>935000</v>
      </c>
      <c r="C4585" t="s">
        <v>2</v>
      </c>
      <c r="D4585" t="s">
        <v>12427</v>
      </c>
      <c r="E4585" t="s">
        <v>10</v>
      </c>
      <c r="F4585">
        <v>3121</v>
      </c>
      <c r="G4585">
        <v>2</v>
      </c>
      <c r="H4585">
        <v>1</v>
      </c>
      <c r="I4585">
        <v>1</v>
      </c>
      <c r="J4585">
        <v>67</v>
      </c>
      <c r="K4585">
        <v>1998</v>
      </c>
      <c r="L4585" t="s">
        <v>4720</v>
      </c>
      <c r="M4585" t="s">
        <v>6</v>
      </c>
      <c r="N4585" t="s">
        <v>8</v>
      </c>
      <c r="O4585" s="6" t="str">
        <f>INDEX(lkp_Region,MATCH(tbl_Sales[[#This Row],[Suburb]],lkp_Suburb,0))</f>
        <v>Northern Metropolitan</v>
      </c>
      <c r="P4585" s="6">
        <f>MONTH(tbl_Sales[[#This Row],[Date]])</f>
        <v>10</v>
      </c>
      <c r="Q4585" s="6">
        <f>YEAR(tbl_Sales[[#This Row],[Date]])</f>
        <v>2016</v>
      </c>
    </row>
    <row r="4586" spans="1:17" x14ac:dyDescent="0.25">
      <c r="A4586" s="1">
        <v>42672</v>
      </c>
      <c r="B4586">
        <v>1682000</v>
      </c>
      <c r="C4586" t="s">
        <v>2</v>
      </c>
      <c r="D4586" t="s">
        <v>12429</v>
      </c>
      <c r="E4586" t="s">
        <v>10</v>
      </c>
      <c r="F4586">
        <v>3125</v>
      </c>
      <c r="G4586">
        <v>4</v>
      </c>
      <c r="H4586">
        <v>2</v>
      </c>
      <c r="I4586">
        <v>1</v>
      </c>
      <c r="J4586">
        <v>921</v>
      </c>
      <c r="K4586">
        <v>1950</v>
      </c>
      <c r="L4586" t="s">
        <v>4721</v>
      </c>
      <c r="M4586" t="s">
        <v>32</v>
      </c>
      <c r="N4586" t="s">
        <v>14</v>
      </c>
      <c r="O4586" s="6" t="str">
        <f>INDEX(lkp_Region,MATCH(tbl_Sales[[#This Row],[Suburb]],lkp_Suburb,0))</f>
        <v>Southern Metropolitan</v>
      </c>
      <c r="P4586" s="6">
        <f>MONTH(tbl_Sales[[#This Row],[Date]])</f>
        <v>10</v>
      </c>
      <c r="Q4586" s="6">
        <f>YEAR(tbl_Sales[[#This Row],[Date]])</f>
        <v>2016</v>
      </c>
    </row>
    <row r="4587" spans="1:17" x14ac:dyDescent="0.25">
      <c r="A4587" s="1">
        <v>42672</v>
      </c>
      <c r="B4587">
        <v>2801000</v>
      </c>
      <c r="C4587" t="s">
        <v>2</v>
      </c>
      <c r="D4587" t="s">
        <v>12427</v>
      </c>
      <c r="E4587" t="s">
        <v>10</v>
      </c>
      <c r="F4587">
        <v>3143</v>
      </c>
      <c r="G4587">
        <v>4</v>
      </c>
      <c r="H4587">
        <v>2</v>
      </c>
      <c r="I4587">
        <v>2</v>
      </c>
      <c r="J4587">
        <v>624</v>
      </c>
      <c r="K4587">
        <v>1900</v>
      </c>
      <c r="L4587" t="s">
        <v>4722</v>
      </c>
      <c r="M4587" t="s">
        <v>283</v>
      </c>
      <c r="N4587" t="s">
        <v>76</v>
      </c>
      <c r="O4587" s="6" t="str">
        <f>INDEX(lkp_Region,MATCH(tbl_Sales[[#This Row],[Suburb]],lkp_Suburb,0))</f>
        <v>Southern Metropolitan</v>
      </c>
      <c r="P4587" s="6">
        <f>MONTH(tbl_Sales[[#This Row],[Date]])</f>
        <v>10</v>
      </c>
      <c r="Q4587" s="6">
        <f>YEAR(tbl_Sales[[#This Row],[Date]])</f>
        <v>2016</v>
      </c>
    </row>
    <row r="4588" spans="1:17" x14ac:dyDescent="0.25">
      <c r="A4588" s="1">
        <v>42672</v>
      </c>
      <c r="B4588">
        <v>1250000</v>
      </c>
      <c r="C4588" t="s">
        <v>2</v>
      </c>
      <c r="D4588" t="s">
        <v>12430</v>
      </c>
      <c r="E4588" t="s">
        <v>10</v>
      </c>
      <c r="F4588">
        <v>3205</v>
      </c>
      <c r="G4588">
        <v>3</v>
      </c>
      <c r="H4588">
        <v>2</v>
      </c>
      <c r="I4588">
        <v>0</v>
      </c>
      <c r="J4588">
        <v>224</v>
      </c>
      <c r="K4588">
        <v>1890</v>
      </c>
      <c r="L4588" t="s">
        <v>4723</v>
      </c>
      <c r="M4588" t="s">
        <v>185</v>
      </c>
      <c r="N4588" t="s">
        <v>26</v>
      </c>
      <c r="O4588" s="6" t="str">
        <f>INDEX(lkp_Region,MATCH(tbl_Sales[[#This Row],[Suburb]],lkp_Suburb,0))</f>
        <v>Southern Metropolitan</v>
      </c>
      <c r="P4588" s="6">
        <f>MONTH(tbl_Sales[[#This Row],[Date]])</f>
        <v>10</v>
      </c>
      <c r="Q4588" s="6">
        <f>YEAR(tbl_Sales[[#This Row],[Date]])</f>
        <v>2016</v>
      </c>
    </row>
    <row r="4589" spans="1:17" x14ac:dyDescent="0.25">
      <c r="A4589" s="1">
        <v>42672</v>
      </c>
      <c r="B4589">
        <v>1925000</v>
      </c>
      <c r="C4589" t="s">
        <v>2</v>
      </c>
      <c r="D4589" t="s">
        <v>12427</v>
      </c>
      <c r="E4589" t="s">
        <v>5</v>
      </c>
      <c r="F4589">
        <v>3185</v>
      </c>
      <c r="G4589">
        <v>4</v>
      </c>
      <c r="H4589">
        <v>2</v>
      </c>
      <c r="I4589">
        <v>3</v>
      </c>
      <c r="J4589">
        <v>485</v>
      </c>
      <c r="L4589" t="s">
        <v>4724</v>
      </c>
      <c r="M4589" t="s">
        <v>154</v>
      </c>
      <c r="N4589" t="s">
        <v>26</v>
      </c>
      <c r="O4589" s="6" t="str">
        <f>INDEX(lkp_Region,MATCH(tbl_Sales[[#This Row],[Suburb]],lkp_Suburb,0))</f>
        <v>Southern Metropolitan</v>
      </c>
      <c r="P4589" s="6">
        <f>MONTH(tbl_Sales[[#This Row],[Date]])</f>
        <v>10</v>
      </c>
      <c r="Q4589" s="6">
        <f>YEAR(tbl_Sales[[#This Row],[Date]])</f>
        <v>2016</v>
      </c>
    </row>
    <row r="4590" spans="1:17" x14ac:dyDescent="0.25">
      <c r="A4590" s="1">
        <v>42672</v>
      </c>
      <c r="B4590">
        <v>537500</v>
      </c>
      <c r="C4590" t="s">
        <v>13</v>
      </c>
      <c r="D4590" t="s">
        <v>12427</v>
      </c>
      <c r="E4590" t="s">
        <v>10</v>
      </c>
      <c r="F4590">
        <v>3058</v>
      </c>
      <c r="G4590">
        <v>2</v>
      </c>
      <c r="H4590">
        <v>1</v>
      </c>
      <c r="I4590">
        <v>1</v>
      </c>
      <c r="J4590">
        <v>0</v>
      </c>
      <c r="K4590">
        <v>1975</v>
      </c>
      <c r="L4590" t="s">
        <v>4725</v>
      </c>
      <c r="M4590" t="s">
        <v>41</v>
      </c>
      <c r="N4590" t="s">
        <v>18</v>
      </c>
      <c r="O4590" s="6" t="str">
        <f>INDEX(lkp_Region,MATCH(tbl_Sales[[#This Row],[Suburb]],lkp_Suburb,0))</f>
        <v>Northern Metropolitan</v>
      </c>
      <c r="P4590" s="6">
        <f>MONTH(tbl_Sales[[#This Row],[Date]])</f>
        <v>10</v>
      </c>
      <c r="Q4590" s="6">
        <f>YEAR(tbl_Sales[[#This Row],[Date]])</f>
        <v>2016</v>
      </c>
    </row>
    <row r="4591" spans="1:17" x14ac:dyDescent="0.25">
      <c r="A4591" s="1">
        <v>42672</v>
      </c>
      <c r="B4591">
        <v>640000</v>
      </c>
      <c r="C4591" t="s">
        <v>2</v>
      </c>
      <c r="D4591" t="s">
        <v>12426</v>
      </c>
      <c r="E4591" t="s">
        <v>5</v>
      </c>
      <c r="F4591">
        <v>3046</v>
      </c>
      <c r="G4591">
        <v>2</v>
      </c>
      <c r="H4591">
        <v>1</v>
      </c>
      <c r="I4591">
        <v>1</v>
      </c>
      <c r="J4591">
        <v>612</v>
      </c>
      <c r="L4591" t="s">
        <v>4726</v>
      </c>
      <c r="M4591" t="s">
        <v>391</v>
      </c>
      <c r="N4591" t="s">
        <v>18</v>
      </c>
      <c r="O4591" s="6" t="str">
        <f>INDEX(lkp_Region,MATCH(tbl_Sales[[#This Row],[Suburb]],lkp_Suburb,0))</f>
        <v>Northern Metropolitan</v>
      </c>
      <c r="P4591" s="6">
        <f>MONTH(tbl_Sales[[#This Row],[Date]])</f>
        <v>10</v>
      </c>
      <c r="Q4591" s="6">
        <f>YEAR(tbl_Sales[[#This Row],[Date]])</f>
        <v>2016</v>
      </c>
    </row>
    <row r="4592" spans="1:17" x14ac:dyDescent="0.25">
      <c r="A4592" s="1">
        <v>42672</v>
      </c>
      <c r="B4592">
        <v>820000</v>
      </c>
      <c r="C4592" t="s">
        <v>2</v>
      </c>
      <c r="D4592" t="s">
        <v>12427</v>
      </c>
      <c r="E4592" t="s">
        <v>5</v>
      </c>
      <c r="F4592">
        <v>3046</v>
      </c>
      <c r="G4592">
        <v>3</v>
      </c>
      <c r="H4592">
        <v>2</v>
      </c>
      <c r="I4592">
        <v>4</v>
      </c>
      <c r="J4592">
        <v>805</v>
      </c>
      <c r="L4592" t="s">
        <v>4727</v>
      </c>
      <c r="M4592" t="s">
        <v>78</v>
      </c>
      <c r="N4592" t="s">
        <v>18</v>
      </c>
      <c r="O4592" s="6" t="str">
        <f>INDEX(lkp_Region,MATCH(tbl_Sales[[#This Row],[Suburb]],lkp_Suburb,0))</f>
        <v>Northern Metropolitan</v>
      </c>
      <c r="P4592" s="6">
        <f>MONTH(tbl_Sales[[#This Row],[Date]])</f>
        <v>10</v>
      </c>
      <c r="Q4592" s="6">
        <f>YEAR(tbl_Sales[[#This Row],[Date]])</f>
        <v>2016</v>
      </c>
    </row>
    <row r="4593" spans="1:17" x14ac:dyDescent="0.25">
      <c r="A4593" s="1">
        <v>42672</v>
      </c>
      <c r="B4593">
        <v>1115000</v>
      </c>
      <c r="C4593" t="s">
        <v>2</v>
      </c>
      <c r="D4593" t="s">
        <v>12429</v>
      </c>
      <c r="E4593" t="s">
        <v>5</v>
      </c>
      <c r="F4593">
        <v>3056</v>
      </c>
      <c r="G4593">
        <v>4</v>
      </c>
      <c r="H4593">
        <v>1</v>
      </c>
      <c r="I4593">
        <v>0</v>
      </c>
      <c r="J4593">
        <v>264</v>
      </c>
      <c r="K4593">
        <v>1900</v>
      </c>
      <c r="L4593" t="s">
        <v>4728</v>
      </c>
      <c r="M4593" t="s">
        <v>117</v>
      </c>
      <c r="N4593" t="s">
        <v>18</v>
      </c>
      <c r="O4593" s="6" t="str">
        <f>INDEX(lkp_Region,MATCH(tbl_Sales[[#This Row],[Suburb]],lkp_Suburb,0))</f>
        <v>Northern Metropolitan</v>
      </c>
      <c r="P4593" s="6">
        <f>MONTH(tbl_Sales[[#This Row],[Date]])</f>
        <v>10</v>
      </c>
      <c r="Q4593" s="6">
        <f>YEAR(tbl_Sales[[#This Row],[Date]])</f>
        <v>2016</v>
      </c>
    </row>
    <row r="4594" spans="1:17" x14ac:dyDescent="0.25">
      <c r="A4594" s="1">
        <v>42672</v>
      </c>
      <c r="B4594">
        <v>1570000</v>
      </c>
      <c r="C4594" t="s">
        <v>2</v>
      </c>
      <c r="D4594" t="s">
        <v>12423</v>
      </c>
      <c r="E4594" t="s">
        <v>10</v>
      </c>
      <c r="F4594">
        <v>3044</v>
      </c>
      <c r="G4594">
        <v>2</v>
      </c>
      <c r="H4594">
        <v>1</v>
      </c>
      <c r="I4594">
        <v>1</v>
      </c>
      <c r="J4594">
        <v>746</v>
      </c>
      <c r="K4594">
        <v>1950</v>
      </c>
      <c r="L4594" t="s">
        <v>4729</v>
      </c>
      <c r="M4594" t="s">
        <v>115</v>
      </c>
      <c r="N4594" t="s">
        <v>18</v>
      </c>
      <c r="O4594" s="6" t="str">
        <f>INDEX(lkp_Region,MATCH(tbl_Sales[[#This Row],[Suburb]],lkp_Suburb,0))</f>
        <v>Northern Metropolitan</v>
      </c>
      <c r="P4594" s="6">
        <f>MONTH(tbl_Sales[[#This Row],[Date]])</f>
        <v>10</v>
      </c>
      <c r="Q4594" s="6">
        <f>YEAR(tbl_Sales[[#This Row],[Date]])</f>
        <v>2016</v>
      </c>
    </row>
    <row r="4595" spans="1:17" x14ac:dyDescent="0.25">
      <c r="A4595" s="1">
        <v>42672</v>
      </c>
      <c r="B4595">
        <v>625000</v>
      </c>
      <c r="C4595" t="s">
        <v>2</v>
      </c>
      <c r="D4595" t="s">
        <v>12424</v>
      </c>
      <c r="E4595" t="s">
        <v>10</v>
      </c>
      <c r="F4595">
        <v>3033</v>
      </c>
      <c r="G4595">
        <v>3</v>
      </c>
      <c r="H4595">
        <v>1</v>
      </c>
      <c r="I4595">
        <v>2</v>
      </c>
      <c r="J4595">
        <v>539</v>
      </c>
      <c r="L4595" t="s">
        <v>4730</v>
      </c>
      <c r="M4595" t="s">
        <v>119</v>
      </c>
      <c r="N4595" t="s">
        <v>49</v>
      </c>
      <c r="O4595" s="6" t="str">
        <f>INDEX(lkp_Region,MATCH(tbl_Sales[[#This Row],[Suburb]],lkp_Suburb,0))</f>
        <v>Western Metropolitan</v>
      </c>
      <c r="P4595" s="6">
        <f>MONTH(tbl_Sales[[#This Row],[Date]])</f>
        <v>10</v>
      </c>
      <c r="Q4595" s="6">
        <f>YEAR(tbl_Sales[[#This Row],[Date]])</f>
        <v>2016</v>
      </c>
    </row>
    <row r="4596" spans="1:17" x14ac:dyDescent="0.25">
      <c r="A4596" s="1">
        <v>42672</v>
      </c>
      <c r="B4596">
        <v>849000</v>
      </c>
      <c r="C4596" t="s">
        <v>2</v>
      </c>
      <c r="D4596" t="s">
        <v>12428</v>
      </c>
      <c r="E4596" t="s">
        <v>10</v>
      </c>
      <c r="F4596">
        <v>3039</v>
      </c>
      <c r="G4596">
        <v>2</v>
      </c>
      <c r="H4596">
        <v>1</v>
      </c>
      <c r="I4596">
        <v>1</v>
      </c>
      <c r="J4596">
        <v>345</v>
      </c>
      <c r="K4596">
        <v>1930</v>
      </c>
      <c r="L4596" t="s">
        <v>4731</v>
      </c>
      <c r="M4596" t="s">
        <v>242</v>
      </c>
      <c r="N4596" t="s">
        <v>49</v>
      </c>
      <c r="O4596" s="6" t="str">
        <f>INDEX(lkp_Region,MATCH(tbl_Sales[[#This Row],[Suburb]],lkp_Suburb,0))</f>
        <v>Western Metropolitan</v>
      </c>
      <c r="P4596" s="6">
        <f>MONTH(tbl_Sales[[#This Row],[Date]])</f>
        <v>10</v>
      </c>
      <c r="Q4596" s="6">
        <f>YEAR(tbl_Sales[[#This Row],[Date]])</f>
        <v>2016</v>
      </c>
    </row>
    <row r="4597" spans="1:17" x14ac:dyDescent="0.25">
      <c r="A4597" s="1">
        <v>42672</v>
      </c>
      <c r="B4597">
        <v>1550000</v>
      </c>
      <c r="C4597" t="s">
        <v>2</v>
      </c>
      <c r="D4597" t="s">
        <v>12428</v>
      </c>
      <c r="E4597" t="s">
        <v>5</v>
      </c>
      <c r="F4597">
        <v>3039</v>
      </c>
      <c r="G4597">
        <v>3</v>
      </c>
      <c r="H4597">
        <v>2</v>
      </c>
      <c r="I4597">
        <v>3</v>
      </c>
      <c r="J4597">
        <v>477</v>
      </c>
      <c r="K4597">
        <v>2014</v>
      </c>
      <c r="L4597" t="s">
        <v>4732</v>
      </c>
      <c r="M4597" t="s">
        <v>242</v>
      </c>
      <c r="N4597" t="s">
        <v>49</v>
      </c>
      <c r="O4597" s="6" t="str">
        <f>INDEX(lkp_Region,MATCH(tbl_Sales[[#This Row],[Suburb]],lkp_Suburb,0))</f>
        <v>Western Metropolitan</v>
      </c>
      <c r="P4597" s="6">
        <f>MONTH(tbl_Sales[[#This Row],[Date]])</f>
        <v>10</v>
      </c>
      <c r="Q4597" s="6">
        <f>YEAR(tbl_Sales[[#This Row],[Date]])</f>
        <v>2016</v>
      </c>
    </row>
    <row r="4598" spans="1:17" x14ac:dyDescent="0.25">
      <c r="A4598" s="1">
        <v>42672</v>
      </c>
      <c r="B4598">
        <v>368000</v>
      </c>
      <c r="C4598" t="s">
        <v>13</v>
      </c>
      <c r="D4598" t="s">
        <v>12429</v>
      </c>
      <c r="E4598" t="s">
        <v>5</v>
      </c>
      <c r="F4598">
        <v>3051</v>
      </c>
      <c r="G4598">
        <v>1</v>
      </c>
      <c r="H4598">
        <v>1</v>
      </c>
      <c r="I4598">
        <v>1</v>
      </c>
      <c r="J4598">
        <v>0</v>
      </c>
      <c r="K4598">
        <v>2003</v>
      </c>
      <c r="L4598" t="s">
        <v>4733</v>
      </c>
      <c r="M4598" t="s">
        <v>915</v>
      </c>
      <c r="N4598" t="s">
        <v>88</v>
      </c>
      <c r="O4598" s="6" t="str">
        <f>INDEX(lkp_Region,MATCH(tbl_Sales[[#This Row],[Suburb]],lkp_Suburb,0))</f>
        <v>Northern Metropolitan</v>
      </c>
      <c r="P4598" s="6">
        <f>MONTH(tbl_Sales[[#This Row],[Date]])</f>
        <v>10</v>
      </c>
      <c r="Q4598" s="6">
        <f>YEAR(tbl_Sales[[#This Row],[Date]])</f>
        <v>2016</v>
      </c>
    </row>
    <row r="4599" spans="1:17" x14ac:dyDescent="0.25">
      <c r="A4599" s="1">
        <v>42672</v>
      </c>
      <c r="B4599">
        <v>480000</v>
      </c>
      <c r="C4599" t="s">
        <v>13</v>
      </c>
      <c r="D4599" t="s">
        <v>12427</v>
      </c>
      <c r="E4599" t="s">
        <v>10</v>
      </c>
      <c r="F4599">
        <v>3011</v>
      </c>
      <c r="G4599">
        <v>3</v>
      </c>
      <c r="H4599">
        <v>1</v>
      </c>
      <c r="I4599">
        <v>1</v>
      </c>
      <c r="J4599">
        <v>0</v>
      </c>
      <c r="K4599">
        <v>1985</v>
      </c>
      <c r="L4599" t="s">
        <v>4734</v>
      </c>
      <c r="M4599" t="s">
        <v>22</v>
      </c>
      <c r="N4599" t="s">
        <v>21</v>
      </c>
      <c r="O4599" s="6" t="str">
        <f>INDEX(lkp_Region,MATCH(tbl_Sales[[#This Row],[Suburb]],lkp_Suburb,0))</f>
        <v>Western Metropolitan</v>
      </c>
      <c r="P4599" s="6">
        <f>MONTH(tbl_Sales[[#This Row],[Date]])</f>
        <v>10</v>
      </c>
      <c r="Q4599" s="6">
        <f>YEAR(tbl_Sales[[#This Row],[Date]])</f>
        <v>2016</v>
      </c>
    </row>
    <row r="4600" spans="1:17" x14ac:dyDescent="0.25">
      <c r="A4600" s="1">
        <v>42672</v>
      </c>
      <c r="B4600">
        <v>770000</v>
      </c>
      <c r="C4600" t="s">
        <v>2</v>
      </c>
      <c r="D4600" t="s">
        <v>12431</v>
      </c>
      <c r="E4600" t="s">
        <v>5</v>
      </c>
      <c r="F4600">
        <v>3013</v>
      </c>
      <c r="G4600">
        <v>3</v>
      </c>
      <c r="H4600">
        <v>1</v>
      </c>
      <c r="I4600">
        <v>1</v>
      </c>
      <c r="J4600">
        <v>138</v>
      </c>
      <c r="K4600">
        <v>1890</v>
      </c>
      <c r="L4600" t="s">
        <v>4735</v>
      </c>
      <c r="M4600" t="s">
        <v>65</v>
      </c>
      <c r="N4600" t="s">
        <v>21</v>
      </c>
      <c r="O4600" s="6" t="str">
        <f>INDEX(lkp_Region,MATCH(tbl_Sales[[#This Row],[Suburb]],lkp_Suburb,0))</f>
        <v>Western Metropolitan</v>
      </c>
      <c r="P4600" s="6">
        <f>MONTH(tbl_Sales[[#This Row],[Date]])</f>
        <v>10</v>
      </c>
      <c r="Q4600" s="6">
        <f>YEAR(tbl_Sales[[#This Row],[Date]])</f>
        <v>2016</v>
      </c>
    </row>
    <row r="4601" spans="1:17" x14ac:dyDescent="0.25">
      <c r="A4601" s="1">
        <v>42672</v>
      </c>
      <c r="B4601">
        <v>1225000</v>
      </c>
      <c r="C4601" t="s">
        <v>2</v>
      </c>
      <c r="D4601" t="s">
        <v>12431</v>
      </c>
      <c r="E4601" t="s">
        <v>5</v>
      </c>
      <c r="F4601">
        <v>3012</v>
      </c>
      <c r="G4601">
        <v>4</v>
      </c>
      <c r="H4601">
        <v>2</v>
      </c>
      <c r="I4601">
        <v>2</v>
      </c>
      <c r="J4601">
        <v>0</v>
      </c>
      <c r="L4601" t="s">
        <v>4736</v>
      </c>
      <c r="M4601" t="s">
        <v>53</v>
      </c>
      <c r="N4601" t="s">
        <v>21</v>
      </c>
      <c r="O4601" s="6" t="str">
        <f>INDEX(lkp_Region,MATCH(tbl_Sales[[#This Row],[Suburb]],lkp_Suburb,0))</f>
        <v>Western Metropolitan</v>
      </c>
      <c r="P4601" s="6">
        <f>MONTH(tbl_Sales[[#This Row],[Date]])</f>
        <v>10</v>
      </c>
      <c r="Q4601" s="6">
        <f>YEAR(tbl_Sales[[#This Row],[Date]])</f>
        <v>2016</v>
      </c>
    </row>
    <row r="4602" spans="1:17" x14ac:dyDescent="0.25">
      <c r="A4602" s="1">
        <v>42672</v>
      </c>
      <c r="B4602">
        <v>770000</v>
      </c>
      <c r="C4602" t="s">
        <v>51</v>
      </c>
      <c r="D4602" t="s">
        <v>12430</v>
      </c>
      <c r="E4602" t="s">
        <v>10</v>
      </c>
      <c r="F4602">
        <v>3015</v>
      </c>
      <c r="G4602">
        <v>3</v>
      </c>
      <c r="H4602">
        <v>2</v>
      </c>
      <c r="I4602">
        <v>2</v>
      </c>
      <c r="J4602">
        <v>224</v>
      </c>
      <c r="K4602">
        <v>2015</v>
      </c>
      <c r="L4602" t="s">
        <v>4737</v>
      </c>
      <c r="M4602" t="s">
        <v>133</v>
      </c>
      <c r="N4602" t="s">
        <v>69</v>
      </c>
      <c r="O4602" s="6" t="str">
        <f>INDEX(lkp_Region,MATCH(tbl_Sales[[#This Row],[Suburb]],lkp_Suburb,0))</f>
        <v>Western Metropolitan</v>
      </c>
      <c r="P4602" s="6">
        <f>MONTH(tbl_Sales[[#This Row],[Date]])</f>
        <v>10</v>
      </c>
      <c r="Q4602" s="6">
        <f>YEAR(tbl_Sales[[#This Row],[Date]])</f>
        <v>2016</v>
      </c>
    </row>
    <row r="4603" spans="1:17" x14ac:dyDescent="0.25">
      <c r="A4603" s="1">
        <v>42672</v>
      </c>
      <c r="B4603">
        <v>2255000</v>
      </c>
      <c r="C4603" t="s">
        <v>2</v>
      </c>
      <c r="D4603" t="s">
        <v>12428</v>
      </c>
      <c r="E4603" t="s">
        <v>10</v>
      </c>
      <c r="F4603">
        <v>3204</v>
      </c>
      <c r="G4603">
        <v>4</v>
      </c>
      <c r="H4603">
        <v>3</v>
      </c>
      <c r="I4603">
        <v>2</v>
      </c>
      <c r="J4603">
        <v>557</v>
      </c>
      <c r="K4603">
        <v>2008</v>
      </c>
      <c r="L4603" t="s">
        <v>4738</v>
      </c>
      <c r="M4603" t="s">
        <v>55</v>
      </c>
      <c r="N4603" t="s">
        <v>57</v>
      </c>
      <c r="O4603" s="6" t="str">
        <f>INDEX(lkp_Region,MATCH(tbl_Sales[[#This Row],[Suburb]],lkp_Suburb,0))</f>
        <v>Southern Metropolitan</v>
      </c>
      <c r="P4603" s="6">
        <f>MONTH(tbl_Sales[[#This Row],[Date]])</f>
        <v>10</v>
      </c>
      <c r="Q4603" s="6">
        <f>YEAR(tbl_Sales[[#This Row],[Date]])</f>
        <v>2016</v>
      </c>
    </row>
    <row r="4604" spans="1:17" x14ac:dyDescent="0.25">
      <c r="A4604" s="1">
        <v>42672</v>
      </c>
      <c r="B4604">
        <v>341000</v>
      </c>
      <c r="C4604" t="s">
        <v>13</v>
      </c>
      <c r="D4604" t="s">
        <v>12427</v>
      </c>
      <c r="E4604" t="s">
        <v>5</v>
      </c>
      <c r="F4604">
        <v>3073</v>
      </c>
      <c r="G4604">
        <v>1</v>
      </c>
      <c r="H4604">
        <v>1</v>
      </c>
      <c r="I4604">
        <v>1</v>
      </c>
      <c r="J4604">
        <v>125</v>
      </c>
      <c r="L4604" t="s">
        <v>4739</v>
      </c>
      <c r="M4604" t="s">
        <v>93</v>
      </c>
      <c r="N4604" t="s">
        <v>62</v>
      </c>
      <c r="O4604" s="6" t="str">
        <f>INDEX(lkp_Region,MATCH(tbl_Sales[[#This Row],[Suburb]],lkp_Suburb,0))</f>
        <v>Northern Metropolitan</v>
      </c>
      <c r="P4604" s="6">
        <f>MONTH(tbl_Sales[[#This Row],[Date]])</f>
        <v>10</v>
      </c>
      <c r="Q4604" s="6">
        <f>YEAR(tbl_Sales[[#This Row],[Date]])</f>
        <v>2016</v>
      </c>
    </row>
    <row r="4605" spans="1:17" x14ac:dyDescent="0.25">
      <c r="A4605" s="1">
        <v>42672</v>
      </c>
      <c r="B4605">
        <v>1650000</v>
      </c>
      <c r="C4605" t="s">
        <v>2</v>
      </c>
      <c r="D4605" t="s">
        <v>12428</v>
      </c>
      <c r="E4605" t="s">
        <v>10</v>
      </c>
      <c r="F4605">
        <v>3072</v>
      </c>
      <c r="G4605">
        <v>3</v>
      </c>
      <c r="H4605">
        <v>1</v>
      </c>
      <c r="I4605">
        <v>2</v>
      </c>
      <c r="J4605">
        <v>452</v>
      </c>
      <c r="K4605">
        <v>1890</v>
      </c>
      <c r="L4605" t="s">
        <v>4740</v>
      </c>
      <c r="M4605" t="s">
        <v>97</v>
      </c>
      <c r="N4605" t="s">
        <v>62</v>
      </c>
      <c r="O4605" s="6" t="str">
        <f>INDEX(lkp_Region,MATCH(tbl_Sales[[#This Row],[Suburb]],lkp_Suburb,0))</f>
        <v>Northern Metropolitan</v>
      </c>
      <c r="P4605" s="6">
        <f>MONTH(tbl_Sales[[#This Row],[Date]])</f>
        <v>10</v>
      </c>
      <c r="Q4605" s="6">
        <f>YEAR(tbl_Sales[[#This Row],[Date]])</f>
        <v>2016</v>
      </c>
    </row>
    <row r="4606" spans="1:17" x14ac:dyDescent="0.25">
      <c r="A4606" s="1">
        <v>42672</v>
      </c>
      <c r="B4606">
        <v>1655000</v>
      </c>
      <c r="C4606" t="s">
        <v>2</v>
      </c>
      <c r="D4606" t="s">
        <v>12429</v>
      </c>
      <c r="E4606" t="s">
        <v>5</v>
      </c>
      <c r="F4606">
        <v>3070</v>
      </c>
      <c r="G4606">
        <v>3</v>
      </c>
      <c r="H4606">
        <v>1</v>
      </c>
      <c r="I4606">
        <v>3</v>
      </c>
      <c r="J4606">
        <v>472</v>
      </c>
      <c r="K4606">
        <v>1924</v>
      </c>
      <c r="L4606" t="s">
        <v>1390</v>
      </c>
      <c r="M4606" t="s">
        <v>271</v>
      </c>
      <c r="N4606" t="s">
        <v>62</v>
      </c>
      <c r="O4606" s="6" t="str">
        <f>INDEX(lkp_Region,MATCH(tbl_Sales[[#This Row],[Suburb]],lkp_Suburb,0))</f>
        <v>Northern Metropolitan</v>
      </c>
      <c r="P4606" s="6">
        <f>MONTH(tbl_Sales[[#This Row],[Date]])</f>
        <v>10</v>
      </c>
      <c r="Q4606" s="6">
        <f>YEAR(tbl_Sales[[#This Row],[Date]])</f>
        <v>2016</v>
      </c>
    </row>
    <row r="4607" spans="1:17" x14ac:dyDescent="0.25">
      <c r="A4607" s="1">
        <v>42672</v>
      </c>
      <c r="B4607">
        <v>720000</v>
      </c>
      <c r="C4607" t="s">
        <v>2</v>
      </c>
      <c r="D4607" t="s">
        <v>12427</v>
      </c>
      <c r="E4607" t="s">
        <v>10</v>
      </c>
      <c r="F4607">
        <v>3042</v>
      </c>
      <c r="G4607">
        <v>3</v>
      </c>
      <c r="H4607">
        <v>1</v>
      </c>
      <c r="I4607">
        <v>1</v>
      </c>
      <c r="J4607">
        <v>696</v>
      </c>
      <c r="K4607">
        <v>1975</v>
      </c>
      <c r="L4607" t="s">
        <v>4741</v>
      </c>
      <c r="M4607" t="s">
        <v>1091</v>
      </c>
      <c r="N4607" t="s">
        <v>3</v>
      </c>
      <c r="O4607" s="6" t="str">
        <f>INDEX(lkp_Region,MATCH(tbl_Sales[[#This Row],[Suburb]],lkp_Suburb,0))</f>
        <v>Western Metropolitan</v>
      </c>
      <c r="P4607" s="6">
        <f>MONTH(tbl_Sales[[#This Row],[Date]])</f>
        <v>10</v>
      </c>
      <c r="Q4607" s="6">
        <f>YEAR(tbl_Sales[[#This Row],[Date]])</f>
        <v>2016</v>
      </c>
    </row>
    <row r="4608" spans="1:17" x14ac:dyDescent="0.25">
      <c r="A4608" s="1">
        <v>42672</v>
      </c>
      <c r="B4608">
        <v>1575000</v>
      </c>
      <c r="C4608" t="s">
        <v>2</v>
      </c>
      <c r="D4608" t="s">
        <v>12427</v>
      </c>
      <c r="E4608" t="s">
        <v>5</v>
      </c>
      <c r="F4608">
        <v>3101</v>
      </c>
      <c r="G4608">
        <v>3</v>
      </c>
      <c r="H4608">
        <v>2</v>
      </c>
      <c r="I4608">
        <v>2</v>
      </c>
      <c r="J4608">
        <v>397</v>
      </c>
      <c r="K4608">
        <v>1940</v>
      </c>
      <c r="L4608" t="s">
        <v>4742</v>
      </c>
      <c r="M4608" t="s">
        <v>145</v>
      </c>
      <c r="N4608" t="s">
        <v>101</v>
      </c>
      <c r="O4608" s="6" t="str">
        <f>INDEX(lkp_Region,MATCH(tbl_Sales[[#This Row],[Suburb]],lkp_Suburb,0))</f>
        <v>Southern Metropolitan</v>
      </c>
      <c r="P4608" s="6">
        <f>MONTH(tbl_Sales[[#This Row],[Date]])</f>
        <v>10</v>
      </c>
      <c r="Q4608" s="6">
        <f>YEAR(tbl_Sales[[#This Row],[Date]])</f>
        <v>2016</v>
      </c>
    </row>
    <row r="4609" spans="1:17" x14ac:dyDescent="0.25">
      <c r="A4609" s="1">
        <v>42672</v>
      </c>
      <c r="B4609">
        <v>898000</v>
      </c>
      <c r="C4609" t="s">
        <v>13</v>
      </c>
      <c r="D4609" t="s">
        <v>12427</v>
      </c>
      <c r="E4609" t="s">
        <v>10</v>
      </c>
      <c r="F4609">
        <v>3188</v>
      </c>
      <c r="G4609">
        <v>2</v>
      </c>
      <c r="H4609">
        <v>1</v>
      </c>
      <c r="I4609">
        <v>1</v>
      </c>
      <c r="J4609">
        <v>266</v>
      </c>
      <c r="K4609">
        <v>1970</v>
      </c>
      <c r="L4609" t="s">
        <v>4743</v>
      </c>
      <c r="M4609" t="s">
        <v>176</v>
      </c>
      <c r="N4609" t="s">
        <v>107</v>
      </c>
      <c r="O4609" s="6" t="str">
        <f>INDEX(lkp_Region,MATCH(tbl_Sales[[#This Row],[Suburb]],lkp_Suburb,0))</f>
        <v>Southern Metropolitan</v>
      </c>
      <c r="P4609" s="6">
        <f>MONTH(tbl_Sales[[#This Row],[Date]])</f>
        <v>10</v>
      </c>
      <c r="Q4609" s="6">
        <f>YEAR(tbl_Sales[[#This Row],[Date]])</f>
        <v>2016</v>
      </c>
    </row>
    <row r="4610" spans="1:17" x14ac:dyDescent="0.25">
      <c r="A4610" s="1">
        <v>42672</v>
      </c>
      <c r="B4610">
        <v>1686500</v>
      </c>
      <c r="C4610" t="s">
        <v>2</v>
      </c>
      <c r="D4610" t="s">
        <v>12431</v>
      </c>
      <c r="E4610" t="s">
        <v>10</v>
      </c>
      <c r="F4610">
        <v>3188</v>
      </c>
      <c r="G4610">
        <v>4</v>
      </c>
      <c r="H4610">
        <v>2</v>
      </c>
      <c r="I4610">
        <v>2</v>
      </c>
      <c r="J4610">
        <v>664</v>
      </c>
      <c r="L4610" t="s">
        <v>4744</v>
      </c>
      <c r="M4610" t="s">
        <v>176</v>
      </c>
      <c r="N4610" t="s">
        <v>107</v>
      </c>
      <c r="O4610" s="6" t="str">
        <f>INDEX(lkp_Region,MATCH(tbl_Sales[[#This Row],[Suburb]],lkp_Suburb,0))</f>
        <v>Southern Metropolitan</v>
      </c>
      <c r="P4610" s="6">
        <f>MONTH(tbl_Sales[[#This Row],[Date]])</f>
        <v>10</v>
      </c>
      <c r="Q4610" s="6">
        <f>YEAR(tbl_Sales[[#This Row],[Date]])</f>
        <v>2016</v>
      </c>
    </row>
    <row r="4611" spans="1:17" x14ac:dyDescent="0.25">
      <c r="A4611" s="1">
        <v>42672</v>
      </c>
      <c r="B4611">
        <v>690000</v>
      </c>
      <c r="C4611" t="s">
        <v>13</v>
      </c>
      <c r="D4611" t="s">
        <v>12423</v>
      </c>
      <c r="E4611" t="s">
        <v>10</v>
      </c>
      <c r="F4611">
        <v>3079</v>
      </c>
      <c r="G4611">
        <v>2</v>
      </c>
      <c r="H4611">
        <v>1</v>
      </c>
      <c r="I4611">
        <v>1</v>
      </c>
      <c r="J4611">
        <v>103</v>
      </c>
      <c r="L4611" t="s">
        <v>4745</v>
      </c>
      <c r="M4611" t="s">
        <v>213</v>
      </c>
      <c r="N4611" t="s">
        <v>150</v>
      </c>
      <c r="O4611" s="6" t="str">
        <f>INDEX(lkp_Region,MATCH(tbl_Sales[[#This Row],[Suburb]],lkp_Suburb,0))</f>
        <v>Eastern Metropolitan</v>
      </c>
      <c r="P4611" s="6">
        <f>MONTH(tbl_Sales[[#This Row],[Date]])</f>
        <v>10</v>
      </c>
      <c r="Q4611" s="6">
        <f>YEAR(tbl_Sales[[#This Row],[Date]])</f>
        <v>2016</v>
      </c>
    </row>
    <row r="4612" spans="1:17" x14ac:dyDescent="0.25">
      <c r="A4612" s="1">
        <v>42672</v>
      </c>
      <c r="B4612">
        <v>1740000</v>
      </c>
      <c r="C4612" t="s">
        <v>2</v>
      </c>
      <c r="D4612" t="s">
        <v>12423</v>
      </c>
      <c r="E4612" t="s">
        <v>10</v>
      </c>
      <c r="F4612">
        <v>3079</v>
      </c>
      <c r="G4612">
        <v>4</v>
      </c>
      <c r="H4612">
        <v>3</v>
      </c>
      <c r="I4612">
        <v>3</v>
      </c>
      <c r="J4612">
        <v>948</v>
      </c>
      <c r="K4612">
        <v>1960</v>
      </c>
      <c r="L4612" t="s">
        <v>4746</v>
      </c>
      <c r="M4612" t="s">
        <v>1008</v>
      </c>
      <c r="N4612" t="s">
        <v>150</v>
      </c>
      <c r="O4612" s="6" t="str">
        <f>INDEX(lkp_Region,MATCH(tbl_Sales[[#This Row],[Suburb]],lkp_Suburb,0))</f>
        <v>Eastern Metropolitan</v>
      </c>
      <c r="P4612" s="6">
        <f>MONTH(tbl_Sales[[#This Row],[Date]])</f>
        <v>10</v>
      </c>
      <c r="Q4612" s="6">
        <f>YEAR(tbl_Sales[[#This Row],[Date]])</f>
        <v>2016</v>
      </c>
    </row>
    <row r="4613" spans="1:17" x14ac:dyDescent="0.25">
      <c r="A4613" s="1">
        <v>42673</v>
      </c>
      <c r="B4613">
        <v>515000</v>
      </c>
      <c r="C4613" t="s">
        <v>13</v>
      </c>
      <c r="D4613" t="s">
        <v>12428</v>
      </c>
      <c r="E4613" t="s">
        <v>5</v>
      </c>
      <c r="F4613">
        <v>3141</v>
      </c>
      <c r="G4613">
        <v>1</v>
      </c>
      <c r="H4613">
        <v>1</v>
      </c>
      <c r="I4613">
        <v>1</v>
      </c>
      <c r="J4613">
        <v>0</v>
      </c>
      <c r="K4613">
        <v>1970</v>
      </c>
      <c r="L4613" t="s">
        <v>4747</v>
      </c>
      <c r="M4613" t="s">
        <v>111</v>
      </c>
      <c r="N4613" t="s">
        <v>76</v>
      </c>
      <c r="O4613" s="6" t="str">
        <f>INDEX(lkp_Region,MATCH(tbl_Sales[[#This Row],[Suburb]],lkp_Suburb,0))</f>
        <v>Southern Metropolitan</v>
      </c>
      <c r="P4613" s="6">
        <f>MONTH(tbl_Sales[[#This Row],[Date]])</f>
        <v>10</v>
      </c>
      <c r="Q4613" s="6">
        <f>YEAR(tbl_Sales[[#This Row],[Date]])</f>
        <v>2016</v>
      </c>
    </row>
    <row r="4614" spans="1:17" x14ac:dyDescent="0.25">
      <c r="A4614" s="1">
        <v>42673</v>
      </c>
      <c r="B4614">
        <v>910000</v>
      </c>
      <c r="C4614" t="s">
        <v>2</v>
      </c>
      <c r="D4614" t="s">
        <v>12425</v>
      </c>
      <c r="E4614" t="s">
        <v>10</v>
      </c>
      <c r="F4614">
        <v>3181</v>
      </c>
      <c r="G4614">
        <v>2</v>
      </c>
      <c r="H4614">
        <v>1</v>
      </c>
      <c r="I4614">
        <v>1</v>
      </c>
      <c r="J4614">
        <v>183</v>
      </c>
      <c r="K4614">
        <v>1930</v>
      </c>
      <c r="L4614" t="s">
        <v>4748</v>
      </c>
      <c r="M4614" t="s">
        <v>302</v>
      </c>
      <c r="N4614" t="s">
        <v>76</v>
      </c>
      <c r="O4614" s="6" t="str">
        <f>INDEX(lkp_Region,MATCH(tbl_Sales[[#This Row],[Suburb]],lkp_Suburb,0))</f>
        <v>Southern Metropolitan</v>
      </c>
      <c r="P4614" s="6">
        <f>MONTH(tbl_Sales[[#This Row],[Date]])</f>
        <v>10</v>
      </c>
      <c r="Q4614" s="6">
        <f>YEAR(tbl_Sales[[#This Row],[Date]])</f>
        <v>2016</v>
      </c>
    </row>
    <row r="4615" spans="1:17" x14ac:dyDescent="0.25">
      <c r="A4615" s="1">
        <v>42673</v>
      </c>
      <c r="B4615">
        <v>1730000</v>
      </c>
      <c r="C4615" t="s">
        <v>2</v>
      </c>
      <c r="D4615" t="s">
        <v>12429</v>
      </c>
      <c r="E4615" t="s">
        <v>10</v>
      </c>
      <c r="F4615">
        <v>3181</v>
      </c>
      <c r="G4615">
        <v>3</v>
      </c>
      <c r="H4615">
        <v>2</v>
      </c>
      <c r="I4615">
        <v>1</v>
      </c>
      <c r="J4615">
        <v>210</v>
      </c>
      <c r="L4615" t="s">
        <v>4749</v>
      </c>
      <c r="M4615" t="s">
        <v>302</v>
      </c>
      <c r="N4615" t="s">
        <v>76</v>
      </c>
      <c r="O4615" s="6" t="str">
        <f>INDEX(lkp_Region,MATCH(tbl_Sales[[#This Row],[Suburb]],lkp_Suburb,0))</f>
        <v>Southern Metropolitan</v>
      </c>
      <c r="P4615" s="6">
        <f>MONTH(tbl_Sales[[#This Row],[Date]])</f>
        <v>10</v>
      </c>
      <c r="Q4615" s="6">
        <f>YEAR(tbl_Sales[[#This Row],[Date]])</f>
        <v>2016</v>
      </c>
    </row>
    <row r="4616" spans="1:17" x14ac:dyDescent="0.25">
      <c r="A4616" s="1">
        <v>42673</v>
      </c>
      <c r="B4616">
        <v>4200000</v>
      </c>
      <c r="C4616" t="s">
        <v>2</v>
      </c>
      <c r="D4616" t="s">
        <v>12425</v>
      </c>
      <c r="E4616" t="s">
        <v>5</v>
      </c>
      <c r="F4616">
        <v>3143</v>
      </c>
      <c r="G4616">
        <v>4</v>
      </c>
      <c r="H4616">
        <v>3</v>
      </c>
      <c r="I4616">
        <v>3</v>
      </c>
      <c r="J4616">
        <v>563</v>
      </c>
      <c r="K4616">
        <v>2000</v>
      </c>
      <c r="L4616" t="s">
        <v>4750</v>
      </c>
      <c r="M4616" t="s">
        <v>283</v>
      </c>
      <c r="N4616" t="s">
        <v>76</v>
      </c>
      <c r="O4616" s="6" t="str">
        <f>INDEX(lkp_Region,MATCH(tbl_Sales[[#This Row],[Suburb]],lkp_Suburb,0))</f>
        <v>Southern Metropolitan</v>
      </c>
      <c r="P4616" s="6">
        <f>MONTH(tbl_Sales[[#This Row],[Date]])</f>
        <v>10</v>
      </c>
      <c r="Q4616" s="6">
        <f>YEAR(tbl_Sales[[#This Row],[Date]])</f>
        <v>2016</v>
      </c>
    </row>
    <row r="4617" spans="1:17" x14ac:dyDescent="0.25">
      <c r="A4617" s="1">
        <v>42673</v>
      </c>
      <c r="B4617">
        <v>507000</v>
      </c>
      <c r="C4617" t="s">
        <v>13</v>
      </c>
      <c r="D4617" t="s">
        <v>12428</v>
      </c>
      <c r="E4617" t="s">
        <v>10</v>
      </c>
      <c r="F4617">
        <v>3184</v>
      </c>
      <c r="G4617">
        <v>2</v>
      </c>
      <c r="H4617">
        <v>1</v>
      </c>
      <c r="I4617">
        <v>1</v>
      </c>
      <c r="J4617">
        <v>0</v>
      </c>
      <c r="K4617">
        <v>1970</v>
      </c>
      <c r="L4617" t="s">
        <v>4751</v>
      </c>
      <c r="M4617" t="s">
        <v>58</v>
      </c>
      <c r="N4617" t="s">
        <v>26</v>
      </c>
      <c r="O4617" s="6" t="str">
        <f>INDEX(lkp_Region,MATCH(tbl_Sales[[#This Row],[Suburb]],lkp_Suburb,0))</f>
        <v>Southern Metropolitan</v>
      </c>
      <c r="P4617" s="6">
        <f>MONTH(tbl_Sales[[#This Row],[Date]])</f>
        <v>10</v>
      </c>
      <c r="Q4617" s="6">
        <f>YEAR(tbl_Sales[[#This Row],[Date]])</f>
        <v>2016</v>
      </c>
    </row>
    <row r="4618" spans="1:17" x14ac:dyDescent="0.25">
      <c r="A4618" s="1">
        <v>42673</v>
      </c>
      <c r="B4618">
        <v>1875000</v>
      </c>
      <c r="C4618" t="s">
        <v>2</v>
      </c>
      <c r="D4618" t="s">
        <v>12432</v>
      </c>
      <c r="E4618" t="s">
        <v>10</v>
      </c>
      <c r="F4618">
        <v>3184</v>
      </c>
      <c r="G4618">
        <v>4</v>
      </c>
      <c r="H4618">
        <v>2</v>
      </c>
      <c r="I4618">
        <v>0</v>
      </c>
      <c r="J4618">
        <v>223</v>
      </c>
      <c r="K4618">
        <v>1910</v>
      </c>
      <c r="L4618" t="s">
        <v>4752</v>
      </c>
      <c r="M4618" t="s">
        <v>58</v>
      </c>
      <c r="N4618" t="s">
        <v>26</v>
      </c>
      <c r="O4618" s="6" t="str">
        <f>INDEX(lkp_Region,MATCH(tbl_Sales[[#This Row],[Suburb]],lkp_Suburb,0))</f>
        <v>Southern Metropolitan</v>
      </c>
      <c r="P4618" s="6">
        <f>MONTH(tbl_Sales[[#This Row],[Date]])</f>
        <v>10</v>
      </c>
      <c r="Q4618" s="6">
        <f>YEAR(tbl_Sales[[#This Row],[Date]])</f>
        <v>2016</v>
      </c>
    </row>
    <row r="4619" spans="1:17" x14ac:dyDescent="0.25">
      <c r="A4619" s="1">
        <v>42673</v>
      </c>
      <c r="B4619">
        <v>460000</v>
      </c>
      <c r="C4619" t="s">
        <v>51</v>
      </c>
      <c r="D4619" t="s">
        <v>12427</v>
      </c>
      <c r="E4619" t="s">
        <v>5</v>
      </c>
      <c r="F4619">
        <v>3060</v>
      </c>
      <c r="G4619">
        <v>3</v>
      </c>
      <c r="H4619">
        <v>1</v>
      </c>
      <c r="I4619">
        <v>1</v>
      </c>
      <c r="J4619">
        <v>314</v>
      </c>
      <c r="K4619">
        <v>1970</v>
      </c>
      <c r="L4619" t="s">
        <v>4753</v>
      </c>
      <c r="M4619" t="s">
        <v>16</v>
      </c>
      <c r="N4619" t="s">
        <v>18</v>
      </c>
      <c r="O4619" s="6" t="str">
        <f>INDEX(lkp_Region,MATCH(tbl_Sales[[#This Row],[Suburb]],lkp_Suburb,0))</f>
        <v>Northern Metropolitan</v>
      </c>
      <c r="P4619" s="6">
        <f>MONTH(tbl_Sales[[#This Row],[Date]])</f>
        <v>10</v>
      </c>
      <c r="Q4619" s="6">
        <f>YEAR(tbl_Sales[[#This Row],[Date]])</f>
        <v>2016</v>
      </c>
    </row>
    <row r="4620" spans="1:17" x14ac:dyDescent="0.25">
      <c r="A4620" s="1">
        <v>42673</v>
      </c>
      <c r="B4620">
        <v>555000</v>
      </c>
      <c r="C4620" t="s">
        <v>51</v>
      </c>
      <c r="D4620" t="s">
        <v>12425</v>
      </c>
      <c r="E4620" t="s">
        <v>5</v>
      </c>
      <c r="F4620">
        <v>3046</v>
      </c>
      <c r="G4620">
        <v>3</v>
      </c>
      <c r="H4620">
        <v>2</v>
      </c>
      <c r="I4620">
        <v>2</v>
      </c>
      <c r="J4620">
        <v>244</v>
      </c>
      <c r="L4620" t="s">
        <v>4754</v>
      </c>
      <c r="M4620" t="s">
        <v>78</v>
      </c>
      <c r="N4620" t="s">
        <v>18</v>
      </c>
      <c r="O4620" s="6" t="str">
        <f>INDEX(lkp_Region,MATCH(tbl_Sales[[#This Row],[Suburb]],lkp_Suburb,0))</f>
        <v>Northern Metropolitan</v>
      </c>
      <c r="P4620" s="6">
        <f>MONTH(tbl_Sales[[#This Row],[Date]])</f>
        <v>10</v>
      </c>
      <c r="Q4620" s="6">
        <f>YEAR(tbl_Sales[[#This Row],[Date]])</f>
        <v>2016</v>
      </c>
    </row>
    <row r="4621" spans="1:17" x14ac:dyDescent="0.25">
      <c r="A4621" s="1">
        <v>42673</v>
      </c>
      <c r="B4621">
        <v>806500</v>
      </c>
      <c r="C4621" t="s">
        <v>2</v>
      </c>
      <c r="D4621" t="s">
        <v>12423</v>
      </c>
      <c r="E4621" t="s">
        <v>10</v>
      </c>
      <c r="F4621">
        <v>3046</v>
      </c>
      <c r="G4621">
        <v>3</v>
      </c>
      <c r="H4621">
        <v>1</v>
      </c>
      <c r="I4621">
        <v>2</v>
      </c>
      <c r="J4621">
        <v>766</v>
      </c>
      <c r="K4621">
        <v>1965</v>
      </c>
      <c r="L4621" t="s">
        <v>4755</v>
      </c>
      <c r="M4621" t="s">
        <v>78</v>
      </c>
      <c r="N4621" t="s">
        <v>18</v>
      </c>
      <c r="O4621" s="6" t="str">
        <f>INDEX(lkp_Region,MATCH(tbl_Sales[[#This Row],[Suburb]],lkp_Suburb,0))</f>
        <v>Northern Metropolitan</v>
      </c>
      <c r="P4621" s="6">
        <f>MONTH(tbl_Sales[[#This Row],[Date]])</f>
        <v>10</v>
      </c>
      <c r="Q4621" s="6">
        <f>YEAR(tbl_Sales[[#This Row],[Date]])</f>
        <v>2016</v>
      </c>
    </row>
    <row r="4622" spans="1:17" x14ac:dyDescent="0.25">
      <c r="A4622" s="1">
        <v>42673</v>
      </c>
      <c r="B4622">
        <v>840000</v>
      </c>
      <c r="C4622" t="s">
        <v>2</v>
      </c>
      <c r="D4622" t="s">
        <v>12429</v>
      </c>
      <c r="E4622" t="s">
        <v>10</v>
      </c>
      <c r="F4622">
        <v>3056</v>
      </c>
      <c r="G4622">
        <v>2</v>
      </c>
      <c r="H4622">
        <v>1</v>
      </c>
      <c r="I4622">
        <v>1</v>
      </c>
      <c r="J4622">
        <v>186</v>
      </c>
      <c r="L4622" t="s">
        <v>4756</v>
      </c>
      <c r="M4622" t="s">
        <v>117</v>
      </c>
      <c r="N4622" t="s">
        <v>18</v>
      </c>
      <c r="O4622" s="6" t="str">
        <f>INDEX(lkp_Region,MATCH(tbl_Sales[[#This Row],[Suburb]],lkp_Suburb,0))</f>
        <v>Northern Metropolitan</v>
      </c>
      <c r="P4622" s="6">
        <f>MONTH(tbl_Sales[[#This Row],[Date]])</f>
        <v>10</v>
      </c>
      <c r="Q4622" s="6">
        <f>YEAR(tbl_Sales[[#This Row],[Date]])</f>
        <v>2016</v>
      </c>
    </row>
    <row r="4623" spans="1:17" x14ac:dyDescent="0.25">
      <c r="A4623" s="1">
        <v>42673</v>
      </c>
      <c r="B4623">
        <v>947000</v>
      </c>
      <c r="C4623" t="s">
        <v>2</v>
      </c>
      <c r="D4623" t="s">
        <v>12428</v>
      </c>
      <c r="E4623" t="s">
        <v>10</v>
      </c>
      <c r="F4623">
        <v>3058</v>
      </c>
      <c r="G4623">
        <v>3</v>
      </c>
      <c r="H4623">
        <v>1</v>
      </c>
      <c r="I4623">
        <v>1</v>
      </c>
      <c r="J4623">
        <v>372</v>
      </c>
      <c r="K4623">
        <v>1920</v>
      </c>
      <c r="L4623" t="s">
        <v>4757</v>
      </c>
      <c r="M4623" t="s">
        <v>41</v>
      </c>
      <c r="N4623" t="s">
        <v>18</v>
      </c>
      <c r="O4623" s="6" t="str">
        <f>INDEX(lkp_Region,MATCH(tbl_Sales[[#This Row],[Suburb]],lkp_Suburb,0))</f>
        <v>Northern Metropolitan</v>
      </c>
      <c r="P4623" s="6">
        <f>MONTH(tbl_Sales[[#This Row],[Date]])</f>
        <v>10</v>
      </c>
      <c r="Q4623" s="6">
        <f>YEAR(tbl_Sales[[#This Row],[Date]])</f>
        <v>2016</v>
      </c>
    </row>
    <row r="4624" spans="1:17" x14ac:dyDescent="0.25">
      <c r="A4624" s="1">
        <v>42673</v>
      </c>
      <c r="B4624">
        <v>1340000</v>
      </c>
      <c r="C4624" t="s">
        <v>2</v>
      </c>
      <c r="D4624" t="s">
        <v>12427</v>
      </c>
      <c r="E4624" t="s">
        <v>10</v>
      </c>
      <c r="F4624">
        <v>3056</v>
      </c>
      <c r="G4624">
        <v>3</v>
      </c>
      <c r="H4624">
        <v>1</v>
      </c>
      <c r="I4624">
        <v>1</v>
      </c>
      <c r="J4624">
        <v>316</v>
      </c>
      <c r="K4624">
        <v>1910</v>
      </c>
      <c r="L4624" t="s">
        <v>4758</v>
      </c>
      <c r="M4624" t="s">
        <v>117</v>
      </c>
      <c r="N4624" t="s">
        <v>18</v>
      </c>
      <c r="O4624" s="6" t="str">
        <f>INDEX(lkp_Region,MATCH(tbl_Sales[[#This Row],[Suburb]],lkp_Suburb,0))</f>
        <v>Northern Metropolitan</v>
      </c>
      <c r="P4624" s="6">
        <f>MONTH(tbl_Sales[[#This Row],[Date]])</f>
        <v>10</v>
      </c>
      <c r="Q4624" s="6">
        <f>YEAR(tbl_Sales[[#This Row],[Date]])</f>
        <v>2016</v>
      </c>
    </row>
    <row r="4625" spans="1:17" x14ac:dyDescent="0.25">
      <c r="A4625" s="1">
        <v>42673</v>
      </c>
      <c r="B4625">
        <v>500000</v>
      </c>
      <c r="C4625" t="s">
        <v>13</v>
      </c>
      <c r="D4625" t="s">
        <v>12427</v>
      </c>
      <c r="E4625" t="s">
        <v>10</v>
      </c>
      <c r="F4625">
        <v>3052</v>
      </c>
      <c r="G4625">
        <v>1</v>
      </c>
      <c r="H4625">
        <v>1</v>
      </c>
      <c r="I4625">
        <v>1</v>
      </c>
      <c r="J4625">
        <v>2431</v>
      </c>
      <c r="L4625" t="s">
        <v>4759</v>
      </c>
      <c r="M4625" t="s">
        <v>1418</v>
      </c>
      <c r="N4625" t="s">
        <v>88</v>
      </c>
      <c r="O4625" s="6" t="str">
        <f>INDEX(lkp_Region,MATCH(tbl_Sales[[#This Row],[Suburb]],lkp_Suburb,0))</f>
        <v>Northern Metropolitan</v>
      </c>
      <c r="P4625" s="6">
        <f>MONTH(tbl_Sales[[#This Row],[Date]])</f>
        <v>10</v>
      </c>
      <c r="Q4625" s="6">
        <f>YEAR(tbl_Sales[[#This Row],[Date]])</f>
        <v>2016</v>
      </c>
    </row>
    <row r="4626" spans="1:17" x14ac:dyDescent="0.25">
      <c r="A4626" s="1">
        <v>42673</v>
      </c>
      <c r="B4626">
        <v>585000</v>
      </c>
      <c r="C4626" t="s">
        <v>13</v>
      </c>
      <c r="D4626" t="s">
        <v>12424</v>
      </c>
      <c r="E4626" t="s">
        <v>10</v>
      </c>
      <c r="F4626">
        <v>3053</v>
      </c>
      <c r="G4626">
        <v>2</v>
      </c>
      <c r="H4626">
        <v>1</v>
      </c>
      <c r="I4626">
        <v>1</v>
      </c>
      <c r="J4626">
        <v>0</v>
      </c>
      <c r="L4626" t="s">
        <v>4760</v>
      </c>
      <c r="M4626" t="s">
        <v>164</v>
      </c>
      <c r="N4626" t="s">
        <v>88</v>
      </c>
      <c r="O4626" s="6" t="str">
        <f>INDEX(lkp_Region,MATCH(tbl_Sales[[#This Row],[Suburb]],lkp_Suburb,0))</f>
        <v>Northern Metropolitan</v>
      </c>
      <c r="P4626" s="6">
        <f>MONTH(tbl_Sales[[#This Row],[Date]])</f>
        <v>10</v>
      </c>
      <c r="Q4626" s="6">
        <f>YEAR(tbl_Sales[[#This Row],[Date]])</f>
        <v>2016</v>
      </c>
    </row>
    <row r="4627" spans="1:17" x14ac:dyDescent="0.25">
      <c r="A4627" s="1">
        <v>42673</v>
      </c>
      <c r="B4627">
        <v>1010000</v>
      </c>
      <c r="C4627" t="s">
        <v>2</v>
      </c>
      <c r="D4627" t="s">
        <v>12428</v>
      </c>
      <c r="E4627" t="s">
        <v>5</v>
      </c>
      <c r="F4627">
        <v>3016</v>
      </c>
      <c r="G4627">
        <v>3</v>
      </c>
      <c r="H4627">
        <v>2</v>
      </c>
      <c r="I4627">
        <v>2</v>
      </c>
      <c r="J4627">
        <v>250</v>
      </c>
      <c r="L4627" t="s">
        <v>4761</v>
      </c>
      <c r="M4627" t="s">
        <v>196</v>
      </c>
      <c r="N4627" t="s">
        <v>69</v>
      </c>
      <c r="O4627" s="6" t="str">
        <f>INDEX(lkp_Region,MATCH(tbl_Sales[[#This Row],[Suburb]],lkp_Suburb,0))</f>
        <v>Western Metropolitan</v>
      </c>
      <c r="P4627" s="6">
        <f>MONTH(tbl_Sales[[#This Row],[Date]])</f>
        <v>10</v>
      </c>
      <c r="Q4627" s="6">
        <f>YEAR(tbl_Sales[[#This Row],[Date]])</f>
        <v>2016</v>
      </c>
    </row>
    <row r="4628" spans="1:17" x14ac:dyDescent="0.25">
      <c r="A4628" s="1">
        <v>42673</v>
      </c>
      <c r="B4628">
        <v>468000</v>
      </c>
      <c r="C4628" t="s">
        <v>13</v>
      </c>
      <c r="D4628" t="s">
        <v>12427</v>
      </c>
      <c r="E4628" t="s">
        <v>10</v>
      </c>
      <c r="F4628">
        <v>3073</v>
      </c>
      <c r="G4628">
        <v>2</v>
      </c>
      <c r="H4628">
        <v>2</v>
      </c>
      <c r="I4628">
        <v>2</v>
      </c>
      <c r="J4628">
        <v>234</v>
      </c>
      <c r="L4628" t="s">
        <v>4762</v>
      </c>
      <c r="M4628" t="s">
        <v>93</v>
      </c>
      <c r="N4628" t="s">
        <v>62</v>
      </c>
      <c r="O4628" s="6" t="str">
        <f>INDEX(lkp_Region,MATCH(tbl_Sales[[#This Row],[Suburb]],lkp_Suburb,0))</f>
        <v>Northern Metropolitan</v>
      </c>
      <c r="P4628" s="6">
        <f>MONTH(tbl_Sales[[#This Row],[Date]])</f>
        <v>10</v>
      </c>
      <c r="Q4628" s="6">
        <f>YEAR(tbl_Sales[[#This Row],[Date]])</f>
        <v>2016</v>
      </c>
    </row>
    <row r="4629" spans="1:17" x14ac:dyDescent="0.25">
      <c r="A4629" s="1">
        <v>42673</v>
      </c>
      <c r="B4629">
        <v>517500</v>
      </c>
      <c r="C4629" t="s">
        <v>13</v>
      </c>
      <c r="D4629" t="s">
        <v>12424</v>
      </c>
      <c r="E4629" t="s">
        <v>10</v>
      </c>
      <c r="F4629">
        <v>3071</v>
      </c>
      <c r="G4629">
        <v>1</v>
      </c>
      <c r="H4629">
        <v>1</v>
      </c>
      <c r="I4629">
        <v>0</v>
      </c>
      <c r="J4629">
        <v>0</v>
      </c>
      <c r="K4629">
        <v>1910</v>
      </c>
      <c r="L4629" t="s">
        <v>4763</v>
      </c>
      <c r="M4629" t="s">
        <v>60</v>
      </c>
      <c r="N4629" t="s">
        <v>62</v>
      </c>
      <c r="O4629" s="6" t="str">
        <f>INDEX(lkp_Region,MATCH(tbl_Sales[[#This Row],[Suburb]],lkp_Suburb,0))</f>
        <v>Northern Metropolitan</v>
      </c>
      <c r="P4629" s="6">
        <f>MONTH(tbl_Sales[[#This Row],[Date]])</f>
        <v>10</v>
      </c>
      <c r="Q4629" s="6">
        <f>YEAR(tbl_Sales[[#This Row],[Date]])</f>
        <v>2016</v>
      </c>
    </row>
    <row r="4630" spans="1:17" x14ac:dyDescent="0.25">
      <c r="A4630" s="1">
        <v>42673</v>
      </c>
      <c r="B4630">
        <v>1455000</v>
      </c>
      <c r="C4630" t="s">
        <v>2</v>
      </c>
      <c r="D4630" t="s">
        <v>12429</v>
      </c>
      <c r="E4630" t="s">
        <v>10</v>
      </c>
      <c r="F4630">
        <v>3127</v>
      </c>
      <c r="G4630">
        <v>4</v>
      </c>
      <c r="H4630">
        <v>2</v>
      </c>
      <c r="I4630">
        <v>1</v>
      </c>
      <c r="J4630">
        <v>494</v>
      </c>
      <c r="L4630" t="s">
        <v>4764</v>
      </c>
      <c r="M4630" t="s">
        <v>11</v>
      </c>
      <c r="N4630" t="s">
        <v>101</v>
      </c>
      <c r="O4630" s="6" t="str">
        <f>INDEX(lkp_Region,MATCH(tbl_Sales[[#This Row],[Suburb]],lkp_Suburb,0))</f>
        <v>Southern Metropolitan</v>
      </c>
      <c r="P4630" s="6">
        <f>MONTH(tbl_Sales[[#This Row],[Date]])</f>
        <v>10</v>
      </c>
      <c r="Q4630" s="6">
        <f>YEAR(tbl_Sales[[#This Row],[Date]])</f>
        <v>2016</v>
      </c>
    </row>
    <row r="4631" spans="1:17" x14ac:dyDescent="0.25">
      <c r="A4631" s="1">
        <v>42673</v>
      </c>
      <c r="B4631">
        <v>3225000</v>
      </c>
      <c r="C4631" t="s">
        <v>2</v>
      </c>
      <c r="D4631" t="s">
        <v>12427</v>
      </c>
      <c r="E4631" t="s">
        <v>10</v>
      </c>
      <c r="F4631">
        <v>3124</v>
      </c>
      <c r="G4631">
        <v>4</v>
      </c>
      <c r="H4631">
        <v>3</v>
      </c>
      <c r="I4631">
        <v>1</v>
      </c>
      <c r="J4631">
        <v>632</v>
      </c>
      <c r="K4631">
        <v>1890</v>
      </c>
      <c r="L4631" t="s">
        <v>4765</v>
      </c>
      <c r="M4631" t="s">
        <v>209</v>
      </c>
      <c r="N4631" t="s">
        <v>101</v>
      </c>
      <c r="O4631" s="6" t="str">
        <f>INDEX(lkp_Region,MATCH(tbl_Sales[[#This Row],[Suburb]],lkp_Suburb,0))</f>
        <v>Southern Metropolitan</v>
      </c>
      <c r="P4631" s="6">
        <f>MONTH(tbl_Sales[[#This Row],[Date]])</f>
        <v>10</v>
      </c>
      <c r="Q4631" s="6">
        <f>YEAR(tbl_Sales[[#This Row],[Date]])</f>
        <v>2016</v>
      </c>
    </row>
    <row r="4632" spans="1:17" x14ac:dyDescent="0.25">
      <c r="A4632" s="1">
        <v>42673</v>
      </c>
      <c r="B4632">
        <v>620000</v>
      </c>
      <c r="C4632" t="s">
        <v>13</v>
      </c>
      <c r="D4632" t="s">
        <v>12425</v>
      </c>
      <c r="E4632" t="s">
        <v>10</v>
      </c>
      <c r="F4632">
        <v>3186</v>
      </c>
      <c r="G4632">
        <v>2</v>
      </c>
      <c r="H4632">
        <v>2</v>
      </c>
      <c r="I4632">
        <v>1</v>
      </c>
      <c r="J4632">
        <v>0</v>
      </c>
      <c r="K4632">
        <v>2013</v>
      </c>
      <c r="L4632" t="s">
        <v>4766</v>
      </c>
      <c r="M4632" t="s">
        <v>105</v>
      </c>
      <c r="N4632" t="s">
        <v>107</v>
      </c>
      <c r="O4632" s="6" t="str">
        <f>INDEX(lkp_Region,MATCH(tbl_Sales[[#This Row],[Suburb]],lkp_Suburb,0))</f>
        <v>Southern Metropolitan</v>
      </c>
      <c r="P4632" s="6">
        <f>MONTH(tbl_Sales[[#This Row],[Date]])</f>
        <v>10</v>
      </c>
      <c r="Q4632" s="6">
        <f>YEAR(tbl_Sales[[#This Row],[Date]])</f>
        <v>2016</v>
      </c>
    </row>
    <row r="4633" spans="1:17" x14ac:dyDescent="0.25">
      <c r="A4633" s="1">
        <v>42673</v>
      </c>
      <c r="B4633">
        <v>420000</v>
      </c>
      <c r="C4633" t="s">
        <v>13</v>
      </c>
      <c r="D4633" t="s">
        <v>12423</v>
      </c>
      <c r="E4633" t="s">
        <v>10</v>
      </c>
      <c r="F4633">
        <v>3084</v>
      </c>
      <c r="G4633">
        <v>2</v>
      </c>
      <c r="H4633">
        <v>1</v>
      </c>
      <c r="I4633">
        <v>1</v>
      </c>
      <c r="J4633">
        <v>158</v>
      </c>
      <c r="K4633">
        <v>1970</v>
      </c>
      <c r="L4633" t="s">
        <v>4767</v>
      </c>
      <c r="M4633" t="s">
        <v>211</v>
      </c>
      <c r="N4633" t="s">
        <v>150</v>
      </c>
      <c r="O4633" s="6" t="str">
        <f>INDEX(lkp_Region,MATCH(tbl_Sales[[#This Row],[Suburb]],lkp_Suburb,0))</f>
        <v>Eastern Metropolitan</v>
      </c>
      <c r="P4633" s="6">
        <f>MONTH(tbl_Sales[[#This Row],[Date]])</f>
        <v>10</v>
      </c>
      <c r="Q4633" s="6">
        <f>YEAR(tbl_Sales[[#This Row],[Date]])</f>
        <v>2016</v>
      </c>
    </row>
    <row r="4634" spans="1:17" x14ac:dyDescent="0.25">
      <c r="A4634" s="1">
        <v>42673</v>
      </c>
      <c r="B4634">
        <v>800000</v>
      </c>
      <c r="C4634" t="s">
        <v>2</v>
      </c>
      <c r="D4634" t="s">
        <v>12426</v>
      </c>
      <c r="E4634" t="s">
        <v>10</v>
      </c>
      <c r="F4634">
        <v>3085</v>
      </c>
      <c r="G4634">
        <v>3</v>
      </c>
      <c r="H4634">
        <v>2</v>
      </c>
      <c r="I4634">
        <v>2</v>
      </c>
      <c r="J4634">
        <v>660</v>
      </c>
      <c r="L4634" t="s">
        <v>4768</v>
      </c>
      <c r="M4634" t="s">
        <v>299</v>
      </c>
      <c r="N4634" t="s">
        <v>150</v>
      </c>
      <c r="O4634" s="6" t="str">
        <f>INDEX(lkp_Region,MATCH(tbl_Sales[[#This Row],[Suburb]],lkp_Suburb,0))</f>
        <v>Northern Metropolitan</v>
      </c>
      <c r="P4634" s="6">
        <f>MONTH(tbl_Sales[[#This Row],[Date]])</f>
        <v>10</v>
      </c>
      <c r="Q4634" s="6">
        <f>YEAR(tbl_Sales[[#This Row],[Date]])</f>
        <v>2016</v>
      </c>
    </row>
    <row r="4635" spans="1:17" x14ac:dyDescent="0.25">
      <c r="A4635" s="1">
        <v>42674</v>
      </c>
      <c r="B4635">
        <v>1275000</v>
      </c>
      <c r="C4635" t="s">
        <v>2</v>
      </c>
      <c r="D4635" t="s">
        <v>12429</v>
      </c>
      <c r="E4635" t="s">
        <v>5</v>
      </c>
      <c r="F4635">
        <v>3121</v>
      </c>
      <c r="G4635">
        <v>3</v>
      </c>
      <c r="H4635">
        <v>1</v>
      </c>
      <c r="I4635">
        <v>2</v>
      </c>
      <c r="J4635">
        <v>204</v>
      </c>
      <c r="K4635">
        <v>1900</v>
      </c>
      <c r="L4635" t="s">
        <v>4769</v>
      </c>
      <c r="M4635" t="s">
        <v>6</v>
      </c>
      <c r="N4635" t="s">
        <v>8</v>
      </c>
      <c r="O4635" s="6" t="str">
        <f>INDEX(lkp_Region,MATCH(tbl_Sales[[#This Row],[Suburb]],lkp_Suburb,0))</f>
        <v>Northern Metropolitan</v>
      </c>
      <c r="P4635" s="6">
        <f>MONTH(tbl_Sales[[#This Row],[Date]])</f>
        <v>10</v>
      </c>
      <c r="Q4635" s="6">
        <f>YEAR(tbl_Sales[[#This Row],[Date]])</f>
        <v>2016</v>
      </c>
    </row>
    <row r="4636" spans="1:17" x14ac:dyDescent="0.25">
      <c r="A4636" s="1">
        <v>42674</v>
      </c>
      <c r="B4636">
        <v>825000</v>
      </c>
      <c r="C4636" t="s">
        <v>13</v>
      </c>
      <c r="D4636" t="s">
        <v>12427</v>
      </c>
      <c r="E4636" t="s">
        <v>10</v>
      </c>
      <c r="F4636">
        <v>3181</v>
      </c>
      <c r="G4636">
        <v>3</v>
      </c>
      <c r="H4636">
        <v>1</v>
      </c>
      <c r="I4636">
        <v>1</v>
      </c>
      <c r="J4636">
        <v>0</v>
      </c>
      <c r="L4636" t="s">
        <v>4770</v>
      </c>
      <c r="M4636" t="s">
        <v>431</v>
      </c>
      <c r="N4636" t="s">
        <v>76</v>
      </c>
      <c r="O4636" s="6" t="str">
        <f>INDEX(lkp_Region,MATCH(tbl_Sales[[#This Row],[Suburb]],lkp_Suburb,0))</f>
        <v>Southern Metropolitan</v>
      </c>
      <c r="P4636" s="6">
        <f>MONTH(tbl_Sales[[#This Row],[Date]])</f>
        <v>10</v>
      </c>
      <c r="Q4636" s="6">
        <f>YEAR(tbl_Sales[[#This Row],[Date]])</f>
        <v>2016</v>
      </c>
    </row>
    <row r="4637" spans="1:17" x14ac:dyDescent="0.25">
      <c r="A4637" s="1">
        <v>42674</v>
      </c>
      <c r="B4637">
        <v>1240000</v>
      </c>
      <c r="C4637" t="s">
        <v>2</v>
      </c>
      <c r="D4637" t="s">
        <v>12428</v>
      </c>
      <c r="E4637" t="s">
        <v>5</v>
      </c>
      <c r="F4637">
        <v>3207</v>
      </c>
      <c r="G4637">
        <v>2</v>
      </c>
      <c r="H4637">
        <v>1</v>
      </c>
      <c r="I4637">
        <v>0</v>
      </c>
      <c r="J4637">
        <v>0</v>
      </c>
      <c r="L4637" t="s">
        <v>4771</v>
      </c>
      <c r="M4637" t="s">
        <v>24</v>
      </c>
      <c r="N4637" t="s">
        <v>26</v>
      </c>
      <c r="O4637" s="6" t="str">
        <f>INDEX(lkp_Region,MATCH(tbl_Sales[[#This Row],[Suburb]],lkp_Suburb,0))</f>
        <v>Southern Metropolitan</v>
      </c>
      <c r="P4637" s="6">
        <f>MONTH(tbl_Sales[[#This Row],[Date]])</f>
        <v>10</v>
      </c>
      <c r="Q4637" s="6">
        <f>YEAR(tbl_Sales[[#This Row],[Date]])</f>
        <v>2016</v>
      </c>
    </row>
    <row r="4638" spans="1:17" x14ac:dyDescent="0.25">
      <c r="A4638" s="1">
        <v>42674</v>
      </c>
      <c r="B4638">
        <v>650000</v>
      </c>
      <c r="C4638" t="s">
        <v>2</v>
      </c>
      <c r="D4638" t="s">
        <v>12428</v>
      </c>
      <c r="E4638" t="s">
        <v>5</v>
      </c>
      <c r="F4638">
        <v>3060</v>
      </c>
      <c r="G4638">
        <v>3</v>
      </c>
      <c r="H4638">
        <v>1</v>
      </c>
      <c r="I4638">
        <v>1</v>
      </c>
      <c r="J4638">
        <v>725</v>
      </c>
      <c r="L4638" t="s">
        <v>4772</v>
      </c>
      <c r="M4638" t="s">
        <v>16</v>
      </c>
      <c r="N4638" t="s">
        <v>18</v>
      </c>
      <c r="O4638" s="6" t="str">
        <f>INDEX(lkp_Region,MATCH(tbl_Sales[[#This Row],[Suburb]],lkp_Suburb,0))</f>
        <v>Northern Metropolitan</v>
      </c>
      <c r="P4638" s="6">
        <f>MONTH(tbl_Sales[[#This Row],[Date]])</f>
        <v>10</v>
      </c>
      <c r="Q4638" s="6">
        <f>YEAR(tbl_Sales[[#This Row],[Date]])</f>
        <v>2016</v>
      </c>
    </row>
    <row r="4639" spans="1:17" x14ac:dyDescent="0.25">
      <c r="A4639" s="1">
        <v>42674</v>
      </c>
      <c r="B4639">
        <v>800000</v>
      </c>
      <c r="C4639" t="s">
        <v>2</v>
      </c>
      <c r="D4639" t="s">
        <v>12425</v>
      </c>
      <c r="E4639" t="s">
        <v>10</v>
      </c>
      <c r="F4639">
        <v>3046</v>
      </c>
      <c r="G4639">
        <v>4</v>
      </c>
      <c r="H4639">
        <v>2</v>
      </c>
      <c r="I4639">
        <v>1</v>
      </c>
      <c r="J4639">
        <v>589</v>
      </c>
      <c r="L4639" t="s">
        <v>4773</v>
      </c>
      <c r="M4639" t="s">
        <v>680</v>
      </c>
      <c r="N4639" t="s">
        <v>18</v>
      </c>
      <c r="O4639" s="6" t="str">
        <f>INDEX(lkp_Region,MATCH(tbl_Sales[[#This Row],[Suburb]],lkp_Suburb,0))</f>
        <v>Northern Metropolitan</v>
      </c>
      <c r="P4639" s="6">
        <f>MONTH(tbl_Sales[[#This Row],[Date]])</f>
        <v>10</v>
      </c>
      <c r="Q4639" s="6">
        <f>YEAR(tbl_Sales[[#This Row],[Date]])</f>
        <v>2016</v>
      </c>
    </row>
    <row r="4640" spans="1:17" x14ac:dyDescent="0.25">
      <c r="A4640" s="1">
        <v>42674</v>
      </c>
      <c r="B4640">
        <v>373000</v>
      </c>
      <c r="C4640" t="s">
        <v>13</v>
      </c>
      <c r="D4640" t="s">
        <v>12423</v>
      </c>
      <c r="E4640" t="s">
        <v>10</v>
      </c>
      <c r="F4640">
        <v>3040</v>
      </c>
      <c r="G4640">
        <v>2</v>
      </c>
      <c r="H4640">
        <v>1</v>
      </c>
      <c r="I4640">
        <v>1</v>
      </c>
      <c r="J4640">
        <v>0</v>
      </c>
      <c r="L4640" t="s">
        <v>4774</v>
      </c>
      <c r="M4640" t="s">
        <v>190</v>
      </c>
      <c r="N4640" t="s">
        <v>49</v>
      </c>
      <c r="O4640" s="6" t="str">
        <f>INDEX(lkp_Region,MATCH(tbl_Sales[[#This Row],[Suburb]],lkp_Suburb,0))</f>
        <v>Western Metropolitan</v>
      </c>
      <c r="P4640" s="6">
        <f>MONTH(tbl_Sales[[#This Row],[Date]])</f>
        <v>10</v>
      </c>
      <c r="Q4640" s="6">
        <f>YEAR(tbl_Sales[[#This Row],[Date]])</f>
        <v>2016</v>
      </c>
    </row>
    <row r="4641" spans="1:17" x14ac:dyDescent="0.25">
      <c r="A4641" s="1">
        <v>42674</v>
      </c>
      <c r="B4641">
        <v>715000</v>
      </c>
      <c r="C4641" t="s">
        <v>2</v>
      </c>
      <c r="D4641" t="s">
        <v>12427</v>
      </c>
      <c r="E4641" t="s">
        <v>5</v>
      </c>
      <c r="F4641">
        <v>3031</v>
      </c>
      <c r="G4641">
        <v>2</v>
      </c>
      <c r="H4641">
        <v>1</v>
      </c>
      <c r="I4641">
        <v>1</v>
      </c>
      <c r="J4641">
        <v>0</v>
      </c>
      <c r="K4641">
        <v>1980</v>
      </c>
      <c r="L4641" t="s">
        <v>4775</v>
      </c>
      <c r="M4641" t="s">
        <v>288</v>
      </c>
      <c r="N4641" t="s">
        <v>49</v>
      </c>
      <c r="O4641" s="6" t="str">
        <f>INDEX(lkp_Region,MATCH(tbl_Sales[[#This Row],[Suburb]],lkp_Suburb,0))</f>
        <v>Northern Metropolitan</v>
      </c>
      <c r="P4641" s="6">
        <f>MONTH(tbl_Sales[[#This Row],[Date]])</f>
        <v>10</v>
      </c>
      <c r="Q4641" s="6">
        <f>YEAR(tbl_Sales[[#This Row],[Date]])</f>
        <v>2016</v>
      </c>
    </row>
    <row r="4642" spans="1:17" x14ac:dyDescent="0.25">
      <c r="A4642" s="1">
        <v>42674</v>
      </c>
      <c r="B4642">
        <v>1226000</v>
      </c>
      <c r="C4642" t="s">
        <v>2</v>
      </c>
      <c r="D4642" t="s">
        <v>12427</v>
      </c>
      <c r="E4642" t="s">
        <v>10</v>
      </c>
      <c r="F4642">
        <v>3040</v>
      </c>
      <c r="G4642">
        <v>3</v>
      </c>
      <c r="H4642">
        <v>1</v>
      </c>
      <c r="I4642">
        <v>3</v>
      </c>
      <c r="J4642">
        <v>533</v>
      </c>
      <c r="K4642">
        <v>1955</v>
      </c>
      <c r="L4642" t="s">
        <v>4776</v>
      </c>
      <c r="M4642" t="s">
        <v>47</v>
      </c>
      <c r="N4642" t="s">
        <v>49</v>
      </c>
      <c r="O4642" s="6" t="str">
        <f>INDEX(lkp_Region,MATCH(tbl_Sales[[#This Row],[Suburb]],lkp_Suburb,0))</f>
        <v>Western Metropolitan</v>
      </c>
      <c r="P4642" s="6">
        <f>MONTH(tbl_Sales[[#This Row],[Date]])</f>
        <v>10</v>
      </c>
      <c r="Q4642" s="6">
        <f>YEAR(tbl_Sales[[#This Row],[Date]])</f>
        <v>2016</v>
      </c>
    </row>
    <row r="4643" spans="1:17" x14ac:dyDescent="0.25">
      <c r="A4643" s="1">
        <v>42674</v>
      </c>
      <c r="B4643">
        <v>655000</v>
      </c>
      <c r="C4643" t="s">
        <v>2</v>
      </c>
      <c r="D4643" t="s">
        <v>12423</v>
      </c>
      <c r="E4643" t="s">
        <v>10</v>
      </c>
      <c r="F4643">
        <v>3166</v>
      </c>
      <c r="G4643">
        <v>2</v>
      </c>
      <c r="H4643">
        <v>1</v>
      </c>
      <c r="I4643">
        <v>1</v>
      </c>
      <c r="J4643">
        <v>156</v>
      </c>
      <c r="L4643" t="s">
        <v>4777</v>
      </c>
      <c r="M4643" t="s">
        <v>246</v>
      </c>
      <c r="N4643" t="s">
        <v>31</v>
      </c>
      <c r="O4643" s="6" t="str">
        <f>INDEX(lkp_Region,MATCH(tbl_Sales[[#This Row],[Suburb]],lkp_Suburb,0))</f>
        <v>Southern Metropolitan</v>
      </c>
      <c r="P4643" s="6">
        <f>MONTH(tbl_Sales[[#This Row],[Date]])</f>
        <v>10</v>
      </c>
      <c r="Q4643" s="6">
        <f>YEAR(tbl_Sales[[#This Row],[Date]])</f>
        <v>2016</v>
      </c>
    </row>
    <row r="4644" spans="1:17" x14ac:dyDescent="0.25">
      <c r="A4644" s="1">
        <v>42674</v>
      </c>
      <c r="B4644">
        <v>1055000</v>
      </c>
      <c r="C4644" t="s">
        <v>2</v>
      </c>
      <c r="D4644" t="s">
        <v>12429</v>
      </c>
      <c r="E4644" t="s">
        <v>10</v>
      </c>
      <c r="F4644">
        <v>3166</v>
      </c>
      <c r="G4644">
        <v>3</v>
      </c>
      <c r="H4644">
        <v>1</v>
      </c>
      <c r="I4644">
        <v>1</v>
      </c>
      <c r="J4644">
        <v>562</v>
      </c>
      <c r="K4644">
        <v>1930</v>
      </c>
      <c r="L4644" t="s">
        <v>4778</v>
      </c>
      <c r="M4644" t="s">
        <v>262</v>
      </c>
      <c r="N4644" t="s">
        <v>31</v>
      </c>
      <c r="O4644" s="6" t="str">
        <f>INDEX(lkp_Region,MATCH(tbl_Sales[[#This Row],[Suburb]],lkp_Suburb,0))</f>
        <v>Southern Metropolitan</v>
      </c>
      <c r="P4644" s="6">
        <f>MONTH(tbl_Sales[[#This Row],[Date]])</f>
        <v>10</v>
      </c>
      <c r="Q4644" s="6">
        <f>YEAR(tbl_Sales[[#This Row],[Date]])</f>
        <v>2016</v>
      </c>
    </row>
    <row r="4645" spans="1:17" x14ac:dyDescent="0.25">
      <c r="A4645" s="1">
        <v>42674</v>
      </c>
      <c r="B4645">
        <v>1230000</v>
      </c>
      <c r="C4645" t="s">
        <v>13</v>
      </c>
      <c r="D4645" t="s">
        <v>12425</v>
      </c>
      <c r="E4645" t="s">
        <v>10</v>
      </c>
      <c r="F4645">
        <v>3141</v>
      </c>
      <c r="G4645">
        <v>3</v>
      </c>
      <c r="H4645">
        <v>2</v>
      </c>
      <c r="I4645">
        <v>2</v>
      </c>
      <c r="J4645">
        <v>0</v>
      </c>
      <c r="K4645">
        <v>1998</v>
      </c>
      <c r="L4645" t="s">
        <v>4779</v>
      </c>
      <c r="M4645" t="s">
        <v>111</v>
      </c>
      <c r="N4645" t="s">
        <v>88</v>
      </c>
      <c r="O4645" s="6" t="str">
        <f>INDEX(lkp_Region,MATCH(tbl_Sales[[#This Row],[Suburb]],lkp_Suburb,0))</f>
        <v>Southern Metropolitan</v>
      </c>
      <c r="P4645" s="6">
        <f>MONTH(tbl_Sales[[#This Row],[Date]])</f>
        <v>10</v>
      </c>
      <c r="Q4645" s="6">
        <f>YEAR(tbl_Sales[[#This Row],[Date]])</f>
        <v>2016</v>
      </c>
    </row>
    <row r="4646" spans="1:17" x14ac:dyDescent="0.25">
      <c r="A4646" s="1">
        <v>42674</v>
      </c>
      <c r="B4646">
        <v>570500</v>
      </c>
      <c r="C4646" t="s">
        <v>2</v>
      </c>
      <c r="D4646" t="s">
        <v>12427</v>
      </c>
      <c r="E4646" t="s">
        <v>10</v>
      </c>
      <c r="F4646">
        <v>3019</v>
      </c>
      <c r="G4646">
        <v>3</v>
      </c>
      <c r="H4646">
        <v>1</v>
      </c>
      <c r="I4646">
        <v>1</v>
      </c>
      <c r="J4646">
        <v>471</v>
      </c>
      <c r="K4646">
        <v>1960</v>
      </c>
      <c r="L4646" t="s">
        <v>4780</v>
      </c>
      <c r="M4646" t="s">
        <v>436</v>
      </c>
      <c r="N4646" t="s">
        <v>21</v>
      </c>
      <c r="O4646" s="6" t="str">
        <f>INDEX(lkp_Region,MATCH(tbl_Sales[[#This Row],[Suburb]],lkp_Suburb,0))</f>
        <v>Western Metropolitan</v>
      </c>
      <c r="P4646" s="6">
        <f>MONTH(tbl_Sales[[#This Row],[Date]])</f>
        <v>10</v>
      </c>
      <c r="Q4646" s="6">
        <f>YEAR(tbl_Sales[[#This Row],[Date]])</f>
        <v>2016</v>
      </c>
    </row>
    <row r="4647" spans="1:17" x14ac:dyDescent="0.25">
      <c r="A4647" s="1">
        <v>42674</v>
      </c>
      <c r="B4647">
        <v>947500</v>
      </c>
      <c r="C4647" t="s">
        <v>2</v>
      </c>
      <c r="D4647" t="s">
        <v>12432</v>
      </c>
      <c r="E4647" t="s">
        <v>10</v>
      </c>
      <c r="F4647">
        <v>3189</v>
      </c>
      <c r="G4647">
        <v>4</v>
      </c>
      <c r="H4647">
        <v>2</v>
      </c>
      <c r="I4647">
        <v>2</v>
      </c>
      <c r="J4647">
        <v>609</v>
      </c>
      <c r="L4647" t="s">
        <v>4781</v>
      </c>
      <c r="M4647" t="s">
        <v>70</v>
      </c>
      <c r="N4647" t="s">
        <v>45</v>
      </c>
      <c r="O4647" s="6" t="str">
        <f>INDEX(lkp_Region,MATCH(tbl_Sales[[#This Row],[Suburb]],lkp_Suburb,0))</f>
        <v>Southern Metropolitan</v>
      </c>
      <c r="P4647" s="6">
        <f>MONTH(tbl_Sales[[#This Row],[Date]])</f>
        <v>10</v>
      </c>
      <c r="Q4647" s="6">
        <f>YEAR(tbl_Sales[[#This Row],[Date]])</f>
        <v>2016</v>
      </c>
    </row>
    <row r="4648" spans="1:17" x14ac:dyDescent="0.25">
      <c r="A4648" s="1">
        <v>42674</v>
      </c>
      <c r="B4648">
        <v>850000</v>
      </c>
      <c r="C4648" t="s">
        <v>51</v>
      </c>
      <c r="D4648" t="s">
        <v>12429</v>
      </c>
      <c r="E4648" t="s">
        <v>5</v>
      </c>
      <c r="F4648">
        <v>3185</v>
      </c>
      <c r="G4648">
        <v>3</v>
      </c>
      <c r="H4648">
        <v>2</v>
      </c>
      <c r="I4648">
        <v>2</v>
      </c>
      <c r="J4648">
        <v>108</v>
      </c>
      <c r="K4648">
        <v>2000</v>
      </c>
      <c r="L4648" t="s">
        <v>4782</v>
      </c>
      <c r="M4648" t="s">
        <v>136</v>
      </c>
      <c r="N4648" t="s">
        <v>57</v>
      </c>
      <c r="O4648" s="6" t="str">
        <f>INDEX(lkp_Region,MATCH(tbl_Sales[[#This Row],[Suburb]],lkp_Suburb,0))</f>
        <v>Southern Metropolitan</v>
      </c>
      <c r="P4648" s="6">
        <f>MONTH(tbl_Sales[[#This Row],[Date]])</f>
        <v>10</v>
      </c>
      <c r="Q4648" s="6">
        <f>YEAR(tbl_Sales[[#This Row],[Date]])</f>
        <v>2016</v>
      </c>
    </row>
    <row r="4649" spans="1:17" x14ac:dyDescent="0.25">
      <c r="A4649" s="1">
        <v>42674</v>
      </c>
      <c r="B4649">
        <v>445000</v>
      </c>
      <c r="C4649" t="s">
        <v>13</v>
      </c>
      <c r="D4649" t="s">
        <v>12427</v>
      </c>
      <c r="E4649" t="s">
        <v>10</v>
      </c>
      <c r="F4649">
        <v>3078</v>
      </c>
      <c r="G4649">
        <v>2</v>
      </c>
      <c r="H4649">
        <v>1</v>
      </c>
      <c r="I4649">
        <v>1</v>
      </c>
      <c r="J4649">
        <v>0</v>
      </c>
      <c r="K4649">
        <v>1970</v>
      </c>
      <c r="L4649" t="s">
        <v>4783</v>
      </c>
      <c r="M4649" t="s">
        <v>533</v>
      </c>
      <c r="N4649" t="s">
        <v>62</v>
      </c>
      <c r="O4649" s="6" t="str">
        <f>INDEX(lkp_Region,MATCH(tbl_Sales[[#This Row],[Suburb]],lkp_Suburb,0))</f>
        <v>Northern Metropolitan</v>
      </c>
      <c r="P4649" s="6">
        <f>MONTH(tbl_Sales[[#This Row],[Date]])</f>
        <v>10</v>
      </c>
      <c r="Q4649" s="6">
        <f>YEAR(tbl_Sales[[#This Row],[Date]])</f>
        <v>2016</v>
      </c>
    </row>
    <row r="4650" spans="1:17" x14ac:dyDescent="0.25">
      <c r="A4650" s="1">
        <v>42674</v>
      </c>
      <c r="B4650">
        <v>485000</v>
      </c>
      <c r="C4650" t="s">
        <v>2</v>
      </c>
      <c r="D4650" t="s">
        <v>12423</v>
      </c>
      <c r="E4650" t="s">
        <v>5</v>
      </c>
      <c r="F4650">
        <v>3072</v>
      </c>
      <c r="G4650">
        <v>3</v>
      </c>
      <c r="H4650">
        <v>1</v>
      </c>
      <c r="I4650">
        <v>1</v>
      </c>
      <c r="J4650">
        <v>244</v>
      </c>
      <c r="L4650" t="s">
        <v>4784</v>
      </c>
      <c r="M4650" t="s">
        <v>97</v>
      </c>
      <c r="N4650" t="s">
        <v>62</v>
      </c>
      <c r="O4650" s="6" t="str">
        <f>INDEX(lkp_Region,MATCH(tbl_Sales[[#This Row],[Suburb]],lkp_Suburb,0))</f>
        <v>Northern Metropolitan</v>
      </c>
      <c r="P4650" s="6">
        <f>MONTH(tbl_Sales[[#This Row],[Date]])</f>
        <v>10</v>
      </c>
      <c r="Q4650" s="6">
        <f>YEAR(tbl_Sales[[#This Row],[Date]])</f>
        <v>2016</v>
      </c>
    </row>
    <row r="4651" spans="1:17" x14ac:dyDescent="0.25">
      <c r="A4651" s="1">
        <v>42674</v>
      </c>
      <c r="B4651">
        <v>767000</v>
      </c>
      <c r="C4651" t="s">
        <v>2</v>
      </c>
      <c r="D4651" t="s">
        <v>12428</v>
      </c>
      <c r="E4651" t="s">
        <v>10</v>
      </c>
      <c r="F4651">
        <v>3073</v>
      </c>
      <c r="G4651">
        <v>3</v>
      </c>
      <c r="H4651">
        <v>1</v>
      </c>
      <c r="I4651">
        <v>2</v>
      </c>
      <c r="J4651">
        <v>561</v>
      </c>
      <c r="K4651">
        <v>1950</v>
      </c>
      <c r="L4651" t="s">
        <v>4785</v>
      </c>
      <c r="M4651" t="s">
        <v>93</v>
      </c>
      <c r="N4651" t="s">
        <v>62</v>
      </c>
      <c r="O4651" s="6" t="str">
        <f>INDEX(lkp_Region,MATCH(tbl_Sales[[#This Row],[Suburb]],lkp_Suburb,0))</f>
        <v>Northern Metropolitan</v>
      </c>
      <c r="P4651" s="6">
        <f>MONTH(tbl_Sales[[#This Row],[Date]])</f>
        <v>10</v>
      </c>
      <c r="Q4651" s="6">
        <f>YEAR(tbl_Sales[[#This Row],[Date]])</f>
        <v>2016</v>
      </c>
    </row>
    <row r="4652" spans="1:17" x14ac:dyDescent="0.25">
      <c r="A4652" s="1">
        <v>42674</v>
      </c>
      <c r="B4652">
        <v>1355000</v>
      </c>
      <c r="C4652" t="s">
        <v>2</v>
      </c>
      <c r="D4652" t="s">
        <v>12423</v>
      </c>
      <c r="E4652" t="s">
        <v>10</v>
      </c>
      <c r="F4652">
        <v>3072</v>
      </c>
      <c r="G4652">
        <v>3</v>
      </c>
      <c r="H4652">
        <v>1</v>
      </c>
      <c r="I4652">
        <v>2</v>
      </c>
      <c r="J4652">
        <v>916</v>
      </c>
      <c r="L4652" t="s">
        <v>4786</v>
      </c>
      <c r="M4652" t="s">
        <v>97</v>
      </c>
      <c r="N4652" t="s">
        <v>62</v>
      </c>
      <c r="O4652" s="6" t="str">
        <f>INDEX(lkp_Region,MATCH(tbl_Sales[[#This Row],[Suburb]],lkp_Suburb,0))</f>
        <v>Northern Metropolitan</v>
      </c>
      <c r="P4652" s="6">
        <f>MONTH(tbl_Sales[[#This Row],[Date]])</f>
        <v>10</v>
      </c>
      <c r="Q4652" s="6">
        <f>YEAR(tbl_Sales[[#This Row],[Date]])</f>
        <v>2016</v>
      </c>
    </row>
    <row r="4653" spans="1:17" x14ac:dyDescent="0.25">
      <c r="A4653" s="1">
        <v>42674</v>
      </c>
      <c r="B4653">
        <v>685000</v>
      </c>
      <c r="C4653" t="s">
        <v>2</v>
      </c>
      <c r="D4653" t="s">
        <v>12423</v>
      </c>
      <c r="E4653" t="s">
        <v>10</v>
      </c>
      <c r="F4653">
        <v>3020</v>
      </c>
      <c r="G4653">
        <v>3</v>
      </c>
      <c r="H4653">
        <v>1</v>
      </c>
      <c r="I4653">
        <v>3</v>
      </c>
      <c r="J4653">
        <v>592</v>
      </c>
      <c r="L4653" t="s">
        <v>4787</v>
      </c>
      <c r="M4653" t="s">
        <v>143</v>
      </c>
      <c r="N4653" t="s">
        <v>3</v>
      </c>
      <c r="O4653" s="6" t="str">
        <f>INDEX(lkp_Region,MATCH(tbl_Sales[[#This Row],[Suburb]],lkp_Suburb,0))</f>
        <v>Western Metropolitan</v>
      </c>
      <c r="P4653" s="6">
        <f>MONTH(tbl_Sales[[#This Row],[Date]])</f>
        <v>10</v>
      </c>
      <c r="Q4653" s="6">
        <f>YEAR(tbl_Sales[[#This Row],[Date]])</f>
        <v>2016</v>
      </c>
    </row>
    <row r="4654" spans="1:17" x14ac:dyDescent="0.25">
      <c r="A4654" s="1">
        <v>42674</v>
      </c>
      <c r="B4654">
        <v>1850000</v>
      </c>
      <c r="C4654" t="s">
        <v>2</v>
      </c>
      <c r="D4654" t="s">
        <v>12427</v>
      </c>
      <c r="E4654" t="s">
        <v>5</v>
      </c>
      <c r="F4654">
        <v>3102</v>
      </c>
      <c r="G4654">
        <v>5</v>
      </c>
      <c r="H4654">
        <v>3</v>
      </c>
      <c r="I4654">
        <v>4</v>
      </c>
      <c r="J4654">
        <v>787</v>
      </c>
      <c r="L4654" t="s">
        <v>4788</v>
      </c>
      <c r="M4654" t="s">
        <v>297</v>
      </c>
      <c r="N4654" t="s">
        <v>101</v>
      </c>
      <c r="O4654" s="6" t="str">
        <f>INDEX(lkp_Region,MATCH(tbl_Sales[[#This Row],[Suburb]],lkp_Suburb,0))</f>
        <v>Southern Metropolitan</v>
      </c>
      <c r="P4654" s="6">
        <f>MONTH(tbl_Sales[[#This Row],[Date]])</f>
        <v>10</v>
      </c>
      <c r="Q4654" s="6">
        <f>YEAR(tbl_Sales[[#This Row],[Date]])</f>
        <v>2016</v>
      </c>
    </row>
    <row r="4655" spans="1:17" x14ac:dyDescent="0.25">
      <c r="A4655" s="1">
        <v>42674</v>
      </c>
      <c r="B4655">
        <v>3000000</v>
      </c>
      <c r="C4655" t="s">
        <v>2</v>
      </c>
      <c r="D4655" t="s">
        <v>12427</v>
      </c>
      <c r="E4655" t="s">
        <v>5</v>
      </c>
      <c r="F4655">
        <v>3104</v>
      </c>
      <c r="G4655">
        <v>4</v>
      </c>
      <c r="H4655">
        <v>3</v>
      </c>
      <c r="I4655">
        <v>2</v>
      </c>
      <c r="J4655">
        <v>1247</v>
      </c>
      <c r="L4655" t="s">
        <v>4789</v>
      </c>
      <c r="M4655" t="s">
        <v>99</v>
      </c>
      <c r="N4655" t="s">
        <v>101</v>
      </c>
      <c r="O4655" s="6" t="str">
        <f>INDEX(lkp_Region,MATCH(tbl_Sales[[#This Row],[Suburb]],lkp_Suburb,0))</f>
        <v>Southern Metropolitan</v>
      </c>
      <c r="P4655" s="6">
        <f>MONTH(tbl_Sales[[#This Row],[Date]])</f>
        <v>10</v>
      </c>
      <c r="Q4655" s="6">
        <f>YEAR(tbl_Sales[[#This Row],[Date]])</f>
        <v>2016</v>
      </c>
    </row>
    <row r="4656" spans="1:17" x14ac:dyDescent="0.25">
      <c r="A4656" s="1">
        <v>42674</v>
      </c>
      <c r="B4656">
        <v>3280000</v>
      </c>
      <c r="C4656" t="s">
        <v>2</v>
      </c>
      <c r="D4656" t="s">
        <v>12427</v>
      </c>
      <c r="E4656" t="s">
        <v>5</v>
      </c>
      <c r="F4656">
        <v>3101</v>
      </c>
      <c r="G4656">
        <v>5</v>
      </c>
      <c r="H4656">
        <v>5</v>
      </c>
      <c r="I4656">
        <v>2</v>
      </c>
      <c r="J4656">
        <v>480</v>
      </c>
      <c r="K4656">
        <v>1979</v>
      </c>
      <c r="L4656" t="s">
        <v>4790</v>
      </c>
      <c r="M4656" t="s">
        <v>145</v>
      </c>
      <c r="N4656" t="s">
        <v>101</v>
      </c>
      <c r="O4656" s="6" t="str">
        <f>INDEX(lkp_Region,MATCH(tbl_Sales[[#This Row],[Suburb]],lkp_Suburb,0))</f>
        <v>Southern Metropolitan</v>
      </c>
      <c r="P4656" s="6">
        <f>MONTH(tbl_Sales[[#This Row],[Date]])</f>
        <v>10</v>
      </c>
      <c r="Q4656" s="6">
        <f>YEAR(tbl_Sales[[#This Row],[Date]])</f>
        <v>2016</v>
      </c>
    </row>
    <row r="4657" spans="1:17" x14ac:dyDescent="0.25">
      <c r="A4657" s="1">
        <v>42674</v>
      </c>
      <c r="B4657">
        <v>705000</v>
      </c>
      <c r="C4657" t="s">
        <v>13</v>
      </c>
      <c r="D4657" t="s">
        <v>12423</v>
      </c>
      <c r="E4657" t="s">
        <v>10</v>
      </c>
      <c r="F4657">
        <v>3079</v>
      </c>
      <c r="G4657">
        <v>2</v>
      </c>
      <c r="H4657">
        <v>1</v>
      </c>
      <c r="I4657">
        <v>1</v>
      </c>
      <c r="J4657">
        <v>94</v>
      </c>
      <c r="L4657" t="s">
        <v>4791</v>
      </c>
      <c r="M4657" t="s">
        <v>213</v>
      </c>
      <c r="N4657" t="s">
        <v>150</v>
      </c>
      <c r="O4657" s="6" t="str">
        <f>INDEX(lkp_Region,MATCH(tbl_Sales[[#This Row],[Suburb]],lkp_Suburb,0))</f>
        <v>Eastern Metropolitan</v>
      </c>
      <c r="P4657" s="6">
        <f>MONTH(tbl_Sales[[#This Row],[Date]])</f>
        <v>10</v>
      </c>
      <c r="Q4657" s="6">
        <f>YEAR(tbl_Sales[[#This Row],[Date]])</f>
        <v>2016</v>
      </c>
    </row>
    <row r="4658" spans="1:17" x14ac:dyDescent="0.25">
      <c r="A4658" s="1">
        <v>42675</v>
      </c>
      <c r="B4658">
        <v>1000000</v>
      </c>
      <c r="C4658" t="s">
        <v>2</v>
      </c>
      <c r="D4658" t="s">
        <v>12427</v>
      </c>
      <c r="E4658" t="s">
        <v>10</v>
      </c>
      <c r="F4658">
        <v>3121</v>
      </c>
      <c r="G4658">
        <v>2</v>
      </c>
      <c r="H4658">
        <v>1</v>
      </c>
      <c r="I4658">
        <v>0</v>
      </c>
      <c r="J4658">
        <v>146</v>
      </c>
      <c r="L4658" t="s">
        <v>4792</v>
      </c>
      <c r="M4658" t="s">
        <v>470</v>
      </c>
      <c r="N4658" t="s">
        <v>8</v>
      </c>
      <c r="O4658" s="6" t="str">
        <f>INDEX(lkp_Region,MATCH(tbl_Sales[[#This Row],[Suburb]],lkp_Suburb,0))</f>
        <v>Northern Metropolitan</v>
      </c>
      <c r="P4658" s="6">
        <f>MONTH(tbl_Sales[[#This Row],[Date]])</f>
        <v>11</v>
      </c>
      <c r="Q4658" s="6">
        <f>YEAR(tbl_Sales[[#This Row],[Date]])</f>
        <v>2016</v>
      </c>
    </row>
    <row r="4659" spans="1:17" x14ac:dyDescent="0.25">
      <c r="A4659" s="1">
        <v>42675</v>
      </c>
      <c r="B4659">
        <v>812000</v>
      </c>
      <c r="C4659" t="s">
        <v>2</v>
      </c>
      <c r="D4659" t="s">
        <v>12429</v>
      </c>
      <c r="E4659" t="s">
        <v>10</v>
      </c>
      <c r="F4659">
        <v>3058</v>
      </c>
      <c r="G4659">
        <v>3</v>
      </c>
      <c r="H4659">
        <v>1</v>
      </c>
      <c r="I4659">
        <v>1</v>
      </c>
      <c r="J4659">
        <v>370</v>
      </c>
      <c r="K4659">
        <v>1930</v>
      </c>
      <c r="L4659" t="s">
        <v>4793</v>
      </c>
      <c r="M4659" t="s">
        <v>41</v>
      </c>
      <c r="N4659" t="s">
        <v>18</v>
      </c>
      <c r="O4659" s="6" t="str">
        <f>INDEX(lkp_Region,MATCH(tbl_Sales[[#This Row],[Suburb]],lkp_Suburb,0))</f>
        <v>Northern Metropolitan</v>
      </c>
      <c r="P4659" s="6">
        <f>MONTH(tbl_Sales[[#This Row],[Date]])</f>
        <v>11</v>
      </c>
      <c r="Q4659" s="6">
        <f>YEAR(tbl_Sales[[#This Row],[Date]])</f>
        <v>2016</v>
      </c>
    </row>
    <row r="4660" spans="1:17" x14ac:dyDescent="0.25">
      <c r="A4660" s="1">
        <v>42675</v>
      </c>
      <c r="B4660">
        <v>990000</v>
      </c>
      <c r="C4660" t="s">
        <v>2</v>
      </c>
      <c r="D4660" t="s">
        <v>12427</v>
      </c>
      <c r="E4660" t="s">
        <v>10</v>
      </c>
      <c r="F4660">
        <v>3056</v>
      </c>
      <c r="G4660">
        <v>3</v>
      </c>
      <c r="H4660">
        <v>1</v>
      </c>
      <c r="I4660">
        <v>2</v>
      </c>
      <c r="J4660">
        <v>410</v>
      </c>
      <c r="L4660" t="s">
        <v>4794</v>
      </c>
      <c r="M4660" t="s">
        <v>117</v>
      </c>
      <c r="N4660" t="s">
        <v>18</v>
      </c>
      <c r="O4660" s="6" t="str">
        <f>INDEX(lkp_Region,MATCH(tbl_Sales[[#This Row],[Suburb]],lkp_Suburb,0))</f>
        <v>Northern Metropolitan</v>
      </c>
      <c r="P4660" s="6">
        <f>MONTH(tbl_Sales[[#This Row],[Date]])</f>
        <v>11</v>
      </c>
      <c r="Q4660" s="6">
        <f>YEAR(tbl_Sales[[#This Row],[Date]])</f>
        <v>2016</v>
      </c>
    </row>
    <row r="4661" spans="1:17" x14ac:dyDescent="0.25">
      <c r="A4661" s="1">
        <v>42675</v>
      </c>
      <c r="B4661">
        <v>1222500</v>
      </c>
      <c r="C4661" t="s">
        <v>2</v>
      </c>
      <c r="D4661" t="s">
        <v>12427</v>
      </c>
      <c r="E4661" t="s">
        <v>10</v>
      </c>
      <c r="F4661">
        <v>3056</v>
      </c>
      <c r="G4661">
        <v>3</v>
      </c>
      <c r="H4661">
        <v>1</v>
      </c>
      <c r="I4661">
        <v>0</v>
      </c>
      <c r="J4661">
        <v>331</v>
      </c>
      <c r="K4661">
        <v>1890</v>
      </c>
      <c r="L4661" t="s">
        <v>4795</v>
      </c>
      <c r="M4661" t="s">
        <v>117</v>
      </c>
      <c r="N4661" t="s">
        <v>18</v>
      </c>
      <c r="O4661" s="6" t="str">
        <f>INDEX(lkp_Region,MATCH(tbl_Sales[[#This Row],[Suburb]],lkp_Suburb,0))</f>
        <v>Northern Metropolitan</v>
      </c>
      <c r="P4661" s="6">
        <f>MONTH(tbl_Sales[[#This Row],[Date]])</f>
        <v>11</v>
      </c>
      <c r="Q4661" s="6">
        <f>YEAR(tbl_Sales[[#This Row],[Date]])</f>
        <v>2016</v>
      </c>
    </row>
    <row r="4662" spans="1:17" x14ac:dyDescent="0.25">
      <c r="A4662" s="1">
        <v>42675</v>
      </c>
      <c r="B4662">
        <v>391000</v>
      </c>
      <c r="C4662" t="s">
        <v>13</v>
      </c>
      <c r="D4662" t="s">
        <v>12427</v>
      </c>
      <c r="E4662" t="s">
        <v>10</v>
      </c>
      <c r="F4662">
        <v>3031</v>
      </c>
      <c r="G4662">
        <v>2</v>
      </c>
      <c r="H4662">
        <v>1</v>
      </c>
      <c r="I4662">
        <v>1</v>
      </c>
      <c r="J4662">
        <v>0</v>
      </c>
      <c r="K4662">
        <v>1970</v>
      </c>
      <c r="L4662" t="s">
        <v>4796</v>
      </c>
      <c r="M4662" t="s">
        <v>288</v>
      </c>
      <c r="N4662" t="s">
        <v>49</v>
      </c>
      <c r="O4662" s="6" t="str">
        <f>INDEX(lkp_Region,MATCH(tbl_Sales[[#This Row],[Suburb]],lkp_Suburb,0))</f>
        <v>Northern Metropolitan</v>
      </c>
      <c r="P4662" s="6">
        <f>MONTH(tbl_Sales[[#This Row],[Date]])</f>
        <v>11</v>
      </c>
      <c r="Q4662" s="6">
        <f>YEAR(tbl_Sales[[#This Row],[Date]])</f>
        <v>2016</v>
      </c>
    </row>
    <row r="4663" spans="1:17" x14ac:dyDescent="0.25">
      <c r="A4663" s="1">
        <v>42675</v>
      </c>
      <c r="B4663">
        <v>520000</v>
      </c>
      <c r="C4663" t="s">
        <v>51</v>
      </c>
      <c r="D4663" t="s">
        <v>12423</v>
      </c>
      <c r="E4663" t="s">
        <v>10</v>
      </c>
      <c r="F4663">
        <v>3033</v>
      </c>
      <c r="G4663">
        <v>2</v>
      </c>
      <c r="H4663">
        <v>2</v>
      </c>
      <c r="I4663">
        <v>2</v>
      </c>
      <c r="J4663">
        <v>54</v>
      </c>
      <c r="L4663" t="s">
        <v>4797</v>
      </c>
      <c r="M4663" t="s">
        <v>119</v>
      </c>
      <c r="N4663" t="s">
        <v>49</v>
      </c>
      <c r="O4663" s="6" t="str">
        <f>INDEX(lkp_Region,MATCH(tbl_Sales[[#This Row],[Suburb]],lkp_Suburb,0))</f>
        <v>Western Metropolitan</v>
      </c>
      <c r="P4663" s="6">
        <f>MONTH(tbl_Sales[[#This Row],[Date]])</f>
        <v>11</v>
      </c>
      <c r="Q4663" s="6">
        <f>YEAR(tbl_Sales[[#This Row],[Date]])</f>
        <v>2016</v>
      </c>
    </row>
    <row r="4664" spans="1:17" x14ac:dyDescent="0.25">
      <c r="A4664" s="1">
        <v>42675</v>
      </c>
      <c r="B4664">
        <v>410000</v>
      </c>
      <c r="C4664" t="s">
        <v>51</v>
      </c>
      <c r="D4664" t="s">
        <v>12425</v>
      </c>
      <c r="E4664" t="s">
        <v>5</v>
      </c>
      <c r="F4664">
        <v>3011</v>
      </c>
      <c r="G4664">
        <v>2</v>
      </c>
      <c r="H4664">
        <v>2</v>
      </c>
      <c r="I4664">
        <v>1</v>
      </c>
      <c r="J4664">
        <v>65</v>
      </c>
      <c r="K4664">
        <v>2014</v>
      </c>
      <c r="L4664" t="s">
        <v>4798</v>
      </c>
      <c r="M4664" t="s">
        <v>22</v>
      </c>
      <c r="N4664" t="s">
        <v>21</v>
      </c>
      <c r="O4664" s="6" t="str">
        <f>INDEX(lkp_Region,MATCH(tbl_Sales[[#This Row],[Suburb]],lkp_Suburb,0))</f>
        <v>Western Metropolitan</v>
      </c>
      <c r="P4664" s="6">
        <f>MONTH(tbl_Sales[[#This Row],[Date]])</f>
        <v>11</v>
      </c>
      <c r="Q4664" s="6">
        <f>YEAR(tbl_Sales[[#This Row],[Date]])</f>
        <v>2016</v>
      </c>
    </row>
    <row r="4665" spans="1:17" x14ac:dyDescent="0.25">
      <c r="A4665" s="1">
        <v>42675</v>
      </c>
      <c r="B4665">
        <v>1275000</v>
      </c>
      <c r="C4665" t="s">
        <v>2</v>
      </c>
      <c r="D4665" t="s">
        <v>12423</v>
      </c>
      <c r="E4665" t="s">
        <v>5</v>
      </c>
      <c r="F4665">
        <v>3108</v>
      </c>
      <c r="G4665">
        <v>3</v>
      </c>
      <c r="H4665">
        <v>1</v>
      </c>
      <c r="I4665">
        <v>1</v>
      </c>
      <c r="J4665">
        <v>720</v>
      </c>
      <c r="K4665">
        <v>1960</v>
      </c>
      <c r="L4665" t="s">
        <v>4799</v>
      </c>
      <c r="M4665" t="s">
        <v>126</v>
      </c>
      <c r="N4665" t="s">
        <v>128</v>
      </c>
      <c r="O4665" s="6" t="str">
        <f>INDEX(lkp_Region,MATCH(tbl_Sales[[#This Row],[Suburb]],lkp_Suburb,0))</f>
        <v>Eastern Metropolitan</v>
      </c>
      <c r="P4665" s="6">
        <f>MONTH(tbl_Sales[[#This Row],[Date]])</f>
        <v>11</v>
      </c>
      <c r="Q4665" s="6">
        <f>YEAR(tbl_Sales[[#This Row],[Date]])</f>
        <v>2016</v>
      </c>
    </row>
    <row r="4666" spans="1:17" x14ac:dyDescent="0.25">
      <c r="A4666" s="1">
        <v>42675</v>
      </c>
      <c r="B4666">
        <v>1400000</v>
      </c>
      <c r="C4666" t="s">
        <v>2</v>
      </c>
      <c r="D4666" t="s">
        <v>12429</v>
      </c>
      <c r="E4666" t="s">
        <v>10</v>
      </c>
      <c r="F4666">
        <v>3108</v>
      </c>
      <c r="G4666">
        <v>5</v>
      </c>
      <c r="H4666">
        <v>3</v>
      </c>
      <c r="I4666">
        <v>2</v>
      </c>
      <c r="J4666">
        <v>656</v>
      </c>
      <c r="K4666">
        <v>1985</v>
      </c>
      <c r="L4666" t="s">
        <v>4800</v>
      </c>
      <c r="M4666" t="s">
        <v>126</v>
      </c>
      <c r="N4666" t="s">
        <v>128</v>
      </c>
      <c r="O4666" s="6" t="str">
        <f>INDEX(lkp_Region,MATCH(tbl_Sales[[#This Row],[Suburb]],lkp_Suburb,0))</f>
        <v>Eastern Metropolitan</v>
      </c>
      <c r="P4666" s="6">
        <f>MONTH(tbl_Sales[[#This Row],[Date]])</f>
        <v>11</v>
      </c>
      <c r="Q4666" s="6">
        <f>YEAR(tbl_Sales[[#This Row],[Date]])</f>
        <v>2016</v>
      </c>
    </row>
    <row r="4667" spans="1:17" x14ac:dyDescent="0.25">
      <c r="A4667" s="1">
        <v>42675</v>
      </c>
      <c r="B4667">
        <v>2440000</v>
      </c>
      <c r="C4667" t="s">
        <v>2</v>
      </c>
      <c r="D4667" t="s">
        <v>12428</v>
      </c>
      <c r="E4667" t="s">
        <v>10</v>
      </c>
      <c r="F4667">
        <v>3016</v>
      </c>
      <c r="G4667">
        <v>4</v>
      </c>
      <c r="H4667">
        <v>3</v>
      </c>
      <c r="I4667">
        <v>3</v>
      </c>
      <c r="J4667">
        <v>500</v>
      </c>
      <c r="K4667">
        <v>2005</v>
      </c>
      <c r="L4667" t="s">
        <v>4801</v>
      </c>
      <c r="M4667" t="s">
        <v>196</v>
      </c>
      <c r="N4667" t="s">
        <v>69</v>
      </c>
      <c r="O4667" s="6" t="str">
        <f>INDEX(lkp_Region,MATCH(tbl_Sales[[#This Row],[Suburb]],lkp_Suburb,0))</f>
        <v>Western Metropolitan</v>
      </c>
      <c r="P4667" s="6">
        <f>MONTH(tbl_Sales[[#This Row],[Date]])</f>
        <v>11</v>
      </c>
      <c r="Q4667" s="6">
        <f>YEAR(tbl_Sales[[#This Row],[Date]])</f>
        <v>2016</v>
      </c>
    </row>
    <row r="4668" spans="1:17" x14ac:dyDescent="0.25">
      <c r="A4668" s="1">
        <v>42675</v>
      </c>
      <c r="B4668">
        <v>1300000</v>
      </c>
      <c r="C4668" t="s">
        <v>2</v>
      </c>
      <c r="D4668" t="s">
        <v>12429</v>
      </c>
      <c r="E4668" t="s">
        <v>5</v>
      </c>
      <c r="F4668">
        <v>3204</v>
      </c>
      <c r="G4668">
        <v>4</v>
      </c>
      <c r="H4668">
        <v>2</v>
      </c>
      <c r="I4668">
        <v>2</v>
      </c>
      <c r="J4668">
        <v>697</v>
      </c>
      <c r="K4668">
        <v>1940</v>
      </c>
      <c r="L4668" t="s">
        <v>4802</v>
      </c>
      <c r="M4668" t="s">
        <v>55</v>
      </c>
      <c r="N4668" t="s">
        <v>57</v>
      </c>
      <c r="O4668" s="6" t="str">
        <f>INDEX(lkp_Region,MATCH(tbl_Sales[[#This Row],[Suburb]],lkp_Suburb,0))</f>
        <v>Southern Metropolitan</v>
      </c>
      <c r="P4668" s="6">
        <f>MONTH(tbl_Sales[[#This Row],[Date]])</f>
        <v>11</v>
      </c>
      <c r="Q4668" s="6">
        <f>YEAR(tbl_Sales[[#This Row],[Date]])</f>
        <v>2016</v>
      </c>
    </row>
    <row r="4669" spans="1:17" x14ac:dyDescent="0.25">
      <c r="A4669" s="1">
        <v>42675</v>
      </c>
      <c r="B4669">
        <v>1080000</v>
      </c>
      <c r="C4669" t="s">
        <v>2</v>
      </c>
      <c r="D4669" t="s">
        <v>12423</v>
      </c>
      <c r="E4669" t="s">
        <v>5</v>
      </c>
      <c r="F4669">
        <v>3072</v>
      </c>
      <c r="G4669">
        <v>3</v>
      </c>
      <c r="H4669">
        <v>2</v>
      </c>
      <c r="I4669">
        <v>1</v>
      </c>
      <c r="J4669">
        <v>369</v>
      </c>
      <c r="L4669" t="s">
        <v>4803</v>
      </c>
      <c r="M4669" t="s">
        <v>97</v>
      </c>
      <c r="N4669" t="s">
        <v>62</v>
      </c>
      <c r="O4669" s="6" t="str">
        <f>INDEX(lkp_Region,MATCH(tbl_Sales[[#This Row],[Suburb]],lkp_Suburb,0))</f>
        <v>Northern Metropolitan</v>
      </c>
      <c r="P4669" s="6">
        <f>MONTH(tbl_Sales[[#This Row],[Date]])</f>
        <v>11</v>
      </c>
      <c r="Q4669" s="6">
        <f>YEAR(tbl_Sales[[#This Row],[Date]])</f>
        <v>2016</v>
      </c>
    </row>
    <row r="4670" spans="1:17" x14ac:dyDescent="0.25">
      <c r="A4670" s="1">
        <v>42675</v>
      </c>
      <c r="B4670">
        <v>435000</v>
      </c>
      <c r="C4670" t="s">
        <v>13</v>
      </c>
      <c r="D4670" t="s">
        <v>12426</v>
      </c>
      <c r="E4670" t="s">
        <v>5</v>
      </c>
      <c r="F4670">
        <v>3124</v>
      </c>
      <c r="G4670">
        <v>2</v>
      </c>
      <c r="H4670">
        <v>1</v>
      </c>
      <c r="I4670">
        <v>1</v>
      </c>
      <c r="J4670">
        <v>896</v>
      </c>
      <c r="K4670">
        <v>1960</v>
      </c>
      <c r="L4670" t="s">
        <v>4540</v>
      </c>
      <c r="M4670" t="s">
        <v>209</v>
      </c>
      <c r="N4670" t="s">
        <v>101</v>
      </c>
      <c r="O4670" s="6" t="str">
        <f>INDEX(lkp_Region,MATCH(tbl_Sales[[#This Row],[Suburb]],lkp_Suburb,0))</f>
        <v>Southern Metropolitan</v>
      </c>
      <c r="P4670" s="6">
        <f>MONTH(tbl_Sales[[#This Row],[Date]])</f>
        <v>11</v>
      </c>
      <c r="Q4670" s="6">
        <f>YEAR(tbl_Sales[[#This Row],[Date]])</f>
        <v>2016</v>
      </c>
    </row>
    <row r="4671" spans="1:17" x14ac:dyDescent="0.25">
      <c r="A4671" s="1">
        <v>42675</v>
      </c>
      <c r="B4671">
        <v>760000</v>
      </c>
      <c r="C4671" t="s">
        <v>51</v>
      </c>
      <c r="D4671" t="s">
        <v>12430</v>
      </c>
      <c r="E4671" t="s">
        <v>10</v>
      </c>
      <c r="F4671">
        <v>3103</v>
      </c>
      <c r="G4671">
        <v>2</v>
      </c>
      <c r="H4671">
        <v>1</v>
      </c>
      <c r="I4671">
        <v>1</v>
      </c>
      <c r="J4671">
        <v>121</v>
      </c>
      <c r="K4671">
        <v>1960</v>
      </c>
      <c r="L4671" t="s">
        <v>4804</v>
      </c>
      <c r="M4671" t="s">
        <v>274</v>
      </c>
      <c r="N4671" t="s">
        <v>101</v>
      </c>
      <c r="O4671" s="6" t="str">
        <f>INDEX(lkp_Region,MATCH(tbl_Sales[[#This Row],[Suburb]],lkp_Suburb,0))</f>
        <v>Southern Metropolitan</v>
      </c>
      <c r="P4671" s="6">
        <f>MONTH(tbl_Sales[[#This Row],[Date]])</f>
        <v>11</v>
      </c>
      <c r="Q4671" s="6">
        <f>YEAR(tbl_Sales[[#This Row],[Date]])</f>
        <v>2016</v>
      </c>
    </row>
    <row r="4672" spans="1:17" x14ac:dyDescent="0.25">
      <c r="A4672" s="1">
        <v>42675</v>
      </c>
      <c r="B4672">
        <v>1680000</v>
      </c>
      <c r="C4672" t="s">
        <v>51</v>
      </c>
      <c r="D4672" t="s">
        <v>12429</v>
      </c>
      <c r="E4672" t="s">
        <v>10</v>
      </c>
      <c r="F4672">
        <v>3126</v>
      </c>
      <c r="G4672">
        <v>3</v>
      </c>
      <c r="H4672">
        <v>2</v>
      </c>
      <c r="I4672">
        <v>2</v>
      </c>
      <c r="J4672">
        <v>387</v>
      </c>
      <c r="L4672" t="s">
        <v>4805</v>
      </c>
      <c r="M4672" t="s">
        <v>232</v>
      </c>
      <c r="N4672" t="s">
        <v>101</v>
      </c>
      <c r="O4672" s="6" t="str">
        <f>INDEX(lkp_Region,MATCH(tbl_Sales[[#This Row],[Suburb]],lkp_Suburb,0))</f>
        <v>Southern Metropolitan</v>
      </c>
      <c r="P4672" s="6">
        <f>MONTH(tbl_Sales[[#This Row],[Date]])</f>
        <v>11</v>
      </c>
      <c r="Q4672" s="6">
        <f>YEAR(tbl_Sales[[#This Row],[Date]])</f>
        <v>2016</v>
      </c>
    </row>
    <row r="4673" spans="1:17" x14ac:dyDescent="0.25">
      <c r="A4673" s="1">
        <v>42675</v>
      </c>
      <c r="B4673">
        <v>1800000</v>
      </c>
      <c r="C4673" t="s">
        <v>2</v>
      </c>
      <c r="D4673" t="s">
        <v>12430</v>
      </c>
      <c r="E4673" t="s">
        <v>5</v>
      </c>
      <c r="F4673">
        <v>3104</v>
      </c>
      <c r="G4673">
        <v>4</v>
      </c>
      <c r="H4673">
        <v>2</v>
      </c>
      <c r="I4673">
        <v>4</v>
      </c>
      <c r="J4673">
        <v>587</v>
      </c>
      <c r="K4673">
        <v>1960</v>
      </c>
      <c r="L4673" t="s">
        <v>2431</v>
      </c>
      <c r="M4673" t="s">
        <v>99</v>
      </c>
      <c r="N4673" t="s">
        <v>101</v>
      </c>
      <c r="O4673" s="6" t="str">
        <f>INDEX(lkp_Region,MATCH(tbl_Sales[[#This Row],[Suburb]],lkp_Suburb,0))</f>
        <v>Southern Metropolitan</v>
      </c>
      <c r="P4673" s="6">
        <f>MONTH(tbl_Sales[[#This Row],[Date]])</f>
        <v>11</v>
      </c>
      <c r="Q4673" s="6">
        <f>YEAR(tbl_Sales[[#This Row],[Date]])</f>
        <v>2016</v>
      </c>
    </row>
    <row r="4674" spans="1:17" x14ac:dyDescent="0.25">
      <c r="A4674" s="1">
        <v>42675</v>
      </c>
      <c r="B4674">
        <v>2410000</v>
      </c>
      <c r="C4674" t="s">
        <v>2</v>
      </c>
      <c r="D4674" t="s">
        <v>12427</v>
      </c>
      <c r="E4674" t="s">
        <v>5</v>
      </c>
      <c r="F4674">
        <v>3146</v>
      </c>
      <c r="G4674">
        <v>5</v>
      </c>
      <c r="H4674">
        <v>2</v>
      </c>
      <c r="I4674">
        <v>2</v>
      </c>
      <c r="J4674">
        <v>654</v>
      </c>
      <c r="K4674">
        <v>2015</v>
      </c>
      <c r="L4674" t="s">
        <v>4806</v>
      </c>
      <c r="M4674" t="s">
        <v>102</v>
      </c>
      <c r="N4674" t="s">
        <v>101</v>
      </c>
      <c r="O4674" s="6" t="str">
        <f>INDEX(lkp_Region,MATCH(tbl_Sales[[#This Row],[Suburb]],lkp_Suburb,0))</f>
        <v>Southern Metropolitan</v>
      </c>
      <c r="P4674" s="6">
        <f>MONTH(tbl_Sales[[#This Row],[Date]])</f>
        <v>11</v>
      </c>
      <c r="Q4674" s="6">
        <f>YEAR(tbl_Sales[[#This Row],[Date]])</f>
        <v>2016</v>
      </c>
    </row>
    <row r="4675" spans="1:17" x14ac:dyDescent="0.25">
      <c r="A4675" s="1">
        <v>42675</v>
      </c>
      <c r="B4675">
        <v>1760000</v>
      </c>
      <c r="C4675" t="s">
        <v>2</v>
      </c>
      <c r="D4675" t="s">
        <v>12425</v>
      </c>
      <c r="E4675" t="s">
        <v>5</v>
      </c>
      <c r="F4675">
        <v>3187</v>
      </c>
      <c r="G4675">
        <v>5</v>
      </c>
      <c r="H4675">
        <v>3</v>
      </c>
      <c r="I4675">
        <v>2</v>
      </c>
      <c r="J4675">
        <v>601</v>
      </c>
      <c r="L4675" t="s">
        <v>4807</v>
      </c>
      <c r="M4675" t="s">
        <v>346</v>
      </c>
      <c r="N4675" t="s">
        <v>107</v>
      </c>
      <c r="O4675" s="6" t="str">
        <f>INDEX(lkp_Region,MATCH(tbl_Sales[[#This Row],[Suburb]],lkp_Suburb,0))</f>
        <v>Southern Metropolitan</v>
      </c>
      <c r="P4675" s="6">
        <f>MONTH(tbl_Sales[[#This Row],[Date]])</f>
        <v>11</v>
      </c>
      <c r="Q4675" s="6">
        <f>YEAR(tbl_Sales[[#This Row],[Date]])</f>
        <v>2016</v>
      </c>
    </row>
    <row r="4676" spans="1:17" x14ac:dyDescent="0.25">
      <c r="A4676" s="1">
        <v>42675</v>
      </c>
      <c r="B4676">
        <v>587000</v>
      </c>
      <c r="C4676" t="s">
        <v>13</v>
      </c>
      <c r="D4676" t="s">
        <v>12423</v>
      </c>
      <c r="E4676" t="s">
        <v>10</v>
      </c>
      <c r="F4676">
        <v>3079</v>
      </c>
      <c r="G4676">
        <v>2</v>
      </c>
      <c r="H4676">
        <v>1</v>
      </c>
      <c r="I4676">
        <v>1</v>
      </c>
      <c r="J4676">
        <v>721</v>
      </c>
      <c r="K4676">
        <v>1960</v>
      </c>
      <c r="L4676" t="s">
        <v>4808</v>
      </c>
      <c r="M4676" t="s">
        <v>213</v>
      </c>
      <c r="N4676" t="s">
        <v>150</v>
      </c>
      <c r="O4676" s="6" t="str">
        <f>INDEX(lkp_Region,MATCH(tbl_Sales[[#This Row],[Suburb]],lkp_Suburb,0))</f>
        <v>Eastern Metropolitan</v>
      </c>
      <c r="P4676" s="6">
        <f>MONTH(tbl_Sales[[#This Row],[Date]])</f>
        <v>11</v>
      </c>
      <c r="Q4676" s="6">
        <f>YEAR(tbl_Sales[[#This Row],[Date]])</f>
        <v>2016</v>
      </c>
    </row>
    <row r="4677" spans="1:17" x14ac:dyDescent="0.25">
      <c r="A4677" s="1">
        <v>42675</v>
      </c>
      <c r="B4677">
        <v>885000</v>
      </c>
      <c r="C4677" t="s">
        <v>2</v>
      </c>
      <c r="D4677" t="s">
        <v>12427</v>
      </c>
      <c r="E4677" t="s">
        <v>10</v>
      </c>
      <c r="F4677">
        <v>3081</v>
      </c>
      <c r="G4677">
        <v>3</v>
      </c>
      <c r="H4677">
        <v>1</v>
      </c>
      <c r="I4677">
        <v>1</v>
      </c>
      <c r="J4677">
        <v>666</v>
      </c>
      <c r="L4677" t="s">
        <v>4809</v>
      </c>
      <c r="M4677" t="s">
        <v>982</v>
      </c>
      <c r="N4677" t="s">
        <v>150</v>
      </c>
      <c r="O4677" s="6" t="str">
        <f>INDEX(lkp_Region,MATCH(tbl_Sales[[#This Row],[Suburb]],lkp_Suburb,0))</f>
        <v>Eastern Metropolitan</v>
      </c>
      <c r="P4677" s="6">
        <f>MONTH(tbl_Sales[[#This Row],[Date]])</f>
        <v>11</v>
      </c>
      <c r="Q4677" s="6">
        <f>YEAR(tbl_Sales[[#This Row],[Date]])</f>
        <v>2016</v>
      </c>
    </row>
    <row r="4678" spans="1:17" x14ac:dyDescent="0.25">
      <c r="A4678" s="1">
        <v>42676</v>
      </c>
      <c r="B4678">
        <v>1625000</v>
      </c>
      <c r="C4678" t="s">
        <v>2</v>
      </c>
      <c r="D4678" t="s">
        <v>12423</v>
      </c>
      <c r="E4678" t="s">
        <v>10</v>
      </c>
      <c r="F4678">
        <v>3128</v>
      </c>
      <c r="G4678">
        <v>4</v>
      </c>
      <c r="H4678">
        <v>2</v>
      </c>
      <c r="I4678">
        <v>2</v>
      </c>
      <c r="J4678">
        <v>620</v>
      </c>
      <c r="K4678">
        <v>1912</v>
      </c>
      <c r="L4678" t="s">
        <v>4810</v>
      </c>
      <c r="M4678" t="s">
        <v>151</v>
      </c>
      <c r="N4678" t="s">
        <v>14</v>
      </c>
      <c r="O4678" s="6" t="str">
        <f>INDEX(lkp_Region,MATCH(tbl_Sales[[#This Row],[Suburb]],lkp_Suburb,0))</f>
        <v>Eastern Metropolitan</v>
      </c>
      <c r="P4678" s="6">
        <f>MONTH(tbl_Sales[[#This Row],[Date]])</f>
        <v>11</v>
      </c>
      <c r="Q4678" s="6">
        <f>YEAR(tbl_Sales[[#This Row],[Date]])</f>
        <v>2016</v>
      </c>
    </row>
    <row r="4679" spans="1:17" x14ac:dyDescent="0.25">
      <c r="A4679" s="1">
        <v>42676</v>
      </c>
      <c r="B4679">
        <v>1455000</v>
      </c>
      <c r="C4679" t="s">
        <v>2</v>
      </c>
      <c r="D4679" t="s">
        <v>12429</v>
      </c>
      <c r="E4679" t="s">
        <v>10</v>
      </c>
      <c r="F4679">
        <v>3141</v>
      </c>
      <c r="G4679">
        <v>2</v>
      </c>
      <c r="H4679">
        <v>1</v>
      </c>
      <c r="I4679">
        <v>0</v>
      </c>
      <c r="J4679">
        <v>225</v>
      </c>
      <c r="K4679">
        <v>1890</v>
      </c>
      <c r="L4679" t="s">
        <v>4811</v>
      </c>
      <c r="M4679" t="s">
        <v>111</v>
      </c>
      <c r="N4679" t="s">
        <v>76</v>
      </c>
      <c r="O4679" s="6" t="str">
        <f>INDEX(lkp_Region,MATCH(tbl_Sales[[#This Row],[Suburb]],lkp_Suburb,0))</f>
        <v>Southern Metropolitan</v>
      </c>
      <c r="P4679" s="6">
        <f>MONTH(tbl_Sales[[#This Row],[Date]])</f>
        <v>11</v>
      </c>
      <c r="Q4679" s="6">
        <f>YEAR(tbl_Sales[[#This Row],[Date]])</f>
        <v>2016</v>
      </c>
    </row>
    <row r="4680" spans="1:17" x14ac:dyDescent="0.25">
      <c r="A4680" s="1">
        <v>42676</v>
      </c>
      <c r="B4680">
        <v>1456000</v>
      </c>
      <c r="C4680" t="s">
        <v>2</v>
      </c>
      <c r="D4680" t="s">
        <v>12429</v>
      </c>
      <c r="E4680" t="s">
        <v>5</v>
      </c>
      <c r="F4680">
        <v>3146</v>
      </c>
      <c r="G4680">
        <v>3</v>
      </c>
      <c r="H4680">
        <v>1</v>
      </c>
      <c r="I4680">
        <v>2</v>
      </c>
      <c r="J4680">
        <v>504</v>
      </c>
      <c r="K4680">
        <v>1920</v>
      </c>
      <c r="L4680" t="s">
        <v>4812</v>
      </c>
      <c r="M4680" t="s">
        <v>102</v>
      </c>
      <c r="N4680" t="s">
        <v>76</v>
      </c>
      <c r="O4680" s="6" t="str">
        <f>INDEX(lkp_Region,MATCH(tbl_Sales[[#This Row],[Suburb]],lkp_Suburb,0))</f>
        <v>Southern Metropolitan</v>
      </c>
      <c r="P4680" s="6">
        <f>MONTH(tbl_Sales[[#This Row],[Date]])</f>
        <v>11</v>
      </c>
      <c r="Q4680" s="6">
        <f>YEAR(tbl_Sales[[#This Row],[Date]])</f>
        <v>2016</v>
      </c>
    </row>
    <row r="4681" spans="1:17" x14ac:dyDescent="0.25">
      <c r="A4681" s="1">
        <v>42676</v>
      </c>
      <c r="B4681">
        <v>500000</v>
      </c>
      <c r="C4681" t="s">
        <v>13</v>
      </c>
      <c r="D4681" t="s">
        <v>12427</v>
      </c>
      <c r="E4681" t="s">
        <v>5</v>
      </c>
      <c r="F4681">
        <v>3182</v>
      </c>
      <c r="G4681">
        <v>2</v>
      </c>
      <c r="H4681">
        <v>2</v>
      </c>
      <c r="I4681">
        <v>2</v>
      </c>
      <c r="J4681">
        <v>0</v>
      </c>
      <c r="K4681">
        <v>2000</v>
      </c>
      <c r="L4681" t="s">
        <v>4813</v>
      </c>
      <c r="M4681" t="s">
        <v>156</v>
      </c>
      <c r="N4681" t="s">
        <v>26</v>
      </c>
      <c r="O4681" s="6" t="str">
        <f>INDEX(lkp_Region,MATCH(tbl_Sales[[#This Row],[Suburb]],lkp_Suburb,0))</f>
        <v>Southern Metropolitan</v>
      </c>
      <c r="P4681" s="6">
        <f>MONTH(tbl_Sales[[#This Row],[Date]])</f>
        <v>11</v>
      </c>
      <c r="Q4681" s="6">
        <f>YEAR(tbl_Sales[[#This Row],[Date]])</f>
        <v>2016</v>
      </c>
    </row>
    <row r="4682" spans="1:17" x14ac:dyDescent="0.25">
      <c r="A4682" s="1">
        <v>42676</v>
      </c>
      <c r="B4682">
        <v>660000</v>
      </c>
      <c r="C4682" t="s">
        <v>13</v>
      </c>
      <c r="D4682" t="s">
        <v>12429</v>
      </c>
      <c r="E4682" t="s">
        <v>5</v>
      </c>
      <c r="F4682">
        <v>3184</v>
      </c>
      <c r="G4682">
        <v>2</v>
      </c>
      <c r="H4682">
        <v>2</v>
      </c>
      <c r="I4682">
        <v>1</v>
      </c>
      <c r="J4682">
        <v>317</v>
      </c>
      <c r="L4682" t="s">
        <v>4814</v>
      </c>
      <c r="M4682" t="s">
        <v>58</v>
      </c>
      <c r="N4682" t="s">
        <v>26</v>
      </c>
      <c r="O4682" s="6" t="str">
        <f>INDEX(lkp_Region,MATCH(tbl_Sales[[#This Row],[Suburb]],lkp_Suburb,0))</f>
        <v>Southern Metropolitan</v>
      </c>
      <c r="P4682" s="6">
        <f>MONTH(tbl_Sales[[#This Row],[Date]])</f>
        <v>11</v>
      </c>
      <c r="Q4682" s="6">
        <f>YEAR(tbl_Sales[[#This Row],[Date]])</f>
        <v>2016</v>
      </c>
    </row>
    <row r="4683" spans="1:17" x14ac:dyDescent="0.25">
      <c r="A4683" s="1">
        <v>42676</v>
      </c>
      <c r="B4683">
        <v>720000</v>
      </c>
      <c r="C4683" t="s">
        <v>13</v>
      </c>
      <c r="D4683" t="s">
        <v>12424</v>
      </c>
      <c r="E4683" t="s">
        <v>5</v>
      </c>
      <c r="F4683">
        <v>3182</v>
      </c>
      <c r="G4683">
        <v>3</v>
      </c>
      <c r="H4683">
        <v>1</v>
      </c>
      <c r="I4683">
        <v>1</v>
      </c>
      <c r="J4683">
        <v>0</v>
      </c>
      <c r="L4683" t="s">
        <v>4815</v>
      </c>
      <c r="M4683" t="s">
        <v>156</v>
      </c>
      <c r="N4683" t="s">
        <v>26</v>
      </c>
      <c r="O4683" s="6" t="str">
        <f>INDEX(lkp_Region,MATCH(tbl_Sales[[#This Row],[Suburb]],lkp_Suburb,0))</f>
        <v>Southern Metropolitan</v>
      </c>
      <c r="P4683" s="6">
        <f>MONTH(tbl_Sales[[#This Row],[Date]])</f>
        <v>11</v>
      </c>
      <c r="Q4683" s="6">
        <f>YEAR(tbl_Sales[[#This Row],[Date]])</f>
        <v>2016</v>
      </c>
    </row>
    <row r="4684" spans="1:17" x14ac:dyDescent="0.25">
      <c r="A4684" s="1">
        <v>42676</v>
      </c>
      <c r="B4684">
        <v>417000</v>
      </c>
      <c r="C4684" t="s">
        <v>2</v>
      </c>
      <c r="D4684" t="s">
        <v>12425</v>
      </c>
      <c r="E4684" t="s">
        <v>10</v>
      </c>
      <c r="F4684">
        <v>3046</v>
      </c>
      <c r="G4684">
        <v>2</v>
      </c>
      <c r="H4684">
        <v>1</v>
      </c>
      <c r="I4684">
        <v>1</v>
      </c>
      <c r="J4684">
        <v>172</v>
      </c>
      <c r="K4684">
        <v>2013</v>
      </c>
      <c r="L4684" t="s">
        <v>4816</v>
      </c>
      <c r="M4684" t="s">
        <v>78</v>
      </c>
      <c r="N4684" t="s">
        <v>18</v>
      </c>
      <c r="O4684" s="6" t="str">
        <f>INDEX(lkp_Region,MATCH(tbl_Sales[[#This Row],[Suburb]],lkp_Suburb,0))</f>
        <v>Northern Metropolitan</v>
      </c>
      <c r="P4684" s="6">
        <f>MONTH(tbl_Sales[[#This Row],[Date]])</f>
        <v>11</v>
      </c>
      <c r="Q4684" s="6">
        <f>YEAR(tbl_Sales[[#This Row],[Date]])</f>
        <v>2016</v>
      </c>
    </row>
    <row r="4685" spans="1:17" x14ac:dyDescent="0.25">
      <c r="A4685" s="1">
        <v>42676</v>
      </c>
      <c r="B4685">
        <v>475000</v>
      </c>
      <c r="C4685" t="s">
        <v>51</v>
      </c>
      <c r="D4685" t="s">
        <v>12423</v>
      </c>
      <c r="E4685" t="s">
        <v>5</v>
      </c>
      <c r="F4685">
        <v>3046</v>
      </c>
      <c r="G4685">
        <v>2</v>
      </c>
      <c r="H4685">
        <v>1</v>
      </c>
      <c r="I4685">
        <v>1</v>
      </c>
      <c r="J4685">
        <v>118</v>
      </c>
      <c r="K4685">
        <v>2010</v>
      </c>
      <c r="L4685" t="s">
        <v>4817</v>
      </c>
      <c r="M4685" t="s">
        <v>680</v>
      </c>
      <c r="N4685" t="s">
        <v>18</v>
      </c>
      <c r="O4685" s="6" t="str">
        <f>INDEX(lkp_Region,MATCH(tbl_Sales[[#This Row],[Suburb]],lkp_Suburb,0))</f>
        <v>Northern Metropolitan</v>
      </c>
      <c r="P4685" s="6">
        <f>MONTH(tbl_Sales[[#This Row],[Date]])</f>
        <v>11</v>
      </c>
      <c r="Q4685" s="6">
        <f>YEAR(tbl_Sales[[#This Row],[Date]])</f>
        <v>2016</v>
      </c>
    </row>
    <row r="4686" spans="1:17" x14ac:dyDescent="0.25">
      <c r="A4686" s="1">
        <v>42676</v>
      </c>
      <c r="B4686">
        <v>690000</v>
      </c>
      <c r="C4686" t="s">
        <v>2</v>
      </c>
      <c r="D4686" t="s">
        <v>12428</v>
      </c>
      <c r="E4686" t="s">
        <v>5</v>
      </c>
      <c r="F4686">
        <v>3060</v>
      </c>
      <c r="G4686">
        <v>3</v>
      </c>
      <c r="H4686">
        <v>2</v>
      </c>
      <c r="I4686">
        <v>2</v>
      </c>
      <c r="J4686">
        <v>576</v>
      </c>
      <c r="L4686" t="s">
        <v>4818</v>
      </c>
      <c r="M4686" t="s">
        <v>16</v>
      </c>
      <c r="N4686" t="s">
        <v>18</v>
      </c>
      <c r="O4686" s="6" t="str">
        <f>INDEX(lkp_Region,MATCH(tbl_Sales[[#This Row],[Suburb]],lkp_Suburb,0))</f>
        <v>Northern Metropolitan</v>
      </c>
      <c r="P4686" s="6">
        <f>MONTH(tbl_Sales[[#This Row],[Date]])</f>
        <v>11</v>
      </c>
      <c r="Q4686" s="6">
        <f>YEAR(tbl_Sales[[#This Row],[Date]])</f>
        <v>2016</v>
      </c>
    </row>
    <row r="4687" spans="1:17" x14ac:dyDescent="0.25">
      <c r="A4687" s="1">
        <v>42676</v>
      </c>
      <c r="B4687">
        <v>730000</v>
      </c>
      <c r="C4687" t="s">
        <v>2</v>
      </c>
      <c r="D4687" t="s">
        <v>12423</v>
      </c>
      <c r="E4687" t="s">
        <v>10</v>
      </c>
      <c r="F4687">
        <v>3046</v>
      </c>
      <c r="G4687">
        <v>3</v>
      </c>
      <c r="H4687">
        <v>1</v>
      </c>
      <c r="I4687">
        <v>2</v>
      </c>
      <c r="J4687">
        <v>570</v>
      </c>
      <c r="K4687">
        <v>1970</v>
      </c>
      <c r="L4687" t="s">
        <v>4819</v>
      </c>
      <c r="M4687" t="s">
        <v>391</v>
      </c>
      <c r="N4687" t="s">
        <v>18</v>
      </c>
      <c r="O4687" s="6" t="str">
        <f>INDEX(lkp_Region,MATCH(tbl_Sales[[#This Row],[Suburb]],lkp_Suburb,0))</f>
        <v>Northern Metropolitan</v>
      </c>
      <c r="P4687" s="6">
        <f>MONTH(tbl_Sales[[#This Row],[Date]])</f>
        <v>11</v>
      </c>
      <c r="Q4687" s="6">
        <f>YEAR(tbl_Sales[[#This Row],[Date]])</f>
        <v>2016</v>
      </c>
    </row>
    <row r="4688" spans="1:17" x14ac:dyDescent="0.25">
      <c r="A4688" s="1">
        <v>42676</v>
      </c>
      <c r="B4688">
        <v>737000</v>
      </c>
      <c r="C4688" t="s">
        <v>2</v>
      </c>
      <c r="D4688" t="s">
        <v>12425</v>
      </c>
      <c r="E4688" t="s">
        <v>10</v>
      </c>
      <c r="F4688">
        <v>3046</v>
      </c>
      <c r="G4688">
        <v>3</v>
      </c>
      <c r="H4688">
        <v>1</v>
      </c>
      <c r="I4688">
        <v>4</v>
      </c>
      <c r="J4688">
        <v>640</v>
      </c>
      <c r="K4688">
        <v>1950</v>
      </c>
      <c r="L4688" t="s">
        <v>4820</v>
      </c>
      <c r="M4688" t="s">
        <v>78</v>
      </c>
      <c r="N4688" t="s">
        <v>18</v>
      </c>
      <c r="O4688" s="6" t="str">
        <f>INDEX(lkp_Region,MATCH(tbl_Sales[[#This Row],[Suburb]],lkp_Suburb,0))</f>
        <v>Northern Metropolitan</v>
      </c>
      <c r="P4688" s="6">
        <f>MONTH(tbl_Sales[[#This Row],[Date]])</f>
        <v>11</v>
      </c>
      <c r="Q4688" s="6">
        <f>YEAR(tbl_Sales[[#This Row],[Date]])</f>
        <v>2016</v>
      </c>
    </row>
    <row r="4689" spans="1:17" x14ac:dyDescent="0.25">
      <c r="A4689" s="1">
        <v>42676</v>
      </c>
      <c r="B4689">
        <v>2500000</v>
      </c>
      <c r="C4689" t="s">
        <v>2</v>
      </c>
      <c r="D4689" t="s">
        <v>12429</v>
      </c>
      <c r="E4689" t="s">
        <v>10</v>
      </c>
      <c r="F4689">
        <v>3056</v>
      </c>
      <c r="G4689">
        <v>5</v>
      </c>
      <c r="H4689">
        <v>2</v>
      </c>
      <c r="I4689">
        <v>2</v>
      </c>
      <c r="J4689">
        <v>555</v>
      </c>
      <c r="K4689">
        <v>1890</v>
      </c>
      <c r="L4689" t="s">
        <v>4821</v>
      </c>
      <c r="M4689" t="s">
        <v>117</v>
      </c>
      <c r="N4689" t="s">
        <v>18</v>
      </c>
      <c r="O4689" s="6" t="str">
        <f>INDEX(lkp_Region,MATCH(tbl_Sales[[#This Row],[Suburb]],lkp_Suburb,0))</f>
        <v>Northern Metropolitan</v>
      </c>
      <c r="P4689" s="6">
        <f>MONTH(tbl_Sales[[#This Row],[Date]])</f>
        <v>11</v>
      </c>
      <c r="Q4689" s="6">
        <f>YEAR(tbl_Sales[[#This Row],[Date]])</f>
        <v>2016</v>
      </c>
    </row>
    <row r="4690" spans="1:17" x14ac:dyDescent="0.25">
      <c r="A4690" s="1">
        <v>42676</v>
      </c>
      <c r="B4690">
        <v>872000</v>
      </c>
      <c r="C4690" t="s">
        <v>13</v>
      </c>
      <c r="D4690" t="s">
        <v>12427</v>
      </c>
      <c r="E4690" t="s">
        <v>10</v>
      </c>
      <c r="F4690">
        <v>3040</v>
      </c>
      <c r="G4690">
        <v>3</v>
      </c>
      <c r="H4690">
        <v>1</v>
      </c>
      <c r="I4690">
        <v>1</v>
      </c>
      <c r="J4690">
        <v>862</v>
      </c>
      <c r="K4690">
        <v>1970</v>
      </c>
      <c r="L4690" t="s">
        <v>4822</v>
      </c>
      <c r="M4690" t="s">
        <v>47</v>
      </c>
      <c r="N4690" t="s">
        <v>49</v>
      </c>
      <c r="O4690" s="6" t="str">
        <f>INDEX(lkp_Region,MATCH(tbl_Sales[[#This Row],[Suburb]],lkp_Suburb,0))</f>
        <v>Western Metropolitan</v>
      </c>
      <c r="P4690" s="6">
        <f>MONTH(tbl_Sales[[#This Row],[Date]])</f>
        <v>11</v>
      </c>
      <c r="Q4690" s="6">
        <f>YEAR(tbl_Sales[[#This Row],[Date]])</f>
        <v>2016</v>
      </c>
    </row>
    <row r="4691" spans="1:17" x14ac:dyDescent="0.25">
      <c r="A4691" s="1">
        <v>42676</v>
      </c>
      <c r="B4691">
        <v>1170000</v>
      </c>
      <c r="C4691" t="s">
        <v>2</v>
      </c>
      <c r="D4691" t="s">
        <v>12428</v>
      </c>
      <c r="E4691" t="s">
        <v>10</v>
      </c>
      <c r="F4691">
        <v>3039</v>
      </c>
      <c r="G4691">
        <v>3</v>
      </c>
      <c r="H4691">
        <v>1</v>
      </c>
      <c r="I4691">
        <v>1</v>
      </c>
      <c r="J4691">
        <v>443</v>
      </c>
      <c r="K4691">
        <v>1930</v>
      </c>
      <c r="L4691" t="s">
        <v>4823</v>
      </c>
      <c r="M4691" t="s">
        <v>242</v>
      </c>
      <c r="N4691" t="s">
        <v>49</v>
      </c>
      <c r="O4691" s="6" t="str">
        <f>INDEX(lkp_Region,MATCH(tbl_Sales[[#This Row],[Suburb]],lkp_Suburb,0))</f>
        <v>Western Metropolitan</v>
      </c>
      <c r="P4691" s="6">
        <f>MONTH(tbl_Sales[[#This Row],[Date]])</f>
        <v>11</v>
      </c>
      <c r="Q4691" s="6">
        <f>YEAR(tbl_Sales[[#This Row],[Date]])</f>
        <v>2016</v>
      </c>
    </row>
    <row r="4692" spans="1:17" x14ac:dyDescent="0.25">
      <c r="A4692" s="1">
        <v>42676</v>
      </c>
      <c r="B4692">
        <v>1385000</v>
      </c>
      <c r="C4692" t="s">
        <v>2</v>
      </c>
      <c r="D4692" t="s">
        <v>12424</v>
      </c>
      <c r="E4692" t="s">
        <v>10</v>
      </c>
      <c r="F4692">
        <v>3040</v>
      </c>
      <c r="G4692">
        <v>3</v>
      </c>
      <c r="H4692">
        <v>2</v>
      </c>
      <c r="I4692">
        <v>1</v>
      </c>
      <c r="J4692">
        <v>619</v>
      </c>
      <c r="K4692">
        <v>1930</v>
      </c>
      <c r="L4692" t="s">
        <v>4824</v>
      </c>
      <c r="M4692" t="s">
        <v>47</v>
      </c>
      <c r="N4692" t="s">
        <v>49</v>
      </c>
      <c r="O4692" s="6" t="str">
        <f>INDEX(lkp_Region,MATCH(tbl_Sales[[#This Row],[Suburb]],lkp_Suburb,0))</f>
        <v>Western Metropolitan</v>
      </c>
      <c r="P4692" s="6">
        <f>MONTH(tbl_Sales[[#This Row],[Date]])</f>
        <v>11</v>
      </c>
      <c r="Q4692" s="6">
        <f>YEAR(tbl_Sales[[#This Row],[Date]])</f>
        <v>2016</v>
      </c>
    </row>
    <row r="4693" spans="1:17" x14ac:dyDescent="0.25">
      <c r="A4693" s="1">
        <v>42676</v>
      </c>
      <c r="B4693">
        <v>865000</v>
      </c>
      <c r="C4693" t="s">
        <v>51</v>
      </c>
      <c r="D4693" t="s">
        <v>12429</v>
      </c>
      <c r="E4693" t="s">
        <v>10</v>
      </c>
      <c r="F4693">
        <v>3148</v>
      </c>
      <c r="G4693">
        <v>3</v>
      </c>
      <c r="H4693">
        <v>2</v>
      </c>
      <c r="I4693">
        <v>2</v>
      </c>
      <c r="J4693">
        <v>277</v>
      </c>
      <c r="K4693">
        <v>2010</v>
      </c>
      <c r="L4693" t="s">
        <v>4825</v>
      </c>
      <c r="M4693" t="s">
        <v>29</v>
      </c>
      <c r="N4693" t="s">
        <v>31</v>
      </c>
      <c r="O4693" s="6" t="str">
        <f>INDEX(lkp_Region,MATCH(tbl_Sales[[#This Row],[Suburb]],lkp_Suburb,0))</f>
        <v>Southern Metropolitan</v>
      </c>
      <c r="P4693" s="6">
        <f>MONTH(tbl_Sales[[#This Row],[Date]])</f>
        <v>11</v>
      </c>
      <c r="Q4693" s="6">
        <f>YEAR(tbl_Sales[[#This Row],[Date]])</f>
        <v>2016</v>
      </c>
    </row>
    <row r="4694" spans="1:17" x14ac:dyDescent="0.25">
      <c r="A4694" s="1">
        <v>42676</v>
      </c>
      <c r="B4694">
        <v>659000</v>
      </c>
      <c r="C4694" t="s">
        <v>13</v>
      </c>
      <c r="D4694" t="s">
        <v>12429</v>
      </c>
      <c r="E4694" t="s">
        <v>5</v>
      </c>
      <c r="F4694">
        <v>3141</v>
      </c>
      <c r="G4694">
        <v>2</v>
      </c>
      <c r="H4694">
        <v>1</v>
      </c>
      <c r="I4694">
        <v>1</v>
      </c>
      <c r="J4694">
        <v>0</v>
      </c>
      <c r="K4694">
        <v>1940</v>
      </c>
      <c r="L4694" t="s">
        <v>4826</v>
      </c>
      <c r="M4694" t="s">
        <v>111</v>
      </c>
      <c r="N4694" t="s">
        <v>88</v>
      </c>
      <c r="O4694" s="6" t="str">
        <f>INDEX(lkp_Region,MATCH(tbl_Sales[[#This Row],[Suburb]],lkp_Suburb,0))</f>
        <v>Southern Metropolitan</v>
      </c>
      <c r="P4694" s="6">
        <f>MONTH(tbl_Sales[[#This Row],[Date]])</f>
        <v>11</v>
      </c>
      <c r="Q4694" s="6">
        <f>YEAR(tbl_Sales[[#This Row],[Date]])</f>
        <v>2016</v>
      </c>
    </row>
    <row r="4695" spans="1:17" x14ac:dyDescent="0.25">
      <c r="A4695" s="1">
        <v>42676</v>
      </c>
      <c r="B4695">
        <v>1300000</v>
      </c>
      <c r="C4695" t="s">
        <v>2</v>
      </c>
      <c r="D4695" t="s">
        <v>12429</v>
      </c>
      <c r="E4695" t="s">
        <v>5</v>
      </c>
      <c r="F4695">
        <v>3105</v>
      </c>
      <c r="G4695">
        <v>4</v>
      </c>
      <c r="H4695">
        <v>3</v>
      </c>
      <c r="I4695">
        <v>1</v>
      </c>
      <c r="J4695">
        <v>604</v>
      </c>
      <c r="L4695" t="s">
        <v>4827</v>
      </c>
      <c r="M4695" t="s">
        <v>507</v>
      </c>
      <c r="N4695" t="s">
        <v>128</v>
      </c>
      <c r="O4695" s="6" t="str">
        <f>INDEX(lkp_Region,MATCH(tbl_Sales[[#This Row],[Suburb]],lkp_Suburb,0))</f>
        <v>Eastern Metropolitan</v>
      </c>
      <c r="P4695" s="6">
        <f>MONTH(tbl_Sales[[#This Row],[Date]])</f>
        <v>11</v>
      </c>
      <c r="Q4695" s="6">
        <f>YEAR(tbl_Sales[[#This Row],[Date]])</f>
        <v>2016</v>
      </c>
    </row>
    <row r="4696" spans="1:17" x14ac:dyDescent="0.25">
      <c r="A4696" s="1">
        <v>42676</v>
      </c>
      <c r="B4696">
        <v>960000</v>
      </c>
      <c r="C4696" t="s">
        <v>2</v>
      </c>
      <c r="D4696" t="s">
        <v>12427</v>
      </c>
      <c r="E4696" t="s">
        <v>10</v>
      </c>
      <c r="F4696">
        <v>3189</v>
      </c>
      <c r="G4696">
        <v>3</v>
      </c>
      <c r="H4696">
        <v>1</v>
      </c>
      <c r="I4696">
        <v>1</v>
      </c>
      <c r="J4696">
        <v>593</v>
      </c>
      <c r="K4696">
        <v>1960</v>
      </c>
      <c r="L4696" t="s">
        <v>4828</v>
      </c>
      <c r="M4696" t="s">
        <v>70</v>
      </c>
      <c r="N4696" t="s">
        <v>45</v>
      </c>
      <c r="O4696" s="6" t="str">
        <f>INDEX(lkp_Region,MATCH(tbl_Sales[[#This Row],[Suburb]],lkp_Suburb,0))</f>
        <v>Southern Metropolitan</v>
      </c>
      <c r="P4696" s="6">
        <f>MONTH(tbl_Sales[[#This Row],[Date]])</f>
        <v>11</v>
      </c>
      <c r="Q4696" s="6">
        <f>YEAR(tbl_Sales[[#This Row],[Date]])</f>
        <v>2016</v>
      </c>
    </row>
    <row r="4697" spans="1:17" x14ac:dyDescent="0.25">
      <c r="A4697" s="1">
        <v>42676</v>
      </c>
      <c r="B4697">
        <v>495000</v>
      </c>
      <c r="C4697" t="s">
        <v>2</v>
      </c>
      <c r="D4697" t="s">
        <v>12426</v>
      </c>
      <c r="E4697" t="s">
        <v>10</v>
      </c>
      <c r="F4697">
        <v>3047</v>
      </c>
      <c r="G4697">
        <v>3</v>
      </c>
      <c r="H4697">
        <v>1</v>
      </c>
      <c r="I4697">
        <v>2</v>
      </c>
      <c r="J4697">
        <v>598</v>
      </c>
      <c r="K4697">
        <v>1965</v>
      </c>
      <c r="L4697" t="s">
        <v>4829</v>
      </c>
      <c r="M4697" t="s">
        <v>779</v>
      </c>
      <c r="N4697" t="s">
        <v>195</v>
      </c>
      <c r="O4697" s="6" t="str">
        <f>INDEX(lkp_Region,MATCH(tbl_Sales[[#This Row],[Suburb]],lkp_Suburb,0))</f>
        <v>Northern Metropolitan</v>
      </c>
      <c r="P4697" s="6">
        <f>MONTH(tbl_Sales[[#This Row],[Date]])</f>
        <v>11</v>
      </c>
      <c r="Q4697" s="6">
        <f>YEAR(tbl_Sales[[#This Row],[Date]])</f>
        <v>2016</v>
      </c>
    </row>
    <row r="4698" spans="1:17" x14ac:dyDescent="0.25">
      <c r="A4698" s="1">
        <v>42676</v>
      </c>
      <c r="B4698">
        <v>570000</v>
      </c>
      <c r="C4698" t="s">
        <v>13</v>
      </c>
      <c r="D4698" t="s">
        <v>12428</v>
      </c>
      <c r="E4698" t="s">
        <v>10</v>
      </c>
      <c r="F4698">
        <v>3161</v>
      </c>
      <c r="G4698">
        <v>2</v>
      </c>
      <c r="H4698">
        <v>1</v>
      </c>
      <c r="I4698">
        <v>1</v>
      </c>
      <c r="J4698">
        <v>0</v>
      </c>
      <c r="L4698" t="s">
        <v>4830</v>
      </c>
      <c r="M4698" t="s">
        <v>338</v>
      </c>
      <c r="N4698" t="s">
        <v>57</v>
      </c>
      <c r="O4698" s="6" t="str">
        <f>INDEX(lkp_Region,MATCH(tbl_Sales[[#This Row],[Suburb]],lkp_Suburb,0))</f>
        <v>Southern Metropolitan</v>
      </c>
      <c r="P4698" s="6">
        <f>MONTH(tbl_Sales[[#This Row],[Date]])</f>
        <v>11</v>
      </c>
      <c r="Q4698" s="6">
        <f>YEAR(tbl_Sales[[#This Row],[Date]])</f>
        <v>2016</v>
      </c>
    </row>
    <row r="4699" spans="1:17" x14ac:dyDescent="0.25">
      <c r="A4699" s="1">
        <v>42676</v>
      </c>
      <c r="B4699">
        <v>820000</v>
      </c>
      <c r="C4699" t="s">
        <v>13</v>
      </c>
      <c r="D4699" t="s">
        <v>12428</v>
      </c>
      <c r="E4699" t="s">
        <v>10</v>
      </c>
      <c r="F4699">
        <v>3204</v>
      </c>
      <c r="G4699">
        <v>2</v>
      </c>
      <c r="H4699">
        <v>1</v>
      </c>
      <c r="I4699">
        <v>3</v>
      </c>
      <c r="J4699">
        <v>336</v>
      </c>
      <c r="K4699">
        <v>1960</v>
      </c>
      <c r="L4699" t="s">
        <v>4831</v>
      </c>
      <c r="M4699" t="s">
        <v>55</v>
      </c>
      <c r="N4699" t="s">
        <v>57</v>
      </c>
      <c r="O4699" s="6" t="str">
        <f>INDEX(lkp_Region,MATCH(tbl_Sales[[#This Row],[Suburb]],lkp_Suburb,0))</f>
        <v>Southern Metropolitan</v>
      </c>
      <c r="P4699" s="6">
        <f>MONTH(tbl_Sales[[#This Row],[Date]])</f>
        <v>11</v>
      </c>
      <c r="Q4699" s="6">
        <f>YEAR(tbl_Sales[[#This Row],[Date]])</f>
        <v>2016</v>
      </c>
    </row>
    <row r="4700" spans="1:17" x14ac:dyDescent="0.25">
      <c r="A4700" s="1">
        <v>42676</v>
      </c>
      <c r="B4700">
        <v>731000</v>
      </c>
      <c r="C4700" t="s">
        <v>2</v>
      </c>
      <c r="D4700" t="s">
        <v>12423</v>
      </c>
      <c r="E4700" t="s">
        <v>10</v>
      </c>
      <c r="F4700">
        <v>3073</v>
      </c>
      <c r="G4700">
        <v>3</v>
      </c>
      <c r="H4700">
        <v>1</v>
      </c>
      <c r="I4700">
        <v>2</v>
      </c>
      <c r="J4700">
        <v>779</v>
      </c>
      <c r="K4700">
        <v>1950</v>
      </c>
      <c r="L4700" t="s">
        <v>4832</v>
      </c>
      <c r="M4700" t="s">
        <v>93</v>
      </c>
      <c r="N4700" t="s">
        <v>62</v>
      </c>
      <c r="O4700" s="6" t="str">
        <f>INDEX(lkp_Region,MATCH(tbl_Sales[[#This Row],[Suburb]],lkp_Suburb,0))</f>
        <v>Northern Metropolitan</v>
      </c>
      <c r="P4700" s="6">
        <f>MONTH(tbl_Sales[[#This Row],[Date]])</f>
        <v>11</v>
      </c>
      <c r="Q4700" s="6">
        <f>YEAR(tbl_Sales[[#This Row],[Date]])</f>
        <v>2016</v>
      </c>
    </row>
    <row r="4701" spans="1:17" x14ac:dyDescent="0.25">
      <c r="A4701" s="1">
        <v>42676</v>
      </c>
      <c r="B4701">
        <v>874000</v>
      </c>
      <c r="C4701" t="s">
        <v>2</v>
      </c>
      <c r="D4701" t="s">
        <v>12427</v>
      </c>
      <c r="E4701" t="s">
        <v>10</v>
      </c>
      <c r="F4701">
        <v>3071</v>
      </c>
      <c r="G4701">
        <v>2</v>
      </c>
      <c r="H4701">
        <v>1</v>
      </c>
      <c r="I4701">
        <v>2</v>
      </c>
      <c r="J4701">
        <v>333</v>
      </c>
      <c r="K4701">
        <v>1985</v>
      </c>
      <c r="L4701" t="s">
        <v>4833</v>
      </c>
      <c r="M4701" t="s">
        <v>60</v>
      </c>
      <c r="N4701" t="s">
        <v>62</v>
      </c>
      <c r="O4701" s="6" t="str">
        <f>INDEX(lkp_Region,MATCH(tbl_Sales[[#This Row],[Suburb]],lkp_Suburb,0))</f>
        <v>Northern Metropolitan</v>
      </c>
      <c r="P4701" s="6">
        <f>MONTH(tbl_Sales[[#This Row],[Date]])</f>
        <v>11</v>
      </c>
      <c r="Q4701" s="6">
        <f>YEAR(tbl_Sales[[#This Row],[Date]])</f>
        <v>2016</v>
      </c>
    </row>
    <row r="4702" spans="1:17" x14ac:dyDescent="0.25">
      <c r="A4702" s="1">
        <v>42676</v>
      </c>
      <c r="B4702">
        <v>900000</v>
      </c>
      <c r="C4702" t="s">
        <v>2</v>
      </c>
      <c r="D4702" t="s">
        <v>12427</v>
      </c>
      <c r="E4702" t="s">
        <v>5</v>
      </c>
      <c r="F4702">
        <v>3072</v>
      </c>
      <c r="G4702">
        <v>3</v>
      </c>
      <c r="H4702">
        <v>1</v>
      </c>
      <c r="I4702">
        <v>1</v>
      </c>
      <c r="J4702">
        <v>472</v>
      </c>
      <c r="K4702">
        <v>1965</v>
      </c>
      <c r="L4702" t="s">
        <v>4834</v>
      </c>
      <c r="M4702" t="s">
        <v>97</v>
      </c>
      <c r="N4702" t="s">
        <v>62</v>
      </c>
      <c r="O4702" s="6" t="str">
        <f>INDEX(lkp_Region,MATCH(tbl_Sales[[#This Row],[Suburb]],lkp_Suburb,0))</f>
        <v>Northern Metropolitan</v>
      </c>
      <c r="P4702" s="6">
        <f>MONTH(tbl_Sales[[#This Row],[Date]])</f>
        <v>11</v>
      </c>
      <c r="Q4702" s="6">
        <f>YEAR(tbl_Sales[[#This Row],[Date]])</f>
        <v>2016</v>
      </c>
    </row>
    <row r="4703" spans="1:17" x14ac:dyDescent="0.25">
      <c r="A4703" s="1">
        <v>42676</v>
      </c>
      <c r="B4703">
        <v>1800000</v>
      </c>
      <c r="C4703" t="s">
        <v>2</v>
      </c>
      <c r="D4703" t="s">
        <v>12429</v>
      </c>
      <c r="E4703" t="s">
        <v>5</v>
      </c>
      <c r="F4703">
        <v>3103</v>
      </c>
      <c r="G4703">
        <v>4</v>
      </c>
      <c r="H4703">
        <v>2</v>
      </c>
      <c r="I4703">
        <v>2</v>
      </c>
      <c r="J4703">
        <v>577</v>
      </c>
      <c r="K4703">
        <v>1948</v>
      </c>
      <c r="L4703" t="s">
        <v>4835</v>
      </c>
      <c r="M4703" t="s">
        <v>274</v>
      </c>
      <c r="N4703" t="s">
        <v>101</v>
      </c>
      <c r="O4703" s="6" t="str">
        <f>INDEX(lkp_Region,MATCH(tbl_Sales[[#This Row],[Suburb]],lkp_Suburb,0))</f>
        <v>Southern Metropolitan</v>
      </c>
      <c r="P4703" s="6">
        <f>MONTH(tbl_Sales[[#This Row],[Date]])</f>
        <v>11</v>
      </c>
      <c r="Q4703" s="6">
        <f>YEAR(tbl_Sales[[#This Row],[Date]])</f>
        <v>2016</v>
      </c>
    </row>
    <row r="4704" spans="1:17" x14ac:dyDescent="0.25">
      <c r="A4704" s="1">
        <v>42676</v>
      </c>
      <c r="B4704">
        <v>2310000</v>
      </c>
      <c r="C4704" t="s">
        <v>2</v>
      </c>
      <c r="D4704" t="s">
        <v>12427</v>
      </c>
      <c r="E4704" t="s">
        <v>10</v>
      </c>
      <c r="F4704">
        <v>3101</v>
      </c>
      <c r="G4704">
        <v>3</v>
      </c>
      <c r="H4704">
        <v>1</v>
      </c>
      <c r="I4704">
        <v>2</v>
      </c>
      <c r="J4704">
        <v>782</v>
      </c>
      <c r="K4704">
        <v>1920</v>
      </c>
      <c r="L4704" t="s">
        <v>4836</v>
      </c>
      <c r="M4704" t="s">
        <v>145</v>
      </c>
      <c r="N4704" t="s">
        <v>101</v>
      </c>
      <c r="O4704" s="6" t="str">
        <f>INDEX(lkp_Region,MATCH(tbl_Sales[[#This Row],[Suburb]],lkp_Suburb,0))</f>
        <v>Southern Metropolitan</v>
      </c>
      <c r="P4704" s="6">
        <f>MONTH(tbl_Sales[[#This Row],[Date]])</f>
        <v>11</v>
      </c>
      <c r="Q4704" s="6">
        <f>YEAR(tbl_Sales[[#This Row],[Date]])</f>
        <v>2016</v>
      </c>
    </row>
    <row r="4705" spans="1:17" x14ac:dyDescent="0.25">
      <c r="A4705" s="1">
        <v>42676</v>
      </c>
      <c r="B4705">
        <v>1450000</v>
      </c>
      <c r="C4705" t="s">
        <v>2</v>
      </c>
      <c r="D4705" t="s">
        <v>12429</v>
      </c>
      <c r="E4705" t="s">
        <v>10</v>
      </c>
      <c r="F4705">
        <v>3188</v>
      </c>
      <c r="G4705">
        <v>4</v>
      </c>
      <c r="H4705">
        <v>2</v>
      </c>
      <c r="I4705">
        <v>3</v>
      </c>
      <c r="J4705">
        <v>450</v>
      </c>
      <c r="L4705" t="s">
        <v>4837</v>
      </c>
      <c r="M4705" t="s">
        <v>176</v>
      </c>
      <c r="N4705" t="s">
        <v>107</v>
      </c>
      <c r="O4705" s="6" t="str">
        <f>INDEX(lkp_Region,MATCH(tbl_Sales[[#This Row],[Suburb]],lkp_Suburb,0))</f>
        <v>Southern Metropolitan</v>
      </c>
      <c r="P4705" s="6">
        <f>MONTH(tbl_Sales[[#This Row],[Date]])</f>
        <v>11</v>
      </c>
      <c r="Q4705" s="6">
        <f>YEAR(tbl_Sales[[#This Row],[Date]])</f>
        <v>2016</v>
      </c>
    </row>
    <row r="4706" spans="1:17" x14ac:dyDescent="0.25">
      <c r="A4706" s="1">
        <v>42676</v>
      </c>
      <c r="B4706">
        <v>618000</v>
      </c>
      <c r="C4706" t="s">
        <v>13</v>
      </c>
      <c r="D4706" t="s">
        <v>12423</v>
      </c>
      <c r="E4706" t="s">
        <v>10</v>
      </c>
      <c r="F4706">
        <v>3084</v>
      </c>
      <c r="G4706">
        <v>2</v>
      </c>
      <c r="H4706">
        <v>1</v>
      </c>
      <c r="I4706">
        <v>1</v>
      </c>
      <c r="J4706">
        <v>151</v>
      </c>
      <c r="K4706">
        <v>1980</v>
      </c>
      <c r="L4706" t="s">
        <v>4838</v>
      </c>
      <c r="M4706" t="s">
        <v>235</v>
      </c>
      <c r="N4706" t="s">
        <v>150</v>
      </c>
      <c r="O4706" s="6" t="str">
        <f>INDEX(lkp_Region,MATCH(tbl_Sales[[#This Row],[Suburb]],lkp_Suburb,0))</f>
        <v>Eastern Metropolitan</v>
      </c>
      <c r="P4706" s="6">
        <f>MONTH(tbl_Sales[[#This Row],[Date]])</f>
        <v>11</v>
      </c>
      <c r="Q4706" s="6">
        <f>YEAR(tbl_Sales[[#This Row],[Date]])</f>
        <v>2016</v>
      </c>
    </row>
    <row r="4707" spans="1:17" x14ac:dyDescent="0.25">
      <c r="A4707" s="1">
        <v>42676</v>
      </c>
      <c r="B4707">
        <v>785000</v>
      </c>
      <c r="C4707" t="s">
        <v>2</v>
      </c>
      <c r="D4707" t="s">
        <v>12423</v>
      </c>
      <c r="E4707" t="s">
        <v>10</v>
      </c>
      <c r="F4707">
        <v>3081</v>
      </c>
      <c r="G4707">
        <v>3</v>
      </c>
      <c r="H4707">
        <v>1</v>
      </c>
      <c r="I4707">
        <v>0</v>
      </c>
      <c r="J4707">
        <v>592</v>
      </c>
      <c r="K4707">
        <v>1950</v>
      </c>
      <c r="L4707" t="s">
        <v>4839</v>
      </c>
      <c r="M4707" t="s">
        <v>748</v>
      </c>
      <c r="N4707" t="s">
        <v>150</v>
      </c>
      <c r="O4707" s="6" t="str">
        <f>INDEX(lkp_Region,MATCH(tbl_Sales[[#This Row],[Suburb]],lkp_Suburb,0))</f>
        <v>Eastern Metropolitan</v>
      </c>
      <c r="P4707" s="6">
        <f>MONTH(tbl_Sales[[#This Row],[Date]])</f>
        <v>11</v>
      </c>
      <c r="Q4707" s="6">
        <f>YEAR(tbl_Sales[[#This Row],[Date]])</f>
        <v>2016</v>
      </c>
    </row>
    <row r="4708" spans="1:17" x14ac:dyDescent="0.25">
      <c r="A4708" s="1">
        <v>42677</v>
      </c>
      <c r="B4708">
        <v>465000</v>
      </c>
      <c r="C4708" t="s">
        <v>13</v>
      </c>
      <c r="D4708" t="s">
        <v>12429</v>
      </c>
      <c r="E4708" t="s">
        <v>5</v>
      </c>
      <c r="F4708">
        <v>3065</v>
      </c>
      <c r="G4708">
        <v>1</v>
      </c>
      <c r="H4708">
        <v>1</v>
      </c>
      <c r="I4708">
        <v>1</v>
      </c>
      <c r="J4708">
        <v>0</v>
      </c>
      <c r="K4708">
        <v>2011</v>
      </c>
      <c r="L4708" t="s">
        <v>4840</v>
      </c>
      <c r="M4708" t="s">
        <v>427</v>
      </c>
      <c r="N4708" t="s">
        <v>8</v>
      </c>
      <c r="O4708" s="6" t="str">
        <f>INDEX(lkp_Region,MATCH(tbl_Sales[[#This Row],[Suburb]],lkp_Suburb,0))</f>
        <v>Northern Metropolitan</v>
      </c>
      <c r="P4708" s="6">
        <f>MONTH(tbl_Sales[[#This Row],[Date]])</f>
        <v>11</v>
      </c>
      <c r="Q4708" s="6">
        <f>YEAR(tbl_Sales[[#This Row],[Date]])</f>
        <v>2016</v>
      </c>
    </row>
    <row r="4709" spans="1:17" x14ac:dyDescent="0.25">
      <c r="A4709" s="1">
        <v>42677</v>
      </c>
      <c r="B4709">
        <v>950000</v>
      </c>
      <c r="C4709" t="s">
        <v>2</v>
      </c>
      <c r="D4709" t="s">
        <v>12429</v>
      </c>
      <c r="E4709" t="s">
        <v>5</v>
      </c>
      <c r="F4709">
        <v>3121</v>
      </c>
      <c r="G4709">
        <v>4</v>
      </c>
      <c r="H4709">
        <v>1</v>
      </c>
      <c r="I4709">
        <v>0</v>
      </c>
      <c r="J4709">
        <v>254</v>
      </c>
      <c r="K4709">
        <v>1890</v>
      </c>
      <c r="L4709" t="s">
        <v>351</v>
      </c>
      <c r="M4709" t="s">
        <v>6</v>
      </c>
      <c r="N4709" t="s">
        <v>8</v>
      </c>
      <c r="O4709" s="6" t="str">
        <f>INDEX(lkp_Region,MATCH(tbl_Sales[[#This Row],[Suburb]],lkp_Suburb,0))</f>
        <v>Northern Metropolitan</v>
      </c>
      <c r="P4709" s="6">
        <f>MONTH(tbl_Sales[[#This Row],[Date]])</f>
        <v>11</v>
      </c>
      <c r="Q4709" s="6">
        <f>YEAR(tbl_Sales[[#This Row],[Date]])</f>
        <v>2016</v>
      </c>
    </row>
    <row r="4710" spans="1:17" x14ac:dyDescent="0.25">
      <c r="A4710" s="1">
        <v>42677</v>
      </c>
      <c r="B4710">
        <v>1555000</v>
      </c>
      <c r="C4710" t="s">
        <v>2</v>
      </c>
      <c r="D4710" t="s">
        <v>12427</v>
      </c>
      <c r="E4710" t="s">
        <v>10</v>
      </c>
      <c r="F4710">
        <v>3121</v>
      </c>
      <c r="G4710">
        <v>3</v>
      </c>
      <c r="H4710">
        <v>1</v>
      </c>
      <c r="I4710">
        <v>0</v>
      </c>
      <c r="J4710">
        <v>250</v>
      </c>
      <c r="K4710">
        <v>1900</v>
      </c>
      <c r="L4710" t="s">
        <v>4841</v>
      </c>
      <c r="M4710" t="s">
        <v>6</v>
      </c>
      <c r="N4710" t="s">
        <v>8</v>
      </c>
      <c r="O4710" s="6" t="str">
        <f>INDEX(lkp_Region,MATCH(tbl_Sales[[#This Row],[Suburb]],lkp_Suburb,0))</f>
        <v>Northern Metropolitan</v>
      </c>
      <c r="P4710" s="6">
        <f>MONTH(tbl_Sales[[#This Row],[Date]])</f>
        <v>11</v>
      </c>
      <c r="Q4710" s="6">
        <f>YEAR(tbl_Sales[[#This Row],[Date]])</f>
        <v>2016</v>
      </c>
    </row>
    <row r="4711" spans="1:17" x14ac:dyDescent="0.25">
      <c r="A4711" s="1">
        <v>42677</v>
      </c>
      <c r="B4711">
        <v>1700000</v>
      </c>
      <c r="C4711" t="s">
        <v>2</v>
      </c>
      <c r="D4711" t="s">
        <v>12424</v>
      </c>
      <c r="E4711" t="s">
        <v>5</v>
      </c>
      <c r="F4711">
        <v>3054</v>
      </c>
      <c r="G4711">
        <v>3</v>
      </c>
      <c r="H4711">
        <v>1</v>
      </c>
      <c r="I4711">
        <v>2</v>
      </c>
      <c r="J4711">
        <v>341</v>
      </c>
      <c r="L4711" t="s">
        <v>4842</v>
      </c>
      <c r="M4711" t="s">
        <v>1161</v>
      </c>
      <c r="N4711" t="s">
        <v>8</v>
      </c>
      <c r="O4711" s="6" t="str">
        <f>INDEX(lkp_Region,MATCH(tbl_Sales[[#This Row],[Suburb]],lkp_Suburb,0))</f>
        <v>Northern Metropolitan</v>
      </c>
      <c r="P4711" s="6">
        <f>MONTH(tbl_Sales[[#This Row],[Date]])</f>
        <v>11</v>
      </c>
      <c r="Q4711" s="6">
        <f>YEAR(tbl_Sales[[#This Row],[Date]])</f>
        <v>2016</v>
      </c>
    </row>
    <row r="4712" spans="1:17" x14ac:dyDescent="0.25">
      <c r="A4712" s="1">
        <v>42677</v>
      </c>
      <c r="B4712">
        <v>645000</v>
      </c>
      <c r="C4712" t="s">
        <v>13</v>
      </c>
      <c r="D4712" t="s">
        <v>12427</v>
      </c>
      <c r="E4712" t="s">
        <v>10</v>
      </c>
      <c r="F4712">
        <v>3143</v>
      </c>
      <c r="G4712">
        <v>2</v>
      </c>
      <c r="H4712">
        <v>1</v>
      </c>
      <c r="I4712">
        <v>1</v>
      </c>
      <c r="J4712">
        <v>0</v>
      </c>
      <c r="K4712">
        <v>1960</v>
      </c>
      <c r="L4712" t="s">
        <v>4843</v>
      </c>
      <c r="M4712" t="s">
        <v>283</v>
      </c>
      <c r="N4712" t="s">
        <v>76</v>
      </c>
      <c r="O4712" s="6" t="str">
        <f>INDEX(lkp_Region,MATCH(tbl_Sales[[#This Row],[Suburb]],lkp_Suburb,0))</f>
        <v>Southern Metropolitan</v>
      </c>
      <c r="P4712" s="6">
        <f>MONTH(tbl_Sales[[#This Row],[Date]])</f>
        <v>11</v>
      </c>
      <c r="Q4712" s="6">
        <f>YEAR(tbl_Sales[[#This Row],[Date]])</f>
        <v>2016</v>
      </c>
    </row>
    <row r="4713" spans="1:17" x14ac:dyDescent="0.25">
      <c r="A4713" s="1">
        <v>42677</v>
      </c>
      <c r="B4713">
        <v>2001000</v>
      </c>
      <c r="C4713" t="s">
        <v>2</v>
      </c>
      <c r="D4713" t="s">
        <v>12427</v>
      </c>
      <c r="E4713" t="s">
        <v>10</v>
      </c>
      <c r="F4713">
        <v>3145</v>
      </c>
      <c r="G4713">
        <v>4</v>
      </c>
      <c r="H4713">
        <v>2</v>
      </c>
      <c r="I4713">
        <v>2</v>
      </c>
      <c r="J4713">
        <v>526</v>
      </c>
      <c r="K4713">
        <v>1910</v>
      </c>
      <c r="L4713" t="s">
        <v>4844</v>
      </c>
      <c r="M4713" t="s">
        <v>74</v>
      </c>
      <c r="N4713" t="s">
        <v>76</v>
      </c>
      <c r="O4713" s="6" t="str">
        <f>INDEX(lkp_Region,MATCH(tbl_Sales[[#This Row],[Suburb]],lkp_Suburb,0))</f>
        <v>Southern Metropolitan</v>
      </c>
      <c r="P4713" s="6">
        <f>MONTH(tbl_Sales[[#This Row],[Date]])</f>
        <v>11</v>
      </c>
      <c r="Q4713" s="6">
        <f>YEAR(tbl_Sales[[#This Row],[Date]])</f>
        <v>2016</v>
      </c>
    </row>
    <row r="4714" spans="1:17" x14ac:dyDescent="0.25">
      <c r="A4714" s="1">
        <v>42677</v>
      </c>
      <c r="B4714">
        <v>385000</v>
      </c>
      <c r="C4714" t="s">
        <v>13</v>
      </c>
      <c r="D4714" t="s">
        <v>12428</v>
      </c>
      <c r="E4714" t="s">
        <v>5</v>
      </c>
      <c r="F4714">
        <v>3182</v>
      </c>
      <c r="G4714">
        <v>1</v>
      </c>
      <c r="H4714">
        <v>1</v>
      </c>
      <c r="I4714">
        <v>1</v>
      </c>
      <c r="J4714">
        <v>0</v>
      </c>
      <c r="K4714">
        <v>2005</v>
      </c>
      <c r="L4714" t="s">
        <v>4845</v>
      </c>
      <c r="M4714" t="s">
        <v>156</v>
      </c>
      <c r="N4714" t="s">
        <v>26</v>
      </c>
      <c r="O4714" s="6" t="str">
        <f>INDEX(lkp_Region,MATCH(tbl_Sales[[#This Row],[Suburb]],lkp_Suburb,0))</f>
        <v>Southern Metropolitan</v>
      </c>
      <c r="P4714" s="6">
        <f>MONTH(tbl_Sales[[#This Row],[Date]])</f>
        <v>11</v>
      </c>
      <c r="Q4714" s="6">
        <f>YEAR(tbl_Sales[[#This Row],[Date]])</f>
        <v>2016</v>
      </c>
    </row>
    <row r="4715" spans="1:17" x14ac:dyDescent="0.25">
      <c r="A4715" s="1">
        <v>42677</v>
      </c>
      <c r="B4715">
        <v>550000</v>
      </c>
      <c r="C4715" t="s">
        <v>13</v>
      </c>
      <c r="D4715" t="s">
        <v>12428</v>
      </c>
      <c r="E4715" t="s">
        <v>5</v>
      </c>
      <c r="F4715">
        <v>3046</v>
      </c>
      <c r="G4715">
        <v>3</v>
      </c>
      <c r="H4715">
        <v>1</v>
      </c>
      <c r="I4715">
        <v>1</v>
      </c>
      <c r="J4715">
        <v>196</v>
      </c>
      <c r="L4715" t="s">
        <v>4846</v>
      </c>
      <c r="M4715" t="s">
        <v>680</v>
      </c>
      <c r="N4715" t="s">
        <v>18</v>
      </c>
      <c r="O4715" s="6" t="str">
        <f>INDEX(lkp_Region,MATCH(tbl_Sales[[#This Row],[Suburb]],lkp_Suburb,0))</f>
        <v>Northern Metropolitan</v>
      </c>
      <c r="P4715" s="6">
        <f>MONTH(tbl_Sales[[#This Row],[Date]])</f>
        <v>11</v>
      </c>
      <c r="Q4715" s="6">
        <f>YEAR(tbl_Sales[[#This Row],[Date]])</f>
        <v>2016</v>
      </c>
    </row>
    <row r="4716" spans="1:17" x14ac:dyDescent="0.25">
      <c r="A4716" s="1">
        <v>42677</v>
      </c>
      <c r="B4716">
        <v>570500</v>
      </c>
      <c r="C4716" t="s">
        <v>2</v>
      </c>
      <c r="D4716" t="s">
        <v>12427</v>
      </c>
      <c r="E4716" t="s">
        <v>10</v>
      </c>
      <c r="F4716">
        <v>3060</v>
      </c>
      <c r="G4716">
        <v>4</v>
      </c>
      <c r="H4716">
        <v>2</v>
      </c>
      <c r="I4716">
        <v>1</v>
      </c>
      <c r="J4716">
        <v>430</v>
      </c>
      <c r="L4716" t="s">
        <v>4847</v>
      </c>
      <c r="M4716" t="s">
        <v>16</v>
      </c>
      <c r="N4716" t="s">
        <v>18</v>
      </c>
      <c r="O4716" s="6" t="str">
        <f>INDEX(lkp_Region,MATCH(tbl_Sales[[#This Row],[Suburb]],lkp_Suburb,0))</f>
        <v>Northern Metropolitan</v>
      </c>
      <c r="P4716" s="6">
        <f>MONTH(tbl_Sales[[#This Row],[Date]])</f>
        <v>11</v>
      </c>
      <c r="Q4716" s="6">
        <f>YEAR(tbl_Sales[[#This Row],[Date]])</f>
        <v>2016</v>
      </c>
    </row>
    <row r="4717" spans="1:17" x14ac:dyDescent="0.25">
      <c r="A4717" s="1">
        <v>42677</v>
      </c>
      <c r="B4717">
        <v>880000</v>
      </c>
      <c r="C4717" t="s">
        <v>2</v>
      </c>
      <c r="D4717" t="s">
        <v>12424</v>
      </c>
      <c r="E4717" t="s">
        <v>5</v>
      </c>
      <c r="F4717">
        <v>3039</v>
      </c>
      <c r="G4717">
        <v>3</v>
      </c>
      <c r="H4717">
        <v>2</v>
      </c>
      <c r="I4717">
        <v>2</v>
      </c>
      <c r="J4717">
        <v>315</v>
      </c>
      <c r="L4717" t="s">
        <v>918</v>
      </c>
      <c r="M4717" t="s">
        <v>242</v>
      </c>
      <c r="N4717" t="s">
        <v>49</v>
      </c>
      <c r="O4717" s="6" t="str">
        <f>INDEX(lkp_Region,MATCH(tbl_Sales[[#This Row],[Suburb]],lkp_Suburb,0))</f>
        <v>Western Metropolitan</v>
      </c>
      <c r="P4717" s="6">
        <f>MONTH(tbl_Sales[[#This Row],[Date]])</f>
        <v>11</v>
      </c>
      <c r="Q4717" s="6">
        <f>YEAR(tbl_Sales[[#This Row],[Date]])</f>
        <v>2016</v>
      </c>
    </row>
    <row r="4718" spans="1:17" x14ac:dyDescent="0.25">
      <c r="A4718" s="1">
        <v>42677</v>
      </c>
      <c r="B4718">
        <v>438000</v>
      </c>
      <c r="C4718" t="s">
        <v>2</v>
      </c>
      <c r="D4718" t="s">
        <v>12428</v>
      </c>
      <c r="E4718" t="s">
        <v>10</v>
      </c>
      <c r="F4718">
        <v>3012</v>
      </c>
      <c r="G4718">
        <v>2</v>
      </c>
      <c r="H4718">
        <v>1</v>
      </c>
      <c r="I4718">
        <v>2</v>
      </c>
      <c r="J4718">
        <v>0</v>
      </c>
      <c r="K4718">
        <v>1970</v>
      </c>
      <c r="L4718" t="s">
        <v>4848</v>
      </c>
      <c r="M4718" t="s">
        <v>53</v>
      </c>
      <c r="N4718" t="s">
        <v>21</v>
      </c>
      <c r="O4718" s="6" t="str">
        <f>INDEX(lkp_Region,MATCH(tbl_Sales[[#This Row],[Suburb]],lkp_Suburb,0))</f>
        <v>Western Metropolitan</v>
      </c>
      <c r="P4718" s="6">
        <f>MONTH(tbl_Sales[[#This Row],[Date]])</f>
        <v>11</v>
      </c>
      <c r="Q4718" s="6">
        <f>YEAR(tbl_Sales[[#This Row],[Date]])</f>
        <v>2016</v>
      </c>
    </row>
    <row r="4719" spans="1:17" x14ac:dyDescent="0.25">
      <c r="A4719" s="1">
        <v>42677</v>
      </c>
      <c r="B4719">
        <v>1065000</v>
      </c>
      <c r="C4719" t="s">
        <v>2</v>
      </c>
      <c r="D4719" t="s">
        <v>12427</v>
      </c>
      <c r="E4719" t="s">
        <v>10</v>
      </c>
      <c r="F4719">
        <v>3107</v>
      </c>
      <c r="G4719">
        <v>3</v>
      </c>
      <c r="H4719">
        <v>1</v>
      </c>
      <c r="I4719">
        <v>2</v>
      </c>
      <c r="J4719">
        <v>664</v>
      </c>
      <c r="L4719" t="s">
        <v>4849</v>
      </c>
      <c r="M4719" t="s">
        <v>586</v>
      </c>
      <c r="N4719" t="s">
        <v>128</v>
      </c>
      <c r="O4719" s="6" t="str">
        <f>INDEX(lkp_Region,MATCH(tbl_Sales[[#This Row],[Suburb]],lkp_Suburb,0))</f>
        <v>Eastern Metropolitan</v>
      </c>
      <c r="P4719" s="6">
        <f>MONTH(tbl_Sales[[#This Row],[Date]])</f>
        <v>11</v>
      </c>
      <c r="Q4719" s="6">
        <f>YEAR(tbl_Sales[[#This Row],[Date]])</f>
        <v>2016</v>
      </c>
    </row>
    <row r="4720" spans="1:17" x14ac:dyDescent="0.25">
      <c r="A4720" s="1">
        <v>42677</v>
      </c>
      <c r="B4720">
        <v>415000</v>
      </c>
      <c r="C4720" t="s">
        <v>13</v>
      </c>
      <c r="D4720" t="s">
        <v>12430</v>
      </c>
      <c r="E4720" t="s">
        <v>10</v>
      </c>
      <c r="F4720">
        <v>3016</v>
      </c>
      <c r="G4720">
        <v>2</v>
      </c>
      <c r="H4720">
        <v>1</v>
      </c>
      <c r="I4720">
        <v>1</v>
      </c>
      <c r="J4720">
        <v>0</v>
      </c>
      <c r="L4720" t="s">
        <v>4850</v>
      </c>
      <c r="M4720" t="s">
        <v>196</v>
      </c>
      <c r="N4720" t="s">
        <v>69</v>
      </c>
      <c r="O4720" s="6" t="str">
        <f>INDEX(lkp_Region,MATCH(tbl_Sales[[#This Row],[Suburb]],lkp_Suburb,0))</f>
        <v>Western Metropolitan</v>
      </c>
      <c r="P4720" s="6">
        <f>MONTH(tbl_Sales[[#This Row],[Date]])</f>
        <v>11</v>
      </c>
      <c r="Q4720" s="6">
        <f>YEAR(tbl_Sales[[#This Row],[Date]])</f>
        <v>2016</v>
      </c>
    </row>
    <row r="4721" spans="1:17" x14ac:dyDescent="0.25">
      <c r="A4721" s="1">
        <v>42677</v>
      </c>
      <c r="B4721">
        <v>275500</v>
      </c>
      <c r="C4721" t="s">
        <v>13</v>
      </c>
      <c r="D4721" t="s">
        <v>12425</v>
      </c>
      <c r="E4721" t="s">
        <v>5</v>
      </c>
      <c r="F4721">
        <v>3162</v>
      </c>
      <c r="G4721">
        <v>1</v>
      </c>
      <c r="H4721">
        <v>1</v>
      </c>
      <c r="I4721">
        <v>1</v>
      </c>
      <c r="J4721">
        <v>0</v>
      </c>
      <c r="K4721">
        <v>1960</v>
      </c>
      <c r="L4721" t="s">
        <v>4851</v>
      </c>
      <c r="M4721" t="s">
        <v>569</v>
      </c>
      <c r="N4721" t="s">
        <v>57</v>
      </c>
      <c r="O4721" s="6" t="str">
        <f>INDEX(lkp_Region,MATCH(tbl_Sales[[#This Row],[Suburb]],lkp_Suburb,0))</f>
        <v>Southern Metropolitan</v>
      </c>
      <c r="P4721" s="6">
        <f>MONTH(tbl_Sales[[#This Row],[Date]])</f>
        <v>11</v>
      </c>
      <c r="Q4721" s="6">
        <f>YEAR(tbl_Sales[[#This Row],[Date]])</f>
        <v>2016</v>
      </c>
    </row>
    <row r="4722" spans="1:17" x14ac:dyDescent="0.25">
      <c r="A4722" s="1">
        <v>42677</v>
      </c>
      <c r="B4722">
        <v>1715000</v>
      </c>
      <c r="C4722" t="s">
        <v>2</v>
      </c>
      <c r="D4722" t="s">
        <v>12429</v>
      </c>
      <c r="E4722" t="s">
        <v>10</v>
      </c>
      <c r="F4722">
        <v>3204</v>
      </c>
      <c r="G4722">
        <v>4</v>
      </c>
      <c r="H4722">
        <v>2</v>
      </c>
      <c r="I4722">
        <v>2</v>
      </c>
      <c r="J4722">
        <v>705</v>
      </c>
      <c r="K4722">
        <v>1922</v>
      </c>
      <c r="L4722" t="s">
        <v>4852</v>
      </c>
      <c r="M4722" t="s">
        <v>63</v>
      </c>
      <c r="N4722" t="s">
        <v>57</v>
      </c>
      <c r="O4722" s="6" t="str">
        <f>INDEX(lkp_Region,MATCH(tbl_Sales[[#This Row],[Suburb]],lkp_Suburb,0))</f>
        <v>Southern Metropolitan</v>
      </c>
      <c r="P4722" s="6">
        <f>MONTH(tbl_Sales[[#This Row],[Date]])</f>
        <v>11</v>
      </c>
      <c r="Q4722" s="6">
        <f>YEAR(tbl_Sales[[#This Row],[Date]])</f>
        <v>2016</v>
      </c>
    </row>
    <row r="4723" spans="1:17" x14ac:dyDescent="0.25">
      <c r="A4723" s="1">
        <v>42677</v>
      </c>
      <c r="B4723">
        <v>427500</v>
      </c>
      <c r="C4723" t="s">
        <v>13</v>
      </c>
      <c r="D4723" t="s">
        <v>12427</v>
      </c>
      <c r="E4723" t="s">
        <v>10</v>
      </c>
      <c r="F4723">
        <v>3073</v>
      </c>
      <c r="G4723">
        <v>2</v>
      </c>
      <c r="H4723">
        <v>1</v>
      </c>
      <c r="I4723">
        <v>1</v>
      </c>
      <c r="J4723">
        <v>146</v>
      </c>
      <c r="K4723">
        <v>1980</v>
      </c>
      <c r="L4723" t="s">
        <v>4853</v>
      </c>
      <c r="M4723" t="s">
        <v>93</v>
      </c>
      <c r="N4723" t="s">
        <v>62</v>
      </c>
      <c r="O4723" s="6" t="str">
        <f>INDEX(lkp_Region,MATCH(tbl_Sales[[#This Row],[Suburb]],lkp_Suburb,0))</f>
        <v>Northern Metropolitan</v>
      </c>
      <c r="P4723" s="6">
        <f>MONTH(tbl_Sales[[#This Row],[Date]])</f>
        <v>11</v>
      </c>
      <c r="Q4723" s="6">
        <f>YEAR(tbl_Sales[[#This Row],[Date]])</f>
        <v>2016</v>
      </c>
    </row>
    <row r="4724" spans="1:17" x14ac:dyDescent="0.25">
      <c r="A4724" s="1">
        <v>42677</v>
      </c>
      <c r="B4724">
        <v>865000</v>
      </c>
      <c r="C4724" t="s">
        <v>51</v>
      </c>
      <c r="D4724" t="s">
        <v>12427</v>
      </c>
      <c r="E4724" t="s">
        <v>5</v>
      </c>
      <c r="F4724">
        <v>3071</v>
      </c>
      <c r="G4724">
        <v>3</v>
      </c>
      <c r="H4724">
        <v>2</v>
      </c>
      <c r="I4724">
        <v>2</v>
      </c>
      <c r="J4724">
        <v>158</v>
      </c>
      <c r="L4724" t="s">
        <v>4854</v>
      </c>
      <c r="M4724" t="s">
        <v>60</v>
      </c>
      <c r="N4724" t="s">
        <v>62</v>
      </c>
      <c r="O4724" s="6" t="str">
        <f>INDEX(lkp_Region,MATCH(tbl_Sales[[#This Row],[Suburb]],lkp_Suburb,0))</f>
        <v>Northern Metropolitan</v>
      </c>
      <c r="P4724" s="6">
        <f>MONTH(tbl_Sales[[#This Row],[Date]])</f>
        <v>11</v>
      </c>
      <c r="Q4724" s="6">
        <f>YEAR(tbl_Sales[[#This Row],[Date]])</f>
        <v>2016</v>
      </c>
    </row>
    <row r="4725" spans="1:17" x14ac:dyDescent="0.25">
      <c r="A4725" s="1">
        <v>42677</v>
      </c>
      <c r="B4725">
        <v>925000</v>
      </c>
      <c r="C4725" t="s">
        <v>2</v>
      </c>
      <c r="D4725" t="s">
        <v>12429</v>
      </c>
      <c r="E4725" t="s">
        <v>10</v>
      </c>
      <c r="F4725">
        <v>3072</v>
      </c>
      <c r="G4725">
        <v>3</v>
      </c>
      <c r="H4725">
        <v>1</v>
      </c>
      <c r="I4725">
        <v>2</v>
      </c>
      <c r="J4725">
        <v>693</v>
      </c>
      <c r="K4725">
        <v>1950</v>
      </c>
      <c r="L4725" t="s">
        <v>4855</v>
      </c>
      <c r="M4725" t="s">
        <v>97</v>
      </c>
      <c r="N4725" t="s">
        <v>62</v>
      </c>
      <c r="O4725" s="6" t="str">
        <f>INDEX(lkp_Region,MATCH(tbl_Sales[[#This Row],[Suburb]],lkp_Suburb,0))</f>
        <v>Northern Metropolitan</v>
      </c>
      <c r="P4725" s="6">
        <f>MONTH(tbl_Sales[[#This Row],[Date]])</f>
        <v>11</v>
      </c>
      <c r="Q4725" s="6">
        <f>YEAR(tbl_Sales[[#This Row],[Date]])</f>
        <v>2016</v>
      </c>
    </row>
    <row r="4726" spans="1:17" x14ac:dyDescent="0.25">
      <c r="A4726" s="1">
        <v>42677</v>
      </c>
      <c r="B4726">
        <v>1164000</v>
      </c>
      <c r="C4726" t="s">
        <v>2</v>
      </c>
      <c r="D4726" t="s">
        <v>12429</v>
      </c>
      <c r="E4726" t="s">
        <v>10</v>
      </c>
      <c r="F4726">
        <v>3071</v>
      </c>
      <c r="G4726">
        <v>2</v>
      </c>
      <c r="H4726">
        <v>2</v>
      </c>
      <c r="I4726">
        <v>0</v>
      </c>
      <c r="J4726">
        <v>206</v>
      </c>
      <c r="L4726" t="s">
        <v>4856</v>
      </c>
      <c r="M4726" t="s">
        <v>60</v>
      </c>
      <c r="N4726" t="s">
        <v>62</v>
      </c>
      <c r="O4726" s="6" t="str">
        <f>INDEX(lkp_Region,MATCH(tbl_Sales[[#This Row],[Suburb]],lkp_Suburb,0))</f>
        <v>Northern Metropolitan</v>
      </c>
      <c r="P4726" s="6">
        <f>MONTH(tbl_Sales[[#This Row],[Date]])</f>
        <v>11</v>
      </c>
      <c r="Q4726" s="6">
        <f>YEAR(tbl_Sales[[#This Row],[Date]])</f>
        <v>2016</v>
      </c>
    </row>
    <row r="4727" spans="1:17" x14ac:dyDescent="0.25">
      <c r="A4727" s="1">
        <v>42677</v>
      </c>
      <c r="B4727">
        <v>715000</v>
      </c>
      <c r="C4727" t="s">
        <v>2</v>
      </c>
      <c r="D4727" t="s">
        <v>12432</v>
      </c>
      <c r="E4727" t="s">
        <v>10</v>
      </c>
      <c r="F4727">
        <v>3020</v>
      </c>
      <c r="G4727">
        <v>2</v>
      </c>
      <c r="H4727">
        <v>1</v>
      </c>
      <c r="I4727">
        <v>2</v>
      </c>
      <c r="J4727">
        <v>588</v>
      </c>
      <c r="L4727" t="s">
        <v>4857</v>
      </c>
      <c r="M4727" t="s">
        <v>143</v>
      </c>
      <c r="N4727" t="s">
        <v>3</v>
      </c>
      <c r="O4727" s="6" t="str">
        <f>INDEX(lkp_Region,MATCH(tbl_Sales[[#This Row],[Suburb]],lkp_Suburb,0))</f>
        <v>Western Metropolitan</v>
      </c>
      <c r="P4727" s="6">
        <f>MONTH(tbl_Sales[[#This Row],[Date]])</f>
        <v>11</v>
      </c>
      <c r="Q4727" s="6">
        <f>YEAR(tbl_Sales[[#This Row],[Date]])</f>
        <v>2016</v>
      </c>
    </row>
    <row r="4728" spans="1:17" x14ac:dyDescent="0.25">
      <c r="A4728" s="1">
        <v>42677</v>
      </c>
      <c r="B4728">
        <v>4350000</v>
      </c>
      <c r="C4728" t="s">
        <v>2</v>
      </c>
      <c r="D4728" t="s">
        <v>12427</v>
      </c>
      <c r="E4728" t="s">
        <v>10</v>
      </c>
      <c r="F4728">
        <v>3101</v>
      </c>
      <c r="G4728">
        <v>5</v>
      </c>
      <c r="H4728">
        <v>3</v>
      </c>
      <c r="I4728">
        <v>2</v>
      </c>
      <c r="J4728">
        <v>853</v>
      </c>
      <c r="K4728">
        <v>1930</v>
      </c>
      <c r="L4728" t="s">
        <v>4858</v>
      </c>
      <c r="M4728" t="s">
        <v>145</v>
      </c>
      <c r="N4728" t="s">
        <v>101</v>
      </c>
      <c r="O4728" s="6" t="str">
        <f>INDEX(lkp_Region,MATCH(tbl_Sales[[#This Row],[Suburb]],lkp_Suburb,0))</f>
        <v>Southern Metropolitan</v>
      </c>
      <c r="P4728" s="6">
        <f>MONTH(tbl_Sales[[#This Row],[Date]])</f>
        <v>11</v>
      </c>
      <c r="Q4728" s="6">
        <f>YEAR(tbl_Sales[[#This Row],[Date]])</f>
        <v>2016</v>
      </c>
    </row>
    <row r="4729" spans="1:17" x14ac:dyDescent="0.25">
      <c r="A4729" s="1">
        <v>42677</v>
      </c>
      <c r="B4729">
        <v>1460000</v>
      </c>
      <c r="C4729" t="s">
        <v>2</v>
      </c>
      <c r="D4729" t="s">
        <v>12429</v>
      </c>
      <c r="E4729" t="s">
        <v>10</v>
      </c>
      <c r="F4729">
        <v>3188</v>
      </c>
      <c r="G4729">
        <v>3</v>
      </c>
      <c r="H4729">
        <v>2</v>
      </c>
      <c r="I4729">
        <v>2</v>
      </c>
      <c r="J4729">
        <v>413</v>
      </c>
      <c r="K4729">
        <v>1970</v>
      </c>
      <c r="L4729" t="s">
        <v>4859</v>
      </c>
      <c r="M4729" t="s">
        <v>176</v>
      </c>
      <c r="N4729" t="s">
        <v>107</v>
      </c>
      <c r="O4729" s="6" t="str">
        <f>INDEX(lkp_Region,MATCH(tbl_Sales[[#This Row],[Suburb]],lkp_Suburb,0))</f>
        <v>Southern Metropolitan</v>
      </c>
      <c r="P4729" s="6">
        <f>MONTH(tbl_Sales[[#This Row],[Date]])</f>
        <v>11</v>
      </c>
      <c r="Q4729" s="6">
        <f>YEAR(tbl_Sales[[#This Row],[Date]])</f>
        <v>2016</v>
      </c>
    </row>
    <row r="4730" spans="1:17" x14ac:dyDescent="0.25">
      <c r="A4730" s="1">
        <v>42677</v>
      </c>
      <c r="B4730">
        <v>2550000</v>
      </c>
      <c r="C4730" t="s">
        <v>2</v>
      </c>
      <c r="D4730" t="s">
        <v>12423</v>
      </c>
      <c r="E4730" t="s">
        <v>5</v>
      </c>
      <c r="F4730">
        <v>3084</v>
      </c>
      <c r="G4730">
        <v>4</v>
      </c>
      <c r="H4730">
        <v>2</v>
      </c>
      <c r="I4730">
        <v>2</v>
      </c>
      <c r="J4730">
        <v>1484</v>
      </c>
      <c r="K4730">
        <v>1970</v>
      </c>
      <c r="L4730" t="s">
        <v>4860</v>
      </c>
      <c r="M4730" t="s">
        <v>257</v>
      </c>
      <c r="N4730" t="s">
        <v>150</v>
      </c>
      <c r="O4730" s="6" t="str">
        <f>INDEX(lkp_Region,MATCH(tbl_Sales[[#This Row],[Suburb]],lkp_Suburb,0))</f>
        <v>Eastern Metropolitan</v>
      </c>
      <c r="P4730" s="6">
        <f>MONTH(tbl_Sales[[#This Row],[Date]])</f>
        <v>11</v>
      </c>
      <c r="Q4730" s="6">
        <f>YEAR(tbl_Sales[[#This Row],[Date]])</f>
        <v>2016</v>
      </c>
    </row>
    <row r="4731" spans="1:17" x14ac:dyDescent="0.25">
      <c r="A4731" s="1">
        <v>42678</v>
      </c>
      <c r="B4731">
        <v>1421000</v>
      </c>
      <c r="C4731" t="s">
        <v>2</v>
      </c>
      <c r="D4731" t="s">
        <v>12427</v>
      </c>
      <c r="E4731" t="s">
        <v>10</v>
      </c>
      <c r="F4731">
        <v>3121</v>
      </c>
      <c r="G4731">
        <v>2</v>
      </c>
      <c r="H4731">
        <v>1</v>
      </c>
      <c r="I4731">
        <v>0</v>
      </c>
      <c r="J4731">
        <v>196</v>
      </c>
      <c r="L4731" t="s">
        <v>4861</v>
      </c>
      <c r="M4731" t="s">
        <v>6</v>
      </c>
      <c r="N4731" t="s">
        <v>8</v>
      </c>
      <c r="O4731" s="6" t="str">
        <f>INDEX(lkp_Region,MATCH(tbl_Sales[[#This Row],[Suburb]],lkp_Suburb,0))</f>
        <v>Northern Metropolitan</v>
      </c>
      <c r="P4731" s="6">
        <f>MONTH(tbl_Sales[[#This Row],[Date]])</f>
        <v>11</v>
      </c>
      <c r="Q4731" s="6">
        <f>YEAR(tbl_Sales[[#This Row],[Date]])</f>
        <v>2016</v>
      </c>
    </row>
    <row r="4732" spans="1:17" x14ac:dyDescent="0.25">
      <c r="A4732" s="1">
        <v>42678</v>
      </c>
      <c r="B4732">
        <v>838000</v>
      </c>
      <c r="C4732" t="s">
        <v>13</v>
      </c>
      <c r="D4732" t="s">
        <v>12428</v>
      </c>
      <c r="E4732" t="s">
        <v>10</v>
      </c>
      <c r="F4732">
        <v>3142</v>
      </c>
      <c r="G4732">
        <v>2</v>
      </c>
      <c r="H4732">
        <v>1</v>
      </c>
      <c r="I4732">
        <v>1</v>
      </c>
      <c r="J4732">
        <v>0</v>
      </c>
      <c r="L4732" t="s">
        <v>4862</v>
      </c>
      <c r="M4732" t="s">
        <v>109</v>
      </c>
      <c r="N4732" t="s">
        <v>76</v>
      </c>
      <c r="O4732" s="6" t="str">
        <f>INDEX(lkp_Region,MATCH(tbl_Sales[[#This Row],[Suburb]],lkp_Suburb,0))</f>
        <v>Southern Metropolitan</v>
      </c>
      <c r="P4732" s="6">
        <f>MONTH(tbl_Sales[[#This Row],[Date]])</f>
        <v>11</v>
      </c>
      <c r="Q4732" s="6">
        <f>YEAR(tbl_Sales[[#This Row],[Date]])</f>
        <v>2016</v>
      </c>
    </row>
    <row r="4733" spans="1:17" x14ac:dyDescent="0.25">
      <c r="A4733" s="1">
        <v>42678</v>
      </c>
      <c r="B4733">
        <v>891000</v>
      </c>
      <c r="C4733" t="s">
        <v>2</v>
      </c>
      <c r="D4733" t="s">
        <v>12430</v>
      </c>
      <c r="E4733" t="s">
        <v>10</v>
      </c>
      <c r="F4733">
        <v>3205</v>
      </c>
      <c r="G4733">
        <v>3</v>
      </c>
      <c r="H4733">
        <v>2</v>
      </c>
      <c r="I4733">
        <v>1</v>
      </c>
      <c r="J4733">
        <v>0</v>
      </c>
      <c r="L4733" t="s">
        <v>4863</v>
      </c>
      <c r="M4733" t="s">
        <v>185</v>
      </c>
      <c r="N4733" t="s">
        <v>26</v>
      </c>
      <c r="O4733" s="6" t="str">
        <f>INDEX(lkp_Region,MATCH(tbl_Sales[[#This Row],[Suburb]],lkp_Suburb,0))</f>
        <v>Southern Metropolitan</v>
      </c>
      <c r="P4733" s="6">
        <f>MONTH(tbl_Sales[[#This Row],[Date]])</f>
        <v>11</v>
      </c>
      <c r="Q4733" s="6">
        <f>YEAR(tbl_Sales[[#This Row],[Date]])</f>
        <v>2016</v>
      </c>
    </row>
    <row r="4734" spans="1:17" x14ac:dyDescent="0.25">
      <c r="A4734" s="1">
        <v>42678</v>
      </c>
      <c r="B4734">
        <v>1562500</v>
      </c>
      <c r="C4734" t="s">
        <v>2</v>
      </c>
      <c r="D4734" t="s">
        <v>12430</v>
      </c>
      <c r="E4734" t="s">
        <v>10</v>
      </c>
      <c r="F4734">
        <v>3206</v>
      </c>
      <c r="G4734">
        <v>2</v>
      </c>
      <c r="H4734">
        <v>1</v>
      </c>
      <c r="I4734">
        <v>0</v>
      </c>
      <c r="J4734">
        <v>141</v>
      </c>
      <c r="K4734">
        <v>1890</v>
      </c>
      <c r="L4734" t="s">
        <v>4864</v>
      </c>
      <c r="M4734" t="s">
        <v>113</v>
      </c>
      <c r="N4734" t="s">
        <v>26</v>
      </c>
      <c r="O4734" s="6" t="str">
        <f>INDEX(lkp_Region,MATCH(tbl_Sales[[#This Row],[Suburb]],lkp_Suburb,0))</f>
        <v>Southern Metropolitan</v>
      </c>
      <c r="P4734" s="6">
        <f>MONTH(tbl_Sales[[#This Row],[Date]])</f>
        <v>11</v>
      </c>
      <c r="Q4734" s="6">
        <f>YEAR(tbl_Sales[[#This Row],[Date]])</f>
        <v>2016</v>
      </c>
    </row>
    <row r="4735" spans="1:17" x14ac:dyDescent="0.25">
      <c r="A4735" s="1">
        <v>42678</v>
      </c>
      <c r="B4735">
        <v>815000</v>
      </c>
      <c r="C4735" t="s">
        <v>2</v>
      </c>
      <c r="D4735" t="s">
        <v>12427</v>
      </c>
      <c r="E4735" t="s">
        <v>10</v>
      </c>
      <c r="F4735">
        <v>3044</v>
      </c>
      <c r="G4735">
        <v>3</v>
      </c>
      <c r="H4735">
        <v>1</v>
      </c>
      <c r="I4735">
        <v>2</v>
      </c>
      <c r="J4735">
        <v>628</v>
      </c>
      <c r="L4735" t="s">
        <v>4865</v>
      </c>
      <c r="M4735" t="s">
        <v>115</v>
      </c>
      <c r="N4735" t="s">
        <v>18</v>
      </c>
      <c r="O4735" s="6" t="str">
        <f>INDEX(lkp_Region,MATCH(tbl_Sales[[#This Row],[Suburb]],lkp_Suburb,0))</f>
        <v>Northern Metropolitan</v>
      </c>
      <c r="P4735" s="6">
        <f>MONTH(tbl_Sales[[#This Row],[Date]])</f>
        <v>11</v>
      </c>
      <c r="Q4735" s="6">
        <f>YEAR(tbl_Sales[[#This Row],[Date]])</f>
        <v>2016</v>
      </c>
    </row>
    <row r="4736" spans="1:17" x14ac:dyDescent="0.25">
      <c r="A4736" s="1">
        <v>42678</v>
      </c>
      <c r="B4736">
        <v>1050000</v>
      </c>
      <c r="C4736" t="s">
        <v>51</v>
      </c>
      <c r="D4736" t="s">
        <v>12429</v>
      </c>
      <c r="E4736" t="s">
        <v>5</v>
      </c>
      <c r="F4736">
        <v>3057</v>
      </c>
      <c r="G4736">
        <v>3</v>
      </c>
      <c r="H4736">
        <v>3</v>
      </c>
      <c r="I4736">
        <v>2</v>
      </c>
      <c r="J4736">
        <v>87</v>
      </c>
      <c r="K4736">
        <v>1998</v>
      </c>
      <c r="L4736" t="s">
        <v>4866</v>
      </c>
      <c r="M4736" t="s">
        <v>83</v>
      </c>
      <c r="N4736" t="s">
        <v>18</v>
      </c>
      <c r="O4736" s="6" t="str">
        <f>INDEX(lkp_Region,MATCH(tbl_Sales[[#This Row],[Suburb]],lkp_Suburb,0))</f>
        <v>Northern Metropolitan</v>
      </c>
      <c r="P4736" s="6">
        <f>MONTH(tbl_Sales[[#This Row],[Date]])</f>
        <v>11</v>
      </c>
      <c r="Q4736" s="6">
        <f>YEAR(tbl_Sales[[#This Row],[Date]])</f>
        <v>2016</v>
      </c>
    </row>
    <row r="4737" spans="1:17" x14ac:dyDescent="0.25">
      <c r="A4737" s="1">
        <v>42678</v>
      </c>
      <c r="B4737">
        <v>1175000</v>
      </c>
      <c r="C4737" t="s">
        <v>2</v>
      </c>
      <c r="D4737" t="s">
        <v>12429</v>
      </c>
      <c r="E4737" t="s">
        <v>5</v>
      </c>
      <c r="F4737">
        <v>3056</v>
      </c>
      <c r="G4737">
        <v>4</v>
      </c>
      <c r="H4737">
        <v>1</v>
      </c>
      <c r="I4737">
        <v>2</v>
      </c>
      <c r="J4737">
        <v>319</v>
      </c>
      <c r="L4737" t="s">
        <v>4867</v>
      </c>
      <c r="M4737" t="s">
        <v>117</v>
      </c>
      <c r="N4737" t="s">
        <v>18</v>
      </c>
      <c r="O4737" s="6" t="str">
        <f>INDEX(lkp_Region,MATCH(tbl_Sales[[#This Row],[Suburb]],lkp_Suburb,0))</f>
        <v>Northern Metropolitan</v>
      </c>
      <c r="P4737" s="6">
        <f>MONTH(tbl_Sales[[#This Row],[Date]])</f>
        <v>11</v>
      </c>
      <c r="Q4737" s="6">
        <f>YEAR(tbl_Sales[[#This Row],[Date]])</f>
        <v>2016</v>
      </c>
    </row>
    <row r="4738" spans="1:17" x14ac:dyDescent="0.25">
      <c r="A4738" s="1">
        <v>42678</v>
      </c>
      <c r="B4738">
        <v>1900000</v>
      </c>
      <c r="C4738" t="s">
        <v>2</v>
      </c>
      <c r="D4738" t="s">
        <v>12428</v>
      </c>
      <c r="E4738" t="s">
        <v>5</v>
      </c>
      <c r="F4738">
        <v>3058</v>
      </c>
      <c r="G4738">
        <v>6</v>
      </c>
      <c r="H4738">
        <v>2</v>
      </c>
      <c r="I4738">
        <v>2</v>
      </c>
      <c r="J4738">
        <v>1060</v>
      </c>
      <c r="L4738" t="s">
        <v>4868</v>
      </c>
      <c r="M4738" t="s">
        <v>41</v>
      </c>
      <c r="N4738" t="s">
        <v>18</v>
      </c>
      <c r="O4738" s="6" t="str">
        <f>INDEX(lkp_Region,MATCH(tbl_Sales[[#This Row],[Suburb]],lkp_Suburb,0))</f>
        <v>Northern Metropolitan</v>
      </c>
      <c r="P4738" s="6">
        <f>MONTH(tbl_Sales[[#This Row],[Date]])</f>
        <v>11</v>
      </c>
      <c r="Q4738" s="6">
        <f>YEAR(tbl_Sales[[#This Row],[Date]])</f>
        <v>2016</v>
      </c>
    </row>
    <row r="4739" spans="1:17" x14ac:dyDescent="0.25">
      <c r="A4739" s="1">
        <v>42678</v>
      </c>
      <c r="B4739">
        <v>630000</v>
      </c>
      <c r="C4739" t="s">
        <v>13</v>
      </c>
      <c r="D4739" t="s">
        <v>12427</v>
      </c>
      <c r="E4739" t="s">
        <v>10</v>
      </c>
      <c r="F4739">
        <v>3040</v>
      </c>
      <c r="G4739">
        <v>2</v>
      </c>
      <c r="H4739">
        <v>1</v>
      </c>
      <c r="I4739">
        <v>1</v>
      </c>
      <c r="J4739">
        <v>0</v>
      </c>
      <c r="K4739">
        <v>1975</v>
      </c>
      <c r="L4739" t="s">
        <v>4869</v>
      </c>
      <c r="M4739" t="s">
        <v>47</v>
      </c>
      <c r="N4739" t="s">
        <v>49</v>
      </c>
      <c r="O4739" s="6" t="str">
        <f>INDEX(lkp_Region,MATCH(tbl_Sales[[#This Row],[Suburb]],lkp_Suburb,0))</f>
        <v>Western Metropolitan</v>
      </c>
      <c r="P4739" s="6">
        <f>MONTH(tbl_Sales[[#This Row],[Date]])</f>
        <v>11</v>
      </c>
      <c r="Q4739" s="6">
        <f>YEAR(tbl_Sales[[#This Row],[Date]])</f>
        <v>2016</v>
      </c>
    </row>
    <row r="4740" spans="1:17" x14ac:dyDescent="0.25">
      <c r="A4740" s="1">
        <v>42678</v>
      </c>
      <c r="B4740">
        <v>1350000</v>
      </c>
      <c r="C4740" t="s">
        <v>2</v>
      </c>
      <c r="D4740" t="s">
        <v>12429</v>
      </c>
      <c r="E4740" t="s">
        <v>10</v>
      </c>
      <c r="F4740">
        <v>3166</v>
      </c>
      <c r="G4740">
        <v>3</v>
      </c>
      <c r="H4740">
        <v>1</v>
      </c>
      <c r="I4740">
        <v>2</v>
      </c>
      <c r="J4740">
        <v>698</v>
      </c>
      <c r="L4740" t="s">
        <v>4870</v>
      </c>
      <c r="M4740" t="s">
        <v>262</v>
      </c>
      <c r="N4740" t="s">
        <v>31</v>
      </c>
      <c r="O4740" s="6" t="str">
        <f>INDEX(lkp_Region,MATCH(tbl_Sales[[#This Row],[Suburb]],lkp_Suburb,0))</f>
        <v>Southern Metropolitan</v>
      </c>
      <c r="P4740" s="6">
        <f>MONTH(tbl_Sales[[#This Row],[Date]])</f>
        <v>11</v>
      </c>
      <c r="Q4740" s="6">
        <f>YEAR(tbl_Sales[[#This Row],[Date]])</f>
        <v>2016</v>
      </c>
    </row>
    <row r="4741" spans="1:17" x14ac:dyDescent="0.25">
      <c r="A4741" s="1">
        <v>42678</v>
      </c>
      <c r="B4741">
        <v>770000</v>
      </c>
      <c r="C4741" t="s">
        <v>2</v>
      </c>
      <c r="D4741" t="s">
        <v>12431</v>
      </c>
      <c r="E4741" t="s">
        <v>5</v>
      </c>
      <c r="F4741">
        <v>3013</v>
      </c>
      <c r="G4741">
        <v>3</v>
      </c>
      <c r="H4741">
        <v>1</v>
      </c>
      <c r="I4741">
        <v>2</v>
      </c>
      <c r="J4741">
        <v>323</v>
      </c>
      <c r="K4741">
        <v>1960</v>
      </c>
      <c r="L4741" t="s">
        <v>4871</v>
      </c>
      <c r="M4741" t="s">
        <v>65</v>
      </c>
      <c r="N4741" t="s">
        <v>21</v>
      </c>
      <c r="O4741" s="6" t="str">
        <f>INDEX(lkp_Region,MATCH(tbl_Sales[[#This Row],[Suburb]],lkp_Suburb,0))</f>
        <v>Western Metropolitan</v>
      </c>
      <c r="P4741" s="6">
        <f>MONTH(tbl_Sales[[#This Row],[Date]])</f>
        <v>11</v>
      </c>
      <c r="Q4741" s="6">
        <f>YEAR(tbl_Sales[[#This Row],[Date]])</f>
        <v>2016</v>
      </c>
    </row>
    <row r="4742" spans="1:17" x14ac:dyDescent="0.25">
      <c r="A4742" s="1">
        <v>42678</v>
      </c>
      <c r="B4742">
        <v>850000</v>
      </c>
      <c r="C4742" t="s">
        <v>2</v>
      </c>
      <c r="D4742" t="s">
        <v>12427</v>
      </c>
      <c r="E4742" t="s">
        <v>5</v>
      </c>
      <c r="F4742">
        <v>3012</v>
      </c>
      <c r="G4742">
        <v>4</v>
      </c>
      <c r="H4742">
        <v>1</v>
      </c>
      <c r="I4742">
        <v>3</v>
      </c>
      <c r="J4742">
        <v>511</v>
      </c>
      <c r="L4742" t="s">
        <v>4872</v>
      </c>
      <c r="M4742" t="s">
        <v>53</v>
      </c>
      <c r="N4742" t="s">
        <v>21</v>
      </c>
      <c r="O4742" s="6" t="str">
        <f>INDEX(lkp_Region,MATCH(tbl_Sales[[#This Row],[Suburb]],lkp_Suburb,0))</f>
        <v>Western Metropolitan</v>
      </c>
      <c r="P4742" s="6">
        <f>MONTH(tbl_Sales[[#This Row],[Date]])</f>
        <v>11</v>
      </c>
      <c r="Q4742" s="6">
        <f>YEAR(tbl_Sales[[#This Row],[Date]])</f>
        <v>2016</v>
      </c>
    </row>
    <row r="4743" spans="1:17" x14ac:dyDescent="0.25">
      <c r="A4743" s="1">
        <v>42678</v>
      </c>
      <c r="B4743">
        <v>1180000</v>
      </c>
      <c r="C4743" t="s">
        <v>2</v>
      </c>
      <c r="D4743" t="s">
        <v>12423</v>
      </c>
      <c r="E4743" t="s">
        <v>10</v>
      </c>
      <c r="F4743">
        <v>3108</v>
      </c>
      <c r="G4743">
        <v>3</v>
      </c>
      <c r="H4743">
        <v>1</v>
      </c>
      <c r="I4743">
        <v>2</v>
      </c>
      <c r="J4743">
        <v>657</v>
      </c>
      <c r="L4743" t="s">
        <v>4873</v>
      </c>
      <c r="M4743" t="s">
        <v>126</v>
      </c>
      <c r="N4743" t="s">
        <v>128</v>
      </c>
      <c r="O4743" s="6" t="str">
        <f>INDEX(lkp_Region,MATCH(tbl_Sales[[#This Row],[Suburb]],lkp_Suburb,0))</f>
        <v>Eastern Metropolitan</v>
      </c>
      <c r="P4743" s="6">
        <f>MONTH(tbl_Sales[[#This Row],[Date]])</f>
        <v>11</v>
      </c>
      <c r="Q4743" s="6">
        <f>YEAR(tbl_Sales[[#This Row],[Date]])</f>
        <v>2016</v>
      </c>
    </row>
    <row r="4744" spans="1:17" x14ac:dyDescent="0.25">
      <c r="A4744" s="1">
        <v>42678</v>
      </c>
      <c r="B4744">
        <v>368000</v>
      </c>
      <c r="C4744" t="s">
        <v>2</v>
      </c>
      <c r="D4744" t="s">
        <v>12431</v>
      </c>
      <c r="E4744" t="s">
        <v>5</v>
      </c>
      <c r="F4744">
        <v>3061</v>
      </c>
      <c r="G4744">
        <v>3</v>
      </c>
      <c r="H4744">
        <v>1</v>
      </c>
      <c r="I4744">
        <v>2</v>
      </c>
      <c r="J4744">
        <v>600</v>
      </c>
      <c r="L4744" t="s">
        <v>4875</v>
      </c>
      <c r="M4744" t="s">
        <v>4874</v>
      </c>
      <c r="N4744" t="s">
        <v>195</v>
      </c>
      <c r="O4744" s="6" t="str">
        <f>INDEX(lkp_Region,MATCH(tbl_Sales[[#This Row],[Suburb]],lkp_Suburb,0))</f>
        <v>Northern Metropolitan</v>
      </c>
      <c r="P4744" s="6">
        <f>MONTH(tbl_Sales[[#This Row],[Date]])</f>
        <v>11</v>
      </c>
      <c r="Q4744" s="6">
        <f>YEAR(tbl_Sales[[#This Row],[Date]])</f>
        <v>2016</v>
      </c>
    </row>
    <row r="4745" spans="1:17" x14ac:dyDescent="0.25">
      <c r="A4745" s="1">
        <v>42678</v>
      </c>
      <c r="B4745">
        <v>525500</v>
      </c>
      <c r="C4745" t="s">
        <v>13</v>
      </c>
      <c r="D4745" t="s">
        <v>12427</v>
      </c>
      <c r="E4745" t="s">
        <v>10</v>
      </c>
      <c r="F4745">
        <v>3162</v>
      </c>
      <c r="G4745">
        <v>2</v>
      </c>
      <c r="H4745">
        <v>1</v>
      </c>
      <c r="I4745">
        <v>1</v>
      </c>
      <c r="J4745">
        <v>831</v>
      </c>
      <c r="K4745">
        <v>1970</v>
      </c>
      <c r="L4745" t="s">
        <v>4876</v>
      </c>
      <c r="M4745" t="s">
        <v>569</v>
      </c>
      <c r="N4745" t="s">
        <v>57</v>
      </c>
      <c r="O4745" s="6" t="str">
        <f>INDEX(lkp_Region,MATCH(tbl_Sales[[#This Row],[Suburb]],lkp_Suburb,0))</f>
        <v>Southern Metropolitan</v>
      </c>
      <c r="P4745" s="6">
        <f>MONTH(tbl_Sales[[#This Row],[Date]])</f>
        <v>11</v>
      </c>
      <c r="Q4745" s="6">
        <f>YEAR(tbl_Sales[[#This Row],[Date]])</f>
        <v>2016</v>
      </c>
    </row>
    <row r="4746" spans="1:17" x14ac:dyDescent="0.25">
      <c r="A4746" s="1">
        <v>42678</v>
      </c>
      <c r="B4746">
        <v>440000</v>
      </c>
      <c r="C4746" t="s">
        <v>13</v>
      </c>
      <c r="D4746" t="s">
        <v>12427</v>
      </c>
      <c r="E4746" t="s">
        <v>5</v>
      </c>
      <c r="F4746">
        <v>3073</v>
      </c>
      <c r="G4746">
        <v>2</v>
      </c>
      <c r="H4746">
        <v>1</v>
      </c>
      <c r="I4746">
        <v>2</v>
      </c>
      <c r="J4746">
        <v>132</v>
      </c>
      <c r="K4746">
        <v>1980</v>
      </c>
      <c r="L4746" t="s">
        <v>4877</v>
      </c>
      <c r="M4746" t="s">
        <v>93</v>
      </c>
      <c r="N4746" t="s">
        <v>62</v>
      </c>
      <c r="O4746" s="6" t="str">
        <f>INDEX(lkp_Region,MATCH(tbl_Sales[[#This Row],[Suburb]],lkp_Suburb,0))</f>
        <v>Northern Metropolitan</v>
      </c>
      <c r="P4746" s="6">
        <f>MONTH(tbl_Sales[[#This Row],[Date]])</f>
        <v>11</v>
      </c>
      <c r="Q4746" s="6">
        <f>YEAR(tbl_Sales[[#This Row],[Date]])</f>
        <v>2016</v>
      </c>
    </row>
    <row r="4747" spans="1:17" x14ac:dyDescent="0.25">
      <c r="A4747" s="1">
        <v>42678</v>
      </c>
      <c r="B4747">
        <v>620000</v>
      </c>
      <c r="C4747" t="s">
        <v>2</v>
      </c>
      <c r="D4747" t="s">
        <v>12423</v>
      </c>
      <c r="E4747" t="s">
        <v>5</v>
      </c>
      <c r="F4747">
        <v>3073</v>
      </c>
      <c r="G4747">
        <v>3</v>
      </c>
      <c r="H4747">
        <v>1</v>
      </c>
      <c r="I4747">
        <v>2</v>
      </c>
      <c r="J4747">
        <v>762</v>
      </c>
      <c r="L4747" t="s">
        <v>4878</v>
      </c>
      <c r="M4747" t="s">
        <v>93</v>
      </c>
      <c r="N4747" t="s">
        <v>62</v>
      </c>
      <c r="O4747" s="6" t="str">
        <f>INDEX(lkp_Region,MATCH(tbl_Sales[[#This Row],[Suburb]],lkp_Suburb,0))</f>
        <v>Northern Metropolitan</v>
      </c>
      <c r="P4747" s="6">
        <f>MONTH(tbl_Sales[[#This Row],[Date]])</f>
        <v>11</v>
      </c>
      <c r="Q4747" s="6">
        <f>YEAR(tbl_Sales[[#This Row],[Date]])</f>
        <v>2016</v>
      </c>
    </row>
    <row r="4748" spans="1:17" x14ac:dyDescent="0.25">
      <c r="A4748" s="1">
        <v>42678</v>
      </c>
      <c r="B4748">
        <v>895500</v>
      </c>
      <c r="C4748" t="s">
        <v>2</v>
      </c>
      <c r="D4748" t="s">
        <v>12423</v>
      </c>
      <c r="E4748" t="s">
        <v>10</v>
      </c>
      <c r="F4748">
        <v>3073</v>
      </c>
      <c r="G4748">
        <v>4</v>
      </c>
      <c r="H4748">
        <v>2</v>
      </c>
      <c r="I4748">
        <v>4</v>
      </c>
      <c r="J4748">
        <v>864</v>
      </c>
      <c r="L4748" t="s">
        <v>4879</v>
      </c>
      <c r="M4748" t="s">
        <v>93</v>
      </c>
      <c r="N4748" t="s">
        <v>62</v>
      </c>
      <c r="O4748" s="6" t="str">
        <f>INDEX(lkp_Region,MATCH(tbl_Sales[[#This Row],[Suburb]],lkp_Suburb,0))</f>
        <v>Northern Metropolitan</v>
      </c>
      <c r="P4748" s="6">
        <f>MONTH(tbl_Sales[[#This Row],[Date]])</f>
        <v>11</v>
      </c>
      <c r="Q4748" s="6">
        <f>YEAR(tbl_Sales[[#This Row],[Date]])</f>
        <v>2016</v>
      </c>
    </row>
    <row r="4749" spans="1:17" x14ac:dyDescent="0.25">
      <c r="A4749" s="1">
        <v>42678</v>
      </c>
      <c r="B4749">
        <v>1950000</v>
      </c>
      <c r="C4749" t="s">
        <v>2</v>
      </c>
      <c r="D4749" t="s">
        <v>12429</v>
      </c>
      <c r="E4749" t="s">
        <v>10</v>
      </c>
      <c r="F4749">
        <v>3070</v>
      </c>
      <c r="G4749">
        <v>4</v>
      </c>
      <c r="H4749">
        <v>1</v>
      </c>
      <c r="I4749">
        <v>2</v>
      </c>
      <c r="J4749">
        <v>608</v>
      </c>
      <c r="K4749">
        <v>1870</v>
      </c>
      <c r="L4749" t="s">
        <v>4880</v>
      </c>
      <c r="M4749" t="s">
        <v>271</v>
      </c>
      <c r="N4749" t="s">
        <v>62</v>
      </c>
      <c r="O4749" s="6" t="str">
        <f>INDEX(lkp_Region,MATCH(tbl_Sales[[#This Row],[Suburb]],lkp_Suburb,0))</f>
        <v>Northern Metropolitan</v>
      </c>
      <c r="P4749" s="6">
        <f>MONTH(tbl_Sales[[#This Row],[Date]])</f>
        <v>11</v>
      </c>
      <c r="Q4749" s="6">
        <f>YEAR(tbl_Sales[[#This Row],[Date]])</f>
        <v>2016</v>
      </c>
    </row>
    <row r="4750" spans="1:17" x14ac:dyDescent="0.25">
      <c r="A4750" s="1">
        <v>42678</v>
      </c>
      <c r="B4750">
        <v>461000</v>
      </c>
      <c r="C4750" t="s">
        <v>2</v>
      </c>
      <c r="D4750" t="s">
        <v>12428</v>
      </c>
      <c r="E4750" t="s">
        <v>10</v>
      </c>
      <c r="F4750">
        <v>3021</v>
      </c>
      <c r="G4750">
        <v>3</v>
      </c>
      <c r="H4750">
        <v>1</v>
      </c>
      <c r="I4750">
        <v>0</v>
      </c>
      <c r="J4750">
        <v>534</v>
      </c>
      <c r="L4750" t="s">
        <v>4881</v>
      </c>
      <c r="M4750" t="s">
        <v>173</v>
      </c>
      <c r="N4750" t="s">
        <v>3</v>
      </c>
      <c r="O4750" s="6" t="str">
        <f>INDEX(lkp_Region,MATCH(tbl_Sales[[#This Row],[Suburb]],lkp_Suburb,0))</f>
        <v>Western Metropolitan</v>
      </c>
      <c r="P4750" s="6">
        <f>MONTH(tbl_Sales[[#This Row],[Date]])</f>
        <v>11</v>
      </c>
      <c r="Q4750" s="6">
        <f>YEAR(tbl_Sales[[#This Row],[Date]])</f>
        <v>2016</v>
      </c>
    </row>
    <row r="4751" spans="1:17" x14ac:dyDescent="0.25">
      <c r="A4751" s="1">
        <v>42678</v>
      </c>
      <c r="B4751">
        <v>1430000</v>
      </c>
      <c r="C4751" t="s">
        <v>2</v>
      </c>
      <c r="D4751" t="s">
        <v>12431</v>
      </c>
      <c r="E4751" t="s">
        <v>10</v>
      </c>
      <c r="F4751">
        <v>3124</v>
      </c>
      <c r="G4751">
        <v>3</v>
      </c>
      <c r="H4751">
        <v>2</v>
      </c>
      <c r="I4751">
        <v>2</v>
      </c>
      <c r="J4751">
        <v>244</v>
      </c>
      <c r="L4751" t="s">
        <v>4882</v>
      </c>
      <c r="M4751" t="s">
        <v>209</v>
      </c>
      <c r="N4751" t="s">
        <v>101</v>
      </c>
      <c r="O4751" s="6" t="str">
        <f>INDEX(lkp_Region,MATCH(tbl_Sales[[#This Row],[Suburb]],lkp_Suburb,0))</f>
        <v>Southern Metropolitan</v>
      </c>
      <c r="P4751" s="6">
        <f>MONTH(tbl_Sales[[#This Row],[Date]])</f>
        <v>11</v>
      </c>
      <c r="Q4751" s="6">
        <f>YEAR(tbl_Sales[[#This Row],[Date]])</f>
        <v>2016</v>
      </c>
    </row>
    <row r="4752" spans="1:17" x14ac:dyDescent="0.25">
      <c r="A4752" s="1">
        <v>42678</v>
      </c>
      <c r="B4752">
        <v>1550000</v>
      </c>
      <c r="C4752" t="s">
        <v>2</v>
      </c>
      <c r="D4752" t="s">
        <v>12427</v>
      </c>
      <c r="E4752" t="s">
        <v>10</v>
      </c>
      <c r="F4752">
        <v>3146</v>
      </c>
      <c r="G4752">
        <v>4</v>
      </c>
      <c r="H4752">
        <v>2</v>
      </c>
      <c r="I4752">
        <v>2</v>
      </c>
      <c r="J4752">
        <v>662</v>
      </c>
      <c r="L4752" t="s">
        <v>4883</v>
      </c>
      <c r="M4752" t="s">
        <v>102</v>
      </c>
      <c r="N4752" t="s">
        <v>101</v>
      </c>
      <c r="O4752" s="6" t="str">
        <f>INDEX(lkp_Region,MATCH(tbl_Sales[[#This Row],[Suburb]],lkp_Suburb,0))</f>
        <v>Southern Metropolitan</v>
      </c>
      <c r="P4752" s="6">
        <f>MONTH(tbl_Sales[[#This Row],[Date]])</f>
        <v>11</v>
      </c>
      <c r="Q4752" s="6">
        <f>YEAR(tbl_Sales[[#This Row],[Date]])</f>
        <v>2016</v>
      </c>
    </row>
    <row r="4753" spans="1:17" x14ac:dyDescent="0.25">
      <c r="A4753" s="1">
        <v>42678</v>
      </c>
      <c r="B4753">
        <v>2910000</v>
      </c>
      <c r="C4753" t="s">
        <v>2</v>
      </c>
      <c r="D4753" t="s">
        <v>12427</v>
      </c>
      <c r="E4753" t="s">
        <v>10</v>
      </c>
      <c r="F4753">
        <v>3104</v>
      </c>
      <c r="G4753">
        <v>4</v>
      </c>
      <c r="H4753">
        <v>3</v>
      </c>
      <c r="I4753">
        <v>2</v>
      </c>
      <c r="J4753">
        <v>1070</v>
      </c>
      <c r="K4753">
        <v>1992</v>
      </c>
      <c r="L4753" t="s">
        <v>4884</v>
      </c>
      <c r="M4753" t="s">
        <v>99</v>
      </c>
      <c r="N4753" t="s">
        <v>101</v>
      </c>
      <c r="O4753" s="6" t="str">
        <f>INDEX(lkp_Region,MATCH(tbl_Sales[[#This Row],[Suburb]],lkp_Suburb,0))</f>
        <v>Southern Metropolitan</v>
      </c>
      <c r="P4753" s="6">
        <f>MONTH(tbl_Sales[[#This Row],[Date]])</f>
        <v>11</v>
      </c>
      <c r="Q4753" s="6">
        <f>YEAR(tbl_Sales[[#This Row],[Date]])</f>
        <v>2016</v>
      </c>
    </row>
    <row r="4754" spans="1:17" x14ac:dyDescent="0.25">
      <c r="A4754" s="1">
        <v>42678</v>
      </c>
      <c r="B4754">
        <v>715000</v>
      </c>
      <c r="C4754" t="s">
        <v>2</v>
      </c>
      <c r="D4754" t="s">
        <v>12423</v>
      </c>
      <c r="E4754" t="s">
        <v>10</v>
      </c>
      <c r="F4754">
        <v>3081</v>
      </c>
      <c r="G4754">
        <v>4</v>
      </c>
      <c r="H4754">
        <v>2</v>
      </c>
      <c r="I4754">
        <v>2</v>
      </c>
      <c r="J4754">
        <v>521</v>
      </c>
      <c r="K4754">
        <v>1990</v>
      </c>
      <c r="L4754" t="s">
        <v>4885</v>
      </c>
      <c r="M4754" t="s">
        <v>148</v>
      </c>
      <c r="N4754" t="s">
        <v>150</v>
      </c>
      <c r="O4754" s="6" t="str">
        <f>INDEX(lkp_Region,MATCH(tbl_Sales[[#This Row],[Suburb]],lkp_Suburb,0))</f>
        <v>Eastern Metropolitan</v>
      </c>
      <c r="P4754" s="6">
        <f>MONTH(tbl_Sales[[#This Row],[Date]])</f>
        <v>11</v>
      </c>
      <c r="Q4754" s="6">
        <f>YEAR(tbl_Sales[[#This Row],[Date]])</f>
        <v>2016</v>
      </c>
    </row>
    <row r="4755" spans="1:17" x14ac:dyDescent="0.25">
      <c r="A4755" s="1">
        <v>42678</v>
      </c>
      <c r="B4755">
        <v>800000</v>
      </c>
      <c r="C4755" t="s">
        <v>2</v>
      </c>
      <c r="D4755" t="s">
        <v>12432</v>
      </c>
      <c r="E4755" t="s">
        <v>10</v>
      </c>
      <c r="F4755">
        <v>3081</v>
      </c>
      <c r="G4755">
        <v>3</v>
      </c>
      <c r="H4755">
        <v>1</v>
      </c>
      <c r="I4755">
        <v>3</v>
      </c>
      <c r="J4755">
        <v>633</v>
      </c>
      <c r="K4755">
        <v>1950</v>
      </c>
      <c r="L4755" t="s">
        <v>4886</v>
      </c>
      <c r="M4755" t="s">
        <v>148</v>
      </c>
      <c r="N4755" t="s">
        <v>150</v>
      </c>
      <c r="O4755" s="6" t="str">
        <f>INDEX(lkp_Region,MATCH(tbl_Sales[[#This Row],[Suburb]],lkp_Suburb,0))</f>
        <v>Eastern Metropolitan</v>
      </c>
      <c r="P4755" s="6">
        <f>MONTH(tbl_Sales[[#This Row],[Date]])</f>
        <v>11</v>
      </c>
      <c r="Q4755" s="6">
        <f>YEAR(tbl_Sales[[#This Row],[Date]])</f>
        <v>2016</v>
      </c>
    </row>
    <row r="4756" spans="1:17" x14ac:dyDescent="0.25">
      <c r="A4756" s="1">
        <v>42679</v>
      </c>
      <c r="B4756">
        <v>1180000</v>
      </c>
      <c r="C4756" t="s">
        <v>2</v>
      </c>
      <c r="D4756" t="s">
        <v>12429</v>
      </c>
      <c r="E4756" t="s">
        <v>10</v>
      </c>
      <c r="F4756">
        <v>3067</v>
      </c>
      <c r="G4756">
        <v>2</v>
      </c>
      <c r="H4756">
        <v>1</v>
      </c>
      <c r="I4756">
        <v>0</v>
      </c>
      <c r="J4756">
        <v>162</v>
      </c>
      <c r="K4756">
        <v>1900</v>
      </c>
      <c r="L4756" t="s">
        <v>4887</v>
      </c>
      <c r="M4756" t="s">
        <v>38</v>
      </c>
      <c r="N4756" t="s">
        <v>8</v>
      </c>
      <c r="O4756" s="6" t="str">
        <f>INDEX(lkp_Region,MATCH(tbl_Sales[[#This Row],[Suburb]],lkp_Suburb,0))</f>
        <v>Northern Metropolitan</v>
      </c>
      <c r="P4756" s="6">
        <f>MONTH(tbl_Sales[[#This Row],[Date]])</f>
        <v>11</v>
      </c>
      <c r="Q4756" s="6">
        <f>YEAR(tbl_Sales[[#This Row],[Date]])</f>
        <v>2016</v>
      </c>
    </row>
    <row r="4757" spans="1:17" x14ac:dyDescent="0.25">
      <c r="A4757" s="1">
        <v>42679</v>
      </c>
      <c r="B4757">
        <v>1530000</v>
      </c>
      <c r="C4757" t="s">
        <v>2</v>
      </c>
      <c r="D4757" t="s">
        <v>12425</v>
      </c>
      <c r="E4757" t="s">
        <v>10</v>
      </c>
      <c r="F4757">
        <v>3127</v>
      </c>
      <c r="G4757">
        <v>4</v>
      </c>
      <c r="H4757">
        <v>2</v>
      </c>
      <c r="I4757">
        <v>2</v>
      </c>
      <c r="J4757">
        <v>486</v>
      </c>
      <c r="K4757">
        <v>1890</v>
      </c>
      <c r="L4757" t="s">
        <v>4888</v>
      </c>
      <c r="M4757" t="s">
        <v>11</v>
      </c>
      <c r="N4757" t="s">
        <v>14</v>
      </c>
      <c r="O4757" s="6" t="str">
        <f>INDEX(lkp_Region,MATCH(tbl_Sales[[#This Row],[Suburb]],lkp_Suburb,0))</f>
        <v>Southern Metropolitan</v>
      </c>
      <c r="P4757" s="6">
        <f>MONTH(tbl_Sales[[#This Row],[Date]])</f>
        <v>11</v>
      </c>
      <c r="Q4757" s="6">
        <f>YEAR(tbl_Sales[[#This Row],[Date]])</f>
        <v>2016</v>
      </c>
    </row>
    <row r="4758" spans="1:17" x14ac:dyDescent="0.25">
      <c r="A4758" s="1">
        <v>42679</v>
      </c>
      <c r="B4758">
        <v>681000</v>
      </c>
      <c r="C4758" t="s">
        <v>13</v>
      </c>
      <c r="D4758" t="s">
        <v>12433</v>
      </c>
      <c r="E4758" t="s">
        <v>10</v>
      </c>
      <c r="F4758">
        <v>3181</v>
      </c>
      <c r="G4758">
        <v>2</v>
      </c>
      <c r="H4758">
        <v>2</v>
      </c>
      <c r="I4758">
        <v>1</v>
      </c>
      <c r="J4758">
        <v>0</v>
      </c>
      <c r="K4758">
        <v>1995</v>
      </c>
      <c r="L4758" t="s">
        <v>4889</v>
      </c>
      <c r="M4758" t="s">
        <v>302</v>
      </c>
      <c r="N4758" t="s">
        <v>76</v>
      </c>
      <c r="O4758" s="6" t="str">
        <f>INDEX(lkp_Region,MATCH(tbl_Sales[[#This Row],[Suburb]],lkp_Suburb,0))</f>
        <v>Southern Metropolitan</v>
      </c>
      <c r="P4758" s="6">
        <f>MONTH(tbl_Sales[[#This Row],[Date]])</f>
        <v>11</v>
      </c>
      <c r="Q4758" s="6">
        <f>YEAR(tbl_Sales[[#This Row],[Date]])</f>
        <v>2016</v>
      </c>
    </row>
    <row r="4759" spans="1:17" x14ac:dyDescent="0.25">
      <c r="A4759" s="1">
        <v>42679</v>
      </c>
      <c r="B4759">
        <v>995000</v>
      </c>
      <c r="C4759" t="s">
        <v>13</v>
      </c>
      <c r="D4759" t="s">
        <v>12427</v>
      </c>
      <c r="E4759" t="s">
        <v>10</v>
      </c>
      <c r="F4759">
        <v>3143</v>
      </c>
      <c r="G4759">
        <v>3</v>
      </c>
      <c r="H4759">
        <v>2</v>
      </c>
      <c r="I4759">
        <v>2</v>
      </c>
      <c r="J4759">
        <v>0</v>
      </c>
      <c r="K4759">
        <v>1998</v>
      </c>
      <c r="L4759" t="s">
        <v>4890</v>
      </c>
      <c r="M4759" t="s">
        <v>283</v>
      </c>
      <c r="N4759" t="s">
        <v>76</v>
      </c>
      <c r="O4759" s="6" t="str">
        <f>INDEX(lkp_Region,MATCH(tbl_Sales[[#This Row],[Suburb]],lkp_Suburb,0))</f>
        <v>Southern Metropolitan</v>
      </c>
      <c r="P4759" s="6">
        <f>MONTH(tbl_Sales[[#This Row],[Date]])</f>
        <v>11</v>
      </c>
      <c r="Q4759" s="6">
        <f>YEAR(tbl_Sales[[#This Row],[Date]])</f>
        <v>2016</v>
      </c>
    </row>
    <row r="4760" spans="1:17" x14ac:dyDescent="0.25">
      <c r="A4760" s="1">
        <v>42679</v>
      </c>
      <c r="B4760">
        <v>1500000</v>
      </c>
      <c r="C4760" t="s">
        <v>2</v>
      </c>
      <c r="D4760" t="s">
        <v>12429</v>
      </c>
      <c r="E4760" t="s">
        <v>10</v>
      </c>
      <c r="F4760">
        <v>3181</v>
      </c>
      <c r="G4760">
        <v>2</v>
      </c>
      <c r="H4760">
        <v>1</v>
      </c>
      <c r="I4760">
        <v>2</v>
      </c>
      <c r="J4760">
        <v>0</v>
      </c>
      <c r="K4760">
        <v>1928</v>
      </c>
      <c r="L4760" t="s">
        <v>4891</v>
      </c>
      <c r="M4760" t="s">
        <v>431</v>
      </c>
      <c r="N4760" t="s">
        <v>76</v>
      </c>
      <c r="O4760" s="6" t="str">
        <f>INDEX(lkp_Region,MATCH(tbl_Sales[[#This Row],[Suburb]],lkp_Suburb,0))</f>
        <v>Southern Metropolitan</v>
      </c>
      <c r="P4760" s="6">
        <f>MONTH(tbl_Sales[[#This Row],[Date]])</f>
        <v>11</v>
      </c>
      <c r="Q4760" s="6">
        <f>YEAR(tbl_Sales[[#This Row],[Date]])</f>
        <v>2016</v>
      </c>
    </row>
    <row r="4761" spans="1:17" x14ac:dyDescent="0.25">
      <c r="A4761" s="1">
        <v>42679</v>
      </c>
      <c r="B4761">
        <v>1850000</v>
      </c>
      <c r="C4761" t="s">
        <v>2</v>
      </c>
      <c r="D4761" t="s">
        <v>12427</v>
      </c>
      <c r="E4761" t="s">
        <v>5</v>
      </c>
      <c r="F4761">
        <v>3181</v>
      </c>
      <c r="G4761">
        <v>3</v>
      </c>
      <c r="H4761">
        <v>1</v>
      </c>
      <c r="I4761">
        <v>2</v>
      </c>
      <c r="J4761">
        <v>361</v>
      </c>
      <c r="L4761" t="s">
        <v>4892</v>
      </c>
      <c r="M4761" t="s">
        <v>431</v>
      </c>
      <c r="N4761" t="s">
        <v>76</v>
      </c>
      <c r="O4761" s="6" t="str">
        <f>INDEX(lkp_Region,MATCH(tbl_Sales[[#This Row],[Suburb]],lkp_Suburb,0))</f>
        <v>Southern Metropolitan</v>
      </c>
      <c r="P4761" s="6">
        <f>MONTH(tbl_Sales[[#This Row],[Date]])</f>
        <v>11</v>
      </c>
      <c r="Q4761" s="6">
        <f>YEAR(tbl_Sales[[#This Row],[Date]])</f>
        <v>2016</v>
      </c>
    </row>
    <row r="4762" spans="1:17" x14ac:dyDescent="0.25">
      <c r="A4762" s="1">
        <v>42679</v>
      </c>
      <c r="B4762">
        <v>2205000</v>
      </c>
      <c r="C4762" t="s">
        <v>13</v>
      </c>
      <c r="D4762" t="s">
        <v>12429</v>
      </c>
      <c r="E4762" t="s">
        <v>10</v>
      </c>
      <c r="F4762">
        <v>3142</v>
      </c>
      <c r="G4762">
        <v>3</v>
      </c>
      <c r="H4762">
        <v>2</v>
      </c>
      <c r="I4762">
        <v>2</v>
      </c>
      <c r="J4762">
        <v>0</v>
      </c>
      <c r="K4762">
        <v>2014</v>
      </c>
      <c r="L4762" t="s">
        <v>4893</v>
      </c>
      <c r="M4762" t="s">
        <v>109</v>
      </c>
      <c r="N4762" t="s">
        <v>76</v>
      </c>
      <c r="O4762" s="6" t="str">
        <f>INDEX(lkp_Region,MATCH(tbl_Sales[[#This Row],[Suburb]],lkp_Suburb,0))</f>
        <v>Southern Metropolitan</v>
      </c>
      <c r="P4762" s="6">
        <f>MONTH(tbl_Sales[[#This Row],[Date]])</f>
        <v>11</v>
      </c>
      <c r="Q4762" s="6">
        <f>YEAR(tbl_Sales[[#This Row],[Date]])</f>
        <v>2016</v>
      </c>
    </row>
    <row r="4763" spans="1:17" x14ac:dyDescent="0.25">
      <c r="A4763" s="1">
        <v>42679</v>
      </c>
      <c r="B4763">
        <v>630000</v>
      </c>
      <c r="C4763" t="s">
        <v>13</v>
      </c>
      <c r="D4763" t="s">
        <v>12429</v>
      </c>
      <c r="E4763" t="s">
        <v>10</v>
      </c>
      <c r="F4763">
        <v>3184</v>
      </c>
      <c r="G4763">
        <v>2</v>
      </c>
      <c r="H4763">
        <v>1</v>
      </c>
      <c r="I4763">
        <v>1</v>
      </c>
      <c r="J4763">
        <v>0</v>
      </c>
      <c r="K4763">
        <v>1960</v>
      </c>
      <c r="L4763" t="s">
        <v>4894</v>
      </c>
      <c r="M4763" t="s">
        <v>58</v>
      </c>
      <c r="N4763" t="s">
        <v>26</v>
      </c>
      <c r="O4763" s="6" t="str">
        <f>INDEX(lkp_Region,MATCH(tbl_Sales[[#This Row],[Suburb]],lkp_Suburb,0))</f>
        <v>Southern Metropolitan</v>
      </c>
      <c r="P4763" s="6">
        <f>MONTH(tbl_Sales[[#This Row],[Date]])</f>
        <v>11</v>
      </c>
      <c r="Q4763" s="6">
        <f>YEAR(tbl_Sales[[#This Row],[Date]])</f>
        <v>2016</v>
      </c>
    </row>
    <row r="4764" spans="1:17" x14ac:dyDescent="0.25">
      <c r="A4764" s="1">
        <v>42679</v>
      </c>
      <c r="B4764">
        <v>878500</v>
      </c>
      <c r="C4764" t="s">
        <v>2</v>
      </c>
      <c r="D4764" t="s">
        <v>12428</v>
      </c>
      <c r="E4764" t="s">
        <v>10</v>
      </c>
      <c r="F4764">
        <v>3184</v>
      </c>
      <c r="G4764">
        <v>3</v>
      </c>
      <c r="H4764">
        <v>2</v>
      </c>
      <c r="I4764">
        <v>1</v>
      </c>
      <c r="J4764">
        <v>75</v>
      </c>
      <c r="K4764">
        <v>2002</v>
      </c>
      <c r="L4764" t="s">
        <v>4895</v>
      </c>
      <c r="M4764" t="s">
        <v>58</v>
      </c>
      <c r="N4764" t="s">
        <v>26</v>
      </c>
      <c r="O4764" s="6" t="str">
        <f>INDEX(lkp_Region,MATCH(tbl_Sales[[#This Row],[Suburb]],lkp_Suburb,0))</f>
        <v>Southern Metropolitan</v>
      </c>
      <c r="P4764" s="6">
        <f>MONTH(tbl_Sales[[#This Row],[Date]])</f>
        <v>11</v>
      </c>
      <c r="Q4764" s="6">
        <f>YEAR(tbl_Sales[[#This Row],[Date]])</f>
        <v>2016</v>
      </c>
    </row>
    <row r="4765" spans="1:17" x14ac:dyDescent="0.25">
      <c r="A4765" s="1">
        <v>42679</v>
      </c>
      <c r="B4765">
        <v>2116000</v>
      </c>
      <c r="C4765" t="s">
        <v>2</v>
      </c>
      <c r="D4765" t="s">
        <v>12429</v>
      </c>
      <c r="E4765" t="s">
        <v>10</v>
      </c>
      <c r="F4765">
        <v>3184</v>
      </c>
      <c r="G4765">
        <v>3</v>
      </c>
      <c r="H4765">
        <v>1</v>
      </c>
      <c r="I4765">
        <v>2</v>
      </c>
      <c r="J4765">
        <v>463</v>
      </c>
      <c r="L4765" t="s">
        <v>4896</v>
      </c>
      <c r="M4765" t="s">
        <v>58</v>
      </c>
      <c r="N4765" t="s">
        <v>26</v>
      </c>
      <c r="O4765" s="6" t="str">
        <f>INDEX(lkp_Region,MATCH(tbl_Sales[[#This Row],[Suburb]],lkp_Suburb,0))</f>
        <v>Southern Metropolitan</v>
      </c>
      <c r="P4765" s="6">
        <f>MONTH(tbl_Sales[[#This Row],[Date]])</f>
        <v>11</v>
      </c>
      <c r="Q4765" s="6">
        <f>YEAR(tbl_Sales[[#This Row],[Date]])</f>
        <v>2016</v>
      </c>
    </row>
    <row r="4766" spans="1:17" x14ac:dyDescent="0.25">
      <c r="A4766" s="1">
        <v>42679</v>
      </c>
      <c r="B4766">
        <v>730000</v>
      </c>
      <c r="C4766" t="s">
        <v>2</v>
      </c>
      <c r="D4766" t="s">
        <v>12423</v>
      </c>
      <c r="E4766" t="s">
        <v>10</v>
      </c>
      <c r="F4766">
        <v>3046</v>
      </c>
      <c r="G4766">
        <v>2</v>
      </c>
      <c r="H4766">
        <v>1</v>
      </c>
      <c r="I4766">
        <v>1</v>
      </c>
      <c r="J4766">
        <v>705</v>
      </c>
      <c r="K4766">
        <v>1950</v>
      </c>
      <c r="L4766" t="s">
        <v>4897</v>
      </c>
      <c r="M4766" t="s">
        <v>78</v>
      </c>
      <c r="N4766" t="s">
        <v>18</v>
      </c>
      <c r="O4766" s="6" t="str">
        <f>INDEX(lkp_Region,MATCH(tbl_Sales[[#This Row],[Suburb]],lkp_Suburb,0))</f>
        <v>Northern Metropolitan</v>
      </c>
      <c r="P4766" s="6">
        <f>MONTH(tbl_Sales[[#This Row],[Date]])</f>
        <v>11</v>
      </c>
      <c r="Q4766" s="6">
        <f>YEAR(tbl_Sales[[#This Row],[Date]])</f>
        <v>2016</v>
      </c>
    </row>
    <row r="4767" spans="1:17" x14ac:dyDescent="0.25">
      <c r="A4767" s="1">
        <v>42679</v>
      </c>
      <c r="B4767">
        <v>770000</v>
      </c>
      <c r="C4767" t="s">
        <v>2</v>
      </c>
      <c r="D4767" t="s">
        <v>12423</v>
      </c>
      <c r="E4767" t="s">
        <v>5</v>
      </c>
      <c r="F4767">
        <v>3044</v>
      </c>
      <c r="G4767">
        <v>3</v>
      </c>
      <c r="H4767">
        <v>1</v>
      </c>
      <c r="I4767">
        <v>3</v>
      </c>
      <c r="J4767">
        <v>464</v>
      </c>
      <c r="K4767">
        <v>1955</v>
      </c>
      <c r="L4767" t="s">
        <v>4898</v>
      </c>
      <c r="M4767" t="s">
        <v>115</v>
      </c>
      <c r="N4767" t="s">
        <v>18</v>
      </c>
      <c r="O4767" s="6" t="str">
        <f>INDEX(lkp_Region,MATCH(tbl_Sales[[#This Row],[Suburb]],lkp_Suburb,0))</f>
        <v>Northern Metropolitan</v>
      </c>
      <c r="P4767" s="6">
        <f>MONTH(tbl_Sales[[#This Row],[Date]])</f>
        <v>11</v>
      </c>
      <c r="Q4767" s="6">
        <f>YEAR(tbl_Sales[[#This Row],[Date]])</f>
        <v>2016</v>
      </c>
    </row>
    <row r="4768" spans="1:17" x14ac:dyDescent="0.25">
      <c r="A4768" s="1">
        <v>42679</v>
      </c>
      <c r="B4768">
        <v>1802500</v>
      </c>
      <c r="C4768" t="s">
        <v>2</v>
      </c>
      <c r="D4768" t="s">
        <v>12429</v>
      </c>
      <c r="E4768" t="s">
        <v>10</v>
      </c>
      <c r="F4768">
        <v>3056</v>
      </c>
      <c r="G4768">
        <v>4</v>
      </c>
      <c r="H4768">
        <v>3</v>
      </c>
      <c r="I4768">
        <v>1</v>
      </c>
      <c r="J4768">
        <v>238</v>
      </c>
      <c r="K4768">
        <v>1910</v>
      </c>
      <c r="L4768" t="s">
        <v>4899</v>
      </c>
      <c r="M4768" t="s">
        <v>117</v>
      </c>
      <c r="N4768" t="s">
        <v>18</v>
      </c>
      <c r="O4768" s="6" t="str">
        <f>INDEX(lkp_Region,MATCH(tbl_Sales[[#This Row],[Suburb]],lkp_Suburb,0))</f>
        <v>Northern Metropolitan</v>
      </c>
      <c r="P4768" s="6">
        <f>MONTH(tbl_Sales[[#This Row],[Date]])</f>
        <v>11</v>
      </c>
      <c r="Q4768" s="6">
        <f>YEAR(tbl_Sales[[#This Row],[Date]])</f>
        <v>2016</v>
      </c>
    </row>
    <row r="4769" spans="1:17" x14ac:dyDescent="0.25">
      <c r="A4769" s="1">
        <v>42679</v>
      </c>
      <c r="B4769">
        <v>1000000</v>
      </c>
      <c r="C4769" t="s">
        <v>51</v>
      </c>
      <c r="D4769" t="s">
        <v>12427</v>
      </c>
      <c r="E4769" t="s">
        <v>10</v>
      </c>
      <c r="F4769">
        <v>3032</v>
      </c>
      <c r="G4769">
        <v>3</v>
      </c>
      <c r="H4769">
        <v>2</v>
      </c>
      <c r="I4769">
        <v>2</v>
      </c>
      <c r="J4769">
        <v>200</v>
      </c>
      <c r="K4769">
        <v>2003</v>
      </c>
      <c r="L4769" t="s">
        <v>4900</v>
      </c>
      <c r="M4769" t="s">
        <v>160</v>
      </c>
      <c r="N4769" t="s">
        <v>49</v>
      </c>
      <c r="O4769" s="6" t="str">
        <f>INDEX(lkp_Region,MATCH(tbl_Sales[[#This Row],[Suburb]],lkp_Suburb,0))</f>
        <v>Western Metropolitan</v>
      </c>
      <c r="P4769" s="6">
        <f>MONTH(tbl_Sales[[#This Row],[Date]])</f>
        <v>11</v>
      </c>
      <c r="Q4769" s="6">
        <f>YEAR(tbl_Sales[[#This Row],[Date]])</f>
        <v>2016</v>
      </c>
    </row>
    <row r="4770" spans="1:17" x14ac:dyDescent="0.25">
      <c r="A4770" s="1">
        <v>42679</v>
      </c>
      <c r="B4770">
        <v>425000</v>
      </c>
      <c r="C4770" t="s">
        <v>13</v>
      </c>
      <c r="D4770" t="s">
        <v>12425</v>
      </c>
      <c r="E4770" t="s">
        <v>10</v>
      </c>
      <c r="F4770">
        <v>3031</v>
      </c>
      <c r="G4770">
        <v>2</v>
      </c>
      <c r="H4770">
        <v>1</v>
      </c>
      <c r="I4770">
        <v>1</v>
      </c>
      <c r="J4770">
        <v>0</v>
      </c>
      <c r="K4770">
        <v>2006</v>
      </c>
      <c r="L4770" t="s">
        <v>4901</v>
      </c>
      <c r="M4770" t="s">
        <v>264</v>
      </c>
      <c r="N4770" t="s">
        <v>88</v>
      </c>
      <c r="O4770" s="6" t="str">
        <f>INDEX(lkp_Region,MATCH(tbl_Sales[[#This Row],[Suburb]],lkp_Suburb,0))</f>
        <v>Northern Metropolitan</v>
      </c>
      <c r="P4770" s="6">
        <f>MONTH(tbl_Sales[[#This Row],[Date]])</f>
        <v>11</v>
      </c>
      <c r="Q4770" s="6">
        <f>YEAR(tbl_Sales[[#This Row],[Date]])</f>
        <v>2016</v>
      </c>
    </row>
    <row r="4771" spans="1:17" x14ac:dyDescent="0.25">
      <c r="A4771" s="1">
        <v>42679</v>
      </c>
      <c r="B4771">
        <v>700000</v>
      </c>
      <c r="C4771" t="s">
        <v>13</v>
      </c>
      <c r="D4771" t="s">
        <v>12424</v>
      </c>
      <c r="E4771" t="s">
        <v>5</v>
      </c>
      <c r="F4771">
        <v>3000</v>
      </c>
      <c r="G4771">
        <v>1</v>
      </c>
      <c r="H4771">
        <v>1</v>
      </c>
      <c r="I4771">
        <v>1</v>
      </c>
      <c r="J4771">
        <v>0</v>
      </c>
      <c r="K4771">
        <v>1920</v>
      </c>
      <c r="L4771" t="s">
        <v>4902</v>
      </c>
      <c r="M4771" t="s">
        <v>88</v>
      </c>
      <c r="N4771" t="s">
        <v>88</v>
      </c>
      <c r="O4771" s="6" t="str">
        <f>INDEX(lkp_Region,MATCH(tbl_Sales[[#This Row],[Suburb]],lkp_Suburb,0))</f>
        <v>Northern Metropolitan</v>
      </c>
      <c r="P4771" s="6">
        <f>MONTH(tbl_Sales[[#This Row],[Date]])</f>
        <v>11</v>
      </c>
      <c r="Q4771" s="6">
        <f>YEAR(tbl_Sales[[#This Row],[Date]])</f>
        <v>2016</v>
      </c>
    </row>
    <row r="4772" spans="1:17" x14ac:dyDescent="0.25">
      <c r="A4772" s="1">
        <v>42679</v>
      </c>
      <c r="B4772">
        <v>750000</v>
      </c>
      <c r="C4772" t="s">
        <v>13</v>
      </c>
      <c r="D4772" t="s">
        <v>12430</v>
      </c>
      <c r="E4772" t="s">
        <v>10</v>
      </c>
      <c r="F4772">
        <v>3000</v>
      </c>
      <c r="G4772">
        <v>3</v>
      </c>
      <c r="H4772">
        <v>2</v>
      </c>
      <c r="I4772">
        <v>1</v>
      </c>
      <c r="J4772">
        <v>0</v>
      </c>
      <c r="K4772">
        <v>1998</v>
      </c>
      <c r="L4772" t="s">
        <v>4903</v>
      </c>
      <c r="M4772" t="s">
        <v>88</v>
      </c>
      <c r="N4772" t="s">
        <v>88</v>
      </c>
      <c r="O4772" s="6" t="str">
        <f>INDEX(lkp_Region,MATCH(tbl_Sales[[#This Row],[Suburb]],lkp_Suburb,0))</f>
        <v>Northern Metropolitan</v>
      </c>
      <c r="P4772" s="6">
        <f>MONTH(tbl_Sales[[#This Row],[Date]])</f>
        <v>11</v>
      </c>
      <c r="Q4772" s="6">
        <f>YEAR(tbl_Sales[[#This Row],[Date]])</f>
        <v>2016</v>
      </c>
    </row>
    <row r="4773" spans="1:17" x14ac:dyDescent="0.25">
      <c r="A4773" s="1">
        <v>42679</v>
      </c>
      <c r="B4773">
        <v>935000</v>
      </c>
      <c r="C4773" t="s">
        <v>2</v>
      </c>
      <c r="D4773" t="s">
        <v>12428</v>
      </c>
      <c r="E4773" t="s">
        <v>10</v>
      </c>
      <c r="F4773">
        <v>3012</v>
      </c>
      <c r="G4773">
        <v>3</v>
      </c>
      <c r="H4773">
        <v>2</v>
      </c>
      <c r="I4773">
        <v>3</v>
      </c>
      <c r="J4773">
        <v>466</v>
      </c>
      <c r="K4773">
        <v>1940</v>
      </c>
      <c r="L4773" t="s">
        <v>4904</v>
      </c>
      <c r="M4773" t="s">
        <v>53</v>
      </c>
      <c r="N4773" t="s">
        <v>21</v>
      </c>
      <c r="O4773" s="6" t="str">
        <f>INDEX(lkp_Region,MATCH(tbl_Sales[[#This Row],[Suburb]],lkp_Suburb,0))</f>
        <v>Western Metropolitan</v>
      </c>
      <c r="P4773" s="6">
        <f>MONTH(tbl_Sales[[#This Row],[Date]])</f>
        <v>11</v>
      </c>
      <c r="Q4773" s="6">
        <f>YEAR(tbl_Sales[[#This Row],[Date]])</f>
        <v>2016</v>
      </c>
    </row>
    <row r="4774" spans="1:17" x14ac:dyDescent="0.25">
      <c r="A4774" s="1">
        <v>42679</v>
      </c>
      <c r="B4774">
        <v>905000</v>
      </c>
      <c r="C4774" t="s">
        <v>2</v>
      </c>
      <c r="D4774" t="s">
        <v>12423</v>
      </c>
      <c r="E4774" t="s">
        <v>10</v>
      </c>
      <c r="F4774">
        <v>3105</v>
      </c>
      <c r="G4774">
        <v>3</v>
      </c>
      <c r="H4774">
        <v>3</v>
      </c>
      <c r="I4774">
        <v>2</v>
      </c>
      <c r="J4774">
        <v>401</v>
      </c>
      <c r="K4774">
        <v>1965</v>
      </c>
      <c r="L4774" t="s">
        <v>4905</v>
      </c>
      <c r="M4774" t="s">
        <v>507</v>
      </c>
      <c r="N4774" t="s">
        <v>128</v>
      </c>
      <c r="O4774" s="6" t="str">
        <f>INDEX(lkp_Region,MATCH(tbl_Sales[[#This Row],[Suburb]],lkp_Suburb,0))</f>
        <v>Eastern Metropolitan</v>
      </c>
      <c r="P4774" s="6">
        <f>MONTH(tbl_Sales[[#This Row],[Date]])</f>
        <v>11</v>
      </c>
      <c r="Q4774" s="6">
        <f>YEAR(tbl_Sales[[#This Row],[Date]])</f>
        <v>2016</v>
      </c>
    </row>
    <row r="4775" spans="1:17" x14ac:dyDescent="0.25">
      <c r="A4775" s="1">
        <v>42679</v>
      </c>
      <c r="B4775">
        <v>776000</v>
      </c>
      <c r="C4775" t="s">
        <v>2</v>
      </c>
      <c r="D4775" t="s">
        <v>12433</v>
      </c>
      <c r="E4775" t="s">
        <v>10</v>
      </c>
      <c r="F4775">
        <v>3015</v>
      </c>
      <c r="G4775">
        <v>3</v>
      </c>
      <c r="H4775">
        <v>1</v>
      </c>
      <c r="I4775">
        <v>3</v>
      </c>
      <c r="J4775">
        <v>363</v>
      </c>
      <c r="L4775" t="s">
        <v>4906</v>
      </c>
      <c r="M4775" t="s">
        <v>133</v>
      </c>
      <c r="N4775" t="s">
        <v>69</v>
      </c>
      <c r="O4775" s="6" t="str">
        <f>INDEX(lkp_Region,MATCH(tbl_Sales[[#This Row],[Suburb]],lkp_Suburb,0))</f>
        <v>Western Metropolitan</v>
      </c>
      <c r="P4775" s="6">
        <f>MONTH(tbl_Sales[[#This Row],[Date]])</f>
        <v>11</v>
      </c>
      <c r="Q4775" s="6">
        <f>YEAR(tbl_Sales[[#This Row],[Date]])</f>
        <v>2016</v>
      </c>
    </row>
    <row r="4776" spans="1:17" x14ac:dyDescent="0.25">
      <c r="A4776" s="1">
        <v>42679</v>
      </c>
      <c r="B4776">
        <v>650000</v>
      </c>
      <c r="C4776" t="s">
        <v>13</v>
      </c>
      <c r="D4776" t="s">
        <v>12428</v>
      </c>
      <c r="E4776" t="s">
        <v>5</v>
      </c>
      <c r="F4776">
        <v>3162</v>
      </c>
      <c r="G4776">
        <v>2</v>
      </c>
      <c r="H4776">
        <v>1</v>
      </c>
      <c r="I4776">
        <v>1</v>
      </c>
      <c r="J4776">
        <v>100</v>
      </c>
      <c r="L4776" t="s">
        <v>4907</v>
      </c>
      <c r="M4776" t="s">
        <v>569</v>
      </c>
      <c r="N4776" t="s">
        <v>57</v>
      </c>
      <c r="O4776" s="6" t="str">
        <f>INDEX(lkp_Region,MATCH(tbl_Sales[[#This Row],[Suburb]],lkp_Suburb,0))</f>
        <v>Southern Metropolitan</v>
      </c>
      <c r="P4776" s="6">
        <f>MONTH(tbl_Sales[[#This Row],[Date]])</f>
        <v>11</v>
      </c>
      <c r="Q4776" s="6">
        <f>YEAR(tbl_Sales[[#This Row],[Date]])</f>
        <v>2016</v>
      </c>
    </row>
    <row r="4777" spans="1:17" x14ac:dyDescent="0.25">
      <c r="A4777" s="1">
        <v>42679</v>
      </c>
      <c r="B4777">
        <v>746000</v>
      </c>
      <c r="C4777" t="s">
        <v>13</v>
      </c>
      <c r="D4777" t="s">
        <v>12428</v>
      </c>
      <c r="E4777" t="s">
        <v>10</v>
      </c>
      <c r="F4777">
        <v>3165</v>
      </c>
      <c r="G4777">
        <v>2</v>
      </c>
      <c r="H4777">
        <v>1</v>
      </c>
      <c r="I4777">
        <v>2</v>
      </c>
      <c r="J4777">
        <v>281</v>
      </c>
      <c r="K4777">
        <v>2002</v>
      </c>
      <c r="L4777" t="s">
        <v>4908</v>
      </c>
      <c r="M4777" t="s">
        <v>138</v>
      </c>
      <c r="N4777" t="s">
        <v>57</v>
      </c>
      <c r="O4777" s="6" t="str">
        <f>INDEX(lkp_Region,MATCH(tbl_Sales[[#This Row],[Suburb]],lkp_Suburb,0))</f>
        <v>Southern Metropolitan</v>
      </c>
      <c r="P4777" s="6">
        <f>MONTH(tbl_Sales[[#This Row],[Date]])</f>
        <v>11</v>
      </c>
      <c r="Q4777" s="6">
        <f>YEAR(tbl_Sales[[#This Row],[Date]])</f>
        <v>2016</v>
      </c>
    </row>
    <row r="4778" spans="1:17" x14ac:dyDescent="0.25">
      <c r="A4778" s="1">
        <v>42679</v>
      </c>
      <c r="B4778">
        <v>1040000</v>
      </c>
      <c r="C4778" t="s">
        <v>2</v>
      </c>
      <c r="D4778" t="s">
        <v>12431</v>
      </c>
      <c r="E4778" t="s">
        <v>10</v>
      </c>
      <c r="F4778">
        <v>3165</v>
      </c>
      <c r="G4778">
        <v>3</v>
      </c>
      <c r="H4778">
        <v>1</v>
      </c>
      <c r="I4778">
        <v>2</v>
      </c>
      <c r="J4778">
        <v>625</v>
      </c>
      <c r="L4778" t="s">
        <v>4909</v>
      </c>
      <c r="M4778" t="s">
        <v>138</v>
      </c>
      <c r="N4778" t="s">
        <v>57</v>
      </c>
      <c r="O4778" s="6" t="str">
        <f>INDEX(lkp_Region,MATCH(tbl_Sales[[#This Row],[Suburb]],lkp_Suburb,0))</f>
        <v>Southern Metropolitan</v>
      </c>
      <c r="P4778" s="6">
        <f>MONTH(tbl_Sales[[#This Row],[Date]])</f>
        <v>11</v>
      </c>
      <c r="Q4778" s="6">
        <f>YEAR(tbl_Sales[[#This Row],[Date]])</f>
        <v>2016</v>
      </c>
    </row>
    <row r="4779" spans="1:17" x14ac:dyDescent="0.25">
      <c r="A4779" s="1">
        <v>42679</v>
      </c>
      <c r="B4779">
        <v>1550000</v>
      </c>
      <c r="C4779" t="s">
        <v>2</v>
      </c>
      <c r="D4779" t="s">
        <v>12428</v>
      </c>
      <c r="E4779" t="s">
        <v>5</v>
      </c>
      <c r="F4779">
        <v>3165</v>
      </c>
      <c r="G4779">
        <v>5</v>
      </c>
      <c r="H4779">
        <v>3</v>
      </c>
      <c r="I4779">
        <v>2</v>
      </c>
      <c r="J4779">
        <v>583</v>
      </c>
      <c r="K4779">
        <v>2007</v>
      </c>
      <c r="L4779" t="s">
        <v>4910</v>
      </c>
      <c r="M4779" t="s">
        <v>138</v>
      </c>
      <c r="N4779" t="s">
        <v>57</v>
      </c>
      <c r="O4779" s="6" t="str">
        <f>INDEX(lkp_Region,MATCH(tbl_Sales[[#This Row],[Suburb]],lkp_Suburb,0))</f>
        <v>Southern Metropolitan</v>
      </c>
      <c r="P4779" s="6">
        <f>MONTH(tbl_Sales[[#This Row],[Date]])</f>
        <v>11</v>
      </c>
      <c r="Q4779" s="6">
        <f>YEAR(tbl_Sales[[#This Row],[Date]])</f>
        <v>2016</v>
      </c>
    </row>
    <row r="4780" spans="1:17" x14ac:dyDescent="0.25">
      <c r="A4780" s="1">
        <v>42679</v>
      </c>
      <c r="B4780">
        <v>810000</v>
      </c>
      <c r="C4780" t="s">
        <v>2</v>
      </c>
      <c r="D4780" t="s">
        <v>12427</v>
      </c>
      <c r="E4780" t="s">
        <v>5</v>
      </c>
      <c r="F4780">
        <v>3073</v>
      </c>
      <c r="G4780">
        <v>3</v>
      </c>
      <c r="H4780">
        <v>1</v>
      </c>
      <c r="I4780">
        <v>2</v>
      </c>
      <c r="J4780">
        <v>564</v>
      </c>
      <c r="K4780">
        <v>1960</v>
      </c>
      <c r="L4780" t="s">
        <v>4911</v>
      </c>
      <c r="M4780" t="s">
        <v>93</v>
      </c>
      <c r="N4780" t="s">
        <v>62</v>
      </c>
      <c r="O4780" s="6" t="str">
        <f>INDEX(lkp_Region,MATCH(tbl_Sales[[#This Row],[Suburb]],lkp_Suburb,0))</f>
        <v>Northern Metropolitan</v>
      </c>
      <c r="P4780" s="6">
        <f>MONTH(tbl_Sales[[#This Row],[Date]])</f>
        <v>11</v>
      </c>
      <c r="Q4780" s="6">
        <f>YEAR(tbl_Sales[[#This Row],[Date]])</f>
        <v>2016</v>
      </c>
    </row>
    <row r="4781" spans="1:17" x14ac:dyDescent="0.25">
      <c r="A4781" s="1">
        <v>42679</v>
      </c>
      <c r="B4781">
        <v>315000</v>
      </c>
      <c r="C4781" t="s">
        <v>13</v>
      </c>
      <c r="D4781" t="s">
        <v>12432</v>
      </c>
      <c r="E4781" t="s">
        <v>5</v>
      </c>
      <c r="F4781">
        <v>3020</v>
      </c>
      <c r="G4781">
        <v>2</v>
      </c>
      <c r="H4781">
        <v>1</v>
      </c>
      <c r="I4781">
        <v>1</v>
      </c>
      <c r="J4781">
        <v>14</v>
      </c>
      <c r="L4781" t="s">
        <v>4912</v>
      </c>
      <c r="M4781" t="s">
        <v>143</v>
      </c>
      <c r="N4781" t="s">
        <v>3</v>
      </c>
      <c r="O4781" s="6" t="str">
        <f>INDEX(lkp_Region,MATCH(tbl_Sales[[#This Row],[Suburb]],lkp_Suburb,0))</f>
        <v>Western Metropolitan</v>
      </c>
      <c r="P4781" s="6">
        <f>MONTH(tbl_Sales[[#This Row],[Date]])</f>
        <v>11</v>
      </c>
      <c r="Q4781" s="6">
        <f>YEAR(tbl_Sales[[#This Row],[Date]])</f>
        <v>2016</v>
      </c>
    </row>
    <row r="4782" spans="1:17" x14ac:dyDescent="0.25">
      <c r="A4782" s="1">
        <v>42679</v>
      </c>
      <c r="B4782">
        <v>1050000</v>
      </c>
      <c r="C4782" t="s">
        <v>13</v>
      </c>
      <c r="D4782" t="s">
        <v>12425</v>
      </c>
      <c r="E4782" t="s">
        <v>10</v>
      </c>
      <c r="F4782">
        <v>3104</v>
      </c>
      <c r="G4782">
        <v>3</v>
      </c>
      <c r="H4782">
        <v>2</v>
      </c>
      <c r="I4782">
        <v>2</v>
      </c>
      <c r="J4782">
        <v>244</v>
      </c>
      <c r="L4782" t="s">
        <v>4913</v>
      </c>
      <c r="M4782" t="s">
        <v>99</v>
      </c>
      <c r="N4782" t="s">
        <v>101</v>
      </c>
      <c r="O4782" s="6" t="str">
        <f>INDEX(lkp_Region,MATCH(tbl_Sales[[#This Row],[Suburb]],lkp_Suburb,0))</f>
        <v>Southern Metropolitan</v>
      </c>
      <c r="P4782" s="6">
        <f>MONTH(tbl_Sales[[#This Row],[Date]])</f>
        <v>11</v>
      </c>
      <c r="Q4782" s="6">
        <f>YEAR(tbl_Sales[[#This Row],[Date]])</f>
        <v>2016</v>
      </c>
    </row>
    <row r="4783" spans="1:17" x14ac:dyDescent="0.25">
      <c r="A4783" s="1">
        <v>42679</v>
      </c>
      <c r="B4783">
        <v>775000</v>
      </c>
      <c r="C4783" t="s">
        <v>13</v>
      </c>
      <c r="D4783" t="s">
        <v>12429</v>
      </c>
      <c r="E4783" t="s">
        <v>10</v>
      </c>
      <c r="F4783">
        <v>3187</v>
      </c>
      <c r="G4783">
        <v>2</v>
      </c>
      <c r="H4783">
        <v>1</v>
      </c>
      <c r="I4783">
        <v>1</v>
      </c>
      <c r="J4783">
        <v>112</v>
      </c>
      <c r="K4783">
        <v>1960</v>
      </c>
      <c r="L4783" t="s">
        <v>4914</v>
      </c>
      <c r="M4783" t="s">
        <v>346</v>
      </c>
      <c r="N4783" t="s">
        <v>107</v>
      </c>
      <c r="O4783" s="6" t="str">
        <f>INDEX(lkp_Region,MATCH(tbl_Sales[[#This Row],[Suburb]],lkp_Suburb,0))</f>
        <v>Southern Metropolitan</v>
      </c>
      <c r="P4783" s="6">
        <f>MONTH(tbl_Sales[[#This Row],[Date]])</f>
        <v>11</v>
      </c>
      <c r="Q4783" s="6">
        <f>YEAR(tbl_Sales[[#This Row],[Date]])</f>
        <v>2016</v>
      </c>
    </row>
    <row r="4784" spans="1:17" x14ac:dyDescent="0.25">
      <c r="A4784" s="1">
        <v>42679</v>
      </c>
      <c r="B4784">
        <v>1003500</v>
      </c>
      <c r="C4784" t="s">
        <v>2</v>
      </c>
      <c r="D4784" t="s">
        <v>12427</v>
      </c>
      <c r="E4784" t="s">
        <v>10</v>
      </c>
      <c r="F4784">
        <v>3188</v>
      </c>
      <c r="G4784">
        <v>3</v>
      </c>
      <c r="H4784">
        <v>1</v>
      </c>
      <c r="I4784">
        <v>2</v>
      </c>
      <c r="J4784">
        <v>289</v>
      </c>
      <c r="K4784">
        <v>1998</v>
      </c>
      <c r="L4784" t="s">
        <v>4915</v>
      </c>
      <c r="M4784" t="s">
        <v>176</v>
      </c>
      <c r="N4784" t="s">
        <v>107</v>
      </c>
      <c r="O4784" s="6" t="str">
        <f>INDEX(lkp_Region,MATCH(tbl_Sales[[#This Row],[Suburb]],lkp_Suburb,0))</f>
        <v>Southern Metropolitan</v>
      </c>
      <c r="P4784" s="6">
        <f>MONTH(tbl_Sales[[#This Row],[Date]])</f>
        <v>11</v>
      </c>
      <c r="Q4784" s="6">
        <f>YEAR(tbl_Sales[[#This Row],[Date]])</f>
        <v>2016</v>
      </c>
    </row>
    <row r="4785" spans="1:17" x14ac:dyDescent="0.25">
      <c r="A4785" s="1">
        <v>42679</v>
      </c>
      <c r="B4785">
        <v>3550000</v>
      </c>
      <c r="C4785" t="s">
        <v>2</v>
      </c>
      <c r="D4785" t="s">
        <v>12424</v>
      </c>
      <c r="E4785" t="s">
        <v>10</v>
      </c>
      <c r="F4785">
        <v>3186</v>
      </c>
      <c r="G4785">
        <v>3</v>
      </c>
      <c r="H4785">
        <v>2</v>
      </c>
      <c r="I4785">
        <v>0</v>
      </c>
      <c r="J4785">
        <v>1007</v>
      </c>
      <c r="L4785" t="s">
        <v>4916</v>
      </c>
      <c r="M4785" t="s">
        <v>105</v>
      </c>
      <c r="N4785" t="s">
        <v>107</v>
      </c>
      <c r="O4785" s="6" t="str">
        <f>INDEX(lkp_Region,MATCH(tbl_Sales[[#This Row],[Suburb]],lkp_Suburb,0))</f>
        <v>Southern Metropolitan</v>
      </c>
      <c r="P4785" s="6">
        <f>MONTH(tbl_Sales[[#This Row],[Date]])</f>
        <v>11</v>
      </c>
      <c r="Q4785" s="6">
        <f>YEAR(tbl_Sales[[#This Row],[Date]])</f>
        <v>2016</v>
      </c>
    </row>
    <row r="4786" spans="1:17" x14ac:dyDescent="0.25">
      <c r="A4786" s="1">
        <v>42679</v>
      </c>
      <c r="B4786">
        <v>994000</v>
      </c>
      <c r="C4786" t="s">
        <v>2</v>
      </c>
      <c r="D4786" t="s">
        <v>12427</v>
      </c>
      <c r="E4786" t="s">
        <v>10</v>
      </c>
      <c r="F4786">
        <v>3081</v>
      </c>
      <c r="G4786">
        <v>3</v>
      </c>
      <c r="H4786">
        <v>2</v>
      </c>
      <c r="I4786">
        <v>2</v>
      </c>
      <c r="J4786">
        <v>807</v>
      </c>
      <c r="K4786">
        <v>1950</v>
      </c>
      <c r="L4786" t="s">
        <v>4917</v>
      </c>
      <c r="M4786" t="s">
        <v>748</v>
      </c>
      <c r="N4786" t="s">
        <v>150</v>
      </c>
      <c r="O4786" s="6" t="str">
        <f>INDEX(lkp_Region,MATCH(tbl_Sales[[#This Row],[Suburb]],lkp_Suburb,0))</f>
        <v>Eastern Metropolitan</v>
      </c>
      <c r="P4786" s="6">
        <f>MONTH(tbl_Sales[[#This Row],[Date]])</f>
        <v>11</v>
      </c>
      <c r="Q4786" s="6">
        <f>YEAR(tbl_Sales[[#This Row],[Date]])</f>
        <v>2016</v>
      </c>
    </row>
    <row r="4787" spans="1:17" x14ac:dyDescent="0.25">
      <c r="A4787" s="1">
        <v>42680</v>
      </c>
      <c r="B4787">
        <v>990000</v>
      </c>
      <c r="C4787" t="s">
        <v>2</v>
      </c>
      <c r="D4787" t="s">
        <v>12427</v>
      </c>
      <c r="E4787" t="s">
        <v>10</v>
      </c>
      <c r="F4787">
        <v>3121</v>
      </c>
      <c r="G4787">
        <v>2</v>
      </c>
      <c r="H4787">
        <v>1</v>
      </c>
      <c r="I4787">
        <v>1</v>
      </c>
      <c r="J4787">
        <v>117</v>
      </c>
      <c r="K4787">
        <v>1900</v>
      </c>
      <c r="L4787" t="s">
        <v>4918</v>
      </c>
      <c r="M4787" t="s">
        <v>6</v>
      </c>
      <c r="N4787" t="s">
        <v>8</v>
      </c>
      <c r="O4787" s="6" t="str">
        <f>INDEX(lkp_Region,MATCH(tbl_Sales[[#This Row],[Suburb]],lkp_Suburb,0))</f>
        <v>Northern Metropolitan</v>
      </c>
      <c r="P4787" s="6">
        <f>MONTH(tbl_Sales[[#This Row],[Date]])</f>
        <v>11</v>
      </c>
      <c r="Q4787" s="6">
        <f>YEAR(tbl_Sales[[#This Row],[Date]])</f>
        <v>2016</v>
      </c>
    </row>
    <row r="4788" spans="1:17" x14ac:dyDescent="0.25">
      <c r="A4788" s="1">
        <v>42680</v>
      </c>
      <c r="B4788">
        <v>1000000</v>
      </c>
      <c r="C4788" t="s">
        <v>2</v>
      </c>
      <c r="D4788" t="s">
        <v>12425</v>
      </c>
      <c r="E4788" t="s">
        <v>5</v>
      </c>
      <c r="F4788">
        <v>3066</v>
      </c>
      <c r="G4788">
        <v>2</v>
      </c>
      <c r="H4788">
        <v>1</v>
      </c>
      <c r="I4788">
        <v>2</v>
      </c>
      <c r="J4788">
        <v>159</v>
      </c>
      <c r="K4788">
        <v>1880</v>
      </c>
      <c r="L4788" t="s">
        <v>4919</v>
      </c>
      <c r="M4788" t="s">
        <v>216</v>
      </c>
      <c r="N4788" t="s">
        <v>8</v>
      </c>
      <c r="O4788" s="6" t="str">
        <f>INDEX(lkp_Region,MATCH(tbl_Sales[[#This Row],[Suburb]],lkp_Suburb,0))</f>
        <v>Northern Metropolitan</v>
      </c>
      <c r="P4788" s="6">
        <f>MONTH(tbl_Sales[[#This Row],[Date]])</f>
        <v>11</v>
      </c>
      <c r="Q4788" s="6">
        <f>YEAR(tbl_Sales[[#This Row],[Date]])</f>
        <v>2016</v>
      </c>
    </row>
    <row r="4789" spans="1:17" x14ac:dyDescent="0.25">
      <c r="A4789" s="1">
        <v>42680</v>
      </c>
      <c r="B4789">
        <v>1105000</v>
      </c>
      <c r="C4789" t="s">
        <v>2</v>
      </c>
      <c r="D4789" t="s">
        <v>12427</v>
      </c>
      <c r="E4789" t="s">
        <v>10</v>
      </c>
      <c r="F4789">
        <v>3068</v>
      </c>
      <c r="G4789">
        <v>2</v>
      </c>
      <c r="H4789">
        <v>1</v>
      </c>
      <c r="I4789">
        <v>1</v>
      </c>
      <c r="J4789">
        <v>185</v>
      </c>
      <c r="K4789">
        <v>1910</v>
      </c>
      <c r="L4789" t="s">
        <v>4920</v>
      </c>
      <c r="M4789" t="s">
        <v>323</v>
      </c>
      <c r="N4789" t="s">
        <v>8</v>
      </c>
      <c r="O4789" s="6" t="str">
        <f>INDEX(lkp_Region,MATCH(tbl_Sales[[#This Row],[Suburb]],lkp_Suburb,0))</f>
        <v>Northern Metropolitan</v>
      </c>
      <c r="P4789" s="6">
        <f>MONTH(tbl_Sales[[#This Row],[Date]])</f>
        <v>11</v>
      </c>
      <c r="Q4789" s="6">
        <f>YEAR(tbl_Sales[[#This Row],[Date]])</f>
        <v>2016</v>
      </c>
    </row>
    <row r="4790" spans="1:17" x14ac:dyDescent="0.25">
      <c r="A4790" s="1">
        <v>42680</v>
      </c>
      <c r="B4790">
        <v>1465000</v>
      </c>
      <c r="C4790" t="s">
        <v>2</v>
      </c>
      <c r="D4790" t="s">
        <v>12427</v>
      </c>
      <c r="E4790" t="s">
        <v>10</v>
      </c>
      <c r="F4790">
        <v>3121</v>
      </c>
      <c r="G4790">
        <v>3</v>
      </c>
      <c r="H4790">
        <v>2</v>
      </c>
      <c r="I4790">
        <v>2</v>
      </c>
      <c r="J4790">
        <v>233</v>
      </c>
      <c r="K4790">
        <v>1993</v>
      </c>
      <c r="L4790" t="s">
        <v>4921</v>
      </c>
      <c r="M4790" t="s">
        <v>6</v>
      </c>
      <c r="N4790" t="s">
        <v>8</v>
      </c>
      <c r="O4790" s="6" t="str">
        <f>INDEX(lkp_Region,MATCH(tbl_Sales[[#This Row],[Suburb]],lkp_Suburb,0))</f>
        <v>Northern Metropolitan</v>
      </c>
      <c r="P4790" s="6">
        <f>MONTH(tbl_Sales[[#This Row],[Date]])</f>
        <v>11</v>
      </c>
      <c r="Q4790" s="6">
        <f>YEAR(tbl_Sales[[#This Row],[Date]])</f>
        <v>2016</v>
      </c>
    </row>
    <row r="4791" spans="1:17" x14ac:dyDescent="0.25">
      <c r="A4791" s="1">
        <v>42680</v>
      </c>
      <c r="B4791">
        <v>3335000</v>
      </c>
      <c r="C4791" t="s">
        <v>2</v>
      </c>
      <c r="D4791" t="s">
        <v>12429</v>
      </c>
      <c r="E4791" t="s">
        <v>10</v>
      </c>
      <c r="F4791">
        <v>3121</v>
      </c>
      <c r="G4791">
        <v>4</v>
      </c>
      <c r="H4791">
        <v>2</v>
      </c>
      <c r="I4791">
        <v>2</v>
      </c>
      <c r="J4791">
        <v>319</v>
      </c>
      <c r="K4791">
        <v>1893</v>
      </c>
      <c r="L4791" t="s">
        <v>4922</v>
      </c>
      <c r="M4791" t="s">
        <v>6</v>
      </c>
      <c r="N4791" t="s">
        <v>8</v>
      </c>
      <c r="O4791" s="6" t="str">
        <f>INDEX(lkp_Region,MATCH(tbl_Sales[[#This Row],[Suburb]],lkp_Suburb,0))</f>
        <v>Northern Metropolitan</v>
      </c>
      <c r="P4791" s="6">
        <f>MONTH(tbl_Sales[[#This Row],[Date]])</f>
        <v>11</v>
      </c>
      <c r="Q4791" s="6">
        <f>YEAR(tbl_Sales[[#This Row],[Date]])</f>
        <v>2016</v>
      </c>
    </row>
    <row r="4792" spans="1:17" x14ac:dyDescent="0.25">
      <c r="A4792" s="1">
        <v>42680</v>
      </c>
      <c r="B4792">
        <v>350000</v>
      </c>
      <c r="C4792" t="s">
        <v>13</v>
      </c>
      <c r="D4792" t="s">
        <v>12424</v>
      </c>
      <c r="E4792" t="s">
        <v>5</v>
      </c>
      <c r="F4792">
        <v>3145</v>
      </c>
      <c r="G4792">
        <v>1</v>
      </c>
      <c r="H4792">
        <v>1</v>
      </c>
      <c r="I4792">
        <v>1</v>
      </c>
      <c r="J4792">
        <v>0</v>
      </c>
      <c r="K4792">
        <v>1975</v>
      </c>
      <c r="L4792" t="s">
        <v>4923</v>
      </c>
      <c r="M4792" t="s">
        <v>74</v>
      </c>
      <c r="N4792" t="s">
        <v>76</v>
      </c>
      <c r="O4792" s="6" t="str">
        <f>INDEX(lkp_Region,MATCH(tbl_Sales[[#This Row],[Suburb]],lkp_Suburb,0))</f>
        <v>Southern Metropolitan</v>
      </c>
      <c r="P4792" s="6">
        <f>MONTH(tbl_Sales[[#This Row],[Date]])</f>
        <v>11</v>
      </c>
      <c r="Q4792" s="6">
        <f>YEAR(tbl_Sales[[#This Row],[Date]])</f>
        <v>2016</v>
      </c>
    </row>
    <row r="4793" spans="1:17" x14ac:dyDescent="0.25">
      <c r="A4793" s="1">
        <v>42680</v>
      </c>
      <c r="B4793">
        <v>920000</v>
      </c>
      <c r="C4793" t="s">
        <v>2</v>
      </c>
      <c r="D4793" t="s">
        <v>12425</v>
      </c>
      <c r="E4793" t="s">
        <v>10</v>
      </c>
      <c r="F4793">
        <v>3146</v>
      </c>
      <c r="G4793">
        <v>2</v>
      </c>
      <c r="H4793">
        <v>1</v>
      </c>
      <c r="I4793">
        <v>2</v>
      </c>
      <c r="J4793">
        <v>334</v>
      </c>
      <c r="K4793">
        <v>1930</v>
      </c>
      <c r="L4793" t="s">
        <v>4924</v>
      </c>
      <c r="M4793" t="s">
        <v>102</v>
      </c>
      <c r="N4793" t="s">
        <v>76</v>
      </c>
      <c r="O4793" s="6" t="str">
        <f>INDEX(lkp_Region,MATCH(tbl_Sales[[#This Row],[Suburb]],lkp_Suburb,0))</f>
        <v>Southern Metropolitan</v>
      </c>
      <c r="P4793" s="6">
        <f>MONTH(tbl_Sales[[#This Row],[Date]])</f>
        <v>11</v>
      </c>
      <c r="Q4793" s="6">
        <f>YEAR(tbl_Sales[[#This Row],[Date]])</f>
        <v>2016</v>
      </c>
    </row>
    <row r="4794" spans="1:17" x14ac:dyDescent="0.25">
      <c r="A4794" s="1">
        <v>42680</v>
      </c>
      <c r="B4794">
        <v>1210000</v>
      </c>
      <c r="C4794" t="s">
        <v>2</v>
      </c>
      <c r="D4794" t="s">
        <v>12427</v>
      </c>
      <c r="E4794" t="s">
        <v>10</v>
      </c>
      <c r="F4794">
        <v>3143</v>
      </c>
      <c r="G4794">
        <v>2</v>
      </c>
      <c r="H4794">
        <v>1</v>
      </c>
      <c r="I4794">
        <v>0</v>
      </c>
      <c r="J4794">
        <v>249</v>
      </c>
      <c r="K4794">
        <v>1910</v>
      </c>
      <c r="L4794" t="s">
        <v>4925</v>
      </c>
      <c r="M4794" t="s">
        <v>283</v>
      </c>
      <c r="N4794" t="s">
        <v>76</v>
      </c>
      <c r="O4794" s="6" t="str">
        <f>INDEX(lkp_Region,MATCH(tbl_Sales[[#This Row],[Suburb]],lkp_Suburb,0))</f>
        <v>Southern Metropolitan</v>
      </c>
      <c r="P4794" s="6">
        <f>MONTH(tbl_Sales[[#This Row],[Date]])</f>
        <v>11</v>
      </c>
      <c r="Q4794" s="6">
        <f>YEAR(tbl_Sales[[#This Row],[Date]])</f>
        <v>2016</v>
      </c>
    </row>
    <row r="4795" spans="1:17" x14ac:dyDescent="0.25">
      <c r="A4795" s="1">
        <v>42680</v>
      </c>
      <c r="B4795">
        <v>1550000</v>
      </c>
      <c r="C4795" t="s">
        <v>51</v>
      </c>
      <c r="D4795" t="s">
        <v>12425</v>
      </c>
      <c r="E4795" t="s">
        <v>5</v>
      </c>
      <c r="F4795">
        <v>3142</v>
      </c>
      <c r="G4795">
        <v>3</v>
      </c>
      <c r="H4795">
        <v>2</v>
      </c>
      <c r="I4795">
        <v>2</v>
      </c>
      <c r="J4795">
        <v>117</v>
      </c>
      <c r="K4795">
        <v>2000</v>
      </c>
      <c r="L4795" t="s">
        <v>4926</v>
      </c>
      <c r="M4795" t="s">
        <v>109</v>
      </c>
      <c r="N4795" t="s">
        <v>76</v>
      </c>
      <c r="O4795" s="6" t="str">
        <f>INDEX(lkp_Region,MATCH(tbl_Sales[[#This Row],[Suburb]],lkp_Suburb,0))</f>
        <v>Southern Metropolitan</v>
      </c>
      <c r="P4795" s="6">
        <f>MONTH(tbl_Sales[[#This Row],[Date]])</f>
        <v>11</v>
      </c>
      <c r="Q4795" s="6">
        <f>YEAR(tbl_Sales[[#This Row],[Date]])</f>
        <v>2016</v>
      </c>
    </row>
    <row r="4796" spans="1:17" x14ac:dyDescent="0.25">
      <c r="A4796" s="1">
        <v>42680</v>
      </c>
      <c r="B4796">
        <v>410000</v>
      </c>
      <c r="C4796" t="s">
        <v>13</v>
      </c>
      <c r="D4796" t="s">
        <v>12428</v>
      </c>
      <c r="E4796" t="s">
        <v>5</v>
      </c>
      <c r="F4796">
        <v>3183</v>
      </c>
      <c r="G4796">
        <v>2</v>
      </c>
      <c r="H4796">
        <v>1</v>
      </c>
      <c r="I4796">
        <v>2</v>
      </c>
      <c r="J4796">
        <v>0</v>
      </c>
      <c r="K4796">
        <v>1965</v>
      </c>
      <c r="L4796" t="s">
        <v>4927</v>
      </c>
      <c r="M4796" t="s">
        <v>326</v>
      </c>
      <c r="N4796" t="s">
        <v>26</v>
      </c>
      <c r="O4796" s="6" t="str">
        <f>INDEX(lkp_Region,MATCH(tbl_Sales[[#This Row],[Suburb]],lkp_Suburb,0))</f>
        <v>Southern Metropolitan</v>
      </c>
      <c r="P4796" s="6">
        <f>MONTH(tbl_Sales[[#This Row],[Date]])</f>
        <v>11</v>
      </c>
      <c r="Q4796" s="6">
        <f>YEAR(tbl_Sales[[#This Row],[Date]])</f>
        <v>2016</v>
      </c>
    </row>
    <row r="4797" spans="1:17" x14ac:dyDescent="0.25">
      <c r="A4797" s="1">
        <v>42680</v>
      </c>
      <c r="B4797">
        <v>485000</v>
      </c>
      <c r="C4797" t="s">
        <v>13</v>
      </c>
      <c r="D4797" t="s">
        <v>12429</v>
      </c>
      <c r="E4797" t="s">
        <v>10</v>
      </c>
      <c r="F4797">
        <v>3184</v>
      </c>
      <c r="G4797">
        <v>1</v>
      </c>
      <c r="H4797">
        <v>1</v>
      </c>
      <c r="I4797">
        <v>1</v>
      </c>
      <c r="J4797">
        <v>0</v>
      </c>
      <c r="K4797">
        <v>1970</v>
      </c>
      <c r="L4797" t="s">
        <v>4928</v>
      </c>
      <c r="M4797" t="s">
        <v>58</v>
      </c>
      <c r="N4797" t="s">
        <v>26</v>
      </c>
      <c r="O4797" s="6" t="str">
        <f>INDEX(lkp_Region,MATCH(tbl_Sales[[#This Row],[Suburb]],lkp_Suburb,0))</f>
        <v>Southern Metropolitan</v>
      </c>
      <c r="P4797" s="6">
        <f>MONTH(tbl_Sales[[#This Row],[Date]])</f>
        <v>11</v>
      </c>
      <c r="Q4797" s="6">
        <f>YEAR(tbl_Sales[[#This Row],[Date]])</f>
        <v>2016</v>
      </c>
    </row>
    <row r="4798" spans="1:17" x14ac:dyDescent="0.25">
      <c r="A4798" s="1">
        <v>42680</v>
      </c>
      <c r="B4798">
        <v>632000</v>
      </c>
      <c r="C4798" t="s">
        <v>13</v>
      </c>
      <c r="D4798" t="s">
        <v>12428</v>
      </c>
      <c r="E4798" t="s">
        <v>5</v>
      </c>
      <c r="F4798">
        <v>3184</v>
      </c>
      <c r="G4798">
        <v>2</v>
      </c>
      <c r="H4798">
        <v>1</v>
      </c>
      <c r="I4798">
        <v>1</v>
      </c>
      <c r="J4798">
        <v>0</v>
      </c>
      <c r="K4798">
        <v>1970</v>
      </c>
      <c r="L4798" t="s">
        <v>4929</v>
      </c>
      <c r="M4798" t="s">
        <v>58</v>
      </c>
      <c r="N4798" t="s">
        <v>26</v>
      </c>
      <c r="O4798" s="6" t="str">
        <f>INDEX(lkp_Region,MATCH(tbl_Sales[[#This Row],[Suburb]],lkp_Suburb,0))</f>
        <v>Southern Metropolitan</v>
      </c>
      <c r="P4798" s="6">
        <f>MONTH(tbl_Sales[[#This Row],[Date]])</f>
        <v>11</v>
      </c>
      <c r="Q4798" s="6">
        <f>YEAR(tbl_Sales[[#This Row],[Date]])</f>
        <v>2016</v>
      </c>
    </row>
    <row r="4799" spans="1:17" x14ac:dyDescent="0.25">
      <c r="A4799" s="1">
        <v>42680</v>
      </c>
      <c r="B4799">
        <v>3120000</v>
      </c>
      <c r="C4799" t="s">
        <v>2</v>
      </c>
      <c r="D4799" t="s">
        <v>12427</v>
      </c>
      <c r="E4799" t="s">
        <v>10</v>
      </c>
      <c r="F4799">
        <v>3206</v>
      </c>
      <c r="G4799">
        <v>4</v>
      </c>
      <c r="H4799">
        <v>2</v>
      </c>
      <c r="I4799">
        <v>1</v>
      </c>
      <c r="J4799">
        <v>182</v>
      </c>
      <c r="K4799">
        <v>1900</v>
      </c>
      <c r="L4799" t="s">
        <v>4930</v>
      </c>
      <c r="M4799" t="s">
        <v>474</v>
      </c>
      <c r="N4799" t="s">
        <v>26</v>
      </c>
      <c r="O4799" s="6" t="str">
        <f>INDEX(lkp_Region,MATCH(tbl_Sales[[#This Row],[Suburb]],lkp_Suburb,0))</f>
        <v>Southern Metropolitan</v>
      </c>
      <c r="P4799" s="6">
        <f>MONTH(tbl_Sales[[#This Row],[Date]])</f>
        <v>11</v>
      </c>
      <c r="Q4799" s="6">
        <f>YEAR(tbl_Sales[[#This Row],[Date]])</f>
        <v>2016</v>
      </c>
    </row>
    <row r="4800" spans="1:17" x14ac:dyDescent="0.25">
      <c r="A4800" s="1">
        <v>42680</v>
      </c>
      <c r="B4800">
        <v>250000</v>
      </c>
      <c r="C4800" t="s">
        <v>13</v>
      </c>
      <c r="D4800" t="s">
        <v>12423</v>
      </c>
      <c r="E4800" t="s">
        <v>5</v>
      </c>
      <c r="F4800">
        <v>3046</v>
      </c>
      <c r="G4800">
        <v>2</v>
      </c>
      <c r="H4800">
        <v>1</v>
      </c>
      <c r="I4800">
        <v>1</v>
      </c>
      <c r="J4800">
        <v>0</v>
      </c>
      <c r="K4800">
        <v>1970</v>
      </c>
      <c r="L4800" t="s">
        <v>4931</v>
      </c>
      <c r="M4800" t="s">
        <v>78</v>
      </c>
      <c r="N4800" t="s">
        <v>18</v>
      </c>
      <c r="O4800" s="6" t="str">
        <f>INDEX(lkp_Region,MATCH(tbl_Sales[[#This Row],[Suburb]],lkp_Suburb,0))</f>
        <v>Northern Metropolitan</v>
      </c>
      <c r="P4800" s="6">
        <f>MONTH(tbl_Sales[[#This Row],[Date]])</f>
        <v>11</v>
      </c>
      <c r="Q4800" s="6">
        <f>YEAR(tbl_Sales[[#This Row],[Date]])</f>
        <v>2016</v>
      </c>
    </row>
    <row r="4801" spans="1:17" x14ac:dyDescent="0.25">
      <c r="A4801" s="1">
        <v>42680</v>
      </c>
      <c r="B4801">
        <v>545000</v>
      </c>
      <c r="C4801" t="s">
        <v>2</v>
      </c>
      <c r="D4801" t="s">
        <v>12430</v>
      </c>
      <c r="E4801" t="s">
        <v>10</v>
      </c>
      <c r="F4801">
        <v>3046</v>
      </c>
      <c r="G4801">
        <v>3</v>
      </c>
      <c r="H4801">
        <v>2</v>
      </c>
      <c r="I4801">
        <v>3</v>
      </c>
      <c r="J4801">
        <v>230</v>
      </c>
      <c r="K4801">
        <v>2000</v>
      </c>
      <c r="L4801" t="s">
        <v>4932</v>
      </c>
      <c r="M4801" t="s">
        <v>391</v>
      </c>
      <c r="N4801" t="s">
        <v>18</v>
      </c>
      <c r="O4801" s="6" t="str">
        <f>INDEX(lkp_Region,MATCH(tbl_Sales[[#This Row],[Suburb]],lkp_Suburb,0))</f>
        <v>Northern Metropolitan</v>
      </c>
      <c r="P4801" s="6">
        <f>MONTH(tbl_Sales[[#This Row],[Date]])</f>
        <v>11</v>
      </c>
      <c r="Q4801" s="6">
        <f>YEAR(tbl_Sales[[#This Row],[Date]])</f>
        <v>2016</v>
      </c>
    </row>
    <row r="4802" spans="1:17" x14ac:dyDescent="0.25">
      <c r="A4802" s="1">
        <v>42680</v>
      </c>
      <c r="B4802">
        <v>652500</v>
      </c>
      <c r="C4802" t="s">
        <v>2</v>
      </c>
      <c r="D4802" t="s">
        <v>12428</v>
      </c>
      <c r="E4802" t="s">
        <v>5</v>
      </c>
      <c r="F4802">
        <v>3060</v>
      </c>
      <c r="G4802">
        <v>3</v>
      </c>
      <c r="H4802">
        <v>1</v>
      </c>
      <c r="I4802">
        <v>1</v>
      </c>
      <c r="J4802">
        <v>592</v>
      </c>
      <c r="K4802">
        <v>1960</v>
      </c>
      <c r="L4802" t="s">
        <v>4933</v>
      </c>
      <c r="M4802" t="s">
        <v>16</v>
      </c>
      <c r="N4802" t="s">
        <v>18</v>
      </c>
      <c r="O4802" s="6" t="str">
        <f>INDEX(lkp_Region,MATCH(tbl_Sales[[#This Row],[Suburb]],lkp_Suburb,0))</f>
        <v>Northern Metropolitan</v>
      </c>
      <c r="P4802" s="6">
        <f>MONTH(tbl_Sales[[#This Row],[Date]])</f>
        <v>11</v>
      </c>
      <c r="Q4802" s="6">
        <f>YEAR(tbl_Sales[[#This Row],[Date]])</f>
        <v>2016</v>
      </c>
    </row>
    <row r="4803" spans="1:17" x14ac:dyDescent="0.25">
      <c r="A4803" s="1">
        <v>42680</v>
      </c>
      <c r="B4803">
        <v>920000</v>
      </c>
      <c r="C4803" t="s">
        <v>2</v>
      </c>
      <c r="D4803" t="s">
        <v>12427</v>
      </c>
      <c r="E4803" t="s">
        <v>10</v>
      </c>
      <c r="F4803">
        <v>3046</v>
      </c>
      <c r="G4803">
        <v>4</v>
      </c>
      <c r="H4803">
        <v>2</v>
      </c>
      <c r="I4803">
        <v>2</v>
      </c>
      <c r="J4803">
        <v>780</v>
      </c>
      <c r="K4803">
        <v>1965</v>
      </c>
      <c r="L4803" t="s">
        <v>4934</v>
      </c>
      <c r="M4803" t="s">
        <v>680</v>
      </c>
      <c r="N4803" t="s">
        <v>18</v>
      </c>
      <c r="O4803" s="6" t="str">
        <f>INDEX(lkp_Region,MATCH(tbl_Sales[[#This Row],[Suburb]],lkp_Suburb,0))</f>
        <v>Northern Metropolitan</v>
      </c>
      <c r="P4803" s="6">
        <f>MONTH(tbl_Sales[[#This Row],[Date]])</f>
        <v>11</v>
      </c>
      <c r="Q4803" s="6">
        <f>YEAR(tbl_Sales[[#This Row],[Date]])</f>
        <v>2016</v>
      </c>
    </row>
    <row r="4804" spans="1:17" x14ac:dyDescent="0.25">
      <c r="A4804" s="1">
        <v>42680</v>
      </c>
      <c r="B4804">
        <v>1125000</v>
      </c>
      <c r="C4804" t="s">
        <v>2</v>
      </c>
      <c r="D4804" t="s">
        <v>12429</v>
      </c>
      <c r="E4804" t="s">
        <v>10</v>
      </c>
      <c r="F4804">
        <v>3056</v>
      </c>
      <c r="G4804">
        <v>3</v>
      </c>
      <c r="H4804">
        <v>1</v>
      </c>
      <c r="I4804">
        <v>1</v>
      </c>
      <c r="J4804">
        <v>278</v>
      </c>
      <c r="K4804">
        <v>1910</v>
      </c>
      <c r="L4804" t="s">
        <v>4935</v>
      </c>
      <c r="M4804" t="s">
        <v>117</v>
      </c>
      <c r="N4804" t="s">
        <v>18</v>
      </c>
      <c r="O4804" s="6" t="str">
        <f>INDEX(lkp_Region,MATCH(tbl_Sales[[#This Row],[Suburb]],lkp_Suburb,0))</f>
        <v>Northern Metropolitan</v>
      </c>
      <c r="P4804" s="6">
        <f>MONTH(tbl_Sales[[#This Row],[Date]])</f>
        <v>11</v>
      </c>
      <c r="Q4804" s="6">
        <f>YEAR(tbl_Sales[[#This Row],[Date]])</f>
        <v>2016</v>
      </c>
    </row>
    <row r="4805" spans="1:17" x14ac:dyDescent="0.25">
      <c r="A4805" s="1">
        <v>42680</v>
      </c>
      <c r="B4805">
        <v>770000</v>
      </c>
      <c r="C4805" t="s">
        <v>51</v>
      </c>
      <c r="D4805" t="s">
        <v>12423</v>
      </c>
      <c r="E4805" t="s">
        <v>5</v>
      </c>
      <c r="F4805">
        <v>3033</v>
      </c>
      <c r="G4805">
        <v>3</v>
      </c>
      <c r="H4805">
        <v>2</v>
      </c>
      <c r="I4805">
        <v>1</v>
      </c>
      <c r="J4805">
        <v>331</v>
      </c>
      <c r="K4805">
        <v>2010</v>
      </c>
      <c r="L4805" t="s">
        <v>4936</v>
      </c>
      <c r="M4805" t="s">
        <v>119</v>
      </c>
      <c r="N4805" t="s">
        <v>49</v>
      </c>
      <c r="O4805" s="6" t="str">
        <f>INDEX(lkp_Region,MATCH(tbl_Sales[[#This Row],[Suburb]],lkp_Suburb,0))</f>
        <v>Western Metropolitan</v>
      </c>
      <c r="P4805" s="6">
        <f>MONTH(tbl_Sales[[#This Row],[Date]])</f>
        <v>11</v>
      </c>
      <c r="Q4805" s="6">
        <f>YEAR(tbl_Sales[[#This Row],[Date]])</f>
        <v>2016</v>
      </c>
    </row>
    <row r="4806" spans="1:17" x14ac:dyDescent="0.25">
      <c r="A4806" s="1">
        <v>42680</v>
      </c>
      <c r="B4806">
        <v>805000</v>
      </c>
      <c r="C4806" t="s">
        <v>2</v>
      </c>
      <c r="D4806" t="s">
        <v>12427</v>
      </c>
      <c r="E4806" t="s">
        <v>10</v>
      </c>
      <c r="F4806">
        <v>3034</v>
      </c>
      <c r="G4806">
        <v>3</v>
      </c>
      <c r="H4806">
        <v>2</v>
      </c>
      <c r="I4806">
        <v>2</v>
      </c>
      <c r="J4806">
        <v>593</v>
      </c>
      <c r="K4806">
        <v>1970</v>
      </c>
      <c r="L4806" t="s">
        <v>4937</v>
      </c>
      <c r="M4806" t="s">
        <v>524</v>
      </c>
      <c r="N4806" t="s">
        <v>49</v>
      </c>
      <c r="O4806" s="6" t="str">
        <f>INDEX(lkp_Region,MATCH(tbl_Sales[[#This Row],[Suburb]],lkp_Suburb,0))</f>
        <v>Western Metropolitan</v>
      </c>
      <c r="P4806" s="6">
        <f>MONTH(tbl_Sales[[#This Row],[Date]])</f>
        <v>11</v>
      </c>
      <c r="Q4806" s="6">
        <f>YEAR(tbl_Sales[[#This Row],[Date]])</f>
        <v>2016</v>
      </c>
    </row>
    <row r="4807" spans="1:17" x14ac:dyDescent="0.25">
      <c r="A4807" s="1">
        <v>42680</v>
      </c>
      <c r="B4807">
        <v>855000</v>
      </c>
      <c r="C4807" t="s">
        <v>2</v>
      </c>
      <c r="D4807" t="s">
        <v>12427</v>
      </c>
      <c r="E4807" t="s">
        <v>5</v>
      </c>
      <c r="F4807">
        <v>3031</v>
      </c>
      <c r="G4807">
        <v>2</v>
      </c>
      <c r="H4807">
        <v>1</v>
      </c>
      <c r="I4807">
        <v>0</v>
      </c>
      <c r="J4807">
        <v>225</v>
      </c>
      <c r="K4807">
        <v>1930</v>
      </c>
      <c r="L4807" t="s">
        <v>4938</v>
      </c>
      <c r="M4807" t="s">
        <v>288</v>
      </c>
      <c r="N4807" t="s">
        <v>49</v>
      </c>
      <c r="O4807" s="6" t="str">
        <f>INDEX(lkp_Region,MATCH(tbl_Sales[[#This Row],[Suburb]],lkp_Suburb,0))</f>
        <v>Northern Metropolitan</v>
      </c>
      <c r="P4807" s="6">
        <f>MONTH(tbl_Sales[[#This Row],[Date]])</f>
        <v>11</v>
      </c>
      <c r="Q4807" s="6">
        <f>YEAR(tbl_Sales[[#This Row],[Date]])</f>
        <v>2016</v>
      </c>
    </row>
    <row r="4808" spans="1:17" x14ac:dyDescent="0.25">
      <c r="A4808" s="1">
        <v>42680</v>
      </c>
      <c r="B4808">
        <v>1035000</v>
      </c>
      <c r="C4808" t="s">
        <v>2</v>
      </c>
      <c r="D4808" t="s">
        <v>12429</v>
      </c>
      <c r="E4808" t="s">
        <v>10</v>
      </c>
      <c r="F4808">
        <v>3166</v>
      </c>
      <c r="G4808">
        <v>3</v>
      </c>
      <c r="H4808">
        <v>1</v>
      </c>
      <c r="I4808">
        <v>2</v>
      </c>
      <c r="J4808">
        <v>650</v>
      </c>
      <c r="L4808" t="s">
        <v>4939</v>
      </c>
      <c r="M4808" t="s">
        <v>246</v>
      </c>
      <c r="N4808" t="s">
        <v>31</v>
      </c>
      <c r="O4808" s="6" t="str">
        <f>INDEX(lkp_Region,MATCH(tbl_Sales[[#This Row],[Suburb]],lkp_Suburb,0))</f>
        <v>Southern Metropolitan</v>
      </c>
      <c r="P4808" s="6">
        <f>MONTH(tbl_Sales[[#This Row],[Date]])</f>
        <v>11</v>
      </c>
      <c r="Q4808" s="6">
        <f>YEAR(tbl_Sales[[#This Row],[Date]])</f>
        <v>2016</v>
      </c>
    </row>
    <row r="4809" spans="1:17" x14ac:dyDescent="0.25">
      <c r="A4809" s="1">
        <v>42680</v>
      </c>
      <c r="B4809">
        <v>570000</v>
      </c>
      <c r="C4809" t="s">
        <v>13</v>
      </c>
      <c r="D4809" t="s">
        <v>12424</v>
      </c>
      <c r="E4809" t="s">
        <v>5</v>
      </c>
      <c r="F4809">
        <v>3032</v>
      </c>
      <c r="G4809">
        <v>2</v>
      </c>
      <c r="H4809">
        <v>2</v>
      </c>
      <c r="I4809">
        <v>1</v>
      </c>
      <c r="J4809">
        <v>3014</v>
      </c>
      <c r="K4809">
        <v>2012</v>
      </c>
      <c r="L4809" t="s">
        <v>4940</v>
      </c>
      <c r="M4809" t="s">
        <v>21</v>
      </c>
      <c r="N4809" t="s">
        <v>21</v>
      </c>
      <c r="O4809" s="6" t="str">
        <f>INDEX(lkp_Region,MATCH(tbl_Sales[[#This Row],[Suburb]],lkp_Suburb,0))</f>
        <v>Western Metropolitan</v>
      </c>
      <c r="P4809" s="6">
        <f>MONTH(tbl_Sales[[#This Row],[Date]])</f>
        <v>11</v>
      </c>
      <c r="Q4809" s="6">
        <f>YEAR(tbl_Sales[[#This Row],[Date]])</f>
        <v>2016</v>
      </c>
    </row>
    <row r="4810" spans="1:17" x14ac:dyDescent="0.25">
      <c r="A4810" s="1">
        <v>42680</v>
      </c>
      <c r="B4810">
        <v>850500</v>
      </c>
      <c r="C4810" t="s">
        <v>2</v>
      </c>
      <c r="D4810" t="s">
        <v>12429</v>
      </c>
      <c r="E4810" t="s">
        <v>10</v>
      </c>
      <c r="F4810">
        <v>3167</v>
      </c>
      <c r="G4810">
        <v>3</v>
      </c>
      <c r="H4810">
        <v>1</v>
      </c>
      <c r="I4810">
        <v>2</v>
      </c>
      <c r="J4810">
        <v>531</v>
      </c>
      <c r="K4810">
        <v>1962</v>
      </c>
      <c r="L4810" t="s">
        <v>4941</v>
      </c>
      <c r="M4810" t="s">
        <v>43</v>
      </c>
      <c r="N4810" t="s">
        <v>45</v>
      </c>
      <c r="O4810" s="6" t="str">
        <f>INDEX(lkp_Region,MATCH(tbl_Sales[[#This Row],[Suburb]],lkp_Suburb,0))</f>
        <v>South-Eastern Metropolitan</v>
      </c>
      <c r="P4810" s="6">
        <f>MONTH(tbl_Sales[[#This Row],[Date]])</f>
        <v>11</v>
      </c>
      <c r="Q4810" s="6">
        <f>YEAR(tbl_Sales[[#This Row],[Date]])</f>
        <v>2016</v>
      </c>
    </row>
    <row r="4811" spans="1:17" x14ac:dyDescent="0.25">
      <c r="A4811" s="1">
        <v>42680</v>
      </c>
      <c r="B4811">
        <v>816000</v>
      </c>
      <c r="C4811" t="s">
        <v>2</v>
      </c>
      <c r="D4811" t="s">
        <v>12433</v>
      </c>
      <c r="E4811" t="s">
        <v>10</v>
      </c>
      <c r="F4811">
        <v>3015</v>
      </c>
      <c r="G4811">
        <v>2</v>
      </c>
      <c r="H4811">
        <v>1</v>
      </c>
      <c r="I4811">
        <v>1</v>
      </c>
      <c r="J4811">
        <v>315</v>
      </c>
      <c r="K4811">
        <v>1930</v>
      </c>
      <c r="L4811" t="s">
        <v>4942</v>
      </c>
      <c r="M4811" t="s">
        <v>133</v>
      </c>
      <c r="N4811" t="s">
        <v>69</v>
      </c>
      <c r="O4811" s="6" t="str">
        <f>INDEX(lkp_Region,MATCH(tbl_Sales[[#This Row],[Suburb]],lkp_Suburb,0))</f>
        <v>Western Metropolitan</v>
      </c>
      <c r="P4811" s="6">
        <f>MONTH(tbl_Sales[[#This Row],[Date]])</f>
        <v>11</v>
      </c>
      <c r="Q4811" s="6">
        <f>YEAR(tbl_Sales[[#This Row],[Date]])</f>
        <v>2016</v>
      </c>
    </row>
    <row r="4812" spans="1:17" x14ac:dyDescent="0.25">
      <c r="A4812" s="1">
        <v>42680</v>
      </c>
      <c r="B4812">
        <v>1125000</v>
      </c>
      <c r="C4812" t="s">
        <v>2</v>
      </c>
      <c r="D4812" t="s">
        <v>12428</v>
      </c>
      <c r="E4812" t="s">
        <v>10</v>
      </c>
      <c r="F4812">
        <v>3204</v>
      </c>
      <c r="G4812">
        <v>3</v>
      </c>
      <c r="H4812">
        <v>1</v>
      </c>
      <c r="I4812">
        <v>2</v>
      </c>
      <c r="J4812">
        <v>584</v>
      </c>
      <c r="K4812">
        <v>1948</v>
      </c>
      <c r="L4812" t="s">
        <v>4943</v>
      </c>
      <c r="M4812" t="s">
        <v>55</v>
      </c>
      <c r="N4812" t="s">
        <v>57</v>
      </c>
      <c r="O4812" s="6" t="str">
        <f>INDEX(lkp_Region,MATCH(tbl_Sales[[#This Row],[Suburb]],lkp_Suburb,0))</f>
        <v>Southern Metropolitan</v>
      </c>
      <c r="P4812" s="6">
        <f>MONTH(tbl_Sales[[#This Row],[Date]])</f>
        <v>11</v>
      </c>
      <c r="Q4812" s="6">
        <f>YEAR(tbl_Sales[[#This Row],[Date]])</f>
        <v>2016</v>
      </c>
    </row>
    <row r="4813" spans="1:17" x14ac:dyDescent="0.25">
      <c r="A4813" s="1">
        <v>42680</v>
      </c>
      <c r="B4813">
        <v>1805000</v>
      </c>
      <c r="C4813" t="s">
        <v>2</v>
      </c>
      <c r="D4813" t="s">
        <v>12427</v>
      </c>
      <c r="E4813" t="s">
        <v>5</v>
      </c>
      <c r="F4813">
        <v>3185</v>
      </c>
      <c r="G4813">
        <v>3</v>
      </c>
      <c r="H4813">
        <v>2</v>
      </c>
      <c r="I4813">
        <v>1</v>
      </c>
      <c r="J4813">
        <v>347</v>
      </c>
      <c r="L4813" t="s">
        <v>4944</v>
      </c>
      <c r="M4813" t="s">
        <v>136</v>
      </c>
      <c r="N4813" t="s">
        <v>57</v>
      </c>
      <c r="O4813" s="6" t="str">
        <f>INDEX(lkp_Region,MATCH(tbl_Sales[[#This Row],[Suburb]],lkp_Suburb,0))</f>
        <v>Southern Metropolitan</v>
      </c>
      <c r="P4813" s="6">
        <f>MONTH(tbl_Sales[[#This Row],[Date]])</f>
        <v>11</v>
      </c>
      <c r="Q4813" s="6">
        <f>YEAR(tbl_Sales[[#This Row],[Date]])</f>
        <v>2016</v>
      </c>
    </row>
    <row r="4814" spans="1:17" x14ac:dyDescent="0.25">
      <c r="A4814" s="1">
        <v>42680</v>
      </c>
      <c r="B4814">
        <v>520000</v>
      </c>
      <c r="C4814" t="s">
        <v>13</v>
      </c>
      <c r="D4814" t="s">
        <v>12427</v>
      </c>
      <c r="E4814" t="s">
        <v>10</v>
      </c>
      <c r="F4814">
        <v>3073</v>
      </c>
      <c r="G4814">
        <v>2</v>
      </c>
      <c r="H4814">
        <v>1</v>
      </c>
      <c r="I4814">
        <v>1</v>
      </c>
      <c r="J4814">
        <v>135</v>
      </c>
      <c r="K4814">
        <v>1980</v>
      </c>
      <c r="L4814" t="s">
        <v>4945</v>
      </c>
      <c r="M4814" t="s">
        <v>93</v>
      </c>
      <c r="N4814" t="s">
        <v>62</v>
      </c>
      <c r="O4814" s="6" t="str">
        <f>INDEX(lkp_Region,MATCH(tbl_Sales[[#This Row],[Suburb]],lkp_Suburb,0))</f>
        <v>Northern Metropolitan</v>
      </c>
      <c r="P4814" s="6">
        <f>MONTH(tbl_Sales[[#This Row],[Date]])</f>
        <v>11</v>
      </c>
      <c r="Q4814" s="6">
        <f>YEAR(tbl_Sales[[#This Row],[Date]])</f>
        <v>2016</v>
      </c>
    </row>
    <row r="4815" spans="1:17" x14ac:dyDescent="0.25">
      <c r="A4815" s="1">
        <v>42680</v>
      </c>
      <c r="B4815">
        <v>715000</v>
      </c>
      <c r="C4815" t="s">
        <v>2</v>
      </c>
      <c r="D4815" t="s">
        <v>12428</v>
      </c>
      <c r="E4815" t="s">
        <v>5</v>
      </c>
      <c r="F4815">
        <v>3073</v>
      </c>
      <c r="G4815">
        <v>3</v>
      </c>
      <c r="H4815">
        <v>2</v>
      </c>
      <c r="I4815">
        <v>2</v>
      </c>
      <c r="J4815">
        <v>251</v>
      </c>
      <c r="L4815" t="s">
        <v>4946</v>
      </c>
      <c r="M4815" t="s">
        <v>93</v>
      </c>
      <c r="N4815" t="s">
        <v>62</v>
      </c>
      <c r="O4815" s="6" t="str">
        <f>INDEX(lkp_Region,MATCH(tbl_Sales[[#This Row],[Suburb]],lkp_Suburb,0))</f>
        <v>Northern Metropolitan</v>
      </c>
      <c r="P4815" s="6">
        <f>MONTH(tbl_Sales[[#This Row],[Date]])</f>
        <v>11</v>
      </c>
      <c r="Q4815" s="6">
        <f>YEAR(tbl_Sales[[#This Row],[Date]])</f>
        <v>2016</v>
      </c>
    </row>
    <row r="4816" spans="1:17" x14ac:dyDescent="0.25">
      <c r="A4816" s="1">
        <v>42680</v>
      </c>
      <c r="B4816">
        <v>680000</v>
      </c>
      <c r="C4816" t="s">
        <v>2</v>
      </c>
      <c r="D4816" t="s">
        <v>12432</v>
      </c>
      <c r="E4816" t="s">
        <v>10</v>
      </c>
      <c r="F4816">
        <v>3020</v>
      </c>
      <c r="G4816">
        <v>3</v>
      </c>
      <c r="H4816">
        <v>1</v>
      </c>
      <c r="I4816">
        <v>2</v>
      </c>
      <c r="J4816">
        <v>726</v>
      </c>
      <c r="K4816">
        <v>1966</v>
      </c>
      <c r="L4816" t="s">
        <v>4947</v>
      </c>
      <c r="M4816" t="s">
        <v>141</v>
      </c>
      <c r="N4816" t="s">
        <v>3</v>
      </c>
      <c r="O4816" s="6" t="str">
        <f>INDEX(lkp_Region,MATCH(tbl_Sales[[#This Row],[Suburb]],lkp_Suburb,0))</f>
        <v>Western Metropolitan</v>
      </c>
      <c r="P4816" s="6">
        <f>MONTH(tbl_Sales[[#This Row],[Date]])</f>
        <v>11</v>
      </c>
      <c r="Q4816" s="6">
        <f>YEAR(tbl_Sales[[#This Row],[Date]])</f>
        <v>2016</v>
      </c>
    </row>
    <row r="4817" spans="1:17" x14ac:dyDescent="0.25">
      <c r="A4817" s="1">
        <v>42680</v>
      </c>
      <c r="B4817">
        <v>420000</v>
      </c>
      <c r="C4817" t="s">
        <v>13</v>
      </c>
      <c r="D4817" t="s">
        <v>12429</v>
      </c>
      <c r="E4817" t="s">
        <v>5</v>
      </c>
      <c r="F4817">
        <v>3146</v>
      </c>
      <c r="G4817">
        <v>1</v>
      </c>
      <c r="H4817">
        <v>1</v>
      </c>
      <c r="I4817">
        <v>1</v>
      </c>
      <c r="J4817">
        <v>805</v>
      </c>
      <c r="K4817">
        <v>2011</v>
      </c>
      <c r="L4817" t="s">
        <v>4948</v>
      </c>
      <c r="M4817" t="s">
        <v>102</v>
      </c>
      <c r="N4817" t="s">
        <v>101</v>
      </c>
      <c r="O4817" s="6" t="str">
        <f>INDEX(lkp_Region,MATCH(tbl_Sales[[#This Row],[Suburb]],lkp_Suburb,0))</f>
        <v>Southern Metropolitan</v>
      </c>
      <c r="P4817" s="6">
        <f>MONTH(tbl_Sales[[#This Row],[Date]])</f>
        <v>11</v>
      </c>
      <c r="Q4817" s="6">
        <f>YEAR(tbl_Sales[[#This Row],[Date]])</f>
        <v>2016</v>
      </c>
    </row>
    <row r="4818" spans="1:17" x14ac:dyDescent="0.25">
      <c r="A4818" s="1">
        <v>42680</v>
      </c>
      <c r="B4818">
        <v>1425000</v>
      </c>
      <c r="C4818" t="s">
        <v>51</v>
      </c>
      <c r="D4818" t="s">
        <v>12429</v>
      </c>
      <c r="E4818" t="s">
        <v>10</v>
      </c>
      <c r="F4818">
        <v>3123</v>
      </c>
      <c r="G4818">
        <v>4</v>
      </c>
      <c r="H4818">
        <v>2</v>
      </c>
      <c r="I4818">
        <v>2</v>
      </c>
      <c r="J4818">
        <v>154</v>
      </c>
      <c r="K4818">
        <v>1998</v>
      </c>
      <c r="L4818" t="s">
        <v>4949</v>
      </c>
      <c r="M4818" t="s">
        <v>230</v>
      </c>
      <c r="N4818" t="s">
        <v>101</v>
      </c>
      <c r="O4818" s="6" t="str">
        <f>INDEX(lkp_Region,MATCH(tbl_Sales[[#This Row],[Suburb]],lkp_Suburb,0))</f>
        <v>Southern Metropolitan</v>
      </c>
      <c r="P4818" s="6">
        <f>MONTH(tbl_Sales[[#This Row],[Date]])</f>
        <v>11</v>
      </c>
      <c r="Q4818" s="6">
        <f>YEAR(tbl_Sales[[#This Row],[Date]])</f>
        <v>2016</v>
      </c>
    </row>
    <row r="4819" spans="1:17" x14ac:dyDescent="0.25">
      <c r="A4819" s="1">
        <v>42680</v>
      </c>
      <c r="B4819">
        <v>2077000</v>
      </c>
      <c r="C4819" t="s">
        <v>2</v>
      </c>
      <c r="D4819" t="s">
        <v>12433</v>
      </c>
      <c r="E4819" t="s">
        <v>10</v>
      </c>
      <c r="F4819">
        <v>3146</v>
      </c>
      <c r="G4819">
        <v>4</v>
      </c>
      <c r="H4819">
        <v>2</v>
      </c>
      <c r="I4819">
        <v>3</v>
      </c>
      <c r="J4819">
        <v>553</v>
      </c>
      <c r="K4819">
        <v>1910</v>
      </c>
      <c r="L4819" t="s">
        <v>4950</v>
      </c>
      <c r="M4819" t="s">
        <v>102</v>
      </c>
      <c r="N4819" t="s">
        <v>101</v>
      </c>
      <c r="O4819" s="6" t="str">
        <f>INDEX(lkp_Region,MATCH(tbl_Sales[[#This Row],[Suburb]],lkp_Suburb,0))</f>
        <v>Southern Metropolitan</v>
      </c>
      <c r="P4819" s="6">
        <f>MONTH(tbl_Sales[[#This Row],[Date]])</f>
        <v>11</v>
      </c>
      <c r="Q4819" s="6">
        <f>YEAR(tbl_Sales[[#This Row],[Date]])</f>
        <v>2016</v>
      </c>
    </row>
    <row r="4820" spans="1:17" x14ac:dyDescent="0.25">
      <c r="A4820" s="1">
        <v>42680</v>
      </c>
      <c r="B4820">
        <v>2188000</v>
      </c>
      <c r="C4820" t="s">
        <v>2</v>
      </c>
      <c r="D4820" t="s">
        <v>12427</v>
      </c>
      <c r="E4820" t="s">
        <v>10</v>
      </c>
      <c r="F4820">
        <v>3103</v>
      </c>
      <c r="G4820">
        <v>4</v>
      </c>
      <c r="H4820">
        <v>2</v>
      </c>
      <c r="I4820">
        <v>2</v>
      </c>
      <c r="J4820">
        <v>752</v>
      </c>
      <c r="K4820">
        <v>1981</v>
      </c>
      <c r="L4820" t="s">
        <v>4951</v>
      </c>
      <c r="M4820" t="s">
        <v>274</v>
      </c>
      <c r="N4820" t="s">
        <v>101</v>
      </c>
      <c r="O4820" s="6" t="str">
        <f>INDEX(lkp_Region,MATCH(tbl_Sales[[#This Row],[Suburb]],lkp_Suburb,0))</f>
        <v>Southern Metropolitan</v>
      </c>
      <c r="P4820" s="6">
        <f>MONTH(tbl_Sales[[#This Row],[Date]])</f>
        <v>11</v>
      </c>
      <c r="Q4820" s="6">
        <f>YEAR(tbl_Sales[[#This Row],[Date]])</f>
        <v>2016</v>
      </c>
    </row>
    <row r="4821" spans="1:17" x14ac:dyDescent="0.25">
      <c r="A4821" s="1">
        <v>42680</v>
      </c>
      <c r="B4821">
        <v>2400000</v>
      </c>
      <c r="C4821" t="s">
        <v>2</v>
      </c>
      <c r="D4821" t="s">
        <v>12431</v>
      </c>
      <c r="E4821" t="s">
        <v>5</v>
      </c>
      <c r="F4821">
        <v>3103</v>
      </c>
      <c r="G4821">
        <v>4</v>
      </c>
      <c r="H4821">
        <v>2</v>
      </c>
      <c r="I4821">
        <v>2</v>
      </c>
      <c r="J4821">
        <v>744</v>
      </c>
      <c r="K4821">
        <v>1985</v>
      </c>
      <c r="L4821" t="s">
        <v>4952</v>
      </c>
      <c r="M4821" t="s">
        <v>274</v>
      </c>
      <c r="N4821" t="s">
        <v>101</v>
      </c>
      <c r="O4821" s="6" t="str">
        <f>INDEX(lkp_Region,MATCH(tbl_Sales[[#This Row],[Suburb]],lkp_Suburb,0))</f>
        <v>Southern Metropolitan</v>
      </c>
      <c r="P4821" s="6">
        <f>MONTH(tbl_Sales[[#This Row],[Date]])</f>
        <v>11</v>
      </c>
      <c r="Q4821" s="6">
        <f>YEAR(tbl_Sales[[#This Row],[Date]])</f>
        <v>2016</v>
      </c>
    </row>
    <row r="4822" spans="1:17" x14ac:dyDescent="0.25">
      <c r="A4822" s="1">
        <v>42680</v>
      </c>
      <c r="B4822">
        <v>1785000</v>
      </c>
      <c r="C4822" t="s">
        <v>2</v>
      </c>
      <c r="D4822" t="s">
        <v>12429</v>
      </c>
      <c r="E4822" t="s">
        <v>5</v>
      </c>
      <c r="F4822">
        <v>3186</v>
      </c>
      <c r="G4822">
        <v>3</v>
      </c>
      <c r="H4822">
        <v>2</v>
      </c>
      <c r="I4822">
        <v>1</v>
      </c>
      <c r="J4822">
        <v>404</v>
      </c>
      <c r="K4822">
        <v>1953</v>
      </c>
      <c r="L4822" t="s">
        <v>4953</v>
      </c>
      <c r="M4822" t="s">
        <v>105</v>
      </c>
      <c r="N4822" t="s">
        <v>107</v>
      </c>
      <c r="O4822" s="6" t="str">
        <f>INDEX(lkp_Region,MATCH(tbl_Sales[[#This Row],[Suburb]],lkp_Suburb,0))</f>
        <v>Southern Metropolitan</v>
      </c>
      <c r="P4822" s="6">
        <f>MONTH(tbl_Sales[[#This Row],[Date]])</f>
        <v>11</v>
      </c>
      <c r="Q4822" s="6">
        <f>YEAR(tbl_Sales[[#This Row],[Date]])</f>
        <v>2016</v>
      </c>
    </row>
    <row r="4823" spans="1:17" x14ac:dyDescent="0.25">
      <c r="A4823" s="1">
        <v>42681</v>
      </c>
      <c r="B4823">
        <v>680000</v>
      </c>
      <c r="C4823" t="s">
        <v>13</v>
      </c>
      <c r="D4823" t="s">
        <v>12429</v>
      </c>
      <c r="E4823" t="s">
        <v>10</v>
      </c>
      <c r="F4823">
        <v>3121</v>
      </c>
      <c r="G4823">
        <v>2</v>
      </c>
      <c r="H4823">
        <v>1</v>
      </c>
      <c r="I4823">
        <v>1</v>
      </c>
      <c r="J4823">
        <v>0</v>
      </c>
      <c r="K4823">
        <v>2012</v>
      </c>
      <c r="L4823" t="s">
        <v>4954</v>
      </c>
      <c r="M4823" t="s">
        <v>6</v>
      </c>
      <c r="N4823" t="s">
        <v>8</v>
      </c>
      <c r="O4823" s="6" t="str">
        <f>INDEX(lkp_Region,MATCH(tbl_Sales[[#This Row],[Suburb]],lkp_Suburb,0))</f>
        <v>Northern Metropolitan</v>
      </c>
      <c r="P4823" s="6">
        <f>MONTH(tbl_Sales[[#This Row],[Date]])</f>
        <v>11</v>
      </c>
      <c r="Q4823" s="6">
        <f>YEAR(tbl_Sales[[#This Row],[Date]])</f>
        <v>2016</v>
      </c>
    </row>
    <row r="4824" spans="1:17" x14ac:dyDescent="0.25">
      <c r="A4824" s="1">
        <v>42681</v>
      </c>
      <c r="B4824">
        <v>1081000</v>
      </c>
      <c r="C4824" t="s">
        <v>51</v>
      </c>
      <c r="D4824" t="s">
        <v>12428</v>
      </c>
      <c r="E4824" t="s">
        <v>10</v>
      </c>
      <c r="F4824">
        <v>3121</v>
      </c>
      <c r="G4824">
        <v>2</v>
      </c>
      <c r="H4824">
        <v>1</v>
      </c>
      <c r="I4824">
        <v>1</v>
      </c>
      <c r="J4824">
        <v>126</v>
      </c>
      <c r="K4824">
        <v>1995</v>
      </c>
      <c r="L4824" t="s">
        <v>4955</v>
      </c>
      <c r="M4824" t="s">
        <v>6</v>
      </c>
      <c r="N4824" t="s">
        <v>8</v>
      </c>
      <c r="O4824" s="6" t="str">
        <f>INDEX(lkp_Region,MATCH(tbl_Sales[[#This Row],[Suburb]],lkp_Suburb,0))</f>
        <v>Northern Metropolitan</v>
      </c>
      <c r="P4824" s="6">
        <f>MONTH(tbl_Sales[[#This Row],[Date]])</f>
        <v>11</v>
      </c>
      <c r="Q4824" s="6">
        <f>YEAR(tbl_Sales[[#This Row],[Date]])</f>
        <v>2016</v>
      </c>
    </row>
    <row r="4825" spans="1:17" x14ac:dyDescent="0.25">
      <c r="A4825" s="1">
        <v>42681</v>
      </c>
      <c r="B4825">
        <v>836000</v>
      </c>
      <c r="C4825" t="s">
        <v>2</v>
      </c>
      <c r="D4825" t="s">
        <v>12429</v>
      </c>
      <c r="E4825" t="s">
        <v>10</v>
      </c>
      <c r="F4825">
        <v>3128</v>
      </c>
      <c r="G4825">
        <v>3</v>
      </c>
      <c r="H4825">
        <v>1</v>
      </c>
      <c r="I4825">
        <v>2</v>
      </c>
      <c r="J4825">
        <v>228</v>
      </c>
      <c r="K4825">
        <v>2005</v>
      </c>
      <c r="L4825" t="s">
        <v>4956</v>
      </c>
      <c r="M4825" t="s">
        <v>151</v>
      </c>
      <c r="N4825" t="s">
        <v>14</v>
      </c>
      <c r="O4825" s="6" t="str">
        <f>INDEX(lkp_Region,MATCH(tbl_Sales[[#This Row],[Suburb]],lkp_Suburb,0))</f>
        <v>Eastern Metropolitan</v>
      </c>
      <c r="P4825" s="6">
        <f>MONTH(tbl_Sales[[#This Row],[Date]])</f>
        <v>11</v>
      </c>
      <c r="Q4825" s="6">
        <f>YEAR(tbl_Sales[[#This Row],[Date]])</f>
        <v>2016</v>
      </c>
    </row>
    <row r="4826" spans="1:17" x14ac:dyDescent="0.25">
      <c r="A4826" s="1">
        <v>42681</v>
      </c>
      <c r="B4826">
        <v>1564000</v>
      </c>
      <c r="C4826" t="s">
        <v>2</v>
      </c>
      <c r="D4826" t="s">
        <v>12429</v>
      </c>
      <c r="E4826" t="s">
        <v>10</v>
      </c>
      <c r="F4826">
        <v>3127</v>
      </c>
      <c r="G4826">
        <v>3</v>
      </c>
      <c r="H4826">
        <v>2</v>
      </c>
      <c r="I4826">
        <v>2</v>
      </c>
      <c r="J4826">
        <v>640</v>
      </c>
      <c r="K4826">
        <v>1950</v>
      </c>
      <c r="L4826" t="s">
        <v>4957</v>
      </c>
      <c r="M4826" t="s">
        <v>34</v>
      </c>
      <c r="N4826" t="s">
        <v>14</v>
      </c>
      <c r="O4826" s="6" t="str">
        <f>INDEX(lkp_Region,MATCH(tbl_Sales[[#This Row],[Suburb]],lkp_Suburb,0))</f>
        <v>Eastern Metropolitan</v>
      </c>
      <c r="P4826" s="6">
        <f>MONTH(tbl_Sales[[#This Row],[Date]])</f>
        <v>11</v>
      </c>
      <c r="Q4826" s="6">
        <f>YEAR(tbl_Sales[[#This Row],[Date]])</f>
        <v>2016</v>
      </c>
    </row>
    <row r="4827" spans="1:17" x14ac:dyDescent="0.25">
      <c r="A4827" s="1">
        <v>42681</v>
      </c>
      <c r="B4827">
        <v>1900000</v>
      </c>
      <c r="C4827" t="s">
        <v>2</v>
      </c>
      <c r="D4827" t="s">
        <v>12424</v>
      </c>
      <c r="E4827" t="s">
        <v>5</v>
      </c>
      <c r="F4827">
        <v>3142</v>
      </c>
      <c r="G4827">
        <v>3</v>
      </c>
      <c r="H4827">
        <v>2</v>
      </c>
      <c r="I4827">
        <v>1</v>
      </c>
      <c r="J4827">
        <v>268</v>
      </c>
      <c r="K4827">
        <v>1900</v>
      </c>
      <c r="L4827" t="s">
        <v>4958</v>
      </c>
      <c r="M4827" t="s">
        <v>109</v>
      </c>
      <c r="N4827" t="s">
        <v>76</v>
      </c>
      <c r="O4827" s="6" t="str">
        <f>INDEX(lkp_Region,MATCH(tbl_Sales[[#This Row],[Suburb]],lkp_Suburb,0))</f>
        <v>Southern Metropolitan</v>
      </c>
      <c r="P4827" s="6">
        <f>MONTH(tbl_Sales[[#This Row],[Date]])</f>
        <v>11</v>
      </c>
      <c r="Q4827" s="6">
        <f>YEAR(tbl_Sales[[#This Row],[Date]])</f>
        <v>2016</v>
      </c>
    </row>
    <row r="4828" spans="1:17" x14ac:dyDescent="0.25">
      <c r="A4828" s="1">
        <v>42681</v>
      </c>
      <c r="B4828">
        <v>2385000</v>
      </c>
      <c r="C4828" t="s">
        <v>2</v>
      </c>
      <c r="D4828" t="s">
        <v>12427</v>
      </c>
      <c r="E4828" t="s">
        <v>5</v>
      </c>
      <c r="F4828">
        <v>3181</v>
      </c>
      <c r="G4828">
        <v>3</v>
      </c>
      <c r="H4828">
        <v>2</v>
      </c>
      <c r="I4828">
        <v>2</v>
      </c>
      <c r="J4828">
        <v>217</v>
      </c>
      <c r="K4828">
        <v>1900</v>
      </c>
      <c r="L4828" t="s">
        <v>4959</v>
      </c>
      <c r="M4828" t="s">
        <v>302</v>
      </c>
      <c r="N4828" t="s">
        <v>76</v>
      </c>
      <c r="O4828" s="6" t="str">
        <f>INDEX(lkp_Region,MATCH(tbl_Sales[[#This Row],[Suburb]],lkp_Suburb,0))</f>
        <v>Southern Metropolitan</v>
      </c>
      <c r="P4828" s="6">
        <f>MONTH(tbl_Sales[[#This Row],[Date]])</f>
        <v>11</v>
      </c>
      <c r="Q4828" s="6">
        <f>YEAR(tbl_Sales[[#This Row],[Date]])</f>
        <v>2016</v>
      </c>
    </row>
    <row r="4829" spans="1:17" x14ac:dyDescent="0.25">
      <c r="A4829" s="1">
        <v>42681</v>
      </c>
      <c r="B4829">
        <v>435000</v>
      </c>
      <c r="C4829" t="s">
        <v>13</v>
      </c>
      <c r="D4829" t="s">
        <v>12429</v>
      </c>
      <c r="E4829" t="s">
        <v>10</v>
      </c>
      <c r="F4829">
        <v>3057</v>
      </c>
      <c r="G4829">
        <v>2</v>
      </c>
      <c r="H4829">
        <v>1</v>
      </c>
      <c r="I4829">
        <v>1</v>
      </c>
      <c r="J4829">
        <v>197</v>
      </c>
      <c r="K4829">
        <v>2012</v>
      </c>
      <c r="L4829" t="s">
        <v>4960</v>
      </c>
      <c r="M4829" t="s">
        <v>83</v>
      </c>
      <c r="N4829" t="s">
        <v>18</v>
      </c>
      <c r="O4829" s="6" t="str">
        <f>INDEX(lkp_Region,MATCH(tbl_Sales[[#This Row],[Suburb]],lkp_Suburb,0))</f>
        <v>Northern Metropolitan</v>
      </c>
      <c r="P4829" s="6">
        <f>MONTH(tbl_Sales[[#This Row],[Date]])</f>
        <v>11</v>
      </c>
      <c r="Q4829" s="6">
        <f>YEAR(tbl_Sales[[#This Row],[Date]])</f>
        <v>2016</v>
      </c>
    </row>
    <row r="4830" spans="1:17" x14ac:dyDescent="0.25">
      <c r="A4830" s="1">
        <v>42681</v>
      </c>
      <c r="B4830">
        <v>750074</v>
      </c>
      <c r="C4830" t="s">
        <v>2</v>
      </c>
      <c r="D4830" t="s">
        <v>12427</v>
      </c>
      <c r="E4830" t="s">
        <v>5</v>
      </c>
      <c r="F4830">
        <v>3046</v>
      </c>
      <c r="G4830">
        <v>4</v>
      </c>
      <c r="H4830">
        <v>2</v>
      </c>
      <c r="I4830">
        <v>1</v>
      </c>
      <c r="J4830">
        <v>302</v>
      </c>
      <c r="L4830" t="s">
        <v>4961</v>
      </c>
      <c r="M4830" t="s">
        <v>391</v>
      </c>
      <c r="N4830" t="s">
        <v>18</v>
      </c>
      <c r="O4830" s="6" t="str">
        <f>INDEX(lkp_Region,MATCH(tbl_Sales[[#This Row],[Suburb]],lkp_Suburb,0))</f>
        <v>Northern Metropolitan</v>
      </c>
      <c r="P4830" s="6">
        <f>MONTH(tbl_Sales[[#This Row],[Date]])</f>
        <v>11</v>
      </c>
      <c r="Q4830" s="6">
        <f>YEAR(tbl_Sales[[#This Row],[Date]])</f>
        <v>2016</v>
      </c>
    </row>
    <row r="4831" spans="1:17" x14ac:dyDescent="0.25">
      <c r="A4831" s="1">
        <v>42681</v>
      </c>
      <c r="B4831">
        <v>793000</v>
      </c>
      <c r="C4831" t="s">
        <v>2</v>
      </c>
      <c r="D4831" t="s">
        <v>12427</v>
      </c>
      <c r="E4831" t="s">
        <v>10</v>
      </c>
      <c r="F4831">
        <v>3055</v>
      </c>
      <c r="G4831">
        <v>3</v>
      </c>
      <c r="H4831">
        <v>1</v>
      </c>
      <c r="I4831">
        <v>0</v>
      </c>
      <c r="J4831">
        <v>275</v>
      </c>
      <c r="K4831">
        <v>1935</v>
      </c>
      <c r="L4831" t="s">
        <v>4962</v>
      </c>
      <c r="M4831" t="s">
        <v>80</v>
      </c>
      <c r="N4831" t="s">
        <v>18</v>
      </c>
      <c r="O4831" s="6" t="str">
        <f>INDEX(lkp_Region,MATCH(tbl_Sales[[#This Row],[Suburb]],lkp_Suburb,0))</f>
        <v>Northern Metropolitan</v>
      </c>
      <c r="P4831" s="6">
        <f>MONTH(tbl_Sales[[#This Row],[Date]])</f>
        <v>11</v>
      </c>
      <c r="Q4831" s="6">
        <f>YEAR(tbl_Sales[[#This Row],[Date]])</f>
        <v>2016</v>
      </c>
    </row>
    <row r="4832" spans="1:17" x14ac:dyDescent="0.25">
      <c r="A4832" s="1">
        <v>42681</v>
      </c>
      <c r="B4832">
        <v>1217000</v>
      </c>
      <c r="C4832" t="s">
        <v>2</v>
      </c>
      <c r="D4832" t="s">
        <v>12424</v>
      </c>
      <c r="E4832" t="s">
        <v>10</v>
      </c>
      <c r="F4832">
        <v>3056</v>
      </c>
      <c r="G4832">
        <v>4</v>
      </c>
      <c r="H4832">
        <v>1</v>
      </c>
      <c r="I4832">
        <v>0</v>
      </c>
      <c r="J4832">
        <v>363</v>
      </c>
      <c r="K4832">
        <v>1920</v>
      </c>
      <c r="L4832" t="s">
        <v>4963</v>
      </c>
      <c r="M4832" t="s">
        <v>117</v>
      </c>
      <c r="N4832" t="s">
        <v>18</v>
      </c>
      <c r="O4832" s="6" t="str">
        <f>INDEX(lkp_Region,MATCH(tbl_Sales[[#This Row],[Suburb]],lkp_Suburb,0))</f>
        <v>Northern Metropolitan</v>
      </c>
      <c r="P4832" s="6">
        <f>MONTH(tbl_Sales[[#This Row],[Date]])</f>
        <v>11</v>
      </c>
      <c r="Q4832" s="6">
        <f>YEAR(tbl_Sales[[#This Row],[Date]])</f>
        <v>2016</v>
      </c>
    </row>
    <row r="4833" spans="1:17" x14ac:dyDescent="0.25">
      <c r="A4833" s="1">
        <v>42681</v>
      </c>
      <c r="B4833">
        <v>850000</v>
      </c>
      <c r="C4833" t="s">
        <v>2</v>
      </c>
      <c r="D4833" t="s">
        <v>12431</v>
      </c>
      <c r="E4833" t="s">
        <v>5</v>
      </c>
      <c r="F4833">
        <v>3040</v>
      </c>
      <c r="G4833">
        <v>3</v>
      </c>
      <c r="H4833">
        <v>2</v>
      </c>
      <c r="I4833">
        <v>1</v>
      </c>
      <c r="J4833">
        <v>580</v>
      </c>
      <c r="L4833" t="s">
        <v>4964</v>
      </c>
      <c r="M4833" t="s">
        <v>47</v>
      </c>
      <c r="N4833" t="s">
        <v>49</v>
      </c>
      <c r="O4833" s="6" t="str">
        <f>INDEX(lkp_Region,MATCH(tbl_Sales[[#This Row],[Suburb]],lkp_Suburb,0))</f>
        <v>Western Metropolitan</v>
      </c>
      <c r="P4833" s="6">
        <f>MONTH(tbl_Sales[[#This Row],[Date]])</f>
        <v>11</v>
      </c>
      <c r="Q4833" s="6">
        <f>YEAR(tbl_Sales[[#This Row],[Date]])</f>
        <v>2016</v>
      </c>
    </row>
    <row r="4834" spans="1:17" x14ac:dyDescent="0.25">
      <c r="A4834" s="1">
        <v>42681</v>
      </c>
      <c r="B4834">
        <v>795000</v>
      </c>
      <c r="C4834" t="s">
        <v>13</v>
      </c>
      <c r="D4834" t="s">
        <v>12427</v>
      </c>
      <c r="E4834" t="s">
        <v>10</v>
      </c>
      <c r="F4834">
        <v>3053</v>
      </c>
      <c r="G4834">
        <v>2</v>
      </c>
      <c r="H4834">
        <v>2</v>
      </c>
      <c r="I4834">
        <v>1</v>
      </c>
      <c r="J4834">
        <v>0</v>
      </c>
      <c r="L4834" t="s">
        <v>4965</v>
      </c>
      <c r="M4834" t="s">
        <v>164</v>
      </c>
      <c r="N4834" t="s">
        <v>88</v>
      </c>
      <c r="O4834" s="6" t="str">
        <f>INDEX(lkp_Region,MATCH(tbl_Sales[[#This Row],[Suburb]],lkp_Suburb,0))</f>
        <v>Northern Metropolitan</v>
      </c>
      <c r="P4834" s="6">
        <f>MONTH(tbl_Sales[[#This Row],[Date]])</f>
        <v>11</v>
      </c>
      <c r="Q4834" s="6">
        <f>YEAR(tbl_Sales[[#This Row],[Date]])</f>
        <v>2016</v>
      </c>
    </row>
    <row r="4835" spans="1:17" x14ac:dyDescent="0.25">
      <c r="A4835" s="1">
        <v>42681</v>
      </c>
      <c r="B4835">
        <v>870000</v>
      </c>
      <c r="C4835" t="s">
        <v>2</v>
      </c>
      <c r="D4835" t="s">
        <v>12430</v>
      </c>
      <c r="E4835" t="s">
        <v>10</v>
      </c>
      <c r="F4835">
        <v>3031</v>
      </c>
      <c r="G4835">
        <v>3</v>
      </c>
      <c r="H4835">
        <v>1</v>
      </c>
      <c r="I4835">
        <v>1</v>
      </c>
      <c r="J4835">
        <v>211</v>
      </c>
      <c r="K4835">
        <v>1992</v>
      </c>
      <c r="L4835" t="s">
        <v>4966</v>
      </c>
      <c r="M4835" t="s">
        <v>264</v>
      </c>
      <c r="N4835" t="s">
        <v>88</v>
      </c>
      <c r="O4835" s="6" t="str">
        <f>INDEX(lkp_Region,MATCH(tbl_Sales[[#This Row],[Suburb]],lkp_Suburb,0))</f>
        <v>Northern Metropolitan</v>
      </c>
      <c r="P4835" s="6">
        <f>MONTH(tbl_Sales[[#This Row],[Date]])</f>
        <v>11</v>
      </c>
      <c r="Q4835" s="6">
        <f>YEAR(tbl_Sales[[#This Row],[Date]])</f>
        <v>2016</v>
      </c>
    </row>
    <row r="4836" spans="1:17" x14ac:dyDescent="0.25">
      <c r="A4836" s="1">
        <v>42681</v>
      </c>
      <c r="B4836">
        <v>1061000</v>
      </c>
      <c r="C4836" t="s">
        <v>2</v>
      </c>
      <c r="D4836" t="s">
        <v>12425</v>
      </c>
      <c r="E4836" t="s">
        <v>10</v>
      </c>
      <c r="F4836">
        <v>3012</v>
      </c>
      <c r="G4836">
        <v>3</v>
      </c>
      <c r="H4836">
        <v>1</v>
      </c>
      <c r="I4836">
        <v>1</v>
      </c>
      <c r="J4836">
        <v>533</v>
      </c>
      <c r="L4836" t="s">
        <v>4967</v>
      </c>
      <c r="M4836" t="s">
        <v>53</v>
      </c>
      <c r="N4836" t="s">
        <v>21</v>
      </c>
      <c r="O4836" s="6" t="str">
        <f>INDEX(lkp_Region,MATCH(tbl_Sales[[#This Row],[Suburb]],lkp_Suburb,0))</f>
        <v>Western Metropolitan</v>
      </c>
      <c r="P4836" s="6">
        <f>MONTH(tbl_Sales[[#This Row],[Date]])</f>
        <v>11</v>
      </c>
      <c r="Q4836" s="6">
        <f>YEAR(tbl_Sales[[#This Row],[Date]])</f>
        <v>2016</v>
      </c>
    </row>
    <row r="4837" spans="1:17" x14ac:dyDescent="0.25">
      <c r="A4837" s="1">
        <v>42681</v>
      </c>
      <c r="B4837">
        <v>900000</v>
      </c>
      <c r="C4837" t="s">
        <v>2</v>
      </c>
      <c r="D4837" t="s">
        <v>12425</v>
      </c>
      <c r="E4837" t="s">
        <v>5</v>
      </c>
      <c r="F4837">
        <v>3185</v>
      </c>
      <c r="G4837">
        <v>2</v>
      </c>
      <c r="H4837">
        <v>1</v>
      </c>
      <c r="I4837">
        <v>1</v>
      </c>
      <c r="J4837">
        <v>198</v>
      </c>
      <c r="L4837" t="s">
        <v>4968</v>
      </c>
      <c r="M4837" t="s">
        <v>136</v>
      </c>
      <c r="N4837" t="s">
        <v>57</v>
      </c>
      <c r="O4837" s="6" t="str">
        <f>INDEX(lkp_Region,MATCH(tbl_Sales[[#This Row],[Suburb]],lkp_Suburb,0))</f>
        <v>Southern Metropolitan</v>
      </c>
      <c r="P4837" s="6">
        <f>MONTH(tbl_Sales[[#This Row],[Date]])</f>
        <v>11</v>
      </c>
      <c r="Q4837" s="6">
        <f>YEAR(tbl_Sales[[#This Row],[Date]])</f>
        <v>2016</v>
      </c>
    </row>
    <row r="4838" spans="1:17" x14ac:dyDescent="0.25">
      <c r="A4838" s="1">
        <v>42681</v>
      </c>
      <c r="B4838">
        <v>1160000</v>
      </c>
      <c r="C4838" t="s">
        <v>2</v>
      </c>
      <c r="D4838" t="s">
        <v>12425</v>
      </c>
      <c r="E4838" t="s">
        <v>10</v>
      </c>
      <c r="F4838">
        <v>3163</v>
      </c>
      <c r="G4838">
        <v>3</v>
      </c>
      <c r="H4838">
        <v>1</v>
      </c>
      <c r="I4838">
        <v>2</v>
      </c>
      <c r="J4838">
        <v>553</v>
      </c>
      <c r="K4838">
        <v>1930</v>
      </c>
      <c r="L4838" t="s">
        <v>4969</v>
      </c>
      <c r="M4838" t="s">
        <v>199</v>
      </c>
      <c r="N4838" t="s">
        <v>57</v>
      </c>
      <c r="O4838" s="6" t="str">
        <f>INDEX(lkp_Region,MATCH(tbl_Sales[[#This Row],[Suburb]],lkp_Suburb,0))</f>
        <v>Southern Metropolitan</v>
      </c>
      <c r="P4838" s="6">
        <f>MONTH(tbl_Sales[[#This Row],[Date]])</f>
        <v>11</v>
      </c>
      <c r="Q4838" s="6">
        <f>YEAR(tbl_Sales[[#This Row],[Date]])</f>
        <v>2016</v>
      </c>
    </row>
    <row r="4839" spans="1:17" x14ac:dyDescent="0.25">
      <c r="A4839" s="1">
        <v>42681</v>
      </c>
      <c r="B4839">
        <v>980000</v>
      </c>
      <c r="C4839" t="s">
        <v>2</v>
      </c>
      <c r="D4839" t="s">
        <v>12423</v>
      </c>
      <c r="E4839" t="s">
        <v>10</v>
      </c>
      <c r="F4839">
        <v>3083</v>
      </c>
      <c r="G4839">
        <v>3</v>
      </c>
      <c r="H4839">
        <v>1</v>
      </c>
      <c r="I4839">
        <v>1</v>
      </c>
      <c r="J4839">
        <v>907</v>
      </c>
      <c r="K4839">
        <v>1960</v>
      </c>
      <c r="L4839" t="s">
        <v>4970</v>
      </c>
      <c r="M4839" t="s">
        <v>2793</v>
      </c>
      <c r="N4839" t="s">
        <v>62</v>
      </c>
      <c r="O4839" s="6" t="str">
        <f>INDEX(lkp_Region,MATCH(tbl_Sales[[#This Row],[Suburb]],lkp_Suburb,0))</f>
        <v>Northern Metropolitan</v>
      </c>
      <c r="P4839" s="6">
        <f>MONTH(tbl_Sales[[#This Row],[Date]])</f>
        <v>11</v>
      </c>
      <c r="Q4839" s="6">
        <f>YEAR(tbl_Sales[[#This Row],[Date]])</f>
        <v>2016</v>
      </c>
    </row>
    <row r="4840" spans="1:17" x14ac:dyDescent="0.25">
      <c r="A4840" s="1">
        <v>42681</v>
      </c>
      <c r="B4840">
        <v>740000</v>
      </c>
      <c r="C4840" t="s">
        <v>2</v>
      </c>
      <c r="D4840" t="s">
        <v>12423</v>
      </c>
      <c r="E4840" t="s">
        <v>5</v>
      </c>
      <c r="F4840">
        <v>3021</v>
      </c>
      <c r="G4840">
        <v>4</v>
      </c>
      <c r="H4840">
        <v>2</v>
      </c>
      <c r="I4840">
        <v>2</v>
      </c>
      <c r="J4840">
        <v>558</v>
      </c>
      <c r="L4840" t="s">
        <v>4971</v>
      </c>
      <c r="M4840" t="s">
        <v>173</v>
      </c>
      <c r="N4840" t="s">
        <v>3</v>
      </c>
      <c r="O4840" s="6" t="str">
        <f>INDEX(lkp_Region,MATCH(tbl_Sales[[#This Row],[Suburb]],lkp_Suburb,0))</f>
        <v>Western Metropolitan</v>
      </c>
      <c r="P4840" s="6">
        <f>MONTH(tbl_Sales[[#This Row],[Date]])</f>
        <v>11</v>
      </c>
      <c r="Q4840" s="6">
        <f>YEAR(tbl_Sales[[#This Row],[Date]])</f>
        <v>2016</v>
      </c>
    </row>
    <row r="4841" spans="1:17" x14ac:dyDescent="0.25">
      <c r="A4841" s="1">
        <v>42681</v>
      </c>
      <c r="B4841">
        <v>585000</v>
      </c>
      <c r="C4841" t="s">
        <v>51</v>
      </c>
      <c r="D4841" t="s">
        <v>12429</v>
      </c>
      <c r="E4841" t="s">
        <v>10</v>
      </c>
      <c r="F4841">
        <v>3146</v>
      </c>
      <c r="G4841">
        <v>2</v>
      </c>
      <c r="H4841">
        <v>1</v>
      </c>
      <c r="I4841">
        <v>1</v>
      </c>
      <c r="J4841">
        <v>84</v>
      </c>
      <c r="K4841">
        <v>1960</v>
      </c>
      <c r="L4841" t="s">
        <v>4972</v>
      </c>
      <c r="M4841" t="s">
        <v>102</v>
      </c>
      <c r="N4841" t="s">
        <v>101</v>
      </c>
      <c r="O4841" s="6" t="str">
        <f>INDEX(lkp_Region,MATCH(tbl_Sales[[#This Row],[Suburb]],lkp_Suburb,0))</f>
        <v>Southern Metropolitan</v>
      </c>
      <c r="P4841" s="6">
        <f>MONTH(tbl_Sales[[#This Row],[Date]])</f>
        <v>11</v>
      </c>
      <c r="Q4841" s="6">
        <f>YEAR(tbl_Sales[[#This Row],[Date]])</f>
        <v>2016</v>
      </c>
    </row>
    <row r="4842" spans="1:17" x14ac:dyDescent="0.25">
      <c r="A4842" s="1">
        <v>42681</v>
      </c>
      <c r="B4842">
        <v>1070000</v>
      </c>
      <c r="C4842" t="s">
        <v>13</v>
      </c>
      <c r="D4842" t="s">
        <v>12431</v>
      </c>
      <c r="E4842" t="s">
        <v>5</v>
      </c>
      <c r="F4842">
        <v>3103</v>
      </c>
      <c r="G4842">
        <v>3</v>
      </c>
      <c r="H4842">
        <v>2</v>
      </c>
      <c r="I4842">
        <v>2</v>
      </c>
      <c r="J4842">
        <v>206</v>
      </c>
      <c r="K4842">
        <v>1998</v>
      </c>
      <c r="L4842" t="s">
        <v>4973</v>
      </c>
      <c r="M4842" t="s">
        <v>274</v>
      </c>
      <c r="N4842" t="s">
        <v>101</v>
      </c>
      <c r="O4842" s="6" t="str">
        <f>INDEX(lkp_Region,MATCH(tbl_Sales[[#This Row],[Suburb]],lkp_Suburb,0))</f>
        <v>Southern Metropolitan</v>
      </c>
      <c r="P4842" s="6">
        <f>MONTH(tbl_Sales[[#This Row],[Date]])</f>
        <v>11</v>
      </c>
      <c r="Q4842" s="6">
        <f>YEAR(tbl_Sales[[#This Row],[Date]])</f>
        <v>2016</v>
      </c>
    </row>
    <row r="4843" spans="1:17" x14ac:dyDescent="0.25">
      <c r="A4843" s="1">
        <v>42681</v>
      </c>
      <c r="B4843">
        <v>1582000</v>
      </c>
      <c r="C4843" t="s">
        <v>2</v>
      </c>
      <c r="D4843" t="s">
        <v>12425</v>
      </c>
      <c r="E4843" t="s">
        <v>10</v>
      </c>
      <c r="F4843">
        <v>3123</v>
      </c>
      <c r="G4843">
        <v>2</v>
      </c>
      <c r="H4843">
        <v>2</v>
      </c>
      <c r="I4843">
        <v>2</v>
      </c>
      <c r="J4843">
        <v>358</v>
      </c>
      <c r="L4843" t="s">
        <v>4974</v>
      </c>
      <c r="M4843" t="s">
        <v>230</v>
      </c>
      <c r="N4843" t="s">
        <v>101</v>
      </c>
      <c r="O4843" s="6" t="str">
        <f>INDEX(lkp_Region,MATCH(tbl_Sales[[#This Row],[Suburb]],lkp_Suburb,0))</f>
        <v>Southern Metropolitan</v>
      </c>
      <c r="P4843" s="6">
        <f>MONTH(tbl_Sales[[#This Row],[Date]])</f>
        <v>11</v>
      </c>
      <c r="Q4843" s="6">
        <f>YEAR(tbl_Sales[[#This Row],[Date]])</f>
        <v>2016</v>
      </c>
    </row>
    <row r="4844" spans="1:17" x14ac:dyDescent="0.25">
      <c r="A4844" s="1">
        <v>42681</v>
      </c>
      <c r="B4844">
        <v>2245000</v>
      </c>
      <c r="C4844" t="s">
        <v>2</v>
      </c>
      <c r="D4844" t="s">
        <v>12429</v>
      </c>
      <c r="E4844" t="s">
        <v>10</v>
      </c>
      <c r="F4844">
        <v>3101</v>
      </c>
      <c r="G4844">
        <v>4</v>
      </c>
      <c r="H4844">
        <v>3</v>
      </c>
      <c r="I4844">
        <v>2</v>
      </c>
      <c r="J4844">
        <v>627</v>
      </c>
      <c r="L4844" t="s">
        <v>4975</v>
      </c>
      <c r="M4844" t="s">
        <v>145</v>
      </c>
      <c r="N4844" t="s">
        <v>101</v>
      </c>
      <c r="O4844" s="6" t="str">
        <f>INDEX(lkp_Region,MATCH(tbl_Sales[[#This Row],[Suburb]],lkp_Suburb,0))</f>
        <v>Southern Metropolitan</v>
      </c>
      <c r="P4844" s="6">
        <f>MONTH(tbl_Sales[[#This Row],[Date]])</f>
        <v>11</v>
      </c>
      <c r="Q4844" s="6">
        <f>YEAR(tbl_Sales[[#This Row],[Date]])</f>
        <v>2016</v>
      </c>
    </row>
    <row r="4845" spans="1:17" x14ac:dyDescent="0.25">
      <c r="A4845" s="1">
        <v>42681</v>
      </c>
      <c r="B4845">
        <v>2570000</v>
      </c>
      <c r="C4845" t="s">
        <v>51</v>
      </c>
      <c r="D4845" t="s">
        <v>12425</v>
      </c>
      <c r="E4845" t="s">
        <v>10</v>
      </c>
      <c r="F4845">
        <v>3187</v>
      </c>
      <c r="G4845">
        <v>4</v>
      </c>
      <c r="H4845">
        <v>3</v>
      </c>
      <c r="I4845">
        <v>2</v>
      </c>
      <c r="J4845">
        <v>898</v>
      </c>
      <c r="L4845" t="s">
        <v>4976</v>
      </c>
      <c r="M4845" t="s">
        <v>346</v>
      </c>
      <c r="N4845" t="s">
        <v>107</v>
      </c>
      <c r="O4845" s="6" t="str">
        <f>INDEX(lkp_Region,MATCH(tbl_Sales[[#This Row],[Suburb]],lkp_Suburb,0))</f>
        <v>Southern Metropolitan</v>
      </c>
      <c r="P4845" s="6">
        <f>MONTH(tbl_Sales[[#This Row],[Date]])</f>
        <v>11</v>
      </c>
      <c r="Q4845" s="6">
        <f>YEAR(tbl_Sales[[#This Row],[Date]])</f>
        <v>2016</v>
      </c>
    </row>
    <row r="4846" spans="1:17" x14ac:dyDescent="0.25">
      <c r="A4846" s="1">
        <v>42681</v>
      </c>
      <c r="B4846">
        <v>525500</v>
      </c>
      <c r="C4846" t="s">
        <v>2</v>
      </c>
      <c r="D4846" t="s">
        <v>12427</v>
      </c>
      <c r="E4846" t="s">
        <v>10</v>
      </c>
      <c r="F4846">
        <v>3081</v>
      </c>
      <c r="G4846">
        <v>3</v>
      </c>
      <c r="H4846">
        <v>1</v>
      </c>
      <c r="I4846">
        <v>1</v>
      </c>
      <c r="J4846">
        <v>605</v>
      </c>
      <c r="L4846" t="s">
        <v>4977</v>
      </c>
      <c r="M4846" t="s">
        <v>148</v>
      </c>
      <c r="N4846" t="s">
        <v>150</v>
      </c>
      <c r="O4846" s="6" t="str">
        <f>INDEX(lkp_Region,MATCH(tbl_Sales[[#This Row],[Suburb]],lkp_Suburb,0))</f>
        <v>Eastern Metropolitan</v>
      </c>
      <c r="P4846" s="6">
        <f>MONTH(tbl_Sales[[#This Row],[Date]])</f>
        <v>11</v>
      </c>
      <c r="Q4846" s="6">
        <f>YEAR(tbl_Sales[[#This Row],[Date]])</f>
        <v>2016</v>
      </c>
    </row>
    <row r="4847" spans="1:17" x14ac:dyDescent="0.25">
      <c r="A4847" s="1">
        <v>42682</v>
      </c>
      <c r="B4847">
        <v>850000</v>
      </c>
      <c r="C4847" t="s">
        <v>13</v>
      </c>
      <c r="D4847" t="s">
        <v>12425</v>
      </c>
      <c r="E4847" t="s">
        <v>5</v>
      </c>
      <c r="F4847">
        <v>3141</v>
      </c>
      <c r="G4847">
        <v>2</v>
      </c>
      <c r="H4847">
        <v>2</v>
      </c>
      <c r="I4847">
        <v>2</v>
      </c>
      <c r="J4847">
        <v>0</v>
      </c>
      <c r="K4847">
        <v>2014</v>
      </c>
      <c r="L4847" t="s">
        <v>4978</v>
      </c>
      <c r="M4847" t="s">
        <v>111</v>
      </c>
      <c r="N4847" t="s">
        <v>76</v>
      </c>
      <c r="O4847" s="6" t="str">
        <f>INDEX(lkp_Region,MATCH(tbl_Sales[[#This Row],[Suburb]],lkp_Suburb,0))</f>
        <v>Southern Metropolitan</v>
      </c>
      <c r="P4847" s="6">
        <f>MONTH(tbl_Sales[[#This Row],[Date]])</f>
        <v>11</v>
      </c>
      <c r="Q4847" s="6">
        <f>YEAR(tbl_Sales[[#This Row],[Date]])</f>
        <v>2016</v>
      </c>
    </row>
    <row r="4848" spans="1:17" x14ac:dyDescent="0.25">
      <c r="A4848" s="1">
        <v>42682</v>
      </c>
      <c r="B4848">
        <v>1325000</v>
      </c>
      <c r="C4848" t="s">
        <v>2</v>
      </c>
      <c r="D4848" t="s">
        <v>12427</v>
      </c>
      <c r="E4848" t="s">
        <v>10</v>
      </c>
      <c r="F4848">
        <v>3181</v>
      </c>
      <c r="G4848">
        <v>2</v>
      </c>
      <c r="H4848">
        <v>1</v>
      </c>
      <c r="I4848">
        <v>0</v>
      </c>
      <c r="J4848">
        <v>153</v>
      </c>
      <c r="L4848" t="s">
        <v>4979</v>
      </c>
      <c r="M4848" t="s">
        <v>431</v>
      </c>
      <c r="N4848" t="s">
        <v>76</v>
      </c>
      <c r="O4848" s="6" t="str">
        <f>INDEX(lkp_Region,MATCH(tbl_Sales[[#This Row],[Suburb]],lkp_Suburb,0))</f>
        <v>Southern Metropolitan</v>
      </c>
      <c r="P4848" s="6">
        <f>MONTH(tbl_Sales[[#This Row],[Date]])</f>
        <v>11</v>
      </c>
      <c r="Q4848" s="6">
        <f>YEAR(tbl_Sales[[#This Row],[Date]])</f>
        <v>2016</v>
      </c>
    </row>
    <row r="4849" spans="1:17" x14ac:dyDescent="0.25">
      <c r="A4849" s="1">
        <v>42682</v>
      </c>
      <c r="B4849">
        <v>1365000</v>
      </c>
      <c r="C4849" t="s">
        <v>51</v>
      </c>
      <c r="D4849" t="s">
        <v>12425</v>
      </c>
      <c r="E4849" t="s">
        <v>10</v>
      </c>
      <c r="F4849">
        <v>3141</v>
      </c>
      <c r="G4849">
        <v>2</v>
      </c>
      <c r="H4849">
        <v>2</v>
      </c>
      <c r="I4849">
        <v>1</v>
      </c>
      <c r="J4849">
        <v>1302</v>
      </c>
      <c r="L4849" t="s">
        <v>4980</v>
      </c>
      <c r="M4849" t="s">
        <v>111</v>
      </c>
      <c r="N4849" t="s">
        <v>76</v>
      </c>
      <c r="O4849" s="6" t="str">
        <f>INDEX(lkp_Region,MATCH(tbl_Sales[[#This Row],[Suburb]],lkp_Suburb,0))</f>
        <v>Southern Metropolitan</v>
      </c>
      <c r="P4849" s="6">
        <f>MONTH(tbl_Sales[[#This Row],[Date]])</f>
        <v>11</v>
      </c>
      <c r="Q4849" s="6">
        <f>YEAR(tbl_Sales[[#This Row],[Date]])</f>
        <v>2016</v>
      </c>
    </row>
    <row r="4850" spans="1:17" x14ac:dyDescent="0.25">
      <c r="A4850" s="1">
        <v>42682</v>
      </c>
      <c r="B4850">
        <v>330000</v>
      </c>
      <c r="C4850" t="s">
        <v>13</v>
      </c>
      <c r="D4850" t="s">
        <v>12428</v>
      </c>
      <c r="E4850" t="s">
        <v>5</v>
      </c>
      <c r="F4850">
        <v>3182</v>
      </c>
      <c r="G4850">
        <v>1</v>
      </c>
      <c r="H4850">
        <v>1</v>
      </c>
      <c r="I4850">
        <v>1</v>
      </c>
      <c r="J4850">
        <v>653</v>
      </c>
      <c r="L4850" t="s">
        <v>4981</v>
      </c>
      <c r="M4850" t="s">
        <v>156</v>
      </c>
      <c r="N4850" t="s">
        <v>26</v>
      </c>
      <c r="O4850" s="6" t="str">
        <f>INDEX(lkp_Region,MATCH(tbl_Sales[[#This Row],[Suburb]],lkp_Suburb,0))</f>
        <v>Southern Metropolitan</v>
      </c>
      <c r="P4850" s="6">
        <f>MONTH(tbl_Sales[[#This Row],[Date]])</f>
        <v>11</v>
      </c>
      <c r="Q4850" s="6">
        <f>YEAR(tbl_Sales[[#This Row],[Date]])</f>
        <v>2016</v>
      </c>
    </row>
    <row r="4851" spans="1:17" x14ac:dyDescent="0.25">
      <c r="A4851" s="1">
        <v>42682</v>
      </c>
      <c r="B4851">
        <v>1350000</v>
      </c>
      <c r="C4851" t="s">
        <v>2</v>
      </c>
      <c r="D4851" t="s">
        <v>12427</v>
      </c>
      <c r="E4851" t="s">
        <v>5</v>
      </c>
      <c r="F4851">
        <v>3044</v>
      </c>
      <c r="G4851">
        <v>4</v>
      </c>
      <c r="H4851">
        <v>2</v>
      </c>
      <c r="I4851">
        <v>2</v>
      </c>
      <c r="J4851">
        <v>646</v>
      </c>
      <c r="K4851">
        <v>1995</v>
      </c>
      <c r="L4851" t="s">
        <v>4982</v>
      </c>
      <c r="M4851" t="s">
        <v>115</v>
      </c>
      <c r="N4851" t="s">
        <v>18</v>
      </c>
      <c r="O4851" s="6" t="str">
        <f>INDEX(lkp_Region,MATCH(tbl_Sales[[#This Row],[Suburb]],lkp_Suburb,0))</f>
        <v>Northern Metropolitan</v>
      </c>
      <c r="P4851" s="6">
        <f>MONTH(tbl_Sales[[#This Row],[Date]])</f>
        <v>11</v>
      </c>
      <c r="Q4851" s="6">
        <f>YEAR(tbl_Sales[[#This Row],[Date]])</f>
        <v>2016</v>
      </c>
    </row>
    <row r="4852" spans="1:17" x14ac:dyDescent="0.25">
      <c r="A4852" s="1">
        <v>42682</v>
      </c>
      <c r="B4852">
        <v>595000</v>
      </c>
      <c r="C4852" t="s">
        <v>51</v>
      </c>
      <c r="D4852" t="s">
        <v>12427</v>
      </c>
      <c r="E4852" t="s">
        <v>10</v>
      </c>
      <c r="F4852">
        <v>3040</v>
      </c>
      <c r="G4852">
        <v>2</v>
      </c>
      <c r="H4852">
        <v>1</v>
      </c>
      <c r="I4852">
        <v>2</v>
      </c>
      <c r="J4852">
        <v>752</v>
      </c>
      <c r="K4852">
        <v>1990</v>
      </c>
      <c r="L4852" t="s">
        <v>4983</v>
      </c>
      <c r="M4852" t="s">
        <v>47</v>
      </c>
      <c r="N4852" t="s">
        <v>49</v>
      </c>
      <c r="O4852" s="6" t="str">
        <f>INDEX(lkp_Region,MATCH(tbl_Sales[[#This Row],[Suburb]],lkp_Suburb,0))</f>
        <v>Western Metropolitan</v>
      </c>
      <c r="P4852" s="6">
        <f>MONTH(tbl_Sales[[#This Row],[Date]])</f>
        <v>11</v>
      </c>
      <c r="Q4852" s="6">
        <f>YEAR(tbl_Sales[[#This Row],[Date]])</f>
        <v>2016</v>
      </c>
    </row>
    <row r="4853" spans="1:17" x14ac:dyDescent="0.25">
      <c r="A4853" s="1">
        <v>42682</v>
      </c>
      <c r="B4853">
        <v>650000</v>
      </c>
      <c r="C4853" t="s">
        <v>2</v>
      </c>
      <c r="D4853" t="s">
        <v>12425</v>
      </c>
      <c r="E4853" t="s">
        <v>5</v>
      </c>
      <c r="F4853">
        <v>3034</v>
      </c>
      <c r="G4853">
        <v>3</v>
      </c>
      <c r="H4853">
        <v>1</v>
      </c>
      <c r="I4853">
        <v>3</v>
      </c>
      <c r="J4853">
        <v>574</v>
      </c>
      <c r="L4853" t="s">
        <v>4984</v>
      </c>
      <c r="M4853" t="s">
        <v>524</v>
      </c>
      <c r="N4853" t="s">
        <v>49</v>
      </c>
      <c r="O4853" s="6" t="str">
        <f>INDEX(lkp_Region,MATCH(tbl_Sales[[#This Row],[Suburb]],lkp_Suburb,0))</f>
        <v>Western Metropolitan</v>
      </c>
      <c r="P4853" s="6">
        <f>MONTH(tbl_Sales[[#This Row],[Date]])</f>
        <v>11</v>
      </c>
      <c r="Q4853" s="6">
        <f>YEAR(tbl_Sales[[#This Row],[Date]])</f>
        <v>2016</v>
      </c>
    </row>
    <row r="4854" spans="1:17" x14ac:dyDescent="0.25">
      <c r="A4854" s="1">
        <v>42682</v>
      </c>
      <c r="B4854">
        <v>825000</v>
      </c>
      <c r="C4854" t="s">
        <v>2</v>
      </c>
      <c r="D4854" t="s">
        <v>12427</v>
      </c>
      <c r="E4854" t="s">
        <v>5</v>
      </c>
      <c r="F4854">
        <v>3040</v>
      </c>
      <c r="G4854">
        <v>3</v>
      </c>
      <c r="H4854">
        <v>1</v>
      </c>
      <c r="I4854">
        <v>3</v>
      </c>
      <c r="J4854">
        <v>477</v>
      </c>
      <c r="L4854" t="s">
        <v>4985</v>
      </c>
      <c r="M4854" t="s">
        <v>47</v>
      </c>
      <c r="N4854" t="s">
        <v>49</v>
      </c>
      <c r="O4854" s="6" t="str">
        <f>INDEX(lkp_Region,MATCH(tbl_Sales[[#This Row],[Suburb]],lkp_Suburb,0))</f>
        <v>Western Metropolitan</v>
      </c>
      <c r="P4854" s="6">
        <f>MONTH(tbl_Sales[[#This Row],[Date]])</f>
        <v>11</v>
      </c>
      <c r="Q4854" s="6">
        <f>YEAR(tbl_Sales[[#This Row],[Date]])</f>
        <v>2016</v>
      </c>
    </row>
    <row r="4855" spans="1:17" x14ac:dyDescent="0.25">
      <c r="A4855" s="1">
        <v>42682</v>
      </c>
      <c r="B4855">
        <v>1350000</v>
      </c>
      <c r="C4855" t="s">
        <v>2</v>
      </c>
      <c r="D4855" t="s">
        <v>12423</v>
      </c>
      <c r="E4855" t="s">
        <v>5</v>
      </c>
      <c r="F4855">
        <v>3042</v>
      </c>
      <c r="G4855">
        <v>4</v>
      </c>
      <c r="H4855">
        <v>3</v>
      </c>
      <c r="I4855">
        <v>2</v>
      </c>
      <c r="J4855">
        <v>747</v>
      </c>
      <c r="K4855">
        <v>1985</v>
      </c>
      <c r="L4855" t="s">
        <v>4986</v>
      </c>
      <c r="M4855" t="s">
        <v>86</v>
      </c>
      <c r="N4855" t="s">
        <v>49</v>
      </c>
      <c r="O4855" s="6" t="str">
        <f>INDEX(lkp_Region,MATCH(tbl_Sales[[#This Row],[Suburb]],lkp_Suburb,0))</f>
        <v>Western Metropolitan</v>
      </c>
      <c r="P4855" s="6">
        <f>MONTH(tbl_Sales[[#This Row],[Date]])</f>
        <v>11</v>
      </c>
      <c r="Q4855" s="6">
        <f>YEAR(tbl_Sales[[#This Row],[Date]])</f>
        <v>2016</v>
      </c>
    </row>
    <row r="4856" spans="1:17" x14ac:dyDescent="0.25">
      <c r="A4856" s="1">
        <v>42682</v>
      </c>
      <c r="B4856">
        <v>625000</v>
      </c>
      <c r="C4856" t="s">
        <v>13</v>
      </c>
      <c r="D4856" t="s">
        <v>12425</v>
      </c>
      <c r="E4856" t="s">
        <v>10</v>
      </c>
      <c r="F4856">
        <v>3167</v>
      </c>
      <c r="G4856">
        <v>2</v>
      </c>
      <c r="H4856">
        <v>1</v>
      </c>
      <c r="I4856">
        <v>1</v>
      </c>
      <c r="J4856">
        <v>204</v>
      </c>
      <c r="L4856" t="s">
        <v>4987</v>
      </c>
      <c r="M4856" t="s">
        <v>43</v>
      </c>
      <c r="N4856" t="s">
        <v>31</v>
      </c>
      <c r="O4856" s="6" t="str">
        <f>INDEX(lkp_Region,MATCH(tbl_Sales[[#This Row],[Suburb]],lkp_Suburb,0))</f>
        <v>South-Eastern Metropolitan</v>
      </c>
      <c r="P4856" s="6">
        <f>MONTH(tbl_Sales[[#This Row],[Date]])</f>
        <v>11</v>
      </c>
      <c r="Q4856" s="6">
        <f>YEAR(tbl_Sales[[#This Row],[Date]])</f>
        <v>2016</v>
      </c>
    </row>
    <row r="4857" spans="1:17" x14ac:dyDescent="0.25">
      <c r="A4857" s="1">
        <v>42682</v>
      </c>
      <c r="B4857">
        <v>1165000</v>
      </c>
      <c r="C4857" t="s">
        <v>2</v>
      </c>
      <c r="D4857" t="s">
        <v>12423</v>
      </c>
      <c r="E4857" t="s">
        <v>10</v>
      </c>
      <c r="F4857">
        <v>3107</v>
      </c>
      <c r="G4857">
        <v>4</v>
      </c>
      <c r="H4857">
        <v>2</v>
      </c>
      <c r="I4857">
        <v>4</v>
      </c>
      <c r="J4857">
        <v>673</v>
      </c>
      <c r="K4857">
        <v>1972</v>
      </c>
      <c r="L4857" t="s">
        <v>4988</v>
      </c>
      <c r="M4857" t="s">
        <v>586</v>
      </c>
      <c r="N4857" t="s">
        <v>128</v>
      </c>
      <c r="O4857" s="6" t="str">
        <f>INDEX(lkp_Region,MATCH(tbl_Sales[[#This Row],[Suburb]],lkp_Suburb,0))</f>
        <v>Eastern Metropolitan</v>
      </c>
      <c r="P4857" s="6">
        <f>MONTH(tbl_Sales[[#This Row],[Date]])</f>
        <v>11</v>
      </c>
      <c r="Q4857" s="6">
        <f>YEAR(tbl_Sales[[#This Row],[Date]])</f>
        <v>2016</v>
      </c>
    </row>
    <row r="4858" spans="1:17" x14ac:dyDescent="0.25">
      <c r="A4858" s="1">
        <v>42682</v>
      </c>
      <c r="B4858">
        <v>1000000</v>
      </c>
      <c r="C4858" t="s">
        <v>2</v>
      </c>
      <c r="D4858" t="s">
        <v>12431</v>
      </c>
      <c r="E4858" t="s">
        <v>10</v>
      </c>
      <c r="F4858">
        <v>3016</v>
      </c>
      <c r="G4858">
        <v>2</v>
      </c>
      <c r="H4858">
        <v>1</v>
      </c>
      <c r="I4858">
        <v>0</v>
      </c>
      <c r="J4858">
        <v>240</v>
      </c>
      <c r="L4858" t="s">
        <v>4989</v>
      </c>
      <c r="M4858" t="s">
        <v>196</v>
      </c>
      <c r="N4858" t="s">
        <v>69</v>
      </c>
      <c r="O4858" s="6" t="str">
        <f>INDEX(lkp_Region,MATCH(tbl_Sales[[#This Row],[Suburb]],lkp_Suburb,0))</f>
        <v>Western Metropolitan</v>
      </c>
      <c r="P4858" s="6">
        <f>MONTH(tbl_Sales[[#This Row],[Date]])</f>
        <v>11</v>
      </c>
      <c r="Q4858" s="6">
        <f>YEAR(tbl_Sales[[#This Row],[Date]])</f>
        <v>2016</v>
      </c>
    </row>
    <row r="4859" spans="1:17" x14ac:dyDescent="0.25">
      <c r="A4859" s="1">
        <v>42682</v>
      </c>
      <c r="B4859">
        <v>1330000</v>
      </c>
      <c r="C4859" t="s">
        <v>2</v>
      </c>
      <c r="D4859" t="s">
        <v>12424</v>
      </c>
      <c r="E4859" t="s">
        <v>10</v>
      </c>
      <c r="F4859">
        <v>3016</v>
      </c>
      <c r="G4859">
        <v>4</v>
      </c>
      <c r="H4859">
        <v>3</v>
      </c>
      <c r="I4859">
        <v>2</v>
      </c>
      <c r="J4859">
        <v>217</v>
      </c>
      <c r="K4859">
        <v>2003</v>
      </c>
      <c r="L4859" t="s">
        <v>4990</v>
      </c>
      <c r="M4859" t="s">
        <v>196</v>
      </c>
      <c r="N4859" t="s">
        <v>69</v>
      </c>
      <c r="O4859" s="6" t="str">
        <f>INDEX(lkp_Region,MATCH(tbl_Sales[[#This Row],[Suburb]],lkp_Suburb,0))</f>
        <v>Western Metropolitan</v>
      </c>
      <c r="P4859" s="6">
        <f>MONTH(tbl_Sales[[#This Row],[Date]])</f>
        <v>11</v>
      </c>
      <c r="Q4859" s="6">
        <f>YEAR(tbl_Sales[[#This Row],[Date]])</f>
        <v>2016</v>
      </c>
    </row>
    <row r="4860" spans="1:17" x14ac:dyDescent="0.25">
      <c r="A4860" s="1">
        <v>42682</v>
      </c>
      <c r="B4860">
        <v>1860000</v>
      </c>
      <c r="C4860" t="s">
        <v>2</v>
      </c>
      <c r="D4860" t="s">
        <v>12428</v>
      </c>
      <c r="E4860" t="s">
        <v>10</v>
      </c>
      <c r="F4860">
        <v>3016</v>
      </c>
      <c r="G4860">
        <v>4</v>
      </c>
      <c r="H4860">
        <v>2</v>
      </c>
      <c r="I4860">
        <v>0</v>
      </c>
      <c r="J4860">
        <v>199</v>
      </c>
      <c r="L4860" t="s">
        <v>4991</v>
      </c>
      <c r="M4860" t="s">
        <v>196</v>
      </c>
      <c r="N4860" t="s">
        <v>69</v>
      </c>
      <c r="O4860" s="6" t="str">
        <f>INDEX(lkp_Region,MATCH(tbl_Sales[[#This Row],[Suburb]],lkp_Suburb,0))</f>
        <v>Western Metropolitan</v>
      </c>
      <c r="P4860" s="6">
        <f>MONTH(tbl_Sales[[#This Row],[Date]])</f>
        <v>11</v>
      </c>
      <c r="Q4860" s="6">
        <f>YEAR(tbl_Sales[[#This Row],[Date]])</f>
        <v>2016</v>
      </c>
    </row>
    <row r="4861" spans="1:17" x14ac:dyDescent="0.25">
      <c r="A4861" s="1">
        <v>42682</v>
      </c>
      <c r="B4861">
        <v>1425000</v>
      </c>
      <c r="C4861" t="s">
        <v>2</v>
      </c>
      <c r="D4861" t="s">
        <v>12429</v>
      </c>
      <c r="E4861" t="s">
        <v>10</v>
      </c>
      <c r="F4861">
        <v>3204</v>
      </c>
      <c r="G4861">
        <v>3</v>
      </c>
      <c r="H4861">
        <v>2</v>
      </c>
      <c r="I4861">
        <v>2</v>
      </c>
      <c r="J4861">
        <v>613</v>
      </c>
      <c r="K4861">
        <v>1960</v>
      </c>
      <c r="L4861" t="s">
        <v>4992</v>
      </c>
      <c r="M4861" t="s">
        <v>55</v>
      </c>
      <c r="N4861" t="s">
        <v>57</v>
      </c>
      <c r="O4861" s="6" t="str">
        <f>INDEX(lkp_Region,MATCH(tbl_Sales[[#This Row],[Suburb]],lkp_Suburb,0))</f>
        <v>Southern Metropolitan</v>
      </c>
      <c r="P4861" s="6">
        <f>MONTH(tbl_Sales[[#This Row],[Date]])</f>
        <v>11</v>
      </c>
      <c r="Q4861" s="6">
        <f>YEAR(tbl_Sales[[#This Row],[Date]])</f>
        <v>2016</v>
      </c>
    </row>
    <row r="4862" spans="1:17" x14ac:dyDescent="0.25">
      <c r="A4862" s="1">
        <v>42682</v>
      </c>
      <c r="B4862">
        <v>777000</v>
      </c>
      <c r="C4862" t="s">
        <v>2</v>
      </c>
      <c r="D4862" t="s">
        <v>12427</v>
      </c>
      <c r="E4862" t="s">
        <v>10</v>
      </c>
      <c r="F4862">
        <v>3073</v>
      </c>
      <c r="G4862">
        <v>3</v>
      </c>
      <c r="H4862">
        <v>1</v>
      </c>
      <c r="I4862">
        <v>2</v>
      </c>
      <c r="J4862">
        <v>480</v>
      </c>
      <c r="L4862" t="s">
        <v>4993</v>
      </c>
      <c r="M4862" t="s">
        <v>93</v>
      </c>
      <c r="N4862" t="s">
        <v>62</v>
      </c>
      <c r="O4862" s="6" t="str">
        <f>INDEX(lkp_Region,MATCH(tbl_Sales[[#This Row],[Suburb]],lkp_Suburb,0))</f>
        <v>Northern Metropolitan</v>
      </c>
      <c r="P4862" s="6">
        <f>MONTH(tbl_Sales[[#This Row],[Date]])</f>
        <v>11</v>
      </c>
      <c r="Q4862" s="6">
        <f>YEAR(tbl_Sales[[#This Row],[Date]])</f>
        <v>2016</v>
      </c>
    </row>
    <row r="4863" spans="1:17" x14ac:dyDescent="0.25">
      <c r="A4863" s="1">
        <v>42682</v>
      </c>
      <c r="B4863">
        <v>2160000</v>
      </c>
      <c r="C4863" t="s">
        <v>2</v>
      </c>
      <c r="D4863" t="s">
        <v>12429</v>
      </c>
      <c r="E4863" t="s">
        <v>10</v>
      </c>
      <c r="F4863">
        <v>3070</v>
      </c>
      <c r="G4863">
        <v>3</v>
      </c>
      <c r="H4863">
        <v>2</v>
      </c>
      <c r="I4863">
        <v>1</v>
      </c>
      <c r="J4863">
        <v>338</v>
      </c>
      <c r="K4863">
        <v>1920</v>
      </c>
      <c r="L4863" t="s">
        <v>4994</v>
      </c>
      <c r="M4863" t="s">
        <v>271</v>
      </c>
      <c r="N4863" t="s">
        <v>62</v>
      </c>
      <c r="O4863" s="6" t="str">
        <f>INDEX(lkp_Region,MATCH(tbl_Sales[[#This Row],[Suburb]],lkp_Suburb,0))</f>
        <v>Northern Metropolitan</v>
      </c>
      <c r="P4863" s="6">
        <f>MONTH(tbl_Sales[[#This Row],[Date]])</f>
        <v>11</v>
      </c>
      <c r="Q4863" s="6">
        <f>YEAR(tbl_Sales[[#This Row],[Date]])</f>
        <v>2016</v>
      </c>
    </row>
    <row r="4864" spans="1:17" x14ac:dyDescent="0.25">
      <c r="A4864" s="1">
        <v>42682</v>
      </c>
      <c r="B4864">
        <v>722000</v>
      </c>
      <c r="C4864" t="s">
        <v>13</v>
      </c>
      <c r="D4864" t="s">
        <v>12429</v>
      </c>
      <c r="E4864" t="s">
        <v>10</v>
      </c>
      <c r="F4864">
        <v>3126</v>
      </c>
      <c r="G4864">
        <v>2</v>
      </c>
      <c r="H4864">
        <v>1</v>
      </c>
      <c r="I4864">
        <v>1</v>
      </c>
      <c r="J4864">
        <v>0</v>
      </c>
      <c r="K4864">
        <v>1965</v>
      </c>
      <c r="L4864" t="s">
        <v>4995</v>
      </c>
      <c r="M4864" t="s">
        <v>232</v>
      </c>
      <c r="N4864" t="s">
        <v>101</v>
      </c>
      <c r="O4864" s="6" t="str">
        <f>INDEX(lkp_Region,MATCH(tbl_Sales[[#This Row],[Suburb]],lkp_Suburb,0))</f>
        <v>Southern Metropolitan</v>
      </c>
      <c r="P4864" s="6">
        <f>MONTH(tbl_Sales[[#This Row],[Date]])</f>
        <v>11</v>
      </c>
      <c r="Q4864" s="6">
        <f>YEAR(tbl_Sales[[#This Row],[Date]])</f>
        <v>2016</v>
      </c>
    </row>
    <row r="4865" spans="1:17" x14ac:dyDescent="0.25">
      <c r="A4865" s="1">
        <v>42682</v>
      </c>
      <c r="B4865">
        <v>1800000</v>
      </c>
      <c r="C4865" t="s">
        <v>2</v>
      </c>
      <c r="D4865" t="s">
        <v>12429</v>
      </c>
      <c r="E4865" t="s">
        <v>5</v>
      </c>
      <c r="F4865">
        <v>3126</v>
      </c>
      <c r="G4865">
        <v>2</v>
      </c>
      <c r="H4865">
        <v>1</v>
      </c>
      <c r="I4865">
        <v>3</v>
      </c>
      <c r="J4865">
        <v>716</v>
      </c>
      <c r="L4865" t="s">
        <v>4996</v>
      </c>
      <c r="M4865" t="s">
        <v>232</v>
      </c>
      <c r="N4865" t="s">
        <v>101</v>
      </c>
      <c r="O4865" s="6" t="str">
        <f>INDEX(lkp_Region,MATCH(tbl_Sales[[#This Row],[Suburb]],lkp_Suburb,0))</f>
        <v>Southern Metropolitan</v>
      </c>
      <c r="P4865" s="6">
        <f>MONTH(tbl_Sales[[#This Row],[Date]])</f>
        <v>11</v>
      </c>
      <c r="Q4865" s="6">
        <f>YEAR(tbl_Sales[[#This Row],[Date]])</f>
        <v>2016</v>
      </c>
    </row>
    <row r="4866" spans="1:17" x14ac:dyDescent="0.25">
      <c r="A4866" s="1">
        <v>42682</v>
      </c>
      <c r="B4866">
        <v>1310000</v>
      </c>
      <c r="C4866" t="s">
        <v>2</v>
      </c>
      <c r="D4866" t="s">
        <v>12428</v>
      </c>
      <c r="E4866" t="s">
        <v>5</v>
      </c>
      <c r="F4866">
        <v>3187</v>
      </c>
      <c r="G4866">
        <v>4</v>
      </c>
      <c r="H4866">
        <v>3</v>
      </c>
      <c r="I4866">
        <v>2</v>
      </c>
      <c r="J4866">
        <v>618</v>
      </c>
      <c r="K4866">
        <v>2008</v>
      </c>
      <c r="L4866" t="s">
        <v>4997</v>
      </c>
      <c r="M4866" t="s">
        <v>346</v>
      </c>
      <c r="N4866" t="s">
        <v>107</v>
      </c>
      <c r="O4866" s="6" t="str">
        <f>INDEX(lkp_Region,MATCH(tbl_Sales[[#This Row],[Suburb]],lkp_Suburb,0))</f>
        <v>Southern Metropolitan</v>
      </c>
      <c r="P4866" s="6">
        <f>MONTH(tbl_Sales[[#This Row],[Date]])</f>
        <v>11</v>
      </c>
      <c r="Q4866" s="6">
        <f>YEAR(tbl_Sales[[#This Row],[Date]])</f>
        <v>2016</v>
      </c>
    </row>
    <row r="4867" spans="1:17" x14ac:dyDescent="0.25">
      <c r="A4867" s="1">
        <v>42682</v>
      </c>
      <c r="B4867">
        <v>1450000</v>
      </c>
      <c r="C4867" t="s">
        <v>2</v>
      </c>
      <c r="D4867" t="s">
        <v>12433</v>
      </c>
      <c r="E4867" t="s">
        <v>10</v>
      </c>
      <c r="F4867">
        <v>3188</v>
      </c>
      <c r="G4867">
        <v>3</v>
      </c>
      <c r="H4867">
        <v>2</v>
      </c>
      <c r="I4867">
        <v>2</v>
      </c>
      <c r="J4867">
        <v>413</v>
      </c>
      <c r="L4867" t="s">
        <v>4998</v>
      </c>
      <c r="M4867" t="s">
        <v>176</v>
      </c>
      <c r="N4867" t="s">
        <v>107</v>
      </c>
      <c r="O4867" s="6" t="str">
        <f>INDEX(lkp_Region,MATCH(tbl_Sales[[#This Row],[Suburb]],lkp_Suburb,0))</f>
        <v>Southern Metropolitan</v>
      </c>
      <c r="P4867" s="6">
        <f>MONTH(tbl_Sales[[#This Row],[Date]])</f>
        <v>11</v>
      </c>
      <c r="Q4867" s="6">
        <f>YEAR(tbl_Sales[[#This Row],[Date]])</f>
        <v>2016</v>
      </c>
    </row>
    <row r="4868" spans="1:17" x14ac:dyDescent="0.25">
      <c r="A4868" s="1">
        <v>42682</v>
      </c>
      <c r="B4868">
        <v>2150000</v>
      </c>
      <c r="C4868" t="s">
        <v>2</v>
      </c>
      <c r="D4868" t="s">
        <v>12429</v>
      </c>
      <c r="E4868" t="s">
        <v>10</v>
      </c>
      <c r="F4868">
        <v>3187</v>
      </c>
      <c r="G4868">
        <v>4</v>
      </c>
      <c r="H4868">
        <v>3</v>
      </c>
      <c r="I4868">
        <v>2</v>
      </c>
      <c r="J4868">
        <v>614</v>
      </c>
      <c r="K4868">
        <v>1970</v>
      </c>
      <c r="L4868" t="s">
        <v>4999</v>
      </c>
      <c r="M4868" t="s">
        <v>346</v>
      </c>
      <c r="N4868" t="s">
        <v>107</v>
      </c>
      <c r="O4868" s="6" t="str">
        <f>INDEX(lkp_Region,MATCH(tbl_Sales[[#This Row],[Suburb]],lkp_Suburb,0))</f>
        <v>Southern Metropolitan</v>
      </c>
      <c r="P4868" s="6">
        <f>MONTH(tbl_Sales[[#This Row],[Date]])</f>
        <v>11</v>
      </c>
      <c r="Q4868" s="6">
        <f>YEAR(tbl_Sales[[#This Row],[Date]])</f>
        <v>2016</v>
      </c>
    </row>
    <row r="4869" spans="1:17" x14ac:dyDescent="0.25">
      <c r="A4869" s="1">
        <v>42682</v>
      </c>
      <c r="B4869">
        <v>556000</v>
      </c>
      <c r="C4869" t="s">
        <v>13</v>
      </c>
      <c r="D4869" t="s">
        <v>12427</v>
      </c>
      <c r="E4869" t="s">
        <v>10</v>
      </c>
      <c r="F4869">
        <v>3084</v>
      </c>
      <c r="G4869">
        <v>2</v>
      </c>
      <c r="H4869">
        <v>1</v>
      </c>
      <c r="I4869">
        <v>1</v>
      </c>
      <c r="J4869">
        <v>195</v>
      </c>
      <c r="K4869">
        <v>1995</v>
      </c>
      <c r="L4869" t="s">
        <v>5000</v>
      </c>
      <c r="M4869" t="s">
        <v>320</v>
      </c>
      <c r="N4869" t="s">
        <v>150</v>
      </c>
      <c r="O4869" s="6" t="str">
        <f>INDEX(lkp_Region,MATCH(tbl_Sales[[#This Row],[Suburb]],lkp_Suburb,0))</f>
        <v>Eastern Metropolitan</v>
      </c>
      <c r="P4869" s="6">
        <f>MONTH(tbl_Sales[[#This Row],[Date]])</f>
        <v>11</v>
      </c>
      <c r="Q4869" s="6">
        <f>YEAR(tbl_Sales[[#This Row],[Date]])</f>
        <v>2016</v>
      </c>
    </row>
    <row r="4870" spans="1:17" x14ac:dyDescent="0.25">
      <c r="A4870" s="1">
        <v>42683</v>
      </c>
      <c r="B4870">
        <v>750000</v>
      </c>
      <c r="C4870" t="s">
        <v>51</v>
      </c>
      <c r="D4870" t="s">
        <v>12429</v>
      </c>
      <c r="E4870" t="s">
        <v>10</v>
      </c>
      <c r="F4870">
        <v>3128</v>
      </c>
      <c r="G4870">
        <v>3</v>
      </c>
      <c r="H4870">
        <v>2</v>
      </c>
      <c r="I4870">
        <v>1</v>
      </c>
      <c r="J4870">
        <v>150</v>
      </c>
      <c r="K4870">
        <v>2000</v>
      </c>
      <c r="L4870" t="s">
        <v>5001</v>
      </c>
      <c r="M4870" t="s">
        <v>151</v>
      </c>
      <c r="N4870" t="s">
        <v>14</v>
      </c>
      <c r="O4870" s="6" t="str">
        <f>INDEX(lkp_Region,MATCH(tbl_Sales[[#This Row],[Suburb]],lkp_Suburb,0))</f>
        <v>Eastern Metropolitan</v>
      </c>
      <c r="P4870" s="6">
        <f>MONTH(tbl_Sales[[#This Row],[Date]])</f>
        <v>11</v>
      </c>
      <c r="Q4870" s="6">
        <f>YEAR(tbl_Sales[[#This Row],[Date]])</f>
        <v>2016</v>
      </c>
    </row>
    <row r="4871" spans="1:17" x14ac:dyDescent="0.25">
      <c r="A4871" s="1">
        <v>42683</v>
      </c>
      <c r="B4871">
        <v>1760000</v>
      </c>
      <c r="C4871" t="s">
        <v>2</v>
      </c>
      <c r="D4871" t="s">
        <v>12425</v>
      </c>
      <c r="E4871" t="s">
        <v>10</v>
      </c>
      <c r="F4871">
        <v>3128</v>
      </c>
      <c r="G4871">
        <v>3</v>
      </c>
      <c r="H4871">
        <v>1</v>
      </c>
      <c r="I4871">
        <v>0</v>
      </c>
      <c r="J4871">
        <v>741</v>
      </c>
      <c r="K4871">
        <v>1910</v>
      </c>
      <c r="L4871" t="s">
        <v>5002</v>
      </c>
      <c r="M4871" t="s">
        <v>151</v>
      </c>
      <c r="N4871" t="s">
        <v>14</v>
      </c>
      <c r="O4871" s="6" t="str">
        <f>INDEX(lkp_Region,MATCH(tbl_Sales[[#This Row],[Suburb]],lkp_Suburb,0))</f>
        <v>Eastern Metropolitan</v>
      </c>
      <c r="P4871" s="6">
        <f>MONTH(tbl_Sales[[#This Row],[Date]])</f>
        <v>11</v>
      </c>
      <c r="Q4871" s="6">
        <f>YEAR(tbl_Sales[[#This Row],[Date]])</f>
        <v>2016</v>
      </c>
    </row>
    <row r="4872" spans="1:17" x14ac:dyDescent="0.25">
      <c r="A4872" s="1">
        <v>42683</v>
      </c>
      <c r="B4872">
        <v>300000</v>
      </c>
      <c r="C4872" t="s">
        <v>13</v>
      </c>
      <c r="D4872" t="s">
        <v>12430</v>
      </c>
      <c r="E4872" t="s">
        <v>5</v>
      </c>
      <c r="F4872">
        <v>3181</v>
      </c>
      <c r="G4872">
        <v>1</v>
      </c>
      <c r="H4872">
        <v>1</v>
      </c>
      <c r="I4872">
        <v>1</v>
      </c>
      <c r="J4872">
        <v>705</v>
      </c>
      <c r="L4872" t="s">
        <v>5003</v>
      </c>
      <c r="M4872" t="s">
        <v>431</v>
      </c>
      <c r="N4872" t="s">
        <v>76</v>
      </c>
      <c r="O4872" s="6" t="str">
        <f>INDEX(lkp_Region,MATCH(tbl_Sales[[#This Row],[Suburb]],lkp_Suburb,0))</f>
        <v>Southern Metropolitan</v>
      </c>
      <c r="P4872" s="6">
        <f>MONTH(tbl_Sales[[#This Row],[Date]])</f>
        <v>11</v>
      </c>
      <c r="Q4872" s="6">
        <f>YEAR(tbl_Sales[[#This Row],[Date]])</f>
        <v>2016</v>
      </c>
    </row>
    <row r="4873" spans="1:17" x14ac:dyDescent="0.25">
      <c r="A4873" s="1">
        <v>42683</v>
      </c>
      <c r="B4873">
        <v>425000</v>
      </c>
      <c r="C4873" t="s">
        <v>13</v>
      </c>
      <c r="D4873" t="s">
        <v>12428</v>
      </c>
      <c r="E4873" t="s">
        <v>5</v>
      </c>
      <c r="F4873">
        <v>3145</v>
      </c>
      <c r="G4873">
        <v>2</v>
      </c>
      <c r="H4873">
        <v>1</v>
      </c>
      <c r="I4873">
        <v>1</v>
      </c>
      <c r="J4873">
        <v>0</v>
      </c>
      <c r="K4873">
        <v>1997</v>
      </c>
      <c r="L4873" t="s">
        <v>5004</v>
      </c>
      <c r="M4873" t="s">
        <v>74</v>
      </c>
      <c r="N4873" t="s">
        <v>76</v>
      </c>
      <c r="O4873" s="6" t="str">
        <f>INDEX(lkp_Region,MATCH(tbl_Sales[[#This Row],[Suburb]],lkp_Suburb,0))</f>
        <v>Southern Metropolitan</v>
      </c>
      <c r="P4873" s="6">
        <f>MONTH(tbl_Sales[[#This Row],[Date]])</f>
        <v>11</v>
      </c>
      <c r="Q4873" s="6">
        <f>YEAR(tbl_Sales[[#This Row],[Date]])</f>
        <v>2016</v>
      </c>
    </row>
    <row r="4874" spans="1:17" x14ac:dyDescent="0.25">
      <c r="A4874" s="1">
        <v>42683</v>
      </c>
      <c r="B4874">
        <v>491000</v>
      </c>
      <c r="C4874" t="s">
        <v>13</v>
      </c>
      <c r="D4874" t="s">
        <v>12429</v>
      </c>
      <c r="E4874" t="s">
        <v>10</v>
      </c>
      <c r="F4874">
        <v>3056</v>
      </c>
      <c r="G4874">
        <v>2</v>
      </c>
      <c r="H4874">
        <v>1</v>
      </c>
      <c r="I4874">
        <v>1</v>
      </c>
      <c r="J4874">
        <v>1080</v>
      </c>
      <c r="K4874">
        <v>1960</v>
      </c>
      <c r="L4874" t="s">
        <v>5005</v>
      </c>
      <c r="M4874" t="s">
        <v>117</v>
      </c>
      <c r="N4874" t="s">
        <v>18</v>
      </c>
      <c r="O4874" s="6" t="str">
        <f>INDEX(lkp_Region,MATCH(tbl_Sales[[#This Row],[Suburb]],lkp_Suburb,0))</f>
        <v>Northern Metropolitan</v>
      </c>
      <c r="P4874" s="6">
        <f>MONTH(tbl_Sales[[#This Row],[Date]])</f>
        <v>11</v>
      </c>
      <c r="Q4874" s="6">
        <f>YEAR(tbl_Sales[[#This Row],[Date]])</f>
        <v>2016</v>
      </c>
    </row>
    <row r="4875" spans="1:17" x14ac:dyDescent="0.25">
      <c r="A4875" s="1">
        <v>42683</v>
      </c>
      <c r="B4875">
        <v>500000</v>
      </c>
      <c r="C4875" t="s">
        <v>13</v>
      </c>
      <c r="D4875" t="s">
        <v>12429</v>
      </c>
      <c r="E4875" t="s">
        <v>5</v>
      </c>
      <c r="F4875">
        <v>3058</v>
      </c>
      <c r="G4875">
        <v>2</v>
      </c>
      <c r="H4875">
        <v>1</v>
      </c>
      <c r="I4875">
        <v>1</v>
      </c>
      <c r="J4875">
        <v>0</v>
      </c>
      <c r="K4875">
        <v>1970</v>
      </c>
      <c r="L4875" t="s">
        <v>5006</v>
      </c>
      <c r="M4875" t="s">
        <v>41</v>
      </c>
      <c r="N4875" t="s">
        <v>18</v>
      </c>
      <c r="O4875" s="6" t="str">
        <f>INDEX(lkp_Region,MATCH(tbl_Sales[[#This Row],[Suburb]],lkp_Suburb,0))</f>
        <v>Northern Metropolitan</v>
      </c>
      <c r="P4875" s="6">
        <f>MONTH(tbl_Sales[[#This Row],[Date]])</f>
        <v>11</v>
      </c>
      <c r="Q4875" s="6">
        <f>YEAR(tbl_Sales[[#This Row],[Date]])</f>
        <v>2016</v>
      </c>
    </row>
    <row r="4876" spans="1:17" x14ac:dyDescent="0.25">
      <c r="A4876" s="1">
        <v>42683</v>
      </c>
      <c r="B4876">
        <v>670000</v>
      </c>
      <c r="C4876" t="s">
        <v>2</v>
      </c>
      <c r="D4876" t="s">
        <v>12426</v>
      </c>
      <c r="E4876" t="s">
        <v>10</v>
      </c>
      <c r="F4876">
        <v>3060</v>
      </c>
      <c r="G4876">
        <v>3</v>
      </c>
      <c r="H4876">
        <v>1</v>
      </c>
      <c r="I4876">
        <v>3</v>
      </c>
      <c r="J4876">
        <v>587</v>
      </c>
      <c r="L4876" t="s">
        <v>5007</v>
      </c>
      <c r="M4876" t="s">
        <v>16</v>
      </c>
      <c r="N4876" t="s">
        <v>18</v>
      </c>
      <c r="O4876" s="6" t="str">
        <f>INDEX(lkp_Region,MATCH(tbl_Sales[[#This Row],[Suburb]],lkp_Suburb,0))</f>
        <v>Northern Metropolitan</v>
      </c>
      <c r="P4876" s="6">
        <f>MONTH(tbl_Sales[[#This Row],[Date]])</f>
        <v>11</v>
      </c>
      <c r="Q4876" s="6">
        <f>YEAR(tbl_Sales[[#This Row],[Date]])</f>
        <v>2016</v>
      </c>
    </row>
    <row r="4877" spans="1:17" x14ac:dyDescent="0.25">
      <c r="A4877" s="1">
        <v>42683</v>
      </c>
      <c r="B4877">
        <v>772000</v>
      </c>
      <c r="C4877" t="s">
        <v>2</v>
      </c>
      <c r="D4877" t="s">
        <v>12427</v>
      </c>
      <c r="E4877" t="s">
        <v>10</v>
      </c>
      <c r="F4877">
        <v>3058</v>
      </c>
      <c r="G4877">
        <v>3</v>
      </c>
      <c r="H4877">
        <v>1</v>
      </c>
      <c r="I4877">
        <v>1</v>
      </c>
      <c r="J4877">
        <v>367</v>
      </c>
      <c r="L4877" t="s">
        <v>5008</v>
      </c>
      <c r="M4877" t="s">
        <v>499</v>
      </c>
      <c r="N4877" t="s">
        <v>18</v>
      </c>
      <c r="O4877" s="6" t="str">
        <f>INDEX(lkp_Region,MATCH(tbl_Sales[[#This Row],[Suburb]],lkp_Suburb,0))</f>
        <v>Northern Metropolitan</v>
      </c>
      <c r="P4877" s="6">
        <f>MONTH(tbl_Sales[[#This Row],[Date]])</f>
        <v>11</v>
      </c>
      <c r="Q4877" s="6">
        <f>YEAR(tbl_Sales[[#This Row],[Date]])</f>
        <v>2016</v>
      </c>
    </row>
    <row r="4878" spans="1:17" x14ac:dyDescent="0.25">
      <c r="A4878" s="1">
        <v>42683</v>
      </c>
      <c r="B4878">
        <v>690000</v>
      </c>
      <c r="C4878" t="s">
        <v>2</v>
      </c>
      <c r="D4878" t="s">
        <v>12424</v>
      </c>
      <c r="E4878" t="s">
        <v>10</v>
      </c>
      <c r="F4878">
        <v>3033</v>
      </c>
      <c r="G4878">
        <v>3</v>
      </c>
      <c r="H4878">
        <v>2</v>
      </c>
      <c r="I4878">
        <v>2</v>
      </c>
      <c r="J4878">
        <v>568</v>
      </c>
      <c r="K4878">
        <v>1970</v>
      </c>
      <c r="L4878" t="s">
        <v>5009</v>
      </c>
      <c r="M4878" t="s">
        <v>119</v>
      </c>
      <c r="N4878" t="s">
        <v>49</v>
      </c>
      <c r="O4878" s="6" t="str">
        <f>INDEX(lkp_Region,MATCH(tbl_Sales[[#This Row],[Suburb]],lkp_Suburb,0))</f>
        <v>Western Metropolitan</v>
      </c>
      <c r="P4878" s="6">
        <f>MONTH(tbl_Sales[[#This Row],[Date]])</f>
        <v>11</v>
      </c>
      <c r="Q4878" s="6">
        <f>YEAR(tbl_Sales[[#This Row],[Date]])</f>
        <v>2016</v>
      </c>
    </row>
    <row r="4879" spans="1:17" x14ac:dyDescent="0.25">
      <c r="A4879" s="1">
        <v>42683</v>
      </c>
      <c r="B4879">
        <v>880000</v>
      </c>
      <c r="C4879" t="s">
        <v>2</v>
      </c>
      <c r="D4879" t="s">
        <v>12427</v>
      </c>
      <c r="E4879" t="s">
        <v>10</v>
      </c>
      <c r="F4879">
        <v>3033</v>
      </c>
      <c r="G4879">
        <v>3</v>
      </c>
      <c r="H4879">
        <v>1</v>
      </c>
      <c r="I4879">
        <v>2</v>
      </c>
      <c r="J4879">
        <v>584</v>
      </c>
      <c r="K4879">
        <v>1980</v>
      </c>
      <c r="L4879" t="s">
        <v>5010</v>
      </c>
      <c r="M4879" t="s">
        <v>119</v>
      </c>
      <c r="N4879" t="s">
        <v>49</v>
      </c>
      <c r="O4879" s="6" t="str">
        <f>INDEX(lkp_Region,MATCH(tbl_Sales[[#This Row],[Suburb]],lkp_Suburb,0))</f>
        <v>Western Metropolitan</v>
      </c>
      <c r="P4879" s="6">
        <f>MONTH(tbl_Sales[[#This Row],[Date]])</f>
        <v>11</v>
      </c>
      <c r="Q4879" s="6">
        <f>YEAR(tbl_Sales[[#This Row],[Date]])</f>
        <v>2016</v>
      </c>
    </row>
    <row r="4880" spans="1:17" x14ac:dyDescent="0.25">
      <c r="A4880" s="1">
        <v>42683</v>
      </c>
      <c r="B4880">
        <v>1160000</v>
      </c>
      <c r="C4880" t="s">
        <v>2</v>
      </c>
      <c r="D4880" t="s">
        <v>12427</v>
      </c>
      <c r="E4880" t="s">
        <v>10</v>
      </c>
      <c r="F4880">
        <v>3039</v>
      </c>
      <c r="G4880">
        <v>3</v>
      </c>
      <c r="H4880">
        <v>1</v>
      </c>
      <c r="I4880">
        <v>1</v>
      </c>
      <c r="J4880">
        <v>449</v>
      </c>
      <c r="K4880">
        <v>1910</v>
      </c>
      <c r="L4880" t="s">
        <v>5011</v>
      </c>
      <c r="M4880" t="s">
        <v>242</v>
      </c>
      <c r="N4880" t="s">
        <v>49</v>
      </c>
      <c r="O4880" s="6" t="str">
        <f>INDEX(lkp_Region,MATCH(tbl_Sales[[#This Row],[Suburb]],lkp_Suburb,0))</f>
        <v>Western Metropolitan</v>
      </c>
      <c r="P4880" s="6">
        <f>MONTH(tbl_Sales[[#This Row],[Date]])</f>
        <v>11</v>
      </c>
      <c r="Q4880" s="6">
        <f>YEAR(tbl_Sales[[#This Row],[Date]])</f>
        <v>2016</v>
      </c>
    </row>
    <row r="4881" spans="1:17" x14ac:dyDescent="0.25">
      <c r="A4881" s="1">
        <v>42683</v>
      </c>
      <c r="B4881">
        <v>930000</v>
      </c>
      <c r="C4881" t="s">
        <v>2</v>
      </c>
      <c r="D4881" t="s">
        <v>12430</v>
      </c>
      <c r="E4881" t="s">
        <v>5</v>
      </c>
      <c r="F4881">
        <v>3015</v>
      </c>
      <c r="G4881">
        <v>3</v>
      </c>
      <c r="H4881">
        <v>2</v>
      </c>
      <c r="I4881">
        <v>1</v>
      </c>
      <c r="J4881">
        <v>343</v>
      </c>
      <c r="L4881" t="s">
        <v>5012</v>
      </c>
      <c r="M4881" t="s">
        <v>133</v>
      </c>
      <c r="N4881" t="s">
        <v>69</v>
      </c>
      <c r="O4881" s="6" t="str">
        <f>INDEX(lkp_Region,MATCH(tbl_Sales[[#This Row],[Suburb]],lkp_Suburb,0))</f>
        <v>Western Metropolitan</v>
      </c>
      <c r="P4881" s="6">
        <f>MONTH(tbl_Sales[[#This Row],[Date]])</f>
        <v>11</v>
      </c>
      <c r="Q4881" s="6">
        <f>YEAR(tbl_Sales[[#This Row],[Date]])</f>
        <v>2016</v>
      </c>
    </row>
    <row r="4882" spans="1:17" x14ac:dyDescent="0.25">
      <c r="A4882" s="1">
        <v>42683</v>
      </c>
      <c r="B4882">
        <v>1225000</v>
      </c>
      <c r="C4882" t="s">
        <v>2</v>
      </c>
      <c r="D4882" t="s">
        <v>12430</v>
      </c>
      <c r="E4882" t="s">
        <v>5</v>
      </c>
      <c r="F4882">
        <v>3016</v>
      </c>
      <c r="G4882">
        <v>3</v>
      </c>
      <c r="H4882">
        <v>1</v>
      </c>
      <c r="I4882">
        <v>1</v>
      </c>
      <c r="J4882">
        <v>311</v>
      </c>
      <c r="K4882">
        <v>1920</v>
      </c>
      <c r="L4882" t="s">
        <v>5013</v>
      </c>
      <c r="M4882" t="s">
        <v>1587</v>
      </c>
      <c r="N4882" t="s">
        <v>69</v>
      </c>
      <c r="O4882" s="6" t="str">
        <f>INDEX(lkp_Region,MATCH(tbl_Sales[[#This Row],[Suburb]],lkp_Suburb,0))</f>
        <v>Western Metropolitan</v>
      </c>
      <c r="P4882" s="6">
        <f>MONTH(tbl_Sales[[#This Row],[Date]])</f>
        <v>11</v>
      </c>
      <c r="Q4882" s="6">
        <f>YEAR(tbl_Sales[[#This Row],[Date]])</f>
        <v>2016</v>
      </c>
    </row>
    <row r="4883" spans="1:17" x14ac:dyDescent="0.25">
      <c r="A4883" s="1">
        <v>42683</v>
      </c>
      <c r="B4883">
        <v>2255000</v>
      </c>
      <c r="C4883" t="s">
        <v>2</v>
      </c>
      <c r="D4883" t="s">
        <v>12430</v>
      </c>
      <c r="E4883" t="s">
        <v>10</v>
      </c>
      <c r="F4883">
        <v>3016</v>
      </c>
      <c r="G4883">
        <v>4</v>
      </c>
      <c r="H4883">
        <v>1</v>
      </c>
      <c r="I4883">
        <v>3</v>
      </c>
      <c r="J4883">
        <v>765</v>
      </c>
      <c r="K4883">
        <v>1880</v>
      </c>
      <c r="L4883" t="s">
        <v>5014</v>
      </c>
      <c r="M4883" t="s">
        <v>196</v>
      </c>
      <c r="N4883" t="s">
        <v>69</v>
      </c>
      <c r="O4883" s="6" t="str">
        <f>INDEX(lkp_Region,MATCH(tbl_Sales[[#This Row],[Suburb]],lkp_Suburb,0))</f>
        <v>Western Metropolitan</v>
      </c>
      <c r="P4883" s="6">
        <f>MONTH(tbl_Sales[[#This Row],[Date]])</f>
        <v>11</v>
      </c>
      <c r="Q4883" s="6">
        <f>YEAR(tbl_Sales[[#This Row],[Date]])</f>
        <v>2016</v>
      </c>
    </row>
    <row r="4884" spans="1:17" x14ac:dyDescent="0.25">
      <c r="A4884" s="1">
        <v>42683</v>
      </c>
      <c r="B4884">
        <v>486500</v>
      </c>
      <c r="C4884" t="s">
        <v>51</v>
      </c>
      <c r="D4884" t="s">
        <v>12428</v>
      </c>
      <c r="E4884" t="s">
        <v>10</v>
      </c>
      <c r="F4884">
        <v>3165</v>
      </c>
      <c r="G4884">
        <v>2</v>
      </c>
      <c r="H4884">
        <v>1</v>
      </c>
      <c r="I4884">
        <v>1</v>
      </c>
      <c r="J4884">
        <v>0</v>
      </c>
      <c r="K4884">
        <v>1960</v>
      </c>
      <c r="L4884" t="s">
        <v>5015</v>
      </c>
      <c r="M4884" t="s">
        <v>138</v>
      </c>
      <c r="N4884" t="s">
        <v>57</v>
      </c>
      <c r="O4884" s="6" t="str">
        <f>INDEX(lkp_Region,MATCH(tbl_Sales[[#This Row],[Suburb]],lkp_Suburb,0))</f>
        <v>Southern Metropolitan</v>
      </c>
      <c r="P4884" s="6">
        <f>MONTH(tbl_Sales[[#This Row],[Date]])</f>
        <v>11</v>
      </c>
      <c r="Q4884" s="6">
        <f>YEAR(tbl_Sales[[#This Row],[Date]])</f>
        <v>2016</v>
      </c>
    </row>
    <row r="4885" spans="1:17" x14ac:dyDescent="0.25">
      <c r="A4885" s="1">
        <v>42683</v>
      </c>
      <c r="B4885">
        <v>620000</v>
      </c>
      <c r="C4885" t="s">
        <v>2</v>
      </c>
      <c r="D4885" t="s">
        <v>12429</v>
      </c>
      <c r="E4885" t="s">
        <v>5</v>
      </c>
      <c r="F4885">
        <v>3145</v>
      </c>
      <c r="G4885">
        <v>2</v>
      </c>
      <c r="H4885">
        <v>1</v>
      </c>
      <c r="I4885">
        <v>2</v>
      </c>
      <c r="J4885">
        <v>0</v>
      </c>
      <c r="L4885" t="s">
        <v>5016</v>
      </c>
      <c r="M4885" t="s">
        <v>2288</v>
      </c>
      <c r="N4885" t="s">
        <v>57</v>
      </c>
      <c r="O4885" s="6" t="str">
        <f>INDEX(lkp_Region,MATCH(tbl_Sales[[#This Row],[Suburb]],lkp_Suburb,0))</f>
        <v>Southern Metropolitan</v>
      </c>
      <c r="P4885" s="6">
        <f>MONTH(tbl_Sales[[#This Row],[Date]])</f>
        <v>11</v>
      </c>
      <c r="Q4885" s="6">
        <f>YEAR(tbl_Sales[[#This Row],[Date]])</f>
        <v>2016</v>
      </c>
    </row>
    <row r="4886" spans="1:17" x14ac:dyDescent="0.25">
      <c r="A4886" s="1">
        <v>42683</v>
      </c>
      <c r="B4886">
        <v>1605000</v>
      </c>
      <c r="C4886" t="s">
        <v>2</v>
      </c>
      <c r="D4886" t="s">
        <v>12427</v>
      </c>
      <c r="E4886" t="s">
        <v>10</v>
      </c>
      <c r="F4886">
        <v>3185</v>
      </c>
      <c r="G4886">
        <v>3</v>
      </c>
      <c r="H4886">
        <v>1</v>
      </c>
      <c r="I4886">
        <v>1</v>
      </c>
      <c r="J4886">
        <v>418</v>
      </c>
      <c r="K4886">
        <v>1890</v>
      </c>
      <c r="L4886" t="s">
        <v>5017</v>
      </c>
      <c r="M4886" t="s">
        <v>136</v>
      </c>
      <c r="N4886" t="s">
        <v>57</v>
      </c>
      <c r="O4886" s="6" t="str">
        <f>INDEX(lkp_Region,MATCH(tbl_Sales[[#This Row],[Suburb]],lkp_Suburb,0))</f>
        <v>Southern Metropolitan</v>
      </c>
      <c r="P4886" s="6">
        <f>MONTH(tbl_Sales[[#This Row],[Date]])</f>
        <v>11</v>
      </c>
      <c r="Q4886" s="6">
        <f>YEAR(tbl_Sales[[#This Row],[Date]])</f>
        <v>2016</v>
      </c>
    </row>
    <row r="4887" spans="1:17" x14ac:dyDescent="0.25">
      <c r="A4887" s="1">
        <v>42683</v>
      </c>
      <c r="B4887">
        <v>465000</v>
      </c>
      <c r="C4887" t="s">
        <v>13</v>
      </c>
      <c r="D4887" t="s">
        <v>12432</v>
      </c>
      <c r="E4887" t="s">
        <v>10</v>
      </c>
      <c r="F4887">
        <v>3078</v>
      </c>
      <c r="G4887">
        <v>2</v>
      </c>
      <c r="H4887">
        <v>1</v>
      </c>
      <c r="I4887">
        <v>1</v>
      </c>
      <c r="J4887">
        <v>0</v>
      </c>
      <c r="L4887" t="s">
        <v>5018</v>
      </c>
      <c r="M4887" t="s">
        <v>764</v>
      </c>
      <c r="N4887" t="s">
        <v>62</v>
      </c>
      <c r="O4887" s="6" t="str">
        <f>INDEX(lkp_Region,MATCH(tbl_Sales[[#This Row],[Suburb]],lkp_Suburb,0))</f>
        <v>Northern Metropolitan</v>
      </c>
      <c r="P4887" s="6">
        <f>MONTH(tbl_Sales[[#This Row],[Date]])</f>
        <v>11</v>
      </c>
      <c r="Q4887" s="6">
        <f>YEAR(tbl_Sales[[#This Row],[Date]])</f>
        <v>2016</v>
      </c>
    </row>
    <row r="4888" spans="1:17" x14ac:dyDescent="0.25">
      <c r="A4888" s="1">
        <v>42683</v>
      </c>
      <c r="B4888">
        <v>836000</v>
      </c>
      <c r="C4888" t="s">
        <v>2</v>
      </c>
      <c r="D4888" t="s">
        <v>12427</v>
      </c>
      <c r="E4888" t="s">
        <v>10</v>
      </c>
      <c r="F4888">
        <v>3073</v>
      </c>
      <c r="G4888">
        <v>2</v>
      </c>
      <c r="H4888">
        <v>1</v>
      </c>
      <c r="I4888">
        <v>3</v>
      </c>
      <c r="J4888">
        <v>821</v>
      </c>
      <c r="L4888" t="s">
        <v>5019</v>
      </c>
      <c r="M4888" t="s">
        <v>93</v>
      </c>
      <c r="N4888" t="s">
        <v>62</v>
      </c>
      <c r="O4888" s="6" t="str">
        <f>INDEX(lkp_Region,MATCH(tbl_Sales[[#This Row],[Suburb]],lkp_Suburb,0))</f>
        <v>Northern Metropolitan</v>
      </c>
      <c r="P4888" s="6">
        <f>MONTH(tbl_Sales[[#This Row],[Date]])</f>
        <v>11</v>
      </c>
      <c r="Q4888" s="6">
        <f>YEAR(tbl_Sales[[#This Row],[Date]])</f>
        <v>2016</v>
      </c>
    </row>
    <row r="4889" spans="1:17" x14ac:dyDescent="0.25">
      <c r="A4889" s="1">
        <v>42683</v>
      </c>
      <c r="B4889">
        <v>851000</v>
      </c>
      <c r="C4889" t="s">
        <v>2</v>
      </c>
      <c r="D4889" t="s">
        <v>12423</v>
      </c>
      <c r="E4889" t="s">
        <v>10</v>
      </c>
      <c r="F4889">
        <v>3073</v>
      </c>
      <c r="G4889">
        <v>3</v>
      </c>
      <c r="H4889">
        <v>1</v>
      </c>
      <c r="I4889">
        <v>1</v>
      </c>
      <c r="J4889">
        <v>826</v>
      </c>
      <c r="K4889">
        <v>1960</v>
      </c>
      <c r="L4889" t="s">
        <v>5020</v>
      </c>
      <c r="M4889" t="s">
        <v>93</v>
      </c>
      <c r="N4889" t="s">
        <v>62</v>
      </c>
      <c r="O4889" s="6" t="str">
        <f>INDEX(lkp_Region,MATCH(tbl_Sales[[#This Row],[Suburb]],lkp_Suburb,0))</f>
        <v>Northern Metropolitan</v>
      </c>
      <c r="P4889" s="6">
        <f>MONTH(tbl_Sales[[#This Row],[Date]])</f>
        <v>11</v>
      </c>
      <c r="Q4889" s="6">
        <f>YEAR(tbl_Sales[[#This Row],[Date]])</f>
        <v>2016</v>
      </c>
    </row>
    <row r="4890" spans="1:17" x14ac:dyDescent="0.25">
      <c r="A4890" s="1">
        <v>42683</v>
      </c>
      <c r="B4890">
        <v>640000</v>
      </c>
      <c r="C4890" t="s">
        <v>2</v>
      </c>
      <c r="D4890" t="s">
        <v>12423</v>
      </c>
      <c r="E4890" t="s">
        <v>10</v>
      </c>
      <c r="F4890">
        <v>3020</v>
      </c>
      <c r="G4890">
        <v>4</v>
      </c>
      <c r="H4890">
        <v>1</v>
      </c>
      <c r="I4890">
        <v>1</v>
      </c>
      <c r="J4890">
        <v>609</v>
      </c>
      <c r="L4890" t="s">
        <v>5021</v>
      </c>
      <c r="M4890" t="s">
        <v>143</v>
      </c>
      <c r="N4890" t="s">
        <v>3</v>
      </c>
      <c r="O4890" s="6" t="str">
        <f>INDEX(lkp_Region,MATCH(tbl_Sales[[#This Row],[Suburb]],lkp_Suburb,0))</f>
        <v>Western Metropolitan</v>
      </c>
      <c r="P4890" s="6">
        <f>MONTH(tbl_Sales[[#This Row],[Date]])</f>
        <v>11</v>
      </c>
      <c r="Q4890" s="6">
        <f>YEAR(tbl_Sales[[#This Row],[Date]])</f>
        <v>2016</v>
      </c>
    </row>
    <row r="4891" spans="1:17" x14ac:dyDescent="0.25">
      <c r="A4891" s="1">
        <v>42683</v>
      </c>
      <c r="B4891">
        <v>955000</v>
      </c>
      <c r="C4891" t="s">
        <v>51</v>
      </c>
      <c r="D4891" t="s">
        <v>12429</v>
      </c>
      <c r="E4891" t="s">
        <v>10</v>
      </c>
      <c r="F4891">
        <v>3147</v>
      </c>
      <c r="G4891">
        <v>3</v>
      </c>
      <c r="H4891">
        <v>2</v>
      </c>
      <c r="I4891">
        <v>2</v>
      </c>
      <c r="J4891">
        <v>203</v>
      </c>
      <c r="L4891" t="s">
        <v>5022</v>
      </c>
      <c r="M4891" t="s">
        <v>206</v>
      </c>
      <c r="N4891" t="s">
        <v>101</v>
      </c>
      <c r="O4891" s="6" t="str">
        <f>INDEX(lkp_Region,MATCH(tbl_Sales[[#This Row],[Suburb]],lkp_Suburb,0))</f>
        <v>Southern Metropolitan</v>
      </c>
      <c r="P4891" s="6">
        <f>MONTH(tbl_Sales[[#This Row],[Date]])</f>
        <v>11</v>
      </c>
      <c r="Q4891" s="6">
        <f>YEAR(tbl_Sales[[#This Row],[Date]])</f>
        <v>2016</v>
      </c>
    </row>
    <row r="4892" spans="1:17" x14ac:dyDescent="0.25">
      <c r="A4892" s="1">
        <v>42683</v>
      </c>
      <c r="B4892">
        <v>1330500</v>
      </c>
      <c r="C4892" t="s">
        <v>51</v>
      </c>
      <c r="D4892" t="s">
        <v>12425</v>
      </c>
      <c r="E4892" t="s">
        <v>10</v>
      </c>
      <c r="F4892">
        <v>3127</v>
      </c>
      <c r="G4892">
        <v>3</v>
      </c>
      <c r="H4892">
        <v>2</v>
      </c>
      <c r="I4892">
        <v>2</v>
      </c>
      <c r="J4892">
        <v>226</v>
      </c>
      <c r="K4892">
        <v>2004</v>
      </c>
      <c r="L4892" t="s">
        <v>5023</v>
      </c>
      <c r="M4892" t="s">
        <v>11</v>
      </c>
      <c r="N4892" t="s">
        <v>101</v>
      </c>
      <c r="O4892" s="6" t="str">
        <f>INDEX(lkp_Region,MATCH(tbl_Sales[[#This Row],[Suburb]],lkp_Suburb,0))</f>
        <v>Southern Metropolitan</v>
      </c>
      <c r="P4892" s="6">
        <f>MONTH(tbl_Sales[[#This Row],[Date]])</f>
        <v>11</v>
      </c>
      <c r="Q4892" s="6">
        <f>YEAR(tbl_Sales[[#This Row],[Date]])</f>
        <v>2016</v>
      </c>
    </row>
    <row r="4893" spans="1:17" x14ac:dyDescent="0.25">
      <c r="A4893" s="1">
        <v>42683</v>
      </c>
      <c r="B4893">
        <v>1590000</v>
      </c>
      <c r="C4893" t="s">
        <v>51</v>
      </c>
      <c r="D4893" t="s">
        <v>12429</v>
      </c>
      <c r="E4893" t="s">
        <v>10</v>
      </c>
      <c r="F4893">
        <v>3123</v>
      </c>
      <c r="G4893">
        <v>3</v>
      </c>
      <c r="H4893">
        <v>2</v>
      </c>
      <c r="I4893">
        <v>2</v>
      </c>
      <c r="J4893">
        <v>289</v>
      </c>
      <c r="K4893">
        <v>2010</v>
      </c>
      <c r="L4893" t="s">
        <v>5024</v>
      </c>
      <c r="M4893" t="s">
        <v>230</v>
      </c>
      <c r="N4893" t="s">
        <v>101</v>
      </c>
      <c r="O4893" s="6" t="str">
        <f>INDEX(lkp_Region,MATCH(tbl_Sales[[#This Row],[Suburb]],lkp_Suburb,0))</f>
        <v>Southern Metropolitan</v>
      </c>
      <c r="P4893" s="6">
        <f>MONTH(tbl_Sales[[#This Row],[Date]])</f>
        <v>11</v>
      </c>
      <c r="Q4893" s="6">
        <f>YEAR(tbl_Sales[[#This Row],[Date]])</f>
        <v>2016</v>
      </c>
    </row>
    <row r="4894" spans="1:17" x14ac:dyDescent="0.25">
      <c r="A4894" s="1">
        <v>42683</v>
      </c>
      <c r="B4894">
        <v>1700000</v>
      </c>
      <c r="C4894" t="s">
        <v>2</v>
      </c>
      <c r="D4894" t="s">
        <v>12425</v>
      </c>
      <c r="E4894" t="s">
        <v>5</v>
      </c>
      <c r="F4894">
        <v>3146</v>
      </c>
      <c r="G4894">
        <v>4</v>
      </c>
      <c r="H4894">
        <v>3</v>
      </c>
      <c r="I4894">
        <v>1</v>
      </c>
      <c r="J4894">
        <v>650</v>
      </c>
      <c r="K4894">
        <v>1946</v>
      </c>
      <c r="L4894" t="s">
        <v>5025</v>
      </c>
      <c r="M4894" t="s">
        <v>102</v>
      </c>
      <c r="N4894" t="s">
        <v>101</v>
      </c>
      <c r="O4894" s="6" t="str">
        <f>INDEX(lkp_Region,MATCH(tbl_Sales[[#This Row],[Suburb]],lkp_Suburb,0))</f>
        <v>Southern Metropolitan</v>
      </c>
      <c r="P4894" s="6">
        <f>MONTH(tbl_Sales[[#This Row],[Date]])</f>
        <v>11</v>
      </c>
      <c r="Q4894" s="6">
        <f>YEAR(tbl_Sales[[#This Row],[Date]])</f>
        <v>2016</v>
      </c>
    </row>
    <row r="4895" spans="1:17" x14ac:dyDescent="0.25">
      <c r="A4895" s="1">
        <v>42683</v>
      </c>
      <c r="B4895">
        <v>2620000</v>
      </c>
      <c r="C4895" t="s">
        <v>2</v>
      </c>
      <c r="D4895" t="s">
        <v>12427</v>
      </c>
      <c r="E4895" t="s">
        <v>10</v>
      </c>
      <c r="F4895">
        <v>3126</v>
      </c>
      <c r="G4895">
        <v>4</v>
      </c>
      <c r="H4895">
        <v>1</v>
      </c>
      <c r="I4895">
        <v>1</v>
      </c>
      <c r="J4895">
        <v>717</v>
      </c>
      <c r="K4895">
        <v>1890</v>
      </c>
      <c r="L4895" t="s">
        <v>410</v>
      </c>
      <c r="M4895" t="s">
        <v>232</v>
      </c>
      <c r="N4895" t="s">
        <v>101</v>
      </c>
      <c r="O4895" s="6" t="str">
        <f>INDEX(lkp_Region,MATCH(tbl_Sales[[#This Row],[Suburb]],lkp_Suburb,0))</f>
        <v>Southern Metropolitan</v>
      </c>
      <c r="P4895" s="6">
        <f>MONTH(tbl_Sales[[#This Row],[Date]])</f>
        <v>11</v>
      </c>
      <c r="Q4895" s="6">
        <f>YEAR(tbl_Sales[[#This Row],[Date]])</f>
        <v>2016</v>
      </c>
    </row>
    <row r="4896" spans="1:17" x14ac:dyDescent="0.25">
      <c r="A4896" s="1">
        <v>42683</v>
      </c>
      <c r="B4896">
        <v>2860000</v>
      </c>
      <c r="C4896" t="s">
        <v>2</v>
      </c>
      <c r="D4896" t="s">
        <v>12427</v>
      </c>
      <c r="E4896" t="s">
        <v>10</v>
      </c>
      <c r="F4896">
        <v>3127</v>
      </c>
      <c r="G4896">
        <v>4</v>
      </c>
      <c r="H4896">
        <v>2</v>
      </c>
      <c r="I4896">
        <v>2</v>
      </c>
      <c r="J4896">
        <v>779</v>
      </c>
      <c r="K4896">
        <v>2014</v>
      </c>
      <c r="L4896" t="s">
        <v>5026</v>
      </c>
      <c r="M4896" t="s">
        <v>11</v>
      </c>
      <c r="N4896" t="s">
        <v>101</v>
      </c>
      <c r="O4896" s="6" t="str">
        <f>INDEX(lkp_Region,MATCH(tbl_Sales[[#This Row],[Suburb]],lkp_Suburb,0))</f>
        <v>Southern Metropolitan</v>
      </c>
      <c r="P4896" s="6">
        <f>MONTH(tbl_Sales[[#This Row],[Date]])</f>
        <v>11</v>
      </c>
      <c r="Q4896" s="6">
        <f>YEAR(tbl_Sales[[#This Row],[Date]])</f>
        <v>2016</v>
      </c>
    </row>
    <row r="4897" spans="1:17" x14ac:dyDescent="0.25">
      <c r="A4897" s="1">
        <v>42683</v>
      </c>
      <c r="B4897">
        <v>515500</v>
      </c>
      <c r="C4897" t="s">
        <v>2</v>
      </c>
      <c r="D4897" t="s">
        <v>12423</v>
      </c>
      <c r="E4897" t="s">
        <v>10</v>
      </c>
      <c r="F4897">
        <v>3081</v>
      </c>
      <c r="G4897">
        <v>2</v>
      </c>
      <c r="H4897">
        <v>1</v>
      </c>
      <c r="I4897">
        <v>1</v>
      </c>
      <c r="J4897">
        <v>331</v>
      </c>
      <c r="K4897">
        <v>1960</v>
      </c>
      <c r="L4897" t="s">
        <v>5027</v>
      </c>
      <c r="M4897" t="s">
        <v>148</v>
      </c>
      <c r="N4897" t="s">
        <v>150</v>
      </c>
      <c r="O4897" s="6" t="str">
        <f>INDEX(lkp_Region,MATCH(tbl_Sales[[#This Row],[Suburb]],lkp_Suburb,0))</f>
        <v>Eastern Metropolitan</v>
      </c>
      <c r="P4897" s="6">
        <f>MONTH(tbl_Sales[[#This Row],[Date]])</f>
        <v>11</v>
      </c>
      <c r="Q4897" s="6">
        <f>YEAR(tbl_Sales[[#This Row],[Date]])</f>
        <v>2016</v>
      </c>
    </row>
    <row r="4898" spans="1:17" x14ac:dyDescent="0.25">
      <c r="A4898" s="1">
        <v>42684</v>
      </c>
      <c r="B4898">
        <v>807000</v>
      </c>
      <c r="C4898" t="s">
        <v>13</v>
      </c>
      <c r="D4898" t="s">
        <v>12429</v>
      </c>
      <c r="E4898" t="s">
        <v>10</v>
      </c>
      <c r="F4898">
        <v>3121</v>
      </c>
      <c r="G4898">
        <v>2</v>
      </c>
      <c r="H4898">
        <v>2</v>
      </c>
      <c r="I4898">
        <v>2</v>
      </c>
      <c r="J4898">
        <v>0</v>
      </c>
      <c r="K4898">
        <v>2000</v>
      </c>
      <c r="L4898" t="s">
        <v>5028</v>
      </c>
      <c r="M4898" t="s">
        <v>6</v>
      </c>
      <c r="N4898" t="s">
        <v>8</v>
      </c>
      <c r="O4898" s="6" t="str">
        <f>INDEX(lkp_Region,MATCH(tbl_Sales[[#This Row],[Suburb]],lkp_Suburb,0))</f>
        <v>Northern Metropolitan</v>
      </c>
      <c r="P4898" s="6">
        <f>MONTH(tbl_Sales[[#This Row],[Date]])</f>
        <v>11</v>
      </c>
      <c r="Q4898" s="6">
        <f>YEAR(tbl_Sales[[#This Row],[Date]])</f>
        <v>2016</v>
      </c>
    </row>
    <row r="4899" spans="1:17" x14ac:dyDescent="0.25">
      <c r="A4899" s="1">
        <v>42684</v>
      </c>
      <c r="B4899">
        <v>1620000</v>
      </c>
      <c r="C4899" t="s">
        <v>2</v>
      </c>
      <c r="D4899" t="s">
        <v>12427</v>
      </c>
      <c r="E4899" t="s">
        <v>10</v>
      </c>
      <c r="F4899">
        <v>3068</v>
      </c>
      <c r="G4899">
        <v>2</v>
      </c>
      <c r="H4899">
        <v>1</v>
      </c>
      <c r="I4899">
        <v>2</v>
      </c>
      <c r="J4899">
        <v>251</v>
      </c>
      <c r="L4899" t="s">
        <v>5029</v>
      </c>
      <c r="M4899" t="s">
        <v>323</v>
      </c>
      <c r="N4899" t="s">
        <v>8</v>
      </c>
      <c r="O4899" s="6" t="str">
        <f>INDEX(lkp_Region,MATCH(tbl_Sales[[#This Row],[Suburb]],lkp_Suburb,0))</f>
        <v>Northern Metropolitan</v>
      </c>
      <c r="P4899" s="6">
        <f>MONTH(tbl_Sales[[#This Row],[Date]])</f>
        <v>11</v>
      </c>
      <c r="Q4899" s="6">
        <f>YEAR(tbl_Sales[[#This Row],[Date]])</f>
        <v>2016</v>
      </c>
    </row>
    <row r="4900" spans="1:17" x14ac:dyDescent="0.25">
      <c r="A4900" s="1">
        <v>42684</v>
      </c>
      <c r="B4900">
        <v>372000</v>
      </c>
      <c r="C4900" t="s">
        <v>13</v>
      </c>
      <c r="D4900" t="s">
        <v>12425</v>
      </c>
      <c r="E4900" t="s">
        <v>10</v>
      </c>
      <c r="F4900">
        <v>3181</v>
      </c>
      <c r="G4900">
        <v>1</v>
      </c>
      <c r="H4900">
        <v>1</v>
      </c>
      <c r="I4900">
        <v>1</v>
      </c>
      <c r="J4900">
        <v>0</v>
      </c>
      <c r="K4900">
        <v>1970</v>
      </c>
      <c r="L4900" t="s">
        <v>5030</v>
      </c>
      <c r="M4900" t="s">
        <v>431</v>
      </c>
      <c r="N4900" t="s">
        <v>76</v>
      </c>
      <c r="O4900" s="6" t="str">
        <f>INDEX(lkp_Region,MATCH(tbl_Sales[[#This Row],[Suburb]],lkp_Suburb,0))</f>
        <v>Southern Metropolitan</v>
      </c>
      <c r="P4900" s="6">
        <f>MONTH(tbl_Sales[[#This Row],[Date]])</f>
        <v>11</v>
      </c>
      <c r="Q4900" s="6">
        <f>YEAR(tbl_Sales[[#This Row],[Date]])</f>
        <v>2016</v>
      </c>
    </row>
    <row r="4901" spans="1:17" x14ac:dyDescent="0.25">
      <c r="A4901" s="1">
        <v>42684</v>
      </c>
      <c r="B4901">
        <v>640000</v>
      </c>
      <c r="C4901" t="s">
        <v>2</v>
      </c>
      <c r="D4901" t="s">
        <v>12428</v>
      </c>
      <c r="E4901" t="s">
        <v>5</v>
      </c>
      <c r="F4901">
        <v>3060</v>
      </c>
      <c r="G4901">
        <v>3</v>
      </c>
      <c r="H4901">
        <v>1</v>
      </c>
      <c r="I4901">
        <v>2</v>
      </c>
      <c r="J4901">
        <v>720</v>
      </c>
      <c r="K4901">
        <v>1950</v>
      </c>
      <c r="L4901" t="s">
        <v>5031</v>
      </c>
      <c r="M4901" t="s">
        <v>16</v>
      </c>
      <c r="N4901" t="s">
        <v>18</v>
      </c>
      <c r="O4901" s="6" t="str">
        <f>INDEX(lkp_Region,MATCH(tbl_Sales[[#This Row],[Suburb]],lkp_Suburb,0))</f>
        <v>Northern Metropolitan</v>
      </c>
      <c r="P4901" s="6">
        <f>MONTH(tbl_Sales[[#This Row],[Date]])</f>
        <v>11</v>
      </c>
      <c r="Q4901" s="6">
        <f>YEAR(tbl_Sales[[#This Row],[Date]])</f>
        <v>2016</v>
      </c>
    </row>
    <row r="4902" spans="1:17" x14ac:dyDescent="0.25">
      <c r="A4902" s="1">
        <v>42684</v>
      </c>
      <c r="B4902">
        <v>1150000</v>
      </c>
      <c r="C4902" t="s">
        <v>2</v>
      </c>
      <c r="D4902" t="s">
        <v>12429</v>
      </c>
      <c r="E4902" t="s">
        <v>5</v>
      </c>
      <c r="F4902">
        <v>3055</v>
      </c>
      <c r="G4902">
        <v>3</v>
      </c>
      <c r="H4902">
        <v>1</v>
      </c>
      <c r="I4902">
        <v>2</v>
      </c>
      <c r="J4902">
        <v>726</v>
      </c>
      <c r="K4902">
        <v>1950</v>
      </c>
      <c r="L4902" t="s">
        <v>5032</v>
      </c>
      <c r="M4902" t="s">
        <v>80</v>
      </c>
      <c r="N4902" t="s">
        <v>18</v>
      </c>
      <c r="O4902" s="6" t="str">
        <f>INDEX(lkp_Region,MATCH(tbl_Sales[[#This Row],[Suburb]],lkp_Suburb,0))</f>
        <v>Northern Metropolitan</v>
      </c>
      <c r="P4902" s="6">
        <f>MONTH(tbl_Sales[[#This Row],[Date]])</f>
        <v>11</v>
      </c>
      <c r="Q4902" s="6">
        <f>YEAR(tbl_Sales[[#This Row],[Date]])</f>
        <v>2016</v>
      </c>
    </row>
    <row r="4903" spans="1:17" x14ac:dyDescent="0.25">
      <c r="A4903" s="1">
        <v>42684</v>
      </c>
      <c r="B4903">
        <v>470000</v>
      </c>
      <c r="C4903" t="s">
        <v>13</v>
      </c>
      <c r="D4903" t="s">
        <v>12427</v>
      </c>
      <c r="E4903" t="s">
        <v>5</v>
      </c>
      <c r="F4903">
        <v>3039</v>
      </c>
      <c r="G4903">
        <v>2</v>
      </c>
      <c r="H4903">
        <v>1</v>
      </c>
      <c r="I4903">
        <v>1</v>
      </c>
      <c r="J4903">
        <v>0</v>
      </c>
      <c r="K4903">
        <v>2014</v>
      </c>
      <c r="L4903" t="s">
        <v>5033</v>
      </c>
      <c r="M4903" t="s">
        <v>242</v>
      </c>
      <c r="N4903" t="s">
        <v>49</v>
      </c>
      <c r="O4903" s="6" t="str">
        <f>INDEX(lkp_Region,MATCH(tbl_Sales[[#This Row],[Suburb]],lkp_Suburb,0))</f>
        <v>Western Metropolitan</v>
      </c>
      <c r="P4903" s="6">
        <f>MONTH(tbl_Sales[[#This Row],[Date]])</f>
        <v>11</v>
      </c>
      <c r="Q4903" s="6">
        <f>YEAR(tbl_Sales[[#This Row],[Date]])</f>
        <v>2016</v>
      </c>
    </row>
    <row r="4904" spans="1:17" x14ac:dyDescent="0.25">
      <c r="A4904" s="1">
        <v>42684</v>
      </c>
      <c r="B4904">
        <v>975000</v>
      </c>
      <c r="C4904" t="s">
        <v>2</v>
      </c>
      <c r="D4904" t="s">
        <v>12427</v>
      </c>
      <c r="E4904" t="s">
        <v>10</v>
      </c>
      <c r="F4904">
        <v>3031</v>
      </c>
      <c r="G4904">
        <v>4</v>
      </c>
      <c r="H4904">
        <v>3</v>
      </c>
      <c r="I4904">
        <v>1</v>
      </c>
      <c r="J4904">
        <v>0</v>
      </c>
      <c r="L4904" t="s">
        <v>5034</v>
      </c>
      <c r="M4904" t="s">
        <v>264</v>
      </c>
      <c r="N4904" t="s">
        <v>88</v>
      </c>
      <c r="O4904" s="6" t="str">
        <f>INDEX(lkp_Region,MATCH(tbl_Sales[[#This Row],[Suburb]],lkp_Suburb,0))</f>
        <v>Northern Metropolitan</v>
      </c>
      <c r="P4904" s="6">
        <f>MONTH(tbl_Sales[[#This Row],[Date]])</f>
        <v>11</v>
      </c>
      <c r="Q4904" s="6">
        <f>YEAR(tbl_Sales[[#This Row],[Date]])</f>
        <v>2016</v>
      </c>
    </row>
    <row r="4905" spans="1:17" x14ac:dyDescent="0.25">
      <c r="A4905" s="1">
        <v>42684</v>
      </c>
      <c r="B4905">
        <v>1220000</v>
      </c>
      <c r="C4905" t="s">
        <v>2</v>
      </c>
      <c r="D4905" t="s">
        <v>12430</v>
      </c>
      <c r="E4905" t="s">
        <v>10</v>
      </c>
      <c r="F4905">
        <v>3006</v>
      </c>
      <c r="G4905">
        <v>3</v>
      </c>
      <c r="H4905">
        <v>1</v>
      </c>
      <c r="I4905">
        <v>1</v>
      </c>
      <c r="J4905">
        <v>0</v>
      </c>
      <c r="L4905" t="s">
        <v>5035</v>
      </c>
      <c r="M4905" t="s">
        <v>434</v>
      </c>
      <c r="N4905" t="s">
        <v>88</v>
      </c>
      <c r="O4905" s="6" t="str">
        <f>INDEX(lkp_Region,MATCH(tbl_Sales[[#This Row],[Suburb]],lkp_Suburb,0))</f>
        <v>Southern Metropolitan</v>
      </c>
      <c r="P4905" s="6">
        <f>MONTH(tbl_Sales[[#This Row],[Date]])</f>
        <v>11</v>
      </c>
      <c r="Q4905" s="6">
        <f>YEAR(tbl_Sales[[#This Row],[Date]])</f>
        <v>2016</v>
      </c>
    </row>
    <row r="4906" spans="1:17" x14ac:dyDescent="0.25">
      <c r="A4906" s="1">
        <v>42684</v>
      </c>
      <c r="B4906">
        <v>912500</v>
      </c>
      <c r="C4906" t="s">
        <v>2</v>
      </c>
      <c r="D4906" t="s">
        <v>12429</v>
      </c>
      <c r="E4906" t="s">
        <v>10</v>
      </c>
      <c r="F4906">
        <v>3012</v>
      </c>
      <c r="G4906">
        <v>2</v>
      </c>
      <c r="H4906">
        <v>1</v>
      </c>
      <c r="I4906">
        <v>1</v>
      </c>
      <c r="J4906">
        <v>444</v>
      </c>
      <c r="K4906">
        <v>1940</v>
      </c>
      <c r="L4906" t="s">
        <v>5036</v>
      </c>
      <c r="M4906" t="s">
        <v>53</v>
      </c>
      <c r="N4906" t="s">
        <v>21</v>
      </c>
      <c r="O4906" s="6" t="str">
        <f>INDEX(lkp_Region,MATCH(tbl_Sales[[#This Row],[Suburb]],lkp_Suburb,0))</f>
        <v>Western Metropolitan</v>
      </c>
      <c r="P4906" s="6">
        <f>MONTH(tbl_Sales[[#This Row],[Date]])</f>
        <v>11</v>
      </c>
      <c r="Q4906" s="6">
        <f>YEAR(tbl_Sales[[#This Row],[Date]])</f>
        <v>2016</v>
      </c>
    </row>
    <row r="4907" spans="1:17" x14ac:dyDescent="0.25">
      <c r="A4907" s="1">
        <v>42684</v>
      </c>
      <c r="B4907">
        <v>1170000</v>
      </c>
      <c r="C4907" t="s">
        <v>2</v>
      </c>
      <c r="D4907" t="s">
        <v>12428</v>
      </c>
      <c r="E4907" t="s">
        <v>10</v>
      </c>
      <c r="F4907">
        <v>3011</v>
      </c>
      <c r="G4907">
        <v>2</v>
      </c>
      <c r="H4907">
        <v>1</v>
      </c>
      <c r="I4907">
        <v>1</v>
      </c>
      <c r="J4907">
        <v>184</v>
      </c>
      <c r="K4907">
        <v>1900</v>
      </c>
      <c r="L4907" t="s">
        <v>5037</v>
      </c>
      <c r="M4907" t="s">
        <v>22</v>
      </c>
      <c r="N4907" t="s">
        <v>21</v>
      </c>
      <c r="O4907" s="6" t="str">
        <f>INDEX(lkp_Region,MATCH(tbl_Sales[[#This Row],[Suburb]],lkp_Suburb,0))</f>
        <v>Western Metropolitan</v>
      </c>
      <c r="P4907" s="6">
        <f>MONTH(tbl_Sales[[#This Row],[Date]])</f>
        <v>11</v>
      </c>
      <c r="Q4907" s="6">
        <f>YEAR(tbl_Sales[[#This Row],[Date]])</f>
        <v>2016</v>
      </c>
    </row>
    <row r="4908" spans="1:17" x14ac:dyDescent="0.25">
      <c r="A4908" s="1">
        <v>42684</v>
      </c>
      <c r="B4908">
        <v>1280000</v>
      </c>
      <c r="C4908" t="s">
        <v>2</v>
      </c>
      <c r="D4908" t="s">
        <v>12429</v>
      </c>
      <c r="E4908" t="s">
        <v>5</v>
      </c>
      <c r="F4908">
        <v>3107</v>
      </c>
      <c r="G4908">
        <v>4</v>
      </c>
      <c r="H4908">
        <v>2</v>
      </c>
      <c r="I4908">
        <v>2</v>
      </c>
      <c r="J4908">
        <v>681</v>
      </c>
      <c r="K4908">
        <v>1970</v>
      </c>
      <c r="L4908" t="s">
        <v>5038</v>
      </c>
      <c r="M4908" t="s">
        <v>586</v>
      </c>
      <c r="N4908" t="s">
        <v>128</v>
      </c>
      <c r="O4908" s="6" t="str">
        <f>INDEX(lkp_Region,MATCH(tbl_Sales[[#This Row],[Suburb]],lkp_Suburb,0))</f>
        <v>Eastern Metropolitan</v>
      </c>
      <c r="P4908" s="6">
        <f>MONTH(tbl_Sales[[#This Row],[Date]])</f>
        <v>11</v>
      </c>
      <c r="Q4908" s="6">
        <f>YEAR(tbl_Sales[[#This Row],[Date]])</f>
        <v>2016</v>
      </c>
    </row>
    <row r="4909" spans="1:17" x14ac:dyDescent="0.25">
      <c r="A4909" s="1">
        <v>42684</v>
      </c>
      <c r="B4909">
        <v>776000</v>
      </c>
      <c r="C4909" t="s">
        <v>2</v>
      </c>
      <c r="D4909" t="s">
        <v>12427</v>
      </c>
      <c r="E4909" t="s">
        <v>10</v>
      </c>
      <c r="F4909">
        <v>3189</v>
      </c>
      <c r="G4909">
        <v>2</v>
      </c>
      <c r="H4909">
        <v>1</v>
      </c>
      <c r="I4909">
        <v>1</v>
      </c>
      <c r="J4909">
        <v>209</v>
      </c>
      <c r="K4909">
        <v>2002</v>
      </c>
      <c r="L4909" t="s">
        <v>5039</v>
      </c>
      <c r="M4909" t="s">
        <v>70</v>
      </c>
      <c r="N4909" t="s">
        <v>45</v>
      </c>
      <c r="O4909" s="6" t="str">
        <f>INDEX(lkp_Region,MATCH(tbl_Sales[[#This Row],[Suburb]],lkp_Suburb,0))</f>
        <v>Southern Metropolitan</v>
      </c>
      <c r="P4909" s="6">
        <f>MONTH(tbl_Sales[[#This Row],[Date]])</f>
        <v>11</v>
      </c>
      <c r="Q4909" s="6">
        <f>YEAR(tbl_Sales[[#This Row],[Date]])</f>
        <v>2016</v>
      </c>
    </row>
    <row r="4910" spans="1:17" x14ac:dyDescent="0.25">
      <c r="A4910" s="1">
        <v>42684</v>
      </c>
      <c r="B4910">
        <v>1200000</v>
      </c>
      <c r="C4910" t="s">
        <v>2</v>
      </c>
      <c r="D4910" t="s">
        <v>12429</v>
      </c>
      <c r="E4910" t="s">
        <v>10</v>
      </c>
      <c r="F4910">
        <v>3189</v>
      </c>
      <c r="G4910">
        <v>4</v>
      </c>
      <c r="H4910">
        <v>2</v>
      </c>
      <c r="I4910">
        <v>1</v>
      </c>
      <c r="J4910">
        <v>696</v>
      </c>
      <c r="K4910">
        <v>1955</v>
      </c>
      <c r="L4910" t="s">
        <v>5040</v>
      </c>
      <c r="M4910" t="s">
        <v>70</v>
      </c>
      <c r="N4910" t="s">
        <v>45</v>
      </c>
      <c r="O4910" s="6" t="str">
        <f>INDEX(lkp_Region,MATCH(tbl_Sales[[#This Row],[Suburb]],lkp_Suburb,0))</f>
        <v>Southern Metropolitan</v>
      </c>
      <c r="P4910" s="6">
        <f>MONTH(tbl_Sales[[#This Row],[Date]])</f>
        <v>11</v>
      </c>
      <c r="Q4910" s="6">
        <f>YEAR(tbl_Sales[[#This Row],[Date]])</f>
        <v>2016</v>
      </c>
    </row>
    <row r="4911" spans="1:17" x14ac:dyDescent="0.25">
      <c r="A4911" s="1">
        <v>42684</v>
      </c>
      <c r="B4911">
        <v>1316000</v>
      </c>
      <c r="C4911" t="s">
        <v>2</v>
      </c>
      <c r="D4911" t="s">
        <v>12424</v>
      </c>
      <c r="E4911" t="s">
        <v>10</v>
      </c>
      <c r="F4911">
        <v>3015</v>
      </c>
      <c r="G4911">
        <v>4</v>
      </c>
      <c r="H4911">
        <v>2</v>
      </c>
      <c r="I4911">
        <v>3</v>
      </c>
      <c r="J4911">
        <v>539</v>
      </c>
      <c r="K4911">
        <v>2000</v>
      </c>
      <c r="L4911" t="s">
        <v>5041</v>
      </c>
      <c r="M4911" t="s">
        <v>133</v>
      </c>
      <c r="N4911" t="s">
        <v>69</v>
      </c>
      <c r="O4911" s="6" t="str">
        <f>INDEX(lkp_Region,MATCH(tbl_Sales[[#This Row],[Suburb]],lkp_Suburb,0))</f>
        <v>Western Metropolitan</v>
      </c>
      <c r="P4911" s="6">
        <f>MONTH(tbl_Sales[[#This Row],[Date]])</f>
        <v>11</v>
      </c>
      <c r="Q4911" s="6">
        <f>YEAR(tbl_Sales[[#This Row],[Date]])</f>
        <v>2016</v>
      </c>
    </row>
    <row r="4912" spans="1:17" x14ac:dyDescent="0.25">
      <c r="A4912" s="1">
        <v>42684</v>
      </c>
      <c r="B4912">
        <v>790000</v>
      </c>
      <c r="C4912" t="s">
        <v>13</v>
      </c>
      <c r="D4912" t="s">
        <v>12428</v>
      </c>
      <c r="E4912" t="s">
        <v>10</v>
      </c>
      <c r="F4912">
        <v>3165</v>
      </c>
      <c r="G4912">
        <v>3</v>
      </c>
      <c r="H4912">
        <v>1</v>
      </c>
      <c r="I4912">
        <v>2</v>
      </c>
      <c r="J4912">
        <v>406</v>
      </c>
      <c r="K4912">
        <v>1996</v>
      </c>
      <c r="L4912" t="s">
        <v>5042</v>
      </c>
      <c r="M4912" t="s">
        <v>138</v>
      </c>
      <c r="N4912" t="s">
        <v>57</v>
      </c>
      <c r="O4912" s="6" t="str">
        <f>INDEX(lkp_Region,MATCH(tbl_Sales[[#This Row],[Suburb]],lkp_Suburb,0))</f>
        <v>Southern Metropolitan</v>
      </c>
      <c r="P4912" s="6">
        <f>MONTH(tbl_Sales[[#This Row],[Date]])</f>
        <v>11</v>
      </c>
      <c r="Q4912" s="6">
        <f>YEAR(tbl_Sales[[#This Row],[Date]])</f>
        <v>2016</v>
      </c>
    </row>
    <row r="4913" spans="1:17" x14ac:dyDescent="0.25">
      <c r="A4913" s="1">
        <v>42684</v>
      </c>
      <c r="B4913">
        <v>420000</v>
      </c>
      <c r="C4913" t="s">
        <v>13</v>
      </c>
      <c r="D4913" t="s">
        <v>12424</v>
      </c>
      <c r="E4913" t="s">
        <v>10</v>
      </c>
      <c r="F4913">
        <v>3073</v>
      </c>
      <c r="G4913">
        <v>2</v>
      </c>
      <c r="H4913">
        <v>1</v>
      </c>
      <c r="I4913">
        <v>0</v>
      </c>
      <c r="J4913">
        <v>207</v>
      </c>
      <c r="L4913" t="s">
        <v>5043</v>
      </c>
      <c r="M4913" t="s">
        <v>93</v>
      </c>
      <c r="N4913" t="s">
        <v>62</v>
      </c>
      <c r="O4913" s="6" t="str">
        <f>INDEX(lkp_Region,MATCH(tbl_Sales[[#This Row],[Suburb]],lkp_Suburb,0))</f>
        <v>Northern Metropolitan</v>
      </c>
      <c r="P4913" s="6">
        <f>MONTH(tbl_Sales[[#This Row],[Date]])</f>
        <v>11</v>
      </c>
      <c r="Q4913" s="6">
        <f>YEAR(tbl_Sales[[#This Row],[Date]])</f>
        <v>2016</v>
      </c>
    </row>
    <row r="4914" spans="1:17" x14ac:dyDescent="0.25">
      <c r="A4914" s="1">
        <v>42684</v>
      </c>
      <c r="B4914">
        <v>851000</v>
      </c>
      <c r="C4914" t="s">
        <v>2</v>
      </c>
      <c r="D4914" t="s">
        <v>12428</v>
      </c>
      <c r="E4914" t="s">
        <v>10</v>
      </c>
      <c r="F4914">
        <v>3073</v>
      </c>
      <c r="G4914">
        <v>4</v>
      </c>
      <c r="H4914">
        <v>2</v>
      </c>
      <c r="I4914">
        <v>2</v>
      </c>
      <c r="J4914">
        <v>581</v>
      </c>
      <c r="K4914">
        <v>2006</v>
      </c>
      <c r="L4914" t="s">
        <v>5044</v>
      </c>
      <c r="M4914" t="s">
        <v>93</v>
      </c>
      <c r="N4914" t="s">
        <v>62</v>
      </c>
      <c r="O4914" s="6" t="str">
        <f>INDEX(lkp_Region,MATCH(tbl_Sales[[#This Row],[Suburb]],lkp_Suburb,0))</f>
        <v>Northern Metropolitan</v>
      </c>
      <c r="P4914" s="6">
        <f>MONTH(tbl_Sales[[#This Row],[Date]])</f>
        <v>11</v>
      </c>
      <c r="Q4914" s="6">
        <f>YEAR(tbl_Sales[[#This Row],[Date]])</f>
        <v>2016</v>
      </c>
    </row>
    <row r="4915" spans="1:17" x14ac:dyDescent="0.25">
      <c r="A4915" s="1">
        <v>42684</v>
      </c>
      <c r="B4915">
        <v>762500</v>
      </c>
      <c r="C4915" t="s">
        <v>2</v>
      </c>
      <c r="D4915" t="s">
        <v>12425</v>
      </c>
      <c r="E4915" t="s">
        <v>10</v>
      </c>
      <c r="F4915">
        <v>3020</v>
      </c>
      <c r="G4915">
        <v>3</v>
      </c>
      <c r="H4915">
        <v>1</v>
      </c>
      <c r="I4915">
        <v>1</v>
      </c>
      <c r="J4915">
        <v>510</v>
      </c>
      <c r="L4915" t="s">
        <v>5045</v>
      </c>
      <c r="M4915" t="s">
        <v>443</v>
      </c>
      <c r="N4915" t="s">
        <v>3</v>
      </c>
      <c r="O4915" s="6" t="str">
        <f>INDEX(lkp_Region,MATCH(tbl_Sales[[#This Row],[Suburb]],lkp_Suburb,0))</f>
        <v>Western Metropolitan</v>
      </c>
      <c r="P4915" s="6">
        <f>MONTH(tbl_Sales[[#This Row],[Date]])</f>
        <v>11</v>
      </c>
      <c r="Q4915" s="6">
        <f>YEAR(tbl_Sales[[#This Row],[Date]])</f>
        <v>2016</v>
      </c>
    </row>
    <row r="4916" spans="1:17" x14ac:dyDescent="0.25">
      <c r="A4916" s="1">
        <v>42684</v>
      </c>
      <c r="B4916">
        <v>765000</v>
      </c>
      <c r="C4916" t="s">
        <v>13</v>
      </c>
      <c r="D4916" t="s">
        <v>12427</v>
      </c>
      <c r="E4916" t="s">
        <v>10</v>
      </c>
      <c r="F4916">
        <v>3101</v>
      </c>
      <c r="G4916">
        <v>2</v>
      </c>
      <c r="H4916">
        <v>1</v>
      </c>
      <c r="I4916">
        <v>2</v>
      </c>
      <c r="J4916">
        <v>0</v>
      </c>
      <c r="K4916">
        <v>1960</v>
      </c>
      <c r="L4916" t="s">
        <v>5046</v>
      </c>
      <c r="M4916" t="s">
        <v>145</v>
      </c>
      <c r="N4916" t="s">
        <v>101</v>
      </c>
      <c r="O4916" s="6" t="str">
        <f>INDEX(lkp_Region,MATCH(tbl_Sales[[#This Row],[Suburb]],lkp_Suburb,0))</f>
        <v>Southern Metropolitan</v>
      </c>
      <c r="P4916" s="6">
        <f>MONTH(tbl_Sales[[#This Row],[Date]])</f>
        <v>11</v>
      </c>
      <c r="Q4916" s="6">
        <f>YEAR(tbl_Sales[[#This Row],[Date]])</f>
        <v>2016</v>
      </c>
    </row>
    <row r="4917" spans="1:17" x14ac:dyDescent="0.25">
      <c r="A4917" s="1">
        <v>42684</v>
      </c>
      <c r="B4917">
        <v>2205000</v>
      </c>
      <c r="C4917" t="s">
        <v>2</v>
      </c>
      <c r="D4917" t="s">
        <v>12431</v>
      </c>
      <c r="E4917" t="s">
        <v>5</v>
      </c>
      <c r="F4917">
        <v>3104</v>
      </c>
      <c r="G4917">
        <v>4</v>
      </c>
      <c r="H4917">
        <v>2</v>
      </c>
      <c r="I4917">
        <v>2</v>
      </c>
      <c r="J4917">
        <v>750</v>
      </c>
      <c r="K4917">
        <v>1950</v>
      </c>
      <c r="L4917" t="s">
        <v>5047</v>
      </c>
      <c r="M4917" t="s">
        <v>99</v>
      </c>
      <c r="N4917" t="s">
        <v>101</v>
      </c>
      <c r="O4917" s="6" t="str">
        <f>INDEX(lkp_Region,MATCH(tbl_Sales[[#This Row],[Suburb]],lkp_Suburb,0))</f>
        <v>Southern Metropolitan</v>
      </c>
      <c r="P4917" s="6">
        <f>MONTH(tbl_Sales[[#This Row],[Date]])</f>
        <v>11</v>
      </c>
      <c r="Q4917" s="6">
        <f>YEAR(tbl_Sales[[#This Row],[Date]])</f>
        <v>2016</v>
      </c>
    </row>
    <row r="4918" spans="1:17" x14ac:dyDescent="0.25">
      <c r="A4918" s="1">
        <v>42685</v>
      </c>
      <c r="B4918">
        <v>1080000</v>
      </c>
      <c r="C4918" t="s">
        <v>51</v>
      </c>
      <c r="D4918" t="s">
        <v>12429</v>
      </c>
      <c r="E4918" t="s">
        <v>10</v>
      </c>
      <c r="F4918">
        <v>3068</v>
      </c>
      <c r="G4918">
        <v>3</v>
      </c>
      <c r="H4918">
        <v>2</v>
      </c>
      <c r="I4918">
        <v>1</v>
      </c>
      <c r="J4918">
        <v>77</v>
      </c>
      <c r="K4918">
        <v>2016</v>
      </c>
      <c r="L4918" t="s">
        <v>5048</v>
      </c>
      <c r="M4918" t="s">
        <v>72</v>
      </c>
      <c r="N4918" t="s">
        <v>8</v>
      </c>
      <c r="O4918" s="6" t="str">
        <f>INDEX(lkp_Region,MATCH(tbl_Sales[[#This Row],[Suburb]],lkp_Suburb,0))</f>
        <v>Northern Metropolitan</v>
      </c>
      <c r="P4918" s="6">
        <f>MONTH(tbl_Sales[[#This Row],[Date]])</f>
        <v>11</v>
      </c>
      <c r="Q4918" s="6">
        <f>YEAR(tbl_Sales[[#This Row],[Date]])</f>
        <v>2016</v>
      </c>
    </row>
    <row r="4919" spans="1:17" x14ac:dyDescent="0.25">
      <c r="A4919" s="1">
        <v>42685</v>
      </c>
      <c r="B4919">
        <v>611000</v>
      </c>
      <c r="C4919" t="s">
        <v>13</v>
      </c>
      <c r="D4919" t="s">
        <v>12427</v>
      </c>
      <c r="E4919" t="s">
        <v>5</v>
      </c>
      <c r="F4919">
        <v>3144</v>
      </c>
      <c r="G4919">
        <v>2</v>
      </c>
      <c r="H4919">
        <v>1</v>
      </c>
      <c r="I4919">
        <v>1</v>
      </c>
      <c r="J4919">
        <v>0</v>
      </c>
      <c r="K4919">
        <v>2008</v>
      </c>
      <c r="L4919" t="s">
        <v>5049</v>
      </c>
      <c r="M4919" t="s">
        <v>388</v>
      </c>
      <c r="N4919" t="s">
        <v>76</v>
      </c>
      <c r="O4919" s="6" t="str">
        <f>INDEX(lkp_Region,MATCH(tbl_Sales[[#This Row],[Suburb]],lkp_Suburb,0))</f>
        <v>Southern Metropolitan</v>
      </c>
      <c r="P4919" s="6">
        <f>MONTH(tbl_Sales[[#This Row],[Date]])</f>
        <v>11</v>
      </c>
      <c r="Q4919" s="6">
        <f>YEAR(tbl_Sales[[#This Row],[Date]])</f>
        <v>2016</v>
      </c>
    </row>
    <row r="4920" spans="1:17" x14ac:dyDescent="0.25">
      <c r="A4920" s="1">
        <v>42685</v>
      </c>
      <c r="B4920">
        <v>635000</v>
      </c>
      <c r="C4920" t="s">
        <v>13</v>
      </c>
      <c r="D4920" t="s">
        <v>12428</v>
      </c>
      <c r="E4920" t="s">
        <v>10</v>
      </c>
      <c r="F4920">
        <v>3144</v>
      </c>
      <c r="G4920">
        <v>2</v>
      </c>
      <c r="H4920">
        <v>1</v>
      </c>
      <c r="I4920">
        <v>1</v>
      </c>
      <c r="J4920">
        <v>0</v>
      </c>
      <c r="K4920">
        <v>1970</v>
      </c>
      <c r="L4920" t="s">
        <v>5050</v>
      </c>
      <c r="M4920" t="s">
        <v>388</v>
      </c>
      <c r="N4920" t="s">
        <v>76</v>
      </c>
      <c r="O4920" s="6" t="str">
        <f>INDEX(lkp_Region,MATCH(tbl_Sales[[#This Row],[Suburb]],lkp_Suburb,0))</f>
        <v>Southern Metropolitan</v>
      </c>
      <c r="P4920" s="6">
        <f>MONTH(tbl_Sales[[#This Row],[Date]])</f>
        <v>11</v>
      </c>
      <c r="Q4920" s="6">
        <f>YEAR(tbl_Sales[[#This Row],[Date]])</f>
        <v>2016</v>
      </c>
    </row>
    <row r="4921" spans="1:17" x14ac:dyDescent="0.25">
      <c r="A4921" s="1">
        <v>42685</v>
      </c>
      <c r="B4921">
        <v>1742000</v>
      </c>
      <c r="C4921" t="s">
        <v>2</v>
      </c>
      <c r="D4921" t="s">
        <v>12427</v>
      </c>
      <c r="E4921" t="s">
        <v>5</v>
      </c>
      <c r="F4921">
        <v>3058</v>
      </c>
      <c r="G4921">
        <v>4</v>
      </c>
      <c r="H4921">
        <v>2</v>
      </c>
      <c r="I4921">
        <v>4</v>
      </c>
      <c r="J4921">
        <v>482</v>
      </c>
      <c r="K4921">
        <v>2006</v>
      </c>
      <c r="L4921" t="s">
        <v>5051</v>
      </c>
      <c r="M4921" t="s">
        <v>41</v>
      </c>
      <c r="N4921" t="s">
        <v>18</v>
      </c>
      <c r="O4921" s="6" t="str">
        <f>INDEX(lkp_Region,MATCH(tbl_Sales[[#This Row],[Suburb]],lkp_Suburb,0))</f>
        <v>Northern Metropolitan</v>
      </c>
      <c r="P4921" s="6">
        <f>MONTH(tbl_Sales[[#This Row],[Date]])</f>
        <v>11</v>
      </c>
      <c r="Q4921" s="6">
        <f>YEAR(tbl_Sales[[#This Row],[Date]])</f>
        <v>2016</v>
      </c>
    </row>
    <row r="4922" spans="1:17" x14ac:dyDescent="0.25">
      <c r="A4922" s="1">
        <v>42685</v>
      </c>
      <c r="B4922">
        <v>992000</v>
      </c>
      <c r="C4922" t="s">
        <v>2</v>
      </c>
      <c r="D4922" t="s">
        <v>12425</v>
      </c>
      <c r="E4922" t="s">
        <v>10</v>
      </c>
      <c r="F4922">
        <v>3148</v>
      </c>
      <c r="G4922">
        <v>3</v>
      </c>
      <c r="H4922">
        <v>1</v>
      </c>
      <c r="I4922">
        <v>2</v>
      </c>
      <c r="J4922">
        <v>586</v>
      </c>
      <c r="L4922" t="s">
        <v>5052</v>
      </c>
      <c r="M4922" t="s">
        <v>29</v>
      </c>
      <c r="N4922" t="s">
        <v>31</v>
      </c>
      <c r="O4922" s="6" t="str">
        <f>INDEX(lkp_Region,MATCH(tbl_Sales[[#This Row],[Suburb]],lkp_Suburb,0))</f>
        <v>Southern Metropolitan</v>
      </c>
      <c r="P4922" s="6">
        <f>MONTH(tbl_Sales[[#This Row],[Date]])</f>
        <v>11</v>
      </c>
      <c r="Q4922" s="6">
        <f>YEAR(tbl_Sales[[#This Row],[Date]])</f>
        <v>2016</v>
      </c>
    </row>
    <row r="4923" spans="1:17" x14ac:dyDescent="0.25">
      <c r="A4923" s="1">
        <v>42685</v>
      </c>
      <c r="B4923">
        <v>1300000</v>
      </c>
      <c r="C4923" t="s">
        <v>2</v>
      </c>
      <c r="D4923" t="s">
        <v>12425</v>
      </c>
      <c r="E4923" t="s">
        <v>5</v>
      </c>
      <c r="F4923">
        <v>3125</v>
      </c>
      <c r="G4923">
        <v>3</v>
      </c>
      <c r="H4923">
        <v>1</v>
      </c>
      <c r="I4923">
        <v>2</v>
      </c>
      <c r="J4923">
        <v>773</v>
      </c>
      <c r="K4923">
        <v>1960</v>
      </c>
      <c r="L4923" t="s">
        <v>5053</v>
      </c>
      <c r="M4923" t="s">
        <v>32</v>
      </c>
      <c r="N4923" t="s">
        <v>31</v>
      </c>
      <c r="O4923" s="6" t="str">
        <f>INDEX(lkp_Region,MATCH(tbl_Sales[[#This Row],[Suburb]],lkp_Suburb,0))</f>
        <v>Southern Metropolitan</v>
      </c>
      <c r="P4923" s="6">
        <f>MONTH(tbl_Sales[[#This Row],[Date]])</f>
        <v>11</v>
      </c>
      <c r="Q4923" s="6">
        <f>YEAR(tbl_Sales[[#This Row],[Date]])</f>
        <v>2016</v>
      </c>
    </row>
    <row r="4924" spans="1:17" x14ac:dyDescent="0.25">
      <c r="A4924" s="1">
        <v>42685</v>
      </c>
      <c r="B4924">
        <v>485000</v>
      </c>
      <c r="C4924" t="s">
        <v>13</v>
      </c>
      <c r="D4924" t="s">
        <v>12429</v>
      </c>
      <c r="E4924" t="s">
        <v>5</v>
      </c>
      <c r="F4924">
        <v>3052</v>
      </c>
      <c r="G4924">
        <v>1</v>
      </c>
      <c r="H4924">
        <v>1</v>
      </c>
      <c r="I4924">
        <v>1</v>
      </c>
      <c r="J4924">
        <v>0</v>
      </c>
      <c r="L4924" t="s">
        <v>5054</v>
      </c>
      <c r="M4924" t="s">
        <v>1418</v>
      </c>
      <c r="N4924" t="s">
        <v>88</v>
      </c>
      <c r="O4924" s="6" t="str">
        <f>INDEX(lkp_Region,MATCH(tbl_Sales[[#This Row],[Suburb]],lkp_Suburb,0))</f>
        <v>Northern Metropolitan</v>
      </c>
      <c r="P4924" s="6">
        <f>MONTH(tbl_Sales[[#This Row],[Date]])</f>
        <v>11</v>
      </c>
      <c r="Q4924" s="6">
        <f>YEAR(tbl_Sales[[#This Row],[Date]])</f>
        <v>2016</v>
      </c>
    </row>
    <row r="4925" spans="1:17" x14ac:dyDescent="0.25">
      <c r="A4925" s="1">
        <v>42685</v>
      </c>
      <c r="B4925">
        <v>567500</v>
      </c>
      <c r="C4925" t="s">
        <v>13</v>
      </c>
      <c r="D4925" t="s">
        <v>12428</v>
      </c>
      <c r="E4925" t="s">
        <v>10</v>
      </c>
      <c r="F4925">
        <v>3141</v>
      </c>
      <c r="G4925">
        <v>1</v>
      </c>
      <c r="H4925">
        <v>1</v>
      </c>
      <c r="I4925">
        <v>1</v>
      </c>
      <c r="J4925">
        <v>0</v>
      </c>
      <c r="K4925">
        <v>1970</v>
      </c>
      <c r="L4925" t="s">
        <v>5055</v>
      </c>
      <c r="M4925" t="s">
        <v>111</v>
      </c>
      <c r="N4925" t="s">
        <v>88</v>
      </c>
      <c r="O4925" s="6" t="str">
        <f>INDEX(lkp_Region,MATCH(tbl_Sales[[#This Row],[Suburb]],lkp_Suburb,0))</f>
        <v>Southern Metropolitan</v>
      </c>
      <c r="P4925" s="6">
        <f>MONTH(tbl_Sales[[#This Row],[Date]])</f>
        <v>11</v>
      </c>
      <c r="Q4925" s="6">
        <f>YEAR(tbl_Sales[[#This Row],[Date]])</f>
        <v>2016</v>
      </c>
    </row>
    <row r="4926" spans="1:17" x14ac:dyDescent="0.25">
      <c r="A4926" s="1">
        <v>42685</v>
      </c>
      <c r="B4926">
        <v>920000</v>
      </c>
      <c r="C4926" t="s">
        <v>2</v>
      </c>
      <c r="D4926" t="s">
        <v>12429</v>
      </c>
      <c r="E4926" t="s">
        <v>5</v>
      </c>
      <c r="F4926">
        <v>3053</v>
      </c>
      <c r="G4926">
        <v>3</v>
      </c>
      <c r="H4926">
        <v>1</v>
      </c>
      <c r="I4926">
        <v>0</v>
      </c>
      <c r="J4926">
        <v>121</v>
      </c>
      <c r="L4926" t="s">
        <v>5056</v>
      </c>
      <c r="M4926" t="s">
        <v>164</v>
      </c>
      <c r="N4926" t="s">
        <v>88</v>
      </c>
      <c r="O4926" s="6" t="str">
        <f>INDEX(lkp_Region,MATCH(tbl_Sales[[#This Row],[Suburb]],lkp_Suburb,0))</f>
        <v>Northern Metropolitan</v>
      </c>
      <c r="P4926" s="6">
        <f>MONTH(tbl_Sales[[#This Row],[Date]])</f>
        <v>11</v>
      </c>
      <c r="Q4926" s="6">
        <f>YEAR(tbl_Sales[[#This Row],[Date]])</f>
        <v>2016</v>
      </c>
    </row>
    <row r="4927" spans="1:17" x14ac:dyDescent="0.25">
      <c r="A4927" s="1">
        <v>42685</v>
      </c>
      <c r="B4927">
        <v>662500</v>
      </c>
      <c r="C4927" t="s">
        <v>13</v>
      </c>
      <c r="D4927" t="s">
        <v>12425</v>
      </c>
      <c r="E4927" t="s">
        <v>10</v>
      </c>
      <c r="F4927">
        <v>3032</v>
      </c>
      <c r="G4927">
        <v>3</v>
      </c>
      <c r="H4927">
        <v>2</v>
      </c>
      <c r="I4927">
        <v>2</v>
      </c>
      <c r="J4927">
        <v>202</v>
      </c>
      <c r="K4927">
        <v>2006</v>
      </c>
      <c r="L4927" t="s">
        <v>5057</v>
      </c>
      <c r="M4927" t="s">
        <v>21</v>
      </c>
      <c r="N4927" t="s">
        <v>21</v>
      </c>
      <c r="O4927" s="6" t="str">
        <f>INDEX(lkp_Region,MATCH(tbl_Sales[[#This Row],[Suburb]],lkp_Suburb,0))</f>
        <v>Western Metropolitan</v>
      </c>
      <c r="P4927" s="6">
        <f>MONTH(tbl_Sales[[#This Row],[Date]])</f>
        <v>11</v>
      </c>
      <c r="Q4927" s="6">
        <f>YEAR(tbl_Sales[[#This Row],[Date]])</f>
        <v>2016</v>
      </c>
    </row>
    <row r="4928" spans="1:17" x14ac:dyDescent="0.25">
      <c r="A4928" s="1">
        <v>42685</v>
      </c>
      <c r="B4928">
        <v>1201000</v>
      </c>
      <c r="C4928" t="s">
        <v>2</v>
      </c>
      <c r="D4928" t="s">
        <v>12429</v>
      </c>
      <c r="E4928" t="s">
        <v>10</v>
      </c>
      <c r="F4928">
        <v>3011</v>
      </c>
      <c r="G4928">
        <v>4</v>
      </c>
      <c r="H4928">
        <v>2</v>
      </c>
      <c r="I4928">
        <v>1</v>
      </c>
      <c r="J4928">
        <v>299</v>
      </c>
      <c r="K4928">
        <v>1910</v>
      </c>
      <c r="L4928" t="s">
        <v>5058</v>
      </c>
      <c r="M4928" t="s">
        <v>660</v>
      </c>
      <c r="N4928" t="s">
        <v>21</v>
      </c>
      <c r="O4928" s="6" t="str">
        <f>INDEX(lkp_Region,MATCH(tbl_Sales[[#This Row],[Suburb]],lkp_Suburb,0))</f>
        <v>Western Metropolitan</v>
      </c>
      <c r="P4928" s="6">
        <f>MONTH(tbl_Sales[[#This Row],[Date]])</f>
        <v>11</v>
      </c>
      <c r="Q4928" s="6">
        <f>YEAR(tbl_Sales[[#This Row],[Date]])</f>
        <v>2016</v>
      </c>
    </row>
    <row r="4929" spans="1:17" x14ac:dyDescent="0.25">
      <c r="A4929" s="1">
        <v>42685</v>
      </c>
      <c r="B4929">
        <v>921000</v>
      </c>
      <c r="C4929" t="s">
        <v>51</v>
      </c>
      <c r="D4929" t="s">
        <v>12429</v>
      </c>
      <c r="E4929" t="s">
        <v>10</v>
      </c>
      <c r="F4929">
        <v>3165</v>
      </c>
      <c r="G4929">
        <v>3</v>
      </c>
      <c r="H4929">
        <v>2</v>
      </c>
      <c r="I4929">
        <v>2</v>
      </c>
      <c r="J4929">
        <v>167</v>
      </c>
      <c r="K4929">
        <v>2009</v>
      </c>
      <c r="L4929" t="s">
        <v>5059</v>
      </c>
      <c r="M4929" t="s">
        <v>138</v>
      </c>
      <c r="N4929" t="s">
        <v>57</v>
      </c>
      <c r="O4929" s="6" t="str">
        <f>INDEX(lkp_Region,MATCH(tbl_Sales[[#This Row],[Suburb]],lkp_Suburb,0))</f>
        <v>Southern Metropolitan</v>
      </c>
      <c r="P4929" s="6">
        <f>MONTH(tbl_Sales[[#This Row],[Date]])</f>
        <v>11</v>
      </c>
      <c r="Q4929" s="6">
        <f>YEAR(tbl_Sales[[#This Row],[Date]])</f>
        <v>2016</v>
      </c>
    </row>
    <row r="4930" spans="1:17" x14ac:dyDescent="0.25">
      <c r="A4930" s="1">
        <v>42685</v>
      </c>
      <c r="B4930">
        <v>950000</v>
      </c>
      <c r="C4930" t="s">
        <v>13</v>
      </c>
      <c r="D4930" t="s">
        <v>12425</v>
      </c>
      <c r="E4930" t="s">
        <v>10</v>
      </c>
      <c r="F4930">
        <v>3204</v>
      </c>
      <c r="G4930">
        <v>2</v>
      </c>
      <c r="H4930">
        <v>1</v>
      </c>
      <c r="I4930">
        <v>1</v>
      </c>
      <c r="J4930">
        <v>0</v>
      </c>
      <c r="L4930" t="s">
        <v>5060</v>
      </c>
      <c r="M4930" t="s">
        <v>63</v>
      </c>
      <c r="N4930" t="s">
        <v>57</v>
      </c>
      <c r="O4930" s="6" t="str">
        <f>INDEX(lkp_Region,MATCH(tbl_Sales[[#This Row],[Suburb]],lkp_Suburb,0))</f>
        <v>Southern Metropolitan</v>
      </c>
      <c r="P4930" s="6">
        <f>MONTH(tbl_Sales[[#This Row],[Date]])</f>
        <v>11</v>
      </c>
      <c r="Q4930" s="6">
        <f>YEAR(tbl_Sales[[#This Row],[Date]])</f>
        <v>2016</v>
      </c>
    </row>
    <row r="4931" spans="1:17" x14ac:dyDescent="0.25">
      <c r="A4931" s="1">
        <v>42685</v>
      </c>
      <c r="B4931">
        <v>1360000</v>
      </c>
      <c r="C4931" t="s">
        <v>2</v>
      </c>
      <c r="D4931" t="s">
        <v>12429</v>
      </c>
      <c r="E4931" t="s">
        <v>10</v>
      </c>
      <c r="F4931">
        <v>3163</v>
      </c>
      <c r="G4931">
        <v>3</v>
      </c>
      <c r="H4931">
        <v>2</v>
      </c>
      <c r="I4931">
        <v>2</v>
      </c>
      <c r="J4931">
        <v>282</v>
      </c>
      <c r="K4931">
        <v>2010</v>
      </c>
      <c r="L4931" t="s">
        <v>5061</v>
      </c>
      <c r="M4931" t="s">
        <v>201</v>
      </c>
      <c r="N4931" t="s">
        <v>57</v>
      </c>
      <c r="O4931" s="6" t="str">
        <f>INDEX(lkp_Region,MATCH(tbl_Sales[[#This Row],[Suburb]],lkp_Suburb,0))</f>
        <v>Southern Metropolitan</v>
      </c>
      <c r="P4931" s="6">
        <f>MONTH(tbl_Sales[[#This Row],[Date]])</f>
        <v>11</v>
      </c>
      <c r="Q4931" s="6">
        <f>YEAR(tbl_Sales[[#This Row],[Date]])</f>
        <v>2016</v>
      </c>
    </row>
    <row r="4932" spans="1:17" x14ac:dyDescent="0.25">
      <c r="A4932" s="1">
        <v>42685</v>
      </c>
      <c r="B4932">
        <v>721000</v>
      </c>
      <c r="C4932" t="s">
        <v>2</v>
      </c>
      <c r="D4932" t="s">
        <v>12425</v>
      </c>
      <c r="E4932" t="s">
        <v>10</v>
      </c>
      <c r="F4932">
        <v>3072</v>
      </c>
      <c r="G4932">
        <v>3</v>
      </c>
      <c r="H4932">
        <v>1</v>
      </c>
      <c r="I4932">
        <v>1</v>
      </c>
      <c r="J4932">
        <v>581</v>
      </c>
      <c r="L4932" t="s">
        <v>5062</v>
      </c>
      <c r="M4932" t="s">
        <v>97</v>
      </c>
      <c r="N4932" t="s">
        <v>62</v>
      </c>
      <c r="O4932" s="6" t="str">
        <f>INDEX(lkp_Region,MATCH(tbl_Sales[[#This Row],[Suburb]],lkp_Suburb,0))</f>
        <v>Northern Metropolitan</v>
      </c>
      <c r="P4932" s="6">
        <f>MONTH(tbl_Sales[[#This Row],[Date]])</f>
        <v>11</v>
      </c>
      <c r="Q4932" s="6">
        <f>YEAR(tbl_Sales[[#This Row],[Date]])</f>
        <v>2016</v>
      </c>
    </row>
    <row r="4933" spans="1:17" x14ac:dyDescent="0.25">
      <c r="A4933" s="1">
        <v>42685</v>
      </c>
      <c r="B4933">
        <v>723000</v>
      </c>
      <c r="C4933" t="s">
        <v>2</v>
      </c>
      <c r="D4933" t="s">
        <v>12427</v>
      </c>
      <c r="E4933" t="s">
        <v>10</v>
      </c>
      <c r="F4933">
        <v>3073</v>
      </c>
      <c r="G4933">
        <v>3</v>
      </c>
      <c r="H4933">
        <v>1</v>
      </c>
      <c r="I4933">
        <v>1</v>
      </c>
      <c r="J4933">
        <v>535</v>
      </c>
      <c r="K4933">
        <v>1950</v>
      </c>
      <c r="L4933" t="s">
        <v>5063</v>
      </c>
      <c r="M4933" t="s">
        <v>93</v>
      </c>
      <c r="N4933" t="s">
        <v>62</v>
      </c>
      <c r="O4933" s="6" t="str">
        <f>INDEX(lkp_Region,MATCH(tbl_Sales[[#This Row],[Suburb]],lkp_Suburb,0))</f>
        <v>Northern Metropolitan</v>
      </c>
      <c r="P4933" s="6">
        <f>MONTH(tbl_Sales[[#This Row],[Date]])</f>
        <v>11</v>
      </c>
      <c r="Q4933" s="6">
        <f>YEAR(tbl_Sales[[#This Row],[Date]])</f>
        <v>2016</v>
      </c>
    </row>
    <row r="4934" spans="1:17" x14ac:dyDescent="0.25">
      <c r="A4934" s="1">
        <v>42685</v>
      </c>
      <c r="B4934">
        <v>916000</v>
      </c>
      <c r="C4934" t="s">
        <v>2</v>
      </c>
      <c r="D4934" t="s">
        <v>12427</v>
      </c>
      <c r="E4934" t="s">
        <v>10</v>
      </c>
      <c r="F4934">
        <v>3072</v>
      </c>
      <c r="G4934">
        <v>3</v>
      </c>
      <c r="H4934">
        <v>1</v>
      </c>
      <c r="I4934">
        <v>3</v>
      </c>
      <c r="J4934">
        <v>523</v>
      </c>
      <c r="L4934" t="s">
        <v>5064</v>
      </c>
      <c r="M4934" t="s">
        <v>97</v>
      </c>
      <c r="N4934" t="s">
        <v>62</v>
      </c>
      <c r="O4934" s="6" t="str">
        <f>INDEX(lkp_Region,MATCH(tbl_Sales[[#This Row],[Suburb]],lkp_Suburb,0))</f>
        <v>Northern Metropolitan</v>
      </c>
      <c r="P4934" s="6">
        <f>MONTH(tbl_Sales[[#This Row],[Date]])</f>
        <v>11</v>
      </c>
      <c r="Q4934" s="6">
        <f>YEAR(tbl_Sales[[#This Row],[Date]])</f>
        <v>2016</v>
      </c>
    </row>
    <row r="4935" spans="1:17" x14ac:dyDescent="0.25">
      <c r="A4935" s="1">
        <v>42685</v>
      </c>
      <c r="B4935">
        <v>615000</v>
      </c>
      <c r="C4935" t="s">
        <v>2</v>
      </c>
      <c r="D4935" t="s">
        <v>12427</v>
      </c>
      <c r="E4935" t="s">
        <v>10</v>
      </c>
      <c r="F4935">
        <v>3020</v>
      </c>
      <c r="G4935">
        <v>3</v>
      </c>
      <c r="H4935">
        <v>2</v>
      </c>
      <c r="I4935">
        <v>6</v>
      </c>
      <c r="J4935">
        <v>667</v>
      </c>
      <c r="K4935">
        <v>1975</v>
      </c>
      <c r="L4935" t="s">
        <v>5065</v>
      </c>
      <c r="M4935" t="s">
        <v>141</v>
      </c>
      <c r="N4935" t="s">
        <v>3</v>
      </c>
      <c r="O4935" s="6" t="str">
        <f>INDEX(lkp_Region,MATCH(tbl_Sales[[#This Row],[Suburb]],lkp_Suburb,0))</f>
        <v>Western Metropolitan</v>
      </c>
      <c r="P4935" s="6">
        <f>MONTH(tbl_Sales[[#This Row],[Date]])</f>
        <v>11</v>
      </c>
      <c r="Q4935" s="6">
        <f>YEAR(tbl_Sales[[#This Row],[Date]])</f>
        <v>2016</v>
      </c>
    </row>
    <row r="4936" spans="1:17" x14ac:dyDescent="0.25">
      <c r="A4936" s="1">
        <v>42685</v>
      </c>
      <c r="B4936">
        <v>935000</v>
      </c>
      <c r="C4936" t="s">
        <v>13</v>
      </c>
      <c r="D4936" t="s">
        <v>12423</v>
      </c>
      <c r="E4936" t="s">
        <v>5</v>
      </c>
      <c r="F4936">
        <v>3123</v>
      </c>
      <c r="G4936">
        <v>3</v>
      </c>
      <c r="H4936">
        <v>2</v>
      </c>
      <c r="I4936">
        <v>1</v>
      </c>
      <c r="J4936">
        <v>144</v>
      </c>
      <c r="K4936">
        <v>1975</v>
      </c>
      <c r="L4936" t="s">
        <v>5066</v>
      </c>
      <c r="M4936" t="s">
        <v>230</v>
      </c>
      <c r="N4936" t="s">
        <v>101</v>
      </c>
      <c r="O4936" s="6" t="str">
        <f>INDEX(lkp_Region,MATCH(tbl_Sales[[#This Row],[Suburb]],lkp_Suburb,0))</f>
        <v>Southern Metropolitan</v>
      </c>
      <c r="P4936" s="6">
        <f>MONTH(tbl_Sales[[#This Row],[Date]])</f>
        <v>11</v>
      </c>
      <c r="Q4936" s="6">
        <f>YEAR(tbl_Sales[[#This Row],[Date]])</f>
        <v>2016</v>
      </c>
    </row>
    <row r="4937" spans="1:17" x14ac:dyDescent="0.25">
      <c r="A4937" s="1">
        <v>42685</v>
      </c>
      <c r="B4937">
        <v>1300000</v>
      </c>
      <c r="C4937" t="s">
        <v>2</v>
      </c>
      <c r="D4937" t="s">
        <v>12427</v>
      </c>
      <c r="E4937" t="s">
        <v>10</v>
      </c>
      <c r="F4937">
        <v>3104</v>
      </c>
      <c r="G4937">
        <v>3</v>
      </c>
      <c r="H4937">
        <v>1</v>
      </c>
      <c r="I4937">
        <v>2</v>
      </c>
      <c r="J4937">
        <v>464</v>
      </c>
      <c r="L4937" t="s">
        <v>5067</v>
      </c>
      <c r="M4937" t="s">
        <v>99</v>
      </c>
      <c r="N4937" t="s">
        <v>101</v>
      </c>
      <c r="O4937" s="6" t="str">
        <f>INDEX(lkp_Region,MATCH(tbl_Sales[[#This Row],[Suburb]],lkp_Suburb,0))</f>
        <v>Southern Metropolitan</v>
      </c>
      <c r="P4937" s="6">
        <f>MONTH(tbl_Sales[[#This Row],[Date]])</f>
        <v>11</v>
      </c>
      <c r="Q4937" s="6">
        <f>YEAR(tbl_Sales[[#This Row],[Date]])</f>
        <v>2016</v>
      </c>
    </row>
    <row r="4938" spans="1:17" x14ac:dyDescent="0.25">
      <c r="A4938" s="1">
        <v>42685</v>
      </c>
      <c r="B4938">
        <v>1600000</v>
      </c>
      <c r="C4938" t="s">
        <v>2</v>
      </c>
      <c r="D4938" t="s">
        <v>12427</v>
      </c>
      <c r="E4938" t="s">
        <v>10</v>
      </c>
      <c r="F4938">
        <v>3147</v>
      </c>
      <c r="G4938">
        <v>5</v>
      </c>
      <c r="H4938">
        <v>3</v>
      </c>
      <c r="I4938">
        <v>4</v>
      </c>
      <c r="J4938">
        <v>700</v>
      </c>
      <c r="K4938">
        <v>1950</v>
      </c>
      <c r="L4938" t="s">
        <v>5068</v>
      </c>
      <c r="M4938" t="s">
        <v>206</v>
      </c>
      <c r="N4938" t="s">
        <v>101</v>
      </c>
      <c r="O4938" s="6" t="str">
        <f>INDEX(lkp_Region,MATCH(tbl_Sales[[#This Row],[Suburb]],lkp_Suburb,0))</f>
        <v>Southern Metropolitan</v>
      </c>
      <c r="P4938" s="6">
        <f>MONTH(tbl_Sales[[#This Row],[Date]])</f>
        <v>11</v>
      </c>
      <c r="Q4938" s="6">
        <f>YEAR(tbl_Sales[[#This Row],[Date]])</f>
        <v>2016</v>
      </c>
    </row>
    <row r="4939" spans="1:17" x14ac:dyDescent="0.25">
      <c r="A4939" s="1">
        <v>42685</v>
      </c>
      <c r="B4939">
        <v>1702000</v>
      </c>
      <c r="C4939" t="s">
        <v>2</v>
      </c>
      <c r="D4939" t="s">
        <v>12429</v>
      </c>
      <c r="E4939" t="s">
        <v>5</v>
      </c>
      <c r="F4939">
        <v>3104</v>
      </c>
      <c r="G4939">
        <v>4</v>
      </c>
      <c r="H4939">
        <v>2</v>
      </c>
      <c r="I4939">
        <v>2</v>
      </c>
      <c r="J4939">
        <v>715</v>
      </c>
      <c r="K4939">
        <v>1939</v>
      </c>
      <c r="L4939" t="s">
        <v>5069</v>
      </c>
      <c r="M4939" t="s">
        <v>99</v>
      </c>
      <c r="N4939" t="s">
        <v>101</v>
      </c>
      <c r="O4939" s="6" t="str">
        <f>INDEX(lkp_Region,MATCH(tbl_Sales[[#This Row],[Suburb]],lkp_Suburb,0))</f>
        <v>Southern Metropolitan</v>
      </c>
      <c r="P4939" s="6">
        <f>MONTH(tbl_Sales[[#This Row],[Date]])</f>
        <v>11</v>
      </c>
      <c r="Q4939" s="6">
        <f>YEAR(tbl_Sales[[#This Row],[Date]])</f>
        <v>2016</v>
      </c>
    </row>
    <row r="4940" spans="1:17" x14ac:dyDescent="0.25">
      <c r="A4940" s="1">
        <v>42685</v>
      </c>
      <c r="B4940">
        <v>575000</v>
      </c>
      <c r="C4940" t="s">
        <v>13</v>
      </c>
      <c r="D4940" t="s">
        <v>12429</v>
      </c>
      <c r="E4940" t="s">
        <v>10</v>
      </c>
      <c r="F4940">
        <v>3186</v>
      </c>
      <c r="G4940">
        <v>2</v>
      </c>
      <c r="H4940">
        <v>1</v>
      </c>
      <c r="I4940">
        <v>1</v>
      </c>
      <c r="J4940">
        <v>0</v>
      </c>
      <c r="L4940" t="s">
        <v>5070</v>
      </c>
      <c r="M4940" t="s">
        <v>105</v>
      </c>
      <c r="N4940" t="s">
        <v>107</v>
      </c>
      <c r="O4940" s="6" t="str">
        <f>INDEX(lkp_Region,MATCH(tbl_Sales[[#This Row],[Suburb]],lkp_Suburb,0))</f>
        <v>Southern Metropolitan</v>
      </c>
      <c r="P4940" s="6">
        <f>MONTH(tbl_Sales[[#This Row],[Date]])</f>
        <v>11</v>
      </c>
      <c r="Q4940" s="6">
        <f>YEAR(tbl_Sales[[#This Row],[Date]])</f>
        <v>2016</v>
      </c>
    </row>
    <row r="4941" spans="1:17" x14ac:dyDescent="0.25">
      <c r="A4941" s="1">
        <v>42685</v>
      </c>
      <c r="B4941">
        <v>540000</v>
      </c>
      <c r="C4941" t="s">
        <v>13</v>
      </c>
      <c r="D4941" t="s">
        <v>12424</v>
      </c>
      <c r="E4941" t="s">
        <v>5</v>
      </c>
      <c r="F4941">
        <v>3084</v>
      </c>
      <c r="G4941">
        <v>2</v>
      </c>
      <c r="H4941">
        <v>1</v>
      </c>
      <c r="I4941">
        <v>2</v>
      </c>
      <c r="J4941">
        <v>153</v>
      </c>
      <c r="K4941">
        <v>1972</v>
      </c>
      <c r="L4941" t="s">
        <v>5071</v>
      </c>
      <c r="M4941" t="s">
        <v>211</v>
      </c>
      <c r="N4941" t="s">
        <v>150</v>
      </c>
      <c r="O4941" s="6" t="str">
        <f>INDEX(lkp_Region,MATCH(tbl_Sales[[#This Row],[Suburb]],lkp_Suburb,0))</f>
        <v>Eastern Metropolitan</v>
      </c>
      <c r="P4941" s="6">
        <f>MONTH(tbl_Sales[[#This Row],[Date]])</f>
        <v>11</v>
      </c>
      <c r="Q4941" s="6">
        <f>YEAR(tbl_Sales[[#This Row],[Date]])</f>
        <v>2016</v>
      </c>
    </row>
    <row r="4942" spans="1:17" x14ac:dyDescent="0.25">
      <c r="A4942" s="1">
        <v>42686</v>
      </c>
      <c r="B4942">
        <v>327000</v>
      </c>
      <c r="C4942" t="s">
        <v>13</v>
      </c>
      <c r="D4942" t="s">
        <v>12427</v>
      </c>
      <c r="E4942" t="s">
        <v>10</v>
      </c>
      <c r="F4942">
        <v>3121</v>
      </c>
      <c r="G4942">
        <v>1</v>
      </c>
      <c r="H4942">
        <v>1</v>
      </c>
      <c r="I4942">
        <v>1</v>
      </c>
      <c r="J4942">
        <v>0</v>
      </c>
      <c r="K4942">
        <v>2012</v>
      </c>
      <c r="L4942" t="s">
        <v>5072</v>
      </c>
      <c r="M4942" t="s">
        <v>6</v>
      </c>
      <c r="N4942" t="s">
        <v>8</v>
      </c>
      <c r="O4942" s="6" t="str">
        <f>INDEX(lkp_Region,MATCH(tbl_Sales[[#This Row],[Suburb]],lkp_Suburb,0))</f>
        <v>Northern Metropolitan</v>
      </c>
      <c r="P4942" s="6">
        <f>MONTH(tbl_Sales[[#This Row],[Date]])</f>
        <v>11</v>
      </c>
      <c r="Q4942" s="6">
        <f>YEAR(tbl_Sales[[#This Row],[Date]])</f>
        <v>2016</v>
      </c>
    </row>
    <row r="4943" spans="1:17" x14ac:dyDescent="0.25">
      <c r="A4943" s="1">
        <v>42686</v>
      </c>
      <c r="B4943">
        <v>372000</v>
      </c>
      <c r="C4943" t="s">
        <v>13</v>
      </c>
      <c r="D4943" t="s">
        <v>12429</v>
      </c>
      <c r="E4943" t="s">
        <v>5</v>
      </c>
      <c r="F4943">
        <v>3066</v>
      </c>
      <c r="G4943">
        <v>1</v>
      </c>
      <c r="H4943">
        <v>1</v>
      </c>
      <c r="I4943">
        <v>1</v>
      </c>
      <c r="J4943">
        <v>0</v>
      </c>
      <c r="K4943">
        <v>2005</v>
      </c>
      <c r="L4943" t="s">
        <v>5073</v>
      </c>
      <c r="M4943" t="s">
        <v>216</v>
      </c>
      <c r="N4943" t="s">
        <v>8</v>
      </c>
      <c r="O4943" s="6" t="str">
        <f>INDEX(lkp_Region,MATCH(tbl_Sales[[#This Row],[Suburb]],lkp_Suburb,0))</f>
        <v>Northern Metropolitan</v>
      </c>
      <c r="P4943" s="6">
        <f>MONTH(tbl_Sales[[#This Row],[Date]])</f>
        <v>11</v>
      </c>
      <c r="Q4943" s="6">
        <f>YEAR(tbl_Sales[[#This Row],[Date]])</f>
        <v>2016</v>
      </c>
    </row>
    <row r="4944" spans="1:17" x14ac:dyDescent="0.25">
      <c r="A4944" s="1">
        <v>42686</v>
      </c>
      <c r="B4944">
        <v>2588000</v>
      </c>
      <c r="C4944" t="s">
        <v>2</v>
      </c>
      <c r="D4944" t="s">
        <v>12425</v>
      </c>
      <c r="E4944" t="s">
        <v>5</v>
      </c>
      <c r="F4944">
        <v>3127</v>
      </c>
      <c r="G4944">
        <v>3</v>
      </c>
      <c r="H4944">
        <v>3</v>
      </c>
      <c r="I4944">
        <v>2</v>
      </c>
      <c r="J4944">
        <v>1149</v>
      </c>
      <c r="K4944">
        <v>1920</v>
      </c>
      <c r="L4944" t="s">
        <v>5074</v>
      </c>
      <c r="M4944" t="s">
        <v>34</v>
      </c>
      <c r="N4944" t="s">
        <v>14</v>
      </c>
      <c r="O4944" s="6" t="str">
        <f>INDEX(lkp_Region,MATCH(tbl_Sales[[#This Row],[Suburb]],lkp_Suburb,0))</f>
        <v>Eastern Metropolitan</v>
      </c>
      <c r="P4944" s="6">
        <f>MONTH(tbl_Sales[[#This Row],[Date]])</f>
        <v>11</v>
      </c>
      <c r="Q4944" s="6">
        <f>YEAR(tbl_Sales[[#This Row],[Date]])</f>
        <v>2016</v>
      </c>
    </row>
    <row r="4945" spans="1:17" x14ac:dyDescent="0.25">
      <c r="A4945" s="1">
        <v>42686</v>
      </c>
      <c r="B4945">
        <v>421500</v>
      </c>
      <c r="C4945" t="s">
        <v>13</v>
      </c>
      <c r="D4945" t="s">
        <v>12427</v>
      </c>
      <c r="E4945" t="s">
        <v>10</v>
      </c>
      <c r="F4945">
        <v>3143</v>
      </c>
      <c r="G4945">
        <v>1</v>
      </c>
      <c r="H4945">
        <v>1</v>
      </c>
      <c r="I4945">
        <v>0</v>
      </c>
      <c r="J4945">
        <v>0</v>
      </c>
      <c r="L4945" t="s">
        <v>5075</v>
      </c>
      <c r="M4945" t="s">
        <v>283</v>
      </c>
      <c r="N4945" t="s">
        <v>76</v>
      </c>
      <c r="O4945" s="6" t="str">
        <f>INDEX(lkp_Region,MATCH(tbl_Sales[[#This Row],[Suburb]],lkp_Suburb,0))</f>
        <v>Southern Metropolitan</v>
      </c>
      <c r="P4945" s="6">
        <f>MONTH(tbl_Sales[[#This Row],[Date]])</f>
        <v>11</v>
      </c>
      <c r="Q4945" s="6">
        <f>YEAR(tbl_Sales[[#This Row],[Date]])</f>
        <v>2016</v>
      </c>
    </row>
    <row r="4946" spans="1:17" x14ac:dyDescent="0.25">
      <c r="A4946" s="1">
        <v>42686</v>
      </c>
      <c r="B4946">
        <v>815000</v>
      </c>
      <c r="C4946" t="s">
        <v>2</v>
      </c>
      <c r="D4946" t="s">
        <v>12430</v>
      </c>
      <c r="E4946" t="s">
        <v>10</v>
      </c>
      <c r="F4946">
        <v>3181</v>
      </c>
      <c r="G4946">
        <v>2</v>
      </c>
      <c r="H4946">
        <v>1</v>
      </c>
      <c r="I4946">
        <v>0</v>
      </c>
      <c r="J4946">
        <v>96</v>
      </c>
      <c r="K4946">
        <v>1880</v>
      </c>
      <c r="L4946" t="s">
        <v>191</v>
      </c>
      <c r="M4946" t="s">
        <v>302</v>
      </c>
      <c r="N4946" t="s">
        <v>76</v>
      </c>
      <c r="O4946" s="6" t="str">
        <f>INDEX(lkp_Region,MATCH(tbl_Sales[[#This Row],[Suburb]],lkp_Suburb,0))</f>
        <v>Southern Metropolitan</v>
      </c>
      <c r="P4946" s="6">
        <f>MONTH(tbl_Sales[[#This Row],[Date]])</f>
        <v>11</v>
      </c>
      <c r="Q4946" s="6">
        <f>YEAR(tbl_Sales[[#This Row],[Date]])</f>
        <v>2016</v>
      </c>
    </row>
    <row r="4947" spans="1:17" x14ac:dyDescent="0.25">
      <c r="A4947" s="1">
        <v>42686</v>
      </c>
      <c r="B4947">
        <v>1015000</v>
      </c>
      <c r="C4947" t="s">
        <v>51</v>
      </c>
      <c r="D4947" t="s">
        <v>12427</v>
      </c>
      <c r="E4947" t="s">
        <v>10</v>
      </c>
      <c r="F4947">
        <v>3145</v>
      </c>
      <c r="G4947">
        <v>3</v>
      </c>
      <c r="H4947">
        <v>2</v>
      </c>
      <c r="I4947">
        <v>2</v>
      </c>
      <c r="J4947">
        <v>0</v>
      </c>
      <c r="K4947">
        <v>2013</v>
      </c>
      <c r="L4947" t="s">
        <v>5076</v>
      </c>
      <c r="M4947" t="s">
        <v>74</v>
      </c>
      <c r="N4947" t="s">
        <v>76</v>
      </c>
      <c r="O4947" s="6" t="str">
        <f>INDEX(lkp_Region,MATCH(tbl_Sales[[#This Row],[Suburb]],lkp_Suburb,0))</f>
        <v>Southern Metropolitan</v>
      </c>
      <c r="P4947" s="6">
        <f>MONTH(tbl_Sales[[#This Row],[Date]])</f>
        <v>11</v>
      </c>
      <c r="Q4947" s="6">
        <f>YEAR(tbl_Sales[[#This Row],[Date]])</f>
        <v>2016</v>
      </c>
    </row>
    <row r="4948" spans="1:17" x14ac:dyDescent="0.25">
      <c r="A4948" s="1">
        <v>42686</v>
      </c>
      <c r="B4948">
        <v>510000</v>
      </c>
      <c r="C4948" t="s">
        <v>13</v>
      </c>
      <c r="D4948" t="s">
        <v>12429</v>
      </c>
      <c r="E4948" t="s">
        <v>10</v>
      </c>
      <c r="F4948">
        <v>3184</v>
      </c>
      <c r="G4948">
        <v>1</v>
      </c>
      <c r="H4948">
        <v>1</v>
      </c>
      <c r="I4948">
        <v>1</v>
      </c>
      <c r="J4948">
        <v>0</v>
      </c>
      <c r="K4948">
        <v>2001</v>
      </c>
      <c r="L4948" t="s">
        <v>5077</v>
      </c>
      <c r="M4948" t="s">
        <v>58</v>
      </c>
      <c r="N4948" t="s">
        <v>26</v>
      </c>
      <c r="O4948" s="6" t="str">
        <f>INDEX(lkp_Region,MATCH(tbl_Sales[[#This Row],[Suburb]],lkp_Suburb,0))</f>
        <v>Southern Metropolitan</v>
      </c>
      <c r="P4948" s="6">
        <f>MONTH(tbl_Sales[[#This Row],[Date]])</f>
        <v>11</v>
      </c>
      <c r="Q4948" s="6">
        <f>YEAR(tbl_Sales[[#This Row],[Date]])</f>
        <v>2016</v>
      </c>
    </row>
    <row r="4949" spans="1:17" x14ac:dyDescent="0.25">
      <c r="A4949" s="1">
        <v>42686</v>
      </c>
      <c r="B4949">
        <v>1080000</v>
      </c>
      <c r="C4949" t="s">
        <v>2</v>
      </c>
      <c r="D4949" t="s">
        <v>12429</v>
      </c>
      <c r="E4949" t="s">
        <v>10</v>
      </c>
      <c r="F4949">
        <v>3207</v>
      </c>
      <c r="G4949">
        <v>2</v>
      </c>
      <c r="H4949">
        <v>1</v>
      </c>
      <c r="I4949">
        <v>0</v>
      </c>
      <c r="J4949">
        <v>105</v>
      </c>
      <c r="K4949">
        <v>1910</v>
      </c>
      <c r="L4949" t="s">
        <v>5078</v>
      </c>
      <c r="M4949" t="s">
        <v>24</v>
      </c>
      <c r="N4949" t="s">
        <v>26</v>
      </c>
      <c r="O4949" s="6" t="str">
        <f>INDEX(lkp_Region,MATCH(tbl_Sales[[#This Row],[Suburb]],lkp_Suburb,0))</f>
        <v>Southern Metropolitan</v>
      </c>
      <c r="P4949" s="6">
        <f>MONTH(tbl_Sales[[#This Row],[Date]])</f>
        <v>11</v>
      </c>
      <c r="Q4949" s="6">
        <f>YEAR(tbl_Sales[[#This Row],[Date]])</f>
        <v>2016</v>
      </c>
    </row>
    <row r="4950" spans="1:17" x14ac:dyDescent="0.25">
      <c r="A4950" s="1">
        <v>42686</v>
      </c>
      <c r="B4950">
        <v>1180000</v>
      </c>
      <c r="C4950" t="s">
        <v>2</v>
      </c>
      <c r="D4950" t="s">
        <v>12431</v>
      </c>
      <c r="E4950" t="s">
        <v>10</v>
      </c>
      <c r="F4950">
        <v>3184</v>
      </c>
      <c r="G4950">
        <v>2</v>
      </c>
      <c r="H4950">
        <v>1</v>
      </c>
      <c r="I4950">
        <v>0</v>
      </c>
      <c r="J4950">
        <v>249</v>
      </c>
      <c r="L4950" t="s">
        <v>5079</v>
      </c>
      <c r="M4950" t="s">
        <v>58</v>
      </c>
      <c r="N4950" t="s">
        <v>26</v>
      </c>
      <c r="O4950" s="6" t="str">
        <f>INDEX(lkp_Region,MATCH(tbl_Sales[[#This Row],[Suburb]],lkp_Suburb,0))</f>
        <v>Southern Metropolitan</v>
      </c>
      <c r="P4950" s="6">
        <f>MONTH(tbl_Sales[[#This Row],[Date]])</f>
        <v>11</v>
      </c>
      <c r="Q4950" s="6">
        <f>YEAR(tbl_Sales[[#This Row],[Date]])</f>
        <v>2016</v>
      </c>
    </row>
    <row r="4951" spans="1:17" x14ac:dyDescent="0.25">
      <c r="A4951" s="1">
        <v>42686</v>
      </c>
      <c r="B4951">
        <v>1037500</v>
      </c>
      <c r="C4951" t="s">
        <v>2</v>
      </c>
      <c r="D4951" t="s">
        <v>12425</v>
      </c>
      <c r="E4951" t="s">
        <v>10</v>
      </c>
      <c r="F4951">
        <v>3032</v>
      </c>
      <c r="G4951">
        <v>3</v>
      </c>
      <c r="H4951">
        <v>1</v>
      </c>
      <c r="I4951">
        <v>2</v>
      </c>
      <c r="J4951">
        <v>506</v>
      </c>
      <c r="K4951">
        <v>1920</v>
      </c>
      <c r="L4951" t="s">
        <v>5080</v>
      </c>
      <c r="M4951" t="s">
        <v>160</v>
      </c>
      <c r="N4951" t="s">
        <v>49</v>
      </c>
      <c r="O4951" s="6" t="str">
        <f>INDEX(lkp_Region,MATCH(tbl_Sales[[#This Row],[Suburb]],lkp_Suburb,0))</f>
        <v>Western Metropolitan</v>
      </c>
      <c r="P4951" s="6">
        <f>MONTH(tbl_Sales[[#This Row],[Date]])</f>
        <v>11</v>
      </c>
      <c r="Q4951" s="6">
        <f>YEAR(tbl_Sales[[#This Row],[Date]])</f>
        <v>2016</v>
      </c>
    </row>
    <row r="4952" spans="1:17" x14ac:dyDescent="0.25">
      <c r="A4952" s="1">
        <v>42686</v>
      </c>
      <c r="B4952">
        <v>1245000</v>
      </c>
      <c r="C4952" t="s">
        <v>2</v>
      </c>
      <c r="D4952" t="s">
        <v>12424</v>
      </c>
      <c r="E4952" t="s">
        <v>5</v>
      </c>
      <c r="F4952">
        <v>3042</v>
      </c>
      <c r="G4952">
        <v>4</v>
      </c>
      <c r="H4952">
        <v>3</v>
      </c>
      <c r="I4952">
        <v>3</v>
      </c>
      <c r="J4952">
        <v>0</v>
      </c>
      <c r="K4952">
        <v>1950</v>
      </c>
      <c r="L4952" t="s">
        <v>5081</v>
      </c>
      <c r="M4952" t="s">
        <v>86</v>
      </c>
      <c r="N4952" t="s">
        <v>49</v>
      </c>
      <c r="O4952" s="6" t="str">
        <f>INDEX(lkp_Region,MATCH(tbl_Sales[[#This Row],[Suburb]],lkp_Suburb,0))</f>
        <v>Western Metropolitan</v>
      </c>
      <c r="P4952" s="6">
        <f>MONTH(tbl_Sales[[#This Row],[Date]])</f>
        <v>11</v>
      </c>
      <c r="Q4952" s="6">
        <f>YEAR(tbl_Sales[[#This Row],[Date]])</f>
        <v>2016</v>
      </c>
    </row>
    <row r="4953" spans="1:17" x14ac:dyDescent="0.25">
      <c r="A4953" s="1">
        <v>42686</v>
      </c>
      <c r="B4953">
        <v>1860000</v>
      </c>
      <c r="C4953" t="s">
        <v>2</v>
      </c>
      <c r="D4953" t="s">
        <v>12425</v>
      </c>
      <c r="E4953" t="s">
        <v>10</v>
      </c>
      <c r="F4953">
        <v>3040</v>
      </c>
      <c r="G4953">
        <v>3</v>
      </c>
      <c r="H4953">
        <v>2</v>
      </c>
      <c r="I4953">
        <v>2</v>
      </c>
      <c r="J4953">
        <v>311</v>
      </c>
      <c r="L4953" t="s">
        <v>5082</v>
      </c>
      <c r="M4953" t="s">
        <v>190</v>
      </c>
      <c r="N4953" t="s">
        <v>49</v>
      </c>
      <c r="O4953" s="6" t="str">
        <f>INDEX(lkp_Region,MATCH(tbl_Sales[[#This Row],[Suburb]],lkp_Suburb,0))</f>
        <v>Western Metropolitan</v>
      </c>
      <c r="P4953" s="6">
        <f>MONTH(tbl_Sales[[#This Row],[Date]])</f>
        <v>11</v>
      </c>
      <c r="Q4953" s="6">
        <f>YEAR(tbl_Sales[[#This Row],[Date]])</f>
        <v>2016</v>
      </c>
    </row>
    <row r="4954" spans="1:17" x14ac:dyDescent="0.25">
      <c r="A4954" s="1">
        <v>42686</v>
      </c>
      <c r="B4954">
        <v>690000</v>
      </c>
      <c r="C4954" t="s">
        <v>13</v>
      </c>
      <c r="D4954" t="s">
        <v>12429</v>
      </c>
      <c r="E4954" t="s">
        <v>10</v>
      </c>
      <c r="F4954">
        <v>3166</v>
      </c>
      <c r="G4954">
        <v>3</v>
      </c>
      <c r="H4954">
        <v>1</v>
      </c>
      <c r="I4954">
        <v>2</v>
      </c>
      <c r="J4954">
        <v>340</v>
      </c>
      <c r="K4954">
        <v>1930</v>
      </c>
      <c r="L4954" t="s">
        <v>5083</v>
      </c>
      <c r="M4954" t="s">
        <v>246</v>
      </c>
      <c r="N4954" t="s">
        <v>31</v>
      </c>
      <c r="O4954" s="6" t="str">
        <f>INDEX(lkp_Region,MATCH(tbl_Sales[[#This Row],[Suburb]],lkp_Suburb,0))</f>
        <v>Southern Metropolitan</v>
      </c>
      <c r="P4954" s="6">
        <f>MONTH(tbl_Sales[[#This Row],[Date]])</f>
        <v>11</v>
      </c>
      <c r="Q4954" s="6">
        <f>YEAR(tbl_Sales[[#This Row],[Date]])</f>
        <v>2016</v>
      </c>
    </row>
    <row r="4955" spans="1:17" x14ac:dyDescent="0.25">
      <c r="A4955" s="1">
        <v>42686</v>
      </c>
      <c r="B4955">
        <v>550000</v>
      </c>
      <c r="C4955" t="s">
        <v>13</v>
      </c>
      <c r="D4955" t="s">
        <v>12429</v>
      </c>
      <c r="E4955" t="s">
        <v>5</v>
      </c>
      <c r="F4955">
        <v>3051</v>
      </c>
      <c r="G4955">
        <v>2</v>
      </c>
      <c r="H4955">
        <v>1</v>
      </c>
      <c r="I4955">
        <v>2</v>
      </c>
      <c r="J4955">
        <v>0</v>
      </c>
      <c r="K4955">
        <v>1975</v>
      </c>
      <c r="L4955" t="s">
        <v>5084</v>
      </c>
      <c r="M4955" t="s">
        <v>915</v>
      </c>
      <c r="N4955" t="s">
        <v>88</v>
      </c>
      <c r="O4955" s="6" t="str">
        <f>INDEX(lkp_Region,MATCH(tbl_Sales[[#This Row],[Suburb]],lkp_Suburb,0))</f>
        <v>Northern Metropolitan</v>
      </c>
      <c r="P4955" s="6">
        <f>MONTH(tbl_Sales[[#This Row],[Date]])</f>
        <v>11</v>
      </c>
      <c r="Q4955" s="6">
        <f>YEAR(tbl_Sales[[#This Row],[Date]])</f>
        <v>2016</v>
      </c>
    </row>
    <row r="4956" spans="1:17" x14ac:dyDescent="0.25">
      <c r="A4956" s="1">
        <v>42686</v>
      </c>
      <c r="B4956">
        <v>900000</v>
      </c>
      <c r="C4956" t="s">
        <v>2</v>
      </c>
      <c r="D4956" t="s">
        <v>12429</v>
      </c>
      <c r="E4956" t="s">
        <v>5</v>
      </c>
      <c r="F4956">
        <v>3011</v>
      </c>
      <c r="G4956">
        <v>2</v>
      </c>
      <c r="H4956">
        <v>1</v>
      </c>
      <c r="I4956">
        <v>0</v>
      </c>
      <c r="J4956">
        <v>210</v>
      </c>
      <c r="K4956">
        <v>1900</v>
      </c>
      <c r="L4956" t="s">
        <v>5085</v>
      </c>
      <c r="M4956" t="s">
        <v>22</v>
      </c>
      <c r="N4956" t="s">
        <v>21</v>
      </c>
      <c r="O4956" s="6" t="str">
        <f>INDEX(lkp_Region,MATCH(tbl_Sales[[#This Row],[Suburb]],lkp_Suburb,0))</f>
        <v>Western Metropolitan</v>
      </c>
      <c r="P4956" s="6">
        <f>MONTH(tbl_Sales[[#This Row],[Date]])</f>
        <v>11</v>
      </c>
      <c r="Q4956" s="6">
        <f>YEAR(tbl_Sales[[#This Row],[Date]])</f>
        <v>2016</v>
      </c>
    </row>
    <row r="4957" spans="1:17" x14ac:dyDescent="0.25">
      <c r="A4957" s="1">
        <v>42686</v>
      </c>
      <c r="B4957">
        <v>855000</v>
      </c>
      <c r="C4957" t="s">
        <v>51</v>
      </c>
      <c r="D4957" t="s">
        <v>12423</v>
      </c>
      <c r="E4957" t="s">
        <v>10</v>
      </c>
      <c r="F4957">
        <v>3108</v>
      </c>
      <c r="G4957">
        <v>4</v>
      </c>
      <c r="H4957">
        <v>2</v>
      </c>
      <c r="I4957">
        <v>2</v>
      </c>
      <c r="J4957">
        <v>242</v>
      </c>
      <c r="L4957" t="s">
        <v>5086</v>
      </c>
      <c r="M4957" t="s">
        <v>126</v>
      </c>
      <c r="N4957" t="s">
        <v>128</v>
      </c>
      <c r="O4957" s="6" t="str">
        <f>INDEX(lkp_Region,MATCH(tbl_Sales[[#This Row],[Suburb]],lkp_Suburb,0))</f>
        <v>Eastern Metropolitan</v>
      </c>
      <c r="P4957" s="6">
        <f>MONTH(tbl_Sales[[#This Row],[Date]])</f>
        <v>11</v>
      </c>
      <c r="Q4957" s="6">
        <f>YEAR(tbl_Sales[[#This Row],[Date]])</f>
        <v>2016</v>
      </c>
    </row>
    <row r="4958" spans="1:17" x14ac:dyDescent="0.25">
      <c r="A4958" s="1">
        <v>42686</v>
      </c>
      <c r="B4958">
        <v>730000</v>
      </c>
      <c r="C4958" t="s">
        <v>2</v>
      </c>
      <c r="D4958" t="s">
        <v>12423</v>
      </c>
      <c r="E4958" t="s">
        <v>5</v>
      </c>
      <c r="F4958">
        <v>3073</v>
      </c>
      <c r="G4958">
        <v>4</v>
      </c>
      <c r="H4958">
        <v>1</v>
      </c>
      <c r="I4958">
        <v>2</v>
      </c>
      <c r="J4958">
        <v>770</v>
      </c>
      <c r="K4958">
        <v>1970</v>
      </c>
      <c r="L4958" t="s">
        <v>5087</v>
      </c>
      <c r="M4958" t="s">
        <v>93</v>
      </c>
      <c r="N4958" t="s">
        <v>62</v>
      </c>
      <c r="O4958" s="6" t="str">
        <f>INDEX(lkp_Region,MATCH(tbl_Sales[[#This Row],[Suburb]],lkp_Suburb,0))</f>
        <v>Northern Metropolitan</v>
      </c>
      <c r="P4958" s="6">
        <f>MONTH(tbl_Sales[[#This Row],[Date]])</f>
        <v>11</v>
      </c>
      <c r="Q4958" s="6">
        <f>YEAR(tbl_Sales[[#This Row],[Date]])</f>
        <v>2016</v>
      </c>
    </row>
    <row r="4959" spans="1:17" x14ac:dyDescent="0.25">
      <c r="A4959" s="1">
        <v>42686</v>
      </c>
      <c r="B4959">
        <v>805000</v>
      </c>
      <c r="C4959" t="s">
        <v>51</v>
      </c>
      <c r="D4959" t="s">
        <v>12423</v>
      </c>
      <c r="E4959" t="s">
        <v>10</v>
      </c>
      <c r="F4959">
        <v>3078</v>
      </c>
      <c r="G4959">
        <v>2</v>
      </c>
      <c r="H4959">
        <v>2</v>
      </c>
      <c r="I4959">
        <v>3</v>
      </c>
      <c r="J4959">
        <v>155</v>
      </c>
      <c r="K4959">
        <v>2004</v>
      </c>
      <c r="L4959" t="s">
        <v>5088</v>
      </c>
      <c r="M4959" t="s">
        <v>764</v>
      </c>
      <c r="N4959" t="s">
        <v>62</v>
      </c>
      <c r="O4959" s="6" t="str">
        <f>INDEX(lkp_Region,MATCH(tbl_Sales[[#This Row],[Suburb]],lkp_Suburb,0))</f>
        <v>Northern Metropolitan</v>
      </c>
      <c r="P4959" s="6">
        <f>MONTH(tbl_Sales[[#This Row],[Date]])</f>
        <v>11</v>
      </c>
      <c r="Q4959" s="6">
        <f>YEAR(tbl_Sales[[#This Row],[Date]])</f>
        <v>2016</v>
      </c>
    </row>
    <row r="4960" spans="1:17" x14ac:dyDescent="0.25">
      <c r="A4960" s="1">
        <v>42686</v>
      </c>
      <c r="B4960">
        <v>645000</v>
      </c>
      <c r="C4960" t="s">
        <v>2</v>
      </c>
      <c r="D4960" t="s">
        <v>12423</v>
      </c>
      <c r="E4960" t="s">
        <v>5</v>
      </c>
      <c r="F4960">
        <v>3020</v>
      </c>
      <c r="G4960">
        <v>4</v>
      </c>
      <c r="H4960">
        <v>2</v>
      </c>
      <c r="I4960">
        <v>3</v>
      </c>
      <c r="J4960">
        <v>616</v>
      </c>
      <c r="K4960">
        <v>1970</v>
      </c>
      <c r="L4960" t="s">
        <v>5089</v>
      </c>
      <c r="M4960" t="s">
        <v>141</v>
      </c>
      <c r="N4960" t="s">
        <v>3</v>
      </c>
      <c r="O4960" s="6" t="str">
        <f>INDEX(lkp_Region,MATCH(tbl_Sales[[#This Row],[Suburb]],lkp_Suburb,0))</f>
        <v>Western Metropolitan</v>
      </c>
      <c r="P4960" s="6">
        <f>MONTH(tbl_Sales[[#This Row],[Date]])</f>
        <v>11</v>
      </c>
      <c r="Q4960" s="6">
        <f>YEAR(tbl_Sales[[#This Row],[Date]])</f>
        <v>2016</v>
      </c>
    </row>
    <row r="4961" spans="1:17" x14ac:dyDescent="0.25">
      <c r="A4961" s="1">
        <v>42686</v>
      </c>
      <c r="B4961">
        <v>825000</v>
      </c>
      <c r="C4961" t="s">
        <v>2</v>
      </c>
      <c r="D4961" t="s">
        <v>12425</v>
      </c>
      <c r="E4961" t="s">
        <v>10</v>
      </c>
      <c r="F4961">
        <v>3020</v>
      </c>
      <c r="G4961">
        <v>2</v>
      </c>
      <c r="H4961">
        <v>1</v>
      </c>
      <c r="I4961">
        <v>3</v>
      </c>
      <c r="J4961">
        <v>580</v>
      </c>
      <c r="L4961" t="s">
        <v>5090</v>
      </c>
      <c r="M4961" t="s">
        <v>443</v>
      </c>
      <c r="N4961" t="s">
        <v>3</v>
      </c>
      <c r="O4961" s="6" t="str">
        <f>INDEX(lkp_Region,MATCH(tbl_Sales[[#This Row],[Suburb]],lkp_Suburb,0))</f>
        <v>Western Metropolitan</v>
      </c>
      <c r="P4961" s="6">
        <f>MONTH(tbl_Sales[[#This Row],[Date]])</f>
        <v>11</v>
      </c>
      <c r="Q4961" s="6">
        <f>YEAR(tbl_Sales[[#This Row],[Date]])</f>
        <v>2016</v>
      </c>
    </row>
    <row r="4962" spans="1:17" x14ac:dyDescent="0.25">
      <c r="A4962" s="1">
        <v>42686</v>
      </c>
      <c r="B4962">
        <v>900000</v>
      </c>
      <c r="C4962" t="s">
        <v>51</v>
      </c>
      <c r="D4962" t="s">
        <v>12429</v>
      </c>
      <c r="E4962" t="s">
        <v>10</v>
      </c>
      <c r="F4962">
        <v>3147</v>
      </c>
      <c r="G4962">
        <v>3</v>
      </c>
      <c r="H4962">
        <v>2</v>
      </c>
      <c r="I4962">
        <v>2</v>
      </c>
      <c r="J4962">
        <v>153</v>
      </c>
      <c r="K4962">
        <v>1990</v>
      </c>
      <c r="L4962" t="s">
        <v>5091</v>
      </c>
      <c r="M4962" t="s">
        <v>206</v>
      </c>
      <c r="N4962" t="s">
        <v>101</v>
      </c>
      <c r="O4962" s="6" t="str">
        <f>INDEX(lkp_Region,MATCH(tbl_Sales[[#This Row],[Suburb]],lkp_Suburb,0))</f>
        <v>Southern Metropolitan</v>
      </c>
      <c r="P4962" s="6">
        <f>MONTH(tbl_Sales[[#This Row],[Date]])</f>
        <v>11</v>
      </c>
      <c r="Q4962" s="6">
        <f>YEAR(tbl_Sales[[#This Row],[Date]])</f>
        <v>2016</v>
      </c>
    </row>
    <row r="4963" spans="1:17" x14ac:dyDescent="0.25">
      <c r="A4963" s="1">
        <v>42686</v>
      </c>
      <c r="B4963">
        <v>1400000</v>
      </c>
      <c r="C4963" t="s">
        <v>51</v>
      </c>
      <c r="D4963" t="s">
        <v>12423</v>
      </c>
      <c r="E4963" t="s">
        <v>5</v>
      </c>
      <c r="F4963">
        <v>3103</v>
      </c>
      <c r="G4963">
        <v>4</v>
      </c>
      <c r="H4963">
        <v>3</v>
      </c>
      <c r="I4963">
        <v>2</v>
      </c>
      <c r="J4963">
        <v>241</v>
      </c>
      <c r="K4963">
        <v>2009</v>
      </c>
      <c r="L4963" t="s">
        <v>5092</v>
      </c>
      <c r="M4963" t="s">
        <v>274</v>
      </c>
      <c r="N4963" t="s">
        <v>101</v>
      </c>
      <c r="O4963" s="6" t="str">
        <f>INDEX(lkp_Region,MATCH(tbl_Sales[[#This Row],[Suburb]],lkp_Suburb,0))</f>
        <v>Southern Metropolitan</v>
      </c>
      <c r="P4963" s="6">
        <f>MONTH(tbl_Sales[[#This Row],[Date]])</f>
        <v>11</v>
      </c>
      <c r="Q4963" s="6">
        <f>YEAR(tbl_Sales[[#This Row],[Date]])</f>
        <v>2016</v>
      </c>
    </row>
    <row r="4964" spans="1:17" x14ac:dyDescent="0.25">
      <c r="A4964" s="1">
        <v>42686</v>
      </c>
      <c r="B4964">
        <v>1650000</v>
      </c>
      <c r="C4964" t="s">
        <v>13</v>
      </c>
      <c r="D4964" t="s">
        <v>12425</v>
      </c>
      <c r="E4964" t="s">
        <v>5</v>
      </c>
      <c r="F4964">
        <v>3122</v>
      </c>
      <c r="G4964">
        <v>4</v>
      </c>
      <c r="H4964">
        <v>2</v>
      </c>
      <c r="I4964">
        <v>3</v>
      </c>
      <c r="J4964">
        <v>207</v>
      </c>
      <c r="K4964">
        <v>2002</v>
      </c>
      <c r="L4964" t="s">
        <v>5093</v>
      </c>
      <c r="M4964" t="s">
        <v>461</v>
      </c>
      <c r="N4964" t="s">
        <v>101</v>
      </c>
      <c r="O4964" s="6" t="str">
        <f>INDEX(lkp_Region,MATCH(tbl_Sales[[#This Row],[Suburb]],lkp_Suburb,0))</f>
        <v>Southern Metropolitan</v>
      </c>
      <c r="P4964" s="6">
        <f>MONTH(tbl_Sales[[#This Row],[Date]])</f>
        <v>11</v>
      </c>
      <c r="Q4964" s="6">
        <f>YEAR(tbl_Sales[[#This Row],[Date]])</f>
        <v>2016</v>
      </c>
    </row>
    <row r="4965" spans="1:17" x14ac:dyDescent="0.25">
      <c r="A4965" s="1">
        <v>42686</v>
      </c>
      <c r="B4965">
        <v>1665000</v>
      </c>
      <c r="C4965" t="s">
        <v>2</v>
      </c>
      <c r="D4965" t="s">
        <v>12429</v>
      </c>
      <c r="E4965" t="s">
        <v>10</v>
      </c>
      <c r="F4965">
        <v>3147</v>
      </c>
      <c r="G4965">
        <v>3</v>
      </c>
      <c r="H4965">
        <v>2</v>
      </c>
      <c r="I4965">
        <v>3</v>
      </c>
      <c r="J4965">
        <v>702</v>
      </c>
      <c r="K4965">
        <v>1945</v>
      </c>
      <c r="L4965" t="s">
        <v>5094</v>
      </c>
      <c r="M4965" t="s">
        <v>206</v>
      </c>
      <c r="N4965" t="s">
        <v>101</v>
      </c>
      <c r="O4965" s="6" t="str">
        <f>INDEX(lkp_Region,MATCH(tbl_Sales[[#This Row],[Suburb]],lkp_Suburb,0))</f>
        <v>Southern Metropolitan</v>
      </c>
      <c r="P4965" s="6">
        <f>MONTH(tbl_Sales[[#This Row],[Date]])</f>
        <v>11</v>
      </c>
      <c r="Q4965" s="6">
        <f>YEAR(tbl_Sales[[#This Row],[Date]])</f>
        <v>2016</v>
      </c>
    </row>
    <row r="4966" spans="1:17" x14ac:dyDescent="0.25">
      <c r="A4966" s="1">
        <v>42686</v>
      </c>
      <c r="B4966">
        <v>430000</v>
      </c>
      <c r="C4966" t="s">
        <v>13</v>
      </c>
      <c r="D4966" t="s">
        <v>12423</v>
      </c>
      <c r="E4966" t="s">
        <v>5</v>
      </c>
      <c r="F4966">
        <v>3079</v>
      </c>
      <c r="G4966">
        <v>2</v>
      </c>
      <c r="H4966">
        <v>1</v>
      </c>
      <c r="I4966">
        <v>1</v>
      </c>
      <c r="J4966">
        <v>0</v>
      </c>
      <c r="K4966">
        <v>1970</v>
      </c>
      <c r="L4966" t="s">
        <v>5095</v>
      </c>
      <c r="M4966" t="s">
        <v>213</v>
      </c>
      <c r="N4966" t="s">
        <v>150</v>
      </c>
      <c r="O4966" s="6" t="str">
        <f>INDEX(lkp_Region,MATCH(tbl_Sales[[#This Row],[Suburb]],lkp_Suburb,0))</f>
        <v>Eastern Metropolitan</v>
      </c>
      <c r="P4966" s="6">
        <f>MONTH(tbl_Sales[[#This Row],[Date]])</f>
        <v>11</v>
      </c>
      <c r="Q4966" s="6">
        <f>YEAR(tbl_Sales[[#This Row],[Date]])</f>
        <v>2016</v>
      </c>
    </row>
    <row r="4967" spans="1:17" x14ac:dyDescent="0.25">
      <c r="A4967" s="1">
        <v>42686</v>
      </c>
      <c r="B4967">
        <v>810000</v>
      </c>
      <c r="C4967" t="s">
        <v>2</v>
      </c>
      <c r="D4967" t="s">
        <v>12430</v>
      </c>
      <c r="E4967" t="s">
        <v>10</v>
      </c>
      <c r="F4967">
        <v>3085</v>
      </c>
      <c r="G4967">
        <v>3</v>
      </c>
      <c r="H4967">
        <v>2</v>
      </c>
      <c r="I4967">
        <v>2</v>
      </c>
      <c r="J4967">
        <v>568</v>
      </c>
      <c r="K4967">
        <v>1975</v>
      </c>
      <c r="L4967" t="s">
        <v>5096</v>
      </c>
      <c r="M4967" t="s">
        <v>299</v>
      </c>
      <c r="N4967" t="s">
        <v>150</v>
      </c>
      <c r="O4967" s="6" t="str">
        <f>INDEX(lkp_Region,MATCH(tbl_Sales[[#This Row],[Suburb]],lkp_Suburb,0))</f>
        <v>Northern Metropolitan</v>
      </c>
      <c r="P4967" s="6">
        <f>MONTH(tbl_Sales[[#This Row],[Date]])</f>
        <v>11</v>
      </c>
      <c r="Q4967" s="6">
        <f>YEAR(tbl_Sales[[#This Row],[Date]])</f>
        <v>2016</v>
      </c>
    </row>
    <row r="4968" spans="1:17" x14ac:dyDescent="0.25">
      <c r="A4968" s="1">
        <v>42687</v>
      </c>
      <c r="B4968">
        <v>1060000</v>
      </c>
      <c r="C4968" t="s">
        <v>2</v>
      </c>
      <c r="D4968" t="s">
        <v>12427</v>
      </c>
      <c r="E4968" t="s">
        <v>10</v>
      </c>
      <c r="F4968">
        <v>3068</v>
      </c>
      <c r="G4968">
        <v>3</v>
      </c>
      <c r="H4968">
        <v>1</v>
      </c>
      <c r="I4968">
        <v>0</v>
      </c>
      <c r="J4968">
        <v>193</v>
      </c>
      <c r="K4968">
        <v>1900</v>
      </c>
      <c r="L4968" t="s">
        <v>5097</v>
      </c>
      <c r="M4968" t="s">
        <v>323</v>
      </c>
      <c r="N4968" t="s">
        <v>8</v>
      </c>
      <c r="O4968" s="6" t="str">
        <f>INDEX(lkp_Region,MATCH(tbl_Sales[[#This Row],[Suburb]],lkp_Suburb,0))</f>
        <v>Northern Metropolitan</v>
      </c>
      <c r="P4968" s="6">
        <f>MONTH(tbl_Sales[[#This Row],[Date]])</f>
        <v>11</v>
      </c>
      <c r="Q4968" s="6">
        <f>YEAR(tbl_Sales[[#This Row],[Date]])</f>
        <v>2016</v>
      </c>
    </row>
    <row r="4969" spans="1:17" x14ac:dyDescent="0.25">
      <c r="A4969" s="1">
        <v>42687</v>
      </c>
      <c r="B4969">
        <v>2300000</v>
      </c>
      <c r="C4969" t="s">
        <v>2</v>
      </c>
      <c r="D4969" t="s">
        <v>12427</v>
      </c>
      <c r="E4969" t="s">
        <v>10</v>
      </c>
      <c r="F4969">
        <v>3068</v>
      </c>
      <c r="G4969">
        <v>4</v>
      </c>
      <c r="H4969">
        <v>2</v>
      </c>
      <c r="I4969">
        <v>1</v>
      </c>
      <c r="J4969">
        <v>197</v>
      </c>
      <c r="L4969" t="s">
        <v>5098</v>
      </c>
      <c r="M4969" t="s">
        <v>72</v>
      </c>
      <c r="N4969" t="s">
        <v>8</v>
      </c>
      <c r="O4969" s="6" t="str">
        <f>INDEX(lkp_Region,MATCH(tbl_Sales[[#This Row],[Suburb]],lkp_Suburb,0))</f>
        <v>Northern Metropolitan</v>
      </c>
      <c r="P4969" s="6">
        <f>MONTH(tbl_Sales[[#This Row],[Date]])</f>
        <v>11</v>
      </c>
      <c r="Q4969" s="6">
        <f>YEAR(tbl_Sales[[#This Row],[Date]])</f>
        <v>2016</v>
      </c>
    </row>
    <row r="4970" spans="1:17" x14ac:dyDescent="0.25">
      <c r="A4970" s="1">
        <v>42687</v>
      </c>
      <c r="B4970">
        <v>880000</v>
      </c>
      <c r="C4970" t="s">
        <v>2</v>
      </c>
      <c r="D4970" t="s">
        <v>12423</v>
      </c>
      <c r="E4970" t="s">
        <v>5</v>
      </c>
      <c r="F4970">
        <v>3166</v>
      </c>
      <c r="G4970">
        <v>3</v>
      </c>
      <c r="H4970">
        <v>1</v>
      </c>
      <c r="I4970">
        <v>1</v>
      </c>
      <c r="J4970">
        <v>670</v>
      </c>
      <c r="K4970">
        <v>1925</v>
      </c>
      <c r="L4970" t="s">
        <v>5099</v>
      </c>
      <c r="M4970" t="s">
        <v>246</v>
      </c>
      <c r="N4970" t="s">
        <v>31</v>
      </c>
      <c r="O4970" s="6" t="str">
        <f>INDEX(lkp_Region,MATCH(tbl_Sales[[#This Row],[Suburb]],lkp_Suburb,0))</f>
        <v>Southern Metropolitan</v>
      </c>
      <c r="P4970" s="6">
        <f>MONTH(tbl_Sales[[#This Row],[Date]])</f>
        <v>11</v>
      </c>
      <c r="Q4970" s="6">
        <f>YEAR(tbl_Sales[[#This Row],[Date]])</f>
        <v>2016</v>
      </c>
    </row>
    <row r="4971" spans="1:17" x14ac:dyDescent="0.25">
      <c r="A4971" s="1">
        <v>42687</v>
      </c>
      <c r="B4971">
        <v>906000</v>
      </c>
      <c r="C4971" t="s">
        <v>2</v>
      </c>
      <c r="D4971" t="s">
        <v>12430</v>
      </c>
      <c r="E4971" t="s">
        <v>10</v>
      </c>
      <c r="F4971">
        <v>3185</v>
      </c>
      <c r="G4971">
        <v>2</v>
      </c>
      <c r="H4971">
        <v>1</v>
      </c>
      <c r="I4971">
        <v>1</v>
      </c>
      <c r="J4971">
        <v>221</v>
      </c>
      <c r="L4971" t="s">
        <v>5100</v>
      </c>
      <c r="M4971" t="s">
        <v>136</v>
      </c>
      <c r="N4971" t="s">
        <v>57</v>
      </c>
      <c r="O4971" s="6" t="str">
        <f>INDEX(lkp_Region,MATCH(tbl_Sales[[#This Row],[Suburb]],lkp_Suburb,0))</f>
        <v>Southern Metropolitan</v>
      </c>
      <c r="P4971" s="6">
        <f>MONTH(tbl_Sales[[#This Row],[Date]])</f>
        <v>11</v>
      </c>
      <c r="Q4971" s="6">
        <f>YEAR(tbl_Sales[[#This Row],[Date]])</f>
        <v>2016</v>
      </c>
    </row>
    <row r="4972" spans="1:17" x14ac:dyDescent="0.25">
      <c r="A4972" s="1">
        <v>42687</v>
      </c>
      <c r="B4972">
        <v>1600000</v>
      </c>
      <c r="C4972" t="s">
        <v>51</v>
      </c>
      <c r="D4972" t="s">
        <v>12425</v>
      </c>
      <c r="E4972" t="s">
        <v>5</v>
      </c>
      <c r="F4972">
        <v>3162</v>
      </c>
      <c r="G4972">
        <v>4</v>
      </c>
      <c r="H4972">
        <v>3</v>
      </c>
      <c r="I4972">
        <v>2</v>
      </c>
      <c r="J4972">
        <v>812</v>
      </c>
      <c r="L4972" t="s">
        <v>5101</v>
      </c>
      <c r="M4972" t="s">
        <v>2878</v>
      </c>
      <c r="N4972" t="s">
        <v>57</v>
      </c>
      <c r="O4972" s="6" t="str">
        <f>INDEX(lkp_Region,MATCH(tbl_Sales[[#This Row],[Suburb]],lkp_Suburb,0))</f>
        <v>Southern Metropolitan</v>
      </c>
      <c r="P4972" s="6">
        <f>MONTH(tbl_Sales[[#This Row],[Date]])</f>
        <v>11</v>
      </c>
      <c r="Q4972" s="6">
        <f>YEAR(tbl_Sales[[#This Row],[Date]])</f>
        <v>2016</v>
      </c>
    </row>
    <row r="4973" spans="1:17" x14ac:dyDescent="0.25">
      <c r="A4973" s="1">
        <v>42687</v>
      </c>
      <c r="B4973">
        <v>685000</v>
      </c>
      <c r="C4973" t="s">
        <v>2</v>
      </c>
      <c r="D4973" t="s">
        <v>12427</v>
      </c>
      <c r="E4973" t="s">
        <v>10</v>
      </c>
      <c r="F4973">
        <v>3073</v>
      </c>
      <c r="G4973">
        <v>3</v>
      </c>
      <c r="H4973">
        <v>1</v>
      </c>
      <c r="I4973">
        <v>1</v>
      </c>
      <c r="J4973">
        <v>1262</v>
      </c>
      <c r="K4973">
        <v>1955</v>
      </c>
      <c r="L4973" t="s">
        <v>5102</v>
      </c>
      <c r="M4973" t="s">
        <v>93</v>
      </c>
      <c r="N4973" t="s">
        <v>62</v>
      </c>
      <c r="O4973" s="6" t="str">
        <f>INDEX(lkp_Region,MATCH(tbl_Sales[[#This Row],[Suburb]],lkp_Suburb,0))</f>
        <v>Northern Metropolitan</v>
      </c>
      <c r="P4973" s="6">
        <f>MONTH(tbl_Sales[[#This Row],[Date]])</f>
        <v>11</v>
      </c>
      <c r="Q4973" s="6">
        <f>YEAR(tbl_Sales[[#This Row],[Date]])</f>
        <v>2016</v>
      </c>
    </row>
    <row r="4974" spans="1:17" x14ac:dyDescent="0.25">
      <c r="A4974" s="1">
        <v>42687</v>
      </c>
      <c r="B4974">
        <v>950000</v>
      </c>
      <c r="C4974" t="s">
        <v>2</v>
      </c>
      <c r="D4974" t="s">
        <v>12431</v>
      </c>
      <c r="E4974" t="s">
        <v>10</v>
      </c>
      <c r="F4974">
        <v>3073</v>
      </c>
      <c r="G4974">
        <v>3</v>
      </c>
      <c r="H4974">
        <v>2</v>
      </c>
      <c r="I4974">
        <v>2</v>
      </c>
      <c r="J4974">
        <v>565</v>
      </c>
      <c r="K4974">
        <v>1920</v>
      </c>
      <c r="L4974" t="s">
        <v>5103</v>
      </c>
      <c r="M4974" t="s">
        <v>93</v>
      </c>
      <c r="N4974" t="s">
        <v>62</v>
      </c>
      <c r="O4974" s="6" t="str">
        <f>INDEX(lkp_Region,MATCH(tbl_Sales[[#This Row],[Suburb]],lkp_Suburb,0))</f>
        <v>Northern Metropolitan</v>
      </c>
      <c r="P4974" s="6">
        <f>MONTH(tbl_Sales[[#This Row],[Date]])</f>
        <v>11</v>
      </c>
      <c r="Q4974" s="6">
        <f>YEAR(tbl_Sales[[#This Row],[Date]])</f>
        <v>2016</v>
      </c>
    </row>
    <row r="4975" spans="1:17" x14ac:dyDescent="0.25">
      <c r="A4975" s="1">
        <v>42687</v>
      </c>
      <c r="B4975">
        <v>570000</v>
      </c>
      <c r="C4975" t="s">
        <v>2</v>
      </c>
      <c r="D4975" t="s">
        <v>12432</v>
      </c>
      <c r="E4975" t="s">
        <v>5</v>
      </c>
      <c r="F4975">
        <v>3020</v>
      </c>
      <c r="G4975">
        <v>3</v>
      </c>
      <c r="H4975">
        <v>1</v>
      </c>
      <c r="I4975">
        <v>2</v>
      </c>
      <c r="J4975">
        <v>535</v>
      </c>
      <c r="K4975">
        <v>1970</v>
      </c>
      <c r="L4975" t="s">
        <v>5104</v>
      </c>
      <c r="M4975" t="s">
        <v>443</v>
      </c>
      <c r="N4975" t="s">
        <v>3</v>
      </c>
      <c r="O4975" s="6" t="str">
        <f>INDEX(lkp_Region,MATCH(tbl_Sales[[#This Row],[Suburb]],lkp_Suburb,0))</f>
        <v>Western Metropolitan</v>
      </c>
      <c r="P4975" s="6">
        <f>MONTH(tbl_Sales[[#This Row],[Date]])</f>
        <v>11</v>
      </c>
      <c r="Q4975" s="6">
        <f>YEAR(tbl_Sales[[#This Row],[Date]])</f>
        <v>2016</v>
      </c>
    </row>
    <row r="4976" spans="1:17" x14ac:dyDescent="0.25">
      <c r="A4976" s="1">
        <v>42687</v>
      </c>
      <c r="B4976">
        <v>622000</v>
      </c>
      <c r="C4976" t="s">
        <v>13</v>
      </c>
      <c r="D4976" t="s">
        <v>12424</v>
      </c>
      <c r="E4976" t="s">
        <v>10</v>
      </c>
      <c r="F4976">
        <v>3123</v>
      </c>
      <c r="G4976">
        <v>2</v>
      </c>
      <c r="H4976">
        <v>1</v>
      </c>
      <c r="I4976">
        <v>1</v>
      </c>
      <c r="J4976">
        <v>0</v>
      </c>
      <c r="K4976">
        <v>1970</v>
      </c>
      <c r="L4976" t="s">
        <v>5105</v>
      </c>
      <c r="M4976" t="s">
        <v>230</v>
      </c>
      <c r="N4976" t="s">
        <v>101</v>
      </c>
      <c r="O4976" s="6" t="str">
        <f>INDEX(lkp_Region,MATCH(tbl_Sales[[#This Row],[Suburb]],lkp_Suburb,0))</f>
        <v>Southern Metropolitan</v>
      </c>
      <c r="P4976" s="6">
        <f>MONTH(tbl_Sales[[#This Row],[Date]])</f>
        <v>11</v>
      </c>
      <c r="Q4976" s="6">
        <f>YEAR(tbl_Sales[[#This Row],[Date]])</f>
        <v>2016</v>
      </c>
    </row>
    <row r="4977" spans="1:17" x14ac:dyDescent="0.25">
      <c r="A4977" s="1">
        <v>42687</v>
      </c>
      <c r="B4977">
        <v>3550000</v>
      </c>
      <c r="C4977" t="s">
        <v>2</v>
      </c>
      <c r="D4977" t="s">
        <v>12429</v>
      </c>
      <c r="E4977" t="s">
        <v>5</v>
      </c>
      <c r="F4977">
        <v>3101</v>
      </c>
      <c r="G4977">
        <v>4</v>
      </c>
      <c r="H4977">
        <v>3</v>
      </c>
      <c r="I4977">
        <v>4</v>
      </c>
      <c r="J4977">
        <v>992</v>
      </c>
      <c r="K4977">
        <v>1935</v>
      </c>
      <c r="L4977" t="s">
        <v>5106</v>
      </c>
      <c r="M4977" t="s">
        <v>145</v>
      </c>
      <c r="N4977" t="s">
        <v>101</v>
      </c>
      <c r="O4977" s="6" t="str">
        <f>INDEX(lkp_Region,MATCH(tbl_Sales[[#This Row],[Suburb]],lkp_Suburb,0))</f>
        <v>Southern Metropolitan</v>
      </c>
      <c r="P4977" s="6">
        <f>MONTH(tbl_Sales[[#This Row],[Date]])</f>
        <v>11</v>
      </c>
      <c r="Q4977" s="6">
        <f>YEAR(tbl_Sales[[#This Row],[Date]])</f>
        <v>2016</v>
      </c>
    </row>
    <row r="4978" spans="1:17" x14ac:dyDescent="0.25">
      <c r="A4978" s="1">
        <v>42687</v>
      </c>
      <c r="B4978">
        <v>1845000</v>
      </c>
      <c r="C4978" t="s">
        <v>2</v>
      </c>
      <c r="D4978" t="s">
        <v>12429</v>
      </c>
      <c r="E4978" t="s">
        <v>10</v>
      </c>
      <c r="F4978">
        <v>3187</v>
      </c>
      <c r="G4978">
        <v>2</v>
      </c>
      <c r="H4978">
        <v>1</v>
      </c>
      <c r="I4978">
        <v>2</v>
      </c>
      <c r="J4978">
        <v>604</v>
      </c>
      <c r="K4978">
        <v>1950</v>
      </c>
      <c r="L4978" t="s">
        <v>5107</v>
      </c>
      <c r="M4978" t="s">
        <v>346</v>
      </c>
      <c r="N4978" t="s">
        <v>107</v>
      </c>
      <c r="O4978" s="6" t="str">
        <f>INDEX(lkp_Region,MATCH(tbl_Sales[[#This Row],[Suburb]],lkp_Suburb,0))</f>
        <v>Southern Metropolitan</v>
      </c>
      <c r="P4978" s="6">
        <f>MONTH(tbl_Sales[[#This Row],[Date]])</f>
        <v>11</v>
      </c>
      <c r="Q4978" s="6">
        <f>YEAR(tbl_Sales[[#This Row],[Date]])</f>
        <v>2016</v>
      </c>
    </row>
    <row r="4979" spans="1:17" x14ac:dyDescent="0.25">
      <c r="A4979" s="1">
        <v>42687</v>
      </c>
      <c r="B4979">
        <v>2200000</v>
      </c>
      <c r="C4979" t="s">
        <v>51</v>
      </c>
      <c r="D4979" t="s">
        <v>12427</v>
      </c>
      <c r="E4979" t="s">
        <v>5</v>
      </c>
      <c r="F4979">
        <v>3188</v>
      </c>
      <c r="G4979">
        <v>3</v>
      </c>
      <c r="H4979">
        <v>2</v>
      </c>
      <c r="I4979">
        <v>3</v>
      </c>
      <c r="J4979">
        <v>1402</v>
      </c>
      <c r="L4979" t="s">
        <v>5108</v>
      </c>
      <c r="M4979" t="s">
        <v>176</v>
      </c>
      <c r="N4979" t="s">
        <v>107</v>
      </c>
      <c r="O4979" s="6" t="str">
        <f>INDEX(lkp_Region,MATCH(tbl_Sales[[#This Row],[Suburb]],lkp_Suburb,0))</f>
        <v>Southern Metropolitan</v>
      </c>
      <c r="P4979" s="6">
        <f>MONTH(tbl_Sales[[#This Row],[Date]])</f>
        <v>11</v>
      </c>
      <c r="Q4979" s="6">
        <f>YEAR(tbl_Sales[[#This Row],[Date]])</f>
        <v>2016</v>
      </c>
    </row>
    <row r="4980" spans="1:17" x14ac:dyDescent="0.25">
      <c r="A4980" s="1">
        <v>42687</v>
      </c>
      <c r="B4980">
        <v>855000</v>
      </c>
      <c r="C4980" t="s">
        <v>51</v>
      </c>
      <c r="D4980" t="s">
        <v>12429</v>
      </c>
      <c r="E4980" t="s">
        <v>10</v>
      </c>
      <c r="F4980">
        <v>3079</v>
      </c>
      <c r="G4980">
        <v>3</v>
      </c>
      <c r="H4980">
        <v>2</v>
      </c>
      <c r="I4980">
        <v>2</v>
      </c>
      <c r="J4980">
        <v>0</v>
      </c>
      <c r="K4980">
        <v>1980</v>
      </c>
      <c r="L4980" t="s">
        <v>5109</v>
      </c>
      <c r="M4980" t="s">
        <v>213</v>
      </c>
      <c r="N4980" t="s">
        <v>150</v>
      </c>
      <c r="O4980" s="6" t="str">
        <f>INDEX(lkp_Region,MATCH(tbl_Sales[[#This Row],[Suburb]],lkp_Suburb,0))</f>
        <v>Eastern Metropolitan</v>
      </c>
      <c r="P4980" s="6">
        <f>MONTH(tbl_Sales[[#This Row],[Date]])</f>
        <v>11</v>
      </c>
      <c r="Q4980" s="6">
        <f>YEAR(tbl_Sales[[#This Row],[Date]])</f>
        <v>2016</v>
      </c>
    </row>
    <row r="4981" spans="1:17" x14ac:dyDescent="0.25">
      <c r="A4981" s="1">
        <v>42687</v>
      </c>
      <c r="B4981">
        <v>2012000</v>
      </c>
      <c r="C4981" t="s">
        <v>2</v>
      </c>
      <c r="D4981" t="s">
        <v>12427</v>
      </c>
      <c r="E4981" t="s">
        <v>10</v>
      </c>
      <c r="F4981">
        <v>3084</v>
      </c>
      <c r="G4981">
        <v>4</v>
      </c>
      <c r="H4981">
        <v>3</v>
      </c>
      <c r="I4981">
        <v>2</v>
      </c>
      <c r="J4981">
        <v>597</v>
      </c>
      <c r="K4981">
        <v>1940</v>
      </c>
      <c r="L4981" t="s">
        <v>5110</v>
      </c>
      <c r="M4981" t="s">
        <v>257</v>
      </c>
      <c r="N4981" t="s">
        <v>150</v>
      </c>
      <c r="O4981" s="6" t="str">
        <f>INDEX(lkp_Region,MATCH(tbl_Sales[[#This Row],[Suburb]],lkp_Suburb,0))</f>
        <v>Eastern Metropolitan</v>
      </c>
      <c r="P4981" s="6">
        <f>MONTH(tbl_Sales[[#This Row],[Date]])</f>
        <v>11</v>
      </c>
      <c r="Q4981" s="6">
        <f>YEAR(tbl_Sales[[#This Row],[Date]])</f>
        <v>2016</v>
      </c>
    </row>
    <row r="4982" spans="1:17" x14ac:dyDescent="0.25">
      <c r="A4982" s="1">
        <v>42688</v>
      </c>
      <c r="B4982">
        <v>1181000</v>
      </c>
      <c r="C4982" t="s">
        <v>2</v>
      </c>
      <c r="D4982" t="s">
        <v>12427</v>
      </c>
      <c r="E4982" t="s">
        <v>10</v>
      </c>
      <c r="F4982">
        <v>3068</v>
      </c>
      <c r="G4982">
        <v>3</v>
      </c>
      <c r="H4982">
        <v>1</v>
      </c>
      <c r="I4982">
        <v>1</v>
      </c>
      <c r="J4982">
        <v>148</v>
      </c>
      <c r="L4982" t="s">
        <v>5111</v>
      </c>
      <c r="M4982" t="s">
        <v>72</v>
      </c>
      <c r="N4982" t="s">
        <v>8</v>
      </c>
      <c r="O4982" s="6" t="str">
        <f>INDEX(lkp_Region,MATCH(tbl_Sales[[#This Row],[Suburb]],lkp_Suburb,0))</f>
        <v>Northern Metropolitan</v>
      </c>
      <c r="P4982" s="6">
        <f>MONTH(tbl_Sales[[#This Row],[Date]])</f>
        <v>11</v>
      </c>
      <c r="Q4982" s="6">
        <f>YEAR(tbl_Sales[[#This Row],[Date]])</f>
        <v>2016</v>
      </c>
    </row>
    <row r="4983" spans="1:17" x14ac:dyDescent="0.25">
      <c r="A4983" s="1">
        <v>42688</v>
      </c>
      <c r="B4983">
        <v>1405000</v>
      </c>
      <c r="C4983" t="s">
        <v>2</v>
      </c>
      <c r="D4983" t="s">
        <v>12425</v>
      </c>
      <c r="E4983" t="s">
        <v>10</v>
      </c>
      <c r="F4983">
        <v>3121</v>
      </c>
      <c r="G4983">
        <v>3</v>
      </c>
      <c r="H4983">
        <v>1</v>
      </c>
      <c r="I4983">
        <v>2</v>
      </c>
      <c r="J4983">
        <v>212</v>
      </c>
      <c r="L4983" t="s">
        <v>5112</v>
      </c>
      <c r="M4983" t="s">
        <v>6</v>
      </c>
      <c r="N4983" t="s">
        <v>8</v>
      </c>
      <c r="O4983" s="6" t="str">
        <f>INDEX(lkp_Region,MATCH(tbl_Sales[[#This Row],[Suburb]],lkp_Suburb,0))</f>
        <v>Northern Metropolitan</v>
      </c>
      <c r="P4983" s="6">
        <f>MONTH(tbl_Sales[[#This Row],[Date]])</f>
        <v>11</v>
      </c>
      <c r="Q4983" s="6">
        <f>YEAR(tbl_Sales[[#This Row],[Date]])</f>
        <v>2016</v>
      </c>
    </row>
    <row r="4984" spans="1:17" x14ac:dyDescent="0.25">
      <c r="A4984" s="1">
        <v>42688</v>
      </c>
      <c r="B4984">
        <v>2714000</v>
      </c>
      <c r="C4984" t="s">
        <v>2</v>
      </c>
      <c r="D4984" t="s">
        <v>12425</v>
      </c>
      <c r="E4984" t="s">
        <v>10</v>
      </c>
      <c r="F4984">
        <v>3127</v>
      </c>
      <c r="G4984">
        <v>5</v>
      </c>
      <c r="H4984">
        <v>2</v>
      </c>
      <c r="I4984">
        <v>2</v>
      </c>
      <c r="J4984">
        <v>1053</v>
      </c>
      <c r="L4984" t="s">
        <v>5113</v>
      </c>
      <c r="M4984" t="s">
        <v>34</v>
      </c>
      <c r="N4984" t="s">
        <v>14</v>
      </c>
      <c r="O4984" s="6" t="str">
        <f>INDEX(lkp_Region,MATCH(tbl_Sales[[#This Row],[Suburb]],lkp_Suburb,0))</f>
        <v>Eastern Metropolitan</v>
      </c>
      <c r="P4984" s="6">
        <f>MONTH(tbl_Sales[[#This Row],[Date]])</f>
        <v>11</v>
      </c>
      <c r="Q4984" s="6">
        <f>YEAR(tbl_Sales[[#This Row],[Date]])</f>
        <v>2016</v>
      </c>
    </row>
    <row r="4985" spans="1:17" x14ac:dyDescent="0.25">
      <c r="A4985" s="1">
        <v>42688</v>
      </c>
      <c r="B4985">
        <v>700000</v>
      </c>
      <c r="C4985" t="s">
        <v>13</v>
      </c>
      <c r="D4985" t="s">
        <v>12428</v>
      </c>
      <c r="E4985" t="s">
        <v>10</v>
      </c>
      <c r="F4985">
        <v>3181</v>
      </c>
      <c r="G4985">
        <v>2</v>
      </c>
      <c r="H4985">
        <v>1</v>
      </c>
      <c r="I4985">
        <v>1</v>
      </c>
      <c r="J4985">
        <v>0</v>
      </c>
      <c r="K4985">
        <v>1888</v>
      </c>
      <c r="L4985" t="s">
        <v>5114</v>
      </c>
      <c r="M4985" t="s">
        <v>302</v>
      </c>
      <c r="N4985" t="s">
        <v>76</v>
      </c>
      <c r="O4985" s="6" t="str">
        <f>INDEX(lkp_Region,MATCH(tbl_Sales[[#This Row],[Suburb]],lkp_Suburb,0))</f>
        <v>Southern Metropolitan</v>
      </c>
      <c r="P4985" s="6">
        <f>MONTH(tbl_Sales[[#This Row],[Date]])</f>
        <v>11</v>
      </c>
      <c r="Q4985" s="6">
        <f>YEAR(tbl_Sales[[#This Row],[Date]])</f>
        <v>2016</v>
      </c>
    </row>
    <row r="4986" spans="1:17" x14ac:dyDescent="0.25">
      <c r="A4986" s="1">
        <v>42688</v>
      </c>
      <c r="B4986">
        <v>940000</v>
      </c>
      <c r="C4986" t="s">
        <v>51</v>
      </c>
      <c r="D4986" t="s">
        <v>12423</v>
      </c>
      <c r="E4986" t="s">
        <v>5</v>
      </c>
      <c r="F4986">
        <v>3145</v>
      </c>
      <c r="G4986">
        <v>3</v>
      </c>
      <c r="H4986">
        <v>2</v>
      </c>
      <c r="I4986">
        <v>1</v>
      </c>
      <c r="J4986">
        <v>206</v>
      </c>
      <c r="L4986" t="s">
        <v>5115</v>
      </c>
      <c r="M4986" t="s">
        <v>74</v>
      </c>
      <c r="N4986" t="s">
        <v>76</v>
      </c>
      <c r="O4986" s="6" t="str">
        <f>INDEX(lkp_Region,MATCH(tbl_Sales[[#This Row],[Suburb]],lkp_Suburb,0))</f>
        <v>Southern Metropolitan</v>
      </c>
      <c r="P4986" s="6">
        <f>MONTH(tbl_Sales[[#This Row],[Date]])</f>
        <v>11</v>
      </c>
      <c r="Q4986" s="6">
        <f>YEAR(tbl_Sales[[#This Row],[Date]])</f>
        <v>2016</v>
      </c>
    </row>
    <row r="4987" spans="1:17" x14ac:dyDescent="0.25">
      <c r="A4987" s="1">
        <v>42688</v>
      </c>
      <c r="B4987">
        <v>1610000</v>
      </c>
      <c r="C4987" t="s">
        <v>13</v>
      </c>
      <c r="D4987" t="s">
        <v>12425</v>
      </c>
      <c r="E4987" t="s">
        <v>10</v>
      </c>
      <c r="F4987">
        <v>3207</v>
      </c>
      <c r="G4987">
        <v>2</v>
      </c>
      <c r="H4987">
        <v>2</v>
      </c>
      <c r="I4987">
        <v>2</v>
      </c>
      <c r="J4987">
        <v>0</v>
      </c>
      <c r="K4987">
        <v>2007</v>
      </c>
      <c r="L4987" t="s">
        <v>5116</v>
      </c>
      <c r="M4987" t="s">
        <v>24</v>
      </c>
      <c r="N4987" t="s">
        <v>26</v>
      </c>
      <c r="O4987" s="6" t="str">
        <f>INDEX(lkp_Region,MATCH(tbl_Sales[[#This Row],[Suburb]],lkp_Suburb,0))</f>
        <v>Southern Metropolitan</v>
      </c>
      <c r="P4987" s="6">
        <f>MONTH(tbl_Sales[[#This Row],[Date]])</f>
        <v>11</v>
      </c>
      <c r="Q4987" s="6">
        <f>YEAR(tbl_Sales[[#This Row],[Date]])</f>
        <v>2016</v>
      </c>
    </row>
    <row r="4988" spans="1:17" x14ac:dyDescent="0.25">
      <c r="A4988" s="1">
        <v>42688</v>
      </c>
      <c r="B4988">
        <v>1131000</v>
      </c>
      <c r="C4988" t="s">
        <v>2</v>
      </c>
      <c r="D4988" t="s">
        <v>12427</v>
      </c>
      <c r="E4988" t="s">
        <v>10</v>
      </c>
      <c r="F4988">
        <v>3058</v>
      </c>
      <c r="G4988">
        <v>4</v>
      </c>
      <c r="H4988">
        <v>2</v>
      </c>
      <c r="I4988">
        <v>2</v>
      </c>
      <c r="J4988">
        <v>494</v>
      </c>
      <c r="K4988">
        <v>2001</v>
      </c>
      <c r="L4988" t="s">
        <v>5117</v>
      </c>
      <c r="M4988" t="s">
        <v>41</v>
      </c>
      <c r="N4988" t="s">
        <v>18</v>
      </c>
      <c r="O4988" s="6" t="str">
        <f>INDEX(lkp_Region,MATCH(tbl_Sales[[#This Row],[Suburb]],lkp_Suburb,0))</f>
        <v>Northern Metropolitan</v>
      </c>
      <c r="P4988" s="6">
        <f>MONTH(tbl_Sales[[#This Row],[Date]])</f>
        <v>11</v>
      </c>
      <c r="Q4988" s="6">
        <f>YEAR(tbl_Sales[[#This Row],[Date]])</f>
        <v>2016</v>
      </c>
    </row>
    <row r="4989" spans="1:17" x14ac:dyDescent="0.25">
      <c r="A4989" s="1">
        <v>42688</v>
      </c>
      <c r="B4989">
        <v>585000</v>
      </c>
      <c r="C4989" t="s">
        <v>13</v>
      </c>
      <c r="D4989" t="s">
        <v>12427</v>
      </c>
      <c r="E4989" t="s">
        <v>5</v>
      </c>
      <c r="F4989">
        <v>3040</v>
      </c>
      <c r="G4989">
        <v>2</v>
      </c>
      <c r="H4989">
        <v>1</v>
      </c>
      <c r="I4989">
        <v>1</v>
      </c>
      <c r="J4989">
        <v>160</v>
      </c>
      <c r="L4989" t="s">
        <v>5118</v>
      </c>
      <c r="M4989" t="s">
        <v>47</v>
      </c>
      <c r="N4989" t="s">
        <v>49</v>
      </c>
      <c r="O4989" s="6" t="str">
        <f>INDEX(lkp_Region,MATCH(tbl_Sales[[#This Row],[Suburb]],lkp_Suburb,0))</f>
        <v>Western Metropolitan</v>
      </c>
      <c r="P4989" s="6">
        <f>MONTH(tbl_Sales[[#This Row],[Date]])</f>
        <v>11</v>
      </c>
      <c r="Q4989" s="6">
        <f>YEAR(tbl_Sales[[#This Row],[Date]])</f>
        <v>2016</v>
      </c>
    </row>
    <row r="4990" spans="1:17" x14ac:dyDescent="0.25">
      <c r="A4990" s="1">
        <v>42688</v>
      </c>
      <c r="B4990">
        <v>750000</v>
      </c>
      <c r="C4990" t="s">
        <v>2</v>
      </c>
      <c r="D4990" t="s">
        <v>12423</v>
      </c>
      <c r="E4990" t="s">
        <v>10</v>
      </c>
      <c r="F4990">
        <v>3034</v>
      </c>
      <c r="G4990">
        <v>3</v>
      </c>
      <c r="H4990">
        <v>1</v>
      </c>
      <c r="I4990">
        <v>1</v>
      </c>
      <c r="J4990">
        <v>529</v>
      </c>
      <c r="L4990" t="s">
        <v>5119</v>
      </c>
      <c r="M4990" t="s">
        <v>524</v>
      </c>
      <c r="N4990" t="s">
        <v>49</v>
      </c>
      <c r="O4990" s="6" t="str">
        <f>INDEX(lkp_Region,MATCH(tbl_Sales[[#This Row],[Suburb]],lkp_Suburb,0))</f>
        <v>Western Metropolitan</v>
      </c>
      <c r="P4990" s="6">
        <f>MONTH(tbl_Sales[[#This Row],[Date]])</f>
        <v>11</v>
      </c>
      <c r="Q4990" s="6">
        <f>YEAR(tbl_Sales[[#This Row],[Date]])</f>
        <v>2016</v>
      </c>
    </row>
    <row r="4991" spans="1:17" x14ac:dyDescent="0.25">
      <c r="A4991" s="1">
        <v>42688</v>
      </c>
      <c r="B4991">
        <v>990000</v>
      </c>
      <c r="C4991" t="s">
        <v>2</v>
      </c>
      <c r="D4991" t="s">
        <v>12431</v>
      </c>
      <c r="E4991" t="s">
        <v>5</v>
      </c>
      <c r="F4991">
        <v>3039</v>
      </c>
      <c r="G4991">
        <v>3</v>
      </c>
      <c r="H4991">
        <v>1</v>
      </c>
      <c r="I4991">
        <v>2</v>
      </c>
      <c r="J4991">
        <v>328</v>
      </c>
      <c r="K4991">
        <v>1900</v>
      </c>
      <c r="L4991" t="s">
        <v>5120</v>
      </c>
      <c r="M4991" t="s">
        <v>242</v>
      </c>
      <c r="N4991" t="s">
        <v>49</v>
      </c>
      <c r="O4991" s="6" t="str">
        <f>INDEX(lkp_Region,MATCH(tbl_Sales[[#This Row],[Suburb]],lkp_Suburb,0))</f>
        <v>Western Metropolitan</v>
      </c>
      <c r="P4991" s="6">
        <f>MONTH(tbl_Sales[[#This Row],[Date]])</f>
        <v>11</v>
      </c>
      <c r="Q4991" s="6">
        <f>YEAR(tbl_Sales[[#This Row],[Date]])</f>
        <v>2016</v>
      </c>
    </row>
    <row r="4992" spans="1:17" x14ac:dyDescent="0.25">
      <c r="A4992" s="1">
        <v>42688</v>
      </c>
      <c r="B4992">
        <v>1150000</v>
      </c>
      <c r="C4992" t="s">
        <v>2</v>
      </c>
      <c r="D4992" t="s">
        <v>12427</v>
      </c>
      <c r="E4992" t="s">
        <v>10</v>
      </c>
      <c r="F4992">
        <v>3039</v>
      </c>
      <c r="G4992">
        <v>4</v>
      </c>
      <c r="H4992">
        <v>2</v>
      </c>
      <c r="I4992">
        <v>1</v>
      </c>
      <c r="J4992">
        <v>481</v>
      </c>
      <c r="L4992" t="s">
        <v>5121</v>
      </c>
      <c r="M4992" t="s">
        <v>242</v>
      </c>
      <c r="N4992" t="s">
        <v>49</v>
      </c>
      <c r="O4992" s="6" t="str">
        <f>INDEX(lkp_Region,MATCH(tbl_Sales[[#This Row],[Suburb]],lkp_Suburb,0))</f>
        <v>Western Metropolitan</v>
      </c>
      <c r="P4992" s="6">
        <f>MONTH(tbl_Sales[[#This Row],[Date]])</f>
        <v>11</v>
      </c>
      <c r="Q4992" s="6">
        <f>YEAR(tbl_Sales[[#This Row],[Date]])</f>
        <v>2016</v>
      </c>
    </row>
    <row r="4993" spans="1:17" x14ac:dyDescent="0.25">
      <c r="A4993" s="1">
        <v>42688</v>
      </c>
      <c r="B4993">
        <v>540000</v>
      </c>
      <c r="C4993" t="s">
        <v>13</v>
      </c>
      <c r="D4993" t="s">
        <v>12429</v>
      </c>
      <c r="E4993" t="s">
        <v>10</v>
      </c>
      <c r="F4993">
        <v>3051</v>
      </c>
      <c r="G4993">
        <v>2</v>
      </c>
      <c r="H4993">
        <v>1</v>
      </c>
      <c r="I4993">
        <v>1</v>
      </c>
      <c r="J4993">
        <v>0</v>
      </c>
      <c r="K4993">
        <v>1970</v>
      </c>
      <c r="L4993" t="s">
        <v>5122</v>
      </c>
      <c r="M4993" t="s">
        <v>915</v>
      </c>
      <c r="N4993" t="s">
        <v>88</v>
      </c>
      <c r="O4993" s="6" t="str">
        <f>INDEX(lkp_Region,MATCH(tbl_Sales[[#This Row],[Suburb]],lkp_Suburb,0))</f>
        <v>Northern Metropolitan</v>
      </c>
      <c r="P4993" s="6">
        <f>MONTH(tbl_Sales[[#This Row],[Date]])</f>
        <v>11</v>
      </c>
      <c r="Q4993" s="6">
        <f>YEAR(tbl_Sales[[#This Row],[Date]])</f>
        <v>2016</v>
      </c>
    </row>
    <row r="4994" spans="1:17" x14ac:dyDescent="0.25">
      <c r="A4994" s="1">
        <v>42688</v>
      </c>
      <c r="B4994">
        <v>470000</v>
      </c>
      <c r="C4994" t="s">
        <v>2</v>
      </c>
      <c r="D4994" t="s">
        <v>12431</v>
      </c>
      <c r="E4994" t="s">
        <v>5</v>
      </c>
      <c r="F4994">
        <v>3013</v>
      </c>
      <c r="G4994">
        <v>1</v>
      </c>
      <c r="H4994">
        <v>1</v>
      </c>
      <c r="I4994">
        <v>2</v>
      </c>
      <c r="J4994">
        <v>0</v>
      </c>
      <c r="K4994">
        <v>2004</v>
      </c>
      <c r="L4994" t="s">
        <v>5123</v>
      </c>
      <c r="M4994" t="s">
        <v>65</v>
      </c>
      <c r="N4994" t="s">
        <v>21</v>
      </c>
      <c r="O4994" s="6" t="str">
        <f>INDEX(lkp_Region,MATCH(tbl_Sales[[#This Row],[Suburb]],lkp_Suburb,0))</f>
        <v>Western Metropolitan</v>
      </c>
      <c r="P4994" s="6">
        <f>MONTH(tbl_Sales[[#This Row],[Date]])</f>
        <v>11</v>
      </c>
      <c r="Q4994" s="6">
        <f>YEAR(tbl_Sales[[#This Row],[Date]])</f>
        <v>2016</v>
      </c>
    </row>
    <row r="4995" spans="1:17" x14ac:dyDescent="0.25">
      <c r="A4995" s="1">
        <v>42688</v>
      </c>
      <c r="B4995">
        <v>680000</v>
      </c>
      <c r="C4995" t="s">
        <v>2</v>
      </c>
      <c r="D4995" t="s">
        <v>12423</v>
      </c>
      <c r="E4995" t="s">
        <v>10</v>
      </c>
      <c r="F4995">
        <v>3019</v>
      </c>
      <c r="G4995">
        <v>3</v>
      </c>
      <c r="H4995">
        <v>1</v>
      </c>
      <c r="I4995">
        <v>1</v>
      </c>
      <c r="J4995">
        <v>565</v>
      </c>
      <c r="L4995" t="s">
        <v>5124</v>
      </c>
      <c r="M4995" t="s">
        <v>436</v>
      </c>
      <c r="N4995" t="s">
        <v>21</v>
      </c>
      <c r="O4995" s="6" t="str">
        <f>INDEX(lkp_Region,MATCH(tbl_Sales[[#This Row],[Suburb]],lkp_Suburb,0))</f>
        <v>Western Metropolitan</v>
      </c>
      <c r="P4995" s="6">
        <f>MONTH(tbl_Sales[[#This Row],[Date]])</f>
        <v>11</v>
      </c>
      <c r="Q4995" s="6">
        <f>YEAR(tbl_Sales[[#This Row],[Date]])</f>
        <v>2016</v>
      </c>
    </row>
    <row r="4996" spans="1:17" x14ac:dyDescent="0.25">
      <c r="A4996" s="1">
        <v>42688</v>
      </c>
      <c r="B4996">
        <v>847000</v>
      </c>
      <c r="C4996" t="s">
        <v>2</v>
      </c>
      <c r="D4996" t="s">
        <v>12427</v>
      </c>
      <c r="E4996" t="s">
        <v>10</v>
      </c>
      <c r="F4996">
        <v>3032</v>
      </c>
      <c r="G4996">
        <v>3</v>
      </c>
      <c r="H4996">
        <v>2</v>
      </c>
      <c r="I4996">
        <v>2</v>
      </c>
      <c r="J4996">
        <v>222</v>
      </c>
      <c r="K4996">
        <v>2002</v>
      </c>
      <c r="L4996" t="s">
        <v>5125</v>
      </c>
      <c r="M4996" t="s">
        <v>21</v>
      </c>
      <c r="N4996" t="s">
        <v>21</v>
      </c>
      <c r="O4996" s="6" t="str">
        <f>INDEX(lkp_Region,MATCH(tbl_Sales[[#This Row],[Suburb]],lkp_Suburb,0))</f>
        <v>Western Metropolitan</v>
      </c>
      <c r="P4996" s="6">
        <f>MONTH(tbl_Sales[[#This Row],[Date]])</f>
        <v>11</v>
      </c>
      <c r="Q4996" s="6">
        <f>YEAR(tbl_Sales[[#This Row],[Date]])</f>
        <v>2016</v>
      </c>
    </row>
    <row r="4997" spans="1:17" x14ac:dyDescent="0.25">
      <c r="A4997" s="1">
        <v>42688</v>
      </c>
      <c r="B4997">
        <v>1152500</v>
      </c>
      <c r="C4997" t="s">
        <v>2</v>
      </c>
      <c r="D4997" t="s">
        <v>12423</v>
      </c>
      <c r="E4997" t="s">
        <v>10</v>
      </c>
      <c r="F4997">
        <v>3108</v>
      </c>
      <c r="G4997">
        <v>3</v>
      </c>
      <c r="H4997">
        <v>2</v>
      </c>
      <c r="I4997">
        <v>2</v>
      </c>
      <c r="J4997">
        <v>648</v>
      </c>
      <c r="K4997">
        <v>1980</v>
      </c>
      <c r="L4997" t="s">
        <v>5126</v>
      </c>
      <c r="M4997" t="s">
        <v>126</v>
      </c>
      <c r="N4997" t="s">
        <v>128</v>
      </c>
      <c r="O4997" s="6" t="str">
        <f>INDEX(lkp_Region,MATCH(tbl_Sales[[#This Row],[Suburb]],lkp_Suburb,0))</f>
        <v>Eastern Metropolitan</v>
      </c>
      <c r="P4997" s="6">
        <f>MONTH(tbl_Sales[[#This Row],[Date]])</f>
        <v>11</v>
      </c>
      <c r="Q4997" s="6">
        <f>YEAR(tbl_Sales[[#This Row],[Date]])</f>
        <v>2016</v>
      </c>
    </row>
    <row r="4998" spans="1:17" x14ac:dyDescent="0.25">
      <c r="A4998" s="1">
        <v>42688</v>
      </c>
      <c r="B4998">
        <v>822500</v>
      </c>
      <c r="C4998" t="s">
        <v>13</v>
      </c>
      <c r="D4998" t="s">
        <v>12428</v>
      </c>
      <c r="E4998" t="s">
        <v>10</v>
      </c>
      <c r="F4998">
        <v>3204</v>
      </c>
      <c r="G4998">
        <v>3</v>
      </c>
      <c r="H4998">
        <v>2</v>
      </c>
      <c r="I4998">
        <v>3</v>
      </c>
      <c r="J4998">
        <v>0</v>
      </c>
      <c r="K4998">
        <v>1970</v>
      </c>
      <c r="L4998" t="s">
        <v>5127</v>
      </c>
      <c r="M4998" t="s">
        <v>63</v>
      </c>
      <c r="N4998" t="s">
        <v>57</v>
      </c>
      <c r="O4998" s="6" t="str">
        <f>INDEX(lkp_Region,MATCH(tbl_Sales[[#This Row],[Suburb]],lkp_Suburb,0))</f>
        <v>Southern Metropolitan</v>
      </c>
      <c r="P4998" s="6">
        <f>MONTH(tbl_Sales[[#This Row],[Date]])</f>
        <v>11</v>
      </c>
      <c r="Q4998" s="6">
        <f>YEAR(tbl_Sales[[#This Row],[Date]])</f>
        <v>2016</v>
      </c>
    </row>
    <row r="4999" spans="1:17" x14ac:dyDescent="0.25">
      <c r="A4999" s="1">
        <v>42688</v>
      </c>
      <c r="B4999">
        <v>932000</v>
      </c>
      <c r="C4999" t="s">
        <v>13</v>
      </c>
      <c r="D4999" t="s">
        <v>12429</v>
      </c>
      <c r="E4999" t="s">
        <v>10</v>
      </c>
      <c r="F4999">
        <v>3204</v>
      </c>
      <c r="G4999">
        <v>3</v>
      </c>
      <c r="H4999">
        <v>2</v>
      </c>
      <c r="I4999">
        <v>1</v>
      </c>
      <c r="J4999">
        <v>180</v>
      </c>
      <c r="K4999">
        <v>1997</v>
      </c>
      <c r="L4999" t="s">
        <v>5128</v>
      </c>
      <c r="M4999" t="s">
        <v>63</v>
      </c>
      <c r="N4999" t="s">
        <v>57</v>
      </c>
      <c r="O4999" s="6" t="str">
        <f>INDEX(lkp_Region,MATCH(tbl_Sales[[#This Row],[Suburb]],lkp_Suburb,0))</f>
        <v>Southern Metropolitan</v>
      </c>
      <c r="P4999" s="6">
        <f>MONTH(tbl_Sales[[#This Row],[Date]])</f>
        <v>11</v>
      </c>
      <c r="Q4999" s="6">
        <f>YEAR(tbl_Sales[[#This Row],[Date]])</f>
        <v>2016</v>
      </c>
    </row>
    <row r="5000" spans="1:17" x14ac:dyDescent="0.25">
      <c r="A5000" s="1">
        <v>42688</v>
      </c>
      <c r="B5000">
        <v>965000</v>
      </c>
      <c r="C5000" t="s">
        <v>2</v>
      </c>
      <c r="D5000" t="s">
        <v>12427</v>
      </c>
      <c r="E5000" t="s">
        <v>5</v>
      </c>
      <c r="F5000">
        <v>3185</v>
      </c>
      <c r="G5000">
        <v>3</v>
      </c>
      <c r="H5000">
        <v>1</v>
      </c>
      <c r="I5000">
        <v>2</v>
      </c>
      <c r="J5000">
        <v>275</v>
      </c>
      <c r="K5000">
        <v>1900</v>
      </c>
      <c r="L5000" t="s">
        <v>5129</v>
      </c>
      <c r="M5000" t="s">
        <v>136</v>
      </c>
      <c r="N5000" t="s">
        <v>57</v>
      </c>
      <c r="O5000" s="6" t="str">
        <f>INDEX(lkp_Region,MATCH(tbl_Sales[[#This Row],[Suburb]],lkp_Suburb,0))</f>
        <v>Southern Metropolitan</v>
      </c>
      <c r="P5000" s="6">
        <f>MONTH(tbl_Sales[[#This Row],[Date]])</f>
        <v>11</v>
      </c>
      <c r="Q5000" s="6">
        <f>YEAR(tbl_Sales[[#This Row],[Date]])</f>
        <v>2016</v>
      </c>
    </row>
    <row r="5001" spans="1:17" x14ac:dyDescent="0.25">
      <c r="A5001" s="1">
        <v>42688</v>
      </c>
      <c r="B5001">
        <v>1900000</v>
      </c>
      <c r="C5001" t="s">
        <v>2</v>
      </c>
      <c r="D5001" t="s">
        <v>12428</v>
      </c>
      <c r="E5001" t="s">
        <v>10</v>
      </c>
      <c r="F5001">
        <v>3204</v>
      </c>
      <c r="G5001">
        <v>6</v>
      </c>
      <c r="H5001">
        <v>3</v>
      </c>
      <c r="I5001">
        <v>2</v>
      </c>
      <c r="J5001">
        <v>708</v>
      </c>
      <c r="K5001">
        <v>1988</v>
      </c>
      <c r="L5001" t="s">
        <v>5130</v>
      </c>
      <c r="M5001" t="s">
        <v>55</v>
      </c>
      <c r="N5001" t="s">
        <v>57</v>
      </c>
      <c r="O5001" s="6" t="str">
        <f>INDEX(lkp_Region,MATCH(tbl_Sales[[#This Row],[Suburb]],lkp_Suburb,0))</f>
        <v>Southern Metropolitan</v>
      </c>
      <c r="P5001" s="6">
        <f>MONTH(tbl_Sales[[#This Row],[Date]])</f>
        <v>11</v>
      </c>
      <c r="Q5001" s="6">
        <f>YEAR(tbl_Sales[[#This Row],[Date]])</f>
        <v>2016</v>
      </c>
    </row>
    <row r="5002" spans="1:17" x14ac:dyDescent="0.25">
      <c r="A5002" s="1">
        <v>42688</v>
      </c>
      <c r="B5002">
        <v>435000</v>
      </c>
      <c r="C5002" t="s">
        <v>13</v>
      </c>
      <c r="D5002" t="s">
        <v>12424</v>
      </c>
      <c r="E5002" t="s">
        <v>5</v>
      </c>
      <c r="F5002">
        <v>3071</v>
      </c>
      <c r="G5002">
        <v>2</v>
      </c>
      <c r="H5002">
        <v>1</v>
      </c>
      <c r="I5002">
        <v>1</v>
      </c>
      <c r="J5002">
        <v>1054</v>
      </c>
      <c r="L5002" t="s">
        <v>5131</v>
      </c>
      <c r="M5002" t="s">
        <v>60</v>
      </c>
      <c r="N5002" t="s">
        <v>62</v>
      </c>
      <c r="O5002" s="6" t="str">
        <f>INDEX(lkp_Region,MATCH(tbl_Sales[[#This Row],[Suburb]],lkp_Suburb,0))</f>
        <v>Northern Metropolitan</v>
      </c>
      <c r="P5002" s="6">
        <f>MONTH(tbl_Sales[[#This Row],[Date]])</f>
        <v>11</v>
      </c>
      <c r="Q5002" s="6">
        <f>YEAR(tbl_Sales[[#This Row],[Date]])</f>
        <v>2016</v>
      </c>
    </row>
    <row r="5003" spans="1:17" x14ac:dyDescent="0.25">
      <c r="A5003" s="1">
        <v>42688</v>
      </c>
      <c r="B5003">
        <v>870000</v>
      </c>
      <c r="C5003" t="s">
        <v>2</v>
      </c>
      <c r="D5003" t="s">
        <v>12431</v>
      </c>
      <c r="E5003" t="s">
        <v>10</v>
      </c>
      <c r="F5003">
        <v>3072</v>
      </c>
      <c r="G5003">
        <v>4</v>
      </c>
      <c r="H5003">
        <v>1</v>
      </c>
      <c r="I5003">
        <v>2</v>
      </c>
      <c r="J5003">
        <v>400</v>
      </c>
      <c r="K5003">
        <v>1890</v>
      </c>
      <c r="L5003" t="s">
        <v>5132</v>
      </c>
      <c r="M5003" t="s">
        <v>97</v>
      </c>
      <c r="N5003" t="s">
        <v>62</v>
      </c>
      <c r="O5003" s="6" t="str">
        <f>INDEX(lkp_Region,MATCH(tbl_Sales[[#This Row],[Suburb]],lkp_Suburb,0))</f>
        <v>Northern Metropolitan</v>
      </c>
      <c r="P5003" s="6">
        <f>MONTH(tbl_Sales[[#This Row],[Date]])</f>
        <v>11</v>
      </c>
      <c r="Q5003" s="6">
        <f>YEAR(tbl_Sales[[#This Row],[Date]])</f>
        <v>2016</v>
      </c>
    </row>
    <row r="5004" spans="1:17" x14ac:dyDescent="0.25">
      <c r="A5004" s="1">
        <v>42688</v>
      </c>
      <c r="B5004">
        <v>1160000</v>
      </c>
      <c r="C5004" t="s">
        <v>2</v>
      </c>
      <c r="D5004" t="s">
        <v>12432</v>
      </c>
      <c r="E5004" t="s">
        <v>5</v>
      </c>
      <c r="F5004">
        <v>3071</v>
      </c>
      <c r="G5004">
        <v>3</v>
      </c>
      <c r="H5004">
        <v>2</v>
      </c>
      <c r="I5004">
        <v>2</v>
      </c>
      <c r="J5004">
        <v>644</v>
      </c>
      <c r="K5004">
        <v>2001</v>
      </c>
      <c r="L5004" t="s">
        <v>5133</v>
      </c>
      <c r="M5004" t="s">
        <v>60</v>
      </c>
      <c r="N5004" t="s">
        <v>62</v>
      </c>
      <c r="O5004" s="6" t="str">
        <f>INDEX(lkp_Region,MATCH(tbl_Sales[[#This Row],[Suburb]],lkp_Suburb,0))</f>
        <v>Northern Metropolitan</v>
      </c>
      <c r="P5004" s="6">
        <f>MONTH(tbl_Sales[[#This Row],[Date]])</f>
        <v>11</v>
      </c>
      <c r="Q5004" s="6">
        <f>YEAR(tbl_Sales[[#This Row],[Date]])</f>
        <v>2016</v>
      </c>
    </row>
    <row r="5005" spans="1:17" x14ac:dyDescent="0.25">
      <c r="A5005" s="1">
        <v>42688</v>
      </c>
      <c r="B5005">
        <v>1500000</v>
      </c>
      <c r="C5005" t="s">
        <v>2</v>
      </c>
      <c r="D5005" t="s">
        <v>12432</v>
      </c>
      <c r="E5005" t="s">
        <v>10</v>
      </c>
      <c r="F5005">
        <v>3078</v>
      </c>
      <c r="G5005">
        <v>3</v>
      </c>
      <c r="H5005">
        <v>1</v>
      </c>
      <c r="I5005">
        <v>1</v>
      </c>
      <c r="J5005">
        <v>0</v>
      </c>
      <c r="K5005">
        <v>1910</v>
      </c>
      <c r="L5005" t="s">
        <v>5134</v>
      </c>
      <c r="M5005" t="s">
        <v>533</v>
      </c>
      <c r="N5005" t="s">
        <v>62</v>
      </c>
      <c r="O5005" s="6" t="str">
        <f>INDEX(lkp_Region,MATCH(tbl_Sales[[#This Row],[Suburb]],lkp_Suburb,0))</f>
        <v>Northern Metropolitan</v>
      </c>
      <c r="P5005" s="6">
        <f>MONTH(tbl_Sales[[#This Row],[Date]])</f>
        <v>11</v>
      </c>
      <c r="Q5005" s="6">
        <f>YEAR(tbl_Sales[[#This Row],[Date]])</f>
        <v>2016</v>
      </c>
    </row>
    <row r="5006" spans="1:17" x14ac:dyDescent="0.25">
      <c r="A5006" s="1">
        <v>42688</v>
      </c>
      <c r="B5006">
        <v>515000</v>
      </c>
      <c r="C5006" t="s">
        <v>2</v>
      </c>
      <c r="D5006" t="s">
        <v>12423</v>
      </c>
      <c r="E5006" t="s">
        <v>10</v>
      </c>
      <c r="F5006">
        <v>3020</v>
      </c>
      <c r="G5006">
        <v>3</v>
      </c>
      <c r="H5006">
        <v>1</v>
      </c>
      <c r="I5006">
        <v>1</v>
      </c>
      <c r="J5006">
        <v>620</v>
      </c>
      <c r="L5006" t="s">
        <v>5135</v>
      </c>
      <c r="M5006" t="s">
        <v>141</v>
      </c>
      <c r="N5006" t="s">
        <v>3</v>
      </c>
      <c r="O5006" s="6" t="str">
        <f>INDEX(lkp_Region,MATCH(tbl_Sales[[#This Row],[Suburb]],lkp_Suburb,0))</f>
        <v>Western Metropolitan</v>
      </c>
      <c r="P5006" s="6">
        <f>MONTH(tbl_Sales[[#This Row],[Date]])</f>
        <v>11</v>
      </c>
      <c r="Q5006" s="6">
        <f>YEAR(tbl_Sales[[#This Row],[Date]])</f>
        <v>2016</v>
      </c>
    </row>
    <row r="5007" spans="1:17" x14ac:dyDescent="0.25">
      <c r="A5007" s="1">
        <v>42688</v>
      </c>
      <c r="B5007">
        <v>418000</v>
      </c>
      <c r="C5007" t="s">
        <v>13</v>
      </c>
      <c r="D5007" t="s">
        <v>12424</v>
      </c>
      <c r="E5007" t="s">
        <v>10</v>
      </c>
      <c r="F5007">
        <v>3122</v>
      </c>
      <c r="G5007">
        <v>2</v>
      </c>
      <c r="H5007">
        <v>1</v>
      </c>
      <c r="I5007">
        <v>0</v>
      </c>
      <c r="J5007">
        <v>1056</v>
      </c>
      <c r="L5007" t="s">
        <v>5136</v>
      </c>
      <c r="M5007" t="s">
        <v>461</v>
      </c>
      <c r="N5007" t="s">
        <v>101</v>
      </c>
      <c r="O5007" s="6" t="str">
        <f>INDEX(lkp_Region,MATCH(tbl_Sales[[#This Row],[Suburb]],lkp_Suburb,0))</f>
        <v>Southern Metropolitan</v>
      </c>
      <c r="P5007" s="6">
        <f>MONTH(tbl_Sales[[#This Row],[Date]])</f>
        <v>11</v>
      </c>
      <c r="Q5007" s="6">
        <f>YEAR(tbl_Sales[[#This Row],[Date]])</f>
        <v>2016</v>
      </c>
    </row>
    <row r="5008" spans="1:17" x14ac:dyDescent="0.25">
      <c r="A5008" s="1">
        <v>42688</v>
      </c>
      <c r="B5008">
        <v>892000</v>
      </c>
      <c r="C5008" t="s">
        <v>2</v>
      </c>
      <c r="D5008" t="s">
        <v>12428</v>
      </c>
      <c r="E5008" t="s">
        <v>10</v>
      </c>
      <c r="F5008">
        <v>3124</v>
      </c>
      <c r="G5008">
        <v>2</v>
      </c>
      <c r="H5008">
        <v>1</v>
      </c>
      <c r="I5008">
        <v>1</v>
      </c>
      <c r="J5008">
        <v>335</v>
      </c>
      <c r="L5008" t="s">
        <v>5137</v>
      </c>
      <c r="M5008" t="s">
        <v>209</v>
      </c>
      <c r="N5008" t="s">
        <v>101</v>
      </c>
      <c r="O5008" s="6" t="str">
        <f>INDEX(lkp_Region,MATCH(tbl_Sales[[#This Row],[Suburb]],lkp_Suburb,0))</f>
        <v>Southern Metropolitan</v>
      </c>
      <c r="P5008" s="6">
        <f>MONTH(tbl_Sales[[#This Row],[Date]])</f>
        <v>11</v>
      </c>
      <c r="Q5008" s="6">
        <f>YEAR(tbl_Sales[[#This Row],[Date]])</f>
        <v>2016</v>
      </c>
    </row>
    <row r="5009" spans="1:17" x14ac:dyDescent="0.25">
      <c r="A5009" s="1">
        <v>42688</v>
      </c>
      <c r="B5009">
        <v>3270000</v>
      </c>
      <c r="C5009" t="s">
        <v>2</v>
      </c>
      <c r="D5009" t="s">
        <v>12425</v>
      </c>
      <c r="E5009" t="s">
        <v>10</v>
      </c>
      <c r="F5009">
        <v>3103</v>
      </c>
      <c r="G5009">
        <v>4</v>
      </c>
      <c r="H5009">
        <v>2</v>
      </c>
      <c r="I5009">
        <v>4</v>
      </c>
      <c r="J5009">
        <v>935</v>
      </c>
      <c r="K5009">
        <v>1927</v>
      </c>
      <c r="L5009" t="s">
        <v>5138</v>
      </c>
      <c r="M5009" t="s">
        <v>274</v>
      </c>
      <c r="N5009" t="s">
        <v>101</v>
      </c>
      <c r="O5009" s="6" t="str">
        <f>INDEX(lkp_Region,MATCH(tbl_Sales[[#This Row],[Suburb]],lkp_Suburb,0))</f>
        <v>Southern Metropolitan</v>
      </c>
      <c r="P5009" s="6">
        <f>MONTH(tbl_Sales[[#This Row],[Date]])</f>
        <v>11</v>
      </c>
      <c r="Q5009" s="6">
        <f>YEAR(tbl_Sales[[#This Row],[Date]])</f>
        <v>2016</v>
      </c>
    </row>
    <row r="5010" spans="1:17" x14ac:dyDescent="0.25">
      <c r="A5010" s="1">
        <v>42689</v>
      </c>
      <c r="B5010">
        <v>1209000</v>
      </c>
      <c r="C5010" t="s">
        <v>2</v>
      </c>
      <c r="D5010" t="s">
        <v>12429</v>
      </c>
      <c r="E5010" t="s">
        <v>10</v>
      </c>
      <c r="F5010">
        <v>3068</v>
      </c>
      <c r="G5010">
        <v>2</v>
      </c>
      <c r="H5010">
        <v>1</v>
      </c>
      <c r="I5010">
        <v>1</v>
      </c>
      <c r="J5010">
        <v>140</v>
      </c>
      <c r="K5010">
        <v>1910</v>
      </c>
      <c r="L5010" t="s">
        <v>5139</v>
      </c>
      <c r="M5010" t="s">
        <v>323</v>
      </c>
      <c r="N5010" t="s">
        <v>8</v>
      </c>
      <c r="O5010" s="6" t="str">
        <f>INDEX(lkp_Region,MATCH(tbl_Sales[[#This Row],[Suburb]],lkp_Suburb,0))</f>
        <v>Northern Metropolitan</v>
      </c>
      <c r="P5010" s="6">
        <f>MONTH(tbl_Sales[[#This Row],[Date]])</f>
        <v>11</v>
      </c>
      <c r="Q5010" s="6">
        <f>YEAR(tbl_Sales[[#This Row],[Date]])</f>
        <v>2016</v>
      </c>
    </row>
    <row r="5011" spans="1:17" x14ac:dyDescent="0.25">
      <c r="A5011" s="1">
        <v>42689</v>
      </c>
      <c r="B5011">
        <v>1022500</v>
      </c>
      <c r="C5011" t="s">
        <v>13</v>
      </c>
      <c r="D5011" t="s">
        <v>12427</v>
      </c>
      <c r="E5011" t="s">
        <v>10</v>
      </c>
      <c r="F5011">
        <v>3125</v>
      </c>
      <c r="G5011">
        <v>3</v>
      </c>
      <c r="H5011">
        <v>2</v>
      </c>
      <c r="I5011">
        <v>2</v>
      </c>
      <c r="J5011">
        <v>265</v>
      </c>
      <c r="K5011">
        <v>2000</v>
      </c>
      <c r="L5011" t="s">
        <v>5140</v>
      </c>
      <c r="M5011" t="s">
        <v>32</v>
      </c>
      <c r="N5011" t="s">
        <v>14</v>
      </c>
      <c r="O5011" s="6" t="str">
        <f>INDEX(lkp_Region,MATCH(tbl_Sales[[#This Row],[Suburb]],lkp_Suburb,0))</f>
        <v>Southern Metropolitan</v>
      </c>
      <c r="P5011" s="6">
        <f>MONTH(tbl_Sales[[#This Row],[Date]])</f>
        <v>11</v>
      </c>
      <c r="Q5011" s="6">
        <f>YEAR(tbl_Sales[[#This Row],[Date]])</f>
        <v>2016</v>
      </c>
    </row>
    <row r="5012" spans="1:17" x14ac:dyDescent="0.25">
      <c r="A5012" s="1">
        <v>42689</v>
      </c>
      <c r="B5012">
        <v>1342000</v>
      </c>
      <c r="C5012" t="s">
        <v>2</v>
      </c>
      <c r="D5012" t="s">
        <v>12432</v>
      </c>
      <c r="E5012" t="s">
        <v>10</v>
      </c>
      <c r="F5012">
        <v>3125</v>
      </c>
      <c r="G5012">
        <v>3</v>
      </c>
      <c r="H5012">
        <v>1</v>
      </c>
      <c r="I5012">
        <v>2</v>
      </c>
      <c r="J5012">
        <v>690</v>
      </c>
      <c r="L5012" t="s">
        <v>5141</v>
      </c>
      <c r="M5012" t="s">
        <v>32</v>
      </c>
      <c r="N5012" t="s">
        <v>14</v>
      </c>
      <c r="O5012" s="6" t="str">
        <f>INDEX(lkp_Region,MATCH(tbl_Sales[[#This Row],[Suburb]],lkp_Suburb,0))</f>
        <v>Southern Metropolitan</v>
      </c>
      <c r="P5012" s="6">
        <f>MONTH(tbl_Sales[[#This Row],[Date]])</f>
        <v>11</v>
      </c>
      <c r="Q5012" s="6">
        <f>YEAR(tbl_Sales[[#This Row],[Date]])</f>
        <v>2016</v>
      </c>
    </row>
    <row r="5013" spans="1:17" x14ac:dyDescent="0.25">
      <c r="A5013" s="1">
        <v>42689</v>
      </c>
      <c r="B5013">
        <v>360500</v>
      </c>
      <c r="C5013" t="s">
        <v>13</v>
      </c>
      <c r="D5013" t="s">
        <v>12428</v>
      </c>
      <c r="E5013" t="s">
        <v>10</v>
      </c>
      <c r="F5013">
        <v>3141</v>
      </c>
      <c r="G5013">
        <v>1</v>
      </c>
      <c r="H5013">
        <v>1</v>
      </c>
      <c r="I5013">
        <v>1</v>
      </c>
      <c r="J5013">
        <v>0</v>
      </c>
      <c r="K5013">
        <v>1960</v>
      </c>
      <c r="L5013" t="s">
        <v>5142</v>
      </c>
      <c r="M5013" t="s">
        <v>111</v>
      </c>
      <c r="N5013" t="s">
        <v>76</v>
      </c>
      <c r="O5013" s="6" t="str">
        <f>INDEX(lkp_Region,MATCH(tbl_Sales[[#This Row],[Suburb]],lkp_Suburb,0))</f>
        <v>Southern Metropolitan</v>
      </c>
      <c r="P5013" s="6">
        <f>MONTH(tbl_Sales[[#This Row],[Date]])</f>
        <v>11</v>
      </c>
      <c r="Q5013" s="6">
        <f>YEAR(tbl_Sales[[#This Row],[Date]])</f>
        <v>2016</v>
      </c>
    </row>
    <row r="5014" spans="1:17" x14ac:dyDescent="0.25">
      <c r="A5014" s="1">
        <v>42689</v>
      </c>
      <c r="B5014">
        <v>610000</v>
      </c>
      <c r="C5014" t="s">
        <v>13</v>
      </c>
      <c r="D5014" t="s">
        <v>12428</v>
      </c>
      <c r="E5014" t="s">
        <v>5</v>
      </c>
      <c r="F5014">
        <v>3182</v>
      </c>
      <c r="G5014">
        <v>2</v>
      </c>
      <c r="H5014">
        <v>1</v>
      </c>
      <c r="I5014">
        <v>1</v>
      </c>
      <c r="J5014">
        <v>0</v>
      </c>
      <c r="L5014" t="s">
        <v>5143</v>
      </c>
      <c r="M5014" t="s">
        <v>156</v>
      </c>
      <c r="N5014" t="s">
        <v>26</v>
      </c>
      <c r="O5014" s="6" t="str">
        <f>INDEX(lkp_Region,MATCH(tbl_Sales[[#This Row],[Suburb]],lkp_Suburb,0))</f>
        <v>Southern Metropolitan</v>
      </c>
      <c r="P5014" s="6">
        <f>MONTH(tbl_Sales[[#This Row],[Date]])</f>
        <v>11</v>
      </c>
      <c r="Q5014" s="6">
        <f>YEAR(tbl_Sales[[#This Row],[Date]])</f>
        <v>2016</v>
      </c>
    </row>
    <row r="5015" spans="1:17" x14ac:dyDescent="0.25">
      <c r="A5015" s="1">
        <v>42689</v>
      </c>
      <c r="B5015">
        <v>2180000</v>
      </c>
      <c r="C5015" t="s">
        <v>2</v>
      </c>
      <c r="D5015" t="s">
        <v>12427</v>
      </c>
      <c r="E5015" t="s">
        <v>10</v>
      </c>
      <c r="F5015">
        <v>3205</v>
      </c>
      <c r="G5015">
        <v>4</v>
      </c>
      <c r="H5015">
        <v>3</v>
      </c>
      <c r="I5015">
        <v>1</v>
      </c>
      <c r="J5015">
        <v>200</v>
      </c>
      <c r="K5015">
        <v>1860</v>
      </c>
      <c r="L5015" t="s">
        <v>5144</v>
      </c>
      <c r="M5015" t="s">
        <v>185</v>
      </c>
      <c r="N5015" t="s">
        <v>26</v>
      </c>
      <c r="O5015" s="6" t="str">
        <f>INDEX(lkp_Region,MATCH(tbl_Sales[[#This Row],[Suburb]],lkp_Suburb,0))</f>
        <v>Southern Metropolitan</v>
      </c>
      <c r="P5015" s="6">
        <f>MONTH(tbl_Sales[[#This Row],[Date]])</f>
        <v>11</v>
      </c>
      <c r="Q5015" s="6">
        <f>YEAR(tbl_Sales[[#This Row],[Date]])</f>
        <v>2016</v>
      </c>
    </row>
    <row r="5016" spans="1:17" x14ac:dyDescent="0.25">
      <c r="A5016" s="1">
        <v>42689</v>
      </c>
      <c r="B5016">
        <v>596000</v>
      </c>
      <c r="C5016" t="s">
        <v>2</v>
      </c>
      <c r="D5016" t="s">
        <v>12431</v>
      </c>
      <c r="E5016" t="s">
        <v>10</v>
      </c>
      <c r="F5016">
        <v>3046</v>
      </c>
      <c r="G5016">
        <v>3</v>
      </c>
      <c r="H5016">
        <v>1</v>
      </c>
      <c r="I5016">
        <v>3</v>
      </c>
      <c r="J5016">
        <v>624</v>
      </c>
      <c r="L5016" t="s">
        <v>5145</v>
      </c>
      <c r="M5016" t="s">
        <v>78</v>
      </c>
      <c r="N5016" t="s">
        <v>18</v>
      </c>
      <c r="O5016" s="6" t="str">
        <f>INDEX(lkp_Region,MATCH(tbl_Sales[[#This Row],[Suburb]],lkp_Suburb,0))</f>
        <v>Northern Metropolitan</v>
      </c>
      <c r="P5016" s="6">
        <f>MONTH(tbl_Sales[[#This Row],[Date]])</f>
        <v>11</v>
      </c>
      <c r="Q5016" s="6">
        <f>YEAR(tbl_Sales[[#This Row],[Date]])</f>
        <v>2016</v>
      </c>
    </row>
    <row r="5017" spans="1:17" x14ac:dyDescent="0.25">
      <c r="A5017" s="1">
        <v>42689</v>
      </c>
      <c r="B5017">
        <v>640000</v>
      </c>
      <c r="C5017" t="s">
        <v>51</v>
      </c>
      <c r="D5017" t="s">
        <v>12427</v>
      </c>
      <c r="E5017" t="s">
        <v>10</v>
      </c>
      <c r="F5017">
        <v>3058</v>
      </c>
      <c r="G5017">
        <v>3</v>
      </c>
      <c r="H5017">
        <v>1</v>
      </c>
      <c r="I5017">
        <v>2</v>
      </c>
      <c r="J5017">
        <v>119</v>
      </c>
      <c r="K5017">
        <v>1995</v>
      </c>
      <c r="L5017" t="s">
        <v>5146</v>
      </c>
      <c r="M5017" t="s">
        <v>41</v>
      </c>
      <c r="N5017" t="s">
        <v>18</v>
      </c>
      <c r="O5017" s="6" t="str">
        <f>INDEX(lkp_Region,MATCH(tbl_Sales[[#This Row],[Suburb]],lkp_Suburb,0))</f>
        <v>Northern Metropolitan</v>
      </c>
      <c r="P5017" s="6">
        <f>MONTH(tbl_Sales[[#This Row],[Date]])</f>
        <v>11</v>
      </c>
      <c r="Q5017" s="6">
        <f>YEAR(tbl_Sales[[#This Row],[Date]])</f>
        <v>2016</v>
      </c>
    </row>
    <row r="5018" spans="1:17" x14ac:dyDescent="0.25">
      <c r="A5018" s="1">
        <v>42689</v>
      </c>
      <c r="B5018">
        <v>685000</v>
      </c>
      <c r="C5018" t="s">
        <v>2</v>
      </c>
      <c r="D5018" t="s">
        <v>12427</v>
      </c>
      <c r="E5018" t="s">
        <v>10</v>
      </c>
      <c r="F5018">
        <v>3040</v>
      </c>
      <c r="G5018">
        <v>3</v>
      </c>
      <c r="H5018">
        <v>1</v>
      </c>
      <c r="I5018">
        <v>2</v>
      </c>
      <c r="J5018">
        <v>293</v>
      </c>
      <c r="L5018" t="s">
        <v>5147</v>
      </c>
      <c r="M5018" t="s">
        <v>417</v>
      </c>
      <c r="N5018" t="s">
        <v>49</v>
      </c>
      <c r="O5018" s="6" t="str">
        <f>INDEX(lkp_Region,MATCH(tbl_Sales[[#This Row],[Suburb]],lkp_Suburb,0))</f>
        <v>Western Metropolitan</v>
      </c>
      <c r="P5018" s="6">
        <f>MONTH(tbl_Sales[[#This Row],[Date]])</f>
        <v>11</v>
      </c>
      <c r="Q5018" s="6">
        <f>YEAR(tbl_Sales[[#This Row],[Date]])</f>
        <v>2016</v>
      </c>
    </row>
    <row r="5019" spans="1:17" x14ac:dyDescent="0.25">
      <c r="A5019" s="1">
        <v>42689</v>
      </c>
      <c r="B5019">
        <v>1637000</v>
      </c>
      <c r="C5019" t="s">
        <v>2</v>
      </c>
      <c r="D5019" t="s">
        <v>12427</v>
      </c>
      <c r="E5019" t="s">
        <v>10</v>
      </c>
      <c r="F5019">
        <v>3039</v>
      </c>
      <c r="G5019">
        <v>4</v>
      </c>
      <c r="H5019">
        <v>1</v>
      </c>
      <c r="I5019">
        <v>3</v>
      </c>
      <c r="J5019">
        <v>539</v>
      </c>
      <c r="K5019">
        <v>1900</v>
      </c>
      <c r="L5019" t="s">
        <v>5148</v>
      </c>
      <c r="M5019" t="s">
        <v>242</v>
      </c>
      <c r="N5019" t="s">
        <v>49</v>
      </c>
      <c r="O5019" s="6" t="str">
        <f>INDEX(lkp_Region,MATCH(tbl_Sales[[#This Row],[Suburb]],lkp_Suburb,0))</f>
        <v>Western Metropolitan</v>
      </c>
      <c r="P5019" s="6">
        <f>MONTH(tbl_Sales[[#This Row],[Date]])</f>
        <v>11</v>
      </c>
      <c r="Q5019" s="6">
        <f>YEAR(tbl_Sales[[#This Row],[Date]])</f>
        <v>2016</v>
      </c>
    </row>
    <row r="5020" spans="1:17" x14ac:dyDescent="0.25">
      <c r="A5020" s="1">
        <v>42689</v>
      </c>
      <c r="B5020">
        <v>1900000</v>
      </c>
      <c r="C5020" t="s">
        <v>2</v>
      </c>
      <c r="D5020" t="s">
        <v>12427</v>
      </c>
      <c r="E5020" t="s">
        <v>10</v>
      </c>
      <c r="F5020">
        <v>3040</v>
      </c>
      <c r="G5020">
        <v>4</v>
      </c>
      <c r="H5020">
        <v>1</v>
      </c>
      <c r="I5020">
        <v>2</v>
      </c>
      <c r="J5020">
        <v>733</v>
      </c>
      <c r="L5020" t="s">
        <v>5149</v>
      </c>
      <c r="M5020" t="s">
        <v>47</v>
      </c>
      <c r="N5020" t="s">
        <v>49</v>
      </c>
      <c r="O5020" s="6" t="str">
        <f>INDEX(lkp_Region,MATCH(tbl_Sales[[#This Row],[Suburb]],lkp_Suburb,0))</f>
        <v>Western Metropolitan</v>
      </c>
      <c r="P5020" s="6">
        <f>MONTH(tbl_Sales[[#This Row],[Date]])</f>
        <v>11</v>
      </c>
      <c r="Q5020" s="6">
        <f>YEAR(tbl_Sales[[#This Row],[Date]])</f>
        <v>2016</v>
      </c>
    </row>
    <row r="5021" spans="1:17" x14ac:dyDescent="0.25">
      <c r="A5021" s="1">
        <v>42689</v>
      </c>
      <c r="B5021">
        <v>410000</v>
      </c>
      <c r="C5021" t="s">
        <v>13</v>
      </c>
      <c r="D5021" t="s">
        <v>12429</v>
      </c>
      <c r="E5021" t="s">
        <v>5</v>
      </c>
      <c r="F5021">
        <v>3051</v>
      </c>
      <c r="G5021">
        <v>1</v>
      </c>
      <c r="H5021">
        <v>1</v>
      </c>
      <c r="I5021">
        <v>1</v>
      </c>
      <c r="J5021">
        <v>1045</v>
      </c>
      <c r="K5021">
        <v>2011</v>
      </c>
      <c r="L5021" t="s">
        <v>5150</v>
      </c>
      <c r="M5021" t="s">
        <v>915</v>
      </c>
      <c r="N5021" t="s">
        <v>88</v>
      </c>
      <c r="O5021" s="6" t="str">
        <f>INDEX(lkp_Region,MATCH(tbl_Sales[[#This Row],[Suburb]],lkp_Suburb,0))</f>
        <v>Northern Metropolitan</v>
      </c>
      <c r="P5021" s="6">
        <f>MONTH(tbl_Sales[[#This Row],[Date]])</f>
        <v>11</v>
      </c>
      <c r="Q5021" s="6">
        <f>YEAR(tbl_Sales[[#This Row],[Date]])</f>
        <v>2016</v>
      </c>
    </row>
    <row r="5022" spans="1:17" x14ac:dyDescent="0.25">
      <c r="A5022" s="1">
        <v>42689</v>
      </c>
      <c r="B5022">
        <v>295000</v>
      </c>
      <c r="C5022" t="s">
        <v>13</v>
      </c>
      <c r="D5022" t="s">
        <v>12432</v>
      </c>
      <c r="E5022" t="s">
        <v>5</v>
      </c>
      <c r="F5022">
        <v>3011</v>
      </c>
      <c r="G5022">
        <v>2</v>
      </c>
      <c r="H5022">
        <v>1</v>
      </c>
      <c r="I5022">
        <v>1</v>
      </c>
      <c r="J5022">
        <v>0</v>
      </c>
      <c r="K5022">
        <v>1960</v>
      </c>
      <c r="L5022" t="s">
        <v>5151</v>
      </c>
      <c r="M5022" t="s">
        <v>22</v>
      </c>
      <c r="N5022" t="s">
        <v>21</v>
      </c>
      <c r="O5022" s="6" t="str">
        <f>INDEX(lkp_Region,MATCH(tbl_Sales[[#This Row],[Suburb]],lkp_Suburb,0))</f>
        <v>Western Metropolitan</v>
      </c>
      <c r="P5022" s="6">
        <f>MONTH(tbl_Sales[[#This Row],[Date]])</f>
        <v>11</v>
      </c>
      <c r="Q5022" s="6">
        <f>YEAR(tbl_Sales[[#This Row],[Date]])</f>
        <v>2016</v>
      </c>
    </row>
    <row r="5023" spans="1:17" x14ac:dyDescent="0.25">
      <c r="A5023" s="1">
        <v>42689</v>
      </c>
      <c r="B5023">
        <v>840000</v>
      </c>
      <c r="C5023" t="s">
        <v>2</v>
      </c>
      <c r="D5023" t="s">
        <v>12428</v>
      </c>
      <c r="E5023" t="s">
        <v>10</v>
      </c>
      <c r="F5023">
        <v>3011</v>
      </c>
      <c r="G5023">
        <v>3</v>
      </c>
      <c r="H5023">
        <v>1</v>
      </c>
      <c r="I5023">
        <v>0</v>
      </c>
      <c r="J5023">
        <v>164</v>
      </c>
      <c r="K5023">
        <v>1900</v>
      </c>
      <c r="L5023" t="s">
        <v>5152</v>
      </c>
      <c r="M5023" t="s">
        <v>22</v>
      </c>
      <c r="N5023" t="s">
        <v>21</v>
      </c>
      <c r="O5023" s="6" t="str">
        <f>INDEX(lkp_Region,MATCH(tbl_Sales[[#This Row],[Suburb]],lkp_Suburb,0))</f>
        <v>Western Metropolitan</v>
      </c>
      <c r="P5023" s="6">
        <f>MONTH(tbl_Sales[[#This Row],[Date]])</f>
        <v>11</v>
      </c>
      <c r="Q5023" s="6">
        <f>YEAR(tbl_Sales[[#This Row],[Date]])</f>
        <v>2016</v>
      </c>
    </row>
    <row r="5024" spans="1:17" x14ac:dyDescent="0.25">
      <c r="A5024" s="1">
        <v>42689</v>
      </c>
      <c r="B5024">
        <v>856500</v>
      </c>
      <c r="C5024" t="s">
        <v>2</v>
      </c>
      <c r="D5024" t="s">
        <v>12428</v>
      </c>
      <c r="E5024" t="s">
        <v>10</v>
      </c>
      <c r="F5024">
        <v>3019</v>
      </c>
      <c r="G5024">
        <v>4</v>
      </c>
      <c r="H5024">
        <v>2</v>
      </c>
      <c r="I5024">
        <v>2</v>
      </c>
      <c r="J5024">
        <v>599</v>
      </c>
      <c r="K5024">
        <v>2008</v>
      </c>
      <c r="L5024" t="s">
        <v>5153</v>
      </c>
      <c r="M5024" t="s">
        <v>436</v>
      </c>
      <c r="N5024" t="s">
        <v>21</v>
      </c>
      <c r="O5024" s="6" t="str">
        <f>INDEX(lkp_Region,MATCH(tbl_Sales[[#This Row],[Suburb]],lkp_Suburb,0))</f>
        <v>Western Metropolitan</v>
      </c>
      <c r="P5024" s="6">
        <f>MONTH(tbl_Sales[[#This Row],[Date]])</f>
        <v>11</v>
      </c>
      <c r="Q5024" s="6">
        <f>YEAR(tbl_Sales[[#This Row],[Date]])</f>
        <v>2016</v>
      </c>
    </row>
    <row r="5025" spans="1:17" x14ac:dyDescent="0.25">
      <c r="A5025" s="1">
        <v>42689</v>
      </c>
      <c r="B5025">
        <v>678000</v>
      </c>
      <c r="C5025" t="s">
        <v>51</v>
      </c>
      <c r="D5025" t="s">
        <v>12423</v>
      </c>
      <c r="E5025" t="s">
        <v>10</v>
      </c>
      <c r="F5025">
        <v>3107</v>
      </c>
      <c r="G5025">
        <v>2</v>
      </c>
      <c r="H5025">
        <v>1</v>
      </c>
      <c r="I5025">
        <v>1</v>
      </c>
      <c r="J5025">
        <v>340</v>
      </c>
      <c r="K5025">
        <v>1980</v>
      </c>
      <c r="L5025" t="s">
        <v>5154</v>
      </c>
      <c r="M5025" t="s">
        <v>586</v>
      </c>
      <c r="N5025" t="s">
        <v>128</v>
      </c>
      <c r="O5025" s="6" t="str">
        <f>INDEX(lkp_Region,MATCH(tbl_Sales[[#This Row],[Suburb]],lkp_Suburb,0))</f>
        <v>Eastern Metropolitan</v>
      </c>
      <c r="P5025" s="6">
        <f>MONTH(tbl_Sales[[#This Row],[Date]])</f>
        <v>11</v>
      </c>
      <c r="Q5025" s="6">
        <f>YEAR(tbl_Sales[[#This Row],[Date]])</f>
        <v>2016</v>
      </c>
    </row>
    <row r="5026" spans="1:17" x14ac:dyDescent="0.25">
      <c r="A5026" s="1">
        <v>42689</v>
      </c>
      <c r="B5026">
        <v>1225000</v>
      </c>
      <c r="C5026" t="s">
        <v>2</v>
      </c>
      <c r="D5026" t="s">
        <v>12427</v>
      </c>
      <c r="E5026" t="s">
        <v>10</v>
      </c>
      <c r="F5026">
        <v>3108</v>
      </c>
      <c r="G5026">
        <v>4</v>
      </c>
      <c r="H5026">
        <v>3</v>
      </c>
      <c r="I5026">
        <v>2</v>
      </c>
      <c r="J5026">
        <v>740</v>
      </c>
      <c r="K5026">
        <v>1985</v>
      </c>
      <c r="L5026" t="s">
        <v>5155</v>
      </c>
      <c r="M5026" t="s">
        <v>126</v>
      </c>
      <c r="N5026" t="s">
        <v>128</v>
      </c>
      <c r="O5026" s="6" t="str">
        <f>INDEX(lkp_Region,MATCH(tbl_Sales[[#This Row],[Suburb]],lkp_Suburb,0))</f>
        <v>Eastern Metropolitan</v>
      </c>
      <c r="P5026" s="6">
        <f>MONTH(tbl_Sales[[#This Row],[Date]])</f>
        <v>11</v>
      </c>
      <c r="Q5026" s="6">
        <f>YEAR(tbl_Sales[[#This Row],[Date]])</f>
        <v>2016</v>
      </c>
    </row>
    <row r="5027" spans="1:17" x14ac:dyDescent="0.25">
      <c r="A5027" s="1">
        <v>42689</v>
      </c>
      <c r="B5027">
        <v>2025000</v>
      </c>
      <c r="C5027" t="s">
        <v>2</v>
      </c>
      <c r="D5027" t="s">
        <v>12429</v>
      </c>
      <c r="E5027" t="s">
        <v>10</v>
      </c>
      <c r="F5027">
        <v>3107</v>
      </c>
      <c r="G5027">
        <v>3</v>
      </c>
      <c r="H5027">
        <v>1</v>
      </c>
      <c r="I5027">
        <v>2</v>
      </c>
      <c r="J5027">
        <v>796</v>
      </c>
      <c r="L5027" t="s">
        <v>5156</v>
      </c>
      <c r="M5027" t="s">
        <v>586</v>
      </c>
      <c r="N5027" t="s">
        <v>128</v>
      </c>
      <c r="O5027" s="6" t="str">
        <f>INDEX(lkp_Region,MATCH(tbl_Sales[[#This Row],[Suburb]],lkp_Suburb,0))</f>
        <v>Eastern Metropolitan</v>
      </c>
      <c r="P5027" s="6">
        <f>MONTH(tbl_Sales[[#This Row],[Date]])</f>
        <v>11</v>
      </c>
      <c r="Q5027" s="6">
        <f>YEAR(tbl_Sales[[#This Row],[Date]])</f>
        <v>2016</v>
      </c>
    </row>
    <row r="5028" spans="1:17" x14ac:dyDescent="0.25">
      <c r="A5028" s="1">
        <v>42689</v>
      </c>
      <c r="B5028">
        <v>1460000</v>
      </c>
      <c r="C5028" t="s">
        <v>51</v>
      </c>
      <c r="D5028" t="s">
        <v>12430</v>
      </c>
      <c r="E5028" t="s">
        <v>10</v>
      </c>
      <c r="F5028">
        <v>3016</v>
      </c>
      <c r="G5028">
        <v>3</v>
      </c>
      <c r="H5028">
        <v>2</v>
      </c>
      <c r="I5028">
        <v>2</v>
      </c>
      <c r="J5028">
        <v>506</v>
      </c>
      <c r="K5028">
        <v>2010</v>
      </c>
      <c r="L5028" t="s">
        <v>5157</v>
      </c>
      <c r="M5028" t="s">
        <v>196</v>
      </c>
      <c r="N5028" t="s">
        <v>69</v>
      </c>
      <c r="O5028" s="6" t="str">
        <f>INDEX(lkp_Region,MATCH(tbl_Sales[[#This Row],[Suburb]],lkp_Suburb,0))</f>
        <v>Western Metropolitan</v>
      </c>
      <c r="P5028" s="6">
        <f>MONTH(tbl_Sales[[#This Row],[Date]])</f>
        <v>11</v>
      </c>
      <c r="Q5028" s="6">
        <f>YEAR(tbl_Sales[[#This Row],[Date]])</f>
        <v>2016</v>
      </c>
    </row>
    <row r="5029" spans="1:17" x14ac:dyDescent="0.25">
      <c r="A5029" s="1">
        <v>42689</v>
      </c>
      <c r="B5029">
        <v>1270000</v>
      </c>
      <c r="C5029" t="s">
        <v>2</v>
      </c>
      <c r="D5029" t="s">
        <v>12429</v>
      </c>
      <c r="E5029" t="s">
        <v>10</v>
      </c>
      <c r="F5029">
        <v>3165</v>
      </c>
      <c r="G5029">
        <v>3</v>
      </c>
      <c r="H5029">
        <v>1</v>
      </c>
      <c r="I5029">
        <v>2</v>
      </c>
      <c r="J5029">
        <v>694</v>
      </c>
      <c r="L5029" t="s">
        <v>5158</v>
      </c>
      <c r="M5029" t="s">
        <v>138</v>
      </c>
      <c r="N5029" t="s">
        <v>57</v>
      </c>
      <c r="O5029" s="6" t="str">
        <f>INDEX(lkp_Region,MATCH(tbl_Sales[[#This Row],[Suburb]],lkp_Suburb,0))</f>
        <v>Southern Metropolitan</v>
      </c>
      <c r="P5029" s="6">
        <f>MONTH(tbl_Sales[[#This Row],[Date]])</f>
        <v>11</v>
      </c>
      <c r="Q5029" s="6">
        <f>YEAR(tbl_Sales[[#This Row],[Date]])</f>
        <v>2016</v>
      </c>
    </row>
    <row r="5030" spans="1:17" x14ac:dyDescent="0.25">
      <c r="A5030" s="1">
        <v>42689</v>
      </c>
      <c r="B5030">
        <v>1410000</v>
      </c>
      <c r="C5030" t="s">
        <v>51</v>
      </c>
      <c r="D5030" t="s">
        <v>12425</v>
      </c>
      <c r="E5030" t="s">
        <v>10</v>
      </c>
      <c r="F5030">
        <v>3162</v>
      </c>
      <c r="G5030">
        <v>4</v>
      </c>
      <c r="H5030">
        <v>2</v>
      </c>
      <c r="I5030">
        <v>3</v>
      </c>
      <c r="J5030">
        <v>342</v>
      </c>
      <c r="K5030">
        <v>2005</v>
      </c>
      <c r="L5030" t="s">
        <v>5159</v>
      </c>
      <c r="M5030" t="s">
        <v>569</v>
      </c>
      <c r="N5030" t="s">
        <v>57</v>
      </c>
      <c r="O5030" s="6" t="str">
        <f>INDEX(lkp_Region,MATCH(tbl_Sales[[#This Row],[Suburb]],lkp_Suburb,0))</f>
        <v>Southern Metropolitan</v>
      </c>
      <c r="P5030" s="6">
        <f>MONTH(tbl_Sales[[#This Row],[Date]])</f>
        <v>11</v>
      </c>
      <c r="Q5030" s="6">
        <f>YEAR(tbl_Sales[[#This Row],[Date]])</f>
        <v>2016</v>
      </c>
    </row>
    <row r="5031" spans="1:17" x14ac:dyDescent="0.25">
      <c r="A5031" s="1">
        <v>42689</v>
      </c>
      <c r="B5031">
        <v>1448000</v>
      </c>
      <c r="C5031" t="s">
        <v>2</v>
      </c>
      <c r="D5031" t="s">
        <v>12428</v>
      </c>
      <c r="E5031" t="s">
        <v>10</v>
      </c>
      <c r="F5031">
        <v>3204</v>
      </c>
      <c r="G5031">
        <v>3</v>
      </c>
      <c r="H5031">
        <v>2</v>
      </c>
      <c r="I5031">
        <v>3</v>
      </c>
      <c r="J5031">
        <v>568</v>
      </c>
      <c r="L5031" t="s">
        <v>5160</v>
      </c>
      <c r="M5031" t="s">
        <v>55</v>
      </c>
      <c r="N5031" t="s">
        <v>57</v>
      </c>
      <c r="O5031" s="6" t="str">
        <f>INDEX(lkp_Region,MATCH(tbl_Sales[[#This Row],[Suburb]],lkp_Suburb,0))</f>
        <v>Southern Metropolitan</v>
      </c>
      <c r="P5031" s="6">
        <f>MONTH(tbl_Sales[[#This Row],[Date]])</f>
        <v>11</v>
      </c>
      <c r="Q5031" s="6">
        <f>YEAR(tbl_Sales[[#This Row],[Date]])</f>
        <v>2016</v>
      </c>
    </row>
    <row r="5032" spans="1:17" x14ac:dyDescent="0.25">
      <c r="A5032" s="1">
        <v>42689</v>
      </c>
      <c r="B5032">
        <v>480000</v>
      </c>
      <c r="C5032" t="s">
        <v>13</v>
      </c>
      <c r="D5032" t="s">
        <v>12426</v>
      </c>
      <c r="E5032" t="s">
        <v>5</v>
      </c>
      <c r="F5032">
        <v>3083</v>
      </c>
      <c r="G5032">
        <v>3</v>
      </c>
      <c r="H5032">
        <v>2</v>
      </c>
      <c r="I5032">
        <v>1</v>
      </c>
      <c r="J5032">
        <v>218</v>
      </c>
      <c r="K5032">
        <v>2004</v>
      </c>
      <c r="L5032" t="s">
        <v>5161</v>
      </c>
      <c r="M5032" t="s">
        <v>2793</v>
      </c>
      <c r="N5032" t="s">
        <v>62</v>
      </c>
      <c r="O5032" s="6" t="str">
        <f>INDEX(lkp_Region,MATCH(tbl_Sales[[#This Row],[Suburb]],lkp_Suburb,0))</f>
        <v>Northern Metropolitan</v>
      </c>
      <c r="P5032" s="6">
        <f>MONTH(tbl_Sales[[#This Row],[Date]])</f>
        <v>11</v>
      </c>
      <c r="Q5032" s="6">
        <f>YEAR(tbl_Sales[[#This Row],[Date]])</f>
        <v>2016</v>
      </c>
    </row>
    <row r="5033" spans="1:17" x14ac:dyDescent="0.25">
      <c r="A5033" s="1">
        <v>42689</v>
      </c>
      <c r="B5033">
        <v>735000</v>
      </c>
      <c r="C5033" t="s">
        <v>2</v>
      </c>
      <c r="D5033" t="s">
        <v>12428</v>
      </c>
      <c r="E5033" t="s">
        <v>10</v>
      </c>
      <c r="F5033">
        <v>3072</v>
      </c>
      <c r="G5033">
        <v>3</v>
      </c>
      <c r="H5033">
        <v>1</v>
      </c>
      <c r="I5033">
        <v>2</v>
      </c>
      <c r="J5033">
        <v>369</v>
      </c>
      <c r="K5033">
        <v>1950</v>
      </c>
      <c r="L5033" t="s">
        <v>5162</v>
      </c>
      <c r="M5033" t="s">
        <v>97</v>
      </c>
      <c r="N5033" t="s">
        <v>62</v>
      </c>
      <c r="O5033" s="6" t="str">
        <f>INDEX(lkp_Region,MATCH(tbl_Sales[[#This Row],[Suburb]],lkp_Suburb,0))</f>
        <v>Northern Metropolitan</v>
      </c>
      <c r="P5033" s="6">
        <f>MONTH(tbl_Sales[[#This Row],[Date]])</f>
        <v>11</v>
      </c>
      <c r="Q5033" s="6">
        <f>YEAR(tbl_Sales[[#This Row],[Date]])</f>
        <v>2016</v>
      </c>
    </row>
    <row r="5034" spans="1:17" x14ac:dyDescent="0.25">
      <c r="A5034" s="1">
        <v>42689</v>
      </c>
      <c r="B5034">
        <v>799900</v>
      </c>
      <c r="C5034" t="s">
        <v>2</v>
      </c>
      <c r="D5034" t="s">
        <v>12427</v>
      </c>
      <c r="E5034" t="s">
        <v>5</v>
      </c>
      <c r="F5034">
        <v>3072</v>
      </c>
      <c r="G5034">
        <v>2</v>
      </c>
      <c r="H5034">
        <v>1</v>
      </c>
      <c r="I5034">
        <v>2</v>
      </c>
      <c r="J5034">
        <v>460</v>
      </c>
      <c r="L5034" t="s">
        <v>5163</v>
      </c>
      <c r="M5034" t="s">
        <v>97</v>
      </c>
      <c r="N5034" t="s">
        <v>62</v>
      </c>
      <c r="O5034" s="6" t="str">
        <f>INDEX(lkp_Region,MATCH(tbl_Sales[[#This Row],[Suburb]],lkp_Suburb,0))</f>
        <v>Northern Metropolitan</v>
      </c>
      <c r="P5034" s="6">
        <f>MONTH(tbl_Sales[[#This Row],[Date]])</f>
        <v>11</v>
      </c>
      <c r="Q5034" s="6">
        <f>YEAR(tbl_Sales[[#This Row],[Date]])</f>
        <v>2016</v>
      </c>
    </row>
    <row r="5035" spans="1:17" x14ac:dyDescent="0.25">
      <c r="A5035" s="1">
        <v>42689</v>
      </c>
      <c r="B5035">
        <v>1340000</v>
      </c>
      <c r="C5035" t="s">
        <v>2</v>
      </c>
      <c r="D5035" t="s">
        <v>12429</v>
      </c>
      <c r="E5035" t="s">
        <v>10</v>
      </c>
      <c r="F5035">
        <v>3070</v>
      </c>
      <c r="G5035">
        <v>3</v>
      </c>
      <c r="H5035">
        <v>2</v>
      </c>
      <c r="I5035">
        <v>1</v>
      </c>
      <c r="J5035">
        <v>165</v>
      </c>
      <c r="K5035">
        <v>1997</v>
      </c>
      <c r="L5035" t="s">
        <v>5164</v>
      </c>
      <c r="M5035" t="s">
        <v>271</v>
      </c>
      <c r="N5035" t="s">
        <v>62</v>
      </c>
      <c r="O5035" s="6" t="str">
        <f>INDEX(lkp_Region,MATCH(tbl_Sales[[#This Row],[Suburb]],lkp_Suburb,0))</f>
        <v>Northern Metropolitan</v>
      </c>
      <c r="P5035" s="6">
        <f>MONTH(tbl_Sales[[#This Row],[Date]])</f>
        <v>11</v>
      </c>
      <c r="Q5035" s="6">
        <f>YEAR(tbl_Sales[[#This Row],[Date]])</f>
        <v>2016</v>
      </c>
    </row>
    <row r="5036" spans="1:17" x14ac:dyDescent="0.25">
      <c r="A5036" s="1">
        <v>42689</v>
      </c>
      <c r="B5036">
        <v>755000</v>
      </c>
      <c r="C5036" t="s">
        <v>13</v>
      </c>
      <c r="D5036" t="s">
        <v>12423</v>
      </c>
      <c r="E5036" t="s">
        <v>5</v>
      </c>
      <c r="F5036">
        <v>3103</v>
      </c>
      <c r="G5036">
        <v>2</v>
      </c>
      <c r="H5036">
        <v>1</v>
      </c>
      <c r="I5036">
        <v>1</v>
      </c>
      <c r="J5036">
        <v>213</v>
      </c>
      <c r="K5036">
        <v>1980</v>
      </c>
      <c r="L5036" t="s">
        <v>5165</v>
      </c>
      <c r="M5036" t="s">
        <v>274</v>
      </c>
      <c r="N5036" t="s">
        <v>101</v>
      </c>
      <c r="O5036" s="6" t="str">
        <f>INDEX(lkp_Region,MATCH(tbl_Sales[[#This Row],[Suburb]],lkp_Suburb,0))</f>
        <v>Southern Metropolitan</v>
      </c>
      <c r="P5036" s="6">
        <f>MONTH(tbl_Sales[[#This Row],[Date]])</f>
        <v>11</v>
      </c>
      <c r="Q5036" s="6">
        <f>YEAR(tbl_Sales[[#This Row],[Date]])</f>
        <v>2016</v>
      </c>
    </row>
    <row r="5037" spans="1:17" x14ac:dyDescent="0.25">
      <c r="A5037" s="1">
        <v>42689</v>
      </c>
      <c r="B5037">
        <v>1320000</v>
      </c>
      <c r="C5037" t="s">
        <v>2</v>
      </c>
      <c r="D5037" t="s">
        <v>12423</v>
      </c>
      <c r="E5037" t="s">
        <v>10</v>
      </c>
      <c r="F5037">
        <v>3104</v>
      </c>
      <c r="G5037">
        <v>3</v>
      </c>
      <c r="H5037">
        <v>1</v>
      </c>
      <c r="I5037">
        <v>0</v>
      </c>
      <c r="J5037">
        <v>635</v>
      </c>
      <c r="K5037">
        <v>1960</v>
      </c>
      <c r="L5037" t="s">
        <v>5166</v>
      </c>
      <c r="M5037" t="s">
        <v>99</v>
      </c>
      <c r="N5037" t="s">
        <v>101</v>
      </c>
      <c r="O5037" s="6" t="str">
        <f>INDEX(lkp_Region,MATCH(tbl_Sales[[#This Row],[Suburb]],lkp_Suburb,0))</f>
        <v>Southern Metropolitan</v>
      </c>
      <c r="P5037" s="6">
        <f>MONTH(tbl_Sales[[#This Row],[Date]])</f>
        <v>11</v>
      </c>
      <c r="Q5037" s="6">
        <f>YEAR(tbl_Sales[[#This Row],[Date]])</f>
        <v>2016</v>
      </c>
    </row>
    <row r="5038" spans="1:17" x14ac:dyDescent="0.25">
      <c r="A5038" s="1">
        <v>42689</v>
      </c>
      <c r="B5038">
        <v>620000</v>
      </c>
      <c r="C5038" t="s">
        <v>51</v>
      </c>
      <c r="D5038" t="s">
        <v>12423</v>
      </c>
      <c r="E5038" t="s">
        <v>5</v>
      </c>
      <c r="F5038">
        <v>3081</v>
      </c>
      <c r="G5038">
        <v>3</v>
      </c>
      <c r="H5038">
        <v>2</v>
      </c>
      <c r="I5038">
        <v>2</v>
      </c>
      <c r="J5038">
        <v>215</v>
      </c>
      <c r="K5038">
        <v>2005</v>
      </c>
      <c r="L5038" t="s">
        <v>5167</v>
      </c>
      <c r="M5038" t="s">
        <v>748</v>
      </c>
      <c r="N5038" t="s">
        <v>150</v>
      </c>
      <c r="O5038" s="6" t="str">
        <f>INDEX(lkp_Region,MATCH(tbl_Sales[[#This Row],[Suburb]],lkp_Suburb,0))</f>
        <v>Eastern Metropolitan</v>
      </c>
      <c r="P5038" s="6">
        <f>MONTH(tbl_Sales[[#This Row],[Date]])</f>
        <v>11</v>
      </c>
      <c r="Q5038" s="6">
        <f>YEAR(tbl_Sales[[#This Row],[Date]])</f>
        <v>2016</v>
      </c>
    </row>
    <row r="5039" spans="1:17" x14ac:dyDescent="0.25">
      <c r="A5039" s="1">
        <v>42689</v>
      </c>
      <c r="B5039">
        <v>725000</v>
      </c>
      <c r="C5039" t="s">
        <v>2</v>
      </c>
      <c r="D5039" t="s">
        <v>12423</v>
      </c>
      <c r="E5039" t="s">
        <v>5</v>
      </c>
      <c r="F5039">
        <v>3081</v>
      </c>
      <c r="G5039">
        <v>3</v>
      </c>
      <c r="H5039">
        <v>2</v>
      </c>
      <c r="I5039">
        <v>1</v>
      </c>
      <c r="J5039">
        <v>665</v>
      </c>
      <c r="L5039" t="s">
        <v>5168</v>
      </c>
      <c r="M5039" t="s">
        <v>748</v>
      </c>
      <c r="N5039" t="s">
        <v>150</v>
      </c>
      <c r="O5039" s="6" t="str">
        <f>INDEX(lkp_Region,MATCH(tbl_Sales[[#This Row],[Suburb]],lkp_Suburb,0))</f>
        <v>Eastern Metropolitan</v>
      </c>
      <c r="P5039" s="6">
        <f>MONTH(tbl_Sales[[#This Row],[Date]])</f>
        <v>11</v>
      </c>
      <c r="Q5039" s="6">
        <f>YEAR(tbl_Sales[[#This Row],[Date]])</f>
        <v>2016</v>
      </c>
    </row>
    <row r="5040" spans="1:17" x14ac:dyDescent="0.25">
      <c r="A5040" s="1">
        <v>42689</v>
      </c>
      <c r="B5040">
        <v>1401000</v>
      </c>
      <c r="C5040" t="s">
        <v>2</v>
      </c>
      <c r="D5040" t="s">
        <v>12427</v>
      </c>
      <c r="E5040" t="s">
        <v>10</v>
      </c>
      <c r="F5040">
        <v>3084</v>
      </c>
      <c r="G5040">
        <v>5</v>
      </c>
      <c r="H5040">
        <v>2</v>
      </c>
      <c r="I5040">
        <v>2</v>
      </c>
      <c r="J5040">
        <v>580</v>
      </c>
      <c r="K5040">
        <v>1940</v>
      </c>
      <c r="L5040" t="s">
        <v>5169</v>
      </c>
      <c r="M5040" t="s">
        <v>211</v>
      </c>
      <c r="N5040" t="s">
        <v>150</v>
      </c>
      <c r="O5040" s="6" t="str">
        <f>INDEX(lkp_Region,MATCH(tbl_Sales[[#This Row],[Suburb]],lkp_Suburb,0))</f>
        <v>Eastern Metropolitan</v>
      </c>
      <c r="P5040" s="6">
        <f>MONTH(tbl_Sales[[#This Row],[Date]])</f>
        <v>11</v>
      </c>
      <c r="Q5040" s="6">
        <f>YEAR(tbl_Sales[[#This Row],[Date]])</f>
        <v>2016</v>
      </c>
    </row>
    <row r="5041" spans="1:17" x14ac:dyDescent="0.25">
      <c r="A5041" s="1">
        <v>42690</v>
      </c>
      <c r="B5041">
        <v>677000</v>
      </c>
      <c r="C5041" t="s">
        <v>2</v>
      </c>
      <c r="D5041" t="s">
        <v>12425</v>
      </c>
      <c r="E5041" t="s">
        <v>10</v>
      </c>
      <c r="F5041">
        <v>3065</v>
      </c>
      <c r="G5041">
        <v>2</v>
      </c>
      <c r="H5041">
        <v>1</v>
      </c>
      <c r="I5041">
        <v>0</v>
      </c>
      <c r="J5041">
        <v>67</v>
      </c>
      <c r="K5041">
        <v>1850</v>
      </c>
      <c r="L5041" t="s">
        <v>5170</v>
      </c>
      <c r="M5041" t="s">
        <v>427</v>
      </c>
      <c r="N5041" t="s">
        <v>8</v>
      </c>
      <c r="O5041" s="6" t="str">
        <f>INDEX(lkp_Region,MATCH(tbl_Sales[[#This Row],[Suburb]],lkp_Suburb,0))</f>
        <v>Northern Metropolitan</v>
      </c>
      <c r="P5041" s="6">
        <f>MONTH(tbl_Sales[[#This Row],[Date]])</f>
        <v>11</v>
      </c>
      <c r="Q5041" s="6">
        <f>YEAR(tbl_Sales[[#This Row],[Date]])</f>
        <v>2016</v>
      </c>
    </row>
    <row r="5042" spans="1:17" x14ac:dyDescent="0.25">
      <c r="A5042" s="1">
        <v>42690</v>
      </c>
      <c r="B5042">
        <v>1015000</v>
      </c>
      <c r="C5042" t="s">
        <v>51</v>
      </c>
      <c r="D5042" t="s">
        <v>12424</v>
      </c>
      <c r="E5042" t="s">
        <v>10</v>
      </c>
      <c r="F5042">
        <v>3068</v>
      </c>
      <c r="G5042">
        <v>3</v>
      </c>
      <c r="H5042">
        <v>2</v>
      </c>
      <c r="I5042">
        <v>1</v>
      </c>
      <c r="J5042">
        <v>112</v>
      </c>
      <c r="K5042">
        <v>2000</v>
      </c>
      <c r="L5042" t="s">
        <v>5171</v>
      </c>
      <c r="M5042" t="s">
        <v>72</v>
      </c>
      <c r="N5042" t="s">
        <v>8</v>
      </c>
      <c r="O5042" s="6" t="str">
        <f>INDEX(lkp_Region,MATCH(tbl_Sales[[#This Row],[Suburb]],lkp_Suburb,0))</f>
        <v>Northern Metropolitan</v>
      </c>
      <c r="P5042" s="6">
        <f>MONTH(tbl_Sales[[#This Row],[Date]])</f>
        <v>11</v>
      </c>
      <c r="Q5042" s="6">
        <f>YEAR(tbl_Sales[[#This Row],[Date]])</f>
        <v>2016</v>
      </c>
    </row>
    <row r="5043" spans="1:17" x14ac:dyDescent="0.25">
      <c r="A5043" s="1">
        <v>42690</v>
      </c>
      <c r="B5043">
        <v>1350000</v>
      </c>
      <c r="C5043" t="s">
        <v>2</v>
      </c>
      <c r="D5043" t="s">
        <v>12429</v>
      </c>
      <c r="E5043" t="s">
        <v>5</v>
      </c>
      <c r="F5043">
        <v>3145</v>
      </c>
      <c r="G5043">
        <v>4</v>
      </c>
      <c r="H5043">
        <v>3</v>
      </c>
      <c r="I5043">
        <v>2</v>
      </c>
      <c r="J5043">
        <v>222</v>
      </c>
      <c r="K5043">
        <v>2010</v>
      </c>
      <c r="L5043" t="s">
        <v>5172</v>
      </c>
      <c r="M5043" t="s">
        <v>74</v>
      </c>
      <c r="N5043" t="s">
        <v>76</v>
      </c>
      <c r="O5043" s="6" t="str">
        <f>INDEX(lkp_Region,MATCH(tbl_Sales[[#This Row],[Suburb]],lkp_Suburb,0))</f>
        <v>Southern Metropolitan</v>
      </c>
      <c r="P5043" s="6">
        <f>MONTH(tbl_Sales[[#This Row],[Date]])</f>
        <v>11</v>
      </c>
      <c r="Q5043" s="6">
        <f>YEAR(tbl_Sales[[#This Row],[Date]])</f>
        <v>2016</v>
      </c>
    </row>
    <row r="5044" spans="1:17" x14ac:dyDescent="0.25">
      <c r="A5044" s="1">
        <v>42690</v>
      </c>
      <c r="B5044">
        <v>410000</v>
      </c>
      <c r="C5044" t="s">
        <v>13</v>
      </c>
      <c r="D5044" t="s">
        <v>12428</v>
      </c>
      <c r="E5044" t="s">
        <v>5</v>
      </c>
      <c r="F5044">
        <v>3046</v>
      </c>
      <c r="G5044">
        <v>2</v>
      </c>
      <c r="H5044">
        <v>1</v>
      </c>
      <c r="I5044">
        <v>2</v>
      </c>
      <c r="J5044">
        <v>200</v>
      </c>
      <c r="K5044">
        <v>2000</v>
      </c>
      <c r="L5044" t="s">
        <v>5173</v>
      </c>
      <c r="M5044" t="s">
        <v>78</v>
      </c>
      <c r="N5044" t="s">
        <v>18</v>
      </c>
      <c r="O5044" s="6" t="str">
        <f>INDEX(lkp_Region,MATCH(tbl_Sales[[#This Row],[Suburb]],lkp_Suburb,0))</f>
        <v>Northern Metropolitan</v>
      </c>
      <c r="P5044" s="6">
        <f>MONTH(tbl_Sales[[#This Row],[Date]])</f>
        <v>11</v>
      </c>
      <c r="Q5044" s="6">
        <f>YEAR(tbl_Sales[[#This Row],[Date]])</f>
        <v>2016</v>
      </c>
    </row>
    <row r="5045" spans="1:17" x14ac:dyDescent="0.25">
      <c r="A5045" s="1">
        <v>42690</v>
      </c>
      <c r="B5045">
        <v>1172000</v>
      </c>
      <c r="C5045" t="s">
        <v>2</v>
      </c>
      <c r="D5045" t="s">
        <v>12425</v>
      </c>
      <c r="E5045" t="s">
        <v>10</v>
      </c>
      <c r="F5045">
        <v>3055</v>
      </c>
      <c r="G5045">
        <v>3</v>
      </c>
      <c r="H5045">
        <v>1</v>
      </c>
      <c r="I5045">
        <v>2</v>
      </c>
      <c r="J5045">
        <v>512</v>
      </c>
      <c r="L5045" t="s">
        <v>5174</v>
      </c>
      <c r="M5045" t="s">
        <v>80</v>
      </c>
      <c r="N5045" t="s">
        <v>18</v>
      </c>
      <c r="O5045" s="6" t="str">
        <f>INDEX(lkp_Region,MATCH(tbl_Sales[[#This Row],[Suburb]],lkp_Suburb,0))</f>
        <v>Northern Metropolitan</v>
      </c>
      <c r="P5045" s="6">
        <f>MONTH(tbl_Sales[[#This Row],[Date]])</f>
        <v>11</v>
      </c>
      <c r="Q5045" s="6">
        <f>YEAR(tbl_Sales[[#This Row],[Date]])</f>
        <v>2016</v>
      </c>
    </row>
    <row r="5046" spans="1:17" x14ac:dyDescent="0.25">
      <c r="A5046" s="1">
        <v>42690</v>
      </c>
      <c r="B5046">
        <v>1130000</v>
      </c>
      <c r="C5046" t="s">
        <v>2</v>
      </c>
      <c r="D5046" t="s">
        <v>12427</v>
      </c>
      <c r="E5046" t="s">
        <v>10</v>
      </c>
      <c r="F5046">
        <v>3031</v>
      </c>
      <c r="G5046">
        <v>3</v>
      </c>
      <c r="H5046">
        <v>1</v>
      </c>
      <c r="I5046">
        <v>0</v>
      </c>
      <c r="J5046">
        <v>294</v>
      </c>
      <c r="K5046">
        <v>1900</v>
      </c>
      <c r="L5046" t="s">
        <v>5175</v>
      </c>
      <c r="M5046" t="s">
        <v>288</v>
      </c>
      <c r="N5046" t="s">
        <v>49</v>
      </c>
      <c r="O5046" s="6" t="str">
        <f>INDEX(lkp_Region,MATCH(tbl_Sales[[#This Row],[Suburb]],lkp_Suburb,0))</f>
        <v>Northern Metropolitan</v>
      </c>
      <c r="P5046" s="6">
        <f>MONTH(tbl_Sales[[#This Row],[Date]])</f>
        <v>11</v>
      </c>
      <c r="Q5046" s="6">
        <f>YEAR(tbl_Sales[[#This Row],[Date]])</f>
        <v>2016</v>
      </c>
    </row>
    <row r="5047" spans="1:17" x14ac:dyDescent="0.25">
      <c r="A5047" s="1">
        <v>42690</v>
      </c>
      <c r="B5047">
        <v>1345000</v>
      </c>
      <c r="C5047" t="s">
        <v>2</v>
      </c>
      <c r="D5047" t="s">
        <v>12427</v>
      </c>
      <c r="E5047" t="s">
        <v>10</v>
      </c>
      <c r="F5047">
        <v>3040</v>
      </c>
      <c r="G5047">
        <v>4</v>
      </c>
      <c r="H5047">
        <v>2</v>
      </c>
      <c r="I5047">
        <v>2</v>
      </c>
      <c r="J5047">
        <v>740</v>
      </c>
      <c r="K5047">
        <v>1950</v>
      </c>
      <c r="L5047" t="s">
        <v>5176</v>
      </c>
      <c r="M5047" t="s">
        <v>417</v>
      </c>
      <c r="N5047" t="s">
        <v>49</v>
      </c>
      <c r="O5047" s="6" t="str">
        <f>INDEX(lkp_Region,MATCH(tbl_Sales[[#This Row],[Suburb]],lkp_Suburb,0))</f>
        <v>Western Metropolitan</v>
      </c>
      <c r="P5047" s="6">
        <f>MONTH(tbl_Sales[[#This Row],[Date]])</f>
        <v>11</v>
      </c>
      <c r="Q5047" s="6">
        <f>YEAR(tbl_Sales[[#This Row],[Date]])</f>
        <v>2016</v>
      </c>
    </row>
    <row r="5048" spans="1:17" x14ac:dyDescent="0.25">
      <c r="A5048" s="1">
        <v>42690</v>
      </c>
      <c r="B5048">
        <v>360000</v>
      </c>
      <c r="C5048" t="s">
        <v>2</v>
      </c>
      <c r="D5048" t="s">
        <v>12428</v>
      </c>
      <c r="E5048" t="s">
        <v>10</v>
      </c>
      <c r="F5048">
        <v>3012</v>
      </c>
      <c r="G5048">
        <v>2</v>
      </c>
      <c r="H5048">
        <v>1</v>
      </c>
      <c r="I5048">
        <v>1</v>
      </c>
      <c r="J5048">
        <v>92</v>
      </c>
      <c r="K5048">
        <v>1970</v>
      </c>
      <c r="L5048" t="s">
        <v>5177</v>
      </c>
      <c r="M5048" t="s">
        <v>53</v>
      </c>
      <c r="N5048" t="s">
        <v>21</v>
      </c>
      <c r="O5048" s="6" t="str">
        <f>INDEX(lkp_Region,MATCH(tbl_Sales[[#This Row],[Suburb]],lkp_Suburb,0))</f>
        <v>Western Metropolitan</v>
      </c>
      <c r="P5048" s="6">
        <f>MONTH(tbl_Sales[[#This Row],[Date]])</f>
        <v>11</v>
      </c>
      <c r="Q5048" s="6">
        <f>YEAR(tbl_Sales[[#This Row],[Date]])</f>
        <v>2016</v>
      </c>
    </row>
    <row r="5049" spans="1:17" x14ac:dyDescent="0.25">
      <c r="A5049" s="1">
        <v>42690</v>
      </c>
      <c r="B5049">
        <v>645000</v>
      </c>
      <c r="C5049" t="s">
        <v>2</v>
      </c>
      <c r="D5049" t="s">
        <v>12427</v>
      </c>
      <c r="E5049" t="s">
        <v>5</v>
      </c>
      <c r="F5049">
        <v>3019</v>
      </c>
      <c r="G5049">
        <v>4</v>
      </c>
      <c r="H5049">
        <v>2</v>
      </c>
      <c r="I5049">
        <v>1</v>
      </c>
      <c r="J5049">
        <v>283</v>
      </c>
      <c r="K5049">
        <v>1990</v>
      </c>
      <c r="L5049" t="s">
        <v>2932</v>
      </c>
      <c r="M5049" t="s">
        <v>436</v>
      </c>
      <c r="N5049" t="s">
        <v>21</v>
      </c>
      <c r="O5049" s="6" t="str">
        <f>INDEX(lkp_Region,MATCH(tbl_Sales[[#This Row],[Suburb]],lkp_Suburb,0))</f>
        <v>Western Metropolitan</v>
      </c>
      <c r="P5049" s="6">
        <f>MONTH(tbl_Sales[[#This Row],[Date]])</f>
        <v>11</v>
      </c>
      <c r="Q5049" s="6">
        <f>YEAR(tbl_Sales[[#This Row],[Date]])</f>
        <v>2016</v>
      </c>
    </row>
    <row r="5050" spans="1:17" x14ac:dyDescent="0.25">
      <c r="A5050" s="1">
        <v>42690</v>
      </c>
      <c r="B5050">
        <v>830000</v>
      </c>
      <c r="C5050" t="s">
        <v>2</v>
      </c>
      <c r="D5050" t="s">
        <v>12425</v>
      </c>
      <c r="E5050" t="s">
        <v>10</v>
      </c>
      <c r="F5050">
        <v>3012</v>
      </c>
      <c r="G5050">
        <v>2</v>
      </c>
      <c r="H5050">
        <v>1</v>
      </c>
      <c r="I5050">
        <v>2</v>
      </c>
      <c r="J5050">
        <v>318</v>
      </c>
      <c r="L5050" t="s">
        <v>5178</v>
      </c>
      <c r="M5050" t="s">
        <v>19</v>
      </c>
      <c r="N5050" t="s">
        <v>21</v>
      </c>
      <c r="O5050" s="6" t="str">
        <f>INDEX(lkp_Region,MATCH(tbl_Sales[[#This Row],[Suburb]],lkp_Suburb,0))</f>
        <v>Western Metropolitan</v>
      </c>
      <c r="P5050" s="6">
        <f>MONTH(tbl_Sales[[#This Row],[Date]])</f>
        <v>11</v>
      </c>
      <c r="Q5050" s="6">
        <f>YEAR(tbl_Sales[[#This Row],[Date]])</f>
        <v>2016</v>
      </c>
    </row>
    <row r="5051" spans="1:17" x14ac:dyDescent="0.25">
      <c r="A5051" s="1">
        <v>42690</v>
      </c>
      <c r="B5051">
        <v>871000</v>
      </c>
      <c r="C5051" t="s">
        <v>2</v>
      </c>
      <c r="D5051" t="s">
        <v>12431</v>
      </c>
      <c r="E5051" t="s">
        <v>10</v>
      </c>
      <c r="F5051">
        <v>3013</v>
      </c>
      <c r="G5051">
        <v>3</v>
      </c>
      <c r="H5051">
        <v>2</v>
      </c>
      <c r="I5051">
        <v>2</v>
      </c>
      <c r="J5051">
        <v>428</v>
      </c>
      <c r="K5051">
        <v>1965</v>
      </c>
      <c r="L5051" t="s">
        <v>5179</v>
      </c>
      <c r="M5051" t="s">
        <v>65</v>
      </c>
      <c r="N5051" t="s">
        <v>21</v>
      </c>
      <c r="O5051" s="6" t="str">
        <f>INDEX(lkp_Region,MATCH(tbl_Sales[[#This Row],[Suburb]],lkp_Suburb,0))</f>
        <v>Western Metropolitan</v>
      </c>
      <c r="P5051" s="6">
        <f>MONTH(tbl_Sales[[#This Row],[Date]])</f>
        <v>11</v>
      </c>
      <c r="Q5051" s="6">
        <f>YEAR(tbl_Sales[[#This Row],[Date]])</f>
        <v>2016</v>
      </c>
    </row>
    <row r="5052" spans="1:17" x14ac:dyDescent="0.25">
      <c r="A5052" s="1">
        <v>42690</v>
      </c>
      <c r="B5052">
        <v>880000</v>
      </c>
      <c r="C5052" t="s">
        <v>2</v>
      </c>
      <c r="D5052" t="s">
        <v>12431</v>
      </c>
      <c r="E5052" t="s">
        <v>5</v>
      </c>
      <c r="F5052">
        <v>3011</v>
      </c>
      <c r="G5052">
        <v>3</v>
      </c>
      <c r="H5052">
        <v>1</v>
      </c>
      <c r="I5052">
        <v>0</v>
      </c>
      <c r="J5052">
        <v>216</v>
      </c>
      <c r="K5052">
        <v>1890</v>
      </c>
      <c r="L5052" t="s">
        <v>5180</v>
      </c>
      <c r="M5052" t="s">
        <v>660</v>
      </c>
      <c r="N5052" t="s">
        <v>21</v>
      </c>
      <c r="O5052" s="6" t="str">
        <f>INDEX(lkp_Region,MATCH(tbl_Sales[[#This Row],[Suburb]],lkp_Suburb,0))</f>
        <v>Western Metropolitan</v>
      </c>
      <c r="P5052" s="6">
        <f>MONTH(tbl_Sales[[#This Row],[Date]])</f>
        <v>11</v>
      </c>
      <c r="Q5052" s="6">
        <f>YEAR(tbl_Sales[[#This Row],[Date]])</f>
        <v>2016</v>
      </c>
    </row>
    <row r="5053" spans="1:17" x14ac:dyDescent="0.25">
      <c r="A5053" s="1">
        <v>42690</v>
      </c>
      <c r="B5053">
        <v>1217500</v>
      </c>
      <c r="C5053" t="s">
        <v>2</v>
      </c>
      <c r="D5053" t="s">
        <v>12430</v>
      </c>
      <c r="E5053" t="s">
        <v>5</v>
      </c>
      <c r="F5053">
        <v>3013</v>
      </c>
      <c r="G5053">
        <v>3</v>
      </c>
      <c r="H5053">
        <v>3</v>
      </c>
      <c r="I5053">
        <v>1</v>
      </c>
      <c r="J5053">
        <v>217</v>
      </c>
      <c r="K5053">
        <v>2016</v>
      </c>
      <c r="L5053" t="s">
        <v>5181</v>
      </c>
      <c r="M5053" t="s">
        <v>65</v>
      </c>
      <c r="N5053" t="s">
        <v>21</v>
      </c>
      <c r="O5053" s="6" t="str">
        <f>INDEX(lkp_Region,MATCH(tbl_Sales[[#This Row],[Suburb]],lkp_Suburb,0))</f>
        <v>Western Metropolitan</v>
      </c>
      <c r="P5053" s="6">
        <f>MONTH(tbl_Sales[[#This Row],[Date]])</f>
        <v>11</v>
      </c>
      <c r="Q5053" s="6">
        <f>YEAR(tbl_Sales[[#This Row],[Date]])</f>
        <v>2016</v>
      </c>
    </row>
    <row r="5054" spans="1:17" x14ac:dyDescent="0.25">
      <c r="A5054" s="1">
        <v>42690</v>
      </c>
      <c r="B5054">
        <v>290000</v>
      </c>
      <c r="C5054" t="s">
        <v>13</v>
      </c>
      <c r="D5054" t="s">
        <v>12425</v>
      </c>
      <c r="E5054" t="s">
        <v>5</v>
      </c>
      <c r="F5054">
        <v>3162</v>
      </c>
      <c r="G5054">
        <v>1</v>
      </c>
      <c r="H5054">
        <v>1</v>
      </c>
      <c r="I5054">
        <v>1</v>
      </c>
      <c r="J5054">
        <v>0</v>
      </c>
      <c r="K5054">
        <v>1970</v>
      </c>
      <c r="L5054" t="s">
        <v>5182</v>
      </c>
      <c r="M5054" t="s">
        <v>569</v>
      </c>
      <c r="N5054" t="s">
        <v>57</v>
      </c>
      <c r="O5054" s="6" t="str">
        <f>INDEX(lkp_Region,MATCH(tbl_Sales[[#This Row],[Suburb]],lkp_Suburb,0))</f>
        <v>Southern Metropolitan</v>
      </c>
      <c r="P5054" s="6">
        <f>MONTH(tbl_Sales[[#This Row],[Date]])</f>
        <v>11</v>
      </c>
      <c r="Q5054" s="6">
        <f>YEAR(tbl_Sales[[#This Row],[Date]])</f>
        <v>2016</v>
      </c>
    </row>
    <row r="5055" spans="1:17" x14ac:dyDescent="0.25">
      <c r="A5055" s="1">
        <v>42690</v>
      </c>
      <c r="B5055">
        <v>600000</v>
      </c>
      <c r="C5055" t="s">
        <v>13</v>
      </c>
      <c r="D5055" t="s">
        <v>12429</v>
      </c>
      <c r="E5055" t="s">
        <v>5</v>
      </c>
      <c r="F5055">
        <v>3163</v>
      </c>
      <c r="G5055">
        <v>2</v>
      </c>
      <c r="H5055">
        <v>1</v>
      </c>
      <c r="I5055">
        <v>1</v>
      </c>
      <c r="J5055">
        <v>73</v>
      </c>
      <c r="K5055">
        <v>1970</v>
      </c>
      <c r="L5055" t="s">
        <v>5183</v>
      </c>
      <c r="M5055" t="s">
        <v>201</v>
      </c>
      <c r="N5055" t="s">
        <v>57</v>
      </c>
      <c r="O5055" s="6" t="str">
        <f>INDEX(lkp_Region,MATCH(tbl_Sales[[#This Row],[Suburb]],lkp_Suburb,0))</f>
        <v>Southern Metropolitan</v>
      </c>
      <c r="P5055" s="6">
        <f>MONTH(tbl_Sales[[#This Row],[Date]])</f>
        <v>11</v>
      </c>
      <c r="Q5055" s="6">
        <f>YEAR(tbl_Sales[[#This Row],[Date]])</f>
        <v>2016</v>
      </c>
    </row>
    <row r="5056" spans="1:17" x14ac:dyDescent="0.25">
      <c r="A5056" s="1">
        <v>42690</v>
      </c>
      <c r="B5056">
        <v>840000</v>
      </c>
      <c r="C5056" t="s">
        <v>51</v>
      </c>
      <c r="D5056" t="s">
        <v>12429</v>
      </c>
      <c r="E5056" t="s">
        <v>10</v>
      </c>
      <c r="F5056">
        <v>3165</v>
      </c>
      <c r="G5056">
        <v>3</v>
      </c>
      <c r="H5056">
        <v>2</v>
      </c>
      <c r="I5056">
        <v>2</v>
      </c>
      <c r="J5056">
        <v>222</v>
      </c>
      <c r="L5056" t="s">
        <v>5184</v>
      </c>
      <c r="M5056" t="s">
        <v>138</v>
      </c>
      <c r="N5056" t="s">
        <v>57</v>
      </c>
      <c r="O5056" s="6" t="str">
        <f>INDEX(lkp_Region,MATCH(tbl_Sales[[#This Row],[Suburb]],lkp_Suburb,0))</f>
        <v>Southern Metropolitan</v>
      </c>
      <c r="P5056" s="6">
        <f>MONTH(tbl_Sales[[#This Row],[Date]])</f>
        <v>11</v>
      </c>
      <c r="Q5056" s="6">
        <f>YEAR(tbl_Sales[[#This Row],[Date]])</f>
        <v>2016</v>
      </c>
    </row>
    <row r="5057" spans="1:17" x14ac:dyDescent="0.25">
      <c r="A5057" s="1">
        <v>42690</v>
      </c>
      <c r="B5057">
        <v>930000</v>
      </c>
      <c r="C5057" t="s">
        <v>2</v>
      </c>
      <c r="D5057" t="s">
        <v>12429</v>
      </c>
      <c r="E5057" t="s">
        <v>10</v>
      </c>
      <c r="F5057">
        <v>3165</v>
      </c>
      <c r="G5057">
        <v>3</v>
      </c>
      <c r="H5057">
        <v>2</v>
      </c>
      <c r="I5057">
        <v>2</v>
      </c>
      <c r="J5057">
        <v>258</v>
      </c>
      <c r="L5057" t="s">
        <v>5185</v>
      </c>
      <c r="M5057" t="s">
        <v>138</v>
      </c>
      <c r="N5057" t="s">
        <v>57</v>
      </c>
      <c r="O5057" s="6" t="str">
        <f>INDEX(lkp_Region,MATCH(tbl_Sales[[#This Row],[Suburb]],lkp_Suburb,0))</f>
        <v>Southern Metropolitan</v>
      </c>
      <c r="P5057" s="6">
        <f>MONTH(tbl_Sales[[#This Row],[Date]])</f>
        <v>11</v>
      </c>
      <c r="Q5057" s="6">
        <f>YEAR(tbl_Sales[[#This Row],[Date]])</f>
        <v>2016</v>
      </c>
    </row>
    <row r="5058" spans="1:17" x14ac:dyDescent="0.25">
      <c r="A5058" s="1">
        <v>42690</v>
      </c>
      <c r="B5058">
        <v>1400000</v>
      </c>
      <c r="C5058" t="s">
        <v>2</v>
      </c>
      <c r="D5058" t="s">
        <v>12425</v>
      </c>
      <c r="E5058" t="s">
        <v>5</v>
      </c>
      <c r="F5058">
        <v>3161</v>
      </c>
      <c r="G5058">
        <v>3</v>
      </c>
      <c r="H5058">
        <v>1</v>
      </c>
      <c r="I5058">
        <v>0</v>
      </c>
      <c r="J5058">
        <v>270</v>
      </c>
      <c r="K5058">
        <v>1910</v>
      </c>
      <c r="L5058" t="s">
        <v>5186</v>
      </c>
      <c r="M5058" t="s">
        <v>338</v>
      </c>
      <c r="N5058" t="s">
        <v>57</v>
      </c>
      <c r="O5058" s="6" t="str">
        <f>INDEX(lkp_Region,MATCH(tbl_Sales[[#This Row],[Suburb]],lkp_Suburb,0))</f>
        <v>Southern Metropolitan</v>
      </c>
      <c r="P5058" s="6">
        <f>MONTH(tbl_Sales[[#This Row],[Date]])</f>
        <v>11</v>
      </c>
      <c r="Q5058" s="6">
        <f>YEAR(tbl_Sales[[#This Row],[Date]])</f>
        <v>2016</v>
      </c>
    </row>
    <row r="5059" spans="1:17" x14ac:dyDescent="0.25">
      <c r="A5059" s="1">
        <v>42690</v>
      </c>
      <c r="B5059">
        <v>1000000</v>
      </c>
      <c r="C5059" t="s">
        <v>2</v>
      </c>
      <c r="D5059" t="s">
        <v>12427</v>
      </c>
      <c r="E5059" t="s">
        <v>10</v>
      </c>
      <c r="F5059">
        <v>3072</v>
      </c>
      <c r="G5059">
        <v>3</v>
      </c>
      <c r="H5059">
        <v>1</v>
      </c>
      <c r="I5059">
        <v>2</v>
      </c>
      <c r="J5059">
        <v>463</v>
      </c>
      <c r="L5059" t="s">
        <v>5187</v>
      </c>
      <c r="M5059" t="s">
        <v>97</v>
      </c>
      <c r="N5059" t="s">
        <v>62</v>
      </c>
      <c r="O5059" s="6" t="str">
        <f>INDEX(lkp_Region,MATCH(tbl_Sales[[#This Row],[Suburb]],lkp_Suburb,0))</f>
        <v>Northern Metropolitan</v>
      </c>
      <c r="P5059" s="6">
        <f>MONTH(tbl_Sales[[#This Row],[Date]])</f>
        <v>11</v>
      </c>
      <c r="Q5059" s="6">
        <f>YEAR(tbl_Sales[[#This Row],[Date]])</f>
        <v>2016</v>
      </c>
    </row>
    <row r="5060" spans="1:17" x14ac:dyDescent="0.25">
      <c r="A5060" s="1">
        <v>42690</v>
      </c>
      <c r="B5060">
        <v>1150000</v>
      </c>
      <c r="C5060" t="s">
        <v>2</v>
      </c>
      <c r="D5060" t="s">
        <v>12429</v>
      </c>
      <c r="E5060" t="s">
        <v>5</v>
      </c>
      <c r="F5060">
        <v>3072</v>
      </c>
      <c r="G5060">
        <v>3</v>
      </c>
      <c r="H5060">
        <v>1</v>
      </c>
      <c r="I5060">
        <v>4</v>
      </c>
      <c r="J5060">
        <v>728</v>
      </c>
      <c r="L5060" t="s">
        <v>5188</v>
      </c>
      <c r="M5060" t="s">
        <v>97</v>
      </c>
      <c r="N5060" t="s">
        <v>62</v>
      </c>
      <c r="O5060" s="6" t="str">
        <f>INDEX(lkp_Region,MATCH(tbl_Sales[[#This Row],[Suburb]],lkp_Suburb,0))</f>
        <v>Northern Metropolitan</v>
      </c>
      <c r="P5060" s="6">
        <f>MONTH(tbl_Sales[[#This Row],[Date]])</f>
        <v>11</v>
      </c>
      <c r="Q5060" s="6">
        <f>YEAR(tbl_Sales[[#This Row],[Date]])</f>
        <v>2016</v>
      </c>
    </row>
    <row r="5061" spans="1:17" x14ac:dyDescent="0.25">
      <c r="A5061" s="1">
        <v>42690</v>
      </c>
      <c r="B5061">
        <v>1340000</v>
      </c>
      <c r="C5061" t="s">
        <v>2</v>
      </c>
      <c r="D5061" t="s">
        <v>12428</v>
      </c>
      <c r="E5061" t="s">
        <v>10</v>
      </c>
      <c r="F5061">
        <v>3070</v>
      </c>
      <c r="G5061">
        <v>4</v>
      </c>
      <c r="H5061">
        <v>1</v>
      </c>
      <c r="I5061">
        <v>2</v>
      </c>
      <c r="J5061">
        <v>0</v>
      </c>
      <c r="L5061" t="s">
        <v>5189</v>
      </c>
      <c r="M5061" t="s">
        <v>271</v>
      </c>
      <c r="N5061" t="s">
        <v>62</v>
      </c>
      <c r="O5061" s="6" t="str">
        <f>INDEX(lkp_Region,MATCH(tbl_Sales[[#This Row],[Suburb]],lkp_Suburb,0))</f>
        <v>Northern Metropolitan</v>
      </c>
      <c r="P5061" s="6">
        <f>MONTH(tbl_Sales[[#This Row],[Date]])</f>
        <v>11</v>
      </c>
      <c r="Q5061" s="6">
        <f>YEAR(tbl_Sales[[#This Row],[Date]])</f>
        <v>2016</v>
      </c>
    </row>
    <row r="5062" spans="1:17" x14ac:dyDescent="0.25">
      <c r="A5062" s="1">
        <v>42690</v>
      </c>
      <c r="B5062">
        <v>668000</v>
      </c>
      <c r="C5062" t="s">
        <v>2</v>
      </c>
      <c r="D5062" t="s">
        <v>12423</v>
      </c>
      <c r="E5062" t="s">
        <v>10</v>
      </c>
      <c r="F5062">
        <v>3020</v>
      </c>
      <c r="G5062">
        <v>3</v>
      </c>
      <c r="H5062">
        <v>1</v>
      </c>
      <c r="I5062">
        <v>2</v>
      </c>
      <c r="J5062">
        <v>697</v>
      </c>
      <c r="K5062">
        <v>1970</v>
      </c>
      <c r="L5062" t="s">
        <v>5190</v>
      </c>
      <c r="M5062" t="s">
        <v>141</v>
      </c>
      <c r="N5062" t="s">
        <v>3</v>
      </c>
      <c r="O5062" s="6" t="str">
        <f>INDEX(lkp_Region,MATCH(tbl_Sales[[#This Row],[Suburb]],lkp_Suburb,0))</f>
        <v>Western Metropolitan</v>
      </c>
      <c r="P5062" s="6">
        <f>MONTH(tbl_Sales[[#This Row],[Date]])</f>
        <v>11</v>
      </c>
      <c r="Q5062" s="6">
        <f>YEAR(tbl_Sales[[#This Row],[Date]])</f>
        <v>2016</v>
      </c>
    </row>
    <row r="5063" spans="1:17" x14ac:dyDescent="0.25">
      <c r="A5063" s="1">
        <v>42690</v>
      </c>
      <c r="B5063">
        <v>560000</v>
      </c>
      <c r="C5063" t="s">
        <v>13</v>
      </c>
      <c r="D5063" t="s">
        <v>12428</v>
      </c>
      <c r="E5063" t="s">
        <v>10</v>
      </c>
      <c r="F5063">
        <v>3104</v>
      </c>
      <c r="G5063">
        <v>2</v>
      </c>
      <c r="H5063">
        <v>1</v>
      </c>
      <c r="I5063">
        <v>1</v>
      </c>
      <c r="J5063">
        <v>0</v>
      </c>
      <c r="K5063">
        <v>1950</v>
      </c>
      <c r="L5063" t="s">
        <v>5191</v>
      </c>
      <c r="M5063" t="s">
        <v>99</v>
      </c>
      <c r="N5063" t="s">
        <v>101</v>
      </c>
      <c r="O5063" s="6" t="str">
        <f>INDEX(lkp_Region,MATCH(tbl_Sales[[#This Row],[Suburb]],lkp_Suburb,0))</f>
        <v>Southern Metropolitan</v>
      </c>
      <c r="P5063" s="6">
        <f>MONTH(tbl_Sales[[#This Row],[Date]])</f>
        <v>11</v>
      </c>
      <c r="Q5063" s="6">
        <f>YEAR(tbl_Sales[[#This Row],[Date]])</f>
        <v>2016</v>
      </c>
    </row>
    <row r="5064" spans="1:17" x14ac:dyDescent="0.25">
      <c r="A5064" s="1">
        <v>42690</v>
      </c>
      <c r="B5064">
        <v>1700000</v>
      </c>
      <c r="C5064" t="s">
        <v>2</v>
      </c>
      <c r="D5064" t="s">
        <v>12427</v>
      </c>
      <c r="E5064" t="s">
        <v>10</v>
      </c>
      <c r="F5064">
        <v>3127</v>
      </c>
      <c r="G5064">
        <v>4</v>
      </c>
      <c r="H5064">
        <v>1</v>
      </c>
      <c r="I5064">
        <v>1</v>
      </c>
      <c r="J5064">
        <v>579</v>
      </c>
      <c r="K5064">
        <v>1900</v>
      </c>
      <c r="L5064" t="s">
        <v>5192</v>
      </c>
      <c r="M5064" t="s">
        <v>11</v>
      </c>
      <c r="N5064" t="s">
        <v>101</v>
      </c>
      <c r="O5064" s="6" t="str">
        <f>INDEX(lkp_Region,MATCH(tbl_Sales[[#This Row],[Suburb]],lkp_Suburb,0))</f>
        <v>Southern Metropolitan</v>
      </c>
      <c r="P5064" s="6">
        <f>MONTH(tbl_Sales[[#This Row],[Date]])</f>
        <v>11</v>
      </c>
      <c r="Q5064" s="6">
        <f>YEAR(tbl_Sales[[#This Row],[Date]])</f>
        <v>2016</v>
      </c>
    </row>
    <row r="5065" spans="1:17" x14ac:dyDescent="0.25">
      <c r="A5065" s="1">
        <v>42690</v>
      </c>
      <c r="B5065">
        <v>3145000</v>
      </c>
      <c r="C5065" t="s">
        <v>2</v>
      </c>
      <c r="D5065" t="s">
        <v>12431</v>
      </c>
      <c r="E5065" t="s">
        <v>10</v>
      </c>
      <c r="F5065">
        <v>3126</v>
      </c>
      <c r="G5065">
        <v>4</v>
      </c>
      <c r="H5065">
        <v>2</v>
      </c>
      <c r="I5065">
        <v>2</v>
      </c>
      <c r="J5065">
        <v>796</v>
      </c>
      <c r="K5065">
        <v>2012</v>
      </c>
      <c r="L5065" t="s">
        <v>5193</v>
      </c>
      <c r="M5065" t="s">
        <v>232</v>
      </c>
      <c r="N5065" t="s">
        <v>101</v>
      </c>
      <c r="O5065" s="6" t="str">
        <f>INDEX(lkp_Region,MATCH(tbl_Sales[[#This Row],[Suburb]],lkp_Suburb,0))</f>
        <v>Southern Metropolitan</v>
      </c>
      <c r="P5065" s="6">
        <f>MONTH(tbl_Sales[[#This Row],[Date]])</f>
        <v>11</v>
      </c>
      <c r="Q5065" s="6">
        <f>YEAR(tbl_Sales[[#This Row],[Date]])</f>
        <v>2016</v>
      </c>
    </row>
    <row r="5066" spans="1:17" x14ac:dyDescent="0.25">
      <c r="A5066" s="1">
        <v>42690</v>
      </c>
      <c r="B5066">
        <v>3400000</v>
      </c>
      <c r="C5066" t="s">
        <v>2</v>
      </c>
      <c r="D5066" t="s">
        <v>12429</v>
      </c>
      <c r="E5066" t="s">
        <v>10</v>
      </c>
      <c r="F5066">
        <v>3126</v>
      </c>
      <c r="G5066">
        <v>4</v>
      </c>
      <c r="H5066">
        <v>1</v>
      </c>
      <c r="I5066">
        <v>4</v>
      </c>
      <c r="J5066">
        <v>845</v>
      </c>
      <c r="K5066">
        <v>2008</v>
      </c>
      <c r="L5066" t="s">
        <v>5194</v>
      </c>
      <c r="M5066" t="s">
        <v>232</v>
      </c>
      <c r="N5066" t="s">
        <v>101</v>
      </c>
      <c r="O5066" s="6" t="str">
        <f>INDEX(lkp_Region,MATCH(tbl_Sales[[#This Row],[Suburb]],lkp_Suburb,0))</f>
        <v>Southern Metropolitan</v>
      </c>
      <c r="P5066" s="6">
        <f>MONTH(tbl_Sales[[#This Row],[Date]])</f>
        <v>11</v>
      </c>
      <c r="Q5066" s="6">
        <f>YEAR(tbl_Sales[[#This Row],[Date]])</f>
        <v>2016</v>
      </c>
    </row>
    <row r="5067" spans="1:17" x14ac:dyDescent="0.25">
      <c r="A5067" s="1">
        <v>42690</v>
      </c>
      <c r="B5067">
        <v>1400000</v>
      </c>
      <c r="C5067" t="s">
        <v>2</v>
      </c>
      <c r="D5067" t="s">
        <v>12431</v>
      </c>
      <c r="E5067" t="s">
        <v>10</v>
      </c>
      <c r="F5067">
        <v>3187</v>
      </c>
      <c r="G5067">
        <v>3</v>
      </c>
      <c r="H5067">
        <v>2</v>
      </c>
      <c r="I5067">
        <v>2</v>
      </c>
      <c r="J5067">
        <v>486</v>
      </c>
      <c r="L5067" t="s">
        <v>5195</v>
      </c>
      <c r="M5067" t="s">
        <v>346</v>
      </c>
      <c r="N5067" t="s">
        <v>107</v>
      </c>
      <c r="O5067" s="6" t="str">
        <f>INDEX(lkp_Region,MATCH(tbl_Sales[[#This Row],[Suburb]],lkp_Suburb,0))</f>
        <v>Southern Metropolitan</v>
      </c>
      <c r="P5067" s="6">
        <f>MONTH(tbl_Sales[[#This Row],[Date]])</f>
        <v>11</v>
      </c>
      <c r="Q5067" s="6">
        <f>YEAR(tbl_Sales[[#This Row],[Date]])</f>
        <v>2016</v>
      </c>
    </row>
    <row r="5068" spans="1:17" x14ac:dyDescent="0.25">
      <c r="A5068" s="1">
        <v>42690</v>
      </c>
      <c r="B5068">
        <v>740000</v>
      </c>
      <c r="C5068" t="s">
        <v>2</v>
      </c>
      <c r="D5068" t="s">
        <v>12423</v>
      </c>
      <c r="E5068" t="s">
        <v>10</v>
      </c>
      <c r="F5068">
        <v>3081</v>
      </c>
      <c r="G5068">
        <v>3</v>
      </c>
      <c r="H5068">
        <v>2</v>
      </c>
      <c r="I5068">
        <v>1</v>
      </c>
      <c r="J5068">
        <v>627</v>
      </c>
      <c r="K5068">
        <v>1960</v>
      </c>
      <c r="L5068" t="s">
        <v>5196</v>
      </c>
      <c r="M5068" t="s">
        <v>148</v>
      </c>
      <c r="N5068" t="s">
        <v>150</v>
      </c>
      <c r="O5068" s="6" t="str">
        <f>INDEX(lkp_Region,MATCH(tbl_Sales[[#This Row],[Suburb]],lkp_Suburb,0))</f>
        <v>Eastern Metropolitan</v>
      </c>
      <c r="P5068" s="6">
        <f>MONTH(tbl_Sales[[#This Row],[Date]])</f>
        <v>11</v>
      </c>
      <c r="Q5068" s="6">
        <f>YEAR(tbl_Sales[[#This Row],[Date]])</f>
        <v>2016</v>
      </c>
    </row>
    <row r="5069" spans="1:17" x14ac:dyDescent="0.25">
      <c r="A5069" s="1">
        <v>42691</v>
      </c>
      <c r="B5069">
        <v>760000</v>
      </c>
      <c r="C5069" t="s">
        <v>13</v>
      </c>
      <c r="D5069" t="s">
        <v>12427</v>
      </c>
      <c r="E5069" t="s">
        <v>10</v>
      </c>
      <c r="F5069">
        <v>3121</v>
      </c>
      <c r="G5069">
        <v>2</v>
      </c>
      <c r="H5069">
        <v>1</v>
      </c>
      <c r="I5069">
        <v>1</v>
      </c>
      <c r="J5069">
        <v>0</v>
      </c>
      <c r="L5069" t="s">
        <v>5197</v>
      </c>
      <c r="M5069" t="s">
        <v>6</v>
      </c>
      <c r="N5069" t="s">
        <v>8</v>
      </c>
      <c r="O5069" s="6" t="str">
        <f>INDEX(lkp_Region,MATCH(tbl_Sales[[#This Row],[Suburb]],lkp_Suburb,0))</f>
        <v>Northern Metropolitan</v>
      </c>
      <c r="P5069" s="6">
        <f>MONTH(tbl_Sales[[#This Row],[Date]])</f>
        <v>11</v>
      </c>
      <c r="Q5069" s="6">
        <f>YEAR(tbl_Sales[[#This Row],[Date]])</f>
        <v>2016</v>
      </c>
    </row>
    <row r="5070" spans="1:17" x14ac:dyDescent="0.25">
      <c r="A5070" s="1">
        <v>42691</v>
      </c>
      <c r="B5070">
        <v>1430000</v>
      </c>
      <c r="C5070" t="s">
        <v>51</v>
      </c>
      <c r="D5070" t="s">
        <v>12429</v>
      </c>
      <c r="E5070" t="s">
        <v>10</v>
      </c>
      <c r="F5070">
        <v>3121</v>
      </c>
      <c r="G5070">
        <v>2</v>
      </c>
      <c r="H5070">
        <v>2</v>
      </c>
      <c r="I5070">
        <v>2</v>
      </c>
      <c r="J5070">
        <v>153</v>
      </c>
      <c r="K5070">
        <v>2004</v>
      </c>
      <c r="L5070" t="s">
        <v>5198</v>
      </c>
      <c r="M5070" t="s">
        <v>6</v>
      </c>
      <c r="N5070" t="s">
        <v>8</v>
      </c>
      <c r="O5070" s="6" t="str">
        <f>INDEX(lkp_Region,MATCH(tbl_Sales[[#This Row],[Suburb]],lkp_Suburb,0))</f>
        <v>Northern Metropolitan</v>
      </c>
      <c r="P5070" s="6">
        <f>MONTH(tbl_Sales[[#This Row],[Date]])</f>
        <v>11</v>
      </c>
      <c r="Q5070" s="6">
        <f>YEAR(tbl_Sales[[#This Row],[Date]])</f>
        <v>2016</v>
      </c>
    </row>
    <row r="5071" spans="1:17" x14ac:dyDescent="0.25">
      <c r="A5071" s="1">
        <v>42691</v>
      </c>
      <c r="B5071">
        <v>1335000</v>
      </c>
      <c r="C5071" t="s">
        <v>2</v>
      </c>
      <c r="D5071" t="s">
        <v>12425</v>
      </c>
      <c r="E5071" t="s">
        <v>10</v>
      </c>
      <c r="F5071">
        <v>3145</v>
      </c>
      <c r="G5071">
        <v>3</v>
      </c>
      <c r="H5071">
        <v>2</v>
      </c>
      <c r="I5071">
        <v>2</v>
      </c>
      <c r="J5071">
        <v>606</v>
      </c>
      <c r="K5071">
        <v>1965</v>
      </c>
      <c r="L5071" t="s">
        <v>5199</v>
      </c>
      <c r="M5071" t="s">
        <v>74</v>
      </c>
      <c r="N5071" t="s">
        <v>76</v>
      </c>
      <c r="O5071" s="6" t="str">
        <f>INDEX(lkp_Region,MATCH(tbl_Sales[[#This Row],[Suburb]],lkp_Suburb,0))</f>
        <v>Southern Metropolitan</v>
      </c>
      <c r="P5071" s="6">
        <f>MONTH(tbl_Sales[[#This Row],[Date]])</f>
        <v>11</v>
      </c>
      <c r="Q5071" s="6">
        <f>YEAR(tbl_Sales[[#This Row],[Date]])</f>
        <v>2016</v>
      </c>
    </row>
    <row r="5072" spans="1:17" x14ac:dyDescent="0.25">
      <c r="A5072" s="1">
        <v>42691</v>
      </c>
      <c r="B5072">
        <v>1475000</v>
      </c>
      <c r="C5072" t="s">
        <v>2</v>
      </c>
      <c r="D5072" t="s">
        <v>12427</v>
      </c>
      <c r="E5072" t="s">
        <v>10</v>
      </c>
      <c r="F5072">
        <v>3144</v>
      </c>
      <c r="G5072">
        <v>2</v>
      </c>
      <c r="H5072">
        <v>1</v>
      </c>
      <c r="I5072">
        <v>1</v>
      </c>
      <c r="J5072">
        <v>232</v>
      </c>
      <c r="K5072">
        <v>2001</v>
      </c>
      <c r="L5072" t="s">
        <v>5200</v>
      </c>
      <c r="M5072" t="s">
        <v>388</v>
      </c>
      <c r="N5072" t="s">
        <v>76</v>
      </c>
      <c r="O5072" s="6" t="str">
        <f>INDEX(lkp_Region,MATCH(tbl_Sales[[#This Row],[Suburb]],lkp_Suburb,0))</f>
        <v>Southern Metropolitan</v>
      </c>
      <c r="P5072" s="6">
        <f>MONTH(tbl_Sales[[#This Row],[Date]])</f>
        <v>11</v>
      </c>
      <c r="Q5072" s="6">
        <f>YEAR(tbl_Sales[[#This Row],[Date]])</f>
        <v>2016</v>
      </c>
    </row>
    <row r="5073" spans="1:17" x14ac:dyDescent="0.25">
      <c r="A5073" s="1">
        <v>42691</v>
      </c>
      <c r="B5073">
        <v>300000</v>
      </c>
      <c r="C5073" t="s">
        <v>13</v>
      </c>
      <c r="D5073" t="s">
        <v>12427</v>
      </c>
      <c r="E5073" t="s">
        <v>5</v>
      </c>
      <c r="F5073">
        <v>3181</v>
      </c>
      <c r="G5073">
        <v>1</v>
      </c>
      <c r="H5073">
        <v>1</v>
      </c>
      <c r="I5073">
        <v>1</v>
      </c>
      <c r="J5073">
        <v>0</v>
      </c>
      <c r="K5073">
        <v>2010</v>
      </c>
      <c r="L5073" t="s">
        <v>5201</v>
      </c>
      <c r="M5073" t="s">
        <v>431</v>
      </c>
      <c r="N5073" t="s">
        <v>26</v>
      </c>
      <c r="O5073" s="6" t="str">
        <f>INDEX(lkp_Region,MATCH(tbl_Sales[[#This Row],[Suburb]],lkp_Suburb,0))</f>
        <v>Southern Metropolitan</v>
      </c>
      <c r="P5073" s="6">
        <f>MONTH(tbl_Sales[[#This Row],[Date]])</f>
        <v>11</v>
      </c>
      <c r="Q5073" s="6">
        <f>YEAR(tbl_Sales[[#This Row],[Date]])</f>
        <v>2016</v>
      </c>
    </row>
    <row r="5074" spans="1:17" x14ac:dyDescent="0.25">
      <c r="A5074" s="1">
        <v>42691</v>
      </c>
      <c r="B5074">
        <v>459000</v>
      </c>
      <c r="C5074" t="s">
        <v>13</v>
      </c>
      <c r="D5074" t="s">
        <v>12425</v>
      </c>
      <c r="E5074" t="s">
        <v>5</v>
      </c>
      <c r="F5074">
        <v>3182</v>
      </c>
      <c r="G5074">
        <v>1</v>
      </c>
      <c r="H5074">
        <v>1</v>
      </c>
      <c r="I5074">
        <v>1</v>
      </c>
      <c r="J5074">
        <v>0</v>
      </c>
      <c r="K5074">
        <v>1995</v>
      </c>
      <c r="L5074" t="s">
        <v>5202</v>
      </c>
      <c r="M5074" t="s">
        <v>156</v>
      </c>
      <c r="N5074" t="s">
        <v>26</v>
      </c>
      <c r="O5074" s="6" t="str">
        <f>INDEX(lkp_Region,MATCH(tbl_Sales[[#This Row],[Suburb]],lkp_Suburb,0))</f>
        <v>Southern Metropolitan</v>
      </c>
      <c r="P5074" s="6">
        <f>MONTH(tbl_Sales[[#This Row],[Date]])</f>
        <v>11</v>
      </c>
      <c r="Q5074" s="6">
        <f>YEAR(tbl_Sales[[#This Row],[Date]])</f>
        <v>2016</v>
      </c>
    </row>
    <row r="5075" spans="1:17" x14ac:dyDescent="0.25">
      <c r="A5075" s="1">
        <v>42691</v>
      </c>
      <c r="B5075">
        <v>370000</v>
      </c>
      <c r="C5075" t="s">
        <v>13</v>
      </c>
      <c r="D5075" t="s">
        <v>12427</v>
      </c>
      <c r="E5075" t="s">
        <v>5</v>
      </c>
      <c r="F5075">
        <v>3057</v>
      </c>
      <c r="G5075">
        <v>1</v>
      </c>
      <c r="H5075">
        <v>1</v>
      </c>
      <c r="I5075">
        <v>1</v>
      </c>
      <c r="J5075">
        <v>0</v>
      </c>
      <c r="L5075" t="s">
        <v>5203</v>
      </c>
      <c r="M5075" t="s">
        <v>83</v>
      </c>
      <c r="N5075" t="s">
        <v>18</v>
      </c>
      <c r="O5075" s="6" t="str">
        <f>INDEX(lkp_Region,MATCH(tbl_Sales[[#This Row],[Suburb]],lkp_Suburb,0))</f>
        <v>Northern Metropolitan</v>
      </c>
      <c r="P5075" s="6">
        <f>MONTH(tbl_Sales[[#This Row],[Date]])</f>
        <v>11</v>
      </c>
      <c r="Q5075" s="6">
        <f>YEAR(tbl_Sales[[#This Row],[Date]])</f>
        <v>2016</v>
      </c>
    </row>
    <row r="5076" spans="1:17" x14ac:dyDescent="0.25">
      <c r="A5076" s="1">
        <v>42691</v>
      </c>
      <c r="B5076">
        <v>710000</v>
      </c>
      <c r="C5076" t="s">
        <v>2</v>
      </c>
      <c r="D5076" t="s">
        <v>12425</v>
      </c>
      <c r="E5076" t="s">
        <v>10</v>
      </c>
      <c r="F5076">
        <v>3046</v>
      </c>
      <c r="G5076">
        <v>3</v>
      </c>
      <c r="H5076">
        <v>1</v>
      </c>
      <c r="I5076">
        <v>1</v>
      </c>
      <c r="J5076">
        <v>796</v>
      </c>
      <c r="K5076">
        <v>1960</v>
      </c>
      <c r="L5076" t="s">
        <v>5204</v>
      </c>
      <c r="M5076" t="s">
        <v>78</v>
      </c>
      <c r="N5076" t="s">
        <v>18</v>
      </c>
      <c r="O5076" s="6" t="str">
        <f>INDEX(lkp_Region,MATCH(tbl_Sales[[#This Row],[Suburb]],lkp_Suburb,0))</f>
        <v>Northern Metropolitan</v>
      </c>
      <c r="P5076" s="6">
        <f>MONTH(tbl_Sales[[#This Row],[Date]])</f>
        <v>11</v>
      </c>
      <c r="Q5076" s="6">
        <f>YEAR(tbl_Sales[[#This Row],[Date]])</f>
        <v>2016</v>
      </c>
    </row>
    <row r="5077" spans="1:17" x14ac:dyDescent="0.25">
      <c r="A5077" s="1">
        <v>42691</v>
      </c>
      <c r="B5077">
        <v>820000</v>
      </c>
      <c r="C5077" t="s">
        <v>2</v>
      </c>
      <c r="D5077" t="s">
        <v>12425</v>
      </c>
      <c r="E5077" t="s">
        <v>10</v>
      </c>
      <c r="F5077">
        <v>3058</v>
      </c>
      <c r="G5077">
        <v>2</v>
      </c>
      <c r="H5077">
        <v>1</v>
      </c>
      <c r="I5077">
        <v>1</v>
      </c>
      <c r="J5077">
        <v>597</v>
      </c>
      <c r="K5077">
        <v>1960</v>
      </c>
      <c r="L5077" t="s">
        <v>5205</v>
      </c>
      <c r="M5077" t="s">
        <v>41</v>
      </c>
      <c r="N5077" t="s">
        <v>18</v>
      </c>
      <c r="O5077" s="6" t="str">
        <f>INDEX(lkp_Region,MATCH(tbl_Sales[[#This Row],[Suburb]],lkp_Suburb,0))</f>
        <v>Northern Metropolitan</v>
      </c>
      <c r="P5077" s="6">
        <f>MONTH(tbl_Sales[[#This Row],[Date]])</f>
        <v>11</v>
      </c>
      <c r="Q5077" s="6">
        <f>YEAR(tbl_Sales[[#This Row],[Date]])</f>
        <v>2016</v>
      </c>
    </row>
    <row r="5078" spans="1:17" x14ac:dyDescent="0.25">
      <c r="A5078" s="1">
        <v>42691</v>
      </c>
      <c r="B5078">
        <v>605000</v>
      </c>
      <c r="C5078" t="s">
        <v>2</v>
      </c>
      <c r="D5078" t="s">
        <v>12423</v>
      </c>
      <c r="E5078" t="s">
        <v>10</v>
      </c>
      <c r="F5078">
        <v>3034</v>
      </c>
      <c r="G5078">
        <v>4</v>
      </c>
      <c r="H5078">
        <v>1</v>
      </c>
      <c r="I5078">
        <v>0</v>
      </c>
      <c r="J5078">
        <v>569</v>
      </c>
      <c r="L5078" t="s">
        <v>5206</v>
      </c>
      <c r="M5078" t="s">
        <v>524</v>
      </c>
      <c r="N5078" t="s">
        <v>49</v>
      </c>
      <c r="O5078" s="6" t="str">
        <f>INDEX(lkp_Region,MATCH(tbl_Sales[[#This Row],[Suburb]],lkp_Suburb,0))</f>
        <v>Western Metropolitan</v>
      </c>
      <c r="P5078" s="6">
        <f>MONTH(tbl_Sales[[#This Row],[Date]])</f>
        <v>11</v>
      </c>
      <c r="Q5078" s="6">
        <f>YEAR(tbl_Sales[[#This Row],[Date]])</f>
        <v>2016</v>
      </c>
    </row>
    <row r="5079" spans="1:17" x14ac:dyDescent="0.25">
      <c r="A5079" s="1">
        <v>42691</v>
      </c>
      <c r="B5079">
        <v>685000</v>
      </c>
      <c r="C5079" t="s">
        <v>13</v>
      </c>
      <c r="D5079" t="s">
        <v>12428</v>
      </c>
      <c r="E5079" t="s">
        <v>10</v>
      </c>
      <c r="F5079">
        <v>3032</v>
      </c>
      <c r="G5079">
        <v>2</v>
      </c>
      <c r="H5079">
        <v>1</v>
      </c>
      <c r="I5079">
        <v>2</v>
      </c>
      <c r="J5079">
        <v>228</v>
      </c>
      <c r="K5079">
        <v>1995</v>
      </c>
      <c r="L5079" t="s">
        <v>5207</v>
      </c>
      <c r="M5079" t="s">
        <v>160</v>
      </c>
      <c r="N5079" t="s">
        <v>49</v>
      </c>
      <c r="O5079" s="6" t="str">
        <f>INDEX(lkp_Region,MATCH(tbl_Sales[[#This Row],[Suburb]],lkp_Suburb,0))</f>
        <v>Western Metropolitan</v>
      </c>
      <c r="P5079" s="6">
        <f>MONTH(tbl_Sales[[#This Row],[Date]])</f>
        <v>11</v>
      </c>
      <c r="Q5079" s="6">
        <f>YEAR(tbl_Sales[[#This Row],[Date]])</f>
        <v>2016</v>
      </c>
    </row>
    <row r="5080" spans="1:17" x14ac:dyDescent="0.25">
      <c r="A5080" s="1">
        <v>42691</v>
      </c>
      <c r="B5080">
        <v>740000</v>
      </c>
      <c r="C5080" t="s">
        <v>2</v>
      </c>
      <c r="D5080" t="s">
        <v>12427</v>
      </c>
      <c r="E5080" t="s">
        <v>10</v>
      </c>
      <c r="F5080">
        <v>3033</v>
      </c>
      <c r="G5080">
        <v>3</v>
      </c>
      <c r="H5080">
        <v>1</v>
      </c>
      <c r="I5080">
        <v>2</v>
      </c>
      <c r="J5080">
        <v>684</v>
      </c>
      <c r="L5080" t="s">
        <v>5208</v>
      </c>
      <c r="M5080" t="s">
        <v>119</v>
      </c>
      <c r="N5080" t="s">
        <v>49</v>
      </c>
      <c r="O5080" s="6" t="str">
        <f>INDEX(lkp_Region,MATCH(tbl_Sales[[#This Row],[Suburb]],lkp_Suburb,0))</f>
        <v>Western Metropolitan</v>
      </c>
      <c r="P5080" s="6">
        <f>MONTH(tbl_Sales[[#This Row],[Date]])</f>
        <v>11</v>
      </c>
      <c r="Q5080" s="6">
        <f>YEAR(tbl_Sales[[#This Row],[Date]])</f>
        <v>2016</v>
      </c>
    </row>
    <row r="5081" spans="1:17" x14ac:dyDescent="0.25">
      <c r="A5081" s="1">
        <v>42691</v>
      </c>
      <c r="B5081">
        <v>1230000</v>
      </c>
      <c r="C5081" t="s">
        <v>2</v>
      </c>
      <c r="D5081" t="s">
        <v>12427</v>
      </c>
      <c r="E5081" t="s">
        <v>10</v>
      </c>
      <c r="F5081">
        <v>3032</v>
      </c>
      <c r="G5081">
        <v>3</v>
      </c>
      <c r="H5081">
        <v>1</v>
      </c>
      <c r="I5081">
        <v>2</v>
      </c>
      <c r="J5081">
        <v>594</v>
      </c>
      <c r="K5081">
        <v>1960</v>
      </c>
      <c r="L5081" t="s">
        <v>5209</v>
      </c>
      <c r="M5081" t="s">
        <v>160</v>
      </c>
      <c r="N5081" t="s">
        <v>49</v>
      </c>
      <c r="O5081" s="6" t="str">
        <f>INDEX(lkp_Region,MATCH(tbl_Sales[[#This Row],[Suburb]],lkp_Suburb,0))</f>
        <v>Western Metropolitan</v>
      </c>
      <c r="P5081" s="6">
        <f>MONTH(tbl_Sales[[#This Row],[Date]])</f>
        <v>11</v>
      </c>
      <c r="Q5081" s="6">
        <f>YEAR(tbl_Sales[[#This Row],[Date]])</f>
        <v>2016</v>
      </c>
    </row>
    <row r="5082" spans="1:17" x14ac:dyDescent="0.25">
      <c r="A5082" s="1">
        <v>42691</v>
      </c>
      <c r="B5082">
        <v>579000</v>
      </c>
      <c r="C5082" t="s">
        <v>51</v>
      </c>
      <c r="D5082" t="s">
        <v>12428</v>
      </c>
      <c r="E5082" t="s">
        <v>10</v>
      </c>
      <c r="F5082">
        <v>3019</v>
      </c>
      <c r="G5082">
        <v>3</v>
      </c>
      <c r="H5082">
        <v>2</v>
      </c>
      <c r="I5082">
        <v>1</v>
      </c>
      <c r="J5082">
        <v>198</v>
      </c>
      <c r="K5082">
        <v>2013</v>
      </c>
      <c r="L5082" t="s">
        <v>5210</v>
      </c>
      <c r="M5082" t="s">
        <v>436</v>
      </c>
      <c r="N5082" t="s">
        <v>21</v>
      </c>
      <c r="O5082" s="6" t="str">
        <f>INDEX(lkp_Region,MATCH(tbl_Sales[[#This Row],[Suburb]],lkp_Suburb,0))</f>
        <v>Western Metropolitan</v>
      </c>
      <c r="P5082" s="6">
        <f>MONTH(tbl_Sales[[#This Row],[Date]])</f>
        <v>11</v>
      </c>
      <c r="Q5082" s="6">
        <f>YEAR(tbl_Sales[[#This Row],[Date]])</f>
        <v>2016</v>
      </c>
    </row>
    <row r="5083" spans="1:17" x14ac:dyDescent="0.25">
      <c r="A5083" s="1">
        <v>42691</v>
      </c>
      <c r="B5083">
        <v>1100000</v>
      </c>
      <c r="C5083" t="s">
        <v>2</v>
      </c>
      <c r="D5083" t="s">
        <v>12429</v>
      </c>
      <c r="E5083" t="s">
        <v>5</v>
      </c>
      <c r="F5083">
        <v>3165</v>
      </c>
      <c r="G5083">
        <v>3</v>
      </c>
      <c r="H5083">
        <v>1</v>
      </c>
      <c r="I5083">
        <v>2</v>
      </c>
      <c r="J5083">
        <v>578</v>
      </c>
      <c r="K5083">
        <v>1955</v>
      </c>
      <c r="L5083" t="s">
        <v>5211</v>
      </c>
      <c r="M5083" t="s">
        <v>138</v>
      </c>
      <c r="N5083" t="s">
        <v>57</v>
      </c>
      <c r="O5083" s="6" t="str">
        <f>INDEX(lkp_Region,MATCH(tbl_Sales[[#This Row],[Suburb]],lkp_Suburb,0))</f>
        <v>Southern Metropolitan</v>
      </c>
      <c r="P5083" s="6">
        <f>MONTH(tbl_Sales[[#This Row],[Date]])</f>
        <v>11</v>
      </c>
      <c r="Q5083" s="6">
        <f>YEAR(tbl_Sales[[#This Row],[Date]])</f>
        <v>2016</v>
      </c>
    </row>
    <row r="5084" spans="1:17" x14ac:dyDescent="0.25">
      <c r="A5084" s="1">
        <v>42691</v>
      </c>
      <c r="B5084">
        <v>370000</v>
      </c>
      <c r="C5084" t="s">
        <v>13</v>
      </c>
      <c r="D5084" t="s">
        <v>12429</v>
      </c>
      <c r="E5084" t="s">
        <v>5</v>
      </c>
      <c r="F5084">
        <v>3071</v>
      </c>
      <c r="G5084">
        <v>1</v>
      </c>
      <c r="H5084">
        <v>1</v>
      </c>
      <c r="I5084">
        <v>1</v>
      </c>
      <c r="J5084">
        <v>0</v>
      </c>
      <c r="K5084">
        <v>1999</v>
      </c>
      <c r="L5084" t="s">
        <v>5212</v>
      </c>
      <c r="M5084" t="s">
        <v>60</v>
      </c>
      <c r="N5084" t="s">
        <v>62</v>
      </c>
      <c r="O5084" s="6" t="str">
        <f>INDEX(lkp_Region,MATCH(tbl_Sales[[#This Row],[Suburb]],lkp_Suburb,0))</f>
        <v>Northern Metropolitan</v>
      </c>
      <c r="P5084" s="6">
        <f>MONTH(tbl_Sales[[#This Row],[Date]])</f>
        <v>11</v>
      </c>
      <c r="Q5084" s="6">
        <f>YEAR(tbl_Sales[[#This Row],[Date]])</f>
        <v>2016</v>
      </c>
    </row>
    <row r="5085" spans="1:17" x14ac:dyDescent="0.25">
      <c r="A5085" s="1">
        <v>42691</v>
      </c>
      <c r="B5085">
        <v>1025000</v>
      </c>
      <c r="C5085" t="s">
        <v>2</v>
      </c>
      <c r="D5085" t="s">
        <v>12431</v>
      </c>
      <c r="E5085" t="s">
        <v>10</v>
      </c>
      <c r="F5085">
        <v>3073</v>
      </c>
      <c r="G5085">
        <v>3</v>
      </c>
      <c r="H5085">
        <v>1</v>
      </c>
      <c r="I5085">
        <v>4</v>
      </c>
      <c r="J5085">
        <v>670</v>
      </c>
      <c r="K5085">
        <v>1935</v>
      </c>
      <c r="L5085" t="s">
        <v>5213</v>
      </c>
      <c r="M5085" t="s">
        <v>93</v>
      </c>
      <c r="N5085" t="s">
        <v>62</v>
      </c>
      <c r="O5085" s="6" t="str">
        <f>INDEX(lkp_Region,MATCH(tbl_Sales[[#This Row],[Suburb]],lkp_Suburb,0))</f>
        <v>Northern Metropolitan</v>
      </c>
      <c r="P5085" s="6">
        <f>MONTH(tbl_Sales[[#This Row],[Date]])</f>
        <v>11</v>
      </c>
      <c r="Q5085" s="6">
        <f>YEAR(tbl_Sales[[#This Row],[Date]])</f>
        <v>2016</v>
      </c>
    </row>
    <row r="5086" spans="1:17" x14ac:dyDescent="0.25">
      <c r="A5086" s="1">
        <v>42691</v>
      </c>
      <c r="B5086">
        <v>1180000</v>
      </c>
      <c r="C5086" t="s">
        <v>2</v>
      </c>
      <c r="D5086" t="s">
        <v>12429</v>
      </c>
      <c r="E5086" t="s">
        <v>10</v>
      </c>
      <c r="F5086">
        <v>3122</v>
      </c>
      <c r="G5086">
        <v>3</v>
      </c>
      <c r="H5086">
        <v>1</v>
      </c>
      <c r="I5086">
        <v>3</v>
      </c>
      <c r="J5086">
        <v>218</v>
      </c>
      <c r="K5086">
        <v>1900</v>
      </c>
      <c r="L5086" t="s">
        <v>5214</v>
      </c>
      <c r="M5086" t="s">
        <v>461</v>
      </c>
      <c r="N5086" t="s">
        <v>101</v>
      </c>
      <c r="O5086" s="6" t="str">
        <f>INDEX(lkp_Region,MATCH(tbl_Sales[[#This Row],[Suburb]],lkp_Suburb,0))</f>
        <v>Southern Metropolitan</v>
      </c>
      <c r="P5086" s="6">
        <f>MONTH(tbl_Sales[[#This Row],[Date]])</f>
        <v>11</v>
      </c>
      <c r="Q5086" s="6">
        <f>YEAR(tbl_Sales[[#This Row],[Date]])</f>
        <v>2016</v>
      </c>
    </row>
    <row r="5087" spans="1:17" x14ac:dyDescent="0.25">
      <c r="A5087" s="1">
        <v>42691</v>
      </c>
      <c r="B5087">
        <v>1860000</v>
      </c>
      <c r="C5087" t="s">
        <v>2</v>
      </c>
      <c r="D5087" t="s">
        <v>12429</v>
      </c>
      <c r="E5087" t="s">
        <v>10</v>
      </c>
      <c r="F5087">
        <v>3147</v>
      </c>
      <c r="G5087">
        <v>4</v>
      </c>
      <c r="H5087">
        <v>2</v>
      </c>
      <c r="I5087">
        <v>3</v>
      </c>
      <c r="J5087">
        <v>696</v>
      </c>
      <c r="K5087">
        <v>2000</v>
      </c>
      <c r="L5087" t="s">
        <v>5215</v>
      </c>
      <c r="M5087" t="s">
        <v>206</v>
      </c>
      <c r="N5087" t="s">
        <v>101</v>
      </c>
      <c r="O5087" s="6" t="str">
        <f>INDEX(lkp_Region,MATCH(tbl_Sales[[#This Row],[Suburb]],lkp_Suburb,0))</f>
        <v>Southern Metropolitan</v>
      </c>
      <c r="P5087" s="6">
        <f>MONTH(tbl_Sales[[#This Row],[Date]])</f>
        <v>11</v>
      </c>
      <c r="Q5087" s="6">
        <f>YEAR(tbl_Sales[[#This Row],[Date]])</f>
        <v>2016</v>
      </c>
    </row>
    <row r="5088" spans="1:17" x14ac:dyDescent="0.25">
      <c r="A5088" s="1">
        <v>42691</v>
      </c>
      <c r="B5088">
        <v>4700000</v>
      </c>
      <c r="C5088" t="s">
        <v>2</v>
      </c>
      <c r="D5088" t="s">
        <v>12431</v>
      </c>
      <c r="E5088" t="s">
        <v>5</v>
      </c>
      <c r="F5088">
        <v>3186</v>
      </c>
      <c r="G5088">
        <v>5</v>
      </c>
      <c r="H5088">
        <v>3</v>
      </c>
      <c r="I5088">
        <v>2</v>
      </c>
      <c r="J5088">
        <v>1073</v>
      </c>
      <c r="L5088" t="s">
        <v>5216</v>
      </c>
      <c r="M5088" t="s">
        <v>105</v>
      </c>
      <c r="N5088" t="s">
        <v>107</v>
      </c>
      <c r="O5088" s="6" t="str">
        <f>INDEX(lkp_Region,MATCH(tbl_Sales[[#This Row],[Suburb]],lkp_Suburb,0))</f>
        <v>Southern Metropolitan</v>
      </c>
      <c r="P5088" s="6">
        <f>MONTH(tbl_Sales[[#This Row],[Date]])</f>
        <v>11</v>
      </c>
      <c r="Q5088" s="6">
        <f>YEAR(tbl_Sales[[#This Row],[Date]])</f>
        <v>2016</v>
      </c>
    </row>
    <row r="5089" spans="1:17" x14ac:dyDescent="0.25">
      <c r="A5089" s="1">
        <v>42691</v>
      </c>
      <c r="B5089">
        <v>725000</v>
      </c>
      <c r="C5089" t="s">
        <v>2</v>
      </c>
      <c r="D5089" t="s">
        <v>12432</v>
      </c>
      <c r="E5089" t="s">
        <v>10</v>
      </c>
      <c r="F5089">
        <v>3081</v>
      </c>
      <c r="G5089">
        <v>3</v>
      </c>
      <c r="H5089">
        <v>1</v>
      </c>
      <c r="I5089">
        <v>2</v>
      </c>
      <c r="J5089">
        <v>580</v>
      </c>
      <c r="L5089" t="s">
        <v>5217</v>
      </c>
      <c r="M5089" t="s">
        <v>748</v>
      </c>
      <c r="N5089" t="s">
        <v>150</v>
      </c>
      <c r="O5089" s="6" t="str">
        <f>INDEX(lkp_Region,MATCH(tbl_Sales[[#This Row],[Suburb]],lkp_Suburb,0))</f>
        <v>Eastern Metropolitan</v>
      </c>
      <c r="P5089" s="6">
        <f>MONTH(tbl_Sales[[#This Row],[Date]])</f>
        <v>11</v>
      </c>
      <c r="Q5089" s="6">
        <f>YEAR(tbl_Sales[[#This Row],[Date]])</f>
        <v>2016</v>
      </c>
    </row>
    <row r="5090" spans="1:17" x14ac:dyDescent="0.25">
      <c r="A5090" s="1">
        <v>42692</v>
      </c>
      <c r="B5090">
        <v>680000</v>
      </c>
      <c r="C5090" t="s">
        <v>2</v>
      </c>
      <c r="D5090" t="s">
        <v>12423</v>
      </c>
      <c r="E5090" t="s">
        <v>5</v>
      </c>
      <c r="F5090">
        <v>3127</v>
      </c>
      <c r="G5090">
        <v>2</v>
      </c>
      <c r="H5090">
        <v>1</v>
      </c>
      <c r="I5090">
        <v>1</v>
      </c>
      <c r="J5090">
        <v>387</v>
      </c>
      <c r="L5090" t="s">
        <v>5218</v>
      </c>
      <c r="M5090" t="s">
        <v>11</v>
      </c>
      <c r="N5090" t="s">
        <v>14</v>
      </c>
      <c r="O5090" s="6" t="str">
        <f>INDEX(lkp_Region,MATCH(tbl_Sales[[#This Row],[Suburb]],lkp_Suburb,0))</f>
        <v>Southern Metropolitan</v>
      </c>
      <c r="P5090" s="6">
        <f>MONTH(tbl_Sales[[#This Row],[Date]])</f>
        <v>11</v>
      </c>
      <c r="Q5090" s="6">
        <f>YEAR(tbl_Sales[[#This Row],[Date]])</f>
        <v>2016</v>
      </c>
    </row>
    <row r="5091" spans="1:17" x14ac:dyDescent="0.25">
      <c r="A5091" s="1">
        <v>42692</v>
      </c>
      <c r="B5091">
        <v>1815000</v>
      </c>
      <c r="C5091" t="s">
        <v>2</v>
      </c>
      <c r="D5091" t="s">
        <v>12429</v>
      </c>
      <c r="E5091" t="s">
        <v>10</v>
      </c>
      <c r="F5091">
        <v>3127</v>
      </c>
      <c r="G5091">
        <v>5</v>
      </c>
      <c r="H5091">
        <v>1</v>
      </c>
      <c r="I5091">
        <v>0</v>
      </c>
      <c r="J5091">
        <v>711</v>
      </c>
      <c r="K5091">
        <v>1950</v>
      </c>
      <c r="L5091" t="s">
        <v>5219</v>
      </c>
      <c r="M5091" t="s">
        <v>34</v>
      </c>
      <c r="N5091" t="s">
        <v>14</v>
      </c>
      <c r="O5091" s="6" t="str">
        <f>INDEX(lkp_Region,MATCH(tbl_Sales[[#This Row],[Suburb]],lkp_Suburb,0))</f>
        <v>Eastern Metropolitan</v>
      </c>
      <c r="P5091" s="6">
        <f>MONTH(tbl_Sales[[#This Row],[Date]])</f>
        <v>11</v>
      </c>
      <c r="Q5091" s="6">
        <f>YEAR(tbl_Sales[[#This Row],[Date]])</f>
        <v>2016</v>
      </c>
    </row>
    <row r="5092" spans="1:17" x14ac:dyDescent="0.25">
      <c r="A5092" s="1">
        <v>42692</v>
      </c>
      <c r="B5092">
        <v>920000</v>
      </c>
      <c r="C5092" t="s">
        <v>2</v>
      </c>
      <c r="D5092" t="s">
        <v>12427</v>
      </c>
      <c r="E5092" t="s">
        <v>5</v>
      </c>
      <c r="F5092">
        <v>3182</v>
      </c>
      <c r="G5092">
        <v>3</v>
      </c>
      <c r="H5092">
        <v>2</v>
      </c>
      <c r="I5092">
        <v>2</v>
      </c>
      <c r="J5092">
        <v>124</v>
      </c>
      <c r="K5092">
        <v>2000</v>
      </c>
      <c r="L5092" t="s">
        <v>5220</v>
      </c>
      <c r="M5092" t="s">
        <v>156</v>
      </c>
      <c r="N5092" t="s">
        <v>26</v>
      </c>
      <c r="O5092" s="6" t="str">
        <f>INDEX(lkp_Region,MATCH(tbl_Sales[[#This Row],[Suburb]],lkp_Suburb,0))</f>
        <v>Southern Metropolitan</v>
      </c>
      <c r="P5092" s="6">
        <f>MONTH(tbl_Sales[[#This Row],[Date]])</f>
        <v>11</v>
      </c>
      <c r="Q5092" s="6">
        <f>YEAR(tbl_Sales[[#This Row],[Date]])</f>
        <v>2016</v>
      </c>
    </row>
    <row r="5093" spans="1:17" x14ac:dyDescent="0.25">
      <c r="A5093" s="1">
        <v>42692</v>
      </c>
      <c r="B5093">
        <v>1916000</v>
      </c>
      <c r="C5093" t="s">
        <v>2</v>
      </c>
      <c r="D5093" t="s">
        <v>12430</v>
      </c>
      <c r="E5093" t="s">
        <v>10</v>
      </c>
      <c r="F5093">
        <v>3207</v>
      </c>
      <c r="G5093">
        <v>3</v>
      </c>
      <c r="H5093">
        <v>2</v>
      </c>
      <c r="I5093">
        <v>1</v>
      </c>
      <c r="J5093">
        <v>190</v>
      </c>
      <c r="K5093">
        <v>1900</v>
      </c>
      <c r="L5093" t="s">
        <v>5221</v>
      </c>
      <c r="M5093" t="s">
        <v>24</v>
      </c>
      <c r="N5093" t="s">
        <v>26</v>
      </c>
      <c r="O5093" s="6" t="str">
        <f>INDEX(lkp_Region,MATCH(tbl_Sales[[#This Row],[Suburb]],lkp_Suburb,0))</f>
        <v>Southern Metropolitan</v>
      </c>
      <c r="P5093" s="6">
        <f>MONTH(tbl_Sales[[#This Row],[Date]])</f>
        <v>11</v>
      </c>
      <c r="Q5093" s="6">
        <f>YEAR(tbl_Sales[[#This Row],[Date]])</f>
        <v>2016</v>
      </c>
    </row>
    <row r="5094" spans="1:17" x14ac:dyDescent="0.25">
      <c r="A5094" s="1">
        <v>42692</v>
      </c>
      <c r="B5094">
        <v>735000</v>
      </c>
      <c r="C5094" t="s">
        <v>2</v>
      </c>
      <c r="D5094" t="s">
        <v>12427</v>
      </c>
      <c r="E5094" t="s">
        <v>5</v>
      </c>
      <c r="F5094">
        <v>3058</v>
      </c>
      <c r="G5094">
        <v>4</v>
      </c>
      <c r="H5094">
        <v>2</v>
      </c>
      <c r="I5094">
        <v>2</v>
      </c>
      <c r="J5094">
        <v>302</v>
      </c>
      <c r="L5094" t="s">
        <v>5222</v>
      </c>
      <c r="M5094" t="s">
        <v>499</v>
      </c>
      <c r="N5094" t="s">
        <v>18</v>
      </c>
      <c r="O5094" s="6" t="str">
        <f>INDEX(lkp_Region,MATCH(tbl_Sales[[#This Row],[Suburb]],lkp_Suburb,0))</f>
        <v>Northern Metropolitan</v>
      </c>
      <c r="P5094" s="6">
        <f>MONTH(tbl_Sales[[#This Row],[Date]])</f>
        <v>11</v>
      </c>
      <c r="Q5094" s="6">
        <f>YEAR(tbl_Sales[[#This Row],[Date]])</f>
        <v>2016</v>
      </c>
    </row>
    <row r="5095" spans="1:17" x14ac:dyDescent="0.25">
      <c r="A5095" s="1">
        <v>42692</v>
      </c>
      <c r="B5095">
        <v>900000</v>
      </c>
      <c r="C5095" t="s">
        <v>2</v>
      </c>
      <c r="D5095" t="s">
        <v>12424</v>
      </c>
      <c r="E5095" t="s">
        <v>10</v>
      </c>
      <c r="F5095">
        <v>3042</v>
      </c>
      <c r="G5095">
        <v>4</v>
      </c>
      <c r="H5095">
        <v>2</v>
      </c>
      <c r="I5095">
        <v>3</v>
      </c>
      <c r="J5095">
        <v>628</v>
      </c>
      <c r="K5095">
        <v>1975</v>
      </c>
      <c r="L5095" t="s">
        <v>5223</v>
      </c>
      <c r="M5095" t="s">
        <v>330</v>
      </c>
      <c r="N5095" t="s">
        <v>49</v>
      </c>
      <c r="O5095" s="6" t="str">
        <f>INDEX(lkp_Region,MATCH(tbl_Sales[[#This Row],[Suburb]],lkp_Suburb,0))</f>
        <v>Western Metropolitan</v>
      </c>
      <c r="P5095" s="6">
        <f>MONTH(tbl_Sales[[#This Row],[Date]])</f>
        <v>11</v>
      </c>
      <c r="Q5095" s="6">
        <f>YEAR(tbl_Sales[[#This Row],[Date]])</f>
        <v>2016</v>
      </c>
    </row>
    <row r="5096" spans="1:17" x14ac:dyDescent="0.25">
      <c r="A5096" s="1">
        <v>42692</v>
      </c>
      <c r="B5096">
        <v>600000</v>
      </c>
      <c r="C5096" t="s">
        <v>13</v>
      </c>
      <c r="D5096" t="s">
        <v>12430</v>
      </c>
      <c r="E5096" t="s">
        <v>10</v>
      </c>
      <c r="F5096">
        <v>3006</v>
      </c>
      <c r="G5096">
        <v>2</v>
      </c>
      <c r="H5096">
        <v>2</v>
      </c>
      <c r="I5096">
        <v>1</v>
      </c>
      <c r="J5096">
        <v>0</v>
      </c>
      <c r="K5096">
        <v>1995</v>
      </c>
      <c r="L5096" t="s">
        <v>5224</v>
      </c>
      <c r="M5096" t="s">
        <v>434</v>
      </c>
      <c r="N5096" t="s">
        <v>88</v>
      </c>
      <c r="O5096" s="6" t="str">
        <f>INDEX(lkp_Region,MATCH(tbl_Sales[[#This Row],[Suburb]],lkp_Suburb,0))</f>
        <v>Southern Metropolitan</v>
      </c>
      <c r="P5096" s="6">
        <f>MONTH(tbl_Sales[[#This Row],[Date]])</f>
        <v>11</v>
      </c>
      <c r="Q5096" s="6">
        <f>YEAR(tbl_Sales[[#This Row],[Date]])</f>
        <v>2016</v>
      </c>
    </row>
    <row r="5097" spans="1:17" x14ac:dyDescent="0.25">
      <c r="A5097" s="1">
        <v>42692</v>
      </c>
      <c r="B5097">
        <v>1031000</v>
      </c>
      <c r="C5097" t="s">
        <v>2</v>
      </c>
      <c r="D5097" t="s">
        <v>12429</v>
      </c>
      <c r="E5097" t="s">
        <v>5</v>
      </c>
      <c r="F5097">
        <v>3031</v>
      </c>
      <c r="G5097">
        <v>2</v>
      </c>
      <c r="H5097">
        <v>1</v>
      </c>
      <c r="I5097">
        <v>1</v>
      </c>
      <c r="J5097">
        <v>163</v>
      </c>
      <c r="K5097">
        <v>1900</v>
      </c>
      <c r="L5097" t="s">
        <v>5225</v>
      </c>
      <c r="M5097" t="s">
        <v>264</v>
      </c>
      <c r="N5097" t="s">
        <v>88</v>
      </c>
      <c r="O5097" s="6" t="str">
        <f>INDEX(lkp_Region,MATCH(tbl_Sales[[#This Row],[Suburb]],lkp_Suburb,0))</f>
        <v>Northern Metropolitan</v>
      </c>
      <c r="P5097" s="6">
        <f>MONTH(tbl_Sales[[#This Row],[Date]])</f>
        <v>11</v>
      </c>
      <c r="Q5097" s="6">
        <f>YEAR(tbl_Sales[[#This Row],[Date]])</f>
        <v>2016</v>
      </c>
    </row>
    <row r="5098" spans="1:17" x14ac:dyDescent="0.25">
      <c r="A5098" s="1">
        <v>42692</v>
      </c>
      <c r="B5098">
        <v>400000</v>
      </c>
      <c r="C5098" t="s">
        <v>13</v>
      </c>
      <c r="D5098" t="s">
        <v>12423</v>
      </c>
      <c r="E5098" t="s">
        <v>5</v>
      </c>
      <c r="F5098">
        <v>3108</v>
      </c>
      <c r="G5098">
        <v>2</v>
      </c>
      <c r="H5098">
        <v>1</v>
      </c>
      <c r="I5098">
        <v>2</v>
      </c>
      <c r="J5098">
        <v>0</v>
      </c>
      <c r="L5098" t="s">
        <v>5226</v>
      </c>
      <c r="M5098" t="s">
        <v>126</v>
      </c>
      <c r="N5098" t="s">
        <v>128</v>
      </c>
      <c r="O5098" s="6" t="str">
        <f>INDEX(lkp_Region,MATCH(tbl_Sales[[#This Row],[Suburb]],lkp_Suburb,0))</f>
        <v>Eastern Metropolitan</v>
      </c>
      <c r="P5098" s="6">
        <f>MONTH(tbl_Sales[[#This Row],[Date]])</f>
        <v>11</v>
      </c>
      <c r="Q5098" s="6">
        <f>YEAR(tbl_Sales[[#This Row],[Date]])</f>
        <v>2016</v>
      </c>
    </row>
    <row r="5099" spans="1:17" x14ac:dyDescent="0.25">
      <c r="A5099" s="1">
        <v>42692</v>
      </c>
      <c r="B5099">
        <v>1020000</v>
      </c>
      <c r="C5099" t="s">
        <v>2</v>
      </c>
      <c r="D5099" t="s">
        <v>12423</v>
      </c>
      <c r="E5099" t="s">
        <v>10</v>
      </c>
      <c r="F5099">
        <v>3107</v>
      </c>
      <c r="G5099">
        <v>4</v>
      </c>
      <c r="H5099">
        <v>2</v>
      </c>
      <c r="I5099">
        <v>2</v>
      </c>
      <c r="J5099">
        <v>652</v>
      </c>
      <c r="K5099">
        <v>1965</v>
      </c>
      <c r="L5099" t="s">
        <v>5227</v>
      </c>
      <c r="M5099" t="s">
        <v>586</v>
      </c>
      <c r="N5099" t="s">
        <v>128</v>
      </c>
      <c r="O5099" s="6" t="str">
        <f>INDEX(lkp_Region,MATCH(tbl_Sales[[#This Row],[Suburb]],lkp_Suburb,0))</f>
        <v>Eastern Metropolitan</v>
      </c>
      <c r="P5099" s="6">
        <f>MONTH(tbl_Sales[[#This Row],[Date]])</f>
        <v>11</v>
      </c>
      <c r="Q5099" s="6">
        <f>YEAR(tbl_Sales[[#This Row],[Date]])</f>
        <v>2016</v>
      </c>
    </row>
    <row r="5100" spans="1:17" x14ac:dyDescent="0.25">
      <c r="A5100" s="1">
        <v>42692</v>
      </c>
      <c r="B5100">
        <v>1020000</v>
      </c>
      <c r="C5100" t="s">
        <v>2</v>
      </c>
      <c r="D5100" t="s">
        <v>12424</v>
      </c>
      <c r="E5100" t="s">
        <v>10</v>
      </c>
      <c r="F5100">
        <v>3165</v>
      </c>
      <c r="G5100">
        <v>3</v>
      </c>
      <c r="H5100">
        <v>1</v>
      </c>
      <c r="I5100">
        <v>2</v>
      </c>
      <c r="J5100">
        <v>596</v>
      </c>
      <c r="K5100">
        <v>1960</v>
      </c>
      <c r="L5100" t="s">
        <v>5228</v>
      </c>
      <c r="M5100" t="s">
        <v>138</v>
      </c>
      <c r="N5100" t="s">
        <v>57</v>
      </c>
      <c r="O5100" s="6" t="str">
        <f>INDEX(lkp_Region,MATCH(tbl_Sales[[#This Row],[Suburb]],lkp_Suburb,0))</f>
        <v>Southern Metropolitan</v>
      </c>
      <c r="P5100" s="6">
        <f>MONTH(tbl_Sales[[#This Row],[Date]])</f>
        <v>11</v>
      </c>
      <c r="Q5100" s="6">
        <f>YEAR(tbl_Sales[[#This Row],[Date]])</f>
        <v>2016</v>
      </c>
    </row>
    <row r="5101" spans="1:17" x14ac:dyDescent="0.25">
      <c r="A5101" s="1">
        <v>42692</v>
      </c>
      <c r="B5101">
        <v>1206000</v>
      </c>
      <c r="C5101" t="s">
        <v>2</v>
      </c>
      <c r="D5101" t="s">
        <v>12429</v>
      </c>
      <c r="E5101" t="s">
        <v>10</v>
      </c>
      <c r="F5101">
        <v>3165</v>
      </c>
      <c r="G5101">
        <v>3</v>
      </c>
      <c r="H5101">
        <v>1</v>
      </c>
      <c r="I5101">
        <v>2</v>
      </c>
      <c r="J5101">
        <v>603</v>
      </c>
      <c r="L5101" t="s">
        <v>5229</v>
      </c>
      <c r="M5101" t="s">
        <v>138</v>
      </c>
      <c r="N5101" t="s">
        <v>57</v>
      </c>
      <c r="O5101" s="6" t="str">
        <f>INDEX(lkp_Region,MATCH(tbl_Sales[[#This Row],[Suburb]],lkp_Suburb,0))</f>
        <v>Southern Metropolitan</v>
      </c>
      <c r="P5101" s="6">
        <f>MONTH(tbl_Sales[[#This Row],[Date]])</f>
        <v>11</v>
      </c>
      <c r="Q5101" s="6">
        <f>YEAR(tbl_Sales[[#This Row],[Date]])</f>
        <v>2016</v>
      </c>
    </row>
    <row r="5102" spans="1:17" x14ac:dyDescent="0.25">
      <c r="A5102" s="1">
        <v>42692</v>
      </c>
      <c r="B5102">
        <v>1665000</v>
      </c>
      <c r="C5102" t="s">
        <v>2</v>
      </c>
      <c r="D5102" t="s">
        <v>12425</v>
      </c>
      <c r="E5102" t="s">
        <v>10</v>
      </c>
      <c r="F5102">
        <v>3162</v>
      </c>
      <c r="G5102">
        <v>5</v>
      </c>
      <c r="H5102">
        <v>2</v>
      </c>
      <c r="I5102">
        <v>2</v>
      </c>
      <c r="J5102">
        <v>593</v>
      </c>
      <c r="L5102" t="s">
        <v>5230</v>
      </c>
      <c r="M5102" t="s">
        <v>2878</v>
      </c>
      <c r="N5102" t="s">
        <v>57</v>
      </c>
      <c r="O5102" s="6" t="str">
        <f>INDEX(lkp_Region,MATCH(tbl_Sales[[#This Row],[Suburb]],lkp_Suburb,0))</f>
        <v>Southern Metropolitan</v>
      </c>
      <c r="P5102" s="6">
        <f>MONTH(tbl_Sales[[#This Row],[Date]])</f>
        <v>11</v>
      </c>
      <c r="Q5102" s="6">
        <f>YEAR(tbl_Sales[[#This Row],[Date]])</f>
        <v>2016</v>
      </c>
    </row>
    <row r="5103" spans="1:17" x14ac:dyDescent="0.25">
      <c r="A5103" s="1">
        <v>42692</v>
      </c>
      <c r="B5103">
        <v>846000</v>
      </c>
      <c r="C5103" t="s">
        <v>51</v>
      </c>
      <c r="D5103" t="s">
        <v>12427</v>
      </c>
      <c r="E5103" t="s">
        <v>5</v>
      </c>
      <c r="F5103">
        <v>3078</v>
      </c>
      <c r="G5103">
        <v>3</v>
      </c>
      <c r="H5103">
        <v>1</v>
      </c>
      <c r="I5103">
        <v>1</v>
      </c>
      <c r="J5103">
        <v>185</v>
      </c>
      <c r="K5103">
        <v>1990</v>
      </c>
      <c r="L5103" t="s">
        <v>5231</v>
      </c>
      <c r="M5103" t="s">
        <v>533</v>
      </c>
      <c r="N5103" t="s">
        <v>62</v>
      </c>
      <c r="O5103" s="6" t="str">
        <f>INDEX(lkp_Region,MATCH(tbl_Sales[[#This Row],[Suburb]],lkp_Suburb,0))</f>
        <v>Northern Metropolitan</v>
      </c>
      <c r="P5103" s="6">
        <f>MONTH(tbl_Sales[[#This Row],[Date]])</f>
        <v>11</v>
      </c>
      <c r="Q5103" s="6">
        <f>YEAR(tbl_Sales[[#This Row],[Date]])</f>
        <v>2016</v>
      </c>
    </row>
    <row r="5104" spans="1:17" x14ac:dyDescent="0.25">
      <c r="A5104" s="1">
        <v>42692</v>
      </c>
      <c r="B5104">
        <v>710000</v>
      </c>
      <c r="C5104" t="s">
        <v>2</v>
      </c>
      <c r="D5104" t="s">
        <v>12423</v>
      </c>
      <c r="E5104" t="s">
        <v>10</v>
      </c>
      <c r="F5104">
        <v>3020</v>
      </c>
      <c r="G5104">
        <v>2</v>
      </c>
      <c r="H5104">
        <v>1</v>
      </c>
      <c r="I5104">
        <v>0</v>
      </c>
      <c r="J5104">
        <v>457</v>
      </c>
      <c r="L5104" t="s">
        <v>5232</v>
      </c>
      <c r="M5104" t="s">
        <v>443</v>
      </c>
      <c r="N5104" t="s">
        <v>3</v>
      </c>
      <c r="O5104" s="6" t="str">
        <f>INDEX(lkp_Region,MATCH(tbl_Sales[[#This Row],[Suburb]],lkp_Suburb,0))</f>
        <v>Western Metropolitan</v>
      </c>
      <c r="P5104" s="6">
        <f>MONTH(tbl_Sales[[#This Row],[Date]])</f>
        <v>11</v>
      </c>
      <c r="Q5104" s="6">
        <f>YEAR(tbl_Sales[[#This Row],[Date]])</f>
        <v>2016</v>
      </c>
    </row>
    <row r="5105" spans="1:17" x14ac:dyDescent="0.25">
      <c r="A5105" s="1">
        <v>42692</v>
      </c>
      <c r="B5105">
        <v>2151000</v>
      </c>
      <c r="C5105" t="s">
        <v>2</v>
      </c>
      <c r="D5105" t="s">
        <v>12425</v>
      </c>
      <c r="E5105" t="s">
        <v>10</v>
      </c>
      <c r="F5105">
        <v>3123</v>
      </c>
      <c r="G5105">
        <v>3</v>
      </c>
      <c r="H5105">
        <v>1</v>
      </c>
      <c r="I5105">
        <v>2</v>
      </c>
      <c r="J5105">
        <v>780</v>
      </c>
      <c r="L5105" t="s">
        <v>5233</v>
      </c>
      <c r="M5105" t="s">
        <v>230</v>
      </c>
      <c r="N5105" t="s">
        <v>101</v>
      </c>
      <c r="O5105" s="6" t="str">
        <f>INDEX(lkp_Region,MATCH(tbl_Sales[[#This Row],[Suburb]],lkp_Suburb,0))</f>
        <v>Southern Metropolitan</v>
      </c>
      <c r="P5105" s="6">
        <f>MONTH(tbl_Sales[[#This Row],[Date]])</f>
        <v>11</v>
      </c>
      <c r="Q5105" s="6">
        <f>YEAR(tbl_Sales[[#This Row],[Date]])</f>
        <v>2016</v>
      </c>
    </row>
    <row r="5106" spans="1:17" x14ac:dyDescent="0.25">
      <c r="A5106" s="1">
        <v>42692</v>
      </c>
      <c r="B5106">
        <v>820000</v>
      </c>
      <c r="C5106" t="s">
        <v>51</v>
      </c>
      <c r="D5106" t="s">
        <v>12429</v>
      </c>
      <c r="E5106" t="s">
        <v>5</v>
      </c>
      <c r="F5106">
        <v>3188</v>
      </c>
      <c r="G5106">
        <v>3</v>
      </c>
      <c r="H5106">
        <v>2</v>
      </c>
      <c r="I5106">
        <v>2</v>
      </c>
      <c r="J5106">
        <v>0</v>
      </c>
      <c r="L5106" t="s">
        <v>5234</v>
      </c>
      <c r="M5106" t="s">
        <v>176</v>
      </c>
      <c r="N5106" t="s">
        <v>107</v>
      </c>
      <c r="O5106" s="6" t="str">
        <f>INDEX(lkp_Region,MATCH(tbl_Sales[[#This Row],[Suburb]],lkp_Suburb,0))</f>
        <v>Southern Metropolitan</v>
      </c>
      <c r="P5106" s="6">
        <f>MONTH(tbl_Sales[[#This Row],[Date]])</f>
        <v>11</v>
      </c>
      <c r="Q5106" s="6">
        <f>YEAR(tbl_Sales[[#This Row],[Date]])</f>
        <v>2016</v>
      </c>
    </row>
    <row r="5107" spans="1:17" x14ac:dyDescent="0.25">
      <c r="A5107" s="1">
        <v>42693</v>
      </c>
      <c r="B5107">
        <v>750000</v>
      </c>
      <c r="C5107" t="s">
        <v>13</v>
      </c>
      <c r="D5107" t="s">
        <v>12427</v>
      </c>
      <c r="E5107" t="s">
        <v>10</v>
      </c>
      <c r="F5107">
        <v>3067</v>
      </c>
      <c r="G5107">
        <v>2</v>
      </c>
      <c r="H5107">
        <v>2</v>
      </c>
      <c r="I5107">
        <v>1</v>
      </c>
      <c r="J5107">
        <v>0</v>
      </c>
      <c r="K5107">
        <v>2009</v>
      </c>
      <c r="L5107" t="s">
        <v>5235</v>
      </c>
      <c r="M5107" t="s">
        <v>38</v>
      </c>
      <c r="N5107" t="s">
        <v>8</v>
      </c>
      <c r="O5107" s="6" t="str">
        <f>INDEX(lkp_Region,MATCH(tbl_Sales[[#This Row],[Suburb]],lkp_Suburb,0))</f>
        <v>Northern Metropolitan</v>
      </c>
      <c r="P5107" s="6">
        <f>MONTH(tbl_Sales[[#This Row],[Date]])</f>
        <v>11</v>
      </c>
      <c r="Q5107" s="6">
        <f>YEAR(tbl_Sales[[#This Row],[Date]])</f>
        <v>2016</v>
      </c>
    </row>
    <row r="5108" spans="1:17" x14ac:dyDescent="0.25">
      <c r="A5108" s="1">
        <v>42693</v>
      </c>
      <c r="B5108">
        <v>1300000</v>
      </c>
      <c r="C5108" t="s">
        <v>2</v>
      </c>
      <c r="D5108" t="s">
        <v>12424</v>
      </c>
      <c r="E5108" t="s">
        <v>10</v>
      </c>
      <c r="F5108">
        <v>3068</v>
      </c>
      <c r="G5108">
        <v>3</v>
      </c>
      <c r="H5108">
        <v>2</v>
      </c>
      <c r="I5108">
        <v>0</v>
      </c>
      <c r="J5108">
        <v>127</v>
      </c>
      <c r="K5108">
        <v>1890</v>
      </c>
      <c r="L5108" t="s">
        <v>5236</v>
      </c>
      <c r="M5108" t="s">
        <v>72</v>
      </c>
      <c r="N5108" t="s">
        <v>8</v>
      </c>
      <c r="O5108" s="6" t="str">
        <f>INDEX(lkp_Region,MATCH(tbl_Sales[[#This Row],[Suburb]],lkp_Suburb,0))</f>
        <v>Northern Metropolitan</v>
      </c>
      <c r="P5108" s="6">
        <f>MONTH(tbl_Sales[[#This Row],[Date]])</f>
        <v>11</v>
      </c>
      <c r="Q5108" s="6">
        <f>YEAR(tbl_Sales[[#This Row],[Date]])</f>
        <v>2016</v>
      </c>
    </row>
    <row r="5109" spans="1:17" x14ac:dyDescent="0.25">
      <c r="A5109" s="1">
        <v>42693</v>
      </c>
      <c r="B5109">
        <v>1930000</v>
      </c>
      <c r="C5109" t="s">
        <v>2</v>
      </c>
      <c r="D5109" t="s">
        <v>12427</v>
      </c>
      <c r="E5109" t="s">
        <v>5</v>
      </c>
      <c r="F5109">
        <v>3127</v>
      </c>
      <c r="G5109">
        <v>4</v>
      </c>
      <c r="H5109">
        <v>2</v>
      </c>
      <c r="I5109">
        <v>2</v>
      </c>
      <c r="J5109">
        <v>867</v>
      </c>
      <c r="K5109">
        <v>1950</v>
      </c>
      <c r="L5109" t="s">
        <v>5237</v>
      </c>
      <c r="M5109" t="s">
        <v>11</v>
      </c>
      <c r="N5109" t="s">
        <v>14</v>
      </c>
      <c r="O5109" s="6" t="str">
        <f>INDEX(lkp_Region,MATCH(tbl_Sales[[#This Row],[Suburb]],lkp_Suburb,0))</f>
        <v>Southern Metropolitan</v>
      </c>
      <c r="P5109" s="6">
        <f>MONTH(tbl_Sales[[#This Row],[Date]])</f>
        <v>11</v>
      </c>
      <c r="Q5109" s="6">
        <f>YEAR(tbl_Sales[[#This Row],[Date]])</f>
        <v>2016</v>
      </c>
    </row>
    <row r="5110" spans="1:17" x14ac:dyDescent="0.25">
      <c r="A5110" s="1">
        <v>42693</v>
      </c>
      <c r="B5110">
        <v>780000</v>
      </c>
      <c r="C5110" t="s">
        <v>13</v>
      </c>
      <c r="D5110" t="s">
        <v>12424</v>
      </c>
      <c r="E5110" t="s">
        <v>5</v>
      </c>
      <c r="F5110">
        <v>3141</v>
      </c>
      <c r="G5110">
        <v>2</v>
      </c>
      <c r="H5110">
        <v>1</v>
      </c>
      <c r="I5110">
        <v>1</v>
      </c>
      <c r="J5110">
        <v>0</v>
      </c>
      <c r="K5110">
        <v>1960</v>
      </c>
      <c r="L5110" t="s">
        <v>5238</v>
      </c>
      <c r="M5110" t="s">
        <v>111</v>
      </c>
      <c r="N5110" t="s">
        <v>76</v>
      </c>
      <c r="O5110" s="6" t="str">
        <f>INDEX(lkp_Region,MATCH(tbl_Sales[[#This Row],[Suburb]],lkp_Suburb,0))</f>
        <v>Southern Metropolitan</v>
      </c>
      <c r="P5110" s="6">
        <f>MONTH(tbl_Sales[[#This Row],[Date]])</f>
        <v>11</v>
      </c>
      <c r="Q5110" s="6">
        <f>YEAR(tbl_Sales[[#This Row],[Date]])</f>
        <v>2016</v>
      </c>
    </row>
    <row r="5111" spans="1:17" x14ac:dyDescent="0.25">
      <c r="A5111" s="1">
        <v>42693</v>
      </c>
      <c r="B5111">
        <v>600000</v>
      </c>
      <c r="C5111" t="s">
        <v>13</v>
      </c>
      <c r="D5111" t="s">
        <v>12429</v>
      </c>
      <c r="E5111" t="s">
        <v>5</v>
      </c>
      <c r="F5111">
        <v>3207</v>
      </c>
      <c r="G5111">
        <v>2</v>
      </c>
      <c r="H5111">
        <v>2</v>
      </c>
      <c r="I5111">
        <v>1</v>
      </c>
      <c r="J5111">
        <v>995</v>
      </c>
      <c r="L5111" t="s">
        <v>5239</v>
      </c>
      <c r="M5111" t="s">
        <v>24</v>
      </c>
      <c r="N5111" t="s">
        <v>26</v>
      </c>
      <c r="O5111" s="6" t="str">
        <f>INDEX(lkp_Region,MATCH(tbl_Sales[[#This Row],[Suburb]],lkp_Suburb,0))</f>
        <v>Southern Metropolitan</v>
      </c>
      <c r="P5111" s="6">
        <f>MONTH(tbl_Sales[[#This Row],[Date]])</f>
        <v>11</v>
      </c>
      <c r="Q5111" s="6">
        <f>YEAR(tbl_Sales[[#This Row],[Date]])</f>
        <v>2016</v>
      </c>
    </row>
    <row r="5112" spans="1:17" x14ac:dyDescent="0.25">
      <c r="A5112" s="1">
        <v>42693</v>
      </c>
      <c r="B5112">
        <v>521500</v>
      </c>
      <c r="C5112" t="s">
        <v>13</v>
      </c>
      <c r="D5112" t="s">
        <v>12429</v>
      </c>
      <c r="E5112" t="s">
        <v>5</v>
      </c>
      <c r="F5112">
        <v>3044</v>
      </c>
      <c r="G5112">
        <v>2</v>
      </c>
      <c r="H5112">
        <v>1</v>
      </c>
      <c r="I5112">
        <v>1</v>
      </c>
      <c r="J5112">
        <v>0</v>
      </c>
      <c r="K5112">
        <v>1970</v>
      </c>
      <c r="L5112" t="s">
        <v>5240</v>
      </c>
      <c r="M5112" t="s">
        <v>115</v>
      </c>
      <c r="N5112" t="s">
        <v>18</v>
      </c>
      <c r="O5112" s="6" t="str">
        <f>INDEX(lkp_Region,MATCH(tbl_Sales[[#This Row],[Suburb]],lkp_Suburb,0))</f>
        <v>Northern Metropolitan</v>
      </c>
      <c r="P5112" s="6">
        <f>MONTH(tbl_Sales[[#This Row],[Date]])</f>
        <v>11</v>
      </c>
      <c r="Q5112" s="6">
        <f>YEAR(tbl_Sales[[#This Row],[Date]])</f>
        <v>2016</v>
      </c>
    </row>
    <row r="5113" spans="1:17" x14ac:dyDescent="0.25">
      <c r="A5113" s="1">
        <v>42693</v>
      </c>
      <c r="B5113">
        <v>1064000</v>
      </c>
      <c r="C5113" t="s">
        <v>2</v>
      </c>
      <c r="D5113" t="s">
        <v>12427</v>
      </c>
      <c r="E5113" t="s">
        <v>5</v>
      </c>
      <c r="F5113">
        <v>3058</v>
      </c>
      <c r="G5113">
        <v>3</v>
      </c>
      <c r="H5113">
        <v>2</v>
      </c>
      <c r="I5113">
        <v>1</v>
      </c>
      <c r="J5113">
        <v>417</v>
      </c>
      <c r="K5113">
        <v>1940</v>
      </c>
      <c r="L5113" t="s">
        <v>5241</v>
      </c>
      <c r="M5113" t="s">
        <v>41</v>
      </c>
      <c r="N5113" t="s">
        <v>18</v>
      </c>
      <c r="O5113" s="6" t="str">
        <f>INDEX(lkp_Region,MATCH(tbl_Sales[[#This Row],[Suburb]],lkp_Suburb,0))</f>
        <v>Northern Metropolitan</v>
      </c>
      <c r="P5113" s="6">
        <f>MONTH(tbl_Sales[[#This Row],[Date]])</f>
        <v>11</v>
      </c>
      <c r="Q5113" s="6">
        <f>YEAR(tbl_Sales[[#This Row],[Date]])</f>
        <v>2016</v>
      </c>
    </row>
    <row r="5114" spans="1:17" x14ac:dyDescent="0.25">
      <c r="A5114" s="1">
        <v>42693</v>
      </c>
      <c r="B5114">
        <v>1450000</v>
      </c>
      <c r="C5114" t="s">
        <v>2</v>
      </c>
      <c r="D5114" t="s">
        <v>12429</v>
      </c>
      <c r="E5114" t="s">
        <v>10</v>
      </c>
      <c r="F5114">
        <v>3056</v>
      </c>
      <c r="G5114">
        <v>4</v>
      </c>
      <c r="H5114">
        <v>2</v>
      </c>
      <c r="I5114">
        <v>2</v>
      </c>
      <c r="J5114">
        <v>323</v>
      </c>
      <c r="L5114" t="s">
        <v>5242</v>
      </c>
      <c r="M5114" t="s">
        <v>117</v>
      </c>
      <c r="N5114" t="s">
        <v>18</v>
      </c>
      <c r="O5114" s="6" t="str">
        <f>INDEX(lkp_Region,MATCH(tbl_Sales[[#This Row],[Suburb]],lkp_Suburb,0))</f>
        <v>Northern Metropolitan</v>
      </c>
      <c r="P5114" s="6">
        <f>MONTH(tbl_Sales[[#This Row],[Date]])</f>
        <v>11</v>
      </c>
      <c r="Q5114" s="6">
        <f>YEAR(tbl_Sales[[#This Row],[Date]])</f>
        <v>2016</v>
      </c>
    </row>
    <row r="5115" spans="1:17" x14ac:dyDescent="0.25">
      <c r="A5115" s="1">
        <v>42693</v>
      </c>
      <c r="B5115">
        <v>920000</v>
      </c>
      <c r="C5115" t="s">
        <v>2</v>
      </c>
      <c r="D5115" t="s">
        <v>12428</v>
      </c>
      <c r="E5115" t="s">
        <v>5</v>
      </c>
      <c r="F5115">
        <v>3033</v>
      </c>
      <c r="G5115">
        <v>4</v>
      </c>
      <c r="H5115">
        <v>2</v>
      </c>
      <c r="I5115">
        <v>2</v>
      </c>
      <c r="J5115">
        <v>745</v>
      </c>
      <c r="K5115">
        <v>1992</v>
      </c>
      <c r="L5115" t="s">
        <v>5243</v>
      </c>
      <c r="M5115" t="s">
        <v>119</v>
      </c>
      <c r="N5115" t="s">
        <v>49</v>
      </c>
      <c r="O5115" s="6" t="str">
        <f>INDEX(lkp_Region,MATCH(tbl_Sales[[#This Row],[Suburb]],lkp_Suburb,0))</f>
        <v>Western Metropolitan</v>
      </c>
      <c r="P5115" s="6">
        <f>MONTH(tbl_Sales[[#This Row],[Date]])</f>
        <v>11</v>
      </c>
      <c r="Q5115" s="6">
        <f>YEAR(tbl_Sales[[#This Row],[Date]])</f>
        <v>2016</v>
      </c>
    </row>
    <row r="5116" spans="1:17" x14ac:dyDescent="0.25">
      <c r="A5116" s="1">
        <v>42693</v>
      </c>
      <c r="B5116">
        <v>1055000</v>
      </c>
      <c r="C5116" t="s">
        <v>51</v>
      </c>
      <c r="D5116" t="s">
        <v>12429</v>
      </c>
      <c r="E5116" t="s">
        <v>10</v>
      </c>
      <c r="F5116">
        <v>3003</v>
      </c>
      <c r="G5116">
        <v>2</v>
      </c>
      <c r="H5116">
        <v>1</v>
      </c>
      <c r="I5116">
        <v>1</v>
      </c>
      <c r="J5116">
        <v>0</v>
      </c>
      <c r="K5116">
        <v>2009</v>
      </c>
      <c r="L5116" t="s">
        <v>5244</v>
      </c>
      <c r="M5116" t="s">
        <v>686</v>
      </c>
      <c r="N5116" t="s">
        <v>88</v>
      </c>
      <c r="O5116" s="6" t="str">
        <f>INDEX(lkp_Region,MATCH(tbl_Sales[[#This Row],[Suburb]],lkp_Suburb,0))</f>
        <v>Northern Metropolitan</v>
      </c>
      <c r="P5116" s="6">
        <f>MONTH(tbl_Sales[[#This Row],[Date]])</f>
        <v>11</v>
      </c>
      <c r="Q5116" s="6">
        <f>YEAR(tbl_Sales[[#This Row],[Date]])</f>
        <v>2016</v>
      </c>
    </row>
    <row r="5117" spans="1:17" x14ac:dyDescent="0.25">
      <c r="A5117" s="1">
        <v>42693</v>
      </c>
      <c r="B5117">
        <v>1380000</v>
      </c>
      <c r="C5117" t="s">
        <v>2</v>
      </c>
      <c r="D5117" t="s">
        <v>12429</v>
      </c>
      <c r="E5117" t="s">
        <v>10</v>
      </c>
      <c r="F5117">
        <v>3013</v>
      </c>
      <c r="G5117">
        <v>3</v>
      </c>
      <c r="H5117">
        <v>2</v>
      </c>
      <c r="I5117">
        <v>2</v>
      </c>
      <c r="J5117">
        <v>235</v>
      </c>
      <c r="K5117">
        <v>1910</v>
      </c>
      <c r="L5117" t="s">
        <v>5245</v>
      </c>
      <c r="M5117" t="s">
        <v>65</v>
      </c>
      <c r="N5117" t="s">
        <v>21</v>
      </c>
      <c r="O5117" s="6" t="str">
        <f>INDEX(lkp_Region,MATCH(tbl_Sales[[#This Row],[Suburb]],lkp_Suburb,0))</f>
        <v>Western Metropolitan</v>
      </c>
      <c r="P5117" s="6">
        <f>MONTH(tbl_Sales[[#This Row],[Date]])</f>
        <v>11</v>
      </c>
      <c r="Q5117" s="6">
        <f>YEAR(tbl_Sales[[#This Row],[Date]])</f>
        <v>2016</v>
      </c>
    </row>
    <row r="5118" spans="1:17" x14ac:dyDescent="0.25">
      <c r="A5118" s="1">
        <v>42693</v>
      </c>
      <c r="B5118">
        <v>1408000</v>
      </c>
      <c r="C5118" t="s">
        <v>2</v>
      </c>
      <c r="D5118" t="s">
        <v>12429</v>
      </c>
      <c r="E5118" t="s">
        <v>10</v>
      </c>
      <c r="F5118">
        <v>3108</v>
      </c>
      <c r="G5118">
        <v>4</v>
      </c>
      <c r="H5118">
        <v>2</v>
      </c>
      <c r="I5118">
        <v>0</v>
      </c>
      <c r="J5118">
        <v>725</v>
      </c>
      <c r="L5118" t="s">
        <v>4029</v>
      </c>
      <c r="M5118" t="s">
        <v>126</v>
      </c>
      <c r="N5118" t="s">
        <v>128</v>
      </c>
      <c r="O5118" s="6" t="str">
        <f>INDEX(lkp_Region,MATCH(tbl_Sales[[#This Row],[Suburb]],lkp_Suburb,0))</f>
        <v>Eastern Metropolitan</v>
      </c>
      <c r="P5118" s="6">
        <f>MONTH(tbl_Sales[[#This Row],[Date]])</f>
        <v>11</v>
      </c>
      <c r="Q5118" s="6">
        <f>YEAR(tbl_Sales[[#This Row],[Date]])</f>
        <v>2016</v>
      </c>
    </row>
    <row r="5119" spans="1:17" x14ac:dyDescent="0.25">
      <c r="A5119" s="1">
        <v>42693</v>
      </c>
      <c r="B5119">
        <v>900000</v>
      </c>
      <c r="C5119" t="s">
        <v>2</v>
      </c>
      <c r="D5119" t="s">
        <v>12430</v>
      </c>
      <c r="E5119" t="s">
        <v>5</v>
      </c>
      <c r="F5119">
        <v>3015</v>
      </c>
      <c r="G5119">
        <v>3</v>
      </c>
      <c r="H5119">
        <v>2</v>
      </c>
      <c r="I5119">
        <v>2</v>
      </c>
      <c r="J5119">
        <v>194</v>
      </c>
      <c r="K5119">
        <v>2010</v>
      </c>
      <c r="L5119" t="s">
        <v>5246</v>
      </c>
      <c r="M5119" t="s">
        <v>133</v>
      </c>
      <c r="N5119" t="s">
        <v>69</v>
      </c>
      <c r="O5119" s="6" t="str">
        <f>INDEX(lkp_Region,MATCH(tbl_Sales[[#This Row],[Suburb]],lkp_Suburb,0))</f>
        <v>Western Metropolitan</v>
      </c>
      <c r="P5119" s="6">
        <f>MONTH(tbl_Sales[[#This Row],[Date]])</f>
        <v>11</v>
      </c>
      <c r="Q5119" s="6">
        <f>YEAR(tbl_Sales[[#This Row],[Date]])</f>
        <v>2016</v>
      </c>
    </row>
    <row r="5120" spans="1:17" x14ac:dyDescent="0.25">
      <c r="A5120" s="1">
        <v>42693</v>
      </c>
      <c r="B5120">
        <v>1450000</v>
      </c>
      <c r="C5120" t="s">
        <v>2</v>
      </c>
      <c r="D5120" t="s">
        <v>12428</v>
      </c>
      <c r="E5120" t="s">
        <v>10</v>
      </c>
      <c r="F5120">
        <v>3204</v>
      </c>
      <c r="G5120">
        <v>4</v>
      </c>
      <c r="H5120">
        <v>1</v>
      </c>
      <c r="I5120">
        <v>1</v>
      </c>
      <c r="J5120">
        <v>567</v>
      </c>
      <c r="L5120" t="s">
        <v>5247</v>
      </c>
      <c r="M5120" t="s">
        <v>55</v>
      </c>
      <c r="N5120" t="s">
        <v>57</v>
      </c>
      <c r="O5120" s="6" t="str">
        <f>INDEX(lkp_Region,MATCH(tbl_Sales[[#This Row],[Suburb]],lkp_Suburb,0))</f>
        <v>Southern Metropolitan</v>
      </c>
      <c r="P5120" s="6">
        <f>MONTH(tbl_Sales[[#This Row],[Date]])</f>
        <v>11</v>
      </c>
      <c r="Q5120" s="6">
        <f>YEAR(tbl_Sales[[#This Row],[Date]])</f>
        <v>2016</v>
      </c>
    </row>
    <row r="5121" spans="1:17" x14ac:dyDescent="0.25">
      <c r="A5121" s="1">
        <v>42693</v>
      </c>
      <c r="B5121">
        <v>350000</v>
      </c>
      <c r="C5121" t="s">
        <v>13</v>
      </c>
      <c r="D5121" t="s">
        <v>12423</v>
      </c>
      <c r="E5121" t="s">
        <v>5</v>
      </c>
      <c r="F5121">
        <v>3122</v>
      </c>
      <c r="G5121">
        <v>1</v>
      </c>
      <c r="H5121">
        <v>1</v>
      </c>
      <c r="I5121">
        <v>1</v>
      </c>
      <c r="J5121">
        <v>0</v>
      </c>
      <c r="K5121">
        <v>1960</v>
      </c>
      <c r="L5121" t="s">
        <v>5248</v>
      </c>
      <c r="M5121" t="s">
        <v>461</v>
      </c>
      <c r="N5121" t="s">
        <v>101</v>
      </c>
      <c r="O5121" s="6" t="str">
        <f>INDEX(lkp_Region,MATCH(tbl_Sales[[#This Row],[Suburb]],lkp_Suburb,0))</f>
        <v>Southern Metropolitan</v>
      </c>
      <c r="P5121" s="6">
        <f>MONTH(tbl_Sales[[#This Row],[Date]])</f>
        <v>11</v>
      </c>
      <c r="Q5121" s="6">
        <f>YEAR(tbl_Sales[[#This Row],[Date]])</f>
        <v>2016</v>
      </c>
    </row>
    <row r="5122" spans="1:17" x14ac:dyDescent="0.25">
      <c r="A5122" s="1">
        <v>42693</v>
      </c>
      <c r="B5122">
        <v>1828500</v>
      </c>
      <c r="C5122" t="s">
        <v>2</v>
      </c>
      <c r="D5122" t="s">
        <v>12429</v>
      </c>
      <c r="E5122" t="s">
        <v>10</v>
      </c>
      <c r="F5122">
        <v>3122</v>
      </c>
      <c r="G5122">
        <v>2</v>
      </c>
      <c r="H5122">
        <v>1</v>
      </c>
      <c r="I5122">
        <v>0</v>
      </c>
      <c r="J5122">
        <v>243</v>
      </c>
      <c r="K5122">
        <v>1885</v>
      </c>
      <c r="L5122" t="s">
        <v>5249</v>
      </c>
      <c r="M5122" t="s">
        <v>461</v>
      </c>
      <c r="N5122" t="s">
        <v>101</v>
      </c>
      <c r="O5122" s="6" t="str">
        <f>INDEX(lkp_Region,MATCH(tbl_Sales[[#This Row],[Suburb]],lkp_Suburb,0))</f>
        <v>Southern Metropolitan</v>
      </c>
      <c r="P5122" s="6">
        <f>MONTH(tbl_Sales[[#This Row],[Date]])</f>
        <v>11</v>
      </c>
      <c r="Q5122" s="6">
        <f>YEAR(tbl_Sales[[#This Row],[Date]])</f>
        <v>2016</v>
      </c>
    </row>
    <row r="5123" spans="1:17" x14ac:dyDescent="0.25">
      <c r="A5123" s="1">
        <v>42693</v>
      </c>
      <c r="B5123">
        <v>2090000</v>
      </c>
      <c r="C5123" t="s">
        <v>2</v>
      </c>
      <c r="D5123" t="s">
        <v>12423</v>
      </c>
      <c r="E5123" t="s">
        <v>10</v>
      </c>
      <c r="F5123">
        <v>3124</v>
      </c>
      <c r="G5123">
        <v>4</v>
      </c>
      <c r="H5123">
        <v>2</v>
      </c>
      <c r="I5123">
        <v>2</v>
      </c>
      <c r="J5123">
        <v>650</v>
      </c>
      <c r="L5123" t="s">
        <v>5250</v>
      </c>
      <c r="M5123" t="s">
        <v>209</v>
      </c>
      <c r="N5123" t="s">
        <v>101</v>
      </c>
      <c r="O5123" s="6" t="str">
        <f>INDEX(lkp_Region,MATCH(tbl_Sales[[#This Row],[Suburb]],lkp_Suburb,0))</f>
        <v>Southern Metropolitan</v>
      </c>
      <c r="P5123" s="6">
        <f>MONTH(tbl_Sales[[#This Row],[Date]])</f>
        <v>11</v>
      </c>
      <c r="Q5123" s="6">
        <f>YEAR(tbl_Sales[[#This Row],[Date]])</f>
        <v>2016</v>
      </c>
    </row>
    <row r="5124" spans="1:17" x14ac:dyDescent="0.25">
      <c r="A5124" s="1">
        <v>42693</v>
      </c>
      <c r="B5124">
        <v>2286000</v>
      </c>
      <c r="C5124" t="s">
        <v>2</v>
      </c>
      <c r="D5124" t="s">
        <v>12429</v>
      </c>
      <c r="E5124" t="s">
        <v>10</v>
      </c>
      <c r="F5124">
        <v>3101</v>
      </c>
      <c r="G5124">
        <v>4</v>
      </c>
      <c r="H5124">
        <v>3</v>
      </c>
      <c r="I5124">
        <v>2</v>
      </c>
      <c r="J5124">
        <v>712</v>
      </c>
      <c r="K5124">
        <v>1975</v>
      </c>
      <c r="L5124" t="s">
        <v>5251</v>
      </c>
      <c r="M5124" t="s">
        <v>145</v>
      </c>
      <c r="N5124" t="s">
        <v>101</v>
      </c>
      <c r="O5124" s="6" t="str">
        <f>INDEX(lkp_Region,MATCH(tbl_Sales[[#This Row],[Suburb]],lkp_Suburb,0))</f>
        <v>Southern Metropolitan</v>
      </c>
      <c r="P5124" s="6">
        <f>MONTH(tbl_Sales[[#This Row],[Date]])</f>
        <v>11</v>
      </c>
      <c r="Q5124" s="6">
        <f>YEAR(tbl_Sales[[#This Row],[Date]])</f>
        <v>2016</v>
      </c>
    </row>
    <row r="5125" spans="1:17" x14ac:dyDescent="0.25">
      <c r="A5125" s="1">
        <v>42693</v>
      </c>
      <c r="B5125">
        <v>2600000</v>
      </c>
      <c r="C5125" t="s">
        <v>2</v>
      </c>
      <c r="D5125" t="s">
        <v>12427</v>
      </c>
      <c r="E5125" t="s">
        <v>5</v>
      </c>
      <c r="F5125">
        <v>3124</v>
      </c>
      <c r="G5125">
        <v>5</v>
      </c>
      <c r="H5125">
        <v>4</v>
      </c>
      <c r="I5125">
        <v>1</v>
      </c>
      <c r="J5125">
        <v>708</v>
      </c>
      <c r="K5125">
        <v>1940</v>
      </c>
      <c r="L5125" t="s">
        <v>5252</v>
      </c>
      <c r="M5125" t="s">
        <v>209</v>
      </c>
      <c r="N5125" t="s">
        <v>101</v>
      </c>
      <c r="O5125" s="6" t="str">
        <f>INDEX(lkp_Region,MATCH(tbl_Sales[[#This Row],[Suburb]],lkp_Suburb,0))</f>
        <v>Southern Metropolitan</v>
      </c>
      <c r="P5125" s="6">
        <f>MONTH(tbl_Sales[[#This Row],[Date]])</f>
        <v>11</v>
      </c>
      <c r="Q5125" s="6">
        <f>YEAR(tbl_Sales[[#This Row],[Date]])</f>
        <v>2016</v>
      </c>
    </row>
    <row r="5126" spans="1:17" x14ac:dyDescent="0.25">
      <c r="A5126" s="1">
        <v>42693</v>
      </c>
      <c r="B5126">
        <v>700000</v>
      </c>
      <c r="C5126" t="s">
        <v>13</v>
      </c>
      <c r="D5126" t="s">
        <v>12428</v>
      </c>
      <c r="E5126" t="s">
        <v>5</v>
      </c>
      <c r="F5126">
        <v>3187</v>
      </c>
      <c r="G5126">
        <v>2</v>
      </c>
      <c r="H5126">
        <v>1</v>
      </c>
      <c r="I5126">
        <v>1</v>
      </c>
      <c r="J5126">
        <v>0</v>
      </c>
      <c r="L5126" t="s">
        <v>5253</v>
      </c>
      <c r="M5126" t="s">
        <v>346</v>
      </c>
      <c r="N5126" t="s">
        <v>107</v>
      </c>
      <c r="O5126" s="6" t="str">
        <f>INDEX(lkp_Region,MATCH(tbl_Sales[[#This Row],[Suburb]],lkp_Suburb,0))</f>
        <v>Southern Metropolitan</v>
      </c>
      <c r="P5126" s="6">
        <f>MONTH(tbl_Sales[[#This Row],[Date]])</f>
        <v>11</v>
      </c>
      <c r="Q5126" s="6">
        <f>YEAR(tbl_Sales[[#This Row],[Date]])</f>
        <v>2016</v>
      </c>
    </row>
    <row r="5127" spans="1:17" x14ac:dyDescent="0.25">
      <c r="A5127" s="1">
        <v>42693</v>
      </c>
      <c r="B5127">
        <v>1480000</v>
      </c>
      <c r="C5127" t="s">
        <v>2</v>
      </c>
      <c r="D5127" t="s">
        <v>12428</v>
      </c>
      <c r="E5127" t="s">
        <v>10</v>
      </c>
      <c r="F5127">
        <v>3187</v>
      </c>
      <c r="G5127">
        <v>3</v>
      </c>
      <c r="H5127">
        <v>2</v>
      </c>
      <c r="I5127">
        <v>2</v>
      </c>
      <c r="J5127">
        <v>697</v>
      </c>
      <c r="K5127">
        <v>1925</v>
      </c>
      <c r="L5127" t="s">
        <v>5254</v>
      </c>
      <c r="M5127" t="s">
        <v>346</v>
      </c>
      <c r="N5127" t="s">
        <v>107</v>
      </c>
      <c r="O5127" s="6" t="str">
        <f>INDEX(lkp_Region,MATCH(tbl_Sales[[#This Row],[Suburb]],lkp_Suburb,0))</f>
        <v>Southern Metropolitan</v>
      </c>
      <c r="P5127" s="6">
        <f>MONTH(tbl_Sales[[#This Row],[Date]])</f>
        <v>11</v>
      </c>
      <c r="Q5127" s="6">
        <f>YEAR(tbl_Sales[[#This Row],[Date]])</f>
        <v>2016</v>
      </c>
    </row>
    <row r="5128" spans="1:17" x14ac:dyDescent="0.25">
      <c r="A5128" s="1">
        <v>42693</v>
      </c>
      <c r="B5128">
        <v>710000</v>
      </c>
      <c r="C5128" t="s">
        <v>2</v>
      </c>
      <c r="D5128" t="s">
        <v>12432</v>
      </c>
      <c r="E5128" t="s">
        <v>10</v>
      </c>
      <c r="F5128">
        <v>3081</v>
      </c>
      <c r="G5128">
        <v>3</v>
      </c>
      <c r="H5128">
        <v>2</v>
      </c>
      <c r="I5128">
        <v>4</v>
      </c>
      <c r="J5128">
        <v>1</v>
      </c>
      <c r="L5128" t="s">
        <v>5255</v>
      </c>
      <c r="M5128" t="s">
        <v>148</v>
      </c>
      <c r="N5128" t="s">
        <v>150</v>
      </c>
      <c r="O5128" s="6" t="str">
        <f>INDEX(lkp_Region,MATCH(tbl_Sales[[#This Row],[Suburb]],lkp_Suburb,0))</f>
        <v>Eastern Metropolitan</v>
      </c>
      <c r="P5128" s="6">
        <f>MONTH(tbl_Sales[[#This Row],[Date]])</f>
        <v>11</v>
      </c>
      <c r="Q5128" s="6">
        <f>YEAR(tbl_Sales[[#This Row],[Date]])</f>
        <v>2016</v>
      </c>
    </row>
    <row r="5129" spans="1:17" x14ac:dyDescent="0.25">
      <c r="A5129" s="1">
        <v>42693</v>
      </c>
      <c r="B5129">
        <v>1051000</v>
      </c>
      <c r="C5129" t="s">
        <v>2</v>
      </c>
      <c r="D5129" t="s">
        <v>12427</v>
      </c>
      <c r="E5129" t="s">
        <v>5</v>
      </c>
      <c r="F5129">
        <v>3084</v>
      </c>
      <c r="G5129">
        <v>4</v>
      </c>
      <c r="H5129">
        <v>2</v>
      </c>
      <c r="I5129">
        <v>2</v>
      </c>
      <c r="J5129">
        <v>651</v>
      </c>
      <c r="L5129" t="s">
        <v>5256</v>
      </c>
      <c r="M5129" t="s">
        <v>235</v>
      </c>
      <c r="N5129" t="s">
        <v>150</v>
      </c>
      <c r="O5129" s="6" t="str">
        <f>INDEX(lkp_Region,MATCH(tbl_Sales[[#This Row],[Suburb]],lkp_Suburb,0))</f>
        <v>Eastern Metropolitan</v>
      </c>
      <c r="P5129" s="6">
        <f>MONTH(tbl_Sales[[#This Row],[Date]])</f>
        <v>11</v>
      </c>
      <c r="Q5129" s="6">
        <f>YEAR(tbl_Sales[[#This Row],[Date]])</f>
        <v>2016</v>
      </c>
    </row>
    <row r="5130" spans="1:17" x14ac:dyDescent="0.25">
      <c r="A5130" s="1">
        <v>42694</v>
      </c>
      <c r="B5130">
        <v>1390000</v>
      </c>
      <c r="C5130" t="s">
        <v>2</v>
      </c>
      <c r="D5130" t="s">
        <v>12425</v>
      </c>
      <c r="E5130" t="s">
        <v>10</v>
      </c>
      <c r="F5130">
        <v>3125</v>
      </c>
      <c r="G5130">
        <v>3</v>
      </c>
      <c r="H5130">
        <v>1</v>
      </c>
      <c r="I5130">
        <v>2</v>
      </c>
      <c r="J5130">
        <v>697</v>
      </c>
      <c r="L5130" t="s">
        <v>5257</v>
      </c>
      <c r="M5130" t="s">
        <v>32</v>
      </c>
      <c r="N5130" t="s">
        <v>14</v>
      </c>
      <c r="O5130" s="6" t="str">
        <f>INDEX(lkp_Region,MATCH(tbl_Sales[[#This Row],[Suburb]],lkp_Suburb,0))</f>
        <v>Southern Metropolitan</v>
      </c>
      <c r="P5130" s="6">
        <f>MONTH(tbl_Sales[[#This Row],[Date]])</f>
        <v>11</v>
      </c>
      <c r="Q5130" s="6">
        <f>YEAR(tbl_Sales[[#This Row],[Date]])</f>
        <v>2016</v>
      </c>
    </row>
    <row r="5131" spans="1:17" x14ac:dyDescent="0.25">
      <c r="A5131" s="1">
        <v>42694</v>
      </c>
      <c r="B5131">
        <v>523000</v>
      </c>
      <c r="C5131" t="s">
        <v>13</v>
      </c>
      <c r="D5131" t="s">
        <v>12424</v>
      </c>
      <c r="E5131" t="s">
        <v>10</v>
      </c>
      <c r="F5131">
        <v>3145</v>
      </c>
      <c r="G5131">
        <v>2</v>
      </c>
      <c r="H5131">
        <v>1</v>
      </c>
      <c r="I5131">
        <v>1</v>
      </c>
      <c r="J5131">
        <v>0</v>
      </c>
      <c r="K5131">
        <v>1960</v>
      </c>
      <c r="L5131" t="s">
        <v>5258</v>
      </c>
      <c r="M5131" t="s">
        <v>74</v>
      </c>
      <c r="N5131" t="s">
        <v>76</v>
      </c>
      <c r="O5131" s="6" t="str">
        <f>INDEX(lkp_Region,MATCH(tbl_Sales[[#This Row],[Suburb]],lkp_Suburb,0))</f>
        <v>Southern Metropolitan</v>
      </c>
      <c r="P5131" s="6">
        <f>MONTH(tbl_Sales[[#This Row],[Date]])</f>
        <v>11</v>
      </c>
      <c r="Q5131" s="6">
        <f>YEAR(tbl_Sales[[#This Row],[Date]])</f>
        <v>2016</v>
      </c>
    </row>
    <row r="5132" spans="1:17" x14ac:dyDescent="0.25">
      <c r="A5132" s="1">
        <v>42694</v>
      </c>
      <c r="B5132">
        <v>380000</v>
      </c>
      <c r="C5132" t="s">
        <v>13</v>
      </c>
      <c r="D5132" t="s">
        <v>12431</v>
      </c>
      <c r="E5132" t="s">
        <v>5</v>
      </c>
      <c r="F5132">
        <v>3205</v>
      </c>
      <c r="G5132">
        <v>1</v>
      </c>
      <c r="H5132">
        <v>1</v>
      </c>
      <c r="I5132">
        <v>1</v>
      </c>
      <c r="J5132">
        <v>0</v>
      </c>
      <c r="K5132">
        <v>1960</v>
      </c>
      <c r="L5132" t="s">
        <v>5259</v>
      </c>
      <c r="M5132" t="s">
        <v>185</v>
      </c>
      <c r="N5132" t="s">
        <v>26</v>
      </c>
      <c r="O5132" s="6" t="str">
        <f>INDEX(lkp_Region,MATCH(tbl_Sales[[#This Row],[Suburb]],lkp_Suburb,0))</f>
        <v>Southern Metropolitan</v>
      </c>
      <c r="P5132" s="6">
        <f>MONTH(tbl_Sales[[#This Row],[Date]])</f>
        <v>11</v>
      </c>
      <c r="Q5132" s="6">
        <f>YEAR(tbl_Sales[[#This Row],[Date]])</f>
        <v>2016</v>
      </c>
    </row>
    <row r="5133" spans="1:17" x14ac:dyDescent="0.25">
      <c r="A5133" s="1">
        <v>42694</v>
      </c>
      <c r="B5133">
        <v>5046000</v>
      </c>
      <c r="C5133" t="s">
        <v>2</v>
      </c>
      <c r="D5133" t="s">
        <v>12429</v>
      </c>
      <c r="E5133" t="s">
        <v>10</v>
      </c>
      <c r="F5133">
        <v>3182</v>
      </c>
      <c r="G5133">
        <v>5</v>
      </c>
      <c r="H5133">
        <v>3</v>
      </c>
      <c r="I5133">
        <v>3</v>
      </c>
      <c r="J5133">
        <v>1294</v>
      </c>
      <c r="K5133">
        <v>1884</v>
      </c>
      <c r="L5133" t="s">
        <v>5260</v>
      </c>
      <c r="M5133" t="s">
        <v>156</v>
      </c>
      <c r="N5133" t="s">
        <v>26</v>
      </c>
      <c r="O5133" s="6" t="str">
        <f>INDEX(lkp_Region,MATCH(tbl_Sales[[#This Row],[Suburb]],lkp_Suburb,0))</f>
        <v>Southern Metropolitan</v>
      </c>
      <c r="P5133" s="6">
        <f>MONTH(tbl_Sales[[#This Row],[Date]])</f>
        <v>11</v>
      </c>
      <c r="Q5133" s="6">
        <f>YEAR(tbl_Sales[[#This Row],[Date]])</f>
        <v>2016</v>
      </c>
    </row>
    <row r="5134" spans="1:17" x14ac:dyDescent="0.25">
      <c r="A5134" s="1">
        <v>42694</v>
      </c>
      <c r="B5134">
        <v>447500</v>
      </c>
      <c r="C5134" t="s">
        <v>2</v>
      </c>
      <c r="D5134" t="s">
        <v>12427</v>
      </c>
      <c r="E5134" t="s">
        <v>10</v>
      </c>
      <c r="F5134">
        <v>3046</v>
      </c>
      <c r="G5134">
        <v>3</v>
      </c>
      <c r="H5134">
        <v>1</v>
      </c>
      <c r="I5134">
        <v>1</v>
      </c>
      <c r="J5134">
        <v>320</v>
      </c>
      <c r="K5134">
        <v>2000</v>
      </c>
      <c r="L5134" t="s">
        <v>5261</v>
      </c>
      <c r="M5134" t="s">
        <v>78</v>
      </c>
      <c r="N5134" t="s">
        <v>18</v>
      </c>
      <c r="O5134" s="6" t="str">
        <f>INDEX(lkp_Region,MATCH(tbl_Sales[[#This Row],[Suburb]],lkp_Suburb,0))</f>
        <v>Northern Metropolitan</v>
      </c>
      <c r="P5134" s="6">
        <f>MONTH(tbl_Sales[[#This Row],[Date]])</f>
        <v>11</v>
      </c>
      <c r="Q5134" s="6">
        <f>YEAR(tbl_Sales[[#This Row],[Date]])</f>
        <v>2016</v>
      </c>
    </row>
    <row r="5135" spans="1:17" x14ac:dyDescent="0.25">
      <c r="A5135" s="1">
        <v>42694</v>
      </c>
      <c r="B5135">
        <v>476000</v>
      </c>
      <c r="C5135" t="s">
        <v>13</v>
      </c>
      <c r="D5135" t="s">
        <v>12425</v>
      </c>
      <c r="E5135" t="s">
        <v>10</v>
      </c>
      <c r="F5135">
        <v>3031</v>
      </c>
      <c r="G5135">
        <v>2</v>
      </c>
      <c r="H5135">
        <v>1</v>
      </c>
      <c r="I5135">
        <v>1</v>
      </c>
      <c r="J5135">
        <v>0</v>
      </c>
      <c r="L5135" t="s">
        <v>5262</v>
      </c>
      <c r="M5135" t="s">
        <v>288</v>
      </c>
      <c r="N5135" t="s">
        <v>49</v>
      </c>
      <c r="O5135" s="6" t="str">
        <f>INDEX(lkp_Region,MATCH(tbl_Sales[[#This Row],[Suburb]],lkp_Suburb,0))</f>
        <v>Northern Metropolitan</v>
      </c>
      <c r="P5135" s="6">
        <f>MONTH(tbl_Sales[[#This Row],[Date]])</f>
        <v>11</v>
      </c>
      <c r="Q5135" s="6">
        <f>YEAR(tbl_Sales[[#This Row],[Date]])</f>
        <v>2016</v>
      </c>
    </row>
    <row r="5136" spans="1:17" x14ac:dyDescent="0.25">
      <c r="A5136" s="1">
        <v>42694</v>
      </c>
      <c r="B5136">
        <v>485000</v>
      </c>
      <c r="C5136" t="s">
        <v>13</v>
      </c>
      <c r="D5136" t="s">
        <v>12428</v>
      </c>
      <c r="E5136" t="s">
        <v>5</v>
      </c>
      <c r="F5136">
        <v>3040</v>
      </c>
      <c r="G5136">
        <v>2</v>
      </c>
      <c r="H5136">
        <v>1</v>
      </c>
      <c r="I5136">
        <v>1</v>
      </c>
      <c r="J5136">
        <v>0</v>
      </c>
      <c r="K5136">
        <v>2010</v>
      </c>
      <c r="L5136" t="s">
        <v>5263</v>
      </c>
      <c r="M5136" t="s">
        <v>47</v>
      </c>
      <c r="N5136" t="s">
        <v>49</v>
      </c>
      <c r="O5136" s="6" t="str">
        <f>INDEX(lkp_Region,MATCH(tbl_Sales[[#This Row],[Suburb]],lkp_Suburb,0))</f>
        <v>Western Metropolitan</v>
      </c>
      <c r="P5136" s="6">
        <f>MONTH(tbl_Sales[[#This Row],[Date]])</f>
        <v>11</v>
      </c>
      <c r="Q5136" s="6">
        <f>YEAR(tbl_Sales[[#This Row],[Date]])</f>
        <v>2016</v>
      </c>
    </row>
    <row r="5137" spans="1:17" x14ac:dyDescent="0.25">
      <c r="A5137" s="1">
        <v>42694</v>
      </c>
      <c r="B5137">
        <v>1010000</v>
      </c>
      <c r="C5137" t="s">
        <v>2</v>
      </c>
      <c r="D5137" t="s">
        <v>12428</v>
      </c>
      <c r="E5137" t="s">
        <v>10</v>
      </c>
      <c r="F5137">
        <v>3032</v>
      </c>
      <c r="G5137">
        <v>2</v>
      </c>
      <c r="H5137">
        <v>1</v>
      </c>
      <c r="I5137">
        <v>1</v>
      </c>
      <c r="J5137">
        <v>325</v>
      </c>
      <c r="L5137" t="s">
        <v>5264</v>
      </c>
      <c r="M5137" t="s">
        <v>160</v>
      </c>
      <c r="N5137" t="s">
        <v>49</v>
      </c>
      <c r="O5137" s="6" t="str">
        <f>INDEX(lkp_Region,MATCH(tbl_Sales[[#This Row],[Suburb]],lkp_Suburb,0))</f>
        <v>Western Metropolitan</v>
      </c>
      <c r="P5137" s="6">
        <f>MONTH(tbl_Sales[[#This Row],[Date]])</f>
        <v>11</v>
      </c>
      <c r="Q5137" s="6">
        <f>YEAR(tbl_Sales[[#This Row],[Date]])</f>
        <v>2016</v>
      </c>
    </row>
    <row r="5138" spans="1:17" x14ac:dyDescent="0.25">
      <c r="A5138" s="1">
        <v>42694</v>
      </c>
      <c r="B5138">
        <v>1195000</v>
      </c>
      <c r="C5138" t="s">
        <v>2</v>
      </c>
      <c r="D5138" t="s">
        <v>12427</v>
      </c>
      <c r="E5138" t="s">
        <v>10</v>
      </c>
      <c r="F5138">
        <v>3040</v>
      </c>
      <c r="G5138">
        <v>3</v>
      </c>
      <c r="H5138">
        <v>2</v>
      </c>
      <c r="I5138">
        <v>2</v>
      </c>
      <c r="J5138">
        <v>496</v>
      </c>
      <c r="L5138" t="s">
        <v>5265</v>
      </c>
      <c r="M5138" t="s">
        <v>190</v>
      </c>
      <c r="N5138" t="s">
        <v>49</v>
      </c>
      <c r="O5138" s="6" t="str">
        <f>INDEX(lkp_Region,MATCH(tbl_Sales[[#This Row],[Suburb]],lkp_Suburb,0))</f>
        <v>Western Metropolitan</v>
      </c>
      <c r="P5138" s="6">
        <f>MONTH(tbl_Sales[[#This Row],[Date]])</f>
        <v>11</v>
      </c>
      <c r="Q5138" s="6">
        <f>YEAR(tbl_Sales[[#This Row],[Date]])</f>
        <v>2016</v>
      </c>
    </row>
    <row r="5139" spans="1:17" x14ac:dyDescent="0.25">
      <c r="A5139" s="1">
        <v>42694</v>
      </c>
      <c r="B5139">
        <v>1562000</v>
      </c>
      <c r="C5139" t="s">
        <v>2</v>
      </c>
      <c r="D5139" t="s">
        <v>12427</v>
      </c>
      <c r="E5139" t="s">
        <v>5</v>
      </c>
      <c r="F5139">
        <v>3032</v>
      </c>
      <c r="G5139">
        <v>4</v>
      </c>
      <c r="H5139">
        <v>2</v>
      </c>
      <c r="I5139">
        <v>1</v>
      </c>
      <c r="J5139">
        <v>621</v>
      </c>
      <c r="K5139">
        <v>1900</v>
      </c>
      <c r="L5139" t="s">
        <v>5266</v>
      </c>
      <c r="M5139" t="s">
        <v>504</v>
      </c>
      <c r="N5139" t="s">
        <v>49</v>
      </c>
      <c r="O5139" s="6" t="str">
        <f>INDEX(lkp_Region,MATCH(tbl_Sales[[#This Row],[Suburb]],lkp_Suburb,0))</f>
        <v>Western Metropolitan</v>
      </c>
      <c r="P5139" s="6">
        <f>MONTH(tbl_Sales[[#This Row],[Date]])</f>
        <v>11</v>
      </c>
      <c r="Q5139" s="6">
        <f>YEAR(tbl_Sales[[#This Row],[Date]])</f>
        <v>2016</v>
      </c>
    </row>
    <row r="5140" spans="1:17" x14ac:dyDescent="0.25">
      <c r="A5140" s="1">
        <v>42694</v>
      </c>
      <c r="B5140">
        <v>1235000</v>
      </c>
      <c r="C5140" t="s">
        <v>2</v>
      </c>
      <c r="D5140" t="s">
        <v>12429</v>
      </c>
      <c r="E5140" t="s">
        <v>10</v>
      </c>
      <c r="F5140">
        <v>3167</v>
      </c>
      <c r="G5140">
        <v>3</v>
      </c>
      <c r="H5140">
        <v>1</v>
      </c>
      <c r="I5140">
        <v>4</v>
      </c>
      <c r="J5140">
        <v>743</v>
      </c>
      <c r="L5140" t="s">
        <v>5267</v>
      </c>
      <c r="M5140" t="s">
        <v>43</v>
      </c>
      <c r="N5140" t="s">
        <v>31</v>
      </c>
      <c r="O5140" s="6" t="str">
        <f>INDEX(lkp_Region,MATCH(tbl_Sales[[#This Row],[Suburb]],lkp_Suburb,0))</f>
        <v>South-Eastern Metropolitan</v>
      </c>
      <c r="P5140" s="6">
        <f>MONTH(tbl_Sales[[#This Row],[Date]])</f>
        <v>11</v>
      </c>
      <c r="Q5140" s="6">
        <f>YEAR(tbl_Sales[[#This Row],[Date]])</f>
        <v>2016</v>
      </c>
    </row>
    <row r="5141" spans="1:17" x14ac:dyDescent="0.25">
      <c r="A5141" s="1">
        <v>42694</v>
      </c>
      <c r="B5141">
        <v>1250000</v>
      </c>
      <c r="C5141" t="s">
        <v>2</v>
      </c>
      <c r="D5141" t="s">
        <v>12425</v>
      </c>
      <c r="E5141" t="s">
        <v>5</v>
      </c>
      <c r="F5141">
        <v>3125</v>
      </c>
      <c r="G5141">
        <v>3</v>
      </c>
      <c r="H5141">
        <v>1</v>
      </c>
      <c r="I5141">
        <v>1</v>
      </c>
      <c r="J5141">
        <v>662</v>
      </c>
      <c r="L5141" t="s">
        <v>5268</v>
      </c>
      <c r="M5141" t="s">
        <v>32</v>
      </c>
      <c r="N5141" t="s">
        <v>31</v>
      </c>
      <c r="O5141" s="6" t="str">
        <f>INDEX(lkp_Region,MATCH(tbl_Sales[[#This Row],[Suburb]],lkp_Suburb,0))</f>
        <v>Southern Metropolitan</v>
      </c>
      <c r="P5141" s="6">
        <f>MONTH(tbl_Sales[[#This Row],[Date]])</f>
        <v>11</v>
      </c>
      <c r="Q5141" s="6">
        <f>YEAR(tbl_Sales[[#This Row],[Date]])</f>
        <v>2016</v>
      </c>
    </row>
    <row r="5142" spans="1:17" x14ac:dyDescent="0.25">
      <c r="A5142" s="1">
        <v>42694</v>
      </c>
      <c r="B5142">
        <v>320000</v>
      </c>
      <c r="C5142" t="s">
        <v>13</v>
      </c>
      <c r="D5142" t="s">
        <v>12423</v>
      </c>
      <c r="E5142" t="s">
        <v>10</v>
      </c>
      <c r="F5142">
        <v>3051</v>
      </c>
      <c r="G5142">
        <v>1</v>
      </c>
      <c r="H5142">
        <v>1</v>
      </c>
      <c r="I5142">
        <v>1</v>
      </c>
      <c r="J5142">
        <v>0</v>
      </c>
      <c r="K5142">
        <v>1975</v>
      </c>
      <c r="L5142" t="s">
        <v>5269</v>
      </c>
      <c r="M5142" t="s">
        <v>915</v>
      </c>
      <c r="N5142" t="s">
        <v>88</v>
      </c>
      <c r="O5142" s="6" t="str">
        <f>INDEX(lkp_Region,MATCH(tbl_Sales[[#This Row],[Suburb]],lkp_Suburb,0))</f>
        <v>Northern Metropolitan</v>
      </c>
      <c r="P5142" s="6">
        <f>MONTH(tbl_Sales[[#This Row],[Date]])</f>
        <v>11</v>
      </c>
      <c r="Q5142" s="6">
        <f>YEAR(tbl_Sales[[#This Row],[Date]])</f>
        <v>2016</v>
      </c>
    </row>
    <row r="5143" spans="1:17" x14ac:dyDescent="0.25">
      <c r="A5143" s="1">
        <v>42694</v>
      </c>
      <c r="B5143">
        <v>1135000</v>
      </c>
      <c r="C5143" t="s">
        <v>2</v>
      </c>
      <c r="D5143" t="s">
        <v>12425</v>
      </c>
      <c r="E5143" t="s">
        <v>10</v>
      </c>
      <c r="F5143">
        <v>3031</v>
      </c>
      <c r="G5143">
        <v>3</v>
      </c>
      <c r="H5143">
        <v>1</v>
      </c>
      <c r="I5143">
        <v>0</v>
      </c>
      <c r="J5143">
        <v>0</v>
      </c>
      <c r="L5143" t="s">
        <v>5270</v>
      </c>
      <c r="M5143" t="s">
        <v>264</v>
      </c>
      <c r="N5143" t="s">
        <v>88</v>
      </c>
      <c r="O5143" s="6" t="str">
        <f>INDEX(lkp_Region,MATCH(tbl_Sales[[#This Row],[Suburb]],lkp_Suburb,0))</f>
        <v>Northern Metropolitan</v>
      </c>
      <c r="P5143" s="6">
        <f>MONTH(tbl_Sales[[#This Row],[Date]])</f>
        <v>11</v>
      </c>
      <c r="Q5143" s="6">
        <f>YEAR(tbl_Sales[[#This Row],[Date]])</f>
        <v>2016</v>
      </c>
    </row>
    <row r="5144" spans="1:17" x14ac:dyDescent="0.25">
      <c r="A5144" s="1">
        <v>42694</v>
      </c>
      <c r="B5144">
        <v>1455000</v>
      </c>
      <c r="C5144" t="s">
        <v>2</v>
      </c>
      <c r="D5144" t="s">
        <v>12429</v>
      </c>
      <c r="E5144" t="s">
        <v>10</v>
      </c>
      <c r="F5144">
        <v>3031</v>
      </c>
      <c r="G5144">
        <v>3</v>
      </c>
      <c r="H5144">
        <v>1</v>
      </c>
      <c r="I5144">
        <v>0</v>
      </c>
      <c r="J5144">
        <v>275</v>
      </c>
      <c r="K5144">
        <v>1900</v>
      </c>
      <c r="L5144" t="s">
        <v>5271</v>
      </c>
      <c r="M5144" t="s">
        <v>264</v>
      </c>
      <c r="N5144" t="s">
        <v>88</v>
      </c>
      <c r="O5144" s="6" t="str">
        <f>INDEX(lkp_Region,MATCH(tbl_Sales[[#This Row],[Suburb]],lkp_Suburb,0))</f>
        <v>Northern Metropolitan</v>
      </c>
      <c r="P5144" s="6">
        <f>MONTH(tbl_Sales[[#This Row],[Date]])</f>
        <v>11</v>
      </c>
      <c r="Q5144" s="6">
        <f>YEAR(tbl_Sales[[#This Row],[Date]])</f>
        <v>2016</v>
      </c>
    </row>
    <row r="5145" spans="1:17" x14ac:dyDescent="0.25">
      <c r="A5145" s="1">
        <v>42694</v>
      </c>
      <c r="B5145">
        <v>1805000</v>
      </c>
      <c r="C5145" t="s">
        <v>2</v>
      </c>
      <c r="D5145" t="s">
        <v>12424</v>
      </c>
      <c r="E5145" t="s">
        <v>10</v>
      </c>
      <c r="F5145">
        <v>3052</v>
      </c>
      <c r="G5145">
        <v>2</v>
      </c>
      <c r="H5145">
        <v>1</v>
      </c>
      <c r="I5145">
        <v>1</v>
      </c>
      <c r="J5145">
        <v>187</v>
      </c>
      <c r="K5145">
        <v>1890</v>
      </c>
      <c r="L5145" t="s">
        <v>5272</v>
      </c>
      <c r="M5145" t="s">
        <v>1418</v>
      </c>
      <c r="N5145" t="s">
        <v>88</v>
      </c>
      <c r="O5145" s="6" t="str">
        <f>INDEX(lkp_Region,MATCH(tbl_Sales[[#This Row],[Suburb]],lkp_Suburb,0))</f>
        <v>Northern Metropolitan</v>
      </c>
      <c r="P5145" s="6">
        <f>MONTH(tbl_Sales[[#This Row],[Date]])</f>
        <v>11</v>
      </c>
      <c r="Q5145" s="6">
        <f>YEAR(tbl_Sales[[#This Row],[Date]])</f>
        <v>2016</v>
      </c>
    </row>
    <row r="5146" spans="1:17" x14ac:dyDescent="0.25">
      <c r="A5146" s="1">
        <v>42694</v>
      </c>
      <c r="B5146">
        <v>711000</v>
      </c>
      <c r="C5146" t="s">
        <v>2</v>
      </c>
      <c r="D5146" t="s">
        <v>12431</v>
      </c>
      <c r="E5146" t="s">
        <v>10</v>
      </c>
      <c r="F5146">
        <v>3012</v>
      </c>
      <c r="G5146">
        <v>2</v>
      </c>
      <c r="H5146">
        <v>1</v>
      </c>
      <c r="I5146">
        <v>0</v>
      </c>
      <c r="J5146">
        <v>163</v>
      </c>
      <c r="K5146">
        <v>1920</v>
      </c>
      <c r="L5146" t="s">
        <v>5273</v>
      </c>
      <c r="M5146" t="s">
        <v>19</v>
      </c>
      <c r="N5146" t="s">
        <v>21</v>
      </c>
      <c r="O5146" s="6" t="str">
        <f>INDEX(lkp_Region,MATCH(tbl_Sales[[#This Row],[Suburb]],lkp_Suburb,0))</f>
        <v>Western Metropolitan</v>
      </c>
      <c r="P5146" s="6">
        <f>MONTH(tbl_Sales[[#This Row],[Date]])</f>
        <v>11</v>
      </c>
      <c r="Q5146" s="6">
        <f>YEAR(tbl_Sales[[#This Row],[Date]])</f>
        <v>2016</v>
      </c>
    </row>
    <row r="5147" spans="1:17" x14ac:dyDescent="0.25">
      <c r="A5147" s="1">
        <v>42694</v>
      </c>
      <c r="B5147">
        <v>780000</v>
      </c>
      <c r="C5147" t="s">
        <v>2</v>
      </c>
      <c r="D5147" t="s">
        <v>12429</v>
      </c>
      <c r="E5147" t="s">
        <v>10</v>
      </c>
      <c r="F5147">
        <v>3013</v>
      </c>
      <c r="G5147">
        <v>3</v>
      </c>
      <c r="H5147">
        <v>2</v>
      </c>
      <c r="I5147">
        <v>2</v>
      </c>
      <c r="J5147">
        <v>213</v>
      </c>
      <c r="K5147">
        <v>2004</v>
      </c>
      <c r="L5147" t="s">
        <v>5274</v>
      </c>
      <c r="M5147" t="s">
        <v>65</v>
      </c>
      <c r="N5147" t="s">
        <v>21</v>
      </c>
      <c r="O5147" s="6" t="str">
        <f>INDEX(lkp_Region,MATCH(tbl_Sales[[#This Row],[Suburb]],lkp_Suburb,0))</f>
        <v>Western Metropolitan</v>
      </c>
      <c r="P5147" s="6">
        <f>MONTH(tbl_Sales[[#This Row],[Date]])</f>
        <v>11</v>
      </c>
      <c r="Q5147" s="6">
        <f>YEAR(tbl_Sales[[#This Row],[Date]])</f>
        <v>2016</v>
      </c>
    </row>
    <row r="5148" spans="1:17" x14ac:dyDescent="0.25">
      <c r="A5148" s="1">
        <v>42694</v>
      </c>
      <c r="B5148">
        <v>820000</v>
      </c>
      <c r="C5148" t="s">
        <v>2</v>
      </c>
      <c r="D5148" t="s">
        <v>12428</v>
      </c>
      <c r="E5148" t="s">
        <v>10</v>
      </c>
      <c r="F5148">
        <v>3012</v>
      </c>
      <c r="G5148">
        <v>3</v>
      </c>
      <c r="H5148">
        <v>1</v>
      </c>
      <c r="I5148">
        <v>3</v>
      </c>
      <c r="J5148">
        <v>440</v>
      </c>
      <c r="K5148">
        <v>1950</v>
      </c>
      <c r="L5148" t="s">
        <v>5275</v>
      </c>
      <c r="M5148" t="s">
        <v>53</v>
      </c>
      <c r="N5148" t="s">
        <v>21</v>
      </c>
      <c r="O5148" s="6" t="str">
        <f>INDEX(lkp_Region,MATCH(tbl_Sales[[#This Row],[Suburb]],lkp_Suburb,0))</f>
        <v>Western Metropolitan</v>
      </c>
      <c r="P5148" s="6">
        <f>MONTH(tbl_Sales[[#This Row],[Date]])</f>
        <v>11</v>
      </c>
      <c r="Q5148" s="6">
        <f>YEAR(tbl_Sales[[#This Row],[Date]])</f>
        <v>2016</v>
      </c>
    </row>
    <row r="5149" spans="1:17" x14ac:dyDescent="0.25">
      <c r="A5149" s="1">
        <v>42694</v>
      </c>
      <c r="B5149">
        <v>907000</v>
      </c>
      <c r="C5149" t="s">
        <v>2</v>
      </c>
      <c r="D5149" t="s">
        <v>12430</v>
      </c>
      <c r="E5149" t="s">
        <v>10</v>
      </c>
      <c r="F5149">
        <v>3032</v>
      </c>
      <c r="G5149">
        <v>3</v>
      </c>
      <c r="H5149">
        <v>1</v>
      </c>
      <c r="I5149">
        <v>2</v>
      </c>
      <c r="J5149">
        <v>678</v>
      </c>
      <c r="K5149">
        <v>1950</v>
      </c>
      <c r="L5149" t="s">
        <v>5276</v>
      </c>
      <c r="M5149" t="s">
        <v>21</v>
      </c>
      <c r="N5149" t="s">
        <v>21</v>
      </c>
      <c r="O5149" s="6" t="str">
        <f>INDEX(lkp_Region,MATCH(tbl_Sales[[#This Row],[Suburb]],lkp_Suburb,0))</f>
        <v>Western Metropolitan</v>
      </c>
      <c r="P5149" s="6">
        <f>MONTH(tbl_Sales[[#This Row],[Date]])</f>
        <v>11</v>
      </c>
      <c r="Q5149" s="6">
        <f>YEAR(tbl_Sales[[#This Row],[Date]])</f>
        <v>2016</v>
      </c>
    </row>
    <row r="5150" spans="1:17" x14ac:dyDescent="0.25">
      <c r="A5150" s="1">
        <v>42694</v>
      </c>
      <c r="B5150">
        <v>1040000</v>
      </c>
      <c r="C5150" t="s">
        <v>51</v>
      </c>
      <c r="D5150" t="s">
        <v>12428</v>
      </c>
      <c r="E5150" t="s">
        <v>10</v>
      </c>
      <c r="F5150">
        <v>3013</v>
      </c>
      <c r="G5150">
        <v>3</v>
      </c>
      <c r="H5150">
        <v>2</v>
      </c>
      <c r="I5150">
        <v>0</v>
      </c>
      <c r="J5150">
        <v>352</v>
      </c>
      <c r="K5150">
        <v>2016</v>
      </c>
      <c r="L5150" t="s">
        <v>5277</v>
      </c>
      <c r="M5150" t="s">
        <v>65</v>
      </c>
      <c r="N5150" t="s">
        <v>21</v>
      </c>
      <c r="O5150" s="6" t="str">
        <f>INDEX(lkp_Region,MATCH(tbl_Sales[[#This Row],[Suburb]],lkp_Suburb,0))</f>
        <v>Western Metropolitan</v>
      </c>
      <c r="P5150" s="6">
        <f>MONTH(tbl_Sales[[#This Row],[Date]])</f>
        <v>11</v>
      </c>
      <c r="Q5150" s="6">
        <f>YEAR(tbl_Sales[[#This Row],[Date]])</f>
        <v>2016</v>
      </c>
    </row>
    <row r="5151" spans="1:17" x14ac:dyDescent="0.25">
      <c r="A5151" s="1">
        <v>42694</v>
      </c>
      <c r="B5151">
        <v>1414000</v>
      </c>
      <c r="C5151" t="s">
        <v>2</v>
      </c>
      <c r="D5151" t="s">
        <v>12431</v>
      </c>
      <c r="E5151" t="s">
        <v>10</v>
      </c>
      <c r="F5151">
        <v>3013</v>
      </c>
      <c r="G5151">
        <v>3</v>
      </c>
      <c r="H5151">
        <v>2</v>
      </c>
      <c r="I5151">
        <v>2</v>
      </c>
      <c r="J5151">
        <v>230</v>
      </c>
      <c r="K5151">
        <v>1900</v>
      </c>
      <c r="L5151" t="s">
        <v>5278</v>
      </c>
      <c r="M5151" t="s">
        <v>65</v>
      </c>
      <c r="N5151" t="s">
        <v>21</v>
      </c>
      <c r="O5151" s="6" t="str">
        <f>INDEX(lkp_Region,MATCH(tbl_Sales[[#This Row],[Suburb]],lkp_Suburb,0))</f>
        <v>Western Metropolitan</v>
      </c>
      <c r="P5151" s="6">
        <f>MONTH(tbl_Sales[[#This Row],[Date]])</f>
        <v>11</v>
      </c>
      <c r="Q5151" s="6">
        <f>YEAR(tbl_Sales[[#This Row],[Date]])</f>
        <v>2016</v>
      </c>
    </row>
    <row r="5152" spans="1:17" x14ac:dyDescent="0.25">
      <c r="A5152" s="1">
        <v>42694</v>
      </c>
      <c r="B5152">
        <v>385000</v>
      </c>
      <c r="C5152" t="s">
        <v>13</v>
      </c>
      <c r="D5152" t="s">
        <v>12432</v>
      </c>
      <c r="E5152" t="s">
        <v>5</v>
      </c>
      <c r="F5152">
        <v>3070</v>
      </c>
      <c r="G5152">
        <v>1</v>
      </c>
      <c r="H5152">
        <v>1</v>
      </c>
      <c r="I5152">
        <v>0</v>
      </c>
      <c r="J5152">
        <v>0</v>
      </c>
      <c r="K5152">
        <v>1970</v>
      </c>
      <c r="L5152" t="s">
        <v>5279</v>
      </c>
      <c r="M5152" t="s">
        <v>271</v>
      </c>
      <c r="N5152" t="s">
        <v>62</v>
      </c>
      <c r="O5152" s="6" t="str">
        <f>INDEX(lkp_Region,MATCH(tbl_Sales[[#This Row],[Suburb]],lkp_Suburb,0))</f>
        <v>Northern Metropolitan</v>
      </c>
      <c r="P5152" s="6">
        <f>MONTH(tbl_Sales[[#This Row],[Date]])</f>
        <v>11</v>
      </c>
      <c r="Q5152" s="6">
        <f>YEAR(tbl_Sales[[#This Row],[Date]])</f>
        <v>2016</v>
      </c>
    </row>
    <row r="5153" spans="1:17" x14ac:dyDescent="0.25">
      <c r="A5153" s="1">
        <v>42694</v>
      </c>
      <c r="B5153">
        <v>890000</v>
      </c>
      <c r="C5153" t="s">
        <v>2</v>
      </c>
      <c r="D5153" t="s">
        <v>12429</v>
      </c>
      <c r="E5153" t="s">
        <v>10</v>
      </c>
      <c r="F5153">
        <v>3101</v>
      </c>
      <c r="G5153">
        <v>2</v>
      </c>
      <c r="H5153">
        <v>1</v>
      </c>
      <c r="I5153">
        <v>1</v>
      </c>
      <c r="J5153">
        <v>0</v>
      </c>
      <c r="K5153">
        <v>1970</v>
      </c>
      <c r="L5153" t="s">
        <v>5280</v>
      </c>
      <c r="M5153" t="s">
        <v>145</v>
      </c>
      <c r="N5153" t="s">
        <v>101</v>
      </c>
      <c r="O5153" s="6" t="str">
        <f>INDEX(lkp_Region,MATCH(tbl_Sales[[#This Row],[Suburb]],lkp_Suburb,0))</f>
        <v>Southern Metropolitan</v>
      </c>
      <c r="P5153" s="6">
        <f>MONTH(tbl_Sales[[#This Row],[Date]])</f>
        <v>11</v>
      </c>
      <c r="Q5153" s="6">
        <f>YEAR(tbl_Sales[[#This Row],[Date]])</f>
        <v>2016</v>
      </c>
    </row>
    <row r="5154" spans="1:17" x14ac:dyDescent="0.25">
      <c r="A5154" s="1">
        <v>42694</v>
      </c>
      <c r="B5154">
        <v>1222000</v>
      </c>
      <c r="C5154" t="s">
        <v>2</v>
      </c>
      <c r="D5154" t="s">
        <v>12427</v>
      </c>
      <c r="E5154" t="s">
        <v>10</v>
      </c>
      <c r="F5154">
        <v>3146</v>
      </c>
      <c r="G5154">
        <v>3</v>
      </c>
      <c r="H5154">
        <v>1</v>
      </c>
      <c r="I5154">
        <v>1</v>
      </c>
      <c r="J5154">
        <v>215</v>
      </c>
      <c r="L5154" t="s">
        <v>5281</v>
      </c>
      <c r="M5154" t="s">
        <v>102</v>
      </c>
      <c r="N5154" t="s">
        <v>101</v>
      </c>
      <c r="O5154" s="6" t="str">
        <f>INDEX(lkp_Region,MATCH(tbl_Sales[[#This Row],[Suburb]],lkp_Suburb,0))</f>
        <v>Southern Metropolitan</v>
      </c>
      <c r="P5154" s="6">
        <f>MONTH(tbl_Sales[[#This Row],[Date]])</f>
        <v>11</v>
      </c>
      <c r="Q5154" s="6">
        <f>YEAR(tbl_Sales[[#This Row],[Date]])</f>
        <v>2016</v>
      </c>
    </row>
    <row r="5155" spans="1:17" x14ac:dyDescent="0.25">
      <c r="A5155" s="1">
        <v>42694</v>
      </c>
      <c r="B5155">
        <v>2375000</v>
      </c>
      <c r="C5155" t="s">
        <v>2</v>
      </c>
      <c r="D5155" t="s">
        <v>12429</v>
      </c>
      <c r="E5155" t="s">
        <v>5</v>
      </c>
      <c r="F5155">
        <v>3122</v>
      </c>
      <c r="G5155">
        <v>3</v>
      </c>
      <c r="H5155">
        <v>2</v>
      </c>
      <c r="I5155">
        <v>2</v>
      </c>
      <c r="J5155">
        <v>472</v>
      </c>
      <c r="L5155" t="s">
        <v>5282</v>
      </c>
      <c r="M5155" t="s">
        <v>461</v>
      </c>
      <c r="N5155" t="s">
        <v>101</v>
      </c>
      <c r="O5155" s="6" t="str">
        <f>INDEX(lkp_Region,MATCH(tbl_Sales[[#This Row],[Suburb]],lkp_Suburb,0))</f>
        <v>Southern Metropolitan</v>
      </c>
      <c r="P5155" s="6">
        <f>MONTH(tbl_Sales[[#This Row],[Date]])</f>
        <v>11</v>
      </c>
      <c r="Q5155" s="6">
        <f>YEAR(tbl_Sales[[#This Row],[Date]])</f>
        <v>2016</v>
      </c>
    </row>
    <row r="5156" spans="1:17" x14ac:dyDescent="0.25">
      <c r="A5156" s="1">
        <v>42694</v>
      </c>
      <c r="B5156">
        <v>2670000</v>
      </c>
      <c r="C5156" t="s">
        <v>2</v>
      </c>
      <c r="D5156" t="s">
        <v>12429</v>
      </c>
      <c r="E5156" t="s">
        <v>10</v>
      </c>
      <c r="F5156">
        <v>3122</v>
      </c>
      <c r="G5156">
        <v>4</v>
      </c>
      <c r="H5156">
        <v>2</v>
      </c>
      <c r="I5156">
        <v>1</v>
      </c>
      <c r="J5156">
        <v>336</v>
      </c>
      <c r="K5156">
        <v>1905</v>
      </c>
      <c r="L5156" t="s">
        <v>5283</v>
      </c>
      <c r="M5156" t="s">
        <v>461</v>
      </c>
      <c r="N5156" t="s">
        <v>101</v>
      </c>
      <c r="O5156" s="6" t="str">
        <f>INDEX(lkp_Region,MATCH(tbl_Sales[[#This Row],[Suburb]],lkp_Suburb,0))</f>
        <v>Southern Metropolitan</v>
      </c>
      <c r="P5156" s="6">
        <f>MONTH(tbl_Sales[[#This Row],[Date]])</f>
        <v>11</v>
      </c>
      <c r="Q5156" s="6">
        <f>YEAR(tbl_Sales[[#This Row],[Date]])</f>
        <v>2016</v>
      </c>
    </row>
    <row r="5157" spans="1:17" x14ac:dyDescent="0.25">
      <c r="A5157" s="1">
        <v>42694</v>
      </c>
      <c r="B5157">
        <v>1813000</v>
      </c>
      <c r="C5157" t="s">
        <v>2</v>
      </c>
      <c r="D5157" t="s">
        <v>12429</v>
      </c>
      <c r="E5157" t="s">
        <v>10</v>
      </c>
      <c r="F5157">
        <v>3187</v>
      </c>
      <c r="G5157">
        <v>2</v>
      </c>
      <c r="H5157">
        <v>1</v>
      </c>
      <c r="I5157">
        <v>2</v>
      </c>
      <c r="J5157">
        <v>660</v>
      </c>
      <c r="K5157">
        <v>1930</v>
      </c>
      <c r="L5157" t="s">
        <v>5284</v>
      </c>
      <c r="M5157" t="s">
        <v>346</v>
      </c>
      <c r="N5157" t="s">
        <v>107</v>
      </c>
      <c r="O5157" s="6" t="str">
        <f>INDEX(lkp_Region,MATCH(tbl_Sales[[#This Row],[Suburb]],lkp_Suburb,0))</f>
        <v>Southern Metropolitan</v>
      </c>
      <c r="P5157" s="6">
        <f>MONTH(tbl_Sales[[#This Row],[Date]])</f>
        <v>11</v>
      </c>
      <c r="Q5157" s="6">
        <f>YEAR(tbl_Sales[[#This Row],[Date]])</f>
        <v>2016</v>
      </c>
    </row>
    <row r="5158" spans="1:17" x14ac:dyDescent="0.25">
      <c r="A5158" s="1">
        <v>42695</v>
      </c>
      <c r="B5158">
        <v>1231010</v>
      </c>
      <c r="C5158" t="s">
        <v>2</v>
      </c>
      <c r="D5158" t="s">
        <v>12429</v>
      </c>
      <c r="E5158" t="s">
        <v>5</v>
      </c>
      <c r="F5158">
        <v>3121</v>
      </c>
      <c r="G5158">
        <v>2</v>
      </c>
      <c r="H5158">
        <v>1</v>
      </c>
      <c r="I5158">
        <v>2</v>
      </c>
      <c r="J5158">
        <v>225</v>
      </c>
      <c r="K5158">
        <v>1910</v>
      </c>
      <c r="L5158" t="s">
        <v>5285</v>
      </c>
      <c r="M5158" t="s">
        <v>1350</v>
      </c>
      <c r="N5158" t="s">
        <v>8</v>
      </c>
      <c r="O5158" s="6" t="str">
        <f>INDEX(lkp_Region,MATCH(tbl_Sales[[#This Row],[Suburb]],lkp_Suburb,0))</f>
        <v>Northern Metropolitan</v>
      </c>
      <c r="P5158" s="6">
        <f>MONTH(tbl_Sales[[#This Row],[Date]])</f>
        <v>11</v>
      </c>
      <c r="Q5158" s="6">
        <f>YEAR(tbl_Sales[[#This Row],[Date]])</f>
        <v>2016</v>
      </c>
    </row>
    <row r="5159" spans="1:17" x14ac:dyDescent="0.25">
      <c r="A5159" s="1">
        <v>42695</v>
      </c>
      <c r="B5159">
        <v>1460000</v>
      </c>
      <c r="C5159" t="s">
        <v>2</v>
      </c>
      <c r="D5159" t="s">
        <v>12427</v>
      </c>
      <c r="E5159" t="s">
        <v>5</v>
      </c>
      <c r="F5159">
        <v>3065</v>
      </c>
      <c r="G5159">
        <v>2</v>
      </c>
      <c r="H5159">
        <v>1</v>
      </c>
      <c r="I5159">
        <v>0</v>
      </c>
      <c r="J5159">
        <v>0</v>
      </c>
      <c r="K5159">
        <v>1890</v>
      </c>
      <c r="L5159" t="s">
        <v>5286</v>
      </c>
      <c r="M5159" t="s">
        <v>427</v>
      </c>
      <c r="N5159" t="s">
        <v>8</v>
      </c>
      <c r="O5159" s="6" t="str">
        <f>INDEX(lkp_Region,MATCH(tbl_Sales[[#This Row],[Suburb]],lkp_Suburb,0))</f>
        <v>Northern Metropolitan</v>
      </c>
      <c r="P5159" s="6">
        <f>MONTH(tbl_Sales[[#This Row],[Date]])</f>
        <v>11</v>
      </c>
      <c r="Q5159" s="6">
        <f>YEAR(tbl_Sales[[#This Row],[Date]])</f>
        <v>2016</v>
      </c>
    </row>
    <row r="5160" spans="1:17" x14ac:dyDescent="0.25">
      <c r="A5160" s="1">
        <v>42695</v>
      </c>
      <c r="B5160">
        <v>320000</v>
      </c>
      <c r="C5160" t="s">
        <v>13</v>
      </c>
      <c r="D5160" t="s">
        <v>12424</v>
      </c>
      <c r="E5160" t="s">
        <v>5</v>
      </c>
      <c r="F5160">
        <v>3205</v>
      </c>
      <c r="G5160">
        <v>1</v>
      </c>
      <c r="H5160">
        <v>1</v>
      </c>
      <c r="I5160">
        <v>0</v>
      </c>
      <c r="J5160">
        <v>0</v>
      </c>
      <c r="L5160" t="s">
        <v>5287</v>
      </c>
      <c r="M5160" t="s">
        <v>185</v>
      </c>
      <c r="N5160" t="s">
        <v>26</v>
      </c>
      <c r="O5160" s="6" t="str">
        <f>INDEX(lkp_Region,MATCH(tbl_Sales[[#This Row],[Suburb]],lkp_Suburb,0))</f>
        <v>Southern Metropolitan</v>
      </c>
      <c r="P5160" s="6">
        <f>MONTH(tbl_Sales[[#This Row],[Date]])</f>
        <v>11</v>
      </c>
      <c r="Q5160" s="6">
        <f>YEAR(tbl_Sales[[#This Row],[Date]])</f>
        <v>2016</v>
      </c>
    </row>
    <row r="5161" spans="1:17" x14ac:dyDescent="0.25">
      <c r="A5161" s="1">
        <v>42695</v>
      </c>
      <c r="B5161">
        <v>456000</v>
      </c>
      <c r="C5161" t="s">
        <v>13</v>
      </c>
      <c r="D5161" t="s">
        <v>12429</v>
      </c>
      <c r="E5161" t="s">
        <v>5</v>
      </c>
      <c r="F5161">
        <v>3207</v>
      </c>
      <c r="G5161">
        <v>1</v>
      </c>
      <c r="H5161">
        <v>1</v>
      </c>
      <c r="I5161">
        <v>1</v>
      </c>
      <c r="J5161">
        <v>0</v>
      </c>
      <c r="K5161">
        <v>2007</v>
      </c>
      <c r="L5161" t="s">
        <v>5288</v>
      </c>
      <c r="M5161" t="s">
        <v>24</v>
      </c>
      <c r="N5161" t="s">
        <v>26</v>
      </c>
      <c r="O5161" s="6" t="str">
        <f>INDEX(lkp_Region,MATCH(tbl_Sales[[#This Row],[Suburb]],lkp_Suburb,0))</f>
        <v>Southern Metropolitan</v>
      </c>
      <c r="P5161" s="6">
        <f>MONTH(tbl_Sales[[#This Row],[Date]])</f>
        <v>11</v>
      </c>
      <c r="Q5161" s="6">
        <f>YEAR(tbl_Sales[[#This Row],[Date]])</f>
        <v>2016</v>
      </c>
    </row>
    <row r="5162" spans="1:17" x14ac:dyDescent="0.25">
      <c r="A5162" s="1">
        <v>42695</v>
      </c>
      <c r="B5162">
        <v>351000</v>
      </c>
      <c r="C5162" t="s">
        <v>13</v>
      </c>
      <c r="D5162" t="s">
        <v>12427</v>
      </c>
      <c r="E5162" t="s">
        <v>5</v>
      </c>
      <c r="F5162">
        <v>3055</v>
      </c>
      <c r="G5162">
        <v>1</v>
      </c>
      <c r="H5162">
        <v>1</v>
      </c>
      <c r="I5162">
        <v>1</v>
      </c>
      <c r="J5162">
        <v>0</v>
      </c>
      <c r="L5162" t="s">
        <v>5289</v>
      </c>
      <c r="M5162" t="s">
        <v>80</v>
      </c>
      <c r="N5162" t="s">
        <v>18</v>
      </c>
      <c r="O5162" s="6" t="str">
        <f>INDEX(lkp_Region,MATCH(tbl_Sales[[#This Row],[Suburb]],lkp_Suburb,0))</f>
        <v>Northern Metropolitan</v>
      </c>
      <c r="P5162" s="6">
        <f>MONTH(tbl_Sales[[#This Row],[Date]])</f>
        <v>11</v>
      </c>
      <c r="Q5162" s="6">
        <f>YEAR(tbl_Sales[[#This Row],[Date]])</f>
        <v>2016</v>
      </c>
    </row>
    <row r="5163" spans="1:17" x14ac:dyDescent="0.25">
      <c r="A5163" s="1">
        <v>42695</v>
      </c>
      <c r="B5163">
        <v>570000</v>
      </c>
      <c r="C5163" t="s">
        <v>13</v>
      </c>
      <c r="D5163" t="s">
        <v>12429</v>
      </c>
      <c r="E5163" t="s">
        <v>5</v>
      </c>
      <c r="F5163">
        <v>3057</v>
      </c>
      <c r="G5163">
        <v>2</v>
      </c>
      <c r="H5163">
        <v>2</v>
      </c>
      <c r="I5163">
        <v>1</v>
      </c>
      <c r="J5163">
        <v>0</v>
      </c>
      <c r="L5163" t="s">
        <v>5290</v>
      </c>
      <c r="M5163" t="s">
        <v>83</v>
      </c>
      <c r="N5163" t="s">
        <v>18</v>
      </c>
      <c r="O5163" s="6" t="str">
        <f>INDEX(lkp_Region,MATCH(tbl_Sales[[#This Row],[Suburb]],lkp_Suburb,0))</f>
        <v>Northern Metropolitan</v>
      </c>
      <c r="P5163" s="6">
        <f>MONTH(tbl_Sales[[#This Row],[Date]])</f>
        <v>11</v>
      </c>
      <c r="Q5163" s="6">
        <f>YEAR(tbl_Sales[[#This Row],[Date]])</f>
        <v>2016</v>
      </c>
    </row>
    <row r="5164" spans="1:17" x14ac:dyDescent="0.25">
      <c r="A5164" s="1">
        <v>42695</v>
      </c>
      <c r="B5164">
        <v>600000</v>
      </c>
      <c r="C5164" t="s">
        <v>13</v>
      </c>
      <c r="D5164" t="s">
        <v>12427</v>
      </c>
      <c r="E5164" t="s">
        <v>10</v>
      </c>
      <c r="F5164">
        <v>3056</v>
      </c>
      <c r="G5164">
        <v>2</v>
      </c>
      <c r="H5164">
        <v>1</v>
      </c>
      <c r="I5164">
        <v>1</v>
      </c>
      <c r="J5164">
        <v>0</v>
      </c>
      <c r="K5164">
        <v>2011</v>
      </c>
      <c r="L5164" t="s">
        <v>5291</v>
      </c>
      <c r="M5164" t="s">
        <v>117</v>
      </c>
      <c r="N5164" t="s">
        <v>18</v>
      </c>
      <c r="O5164" s="6" t="str">
        <f>INDEX(lkp_Region,MATCH(tbl_Sales[[#This Row],[Suburb]],lkp_Suburb,0))</f>
        <v>Northern Metropolitan</v>
      </c>
      <c r="P5164" s="6">
        <f>MONTH(tbl_Sales[[#This Row],[Date]])</f>
        <v>11</v>
      </c>
      <c r="Q5164" s="6">
        <f>YEAR(tbl_Sales[[#This Row],[Date]])</f>
        <v>2016</v>
      </c>
    </row>
    <row r="5165" spans="1:17" x14ac:dyDescent="0.25">
      <c r="A5165" s="1">
        <v>42695</v>
      </c>
      <c r="B5165">
        <v>856000</v>
      </c>
      <c r="C5165" t="s">
        <v>2</v>
      </c>
      <c r="D5165" t="s">
        <v>12427</v>
      </c>
      <c r="E5165" t="s">
        <v>10</v>
      </c>
      <c r="F5165">
        <v>3057</v>
      </c>
      <c r="G5165">
        <v>4</v>
      </c>
      <c r="H5165">
        <v>2</v>
      </c>
      <c r="I5165">
        <v>2</v>
      </c>
      <c r="J5165">
        <v>136</v>
      </c>
      <c r="K5165">
        <v>1997</v>
      </c>
      <c r="L5165" t="s">
        <v>5292</v>
      </c>
      <c r="M5165" t="s">
        <v>83</v>
      </c>
      <c r="N5165" t="s">
        <v>18</v>
      </c>
      <c r="O5165" s="6" t="str">
        <f>INDEX(lkp_Region,MATCH(tbl_Sales[[#This Row],[Suburb]],lkp_Suburb,0))</f>
        <v>Northern Metropolitan</v>
      </c>
      <c r="P5165" s="6">
        <f>MONTH(tbl_Sales[[#This Row],[Date]])</f>
        <v>11</v>
      </c>
      <c r="Q5165" s="6">
        <f>YEAR(tbl_Sales[[#This Row],[Date]])</f>
        <v>2016</v>
      </c>
    </row>
    <row r="5166" spans="1:17" x14ac:dyDescent="0.25">
      <c r="A5166" s="1">
        <v>42695</v>
      </c>
      <c r="B5166">
        <v>710000</v>
      </c>
      <c r="C5166" t="s">
        <v>2</v>
      </c>
      <c r="D5166" t="s">
        <v>12427</v>
      </c>
      <c r="E5166" t="s">
        <v>10</v>
      </c>
      <c r="F5166">
        <v>3042</v>
      </c>
      <c r="G5166">
        <v>3</v>
      </c>
      <c r="H5166">
        <v>2</v>
      </c>
      <c r="I5166">
        <v>1</v>
      </c>
      <c r="J5166">
        <v>317</v>
      </c>
      <c r="K5166">
        <v>1950</v>
      </c>
      <c r="L5166" t="s">
        <v>5293</v>
      </c>
      <c r="M5166" t="s">
        <v>86</v>
      </c>
      <c r="N5166" t="s">
        <v>49</v>
      </c>
      <c r="O5166" s="6" t="str">
        <f>INDEX(lkp_Region,MATCH(tbl_Sales[[#This Row],[Suburb]],lkp_Suburb,0))</f>
        <v>Western Metropolitan</v>
      </c>
      <c r="P5166" s="6">
        <f>MONTH(tbl_Sales[[#This Row],[Date]])</f>
        <v>11</v>
      </c>
      <c r="Q5166" s="6">
        <f>YEAR(tbl_Sales[[#This Row],[Date]])</f>
        <v>2016</v>
      </c>
    </row>
    <row r="5167" spans="1:17" x14ac:dyDescent="0.25">
      <c r="A5167" s="1">
        <v>42695</v>
      </c>
      <c r="B5167">
        <v>760000</v>
      </c>
      <c r="C5167" t="s">
        <v>2</v>
      </c>
      <c r="D5167" t="s">
        <v>12424</v>
      </c>
      <c r="E5167" t="s">
        <v>5</v>
      </c>
      <c r="F5167">
        <v>3040</v>
      </c>
      <c r="G5167">
        <v>3</v>
      </c>
      <c r="H5167">
        <v>1</v>
      </c>
      <c r="I5167">
        <v>1</v>
      </c>
      <c r="J5167">
        <v>321</v>
      </c>
      <c r="K5167">
        <v>1940</v>
      </c>
      <c r="L5167" t="s">
        <v>5294</v>
      </c>
      <c r="M5167" t="s">
        <v>190</v>
      </c>
      <c r="N5167" t="s">
        <v>49</v>
      </c>
      <c r="O5167" s="6" t="str">
        <f>INDEX(lkp_Region,MATCH(tbl_Sales[[#This Row],[Suburb]],lkp_Suburb,0))</f>
        <v>Western Metropolitan</v>
      </c>
      <c r="P5167" s="6">
        <f>MONTH(tbl_Sales[[#This Row],[Date]])</f>
        <v>11</v>
      </c>
      <c r="Q5167" s="6">
        <f>YEAR(tbl_Sales[[#This Row],[Date]])</f>
        <v>2016</v>
      </c>
    </row>
    <row r="5168" spans="1:17" x14ac:dyDescent="0.25">
      <c r="A5168" s="1">
        <v>42695</v>
      </c>
      <c r="B5168">
        <v>950000</v>
      </c>
      <c r="C5168" t="s">
        <v>2</v>
      </c>
      <c r="D5168" t="s">
        <v>12425</v>
      </c>
      <c r="E5168" t="s">
        <v>10</v>
      </c>
      <c r="F5168">
        <v>3034</v>
      </c>
      <c r="G5168">
        <v>4</v>
      </c>
      <c r="H5168">
        <v>3</v>
      </c>
      <c r="I5168">
        <v>3</v>
      </c>
      <c r="J5168">
        <v>761</v>
      </c>
      <c r="K5168">
        <v>1970</v>
      </c>
      <c r="L5168" t="s">
        <v>5295</v>
      </c>
      <c r="M5168" t="s">
        <v>524</v>
      </c>
      <c r="N5168" t="s">
        <v>49</v>
      </c>
      <c r="O5168" s="6" t="str">
        <f>INDEX(lkp_Region,MATCH(tbl_Sales[[#This Row],[Suburb]],lkp_Suburb,0))</f>
        <v>Western Metropolitan</v>
      </c>
      <c r="P5168" s="6">
        <f>MONTH(tbl_Sales[[#This Row],[Date]])</f>
        <v>11</v>
      </c>
      <c r="Q5168" s="6">
        <f>YEAR(tbl_Sales[[#This Row],[Date]])</f>
        <v>2016</v>
      </c>
    </row>
    <row r="5169" spans="1:17" x14ac:dyDescent="0.25">
      <c r="A5169" s="1">
        <v>42695</v>
      </c>
      <c r="B5169">
        <v>1020000</v>
      </c>
      <c r="C5169" t="s">
        <v>2</v>
      </c>
      <c r="D5169" t="s">
        <v>12423</v>
      </c>
      <c r="E5169" t="s">
        <v>5</v>
      </c>
      <c r="F5169">
        <v>3042</v>
      </c>
      <c r="G5169">
        <v>3</v>
      </c>
      <c r="H5169">
        <v>1</v>
      </c>
      <c r="I5169">
        <v>2</v>
      </c>
      <c r="J5169">
        <v>650</v>
      </c>
      <c r="L5169" t="s">
        <v>5296</v>
      </c>
      <c r="M5169" t="s">
        <v>86</v>
      </c>
      <c r="N5169" t="s">
        <v>49</v>
      </c>
      <c r="O5169" s="6" t="str">
        <f>INDEX(lkp_Region,MATCH(tbl_Sales[[#This Row],[Suburb]],lkp_Suburb,0))</f>
        <v>Western Metropolitan</v>
      </c>
      <c r="P5169" s="6">
        <f>MONTH(tbl_Sales[[#This Row],[Date]])</f>
        <v>11</v>
      </c>
      <c r="Q5169" s="6">
        <f>YEAR(tbl_Sales[[#This Row],[Date]])</f>
        <v>2016</v>
      </c>
    </row>
    <row r="5170" spans="1:17" x14ac:dyDescent="0.25">
      <c r="A5170" s="1">
        <v>42695</v>
      </c>
      <c r="B5170">
        <v>1745000</v>
      </c>
      <c r="C5170" t="s">
        <v>2</v>
      </c>
      <c r="D5170" t="s">
        <v>12429</v>
      </c>
      <c r="E5170" t="s">
        <v>10</v>
      </c>
      <c r="F5170">
        <v>3166</v>
      </c>
      <c r="G5170">
        <v>4</v>
      </c>
      <c r="H5170">
        <v>2</v>
      </c>
      <c r="I5170">
        <v>1</v>
      </c>
      <c r="J5170">
        <v>547</v>
      </c>
      <c r="K5170">
        <v>1925</v>
      </c>
      <c r="L5170" t="s">
        <v>5297</v>
      </c>
      <c r="M5170" t="s">
        <v>262</v>
      </c>
      <c r="N5170" t="s">
        <v>31</v>
      </c>
      <c r="O5170" s="6" t="str">
        <f>INDEX(lkp_Region,MATCH(tbl_Sales[[#This Row],[Suburb]],lkp_Suburb,0))</f>
        <v>Southern Metropolitan</v>
      </c>
      <c r="P5170" s="6">
        <f>MONTH(tbl_Sales[[#This Row],[Date]])</f>
        <v>11</v>
      </c>
      <c r="Q5170" s="6">
        <f>YEAR(tbl_Sales[[#This Row],[Date]])</f>
        <v>2016</v>
      </c>
    </row>
    <row r="5171" spans="1:17" x14ac:dyDescent="0.25">
      <c r="A5171" s="1">
        <v>42695</v>
      </c>
      <c r="B5171">
        <v>545000</v>
      </c>
      <c r="C5171" t="s">
        <v>13</v>
      </c>
      <c r="D5171" t="s">
        <v>12430</v>
      </c>
      <c r="E5171" t="s">
        <v>5</v>
      </c>
      <c r="F5171">
        <v>3000</v>
      </c>
      <c r="G5171">
        <v>2</v>
      </c>
      <c r="H5171">
        <v>1</v>
      </c>
      <c r="I5171">
        <v>1</v>
      </c>
      <c r="J5171">
        <v>0</v>
      </c>
      <c r="K5171">
        <v>2002</v>
      </c>
      <c r="L5171" t="s">
        <v>5298</v>
      </c>
      <c r="M5171" t="s">
        <v>88</v>
      </c>
      <c r="N5171" t="s">
        <v>88</v>
      </c>
      <c r="O5171" s="6" t="str">
        <f>INDEX(lkp_Region,MATCH(tbl_Sales[[#This Row],[Suburb]],lkp_Suburb,0))</f>
        <v>Northern Metropolitan</v>
      </c>
      <c r="P5171" s="6">
        <f>MONTH(tbl_Sales[[#This Row],[Date]])</f>
        <v>11</v>
      </c>
      <c r="Q5171" s="6">
        <f>YEAR(tbl_Sales[[#This Row],[Date]])</f>
        <v>2016</v>
      </c>
    </row>
    <row r="5172" spans="1:17" x14ac:dyDescent="0.25">
      <c r="A5172" s="1">
        <v>42695</v>
      </c>
      <c r="B5172">
        <v>598000</v>
      </c>
      <c r="C5172" t="s">
        <v>13</v>
      </c>
      <c r="D5172" t="s">
        <v>12425</v>
      </c>
      <c r="E5172" t="s">
        <v>10</v>
      </c>
      <c r="F5172">
        <v>3051</v>
      </c>
      <c r="G5172">
        <v>2</v>
      </c>
      <c r="H5172">
        <v>1</v>
      </c>
      <c r="I5172">
        <v>1</v>
      </c>
      <c r="J5172">
        <v>0</v>
      </c>
      <c r="K5172">
        <v>2005</v>
      </c>
      <c r="L5172" t="s">
        <v>5299</v>
      </c>
      <c r="M5172" t="s">
        <v>915</v>
      </c>
      <c r="N5172" t="s">
        <v>88</v>
      </c>
      <c r="O5172" s="6" t="str">
        <f>INDEX(lkp_Region,MATCH(tbl_Sales[[#This Row],[Suburb]],lkp_Suburb,0))</f>
        <v>Northern Metropolitan</v>
      </c>
      <c r="P5172" s="6">
        <f>MONTH(tbl_Sales[[#This Row],[Date]])</f>
        <v>11</v>
      </c>
      <c r="Q5172" s="6">
        <f>YEAR(tbl_Sales[[#This Row],[Date]])</f>
        <v>2016</v>
      </c>
    </row>
    <row r="5173" spans="1:17" x14ac:dyDescent="0.25">
      <c r="A5173" s="1">
        <v>42695</v>
      </c>
      <c r="B5173">
        <v>1182500</v>
      </c>
      <c r="C5173" t="s">
        <v>2</v>
      </c>
      <c r="D5173" t="s">
        <v>12423</v>
      </c>
      <c r="E5173" t="s">
        <v>10</v>
      </c>
      <c r="F5173">
        <v>3107</v>
      </c>
      <c r="G5173">
        <v>4</v>
      </c>
      <c r="H5173">
        <v>2</v>
      </c>
      <c r="I5173">
        <v>2</v>
      </c>
      <c r="J5173">
        <v>650</v>
      </c>
      <c r="K5173">
        <v>1975</v>
      </c>
      <c r="L5173" t="s">
        <v>5300</v>
      </c>
      <c r="M5173" t="s">
        <v>586</v>
      </c>
      <c r="N5173" t="s">
        <v>128</v>
      </c>
      <c r="O5173" s="6" t="str">
        <f>INDEX(lkp_Region,MATCH(tbl_Sales[[#This Row],[Suburb]],lkp_Suburb,0))</f>
        <v>Eastern Metropolitan</v>
      </c>
      <c r="P5173" s="6">
        <f>MONTH(tbl_Sales[[#This Row],[Date]])</f>
        <v>11</v>
      </c>
      <c r="Q5173" s="6">
        <f>YEAR(tbl_Sales[[#This Row],[Date]])</f>
        <v>2016</v>
      </c>
    </row>
    <row r="5174" spans="1:17" x14ac:dyDescent="0.25">
      <c r="A5174" s="1">
        <v>42695</v>
      </c>
      <c r="B5174">
        <v>830000</v>
      </c>
      <c r="C5174" t="s">
        <v>51</v>
      </c>
      <c r="D5174" t="s">
        <v>12430</v>
      </c>
      <c r="E5174" t="s">
        <v>5</v>
      </c>
      <c r="F5174">
        <v>3016</v>
      </c>
      <c r="G5174">
        <v>2</v>
      </c>
      <c r="H5174">
        <v>1</v>
      </c>
      <c r="I5174">
        <v>1</v>
      </c>
      <c r="J5174">
        <v>84</v>
      </c>
      <c r="K5174">
        <v>1980</v>
      </c>
      <c r="L5174" t="s">
        <v>5301</v>
      </c>
      <c r="M5174" t="s">
        <v>196</v>
      </c>
      <c r="N5174" t="s">
        <v>69</v>
      </c>
      <c r="O5174" s="6" t="str">
        <f>INDEX(lkp_Region,MATCH(tbl_Sales[[#This Row],[Suburb]],lkp_Suburb,0))</f>
        <v>Western Metropolitan</v>
      </c>
      <c r="P5174" s="6">
        <f>MONTH(tbl_Sales[[#This Row],[Date]])</f>
        <v>11</v>
      </c>
      <c r="Q5174" s="6">
        <f>YEAR(tbl_Sales[[#This Row],[Date]])</f>
        <v>2016</v>
      </c>
    </row>
    <row r="5175" spans="1:17" x14ac:dyDescent="0.25">
      <c r="A5175" s="1">
        <v>42695</v>
      </c>
      <c r="B5175">
        <v>1352000</v>
      </c>
      <c r="C5175" t="s">
        <v>2</v>
      </c>
      <c r="D5175" t="s">
        <v>12429</v>
      </c>
      <c r="E5175" t="s">
        <v>10</v>
      </c>
      <c r="F5175">
        <v>3165</v>
      </c>
      <c r="G5175">
        <v>3</v>
      </c>
      <c r="H5175">
        <v>1</v>
      </c>
      <c r="I5175">
        <v>2</v>
      </c>
      <c r="J5175">
        <v>686</v>
      </c>
      <c r="K5175">
        <v>1950</v>
      </c>
      <c r="L5175" t="s">
        <v>5302</v>
      </c>
      <c r="M5175" t="s">
        <v>138</v>
      </c>
      <c r="N5175" t="s">
        <v>57</v>
      </c>
      <c r="O5175" s="6" t="str">
        <f>INDEX(lkp_Region,MATCH(tbl_Sales[[#This Row],[Suburb]],lkp_Suburb,0))</f>
        <v>Southern Metropolitan</v>
      </c>
      <c r="P5175" s="6">
        <f>MONTH(tbl_Sales[[#This Row],[Date]])</f>
        <v>11</v>
      </c>
      <c r="Q5175" s="6">
        <f>YEAR(tbl_Sales[[#This Row],[Date]])</f>
        <v>2016</v>
      </c>
    </row>
    <row r="5176" spans="1:17" x14ac:dyDescent="0.25">
      <c r="A5176" s="1">
        <v>42695</v>
      </c>
      <c r="B5176">
        <v>880000</v>
      </c>
      <c r="C5176" t="s">
        <v>2</v>
      </c>
      <c r="D5176" t="s">
        <v>12425</v>
      </c>
      <c r="E5176" t="s">
        <v>10</v>
      </c>
      <c r="F5176">
        <v>3020</v>
      </c>
      <c r="G5176">
        <v>3</v>
      </c>
      <c r="H5176">
        <v>1</v>
      </c>
      <c r="I5176">
        <v>3</v>
      </c>
      <c r="J5176">
        <v>463</v>
      </c>
      <c r="K5176">
        <v>1925</v>
      </c>
      <c r="L5176" t="s">
        <v>5303</v>
      </c>
      <c r="M5176" t="s">
        <v>443</v>
      </c>
      <c r="N5176" t="s">
        <v>3</v>
      </c>
      <c r="O5176" s="6" t="str">
        <f>INDEX(lkp_Region,MATCH(tbl_Sales[[#This Row],[Suburb]],lkp_Suburb,0))</f>
        <v>Western Metropolitan</v>
      </c>
      <c r="P5176" s="6">
        <f>MONTH(tbl_Sales[[#This Row],[Date]])</f>
        <v>11</v>
      </c>
      <c r="Q5176" s="6">
        <f>YEAR(tbl_Sales[[#This Row],[Date]])</f>
        <v>2016</v>
      </c>
    </row>
    <row r="5177" spans="1:17" x14ac:dyDescent="0.25">
      <c r="A5177" s="1">
        <v>42695</v>
      </c>
      <c r="B5177">
        <v>950000</v>
      </c>
      <c r="C5177" t="s">
        <v>2</v>
      </c>
      <c r="D5177" t="s">
        <v>12431</v>
      </c>
      <c r="E5177" t="s">
        <v>5</v>
      </c>
      <c r="F5177">
        <v>3020</v>
      </c>
      <c r="G5177">
        <v>3</v>
      </c>
      <c r="H5177">
        <v>1</v>
      </c>
      <c r="I5177">
        <v>4</v>
      </c>
      <c r="J5177">
        <v>704</v>
      </c>
      <c r="L5177" t="s">
        <v>5304</v>
      </c>
      <c r="M5177" t="s">
        <v>443</v>
      </c>
      <c r="N5177" t="s">
        <v>3</v>
      </c>
      <c r="O5177" s="6" t="str">
        <f>INDEX(lkp_Region,MATCH(tbl_Sales[[#This Row],[Suburb]],lkp_Suburb,0))</f>
        <v>Western Metropolitan</v>
      </c>
      <c r="P5177" s="6">
        <f>MONTH(tbl_Sales[[#This Row],[Date]])</f>
        <v>11</v>
      </c>
      <c r="Q5177" s="6">
        <f>YEAR(tbl_Sales[[#This Row],[Date]])</f>
        <v>2016</v>
      </c>
    </row>
    <row r="5178" spans="1:17" x14ac:dyDescent="0.25">
      <c r="A5178" s="1">
        <v>42695</v>
      </c>
      <c r="B5178">
        <v>365000</v>
      </c>
      <c r="C5178" t="s">
        <v>13</v>
      </c>
      <c r="D5178" t="s">
        <v>12429</v>
      </c>
      <c r="E5178" t="s">
        <v>5</v>
      </c>
      <c r="F5178">
        <v>3123</v>
      </c>
      <c r="G5178">
        <v>1</v>
      </c>
      <c r="H5178">
        <v>1</v>
      </c>
      <c r="I5178">
        <v>0</v>
      </c>
      <c r="J5178">
        <v>2274</v>
      </c>
      <c r="L5178" t="s">
        <v>5305</v>
      </c>
      <c r="M5178" t="s">
        <v>230</v>
      </c>
      <c r="N5178" t="s">
        <v>101</v>
      </c>
      <c r="O5178" s="6" t="str">
        <f>INDEX(lkp_Region,MATCH(tbl_Sales[[#This Row],[Suburb]],lkp_Suburb,0))</f>
        <v>Southern Metropolitan</v>
      </c>
      <c r="P5178" s="6">
        <f>MONTH(tbl_Sales[[#This Row],[Date]])</f>
        <v>11</v>
      </c>
      <c r="Q5178" s="6">
        <f>YEAR(tbl_Sales[[#This Row],[Date]])</f>
        <v>2016</v>
      </c>
    </row>
    <row r="5179" spans="1:17" x14ac:dyDescent="0.25">
      <c r="A5179" s="1">
        <v>42695</v>
      </c>
      <c r="B5179">
        <v>710000</v>
      </c>
      <c r="C5179" t="s">
        <v>13</v>
      </c>
      <c r="D5179" t="s">
        <v>12429</v>
      </c>
      <c r="E5179" t="s">
        <v>5</v>
      </c>
      <c r="F5179">
        <v>3146</v>
      </c>
      <c r="G5179">
        <v>2</v>
      </c>
      <c r="H5179">
        <v>1</v>
      </c>
      <c r="I5179">
        <v>2</v>
      </c>
      <c r="J5179">
        <v>123</v>
      </c>
      <c r="L5179" t="s">
        <v>5306</v>
      </c>
      <c r="M5179" t="s">
        <v>102</v>
      </c>
      <c r="N5179" t="s">
        <v>101</v>
      </c>
      <c r="O5179" s="6" t="str">
        <f>INDEX(lkp_Region,MATCH(tbl_Sales[[#This Row],[Suburb]],lkp_Suburb,0))</f>
        <v>Southern Metropolitan</v>
      </c>
      <c r="P5179" s="6">
        <f>MONTH(tbl_Sales[[#This Row],[Date]])</f>
        <v>11</v>
      </c>
      <c r="Q5179" s="6">
        <f>YEAR(tbl_Sales[[#This Row],[Date]])</f>
        <v>2016</v>
      </c>
    </row>
    <row r="5180" spans="1:17" x14ac:dyDescent="0.25">
      <c r="A5180" s="1">
        <v>42695</v>
      </c>
      <c r="B5180">
        <v>831000</v>
      </c>
      <c r="C5180" t="s">
        <v>13</v>
      </c>
      <c r="D5180" t="s">
        <v>12423</v>
      </c>
      <c r="E5180" t="s">
        <v>10</v>
      </c>
      <c r="F5180">
        <v>3127</v>
      </c>
      <c r="G5180">
        <v>2</v>
      </c>
      <c r="H5180">
        <v>1</v>
      </c>
      <c r="I5180">
        <v>1</v>
      </c>
      <c r="J5180">
        <v>982</v>
      </c>
      <c r="L5180" t="s">
        <v>5307</v>
      </c>
      <c r="M5180" t="s">
        <v>11</v>
      </c>
      <c r="N5180" t="s">
        <v>101</v>
      </c>
      <c r="O5180" s="6" t="str">
        <f>INDEX(lkp_Region,MATCH(tbl_Sales[[#This Row],[Suburb]],lkp_Suburb,0))</f>
        <v>Southern Metropolitan</v>
      </c>
      <c r="P5180" s="6">
        <f>MONTH(tbl_Sales[[#This Row],[Date]])</f>
        <v>11</v>
      </c>
      <c r="Q5180" s="6">
        <f>YEAR(tbl_Sales[[#This Row],[Date]])</f>
        <v>2016</v>
      </c>
    </row>
    <row r="5181" spans="1:17" x14ac:dyDescent="0.25">
      <c r="A5181" s="1">
        <v>42695</v>
      </c>
      <c r="B5181">
        <v>1410000</v>
      </c>
      <c r="C5181" t="s">
        <v>2</v>
      </c>
      <c r="D5181" t="s">
        <v>12429</v>
      </c>
      <c r="E5181" t="s">
        <v>10</v>
      </c>
      <c r="F5181">
        <v>3101</v>
      </c>
      <c r="G5181">
        <v>3</v>
      </c>
      <c r="H5181">
        <v>1</v>
      </c>
      <c r="I5181">
        <v>2</v>
      </c>
      <c r="J5181">
        <v>304</v>
      </c>
      <c r="K5181">
        <v>1885</v>
      </c>
      <c r="L5181" t="s">
        <v>5308</v>
      </c>
      <c r="M5181" t="s">
        <v>145</v>
      </c>
      <c r="N5181" t="s">
        <v>101</v>
      </c>
      <c r="O5181" s="6" t="str">
        <f>INDEX(lkp_Region,MATCH(tbl_Sales[[#This Row],[Suburb]],lkp_Suburb,0))</f>
        <v>Southern Metropolitan</v>
      </c>
      <c r="P5181" s="6">
        <f>MONTH(tbl_Sales[[#This Row],[Date]])</f>
        <v>11</v>
      </c>
      <c r="Q5181" s="6">
        <f>YEAR(tbl_Sales[[#This Row],[Date]])</f>
        <v>2016</v>
      </c>
    </row>
    <row r="5182" spans="1:17" x14ac:dyDescent="0.25">
      <c r="A5182" s="1">
        <v>42695</v>
      </c>
      <c r="B5182">
        <v>1480000</v>
      </c>
      <c r="C5182" t="s">
        <v>2</v>
      </c>
      <c r="D5182" t="s">
        <v>12429</v>
      </c>
      <c r="E5182" t="s">
        <v>5</v>
      </c>
      <c r="F5182">
        <v>3104</v>
      </c>
      <c r="G5182">
        <v>3</v>
      </c>
      <c r="H5182">
        <v>1</v>
      </c>
      <c r="I5182">
        <v>4</v>
      </c>
      <c r="J5182">
        <v>605</v>
      </c>
      <c r="K5182">
        <v>1950</v>
      </c>
      <c r="L5182" t="s">
        <v>5309</v>
      </c>
      <c r="M5182" t="s">
        <v>99</v>
      </c>
      <c r="N5182" t="s">
        <v>101</v>
      </c>
      <c r="O5182" s="6" t="str">
        <f>INDEX(lkp_Region,MATCH(tbl_Sales[[#This Row],[Suburb]],lkp_Suburb,0))</f>
        <v>Southern Metropolitan</v>
      </c>
      <c r="P5182" s="6">
        <f>MONTH(tbl_Sales[[#This Row],[Date]])</f>
        <v>11</v>
      </c>
      <c r="Q5182" s="6">
        <f>YEAR(tbl_Sales[[#This Row],[Date]])</f>
        <v>2016</v>
      </c>
    </row>
    <row r="5183" spans="1:17" x14ac:dyDescent="0.25">
      <c r="A5183" s="1">
        <v>42695</v>
      </c>
      <c r="B5183">
        <v>2850000</v>
      </c>
      <c r="C5183" t="s">
        <v>2</v>
      </c>
      <c r="D5183" t="s">
        <v>12429</v>
      </c>
      <c r="E5183" t="s">
        <v>10</v>
      </c>
      <c r="F5183">
        <v>3146</v>
      </c>
      <c r="G5183">
        <v>4</v>
      </c>
      <c r="H5183">
        <v>3</v>
      </c>
      <c r="I5183">
        <v>2</v>
      </c>
      <c r="J5183">
        <v>1184</v>
      </c>
      <c r="K5183">
        <v>1935</v>
      </c>
      <c r="L5183" t="s">
        <v>5310</v>
      </c>
      <c r="M5183" t="s">
        <v>102</v>
      </c>
      <c r="N5183" t="s">
        <v>101</v>
      </c>
      <c r="O5183" s="6" t="str">
        <f>INDEX(lkp_Region,MATCH(tbl_Sales[[#This Row],[Suburb]],lkp_Suburb,0))</f>
        <v>Southern Metropolitan</v>
      </c>
      <c r="P5183" s="6">
        <f>MONTH(tbl_Sales[[#This Row],[Date]])</f>
        <v>11</v>
      </c>
      <c r="Q5183" s="6">
        <f>YEAR(tbl_Sales[[#This Row],[Date]])</f>
        <v>2016</v>
      </c>
    </row>
    <row r="5184" spans="1:17" x14ac:dyDescent="0.25">
      <c r="A5184" s="1">
        <v>42695</v>
      </c>
      <c r="B5184">
        <v>1005000</v>
      </c>
      <c r="C5184" t="s">
        <v>13</v>
      </c>
      <c r="D5184" t="s">
        <v>12428</v>
      </c>
      <c r="E5184" t="s">
        <v>5</v>
      </c>
      <c r="F5184">
        <v>3186</v>
      </c>
      <c r="G5184">
        <v>3</v>
      </c>
      <c r="H5184">
        <v>1</v>
      </c>
      <c r="I5184">
        <v>1</v>
      </c>
      <c r="J5184">
        <v>0</v>
      </c>
      <c r="L5184" t="s">
        <v>5311</v>
      </c>
      <c r="M5184" t="s">
        <v>105</v>
      </c>
      <c r="N5184" t="s">
        <v>107</v>
      </c>
      <c r="O5184" s="6" t="str">
        <f>INDEX(lkp_Region,MATCH(tbl_Sales[[#This Row],[Suburb]],lkp_Suburb,0))</f>
        <v>Southern Metropolitan</v>
      </c>
      <c r="P5184" s="6">
        <f>MONTH(tbl_Sales[[#This Row],[Date]])</f>
        <v>11</v>
      </c>
      <c r="Q5184" s="6">
        <f>YEAR(tbl_Sales[[#This Row],[Date]])</f>
        <v>2016</v>
      </c>
    </row>
    <row r="5185" spans="1:17" x14ac:dyDescent="0.25">
      <c r="A5185" s="1">
        <v>42695</v>
      </c>
      <c r="B5185">
        <v>1403000</v>
      </c>
      <c r="C5185" t="s">
        <v>2</v>
      </c>
      <c r="D5185" t="s">
        <v>12431</v>
      </c>
      <c r="E5185" t="s">
        <v>10</v>
      </c>
      <c r="F5185">
        <v>3188</v>
      </c>
      <c r="G5185">
        <v>3</v>
      </c>
      <c r="H5185">
        <v>1</v>
      </c>
      <c r="I5185">
        <v>2</v>
      </c>
      <c r="J5185">
        <v>495</v>
      </c>
      <c r="L5185" t="s">
        <v>5312</v>
      </c>
      <c r="M5185" t="s">
        <v>176</v>
      </c>
      <c r="N5185" t="s">
        <v>107</v>
      </c>
      <c r="O5185" s="6" t="str">
        <f>INDEX(lkp_Region,MATCH(tbl_Sales[[#This Row],[Suburb]],lkp_Suburb,0))</f>
        <v>Southern Metropolitan</v>
      </c>
      <c r="P5185" s="6">
        <f>MONTH(tbl_Sales[[#This Row],[Date]])</f>
        <v>11</v>
      </c>
      <c r="Q5185" s="6">
        <f>YEAR(tbl_Sales[[#This Row],[Date]])</f>
        <v>2016</v>
      </c>
    </row>
    <row r="5186" spans="1:17" x14ac:dyDescent="0.25">
      <c r="A5186" s="1">
        <v>42695</v>
      </c>
      <c r="B5186">
        <v>1460000</v>
      </c>
      <c r="C5186" t="s">
        <v>2</v>
      </c>
      <c r="D5186" t="s">
        <v>12429</v>
      </c>
      <c r="E5186" t="s">
        <v>5</v>
      </c>
      <c r="F5186">
        <v>3188</v>
      </c>
      <c r="G5186">
        <v>4</v>
      </c>
      <c r="H5186">
        <v>2</v>
      </c>
      <c r="I5186">
        <v>2</v>
      </c>
      <c r="J5186">
        <v>487</v>
      </c>
      <c r="L5186" t="s">
        <v>5313</v>
      </c>
      <c r="M5186" t="s">
        <v>176</v>
      </c>
      <c r="N5186" t="s">
        <v>107</v>
      </c>
      <c r="O5186" s="6" t="str">
        <f>INDEX(lkp_Region,MATCH(tbl_Sales[[#This Row],[Suburb]],lkp_Suburb,0))</f>
        <v>Southern Metropolitan</v>
      </c>
      <c r="P5186" s="6">
        <f>MONTH(tbl_Sales[[#This Row],[Date]])</f>
        <v>11</v>
      </c>
      <c r="Q5186" s="6">
        <f>YEAR(tbl_Sales[[#This Row],[Date]])</f>
        <v>2016</v>
      </c>
    </row>
    <row r="5187" spans="1:17" x14ac:dyDescent="0.25">
      <c r="A5187" s="1">
        <v>42695</v>
      </c>
      <c r="B5187">
        <v>3695000</v>
      </c>
      <c r="C5187" t="s">
        <v>2</v>
      </c>
      <c r="D5187" t="s">
        <v>12427</v>
      </c>
      <c r="E5187" t="s">
        <v>10</v>
      </c>
      <c r="F5187">
        <v>3186</v>
      </c>
      <c r="G5187">
        <v>4</v>
      </c>
      <c r="H5187">
        <v>3</v>
      </c>
      <c r="I5187">
        <v>2</v>
      </c>
      <c r="J5187">
        <v>836</v>
      </c>
      <c r="K5187">
        <v>1960</v>
      </c>
      <c r="L5187" t="s">
        <v>5314</v>
      </c>
      <c r="M5187" t="s">
        <v>105</v>
      </c>
      <c r="N5187" t="s">
        <v>107</v>
      </c>
      <c r="O5187" s="6" t="str">
        <f>INDEX(lkp_Region,MATCH(tbl_Sales[[#This Row],[Suburb]],lkp_Suburb,0))</f>
        <v>Southern Metropolitan</v>
      </c>
      <c r="P5187" s="6">
        <f>MONTH(tbl_Sales[[#This Row],[Date]])</f>
        <v>11</v>
      </c>
      <c r="Q5187" s="6">
        <f>YEAR(tbl_Sales[[#This Row],[Date]])</f>
        <v>2016</v>
      </c>
    </row>
    <row r="5188" spans="1:17" x14ac:dyDescent="0.25">
      <c r="A5188" s="1">
        <v>42695</v>
      </c>
      <c r="B5188">
        <v>3700000</v>
      </c>
      <c r="C5188" t="s">
        <v>2</v>
      </c>
      <c r="D5188" t="s">
        <v>12427</v>
      </c>
      <c r="E5188" t="s">
        <v>10</v>
      </c>
      <c r="F5188">
        <v>3186</v>
      </c>
      <c r="G5188">
        <v>4</v>
      </c>
      <c r="H5188">
        <v>3</v>
      </c>
      <c r="I5188">
        <v>2</v>
      </c>
      <c r="J5188">
        <v>742</v>
      </c>
      <c r="K5188">
        <v>1900</v>
      </c>
      <c r="L5188" t="s">
        <v>5315</v>
      </c>
      <c r="M5188" t="s">
        <v>105</v>
      </c>
      <c r="N5188" t="s">
        <v>107</v>
      </c>
      <c r="O5188" s="6" t="str">
        <f>INDEX(lkp_Region,MATCH(tbl_Sales[[#This Row],[Suburb]],lkp_Suburb,0))</f>
        <v>Southern Metropolitan</v>
      </c>
      <c r="P5188" s="6">
        <f>MONTH(tbl_Sales[[#This Row],[Date]])</f>
        <v>11</v>
      </c>
      <c r="Q5188" s="6">
        <f>YEAR(tbl_Sales[[#This Row],[Date]])</f>
        <v>2016</v>
      </c>
    </row>
    <row r="5189" spans="1:17" x14ac:dyDescent="0.25">
      <c r="A5189" s="1">
        <v>42695</v>
      </c>
      <c r="B5189">
        <v>610000</v>
      </c>
      <c r="C5189" t="s">
        <v>51</v>
      </c>
      <c r="D5189" t="s">
        <v>12423</v>
      </c>
      <c r="E5189" t="s">
        <v>5</v>
      </c>
      <c r="F5189">
        <v>3079</v>
      </c>
      <c r="G5189">
        <v>2</v>
      </c>
      <c r="H5189">
        <v>1</v>
      </c>
      <c r="I5189">
        <v>1</v>
      </c>
      <c r="J5189">
        <v>277</v>
      </c>
      <c r="L5189" t="s">
        <v>5316</v>
      </c>
      <c r="M5189" t="s">
        <v>213</v>
      </c>
      <c r="N5189" t="s">
        <v>150</v>
      </c>
      <c r="O5189" s="6" t="str">
        <f>INDEX(lkp_Region,MATCH(tbl_Sales[[#This Row],[Suburb]],lkp_Suburb,0))</f>
        <v>Eastern Metropolitan</v>
      </c>
      <c r="P5189" s="6">
        <f>MONTH(tbl_Sales[[#This Row],[Date]])</f>
        <v>11</v>
      </c>
      <c r="Q5189" s="6">
        <f>YEAR(tbl_Sales[[#This Row],[Date]])</f>
        <v>2016</v>
      </c>
    </row>
    <row r="5190" spans="1:17" x14ac:dyDescent="0.25">
      <c r="A5190" s="1">
        <v>42696</v>
      </c>
      <c r="B5190">
        <v>1782800</v>
      </c>
      <c r="C5190" t="s">
        <v>2</v>
      </c>
      <c r="D5190" t="s">
        <v>12429</v>
      </c>
      <c r="E5190" t="s">
        <v>5</v>
      </c>
      <c r="F5190">
        <v>3125</v>
      </c>
      <c r="G5190">
        <v>4</v>
      </c>
      <c r="H5190">
        <v>2</v>
      </c>
      <c r="I5190">
        <v>2</v>
      </c>
      <c r="J5190">
        <v>804</v>
      </c>
      <c r="L5190" t="s">
        <v>5317</v>
      </c>
      <c r="M5190" t="s">
        <v>32</v>
      </c>
      <c r="N5190" t="s">
        <v>14</v>
      </c>
      <c r="O5190" s="6" t="str">
        <f>INDEX(lkp_Region,MATCH(tbl_Sales[[#This Row],[Suburb]],lkp_Suburb,0))</f>
        <v>Southern Metropolitan</v>
      </c>
      <c r="P5190" s="6">
        <f>MONTH(tbl_Sales[[#This Row],[Date]])</f>
        <v>11</v>
      </c>
      <c r="Q5190" s="6">
        <f>YEAR(tbl_Sales[[#This Row],[Date]])</f>
        <v>2016</v>
      </c>
    </row>
    <row r="5191" spans="1:17" x14ac:dyDescent="0.25">
      <c r="A5191" s="1">
        <v>42696</v>
      </c>
      <c r="B5191">
        <v>595000</v>
      </c>
      <c r="C5191" t="s">
        <v>13</v>
      </c>
      <c r="D5191" t="s">
        <v>12428</v>
      </c>
      <c r="E5191" t="s">
        <v>10</v>
      </c>
      <c r="F5191">
        <v>3205</v>
      </c>
      <c r="G5191">
        <v>2</v>
      </c>
      <c r="H5191">
        <v>1</v>
      </c>
      <c r="I5191">
        <v>1</v>
      </c>
      <c r="J5191">
        <v>0</v>
      </c>
      <c r="K5191">
        <v>2004</v>
      </c>
      <c r="L5191" t="s">
        <v>5318</v>
      </c>
      <c r="M5191" t="s">
        <v>185</v>
      </c>
      <c r="N5191" t="s">
        <v>26</v>
      </c>
      <c r="O5191" s="6" t="str">
        <f>INDEX(lkp_Region,MATCH(tbl_Sales[[#This Row],[Suburb]],lkp_Suburb,0))</f>
        <v>Southern Metropolitan</v>
      </c>
      <c r="P5191" s="6">
        <f>MONTH(tbl_Sales[[#This Row],[Date]])</f>
        <v>11</v>
      </c>
      <c r="Q5191" s="6">
        <f>YEAR(tbl_Sales[[#This Row],[Date]])</f>
        <v>2016</v>
      </c>
    </row>
    <row r="5192" spans="1:17" x14ac:dyDescent="0.25">
      <c r="A5192" s="1">
        <v>42696</v>
      </c>
      <c r="B5192">
        <v>920000</v>
      </c>
      <c r="C5192" t="s">
        <v>51</v>
      </c>
      <c r="D5192" t="s">
        <v>12432</v>
      </c>
      <c r="E5192" t="s">
        <v>5</v>
      </c>
      <c r="F5192">
        <v>3184</v>
      </c>
      <c r="G5192">
        <v>3</v>
      </c>
      <c r="H5192">
        <v>2</v>
      </c>
      <c r="I5192">
        <v>2</v>
      </c>
      <c r="J5192">
        <v>758</v>
      </c>
      <c r="K5192">
        <v>2010</v>
      </c>
      <c r="L5192" t="s">
        <v>5319</v>
      </c>
      <c r="M5192" t="s">
        <v>58</v>
      </c>
      <c r="N5192" t="s">
        <v>26</v>
      </c>
      <c r="O5192" s="6" t="str">
        <f>INDEX(lkp_Region,MATCH(tbl_Sales[[#This Row],[Suburb]],lkp_Suburb,0))</f>
        <v>Southern Metropolitan</v>
      </c>
      <c r="P5192" s="6">
        <f>MONTH(tbl_Sales[[#This Row],[Date]])</f>
        <v>11</v>
      </c>
      <c r="Q5192" s="6">
        <f>YEAR(tbl_Sales[[#This Row],[Date]])</f>
        <v>2016</v>
      </c>
    </row>
    <row r="5193" spans="1:17" x14ac:dyDescent="0.25">
      <c r="A5193" s="1">
        <v>42696</v>
      </c>
      <c r="B5193">
        <v>460000</v>
      </c>
      <c r="C5193" t="s">
        <v>2</v>
      </c>
      <c r="D5193" t="s">
        <v>12430</v>
      </c>
      <c r="E5193" t="s">
        <v>5</v>
      </c>
      <c r="F5193">
        <v>3046</v>
      </c>
      <c r="G5193">
        <v>3</v>
      </c>
      <c r="H5193">
        <v>2</v>
      </c>
      <c r="I5193">
        <v>2</v>
      </c>
      <c r="J5193">
        <v>224</v>
      </c>
      <c r="K5193">
        <v>1950</v>
      </c>
      <c r="L5193" t="s">
        <v>5320</v>
      </c>
      <c r="M5193" t="s">
        <v>78</v>
      </c>
      <c r="N5193" t="s">
        <v>18</v>
      </c>
      <c r="O5193" s="6" t="str">
        <f>INDEX(lkp_Region,MATCH(tbl_Sales[[#This Row],[Suburb]],lkp_Suburb,0))</f>
        <v>Northern Metropolitan</v>
      </c>
      <c r="P5193" s="6">
        <f>MONTH(tbl_Sales[[#This Row],[Date]])</f>
        <v>11</v>
      </c>
      <c r="Q5193" s="6">
        <f>YEAR(tbl_Sales[[#This Row],[Date]])</f>
        <v>2016</v>
      </c>
    </row>
    <row r="5194" spans="1:17" x14ac:dyDescent="0.25">
      <c r="A5194" s="1">
        <v>42696</v>
      </c>
      <c r="B5194">
        <v>610000</v>
      </c>
      <c r="C5194" t="s">
        <v>51</v>
      </c>
      <c r="D5194" t="s">
        <v>12427</v>
      </c>
      <c r="E5194" t="s">
        <v>5</v>
      </c>
      <c r="F5194">
        <v>3058</v>
      </c>
      <c r="G5194">
        <v>2</v>
      </c>
      <c r="H5194">
        <v>2</v>
      </c>
      <c r="I5194">
        <v>1</v>
      </c>
      <c r="J5194">
        <v>114</v>
      </c>
      <c r="L5194" t="s">
        <v>5321</v>
      </c>
      <c r="M5194" t="s">
        <v>41</v>
      </c>
      <c r="N5194" t="s">
        <v>18</v>
      </c>
      <c r="O5194" s="6" t="str">
        <f>INDEX(lkp_Region,MATCH(tbl_Sales[[#This Row],[Suburb]],lkp_Suburb,0))</f>
        <v>Northern Metropolitan</v>
      </c>
      <c r="P5194" s="6">
        <f>MONTH(tbl_Sales[[#This Row],[Date]])</f>
        <v>11</v>
      </c>
      <c r="Q5194" s="6">
        <f>YEAR(tbl_Sales[[#This Row],[Date]])</f>
        <v>2016</v>
      </c>
    </row>
    <row r="5195" spans="1:17" x14ac:dyDescent="0.25">
      <c r="A5195" s="1">
        <v>42696</v>
      </c>
      <c r="B5195">
        <v>670000</v>
      </c>
      <c r="C5195" t="s">
        <v>2</v>
      </c>
      <c r="D5195" t="s">
        <v>12423</v>
      </c>
      <c r="E5195" t="s">
        <v>10</v>
      </c>
      <c r="F5195">
        <v>3046</v>
      </c>
      <c r="G5195">
        <v>3</v>
      </c>
      <c r="H5195">
        <v>1</v>
      </c>
      <c r="I5195">
        <v>3</v>
      </c>
      <c r="J5195">
        <v>705</v>
      </c>
      <c r="K5195">
        <v>1950</v>
      </c>
      <c r="L5195" t="s">
        <v>5322</v>
      </c>
      <c r="M5195" t="s">
        <v>78</v>
      </c>
      <c r="N5195" t="s">
        <v>18</v>
      </c>
      <c r="O5195" s="6" t="str">
        <f>INDEX(lkp_Region,MATCH(tbl_Sales[[#This Row],[Suburb]],lkp_Suburb,0))</f>
        <v>Northern Metropolitan</v>
      </c>
      <c r="P5195" s="6">
        <f>MONTH(tbl_Sales[[#This Row],[Date]])</f>
        <v>11</v>
      </c>
      <c r="Q5195" s="6">
        <f>YEAR(tbl_Sales[[#This Row],[Date]])</f>
        <v>2016</v>
      </c>
    </row>
    <row r="5196" spans="1:17" x14ac:dyDescent="0.25">
      <c r="A5196" s="1">
        <v>42696</v>
      </c>
      <c r="B5196">
        <v>915000</v>
      </c>
      <c r="C5196" t="s">
        <v>2</v>
      </c>
      <c r="D5196" t="s">
        <v>12425</v>
      </c>
      <c r="E5196" t="s">
        <v>10</v>
      </c>
      <c r="F5196">
        <v>3044</v>
      </c>
      <c r="G5196">
        <v>2</v>
      </c>
      <c r="H5196">
        <v>1</v>
      </c>
      <c r="I5196">
        <v>3</v>
      </c>
      <c r="J5196">
        <v>629</v>
      </c>
      <c r="K5196">
        <v>1975</v>
      </c>
      <c r="L5196" t="s">
        <v>5323</v>
      </c>
      <c r="M5196" t="s">
        <v>115</v>
      </c>
      <c r="N5196" t="s">
        <v>18</v>
      </c>
      <c r="O5196" s="6" t="str">
        <f>INDEX(lkp_Region,MATCH(tbl_Sales[[#This Row],[Suburb]],lkp_Suburb,0))</f>
        <v>Northern Metropolitan</v>
      </c>
      <c r="P5196" s="6">
        <f>MONTH(tbl_Sales[[#This Row],[Date]])</f>
        <v>11</v>
      </c>
      <c r="Q5196" s="6">
        <f>YEAR(tbl_Sales[[#This Row],[Date]])</f>
        <v>2016</v>
      </c>
    </row>
    <row r="5197" spans="1:17" x14ac:dyDescent="0.25">
      <c r="A5197" s="1">
        <v>42696</v>
      </c>
      <c r="B5197">
        <v>1180000</v>
      </c>
      <c r="C5197" t="s">
        <v>13</v>
      </c>
      <c r="D5197" t="s">
        <v>12429</v>
      </c>
      <c r="E5197" t="s">
        <v>5</v>
      </c>
      <c r="F5197">
        <v>3056</v>
      </c>
      <c r="G5197">
        <v>2</v>
      </c>
      <c r="H5197">
        <v>1</v>
      </c>
      <c r="I5197">
        <v>1</v>
      </c>
      <c r="J5197">
        <v>0</v>
      </c>
      <c r="K5197">
        <v>2010</v>
      </c>
      <c r="L5197" t="s">
        <v>5324</v>
      </c>
      <c r="M5197" t="s">
        <v>117</v>
      </c>
      <c r="N5197" t="s">
        <v>18</v>
      </c>
      <c r="O5197" s="6" t="str">
        <f>INDEX(lkp_Region,MATCH(tbl_Sales[[#This Row],[Suburb]],lkp_Suburb,0))</f>
        <v>Northern Metropolitan</v>
      </c>
      <c r="P5197" s="6">
        <f>MONTH(tbl_Sales[[#This Row],[Date]])</f>
        <v>11</v>
      </c>
      <c r="Q5197" s="6">
        <f>YEAR(tbl_Sales[[#This Row],[Date]])</f>
        <v>2016</v>
      </c>
    </row>
    <row r="5198" spans="1:17" x14ac:dyDescent="0.25">
      <c r="A5198" s="1">
        <v>42696</v>
      </c>
      <c r="B5198">
        <v>1900000</v>
      </c>
      <c r="C5198" t="s">
        <v>2</v>
      </c>
      <c r="D5198" t="s">
        <v>12427</v>
      </c>
      <c r="E5198" t="s">
        <v>5</v>
      </c>
      <c r="F5198">
        <v>3039</v>
      </c>
      <c r="G5198">
        <v>5</v>
      </c>
      <c r="H5198">
        <v>3</v>
      </c>
      <c r="I5198">
        <v>2</v>
      </c>
      <c r="J5198">
        <v>646</v>
      </c>
      <c r="K5198">
        <v>1925</v>
      </c>
      <c r="L5198" t="s">
        <v>5325</v>
      </c>
      <c r="M5198" t="s">
        <v>242</v>
      </c>
      <c r="N5198" t="s">
        <v>49</v>
      </c>
      <c r="O5198" s="6" t="str">
        <f>INDEX(lkp_Region,MATCH(tbl_Sales[[#This Row],[Suburb]],lkp_Suburb,0))</f>
        <v>Western Metropolitan</v>
      </c>
      <c r="P5198" s="6">
        <f>MONTH(tbl_Sales[[#This Row],[Date]])</f>
        <v>11</v>
      </c>
      <c r="Q5198" s="6">
        <f>YEAR(tbl_Sales[[#This Row],[Date]])</f>
        <v>2016</v>
      </c>
    </row>
    <row r="5199" spans="1:17" x14ac:dyDescent="0.25">
      <c r="A5199" s="1">
        <v>42696</v>
      </c>
      <c r="B5199">
        <v>506000</v>
      </c>
      <c r="C5199" t="s">
        <v>13</v>
      </c>
      <c r="D5199" t="s">
        <v>12428</v>
      </c>
      <c r="E5199" t="s">
        <v>5</v>
      </c>
      <c r="F5199">
        <v>3031</v>
      </c>
      <c r="G5199">
        <v>2</v>
      </c>
      <c r="H5199">
        <v>1</v>
      </c>
      <c r="I5199">
        <v>1</v>
      </c>
      <c r="J5199">
        <v>0</v>
      </c>
      <c r="L5199" t="s">
        <v>5326</v>
      </c>
      <c r="M5199" t="s">
        <v>264</v>
      </c>
      <c r="N5199" t="s">
        <v>88</v>
      </c>
      <c r="O5199" s="6" t="str">
        <f>INDEX(lkp_Region,MATCH(tbl_Sales[[#This Row],[Suburb]],lkp_Suburb,0))</f>
        <v>Northern Metropolitan</v>
      </c>
      <c r="P5199" s="6">
        <f>MONTH(tbl_Sales[[#This Row],[Date]])</f>
        <v>11</v>
      </c>
      <c r="Q5199" s="6">
        <f>YEAR(tbl_Sales[[#This Row],[Date]])</f>
        <v>2016</v>
      </c>
    </row>
    <row r="5200" spans="1:17" x14ac:dyDescent="0.25">
      <c r="A5200" s="1">
        <v>42696</v>
      </c>
      <c r="B5200">
        <v>1325000</v>
      </c>
      <c r="C5200" t="s">
        <v>2</v>
      </c>
      <c r="D5200" t="s">
        <v>12427</v>
      </c>
      <c r="E5200" t="s">
        <v>10</v>
      </c>
      <c r="F5200">
        <v>3051</v>
      </c>
      <c r="G5200">
        <v>3</v>
      </c>
      <c r="H5200">
        <v>2</v>
      </c>
      <c r="I5200">
        <v>1</v>
      </c>
      <c r="J5200">
        <v>97</v>
      </c>
      <c r="K5200">
        <v>2011</v>
      </c>
      <c r="L5200" t="s">
        <v>5327</v>
      </c>
      <c r="M5200" t="s">
        <v>915</v>
      </c>
      <c r="N5200" t="s">
        <v>88</v>
      </c>
      <c r="O5200" s="6" t="str">
        <f>INDEX(lkp_Region,MATCH(tbl_Sales[[#This Row],[Suburb]],lkp_Suburb,0))</f>
        <v>Northern Metropolitan</v>
      </c>
      <c r="P5200" s="6">
        <f>MONTH(tbl_Sales[[#This Row],[Date]])</f>
        <v>11</v>
      </c>
      <c r="Q5200" s="6">
        <f>YEAR(tbl_Sales[[#This Row],[Date]])</f>
        <v>2016</v>
      </c>
    </row>
    <row r="5201" spans="1:17" x14ac:dyDescent="0.25">
      <c r="A5201" s="1">
        <v>42696</v>
      </c>
      <c r="B5201">
        <v>975000</v>
      </c>
      <c r="C5201" t="s">
        <v>2</v>
      </c>
      <c r="D5201" t="s">
        <v>12425</v>
      </c>
      <c r="E5201" t="s">
        <v>5</v>
      </c>
      <c r="F5201">
        <v>3032</v>
      </c>
      <c r="G5201">
        <v>3</v>
      </c>
      <c r="H5201">
        <v>1</v>
      </c>
      <c r="I5201">
        <v>2</v>
      </c>
      <c r="J5201">
        <v>597</v>
      </c>
      <c r="K5201">
        <v>1970</v>
      </c>
      <c r="L5201" t="s">
        <v>5328</v>
      </c>
      <c r="M5201" t="s">
        <v>21</v>
      </c>
      <c r="N5201" t="s">
        <v>21</v>
      </c>
      <c r="O5201" s="6" t="str">
        <f>INDEX(lkp_Region,MATCH(tbl_Sales[[#This Row],[Suburb]],lkp_Suburb,0))</f>
        <v>Western Metropolitan</v>
      </c>
      <c r="P5201" s="6">
        <f>MONTH(tbl_Sales[[#This Row],[Date]])</f>
        <v>11</v>
      </c>
      <c r="Q5201" s="6">
        <f>YEAR(tbl_Sales[[#This Row],[Date]])</f>
        <v>2016</v>
      </c>
    </row>
    <row r="5202" spans="1:17" x14ac:dyDescent="0.25">
      <c r="A5202" s="1">
        <v>42696</v>
      </c>
      <c r="B5202">
        <v>1350000</v>
      </c>
      <c r="C5202" t="s">
        <v>2</v>
      </c>
      <c r="D5202" t="s">
        <v>12429</v>
      </c>
      <c r="E5202" t="s">
        <v>5</v>
      </c>
      <c r="F5202">
        <v>3011</v>
      </c>
      <c r="G5202">
        <v>3</v>
      </c>
      <c r="H5202">
        <v>3</v>
      </c>
      <c r="I5202">
        <v>2</v>
      </c>
      <c r="J5202">
        <v>227</v>
      </c>
      <c r="K5202">
        <v>2015</v>
      </c>
      <c r="L5202" t="s">
        <v>1290</v>
      </c>
      <c r="M5202" t="s">
        <v>660</v>
      </c>
      <c r="N5202" t="s">
        <v>21</v>
      </c>
      <c r="O5202" s="6" t="str">
        <f>INDEX(lkp_Region,MATCH(tbl_Sales[[#This Row],[Suburb]],lkp_Suburb,0))</f>
        <v>Western Metropolitan</v>
      </c>
      <c r="P5202" s="6">
        <f>MONTH(tbl_Sales[[#This Row],[Date]])</f>
        <v>11</v>
      </c>
      <c r="Q5202" s="6">
        <f>YEAR(tbl_Sales[[#This Row],[Date]])</f>
        <v>2016</v>
      </c>
    </row>
    <row r="5203" spans="1:17" x14ac:dyDescent="0.25">
      <c r="A5203" s="1">
        <v>42696</v>
      </c>
      <c r="B5203">
        <v>973500</v>
      </c>
      <c r="C5203" t="s">
        <v>51</v>
      </c>
      <c r="D5203" t="s">
        <v>12427</v>
      </c>
      <c r="E5203" t="s">
        <v>10</v>
      </c>
      <c r="F5203">
        <v>3108</v>
      </c>
      <c r="G5203">
        <v>4</v>
      </c>
      <c r="H5203">
        <v>2</v>
      </c>
      <c r="I5203">
        <v>2</v>
      </c>
      <c r="J5203">
        <v>234</v>
      </c>
      <c r="K5203">
        <v>2009</v>
      </c>
      <c r="L5203" t="s">
        <v>5329</v>
      </c>
      <c r="M5203" t="s">
        <v>126</v>
      </c>
      <c r="N5203" t="s">
        <v>128</v>
      </c>
      <c r="O5203" s="6" t="str">
        <f>INDEX(lkp_Region,MATCH(tbl_Sales[[#This Row],[Suburb]],lkp_Suburb,0))</f>
        <v>Eastern Metropolitan</v>
      </c>
      <c r="P5203" s="6">
        <f>MONTH(tbl_Sales[[#This Row],[Date]])</f>
        <v>11</v>
      </c>
      <c r="Q5203" s="6">
        <f>YEAR(tbl_Sales[[#This Row],[Date]])</f>
        <v>2016</v>
      </c>
    </row>
    <row r="5204" spans="1:17" x14ac:dyDescent="0.25">
      <c r="A5204" s="1">
        <v>42696</v>
      </c>
      <c r="B5204">
        <v>530000</v>
      </c>
      <c r="C5204" t="s">
        <v>13</v>
      </c>
      <c r="D5204" t="s">
        <v>12427</v>
      </c>
      <c r="E5204" t="s">
        <v>10</v>
      </c>
      <c r="F5204">
        <v>3072</v>
      </c>
      <c r="G5204">
        <v>2</v>
      </c>
      <c r="H5204">
        <v>1</v>
      </c>
      <c r="I5204">
        <v>1</v>
      </c>
      <c r="J5204">
        <v>106</v>
      </c>
      <c r="K5204">
        <v>1970</v>
      </c>
      <c r="L5204" t="s">
        <v>5330</v>
      </c>
      <c r="M5204" t="s">
        <v>97</v>
      </c>
      <c r="N5204" t="s">
        <v>62</v>
      </c>
      <c r="O5204" s="6" t="str">
        <f>INDEX(lkp_Region,MATCH(tbl_Sales[[#This Row],[Suburb]],lkp_Suburb,0))</f>
        <v>Northern Metropolitan</v>
      </c>
      <c r="P5204" s="6">
        <f>MONTH(tbl_Sales[[#This Row],[Date]])</f>
        <v>11</v>
      </c>
      <c r="Q5204" s="6">
        <f>YEAR(tbl_Sales[[#This Row],[Date]])</f>
        <v>2016</v>
      </c>
    </row>
    <row r="5205" spans="1:17" x14ac:dyDescent="0.25">
      <c r="A5205" s="1">
        <v>42696</v>
      </c>
      <c r="B5205">
        <v>865000</v>
      </c>
      <c r="C5205" t="s">
        <v>51</v>
      </c>
      <c r="D5205" t="s">
        <v>12427</v>
      </c>
      <c r="E5205" t="s">
        <v>10</v>
      </c>
      <c r="F5205">
        <v>3070</v>
      </c>
      <c r="G5205">
        <v>3</v>
      </c>
      <c r="H5205">
        <v>1</v>
      </c>
      <c r="I5205">
        <v>2</v>
      </c>
      <c r="J5205">
        <v>184</v>
      </c>
      <c r="K5205">
        <v>2006</v>
      </c>
      <c r="L5205" t="s">
        <v>5331</v>
      </c>
      <c r="M5205" t="s">
        <v>271</v>
      </c>
      <c r="N5205" t="s">
        <v>62</v>
      </c>
      <c r="O5205" s="6" t="str">
        <f>INDEX(lkp_Region,MATCH(tbl_Sales[[#This Row],[Suburb]],lkp_Suburb,0))</f>
        <v>Northern Metropolitan</v>
      </c>
      <c r="P5205" s="6">
        <f>MONTH(tbl_Sales[[#This Row],[Date]])</f>
        <v>11</v>
      </c>
      <c r="Q5205" s="6">
        <f>YEAR(tbl_Sales[[#This Row],[Date]])</f>
        <v>2016</v>
      </c>
    </row>
    <row r="5206" spans="1:17" x14ac:dyDescent="0.25">
      <c r="A5206" s="1">
        <v>42696</v>
      </c>
      <c r="B5206">
        <v>1717500</v>
      </c>
      <c r="C5206" t="s">
        <v>2</v>
      </c>
      <c r="D5206" t="s">
        <v>12424</v>
      </c>
      <c r="E5206" t="s">
        <v>10</v>
      </c>
      <c r="F5206">
        <v>3078</v>
      </c>
      <c r="G5206">
        <v>4</v>
      </c>
      <c r="H5206">
        <v>2</v>
      </c>
      <c r="I5206">
        <v>1</v>
      </c>
      <c r="J5206">
        <v>599</v>
      </c>
      <c r="K5206">
        <v>1925</v>
      </c>
      <c r="L5206" t="s">
        <v>5332</v>
      </c>
      <c r="M5206" t="s">
        <v>764</v>
      </c>
      <c r="N5206" t="s">
        <v>62</v>
      </c>
      <c r="O5206" s="6" t="str">
        <f>INDEX(lkp_Region,MATCH(tbl_Sales[[#This Row],[Suburb]],lkp_Suburb,0))</f>
        <v>Northern Metropolitan</v>
      </c>
      <c r="P5206" s="6">
        <f>MONTH(tbl_Sales[[#This Row],[Date]])</f>
        <v>11</v>
      </c>
      <c r="Q5206" s="6">
        <f>YEAR(tbl_Sales[[#This Row],[Date]])</f>
        <v>2016</v>
      </c>
    </row>
    <row r="5207" spans="1:17" x14ac:dyDescent="0.25">
      <c r="A5207" s="1">
        <v>42696</v>
      </c>
      <c r="B5207">
        <v>635000</v>
      </c>
      <c r="C5207" t="s">
        <v>13</v>
      </c>
      <c r="D5207" t="s">
        <v>12425</v>
      </c>
      <c r="E5207" t="s">
        <v>10</v>
      </c>
      <c r="F5207">
        <v>3103</v>
      </c>
      <c r="G5207">
        <v>2</v>
      </c>
      <c r="H5207">
        <v>1</v>
      </c>
      <c r="I5207">
        <v>1</v>
      </c>
      <c r="J5207">
        <v>0</v>
      </c>
      <c r="K5207">
        <v>2014</v>
      </c>
      <c r="L5207" t="s">
        <v>5333</v>
      </c>
      <c r="M5207" t="s">
        <v>274</v>
      </c>
      <c r="N5207" t="s">
        <v>101</v>
      </c>
      <c r="O5207" s="6" t="str">
        <f>INDEX(lkp_Region,MATCH(tbl_Sales[[#This Row],[Suburb]],lkp_Suburb,0))</f>
        <v>Southern Metropolitan</v>
      </c>
      <c r="P5207" s="6">
        <f>MONTH(tbl_Sales[[#This Row],[Date]])</f>
        <v>11</v>
      </c>
      <c r="Q5207" s="6">
        <f>YEAR(tbl_Sales[[#This Row],[Date]])</f>
        <v>2016</v>
      </c>
    </row>
    <row r="5208" spans="1:17" x14ac:dyDescent="0.25">
      <c r="A5208" s="1">
        <v>42696</v>
      </c>
      <c r="B5208">
        <v>1189000</v>
      </c>
      <c r="C5208" t="s">
        <v>13</v>
      </c>
      <c r="D5208" t="s">
        <v>12427</v>
      </c>
      <c r="E5208" t="s">
        <v>10</v>
      </c>
      <c r="F5208">
        <v>3122</v>
      </c>
      <c r="G5208">
        <v>3</v>
      </c>
      <c r="H5208">
        <v>1</v>
      </c>
      <c r="I5208">
        <v>1</v>
      </c>
      <c r="J5208">
        <v>181</v>
      </c>
      <c r="K5208">
        <v>1969</v>
      </c>
      <c r="L5208" t="s">
        <v>5334</v>
      </c>
      <c r="M5208" t="s">
        <v>461</v>
      </c>
      <c r="N5208" t="s">
        <v>101</v>
      </c>
      <c r="O5208" s="6" t="str">
        <f>INDEX(lkp_Region,MATCH(tbl_Sales[[#This Row],[Suburb]],lkp_Suburb,0))</f>
        <v>Southern Metropolitan</v>
      </c>
      <c r="P5208" s="6">
        <f>MONTH(tbl_Sales[[#This Row],[Date]])</f>
        <v>11</v>
      </c>
      <c r="Q5208" s="6">
        <f>YEAR(tbl_Sales[[#This Row],[Date]])</f>
        <v>2016</v>
      </c>
    </row>
    <row r="5209" spans="1:17" x14ac:dyDescent="0.25">
      <c r="A5209" s="1">
        <v>42696</v>
      </c>
      <c r="B5209">
        <v>1250000</v>
      </c>
      <c r="C5209" t="s">
        <v>51</v>
      </c>
      <c r="D5209" t="s">
        <v>12425</v>
      </c>
      <c r="E5209" t="s">
        <v>5</v>
      </c>
      <c r="F5209">
        <v>3124</v>
      </c>
      <c r="G5209">
        <v>3</v>
      </c>
      <c r="H5209">
        <v>2</v>
      </c>
      <c r="I5209">
        <v>2</v>
      </c>
      <c r="J5209">
        <v>232</v>
      </c>
      <c r="L5209" t="s">
        <v>5335</v>
      </c>
      <c r="M5209" t="s">
        <v>209</v>
      </c>
      <c r="N5209" t="s">
        <v>101</v>
      </c>
      <c r="O5209" s="6" t="str">
        <f>INDEX(lkp_Region,MATCH(tbl_Sales[[#This Row],[Suburb]],lkp_Suburb,0))</f>
        <v>Southern Metropolitan</v>
      </c>
      <c r="P5209" s="6">
        <f>MONTH(tbl_Sales[[#This Row],[Date]])</f>
        <v>11</v>
      </c>
      <c r="Q5209" s="6">
        <f>YEAR(tbl_Sales[[#This Row],[Date]])</f>
        <v>2016</v>
      </c>
    </row>
    <row r="5210" spans="1:17" x14ac:dyDescent="0.25">
      <c r="A5210" s="1">
        <v>42696</v>
      </c>
      <c r="B5210">
        <v>1400000</v>
      </c>
      <c r="C5210" t="s">
        <v>2</v>
      </c>
      <c r="D5210" t="s">
        <v>12423</v>
      </c>
      <c r="E5210" t="s">
        <v>10</v>
      </c>
      <c r="F5210">
        <v>3104</v>
      </c>
      <c r="G5210">
        <v>2</v>
      </c>
      <c r="H5210">
        <v>1</v>
      </c>
      <c r="I5210">
        <v>1</v>
      </c>
      <c r="J5210">
        <v>694</v>
      </c>
      <c r="L5210" t="s">
        <v>5336</v>
      </c>
      <c r="M5210" t="s">
        <v>99</v>
      </c>
      <c r="N5210" t="s">
        <v>101</v>
      </c>
      <c r="O5210" s="6" t="str">
        <f>INDEX(lkp_Region,MATCH(tbl_Sales[[#This Row],[Suburb]],lkp_Suburb,0))</f>
        <v>Southern Metropolitan</v>
      </c>
      <c r="P5210" s="6">
        <f>MONTH(tbl_Sales[[#This Row],[Date]])</f>
        <v>11</v>
      </c>
      <c r="Q5210" s="6">
        <f>YEAR(tbl_Sales[[#This Row],[Date]])</f>
        <v>2016</v>
      </c>
    </row>
    <row r="5211" spans="1:17" x14ac:dyDescent="0.25">
      <c r="A5211" s="1">
        <v>42696</v>
      </c>
      <c r="B5211">
        <v>1950000</v>
      </c>
      <c r="C5211" t="s">
        <v>2</v>
      </c>
      <c r="D5211" t="s">
        <v>12425</v>
      </c>
      <c r="E5211" t="s">
        <v>5</v>
      </c>
      <c r="F5211">
        <v>3101</v>
      </c>
      <c r="G5211">
        <v>4</v>
      </c>
      <c r="H5211">
        <v>2</v>
      </c>
      <c r="I5211">
        <v>2</v>
      </c>
      <c r="J5211">
        <v>400</v>
      </c>
      <c r="K5211">
        <v>2000</v>
      </c>
      <c r="L5211" t="s">
        <v>5337</v>
      </c>
      <c r="M5211" t="s">
        <v>145</v>
      </c>
      <c r="N5211" t="s">
        <v>101</v>
      </c>
      <c r="O5211" s="6" t="str">
        <f>INDEX(lkp_Region,MATCH(tbl_Sales[[#This Row],[Suburb]],lkp_Suburb,0))</f>
        <v>Southern Metropolitan</v>
      </c>
      <c r="P5211" s="6">
        <f>MONTH(tbl_Sales[[#This Row],[Date]])</f>
        <v>11</v>
      </c>
      <c r="Q5211" s="6">
        <f>YEAR(tbl_Sales[[#This Row],[Date]])</f>
        <v>2016</v>
      </c>
    </row>
    <row r="5212" spans="1:17" x14ac:dyDescent="0.25">
      <c r="A5212" s="1">
        <v>42696</v>
      </c>
      <c r="B5212">
        <v>2381000</v>
      </c>
      <c r="C5212" t="s">
        <v>2</v>
      </c>
      <c r="D5212" t="s">
        <v>12427</v>
      </c>
      <c r="E5212" t="s">
        <v>10</v>
      </c>
      <c r="F5212">
        <v>3123</v>
      </c>
      <c r="G5212">
        <v>4</v>
      </c>
      <c r="H5212">
        <v>2</v>
      </c>
      <c r="I5212">
        <v>2</v>
      </c>
      <c r="J5212">
        <v>457</v>
      </c>
      <c r="K5212">
        <v>1900</v>
      </c>
      <c r="L5212" t="s">
        <v>5338</v>
      </c>
      <c r="M5212" t="s">
        <v>230</v>
      </c>
      <c r="N5212" t="s">
        <v>101</v>
      </c>
      <c r="O5212" s="6" t="str">
        <f>INDEX(lkp_Region,MATCH(tbl_Sales[[#This Row],[Suburb]],lkp_Suburb,0))</f>
        <v>Southern Metropolitan</v>
      </c>
      <c r="P5212" s="6">
        <f>MONTH(tbl_Sales[[#This Row],[Date]])</f>
        <v>11</v>
      </c>
      <c r="Q5212" s="6">
        <f>YEAR(tbl_Sales[[#This Row],[Date]])</f>
        <v>2016</v>
      </c>
    </row>
    <row r="5213" spans="1:17" x14ac:dyDescent="0.25">
      <c r="A5213" s="1">
        <v>42696</v>
      </c>
      <c r="B5213">
        <v>4350000</v>
      </c>
      <c r="C5213" t="s">
        <v>2</v>
      </c>
      <c r="D5213" t="s">
        <v>12427</v>
      </c>
      <c r="E5213" t="s">
        <v>10</v>
      </c>
      <c r="F5213">
        <v>3126</v>
      </c>
      <c r="G5213">
        <v>4</v>
      </c>
      <c r="H5213">
        <v>3</v>
      </c>
      <c r="I5213">
        <v>3</v>
      </c>
      <c r="J5213">
        <v>788</v>
      </c>
      <c r="L5213" t="s">
        <v>5339</v>
      </c>
      <c r="M5213" t="s">
        <v>232</v>
      </c>
      <c r="N5213" t="s">
        <v>101</v>
      </c>
      <c r="O5213" s="6" t="str">
        <f>INDEX(lkp_Region,MATCH(tbl_Sales[[#This Row],[Suburb]],lkp_Suburb,0))</f>
        <v>Southern Metropolitan</v>
      </c>
      <c r="P5213" s="6">
        <f>MONTH(tbl_Sales[[#This Row],[Date]])</f>
        <v>11</v>
      </c>
      <c r="Q5213" s="6">
        <f>YEAR(tbl_Sales[[#This Row],[Date]])</f>
        <v>2016</v>
      </c>
    </row>
    <row r="5214" spans="1:17" x14ac:dyDescent="0.25">
      <c r="A5214" s="1">
        <v>42696</v>
      </c>
      <c r="B5214">
        <v>671000</v>
      </c>
      <c r="C5214" t="s">
        <v>13</v>
      </c>
      <c r="D5214" t="s">
        <v>12429</v>
      </c>
      <c r="E5214" t="s">
        <v>10</v>
      </c>
      <c r="F5214">
        <v>3186</v>
      </c>
      <c r="G5214">
        <v>1</v>
      </c>
      <c r="H5214">
        <v>1</v>
      </c>
      <c r="I5214">
        <v>1</v>
      </c>
      <c r="J5214">
        <v>70</v>
      </c>
      <c r="K5214">
        <v>1980</v>
      </c>
      <c r="L5214" t="s">
        <v>5340</v>
      </c>
      <c r="M5214" t="s">
        <v>105</v>
      </c>
      <c r="N5214" t="s">
        <v>107</v>
      </c>
      <c r="O5214" s="6" t="str">
        <f>INDEX(lkp_Region,MATCH(tbl_Sales[[#This Row],[Suburb]],lkp_Suburb,0))</f>
        <v>Southern Metropolitan</v>
      </c>
      <c r="P5214" s="6">
        <f>MONTH(tbl_Sales[[#This Row],[Date]])</f>
        <v>11</v>
      </c>
      <c r="Q5214" s="6">
        <f>YEAR(tbl_Sales[[#This Row],[Date]])</f>
        <v>2016</v>
      </c>
    </row>
    <row r="5215" spans="1:17" x14ac:dyDescent="0.25">
      <c r="A5215" s="1">
        <v>42696</v>
      </c>
      <c r="B5215">
        <v>1070000</v>
      </c>
      <c r="C5215" t="s">
        <v>2</v>
      </c>
      <c r="D5215" t="s">
        <v>12431</v>
      </c>
      <c r="E5215" t="s">
        <v>10</v>
      </c>
      <c r="F5215">
        <v>3188</v>
      </c>
      <c r="G5215">
        <v>3</v>
      </c>
      <c r="H5215">
        <v>1</v>
      </c>
      <c r="I5215">
        <v>3</v>
      </c>
      <c r="J5215">
        <v>583</v>
      </c>
      <c r="K5215">
        <v>1970</v>
      </c>
      <c r="L5215" t="s">
        <v>5341</v>
      </c>
      <c r="M5215" t="s">
        <v>278</v>
      </c>
      <c r="N5215" t="s">
        <v>107</v>
      </c>
      <c r="O5215" s="6" t="str">
        <f>INDEX(lkp_Region,MATCH(tbl_Sales[[#This Row],[Suburb]],lkp_Suburb,0))</f>
        <v>Southern Metropolitan</v>
      </c>
      <c r="P5215" s="6">
        <f>MONTH(tbl_Sales[[#This Row],[Date]])</f>
        <v>11</v>
      </c>
      <c r="Q5215" s="6">
        <f>YEAR(tbl_Sales[[#This Row],[Date]])</f>
        <v>2016</v>
      </c>
    </row>
    <row r="5216" spans="1:17" x14ac:dyDescent="0.25">
      <c r="A5216" s="1">
        <v>42696</v>
      </c>
      <c r="B5216">
        <v>1600000</v>
      </c>
      <c r="C5216" t="s">
        <v>2</v>
      </c>
      <c r="D5216" t="s">
        <v>12427</v>
      </c>
      <c r="E5216" t="s">
        <v>5</v>
      </c>
      <c r="F5216">
        <v>3188</v>
      </c>
      <c r="G5216">
        <v>4</v>
      </c>
      <c r="H5216">
        <v>2</v>
      </c>
      <c r="I5216">
        <v>2</v>
      </c>
      <c r="J5216">
        <v>607</v>
      </c>
      <c r="K5216">
        <v>2011</v>
      </c>
      <c r="L5216" t="s">
        <v>5342</v>
      </c>
      <c r="M5216" t="s">
        <v>176</v>
      </c>
      <c r="N5216" t="s">
        <v>107</v>
      </c>
      <c r="O5216" s="6" t="str">
        <f>INDEX(lkp_Region,MATCH(tbl_Sales[[#This Row],[Suburb]],lkp_Suburb,0))</f>
        <v>Southern Metropolitan</v>
      </c>
      <c r="P5216" s="6">
        <f>MONTH(tbl_Sales[[#This Row],[Date]])</f>
        <v>11</v>
      </c>
      <c r="Q5216" s="6">
        <f>YEAR(tbl_Sales[[#This Row],[Date]])</f>
        <v>2016</v>
      </c>
    </row>
    <row r="5217" spans="1:17" x14ac:dyDescent="0.25">
      <c r="A5217" s="1">
        <v>42696</v>
      </c>
      <c r="B5217">
        <v>1682000</v>
      </c>
      <c r="C5217" t="s">
        <v>2</v>
      </c>
      <c r="D5217" t="s">
        <v>12429</v>
      </c>
      <c r="E5217" t="s">
        <v>10</v>
      </c>
      <c r="F5217">
        <v>3188</v>
      </c>
      <c r="G5217">
        <v>3</v>
      </c>
      <c r="H5217">
        <v>1</v>
      </c>
      <c r="I5217">
        <v>1</v>
      </c>
      <c r="J5217">
        <v>767</v>
      </c>
      <c r="L5217" t="s">
        <v>5343</v>
      </c>
      <c r="M5217" t="s">
        <v>176</v>
      </c>
      <c r="N5217" t="s">
        <v>107</v>
      </c>
      <c r="O5217" s="6" t="str">
        <f>INDEX(lkp_Region,MATCH(tbl_Sales[[#This Row],[Suburb]],lkp_Suburb,0))</f>
        <v>Southern Metropolitan</v>
      </c>
      <c r="P5217" s="6">
        <f>MONTH(tbl_Sales[[#This Row],[Date]])</f>
        <v>11</v>
      </c>
      <c r="Q5217" s="6">
        <f>YEAR(tbl_Sales[[#This Row],[Date]])</f>
        <v>2016</v>
      </c>
    </row>
    <row r="5218" spans="1:17" x14ac:dyDescent="0.25">
      <c r="A5218" s="1">
        <v>42696</v>
      </c>
      <c r="B5218">
        <v>2504000</v>
      </c>
      <c r="C5218" t="s">
        <v>2</v>
      </c>
      <c r="D5218" t="s">
        <v>12427</v>
      </c>
      <c r="E5218" t="s">
        <v>10</v>
      </c>
      <c r="F5218">
        <v>3187</v>
      </c>
      <c r="G5218">
        <v>4</v>
      </c>
      <c r="H5218">
        <v>2</v>
      </c>
      <c r="I5218">
        <v>2</v>
      </c>
      <c r="J5218">
        <v>674</v>
      </c>
      <c r="K5218">
        <v>1950</v>
      </c>
      <c r="L5218" t="s">
        <v>5344</v>
      </c>
      <c r="M5218" t="s">
        <v>346</v>
      </c>
      <c r="N5218" t="s">
        <v>107</v>
      </c>
      <c r="O5218" s="6" t="str">
        <f>INDEX(lkp_Region,MATCH(tbl_Sales[[#This Row],[Suburb]],lkp_Suburb,0))</f>
        <v>Southern Metropolitan</v>
      </c>
      <c r="P5218" s="6">
        <f>MONTH(tbl_Sales[[#This Row],[Date]])</f>
        <v>11</v>
      </c>
      <c r="Q5218" s="6">
        <f>YEAR(tbl_Sales[[#This Row],[Date]])</f>
        <v>2016</v>
      </c>
    </row>
    <row r="5219" spans="1:17" x14ac:dyDescent="0.25">
      <c r="A5219" s="1">
        <v>42696</v>
      </c>
      <c r="B5219">
        <v>460000</v>
      </c>
      <c r="C5219" t="s">
        <v>13</v>
      </c>
      <c r="D5219" t="s">
        <v>12423</v>
      </c>
      <c r="E5219" t="s">
        <v>5</v>
      </c>
      <c r="F5219">
        <v>3079</v>
      </c>
      <c r="G5219">
        <v>1</v>
      </c>
      <c r="H5219">
        <v>1</v>
      </c>
      <c r="I5219">
        <v>0</v>
      </c>
      <c r="J5219">
        <v>75</v>
      </c>
      <c r="K5219">
        <v>1970</v>
      </c>
      <c r="L5219" t="s">
        <v>5345</v>
      </c>
      <c r="M5219" t="s">
        <v>213</v>
      </c>
      <c r="N5219" t="s">
        <v>150</v>
      </c>
      <c r="O5219" s="6" t="str">
        <f>INDEX(lkp_Region,MATCH(tbl_Sales[[#This Row],[Suburb]],lkp_Suburb,0))</f>
        <v>Eastern Metropolitan</v>
      </c>
      <c r="P5219" s="6">
        <f>MONTH(tbl_Sales[[#This Row],[Date]])</f>
        <v>11</v>
      </c>
      <c r="Q5219" s="6">
        <f>YEAR(tbl_Sales[[#This Row],[Date]])</f>
        <v>2016</v>
      </c>
    </row>
    <row r="5220" spans="1:17" x14ac:dyDescent="0.25">
      <c r="A5220" s="1">
        <v>42696</v>
      </c>
      <c r="B5220">
        <v>2200000</v>
      </c>
      <c r="C5220" t="s">
        <v>2</v>
      </c>
      <c r="D5220" t="s">
        <v>12423</v>
      </c>
      <c r="E5220" t="s">
        <v>10</v>
      </c>
      <c r="F5220">
        <v>3079</v>
      </c>
      <c r="G5220">
        <v>4</v>
      </c>
      <c r="H5220">
        <v>2</v>
      </c>
      <c r="I5220">
        <v>2</v>
      </c>
      <c r="J5220">
        <v>1004</v>
      </c>
      <c r="K5220">
        <v>1935</v>
      </c>
      <c r="L5220" t="s">
        <v>5346</v>
      </c>
      <c r="M5220" t="s">
        <v>1008</v>
      </c>
      <c r="N5220" t="s">
        <v>150</v>
      </c>
      <c r="O5220" s="6" t="str">
        <f>INDEX(lkp_Region,MATCH(tbl_Sales[[#This Row],[Suburb]],lkp_Suburb,0))</f>
        <v>Eastern Metropolitan</v>
      </c>
      <c r="P5220" s="6">
        <f>MONTH(tbl_Sales[[#This Row],[Date]])</f>
        <v>11</v>
      </c>
      <c r="Q5220" s="6">
        <f>YEAR(tbl_Sales[[#This Row],[Date]])</f>
        <v>2016</v>
      </c>
    </row>
    <row r="5221" spans="1:17" x14ac:dyDescent="0.25">
      <c r="A5221" s="1">
        <v>42697</v>
      </c>
      <c r="B5221">
        <v>975000</v>
      </c>
      <c r="C5221" t="s">
        <v>51</v>
      </c>
      <c r="D5221" t="s">
        <v>12427</v>
      </c>
      <c r="E5221" t="s">
        <v>5</v>
      </c>
      <c r="F5221">
        <v>3128</v>
      </c>
      <c r="G5221">
        <v>4</v>
      </c>
      <c r="H5221">
        <v>2</v>
      </c>
      <c r="I5221">
        <v>2</v>
      </c>
      <c r="J5221">
        <v>299</v>
      </c>
      <c r="K5221">
        <v>2008</v>
      </c>
      <c r="L5221" t="s">
        <v>5347</v>
      </c>
      <c r="M5221" t="s">
        <v>151</v>
      </c>
      <c r="N5221" t="s">
        <v>14</v>
      </c>
      <c r="O5221" s="6" t="str">
        <f>INDEX(lkp_Region,MATCH(tbl_Sales[[#This Row],[Suburb]],lkp_Suburb,0))</f>
        <v>Eastern Metropolitan</v>
      </c>
      <c r="P5221" s="6">
        <f>MONTH(tbl_Sales[[#This Row],[Date]])</f>
        <v>11</v>
      </c>
      <c r="Q5221" s="6">
        <f>YEAR(tbl_Sales[[#This Row],[Date]])</f>
        <v>2016</v>
      </c>
    </row>
    <row r="5222" spans="1:17" x14ac:dyDescent="0.25">
      <c r="A5222" s="1">
        <v>42697</v>
      </c>
      <c r="B5222">
        <v>1800000</v>
      </c>
      <c r="C5222" t="s">
        <v>2</v>
      </c>
      <c r="D5222" t="s">
        <v>12430</v>
      </c>
      <c r="E5222" t="s">
        <v>5</v>
      </c>
      <c r="F5222">
        <v>3206</v>
      </c>
      <c r="G5222">
        <v>3</v>
      </c>
      <c r="H5222">
        <v>2</v>
      </c>
      <c r="I5222">
        <v>1</v>
      </c>
      <c r="J5222">
        <v>132</v>
      </c>
      <c r="K5222">
        <v>1996</v>
      </c>
      <c r="L5222" t="s">
        <v>5348</v>
      </c>
      <c r="M5222" t="s">
        <v>113</v>
      </c>
      <c r="N5222" t="s">
        <v>26</v>
      </c>
      <c r="O5222" s="6" t="str">
        <f>INDEX(lkp_Region,MATCH(tbl_Sales[[#This Row],[Suburb]],lkp_Suburb,0))</f>
        <v>Southern Metropolitan</v>
      </c>
      <c r="P5222" s="6">
        <f>MONTH(tbl_Sales[[#This Row],[Date]])</f>
        <v>11</v>
      </c>
      <c r="Q5222" s="6">
        <f>YEAR(tbl_Sales[[#This Row],[Date]])</f>
        <v>2016</v>
      </c>
    </row>
    <row r="5223" spans="1:17" x14ac:dyDescent="0.25">
      <c r="A5223" s="1">
        <v>42697</v>
      </c>
      <c r="B5223">
        <v>522000</v>
      </c>
      <c r="C5223" t="s">
        <v>13</v>
      </c>
      <c r="D5223" t="s">
        <v>12425</v>
      </c>
      <c r="E5223" t="s">
        <v>10</v>
      </c>
      <c r="F5223">
        <v>3046</v>
      </c>
      <c r="G5223">
        <v>2</v>
      </c>
      <c r="H5223">
        <v>1</v>
      </c>
      <c r="I5223">
        <v>1</v>
      </c>
      <c r="J5223">
        <v>161</v>
      </c>
      <c r="K5223">
        <v>2012</v>
      </c>
      <c r="L5223" t="s">
        <v>5349</v>
      </c>
      <c r="M5223" t="s">
        <v>680</v>
      </c>
      <c r="N5223" t="s">
        <v>18</v>
      </c>
      <c r="O5223" s="6" t="str">
        <f>INDEX(lkp_Region,MATCH(tbl_Sales[[#This Row],[Suburb]],lkp_Suburb,0))</f>
        <v>Northern Metropolitan</v>
      </c>
      <c r="P5223" s="6">
        <f>MONTH(tbl_Sales[[#This Row],[Date]])</f>
        <v>11</v>
      </c>
      <c r="Q5223" s="6">
        <f>YEAR(tbl_Sales[[#This Row],[Date]])</f>
        <v>2016</v>
      </c>
    </row>
    <row r="5224" spans="1:17" x14ac:dyDescent="0.25">
      <c r="A5224" s="1">
        <v>42697</v>
      </c>
      <c r="B5224">
        <v>600000</v>
      </c>
      <c r="C5224" t="s">
        <v>51</v>
      </c>
      <c r="D5224" t="s">
        <v>12428</v>
      </c>
      <c r="E5224" t="s">
        <v>5</v>
      </c>
      <c r="F5224">
        <v>3044</v>
      </c>
      <c r="G5224">
        <v>3</v>
      </c>
      <c r="H5224">
        <v>2</v>
      </c>
      <c r="I5224">
        <v>1</v>
      </c>
      <c r="J5224">
        <v>122</v>
      </c>
      <c r="K5224">
        <v>1998</v>
      </c>
      <c r="L5224" t="s">
        <v>5350</v>
      </c>
      <c r="M5224" t="s">
        <v>115</v>
      </c>
      <c r="N5224" t="s">
        <v>18</v>
      </c>
      <c r="O5224" s="6" t="str">
        <f>INDEX(lkp_Region,MATCH(tbl_Sales[[#This Row],[Suburb]],lkp_Suburb,0))</f>
        <v>Northern Metropolitan</v>
      </c>
      <c r="P5224" s="6">
        <f>MONTH(tbl_Sales[[#This Row],[Date]])</f>
        <v>11</v>
      </c>
      <c r="Q5224" s="6">
        <f>YEAR(tbl_Sales[[#This Row],[Date]])</f>
        <v>2016</v>
      </c>
    </row>
    <row r="5225" spans="1:17" x14ac:dyDescent="0.25">
      <c r="A5225" s="1">
        <v>42697</v>
      </c>
      <c r="B5225">
        <v>835000</v>
      </c>
      <c r="C5225" t="s">
        <v>2</v>
      </c>
      <c r="D5225" t="s">
        <v>12428</v>
      </c>
      <c r="E5225" t="s">
        <v>10</v>
      </c>
      <c r="F5225">
        <v>3058</v>
      </c>
      <c r="G5225">
        <v>3</v>
      </c>
      <c r="H5225">
        <v>1</v>
      </c>
      <c r="I5225">
        <v>1</v>
      </c>
      <c r="J5225">
        <v>459</v>
      </c>
      <c r="L5225" t="s">
        <v>5351</v>
      </c>
      <c r="M5225" t="s">
        <v>41</v>
      </c>
      <c r="N5225" t="s">
        <v>18</v>
      </c>
      <c r="O5225" s="6" t="str">
        <f>INDEX(lkp_Region,MATCH(tbl_Sales[[#This Row],[Suburb]],lkp_Suburb,0))</f>
        <v>Northern Metropolitan</v>
      </c>
      <c r="P5225" s="6">
        <f>MONTH(tbl_Sales[[#This Row],[Date]])</f>
        <v>11</v>
      </c>
      <c r="Q5225" s="6">
        <f>YEAR(tbl_Sales[[#This Row],[Date]])</f>
        <v>2016</v>
      </c>
    </row>
    <row r="5226" spans="1:17" x14ac:dyDescent="0.25">
      <c r="A5226" s="1">
        <v>42697</v>
      </c>
      <c r="B5226">
        <v>910000</v>
      </c>
      <c r="C5226" t="s">
        <v>2</v>
      </c>
      <c r="D5226" t="s">
        <v>12427</v>
      </c>
      <c r="E5226" t="s">
        <v>10</v>
      </c>
      <c r="F5226">
        <v>3041</v>
      </c>
      <c r="G5226">
        <v>3</v>
      </c>
      <c r="H5226">
        <v>1</v>
      </c>
      <c r="I5226">
        <v>2</v>
      </c>
      <c r="J5226">
        <v>692</v>
      </c>
      <c r="K5226">
        <v>1960</v>
      </c>
      <c r="L5226" t="s">
        <v>5352</v>
      </c>
      <c r="M5226" t="s">
        <v>121</v>
      </c>
      <c r="N5226" t="s">
        <v>49</v>
      </c>
      <c r="O5226" s="6" t="str">
        <f>INDEX(lkp_Region,MATCH(tbl_Sales[[#This Row],[Suburb]],lkp_Suburb,0))</f>
        <v>Western Metropolitan</v>
      </c>
      <c r="P5226" s="6">
        <f>MONTH(tbl_Sales[[#This Row],[Date]])</f>
        <v>11</v>
      </c>
      <c r="Q5226" s="6">
        <f>YEAR(tbl_Sales[[#This Row],[Date]])</f>
        <v>2016</v>
      </c>
    </row>
    <row r="5227" spans="1:17" x14ac:dyDescent="0.25">
      <c r="A5227" s="1">
        <v>42697</v>
      </c>
      <c r="B5227">
        <v>2390000</v>
      </c>
      <c r="C5227" t="s">
        <v>2</v>
      </c>
      <c r="D5227" t="s">
        <v>12423</v>
      </c>
      <c r="E5227" t="s">
        <v>10</v>
      </c>
      <c r="F5227">
        <v>3040</v>
      </c>
      <c r="G5227">
        <v>3</v>
      </c>
      <c r="H5227">
        <v>1</v>
      </c>
      <c r="I5227">
        <v>1</v>
      </c>
      <c r="J5227">
        <v>669</v>
      </c>
      <c r="L5227" t="s">
        <v>5353</v>
      </c>
      <c r="M5227" t="s">
        <v>47</v>
      </c>
      <c r="N5227" t="s">
        <v>49</v>
      </c>
      <c r="O5227" s="6" t="str">
        <f>INDEX(lkp_Region,MATCH(tbl_Sales[[#This Row],[Suburb]],lkp_Suburb,0))</f>
        <v>Western Metropolitan</v>
      </c>
      <c r="P5227" s="6">
        <f>MONTH(tbl_Sales[[#This Row],[Date]])</f>
        <v>11</v>
      </c>
      <c r="Q5227" s="6">
        <f>YEAR(tbl_Sales[[#This Row],[Date]])</f>
        <v>2016</v>
      </c>
    </row>
    <row r="5228" spans="1:17" x14ac:dyDescent="0.25">
      <c r="A5228" s="1">
        <v>42697</v>
      </c>
      <c r="B5228">
        <v>1250000</v>
      </c>
      <c r="C5228" t="s">
        <v>2</v>
      </c>
      <c r="D5228" t="s">
        <v>12429</v>
      </c>
      <c r="E5228" t="s">
        <v>10</v>
      </c>
      <c r="F5228">
        <v>3147</v>
      </c>
      <c r="G5228">
        <v>3</v>
      </c>
      <c r="H5228">
        <v>1</v>
      </c>
      <c r="I5228">
        <v>1</v>
      </c>
      <c r="J5228">
        <v>842</v>
      </c>
      <c r="L5228" t="s">
        <v>5354</v>
      </c>
      <c r="M5228" t="s">
        <v>609</v>
      </c>
      <c r="N5228" t="s">
        <v>31</v>
      </c>
      <c r="O5228" s="6" t="str">
        <f>INDEX(lkp_Region,MATCH(tbl_Sales[[#This Row],[Suburb]],lkp_Suburb,0))</f>
        <v>Southern Metropolitan</v>
      </c>
      <c r="P5228" s="6">
        <f>MONTH(tbl_Sales[[#This Row],[Date]])</f>
        <v>11</v>
      </c>
      <c r="Q5228" s="6">
        <f>YEAR(tbl_Sales[[#This Row],[Date]])</f>
        <v>2016</v>
      </c>
    </row>
    <row r="5229" spans="1:17" x14ac:dyDescent="0.25">
      <c r="A5229" s="1">
        <v>42697</v>
      </c>
      <c r="B5229">
        <v>1641000</v>
      </c>
      <c r="C5229" t="s">
        <v>2</v>
      </c>
      <c r="D5229" t="s">
        <v>12427</v>
      </c>
      <c r="E5229" t="s">
        <v>10</v>
      </c>
      <c r="F5229">
        <v>3166</v>
      </c>
      <c r="G5229">
        <v>4</v>
      </c>
      <c r="H5229">
        <v>1</v>
      </c>
      <c r="I5229">
        <v>2</v>
      </c>
      <c r="J5229">
        <v>802</v>
      </c>
      <c r="L5229" t="s">
        <v>5355</v>
      </c>
      <c r="M5229" t="s">
        <v>246</v>
      </c>
      <c r="N5229" t="s">
        <v>31</v>
      </c>
      <c r="O5229" s="6" t="str">
        <f>INDEX(lkp_Region,MATCH(tbl_Sales[[#This Row],[Suburb]],lkp_Suburb,0))</f>
        <v>Southern Metropolitan</v>
      </c>
      <c r="P5229" s="6">
        <f>MONTH(tbl_Sales[[#This Row],[Date]])</f>
        <v>11</v>
      </c>
      <c r="Q5229" s="6">
        <f>YEAR(tbl_Sales[[#This Row],[Date]])</f>
        <v>2016</v>
      </c>
    </row>
    <row r="5230" spans="1:17" x14ac:dyDescent="0.25">
      <c r="A5230" s="1">
        <v>42697</v>
      </c>
      <c r="B5230">
        <v>1300000</v>
      </c>
      <c r="C5230" t="s">
        <v>13</v>
      </c>
      <c r="D5230" t="s">
        <v>12424</v>
      </c>
      <c r="E5230" t="s">
        <v>5</v>
      </c>
      <c r="F5230">
        <v>3141</v>
      </c>
      <c r="G5230">
        <v>2</v>
      </c>
      <c r="H5230">
        <v>2</v>
      </c>
      <c r="I5230">
        <v>2</v>
      </c>
      <c r="J5230">
        <v>0</v>
      </c>
      <c r="K5230">
        <v>1986</v>
      </c>
      <c r="L5230" t="s">
        <v>5356</v>
      </c>
      <c r="M5230" t="s">
        <v>111</v>
      </c>
      <c r="N5230" t="s">
        <v>88</v>
      </c>
      <c r="O5230" s="6" t="str">
        <f>INDEX(lkp_Region,MATCH(tbl_Sales[[#This Row],[Suburb]],lkp_Suburb,0))</f>
        <v>Southern Metropolitan</v>
      </c>
      <c r="P5230" s="6">
        <f>MONTH(tbl_Sales[[#This Row],[Date]])</f>
        <v>11</v>
      </c>
      <c r="Q5230" s="6">
        <f>YEAR(tbl_Sales[[#This Row],[Date]])</f>
        <v>2016</v>
      </c>
    </row>
    <row r="5231" spans="1:17" x14ac:dyDescent="0.25">
      <c r="A5231" s="1">
        <v>42697</v>
      </c>
      <c r="B5231">
        <v>635000</v>
      </c>
      <c r="C5231" t="s">
        <v>13</v>
      </c>
      <c r="D5231" t="s">
        <v>12427</v>
      </c>
      <c r="E5231" t="s">
        <v>5</v>
      </c>
      <c r="F5231">
        <v>3032</v>
      </c>
      <c r="G5231">
        <v>2</v>
      </c>
      <c r="H5231">
        <v>2</v>
      </c>
      <c r="I5231">
        <v>1</v>
      </c>
      <c r="J5231">
        <v>0</v>
      </c>
      <c r="L5231" t="s">
        <v>5357</v>
      </c>
      <c r="M5231" t="s">
        <v>21</v>
      </c>
      <c r="N5231" t="s">
        <v>21</v>
      </c>
      <c r="O5231" s="6" t="str">
        <f>INDEX(lkp_Region,MATCH(tbl_Sales[[#This Row],[Suburb]],lkp_Suburb,0))</f>
        <v>Western Metropolitan</v>
      </c>
      <c r="P5231" s="6">
        <f>MONTH(tbl_Sales[[#This Row],[Date]])</f>
        <v>11</v>
      </c>
      <c r="Q5231" s="6">
        <f>YEAR(tbl_Sales[[#This Row],[Date]])</f>
        <v>2016</v>
      </c>
    </row>
    <row r="5232" spans="1:17" x14ac:dyDescent="0.25">
      <c r="A5232" s="1">
        <v>42697</v>
      </c>
      <c r="B5232">
        <v>730000</v>
      </c>
      <c r="C5232" t="s">
        <v>51</v>
      </c>
      <c r="D5232" t="s">
        <v>12427</v>
      </c>
      <c r="E5232" t="s">
        <v>10</v>
      </c>
      <c r="F5232">
        <v>3032</v>
      </c>
      <c r="G5232">
        <v>3</v>
      </c>
      <c r="H5232">
        <v>1</v>
      </c>
      <c r="I5232">
        <v>2</v>
      </c>
      <c r="J5232">
        <v>250</v>
      </c>
      <c r="K5232">
        <v>2000</v>
      </c>
      <c r="L5232" t="s">
        <v>5358</v>
      </c>
      <c r="M5232" t="s">
        <v>21</v>
      </c>
      <c r="N5232" t="s">
        <v>21</v>
      </c>
      <c r="O5232" s="6" t="str">
        <f>INDEX(lkp_Region,MATCH(tbl_Sales[[#This Row],[Suburb]],lkp_Suburb,0))</f>
        <v>Western Metropolitan</v>
      </c>
      <c r="P5232" s="6">
        <f>MONTH(tbl_Sales[[#This Row],[Date]])</f>
        <v>11</v>
      </c>
      <c r="Q5232" s="6">
        <f>YEAR(tbl_Sales[[#This Row],[Date]])</f>
        <v>2016</v>
      </c>
    </row>
    <row r="5233" spans="1:17" x14ac:dyDescent="0.25">
      <c r="A5233" s="1">
        <v>42697</v>
      </c>
      <c r="B5233">
        <v>830000</v>
      </c>
      <c r="C5233" t="s">
        <v>2</v>
      </c>
      <c r="D5233" t="s">
        <v>12430</v>
      </c>
      <c r="E5233" t="s">
        <v>5</v>
      </c>
      <c r="F5233">
        <v>3012</v>
      </c>
      <c r="G5233">
        <v>4</v>
      </c>
      <c r="H5233">
        <v>2</v>
      </c>
      <c r="I5233">
        <v>1</v>
      </c>
      <c r="J5233">
        <v>665</v>
      </c>
      <c r="K5233">
        <v>1960</v>
      </c>
      <c r="L5233" t="s">
        <v>5359</v>
      </c>
      <c r="M5233" t="s">
        <v>53</v>
      </c>
      <c r="N5233" t="s">
        <v>21</v>
      </c>
      <c r="O5233" s="6" t="str">
        <f>INDEX(lkp_Region,MATCH(tbl_Sales[[#This Row],[Suburb]],lkp_Suburb,0))</f>
        <v>Western Metropolitan</v>
      </c>
      <c r="P5233" s="6">
        <f>MONTH(tbl_Sales[[#This Row],[Date]])</f>
        <v>11</v>
      </c>
      <c r="Q5233" s="6">
        <f>YEAR(tbl_Sales[[#This Row],[Date]])</f>
        <v>2016</v>
      </c>
    </row>
    <row r="5234" spans="1:17" x14ac:dyDescent="0.25">
      <c r="A5234" s="1">
        <v>42697</v>
      </c>
      <c r="B5234">
        <v>800000</v>
      </c>
      <c r="C5234" t="s">
        <v>2</v>
      </c>
      <c r="D5234" t="s">
        <v>12431</v>
      </c>
      <c r="E5234" t="s">
        <v>5</v>
      </c>
      <c r="F5234">
        <v>3015</v>
      </c>
      <c r="G5234">
        <v>3</v>
      </c>
      <c r="H5234">
        <v>2</v>
      </c>
      <c r="I5234">
        <v>1</v>
      </c>
      <c r="J5234">
        <v>0</v>
      </c>
      <c r="K5234">
        <v>1970</v>
      </c>
      <c r="L5234" t="s">
        <v>5360</v>
      </c>
      <c r="M5234" t="s">
        <v>133</v>
      </c>
      <c r="N5234" t="s">
        <v>69</v>
      </c>
      <c r="O5234" s="6" t="str">
        <f>INDEX(lkp_Region,MATCH(tbl_Sales[[#This Row],[Suburb]],lkp_Suburb,0))</f>
        <v>Western Metropolitan</v>
      </c>
      <c r="P5234" s="6">
        <f>MONTH(tbl_Sales[[#This Row],[Date]])</f>
        <v>11</v>
      </c>
      <c r="Q5234" s="6">
        <f>YEAR(tbl_Sales[[#This Row],[Date]])</f>
        <v>2016</v>
      </c>
    </row>
    <row r="5235" spans="1:17" x14ac:dyDescent="0.25">
      <c r="A5235" s="1">
        <v>42697</v>
      </c>
      <c r="B5235">
        <v>1040000</v>
      </c>
      <c r="C5235" t="s">
        <v>2</v>
      </c>
      <c r="D5235" t="s">
        <v>12428</v>
      </c>
      <c r="E5235" t="s">
        <v>10</v>
      </c>
      <c r="F5235">
        <v>3015</v>
      </c>
      <c r="G5235">
        <v>3</v>
      </c>
      <c r="H5235">
        <v>1</v>
      </c>
      <c r="I5235">
        <v>2</v>
      </c>
      <c r="J5235">
        <v>595</v>
      </c>
      <c r="L5235" t="s">
        <v>1891</v>
      </c>
      <c r="M5235" t="s">
        <v>133</v>
      </c>
      <c r="N5235" t="s">
        <v>69</v>
      </c>
      <c r="O5235" s="6" t="str">
        <f>INDEX(lkp_Region,MATCH(tbl_Sales[[#This Row],[Suburb]],lkp_Suburb,0))</f>
        <v>Western Metropolitan</v>
      </c>
      <c r="P5235" s="6">
        <f>MONTH(tbl_Sales[[#This Row],[Date]])</f>
        <v>11</v>
      </c>
      <c r="Q5235" s="6">
        <f>YEAR(tbl_Sales[[#This Row],[Date]])</f>
        <v>2016</v>
      </c>
    </row>
    <row r="5236" spans="1:17" x14ac:dyDescent="0.25">
      <c r="A5236" s="1">
        <v>42697</v>
      </c>
      <c r="B5236">
        <v>1046000</v>
      </c>
      <c r="C5236" t="s">
        <v>2</v>
      </c>
      <c r="D5236" t="s">
        <v>12428</v>
      </c>
      <c r="E5236" t="s">
        <v>5</v>
      </c>
      <c r="F5236">
        <v>3015</v>
      </c>
      <c r="G5236">
        <v>3</v>
      </c>
      <c r="H5236">
        <v>2</v>
      </c>
      <c r="I5236">
        <v>2</v>
      </c>
      <c r="J5236">
        <v>284</v>
      </c>
      <c r="K5236">
        <v>1890</v>
      </c>
      <c r="L5236" t="s">
        <v>5361</v>
      </c>
      <c r="M5236" t="s">
        <v>133</v>
      </c>
      <c r="N5236" t="s">
        <v>69</v>
      </c>
      <c r="O5236" s="6" t="str">
        <f>INDEX(lkp_Region,MATCH(tbl_Sales[[#This Row],[Suburb]],lkp_Suburb,0))</f>
        <v>Western Metropolitan</v>
      </c>
      <c r="P5236" s="6">
        <f>MONTH(tbl_Sales[[#This Row],[Date]])</f>
        <v>11</v>
      </c>
      <c r="Q5236" s="6">
        <f>YEAR(tbl_Sales[[#This Row],[Date]])</f>
        <v>2016</v>
      </c>
    </row>
    <row r="5237" spans="1:17" x14ac:dyDescent="0.25">
      <c r="A5237" s="1">
        <v>42697</v>
      </c>
      <c r="B5237">
        <v>290000</v>
      </c>
      <c r="C5237" t="s">
        <v>13</v>
      </c>
      <c r="D5237" t="s">
        <v>12432</v>
      </c>
      <c r="E5237" t="s">
        <v>10</v>
      </c>
      <c r="F5237">
        <v>3163</v>
      </c>
      <c r="G5237">
        <v>1</v>
      </c>
      <c r="H5237">
        <v>1</v>
      </c>
      <c r="I5237">
        <v>1</v>
      </c>
      <c r="J5237">
        <v>0</v>
      </c>
      <c r="L5237" t="s">
        <v>5362</v>
      </c>
      <c r="M5237" t="s">
        <v>225</v>
      </c>
      <c r="N5237" t="s">
        <v>57</v>
      </c>
      <c r="O5237" s="6" t="str">
        <f>INDEX(lkp_Region,MATCH(tbl_Sales[[#This Row],[Suburb]],lkp_Suburb,0))</f>
        <v>Southern Metropolitan</v>
      </c>
      <c r="P5237" s="6">
        <f>MONTH(tbl_Sales[[#This Row],[Date]])</f>
        <v>11</v>
      </c>
      <c r="Q5237" s="6">
        <f>YEAR(tbl_Sales[[#This Row],[Date]])</f>
        <v>2016</v>
      </c>
    </row>
    <row r="5238" spans="1:17" x14ac:dyDescent="0.25">
      <c r="A5238" s="1">
        <v>42697</v>
      </c>
      <c r="B5238">
        <v>1355000</v>
      </c>
      <c r="C5238" t="s">
        <v>2</v>
      </c>
      <c r="D5238" t="s">
        <v>12429</v>
      </c>
      <c r="E5238" t="s">
        <v>10</v>
      </c>
      <c r="F5238">
        <v>3165</v>
      </c>
      <c r="G5238">
        <v>3</v>
      </c>
      <c r="H5238">
        <v>1</v>
      </c>
      <c r="I5238">
        <v>2</v>
      </c>
      <c r="J5238">
        <v>818</v>
      </c>
      <c r="L5238" t="s">
        <v>5363</v>
      </c>
      <c r="M5238" t="s">
        <v>138</v>
      </c>
      <c r="N5238" t="s">
        <v>57</v>
      </c>
      <c r="O5238" s="6" t="str">
        <f>INDEX(lkp_Region,MATCH(tbl_Sales[[#This Row],[Suburb]],lkp_Suburb,0))</f>
        <v>Southern Metropolitan</v>
      </c>
      <c r="P5238" s="6">
        <f>MONTH(tbl_Sales[[#This Row],[Date]])</f>
        <v>11</v>
      </c>
      <c r="Q5238" s="6">
        <f>YEAR(tbl_Sales[[#This Row],[Date]])</f>
        <v>2016</v>
      </c>
    </row>
    <row r="5239" spans="1:17" x14ac:dyDescent="0.25">
      <c r="A5239" s="1">
        <v>42697</v>
      </c>
      <c r="B5239">
        <v>950000</v>
      </c>
      <c r="C5239" t="s">
        <v>2</v>
      </c>
      <c r="D5239" t="s">
        <v>12427</v>
      </c>
      <c r="E5239" t="s">
        <v>10</v>
      </c>
      <c r="F5239">
        <v>3072</v>
      </c>
      <c r="G5239">
        <v>4</v>
      </c>
      <c r="H5239">
        <v>2</v>
      </c>
      <c r="I5239">
        <v>1</v>
      </c>
      <c r="J5239">
        <v>243</v>
      </c>
      <c r="K5239">
        <v>2005</v>
      </c>
      <c r="L5239" t="s">
        <v>5364</v>
      </c>
      <c r="M5239" t="s">
        <v>97</v>
      </c>
      <c r="N5239" t="s">
        <v>62</v>
      </c>
      <c r="O5239" s="6" t="str">
        <f>INDEX(lkp_Region,MATCH(tbl_Sales[[#This Row],[Suburb]],lkp_Suburb,0))</f>
        <v>Northern Metropolitan</v>
      </c>
      <c r="P5239" s="6">
        <f>MONTH(tbl_Sales[[#This Row],[Date]])</f>
        <v>11</v>
      </c>
      <c r="Q5239" s="6">
        <f>YEAR(tbl_Sales[[#This Row],[Date]])</f>
        <v>2016</v>
      </c>
    </row>
    <row r="5240" spans="1:17" x14ac:dyDescent="0.25">
      <c r="A5240" s="1">
        <v>42697</v>
      </c>
      <c r="B5240">
        <v>1000000</v>
      </c>
      <c r="C5240" t="s">
        <v>2</v>
      </c>
      <c r="D5240" t="s">
        <v>12428</v>
      </c>
      <c r="E5240" t="s">
        <v>5</v>
      </c>
      <c r="F5240">
        <v>3072</v>
      </c>
      <c r="G5240">
        <v>3</v>
      </c>
      <c r="H5240">
        <v>2</v>
      </c>
      <c r="I5240">
        <v>2</v>
      </c>
      <c r="J5240">
        <v>143</v>
      </c>
      <c r="L5240" t="s">
        <v>5365</v>
      </c>
      <c r="M5240" t="s">
        <v>97</v>
      </c>
      <c r="N5240" t="s">
        <v>62</v>
      </c>
      <c r="O5240" s="6" t="str">
        <f>INDEX(lkp_Region,MATCH(tbl_Sales[[#This Row],[Suburb]],lkp_Suburb,0))</f>
        <v>Northern Metropolitan</v>
      </c>
      <c r="P5240" s="6">
        <f>MONTH(tbl_Sales[[#This Row],[Date]])</f>
        <v>11</v>
      </c>
      <c r="Q5240" s="6">
        <f>YEAR(tbl_Sales[[#This Row],[Date]])</f>
        <v>2016</v>
      </c>
    </row>
    <row r="5241" spans="1:17" x14ac:dyDescent="0.25">
      <c r="A5241" s="1">
        <v>42697</v>
      </c>
      <c r="B5241">
        <v>1150000</v>
      </c>
      <c r="C5241" t="s">
        <v>2</v>
      </c>
      <c r="D5241" t="s">
        <v>12428</v>
      </c>
      <c r="E5241" t="s">
        <v>10</v>
      </c>
      <c r="F5241">
        <v>3072</v>
      </c>
      <c r="G5241">
        <v>3</v>
      </c>
      <c r="H5241">
        <v>1</v>
      </c>
      <c r="I5241">
        <v>2</v>
      </c>
      <c r="J5241">
        <v>566</v>
      </c>
      <c r="K5241">
        <v>1910</v>
      </c>
      <c r="L5241" t="s">
        <v>5366</v>
      </c>
      <c r="M5241" t="s">
        <v>97</v>
      </c>
      <c r="N5241" t="s">
        <v>62</v>
      </c>
      <c r="O5241" s="6" t="str">
        <f>INDEX(lkp_Region,MATCH(tbl_Sales[[#This Row],[Suburb]],lkp_Suburb,0))</f>
        <v>Northern Metropolitan</v>
      </c>
      <c r="P5241" s="6">
        <f>MONTH(tbl_Sales[[#This Row],[Date]])</f>
        <v>11</v>
      </c>
      <c r="Q5241" s="6">
        <f>YEAR(tbl_Sales[[#This Row],[Date]])</f>
        <v>2016</v>
      </c>
    </row>
    <row r="5242" spans="1:17" x14ac:dyDescent="0.25">
      <c r="A5242" s="1">
        <v>42697</v>
      </c>
      <c r="B5242">
        <v>840000</v>
      </c>
      <c r="C5242" t="s">
        <v>2</v>
      </c>
      <c r="D5242" t="s">
        <v>12423</v>
      </c>
      <c r="E5242" t="s">
        <v>10</v>
      </c>
      <c r="F5242">
        <v>3020</v>
      </c>
      <c r="G5242">
        <v>3</v>
      </c>
      <c r="H5242">
        <v>1</v>
      </c>
      <c r="I5242">
        <v>0</v>
      </c>
      <c r="J5242">
        <v>697</v>
      </c>
      <c r="K5242">
        <v>1920</v>
      </c>
      <c r="L5242" t="s">
        <v>5367</v>
      </c>
      <c r="M5242" t="s">
        <v>0</v>
      </c>
      <c r="N5242" t="s">
        <v>3</v>
      </c>
      <c r="O5242" s="6" t="str">
        <f>INDEX(lkp_Region,MATCH(tbl_Sales[[#This Row],[Suburb]],lkp_Suburb,0))</f>
        <v>Western Metropolitan</v>
      </c>
      <c r="P5242" s="6">
        <f>MONTH(tbl_Sales[[#This Row],[Date]])</f>
        <v>11</v>
      </c>
      <c r="Q5242" s="6">
        <f>YEAR(tbl_Sales[[#This Row],[Date]])</f>
        <v>2016</v>
      </c>
    </row>
    <row r="5243" spans="1:17" x14ac:dyDescent="0.25">
      <c r="A5243" s="1">
        <v>42697</v>
      </c>
      <c r="B5243">
        <v>1422000</v>
      </c>
      <c r="C5243" t="s">
        <v>2</v>
      </c>
      <c r="D5243" t="s">
        <v>12429</v>
      </c>
      <c r="E5243" t="s">
        <v>10</v>
      </c>
      <c r="F5243">
        <v>3147</v>
      </c>
      <c r="G5243">
        <v>3</v>
      </c>
      <c r="H5243">
        <v>1</v>
      </c>
      <c r="I5243">
        <v>2</v>
      </c>
      <c r="J5243">
        <v>583</v>
      </c>
      <c r="L5243" t="s">
        <v>5368</v>
      </c>
      <c r="M5243" t="s">
        <v>206</v>
      </c>
      <c r="N5243" t="s">
        <v>101</v>
      </c>
      <c r="O5243" s="6" t="str">
        <f>INDEX(lkp_Region,MATCH(tbl_Sales[[#This Row],[Suburb]],lkp_Suburb,0))</f>
        <v>Southern Metropolitan</v>
      </c>
      <c r="P5243" s="6">
        <f>MONTH(tbl_Sales[[#This Row],[Date]])</f>
        <v>11</v>
      </c>
      <c r="Q5243" s="6">
        <f>YEAR(tbl_Sales[[#This Row],[Date]])</f>
        <v>2016</v>
      </c>
    </row>
    <row r="5244" spans="1:17" x14ac:dyDescent="0.25">
      <c r="A5244" s="1">
        <v>42697</v>
      </c>
      <c r="B5244">
        <v>915500</v>
      </c>
      <c r="C5244" t="s">
        <v>51</v>
      </c>
      <c r="D5244" t="s">
        <v>12427</v>
      </c>
      <c r="E5244" t="s">
        <v>10</v>
      </c>
      <c r="F5244">
        <v>3188</v>
      </c>
      <c r="G5244">
        <v>2</v>
      </c>
      <c r="H5244">
        <v>2</v>
      </c>
      <c r="I5244">
        <v>1</v>
      </c>
      <c r="J5244">
        <v>0</v>
      </c>
      <c r="L5244" t="s">
        <v>5369</v>
      </c>
      <c r="M5244" t="s">
        <v>176</v>
      </c>
      <c r="N5244" t="s">
        <v>107</v>
      </c>
      <c r="O5244" s="6" t="str">
        <f>INDEX(lkp_Region,MATCH(tbl_Sales[[#This Row],[Suburb]],lkp_Suburb,0))</f>
        <v>Southern Metropolitan</v>
      </c>
      <c r="P5244" s="6">
        <f>MONTH(tbl_Sales[[#This Row],[Date]])</f>
        <v>11</v>
      </c>
      <c r="Q5244" s="6">
        <f>YEAR(tbl_Sales[[#This Row],[Date]])</f>
        <v>2016</v>
      </c>
    </row>
    <row r="5245" spans="1:17" x14ac:dyDescent="0.25">
      <c r="A5245" s="1">
        <v>42697</v>
      </c>
      <c r="B5245">
        <v>1975000</v>
      </c>
      <c r="C5245" t="s">
        <v>2</v>
      </c>
      <c r="D5245" t="s">
        <v>12429</v>
      </c>
      <c r="E5245" t="s">
        <v>10</v>
      </c>
      <c r="F5245">
        <v>3186</v>
      </c>
      <c r="G5245">
        <v>3</v>
      </c>
      <c r="H5245">
        <v>1</v>
      </c>
      <c r="I5245">
        <v>2</v>
      </c>
      <c r="J5245">
        <v>432</v>
      </c>
      <c r="K5245">
        <v>1930</v>
      </c>
      <c r="L5245" t="s">
        <v>5370</v>
      </c>
      <c r="M5245" t="s">
        <v>105</v>
      </c>
      <c r="N5245" t="s">
        <v>107</v>
      </c>
      <c r="O5245" s="6" t="str">
        <f>INDEX(lkp_Region,MATCH(tbl_Sales[[#This Row],[Suburb]],lkp_Suburb,0))</f>
        <v>Southern Metropolitan</v>
      </c>
      <c r="P5245" s="6">
        <f>MONTH(tbl_Sales[[#This Row],[Date]])</f>
        <v>11</v>
      </c>
      <c r="Q5245" s="6">
        <f>YEAR(tbl_Sales[[#This Row],[Date]])</f>
        <v>2016</v>
      </c>
    </row>
    <row r="5246" spans="1:17" x14ac:dyDescent="0.25">
      <c r="A5246" s="1">
        <v>42697</v>
      </c>
      <c r="B5246">
        <v>2900000</v>
      </c>
      <c r="C5246" t="s">
        <v>2</v>
      </c>
      <c r="D5246" t="s">
        <v>12424</v>
      </c>
      <c r="E5246" t="s">
        <v>10</v>
      </c>
      <c r="F5246">
        <v>3186</v>
      </c>
      <c r="G5246">
        <v>3</v>
      </c>
      <c r="H5246">
        <v>1</v>
      </c>
      <c r="I5246">
        <v>1</v>
      </c>
      <c r="J5246">
        <v>659</v>
      </c>
      <c r="K5246">
        <v>1942</v>
      </c>
      <c r="L5246" t="s">
        <v>5371</v>
      </c>
      <c r="M5246" t="s">
        <v>105</v>
      </c>
      <c r="N5246" t="s">
        <v>107</v>
      </c>
      <c r="O5246" s="6" t="str">
        <f>INDEX(lkp_Region,MATCH(tbl_Sales[[#This Row],[Suburb]],lkp_Suburb,0))</f>
        <v>Southern Metropolitan</v>
      </c>
      <c r="P5246" s="6">
        <f>MONTH(tbl_Sales[[#This Row],[Date]])</f>
        <v>11</v>
      </c>
      <c r="Q5246" s="6">
        <f>YEAR(tbl_Sales[[#This Row],[Date]])</f>
        <v>2016</v>
      </c>
    </row>
    <row r="5247" spans="1:17" x14ac:dyDescent="0.25">
      <c r="A5247" s="1">
        <v>42697</v>
      </c>
      <c r="B5247">
        <v>525000</v>
      </c>
      <c r="C5247" t="s">
        <v>2</v>
      </c>
      <c r="D5247" t="s">
        <v>12423</v>
      </c>
      <c r="E5247" t="s">
        <v>10</v>
      </c>
      <c r="F5247">
        <v>3081</v>
      </c>
      <c r="G5247">
        <v>3</v>
      </c>
      <c r="H5247">
        <v>1</v>
      </c>
      <c r="I5247">
        <v>2</v>
      </c>
      <c r="J5247">
        <v>192</v>
      </c>
      <c r="K5247">
        <v>1970</v>
      </c>
      <c r="L5247" t="s">
        <v>5372</v>
      </c>
      <c r="M5247" t="s">
        <v>148</v>
      </c>
      <c r="N5247" t="s">
        <v>150</v>
      </c>
      <c r="O5247" s="6" t="str">
        <f>INDEX(lkp_Region,MATCH(tbl_Sales[[#This Row],[Suburb]],lkp_Suburb,0))</f>
        <v>Eastern Metropolitan</v>
      </c>
      <c r="P5247" s="6">
        <f>MONTH(tbl_Sales[[#This Row],[Date]])</f>
        <v>11</v>
      </c>
      <c r="Q5247" s="6">
        <f>YEAR(tbl_Sales[[#This Row],[Date]])</f>
        <v>2016</v>
      </c>
    </row>
    <row r="5248" spans="1:17" x14ac:dyDescent="0.25">
      <c r="A5248" s="1">
        <v>42698</v>
      </c>
      <c r="B5248">
        <v>360000</v>
      </c>
      <c r="C5248" t="s">
        <v>13</v>
      </c>
      <c r="D5248" t="s">
        <v>12427</v>
      </c>
      <c r="E5248" t="s">
        <v>10</v>
      </c>
      <c r="F5248">
        <v>3121</v>
      </c>
      <c r="G5248">
        <v>1</v>
      </c>
      <c r="H5248">
        <v>1</v>
      </c>
      <c r="I5248">
        <v>1</v>
      </c>
      <c r="J5248">
        <v>1332</v>
      </c>
      <c r="L5248" t="s">
        <v>5373</v>
      </c>
      <c r="M5248" t="s">
        <v>6</v>
      </c>
      <c r="N5248" t="s">
        <v>8</v>
      </c>
      <c r="O5248" s="6" t="str">
        <f>INDEX(lkp_Region,MATCH(tbl_Sales[[#This Row],[Suburb]],lkp_Suburb,0))</f>
        <v>Northern Metropolitan</v>
      </c>
      <c r="P5248" s="6">
        <f>MONTH(tbl_Sales[[#This Row],[Date]])</f>
        <v>11</v>
      </c>
      <c r="Q5248" s="6">
        <f>YEAR(tbl_Sales[[#This Row],[Date]])</f>
        <v>2016</v>
      </c>
    </row>
    <row r="5249" spans="1:17" x14ac:dyDescent="0.25">
      <c r="A5249" s="1">
        <v>42698</v>
      </c>
      <c r="B5249">
        <v>948000</v>
      </c>
      <c r="C5249" t="s">
        <v>2</v>
      </c>
      <c r="D5249" t="s">
        <v>12427</v>
      </c>
      <c r="E5249" t="s">
        <v>10</v>
      </c>
      <c r="F5249">
        <v>3128</v>
      </c>
      <c r="G5249">
        <v>3</v>
      </c>
      <c r="H5249">
        <v>1</v>
      </c>
      <c r="I5249">
        <v>2</v>
      </c>
      <c r="J5249">
        <v>384</v>
      </c>
      <c r="K5249">
        <v>1950</v>
      </c>
      <c r="L5249" t="s">
        <v>5374</v>
      </c>
      <c r="M5249" t="s">
        <v>151</v>
      </c>
      <c r="N5249" t="s">
        <v>14</v>
      </c>
      <c r="O5249" s="6" t="str">
        <f>INDEX(lkp_Region,MATCH(tbl_Sales[[#This Row],[Suburb]],lkp_Suburb,0))</f>
        <v>Eastern Metropolitan</v>
      </c>
      <c r="P5249" s="6">
        <f>MONTH(tbl_Sales[[#This Row],[Date]])</f>
        <v>11</v>
      </c>
      <c r="Q5249" s="6">
        <f>YEAR(tbl_Sales[[#This Row],[Date]])</f>
        <v>2016</v>
      </c>
    </row>
    <row r="5250" spans="1:17" x14ac:dyDescent="0.25">
      <c r="A5250" s="1">
        <v>42698</v>
      </c>
      <c r="B5250">
        <v>1880000</v>
      </c>
      <c r="C5250" t="s">
        <v>13</v>
      </c>
      <c r="D5250" t="s">
        <v>12429</v>
      </c>
      <c r="E5250" t="s">
        <v>10</v>
      </c>
      <c r="F5250">
        <v>3141</v>
      </c>
      <c r="G5250">
        <v>3</v>
      </c>
      <c r="H5250">
        <v>2</v>
      </c>
      <c r="I5250">
        <v>2</v>
      </c>
      <c r="J5250">
        <v>0</v>
      </c>
      <c r="K5250">
        <v>1968</v>
      </c>
      <c r="L5250" t="s">
        <v>5375</v>
      </c>
      <c r="M5250" t="s">
        <v>111</v>
      </c>
      <c r="N5250" t="s">
        <v>76</v>
      </c>
      <c r="O5250" s="6" t="str">
        <f>INDEX(lkp_Region,MATCH(tbl_Sales[[#This Row],[Suburb]],lkp_Suburb,0))</f>
        <v>Southern Metropolitan</v>
      </c>
      <c r="P5250" s="6">
        <f>MONTH(tbl_Sales[[#This Row],[Date]])</f>
        <v>11</v>
      </c>
      <c r="Q5250" s="6">
        <f>YEAR(tbl_Sales[[#This Row],[Date]])</f>
        <v>2016</v>
      </c>
    </row>
    <row r="5251" spans="1:17" x14ac:dyDescent="0.25">
      <c r="A5251" s="1">
        <v>42698</v>
      </c>
      <c r="B5251">
        <v>1300000</v>
      </c>
      <c r="C5251" t="s">
        <v>2</v>
      </c>
      <c r="D5251" t="s">
        <v>12428</v>
      </c>
      <c r="E5251" t="s">
        <v>10</v>
      </c>
      <c r="F5251">
        <v>3206</v>
      </c>
      <c r="G5251">
        <v>3</v>
      </c>
      <c r="H5251">
        <v>1</v>
      </c>
      <c r="I5251">
        <v>0</v>
      </c>
      <c r="J5251">
        <v>129</v>
      </c>
      <c r="L5251" t="s">
        <v>5376</v>
      </c>
      <c r="M5251" t="s">
        <v>113</v>
      </c>
      <c r="N5251" t="s">
        <v>26</v>
      </c>
      <c r="O5251" s="6" t="str">
        <f>INDEX(lkp_Region,MATCH(tbl_Sales[[#This Row],[Suburb]],lkp_Suburb,0))</f>
        <v>Southern Metropolitan</v>
      </c>
      <c r="P5251" s="6">
        <f>MONTH(tbl_Sales[[#This Row],[Date]])</f>
        <v>11</v>
      </c>
      <c r="Q5251" s="6">
        <f>YEAR(tbl_Sales[[#This Row],[Date]])</f>
        <v>2016</v>
      </c>
    </row>
    <row r="5252" spans="1:17" x14ac:dyDescent="0.25">
      <c r="A5252" s="1">
        <v>42698</v>
      </c>
      <c r="B5252">
        <v>587000</v>
      </c>
      <c r="C5252" t="s">
        <v>13</v>
      </c>
      <c r="D5252" t="s">
        <v>12429</v>
      </c>
      <c r="E5252" t="s">
        <v>5</v>
      </c>
      <c r="F5252">
        <v>3056</v>
      </c>
      <c r="G5252">
        <v>2</v>
      </c>
      <c r="H5252">
        <v>1</v>
      </c>
      <c r="I5252">
        <v>1</v>
      </c>
      <c r="J5252">
        <v>114</v>
      </c>
      <c r="K5252">
        <v>1970</v>
      </c>
      <c r="L5252" t="s">
        <v>5377</v>
      </c>
      <c r="M5252" t="s">
        <v>117</v>
      </c>
      <c r="N5252" t="s">
        <v>18</v>
      </c>
      <c r="O5252" s="6" t="str">
        <f>INDEX(lkp_Region,MATCH(tbl_Sales[[#This Row],[Suburb]],lkp_Suburb,0))</f>
        <v>Northern Metropolitan</v>
      </c>
      <c r="P5252" s="6">
        <f>MONTH(tbl_Sales[[#This Row],[Date]])</f>
        <v>11</v>
      </c>
      <c r="Q5252" s="6">
        <f>YEAR(tbl_Sales[[#This Row],[Date]])</f>
        <v>2016</v>
      </c>
    </row>
    <row r="5253" spans="1:17" x14ac:dyDescent="0.25">
      <c r="A5253" s="1">
        <v>42698</v>
      </c>
      <c r="B5253">
        <v>1020000</v>
      </c>
      <c r="C5253" t="s">
        <v>2</v>
      </c>
      <c r="D5253" t="s">
        <v>12429</v>
      </c>
      <c r="E5253" t="s">
        <v>5</v>
      </c>
      <c r="F5253">
        <v>3056</v>
      </c>
      <c r="G5253">
        <v>3</v>
      </c>
      <c r="H5253">
        <v>1</v>
      </c>
      <c r="I5253">
        <v>3</v>
      </c>
      <c r="J5253">
        <v>308</v>
      </c>
      <c r="K5253">
        <v>1943</v>
      </c>
      <c r="L5253" t="s">
        <v>5378</v>
      </c>
      <c r="M5253" t="s">
        <v>117</v>
      </c>
      <c r="N5253" t="s">
        <v>18</v>
      </c>
      <c r="O5253" s="6" t="str">
        <f>INDEX(lkp_Region,MATCH(tbl_Sales[[#This Row],[Suburb]],lkp_Suburb,0))</f>
        <v>Northern Metropolitan</v>
      </c>
      <c r="P5253" s="6">
        <f>MONTH(tbl_Sales[[#This Row],[Date]])</f>
        <v>11</v>
      </c>
      <c r="Q5253" s="6">
        <f>YEAR(tbl_Sales[[#This Row],[Date]])</f>
        <v>2016</v>
      </c>
    </row>
    <row r="5254" spans="1:17" x14ac:dyDescent="0.25">
      <c r="A5254" s="1">
        <v>42698</v>
      </c>
      <c r="B5254">
        <v>370000</v>
      </c>
      <c r="C5254" t="s">
        <v>13</v>
      </c>
      <c r="D5254" t="s">
        <v>12431</v>
      </c>
      <c r="E5254" t="s">
        <v>5</v>
      </c>
      <c r="F5254">
        <v>3040</v>
      </c>
      <c r="G5254">
        <v>2</v>
      </c>
      <c r="H5254">
        <v>1</v>
      </c>
      <c r="I5254">
        <v>3</v>
      </c>
      <c r="J5254">
        <v>0</v>
      </c>
      <c r="K5254">
        <v>1975</v>
      </c>
      <c r="L5254" t="s">
        <v>5379</v>
      </c>
      <c r="M5254" t="s">
        <v>47</v>
      </c>
      <c r="N5254" t="s">
        <v>49</v>
      </c>
      <c r="O5254" s="6" t="str">
        <f>INDEX(lkp_Region,MATCH(tbl_Sales[[#This Row],[Suburb]],lkp_Suburb,0))</f>
        <v>Western Metropolitan</v>
      </c>
      <c r="P5254" s="6">
        <f>MONTH(tbl_Sales[[#This Row],[Date]])</f>
        <v>11</v>
      </c>
      <c r="Q5254" s="6">
        <f>YEAR(tbl_Sales[[#This Row],[Date]])</f>
        <v>2016</v>
      </c>
    </row>
    <row r="5255" spans="1:17" x14ac:dyDescent="0.25">
      <c r="A5255" s="1">
        <v>42698</v>
      </c>
      <c r="B5255">
        <v>380000</v>
      </c>
      <c r="C5255" t="s">
        <v>13</v>
      </c>
      <c r="D5255" t="s">
        <v>12427</v>
      </c>
      <c r="E5255" t="s">
        <v>10</v>
      </c>
      <c r="F5255">
        <v>3040</v>
      </c>
      <c r="G5255">
        <v>1</v>
      </c>
      <c r="H5255">
        <v>1</v>
      </c>
      <c r="I5255">
        <v>1</v>
      </c>
      <c r="J5255">
        <v>0</v>
      </c>
      <c r="K5255">
        <v>1990</v>
      </c>
      <c r="L5255" t="s">
        <v>5380</v>
      </c>
      <c r="M5255" t="s">
        <v>190</v>
      </c>
      <c r="N5255" t="s">
        <v>49</v>
      </c>
      <c r="O5255" s="6" t="str">
        <f>INDEX(lkp_Region,MATCH(tbl_Sales[[#This Row],[Suburb]],lkp_Suburb,0))</f>
        <v>Western Metropolitan</v>
      </c>
      <c r="P5255" s="6">
        <f>MONTH(tbl_Sales[[#This Row],[Date]])</f>
        <v>11</v>
      </c>
      <c r="Q5255" s="6">
        <f>YEAR(tbl_Sales[[#This Row],[Date]])</f>
        <v>2016</v>
      </c>
    </row>
    <row r="5256" spans="1:17" x14ac:dyDescent="0.25">
      <c r="A5256" s="1">
        <v>42698</v>
      </c>
      <c r="B5256">
        <v>891000</v>
      </c>
      <c r="C5256" t="s">
        <v>13</v>
      </c>
      <c r="D5256" t="s">
        <v>12428</v>
      </c>
      <c r="E5256" t="s">
        <v>10</v>
      </c>
      <c r="F5256">
        <v>3040</v>
      </c>
      <c r="G5256">
        <v>3</v>
      </c>
      <c r="H5256">
        <v>2</v>
      </c>
      <c r="I5256">
        <v>1</v>
      </c>
      <c r="J5256">
        <v>0</v>
      </c>
      <c r="L5256" t="s">
        <v>5381</v>
      </c>
      <c r="M5256" t="s">
        <v>47</v>
      </c>
      <c r="N5256" t="s">
        <v>49</v>
      </c>
      <c r="O5256" s="6" t="str">
        <f>INDEX(lkp_Region,MATCH(tbl_Sales[[#This Row],[Suburb]],lkp_Suburb,0))</f>
        <v>Western Metropolitan</v>
      </c>
      <c r="P5256" s="6">
        <f>MONTH(tbl_Sales[[#This Row],[Date]])</f>
        <v>11</v>
      </c>
      <c r="Q5256" s="6">
        <f>YEAR(tbl_Sales[[#This Row],[Date]])</f>
        <v>2016</v>
      </c>
    </row>
    <row r="5257" spans="1:17" x14ac:dyDescent="0.25">
      <c r="A5257" s="1">
        <v>42698</v>
      </c>
      <c r="B5257">
        <v>1346000</v>
      </c>
      <c r="C5257" t="s">
        <v>2</v>
      </c>
      <c r="D5257" t="s">
        <v>12427</v>
      </c>
      <c r="E5257" t="s">
        <v>10</v>
      </c>
      <c r="F5257">
        <v>3040</v>
      </c>
      <c r="G5257">
        <v>4</v>
      </c>
      <c r="H5257">
        <v>2</v>
      </c>
      <c r="I5257">
        <v>2</v>
      </c>
      <c r="J5257">
        <v>559</v>
      </c>
      <c r="K5257">
        <v>1995</v>
      </c>
      <c r="L5257" t="s">
        <v>5382</v>
      </c>
      <c r="M5257" t="s">
        <v>190</v>
      </c>
      <c r="N5257" t="s">
        <v>49</v>
      </c>
      <c r="O5257" s="6" t="str">
        <f>INDEX(lkp_Region,MATCH(tbl_Sales[[#This Row],[Suburb]],lkp_Suburb,0))</f>
        <v>Western Metropolitan</v>
      </c>
      <c r="P5257" s="6">
        <f>MONTH(tbl_Sales[[#This Row],[Date]])</f>
        <v>11</v>
      </c>
      <c r="Q5257" s="6">
        <f>YEAR(tbl_Sales[[#This Row],[Date]])</f>
        <v>2016</v>
      </c>
    </row>
    <row r="5258" spans="1:17" x14ac:dyDescent="0.25">
      <c r="A5258" s="1">
        <v>42698</v>
      </c>
      <c r="B5258">
        <v>765000</v>
      </c>
      <c r="C5258" t="s">
        <v>2</v>
      </c>
      <c r="D5258" t="s">
        <v>12424</v>
      </c>
      <c r="E5258" t="s">
        <v>10</v>
      </c>
      <c r="F5258">
        <v>3031</v>
      </c>
      <c r="G5258">
        <v>2</v>
      </c>
      <c r="H5258">
        <v>1</v>
      </c>
      <c r="I5258">
        <v>2</v>
      </c>
      <c r="J5258">
        <v>158</v>
      </c>
      <c r="K5258">
        <v>1965</v>
      </c>
      <c r="L5258" t="s">
        <v>5383</v>
      </c>
      <c r="M5258" t="s">
        <v>264</v>
      </c>
      <c r="N5258" t="s">
        <v>88</v>
      </c>
      <c r="O5258" s="6" t="str">
        <f>INDEX(lkp_Region,MATCH(tbl_Sales[[#This Row],[Suburb]],lkp_Suburb,0))</f>
        <v>Northern Metropolitan</v>
      </c>
      <c r="P5258" s="6">
        <f>MONTH(tbl_Sales[[#This Row],[Date]])</f>
        <v>11</v>
      </c>
      <c r="Q5258" s="6">
        <f>YEAR(tbl_Sales[[#This Row],[Date]])</f>
        <v>2016</v>
      </c>
    </row>
    <row r="5259" spans="1:17" x14ac:dyDescent="0.25">
      <c r="A5259" s="1">
        <v>42698</v>
      </c>
      <c r="B5259">
        <v>281000</v>
      </c>
      <c r="C5259" t="s">
        <v>13</v>
      </c>
      <c r="D5259" t="s">
        <v>12428</v>
      </c>
      <c r="E5259" t="s">
        <v>10</v>
      </c>
      <c r="F5259">
        <v>3011</v>
      </c>
      <c r="G5259">
        <v>2</v>
      </c>
      <c r="H5259">
        <v>1</v>
      </c>
      <c r="I5259">
        <v>1</v>
      </c>
      <c r="J5259">
        <v>0</v>
      </c>
      <c r="K5259">
        <v>1980</v>
      </c>
      <c r="L5259" t="s">
        <v>5384</v>
      </c>
      <c r="M5259" t="s">
        <v>22</v>
      </c>
      <c r="N5259" t="s">
        <v>21</v>
      </c>
      <c r="O5259" s="6" t="str">
        <f>INDEX(lkp_Region,MATCH(tbl_Sales[[#This Row],[Suburb]],lkp_Suburb,0))</f>
        <v>Western Metropolitan</v>
      </c>
      <c r="P5259" s="6">
        <f>MONTH(tbl_Sales[[#This Row],[Date]])</f>
        <v>11</v>
      </c>
      <c r="Q5259" s="6">
        <f>YEAR(tbl_Sales[[#This Row],[Date]])</f>
        <v>2016</v>
      </c>
    </row>
    <row r="5260" spans="1:17" x14ac:dyDescent="0.25">
      <c r="A5260" s="1">
        <v>42698</v>
      </c>
      <c r="B5260">
        <v>832000</v>
      </c>
      <c r="C5260" t="s">
        <v>2</v>
      </c>
      <c r="D5260" t="s">
        <v>12428</v>
      </c>
      <c r="E5260" t="s">
        <v>5</v>
      </c>
      <c r="F5260">
        <v>3012</v>
      </c>
      <c r="G5260">
        <v>3</v>
      </c>
      <c r="H5260">
        <v>1</v>
      </c>
      <c r="I5260">
        <v>2</v>
      </c>
      <c r="J5260">
        <v>300</v>
      </c>
      <c r="K5260">
        <v>1950</v>
      </c>
      <c r="L5260" t="s">
        <v>5385</v>
      </c>
      <c r="M5260" t="s">
        <v>19</v>
      </c>
      <c r="N5260" t="s">
        <v>21</v>
      </c>
      <c r="O5260" s="6" t="str">
        <f>INDEX(lkp_Region,MATCH(tbl_Sales[[#This Row],[Suburb]],lkp_Suburb,0))</f>
        <v>Western Metropolitan</v>
      </c>
      <c r="P5260" s="6">
        <f>MONTH(tbl_Sales[[#This Row],[Date]])</f>
        <v>11</v>
      </c>
      <c r="Q5260" s="6">
        <f>YEAR(tbl_Sales[[#This Row],[Date]])</f>
        <v>2016</v>
      </c>
    </row>
    <row r="5261" spans="1:17" x14ac:dyDescent="0.25">
      <c r="A5261" s="1">
        <v>42698</v>
      </c>
      <c r="B5261">
        <v>750000</v>
      </c>
      <c r="C5261" t="s">
        <v>2</v>
      </c>
      <c r="D5261" t="s">
        <v>12428</v>
      </c>
      <c r="E5261" t="s">
        <v>5</v>
      </c>
      <c r="F5261">
        <v>3107</v>
      </c>
      <c r="G5261">
        <v>5</v>
      </c>
      <c r="H5261">
        <v>3</v>
      </c>
      <c r="I5261">
        <v>4</v>
      </c>
      <c r="J5261">
        <v>800</v>
      </c>
      <c r="K5261">
        <v>2006</v>
      </c>
      <c r="L5261" t="s">
        <v>5386</v>
      </c>
      <c r="M5261" t="s">
        <v>586</v>
      </c>
      <c r="N5261" t="s">
        <v>128</v>
      </c>
      <c r="O5261" s="6" t="str">
        <f>INDEX(lkp_Region,MATCH(tbl_Sales[[#This Row],[Suburb]],lkp_Suburb,0))</f>
        <v>Eastern Metropolitan</v>
      </c>
      <c r="P5261" s="6">
        <f>MONTH(tbl_Sales[[#This Row],[Date]])</f>
        <v>11</v>
      </c>
      <c r="Q5261" s="6">
        <f>YEAR(tbl_Sales[[#This Row],[Date]])</f>
        <v>2016</v>
      </c>
    </row>
    <row r="5262" spans="1:17" x14ac:dyDescent="0.25">
      <c r="A5262" s="1">
        <v>42698</v>
      </c>
      <c r="B5262">
        <v>995000</v>
      </c>
      <c r="C5262" t="s">
        <v>2</v>
      </c>
      <c r="D5262" t="s">
        <v>12430</v>
      </c>
      <c r="E5262" t="s">
        <v>5</v>
      </c>
      <c r="F5262">
        <v>3015</v>
      </c>
      <c r="G5262">
        <v>3</v>
      </c>
      <c r="H5262">
        <v>1</v>
      </c>
      <c r="I5262">
        <v>2</v>
      </c>
      <c r="J5262">
        <v>316</v>
      </c>
      <c r="K5262">
        <v>1960</v>
      </c>
      <c r="L5262" t="s">
        <v>5387</v>
      </c>
      <c r="M5262" t="s">
        <v>133</v>
      </c>
      <c r="N5262" t="s">
        <v>69</v>
      </c>
      <c r="O5262" s="6" t="str">
        <f>INDEX(lkp_Region,MATCH(tbl_Sales[[#This Row],[Suburb]],lkp_Suburb,0))</f>
        <v>Western Metropolitan</v>
      </c>
      <c r="P5262" s="6">
        <f>MONTH(tbl_Sales[[#This Row],[Date]])</f>
        <v>11</v>
      </c>
      <c r="Q5262" s="6">
        <f>YEAR(tbl_Sales[[#This Row],[Date]])</f>
        <v>2016</v>
      </c>
    </row>
    <row r="5263" spans="1:17" x14ac:dyDescent="0.25">
      <c r="A5263" s="1">
        <v>42698</v>
      </c>
      <c r="B5263">
        <v>800000</v>
      </c>
      <c r="C5263" t="s">
        <v>2</v>
      </c>
      <c r="D5263" t="s">
        <v>12431</v>
      </c>
      <c r="E5263" t="s">
        <v>5</v>
      </c>
      <c r="F5263">
        <v>3185</v>
      </c>
      <c r="G5263">
        <v>3</v>
      </c>
      <c r="H5263">
        <v>2</v>
      </c>
      <c r="I5263">
        <v>2</v>
      </c>
      <c r="J5263">
        <v>331</v>
      </c>
      <c r="K5263">
        <v>2010</v>
      </c>
      <c r="L5263" t="s">
        <v>5388</v>
      </c>
      <c r="M5263" t="s">
        <v>136</v>
      </c>
      <c r="N5263" t="s">
        <v>57</v>
      </c>
      <c r="O5263" s="6" t="str">
        <f>INDEX(lkp_Region,MATCH(tbl_Sales[[#This Row],[Suburb]],lkp_Suburb,0))</f>
        <v>Southern Metropolitan</v>
      </c>
      <c r="P5263" s="6">
        <f>MONTH(tbl_Sales[[#This Row],[Date]])</f>
        <v>11</v>
      </c>
      <c r="Q5263" s="6">
        <f>YEAR(tbl_Sales[[#This Row],[Date]])</f>
        <v>2016</v>
      </c>
    </row>
    <row r="5264" spans="1:17" x14ac:dyDescent="0.25">
      <c r="A5264" s="1">
        <v>42698</v>
      </c>
      <c r="B5264">
        <v>580000</v>
      </c>
      <c r="C5264" t="s">
        <v>13</v>
      </c>
      <c r="D5264" t="s">
        <v>12428</v>
      </c>
      <c r="E5264" t="s">
        <v>10</v>
      </c>
      <c r="F5264">
        <v>3122</v>
      </c>
      <c r="G5264">
        <v>2</v>
      </c>
      <c r="H5264">
        <v>1</v>
      </c>
      <c r="I5264">
        <v>1</v>
      </c>
      <c r="J5264">
        <v>1089</v>
      </c>
      <c r="K5264">
        <v>2003</v>
      </c>
      <c r="L5264" t="s">
        <v>5389</v>
      </c>
      <c r="M5264" t="s">
        <v>461</v>
      </c>
      <c r="N5264" t="s">
        <v>101</v>
      </c>
      <c r="O5264" s="6" t="str">
        <f>INDEX(lkp_Region,MATCH(tbl_Sales[[#This Row],[Suburb]],lkp_Suburb,0))</f>
        <v>Southern Metropolitan</v>
      </c>
      <c r="P5264" s="6">
        <f>MONTH(tbl_Sales[[#This Row],[Date]])</f>
        <v>11</v>
      </c>
      <c r="Q5264" s="6">
        <f>YEAR(tbl_Sales[[#This Row],[Date]])</f>
        <v>2016</v>
      </c>
    </row>
    <row r="5265" spans="1:17" x14ac:dyDescent="0.25">
      <c r="A5265" s="1">
        <v>42698</v>
      </c>
      <c r="B5265">
        <v>1175000</v>
      </c>
      <c r="C5265" t="s">
        <v>2</v>
      </c>
      <c r="D5265" t="s">
        <v>12429</v>
      </c>
      <c r="E5265" t="s">
        <v>5</v>
      </c>
      <c r="F5265">
        <v>3124</v>
      </c>
      <c r="G5265">
        <v>2</v>
      </c>
      <c r="H5265">
        <v>1</v>
      </c>
      <c r="I5265">
        <v>1</v>
      </c>
      <c r="J5265">
        <v>246</v>
      </c>
      <c r="L5265" t="s">
        <v>5390</v>
      </c>
      <c r="M5265" t="s">
        <v>209</v>
      </c>
      <c r="N5265" t="s">
        <v>101</v>
      </c>
      <c r="O5265" s="6" t="str">
        <f>INDEX(lkp_Region,MATCH(tbl_Sales[[#This Row],[Suburb]],lkp_Suburb,0))</f>
        <v>Southern Metropolitan</v>
      </c>
      <c r="P5265" s="6">
        <f>MONTH(tbl_Sales[[#This Row],[Date]])</f>
        <v>11</v>
      </c>
      <c r="Q5265" s="6">
        <f>YEAR(tbl_Sales[[#This Row],[Date]])</f>
        <v>2016</v>
      </c>
    </row>
    <row r="5266" spans="1:17" x14ac:dyDescent="0.25">
      <c r="A5266" s="1">
        <v>42698</v>
      </c>
      <c r="B5266">
        <v>1238000</v>
      </c>
      <c r="C5266" t="s">
        <v>51</v>
      </c>
      <c r="D5266" t="s">
        <v>12425</v>
      </c>
      <c r="E5266" t="s">
        <v>10</v>
      </c>
      <c r="F5266">
        <v>3104</v>
      </c>
      <c r="G5266">
        <v>3</v>
      </c>
      <c r="H5266">
        <v>2</v>
      </c>
      <c r="I5266">
        <v>2</v>
      </c>
      <c r="J5266">
        <v>186</v>
      </c>
      <c r="K5266">
        <v>2010</v>
      </c>
      <c r="L5266" t="s">
        <v>5391</v>
      </c>
      <c r="M5266" t="s">
        <v>99</v>
      </c>
      <c r="N5266" t="s">
        <v>101</v>
      </c>
      <c r="O5266" s="6" t="str">
        <f>INDEX(lkp_Region,MATCH(tbl_Sales[[#This Row],[Suburb]],lkp_Suburb,0))</f>
        <v>Southern Metropolitan</v>
      </c>
      <c r="P5266" s="6">
        <f>MONTH(tbl_Sales[[#This Row],[Date]])</f>
        <v>11</v>
      </c>
      <c r="Q5266" s="6">
        <f>YEAR(tbl_Sales[[#This Row],[Date]])</f>
        <v>2016</v>
      </c>
    </row>
    <row r="5267" spans="1:17" x14ac:dyDescent="0.25">
      <c r="A5267" s="1">
        <v>42698</v>
      </c>
      <c r="B5267">
        <v>1480000</v>
      </c>
      <c r="C5267" t="s">
        <v>2</v>
      </c>
      <c r="D5267" t="s">
        <v>12427</v>
      </c>
      <c r="E5267" t="s">
        <v>5</v>
      </c>
      <c r="F5267">
        <v>3104</v>
      </c>
      <c r="G5267">
        <v>3</v>
      </c>
      <c r="H5267">
        <v>1</v>
      </c>
      <c r="I5267">
        <v>2</v>
      </c>
      <c r="J5267">
        <v>992</v>
      </c>
      <c r="L5267" t="s">
        <v>5392</v>
      </c>
      <c r="M5267" t="s">
        <v>99</v>
      </c>
      <c r="N5267" t="s">
        <v>101</v>
      </c>
      <c r="O5267" s="6" t="str">
        <f>INDEX(lkp_Region,MATCH(tbl_Sales[[#This Row],[Suburb]],lkp_Suburb,0))</f>
        <v>Southern Metropolitan</v>
      </c>
      <c r="P5267" s="6">
        <f>MONTH(tbl_Sales[[#This Row],[Date]])</f>
        <v>11</v>
      </c>
      <c r="Q5267" s="6">
        <f>YEAR(tbl_Sales[[#This Row],[Date]])</f>
        <v>2016</v>
      </c>
    </row>
    <row r="5268" spans="1:17" x14ac:dyDescent="0.25">
      <c r="A5268" s="1">
        <v>42698</v>
      </c>
      <c r="B5268">
        <v>2205000</v>
      </c>
      <c r="C5268" t="s">
        <v>2</v>
      </c>
      <c r="D5268" t="s">
        <v>12425</v>
      </c>
      <c r="E5268" t="s">
        <v>10</v>
      </c>
      <c r="F5268">
        <v>3104</v>
      </c>
      <c r="G5268">
        <v>4</v>
      </c>
      <c r="H5268">
        <v>2</v>
      </c>
      <c r="I5268">
        <v>2</v>
      </c>
      <c r="J5268">
        <v>1010</v>
      </c>
      <c r="K5268">
        <v>1950</v>
      </c>
      <c r="L5268" t="s">
        <v>5393</v>
      </c>
      <c r="M5268" t="s">
        <v>99</v>
      </c>
      <c r="N5268" t="s">
        <v>101</v>
      </c>
      <c r="O5268" s="6" t="str">
        <f>INDEX(lkp_Region,MATCH(tbl_Sales[[#This Row],[Suburb]],lkp_Suburb,0))</f>
        <v>Southern Metropolitan</v>
      </c>
      <c r="P5268" s="6">
        <f>MONTH(tbl_Sales[[#This Row],[Date]])</f>
        <v>11</v>
      </c>
      <c r="Q5268" s="6">
        <f>YEAR(tbl_Sales[[#This Row],[Date]])</f>
        <v>2016</v>
      </c>
    </row>
    <row r="5269" spans="1:17" x14ac:dyDescent="0.25">
      <c r="A5269" s="1">
        <v>42698</v>
      </c>
      <c r="B5269">
        <v>3250000</v>
      </c>
      <c r="C5269" t="s">
        <v>2</v>
      </c>
      <c r="D5269" t="s">
        <v>12428</v>
      </c>
      <c r="E5269" t="s">
        <v>5</v>
      </c>
      <c r="F5269">
        <v>3103</v>
      </c>
      <c r="G5269">
        <v>5</v>
      </c>
      <c r="H5269">
        <v>5</v>
      </c>
      <c r="I5269">
        <v>2</v>
      </c>
      <c r="J5269">
        <v>651</v>
      </c>
      <c r="L5269" t="s">
        <v>5394</v>
      </c>
      <c r="M5269" t="s">
        <v>274</v>
      </c>
      <c r="N5269" t="s">
        <v>101</v>
      </c>
      <c r="O5269" s="6" t="str">
        <f>INDEX(lkp_Region,MATCH(tbl_Sales[[#This Row],[Suburb]],lkp_Suburb,0))</f>
        <v>Southern Metropolitan</v>
      </c>
      <c r="P5269" s="6">
        <f>MONTH(tbl_Sales[[#This Row],[Date]])</f>
        <v>11</v>
      </c>
      <c r="Q5269" s="6">
        <f>YEAR(tbl_Sales[[#This Row],[Date]])</f>
        <v>2016</v>
      </c>
    </row>
    <row r="5270" spans="1:17" x14ac:dyDescent="0.25">
      <c r="A5270" s="1">
        <v>42698</v>
      </c>
      <c r="B5270">
        <v>4850000</v>
      </c>
      <c r="C5270" t="s">
        <v>2</v>
      </c>
      <c r="D5270" t="s">
        <v>12429</v>
      </c>
      <c r="E5270" t="s">
        <v>10</v>
      </c>
      <c r="F5270">
        <v>3101</v>
      </c>
      <c r="G5270">
        <v>5</v>
      </c>
      <c r="H5270">
        <v>4</v>
      </c>
      <c r="I5270">
        <v>4</v>
      </c>
      <c r="J5270">
        <v>957</v>
      </c>
      <c r="K5270">
        <v>1930</v>
      </c>
      <c r="L5270" t="s">
        <v>5395</v>
      </c>
      <c r="M5270" t="s">
        <v>145</v>
      </c>
      <c r="N5270" t="s">
        <v>101</v>
      </c>
      <c r="O5270" s="6" t="str">
        <f>INDEX(lkp_Region,MATCH(tbl_Sales[[#This Row],[Suburb]],lkp_Suburb,0))</f>
        <v>Southern Metropolitan</v>
      </c>
      <c r="P5270" s="6">
        <f>MONTH(tbl_Sales[[#This Row],[Date]])</f>
        <v>11</v>
      </c>
      <c r="Q5270" s="6">
        <f>YEAR(tbl_Sales[[#This Row],[Date]])</f>
        <v>2016</v>
      </c>
    </row>
    <row r="5271" spans="1:17" x14ac:dyDescent="0.25">
      <c r="A5271" s="1">
        <v>42698</v>
      </c>
      <c r="B5271">
        <v>820000</v>
      </c>
      <c r="C5271" t="s">
        <v>2</v>
      </c>
      <c r="D5271" t="s">
        <v>12425</v>
      </c>
      <c r="E5271" t="s">
        <v>10</v>
      </c>
      <c r="F5271">
        <v>3081</v>
      </c>
      <c r="G5271">
        <v>4</v>
      </c>
      <c r="H5271">
        <v>2</v>
      </c>
      <c r="I5271">
        <v>2</v>
      </c>
      <c r="J5271">
        <v>608</v>
      </c>
      <c r="L5271" t="s">
        <v>5396</v>
      </c>
      <c r="M5271" t="s">
        <v>148</v>
      </c>
      <c r="N5271" t="s">
        <v>150</v>
      </c>
      <c r="O5271" s="6" t="str">
        <f>INDEX(lkp_Region,MATCH(tbl_Sales[[#This Row],[Suburb]],lkp_Suburb,0))</f>
        <v>Eastern Metropolitan</v>
      </c>
      <c r="P5271" s="6">
        <f>MONTH(tbl_Sales[[#This Row],[Date]])</f>
        <v>11</v>
      </c>
      <c r="Q5271" s="6">
        <f>YEAR(tbl_Sales[[#This Row],[Date]])</f>
        <v>2016</v>
      </c>
    </row>
    <row r="5272" spans="1:17" x14ac:dyDescent="0.25">
      <c r="A5272" s="1">
        <v>42699</v>
      </c>
      <c r="B5272">
        <v>345000</v>
      </c>
      <c r="C5272" t="s">
        <v>13</v>
      </c>
      <c r="D5272" t="s">
        <v>12427</v>
      </c>
      <c r="E5272" t="s">
        <v>5</v>
      </c>
      <c r="F5272">
        <v>3121</v>
      </c>
      <c r="G5272">
        <v>1</v>
      </c>
      <c r="H5272">
        <v>1</v>
      </c>
      <c r="I5272">
        <v>1</v>
      </c>
      <c r="J5272">
        <v>8223</v>
      </c>
      <c r="K5272">
        <v>2012</v>
      </c>
      <c r="L5272" t="s">
        <v>5397</v>
      </c>
      <c r="M5272" t="s">
        <v>6</v>
      </c>
      <c r="N5272" t="s">
        <v>8</v>
      </c>
      <c r="O5272" s="6" t="str">
        <f>INDEX(lkp_Region,MATCH(tbl_Sales[[#This Row],[Suburb]],lkp_Suburb,0))</f>
        <v>Northern Metropolitan</v>
      </c>
      <c r="P5272" s="6">
        <f>MONTH(tbl_Sales[[#This Row],[Date]])</f>
        <v>11</v>
      </c>
      <c r="Q5272" s="6">
        <f>YEAR(tbl_Sales[[#This Row],[Date]])</f>
        <v>2016</v>
      </c>
    </row>
    <row r="5273" spans="1:17" x14ac:dyDescent="0.25">
      <c r="A5273" s="1">
        <v>42699</v>
      </c>
      <c r="B5273">
        <v>610000</v>
      </c>
      <c r="C5273" t="s">
        <v>13</v>
      </c>
      <c r="D5273" t="s">
        <v>12427</v>
      </c>
      <c r="E5273" t="s">
        <v>5</v>
      </c>
      <c r="F5273">
        <v>3127</v>
      </c>
      <c r="G5273">
        <v>2</v>
      </c>
      <c r="H5273">
        <v>1</v>
      </c>
      <c r="I5273">
        <v>1</v>
      </c>
      <c r="J5273">
        <v>102</v>
      </c>
      <c r="K5273">
        <v>1970</v>
      </c>
      <c r="L5273" t="s">
        <v>5398</v>
      </c>
      <c r="M5273" t="s">
        <v>11</v>
      </c>
      <c r="N5273" t="s">
        <v>14</v>
      </c>
      <c r="O5273" s="6" t="str">
        <f>INDEX(lkp_Region,MATCH(tbl_Sales[[#This Row],[Suburb]],lkp_Suburb,0))</f>
        <v>Southern Metropolitan</v>
      </c>
      <c r="P5273" s="6">
        <f>MONTH(tbl_Sales[[#This Row],[Date]])</f>
        <v>11</v>
      </c>
      <c r="Q5273" s="6">
        <f>YEAR(tbl_Sales[[#This Row],[Date]])</f>
        <v>2016</v>
      </c>
    </row>
    <row r="5274" spans="1:17" x14ac:dyDescent="0.25">
      <c r="A5274" s="1">
        <v>42699</v>
      </c>
      <c r="B5274">
        <v>856500</v>
      </c>
      <c r="C5274" t="s">
        <v>13</v>
      </c>
      <c r="D5274" t="s">
        <v>12427</v>
      </c>
      <c r="E5274" t="s">
        <v>10</v>
      </c>
      <c r="F5274">
        <v>3146</v>
      </c>
      <c r="G5274">
        <v>2</v>
      </c>
      <c r="H5274">
        <v>1</v>
      </c>
      <c r="I5274">
        <v>1</v>
      </c>
      <c r="J5274">
        <v>0</v>
      </c>
      <c r="K5274">
        <v>1960</v>
      </c>
      <c r="L5274" t="s">
        <v>5399</v>
      </c>
      <c r="M5274" t="s">
        <v>102</v>
      </c>
      <c r="N5274" t="s">
        <v>76</v>
      </c>
      <c r="O5274" s="6" t="str">
        <f>INDEX(lkp_Region,MATCH(tbl_Sales[[#This Row],[Suburb]],lkp_Suburb,0))</f>
        <v>Southern Metropolitan</v>
      </c>
      <c r="P5274" s="6">
        <f>MONTH(tbl_Sales[[#This Row],[Date]])</f>
        <v>11</v>
      </c>
      <c r="Q5274" s="6">
        <f>YEAR(tbl_Sales[[#This Row],[Date]])</f>
        <v>2016</v>
      </c>
    </row>
    <row r="5275" spans="1:17" x14ac:dyDescent="0.25">
      <c r="A5275" s="1">
        <v>42699</v>
      </c>
      <c r="B5275">
        <v>1060000</v>
      </c>
      <c r="C5275" t="s">
        <v>2</v>
      </c>
      <c r="D5275" t="s">
        <v>12428</v>
      </c>
      <c r="E5275" t="s">
        <v>10</v>
      </c>
      <c r="F5275">
        <v>3207</v>
      </c>
      <c r="G5275">
        <v>2</v>
      </c>
      <c r="H5275">
        <v>1</v>
      </c>
      <c r="I5275">
        <v>0</v>
      </c>
      <c r="J5275">
        <v>106</v>
      </c>
      <c r="K5275">
        <v>1910</v>
      </c>
      <c r="L5275" t="s">
        <v>5400</v>
      </c>
      <c r="M5275" t="s">
        <v>24</v>
      </c>
      <c r="N5275" t="s">
        <v>26</v>
      </c>
      <c r="O5275" s="6" t="str">
        <f>INDEX(lkp_Region,MATCH(tbl_Sales[[#This Row],[Suburb]],lkp_Suburb,0))</f>
        <v>Southern Metropolitan</v>
      </c>
      <c r="P5275" s="6">
        <f>MONTH(tbl_Sales[[#This Row],[Date]])</f>
        <v>11</v>
      </c>
      <c r="Q5275" s="6">
        <f>YEAR(tbl_Sales[[#This Row],[Date]])</f>
        <v>2016</v>
      </c>
    </row>
    <row r="5276" spans="1:17" x14ac:dyDescent="0.25">
      <c r="A5276" s="1">
        <v>42699</v>
      </c>
      <c r="B5276">
        <v>1009000</v>
      </c>
      <c r="C5276" t="s">
        <v>2</v>
      </c>
      <c r="D5276" t="s">
        <v>12427</v>
      </c>
      <c r="E5276" t="s">
        <v>10</v>
      </c>
      <c r="F5276">
        <v>3058</v>
      </c>
      <c r="G5276">
        <v>4</v>
      </c>
      <c r="H5276">
        <v>1</v>
      </c>
      <c r="I5276">
        <v>2</v>
      </c>
      <c r="J5276">
        <v>590</v>
      </c>
      <c r="K5276">
        <v>1950</v>
      </c>
      <c r="L5276" t="s">
        <v>5401</v>
      </c>
      <c r="M5276" t="s">
        <v>499</v>
      </c>
      <c r="N5276" t="s">
        <v>18</v>
      </c>
      <c r="O5276" s="6" t="str">
        <f>INDEX(lkp_Region,MATCH(tbl_Sales[[#This Row],[Suburb]],lkp_Suburb,0))</f>
        <v>Northern Metropolitan</v>
      </c>
      <c r="P5276" s="6">
        <f>MONTH(tbl_Sales[[#This Row],[Date]])</f>
        <v>11</v>
      </c>
      <c r="Q5276" s="6">
        <f>YEAR(tbl_Sales[[#This Row],[Date]])</f>
        <v>2016</v>
      </c>
    </row>
    <row r="5277" spans="1:17" x14ac:dyDescent="0.25">
      <c r="A5277" s="1">
        <v>42699</v>
      </c>
      <c r="B5277">
        <v>730000</v>
      </c>
      <c r="C5277" t="s">
        <v>2</v>
      </c>
      <c r="D5277" t="s">
        <v>12427</v>
      </c>
      <c r="E5277" t="s">
        <v>5</v>
      </c>
      <c r="F5277">
        <v>3042</v>
      </c>
      <c r="G5277">
        <v>3</v>
      </c>
      <c r="H5277">
        <v>2</v>
      </c>
      <c r="I5277">
        <v>1</v>
      </c>
      <c r="J5277">
        <v>0</v>
      </c>
      <c r="K5277">
        <v>1965</v>
      </c>
      <c r="L5277" t="s">
        <v>5402</v>
      </c>
      <c r="M5277" t="s">
        <v>330</v>
      </c>
      <c r="N5277" t="s">
        <v>49</v>
      </c>
      <c r="O5277" s="6" t="str">
        <f>INDEX(lkp_Region,MATCH(tbl_Sales[[#This Row],[Suburb]],lkp_Suburb,0))</f>
        <v>Western Metropolitan</v>
      </c>
      <c r="P5277" s="6">
        <f>MONTH(tbl_Sales[[#This Row],[Date]])</f>
        <v>11</v>
      </c>
      <c r="Q5277" s="6">
        <f>YEAR(tbl_Sales[[#This Row],[Date]])</f>
        <v>2016</v>
      </c>
    </row>
    <row r="5278" spans="1:17" x14ac:dyDescent="0.25">
      <c r="A5278" s="1">
        <v>42699</v>
      </c>
      <c r="B5278">
        <v>825000</v>
      </c>
      <c r="C5278" t="s">
        <v>51</v>
      </c>
      <c r="D5278" t="s">
        <v>12423</v>
      </c>
      <c r="E5278" t="s">
        <v>5</v>
      </c>
      <c r="F5278">
        <v>3042</v>
      </c>
      <c r="G5278">
        <v>3</v>
      </c>
      <c r="H5278">
        <v>2</v>
      </c>
      <c r="I5278">
        <v>1</v>
      </c>
      <c r="J5278">
        <v>293</v>
      </c>
      <c r="K5278">
        <v>1960</v>
      </c>
      <c r="L5278" t="s">
        <v>5403</v>
      </c>
      <c r="M5278" t="s">
        <v>330</v>
      </c>
      <c r="N5278" t="s">
        <v>49</v>
      </c>
      <c r="O5278" s="6" t="str">
        <f>INDEX(lkp_Region,MATCH(tbl_Sales[[#This Row],[Suburb]],lkp_Suburb,0))</f>
        <v>Western Metropolitan</v>
      </c>
      <c r="P5278" s="6">
        <f>MONTH(tbl_Sales[[#This Row],[Date]])</f>
        <v>11</v>
      </c>
      <c r="Q5278" s="6">
        <f>YEAR(tbl_Sales[[#This Row],[Date]])</f>
        <v>2016</v>
      </c>
    </row>
    <row r="5279" spans="1:17" x14ac:dyDescent="0.25">
      <c r="A5279" s="1">
        <v>42699</v>
      </c>
      <c r="B5279">
        <v>965000</v>
      </c>
      <c r="C5279" t="s">
        <v>2</v>
      </c>
      <c r="D5279" t="s">
        <v>12427</v>
      </c>
      <c r="E5279" t="s">
        <v>10</v>
      </c>
      <c r="F5279">
        <v>3032</v>
      </c>
      <c r="G5279">
        <v>2</v>
      </c>
      <c r="H5279">
        <v>1</v>
      </c>
      <c r="I5279">
        <v>1</v>
      </c>
      <c r="J5279">
        <v>170</v>
      </c>
      <c r="L5279" t="s">
        <v>5404</v>
      </c>
      <c r="M5279" t="s">
        <v>160</v>
      </c>
      <c r="N5279" t="s">
        <v>49</v>
      </c>
      <c r="O5279" s="6" t="str">
        <f>INDEX(lkp_Region,MATCH(tbl_Sales[[#This Row],[Suburb]],lkp_Suburb,0))</f>
        <v>Western Metropolitan</v>
      </c>
      <c r="P5279" s="6">
        <f>MONTH(tbl_Sales[[#This Row],[Date]])</f>
        <v>11</v>
      </c>
      <c r="Q5279" s="6">
        <f>YEAR(tbl_Sales[[#This Row],[Date]])</f>
        <v>2016</v>
      </c>
    </row>
    <row r="5280" spans="1:17" x14ac:dyDescent="0.25">
      <c r="A5280" s="1">
        <v>42699</v>
      </c>
      <c r="B5280">
        <v>3000000</v>
      </c>
      <c r="C5280" t="s">
        <v>2</v>
      </c>
      <c r="D5280" t="s">
        <v>12427</v>
      </c>
      <c r="E5280" t="s">
        <v>5</v>
      </c>
      <c r="F5280">
        <v>3141</v>
      </c>
      <c r="G5280">
        <v>3</v>
      </c>
      <c r="H5280">
        <v>3</v>
      </c>
      <c r="I5280">
        <v>2</v>
      </c>
      <c r="J5280">
        <v>191</v>
      </c>
      <c r="K5280">
        <v>1890</v>
      </c>
      <c r="L5280" t="s">
        <v>73</v>
      </c>
      <c r="M5280" t="s">
        <v>111</v>
      </c>
      <c r="N5280" t="s">
        <v>88</v>
      </c>
      <c r="O5280" s="6" t="str">
        <f>INDEX(lkp_Region,MATCH(tbl_Sales[[#This Row],[Suburb]],lkp_Suburb,0))</f>
        <v>Southern Metropolitan</v>
      </c>
      <c r="P5280" s="6">
        <f>MONTH(tbl_Sales[[#This Row],[Date]])</f>
        <v>11</v>
      </c>
      <c r="Q5280" s="6">
        <f>YEAR(tbl_Sales[[#This Row],[Date]])</f>
        <v>2016</v>
      </c>
    </row>
    <row r="5281" spans="1:17" x14ac:dyDescent="0.25">
      <c r="A5281" s="1">
        <v>42699</v>
      </c>
      <c r="B5281">
        <v>425000</v>
      </c>
      <c r="C5281" t="s">
        <v>13</v>
      </c>
      <c r="D5281" t="s">
        <v>12427</v>
      </c>
      <c r="E5281" t="s">
        <v>10</v>
      </c>
      <c r="F5281">
        <v>3032</v>
      </c>
      <c r="G5281">
        <v>2</v>
      </c>
      <c r="H5281">
        <v>1</v>
      </c>
      <c r="I5281">
        <v>1</v>
      </c>
      <c r="J5281">
        <v>170</v>
      </c>
      <c r="L5281" t="s">
        <v>5405</v>
      </c>
      <c r="M5281" t="s">
        <v>21</v>
      </c>
      <c r="N5281" t="s">
        <v>21</v>
      </c>
      <c r="O5281" s="6" t="str">
        <f>INDEX(lkp_Region,MATCH(tbl_Sales[[#This Row],[Suburb]],lkp_Suburb,0))</f>
        <v>Western Metropolitan</v>
      </c>
      <c r="P5281" s="6">
        <f>MONTH(tbl_Sales[[#This Row],[Date]])</f>
        <v>11</v>
      </c>
      <c r="Q5281" s="6">
        <f>YEAR(tbl_Sales[[#This Row],[Date]])</f>
        <v>2016</v>
      </c>
    </row>
    <row r="5282" spans="1:17" x14ac:dyDescent="0.25">
      <c r="A5282" s="1">
        <v>42699</v>
      </c>
      <c r="B5282">
        <v>930000</v>
      </c>
      <c r="C5282" t="s">
        <v>2</v>
      </c>
      <c r="D5282" t="s">
        <v>12431</v>
      </c>
      <c r="E5282" t="s">
        <v>5</v>
      </c>
      <c r="F5282">
        <v>3012</v>
      </c>
      <c r="G5282">
        <v>3</v>
      </c>
      <c r="H5282">
        <v>1</v>
      </c>
      <c r="I5282">
        <v>2</v>
      </c>
      <c r="J5282">
        <v>492</v>
      </c>
      <c r="L5282" t="s">
        <v>5406</v>
      </c>
      <c r="M5282" t="s">
        <v>19</v>
      </c>
      <c r="N5282" t="s">
        <v>21</v>
      </c>
      <c r="O5282" s="6" t="str">
        <f>INDEX(lkp_Region,MATCH(tbl_Sales[[#This Row],[Suburb]],lkp_Suburb,0))</f>
        <v>Western Metropolitan</v>
      </c>
      <c r="P5282" s="6">
        <f>MONTH(tbl_Sales[[#This Row],[Date]])</f>
        <v>11</v>
      </c>
      <c r="Q5282" s="6">
        <f>YEAR(tbl_Sales[[#This Row],[Date]])</f>
        <v>2016</v>
      </c>
    </row>
    <row r="5283" spans="1:17" x14ac:dyDescent="0.25">
      <c r="A5283" s="1">
        <v>42699</v>
      </c>
      <c r="B5283">
        <v>1290000</v>
      </c>
      <c r="C5283" t="s">
        <v>2</v>
      </c>
      <c r="D5283" t="s">
        <v>12425</v>
      </c>
      <c r="E5283" t="s">
        <v>10</v>
      </c>
      <c r="F5283">
        <v>3011</v>
      </c>
      <c r="G5283">
        <v>4</v>
      </c>
      <c r="H5283">
        <v>1</v>
      </c>
      <c r="I5283">
        <v>2</v>
      </c>
      <c r="J5283">
        <v>411</v>
      </c>
      <c r="L5283" t="s">
        <v>5407</v>
      </c>
      <c r="M5283" t="s">
        <v>22</v>
      </c>
      <c r="N5283" t="s">
        <v>21</v>
      </c>
      <c r="O5283" s="6" t="str">
        <f>INDEX(lkp_Region,MATCH(tbl_Sales[[#This Row],[Suburb]],lkp_Suburb,0))</f>
        <v>Western Metropolitan</v>
      </c>
      <c r="P5283" s="6">
        <f>MONTH(tbl_Sales[[#This Row],[Date]])</f>
        <v>11</v>
      </c>
      <c r="Q5283" s="6">
        <f>YEAR(tbl_Sales[[#This Row],[Date]])</f>
        <v>2016</v>
      </c>
    </row>
    <row r="5284" spans="1:17" x14ac:dyDescent="0.25">
      <c r="A5284" s="1">
        <v>42699</v>
      </c>
      <c r="B5284">
        <v>290000</v>
      </c>
      <c r="C5284" t="s">
        <v>13</v>
      </c>
      <c r="D5284" t="s">
        <v>12428</v>
      </c>
      <c r="E5284" t="s">
        <v>5</v>
      </c>
      <c r="F5284">
        <v>3161</v>
      </c>
      <c r="G5284">
        <v>1</v>
      </c>
      <c r="H5284">
        <v>1</v>
      </c>
      <c r="I5284">
        <v>1</v>
      </c>
      <c r="J5284">
        <v>952</v>
      </c>
      <c r="K5284">
        <v>1970</v>
      </c>
      <c r="L5284" t="s">
        <v>5408</v>
      </c>
      <c r="M5284" t="s">
        <v>338</v>
      </c>
      <c r="N5284" t="s">
        <v>57</v>
      </c>
      <c r="O5284" s="6" t="str">
        <f>INDEX(lkp_Region,MATCH(tbl_Sales[[#This Row],[Suburb]],lkp_Suburb,0))</f>
        <v>Southern Metropolitan</v>
      </c>
      <c r="P5284" s="6">
        <f>MONTH(tbl_Sales[[#This Row],[Date]])</f>
        <v>11</v>
      </c>
      <c r="Q5284" s="6">
        <f>YEAR(tbl_Sales[[#This Row],[Date]])</f>
        <v>2016</v>
      </c>
    </row>
    <row r="5285" spans="1:17" x14ac:dyDescent="0.25">
      <c r="A5285" s="1">
        <v>42699</v>
      </c>
      <c r="B5285">
        <v>435000</v>
      </c>
      <c r="C5285" t="s">
        <v>2</v>
      </c>
      <c r="D5285" t="s">
        <v>12423</v>
      </c>
      <c r="E5285" t="s">
        <v>10</v>
      </c>
      <c r="F5285">
        <v>3163</v>
      </c>
      <c r="G5285">
        <v>2</v>
      </c>
      <c r="H5285">
        <v>1</v>
      </c>
      <c r="I5285">
        <v>1</v>
      </c>
      <c r="J5285">
        <v>697</v>
      </c>
      <c r="K5285">
        <v>1970</v>
      </c>
      <c r="L5285" t="s">
        <v>5409</v>
      </c>
      <c r="M5285" t="s">
        <v>225</v>
      </c>
      <c r="N5285" t="s">
        <v>57</v>
      </c>
      <c r="O5285" s="6" t="str">
        <f>INDEX(lkp_Region,MATCH(tbl_Sales[[#This Row],[Suburb]],lkp_Suburb,0))</f>
        <v>Southern Metropolitan</v>
      </c>
      <c r="P5285" s="6">
        <f>MONTH(tbl_Sales[[#This Row],[Date]])</f>
        <v>11</v>
      </c>
      <c r="Q5285" s="6">
        <f>YEAR(tbl_Sales[[#This Row],[Date]])</f>
        <v>2016</v>
      </c>
    </row>
    <row r="5286" spans="1:17" x14ac:dyDescent="0.25">
      <c r="A5286" s="1">
        <v>42699</v>
      </c>
      <c r="B5286">
        <v>650000</v>
      </c>
      <c r="C5286" t="s">
        <v>13</v>
      </c>
      <c r="D5286" t="s">
        <v>12428</v>
      </c>
      <c r="E5286" t="s">
        <v>5</v>
      </c>
      <c r="F5286">
        <v>3204</v>
      </c>
      <c r="G5286">
        <v>2</v>
      </c>
      <c r="H5286">
        <v>1</v>
      </c>
      <c r="I5286">
        <v>1</v>
      </c>
      <c r="J5286">
        <v>116</v>
      </c>
      <c r="K5286">
        <v>1960</v>
      </c>
      <c r="L5286" t="s">
        <v>5410</v>
      </c>
      <c r="M5286" t="s">
        <v>55</v>
      </c>
      <c r="N5286" t="s">
        <v>57</v>
      </c>
      <c r="O5286" s="6" t="str">
        <f>INDEX(lkp_Region,MATCH(tbl_Sales[[#This Row],[Suburb]],lkp_Suburb,0))</f>
        <v>Southern Metropolitan</v>
      </c>
      <c r="P5286" s="6">
        <f>MONTH(tbl_Sales[[#This Row],[Date]])</f>
        <v>11</v>
      </c>
      <c r="Q5286" s="6">
        <f>YEAR(tbl_Sales[[#This Row],[Date]])</f>
        <v>2016</v>
      </c>
    </row>
    <row r="5287" spans="1:17" x14ac:dyDescent="0.25">
      <c r="A5287" s="1">
        <v>42699</v>
      </c>
      <c r="B5287">
        <v>1135000</v>
      </c>
      <c r="C5287" t="s">
        <v>2</v>
      </c>
      <c r="D5287" t="s">
        <v>12424</v>
      </c>
      <c r="E5287" t="s">
        <v>5</v>
      </c>
      <c r="F5287">
        <v>3204</v>
      </c>
      <c r="G5287">
        <v>3</v>
      </c>
      <c r="H5287">
        <v>1</v>
      </c>
      <c r="I5287">
        <v>2</v>
      </c>
      <c r="J5287">
        <v>627</v>
      </c>
      <c r="L5287" t="s">
        <v>5411</v>
      </c>
      <c r="M5287" t="s">
        <v>55</v>
      </c>
      <c r="N5287" t="s">
        <v>57</v>
      </c>
      <c r="O5287" s="6" t="str">
        <f>INDEX(lkp_Region,MATCH(tbl_Sales[[#This Row],[Suburb]],lkp_Suburb,0))</f>
        <v>Southern Metropolitan</v>
      </c>
      <c r="P5287" s="6">
        <f>MONTH(tbl_Sales[[#This Row],[Date]])</f>
        <v>11</v>
      </c>
      <c r="Q5287" s="6">
        <f>YEAR(tbl_Sales[[#This Row],[Date]])</f>
        <v>2016</v>
      </c>
    </row>
    <row r="5288" spans="1:17" x14ac:dyDescent="0.25">
      <c r="A5288" s="1">
        <v>42699</v>
      </c>
      <c r="B5288">
        <v>635000</v>
      </c>
      <c r="C5288" t="s">
        <v>2</v>
      </c>
      <c r="D5288" t="s">
        <v>12423</v>
      </c>
      <c r="E5288" t="s">
        <v>5</v>
      </c>
      <c r="F5288">
        <v>3073</v>
      </c>
      <c r="G5288">
        <v>2</v>
      </c>
      <c r="H5288">
        <v>1</v>
      </c>
      <c r="I5288">
        <v>1</v>
      </c>
      <c r="J5288">
        <v>608</v>
      </c>
      <c r="L5288" t="s">
        <v>5412</v>
      </c>
      <c r="M5288" t="s">
        <v>93</v>
      </c>
      <c r="N5288" t="s">
        <v>62</v>
      </c>
      <c r="O5288" s="6" t="str">
        <f>INDEX(lkp_Region,MATCH(tbl_Sales[[#This Row],[Suburb]],lkp_Suburb,0))</f>
        <v>Northern Metropolitan</v>
      </c>
      <c r="P5288" s="6">
        <f>MONTH(tbl_Sales[[#This Row],[Date]])</f>
        <v>11</v>
      </c>
      <c r="Q5288" s="6">
        <f>YEAR(tbl_Sales[[#This Row],[Date]])</f>
        <v>2016</v>
      </c>
    </row>
    <row r="5289" spans="1:17" x14ac:dyDescent="0.25">
      <c r="A5289" s="1">
        <v>42699</v>
      </c>
      <c r="B5289">
        <v>670000</v>
      </c>
      <c r="C5289" t="s">
        <v>2</v>
      </c>
      <c r="D5289" t="s">
        <v>12429</v>
      </c>
      <c r="E5289" t="s">
        <v>5</v>
      </c>
      <c r="F5289">
        <v>3072</v>
      </c>
      <c r="G5289">
        <v>3</v>
      </c>
      <c r="H5289">
        <v>1</v>
      </c>
      <c r="I5289">
        <v>2</v>
      </c>
      <c r="J5289">
        <v>271</v>
      </c>
      <c r="L5289" t="s">
        <v>5413</v>
      </c>
      <c r="M5289" t="s">
        <v>97</v>
      </c>
      <c r="N5289" t="s">
        <v>62</v>
      </c>
      <c r="O5289" s="6" t="str">
        <f>INDEX(lkp_Region,MATCH(tbl_Sales[[#This Row],[Suburb]],lkp_Suburb,0))</f>
        <v>Northern Metropolitan</v>
      </c>
      <c r="P5289" s="6">
        <f>MONTH(tbl_Sales[[#This Row],[Date]])</f>
        <v>11</v>
      </c>
      <c r="Q5289" s="6">
        <f>YEAR(tbl_Sales[[#This Row],[Date]])</f>
        <v>2016</v>
      </c>
    </row>
    <row r="5290" spans="1:17" x14ac:dyDescent="0.25">
      <c r="A5290" s="1">
        <v>42699</v>
      </c>
      <c r="B5290">
        <v>1025000</v>
      </c>
      <c r="C5290" t="s">
        <v>2</v>
      </c>
      <c r="D5290" t="s">
        <v>12428</v>
      </c>
      <c r="E5290" t="s">
        <v>10</v>
      </c>
      <c r="F5290">
        <v>3073</v>
      </c>
      <c r="G5290">
        <v>3</v>
      </c>
      <c r="H5290">
        <v>2</v>
      </c>
      <c r="I5290">
        <v>2</v>
      </c>
      <c r="J5290">
        <v>676</v>
      </c>
      <c r="K5290">
        <v>1950</v>
      </c>
      <c r="L5290" t="s">
        <v>5414</v>
      </c>
      <c r="M5290" t="s">
        <v>93</v>
      </c>
      <c r="N5290" t="s">
        <v>62</v>
      </c>
      <c r="O5290" s="6" t="str">
        <f>INDEX(lkp_Region,MATCH(tbl_Sales[[#This Row],[Suburb]],lkp_Suburb,0))</f>
        <v>Northern Metropolitan</v>
      </c>
      <c r="P5290" s="6">
        <f>MONTH(tbl_Sales[[#This Row],[Date]])</f>
        <v>11</v>
      </c>
      <c r="Q5290" s="6">
        <f>YEAR(tbl_Sales[[#This Row],[Date]])</f>
        <v>2016</v>
      </c>
    </row>
    <row r="5291" spans="1:17" x14ac:dyDescent="0.25">
      <c r="A5291" s="1">
        <v>42699</v>
      </c>
      <c r="B5291">
        <v>280000</v>
      </c>
      <c r="C5291" t="s">
        <v>2</v>
      </c>
      <c r="D5291" t="s">
        <v>12431</v>
      </c>
      <c r="E5291" t="s">
        <v>5</v>
      </c>
      <c r="F5291">
        <v>3020</v>
      </c>
      <c r="G5291">
        <v>1</v>
      </c>
      <c r="H5291">
        <v>1</v>
      </c>
      <c r="I5291">
        <v>2</v>
      </c>
      <c r="J5291">
        <v>0</v>
      </c>
      <c r="K5291">
        <v>2009</v>
      </c>
      <c r="L5291" t="s">
        <v>5415</v>
      </c>
      <c r="M5291" t="s">
        <v>141</v>
      </c>
      <c r="N5291" t="s">
        <v>3</v>
      </c>
      <c r="O5291" s="6" t="str">
        <f>INDEX(lkp_Region,MATCH(tbl_Sales[[#This Row],[Suburb]],lkp_Suburb,0))</f>
        <v>Western Metropolitan</v>
      </c>
      <c r="P5291" s="6">
        <f>MONTH(tbl_Sales[[#This Row],[Date]])</f>
        <v>11</v>
      </c>
      <c r="Q5291" s="6">
        <f>YEAR(tbl_Sales[[#This Row],[Date]])</f>
        <v>2016</v>
      </c>
    </row>
    <row r="5292" spans="1:17" x14ac:dyDescent="0.25">
      <c r="A5292" s="1">
        <v>42699</v>
      </c>
      <c r="B5292">
        <v>690000</v>
      </c>
      <c r="C5292" t="s">
        <v>2</v>
      </c>
      <c r="D5292" t="s">
        <v>12428</v>
      </c>
      <c r="E5292" t="s">
        <v>10</v>
      </c>
      <c r="F5292">
        <v>3020</v>
      </c>
      <c r="G5292">
        <v>3</v>
      </c>
      <c r="H5292">
        <v>1</v>
      </c>
      <c r="I5292">
        <v>3</v>
      </c>
      <c r="J5292">
        <v>629</v>
      </c>
      <c r="L5292" t="s">
        <v>5416</v>
      </c>
      <c r="M5292" t="s">
        <v>143</v>
      </c>
      <c r="N5292" t="s">
        <v>3</v>
      </c>
      <c r="O5292" s="6" t="str">
        <f>INDEX(lkp_Region,MATCH(tbl_Sales[[#This Row],[Suburb]],lkp_Suburb,0))</f>
        <v>Western Metropolitan</v>
      </c>
      <c r="P5292" s="6">
        <f>MONTH(tbl_Sales[[#This Row],[Date]])</f>
        <v>11</v>
      </c>
      <c r="Q5292" s="6">
        <f>YEAR(tbl_Sales[[#This Row],[Date]])</f>
        <v>2016</v>
      </c>
    </row>
    <row r="5293" spans="1:17" x14ac:dyDescent="0.25">
      <c r="A5293" s="1">
        <v>42699</v>
      </c>
      <c r="B5293">
        <v>663000</v>
      </c>
      <c r="C5293" t="s">
        <v>13</v>
      </c>
      <c r="D5293" t="s">
        <v>12427</v>
      </c>
      <c r="E5293" t="s">
        <v>10</v>
      </c>
      <c r="F5293">
        <v>3122</v>
      </c>
      <c r="G5293">
        <v>2</v>
      </c>
      <c r="H5293">
        <v>1</v>
      </c>
      <c r="I5293">
        <v>1</v>
      </c>
      <c r="J5293">
        <v>0</v>
      </c>
      <c r="L5293" t="s">
        <v>5417</v>
      </c>
      <c r="M5293" t="s">
        <v>461</v>
      </c>
      <c r="N5293" t="s">
        <v>101</v>
      </c>
      <c r="O5293" s="6" t="str">
        <f>INDEX(lkp_Region,MATCH(tbl_Sales[[#This Row],[Suburb]],lkp_Suburb,0))</f>
        <v>Southern Metropolitan</v>
      </c>
      <c r="P5293" s="6">
        <f>MONTH(tbl_Sales[[#This Row],[Date]])</f>
        <v>11</v>
      </c>
      <c r="Q5293" s="6">
        <f>YEAR(tbl_Sales[[#This Row],[Date]])</f>
        <v>2016</v>
      </c>
    </row>
    <row r="5294" spans="1:17" x14ac:dyDescent="0.25">
      <c r="A5294" s="1">
        <v>42699</v>
      </c>
      <c r="B5294">
        <v>1976000</v>
      </c>
      <c r="C5294" t="s">
        <v>2</v>
      </c>
      <c r="D5294" t="s">
        <v>12433</v>
      </c>
      <c r="E5294" t="s">
        <v>10</v>
      </c>
      <c r="F5294">
        <v>3122</v>
      </c>
      <c r="G5294">
        <v>4</v>
      </c>
      <c r="H5294">
        <v>2</v>
      </c>
      <c r="I5294">
        <v>2</v>
      </c>
      <c r="J5294">
        <v>410</v>
      </c>
      <c r="K5294">
        <v>1890</v>
      </c>
      <c r="L5294" t="s">
        <v>5418</v>
      </c>
      <c r="M5294" t="s">
        <v>461</v>
      </c>
      <c r="N5294" t="s">
        <v>101</v>
      </c>
      <c r="O5294" s="6" t="str">
        <f>INDEX(lkp_Region,MATCH(tbl_Sales[[#This Row],[Suburb]],lkp_Suburb,0))</f>
        <v>Southern Metropolitan</v>
      </c>
      <c r="P5294" s="6">
        <f>MONTH(tbl_Sales[[#This Row],[Date]])</f>
        <v>11</v>
      </c>
      <c r="Q5294" s="6">
        <f>YEAR(tbl_Sales[[#This Row],[Date]])</f>
        <v>2016</v>
      </c>
    </row>
    <row r="5295" spans="1:17" x14ac:dyDescent="0.25">
      <c r="A5295" s="1">
        <v>42699</v>
      </c>
      <c r="B5295">
        <v>2015000</v>
      </c>
      <c r="C5295" t="s">
        <v>2</v>
      </c>
      <c r="D5295" t="s">
        <v>12429</v>
      </c>
      <c r="E5295" t="s">
        <v>10</v>
      </c>
      <c r="F5295">
        <v>3124</v>
      </c>
      <c r="G5295">
        <v>4</v>
      </c>
      <c r="H5295">
        <v>1</v>
      </c>
      <c r="I5295">
        <v>4</v>
      </c>
      <c r="J5295">
        <v>772</v>
      </c>
      <c r="K5295">
        <v>1920</v>
      </c>
      <c r="L5295" t="s">
        <v>5419</v>
      </c>
      <c r="M5295" t="s">
        <v>209</v>
      </c>
      <c r="N5295" t="s">
        <v>101</v>
      </c>
      <c r="O5295" s="6" t="str">
        <f>INDEX(lkp_Region,MATCH(tbl_Sales[[#This Row],[Suburb]],lkp_Suburb,0))</f>
        <v>Southern Metropolitan</v>
      </c>
      <c r="P5295" s="6">
        <f>MONTH(tbl_Sales[[#This Row],[Date]])</f>
        <v>11</v>
      </c>
      <c r="Q5295" s="6">
        <f>YEAR(tbl_Sales[[#This Row],[Date]])</f>
        <v>2016</v>
      </c>
    </row>
    <row r="5296" spans="1:17" x14ac:dyDescent="0.25">
      <c r="A5296" s="1">
        <v>42699</v>
      </c>
      <c r="B5296">
        <v>2240000</v>
      </c>
      <c r="C5296" t="s">
        <v>2</v>
      </c>
      <c r="D5296" t="s">
        <v>12429</v>
      </c>
      <c r="E5296" t="s">
        <v>10</v>
      </c>
      <c r="F5296">
        <v>3101</v>
      </c>
      <c r="G5296">
        <v>4</v>
      </c>
      <c r="H5296">
        <v>2</v>
      </c>
      <c r="I5296">
        <v>2</v>
      </c>
      <c r="J5296">
        <v>820</v>
      </c>
      <c r="L5296" t="s">
        <v>5420</v>
      </c>
      <c r="M5296" t="s">
        <v>145</v>
      </c>
      <c r="N5296" t="s">
        <v>101</v>
      </c>
      <c r="O5296" s="6" t="str">
        <f>INDEX(lkp_Region,MATCH(tbl_Sales[[#This Row],[Suburb]],lkp_Suburb,0))</f>
        <v>Southern Metropolitan</v>
      </c>
      <c r="P5296" s="6">
        <f>MONTH(tbl_Sales[[#This Row],[Date]])</f>
        <v>11</v>
      </c>
      <c r="Q5296" s="6">
        <f>YEAR(tbl_Sales[[#This Row],[Date]])</f>
        <v>2016</v>
      </c>
    </row>
    <row r="5297" spans="1:17" x14ac:dyDescent="0.25">
      <c r="A5297" s="1">
        <v>42699</v>
      </c>
      <c r="B5297">
        <v>2250000</v>
      </c>
      <c r="C5297" t="s">
        <v>2</v>
      </c>
      <c r="D5297" t="s">
        <v>12423</v>
      </c>
      <c r="E5297" t="s">
        <v>5</v>
      </c>
      <c r="F5297">
        <v>3103</v>
      </c>
      <c r="G5297">
        <v>5</v>
      </c>
      <c r="H5297">
        <v>3</v>
      </c>
      <c r="I5297">
        <v>2</v>
      </c>
      <c r="J5297">
        <v>600</v>
      </c>
      <c r="K5297">
        <v>2006</v>
      </c>
      <c r="L5297" t="s">
        <v>5421</v>
      </c>
      <c r="M5297" t="s">
        <v>274</v>
      </c>
      <c r="N5297" t="s">
        <v>101</v>
      </c>
      <c r="O5297" s="6" t="str">
        <f>INDEX(lkp_Region,MATCH(tbl_Sales[[#This Row],[Suburb]],lkp_Suburb,0))</f>
        <v>Southern Metropolitan</v>
      </c>
      <c r="P5297" s="6">
        <f>MONTH(tbl_Sales[[#This Row],[Date]])</f>
        <v>11</v>
      </c>
      <c r="Q5297" s="6">
        <f>YEAR(tbl_Sales[[#This Row],[Date]])</f>
        <v>2016</v>
      </c>
    </row>
    <row r="5298" spans="1:17" x14ac:dyDescent="0.25">
      <c r="A5298" s="1">
        <v>42699</v>
      </c>
      <c r="B5298">
        <v>660000</v>
      </c>
      <c r="C5298" t="s">
        <v>2</v>
      </c>
      <c r="D5298" t="s">
        <v>12431</v>
      </c>
      <c r="E5298" t="s">
        <v>10</v>
      </c>
      <c r="F5298">
        <v>3087</v>
      </c>
      <c r="G5298">
        <v>3</v>
      </c>
      <c r="H5298">
        <v>1</v>
      </c>
      <c r="I5298">
        <v>0</v>
      </c>
      <c r="J5298">
        <v>583</v>
      </c>
      <c r="K5298">
        <v>1970</v>
      </c>
      <c r="L5298" t="s">
        <v>5422</v>
      </c>
      <c r="M5298" t="s">
        <v>349</v>
      </c>
      <c r="N5298" t="s">
        <v>150</v>
      </c>
      <c r="O5298" s="6" t="str">
        <f>INDEX(lkp_Region,MATCH(tbl_Sales[[#This Row],[Suburb]],lkp_Suburb,0))</f>
        <v>Northern Metropolitan</v>
      </c>
      <c r="P5298" s="6">
        <f>MONTH(tbl_Sales[[#This Row],[Date]])</f>
        <v>11</v>
      </c>
      <c r="Q5298" s="6">
        <f>YEAR(tbl_Sales[[#This Row],[Date]])</f>
        <v>2016</v>
      </c>
    </row>
    <row r="5299" spans="1:17" x14ac:dyDescent="0.25">
      <c r="A5299" s="1">
        <v>42699</v>
      </c>
      <c r="B5299">
        <v>880000</v>
      </c>
      <c r="C5299" t="s">
        <v>2</v>
      </c>
      <c r="D5299" t="s">
        <v>12430</v>
      </c>
      <c r="E5299" t="s">
        <v>5</v>
      </c>
      <c r="F5299">
        <v>3084</v>
      </c>
      <c r="G5299">
        <v>3</v>
      </c>
      <c r="H5299">
        <v>2</v>
      </c>
      <c r="I5299">
        <v>4</v>
      </c>
      <c r="J5299">
        <v>704</v>
      </c>
      <c r="K5299">
        <v>1970</v>
      </c>
      <c r="L5299" t="s">
        <v>5423</v>
      </c>
      <c r="M5299" t="s">
        <v>320</v>
      </c>
      <c r="N5299" t="s">
        <v>150</v>
      </c>
      <c r="O5299" s="6" t="str">
        <f>INDEX(lkp_Region,MATCH(tbl_Sales[[#This Row],[Suburb]],lkp_Suburb,0))</f>
        <v>Eastern Metropolitan</v>
      </c>
      <c r="P5299" s="6">
        <f>MONTH(tbl_Sales[[#This Row],[Date]])</f>
        <v>11</v>
      </c>
      <c r="Q5299" s="6">
        <f>YEAR(tbl_Sales[[#This Row],[Date]])</f>
        <v>2016</v>
      </c>
    </row>
    <row r="5300" spans="1:17" x14ac:dyDescent="0.25">
      <c r="A5300" s="1">
        <v>42700</v>
      </c>
      <c r="B5300">
        <v>2150000</v>
      </c>
      <c r="C5300" t="s">
        <v>2</v>
      </c>
      <c r="D5300" t="s">
        <v>12427</v>
      </c>
      <c r="E5300" t="s">
        <v>10</v>
      </c>
      <c r="F5300">
        <v>3068</v>
      </c>
      <c r="G5300">
        <v>3</v>
      </c>
      <c r="H5300">
        <v>2</v>
      </c>
      <c r="I5300">
        <v>0</v>
      </c>
      <c r="J5300">
        <v>202</v>
      </c>
      <c r="K5300">
        <v>1898</v>
      </c>
      <c r="L5300" t="s">
        <v>5424</v>
      </c>
      <c r="M5300" t="s">
        <v>72</v>
      </c>
      <c r="N5300" t="s">
        <v>8</v>
      </c>
      <c r="O5300" s="6" t="str">
        <f>INDEX(lkp_Region,MATCH(tbl_Sales[[#This Row],[Suburb]],lkp_Suburb,0))</f>
        <v>Northern Metropolitan</v>
      </c>
      <c r="P5300" s="6">
        <f>MONTH(tbl_Sales[[#This Row],[Date]])</f>
        <v>11</v>
      </c>
      <c r="Q5300" s="6">
        <f>YEAR(tbl_Sales[[#This Row],[Date]])</f>
        <v>2016</v>
      </c>
    </row>
    <row r="5301" spans="1:17" x14ac:dyDescent="0.25">
      <c r="A5301" s="1">
        <v>42700</v>
      </c>
      <c r="B5301">
        <v>2068000</v>
      </c>
      <c r="C5301" t="s">
        <v>2</v>
      </c>
      <c r="D5301" t="s">
        <v>12429</v>
      </c>
      <c r="E5301" t="s">
        <v>10</v>
      </c>
      <c r="F5301">
        <v>3125</v>
      </c>
      <c r="G5301">
        <v>3</v>
      </c>
      <c r="H5301">
        <v>1</v>
      </c>
      <c r="I5301">
        <v>1</v>
      </c>
      <c r="J5301">
        <v>1101</v>
      </c>
      <c r="L5301" t="s">
        <v>5425</v>
      </c>
      <c r="M5301" t="s">
        <v>32</v>
      </c>
      <c r="N5301" t="s">
        <v>14</v>
      </c>
      <c r="O5301" s="6" t="str">
        <f>INDEX(lkp_Region,MATCH(tbl_Sales[[#This Row],[Suburb]],lkp_Suburb,0))</f>
        <v>Southern Metropolitan</v>
      </c>
      <c r="P5301" s="6">
        <f>MONTH(tbl_Sales[[#This Row],[Date]])</f>
        <v>11</v>
      </c>
      <c r="Q5301" s="6">
        <f>YEAR(tbl_Sales[[#This Row],[Date]])</f>
        <v>2016</v>
      </c>
    </row>
    <row r="5302" spans="1:17" x14ac:dyDescent="0.25">
      <c r="A5302" s="1">
        <v>42700</v>
      </c>
      <c r="B5302">
        <v>2273000</v>
      </c>
      <c r="C5302" t="s">
        <v>2</v>
      </c>
      <c r="D5302" t="s">
        <v>12427</v>
      </c>
      <c r="E5302" t="s">
        <v>10</v>
      </c>
      <c r="F5302">
        <v>3145</v>
      </c>
      <c r="G5302">
        <v>3</v>
      </c>
      <c r="H5302">
        <v>3</v>
      </c>
      <c r="I5302">
        <v>1</v>
      </c>
      <c r="J5302">
        <v>376</v>
      </c>
      <c r="K5302">
        <v>1930</v>
      </c>
      <c r="L5302" t="s">
        <v>5426</v>
      </c>
      <c r="M5302" t="s">
        <v>74</v>
      </c>
      <c r="N5302" t="s">
        <v>76</v>
      </c>
      <c r="O5302" s="6" t="str">
        <f>INDEX(lkp_Region,MATCH(tbl_Sales[[#This Row],[Suburb]],lkp_Suburb,0))</f>
        <v>Southern Metropolitan</v>
      </c>
      <c r="P5302" s="6">
        <f>MONTH(tbl_Sales[[#This Row],[Date]])</f>
        <v>11</v>
      </c>
      <c r="Q5302" s="6">
        <f>YEAR(tbl_Sales[[#This Row],[Date]])</f>
        <v>2016</v>
      </c>
    </row>
    <row r="5303" spans="1:17" x14ac:dyDescent="0.25">
      <c r="A5303" s="1">
        <v>42700</v>
      </c>
      <c r="B5303">
        <v>2300000</v>
      </c>
      <c r="C5303" t="s">
        <v>2</v>
      </c>
      <c r="D5303" t="s">
        <v>12424</v>
      </c>
      <c r="E5303" t="s">
        <v>5</v>
      </c>
      <c r="F5303">
        <v>3141</v>
      </c>
      <c r="G5303">
        <v>3</v>
      </c>
      <c r="H5303">
        <v>2</v>
      </c>
      <c r="I5303">
        <v>1</v>
      </c>
      <c r="J5303">
        <v>350</v>
      </c>
      <c r="L5303" t="s">
        <v>1521</v>
      </c>
      <c r="M5303" t="s">
        <v>111</v>
      </c>
      <c r="N5303" t="s">
        <v>76</v>
      </c>
      <c r="O5303" s="6" t="str">
        <f>INDEX(lkp_Region,MATCH(tbl_Sales[[#This Row],[Suburb]],lkp_Suburb,0))</f>
        <v>Southern Metropolitan</v>
      </c>
      <c r="P5303" s="6">
        <f>MONTH(tbl_Sales[[#This Row],[Date]])</f>
        <v>11</v>
      </c>
      <c r="Q5303" s="6">
        <f>YEAR(tbl_Sales[[#This Row],[Date]])</f>
        <v>2016</v>
      </c>
    </row>
    <row r="5304" spans="1:17" x14ac:dyDescent="0.25">
      <c r="A5304" s="1">
        <v>42700</v>
      </c>
      <c r="B5304">
        <v>575000</v>
      </c>
      <c r="C5304" t="s">
        <v>13</v>
      </c>
      <c r="D5304" t="s">
        <v>12429</v>
      </c>
      <c r="E5304" t="s">
        <v>5</v>
      </c>
      <c r="F5304">
        <v>3184</v>
      </c>
      <c r="G5304">
        <v>2</v>
      </c>
      <c r="H5304">
        <v>1</v>
      </c>
      <c r="I5304">
        <v>0</v>
      </c>
      <c r="J5304">
        <v>483</v>
      </c>
      <c r="K5304">
        <v>1950</v>
      </c>
      <c r="L5304" t="s">
        <v>5427</v>
      </c>
      <c r="M5304" t="s">
        <v>58</v>
      </c>
      <c r="N5304" t="s">
        <v>26</v>
      </c>
      <c r="O5304" s="6" t="str">
        <f>INDEX(lkp_Region,MATCH(tbl_Sales[[#This Row],[Suburb]],lkp_Suburb,0))</f>
        <v>Southern Metropolitan</v>
      </c>
      <c r="P5304" s="6">
        <f>MONTH(tbl_Sales[[#This Row],[Date]])</f>
        <v>11</v>
      </c>
      <c r="Q5304" s="6">
        <f>YEAR(tbl_Sales[[#This Row],[Date]])</f>
        <v>2016</v>
      </c>
    </row>
    <row r="5305" spans="1:17" x14ac:dyDescent="0.25">
      <c r="A5305" s="1">
        <v>42700</v>
      </c>
      <c r="B5305">
        <v>4750000</v>
      </c>
      <c r="C5305" t="s">
        <v>2</v>
      </c>
      <c r="D5305" t="s">
        <v>12433</v>
      </c>
      <c r="E5305" t="s">
        <v>5</v>
      </c>
      <c r="F5305">
        <v>3182</v>
      </c>
      <c r="G5305">
        <v>4</v>
      </c>
      <c r="H5305">
        <v>3</v>
      </c>
      <c r="I5305">
        <v>5</v>
      </c>
      <c r="J5305">
        <v>648</v>
      </c>
      <c r="L5305" t="s">
        <v>5428</v>
      </c>
      <c r="M5305" t="s">
        <v>156</v>
      </c>
      <c r="N5305" t="s">
        <v>26</v>
      </c>
      <c r="O5305" s="6" t="str">
        <f>INDEX(lkp_Region,MATCH(tbl_Sales[[#This Row],[Suburb]],lkp_Suburb,0))</f>
        <v>Southern Metropolitan</v>
      </c>
      <c r="P5305" s="6">
        <f>MONTH(tbl_Sales[[#This Row],[Date]])</f>
        <v>11</v>
      </c>
      <c r="Q5305" s="6">
        <f>YEAR(tbl_Sales[[#This Row],[Date]])</f>
        <v>2016</v>
      </c>
    </row>
    <row r="5306" spans="1:17" x14ac:dyDescent="0.25">
      <c r="A5306" s="1">
        <v>42700</v>
      </c>
      <c r="B5306">
        <v>640000</v>
      </c>
      <c r="C5306" t="s">
        <v>2</v>
      </c>
      <c r="D5306" t="s">
        <v>12428</v>
      </c>
      <c r="E5306" t="s">
        <v>5</v>
      </c>
      <c r="F5306">
        <v>3060</v>
      </c>
      <c r="G5306">
        <v>3</v>
      </c>
      <c r="H5306">
        <v>1</v>
      </c>
      <c r="I5306">
        <v>4</v>
      </c>
      <c r="J5306">
        <v>592</v>
      </c>
      <c r="L5306" t="s">
        <v>5429</v>
      </c>
      <c r="M5306" t="s">
        <v>16</v>
      </c>
      <c r="N5306" t="s">
        <v>18</v>
      </c>
      <c r="O5306" s="6" t="str">
        <f>INDEX(lkp_Region,MATCH(tbl_Sales[[#This Row],[Suburb]],lkp_Suburb,0))</f>
        <v>Northern Metropolitan</v>
      </c>
      <c r="P5306" s="6">
        <f>MONTH(tbl_Sales[[#This Row],[Date]])</f>
        <v>11</v>
      </c>
      <c r="Q5306" s="6">
        <f>YEAR(tbl_Sales[[#This Row],[Date]])</f>
        <v>2016</v>
      </c>
    </row>
    <row r="5307" spans="1:17" x14ac:dyDescent="0.25">
      <c r="A5307" s="1">
        <v>42700</v>
      </c>
      <c r="B5307">
        <v>659500</v>
      </c>
      <c r="C5307" t="s">
        <v>13</v>
      </c>
      <c r="D5307" t="s">
        <v>12424</v>
      </c>
      <c r="E5307" t="s">
        <v>10</v>
      </c>
      <c r="F5307">
        <v>3056</v>
      </c>
      <c r="G5307">
        <v>2</v>
      </c>
      <c r="H5307">
        <v>1</v>
      </c>
      <c r="I5307">
        <v>1</v>
      </c>
      <c r="J5307">
        <v>100</v>
      </c>
      <c r="K5307">
        <v>1970</v>
      </c>
      <c r="L5307" t="s">
        <v>5430</v>
      </c>
      <c r="M5307" t="s">
        <v>117</v>
      </c>
      <c r="N5307" t="s">
        <v>18</v>
      </c>
      <c r="O5307" s="6" t="str">
        <f>INDEX(lkp_Region,MATCH(tbl_Sales[[#This Row],[Suburb]],lkp_Suburb,0))</f>
        <v>Northern Metropolitan</v>
      </c>
      <c r="P5307" s="6">
        <f>MONTH(tbl_Sales[[#This Row],[Date]])</f>
        <v>11</v>
      </c>
      <c r="Q5307" s="6">
        <f>YEAR(tbl_Sales[[#This Row],[Date]])</f>
        <v>2016</v>
      </c>
    </row>
    <row r="5308" spans="1:17" x14ac:dyDescent="0.25">
      <c r="A5308" s="1">
        <v>42700</v>
      </c>
      <c r="B5308">
        <v>886000</v>
      </c>
      <c r="C5308" t="s">
        <v>51</v>
      </c>
      <c r="D5308" t="s">
        <v>12423</v>
      </c>
      <c r="E5308" t="s">
        <v>10</v>
      </c>
      <c r="F5308">
        <v>3033</v>
      </c>
      <c r="G5308">
        <v>4</v>
      </c>
      <c r="H5308">
        <v>3</v>
      </c>
      <c r="I5308">
        <v>1</v>
      </c>
      <c r="J5308">
        <v>322</v>
      </c>
      <c r="K5308">
        <v>1950</v>
      </c>
      <c r="L5308" t="s">
        <v>5431</v>
      </c>
      <c r="M5308" t="s">
        <v>119</v>
      </c>
      <c r="N5308" t="s">
        <v>49</v>
      </c>
      <c r="O5308" s="6" t="str">
        <f>INDEX(lkp_Region,MATCH(tbl_Sales[[#This Row],[Suburb]],lkp_Suburb,0))</f>
        <v>Western Metropolitan</v>
      </c>
      <c r="P5308" s="6">
        <f>MONTH(tbl_Sales[[#This Row],[Date]])</f>
        <v>11</v>
      </c>
      <c r="Q5308" s="6">
        <f>YEAR(tbl_Sales[[#This Row],[Date]])</f>
        <v>2016</v>
      </c>
    </row>
    <row r="5309" spans="1:17" x14ac:dyDescent="0.25">
      <c r="A5309" s="1">
        <v>42700</v>
      </c>
      <c r="B5309">
        <v>1155000</v>
      </c>
      <c r="C5309" t="s">
        <v>2</v>
      </c>
      <c r="D5309" t="s">
        <v>12423</v>
      </c>
      <c r="E5309" t="s">
        <v>10</v>
      </c>
      <c r="F5309">
        <v>3042</v>
      </c>
      <c r="G5309">
        <v>3</v>
      </c>
      <c r="H5309">
        <v>2</v>
      </c>
      <c r="I5309">
        <v>3</v>
      </c>
      <c r="J5309">
        <v>653</v>
      </c>
      <c r="L5309" t="s">
        <v>5432</v>
      </c>
      <c r="M5309" t="s">
        <v>86</v>
      </c>
      <c r="N5309" t="s">
        <v>49</v>
      </c>
      <c r="O5309" s="6" t="str">
        <f>INDEX(lkp_Region,MATCH(tbl_Sales[[#This Row],[Suburb]],lkp_Suburb,0))</f>
        <v>Western Metropolitan</v>
      </c>
      <c r="P5309" s="6">
        <f>MONTH(tbl_Sales[[#This Row],[Date]])</f>
        <v>11</v>
      </c>
      <c r="Q5309" s="6">
        <f>YEAR(tbl_Sales[[#This Row],[Date]])</f>
        <v>2016</v>
      </c>
    </row>
    <row r="5310" spans="1:17" x14ac:dyDescent="0.25">
      <c r="A5310" s="1">
        <v>42700</v>
      </c>
      <c r="B5310">
        <v>785000</v>
      </c>
      <c r="C5310" t="s">
        <v>2</v>
      </c>
      <c r="D5310" t="s">
        <v>12429</v>
      </c>
      <c r="E5310" t="s">
        <v>10</v>
      </c>
      <c r="F5310">
        <v>3147</v>
      </c>
      <c r="G5310">
        <v>3</v>
      </c>
      <c r="H5310">
        <v>1</v>
      </c>
      <c r="I5310">
        <v>1</v>
      </c>
      <c r="J5310">
        <v>557</v>
      </c>
      <c r="K5310">
        <v>1960</v>
      </c>
      <c r="L5310" t="s">
        <v>5433</v>
      </c>
      <c r="M5310" t="s">
        <v>609</v>
      </c>
      <c r="N5310" t="s">
        <v>31</v>
      </c>
      <c r="O5310" s="6" t="str">
        <f>INDEX(lkp_Region,MATCH(tbl_Sales[[#This Row],[Suburb]],lkp_Suburb,0))</f>
        <v>Southern Metropolitan</v>
      </c>
      <c r="P5310" s="6">
        <f>MONTH(tbl_Sales[[#This Row],[Date]])</f>
        <v>11</v>
      </c>
      <c r="Q5310" s="6">
        <f>YEAR(tbl_Sales[[#This Row],[Date]])</f>
        <v>2016</v>
      </c>
    </row>
    <row r="5311" spans="1:17" x14ac:dyDescent="0.25">
      <c r="A5311" s="1">
        <v>42700</v>
      </c>
      <c r="B5311">
        <v>450000</v>
      </c>
      <c r="C5311" t="s">
        <v>13</v>
      </c>
      <c r="D5311" t="s">
        <v>12424</v>
      </c>
      <c r="E5311" t="s">
        <v>5</v>
      </c>
      <c r="F5311">
        <v>3000</v>
      </c>
      <c r="G5311">
        <v>1</v>
      </c>
      <c r="H5311">
        <v>1</v>
      </c>
      <c r="I5311">
        <v>0</v>
      </c>
      <c r="J5311">
        <v>0</v>
      </c>
      <c r="K5311">
        <v>1960</v>
      </c>
      <c r="L5311" t="s">
        <v>5434</v>
      </c>
      <c r="M5311" t="s">
        <v>88</v>
      </c>
      <c r="N5311" t="s">
        <v>88</v>
      </c>
      <c r="O5311" s="6" t="str">
        <f>INDEX(lkp_Region,MATCH(tbl_Sales[[#This Row],[Suburb]],lkp_Suburb,0))</f>
        <v>Northern Metropolitan</v>
      </c>
      <c r="P5311" s="6">
        <f>MONTH(tbl_Sales[[#This Row],[Date]])</f>
        <v>11</v>
      </c>
      <c r="Q5311" s="6">
        <f>YEAR(tbl_Sales[[#This Row],[Date]])</f>
        <v>2016</v>
      </c>
    </row>
    <row r="5312" spans="1:17" x14ac:dyDescent="0.25">
      <c r="A5312" s="1">
        <v>42700</v>
      </c>
      <c r="B5312">
        <v>1010000</v>
      </c>
      <c r="C5312" t="s">
        <v>2</v>
      </c>
      <c r="D5312" t="s">
        <v>12429</v>
      </c>
      <c r="E5312" t="s">
        <v>10</v>
      </c>
      <c r="F5312">
        <v>3051</v>
      </c>
      <c r="G5312">
        <v>2</v>
      </c>
      <c r="H5312">
        <v>2</v>
      </c>
      <c r="I5312">
        <v>0</v>
      </c>
      <c r="J5312">
        <v>109</v>
      </c>
      <c r="K5312">
        <v>1900</v>
      </c>
      <c r="L5312" t="s">
        <v>5435</v>
      </c>
      <c r="M5312" t="s">
        <v>915</v>
      </c>
      <c r="N5312" t="s">
        <v>88</v>
      </c>
      <c r="O5312" s="6" t="str">
        <f>INDEX(lkp_Region,MATCH(tbl_Sales[[#This Row],[Suburb]],lkp_Suburb,0))</f>
        <v>Northern Metropolitan</v>
      </c>
      <c r="P5312" s="6">
        <f>MONTH(tbl_Sales[[#This Row],[Date]])</f>
        <v>11</v>
      </c>
      <c r="Q5312" s="6">
        <f>YEAR(tbl_Sales[[#This Row],[Date]])</f>
        <v>2016</v>
      </c>
    </row>
    <row r="5313" spans="1:17" x14ac:dyDescent="0.25">
      <c r="A5313" s="1">
        <v>42700</v>
      </c>
      <c r="B5313">
        <v>1222000</v>
      </c>
      <c r="C5313" t="s">
        <v>2</v>
      </c>
      <c r="D5313" t="s">
        <v>12425</v>
      </c>
      <c r="E5313" t="s">
        <v>10</v>
      </c>
      <c r="F5313">
        <v>3107</v>
      </c>
      <c r="G5313">
        <v>4</v>
      </c>
      <c r="H5313">
        <v>2</v>
      </c>
      <c r="I5313">
        <v>4</v>
      </c>
      <c r="J5313">
        <v>732</v>
      </c>
      <c r="L5313" t="s">
        <v>5436</v>
      </c>
      <c r="M5313" t="s">
        <v>586</v>
      </c>
      <c r="N5313" t="s">
        <v>128</v>
      </c>
      <c r="O5313" s="6" t="str">
        <f>INDEX(lkp_Region,MATCH(tbl_Sales[[#This Row],[Suburb]],lkp_Suburb,0))</f>
        <v>Eastern Metropolitan</v>
      </c>
      <c r="P5313" s="6">
        <f>MONTH(tbl_Sales[[#This Row],[Date]])</f>
        <v>11</v>
      </c>
      <c r="Q5313" s="6">
        <f>YEAR(tbl_Sales[[#This Row],[Date]])</f>
        <v>2016</v>
      </c>
    </row>
    <row r="5314" spans="1:17" x14ac:dyDescent="0.25">
      <c r="A5314" s="1">
        <v>42700</v>
      </c>
      <c r="B5314">
        <v>639000</v>
      </c>
      <c r="C5314" t="s">
        <v>13</v>
      </c>
      <c r="D5314" t="s">
        <v>12426</v>
      </c>
      <c r="E5314" t="s">
        <v>10</v>
      </c>
      <c r="F5314">
        <v>3189</v>
      </c>
      <c r="G5314">
        <v>2</v>
      </c>
      <c r="H5314">
        <v>1</v>
      </c>
      <c r="I5314">
        <v>1</v>
      </c>
      <c r="J5314">
        <v>83</v>
      </c>
      <c r="K5314">
        <v>1960</v>
      </c>
      <c r="L5314" t="s">
        <v>5437</v>
      </c>
      <c r="M5314" t="s">
        <v>70</v>
      </c>
      <c r="N5314" t="s">
        <v>45</v>
      </c>
      <c r="O5314" s="6" t="str">
        <f>INDEX(lkp_Region,MATCH(tbl_Sales[[#This Row],[Suburb]],lkp_Suburb,0))</f>
        <v>Southern Metropolitan</v>
      </c>
      <c r="P5314" s="6">
        <f>MONTH(tbl_Sales[[#This Row],[Date]])</f>
        <v>11</v>
      </c>
      <c r="Q5314" s="6">
        <f>YEAR(tbl_Sales[[#This Row],[Date]])</f>
        <v>2016</v>
      </c>
    </row>
    <row r="5315" spans="1:17" x14ac:dyDescent="0.25">
      <c r="A5315" s="1">
        <v>42700</v>
      </c>
      <c r="B5315">
        <v>700000</v>
      </c>
      <c r="C5315" t="s">
        <v>2</v>
      </c>
      <c r="D5315" t="s">
        <v>12430</v>
      </c>
      <c r="E5315" t="s">
        <v>5</v>
      </c>
      <c r="F5315">
        <v>3025</v>
      </c>
      <c r="G5315">
        <v>3</v>
      </c>
      <c r="H5315">
        <v>1</v>
      </c>
      <c r="I5315">
        <v>1</v>
      </c>
      <c r="J5315">
        <v>557</v>
      </c>
      <c r="L5315" t="s">
        <v>5438</v>
      </c>
      <c r="M5315" t="s">
        <v>91</v>
      </c>
      <c r="N5315" t="s">
        <v>69</v>
      </c>
      <c r="O5315" s="6" t="str">
        <f>INDEX(lkp_Region,MATCH(tbl_Sales[[#This Row],[Suburb]],lkp_Suburb,0))</f>
        <v>Western Metropolitan</v>
      </c>
      <c r="P5315" s="6">
        <f>MONTH(tbl_Sales[[#This Row],[Date]])</f>
        <v>11</v>
      </c>
      <c r="Q5315" s="6">
        <f>YEAR(tbl_Sales[[#This Row],[Date]])</f>
        <v>2016</v>
      </c>
    </row>
    <row r="5316" spans="1:17" x14ac:dyDescent="0.25">
      <c r="A5316" s="1">
        <v>42700</v>
      </c>
      <c r="B5316">
        <v>1208000</v>
      </c>
      <c r="C5316" t="s">
        <v>2</v>
      </c>
      <c r="D5316" t="s">
        <v>12429</v>
      </c>
      <c r="E5316" t="s">
        <v>10</v>
      </c>
      <c r="F5316">
        <v>3165</v>
      </c>
      <c r="G5316">
        <v>3</v>
      </c>
      <c r="H5316">
        <v>1</v>
      </c>
      <c r="I5316">
        <v>1</v>
      </c>
      <c r="J5316">
        <v>747</v>
      </c>
      <c r="L5316" t="s">
        <v>5439</v>
      </c>
      <c r="M5316" t="s">
        <v>138</v>
      </c>
      <c r="N5316" t="s">
        <v>57</v>
      </c>
      <c r="O5316" s="6" t="str">
        <f>INDEX(lkp_Region,MATCH(tbl_Sales[[#This Row],[Suburb]],lkp_Suburb,0))</f>
        <v>Southern Metropolitan</v>
      </c>
      <c r="P5316" s="6">
        <f>MONTH(tbl_Sales[[#This Row],[Date]])</f>
        <v>11</v>
      </c>
      <c r="Q5316" s="6">
        <f>YEAR(tbl_Sales[[#This Row],[Date]])</f>
        <v>2016</v>
      </c>
    </row>
    <row r="5317" spans="1:17" x14ac:dyDescent="0.25">
      <c r="A5317" s="1">
        <v>42700</v>
      </c>
      <c r="B5317">
        <v>1275000</v>
      </c>
      <c r="C5317" t="s">
        <v>2</v>
      </c>
      <c r="D5317" t="s">
        <v>12428</v>
      </c>
      <c r="E5317" t="s">
        <v>10</v>
      </c>
      <c r="F5317">
        <v>3163</v>
      </c>
      <c r="G5317">
        <v>4</v>
      </c>
      <c r="H5317">
        <v>2</v>
      </c>
      <c r="I5317">
        <v>0</v>
      </c>
      <c r="J5317">
        <v>365</v>
      </c>
      <c r="K5317">
        <v>1919</v>
      </c>
      <c r="L5317" t="s">
        <v>5440</v>
      </c>
      <c r="M5317" t="s">
        <v>201</v>
      </c>
      <c r="N5317" t="s">
        <v>57</v>
      </c>
      <c r="O5317" s="6" t="str">
        <f>INDEX(lkp_Region,MATCH(tbl_Sales[[#This Row],[Suburb]],lkp_Suburb,0))</f>
        <v>Southern Metropolitan</v>
      </c>
      <c r="P5317" s="6">
        <f>MONTH(tbl_Sales[[#This Row],[Date]])</f>
        <v>11</v>
      </c>
      <c r="Q5317" s="6">
        <f>YEAR(tbl_Sales[[#This Row],[Date]])</f>
        <v>2016</v>
      </c>
    </row>
    <row r="5318" spans="1:17" x14ac:dyDescent="0.25">
      <c r="A5318" s="1">
        <v>42700</v>
      </c>
      <c r="B5318">
        <v>798000</v>
      </c>
      <c r="C5318" t="s">
        <v>13</v>
      </c>
      <c r="D5318" t="s">
        <v>12427</v>
      </c>
      <c r="E5318" t="s">
        <v>10</v>
      </c>
      <c r="F5318">
        <v>3072</v>
      </c>
      <c r="G5318">
        <v>3</v>
      </c>
      <c r="H5318">
        <v>2</v>
      </c>
      <c r="I5318">
        <v>2</v>
      </c>
      <c r="J5318">
        <v>212</v>
      </c>
      <c r="K5318">
        <v>2005</v>
      </c>
      <c r="L5318" t="s">
        <v>5441</v>
      </c>
      <c r="M5318" t="s">
        <v>97</v>
      </c>
      <c r="N5318" t="s">
        <v>62</v>
      </c>
      <c r="O5318" s="6" t="str">
        <f>INDEX(lkp_Region,MATCH(tbl_Sales[[#This Row],[Suburb]],lkp_Suburb,0))</f>
        <v>Northern Metropolitan</v>
      </c>
      <c r="P5318" s="6">
        <f>MONTH(tbl_Sales[[#This Row],[Date]])</f>
        <v>11</v>
      </c>
      <c r="Q5318" s="6">
        <f>YEAR(tbl_Sales[[#This Row],[Date]])</f>
        <v>2016</v>
      </c>
    </row>
    <row r="5319" spans="1:17" x14ac:dyDescent="0.25">
      <c r="A5319" s="1">
        <v>42700</v>
      </c>
      <c r="B5319">
        <v>830000</v>
      </c>
      <c r="C5319" t="s">
        <v>51</v>
      </c>
      <c r="D5319" t="s">
        <v>12429</v>
      </c>
      <c r="E5319" t="s">
        <v>10</v>
      </c>
      <c r="F5319">
        <v>3070</v>
      </c>
      <c r="G5319">
        <v>3</v>
      </c>
      <c r="H5319">
        <v>3</v>
      </c>
      <c r="I5319">
        <v>1</v>
      </c>
      <c r="J5319">
        <v>55</v>
      </c>
      <c r="K5319">
        <v>2013</v>
      </c>
      <c r="L5319" t="s">
        <v>5442</v>
      </c>
      <c r="M5319" t="s">
        <v>271</v>
      </c>
      <c r="N5319" t="s">
        <v>62</v>
      </c>
      <c r="O5319" s="6" t="str">
        <f>INDEX(lkp_Region,MATCH(tbl_Sales[[#This Row],[Suburb]],lkp_Suburb,0))</f>
        <v>Northern Metropolitan</v>
      </c>
      <c r="P5319" s="6">
        <f>MONTH(tbl_Sales[[#This Row],[Date]])</f>
        <v>11</v>
      </c>
      <c r="Q5319" s="6">
        <f>YEAR(tbl_Sales[[#This Row],[Date]])</f>
        <v>2016</v>
      </c>
    </row>
    <row r="5320" spans="1:17" x14ac:dyDescent="0.25">
      <c r="A5320" s="1">
        <v>42700</v>
      </c>
      <c r="B5320">
        <v>971000</v>
      </c>
      <c r="C5320" t="s">
        <v>2</v>
      </c>
      <c r="D5320" t="s">
        <v>12429</v>
      </c>
      <c r="E5320" t="s">
        <v>10</v>
      </c>
      <c r="F5320">
        <v>3072</v>
      </c>
      <c r="G5320">
        <v>3</v>
      </c>
      <c r="H5320">
        <v>1</v>
      </c>
      <c r="I5320">
        <v>2</v>
      </c>
      <c r="J5320">
        <v>610</v>
      </c>
      <c r="L5320" t="s">
        <v>5443</v>
      </c>
      <c r="M5320" t="s">
        <v>97</v>
      </c>
      <c r="N5320" t="s">
        <v>62</v>
      </c>
      <c r="O5320" s="6" t="str">
        <f>INDEX(lkp_Region,MATCH(tbl_Sales[[#This Row],[Suburb]],lkp_Suburb,0))</f>
        <v>Northern Metropolitan</v>
      </c>
      <c r="P5320" s="6">
        <f>MONTH(tbl_Sales[[#This Row],[Date]])</f>
        <v>11</v>
      </c>
      <c r="Q5320" s="6">
        <f>YEAR(tbl_Sales[[#This Row],[Date]])</f>
        <v>2016</v>
      </c>
    </row>
    <row r="5321" spans="1:17" x14ac:dyDescent="0.25">
      <c r="A5321" s="1">
        <v>42700</v>
      </c>
      <c r="B5321">
        <v>1330000</v>
      </c>
      <c r="C5321" t="s">
        <v>2</v>
      </c>
      <c r="D5321" t="s">
        <v>12423</v>
      </c>
      <c r="E5321" t="s">
        <v>10</v>
      </c>
      <c r="F5321">
        <v>3072</v>
      </c>
      <c r="G5321">
        <v>3</v>
      </c>
      <c r="H5321">
        <v>2</v>
      </c>
      <c r="I5321">
        <v>3</v>
      </c>
      <c r="J5321">
        <v>502</v>
      </c>
      <c r="L5321" t="s">
        <v>5444</v>
      </c>
      <c r="M5321" t="s">
        <v>97</v>
      </c>
      <c r="N5321" t="s">
        <v>62</v>
      </c>
      <c r="O5321" s="6" t="str">
        <f>INDEX(lkp_Region,MATCH(tbl_Sales[[#This Row],[Suburb]],lkp_Suburb,0))</f>
        <v>Northern Metropolitan</v>
      </c>
      <c r="P5321" s="6">
        <f>MONTH(tbl_Sales[[#This Row],[Date]])</f>
        <v>11</v>
      </c>
      <c r="Q5321" s="6">
        <f>YEAR(tbl_Sales[[#This Row],[Date]])</f>
        <v>2016</v>
      </c>
    </row>
    <row r="5322" spans="1:17" x14ac:dyDescent="0.25">
      <c r="A5322" s="1">
        <v>42700</v>
      </c>
      <c r="B5322">
        <v>1350000</v>
      </c>
      <c r="C5322" t="s">
        <v>2</v>
      </c>
      <c r="D5322" t="s">
        <v>12427</v>
      </c>
      <c r="E5322" t="s">
        <v>5</v>
      </c>
      <c r="F5322">
        <v>3078</v>
      </c>
      <c r="G5322">
        <v>3</v>
      </c>
      <c r="H5322">
        <v>1</v>
      </c>
      <c r="I5322">
        <v>4</v>
      </c>
      <c r="J5322">
        <v>553</v>
      </c>
      <c r="K5322">
        <v>1930</v>
      </c>
      <c r="L5322" t="s">
        <v>5445</v>
      </c>
      <c r="M5322" t="s">
        <v>533</v>
      </c>
      <c r="N5322" t="s">
        <v>62</v>
      </c>
      <c r="O5322" s="6" t="str">
        <f>INDEX(lkp_Region,MATCH(tbl_Sales[[#This Row],[Suburb]],lkp_Suburb,0))</f>
        <v>Northern Metropolitan</v>
      </c>
      <c r="P5322" s="6">
        <f>MONTH(tbl_Sales[[#This Row],[Date]])</f>
        <v>11</v>
      </c>
      <c r="Q5322" s="6">
        <f>YEAR(tbl_Sales[[#This Row],[Date]])</f>
        <v>2016</v>
      </c>
    </row>
    <row r="5323" spans="1:17" x14ac:dyDescent="0.25">
      <c r="A5323" s="1">
        <v>42700</v>
      </c>
      <c r="B5323">
        <v>320000</v>
      </c>
      <c r="C5323" t="s">
        <v>13</v>
      </c>
      <c r="D5323" t="s">
        <v>12425</v>
      </c>
      <c r="E5323" t="s">
        <v>5</v>
      </c>
      <c r="F5323">
        <v>3122</v>
      </c>
      <c r="G5323">
        <v>1</v>
      </c>
      <c r="H5323">
        <v>1</v>
      </c>
      <c r="I5323">
        <v>0</v>
      </c>
      <c r="J5323">
        <v>0</v>
      </c>
      <c r="L5323" t="s">
        <v>5446</v>
      </c>
      <c r="M5323" t="s">
        <v>461</v>
      </c>
      <c r="N5323" t="s">
        <v>101</v>
      </c>
      <c r="O5323" s="6" t="str">
        <f>INDEX(lkp_Region,MATCH(tbl_Sales[[#This Row],[Suburb]],lkp_Suburb,0))</f>
        <v>Southern Metropolitan</v>
      </c>
      <c r="P5323" s="6">
        <f>MONTH(tbl_Sales[[#This Row],[Date]])</f>
        <v>11</v>
      </c>
      <c r="Q5323" s="6">
        <f>YEAR(tbl_Sales[[#This Row],[Date]])</f>
        <v>2016</v>
      </c>
    </row>
    <row r="5324" spans="1:17" x14ac:dyDescent="0.25">
      <c r="A5324" s="1">
        <v>42700</v>
      </c>
      <c r="B5324">
        <v>1910000</v>
      </c>
      <c r="C5324" t="s">
        <v>2</v>
      </c>
      <c r="D5324" t="s">
        <v>12430</v>
      </c>
      <c r="E5324" t="s">
        <v>5</v>
      </c>
      <c r="F5324">
        <v>3101</v>
      </c>
      <c r="G5324">
        <v>4</v>
      </c>
      <c r="H5324">
        <v>3</v>
      </c>
      <c r="I5324">
        <v>2</v>
      </c>
      <c r="J5324">
        <v>277</v>
      </c>
      <c r="K5324">
        <v>2016</v>
      </c>
      <c r="L5324" t="s">
        <v>5447</v>
      </c>
      <c r="M5324" t="s">
        <v>145</v>
      </c>
      <c r="N5324" t="s">
        <v>101</v>
      </c>
      <c r="O5324" s="6" t="str">
        <f>INDEX(lkp_Region,MATCH(tbl_Sales[[#This Row],[Suburb]],lkp_Suburb,0))</f>
        <v>Southern Metropolitan</v>
      </c>
      <c r="P5324" s="6">
        <f>MONTH(tbl_Sales[[#This Row],[Date]])</f>
        <v>11</v>
      </c>
      <c r="Q5324" s="6">
        <f>YEAR(tbl_Sales[[#This Row],[Date]])</f>
        <v>2016</v>
      </c>
    </row>
    <row r="5325" spans="1:17" x14ac:dyDescent="0.25">
      <c r="A5325" s="1">
        <v>42700</v>
      </c>
      <c r="B5325">
        <v>1920000</v>
      </c>
      <c r="C5325" t="s">
        <v>2</v>
      </c>
      <c r="D5325" t="s">
        <v>12429</v>
      </c>
      <c r="E5325" t="s">
        <v>10</v>
      </c>
      <c r="F5325">
        <v>3102</v>
      </c>
      <c r="G5325">
        <v>3</v>
      </c>
      <c r="H5325">
        <v>1</v>
      </c>
      <c r="I5325">
        <v>2</v>
      </c>
      <c r="J5325">
        <v>672</v>
      </c>
      <c r="K5325">
        <v>1940</v>
      </c>
      <c r="L5325" t="s">
        <v>5448</v>
      </c>
      <c r="M5325" t="s">
        <v>297</v>
      </c>
      <c r="N5325" t="s">
        <v>101</v>
      </c>
      <c r="O5325" s="6" t="str">
        <f>INDEX(lkp_Region,MATCH(tbl_Sales[[#This Row],[Suburb]],lkp_Suburb,0))</f>
        <v>Southern Metropolitan</v>
      </c>
      <c r="P5325" s="6">
        <f>MONTH(tbl_Sales[[#This Row],[Date]])</f>
        <v>11</v>
      </c>
      <c r="Q5325" s="6">
        <f>YEAR(tbl_Sales[[#This Row],[Date]])</f>
        <v>2016</v>
      </c>
    </row>
    <row r="5326" spans="1:17" x14ac:dyDescent="0.25">
      <c r="A5326" s="1">
        <v>42700</v>
      </c>
      <c r="B5326">
        <v>2200000</v>
      </c>
      <c r="C5326" t="s">
        <v>2</v>
      </c>
      <c r="D5326" t="s">
        <v>12427</v>
      </c>
      <c r="E5326" t="s">
        <v>10</v>
      </c>
      <c r="F5326">
        <v>3103</v>
      </c>
      <c r="G5326">
        <v>3</v>
      </c>
      <c r="H5326">
        <v>3</v>
      </c>
      <c r="I5326">
        <v>2</v>
      </c>
      <c r="J5326">
        <v>651</v>
      </c>
      <c r="L5326" t="s">
        <v>5449</v>
      </c>
      <c r="M5326" t="s">
        <v>274</v>
      </c>
      <c r="N5326" t="s">
        <v>101</v>
      </c>
      <c r="O5326" s="6" t="str">
        <f>INDEX(lkp_Region,MATCH(tbl_Sales[[#This Row],[Suburb]],lkp_Suburb,0))</f>
        <v>Southern Metropolitan</v>
      </c>
      <c r="P5326" s="6">
        <f>MONTH(tbl_Sales[[#This Row],[Date]])</f>
        <v>11</v>
      </c>
      <c r="Q5326" s="6">
        <f>YEAR(tbl_Sales[[#This Row],[Date]])</f>
        <v>2016</v>
      </c>
    </row>
    <row r="5327" spans="1:17" x14ac:dyDescent="0.25">
      <c r="A5327" s="1">
        <v>42700</v>
      </c>
      <c r="B5327">
        <v>2930000</v>
      </c>
      <c r="C5327" t="s">
        <v>2</v>
      </c>
      <c r="D5327" t="s">
        <v>12429</v>
      </c>
      <c r="E5327" t="s">
        <v>10</v>
      </c>
      <c r="F5327">
        <v>3126</v>
      </c>
      <c r="G5327">
        <v>5</v>
      </c>
      <c r="H5327">
        <v>3</v>
      </c>
      <c r="I5327">
        <v>4</v>
      </c>
      <c r="J5327">
        <v>645</v>
      </c>
      <c r="K5327">
        <v>2005</v>
      </c>
      <c r="L5327" t="s">
        <v>5450</v>
      </c>
      <c r="M5327" t="s">
        <v>232</v>
      </c>
      <c r="N5327" t="s">
        <v>101</v>
      </c>
      <c r="O5327" s="6" t="str">
        <f>INDEX(lkp_Region,MATCH(tbl_Sales[[#This Row],[Suburb]],lkp_Suburb,0))</f>
        <v>Southern Metropolitan</v>
      </c>
      <c r="P5327" s="6">
        <f>MONTH(tbl_Sales[[#This Row],[Date]])</f>
        <v>11</v>
      </c>
      <c r="Q5327" s="6">
        <f>YEAR(tbl_Sales[[#This Row],[Date]])</f>
        <v>2016</v>
      </c>
    </row>
    <row r="5328" spans="1:17" x14ac:dyDescent="0.25">
      <c r="A5328" s="1">
        <v>42700</v>
      </c>
      <c r="B5328">
        <v>1602000</v>
      </c>
      <c r="C5328" t="s">
        <v>13</v>
      </c>
      <c r="D5328" t="s">
        <v>12433</v>
      </c>
      <c r="E5328" t="s">
        <v>10</v>
      </c>
      <c r="F5328">
        <v>3186</v>
      </c>
      <c r="G5328">
        <v>3</v>
      </c>
      <c r="H5328">
        <v>2</v>
      </c>
      <c r="I5328">
        <v>2</v>
      </c>
      <c r="J5328">
        <v>328</v>
      </c>
      <c r="L5328" t="s">
        <v>5451</v>
      </c>
      <c r="M5328" t="s">
        <v>105</v>
      </c>
      <c r="N5328" t="s">
        <v>107</v>
      </c>
      <c r="O5328" s="6" t="str">
        <f>INDEX(lkp_Region,MATCH(tbl_Sales[[#This Row],[Suburb]],lkp_Suburb,0))</f>
        <v>Southern Metropolitan</v>
      </c>
      <c r="P5328" s="6">
        <f>MONTH(tbl_Sales[[#This Row],[Date]])</f>
        <v>11</v>
      </c>
      <c r="Q5328" s="6">
        <f>YEAR(tbl_Sales[[#This Row],[Date]])</f>
        <v>2016</v>
      </c>
    </row>
    <row r="5329" spans="1:17" x14ac:dyDescent="0.25">
      <c r="A5329" s="1">
        <v>42700</v>
      </c>
      <c r="B5329">
        <v>710000</v>
      </c>
      <c r="C5329" t="s">
        <v>2</v>
      </c>
      <c r="D5329" t="s">
        <v>12423</v>
      </c>
      <c r="E5329" t="s">
        <v>10</v>
      </c>
      <c r="F5329">
        <v>3085</v>
      </c>
      <c r="G5329">
        <v>3</v>
      </c>
      <c r="H5329">
        <v>1</v>
      </c>
      <c r="I5329">
        <v>1</v>
      </c>
      <c r="J5329">
        <v>616</v>
      </c>
      <c r="K5329">
        <v>1960</v>
      </c>
      <c r="L5329" t="s">
        <v>5452</v>
      </c>
      <c r="M5329" t="s">
        <v>299</v>
      </c>
      <c r="N5329" t="s">
        <v>150</v>
      </c>
      <c r="O5329" s="6" t="str">
        <f>INDEX(lkp_Region,MATCH(tbl_Sales[[#This Row],[Suburb]],lkp_Suburb,0))</f>
        <v>Northern Metropolitan</v>
      </c>
      <c r="P5329" s="6">
        <f>MONTH(tbl_Sales[[#This Row],[Date]])</f>
        <v>11</v>
      </c>
      <c r="Q5329" s="6">
        <f>YEAR(tbl_Sales[[#This Row],[Date]])</f>
        <v>2016</v>
      </c>
    </row>
    <row r="5330" spans="1:17" x14ac:dyDescent="0.25">
      <c r="A5330" s="1">
        <v>42701</v>
      </c>
      <c r="B5330">
        <v>790000</v>
      </c>
      <c r="C5330" t="s">
        <v>2</v>
      </c>
      <c r="D5330" t="s">
        <v>12425</v>
      </c>
      <c r="E5330" t="s">
        <v>10</v>
      </c>
      <c r="F5330">
        <v>3125</v>
      </c>
      <c r="G5330">
        <v>3</v>
      </c>
      <c r="H5330">
        <v>1</v>
      </c>
      <c r="I5330">
        <v>2</v>
      </c>
      <c r="J5330">
        <v>318</v>
      </c>
      <c r="K5330">
        <v>1960</v>
      </c>
      <c r="L5330" t="s">
        <v>5453</v>
      </c>
      <c r="M5330" t="s">
        <v>32</v>
      </c>
      <c r="N5330" t="s">
        <v>14</v>
      </c>
      <c r="O5330" s="6" t="str">
        <f>INDEX(lkp_Region,MATCH(tbl_Sales[[#This Row],[Suburb]],lkp_Suburb,0))</f>
        <v>Southern Metropolitan</v>
      </c>
      <c r="P5330" s="6">
        <f>MONTH(tbl_Sales[[#This Row],[Date]])</f>
        <v>11</v>
      </c>
      <c r="Q5330" s="6">
        <f>YEAR(tbl_Sales[[#This Row],[Date]])</f>
        <v>2016</v>
      </c>
    </row>
    <row r="5331" spans="1:17" x14ac:dyDescent="0.25">
      <c r="A5331" s="1">
        <v>42701</v>
      </c>
      <c r="B5331">
        <v>1325000</v>
      </c>
      <c r="C5331" t="s">
        <v>51</v>
      </c>
      <c r="D5331" t="s">
        <v>12425</v>
      </c>
      <c r="E5331" t="s">
        <v>5</v>
      </c>
      <c r="F5331">
        <v>3127</v>
      </c>
      <c r="G5331">
        <v>3</v>
      </c>
      <c r="H5331">
        <v>2</v>
      </c>
      <c r="I5331">
        <v>1</v>
      </c>
      <c r="J5331">
        <v>302</v>
      </c>
      <c r="L5331" t="s">
        <v>5454</v>
      </c>
      <c r="M5331" t="s">
        <v>11</v>
      </c>
      <c r="N5331" t="s">
        <v>14</v>
      </c>
      <c r="O5331" s="6" t="str">
        <f>INDEX(lkp_Region,MATCH(tbl_Sales[[#This Row],[Suburb]],lkp_Suburb,0))</f>
        <v>Southern Metropolitan</v>
      </c>
      <c r="P5331" s="6">
        <f>MONTH(tbl_Sales[[#This Row],[Date]])</f>
        <v>11</v>
      </c>
      <c r="Q5331" s="6">
        <f>YEAR(tbl_Sales[[#This Row],[Date]])</f>
        <v>2016</v>
      </c>
    </row>
    <row r="5332" spans="1:17" x14ac:dyDescent="0.25">
      <c r="A5332" s="1">
        <v>42701</v>
      </c>
      <c r="B5332">
        <v>1055000</v>
      </c>
      <c r="C5332" t="s">
        <v>2</v>
      </c>
      <c r="D5332" t="s">
        <v>12428</v>
      </c>
      <c r="E5332" t="s">
        <v>5</v>
      </c>
      <c r="F5332">
        <v>3145</v>
      </c>
      <c r="G5332">
        <v>3</v>
      </c>
      <c r="H5332">
        <v>2</v>
      </c>
      <c r="I5332">
        <v>1</v>
      </c>
      <c r="J5332">
        <v>0</v>
      </c>
      <c r="L5332" t="s">
        <v>5455</v>
      </c>
      <c r="M5332" t="s">
        <v>74</v>
      </c>
      <c r="N5332" t="s">
        <v>76</v>
      </c>
      <c r="O5332" s="6" t="str">
        <f>INDEX(lkp_Region,MATCH(tbl_Sales[[#This Row],[Suburb]],lkp_Suburb,0))</f>
        <v>Southern Metropolitan</v>
      </c>
      <c r="P5332" s="6">
        <f>MONTH(tbl_Sales[[#This Row],[Date]])</f>
        <v>11</v>
      </c>
      <c r="Q5332" s="6">
        <f>YEAR(tbl_Sales[[#This Row],[Date]])</f>
        <v>2016</v>
      </c>
    </row>
    <row r="5333" spans="1:17" x14ac:dyDescent="0.25">
      <c r="A5333" s="1">
        <v>42701</v>
      </c>
      <c r="B5333">
        <v>1055000</v>
      </c>
      <c r="C5333" t="s">
        <v>2</v>
      </c>
      <c r="D5333" t="s">
        <v>12427</v>
      </c>
      <c r="E5333" t="s">
        <v>10</v>
      </c>
      <c r="F5333">
        <v>3181</v>
      </c>
      <c r="G5333">
        <v>2</v>
      </c>
      <c r="H5333">
        <v>1</v>
      </c>
      <c r="I5333">
        <v>0</v>
      </c>
      <c r="J5333">
        <v>203</v>
      </c>
      <c r="K5333">
        <v>1900</v>
      </c>
      <c r="L5333" t="s">
        <v>5456</v>
      </c>
      <c r="M5333" t="s">
        <v>302</v>
      </c>
      <c r="N5333" t="s">
        <v>76</v>
      </c>
      <c r="O5333" s="6" t="str">
        <f>INDEX(lkp_Region,MATCH(tbl_Sales[[#This Row],[Suburb]],lkp_Suburb,0))</f>
        <v>Southern Metropolitan</v>
      </c>
      <c r="P5333" s="6">
        <f>MONTH(tbl_Sales[[#This Row],[Date]])</f>
        <v>11</v>
      </c>
      <c r="Q5333" s="6">
        <f>YEAR(tbl_Sales[[#This Row],[Date]])</f>
        <v>2016</v>
      </c>
    </row>
    <row r="5334" spans="1:17" x14ac:dyDescent="0.25">
      <c r="A5334" s="1">
        <v>42701</v>
      </c>
      <c r="B5334">
        <v>2285000</v>
      </c>
      <c r="C5334" t="s">
        <v>2</v>
      </c>
      <c r="D5334" t="s">
        <v>12425</v>
      </c>
      <c r="E5334" t="s">
        <v>10</v>
      </c>
      <c r="F5334">
        <v>3141</v>
      </c>
      <c r="G5334">
        <v>3</v>
      </c>
      <c r="H5334">
        <v>2</v>
      </c>
      <c r="I5334">
        <v>2</v>
      </c>
      <c r="J5334">
        <v>221</v>
      </c>
      <c r="K5334">
        <v>1890</v>
      </c>
      <c r="L5334" t="s">
        <v>5457</v>
      </c>
      <c r="M5334" t="s">
        <v>111</v>
      </c>
      <c r="N5334" t="s">
        <v>76</v>
      </c>
      <c r="O5334" s="6" t="str">
        <f>INDEX(lkp_Region,MATCH(tbl_Sales[[#This Row],[Suburb]],lkp_Suburb,0))</f>
        <v>Southern Metropolitan</v>
      </c>
      <c r="P5334" s="6">
        <f>MONTH(tbl_Sales[[#This Row],[Date]])</f>
        <v>11</v>
      </c>
      <c r="Q5334" s="6">
        <f>YEAR(tbl_Sales[[#This Row],[Date]])</f>
        <v>2016</v>
      </c>
    </row>
    <row r="5335" spans="1:17" x14ac:dyDescent="0.25">
      <c r="A5335" s="1">
        <v>42701</v>
      </c>
      <c r="B5335">
        <v>582500</v>
      </c>
      <c r="C5335" t="s">
        <v>13</v>
      </c>
      <c r="D5335" t="s">
        <v>12429</v>
      </c>
      <c r="E5335" t="s">
        <v>10</v>
      </c>
      <c r="F5335">
        <v>3184</v>
      </c>
      <c r="G5335">
        <v>2</v>
      </c>
      <c r="H5335">
        <v>1</v>
      </c>
      <c r="I5335">
        <v>1</v>
      </c>
      <c r="J5335">
        <v>0</v>
      </c>
      <c r="L5335" t="s">
        <v>5458</v>
      </c>
      <c r="M5335" t="s">
        <v>58</v>
      </c>
      <c r="N5335" t="s">
        <v>26</v>
      </c>
      <c r="O5335" s="6" t="str">
        <f>INDEX(lkp_Region,MATCH(tbl_Sales[[#This Row],[Suburb]],lkp_Suburb,0))</f>
        <v>Southern Metropolitan</v>
      </c>
      <c r="P5335" s="6">
        <f>MONTH(tbl_Sales[[#This Row],[Date]])</f>
        <v>11</v>
      </c>
      <c r="Q5335" s="6">
        <f>YEAR(tbl_Sales[[#This Row],[Date]])</f>
        <v>2016</v>
      </c>
    </row>
    <row r="5336" spans="1:17" x14ac:dyDescent="0.25">
      <c r="A5336" s="1">
        <v>42701</v>
      </c>
      <c r="B5336">
        <v>840000</v>
      </c>
      <c r="C5336" t="s">
        <v>2</v>
      </c>
      <c r="D5336" t="s">
        <v>12427</v>
      </c>
      <c r="E5336" t="s">
        <v>5</v>
      </c>
      <c r="F5336">
        <v>3039</v>
      </c>
      <c r="G5336">
        <v>3</v>
      </c>
      <c r="H5336">
        <v>1</v>
      </c>
      <c r="I5336">
        <v>0</v>
      </c>
      <c r="J5336">
        <v>307</v>
      </c>
      <c r="K5336">
        <v>1910</v>
      </c>
      <c r="L5336" t="s">
        <v>5459</v>
      </c>
      <c r="M5336" t="s">
        <v>242</v>
      </c>
      <c r="N5336" t="s">
        <v>49</v>
      </c>
      <c r="O5336" s="6" t="str">
        <f>INDEX(lkp_Region,MATCH(tbl_Sales[[#This Row],[Suburb]],lkp_Suburb,0))</f>
        <v>Western Metropolitan</v>
      </c>
      <c r="P5336" s="6">
        <f>MONTH(tbl_Sales[[#This Row],[Date]])</f>
        <v>11</v>
      </c>
      <c r="Q5336" s="6">
        <f>YEAR(tbl_Sales[[#This Row],[Date]])</f>
        <v>2016</v>
      </c>
    </row>
    <row r="5337" spans="1:17" x14ac:dyDescent="0.25">
      <c r="A5337" s="1">
        <v>42701</v>
      </c>
      <c r="B5337">
        <v>960000</v>
      </c>
      <c r="C5337" t="s">
        <v>2</v>
      </c>
      <c r="D5337" t="s">
        <v>12424</v>
      </c>
      <c r="E5337" t="s">
        <v>10</v>
      </c>
      <c r="F5337">
        <v>3032</v>
      </c>
      <c r="G5337">
        <v>3</v>
      </c>
      <c r="H5337">
        <v>2</v>
      </c>
      <c r="I5337">
        <v>2</v>
      </c>
      <c r="J5337">
        <v>229</v>
      </c>
      <c r="K5337">
        <v>2011</v>
      </c>
      <c r="L5337" t="s">
        <v>5460</v>
      </c>
      <c r="M5337" t="s">
        <v>160</v>
      </c>
      <c r="N5337" t="s">
        <v>49</v>
      </c>
      <c r="O5337" s="6" t="str">
        <f>INDEX(lkp_Region,MATCH(tbl_Sales[[#This Row],[Suburb]],lkp_Suburb,0))</f>
        <v>Western Metropolitan</v>
      </c>
      <c r="P5337" s="6">
        <f>MONTH(tbl_Sales[[#This Row],[Date]])</f>
        <v>11</v>
      </c>
      <c r="Q5337" s="6">
        <f>YEAR(tbl_Sales[[#This Row],[Date]])</f>
        <v>2016</v>
      </c>
    </row>
    <row r="5338" spans="1:17" x14ac:dyDescent="0.25">
      <c r="A5338" s="1">
        <v>42701</v>
      </c>
      <c r="B5338">
        <v>630000</v>
      </c>
      <c r="C5338" t="s">
        <v>2</v>
      </c>
      <c r="D5338" t="s">
        <v>12431</v>
      </c>
      <c r="E5338" t="s">
        <v>10</v>
      </c>
      <c r="F5338">
        <v>3013</v>
      </c>
      <c r="G5338">
        <v>2</v>
      </c>
      <c r="H5338">
        <v>2</v>
      </c>
      <c r="I5338">
        <v>2</v>
      </c>
      <c r="J5338">
        <v>168</v>
      </c>
      <c r="K5338">
        <v>2000</v>
      </c>
      <c r="L5338" t="s">
        <v>5461</v>
      </c>
      <c r="M5338" t="s">
        <v>65</v>
      </c>
      <c r="N5338" t="s">
        <v>21</v>
      </c>
      <c r="O5338" s="6" t="str">
        <f>INDEX(lkp_Region,MATCH(tbl_Sales[[#This Row],[Suburb]],lkp_Suburb,0))</f>
        <v>Western Metropolitan</v>
      </c>
      <c r="P5338" s="6">
        <f>MONTH(tbl_Sales[[#This Row],[Date]])</f>
        <v>11</v>
      </c>
      <c r="Q5338" s="6">
        <f>YEAR(tbl_Sales[[#This Row],[Date]])</f>
        <v>2016</v>
      </c>
    </row>
    <row r="5339" spans="1:17" x14ac:dyDescent="0.25">
      <c r="A5339" s="1">
        <v>42701</v>
      </c>
      <c r="B5339">
        <v>913000</v>
      </c>
      <c r="C5339" t="s">
        <v>2</v>
      </c>
      <c r="D5339" t="s">
        <v>12428</v>
      </c>
      <c r="E5339" t="s">
        <v>10</v>
      </c>
      <c r="F5339">
        <v>3012</v>
      </c>
      <c r="G5339">
        <v>3</v>
      </c>
      <c r="H5339">
        <v>1</v>
      </c>
      <c r="I5339">
        <v>3</v>
      </c>
      <c r="J5339">
        <v>448</v>
      </c>
      <c r="K5339">
        <v>1925</v>
      </c>
      <c r="L5339" t="s">
        <v>5462</v>
      </c>
      <c r="M5339" t="s">
        <v>53</v>
      </c>
      <c r="N5339" t="s">
        <v>21</v>
      </c>
      <c r="O5339" s="6" t="str">
        <f>INDEX(lkp_Region,MATCH(tbl_Sales[[#This Row],[Suburb]],lkp_Suburb,0))</f>
        <v>Western Metropolitan</v>
      </c>
      <c r="P5339" s="6">
        <f>MONTH(tbl_Sales[[#This Row],[Date]])</f>
        <v>11</v>
      </c>
      <c r="Q5339" s="6">
        <f>YEAR(tbl_Sales[[#This Row],[Date]])</f>
        <v>2016</v>
      </c>
    </row>
    <row r="5340" spans="1:17" x14ac:dyDescent="0.25">
      <c r="A5340" s="1">
        <v>42701</v>
      </c>
      <c r="B5340">
        <v>1930000</v>
      </c>
      <c r="C5340" t="s">
        <v>2</v>
      </c>
      <c r="D5340" t="s">
        <v>12431</v>
      </c>
      <c r="E5340" t="s">
        <v>10</v>
      </c>
      <c r="F5340">
        <v>3013</v>
      </c>
      <c r="G5340">
        <v>3</v>
      </c>
      <c r="H5340">
        <v>1</v>
      </c>
      <c r="I5340">
        <v>4</v>
      </c>
      <c r="J5340">
        <v>902</v>
      </c>
      <c r="K5340">
        <v>1920</v>
      </c>
      <c r="L5340" t="s">
        <v>5463</v>
      </c>
      <c r="M5340" t="s">
        <v>65</v>
      </c>
      <c r="N5340" t="s">
        <v>21</v>
      </c>
      <c r="O5340" s="6" t="str">
        <f>INDEX(lkp_Region,MATCH(tbl_Sales[[#This Row],[Suburb]],lkp_Suburb,0))</f>
        <v>Western Metropolitan</v>
      </c>
      <c r="P5340" s="6">
        <f>MONTH(tbl_Sales[[#This Row],[Date]])</f>
        <v>11</v>
      </c>
      <c r="Q5340" s="6">
        <f>YEAR(tbl_Sales[[#This Row],[Date]])</f>
        <v>2016</v>
      </c>
    </row>
    <row r="5341" spans="1:17" x14ac:dyDescent="0.25">
      <c r="A5341" s="1">
        <v>42701</v>
      </c>
      <c r="B5341">
        <v>751800</v>
      </c>
      <c r="C5341" t="s">
        <v>13</v>
      </c>
      <c r="D5341" t="s">
        <v>12429</v>
      </c>
      <c r="E5341" t="s">
        <v>5</v>
      </c>
      <c r="F5341">
        <v>3108</v>
      </c>
      <c r="G5341">
        <v>3</v>
      </c>
      <c r="H5341">
        <v>1</v>
      </c>
      <c r="I5341">
        <v>2</v>
      </c>
      <c r="J5341">
        <v>109</v>
      </c>
      <c r="K5341">
        <v>2001</v>
      </c>
      <c r="L5341" t="s">
        <v>5464</v>
      </c>
      <c r="M5341" t="s">
        <v>126</v>
      </c>
      <c r="N5341" t="s">
        <v>128</v>
      </c>
      <c r="O5341" s="6" t="str">
        <f>INDEX(lkp_Region,MATCH(tbl_Sales[[#This Row],[Suburb]],lkp_Suburb,0))</f>
        <v>Eastern Metropolitan</v>
      </c>
      <c r="P5341" s="6">
        <f>MONTH(tbl_Sales[[#This Row],[Date]])</f>
        <v>11</v>
      </c>
      <c r="Q5341" s="6">
        <f>YEAR(tbl_Sales[[#This Row],[Date]])</f>
        <v>2016</v>
      </c>
    </row>
    <row r="5342" spans="1:17" x14ac:dyDescent="0.25">
      <c r="A5342" s="1">
        <v>42701</v>
      </c>
      <c r="B5342">
        <v>810000</v>
      </c>
      <c r="C5342" t="s">
        <v>2</v>
      </c>
      <c r="D5342" t="s">
        <v>12428</v>
      </c>
      <c r="E5342" t="s">
        <v>10</v>
      </c>
      <c r="F5342">
        <v>3204</v>
      </c>
      <c r="G5342">
        <v>2</v>
      </c>
      <c r="H5342">
        <v>1</v>
      </c>
      <c r="I5342">
        <v>1</v>
      </c>
      <c r="J5342">
        <v>210</v>
      </c>
      <c r="K5342">
        <v>1996</v>
      </c>
      <c r="L5342" t="s">
        <v>5465</v>
      </c>
      <c r="M5342" t="s">
        <v>63</v>
      </c>
      <c r="N5342" t="s">
        <v>57</v>
      </c>
      <c r="O5342" s="6" t="str">
        <f>INDEX(lkp_Region,MATCH(tbl_Sales[[#This Row],[Suburb]],lkp_Suburb,0))</f>
        <v>Southern Metropolitan</v>
      </c>
      <c r="P5342" s="6">
        <f>MONTH(tbl_Sales[[#This Row],[Date]])</f>
        <v>11</v>
      </c>
      <c r="Q5342" s="6">
        <f>YEAR(tbl_Sales[[#This Row],[Date]])</f>
        <v>2016</v>
      </c>
    </row>
    <row r="5343" spans="1:17" x14ac:dyDescent="0.25">
      <c r="A5343" s="1">
        <v>42701</v>
      </c>
      <c r="B5343">
        <v>2250000</v>
      </c>
      <c r="C5343" t="s">
        <v>2</v>
      </c>
      <c r="D5343" t="s">
        <v>12427</v>
      </c>
      <c r="E5343" t="s">
        <v>5</v>
      </c>
      <c r="F5343">
        <v>3204</v>
      </c>
      <c r="G5343">
        <v>4</v>
      </c>
      <c r="H5343">
        <v>1</v>
      </c>
      <c r="I5343">
        <v>2</v>
      </c>
      <c r="J5343">
        <v>903</v>
      </c>
      <c r="K5343">
        <v>1985</v>
      </c>
      <c r="L5343" t="s">
        <v>5466</v>
      </c>
      <c r="M5343" t="s">
        <v>63</v>
      </c>
      <c r="N5343" t="s">
        <v>57</v>
      </c>
      <c r="O5343" s="6" t="str">
        <f>INDEX(lkp_Region,MATCH(tbl_Sales[[#This Row],[Suburb]],lkp_Suburb,0))</f>
        <v>Southern Metropolitan</v>
      </c>
      <c r="P5343" s="6">
        <f>MONTH(tbl_Sales[[#This Row],[Date]])</f>
        <v>11</v>
      </c>
      <c r="Q5343" s="6">
        <f>YEAR(tbl_Sales[[#This Row],[Date]])</f>
        <v>2016</v>
      </c>
    </row>
    <row r="5344" spans="1:17" x14ac:dyDescent="0.25">
      <c r="A5344" s="1">
        <v>42701</v>
      </c>
      <c r="B5344">
        <v>751000</v>
      </c>
      <c r="C5344" t="s">
        <v>2</v>
      </c>
      <c r="D5344" t="s">
        <v>12428</v>
      </c>
      <c r="E5344" t="s">
        <v>10</v>
      </c>
      <c r="F5344">
        <v>3072</v>
      </c>
      <c r="G5344">
        <v>3</v>
      </c>
      <c r="H5344">
        <v>1</v>
      </c>
      <c r="I5344">
        <v>0</v>
      </c>
      <c r="J5344">
        <v>148</v>
      </c>
      <c r="K5344">
        <v>1950</v>
      </c>
      <c r="L5344" t="s">
        <v>5467</v>
      </c>
      <c r="M5344" t="s">
        <v>97</v>
      </c>
      <c r="N5344" t="s">
        <v>62</v>
      </c>
      <c r="O5344" s="6" t="str">
        <f>INDEX(lkp_Region,MATCH(tbl_Sales[[#This Row],[Suburb]],lkp_Suburb,0))</f>
        <v>Northern Metropolitan</v>
      </c>
      <c r="P5344" s="6">
        <f>MONTH(tbl_Sales[[#This Row],[Date]])</f>
        <v>11</v>
      </c>
      <c r="Q5344" s="6">
        <f>YEAR(tbl_Sales[[#This Row],[Date]])</f>
        <v>2016</v>
      </c>
    </row>
    <row r="5345" spans="1:17" x14ac:dyDescent="0.25">
      <c r="A5345" s="1">
        <v>42701</v>
      </c>
      <c r="B5345">
        <v>998000</v>
      </c>
      <c r="C5345" t="s">
        <v>2</v>
      </c>
      <c r="D5345" t="s">
        <v>12427</v>
      </c>
      <c r="E5345" t="s">
        <v>10</v>
      </c>
      <c r="F5345">
        <v>3073</v>
      </c>
      <c r="G5345">
        <v>3</v>
      </c>
      <c r="H5345">
        <v>2</v>
      </c>
      <c r="I5345">
        <v>3</v>
      </c>
      <c r="J5345">
        <v>479</v>
      </c>
      <c r="K5345">
        <v>1950</v>
      </c>
      <c r="L5345" t="s">
        <v>2950</v>
      </c>
      <c r="M5345" t="s">
        <v>93</v>
      </c>
      <c r="N5345" t="s">
        <v>62</v>
      </c>
      <c r="O5345" s="6" t="str">
        <f>INDEX(lkp_Region,MATCH(tbl_Sales[[#This Row],[Suburb]],lkp_Suburb,0))</f>
        <v>Northern Metropolitan</v>
      </c>
      <c r="P5345" s="6">
        <f>MONTH(tbl_Sales[[#This Row],[Date]])</f>
        <v>11</v>
      </c>
      <c r="Q5345" s="6">
        <f>YEAR(tbl_Sales[[#This Row],[Date]])</f>
        <v>2016</v>
      </c>
    </row>
    <row r="5346" spans="1:17" x14ac:dyDescent="0.25">
      <c r="A5346" s="1">
        <v>42701</v>
      </c>
      <c r="B5346">
        <v>1350000</v>
      </c>
      <c r="C5346" t="s">
        <v>2</v>
      </c>
      <c r="D5346" t="s">
        <v>12432</v>
      </c>
      <c r="E5346" t="s">
        <v>5</v>
      </c>
      <c r="F5346">
        <v>3078</v>
      </c>
      <c r="G5346">
        <v>3</v>
      </c>
      <c r="H5346">
        <v>1</v>
      </c>
      <c r="I5346">
        <v>2</v>
      </c>
      <c r="J5346">
        <v>309</v>
      </c>
      <c r="K5346">
        <v>2000</v>
      </c>
      <c r="L5346" t="s">
        <v>5468</v>
      </c>
      <c r="M5346" t="s">
        <v>533</v>
      </c>
      <c r="N5346" t="s">
        <v>62</v>
      </c>
      <c r="O5346" s="6" t="str">
        <f>INDEX(lkp_Region,MATCH(tbl_Sales[[#This Row],[Suburb]],lkp_Suburb,0))</f>
        <v>Northern Metropolitan</v>
      </c>
      <c r="P5346" s="6">
        <f>MONTH(tbl_Sales[[#This Row],[Date]])</f>
        <v>11</v>
      </c>
      <c r="Q5346" s="6">
        <f>YEAR(tbl_Sales[[#This Row],[Date]])</f>
        <v>2016</v>
      </c>
    </row>
    <row r="5347" spans="1:17" x14ac:dyDescent="0.25">
      <c r="A5347" s="1">
        <v>42701</v>
      </c>
      <c r="B5347">
        <v>488000</v>
      </c>
      <c r="C5347" t="s">
        <v>2</v>
      </c>
      <c r="D5347" t="s">
        <v>12423</v>
      </c>
      <c r="E5347" t="s">
        <v>10</v>
      </c>
      <c r="F5347">
        <v>3020</v>
      </c>
      <c r="G5347">
        <v>3</v>
      </c>
      <c r="H5347">
        <v>1</v>
      </c>
      <c r="I5347">
        <v>2</v>
      </c>
      <c r="J5347">
        <v>538</v>
      </c>
      <c r="L5347" t="s">
        <v>5469</v>
      </c>
      <c r="M5347" t="s">
        <v>141</v>
      </c>
      <c r="N5347" t="s">
        <v>3</v>
      </c>
      <c r="O5347" s="6" t="str">
        <f>INDEX(lkp_Region,MATCH(tbl_Sales[[#This Row],[Suburb]],lkp_Suburb,0))</f>
        <v>Western Metropolitan</v>
      </c>
      <c r="P5347" s="6">
        <f>MONTH(tbl_Sales[[#This Row],[Date]])</f>
        <v>11</v>
      </c>
      <c r="Q5347" s="6">
        <f>YEAR(tbl_Sales[[#This Row],[Date]])</f>
        <v>2016</v>
      </c>
    </row>
    <row r="5348" spans="1:17" x14ac:dyDescent="0.25">
      <c r="A5348" s="1">
        <v>42701</v>
      </c>
      <c r="B5348">
        <v>625000</v>
      </c>
      <c r="C5348" t="s">
        <v>2</v>
      </c>
      <c r="D5348" t="s">
        <v>12425</v>
      </c>
      <c r="E5348" t="s">
        <v>10</v>
      </c>
      <c r="F5348">
        <v>3020</v>
      </c>
      <c r="G5348">
        <v>4</v>
      </c>
      <c r="H5348">
        <v>2</v>
      </c>
      <c r="I5348">
        <v>2</v>
      </c>
      <c r="J5348">
        <v>611</v>
      </c>
      <c r="K5348">
        <v>1960</v>
      </c>
      <c r="L5348" t="s">
        <v>5470</v>
      </c>
      <c r="M5348" t="s">
        <v>141</v>
      </c>
      <c r="N5348" t="s">
        <v>3</v>
      </c>
      <c r="O5348" s="6" t="str">
        <f>INDEX(lkp_Region,MATCH(tbl_Sales[[#This Row],[Suburb]],lkp_Suburb,0))</f>
        <v>Western Metropolitan</v>
      </c>
      <c r="P5348" s="6">
        <f>MONTH(tbl_Sales[[#This Row],[Date]])</f>
        <v>11</v>
      </c>
      <c r="Q5348" s="6">
        <f>YEAR(tbl_Sales[[#This Row],[Date]])</f>
        <v>2016</v>
      </c>
    </row>
    <row r="5349" spans="1:17" x14ac:dyDescent="0.25">
      <c r="A5349" s="1">
        <v>42701</v>
      </c>
      <c r="B5349">
        <v>930000</v>
      </c>
      <c r="C5349" t="s">
        <v>2</v>
      </c>
      <c r="D5349" t="s">
        <v>12431</v>
      </c>
      <c r="E5349" t="s">
        <v>10</v>
      </c>
      <c r="F5349">
        <v>3020</v>
      </c>
      <c r="G5349">
        <v>4</v>
      </c>
      <c r="H5349">
        <v>2</v>
      </c>
      <c r="I5349">
        <v>2</v>
      </c>
      <c r="J5349">
        <v>504</v>
      </c>
      <c r="K5349">
        <v>2005</v>
      </c>
      <c r="L5349" t="s">
        <v>5471</v>
      </c>
      <c r="M5349" t="s">
        <v>443</v>
      </c>
      <c r="N5349" t="s">
        <v>3</v>
      </c>
      <c r="O5349" s="6" t="str">
        <f>INDEX(lkp_Region,MATCH(tbl_Sales[[#This Row],[Suburb]],lkp_Suburb,0))</f>
        <v>Western Metropolitan</v>
      </c>
      <c r="P5349" s="6">
        <f>MONTH(tbl_Sales[[#This Row],[Date]])</f>
        <v>11</v>
      </c>
      <c r="Q5349" s="6">
        <f>YEAR(tbl_Sales[[#This Row],[Date]])</f>
        <v>2016</v>
      </c>
    </row>
    <row r="5350" spans="1:17" x14ac:dyDescent="0.25">
      <c r="A5350" s="1">
        <v>42701</v>
      </c>
      <c r="B5350">
        <v>1400000</v>
      </c>
      <c r="C5350" t="s">
        <v>51</v>
      </c>
      <c r="D5350" t="s">
        <v>12429</v>
      </c>
      <c r="E5350" t="s">
        <v>10</v>
      </c>
      <c r="F5350">
        <v>3122</v>
      </c>
      <c r="G5350">
        <v>3</v>
      </c>
      <c r="H5350">
        <v>2</v>
      </c>
      <c r="I5350">
        <v>2</v>
      </c>
      <c r="J5350">
        <v>299</v>
      </c>
      <c r="K5350">
        <v>1960</v>
      </c>
      <c r="L5350" t="s">
        <v>5472</v>
      </c>
      <c r="M5350" t="s">
        <v>461</v>
      </c>
      <c r="N5350" t="s">
        <v>101</v>
      </c>
      <c r="O5350" s="6" t="str">
        <f>INDEX(lkp_Region,MATCH(tbl_Sales[[#This Row],[Suburb]],lkp_Suburb,0))</f>
        <v>Southern Metropolitan</v>
      </c>
      <c r="P5350" s="6">
        <f>MONTH(tbl_Sales[[#This Row],[Date]])</f>
        <v>11</v>
      </c>
      <c r="Q5350" s="6">
        <f>YEAR(tbl_Sales[[#This Row],[Date]])</f>
        <v>2016</v>
      </c>
    </row>
    <row r="5351" spans="1:17" x14ac:dyDescent="0.25">
      <c r="A5351" s="1">
        <v>42701</v>
      </c>
      <c r="B5351">
        <v>2376000</v>
      </c>
      <c r="C5351" t="s">
        <v>2</v>
      </c>
      <c r="D5351" t="s">
        <v>12429</v>
      </c>
      <c r="E5351" t="s">
        <v>10</v>
      </c>
      <c r="F5351">
        <v>3146</v>
      </c>
      <c r="G5351">
        <v>4</v>
      </c>
      <c r="H5351">
        <v>2</v>
      </c>
      <c r="I5351">
        <v>2</v>
      </c>
      <c r="J5351">
        <v>652</v>
      </c>
      <c r="K5351">
        <v>1925</v>
      </c>
      <c r="L5351" t="s">
        <v>5473</v>
      </c>
      <c r="M5351" t="s">
        <v>102</v>
      </c>
      <c r="N5351" t="s">
        <v>101</v>
      </c>
      <c r="O5351" s="6" t="str">
        <f>INDEX(lkp_Region,MATCH(tbl_Sales[[#This Row],[Suburb]],lkp_Suburb,0))</f>
        <v>Southern Metropolitan</v>
      </c>
      <c r="P5351" s="6">
        <f>MONTH(tbl_Sales[[#This Row],[Date]])</f>
        <v>11</v>
      </c>
      <c r="Q5351" s="6">
        <f>YEAR(tbl_Sales[[#This Row],[Date]])</f>
        <v>2016</v>
      </c>
    </row>
    <row r="5352" spans="1:17" x14ac:dyDescent="0.25">
      <c r="A5352" s="1">
        <v>42701</v>
      </c>
      <c r="B5352">
        <v>2400000</v>
      </c>
      <c r="C5352" t="s">
        <v>2</v>
      </c>
      <c r="D5352" t="s">
        <v>12424</v>
      </c>
      <c r="E5352" t="s">
        <v>5</v>
      </c>
      <c r="F5352">
        <v>3188</v>
      </c>
      <c r="G5352">
        <v>4</v>
      </c>
      <c r="H5352">
        <v>2</v>
      </c>
      <c r="I5352">
        <v>2</v>
      </c>
      <c r="J5352">
        <v>663</v>
      </c>
      <c r="L5352" t="s">
        <v>5474</v>
      </c>
      <c r="M5352" t="s">
        <v>176</v>
      </c>
      <c r="N5352" t="s">
        <v>107</v>
      </c>
      <c r="O5352" s="6" t="str">
        <f>INDEX(lkp_Region,MATCH(tbl_Sales[[#This Row],[Suburb]],lkp_Suburb,0))</f>
        <v>Southern Metropolitan</v>
      </c>
      <c r="P5352" s="6">
        <f>MONTH(tbl_Sales[[#This Row],[Date]])</f>
        <v>11</v>
      </c>
      <c r="Q5352" s="6">
        <f>YEAR(tbl_Sales[[#This Row],[Date]])</f>
        <v>2016</v>
      </c>
    </row>
    <row r="5353" spans="1:17" x14ac:dyDescent="0.25">
      <c r="A5353" s="1">
        <v>42701</v>
      </c>
      <c r="B5353">
        <v>741000</v>
      </c>
      <c r="C5353" t="s">
        <v>2</v>
      </c>
      <c r="D5353" t="s">
        <v>12430</v>
      </c>
      <c r="E5353" t="s">
        <v>5</v>
      </c>
      <c r="F5353">
        <v>3087</v>
      </c>
      <c r="G5353">
        <v>3</v>
      </c>
      <c r="H5353">
        <v>1</v>
      </c>
      <c r="I5353">
        <v>1</v>
      </c>
      <c r="J5353">
        <v>671</v>
      </c>
      <c r="K5353">
        <v>1960</v>
      </c>
      <c r="L5353" t="s">
        <v>5475</v>
      </c>
      <c r="M5353" t="s">
        <v>349</v>
      </c>
      <c r="N5353" t="s">
        <v>150</v>
      </c>
      <c r="O5353" s="6" t="str">
        <f>INDEX(lkp_Region,MATCH(tbl_Sales[[#This Row],[Suburb]],lkp_Suburb,0))</f>
        <v>Northern Metropolitan</v>
      </c>
      <c r="P5353" s="6">
        <f>MONTH(tbl_Sales[[#This Row],[Date]])</f>
        <v>11</v>
      </c>
      <c r="Q5353" s="6">
        <f>YEAR(tbl_Sales[[#This Row],[Date]])</f>
        <v>2016</v>
      </c>
    </row>
    <row r="5354" spans="1:17" x14ac:dyDescent="0.25">
      <c r="A5354" s="1">
        <v>42702</v>
      </c>
      <c r="B5354">
        <v>660000</v>
      </c>
      <c r="C5354" t="s">
        <v>13</v>
      </c>
      <c r="D5354" t="s">
        <v>12429</v>
      </c>
      <c r="E5354" t="s">
        <v>5</v>
      </c>
      <c r="F5354">
        <v>3121</v>
      </c>
      <c r="G5354">
        <v>2</v>
      </c>
      <c r="H5354">
        <v>2</v>
      </c>
      <c r="I5354">
        <v>1</v>
      </c>
      <c r="J5354">
        <v>0</v>
      </c>
      <c r="K5354">
        <v>2013</v>
      </c>
      <c r="L5354" t="s">
        <v>5476</v>
      </c>
      <c r="M5354" t="s">
        <v>6</v>
      </c>
      <c r="N5354" t="s">
        <v>8</v>
      </c>
      <c r="O5354" s="6" t="str">
        <f>INDEX(lkp_Region,MATCH(tbl_Sales[[#This Row],[Suburb]],lkp_Suburb,0))</f>
        <v>Northern Metropolitan</v>
      </c>
      <c r="P5354" s="6">
        <f>MONTH(tbl_Sales[[#This Row],[Date]])</f>
        <v>11</v>
      </c>
      <c r="Q5354" s="6">
        <f>YEAR(tbl_Sales[[#This Row],[Date]])</f>
        <v>2016</v>
      </c>
    </row>
    <row r="5355" spans="1:17" x14ac:dyDescent="0.25">
      <c r="A5355" s="1">
        <v>42702</v>
      </c>
      <c r="B5355">
        <v>1290000</v>
      </c>
      <c r="C5355" t="s">
        <v>2</v>
      </c>
      <c r="D5355" t="s">
        <v>12429</v>
      </c>
      <c r="E5355" t="s">
        <v>10</v>
      </c>
      <c r="F5355">
        <v>3068</v>
      </c>
      <c r="G5355">
        <v>2</v>
      </c>
      <c r="H5355">
        <v>1</v>
      </c>
      <c r="I5355">
        <v>0</v>
      </c>
      <c r="J5355">
        <v>164</v>
      </c>
      <c r="K5355">
        <v>1890</v>
      </c>
      <c r="L5355" t="s">
        <v>5477</v>
      </c>
      <c r="M5355" t="s">
        <v>323</v>
      </c>
      <c r="N5355" t="s">
        <v>8</v>
      </c>
      <c r="O5355" s="6" t="str">
        <f>INDEX(lkp_Region,MATCH(tbl_Sales[[#This Row],[Suburb]],lkp_Suburb,0))</f>
        <v>Northern Metropolitan</v>
      </c>
      <c r="P5355" s="6">
        <f>MONTH(tbl_Sales[[#This Row],[Date]])</f>
        <v>11</v>
      </c>
      <c r="Q5355" s="6">
        <f>YEAR(tbl_Sales[[#This Row],[Date]])</f>
        <v>2016</v>
      </c>
    </row>
    <row r="5356" spans="1:17" x14ac:dyDescent="0.25">
      <c r="A5356" s="1">
        <v>42702</v>
      </c>
      <c r="B5356">
        <v>412500</v>
      </c>
      <c r="C5356" t="s">
        <v>13</v>
      </c>
      <c r="D5356" t="s">
        <v>12430</v>
      </c>
      <c r="E5356" t="s">
        <v>10</v>
      </c>
      <c r="F5356">
        <v>3181</v>
      </c>
      <c r="G5356">
        <v>1</v>
      </c>
      <c r="H5356">
        <v>1</v>
      </c>
      <c r="I5356">
        <v>1</v>
      </c>
      <c r="J5356">
        <v>0</v>
      </c>
      <c r="L5356" t="s">
        <v>5478</v>
      </c>
      <c r="M5356" t="s">
        <v>431</v>
      </c>
      <c r="N5356" t="s">
        <v>76</v>
      </c>
      <c r="O5356" s="6" t="str">
        <f>INDEX(lkp_Region,MATCH(tbl_Sales[[#This Row],[Suburb]],lkp_Suburb,0))</f>
        <v>Southern Metropolitan</v>
      </c>
      <c r="P5356" s="6">
        <f>MONTH(tbl_Sales[[#This Row],[Date]])</f>
        <v>11</v>
      </c>
      <c r="Q5356" s="6">
        <f>YEAR(tbl_Sales[[#This Row],[Date]])</f>
        <v>2016</v>
      </c>
    </row>
    <row r="5357" spans="1:17" x14ac:dyDescent="0.25">
      <c r="A5357" s="1">
        <v>42702</v>
      </c>
      <c r="B5357">
        <v>580000</v>
      </c>
      <c r="C5357" t="s">
        <v>13</v>
      </c>
      <c r="D5357" t="s">
        <v>12432</v>
      </c>
      <c r="E5357" t="s">
        <v>5</v>
      </c>
      <c r="F5357">
        <v>3182</v>
      </c>
      <c r="G5357">
        <v>2</v>
      </c>
      <c r="H5357">
        <v>1</v>
      </c>
      <c r="I5357">
        <v>1</v>
      </c>
      <c r="J5357">
        <v>1155</v>
      </c>
      <c r="K5357">
        <v>1995</v>
      </c>
      <c r="L5357" t="s">
        <v>5479</v>
      </c>
      <c r="M5357" t="s">
        <v>156</v>
      </c>
      <c r="N5357" t="s">
        <v>26</v>
      </c>
      <c r="O5357" s="6" t="str">
        <f>INDEX(lkp_Region,MATCH(tbl_Sales[[#This Row],[Suburb]],lkp_Suburb,0))</f>
        <v>Southern Metropolitan</v>
      </c>
      <c r="P5357" s="6">
        <f>MONTH(tbl_Sales[[#This Row],[Date]])</f>
        <v>11</v>
      </c>
      <c r="Q5357" s="6">
        <f>YEAR(tbl_Sales[[#This Row],[Date]])</f>
        <v>2016</v>
      </c>
    </row>
    <row r="5358" spans="1:17" x14ac:dyDescent="0.25">
      <c r="A5358" s="1">
        <v>42702</v>
      </c>
      <c r="B5358">
        <v>680000</v>
      </c>
      <c r="C5358" t="s">
        <v>13</v>
      </c>
      <c r="D5358" t="s">
        <v>12428</v>
      </c>
      <c r="E5358" t="s">
        <v>5</v>
      </c>
      <c r="F5358">
        <v>3184</v>
      </c>
      <c r="G5358">
        <v>2</v>
      </c>
      <c r="H5358">
        <v>1</v>
      </c>
      <c r="I5358">
        <v>1</v>
      </c>
      <c r="J5358">
        <v>0</v>
      </c>
      <c r="K5358">
        <v>1960</v>
      </c>
      <c r="L5358" t="s">
        <v>5480</v>
      </c>
      <c r="M5358" t="s">
        <v>58</v>
      </c>
      <c r="N5358" t="s">
        <v>26</v>
      </c>
      <c r="O5358" s="6" t="str">
        <f>INDEX(lkp_Region,MATCH(tbl_Sales[[#This Row],[Suburb]],lkp_Suburb,0))</f>
        <v>Southern Metropolitan</v>
      </c>
      <c r="P5358" s="6">
        <f>MONTH(tbl_Sales[[#This Row],[Date]])</f>
        <v>11</v>
      </c>
      <c r="Q5358" s="6">
        <f>YEAR(tbl_Sales[[#This Row],[Date]])</f>
        <v>2016</v>
      </c>
    </row>
    <row r="5359" spans="1:17" x14ac:dyDescent="0.25">
      <c r="A5359" s="1">
        <v>42702</v>
      </c>
      <c r="B5359">
        <v>735000</v>
      </c>
      <c r="C5359" t="s">
        <v>13</v>
      </c>
      <c r="D5359" t="s">
        <v>12429</v>
      </c>
      <c r="E5359" t="s">
        <v>10</v>
      </c>
      <c r="F5359">
        <v>3207</v>
      </c>
      <c r="G5359">
        <v>2</v>
      </c>
      <c r="H5359">
        <v>1</v>
      </c>
      <c r="I5359">
        <v>1</v>
      </c>
      <c r="J5359">
        <v>0</v>
      </c>
      <c r="K5359">
        <v>2000</v>
      </c>
      <c r="L5359" t="s">
        <v>5481</v>
      </c>
      <c r="M5359" t="s">
        <v>24</v>
      </c>
      <c r="N5359" t="s">
        <v>26</v>
      </c>
      <c r="O5359" s="6" t="str">
        <f>INDEX(lkp_Region,MATCH(tbl_Sales[[#This Row],[Suburb]],lkp_Suburb,0))</f>
        <v>Southern Metropolitan</v>
      </c>
      <c r="P5359" s="6">
        <f>MONTH(tbl_Sales[[#This Row],[Date]])</f>
        <v>11</v>
      </c>
      <c r="Q5359" s="6">
        <f>YEAR(tbl_Sales[[#This Row],[Date]])</f>
        <v>2016</v>
      </c>
    </row>
    <row r="5360" spans="1:17" x14ac:dyDescent="0.25">
      <c r="A5360" s="1">
        <v>42702</v>
      </c>
      <c r="B5360">
        <v>1050000</v>
      </c>
      <c r="C5360" t="s">
        <v>2</v>
      </c>
      <c r="D5360" t="s">
        <v>12429</v>
      </c>
      <c r="E5360" t="s">
        <v>5</v>
      </c>
      <c r="F5360">
        <v>3184</v>
      </c>
      <c r="G5360">
        <v>3</v>
      </c>
      <c r="H5360">
        <v>1</v>
      </c>
      <c r="I5360">
        <v>0</v>
      </c>
      <c r="J5360">
        <v>257</v>
      </c>
      <c r="K5360">
        <v>1920</v>
      </c>
      <c r="L5360" t="s">
        <v>5482</v>
      </c>
      <c r="M5360" t="s">
        <v>58</v>
      </c>
      <c r="N5360" t="s">
        <v>26</v>
      </c>
      <c r="O5360" s="6" t="str">
        <f>INDEX(lkp_Region,MATCH(tbl_Sales[[#This Row],[Suburb]],lkp_Suburb,0))</f>
        <v>Southern Metropolitan</v>
      </c>
      <c r="P5360" s="6">
        <f>MONTH(tbl_Sales[[#This Row],[Date]])</f>
        <v>11</v>
      </c>
      <c r="Q5360" s="6">
        <f>YEAR(tbl_Sales[[#This Row],[Date]])</f>
        <v>2016</v>
      </c>
    </row>
    <row r="5361" spans="1:17" x14ac:dyDescent="0.25">
      <c r="A5361" s="1">
        <v>42702</v>
      </c>
      <c r="B5361">
        <v>2105000</v>
      </c>
      <c r="C5361" t="s">
        <v>2</v>
      </c>
      <c r="D5361" t="s">
        <v>12431</v>
      </c>
      <c r="E5361" t="s">
        <v>10</v>
      </c>
      <c r="F5361">
        <v>3207</v>
      </c>
      <c r="G5361">
        <v>4</v>
      </c>
      <c r="H5361">
        <v>2</v>
      </c>
      <c r="I5361">
        <v>3</v>
      </c>
      <c r="J5361">
        <v>611</v>
      </c>
      <c r="K5361">
        <v>1940</v>
      </c>
      <c r="L5361" t="s">
        <v>5483</v>
      </c>
      <c r="M5361" t="s">
        <v>24</v>
      </c>
      <c r="N5361" t="s">
        <v>26</v>
      </c>
      <c r="O5361" s="6" t="str">
        <f>INDEX(lkp_Region,MATCH(tbl_Sales[[#This Row],[Suburb]],lkp_Suburb,0))</f>
        <v>Southern Metropolitan</v>
      </c>
      <c r="P5361" s="6">
        <f>MONTH(tbl_Sales[[#This Row],[Date]])</f>
        <v>11</v>
      </c>
      <c r="Q5361" s="6">
        <f>YEAR(tbl_Sales[[#This Row],[Date]])</f>
        <v>2016</v>
      </c>
    </row>
    <row r="5362" spans="1:17" x14ac:dyDescent="0.25">
      <c r="A5362" s="1">
        <v>42702</v>
      </c>
      <c r="B5362">
        <v>2525000</v>
      </c>
      <c r="C5362" t="s">
        <v>2</v>
      </c>
      <c r="D5362" t="s">
        <v>12427</v>
      </c>
      <c r="E5362" t="s">
        <v>10</v>
      </c>
      <c r="F5362">
        <v>3205</v>
      </c>
      <c r="G5362">
        <v>3</v>
      </c>
      <c r="H5362">
        <v>2</v>
      </c>
      <c r="I5362">
        <v>1</v>
      </c>
      <c r="J5362">
        <v>234</v>
      </c>
      <c r="K5362">
        <v>1863</v>
      </c>
      <c r="L5362" t="s">
        <v>5484</v>
      </c>
      <c r="M5362" t="s">
        <v>185</v>
      </c>
      <c r="N5362" t="s">
        <v>26</v>
      </c>
      <c r="O5362" s="6" t="str">
        <f>INDEX(lkp_Region,MATCH(tbl_Sales[[#This Row],[Suburb]],lkp_Suburb,0))</f>
        <v>Southern Metropolitan</v>
      </c>
      <c r="P5362" s="6">
        <f>MONTH(tbl_Sales[[#This Row],[Date]])</f>
        <v>11</v>
      </c>
      <c r="Q5362" s="6">
        <f>YEAR(tbl_Sales[[#This Row],[Date]])</f>
        <v>2016</v>
      </c>
    </row>
    <row r="5363" spans="1:17" x14ac:dyDescent="0.25">
      <c r="A5363" s="1">
        <v>42702</v>
      </c>
      <c r="B5363">
        <v>4400000</v>
      </c>
      <c r="C5363" t="s">
        <v>2</v>
      </c>
      <c r="D5363" t="s">
        <v>12427</v>
      </c>
      <c r="E5363" t="s">
        <v>10</v>
      </c>
      <c r="F5363">
        <v>3182</v>
      </c>
      <c r="G5363">
        <v>5</v>
      </c>
      <c r="H5363">
        <v>4</v>
      </c>
      <c r="I5363">
        <v>4</v>
      </c>
      <c r="J5363">
        <v>657</v>
      </c>
      <c r="K5363">
        <v>1900</v>
      </c>
      <c r="L5363" t="s">
        <v>5485</v>
      </c>
      <c r="M5363" t="s">
        <v>156</v>
      </c>
      <c r="N5363" t="s">
        <v>26</v>
      </c>
      <c r="O5363" s="6" t="str">
        <f>INDEX(lkp_Region,MATCH(tbl_Sales[[#This Row],[Suburb]],lkp_Suburb,0))</f>
        <v>Southern Metropolitan</v>
      </c>
      <c r="P5363" s="6">
        <f>MONTH(tbl_Sales[[#This Row],[Date]])</f>
        <v>11</v>
      </c>
      <c r="Q5363" s="6">
        <f>YEAR(tbl_Sales[[#This Row],[Date]])</f>
        <v>2016</v>
      </c>
    </row>
    <row r="5364" spans="1:17" x14ac:dyDescent="0.25">
      <c r="A5364" s="1">
        <v>42702</v>
      </c>
      <c r="B5364">
        <v>860000</v>
      </c>
      <c r="C5364" t="s">
        <v>2</v>
      </c>
      <c r="D5364" t="s">
        <v>12429</v>
      </c>
      <c r="E5364" t="s">
        <v>5</v>
      </c>
      <c r="F5364">
        <v>3058</v>
      </c>
      <c r="G5364">
        <v>3</v>
      </c>
      <c r="H5364">
        <v>2</v>
      </c>
      <c r="I5364">
        <v>3</v>
      </c>
      <c r="J5364">
        <v>472</v>
      </c>
      <c r="K5364">
        <v>1970</v>
      </c>
      <c r="L5364" t="s">
        <v>5486</v>
      </c>
      <c r="M5364" t="s">
        <v>499</v>
      </c>
      <c r="N5364" t="s">
        <v>18</v>
      </c>
      <c r="O5364" s="6" t="str">
        <f>INDEX(lkp_Region,MATCH(tbl_Sales[[#This Row],[Suburb]],lkp_Suburb,0))</f>
        <v>Northern Metropolitan</v>
      </c>
      <c r="P5364" s="6">
        <f>MONTH(tbl_Sales[[#This Row],[Date]])</f>
        <v>11</v>
      </c>
      <c r="Q5364" s="6">
        <f>YEAR(tbl_Sales[[#This Row],[Date]])</f>
        <v>2016</v>
      </c>
    </row>
    <row r="5365" spans="1:17" x14ac:dyDescent="0.25">
      <c r="A5365" s="1">
        <v>42702</v>
      </c>
      <c r="B5365">
        <v>880000</v>
      </c>
      <c r="C5365" t="s">
        <v>13</v>
      </c>
      <c r="D5365" t="s">
        <v>12424</v>
      </c>
      <c r="E5365" t="s">
        <v>10</v>
      </c>
      <c r="F5365">
        <v>3056</v>
      </c>
      <c r="G5365">
        <v>3</v>
      </c>
      <c r="H5365">
        <v>2</v>
      </c>
      <c r="I5365">
        <v>1</v>
      </c>
      <c r="J5365">
        <v>122</v>
      </c>
      <c r="K5365">
        <v>2000</v>
      </c>
      <c r="L5365" t="s">
        <v>5487</v>
      </c>
      <c r="M5365" t="s">
        <v>117</v>
      </c>
      <c r="N5365" t="s">
        <v>18</v>
      </c>
      <c r="O5365" s="6" t="str">
        <f>INDEX(lkp_Region,MATCH(tbl_Sales[[#This Row],[Suburb]],lkp_Suburb,0))</f>
        <v>Northern Metropolitan</v>
      </c>
      <c r="P5365" s="6">
        <f>MONTH(tbl_Sales[[#This Row],[Date]])</f>
        <v>11</v>
      </c>
      <c r="Q5365" s="6">
        <f>YEAR(tbl_Sales[[#This Row],[Date]])</f>
        <v>2016</v>
      </c>
    </row>
    <row r="5366" spans="1:17" x14ac:dyDescent="0.25">
      <c r="A5366" s="1">
        <v>42702</v>
      </c>
      <c r="B5366">
        <v>1820000</v>
      </c>
      <c r="C5366" t="s">
        <v>2</v>
      </c>
      <c r="D5366" t="s">
        <v>12427</v>
      </c>
      <c r="E5366" t="s">
        <v>10</v>
      </c>
      <c r="F5366">
        <v>3207</v>
      </c>
      <c r="G5366">
        <v>4</v>
      </c>
      <c r="H5366">
        <v>2</v>
      </c>
      <c r="I5366">
        <v>1</v>
      </c>
      <c r="J5366">
        <v>212</v>
      </c>
      <c r="K5366">
        <v>1900</v>
      </c>
      <c r="L5366" t="s">
        <v>5488</v>
      </c>
      <c r="M5366" t="s">
        <v>24</v>
      </c>
      <c r="N5366" t="s">
        <v>88</v>
      </c>
      <c r="O5366" s="6" t="str">
        <f>INDEX(lkp_Region,MATCH(tbl_Sales[[#This Row],[Suburb]],lkp_Suburb,0))</f>
        <v>Southern Metropolitan</v>
      </c>
      <c r="P5366" s="6">
        <f>MONTH(tbl_Sales[[#This Row],[Date]])</f>
        <v>11</v>
      </c>
      <c r="Q5366" s="6">
        <f>YEAR(tbl_Sales[[#This Row],[Date]])</f>
        <v>2016</v>
      </c>
    </row>
    <row r="5367" spans="1:17" x14ac:dyDescent="0.25">
      <c r="A5367" s="1">
        <v>42702</v>
      </c>
      <c r="B5367">
        <v>502000</v>
      </c>
      <c r="C5367" t="s">
        <v>2</v>
      </c>
      <c r="D5367" t="s">
        <v>12428</v>
      </c>
      <c r="E5367" t="s">
        <v>5</v>
      </c>
      <c r="F5367">
        <v>3012</v>
      </c>
      <c r="G5367">
        <v>2</v>
      </c>
      <c r="H5367">
        <v>1</v>
      </c>
      <c r="I5367">
        <v>1</v>
      </c>
      <c r="J5367">
        <v>144</v>
      </c>
      <c r="K5367">
        <v>2005</v>
      </c>
      <c r="L5367" t="s">
        <v>5489</v>
      </c>
      <c r="M5367" t="s">
        <v>19</v>
      </c>
      <c r="N5367" t="s">
        <v>21</v>
      </c>
      <c r="O5367" s="6" t="str">
        <f>INDEX(lkp_Region,MATCH(tbl_Sales[[#This Row],[Suburb]],lkp_Suburb,0))</f>
        <v>Western Metropolitan</v>
      </c>
      <c r="P5367" s="6">
        <f>MONTH(tbl_Sales[[#This Row],[Date]])</f>
        <v>11</v>
      </c>
      <c r="Q5367" s="6">
        <f>YEAR(tbl_Sales[[#This Row],[Date]])</f>
        <v>2016</v>
      </c>
    </row>
    <row r="5368" spans="1:17" x14ac:dyDescent="0.25">
      <c r="A5368" s="1">
        <v>42702</v>
      </c>
      <c r="B5368">
        <v>1074000</v>
      </c>
      <c r="C5368" t="s">
        <v>2</v>
      </c>
      <c r="D5368" t="s">
        <v>12429</v>
      </c>
      <c r="E5368" t="s">
        <v>10</v>
      </c>
      <c r="F5368">
        <v>3012</v>
      </c>
      <c r="G5368">
        <v>3</v>
      </c>
      <c r="H5368">
        <v>2</v>
      </c>
      <c r="I5368">
        <v>2</v>
      </c>
      <c r="J5368">
        <v>355</v>
      </c>
      <c r="K5368">
        <v>1950</v>
      </c>
      <c r="L5368" t="s">
        <v>5490</v>
      </c>
      <c r="M5368" t="s">
        <v>53</v>
      </c>
      <c r="N5368" t="s">
        <v>21</v>
      </c>
      <c r="O5368" s="6" t="str">
        <f>INDEX(lkp_Region,MATCH(tbl_Sales[[#This Row],[Suburb]],lkp_Suburb,0))</f>
        <v>Western Metropolitan</v>
      </c>
      <c r="P5368" s="6">
        <f>MONTH(tbl_Sales[[#This Row],[Date]])</f>
        <v>11</v>
      </c>
      <c r="Q5368" s="6">
        <f>YEAR(tbl_Sales[[#This Row],[Date]])</f>
        <v>2016</v>
      </c>
    </row>
    <row r="5369" spans="1:17" x14ac:dyDescent="0.25">
      <c r="A5369" s="1">
        <v>42702</v>
      </c>
      <c r="B5369">
        <v>1362000</v>
      </c>
      <c r="C5369" t="s">
        <v>2</v>
      </c>
      <c r="D5369" t="s">
        <v>12429</v>
      </c>
      <c r="E5369" t="s">
        <v>10</v>
      </c>
      <c r="F5369">
        <v>3011</v>
      </c>
      <c r="G5369">
        <v>3</v>
      </c>
      <c r="H5369">
        <v>2</v>
      </c>
      <c r="I5369">
        <v>0</v>
      </c>
      <c r="J5369">
        <v>497</v>
      </c>
      <c r="K5369">
        <v>1890</v>
      </c>
      <c r="L5369" t="s">
        <v>5491</v>
      </c>
      <c r="M5369" t="s">
        <v>22</v>
      </c>
      <c r="N5369" t="s">
        <v>21</v>
      </c>
      <c r="O5369" s="6" t="str">
        <f>INDEX(lkp_Region,MATCH(tbl_Sales[[#This Row],[Suburb]],lkp_Suburb,0))</f>
        <v>Western Metropolitan</v>
      </c>
      <c r="P5369" s="6">
        <f>MONTH(tbl_Sales[[#This Row],[Date]])</f>
        <v>11</v>
      </c>
      <c r="Q5369" s="6">
        <f>YEAR(tbl_Sales[[#This Row],[Date]])</f>
        <v>2016</v>
      </c>
    </row>
    <row r="5370" spans="1:17" x14ac:dyDescent="0.25">
      <c r="A5370" s="1">
        <v>42702</v>
      </c>
      <c r="B5370">
        <v>1316000</v>
      </c>
      <c r="C5370" t="s">
        <v>2</v>
      </c>
      <c r="D5370" t="s">
        <v>12429</v>
      </c>
      <c r="E5370" t="s">
        <v>10</v>
      </c>
      <c r="F5370">
        <v>3108</v>
      </c>
      <c r="G5370">
        <v>4</v>
      </c>
      <c r="H5370">
        <v>2</v>
      </c>
      <c r="I5370">
        <v>2</v>
      </c>
      <c r="J5370">
        <v>716</v>
      </c>
      <c r="K5370">
        <v>1965</v>
      </c>
      <c r="L5370" t="s">
        <v>5492</v>
      </c>
      <c r="M5370" t="s">
        <v>126</v>
      </c>
      <c r="N5370" t="s">
        <v>128</v>
      </c>
      <c r="O5370" s="6" t="str">
        <f>INDEX(lkp_Region,MATCH(tbl_Sales[[#This Row],[Suburb]],lkp_Suburb,0))</f>
        <v>Eastern Metropolitan</v>
      </c>
      <c r="P5370" s="6">
        <f>MONTH(tbl_Sales[[#This Row],[Date]])</f>
        <v>11</v>
      </c>
      <c r="Q5370" s="6">
        <f>YEAR(tbl_Sales[[#This Row],[Date]])</f>
        <v>2016</v>
      </c>
    </row>
    <row r="5371" spans="1:17" x14ac:dyDescent="0.25">
      <c r="A5371" s="1">
        <v>42702</v>
      </c>
      <c r="B5371">
        <v>710000</v>
      </c>
      <c r="C5371" t="s">
        <v>2</v>
      </c>
      <c r="D5371" t="s">
        <v>12429</v>
      </c>
      <c r="E5371" t="s">
        <v>5</v>
      </c>
      <c r="F5371">
        <v>3025</v>
      </c>
      <c r="G5371">
        <v>3</v>
      </c>
      <c r="H5371">
        <v>1</v>
      </c>
      <c r="I5371">
        <v>3</v>
      </c>
      <c r="J5371">
        <v>540</v>
      </c>
      <c r="K5371">
        <v>1960</v>
      </c>
      <c r="L5371" t="s">
        <v>5493</v>
      </c>
      <c r="M5371" t="s">
        <v>91</v>
      </c>
      <c r="N5371" t="s">
        <v>69</v>
      </c>
      <c r="O5371" s="6" t="str">
        <f>INDEX(lkp_Region,MATCH(tbl_Sales[[#This Row],[Suburb]],lkp_Suburb,0))</f>
        <v>Western Metropolitan</v>
      </c>
      <c r="P5371" s="6">
        <f>MONTH(tbl_Sales[[#This Row],[Date]])</f>
        <v>11</v>
      </c>
      <c r="Q5371" s="6">
        <f>YEAR(tbl_Sales[[#This Row],[Date]])</f>
        <v>2016</v>
      </c>
    </row>
    <row r="5372" spans="1:17" x14ac:dyDescent="0.25">
      <c r="A5372" s="1">
        <v>42702</v>
      </c>
      <c r="B5372">
        <v>1040000</v>
      </c>
      <c r="C5372" t="s">
        <v>2</v>
      </c>
      <c r="D5372" t="s">
        <v>12429</v>
      </c>
      <c r="E5372" t="s">
        <v>5</v>
      </c>
      <c r="F5372">
        <v>3165</v>
      </c>
      <c r="G5372">
        <v>4</v>
      </c>
      <c r="H5372">
        <v>2</v>
      </c>
      <c r="I5372">
        <v>2</v>
      </c>
      <c r="J5372">
        <v>643</v>
      </c>
      <c r="L5372" t="s">
        <v>5494</v>
      </c>
      <c r="M5372" t="s">
        <v>138</v>
      </c>
      <c r="N5372" t="s">
        <v>57</v>
      </c>
      <c r="O5372" s="6" t="str">
        <f>INDEX(lkp_Region,MATCH(tbl_Sales[[#This Row],[Suburb]],lkp_Suburb,0))</f>
        <v>Southern Metropolitan</v>
      </c>
      <c r="P5372" s="6">
        <f>MONTH(tbl_Sales[[#This Row],[Date]])</f>
        <v>11</v>
      </c>
      <c r="Q5372" s="6">
        <f>YEAR(tbl_Sales[[#This Row],[Date]])</f>
        <v>2016</v>
      </c>
    </row>
    <row r="5373" spans="1:17" x14ac:dyDescent="0.25">
      <c r="A5373" s="1">
        <v>42702</v>
      </c>
      <c r="B5373">
        <v>1190000</v>
      </c>
      <c r="C5373" t="s">
        <v>2</v>
      </c>
      <c r="D5373" t="s">
        <v>12427</v>
      </c>
      <c r="E5373" t="s">
        <v>10</v>
      </c>
      <c r="F5373">
        <v>3070</v>
      </c>
      <c r="G5373">
        <v>3</v>
      </c>
      <c r="H5373">
        <v>1</v>
      </c>
      <c r="I5373">
        <v>1</v>
      </c>
      <c r="J5373">
        <v>445</v>
      </c>
      <c r="K5373">
        <v>1920</v>
      </c>
      <c r="L5373" t="s">
        <v>5495</v>
      </c>
      <c r="M5373" t="s">
        <v>271</v>
      </c>
      <c r="N5373" t="s">
        <v>62</v>
      </c>
      <c r="O5373" s="6" t="str">
        <f>INDEX(lkp_Region,MATCH(tbl_Sales[[#This Row],[Suburb]],lkp_Suburb,0))</f>
        <v>Northern Metropolitan</v>
      </c>
      <c r="P5373" s="6">
        <f>MONTH(tbl_Sales[[#This Row],[Date]])</f>
        <v>11</v>
      </c>
      <c r="Q5373" s="6">
        <f>YEAR(tbl_Sales[[#This Row],[Date]])</f>
        <v>2016</v>
      </c>
    </row>
    <row r="5374" spans="1:17" x14ac:dyDescent="0.25">
      <c r="A5374" s="1">
        <v>42702</v>
      </c>
      <c r="B5374">
        <v>1315000</v>
      </c>
      <c r="C5374" t="s">
        <v>2</v>
      </c>
      <c r="D5374" t="s">
        <v>12423</v>
      </c>
      <c r="E5374" t="s">
        <v>10</v>
      </c>
      <c r="F5374">
        <v>3072</v>
      </c>
      <c r="G5374">
        <v>4</v>
      </c>
      <c r="H5374">
        <v>3</v>
      </c>
      <c r="I5374">
        <v>2</v>
      </c>
      <c r="J5374">
        <v>836</v>
      </c>
      <c r="K5374">
        <v>1941</v>
      </c>
      <c r="L5374" t="s">
        <v>5496</v>
      </c>
      <c r="M5374" t="s">
        <v>97</v>
      </c>
      <c r="N5374" t="s">
        <v>62</v>
      </c>
      <c r="O5374" s="6" t="str">
        <f>INDEX(lkp_Region,MATCH(tbl_Sales[[#This Row],[Suburb]],lkp_Suburb,0))</f>
        <v>Northern Metropolitan</v>
      </c>
      <c r="P5374" s="6">
        <f>MONTH(tbl_Sales[[#This Row],[Date]])</f>
        <v>11</v>
      </c>
      <c r="Q5374" s="6">
        <f>YEAR(tbl_Sales[[#This Row],[Date]])</f>
        <v>2016</v>
      </c>
    </row>
    <row r="5375" spans="1:17" x14ac:dyDescent="0.25">
      <c r="A5375" s="1">
        <v>42702</v>
      </c>
      <c r="B5375">
        <v>620000</v>
      </c>
      <c r="C5375" t="s">
        <v>2</v>
      </c>
      <c r="D5375" t="s">
        <v>12432</v>
      </c>
      <c r="E5375" t="s">
        <v>10</v>
      </c>
      <c r="F5375">
        <v>3020</v>
      </c>
      <c r="G5375">
        <v>3</v>
      </c>
      <c r="H5375">
        <v>1</v>
      </c>
      <c r="I5375">
        <v>1</v>
      </c>
      <c r="J5375">
        <v>376</v>
      </c>
      <c r="L5375" t="s">
        <v>5497</v>
      </c>
      <c r="M5375" t="s">
        <v>443</v>
      </c>
      <c r="N5375" t="s">
        <v>3</v>
      </c>
      <c r="O5375" s="6" t="str">
        <f>INDEX(lkp_Region,MATCH(tbl_Sales[[#This Row],[Suburb]],lkp_Suburb,0))</f>
        <v>Western Metropolitan</v>
      </c>
      <c r="P5375" s="6">
        <f>MONTH(tbl_Sales[[#This Row],[Date]])</f>
        <v>11</v>
      </c>
      <c r="Q5375" s="6">
        <f>YEAR(tbl_Sales[[#This Row],[Date]])</f>
        <v>2016</v>
      </c>
    </row>
    <row r="5376" spans="1:17" x14ac:dyDescent="0.25">
      <c r="A5376" s="1">
        <v>42702</v>
      </c>
      <c r="B5376">
        <v>1950000</v>
      </c>
      <c r="C5376" t="s">
        <v>2</v>
      </c>
      <c r="D5376" t="s">
        <v>12427</v>
      </c>
      <c r="E5376" t="s">
        <v>10</v>
      </c>
      <c r="F5376">
        <v>3101</v>
      </c>
      <c r="G5376">
        <v>2</v>
      </c>
      <c r="H5376">
        <v>1</v>
      </c>
      <c r="I5376">
        <v>4</v>
      </c>
      <c r="J5376">
        <v>596</v>
      </c>
      <c r="L5376" t="s">
        <v>5498</v>
      </c>
      <c r="M5376" t="s">
        <v>145</v>
      </c>
      <c r="N5376" t="s">
        <v>101</v>
      </c>
      <c r="O5376" s="6" t="str">
        <f>INDEX(lkp_Region,MATCH(tbl_Sales[[#This Row],[Suburb]],lkp_Suburb,0))</f>
        <v>Southern Metropolitan</v>
      </c>
      <c r="P5376" s="6">
        <f>MONTH(tbl_Sales[[#This Row],[Date]])</f>
        <v>11</v>
      </c>
      <c r="Q5376" s="6">
        <f>YEAR(tbl_Sales[[#This Row],[Date]])</f>
        <v>2016</v>
      </c>
    </row>
    <row r="5377" spans="1:17" x14ac:dyDescent="0.25">
      <c r="A5377" s="1">
        <v>42702</v>
      </c>
      <c r="B5377">
        <v>1601000</v>
      </c>
      <c r="C5377" t="s">
        <v>2</v>
      </c>
      <c r="D5377" t="s">
        <v>12427</v>
      </c>
      <c r="E5377" t="s">
        <v>10</v>
      </c>
      <c r="F5377">
        <v>3079</v>
      </c>
      <c r="G5377">
        <v>4</v>
      </c>
      <c r="H5377">
        <v>3</v>
      </c>
      <c r="I5377">
        <v>2</v>
      </c>
      <c r="J5377">
        <v>610</v>
      </c>
      <c r="L5377" t="s">
        <v>5499</v>
      </c>
      <c r="M5377" t="s">
        <v>213</v>
      </c>
      <c r="N5377" t="s">
        <v>150</v>
      </c>
      <c r="O5377" s="6" t="str">
        <f>INDEX(lkp_Region,MATCH(tbl_Sales[[#This Row],[Suburb]],lkp_Suburb,0))</f>
        <v>Eastern Metropolitan</v>
      </c>
      <c r="P5377" s="6">
        <f>MONTH(tbl_Sales[[#This Row],[Date]])</f>
        <v>11</v>
      </c>
      <c r="Q5377" s="6">
        <f>YEAR(tbl_Sales[[#This Row],[Date]])</f>
        <v>2016</v>
      </c>
    </row>
    <row r="5378" spans="1:17" x14ac:dyDescent="0.25">
      <c r="A5378" s="1">
        <v>42703</v>
      </c>
      <c r="B5378">
        <v>636000</v>
      </c>
      <c r="C5378" t="s">
        <v>13</v>
      </c>
      <c r="D5378" t="s">
        <v>12431</v>
      </c>
      <c r="E5378" t="s">
        <v>10</v>
      </c>
      <c r="F5378">
        <v>3128</v>
      </c>
      <c r="G5378">
        <v>2</v>
      </c>
      <c r="H5378">
        <v>1</v>
      </c>
      <c r="I5378">
        <v>1</v>
      </c>
      <c r="J5378">
        <v>151</v>
      </c>
      <c r="K5378">
        <v>1970</v>
      </c>
      <c r="L5378" t="s">
        <v>5500</v>
      </c>
      <c r="M5378" t="s">
        <v>151</v>
      </c>
      <c r="N5378" t="s">
        <v>14</v>
      </c>
      <c r="O5378" s="6" t="str">
        <f>INDEX(lkp_Region,MATCH(tbl_Sales[[#This Row],[Suburb]],lkp_Suburb,0))</f>
        <v>Eastern Metropolitan</v>
      </c>
      <c r="P5378" s="6">
        <f>MONTH(tbl_Sales[[#This Row],[Date]])</f>
        <v>11</v>
      </c>
      <c r="Q5378" s="6">
        <f>YEAR(tbl_Sales[[#This Row],[Date]])</f>
        <v>2016</v>
      </c>
    </row>
    <row r="5379" spans="1:17" x14ac:dyDescent="0.25">
      <c r="A5379" s="1">
        <v>42703</v>
      </c>
      <c r="B5379">
        <v>1820000</v>
      </c>
      <c r="C5379" t="s">
        <v>2</v>
      </c>
      <c r="D5379" t="s">
        <v>12429</v>
      </c>
      <c r="E5379" t="s">
        <v>10</v>
      </c>
      <c r="F5379">
        <v>3181</v>
      </c>
      <c r="G5379">
        <v>4</v>
      </c>
      <c r="H5379">
        <v>1</v>
      </c>
      <c r="I5379">
        <v>1</v>
      </c>
      <c r="J5379">
        <v>305</v>
      </c>
      <c r="K5379">
        <v>1920</v>
      </c>
      <c r="L5379" t="s">
        <v>5501</v>
      </c>
      <c r="M5379" t="s">
        <v>302</v>
      </c>
      <c r="N5379" t="s">
        <v>76</v>
      </c>
      <c r="O5379" s="6" t="str">
        <f>INDEX(lkp_Region,MATCH(tbl_Sales[[#This Row],[Suburb]],lkp_Suburb,0))</f>
        <v>Southern Metropolitan</v>
      </c>
      <c r="P5379" s="6">
        <f>MONTH(tbl_Sales[[#This Row],[Date]])</f>
        <v>11</v>
      </c>
      <c r="Q5379" s="6">
        <f>YEAR(tbl_Sales[[#This Row],[Date]])</f>
        <v>2016</v>
      </c>
    </row>
    <row r="5380" spans="1:17" x14ac:dyDescent="0.25">
      <c r="A5380" s="1">
        <v>42703</v>
      </c>
      <c r="B5380">
        <v>716000</v>
      </c>
      <c r="C5380" t="s">
        <v>2</v>
      </c>
      <c r="D5380" t="s">
        <v>12427</v>
      </c>
      <c r="E5380" t="s">
        <v>10</v>
      </c>
      <c r="F5380">
        <v>3046</v>
      </c>
      <c r="G5380">
        <v>3</v>
      </c>
      <c r="H5380">
        <v>1</v>
      </c>
      <c r="I5380">
        <v>2</v>
      </c>
      <c r="J5380">
        <v>594</v>
      </c>
      <c r="L5380" t="s">
        <v>5502</v>
      </c>
      <c r="M5380" t="s">
        <v>391</v>
      </c>
      <c r="N5380" t="s">
        <v>18</v>
      </c>
      <c r="O5380" s="6" t="str">
        <f>INDEX(lkp_Region,MATCH(tbl_Sales[[#This Row],[Suburb]],lkp_Suburb,0))</f>
        <v>Northern Metropolitan</v>
      </c>
      <c r="P5380" s="6">
        <f>MONTH(tbl_Sales[[#This Row],[Date]])</f>
        <v>11</v>
      </c>
      <c r="Q5380" s="6">
        <f>YEAR(tbl_Sales[[#This Row],[Date]])</f>
        <v>2016</v>
      </c>
    </row>
    <row r="5381" spans="1:17" x14ac:dyDescent="0.25">
      <c r="A5381" s="1">
        <v>42703</v>
      </c>
      <c r="B5381">
        <v>790000</v>
      </c>
      <c r="C5381" t="s">
        <v>2</v>
      </c>
      <c r="D5381" t="s">
        <v>12428</v>
      </c>
      <c r="E5381" t="s">
        <v>10</v>
      </c>
      <c r="F5381">
        <v>3058</v>
      </c>
      <c r="G5381">
        <v>3</v>
      </c>
      <c r="H5381">
        <v>1</v>
      </c>
      <c r="I5381">
        <v>2</v>
      </c>
      <c r="J5381">
        <v>371</v>
      </c>
      <c r="L5381" t="s">
        <v>5503</v>
      </c>
      <c r="M5381" t="s">
        <v>41</v>
      </c>
      <c r="N5381" t="s">
        <v>18</v>
      </c>
      <c r="O5381" s="6" t="str">
        <f>INDEX(lkp_Region,MATCH(tbl_Sales[[#This Row],[Suburb]],lkp_Suburb,0))</f>
        <v>Northern Metropolitan</v>
      </c>
      <c r="P5381" s="6">
        <f>MONTH(tbl_Sales[[#This Row],[Date]])</f>
        <v>11</v>
      </c>
      <c r="Q5381" s="6">
        <f>YEAR(tbl_Sales[[#This Row],[Date]])</f>
        <v>2016</v>
      </c>
    </row>
    <row r="5382" spans="1:17" x14ac:dyDescent="0.25">
      <c r="A5382" s="1">
        <v>42703</v>
      </c>
      <c r="B5382">
        <v>657000</v>
      </c>
      <c r="C5382" t="s">
        <v>2</v>
      </c>
      <c r="D5382" t="s">
        <v>12423</v>
      </c>
      <c r="E5382" t="s">
        <v>10</v>
      </c>
      <c r="F5382">
        <v>3042</v>
      </c>
      <c r="G5382">
        <v>2</v>
      </c>
      <c r="H5382">
        <v>2</v>
      </c>
      <c r="I5382">
        <v>1</v>
      </c>
      <c r="J5382">
        <v>268</v>
      </c>
      <c r="K5382">
        <v>1950</v>
      </c>
      <c r="L5382" t="s">
        <v>5504</v>
      </c>
      <c r="M5382" t="s">
        <v>86</v>
      </c>
      <c r="N5382" t="s">
        <v>49</v>
      </c>
      <c r="O5382" s="6" t="str">
        <f>INDEX(lkp_Region,MATCH(tbl_Sales[[#This Row],[Suburb]],lkp_Suburb,0))</f>
        <v>Western Metropolitan</v>
      </c>
      <c r="P5382" s="6">
        <f>MONTH(tbl_Sales[[#This Row],[Date]])</f>
        <v>11</v>
      </c>
      <c r="Q5382" s="6">
        <f>YEAR(tbl_Sales[[#This Row],[Date]])</f>
        <v>2016</v>
      </c>
    </row>
    <row r="5383" spans="1:17" x14ac:dyDescent="0.25">
      <c r="A5383" s="1">
        <v>42703</v>
      </c>
      <c r="B5383">
        <v>850000</v>
      </c>
      <c r="C5383" t="s">
        <v>2</v>
      </c>
      <c r="D5383" t="s">
        <v>12430</v>
      </c>
      <c r="E5383" t="s">
        <v>5</v>
      </c>
      <c r="F5383">
        <v>3041</v>
      </c>
      <c r="G5383">
        <v>3</v>
      </c>
      <c r="H5383">
        <v>3</v>
      </c>
      <c r="I5383">
        <v>3</v>
      </c>
      <c r="J5383">
        <v>250</v>
      </c>
      <c r="K5383">
        <v>2016</v>
      </c>
      <c r="L5383" t="s">
        <v>5505</v>
      </c>
      <c r="M5383" t="s">
        <v>121</v>
      </c>
      <c r="N5383" t="s">
        <v>49</v>
      </c>
      <c r="O5383" s="6" t="str">
        <f>INDEX(lkp_Region,MATCH(tbl_Sales[[#This Row],[Suburb]],lkp_Suburb,0))</f>
        <v>Western Metropolitan</v>
      </c>
      <c r="P5383" s="6">
        <f>MONTH(tbl_Sales[[#This Row],[Date]])</f>
        <v>11</v>
      </c>
      <c r="Q5383" s="6">
        <f>YEAR(tbl_Sales[[#This Row],[Date]])</f>
        <v>2016</v>
      </c>
    </row>
    <row r="5384" spans="1:17" x14ac:dyDescent="0.25">
      <c r="A5384" s="1">
        <v>42703</v>
      </c>
      <c r="B5384">
        <v>1076000</v>
      </c>
      <c r="C5384" t="s">
        <v>2</v>
      </c>
      <c r="D5384" t="s">
        <v>12429</v>
      </c>
      <c r="E5384" t="s">
        <v>10</v>
      </c>
      <c r="F5384">
        <v>3166</v>
      </c>
      <c r="G5384">
        <v>3</v>
      </c>
      <c r="H5384">
        <v>1</v>
      </c>
      <c r="I5384">
        <v>2</v>
      </c>
      <c r="J5384">
        <v>689</v>
      </c>
      <c r="L5384" t="s">
        <v>5506</v>
      </c>
      <c r="M5384" t="s">
        <v>246</v>
      </c>
      <c r="N5384" t="s">
        <v>31</v>
      </c>
      <c r="O5384" s="6" t="str">
        <f>INDEX(lkp_Region,MATCH(tbl_Sales[[#This Row],[Suburb]],lkp_Suburb,0))</f>
        <v>Southern Metropolitan</v>
      </c>
      <c r="P5384" s="6">
        <f>MONTH(tbl_Sales[[#This Row],[Date]])</f>
        <v>11</v>
      </c>
      <c r="Q5384" s="6">
        <f>YEAR(tbl_Sales[[#This Row],[Date]])</f>
        <v>2016</v>
      </c>
    </row>
    <row r="5385" spans="1:17" x14ac:dyDescent="0.25">
      <c r="A5385" s="1">
        <v>42703</v>
      </c>
      <c r="B5385">
        <v>1262000</v>
      </c>
      <c r="C5385" t="s">
        <v>2</v>
      </c>
      <c r="D5385" t="s">
        <v>12429</v>
      </c>
      <c r="E5385" t="s">
        <v>10</v>
      </c>
      <c r="F5385">
        <v>3166</v>
      </c>
      <c r="G5385">
        <v>2</v>
      </c>
      <c r="H5385">
        <v>1</v>
      </c>
      <c r="I5385">
        <v>1</v>
      </c>
      <c r="J5385">
        <v>546</v>
      </c>
      <c r="L5385" t="s">
        <v>5507</v>
      </c>
      <c r="M5385" t="s">
        <v>262</v>
      </c>
      <c r="N5385" t="s">
        <v>31</v>
      </c>
      <c r="O5385" s="6" t="str">
        <f>INDEX(lkp_Region,MATCH(tbl_Sales[[#This Row],[Suburb]],lkp_Suburb,0))</f>
        <v>Southern Metropolitan</v>
      </c>
      <c r="P5385" s="6">
        <f>MONTH(tbl_Sales[[#This Row],[Date]])</f>
        <v>11</v>
      </c>
      <c r="Q5385" s="6">
        <f>YEAR(tbl_Sales[[#This Row],[Date]])</f>
        <v>2016</v>
      </c>
    </row>
    <row r="5386" spans="1:17" x14ac:dyDescent="0.25">
      <c r="A5386" s="1">
        <v>42703</v>
      </c>
      <c r="B5386">
        <v>740000</v>
      </c>
      <c r="C5386" t="s">
        <v>13</v>
      </c>
      <c r="D5386" t="s">
        <v>12429</v>
      </c>
      <c r="E5386" t="s">
        <v>5</v>
      </c>
      <c r="F5386">
        <v>3002</v>
      </c>
      <c r="G5386">
        <v>2</v>
      </c>
      <c r="H5386">
        <v>1</v>
      </c>
      <c r="I5386">
        <v>0</v>
      </c>
      <c r="J5386">
        <v>0</v>
      </c>
      <c r="L5386" t="s">
        <v>5508</v>
      </c>
      <c r="M5386" t="s">
        <v>1176</v>
      </c>
      <c r="N5386" t="s">
        <v>88</v>
      </c>
      <c r="O5386" s="6" t="str">
        <f>INDEX(lkp_Region,MATCH(tbl_Sales[[#This Row],[Suburb]],lkp_Suburb,0))</f>
        <v>Northern Metropolitan</v>
      </c>
      <c r="P5386" s="6">
        <f>MONTH(tbl_Sales[[#This Row],[Date]])</f>
        <v>11</v>
      </c>
      <c r="Q5386" s="6">
        <f>YEAR(tbl_Sales[[#This Row],[Date]])</f>
        <v>2016</v>
      </c>
    </row>
    <row r="5387" spans="1:17" x14ac:dyDescent="0.25">
      <c r="A5387" s="1">
        <v>42703</v>
      </c>
      <c r="B5387">
        <v>775000</v>
      </c>
      <c r="C5387" t="s">
        <v>2</v>
      </c>
      <c r="D5387" t="s">
        <v>12429</v>
      </c>
      <c r="E5387" t="s">
        <v>10</v>
      </c>
      <c r="F5387">
        <v>3031</v>
      </c>
      <c r="G5387">
        <v>2</v>
      </c>
      <c r="H5387">
        <v>1</v>
      </c>
      <c r="I5387">
        <v>0</v>
      </c>
      <c r="J5387">
        <v>150</v>
      </c>
      <c r="L5387" t="s">
        <v>5509</v>
      </c>
      <c r="M5387" t="s">
        <v>264</v>
      </c>
      <c r="N5387" t="s">
        <v>88</v>
      </c>
      <c r="O5387" s="6" t="str">
        <f>INDEX(lkp_Region,MATCH(tbl_Sales[[#This Row],[Suburb]],lkp_Suburb,0))</f>
        <v>Northern Metropolitan</v>
      </c>
      <c r="P5387" s="6">
        <f>MONTH(tbl_Sales[[#This Row],[Date]])</f>
        <v>11</v>
      </c>
      <c r="Q5387" s="6">
        <f>YEAR(tbl_Sales[[#This Row],[Date]])</f>
        <v>2016</v>
      </c>
    </row>
    <row r="5388" spans="1:17" x14ac:dyDescent="0.25">
      <c r="A5388" s="1">
        <v>42703</v>
      </c>
      <c r="B5388">
        <v>610000</v>
      </c>
      <c r="C5388" t="s">
        <v>2</v>
      </c>
      <c r="D5388" t="s">
        <v>12431</v>
      </c>
      <c r="E5388" t="s">
        <v>5</v>
      </c>
      <c r="F5388">
        <v>3013</v>
      </c>
      <c r="G5388">
        <v>2</v>
      </c>
      <c r="H5388">
        <v>1</v>
      </c>
      <c r="I5388">
        <v>0</v>
      </c>
      <c r="J5388">
        <v>94</v>
      </c>
      <c r="L5388" t="s">
        <v>5510</v>
      </c>
      <c r="M5388" t="s">
        <v>65</v>
      </c>
      <c r="N5388" t="s">
        <v>21</v>
      </c>
      <c r="O5388" s="6" t="str">
        <f>INDEX(lkp_Region,MATCH(tbl_Sales[[#This Row],[Suburb]],lkp_Suburb,0))</f>
        <v>Western Metropolitan</v>
      </c>
      <c r="P5388" s="6">
        <f>MONTH(tbl_Sales[[#This Row],[Date]])</f>
        <v>11</v>
      </c>
      <c r="Q5388" s="6">
        <f>YEAR(tbl_Sales[[#This Row],[Date]])</f>
        <v>2016</v>
      </c>
    </row>
    <row r="5389" spans="1:17" x14ac:dyDescent="0.25">
      <c r="A5389" s="1">
        <v>42703</v>
      </c>
      <c r="B5389">
        <v>677200</v>
      </c>
      <c r="C5389" t="s">
        <v>2</v>
      </c>
      <c r="D5389" t="s">
        <v>12428</v>
      </c>
      <c r="E5389" t="s">
        <v>5</v>
      </c>
      <c r="F5389">
        <v>3012</v>
      </c>
      <c r="G5389">
        <v>2</v>
      </c>
      <c r="H5389">
        <v>2</v>
      </c>
      <c r="I5389">
        <v>1</v>
      </c>
      <c r="J5389">
        <v>180</v>
      </c>
      <c r="K5389">
        <v>2011</v>
      </c>
      <c r="L5389" t="s">
        <v>5511</v>
      </c>
      <c r="M5389" t="s">
        <v>336</v>
      </c>
      <c r="N5389" t="s">
        <v>21</v>
      </c>
      <c r="O5389" s="6" t="str">
        <f>INDEX(lkp_Region,MATCH(tbl_Sales[[#This Row],[Suburb]],lkp_Suburb,0))</f>
        <v>Western Metropolitan</v>
      </c>
      <c r="P5389" s="6">
        <f>MONTH(tbl_Sales[[#This Row],[Date]])</f>
        <v>11</v>
      </c>
      <c r="Q5389" s="6">
        <f>YEAR(tbl_Sales[[#This Row],[Date]])</f>
        <v>2016</v>
      </c>
    </row>
    <row r="5390" spans="1:17" x14ac:dyDescent="0.25">
      <c r="A5390" s="1">
        <v>42703</v>
      </c>
      <c r="B5390">
        <v>772000</v>
      </c>
      <c r="C5390" t="s">
        <v>13</v>
      </c>
      <c r="D5390" t="s">
        <v>12423</v>
      </c>
      <c r="E5390" t="s">
        <v>10</v>
      </c>
      <c r="F5390">
        <v>3108</v>
      </c>
      <c r="G5390">
        <v>3</v>
      </c>
      <c r="H5390">
        <v>2</v>
      </c>
      <c r="I5390">
        <v>1</v>
      </c>
      <c r="J5390">
        <v>203</v>
      </c>
      <c r="K5390">
        <v>1986</v>
      </c>
      <c r="L5390" t="s">
        <v>5512</v>
      </c>
      <c r="M5390" t="s">
        <v>126</v>
      </c>
      <c r="N5390" t="s">
        <v>128</v>
      </c>
      <c r="O5390" s="6" t="str">
        <f>INDEX(lkp_Region,MATCH(tbl_Sales[[#This Row],[Suburb]],lkp_Suburb,0))</f>
        <v>Eastern Metropolitan</v>
      </c>
      <c r="P5390" s="6">
        <f>MONTH(tbl_Sales[[#This Row],[Date]])</f>
        <v>11</v>
      </c>
      <c r="Q5390" s="6">
        <f>YEAR(tbl_Sales[[#This Row],[Date]])</f>
        <v>2016</v>
      </c>
    </row>
    <row r="5391" spans="1:17" x14ac:dyDescent="0.25">
      <c r="A5391" s="1">
        <v>42703</v>
      </c>
      <c r="B5391">
        <v>1051000</v>
      </c>
      <c r="C5391" t="s">
        <v>2</v>
      </c>
      <c r="D5391" t="s">
        <v>12429</v>
      </c>
      <c r="E5391" t="s">
        <v>10</v>
      </c>
      <c r="F5391">
        <v>3107</v>
      </c>
      <c r="G5391">
        <v>3</v>
      </c>
      <c r="H5391">
        <v>2</v>
      </c>
      <c r="I5391">
        <v>1</v>
      </c>
      <c r="J5391">
        <v>962</v>
      </c>
      <c r="K5391">
        <v>1970</v>
      </c>
      <c r="L5391" t="s">
        <v>5513</v>
      </c>
      <c r="M5391" t="s">
        <v>586</v>
      </c>
      <c r="N5391" t="s">
        <v>128</v>
      </c>
      <c r="O5391" s="6" t="str">
        <f>INDEX(lkp_Region,MATCH(tbl_Sales[[#This Row],[Suburb]],lkp_Suburb,0))</f>
        <v>Eastern Metropolitan</v>
      </c>
      <c r="P5391" s="6">
        <f>MONTH(tbl_Sales[[#This Row],[Date]])</f>
        <v>11</v>
      </c>
      <c r="Q5391" s="6">
        <f>YEAR(tbl_Sales[[#This Row],[Date]])</f>
        <v>2016</v>
      </c>
    </row>
    <row r="5392" spans="1:17" x14ac:dyDescent="0.25">
      <c r="A5392" s="1">
        <v>42703</v>
      </c>
      <c r="B5392">
        <v>962000</v>
      </c>
      <c r="C5392" t="s">
        <v>51</v>
      </c>
      <c r="D5392" t="s">
        <v>12429</v>
      </c>
      <c r="E5392" t="s">
        <v>10</v>
      </c>
      <c r="F5392">
        <v>3015</v>
      </c>
      <c r="G5392">
        <v>3</v>
      </c>
      <c r="H5392">
        <v>2</v>
      </c>
      <c r="I5392">
        <v>2</v>
      </c>
      <c r="J5392">
        <v>283</v>
      </c>
      <c r="K5392">
        <v>2011</v>
      </c>
      <c r="L5392" t="s">
        <v>5514</v>
      </c>
      <c r="M5392" t="s">
        <v>133</v>
      </c>
      <c r="N5392" t="s">
        <v>69</v>
      </c>
      <c r="O5392" s="6" t="str">
        <f>INDEX(lkp_Region,MATCH(tbl_Sales[[#This Row],[Suburb]],lkp_Suburb,0))</f>
        <v>Western Metropolitan</v>
      </c>
      <c r="P5392" s="6">
        <f>MONTH(tbl_Sales[[#This Row],[Date]])</f>
        <v>11</v>
      </c>
      <c r="Q5392" s="6">
        <f>YEAR(tbl_Sales[[#This Row],[Date]])</f>
        <v>2016</v>
      </c>
    </row>
    <row r="5393" spans="1:17" x14ac:dyDescent="0.25">
      <c r="A5393" s="1">
        <v>42703</v>
      </c>
      <c r="B5393">
        <v>910500</v>
      </c>
      <c r="C5393" t="s">
        <v>2</v>
      </c>
      <c r="D5393" t="s">
        <v>12428</v>
      </c>
      <c r="E5393" t="s">
        <v>10</v>
      </c>
      <c r="F5393">
        <v>3163</v>
      </c>
      <c r="G5393">
        <v>2</v>
      </c>
      <c r="H5393">
        <v>1</v>
      </c>
      <c r="I5393">
        <v>2</v>
      </c>
      <c r="J5393">
        <v>313</v>
      </c>
      <c r="L5393" t="s">
        <v>5515</v>
      </c>
      <c r="M5393" t="s">
        <v>225</v>
      </c>
      <c r="N5393" t="s">
        <v>57</v>
      </c>
      <c r="O5393" s="6" t="str">
        <f>INDEX(lkp_Region,MATCH(tbl_Sales[[#This Row],[Suburb]],lkp_Suburb,0))</f>
        <v>Southern Metropolitan</v>
      </c>
      <c r="P5393" s="6">
        <f>MONTH(tbl_Sales[[#This Row],[Date]])</f>
        <v>11</v>
      </c>
      <c r="Q5393" s="6">
        <f>YEAR(tbl_Sales[[#This Row],[Date]])</f>
        <v>2016</v>
      </c>
    </row>
    <row r="5394" spans="1:17" x14ac:dyDescent="0.25">
      <c r="A5394" s="1">
        <v>42703</v>
      </c>
      <c r="B5394">
        <v>1100000</v>
      </c>
      <c r="C5394" t="s">
        <v>2</v>
      </c>
      <c r="D5394" t="s">
        <v>12428</v>
      </c>
      <c r="E5394" t="s">
        <v>10</v>
      </c>
      <c r="F5394">
        <v>3204</v>
      </c>
      <c r="G5394">
        <v>3</v>
      </c>
      <c r="H5394">
        <v>1</v>
      </c>
      <c r="I5394">
        <v>2</v>
      </c>
      <c r="J5394">
        <v>382</v>
      </c>
      <c r="L5394" t="s">
        <v>5516</v>
      </c>
      <c r="M5394" t="s">
        <v>55</v>
      </c>
      <c r="N5394" t="s">
        <v>57</v>
      </c>
      <c r="O5394" s="6" t="str">
        <f>INDEX(lkp_Region,MATCH(tbl_Sales[[#This Row],[Suburb]],lkp_Suburb,0))</f>
        <v>Southern Metropolitan</v>
      </c>
      <c r="P5394" s="6">
        <f>MONTH(tbl_Sales[[#This Row],[Date]])</f>
        <v>11</v>
      </c>
      <c r="Q5394" s="6">
        <f>YEAR(tbl_Sales[[#This Row],[Date]])</f>
        <v>2016</v>
      </c>
    </row>
    <row r="5395" spans="1:17" x14ac:dyDescent="0.25">
      <c r="A5395" s="1">
        <v>42703</v>
      </c>
      <c r="B5395">
        <v>850000</v>
      </c>
      <c r="C5395" t="s">
        <v>2</v>
      </c>
      <c r="D5395" t="s">
        <v>12424</v>
      </c>
      <c r="E5395" t="s">
        <v>10</v>
      </c>
      <c r="F5395">
        <v>3072</v>
      </c>
      <c r="G5395">
        <v>2</v>
      </c>
      <c r="H5395">
        <v>1</v>
      </c>
      <c r="I5395">
        <v>1</v>
      </c>
      <c r="J5395">
        <v>669</v>
      </c>
      <c r="L5395" t="s">
        <v>5517</v>
      </c>
      <c r="M5395" t="s">
        <v>97</v>
      </c>
      <c r="N5395" t="s">
        <v>62</v>
      </c>
      <c r="O5395" s="6" t="str">
        <f>INDEX(lkp_Region,MATCH(tbl_Sales[[#This Row],[Suburb]],lkp_Suburb,0))</f>
        <v>Northern Metropolitan</v>
      </c>
      <c r="P5395" s="6">
        <f>MONTH(tbl_Sales[[#This Row],[Date]])</f>
        <v>11</v>
      </c>
      <c r="Q5395" s="6">
        <f>YEAR(tbl_Sales[[#This Row],[Date]])</f>
        <v>2016</v>
      </c>
    </row>
    <row r="5396" spans="1:17" x14ac:dyDescent="0.25">
      <c r="A5396" s="1">
        <v>42703</v>
      </c>
      <c r="B5396">
        <v>595000</v>
      </c>
      <c r="C5396" t="s">
        <v>2</v>
      </c>
      <c r="D5396" t="s">
        <v>12432</v>
      </c>
      <c r="E5396" t="s">
        <v>10</v>
      </c>
      <c r="F5396">
        <v>3020</v>
      </c>
      <c r="G5396">
        <v>3</v>
      </c>
      <c r="H5396">
        <v>1</v>
      </c>
      <c r="I5396">
        <v>1</v>
      </c>
      <c r="J5396">
        <v>36</v>
      </c>
      <c r="L5396" t="s">
        <v>5518</v>
      </c>
      <c r="M5396" t="s">
        <v>443</v>
      </c>
      <c r="N5396" t="s">
        <v>3</v>
      </c>
      <c r="O5396" s="6" t="str">
        <f>INDEX(lkp_Region,MATCH(tbl_Sales[[#This Row],[Suburb]],lkp_Suburb,0))</f>
        <v>Western Metropolitan</v>
      </c>
      <c r="P5396" s="6">
        <f>MONTH(tbl_Sales[[#This Row],[Date]])</f>
        <v>11</v>
      </c>
      <c r="Q5396" s="6">
        <f>YEAR(tbl_Sales[[#This Row],[Date]])</f>
        <v>2016</v>
      </c>
    </row>
    <row r="5397" spans="1:17" x14ac:dyDescent="0.25">
      <c r="A5397" s="1">
        <v>42703</v>
      </c>
      <c r="B5397">
        <v>1650000</v>
      </c>
      <c r="C5397" t="s">
        <v>2</v>
      </c>
      <c r="D5397" t="s">
        <v>12427</v>
      </c>
      <c r="E5397" t="s">
        <v>10</v>
      </c>
      <c r="F5397">
        <v>3123</v>
      </c>
      <c r="G5397">
        <v>3</v>
      </c>
      <c r="H5397">
        <v>1</v>
      </c>
      <c r="I5397">
        <v>1</v>
      </c>
      <c r="J5397">
        <v>354</v>
      </c>
      <c r="K5397">
        <v>1900</v>
      </c>
      <c r="L5397" t="s">
        <v>5519</v>
      </c>
      <c r="M5397" t="s">
        <v>230</v>
      </c>
      <c r="N5397" t="s">
        <v>101</v>
      </c>
      <c r="O5397" s="6" t="str">
        <f>INDEX(lkp_Region,MATCH(tbl_Sales[[#This Row],[Suburb]],lkp_Suburb,0))</f>
        <v>Southern Metropolitan</v>
      </c>
      <c r="P5397" s="6">
        <f>MONTH(tbl_Sales[[#This Row],[Date]])</f>
        <v>11</v>
      </c>
      <c r="Q5397" s="6">
        <f>YEAR(tbl_Sales[[#This Row],[Date]])</f>
        <v>2016</v>
      </c>
    </row>
    <row r="5398" spans="1:17" x14ac:dyDescent="0.25">
      <c r="A5398" s="1">
        <v>42703</v>
      </c>
      <c r="B5398">
        <v>2345000</v>
      </c>
      <c r="C5398" t="s">
        <v>2</v>
      </c>
      <c r="D5398" t="s">
        <v>12427</v>
      </c>
      <c r="E5398" t="s">
        <v>10</v>
      </c>
      <c r="F5398">
        <v>3127</v>
      </c>
      <c r="G5398">
        <v>4</v>
      </c>
      <c r="H5398">
        <v>2</v>
      </c>
      <c r="I5398">
        <v>2</v>
      </c>
      <c r="J5398">
        <v>798</v>
      </c>
      <c r="L5398" t="s">
        <v>5520</v>
      </c>
      <c r="M5398" t="s">
        <v>11</v>
      </c>
      <c r="N5398" t="s">
        <v>101</v>
      </c>
      <c r="O5398" s="6" t="str">
        <f>INDEX(lkp_Region,MATCH(tbl_Sales[[#This Row],[Suburb]],lkp_Suburb,0))</f>
        <v>Southern Metropolitan</v>
      </c>
      <c r="P5398" s="6">
        <f>MONTH(tbl_Sales[[#This Row],[Date]])</f>
        <v>11</v>
      </c>
      <c r="Q5398" s="6">
        <f>YEAR(tbl_Sales[[#This Row],[Date]])</f>
        <v>2016</v>
      </c>
    </row>
    <row r="5399" spans="1:17" x14ac:dyDescent="0.25">
      <c r="A5399" s="1">
        <v>42703</v>
      </c>
      <c r="B5399">
        <v>605000</v>
      </c>
      <c r="C5399" t="s">
        <v>13</v>
      </c>
      <c r="D5399" t="s">
        <v>12424</v>
      </c>
      <c r="E5399" t="s">
        <v>10</v>
      </c>
      <c r="F5399">
        <v>3081</v>
      </c>
      <c r="G5399">
        <v>2</v>
      </c>
      <c r="H5399">
        <v>1</v>
      </c>
      <c r="I5399">
        <v>1</v>
      </c>
      <c r="J5399">
        <v>166</v>
      </c>
      <c r="K5399">
        <v>2008</v>
      </c>
      <c r="L5399" t="s">
        <v>5521</v>
      </c>
      <c r="M5399" t="s">
        <v>748</v>
      </c>
      <c r="N5399" t="s">
        <v>150</v>
      </c>
      <c r="O5399" s="6" t="str">
        <f>INDEX(lkp_Region,MATCH(tbl_Sales[[#This Row],[Suburb]],lkp_Suburb,0))</f>
        <v>Eastern Metropolitan</v>
      </c>
      <c r="P5399" s="6">
        <f>MONTH(tbl_Sales[[#This Row],[Date]])</f>
        <v>11</v>
      </c>
      <c r="Q5399" s="6">
        <f>YEAR(tbl_Sales[[#This Row],[Date]])</f>
        <v>2016</v>
      </c>
    </row>
    <row r="5400" spans="1:17" x14ac:dyDescent="0.25">
      <c r="A5400" s="1">
        <v>42704</v>
      </c>
      <c r="B5400">
        <v>415000</v>
      </c>
      <c r="C5400" t="s">
        <v>13</v>
      </c>
      <c r="D5400" t="s">
        <v>12427</v>
      </c>
      <c r="E5400" t="s">
        <v>5</v>
      </c>
      <c r="F5400">
        <v>3066</v>
      </c>
      <c r="G5400">
        <v>1</v>
      </c>
      <c r="H5400">
        <v>1</v>
      </c>
      <c r="I5400">
        <v>1</v>
      </c>
      <c r="J5400">
        <v>3701</v>
      </c>
      <c r="K5400">
        <v>2005</v>
      </c>
      <c r="L5400" t="s">
        <v>5522</v>
      </c>
      <c r="M5400" t="s">
        <v>216</v>
      </c>
      <c r="N5400" t="s">
        <v>8</v>
      </c>
      <c r="O5400" s="6" t="str">
        <f>INDEX(lkp_Region,MATCH(tbl_Sales[[#This Row],[Suburb]],lkp_Suburb,0))</f>
        <v>Northern Metropolitan</v>
      </c>
      <c r="P5400" s="6">
        <f>MONTH(tbl_Sales[[#This Row],[Date]])</f>
        <v>11</v>
      </c>
      <c r="Q5400" s="6">
        <f>YEAR(tbl_Sales[[#This Row],[Date]])</f>
        <v>2016</v>
      </c>
    </row>
    <row r="5401" spans="1:17" x14ac:dyDescent="0.25">
      <c r="A5401" s="1">
        <v>42704</v>
      </c>
      <c r="B5401">
        <v>1636000</v>
      </c>
      <c r="C5401" t="s">
        <v>2</v>
      </c>
      <c r="D5401" t="s">
        <v>12427</v>
      </c>
      <c r="E5401" t="s">
        <v>10</v>
      </c>
      <c r="F5401">
        <v>3067</v>
      </c>
      <c r="G5401">
        <v>2</v>
      </c>
      <c r="H5401">
        <v>1</v>
      </c>
      <c r="I5401">
        <v>2</v>
      </c>
      <c r="J5401">
        <v>256</v>
      </c>
      <c r="K5401">
        <v>1890</v>
      </c>
      <c r="L5401" t="s">
        <v>5523</v>
      </c>
      <c r="M5401" t="s">
        <v>38</v>
      </c>
      <c r="N5401" t="s">
        <v>8</v>
      </c>
      <c r="O5401" s="6" t="str">
        <f>INDEX(lkp_Region,MATCH(tbl_Sales[[#This Row],[Suburb]],lkp_Suburb,0))</f>
        <v>Northern Metropolitan</v>
      </c>
      <c r="P5401" s="6">
        <f>MONTH(tbl_Sales[[#This Row],[Date]])</f>
        <v>11</v>
      </c>
      <c r="Q5401" s="6">
        <f>YEAR(tbl_Sales[[#This Row],[Date]])</f>
        <v>2016</v>
      </c>
    </row>
    <row r="5402" spans="1:17" x14ac:dyDescent="0.25">
      <c r="A5402" s="1">
        <v>42704</v>
      </c>
      <c r="B5402">
        <v>611000</v>
      </c>
      <c r="C5402" t="s">
        <v>13</v>
      </c>
      <c r="D5402" t="s">
        <v>12428</v>
      </c>
      <c r="E5402" t="s">
        <v>5</v>
      </c>
      <c r="F5402">
        <v>3142</v>
      </c>
      <c r="G5402">
        <v>1</v>
      </c>
      <c r="H5402">
        <v>1</v>
      </c>
      <c r="I5402">
        <v>1</v>
      </c>
      <c r="J5402">
        <v>0</v>
      </c>
      <c r="L5402" t="s">
        <v>5524</v>
      </c>
      <c r="M5402" t="s">
        <v>109</v>
      </c>
      <c r="N5402" t="s">
        <v>76</v>
      </c>
      <c r="O5402" s="6" t="str">
        <f>INDEX(lkp_Region,MATCH(tbl_Sales[[#This Row],[Suburb]],lkp_Suburb,0))</f>
        <v>Southern Metropolitan</v>
      </c>
      <c r="P5402" s="6">
        <f>MONTH(tbl_Sales[[#This Row],[Date]])</f>
        <v>11</v>
      </c>
      <c r="Q5402" s="6">
        <f>YEAR(tbl_Sales[[#This Row],[Date]])</f>
        <v>2016</v>
      </c>
    </row>
    <row r="5403" spans="1:17" x14ac:dyDescent="0.25">
      <c r="A5403" s="1">
        <v>42704</v>
      </c>
      <c r="B5403">
        <v>920500</v>
      </c>
      <c r="C5403" t="s">
        <v>2</v>
      </c>
      <c r="D5403" t="s">
        <v>12430</v>
      </c>
      <c r="E5403" t="s">
        <v>10</v>
      </c>
      <c r="F5403">
        <v>3205</v>
      </c>
      <c r="G5403">
        <v>2</v>
      </c>
      <c r="H5403">
        <v>1</v>
      </c>
      <c r="I5403">
        <v>0</v>
      </c>
      <c r="J5403">
        <v>114</v>
      </c>
      <c r="L5403" t="s">
        <v>5525</v>
      </c>
      <c r="M5403" t="s">
        <v>185</v>
      </c>
      <c r="N5403" t="s">
        <v>26</v>
      </c>
      <c r="O5403" s="6" t="str">
        <f>INDEX(lkp_Region,MATCH(tbl_Sales[[#This Row],[Suburb]],lkp_Suburb,0))</f>
        <v>Southern Metropolitan</v>
      </c>
      <c r="P5403" s="6">
        <f>MONTH(tbl_Sales[[#This Row],[Date]])</f>
        <v>11</v>
      </c>
      <c r="Q5403" s="6">
        <f>YEAR(tbl_Sales[[#This Row],[Date]])</f>
        <v>2016</v>
      </c>
    </row>
    <row r="5404" spans="1:17" x14ac:dyDescent="0.25">
      <c r="A5404" s="1">
        <v>42704</v>
      </c>
      <c r="B5404">
        <v>1002000</v>
      </c>
      <c r="C5404" t="s">
        <v>2</v>
      </c>
      <c r="D5404" t="s">
        <v>12427</v>
      </c>
      <c r="E5404" t="s">
        <v>10</v>
      </c>
      <c r="F5404">
        <v>3205</v>
      </c>
      <c r="G5404">
        <v>1</v>
      </c>
      <c r="H5404">
        <v>1</v>
      </c>
      <c r="I5404">
        <v>0</v>
      </c>
      <c r="J5404">
        <v>84</v>
      </c>
      <c r="K5404">
        <v>1912</v>
      </c>
      <c r="L5404" t="s">
        <v>5526</v>
      </c>
      <c r="M5404" t="s">
        <v>185</v>
      </c>
      <c r="N5404" t="s">
        <v>26</v>
      </c>
      <c r="O5404" s="6" t="str">
        <f>INDEX(lkp_Region,MATCH(tbl_Sales[[#This Row],[Suburb]],lkp_Suburb,0))</f>
        <v>Southern Metropolitan</v>
      </c>
      <c r="P5404" s="6">
        <f>MONTH(tbl_Sales[[#This Row],[Date]])</f>
        <v>11</v>
      </c>
      <c r="Q5404" s="6">
        <f>YEAR(tbl_Sales[[#This Row],[Date]])</f>
        <v>2016</v>
      </c>
    </row>
    <row r="5405" spans="1:17" x14ac:dyDescent="0.25">
      <c r="A5405" s="1">
        <v>42704</v>
      </c>
      <c r="B5405">
        <v>665000</v>
      </c>
      <c r="C5405" t="s">
        <v>2</v>
      </c>
      <c r="D5405" t="s">
        <v>12428</v>
      </c>
      <c r="E5405" t="s">
        <v>10</v>
      </c>
      <c r="F5405">
        <v>3060</v>
      </c>
      <c r="G5405">
        <v>3</v>
      </c>
      <c r="H5405">
        <v>1</v>
      </c>
      <c r="I5405">
        <v>1</v>
      </c>
      <c r="J5405">
        <v>726</v>
      </c>
      <c r="L5405" t="s">
        <v>5527</v>
      </c>
      <c r="M5405" t="s">
        <v>16</v>
      </c>
      <c r="N5405" t="s">
        <v>18</v>
      </c>
      <c r="O5405" s="6" t="str">
        <f>INDEX(lkp_Region,MATCH(tbl_Sales[[#This Row],[Suburb]],lkp_Suburb,0))</f>
        <v>Northern Metropolitan</v>
      </c>
      <c r="P5405" s="6">
        <f>MONTH(tbl_Sales[[#This Row],[Date]])</f>
        <v>11</v>
      </c>
      <c r="Q5405" s="6">
        <f>YEAR(tbl_Sales[[#This Row],[Date]])</f>
        <v>2016</v>
      </c>
    </row>
    <row r="5406" spans="1:17" x14ac:dyDescent="0.25">
      <c r="A5406" s="1">
        <v>42704</v>
      </c>
      <c r="B5406">
        <v>711500</v>
      </c>
      <c r="C5406" t="s">
        <v>2</v>
      </c>
      <c r="D5406" t="s">
        <v>12425</v>
      </c>
      <c r="E5406" t="s">
        <v>10</v>
      </c>
      <c r="F5406">
        <v>3046</v>
      </c>
      <c r="G5406">
        <v>3</v>
      </c>
      <c r="H5406">
        <v>1</v>
      </c>
      <c r="I5406">
        <v>3</v>
      </c>
      <c r="J5406">
        <v>667</v>
      </c>
      <c r="K5406">
        <v>1950</v>
      </c>
      <c r="L5406" t="s">
        <v>5528</v>
      </c>
      <c r="M5406" t="s">
        <v>78</v>
      </c>
      <c r="N5406" t="s">
        <v>18</v>
      </c>
      <c r="O5406" s="6" t="str">
        <f>INDEX(lkp_Region,MATCH(tbl_Sales[[#This Row],[Suburb]],lkp_Suburb,0))</f>
        <v>Northern Metropolitan</v>
      </c>
      <c r="P5406" s="6">
        <f>MONTH(tbl_Sales[[#This Row],[Date]])</f>
        <v>11</v>
      </c>
      <c r="Q5406" s="6">
        <f>YEAR(tbl_Sales[[#This Row],[Date]])</f>
        <v>2016</v>
      </c>
    </row>
    <row r="5407" spans="1:17" x14ac:dyDescent="0.25">
      <c r="A5407" s="1">
        <v>42704</v>
      </c>
      <c r="B5407">
        <v>951000</v>
      </c>
      <c r="C5407" t="s">
        <v>2</v>
      </c>
      <c r="D5407" t="s">
        <v>12427</v>
      </c>
      <c r="E5407" t="s">
        <v>5</v>
      </c>
      <c r="F5407">
        <v>3058</v>
      </c>
      <c r="G5407">
        <v>3</v>
      </c>
      <c r="H5407">
        <v>2</v>
      </c>
      <c r="I5407">
        <v>0</v>
      </c>
      <c r="J5407">
        <v>342</v>
      </c>
      <c r="L5407" t="s">
        <v>3809</v>
      </c>
      <c r="M5407" t="s">
        <v>41</v>
      </c>
      <c r="N5407" t="s">
        <v>18</v>
      </c>
      <c r="O5407" s="6" t="str">
        <f>INDEX(lkp_Region,MATCH(tbl_Sales[[#This Row],[Suburb]],lkp_Suburb,0))</f>
        <v>Northern Metropolitan</v>
      </c>
      <c r="P5407" s="6">
        <f>MONTH(tbl_Sales[[#This Row],[Date]])</f>
        <v>11</v>
      </c>
      <c r="Q5407" s="6">
        <f>YEAR(tbl_Sales[[#This Row],[Date]])</f>
        <v>2016</v>
      </c>
    </row>
    <row r="5408" spans="1:17" x14ac:dyDescent="0.25">
      <c r="A5408" s="1">
        <v>42704</v>
      </c>
      <c r="B5408">
        <v>900000</v>
      </c>
      <c r="C5408" t="s">
        <v>2</v>
      </c>
      <c r="D5408" t="s">
        <v>12427</v>
      </c>
      <c r="E5408" t="s">
        <v>10</v>
      </c>
      <c r="F5408">
        <v>3033</v>
      </c>
      <c r="G5408">
        <v>3</v>
      </c>
      <c r="H5408">
        <v>1</v>
      </c>
      <c r="I5408">
        <v>1</v>
      </c>
      <c r="J5408">
        <v>713</v>
      </c>
      <c r="K5408">
        <v>1970</v>
      </c>
      <c r="L5408" t="s">
        <v>5529</v>
      </c>
      <c r="M5408" t="s">
        <v>119</v>
      </c>
      <c r="N5408" t="s">
        <v>49</v>
      </c>
      <c r="O5408" s="6" t="str">
        <f>INDEX(lkp_Region,MATCH(tbl_Sales[[#This Row],[Suburb]],lkp_Suburb,0))</f>
        <v>Western Metropolitan</v>
      </c>
      <c r="P5408" s="6">
        <f>MONTH(tbl_Sales[[#This Row],[Date]])</f>
        <v>11</v>
      </c>
      <c r="Q5408" s="6">
        <f>YEAR(tbl_Sales[[#This Row],[Date]])</f>
        <v>2016</v>
      </c>
    </row>
    <row r="5409" spans="1:17" x14ac:dyDescent="0.25">
      <c r="A5409" s="1">
        <v>42704</v>
      </c>
      <c r="B5409">
        <v>1055000</v>
      </c>
      <c r="C5409" t="s">
        <v>2</v>
      </c>
      <c r="D5409" t="s">
        <v>12427</v>
      </c>
      <c r="E5409" t="s">
        <v>10</v>
      </c>
      <c r="F5409">
        <v>3039</v>
      </c>
      <c r="G5409">
        <v>3</v>
      </c>
      <c r="H5409">
        <v>2</v>
      </c>
      <c r="I5409">
        <v>2</v>
      </c>
      <c r="J5409">
        <v>0</v>
      </c>
      <c r="K5409">
        <v>2009</v>
      </c>
      <c r="L5409" t="s">
        <v>5530</v>
      </c>
      <c r="M5409" t="s">
        <v>242</v>
      </c>
      <c r="N5409" t="s">
        <v>49</v>
      </c>
      <c r="O5409" s="6" t="str">
        <f>INDEX(lkp_Region,MATCH(tbl_Sales[[#This Row],[Suburb]],lkp_Suburb,0))</f>
        <v>Western Metropolitan</v>
      </c>
      <c r="P5409" s="6">
        <f>MONTH(tbl_Sales[[#This Row],[Date]])</f>
        <v>11</v>
      </c>
      <c r="Q5409" s="6">
        <f>YEAR(tbl_Sales[[#This Row],[Date]])</f>
        <v>2016</v>
      </c>
    </row>
    <row r="5410" spans="1:17" x14ac:dyDescent="0.25">
      <c r="A5410" s="1">
        <v>42704</v>
      </c>
      <c r="B5410">
        <v>650000</v>
      </c>
      <c r="C5410" t="s">
        <v>13</v>
      </c>
      <c r="D5410" t="s">
        <v>12425</v>
      </c>
      <c r="E5410" t="s">
        <v>10</v>
      </c>
      <c r="F5410">
        <v>3003</v>
      </c>
      <c r="G5410">
        <v>3</v>
      </c>
      <c r="H5410">
        <v>2</v>
      </c>
      <c r="I5410">
        <v>1</v>
      </c>
      <c r="J5410">
        <v>0</v>
      </c>
      <c r="L5410" t="s">
        <v>5531</v>
      </c>
      <c r="M5410" t="s">
        <v>686</v>
      </c>
      <c r="N5410" t="s">
        <v>88</v>
      </c>
      <c r="O5410" s="6" t="str">
        <f>INDEX(lkp_Region,MATCH(tbl_Sales[[#This Row],[Suburb]],lkp_Suburb,0))</f>
        <v>Northern Metropolitan</v>
      </c>
      <c r="P5410" s="6">
        <f>MONTH(tbl_Sales[[#This Row],[Date]])</f>
        <v>11</v>
      </c>
      <c r="Q5410" s="6">
        <f>YEAR(tbl_Sales[[#This Row],[Date]])</f>
        <v>2016</v>
      </c>
    </row>
    <row r="5411" spans="1:17" x14ac:dyDescent="0.25">
      <c r="A5411" s="1">
        <v>42704</v>
      </c>
      <c r="B5411">
        <v>1250000</v>
      </c>
      <c r="C5411" t="s">
        <v>51</v>
      </c>
      <c r="D5411" t="s">
        <v>12429</v>
      </c>
      <c r="E5411" t="s">
        <v>5</v>
      </c>
      <c r="F5411">
        <v>3105</v>
      </c>
      <c r="G5411">
        <v>3</v>
      </c>
      <c r="H5411">
        <v>2</v>
      </c>
      <c r="I5411">
        <v>2</v>
      </c>
      <c r="J5411">
        <v>315</v>
      </c>
      <c r="K5411">
        <v>1960</v>
      </c>
      <c r="L5411" t="s">
        <v>5532</v>
      </c>
      <c r="M5411" t="s">
        <v>507</v>
      </c>
      <c r="N5411" t="s">
        <v>128</v>
      </c>
      <c r="O5411" s="6" t="str">
        <f>INDEX(lkp_Region,MATCH(tbl_Sales[[#This Row],[Suburb]],lkp_Suburb,0))</f>
        <v>Eastern Metropolitan</v>
      </c>
      <c r="P5411" s="6">
        <f>MONTH(tbl_Sales[[#This Row],[Date]])</f>
        <v>11</v>
      </c>
      <c r="Q5411" s="6">
        <f>YEAR(tbl_Sales[[#This Row],[Date]])</f>
        <v>2016</v>
      </c>
    </row>
    <row r="5412" spans="1:17" x14ac:dyDescent="0.25">
      <c r="A5412" s="1">
        <v>42704</v>
      </c>
      <c r="B5412">
        <v>1450000</v>
      </c>
      <c r="C5412" t="s">
        <v>2</v>
      </c>
      <c r="D5412" t="s">
        <v>12423</v>
      </c>
      <c r="E5412" t="s">
        <v>5</v>
      </c>
      <c r="F5412">
        <v>3108</v>
      </c>
      <c r="G5412">
        <v>3</v>
      </c>
      <c r="H5412">
        <v>1</v>
      </c>
      <c r="I5412">
        <v>1</v>
      </c>
      <c r="J5412">
        <v>638</v>
      </c>
      <c r="K5412">
        <v>1970</v>
      </c>
      <c r="L5412" t="s">
        <v>5533</v>
      </c>
      <c r="M5412" t="s">
        <v>126</v>
      </c>
      <c r="N5412" t="s">
        <v>128</v>
      </c>
      <c r="O5412" s="6" t="str">
        <f>INDEX(lkp_Region,MATCH(tbl_Sales[[#This Row],[Suburb]],lkp_Suburb,0))</f>
        <v>Eastern Metropolitan</v>
      </c>
      <c r="P5412" s="6">
        <f>MONTH(tbl_Sales[[#This Row],[Date]])</f>
        <v>11</v>
      </c>
      <c r="Q5412" s="6">
        <f>YEAR(tbl_Sales[[#This Row],[Date]])</f>
        <v>2016</v>
      </c>
    </row>
    <row r="5413" spans="1:17" x14ac:dyDescent="0.25">
      <c r="A5413" s="1">
        <v>42704</v>
      </c>
      <c r="B5413">
        <v>890000</v>
      </c>
      <c r="C5413" t="s">
        <v>13</v>
      </c>
      <c r="D5413" t="s">
        <v>12432</v>
      </c>
      <c r="E5413" t="s">
        <v>10</v>
      </c>
      <c r="F5413">
        <v>3016</v>
      </c>
      <c r="G5413">
        <v>3</v>
      </c>
      <c r="H5413">
        <v>1</v>
      </c>
      <c r="I5413">
        <v>3</v>
      </c>
      <c r="J5413">
        <v>0</v>
      </c>
      <c r="K5413">
        <v>1980</v>
      </c>
      <c r="L5413" t="s">
        <v>5534</v>
      </c>
      <c r="M5413" t="s">
        <v>196</v>
      </c>
      <c r="N5413" t="s">
        <v>69</v>
      </c>
      <c r="O5413" s="6" t="str">
        <f>INDEX(lkp_Region,MATCH(tbl_Sales[[#This Row],[Suburb]],lkp_Suburb,0))</f>
        <v>Western Metropolitan</v>
      </c>
      <c r="P5413" s="6">
        <f>MONTH(tbl_Sales[[#This Row],[Date]])</f>
        <v>11</v>
      </c>
      <c r="Q5413" s="6">
        <f>YEAR(tbl_Sales[[#This Row],[Date]])</f>
        <v>2016</v>
      </c>
    </row>
    <row r="5414" spans="1:17" x14ac:dyDescent="0.25">
      <c r="A5414" s="1">
        <v>42704</v>
      </c>
      <c r="B5414">
        <v>635000</v>
      </c>
      <c r="C5414" t="s">
        <v>51</v>
      </c>
      <c r="D5414" t="s">
        <v>12427</v>
      </c>
      <c r="E5414" t="s">
        <v>5</v>
      </c>
      <c r="F5414">
        <v>3163</v>
      </c>
      <c r="G5414">
        <v>2</v>
      </c>
      <c r="H5414">
        <v>2</v>
      </c>
      <c r="I5414">
        <v>1</v>
      </c>
      <c r="J5414">
        <v>81</v>
      </c>
      <c r="L5414" t="s">
        <v>5535</v>
      </c>
      <c r="M5414" t="s">
        <v>199</v>
      </c>
      <c r="N5414" t="s">
        <v>57</v>
      </c>
      <c r="O5414" s="6" t="str">
        <f>INDEX(lkp_Region,MATCH(tbl_Sales[[#This Row],[Suburb]],lkp_Suburb,0))</f>
        <v>Southern Metropolitan</v>
      </c>
      <c r="P5414" s="6">
        <f>MONTH(tbl_Sales[[#This Row],[Date]])</f>
        <v>11</v>
      </c>
      <c r="Q5414" s="6">
        <f>YEAR(tbl_Sales[[#This Row],[Date]])</f>
        <v>2016</v>
      </c>
    </row>
    <row r="5415" spans="1:17" x14ac:dyDescent="0.25">
      <c r="A5415" s="1">
        <v>42704</v>
      </c>
      <c r="B5415">
        <v>1311000</v>
      </c>
      <c r="C5415" t="s">
        <v>2</v>
      </c>
      <c r="D5415" t="s">
        <v>12429</v>
      </c>
      <c r="E5415" t="s">
        <v>10</v>
      </c>
      <c r="F5415">
        <v>3204</v>
      </c>
      <c r="G5415">
        <v>3</v>
      </c>
      <c r="H5415">
        <v>2</v>
      </c>
      <c r="I5415">
        <v>2</v>
      </c>
      <c r="J5415">
        <v>592</v>
      </c>
      <c r="L5415" t="s">
        <v>5536</v>
      </c>
      <c r="M5415" t="s">
        <v>55</v>
      </c>
      <c r="N5415" t="s">
        <v>57</v>
      </c>
      <c r="O5415" s="6" t="str">
        <f>INDEX(lkp_Region,MATCH(tbl_Sales[[#This Row],[Suburb]],lkp_Suburb,0))</f>
        <v>Southern Metropolitan</v>
      </c>
      <c r="P5415" s="6">
        <f>MONTH(tbl_Sales[[#This Row],[Date]])</f>
        <v>11</v>
      </c>
      <c r="Q5415" s="6">
        <f>YEAR(tbl_Sales[[#This Row],[Date]])</f>
        <v>2016</v>
      </c>
    </row>
    <row r="5416" spans="1:17" x14ac:dyDescent="0.25">
      <c r="A5416" s="1">
        <v>42704</v>
      </c>
      <c r="B5416">
        <v>470000</v>
      </c>
      <c r="C5416" t="s">
        <v>13</v>
      </c>
      <c r="D5416" t="s">
        <v>12429</v>
      </c>
      <c r="E5416" t="s">
        <v>10</v>
      </c>
      <c r="F5416">
        <v>3071</v>
      </c>
      <c r="G5416">
        <v>2</v>
      </c>
      <c r="H5416">
        <v>1</v>
      </c>
      <c r="I5416">
        <v>1</v>
      </c>
      <c r="J5416">
        <v>0</v>
      </c>
      <c r="K5416">
        <v>1970</v>
      </c>
      <c r="L5416" t="s">
        <v>5537</v>
      </c>
      <c r="M5416" t="s">
        <v>60</v>
      </c>
      <c r="N5416" t="s">
        <v>62</v>
      </c>
      <c r="O5416" s="6" t="str">
        <f>INDEX(lkp_Region,MATCH(tbl_Sales[[#This Row],[Suburb]],lkp_Suburb,0))</f>
        <v>Northern Metropolitan</v>
      </c>
      <c r="P5416" s="6">
        <f>MONTH(tbl_Sales[[#This Row],[Date]])</f>
        <v>11</v>
      </c>
      <c r="Q5416" s="6">
        <f>YEAR(tbl_Sales[[#This Row],[Date]])</f>
        <v>2016</v>
      </c>
    </row>
    <row r="5417" spans="1:17" x14ac:dyDescent="0.25">
      <c r="A5417" s="1">
        <v>42704</v>
      </c>
      <c r="B5417">
        <v>498000</v>
      </c>
      <c r="C5417" t="s">
        <v>2</v>
      </c>
      <c r="D5417" t="s">
        <v>12423</v>
      </c>
      <c r="E5417" t="s">
        <v>10</v>
      </c>
      <c r="F5417">
        <v>3073</v>
      </c>
      <c r="G5417">
        <v>2</v>
      </c>
      <c r="H5417">
        <v>1</v>
      </c>
      <c r="I5417">
        <v>3</v>
      </c>
      <c r="J5417">
        <v>310</v>
      </c>
      <c r="L5417" t="s">
        <v>5538</v>
      </c>
      <c r="M5417" t="s">
        <v>93</v>
      </c>
      <c r="N5417" t="s">
        <v>62</v>
      </c>
      <c r="O5417" s="6" t="str">
        <f>INDEX(lkp_Region,MATCH(tbl_Sales[[#This Row],[Suburb]],lkp_Suburb,0))</f>
        <v>Northern Metropolitan</v>
      </c>
      <c r="P5417" s="6">
        <f>MONTH(tbl_Sales[[#This Row],[Date]])</f>
        <v>11</v>
      </c>
      <c r="Q5417" s="6">
        <f>YEAR(tbl_Sales[[#This Row],[Date]])</f>
        <v>2016</v>
      </c>
    </row>
    <row r="5418" spans="1:17" x14ac:dyDescent="0.25">
      <c r="A5418" s="1">
        <v>42704</v>
      </c>
      <c r="B5418">
        <v>545000</v>
      </c>
      <c r="C5418" t="s">
        <v>13</v>
      </c>
      <c r="D5418" t="s">
        <v>12429</v>
      </c>
      <c r="E5418" t="s">
        <v>10</v>
      </c>
      <c r="F5418">
        <v>3122</v>
      </c>
      <c r="G5418">
        <v>2</v>
      </c>
      <c r="H5418">
        <v>1</v>
      </c>
      <c r="I5418">
        <v>1</v>
      </c>
      <c r="J5418">
        <v>0</v>
      </c>
      <c r="K5418">
        <v>2004</v>
      </c>
      <c r="L5418" t="s">
        <v>5539</v>
      </c>
      <c r="M5418" t="s">
        <v>461</v>
      </c>
      <c r="N5418" t="s">
        <v>101</v>
      </c>
      <c r="O5418" s="6" t="str">
        <f>INDEX(lkp_Region,MATCH(tbl_Sales[[#This Row],[Suburb]],lkp_Suburb,0))</f>
        <v>Southern Metropolitan</v>
      </c>
      <c r="P5418" s="6">
        <f>MONTH(tbl_Sales[[#This Row],[Date]])</f>
        <v>11</v>
      </c>
      <c r="Q5418" s="6">
        <f>YEAR(tbl_Sales[[#This Row],[Date]])</f>
        <v>2016</v>
      </c>
    </row>
    <row r="5419" spans="1:17" x14ac:dyDescent="0.25">
      <c r="A5419" s="1">
        <v>42704</v>
      </c>
      <c r="B5419">
        <v>1780000</v>
      </c>
      <c r="C5419" t="s">
        <v>2</v>
      </c>
      <c r="D5419" t="s">
        <v>12425</v>
      </c>
      <c r="E5419" t="s">
        <v>10</v>
      </c>
      <c r="F5419">
        <v>3124</v>
      </c>
      <c r="G5419">
        <v>3</v>
      </c>
      <c r="H5419">
        <v>1</v>
      </c>
      <c r="I5419">
        <v>1</v>
      </c>
      <c r="J5419">
        <v>769</v>
      </c>
      <c r="K5419">
        <v>1930</v>
      </c>
      <c r="L5419" t="s">
        <v>5540</v>
      </c>
      <c r="M5419" t="s">
        <v>209</v>
      </c>
      <c r="N5419" t="s">
        <v>101</v>
      </c>
      <c r="O5419" s="6" t="str">
        <f>INDEX(lkp_Region,MATCH(tbl_Sales[[#This Row],[Suburb]],lkp_Suburb,0))</f>
        <v>Southern Metropolitan</v>
      </c>
      <c r="P5419" s="6">
        <f>MONTH(tbl_Sales[[#This Row],[Date]])</f>
        <v>11</v>
      </c>
      <c r="Q5419" s="6">
        <f>YEAR(tbl_Sales[[#This Row],[Date]])</f>
        <v>2016</v>
      </c>
    </row>
    <row r="5420" spans="1:17" x14ac:dyDescent="0.25">
      <c r="A5420" s="1">
        <v>42704</v>
      </c>
      <c r="B5420">
        <v>2003000</v>
      </c>
      <c r="C5420" t="s">
        <v>2</v>
      </c>
      <c r="D5420" t="s">
        <v>12429</v>
      </c>
      <c r="E5420" t="s">
        <v>10</v>
      </c>
      <c r="F5420">
        <v>3127</v>
      </c>
      <c r="G5420">
        <v>4</v>
      </c>
      <c r="H5420">
        <v>2</v>
      </c>
      <c r="I5420">
        <v>1</v>
      </c>
      <c r="J5420">
        <v>383</v>
      </c>
      <c r="K5420">
        <v>1880</v>
      </c>
      <c r="L5420" t="s">
        <v>5541</v>
      </c>
      <c r="M5420" t="s">
        <v>11</v>
      </c>
      <c r="N5420" t="s">
        <v>101</v>
      </c>
      <c r="O5420" s="6" t="str">
        <f>INDEX(lkp_Region,MATCH(tbl_Sales[[#This Row],[Suburb]],lkp_Suburb,0))</f>
        <v>Southern Metropolitan</v>
      </c>
      <c r="P5420" s="6">
        <f>MONTH(tbl_Sales[[#This Row],[Date]])</f>
        <v>11</v>
      </c>
      <c r="Q5420" s="6">
        <f>YEAR(tbl_Sales[[#This Row],[Date]])</f>
        <v>2016</v>
      </c>
    </row>
    <row r="5421" spans="1:17" x14ac:dyDescent="0.25">
      <c r="A5421" s="1">
        <v>42704</v>
      </c>
      <c r="B5421">
        <v>1620000</v>
      </c>
      <c r="C5421" t="s">
        <v>2</v>
      </c>
      <c r="D5421" t="s">
        <v>12429</v>
      </c>
      <c r="E5421" t="s">
        <v>5</v>
      </c>
      <c r="F5421">
        <v>3188</v>
      </c>
      <c r="G5421">
        <v>3</v>
      </c>
      <c r="H5421">
        <v>1</v>
      </c>
      <c r="I5421">
        <v>2</v>
      </c>
      <c r="J5421">
        <v>783</v>
      </c>
      <c r="L5421" t="s">
        <v>5542</v>
      </c>
      <c r="M5421" t="s">
        <v>176</v>
      </c>
      <c r="N5421" t="s">
        <v>107</v>
      </c>
      <c r="O5421" s="6" t="str">
        <f>INDEX(lkp_Region,MATCH(tbl_Sales[[#This Row],[Suburb]],lkp_Suburb,0))</f>
        <v>Southern Metropolitan</v>
      </c>
      <c r="P5421" s="6">
        <f>MONTH(tbl_Sales[[#This Row],[Date]])</f>
        <v>11</v>
      </c>
      <c r="Q5421" s="6">
        <f>YEAR(tbl_Sales[[#This Row],[Date]])</f>
        <v>2016</v>
      </c>
    </row>
    <row r="5422" spans="1:17" x14ac:dyDescent="0.25">
      <c r="A5422" s="1">
        <v>42704</v>
      </c>
      <c r="B5422">
        <v>1755000</v>
      </c>
      <c r="C5422" t="s">
        <v>2</v>
      </c>
      <c r="D5422" t="s">
        <v>12433</v>
      </c>
      <c r="E5422" t="s">
        <v>5</v>
      </c>
      <c r="F5422">
        <v>3187</v>
      </c>
      <c r="G5422">
        <v>4</v>
      </c>
      <c r="H5422">
        <v>2</v>
      </c>
      <c r="I5422">
        <v>2</v>
      </c>
      <c r="J5422">
        <v>0</v>
      </c>
      <c r="L5422" t="s">
        <v>5543</v>
      </c>
      <c r="M5422" t="s">
        <v>346</v>
      </c>
      <c r="N5422" t="s">
        <v>107</v>
      </c>
      <c r="O5422" s="6" t="str">
        <f>INDEX(lkp_Region,MATCH(tbl_Sales[[#This Row],[Suburb]],lkp_Suburb,0))</f>
        <v>Southern Metropolitan</v>
      </c>
      <c r="P5422" s="6">
        <f>MONTH(tbl_Sales[[#This Row],[Date]])</f>
        <v>11</v>
      </c>
      <c r="Q5422" s="6">
        <f>YEAR(tbl_Sales[[#This Row],[Date]])</f>
        <v>2016</v>
      </c>
    </row>
    <row r="5423" spans="1:17" x14ac:dyDescent="0.25">
      <c r="A5423" s="1">
        <v>42704</v>
      </c>
      <c r="B5423">
        <v>2050000</v>
      </c>
      <c r="C5423" t="s">
        <v>2</v>
      </c>
      <c r="D5423" t="s">
        <v>12433</v>
      </c>
      <c r="E5423" t="s">
        <v>5</v>
      </c>
      <c r="F5423">
        <v>3187</v>
      </c>
      <c r="G5423">
        <v>5</v>
      </c>
      <c r="H5423">
        <v>3</v>
      </c>
      <c r="I5423">
        <v>3</v>
      </c>
      <c r="J5423">
        <v>669</v>
      </c>
      <c r="K5423">
        <v>1970</v>
      </c>
      <c r="L5423" t="s">
        <v>5544</v>
      </c>
      <c r="M5423" t="s">
        <v>346</v>
      </c>
      <c r="N5423" t="s">
        <v>107</v>
      </c>
      <c r="O5423" s="6" t="str">
        <f>INDEX(lkp_Region,MATCH(tbl_Sales[[#This Row],[Suburb]],lkp_Suburb,0))</f>
        <v>Southern Metropolitan</v>
      </c>
      <c r="P5423" s="6">
        <f>MONTH(tbl_Sales[[#This Row],[Date]])</f>
        <v>11</v>
      </c>
      <c r="Q5423" s="6">
        <f>YEAR(tbl_Sales[[#This Row],[Date]])</f>
        <v>2016</v>
      </c>
    </row>
    <row r="5424" spans="1:17" x14ac:dyDescent="0.25">
      <c r="A5424" s="1">
        <v>42704</v>
      </c>
      <c r="B5424">
        <v>501500</v>
      </c>
      <c r="C5424" t="s">
        <v>2</v>
      </c>
      <c r="D5424" t="s">
        <v>12427</v>
      </c>
      <c r="E5424" t="s">
        <v>10</v>
      </c>
      <c r="F5424">
        <v>3081</v>
      </c>
      <c r="G5424">
        <v>2</v>
      </c>
      <c r="H5424">
        <v>1</v>
      </c>
      <c r="I5424">
        <v>2</v>
      </c>
      <c r="J5424">
        <v>538</v>
      </c>
      <c r="L5424" t="s">
        <v>5545</v>
      </c>
      <c r="M5424" t="s">
        <v>148</v>
      </c>
      <c r="N5424" t="s">
        <v>150</v>
      </c>
      <c r="O5424" s="6" t="str">
        <f>INDEX(lkp_Region,MATCH(tbl_Sales[[#This Row],[Suburb]],lkp_Suburb,0))</f>
        <v>Eastern Metropolitan</v>
      </c>
      <c r="P5424" s="6">
        <f>MONTH(tbl_Sales[[#This Row],[Date]])</f>
        <v>11</v>
      </c>
      <c r="Q5424" s="6">
        <f>YEAR(tbl_Sales[[#This Row],[Date]])</f>
        <v>2016</v>
      </c>
    </row>
    <row r="5425" spans="1:17" x14ac:dyDescent="0.25">
      <c r="A5425" s="1">
        <v>42704</v>
      </c>
      <c r="B5425">
        <v>1720000</v>
      </c>
      <c r="C5425" t="s">
        <v>2</v>
      </c>
      <c r="D5425" t="s">
        <v>12423</v>
      </c>
      <c r="E5425" t="s">
        <v>10</v>
      </c>
      <c r="F5425">
        <v>3084</v>
      </c>
      <c r="G5425">
        <v>4</v>
      </c>
      <c r="H5425">
        <v>4</v>
      </c>
      <c r="I5425">
        <v>2</v>
      </c>
      <c r="J5425">
        <v>1215</v>
      </c>
      <c r="L5425" t="s">
        <v>5546</v>
      </c>
      <c r="M5425" t="s">
        <v>235</v>
      </c>
      <c r="N5425" t="s">
        <v>150</v>
      </c>
      <c r="O5425" s="6" t="str">
        <f>INDEX(lkp_Region,MATCH(tbl_Sales[[#This Row],[Suburb]],lkp_Suburb,0))</f>
        <v>Eastern Metropolitan</v>
      </c>
      <c r="P5425" s="6">
        <f>MONTH(tbl_Sales[[#This Row],[Date]])</f>
        <v>11</v>
      </c>
      <c r="Q5425" s="6">
        <f>YEAR(tbl_Sales[[#This Row],[Date]])</f>
        <v>2016</v>
      </c>
    </row>
    <row r="5426" spans="1:17" x14ac:dyDescent="0.25">
      <c r="A5426" s="1">
        <v>42705</v>
      </c>
      <c r="B5426">
        <v>1500000</v>
      </c>
      <c r="C5426" t="s">
        <v>2</v>
      </c>
      <c r="D5426" t="s">
        <v>12427</v>
      </c>
      <c r="E5426" t="s">
        <v>5</v>
      </c>
      <c r="F5426">
        <v>3128</v>
      </c>
      <c r="G5426">
        <v>3</v>
      </c>
      <c r="H5426">
        <v>1</v>
      </c>
      <c r="I5426">
        <v>2</v>
      </c>
      <c r="J5426">
        <v>664</v>
      </c>
      <c r="K5426">
        <v>1930</v>
      </c>
      <c r="L5426" t="s">
        <v>5547</v>
      </c>
      <c r="M5426" t="s">
        <v>151</v>
      </c>
      <c r="N5426" t="s">
        <v>14</v>
      </c>
      <c r="O5426" s="6" t="str">
        <f>INDEX(lkp_Region,MATCH(tbl_Sales[[#This Row],[Suburb]],lkp_Suburb,0))</f>
        <v>Eastern Metropolitan</v>
      </c>
      <c r="P5426" s="6">
        <f>MONTH(tbl_Sales[[#This Row],[Date]])</f>
        <v>12</v>
      </c>
      <c r="Q5426" s="6">
        <f>YEAR(tbl_Sales[[#This Row],[Date]])</f>
        <v>2016</v>
      </c>
    </row>
    <row r="5427" spans="1:17" x14ac:dyDescent="0.25">
      <c r="A5427" s="1">
        <v>42705</v>
      </c>
      <c r="B5427">
        <v>2350000</v>
      </c>
      <c r="C5427" t="s">
        <v>2</v>
      </c>
      <c r="D5427" t="s">
        <v>12425</v>
      </c>
      <c r="E5427" t="s">
        <v>5</v>
      </c>
      <c r="F5427">
        <v>3127</v>
      </c>
      <c r="G5427">
        <v>6</v>
      </c>
      <c r="H5427">
        <v>3</v>
      </c>
      <c r="I5427">
        <v>3</v>
      </c>
      <c r="J5427">
        <v>2026</v>
      </c>
      <c r="L5427" t="s">
        <v>5548</v>
      </c>
      <c r="M5427" t="s">
        <v>34</v>
      </c>
      <c r="N5427" t="s">
        <v>14</v>
      </c>
      <c r="O5427" s="6" t="str">
        <f>INDEX(lkp_Region,MATCH(tbl_Sales[[#This Row],[Suburb]],lkp_Suburb,0))</f>
        <v>Eastern Metropolitan</v>
      </c>
      <c r="P5427" s="6">
        <f>MONTH(tbl_Sales[[#This Row],[Date]])</f>
        <v>12</v>
      </c>
      <c r="Q5427" s="6">
        <f>YEAR(tbl_Sales[[#This Row],[Date]])</f>
        <v>2016</v>
      </c>
    </row>
    <row r="5428" spans="1:17" x14ac:dyDescent="0.25">
      <c r="A5428" s="1">
        <v>42705</v>
      </c>
      <c r="B5428">
        <v>310000</v>
      </c>
      <c r="C5428" t="s">
        <v>13</v>
      </c>
      <c r="D5428" t="s">
        <v>12429</v>
      </c>
      <c r="E5428" t="s">
        <v>5</v>
      </c>
      <c r="F5428">
        <v>3141</v>
      </c>
      <c r="G5428">
        <v>1</v>
      </c>
      <c r="H5428">
        <v>1</v>
      </c>
      <c r="I5428">
        <v>1</v>
      </c>
      <c r="J5428">
        <v>0</v>
      </c>
      <c r="K5428">
        <v>1950</v>
      </c>
      <c r="L5428" t="s">
        <v>5549</v>
      </c>
      <c r="M5428" t="s">
        <v>111</v>
      </c>
      <c r="N5428" t="s">
        <v>76</v>
      </c>
      <c r="O5428" s="6" t="str">
        <f>INDEX(lkp_Region,MATCH(tbl_Sales[[#This Row],[Suburb]],lkp_Suburb,0))</f>
        <v>Southern Metropolitan</v>
      </c>
      <c r="P5428" s="6">
        <f>MONTH(tbl_Sales[[#This Row],[Date]])</f>
        <v>12</v>
      </c>
      <c r="Q5428" s="6">
        <f>YEAR(tbl_Sales[[#This Row],[Date]])</f>
        <v>2016</v>
      </c>
    </row>
    <row r="5429" spans="1:17" x14ac:dyDescent="0.25">
      <c r="A5429" s="1">
        <v>42705</v>
      </c>
      <c r="B5429">
        <v>380000</v>
      </c>
      <c r="C5429" t="s">
        <v>13</v>
      </c>
      <c r="D5429" t="s">
        <v>12427</v>
      </c>
      <c r="E5429" t="s">
        <v>5</v>
      </c>
      <c r="F5429">
        <v>3142</v>
      </c>
      <c r="G5429">
        <v>2</v>
      </c>
      <c r="H5429">
        <v>1</v>
      </c>
      <c r="I5429">
        <v>1</v>
      </c>
      <c r="J5429">
        <v>0</v>
      </c>
      <c r="L5429" t="s">
        <v>5550</v>
      </c>
      <c r="M5429" t="s">
        <v>109</v>
      </c>
      <c r="N5429" t="s">
        <v>76</v>
      </c>
      <c r="O5429" s="6" t="str">
        <f>INDEX(lkp_Region,MATCH(tbl_Sales[[#This Row],[Suburb]],lkp_Suburb,0))</f>
        <v>Southern Metropolitan</v>
      </c>
      <c r="P5429" s="6">
        <f>MONTH(tbl_Sales[[#This Row],[Date]])</f>
        <v>12</v>
      </c>
      <c r="Q5429" s="6">
        <f>YEAR(tbl_Sales[[#This Row],[Date]])</f>
        <v>2016</v>
      </c>
    </row>
    <row r="5430" spans="1:17" x14ac:dyDescent="0.25">
      <c r="A5430" s="1">
        <v>42705</v>
      </c>
      <c r="B5430">
        <v>546000</v>
      </c>
      <c r="C5430" t="s">
        <v>13</v>
      </c>
      <c r="D5430" t="s">
        <v>12426</v>
      </c>
      <c r="E5430" t="s">
        <v>10</v>
      </c>
      <c r="F5430">
        <v>3142</v>
      </c>
      <c r="G5430">
        <v>1</v>
      </c>
      <c r="H5430">
        <v>1</v>
      </c>
      <c r="I5430">
        <v>1</v>
      </c>
      <c r="J5430">
        <v>1677</v>
      </c>
      <c r="L5430" t="s">
        <v>5551</v>
      </c>
      <c r="M5430" t="s">
        <v>109</v>
      </c>
      <c r="N5430" t="s">
        <v>76</v>
      </c>
      <c r="O5430" s="6" t="str">
        <f>INDEX(lkp_Region,MATCH(tbl_Sales[[#This Row],[Suburb]],lkp_Suburb,0))</f>
        <v>Southern Metropolitan</v>
      </c>
      <c r="P5430" s="6">
        <f>MONTH(tbl_Sales[[#This Row],[Date]])</f>
        <v>12</v>
      </c>
      <c r="Q5430" s="6">
        <f>YEAR(tbl_Sales[[#This Row],[Date]])</f>
        <v>2016</v>
      </c>
    </row>
    <row r="5431" spans="1:17" x14ac:dyDescent="0.25">
      <c r="A5431" s="1">
        <v>42705</v>
      </c>
      <c r="B5431">
        <v>940000</v>
      </c>
      <c r="C5431" t="s">
        <v>2</v>
      </c>
      <c r="D5431" t="s">
        <v>12427</v>
      </c>
      <c r="E5431" t="s">
        <v>10</v>
      </c>
      <c r="F5431">
        <v>3032</v>
      </c>
      <c r="G5431">
        <v>3</v>
      </c>
      <c r="H5431">
        <v>1</v>
      </c>
      <c r="I5431">
        <v>2</v>
      </c>
      <c r="J5431">
        <v>298</v>
      </c>
      <c r="K5431">
        <v>1920</v>
      </c>
      <c r="L5431" t="s">
        <v>5552</v>
      </c>
      <c r="M5431" t="s">
        <v>160</v>
      </c>
      <c r="N5431" t="s">
        <v>49</v>
      </c>
      <c r="O5431" s="6" t="str">
        <f>INDEX(lkp_Region,MATCH(tbl_Sales[[#This Row],[Suburb]],lkp_Suburb,0))</f>
        <v>Western Metropolitan</v>
      </c>
      <c r="P5431" s="6">
        <f>MONTH(tbl_Sales[[#This Row],[Date]])</f>
        <v>12</v>
      </c>
      <c r="Q5431" s="6">
        <f>YEAR(tbl_Sales[[#This Row],[Date]])</f>
        <v>2016</v>
      </c>
    </row>
    <row r="5432" spans="1:17" x14ac:dyDescent="0.25">
      <c r="A5432" s="1">
        <v>42705</v>
      </c>
      <c r="B5432">
        <v>1435000</v>
      </c>
      <c r="C5432" t="s">
        <v>2</v>
      </c>
      <c r="D5432" t="s">
        <v>12427</v>
      </c>
      <c r="E5432" t="s">
        <v>10</v>
      </c>
      <c r="F5432">
        <v>3032</v>
      </c>
      <c r="G5432">
        <v>3</v>
      </c>
      <c r="H5432">
        <v>2</v>
      </c>
      <c r="I5432">
        <v>2</v>
      </c>
      <c r="J5432">
        <v>532</v>
      </c>
      <c r="K5432">
        <v>1950</v>
      </c>
      <c r="L5432" t="s">
        <v>5553</v>
      </c>
      <c r="M5432" t="s">
        <v>160</v>
      </c>
      <c r="N5432" t="s">
        <v>49</v>
      </c>
      <c r="O5432" s="6" t="str">
        <f>INDEX(lkp_Region,MATCH(tbl_Sales[[#This Row],[Suburb]],lkp_Suburb,0))</f>
        <v>Western Metropolitan</v>
      </c>
      <c r="P5432" s="6">
        <f>MONTH(tbl_Sales[[#This Row],[Date]])</f>
        <v>12</v>
      </c>
      <c r="Q5432" s="6">
        <f>YEAR(tbl_Sales[[#This Row],[Date]])</f>
        <v>2016</v>
      </c>
    </row>
    <row r="5433" spans="1:17" x14ac:dyDescent="0.25">
      <c r="A5433" s="1">
        <v>42705</v>
      </c>
      <c r="B5433">
        <v>721000</v>
      </c>
      <c r="C5433" t="s">
        <v>2</v>
      </c>
      <c r="D5433" t="s">
        <v>12425</v>
      </c>
      <c r="E5433" t="s">
        <v>10</v>
      </c>
      <c r="F5433">
        <v>3012</v>
      </c>
      <c r="G5433">
        <v>3</v>
      </c>
      <c r="H5433">
        <v>2</v>
      </c>
      <c r="I5433">
        <v>1</v>
      </c>
      <c r="J5433">
        <v>239</v>
      </c>
      <c r="K5433">
        <v>1955</v>
      </c>
      <c r="L5433" t="s">
        <v>5363</v>
      </c>
      <c r="M5433" t="s">
        <v>19</v>
      </c>
      <c r="N5433" t="s">
        <v>21</v>
      </c>
      <c r="O5433" s="6" t="str">
        <f>INDEX(lkp_Region,MATCH(tbl_Sales[[#This Row],[Suburb]],lkp_Suburb,0))</f>
        <v>Western Metropolitan</v>
      </c>
      <c r="P5433" s="6">
        <f>MONTH(tbl_Sales[[#This Row],[Date]])</f>
        <v>12</v>
      </c>
      <c r="Q5433" s="6">
        <f>YEAR(tbl_Sales[[#This Row],[Date]])</f>
        <v>2016</v>
      </c>
    </row>
    <row r="5434" spans="1:17" x14ac:dyDescent="0.25">
      <c r="A5434" s="1">
        <v>42705</v>
      </c>
      <c r="B5434">
        <v>725000</v>
      </c>
      <c r="C5434" t="s">
        <v>2</v>
      </c>
      <c r="D5434" t="s">
        <v>12427</v>
      </c>
      <c r="E5434" t="s">
        <v>5</v>
      </c>
      <c r="F5434">
        <v>3012</v>
      </c>
      <c r="G5434">
        <v>3</v>
      </c>
      <c r="H5434">
        <v>1</v>
      </c>
      <c r="I5434">
        <v>2</v>
      </c>
      <c r="J5434">
        <v>305</v>
      </c>
      <c r="L5434" t="s">
        <v>5554</v>
      </c>
      <c r="M5434" t="s">
        <v>19</v>
      </c>
      <c r="N5434" t="s">
        <v>21</v>
      </c>
      <c r="O5434" s="6" t="str">
        <f>INDEX(lkp_Region,MATCH(tbl_Sales[[#This Row],[Suburb]],lkp_Suburb,0))</f>
        <v>Western Metropolitan</v>
      </c>
      <c r="P5434" s="6">
        <f>MONTH(tbl_Sales[[#This Row],[Date]])</f>
        <v>12</v>
      </c>
      <c r="Q5434" s="6">
        <f>YEAR(tbl_Sales[[#This Row],[Date]])</f>
        <v>2016</v>
      </c>
    </row>
    <row r="5435" spans="1:17" x14ac:dyDescent="0.25">
      <c r="A5435" s="1">
        <v>42705</v>
      </c>
      <c r="B5435">
        <v>670000</v>
      </c>
      <c r="C5435" t="s">
        <v>51</v>
      </c>
      <c r="D5435" t="s">
        <v>12430</v>
      </c>
      <c r="E5435" t="s">
        <v>5</v>
      </c>
      <c r="F5435">
        <v>3165</v>
      </c>
      <c r="G5435">
        <v>3</v>
      </c>
      <c r="H5435">
        <v>1</v>
      </c>
      <c r="I5435">
        <v>2</v>
      </c>
      <c r="J5435">
        <v>233</v>
      </c>
      <c r="L5435" t="s">
        <v>5555</v>
      </c>
      <c r="M5435" t="s">
        <v>138</v>
      </c>
      <c r="N5435" t="s">
        <v>57</v>
      </c>
      <c r="O5435" s="6" t="str">
        <f>INDEX(lkp_Region,MATCH(tbl_Sales[[#This Row],[Suburb]],lkp_Suburb,0))</f>
        <v>Southern Metropolitan</v>
      </c>
      <c r="P5435" s="6">
        <f>MONTH(tbl_Sales[[#This Row],[Date]])</f>
        <v>12</v>
      </c>
      <c r="Q5435" s="6">
        <f>YEAR(tbl_Sales[[#This Row],[Date]])</f>
        <v>2016</v>
      </c>
    </row>
    <row r="5436" spans="1:17" x14ac:dyDescent="0.25">
      <c r="A5436" s="1">
        <v>42705</v>
      </c>
      <c r="B5436">
        <v>775000</v>
      </c>
      <c r="C5436" t="s">
        <v>2</v>
      </c>
      <c r="D5436" t="s">
        <v>12427</v>
      </c>
      <c r="E5436" t="s">
        <v>10</v>
      </c>
      <c r="F5436">
        <v>3072</v>
      </c>
      <c r="G5436">
        <v>2</v>
      </c>
      <c r="H5436">
        <v>1</v>
      </c>
      <c r="I5436">
        <v>1</v>
      </c>
      <c r="J5436">
        <v>521</v>
      </c>
      <c r="L5436" t="s">
        <v>5556</v>
      </c>
      <c r="M5436" t="s">
        <v>97</v>
      </c>
      <c r="N5436" t="s">
        <v>62</v>
      </c>
      <c r="O5436" s="6" t="str">
        <f>INDEX(lkp_Region,MATCH(tbl_Sales[[#This Row],[Suburb]],lkp_Suburb,0))</f>
        <v>Northern Metropolitan</v>
      </c>
      <c r="P5436" s="6">
        <f>MONTH(tbl_Sales[[#This Row],[Date]])</f>
        <v>12</v>
      </c>
      <c r="Q5436" s="6">
        <f>YEAR(tbl_Sales[[#This Row],[Date]])</f>
        <v>2016</v>
      </c>
    </row>
    <row r="5437" spans="1:17" x14ac:dyDescent="0.25">
      <c r="A5437" s="1">
        <v>42705</v>
      </c>
      <c r="B5437">
        <v>820000</v>
      </c>
      <c r="C5437" t="s">
        <v>2</v>
      </c>
      <c r="D5437" t="s">
        <v>12428</v>
      </c>
      <c r="E5437" t="s">
        <v>5</v>
      </c>
      <c r="F5437">
        <v>3073</v>
      </c>
      <c r="G5437">
        <v>5</v>
      </c>
      <c r="H5437">
        <v>2</v>
      </c>
      <c r="I5437">
        <v>2</v>
      </c>
      <c r="J5437">
        <v>737</v>
      </c>
      <c r="L5437" t="s">
        <v>5557</v>
      </c>
      <c r="M5437" t="s">
        <v>93</v>
      </c>
      <c r="N5437" t="s">
        <v>62</v>
      </c>
      <c r="O5437" s="6" t="str">
        <f>INDEX(lkp_Region,MATCH(tbl_Sales[[#This Row],[Suburb]],lkp_Suburb,0))</f>
        <v>Northern Metropolitan</v>
      </c>
      <c r="P5437" s="6">
        <f>MONTH(tbl_Sales[[#This Row],[Date]])</f>
        <v>12</v>
      </c>
      <c r="Q5437" s="6">
        <f>YEAR(tbl_Sales[[#This Row],[Date]])</f>
        <v>2016</v>
      </c>
    </row>
    <row r="5438" spans="1:17" x14ac:dyDescent="0.25">
      <c r="A5438" s="1">
        <v>42705</v>
      </c>
      <c r="B5438">
        <v>1135000</v>
      </c>
      <c r="C5438" t="s">
        <v>2</v>
      </c>
      <c r="D5438" t="s">
        <v>12427</v>
      </c>
      <c r="E5438" t="s">
        <v>10</v>
      </c>
      <c r="F5438">
        <v>3071</v>
      </c>
      <c r="G5438">
        <v>3</v>
      </c>
      <c r="H5438">
        <v>1</v>
      </c>
      <c r="I5438">
        <v>1</v>
      </c>
      <c r="J5438">
        <v>294</v>
      </c>
      <c r="L5438" t="s">
        <v>5558</v>
      </c>
      <c r="M5438" t="s">
        <v>60</v>
      </c>
      <c r="N5438" t="s">
        <v>62</v>
      </c>
      <c r="O5438" s="6" t="str">
        <f>INDEX(lkp_Region,MATCH(tbl_Sales[[#This Row],[Suburb]],lkp_Suburb,0))</f>
        <v>Northern Metropolitan</v>
      </c>
      <c r="P5438" s="6">
        <f>MONTH(tbl_Sales[[#This Row],[Date]])</f>
        <v>12</v>
      </c>
      <c r="Q5438" s="6">
        <f>YEAR(tbl_Sales[[#This Row],[Date]])</f>
        <v>2016</v>
      </c>
    </row>
    <row r="5439" spans="1:17" x14ac:dyDescent="0.25">
      <c r="A5439" s="1">
        <v>42705</v>
      </c>
      <c r="B5439">
        <v>1200000</v>
      </c>
      <c r="C5439" t="s">
        <v>2</v>
      </c>
      <c r="D5439" t="s">
        <v>12427</v>
      </c>
      <c r="E5439" t="s">
        <v>10</v>
      </c>
      <c r="F5439">
        <v>3072</v>
      </c>
      <c r="G5439">
        <v>3</v>
      </c>
      <c r="H5439">
        <v>1</v>
      </c>
      <c r="I5439">
        <v>1</v>
      </c>
      <c r="J5439">
        <v>847</v>
      </c>
      <c r="K5439">
        <v>1965</v>
      </c>
      <c r="L5439" t="s">
        <v>5559</v>
      </c>
      <c r="M5439" t="s">
        <v>97</v>
      </c>
      <c r="N5439" t="s">
        <v>62</v>
      </c>
      <c r="O5439" s="6" t="str">
        <f>INDEX(lkp_Region,MATCH(tbl_Sales[[#This Row],[Suburb]],lkp_Suburb,0))</f>
        <v>Northern Metropolitan</v>
      </c>
      <c r="P5439" s="6">
        <f>MONTH(tbl_Sales[[#This Row],[Date]])</f>
        <v>12</v>
      </c>
      <c r="Q5439" s="6">
        <f>YEAR(tbl_Sales[[#This Row],[Date]])</f>
        <v>2016</v>
      </c>
    </row>
    <row r="5440" spans="1:17" x14ac:dyDescent="0.25">
      <c r="A5440" s="1">
        <v>42705</v>
      </c>
      <c r="B5440">
        <v>670000</v>
      </c>
      <c r="C5440" t="s">
        <v>2</v>
      </c>
      <c r="D5440" t="s">
        <v>12432</v>
      </c>
      <c r="E5440" t="s">
        <v>10</v>
      </c>
      <c r="F5440">
        <v>3020</v>
      </c>
      <c r="G5440">
        <v>3</v>
      </c>
      <c r="H5440">
        <v>1</v>
      </c>
      <c r="I5440">
        <v>2</v>
      </c>
      <c r="J5440">
        <v>532</v>
      </c>
      <c r="L5440" t="s">
        <v>5560</v>
      </c>
      <c r="M5440" t="s">
        <v>143</v>
      </c>
      <c r="N5440" t="s">
        <v>3</v>
      </c>
      <c r="O5440" s="6" t="str">
        <f>INDEX(lkp_Region,MATCH(tbl_Sales[[#This Row],[Suburb]],lkp_Suburb,0))</f>
        <v>Western Metropolitan</v>
      </c>
      <c r="P5440" s="6">
        <f>MONTH(tbl_Sales[[#This Row],[Date]])</f>
        <v>12</v>
      </c>
      <c r="Q5440" s="6">
        <f>YEAR(tbl_Sales[[#This Row],[Date]])</f>
        <v>2016</v>
      </c>
    </row>
    <row r="5441" spans="1:17" x14ac:dyDescent="0.25">
      <c r="A5441" s="1">
        <v>42705</v>
      </c>
      <c r="B5441">
        <v>655000</v>
      </c>
      <c r="C5441" t="s">
        <v>13</v>
      </c>
      <c r="D5441" t="s">
        <v>12428</v>
      </c>
      <c r="E5441" t="s">
        <v>10</v>
      </c>
      <c r="F5441">
        <v>3122</v>
      </c>
      <c r="G5441">
        <v>2</v>
      </c>
      <c r="H5441">
        <v>1</v>
      </c>
      <c r="I5441">
        <v>1</v>
      </c>
      <c r="J5441">
        <v>0</v>
      </c>
      <c r="K5441">
        <v>1960</v>
      </c>
      <c r="L5441" t="s">
        <v>5561</v>
      </c>
      <c r="M5441" t="s">
        <v>461</v>
      </c>
      <c r="N5441" t="s">
        <v>101</v>
      </c>
      <c r="O5441" s="6" t="str">
        <f>INDEX(lkp_Region,MATCH(tbl_Sales[[#This Row],[Suburb]],lkp_Suburb,0))</f>
        <v>Southern Metropolitan</v>
      </c>
      <c r="P5441" s="6">
        <f>MONTH(tbl_Sales[[#This Row],[Date]])</f>
        <v>12</v>
      </c>
      <c r="Q5441" s="6">
        <f>YEAR(tbl_Sales[[#This Row],[Date]])</f>
        <v>2016</v>
      </c>
    </row>
    <row r="5442" spans="1:17" x14ac:dyDescent="0.25">
      <c r="A5442" s="1">
        <v>42705</v>
      </c>
      <c r="B5442">
        <v>729000</v>
      </c>
      <c r="C5442" t="s">
        <v>13</v>
      </c>
      <c r="D5442" t="s">
        <v>12423</v>
      </c>
      <c r="E5442" t="s">
        <v>10</v>
      </c>
      <c r="F5442">
        <v>3124</v>
      </c>
      <c r="G5442">
        <v>2</v>
      </c>
      <c r="H5442">
        <v>1</v>
      </c>
      <c r="I5442">
        <v>1</v>
      </c>
      <c r="J5442">
        <v>137</v>
      </c>
      <c r="K5442">
        <v>1970</v>
      </c>
      <c r="L5442" t="s">
        <v>5562</v>
      </c>
      <c r="M5442" t="s">
        <v>209</v>
      </c>
      <c r="N5442" t="s">
        <v>101</v>
      </c>
      <c r="O5442" s="6" t="str">
        <f>INDEX(lkp_Region,MATCH(tbl_Sales[[#This Row],[Suburb]],lkp_Suburb,0))</f>
        <v>Southern Metropolitan</v>
      </c>
      <c r="P5442" s="6">
        <f>MONTH(tbl_Sales[[#This Row],[Date]])</f>
        <v>12</v>
      </c>
      <c r="Q5442" s="6">
        <f>YEAR(tbl_Sales[[#This Row],[Date]])</f>
        <v>2016</v>
      </c>
    </row>
    <row r="5443" spans="1:17" x14ac:dyDescent="0.25">
      <c r="A5443" s="1">
        <v>42705</v>
      </c>
      <c r="B5443">
        <v>730000</v>
      </c>
      <c r="C5443" t="s">
        <v>51</v>
      </c>
      <c r="D5443" t="s">
        <v>12433</v>
      </c>
      <c r="E5443" t="s">
        <v>5</v>
      </c>
      <c r="F5443">
        <v>3101</v>
      </c>
      <c r="G5443">
        <v>3</v>
      </c>
      <c r="H5443">
        <v>2</v>
      </c>
      <c r="I5443">
        <v>2</v>
      </c>
      <c r="J5443">
        <v>0</v>
      </c>
      <c r="L5443" t="s">
        <v>5563</v>
      </c>
      <c r="M5443" t="s">
        <v>145</v>
      </c>
      <c r="N5443" t="s">
        <v>101</v>
      </c>
      <c r="O5443" s="6" t="str">
        <f>INDEX(lkp_Region,MATCH(tbl_Sales[[#This Row],[Suburb]],lkp_Suburb,0))</f>
        <v>Southern Metropolitan</v>
      </c>
      <c r="P5443" s="6">
        <f>MONTH(tbl_Sales[[#This Row],[Date]])</f>
        <v>12</v>
      </c>
      <c r="Q5443" s="6">
        <f>YEAR(tbl_Sales[[#This Row],[Date]])</f>
        <v>2016</v>
      </c>
    </row>
    <row r="5444" spans="1:17" x14ac:dyDescent="0.25">
      <c r="A5444" s="1">
        <v>42705</v>
      </c>
      <c r="B5444">
        <v>2950000</v>
      </c>
      <c r="C5444" t="s">
        <v>2</v>
      </c>
      <c r="D5444" t="s">
        <v>12425</v>
      </c>
      <c r="E5444" t="s">
        <v>10</v>
      </c>
      <c r="F5444">
        <v>3146</v>
      </c>
      <c r="G5444">
        <v>4</v>
      </c>
      <c r="H5444">
        <v>2</v>
      </c>
      <c r="I5444">
        <v>2</v>
      </c>
      <c r="J5444">
        <v>1485</v>
      </c>
      <c r="K5444">
        <v>1966</v>
      </c>
      <c r="L5444" t="s">
        <v>5564</v>
      </c>
      <c r="M5444" t="s">
        <v>102</v>
      </c>
      <c r="N5444" t="s">
        <v>101</v>
      </c>
      <c r="O5444" s="6" t="str">
        <f>INDEX(lkp_Region,MATCH(tbl_Sales[[#This Row],[Suburb]],lkp_Suburb,0))</f>
        <v>Southern Metropolitan</v>
      </c>
      <c r="P5444" s="6">
        <f>MONTH(tbl_Sales[[#This Row],[Date]])</f>
        <v>12</v>
      </c>
      <c r="Q5444" s="6">
        <f>YEAR(tbl_Sales[[#This Row],[Date]])</f>
        <v>2016</v>
      </c>
    </row>
    <row r="5445" spans="1:17" x14ac:dyDescent="0.25">
      <c r="A5445" s="1">
        <v>42705</v>
      </c>
      <c r="B5445">
        <v>4000000</v>
      </c>
      <c r="C5445" t="s">
        <v>2</v>
      </c>
      <c r="D5445" t="s">
        <v>12429</v>
      </c>
      <c r="E5445" t="s">
        <v>5</v>
      </c>
      <c r="F5445">
        <v>3103</v>
      </c>
      <c r="G5445">
        <v>6</v>
      </c>
      <c r="H5445">
        <v>4</v>
      </c>
      <c r="I5445">
        <v>7</v>
      </c>
      <c r="J5445">
        <v>2051</v>
      </c>
      <c r="K5445">
        <v>1935</v>
      </c>
      <c r="L5445" t="s">
        <v>5565</v>
      </c>
      <c r="M5445" t="s">
        <v>274</v>
      </c>
      <c r="N5445" t="s">
        <v>101</v>
      </c>
      <c r="O5445" s="6" t="str">
        <f>INDEX(lkp_Region,MATCH(tbl_Sales[[#This Row],[Suburb]],lkp_Suburb,0))</f>
        <v>Southern Metropolitan</v>
      </c>
      <c r="P5445" s="6">
        <f>MONTH(tbl_Sales[[#This Row],[Date]])</f>
        <v>12</v>
      </c>
      <c r="Q5445" s="6">
        <f>YEAR(tbl_Sales[[#This Row],[Date]])</f>
        <v>2016</v>
      </c>
    </row>
    <row r="5446" spans="1:17" x14ac:dyDescent="0.25">
      <c r="A5446" s="1">
        <v>42705</v>
      </c>
      <c r="B5446">
        <v>1830000</v>
      </c>
      <c r="C5446" t="s">
        <v>2</v>
      </c>
      <c r="D5446" t="s">
        <v>12431</v>
      </c>
      <c r="E5446" t="s">
        <v>10</v>
      </c>
      <c r="F5446">
        <v>3186</v>
      </c>
      <c r="G5446">
        <v>4</v>
      </c>
      <c r="H5446">
        <v>2</v>
      </c>
      <c r="I5446">
        <v>2</v>
      </c>
      <c r="J5446">
        <v>436</v>
      </c>
      <c r="L5446" t="s">
        <v>5566</v>
      </c>
      <c r="M5446" t="s">
        <v>105</v>
      </c>
      <c r="N5446" t="s">
        <v>107</v>
      </c>
      <c r="O5446" s="6" t="str">
        <f>INDEX(lkp_Region,MATCH(tbl_Sales[[#This Row],[Suburb]],lkp_Suburb,0))</f>
        <v>Southern Metropolitan</v>
      </c>
      <c r="P5446" s="6">
        <f>MONTH(tbl_Sales[[#This Row],[Date]])</f>
        <v>12</v>
      </c>
      <c r="Q5446" s="6">
        <f>YEAR(tbl_Sales[[#This Row],[Date]])</f>
        <v>2016</v>
      </c>
    </row>
    <row r="5447" spans="1:17" x14ac:dyDescent="0.25">
      <c r="A5447" s="1">
        <v>42705</v>
      </c>
      <c r="B5447">
        <v>3207000</v>
      </c>
      <c r="C5447" t="s">
        <v>2</v>
      </c>
      <c r="D5447" t="s">
        <v>12428</v>
      </c>
      <c r="E5447" t="s">
        <v>10</v>
      </c>
      <c r="F5447">
        <v>3187</v>
      </c>
      <c r="G5447">
        <v>5</v>
      </c>
      <c r="H5447">
        <v>5</v>
      </c>
      <c r="I5447">
        <v>3</v>
      </c>
      <c r="J5447">
        <v>1561</v>
      </c>
      <c r="K5447">
        <v>1969</v>
      </c>
      <c r="L5447" t="s">
        <v>5567</v>
      </c>
      <c r="M5447" t="s">
        <v>346</v>
      </c>
      <c r="N5447" t="s">
        <v>107</v>
      </c>
      <c r="O5447" s="6" t="str">
        <f>INDEX(lkp_Region,MATCH(tbl_Sales[[#This Row],[Suburb]],lkp_Suburb,0))</f>
        <v>Southern Metropolitan</v>
      </c>
      <c r="P5447" s="6">
        <f>MONTH(tbl_Sales[[#This Row],[Date]])</f>
        <v>12</v>
      </c>
      <c r="Q5447" s="6">
        <f>YEAR(tbl_Sales[[#This Row],[Date]])</f>
        <v>2016</v>
      </c>
    </row>
    <row r="5448" spans="1:17" x14ac:dyDescent="0.25">
      <c r="A5448" s="1">
        <v>42705</v>
      </c>
      <c r="B5448">
        <v>450000</v>
      </c>
      <c r="C5448" t="s">
        <v>13</v>
      </c>
      <c r="D5448" t="s">
        <v>12423</v>
      </c>
      <c r="E5448" t="s">
        <v>10</v>
      </c>
      <c r="F5448">
        <v>3079</v>
      </c>
      <c r="G5448">
        <v>2</v>
      </c>
      <c r="H5448">
        <v>1</v>
      </c>
      <c r="I5448">
        <v>1</v>
      </c>
      <c r="J5448">
        <v>0</v>
      </c>
      <c r="L5448" t="s">
        <v>5568</v>
      </c>
      <c r="M5448" t="s">
        <v>213</v>
      </c>
      <c r="N5448" t="s">
        <v>150</v>
      </c>
      <c r="O5448" s="6" t="str">
        <f>INDEX(lkp_Region,MATCH(tbl_Sales[[#This Row],[Suburb]],lkp_Suburb,0))</f>
        <v>Eastern Metropolitan</v>
      </c>
      <c r="P5448" s="6">
        <f>MONTH(tbl_Sales[[#This Row],[Date]])</f>
        <v>12</v>
      </c>
      <c r="Q5448" s="6">
        <f>YEAR(tbl_Sales[[#This Row],[Date]])</f>
        <v>2016</v>
      </c>
    </row>
    <row r="5449" spans="1:17" x14ac:dyDescent="0.25">
      <c r="A5449" s="1">
        <v>42706</v>
      </c>
      <c r="B5449">
        <v>620000</v>
      </c>
      <c r="C5449" t="s">
        <v>13</v>
      </c>
      <c r="D5449" t="s">
        <v>12427</v>
      </c>
      <c r="E5449" t="s">
        <v>5</v>
      </c>
      <c r="F5449">
        <v>3143</v>
      </c>
      <c r="G5449">
        <v>2</v>
      </c>
      <c r="H5449">
        <v>1</v>
      </c>
      <c r="I5449">
        <v>1</v>
      </c>
      <c r="J5449">
        <v>0</v>
      </c>
      <c r="K5449">
        <v>1970</v>
      </c>
      <c r="L5449" t="s">
        <v>5569</v>
      </c>
      <c r="M5449" t="s">
        <v>283</v>
      </c>
      <c r="N5449" t="s">
        <v>76</v>
      </c>
      <c r="O5449" s="6" t="str">
        <f>INDEX(lkp_Region,MATCH(tbl_Sales[[#This Row],[Suburb]],lkp_Suburb,0))</f>
        <v>Southern Metropolitan</v>
      </c>
      <c r="P5449" s="6">
        <f>MONTH(tbl_Sales[[#This Row],[Date]])</f>
        <v>12</v>
      </c>
      <c r="Q5449" s="6">
        <f>YEAR(tbl_Sales[[#This Row],[Date]])</f>
        <v>2016</v>
      </c>
    </row>
    <row r="5450" spans="1:17" x14ac:dyDescent="0.25">
      <c r="A5450" s="1">
        <v>42706</v>
      </c>
      <c r="B5450">
        <v>5500000</v>
      </c>
      <c r="C5450" t="s">
        <v>2</v>
      </c>
      <c r="D5450" t="s">
        <v>12427</v>
      </c>
      <c r="E5450" t="s">
        <v>5</v>
      </c>
      <c r="F5450">
        <v>3142</v>
      </c>
      <c r="G5450">
        <v>4</v>
      </c>
      <c r="H5450">
        <v>3</v>
      </c>
      <c r="I5450">
        <v>2</v>
      </c>
      <c r="J5450">
        <v>691</v>
      </c>
      <c r="K5450">
        <v>2000</v>
      </c>
      <c r="L5450" t="s">
        <v>5570</v>
      </c>
      <c r="M5450" t="s">
        <v>109</v>
      </c>
      <c r="N5450" t="s">
        <v>76</v>
      </c>
      <c r="O5450" s="6" t="str">
        <f>INDEX(lkp_Region,MATCH(tbl_Sales[[#This Row],[Suburb]],lkp_Suburb,0))</f>
        <v>Southern Metropolitan</v>
      </c>
      <c r="P5450" s="6">
        <f>MONTH(tbl_Sales[[#This Row],[Date]])</f>
        <v>12</v>
      </c>
      <c r="Q5450" s="6">
        <f>YEAR(tbl_Sales[[#This Row],[Date]])</f>
        <v>2016</v>
      </c>
    </row>
    <row r="5451" spans="1:17" x14ac:dyDescent="0.25">
      <c r="A5451" s="1">
        <v>42706</v>
      </c>
      <c r="B5451">
        <v>825000</v>
      </c>
      <c r="C5451" t="s">
        <v>13</v>
      </c>
      <c r="D5451" t="s">
        <v>12432</v>
      </c>
      <c r="E5451" t="s">
        <v>10</v>
      </c>
      <c r="F5451">
        <v>3184</v>
      </c>
      <c r="G5451">
        <v>2</v>
      </c>
      <c r="H5451">
        <v>1</v>
      </c>
      <c r="I5451">
        <v>2</v>
      </c>
      <c r="J5451">
        <v>0</v>
      </c>
      <c r="K5451">
        <v>1930</v>
      </c>
      <c r="L5451" t="s">
        <v>5571</v>
      </c>
      <c r="M5451" t="s">
        <v>58</v>
      </c>
      <c r="N5451" t="s">
        <v>26</v>
      </c>
      <c r="O5451" s="6" t="str">
        <f>INDEX(lkp_Region,MATCH(tbl_Sales[[#This Row],[Suburb]],lkp_Suburb,0))</f>
        <v>Southern Metropolitan</v>
      </c>
      <c r="P5451" s="6">
        <f>MONTH(tbl_Sales[[#This Row],[Date]])</f>
        <v>12</v>
      </c>
      <c r="Q5451" s="6">
        <f>YEAR(tbl_Sales[[#This Row],[Date]])</f>
        <v>2016</v>
      </c>
    </row>
    <row r="5452" spans="1:17" x14ac:dyDescent="0.25">
      <c r="A5452" s="1">
        <v>42706</v>
      </c>
      <c r="B5452">
        <v>681000</v>
      </c>
      <c r="C5452" t="s">
        <v>2</v>
      </c>
      <c r="D5452" t="s">
        <v>12428</v>
      </c>
      <c r="E5452" t="s">
        <v>10</v>
      </c>
      <c r="F5452">
        <v>3060</v>
      </c>
      <c r="G5452">
        <v>3</v>
      </c>
      <c r="H5452">
        <v>2</v>
      </c>
      <c r="I5452">
        <v>4</v>
      </c>
      <c r="J5452">
        <v>587</v>
      </c>
      <c r="K5452">
        <v>1970</v>
      </c>
      <c r="L5452" t="s">
        <v>5572</v>
      </c>
      <c r="M5452" t="s">
        <v>16</v>
      </c>
      <c r="N5452" t="s">
        <v>18</v>
      </c>
      <c r="O5452" s="6" t="str">
        <f>INDEX(lkp_Region,MATCH(tbl_Sales[[#This Row],[Suburb]],lkp_Suburb,0))</f>
        <v>Northern Metropolitan</v>
      </c>
      <c r="P5452" s="6">
        <f>MONTH(tbl_Sales[[#This Row],[Date]])</f>
        <v>12</v>
      </c>
      <c r="Q5452" s="6">
        <f>YEAR(tbl_Sales[[#This Row],[Date]])</f>
        <v>2016</v>
      </c>
    </row>
    <row r="5453" spans="1:17" x14ac:dyDescent="0.25">
      <c r="A5453" s="1">
        <v>42706</v>
      </c>
      <c r="B5453">
        <v>687000</v>
      </c>
      <c r="C5453" t="s">
        <v>51</v>
      </c>
      <c r="D5453" t="s">
        <v>12427</v>
      </c>
      <c r="E5453" t="s">
        <v>10</v>
      </c>
      <c r="F5453">
        <v>3058</v>
      </c>
      <c r="G5453">
        <v>3</v>
      </c>
      <c r="H5453">
        <v>1</v>
      </c>
      <c r="I5453">
        <v>1</v>
      </c>
      <c r="J5453">
        <v>116</v>
      </c>
      <c r="K5453">
        <v>1995</v>
      </c>
      <c r="L5453" t="s">
        <v>5573</v>
      </c>
      <c r="M5453" t="s">
        <v>41</v>
      </c>
      <c r="N5453" t="s">
        <v>18</v>
      </c>
      <c r="O5453" s="6" t="str">
        <f>INDEX(lkp_Region,MATCH(tbl_Sales[[#This Row],[Suburb]],lkp_Suburb,0))</f>
        <v>Northern Metropolitan</v>
      </c>
      <c r="P5453" s="6">
        <f>MONTH(tbl_Sales[[#This Row],[Date]])</f>
        <v>12</v>
      </c>
      <c r="Q5453" s="6">
        <f>YEAR(tbl_Sales[[#This Row],[Date]])</f>
        <v>2016</v>
      </c>
    </row>
    <row r="5454" spans="1:17" x14ac:dyDescent="0.25">
      <c r="A5454" s="1">
        <v>42706</v>
      </c>
      <c r="B5454">
        <v>770000</v>
      </c>
      <c r="C5454" t="s">
        <v>2</v>
      </c>
      <c r="D5454" t="s">
        <v>12425</v>
      </c>
      <c r="E5454" t="s">
        <v>10</v>
      </c>
      <c r="F5454">
        <v>3046</v>
      </c>
      <c r="G5454">
        <v>3</v>
      </c>
      <c r="H5454">
        <v>1</v>
      </c>
      <c r="I5454">
        <v>2</v>
      </c>
      <c r="J5454">
        <v>700</v>
      </c>
      <c r="L5454" t="s">
        <v>5574</v>
      </c>
      <c r="M5454" t="s">
        <v>391</v>
      </c>
      <c r="N5454" t="s">
        <v>18</v>
      </c>
      <c r="O5454" s="6" t="str">
        <f>INDEX(lkp_Region,MATCH(tbl_Sales[[#This Row],[Suburb]],lkp_Suburb,0))</f>
        <v>Northern Metropolitan</v>
      </c>
      <c r="P5454" s="6">
        <f>MONTH(tbl_Sales[[#This Row],[Date]])</f>
        <v>12</v>
      </c>
      <c r="Q5454" s="6">
        <f>YEAR(tbl_Sales[[#This Row],[Date]])</f>
        <v>2016</v>
      </c>
    </row>
    <row r="5455" spans="1:17" x14ac:dyDescent="0.25">
      <c r="A5455" s="1">
        <v>42706</v>
      </c>
      <c r="B5455">
        <v>1065000</v>
      </c>
      <c r="C5455" t="s">
        <v>2</v>
      </c>
      <c r="D5455" t="s">
        <v>12424</v>
      </c>
      <c r="E5455" t="s">
        <v>10</v>
      </c>
      <c r="F5455">
        <v>3039</v>
      </c>
      <c r="G5455">
        <v>3</v>
      </c>
      <c r="H5455">
        <v>1</v>
      </c>
      <c r="I5455">
        <v>1</v>
      </c>
      <c r="J5455">
        <v>395</v>
      </c>
      <c r="L5455" t="s">
        <v>5575</v>
      </c>
      <c r="M5455" t="s">
        <v>242</v>
      </c>
      <c r="N5455" t="s">
        <v>49</v>
      </c>
      <c r="O5455" s="6" t="str">
        <f>INDEX(lkp_Region,MATCH(tbl_Sales[[#This Row],[Suburb]],lkp_Suburb,0))</f>
        <v>Western Metropolitan</v>
      </c>
      <c r="P5455" s="6">
        <f>MONTH(tbl_Sales[[#This Row],[Date]])</f>
        <v>12</v>
      </c>
      <c r="Q5455" s="6">
        <f>YEAR(tbl_Sales[[#This Row],[Date]])</f>
        <v>2016</v>
      </c>
    </row>
    <row r="5456" spans="1:17" x14ac:dyDescent="0.25">
      <c r="A5456" s="1">
        <v>42706</v>
      </c>
      <c r="B5456">
        <v>1110000</v>
      </c>
      <c r="C5456" t="s">
        <v>2</v>
      </c>
      <c r="D5456" t="s">
        <v>12427</v>
      </c>
      <c r="E5456" t="s">
        <v>5</v>
      </c>
      <c r="F5456">
        <v>3032</v>
      </c>
      <c r="G5456">
        <v>4</v>
      </c>
      <c r="H5456">
        <v>2</v>
      </c>
      <c r="I5456">
        <v>1</v>
      </c>
      <c r="J5456">
        <v>349</v>
      </c>
      <c r="K5456">
        <v>1920</v>
      </c>
      <c r="L5456" t="s">
        <v>5576</v>
      </c>
      <c r="M5456" t="s">
        <v>160</v>
      </c>
      <c r="N5456" t="s">
        <v>49</v>
      </c>
      <c r="O5456" s="6" t="str">
        <f>INDEX(lkp_Region,MATCH(tbl_Sales[[#This Row],[Suburb]],lkp_Suburb,0))</f>
        <v>Western Metropolitan</v>
      </c>
      <c r="P5456" s="6">
        <f>MONTH(tbl_Sales[[#This Row],[Date]])</f>
        <v>12</v>
      </c>
      <c r="Q5456" s="6">
        <f>YEAR(tbl_Sales[[#This Row],[Date]])</f>
        <v>2016</v>
      </c>
    </row>
    <row r="5457" spans="1:17" x14ac:dyDescent="0.25">
      <c r="A5457" s="1">
        <v>42706</v>
      </c>
      <c r="B5457">
        <v>1361500</v>
      </c>
      <c r="C5457" t="s">
        <v>2</v>
      </c>
      <c r="D5457" t="s">
        <v>12425</v>
      </c>
      <c r="E5457" t="s">
        <v>10</v>
      </c>
      <c r="F5457">
        <v>3039</v>
      </c>
      <c r="G5457">
        <v>4</v>
      </c>
      <c r="H5457">
        <v>1</v>
      </c>
      <c r="I5457">
        <v>2</v>
      </c>
      <c r="J5457">
        <v>453</v>
      </c>
      <c r="K5457">
        <v>1920</v>
      </c>
      <c r="L5457" t="s">
        <v>5577</v>
      </c>
      <c r="M5457" t="s">
        <v>242</v>
      </c>
      <c r="N5457" t="s">
        <v>49</v>
      </c>
      <c r="O5457" s="6" t="str">
        <f>INDEX(lkp_Region,MATCH(tbl_Sales[[#This Row],[Suburb]],lkp_Suburb,0))</f>
        <v>Western Metropolitan</v>
      </c>
      <c r="P5457" s="6">
        <f>MONTH(tbl_Sales[[#This Row],[Date]])</f>
        <v>12</v>
      </c>
      <c r="Q5457" s="6">
        <f>YEAR(tbl_Sales[[#This Row],[Date]])</f>
        <v>2016</v>
      </c>
    </row>
    <row r="5458" spans="1:17" x14ac:dyDescent="0.25">
      <c r="A5458" s="1">
        <v>42706</v>
      </c>
      <c r="B5458">
        <v>2405000</v>
      </c>
      <c r="C5458" t="s">
        <v>2</v>
      </c>
      <c r="D5458" t="s">
        <v>12427</v>
      </c>
      <c r="E5458" t="s">
        <v>10</v>
      </c>
      <c r="F5458">
        <v>3039</v>
      </c>
      <c r="G5458">
        <v>5</v>
      </c>
      <c r="H5458">
        <v>2</v>
      </c>
      <c r="I5458">
        <v>1</v>
      </c>
      <c r="J5458">
        <v>0</v>
      </c>
      <c r="L5458" t="s">
        <v>5578</v>
      </c>
      <c r="M5458" t="s">
        <v>242</v>
      </c>
      <c r="N5458" t="s">
        <v>49</v>
      </c>
      <c r="O5458" s="6" t="str">
        <f>INDEX(lkp_Region,MATCH(tbl_Sales[[#This Row],[Suburb]],lkp_Suburb,0))</f>
        <v>Western Metropolitan</v>
      </c>
      <c r="P5458" s="6">
        <f>MONTH(tbl_Sales[[#This Row],[Date]])</f>
        <v>12</v>
      </c>
      <c r="Q5458" s="6">
        <f>YEAR(tbl_Sales[[#This Row],[Date]])</f>
        <v>2016</v>
      </c>
    </row>
    <row r="5459" spans="1:17" x14ac:dyDescent="0.25">
      <c r="A5459" s="1">
        <v>42706</v>
      </c>
      <c r="B5459">
        <v>1485000</v>
      </c>
      <c r="C5459" t="s">
        <v>2</v>
      </c>
      <c r="D5459" t="s">
        <v>12429</v>
      </c>
      <c r="E5459" t="s">
        <v>10</v>
      </c>
      <c r="F5459">
        <v>3125</v>
      </c>
      <c r="G5459">
        <v>4</v>
      </c>
      <c r="H5459">
        <v>2</v>
      </c>
      <c r="I5459">
        <v>2</v>
      </c>
      <c r="J5459">
        <v>662</v>
      </c>
      <c r="L5459" t="s">
        <v>5579</v>
      </c>
      <c r="M5459" t="s">
        <v>32</v>
      </c>
      <c r="N5459" t="s">
        <v>31</v>
      </c>
      <c r="O5459" s="6" t="str">
        <f>INDEX(lkp_Region,MATCH(tbl_Sales[[#This Row],[Suburb]],lkp_Suburb,0))</f>
        <v>Southern Metropolitan</v>
      </c>
      <c r="P5459" s="6">
        <f>MONTH(tbl_Sales[[#This Row],[Date]])</f>
        <v>12</v>
      </c>
      <c r="Q5459" s="6">
        <f>YEAR(tbl_Sales[[#This Row],[Date]])</f>
        <v>2016</v>
      </c>
    </row>
    <row r="5460" spans="1:17" x14ac:dyDescent="0.25">
      <c r="A5460" s="1">
        <v>42706</v>
      </c>
      <c r="B5460">
        <v>555000</v>
      </c>
      <c r="C5460" t="s">
        <v>13</v>
      </c>
      <c r="D5460" t="s">
        <v>12424</v>
      </c>
      <c r="E5460" t="s">
        <v>10</v>
      </c>
      <c r="F5460">
        <v>3141</v>
      </c>
      <c r="G5460">
        <v>1</v>
      </c>
      <c r="H5460">
        <v>1</v>
      </c>
      <c r="I5460">
        <v>1</v>
      </c>
      <c r="J5460">
        <v>630</v>
      </c>
      <c r="L5460" t="s">
        <v>5580</v>
      </c>
      <c r="M5460" t="s">
        <v>111</v>
      </c>
      <c r="N5460" t="s">
        <v>88</v>
      </c>
      <c r="O5460" s="6" t="str">
        <f>INDEX(lkp_Region,MATCH(tbl_Sales[[#This Row],[Suburb]],lkp_Suburb,0))</f>
        <v>Southern Metropolitan</v>
      </c>
      <c r="P5460" s="6">
        <f>MONTH(tbl_Sales[[#This Row],[Date]])</f>
        <v>12</v>
      </c>
      <c r="Q5460" s="6">
        <f>YEAR(tbl_Sales[[#This Row],[Date]])</f>
        <v>2016</v>
      </c>
    </row>
    <row r="5461" spans="1:17" x14ac:dyDescent="0.25">
      <c r="A5461" s="1">
        <v>42706</v>
      </c>
      <c r="B5461">
        <v>720000</v>
      </c>
      <c r="C5461" t="s">
        <v>13</v>
      </c>
      <c r="D5461" t="s">
        <v>12423</v>
      </c>
      <c r="E5461" t="s">
        <v>10</v>
      </c>
      <c r="F5461">
        <v>3051</v>
      </c>
      <c r="G5461">
        <v>2</v>
      </c>
      <c r="H5461">
        <v>2</v>
      </c>
      <c r="I5461">
        <v>1</v>
      </c>
      <c r="J5461">
        <v>0</v>
      </c>
      <c r="K5461">
        <v>1998</v>
      </c>
      <c r="L5461" t="s">
        <v>5581</v>
      </c>
      <c r="M5461" t="s">
        <v>915</v>
      </c>
      <c r="N5461" t="s">
        <v>88</v>
      </c>
      <c r="O5461" s="6" t="str">
        <f>INDEX(lkp_Region,MATCH(tbl_Sales[[#This Row],[Suburb]],lkp_Suburb,0))</f>
        <v>Northern Metropolitan</v>
      </c>
      <c r="P5461" s="6">
        <f>MONTH(tbl_Sales[[#This Row],[Date]])</f>
        <v>12</v>
      </c>
      <c r="Q5461" s="6">
        <f>YEAR(tbl_Sales[[#This Row],[Date]])</f>
        <v>2016</v>
      </c>
    </row>
    <row r="5462" spans="1:17" x14ac:dyDescent="0.25">
      <c r="A5462" s="1">
        <v>42706</v>
      </c>
      <c r="B5462">
        <v>975000</v>
      </c>
      <c r="C5462" t="s">
        <v>2</v>
      </c>
      <c r="D5462" t="s">
        <v>12425</v>
      </c>
      <c r="E5462" t="s">
        <v>10</v>
      </c>
      <c r="F5462">
        <v>3107</v>
      </c>
      <c r="G5462">
        <v>4</v>
      </c>
      <c r="H5462">
        <v>2</v>
      </c>
      <c r="I5462">
        <v>2</v>
      </c>
      <c r="J5462">
        <v>953</v>
      </c>
      <c r="L5462" t="s">
        <v>5582</v>
      </c>
      <c r="M5462" t="s">
        <v>586</v>
      </c>
      <c r="N5462" t="s">
        <v>128</v>
      </c>
      <c r="O5462" s="6" t="str">
        <f>INDEX(lkp_Region,MATCH(tbl_Sales[[#This Row],[Suburb]],lkp_Suburb,0))</f>
        <v>Eastern Metropolitan</v>
      </c>
      <c r="P5462" s="6">
        <f>MONTH(tbl_Sales[[#This Row],[Date]])</f>
        <v>12</v>
      </c>
      <c r="Q5462" s="6">
        <f>YEAR(tbl_Sales[[#This Row],[Date]])</f>
        <v>2016</v>
      </c>
    </row>
    <row r="5463" spans="1:17" x14ac:dyDescent="0.25">
      <c r="A5463" s="1">
        <v>42706</v>
      </c>
      <c r="B5463">
        <v>1050000</v>
      </c>
      <c r="C5463" t="s">
        <v>2</v>
      </c>
      <c r="D5463" t="s">
        <v>12425</v>
      </c>
      <c r="E5463" t="s">
        <v>5</v>
      </c>
      <c r="F5463">
        <v>3105</v>
      </c>
      <c r="G5463">
        <v>3</v>
      </c>
      <c r="H5463">
        <v>2</v>
      </c>
      <c r="I5463">
        <v>1</v>
      </c>
      <c r="J5463">
        <v>728</v>
      </c>
      <c r="K5463">
        <v>1965</v>
      </c>
      <c r="L5463" t="s">
        <v>5583</v>
      </c>
      <c r="M5463" t="s">
        <v>507</v>
      </c>
      <c r="N5463" t="s">
        <v>128</v>
      </c>
      <c r="O5463" s="6" t="str">
        <f>INDEX(lkp_Region,MATCH(tbl_Sales[[#This Row],[Suburb]],lkp_Suburb,0))</f>
        <v>Eastern Metropolitan</v>
      </c>
      <c r="P5463" s="6">
        <f>MONTH(tbl_Sales[[#This Row],[Date]])</f>
        <v>12</v>
      </c>
      <c r="Q5463" s="6">
        <f>YEAR(tbl_Sales[[#This Row],[Date]])</f>
        <v>2016</v>
      </c>
    </row>
    <row r="5464" spans="1:17" x14ac:dyDescent="0.25">
      <c r="A5464" s="1">
        <v>42706</v>
      </c>
      <c r="B5464">
        <v>1090000</v>
      </c>
      <c r="C5464" t="s">
        <v>2</v>
      </c>
      <c r="D5464" t="s">
        <v>12429</v>
      </c>
      <c r="E5464" t="s">
        <v>5</v>
      </c>
      <c r="F5464">
        <v>3189</v>
      </c>
      <c r="G5464">
        <v>3</v>
      </c>
      <c r="H5464">
        <v>2</v>
      </c>
      <c r="I5464">
        <v>2</v>
      </c>
      <c r="J5464">
        <v>784</v>
      </c>
      <c r="K5464">
        <v>1960</v>
      </c>
      <c r="L5464" t="s">
        <v>5584</v>
      </c>
      <c r="M5464" t="s">
        <v>70</v>
      </c>
      <c r="N5464" t="s">
        <v>45</v>
      </c>
      <c r="O5464" s="6" t="str">
        <f>INDEX(lkp_Region,MATCH(tbl_Sales[[#This Row],[Suburb]],lkp_Suburb,0))</f>
        <v>Southern Metropolitan</v>
      </c>
      <c r="P5464" s="6">
        <f>MONTH(tbl_Sales[[#This Row],[Date]])</f>
        <v>12</v>
      </c>
      <c r="Q5464" s="6">
        <f>YEAR(tbl_Sales[[#This Row],[Date]])</f>
        <v>2016</v>
      </c>
    </row>
    <row r="5465" spans="1:17" x14ac:dyDescent="0.25">
      <c r="A5465" s="1">
        <v>42706</v>
      </c>
      <c r="B5465">
        <v>935000</v>
      </c>
      <c r="C5465" t="s">
        <v>51</v>
      </c>
      <c r="D5465" t="s">
        <v>12428</v>
      </c>
      <c r="E5465" t="s">
        <v>10</v>
      </c>
      <c r="F5465">
        <v>3165</v>
      </c>
      <c r="G5465">
        <v>3</v>
      </c>
      <c r="H5465">
        <v>2</v>
      </c>
      <c r="I5465">
        <v>2</v>
      </c>
      <c r="J5465">
        <v>230</v>
      </c>
      <c r="K5465">
        <v>2012</v>
      </c>
      <c r="L5465" t="s">
        <v>5585</v>
      </c>
      <c r="M5465" t="s">
        <v>138</v>
      </c>
      <c r="N5465" t="s">
        <v>57</v>
      </c>
      <c r="O5465" s="6" t="str">
        <f>INDEX(lkp_Region,MATCH(tbl_Sales[[#This Row],[Suburb]],lkp_Suburb,0))</f>
        <v>Southern Metropolitan</v>
      </c>
      <c r="P5465" s="6">
        <f>MONTH(tbl_Sales[[#This Row],[Date]])</f>
        <v>12</v>
      </c>
      <c r="Q5465" s="6">
        <f>YEAR(tbl_Sales[[#This Row],[Date]])</f>
        <v>2016</v>
      </c>
    </row>
    <row r="5466" spans="1:17" x14ac:dyDescent="0.25">
      <c r="A5466" s="1">
        <v>42706</v>
      </c>
      <c r="B5466">
        <v>1550000</v>
      </c>
      <c r="C5466" t="s">
        <v>2</v>
      </c>
      <c r="D5466" t="s">
        <v>12431</v>
      </c>
      <c r="E5466" t="s">
        <v>10</v>
      </c>
      <c r="F5466">
        <v>3165</v>
      </c>
      <c r="G5466">
        <v>3</v>
      </c>
      <c r="H5466">
        <v>1</v>
      </c>
      <c r="I5466">
        <v>1</v>
      </c>
      <c r="J5466">
        <v>581</v>
      </c>
      <c r="L5466" t="s">
        <v>5586</v>
      </c>
      <c r="M5466" t="s">
        <v>138</v>
      </c>
      <c r="N5466" t="s">
        <v>57</v>
      </c>
      <c r="O5466" s="6" t="str">
        <f>INDEX(lkp_Region,MATCH(tbl_Sales[[#This Row],[Suburb]],lkp_Suburb,0))</f>
        <v>Southern Metropolitan</v>
      </c>
      <c r="P5466" s="6">
        <f>MONTH(tbl_Sales[[#This Row],[Date]])</f>
        <v>12</v>
      </c>
      <c r="Q5466" s="6">
        <f>YEAR(tbl_Sales[[#This Row],[Date]])</f>
        <v>2016</v>
      </c>
    </row>
    <row r="5467" spans="1:17" x14ac:dyDescent="0.25">
      <c r="A5467" s="1">
        <v>42706</v>
      </c>
      <c r="B5467">
        <v>380000</v>
      </c>
      <c r="C5467" t="s">
        <v>2</v>
      </c>
      <c r="D5467" t="s">
        <v>12425</v>
      </c>
      <c r="E5467" t="s">
        <v>10</v>
      </c>
      <c r="F5467">
        <v>3073</v>
      </c>
      <c r="G5467">
        <v>2</v>
      </c>
      <c r="H5467">
        <v>1</v>
      </c>
      <c r="I5467">
        <v>1</v>
      </c>
      <c r="J5467">
        <v>159</v>
      </c>
      <c r="K5467">
        <v>1990</v>
      </c>
      <c r="L5467" t="s">
        <v>5587</v>
      </c>
      <c r="M5467" t="s">
        <v>93</v>
      </c>
      <c r="N5467" t="s">
        <v>62</v>
      </c>
      <c r="O5467" s="6" t="str">
        <f>INDEX(lkp_Region,MATCH(tbl_Sales[[#This Row],[Suburb]],lkp_Suburb,0))</f>
        <v>Northern Metropolitan</v>
      </c>
      <c r="P5467" s="6">
        <f>MONTH(tbl_Sales[[#This Row],[Date]])</f>
        <v>12</v>
      </c>
      <c r="Q5467" s="6">
        <f>YEAR(tbl_Sales[[#This Row],[Date]])</f>
        <v>2016</v>
      </c>
    </row>
    <row r="5468" spans="1:17" x14ac:dyDescent="0.25">
      <c r="A5468" s="1">
        <v>42706</v>
      </c>
      <c r="B5468">
        <v>751000</v>
      </c>
      <c r="C5468" t="s">
        <v>2</v>
      </c>
      <c r="D5468" t="s">
        <v>12427</v>
      </c>
      <c r="E5468" t="s">
        <v>10</v>
      </c>
      <c r="F5468">
        <v>3073</v>
      </c>
      <c r="G5468">
        <v>3</v>
      </c>
      <c r="H5468">
        <v>1</v>
      </c>
      <c r="I5468">
        <v>2</v>
      </c>
      <c r="J5468">
        <v>604</v>
      </c>
      <c r="K5468">
        <v>1940</v>
      </c>
      <c r="L5468" t="s">
        <v>5588</v>
      </c>
      <c r="M5468" t="s">
        <v>93</v>
      </c>
      <c r="N5468" t="s">
        <v>62</v>
      </c>
      <c r="O5468" s="6" t="str">
        <f>INDEX(lkp_Region,MATCH(tbl_Sales[[#This Row],[Suburb]],lkp_Suburb,0))</f>
        <v>Northern Metropolitan</v>
      </c>
      <c r="P5468" s="6">
        <f>MONTH(tbl_Sales[[#This Row],[Date]])</f>
        <v>12</v>
      </c>
      <c r="Q5468" s="6">
        <f>YEAR(tbl_Sales[[#This Row],[Date]])</f>
        <v>2016</v>
      </c>
    </row>
    <row r="5469" spans="1:17" x14ac:dyDescent="0.25">
      <c r="A5469" s="1">
        <v>42706</v>
      </c>
      <c r="B5469">
        <v>887000</v>
      </c>
      <c r="C5469" t="s">
        <v>2</v>
      </c>
      <c r="D5469" t="s">
        <v>12427</v>
      </c>
      <c r="E5469" t="s">
        <v>10</v>
      </c>
      <c r="F5469">
        <v>3071</v>
      </c>
      <c r="G5469">
        <v>3</v>
      </c>
      <c r="H5469">
        <v>2</v>
      </c>
      <c r="I5469">
        <v>2</v>
      </c>
      <c r="J5469">
        <v>540</v>
      </c>
      <c r="K5469">
        <v>1935</v>
      </c>
      <c r="L5469" t="s">
        <v>5589</v>
      </c>
      <c r="M5469" t="s">
        <v>60</v>
      </c>
      <c r="N5469" t="s">
        <v>62</v>
      </c>
      <c r="O5469" s="6" t="str">
        <f>INDEX(lkp_Region,MATCH(tbl_Sales[[#This Row],[Suburb]],lkp_Suburb,0))</f>
        <v>Northern Metropolitan</v>
      </c>
      <c r="P5469" s="6">
        <f>MONTH(tbl_Sales[[#This Row],[Date]])</f>
        <v>12</v>
      </c>
      <c r="Q5469" s="6">
        <f>YEAR(tbl_Sales[[#This Row],[Date]])</f>
        <v>2016</v>
      </c>
    </row>
    <row r="5470" spans="1:17" x14ac:dyDescent="0.25">
      <c r="A5470" s="1">
        <v>42706</v>
      </c>
      <c r="B5470">
        <v>910000</v>
      </c>
      <c r="C5470" t="s">
        <v>2</v>
      </c>
      <c r="D5470" t="s">
        <v>12428</v>
      </c>
      <c r="E5470" t="s">
        <v>5</v>
      </c>
      <c r="F5470">
        <v>3072</v>
      </c>
      <c r="G5470">
        <v>4</v>
      </c>
      <c r="H5470">
        <v>1</v>
      </c>
      <c r="I5470">
        <v>1</v>
      </c>
      <c r="J5470">
        <v>582</v>
      </c>
      <c r="L5470" t="s">
        <v>5590</v>
      </c>
      <c r="M5470" t="s">
        <v>97</v>
      </c>
      <c r="N5470" t="s">
        <v>62</v>
      </c>
      <c r="O5470" s="6" t="str">
        <f>INDEX(lkp_Region,MATCH(tbl_Sales[[#This Row],[Suburb]],lkp_Suburb,0))</f>
        <v>Northern Metropolitan</v>
      </c>
      <c r="P5470" s="6">
        <f>MONTH(tbl_Sales[[#This Row],[Date]])</f>
        <v>12</v>
      </c>
      <c r="Q5470" s="6">
        <f>YEAR(tbl_Sales[[#This Row],[Date]])</f>
        <v>2016</v>
      </c>
    </row>
    <row r="5471" spans="1:17" x14ac:dyDescent="0.25">
      <c r="A5471" s="1">
        <v>42706</v>
      </c>
      <c r="B5471">
        <v>625000</v>
      </c>
      <c r="C5471" t="s">
        <v>2</v>
      </c>
      <c r="D5471" t="s">
        <v>12423</v>
      </c>
      <c r="E5471" t="s">
        <v>10</v>
      </c>
      <c r="F5471">
        <v>3020</v>
      </c>
      <c r="G5471">
        <v>3</v>
      </c>
      <c r="H5471">
        <v>1</v>
      </c>
      <c r="I5471">
        <v>1</v>
      </c>
      <c r="J5471">
        <v>203</v>
      </c>
      <c r="K5471">
        <v>1950</v>
      </c>
      <c r="L5471" t="s">
        <v>5591</v>
      </c>
      <c r="M5471" t="s">
        <v>443</v>
      </c>
      <c r="N5471" t="s">
        <v>3</v>
      </c>
      <c r="O5471" s="6" t="str">
        <f>INDEX(lkp_Region,MATCH(tbl_Sales[[#This Row],[Suburb]],lkp_Suburb,0))</f>
        <v>Western Metropolitan</v>
      </c>
      <c r="P5471" s="6">
        <f>MONTH(tbl_Sales[[#This Row],[Date]])</f>
        <v>12</v>
      </c>
      <c r="Q5471" s="6">
        <f>YEAR(tbl_Sales[[#This Row],[Date]])</f>
        <v>2016</v>
      </c>
    </row>
    <row r="5472" spans="1:17" x14ac:dyDescent="0.25">
      <c r="A5472" s="1">
        <v>42706</v>
      </c>
      <c r="B5472">
        <v>956000</v>
      </c>
      <c r="C5472" t="s">
        <v>13</v>
      </c>
      <c r="D5472" t="s">
        <v>12429</v>
      </c>
      <c r="E5472" t="s">
        <v>10</v>
      </c>
      <c r="F5472">
        <v>3122</v>
      </c>
      <c r="G5472">
        <v>3</v>
      </c>
      <c r="H5472">
        <v>2</v>
      </c>
      <c r="I5472">
        <v>2</v>
      </c>
      <c r="J5472">
        <v>189</v>
      </c>
      <c r="L5472" t="s">
        <v>5592</v>
      </c>
      <c r="M5472" t="s">
        <v>461</v>
      </c>
      <c r="N5472" t="s">
        <v>101</v>
      </c>
      <c r="O5472" s="6" t="str">
        <f>INDEX(lkp_Region,MATCH(tbl_Sales[[#This Row],[Suburb]],lkp_Suburb,0))</f>
        <v>Southern Metropolitan</v>
      </c>
      <c r="P5472" s="6">
        <f>MONTH(tbl_Sales[[#This Row],[Date]])</f>
        <v>12</v>
      </c>
      <c r="Q5472" s="6">
        <f>YEAR(tbl_Sales[[#This Row],[Date]])</f>
        <v>2016</v>
      </c>
    </row>
    <row r="5473" spans="1:17" x14ac:dyDescent="0.25">
      <c r="A5473" s="1">
        <v>42706</v>
      </c>
      <c r="B5473">
        <v>1507000</v>
      </c>
      <c r="C5473" t="s">
        <v>2</v>
      </c>
      <c r="D5473" t="s">
        <v>12429</v>
      </c>
      <c r="E5473" t="s">
        <v>10</v>
      </c>
      <c r="F5473">
        <v>3101</v>
      </c>
      <c r="G5473">
        <v>2</v>
      </c>
      <c r="H5473">
        <v>1</v>
      </c>
      <c r="I5473">
        <v>2</v>
      </c>
      <c r="J5473">
        <v>667</v>
      </c>
      <c r="L5473" t="s">
        <v>5593</v>
      </c>
      <c r="M5473" t="s">
        <v>145</v>
      </c>
      <c r="N5473" t="s">
        <v>101</v>
      </c>
      <c r="O5473" s="6" t="str">
        <f>INDEX(lkp_Region,MATCH(tbl_Sales[[#This Row],[Suburb]],lkp_Suburb,0))</f>
        <v>Southern Metropolitan</v>
      </c>
      <c r="P5473" s="6">
        <f>MONTH(tbl_Sales[[#This Row],[Date]])</f>
        <v>12</v>
      </c>
      <c r="Q5473" s="6">
        <f>YEAR(tbl_Sales[[#This Row],[Date]])</f>
        <v>2016</v>
      </c>
    </row>
    <row r="5474" spans="1:17" x14ac:dyDescent="0.25">
      <c r="A5474" s="1">
        <v>42706</v>
      </c>
      <c r="B5474">
        <v>1800000</v>
      </c>
      <c r="C5474" t="s">
        <v>2</v>
      </c>
      <c r="D5474" t="s">
        <v>12429</v>
      </c>
      <c r="E5474" t="s">
        <v>10</v>
      </c>
      <c r="F5474">
        <v>3126</v>
      </c>
      <c r="G5474">
        <v>3</v>
      </c>
      <c r="H5474">
        <v>2</v>
      </c>
      <c r="I5474">
        <v>2</v>
      </c>
      <c r="J5474">
        <v>316</v>
      </c>
      <c r="K5474">
        <v>1986</v>
      </c>
      <c r="L5474" t="s">
        <v>5594</v>
      </c>
      <c r="M5474" t="s">
        <v>232</v>
      </c>
      <c r="N5474" t="s">
        <v>101</v>
      </c>
      <c r="O5474" s="6" t="str">
        <f>INDEX(lkp_Region,MATCH(tbl_Sales[[#This Row],[Suburb]],lkp_Suburb,0))</f>
        <v>Southern Metropolitan</v>
      </c>
      <c r="P5474" s="6">
        <f>MONTH(tbl_Sales[[#This Row],[Date]])</f>
        <v>12</v>
      </c>
      <c r="Q5474" s="6">
        <f>YEAR(tbl_Sales[[#This Row],[Date]])</f>
        <v>2016</v>
      </c>
    </row>
    <row r="5475" spans="1:17" x14ac:dyDescent="0.25">
      <c r="A5475" s="1">
        <v>42706</v>
      </c>
      <c r="B5475">
        <v>1900000</v>
      </c>
      <c r="C5475" t="s">
        <v>2</v>
      </c>
      <c r="D5475" t="s">
        <v>12425</v>
      </c>
      <c r="E5475" t="s">
        <v>5</v>
      </c>
      <c r="F5475">
        <v>3104</v>
      </c>
      <c r="G5475">
        <v>4</v>
      </c>
      <c r="H5475">
        <v>2</v>
      </c>
      <c r="I5475">
        <v>2</v>
      </c>
      <c r="J5475">
        <v>642</v>
      </c>
      <c r="K5475">
        <v>1955</v>
      </c>
      <c r="L5475" t="s">
        <v>5595</v>
      </c>
      <c r="M5475" t="s">
        <v>99</v>
      </c>
      <c r="N5475" t="s">
        <v>101</v>
      </c>
      <c r="O5475" s="6" t="str">
        <f>INDEX(lkp_Region,MATCH(tbl_Sales[[#This Row],[Suburb]],lkp_Suburb,0))</f>
        <v>Southern Metropolitan</v>
      </c>
      <c r="P5475" s="6">
        <f>MONTH(tbl_Sales[[#This Row],[Date]])</f>
        <v>12</v>
      </c>
      <c r="Q5475" s="6">
        <f>YEAR(tbl_Sales[[#This Row],[Date]])</f>
        <v>2016</v>
      </c>
    </row>
    <row r="5476" spans="1:17" x14ac:dyDescent="0.25">
      <c r="A5476" s="1">
        <v>42706</v>
      </c>
      <c r="B5476">
        <v>4000000</v>
      </c>
      <c r="C5476" t="s">
        <v>2</v>
      </c>
      <c r="D5476" t="s">
        <v>12433</v>
      </c>
      <c r="E5476" t="s">
        <v>5</v>
      </c>
      <c r="F5476">
        <v>3103</v>
      </c>
      <c r="G5476">
        <v>5</v>
      </c>
      <c r="H5476">
        <v>4</v>
      </c>
      <c r="I5476">
        <v>3</v>
      </c>
      <c r="J5476">
        <v>1437</v>
      </c>
      <c r="L5476" t="s">
        <v>5596</v>
      </c>
      <c r="M5476" t="s">
        <v>274</v>
      </c>
      <c r="N5476" t="s">
        <v>101</v>
      </c>
      <c r="O5476" s="6" t="str">
        <f>INDEX(lkp_Region,MATCH(tbl_Sales[[#This Row],[Suburb]],lkp_Suburb,0))</f>
        <v>Southern Metropolitan</v>
      </c>
      <c r="P5476" s="6">
        <f>MONTH(tbl_Sales[[#This Row],[Date]])</f>
        <v>12</v>
      </c>
      <c r="Q5476" s="6">
        <f>YEAR(tbl_Sales[[#This Row],[Date]])</f>
        <v>2016</v>
      </c>
    </row>
    <row r="5477" spans="1:17" x14ac:dyDescent="0.25">
      <c r="A5477" s="1">
        <v>42706</v>
      </c>
      <c r="B5477">
        <v>3775000</v>
      </c>
      <c r="C5477" t="s">
        <v>2</v>
      </c>
      <c r="D5477" t="s">
        <v>12429</v>
      </c>
      <c r="E5477" t="s">
        <v>10</v>
      </c>
      <c r="F5477">
        <v>3186</v>
      </c>
      <c r="G5477">
        <v>4</v>
      </c>
      <c r="H5477">
        <v>3</v>
      </c>
      <c r="I5477">
        <v>2</v>
      </c>
      <c r="J5477">
        <v>745</v>
      </c>
      <c r="L5477" t="s">
        <v>5597</v>
      </c>
      <c r="M5477" t="s">
        <v>105</v>
      </c>
      <c r="N5477" t="s">
        <v>107</v>
      </c>
      <c r="O5477" s="6" t="str">
        <f>INDEX(lkp_Region,MATCH(tbl_Sales[[#This Row],[Suburb]],lkp_Suburb,0))</f>
        <v>Southern Metropolitan</v>
      </c>
      <c r="P5477" s="6">
        <f>MONTH(tbl_Sales[[#This Row],[Date]])</f>
        <v>12</v>
      </c>
      <c r="Q5477" s="6">
        <f>YEAR(tbl_Sales[[#This Row],[Date]])</f>
        <v>2016</v>
      </c>
    </row>
    <row r="5478" spans="1:17" x14ac:dyDescent="0.25">
      <c r="A5478" s="1">
        <v>42706</v>
      </c>
      <c r="B5478">
        <v>1400000</v>
      </c>
      <c r="C5478" t="s">
        <v>2</v>
      </c>
      <c r="D5478" t="s">
        <v>12423</v>
      </c>
      <c r="E5478" t="s">
        <v>10</v>
      </c>
      <c r="F5478">
        <v>3084</v>
      </c>
      <c r="G5478">
        <v>3</v>
      </c>
      <c r="H5478">
        <v>1</v>
      </c>
      <c r="I5478">
        <v>1</v>
      </c>
      <c r="J5478">
        <v>827</v>
      </c>
      <c r="K5478">
        <v>1952</v>
      </c>
      <c r="L5478" t="s">
        <v>5598</v>
      </c>
      <c r="M5478" t="s">
        <v>211</v>
      </c>
      <c r="N5478" t="s">
        <v>150</v>
      </c>
      <c r="O5478" s="6" t="str">
        <f>INDEX(lkp_Region,MATCH(tbl_Sales[[#This Row],[Suburb]],lkp_Suburb,0))</f>
        <v>Eastern Metropolitan</v>
      </c>
      <c r="P5478" s="6">
        <f>MONTH(tbl_Sales[[#This Row],[Date]])</f>
        <v>12</v>
      </c>
      <c r="Q5478" s="6">
        <f>YEAR(tbl_Sales[[#This Row],[Date]])</f>
        <v>2016</v>
      </c>
    </row>
    <row r="5479" spans="1:17" x14ac:dyDescent="0.25">
      <c r="A5479" s="1">
        <v>42706</v>
      </c>
      <c r="B5479">
        <v>3850000</v>
      </c>
      <c r="C5479" t="s">
        <v>2</v>
      </c>
      <c r="D5479" t="s">
        <v>12423</v>
      </c>
      <c r="E5479" t="s">
        <v>5</v>
      </c>
      <c r="F5479">
        <v>3079</v>
      </c>
      <c r="G5479">
        <v>5</v>
      </c>
      <c r="H5479">
        <v>4</v>
      </c>
      <c r="I5479">
        <v>2</v>
      </c>
      <c r="J5479">
        <v>2064</v>
      </c>
      <c r="K5479">
        <v>1951</v>
      </c>
      <c r="L5479" t="s">
        <v>5599</v>
      </c>
      <c r="M5479" t="s">
        <v>1008</v>
      </c>
      <c r="N5479" t="s">
        <v>150</v>
      </c>
      <c r="O5479" s="6" t="str">
        <f>INDEX(lkp_Region,MATCH(tbl_Sales[[#This Row],[Suburb]],lkp_Suburb,0))</f>
        <v>Eastern Metropolitan</v>
      </c>
      <c r="P5479" s="6">
        <f>MONTH(tbl_Sales[[#This Row],[Date]])</f>
        <v>12</v>
      </c>
      <c r="Q5479" s="6">
        <f>YEAR(tbl_Sales[[#This Row],[Date]])</f>
        <v>2016</v>
      </c>
    </row>
    <row r="5480" spans="1:17" x14ac:dyDescent="0.25">
      <c r="A5480" s="1">
        <v>42707</v>
      </c>
      <c r="B5480">
        <v>1195000</v>
      </c>
      <c r="C5480" t="s">
        <v>2</v>
      </c>
      <c r="D5480" t="s">
        <v>12429</v>
      </c>
      <c r="E5480" t="s">
        <v>5</v>
      </c>
      <c r="F5480">
        <v>3067</v>
      </c>
      <c r="G5480">
        <v>3</v>
      </c>
      <c r="H5480">
        <v>2</v>
      </c>
      <c r="I5480">
        <v>1</v>
      </c>
      <c r="J5480">
        <v>120</v>
      </c>
      <c r="K5480">
        <v>1998</v>
      </c>
      <c r="L5480" t="s">
        <v>5600</v>
      </c>
      <c r="M5480" t="s">
        <v>38</v>
      </c>
      <c r="N5480" t="s">
        <v>8</v>
      </c>
      <c r="O5480" s="6" t="str">
        <f>INDEX(lkp_Region,MATCH(tbl_Sales[[#This Row],[Suburb]],lkp_Suburb,0))</f>
        <v>Northern Metropolitan</v>
      </c>
      <c r="P5480" s="6">
        <f>MONTH(tbl_Sales[[#This Row],[Date]])</f>
        <v>12</v>
      </c>
      <c r="Q5480" s="6">
        <f>YEAR(tbl_Sales[[#This Row],[Date]])</f>
        <v>2016</v>
      </c>
    </row>
    <row r="5481" spans="1:17" x14ac:dyDescent="0.25">
      <c r="A5481" s="1">
        <v>42707</v>
      </c>
      <c r="B5481">
        <v>1435000</v>
      </c>
      <c r="C5481" t="s">
        <v>2</v>
      </c>
      <c r="D5481" t="s">
        <v>12433</v>
      </c>
      <c r="E5481" t="s">
        <v>10</v>
      </c>
      <c r="F5481">
        <v>3142</v>
      </c>
      <c r="G5481">
        <v>3</v>
      </c>
      <c r="H5481">
        <v>1</v>
      </c>
      <c r="I5481">
        <v>0</v>
      </c>
      <c r="J5481">
        <v>889</v>
      </c>
      <c r="K5481">
        <v>1943</v>
      </c>
      <c r="L5481" t="s">
        <v>5601</v>
      </c>
      <c r="M5481" t="s">
        <v>109</v>
      </c>
      <c r="N5481" t="s">
        <v>76</v>
      </c>
      <c r="O5481" s="6" t="str">
        <f>INDEX(lkp_Region,MATCH(tbl_Sales[[#This Row],[Suburb]],lkp_Suburb,0))</f>
        <v>Southern Metropolitan</v>
      </c>
      <c r="P5481" s="6">
        <f>MONTH(tbl_Sales[[#This Row],[Date]])</f>
        <v>12</v>
      </c>
      <c r="Q5481" s="6">
        <f>YEAR(tbl_Sales[[#This Row],[Date]])</f>
        <v>2016</v>
      </c>
    </row>
    <row r="5482" spans="1:17" x14ac:dyDescent="0.25">
      <c r="A5482" s="1">
        <v>42707</v>
      </c>
      <c r="B5482">
        <v>1650000</v>
      </c>
      <c r="C5482" t="s">
        <v>2</v>
      </c>
      <c r="D5482" t="s">
        <v>12429</v>
      </c>
      <c r="E5482" t="s">
        <v>10</v>
      </c>
      <c r="F5482">
        <v>3181</v>
      </c>
      <c r="G5482">
        <v>3</v>
      </c>
      <c r="H5482">
        <v>3</v>
      </c>
      <c r="I5482">
        <v>1</v>
      </c>
      <c r="J5482">
        <v>209</v>
      </c>
      <c r="L5482" t="s">
        <v>5602</v>
      </c>
      <c r="M5482" t="s">
        <v>302</v>
      </c>
      <c r="N5482" t="s">
        <v>76</v>
      </c>
      <c r="O5482" s="6" t="str">
        <f>INDEX(lkp_Region,MATCH(tbl_Sales[[#This Row],[Suburb]],lkp_Suburb,0))</f>
        <v>Southern Metropolitan</v>
      </c>
      <c r="P5482" s="6">
        <f>MONTH(tbl_Sales[[#This Row],[Date]])</f>
        <v>12</v>
      </c>
      <c r="Q5482" s="6">
        <f>YEAR(tbl_Sales[[#This Row],[Date]])</f>
        <v>2016</v>
      </c>
    </row>
    <row r="5483" spans="1:17" x14ac:dyDescent="0.25">
      <c r="A5483" s="1">
        <v>42707</v>
      </c>
      <c r="B5483">
        <v>2025000</v>
      </c>
      <c r="C5483" t="s">
        <v>2</v>
      </c>
      <c r="D5483" t="s">
        <v>12426</v>
      </c>
      <c r="E5483" t="s">
        <v>5</v>
      </c>
      <c r="F5483">
        <v>3142</v>
      </c>
      <c r="G5483">
        <v>4</v>
      </c>
      <c r="H5483">
        <v>2</v>
      </c>
      <c r="I5483">
        <v>2</v>
      </c>
      <c r="J5483">
        <v>237</v>
      </c>
      <c r="L5483" t="s">
        <v>5603</v>
      </c>
      <c r="M5483" t="s">
        <v>109</v>
      </c>
      <c r="N5483" t="s">
        <v>76</v>
      </c>
      <c r="O5483" s="6" t="str">
        <f>INDEX(lkp_Region,MATCH(tbl_Sales[[#This Row],[Suburb]],lkp_Suburb,0))</f>
        <v>Southern Metropolitan</v>
      </c>
      <c r="P5483" s="6">
        <f>MONTH(tbl_Sales[[#This Row],[Date]])</f>
        <v>12</v>
      </c>
      <c r="Q5483" s="6">
        <f>YEAR(tbl_Sales[[#This Row],[Date]])</f>
        <v>2016</v>
      </c>
    </row>
    <row r="5484" spans="1:17" x14ac:dyDescent="0.25">
      <c r="A5484" s="1">
        <v>42707</v>
      </c>
      <c r="B5484">
        <v>1322500</v>
      </c>
      <c r="C5484" t="s">
        <v>2</v>
      </c>
      <c r="D5484" t="s">
        <v>12430</v>
      </c>
      <c r="E5484" t="s">
        <v>10</v>
      </c>
      <c r="F5484">
        <v>3206</v>
      </c>
      <c r="G5484">
        <v>2</v>
      </c>
      <c r="H5484">
        <v>1</v>
      </c>
      <c r="I5484">
        <v>0</v>
      </c>
      <c r="J5484">
        <v>149</v>
      </c>
      <c r="K5484">
        <v>1890</v>
      </c>
      <c r="L5484" t="s">
        <v>5604</v>
      </c>
      <c r="M5484" t="s">
        <v>113</v>
      </c>
      <c r="N5484" t="s">
        <v>26</v>
      </c>
      <c r="O5484" s="6" t="str">
        <f>INDEX(lkp_Region,MATCH(tbl_Sales[[#This Row],[Suburb]],lkp_Suburb,0))</f>
        <v>Southern Metropolitan</v>
      </c>
      <c r="P5484" s="6">
        <f>MONTH(tbl_Sales[[#This Row],[Date]])</f>
        <v>12</v>
      </c>
      <c r="Q5484" s="6">
        <f>YEAR(tbl_Sales[[#This Row],[Date]])</f>
        <v>2016</v>
      </c>
    </row>
    <row r="5485" spans="1:17" x14ac:dyDescent="0.25">
      <c r="A5485" s="1">
        <v>42707</v>
      </c>
      <c r="B5485">
        <v>636500</v>
      </c>
      <c r="C5485" t="s">
        <v>2</v>
      </c>
      <c r="D5485" t="s">
        <v>12429</v>
      </c>
      <c r="E5485" t="s">
        <v>10</v>
      </c>
      <c r="F5485">
        <v>3032</v>
      </c>
      <c r="G5485">
        <v>2</v>
      </c>
      <c r="H5485">
        <v>1</v>
      </c>
      <c r="I5485">
        <v>1</v>
      </c>
      <c r="J5485">
        <v>0</v>
      </c>
      <c r="L5485" t="s">
        <v>5605</v>
      </c>
      <c r="M5485" t="s">
        <v>160</v>
      </c>
      <c r="N5485" t="s">
        <v>49</v>
      </c>
      <c r="O5485" s="6" t="str">
        <f>INDEX(lkp_Region,MATCH(tbl_Sales[[#This Row],[Suburb]],lkp_Suburb,0))</f>
        <v>Western Metropolitan</v>
      </c>
      <c r="P5485" s="6">
        <f>MONTH(tbl_Sales[[#This Row],[Date]])</f>
        <v>12</v>
      </c>
      <c r="Q5485" s="6">
        <f>YEAR(tbl_Sales[[#This Row],[Date]])</f>
        <v>2016</v>
      </c>
    </row>
    <row r="5486" spans="1:17" x14ac:dyDescent="0.25">
      <c r="A5486" s="1">
        <v>42707</v>
      </c>
      <c r="B5486">
        <v>765000</v>
      </c>
      <c r="C5486" t="s">
        <v>2</v>
      </c>
      <c r="D5486" t="s">
        <v>12429</v>
      </c>
      <c r="E5486" t="s">
        <v>10</v>
      </c>
      <c r="F5486">
        <v>3042</v>
      </c>
      <c r="G5486">
        <v>4</v>
      </c>
      <c r="H5486">
        <v>1</v>
      </c>
      <c r="I5486">
        <v>2</v>
      </c>
      <c r="J5486">
        <v>509</v>
      </c>
      <c r="L5486" t="s">
        <v>5606</v>
      </c>
      <c r="M5486" t="s">
        <v>330</v>
      </c>
      <c r="N5486" t="s">
        <v>49</v>
      </c>
      <c r="O5486" s="6" t="str">
        <f>INDEX(lkp_Region,MATCH(tbl_Sales[[#This Row],[Suburb]],lkp_Suburb,0))</f>
        <v>Western Metropolitan</v>
      </c>
      <c r="P5486" s="6">
        <f>MONTH(tbl_Sales[[#This Row],[Date]])</f>
        <v>12</v>
      </c>
      <c r="Q5486" s="6">
        <f>YEAR(tbl_Sales[[#This Row],[Date]])</f>
        <v>2016</v>
      </c>
    </row>
    <row r="5487" spans="1:17" x14ac:dyDescent="0.25">
      <c r="A5487" s="1">
        <v>42707</v>
      </c>
      <c r="B5487">
        <v>785000</v>
      </c>
      <c r="C5487" t="s">
        <v>51</v>
      </c>
      <c r="D5487" t="s">
        <v>12427</v>
      </c>
      <c r="E5487" t="s">
        <v>10</v>
      </c>
      <c r="F5487">
        <v>3033</v>
      </c>
      <c r="G5487">
        <v>3</v>
      </c>
      <c r="H5487">
        <v>2</v>
      </c>
      <c r="I5487">
        <v>2</v>
      </c>
      <c r="J5487">
        <v>610</v>
      </c>
      <c r="L5487" t="s">
        <v>5607</v>
      </c>
      <c r="M5487" t="s">
        <v>119</v>
      </c>
      <c r="N5487" t="s">
        <v>49</v>
      </c>
      <c r="O5487" s="6" t="str">
        <f>INDEX(lkp_Region,MATCH(tbl_Sales[[#This Row],[Suburb]],lkp_Suburb,0))</f>
        <v>Western Metropolitan</v>
      </c>
      <c r="P5487" s="6">
        <f>MONTH(tbl_Sales[[#This Row],[Date]])</f>
        <v>12</v>
      </c>
      <c r="Q5487" s="6">
        <f>YEAR(tbl_Sales[[#This Row],[Date]])</f>
        <v>2016</v>
      </c>
    </row>
    <row r="5488" spans="1:17" x14ac:dyDescent="0.25">
      <c r="A5488" s="1">
        <v>42707</v>
      </c>
      <c r="B5488">
        <v>700000</v>
      </c>
      <c r="C5488" t="s">
        <v>51</v>
      </c>
      <c r="D5488" t="s">
        <v>12429</v>
      </c>
      <c r="E5488" t="s">
        <v>10</v>
      </c>
      <c r="F5488">
        <v>3031</v>
      </c>
      <c r="G5488">
        <v>2</v>
      </c>
      <c r="H5488">
        <v>1</v>
      </c>
      <c r="I5488">
        <v>3</v>
      </c>
      <c r="J5488">
        <v>62</v>
      </c>
      <c r="K5488">
        <v>1997</v>
      </c>
      <c r="L5488" t="s">
        <v>5608</v>
      </c>
      <c r="M5488" t="s">
        <v>264</v>
      </c>
      <c r="N5488" t="s">
        <v>88</v>
      </c>
      <c r="O5488" s="6" t="str">
        <f>INDEX(lkp_Region,MATCH(tbl_Sales[[#This Row],[Suburb]],lkp_Suburb,0))</f>
        <v>Northern Metropolitan</v>
      </c>
      <c r="P5488" s="6">
        <f>MONTH(tbl_Sales[[#This Row],[Date]])</f>
        <v>12</v>
      </c>
      <c r="Q5488" s="6">
        <f>YEAR(tbl_Sales[[#This Row],[Date]])</f>
        <v>2016</v>
      </c>
    </row>
    <row r="5489" spans="1:17" x14ac:dyDescent="0.25">
      <c r="A5489" s="1">
        <v>42707</v>
      </c>
      <c r="B5489">
        <v>600000</v>
      </c>
      <c r="C5489" t="s">
        <v>51</v>
      </c>
      <c r="D5489" t="s">
        <v>12428</v>
      </c>
      <c r="E5489" t="s">
        <v>10</v>
      </c>
      <c r="F5489">
        <v>3012</v>
      </c>
      <c r="G5489">
        <v>2</v>
      </c>
      <c r="H5489">
        <v>1</v>
      </c>
      <c r="I5489">
        <v>2</v>
      </c>
      <c r="J5489">
        <v>127</v>
      </c>
      <c r="L5489" t="s">
        <v>5609</v>
      </c>
      <c r="M5489" t="s">
        <v>19</v>
      </c>
      <c r="N5489" t="s">
        <v>21</v>
      </c>
      <c r="O5489" s="6" t="str">
        <f>INDEX(lkp_Region,MATCH(tbl_Sales[[#This Row],[Suburb]],lkp_Suburb,0))</f>
        <v>Western Metropolitan</v>
      </c>
      <c r="P5489" s="6">
        <f>MONTH(tbl_Sales[[#This Row],[Date]])</f>
        <v>12</v>
      </c>
      <c r="Q5489" s="6">
        <f>YEAR(tbl_Sales[[#This Row],[Date]])</f>
        <v>2016</v>
      </c>
    </row>
    <row r="5490" spans="1:17" x14ac:dyDescent="0.25">
      <c r="A5490" s="1">
        <v>42707</v>
      </c>
      <c r="B5490">
        <v>781000</v>
      </c>
      <c r="C5490" t="s">
        <v>51</v>
      </c>
      <c r="D5490" t="s">
        <v>12431</v>
      </c>
      <c r="E5490" t="s">
        <v>10</v>
      </c>
      <c r="F5490">
        <v>3011</v>
      </c>
      <c r="G5490">
        <v>3</v>
      </c>
      <c r="H5490">
        <v>2</v>
      </c>
      <c r="I5490">
        <v>2</v>
      </c>
      <c r="J5490">
        <v>98</v>
      </c>
      <c r="K5490">
        <v>2015</v>
      </c>
      <c r="L5490" t="s">
        <v>5610</v>
      </c>
      <c r="M5490" t="s">
        <v>22</v>
      </c>
      <c r="N5490" t="s">
        <v>21</v>
      </c>
      <c r="O5490" s="6" t="str">
        <f>INDEX(lkp_Region,MATCH(tbl_Sales[[#This Row],[Suburb]],lkp_Suburb,0))</f>
        <v>Western Metropolitan</v>
      </c>
      <c r="P5490" s="6">
        <f>MONTH(tbl_Sales[[#This Row],[Date]])</f>
        <v>12</v>
      </c>
      <c r="Q5490" s="6">
        <f>YEAR(tbl_Sales[[#This Row],[Date]])</f>
        <v>2016</v>
      </c>
    </row>
    <row r="5491" spans="1:17" x14ac:dyDescent="0.25">
      <c r="A5491" s="1">
        <v>42707</v>
      </c>
      <c r="B5491">
        <v>840000</v>
      </c>
      <c r="C5491" t="s">
        <v>2</v>
      </c>
      <c r="D5491" t="s">
        <v>12427</v>
      </c>
      <c r="E5491" t="s">
        <v>10</v>
      </c>
      <c r="F5491">
        <v>3012</v>
      </c>
      <c r="G5491">
        <v>3</v>
      </c>
      <c r="H5491">
        <v>1</v>
      </c>
      <c r="I5491">
        <v>1</v>
      </c>
      <c r="J5491">
        <v>584</v>
      </c>
      <c r="K5491">
        <v>1900</v>
      </c>
      <c r="L5491" t="s">
        <v>5611</v>
      </c>
      <c r="M5491" t="s">
        <v>19</v>
      </c>
      <c r="N5491" t="s">
        <v>21</v>
      </c>
      <c r="O5491" s="6" t="str">
        <f>INDEX(lkp_Region,MATCH(tbl_Sales[[#This Row],[Suburb]],lkp_Suburb,0))</f>
        <v>Western Metropolitan</v>
      </c>
      <c r="P5491" s="6">
        <f>MONTH(tbl_Sales[[#This Row],[Date]])</f>
        <v>12</v>
      </c>
      <c r="Q5491" s="6">
        <f>YEAR(tbl_Sales[[#This Row],[Date]])</f>
        <v>2016</v>
      </c>
    </row>
    <row r="5492" spans="1:17" x14ac:dyDescent="0.25">
      <c r="A5492" s="1">
        <v>42707</v>
      </c>
      <c r="B5492">
        <v>1401000</v>
      </c>
      <c r="C5492" t="s">
        <v>2</v>
      </c>
      <c r="D5492" t="s">
        <v>12429</v>
      </c>
      <c r="E5492" t="s">
        <v>10</v>
      </c>
      <c r="F5492">
        <v>3013</v>
      </c>
      <c r="G5492">
        <v>4</v>
      </c>
      <c r="H5492">
        <v>1</v>
      </c>
      <c r="I5492">
        <v>1</v>
      </c>
      <c r="J5492">
        <v>306</v>
      </c>
      <c r="K5492">
        <v>1910</v>
      </c>
      <c r="L5492" t="s">
        <v>5612</v>
      </c>
      <c r="M5492" t="s">
        <v>65</v>
      </c>
      <c r="N5492" t="s">
        <v>21</v>
      </c>
      <c r="O5492" s="6" t="str">
        <f>INDEX(lkp_Region,MATCH(tbl_Sales[[#This Row],[Suburb]],lkp_Suburb,0))</f>
        <v>Western Metropolitan</v>
      </c>
      <c r="P5492" s="6">
        <f>MONTH(tbl_Sales[[#This Row],[Date]])</f>
        <v>12</v>
      </c>
      <c r="Q5492" s="6">
        <f>YEAR(tbl_Sales[[#This Row],[Date]])</f>
        <v>2016</v>
      </c>
    </row>
    <row r="5493" spans="1:17" x14ac:dyDescent="0.25">
      <c r="A5493" s="1">
        <v>42707</v>
      </c>
      <c r="B5493">
        <v>708000</v>
      </c>
      <c r="C5493" t="s">
        <v>2</v>
      </c>
      <c r="D5493" t="s">
        <v>12430</v>
      </c>
      <c r="E5493" t="s">
        <v>10</v>
      </c>
      <c r="F5493">
        <v>3025</v>
      </c>
      <c r="G5493">
        <v>3</v>
      </c>
      <c r="H5493">
        <v>1</v>
      </c>
      <c r="I5493">
        <v>2</v>
      </c>
      <c r="J5493">
        <v>585</v>
      </c>
      <c r="K5493">
        <v>1960</v>
      </c>
      <c r="L5493" t="s">
        <v>5613</v>
      </c>
      <c r="M5493" t="s">
        <v>91</v>
      </c>
      <c r="N5493" t="s">
        <v>69</v>
      </c>
      <c r="O5493" s="6" t="str">
        <f>INDEX(lkp_Region,MATCH(tbl_Sales[[#This Row],[Suburb]],lkp_Suburb,0))</f>
        <v>Western Metropolitan</v>
      </c>
      <c r="P5493" s="6">
        <f>MONTH(tbl_Sales[[#This Row],[Date]])</f>
        <v>12</v>
      </c>
      <c r="Q5493" s="6">
        <f>YEAR(tbl_Sales[[#This Row],[Date]])</f>
        <v>2016</v>
      </c>
    </row>
    <row r="5494" spans="1:17" x14ac:dyDescent="0.25">
      <c r="A5494" s="1">
        <v>42707</v>
      </c>
      <c r="B5494">
        <v>1470000</v>
      </c>
      <c r="C5494" t="s">
        <v>2</v>
      </c>
      <c r="D5494" t="s">
        <v>12431</v>
      </c>
      <c r="E5494" t="s">
        <v>10</v>
      </c>
      <c r="F5494">
        <v>3016</v>
      </c>
      <c r="G5494">
        <v>3</v>
      </c>
      <c r="H5494">
        <v>2</v>
      </c>
      <c r="I5494">
        <v>1</v>
      </c>
      <c r="J5494">
        <v>364</v>
      </c>
      <c r="K5494">
        <v>1970</v>
      </c>
      <c r="L5494" t="s">
        <v>5614</v>
      </c>
      <c r="M5494" t="s">
        <v>196</v>
      </c>
      <c r="N5494" t="s">
        <v>69</v>
      </c>
      <c r="O5494" s="6" t="str">
        <f>INDEX(lkp_Region,MATCH(tbl_Sales[[#This Row],[Suburb]],lkp_Suburb,0))</f>
        <v>Western Metropolitan</v>
      </c>
      <c r="P5494" s="6">
        <f>MONTH(tbl_Sales[[#This Row],[Date]])</f>
        <v>12</v>
      </c>
      <c r="Q5494" s="6">
        <f>YEAR(tbl_Sales[[#This Row],[Date]])</f>
        <v>2016</v>
      </c>
    </row>
    <row r="5495" spans="1:17" x14ac:dyDescent="0.25">
      <c r="A5495" s="1">
        <v>42707</v>
      </c>
      <c r="B5495">
        <v>1575000</v>
      </c>
      <c r="C5495" t="s">
        <v>2</v>
      </c>
      <c r="D5495" t="s">
        <v>12430</v>
      </c>
      <c r="E5495" t="s">
        <v>10</v>
      </c>
      <c r="F5495">
        <v>3016</v>
      </c>
      <c r="G5495">
        <v>3</v>
      </c>
      <c r="H5495">
        <v>2</v>
      </c>
      <c r="I5495">
        <v>3</v>
      </c>
      <c r="J5495">
        <v>430</v>
      </c>
      <c r="K5495">
        <v>1996</v>
      </c>
      <c r="L5495" t="s">
        <v>5615</v>
      </c>
      <c r="M5495" t="s">
        <v>196</v>
      </c>
      <c r="N5495" t="s">
        <v>69</v>
      </c>
      <c r="O5495" s="6" t="str">
        <f>INDEX(lkp_Region,MATCH(tbl_Sales[[#This Row],[Suburb]],lkp_Suburb,0))</f>
        <v>Western Metropolitan</v>
      </c>
      <c r="P5495" s="6">
        <f>MONTH(tbl_Sales[[#This Row],[Date]])</f>
        <v>12</v>
      </c>
      <c r="Q5495" s="6">
        <f>YEAR(tbl_Sales[[#This Row],[Date]])</f>
        <v>2016</v>
      </c>
    </row>
    <row r="5496" spans="1:17" x14ac:dyDescent="0.25">
      <c r="A5496" s="1">
        <v>42707</v>
      </c>
      <c r="B5496">
        <v>725000</v>
      </c>
      <c r="C5496" t="s">
        <v>2</v>
      </c>
      <c r="D5496" t="s">
        <v>12427</v>
      </c>
      <c r="E5496" t="s">
        <v>5</v>
      </c>
      <c r="F5496">
        <v>3020</v>
      </c>
      <c r="G5496">
        <v>3</v>
      </c>
      <c r="H5496">
        <v>1</v>
      </c>
      <c r="I5496">
        <v>3</v>
      </c>
      <c r="J5496">
        <v>534</v>
      </c>
      <c r="L5496" t="s">
        <v>5616</v>
      </c>
      <c r="M5496" t="s">
        <v>443</v>
      </c>
      <c r="N5496" t="s">
        <v>3</v>
      </c>
      <c r="O5496" s="6" t="str">
        <f>INDEX(lkp_Region,MATCH(tbl_Sales[[#This Row],[Suburb]],lkp_Suburb,0))</f>
        <v>Western Metropolitan</v>
      </c>
      <c r="P5496" s="6">
        <f>MONTH(tbl_Sales[[#This Row],[Date]])</f>
        <v>12</v>
      </c>
      <c r="Q5496" s="6">
        <f>YEAR(tbl_Sales[[#This Row],[Date]])</f>
        <v>2016</v>
      </c>
    </row>
    <row r="5497" spans="1:17" x14ac:dyDescent="0.25">
      <c r="A5497" s="1">
        <v>42707</v>
      </c>
      <c r="B5497">
        <v>1100000</v>
      </c>
      <c r="C5497" t="s">
        <v>2</v>
      </c>
      <c r="D5497" t="s">
        <v>12427</v>
      </c>
      <c r="E5497" t="s">
        <v>5</v>
      </c>
      <c r="F5497">
        <v>3147</v>
      </c>
      <c r="G5497">
        <v>3</v>
      </c>
      <c r="H5497">
        <v>3</v>
      </c>
      <c r="I5497">
        <v>2</v>
      </c>
      <c r="J5497">
        <v>276</v>
      </c>
      <c r="K5497">
        <v>2004</v>
      </c>
      <c r="L5497" t="s">
        <v>5617</v>
      </c>
      <c r="M5497" t="s">
        <v>206</v>
      </c>
      <c r="N5497" t="s">
        <v>101</v>
      </c>
      <c r="O5497" s="6" t="str">
        <f>INDEX(lkp_Region,MATCH(tbl_Sales[[#This Row],[Suburb]],lkp_Suburb,0))</f>
        <v>Southern Metropolitan</v>
      </c>
      <c r="P5497" s="6">
        <f>MONTH(tbl_Sales[[#This Row],[Date]])</f>
        <v>12</v>
      </c>
      <c r="Q5497" s="6">
        <f>YEAR(tbl_Sales[[#This Row],[Date]])</f>
        <v>2016</v>
      </c>
    </row>
    <row r="5498" spans="1:17" x14ac:dyDescent="0.25">
      <c r="A5498" s="1">
        <v>42707</v>
      </c>
      <c r="B5498">
        <v>1265000</v>
      </c>
      <c r="C5498" t="s">
        <v>2</v>
      </c>
      <c r="D5498" t="s">
        <v>12428</v>
      </c>
      <c r="E5498" t="s">
        <v>10</v>
      </c>
      <c r="F5498">
        <v>3104</v>
      </c>
      <c r="G5498">
        <v>3</v>
      </c>
      <c r="H5498">
        <v>2</v>
      </c>
      <c r="I5498">
        <v>1</v>
      </c>
      <c r="J5498">
        <v>347</v>
      </c>
      <c r="K5498">
        <v>2011</v>
      </c>
      <c r="L5498" t="s">
        <v>5618</v>
      </c>
      <c r="M5498" t="s">
        <v>99</v>
      </c>
      <c r="N5498" t="s">
        <v>101</v>
      </c>
      <c r="O5498" s="6" t="str">
        <f>INDEX(lkp_Region,MATCH(tbl_Sales[[#This Row],[Suburb]],lkp_Suburb,0))</f>
        <v>Southern Metropolitan</v>
      </c>
      <c r="P5498" s="6">
        <f>MONTH(tbl_Sales[[#This Row],[Date]])</f>
        <v>12</v>
      </c>
      <c r="Q5498" s="6">
        <f>YEAR(tbl_Sales[[#This Row],[Date]])</f>
        <v>2016</v>
      </c>
    </row>
    <row r="5499" spans="1:17" x14ac:dyDescent="0.25">
      <c r="A5499" s="1">
        <v>42708</v>
      </c>
      <c r="B5499">
        <v>1600000</v>
      </c>
      <c r="C5499" t="s">
        <v>51</v>
      </c>
      <c r="D5499" t="s">
        <v>12429</v>
      </c>
      <c r="E5499" t="s">
        <v>5</v>
      </c>
      <c r="F5499">
        <v>3068</v>
      </c>
      <c r="G5499">
        <v>3</v>
      </c>
      <c r="H5499">
        <v>3</v>
      </c>
      <c r="I5499">
        <v>1</v>
      </c>
      <c r="J5499">
        <v>188</v>
      </c>
      <c r="K5499">
        <v>2000</v>
      </c>
      <c r="L5499" t="s">
        <v>5619</v>
      </c>
      <c r="M5499" t="s">
        <v>72</v>
      </c>
      <c r="N5499" t="s">
        <v>8</v>
      </c>
      <c r="O5499" s="6" t="str">
        <f>INDEX(lkp_Region,MATCH(tbl_Sales[[#This Row],[Suburb]],lkp_Suburb,0))</f>
        <v>Northern Metropolitan</v>
      </c>
      <c r="P5499" s="6">
        <f>MONTH(tbl_Sales[[#This Row],[Date]])</f>
        <v>12</v>
      </c>
      <c r="Q5499" s="6">
        <f>YEAR(tbl_Sales[[#This Row],[Date]])</f>
        <v>2016</v>
      </c>
    </row>
    <row r="5500" spans="1:17" x14ac:dyDescent="0.25">
      <c r="A5500" s="1">
        <v>42708</v>
      </c>
      <c r="B5500">
        <v>4000000</v>
      </c>
      <c r="C5500" t="s">
        <v>2</v>
      </c>
      <c r="D5500" t="s">
        <v>12427</v>
      </c>
      <c r="E5500" t="s">
        <v>10</v>
      </c>
      <c r="F5500">
        <v>3142</v>
      </c>
      <c r="G5500">
        <v>4</v>
      </c>
      <c r="H5500">
        <v>2</v>
      </c>
      <c r="I5500">
        <v>2</v>
      </c>
      <c r="J5500">
        <v>684</v>
      </c>
      <c r="K5500">
        <v>1963</v>
      </c>
      <c r="L5500" t="s">
        <v>5620</v>
      </c>
      <c r="M5500" t="s">
        <v>109</v>
      </c>
      <c r="N5500" t="s">
        <v>76</v>
      </c>
      <c r="O5500" s="6" t="str">
        <f>INDEX(lkp_Region,MATCH(tbl_Sales[[#This Row],[Suburb]],lkp_Suburb,0))</f>
        <v>Southern Metropolitan</v>
      </c>
      <c r="P5500" s="6">
        <f>MONTH(tbl_Sales[[#This Row],[Date]])</f>
        <v>12</v>
      </c>
      <c r="Q5500" s="6">
        <f>YEAR(tbl_Sales[[#This Row],[Date]])</f>
        <v>2016</v>
      </c>
    </row>
    <row r="5501" spans="1:17" x14ac:dyDescent="0.25">
      <c r="A5501" s="1">
        <v>42708</v>
      </c>
      <c r="B5501">
        <v>1550000</v>
      </c>
      <c r="C5501" t="s">
        <v>51</v>
      </c>
      <c r="D5501" t="s">
        <v>12427</v>
      </c>
      <c r="E5501" t="s">
        <v>5</v>
      </c>
      <c r="F5501">
        <v>3206</v>
      </c>
      <c r="G5501">
        <v>3</v>
      </c>
      <c r="H5501">
        <v>2</v>
      </c>
      <c r="I5501">
        <v>2</v>
      </c>
      <c r="J5501">
        <v>718</v>
      </c>
      <c r="L5501" t="s">
        <v>5621</v>
      </c>
      <c r="M5501" t="s">
        <v>113</v>
      </c>
      <c r="N5501" t="s">
        <v>26</v>
      </c>
      <c r="O5501" s="6" t="str">
        <f>INDEX(lkp_Region,MATCH(tbl_Sales[[#This Row],[Suburb]],lkp_Suburb,0))</f>
        <v>Southern Metropolitan</v>
      </c>
      <c r="P5501" s="6">
        <f>MONTH(tbl_Sales[[#This Row],[Date]])</f>
        <v>12</v>
      </c>
      <c r="Q5501" s="6">
        <f>YEAR(tbl_Sales[[#This Row],[Date]])</f>
        <v>2016</v>
      </c>
    </row>
    <row r="5502" spans="1:17" x14ac:dyDescent="0.25">
      <c r="A5502" s="1">
        <v>42708</v>
      </c>
      <c r="B5502">
        <v>865000</v>
      </c>
      <c r="C5502" t="s">
        <v>51</v>
      </c>
      <c r="D5502" t="s">
        <v>12427</v>
      </c>
      <c r="E5502" t="s">
        <v>10</v>
      </c>
      <c r="F5502">
        <v>3058</v>
      </c>
      <c r="G5502">
        <v>3</v>
      </c>
      <c r="H5502">
        <v>2</v>
      </c>
      <c r="I5502">
        <v>2</v>
      </c>
      <c r="J5502">
        <v>263</v>
      </c>
      <c r="K5502">
        <v>2008</v>
      </c>
      <c r="L5502" t="s">
        <v>5622</v>
      </c>
      <c r="M5502" t="s">
        <v>41</v>
      </c>
      <c r="N5502" t="s">
        <v>18</v>
      </c>
      <c r="O5502" s="6" t="str">
        <f>INDEX(lkp_Region,MATCH(tbl_Sales[[#This Row],[Suburb]],lkp_Suburb,0))</f>
        <v>Northern Metropolitan</v>
      </c>
      <c r="P5502" s="6">
        <f>MONTH(tbl_Sales[[#This Row],[Date]])</f>
        <v>12</v>
      </c>
      <c r="Q5502" s="6">
        <f>YEAR(tbl_Sales[[#This Row],[Date]])</f>
        <v>2016</v>
      </c>
    </row>
    <row r="5503" spans="1:17" x14ac:dyDescent="0.25">
      <c r="A5503" s="1">
        <v>42708</v>
      </c>
      <c r="B5503">
        <v>990000</v>
      </c>
      <c r="C5503" t="s">
        <v>2</v>
      </c>
      <c r="D5503" t="s">
        <v>12424</v>
      </c>
      <c r="E5503" t="s">
        <v>10</v>
      </c>
      <c r="F5503">
        <v>3044</v>
      </c>
      <c r="G5503">
        <v>4</v>
      </c>
      <c r="H5503">
        <v>2</v>
      </c>
      <c r="I5503">
        <v>2</v>
      </c>
      <c r="J5503">
        <v>770</v>
      </c>
      <c r="L5503" t="s">
        <v>5623</v>
      </c>
      <c r="M5503" t="s">
        <v>115</v>
      </c>
      <c r="N5503" t="s">
        <v>18</v>
      </c>
      <c r="O5503" s="6" t="str">
        <f>INDEX(lkp_Region,MATCH(tbl_Sales[[#This Row],[Suburb]],lkp_Suburb,0))</f>
        <v>Northern Metropolitan</v>
      </c>
      <c r="P5503" s="6">
        <f>MONTH(tbl_Sales[[#This Row],[Date]])</f>
        <v>12</v>
      </c>
      <c r="Q5503" s="6">
        <f>YEAR(tbl_Sales[[#This Row],[Date]])</f>
        <v>2016</v>
      </c>
    </row>
    <row r="5504" spans="1:17" x14ac:dyDescent="0.25">
      <c r="A5504" s="1">
        <v>42708</v>
      </c>
      <c r="B5504">
        <v>1150000</v>
      </c>
      <c r="C5504" t="s">
        <v>2</v>
      </c>
      <c r="D5504" t="s">
        <v>12423</v>
      </c>
      <c r="E5504" t="s">
        <v>5</v>
      </c>
      <c r="F5504">
        <v>3046</v>
      </c>
      <c r="G5504">
        <v>5</v>
      </c>
      <c r="H5504">
        <v>3</v>
      </c>
      <c r="I5504">
        <v>2</v>
      </c>
      <c r="J5504">
        <v>700</v>
      </c>
      <c r="L5504" t="s">
        <v>5624</v>
      </c>
      <c r="M5504" t="s">
        <v>78</v>
      </c>
      <c r="N5504" t="s">
        <v>18</v>
      </c>
      <c r="O5504" s="6" t="str">
        <f>INDEX(lkp_Region,MATCH(tbl_Sales[[#This Row],[Suburb]],lkp_Suburb,0))</f>
        <v>Northern Metropolitan</v>
      </c>
      <c r="P5504" s="6">
        <f>MONTH(tbl_Sales[[#This Row],[Date]])</f>
        <v>12</v>
      </c>
      <c r="Q5504" s="6">
        <f>YEAR(tbl_Sales[[#This Row],[Date]])</f>
        <v>2016</v>
      </c>
    </row>
    <row r="5505" spans="1:17" x14ac:dyDescent="0.25">
      <c r="A5505" s="1">
        <v>42708</v>
      </c>
      <c r="B5505">
        <v>427000</v>
      </c>
      <c r="C5505" t="s">
        <v>13</v>
      </c>
      <c r="D5505" t="s">
        <v>12424</v>
      </c>
      <c r="E5505" t="s">
        <v>10</v>
      </c>
      <c r="F5505">
        <v>3000</v>
      </c>
      <c r="G5505">
        <v>1</v>
      </c>
      <c r="H5505">
        <v>1</v>
      </c>
      <c r="I5505">
        <v>0</v>
      </c>
      <c r="J5505">
        <v>0</v>
      </c>
      <c r="L5505" t="s">
        <v>5625</v>
      </c>
      <c r="M5505" t="s">
        <v>88</v>
      </c>
      <c r="N5505" t="s">
        <v>88</v>
      </c>
      <c r="O5505" s="6" t="str">
        <f>INDEX(lkp_Region,MATCH(tbl_Sales[[#This Row],[Suburb]],lkp_Suburb,0))</f>
        <v>Northern Metropolitan</v>
      </c>
      <c r="P5505" s="6">
        <f>MONTH(tbl_Sales[[#This Row],[Date]])</f>
        <v>12</v>
      </c>
      <c r="Q5505" s="6">
        <f>YEAR(tbl_Sales[[#This Row],[Date]])</f>
        <v>2016</v>
      </c>
    </row>
    <row r="5506" spans="1:17" x14ac:dyDescent="0.25">
      <c r="A5506" s="1">
        <v>42708</v>
      </c>
      <c r="B5506">
        <v>2806000</v>
      </c>
      <c r="C5506" t="s">
        <v>2</v>
      </c>
      <c r="D5506" t="s">
        <v>12427</v>
      </c>
      <c r="E5506" t="s">
        <v>10</v>
      </c>
      <c r="F5506">
        <v>3185</v>
      </c>
      <c r="G5506">
        <v>4</v>
      </c>
      <c r="H5506">
        <v>3</v>
      </c>
      <c r="I5506">
        <v>2</v>
      </c>
      <c r="J5506">
        <v>669</v>
      </c>
      <c r="K5506">
        <v>1930</v>
      </c>
      <c r="L5506" t="s">
        <v>5626</v>
      </c>
      <c r="M5506" t="s">
        <v>136</v>
      </c>
      <c r="N5506" t="s">
        <v>57</v>
      </c>
      <c r="O5506" s="6" t="str">
        <f>INDEX(lkp_Region,MATCH(tbl_Sales[[#This Row],[Suburb]],lkp_Suburb,0))</f>
        <v>Southern Metropolitan</v>
      </c>
      <c r="P5506" s="6">
        <f>MONTH(tbl_Sales[[#This Row],[Date]])</f>
        <v>12</v>
      </c>
      <c r="Q5506" s="6">
        <f>YEAR(tbl_Sales[[#This Row],[Date]])</f>
        <v>2016</v>
      </c>
    </row>
    <row r="5507" spans="1:17" x14ac:dyDescent="0.25">
      <c r="A5507" s="1">
        <v>42708</v>
      </c>
      <c r="B5507">
        <v>980000</v>
      </c>
      <c r="C5507" t="s">
        <v>2</v>
      </c>
      <c r="D5507" t="s">
        <v>12427</v>
      </c>
      <c r="E5507" t="s">
        <v>10</v>
      </c>
      <c r="F5507">
        <v>3070</v>
      </c>
      <c r="G5507">
        <v>3</v>
      </c>
      <c r="H5507">
        <v>1</v>
      </c>
      <c r="I5507">
        <v>0</v>
      </c>
      <c r="J5507">
        <v>279</v>
      </c>
      <c r="L5507" t="s">
        <v>5627</v>
      </c>
      <c r="M5507" t="s">
        <v>271</v>
      </c>
      <c r="N5507" t="s">
        <v>62</v>
      </c>
      <c r="O5507" s="6" t="str">
        <f>INDEX(lkp_Region,MATCH(tbl_Sales[[#This Row],[Suburb]],lkp_Suburb,0))</f>
        <v>Northern Metropolitan</v>
      </c>
      <c r="P5507" s="6">
        <f>MONTH(tbl_Sales[[#This Row],[Date]])</f>
        <v>12</v>
      </c>
      <c r="Q5507" s="6">
        <f>YEAR(tbl_Sales[[#This Row],[Date]])</f>
        <v>2016</v>
      </c>
    </row>
    <row r="5508" spans="1:17" x14ac:dyDescent="0.25">
      <c r="A5508" s="1">
        <v>42708</v>
      </c>
      <c r="B5508">
        <v>1710000</v>
      </c>
      <c r="C5508" t="s">
        <v>51</v>
      </c>
      <c r="D5508" t="s">
        <v>12427</v>
      </c>
      <c r="E5508" t="s">
        <v>10</v>
      </c>
      <c r="F5508">
        <v>3147</v>
      </c>
      <c r="G5508">
        <v>3</v>
      </c>
      <c r="H5508">
        <v>2</v>
      </c>
      <c r="I5508">
        <v>2</v>
      </c>
      <c r="J5508">
        <v>295</v>
      </c>
      <c r="K5508">
        <v>1990</v>
      </c>
      <c r="L5508" t="s">
        <v>5628</v>
      </c>
      <c r="M5508" t="s">
        <v>206</v>
      </c>
      <c r="N5508" t="s">
        <v>101</v>
      </c>
      <c r="O5508" s="6" t="str">
        <f>INDEX(lkp_Region,MATCH(tbl_Sales[[#This Row],[Suburb]],lkp_Suburb,0))</f>
        <v>Southern Metropolitan</v>
      </c>
      <c r="P5508" s="6">
        <f>MONTH(tbl_Sales[[#This Row],[Date]])</f>
        <v>12</v>
      </c>
      <c r="Q5508" s="6">
        <f>YEAR(tbl_Sales[[#This Row],[Date]])</f>
        <v>2016</v>
      </c>
    </row>
    <row r="5509" spans="1:17" x14ac:dyDescent="0.25">
      <c r="A5509" s="1">
        <v>42708</v>
      </c>
      <c r="B5509">
        <v>2050000</v>
      </c>
      <c r="C5509" t="s">
        <v>2</v>
      </c>
      <c r="D5509" t="s">
        <v>12427</v>
      </c>
      <c r="E5509" t="s">
        <v>5</v>
      </c>
      <c r="F5509">
        <v>3187</v>
      </c>
      <c r="G5509">
        <v>4</v>
      </c>
      <c r="H5509">
        <v>2</v>
      </c>
      <c r="I5509">
        <v>4</v>
      </c>
      <c r="J5509">
        <v>678</v>
      </c>
      <c r="K5509">
        <v>1940</v>
      </c>
      <c r="L5509" t="s">
        <v>5629</v>
      </c>
      <c r="M5509" t="s">
        <v>346</v>
      </c>
      <c r="N5509" t="s">
        <v>107</v>
      </c>
      <c r="O5509" s="6" t="str">
        <f>INDEX(lkp_Region,MATCH(tbl_Sales[[#This Row],[Suburb]],lkp_Suburb,0))</f>
        <v>Southern Metropolitan</v>
      </c>
      <c r="P5509" s="6">
        <f>MONTH(tbl_Sales[[#This Row],[Date]])</f>
        <v>12</v>
      </c>
      <c r="Q5509" s="6">
        <f>YEAR(tbl_Sales[[#This Row],[Date]])</f>
        <v>2016</v>
      </c>
    </row>
    <row r="5510" spans="1:17" x14ac:dyDescent="0.25">
      <c r="A5510" s="1">
        <v>42708</v>
      </c>
      <c r="B5510">
        <v>3180000</v>
      </c>
      <c r="C5510" t="s">
        <v>2</v>
      </c>
      <c r="D5510" t="s">
        <v>12428</v>
      </c>
      <c r="E5510" t="s">
        <v>10</v>
      </c>
      <c r="F5510">
        <v>3186</v>
      </c>
      <c r="G5510">
        <v>4</v>
      </c>
      <c r="H5510">
        <v>3</v>
      </c>
      <c r="I5510">
        <v>6</v>
      </c>
      <c r="J5510">
        <v>454</v>
      </c>
      <c r="L5510" t="s">
        <v>5630</v>
      </c>
      <c r="M5510" t="s">
        <v>105</v>
      </c>
      <c r="N5510" t="s">
        <v>107</v>
      </c>
      <c r="O5510" s="6" t="str">
        <f>INDEX(lkp_Region,MATCH(tbl_Sales[[#This Row],[Suburb]],lkp_Suburb,0))</f>
        <v>Southern Metropolitan</v>
      </c>
      <c r="P5510" s="6">
        <f>MONTH(tbl_Sales[[#This Row],[Date]])</f>
        <v>12</v>
      </c>
      <c r="Q5510" s="6">
        <f>YEAR(tbl_Sales[[#This Row],[Date]])</f>
        <v>2016</v>
      </c>
    </row>
    <row r="5511" spans="1:17" x14ac:dyDescent="0.25">
      <c r="A5511" s="1">
        <v>42708</v>
      </c>
      <c r="B5511">
        <v>1190000</v>
      </c>
      <c r="C5511" t="s">
        <v>13</v>
      </c>
      <c r="D5511" t="s">
        <v>12423</v>
      </c>
      <c r="E5511" t="s">
        <v>10</v>
      </c>
      <c r="F5511">
        <v>3084</v>
      </c>
      <c r="G5511">
        <v>3</v>
      </c>
      <c r="H5511">
        <v>2</v>
      </c>
      <c r="I5511">
        <v>2</v>
      </c>
      <c r="J5511">
        <v>0</v>
      </c>
      <c r="K5511">
        <v>1975</v>
      </c>
      <c r="L5511" t="s">
        <v>5631</v>
      </c>
      <c r="M5511" t="s">
        <v>257</v>
      </c>
      <c r="N5511" t="s">
        <v>150</v>
      </c>
      <c r="O5511" s="6" t="str">
        <f>INDEX(lkp_Region,MATCH(tbl_Sales[[#This Row],[Suburb]],lkp_Suburb,0))</f>
        <v>Eastern Metropolitan</v>
      </c>
      <c r="P5511" s="6">
        <f>MONTH(tbl_Sales[[#This Row],[Date]])</f>
        <v>12</v>
      </c>
      <c r="Q5511" s="6">
        <f>YEAR(tbl_Sales[[#This Row],[Date]])</f>
        <v>2016</v>
      </c>
    </row>
    <row r="5512" spans="1:17" x14ac:dyDescent="0.25">
      <c r="A5512" s="1">
        <v>42709</v>
      </c>
      <c r="B5512">
        <v>300000</v>
      </c>
      <c r="C5512" t="s">
        <v>13</v>
      </c>
      <c r="D5512" t="s">
        <v>12427</v>
      </c>
      <c r="E5512" t="s">
        <v>10</v>
      </c>
      <c r="F5512">
        <v>3067</v>
      </c>
      <c r="G5512">
        <v>1</v>
      </c>
      <c r="H5512">
        <v>1</v>
      </c>
      <c r="I5512">
        <v>1</v>
      </c>
      <c r="J5512">
        <v>0</v>
      </c>
      <c r="L5512" t="s">
        <v>5632</v>
      </c>
      <c r="M5512" t="s">
        <v>38</v>
      </c>
      <c r="N5512" t="s">
        <v>8</v>
      </c>
      <c r="O5512" s="6" t="str">
        <f>INDEX(lkp_Region,MATCH(tbl_Sales[[#This Row],[Suburb]],lkp_Suburb,0))</f>
        <v>Northern Metropolitan</v>
      </c>
      <c r="P5512" s="6">
        <f>MONTH(tbl_Sales[[#This Row],[Date]])</f>
        <v>12</v>
      </c>
      <c r="Q5512" s="6">
        <f>YEAR(tbl_Sales[[#This Row],[Date]])</f>
        <v>2016</v>
      </c>
    </row>
    <row r="5513" spans="1:17" x14ac:dyDescent="0.25">
      <c r="A5513" s="1">
        <v>42709</v>
      </c>
      <c r="B5513">
        <v>1600000</v>
      </c>
      <c r="C5513" t="s">
        <v>2</v>
      </c>
      <c r="D5513" t="s">
        <v>12429</v>
      </c>
      <c r="E5513" t="s">
        <v>10</v>
      </c>
      <c r="F5513">
        <v>3145</v>
      </c>
      <c r="G5513">
        <v>5</v>
      </c>
      <c r="H5513">
        <v>2</v>
      </c>
      <c r="I5513">
        <v>2</v>
      </c>
      <c r="J5513">
        <v>639</v>
      </c>
      <c r="L5513" t="s">
        <v>5633</v>
      </c>
      <c r="M5513" t="s">
        <v>74</v>
      </c>
      <c r="N5513" t="s">
        <v>76</v>
      </c>
      <c r="O5513" s="6" t="str">
        <f>INDEX(lkp_Region,MATCH(tbl_Sales[[#This Row],[Suburb]],lkp_Suburb,0))</f>
        <v>Southern Metropolitan</v>
      </c>
      <c r="P5513" s="6">
        <f>MONTH(tbl_Sales[[#This Row],[Date]])</f>
        <v>12</v>
      </c>
      <c r="Q5513" s="6">
        <f>YEAR(tbl_Sales[[#This Row],[Date]])</f>
        <v>2016</v>
      </c>
    </row>
    <row r="5514" spans="1:17" x14ac:dyDescent="0.25">
      <c r="A5514" s="1">
        <v>42709</v>
      </c>
      <c r="B5514">
        <v>300000</v>
      </c>
      <c r="C5514" t="s">
        <v>13</v>
      </c>
      <c r="D5514" t="s">
        <v>12428</v>
      </c>
      <c r="E5514" t="s">
        <v>5</v>
      </c>
      <c r="F5514">
        <v>3055</v>
      </c>
      <c r="G5514">
        <v>1</v>
      </c>
      <c r="H5514">
        <v>1</v>
      </c>
      <c r="I5514">
        <v>0</v>
      </c>
      <c r="J5514">
        <v>0</v>
      </c>
      <c r="K5514">
        <v>1960</v>
      </c>
      <c r="L5514" t="s">
        <v>5634</v>
      </c>
      <c r="M5514" t="s">
        <v>80</v>
      </c>
      <c r="N5514" t="s">
        <v>18</v>
      </c>
      <c r="O5514" s="6" t="str">
        <f>INDEX(lkp_Region,MATCH(tbl_Sales[[#This Row],[Suburb]],lkp_Suburb,0))</f>
        <v>Northern Metropolitan</v>
      </c>
      <c r="P5514" s="6">
        <f>MONTH(tbl_Sales[[#This Row],[Date]])</f>
        <v>12</v>
      </c>
      <c r="Q5514" s="6">
        <f>YEAR(tbl_Sales[[#This Row],[Date]])</f>
        <v>2016</v>
      </c>
    </row>
    <row r="5515" spans="1:17" x14ac:dyDescent="0.25">
      <c r="A5515" s="1">
        <v>42709</v>
      </c>
      <c r="B5515">
        <v>600000</v>
      </c>
      <c r="C5515" t="s">
        <v>51</v>
      </c>
      <c r="D5515" t="s">
        <v>12427</v>
      </c>
      <c r="E5515" t="s">
        <v>5</v>
      </c>
      <c r="F5515">
        <v>3046</v>
      </c>
      <c r="G5515">
        <v>3</v>
      </c>
      <c r="H5515">
        <v>1</v>
      </c>
      <c r="I5515">
        <v>2</v>
      </c>
      <c r="J5515">
        <v>258</v>
      </c>
      <c r="K5515">
        <v>2001</v>
      </c>
      <c r="L5515" t="s">
        <v>5635</v>
      </c>
      <c r="M5515" t="s">
        <v>78</v>
      </c>
      <c r="N5515" t="s">
        <v>18</v>
      </c>
      <c r="O5515" s="6" t="str">
        <f>INDEX(lkp_Region,MATCH(tbl_Sales[[#This Row],[Suburb]],lkp_Suburb,0))</f>
        <v>Northern Metropolitan</v>
      </c>
      <c r="P5515" s="6">
        <f>MONTH(tbl_Sales[[#This Row],[Date]])</f>
        <v>12</v>
      </c>
      <c r="Q5515" s="6">
        <f>YEAR(tbl_Sales[[#This Row],[Date]])</f>
        <v>2016</v>
      </c>
    </row>
    <row r="5516" spans="1:17" x14ac:dyDescent="0.25">
      <c r="A5516" s="1">
        <v>42709</v>
      </c>
      <c r="B5516">
        <v>1095000</v>
      </c>
      <c r="C5516" t="s">
        <v>2</v>
      </c>
      <c r="D5516" t="s">
        <v>12427</v>
      </c>
      <c r="E5516" t="s">
        <v>10</v>
      </c>
      <c r="F5516">
        <v>3055</v>
      </c>
      <c r="G5516">
        <v>3</v>
      </c>
      <c r="H5516">
        <v>1</v>
      </c>
      <c r="I5516">
        <v>1</v>
      </c>
      <c r="J5516">
        <v>411</v>
      </c>
      <c r="K5516">
        <v>1935</v>
      </c>
      <c r="L5516" t="s">
        <v>5636</v>
      </c>
      <c r="M5516" t="s">
        <v>80</v>
      </c>
      <c r="N5516" t="s">
        <v>18</v>
      </c>
      <c r="O5516" s="6" t="str">
        <f>INDEX(lkp_Region,MATCH(tbl_Sales[[#This Row],[Suburb]],lkp_Suburb,0))</f>
        <v>Northern Metropolitan</v>
      </c>
      <c r="P5516" s="6">
        <f>MONTH(tbl_Sales[[#This Row],[Date]])</f>
        <v>12</v>
      </c>
      <c r="Q5516" s="6">
        <f>YEAR(tbl_Sales[[#This Row],[Date]])</f>
        <v>2016</v>
      </c>
    </row>
    <row r="5517" spans="1:17" x14ac:dyDescent="0.25">
      <c r="A5517" s="1">
        <v>42709</v>
      </c>
      <c r="B5517">
        <v>900000</v>
      </c>
      <c r="C5517" t="s">
        <v>2</v>
      </c>
      <c r="D5517" t="s">
        <v>12427</v>
      </c>
      <c r="E5517" t="s">
        <v>10</v>
      </c>
      <c r="F5517">
        <v>3033</v>
      </c>
      <c r="G5517">
        <v>3</v>
      </c>
      <c r="H5517">
        <v>1</v>
      </c>
      <c r="I5517">
        <v>2</v>
      </c>
      <c r="J5517">
        <v>600</v>
      </c>
      <c r="L5517" t="s">
        <v>5637</v>
      </c>
      <c r="M5517" t="s">
        <v>119</v>
      </c>
      <c r="N5517" t="s">
        <v>49</v>
      </c>
      <c r="O5517" s="6" t="str">
        <f>INDEX(lkp_Region,MATCH(tbl_Sales[[#This Row],[Suburb]],lkp_Suburb,0))</f>
        <v>Western Metropolitan</v>
      </c>
      <c r="P5517" s="6">
        <f>MONTH(tbl_Sales[[#This Row],[Date]])</f>
        <v>12</v>
      </c>
      <c r="Q5517" s="6">
        <f>YEAR(tbl_Sales[[#This Row],[Date]])</f>
        <v>2016</v>
      </c>
    </row>
    <row r="5518" spans="1:17" x14ac:dyDescent="0.25">
      <c r="A5518" s="1">
        <v>42709</v>
      </c>
      <c r="B5518">
        <v>853000</v>
      </c>
      <c r="C5518" t="s">
        <v>2</v>
      </c>
      <c r="D5518" t="s">
        <v>12429</v>
      </c>
      <c r="E5518" t="s">
        <v>10</v>
      </c>
      <c r="F5518">
        <v>3011</v>
      </c>
      <c r="G5518">
        <v>3</v>
      </c>
      <c r="H5518">
        <v>1</v>
      </c>
      <c r="I5518">
        <v>1</v>
      </c>
      <c r="J5518">
        <v>0</v>
      </c>
      <c r="K5518">
        <v>2010</v>
      </c>
      <c r="L5518" t="s">
        <v>5638</v>
      </c>
      <c r="M5518" t="s">
        <v>22</v>
      </c>
      <c r="N5518" t="s">
        <v>21</v>
      </c>
      <c r="O5518" s="6" t="str">
        <f>INDEX(lkp_Region,MATCH(tbl_Sales[[#This Row],[Suburb]],lkp_Suburb,0))</f>
        <v>Western Metropolitan</v>
      </c>
      <c r="P5518" s="6">
        <f>MONTH(tbl_Sales[[#This Row],[Date]])</f>
        <v>12</v>
      </c>
      <c r="Q5518" s="6">
        <f>YEAR(tbl_Sales[[#This Row],[Date]])</f>
        <v>2016</v>
      </c>
    </row>
    <row r="5519" spans="1:17" x14ac:dyDescent="0.25">
      <c r="A5519" s="1">
        <v>42709</v>
      </c>
      <c r="B5519">
        <v>812500</v>
      </c>
      <c r="C5519" t="s">
        <v>13</v>
      </c>
      <c r="D5519" t="s">
        <v>12423</v>
      </c>
      <c r="E5519" t="s">
        <v>10</v>
      </c>
      <c r="F5519">
        <v>3105</v>
      </c>
      <c r="G5519">
        <v>3</v>
      </c>
      <c r="H5519">
        <v>1</v>
      </c>
      <c r="I5519">
        <v>1</v>
      </c>
      <c r="J5519">
        <v>421</v>
      </c>
      <c r="L5519" t="s">
        <v>5639</v>
      </c>
      <c r="M5519" t="s">
        <v>507</v>
      </c>
      <c r="N5519" t="s">
        <v>128</v>
      </c>
      <c r="O5519" s="6" t="str">
        <f>INDEX(lkp_Region,MATCH(tbl_Sales[[#This Row],[Suburb]],lkp_Suburb,0))</f>
        <v>Eastern Metropolitan</v>
      </c>
      <c r="P5519" s="6">
        <f>MONTH(tbl_Sales[[#This Row],[Date]])</f>
        <v>12</v>
      </c>
      <c r="Q5519" s="6">
        <f>YEAR(tbl_Sales[[#This Row],[Date]])</f>
        <v>2016</v>
      </c>
    </row>
    <row r="5520" spans="1:17" x14ac:dyDescent="0.25">
      <c r="A5520" s="1">
        <v>42709</v>
      </c>
      <c r="B5520">
        <v>1290000</v>
      </c>
      <c r="C5520" t="s">
        <v>2</v>
      </c>
      <c r="D5520" t="s">
        <v>12423</v>
      </c>
      <c r="E5520" t="s">
        <v>10</v>
      </c>
      <c r="F5520">
        <v>3107</v>
      </c>
      <c r="G5520">
        <v>3</v>
      </c>
      <c r="H5520">
        <v>1</v>
      </c>
      <c r="I5520">
        <v>2</v>
      </c>
      <c r="J5520">
        <v>900</v>
      </c>
      <c r="K5520">
        <v>1960</v>
      </c>
      <c r="L5520" t="s">
        <v>5640</v>
      </c>
      <c r="M5520" t="s">
        <v>586</v>
      </c>
      <c r="N5520" t="s">
        <v>128</v>
      </c>
      <c r="O5520" s="6" t="str">
        <f>INDEX(lkp_Region,MATCH(tbl_Sales[[#This Row],[Suburb]],lkp_Suburb,0))</f>
        <v>Eastern Metropolitan</v>
      </c>
      <c r="P5520" s="6">
        <f>MONTH(tbl_Sales[[#This Row],[Date]])</f>
        <v>12</v>
      </c>
      <c r="Q5520" s="6">
        <f>YEAR(tbl_Sales[[#This Row],[Date]])</f>
        <v>2016</v>
      </c>
    </row>
    <row r="5521" spans="1:17" x14ac:dyDescent="0.25">
      <c r="A5521" s="1">
        <v>42709</v>
      </c>
      <c r="B5521">
        <v>700000</v>
      </c>
      <c r="C5521" t="s">
        <v>2</v>
      </c>
      <c r="D5521" t="s">
        <v>12431</v>
      </c>
      <c r="E5521" t="s">
        <v>5</v>
      </c>
      <c r="F5521">
        <v>3025</v>
      </c>
      <c r="G5521">
        <v>3</v>
      </c>
      <c r="H5521">
        <v>1</v>
      </c>
      <c r="I5521">
        <v>3</v>
      </c>
      <c r="J5521">
        <v>554</v>
      </c>
      <c r="L5521" t="s">
        <v>5641</v>
      </c>
      <c r="M5521" t="s">
        <v>91</v>
      </c>
      <c r="N5521" t="s">
        <v>69</v>
      </c>
      <c r="O5521" s="6" t="str">
        <f>INDEX(lkp_Region,MATCH(tbl_Sales[[#This Row],[Suburb]],lkp_Suburb,0))</f>
        <v>Western Metropolitan</v>
      </c>
      <c r="P5521" s="6">
        <f>MONTH(tbl_Sales[[#This Row],[Date]])</f>
        <v>12</v>
      </c>
      <c r="Q5521" s="6">
        <f>YEAR(tbl_Sales[[#This Row],[Date]])</f>
        <v>2016</v>
      </c>
    </row>
    <row r="5522" spans="1:17" x14ac:dyDescent="0.25">
      <c r="A5522" s="1">
        <v>42709</v>
      </c>
      <c r="B5522">
        <v>1160500</v>
      </c>
      <c r="C5522" t="s">
        <v>2</v>
      </c>
      <c r="D5522" t="s">
        <v>12425</v>
      </c>
      <c r="E5522" t="s">
        <v>10</v>
      </c>
      <c r="F5522">
        <v>3162</v>
      </c>
      <c r="G5522">
        <v>3</v>
      </c>
      <c r="H5522">
        <v>2</v>
      </c>
      <c r="I5522">
        <v>1</v>
      </c>
      <c r="J5522">
        <v>358</v>
      </c>
      <c r="K5522">
        <v>1930</v>
      </c>
      <c r="L5522" t="s">
        <v>5642</v>
      </c>
      <c r="M5522" t="s">
        <v>569</v>
      </c>
      <c r="N5522" t="s">
        <v>57</v>
      </c>
      <c r="O5522" s="6" t="str">
        <f>INDEX(lkp_Region,MATCH(tbl_Sales[[#This Row],[Suburb]],lkp_Suburb,0))</f>
        <v>Southern Metropolitan</v>
      </c>
      <c r="P5522" s="6">
        <f>MONTH(tbl_Sales[[#This Row],[Date]])</f>
        <v>12</v>
      </c>
      <c r="Q5522" s="6">
        <f>YEAR(tbl_Sales[[#This Row],[Date]])</f>
        <v>2016</v>
      </c>
    </row>
    <row r="5523" spans="1:17" x14ac:dyDescent="0.25">
      <c r="A5523" s="1">
        <v>42709</v>
      </c>
      <c r="B5523">
        <v>350000</v>
      </c>
      <c r="C5523" t="s">
        <v>13</v>
      </c>
      <c r="D5523" t="s">
        <v>12423</v>
      </c>
      <c r="E5523" t="s">
        <v>5</v>
      </c>
      <c r="F5523">
        <v>3073</v>
      </c>
      <c r="G5523">
        <v>2</v>
      </c>
      <c r="H5523">
        <v>1</v>
      </c>
      <c r="I5523">
        <v>1</v>
      </c>
      <c r="J5523">
        <v>102</v>
      </c>
      <c r="K5523">
        <v>1970</v>
      </c>
      <c r="L5523" t="s">
        <v>5643</v>
      </c>
      <c r="M5523" t="s">
        <v>93</v>
      </c>
      <c r="N5523" t="s">
        <v>62</v>
      </c>
      <c r="O5523" s="6" t="str">
        <f>INDEX(lkp_Region,MATCH(tbl_Sales[[#This Row],[Suburb]],lkp_Suburb,0))</f>
        <v>Northern Metropolitan</v>
      </c>
      <c r="P5523" s="6">
        <f>MONTH(tbl_Sales[[#This Row],[Date]])</f>
        <v>12</v>
      </c>
      <c r="Q5523" s="6">
        <f>YEAR(tbl_Sales[[#This Row],[Date]])</f>
        <v>2016</v>
      </c>
    </row>
    <row r="5524" spans="1:17" x14ac:dyDescent="0.25">
      <c r="A5524" s="1">
        <v>42709</v>
      </c>
      <c r="B5524">
        <v>383000</v>
      </c>
      <c r="C5524" t="s">
        <v>13</v>
      </c>
      <c r="D5524" t="s">
        <v>12427</v>
      </c>
      <c r="E5524" t="s">
        <v>10</v>
      </c>
      <c r="F5524">
        <v>3071</v>
      </c>
      <c r="G5524">
        <v>1</v>
      </c>
      <c r="H5524">
        <v>1</v>
      </c>
      <c r="I5524">
        <v>1</v>
      </c>
      <c r="J5524">
        <v>0</v>
      </c>
      <c r="K5524">
        <v>1965</v>
      </c>
      <c r="L5524" t="s">
        <v>5644</v>
      </c>
      <c r="M5524" t="s">
        <v>60</v>
      </c>
      <c r="N5524" t="s">
        <v>62</v>
      </c>
      <c r="O5524" s="6" t="str">
        <f>INDEX(lkp_Region,MATCH(tbl_Sales[[#This Row],[Suburb]],lkp_Suburb,0))</f>
        <v>Northern Metropolitan</v>
      </c>
      <c r="P5524" s="6">
        <f>MONTH(tbl_Sales[[#This Row],[Date]])</f>
        <v>12</v>
      </c>
      <c r="Q5524" s="6">
        <f>YEAR(tbl_Sales[[#This Row],[Date]])</f>
        <v>2016</v>
      </c>
    </row>
    <row r="5525" spans="1:17" x14ac:dyDescent="0.25">
      <c r="A5525" s="1">
        <v>42709</v>
      </c>
      <c r="B5525">
        <v>715000</v>
      </c>
      <c r="C5525" t="s">
        <v>13</v>
      </c>
      <c r="D5525" t="s">
        <v>12427</v>
      </c>
      <c r="E5525" t="s">
        <v>10</v>
      </c>
      <c r="F5525">
        <v>3122</v>
      </c>
      <c r="G5525">
        <v>2</v>
      </c>
      <c r="H5525">
        <v>1</v>
      </c>
      <c r="I5525">
        <v>1</v>
      </c>
      <c r="J5525">
        <v>0</v>
      </c>
      <c r="K5525">
        <v>2001</v>
      </c>
      <c r="L5525" t="s">
        <v>5645</v>
      </c>
      <c r="M5525" t="s">
        <v>461</v>
      </c>
      <c r="N5525" t="s">
        <v>101</v>
      </c>
      <c r="O5525" s="6" t="str">
        <f>INDEX(lkp_Region,MATCH(tbl_Sales[[#This Row],[Suburb]],lkp_Suburb,0))</f>
        <v>Southern Metropolitan</v>
      </c>
      <c r="P5525" s="6">
        <f>MONTH(tbl_Sales[[#This Row],[Date]])</f>
        <v>12</v>
      </c>
      <c r="Q5525" s="6">
        <f>YEAR(tbl_Sales[[#This Row],[Date]])</f>
        <v>2016</v>
      </c>
    </row>
    <row r="5526" spans="1:17" x14ac:dyDescent="0.25">
      <c r="A5526" s="1">
        <v>42709</v>
      </c>
      <c r="B5526">
        <v>806000</v>
      </c>
      <c r="C5526" t="s">
        <v>13</v>
      </c>
      <c r="D5526" t="s">
        <v>12423</v>
      </c>
      <c r="E5526" t="s">
        <v>10</v>
      </c>
      <c r="F5526">
        <v>3103</v>
      </c>
      <c r="G5526">
        <v>2</v>
      </c>
      <c r="H5526">
        <v>1</v>
      </c>
      <c r="I5526">
        <v>1</v>
      </c>
      <c r="J5526">
        <v>122</v>
      </c>
      <c r="K5526">
        <v>1977</v>
      </c>
      <c r="L5526" t="s">
        <v>5646</v>
      </c>
      <c r="M5526" t="s">
        <v>274</v>
      </c>
      <c r="N5526" t="s">
        <v>101</v>
      </c>
      <c r="O5526" s="6" t="str">
        <f>INDEX(lkp_Region,MATCH(tbl_Sales[[#This Row],[Suburb]],lkp_Suburb,0))</f>
        <v>Southern Metropolitan</v>
      </c>
      <c r="P5526" s="6">
        <f>MONTH(tbl_Sales[[#This Row],[Date]])</f>
        <v>12</v>
      </c>
      <c r="Q5526" s="6">
        <f>YEAR(tbl_Sales[[#This Row],[Date]])</f>
        <v>2016</v>
      </c>
    </row>
    <row r="5527" spans="1:17" x14ac:dyDescent="0.25">
      <c r="A5527" s="1">
        <v>42709</v>
      </c>
      <c r="B5527">
        <v>1587500</v>
      </c>
      <c r="C5527" t="s">
        <v>2</v>
      </c>
      <c r="D5527" t="s">
        <v>12427</v>
      </c>
      <c r="E5527" t="s">
        <v>10</v>
      </c>
      <c r="F5527">
        <v>3126</v>
      </c>
      <c r="G5527">
        <v>3</v>
      </c>
      <c r="H5527">
        <v>1</v>
      </c>
      <c r="I5527">
        <v>1</v>
      </c>
      <c r="J5527">
        <v>459</v>
      </c>
      <c r="K5527">
        <v>1920</v>
      </c>
      <c r="L5527" t="s">
        <v>5647</v>
      </c>
      <c r="M5527" t="s">
        <v>232</v>
      </c>
      <c r="N5527" t="s">
        <v>101</v>
      </c>
      <c r="O5527" s="6" t="str">
        <f>INDEX(lkp_Region,MATCH(tbl_Sales[[#This Row],[Suburb]],lkp_Suburb,0))</f>
        <v>Southern Metropolitan</v>
      </c>
      <c r="P5527" s="6">
        <f>MONTH(tbl_Sales[[#This Row],[Date]])</f>
        <v>12</v>
      </c>
      <c r="Q5527" s="6">
        <f>YEAR(tbl_Sales[[#This Row],[Date]])</f>
        <v>2016</v>
      </c>
    </row>
    <row r="5528" spans="1:17" x14ac:dyDescent="0.25">
      <c r="A5528" s="1">
        <v>42709</v>
      </c>
      <c r="B5528">
        <v>3690000</v>
      </c>
      <c r="C5528" t="s">
        <v>2</v>
      </c>
      <c r="D5528" t="s">
        <v>12431</v>
      </c>
      <c r="E5528" t="s">
        <v>10</v>
      </c>
      <c r="F5528">
        <v>3104</v>
      </c>
      <c r="G5528">
        <v>5</v>
      </c>
      <c r="H5528">
        <v>4</v>
      </c>
      <c r="I5528">
        <v>2</v>
      </c>
      <c r="J5528">
        <v>624</v>
      </c>
      <c r="K5528">
        <v>1967</v>
      </c>
      <c r="L5528" t="s">
        <v>5648</v>
      </c>
      <c r="M5528" t="s">
        <v>99</v>
      </c>
      <c r="N5528" t="s">
        <v>101</v>
      </c>
      <c r="O5528" s="6" t="str">
        <f>INDEX(lkp_Region,MATCH(tbl_Sales[[#This Row],[Suburb]],lkp_Suburb,0))</f>
        <v>Southern Metropolitan</v>
      </c>
      <c r="P5528" s="6">
        <f>MONTH(tbl_Sales[[#This Row],[Date]])</f>
        <v>12</v>
      </c>
      <c r="Q5528" s="6">
        <f>YEAR(tbl_Sales[[#This Row],[Date]])</f>
        <v>2016</v>
      </c>
    </row>
    <row r="5529" spans="1:17" x14ac:dyDescent="0.25">
      <c r="A5529" s="1">
        <v>42709</v>
      </c>
      <c r="B5529">
        <v>510000</v>
      </c>
      <c r="C5529" t="s">
        <v>2</v>
      </c>
      <c r="D5529" t="s">
        <v>12425</v>
      </c>
      <c r="E5529" t="s">
        <v>5</v>
      </c>
      <c r="F5529">
        <v>3081</v>
      </c>
      <c r="G5529">
        <v>2</v>
      </c>
      <c r="H5529">
        <v>1</v>
      </c>
      <c r="I5529">
        <v>1</v>
      </c>
      <c r="J5529">
        <v>174</v>
      </c>
      <c r="L5529" t="s">
        <v>5649</v>
      </c>
      <c r="M5529" t="s">
        <v>748</v>
      </c>
      <c r="N5529" t="s">
        <v>150</v>
      </c>
      <c r="O5529" s="6" t="str">
        <f>INDEX(lkp_Region,MATCH(tbl_Sales[[#This Row],[Suburb]],lkp_Suburb,0))</f>
        <v>Eastern Metropolitan</v>
      </c>
      <c r="P5529" s="6">
        <f>MONTH(tbl_Sales[[#This Row],[Date]])</f>
        <v>12</v>
      </c>
      <c r="Q5529" s="6">
        <f>YEAR(tbl_Sales[[#This Row],[Date]])</f>
        <v>2016</v>
      </c>
    </row>
    <row r="5530" spans="1:17" x14ac:dyDescent="0.25">
      <c r="A5530" s="1">
        <v>42709</v>
      </c>
      <c r="B5530">
        <v>1155000</v>
      </c>
      <c r="C5530" t="s">
        <v>2</v>
      </c>
      <c r="D5530" t="s">
        <v>12427</v>
      </c>
      <c r="E5530" t="s">
        <v>10</v>
      </c>
      <c r="F5530">
        <v>3079</v>
      </c>
      <c r="G5530">
        <v>3</v>
      </c>
      <c r="H5530">
        <v>1</v>
      </c>
      <c r="I5530">
        <v>2</v>
      </c>
      <c r="J5530">
        <v>537</v>
      </c>
      <c r="K5530">
        <v>1945</v>
      </c>
      <c r="L5530" t="s">
        <v>5650</v>
      </c>
      <c r="M5530" t="s">
        <v>213</v>
      </c>
      <c r="N5530" t="s">
        <v>150</v>
      </c>
      <c r="O5530" s="6" t="str">
        <f>INDEX(lkp_Region,MATCH(tbl_Sales[[#This Row],[Suburb]],lkp_Suburb,0))</f>
        <v>Eastern Metropolitan</v>
      </c>
      <c r="P5530" s="6">
        <f>MONTH(tbl_Sales[[#This Row],[Date]])</f>
        <v>12</v>
      </c>
      <c r="Q5530" s="6">
        <f>YEAR(tbl_Sales[[#This Row],[Date]])</f>
        <v>2016</v>
      </c>
    </row>
    <row r="5531" spans="1:17" x14ac:dyDescent="0.25">
      <c r="A5531" s="1">
        <v>42710</v>
      </c>
      <c r="B5531">
        <v>1474000</v>
      </c>
      <c r="C5531" t="s">
        <v>2</v>
      </c>
      <c r="D5531" t="s">
        <v>12427</v>
      </c>
      <c r="E5531" t="s">
        <v>5</v>
      </c>
      <c r="F5531">
        <v>3121</v>
      </c>
      <c r="G5531">
        <v>3</v>
      </c>
      <c r="H5531">
        <v>1</v>
      </c>
      <c r="I5531">
        <v>0</v>
      </c>
      <c r="J5531">
        <v>238</v>
      </c>
      <c r="K5531">
        <v>1900</v>
      </c>
      <c r="L5531" t="s">
        <v>5651</v>
      </c>
      <c r="M5531" t="s">
        <v>6</v>
      </c>
      <c r="N5531" t="s">
        <v>8</v>
      </c>
      <c r="O5531" s="6" t="str">
        <f>INDEX(lkp_Region,MATCH(tbl_Sales[[#This Row],[Suburb]],lkp_Suburb,0))</f>
        <v>Northern Metropolitan</v>
      </c>
      <c r="P5531" s="6">
        <f>MONTH(tbl_Sales[[#This Row],[Date]])</f>
        <v>12</v>
      </c>
      <c r="Q5531" s="6">
        <f>YEAR(tbl_Sales[[#This Row],[Date]])</f>
        <v>2016</v>
      </c>
    </row>
    <row r="5532" spans="1:17" x14ac:dyDescent="0.25">
      <c r="A5532" s="1">
        <v>42710</v>
      </c>
      <c r="B5532">
        <v>592500</v>
      </c>
      <c r="C5532" t="s">
        <v>13</v>
      </c>
      <c r="D5532" t="s">
        <v>12428</v>
      </c>
      <c r="E5532" t="s">
        <v>10</v>
      </c>
      <c r="F5532">
        <v>3143</v>
      </c>
      <c r="G5532">
        <v>2</v>
      </c>
      <c r="H5532">
        <v>1</v>
      </c>
      <c r="I5532">
        <v>1</v>
      </c>
      <c r="J5532">
        <v>0</v>
      </c>
      <c r="K5532">
        <v>1970</v>
      </c>
      <c r="L5532" t="s">
        <v>5652</v>
      </c>
      <c r="M5532" t="s">
        <v>283</v>
      </c>
      <c r="N5532" t="s">
        <v>76</v>
      </c>
      <c r="O5532" s="6" t="str">
        <f>INDEX(lkp_Region,MATCH(tbl_Sales[[#This Row],[Suburb]],lkp_Suburb,0))</f>
        <v>Southern Metropolitan</v>
      </c>
      <c r="P5532" s="6">
        <f>MONTH(tbl_Sales[[#This Row],[Date]])</f>
        <v>12</v>
      </c>
      <c r="Q5532" s="6">
        <f>YEAR(tbl_Sales[[#This Row],[Date]])</f>
        <v>2016</v>
      </c>
    </row>
    <row r="5533" spans="1:17" x14ac:dyDescent="0.25">
      <c r="A5533" s="1">
        <v>42710</v>
      </c>
      <c r="B5533">
        <v>704000</v>
      </c>
      <c r="C5533" t="s">
        <v>13</v>
      </c>
      <c r="D5533" t="s">
        <v>12430</v>
      </c>
      <c r="E5533" t="s">
        <v>5</v>
      </c>
      <c r="F5533">
        <v>3143</v>
      </c>
      <c r="G5533">
        <v>2</v>
      </c>
      <c r="H5533">
        <v>1</v>
      </c>
      <c r="I5533">
        <v>1</v>
      </c>
      <c r="J5533">
        <v>0</v>
      </c>
      <c r="K5533">
        <v>1969</v>
      </c>
      <c r="L5533" t="s">
        <v>5653</v>
      </c>
      <c r="M5533" t="s">
        <v>283</v>
      </c>
      <c r="N5533" t="s">
        <v>76</v>
      </c>
      <c r="O5533" s="6" t="str">
        <f>INDEX(lkp_Region,MATCH(tbl_Sales[[#This Row],[Suburb]],lkp_Suburb,0))</f>
        <v>Southern Metropolitan</v>
      </c>
      <c r="P5533" s="6">
        <f>MONTH(tbl_Sales[[#This Row],[Date]])</f>
        <v>12</v>
      </c>
      <c r="Q5533" s="6">
        <f>YEAR(tbl_Sales[[#This Row],[Date]])</f>
        <v>2016</v>
      </c>
    </row>
    <row r="5534" spans="1:17" x14ac:dyDescent="0.25">
      <c r="A5534" s="1">
        <v>42710</v>
      </c>
      <c r="B5534">
        <v>1210000</v>
      </c>
      <c r="C5534" t="s">
        <v>51</v>
      </c>
      <c r="D5534" t="s">
        <v>12425</v>
      </c>
      <c r="E5534" t="s">
        <v>5</v>
      </c>
      <c r="F5534">
        <v>3142</v>
      </c>
      <c r="G5534">
        <v>2</v>
      </c>
      <c r="H5534">
        <v>2</v>
      </c>
      <c r="I5534">
        <v>2</v>
      </c>
      <c r="J5534">
        <v>101</v>
      </c>
      <c r="L5534" t="s">
        <v>5654</v>
      </c>
      <c r="M5534" t="s">
        <v>109</v>
      </c>
      <c r="N5534" t="s">
        <v>76</v>
      </c>
      <c r="O5534" s="6" t="str">
        <f>INDEX(lkp_Region,MATCH(tbl_Sales[[#This Row],[Suburb]],lkp_Suburb,0))</f>
        <v>Southern Metropolitan</v>
      </c>
      <c r="P5534" s="6">
        <f>MONTH(tbl_Sales[[#This Row],[Date]])</f>
        <v>12</v>
      </c>
      <c r="Q5534" s="6">
        <f>YEAR(tbl_Sales[[#This Row],[Date]])</f>
        <v>2016</v>
      </c>
    </row>
    <row r="5535" spans="1:17" x14ac:dyDescent="0.25">
      <c r="A5535" s="1">
        <v>42710</v>
      </c>
      <c r="B5535">
        <v>1670000</v>
      </c>
      <c r="C5535" t="s">
        <v>2</v>
      </c>
      <c r="D5535" t="s">
        <v>12427</v>
      </c>
      <c r="E5535" t="s">
        <v>10</v>
      </c>
      <c r="F5535">
        <v>3145</v>
      </c>
      <c r="G5535">
        <v>3</v>
      </c>
      <c r="H5535">
        <v>2</v>
      </c>
      <c r="I5535">
        <v>1</v>
      </c>
      <c r="J5535">
        <v>375</v>
      </c>
      <c r="K5535">
        <v>1920</v>
      </c>
      <c r="L5535" t="s">
        <v>5655</v>
      </c>
      <c r="M5535" t="s">
        <v>74</v>
      </c>
      <c r="N5535" t="s">
        <v>76</v>
      </c>
      <c r="O5535" s="6" t="str">
        <f>INDEX(lkp_Region,MATCH(tbl_Sales[[#This Row],[Suburb]],lkp_Suburb,0))</f>
        <v>Southern Metropolitan</v>
      </c>
      <c r="P5535" s="6">
        <f>MONTH(tbl_Sales[[#This Row],[Date]])</f>
        <v>12</v>
      </c>
      <c r="Q5535" s="6">
        <f>YEAR(tbl_Sales[[#This Row],[Date]])</f>
        <v>2016</v>
      </c>
    </row>
    <row r="5536" spans="1:17" x14ac:dyDescent="0.25">
      <c r="A5536" s="1">
        <v>42710</v>
      </c>
      <c r="B5536">
        <v>540000</v>
      </c>
      <c r="C5536" t="s">
        <v>13</v>
      </c>
      <c r="D5536" t="s">
        <v>12429</v>
      </c>
      <c r="E5536" t="s">
        <v>5</v>
      </c>
      <c r="F5536">
        <v>3207</v>
      </c>
      <c r="G5536">
        <v>1</v>
      </c>
      <c r="H5536">
        <v>1</v>
      </c>
      <c r="I5536">
        <v>1</v>
      </c>
      <c r="J5536">
        <v>0</v>
      </c>
      <c r="K5536">
        <v>2000</v>
      </c>
      <c r="L5536" t="s">
        <v>5656</v>
      </c>
      <c r="M5536" t="s">
        <v>24</v>
      </c>
      <c r="N5536" t="s">
        <v>26</v>
      </c>
      <c r="O5536" s="6" t="str">
        <f>INDEX(lkp_Region,MATCH(tbl_Sales[[#This Row],[Suburb]],lkp_Suburb,0))</f>
        <v>Southern Metropolitan</v>
      </c>
      <c r="P5536" s="6">
        <f>MONTH(tbl_Sales[[#This Row],[Date]])</f>
        <v>12</v>
      </c>
      <c r="Q5536" s="6">
        <f>YEAR(tbl_Sales[[#This Row],[Date]])</f>
        <v>2016</v>
      </c>
    </row>
    <row r="5537" spans="1:17" x14ac:dyDescent="0.25">
      <c r="A5537" s="1">
        <v>42710</v>
      </c>
      <c r="B5537">
        <v>1200000</v>
      </c>
      <c r="C5537" t="s">
        <v>13</v>
      </c>
      <c r="D5537" t="s">
        <v>12429</v>
      </c>
      <c r="E5537" t="s">
        <v>5</v>
      </c>
      <c r="F5537">
        <v>3181</v>
      </c>
      <c r="G5537">
        <v>2</v>
      </c>
      <c r="H5537">
        <v>2</v>
      </c>
      <c r="I5537">
        <v>1</v>
      </c>
      <c r="J5537">
        <v>0</v>
      </c>
      <c r="K5537">
        <v>2007</v>
      </c>
      <c r="L5537" t="s">
        <v>5657</v>
      </c>
      <c r="M5537" t="s">
        <v>431</v>
      </c>
      <c r="N5537" t="s">
        <v>26</v>
      </c>
      <c r="O5537" s="6" t="str">
        <f>INDEX(lkp_Region,MATCH(tbl_Sales[[#This Row],[Suburb]],lkp_Suburb,0))</f>
        <v>Southern Metropolitan</v>
      </c>
      <c r="P5537" s="6">
        <f>MONTH(tbl_Sales[[#This Row],[Date]])</f>
        <v>12</v>
      </c>
      <c r="Q5537" s="6">
        <f>YEAR(tbl_Sales[[#This Row],[Date]])</f>
        <v>2016</v>
      </c>
    </row>
    <row r="5538" spans="1:17" x14ac:dyDescent="0.25">
      <c r="A5538" s="1">
        <v>42710</v>
      </c>
      <c r="B5538">
        <v>460000</v>
      </c>
      <c r="C5538" t="s">
        <v>2</v>
      </c>
      <c r="D5538" t="s">
        <v>12423</v>
      </c>
      <c r="E5538" t="s">
        <v>10</v>
      </c>
      <c r="F5538">
        <v>3046</v>
      </c>
      <c r="G5538">
        <v>2</v>
      </c>
      <c r="H5538">
        <v>1</v>
      </c>
      <c r="I5538">
        <v>4</v>
      </c>
      <c r="J5538">
        <v>360</v>
      </c>
      <c r="L5538" t="s">
        <v>5658</v>
      </c>
      <c r="M5538" t="s">
        <v>391</v>
      </c>
      <c r="N5538" t="s">
        <v>18</v>
      </c>
      <c r="O5538" s="6" t="str">
        <f>INDEX(lkp_Region,MATCH(tbl_Sales[[#This Row],[Suburb]],lkp_Suburb,0))</f>
        <v>Northern Metropolitan</v>
      </c>
      <c r="P5538" s="6">
        <f>MONTH(tbl_Sales[[#This Row],[Date]])</f>
        <v>12</v>
      </c>
      <c r="Q5538" s="6">
        <f>YEAR(tbl_Sales[[#This Row],[Date]])</f>
        <v>2016</v>
      </c>
    </row>
    <row r="5539" spans="1:17" x14ac:dyDescent="0.25">
      <c r="A5539" s="1">
        <v>42710</v>
      </c>
      <c r="B5539">
        <v>530000</v>
      </c>
      <c r="C5539" t="s">
        <v>2</v>
      </c>
      <c r="D5539" t="s">
        <v>12423</v>
      </c>
      <c r="E5539" t="s">
        <v>5</v>
      </c>
      <c r="F5539">
        <v>3046</v>
      </c>
      <c r="G5539">
        <v>2</v>
      </c>
      <c r="H5539">
        <v>1</v>
      </c>
      <c r="I5539">
        <v>2</v>
      </c>
      <c r="J5539">
        <v>643</v>
      </c>
      <c r="L5539" t="s">
        <v>5659</v>
      </c>
      <c r="M5539" t="s">
        <v>78</v>
      </c>
      <c r="N5539" t="s">
        <v>18</v>
      </c>
      <c r="O5539" s="6" t="str">
        <f>INDEX(lkp_Region,MATCH(tbl_Sales[[#This Row],[Suburb]],lkp_Suburb,0))</f>
        <v>Northern Metropolitan</v>
      </c>
      <c r="P5539" s="6">
        <f>MONTH(tbl_Sales[[#This Row],[Date]])</f>
        <v>12</v>
      </c>
      <c r="Q5539" s="6">
        <f>YEAR(tbl_Sales[[#This Row],[Date]])</f>
        <v>2016</v>
      </c>
    </row>
    <row r="5540" spans="1:17" x14ac:dyDescent="0.25">
      <c r="A5540" s="1">
        <v>42710</v>
      </c>
      <c r="B5540">
        <v>553500</v>
      </c>
      <c r="C5540" t="s">
        <v>51</v>
      </c>
      <c r="D5540" t="s">
        <v>12427</v>
      </c>
      <c r="E5540" t="s">
        <v>10</v>
      </c>
      <c r="F5540">
        <v>3060</v>
      </c>
      <c r="G5540">
        <v>3</v>
      </c>
      <c r="H5540">
        <v>2</v>
      </c>
      <c r="I5540">
        <v>1</v>
      </c>
      <c r="J5540">
        <v>280</v>
      </c>
      <c r="L5540" t="s">
        <v>5660</v>
      </c>
      <c r="M5540" t="s">
        <v>16</v>
      </c>
      <c r="N5540" t="s">
        <v>18</v>
      </c>
      <c r="O5540" s="6" t="str">
        <f>INDEX(lkp_Region,MATCH(tbl_Sales[[#This Row],[Suburb]],lkp_Suburb,0))</f>
        <v>Northern Metropolitan</v>
      </c>
      <c r="P5540" s="6">
        <f>MONTH(tbl_Sales[[#This Row],[Date]])</f>
        <v>12</v>
      </c>
      <c r="Q5540" s="6">
        <f>YEAR(tbl_Sales[[#This Row],[Date]])</f>
        <v>2016</v>
      </c>
    </row>
    <row r="5541" spans="1:17" x14ac:dyDescent="0.25">
      <c r="A5541" s="1">
        <v>42710</v>
      </c>
      <c r="B5541">
        <v>647000</v>
      </c>
      <c r="C5541" t="s">
        <v>13</v>
      </c>
      <c r="D5541" t="s">
        <v>12428</v>
      </c>
      <c r="E5541" t="s">
        <v>10</v>
      </c>
      <c r="F5541">
        <v>3046</v>
      </c>
      <c r="G5541">
        <v>3</v>
      </c>
      <c r="H5541">
        <v>1</v>
      </c>
      <c r="I5541">
        <v>2</v>
      </c>
      <c r="J5541">
        <v>250</v>
      </c>
      <c r="L5541" t="s">
        <v>5661</v>
      </c>
      <c r="M5541" t="s">
        <v>680</v>
      </c>
      <c r="N5541" t="s">
        <v>18</v>
      </c>
      <c r="O5541" s="6" t="str">
        <f>INDEX(lkp_Region,MATCH(tbl_Sales[[#This Row],[Suburb]],lkp_Suburb,0))</f>
        <v>Northern Metropolitan</v>
      </c>
      <c r="P5541" s="6">
        <f>MONTH(tbl_Sales[[#This Row],[Date]])</f>
        <v>12</v>
      </c>
      <c r="Q5541" s="6">
        <f>YEAR(tbl_Sales[[#This Row],[Date]])</f>
        <v>2016</v>
      </c>
    </row>
    <row r="5542" spans="1:17" x14ac:dyDescent="0.25">
      <c r="A5542" s="1">
        <v>42710</v>
      </c>
      <c r="B5542">
        <v>720000</v>
      </c>
      <c r="C5542" t="s">
        <v>2</v>
      </c>
      <c r="D5542" t="s">
        <v>12428</v>
      </c>
      <c r="E5542" t="s">
        <v>5</v>
      </c>
      <c r="F5542">
        <v>3044</v>
      </c>
      <c r="G5542">
        <v>2</v>
      </c>
      <c r="H5542">
        <v>1</v>
      </c>
      <c r="I5542">
        <v>1</v>
      </c>
      <c r="J5542">
        <v>428</v>
      </c>
      <c r="L5542" t="s">
        <v>5662</v>
      </c>
      <c r="M5542" t="s">
        <v>115</v>
      </c>
      <c r="N5542" t="s">
        <v>18</v>
      </c>
      <c r="O5542" s="6" t="str">
        <f>INDEX(lkp_Region,MATCH(tbl_Sales[[#This Row],[Suburb]],lkp_Suburb,0))</f>
        <v>Northern Metropolitan</v>
      </c>
      <c r="P5542" s="6">
        <f>MONTH(tbl_Sales[[#This Row],[Date]])</f>
        <v>12</v>
      </c>
      <c r="Q5542" s="6">
        <f>YEAR(tbl_Sales[[#This Row],[Date]])</f>
        <v>2016</v>
      </c>
    </row>
    <row r="5543" spans="1:17" x14ac:dyDescent="0.25">
      <c r="A5543" s="1">
        <v>42710</v>
      </c>
      <c r="B5543">
        <v>765000</v>
      </c>
      <c r="C5543" t="s">
        <v>2</v>
      </c>
      <c r="D5543" t="s">
        <v>12427</v>
      </c>
      <c r="E5543" t="s">
        <v>10</v>
      </c>
      <c r="F5543">
        <v>3058</v>
      </c>
      <c r="G5543">
        <v>2</v>
      </c>
      <c r="H5543">
        <v>1</v>
      </c>
      <c r="I5543">
        <v>2</v>
      </c>
      <c r="J5543">
        <v>563</v>
      </c>
      <c r="K5543">
        <v>1925</v>
      </c>
      <c r="L5543" t="s">
        <v>5663</v>
      </c>
      <c r="M5543" t="s">
        <v>499</v>
      </c>
      <c r="N5543" t="s">
        <v>18</v>
      </c>
      <c r="O5543" s="6" t="str">
        <f>INDEX(lkp_Region,MATCH(tbl_Sales[[#This Row],[Suburb]],lkp_Suburb,0))</f>
        <v>Northern Metropolitan</v>
      </c>
      <c r="P5543" s="6">
        <f>MONTH(tbl_Sales[[#This Row],[Date]])</f>
        <v>12</v>
      </c>
      <c r="Q5543" s="6">
        <f>YEAR(tbl_Sales[[#This Row],[Date]])</f>
        <v>2016</v>
      </c>
    </row>
    <row r="5544" spans="1:17" x14ac:dyDescent="0.25">
      <c r="A5544" s="1">
        <v>42710</v>
      </c>
      <c r="B5544">
        <v>1172000</v>
      </c>
      <c r="C5544" t="s">
        <v>2</v>
      </c>
      <c r="D5544" t="s">
        <v>12427</v>
      </c>
      <c r="E5544" t="s">
        <v>10</v>
      </c>
      <c r="F5544">
        <v>3058</v>
      </c>
      <c r="G5544">
        <v>5</v>
      </c>
      <c r="H5544">
        <v>3</v>
      </c>
      <c r="I5544">
        <v>2</v>
      </c>
      <c r="J5544">
        <v>425</v>
      </c>
      <c r="K5544">
        <v>2014</v>
      </c>
      <c r="L5544" t="s">
        <v>5664</v>
      </c>
      <c r="M5544" t="s">
        <v>499</v>
      </c>
      <c r="N5544" t="s">
        <v>18</v>
      </c>
      <c r="O5544" s="6" t="str">
        <f>INDEX(lkp_Region,MATCH(tbl_Sales[[#This Row],[Suburb]],lkp_Suburb,0))</f>
        <v>Northern Metropolitan</v>
      </c>
      <c r="P5544" s="6">
        <f>MONTH(tbl_Sales[[#This Row],[Date]])</f>
        <v>12</v>
      </c>
      <c r="Q5544" s="6">
        <f>YEAR(tbl_Sales[[#This Row],[Date]])</f>
        <v>2016</v>
      </c>
    </row>
    <row r="5545" spans="1:17" x14ac:dyDescent="0.25">
      <c r="A5545" s="1">
        <v>42710</v>
      </c>
      <c r="B5545">
        <v>810000</v>
      </c>
      <c r="C5545" t="s">
        <v>2</v>
      </c>
      <c r="D5545" t="s">
        <v>12427</v>
      </c>
      <c r="E5545" t="s">
        <v>5</v>
      </c>
      <c r="F5545">
        <v>3040</v>
      </c>
      <c r="G5545">
        <v>3</v>
      </c>
      <c r="H5545">
        <v>1</v>
      </c>
      <c r="I5545">
        <v>2</v>
      </c>
      <c r="J5545">
        <v>613</v>
      </c>
      <c r="L5545" t="s">
        <v>5665</v>
      </c>
      <c r="M5545" t="s">
        <v>417</v>
      </c>
      <c r="N5545" t="s">
        <v>49</v>
      </c>
      <c r="O5545" s="6" t="str">
        <f>INDEX(lkp_Region,MATCH(tbl_Sales[[#This Row],[Suburb]],lkp_Suburb,0))</f>
        <v>Western Metropolitan</v>
      </c>
      <c r="P5545" s="6">
        <f>MONTH(tbl_Sales[[#This Row],[Date]])</f>
        <v>12</v>
      </c>
      <c r="Q5545" s="6">
        <f>YEAR(tbl_Sales[[#This Row],[Date]])</f>
        <v>2016</v>
      </c>
    </row>
    <row r="5546" spans="1:17" x14ac:dyDescent="0.25">
      <c r="A5546" s="1">
        <v>42710</v>
      </c>
      <c r="B5546">
        <v>671000</v>
      </c>
      <c r="C5546" t="s">
        <v>13</v>
      </c>
      <c r="D5546" t="s">
        <v>12425</v>
      </c>
      <c r="E5546" t="s">
        <v>5</v>
      </c>
      <c r="F5546">
        <v>3000</v>
      </c>
      <c r="G5546">
        <v>2</v>
      </c>
      <c r="H5546">
        <v>1</v>
      </c>
      <c r="I5546">
        <v>1</v>
      </c>
      <c r="J5546">
        <v>0</v>
      </c>
      <c r="L5546" t="s">
        <v>5666</v>
      </c>
      <c r="M5546" t="s">
        <v>88</v>
      </c>
      <c r="N5546" t="s">
        <v>88</v>
      </c>
      <c r="O5546" s="6" t="str">
        <f>INDEX(lkp_Region,MATCH(tbl_Sales[[#This Row],[Suburb]],lkp_Suburb,0))</f>
        <v>Northern Metropolitan</v>
      </c>
      <c r="P5546" s="6">
        <f>MONTH(tbl_Sales[[#This Row],[Date]])</f>
        <v>12</v>
      </c>
      <c r="Q5546" s="6">
        <f>YEAR(tbl_Sales[[#This Row],[Date]])</f>
        <v>2016</v>
      </c>
    </row>
    <row r="5547" spans="1:17" x14ac:dyDescent="0.25">
      <c r="A5547" s="1">
        <v>42710</v>
      </c>
      <c r="B5547">
        <v>470000</v>
      </c>
      <c r="C5547" t="s">
        <v>13</v>
      </c>
      <c r="D5547" t="s">
        <v>12427</v>
      </c>
      <c r="E5547" t="s">
        <v>5</v>
      </c>
      <c r="F5547">
        <v>3032</v>
      </c>
      <c r="G5547">
        <v>2</v>
      </c>
      <c r="H5547">
        <v>2</v>
      </c>
      <c r="I5547">
        <v>1</v>
      </c>
      <c r="J5547">
        <v>0</v>
      </c>
      <c r="K5547">
        <v>2011</v>
      </c>
      <c r="L5547" t="s">
        <v>5667</v>
      </c>
      <c r="M5547" t="s">
        <v>21</v>
      </c>
      <c r="N5547" t="s">
        <v>21</v>
      </c>
      <c r="O5547" s="6" t="str">
        <f>INDEX(lkp_Region,MATCH(tbl_Sales[[#This Row],[Suburb]],lkp_Suburb,0))</f>
        <v>Western Metropolitan</v>
      </c>
      <c r="P5547" s="6">
        <f>MONTH(tbl_Sales[[#This Row],[Date]])</f>
        <v>12</v>
      </c>
      <c r="Q5547" s="6">
        <f>YEAR(tbl_Sales[[#This Row],[Date]])</f>
        <v>2016</v>
      </c>
    </row>
    <row r="5548" spans="1:17" x14ac:dyDescent="0.25">
      <c r="A5548" s="1">
        <v>42710</v>
      </c>
      <c r="B5548">
        <v>870000</v>
      </c>
      <c r="C5548" t="s">
        <v>2</v>
      </c>
      <c r="D5548" t="s">
        <v>12427</v>
      </c>
      <c r="E5548" t="s">
        <v>5</v>
      </c>
      <c r="F5548">
        <v>3032</v>
      </c>
      <c r="G5548">
        <v>3</v>
      </c>
      <c r="H5548">
        <v>2</v>
      </c>
      <c r="I5548">
        <v>2</v>
      </c>
      <c r="J5548">
        <v>392</v>
      </c>
      <c r="L5548" t="s">
        <v>5668</v>
      </c>
      <c r="M5548" t="s">
        <v>21</v>
      </c>
      <c r="N5548" t="s">
        <v>21</v>
      </c>
      <c r="O5548" s="6" t="str">
        <f>INDEX(lkp_Region,MATCH(tbl_Sales[[#This Row],[Suburb]],lkp_Suburb,0))</f>
        <v>Western Metropolitan</v>
      </c>
      <c r="P5548" s="6">
        <f>MONTH(tbl_Sales[[#This Row],[Date]])</f>
        <v>12</v>
      </c>
      <c r="Q5548" s="6">
        <f>YEAR(tbl_Sales[[#This Row],[Date]])</f>
        <v>2016</v>
      </c>
    </row>
    <row r="5549" spans="1:17" x14ac:dyDescent="0.25">
      <c r="A5549" s="1">
        <v>42710</v>
      </c>
      <c r="B5549">
        <v>991000</v>
      </c>
      <c r="C5549" t="s">
        <v>2</v>
      </c>
      <c r="D5549" t="s">
        <v>12428</v>
      </c>
      <c r="E5549" t="s">
        <v>5</v>
      </c>
      <c r="F5549">
        <v>3012</v>
      </c>
      <c r="G5549">
        <v>3</v>
      </c>
      <c r="H5549">
        <v>1</v>
      </c>
      <c r="I5549">
        <v>4</v>
      </c>
      <c r="J5549">
        <v>495</v>
      </c>
      <c r="L5549" t="s">
        <v>5669</v>
      </c>
      <c r="M5549" t="s">
        <v>53</v>
      </c>
      <c r="N5549" t="s">
        <v>21</v>
      </c>
      <c r="O5549" s="6" t="str">
        <f>INDEX(lkp_Region,MATCH(tbl_Sales[[#This Row],[Suburb]],lkp_Suburb,0))</f>
        <v>Western Metropolitan</v>
      </c>
      <c r="P5549" s="6">
        <f>MONTH(tbl_Sales[[#This Row],[Date]])</f>
        <v>12</v>
      </c>
      <c r="Q5549" s="6">
        <f>YEAR(tbl_Sales[[#This Row],[Date]])</f>
        <v>2016</v>
      </c>
    </row>
    <row r="5550" spans="1:17" x14ac:dyDescent="0.25">
      <c r="A5550" s="1">
        <v>42710</v>
      </c>
      <c r="B5550">
        <v>1003000</v>
      </c>
      <c r="C5550" t="s">
        <v>2</v>
      </c>
      <c r="D5550" t="s">
        <v>12430</v>
      </c>
      <c r="E5550" t="s">
        <v>10</v>
      </c>
      <c r="F5550">
        <v>3011</v>
      </c>
      <c r="G5550">
        <v>3</v>
      </c>
      <c r="H5550">
        <v>1</v>
      </c>
      <c r="I5550">
        <v>1</v>
      </c>
      <c r="J5550">
        <v>292</v>
      </c>
      <c r="K5550">
        <v>1900</v>
      </c>
      <c r="L5550" t="s">
        <v>5670</v>
      </c>
      <c r="M5550" t="s">
        <v>22</v>
      </c>
      <c r="N5550" t="s">
        <v>21</v>
      </c>
      <c r="O5550" s="6" t="str">
        <f>INDEX(lkp_Region,MATCH(tbl_Sales[[#This Row],[Suburb]],lkp_Suburb,0))</f>
        <v>Western Metropolitan</v>
      </c>
      <c r="P5550" s="6">
        <f>MONTH(tbl_Sales[[#This Row],[Date]])</f>
        <v>12</v>
      </c>
      <c r="Q5550" s="6">
        <f>YEAR(tbl_Sales[[#This Row],[Date]])</f>
        <v>2016</v>
      </c>
    </row>
    <row r="5551" spans="1:17" x14ac:dyDescent="0.25">
      <c r="A5551" s="1">
        <v>42710</v>
      </c>
      <c r="B5551">
        <v>1330000</v>
      </c>
      <c r="C5551" t="s">
        <v>2</v>
      </c>
      <c r="D5551" t="s">
        <v>12428</v>
      </c>
      <c r="E5551" t="s">
        <v>10</v>
      </c>
      <c r="F5551">
        <v>3011</v>
      </c>
      <c r="G5551">
        <v>3</v>
      </c>
      <c r="H5551">
        <v>3</v>
      </c>
      <c r="I5551">
        <v>2</v>
      </c>
      <c r="J5551">
        <v>168</v>
      </c>
      <c r="K5551">
        <v>2012</v>
      </c>
      <c r="L5551" t="s">
        <v>5671</v>
      </c>
      <c r="M5551" t="s">
        <v>660</v>
      </c>
      <c r="N5551" t="s">
        <v>21</v>
      </c>
      <c r="O5551" s="6" t="str">
        <f>INDEX(lkp_Region,MATCH(tbl_Sales[[#This Row],[Suburb]],lkp_Suburb,0))</f>
        <v>Western Metropolitan</v>
      </c>
      <c r="P5551" s="6">
        <f>MONTH(tbl_Sales[[#This Row],[Date]])</f>
        <v>12</v>
      </c>
      <c r="Q5551" s="6">
        <f>YEAR(tbl_Sales[[#This Row],[Date]])</f>
        <v>2016</v>
      </c>
    </row>
    <row r="5552" spans="1:17" x14ac:dyDescent="0.25">
      <c r="A5552" s="1">
        <v>42710</v>
      </c>
      <c r="B5552">
        <v>1650000</v>
      </c>
      <c r="C5552" t="s">
        <v>2</v>
      </c>
      <c r="D5552" t="s">
        <v>12429</v>
      </c>
      <c r="E5552" t="s">
        <v>5</v>
      </c>
      <c r="F5552">
        <v>3107</v>
      </c>
      <c r="G5552">
        <v>4</v>
      </c>
      <c r="H5552">
        <v>2</v>
      </c>
      <c r="I5552">
        <v>2</v>
      </c>
      <c r="J5552">
        <v>673</v>
      </c>
      <c r="K5552">
        <v>2005</v>
      </c>
      <c r="L5552" t="s">
        <v>5672</v>
      </c>
      <c r="M5552" t="s">
        <v>586</v>
      </c>
      <c r="N5552" t="s">
        <v>128</v>
      </c>
      <c r="O5552" s="6" t="str">
        <f>INDEX(lkp_Region,MATCH(tbl_Sales[[#This Row],[Suburb]],lkp_Suburb,0))</f>
        <v>Eastern Metropolitan</v>
      </c>
      <c r="P5552" s="6">
        <f>MONTH(tbl_Sales[[#This Row],[Date]])</f>
        <v>12</v>
      </c>
      <c r="Q5552" s="6">
        <f>YEAR(tbl_Sales[[#This Row],[Date]])</f>
        <v>2016</v>
      </c>
    </row>
    <row r="5553" spans="1:17" x14ac:dyDescent="0.25">
      <c r="A5553" s="1">
        <v>42710</v>
      </c>
      <c r="B5553">
        <v>855000</v>
      </c>
      <c r="C5553" t="s">
        <v>51</v>
      </c>
      <c r="D5553" t="s">
        <v>12430</v>
      </c>
      <c r="E5553" t="s">
        <v>5</v>
      </c>
      <c r="F5553">
        <v>3015</v>
      </c>
      <c r="G5553">
        <v>3</v>
      </c>
      <c r="H5553">
        <v>2</v>
      </c>
      <c r="I5553">
        <v>2</v>
      </c>
      <c r="J5553">
        <v>337</v>
      </c>
      <c r="L5553" t="s">
        <v>5673</v>
      </c>
      <c r="M5553" t="s">
        <v>419</v>
      </c>
      <c r="N5553" t="s">
        <v>69</v>
      </c>
      <c r="O5553" s="6" t="str">
        <f>INDEX(lkp_Region,MATCH(tbl_Sales[[#This Row],[Suburb]],lkp_Suburb,0))</f>
        <v>Western Metropolitan</v>
      </c>
      <c r="P5553" s="6">
        <f>MONTH(tbl_Sales[[#This Row],[Date]])</f>
        <v>12</v>
      </c>
      <c r="Q5553" s="6">
        <f>YEAR(tbl_Sales[[#This Row],[Date]])</f>
        <v>2016</v>
      </c>
    </row>
    <row r="5554" spans="1:17" x14ac:dyDescent="0.25">
      <c r="A5554" s="1">
        <v>42710</v>
      </c>
      <c r="B5554">
        <v>1035000</v>
      </c>
      <c r="C5554" t="s">
        <v>2</v>
      </c>
      <c r="D5554" t="s">
        <v>12431</v>
      </c>
      <c r="E5554" t="s">
        <v>10</v>
      </c>
      <c r="F5554">
        <v>3015</v>
      </c>
      <c r="G5554">
        <v>3</v>
      </c>
      <c r="H5554">
        <v>1</v>
      </c>
      <c r="I5554">
        <v>2</v>
      </c>
      <c r="J5554">
        <v>675</v>
      </c>
      <c r="L5554" t="s">
        <v>5674</v>
      </c>
      <c r="M5554" t="s">
        <v>131</v>
      </c>
      <c r="N5554" t="s">
        <v>69</v>
      </c>
      <c r="O5554" s="6" t="str">
        <f>INDEX(lkp_Region,MATCH(tbl_Sales[[#This Row],[Suburb]],lkp_Suburb,0))</f>
        <v>Western Metropolitan</v>
      </c>
      <c r="P5554" s="6">
        <f>MONTH(tbl_Sales[[#This Row],[Date]])</f>
        <v>12</v>
      </c>
      <c r="Q5554" s="6">
        <f>YEAR(tbl_Sales[[#This Row],[Date]])</f>
        <v>2016</v>
      </c>
    </row>
    <row r="5555" spans="1:17" x14ac:dyDescent="0.25">
      <c r="A5555" s="1">
        <v>42710</v>
      </c>
      <c r="B5555">
        <v>608000</v>
      </c>
      <c r="C5555" t="s">
        <v>13</v>
      </c>
      <c r="D5555" t="s">
        <v>12425</v>
      </c>
      <c r="E5555" t="s">
        <v>5</v>
      </c>
      <c r="F5555">
        <v>3161</v>
      </c>
      <c r="G5555">
        <v>2</v>
      </c>
      <c r="H5555">
        <v>1</v>
      </c>
      <c r="I5555">
        <v>1</v>
      </c>
      <c r="J5555">
        <v>0</v>
      </c>
      <c r="L5555" t="s">
        <v>5675</v>
      </c>
      <c r="M5555" t="s">
        <v>338</v>
      </c>
      <c r="N5555" t="s">
        <v>57</v>
      </c>
      <c r="O5555" s="6" t="str">
        <f>INDEX(lkp_Region,MATCH(tbl_Sales[[#This Row],[Suburb]],lkp_Suburb,0))</f>
        <v>Southern Metropolitan</v>
      </c>
      <c r="P5555" s="6">
        <f>MONTH(tbl_Sales[[#This Row],[Date]])</f>
        <v>12</v>
      </c>
      <c r="Q5555" s="6">
        <f>YEAR(tbl_Sales[[#This Row],[Date]])</f>
        <v>2016</v>
      </c>
    </row>
    <row r="5556" spans="1:17" x14ac:dyDescent="0.25">
      <c r="A5556" s="1">
        <v>42710</v>
      </c>
      <c r="B5556">
        <v>450000</v>
      </c>
      <c r="C5556" t="s">
        <v>13</v>
      </c>
      <c r="D5556" t="s">
        <v>12427</v>
      </c>
      <c r="E5556" t="s">
        <v>10</v>
      </c>
      <c r="F5556">
        <v>3073</v>
      </c>
      <c r="G5556">
        <v>2</v>
      </c>
      <c r="H5556">
        <v>1</v>
      </c>
      <c r="I5556">
        <v>1</v>
      </c>
      <c r="J5556">
        <v>95</v>
      </c>
      <c r="L5556" t="s">
        <v>5676</v>
      </c>
      <c r="M5556" t="s">
        <v>93</v>
      </c>
      <c r="N5556" t="s">
        <v>62</v>
      </c>
      <c r="O5556" s="6" t="str">
        <f>INDEX(lkp_Region,MATCH(tbl_Sales[[#This Row],[Suburb]],lkp_Suburb,0))</f>
        <v>Northern Metropolitan</v>
      </c>
      <c r="P5556" s="6">
        <f>MONTH(tbl_Sales[[#This Row],[Date]])</f>
        <v>12</v>
      </c>
      <c r="Q5556" s="6">
        <f>YEAR(tbl_Sales[[#This Row],[Date]])</f>
        <v>2016</v>
      </c>
    </row>
    <row r="5557" spans="1:17" x14ac:dyDescent="0.25">
      <c r="A5557" s="1">
        <v>42710</v>
      </c>
      <c r="B5557">
        <v>815000</v>
      </c>
      <c r="C5557" t="s">
        <v>2</v>
      </c>
      <c r="D5557" t="s">
        <v>12427</v>
      </c>
      <c r="E5557" t="s">
        <v>10</v>
      </c>
      <c r="F5557">
        <v>3072</v>
      </c>
      <c r="G5557">
        <v>3</v>
      </c>
      <c r="H5557">
        <v>1</v>
      </c>
      <c r="I5557">
        <v>1</v>
      </c>
      <c r="J5557">
        <v>0</v>
      </c>
      <c r="L5557" t="s">
        <v>5677</v>
      </c>
      <c r="M5557" t="s">
        <v>97</v>
      </c>
      <c r="N5557" t="s">
        <v>62</v>
      </c>
      <c r="O5557" s="6" t="str">
        <f>INDEX(lkp_Region,MATCH(tbl_Sales[[#This Row],[Suburb]],lkp_Suburb,0))</f>
        <v>Northern Metropolitan</v>
      </c>
      <c r="P5557" s="6">
        <f>MONTH(tbl_Sales[[#This Row],[Date]])</f>
        <v>12</v>
      </c>
      <c r="Q5557" s="6">
        <f>YEAR(tbl_Sales[[#This Row],[Date]])</f>
        <v>2016</v>
      </c>
    </row>
    <row r="5558" spans="1:17" x14ac:dyDescent="0.25">
      <c r="A5558" s="1">
        <v>42710</v>
      </c>
      <c r="B5558">
        <v>888500</v>
      </c>
      <c r="C5558" t="s">
        <v>2</v>
      </c>
      <c r="D5558" t="s">
        <v>12427</v>
      </c>
      <c r="E5558" t="s">
        <v>10</v>
      </c>
      <c r="F5558">
        <v>3072</v>
      </c>
      <c r="G5558">
        <v>3</v>
      </c>
      <c r="H5558">
        <v>1</v>
      </c>
      <c r="I5558">
        <v>2</v>
      </c>
      <c r="J5558">
        <v>497</v>
      </c>
      <c r="L5558" t="s">
        <v>5678</v>
      </c>
      <c r="M5558" t="s">
        <v>97</v>
      </c>
      <c r="N5558" t="s">
        <v>62</v>
      </c>
      <c r="O5558" s="6" t="str">
        <f>INDEX(lkp_Region,MATCH(tbl_Sales[[#This Row],[Suburb]],lkp_Suburb,0))</f>
        <v>Northern Metropolitan</v>
      </c>
      <c r="P5558" s="6">
        <f>MONTH(tbl_Sales[[#This Row],[Date]])</f>
        <v>12</v>
      </c>
      <c r="Q5558" s="6">
        <f>YEAR(tbl_Sales[[#This Row],[Date]])</f>
        <v>2016</v>
      </c>
    </row>
    <row r="5559" spans="1:17" x14ac:dyDescent="0.25">
      <c r="A5559" s="1">
        <v>42710</v>
      </c>
      <c r="B5559">
        <v>1030000</v>
      </c>
      <c r="C5559" t="s">
        <v>2</v>
      </c>
      <c r="D5559" t="s">
        <v>12432</v>
      </c>
      <c r="E5559" t="s">
        <v>10</v>
      </c>
      <c r="F5559">
        <v>3073</v>
      </c>
      <c r="G5559">
        <v>4</v>
      </c>
      <c r="H5559">
        <v>2</v>
      </c>
      <c r="I5559">
        <v>3</v>
      </c>
      <c r="J5559">
        <v>630</v>
      </c>
      <c r="K5559">
        <v>1935</v>
      </c>
      <c r="L5559" t="s">
        <v>5679</v>
      </c>
      <c r="M5559" t="s">
        <v>93</v>
      </c>
      <c r="N5559" t="s">
        <v>62</v>
      </c>
      <c r="O5559" s="6" t="str">
        <f>INDEX(lkp_Region,MATCH(tbl_Sales[[#This Row],[Suburb]],lkp_Suburb,0))</f>
        <v>Northern Metropolitan</v>
      </c>
      <c r="P5559" s="6">
        <f>MONTH(tbl_Sales[[#This Row],[Date]])</f>
        <v>12</v>
      </c>
      <c r="Q5559" s="6">
        <f>YEAR(tbl_Sales[[#This Row],[Date]])</f>
        <v>2016</v>
      </c>
    </row>
    <row r="5560" spans="1:17" x14ac:dyDescent="0.25">
      <c r="A5560" s="1">
        <v>42710</v>
      </c>
      <c r="B5560">
        <v>575000</v>
      </c>
      <c r="C5560" t="s">
        <v>13</v>
      </c>
      <c r="D5560" t="s">
        <v>12428</v>
      </c>
      <c r="E5560" t="s">
        <v>10</v>
      </c>
      <c r="F5560">
        <v>3122</v>
      </c>
      <c r="G5560">
        <v>2</v>
      </c>
      <c r="H5560">
        <v>2</v>
      </c>
      <c r="I5560">
        <v>1</v>
      </c>
      <c r="J5560">
        <v>0</v>
      </c>
      <c r="L5560" t="s">
        <v>5680</v>
      </c>
      <c r="M5560" t="s">
        <v>461</v>
      </c>
      <c r="N5560" t="s">
        <v>101</v>
      </c>
      <c r="O5560" s="6" t="str">
        <f>INDEX(lkp_Region,MATCH(tbl_Sales[[#This Row],[Suburb]],lkp_Suburb,0))</f>
        <v>Southern Metropolitan</v>
      </c>
      <c r="P5560" s="6">
        <f>MONTH(tbl_Sales[[#This Row],[Date]])</f>
        <v>12</v>
      </c>
      <c r="Q5560" s="6">
        <f>YEAR(tbl_Sales[[#This Row],[Date]])</f>
        <v>2016</v>
      </c>
    </row>
    <row r="5561" spans="1:17" x14ac:dyDescent="0.25">
      <c r="A5561" s="1">
        <v>42710</v>
      </c>
      <c r="B5561">
        <v>610000</v>
      </c>
      <c r="C5561" t="s">
        <v>13</v>
      </c>
      <c r="D5561" t="s">
        <v>12428</v>
      </c>
      <c r="E5561" t="s">
        <v>10</v>
      </c>
      <c r="F5561">
        <v>3101</v>
      </c>
      <c r="G5561">
        <v>2</v>
      </c>
      <c r="H5561">
        <v>1</v>
      </c>
      <c r="I5561">
        <v>1</v>
      </c>
      <c r="J5561">
        <v>0</v>
      </c>
      <c r="K5561">
        <v>1960</v>
      </c>
      <c r="L5561" t="s">
        <v>5681</v>
      </c>
      <c r="M5561" t="s">
        <v>145</v>
      </c>
      <c r="N5561" t="s">
        <v>101</v>
      </c>
      <c r="O5561" s="6" t="str">
        <f>INDEX(lkp_Region,MATCH(tbl_Sales[[#This Row],[Suburb]],lkp_Suburb,0))</f>
        <v>Southern Metropolitan</v>
      </c>
      <c r="P5561" s="6">
        <f>MONTH(tbl_Sales[[#This Row],[Date]])</f>
        <v>12</v>
      </c>
      <c r="Q5561" s="6">
        <f>YEAR(tbl_Sales[[#This Row],[Date]])</f>
        <v>2016</v>
      </c>
    </row>
    <row r="5562" spans="1:17" x14ac:dyDescent="0.25">
      <c r="A5562" s="1">
        <v>42710</v>
      </c>
      <c r="B5562">
        <v>490000</v>
      </c>
      <c r="C5562" t="s">
        <v>2</v>
      </c>
      <c r="D5562" t="s">
        <v>12430</v>
      </c>
      <c r="E5562" t="s">
        <v>5</v>
      </c>
      <c r="F5562">
        <v>3084</v>
      </c>
      <c r="G5562">
        <v>2</v>
      </c>
      <c r="H5562">
        <v>1</v>
      </c>
      <c r="I5562">
        <v>1</v>
      </c>
      <c r="J5562">
        <v>187</v>
      </c>
      <c r="K5562">
        <v>1980</v>
      </c>
      <c r="L5562" t="s">
        <v>5682</v>
      </c>
      <c r="M5562" t="s">
        <v>211</v>
      </c>
      <c r="N5562" t="s">
        <v>150</v>
      </c>
      <c r="O5562" s="6" t="str">
        <f>INDEX(lkp_Region,MATCH(tbl_Sales[[#This Row],[Suburb]],lkp_Suburb,0))</f>
        <v>Eastern Metropolitan</v>
      </c>
      <c r="P5562" s="6">
        <f>MONTH(tbl_Sales[[#This Row],[Date]])</f>
        <v>12</v>
      </c>
      <c r="Q5562" s="6">
        <f>YEAR(tbl_Sales[[#This Row],[Date]])</f>
        <v>2016</v>
      </c>
    </row>
    <row r="5563" spans="1:17" x14ac:dyDescent="0.25">
      <c r="A5563" s="1">
        <v>42710</v>
      </c>
      <c r="B5563">
        <v>725000</v>
      </c>
      <c r="C5563" t="s">
        <v>2</v>
      </c>
      <c r="D5563" t="s">
        <v>12430</v>
      </c>
      <c r="E5563" t="s">
        <v>10</v>
      </c>
      <c r="F5563">
        <v>3087</v>
      </c>
      <c r="G5563">
        <v>3</v>
      </c>
      <c r="H5563">
        <v>1</v>
      </c>
      <c r="I5563">
        <v>1</v>
      </c>
      <c r="J5563">
        <v>545</v>
      </c>
      <c r="L5563" t="s">
        <v>5683</v>
      </c>
      <c r="M5563" t="s">
        <v>349</v>
      </c>
      <c r="N5563" t="s">
        <v>150</v>
      </c>
      <c r="O5563" s="6" t="str">
        <f>INDEX(lkp_Region,MATCH(tbl_Sales[[#This Row],[Suburb]],lkp_Suburb,0))</f>
        <v>Northern Metropolitan</v>
      </c>
      <c r="P5563" s="6">
        <f>MONTH(tbl_Sales[[#This Row],[Date]])</f>
        <v>12</v>
      </c>
      <c r="Q5563" s="6">
        <f>YEAR(tbl_Sales[[#This Row],[Date]])</f>
        <v>2016</v>
      </c>
    </row>
    <row r="5564" spans="1:17" x14ac:dyDescent="0.25">
      <c r="A5564" s="1">
        <v>42711</v>
      </c>
      <c r="B5564">
        <v>566000</v>
      </c>
      <c r="C5564" t="s">
        <v>13</v>
      </c>
      <c r="D5564" t="s">
        <v>12428</v>
      </c>
      <c r="E5564" t="s">
        <v>5</v>
      </c>
      <c r="F5564">
        <v>3144</v>
      </c>
      <c r="G5564">
        <v>2</v>
      </c>
      <c r="H5564">
        <v>1</v>
      </c>
      <c r="I5564">
        <v>1</v>
      </c>
      <c r="J5564">
        <v>0</v>
      </c>
      <c r="K5564">
        <v>1970</v>
      </c>
      <c r="L5564" t="s">
        <v>5684</v>
      </c>
      <c r="M5564" t="s">
        <v>388</v>
      </c>
      <c r="N5564" t="s">
        <v>76</v>
      </c>
      <c r="O5564" s="6" t="str">
        <f>INDEX(lkp_Region,MATCH(tbl_Sales[[#This Row],[Suburb]],lkp_Suburb,0))</f>
        <v>Southern Metropolitan</v>
      </c>
      <c r="P5564" s="6">
        <f>MONTH(tbl_Sales[[#This Row],[Date]])</f>
        <v>12</v>
      </c>
      <c r="Q5564" s="6">
        <f>YEAR(tbl_Sales[[#This Row],[Date]])</f>
        <v>2016</v>
      </c>
    </row>
    <row r="5565" spans="1:17" x14ac:dyDescent="0.25">
      <c r="A5565" s="1">
        <v>42711</v>
      </c>
      <c r="B5565">
        <v>1500000</v>
      </c>
      <c r="C5565" t="s">
        <v>2</v>
      </c>
      <c r="D5565" t="s">
        <v>12427</v>
      </c>
      <c r="E5565" t="s">
        <v>5</v>
      </c>
      <c r="F5565">
        <v>3145</v>
      </c>
      <c r="G5565">
        <v>3</v>
      </c>
      <c r="H5565">
        <v>1</v>
      </c>
      <c r="I5565">
        <v>1</v>
      </c>
      <c r="J5565">
        <v>693</v>
      </c>
      <c r="L5565" t="s">
        <v>5685</v>
      </c>
      <c r="M5565" t="s">
        <v>74</v>
      </c>
      <c r="N5565" t="s">
        <v>76</v>
      </c>
      <c r="O5565" s="6" t="str">
        <f>INDEX(lkp_Region,MATCH(tbl_Sales[[#This Row],[Suburb]],lkp_Suburb,0))</f>
        <v>Southern Metropolitan</v>
      </c>
      <c r="P5565" s="6">
        <f>MONTH(tbl_Sales[[#This Row],[Date]])</f>
        <v>12</v>
      </c>
      <c r="Q5565" s="6">
        <f>YEAR(tbl_Sales[[#This Row],[Date]])</f>
        <v>2016</v>
      </c>
    </row>
    <row r="5566" spans="1:17" x14ac:dyDescent="0.25">
      <c r="A5566" s="1">
        <v>42711</v>
      </c>
      <c r="B5566">
        <v>2415000</v>
      </c>
      <c r="C5566" t="s">
        <v>2</v>
      </c>
      <c r="D5566" t="s">
        <v>12429</v>
      </c>
      <c r="E5566" t="s">
        <v>10</v>
      </c>
      <c r="F5566">
        <v>3144</v>
      </c>
      <c r="G5566">
        <v>3</v>
      </c>
      <c r="H5566">
        <v>1</v>
      </c>
      <c r="I5566">
        <v>3</v>
      </c>
      <c r="J5566">
        <v>696</v>
      </c>
      <c r="K5566">
        <v>1910</v>
      </c>
      <c r="L5566" t="s">
        <v>5686</v>
      </c>
      <c r="M5566" t="s">
        <v>388</v>
      </c>
      <c r="N5566" t="s">
        <v>76</v>
      </c>
      <c r="O5566" s="6" t="str">
        <f>INDEX(lkp_Region,MATCH(tbl_Sales[[#This Row],[Suburb]],lkp_Suburb,0))</f>
        <v>Southern Metropolitan</v>
      </c>
      <c r="P5566" s="6">
        <f>MONTH(tbl_Sales[[#This Row],[Date]])</f>
        <v>12</v>
      </c>
      <c r="Q5566" s="6">
        <f>YEAR(tbl_Sales[[#This Row],[Date]])</f>
        <v>2016</v>
      </c>
    </row>
    <row r="5567" spans="1:17" x14ac:dyDescent="0.25">
      <c r="A5567" s="1">
        <v>42711</v>
      </c>
      <c r="B5567">
        <v>370000</v>
      </c>
      <c r="C5567" t="s">
        <v>51</v>
      </c>
      <c r="D5567" t="s">
        <v>12424</v>
      </c>
      <c r="E5567" t="s">
        <v>5</v>
      </c>
      <c r="F5567">
        <v>3046</v>
      </c>
      <c r="G5567">
        <v>3</v>
      </c>
      <c r="H5567">
        <v>2</v>
      </c>
      <c r="I5567">
        <v>1</v>
      </c>
      <c r="J5567">
        <v>259</v>
      </c>
      <c r="K5567">
        <v>2003</v>
      </c>
      <c r="L5567" t="s">
        <v>5687</v>
      </c>
      <c r="M5567" t="s">
        <v>78</v>
      </c>
      <c r="N5567" t="s">
        <v>18</v>
      </c>
      <c r="O5567" s="6" t="str">
        <f>INDEX(lkp_Region,MATCH(tbl_Sales[[#This Row],[Suburb]],lkp_Suburb,0))</f>
        <v>Northern Metropolitan</v>
      </c>
      <c r="P5567" s="6">
        <f>MONTH(tbl_Sales[[#This Row],[Date]])</f>
        <v>12</v>
      </c>
      <c r="Q5567" s="6">
        <f>YEAR(tbl_Sales[[#This Row],[Date]])</f>
        <v>2016</v>
      </c>
    </row>
    <row r="5568" spans="1:17" x14ac:dyDescent="0.25">
      <c r="A5568" s="1">
        <v>42711</v>
      </c>
      <c r="B5568">
        <v>520000</v>
      </c>
      <c r="C5568" t="s">
        <v>13</v>
      </c>
      <c r="D5568" t="s">
        <v>12423</v>
      </c>
      <c r="E5568" t="s">
        <v>5</v>
      </c>
      <c r="F5568">
        <v>3040</v>
      </c>
      <c r="G5568">
        <v>2</v>
      </c>
      <c r="H5568">
        <v>1</v>
      </c>
      <c r="I5568">
        <v>2</v>
      </c>
      <c r="J5568">
        <v>0</v>
      </c>
      <c r="K5568">
        <v>1975</v>
      </c>
      <c r="L5568" t="s">
        <v>5688</v>
      </c>
      <c r="M5568" t="s">
        <v>47</v>
      </c>
      <c r="N5568" t="s">
        <v>49</v>
      </c>
      <c r="O5568" s="6" t="str">
        <f>INDEX(lkp_Region,MATCH(tbl_Sales[[#This Row],[Suburb]],lkp_Suburb,0))</f>
        <v>Western Metropolitan</v>
      </c>
      <c r="P5568" s="6">
        <f>MONTH(tbl_Sales[[#This Row],[Date]])</f>
        <v>12</v>
      </c>
      <c r="Q5568" s="6">
        <f>YEAR(tbl_Sales[[#This Row],[Date]])</f>
        <v>2016</v>
      </c>
    </row>
    <row r="5569" spans="1:17" x14ac:dyDescent="0.25">
      <c r="A5569" s="1">
        <v>42711</v>
      </c>
      <c r="B5569">
        <v>627500</v>
      </c>
      <c r="C5569" t="s">
        <v>2</v>
      </c>
      <c r="D5569" t="s">
        <v>12425</v>
      </c>
      <c r="E5569" t="s">
        <v>5</v>
      </c>
      <c r="F5569">
        <v>3034</v>
      </c>
      <c r="G5569">
        <v>3</v>
      </c>
      <c r="H5569">
        <v>1</v>
      </c>
      <c r="I5569">
        <v>1</v>
      </c>
      <c r="J5569">
        <v>550</v>
      </c>
      <c r="K5569">
        <v>1970</v>
      </c>
      <c r="L5569" t="s">
        <v>5689</v>
      </c>
      <c r="M5569" t="s">
        <v>524</v>
      </c>
      <c r="N5569" t="s">
        <v>49</v>
      </c>
      <c r="O5569" s="6" t="str">
        <f>INDEX(lkp_Region,MATCH(tbl_Sales[[#This Row],[Suburb]],lkp_Suburb,0))</f>
        <v>Western Metropolitan</v>
      </c>
      <c r="P5569" s="6">
        <f>MONTH(tbl_Sales[[#This Row],[Date]])</f>
        <v>12</v>
      </c>
      <c r="Q5569" s="6">
        <f>YEAR(tbl_Sales[[#This Row],[Date]])</f>
        <v>2016</v>
      </c>
    </row>
    <row r="5570" spans="1:17" x14ac:dyDescent="0.25">
      <c r="A5570" s="1">
        <v>42711</v>
      </c>
      <c r="B5570">
        <v>750000</v>
      </c>
      <c r="C5570" t="s">
        <v>2</v>
      </c>
      <c r="D5570" t="s">
        <v>12427</v>
      </c>
      <c r="E5570" t="s">
        <v>5</v>
      </c>
      <c r="F5570">
        <v>3039</v>
      </c>
      <c r="G5570">
        <v>2</v>
      </c>
      <c r="H5570">
        <v>1</v>
      </c>
      <c r="I5570">
        <v>1</v>
      </c>
      <c r="J5570">
        <v>0</v>
      </c>
      <c r="L5570" t="s">
        <v>5690</v>
      </c>
      <c r="M5570" t="s">
        <v>242</v>
      </c>
      <c r="N5570" t="s">
        <v>49</v>
      </c>
      <c r="O5570" s="6" t="str">
        <f>INDEX(lkp_Region,MATCH(tbl_Sales[[#This Row],[Suburb]],lkp_Suburb,0))</f>
        <v>Western Metropolitan</v>
      </c>
      <c r="P5570" s="6">
        <f>MONTH(tbl_Sales[[#This Row],[Date]])</f>
        <v>12</v>
      </c>
      <c r="Q5570" s="6">
        <f>YEAR(tbl_Sales[[#This Row],[Date]])</f>
        <v>2016</v>
      </c>
    </row>
    <row r="5571" spans="1:17" x14ac:dyDescent="0.25">
      <c r="A5571" s="1">
        <v>42711</v>
      </c>
      <c r="B5571">
        <v>801000</v>
      </c>
      <c r="C5571" t="s">
        <v>2</v>
      </c>
      <c r="D5571" t="s">
        <v>12429</v>
      </c>
      <c r="E5571" t="s">
        <v>10</v>
      </c>
      <c r="F5571">
        <v>3032</v>
      </c>
      <c r="G5571">
        <v>3</v>
      </c>
      <c r="H5571">
        <v>1</v>
      </c>
      <c r="I5571">
        <v>2</v>
      </c>
      <c r="J5571">
        <v>431</v>
      </c>
      <c r="K5571">
        <v>1950</v>
      </c>
      <c r="L5571" t="s">
        <v>5691</v>
      </c>
      <c r="M5571" t="s">
        <v>160</v>
      </c>
      <c r="N5571" t="s">
        <v>49</v>
      </c>
      <c r="O5571" s="6" t="str">
        <f>INDEX(lkp_Region,MATCH(tbl_Sales[[#This Row],[Suburb]],lkp_Suburb,0))</f>
        <v>Western Metropolitan</v>
      </c>
      <c r="P5571" s="6">
        <f>MONTH(tbl_Sales[[#This Row],[Date]])</f>
        <v>12</v>
      </c>
      <c r="Q5571" s="6">
        <f>YEAR(tbl_Sales[[#This Row],[Date]])</f>
        <v>2016</v>
      </c>
    </row>
    <row r="5572" spans="1:17" x14ac:dyDescent="0.25">
      <c r="A5572" s="1">
        <v>42711</v>
      </c>
      <c r="B5572">
        <v>851000</v>
      </c>
      <c r="C5572" t="s">
        <v>51</v>
      </c>
      <c r="D5572" t="s">
        <v>12427</v>
      </c>
      <c r="E5572" t="s">
        <v>10</v>
      </c>
      <c r="F5572">
        <v>3034</v>
      </c>
      <c r="G5572">
        <v>3</v>
      </c>
      <c r="H5572">
        <v>3</v>
      </c>
      <c r="I5572">
        <v>1</v>
      </c>
      <c r="J5572">
        <v>557</v>
      </c>
      <c r="K5572">
        <v>2017</v>
      </c>
      <c r="L5572" t="s">
        <v>5692</v>
      </c>
      <c r="M5572" t="s">
        <v>524</v>
      </c>
      <c r="N5572" t="s">
        <v>49</v>
      </c>
      <c r="O5572" s="6" t="str">
        <f>INDEX(lkp_Region,MATCH(tbl_Sales[[#This Row],[Suburb]],lkp_Suburb,0))</f>
        <v>Western Metropolitan</v>
      </c>
      <c r="P5572" s="6">
        <f>MONTH(tbl_Sales[[#This Row],[Date]])</f>
        <v>12</v>
      </c>
      <c r="Q5572" s="6">
        <f>YEAR(tbl_Sales[[#This Row],[Date]])</f>
        <v>2016</v>
      </c>
    </row>
    <row r="5573" spans="1:17" x14ac:dyDescent="0.25">
      <c r="A5573" s="1">
        <v>42711</v>
      </c>
      <c r="B5573">
        <v>1275000</v>
      </c>
      <c r="C5573" t="s">
        <v>2</v>
      </c>
      <c r="D5573" t="s">
        <v>12428</v>
      </c>
      <c r="E5573" t="s">
        <v>10</v>
      </c>
      <c r="F5573">
        <v>3040</v>
      </c>
      <c r="G5573">
        <v>4</v>
      </c>
      <c r="H5573">
        <v>2</v>
      </c>
      <c r="I5573">
        <v>2</v>
      </c>
      <c r="J5573">
        <v>503</v>
      </c>
      <c r="K5573">
        <v>2008</v>
      </c>
      <c r="L5573" t="s">
        <v>5693</v>
      </c>
      <c r="M5573" t="s">
        <v>47</v>
      </c>
      <c r="N5573" t="s">
        <v>49</v>
      </c>
      <c r="O5573" s="6" t="str">
        <f>INDEX(lkp_Region,MATCH(tbl_Sales[[#This Row],[Suburb]],lkp_Suburb,0))</f>
        <v>Western Metropolitan</v>
      </c>
      <c r="P5573" s="6">
        <f>MONTH(tbl_Sales[[#This Row],[Date]])</f>
        <v>12</v>
      </c>
      <c r="Q5573" s="6">
        <f>YEAR(tbl_Sales[[#This Row],[Date]])</f>
        <v>2016</v>
      </c>
    </row>
    <row r="5574" spans="1:17" x14ac:dyDescent="0.25">
      <c r="A5574" s="1">
        <v>42711</v>
      </c>
      <c r="B5574">
        <v>2340000</v>
      </c>
      <c r="C5574" t="s">
        <v>2</v>
      </c>
      <c r="D5574" t="s">
        <v>12425</v>
      </c>
      <c r="E5574" t="s">
        <v>10</v>
      </c>
      <c r="F5574">
        <v>3039</v>
      </c>
      <c r="G5574">
        <v>5</v>
      </c>
      <c r="H5574">
        <v>3</v>
      </c>
      <c r="I5574">
        <v>3</v>
      </c>
      <c r="J5574">
        <v>619</v>
      </c>
      <c r="K5574">
        <v>2009</v>
      </c>
      <c r="L5574" t="s">
        <v>5694</v>
      </c>
      <c r="M5574" t="s">
        <v>242</v>
      </c>
      <c r="N5574" t="s">
        <v>49</v>
      </c>
      <c r="O5574" s="6" t="str">
        <f>INDEX(lkp_Region,MATCH(tbl_Sales[[#This Row],[Suburb]],lkp_Suburb,0))</f>
        <v>Western Metropolitan</v>
      </c>
      <c r="P5574" s="6">
        <f>MONTH(tbl_Sales[[#This Row],[Date]])</f>
        <v>12</v>
      </c>
      <c r="Q5574" s="6">
        <f>YEAR(tbl_Sales[[#This Row],[Date]])</f>
        <v>2016</v>
      </c>
    </row>
    <row r="5575" spans="1:17" x14ac:dyDescent="0.25">
      <c r="A5575" s="1">
        <v>42711</v>
      </c>
      <c r="B5575">
        <v>620000</v>
      </c>
      <c r="C5575" t="s">
        <v>13</v>
      </c>
      <c r="D5575" t="s">
        <v>12426</v>
      </c>
      <c r="E5575" t="s">
        <v>10</v>
      </c>
      <c r="F5575">
        <v>3051</v>
      </c>
      <c r="G5575">
        <v>2</v>
      </c>
      <c r="H5575">
        <v>1</v>
      </c>
      <c r="I5575">
        <v>2</v>
      </c>
      <c r="J5575">
        <v>0</v>
      </c>
      <c r="K5575">
        <v>2004</v>
      </c>
      <c r="L5575" t="s">
        <v>5695</v>
      </c>
      <c r="M5575" t="s">
        <v>915</v>
      </c>
      <c r="N5575" t="s">
        <v>88</v>
      </c>
      <c r="O5575" s="6" t="str">
        <f>INDEX(lkp_Region,MATCH(tbl_Sales[[#This Row],[Suburb]],lkp_Suburb,0))</f>
        <v>Northern Metropolitan</v>
      </c>
      <c r="P5575" s="6">
        <f>MONTH(tbl_Sales[[#This Row],[Date]])</f>
        <v>12</v>
      </c>
      <c r="Q5575" s="6">
        <f>YEAR(tbl_Sales[[#This Row],[Date]])</f>
        <v>2016</v>
      </c>
    </row>
    <row r="5576" spans="1:17" x14ac:dyDescent="0.25">
      <c r="A5576" s="1">
        <v>42711</v>
      </c>
      <c r="B5576">
        <v>805000</v>
      </c>
      <c r="C5576" t="s">
        <v>13</v>
      </c>
      <c r="D5576" t="s">
        <v>12424</v>
      </c>
      <c r="E5576" t="s">
        <v>10</v>
      </c>
      <c r="F5576">
        <v>3141</v>
      </c>
      <c r="G5576">
        <v>2</v>
      </c>
      <c r="H5576">
        <v>1</v>
      </c>
      <c r="I5576">
        <v>1</v>
      </c>
      <c r="J5576">
        <v>0</v>
      </c>
      <c r="L5576" t="s">
        <v>5696</v>
      </c>
      <c r="M5576" t="s">
        <v>111</v>
      </c>
      <c r="N5576" t="s">
        <v>88</v>
      </c>
      <c r="O5576" s="6" t="str">
        <f>INDEX(lkp_Region,MATCH(tbl_Sales[[#This Row],[Suburb]],lkp_Suburb,0))</f>
        <v>Southern Metropolitan</v>
      </c>
      <c r="P5576" s="6">
        <f>MONTH(tbl_Sales[[#This Row],[Date]])</f>
        <v>12</v>
      </c>
      <c r="Q5576" s="6">
        <f>YEAR(tbl_Sales[[#This Row],[Date]])</f>
        <v>2016</v>
      </c>
    </row>
    <row r="5577" spans="1:17" x14ac:dyDescent="0.25">
      <c r="A5577" s="1">
        <v>42711</v>
      </c>
      <c r="B5577">
        <v>490000</v>
      </c>
      <c r="C5577" t="s">
        <v>13</v>
      </c>
      <c r="D5577" t="s">
        <v>12428</v>
      </c>
      <c r="E5577" t="s">
        <v>10</v>
      </c>
      <c r="F5577">
        <v>3011</v>
      </c>
      <c r="G5577">
        <v>2</v>
      </c>
      <c r="H5577">
        <v>1</v>
      </c>
      <c r="I5577">
        <v>1</v>
      </c>
      <c r="J5577">
        <v>0</v>
      </c>
      <c r="L5577" t="s">
        <v>5697</v>
      </c>
      <c r="M5577" t="s">
        <v>22</v>
      </c>
      <c r="N5577" t="s">
        <v>21</v>
      </c>
      <c r="O5577" s="6" t="str">
        <f>INDEX(lkp_Region,MATCH(tbl_Sales[[#This Row],[Suburb]],lkp_Suburb,0))</f>
        <v>Western Metropolitan</v>
      </c>
      <c r="P5577" s="6">
        <f>MONTH(tbl_Sales[[#This Row],[Date]])</f>
        <v>12</v>
      </c>
      <c r="Q5577" s="6">
        <f>YEAR(tbl_Sales[[#This Row],[Date]])</f>
        <v>2016</v>
      </c>
    </row>
    <row r="5578" spans="1:17" x14ac:dyDescent="0.25">
      <c r="A5578" s="1">
        <v>42711</v>
      </c>
      <c r="B5578">
        <v>935000</v>
      </c>
      <c r="C5578" t="s">
        <v>2</v>
      </c>
      <c r="D5578" t="s">
        <v>12427</v>
      </c>
      <c r="E5578" t="s">
        <v>10</v>
      </c>
      <c r="F5578">
        <v>3012</v>
      </c>
      <c r="G5578">
        <v>3</v>
      </c>
      <c r="H5578">
        <v>1</v>
      </c>
      <c r="I5578">
        <v>2</v>
      </c>
      <c r="J5578">
        <v>485</v>
      </c>
      <c r="L5578" t="s">
        <v>5698</v>
      </c>
      <c r="M5578" t="s">
        <v>19</v>
      </c>
      <c r="N5578" t="s">
        <v>21</v>
      </c>
      <c r="O5578" s="6" t="str">
        <f>INDEX(lkp_Region,MATCH(tbl_Sales[[#This Row],[Suburb]],lkp_Suburb,0))</f>
        <v>Western Metropolitan</v>
      </c>
      <c r="P5578" s="6">
        <f>MONTH(tbl_Sales[[#This Row],[Date]])</f>
        <v>12</v>
      </c>
      <c r="Q5578" s="6">
        <f>YEAR(tbl_Sales[[#This Row],[Date]])</f>
        <v>2016</v>
      </c>
    </row>
    <row r="5579" spans="1:17" x14ac:dyDescent="0.25">
      <c r="A5579" s="1">
        <v>42711</v>
      </c>
      <c r="B5579">
        <v>447000</v>
      </c>
      <c r="C5579" t="s">
        <v>13</v>
      </c>
      <c r="D5579" t="s">
        <v>12425</v>
      </c>
      <c r="E5579" t="s">
        <v>10</v>
      </c>
      <c r="F5579">
        <v>3018</v>
      </c>
      <c r="G5579">
        <v>2</v>
      </c>
      <c r="H5579">
        <v>1</v>
      </c>
      <c r="I5579">
        <v>1</v>
      </c>
      <c r="J5579">
        <v>137</v>
      </c>
      <c r="K5579">
        <v>1990</v>
      </c>
      <c r="L5579" t="s">
        <v>5699</v>
      </c>
      <c r="M5579" t="s">
        <v>67</v>
      </c>
      <c r="N5579" t="s">
        <v>69</v>
      </c>
      <c r="O5579" s="6" t="str">
        <f>INDEX(lkp_Region,MATCH(tbl_Sales[[#This Row],[Suburb]],lkp_Suburb,0))</f>
        <v>Western Metropolitan</v>
      </c>
      <c r="P5579" s="6">
        <f>MONTH(tbl_Sales[[#This Row],[Date]])</f>
        <v>12</v>
      </c>
      <c r="Q5579" s="6">
        <f>YEAR(tbl_Sales[[#This Row],[Date]])</f>
        <v>2016</v>
      </c>
    </row>
    <row r="5580" spans="1:17" x14ac:dyDescent="0.25">
      <c r="A5580" s="1">
        <v>42711</v>
      </c>
      <c r="B5580">
        <v>770000</v>
      </c>
      <c r="C5580" t="s">
        <v>2</v>
      </c>
      <c r="D5580" t="s">
        <v>12428</v>
      </c>
      <c r="E5580" t="s">
        <v>5</v>
      </c>
      <c r="F5580">
        <v>3025</v>
      </c>
      <c r="G5580">
        <v>3</v>
      </c>
      <c r="H5580">
        <v>1</v>
      </c>
      <c r="I5580">
        <v>3</v>
      </c>
      <c r="J5580">
        <v>602</v>
      </c>
      <c r="L5580" t="s">
        <v>5700</v>
      </c>
      <c r="M5580" t="s">
        <v>91</v>
      </c>
      <c r="N5580" t="s">
        <v>69</v>
      </c>
      <c r="O5580" s="6" t="str">
        <f>INDEX(lkp_Region,MATCH(tbl_Sales[[#This Row],[Suburb]],lkp_Suburb,0))</f>
        <v>Western Metropolitan</v>
      </c>
      <c r="P5580" s="6">
        <f>MONTH(tbl_Sales[[#This Row],[Date]])</f>
        <v>12</v>
      </c>
      <c r="Q5580" s="6">
        <f>YEAR(tbl_Sales[[#This Row],[Date]])</f>
        <v>2016</v>
      </c>
    </row>
    <row r="5581" spans="1:17" x14ac:dyDescent="0.25">
      <c r="A5581" s="1">
        <v>42711</v>
      </c>
      <c r="B5581">
        <v>1060000</v>
      </c>
      <c r="C5581" t="s">
        <v>2</v>
      </c>
      <c r="D5581" t="s">
        <v>12428</v>
      </c>
      <c r="E5581" t="s">
        <v>5</v>
      </c>
      <c r="F5581">
        <v>3015</v>
      </c>
      <c r="G5581">
        <v>3</v>
      </c>
      <c r="H5581">
        <v>1</v>
      </c>
      <c r="I5581">
        <v>4</v>
      </c>
      <c r="J5581">
        <v>600</v>
      </c>
      <c r="L5581" t="s">
        <v>5701</v>
      </c>
      <c r="M5581" t="s">
        <v>133</v>
      </c>
      <c r="N5581" t="s">
        <v>69</v>
      </c>
      <c r="O5581" s="6" t="str">
        <f>INDEX(lkp_Region,MATCH(tbl_Sales[[#This Row],[Suburb]],lkp_Suburb,0))</f>
        <v>Western Metropolitan</v>
      </c>
      <c r="P5581" s="6">
        <f>MONTH(tbl_Sales[[#This Row],[Date]])</f>
        <v>12</v>
      </c>
      <c r="Q5581" s="6">
        <f>YEAR(tbl_Sales[[#This Row],[Date]])</f>
        <v>2016</v>
      </c>
    </row>
    <row r="5582" spans="1:17" x14ac:dyDescent="0.25">
      <c r="A5582" s="1">
        <v>42711</v>
      </c>
      <c r="B5582">
        <v>420000</v>
      </c>
      <c r="C5582" t="s">
        <v>13</v>
      </c>
      <c r="D5582" t="s">
        <v>12429</v>
      </c>
      <c r="E5582" t="s">
        <v>5</v>
      </c>
      <c r="F5582">
        <v>3204</v>
      </c>
      <c r="G5582">
        <v>2</v>
      </c>
      <c r="H5582">
        <v>1</v>
      </c>
      <c r="I5582">
        <v>0</v>
      </c>
      <c r="J5582">
        <v>1045</v>
      </c>
      <c r="L5582" t="s">
        <v>5702</v>
      </c>
      <c r="M5582" t="s">
        <v>55</v>
      </c>
      <c r="N5582" t="s">
        <v>57</v>
      </c>
      <c r="O5582" s="6" t="str">
        <f>INDEX(lkp_Region,MATCH(tbl_Sales[[#This Row],[Suburb]],lkp_Suburb,0))</f>
        <v>Southern Metropolitan</v>
      </c>
      <c r="P5582" s="6">
        <f>MONTH(tbl_Sales[[#This Row],[Date]])</f>
        <v>12</v>
      </c>
      <c r="Q5582" s="6">
        <f>YEAR(tbl_Sales[[#This Row],[Date]])</f>
        <v>2016</v>
      </c>
    </row>
    <row r="5583" spans="1:17" x14ac:dyDescent="0.25">
      <c r="A5583" s="1">
        <v>42711</v>
      </c>
      <c r="B5583">
        <v>595000</v>
      </c>
      <c r="C5583" t="s">
        <v>13</v>
      </c>
      <c r="D5583" t="s">
        <v>12427</v>
      </c>
      <c r="E5583" t="s">
        <v>10</v>
      </c>
      <c r="F5583">
        <v>3185</v>
      </c>
      <c r="G5583">
        <v>2</v>
      </c>
      <c r="H5583">
        <v>1</v>
      </c>
      <c r="I5583">
        <v>1</v>
      </c>
      <c r="J5583">
        <v>0</v>
      </c>
      <c r="K5583">
        <v>1960</v>
      </c>
      <c r="L5583" t="s">
        <v>5703</v>
      </c>
      <c r="M5583" t="s">
        <v>1123</v>
      </c>
      <c r="N5583" t="s">
        <v>57</v>
      </c>
      <c r="O5583" s="6" t="str">
        <f>INDEX(lkp_Region,MATCH(tbl_Sales[[#This Row],[Suburb]],lkp_Suburb,0))</f>
        <v>Southern Metropolitan</v>
      </c>
      <c r="P5583" s="6">
        <f>MONTH(tbl_Sales[[#This Row],[Date]])</f>
        <v>12</v>
      </c>
      <c r="Q5583" s="6">
        <f>YEAR(tbl_Sales[[#This Row],[Date]])</f>
        <v>2016</v>
      </c>
    </row>
    <row r="5584" spans="1:17" x14ac:dyDescent="0.25">
      <c r="A5584" s="1">
        <v>42711</v>
      </c>
      <c r="B5584">
        <v>930000</v>
      </c>
      <c r="C5584" t="s">
        <v>51</v>
      </c>
      <c r="D5584" t="s">
        <v>12428</v>
      </c>
      <c r="E5584" t="s">
        <v>10</v>
      </c>
      <c r="F5584">
        <v>3163</v>
      </c>
      <c r="G5584">
        <v>2</v>
      </c>
      <c r="H5584">
        <v>2</v>
      </c>
      <c r="I5584">
        <v>1</v>
      </c>
      <c r="J5584">
        <v>166</v>
      </c>
      <c r="K5584">
        <v>2009</v>
      </c>
      <c r="L5584" t="s">
        <v>5704</v>
      </c>
      <c r="M5584" t="s">
        <v>201</v>
      </c>
      <c r="N5584" t="s">
        <v>57</v>
      </c>
      <c r="O5584" s="6" t="str">
        <f>INDEX(lkp_Region,MATCH(tbl_Sales[[#This Row],[Suburb]],lkp_Suburb,0))</f>
        <v>Southern Metropolitan</v>
      </c>
      <c r="P5584" s="6">
        <f>MONTH(tbl_Sales[[#This Row],[Date]])</f>
        <v>12</v>
      </c>
      <c r="Q5584" s="6">
        <f>YEAR(tbl_Sales[[#This Row],[Date]])</f>
        <v>2016</v>
      </c>
    </row>
    <row r="5585" spans="1:17" x14ac:dyDescent="0.25">
      <c r="A5585" s="1">
        <v>42711</v>
      </c>
      <c r="B5585">
        <v>1160000</v>
      </c>
      <c r="C5585" t="s">
        <v>2</v>
      </c>
      <c r="D5585" t="s">
        <v>12429</v>
      </c>
      <c r="E5585" t="s">
        <v>5</v>
      </c>
      <c r="F5585">
        <v>3185</v>
      </c>
      <c r="G5585">
        <v>2</v>
      </c>
      <c r="H5585">
        <v>2</v>
      </c>
      <c r="I5585">
        <v>2</v>
      </c>
      <c r="J5585">
        <v>155</v>
      </c>
      <c r="K5585">
        <v>2011</v>
      </c>
      <c r="L5585" t="s">
        <v>5705</v>
      </c>
      <c r="M5585" t="s">
        <v>136</v>
      </c>
      <c r="N5585" t="s">
        <v>57</v>
      </c>
      <c r="O5585" s="6" t="str">
        <f>INDEX(lkp_Region,MATCH(tbl_Sales[[#This Row],[Suburb]],lkp_Suburb,0))</f>
        <v>Southern Metropolitan</v>
      </c>
      <c r="P5585" s="6">
        <f>MONTH(tbl_Sales[[#This Row],[Date]])</f>
        <v>12</v>
      </c>
      <c r="Q5585" s="6">
        <f>YEAR(tbl_Sales[[#This Row],[Date]])</f>
        <v>2016</v>
      </c>
    </row>
    <row r="5586" spans="1:17" x14ac:dyDescent="0.25">
      <c r="A5586" s="1">
        <v>42711</v>
      </c>
      <c r="B5586">
        <v>1177000</v>
      </c>
      <c r="C5586" t="s">
        <v>2</v>
      </c>
      <c r="D5586" t="s">
        <v>12424</v>
      </c>
      <c r="E5586" t="s">
        <v>10</v>
      </c>
      <c r="F5586">
        <v>3204</v>
      </c>
      <c r="G5586">
        <v>2</v>
      </c>
      <c r="H5586">
        <v>1</v>
      </c>
      <c r="I5586">
        <v>2</v>
      </c>
      <c r="J5586">
        <v>452</v>
      </c>
      <c r="K5586">
        <v>1930</v>
      </c>
      <c r="L5586" t="s">
        <v>5706</v>
      </c>
      <c r="M5586" t="s">
        <v>63</v>
      </c>
      <c r="N5586" t="s">
        <v>57</v>
      </c>
      <c r="O5586" s="6" t="str">
        <f>INDEX(lkp_Region,MATCH(tbl_Sales[[#This Row],[Suburb]],lkp_Suburb,0))</f>
        <v>Southern Metropolitan</v>
      </c>
      <c r="P5586" s="6">
        <f>MONTH(tbl_Sales[[#This Row],[Date]])</f>
        <v>12</v>
      </c>
      <c r="Q5586" s="6">
        <f>YEAR(tbl_Sales[[#This Row],[Date]])</f>
        <v>2016</v>
      </c>
    </row>
    <row r="5587" spans="1:17" x14ac:dyDescent="0.25">
      <c r="A5587" s="1">
        <v>42711</v>
      </c>
      <c r="B5587">
        <v>1380000</v>
      </c>
      <c r="C5587" t="s">
        <v>2</v>
      </c>
      <c r="D5587" t="s">
        <v>12430</v>
      </c>
      <c r="E5587" t="s">
        <v>10</v>
      </c>
      <c r="F5587">
        <v>3145</v>
      </c>
      <c r="G5587">
        <v>3</v>
      </c>
      <c r="H5587">
        <v>1</v>
      </c>
      <c r="I5587">
        <v>2</v>
      </c>
      <c r="J5587">
        <v>658</v>
      </c>
      <c r="L5587" t="s">
        <v>2365</v>
      </c>
      <c r="M5587" t="s">
        <v>2288</v>
      </c>
      <c r="N5587" t="s">
        <v>57</v>
      </c>
      <c r="O5587" s="6" t="str">
        <f>INDEX(lkp_Region,MATCH(tbl_Sales[[#This Row],[Suburb]],lkp_Suburb,0))</f>
        <v>Southern Metropolitan</v>
      </c>
      <c r="P5587" s="6">
        <f>MONTH(tbl_Sales[[#This Row],[Date]])</f>
        <v>12</v>
      </c>
      <c r="Q5587" s="6">
        <f>YEAR(tbl_Sales[[#This Row],[Date]])</f>
        <v>2016</v>
      </c>
    </row>
    <row r="5588" spans="1:17" x14ac:dyDescent="0.25">
      <c r="A5588" s="1">
        <v>42711</v>
      </c>
      <c r="B5588">
        <v>480000</v>
      </c>
      <c r="C5588" t="s">
        <v>13</v>
      </c>
      <c r="D5588" t="s">
        <v>12427</v>
      </c>
      <c r="E5588" t="s">
        <v>10</v>
      </c>
      <c r="F5588">
        <v>3073</v>
      </c>
      <c r="G5588">
        <v>2</v>
      </c>
      <c r="H5588">
        <v>2</v>
      </c>
      <c r="I5588">
        <v>1</v>
      </c>
      <c r="J5588">
        <v>145</v>
      </c>
      <c r="K5588">
        <v>2010</v>
      </c>
      <c r="L5588" t="s">
        <v>5707</v>
      </c>
      <c r="M5588" t="s">
        <v>93</v>
      </c>
      <c r="N5588" t="s">
        <v>62</v>
      </c>
      <c r="O5588" s="6" t="str">
        <f>INDEX(lkp_Region,MATCH(tbl_Sales[[#This Row],[Suburb]],lkp_Suburb,0))</f>
        <v>Northern Metropolitan</v>
      </c>
      <c r="P5588" s="6">
        <f>MONTH(tbl_Sales[[#This Row],[Date]])</f>
        <v>12</v>
      </c>
      <c r="Q5588" s="6">
        <f>YEAR(tbl_Sales[[#This Row],[Date]])</f>
        <v>2016</v>
      </c>
    </row>
    <row r="5589" spans="1:17" x14ac:dyDescent="0.25">
      <c r="A5589" s="1">
        <v>42711</v>
      </c>
      <c r="B5589">
        <v>550000</v>
      </c>
      <c r="C5589" t="s">
        <v>2</v>
      </c>
      <c r="D5589" t="s">
        <v>12427</v>
      </c>
      <c r="E5589" t="s">
        <v>5</v>
      </c>
      <c r="F5589">
        <v>3072</v>
      </c>
      <c r="G5589">
        <v>3</v>
      </c>
      <c r="H5589">
        <v>2</v>
      </c>
      <c r="I5589">
        <v>1</v>
      </c>
      <c r="J5589">
        <v>164</v>
      </c>
      <c r="L5589" t="s">
        <v>5708</v>
      </c>
      <c r="M5589" t="s">
        <v>97</v>
      </c>
      <c r="N5589" t="s">
        <v>62</v>
      </c>
      <c r="O5589" s="6" t="str">
        <f>INDEX(lkp_Region,MATCH(tbl_Sales[[#This Row],[Suburb]],lkp_Suburb,0))</f>
        <v>Northern Metropolitan</v>
      </c>
      <c r="P5589" s="6">
        <f>MONTH(tbl_Sales[[#This Row],[Date]])</f>
        <v>12</v>
      </c>
      <c r="Q5589" s="6">
        <f>YEAR(tbl_Sales[[#This Row],[Date]])</f>
        <v>2016</v>
      </c>
    </row>
    <row r="5590" spans="1:17" x14ac:dyDescent="0.25">
      <c r="A5590" s="1">
        <v>42711</v>
      </c>
      <c r="B5590">
        <v>1396500</v>
      </c>
      <c r="C5590" t="s">
        <v>2</v>
      </c>
      <c r="D5590" t="s">
        <v>12429</v>
      </c>
      <c r="E5590" t="s">
        <v>10</v>
      </c>
      <c r="F5590">
        <v>3070</v>
      </c>
      <c r="G5590">
        <v>3</v>
      </c>
      <c r="H5590">
        <v>1</v>
      </c>
      <c r="I5590">
        <v>1</v>
      </c>
      <c r="J5590">
        <v>302</v>
      </c>
      <c r="L5590" t="s">
        <v>5709</v>
      </c>
      <c r="M5590" t="s">
        <v>271</v>
      </c>
      <c r="N5590" t="s">
        <v>62</v>
      </c>
      <c r="O5590" s="6" t="str">
        <f>INDEX(lkp_Region,MATCH(tbl_Sales[[#This Row],[Suburb]],lkp_Suburb,0))</f>
        <v>Northern Metropolitan</v>
      </c>
      <c r="P5590" s="6">
        <f>MONTH(tbl_Sales[[#This Row],[Date]])</f>
        <v>12</v>
      </c>
      <c r="Q5590" s="6">
        <f>YEAR(tbl_Sales[[#This Row],[Date]])</f>
        <v>2016</v>
      </c>
    </row>
    <row r="5591" spans="1:17" x14ac:dyDescent="0.25">
      <c r="A5591" s="1">
        <v>42711</v>
      </c>
      <c r="B5591">
        <v>600000</v>
      </c>
      <c r="C5591" t="s">
        <v>13</v>
      </c>
      <c r="D5591" t="s">
        <v>12423</v>
      </c>
      <c r="E5591" t="s">
        <v>5</v>
      </c>
      <c r="F5591">
        <v>3127</v>
      </c>
      <c r="G5591">
        <v>2</v>
      </c>
      <c r="H5591">
        <v>1</v>
      </c>
      <c r="I5591">
        <v>2</v>
      </c>
      <c r="J5591">
        <v>124</v>
      </c>
      <c r="K5591">
        <v>1985</v>
      </c>
      <c r="L5591" t="s">
        <v>5710</v>
      </c>
      <c r="M5591" t="s">
        <v>11</v>
      </c>
      <c r="N5591" t="s">
        <v>101</v>
      </c>
      <c r="O5591" s="6" t="str">
        <f>INDEX(lkp_Region,MATCH(tbl_Sales[[#This Row],[Suburb]],lkp_Suburb,0))</f>
        <v>Southern Metropolitan</v>
      </c>
      <c r="P5591" s="6">
        <f>MONTH(tbl_Sales[[#This Row],[Date]])</f>
        <v>12</v>
      </c>
      <c r="Q5591" s="6">
        <f>YEAR(tbl_Sales[[#This Row],[Date]])</f>
        <v>2016</v>
      </c>
    </row>
    <row r="5592" spans="1:17" x14ac:dyDescent="0.25">
      <c r="A5592" s="1">
        <v>42711</v>
      </c>
      <c r="B5592">
        <v>1350000</v>
      </c>
      <c r="C5592" t="s">
        <v>2</v>
      </c>
      <c r="D5592" t="s">
        <v>12429</v>
      </c>
      <c r="E5592" t="s">
        <v>5</v>
      </c>
      <c r="F5592">
        <v>3104</v>
      </c>
      <c r="G5592">
        <v>4</v>
      </c>
      <c r="H5592">
        <v>2</v>
      </c>
      <c r="I5592">
        <v>2</v>
      </c>
      <c r="J5592">
        <v>815</v>
      </c>
      <c r="L5592" t="s">
        <v>5711</v>
      </c>
      <c r="M5592" t="s">
        <v>99</v>
      </c>
      <c r="N5592" t="s">
        <v>101</v>
      </c>
      <c r="O5592" s="6" t="str">
        <f>INDEX(lkp_Region,MATCH(tbl_Sales[[#This Row],[Suburb]],lkp_Suburb,0))</f>
        <v>Southern Metropolitan</v>
      </c>
      <c r="P5592" s="6">
        <f>MONTH(tbl_Sales[[#This Row],[Date]])</f>
        <v>12</v>
      </c>
      <c r="Q5592" s="6">
        <f>YEAR(tbl_Sales[[#This Row],[Date]])</f>
        <v>2016</v>
      </c>
    </row>
    <row r="5593" spans="1:17" x14ac:dyDescent="0.25">
      <c r="A5593" s="1">
        <v>42711</v>
      </c>
      <c r="B5593">
        <v>1850000</v>
      </c>
      <c r="C5593" t="s">
        <v>2</v>
      </c>
      <c r="D5593" t="s">
        <v>12429</v>
      </c>
      <c r="E5593" t="s">
        <v>5</v>
      </c>
      <c r="F5593">
        <v>3104</v>
      </c>
      <c r="G5593">
        <v>4</v>
      </c>
      <c r="H5593">
        <v>2</v>
      </c>
      <c r="I5593">
        <v>2</v>
      </c>
      <c r="J5593">
        <v>619</v>
      </c>
      <c r="K5593">
        <v>1990</v>
      </c>
      <c r="L5593" t="s">
        <v>5712</v>
      </c>
      <c r="M5593" t="s">
        <v>99</v>
      </c>
      <c r="N5593" t="s">
        <v>101</v>
      </c>
      <c r="O5593" s="6" t="str">
        <f>INDEX(lkp_Region,MATCH(tbl_Sales[[#This Row],[Suburb]],lkp_Suburb,0))</f>
        <v>Southern Metropolitan</v>
      </c>
      <c r="P5593" s="6">
        <f>MONTH(tbl_Sales[[#This Row],[Date]])</f>
        <v>12</v>
      </c>
      <c r="Q5593" s="6">
        <f>YEAR(tbl_Sales[[#This Row],[Date]])</f>
        <v>2016</v>
      </c>
    </row>
    <row r="5594" spans="1:17" x14ac:dyDescent="0.25">
      <c r="A5594" s="1">
        <v>42712</v>
      </c>
      <c r="B5594">
        <v>1346000</v>
      </c>
      <c r="C5594" t="s">
        <v>2</v>
      </c>
      <c r="D5594" t="s">
        <v>12427</v>
      </c>
      <c r="E5594" t="s">
        <v>10</v>
      </c>
      <c r="F5594">
        <v>3121</v>
      </c>
      <c r="G5594">
        <v>3</v>
      </c>
      <c r="H5594">
        <v>1</v>
      </c>
      <c r="I5594">
        <v>0</v>
      </c>
      <c r="J5594">
        <v>187</v>
      </c>
      <c r="L5594" t="s">
        <v>5713</v>
      </c>
      <c r="M5594" t="s">
        <v>6</v>
      </c>
      <c r="N5594" t="s">
        <v>8</v>
      </c>
      <c r="O5594" s="6" t="str">
        <f>INDEX(lkp_Region,MATCH(tbl_Sales[[#This Row],[Suburb]],lkp_Suburb,0))</f>
        <v>Northern Metropolitan</v>
      </c>
      <c r="P5594" s="6">
        <f>MONTH(tbl_Sales[[#This Row],[Date]])</f>
        <v>12</v>
      </c>
      <c r="Q5594" s="6">
        <f>YEAR(tbl_Sales[[#This Row],[Date]])</f>
        <v>2016</v>
      </c>
    </row>
    <row r="5595" spans="1:17" x14ac:dyDescent="0.25">
      <c r="A5595" s="1">
        <v>42712</v>
      </c>
      <c r="B5595">
        <v>551000</v>
      </c>
      <c r="C5595" t="s">
        <v>13</v>
      </c>
      <c r="D5595" t="s">
        <v>12424</v>
      </c>
      <c r="E5595" t="s">
        <v>10</v>
      </c>
      <c r="F5595">
        <v>3141</v>
      </c>
      <c r="G5595">
        <v>2</v>
      </c>
      <c r="H5595">
        <v>1</v>
      </c>
      <c r="I5595">
        <v>0</v>
      </c>
      <c r="J5595">
        <v>0</v>
      </c>
      <c r="L5595" t="s">
        <v>5714</v>
      </c>
      <c r="M5595" t="s">
        <v>111</v>
      </c>
      <c r="N5595" t="s">
        <v>76</v>
      </c>
      <c r="O5595" s="6" t="str">
        <f>INDEX(lkp_Region,MATCH(tbl_Sales[[#This Row],[Suburb]],lkp_Suburb,0))</f>
        <v>Southern Metropolitan</v>
      </c>
      <c r="P5595" s="6">
        <f>MONTH(tbl_Sales[[#This Row],[Date]])</f>
        <v>12</v>
      </c>
      <c r="Q5595" s="6">
        <f>YEAR(tbl_Sales[[#This Row],[Date]])</f>
        <v>2016</v>
      </c>
    </row>
    <row r="5596" spans="1:17" x14ac:dyDescent="0.25">
      <c r="A5596" s="1">
        <v>42712</v>
      </c>
      <c r="B5596">
        <v>1020000</v>
      </c>
      <c r="C5596" t="s">
        <v>2</v>
      </c>
      <c r="D5596" t="s">
        <v>12429</v>
      </c>
      <c r="E5596" t="s">
        <v>5</v>
      </c>
      <c r="F5596">
        <v>3146</v>
      </c>
      <c r="G5596">
        <v>2</v>
      </c>
      <c r="H5596">
        <v>1</v>
      </c>
      <c r="I5596">
        <v>0</v>
      </c>
      <c r="J5596">
        <v>251</v>
      </c>
      <c r="K5596">
        <v>1910</v>
      </c>
      <c r="L5596" t="s">
        <v>5715</v>
      </c>
      <c r="M5596" t="s">
        <v>102</v>
      </c>
      <c r="N5596" t="s">
        <v>76</v>
      </c>
      <c r="O5596" s="6" t="str">
        <f>INDEX(lkp_Region,MATCH(tbl_Sales[[#This Row],[Suburb]],lkp_Suburb,0))</f>
        <v>Southern Metropolitan</v>
      </c>
      <c r="P5596" s="6">
        <f>MONTH(tbl_Sales[[#This Row],[Date]])</f>
        <v>12</v>
      </c>
      <c r="Q5596" s="6">
        <f>YEAR(tbl_Sales[[#This Row],[Date]])</f>
        <v>2016</v>
      </c>
    </row>
    <row r="5597" spans="1:17" x14ac:dyDescent="0.25">
      <c r="A5597" s="1">
        <v>42712</v>
      </c>
      <c r="B5597">
        <v>1210000</v>
      </c>
      <c r="C5597" t="s">
        <v>2</v>
      </c>
      <c r="D5597" t="s">
        <v>12427</v>
      </c>
      <c r="E5597" t="s">
        <v>10</v>
      </c>
      <c r="F5597">
        <v>3181</v>
      </c>
      <c r="G5597">
        <v>2</v>
      </c>
      <c r="H5597">
        <v>1</v>
      </c>
      <c r="I5597">
        <v>0</v>
      </c>
      <c r="J5597">
        <v>218</v>
      </c>
      <c r="K5597">
        <v>1910</v>
      </c>
      <c r="L5597" t="s">
        <v>5716</v>
      </c>
      <c r="M5597" t="s">
        <v>302</v>
      </c>
      <c r="N5597" t="s">
        <v>76</v>
      </c>
      <c r="O5597" s="6" t="str">
        <f>INDEX(lkp_Region,MATCH(tbl_Sales[[#This Row],[Suburb]],lkp_Suburb,0))</f>
        <v>Southern Metropolitan</v>
      </c>
      <c r="P5597" s="6">
        <f>MONTH(tbl_Sales[[#This Row],[Date]])</f>
        <v>12</v>
      </c>
      <c r="Q5597" s="6">
        <f>YEAR(tbl_Sales[[#This Row],[Date]])</f>
        <v>2016</v>
      </c>
    </row>
    <row r="5598" spans="1:17" x14ac:dyDescent="0.25">
      <c r="A5598" s="1">
        <v>42712</v>
      </c>
      <c r="B5598">
        <v>655000</v>
      </c>
      <c r="C5598" t="s">
        <v>2</v>
      </c>
      <c r="D5598" t="s">
        <v>12428</v>
      </c>
      <c r="E5598" t="s">
        <v>10</v>
      </c>
      <c r="F5598">
        <v>3060</v>
      </c>
      <c r="G5598">
        <v>4</v>
      </c>
      <c r="H5598">
        <v>1</v>
      </c>
      <c r="I5598">
        <v>3</v>
      </c>
      <c r="J5598">
        <v>664</v>
      </c>
      <c r="L5598" t="s">
        <v>5717</v>
      </c>
      <c r="M5598" t="s">
        <v>16</v>
      </c>
      <c r="N5598" t="s">
        <v>18</v>
      </c>
      <c r="O5598" s="6" t="str">
        <f>INDEX(lkp_Region,MATCH(tbl_Sales[[#This Row],[Suburb]],lkp_Suburb,0))</f>
        <v>Northern Metropolitan</v>
      </c>
      <c r="P5598" s="6">
        <f>MONTH(tbl_Sales[[#This Row],[Date]])</f>
        <v>12</v>
      </c>
      <c r="Q5598" s="6">
        <f>YEAR(tbl_Sales[[#This Row],[Date]])</f>
        <v>2016</v>
      </c>
    </row>
    <row r="5599" spans="1:17" x14ac:dyDescent="0.25">
      <c r="A5599" s="1">
        <v>42712</v>
      </c>
      <c r="B5599">
        <v>719000</v>
      </c>
      <c r="C5599" t="s">
        <v>2</v>
      </c>
      <c r="D5599" t="s">
        <v>12427</v>
      </c>
      <c r="E5599" t="s">
        <v>10</v>
      </c>
      <c r="F5599">
        <v>3046</v>
      </c>
      <c r="G5599">
        <v>3</v>
      </c>
      <c r="H5599">
        <v>1</v>
      </c>
      <c r="I5599">
        <v>4</v>
      </c>
      <c r="J5599">
        <v>692</v>
      </c>
      <c r="K5599">
        <v>1980</v>
      </c>
      <c r="L5599" t="s">
        <v>5718</v>
      </c>
      <c r="M5599" t="s">
        <v>391</v>
      </c>
      <c r="N5599" t="s">
        <v>18</v>
      </c>
      <c r="O5599" s="6" t="str">
        <f>INDEX(lkp_Region,MATCH(tbl_Sales[[#This Row],[Suburb]],lkp_Suburb,0))</f>
        <v>Northern Metropolitan</v>
      </c>
      <c r="P5599" s="6">
        <f>MONTH(tbl_Sales[[#This Row],[Date]])</f>
        <v>12</v>
      </c>
      <c r="Q5599" s="6">
        <f>YEAR(tbl_Sales[[#This Row],[Date]])</f>
        <v>2016</v>
      </c>
    </row>
    <row r="5600" spans="1:17" x14ac:dyDescent="0.25">
      <c r="A5600" s="1">
        <v>42712</v>
      </c>
      <c r="B5600">
        <v>975000</v>
      </c>
      <c r="C5600" t="s">
        <v>2</v>
      </c>
      <c r="D5600" t="s">
        <v>12428</v>
      </c>
      <c r="E5600" t="s">
        <v>10</v>
      </c>
      <c r="F5600">
        <v>3044</v>
      </c>
      <c r="G5600">
        <v>4</v>
      </c>
      <c r="H5600">
        <v>1</v>
      </c>
      <c r="I5600">
        <v>1</v>
      </c>
      <c r="J5600">
        <v>733</v>
      </c>
      <c r="K5600">
        <v>1960</v>
      </c>
      <c r="L5600" t="s">
        <v>5719</v>
      </c>
      <c r="M5600" t="s">
        <v>115</v>
      </c>
      <c r="N5600" t="s">
        <v>18</v>
      </c>
      <c r="O5600" s="6" t="str">
        <f>INDEX(lkp_Region,MATCH(tbl_Sales[[#This Row],[Suburb]],lkp_Suburb,0))</f>
        <v>Northern Metropolitan</v>
      </c>
      <c r="P5600" s="6">
        <f>MONTH(tbl_Sales[[#This Row],[Date]])</f>
        <v>12</v>
      </c>
      <c r="Q5600" s="6">
        <f>YEAR(tbl_Sales[[#This Row],[Date]])</f>
        <v>2016</v>
      </c>
    </row>
    <row r="5601" spans="1:17" x14ac:dyDescent="0.25">
      <c r="A5601" s="1">
        <v>42712</v>
      </c>
      <c r="B5601">
        <v>990000</v>
      </c>
      <c r="C5601" t="s">
        <v>2</v>
      </c>
      <c r="D5601" t="s">
        <v>12427</v>
      </c>
      <c r="E5601" t="s">
        <v>10</v>
      </c>
      <c r="F5601">
        <v>3056</v>
      </c>
      <c r="G5601">
        <v>3</v>
      </c>
      <c r="H5601">
        <v>2</v>
      </c>
      <c r="I5601">
        <v>1</v>
      </c>
      <c r="J5601">
        <v>194</v>
      </c>
      <c r="L5601" t="s">
        <v>5720</v>
      </c>
      <c r="M5601" t="s">
        <v>117</v>
      </c>
      <c r="N5601" t="s">
        <v>18</v>
      </c>
      <c r="O5601" s="6" t="str">
        <f>INDEX(lkp_Region,MATCH(tbl_Sales[[#This Row],[Suburb]],lkp_Suburb,0))</f>
        <v>Northern Metropolitan</v>
      </c>
      <c r="P5601" s="6">
        <f>MONTH(tbl_Sales[[#This Row],[Date]])</f>
        <v>12</v>
      </c>
      <c r="Q5601" s="6">
        <f>YEAR(tbl_Sales[[#This Row],[Date]])</f>
        <v>2016</v>
      </c>
    </row>
    <row r="5602" spans="1:17" x14ac:dyDescent="0.25">
      <c r="A5602" s="1">
        <v>42712</v>
      </c>
      <c r="B5602">
        <v>650000</v>
      </c>
      <c r="C5602" t="s">
        <v>2</v>
      </c>
      <c r="D5602" t="s">
        <v>12427</v>
      </c>
      <c r="E5602" t="s">
        <v>10</v>
      </c>
      <c r="F5602">
        <v>3033</v>
      </c>
      <c r="G5602">
        <v>3</v>
      </c>
      <c r="H5602">
        <v>2</v>
      </c>
      <c r="I5602">
        <v>2</v>
      </c>
      <c r="J5602">
        <v>176</v>
      </c>
      <c r="L5602" t="s">
        <v>5721</v>
      </c>
      <c r="M5602" t="s">
        <v>119</v>
      </c>
      <c r="N5602" t="s">
        <v>49</v>
      </c>
      <c r="O5602" s="6" t="str">
        <f>INDEX(lkp_Region,MATCH(tbl_Sales[[#This Row],[Suburb]],lkp_Suburb,0))</f>
        <v>Western Metropolitan</v>
      </c>
      <c r="P5602" s="6">
        <f>MONTH(tbl_Sales[[#This Row],[Date]])</f>
        <v>12</v>
      </c>
      <c r="Q5602" s="6">
        <f>YEAR(tbl_Sales[[#This Row],[Date]])</f>
        <v>2016</v>
      </c>
    </row>
    <row r="5603" spans="1:17" x14ac:dyDescent="0.25">
      <c r="A5603" s="1">
        <v>42712</v>
      </c>
      <c r="B5603">
        <v>1110000</v>
      </c>
      <c r="C5603" t="s">
        <v>2</v>
      </c>
      <c r="D5603" t="s">
        <v>12427</v>
      </c>
      <c r="E5603" t="s">
        <v>5</v>
      </c>
      <c r="F5603">
        <v>3031</v>
      </c>
      <c r="G5603">
        <v>3</v>
      </c>
      <c r="H5603">
        <v>1</v>
      </c>
      <c r="I5603">
        <v>1</v>
      </c>
      <c r="J5603">
        <v>272</v>
      </c>
      <c r="K5603">
        <v>1885</v>
      </c>
      <c r="L5603" t="s">
        <v>5722</v>
      </c>
      <c r="M5603" t="s">
        <v>288</v>
      </c>
      <c r="N5603" t="s">
        <v>49</v>
      </c>
      <c r="O5603" s="6" t="str">
        <f>INDEX(lkp_Region,MATCH(tbl_Sales[[#This Row],[Suburb]],lkp_Suburb,0))</f>
        <v>Northern Metropolitan</v>
      </c>
      <c r="P5603" s="6">
        <f>MONTH(tbl_Sales[[#This Row],[Date]])</f>
        <v>12</v>
      </c>
      <c r="Q5603" s="6">
        <f>YEAR(tbl_Sales[[#This Row],[Date]])</f>
        <v>2016</v>
      </c>
    </row>
    <row r="5604" spans="1:17" x14ac:dyDescent="0.25">
      <c r="A5604" s="1">
        <v>42712</v>
      </c>
      <c r="B5604">
        <v>1155000</v>
      </c>
      <c r="C5604" t="s">
        <v>2</v>
      </c>
      <c r="D5604" t="s">
        <v>12431</v>
      </c>
      <c r="E5604" t="s">
        <v>5</v>
      </c>
      <c r="F5604">
        <v>3031</v>
      </c>
      <c r="G5604">
        <v>2</v>
      </c>
      <c r="H5604">
        <v>1</v>
      </c>
      <c r="I5604">
        <v>1</v>
      </c>
      <c r="J5604">
        <v>197</v>
      </c>
      <c r="K5604">
        <v>1890</v>
      </c>
      <c r="L5604" t="s">
        <v>5723</v>
      </c>
      <c r="M5604" t="s">
        <v>264</v>
      </c>
      <c r="N5604" t="s">
        <v>49</v>
      </c>
      <c r="O5604" s="6" t="str">
        <f>INDEX(lkp_Region,MATCH(tbl_Sales[[#This Row],[Suburb]],lkp_Suburb,0))</f>
        <v>Northern Metropolitan</v>
      </c>
      <c r="P5604" s="6">
        <f>MONTH(tbl_Sales[[#This Row],[Date]])</f>
        <v>12</v>
      </c>
      <c r="Q5604" s="6">
        <f>YEAR(tbl_Sales[[#This Row],[Date]])</f>
        <v>2016</v>
      </c>
    </row>
    <row r="5605" spans="1:17" x14ac:dyDescent="0.25">
      <c r="A5605" s="1">
        <v>42712</v>
      </c>
      <c r="B5605">
        <v>1240000</v>
      </c>
      <c r="C5605" t="s">
        <v>2</v>
      </c>
      <c r="D5605" t="s">
        <v>12427</v>
      </c>
      <c r="E5605" t="s">
        <v>10</v>
      </c>
      <c r="F5605">
        <v>3040</v>
      </c>
      <c r="G5605">
        <v>3</v>
      </c>
      <c r="H5605">
        <v>2</v>
      </c>
      <c r="I5605">
        <v>2</v>
      </c>
      <c r="J5605">
        <v>307</v>
      </c>
      <c r="L5605" t="s">
        <v>5724</v>
      </c>
      <c r="M5605" t="s">
        <v>47</v>
      </c>
      <c r="N5605" t="s">
        <v>49</v>
      </c>
      <c r="O5605" s="6" t="str">
        <f>INDEX(lkp_Region,MATCH(tbl_Sales[[#This Row],[Suburb]],lkp_Suburb,0))</f>
        <v>Western Metropolitan</v>
      </c>
      <c r="P5605" s="6">
        <f>MONTH(tbl_Sales[[#This Row],[Date]])</f>
        <v>12</v>
      </c>
      <c r="Q5605" s="6">
        <f>YEAR(tbl_Sales[[#This Row],[Date]])</f>
        <v>2016</v>
      </c>
    </row>
    <row r="5606" spans="1:17" x14ac:dyDescent="0.25">
      <c r="A5606" s="1">
        <v>42712</v>
      </c>
      <c r="B5606">
        <v>450000</v>
      </c>
      <c r="C5606" t="s">
        <v>13</v>
      </c>
      <c r="D5606" t="s">
        <v>12425</v>
      </c>
      <c r="E5606" t="s">
        <v>5</v>
      </c>
      <c r="F5606">
        <v>3000</v>
      </c>
      <c r="G5606">
        <v>2</v>
      </c>
      <c r="H5606">
        <v>1</v>
      </c>
      <c r="I5606">
        <v>1</v>
      </c>
      <c r="J5606">
        <v>0</v>
      </c>
      <c r="K5606">
        <v>2014</v>
      </c>
      <c r="L5606" t="s">
        <v>5725</v>
      </c>
      <c r="M5606" t="s">
        <v>88</v>
      </c>
      <c r="N5606" t="s">
        <v>88</v>
      </c>
      <c r="O5606" s="6" t="str">
        <f>INDEX(lkp_Region,MATCH(tbl_Sales[[#This Row],[Suburb]],lkp_Suburb,0))</f>
        <v>Northern Metropolitan</v>
      </c>
      <c r="P5606" s="6">
        <f>MONTH(tbl_Sales[[#This Row],[Date]])</f>
        <v>12</v>
      </c>
      <c r="Q5606" s="6">
        <f>YEAR(tbl_Sales[[#This Row],[Date]])</f>
        <v>2016</v>
      </c>
    </row>
    <row r="5607" spans="1:17" x14ac:dyDescent="0.25">
      <c r="A5607" s="1">
        <v>42712</v>
      </c>
      <c r="B5607">
        <v>520000</v>
      </c>
      <c r="C5607" t="s">
        <v>13</v>
      </c>
      <c r="D5607" t="s">
        <v>12425</v>
      </c>
      <c r="E5607" t="s">
        <v>5</v>
      </c>
      <c r="F5607">
        <v>3012</v>
      </c>
      <c r="G5607">
        <v>3</v>
      </c>
      <c r="H5607">
        <v>2</v>
      </c>
      <c r="I5607">
        <v>2</v>
      </c>
      <c r="J5607">
        <v>184</v>
      </c>
      <c r="L5607" t="s">
        <v>5726</v>
      </c>
      <c r="M5607" t="s">
        <v>19</v>
      </c>
      <c r="N5607" t="s">
        <v>21</v>
      </c>
      <c r="O5607" s="6" t="str">
        <f>INDEX(lkp_Region,MATCH(tbl_Sales[[#This Row],[Suburb]],lkp_Suburb,0))</f>
        <v>Western Metropolitan</v>
      </c>
      <c r="P5607" s="6">
        <f>MONTH(tbl_Sales[[#This Row],[Date]])</f>
        <v>12</v>
      </c>
      <c r="Q5607" s="6">
        <f>YEAR(tbl_Sales[[#This Row],[Date]])</f>
        <v>2016</v>
      </c>
    </row>
    <row r="5608" spans="1:17" x14ac:dyDescent="0.25">
      <c r="A5608" s="1">
        <v>42712</v>
      </c>
      <c r="B5608">
        <v>575000</v>
      </c>
      <c r="C5608" t="s">
        <v>2</v>
      </c>
      <c r="D5608" t="s">
        <v>12427</v>
      </c>
      <c r="E5608" t="s">
        <v>10</v>
      </c>
      <c r="F5608">
        <v>3019</v>
      </c>
      <c r="G5608">
        <v>3</v>
      </c>
      <c r="H5608">
        <v>1</v>
      </c>
      <c r="I5608">
        <v>3</v>
      </c>
      <c r="J5608">
        <v>559</v>
      </c>
      <c r="K5608">
        <v>1955</v>
      </c>
      <c r="L5608" t="s">
        <v>5727</v>
      </c>
      <c r="M5608" t="s">
        <v>436</v>
      </c>
      <c r="N5608" t="s">
        <v>21</v>
      </c>
      <c r="O5608" s="6" t="str">
        <f>INDEX(lkp_Region,MATCH(tbl_Sales[[#This Row],[Suburb]],lkp_Suburb,0))</f>
        <v>Western Metropolitan</v>
      </c>
      <c r="P5608" s="6">
        <f>MONTH(tbl_Sales[[#This Row],[Date]])</f>
        <v>12</v>
      </c>
      <c r="Q5608" s="6">
        <f>YEAR(tbl_Sales[[#This Row],[Date]])</f>
        <v>2016</v>
      </c>
    </row>
    <row r="5609" spans="1:17" x14ac:dyDescent="0.25">
      <c r="A5609" s="1">
        <v>42712</v>
      </c>
      <c r="B5609">
        <v>714000</v>
      </c>
      <c r="C5609" t="s">
        <v>51</v>
      </c>
      <c r="D5609" t="s">
        <v>12431</v>
      </c>
      <c r="E5609" t="s">
        <v>10</v>
      </c>
      <c r="F5609">
        <v>3011</v>
      </c>
      <c r="G5609">
        <v>3</v>
      </c>
      <c r="H5609">
        <v>2</v>
      </c>
      <c r="I5609">
        <v>2</v>
      </c>
      <c r="J5609">
        <v>164</v>
      </c>
      <c r="K5609">
        <v>2008</v>
      </c>
      <c r="L5609" t="s">
        <v>5728</v>
      </c>
      <c r="M5609" t="s">
        <v>22</v>
      </c>
      <c r="N5609" t="s">
        <v>21</v>
      </c>
      <c r="O5609" s="6" t="str">
        <f>INDEX(lkp_Region,MATCH(tbl_Sales[[#This Row],[Suburb]],lkp_Suburb,0))</f>
        <v>Western Metropolitan</v>
      </c>
      <c r="P5609" s="6">
        <f>MONTH(tbl_Sales[[#This Row],[Date]])</f>
        <v>12</v>
      </c>
      <c r="Q5609" s="6">
        <f>YEAR(tbl_Sales[[#This Row],[Date]])</f>
        <v>2016</v>
      </c>
    </row>
    <row r="5610" spans="1:17" x14ac:dyDescent="0.25">
      <c r="A5610" s="1">
        <v>42712</v>
      </c>
      <c r="B5610">
        <v>925000</v>
      </c>
      <c r="C5610" t="s">
        <v>2</v>
      </c>
      <c r="D5610" t="s">
        <v>12428</v>
      </c>
      <c r="E5610" t="s">
        <v>10</v>
      </c>
      <c r="F5610">
        <v>3012</v>
      </c>
      <c r="G5610">
        <v>4</v>
      </c>
      <c r="H5610">
        <v>2</v>
      </c>
      <c r="I5610">
        <v>1</v>
      </c>
      <c r="J5610">
        <v>276</v>
      </c>
      <c r="K5610">
        <v>1948</v>
      </c>
      <c r="L5610" t="s">
        <v>5729</v>
      </c>
      <c r="M5610" t="s">
        <v>336</v>
      </c>
      <c r="N5610" t="s">
        <v>21</v>
      </c>
      <c r="O5610" s="6" t="str">
        <f>INDEX(lkp_Region,MATCH(tbl_Sales[[#This Row],[Suburb]],lkp_Suburb,0))</f>
        <v>Western Metropolitan</v>
      </c>
      <c r="P5610" s="6">
        <f>MONTH(tbl_Sales[[#This Row],[Date]])</f>
        <v>12</v>
      </c>
      <c r="Q5610" s="6">
        <f>YEAR(tbl_Sales[[#This Row],[Date]])</f>
        <v>2016</v>
      </c>
    </row>
    <row r="5611" spans="1:17" x14ac:dyDescent="0.25">
      <c r="A5611" s="1">
        <v>42712</v>
      </c>
      <c r="B5611">
        <v>966000</v>
      </c>
      <c r="C5611" t="s">
        <v>2</v>
      </c>
      <c r="D5611" t="s">
        <v>12431</v>
      </c>
      <c r="E5611" t="s">
        <v>10</v>
      </c>
      <c r="F5611">
        <v>3013</v>
      </c>
      <c r="G5611">
        <v>3</v>
      </c>
      <c r="H5611">
        <v>2</v>
      </c>
      <c r="I5611">
        <v>2</v>
      </c>
      <c r="J5611">
        <v>456</v>
      </c>
      <c r="K5611">
        <v>1970</v>
      </c>
      <c r="L5611" t="s">
        <v>5730</v>
      </c>
      <c r="M5611" t="s">
        <v>65</v>
      </c>
      <c r="N5611" t="s">
        <v>21</v>
      </c>
      <c r="O5611" s="6" t="str">
        <f>INDEX(lkp_Region,MATCH(tbl_Sales[[#This Row],[Suburb]],lkp_Suburb,0))</f>
        <v>Western Metropolitan</v>
      </c>
      <c r="P5611" s="6">
        <f>MONTH(tbl_Sales[[#This Row],[Date]])</f>
        <v>12</v>
      </c>
      <c r="Q5611" s="6">
        <f>YEAR(tbl_Sales[[#This Row],[Date]])</f>
        <v>2016</v>
      </c>
    </row>
    <row r="5612" spans="1:17" x14ac:dyDescent="0.25">
      <c r="A5612" s="1">
        <v>42712</v>
      </c>
      <c r="B5612">
        <v>1002000</v>
      </c>
      <c r="C5612" t="s">
        <v>2</v>
      </c>
      <c r="D5612" t="s">
        <v>12429</v>
      </c>
      <c r="E5612" t="s">
        <v>10</v>
      </c>
      <c r="F5612">
        <v>3105</v>
      </c>
      <c r="G5612">
        <v>4</v>
      </c>
      <c r="H5612">
        <v>1</v>
      </c>
      <c r="I5612">
        <v>2</v>
      </c>
      <c r="J5612">
        <v>650</v>
      </c>
      <c r="L5612" t="s">
        <v>5731</v>
      </c>
      <c r="M5612" t="s">
        <v>507</v>
      </c>
      <c r="N5612" t="s">
        <v>128</v>
      </c>
      <c r="O5612" s="6" t="str">
        <f>INDEX(lkp_Region,MATCH(tbl_Sales[[#This Row],[Suburb]],lkp_Suburb,0))</f>
        <v>Eastern Metropolitan</v>
      </c>
      <c r="P5612" s="6">
        <f>MONTH(tbl_Sales[[#This Row],[Date]])</f>
        <v>12</v>
      </c>
      <c r="Q5612" s="6">
        <f>YEAR(tbl_Sales[[#This Row],[Date]])</f>
        <v>2016</v>
      </c>
    </row>
    <row r="5613" spans="1:17" x14ac:dyDescent="0.25">
      <c r="A5613" s="1">
        <v>42712</v>
      </c>
      <c r="B5613">
        <v>350000</v>
      </c>
      <c r="C5613" t="s">
        <v>13</v>
      </c>
      <c r="D5613" t="s">
        <v>12428</v>
      </c>
      <c r="E5613" t="s">
        <v>10</v>
      </c>
      <c r="F5613">
        <v>3163</v>
      </c>
      <c r="G5613">
        <v>1</v>
      </c>
      <c r="H5613">
        <v>1</v>
      </c>
      <c r="I5613">
        <v>1</v>
      </c>
      <c r="J5613">
        <v>0</v>
      </c>
      <c r="K5613">
        <v>1980</v>
      </c>
      <c r="L5613" t="s">
        <v>5732</v>
      </c>
      <c r="M5613" t="s">
        <v>201</v>
      </c>
      <c r="N5613" t="s">
        <v>57</v>
      </c>
      <c r="O5613" s="6" t="str">
        <f>INDEX(lkp_Region,MATCH(tbl_Sales[[#This Row],[Suburb]],lkp_Suburb,0))</f>
        <v>Southern Metropolitan</v>
      </c>
      <c r="P5613" s="6">
        <f>MONTH(tbl_Sales[[#This Row],[Date]])</f>
        <v>12</v>
      </c>
      <c r="Q5613" s="6">
        <f>YEAR(tbl_Sales[[#This Row],[Date]])</f>
        <v>2016</v>
      </c>
    </row>
    <row r="5614" spans="1:17" x14ac:dyDescent="0.25">
      <c r="A5614" s="1">
        <v>42712</v>
      </c>
      <c r="B5614">
        <v>591000</v>
      </c>
      <c r="C5614" t="s">
        <v>13</v>
      </c>
      <c r="D5614" t="s">
        <v>12429</v>
      </c>
      <c r="E5614" t="s">
        <v>10</v>
      </c>
      <c r="F5614">
        <v>3185</v>
      </c>
      <c r="G5614">
        <v>2</v>
      </c>
      <c r="H5614">
        <v>1</v>
      </c>
      <c r="I5614">
        <v>1</v>
      </c>
      <c r="J5614">
        <v>815</v>
      </c>
      <c r="K5614">
        <v>2008</v>
      </c>
      <c r="L5614" t="s">
        <v>5733</v>
      </c>
      <c r="M5614" t="s">
        <v>136</v>
      </c>
      <c r="N5614" t="s">
        <v>57</v>
      </c>
      <c r="O5614" s="6" t="str">
        <f>INDEX(lkp_Region,MATCH(tbl_Sales[[#This Row],[Suburb]],lkp_Suburb,0))</f>
        <v>Southern Metropolitan</v>
      </c>
      <c r="P5614" s="6">
        <f>MONTH(tbl_Sales[[#This Row],[Date]])</f>
        <v>12</v>
      </c>
      <c r="Q5614" s="6">
        <f>YEAR(tbl_Sales[[#This Row],[Date]])</f>
        <v>2016</v>
      </c>
    </row>
    <row r="5615" spans="1:17" x14ac:dyDescent="0.25">
      <c r="A5615" s="1">
        <v>42712</v>
      </c>
      <c r="B5615">
        <v>1585000</v>
      </c>
      <c r="C5615" t="s">
        <v>2</v>
      </c>
      <c r="D5615" t="s">
        <v>12429</v>
      </c>
      <c r="E5615" t="s">
        <v>10</v>
      </c>
      <c r="F5615">
        <v>3123</v>
      </c>
      <c r="G5615">
        <v>2</v>
      </c>
      <c r="H5615">
        <v>1</v>
      </c>
      <c r="I5615">
        <v>2</v>
      </c>
      <c r="J5615">
        <v>390</v>
      </c>
      <c r="K5615">
        <v>1935</v>
      </c>
      <c r="L5615" t="s">
        <v>5734</v>
      </c>
      <c r="M5615" t="s">
        <v>230</v>
      </c>
      <c r="N5615" t="s">
        <v>101</v>
      </c>
      <c r="O5615" s="6" t="str">
        <f>INDEX(lkp_Region,MATCH(tbl_Sales[[#This Row],[Suburb]],lkp_Suburb,0))</f>
        <v>Southern Metropolitan</v>
      </c>
      <c r="P5615" s="6">
        <f>MONTH(tbl_Sales[[#This Row],[Date]])</f>
        <v>12</v>
      </c>
      <c r="Q5615" s="6">
        <f>YEAR(tbl_Sales[[#This Row],[Date]])</f>
        <v>2016</v>
      </c>
    </row>
    <row r="5616" spans="1:17" x14ac:dyDescent="0.25">
      <c r="A5616" s="1">
        <v>42712</v>
      </c>
      <c r="B5616">
        <v>1475000</v>
      </c>
      <c r="C5616" t="s">
        <v>51</v>
      </c>
      <c r="D5616" t="s">
        <v>12429</v>
      </c>
      <c r="E5616" t="s">
        <v>5</v>
      </c>
      <c r="F5616">
        <v>3186</v>
      </c>
      <c r="G5616">
        <v>3</v>
      </c>
      <c r="H5616">
        <v>2</v>
      </c>
      <c r="I5616">
        <v>2</v>
      </c>
      <c r="J5616">
        <v>345</v>
      </c>
      <c r="K5616">
        <v>2000</v>
      </c>
      <c r="L5616" t="s">
        <v>5735</v>
      </c>
      <c r="M5616" t="s">
        <v>105</v>
      </c>
      <c r="N5616" t="s">
        <v>107</v>
      </c>
      <c r="O5616" s="6" t="str">
        <f>INDEX(lkp_Region,MATCH(tbl_Sales[[#This Row],[Suburb]],lkp_Suburb,0))</f>
        <v>Southern Metropolitan</v>
      </c>
      <c r="P5616" s="6">
        <f>MONTH(tbl_Sales[[#This Row],[Date]])</f>
        <v>12</v>
      </c>
      <c r="Q5616" s="6">
        <f>YEAR(tbl_Sales[[#This Row],[Date]])</f>
        <v>2016</v>
      </c>
    </row>
    <row r="5617" spans="1:17" x14ac:dyDescent="0.25">
      <c r="A5617" s="1">
        <v>42713</v>
      </c>
      <c r="B5617">
        <v>452000</v>
      </c>
      <c r="C5617" t="s">
        <v>13</v>
      </c>
      <c r="D5617" t="s">
        <v>12433</v>
      </c>
      <c r="E5617" t="s">
        <v>10</v>
      </c>
      <c r="F5617">
        <v>3146</v>
      </c>
      <c r="G5617">
        <v>1</v>
      </c>
      <c r="H5617">
        <v>1</v>
      </c>
      <c r="I5617">
        <v>1</v>
      </c>
      <c r="J5617">
        <v>63</v>
      </c>
      <c r="K5617">
        <v>1980</v>
      </c>
      <c r="L5617" t="s">
        <v>5736</v>
      </c>
      <c r="M5617" t="s">
        <v>102</v>
      </c>
      <c r="N5617" t="s">
        <v>76</v>
      </c>
      <c r="O5617" s="6" t="str">
        <f>INDEX(lkp_Region,MATCH(tbl_Sales[[#This Row],[Suburb]],lkp_Suburb,0))</f>
        <v>Southern Metropolitan</v>
      </c>
      <c r="P5617" s="6">
        <f>MONTH(tbl_Sales[[#This Row],[Date]])</f>
        <v>12</v>
      </c>
      <c r="Q5617" s="6">
        <f>YEAR(tbl_Sales[[#This Row],[Date]])</f>
        <v>2016</v>
      </c>
    </row>
    <row r="5618" spans="1:17" x14ac:dyDescent="0.25">
      <c r="A5618" s="1">
        <v>42713</v>
      </c>
      <c r="B5618">
        <v>2200000</v>
      </c>
      <c r="C5618" t="s">
        <v>2</v>
      </c>
      <c r="D5618" t="s">
        <v>12429</v>
      </c>
      <c r="E5618" t="s">
        <v>5</v>
      </c>
      <c r="F5618">
        <v>3141</v>
      </c>
      <c r="G5618">
        <v>3</v>
      </c>
      <c r="H5618">
        <v>2</v>
      </c>
      <c r="I5618">
        <v>0</v>
      </c>
      <c r="J5618">
        <v>358</v>
      </c>
      <c r="K5618">
        <v>1915</v>
      </c>
      <c r="L5618" t="s">
        <v>5737</v>
      </c>
      <c r="M5618" t="s">
        <v>111</v>
      </c>
      <c r="N5618" t="s">
        <v>76</v>
      </c>
      <c r="O5618" s="6" t="str">
        <f>INDEX(lkp_Region,MATCH(tbl_Sales[[#This Row],[Suburb]],lkp_Suburb,0))</f>
        <v>Southern Metropolitan</v>
      </c>
      <c r="P5618" s="6">
        <f>MONTH(tbl_Sales[[#This Row],[Date]])</f>
        <v>12</v>
      </c>
      <c r="Q5618" s="6">
        <f>YEAR(tbl_Sales[[#This Row],[Date]])</f>
        <v>2016</v>
      </c>
    </row>
    <row r="5619" spans="1:17" x14ac:dyDescent="0.25">
      <c r="A5619" s="1">
        <v>42713</v>
      </c>
      <c r="B5619">
        <v>420000</v>
      </c>
      <c r="C5619" t="s">
        <v>13</v>
      </c>
      <c r="D5619" t="s">
        <v>12429</v>
      </c>
      <c r="E5619" t="s">
        <v>10</v>
      </c>
      <c r="F5619">
        <v>3207</v>
      </c>
      <c r="G5619">
        <v>1</v>
      </c>
      <c r="H5619">
        <v>1</v>
      </c>
      <c r="I5619">
        <v>1</v>
      </c>
      <c r="J5619">
        <v>0</v>
      </c>
      <c r="L5619" t="s">
        <v>5738</v>
      </c>
      <c r="M5619" t="s">
        <v>24</v>
      </c>
      <c r="N5619" t="s">
        <v>26</v>
      </c>
      <c r="O5619" s="6" t="str">
        <f>INDEX(lkp_Region,MATCH(tbl_Sales[[#This Row],[Suburb]],lkp_Suburb,0))</f>
        <v>Southern Metropolitan</v>
      </c>
      <c r="P5619" s="6">
        <f>MONTH(tbl_Sales[[#This Row],[Date]])</f>
        <v>12</v>
      </c>
      <c r="Q5619" s="6">
        <f>YEAR(tbl_Sales[[#This Row],[Date]])</f>
        <v>2016</v>
      </c>
    </row>
    <row r="5620" spans="1:17" x14ac:dyDescent="0.25">
      <c r="A5620" s="1">
        <v>42713</v>
      </c>
      <c r="B5620">
        <v>2075000</v>
      </c>
      <c r="C5620" t="s">
        <v>2</v>
      </c>
      <c r="D5620" t="s">
        <v>12427</v>
      </c>
      <c r="E5620" t="s">
        <v>10</v>
      </c>
      <c r="F5620">
        <v>3205</v>
      </c>
      <c r="G5620">
        <v>3</v>
      </c>
      <c r="H5620">
        <v>2</v>
      </c>
      <c r="I5620">
        <v>0</v>
      </c>
      <c r="J5620">
        <v>141</v>
      </c>
      <c r="K5620">
        <v>1890</v>
      </c>
      <c r="L5620" t="s">
        <v>5739</v>
      </c>
      <c r="M5620" t="s">
        <v>185</v>
      </c>
      <c r="N5620" t="s">
        <v>26</v>
      </c>
      <c r="O5620" s="6" t="str">
        <f>INDEX(lkp_Region,MATCH(tbl_Sales[[#This Row],[Suburb]],lkp_Suburb,0))</f>
        <v>Southern Metropolitan</v>
      </c>
      <c r="P5620" s="6">
        <f>MONTH(tbl_Sales[[#This Row],[Date]])</f>
        <v>12</v>
      </c>
      <c r="Q5620" s="6">
        <f>YEAR(tbl_Sales[[#This Row],[Date]])</f>
        <v>2016</v>
      </c>
    </row>
    <row r="5621" spans="1:17" x14ac:dyDescent="0.25">
      <c r="A5621" s="1">
        <v>42713</v>
      </c>
      <c r="B5621">
        <v>279500</v>
      </c>
      <c r="C5621" t="s">
        <v>13</v>
      </c>
      <c r="D5621" t="s">
        <v>12424</v>
      </c>
      <c r="E5621" t="s">
        <v>10</v>
      </c>
      <c r="F5621">
        <v>3056</v>
      </c>
      <c r="G5621">
        <v>1</v>
      </c>
      <c r="H5621">
        <v>1</v>
      </c>
      <c r="I5621">
        <v>1</v>
      </c>
      <c r="J5621">
        <v>0</v>
      </c>
      <c r="K5621">
        <v>1970</v>
      </c>
      <c r="L5621" t="s">
        <v>5740</v>
      </c>
      <c r="M5621" t="s">
        <v>117</v>
      </c>
      <c r="N5621" t="s">
        <v>18</v>
      </c>
      <c r="O5621" s="6" t="str">
        <f>INDEX(lkp_Region,MATCH(tbl_Sales[[#This Row],[Suburb]],lkp_Suburb,0))</f>
        <v>Northern Metropolitan</v>
      </c>
      <c r="P5621" s="6">
        <f>MONTH(tbl_Sales[[#This Row],[Date]])</f>
        <v>12</v>
      </c>
      <c r="Q5621" s="6">
        <f>YEAR(tbl_Sales[[#This Row],[Date]])</f>
        <v>2016</v>
      </c>
    </row>
    <row r="5622" spans="1:17" x14ac:dyDescent="0.25">
      <c r="A5622" s="1">
        <v>42713</v>
      </c>
      <c r="B5622">
        <v>466000</v>
      </c>
      <c r="C5622" t="s">
        <v>13</v>
      </c>
      <c r="D5622" t="s">
        <v>12427</v>
      </c>
      <c r="E5622" t="s">
        <v>10</v>
      </c>
      <c r="F5622">
        <v>3058</v>
      </c>
      <c r="G5622">
        <v>2</v>
      </c>
      <c r="H5622">
        <v>1</v>
      </c>
      <c r="I5622">
        <v>1</v>
      </c>
      <c r="J5622">
        <v>0</v>
      </c>
      <c r="K5622">
        <v>1980</v>
      </c>
      <c r="L5622" t="s">
        <v>5741</v>
      </c>
      <c r="M5622" t="s">
        <v>41</v>
      </c>
      <c r="N5622" t="s">
        <v>18</v>
      </c>
      <c r="O5622" s="6" t="str">
        <f>INDEX(lkp_Region,MATCH(tbl_Sales[[#This Row],[Suburb]],lkp_Suburb,0))</f>
        <v>Northern Metropolitan</v>
      </c>
      <c r="P5622" s="6">
        <f>MONTH(tbl_Sales[[#This Row],[Date]])</f>
        <v>12</v>
      </c>
      <c r="Q5622" s="6">
        <f>YEAR(tbl_Sales[[#This Row],[Date]])</f>
        <v>2016</v>
      </c>
    </row>
    <row r="5623" spans="1:17" x14ac:dyDescent="0.25">
      <c r="A5623" s="1">
        <v>42713</v>
      </c>
      <c r="B5623">
        <v>540000</v>
      </c>
      <c r="C5623" t="s">
        <v>2</v>
      </c>
      <c r="D5623" t="s">
        <v>12424</v>
      </c>
      <c r="E5623" t="s">
        <v>10</v>
      </c>
      <c r="F5623">
        <v>3060</v>
      </c>
      <c r="G5623">
        <v>3</v>
      </c>
      <c r="H5623">
        <v>1</v>
      </c>
      <c r="I5623">
        <v>1</v>
      </c>
      <c r="J5623">
        <v>614</v>
      </c>
      <c r="K5623">
        <v>1960</v>
      </c>
      <c r="L5623" t="s">
        <v>5742</v>
      </c>
      <c r="M5623" t="s">
        <v>16</v>
      </c>
      <c r="N5623" t="s">
        <v>18</v>
      </c>
      <c r="O5623" s="6" t="str">
        <f>INDEX(lkp_Region,MATCH(tbl_Sales[[#This Row],[Suburb]],lkp_Suburb,0))</f>
        <v>Northern Metropolitan</v>
      </c>
      <c r="P5623" s="6">
        <f>MONTH(tbl_Sales[[#This Row],[Date]])</f>
        <v>12</v>
      </c>
      <c r="Q5623" s="6">
        <f>YEAR(tbl_Sales[[#This Row],[Date]])</f>
        <v>2016</v>
      </c>
    </row>
    <row r="5624" spans="1:17" x14ac:dyDescent="0.25">
      <c r="A5624" s="1">
        <v>42713</v>
      </c>
      <c r="B5624">
        <v>792000</v>
      </c>
      <c r="C5624" t="s">
        <v>2</v>
      </c>
      <c r="D5624" t="s">
        <v>12427</v>
      </c>
      <c r="E5624" t="s">
        <v>10</v>
      </c>
      <c r="F5624">
        <v>3056</v>
      </c>
      <c r="G5624">
        <v>2</v>
      </c>
      <c r="H5624">
        <v>1</v>
      </c>
      <c r="I5624">
        <v>1</v>
      </c>
      <c r="J5624">
        <v>149</v>
      </c>
      <c r="L5624" t="s">
        <v>5743</v>
      </c>
      <c r="M5624" t="s">
        <v>117</v>
      </c>
      <c r="N5624" t="s">
        <v>18</v>
      </c>
      <c r="O5624" s="6" t="str">
        <f>INDEX(lkp_Region,MATCH(tbl_Sales[[#This Row],[Suburb]],lkp_Suburb,0))</f>
        <v>Northern Metropolitan</v>
      </c>
      <c r="P5624" s="6">
        <f>MONTH(tbl_Sales[[#This Row],[Date]])</f>
        <v>12</v>
      </c>
      <c r="Q5624" s="6">
        <f>YEAR(tbl_Sales[[#This Row],[Date]])</f>
        <v>2016</v>
      </c>
    </row>
    <row r="5625" spans="1:17" x14ac:dyDescent="0.25">
      <c r="A5625" s="1">
        <v>42713</v>
      </c>
      <c r="B5625">
        <v>810000</v>
      </c>
      <c r="C5625" t="s">
        <v>2</v>
      </c>
      <c r="D5625" t="s">
        <v>12428</v>
      </c>
      <c r="E5625" t="s">
        <v>10</v>
      </c>
      <c r="F5625">
        <v>3055</v>
      </c>
      <c r="G5625">
        <v>3</v>
      </c>
      <c r="H5625">
        <v>1</v>
      </c>
      <c r="I5625">
        <v>2</v>
      </c>
      <c r="J5625">
        <v>349</v>
      </c>
      <c r="K5625">
        <v>1950</v>
      </c>
      <c r="L5625" t="s">
        <v>5744</v>
      </c>
      <c r="M5625" t="s">
        <v>80</v>
      </c>
      <c r="N5625" t="s">
        <v>18</v>
      </c>
      <c r="O5625" s="6" t="str">
        <f>INDEX(lkp_Region,MATCH(tbl_Sales[[#This Row],[Suburb]],lkp_Suburb,0))</f>
        <v>Northern Metropolitan</v>
      </c>
      <c r="P5625" s="6">
        <f>MONTH(tbl_Sales[[#This Row],[Date]])</f>
        <v>12</v>
      </c>
      <c r="Q5625" s="6">
        <f>YEAR(tbl_Sales[[#This Row],[Date]])</f>
        <v>2016</v>
      </c>
    </row>
    <row r="5626" spans="1:17" x14ac:dyDescent="0.25">
      <c r="A5626" s="1">
        <v>42713</v>
      </c>
      <c r="B5626">
        <v>1600000</v>
      </c>
      <c r="C5626" t="s">
        <v>2</v>
      </c>
      <c r="D5626" t="s">
        <v>12429</v>
      </c>
      <c r="E5626" t="s">
        <v>10</v>
      </c>
      <c r="F5626">
        <v>3057</v>
      </c>
      <c r="G5626">
        <v>3</v>
      </c>
      <c r="H5626">
        <v>1</v>
      </c>
      <c r="I5626">
        <v>2</v>
      </c>
      <c r="J5626">
        <v>812</v>
      </c>
      <c r="K5626">
        <v>1920</v>
      </c>
      <c r="L5626" t="s">
        <v>5745</v>
      </c>
      <c r="M5626" t="s">
        <v>83</v>
      </c>
      <c r="N5626" t="s">
        <v>18</v>
      </c>
      <c r="O5626" s="6" t="str">
        <f>INDEX(lkp_Region,MATCH(tbl_Sales[[#This Row],[Suburb]],lkp_Suburb,0))</f>
        <v>Northern Metropolitan</v>
      </c>
      <c r="P5626" s="6">
        <f>MONTH(tbl_Sales[[#This Row],[Date]])</f>
        <v>12</v>
      </c>
      <c r="Q5626" s="6">
        <f>YEAR(tbl_Sales[[#This Row],[Date]])</f>
        <v>2016</v>
      </c>
    </row>
    <row r="5627" spans="1:17" x14ac:dyDescent="0.25">
      <c r="A5627" s="1">
        <v>42713</v>
      </c>
      <c r="B5627">
        <v>890500</v>
      </c>
      <c r="C5627" t="s">
        <v>51</v>
      </c>
      <c r="D5627" t="s">
        <v>12428</v>
      </c>
      <c r="E5627" t="s">
        <v>10</v>
      </c>
      <c r="F5627">
        <v>3039</v>
      </c>
      <c r="G5627">
        <v>3</v>
      </c>
      <c r="H5627">
        <v>2</v>
      </c>
      <c r="I5627">
        <v>1</v>
      </c>
      <c r="J5627">
        <v>213</v>
      </c>
      <c r="K5627">
        <v>1950</v>
      </c>
      <c r="L5627" t="s">
        <v>5746</v>
      </c>
      <c r="M5627" t="s">
        <v>242</v>
      </c>
      <c r="N5627" t="s">
        <v>49</v>
      </c>
      <c r="O5627" s="6" t="str">
        <f>INDEX(lkp_Region,MATCH(tbl_Sales[[#This Row],[Suburb]],lkp_Suburb,0))</f>
        <v>Western Metropolitan</v>
      </c>
      <c r="P5627" s="6">
        <f>MONTH(tbl_Sales[[#This Row],[Date]])</f>
        <v>12</v>
      </c>
      <c r="Q5627" s="6">
        <f>YEAR(tbl_Sales[[#This Row],[Date]])</f>
        <v>2016</v>
      </c>
    </row>
    <row r="5628" spans="1:17" x14ac:dyDescent="0.25">
      <c r="A5628" s="1">
        <v>42713</v>
      </c>
      <c r="B5628">
        <v>937500</v>
      </c>
      <c r="C5628" t="s">
        <v>2</v>
      </c>
      <c r="D5628" t="s">
        <v>12427</v>
      </c>
      <c r="E5628" t="s">
        <v>10</v>
      </c>
      <c r="F5628">
        <v>3167</v>
      </c>
      <c r="G5628">
        <v>3</v>
      </c>
      <c r="H5628">
        <v>1</v>
      </c>
      <c r="I5628">
        <v>2</v>
      </c>
      <c r="J5628">
        <v>530</v>
      </c>
      <c r="L5628" t="s">
        <v>5747</v>
      </c>
      <c r="M5628" t="s">
        <v>43</v>
      </c>
      <c r="N5628" t="s">
        <v>31</v>
      </c>
      <c r="O5628" s="6" t="str">
        <f>INDEX(lkp_Region,MATCH(tbl_Sales[[#This Row],[Suburb]],lkp_Suburb,0))</f>
        <v>South-Eastern Metropolitan</v>
      </c>
      <c r="P5628" s="6">
        <f>MONTH(tbl_Sales[[#This Row],[Date]])</f>
        <v>12</v>
      </c>
      <c r="Q5628" s="6">
        <f>YEAR(tbl_Sales[[#This Row],[Date]])</f>
        <v>2016</v>
      </c>
    </row>
    <row r="5629" spans="1:17" x14ac:dyDescent="0.25">
      <c r="A5629" s="1">
        <v>42713</v>
      </c>
      <c r="B5629">
        <v>990000</v>
      </c>
      <c r="C5629" t="s">
        <v>2</v>
      </c>
      <c r="D5629" t="s">
        <v>12427</v>
      </c>
      <c r="E5629" t="s">
        <v>10</v>
      </c>
      <c r="F5629">
        <v>3051</v>
      </c>
      <c r="G5629">
        <v>2</v>
      </c>
      <c r="H5629">
        <v>2</v>
      </c>
      <c r="I5629">
        <v>1</v>
      </c>
      <c r="J5629">
        <v>584</v>
      </c>
      <c r="K5629">
        <v>2008</v>
      </c>
      <c r="L5629" t="s">
        <v>5748</v>
      </c>
      <c r="M5629" t="s">
        <v>915</v>
      </c>
      <c r="N5629" t="s">
        <v>88</v>
      </c>
      <c r="O5629" s="6" t="str">
        <f>INDEX(lkp_Region,MATCH(tbl_Sales[[#This Row],[Suburb]],lkp_Suburb,0))</f>
        <v>Northern Metropolitan</v>
      </c>
      <c r="P5629" s="6">
        <f>MONTH(tbl_Sales[[#This Row],[Date]])</f>
        <v>12</v>
      </c>
      <c r="Q5629" s="6">
        <f>YEAR(tbl_Sales[[#This Row],[Date]])</f>
        <v>2016</v>
      </c>
    </row>
    <row r="5630" spans="1:17" x14ac:dyDescent="0.25">
      <c r="A5630" s="1">
        <v>42713</v>
      </c>
      <c r="B5630">
        <v>1015000</v>
      </c>
      <c r="C5630" t="s">
        <v>13</v>
      </c>
      <c r="D5630" t="s">
        <v>12429</v>
      </c>
      <c r="E5630" t="s">
        <v>10</v>
      </c>
      <c r="F5630">
        <v>3002</v>
      </c>
      <c r="G5630">
        <v>1</v>
      </c>
      <c r="H5630">
        <v>1</v>
      </c>
      <c r="I5630">
        <v>1</v>
      </c>
      <c r="J5630">
        <v>0</v>
      </c>
      <c r="L5630" t="s">
        <v>5749</v>
      </c>
      <c r="M5630" t="s">
        <v>1176</v>
      </c>
      <c r="N5630" t="s">
        <v>88</v>
      </c>
      <c r="O5630" s="6" t="str">
        <f>INDEX(lkp_Region,MATCH(tbl_Sales[[#This Row],[Suburb]],lkp_Suburb,0))</f>
        <v>Northern Metropolitan</v>
      </c>
      <c r="P5630" s="6">
        <f>MONTH(tbl_Sales[[#This Row],[Date]])</f>
        <v>12</v>
      </c>
      <c r="Q5630" s="6">
        <f>YEAR(tbl_Sales[[#This Row],[Date]])</f>
        <v>2016</v>
      </c>
    </row>
    <row r="5631" spans="1:17" x14ac:dyDescent="0.25">
      <c r="A5631" s="1">
        <v>42713</v>
      </c>
      <c r="B5631">
        <v>886500</v>
      </c>
      <c r="C5631" t="s">
        <v>2</v>
      </c>
      <c r="D5631" t="s">
        <v>12430</v>
      </c>
      <c r="E5631" t="s">
        <v>10</v>
      </c>
      <c r="F5631">
        <v>3011</v>
      </c>
      <c r="G5631">
        <v>3</v>
      </c>
      <c r="H5631">
        <v>1</v>
      </c>
      <c r="I5631">
        <v>0</v>
      </c>
      <c r="J5631">
        <v>268</v>
      </c>
      <c r="L5631" t="s">
        <v>5750</v>
      </c>
      <c r="M5631" t="s">
        <v>22</v>
      </c>
      <c r="N5631" t="s">
        <v>21</v>
      </c>
      <c r="O5631" s="6" t="str">
        <f>INDEX(lkp_Region,MATCH(tbl_Sales[[#This Row],[Suburb]],lkp_Suburb,0))</f>
        <v>Western Metropolitan</v>
      </c>
      <c r="P5631" s="6">
        <f>MONTH(tbl_Sales[[#This Row],[Date]])</f>
        <v>12</v>
      </c>
      <c r="Q5631" s="6">
        <f>YEAR(tbl_Sales[[#This Row],[Date]])</f>
        <v>2016</v>
      </c>
    </row>
    <row r="5632" spans="1:17" x14ac:dyDescent="0.25">
      <c r="A5632" s="1">
        <v>42713</v>
      </c>
      <c r="B5632">
        <v>1050000</v>
      </c>
      <c r="C5632" t="s">
        <v>2</v>
      </c>
      <c r="D5632" t="s">
        <v>12429</v>
      </c>
      <c r="E5632" t="s">
        <v>10</v>
      </c>
      <c r="F5632">
        <v>3013</v>
      </c>
      <c r="G5632">
        <v>3</v>
      </c>
      <c r="H5632">
        <v>1</v>
      </c>
      <c r="I5632">
        <v>2</v>
      </c>
      <c r="J5632">
        <v>442</v>
      </c>
      <c r="K5632">
        <v>1940</v>
      </c>
      <c r="L5632" t="s">
        <v>5751</v>
      </c>
      <c r="M5632" t="s">
        <v>65</v>
      </c>
      <c r="N5632" t="s">
        <v>21</v>
      </c>
      <c r="O5632" s="6" t="str">
        <f>INDEX(lkp_Region,MATCH(tbl_Sales[[#This Row],[Suburb]],lkp_Suburb,0))</f>
        <v>Western Metropolitan</v>
      </c>
      <c r="P5632" s="6">
        <f>MONTH(tbl_Sales[[#This Row],[Date]])</f>
        <v>12</v>
      </c>
      <c r="Q5632" s="6">
        <f>YEAR(tbl_Sales[[#This Row],[Date]])</f>
        <v>2016</v>
      </c>
    </row>
    <row r="5633" spans="1:17" x14ac:dyDescent="0.25">
      <c r="A5633" s="1">
        <v>42713</v>
      </c>
      <c r="B5633">
        <v>1200000</v>
      </c>
      <c r="C5633" t="s">
        <v>2</v>
      </c>
      <c r="D5633" t="s">
        <v>12428</v>
      </c>
      <c r="E5633" t="s">
        <v>5</v>
      </c>
      <c r="F5633">
        <v>3204</v>
      </c>
      <c r="G5633">
        <v>3</v>
      </c>
      <c r="H5633">
        <v>2</v>
      </c>
      <c r="I5633">
        <v>2</v>
      </c>
      <c r="J5633">
        <v>590</v>
      </c>
      <c r="L5633" t="s">
        <v>5752</v>
      </c>
      <c r="M5633" t="s">
        <v>55</v>
      </c>
      <c r="N5633" t="s">
        <v>57</v>
      </c>
      <c r="O5633" s="6" t="str">
        <f>INDEX(lkp_Region,MATCH(tbl_Sales[[#This Row],[Suburb]],lkp_Suburb,0))</f>
        <v>Southern Metropolitan</v>
      </c>
      <c r="P5633" s="6">
        <f>MONTH(tbl_Sales[[#This Row],[Date]])</f>
        <v>12</v>
      </c>
      <c r="Q5633" s="6">
        <f>YEAR(tbl_Sales[[#This Row],[Date]])</f>
        <v>2016</v>
      </c>
    </row>
    <row r="5634" spans="1:17" x14ac:dyDescent="0.25">
      <c r="A5634" s="1">
        <v>42713</v>
      </c>
      <c r="B5634">
        <v>605000</v>
      </c>
      <c r="C5634" t="s">
        <v>2</v>
      </c>
      <c r="D5634" t="s">
        <v>12423</v>
      </c>
      <c r="E5634" t="s">
        <v>10</v>
      </c>
      <c r="F5634">
        <v>3020</v>
      </c>
      <c r="G5634">
        <v>3</v>
      </c>
      <c r="H5634">
        <v>1</v>
      </c>
      <c r="I5634">
        <v>1</v>
      </c>
      <c r="J5634">
        <v>462</v>
      </c>
      <c r="K5634">
        <v>1956</v>
      </c>
      <c r="L5634" t="s">
        <v>5753</v>
      </c>
      <c r="M5634" t="s">
        <v>443</v>
      </c>
      <c r="N5634" t="s">
        <v>3</v>
      </c>
      <c r="O5634" s="6" t="str">
        <f>INDEX(lkp_Region,MATCH(tbl_Sales[[#This Row],[Suburb]],lkp_Suburb,0))</f>
        <v>Western Metropolitan</v>
      </c>
      <c r="P5634" s="6">
        <f>MONTH(tbl_Sales[[#This Row],[Date]])</f>
        <v>12</v>
      </c>
      <c r="Q5634" s="6">
        <f>YEAR(tbl_Sales[[#This Row],[Date]])</f>
        <v>2016</v>
      </c>
    </row>
    <row r="5635" spans="1:17" x14ac:dyDescent="0.25">
      <c r="A5635" s="1">
        <v>42713</v>
      </c>
      <c r="B5635">
        <v>905000</v>
      </c>
      <c r="C5635" t="s">
        <v>13</v>
      </c>
      <c r="D5635" t="s">
        <v>12431</v>
      </c>
      <c r="E5635" t="s">
        <v>10</v>
      </c>
      <c r="F5635">
        <v>3187</v>
      </c>
      <c r="G5635">
        <v>2</v>
      </c>
      <c r="H5635">
        <v>1</v>
      </c>
      <c r="I5635">
        <v>2</v>
      </c>
      <c r="J5635">
        <v>189</v>
      </c>
      <c r="K5635">
        <v>1980</v>
      </c>
      <c r="L5635" t="s">
        <v>5754</v>
      </c>
      <c r="M5635" t="s">
        <v>346</v>
      </c>
      <c r="N5635" t="s">
        <v>107</v>
      </c>
      <c r="O5635" s="6" t="str">
        <f>INDEX(lkp_Region,MATCH(tbl_Sales[[#This Row],[Suburb]],lkp_Suburb,0))</f>
        <v>Southern Metropolitan</v>
      </c>
      <c r="P5635" s="6">
        <f>MONTH(tbl_Sales[[#This Row],[Date]])</f>
        <v>12</v>
      </c>
      <c r="Q5635" s="6">
        <f>YEAR(tbl_Sales[[#This Row],[Date]])</f>
        <v>2016</v>
      </c>
    </row>
    <row r="5636" spans="1:17" x14ac:dyDescent="0.25">
      <c r="A5636" s="1">
        <v>42714</v>
      </c>
      <c r="B5636">
        <v>800000</v>
      </c>
      <c r="C5636" t="s">
        <v>2</v>
      </c>
      <c r="D5636" t="s">
        <v>12427</v>
      </c>
      <c r="E5636" t="s">
        <v>5</v>
      </c>
      <c r="F5636">
        <v>3054</v>
      </c>
      <c r="G5636">
        <v>2</v>
      </c>
      <c r="H5636">
        <v>1</v>
      </c>
      <c r="I5636">
        <v>1</v>
      </c>
      <c r="J5636">
        <v>73</v>
      </c>
      <c r="K5636">
        <v>2009</v>
      </c>
      <c r="L5636" t="s">
        <v>5755</v>
      </c>
      <c r="M5636" t="s">
        <v>513</v>
      </c>
      <c r="N5636" t="s">
        <v>8</v>
      </c>
      <c r="O5636" s="6" t="str">
        <f>INDEX(lkp_Region,MATCH(tbl_Sales[[#This Row],[Suburb]],lkp_Suburb,0))</f>
        <v>Northern Metropolitan</v>
      </c>
      <c r="P5636" s="6">
        <f>MONTH(tbl_Sales[[#This Row],[Date]])</f>
        <v>12</v>
      </c>
      <c r="Q5636" s="6">
        <f>YEAR(tbl_Sales[[#This Row],[Date]])</f>
        <v>2016</v>
      </c>
    </row>
    <row r="5637" spans="1:17" x14ac:dyDescent="0.25">
      <c r="A5637" s="1">
        <v>42714</v>
      </c>
      <c r="B5637">
        <v>855000</v>
      </c>
      <c r="C5637" t="s">
        <v>2</v>
      </c>
      <c r="D5637" t="s">
        <v>12429</v>
      </c>
      <c r="E5637" t="s">
        <v>10</v>
      </c>
      <c r="F5637">
        <v>3066</v>
      </c>
      <c r="G5637">
        <v>2</v>
      </c>
      <c r="H5637">
        <v>1</v>
      </c>
      <c r="I5637">
        <v>0</v>
      </c>
      <c r="J5637">
        <v>130</v>
      </c>
      <c r="K5637">
        <v>1890</v>
      </c>
      <c r="L5637" t="s">
        <v>5756</v>
      </c>
      <c r="M5637" t="s">
        <v>216</v>
      </c>
      <c r="N5637" t="s">
        <v>8</v>
      </c>
      <c r="O5637" s="6" t="str">
        <f>INDEX(lkp_Region,MATCH(tbl_Sales[[#This Row],[Suburb]],lkp_Suburb,0))</f>
        <v>Northern Metropolitan</v>
      </c>
      <c r="P5637" s="6">
        <f>MONTH(tbl_Sales[[#This Row],[Date]])</f>
        <v>12</v>
      </c>
      <c r="Q5637" s="6">
        <f>YEAR(tbl_Sales[[#This Row],[Date]])</f>
        <v>2016</v>
      </c>
    </row>
    <row r="5638" spans="1:17" x14ac:dyDescent="0.25">
      <c r="A5638" s="1">
        <v>42714</v>
      </c>
      <c r="B5638">
        <v>905000</v>
      </c>
      <c r="C5638" t="s">
        <v>2</v>
      </c>
      <c r="D5638" t="s">
        <v>12427</v>
      </c>
      <c r="E5638" t="s">
        <v>10</v>
      </c>
      <c r="F5638">
        <v>3121</v>
      </c>
      <c r="G5638">
        <v>2</v>
      </c>
      <c r="H5638">
        <v>1</v>
      </c>
      <c r="I5638">
        <v>0</v>
      </c>
      <c r="J5638">
        <v>139</v>
      </c>
      <c r="K5638">
        <v>1920</v>
      </c>
      <c r="L5638" t="s">
        <v>5757</v>
      </c>
      <c r="M5638" t="s">
        <v>6</v>
      </c>
      <c r="N5638" t="s">
        <v>8</v>
      </c>
      <c r="O5638" s="6" t="str">
        <f>INDEX(lkp_Region,MATCH(tbl_Sales[[#This Row],[Suburb]],lkp_Suburb,0))</f>
        <v>Northern Metropolitan</v>
      </c>
      <c r="P5638" s="6">
        <f>MONTH(tbl_Sales[[#This Row],[Date]])</f>
        <v>12</v>
      </c>
      <c r="Q5638" s="6">
        <f>YEAR(tbl_Sales[[#This Row],[Date]])</f>
        <v>2016</v>
      </c>
    </row>
    <row r="5639" spans="1:17" x14ac:dyDescent="0.25">
      <c r="A5639" s="1">
        <v>42714</v>
      </c>
      <c r="B5639">
        <v>965000</v>
      </c>
      <c r="C5639" t="s">
        <v>13</v>
      </c>
      <c r="D5639" t="s">
        <v>12428</v>
      </c>
      <c r="E5639" t="s">
        <v>10</v>
      </c>
      <c r="F5639">
        <v>3141</v>
      </c>
      <c r="G5639">
        <v>2</v>
      </c>
      <c r="H5639">
        <v>2</v>
      </c>
      <c r="I5639">
        <v>2</v>
      </c>
      <c r="J5639">
        <v>2143</v>
      </c>
      <c r="L5639" t="s">
        <v>5758</v>
      </c>
      <c r="M5639" t="s">
        <v>111</v>
      </c>
      <c r="N5639" t="s">
        <v>76</v>
      </c>
      <c r="O5639" s="6" t="str">
        <f>INDEX(lkp_Region,MATCH(tbl_Sales[[#This Row],[Suburb]],lkp_Suburb,0))</f>
        <v>Southern Metropolitan</v>
      </c>
      <c r="P5639" s="6">
        <f>MONTH(tbl_Sales[[#This Row],[Date]])</f>
        <v>12</v>
      </c>
      <c r="Q5639" s="6">
        <f>YEAR(tbl_Sales[[#This Row],[Date]])</f>
        <v>2016</v>
      </c>
    </row>
    <row r="5640" spans="1:17" x14ac:dyDescent="0.25">
      <c r="A5640" s="1">
        <v>42714</v>
      </c>
      <c r="B5640">
        <v>1115000</v>
      </c>
      <c r="C5640" t="s">
        <v>2</v>
      </c>
      <c r="D5640" t="s">
        <v>12429</v>
      </c>
      <c r="E5640" t="s">
        <v>10</v>
      </c>
      <c r="F5640">
        <v>3207</v>
      </c>
      <c r="G5640">
        <v>2</v>
      </c>
      <c r="H5640">
        <v>1</v>
      </c>
      <c r="I5640">
        <v>0</v>
      </c>
      <c r="J5640">
        <v>120</v>
      </c>
      <c r="K5640">
        <v>1900</v>
      </c>
      <c r="L5640" t="s">
        <v>5759</v>
      </c>
      <c r="M5640" t="s">
        <v>24</v>
      </c>
      <c r="N5640" t="s">
        <v>26</v>
      </c>
      <c r="O5640" s="6" t="str">
        <f>INDEX(lkp_Region,MATCH(tbl_Sales[[#This Row],[Suburb]],lkp_Suburb,0))</f>
        <v>Southern Metropolitan</v>
      </c>
      <c r="P5640" s="6">
        <f>MONTH(tbl_Sales[[#This Row],[Date]])</f>
        <v>12</v>
      </c>
      <c r="Q5640" s="6">
        <f>YEAR(tbl_Sales[[#This Row],[Date]])</f>
        <v>2016</v>
      </c>
    </row>
    <row r="5641" spans="1:17" x14ac:dyDescent="0.25">
      <c r="A5641" s="1">
        <v>42714</v>
      </c>
      <c r="B5641">
        <v>2350000</v>
      </c>
      <c r="C5641" t="s">
        <v>2</v>
      </c>
      <c r="D5641" t="s">
        <v>12428</v>
      </c>
      <c r="E5641" t="s">
        <v>10</v>
      </c>
      <c r="F5641">
        <v>3207</v>
      </c>
      <c r="G5641">
        <v>5</v>
      </c>
      <c r="H5641">
        <v>1</v>
      </c>
      <c r="I5641">
        <v>2</v>
      </c>
      <c r="J5641">
        <v>350</v>
      </c>
      <c r="K5641">
        <v>1890</v>
      </c>
      <c r="L5641" t="s">
        <v>5760</v>
      </c>
      <c r="M5641" t="s">
        <v>24</v>
      </c>
      <c r="N5641" t="s">
        <v>26</v>
      </c>
      <c r="O5641" s="6" t="str">
        <f>INDEX(lkp_Region,MATCH(tbl_Sales[[#This Row],[Suburb]],lkp_Suburb,0))</f>
        <v>Southern Metropolitan</v>
      </c>
      <c r="P5641" s="6">
        <f>MONTH(tbl_Sales[[#This Row],[Date]])</f>
        <v>12</v>
      </c>
      <c r="Q5641" s="6">
        <f>YEAR(tbl_Sales[[#This Row],[Date]])</f>
        <v>2016</v>
      </c>
    </row>
    <row r="5642" spans="1:17" x14ac:dyDescent="0.25">
      <c r="A5642" s="1">
        <v>42714</v>
      </c>
      <c r="B5642">
        <v>2460000</v>
      </c>
      <c r="C5642" t="s">
        <v>13</v>
      </c>
      <c r="D5642" t="s">
        <v>12427</v>
      </c>
      <c r="E5642" t="s">
        <v>10</v>
      </c>
      <c r="F5642">
        <v>3207</v>
      </c>
      <c r="G5642">
        <v>3</v>
      </c>
      <c r="H5642">
        <v>2</v>
      </c>
      <c r="I5642">
        <v>2</v>
      </c>
      <c r="J5642">
        <v>5042</v>
      </c>
      <c r="K5642">
        <v>1995</v>
      </c>
      <c r="L5642" t="s">
        <v>5761</v>
      </c>
      <c r="M5642" t="s">
        <v>24</v>
      </c>
      <c r="N5642" t="s">
        <v>26</v>
      </c>
      <c r="O5642" s="6" t="str">
        <f>INDEX(lkp_Region,MATCH(tbl_Sales[[#This Row],[Suburb]],lkp_Suburb,0))</f>
        <v>Southern Metropolitan</v>
      </c>
      <c r="P5642" s="6">
        <f>MONTH(tbl_Sales[[#This Row],[Date]])</f>
        <v>12</v>
      </c>
      <c r="Q5642" s="6">
        <f>YEAR(tbl_Sales[[#This Row],[Date]])</f>
        <v>2016</v>
      </c>
    </row>
    <row r="5643" spans="1:17" x14ac:dyDescent="0.25">
      <c r="A5643" s="1">
        <v>42714</v>
      </c>
      <c r="B5643">
        <v>1190000</v>
      </c>
      <c r="C5643" t="s">
        <v>2</v>
      </c>
      <c r="D5643" t="s">
        <v>12427</v>
      </c>
      <c r="E5643" t="s">
        <v>10</v>
      </c>
      <c r="F5643">
        <v>3055</v>
      </c>
      <c r="G5643">
        <v>3</v>
      </c>
      <c r="H5643">
        <v>1</v>
      </c>
      <c r="I5643">
        <v>1</v>
      </c>
      <c r="J5643">
        <v>0</v>
      </c>
      <c r="K5643">
        <v>1920</v>
      </c>
      <c r="L5643" t="s">
        <v>5762</v>
      </c>
      <c r="M5643" t="s">
        <v>80</v>
      </c>
      <c r="N5643" t="s">
        <v>18</v>
      </c>
      <c r="O5643" s="6" t="str">
        <f>INDEX(lkp_Region,MATCH(tbl_Sales[[#This Row],[Suburb]],lkp_Suburb,0))</f>
        <v>Northern Metropolitan</v>
      </c>
      <c r="P5643" s="6">
        <f>MONTH(tbl_Sales[[#This Row],[Date]])</f>
        <v>12</v>
      </c>
      <c r="Q5643" s="6">
        <f>YEAR(tbl_Sales[[#This Row],[Date]])</f>
        <v>2016</v>
      </c>
    </row>
    <row r="5644" spans="1:17" x14ac:dyDescent="0.25">
      <c r="A5644" s="1">
        <v>42714</v>
      </c>
      <c r="B5644">
        <v>757000</v>
      </c>
      <c r="C5644" t="s">
        <v>2</v>
      </c>
      <c r="D5644" t="s">
        <v>12427</v>
      </c>
      <c r="E5644" t="s">
        <v>10</v>
      </c>
      <c r="F5644">
        <v>3033</v>
      </c>
      <c r="G5644">
        <v>3</v>
      </c>
      <c r="H5644">
        <v>2</v>
      </c>
      <c r="I5644">
        <v>1</v>
      </c>
      <c r="J5644">
        <v>532</v>
      </c>
      <c r="K5644">
        <v>1960</v>
      </c>
      <c r="L5644" t="s">
        <v>5763</v>
      </c>
      <c r="M5644" t="s">
        <v>119</v>
      </c>
      <c r="N5644" t="s">
        <v>49</v>
      </c>
      <c r="O5644" s="6" t="str">
        <f>INDEX(lkp_Region,MATCH(tbl_Sales[[#This Row],[Suburb]],lkp_Suburb,0))</f>
        <v>Western Metropolitan</v>
      </c>
      <c r="P5644" s="6">
        <f>MONTH(tbl_Sales[[#This Row],[Date]])</f>
        <v>12</v>
      </c>
      <c r="Q5644" s="6">
        <f>YEAR(tbl_Sales[[#This Row],[Date]])</f>
        <v>2016</v>
      </c>
    </row>
    <row r="5645" spans="1:17" x14ac:dyDescent="0.25">
      <c r="A5645" s="1">
        <v>42714</v>
      </c>
      <c r="B5645">
        <v>296000</v>
      </c>
      <c r="C5645" t="s">
        <v>13</v>
      </c>
      <c r="D5645" t="s">
        <v>12428</v>
      </c>
      <c r="E5645" t="s">
        <v>10</v>
      </c>
      <c r="F5645">
        <v>3011</v>
      </c>
      <c r="G5645">
        <v>2</v>
      </c>
      <c r="H5645">
        <v>1</v>
      </c>
      <c r="I5645">
        <v>1</v>
      </c>
      <c r="J5645">
        <v>0</v>
      </c>
      <c r="L5645" t="s">
        <v>5764</v>
      </c>
      <c r="M5645" t="s">
        <v>22</v>
      </c>
      <c r="N5645" t="s">
        <v>21</v>
      </c>
      <c r="O5645" s="6" t="str">
        <f>INDEX(lkp_Region,MATCH(tbl_Sales[[#This Row],[Suburb]],lkp_Suburb,0))</f>
        <v>Western Metropolitan</v>
      </c>
      <c r="P5645" s="6">
        <f>MONTH(tbl_Sales[[#This Row],[Date]])</f>
        <v>12</v>
      </c>
      <c r="Q5645" s="6">
        <f>YEAR(tbl_Sales[[#This Row],[Date]])</f>
        <v>2016</v>
      </c>
    </row>
    <row r="5646" spans="1:17" x14ac:dyDescent="0.25">
      <c r="A5646" s="1">
        <v>42714</v>
      </c>
      <c r="B5646">
        <v>683500</v>
      </c>
      <c r="C5646" t="s">
        <v>2</v>
      </c>
      <c r="D5646" t="s">
        <v>12430</v>
      </c>
      <c r="E5646" t="s">
        <v>10</v>
      </c>
      <c r="F5646">
        <v>3018</v>
      </c>
      <c r="G5646">
        <v>3</v>
      </c>
      <c r="H5646">
        <v>1</v>
      </c>
      <c r="I5646">
        <v>1</v>
      </c>
      <c r="J5646">
        <v>530</v>
      </c>
      <c r="L5646" t="s">
        <v>5765</v>
      </c>
      <c r="M5646" t="s">
        <v>67</v>
      </c>
      <c r="N5646" t="s">
        <v>69</v>
      </c>
      <c r="O5646" s="6" t="str">
        <f>INDEX(lkp_Region,MATCH(tbl_Sales[[#This Row],[Suburb]],lkp_Suburb,0))</f>
        <v>Western Metropolitan</v>
      </c>
      <c r="P5646" s="6">
        <f>MONTH(tbl_Sales[[#This Row],[Date]])</f>
        <v>12</v>
      </c>
      <c r="Q5646" s="6">
        <f>YEAR(tbl_Sales[[#This Row],[Date]])</f>
        <v>2016</v>
      </c>
    </row>
    <row r="5647" spans="1:17" x14ac:dyDescent="0.25">
      <c r="A5647" s="1">
        <v>42714</v>
      </c>
      <c r="B5647">
        <v>690000</v>
      </c>
      <c r="C5647" t="s">
        <v>2</v>
      </c>
      <c r="D5647" t="s">
        <v>12423</v>
      </c>
      <c r="E5647" t="s">
        <v>10</v>
      </c>
      <c r="F5647">
        <v>3083</v>
      </c>
      <c r="G5647">
        <v>3</v>
      </c>
      <c r="H5647">
        <v>1</v>
      </c>
      <c r="I5647">
        <v>2</v>
      </c>
      <c r="J5647">
        <v>556</v>
      </c>
      <c r="L5647" t="s">
        <v>5766</v>
      </c>
      <c r="M5647" t="s">
        <v>2793</v>
      </c>
      <c r="N5647" t="s">
        <v>62</v>
      </c>
      <c r="O5647" s="6" t="str">
        <f>INDEX(lkp_Region,MATCH(tbl_Sales[[#This Row],[Suburb]],lkp_Suburb,0))</f>
        <v>Northern Metropolitan</v>
      </c>
      <c r="P5647" s="6">
        <f>MONTH(tbl_Sales[[#This Row],[Date]])</f>
        <v>12</v>
      </c>
      <c r="Q5647" s="6">
        <f>YEAR(tbl_Sales[[#This Row],[Date]])</f>
        <v>2016</v>
      </c>
    </row>
    <row r="5648" spans="1:17" x14ac:dyDescent="0.25">
      <c r="A5648" s="1">
        <v>42714</v>
      </c>
      <c r="B5648">
        <v>915000</v>
      </c>
      <c r="C5648" t="s">
        <v>2</v>
      </c>
      <c r="D5648" t="s">
        <v>12427</v>
      </c>
      <c r="E5648" t="s">
        <v>10</v>
      </c>
      <c r="F5648">
        <v>3073</v>
      </c>
      <c r="G5648">
        <v>3</v>
      </c>
      <c r="H5648">
        <v>3</v>
      </c>
      <c r="I5648">
        <v>2</v>
      </c>
      <c r="J5648">
        <v>618</v>
      </c>
      <c r="K5648">
        <v>1960</v>
      </c>
      <c r="L5648" t="s">
        <v>5767</v>
      </c>
      <c r="M5648" t="s">
        <v>93</v>
      </c>
      <c r="N5648" t="s">
        <v>62</v>
      </c>
      <c r="O5648" s="6" t="str">
        <f>INDEX(lkp_Region,MATCH(tbl_Sales[[#This Row],[Suburb]],lkp_Suburb,0))</f>
        <v>Northern Metropolitan</v>
      </c>
      <c r="P5648" s="6">
        <f>MONTH(tbl_Sales[[#This Row],[Date]])</f>
        <v>12</v>
      </c>
      <c r="Q5648" s="6">
        <f>YEAR(tbl_Sales[[#This Row],[Date]])</f>
        <v>2016</v>
      </c>
    </row>
    <row r="5649" spans="1:17" x14ac:dyDescent="0.25">
      <c r="A5649" s="1">
        <v>42714</v>
      </c>
      <c r="B5649">
        <v>1265000</v>
      </c>
      <c r="C5649" t="s">
        <v>2</v>
      </c>
      <c r="D5649" t="s">
        <v>12429</v>
      </c>
      <c r="E5649" t="s">
        <v>10</v>
      </c>
      <c r="F5649">
        <v>3071</v>
      </c>
      <c r="G5649">
        <v>3</v>
      </c>
      <c r="H5649">
        <v>2</v>
      </c>
      <c r="I5649">
        <v>2</v>
      </c>
      <c r="J5649">
        <v>397</v>
      </c>
      <c r="K5649">
        <v>1920</v>
      </c>
      <c r="L5649" t="s">
        <v>5768</v>
      </c>
      <c r="M5649" t="s">
        <v>60</v>
      </c>
      <c r="N5649" t="s">
        <v>62</v>
      </c>
      <c r="O5649" s="6" t="str">
        <f>INDEX(lkp_Region,MATCH(tbl_Sales[[#This Row],[Suburb]],lkp_Suburb,0))</f>
        <v>Northern Metropolitan</v>
      </c>
      <c r="P5649" s="6">
        <f>MONTH(tbl_Sales[[#This Row],[Date]])</f>
        <v>12</v>
      </c>
      <c r="Q5649" s="6">
        <f>YEAR(tbl_Sales[[#This Row],[Date]])</f>
        <v>2016</v>
      </c>
    </row>
    <row r="5650" spans="1:17" x14ac:dyDescent="0.25">
      <c r="A5650" s="1">
        <v>42714</v>
      </c>
      <c r="B5650">
        <v>425500</v>
      </c>
      <c r="C5650" t="s">
        <v>13</v>
      </c>
      <c r="D5650" t="s">
        <v>12423</v>
      </c>
      <c r="E5650" t="s">
        <v>5</v>
      </c>
      <c r="F5650">
        <v>3020</v>
      </c>
      <c r="G5650">
        <v>2</v>
      </c>
      <c r="H5650">
        <v>1</v>
      </c>
      <c r="I5650">
        <v>0</v>
      </c>
      <c r="J5650">
        <v>153</v>
      </c>
      <c r="K5650">
        <v>1970</v>
      </c>
      <c r="L5650" t="s">
        <v>5769</v>
      </c>
      <c r="M5650" t="s">
        <v>443</v>
      </c>
      <c r="N5650" t="s">
        <v>3</v>
      </c>
      <c r="O5650" s="6" t="str">
        <f>INDEX(lkp_Region,MATCH(tbl_Sales[[#This Row],[Suburb]],lkp_Suburb,0))</f>
        <v>Western Metropolitan</v>
      </c>
      <c r="P5650" s="6">
        <f>MONTH(tbl_Sales[[#This Row],[Date]])</f>
        <v>12</v>
      </c>
      <c r="Q5650" s="6">
        <f>YEAR(tbl_Sales[[#This Row],[Date]])</f>
        <v>2016</v>
      </c>
    </row>
    <row r="5651" spans="1:17" x14ac:dyDescent="0.25">
      <c r="A5651" s="1">
        <v>42714</v>
      </c>
      <c r="B5651">
        <v>488000</v>
      </c>
      <c r="C5651" t="s">
        <v>13</v>
      </c>
      <c r="D5651" t="s">
        <v>12427</v>
      </c>
      <c r="E5651" t="s">
        <v>10</v>
      </c>
      <c r="F5651">
        <v>3122</v>
      </c>
      <c r="G5651">
        <v>1</v>
      </c>
      <c r="H5651">
        <v>1</v>
      </c>
      <c r="I5651">
        <v>1</v>
      </c>
      <c r="J5651">
        <v>0</v>
      </c>
      <c r="K5651">
        <v>2004</v>
      </c>
      <c r="L5651" t="s">
        <v>5770</v>
      </c>
      <c r="M5651" t="s">
        <v>461</v>
      </c>
      <c r="N5651" t="s">
        <v>101</v>
      </c>
      <c r="O5651" s="6" t="str">
        <f>INDEX(lkp_Region,MATCH(tbl_Sales[[#This Row],[Suburb]],lkp_Suburb,0))</f>
        <v>Southern Metropolitan</v>
      </c>
      <c r="P5651" s="6">
        <f>MONTH(tbl_Sales[[#This Row],[Date]])</f>
        <v>12</v>
      </c>
      <c r="Q5651" s="6">
        <f>YEAR(tbl_Sales[[#This Row],[Date]])</f>
        <v>2016</v>
      </c>
    </row>
    <row r="5652" spans="1:17" x14ac:dyDescent="0.25">
      <c r="A5652" s="1">
        <v>42714</v>
      </c>
      <c r="B5652">
        <v>1140000</v>
      </c>
      <c r="C5652" t="s">
        <v>2</v>
      </c>
      <c r="D5652" t="s">
        <v>12427</v>
      </c>
      <c r="E5652" t="s">
        <v>10</v>
      </c>
      <c r="F5652">
        <v>3123</v>
      </c>
      <c r="G5652">
        <v>2</v>
      </c>
      <c r="H5652">
        <v>1</v>
      </c>
      <c r="I5652">
        <v>0</v>
      </c>
      <c r="J5652">
        <v>230</v>
      </c>
      <c r="L5652" t="s">
        <v>5771</v>
      </c>
      <c r="M5652" t="s">
        <v>230</v>
      </c>
      <c r="N5652" t="s">
        <v>101</v>
      </c>
      <c r="O5652" s="6" t="str">
        <f>INDEX(lkp_Region,MATCH(tbl_Sales[[#This Row],[Suburb]],lkp_Suburb,0))</f>
        <v>Southern Metropolitan</v>
      </c>
      <c r="P5652" s="6">
        <f>MONTH(tbl_Sales[[#This Row],[Date]])</f>
        <v>12</v>
      </c>
      <c r="Q5652" s="6">
        <f>YEAR(tbl_Sales[[#This Row],[Date]])</f>
        <v>2016</v>
      </c>
    </row>
    <row r="5653" spans="1:17" x14ac:dyDescent="0.25">
      <c r="A5653" s="1">
        <v>42714</v>
      </c>
      <c r="B5653">
        <v>1375000</v>
      </c>
      <c r="C5653" t="s">
        <v>2</v>
      </c>
      <c r="D5653" t="s">
        <v>12427</v>
      </c>
      <c r="E5653" t="s">
        <v>10</v>
      </c>
      <c r="F5653">
        <v>3146</v>
      </c>
      <c r="G5653">
        <v>3</v>
      </c>
      <c r="H5653">
        <v>2</v>
      </c>
      <c r="I5653">
        <v>2</v>
      </c>
      <c r="J5653">
        <v>328</v>
      </c>
      <c r="K5653">
        <v>1990</v>
      </c>
      <c r="L5653" t="s">
        <v>5772</v>
      </c>
      <c r="M5653" t="s">
        <v>102</v>
      </c>
      <c r="N5653" t="s">
        <v>101</v>
      </c>
      <c r="O5653" s="6" t="str">
        <f>INDEX(lkp_Region,MATCH(tbl_Sales[[#This Row],[Suburb]],lkp_Suburb,0))</f>
        <v>Southern Metropolitan</v>
      </c>
      <c r="P5653" s="6">
        <f>MONTH(tbl_Sales[[#This Row],[Date]])</f>
        <v>12</v>
      </c>
      <c r="Q5653" s="6">
        <f>YEAR(tbl_Sales[[#This Row],[Date]])</f>
        <v>2016</v>
      </c>
    </row>
    <row r="5654" spans="1:17" x14ac:dyDescent="0.25">
      <c r="A5654" s="1">
        <v>42714</v>
      </c>
      <c r="B5654">
        <v>896000</v>
      </c>
      <c r="C5654" t="s">
        <v>13</v>
      </c>
      <c r="D5654" t="s">
        <v>12428</v>
      </c>
      <c r="E5654" t="s">
        <v>10</v>
      </c>
      <c r="F5654">
        <v>3188</v>
      </c>
      <c r="G5654">
        <v>2</v>
      </c>
      <c r="H5654">
        <v>2</v>
      </c>
      <c r="I5654">
        <v>2</v>
      </c>
      <c r="J5654">
        <v>677</v>
      </c>
      <c r="L5654" t="s">
        <v>5773</v>
      </c>
      <c r="M5654" t="s">
        <v>176</v>
      </c>
      <c r="N5654" t="s">
        <v>107</v>
      </c>
      <c r="O5654" s="6" t="str">
        <f>INDEX(lkp_Region,MATCH(tbl_Sales[[#This Row],[Suburb]],lkp_Suburb,0))</f>
        <v>Southern Metropolitan</v>
      </c>
      <c r="P5654" s="6">
        <f>MONTH(tbl_Sales[[#This Row],[Date]])</f>
        <v>12</v>
      </c>
      <c r="Q5654" s="6">
        <f>YEAR(tbl_Sales[[#This Row],[Date]])</f>
        <v>2016</v>
      </c>
    </row>
    <row r="5655" spans="1:17" x14ac:dyDescent="0.25">
      <c r="A5655" s="1">
        <v>42714</v>
      </c>
      <c r="B5655">
        <v>1301000</v>
      </c>
      <c r="C5655" t="s">
        <v>2</v>
      </c>
      <c r="D5655" t="s">
        <v>12429</v>
      </c>
      <c r="E5655" t="s">
        <v>5</v>
      </c>
      <c r="F5655">
        <v>3187</v>
      </c>
      <c r="G5655">
        <v>3</v>
      </c>
      <c r="H5655">
        <v>2</v>
      </c>
      <c r="I5655">
        <v>2</v>
      </c>
      <c r="J5655">
        <v>401</v>
      </c>
      <c r="K5655">
        <v>1926</v>
      </c>
      <c r="L5655" t="s">
        <v>5774</v>
      </c>
      <c r="M5655" t="s">
        <v>346</v>
      </c>
      <c r="N5655" t="s">
        <v>107</v>
      </c>
      <c r="O5655" s="6" t="str">
        <f>INDEX(lkp_Region,MATCH(tbl_Sales[[#This Row],[Suburb]],lkp_Suburb,0))</f>
        <v>Southern Metropolitan</v>
      </c>
      <c r="P5655" s="6">
        <f>MONTH(tbl_Sales[[#This Row],[Date]])</f>
        <v>12</v>
      </c>
      <c r="Q5655" s="6">
        <f>YEAR(tbl_Sales[[#This Row],[Date]])</f>
        <v>2016</v>
      </c>
    </row>
    <row r="5656" spans="1:17" x14ac:dyDescent="0.25">
      <c r="A5656" s="1">
        <v>42714</v>
      </c>
      <c r="B5656">
        <v>1740000</v>
      </c>
      <c r="C5656" t="s">
        <v>2</v>
      </c>
      <c r="D5656" t="s">
        <v>12427</v>
      </c>
      <c r="E5656" t="s">
        <v>10</v>
      </c>
      <c r="F5656">
        <v>3188</v>
      </c>
      <c r="G5656">
        <v>4</v>
      </c>
      <c r="H5656">
        <v>3</v>
      </c>
      <c r="I5656">
        <v>2</v>
      </c>
      <c r="J5656">
        <v>414</v>
      </c>
      <c r="K5656">
        <v>1950</v>
      </c>
      <c r="L5656" t="s">
        <v>5775</v>
      </c>
      <c r="M5656" t="s">
        <v>176</v>
      </c>
      <c r="N5656" t="s">
        <v>107</v>
      </c>
      <c r="O5656" s="6" t="str">
        <f>INDEX(lkp_Region,MATCH(tbl_Sales[[#This Row],[Suburb]],lkp_Suburb,0))</f>
        <v>Southern Metropolitan</v>
      </c>
      <c r="P5656" s="6">
        <f>MONTH(tbl_Sales[[#This Row],[Date]])</f>
        <v>12</v>
      </c>
      <c r="Q5656" s="6">
        <f>YEAR(tbl_Sales[[#This Row],[Date]])</f>
        <v>2016</v>
      </c>
    </row>
    <row r="5657" spans="1:17" x14ac:dyDescent="0.25">
      <c r="A5657" s="1">
        <v>42715</v>
      </c>
      <c r="B5657">
        <v>1075000</v>
      </c>
      <c r="C5657" t="s">
        <v>2</v>
      </c>
      <c r="D5657" t="s">
        <v>12427</v>
      </c>
      <c r="E5657" t="s">
        <v>10</v>
      </c>
      <c r="F5657">
        <v>3068</v>
      </c>
      <c r="G5657">
        <v>2</v>
      </c>
      <c r="H5657">
        <v>1</v>
      </c>
      <c r="I5657">
        <v>1</v>
      </c>
      <c r="J5657">
        <v>174</v>
      </c>
      <c r="K5657">
        <v>1890</v>
      </c>
      <c r="L5657" t="s">
        <v>5776</v>
      </c>
      <c r="M5657" t="s">
        <v>323</v>
      </c>
      <c r="N5657" t="s">
        <v>8</v>
      </c>
      <c r="O5657" s="6" t="str">
        <f>INDEX(lkp_Region,MATCH(tbl_Sales[[#This Row],[Suburb]],lkp_Suburb,0))</f>
        <v>Northern Metropolitan</v>
      </c>
      <c r="P5657" s="6">
        <f>MONTH(tbl_Sales[[#This Row],[Date]])</f>
        <v>12</v>
      </c>
      <c r="Q5657" s="6">
        <f>YEAR(tbl_Sales[[#This Row],[Date]])</f>
        <v>2016</v>
      </c>
    </row>
    <row r="5658" spans="1:17" x14ac:dyDescent="0.25">
      <c r="A5658" s="1">
        <v>42715</v>
      </c>
      <c r="B5658">
        <v>1250000</v>
      </c>
      <c r="C5658" t="s">
        <v>2</v>
      </c>
      <c r="D5658" t="s">
        <v>12427</v>
      </c>
      <c r="E5658" t="s">
        <v>10</v>
      </c>
      <c r="F5658">
        <v>3121</v>
      </c>
      <c r="G5658">
        <v>3</v>
      </c>
      <c r="H5658">
        <v>2</v>
      </c>
      <c r="I5658">
        <v>1</v>
      </c>
      <c r="J5658">
        <v>120</v>
      </c>
      <c r="K5658">
        <v>2010</v>
      </c>
      <c r="L5658" t="s">
        <v>5777</v>
      </c>
      <c r="M5658" t="s">
        <v>6</v>
      </c>
      <c r="N5658" t="s">
        <v>8</v>
      </c>
      <c r="O5658" s="6" t="str">
        <f>INDEX(lkp_Region,MATCH(tbl_Sales[[#This Row],[Suburb]],lkp_Suburb,0))</f>
        <v>Northern Metropolitan</v>
      </c>
      <c r="P5658" s="6">
        <f>MONTH(tbl_Sales[[#This Row],[Date]])</f>
        <v>12</v>
      </c>
      <c r="Q5658" s="6">
        <f>YEAR(tbl_Sales[[#This Row],[Date]])</f>
        <v>2016</v>
      </c>
    </row>
    <row r="5659" spans="1:17" x14ac:dyDescent="0.25">
      <c r="A5659" s="1">
        <v>42715</v>
      </c>
      <c r="B5659">
        <v>1301000</v>
      </c>
      <c r="C5659" t="s">
        <v>2</v>
      </c>
      <c r="D5659" t="s">
        <v>12427</v>
      </c>
      <c r="E5659" t="s">
        <v>5</v>
      </c>
      <c r="F5659">
        <v>3145</v>
      </c>
      <c r="G5659">
        <v>4</v>
      </c>
      <c r="H5659">
        <v>3</v>
      </c>
      <c r="I5659">
        <v>2</v>
      </c>
      <c r="J5659">
        <v>611</v>
      </c>
      <c r="L5659" t="s">
        <v>5778</v>
      </c>
      <c r="M5659" t="s">
        <v>74</v>
      </c>
      <c r="N5659" t="s">
        <v>76</v>
      </c>
      <c r="O5659" s="6" t="str">
        <f>INDEX(lkp_Region,MATCH(tbl_Sales[[#This Row],[Suburb]],lkp_Suburb,0))</f>
        <v>Southern Metropolitan</v>
      </c>
      <c r="P5659" s="6">
        <f>MONTH(tbl_Sales[[#This Row],[Date]])</f>
        <v>12</v>
      </c>
      <c r="Q5659" s="6">
        <f>YEAR(tbl_Sales[[#This Row],[Date]])</f>
        <v>2016</v>
      </c>
    </row>
    <row r="5660" spans="1:17" x14ac:dyDescent="0.25">
      <c r="A5660" s="1">
        <v>42715</v>
      </c>
      <c r="B5660">
        <v>2200000</v>
      </c>
      <c r="C5660" t="s">
        <v>2</v>
      </c>
      <c r="D5660" t="s">
        <v>12430</v>
      </c>
      <c r="E5660" t="s">
        <v>10</v>
      </c>
      <c r="F5660">
        <v>3207</v>
      </c>
      <c r="G5660">
        <v>3</v>
      </c>
      <c r="H5660">
        <v>2</v>
      </c>
      <c r="I5660">
        <v>0</v>
      </c>
      <c r="J5660">
        <v>250</v>
      </c>
      <c r="K5660">
        <v>1863</v>
      </c>
      <c r="L5660" t="s">
        <v>5779</v>
      </c>
      <c r="M5660" t="s">
        <v>24</v>
      </c>
      <c r="N5660" t="s">
        <v>26</v>
      </c>
      <c r="O5660" s="6" t="str">
        <f>INDEX(lkp_Region,MATCH(tbl_Sales[[#This Row],[Suburb]],lkp_Suburb,0))</f>
        <v>Southern Metropolitan</v>
      </c>
      <c r="P5660" s="6">
        <f>MONTH(tbl_Sales[[#This Row],[Date]])</f>
        <v>12</v>
      </c>
      <c r="Q5660" s="6">
        <f>YEAR(tbl_Sales[[#This Row],[Date]])</f>
        <v>2016</v>
      </c>
    </row>
    <row r="5661" spans="1:17" x14ac:dyDescent="0.25">
      <c r="A5661" s="1">
        <v>42715</v>
      </c>
      <c r="B5661">
        <v>741000</v>
      </c>
      <c r="C5661" t="s">
        <v>2</v>
      </c>
      <c r="D5661" t="s">
        <v>12430</v>
      </c>
      <c r="E5661" t="s">
        <v>10</v>
      </c>
      <c r="F5661">
        <v>3044</v>
      </c>
      <c r="G5661">
        <v>2</v>
      </c>
      <c r="H5661">
        <v>1</v>
      </c>
      <c r="I5661">
        <v>2</v>
      </c>
      <c r="J5661">
        <v>520</v>
      </c>
      <c r="K5661">
        <v>2006</v>
      </c>
      <c r="L5661" t="s">
        <v>5780</v>
      </c>
      <c r="M5661" t="s">
        <v>115</v>
      </c>
      <c r="N5661" t="s">
        <v>18</v>
      </c>
      <c r="O5661" s="6" t="str">
        <f>INDEX(lkp_Region,MATCH(tbl_Sales[[#This Row],[Suburb]],lkp_Suburb,0))</f>
        <v>Northern Metropolitan</v>
      </c>
      <c r="P5661" s="6">
        <f>MONTH(tbl_Sales[[#This Row],[Date]])</f>
        <v>12</v>
      </c>
      <c r="Q5661" s="6">
        <f>YEAR(tbl_Sales[[#This Row],[Date]])</f>
        <v>2016</v>
      </c>
    </row>
    <row r="5662" spans="1:17" x14ac:dyDescent="0.25">
      <c r="A5662" s="1">
        <v>42715</v>
      </c>
      <c r="B5662">
        <v>920000</v>
      </c>
      <c r="C5662" t="s">
        <v>2</v>
      </c>
      <c r="D5662" t="s">
        <v>12429</v>
      </c>
      <c r="E5662" t="s">
        <v>10</v>
      </c>
      <c r="F5662">
        <v>3055</v>
      </c>
      <c r="G5662">
        <v>3</v>
      </c>
      <c r="H5662">
        <v>1</v>
      </c>
      <c r="I5662">
        <v>2</v>
      </c>
      <c r="J5662">
        <v>501</v>
      </c>
      <c r="L5662" t="s">
        <v>5781</v>
      </c>
      <c r="M5662" t="s">
        <v>80</v>
      </c>
      <c r="N5662" t="s">
        <v>18</v>
      </c>
      <c r="O5662" s="6" t="str">
        <f>INDEX(lkp_Region,MATCH(tbl_Sales[[#This Row],[Suburb]],lkp_Suburb,0))</f>
        <v>Northern Metropolitan</v>
      </c>
      <c r="P5662" s="6">
        <f>MONTH(tbl_Sales[[#This Row],[Date]])</f>
        <v>12</v>
      </c>
      <c r="Q5662" s="6">
        <f>YEAR(tbl_Sales[[#This Row],[Date]])</f>
        <v>2016</v>
      </c>
    </row>
    <row r="5663" spans="1:17" x14ac:dyDescent="0.25">
      <c r="A5663" s="1">
        <v>42715</v>
      </c>
      <c r="B5663">
        <v>360000</v>
      </c>
      <c r="C5663" t="s">
        <v>13</v>
      </c>
      <c r="D5663" t="s">
        <v>12428</v>
      </c>
      <c r="E5663" t="s">
        <v>5</v>
      </c>
      <c r="F5663">
        <v>3039</v>
      </c>
      <c r="G5663">
        <v>1</v>
      </c>
      <c r="H5663">
        <v>1</v>
      </c>
      <c r="I5663">
        <v>1</v>
      </c>
      <c r="J5663">
        <v>0</v>
      </c>
      <c r="K5663">
        <v>1965</v>
      </c>
      <c r="L5663" t="s">
        <v>5782</v>
      </c>
      <c r="M5663" t="s">
        <v>242</v>
      </c>
      <c r="N5663" t="s">
        <v>49</v>
      </c>
      <c r="O5663" s="6" t="str">
        <f>INDEX(lkp_Region,MATCH(tbl_Sales[[#This Row],[Suburb]],lkp_Suburb,0))</f>
        <v>Western Metropolitan</v>
      </c>
      <c r="P5663" s="6">
        <f>MONTH(tbl_Sales[[#This Row],[Date]])</f>
        <v>12</v>
      </c>
      <c r="Q5663" s="6">
        <f>YEAR(tbl_Sales[[#This Row],[Date]])</f>
        <v>2016</v>
      </c>
    </row>
    <row r="5664" spans="1:17" x14ac:dyDescent="0.25">
      <c r="A5664" s="1">
        <v>42715</v>
      </c>
      <c r="B5664">
        <v>440000</v>
      </c>
      <c r="C5664" t="s">
        <v>13</v>
      </c>
      <c r="D5664" t="s">
        <v>12428</v>
      </c>
      <c r="E5664" t="s">
        <v>10</v>
      </c>
      <c r="F5664">
        <v>3040</v>
      </c>
      <c r="G5664">
        <v>2</v>
      </c>
      <c r="H5664">
        <v>1</v>
      </c>
      <c r="I5664">
        <v>1</v>
      </c>
      <c r="J5664">
        <v>1011</v>
      </c>
      <c r="K5664">
        <v>1970</v>
      </c>
      <c r="L5664" t="s">
        <v>5783</v>
      </c>
      <c r="M5664" t="s">
        <v>47</v>
      </c>
      <c r="N5664" t="s">
        <v>49</v>
      </c>
      <c r="O5664" s="6" t="str">
        <f>INDEX(lkp_Region,MATCH(tbl_Sales[[#This Row],[Suburb]],lkp_Suburb,0))</f>
        <v>Western Metropolitan</v>
      </c>
      <c r="P5664" s="6">
        <f>MONTH(tbl_Sales[[#This Row],[Date]])</f>
        <v>12</v>
      </c>
      <c r="Q5664" s="6">
        <f>YEAR(tbl_Sales[[#This Row],[Date]])</f>
        <v>2016</v>
      </c>
    </row>
    <row r="5665" spans="1:17" x14ac:dyDescent="0.25">
      <c r="A5665" s="1">
        <v>42715</v>
      </c>
      <c r="B5665">
        <v>652500</v>
      </c>
      <c r="C5665" t="s">
        <v>51</v>
      </c>
      <c r="D5665" t="s">
        <v>12424</v>
      </c>
      <c r="E5665" t="s">
        <v>10</v>
      </c>
      <c r="F5665">
        <v>3040</v>
      </c>
      <c r="G5665">
        <v>4</v>
      </c>
      <c r="H5665">
        <v>2</v>
      </c>
      <c r="I5665">
        <v>1</v>
      </c>
      <c r="J5665">
        <v>179</v>
      </c>
      <c r="K5665">
        <v>1995</v>
      </c>
      <c r="L5665" t="s">
        <v>5784</v>
      </c>
      <c r="M5665" t="s">
        <v>417</v>
      </c>
      <c r="N5665" t="s">
        <v>49</v>
      </c>
      <c r="O5665" s="6" t="str">
        <f>INDEX(lkp_Region,MATCH(tbl_Sales[[#This Row],[Suburb]],lkp_Suburb,0))</f>
        <v>Western Metropolitan</v>
      </c>
      <c r="P5665" s="6">
        <f>MONTH(tbl_Sales[[#This Row],[Date]])</f>
        <v>12</v>
      </c>
      <c r="Q5665" s="6">
        <f>YEAR(tbl_Sales[[#This Row],[Date]])</f>
        <v>2016</v>
      </c>
    </row>
    <row r="5666" spans="1:17" x14ac:dyDescent="0.25">
      <c r="A5666" s="1">
        <v>42715</v>
      </c>
      <c r="B5666">
        <v>2620000</v>
      </c>
      <c r="C5666" t="s">
        <v>2</v>
      </c>
      <c r="D5666" t="s">
        <v>12428</v>
      </c>
      <c r="E5666" t="s">
        <v>10</v>
      </c>
      <c r="F5666">
        <v>3040</v>
      </c>
      <c r="G5666">
        <v>6</v>
      </c>
      <c r="H5666">
        <v>4</v>
      </c>
      <c r="I5666">
        <v>2</v>
      </c>
      <c r="J5666">
        <v>860</v>
      </c>
      <c r="K5666">
        <v>1930</v>
      </c>
      <c r="L5666" t="s">
        <v>5785</v>
      </c>
      <c r="M5666" t="s">
        <v>47</v>
      </c>
      <c r="N5666" t="s">
        <v>49</v>
      </c>
      <c r="O5666" s="6" t="str">
        <f>INDEX(lkp_Region,MATCH(tbl_Sales[[#This Row],[Suburb]],lkp_Suburb,0))</f>
        <v>Western Metropolitan</v>
      </c>
      <c r="P5666" s="6">
        <f>MONTH(tbl_Sales[[#This Row],[Date]])</f>
        <v>12</v>
      </c>
      <c r="Q5666" s="6">
        <f>YEAR(tbl_Sales[[#This Row],[Date]])</f>
        <v>2016</v>
      </c>
    </row>
    <row r="5667" spans="1:17" x14ac:dyDescent="0.25">
      <c r="A5667" s="1">
        <v>42715</v>
      </c>
      <c r="B5667">
        <v>480500</v>
      </c>
      <c r="C5667" t="s">
        <v>13</v>
      </c>
      <c r="D5667" t="s">
        <v>12431</v>
      </c>
      <c r="E5667" t="s">
        <v>5</v>
      </c>
      <c r="F5667">
        <v>3013</v>
      </c>
      <c r="G5667">
        <v>2</v>
      </c>
      <c r="H5667">
        <v>1</v>
      </c>
      <c r="I5667">
        <v>1</v>
      </c>
      <c r="J5667">
        <v>0</v>
      </c>
      <c r="K5667">
        <v>1970</v>
      </c>
      <c r="L5667" t="s">
        <v>5786</v>
      </c>
      <c r="M5667" t="s">
        <v>65</v>
      </c>
      <c r="N5667" t="s">
        <v>21</v>
      </c>
      <c r="O5667" s="6" t="str">
        <f>INDEX(lkp_Region,MATCH(tbl_Sales[[#This Row],[Suburb]],lkp_Suburb,0))</f>
        <v>Western Metropolitan</v>
      </c>
      <c r="P5667" s="6">
        <f>MONTH(tbl_Sales[[#This Row],[Date]])</f>
        <v>12</v>
      </c>
      <c r="Q5667" s="6">
        <f>YEAR(tbl_Sales[[#This Row],[Date]])</f>
        <v>2016</v>
      </c>
    </row>
    <row r="5668" spans="1:17" x14ac:dyDescent="0.25">
      <c r="A5668" s="1">
        <v>42715</v>
      </c>
      <c r="B5668">
        <v>455000</v>
      </c>
      <c r="C5668" t="s">
        <v>2</v>
      </c>
      <c r="D5668" t="s">
        <v>12426</v>
      </c>
      <c r="E5668" t="s">
        <v>10</v>
      </c>
      <c r="F5668">
        <v>3061</v>
      </c>
      <c r="G5668">
        <v>3</v>
      </c>
      <c r="H5668">
        <v>1</v>
      </c>
      <c r="I5668">
        <v>1</v>
      </c>
      <c r="J5668">
        <v>766</v>
      </c>
      <c r="L5668" t="s">
        <v>5787</v>
      </c>
      <c r="M5668" t="s">
        <v>4874</v>
      </c>
      <c r="N5668" t="s">
        <v>195</v>
      </c>
      <c r="O5668" s="6" t="str">
        <f>INDEX(lkp_Region,MATCH(tbl_Sales[[#This Row],[Suburb]],lkp_Suburb,0))</f>
        <v>Northern Metropolitan</v>
      </c>
      <c r="P5668" s="6">
        <f>MONTH(tbl_Sales[[#This Row],[Date]])</f>
        <v>12</v>
      </c>
      <c r="Q5668" s="6">
        <f>YEAR(tbl_Sales[[#This Row],[Date]])</f>
        <v>2016</v>
      </c>
    </row>
    <row r="5669" spans="1:17" x14ac:dyDescent="0.25">
      <c r="A5669" s="1">
        <v>42715</v>
      </c>
      <c r="B5669">
        <v>1200000</v>
      </c>
      <c r="C5669" t="s">
        <v>2</v>
      </c>
      <c r="D5669" t="s">
        <v>12433</v>
      </c>
      <c r="E5669" t="s">
        <v>5</v>
      </c>
      <c r="F5669">
        <v>3025</v>
      </c>
      <c r="G5669">
        <v>4</v>
      </c>
      <c r="H5669">
        <v>1</v>
      </c>
      <c r="I5669">
        <v>4</v>
      </c>
      <c r="J5669">
        <v>633</v>
      </c>
      <c r="K5669">
        <v>1960</v>
      </c>
      <c r="L5669" t="s">
        <v>5788</v>
      </c>
      <c r="M5669" t="s">
        <v>91</v>
      </c>
      <c r="N5669" t="s">
        <v>69</v>
      </c>
      <c r="O5669" s="6" t="str">
        <f>INDEX(lkp_Region,MATCH(tbl_Sales[[#This Row],[Suburb]],lkp_Suburb,0))</f>
        <v>Western Metropolitan</v>
      </c>
      <c r="P5669" s="6">
        <f>MONTH(tbl_Sales[[#This Row],[Date]])</f>
        <v>12</v>
      </c>
      <c r="Q5669" s="6">
        <f>YEAR(tbl_Sales[[#This Row],[Date]])</f>
        <v>2016</v>
      </c>
    </row>
    <row r="5670" spans="1:17" x14ac:dyDescent="0.25">
      <c r="A5670" s="1">
        <v>42715</v>
      </c>
      <c r="B5670">
        <v>638000</v>
      </c>
      <c r="C5670" t="s">
        <v>13</v>
      </c>
      <c r="D5670" t="s">
        <v>12425</v>
      </c>
      <c r="E5670" t="s">
        <v>5</v>
      </c>
      <c r="F5670">
        <v>3162</v>
      </c>
      <c r="G5670">
        <v>2</v>
      </c>
      <c r="H5670">
        <v>2</v>
      </c>
      <c r="I5670">
        <v>1</v>
      </c>
      <c r="J5670">
        <v>0</v>
      </c>
      <c r="L5670" t="s">
        <v>5789</v>
      </c>
      <c r="M5670" t="s">
        <v>2878</v>
      </c>
      <c r="N5670" t="s">
        <v>57</v>
      </c>
      <c r="O5670" s="6" t="str">
        <f>INDEX(lkp_Region,MATCH(tbl_Sales[[#This Row],[Suburb]],lkp_Suburb,0))</f>
        <v>Southern Metropolitan</v>
      </c>
      <c r="P5670" s="6">
        <f>MONTH(tbl_Sales[[#This Row],[Date]])</f>
        <v>12</v>
      </c>
      <c r="Q5670" s="6">
        <f>YEAR(tbl_Sales[[#This Row],[Date]])</f>
        <v>2016</v>
      </c>
    </row>
    <row r="5671" spans="1:17" x14ac:dyDescent="0.25">
      <c r="A5671" s="1">
        <v>42715</v>
      </c>
      <c r="B5671">
        <v>410000</v>
      </c>
      <c r="C5671" t="s">
        <v>2</v>
      </c>
      <c r="D5671" t="s">
        <v>12428</v>
      </c>
      <c r="E5671" t="s">
        <v>10</v>
      </c>
      <c r="F5671">
        <v>3073</v>
      </c>
      <c r="G5671">
        <v>3</v>
      </c>
      <c r="H5671">
        <v>1</v>
      </c>
      <c r="I5671">
        <v>1</v>
      </c>
      <c r="J5671">
        <v>250</v>
      </c>
      <c r="K5671">
        <v>1960</v>
      </c>
      <c r="L5671" t="s">
        <v>5790</v>
      </c>
      <c r="M5671" t="s">
        <v>93</v>
      </c>
      <c r="N5671" t="s">
        <v>62</v>
      </c>
      <c r="O5671" s="6" t="str">
        <f>INDEX(lkp_Region,MATCH(tbl_Sales[[#This Row],[Suburb]],lkp_Suburb,0))</f>
        <v>Northern Metropolitan</v>
      </c>
      <c r="P5671" s="6">
        <f>MONTH(tbl_Sales[[#This Row],[Date]])</f>
        <v>12</v>
      </c>
      <c r="Q5671" s="6">
        <f>YEAR(tbl_Sales[[#This Row],[Date]])</f>
        <v>2016</v>
      </c>
    </row>
    <row r="5672" spans="1:17" x14ac:dyDescent="0.25">
      <c r="A5672" s="1">
        <v>42715</v>
      </c>
      <c r="B5672">
        <v>525500</v>
      </c>
      <c r="C5672" t="s">
        <v>13</v>
      </c>
      <c r="D5672" t="s">
        <v>12423</v>
      </c>
      <c r="E5672" t="s">
        <v>10</v>
      </c>
      <c r="F5672">
        <v>3078</v>
      </c>
      <c r="G5672">
        <v>2</v>
      </c>
      <c r="H5672">
        <v>1</v>
      </c>
      <c r="I5672">
        <v>1</v>
      </c>
      <c r="J5672">
        <v>88</v>
      </c>
      <c r="K5672">
        <v>1960</v>
      </c>
      <c r="L5672" t="s">
        <v>5791</v>
      </c>
      <c r="M5672" t="s">
        <v>764</v>
      </c>
      <c r="N5672" t="s">
        <v>62</v>
      </c>
      <c r="O5672" s="6" t="str">
        <f>INDEX(lkp_Region,MATCH(tbl_Sales[[#This Row],[Suburb]],lkp_Suburb,0))</f>
        <v>Northern Metropolitan</v>
      </c>
      <c r="P5672" s="6">
        <f>MONTH(tbl_Sales[[#This Row],[Date]])</f>
        <v>12</v>
      </c>
      <c r="Q5672" s="6">
        <f>YEAR(tbl_Sales[[#This Row],[Date]])</f>
        <v>2016</v>
      </c>
    </row>
    <row r="5673" spans="1:17" x14ac:dyDescent="0.25">
      <c r="A5673" s="1">
        <v>42715</v>
      </c>
      <c r="B5673">
        <v>832000</v>
      </c>
      <c r="C5673" t="s">
        <v>2</v>
      </c>
      <c r="D5673" t="s">
        <v>12427</v>
      </c>
      <c r="E5673" t="s">
        <v>10</v>
      </c>
      <c r="F5673">
        <v>3073</v>
      </c>
      <c r="G5673">
        <v>3</v>
      </c>
      <c r="H5673">
        <v>1</v>
      </c>
      <c r="I5673">
        <v>2</v>
      </c>
      <c r="J5673">
        <v>496</v>
      </c>
      <c r="L5673" t="s">
        <v>5792</v>
      </c>
      <c r="M5673" t="s">
        <v>93</v>
      </c>
      <c r="N5673" t="s">
        <v>62</v>
      </c>
      <c r="O5673" s="6" t="str">
        <f>INDEX(lkp_Region,MATCH(tbl_Sales[[#This Row],[Suburb]],lkp_Suburb,0))</f>
        <v>Northern Metropolitan</v>
      </c>
      <c r="P5673" s="6">
        <f>MONTH(tbl_Sales[[#This Row],[Date]])</f>
        <v>12</v>
      </c>
      <c r="Q5673" s="6">
        <f>YEAR(tbl_Sales[[#This Row],[Date]])</f>
        <v>2016</v>
      </c>
    </row>
    <row r="5674" spans="1:17" x14ac:dyDescent="0.25">
      <c r="A5674" s="1">
        <v>42715</v>
      </c>
      <c r="B5674">
        <v>650000</v>
      </c>
      <c r="C5674" t="s">
        <v>2</v>
      </c>
      <c r="D5674" t="s">
        <v>12432</v>
      </c>
      <c r="E5674" t="s">
        <v>5</v>
      </c>
      <c r="F5674">
        <v>3020</v>
      </c>
      <c r="G5674">
        <v>3</v>
      </c>
      <c r="H5674">
        <v>1</v>
      </c>
      <c r="I5674">
        <v>2</v>
      </c>
      <c r="J5674">
        <v>476</v>
      </c>
      <c r="L5674" t="s">
        <v>5793</v>
      </c>
      <c r="M5674" t="s">
        <v>143</v>
      </c>
      <c r="N5674" t="s">
        <v>3</v>
      </c>
      <c r="O5674" s="6" t="str">
        <f>INDEX(lkp_Region,MATCH(tbl_Sales[[#This Row],[Suburb]],lkp_Suburb,0))</f>
        <v>Western Metropolitan</v>
      </c>
      <c r="P5674" s="6">
        <f>MONTH(tbl_Sales[[#This Row],[Date]])</f>
        <v>12</v>
      </c>
      <c r="Q5674" s="6">
        <f>YEAR(tbl_Sales[[#This Row],[Date]])</f>
        <v>2016</v>
      </c>
    </row>
    <row r="5675" spans="1:17" x14ac:dyDescent="0.25">
      <c r="A5675" s="1">
        <v>42715</v>
      </c>
      <c r="B5675">
        <v>645000</v>
      </c>
      <c r="C5675" t="s">
        <v>13</v>
      </c>
      <c r="D5675" t="s">
        <v>12429</v>
      </c>
      <c r="E5675" t="s">
        <v>10</v>
      </c>
      <c r="F5675">
        <v>3122</v>
      </c>
      <c r="G5675">
        <v>2</v>
      </c>
      <c r="H5675">
        <v>1</v>
      </c>
      <c r="I5675">
        <v>1</v>
      </c>
      <c r="J5675">
        <v>0</v>
      </c>
      <c r="L5675" t="s">
        <v>5794</v>
      </c>
      <c r="M5675" t="s">
        <v>461</v>
      </c>
      <c r="N5675" t="s">
        <v>101</v>
      </c>
      <c r="O5675" s="6" t="str">
        <f>INDEX(lkp_Region,MATCH(tbl_Sales[[#This Row],[Suburb]],lkp_Suburb,0))</f>
        <v>Southern Metropolitan</v>
      </c>
      <c r="P5675" s="6">
        <f>MONTH(tbl_Sales[[#This Row],[Date]])</f>
        <v>12</v>
      </c>
      <c r="Q5675" s="6">
        <f>YEAR(tbl_Sales[[#This Row],[Date]])</f>
        <v>2016</v>
      </c>
    </row>
    <row r="5676" spans="1:17" x14ac:dyDescent="0.25">
      <c r="A5676" s="1">
        <v>42716</v>
      </c>
      <c r="B5676">
        <v>691000</v>
      </c>
      <c r="C5676" t="s">
        <v>13</v>
      </c>
      <c r="D5676" t="s">
        <v>12427</v>
      </c>
      <c r="E5676" t="s">
        <v>10</v>
      </c>
      <c r="F5676">
        <v>3121</v>
      </c>
      <c r="G5676">
        <v>2</v>
      </c>
      <c r="H5676">
        <v>2</v>
      </c>
      <c r="I5676">
        <v>1</v>
      </c>
      <c r="J5676">
        <v>0</v>
      </c>
      <c r="K5676">
        <v>2008</v>
      </c>
      <c r="L5676" t="s">
        <v>5795</v>
      </c>
      <c r="M5676" t="s">
        <v>6</v>
      </c>
      <c r="N5676" t="s">
        <v>8</v>
      </c>
      <c r="O5676" s="6" t="str">
        <f>INDEX(lkp_Region,MATCH(tbl_Sales[[#This Row],[Suburb]],lkp_Suburb,0))</f>
        <v>Northern Metropolitan</v>
      </c>
      <c r="P5676" s="6">
        <f>MONTH(tbl_Sales[[#This Row],[Date]])</f>
        <v>12</v>
      </c>
      <c r="Q5676" s="6">
        <f>YEAR(tbl_Sales[[#This Row],[Date]])</f>
        <v>2016</v>
      </c>
    </row>
    <row r="5677" spans="1:17" x14ac:dyDescent="0.25">
      <c r="A5677" s="1">
        <v>42716</v>
      </c>
      <c r="B5677">
        <v>1005000</v>
      </c>
      <c r="C5677" t="s">
        <v>2</v>
      </c>
      <c r="D5677" t="s">
        <v>12427</v>
      </c>
      <c r="E5677" t="s">
        <v>5</v>
      </c>
      <c r="F5677">
        <v>3121</v>
      </c>
      <c r="G5677">
        <v>2</v>
      </c>
      <c r="H5677">
        <v>1</v>
      </c>
      <c r="I5677">
        <v>0</v>
      </c>
      <c r="J5677">
        <v>0</v>
      </c>
      <c r="L5677" t="s">
        <v>5796</v>
      </c>
      <c r="M5677" t="s">
        <v>1350</v>
      </c>
      <c r="N5677" t="s">
        <v>8</v>
      </c>
      <c r="O5677" s="6" t="str">
        <f>INDEX(lkp_Region,MATCH(tbl_Sales[[#This Row],[Suburb]],lkp_Suburb,0))</f>
        <v>Northern Metropolitan</v>
      </c>
      <c r="P5677" s="6">
        <f>MONTH(tbl_Sales[[#This Row],[Date]])</f>
        <v>12</v>
      </c>
      <c r="Q5677" s="6">
        <f>YEAR(tbl_Sales[[#This Row],[Date]])</f>
        <v>2016</v>
      </c>
    </row>
    <row r="5678" spans="1:17" x14ac:dyDescent="0.25">
      <c r="A5678" s="1">
        <v>42716</v>
      </c>
      <c r="B5678">
        <v>1150000</v>
      </c>
      <c r="C5678" t="s">
        <v>2</v>
      </c>
      <c r="D5678" t="s">
        <v>12429</v>
      </c>
      <c r="E5678" t="s">
        <v>5</v>
      </c>
      <c r="F5678">
        <v>3121</v>
      </c>
      <c r="G5678">
        <v>3</v>
      </c>
      <c r="H5678">
        <v>1</v>
      </c>
      <c r="I5678">
        <v>0</v>
      </c>
      <c r="J5678">
        <v>176</v>
      </c>
      <c r="K5678">
        <v>1900</v>
      </c>
      <c r="L5678" t="s">
        <v>5797</v>
      </c>
      <c r="M5678" t="s">
        <v>6</v>
      </c>
      <c r="N5678" t="s">
        <v>8</v>
      </c>
      <c r="O5678" s="6" t="str">
        <f>INDEX(lkp_Region,MATCH(tbl_Sales[[#This Row],[Suburb]],lkp_Suburb,0))</f>
        <v>Northern Metropolitan</v>
      </c>
      <c r="P5678" s="6">
        <f>MONTH(tbl_Sales[[#This Row],[Date]])</f>
        <v>12</v>
      </c>
      <c r="Q5678" s="6">
        <f>YEAR(tbl_Sales[[#This Row],[Date]])</f>
        <v>2016</v>
      </c>
    </row>
    <row r="5679" spans="1:17" x14ac:dyDescent="0.25">
      <c r="A5679" s="1">
        <v>42716</v>
      </c>
      <c r="B5679">
        <v>1755000</v>
      </c>
      <c r="C5679" t="s">
        <v>2</v>
      </c>
      <c r="D5679" t="s">
        <v>12425</v>
      </c>
      <c r="E5679" t="s">
        <v>10</v>
      </c>
      <c r="F5679">
        <v>3127</v>
      </c>
      <c r="G5679">
        <v>3</v>
      </c>
      <c r="H5679">
        <v>2</v>
      </c>
      <c r="I5679">
        <v>2</v>
      </c>
      <c r="J5679">
        <v>808</v>
      </c>
      <c r="K5679">
        <v>1970</v>
      </c>
      <c r="L5679" t="s">
        <v>5798</v>
      </c>
      <c r="M5679" t="s">
        <v>11</v>
      </c>
      <c r="N5679" t="s">
        <v>14</v>
      </c>
      <c r="O5679" s="6" t="str">
        <f>INDEX(lkp_Region,MATCH(tbl_Sales[[#This Row],[Suburb]],lkp_Suburb,0))</f>
        <v>Southern Metropolitan</v>
      </c>
      <c r="P5679" s="6">
        <f>MONTH(tbl_Sales[[#This Row],[Date]])</f>
        <v>12</v>
      </c>
      <c r="Q5679" s="6">
        <f>YEAR(tbl_Sales[[#This Row],[Date]])</f>
        <v>2016</v>
      </c>
    </row>
    <row r="5680" spans="1:17" x14ac:dyDescent="0.25">
      <c r="A5680" s="1">
        <v>42716</v>
      </c>
      <c r="B5680">
        <v>1305000</v>
      </c>
      <c r="C5680" t="s">
        <v>2</v>
      </c>
      <c r="D5680" t="s">
        <v>12429</v>
      </c>
      <c r="E5680" t="s">
        <v>10</v>
      </c>
      <c r="F5680">
        <v>3181</v>
      </c>
      <c r="G5680">
        <v>2</v>
      </c>
      <c r="H5680">
        <v>1</v>
      </c>
      <c r="I5680">
        <v>1</v>
      </c>
      <c r="J5680">
        <v>131</v>
      </c>
      <c r="K5680">
        <v>1900</v>
      </c>
      <c r="L5680" t="s">
        <v>5799</v>
      </c>
      <c r="M5680" t="s">
        <v>302</v>
      </c>
      <c r="N5680" t="s">
        <v>76</v>
      </c>
      <c r="O5680" s="6" t="str">
        <f>INDEX(lkp_Region,MATCH(tbl_Sales[[#This Row],[Suburb]],lkp_Suburb,0))</f>
        <v>Southern Metropolitan</v>
      </c>
      <c r="P5680" s="6">
        <f>MONTH(tbl_Sales[[#This Row],[Date]])</f>
        <v>12</v>
      </c>
      <c r="Q5680" s="6">
        <f>YEAR(tbl_Sales[[#This Row],[Date]])</f>
        <v>2016</v>
      </c>
    </row>
    <row r="5681" spans="1:17" x14ac:dyDescent="0.25">
      <c r="A5681" s="1">
        <v>42716</v>
      </c>
      <c r="B5681">
        <v>1580000</v>
      </c>
      <c r="C5681" t="s">
        <v>2</v>
      </c>
      <c r="D5681" t="s">
        <v>12429</v>
      </c>
      <c r="E5681" t="s">
        <v>5</v>
      </c>
      <c r="F5681">
        <v>3145</v>
      </c>
      <c r="G5681">
        <v>4</v>
      </c>
      <c r="H5681">
        <v>2</v>
      </c>
      <c r="I5681">
        <v>1</v>
      </c>
      <c r="J5681">
        <v>504</v>
      </c>
      <c r="K5681">
        <v>1920</v>
      </c>
      <c r="L5681" t="s">
        <v>5800</v>
      </c>
      <c r="M5681" t="s">
        <v>74</v>
      </c>
      <c r="N5681" t="s">
        <v>76</v>
      </c>
      <c r="O5681" s="6" t="str">
        <f>INDEX(lkp_Region,MATCH(tbl_Sales[[#This Row],[Suburb]],lkp_Suburb,0))</f>
        <v>Southern Metropolitan</v>
      </c>
      <c r="P5681" s="6">
        <f>MONTH(tbl_Sales[[#This Row],[Date]])</f>
        <v>12</v>
      </c>
      <c r="Q5681" s="6">
        <f>YEAR(tbl_Sales[[#This Row],[Date]])</f>
        <v>2016</v>
      </c>
    </row>
    <row r="5682" spans="1:17" x14ac:dyDescent="0.25">
      <c r="A5682" s="1">
        <v>42716</v>
      </c>
      <c r="B5682">
        <v>757500</v>
      </c>
      <c r="C5682" t="s">
        <v>13</v>
      </c>
      <c r="D5682" t="s">
        <v>12425</v>
      </c>
      <c r="E5682" t="s">
        <v>10</v>
      </c>
      <c r="F5682">
        <v>3182</v>
      </c>
      <c r="G5682">
        <v>2</v>
      </c>
      <c r="H5682">
        <v>1</v>
      </c>
      <c r="I5682">
        <v>1</v>
      </c>
      <c r="J5682">
        <v>0</v>
      </c>
      <c r="L5682" t="s">
        <v>5801</v>
      </c>
      <c r="M5682" t="s">
        <v>156</v>
      </c>
      <c r="N5682" t="s">
        <v>26</v>
      </c>
      <c r="O5682" s="6" t="str">
        <f>INDEX(lkp_Region,MATCH(tbl_Sales[[#This Row],[Suburb]],lkp_Suburb,0))</f>
        <v>Southern Metropolitan</v>
      </c>
      <c r="P5682" s="6">
        <f>MONTH(tbl_Sales[[#This Row],[Date]])</f>
        <v>12</v>
      </c>
      <c r="Q5682" s="6">
        <f>YEAR(tbl_Sales[[#This Row],[Date]])</f>
        <v>2016</v>
      </c>
    </row>
    <row r="5683" spans="1:17" x14ac:dyDescent="0.25">
      <c r="A5683" s="1">
        <v>42716</v>
      </c>
      <c r="B5683">
        <v>855000</v>
      </c>
      <c r="C5683" t="s">
        <v>2</v>
      </c>
      <c r="D5683" t="s">
        <v>12427</v>
      </c>
      <c r="E5683" t="s">
        <v>10</v>
      </c>
      <c r="F5683">
        <v>3056</v>
      </c>
      <c r="G5683">
        <v>3</v>
      </c>
      <c r="H5683">
        <v>1</v>
      </c>
      <c r="I5683">
        <v>1</v>
      </c>
      <c r="J5683">
        <v>229</v>
      </c>
      <c r="K5683">
        <v>1930</v>
      </c>
      <c r="L5683" t="s">
        <v>5802</v>
      </c>
      <c r="M5683" t="s">
        <v>117</v>
      </c>
      <c r="N5683" t="s">
        <v>18</v>
      </c>
      <c r="O5683" s="6" t="str">
        <f>INDEX(lkp_Region,MATCH(tbl_Sales[[#This Row],[Suburb]],lkp_Suburb,0))</f>
        <v>Northern Metropolitan</v>
      </c>
      <c r="P5683" s="6">
        <f>MONTH(tbl_Sales[[#This Row],[Date]])</f>
        <v>12</v>
      </c>
      <c r="Q5683" s="6">
        <f>YEAR(tbl_Sales[[#This Row],[Date]])</f>
        <v>2016</v>
      </c>
    </row>
    <row r="5684" spans="1:17" x14ac:dyDescent="0.25">
      <c r="A5684" s="1">
        <v>42716</v>
      </c>
      <c r="B5684">
        <v>915000</v>
      </c>
      <c r="C5684" t="s">
        <v>2</v>
      </c>
      <c r="D5684" t="s">
        <v>12425</v>
      </c>
      <c r="E5684" t="s">
        <v>10</v>
      </c>
      <c r="F5684">
        <v>3044</v>
      </c>
      <c r="G5684">
        <v>2</v>
      </c>
      <c r="H5684">
        <v>1</v>
      </c>
      <c r="I5684">
        <v>3</v>
      </c>
      <c r="J5684">
        <v>629</v>
      </c>
      <c r="K5684">
        <v>1975</v>
      </c>
      <c r="L5684" t="s">
        <v>5323</v>
      </c>
      <c r="M5684" t="s">
        <v>115</v>
      </c>
      <c r="N5684" t="s">
        <v>18</v>
      </c>
      <c r="O5684" s="6" t="str">
        <f>INDEX(lkp_Region,MATCH(tbl_Sales[[#This Row],[Suburb]],lkp_Suburb,0))</f>
        <v>Northern Metropolitan</v>
      </c>
      <c r="P5684" s="6">
        <f>MONTH(tbl_Sales[[#This Row],[Date]])</f>
        <v>12</v>
      </c>
      <c r="Q5684" s="6">
        <f>YEAR(tbl_Sales[[#This Row],[Date]])</f>
        <v>2016</v>
      </c>
    </row>
    <row r="5685" spans="1:17" x14ac:dyDescent="0.25">
      <c r="A5685" s="1">
        <v>42716</v>
      </c>
      <c r="B5685">
        <v>746000</v>
      </c>
      <c r="C5685" t="s">
        <v>13</v>
      </c>
      <c r="D5685" t="s">
        <v>12423</v>
      </c>
      <c r="E5685" t="s">
        <v>10</v>
      </c>
      <c r="F5685">
        <v>3042</v>
      </c>
      <c r="G5685">
        <v>3</v>
      </c>
      <c r="H5685">
        <v>1</v>
      </c>
      <c r="I5685">
        <v>1</v>
      </c>
      <c r="J5685">
        <v>256</v>
      </c>
      <c r="L5685" t="s">
        <v>5803</v>
      </c>
      <c r="M5685" t="s">
        <v>86</v>
      </c>
      <c r="N5685" t="s">
        <v>49</v>
      </c>
      <c r="O5685" s="6" t="str">
        <f>INDEX(lkp_Region,MATCH(tbl_Sales[[#This Row],[Suburb]],lkp_Suburb,0))</f>
        <v>Western Metropolitan</v>
      </c>
      <c r="P5685" s="6">
        <f>MONTH(tbl_Sales[[#This Row],[Date]])</f>
        <v>12</v>
      </c>
      <c r="Q5685" s="6">
        <f>YEAR(tbl_Sales[[#This Row],[Date]])</f>
        <v>2016</v>
      </c>
    </row>
    <row r="5686" spans="1:17" x14ac:dyDescent="0.25">
      <c r="A5686" s="1">
        <v>42716</v>
      </c>
      <c r="B5686">
        <v>1115000</v>
      </c>
      <c r="C5686" t="s">
        <v>2</v>
      </c>
      <c r="D5686" t="s">
        <v>12427</v>
      </c>
      <c r="E5686" t="s">
        <v>10</v>
      </c>
      <c r="F5686">
        <v>3031</v>
      </c>
      <c r="G5686">
        <v>3</v>
      </c>
      <c r="H5686">
        <v>1</v>
      </c>
      <c r="I5686">
        <v>1</v>
      </c>
      <c r="J5686">
        <v>244</v>
      </c>
      <c r="K5686">
        <v>1940</v>
      </c>
      <c r="L5686" t="s">
        <v>5804</v>
      </c>
      <c r="M5686" t="s">
        <v>288</v>
      </c>
      <c r="N5686" t="s">
        <v>49</v>
      </c>
      <c r="O5686" s="6" t="str">
        <f>INDEX(lkp_Region,MATCH(tbl_Sales[[#This Row],[Suburb]],lkp_Suburb,0))</f>
        <v>Northern Metropolitan</v>
      </c>
      <c r="P5686" s="6">
        <f>MONTH(tbl_Sales[[#This Row],[Date]])</f>
        <v>12</v>
      </c>
      <c r="Q5686" s="6">
        <f>YEAR(tbl_Sales[[#This Row],[Date]])</f>
        <v>2016</v>
      </c>
    </row>
    <row r="5687" spans="1:17" x14ac:dyDescent="0.25">
      <c r="A5687" s="1">
        <v>42716</v>
      </c>
      <c r="B5687">
        <v>1130000</v>
      </c>
      <c r="C5687" t="s">
        <v>51</v>
      </c>
      <c r="D5687" t="s">
        <v>12428</v>
      </c>
      <c r="E5687" t="s">
        <v>10</v>
      </c>
      <c r="F5687">
        <v>3039</v>
      </c>
      <c r="G5687">
        <v>3</v>
      </c>
      <c r="H5687">
        <v>2</v>
      </c>
      <c r="I5687">
        <v>2</v>
      </c>
      <c r="J5687">
        <v>217</v>
      </c>
      <c r="K5687">
        <v>2013</v>
      </c>
      <c r="L5687" t="s">
        <v>5805</v>
      </c>
      <c r="M5687" t="s">
        <v>242</v>
      </c>
      <c r="N5687" t="s">
        <v>49</v>
      </c>
      <c r="O5687" s="6" t="str">
        <f>INDEX(lkp_Region,MATCH(tbl_Sales[[#This Row],[Suburb]],lkp_Suburb,0))</f>
        <v>Western Metropolitan</v>
      </c>
      <c r="P5687" s="6">
        <f>MONTH(tbl_Sales[[#This Row],[Date]])</f>
        <v>12</v>
      </c>
      <c r="Q5687" s="6">
        <f>YEAR(tbl_Sales[[#This Row],[Date]])</f>
        <v>2016</v>
      </c>
    </row>
    <row r="5688" spans="1:17" x14ac:dyDescent="0.25">
      <c r="A5688" s="1">
        <v>42716</v>
      </c>
      <c r="B5688">
        <v>1205000</v>
      </c>
      <c r="C5688" t="s">
        <v>2</v>
      </c>
      <c r="D5688" t="s">
        <v>12425</v>
      </c>
      <c r="E5688" t="s">
        <v>10</v>
      </c>
      <c r="F5688">
        <v>3031</v>
      </c>
      <c r="G5688">
        <v>3</v>
      </c>
      <c r="H5688">
        <v>2</v>
      </c>
      <c r="I5688">
        <v>2</v>
      </c>
      <c r="J5688">
        <v>0</v>
      </c>
      <c r="L5688" t="s">
        <v>5806</v>
      </c>
      <c r="M5688" t="s">
        <v>288</v>
      </c>
      <c r="N5688" t="s">
        <v>49</v>
      </c>
      <c r="O5688" s="6" t="str">
        <f>INDEX(lkp_Region,MATCH(tbl_Sales[[#This Row],[Suburb]],lkp_Suburb,0))</f>
        <v>Northern Metropolitan</v>
      </c>
      <c r="P5688" s="6">
        <f>MONTH(tbl_Sales[[#This Row],[Date]])</f>
        <v>12</v>
      </c>
      <c r="Q5688" s="6">
        <f>YEAR(tbl_Sales[[#This Row],[Date]])</f>
        <v>2016</v>
      </c>
    </row>
    <row r="5689" spans="1:17" x14ac:dyDescent="0.25">
      <c r="A5689" s="1">
        <v>42716</v>
      </c>
      <c r="B5689">
        <v>400000</v>
      </c>
      <c r="C5689" t="s">
        <v>13</v>
      </c>
      <c r="D5689" t="s">
        <v>12427</v>
      </c>
      <c r="E5689" t="s">
        <v>5</v>
      </c>
      <c r="F5689">
        <v>3032</v>
      </c>
      <c r="G5689">
        <v>2</v>
      </c>
      <c r="H5689">
        <v>1</v>
      </c>
      <c r="I5689">
        <v>2</v>
      </c>
      <c r="J5689">
        <v>3967</v>
      </c>
      <c r="K5689">
        <v>2007</v>
      </c>
      <c r="L5689" t="s">
        <v>5807</v>
      </c>
      <c r="M5689" t="s">
        <v>21</v>
      </c>
      <c r="N5689" t="s">
        <v>21</v>
      </c>
      <c r="O5689" s="6" t="str">
        <f>INDEX(lkp_Region,MATCH(tbl_Sales[[#This Row],[Suburb]],lkp_Suburb,0))</f>
        <v>Western Metropolitan</v>
      </c>
      <c r="P5689" s="6">
        <f>MONTH(tbl_Sales[[#This Row],[Date]])</f>
        <v>12</v>
      </c>
      <c r="Q5689" s="6">
        <f>YEAR(tbl_Sales[[#This Row],[Date]])</f>
        <v>2016</v>
      </c>
    </row>
    <row r="5690" spans="1:17" x14ac:dyDescent="0.25">
      <c r="A5690" s="1">
        <v>42716</v>
      </c>
      <c r="B5690">
        <v>580000</v>
      </c>
      <c r="C5690" t="s">
        <v>2</v>
      </c>
      <c r="D5690" t="s">
        <v>12425</v>
      </c>
      <c r="E5690" t="s">
        <v>5</v>
      </c>
      <c r="F5690">
        <v>3012</v>
      </c>
      <c r="G5690">
        <v>3</v>
      </c>
      <c r="H5690">
        <v>1</v>
      </c>
      <c r="I5690">
        <v>2</v>
      </c>
      <c r="J5690">
        <v>278</v>
      </c>
      <c r="L5690" t="s">
        <v>5808</v>
      </c>
      <c r="M5690" t="s">
        <v>19</v>
      </c>
      <c r="N5690" t="s">
        <v>21</v>
      </c>
      <c r="O5690" s="6" t="str">
        <f>INDEX(lkp_Region,MATCH(tbl_Sales[[#This Row],[Suburb]],lkp_Suburb,0))</f>
        <v>Western Metropolitan</v>
      </c>
      <c r="P5690" s="6">
        <f>MONTH(tbl_Sales[[#This Row],[Date]])</f>
        <v>12</v>
      </c>
      <c r="Q5690" s="6">
        <f>YEAR(tbl_Sales[[#This Row],[Date]])</f>
        <v>2016</v>
      </c>
    </row>
    <row r="5691" spans="1:17" x14ac:dyDescent="0.25">
      <c r="A5691" s="1">
        <v>42716</v>
      </c>
      <c r="B5691">
        <v>1340000</v>
      </c>
      <c r="C5691" t="s">
        <v>2</v>
      </c>
      <c r="D5691" t="s">
        <v>12431</v>
      </c>
      <c r="E5691" t="s">
        <v>10</v>
      </c>
      <c r="F5691">
        <v>3012</v>
      </c>
      <c r="G5691">
        <v>3</v>
      </c>
      <c r="H5691">
        <v>2</v>
      </c>
      <c r="I5691">
        <v>0</v>
      </c>
      <c r="J5691">
        <v>272</v>
      </c>
      <c r="K5691">
        <v>1915</v>
      </c>
      <c r="L5691" t="s">
        <v>5809</v>
      </c>
      <c r="M5691" t="s">
        <v>336</v>
      </c>
      <c r="N5691" t="s">
        <v>21</v>
      </c>
      <c r="O5691" s="6" t="str">
        <f>INDEX(lkp_Region,MATCH(tbl_Sales[[#This Row],[Suburb]],lkp_Suburb,0))</f>
        <v>Western Metropolitan</v>
      </c>
      <c r="P5691" s="6">
        <f>MONTH(tbl_Sales[[#This Row],[Date]])</f>
        <v>12</v>
      </c>
      <c r="Q5691" s="6">
        <f>YEAR(tbl_Sales[[#This Row],[Date]])</f>
        <v>2016</v>
      </c>
    </row>
    <row r="5692" spans="1:17" x14ac:dyDescent="0.25">
      <c r="A5692" s="1">
        <v>42716</v>
      </c>
      <c r="B5692">
        <v>1250000</v>
      </c>
      <c r="C5692" t="s">
        <v>2</v>
      </c>
      <c r="D5692" t="s">
        <v>12425</v>
      </c>
      <c r="E5692" t="s">
        <v>5</v>
      </c>
      <c r="F5692">
        <v>3108</v>
      </c>
      <c r="G5692">
        <v>3</v>
      </c>
      <c r="H5692">
        <v>2</v>
      </c>
      <c r="I5692">
        <v>2</v>
      </c>
      <c r="J5692">
        <v>900</v>
      </c>
      <c r="K5692">
        <v>1970</v>
      </c>
      <c r="L5692" t="s">
        <v>5810</v>
      </c>
      <c r="M5692" t="s">
        <v>126</v>
      </c>
      <c r="N5692" t="s">
        <v>128</v>
      </c>
      <c r="O5692" s="6" t="str">
        <f>INDEX(lkp_Region,MATCH(tbl_Sales[[#This Row],[Suburb]],lkp_Suburb,0))</f>
        <v>Eastern Metropolitan</v>
      </c>
      <c r="P5692" s="6">
        <f>MONTH(tbl_Sales[[#This Row],[Date]])</f>
        <v>12</v>
      </c>
      <c r="Q5692" s="6">
        <f>YEAR(tbl_Sales[[#This Row],[Date]])</f>
        <v>2016</v>
      </c>
    </row>
    <row r="5693" spans="1:17" x14ac:dyDescent="0.25">
      <c r="A5693" s="1">
        <v>42716</v>
      </c>
      <c r="B5693">
        <v>2000000</v>
      </c>
      <c r="C5693" t="s">
        <v>2</v>
      </c>
      <c r="D5693" t="s">
        <v>12423</v>
      </c>
      <c r="E5693" t="s">
        <v>10</v>
      </c>
      <c r="F5693">
        <v>3108</v>
      </c>
      <c r="G5693">
        <v>4</v>
      </c>
      <c r="H5693">
        <v>3</v>
      </c>
      <c r="I5693">
        <v>2</v>
      </c>
      <c r="J5693">
        <v>507</v>
      </c>
      <c r="L5693" t="s">
        <v>5811</v>
      </c>
      <c r="M5693" t="s">
        <v>126</v>
      </c>
      <c r="N5693" t="s">
        <v>128</v>
      </c>
      <c r="O5693" s="6" t="str">
        <f>INDEX(lkp_Region,MATCH(tbl_Sales[[#This Row],[Suburb]],lkp_Suburb,0))</f>
        <v>Eastern Metropolitan</v>
      </c>
      <c r="P5693" s="6">
        <f>MONTH(tbl_Sales[[#This Row],[Date]])</f>
        <v>12</v>
      </c>
      <c r="Q5693" s="6">
        <f>YEAR(tbl_Sales[[#This Row],[Date]])</f>
        <v>2016</v>
      </c>
    </row>
    <row r="5694" spans="1:17" x14ac:dyDescent="0.25">
      <c r="A5694" s="1">
        <v>42716</v>
      </c>
      <c r="B5694">
        <v>950000</v>
      </c>
      <c r="C5694" t="s">
        <v>2</v>
      </c>
      <c r="D5694" t="s">
        <v>12433</v>
      </c>
      <c r="E5694" t="s">
        <v>10</v>
      </c>
      <c r="F5694">
        <v>3015</v>
      </c>
      <c r="G5694">
        <v>3</v>
      </c>
      <c r="H5694">
        <v>2</v>
      </c>
      <c r="I5694">
        <v>1</v>
      </c>
      <c r="J5694">
        <v>224</v>
      </c>
      <c r="L5694" t="s">
        <v>5812</v>
      </c>
      <c r="M5694" t="s">
        <v>133</v>
      </c>
      <c r="N5694" t="s">
        <v>69</v>
      </c>
      <c r="O5694" s="6" t="str">
        <f>INDEX(lkp_Region,MATCH(tbl_Sales[[#This Row],[Suburb]],lkp_Suburb,0))</f>
        <v>Western Metropolitan</v>
      </c>
      <c r="P5694" s="6">
        <f>MONTH(tbl_Sales[[#This Row],[Date]])</f>
        <v>12</v>
      </c>
      <c r="Q5694" s="6">
        <f>YEAR(tbl_Sales[[#This Row],[Date]])</f>
        <v>2016</v>
      </c>
    </row>
    <row r="5695" spans="1:17" x14ac:dyDescent="0.25">
      <c r="A5695" s="1">
        <v>42716</v>
      </c>
      <c r="B5695">
        <v>840000</v>
      </c>
      <c r="C5695" t="s">
        <v>2</v>
      </c>
      <c r="D5695" t="s">
        <v>12429</v>
      </c>
      <c r="E5695" t="s">
        <v>10</v>
      </c>
      <c r="F5695">
        <v>3165</v>
      </c>
      <c r="G5695">
        <v>3</v>
      </c>
      <c r="H5695">
        <v>2</v>
      </c>
      <c r="I5695">
        <v>2</v>
      </c>
      <c r="J5695">
        <v>697</v>
      </c>
      <c r="L5695" t="s">
        <v>5813</v>
      </c>
      <c r="M5695" t="s">
        <v>138</v>
      </c>
      <c r="N5695" t="s">
        <v>57</v>
      </c>
      <c r="O5695" s="6" t="str">
        <f>INDEX(lkp_Region,MATCH(tbl_Sales[[#This Row],[Suburb]],lkp_Suburb,0))</f>
        <v>Southern Metropolitan</v>
      </c>
      <c r="P5695" s="6">
        <f>MONTH(tbl_Sales[[#This Row],[Date]])</f>
        <v>12</v>
      </c>
      <c r="Q5695" s="6">
        <f>YEAR(tbl_Sales[[#This Row],[Date]])</f>
        <v>2016</v>
      </c>
    </row>
    <row r="5696" spans="1:17" x14ac:dyDescent="0.25">
      <c r="A5696" s="1">
        <v>42716</v>
      </c>
      <c r="B5696">
        <v>1106000</v>
      </c>
      <c r="C5696" t="s">
        <v>2</v>
      </c>
      <c r="D5696" t="s">
        <v>12432</v>
      </c>
      <c r="E5696" t="s">
        <v>10</v>
      </c>
      <c r="F5696">
        <v>3165</v>
      </c>
      <c r="G5696">
        <v>3</v>
      </c>
      <c r="H5696">
        <v>1</v>
      </c>
      <c r="I5696">
        <v>2</v>
      </c>
      <c r="J5696">
        <v>584</v>
      </c>
      <c r="L5696" t="s">
        <v>5814</v>
      </c>
      <c r="M5696" t="s">
        <v>138</v>
      </c>
      <c r="N5696" t="s">
        <v>57</v>
      </c>
      <c r="O5696" s="6" t="str">
        <f>INDEX(lkp_Region,MATCH(tbl_Sales[[#This Row],[Suburb]],lkp_Suburb,0))</f>
        <v>Southern Metropolitan</v>
      </c>
      <c r="P5696" s="6">
        <f>MONTH(tbl_Sales[[#This Row],[Date]])</f>
        <v>12</v>
      </c>
      <c r="Q5696" s="6">
        <f>YEAR(tbl_Sales[[#This Row],[Date]])</f>
        <v>2016</v>
      </c>
    </row>
    <row r="5697" spans="1:17" x14ac:dyDescent="0.25">
      <c r="A5697" s="1">
        <v>42716</v>
      </c>
      <c r="B5697">
        <v>1247000</v>
      </c>
      <c r="C5697" t="s">
        <v>51</v>
      </c>
      <c r="D5697" t="s">
        <v>12428</v>
      </c>
      <c r="E5697" t="s">
        <v>10</v>
      </c>
      <c r="F5697">
        <v>3204</v>
      </c>
      <c r="G5697">
        <v>4</v>
      </c>
      <c r="H5697">
        <v>2</v>
      </c>
      <c r="I5697">
        <v>3</v>
      </c>
      <c r="J5697">
        <v>354</v>
      </c>
      <c r="K5697">
        <v>2008</v>
      </c>
      <c r="L5697" t="s">
        <v>5815</v>
      </c>
      <c r="M5697" t="s">
        <v>55</v>
      </c>
      <c r="N5697" t="s">
        <v>57</v>
      </c>
      <c r="O5697" s="6" t="str">
        <f>INDEX(lkp_Region,MATCH(tbl_Sales[[#This Row],[Suburb]],lkp_Suburb,0))</f>
        <v>Southern Metropolitan</v>
      </c>
      <c r="P5697" s="6">
        <f>MONTH(tbl_Sales[[#This Row],[Date]])</f>
        <v>12</v>
      </c>
      <c r="Q5697" s="6">
        <f>YEAR(tbl_Sales[[#This Row],[Date]])</f>
        <v>2016</v>
      </c>
    </row>
    <row r="5698" spans="1:17" x14ac:dyDescent="0.25">
      <c r="A5698" s="1">
        <v>42716</v>
      </c>
      <c r="B5698">
        <v>1295000</v>
      </c>
      <c r="C5698" t="s">
        <v>2</v>
      </c>
      <c r="D5698" t="s">
        <v>12428</v>
      </c>
      <c r="E5698" t="s">
        <v>10</v>
      </c>
      <c r="F5698">
        <v>3163</v>
      </c>
      <c r="G5698">
        <v>3</v>
      </c>
      <c r="H5698">
        <v>1</v>
      </c>
      <c r="I5698">
        <v>2</v>
      </c>
      <c r="J5698">
        <v>425</v>
      </c>
      <c r="K5698">
        <v>1960</v>
      </c>
      <c r="L5698" t="s">
        <v>5816</v>
      </c>
      <c r="M5698" t="s">
        <v>201</v>
      </c>
      <c r="N5698" t="s">
        <v>57</v>
      </c>
      <c r="O5698" s="6" t="str">
        <f>INDEX(lkp_Region,MATCH(tbl_Sales[[#This Row],[Suburb]],lkp_Suburb,0))</f>
        <v>Southern Metropolitan</v>
      </c>
      <c r="P5698" s="6">
        <f>MONTH(tbl_Sales[[#This Row],[Date]])</f>
        <v>12</v>
      </c>
      <c r="Q5698" s="6">
        <f>YEAR(tbl_Sales[[#This Row],[Date]])</f>
        <v>2016</v>
      </c>
    </row>
    <row r="5699" spans="1:17" x14ac:dyDescent="0.25">
      <c r="A5699" s="1">
        <v>42716</v>
      </c>
      <c r="B5699">
        <v>611000</v>
      </c>
      <c r="C5699" t="s">
        <v>2</v>
      </c>
      <c r="D5699" t="s">
        <v>12423</v>
      </c>
      <c r="E5699" t="s">
        <v>10</v>
      </c>
      <c r="F5699">
        <v>3073</v>
      </c>
      <c r="G5699">
        <v>2</v>
      </c>
      <c r="H5699">
        <v>1</v>
      </c>
      <c r="I5699">
        <v>2</v>
      </c>
      <c r="J5699">
        <v>379</v>
      </c>
      <c r="L5699" t="s">
        <v>5817</v>
      </c>
      <c r="M5699" t="s">
        <v>93</v>
      </c>
      <c r="N5699" t="s">
        <v>62</v>
      </c>
      <c r="O5699" s="6" t="str">
        <f>INDEX(lkp_Region,MATCH(tbl_Sales[[#This Row],[Suburb]],lkp_Suburb,0))</f>
        <v>Northern Metropolitan</v>
      </c>
      <c r="P5699" s="6">
        <f>MONTH(tbl_Sales[[#This Row],[Date]])</f>
        <v>12</v>
      </c>
      <c r="Q5699" s="6">
        <f>YEAR(tbl_Sales[[#This Row],[Date]])</f>
        <v>2016</v>
      </c>
    </row>
    <row r="5700" spans="1:17" x14ac:dyDescent="0.25">
      <c r="A5700" s="1">
        <v>42716</v>
      </c>
      <c r="B5700">
        <v>821000</v>
      </c>
      <c r="C5700" t="s">
        <v>2</v>
      </c>
      <c r="D5700" t="s">
        <v>12427</v>
      </c>
      <c r="E5700" t="s">
        <v>10</v>
      </c>
      <c r="F5700">
        <v>3072</v>
      </c>
      <c r="G5700">
        <v>3</v>
      </c>
      <c r="H5700">
        <v>1</v>
      </c>
      <c r="I5700">
        <v>2</v>
      </c>
      <c r="J5700">
        <v>396</v>
      </c>
      <c r="L5700" t="s">
        <v>5818</v>
      </c>
      <c r="M5700" t="s">
        <v>97</v>
      </c>
      <c r="N5700" t="s">
        <v>62</v>
      </c>
      <c r="O5700" s="6" t="str">
        <f>INDEX(lkp_Region,MATCH(tbl_Sales[[#This Row],[Suburb]],lkp_Suburb,0))</f>
        <v>Northern Metropolitan</v>
      </c>
      <c r="P5700" s="6">
        <f>MONTH(tbl_Sales[[#This Row],[Date]])</f>
        <v>12</v>
      </c>
      <c r="Q5700" s="6">
        <f>YEAR(tbl_Sales[[#This Row],[Date]])</f>
        <v>2016</v>
      </c>
    </row>
    <row r="5701" spans="1:17" x14ac:dyDescent="0.25">
      <c r="A5701" s="1">
        <v>42716</v>
      </c>
      <c r="B5701">
        <v>486000</v>
      </c>
      <c r="C5701" t="s">
        <v>2</v>
      </c>
      <c r="D5701" t="s">
        <v>12423</v>
      </c>
      <c r="E5701" t="s">
        <v>10</v>
      </c>
      <c r="F5701">
        <v>3020</v>
      </c>
      <c r="G5701">
        <v>3</v>
      </c>
      <c r="H5701">
        <v>1</v>
      </c>
      <c r="I5701">
        <v>2</v>
      </c>
      <c r="J5701">
        <v>539</v>
      </c>
      <c r="L5701" t="s">
        <v>5819</v>
      </c>
      <c r="M5701" t="s">
        <v>141</v>
      </c>
      <c r="N5701" t="s">
        <v>3</v>
      </c>
      <c r="O5701" s="6" t="str">
        <f>INDEX(lkp_Region,MATCH(tbl_Sales[[#This Row],[Suburb]],lkp_Suburb,0))</f>
        <v>Western Metropolitan</v>
      </c>
      <c r="P5701" s="6">
        <f>MONTH(tbl_Sales[[#This Row],[Date]])</f>
        <v>12</v>
      </c>
      <c r="Q5701" s="6">
        <f>YEAR(tbl_Sales[[#This Row],[Date]])</f>
        <v>2016</v>
      </c>
    </row>
    <row r="5702" spans="1:17" x14ac:dyDescent="0.25">
      <c r="A5702" s="1">
        <v>42716</v>
      </c>
      <c r="B5702">
        <v>320000</v>
      </c>
      <c r="C5702" t="s">
        <v>13</v>
      </c>
      <c r="D5702" t="s">
        <v>12427</v>
      </c>
      <c r="E5702" t="s">
        <v>5</v>
      </c>
      <c r="F5702">
        <v>3122</v>
      </c>
      <c r="G5702">
        <v>1</v>
      </c>
      <c r="H5702">
        <v>1</v>
      </c>
      <c r="I5702">
        <v>1</v>
      </c>
      <c r="J5702">
        <v>0</v>
      </c>
      <c r="L5702" t="s">
        <v>5820</v>
      </c>
      <c r="M5702" t="s">
        <v>461</v>
      </c>
      <c r="N5702" t="s">
        <v>101</v>
      </c>
      <c r="O5702" s="6" t="str">
        <f>INDEX(lkp_Region,MATCH(tbl_Sales[[#This Row],[Suburb]],lkp_Suburb,0))</f>
        <v>Southern Metropolitan</v>
      </c>
      <c r="P5702" s="6">
        <f>MONTH(tbl_Sales[[#This Row],[Date]])</f>
        <v>12</v>
      </c>
      <c r="Q5702" s="6">
        <f>YEAR(tbl_Sales[[#This Row],[Date]])</f>
        <v>2016</v>
      </c>
    </row>
    <row r="5703" spans="1:17" x14ac:dyDescent="0.25">
      <c r="A5703" s="1">
        <v>42716</v>
      </c>
      <c r="B5703">
        <v>810000</v>
      </c>
      <c r="C5703" t="s">
        <v>13</v>
      </c>
      <c r="D5703" t="s">
        <v>12432</v>
      </c>
      <c r="E5703" t="s">
        <v>10</v>
      </c>
      <c r="F5703">
        <v>3124</v>
      </c>
      <c r="G5703">
        <v>2</v>
      </c>
      <c r="H5703">
        <v>1</v>
      </c>
      <c r="I5703">
        <v>1</v>
      </c>
      <c r="J5703">
        <v>0</v>
      </c>
      <c r="L5703" t="s">
        <v>5821</v>
      </c>
      <c r="M5703" t="s">
        <v>209</v>
      </c>
      <c r="N5703" t="s">
        <v>101</v>
      </c>
      <c r="O5703" s="6" t="str">
        <f>INDEX(lkp_Region,MATCH(tbl_Sales[[#This Row],[Suburb]],lkp_Suburb,0))</f>
        <v>Southern Metropolitan</v>
      </c>
      <c r="P5703" s="6">
        <f>MONTH(tbl_Sales[[#This Row],[Date]])</f>
        <v>12</v>
      </c>
      <c r="Q5703" s="6">
        <f>YEAR(tbl_Sales[[#This Row],[Date]])</f>
        <v>2016</v>
      </c>
    </row>
    <row r="5704" spans="1:17" x14ac:dyDescent="0.25">
      <c r="A5704" s="1">
        <v>42716</v>
      </c>
      <c r="B5704">
        <v>1625000</v>
      </c>
      <c r="C5704" t="s">
        <v>51</v>
      </c>
      <c r="D5704" t="s">
        <v>12429</v>
      </c>
      <c r="E5704" t="s">
        <v>10</v>
      </c>
      <c r="F5704">
        <v>3146</v>
      </c>
      <c r="G5704">
        <v>3</v>
      </c>
      <c r="H5704">
        <v>2</v>
      </c>
      <c r="I5704">
        <v>2</v>
      </c>
      <c r="J5704">
        <v>365</v>
      </c>
      <c r="L5704" t="s">
        <v>5822</v>
      </c>
      <c r="M5704" t="s">
        <v>102</v>
      </c>
      <c r="N5704" t="s">
        <v>101</v>
      </c>
      <c r="O5704" s="6" t="str">
        <f>INDEX(lkp_Region,MATCH(tbl_Sales[[#This Row],[Suburb]],lkp_Suburb,0))</f>
        <v>Southern Metropolitan</v>
      </c>
      <c r="P5704" s="6">
        <f>MONTH(tbl_Sales[[#This Row],[Date]])</f>
        <v>12</v>
      </c>
      <c r="Q5704" s="6">
        <f>YEAR(tbl_Sales[[#This Row],[Date]])</f>
        <v>2016</v>
      </c>
    </row>
    <row r="5705" spans="1:17" x14ac:dyDescent="0.25">
      <c r="A5705" s="1">
        <v>42716</v>
      </c>
      <c r="B5705">
        <v>900000</v>
      </c>
      <c r="C5705" t="s">
        <v>2</v>
      </c>
      <c r="D5705" t="s">
        <v>12431</v>
      </c>
      <c r="E5705" t="s">
        <v>10</v>
      </c>
      <c r="F5705">
        <v>3187</v>
      </c>
      <c r="G5705">
        <v>3</v>
      </c>
      <c r="H5705">
        <v>2</v>
      </c>
      <c r="I5705">
        <v>2</v>
      </c>
      <c r="J5705">
        <v>236</v>
      </c>
      <c r="L5705" t="s">
        <v>5823</v>
      </c>
      <c r="M5705" t="s">
        <v>346</v>
      </c>
      <c r="N5705" t="s">
        <v>107</v>
      </c>
      <c r="O5705" s="6" t="str">
        <f>INDEX(lkp_Region,MATCH(tbl_Sales[[#This Row],[Suburb]],lkp_Suburb,0))</f>
        <v>Southern Metropolitan</v>
      </c>
      <c r="P5705" s="6">
        <f>MONTH(tbl_Sales[[#This Row],[Date]])</f>
        <v>12</v>
      </c>
      <c r="Q5705" s="6">
        <f>YEAR(tbl_Sales[[#This Row],[Date]])</f>
        <v>2016</v>
      </c>
    </row>
    <row r="5706" spans="1:17" x14ac:dyDescent="0.25">
      <c r="A5706" s="1">
        <v>42716</v>
      </c>
      <c r="B5706">
        <v>686000</v>
      </c>
      <c r="C5706" t="s">
        <v>2</v>
      </c>
      <c r="D5706" t="s">
        <v>12427</v>
      </c>
      <c r="E5706" t="s">
        <v>10</v>
      </c>
      <c r="F5706">
        <v>3081</v>
      </c>
      <c r="G5706">
        <v>2</v>
      </c>
      <c r="H5706">
        <v>1</v>
      </c>
      <c r="I5706">
        <v>2</v>
      </c>
      <c r="J5706">
        <v>650</v>
      </c>
      <c r="L5706" t="s">
        <v>5824</v>
      </c>
      <c r="M5706" t="s">
        <v>148</v>
      </c>
      <c r="N5706" t="s">
        <v>150</v>
      </c>
      <c r="O5706" s="6" t="str">
        <f>INDEX(lkp_Region,MATCH(tbl_Sales[[#This Row],[Suburb]],lkp_Suburb,0))</f>
        <v>Eastern Metropolitan</v>
      </c>
      <c r="P5706" s="6">
        <f>MONTH(tbl_Sales[[#This Row],[Date]])</f>
        <v>12</v>
      </c>
      <c r="Q5706" s="6">
        <f>YEAR(tbl_Sales[[#This Row],[Date]])</f>
        <v>2016</v>
      </c>
    </row>
    <row r="5707" spans="1:17" x14ac:dyDescent="0.25">
      <c r="A5707" s="1">
        <v>42717</v>
      </c>
      <c r="B5707">
        <v>1800000</v>
      </c>
      <c r="C5707" t="s">
        <v>2</v>
      </c>
      <c r="D5707" t="s">
        <v>12427</v>
      </c>
      <c r="E5707" t="s">
        <v>5</v>
      </c>
      <c r="F5707">
        <v>3146</v>
      </c>
      <c r="G5707">
        <v>4</v>
      </c>
      <c r="H5707">
        <v>3</v>
      </c>
      <c r="I5707">
        <v>2</v>
      </c>
      <c r="J5707">
        <v>743</v>
      </c>
      <c r="L5707" t="s">
        <v>5825</v>
      </c>
      <c r="M5707" t="s">
        <v>102</v>
      </c>
      <c r="N5707" t="s">
        <v>76</v>
      </c>
      <c r="O5707" s="6" t="str">
        <f>INDEX(lkp_Region,MATCH(tbl_Sales[[#This Row],[Suburb]],lkp_Suburb,0))</f>
        <v>Southern Metropolitan</v>
      </c>
      <c r="P5707" s="6">
        <f>MONTH(tbl_Sales[[#This Row],[Date]])</f>
        <v>12</v>
      </c>
      <c r="Q5707" s="6">
        <f>YEAR(tbl_Sales[[#This Row],[Date]])</f>
        <v>2016</v>
      </c>
    </row>
    <row r="5708" spans="1:17" x14ac:dyDescent="0.25">
      <c r="A5708" s="1">
        <v>42717</v>
      </c>
      <c r="B5708">
        <v>2400000</v>
      </c>
      <c r="C5708" t="s">
        <v>2</v>
      </c>
      <c r="D5708" t="s">
        <v>12428</v>
      </c>
      <c r="E5708" t="s">
        <v>5</v>
      </c>
      <c r="F5708">
        <v>3145</v>
      </c>
      <c r="G5708">
        <v>4</v>
      </c>
      <c r="H5708">
        <v>2</v>
      </c>
      <c r="I5708">
        <v>2</v>
      </c>
      <c r="J5708">
        <v>758</v>
      </c>
      <c r="L5708" t="s">
        <v>5826</v>
      </c>
      <c r="M5708" t="s">
        <v>74</v>
      </c>
      <c r="N5708" t="s">
        <v>76</v>
      </c>
      <c r="O5708" s="6" t="str">
        <f>INDEX(lkp_Region,MATCH(tbl_Sales[[#This Row],[Suburb]],lkp_Suburb,0))</f>
        <v>Southern Metropolitan</v>
      </c>
      <c r="P5708" s="6">
        <f>MONTH(tbl_Sales[[#This Row],[Date]])</f>
        <v>12</v>
      </c>
      <c r="Q5708" s="6">
        <f>YEAR(tbl_Sales[[#This Row],[Date]])</f>
        <v>2016</v>
      </c>
    </row>
    <row r="5709" spans="1:17" x14ac:dyDescent="0.25">
      <c r="A5709" s="1">
        <v>42717</v>
      </c>
      <c r="B5709">
        <v>730000</v>
      </c>
      <c r="C5709" t="s">
        <v>13</v>
      </c>
      <c r="D5709" t="s">
        <v>12429</v>
      </c>
      <c r="E5709" t="s">
        <v>10</v>
      </c>
      <c r="F5709">
        <v>3184</v>
      </c>
      <c r="G5709">
        <v>2</v>
      </c>
      <c r="H5709">
        <v>1</v>
      </c>
      <c r="I5709">
        <v>1</v>
      </c>
      <c r="J5709">
        <v>0</v>
      </c>
      <c r="K5709">
        <v>1940</v>
      </c>
      <c r="L5709" t="s">
        <v>5827</v>
      </c>
      <c r="M5709" t="s">
        <v>58</v>
      </c>
      <c r="N5709" t="s">
        <v>26</v>
      </c>
      <c r="O5709" s="6" t="str">
        <f>INDEX(lkp_Region,MATCH(tbl_Sales[[#This Row],[Suburb]],lkp_Suburb,0))</f>
        <v>Southern Metropolitan</v>
      </c>
      <c r="P5709" s="6">
        <f>MONTH(tbl_Sales[[#This Row],[Date]])</f>
        <v>12</v>
      </c>
      <c r="Q5709" s="6">
        <f>YEAR(tbl_Sales[[#This Row],[Date]])</f>
        <v>2016</v>
      </c>
    </row>
    <row r="5710" spans="1:17" x14ac:dyDescent="0.25">
      <c r="A5710" s="1">
        <v>42717</v>
      </c>
      <c r="B5710">
        <v>2100000</v>
      </c>
      <c r="C5710" t="s">
        <v>2</v>
      </c>
      <c r="D5710" t="s">
        <v>12430</v>
      </c>
      <c r="E5710" t="s">
        <v>10</v>
      </c>
      <c r="F5710">
        <v>3206</v>
      </c>
      <c r="G5710">
        <v>5</v>
      </c>
      <c r="H5710">
        <v>2</v>
      </c>
      <c r="I5710">
        <v>1</v>
      </c>
      <c r="J5710">
        <v>237</v>
      </c>
      <c r="L5710" t="s">
        <v>5828</v>
      </c>
      <c r="M5710" t="s">
        <v>113</v>
      </c>
      <c r="N5710" t="s">
        <v>26</v>
      </c>
      <c r="O5710" s="6" t="str">
        <f>INDEX(lkp_Region,MATCH(tbl_Sales[[#This Row],[Suburb]],lkp_Suburb,0))</f>
        <v>Southern Metropolitan</v>
      </c>
      <c r="P5710" s="6">
        <f>MONTH(tbl_Sales[[#This Row],[Date]])</f>
        <v>12</v>
      </c>
      <c r="Q5710" s="6">
        <f>YEAR(tbl_Sales[[#This Row],[Date]])</f>
        <v>2016</v>
      </c>
    </row>
    <row r="5711" spans="1:17" x14ac:dyDescent="0.25">
      <c r="A5711" s="1">
        <v>42717</v>
      </c>
      <c r="B5711">
        <v>732500</v>
      </c>
      <c r="C5711" t="s">
        <v>2</v>
      </c>
      <c r="D5711" t="s">
        <v>12427</v>
      </c>
      <c r="E5711" t="s">
        <v>10</v>
      </c>
      <c r="F5711">
        <v>3040</v>
      </c>
      <c r="G5711">
        <v>2</v>
      </c>
      <c r="H5711">
        <v>1</v>
      </c>
      <c r="I5711">
        <v>1</v>
      </c>
      <c r="J5711">
        <v>196</v>
      </c>
      <c r="L5711" t="s">
        <v>5829</v>
      </c>
      <c r="M5711" t="s">
        <v>47</v>
      </c>
      <c r="N5711" t="s">
        <v>49</v>
      </c>
      <c r="O5711" s="6" t="str">
        <f>INDEX(lkp_Region,MATCH(tbl_Sales[[#This Row],[Suburb]],lkp_Suburb,0))</f>
        <v>Western Metropolitan</v>
      </c>
      <c r="P5711" s="6">
        <f>MONTH(tbl_Sales[[#This Row],[Date]])</f>
        <v>12</v>
      </c>
      <c r="Q5711" s="6">
        <f>YEAR(tbl_Sales[[#This Row],[Date]])</f>
        <v>2016</v>
      </c>
    </row>
    <row r="5712" spans="1:17" x14ac:dyDescent="0.25">
      <c r="A5712" s="1">
        <v>42717</v>
      </c>
      <c r="B5712">
        <v>1060000</v>
      </c>
      <c r="C5712" t="s">
        <v>2</v>
      </c>
      <c r="D5712" t="s">
        <v>12427</v>
      </c>
      <c r="E5712" t="s">
        <v>5</v>
      </c>
      <c r="F5712">
        <v>3032</v>
      </c>
      <c r="G5712">
        <v>3</v>
      </c>
      <c r="H5712">
        <v>1</v>
      </c>
      <c r="I5712">
        <v>1</v>
      </c>
      <c r="J5712">
        <v>555</v>
      </c>
      <c r="L5712" t="s">
        <v>5830</v>
      </c>
      <c r="M5712" t="s">
        <v>160</v>
      </c>
      <c r="N5712" t="s">
        <v>49</v>
      </c>
      <c r="O5712" s="6" t="str">
        <f>INDEX(lkp_Region,MATCH(tbl_Sales[[#This Row],[Suburb]],lkp_Suburb,0))</f>
        <v>Western Metropolitan</v>
      </c>
      <c r="P5712" s="6">
        <f>MONTH(tbl_Sales[[#This Row],[Date]])</f>
        <v>12</v>
      </c>
      <c r="Q5712" s="6">
        <f>YEAR(tbl_Sales[[#This Row],[Date]])</f>
        <v>2016</v>
      </c>
    </row>
    <row r="5713" spans="1:17" x14ac:dyDescent="0.25">
      <c r="A5713" s="1">
        <v>42717</v>
      </c>
      <c r="B5713">
        <v>845000</v>
      </c>
      <c r="C5713" t="s">
        <v>2</v>
      </c>
      <c r="D5713" t="s">
        <v>12431</v>
      </c>
      <c r="E5713" t="s">
        <v>10</v>
      </c>
      <c r="F5713">
        <v>3013</v>
      </c>
      <c r="G5713">
        <v>3</v>
      </c>
      <c r="H5713">
        <v>1</v>
      </c>
      <c r="I5713">
        <v>2</v>
      </c>
      <c r="J5713">
        <v>494</v>
      </c>
      <c r="L5713" t="s">
        <v>5831</v>
      </c>
      <c r="M5713" t="s">
        <v>65</v>
      </c>
      <c r="N5713" t="s">
        <v>21</v>
      </c>
      <c r="O5713" s="6" t="str">
        <f>INDEX(lkp_Region,MATCH(tbl_Sales[[#This Row],[Suburb]],lkp_Suburb,0))</f>
        <v>Western Metropolitan</v>
      </c>
      <c r="P5713" s="6">
        <f>MONTH(tbl_Sales[[#This Row],[Date]])</f>
        <v>12</v>
      </c>
      <c r="Q5713" s="6">
        <f>YEAR(tbl_Sales[[#This Row],[Date]])</f>
        <v>2016</v>
      </c>
    </row>
    <row r="5714" spans="1:17" x14ac:dyDescent="0.25">
      <c r="A5714" s="1">
        <v>42717</v>
      </c>
      <c r="B5714">
        <v>875000</v>
      </c>
      <c r="C5714" t="s">
        <v>2</v>
      </c>
      <c r="D5714" t="s">
        <v>12428</v>
      </c>
      <c r="E5714" t="s">
        <v>5</v>
      </c>
      <c r="F5714">
        <v>3012</v>
      </c>
      <c r="G5714">
        <v>3</v>
      </c>
      <c r="H5714">
        <v>2</v>
      </c>
      <c r="I5714">
        <v>3</v>
      </c>
      <c r="J5714">
        <v>336</v>
      </c>
      <c r="K5714">
        <v>1910</v>
      </c>
      <c r="L5714" t="s">
        <v>5832</v>
      </c>
      <c r="M5714" t="s">
        <v>53</v>
      </c>
      <c r="N5714" t="s">
        <v>21</v>
      </c>
      <c r="O5714" s="6" t="str">
        <f>INDEX(lkp_Region,MATCH(tbl_Sales[[#This Row],[Suburb]],lkp_Suburb,0))</f>
        <v>Western Metropolitan</v>
      </c>
      <c r="P5714" s="6">
        <f>MONTH(tbl_Sales[[#This Row],[Date]])</f>
        <v>12</v>
      </c>
      <c r="Q5714" s="6">
        <f>YEAR(tbl_Sales[[#This Row],[Date]])</f>
        <v>2016</v>
      </c>
    </row>
    <row r="5715" spans="1:17" x14ac:dyDescent="0.25">
      <c r="A5715" s="1">
        <v>42717</v>
      </c>
      <c r="B5715">
        <v>890000</v>
      </c>
      <c r="C5715" t="s">
        <v>2</v>
      </c>
      <c r="D5715" t="s">
        <v>12425</v>
      </c>
      <c r="E5715" t="s">
        <v>10</v>
      </c>
      <c r="F5715">
        <v>3105</v>
      </c>
      <c r="G5715">
        <v>2</v>
      </c>
      <c r="H5715">
        <v>1</v>
      </c>
      <c r="I5715">
        <v>2</v>
      </c>
      <c r="J5715">
        <v>559</v>
      </c>
      <c r="L5715" t="s">
        <v>5833</v>
      </c>
      <c r="M5715" t="s">
        <v>507</v>
      </c>
      <c r="N5715" t="s">
        <v>128</v>
      </c>
      <c r="O5715" s="6" t="str">
        <f>INDEX(lkp_Region,MATCH(tbl_Sales[[#This Row],[Suburb]],lkp_Suburb,0))</f>
        <v>Eastern Metropolitan</v>
      </c>
      <c r="P5715" s="6">
        <f>MONTH(tbl_Sales[[#This Row],[Date]])</f>
        <v>12</v>
      </c>
      <c r="Q5715" s="6">
        <f>YEAR(tbl_Sales[[#This Row],[Date]])</f>
        <v>2016</v>
      </c>
    </row>
    <row r="5716" spans="1:17" x14ac:dyDescent="0.25">
      <c r="A5716" s="1">
        <v>42717</v>
      </c>
      <c r="B5716">
        <v>1170000</v>
      </c>
      <c r="C5716" t="s">
        <v>2</v>
      </c>
      <c r="D5716" t="s">
        <v>12431</v>
      </c>
      <c r="E5716" t="s">
        <v>5</v>
      </c>
      <c r="F5716">
        <v>3015</v>
      </c>
      <c r="G5716">
        <v>4</v>
      </c>
      <c r="H5716">
        <v>2</v>
      </c>
      <c r="I5716">
        <v>2</v>
      </c>
      <c r="J5716">
        <v>489</v>
      </c>
      <c r="L5716" t="s">
        <v>5834</v>
      </c>
      <c r="M5716" t="s">
        <v>131</v>
      </c>
      <c r="N5716" t="s">
        <v>69</v>
      </c>
      <c r="O5716" s="6" t="str">
        <f>INDEX(lkp_Region,MATCH(tbl_Sales[[#This Row],[Suburb]],lkp_Suburb,0))</f>
        <v>Western Metropolitan</v>
      </c>
      <c r="P5716" s="6">
        <f>MONTH(tbl_Sales[[#This Row],[Date]])</f>
        <v>12</v>
      </c>
      <c r="Q5716" s="6">
        <f>YEAR(tbl_Sales[[#This Row],[Date]])</f>
        <v>2016</v>
      </c>
    </row>
    <row r="5717" spans="1:17" x14ac:dyDescent="0.25">
      <c r="A5717" s="1">
        <v>42717</v>
      </c>
      <c r="B5717">
        <v>1380000</v>
      </c>
      <c r="C5717" t="s">
        <v>2</v>
      </c>
      <c r="D5717" t="s">
        <v>12429</v>
      </c>
      <c r="E5717" t="s">
        <v>10</v>
      </c>
      <c r="F5717">
        <v>3204</v>
      </c>
      <c r="G5717">
        <v>4</v>
      </c>
      <c r="H5717">
        <v>1</v>
      </c>
      <c r="I5717">
        <v>2</v>
      </c>
      <c r="J5717">
        <v>580</v>
      </c>
      <c r="L5717" t="s">
        <v>5835</v>
      </c>
      <c r="M5717" t="s">
        <v>55</v>
      </c>
      <c r="N5717" t="s">
        <v>57</v>
      </c>
      <c r="O5717" s="6" t="str">
        <f>INDEX(lkp_Region,MATCH(tbl_Sales[[#This Row],[Suburb]],lkp_Suburb,0))</f>
        <v>Southern Metropolitan</v>
      </c>
      <c r="P5717" s="6">
        <f>MONTH(tbl_Sales[[#This Row],[Date]])</f>
        <v>12</v>
      </c>
      <c r="Q5717" s="6">
        <f>YEAR(tbl_Sales[[#This Row],[Date]])</f>
        <v>2016</v>
      </c>
    </row>
    <row r="5718" spans="1:17" x14ac:dyDescent="0.25">
      <c r="A5718" s="1">
        <v>42717</v>
      </c>
      <c r="B5718">
        <v>2005000</v>
      </c>
      <c r="C5718" t="s">
        <v>2</v>
      </c>
      <c r="D5718" t="s">
        <v>12428</v>
      </c>
      <c r="E5718" t="s">
        <v>10</v>
      </c>
      <c r="F5718">
        <v>3204</v>
      </c>
      <c r="G5718">
        <v>4</v>
      </c>
      <c r="H5718">
        <v>2</v>
      </c>
      <c r="I5718">
        <v>2</v>
      </c>
      <c r="J5718">
        <v>691</v>
      </c>
      <c r="K5718">
        <v>1935</v>
      </c>
      <c r="L5718" t="s">
        <v>5836</v>
      </c>
      <c r="M5718" t="s">
        <v>63</v>
      </c>
      <c r="N5718" t="s">
        <v>57</v>
      </c>
      <c r="O5718" s="6" t="str">
        <f>INDEX(lkp_Region,MATCH(tbl_Sales[[#This Row],[Suburb]],lkp_Suburb,0))</f>
        <v>Southern Metropolitan</v>
      </c>
      <c r="P5718" s="6">
        <f>MONTH(tbl_Sales[[#This Row],[Date]])</f>
        <v>12</v>
      </c>
      <c r="Q5718" s="6">
        <f>YEAR(tbl_Sales[[#This Row],[Date]])</f>
        <v>2016</v>
      </c>
    </row>
    <row r="5719" spans="1:17" x14ac:dyDescent="0.25">
      <c r="A5719" s="1">
        <v>42717</v>
      </c>
      <c r="B5719">
        <v>430000</v>
      </c>
      <c r="C5719" t="s">
        <v>13</v>
      </c>
      <c r="D5719" t="s">
        <v>12427</v>
      </c>
      <c r="E5719" t="s">
        <v>5</v>
      </c>
      <c r="F5719">
        <v>3070</v>
      </c>
      <c r="G5719">
        <v>2</v>
      </c>
      <c r="H5719">
        <v>1</v>
      </c>
      <c r="I5719">
        <v>1</v>
      </c>
      <c r="J5719">
        <v>0</v>
      </c>
      <c r="K5719">
        <v>1970</v>
      </c>
      <c r="L5719" t="s">
        <v>5837</v>
      </c>
      <c r="M5719" t="s">
        <v>271</v>
      </c>
      <c r="N5719" t="s">
        <v>62</v>
      </c>
      <c r="O5719" s="6" t="str">
        <f>INDEX(lkp_Region,MATCH(tbl_Sales[[#This Row],[Suburb]],lkp_Suburb,0))</f>
        <v>Northern Metropolitan</v>
      </c>
      <c r="P5719" s="6">
        <f>MONTH(tbl_Sales[[#This Row],[Date]])</f>
        <v>12</v>
      </c>
      <c r="Q5719" s="6">
        <f>YEAR(tbl_Sales[[#This Row],[Date]])</f>
        <v>2016</v>
      </c>
    </row>
    <row r="5720" spans="1:17" x14ac:dyDescent="0.25">
      <c r="A5720" s="1">
        <v>42717</v>
      </c>
      <c r="B5720">
        <v>500000</v>
      </c>
      <c r="C5720" t="s">
        <v>2</v>
      </c>
      <c r="D5720" t="s">
        <v>12427</v>
      </c>
      <c r="E5720" t="s">
        <v>5</v>
      </c>
      <c r="F5720">
        <v>3073</v>
      </c>
      <c r="G5720">
        <v>3</v>
      </c>
      <c r="H5720">
        <v>1</v>
      </c>
      <c r="I5720">
        <v>1</v>
      </c>
      <c r="J5720">
        <v>320</v>
      </c>
      <c r="L5720" t="s">
        <v>5838</v>
      </c>
      <c r="M5720" t="s">
        <v>93</v>
      </c>
      <c r="N5720" t="s">
        <v>62</v>
      </c>
      <c r="O5720" s="6" t="str">
        <f>INDEX(lkp_Region,MATCH(tbl_Sales[[#This Row],[Suburb]],lkp_Suburb,0))</f>
        <v>Northern Metropolitan</v>
      </c>
      <c r="P5720" s="6">
        <f>MONTH(tbl_Sales[[#This Row],[Date]])</f>
        <v>12</v>
      </c>
      <c r="Q5720" s="6">
        <f>YEAR(tbl_Sales[[#This Row],[Date]])</f>
        <v>2016</v>
      </c>
    </row>
    <row r="5721" spans="1:17" x14ac:dyDescent="0.25">
      <c r="A5721" s="1">
        <v>42717</v>
      </c>
      <c r="B5721">
        <v>1610000</v>
      </c>
      <c r="C5721" t="s">
        <v>2</v>
      </c>
      <c r="D5721" t="s">
        <v>12429</v>
      </c>
      <c r="E5721" t="s">
        <v>10</v>
      </c>
      <c r="F5721">
        <v>3070</v>
      </c>
      <c r="G5721">
        <v>3</v>
      </c>
      <c r="H5721">
        <v>1</v>
      </c>
      <c r="I5721">
        <v>2</v>
      </c>
      <c r="J5721">
        <v>501</v>
      </c>
      <c r="L5721" t="s">
        <v>5839</v>
      </c>
      <c r="M5721" t="s">
        <v>271</v>
      </c>
      <c r="N5721" t="s">
        <v>62</v>
      </c>
      <c r="O5721" s="6" t="str">
        <f>INDEX(lkp_Region,MATCH(tbl_Sales[[#This Row],[Suburb]],lkp_Suburb,0))</f>
        <v>Northern Metropolitan</v>
      </c>
      <c r="P5721" s="6">
        <f>MONTH(tbl_Sales[[#This Row],[Date]])</f>
        <v>12</v>
      </c>
      <c r="Q5721" s="6">
        <f>YEAR(tbl_Sales[[#This Row],[Date]])</f>
        <v>2016</v>
      </c>
    </row>
    <row r="5722" spans="1:17" x14ac:dyDescent="0.25">
      <c r="A5722" s="1">
        <v>42717</v>
      </c>
      <c r="B5722">
        <v>2130000</v>
      </c>
      <c r="C5722" t="s">
        <v>2</v>
      </c>
      <c r="D5722" t="s">
        <v>12431</v>
      </c>
      <c r="E5722" t="s">
        <v>5</v>
      </c>
      <c r="F5722">
        <v>3104</v>
      </c>
      <c r="G5722">
        <v>4</v>
      </c>
      <c r="H5722">
        <v>3</v>
      </c>
      <c r="I5722">
        <v>2</v>
      </c>
      <c r="J5722">
        <v>1274</v>
      </c>
      <c r="K5722">
        <v>1970</v>
      </c>
      <c r="L5722" t="s">
        <v>5295</v>
      </c>
      <c r="M5722" t="s">
        <v>99</v>
      </c>
      <c r="N5722" t="s">
        <v>101</v>
      </c>
      <c r="O5722" s="6" t="str">
        <f>INDEX(lkp_Region,MATCH(tbl_Sales[[#This Row],[Suburb]],lkp_Suburb,0))</f>
        <v>Southern Metropolitan</v>
      </c>
      <c r="P5722" s="6">
        <f>MONTH(tbl_Sales[[#This Row],[Date]])</f>
        <v>12</v>
      </c>
      <c r="Q5722" s="6">
        <f>YEAR(tbl_Sales[[#This Row],[Date]])</f>
        <v>2016</v>
      </c>
    </row>
    <row r="5723" spans="1:17" x14ac:dyDescent="0.25">
      <c r="A5723" s="1">
        <v>42718</v>
      </c>
      <c r="B5723">
        <v>1350000</v>
      </c>
      <c r="C5723" t="s">
        <v>13</v>
      </c>
      <c r="D5723" t="s">
        <v>12425</v>
      </c>
      <c r="E5723" t="s">
        <v>5</v>
      </c>
      <c r="F5723">
        <v>3181</v>
      </c>
      <c r="G5723">
        <v>3</v>
      </c>
      <c r="H5723">
        <v>2</v>
      </c>
      <c r="I5723">
        <v>2</v>
      </c>
      <c r="J5723">
        <v>0</v>
      </c>
      <c r="L5723" t="s">
        <v>5840</v>
      </c>
      <c r="M5723" t="s">
        <v>302</v>
      </c>
      <c r="N5723" t="s">
        <v>76</v>
      </c>
      <c r="O5723" s="6" t="str">
        <f>INDEX(lkp_Region,MATCH(tbl_Sales[[#This Row],[Suburb]],lkp_Suburb,0))</f>
        <v>Southern Metropolitan</v>
      </c>
      <c r="P5723" s="6">
        <f>MONTH(tbl_Sales[[#This Row],[Date]])</f>
        <v>12</v>
      </c>
      <c r="Q5723" s="6">
        <f>YEAR(tbl_Sales[[#This Row],[Date]])</f>
        <v>2016</v>
      </c>
    </row>
    <row r="5724" spans="1:17" x14ac:dyDescent="0.25">
      <c r="A5724" s="1">
        <v>42718</v>
      </c>
      <c r="B5724">
        <v>535000</v>
      </c>
      <c r="C5724" t="s">
        <v>13</v>
      </c>
      <c r="D5724" t="s">
        <v>12432</v>
      </c>
      <c r="E5724" t="s">
        <v>5</v>
      </c>
      <c r="F5724">
        <v>3182</v>
      </c>
      <c r="G5724">
        <v>2</v>
      </c>
      <c r="H5724">
        <v>1</v>
      </c>
      <c r="I5724">
        <v>1</v>
      </c>
      <c r="J5724">
        <v>0</v>
      </c>
      <c r="L5724" t="s">
        <v>5841</v>
      </c>
      <c r="M5724" t="s">
        <v>156</v>
      </c>
      <c r="N5724" t="s">
        <v>26</v>
      </c>
      <c r="O5724" s="6" t="str">
        <f>INDEX(lkp_Region,MATCH(tbl_Sales[[#This Row],[Suburb]],lkp_Suburb,0))</f>
        <v>Southern Metropolitan</v>
      </c>
      <c r="P5724" s="6">
        <f>MONTH(tbl_Sales[[#This Row],[Date]])</f>
        <v>12</v>
      </c>
      <c r="Q5724" s="6">
        <f>YEAR(tbl_Sales[[#This Row],[Date]])</f>
        <v>2016</v>
      </c>
    </row>
    <row r="5725" spans="1:17" x14ac:dyDescent="0.25">
      <c r="A5725" s="1">
        <v>42718</v>
      </c>
      <c r="B5725">
        <v>742000</v>
      </c>
      <c r="C5725" t="s">
        <v>13</v>
      </c>
      <c r="D5725" t="s">
        <v>12430</v>
      </c>
      <c r="E5725" t="s">
        <v>5</v>
      </c>
      <c r="F5725">
        <v>3205</v>
      </c>
      <c r="G5725">
        <v>3</v>
      </c>
      <c r="H5725">
        <v>2</v>
      </c>
      <c r="I5725">
        <v>2</v>
      </c>
      <c r="J5725">
        <v>0</v>
      </c>
      <c r="K5725">
        <v>2003</v>
      </c>
      <c r="L5725" t="s">
        <v>5842</v>
      </c>
      <c r="M5725" t="s">
        <v>185</v>
      </c>
      <c r="N5725" t="s">
        <v>26</v>
      </c>
      <c r="O5725" s="6" t="str">
        <f>INDEX(lkp_Region,MATCH(tbl_Sales[[#This Row],[Suburb]],lkp_Suburb,0))</f>
        <v>Southern Metropolitan</v>
      </c>
      <c r="P5725" s="6">
        <f>MONTH(tbl_Sales[[#This Row],[Date]])</f>
        <v>12</v>
      </c>
      <c r="Q5725" s="6">
        <f>YEAR(tbl_Sales[[#This Row],[Date]])</f>
        <v>2016</v>
      </c>
    </row>
    <row r="5726" spans="1:17" x14ac:dyDescent="0.25">
      <c r="A5726" s="1">
        <v>42718</v>
      </c>
      <c r="B5726">
        <v>591000</v>
      </c>
      <c r="C5726" t="s">
        <v>51</v>
      </c>
      <c r="D5726" t="s">
        <v>12427</v>
      </c>
      <c r="E5726" t="s">
        <v>10</v>
      </c>
      <c r="F5726">
        <v>3058</v>
      </c>
      <c r="G5726">
        <v>2</v>
      </c>
      <c r="H5726">
        <v>1</v>
      </c>
      <c r="I5726">
        <v>1</v>
      </c>
      <c r="J5726">
        <v>0</v>
      </c>
      <c r="K5726">
        <v>2008</v>
      </c>
      <c r="L5726" t="s">
        <v>5843</v>
      </c>
      <c r="M5726" t="s">
        <v>499</v>
      </c>
      <c r="N5726" t="s">
        <v>18</v>
      </c>
      <c r="O5726" s="6" t="str">
        <f>INDEX(lkp_Region,MATCH(tbl_Sales[[#This Row],[Suburb]],lkp_Suburb,0))</f>
        <v>Northern Metropolitan</v>
      </c>
      <c r="P5726" s="6">
        <f>MONTH(tbl_Sales[[#This Row],[Date]])</f>
        <v>12</v>
      </c>
      <c r="Q5726" s="6">
        <f>YEAR(tbl_Sales[[#This Row],[Date]])</f>
        <v>2016</v>
      </c>
    </row>
    <row r="5727" spans="1:17" x14ac:dyDescent="0.25">
      <c r="A5727" s="1">
        <v>42718</v>
      </c>
      <c r="B5727">
        <v>945000</v>
      </c>
      <c r="C5727" t="s">
        <v>2</v>
      </c>
      <c r="D5727" t="s">
        <v>12427</v>
      </c>
      <c r="E5727" t="s">
        <v>10</v>
      </c>
      <c r="F5727">
        <v>3039</v>
      </c>
      <c r="G5727">
        <v>2</v>
      </c>
      <c r="H5727">
        <v>1</v>
      </c>
      <c r="I5727">
        <v>0</v>
      </c>
      <c r="J5727">
        <v>225</v>
      </c>
      <c r="K5727">
        <v>1890</v>
      </c>
      <c r="L5727" t="s">
        <v>5844</v>
      </c>
      <c r="M5727" t="s">
        <v>242</v>
      </c>
      <c r="N5727" t="s">
        <v>49</v>
      </c>
      <c r="O5727" s="6" t="str">
        <f>INDEX(lkp_Region,MATCH(tbl_Sales[[#This Row],[Suburb]],lkp_Suburb,0))</f>
        <v>Western Metropolitan</v>
      </c>
      <c r="P5727" s="6">
        <f>MONTH(tbl_Sales[[#This Row],[Date]])</f>
        <v>12</v>
      </c>
      <c r="Q5727" s="6">
        <f>YEAR(tbl_Sales[[#This Row],[Date]])</f>
        <v>2016</v>
      </c>
    </row>
    <row r="5728" spans="1:17" x14ac:dyDescent="0.25">
      <c r="A5728" s="1">
        <v>42718</v>
      </c>
      <c r="B5728">
        <v>1630000</v>
      </c>
      <c r="C5728" t="s">
        <v>2</v>
      </c>
      <c r="D5728" t="s">
        <v>12427</v>
      </c>
      <c r="E5728" t="s">
        <v>10</v>
      </c>
      <c r="F5728">
        <v>3040</v>
      </c>
      <c r="G5728">
        <v>3</v>
      </c>
      <c r="H5728">
        <v>2</v>
      </c>
      <c r="I5728">
        <v>2</v>
      </c>
      <c r="J5728">
        <v>563</v>
      </c>
      <c r="L5728" t="s">
        <v>5845</v>
      </c>
      <c r="M5728" t="s">
        <v>47</v>
      </c>
      <c r="N5728" t="s">
        <v>49</v>
      </c>
      <c r="O5728" s="6" t="str">
        <f>INDEX(lkp_Region,MATCH(tbl_Sales[[#This Row],[Suburb]],lkp_Suburb,0))</f>
        <v>Western Metropolitan</v>
      </c>
      <c r="P5728" s="6">
        <f>MONTH(tbl_Sales[[#This Row],[Date]])</f>
        <v>12</v>
      </c>
      <c r="Q5728" s="6">
        <f>YEAR(tbl_Sales[[#This Row],[Date]])</f>
        <v>2016</v>
      </c>
    </row>
    <row r="5729" spans="1:17" x14ac:dyDescent="0.25">
      <c r="A5729" s="1">
        <v>42718</v>
      </c>
      <c r="B5729">
        <v>3900000</v>
      </c>
      <c r="C5729" t="s">
        <v>2</v>
      </c>
      <c r="D5729" t="s">
        <v>12427</v>
      </c>
      <c r="E5729" t="s">
        <v>10</v>
      </c>
      <c r="F5729">
        <v>3040</v>
      </c>
      <c r="G5729">
        <v>4</v>
      </c>
      <c r="H5729">
        <v>4</v>
      </c>
      <c r="I5729">
        <v>4</v>
      </c>
      <c r="J5729">
        <v>670</v>
      </c>
      <c r="K5729">
        <v>2010</v>
      </c>
      <c r="L5729" t="s">
        <v>5846</v>
      </c>
      <c r="M5729" t="s">
        <v>190</v>
      </c>
      <c r="N5729" t="s">
        <v>49</v>
      </c>
      <c r="O5729" s="6" t="str">
        <f>INDEX(lkp_Region,MATCH(tbl_Sales[[#This Row],[Suburb]],lkp_Suburb,0))</f>
        <v>Western Metropolitan</v>
      </c>
      <c r="P5729" s="6">
        <f>MONTH(tbl_Sales[[#This Row],[Date]])</f>
        <v>12</v>
      </c>
      <c r="Q5729" s="6">
        <f>YEAR(tbl_Sales[[#This Row],[Date]])</f>
        <v>2016</v>
      </c>
    </row>
    <row r="5730" spans="1:17" x14ac:dyDescent="0.25">
      <c r="A5730" s="1">
        <v>42718</v>
      </c>
      <c r="B5730">
        <v>1050000</v>
      </c>
      <c r="C5730" t="s">
        <v>2</v>
      </c>
      <c r="D5730" t="s">
        <v>12429</v>
      </c>
      <c r="E5730" t="s">
        <v>5</v>
      </c>
      <c r="F5730">
        <v>3166</v>
      </c>
      <c r="G5730">
        <v>3</v>
      </c>
      <c r="H5730">
        <v>2</v>
      </c>
      <c r="I5730">
        <v>2</v>
      </c>
      <c r="J5730">
        <v>544</v>
      </c>
      <c r="K5730">
        <v>1970</v>
      </c>
      <c r="L5730" t="s">
        <v>5847</v>
      </c>
      <c r="M5730" t="s">
        <v>246</v>
      </c>
      <c r="N5730" t="s">
        <v>31</v>
      </c>
      <c r="O5730" s="6" t="str">
        <f>INDEX(lkp_Region,MATCH(tbl_Sales[[#This Row],[Suburb]],lkp_Suburb,0))</f>
        <v>Southern Metropolitan</v>
      </c>
      <c r="P5730" s="6">
        <f>MONTH(tbl_Sales[[#This Row],[Date]])</f>
        <v>12</v>
      </c>
      <c r="Q5730" s="6">
        <f>YEAR(tbl_Sales[[#This Row],[Date]])</f>
        <v>2016</v>
      </c>
    </row>
    <row r="5731" spans="1:17" x14ac:dyDescent="0.25">
      <c r="A5731" s="1">
        <v>42718</v>
      </c>
      <c r="B5731">
        <v>450000</v>
      </c>
      <c r="C5731" t="s">
        <v>13</v>
      </c>
      <c r="D5731" t="s">
        <v>12423</v>
      </c>
      <c r="E5731" t="s">
        <v>5</v>
      </c>
      <c r="F5731">
        <v>3051</v>
      </c>
      <c r="G5731">
        <v>2</v>
      </c>
      <c r="H5731">
        <v>1</v>
      </c>
      <c r="I5731">
        <v>1</v>
      </c>
      <c r="J5731">
        <v>1588</v>
      </c>
      <c r="K5731">
        <v>1970</v>
      </c>
      <c r="L5731" t="s">
        <v>5848</v>
      </c>
      <c r="M5731" t="s">
        <v>915</v>
      </c>
      <c r="N5731" t="s">
        <v>88</v>
      </c>
      <c r="O5731" s="6" t="str">
        <f>INDEX(lkp_Region,MATCH(tbl_Sales[[#This Row],[Suburb]],lkp_Suburb,0))</f>
        <v>Northern Metropolitan</v>
      </c>
      <c r="P5731" s="6">
        <f>MONTH(tbl_Sales[[#This Row],[Date]])</f>
        <v>12</v>
      </c>
      <c r="Q5731" s="6">
        <f>YEAR(tbl_Sales[[#This Row],[Date]])</f>
        <v>2016</v>
      </c>
    </row>
    <row r="5732" spans="1:17" x14ac:dyDescent="0.25">
      <c r="A5732" s="1">
        <v>42718</v>
      </c>
      <c r="B5732">
        <v>840000</v>
      </c>
      <c r="C5732" t="s">
        <v>2</v>
      </c>
      <c r="D5732" t="s">
        <v>12429</v>
      </c>
      <c r="E5732" t="s">
        <v>5</v>
      </c>
      <c r="F5732">
        <v>3053</v>
      </c>
      <c r="G5732">
        <v>2</v>
      </c>
      <c r="H5732">
        <v>1</v>
      </c>
      <c r="I5732">
        <v>0</v>
      </c>
      <c r="J5732">
        <v>66</v>
      </c>
      <c r="K5732">
        <v>1900</v>
      </c>
      <c r="L5732" t="s">
        <v>5849</v>
      </c>
      <c r="M5732" t="s">
        <v>164</v>
      </c>
      <c r="N5732" t="s">
        <v>88</v>
      </c>
      <c r="O5732" s="6" t="str">
        <f>INDEX(lkp_Region,MATCH(tbl_Sales[[#This Row],[Suburb]],lkp_Suburb,0))</f>
        <v>Northern Metropolitan</v>
      </c>
      <c r="P5732" s="6">
        <f>MONTH(tbl_Sales[[#This Row],[Date]])</f>
        <v>12</v>
      </c>
      <c r="Q5732" s="6">
        <f>YEAR(tbl_Sales[[#This Row],[Date]])</f>
        <v>2016</v>
      </c>
    </row>
    <row r="5733" spans="1:17" x14ac:dyDescent="0.25">
      <c r="A5733" s="1">
        <v>42718</v>
      </c>
      <c r="B5733">
        <v>1260000</v>
      </c>
      <c r="C5733" t="s">
        <v>2</v>
      </c>
      <c r="D5733" t="s">
        <v>12427</v>
      </c>
      <c r="E5733" t="s">
        <v>10</v>
      </c>
      <c r="F5733">
        <v>3031</v>
      </c>
      <c r="G5733">
        <v>3</v>
      </c>
      <c r="H5733">
        <v>2</v>
      </c>
      <c r="I5733">
        <v>2</v>
      </c>
      <c r="J5733">
        <v>250</v>
      </c>
      <c r="K5733">
        <v>1900</v>
      </c>
      <c r="L5733" t="s">
        <v>5850</v>
      </c>
      <c r="M5733" t="s">
        <v>264</v>
      </c>
      <c r="N5733" t="s">
        <v>88</v>
      </c>
      <c r="O5733" s="6" t="str">
        <f>INDEX(lkp_Region,MATCH(tbl_Sales[[#This Row],[Suburb]],lkp_Suburb,0))</f>
        <v>Northern Metropolitan</v>
      </c>
      <c r="P5733" s="6">
        <f>MONTH(tbl_Sales[[#This Row],[Date]])</f>
        <v>12</v>
      </c>
      <c r="Q5733" s="6">
        <f>YEAR(tbl_Sales[[#This Row],[Date]])</f>
        <v>2016</v>
      </c>
    </row>
    <row r="5734" spans="1:17" x14ac:dyDescent="0.25">
      <c r="A5734" s="1">
        <v>42718</v>
      </c>
      <c r="B5734">
        <v>450000</v>
      </c>
      <c r="C5734" t="s">
        <v>2</v>
      </c>
      <c r="D5734" t="s">
        <v>12428</v>
      </c>
      <c r="E5734" t="s">
        <v>10</v>
      </c>
      <c r="F5734">
        <v>3012</v>
      </c>
      <c r="G5734">
        <v>2</v>
      </c>
      <c r="H5734">
        <v>1</v>
      </c>
      <c r="I5734">
        <v>1</v>
      </c>
      <c r="J5734">
        <v>0</v>
      </c>
      <c r="K5734">
        <v>1980</v>
      </c>
      <c r="L5734" t="s">
        <v>5851</v>
      </c>
      <c r="M5734" t="s">
        <v>53</v>
      </c>
      <c r="N5734" t="s">
        <v>21</v>
      </c>
      <c r="O5734" s="6" t="str">
        <f>INDEX(lkp_Region,MATCH(tbl_Sales[[#This Row],[Suburb]],lkp_Suburb,0))</f>
        <v>Western Metropolitan</v>
      </c>
      <c r="P5734" s="6">
        <f>MONTH(tbl_Sales[[#This Row],[Date]])</f>
        <v>12</v>
      </c>
      <c r="Q5734" s="6">
        <f>YEAR(tbl_Sales[[#This Row],[Date]])</f>
        <v>2016</v>
      </c>
    </row>
    <row r="5735" spans="1:17" x14ac:dyDescent="0.25">
      <c r="A5735" s="1">
        <v>42718</v>
      </c>
      <c r="B5735">
        <v>775000</v>
      </c>
      <c r="C5735" t="s">
        <v>2</v>
      </c>
      <c r="D5735" t="s">
        <v>12428</v>
      </c>
      <c r="E5735" t="s">
        <v>10</v>
      </c>
      <c r="F5735">
        <v>3011</v>
      </c>
      <c r="G5735">
        <v>4</v>
      </c>
      <c r="H5735">
        <v>1</v>
      </c>
      <c r="I5735">
        <v>2</v>
      </c>
      <c r="J5735">
        <v>277</v>
      </c>
      <c r="K5735">
        <v>1890</v>
      </c>
      <c r="L5735" t="s">
        <v>5852</v>
      </c>
      <c r="M5735" t="s">
        <v>22</v>
      </c>
      <c r="N5735" t="s">
        <v>21</v>
      </c>
      <c r="O5735" s="6" t="str">
        <f>INDEX(lkp_Region,MATCH(tbl_Sales[[#This Row],[Suburb]],lkp_Suburb,0))</f>
        <v>Western Metropolitan</v>
      </c>
      <c r="P5735" s="6">
        <f>MONTH(tbl_Sales[[#This Row],[Date]])</f>
        <v>12</v>
      </c>
      <c r="Q5735" s="6">
        <f>YEAR(tbl_Sales[[#This Row],[Date]])</f>
        <v>2016</v>
      </c>
    </row>
    <row r="5736" spans="1:17" x14ac:dyDescent="0.25">
      <c r="A5736" s="1">
        <v>42718</v>
      </c>
      <c r="B5736">
        <v>910000</v>
      </c>
      <c r="C5736" t="s">
        <v>51</v>
      </c>
      <c r="D5736" t="s">
        <v>12428</v>
      </c>
      <c r="E5736" t="s">
        <v>10</v>
      </c>
      <c r="F5736">
        <v>3189</v>
      </c>
      <c r="G5736">
        <v>3</v>
      </c>
      <c r="H5736">
        <v>2</v>
      </c>
      <c r="I5736">
        <v>2</v>
      </c>
      <c r="J5736">
        <v>312</v>
      </c>
      <c r="L5736" t="s">
        <v>5853</v>
      </c>
      <c r="M5736" t="s">
        <v>70</v>
      </c>
      <c r="N5736" t="s">
        <v>45</v>
      </c>
      <c r="O5736" s="6" t="str">
        <f>INDEX(lkp_Region,MATCH(tbl_Sales[[#This Row],[Suburb]],lkp_Suburb,0))</f>
        <v>Southern Metropolitan</v>
      </c>
      <c r="P5736" s="6">
        <f>MONTH(tbl_Sales[[#This Row],[Date]])</f>
        <v>12</v>
      </c>
      <c r="Q5736" s="6">
        <f>YEAR(tbl_Sales[[#This Row],[Date]])</f>
        <v>2016</v>
      </c>
    </row>
    <row r="5737" spans="1:17" x14ac:dyDescent="0.25">
      <c r="A5737" s="1">
        <v>42718</v>
      </c>
      <c r="B5737">
        <v>1370000</v>
      </c>
      <c r="C5737" t="s">
        <v>2</v>
      </c>
      <c r="D5737" t="s">
        <v>12429</v>
      </c>
      <c r="E5737" t="s">
        <v>10</v>
      </c>
      <c r="F5737">
        <v>3163</v>
      </c>
      <c r="G5737">
        <v>3</v>
      </c>
      <c r="H5737">
        <v>2</v>
      </c>
      <c r="I5737">
        <v>2</v>
      </c>
      <c r="J5737">
        <v>834</v>
      </c>
      <c r="K5737">
        <v>1954</v>
      </c>
      <c r="L5737" t="s">
        <v>5854</v>
      </c>
      <c r="M5737" t="s">
        <v>225</v>
      </c>
      <c r="N5737" t="s">
        <v>57</v>
      </c>
      <c r="O5737" s="6" t="str">
        <f>INDEX(lkp_Region,MATCH(tbl_Sales[[#This Row],[Suburb]],lkp_Suburb,0))</f>
        <v>Southern Metropolitan</v>
      </c>
      <c r="P5737" s="6">
        <f>MONTH(tbl_Sales[[#This Row],[Date]])</f>
        <v>12</v>
      </c>
      <c r="Q5737" s="6">
        <f>YEAR(tbl_Sales[[#This Row],[Date]])</f>
        <v>2016</v>
      </c>
    </row>
    <row r="5738" spans="1:17" x14ac:dyDescent="0.25">
      <c r="A5738" s="1">
        <v>42718</v>
      </c>
      <c r="B5738">
        <v>836000</v>
      </c>
      <c r="C5738" t="s">
        <v>2</v>
      </c>
      <c r="D5738" t="s">
        <v>12427</v>
      </c>
      <c r="E5738" t="s">
        <v>5</v>
      </c>
      <c r="F5738">
        <v>3073</v>
      </c>
      <c r="G5738">
        <v>2</v>
      </c>
      <c r="H5738">
        <v>1</v>
      </c>
      <c r="I5738">
        <v>1</v>
      </c>
      <c r="J5738">
        <v>931</v>
      </c>
      <c r="K5738">
        <v>1970</v>
      </c>
      <c r="L5738" t="s">
        <v>5855</v>
      </c>
      <c r="M5738" t="s">
        <v>93</v>
      </c>
      <c r="N5738" t="s">
        <v>62</v>
      </c>
      <c r="O5738" s="6" t="str">
        <f>INDEX(lkp_Region,MATCH(tbl_Sales[[#This Row],[Suburb]],lkp_Suburb,0))</f>
        <v>Northern Metropolitan</v>
      </c>
      <c r="P5738" s="6">
        <f>MONTH(tbl_Sales[[#This Row],[Date]])</f>
        <v>12</v>
      </c>
      <c r="Q5738" s="6">
        <f>YEAR(tbl_Sales[[#This Row],[Date]])</f>
        <v>2016</v>
      </c>
    </row>
    <row r="5739" spans="1:17" x14ac:dyDescent="0.25">
      <c r="A5739" s="1">
        <v>42718</v>
      </c>
      <c r="B5739">
        <v>960000</v>
      </c>
      <c r="C5739" t="s">
        <v>51</v>
      </c>
      <c r="D5739" t="s">
        <v>12431</v>
      </c>
      <c r="E5739" t="s">
        <v>10</v>
      </c>
      <c r="F5739">
        <v>3186</v>
      </c>
      <c r="G5739">
        <v>2</v>
      </c>
      <c r="H5739">
        <v>1</v>
      </c>
      <c r="I5739">
        <v>2</v>
      </c>
      <c r="J5739">
        <v>363</v>
      </c>
      <c r="L5739" t="s">
        <v>5856</v>
      </c>
      <c r="M5739" t="s">
        <v>105</v>
      </c>
      <c r="N5739" t="s">
        <v>107</v>
      </c>
      <c r="O5739" s="6" t="str">
        <f>INDEX(lkp_Region,MATCH(tbl_Sales[[#This Row],[Suburb]],lkp_Suburb,0))</f>
        <v>Southern Metropolitan</v>
      </c>
      <c r="P5739" s="6">
        <f>MONTH(tbl_Sales[[#This Row],[Date]])</f>
        <v>12</v>
      </c>
      <c r="Q5739" s="6">
        <f>YEAR(tbl_Sales[[#This Row],[Date]])</f>
        <v>2016</v>
      </c>
    </row>
    <row r="5740" spans="1:17" x14ac:dyDescent="0.25">
      <c r="A5740" s="1">
        <v>42718</v>
      </c>
      <c r="B5740">
        <v>560000</v>
      </c>
      <c r="C5740" t="s">
        <v>2</v>
      </c>
      <c r="D5740" t="s">
        <v>12424</v>
      </c>
      <c r="E5740" t="s">
        <v>5</v>
      </c>
      <c r="F5740">
        <v>3081</v>
      </c>
      <c r="G5740">
        <v>3</v>
      </c>
      <c r="H5740">
        <v>1</v>
      </c>
      <c r="I5740">
        <v>1</v>
      </c>
      <c r="J5740">
        <v>523</v>
      </c>
      <c r="K5740">
        <v>1960</v>
      </c>
      <c r="L5740" t="s">
        <v>5857</v>
      </c>
      <c r="M5740" t="s">
        <v>148</v>
      </c>
      <c r="N5740" t="s">
        <v>150</v>
      </c>
      <c r="O5740" s="6" t="str">
        <f>INDEX(lkp_Region,MATCH(tbl_Sales[[#This Row],[Suburb]],lkp_Suburb,0))</f>
        <v>Eastern Metropolitan</v>
      </c>
      <c r="P5740" s="6">
        <f>MONTH(tbl_Sales[[#This Row],[Date]])</f>
        <v>12</v>
      </c>
      <c r="Q5740" s="6">
        <f>YEAR(tbl_Sales[[#This Row],[Date]])</f>
        <v>2016</v>
      </c>
    </row>
    <row r="5741" spans="1:17" x14ac:dyDescent="0.25">
      <c r="A5741" s="1">
        <v>42718</v>
      </c>
      <c r="B5741">
        <v>700000</v>
      </c>
      <c r="C5741" t="s">
        <v>2</v>
      </c>
      <c r="D5741" t="s">
        <v>12428</v>
      </c>
      <c r="E5741" t="s">
        <v>5</v>
      </c>
      <c r="F5741">
        <v>3081</v>
      </c>
      <c r="G5741">
        <v>2</v>
      </c>
      <c r="H5741">
        <v>2</v>
      </c>
      <c r="I5741">
        <v>1</v>
      </c>
      <c r="J5741">
        <v>608</v>
      </c>
      <c r="L5741" t="s">
        <v>5858</v>
      </c>
      <c r="M5741" t="s">
        <v>748</v>
      </c>
      <c r="N5741" t="s">
        <v>150</v>
      </c>
      <c r="O5741" s="6" t="str">
        <f>INDEX(lkp_Region,MATCH(tbl_Sales[[#This Row],[Suburb]],lkp_Suburb,0))</f>
        <v>Eastern Metropolitan</v>
      </c>
      <c r="P5741" s="6">
        <f>MONTH(tbl_Sales[[#This Row],[Date]])</f>
        <v>12</v>
      </c>
      <c r="Q5741" s="6">
        <f>YEAR(tbl_Sales[[#This Row],[Date]])</f>
        <v>2016</v>
      </c>
    </row>
    <row r="5742" spans="1:17" x14ac:dyDescent="0.25">
      <c r="A5742" s="1">
        <v>42718</v>
      </c>
      <c r="B5742">
        <v>1420000</v>
      </c>
      <c r="C5742" t="s">
        <v>2</v>
      </c>
      <c r="D5742" t="s">
        <v>12429</v>
      </c>
      <c r="E5742" t="s">
        <v>10</v>
      </c>
      <c r="F5742">
        <v>3079</v>
      </c>
      <c r="G5742">
        <v>5</v>
      </c>
      <c r="H5742">
        <v>3</v>
      </c>
      <c r="I5742">
        <v>1</v>
      </c>
      <c r="J5742">
        <v>455</v>
      </c>
      <c r="K5742">
        <v>2006</v>
      </c>
      <c r="L5742" t="s">
        <v>5859</v>
      </c>
      <c r="M5742" t="s">
        <v>213</v>
      </c>
      <c r="N5742" t="s">
        <v>150</v>
      </c>
      <c r="O5742" s="6" t="str">
        <f>INDEX(lkp_Region,MATCH(tbl_Sales[[#This Row],[Suburb]],lkp_Suburb,0))</f>
        <v>Eastern Metropolitan</v>
      </c>
      <c r="P5742" s="6">
        <f>MONTH(tbl_Sales[[#This Row],[Date]])</f>
        <v>12</v>
      </c>
      <c r="Q5742" s="6">
        <f>YEAR(tbl_Sales[[#This Row],[Date]])</f>
        <v>2016</v>
      </c>
    </row>
    <row r="5743" spans="1:17" x14ac:dyDescent="0.25">
      <c r="A5743" s="1">
        <v>42719</v>
      </c>
      <c r="B5743">
        <v>1280000</v>
      </c>
      <c r="C5743" t="s">
        <v>2</v>
      </c>
      <c r="D5743" t="s">
        <v>12427</v>
      </c>
      <c r="E5743" t="s">
        <v>10</v>
      </c>
      <c r="F5743">
        <v>3121</v>
      </c>
      <c r="G5743">
        <v>3</v>
      </c>
      <c r="H5743">
        <v>2</v>
      </c>
      <c r="I5743">
        <v>2</v>
      </c>
      <c r="J5743">
        <v>324</v>
      </c>
      <c r="K5743">
        <v>1880</v>
      </c>
      <c r="L5743" t="s">
        <v>3357</v>
      </c>
      <c r="M5743" t="s">
        <v>470</v>
      </c>
      <c r="N5743" t="s">
        <v>8</v>
      </c>
      <c r="O5743" s="6" t="str">
        <f>INDEX(lkp_Region,MATCH(tbl_Sales[[#This Row],[Suburb]],lkp_Suburb,0))</f>
        <v>Northern Metropolitan</v>
      </c>
      <c r="P5743" s="6">
        <f>MONTH(tbl_Sales[[#This Row],[Date]])</f>
        <v>12</v>
      </c>
      <c r="Q5743" s="6">
        <f>YEAR(tbl_Sales[[#This Row],[Date]])</f>
        <v>2016</v>
      </c>
    </row>
    <row r="5744" spans="1:17" x14ac:dyDescent="0.25">
      <c r="A5744" s="1">
        <v>42719</v>
      </c>
      <c r="B5744">
        <v>2355000</v>
      </c>
      <c r="C5744" t="s">
        <v>2</v>
      </c>
      <c r="D5744" t="s">
        <v>12427</v>
      </c>
      <c r="E5744" t="s">
        <v>10</v>
      </c>
      <c r="F5744">
        <v>3145</v>
      </c>
      <c r="G5744">
        <v>4</v>
      </c>
      <c r="H5744">
        <v>2</v>
      </c>
      <c r="I5744">
        <v>3</v>
      </c>
      <c r="J5744">
        <v>0</v>
      </c>
      <c r="K5744">
        <v>1915</v>
      </c>
      <c r="L5744" t="s">
        <v>5860</v>
      </c>
      <c r="M5744" t="s">
        <v>74</v>
      </c>
      <c r="N5744" t="s">
        <v>76</v>
      </c>
      <c r="O5744" s="6" t="str">
        <f>INDEX(lkp_Region,MATCH(tbl_Sales[[#This Row],[Suburb]],lkp_Suburb,0))</f>
        <v>Southern Metropolitan</v>
      </c>
      <c r="P5744" s="6">
        <f>MONTH(tbl_Sales[[#This Row],[Date]])</f>
        <v>12</v>
      </c>
      <c r="Q5744" s="6">
        <f>YEAR(tbl_Sales[[#This Row],[Date]])</f>
        <v>2016</v>
      </c>
    </row>
    <row r="5745" spans="1:17" x14ac:dyDescent="0.25">
      <c r="A5745" s="1">
        <v>42719</v>
      </c>
      <c r="B5745">
        <v>599999</v>
      </c>
      <c r="C5745" t="s">
        <v>13</v>
      </c>
      <c r="D5745" t="s">
        <v>12429</v>
      </c>
      <c r="E5745" t="s">
        <v>10</v>
      </c>
      <c r="F5745">
        <v>3184</v>
      </c>
      <c r="G5745">
        <v>2</v>
      </c>
      <c r="H5745">
        <v>1</v>
      </c>
      <c r="I5745">
        <v>0</v>
      </c>
      <c r="J5745">
        <v>0</v>
      </c>
      <c r="L5745" t="s">
        <v>5861</v>
      </c>
      <c r="M5745" t="s">
        <v>58</v>
      </c>
      <c r="N5745" t="s">
        <v>26</v>
      </c>
      <c r="O5745" s="6" t="str">
        <f>INDEX(lkp_Region,MATCH(tbl_Sales[[#This Row],[Suburb]],lkp_Suburb,0))</f>
        <v>Southern Metropolitan</v>
      </c>
      <c r="P5745" s="6">
        <f>MONTH(tbl_Sales[[#This Row],[Date]])</f>
        <v>12</v>
      </c>
      <c r="Q5745" s="6">
        <f>YEAR(tbl_Sales[[#This Row],[Date]])</f>
        <v>2016</v>
      </c>
    </row>
    <row r="5746" spans="1:17" x14ac:dyDescent="0.25">
      <c r="A5746" s="1">
        <v>42719</v>
      </c>
      <c r="B5746">
        <v>2000000</v>
      </c>
      <c r="C5746" t="s">
        <v>2</v>
      </c>
      <c r="D5746" t="s">
        <v>12431</v>
      </c>
      <c r="E5746" t="s">
        <v>10</v>
      </c>
      <c r="F5746">
        <v>3205</v>
      </c>
      <c r="G5746">
        <v>3</v>
      </c>
      <c r="H5746">
        <v>2</v>
      </c>
      <c r="I5746">
        <v>1</v>
      </c>
      <c r="J5746">
        <v>161</v>
      </c>
      <c r="K5746">
        <v>1890</v>
      </c>
      <c r="L5746" t="s">
        <v>5862</v>
      </c>
      <c r="M5746" t="s">
        <v>185</v>
      </c>
      <c r="N5746" t="s">
        <v>26</v>
      </c>
      <c r="O5746" s="6" t="str">
        <f>INDEX(lkp_Region,MATCH(tbl_Sales[[#This Row],[Suburb]],lkp_Suburb,0))</f>
        <v>Southern Metropolitan</v>
      </c>
      <c r="P5746" s="6">
        <f>MONTH(tbl_Sales[[#This Row],[Date]])</f>
        <v>12</v>
      </c>
      <c r="Q5746" s="6">
        <f>YEAR(tbl_Sales[[#This Row],[Date]])</f>
        <v>2016</v>
      </c>
    </row>
    <row r="5747" spans="1:17" x14ac:dyDescent="0.25">
      <c r="A5747" s="1">
        <v>42719</v>
      </c>
      <c r="B5747">
        <v>380000</v>
      </c>
      <c r="C5747" t="s">
        <v>13</v>
      </c>
      <c r="D5747" t="s">
        <v>12429</v>
      </c>
      <c r="E5747" t="s">
        <v>5</v>
      </c>
      <c r="F5747">
        <v>3055</v>
      </c>
      <c r="G5747">
        <v>2</v>
      </c>
      <c r="H5747">
        <v>1</v>
      </c>
      <c r="I5747">
        <v>1</v>
      </c>
      <c r="J5747">
        <v>0</v>
      </c>
      <c r="K5747">
        <v>1970</v>
      </c>
      <c r="L5747" t="s">
        <v>5863</v>
      </c>
      <c r="M5747" t="s">
        <v>80</v>
      </c>
      <c r="N5747" t="s">
        <v>18</v>
      </c>
      <c r="O5747" s="6" t="str">
        <f>INDEX(lkp_Region,MATCH(tbl_Sales[[#This Row],[Suburb]],lkp_Suburb,0))</f>
        <v>Northern Metropolitan</v>
      </c>
      <c r="P5747" s="6">
        <f>MONTH(tbl_Sales[[#This Row],[Date]])</f>
        <v>12</v>
      </c>
      <c r="Q5747" s="6">
        <f>YEAR(tbl_Sales[[#This Row],[Date]])</f>
        <v>2016</v>
      </c>
    </row>
    <row r="5748" spans="1:17" x14ac:dyDescent="0.25">
      <c r="A5748" s="1">
        <v>42719</v>
      </c>
      <c r="B5748">
        <v>1260000</v>
      </c>
      <c r="C5748" t="s">
        <v>2</v>
      </c>
      <c r="D5748" t="s">
        <v>12429</v>
      </c>
      <c r="E5748" t="s">
        <v>10</v>
      </c>
      <c r="F5748">
        <v>3058</v>
      </c>
      <c r="G5748">
        <v>3</v>
      </c>
      <c r="H5748">
        <v>2</v>
      </c>
      <c r="I5748">
        <v>0</v>
      </c>
      <c r="J5748">
        <v>407</v>
      </c>
      <c r="K5748">
        <v>1930</v>
      </c>
      <c r="L5748" t="s">
        <v>5864</v>
      </c>
      <c r="M5748" t="s">
        <v>41</v>
      </c>
      <c r="N5748" t="s">
        <v>18</v>
      </c>
      <c r="O5748" s="6" t="str">
        <f>INDEX(lkp_Region,MATCH(tbl_Sales[[#This Row],[Suburb]],lkp_Suburb,0))</f>
        <v>Northern Metropolitan</v>
      </c>
      <c r="P5748" s="6">
        <f>MONTH(tbl_Sales[[#This Row],[Date]])</f>
        <v>12</v>
      </c>
      <c r="Q5748" s="6">
        <f>YEAR(tbl_Sales[[#This Row],[Date]])</f>
        <v>2016</v>
      </c>
    </row>
    <row r="5749" spans="1:17" x14ac:dyDescent="0.25">
      <c r="A5749" s="1">
        <v>42719</v>
      </c>
      <c r="B5749">
        <v>1000000</v>
      </c>
      <c r="C5749" t="s">
        <v>2</v>
      </c>
      <c r="D5749" t="s">
        <v>12428</v>
      </c>
      <c r="E5749" t="s">
        <v>5</v>
      </c>
      <c r="F5749">
        <v>3032</v>
      </c>
      <c r="G5749">
        <v>3</v>
      </c>
      <c r="H5749">
        <v>2</v>
      </c>
      <c r="I5749">
        <v>2</v>
      </c>
      <c r="J5749">
        <v>440</v>
      </c>
      <c r="K5749">
        <v>1955</v>
      </c>
      <c r="L5749" t="s">
        <v>5865</v>
      </c>
      <c r="M5749" t="s">
        <v>160</v>
      </c>
      <c r="N5749" t="s">
        <v>49</v>
      </c>
      <c r="O5749" s="6" t="str">
        <f>INDEX(lkp_Region,MATCH(tbl_Sales[[#This Row],[Suburb]],lkp_Suburb,0))</f>
        <v>Western Metropolitan</v>
      </c>
      <c r="P5749" s="6">
        <f>MONTH(tbl_Sales[[#This Row],[Date]])</f>
        <v>12</v>
      </c>
      <c r="Q5749" s="6">
        <f>YEAR(tbl_Sales[[#This Row],[Date]])</f>
        <v>2016</v>
      </c>
    </row>
    <row r="5750" spans="1:17" x14ac:dyDescent="0.25">
      <c r="A5750" s="1">
        <v>42719</v>
      </c>
      <c r="B5750">
        <v>1225000</v>
      </c>
      <c r="C5750" t="s">
        <v>2</v>
      </c>
      <c r="D5750" t="s">
        <v>12427</v>
      </c>
      <c r="E5750" t="s">
        <v>10</v>
      </c>
      <c r="F5750">
        <v>3166</v>
      </c>
      <c r="G5750">
        <v>3</v>
      </c>
      <c r="H5750">
        <v>1</v>
      </c>
      <c r="I5750">
        <v>2</v>
      </c>
      <c r="J5750">
        <v>553</v>
      </c>
      <c r="L5750" t="s">
        <v>5866</v>
      </c>
      <c r="M5750" t="s">
        <v>246</v>
      </c>
      <c r="N5750" t="s">
        <v>31</v>
      </c>
      <c r="O5750" s="6" t="str">
        <f>INDEX(lkp_Region,MATCH(tbl_Sales[[#This Row],[Suburb]],lkp_Suburb,0))</f>
        <v>Southern Metropolitan</v>
      </c>
      <c r="P5750" s="6">
        <f>MONTH(tbl_Sales[[#This Row],[Date]])</f>
        <v>12</v>
      </c>
      <c r="Q5750" s="6">
        <f>YEAR(tbl_Sales[[#This Row],[Date]])</f>
        <v>2016</v>
      </c>
    </row>
    <row r="5751" spans="1:17" x14ac:dyDescent="0.25">
      <c r="A5751" s="1">
        <v>42719</v>
      </c>
      <c r="B5751">
        <v>442000</v>
      </c>
      <c r="C5751" t="s">
        <v>13</v>
      </c>
      <c r="D5751" t="s">
        <v>12427</v>
      </c>
      <c r="E5751" t="s">
        <v>10</v>
      </c>
      <c r="F5751">
        <v>3031</v>
      </c>
      <c r="G5751">
        <v>2</v>
      </c>
      <c r="H5751">
        <v>2</v>
      </c>
      <c r="I5751">
        <v>1</v>
      </c>
      <c r="J5751">
        <v>3448</v>
      </c>
      <c r="K5751">
        <v>2010</v>
      </c>
      <c r="L5751" t="s">
        <v>5867</v>
      </c>
      <c r="M5751" t="s">
        <v>264</v>
      </c>
      <c r="N5751" t="s">
        <v>88</v>
      </c>
      <c r="O5751" s="6" t="str">
        <f>INDEX(lkp_Region,MATCH(tbl_Sales[[#This Row],[Suburb]],lkp_Suburb,0))</f>
        <v>Northern Metropolitan</v>
      </c>
      <c r="P5751" s="6">
        <f>MONTH(tbl_Sales[[#This Row],[Date]])</f>
        <v>12</v>
      </c>
      <c r="Q5751" s="6">
        <f>YEAR(tbl_Sales[[#This Row],[Date]])</f>
        <v>2016</v>
      </c>
    </row>
    <row r="5752" spans="1:17" x14ac:dyDescent="0.25">
      <c r="A5752" s="1">
        <v>42719</v>
      </c>
      <c r="B5752">
        <v>551000</v>
      </c>
      <c r="C5752" t="s">
        <v>13</v>
      </c>
      <c r="D5752" t="s">
        <v>12429</v>
      </c>
      <c r="E5752" t="s">
        <v>10</v>
      </c>
      <c r="F5752">
        <v>3031</v>
      </c>
      <c r="G5752">
        <v>3</v>
      </c>
      <c r="H5752">
        <v>1</v>
      </c>
      <c r="I5752">
        <v>1</v>
      </c>
      <c r="J5752">
        <v>4440</v>
      </c>
      <c r="L5752" t="s">
        <v>5868</v>
      </c>
      <c r="M5752" t="s">
        <v>264</v>
      </c>
      <c r="N5752" t="s">
        <v>88</v>
      </c>
      <c r="O5752" s="6" t="str">
        <f>INDEX(lkp_Region,MATCH(tbl_Sales[[#This Row],[Suburb]],lkp_Suburb,0))</f>
        <v>Northern Metropolitan</v>
      </c>
      <c r="P5752" s="6">
        <f>MONTH(tbl_Sales[[#This Row],[Date]])</f>
        <v>12</v>
      </c>
      <c r="Q5752" s="6">
        <f>YEAR(tbl_Sales[[#This Row],[Date]])</f>
        <v>2016</v>
      </c>
    </row>
    <row r="5753" spans="1:17" x14ac:dyDescent="0.25">
      <c r="A5753" s="1">
        <v>42719</v>
      </c>
      <c r="B5753">
        <v>330000</v>
      </c>
      <c r="C5753" t="s">
        <v>13</v>
      </c>
      <c r="D5753" t="s">
        <v>12427</v>
      </c>
      <c r="E5753" t="s">
        <v>5</v>
      </c>
      <c r="F5753">
        <v>3032</v>
      </c>
      <c r="G5753">
        <v>2</v>
      </c>
      <c r="H5753">
        <v>1</v>
      </c>
      <c r="I5753">
        <v>1</v>
      </c>
      <c r="J5753">
        <v>950</v>
      </c>
      <c r="L5753" t="s">
        <v>5869</v>
      </c>
      <c r="M5753" t="s">
        <v>21</v>
      </c>
      <c r="N5753" t="s">
        <v>21</v>
      </c>
      <c r="O5753" s="6" t="str">
        <f>INDEX(lkp_Region,MATCH(tbl_Sales[[#This Row],[Suburb]],lkp_Suburb,0))</f>
        <v>Western Metropolitan</v>
      </c>
      <c r="P5753" s="6">
        <f>MONTH(tbl_Sales[[#This Row],[Date]])</f>
        <v>12</v>
      </c>
      <c r="Q5753" s="6">
        <f>YEAR(tbl_Sales[[#This Row],[Date]])</f>
        <v>2016</v>
      </c>
    </row>
    <row r="5754" spans="1:17" x14ac:dyDescent="0.25">
      <c r="A5754" s="1">
        <v>42719</v>
      </c>
      <c r="B5754">
        <v>630000</v>
      </c>
      <c r="C5754" t="s">
        <v>2</v>
      </c>
      <c r="D5754" t="s">
        <v>12425</v>
      </c>
      <c r="E5754" t="s">
        <v>10</v>
      </c>
      <c r="F5754">
        <v>3012</v>
      </c>
      <c r="G5754">
        <v>1</v>
      </c>
      <c r="H5754">
        <v>1</v>
      </c>
      <c r="I5754">
        <v>1</v>
      </c>
      <c r="J5754">
        <v>370</v>
      </c>
      <c r="L5754" t="s">
        <v>5870</v>
      </c>
      <c r="M5754" t="s">
        <v>336</v>
      </c>
      <c r="N5754" t="s">
        <v>21</v>
      </c>
      <c r="O5754" s="6" t="str">
        <f>INDEX(lkp_Region,MATCH(tbl_Sales[[#This Row],[Suburb]],lkp_Suburb,0))</f>
        <v>Western Metropolitan</v>
      </c>
      <c r="P5754" s="6">
        <f>MONTH(tbl_Sales[[#This Row],[Date]])</f>
        <v>12</v>
      </c>
      <c r="Q5754" s="6">
        <f>YEAR(tbl_Sales[[#This Row],[Date]])</f>
        <v>2016</v>
      </c>
    </row>
    <row r="5755" spans="1:17" x14ac:dyDescent="0.25">
      <c r="A5755" s="1">
        <v>42719</v>
      </c>
      <c r="B5755">
        <v>967000</v>
      </c>
      <c r="C5755" t="s">
        <v>2</v>
      </c>
      <c r="D5755" t="s">
        <v>12431</v>
      </c>
      <c r="E5755" t="s">
        <v>10</v>
      </c>
      <c r="F5755">
        <v>3012</v>
      </c>
      <c r="G5755">
        <v>3</v>
      </c>
      <c r="H5755">
        <v>1</v>
      </c>
      <c r="I5755">
        <v>2</v>
      </c>
      <c r="J5755">
        <v>347</v>
      </c>
      <c r="K5755">
        <v>1925</v>
      </c>
      <c r="L5755" t="s">
        <v>5871</v>
      </c>
      <c r="M5755" t="s">
        <v>53</v>
      </c>
      <c r="N5755" t="s">
        <v>21</v>
      </c>
      <c r="O5755" s="6" t="str">
        <f>INDEX(lkp_Region,MATCH(tbl_Sales[[#This Row],[Suburb]],lkp_Suburb,0))</f>
        <v>Western Metropolitan</v>
      </c>
      <c r="P5755" s="6">
        <f>MONTH(tbl_Sales[[#This Row],[Date]])</f>
        <v>12</v>
      </c>
      <c r="Q5755" s="6">
        <f>YEAR(tbl_Sales[[#This Row],[Date]])</f>
        <v>2016</v>
      </c>
    </row>
    <row r="5756" spans="1:17" x14ac:dyDescent="0.25">
      <c r="A5756" s="1">
        <v>42719</v>
      </c>
      <c r="B5756">
        <v>1085000</v>
      </c>
      <c r="C5756" t="s">
        <v>2</v>
      </c>
      <c r="D5756" t="s">
        <v>12423</v>
      </c>
      <c r="E5756" t="s">
        <v>5</v>
      </c>
      <c r="F5756">
        <v>3105</v>
      </c>
      <c r="G5756">
        <v>4</v>
      </c>
      <c r="H5756">
        <v>2</v>
      </c>
      <c r="I5756">
        <v>1</v>
      </c>
      <c r="J5756">
        <v>1124</v>
      </c>
      <c r="K5756">
        <v>1960</v>
      </c>
      <c r="L5756" t="s">
        <v>5872</v>
      </c>
      <c r="M5756" t="s">
        <v>507</v>
      </c>
      <c r="N5756" t="s">
        <v>128</v>
      </c>
      <c r="O5756" s="6" t="str">
        <f>INDEX(lkp_Region,MATCH(tbl_Sales[[#This Row],[Suburb]],lkp_Suburb,0))</f>
        <v>Eastern Metropolitan</v>
      </c>
      <c r="P5756" s="6">
        <f>MONTH(tbl_Sales[[#This Row],[Date]])</f>
        <v>12</v>
      </c>
      <c r="Q5756" s="6">
        <f>YEAR(tbl_Sales[[#This Row],[Date]])</f>
        <v>2016</v>
      </c>
    </row>
    <row r="5757" spans="1:17" x14ac:dyDescent="0.25">
      <c r="A5757" s="1">
        <v>42719</v>
      </c>
      <c r="B5757">
        <v>1430000</v>
      </c>
      <c r="C5757" t="s">
        <v>2</v>
      </c>
      <c r="D5757" t="s">
        <v>12429</v>
      </c>
      <c r="E5757" t="s">
        <v>10</v>
      </c>
      <c r="F5757">
        <v>3108</v>
      </c>
      <c r="G5757">
        <v>4</v>
      </c>
      <c r="H5757">
        <v>2</v>
      </c>
      <c r="I5757">
        <v>2</v>
      </c>
      <c r="J5757">
        <v>655</v>
      </c>
      <c r="K5757">
        <v>1970</v>
      </c>
      <c r="L5757" t="s">
        <v>5873</v>
      </c>
      <c r="M5757" t="s">
        <v>126</v>
      </c>
      <c r="N5757" t="s">
        <v>128</v>
      </c>
      <c r="O5757" s="6" t="str">
        <f>INDEX(lkp_Region,MATCH(tbl_Sales[[#This Row],[Suburb]],lkp_Suburb,0))</f>
        <v>Eastern Metropolitan</v>
      </c>
      <c r="P5757" s="6">
        <f>MONTH(tbl_Sales[[#This Row],[Date]])</f>
        <v>12</v>
      </c>
      <c r="Q5757" s="6">
        <f>YEAR(tbl_Sales[[#This Row],[Date]])</f>
        <v>2016</v>
      </c>
    </row>
    <row r="5758" spans="1:17" x14ac:dyDescent="0.25">
      <c r="A5758" s="1">
        <v>42719</v>
      </c>
      <c r="B5758">
        <v>1191000</v>
      </c>
      <c r="C5758" t="s">
        <v>2</v>
      </c>
      <c r="D5758" t="s">
        <v>12429</v>
      </c>
      <c r="E5758" t="s">
        <v>10</v>
      </c>
      <c r="F5758">
        <v>3189</v>
      </c>
      <c r="G5758">
        <v>2</v>
      </c>
      <c r="H5758">
        <v>1</v>
      </c>
      <c r="I5758">
        <v>2</v>
      </c>
      <c r="J5758">
        <v>756</v>
      </c>
      <c r="K5758">
        <v>1950</v>
      </c>
      <c r="L5758" t="s">
        <v>5874</v>
      </c>
      <c r="M5758" t="s">
        <v>70</v>
      </c>
      <c r="N5758" t="s">
        <v>45</v>
      </c>
      <c r="O5758" s="6" t="str">
        <f>INDEX(lkp_Region,MATCH(tbl_Sales[[#This Row],[Suburb]],lkp_Suburb,0))</f>
        <v>Southern Metropolitan</v>
      </c>
      <c r="P5758" s="6">
        <f>MONTH(tbl_Sales[[#This Row],[Date]])</f>
        <v>12</v>
      </c>
      <c r="Q5758" s="6">
        <f>YEAR(tbl_Sales[[#This Row],[Date]])</f>
        <v>2016</v>
      </c>
    </row>
    <row r="5759" spans="1:17" x14ac:dyDescent="0.25">
      <c r="A5759" s="1">
        <v>42719</v>
      </c>
      <c r="B5759">
        <v>355000</v>
      </c>
      <c r="C5759" t="s">
        <v>13</v>
      </c>
      <c r="D5759" t="s">
        <v>12428</v>
      </c>
      <c r="E5759" t="s">
        <v>10</v>
      </c>
      <c r="F5759">
        <v>3016</v>
      </c>
      <c r="G5759">
        <v>1</v>
      </c>
      <c r="H5759">
        <v>1</v>
      </c>
      <c r="I5759">
        <v>1</v>
      </c>
      <c r="J5759">
        <v>46</v>
      </c>
      <c r="L5759" t="s">
        <v>5875</v>
      </c>
      <c r="M5759" t="s">
        <v>1587</v>
      </c>
      <c r="N5759" t="s">
        <v>69</v>
      </c>
      <c r="O5759" s="6" t="str">
        <f>INDEX(lkp_Region,MATCH(tbl_Sales[[#This Row],[Suburb]],lkp_Suburb,0))</f>
        <v>Western Metropolitan</v>
      </c>
      <c r="P5759" s="6">
        <f>MONTH(tbl_Sales[[#This Row],[Date]])</f>
        <v>12</v>
      </c>
      <c r="Q5759" s="6">
        <f>YEAR(tbl_Sales[[#This Row],[Date]])</f>
        <v>2016</v>
      </c>
    </row>
    <row r="5760" spans="1:17" x14ac:dyDescent="0.25">
      <c r="A5760" s="1">
        <v>42719</v>
      </c>
      <c r="B5760">
        <v>1030000</v>
      </c>
      <c r="C5760" t="s">
        <v>2</v>
      </c>
      <c r="D5760" t="s">
        <v>12429</v>
      </c>
      <c r="E5760" t="s">
        <v>10</v>
      </c>
      <c r="F5760">
        <v>3015</v>
      </c>
      <c r="G5760">
        <v>2</v>
      </c>
      <c r="H5760">
        <v>1</v>
      </c>
      <c r="I5760">
        <v>2</v>
      </c>
      <c r="J5760">
        <v>470</v>
      </c>
      <c r="K5760">
        <v>1930</v>
      </c>
      <c r="L5760" t="s">
        <v>5876</v>
      </c>
      <c r="M5760" t="s">
        <v>133</v>
      </c>
      <c r="N5760" t="s">
        <v>69</v>
      </c>
      <c r="O5760" s="6" t="str">
        <f>INDEX(lkp_Region,MATCH(tbl_Sales[[#This Row],[Suburb]],lkp_Suburb,0))</f>
        <v>Western Metropolitan</v>
      </c>
      <c r="P5760" s="6">
        <f>MONTH(tbl_Sales[[#This Row],[Date]])</f>
        <v>12</v>
      </c>
      <c r="Q5760" s="6">
        <f>YEAR(tbl_Sales[[#This Row],[Date]])</f>
        <v>2016</v>
      </c>
    </row>
    <row r="5761" spans="1:17" x14ac:dyDescent="0.25">
      <c r="A5761" s="1">
        <v>42719</v>
      </c>
      <c r="B5761">
        <v>1560000</v>
      </c>
      <c r="C5761" t="s">
        <v>2</v>
      </c>
      <c r="D5761" t="s">
        <v>12430</v>
      </c>
      <c r="E5761" t="s">
        <v>5</v>
      </c>
      <c r="F5761">
        <v>3016</v>
      </c>
      <c r="G5761">
        <v>3</v>
      </c>
      <c r="H5761">
        <v>2</v>
      </c>
      <c r="I5761">
        <v>2</v>
      </c>
      <c r="J5761">
        <v>310</v>
      </c>
      <c r="K5761">
        <v>2005</v>
      </c>
      <c r="L5761" t="s">
        <v>5877</v>
      </c>
      <c r="M5761" t="s">
        <v>196</v>
      </c>
      <c r="N5761" t="s">
        <v>69</v>
      </c>
      <c r="O5761" s="6" t="str">
        <f>INDEX(lkp_Region,MATCH(tbl_Sales[[#This Row],[Suburb]],lkp_Suburb,0))</f>
        <v>Western Metropolitan</v>
      </c>
      <c r="P5761" s="6">
        <f>MONTH(tbl_Sales[[#This Row],[Date]])</f>
        <v>12</v>
      </c>
      <c r="Q5761" s="6">
        <f>YEAR(tbl_Sales[[#This Row],[Date]])</f>
        <v>2016</v>
      </c>
    </row>
    <row r="5762" spans="1:17" x14ac:dyDescent="0.25">
      <c r="A5762" s="1">
        <v>42719</v>
      </c>
      <c r="B5762">
        <v>1423000</v>
      </c>
      <c r="C5762" t="s">
        <v>2</v>
      </c>
      <c r="D5762" t="s">
        <v>12429</v>
      </c>
      <c r="E5762" t="s">
        <v>10</v>
      </c>
      <c r="F5762">
        <v>3163</v>
      </c>
      <c r="G5762">
        <v>4</v>
      </c>
      <c r="H5762">
        <v>3</v>
      </c>
      <c r="I5762">
        <v>4</v>
      </c>
      <c r="J5762">
        <v>838</v>
      </c>
      <c r="L5762" t="s">
        <v>5878</v>
      </c>
      <c r="M5762" t="s">
        <v>201</v>
      </c>
      <c r="N5762" t="s">
        <v>57</v>
      </c>
      <c r="O5762" s="6" t="str">
        <f>INDEX(lkp_Region,MATCH(tbl_Sales[[#This Row],[Suburb]],lkp_Suburb,0))</f>
        <v>Southern Metropolitan</v>
      </c>
      <c r="P5762" s="6">
        <f>MONTH(tbl_Sales[[#This Row],[Date]])</f>
        <v>12</v>
      </c>
      <c r="Q5762" s="6">
        <f>YEAR(tbl_Sales[[#This Row],[Date]])</f>
        <v>2016</v>
      </c>
    </row>
    <row r="5763" spans="1:17" x14ac:dyDescent="0.25">
      <c r="A5763" s="1">
        <v>42719</v>
      </c>
      <c r="B5763">
        <v>305000</v>
      </c>
      <c r="C5763" t="s">
        <v>13</v>
      </c>
      <c r="D5763" t="s">
        <v>12427</v>
      </c>
      <c r="E5763" t="s">
        <v>10</v>
      </c>
      <c r="F5763">
        <v>3072</v>
      </c>
      <c r="G5763">
        <v>1</v>
      </c>
      <c r="H5763">
        <v>1</v>
      </c>
      <c r="I5763">
        <v>1</v>
      </c>
      <c r="J5763">
        <v>41</v>
      </c>
      <c r="K5763">
        <v>1955</v>
      </c>
      <c r="L5763" t="s">
        <v>5879</v>
      </c>
      <c r="M5763" t="s">
        <v>97</v>
      </c>
      <c r="N5763" t="s">
        <v>62</v>
      </c>
      <c r="O5763" s="6" t="str">
        <f>INDEX(lkp_Region,MATCH(tbl_Sales[[#This Row],[Suburb]],lkp_Suburb,0))</f>
        <v>Northern Metropolitan</v>
      </c>
      <c r="P5763" s="6">
        <f>MONTH(tbl_Sales[[#This Row],[Date]])</f>
        <v>12</v>
      </c>
      <c r="Q5763" s="6">
        <f>YEAR(tbl_Sales[[#This Row],[Date]])</f>
        <v>2016</v>
      </c>
    </row>
    <row r="5764" spans="1:17" x14ac:dyDescent="0.25">
      <c r="A5764" s="1">
        <v>42719</v>
      </c>
      <c r="B5764">
        <v>1575000</v>
      </c>
      <c r="C5764" t="s">
        <v>2</v>
      </c>
      <c r="D5764" t="s">
        <v>12432</v>
      </c>
      <c r="E5764" t="s">
        <v>5</v>
      </c>
      <c r="F5764">
        <v>3070</v>
      </c>
      <c r="G5764">
        <v>2</v>
      </c>
      <c r="H5764">
        <v>1</v>
      </c>
      <c r="I5764">
        <v>3</v>
      </c>
      <c r="J5764">
        <v>607</v>
      </c>
      <c r="K5764">
        <v>1945</v>
      </c>
      <c r="L5764" t="s">
        <v>5880</v>
      </c>
      <c r="M5764" t="s">
        <v>271</v>
      </c>
      <c r="N5764" t="s">
        <v>62</v>
      </c>
      <c r="O5764" s="6" t="str">
        <f>INDEX(lkp_Region,MATCH(tbl_Sales[[#This Row],[Suburb]],lkp_Suburb,0))</f>
        <v>Northern Metropolitan</v>
      </c>
      <c r="P5764" s="6">
        <f>MONTH(tbl_Sales[[#This Row],[Date]])</f>
        <v>12</v>
      </c>
      <c r="Q5764" s="6">
        <f>YEAR(tbl_Sales[[#This Row],[Date]])</f>
        <v>2016</v>
      </c>
    </row>
    <row r="5765" spans="1:17" x14ac:dyDescent="0.25">
      <c r="A5765" s="1">
        <v>42719</v>
      </c>
      <c r="B5765">
        <v>725000</v>
      </c>
      <c r="C5765" t="s">
        <v>2</v>
      </c>
      <c r="D5765" t="s">
        <v>12425</v>
      </c>
      <c r="E5765" t="s">
        <v>10</v>
      </c>
      <c r="F5765">
        <v>3020</v>
      </c>
      <c r="G5765">
        <v>3</v>
      </c>
      <c r="H5765">
        <v>1</v>
      </c>
      <c r="I5765">
        <v>1</v>
      </c>
      <c r="J5765">
        <v>668</v>
      </c>
      <c r="L5765" t="s">
        <v>5881</v>
      </c>
      <c r="M5765" t="s">
        <v>143</v>
      </c>
      <c r="N5765" t="s">
        <v>3</v>
      </c>
      <c r="O5765" s="6" t="str">
        <f>INDEX(lkp_Region,MATCH(tbl_Sales[[#This Row],[Suburb]],lkp_Suburb,0))</f>
        <v>Western Metropolitan</v>
      </c>
      <c r="P5765" s="6">
        <f>MONTH(tbl_Sales[[#This Row],[Date]])</f>
        <v>12</v>
      </c>
      <c r="Q5765" s="6">
        <f>YEAR(tbl_Sales[[#This Row],[Date]])</f>
        <v>2016</v>
      </c>
    </row>
    <row r="5766" spans="1:17" x14ac:dyDescent="0.25">
      <c r="A5766" s="1">
        <v>42719</v>
      </c>
      <c r="B5766">
        <v>800000</v>
      </c>
      <c r="C5766" t="s">
        <v>2</v>
      </c>
      <c r="D5766" t="s">
        <v>12423</v>
      </c>
      <c r="E5766" t="s">
        <v>5</v>
      </c>
      <c r="F5766">
        <v>3020</v>
      </c>
      <c r="G5766">
        <v>3</v>
      </c>
      <c r="H5766">
        <v>2</v>
      </c>
      <c r="I5766">
        <v>1</v>
      </c>
      <c r="J5766">
        <v>655</v>
      </c>
      <c r="K5766">
        <v>1940</v>
      </c>
      <c r="L5766" t="s">
        <v>5882</v>
      </c>
      <c r="M5766" t="s">
        <v>443</v>
      </c>
      <c r="N5766" t="s">
        <v>3</v>
      </c>
      <c r="O5766" s="6" t="str">
        <f>INDEX(lkp_Region,MATCH(tbl_Sales[[#This Row],[Suburb]],lkp_Suburb,0))</f>
        <v>Western Metropolitan</v>
      </c>
      <c r="P5766" s="6">
        <f>MONTH(tbl_Sales[[#This Row],[Date]])</f>
        <v>12</v>
      </c>
      <c r="Q5766" s="6">
        <f>YEAR(tbl_Sales[[#This Row],[Date]])</f>
        <v>2016</v>
      </c>
    </row>
    <row r="5767" spans="1:17" x14ac:dyDescent="0.25">
      <c r="A5767" s="1">
        <v>42719</v>
      </c>
      <c r="B5767">
        <v>1610000</v>
      </c>
      <c r="C5767" t="s">
        <v>2</v>
      </c>
      <c r="D5767" t="s">
        <v>12429</v>
      </c>
      <c r="E5767" t="s">
        <v>10</v>
      </c>
      <c r="F5767">
        <v>3102</v>
      </c>
      <c r="G5767">
        <v>4</v>
      </c>
      <c r="H5767">
        <v>2</v>
      </c>
      <c r="I5767">
        <v>2</v>
      </c>
      <c r="J5767">
        <v>763</v>
      </c>
      <c r="L5767" t="s">
        <v>5883</v>
      </c>
      <c r="M5767" t="s">
        <v>297</v>
      </c>
      <c r="N5767" t="s">
        <v>101</v>
      </c>
      <c r="O5767" s="6" t="str">
        <f>INDEX(lkp_Region,MATCH(tbl_Sales[[#This Row],[Suburb]],lkp_Suburb,0))</f>
        <v>Southern Metropolitan</v>
      </c>
      <c r="P5767" s="6">
        <f>MONTH(tbl_Sales[[#This Row],[Date]])</f>
        <v>12</v>
      </c>
      <c r="Q5767" s="6">
        <f>YEAR(tbl_Sales[[#This Row],[Date]])</f>
        <v>2016</v>
      </c>
    </row>
    <row r="5768" spans="1:17" x14ac:dyDescent="0.25">
      <c r="A5768" s="1">
        <v>42719</v>
      </c>
      <c r="B5768">
        <v>1880000</v>
      </c>
      <c r="C5768" t="s">
        <v>2</v>
      </c>
      <c r="D5768" t="s">
        <v>12429</v>
      </c>
      <c r="E5768" t="s">
        <v>10</v>
      </c>
      <c r="F5768">
        <v>3102</v>
      </c>
      <c r="G5768">
        <v>3</v>
      </c>
      <c r="H5768">
        <v>1</v>
      </c>
      <c r="I5768">
        <v>2</v>
      </c>
      <c r="J5768">
        <v>836</v>
      </c>
      <c r="L5768" t="s">
        <v>5884</v>
      </c>
      <c r="M5768" t="s">
        <v>297</v>
      </c>
      <c r="N5768" t="s">
        <v>101</v>
      </c>
      <c r="O5768" s="6" t="str">
        <f>INDEX(lkp_Region,MATCH(tbl_Sales[[#This Row],[Suburb]],lkp_Suburb,0))</f>
        <v>Southern Metropolitan</v>
      </c>
      <c r="P5768" s="6">
        <f>MONTH(tbl_Sales[[#This Row],[Date]])</f>
        <v>12</v>
      </c>
      <c r="Q5768" s="6">
        <f>YEAR(tbl_Sales[[#This Row],[Date]])</f>
        <v>2016</v>
      </c>
    </row>
    <row r="5769" spans="1:17" x14ac:dyDescent="0.25">
      <c r="A5769" s="1">
        <v>42719</v>
      </c>
      <c r="B5769">
        <v>546000</v>
      </c>
      <c r="C5769" t="s">
        <v>13</v>
      </c>
      <c r="D5769" t="s">
        <v>12423</v>
      </c>
      <c r="E5769" t="s">
        <v>10</v>
      </c>
      <c r="F5769">
        <v>3084</v>
      </c>
      <c r="G5769">
        <v>2</v>
      </c>
      <c r="H5769">
        <v>1</v>
      </c>
      <c r="I5769">
        <v>1</v>
      </c>
      <c r="J5769">
        <v>177</v>
      </c>
      <c r="K5769">
        <v>1975</v>
      </c>
      <c r="L5769" t="s">
        <v>5885</v>
      </c>
      <c r="M5769" t="s">
        <v>320</v>
      </c>
      <c r="N5769" t="s">
        <v>150</v>
      </c>
      <c r="O5769" s="6" t="str">
        <f>INDEX(lkp_Region,MATCH(tbl_Sales[[#This Row],[Suburb]],lkp_Suburb,0))</f>
        <v>Eastern Metropolitan</v>
      </c>
      <c r="P5769" s="6">
        <f>MONTH(tbl_Sales[[#This Row],[Date]])</f>
        <v>12</v>
      </c>
      <c r="Q5769" s="6">
        <f>YEAR(tbl_Sales[[#This Row],[Date]])</f>
        <v>2016</v>
      </c>
    </row>
    <row r="5770" spans="1:17" x14ac:dyDescent="0.25">
      <c r="A5770" s="1">
        <v>42719</v>
      </c>
      <c r="B5770">
        <v>546500</v>
      </c>
      <c r="C5770" t="s">
        <v>13</v>
      </c>
      <c r="D5770" t="s">
        <v>12423</v>
      </c>
      <c r="E5770" t="s">
        <v>10</v>
      </c>
      <c r="F5770">
        <v>3084</v>
      </c>
      <c r="G5770">
        <v>2</v>
      </c>
      <c r="H5770">
        <v>1</v>
      </c>
      <c r="I5770">
        <v>1</v>
      </c>
      <c r="J5770">
        <v>132</v>
      </c>
      <c r="K5770">
        <v>1972</v>
      </c>
      <c r="L5770" t="s">
        <v>5886</v>
      </c>
      <c r="M5770" t="s">
        <v>211</v>
      </c>
      <c r="N5770" t="s">
        <v>150</v>
      </c>
      <c r="O5770" s="6" t="str">
        <f>INDEX(lkp_Region,MATCH(tbl_Sales[[#This Row],[Suburb]],lkp_Suburb,0))</f>
        <v>Eastern Metropolitan</v>
      </c>
      <c r="P5770" s="6">
        <f>MONTH(tbl_Sales[[#This Row],[Date]])</f>
        <v>12</v>
      </c>
      <c r="Q5770" s="6">
        <f>YEAR(tbl_Sales[[#This Row],[Date]])</f>
        <v>2016</v>
      </c>
    </row>
    <row r="5771" spans="1:17" x14ac:dyDescent="0.25">
      <c r="A5771" s="1">
        <v>42720</v>
      </c>
      <c r="B5771">
        <v>900000</v>
      </c>
      <c r="C5771" t="s">
        <v>2</v>
      </c>
      <c r="D5771" t="s">
        <v>12428</v>
      </c>
      <c r="E5771" t="s">
        <v>5</v>
      </c>
      <c r="F5771">
        <v>3121</v>
      </c>
      <c r="G5771">
        <v>2</v>
      </c>
      <c r="H5771">
        <v>1</v>
      </c>
      <c r="I5771">
        <v>0</v>
      </c>
      <c r="J5771">
        <v>95</v>
      </c>
      <c r="K5771">
        <v>1900</v>
      </c>
      <c r="L5771" t="s">
        <v>5887</v>
      </c>
      <c r="M5771" t="s">
        <v>6</v>
      </c>
      <c r="N5771" t="s">
        <v>8</v>
      </c>
      <c r="O5771" s="6" t="str">
        <f>INDEX(lkp_Region,MATCH(tbl_Sales[[#This Row],[Suburb]],lkp_Suburb,0))</f>
        <v>Northern Metropolitan</v>
      </c>
      <c r="P5771" s="6">
        <f>MONTH(tbl_Sales[[#This Row],[Date]])</f>
        <v>12</v>
      </c>
      <c r="Q5771" s="6">
        <f>YEAR(tbl_Sales[[#This Row],[Date]])</f>
        <v>2016</v>
      </c>
    </row>
    <row r="5772" spans="1:17" x14ac:dyDescent="0.25">
      <c r="A5772" s="1">
        <v>42720</v>
      </c>
      <c r="B5772">
        <v>1310000</v>
      </c>
      <c r="C5772" t="s">
        <v>2</v>
      </c>
      <c r="D5772" t="s">
        <v>12429</v>
      </c>
      <c r="E5772" t="s">
        <v>10</v>
      </c>
      <c r="F5772">
        <v>3067</v>
      </c>
      <c r="G5772">
        <v>2</v>
      </c>
      <c r="H5772">
        <v>1</v>
      </c>
      <c r="I5772">
        <v>2</v>
      </c>
      <c r="J5772">
        <v>238</v>
      </c>
      <c r="K5772">
        <v>1890</v>
      </c>
      <c r="L5772" t="s">
        <v>5888</v>
      </c>
      <c r="M5772" t="s">
        <v>38</v>
      </c>
      <c r="N5772" t="s">
        <v>8</v>
      </c>
      <c r="O5772" s="6" t="str">
        <f>INDEX(lkp_Region,MATCH(tbl_Sales[[#This Row],[Suburb]],lkp_Suburb,0))</f>
        <v>Northern Metropolitan</v>
      </c>
      <c r="P5772" s="6">
        <f>MONTH(tbl_Sales[[#This Row],[Date]])</f>
        <v>12</v>
      </c>
      <c r="Q5772" s="6">
        <f>YEAR(tbl_Sales[[#This Row],[Date]])</f>
        <v>2016</v>
      </c>
    </row>
    <row r="5773" spans="1:17" x14ac:dyDescent="0.25">
      <c r="A5773" s="1">
        <v>42720</v>
      </c>
      <c r="B5773">
        <v>1895000</v>
      </c>
      <c r="C5773" t="s">
        <v>2</v>
      </c>
      <c r="D5773" t="s">
        <v>12429</v>
      </c>
      <c r="E5773" t="s">
        <v>10</v>
      </c>
      <c r="F5773">
        <v>3144</v>
      </c>
      <c r="G5773">
        <v>3</v>
      </c>
      <c r="H5773">
        <v>2</v>
      </c>
      <c r="I5773">
        <v>0</v>
      </c>
      <c r="J5773">
        <v>258</v>
      </c>
      <c r="L5773" t="s">
        <v>5889</v>
      </c>
      <c r="M5773" t="s">
        <v>388</v>
      </c>
      <c r="N5773" t="s">
        <v>76</v>
      </c>
      <c r="O5773" s="6" t="str">
        <f>INDEX(lkp_Region,MATCH(tbl_Sales[[#This Row],[Suburb]],lkp_Suburb,0))</f>
        <v>Southern Metropolitan</v>
      </c>
      <c r="P5773" s="6">
        <f>MONTH(tbl_Sales[[#This Row],[Date]])</f>
        <v>12</v>
      </c>
      <c r="Q5773" s="6">
        <f>YEAR(tbl_Sales[[#This Row],[Date]])</f>
        <v>2016</v>
      </c>
    </row>
    <row r="5774" spans="1:17" x14ac:dyDescent="0.25">
      <c r="A5774" s="1">
        <v>42720</v>
      </c>
      <c r="B5774">
        <v>2123000</v>
      </c>
      <c r="C5774" t="s">
        <v>2</v>
      </c>
      <c r="D5774" t="s">
        <v>12429</v>
      </c>
      <c r="E5774" t="s">
        <v>10</v>
      </c>
      <c r="F5774">
        <v>3145</v>
      </c>
      <c r="G5774">
        <v>4</v>
      </c>
      <c r="H5774">
        <v>3</v>
      </c>
      <c r="I5774">
        <v>2</v>
      </c>
      <c r="J5774">
        <v>412</v>
      </c>
      <c r="K5774">
        <v>1930</v>
      </c>
      <c r="L5774" t="s">
        <v>5890</v>
      </c>
      <c r="M5774" t="s">
        <v>74</v>
      </c>
      <c r="N5774" t="s">
        <v>76</v>
      </c>
      <c r="O5774" s="6" t="str">
        <f>INDEX(lkp_Region,MATCH(tbl_Sales[[#This Row],[Suburb]],lkp_Suburb,0))</f>
        <v>Southern Metropolitan</v>
      </c>
      <c r="P5774" s="6">
        <f>MONTH(tbl_Sales[[#This Row],[Date]])</f>
        <v>12</v>
      </c>
      <c r="Q5774" s="6">
        <f>YEAR(tbl_Sales[[#This Row],[Date]])</f>
        <v>2016</v>
      </c>
    </row>
    <row r="5775" spans="1:17" x14ac:dyDescent="0.25">
      <c r="A5775" s="1">
        <v>42720</v>
      </c>
      <c r="B5775">
        <v>6250000</v>
      </c>
      <c r="C5775" t="s">
        <v>2</v>
      </c>
      <c r="D5775" t="s">
        <v>12425</v>
      </c>
      <c r="E5775" t="s">
        <v>10</v>
      </c>
      <c r="F5775">
        <v>3142</v>
      </c>
      <c r="G5775">
        <v>3</v>
      </c>
      <c r="H5775">
        <v>3</v>
      </c>
      <c r="I5775">
        <v>2</v>
      </c>
      <c r="J5775">
        <v>564</v>
      </c>
      <c r="K5775">
        <v>2000</v>
      </c>
      <c r="L5775" t="s">
        <v>5891</v>
      </c>
      <c r="M5775" t="s">
        <v>109</v>
      </c>
      <c r="N5775" t="s">
        <v>76</v>
      </c>
      <c r="O5775" s="6" t="str">
        <f>INDEX(lkp_Region,MATCH(tbl_Sales[[#This Row],[Suburb]],lkp_Suburb,0))</f>
        <v>Southern Metropolitan</v>
      </c>
      <c r="P5775" s="6">
        <f>MONTH(tbl_Sales[[#This Row],[Date]])</f>
        <v>12</v>
      </c>
      <c r="Q5775" s="6">
        <f>YEAR(tbl_Sales[[#This Row],[Date]])</f>
        <v>2016</v>
      </c>
    </row>
    <row r="5776" spans="1:17" x14ac:dyDescent="0.25">
      <c r="A5776" s="1">
        <v>42720</v>
      </c>
      <c r="B5776">
        <v>392500</v>
      </c>
      <c r="C5776" t="s">
        <v>13</v>
      </c>
      <c r="D5776" t="s">
        <v>12427</v>
      </c>
      <c r="E5776" t="s">
        <v>5</v>
      </c>
      <c r="F5776">
        <v>3184</v>
      </c>
      <c r="G5776">
        <v>1</v>
      </c>
      <c r="H5776">
        <v>1</v>
      </c>
      <c r="I5776">
        <v>0</v>
      </c>
      <c r="J5776">
        <v>0</v>
      </c>
      <c r="L5776" t="s">
        <v>5892</v>
      </c>
      <c r="M5776" t="s">
        <v>58</v>
      </c>
      <c r="N5776" t="s">
        <v>26</v>
      </c>
      <c r="O5776" s="6" t="str">
        <f>INDEX(lkp_Region,MATCH(tbl_Sales[[#This Row],[Suburb]],lkp_Suburb,0))</f>
        <v>Southern Metropolitan</v>
      </c>
      <c r="P5776" s="6">
        <f>MONTH(tbl_Sales[[#This Row],[Date]])</f>
        <v>12</v>
      </c>
      <c r="Q5776" s="6">
        <f>YEAR(tbl_Sales[[#This Row],[Date]])</f>
        <v>2016</v>
      </c>
    </row>
    <row r="5777" spans="1:17" x14ac:dyDescent="0.25">
      <c r="A5777" s="1">
        <v>42720</v>
      </c>
      <c r="B5777">
        <v>1015000</v>
      </c>
      <c r="C5777" t="s">
        <v>51</v>
      </c>
      <c r="D5777" t="s">
        <v>12425</v>
      </c>
      <c r="E5777" t="s">
        <v>10</v>
      </c>
      <c r="F5777">
        <v>3183</v>
      </c>
      <c r="G5777">
        <v>2</v>
      </c>
      <c r="H5777">
        <v>1</v>
      </c>
      <c r="I5777">
        <v>2</v>
      </c>
      <c r="J5777">
        <v>114</v>
      </c>
      <c r="K5777">
        <v>2000</v>
      </c>
      <c r="L5777" t="s">
        <v>5893</v>
      </c>
      <c r="M5777" t="s">
        <v>326</v>
      </c>
      <c r="N5777" t="s">
        <v>26</v>
      </c>
      <c r="O5777" s="6" t="str">
        <f>INDEX(lkp_Region,MATCH(tbl_Sales[[#This Row],[Suburb]],lkp_Suburb,0))</f>
        <v>Southern Metropolitan</v>
      </c>
      <c r="P5777" s="6">
        <f>MONTH(tbl_Sales[[#This Row],[Date]])</f>
        <v>12</v>
      </c>
      <c r="Q5777" s="6">
        <f>YEAR(tbl_Sales[[#This Row],[Date]])</f>
        <v>2016</v>
      </c>
    </row>
    <row r="5778" spans="1:17" x14ac:dyDescent="0.25">
      <c r="A5778" s="1">
        <v>42720</v>
      </c>
      <c r="B5778">
        <v>610000</v>
      </c>
      <c r="C5778" t="s">
        <v>2</v>
      </c>
      <c r="D5778" t="s">
        <v>12424</v>
      </c>
      <c r="E5778" t="s">
        <v>10</v>
      </c>
      <c r="F5778">
        <v>3046</v>
      </c>
      <c r="G5778">
        <v>3</v>
      </c>
      <c r="H5778">
        <v>1</v>
      </c>
      <c r="I5778">
        <v>3</v>
      </c>
      <c r="J5778">
        <v>640</v>
      </c>
      <c r="K5778">
        <v>1960</v>
      </c>
      <c r="L5778" t="s">
        <v>5894</v>
      </c>
      <c r="M5778" t="s">
        <v>78</v>
      </c>
      <c r="N5778" t="s">
        <v>18</v>
      </c>
      <c r="O5778" s="6" t="str">
        <f>INDEX(lkp_Region,MATCH(tbl_Sales[[#This Row],[Suburb]],lkp_Suburb,0))</f>
        <v>Northern Metropolitan</v>
      </c>
      <c r="P5778" s="6">
        <f>MONTH(tbl_Sales[[#This Row],[Date]])</f>
        <v>12</v>
      </c>
      <c r="Q5778" s="6">
        <f>YEAR(tbl_Sales[[#This Row],[Date]])</f>
        <v>2016</v>
      </c>
    </row>
    <row r="5779" spans="1:17" x14ac:dyDescent="0.25">
      <c r="A5779" s="1">
        <v>42720</v>
      </c>
      <c r="B5779">
        <v>667500</v>
      </c>
      <c r="C5779" t="s">
        <v>51</v>
      </c>
      <c r="D5779" t="s">
        <v>12428</v>
      </c>
      <c r="E5779" t="s">
        <v>5</v>
      </c>
      <c r="F5779">
        <v>3044</v>
      </c>
      <c r="G5779">
        <v>3</v>
      </c>
      <c r="H5779">
        <v>2</v>
      </c>
      <c r="I5779">
        <v>2</v>
      </c>
      <c r="J5779">
        <v>167</v>
      </c>
      <c r="L5779" t="s">
        <v>5895</v>
      </c>
      <c r="M5779" t="s">
        <v>115</v>
      </c>
      <c r="N5779" t="s">
        <v>18</v>
      </c>
      <c r="O5779" s="6" t="str">
        <f>INDEX(lkp_Region,MATCH(tbl_Sales[[#This Row],[Suburb]],lkp_Suburb,0))</f>
        <v>Northern Metropolitan</v>
      </c>
      <c r="P5779" s="6">
        <f>MONTH(tbl_Sales[[#This Row],[Date]])</f>
        <v>12</v>
      </c>
      <c r="Q5779" s="6">
        <f>YEAR(tbl_Sales[[#This Row],[Date]])</f>
        <v>2016</v>
      </c>
    </row>
    <row r="5780" spans="1:17" x14ac:dyDescent="0.25">
      <c r="A5780" s="1">
        <v>42720</v>
      </c>
      <c r="B5780">
        <v>1325000</v>
      </c>
      <c r="C5780" t="s">
        <v>2</v>
      </c>
      <c r="D5780" t="s">
        <v>12429</v>
      </c>
      <c r="E5780" t="s">
        <v>5</v>
      </c>
      <c r="F5780">
        <v>3057</v>
      </c>
      <c r="G5780">
        <v>3</v>
      </c>
      <c r="H5780">
        <v>2</v>
      </c>
      <c r="I5780">
        <v>2</v>
      </c>
      <c r="J5780">
        <v>190</v>
      </c>
      <c r="K5780">
        <v>1940</v>
      </c>
      <c r="L5780" t="s">
        <v>5896</v>
      </c>
      <c r="M5780" t="s">
        <v>83</v>
      </c>
      <c r="N5780" t="s">
        <v>18</v>
      </c>
      <c r="O5780" s="6" t="str">
        <f>INDEX(lkp_Region,MATCH(tbl_Sales[[#This Row],[Suburb]],lkp_Suburb,0))</f>
        <v>Northern Metropolitan</v>
      </c>
      <c r="P5780" s="6">
        <f>MONTH(tbl_Sales[[#This Row],[Date]])</f>
        <v>12</v>
      </c>
      <c r="Q5780" s="6">
        <f>YEAR(tbl_Sales[[#This Row],[Date]])</f>
        <v>2016</v>
      </c>
    </row>
    <row r="5781" spans="1:17" x14ac:dyDescent="0.25">
      <c r="A5781" s="1">
        <v>42720</v>
      </c>
      <c r="B5781">
        <v>976000</v>
      </c>
      <c r="C5781" t="s">
        <v>2</v>
      </c>
      <c r="D5781" t="s">
        <v>12427</v>
      </c>
      <c r="E5781" t="s">
        <v>10</v>
      </c>
      <c r="F5781">
        <v>3033</v>
      </c>
      <c r="G5781">
        <v>3</v>
      </c>
      <c r="H5781">
        <v>3</v>
      </c>
      <c r="I5781">
        <v>2</v>
      </c>
      <c r="J5781">
        <v>605</v>
      </c>
      <c r="K5781">
        <v>1980</v>
      </c>
      <c r="L5781" t="s">
        <v>5897</v>
      </c>
      <c r="M5781" t="s">
        <v>119</v>
      </c>
      <c r="N5781" t="s">
        <v>49</v>
      </c>
      <c r="O5781" s="6" t="str">
        <f>INDEX(lkp_Region,MATCH(tbl_Sales[[#This Row],[Suburb]],lkp_Suburb,0))</f>
        <v>Western Metropolitan</v>
      </c>
      <c r="P5781" s="6">
        <f>MONTH(tbl_Sales[[#This Row],[Date]])</f>
        <v>12</v>
      </c>
      <c r="Q5781" s="6">
        <f>YEAR(tbl_Sales[[#This Row],[Date]])</f>
        <v>2016</v>
      </c>
    </row>
    <row r="5782" spans="1:17" x14ac:dyDescent="0.25">
      <c r="A5782" s="1">
        <v>42720</v>
      </c>
      <c r="B5782">
        <v>980000</v>
      </c>
      <c r="C5782" t="s">
        <v>2</v>
      </c>
      <c r="D5782" t="s">
        <v>12423</v>
      </c>
      <c r="E5782" t="s">
        <v>5</v>
      </c>
      <c r="F5782">
        <v>3040</v>
      </c>
      <c r="G5782">
        <v>3</v>
      </c>
      <c r="H5782">
        <v>1</v>
      </c>
      <c r="I5782">
        <v>1</v>
      </c>
      <c r="J5782">
        <v>445</v>
      </c>
      <c r="L5782" t="s">
        <v>5898</v>
      </c>
      <c r="M5782" t="s">
        <v>47</v>
      </c>
      <c r="N5782" t="s">
        <v>49</v>
      </c>
      <c r="O5782" s="6" t="str">
        <f>INDEX(lkp_Region,MATCH(tbl_Sales[[#This Row],[Suburb]],lkp_Suburb,0))</f>
        <v>Western Metropolitan</v>
      </c>
      <c r="P5782" s="6">
        <f>MONTH(tbl_Sales[[#This Row],[Date]])</f>
        <v>12</v>
      </c>
      <c r="Q5782" s="6">
        <f>YEAR(tbl_Sales[[#This Row],[Date]])</f>
        <v>2016</v>
      </c>
    </row>
    <row r="5783" spans="1:17" x14ac:dyDescent="0.25">
      <c r="A5783" s="1">
        <v>42720</v>
      </c>
      <c r="B5783">
        <v>1362000</v>
      </c>
      <c r="C5783" t="s">
        <v>2</v>
      </c>
      <c r="D5783" t="s">
        <v>12431</v>
      </c>
      <c r="E5783" t="s">
        <v>10</v>
      </c>
      <c r="F5783">
        <v>3108</v>
      </c>
      <c r="G5783">
        <v>3</v>
      </c>
      <c r="H5783">
        <v>1</v>
      </c>
      <c r="I5783">
        <v>2</v>
      </c>
      <c r="J5783">
        <v>798</v>
      </c>
      <c r="K5783">
        <v>1960</v>
      </c>
      <c r="L5783" t="s">
        <v>5899</v>
      </c>
      <c r="M5783" t="s">
        <v>126</v>
      </c>
      <c r="N5783" t="s">
        <v>128</v>
      </c>
      <c r="O5783" s="6" t="str">
        <f>INDEX(lkp_Region,MATCH(tbl_Sales[[#This Row],[Suburb]],lkp_Suburb,0))</f>
        <v>Eastern Metropolitan</v>
      </c>
      <c r="P5783" s="6">
        <f>MONTH(tbl_Sales[[#This Row],[Date]])</f>
        <v>12</v>
      </c>
      <c r="Q5783" s="6">
        <f>YEAR(tbl_Sales[[#This Row],[Date]])</f>
        <v>2016</v>
      </c>
    </row>
    <row r="5784" spans="1:17" x14ac:dyDescent="0.25">
      <c r="A5784" s="1">
        <v>42720</v>
      </c>
      <c r="B5784">
        <v>1468000</v>
      </c>
      <c r="C5784" t="s">
        <v>2</v>
      </c>
      <c r="D5784" t="s">
        <v>12427</v>
      </c>
      <c r="E5784" t="s">
        <v>10</v>
      </c>
      <c r="F5784">
        <v>3108</v>
      </c>
      <c r="G5784">
        <v>4</v>
      </c>
      <c r="H5784">
        <v>2</v>
      </c>
      <c r="I5784">
        <v>2</v>
      </c>
      <c r="J5784">
        <v>806</v>
      </c>
      <c r="K5784">
        <v>1975</v>
      </c>
      <c r="L5784" t="s">
        <v>5900</v>
      </c>
      <c r="M5784" t="s">
        <v>126</v>
      </c>
      <c r="N5784" t="s">
        <v>128</v>
      </c>
      <c r="O5784" s="6" t="str">
        <f>INDEX(lkp_Region,MATCH(tbl_Sales[[#This Row],[Suburb]],lkp_Suburb,0))</f>
        <v>Eastern Metropolitan</v>
      </c>
      <c r="P5784" s="6">
        <f>MONTH(tbl_Sales[[#This Row],[Date]])</f>
        <v>12</v>
      </c>
      <c r="Q5784" s="6">
        <f>YEAR(tbl_Sales[[#This Row],[Date]])</f>
        <v>2016</v>
      </c>
    </row>
    <row r="5785" spans="1:17" x14ac:dyDescent="0.25">
      <c r="A5785" s="1">
        <v>42720</v>
      </c>
      <c r="B5785">
        <v>1300000</v>
      </c>
      <c r="C5785" t="s">
        <v>2</v>
      </c>
      <c r="D5785" t="s">
        <v>12428</v>
      </c>
      <c r="E5785" t="s">
        <v>10</v>
      </c>
      <c r="F5785">
        <v>3163</v>
      </c>
      <c r="G5785">
        <v>2</v>
      </c>
      <c r="H5785">
        <v>1</v>
      </c>
      <c r="I5785">
        <v>1</v>
      </c>
      <c r="J5785">
        <v>640</v>
      </c>
      <c r="K5785">
        <v>1900</v>
      </c>
      <c r="L5785" t="s">
        <v>5901</v>
      </c>
      <c r="M5785" t="s">
        <v>201</v>
      </c>
      <c r="N5785" t="s">
        <v>57</v>
      </c>
      <c r="O5785" s="6" t="str">
        <f>INDEX(lkp_Region,MATCH(tbl_Sales[[#This Row],[Suburb]],lkp_Suburb,0))</f>
        <v>Southern Metropolitan</v>
      </c>
      <c r="P5785" s="6">
        <f>MONTH(tbl_Sales[[#This Row],[Date]])</f>
        <v>12</v>
      </c>
      <c r="Q5785" s="6">
        <f>YEAR(tbl_Sales[[#This Row],[Date]])</f>
        <v>2016</v>
      </c>
    </row>
    <row r="5786" spans="1:17" x14ac:dyDescent="0.25">
      <c r="A5786" s="1">
        <v>42720</v>
      </c>
      <c r="B5786">
        <v>1860000</v>
      </c>
      <c r="C5786" t="s">
        <v>2</v>
      </c>
      <c r="D5786" t="s">
        <v>12432</v>
      </c>
      <c r="E5786" t="s">
        <v>5</v>
      </c>
      <c r="F5786">
        <v>3204</v>
      </c>
      <c r="G5786">
        <v>4</v>
      </c>
      <c r="H5786">
        <v>2</v>
      </c>
      <c r="I5786">
        <v>3</v>
      </c>
      <c r="J5786">
        <v>855</v>
      </c>
      <c r="K5786">
        <v>1930</v>
      </c>
      <c r="L5786" t="s">
        <v>5902</v>
      </c>
      <c r="M5786" t="s">
        <v>55</v>
      </c>
      <c r="N5786" t="s">
        <v>57</v>
      </c>
      <c r="O5786" s="6" t="str">
        <f>INDEX(lkp_Region,MATCH(tbl_Sales[[#This Row],[Suburb]],lkp_Suburb,0))</f>
        <v>Southern Metropolitan</v>
      </c>
      <c r="P5786" s="6">
        <f>MONTH(tbl_Sales[[#This Row],[Date]])</f>
        <v>12</v>
      </c>
      <c r="Q5786" s="6">
        <f>YEAR(tbl_Sales[[#This Row],[Date]])</f>
        <v>2016</v>
      </c>
    </row>
    <row r="5787" spans="1:17" x14ac:dyDescent="0.25">
      <c r="A5787" s="1">
        <v>42720</v>
      </c>
      <c r="B5787">
        <v>775000</v>
      </c>
      <c r="C5787" t="s">
        <v>51</v>
      </c>
      <c r="D5787" t="s">
        <v>12428</v>
      </c>
      <c r="E5787" t="s">
        <v>10</v>
      </c>
      <c r="F5787">
        <v>3124</v>
      </c>
      <c r="G5787">
        <v>2</v>
      </c>
      <c r="H5787">
        <v>2</v>
      </c>
      <c r="I5787">
        <v>1</v>
      </c>
      <c r="J5787">
        <v>103</v>
      </c>
      <c r="L5787" t="s">
        <v>5903</v>
      </c>
      <c r="M5787" t="s">
        <v>209</v>
      </c>
      <c r="N5787" t="s">
        <v>101</v>
      </c>
      <c r="O5787" s="6" t="str">
        <f>INDEX(lkp_Region,MATCH(tbl_Sales[[#This Row],[Suburb]],lkp_Suburb,0))</f>
        <v>Southern Metropolitan</v>
      </c>
      <c r="P5787" s="6">
        <f>MONTH(tbl_Sales[[#This Row],[Date]])</f>
        <v>12</v>
      </c>
      <c r="Q5787" s="6">
        <f>YEAR(tbl_Sales[[#This Row],[Date]])</f>
        <v>2016</v>
      </c>
    </row>
    <row r="5788" spans="1:17" x14ac:dyDescent="0.25">
      <c r="A5788" s="1">
        <v>42720</v>
      </c>
      <c r="B5788">
        <v>1137000</v>
      </c>
      <c r="C5788" t="s">
        <v>51</v>
      </c>
      <c r="D5788" t="s">
        <v>12425</v>
      </c>
      <c r="E5788" t="s">
        <v>10</v>
      </c>
      <c r="F5788">
        <v>3104</v>
      </c>
      <c r="G5788">
        <v>3</v>
      </c>
      <c r="H5788">
        <v>2</v>
      </c>
      <c r="I5788">
        <v>2</v>
      </c>
      <c r="J5788">
        <v>349</v>
      </c>
      <c r="L5788" t="s">
        <v>5904</v>
      </c>
      <c r="M5788" t="s">
        <v>99</v>
      </c>
      <c r="N5788" t="s">
        <v>101</v>
      </c>
      <c r="O5788" s="6" t="str">
        <f>INDEX(lkp_Region,MATCH(tbl_Sales[[#This Row],[Suburb]],lkp_Suburb,0))</f>
        <v>Southern Metropolitan</v>
      </c>
      <c r="P5788" s="6">
        <f>MONTH(tbl_Sales[[#This Row],[Date]])</f>
        <v>12</v>
      </c>
      <c r="Q5788" s="6">
        <f>YEAR(tbl_Sales[[#This Row],[Date]])</f>
        <v>2016</v>
      </c>
    </row>
    <row r="5789" spans="1:17" x14ac:dyDescent="0.25">
      <c r="A5789" s="1">
        <v>42720</v>
      </c>
      <c r="B5789">
        <v>1275000</v>
      </c>
      <c r="C5789" t="s">
        <v>2</v>
      </c>
      <c r="D5789" t="s">
        <v>12428</v>
      </c>
      <c r="E5789" t="s">
        <v>5</v>
      </c>
      <c r="F5789">
        <v>3146</v>
      </c>
      <c r="G5789">
        <v>3</v>
      </c>
      <c r="H5789">
        <v>2</v>
      </c>
      <c r="I5789">
        <v>2</v>
      </c>
      <c r="J5789">
        <v>669</v>
      </c>
      <c r="L5789" t="s">
        <v>5905</v>
      </c>
      <c r="M5789" t="s">
        <v>102</v>
      </c>
      <c r="N5789" t="s">
        <v>101</v>
      </c>
      <c r="O5789" s="6" t="str">
        <f>INDEX(lkp_Region,MATCH(tbl_Sales[[#This Row],[Suburb]],lkp_Suburb,0))</f>
        <v>Southern Metropolitan</v>
      </c>
      <c r="P5789" s="6">
        <f>MONTH(tbl_Sales[[#This Row],[Date]])</f>
        <v>12</v>
      </c>
      <c r="Q5789" s="6">
        <f>YEAR(tbl_Sales[[#This Row],[Date]])</f>
        <v>2016</v>
      </c>
    </row>
    <row r="5790" spans="1:17" x14ac:dyDescent="0.25">
      <c r="A5790" s="1">
        <v>42720</v>
      </c>
      <c r="B5790">
        <v>1905000</v>
      </c>
      <c r="C5790" t="s">
        <v>2</v>
      </c>
      <c r="D5790" t="s">
        <v>12423</v>
      </c>
      <c r="E5790" t="s">
        <v>10</v>
      </c>
      <c r="F5790">
        <v>3104</v>
      </c>
      <c r="G5790">
        <v>4</v>
      </c>
      <c r="H5790">
        <v>2</v>
      </c>
      <c r="I5790">
        <v>2</v>
      </c>
      <c r="J5790">
        <v>647</v>
      </c>
      <c r="K5790">
        <v>1955</v>
      </c>
      <c r="L5790" t="s">
        <v>5906</v>
      </c>
      <c r="M5790" t="s">
        <v>99</v>
      </c>
      <c r="N5790" t="s">
        <v>101</v>
      </c>
      <c r="O5790" s="6" t="str">
        <f>INDEX(lkp_Region,MATCH(tbl_Sales[[#This Row],[Suburb]],lkp_Suburb,0))</f>
        <v>Southern Metropolitan</v>
      </c>
      <c r="P5790" s="6">
        <f>MONTH(tbl_Sales[[#This Row],[Date]])</f>
        <v>12</v>
      </c>
      <c r="Q5790" s="6">
        <f>YEAR(tbl_Sales[[#This Row],[Date]])</f>
        <v>2016</v>
      </c>
    </row>
    <row r="5791" spans="1:17" x14ac:dyDescent="0.25">
      <c r="A5791" s="1">
        <v>42720</v>
      </c>
      <c r="B5791">
        <v>2010000</v>
      </c>
      <c r="C5791" t="s">
        <v>2</v>
      </c>
      <c r="D5791" t="s">
        <v>12427</v>
      </c>
      <c r="E5791" t="s">
        <v>10</v>
      </c>
      <c r="F5791">
        <v>3146</v>
      </c>
      <c r="G5791">
        <v>4</v>
      </c>
      <c r="H5791">
        <v>2</v>
      </c>
      <c r="I5791">
        <v>2</v>
      </c>
      <c r="J5791">
        <v>659</v>
      </c>
      <c r="K5791">
        <v>1930</v>
      </c>
      <c r="L5791" t="s">
        <v>5907</v>
      </c>
      <c r="M5791" t="s">
        <v>102</v>
      </c>
      <c r="N5791" t="s">
        <v>101</v>
      </c>
      <c r="O5791" s="6" t="str">
        <f>INDEX(lkp_Region,MATCH(tbl_Sales[[#This Row],[Suburb]],lkp_Suburb,0))</f>
        <v>Southern Metropolitan</v>
      </c>
      <c r="P5791" s="6">
        <f>MONTH(tbl_Sales[[#This Row],[Date]])</f>
        <v>12</v>
      </c>
      <c r="Q5791" s="6">
        <f>YEAR(tbl_Sales[[#This Row],[Date]])</f>
        <v>2016</v>
      </c>
    </row>
    <row r="5792" spans="1:17" x14ac:dyDescent="0.25">
      <c r="A5792" s="1">
        <v>42720</v>
      </c>
      <c r="B5792">
        <v>1535000</v>
      </c>
      <c r="C5792" t="s">
        <v>2</v>
      </c>
      <c r="D5792" t="s">
        <v>12423</v>
      </c>
      <c r="E5792" t="s">
        <v>10</v>
      </c>
      <c r="F5792">
        <v>3079</v>
      </c>
      <c r="G5792">
        <v>3</v>
      </c>
      <c r="H5792">
        <v>1</v>
      </c>
      <c r="I5792">
        <v>2</v>
      </c>
      <c r="J5792">
        <v>691</v>
      </c>
      <c r="K5792">
        <v>1950</v>
      </c>
      <c r="L5792" t="s">
        <v>5908</v>
      </c>
      <c r="M5792" t="s">
        <v>213</v>
      </c>
      <c r="N5792" t="s">
        <v>150</v>
      </c>
      <c r="O5792" s="6" t="str">
        <f>INDEX(lkp_Region,MATCH(tbl_Sales[[#This Row],[Suburb]],lkp_Suburb,0))</f>
        <v>Eastern Metropolitan</v>
      </c>
      <c r="P5792" s="6">
        <f>MONTH(tbl_Sales[[#This Row],[Date]])</f>
        <v>12</v>
      </c>
      <c r="Q5792" s="6">
        <f>YEAR(tbl_Sales[[#This Row],[Date]])</f>
        <v>2016</v>
      </c>
    </row>
    <row r="5793" spans="1:17" x14ac:dyDescent="0.25">
      <c r="A5793" s="1">
        <v>42721</v>
      </c>
      <c r="B5793">
        <v>720000</v>
      </c>
      <c r="C5793" t="s">
        <v>13</v>
      </c>
      <c r="D5793" t="s">
        <v>12429</v>
      </c>
      <c r="E5793" t="s">
        <v>10</v>
      </c>
      <c r="F5793">
        <v>3068</v>
      </c>
      <c r="G5793">
        <v>2</v>
      </c>
      <c r="H5793">
        <v>2</v>
      </c>
      <c r="I5793">
        <v>1</v>
      </c>
      <c r="J5793">
        <v>4296</v>
      </c>
      <c r="K5793">
        <v>2011</v>
      </c>
      <c r="L5793" t="s">
        <v>5909</v>
      </c>
      <c r="M5793" t="s">
        <v>72</v>
      </c>
      <c r="N5793" t="s">
        <v>8</v>
      </c>
      <c r="O5793" s="6" t="str">
        <f>INDEX(lkp_Region,MATCH(tbl_Sales[[#This Row],[Suburb]],lkp_Suburb,0))</f>
        <v>Northern Metropolitan</v>
      </c>
      <c r="P5793" s="6">
        <f>MONTH(tbl_Sales[[#This Row],[Date]])</f>
        <v>12</v>
      </c>
      <c r="Q5793" s="6">
        <f>YEAR(tbl_Sales[[#This Row],[Date]])</f>
        <v>2016</v>
      </c>
    </row>
    <row r="5794" spans="1:17" x14ac:dyDescent="0.25">
      <c r="A5794" s="1">
        <v>42721</v>
      </c>
      <c r="B5794">
        <v>1300000</v>
      </c>
      <c r="C5794" t="s">
        <v>2</v>
      </c>
      <c r="D5794" t="s">
        <v>12427</v>
      </c>
      <c r="E5794" t="s">
        <v>10</v>
      </c>
      <c r="F5794">
        <v>3121</v>
      </c>
      <c r="G5794">
        <v>3</v>
      </c>
      <c r="H5794">
        <v>1</v>
      </c>
      <c r="I5794">
        <v>1</v>
      </c>
      <c r="J5794">
        <v>326</v>
      </c>
      <c r="K5794">
        <v>1890</v>
      </c>
      <c r="L5794" t="s">
        <v>5910</v>
      </c>
      <c r="M5794" t="s">
        <v>470</v>
      </c>
      <c r="N5794" t="s">
        <v>8</v>
      </c>
      <c r="O5794" s="6" t="str">
        <f>INDEX(lkp_Region,MATCH(tbl_Sales[[#This Row],[Suburb]],lkp_Suburb,0))</f>
        <v>Northern Metropolitan</v>
      </c>
      <c r="P5794" s="6">
        <f>MONTH(tbl_Sales[[#This Row],[Date]])</f>
        <v>12</v>
      </c>
      <c r="Q5794" s="6">
        <f>YEAR(tbl_Sales[[#This Row],[Date]])</f>
        <v>2016</v>
      </c>
    </row>
    <row r="5795" spans="1:17" x14ac:dyDescent="0.25">
      <c r="A5795" s="1">
        <v>42721</v>
      </c>
      <c r="B5795">
        <v>1450000</v>
      </c>
      <c r="C5795" t="s">
        <v>13</v>
      </c>
      <c r="D5795" t="s">
        <v>12424</v>
      </c>
      <c r="E5795" t="s">
        <v>5</v>
      </c>
      <c r="F5795">
        <v>3142</v>
      </c>
      <c r="G5795">
        <v>2</v>
      </c>
      <c r="H5795">
        <v>2</v>
      </c>
      <c r="I5795">
        <v>2</v>
      </c>
      <c r="J5795">
        <v>0</v>
      </c>
      <c r="L5795" t="s">
        <v>5911</v>
      </c>
      <c r="M5795" t="s">
        <v>109</v>
      </c>
      <c r="N5795" t="s">
        <v>76</v>
      </c>
      <c r="O5795" s="6" t="str">
        <f>INDEX(lkp_Region,MATCH(tbl_Sales[[#This Row],[Suburb]],lkp_Suburb,0))</f>
        <v>Southern Metropolitan</v>
      </c>
      <c r="P5795" s="6">
        <f>MONTH(tbl_Sales[[#This Row],[Date]])</f>
        <v>12</v>
      </c>
      <c r="Q5795" s="6">
        <f>YEAR(tbl_Sales[[#This Row],[Date]])</f>
        <v>2016</v>
      </c>
    </row>
    <row r="5796" spans="1:17" x14ac:dyDescent="0.25">
      <c r="A5796" s="1">
        <v>42721</v>
      </c>
      <c r="B5796">
        <v>1700000</v>
      </c>
      <c r="C5796" t="s">
        <v>2</v>
      </c>
      <c r="D5796" t="s">
        <v>12428</v>
      </c>
      <c r="E5796" t="s">
        <v>10</v>
      </c>
      <c r="F5796">
        <v>3141</v>
      </c>
      <c r="G5796">
        <v>3</v>
      </c>
      <c r="H5796">
        <v>2</v>
      </c>
      <c r="I5796">
        <v>2</v>
      </c>
      <c r="J5796">
        <v>141</v>
      </c>
      <c r="K5796">
        <v>1990</v>
      </c>
      <c r="L5796" t="s">
        <v>5912</v>
      </c>
      <c r="M5796" t="s">
        <v>111</v>
      </c>
      <c r="N5796" t="s">
        <v>76</v>
      </c>
      <c r="O5796" s="6" t="str">
        <f>INDEX(lkp_Region,MATCH(tbl_Sales[[#This Row],[Suburb]],lkp_Suburb,0))</f>
        <v>Southern Metropolitan</v>
      </c>
      <c r="P5796" s="6">
        <f>MONTH(tbl_Sales[[#This Row],[Date]])</f>
        <v>12</v>
      </c>
      <c r="Q5796" s="6">
        <f>YEAR(tbl_Sales[[#This Row],[Date]])</f>
        <v>2016</v>
      </c>
    </row>
    <row r="5797" spans="1:17" x14ac:dyDescent="0.25">
      <c r="A5797" s="1">
        <v>42721</v>
      </c>
      <c r="B5797">
        <v>451000</v>
      </c>
      <c r="C5797" t="s">
        <v>13</v>
      </c>
      <c r="D5797" t="s">
        <v>12432</v>
      </c>
      <c r="E5797" t="s">
        <v>10</v>
      </c>
      <c r="F5797">
        <v>3182</v>
      </c>
      <c r="G5797">
        <v>1</v>
      </c>
      <c r="H5797">
        <v>1</v>
      </c>
      <c r="I5797">
        <v>1</v>
      </c>
      <c r="J5797">
        <v>0</v>
      </c>
      <c r="K5797">
        <v>2009</v>
      </c>
      <c r="L5797" t="s">
        <v>5913</v>
      </c>
      <c r="M5797" t="s">
        <v>156</v>
      </c>
      <c r="N5797" t="s">
        <v>26</v>
      </c>
      <c r="O5797" s="6" t="str">
        <f>INDEX(lkp_Region,MATCH(tbl_Sales[[#This Row],[Suburb]],lkp_Suburb,0))</f>
        <v>Southern Metropolitan</v>
      </c>
      <c r="P5797" s="6">
        <f>MONTH(tbl_Sales[[#This Row],[Date]])</f>
        <v>12</v>
      </c>
      <c r="Q5797" s="6">
        <f>YEAR(tbl_Sales[[#This Row],[Date]])</f>
        <v>2016</v>
      </c>
    </row>
    <row r="5798" spans="1:17" x14ac:dyDescent="0.25">
      <c r="A5798" s="1">
        <v>42721</v>
      </c>
      <c r="B5798">
        <v>950000</v>
      </c>
      <c r="C5798" t="s">
        <v>51</v>
      </c>
      <c r="D5798" t="s">
        <v>12427</v>
      </c>
      <c r="E5798" t="s">
        <v>5</v>
      </c>
      <c r="F5798">
        <v>3207</v>
      </c>
      <c r="G5798">
        <v>3</v>
      </c>
      <c r="H5798">
        <v>2</v>
      </c>
      <c r="I5798">
        <v>2</v>
      </c>
      <c r="J5798">
        <v>0</v>
      </c>
      <c r="K5798">
        <v>2012</v>
      </c>
      <c r="L5798" t="s">
        <v>5914</v>
      </c>
      <c r="M5798" t="s">
        <v>24</v>
      </c>
      <c r="N5798" t="s">
        <v>26</v>
      </c>
      <c r="O5798" s="6" t="str">
        <f>INDEX(lkp_Region,MATCH(tbl_Sales[[#This Row],[Suburb]],lkp_Suburb,0))</f>
        <v>Southern Metropolitan</v>
      </c>
      <c r="P5798" s="6">
        <f>MONTH(tbl_Sales[[#This Row],[Date]])</f>
        <v>12</v>
      </c>
      <c r="Q5798" s="6">
        <f>YEAR(tbl_Sales[[#This Row],[Date]])</f>
        <v>2016</v>
      </c>
    </row>
    <row r="5799" spans="1:17" x14ac:dyDescent="0.25">
      <c r="A5799" s="1">
        <v>42721</v>
      </c>
      <c r="B5799">
        <v>1400000</v>
      </c>
      <c r="C5799" t="s">
        <v>51</v>
      </c>
      <c r="D5799" t="s">
        <v>12432</v>
      </c>
      <c r="E5799" t="s">
        <v>5</v>
      </c>
      <c r="F5799">
        <v>3182</v>
      </c>
      <c r="G5799">
        <v>3</v>
      </c>
      <c r="H5799">
        <v>2</v>
      </c>
      <c r="I5799">
        <v>2</v>
      </c>
      <c r="J5799">
        <v>128</v>
      </c>
      <c r="K5799">
        <v>2002</v>
      </c>
      <c r="L5799" t="s">
        <v>5915</v>
      </c>
      <c r="M5799" t="s">
        <v>156</v>
      </c>
      <c r="N5799" t="s">
        <v>26</v>
      </c>
      <c r="O5799" s="6" t="str">
        <f>INDEX(lkp_Region,MATCH(tbl_Sales[[#This Row],[Suburb]],lkp_Suburb,0))</f>
        <v>Southern Metropolitan</v>
      </c>
      <c r="P5799" s="6">
        <f>MONTH(tbl_Sales[[#This Row],[Date]])</f>
        <v>12</v>
      </c>
      <c r="Q5799" s="6">
        <f>YEAR(tbl_Sales[[#This Row],[Date]])</f>
        <v>2016</v>
      </c>
    </row>
    <row r="5800" spans="1:17" x14ac:dyDescent="0.25">
      <c r="A5800" s="1">
        <v>42721</v>
      </c>
      <c r="B5800">
        <v>575500</v>
      </c>
      <c r="C5800" t="s">
        <v>2</v>
      </c>
      <c r="D5800" t="s">
        <v>12428</v>
      </c>
      <c r="E5800" t="s">
        <v>10</v>
      </c>
      <c r="F5800">
        <v>3046</v>
      </c>
      <c r="G5800">
        <v>3</v>
      </c>
      <c r="H5800">
        <v>1</v>
      </c>
      <c r="I5800">
        <v>1</v>
      </c>
      <c r="J5800">
        <v>701</v>
      </c>
      <c r="L5800" t="s">
        <v>5916</v>
      </c>
      <c r="M5800" t="s">
        <v>78</v>
      </c>
      <c r="N5800" t="s">
        <v>18</v>
      </c>
      <c r="O5800" s="6" t="str">
        <f>INDEX(lkp_Region,MATCH(tbl_Sales[[#This Row],[Suburb]],lkp_Suburb,0))</f>
        <v>Northern Metropolitan</v>
      </c>
      <c r="P5800" s="6">
        <f>MONTH(tbl_Sales[[#This Row],[Date]])</f>
        <v>12</v>
      </c>
      <c r="Q5800" s="6">
        <f>YEAR(tbl_Sales[[#This Row],[Date]])</f>
        <v>2016</v>
      </c>
    </row>
    <row r="5801" spans="1:17" x14ac:dyDescent="0.25">
      <c r="A5801" s="1">
        <v>42721</v>
      </c>
      <c r="B5801">
        <v>1321000</v>
      </c>
      <c r="C5801" t="s">
        <v>2</v>
      </c>
      <c r="D5801" t="s">
        <v>12427</v>
      </c>
      <c r="E5801" t="s">
        <v>10</v>
      </c>
      <c r="F5801">
        <v>3041</v>
      </c>
      <c r="G5801">
        <v>2</v>
      </c>
      <c r="H5801">
        <v>1</v>
      </c>
      <c r="I5801">
        <v>1</v>
      </c>
      <c r="J5801">
        <v>703</v>
      </c>
      <c r="L5801" t="s">
        <v>5917</v>
      </c>
      <c r="M5801" t="s">
        <v>121</v>
      </c>
      <c r="N5801" t="s">
        <v>49</v>
      </c>
      <c r="O5801" s="6" t="str">
        <f>INDEX(lkp_Region,MATCH(tbl_Sales[[#This Row],[Suburb]],lkp_Suburb,0))</f>
        <v>Western Metropolitan</v>
      </c>
      <c r="P5801" s="6">
        <f>MONTH(tbl_Sales[[#This Row],[Date]])</f>
        <v>12</v>
      </c>
      <c r="Q5801" s="6">
        <f>YEAR(tbl_Sales[[#This Row],[Date]])</f>
        <v>2016</v>
      </c>
    </row>
    <row r="5802" spans="1:17" x14ac:dyDescent="0.25">
      <c r="A5802" s="1">
        <v>42721</v>
      </c>
      <c r="B5802">
        <v>1400000</v>
      </c>
      <c r="C5802" t="s">
        <v>2</v>
      </c>
      <c r="D5802" t="s">
        <v>12427</v>
      </c>
      <c r="E5802" t="s">
        <v>5</v>
      </c>
      <c r="F5802">
        <v>3040</v>
      </c>
      <c r="G5802">
        <v>3</v>
      </c>
      <c r="H5802">
        <v>2</v>
      </c>
      <c r="I5802">
        <v>2</v>
      </c>
      <c r="J5802">
        <v>383</v>
      </c>
      <c r="L5802" t="s">
        <v>5918</v>
      </c>
      <c r="M5802" t="s">
        <v>47</v>
      </c>
      <c r="N5802" t="s">
        <v>49</v>
      </c>
      <c r="O5802" s="6" t="str">
        <f>INDEX(lkp_Region,MATCH(tbl_Sales[[#This Row],[Suburb]],lkp_Suburb,0))</f>
        <v>Western Metropolitan</v>
      </c>
      <c r="P5802" s="6">
        <f>MONTH(tbl_Sales[[#This Row],[Date]])</f>
        <v>12</v>
      </c>
      <c r="Q5802" s="6">
        <f>YEAR(tbl_Sales[[#This Row],[Date]])</f>
        <v>2016</v>
      </c>
    </row>
    <row r="5803" spans="1:17" x14ac:dyDescent="0.25">
      <c r="A5803" s="1">
        <v>42721</v>
      </c>
      <c r="B5803">
        <v>1600000</v>
      </c>
      <c r="C5803" t="s">
        <v>2</v>
      </c>
      <c r="D5803" t="s">
        <v>12427</v>
      </c>
      <c r="E5803" t="s">
        <v>5</v>
      </c>
      <c r="F5803">
        <v>3034</v>
      </c>
      <c r="G5803">
        <v>4</v>
      </c>
      <c r="H5803">
        <v>3</v>
      </c>
      <c r="I5803">
        <v>3</v>
      </c>
      <c r="J5803">
        <v>1801</v>
      </c>
      <c r="L5803" t="s">
        <v>5919</v>
      </c>
      <c r="M5803" t="s">
        <v>524</v>
      </c>
      <c r="N5803" t="s">
        <v>49</v>
      </c>
      <c r="O5803" s="6" t="str">
        <f>INDEX(lkp_Region,MATCH(tbl_Sales[[#This Row],[Suburb]],lkp_Suburb,0))</f>
        <v>Western Metropolitan</v>
      </c>
      <c r="P5803" s="6">
        <f>MONTH(tbl_Sales[[#This Row],[Date]])</f>
        <v>12</v>
      </c>
      <c r="Q5803" s="6">
        <f>YEAR(tbl_Sales[[#This Row],[Date]])</f>
        <v>2016</v>
      </c>
    </row>
    <row r="5804" spans="1:17" x14ac:dyDescent="0.25">
      <c r="A5804" s="1">
        <v>42721</v>
      </c>
      <c r="B5804">
        <v>888000</v>
      </c>
      <c r="C5804" t="s">
        <v>51</v>
      </c>
      <c r="D5804" t="s">
        <v>12429</v>
      </c>
      <c r="E5804" t="s">
        <v>10</v>
      </c>
      <c r="F5804">
        <v>3051</v>
      </c>
      <c r="G5804">
        <v>2</v>
      </c>
      <c r="H5804">
        <v>1</v>
      </c>
      <c r="I5804">
        <v>1</v>
      </c>
      <c r="J5804">
        <v>0</v>
      </c>
      <c r="L5804" t="s">
        <v>5920</v>
      </c>
      <c r="M5804" t="s">
        <v>915</v>
      </c>
      <c r="N5804" t="s">
        <v>88</v>
      </c>
      <c r="O5804" s="6" t="str">
        <f>INDEX(lkp_Region,MATCH(tbl_Sales[[#This Row],[Suburb]],lkp_Suburb,0))</f>
        <v>Northern Metropolitan</v>
      </c>
      <c r="P5804" s="6">
        <f>MONTH(tbl_Sales[[#This Row],[Date]])</f>
        <v>12</v>
      </c>
      <c r="Q5804" s="6">
        <f>YEAR(tbl_Sales[[#This Row],[Date]])</f>
        <v>2016</v>
      </c>
    </row>
    <row r="5805" spans="1:17" x14ac:dyDescent="0.25">
      <c r="A5805" s="1">
        <v>42721</v>
      </c>
      <c r="B5805">
        <v>1211000</v>
      </c>
      <c r="C5805" t="s">
        <v>2</v>
      </c>
      <c r="D5805" t="s">
        <v>12427</v>
      </c>
      <c r="E5805" t="s">
        <v>5</v>
      </c>
      <c r="F5805">
        <v>3031</v>
      </c>
      <c r="G5805">
        <v>2</v>
      </c>
      <c r="H5805">
        <v>1</v>
      </c>
      <c r="I5805">
        <v>1</v>
      </c>
      <c r="J5805">
        <v>183</v>
      </c>
      <c r="L5805" t="s">
        <v>5921</v>
      </c>
      <c r="M5805" t="s">
        <v>264</v>
      </c>
      <c r="N5805" t="s">
        <v>88</v>
      </c>
      <c r="O5805" s="6" t="str">
        <f>INDEX(lkp_Region,MATCH(tbl_Sales[[#This Row],[Suburb]],lkp_Suburb,0))</f>
        <v>Northern Metropolitan</v>
      </c>
      <c r="P5805" s="6">
        <f>MONTH(tbl_Sales[[#This Row],[Date]])</f>
        <v>12</v>
      </c>
      <c r="Q5805" s="6">
        <f>YEAR(tbl_Sales[[#This Row],[Date]])</f>
        <v>2016</v>
      </c>
    </row>
    <row r="5806" spans="1:17" x14ac:dyDescent="0.25">
      <c r="A5806" s="1">
        <v>42721</v>
      </c>
      <c r="B5806">
        <v>275000</v>
      </c>
      <c r="C5806" t="s">
        <v>13</v>
      </c>
      <c r="D5806" t="s">
        <v>12425</v>
      </c>
      <c r="E5806" t="s">
        <v>5</v>
      </c>
      <c r="F5806">
        <v>3012</v>
      </c>
      <c r="G5806">
        <v>2</v>
      </c>
      <c r="H5806">
        <v>1</v>
      </c>
      <c r="I5806">
        <v>1</v>
      </c>
      <c r="J5806">
        <v>1972</v>
      </c>
      <c r="K5806">
        <v>1960</v>
      </c>
      <c r="L5806" t="s">
        <v>5922</v>
      </c>
      <c r="M5806" t="s">
        <v>19</v>
      </c>
      <c r="N5806" t="s">
        <v>21</v>
      </c>
      <c r="O5806" s="6" t="str">
        <f>INDEX(lkp_Region,MATCH(tbl_Sales[[#This Row],[Suburb]],lkp_Suburb,0))</f>
        <v>Western Metropolitan</v>
      </c>
      <c r="P5806" s="6">
        <f>MONTH(tbl_Sales[[#This Row],[Date]])</f>
        <v>12</v>
      </c>
      <c r="Q5806" s="6">
        <f>YEAR(tbl_Sales[[#This Row],[Date]])</f>
        <v>2016</v>
      </c>
    </row>
    <row r="5807" spans="1:17" x14ac:dyDescent="0.25">
      <c r="A5807" s="1">
        <v>42721</v>
      </c>
      <c r="B5807">
        <v>857000</v>
      </c>
      <c r="C5807" t="s">
        <v>2</v>
      </c>
      <c r="D5807" t="s">
        <v>12428</v>
      </c>
      <c r="E5807" t="s">
        <v>5</v>
      </c>
      <c r="F5807">
        <v>3018</v>
      </c>
      <c r="G5807">
        <v>2</v>
      </c>
      <c r="H5807">
        <v>2</v>
      </c>
      <c r="I5807">
        <v>1</v>
      </c>
      <c r="J5807">
        <v>675</v>
      </c>
      <c r="K5807">
        <v>1950</v>
      </c>
      <c r="L5807" t="s">
        <v>5923</v>
      </c>
      <c r="M5807" t="s">
        <v>67</v>
      </c>
      <c r="N5807" t="s">
        <v>69</v>
      </c>
      <c r="O5807" s="6" t="str">
        <f>INDEX(lkp_Region,MATCH(tbl_Sales[[#This Row],[Suburb]],lkp_Suburb,0))</f>
        <v>Western Metropolitan</v>
      </c>
      <c r="P5807" s="6">
        <f>MONTH(tbl_Sales[[#This Row],[Date]])</f>
        <v>12</v>
      </c>
      <c r="Q5807" s="6">
        <f>YEAR(tbl_Sales[[#This Row],[Date]])</f>
        <v>2016</v>
      </c>
    </row>
    <row r="5808" spans="1:17" x14ac:dyDescent="0.25">
      <c r="A5808" s="1">
        <v>42721</v>
      </c>
      <c r="B5808">
        <v>1410000</v>
      </c>
      <c r="C5808" t="s">
        <v>2</v>
      </c>
      <c r="D5808" t="s">
        <v>12428</v>
      </c>
      <c r="E5808" t="s">
        <v>5</v>
      </c>
      <c r="F5808">
        <v>3016</v>
      </c>
      <c r="G5808">
        <v>5</v>
      </c>
      <c r="H5808">
        <v>2</v>
      </c>
      <c r="I5808">
        <v>5</v>
      </c>
      <c r="J5808">
        <v>680</v>
      </c>
      <c r="L5808" t="s">
        <v>5924</v>
      </c>
      <c r="M5808" t="s">
        <v>1587</v>
      </c>
      <c r="N5808" t="s">
        <v>69</v>
      </c>
      <c r="O5808" s="6" t="str">
        <f>INDEX(lkp_Region,MATCH(tbl_Sales[[#This Row],[Suburb]],lkp_Suburb,0))</f>
        <v>Western Metropolitan</v>
      </c>
      <c r="P5808" s="6">
        <f>MONTH(tbl_Sales[[#This Row],[Date]])</f>
        <v>12</v>
      </c>
      <c r="Q5808" s="6">
        <f>YEAR(tbl_Sales[[#This Row],[Date]])</f>
        <v>2016</v>
      </c>
    </row>
    <row r="5809" spans="1:17" x14ac:dyDescent="0.25">
      <c r="A5809" s="1">
        <v>42721</v>
      </c>
      <c r="B5809">
        <v>605000</v>
      </c>
      <c r="C5809" t="s">
        <v>13</v>
      </c>
      <c r="D5809" t="s">
        <v>12429</v>
      </c>
      <c r="E5809" t="s">
        <v>10</v>
      </c>
      <c r="F5809">
        <v>3163</v>
      </c>
      <c r="G5809">
        <v>2</v>
      </c>
      <c r="H5809">
        <v>1</v>
      </c>
      <c r="I5809">
        <v>1</v>
      </c>
      <c r="J5809">
        <v>0</v>
      </c>
      <c r="K5809">
        <v>1973</v>
      </c>
      <c r="L5809" t="s">
        <v>5925</v>
      </c>
      <c r="M5809" t="s">
        <v>201</v>
      </c>
      <c r="N5809" t="s">
        <v>57</v>
      </c>
      <c r="O5809" s="6" t="str">
        <f>INDEX(lkp_Region,MATCH(tbl_Sales[[#This Row],[Suburb]],lkp_Suburb,0))</f>
        <v>Southern Metropolitan</v>
      </c>
      <c r="P5809" s="6">
        <f>MONTH(tbl_Sales[[#This Row],[Date]])</f>
        <v>12</v>
      </c>
      <c r="Q5809" s="6">
        <f>YEAR(tbl_Sales[[#This Row],[Date]])</f>
        <v>2016</v>
      </c>
    </row>
    <row r="5810" spans="1:17" x14ac:dyDescent="0.25">
      <c r="A5810" s="1">
        <v>42721</v>
      </c>
      <c r="B5810">
        <v>855000</v>
      </c>
      <c r="C5810" t="s">
        <v>13</v>
      </c>
      <c r="D5810" t="s">
        <v>12428</v>
      </c>
      <c r="E5810" t="s">
        <v>10</v>
      </c>
      <c r="F5810">
        <v>3204</v>
      </c>
      <c r="G5810">
        <v>2</v>
      </c>
      <c r="H5810">
        <v>2</v>
      </c>
      <c r="I5810">
        <v>3</v>
      </c>
      <c r="J5810">
        <v>226</v>
      </c>
      <c r="K5810">
        <v>2005</v>
      </c>
      <c r="L5810" t="s">
        <v>5926</v>
      </c>
      <c r="M5810" t="s">
        <v>55</v>
      </c>
      <c r="N5810" t="s">
        <v>57</v>
      </c>
      <c r="O5810" s="6" t="str">
        <f>INDEX(lkp_Region,MATCH(tbl_Sales[[#This Row],[Suburb]],lkp_Suburb,0))</f>
        <v>Southern Metropolitan</v>
      </c>
      <c r="P5810" s="6">
        <f>MONTH(tbl_Sales[[#This Row],[Date]])</f>
        <v>12</v>
      </c>
      <c r="Q5810" s="6">
        <f>YEAR(tbl_Sales[[#This Row],[Date]])</f>
        <v>2016</v>
      </c>
    </row>
    <row r="5811" spans="1:17" x14ac:dyDescent="0.25">
      <c r="A5811" s="1">
        <v>42721</v>
      </c>
      <c r="B5811">
        <v>1110000</v>
      </c>
      <c r="C5811" t="s">
        <v>2</v>
      </c>
      <c r="D5811" t="s">
        <v>12429</v>
      </c>
      <c r="E5811" t="s">
        <v>10</v>
      </c>
      <c r="F5811">
        <v>3165</v>
      </c>
      <c r="G5811">
        <v>3</v>
      </c>
      <c r="H5811">
        <v>1</v>
      </c>
      <c r="I5811">
        <v>4</v>
      </c>
      <c r="J5811">
        <v>612</v>
      </c>
      <c r="L5811" t="s">
        <v>5927</v>
      </c>
      <c r="M5811" t="s">
        <v>138</v>
      </c>
      <c r="N5811" t="s">
        <v>57</v>
      </c>
      <c r="O5811" s="6" t="str">
        <f>INDEX(lkp_Region,MATCH(tbl_Sales[[#This Row],[Suburb]],lkp_Suburb,0))</f>
        <v>Southern Metropolitan</v>
      </c>
      <c r="P5811" s="6">
        <f>MONTH(tbl_Sales[[#This Row],[Date]])</f>
        <v>12</v>
      </c>
      <c r="Q5811" s="6">
        <f>YEAR(tbl_Sales[[#This Row],[Date]])</f>
        <v>2016</v>
      </c>
    </row>
    <row r="5812" spans="1:17" x14ac:dyDescent="0.25">
      <c r="A5812" s="1">
        <v>42721</v>
      </c>
      <c r="B5812">
        <v>1010000</v>
      </c>
      <c r="C5812" t="s">
        <v>2</v>
      </c>
      <c r="D5812" t="s">
        <v>12427</v>
      </c>
      <c r="E5812" t="s">
        <v>10</v>
      </c>
      <c r="F5812">
        <v>3070</v>
      </c>
      <c r="G5812">
        <v>3</v>
      </c>
      <c r="H5812">
        <v>1</v>
      </c>
      <c r="I5812">
        <v>1</v>
      </c>
      <c r="J5812">
        <v>178</v>
      </c>
      <c r="K5812">
        <v>2000</v>
      </c>
      <c r="L5812" t="s">
        <v>5928</v>
      </c>
      <c r="M5812" t="s">
        <v>271</v>
      </c>
      <c r="N5812" t="s">
        <v>62</v>
      </c>
      <c r="O5812" s="6" t="str">
        <f>INDEX(lkp_Region,MATCH(tbl_Sales[[#This Row],[Suburb]],lkp_Suburb,0))</f>
        <v>Northern Metropolitan</v>
      </c>
      <c r="P5812" s="6">
        <f>MONTH(tbl_Sales[[#This Row],[Date]])</f>
        <v>12</v>
      </c>
      <c r="Q5812" s="6">
        <f>YEAR(tbl_Sales[[#This Row],[Date]])</f>
        <v>2016</v>
      </c>
    </row>
    <row r="5813" spans="1:17" x14ac:dyDescent="0.25">
      <c r="A5813" s="1">
        <v>42721</v>
      </c>
      <c r="B5813">
        <v>2100000</v>
      </c>
      <c r="C5813" t="s">
        <v>2</v>
      </c>
      <c r="D5813" t="s">
        <v>12427</v>
      </c>
      <c r="E5813" t="s">
        <v>10</v>
      </c>
      <c r="F5813">
        <v>3078</v>
      </c>
      <c r="G5813">
        <v>4</v>
      </c>
      <c r="H5813">
        <v>2</v>
      </c>
      <c r="I5813">
        <v>2</v>
      </c>
      <c r="J5813">
        <v>575</v>
      </c>
      <c r="K5813">
        <v>2008</v>
      </c>
      <c r="L5813" t="s">
        <v>5929</v>
      </c>
      <c r="M5813" t="s">
        <v>764</v>
      </c>
      <c r="N5813" t="s">
        <v>62</v>
      </c>
      <c r="O5813" s="6" t="str">
        <f>INDEX(lkp_Region,MATCH(tbl_Sales[[#This Row],[Suburb]],lkp_Suburb,0))</f>
        <v>Northern Metropolitan</v>
      </c>
      <c r="P5813" s="6">
        <f>MONTH(tbl_Sales[[#This Row],[Date]])</f>
        <v>12</v>
      </c>
      <c r="Q5813" s="6">
        <f>YEAR(tbl_Sales[[#This Row],[Date]])</f>
        <v>2016</v>
      </c>
    </row>
    <row r="5814" spans="1:17" x14ac:dyDescent="0.25">
      <c r="A5814" s="1">
        <v>42721</v>
      </c>
      <c r="B5814">
        <v>485000</v>
      </c>
      <c r="C5814" t="s">
        <v>2</v>
      </c>
      <c r="D5814" t="s">
        <v>12428</v>
      </c>
      <c r="E5814" t="s">
        <v>10</v>
      </c>
      <c r="F5814">
        <v>3020</v>
      </c>
      <c r="G5814">
        <v>3</v>
      </c>
      <c r="H5814">
        <v>4</v>
      </c>
      <c r="I5814">
        <v>2</v>
      </c>
      <c r="J5814">
        <v>482</v>
      </c>
      <c r="K5814">
        <v>1955</v>
      </c>
      <c r="L5814" t="s">
        <v>5930</v>
      </c>
      <c r="M5814" t="s">
        <v>141</v>
      </c>
      <c r="N5814" t="s">
        <v>3</v>
      </c>
      <c r="O5814" s="6" t="str">
        <f>INDEX(lkp_Region,MATCH(tbl_Sales[[#This Row],[Suburb]],lkp_Suburb,0))</f>
        <v>Western Metropolitan</v>
      </c>
      <c r="P5814" s="6">
        <f>MONTH(tbl_Sales[[#This Row],[Date]])</f>
        <v>12</v>
      </c>
      <c r="Q5814" s="6">
        <f>YEAR(tbl_Sales[[#This Row],[Date]])</f>
        <v>2016</v>
      </c>
    </row>
    <row r="5815" spans="1:17" x14ac:dyDescent="0.25">
      <c r="A5815" s="1">
        <v>42721</v>
      </c>
      <c r="B5815">
        <v>490000</v>
      </c>
      <c r="C5815" t="s">
        <v>13</v>
      </c>
      <c r="D5815" t="s">
        <v>12423</v>
      </c>
      <c r="E5815" t="s">
        <v>10</v>
      </c>
      <c r="F5815">
        <v>3020</v>
      </c>
      <c r="G5815">
        <v>3</v>
      </c>
      <c r="H5815">
        <v>1</v>
      </c>
      <c r="I5815">
        <v>1</v>
      </c>
      <c r="J5815">
        <v>301</v>
      </c>
      <c r="K5815">
        <v>1950</v>
      </c>
      <c r="L5815" t="s">
        <v>5931</v>
      </c>
      <c r="M5815" t="s">
        <v>443</v>
      </c>
      <c r="N5815" t="s">
        <v>3</v>
      </c>
      <c r="O5815" s="6" t="str">
        <f>INDEX(lkp_Region,MATCH(tbl_Sales[[#This Row],[Suburb]],lkp_Suburb,0))</f>
        <v>Western Metropolitan</v>
      </c>
      <c r="P5815" s="6">
        <f>MONTH(tbl_Sales[[#This Row],[Date]])</f>
        <v>12</v>
      </c>
      <c r="Q5815" s="6">
        <f>YEAR(tbl_Sales[[#This Row],[Date]])</f>
        <v>2016</v>
      </c>
    </row>
    <row r="5816" spans="1:17" x14ac:dyDescent="0.25">
      <c r="A5816" s="1">
        <v>42721</v>
      </c>
      <c r="B5816">
        <v>621000</v>
      </c>
      <c r="C5816" t="s">
        <v>2</v>
      </c>
      <c r="D5816" t="s">
        <v>12423</v>
      </c>
      <c r="E5816" t="s">
        <v>5</v>
      </c>
      <c r="F5816">
        <v>3020</v>
      </c>
      <c r="G5816">
        <v>5</v>
      </c>
      <c r="H5816">
        <v>2</v>
      </c>
      <c r="I5816">
        <v>2</v>
      </c>
      <c r="J5816">
        <v>596</v>
      </c>
      <c r="K5816">
        <v>1997</v>
      </c>
      <c r="L5816" t="s">
        <v>5932</v>
      </c>
      <c r="M5816" t="s">
        <v>141</v>
      </c>
      <c r="N5816" t="s">
        <v>3</v>
      </c>
      <c r="O5816" s="6" t="str">
        <f>INDEX(lkp_Region,MATCH(tbl_Sales[[#This Row],[Suburb]],lkp_Suburb,0))</f>
        <v>Western Metropolitan</v>
      </c>
      <c r="P5816" s="6">
        <f>MONTH(tbl_Sales[[#This Row],[Date]])</f>
        <v>12</v>
      </c>
      <c r="Q5816" s="6">
        <f>YEAR(tbl_Sales[[#This Row],[Date]])</f>
        <v>2016</v>
      </c>
    </row>
    <row r="5817" spans="1:17" x14ac:dyDescent="0.25">
      <c r="A5817" s="1">
        <v>42721</v>
      </c>
      <c r="B5817">
        <v>702000</v>
      </c>
      <c r="C5817" t="s">
        <v>2</v>
      </c>
      <c r="D5817" t="s">
        <v>12433</v>
      </c>
      <c r="E5817" t="s">
        <v>5</v>
      </c>
      <c r="F5817">
        <v>3020</v>
      </c>
      <c r="G5817">
        <v>2</v>
      </c>
      <c r="H5817">
        <v>1</v>
      </c>
      <c r="I5817">
        <v>0</v>
      </c>
      <c r="J5817">
        <v>611</v>
      </c>
      <c r="L5817" t="s">
        <v>5933</v>
      </c>
      <c r="M5817" t="s">
        <v>443</v>
      </c>
      <c r="N5817" t="s">
        <v>3</v>
      </c>
      <c r="O5817" s="6" t="str">
        <f>INDEX(lkp_Region,MATCH(tbl_Sales[[#This Row],[Suburb]],lkp_Suburb,0))</f>
        <v>Western Metropolitan</v>
      </c>
      <c r="P5817" s="6">
        <f>MONTH(tbl_Sales[[#This Row],[Date]])</f>
        <v>12</v>
      </c>
      <c r="Q5817" s="6">
        <f>YEAR(tbl_Sales[[#This Row],[Date]])</f>
        <v>2016</v>
      </c>
    </row>
    <row r="5818" spans="1:17" x14ac:dyDescent="0.25">
      <c r="A5818" s="1">
        <v>42721</v>
      </c>
      <c r="B5818">
        <v>985000</v>
      </c>
      <c r="C5818" t="s">
        <v>13</v>
      </c>
      <c r="D5818" t="s">
        <v>12427</v>
      </c>
      <c r="E5818" t="s">
        <v>5</v>
      </c>
      <c r="F5818">
        <v>3186</v>
      </c>
      <c r="G5818">
        <v>2</v>
      </c>
      <c r="H5818">
        <v>1</v>
      </c>
      <c r="I5818">
        <v>1</v>
      </c>
      <c r="J5818">
        <v>611</v>
      </c>
      <c r="L5818" t="s">
        <v>5934</v>
      </c>
      <c r="M5818" t="s">
        <v>105</v>
      </c>
      <c r="N5818" t="s">
        <v>107</v>
      </c>
      <c r="O5818" s="6" t="str">
        <f>INDEX(lkp_Region,MATCH(tbl_Sales[[#This Row],[Suburb]],lkp_Suburb,0))</f>
        <v>Southern Metropolitan</v>
      </c>
      <c r="P5818" s="6">
        <f>MONTH(tbl_Sales[[#This Row],[Date]])</f>
        <v>12</v>
      </c>
      <c r="Q5818" s="6">
        <f>YEAR(tbl_Sales[[#This Row],[Date]])</f>
        <v>2016</v>
      </c>
    </row>
    <row r="5819" spans="1:17" x14ac:dyDescent="0.25">
      <c r="A5819" s="1">
        <v>42721</v>
      </c>
      <c r="B5819">
        <v>532000</v>
      </c>
      <c r="C5819" t="s">
        <v>2</v>
      </c>
      <c r="D5819" t="s">
        <v>12423</v>
      </c>
      <c r="E5819" t="s">
        <v>10</v>
      </c>
      <c r="F5819">
        <v>3081</v>
      </c>
      <c r="G5819">
        <v>3</v>
      </c>
      <c r="H5819">
        <v>1</v>
      </c>
      <c r="I5819">
        <v>1</v>
      </c>
      <c r="J5819">
        <v>390</v>
      </c>
      <c r="K5819">
        <v>1955</v>
      </c>
      <c r="L5819" t="s">
        <v>5935</v>
      </c>
      <c r="M5819" t="s">
        <v>148</v>
      </c>
      <c r="N5819" t="s">
        <v>150</v>
      </c>
      <c r="O5819" s="6" t="str">
        <f>INDEX(lkp_Region,MATCH(tbl_Sales[[#This Row],[Suburb]],lkp_Suburb,0))</f>
        <v>Eastern Metropolitan</v>
      </c>
      <c r="P5819" s="6">
        <f>MONTH(tbl_Sales[[#This Row],[Date]])</f>
        <v>12</v>
      </c>
      <c r="Q5819" s="6">
        <f>YEAR(tbl_Sales[[#This Row],[Date]])</f>
        <v>2016</v>
      </c>
    </row>
    <row r="5820" spans="1:17" x14ac:dyDescent="0.25">
      <c r="A5820" s="1">
        <v>42721</v>
      </c>
      <c r="B5820">
        <v>950000</v>
      </c>
      <c r="C5820" t="s">
        <v>2</v>
      </c>
      <c r="D5820" t="s">
        <v>12423</v>
      </c>
      <c r="E5820" t="s">
        <v>10</v>
      </c>
      <c r="F5820">
        <v>3081</v>
      </c>
      <c r="G5820">
        <v>3</v>
      </c>
      <c r="H5820">
        <v>1</v>
      </c>
      <c r="I5820">
        <v>2</v>
      </c>
      <c r="J5820">
        <v>800</v>
      </c>
      <c r="K5820">
        <v>1960</v>
      </c>
      <c r="L5820" t="s">
        <v>5936</v>
      </c>
      <c r="M5820" t="s">
        <v>748</v>
      </c>
      <c r="N5820" t="s">
        <v>150</v>
      </c>
      <c r="O5820" s="6" t="str">
        <f>INDEX(lkp_Region,MATCH(tbl_Sales[[#This Row],[Suburb]],lkp_Suburb,0))</f>
        <v>Eastern Metropolitan</v>
      </c>
      <c r="P5820" s="6">
        <f>MONTH(tbl_Sales[[#This Row],[Date]])</f>
        <v>12</v>
      </c>
      <c r="Q5820" s="6">
        <f>YEAR(tbl_Sales[[#This Row],[Date]])</f>
        <v>2016</v>
      </c>
    </row>
    <row r="5821" spans="1:17" x14ac:dyDescent="0.25">
      <c r="A5821" s="1">
        <v>42722</v>
      </c>
      <c r="B5821">
        <v>490000</v>
      </c>
      <c r="C5821" t="s">
        <v>13</v>
      </c>
      <c r="D5821" t="s">
        <v>12427</v>
      </c>
      <c r="E5821" t="s">
        <v>5</v>
      </c>
      <c r="F5821">
        <v>3068</v>
      </c>
      <c r="G5821">
        <v>2</v>
      </c>
      <c r="H5821">
        <v>1</v>
      </c>
      <c r="I5821">
        <v>1</v>
      </c>
      <c r="J5821">
        <v>4296</v>
      </c>
      <c r="K5821">
        <v>2012</v>
      </c>
      <c r="L5821" t="s">
        <v>5937</v>
      </c>
      <c r="M5821" t="s">
        <v>72</v>
      </c>
      <c r="N5821" t="s">
        <v>8</v>
      </c>
      <c r="O5821" s="6" t="str">
        <f>INDEX(lkp_Region,MATCH(tbl_Sales[[#This Row],[Suburb]],lkp_Suburb,0))</f>
        <v>Northern Metropolitan</v>
      </c>
      <c r="P5821" s="6">
        <f>MONTH(tbl_Sales[[#This Row],[Date]])</f>
        <v>12</v>
      </c>
      <c r="Q5821" s="6">
        <f>YEAR(tbl_Sales[[#This Row],[Date]])</f>
        <v>2016</v>
      </c>
    </row>
    <row r="5822" spans="1:17" x14ac:dyDescent="0.25">
      <c r="A5822" s="1">
        <v>42722</v>
      </c>
      <c r="B5822">
        <v>1226000</v>
      </c>
      <c r="C5822" t="s">
        <v>2</v>
      </c>
      <c r="D5822" t="s">
        <v>12427</v>
      </c>
      <c r="E5822" t="s">
        <v>10</v>
      </c>
      <c r="F5822">
        <v>3068</v>
      </c>
      <c r="G5822">
        <v>3</v>
      </c>
      <c r="H5822">
        <v>2</v>
      </c>
      <c r="I5822">
        <v>0</v>
      </c>
      <c r="J5822">
        <v>0</v>
      </c>
      <c r="L5822" t="s">
        <v>5938</v>
      </c>
      <c r="M5822" t="s">
        <v>323</v>
      </c>
      <c r="N5822" t="s">
        <v>8</v>
      </c>
      <c r="O5822" s="6" t="str">
        <f>INDEX(lkp_Region,MATCH(tbl_Sales[[#This Row],[Suburb]],lkp_Suburb,0))</f>
        <v>Northern Metropolitan</v>
      </c>
      <c r="P5822" s="6">
        <f>MONTH(tbl_Sales[[#This Row],[Date]])</f>
        <v>12</v>
      </c>
      <c r="Q5822" s="6">
        <f>YEAR(tbl_Sales[[#This Row],[Date]])</f>
        <v>2016</v>
      </c>
    </row>
    <row r="5823" spans="1:17" x14ac:dyDescent="0.25">
      <c r="A5823" s="1">
        <v>42722</v>
      </c>
      <c r="B5823">
        <v>665000</v>
      </c>
      <c r="C5823" t="s">
        <v>13</v>
      </c>
      <c r="D5823" t="s">
        <v>12428</v>
      </c>
      <c r="E5823" t="s">
        <v>10</v>
      </c>
      <c r="F5823">
        <v>3127</v>
      </c>
      <c r="G5823">
        <v>2</v>
      </c>
      <c r="H5823">
        <v>2</v>
      </c>
      <c r="I5823">
        <v>2</v>
      </c>
      <c r="J5823">
        <v>1291</v>
      </c>
      <c r="L5823" t="s">
        <v>5939</v>
      </c>
      <c r="M5823" t="s">
        <v>34</v>
      </c>
      <c r="N5823" t="s">
        <v>14</v>
      </c>
      <c r="O5823" s="6" t="str">
        <f>INDEX(lkp_Region,MATCH(tbl_Sales[[#This Row],[Suburb]],lkp_Suburb,0))</f>
        <v>Eastern Metropolitan</v>
      </c>
      <c r="P5823" s="6">
        <f>MONTH(tbl_Sales[[#This Row],[Date]])</f>
        <v>12</v>
      </c>
      <c r="Q5823" s="6">
        <f>YEAR(tbl_Sales[[#This Row],[Date]])</f>
        <v>2016</v>
      </c>
    </row>
    <row r="5824" spans="1:17" x14ac:dyDescent="0.25">
      <c r="A5824" s="1">
        <v>42722</v>
      </c>
      <c r="B5824">
        <v>2630000</v>
      </c>
      <c r="C5824" t="s">
        <v>2</v>
      </c>
      <c r="D5824" t="s">
        <v>12427</v>
      </c>
      <c r="E5824" t="s">
        <v>10</v>
      </c>
      <c r="F5824">
        <v>3127</v>
      </c>
      <c r="G5824">
        <v>5</v>
      </c>
      <c r="H5824">
        <v>3</v>
      </c>
      <c r="I5824">
        <v>2</v>
      </c>
      <c r="J5824">
        <v>777</v>
      </c>
      <c r="K5824">
        <v>1925</v>
      </c>
      <c r="L5824" t="s">
        <v>5940</v>
      </c>
      <c r="M5824" t="s">
        <v>11</v>
      </c>
      <c r="N5824" t="s">
        <v>14</v>
      </c>
      <c r="O5824" s="6" t="str">
        <f>INDEX(lkp_Region,MATCH(tbl_Sales[[#This Row],[Suburb]],lkp_Suburb,0))</f>
        <v>Southern Metropolitan</v>
      </c>
      <c r="P5824" s="6">
        <f>MONTH(tbl_Sales[[#This Row],[Date]])</f>
        <v>12</v>
      </c>
      <c r="Q5824" s="6">
        <f>YEAR(tbl_Sales[[#This Row],[Date]])</f>
        <v>2016</v>
      </c>
    </row>
    <row r="5825" spans="1:17" x14ac:dyDescent="0.25">
      <c r="A5825" s="1">
        <v>42722</v>
      </c>
      <c r="B5825">
        <v>1100000</v>
      </c>
      <c r="C5825" t="s">
        <v>13</v>
      </c>
      <c r="D5825" t="s">
        <v>12425</v>
      </c>
      <c r="E5825" t="s">
        <v>5</v>
      </c>
      <c r="F5825">
        <v>3142</v>
      </c>
      <c r="G5825">
        <v>2</v>
      </c>
      <c r="H5825">
        <v>2</v>
      </c>
      <c r="I5825">
        <v>2</v>
      </c>
      <c r="J5825">
        <v>0</v>
      </c>
      <c r="L5825" t="s">
        <v>5941</v>
      </c>
      <c r="M5825" t="s">
        <v>109</v>
      </c>
      <c r="N5825" t="s">
        <v>76</v>
      </c>
      <c r="O5825" s="6" t="str">
        <f>INDEX(lkp_Region,MATCH(tbl_Sales[[#This Row],[Suburb]],lkp_Suburb,0))</f>
        <v>Southern Metropolitan</v>
      </c>
      <c r="P5825" s="6">
        <f>MONTH(tbl_Sales[[#This Row],[Date]])</f>
        <v>12</v>
      </c>
      <c r="Q5825" s="6">
        <f>YEAR(tbl_Sales[[#This Row],[Date]])</f>
        <v>2016</v>
      </c>
    </row>
    <row r="5826" spans="1:17" x14ac:dyDescent="0.25">
      <c r="A5826" s="1">
        <v>42722</v>
      </c>
      <c r="B5826">
        <v>903000</v>
      </c>
      <c r="C5826" t="s">
        <v>2</v>
      </c>
      <c r="D5826" t="s">
        <v>12427</v>
      </c>
      <c r="E5826" t="s">
        <v>10</v>
      </c>
      <c r="F5826">
        <v>3058</v>
      </c>
      <c r="G5826">
        <v>2</v>
      </c>
      <c r="H5826">
        <v>1</v>
      </c>
      <c r="I5826">
        <v>1</v>
      </c>
      <c r="J5826">
        <v>253</v>
      </c>
      <c r="K5826">
        <v>1910</v>
      </c>
      <c r="L5826" t="s">
        <v>5942</v>
      </c>
      <c r="M5826" t="s">
        <v>41</v>
      </c>
      <c r="N5826" t="s">
        <v>18</v>
      </c>
      <c r="O5826" s="6" t="str">
        <f>INDEX(lkp_Region,MATCH(tbl_Sales[[#This Row],[Suburb]],lkp_Suburb,0))</f>
        <v>Northern Metropolitan</v>
      </c>
      <c r="P5826" s="6">
        <f>MONTH(tbl_Sales[[#This Row],[Date]])</f>
        <v>12</v>
      </c>
      <c r="Q5826" s="6">
        <f>YEAR(tbl_Sales[[#This Row],[Date]])</f>
        <v>2016</v>
      </c>
    </row>
    <row r="5827" spans="1:17" x14ac:dyDescent="0.25">
      <c r="A5827" s="1">
        <v>42722</v>
      </c>
      <c r="B5827">
        <v>980000</v>
      </c>
      <c r="C5827" t="s">
        <v>2</v>
      </c>
      <c r="D5827" t="s">
        <v>12428</v>
      </c>
      <c r="E5827" t="s">
        <v>10</v>
      </c>
      <c r="F5827">
        <v>3040</v>
      </c>
      <c r="G5827">
        <v>3</v>
      </c>
      <c r="H5827">
        <v>1</v>
      </c>
      <c r="I5827">
        <v>3</v>
      </c>
      <c r="J5827">
        <v>503</v>
      </c>
      <c r="L5827" t="s">
        <v>5943</v>
      </c>
      <c r="M5827" t="s">
        <v>47</v>
      </c>
      <c r="N5827" t="s">
        <v>49</v>
      </c>
      <c r="O5827" s="6" t="str">
        <f>INDEX(lkp_Region,MATCH(tbl_Sales[[#This Row],[Suburb]],lkp_Suburb,0))</f>
        <v>Western Metropolitan</v>
      </c>
      <c r="P5827" s="6">
        <f>MONTH(tbl_Sales[[#This Row],[Date]])</f>
        <v>12</v>
      </c>
      <c r="Q5827" s="6">
        <f>YEAR(tbl_Sales[[#This Row],[Date]])</f>
        <v>2016</v>
      </c>
    </row>
    <row r="5828" spans="1:17" x14ac:dyDescent="0.25">
      <c r="A5828" s="1">
        <v>42722</v>
      </c>
      <c r="B5828">
        <v>1120000</v>
      </c>
      <c r="C5828" t="s">
        <v>2</v>
      </c>
      <c r="D5828" t="s">
        <v>12427</v>
      </c>
      <c r="E5828" t="s">
        <v>5</v>
      </c>
      <c r="F5828">
        <v>3039</v>
      </c>
      <c r="G5828">
        <v>4</v>
      </c>
      <c r="H5828">
        <v>1</v>
      </c>
      <c r="I5828">
        <v>1</v>
      </c>
      <c r="J5828">
        <v>571</v>
      </c>
      <c r="K5828">
        <v>1915</v>
      </c>
      <c r="L5828" t="s">
        <v>5944</v>
      </c>
      <c r="M5828" t="s">
        <v>242</v>
      </c>
      <c r="N5828" t="s">
        <v>49</v>
      </c>
      <c r="O5828" s="6" t="str">
        <f>INDEX(lkp_Region,MATCH(tbl_Sales[[#This Row],[Suburb]],lkp_Suburb,0))</f>
        <v>Western Metropolitan</v>
      </c>
      <c r="P5828" s="6">
        <f>MONTH(tbl_Sales[[#This Row],[Date]])</f>
        <v>12</v>
      </c>
      <c r="Q5828" s="6">
        <f>YEAR(tbl_Sales[[#This Row],[Date]])</f>
        <v>2016</v>
      </c>
    </row>
    <row r="5829" spans="1:17" x14ac:dyDescent="0.25">
      <c r="A5829" s="1">
        <v>42722</v>
      </c>
      <c r="B5829">
        <v>761000</v>
      </c>
      <c r="C5829" t="s">
        <v>2</v>
      </c>
      <c r="D5829" t="s">
        <v>12425</v>
      </c>
      <c r="E5829" t="s">
        <v>5</v>
      </c>
      <c r="F5829">
        <v>3147</v>
      </c>
      <c r="G5829">
        <v>3</v>
      </c>
      <c r="H5829">
        <v>2</v>
      </c>
      <c r="I5829">
        <v>4</v>
      </c>
      <c r="J5829">
        <v>400</v>
      </c>
      <c r="K5829">
        <v>1950</v>
      </c>
      <c r="L5829" t="s">
        <v>5945</v>
      </c>
      <c r="M5829" t="s">
        <v>609</v>
      </c>
      <c r="N5829" t="s">
        <v>31</v>
      </c>
      <c r="O5829" s="6" t="str">
        <f>INDEX(lkp_Region,MATCH(tbl_Sales[[#This Row],[Suburb]],lkp_Suburb,0))</f>
        <v>Southern Metropolitan</v>
      </c>
      <c r="P5829" s="6">
        <f>MONTH(tbl_Sales[[#This Row],[Date]])</f>
        <v>12</v>
      </c>
      <c r="Q5829" s="6">
        <f>YEAR(tbl_Sales[[#This Row],[Date]])</f>
        <v>2016</v>
      </c>
    </row>
    <row r="5830" spans="1:17" x14ac:dyDescent="0.25">
      <c r="A5830" s="1">
        <v>42722</v>
      </c>
      <c r="B5830">
        <v>1068000</v>
      </c>
      <c r="C5830" t="s">
        <v>2</v>
      </c>
      <c r="D5830" t="s">
        <v>12427</v>
      </c>
      <c r="E5830" t="s">
        <v>10</v>
      </c>
      <c r="F5830">
        <v>3167</v>
      </c>
      <c r="G5830">
        <v>3</v>
      </c>
      <c r="H5830">
        <v>2</v>
      </c>
      <c r="I5830">
        <v>2</v>
      </c>
      <c r="J5830">
        <v>609</v>
      </c>
      <c r="K5830">
        <v>1970</v>
      </c>
      <c r="L5830" t="s">
        <v>5946</v>
      </c>
      <c r="M5830" t="s">
        <v>43</v>
      </c>
      <c r="N5830" t="s">
        <v>31</v>
      </c>
      <c r="O5830" s="6" t="str">
        <f>INDEX(lkp_Region,MATCH(tbl_Sales[[#This Row],[Suburb]],lkp_Suburb,0))</f>
        <v>South-Eastern Metropolitan</v>
      </c>
      <c r="P5830" s="6">
        <f>MONTH(tbl_Sales[[#This Row],[Date]])</f>
        <v>12</v>
      </c>
      <c r="Q5830" s="6">
        <f>YEAR(tbl_Sales[[#This Row],[Date]])</f>
        <v>2016</v>
      </c>
    </row>
    <row r="5831" spans="1:17" x14ac:dyDescent="0.25">
      <c r="A5831" s="1">
        <v>42722</v>
      </c>
      <c r="B5831">
        <v>970000</v>
      </c>
      <c r="C5831" t="s">
        <v>2</v>
      </c>
      <c r="D5831" t="s">
        <v>12431</v>
      </c>
      <c r="E5831" t="s">
        <v>10</v>
      </c>
      <c r="F5831">
        <v>3011</v>
      </c>
      <c r="G5831">
        <v>3</v>
      </c>
      <c r="H5831">
        <v>1</v>
      </c>
      <c r="I5831">
        <v>0</v>
      </c>
      <c r="J5831">
        <v>137</v>
      </c>
      <c r="K5831">
        <v>1890</v>
      </c>
      <c r="L5831" t="s">
        <v>5947</v>
      </c>
      <c r="M5831" t="s">
        <v>660</v>
      </c>
      <c r="N5831" t="s">
        <v>21</v>
      </c>
      <c r="O5831" s="6" t="str">
        <f>INDEX(lkp_Region,MATCH(tbl_Sales[[#This Row],[Suburb]],lkp_Suburb,0))</f>
        <v>Western Metropolitan</v>
      </c>
      <c r="P5831" s="6">
        <f>MONTH(tbl_Sales[[#This Row],[Date]])</f>
        <v>12</v>
      </c>
      <c r="Q5831" s="6">
        <f>YEAR(tbl_Sales[[#This Row],[Date]])</f>
        <v>2016</v>
      </c>
    </row>
    <row r="5832" spans="1:17" x14ac:dyDescent="0.25">
      <c r="A5832" s="1">
        <v>42722</v>
      </c>
      <c r="B5832">
        <v>1225000</v>
      </c>
      <c r="C5832" t="s">
        <v>2</v>
      </c>
      <c r="D5832" t="s">
        <v>12427</v>
      </c>
      <c r="E5832" t="s">
        <v>5</v>
      </c>
      <c r="F5832">
        <v>3011</v>
      </c>
      <c r="G5832">
        <v>4</v>
      </c>
      <c r="H5832">
        <v>2</v>
      </c>
      <c r="I5832">
        <v>1</v>
      </c>
      <c r="J5832">
        <v>319</v>
      </c>
      <c r="K5832">
        <v>1915</v>
      </c>
      <c r="L5832" t="s">
        <v>5948</v>
      </c>
      <c r="M5832" t="s">
        <v>22</v>
      </c>
      <c r="N5832" t="s">
        <v>21</v>
      </c>
      <c r="O5832" s="6" t="str">
        <f>INDEX(lkp_Region,MATCH(tbl_Sales[[#This Row],[Suburb]],lkp_Suburb,0))</f>
        <v>Western Metropolitan</v>
      </c>
      <c r="P5832" s="6">
        <f>MONTH(tbl_Sales[[#This Row],[Date]])</f>
        <v>12</v>
      </c>
      <c r="Q5832" s="6">
        <f>YEAR(tbl_Sales[[#This Row],[Date]])</f>
        <v>2016</v>
      </c>
    </row>
    <row r="5833" spans="1:17" x14ac:dyDescent="0.25">
      <c r="A5833" s="1">
        <v>42722</v>
      </c>
      <c r="B5833">
        <v>910000</v>
      </c>
      <c r="C5833" t="s">
        <v>13</v>
      </c>
      <c r="D5833" t="s">
        <v>12423</v>
      </c>
      <c r="E5833" t="s">
        <v>10</v>
      </c>
      <c r="F5833">
        <v>3108</v>
      </c>
      <c r="G5833">
        <v>3</v>
      </c>
      <c r="H5833">
        <v>2</v>
      </c>
      <c r="I5833">
        <v>2</v>
      </c>
      <c r="J5833">
        <v>299</v>
      </c>
      <c r="K5833">
        <v>2001</v>
      </c>
      <c r="L5833" t="s">
        <v>5949</v>
      </c>
      <c r="M5833" t="s">
        <v>126</v>
      </c>
      <c r="N5833" t="s">
        <v>128</v>
      </c>
      <c r="O5833" s="6" t="str">
        <f>INDEX(lkp_Region,MATCH(tbl_Sales[[#This Row],[Suburb]],lkp_Suburb,0))</f>
        <v>Eastern Metropolitan</v>
      </c>
      <c r="P5833" s="6">
        <f>MONTH(tbl_Sales[[#This Row],[Date]])</f>
        <v>12</v>
      </c>
      <c r="Q5833" s="6">
        <f>YEAR(tbl_Sales[[#This Row],[Date]])</f>
        <v>2016</v>
      </c>
    </row>
    <row r="5834" spans="1:17" x14ac:dyDescent="0.25">
      <c r="A5834" s="1">
        <v>42722</v>
      </c>
      <c r="B5834">
        <v>1396000</v>
      </c>
      <c r="C5834" t="s">
        <v>2</v>
      </c>
      <c r="D5834" t="s">
        <v>12423</v>
      </c>
      <c r="E5834" t="s">
        <v>10</v>
      </c>
      <c r="F5834">
        <v>3108</v>
      </c>
      <c r="G5834">
        <v>4</v>
      </c>
      <c r="H5834">
        <v>1</v>
      </c>
      <c r="I5834">
        <v>2</v>
      </c>
      <c r="J5834">
        <v>658</v>
      </c>
      <c r="K5834">
        <v>1975</v>
      </c>
      <c r="L5834" t="s">
        <v>5950</v>
      </c>
      <c r="M5834" t="s">
        <v>126</v>
      </c>
      <c r="N5834" t="s">
        <v>128</v>
      </c>
      <c r="O5834" s="6" t="str">
        <f>INDEX(lkp_Region,MATCH(tbl_Sales[[#This Row],[Suburb]],lkp_Suburb,0))</f>
        <v>Eastern Metropolitan</v>
      </c>
      <c r="P5834" s="6">
        <f>MONTH(tbl_Sales[[#This Row],[Date]])</f>
        <v>12</v>
      </c>
      <c r="Q5834" s="6">
        <f>YEAR(tbl_Sales[[#This Row],[Date]])</f>
        <v>2016</v>
      </c>
    </row>
    <row r="5835" spans="1:17" x14ac:dyDescent="0.25">
      <c r="A5835" s="1">
        <v>42722</v>
      </c>
      <c r="B5835">
        <v>352000</v>
      </c>
      <c r="C5835" t="s">
        <v>13</v>
      </c>
      <c r="D5835" t="s">
        <v>12425</v>
      </c>
      <c r="E5835" t="s">
        <v>10</v>
      </c>
      <c r="F5835">
        <v>3073</v>
      </c>
      <c r="G5835">
        <v>2</v>
      </c>
      <c r="H5835">
        <v>1</v>
      </c>
      <c r="I5835">
        <v>1</v>
      </c>
      <c r="J5835">
        <v>0</v>
      </c>
      <c r="K5835">
        <v>1970</v>
      </c>
      <c r="L5835" t="s">
        <v>5951</v>
      </c>
      <c r="M5835" t="s">
        <v>93</v>
      </c>
      <c r="N5835" t="s">
        <v>62</v>
      </c>
      <c r="O5835" s="6" t="str">
        <f>INDEX(lkp_Region,MATCH(tbl_Sales[[#This Row],[Suburb]],lkp_Suburb,0))</f>
        <v>Northern Metropolitan</v>
      </c>
      <c r="P5835" s="6">
        <f>MONTH(tbl_Sales[[#This Row],[Date]])</f>
        <v>12</v>
      </c>
      <c r="Q5835" s="6">
        <f>YEAR(tbl_Sales[[#This Row],[Date]])</f>
        <v>2016</v>
      </c>
    </row>
    <row r="5836" spans="1:17" x14ac:dyDescent="0.25">
      <c r="A5836" s="1">
        <v>42722</v>
      </c>
      <c r="B5836">
        <v>780000</v>
      </c>
      <c r="C5836" t="s">
        <v>2</v>
      </c>
      <c r="D5836" t="s">
        <v>12427</v>
      </c>
      <c r="E5836" t="s">
        <v>10</v>
      </c>
      <c r="F5836">
        <v>3073</v>
      </c>
      <c r="G5836">
        <v>3</v>
      </c>
      <c r="H5836">
        <v>1</v>
      </c>
      <c r="I5836">
        <v>2</v>
      </c>
      <c r="J5836">
        <v>457</v>
      </c>
      <c r="L5836" t="s">
        <v>5952</v>
      </c>
      <c r="M5836" t="s">
        <v>93</v>
      </c>
      <c r="N5836" t="s">
        <v>62</v>
      </c>
      <c r="O5836" s="6" t="str">
        <f>INDEX(lkp_Region,MATCH(tbl_Sales[[#This Row],[Suburb]],lkp_Suburb,0))</f>
        <v>Northern Metropolitan</v>
      </c>
      <c r="P5836" s="6">
        <f>MONTH(tbl_Sales[[#This Row],[Date]])</f>
        <v>12</v>
      </c>
      <c r="Q5836" s="6">
        <f>YEAR(tbl_Sales[[#This Row],[Date]])</f>
        <v>2016</v>
      </c>
    </row>
    <row r="5837" spans="1:17" x14ac:dyDescent="0.25">
      <c r="A5837" s="1">
        <v>42722</v>
      </c>
      <c r="B5837">
        <v>460000</v>
      </c>
      <c r="C5837" t="s">
        <v>2</v>
      </c>
      <c r="D5837" t="s">
        <v>12432</v>
      </c>
      <c r="E5837" t="s">
        <v>10</v>
      </c>
      <c r="F5837">
        <v>3020</v>
      </c>
      <c r="G5837">
        <v>3</v>
      </c>
      <c r="H5837">
        <v>1</v>
      </c>
      <c r="I5837">
        <v>1</v>
      </c>
      <c r="J5837">
        <v>306</v>
      </c>
      <c r="L5837" t="s">
        <v>5953</v>
      </c>
      <c r="M5837" t="s">
        <v>443</v>
      </c>
      <c r="N5837" t="s">
        <v>3</v>
      </c>
      <c r="O5837" s="6" t="str">
        <f>INDEX(lkp_Region,MATCH(tbl_Sales[[#This Row],[Suburb]],lkp_Suburb,0))</f>
        <v>Western Metropolitan</v>
      </c>
      <c r="P5837" s="6">
        <f>MONTH(tbl_Sales[[#This Row],[Date]])</f>
        <v>12</v>
      </c>
      <c r="Q5837" s="6">
        <f>YEAR(tbl_Sales[[#This Row],[Date]])</f>
        <v>2016</v>
      </c>
    </row>
    <row r="5838" spans="1:17" x14ac:dyDescent="0.25">
      <c r="A5838" s="1">
        <v>42722</v>
      </c>
      <c r="B5838">
        <v>816000</v>
      </c>
      <c r="C5838" t="s">
        <v>2</v>
      </c>
      <c r="D5838" t="s">
        <v>12432</v>
      </c>
      <c r="E5838" t="s">
        <v>10</v>
      </c>
      <c r="F5838">
        <v>3020</v>
      </c>
      <c r="G5838">
        <v>3</v>
      </c>
      <c r="H5838">
        <v>1</v>
      </c>
      <c r="I5838">
        <v>1</v>
      </c>
      <c r="J5838">
        <v>511</v>
      </c>
      <c r="K5838">
        <v>1958</v>
      </c>
      <c r="L5838" t="s">
        <v>5954</v>
      </c>
      <c r="M5838" t="s">
        <v>443</v>
      </c>
      <c r="N5838" t="s">
        <v>3</v>
      </c>
      <c r="O5838" s="6" t="str">
        <f>INDEX(lkp_Region,MATCH(tbl_Sales[[#This Row],[Suburb]],lkp_Suburb,0))</f>
        <v>Western Metropolitan</v>
      </c>
      <c r="P5838" s="6">
        <f>MONTH(tbl_Sales[[#This Row],[Date]])</f>
        <v>12</v>
      </c>
      <c r="Q5838" s="6">
        <f>YEAR(tbl_Sales[[#This Row],[Date]])</f>
        <v>2016</v>
      </c>
    </row>
    <row r="5839" spans="1:17" x14ac:dyDescent="0.25">
      <c r="A5839" s="1">
        <v>42722</v>
      </c>
      <c r="B5839">
        <v>1550000</v>
      </c>
      <c r="C5839" t="s">
        <v>2</v>
      </c>
      <c r="D5839" t="s">
        <v>12427</v>
      </c>
      <c r="E5839" t="s">
        <v>5</v>
      </c>
      <c r="F5839">
        <v>3147</v>
      </c>
      <c r="G5839">
        <v>4</v>
      </c>
      <c r="H5839">
        <v>2</v>
      </c>
      <c r="I5839">
        <v>2</v>
      </c>
      <c r="J5839">
        <v>780</v>
      </c>
      <c r="K5839">
        <v>1938</v>
      </c>
      <c r="L5839" t="s">
        <v>5955</v>
      </c>
      <c r="M5839" t="s">
        <v>206</v>
      </c>
      <c r="N5839" t="s">
        <v>101</v>
      </c>
      <c r="O5839" s="6" t="str">
        <f>INDEX(lkp_Region,MATCH(tbl_Sales[[#This Row],[Suburb]],lkp_Suburb,0))</f>
        <v>Southern Metropolitan</v>
      </c>
      <c r="P5839" s="6">
        <f>MONTH(tbl_Sales[[#This Row],[Date]])</f>
        <v>12</v>
      </c>
      <c r="Q5839" s="6">
        <f>YEAR(tbl_Sales[[#This Row],[Date]])</f>
        <v>2016</v>
      </c>
    </row>
    <row r="5840" spans="1:17" x14ac:dyDescent="0.25">
      <c r="A5840" s="1">
        <v>42722</v>
      </c>
      <c r="B5840">
        <v>1920000</v>
      </c>
      <c r="C5840" t="s">
        <v>2</v>
      </c>
      <c r="D5840" t="s">
        <v>12427</v>
      </c>
      <c r="E5840" t="s">
        <v>10</v>
      </c>
      <c r="F5840">
        <v>3146</v>
      </c>
      <c r="G5840">
        <v>4</v>
      </c>
      <c r="H5840">
        <v>2</v>
      </c>
      <c r="I5840">
        <v>2</v>
      </c>
      <c r="J5840">
        <v>706</v>
      </c>
      <c r="L5840" t="s">
        <v>5956</v>
      </c>
      <c r="M5840" t="s">
        <v>102</v>
      </c>
      <c r="N5840" t="s">
        <v>101</v>
      </c>
      <c r="O5840" s="6" t="str">
        <f>INDEX(lkp_Region,MATCH(tbl_Sales[[#This Row],[Suburb]],lkp_Suburb,0))</f>
        <v>Southern Metropolitan</v>
      </c>
      <c r="P5840" s="6">
        <f>MONTH(tbl_Sales[[#This Row],[Date]])</f>
        <v>12</v>
      </c>
      <c r="Q5840" s="6">
        <f>YEAR(tbl_Sales[[#This Row],[Date]])</f>
        <v>2016</v>
      </c>
    </row>
    <row r="5841" spans="1:17" x14ac:dyDescent="0.25">
      <c r="A5841" s="1">
        <v>42722</v>
      </c>
      <c r="B5841">
        <v>1250000</v>
      </c>
      <c r="C5841" t="s">
        <v>2</v>
      </c>
      <c r="D5841" t="s">
        <v>12428</v>
      </c>
      <c r="E5841" t="s">
        <v>5</v>
      </c>
      <c r="F5841">
        <v>3187</v>
      </c>
      <c r="G5841">
        <v>2</v>
      </c>
      <c r="H5841">
        <v>1</v>
      </c>
      <c r="I5841">
        <v>2</v>
      </c>
      <c r="J5841">
        <v>443</v>
      </c>
      <c r="L5841" t="s">
        <v>5957</v>
      </c>
      <c r="M5841" t="s">
        <v>346</v>
      </c>
      <c r="N5841" t="s">
        <v>107</v>
      </c>
      <c r="O5841" s="6" t="str">
        <f>INDEX(lkp_Region,MATCH(tbl_Sales[[#This Row],[Suburb]],lkp_Suburb,0))</f>
        <v>Southern Metropolitan</v>
      </c>
      <c r="P5841" s="6">
        <f>MONTH(tbl_Sales[[#This Row],[Date]])</f>
        <v>12</v>
      </c>
      <c r="Q5841" s="6">
        <f>YEAR(tbl_Sales[[#This Row],[Date]])</f>
        <v>2016</v>
      </c>
    </row>
    <row r="5842" spans="1:17" x14ac:dyDescent="0.25">
      <c r="A5842" s="1">
        <v>42722</v>
      </c>
      <c r="B5842">
        <v>1550000</v>
      </c>
      <c r="C5842" t="s">
        <v>2</v>
      </c>
      <c r="D5842" t="s">
        <v>12429</v>
      </c>
      <c r="E5842" t="s">
        <v>5</v>
      </c>
      <c r="F5842">
        <v>3186</v>
      </c>
      <c r="G5842">
        <v>2</v>
      </c>
      <c r="H5842">
        <v>2</v>
      </c>
      <c r="I5842">
        <v>2</v>
      </c>
      <c r="J5842">
        <v>404</v>
      </c>
      <c r="L5842" t="s">
        <v>5958</v>
      </c>
      <c r="M5842" t="s">
        <v>105</v>
      </c>
      <c r="N5842" t="s">
        <v>107</v>
      </c>
      <c r="O5842" s="6" t="str">
        <f>INDEX(lkp_Region,MATCH(tbl_Sales[[#This Row],[Suburb]],lkp_Suburb,0))</f>
        <v>Southern Metropolitan</v>
      </c>
      <c r="P5842" s="6">
        <f>MONTH(tbl_Sales[[#This Row],[Date]])</f>
        <v>12</v>
      </c>
      <c r="Q5842" s="6">
        <f>YEAR(tbl_Sales[[#This Row],[Date]])</f>
        <v>2016</v>
      </c>
    </row>
    <row r="5843" spans="1:17" x14ac:dyDescent="0.25">
      <c r="A5843" s="1">
        <v>42722</v>
      </c>
      <c r="B5843">
        <v>620000</v>
      </c>
      <c r="C5843" t="s">
        <v>2</v>
      </c>
      <c r="D5843" t="s">
        <v>12423</v>
      </c>
      <c r="E5843" t="s">
        <v>5</v>
      </c>
      <c r="F5843">
        <v>3084</v>
      </c>
      <c r="G5843">
        <v>3</v>
      </c>
      <c r="H5843">
        <v>1</v>
      </c>
      <c r="I5843">
        <v>0</v>
      </c>
      <c r="J5843">
        <v>454</v>
      </c>
      <c r="K5843">
        <v>1940</v>
      </c>
      <c r="L5843" t="s">
        <v>5959</v>
      </c>
      <c r="M5843" t="s">
        <v>235</v>
      </c>
      <c r="N5843" t="s">
        <v>150</v>
      </c>
      <c r="O5843" s="6" t="str">
        <f>INDEX(lkp_Region,MATCH(tbl_Sales[[#This Row],[Suburb]],lkp_Suburb,0))</f>
        <v>Eastern Metropolitan</v>
      </c>
      <c r="P5843" s="6">
        <f>MONTH(tbl_Sales[[#This Row],[Date]])</f>
        <v>12</v>
      </c>
      <c r="Q5843" s="6">
        <f>YEAR(tbl_Sales[[#This Row],[Date]])</f>
        <v>2016</v>
      </c>
    </row>
    <row r="5844" spans="1:17" x14ac:dyDescent="0.25">
      <c r="A5844" s="1">
        <v>42723</v>
      </c>
      <c r="B5844">
        <v>402000</v>
      </c>
      <c r="C5844" t="s">
        <v>13</v>
      </c>
      <c r="D5844" t="s">
        <v>12426</v>
      </c>
      <c r="E5844" t="s">
        <v>10</v>
      </c>
      <c r="F5844">
        <v>3141</v>
      </c>
      <c r="G5844">
        <v>1</v>
      </c>
      <c r="H5844">
        <v>1</v>
      </c>
      <c r="I5844">
        <v>1</v>
      </c>
      <c r="J5844">
        <v>0</v>
      </c>
      <c r="K5844">
        <v>2013</v>
      </c>
      <c r="L5844" t="s">
        <v>5960</v>
      </c>
      <c r="M5844" t="s">
        <v>111</v>
      </c>
      <c r="N5844" t="s">
        <v>76</v>
      </c>
      <c r="O5844" s="6" t="str">
        <f>INDEX(lkp_Region,MATCH(tbl_Sales[[#This Row],[Suburb]],lkp_Suburb,0))</f>
        <v>Southern Metropolitan</v>
      </c>
      <c r="P5844" s="6">
        <f>MONTH(tbl_Sales[[#This Row],[Date]])</f>
        <v>12</v>
      </c>
      <c r="Q5844" s="6">
        <f>YEAR(tbl_Sales[[#This Row],[Date]])</f>
        <v>2016</v>
      </c>
    </row>
    <row r="5845" spans="1:17" x14ac:dyDescent="0.25">
      <c r="A5845" s="1">
        <v>42723</v>
      </c>
      <c r="B5845">
        <v>625000</v>
      </c>
      <c r="C5845" t="s">
        <v>13</v>
      </c>
      <c r="D5845" t="s">
        <v>12424</v>
      </c>
      <c r="E5845" t="s">
        <v>10</v>
      </c>
      <c r="F5845">
        <v>3141</v>
      </c>
      <c r="G5845">
        <v>2</v>
      </c>
      <c r="H5845">
        <v>1</v>
      </c>
      <c r="I5845">
        <v>1</v>
      </c>
      <c r="J5845">
        <v>1283</v>
      </c>
      <c r="L5845" t="s">
        <v>5961</v>
      </c>
      <c r="M5845" t="s">
        <v>111</v>
      </c>
      <c r="N5845" t="s">
        <v>76</v>
      </c>
      <c r="O5845" s="6" t="str">
        <f>INDEX(lkp_Region,MATCH(tbl_Sales[[#This Row],[Suburb]],lkp_Suburb,0))</f>
        <v>Southern Metropolitan</v>
      </c>
      <c r="P5845" s="6">
        <f>MONTH(tbl_Sales[[#This Row],[Date]])</f>
        <v>12</v>
      </c>
      <c r="Q5845" s="6">
        <f>YEAR(tbl_Sales[[#This Row],[Date]])</f>
        <v>2016</v>
      </c>
    </row>
    <row r="5846" spans="1:17" x14ac:dyDescent="0.25">
      <c r="A5846" s="1">
        <v>42723</v>
      </c>
      <c r="B5846">
        <v>740000</v>
      </c>
      <c r="C5846" t="s">
        <v>13</v>
      </c>
      <c r="D5846" t="s">
        <v>12427</v>
      </c>
      <c r="E5846" t="s">
        <v>10</v>
      </c>
      <c r="F5846">
        <v>3141</v>
      </c>
      <c r="G5846">
        <v>3</v>
      </c>
      <c r="H5846">
        <v>1</v>
      </c>
      <c r="I5846">
        <v>1</v>
      </c>
      <c r="J5846">
        <v>0</v>
      </c>
      <c r="K5846">
        <v>1970</v>
      </c>
      <c r="L5846" t="s">
        <v>5962</v>
      </c>
      <c r="M5846" t="s">
        <v>111</v>
      </c>
      <c r="N5846" t="s">
        <v>76</v>
      </c>
      <c r="O5846" s="6" t="str">
        <f>INDEX(lkp_Region,MATCH(tbl_Sales[[#This Row],[Suburb]],lkp_Suburb,0))</f>
        <v>Southern Metropolitan</v>
      </c>
      <c r="P5846" s="6">
        <f>MONTH(tbl_Sales[[#This Row],[Date]])</f>
        <v>12</v>
      </c>
      <c r="Q5846" s="6">
        <f>YEAR(tbl_Sales[[#This Row],[Date]])</f>
        <v>2016</v>
      </c>
    </row>
    <row r="5847" spans="1:17" x14ac:dyDescent="0.25">
      <c r="A5847" s="1">
        <v>42723</v>
      </c>
      <c r="B5847">
        <v>370500</v>
      </c>
      <c r="C5847" t="s">
        <v>13</v>
      </c>
      <c r="D5847" t="s">
        <v>12428</v>
      </c>
      <c r="E5847" t="s">
        <v>10</v>
      </c>
      <c r="F5847">
        <v>3182</v>
      </c>
      <c r="G5847">
        <v>1</v>
      </c>
      <c r="H5847">
        <v>1</v>
      </c>
      <c r="I5847">
        <v>1</v>
      </c>
      <c r="J5847">
        <v>0</v>
      </c>
      <c r="K5847">
        <v>1960</v>
      </c>
      <c r="L5847" t="s">
        <v>5963</v>
      </c>
      <c r="M5847" t="s">
        <v>156</v>
      </c>
      <c r="N5847" t="s">
        <v>26</v>
      </c>
      <c r="O5847" s="6" t="str">
        <f>INDEX(lkp_Region,MATCH(tbl_Sales[[#This Row],[Suburb]],lkp_Suburb,0))</f>
        <v>Southern Metropolitan</v>
      </c>
      <c r="P5847" s="6">
        <f>MONTH(tbl_Sales[[#This Row],[Date]])</f>
        <v>12</v>
      </c>
      <c r="Q5847" s="6">
        <f>YEAR(tbl_Sales[[#This Row],[Date]])</f>
        <v>2016</v>
      </c>
    </row>
    <row r="5848" spans="1:17" x14ac:dyDescent="0.25">
      <c r="A5848" s="1">
        <v>42723</v>
      </c>
      <c r="B5848">
        <v>577000</v>
      </c>
      <c r="C5848" t="s">
        <v>13</v>
      </c>
      <c r="D5848" t="s">
        <v>12429</v>
      </c>
      <c r="E5848" t="s">
        <v>10</v>
      </c>
      <c r="F5848">
        <v>3207</v>
      </c>
      <c r="G5848">
        <v>1</v>
      </c>
      <c r="H5848">
        <v>1</v>
      </c>
      <c r="I5848">
        <v>1</v>
      </c>
      <c r="J5848">
        <v>0</v>
      </c>
      <c r="K5848">
        <v>2004</v>
      </c>
      <c r="L5848" t="s">
        <v>5964</v>
      </c>
      <c r="M5848" t="s">
        <v>24</v>
      </c>
      <c r="N5848" t="s">
        <v>26</v>
      </c>
      <c r="O5848" s="6" t="str">
        <f>INDEX(lkp_Region,MATCH(tbl_Sales[[#This Row],[Suburb]],lkp_Suburb,0))</f>
        <v>Southern Metropolitan</v>
      </c>
      <c r="P5848" s="6">
        <f>MONTH(tbl_Sales[[#This Row],[Date]])</f>
        <v>12</v>
      </c>
      <c r="Q5848" s="6">
        <f>YEAR(tbl_Sales[[#This Row],[Date]])</f>
        <v>2016</v>
      </c>
    </row>
    <row r="5849" spans="1:17" x14ac:dyDescent="0.25">
      <c r="A5849" s="1">
        <v>42723</v>
      </c>
      <c r="B5849">
        <v>1800000</v>
      </c>
      <c r="C5849" t="s">
        <v>2</v>
      </c>
      <c r="D5849" t="s">
        <v>12430</v>
      </c>
      <c r="E5849" t="s">
        <v>5</v>
      </c>
      <c r="F5849">
        <v>3207</v>
      </c>
      <c r="G5849">
        <v>6</v>
      </c>
      <c r="H5849">
        <v>4</v>
      </c>
      <c r="I5849">
        <v>2</v>
      </c>
      <c r="J5849">
        <v>353</v>
      </c>
      <c r="L5849" t="s">
        <v>5965</v>
      </c>
      <c r="M5849" t="s">
        <v>24</v>
      </c>
      <c r="N5849" t="s">
        <v>26</v>
      </c>
      <c r="O5849" s="6" t="str">
        <f>INDEX(lkp_Region,MATCH(tbl_Sales[[#This Row],[Suburb]],lkp_Suburb,0))</f>
        <v>Southern Metropolitan</v>
      </c>
      <c r="P5849" s="6">
        <f>MONTH(tbl_Sales[[#This Row],[Date]])</f>
        <v>12</v>
      </c>
      <c r="Q5849" s="6">
        <f>YEAR(tbl_Sales[[#This Row],[Date]])</f>
        <v>2016</v>
      </c>
    </row>
    <row r="5850" spans="1:17" x14ac:dyDescent="0.25">
      <c r="A5850" s="1">
        <v>42723</v>
      </c>
      <c r="B5850">
        <v>835000</v>
      </c>
      <c r="C5850" t="s">
        <v>2</v>
      </c>
      <c r="D5850" t="s">
        <v>12427</v>
      </c>
      <c r="E5850" t="s">
        <v>5</v>
      </c>
      <c r="F5850">
        <v>3044</v>
      </c>
      <c r="G5850">
        <v>3</v>
      </c>
      <c r="H5850">
        <v>1</v>
      </c>
      <c r="I5850">
        <v>2</v>
      </c>
      <c r="J5850">
        <v>422</v>
      </c>
      <c r="K5850">
        <v>1950</v>
      </c>
      <c r="L5850" t="s">
        <v>5966</v>
      </c>
      <c r="M5850" t="s">
        <v>115</v>
      </c>
      <c r="N5850" t="s">
        <v>18</v>
      </c>
      <c r="O5850" s="6" t="str">
        <f>INDEX(lkp_Region,MATCH(tbl_Sales[[#This Row],[Suburb]],lkp_Suburb,0))</f>
        <v>Northern Metropolitan</v>
      </c>
      <c r="P5850" s="6">
        <f>MONTH(tbl_Sales[[#This Row],[Date]])</f>
        <v>12</v>
      </c>
      <c r="Q5850" s="6">
        <f>YEAR(tbl_Sales[[#This Row],[Date]])</f>
        <v>2016</v>
      </c>
    </row>
    <row r="5851" spans="1:17" x14ac:dyDescent="0.25">
      <c r="A5851" s="1">
        <v>42723</v>
      </c>
      <c r="B5851">
        <v>975000</v>
      </c>
      <c r="C5851" t="s">
        <v>2</v>
      </c>
      <c r="D5851" t="s">
        <v>12428</v>
      </c>
      <c r="E5851" t="s">
        <v>5</v>
      </c>
      <c r="F5851">
        <v>3058</v>
      </c>
      <c r="G5851">
        <v>4</v>
      </c>
      <c r="H5851">
        <v>2</v>
      </c>
      <c r="I5851">
        <v>2</v>
      </c>
      <c r="J5851">
        <v>307</v>
      </c>
      <c r="K5851">
        <v>1996</v>
      </c>
      <c r="L5851" t="s">
        <v>5967</v>
      </c>
      <c r="M5851" t="s">
        <v>41</v>
      </c>
      <c r="N5851" t="s">
        <v>18</v>
      </c>
      <c r="O5851" s="6" t="str">
        <f>INDEX(lkp_Region,MATCH(tbl_Sales[[#This Row],[Suburb]],lkp_Suburb,0))</f>
        <v>Northern Metropolitan</v>
      </c>
      <c r="P5851" s="6">
        <f>MONTH(tbl_Sales[[#This Row],[Date]])</f>
        <v>12</v>
      </c>
      <c r="Q5851" s="6">
        <f>YEAR(tbl_Sales[[#This Row],[Date]])</f>
        <v>2016</v>
      </c>
    </row>
    <row r="5852" spans="1:17" x14ac:dyDescent="0.25">
      <c r="A5852" s="1">
        <v>42723</v>
      </c>
      <c r="B5852">
        <v>1221000</v>
      </c>
      <c r="C5852" t="s">
        <v>2</v>
      </c>
      <c r="D5852" t="s">
        <v>12427</v>
      </c>
      <c r="E5852" t="s">
        <v>10</v>
      </c>
      <c r="F5852">
        <v>3058</v>
      </c>
      <c r="G5852">
        <v>4</v>
      </c>
      <c r="H5852">
        <v>1</v>
      </c>
      <c r="I5852">
        <v>2</v>
      </c>
      <c r="J5852">
        <v>596</v>
      </c>
      <c r="L5852" t="s">
        <v>5968</v>
      </c>
      <c r="M5852" t="s">
        <v>41</v>
      </c>
      <c r="N5852" t="s">
        <v>18</v>
      </c>
      <c r="O5852" s="6" t="str">
        <f>INDEX(lkp_Region,MATCH(tbl_Sales[[#This Row],[Suburb]],lkp_Suburb,0))</f>
        <v>Northern Metropolitan</v>
      </c>
      <c r="P5852" s="6">
        <f>MONTH(tbl_Sales[[#This Row],[Date]])</f>
        <v>12</v>
      </c>
      <c r="Q5852" s="6">
        <f>YEAR(tbl_Sales[[#This Row],[Date]])</f>
        <v>2016</v>
      </c>
    </row>
    <row r="5853" spans="1:17" x14ac:dyDescent="0.25">
      <c r="A5853" s="1">
        <v>42723</v>
      </c>
      <c r="B5853">
        <v>1280000</v>
      </c>
      <c r="C5853" t="s">
        <v>2</v>
      </c>
      <c r="D5853" t="s">
        <v>12427</v>
      </c>
      <c r="E5853" t="s">
        <v>10</v>
      </c>
      <c r="F5853">
        <v>3057</v>
      </c>
      <c r="G5853">
        <v>4</v>
      </c>
      <c r="H5853">
        <v>2</v>
      </c>
      <c r="I5853">
        <v>0</v>
      </c>
      <c r="J5853">
        <v>161</v>
      </c>
      <c r="L5853" t="s">
        <v>5969</v>
      </c>
      <c r="M5853" t="s">
        <v>83</v>
      </c>
      <c r="N5853" t="s">
        <v>18</v>
      </c>
      <c r="O5853" s="6" t="str">
        <f>INDEX(lkp_Region,MATCH(tbl_Sales[[#This Row],[Suburb]],lkp_Suburb,0))</f>
        <v>Northern Metropolitan</v>
      </c>
      <c r="P5853" s="6">
        <f>MONTH(tbl_Sales[[#This Row],[Date]])</f>
        <v>12</v>
      </c>
      <c r="Q5853" s="6">
        <f>YEAR(tbl_Sales[[#This Row],[Date]])</f>
        <v>2016</v>
      </c>
    </row>
    <row r="5854" spans="1:17" x14ac:dyDescent="0.25">
      <c r="A5854" s="1">
        <v>42723</v>
      </c>
      <c r="B5854">
        <v>1305000</v>
      </c>
      <c r="C5854" t="s">
        <v>2</v>
      </c>
      <c r="D5854" t="s">
        <v>12427</v>
      </c>
      <c r="E5854" t="s">
        <v>10</v>
      </c>
      <c r="F5854">
        <v>3044</v>
      </c>
      <c r="G5854">
        <v>3</v>
      </c>
      <c r="H5854">
        <v>1</v>
      </c>
      <c r="I5854">
        <v>1</v>
      </c>
      <c r="J5854">
        <v>735</v>
      </c>
      <c r="L5854" t="s">
        <v>5970</v>
      </c>
      <c r="M5854" t="s">
        <v>115</v>
      </c>
      <c r="N5854" t="s">
        <v>18</v>
      </c>
      <c r="O5854" s="6" t="str">
        <f>INDEX(lkp_Region,MATCH(tbl_Sales[[#This Row],[Suburb]],lkp_Suburb,0))</f>
        <v>Northern Metropolitan</v>
      </c>
      <c r="P5854" s="6">
        <f>MONTH(tbl_Sales[[#This Row],[Date]])</f>
        <v>12</v>
      </c>
      <c r="Q5854" s="6">
        <f>YEAR(tbl_Sales[[#This Row],[Date]])</f>
        <v>2016</v>
      </c>
    </row>
    <row r="5855" spans="1:17" x14ac:dyDescent="0.25">
      <c r="A5855" s="1">
        <v>42723</v>
      </c>
      <c r="B5855">
        <v>870000</v>
      </c>
      <c r="C5855" t="s">
        <v>2</v>
      </c>
      <c r="D5855" t="s">
        <v>12428</v>
      </c>
      <c r="E5855" t="s">
        <v>10</v>
      </c>
      <c r="F5855">
        <v>3031</v>
      </c>
      <c r="G5855">
        <v>3</v>
      </c>
      <c r="H5855">
        <v>2</v>
      </c>
      <c r="I5855">
        <v>0</v>
      </c>
      <c r="J5855">
        <v>167</v>
      </c>
      <c r="L5855" t="s">
        <v>5971</v>
      </c>
      <c r="M5855" t="s">
        <v>288</v>
      </c>
      <c r="N5855" t="s">
        <v>49</v>
      </c>
      <c r="O5855" s="6" t="str">
        <f>INDEX(lkp_Region,MATCH(tbl_Sales[[#This Row],[Suburb]],lkp_Suburb,0))</f>
        <v>Northern Metropolitan</v>
      </c>
      <c r="P5855" s="6">
        <f>MONTH(tbl_Sales[[#This Row],[Date]])</f>
        <v>12</v>
      </c>
      <c r="Q5855" s="6">
        <f>YEAR(tbl_Sales[[#This Row],[Date]])</f>
        <v>2016</v>
      </c>
    </row>
    <row r="5856" spans="1:17" x14ac:dyDescent="0.25">
      <c r="A5856" s="1">
        <v>42723</v>
      </c>
      <c r="B5856">
        <v>1200000</v>
      </c>
      <c r="C5856" t="s">
        <v>2</v>
      </c>
      <c r="D5856" t="s">
        <v>12427</v>
      </c>
      <c r="E5856" t="s">
        <v>5</v>
      </c>
      <c r="F5856">
        <v>3040</v>
      </c>
      <c r="G5856">
        <v>4</v>
      </c>
      <c r="H5856">
        <v>2</v>
      </c>
      <c r="I5856">
        <v>2</v>
      </c>
      <c r="J5856">
        <v>578</v>
      </c>
      <c r="K5856">
        <v>2010</v>
      </c>
      <c r="L5856" t="s">
        <v>5972</v>
      </c>
      <c r="M5856" t="s">
        <v>190</v>
      </c>
      <c r="N5856" t="s">
        <v>49</v>
      </c>
      <c r="O5856" s="6" t="str">
        <f>INDEX(lkp_Region,MATCH(tbl_Sales[[#This Row],[Suburb]],lkp_Suburb,0))</f>
        <v>Western Metropolitan</v>
      </c>
      <c r="P5856" s="6">
        <f>MONTH(tbl_Sales[[#This Row],[Date]])</f>
        <v>12</v>
      </c>
      <c r="Q5856" s="6">
        <f>YEAR(tbl_Sales[[#This Row],[Date]])</f>
        <v>2016</v>
      </c>
    </row>
    <row r="5857" spans="1:17" x14ac:dyDescent="0.25">
      <c r="A5857" s="1">
        <v>42723</v>
      </c>
      <c r="B5857">
        <v>1600000</v>
      </c>
      <c r="C5857" t="s">
        <v>2</v>
      </c>
      <c r="D5857" t="s">
        <v>12428</v>
      </c>
      <c r="E5857" t="s">
        <v>5</v>
      </c>
      <c r="F5857">
        <v>3040</v>
      </c>
      <c r="G5857">
        <v>4</v>
      </c>
      <c r="H5857">
        <v>3</v>
      </c>
      <c r="I5857">
        <v>1</v>
      </c>
      <c r="J5857">
        <v>519</v>
      </c>
      <c r="K5857">
        <v>1930</v>
      </c>
      <c r="L5857" t="s">
        <v>5973</v>
      </c>
      <c r="M5857" t="s">
        <v>47</v>
      </c>
      <c r="N5857" t="s">
        <v>49</v>
      </c>
      <c r="O5857" s="6" t="str">
        <f>INDEX(lkp_Region,MATCH(tbl_Sales[[#This Row],[Suburb]],lkp_Suburb,0))</f>
        <v>Western Metropolitan</v>
      </c>
      <c r="P5857" s="6">
        <f>MONTH(tbl_Sales[[#This Row],[Date]])</f>
        <v>12</v>
      </c>
      <c r="Q5857" s="6">
        <f>YEAR(tbl_Sales[[#This Row],[Date]])</f>
        <v>2016</v>
      </c>
    </row>
    <row r="5858" spans="1:17" x14ac:dyDescent="0.25">
      <c r="A5858" s="1">
        <v>42723</v>
      </c>
      <c r="B5858">
        <v>360000</v>
      </c>
      <c r="C5858" t="s">
        <v>13</v>
      </c>
      <c r="D5858" t="s">
        <v>12432</v>
      </c>
      <c r="E5858" t="s">
        <v>5</v>
      </c>
      <c r="F5858">
        <v>3141</v>
      </c>
      <c r="G5858">
        <v>1</v>
      </c>
      <c r="H5858">
        <v>1</v>
      </c>
      <c r="I5858">
        <v>1</v>
      </c>
      <c r="J5858">
        <v>0</v>
      </c>
      <c r="L5858" t="s">
        <v>5974</v>
      </c>
      <c r="M5858" t="s">
        <v>111</v>
      </c>
      <c r="N5858" t="s">
        <v>88</v>
      </c>
      <c r="O5858" s="6" t="str">
        <f>INDEX(lkp_Region,MATCH(tbl_Sales[[#This Row],[Suburb]],lkp_Suburb,0))</f>
        <v>Southern Metropolitan</v>
      </c>
      <c r="P5858" s="6">
        <f>MONTH(tbl_Sales[[#This Row],[Date]])</f>
        <v>12</v>
      </c>
      <c r="Q5858" s="6">
        <f>YEAR(tbl_Sales[[#This Row],[Date]])</f>
        <v>2016</v>
      </c>
    </row>
    <row r="5859" spans="1:17" x14ac:dyDescent="0.25">
      <c r="A5859" s="1">
        <v>42723</v>
      </c>
      <c r="B5859">
        <v>705000</v>
      </c>
      <c r="C5859" t="s">
        <v>13</v>
      </c>
      <c r="D5859" t="s">
        <v>12427</v>
      </c>
      <c r="E5859" t="s">
        <v>10</v>
      </c>
      <c r="F5859">
        <v>3053</v>
      </c>
      <c r="G5859">
        <v>2</v>
      </c>
      <c r="H5859">
        <v>1</v>
      </c>
      <c r="I5859">
        <v>1</v>
      </c>
      <c r="J5859">
        <v>0</v>
      </c>
      <c r="K5859">
        <v>2000</v>
      </c>
      <c r="L5859" t="s">
        <v>5975</v>
      </c>
      <c r="M5859" t="s">
        <v>164</v>
      </c>
      <c r="N5859" t="s">
        <v>88</v>
      </c>
      <c r="O5859" s="6" t="str">
        <f>INDEX(lkp_Region,MATCH(tbl_Sales[[#This Row],[Suburb]],lkp_Suburb,0))</f>
        <v>Northern Metropolitan</v>
      </c>
      <c r="P5859" s="6">
        <f>MONTH(tbl_Sales[[#This Row],[Date]])</f>
        <v>12</v>
      </c>
      <c r="Q5859" s="6">
        <f>YEAR(tbl_Sales[[#This Row],[Date]])</f>
        <v>2016</v>
      </c>
    </row>
    <row r="5860" spans="1:17" x14ac:dyDescent="0.25">
      <c r="A5860" s="1">
        <v>42723</v>
      </c>
      <c r="B5860">
        <v>1265000</v>
      </c>
      <c r="C5860" t="s">
        <v>2</v>
      </c>
      <c r="D5860" t="s">
        <v>12427</v>
      </c>
      <c r="E5860" t="s">
        <v>10</v>
      </c>
      <c r="F5860">
        <v>3052</v>
      </c>
      <c r="G5860">
        <v>2</v>
      </c>
      <c r="H5860">
        <v>1</v>
      </c>
      <c r="I5860">
        <v>0</v>
      </c>
      <c r="J5860">
        <v>70</v>
      </c>
      <c r="K5860">
        <v>1890</v>
      </c>
      <c r="L5860" t="s">
        <v>5976</v>
      </c>
      <c r="M5860" t="s">
        <v>1418</v>
      </c>
      <c r="N5860" t="s">
        <v>88</v>
      </c>
      <c r="O5860" s="6" t="str">
        <f>INDEX(lkp_Region,MATCH(tbl_Sales[[#This Row],[Suburb]],lkp_Suburb,0))</f>
        <v>Northern Metropolitan</v>
      </c>
      <c r="P5860" s="6">
        <f>MONTH(tbl_Sales[[#This Row],[Date]])</f>
        <v>12</v>
      </c>
      <c r="Q5860" s="6">
        <f>YEAR(tbl_Sales[[#This Row],[Date]])</f>
        <v>2016</v>
      </c>
    </row>
    <row r="5861" spans="1:17" x14ac:dyDescent="0.25">
      <c r="A5861" s="1">
        <v>42723</v>
      </c>
      <c r="B5861">
        <v>650000</v>
      </c>
      <c r="C5861" t="s">
        <v>51</v>
      </c>
      <c r="D5861" t="s">
        <v>12431</v>
      </c>
      <c r="E5861" t="s">
        <v>5</v>
      </c>
      <c r="F5861">
        <v>3013</v>
      </c>
      <c r="G5861">
        <v>2</v>
      </c>
      <c r="H5861">
        <v>1</v>
      </c>
      <c r="I5861">
        <v>1</v>
      </c>
      <c r="J5861">
        <v>0</v>
      </c>
      <c r="K5861">
        <v>1980</v>
      </c>
      <c r="L5861" t="s">
        <v>5977</v>
      </c>
      <c r="M5861" t="s">
        <v>65</v>
      </c>
      <c r="N5861" t="s">
        <v>21</v>
      </c>
      <c r="O5861" s="6" t="str">
        <f>INDEX(lkp_Region,MATCH(tbl_Sales[[#This Row],[Suburb]],lkp_Suburb,0))</f>
        <v>Western Metropolitan</v>
      </c>
      <c r="P5861" s="6">
        <f>MONTH(tbl_Sales[[#This Row],[Date]])</f>
        <v>12</v>
      </c>
      <c r="Q5861" s="6">
        <f>YEAR(tbl_Sales[[#This Row],[Date]])</f>
        <v>2016</v>
      </c>
    </row>
    <row r="5862" spans="1:17" x14ac:dyDescent="0.25">
      <c r="A5862" s="1">
        <v>42723</v>
      </c>
      <c r="B5862">
        <v>780000</v>
      </c>
      <c r="C5862" t="s">
        <v>2</v>
      </c>
      <c r="D5862" t="s">
        <v>12431</v>
      </c>
      <c r="E5862" t="s">
        <v>10</v>
      </c>
      <c r="F5862">
        <v>3011</v>
      </c>
      <c r="G5862">
        <v>2</v>
      </c>
      <c r="H5862">
        <v>1</v>
      </c>
      <c r="I5862">
        <v>1</v>
      </c>
      <c r="J5862">
        <v>176</v>
      </c>
      <c r="L5862" t="s">
        <v>5978</v>
      </c>
      <c r="M5862" t="s">
        <v>660</v>
      </c>
      <c r="N5862" t="s">
        <v>21</v>
      </c>
      <c r="O5862" s="6" t="str">
        <f>INDEX(lkp_Region,MATCH(tbl_Sales[[#This Row],[Suburb]],lkp_Suburb,0))</f>
        <v>Western Metropolitan</v>
      </c>
      <c r="P5862" s="6">
        <f>MONTH(tbl_Sales[[#This Row],[Date]])</f>
        <v>12</v>
      </c>
      <c r="Q5862" s="6">
        <f>YEAR(tbl_Sales[[#This Row],[Date]])</f>
        <v>2016</v>
      </c>
    </row>
    <row r="5863" spans="1:17" x14ac:dyDescent="0.25">
      <c r="A5863" s="1">
        <v>42723</v>
      </c>
      <c r="B5863">
        <v>1710000</v>
      </c>
      <c r="C5863" t="s">
        <v>2</v>
      </c>
      <c r="D5863" t="s">
        <v>12433</v>
      </c>
      <c r="E5863" t="s">
        <v>5</v>
      </c>
      <c r="F5863">
        <v>3016</v>
      </c>
      <c r="G5863">
        <v>3</v>
      </c>
      <c r="H5863">
        <v>2</v>
      </c>
      <c r="I5863">
        <v>1</v>
      </c>
      <c r="J5863">
        <v>260</v>
      </c>
      <c r="K5863">
        <v>2016</v>
      </c>
      <c r="L5863" t="s">
        <v>5979</v>
      </c>
      <c r="M5863" t="s">
        <v>196</v>
      </c>
      <c r="N5863" t="s">
        <v>69</v>
      </c>
      <c r="O5863" s="6" t="str">
        <f>INDEX(lkp_Region,MATCH(tbl_Sales[[#This Row],[Suburb]],lkp_Suburb,0))</f>
        <v>Western Metropolitan</v>
      </c>
      <c r="P5863" s="6">
        <f>MONTH(tbl_Sales[[#This Row],[Date]])</f>
        <v>12</v>
      </c>
      <c r="Q5863" s="6">
        <f>YEAR(tbl_Sales[[#This Row],[Date]])</f>
        <v>2016</v>
      </c>
    </row>
    <row r="5864" spans="1:17" x14ac:dyDescent="0.25">
      <c r="A5864" s="1">
        <v>42723</v>
      </c>
      <c r="B5864">
        <v>592000</v>
      </c>
      <c r="C5864" t="s">
        <v>51</v>
      </c>
      <c r="D5864" t="s">
        <v>12427</v>
      </c>
      <c r="E5864" t="s">
        <v>10</v>
      </c>
      <c r="F5864">
        <v>3073</v>
      </c>
      <c r="G5864">
        <v>3</v>
      </c>
      <c r="H5864">
        <v>1</v>
      </c>
      <c r="I5864">
        <v>1</v>
      </c>
      <c r="J5864">
        <v>270</v>
      </c>
      <c r="K5864">
        <v>2016</v>
      </c>
      <c r="L5864" t="s">
        <v>5980</v>
      </c>
      <c r="M5864" t="s">
        <v>93</v>
      </c>
      <c r="N5864" t="s">
        <v>62</v>
      </c>
      <c r="O5864" s="6" t="str">
        <f>INDEX(lkp_Region,MATCH(tbl_Sales[[#This Row],[Suburb]],lkp_Suburb,0))</f>
        <v>Northern Metropolitan</v>
      </c>
      <c r="P5864" s="6">
        <f>MONTH(tbl_Sales[[#This Row],[Date]])</f>
        <v>12</v>
      </c>
      <c r="Q5864" s="6">
        <f>YEAR(tbl_Sales[[#This Row],[Date]])</f>
        <v>2016</v>
      </c>
    </row>
    <row r="5865" spans="1:17" x14ac:dyDescent="0.25">
      <c r="A5865" s="1">
        <v>42723</v>
      </c>
      <c r="B5865">
        <v>600000</v>
      </c>
      <c r="C5865" t="s">
        <v>13</v>
      </c>
      <c r="D5865" t="s">
        <v>12429</v>
      </c>
      <c r="E5865" t="s">
        <v>5</v>
      </c>
      <c r="F5865">
        <v>3078</v>
      </c>
      <c r="G5865">
        <v>2</v>
      </c>
      <c r="H5865">
        <v>1</v>
      </c>
      <c r="I5865">
        <v>2</v>
      </c>
      <c r="J5865">
        <v>0</v>
      </c>
      <c r="K5865">
        <v>1970</v>
      </c>
      <c r="L5865" t="s">
        <v>5981</v>
      </c>
      <c r="M5865" t="s">
        <v>533</v>
      </c>
      <c r="N5865" t="s">
        <v>62</v>
      </c>
      <c r="O5865" s="6" t="str">
        <f>INDEX(lkp_Region,MATCH(tbl_Sales[[#This Row],[Suburb]],lkp_Suburb,0))</f>
        <v>Northern Metropolitan</v>
      </c>
      <c r="P5865" s="6">
        <f>MONTH(tbl_Sales[[#This Row],[Date]])</f>
        <v>12</v>
      </c>
      <c r="Q5865" s="6">
        <f>YEAR(tbl_Sales[[#This Row],[Date]])</f>
        <v>2016</v>
      </c>
    </row>
    <row r="5866" spans="1:17" x14ac:dyDescent="0.25">
      <c r="A5866" s="1">
        <v>42723</v>
      </c>
      <c r="B5866">
        <v>762500</v>
      </c>
      <c r="C5866" t="s">
        <v>2</v>
      </c>
      <c r="D5866" t="s">
        <v>12427</v>
      </c>
      <c r="E5866" t="s">
        <v>10</v>
      </c>
      <c r="F5866">
        <v>3073</v>
      </c>
      <c r="G5866">
        <v>3</v>
      </c>
      <c r="H5866">
        <v>1</v>
      </c>
      <c r="I5866">
        <v>2</v>
      </c>
      <c r="J5866">
        <v>677</v>
      </c>
      <c r="L5866" t="s">
        <v>5982</v>
      </c>
      <c r="M5866" t="s">
        <v>93</v>
      </c>
      <c r="N5866" t="s">
        <v>62</v>
      </c>
      <c r="O5866" s="6" t="str">
        <f>INDEX(lkp_Region,MATCH(tbl_Sales[[#This Row],[Suburb]],lkp_Suburb,0))</f>
        <v>Northern Metropolitan</v>
      </c>
      <c r="P5866" s="6">
        <f>MONTH(tbl_Sales[[#This Row],[Date]])</f>
        <v>12</v>
      </c>
      <c r="Q5866" s="6">
        <f>YEAR(tbl_Sales[[#This Row],[Date]])</f>
        <v>2016</v>
      </c>
    </row>
    <row r="5867" spans="1:17" x14ac:dyDescent="0.25">
      <c r="A5867" s="1">
        <v>42723</v>
      </c>
      <c r="B5867">
        <v>900000</v>
      </c>
      <c r="C5867" t="s">
        <v>2</v>
      </c>
      <c r="D5867" t="s">
        <v>12428</v>
      </c>
      <c r="E5867" t="s">
        <v>5</v>
      </c>
      <c r="F5867">
        <v>3072</v>
      </c>
      <c r="G5867">
        <v>3</v>
      </c>
      <c r="H5867">
        <v>1</v>
      </c>
      <c r="I5867">
        <v>1</v>
      </c>
      <c r="J5867">
        <v>527</v>
      </c>
      <c r="L5867" t="s">
        <v>5983</v>
      </c>
      <c r="M5867" t="s">
        <v>97</v>
      </c>
      <c r="N5867" t="s">
        <v>62</v>
      </c>
      <c r="O5867" s="6" t="str">
        <f>INDEX(lkp_Region,MATCH(tbl_Sales[[#This Row],[Suburb]],lkp_Suburb,0))</f>
        <v>Northern Metropolitan</v>
      </c>
      <c r="P5867" s="6">
        <f>MONTH(tbl_Sales[[#This Row],[Date]])</f>
        <v>12</v>
      </c>
      <c r="Q5867" s="6">
        <f>YEAR(tbl_Sales[[#This Row],[Date]])</f>
        <v>2016</v>
      </c>
    </row>
    <row r="5868" spans="1:17" x14ac:dyDescent="0.25">
      <c r="A5868" s="1">
        <v>42723</v>
      </c>
      <c r="B5868">
        <v>1050000</v>
      </c>
      <c r="C5868" t="s">
        <v>2</v>
      </c>
      <c r="D5868" t="s">
        <v>12427</v>
      </c>
      <c r="E5868" t="s">
        <v>5</v>
      </c>
      <c r="F5868">
        <v>3070</v>
      </c>
      <c r="G5868">
        <v>3</v>
      </c>
      <c r="H5868">
        <v>1</v>
      </c>
      <c r="I5868">
        <v>0</v>
      </c>
      <c r="J5868">
        <v>158</v>
      </c>
      <c r="K5868">
        <v>1910</v>
      </c>
      <c r="L5868" t="s">
        <v>5984</v>
      </c>
      <c r="M5868" t="s">
        <v>271</v>
      </c>
      <c r="N5868" t="s">
        <v>62</v>
      </c>
      <c r="O5868" s="6" t="str">
        <f>INDEX(lkp_Region,MATCH(tbl_Sales[[#This Row],[Suburb]],lkp_Suburb,0))</f>
        <v>Northern Metropolitan</v>
      </c>
      <c r="P5868" s="6">
        <f>MONTH(tbl_Sales[[#This Row],[Date]])</f>
        <v>12</v>
      </c>
      <c r="Q5868" s="6">
        <f>YEAR(tbl_Sales[[#This Row],[Date]])</f>
        <v>2016</v>
      </c>
    </row>
    <row r="5869" spans="1:17" x14ac:dyDescent="0.25">
      <c r="A5869" s="1">
        <v>42723</v>
      </c>
      <c r="B5869">
        <v>650000</v>
      </c>
      <c r="C5869" t="s">
        <v>2</v>
      </c>
      <c r="D5869" t="s">
        <v>12425</v>
      </c>
      <c r="E5869" t="s">
        <v>5</v>
      </c>
      <c r="F5869">
        <v>3020</v>
      </c>
      <c r="G5869">
        <v>3</v>
      </c>
      <c r="H5869">
        <v>1</v>
      </c>
      <c r="I5869">
        <v>0</v>
      </c>
      <c r="J5869">
        <v>598</v>
      </c>
      <c r="K5869">
        <v>1950</v>
      </c>
      <c r="L5869" t="s">
        <v>5985</v>
      </c>
      <c r="M5869" t="s">
        <v>143</v>
      </c>
      <c r="N5869" t="s">
        <v>3</v>
      </c>
      <c r="O5869" s="6" t="str">
        <f>INDEX(lkp_Region,MATCH(tbl_Sales[[#This Row],[Suburb]],lkp_Suburb,0))</f>
        <v>Western Metropolitan</v>
      </c>
      <c r="P5869" s="6">
        <f>MONTH(tbl_Sales[[#This Row],[Date]])</f>
        <v>12</v>
      </c>
      <c r="Q5869" s="6">
        <f>YEAR(tbl_Sales[[#This Row],[Date]])</f>
        <v>2016</v>
      </c>
    </row>
    <row r="5870" spans="1:17" x14ac:dyDescent="0.25">
      <c r="A5870" s="1">
        <v>42723</v>
      </c>
      <c r="B5870">
        <v>320000</v>
      </c>
      <c r="C5870" t="s">
        <v>13</v>
      </c>
      <c r="D5870" t="s">
        <v>12425</v>
      </c>
      <c r="E5870" t="s">
        <v>5</v>
      </c>
      <c r="F5870">
        <v>3123</v>
      </c>
      <c r="G5870">
        <v>1</v>
      </c>
      <c r="H5870">
        <v>1</v>
      </c>
      <c r="I5870">
        <v>1</v>
      </c>
      <c r="J5870">
        <v>0</v>
      </c>
      <c r="K5870">
        <v>1965</v>
      </c>
      <c r="L5870" t="s">
        <v>5986</v>
      </c>
      <c r="M5870" t="s">
        <v>230</v>
      </c>
      <c r="N5870" t="s">
        <v>101</v>
      </c>
      <c r="O5870" s="6" t="str">
        <f>INDEX(lkp_Region,MATCH(tbl_Sales[[#This Row],[Suburb]],lkp_Suburb,0))</f>
        <v>Southern Metropolitan</v>
      </c>
      <c r="P5870" s="6">
        <f>MONTH(tbl_Sales[[#This Row],[Date]])</f>
        <v>12</v>
      </c>
      <c r="Q5870" s="6">
        <f>YEAR(tbl_Sales[[#This Row],[Date]])</f>
        <v>2016</v>
      </c>
    </row>
    <row r="5871" spans="1:17" x14ac:dyDescent="0.25">
      <c r="A5871" s="1">
        <v>42723</v>
      </c>
      <c r="B5871">
        <v>800000</v>
      </c>
      <c r="C5871" t="s">
        <v>51</v>
      </c>
      <c r="D5871" t="s">
        <v>12426</v>
      </c>
      <c r="E5871" t="s">
        <v>10</v>
      </c>
      <c r="F5871">
        <v>3101</v>
      </c>
      <c r="G5871">
        <v>3</v>
      </c>
      <c r="H5871">
        <v>2</v>
      </c>
      <c r="I5871">
        <v>2</v>
      </c>
      <c r="J5871">
        <v>848</v>
      </c>
      <c r="K5871">
        <v>1970</v>
      </c>
      <c r="L5871" t="s">
        <v>5987</v>
      </c>
      <c r="M5871" t="s">
        <v>145</v>
      </c>
      <c r="N5871" t="s">
        <v>101</v>
      </c>
      <c r="O5871" s="6" t="str">
        <f>INDEX(lkp_Region,MATCH(tbl_Sales[[#This Row],[Suburb]],lkp_Suburb,0))</f>
        <v>Southern Metropolitan</v>
      </c>
      <c r="P5871" s="6">
        <f>MONTH(tbl_Sales[[#This Row],[Date]])</f>
        <v>12</v>
      </c>
      <c r="Q5871" s="6">
        <f>YEAR(tbl_Sales[[#This Row],[Date]])</f>
        <v>2016</v>
      </c>
    </row>
    <row r="5872" spans="1:17" x14ac:dyDescent="0.25">
      <c r="A5872" s="1">
        <v>42723</v>
      </c>
      <c r="B5872">
        <v>2800000</v>
      </c>
      <c r="C5872" t="s">
        <v>2</v>
      </c>
      <c r="D5872" t="s">
        <v>12429</v>
      </c>
      <c r="E5872" t="s">
        <v>10</v>
      </c>
      <c r="F5872">
        <v>3123</v>
      </c>
      <c r="G5872">
        <v>4</v>
      </c>
      <c r="H5872">
        <v>1</v>
      </c>
      <c r="I5872">
        <v>2</v>
      </c>
      <c r="J5872">
        <v>764</v>
      </c>
      <c r="K5872">
        <v>1940</v>
      </c>
      <c r="L5872" t="s">
        <v>5988</v>
      </c>
      <c r="M5872" t="s">
        <v>230</v>
      </c>
      <c r="N5872" t="s">
        <v>101</v>
      </c>
      <c r="O5872" s="6" t="str">
        <f>INDEX(lkp_Region,MATCH(tbl_Sales[[#This Row],[Suburb]],lkp_Suburb,0))</f>
        <v>Southern Metropolitan</v>
      </c>
      <c r="P5872" s="6">
        <f>MONTH(tbl_Sales[[#This Row],[Date]])</f>
        <v>12</v>
      </c>
      <c r="Q5872" s="6">
        <f>YEAR(tbl_Sales[[#This Row],[Date]])</f>
        <v>2016</v>
      </c>
    </row>
    <row r="5873" spans="1:17" x14ac:dyDescent="0.25">
      <c r="A5873" s="1">
        <v>42723</v>
      </c>
      <c r="B5873">
        <v>2900000</v>
      </c>
      <c r="C5873" t="s">
        <v>2</v>
      </c>
      <c r="D5873" t="s">
        <v>12429</v>
      </c>
      <c r="E5873" t="s">
        <v>5</v>
      </c>
      <c r="F5873">
        <v>3187</v>
      </c>
      <c r="G5873">
        <v>5</v>
      </c>
      <c r="H5873">
        <v>4</v>
      </c>
      <c r="I5873">
        <v>2</v>
      </c>
      <c r="J5873">
        <v>640</v>
      </c>
      <c r="K5873">
        <v>1950</v>
      </c>
      <c r="L5873" t="s">
        <v>5989</v>
      </c>
      <c r="M5873" t="s">
        <v>346</v>
      </c>
      <c r="N5873" t="s">
        <v>107</v>
      </c>
      <c r="O5873" s="6" t="str">
        <f>INDEX(lkp_Region,MATCH(tbl_Sales[[#This Row],[Suburb]],lkp_Suburb,0))</f>
        <v>Southern Metropolitan</v>
      </c>
      <c r="P5873" s="6">
        <f>MONTH(tbl_Sales[[#This Row],[Date]])</f>
        <v>12</v>
      </c>
      <c r="Q5873" s="6">
        <f>YEAR(tbl_Sales[[#This Row],[Date]])</f>
        <v>2016</v>
      </c>
    </row>
    <row r="5874" spans="1:17" x14ac:dyDescent="0.25">
      <c r="A5874" s="1">
        <v>42723</v>
      </c>
      <c r="B5874">
        <v>1110000</v>
      </c>
      <c r="C5874" t="s">
        <v>2</v>
      </c>
      <c r="D5874" t="s">
        <v>12427</v>
      </c>
      <c r="E5874" t="s">
        <v>10</v>
      </c>
      <c r="F5874">
        <v>3084</v>
      </c>
      <c r="G5874">
        <v>3</v>
      </c>
      <c r="H5874">
        <v>1</v>
      </c>
      <c r="I5874">
        <v>2</v>
      </c>
      <c r="J5874">
        <v>600</v>
      </c>
      <c r="K5874">
        <v>1950</v>
      </c>
      <c r="L5874" t="s">
        <v>5990</v>
      </c>
      <c r="M5874" t="s">
        <v>211</v>
      </c>
      <c r="N5874" t="s">
        <v>150</v>
      </c>
      <c r="O5874" s="6" t="str">
        <f>INDEX(lkp_Region,MATCH(tbl_Sales[[#This Row],[Suburb]],lkp_Suburb,0))</f>
        <v>Eastern Metropolitan</v>
      </c>
      <c r="P5874" s="6">
        <f>MONTH(tbl_Sales[[#This Row],[Date]])</f>
        <v>12</v>
      </c>
      <c r="Q5874" s="6">
        <f>YEAR(tbl_Sales[[#This Row],[Date]])</f>
        <v>2016</v>
      </c>
    </row>
    <row r="5875" spans="1:17" x14ac:dyDescent="0.25">
      <c r="A5875" s="1">
        <v>42724</v>
      </c>
      <c r="B5875">
        <v>662500</v>
      </c>
      <c r="C5875" t="s">
        <v>13</v>
      </c>
      <c r="D5875" t="s">
        <v>12429</v>
      </c>
      <c r="E5875" t="s">
        <v>10</v>
      </c>
      <c r="F5875">
        <v>3121</v>
      </c>
      <c r="G5875">
        <v>2</v>
      </c>
      <c r="H5875">
        <v>1</v>
      </c>
      <c r="I5875">
        <v>1</v>
      </c>
      <c r="J5875">
        <v>0</v>
      </c>
      <c r="K5875">
        <v>2015</v>
      </c>
      <c r="L5875" t="s">
        <v>5991</v>
      </c>
      <c r="M5875" t="s">
        <v>470</v>
      </c>
      <c r="N5875" t="s">
        <v>8</v>
      </c>
      <c r="O5875" s="6" t="str">
        <f>INDEX(lkp_Region,MATCH(tbl_Sales[[#This Row],[Suburb]],lkp_Suburb,0))</f>
        <v>Northern Metropolitan</v>
      </c>
      <c r="P5875" s="6">
        <f>MONTH(tbl_Sales[[#This Row],[Date]])</f>
        <v>12</v>
      </c>
      <c r="Q5875" s="6">
        <f>YEAR(tbl_Sales[[#This Row],[Date]])</f>
        <v>2016</v>
      </c>
    </row>
    <row r="5876" spans="1:17" x14ac:dyDescent="0.25">
      <c r="A5876" s="1">
        <v>42724</v>
      </c>
      <c r="B5876">
        <v>1100000</v>
      </c>
      <c r="C5876" t="s">
        <v>2</v>
      </c>
      <c r="D5876" t="s">
        <v>12429</v>
      </c>
      <c r="E5876" t="s">
        <v>10</v>
      </c>
      <c r="F5876">
        <v>3121</v>
      </c>
      <c r="G5876">
        <v>3</v>
      </c>
      <c r="H5876">
        <v>1</v>
      </c>
      <c r="I5876">
        <v>0</v>
      </c>
      <c r="J5876">
        <v>162</v>
      </c>
      <c r="K5876">
        <v>1915</v>
      </c>
      <c r="L5876" t="s">
        <v>5992</v>
      </c>
      <c r="M5876" t="s">
        <v>6</v>
      </c>
      <c r="N5876" t="s">
        <v>8</v>
      </c>
      <c r="O5876" s="6" t="str">
        <f>INDEX(lkp_Region,MATCH(tbl_Sales[[#This Row],[Suburb]],lkp_Suburb,0))</f>
        <v>Northern Metropolitan</v>
      </c>
      <c r="P5876" s="6">
        <f>MONTH(tbl_Sales[[#This Row],[Date]])</f>
        <v>12</v>
      </c>
      <c r="Q5876" s="6">
        <f>YEAR(tbl_Sales[[#This Row],[Date]])</f>
        <v>2016</v>
      </c>
    </row>
    <row r="5877" spans="1:17" x14ac:dyDescent="0.25">
      <c r="A5877" s="1">
        <v>42724</v>
      </c>
      <c r="B5877">
        <v>1300000</v>
      </c>
      <c r="C5877" t="s">
        <v>2</v>
      </c>
      <c r="D5877" t="s">
        <v>12428</v>
      </c>
      <c r="E5877" t="s">
        <v>10</v>
      </c>
      <c r="F5877">
        <v>3068</v>
      </c>
      <c r="G5877">
        <v>3</v>
      </c>
      <c r="H5877">
        <v>1</v>
      </c>
      <c r="I5877">
        <v>0</v>
      </c>
      <c r="J5877">
        <v>309</v>
      </c>
      <c r="L5877" t="s">
        <v>5993</v>
      </c>
      <c r="M5877" t="s">
        <v>72</v>
      </c>
      <c r="N5877" t="s">
        <v>8</v>
      </c>
      <c r="O5877" s="6" t="str">
        <f>INDEX(lkp_Region,MATCH(tbl_Sales[[#This Row],[Suburb]],lkp_Suburb,0))</f>
        <v>Northern Metropolitan</v>
      </c>
      <c r="P5877" s="6">
        <f>MONTH(tbl_Sales[[#This Row],[Date]])</f>
        <v>12</v>
      </c>
      <c r="Q5877" s="6">
        <f>YEAR(tbl_Sales[[#This Row],[Date]])</f>
        <v>2016</v>
      </c>
    </row>
    <row r="5878" spans="1:17" x14ac:dyDescent="0.25">
      <c r="A5878" s="1">
        <v>42724</v>
      </c>
      <c r="B5878">
        <v>1715000</v>
      </c>
      <c r="C5878" t="s">
        <v>2</v>
      </c>
      <c r="D5878" t="s">
        <v>12427</v>
      </c>
      <c r="E5878" t="s">
        <v>5</v>
      </c>
      <c r="F5878">
        <v>3128</v>
      </c>
      <c r="G5878">
        <v>3</v>
      </c>
      <c r="H5878">
        <v>2</v>
      </c>
      <c r="I5878">
        <v>2</v>
      </c>
      <c r="J5878">
        <v>458</v>
      </c>
      <c r="K5878">
        <v>1950</v>
      </c>
      <c r="L5878" t="s">
        <v>5994</v>
      </c>
      <c r="M5878" t="s">
        <v>151</v>
      </c>
      <c r="N5878" t="s">
        <v>14</v>
      </c>
      <c r="O5878" s="6" t="str">
        <f>INDEX(lkp_Region,MATCH(tbl_Sales[[#This Row],[Suburb]],lkp_Suburb,0))</f>
        <v>Eastern Metropolitan</v>
      </c>
      <c r="P5878" s="6">
        <f>MONTH(tbl_Sales[[#This Row],[Date]])</f>
        <v>12</v>
      </c>
      <c r="Q5878" s="6">
        <f>YEAR(tbl_Sales[[#This Row],[Date]])</f>
        <v>2016</v>
      </c>
    </row>
    <row r="5879" spans="1:17" x14ac:dyDescent="0.25">
      <c r="A5879" s="1">
        <v>42724</v>
      </c>
      <c r="B5879">
        <v>2325000</v>
      </c>
      <c r="C5879" t="s">
        <v>2</v>
      </c>
      <c r="D5879" t="s">
        <v>12433</v>
      </c>
      <c r="E5879" t="s">
        <v>10</v>
      </c>
      <c r="F5879">
        <v>3141</v>
      </c>
      <c r="G5879">
        <v>2</v>
      </c>
      <c r="H5879">
        <v>2</v>
      </c>
      <c r="I5879">
        <v>2</v>
      </c>
      <c r="J5879">
        <v>355</v>
      </c>
      <c r="L5879" t="s">
        <v>5995</v>
      </c>
      <c r="M5879" t="s">
        <v>111</v>
      </c>
      <c r="N5879" t="s">
        <v>76</v>
      </c>
      <c r="O5879" s="6" t="str">
        <f>INDEX(lkp_Region,MATCH(tbl_Sales[[#This Row],[Suburb]],lkp_Suburb,0))</f>
        <v>Southern Metropolitan</v>
      </c>
      <c r="P5879" s="6">
        <f>MONTH(tbl_Sales[[#This Row],[Date]])</f>
        <v>12</v>
      </c>
      <c r="Q5879" s="6">
        <f>YEAR(tbl_Sales[[#This Row],[Date]])</f>
        <v>2016</v>
      </c>
    </row>
    <row r="5880" spans="1:17" x14ac:dyDescent="0.25">
      <c r="A5880" s="1">
        <v>42724</v>
      </c>
      <c r="B5880">
        <v>502500</v>
      </c>
      <c r="C5880" t="s">
        <v>13</v>
      </c>
      <c r="D5880" t="s">
        <v>12429</v>
      </c>
      <c r="E5880" t="s">
        <v>10</v>
      </c>
      <c r="F5880">
        <v>3183</v>
      </c>
      <c r="G5880">
        <v>2</v>
      </c>
      <c r="H5880">
        <v>1</v>
      </c>
      <c r="I5880">
        <v>1</v>
      </c>
      <c r="J5880">
        <v>0</v>
      </c>
      <c r="K5880">
        <v>1960</v>
      </c>
      <c r="L5880" t="s">
        <v>5996</v>
      </c>
      <c r="M5880" t="s">
        <v>326</v>
      </c>
      <c r="N5880" t="s">
        <v>26</v>
      </c>
      <c r="O5880" s="6" t="str">
        <f>INDEX(lkp_Region,MATCH(tbl_Sales[[#This Row],[Suburb]],lkp_Suburb,0))</f>
        <v>Southern Metropolitan</v>
      </c>
      <c r="P5880" s="6">
        <f>MONTH(tbl_Sales[[#This Row],[Date]])</f>
        <v>12</v>
      </c>
      <c r="Q5880" s="6">
        <f>YEAR(tbl_Sales[[#This Row],[Date]])</f>
        <v>2016</v>
      </c>
    </row>
    <row r="5881" spans="1:17" x14ac:dyDescent="0.25">
      <c r="A5881" s="1">
        <v>42724</v>
      </c>
      <c r="B5881">
        <v>600000</v>
      </c>
      <c r="C5881" t="s">
        <v>2</v>
      </c>
      <c r="D5881" t="s">
        <v>12423</v>
      </c>
      <c r="E5881" t="s">
        <v>10</v>
      </c>
      <c r="F5881">
        <v>3046</v>
      </c>
      <c r="G5881">
        <v>3</v>
      </c>
      <c r="H5881">
        <v>1</v>
      </c>
      <c r="I5881">
        <v>2</v>
      </c>
      <c r="J5881">
        <v>702</v>
      </c>
      <c r="L5881" t="s">
        <v>5997</v>
      </c>
      <c r="M5881" t="s">
        <v>78</v>
      </c>
      <c r="N5881" t="s">
        <v>18</v>
      </c>
      <c r="O5881" s="6" t="str">
        <f>INDEX(lkp_Region,MATCH(tbl_Sales[[#This Row],[Suburb]],lkp_Suburb,0))</f>
        <v>Northern Metropolitan</v>
      </c>
      <c r="P5881" s="6">
        <f>MONTH(tbl_Sales[[#This Row],[Date]])</f>
        <v>12</v>
      </c>
      <c r="Q5881" s="6">
        <f>YEAR(tbl_Sales[[#This Row],[Date]])</f>
        <v>2016</v>
      </c>
    </row>
    <row r="5882" spans="1:17" x14ac:dyDescent="0.25">
      <c r="A5882" s="1">
        <v>42724</v>
      </c>
      <c r="B5882">
        <v>620000</v>
      </c>
      <c r="C5882" t="s">
        <v>51</v>
      </c>
      <c r="D5882" t="s">
        <v>12427</v>
      </c>
      <c r="E5882" t="s">
        <v>10</v>
      </c>
      <c r="F5882">
        <v>3056</v>
      </c>
      <c r="G5882">
        <v>2</v>
      </c>
      <c r="H5882">
        <v>2</v>
      </c>
      <c r="I5882">
        <v>1</v>
      </c>
      <c r="J5882">
        <v>72</v>
      </c>
      <c r="L5882" t="s">
        <v>5998</v>
      </c>
      <c r="M5882" t="s">
        <v>117</v>
      </c>
      <c r="N5882" t="s">
        <v>18</v>
      </c>
      <c r="O5882" s="6" t="str">
        <f>INDEX(lkp_Region,MATCH(tbl_Sales[[#This Row],[Suburb]],lkp_Suburb,0))</f>
        <v>Northern Metropolitan</v>
      </c>
      <c r="P5882" s="6">
        <f>MONTH(tbl_Sales[[#This Row],[Date]])</f>
        <v>12</v>
      </c>
      <c r="Q5882" s="6">
        <f>YEAR(tbl_Sales[[#This Row],[Date]])</f>
        <v>2016</v>
      </c>
    </row>
    <row r="5883" spans="1:17" x14ac:dyDescent="0.25">
      <c r="A5883" s="1">
        <v>42724</v>
      </c>
      <c r="B5883">
        <v>515000</v>
      </c>
      <c r="C5883" t="s">
        <v>13</v>
      </c>
      <c r="D5883" t="s">
        <v>12423</v>
      </c>
      <c r="E5883" t="s">
        <v>10</v>
      </c>
      <c r="F5883">
        <v>3042</v>
      </c>
      <c r="G5883">
        <v>2</v>
      </c>
      <c r="H5883">
        <v>1</v>
      </c>
      <c r="I5883">
        <v>1</v>
      </c>
      <c r="J5883">
        <v>141</v>
      </c>
      <c r="K5883">
        <v>2013</v>
      </c>
      <c r="L5883" t="s">
        <v>5999</v>
      </c>
      <c r="M5883" t="s">
        <v>330</v>
      </c>
      <c r="N5883" t="s">
        <v>49</v>
      </c>
      <c r="O5883" s="6" t="str">
        <f>INDEX(lkp_Region,MATCH(tbl_Sales[[#This Row],[Suburb]],lkp_Suburb,0))</f>
        <v>Western Metropolitan</v>
      </c>
      <c r="P5883" s="6">
        <f>MONTH(tbl_Sales[[#This Row],[Date]])</f>
        <v>12</v>
      </c>
      <c r="Q5883" s="6">
        <f>YEAR(tbl_Sales[[#This Row],[Date]])</f>
        <v>2016</v>
      </c>
    </row>
    <row r="5884" spans="1:17" x14ac:dyDescent="0.25">
      <c r="A5884" s="1">
        <v>42724</v>
      </c>
      <c r="B5884">
        <v>700000</v>
      </c>
      <c r="C5884" t="s">
        <v>51</v>
      </c>
      <c r="D5884" t="s">
        <v>12428</v>
      </c>
      <c r="E5884" t="s">
        <v>5</v>
      </c>
      <c r="F5884">
        <v>3042</v>
      </c>
      <c r="G5884">
        <v>3</v>
      </c>
      <c r="H5884">
        <v>2</v>
      </c>
      <c r="I5884">
        <v>2</v>
      </c>
      <c r="J5884">
        <v>165</v>
      </c>
      <c r="K5884">
        <v>2009</v>
      </c>
      <c r="L5884" t="s">
        <v>6000</v>
      </c>
      <c r="M5884" t="s">
        <v>330</v>
      </c>
      <c r="N5884" t="s">
        <v>49</v>
      </c>
      <c r="O5884" s="6" t="str">
        <f>INDEX(lkp_Region,MATCH(tbl_Sales[[#This Row],[Suburb]],lkp_Suburb,0))</f>
        <v>Western Metropolitan</v>
      </c>
      <c r="P5884" s="6">
        <f>MONTH(tbl_Sales[[#This Row],[Date]])</f>
        <v>12</v>
      </c>
      <c r="Q5884" s="6">
        <f>YEAR(tbl_Sales[[#This Row],[Date]])</f>
        <v>2016</v>
      </c>
    </row>
    <row r="5885" spans="1:17" x14ac:dyDescent="0.25">
      <c r="A5885" s="1">
        <v>42724</v>
      </c>
      <c r="B5885">
        <v>1000000</v>
      </c>
      <c r="C5885" t="s">
        <v>2</v>
      </c>
      <c r="D5885" t="s">
        <v>12427</v>
      </c>
      <c r="E5885" t="s">
        <v>5</v>
      </c>
      <c r="F5885">
        <v>3031</v>
      </c>
      <c r="G5885">
        <v>3</v>
      </c>
      <c r="H5885">
        <v>2</v>
      </c>
      <c r="I5885">
        <v>2</v>
      </c>
      <c r="J5885">
        <v>211</v>
      </c>
      <c r="K5885">
        <v>1997</v>
      </c>
      <c r="L5885" t="s">
        <v>6001</v>
      </c>
      <c r="M5885" t="s">
        <v>264</v>
      </c>
      <c r="N5885" t="s">
        <v>88</v>
      </c>
      <c r="O5885" s="6" t="str">
        <f>INDEX(lkp_Region,MATCH(tbl_Sales[[#This Row],[Suburb]],lkp_Suburb,0))</f>
        <v>Northern Metropolitan</v>
      </c>
      <c r="P5885" s="6">
        <f>MONTH(tbl_Sales[[#This Row],[Date]])</f>
        <v>12</v>
      </c>
      <c r="Q5885" s="6">
        <f>YEAR(tbl_Sales[[#This Row],[Date]])</f>
        <v>2016</v>
      </c>
    </row>
    <row r="5886" spans="1:17" x14ac:dyDescent="0.25">
      <c r="A5886" s="1">
        <v>42724</v>
      </c>
      <c r="B5886">
        <v>785000</v>
      </c>
      <c r="C5886" t="s">
        <v>2</v>
      </c>
      <c r="D5886" t="s">
        <v>12433</v>
      </c>
      <c r="E5886" t="s">
        <v>10</v>
      </c>
      <c r="F5886">
        <v>3015</v>
      </c>
      <c r="G5886">
        <v>3</v>
      </c>
      <c r="H5886">
        <v>1</v>
      </c>
      <c r="I5886">
        <v>1</v>
      </c>
      <c r="J5886">
        <v>185</v>
      </c>
      <c r="L5886" t="s">
        <v>6002</v>
      </c>
      <c r="M5886" t="s">
        <v>133</v>
      </c>
      <c r="N5886" t="s">
        <v>69</v>
      </c>
      <c r="O5886" s="6" t="str">
        <f>INDEX(lkp_Region,MATCH(tbl_Sales[[#This Row],[Suburb]],lkp_Suburb,0))</f>
        <v>Western Metropolitan</v>
      </c>
      <c r="P5886" s="6">
        <f>MONTH(tbl_Sales[[#This Row],[Date]])</f>
        <v>12</v>
      </c>
      <c r="Q5886" s="6">
        <f>YEAR(tbl_Sales[[#This Row],[Date]])</f>
        <v>2016</v>
      </c>
    </row>
    <row r="5887" spans="1:17" x14ac:dyDescent="0.25">
      <c r="A5887" s="1">
        <v>42724</v>
      </c>
      <c r="B5887">
        <v>1115000</v>
      </c>
      <c r="C5887" t="s">
        <v>2</v>
      </c>
      <c r="D5887" t="s">
        <v>12429</v>
      </c>
      <c r="E5887" t="s">
        <v>5</v>
      </c>
      <c r="F5887">
        <v>3165</v>
      </c>
      <c r="G5887">
        <v>4</v>
      </c>
      <c r="H5887">
        <v>2</v>
      </c>
      <c r="I5887">
        <v>2</v>
      </c>
      <c r="J5887">
        <v>575</v>
      </c>
      <c r="K5887">
        <v>1960</v>
      </c>
      <c r="L5887" t="s">
        <v>6003</v>
      </c>
      <c r="M5887" t="s">
        <v>138</v>
      </c>
      <c r="N5887" t="s">
        <v>57</v>
      </c>
      <c r="O5887" s="6" t="str">
        <f>INDEX(lkp_Region,MATCH(tbl_Sales[[#This Row],[Suburb]],lkp_Suburb,0))</f>
        <v>Southern Metropolitan</v>
      </c>
      <c r="P5887" s="6">
        <f>MONTH(tbl_Sales[[#This Row],[Date]])</f>
        <v>12</v>
      </c>
      <c r="Q5887" s="6">
        <f>YEAR(tbl_Sales[[#This Row],[Date]])</f>
        <v>2016</v>
      </c>
    </row>
    <row r="5888" spans="1:17" x14ac:dyDescent="0.25">
      <c r="A5888" s="1">
        <v>42724</v>
      </c>
      <c r="B5888">
        <v>644000</v>
      </c>
      <c r="C5888" t="s">
        <v>2</v>
      </c>
      <c r="D5888" t="s">
        <v>12423</v>
      </c>
      <c r="E5888" t="s">
        <v>10</v>
      </c>
      <c r="F5888">
        <v>3073</v>
      </c>
      <c r="G5888">
        <v>2</v>
      </c>
      <c r="H5888">
        <v>1</v>
      </c>
      <c r="I5888">
        <v>2</v>
      </c>
      <c r="J5888">
        <v>455</v>
      </c>
      <c r="K5888">
        <v>1940</v>
      </c>
      <c r="L5888" t="s">
        <v>6004</v>
      </c>
      <c r="M5888" t="s">
        <v>93</v>
      </c>
      <c r="N5888" t="s">
        <v>62</v>
      </c>
      <c r="O5888" s="6" t="str">
        <f>INDEX(lkp_Region,MATCH(tbl_Sales[[#This Row],[Suburb]],lkp_Suburb,0))</f>
        <v>Northern Metropolitan</v>
      </c>
      <c r="P5888" s="6">
        <f>MONTH(tbl_Sales[[#This Row],[Date]])</f>
        <v>12</v>
      </c>
      <c r="Q5888" s="6">
        <f>YEAR(tbl_Sales[[#This Row],[Date]])</f>
        <v>2016</v>
      </c>
    </row>
    <row r="5889" spans="1:17" x14ac:dyDescent="0.25">
      <c r="A5889" s="1">
        <v>42724</v>
      </c>
      <c r="B5889">
        <v>650000</v>
      </c>
      <c r="C5889" t="s">
        <v>2</v>
      </c>
      <c r="D5889" t="s">
        <v>12423</v>
      </c>
      <c r="E5889" t="s">
        <v>5</v>
      </c>
      <c r="F5889">
        <v>3073</v>
      </c>
      <c r="G5889">
        <v>2</v>
      </c>
      <c r="H5889">
        <v>1</v>
      </c>
      <c r="I5889">
        <v>1</v>
      </c>
      <c r="J5889">
        <v>750</v>
      </c>
      <c r="L5889" t="s">
        <v>6005</v>
      </c>
      <c r="M5889" t="s">
        <v>93</v>
      </c>
      <c r="N5889" t="s">
        <v>62</v>
      </c>
      <c r="O5889" s="6" t="str">
        <f>INDEX(lkp_Region,MATCH(tbl_Sales[[#This Row],[Suburb]],lkp_Suburb,0))</f>
        <v>Northern Metropolitan</v>
      </c>
      <c r="P5889" s="6">
        <f>MONTH(tbl_Sales[[#This Row],[Date]])</f>
        <v>12</v>
      </c>
      <c r="Q5889" s="6">
        <f>YEAR(tbl_Sales[[#This Row],[Date]])</f>
        <v>2016</v>
      </c>
    </row>
    <row r="5890" spans="1:17" x14ac:dyDescent="0.25">
      <c r="A5890" s="1">
        <v>42724</v>
      </c>
      <c r="B5890">
        <v>871000</v>
      </c>
      <c r="C5890" t="s">
        <v>2</v>
      </c>
      <c r="D5890" t="s">
        <v>12427</v>
      </c>
      <c r="E5890" t="s">
        <v>10</v>
      </c>
      <c r="F5890">
        <v>3073</v>
      </c>
      <c r="G5890">
        <v>3</v>
      </c>
      <c r="H5890">
        <v>1</v>
      </c>
      <c r="I5890">
        <v>3</v>
      </c>
      <c r="J5890">
        <v>614</v>
      </c>
      <c r="L5890" t="s">
        <v>6006</v>
      </c>
      <c r="M5890" t="s">
        <v>93</v>
      </c>
      <c r="N5890" t="s">
        <v>62</v>
      </c>
      <c r="O5890" s="6" t="str">
        <f>INDEX(lkp_Region,MATCH(tbl_Sales[[#This Row],[Suburb]],lkp_Suburb,0))</f>
        <v>Northern Metropolitan</v>
      </c>
      <c r="P5890" s="6">
        <f>MONTH(tbl_Sales[[#This Row],[Date]])</f>
        <v>12</v>
      </c>
      <c r="Q5890" s="6">
        <f>YEAR(tbl_Sales[[#This Row],[Date]])</f>
        <v>2016</v>
      </c>
    </row>
    <row r="5891" spans="1:17" x14ac:dyDescent="0.25">
      <c r="A5891" s="1">
        <v>42724</v>
      </c>
      <c r="B5891">
        <v>965000</v>
      </c>
      <c r="C5891" t="s">
        <v>2</v>
      </c>
      <c r="D5891" t="s">
        <v>12428</v>
      </c>
      <c r="E5891" t="s">
        <v>10</v>
      </c>
      <c r="F5891">
        <v>3072</v>
      </c>
      <c r="G5891">
        <v>3</v>
      </c>
      <c r="H5891">
        <v>1</v>
      </c>
      <c r="I5891">
        <v>2</v>
      </c>
      <c r="J5891">
        <v>581</v>
      </c>
      <c r="L5891" t="s">
        <v>6007</v>
      </c>
      <c r="M5891" t="s">
        <v>97</v>
      </c>
      <c r="N5891" t="s">
        <v>62</v>
      </c>
      <c r="O5891" s="6" t="str">
        <f>INDEX(lkp_Region,MATCH(tbl_Sales[[#This Row],[Suburb]],lkp_Suburb,0))</f>
        <v>Northern Metropolitan</v>
      </c>
      <c r="P5891" s="6">
        <f>MONTH(tbl_Sales[[#This Row],[Date]])</f>
        <v>12</v>
      </c>
      <c r="Q5891" s="6">
        <f>YEAR(tbl_Sales[[#This Row],[Date]])</f>
        <v>2016</v>
      </c>
    </row>
    <row r="5892" spans="1:17" x14ac:dyDescent="0.25">
      <c r="A5892" s="1">
        <v>42724</v>
      </c>
      <c r="B5892">
        <v>575000</v>
      </c>
      <c r="C5892" t="s">
        <v>2</v>
      </c>
      <c r="D5892" t="s">
        <v>12427</v>
      </c>
      <c r="E5892" t="s">
        <v>10</v>
      </c>
      <c r="F5892">
        <v>3042</v>
      </c>
      <c r="G5892">
        <v>3</v>
      </c>
      <c r="H5892">
        <v>1</v>
      </c>
      <c r="I5892">
        <v>1</v>
      </c>
      <c r="J5892">
        <v>338</v>
      </c>
      <c r="K5892">
        <v>1960</v>
      </c>
      <c r="L5892" t="s">
        <v>661</v>
      </c>
      <c r="M5892" t="s">
        <v>1091</v>
      </c>
      <c r="N5892" t="s">
        <v>3</v>
      </c>
      <c r="O5892" s="6" t="str">
        <f>INDEX(lkp_Region,MATCH(tbl_Sales[[#This Row],[Suburb]],lkp_Suburb,0))</f>
        <v>Western Metropolitan</v>
      </c>
      <c r="P5892" s="6">
        <f>MONTH(tbl_Sales[[#This Row],[Date]])</f>
        <v>12</v>
      </c>
      <c r="Q5892" s="6">
        <f>YEAR(tbl_Sales[[#This Row],[Date]])</f>
        <v>2016</v>
      </c>
    </row>
    <row r="5893" spans="1:17" x14ac:dyDescent="0.25">
      <c r="A5893" s="1">
        <v>42724</v>
      </c>
      <c r="B5893">
        <v>626800</v>
      </c>
      <c r="C5893" t="s">
        <v>2</v>
      </c>
      <c r="D5893" t="s">
        <v>12432</v>
      </c>
      <c r="E5893" t="s">
        <v>10</v>
      </c>
      <c r="F5893">
        <v>3020</v>
      </c>
      <c r="G5893">
        <v>4</v>
      </c>
      <c r="H5893">
        <v>1</v>
      </c>
      <c r="I5893">
        <v>2</v>
      </c>
      <c r="J5893">
        <v>581</v>
      </c>
      <c r="K5893">
        <v>1950</v>
      </c>
      <c r="L5893" t="s">
        <v>6008</v>
      </c>
      <c r="M5893" t="s">
        <v>143</v>
      </c>
      <c r="N5893" t="s">
        <v>3</v>
      </c>
      <c r="O5893" s="6" t="str">
        <f>INDEX(lkp_Region,MATCH(tbl_Sales[[#This Row],[Suburb]],lkp_Suburb,0))</f>
        <v>Western Metropolitan</v>
      </c>
      <c r="P5893" s="6">
        <f>MONTH(tbl_Sales[[#This Row],[Date]])</f>
        <v>12</v>
      </c>
      <c r="Q5893" s="6">
        <f>YEAR(tbl_Sales[[#This Row],[Date]])</f>
        <v>2016</v>
      </c>
    </row>
    <row r="5894" spans="1:17" x14ac:dyDescent="0.25">
      <c r="A5894" s="1">
        <v>42724</v>
      </c>
      <c r="B5894">
        <v>1738000</v>
      </c>
      <c r="C5894" t="s">
        <v>51</v>
      </c>
      <c r="D5894" t="s">
        <v>12429</v>
      </c>
      <c r="E5894" t="s">
        <v>10</v>
      </c>
      <c r="F5894">
        <v>3123</v>
      </c>
      <c r="G5894">
        <v>4</v>
      </c>
      <c r="H5894">
        <v>3</v>
      </c>
      <c r="I5894">
        <v>2</v>
      </c>
      <c r="J5894">
        <v>324</v>
      </c>
      <c r="K5894">
        <v>2002</v>
      </c>
      <c r="L5894" t="s">
        <v>6009</v>
      </c>
      <c r="M5894" t="s">
        <v>230</v>
      </c>
      <c r="N5894" t="s">
        <v>101</v>
      </c>
      <c r="O5894" s="6" t="str">
        <f>INDEX(lkp_Region,MATCH(tbl_Sales[[#This Row],[Suburb]],lkp_Suburb,0))</f>
        <v>Southern Metropolitan</v>
      </c>
      <c r="P5894" s="6">
        <f>MONTH(tbl_Sales[[#This Row],[Date]])</f>
        <v>12</v>
      </c>
      <c r="Q5894" s="6">
        <f>YEAR(tbl_Sales[[#This Row],[Date]])</f>
        <v>2016</v>
      </c>
    </row>
    <row r="5895" spans="1:17" x14ac:dyDescent="0.25">
      <c r="A5895" s="1">
        <v>42724</v>
      </c>
      <c r="B5895">
        <v>2975000</v>
      </c>
      <c r="C5895" t="s">
        <v>2</v>
      </c>
      <c r="D5895" t="s">
        <v>12427</v>
      </c>
      <c r="E5895" t="s">
        <v>10</v>
      </c>
      <c r="F5895">
        <v>3146</v>
      </c>
      <c r="G5895">
        <v>4</v>
      </c>
      <c r="H5895">
        <v>3</v>
      </c>
      <c r="I5895">
        <v>4</v>
      </c>
      <c r="J5895">
        <v>0</v>
      </c>
      <c r="K5895">
        <v>1930</v>
      </c>
      <c r="L5895" t="s">
        <v>6010</v>
      </c>
      <c r="M5895" t="s">
        <v>102</v>
      </c>
      <c r="N5895" t="s">
        <v>101</v>
      </c>
      <c r="O5895" s="6" t="str">
        <f>INDEX(lkp_Region,MATCH(tbl_Sales[[#This Row],[Suburb]],lkp_Suburb,0))</f>
        <v>Southern Metropolitan</v>
      </c>
      <c r="P5895" s="6">
        <f>MONTH(tbl_Sales[[#This Row],[Date]])</f>
        <v>12</v>
      </c>
      <c r="Q5895" s="6">
        <f>YEAR(tbl_Sales[[#This Row],[Date]])</f>
        <v>2016</v>
      </c>
    </row>
    <row r="5896" spans="1:17" x14ac:dyDescent="0.25">
      <c r="A5896" s="1">
        <v>42724</v>
      </c>
      <c r="B5896">
        <v>1620000</v>
      </c>
      <c r="C5896" t="s">
        <v>13</v>
      </c>
      <c r="D5896" t="s">
        <v>12429</v>
      </c>
      <c r="E5896" t="s">
        <v>10</v>
      </c>
      <c r="F5896">
        <v>3186</v>
      </c>
      <c r="G5896">
        <v>3</v>
      </c>
      <c r="H5896">
        <v>2</v>
      </c>
      <c r="I5896">
        <v>2</v>
      </c>
      <c r="J5896">
        <v>231</v>
      </c>
      <c r="L5896" t="s">
        <v>6011</v>
      </c>
      <c r="M5896" t="s">
        <v>105</v>
      </c>
      <c r="N5896" t="s">
        <v>107</v>
      </c>
      <c r="O5896" s="6" t="str">
        <f>INDEX(lkp_Region,MATCH(tbl_Sales[[#This Row],[Suburb]],lkp_Suburb,0))</f>
        <v>Southern Metropolitan</v>
      </c>
      <c r="P5896" s="6">
        <f>MONTH(tbl_Sales[[#This Row],[Date]])</f>
        <v>12</v>
      </c>
      <c r="Q5896" s="6">
        <f>YEAR(tbl_Sales[[#This Row],[Date]])</f>
        <v>2016</v>
      </c>
    </row>
    <row r="5897" spans="1:17" x14ac:dyDescent="0.25">
      <c r="A5897" s="1">
        <v>42725</v>
      </c>
      <c r="B5897">
        <v>362000</v>
      </c>
      <c r="C5897" t="s">
        <v>13</v>
      </c>
      <c r="D5897" t="s">
        <v>12427</v>
      </c>
      <c r="E5897" t="s">
        <v>10</v>
      </c>
      <c r="F5897">
        <v>3121</v>
      </c>
      <c r="G5897">
        <v>1</v>
      </c>
      <c r="H5897">
        <v>1</v>
      </c>
      <c r="I5897">
        <v>1</v>
      </c>
      <c r="J5897">
        <v>0</v>
      </c>
      <c r="L5897" t="s">
        <v>6012</v>
      </c>
      <c r="M5897" t="s">
        <v>6</v>
      </c>
      <c r="N5897" t="s">
        <v>8</v>
      </c>
      <c r="O5897" s="6" t="str">
        <f>INDEX(lkp_Region,MATCH(tbl_Sales[[#This Row],[Suburb]],lkp_Suburb,0))</f>
        <v>Northern Metropolitan</v>
      </c>
      <c r="P5897" s="6">
        <f>MONTH(tbl_Sales[[#This Row],[Date]])</f>
        <v>12</v>
      </c>
      <c r="Q5897" s="6">
        <f>YEAR(tbl_Sales[[#This Row],[Date]])</f>
        <v>2016</v>
      </c>
    </row>
    <row r="5898" spans="1:17" x14ac:dyDescent="0.25">
      <c r="A5898" s="1">
        <v>42725</v>
      </c>
      <c r="B5898">
        <v>895000</v>
      </c>
      <c r="C5898" t="s">
        <v>2</v>
      </c>
      <c r="D5898" t="s">
        <v>12427</v>
      </c>
      <c r="E5898" t="s">
        <v>10</v>
      </c>
      <c r="F5898">
        <v>3121</v>
      </c>
      <c r="G5898">
        <v>2</v>
      </c>
      <c r="H5898">
        <v>1</v>
      </c>
      <c r="I5898">
        <v>0</v>
      </c>
      <c r="J5898">
        <v>138</v>
      </c>
      <c r="L5898" t="s">
        <v>6013</v>
      </c>
      <c r="M5898" t="s">
        <v>470</v>
      </c>
      <c r="N5898" t="s">
        <v>8</v>
      </c>
      <c r="O5898" s="6" t="str">
        <f>INDEX(lkp_Region,MATCH(tbl_Sales[[#This Row],[Suburb]],lkp_Suburb,0))</f>
        <v>Northern Metropolitan</v>
      </c>
      <c r="P5898" s="6">
        <f>MONTH(tbl_Sales[[#This Row],[Date]])</f>
        <v>12</v>
      </c>
      <c r="Q5898" s="6">
        <f>YEAR(tbl_Sales[[#This Row],[Date]])</f>
        <v>2016</v>
      </c>
    </row>
    <row r="5899" spans="1:17" x14ac:dyDescent="0.25">
      <c r="A5899" s="1">
        <v>42725</v>
      </c>
      <c r="B5899">
        <v>2350000</v>
      </c>
      <c r="C5899" t="s">
        <v>2</v>
      </c>
      <c r="D5899" t="s">
        <v>12429</v>
      </c>
      <c r="E5899" t="s">
        <v>5</v>
      </c>
      <c r="F5899">
        <v>3145</v>
      </c>
      <c r="G5899">
        <v>5</v>
      </c>
      <c r="H5899">
        <v>2</v>
      </c>
      <c r="I5899">
        <v>2</v>
      </c>
      <c r="J5899">
        <v>567</v>
      </c>
      <c r="K5899">
        <v>1915</v>
      </c>
      <c r="L5899" t="s">
        <v>6014</v>
      </c>
      <c r="M5899" t="s">
        <v>74</v>
      </c>
      <c r="N5899" t="s">
        <v>76</v>
      </c>
      <c r="O5899" s="6" t="str">
        <f>INDEX(lkp_Region,MATCH(tbl_Sales[[#This Row],[Suburb]],lkp_Suburb,0))</f>
        <v>Southern Metropolitan</v>
      </c>
      <c r="P5899" s="6">
        <f>MONTH(tbl_Sales[[#This Row],[Date]])</f>
        <v>12</v>
      </c>
      <c r="Q5899" s="6">
        <f>YEAR(tbl_Sales[[#This Row],[Date]])</f>
        <v>2016</v>
      </c>
    </row>
    <row r="5900" spans="1:17" x14ac:dyDescent="0.25">
      <c r="A5900" s="1">
        <v>42725</v>
      </c>
      <c r="B5900">
        <v>1340000</v>
      </c>
      <c r="C5900" t="s">
        <v>13</v>
      </c>
      <c r="D5900" t="s">
        <v>12429</v>
      </c>
      <c r="E5900" t="s">
        <v>5</v>
      </c>
      <c r="F5900">
        <v>3207</v>
      </c>
      <c r="G5900">
        <v>2</v>
      </c>
      <c r="H5900">
        <v>2</v>
      </c>
      <c r="I5900">
        <v>2</v>
      </c>
      <c r="J5900">
        <v>21700</v>
      </c>
      <c r="K5900">
        <v>2000</v>
      </c>
      <c r="L5900" t="s">
        <v>6015</v>
      </c>
      <c r="M5900" t="s">
        <v>24</v>
      </c>
      <c r="N5900" t="s">
        <v>26</v>
      </c>
      <c r="O5900" s="6" t="str">
        <f>INDEX(lkp_Region,MATCH(tbl_Sales[[#This Row],[Suburb]],lkp_Suburb,0))</f>
        <v>Southern Metropolitan</v>
      </c>
      <c r="P5900" s="6">
        <f>MONTH(tbl_Sales[[#This Row],[Date]])</f>
        <v>12</v>
      </c>
      <c r="Q5900" s="6">
        <f>YEAR(tbl_Sales[[#This Row],[Date]])</f>
        <v>2016</v>
      </c>
    </row>
    <row r="5901" spans="1:17" x14ac:dyDescent="0.25">
      <c r="A5901" s="1">
        <v>42725</v>
      </c>
      <c r="B5901">
        <v>288000</v>
      </c>
      <c r="C5901" t="s">
        <v>13</v>
      </c>
      <c r="D5901" t="s">
        <v>12428</v>
      </c>
      <c r="E5901" t="s">
        <v>10</v>
      </c>
      <c r="F5901">
        <v>3060</v>
      </c>
      <c r="G5901">
        <v>1</v>
      </c>
      <c r="H5901">
        <v>1</v>
      </c>
      <c r="I5901">
        <v>1</v>
      </c>
      <c r="J5901">
        <v>69</v>
      </c>
      <c r="K5901">
        <v>1960</v>
      </c>
      <c r="L5901" t="s">
        <v>6016</v>
      </c>
      <c r="M5901" t="s">
        <v>16</v>
      </c>
      <c r="N5901" t="s">
        <v>18</v>
      </c>
      <c r="O5901" s="6" t="str">
        <f>INDEX(lkp_Region,MATCH(tbl_Sales[[#This Row],[Suburb]],lkp_Suburb,0))</f>
        <v>Northern Metropolitan</v>
      </c>
      <c r="P5901" s="6">
        <f>MONTH(tbl_Sales[[#This Row],[Date]])</f>
        <v>12</v>
      </c>
      <c r="Q5901" s="6">
        <f>YEAR(tbl_Sales[[#This Row],[Date]])</f>
        <v>2016</v>
      </c>
    </row>
    <row r="5902" spans="1:17" x14ac:dyDescent="0.25">
      <c r="A5902" s="1">
        <v>42725</v>
      </c>
      <c r="B5902">
        <v>1720000</v>
      </c>
      <c r="C5902" t="s">
        <v>2</v>
      </c>
      <c r="D5902" t="s">
        <v>12427</v>
      </c>
      <c r="E5902" t="s">
        <v>5</v>
      </c>
      <c r="F5902">
        <v>3040</v>
      </c>
      <c r="G5902">
        <v>1</v>
      </c>
      <c r="H5902">
        <v>2</v>
      </c>
      <c r="I5902">
        <v>1</v>
      </c>
      <c r="J5902">
        <v>676</v>
      </c>
      <c r="K5902">
        <v>1965</v>
      </c>
      <c r="L5902" t="s">
        <v>6017</v>
      </c>
      <c r="M5902" t="s">
        <v>190</v>
      </c>
      <c r="N5902" t="s">
        <v>49</v>
      </c>
      <c r="O5902" s="6" t="str">
        <f>INDEX(lkp_Region,MATCH(tbl_Sales[[#This Row],[Suburb]],lkp_Suburb,0))</f>
        <v>Western Metropolitan</v>
      </c>
      <c r="P5902" s="6">
        <f>MONTH(tbl_Sales[[#This Row],[Date]])</f>
        <v>12</v>
      </c>
      <c r="Q5902" s="6">
        <f>YEAR(tbl_Sales[[#This Row],[Date]])</f>
        <v>2016</v>
      </c>
    </row>
    <row r="5903" spans="1:17" x14ac:dyDescent="0.25">
      <c r="A5903" s="1">
        <v>42725</v>
      </c>
      <c r="B5903">
        <v>470000</v>
      </c>
      <c r="C5903" t="s">
        <v>13</v>
      </c>
      <c r="D5903" t="s">
        <v>12423</v>
      </c>
      <c r="E5903" t="s">
        <v>5</v>
      </c>
      <c r="F5903">
        <v>3051</v>
      </c>
      <c r="G5903">
        <v>2</v>
      </c>
      <c r="H5903">
        <v>1</v>
      </c>
      <c r="I5903">
        <v>1</v>
      </c>
      <c r="J5903">
        <v>0</v>
      </c>
      <c r="L5903" t="s">
        <v>6018</v>
      </c>
      <c r="M5903" t="s">
        <v>915</v>
      </c>
      <c r="N5903" t="s">
        <v>88</v>
      </c>
      <c r="O5903" s="6" t="str">
        <f>INDEX(lkp_Region,MATCH(tbl_Sales[[#This Row],[Suburb]],lkp_Suburb,0))</f>
        <v>Northern Metropolitan</v>
      </c>
      <c r="P5903" s="6">
        <f>MONTH(tbl_Sales[[#This Row],[Date]])</f>
        <v>12</v>
      </c>
      <c r="Q5903" s="6">
        <f>YEAR(tbl_Sales[[#This Row],[Date]])</f>
        <v>2016</v>
      </c>
    </row>
    <row r="5904" spans="1:17" x14ac:dyDescent="0.25">
      <c r="A5904" s="1">
        <v>42725</v>
      </c>
      <c r="B5904">
        <v>918000</v>
      </c>
      <c r="C5904" t="s">
        <v>51</v>
      </c>
      <c r="D5904" t="s">
        <v>12427</v>
      </c>
      <c r="E5904" t="s">
        <v>5</v>
      </c>
      <c r="F5904">
        <v>3031</v>
      </c>
      <c r="G5904">
        <v>3</v>
      </c>
      <c r="H5904">
        <v>2</v>
      </c>
      <c r="I5904">
        <v>1</v>
      </c>
      <c r="J5904">
        <v>788</v>
      </c>
      <c r="K5904">
        <v>1998</v>
      </c>
      <c r="L5904" t="s">
        <v>6019</v>
      </c>
      <c r="M5904" t="s">
        <v>264</v>
      </c>
      <c r="N5904" t="s">
        <v>88</v>
      </c>
      <c r="O5904" s="6" t="str">
        <f>INDEX(lkp_Region,MATCH(tbl_Sales[[#This Row],[Suburb]],lkp_Suburb,0))</f>
        <v>Northern Metropolitan</v>
      </c>
      <c r="P5904" s="6">
        <f>MONTH(tbl_Sales[[#This Row],[Date]])</f>
        <v>12</v>
      </c>
      <c r="Q5904" s="6">
        <f>YEAR(tbl_Sales[[#This Row],[Date]])</f>
        <v>2016</v>
      </c>
    </row>
    <row r="5905" spans="1:17" x14ac:dyDescent="0.25">
      <c r="A5905" s="1">
        <v>42725</v>
      </c>
      <c r="B5905">
        <v>370000</v>
      </c>
      <c r="C5905" t="s">
        <v>13</v>
      </c>
      <c r="D5905" t="s">
        <v>12429</v>
      </c>
      <c r="E5905" t="s">
        <v>5</v>
      </c>
      <c r="F5905">
        <v>3165</v>
      </c>
      <c r="G5905">
        <v>1</v>
      </c>
      <c r="H5905">
        <v>1</v>
      </c>
      <c r="I5905">
        <v>1</v>
      </c>
      <c r="J5905">
        <v>0</v>
      </c>
      <c r="K5905">
        <v>1970</v>
      </c>
      <c r="L5905" t="s">
        <v>6020</v>
      </c>
      <c r="M5905" t="s">
        <v>138</v>
      </c>
      <c r="N5905" t="s">
        <v>57</v>
      </c>
      <c r="O5905" s="6" t="str">
        <f>INDEX(lkp_Region,MATCH(tbl_Sales[[#This Row],[Suburb]],lkp_Suburb,0))</f>
        <v>Southern Metropolitan</v>
      </c>
      <c r="P5905" s="6">
        <f>MONTH(tbl_Sales[[#This Row],[Date]])</f>
        <v>12</v>
      </c>
      <c r="Q5905" s="6">
        <f>YEAR(tbl_Sales[[#This Row],[Date]])</f>
        <v>2016</v>
      </c>
    </row>
    <row r="5906" spans="1:17" x14ac:dyDescent="0.25">
      <c r="A5906" s="1">
        <v>42725</v>
      </c>
      <c r="B5906">
        <v>599000</v>
      </c>
      <c r="C5906" t="s">
        <v>13</v>
      </c>
      <c r="D5906" t="s">
        <v>12425</v>
      </c>
      <c r="E5906" t="s">
        <v>10</v>
      </c>
      <c r="F5906">
        <v>3162</v>
      </c>
      <c r="G5906">
        <v>3</v>
      </c>
      <c r="H5906">
        <v>1</v>
      </c>
      <c r="I5906">
        <v>1</v>
      </c>
      <c r="J5906">
        <v>88</v>
      </c>
      <c r="L5906" t="s">
        <v>6021</v>
      </c>
      <c r="M5906" t="s">
        <v>569</v>
      </c>
      <c r="N5906" t="s">
        <v>57</v>
      </c>
      <c r="O5906" s="6" t="str">
        <f>INDEX(lkp_Region,MATCH(tbl_Sales[[#This Row],[Suburb]],lkp_Suburb,0))</f>
        <v>Southern Metropolitan</v>
      </c>
      <c r="P5906" s="6">
        <f>MONTH(tbl_Sales[[#This Row],[Date]])</f>
        <v>12</v>
      </c>
      <c r="Q5906" s="6">
        <f>YEAR(tbl_Sales[[#This Row],[Date]])</f>
        <v>2016</v>
      </c>
    </row>
    <row r="5907" spans="1:17" x14ac:dyDescent="0.25">
      <c r="A5907" s="1">
        <v>42725</v>
      </c>
      <c r="B5907">
        <v>625000</v>
      </c>
      <c r="C5907" t="s">
        <v>13</v>
      </c>
      <c r="D5907" t="s">
        <v>12429</v>
      </c>
      <c r="E5907" t="s">
        <v>10</v>
      </c>
      <c r="F5907">
        <v>3163</v>
      </c>
      <c r="G5907">
        <v>2</v>
      </c>
      <c r="H5907">
        <v>1</v>
      </c>
      <c r="I5907">
        <v>1</v>
      </c>
      <c r="J5907">
        <v>78</v>
      </c>
      <c r="L5907" t="s">
        <v>6022</v>
      </c>
      <c r="M5907" t="s">
        <v>201</v>
      </c>
      <c r="N5907" t="s">
        <v>57</v>
      </c>
      <c r="O5907" s="6" t="str">
        <f>INDEX(lkp_Region,MATCH(tbl_Sales[[#This Row],[Suburb]],lkp_Suburb,0))</f>
        <v>Southern Metropolitan</v>
      </c>
      <c r="P5907" s="6">
        <f>MONTH(tbl_Sales[[#This Row],[Date]])</f>
        <v>12</v>
      </c>
      <c r="Q5907" s="6">
        <f>YEAR(tbl_Sales[[#This Row],[Date]])</f>
        <v>2016</v>
      </c>
    </row>
    <row r="5908" spans="1:17" x14ac:dyDescent="0.25">
      <c r="A5908" s="1">
        <v>42725</v>
      </c>
      <c r="B5908">
        <v>907000</v>
      </c>
      <c r="C5908" t="s">
        <v>2</v>
      </c>
      <c r="D5908" t="s">
        <v>12427</v>
      </c>
      <c r="E5908" t="s">
        <v>10</v>
      </c>
      <c r="F5908">
        <v>3163</v>
      </c>
      <c r="G5908">
        <v>2</v>
      </c>
      <c r="H5908">
        <v>1</v>
      </c>
      <c r="I5908">
        <v>2</v>
      </c>
      <c r="J5908">
        <v>316</v>
      </c>
      <c r="L5908" t="s">
        <v>6023</v>
      </c>
      <c r="M5908" t="s">
        <v>201</v>
      </c>
      <c r="N5908" t="s">
        <v>57</v>
      </c>
      <c r="O5908" s="6" t="str">
        <f>INDEX(lkp_Region,MATCH(tbl_Sales[[#This Row],[Suburb]],lkp_Suburb,0))</f>
        <v>Southern Metropolitan</v>
      </c>
      <c r="P5908" s="6">
        <f>MONTH(tbl_Sales[[#This Row],[Date]])</f>
        <v>12</v>
      </c>
      <c r="Q5908" s="6">
        <f>YEAR(tbl_Sales[[#This Row],[Date]])</f>
        <v>2016</v>
      </c>
    </row>
    <row r="5909" spans="1:17" x14ac:dyDescent="0.25">
      <c r="A5909" s="1">
        <v>42725</v>
      </c>
      <c r="B5909">
        <v>410000</v>
      </c>
      <c r="C5909" t="s">
        <v>13</v>
      </c>
      <c r="D5909" t="s">
        <v>12427</v>
      </c>
      <c r="E5909" t="s">
        <v>10</v>
      </c>
      <c r="F5909">
        <v>3073</v>
      </c>
      <c r="G5909">
        <v>2</v>
      </c>
      <c r="H5909">
        <v>1</v>
      </c>
      <c r="I5909">
        <v>1</v>
      </c>
      <c r="J5909">
        <v>180</v>
      </c>
      <c r="K5909">
        <v>2004</v>
      </c>
      <c r="L5909" t="s">
        <v>6024</v>
      </c>
      <c r="M5909" t="s">
        <v>93</v>
      </c>
      <c r="N5909" t="s">
        <v>62</v>
      </c>
      <c r="O5909" s="6" t="str">
        <f>INDEX(lkp_Region,MATCH(tbl_Sales[[#This Row],[Suburb]],lkp_Suburb,0))</f>
        <v>Northern Metropolitan</v>
      </c>
      <c r="P5909" s="6">
        <f>MONTH(tbl_Sales[[#This Row],[Date]])</f>
        <v>12</v>
      </c>
      <c r="Q5909" s="6">
        <f>YEAR(tbl_Sales[[#This Row],[Date]])</f>
        <v>2016</v>
      </c>
    </row>
    <row r="5910" spans="1:17" x14ac:dyDescent="0.25">
      <c r="A5910" s="1">
        <v>42725</v>
      </c>
      <c r="B5910">
        <v>1110000</v>
      </c>
      <c r="C5910" t="s">
        <v>51</v>
      </c>
      <c r="D5910" t="s">
        <v>12429</v>
      </c>
      <c r="E5910" t="s">
        <v>10</v>
      </c>
      <c r="F5910">
        <v>3123</v>
      </c>
      <c r="G5910">
        <v>3</v>
      </c>
      <c r="H5910">
        <v>2</v>
      </c>
      <c r="I5910">
        <v>2</v>
      </c>
      <c r="J5910">
        <v>94</v>
      </c>
      <c r="K5910">
        <v>2005</v>
      </c>
      <c r="L5910" t="s">
        <v>6025</v>
      </c>
      <c r="M5910" t="s">
        <v>230</v>
      </c>
      <c r="N5910" t="s">
        <v>101</v>
      </c>
      <c r="O5910" s="6" t="str">
        <f>INDEX(lkp_Region,MATCH(tbl_Sales[[#This Row],[Suburb]],lkp_Suburb,0))</f>
        <v>Southern Metropolitan</v>
      </c>
      <c r="P5910" s="6">
        <f>MONTH(tbl_Sales[[#This Row],[Date]])</f>
        <v>12</v>
      </c>
      <c r="Q5910" s="6">
        <f>YEAR(tbl_Sales[[#This Row],[Date]])</f>
        <v>2016</v>
      </c>
    </row>
    <row r="5911" spans="1:17" x14ac:dyDescent="0.25">
      <c r="A5911" s="1">
        <v>42725</v>
      </c>
      <c r="B5911">
        <v>1440000</v>
      </c>
      <c r="C5911" t="s">
        <v>2</v>
      </c>
      <c r="D5911" t="s">
        <v>12425</v>
      </c>
      <c r="E5911" t="s">
        <v>10</v>
      </c>
      <c r="F5911">
        <v>3101</v>
      </c>
      <c r="G5911">
        <v>3</v>
      </c>
      <c r="H5911">
        <v>1</v>
      </c>
      <c r="I5911">
        <v>1</v>
      </c>
      <c r="J5911">
        <v>298</v>
      </c>
      <c r="K5911">
        <v>1900</v>
      </c>
      <c r="L5911" t="s">
        <v>6026</v>
      </c>
      <c r="M5911" t="s">
        <v>145</v>
      </c>
      <c r="N5911" t="s">
        <v>101</v>
      </c>
      <c r="O5911" s="6" t="str">
        <f>INDEX(lkp_Region,MATCH(tbl_Sales[[#This Row],[Suburb]],lkp_Suburb,0))</f>
        <v>Southern Metropolitan</v>
      </c>
      <c r="P5911" s="6">
        <f>MONTH(tbl_Sales[[#This Row],[Date]])</f>
        <v>12</v>
      </c>
      <c r="Q5911" s="6">
        <f>YEAR(tbl_Sales[[#This Row],[Date]])</f>
        <v>2016</v>
      </c>
    </row>
    <row r="5912" spans="1:17" x14ac:dyDescent="0.25">
      <c r="A5912" s="1">
        <v>42725</v>
      </c>
      <c r="B5912">
        <v>1640000</v>
      </c>
      <c r="C5912" t="s">
        <v>2</v>
      </c>
      <c r="D5912" t="s">
        <v>12427</v>
      </c>
      <c r="E5912" t="s">
        <v>5</v>
      </c>
      <c r="F5912">
        <v>3126</v>
      </c>
      <c r="G5912">
        <v>3</v>
      </c>
      <c r="H5912">
        <v>3</v>
      </c>
      <c r="I5912">
        <v>2</v>
      </c>
      <c r="J5912">
        <v>352</v>
      </c>
      <c r="K5912">
        <v>1997</v>
      </c>
      <c r="L5912" t="s">
        <v>6027</v>
      </c>
      <c r="M5912" t="s">
        <v>232</v>
      </c>
      <c r="N5912" t="s">
        <v>101</v>
      </c>
      <c r="O5912" s="6" t="str">
        <f>INDEX(lkp_Region,MATCH(tbl_Sales[[#This Row],[Suburb]],lkp_Suburb,0))</f>
        <v>Southern Metropolitan</v>
      </c>
      <c r="P5912" s="6">
        <f>MONTH(tbl_Sales[[#This Row],[Date]])</f>
        <v>12</v>
      </c>
      <c r="Q5912" s="6">
        <f>YEAR(tbl_Sales[[#This Row],[Date]])</f>
        <v>2016</v>
      </c>
    </row>
    <row r="5913" spans="1:17" x14ac:dyDescent="0.25">
      <c r="A5913" s="1">
        <v>42725</v>
      </c>
      <c r="B5913">
        <v>1750000</v>
      </c>
      <c r="C5913" t="s">
        <v>2</v>
      </c>
      <c r="D5913" t="s">
        <v>12431</v>
      </c>
      <c r="E5913" t="s">
        <v>5</v>
      </c>
      <c r="F5913">
        <v>3104</v>
      </c>
      <c r="G5913">
        <v>5</v>
      </c>
      <c r="H5913">
        <v>2</v>
      </c>
      <c r="I5913">
        <v>2</v>
      </c>
      <c r="J5913">
        <v>710</v>
      </c>
      <c r="K5913">
        <v>1955</v>
      </c>
      <c r="L5913" t="s">
        <v>6028</v>
      </c>
      <c r="M5913" t="s">
        <v>99</v>
      </c>
      <c r="N5913" t="s">
        <v>101</v>
      </c>
      <c r="O5913" s="6" t="str">
        <f>INDEX(lkp_Region,MATCH(tbl_Sales[[#This Row],[Suburb]],lkp_Suburb,0))</f>
        <v>Southern Metropolitan</v>
      </c>
      <c r="P5913" s="6">
        <f>MONTH(tbl_Sales[[#This Row],[Date]])</f>
        <v>12</v>
      </c>
      <c r="Q5913" s="6">
        <f>YEAR(tbl_Sales[[#This Row],[Date]])</f>
        <v>2016</v>
      </c>
    </row>
    <row r="5914" spans="1:17" x14ac:dyDescent="0.25">
      <c r="A5914" s="1">
        <v>42725</v>
      </c>
      <c r="B5914">
        <v>375000</v>
      </c>
      <c r="C5914" t="s">
        <v>13</v>
      </c>
      <c r="D5914" t="s">
        <v>12428</v>
      </c>
      <c r="E5914" t="s">
        <v>10</v>
      </c>
      <c r="F5914">
        <v>3186</v>
      </c>
      <c r="G5914">
        <v>1</v>
      </c>
      <c r="H5914">
        <v>1</v>
      </c>
      <c r="I5914">
        <v>1</v>
      </c>
      <c r="J5914">
        <v>0</v>
      </c>
      <c r="K5914">
        <v>1965</v>
      </c>
      <c r="L5914" t="s">
        <v>6029</v>
      </c>
      <c r="M5914" t="s">
        <v>105</v>
      </c>
      <c r="N5914" t="s">
        <v>107</v>
      </c>
      <c r="O5914" s="6" t="str">
        <f>INDEX(lkp_Region,MATCH(tbl_Sales[[#This Row],[Suburb]],lkp_Suburb,0))</f>
        <v>Southern Metropolitan</v>
      </c>
      <c r="P5914" s="6">
        <f>MONTH(tbl_Sales[[#This Row],[Date]])</f>
        <v>12</v>
      </c>
      <c r="Q5914" s="6">
        <f>YEAR(tbl_Sales[[#This Row],[Date]])</f>
        <v>2016</v>
      </c>
    </row>
    <row r="5915" spans="1:17" x14ac:dyDescent="0.25">
      <c r="A5915" s="1">
        <v>42725</v>
      </c>
      <c r="B5915">
        <v>1405000</v>
      </c>
      <c r="C5915" t="s">
        <v>2</v>
      </c>
      <c r="D5915" t="s">
        <v>12429</v>
      </c>
      <c r="E5915" t="s">
        <v>10</v>
      </c>
      <c r="F5915">
        <v>3187</v>
      </c>
      <c r="G5915">
        <v>3</v>
      </c>
      <c r="H5915">
        <v>1</v>
      </c>
      <c r="I5915">
        <v>1</v>
      </c>
      <c r="J5915">
        <v>490</v>
      </c>
      <c r="L5915" t="s">
        <v>6030</v>
      </c>
      <c r="M5915" t="s">
        <v>346</v>
      </c>
      <c r="N5915" t="s">
        <v>107</v>
      </c>
      <c r="O5915" s="6" t="str">
        <f>INDEX(lkp_Region,MATCH(tbl_Sales[[#This Row],[Suburb]],lkp_Suburb,0))</f>
        <v>Southern Metropolitan</v>
      </c>
      <c r="P5915" s="6">
        <f>MONTH(tbl_Sales[[#This Row],[Date]])</f>
        <v>12</v>
      </c>
      <c r="Q5915" s="6">
        <f>YEAR(tbl_Sales[[#This Row],[Date]])</f>
        <v>2016</v>
      </c>
    </row>
    <row r="5916" spans="1:17" x14ac:dyDescent="0.25">
      <c r="A5916" s="1">
        <v>42725</v>
      </c>
      <c r="B5916">
        <v>2550000</v>
      </c>
      <c r="C5916" t="s">
        <v>2</v>
      </c>
      <c r="D5916" t="s">
        <v>12429</v>
      </c>
      <c r="E5916" t="s">
        <v>10</v>
      </c>
      <c r="F5916">
        <v>3187</v>
      </c>
      <c r="G5916">
        <v>5</v>
      </c>
      <c r="H5916">
        <v>3</v>
      </c>
      <c r="I5916">
        <v>2</v>
      </c>
      <c r="J5916">
        <v>915</v>
      </c>
      <c r="K5916">
        <v>1960</v>
      </c>
      <c r="L5916" t="s">
        <v>6031</v>
      </c>
      <c r="M5916" t="s">
        <v>346</v>
      </c>
      <c r="N5916" t="s">
        <v>107</v>
      </c>
      <c r="O5916" s="6" t="str">
        <f>INDEX(lkp_Region,MATCH(tbl_Sales[[#This Row],[Suburb]],lkp_Suburb,0))</f>
        <v>Southern Metropolitan</v>
      </c>
      <c r="P5916" s="6">
        <f>MONTH(tbl_Sales[[#This Row],[Date]])</f>
        <v>12</v>
      </c>
      <c r="Q5916" s="6">
        <f>YEAR(tbl_Sales[[#This Row],[Date]])</f>
        <v>2016</v>
      </c>
    </row>
    <row r="5917" spans="1:17" x14ac:dyDescent="0.25">
      <c r="A5917" s="1">
        <v>42726</v>
      </c>
      <c r="B5917">
        <v>345000</v>
      </c>
      <c r="C5917" t="s">
        <v>13</v>
      </c>
      <c r="D5917" t="s">
        <v>12427</v>
      </c>
      <c r="E5917" t="s">
        <v>10</v>
      </c>
      <c r="F5917">
        <v>3121</v>
      </c>
      <c r="G5917">
        <v>1</v>
      </c>
      <c r="H5917">
        <v>1</v>
      </c>
      <c r="I5917">
        <v>0</v>
      </c>
      <c r="J5917">
        <v>0</v>
      </c>
      <c r="K5917">
        <v>1970</v>
      </c>
      <c r="L5917" t="s">
        <v>6032</v>
      </c>
      <c r="M5917" t="s">
        <v>6</v>
      </c>
      <c r="N5917" t="s">
        <v>8</v>
      </c>
      <c r="O5917" s="6" t="str">
        <f>INDEX(lkp_Region,MATCH(tbl_Sales[[#This Row],[Suburb]],lkp_Suburb,0))</f>
        <v>Northern Metropolitan</v>
      </c>
      <c r="P5917" s="6">
        <f>MONTH(tbl_Sales[[#This Row],[Date]])</f>
        <v>12</v>
      </c>
      <c r="Q5917" s="6">
        <f>YEAR(tbl_Sales[[#This Row],[Date]])</f>
        <v>2016</v>
      </c>
    </row>
    <row r="5918" spans="1:17" x14ac:dyDescent="0.25">
      <c r="A5918" s="1">
        <v>42726</v>
      </c>
      <c r="B5918">
        <v>370000</v>
      </c>
      <c r="C5918" t="s">
        <v>13</v>
      </c>
      <c r="D5918" t="s">
        <v>12427</v>
      </c>
      <c r="E5918" t="s">
        <v>10</v>
      </c>
      <c r="F5918">
        <v>3121</v>
      </c>
      <c r="G5918">
        <v>1</v>
      </c>
      <c r="H5918">
        <v>1</v>
      </c>
      <c r="I5918">
        <v>1</v>
      </c>
      <c r="J5918">
        <v>502</v>
      </c>
      <c r="K5918">
        <v>1950</v>
      </c>
      <c r="L5918" t="s">
        <v>6033</v>
      </c>
      <c r="M5918" t="s">
        <v>6</v>
      </c>
      <c r="N5918" t="s">
        <v>8</v>
      </c>
      <c r="O5918" s="6" t="str">
        <f>INDEX(lkp_Region,MATCH(tbl_Sales[[#This Row],[Suburb]],lkp_Suburb,0))</f>
        <v>Northern Metropolitan</v>
      </c>
      <c r="P5918" s="6">
        <f>MONTH(tbl_Sales[[#This Row],[Date]])</f>
        <v>12</v>
      </c>
      <c r="Q5918" s="6">
        <f>YEAR(tbl_Sales[[#This Row],[Date]])</f>
        <v>2016</v>
      </c>
    </row>
    <row r="5919" spans="1:17" x14ac:dyDescent="0.25">
      <c r="A5919" s="1">
        <v>42726</v>
      </c>
      <c r="B5919">
        <v>1145000</v>
      </c>
      <c r="C5919" t="s">
        <v>2</v>
      </c>
      <c r="D5919" t="s">
        <v>12428</v>
      </c>
      <c r="E5919" t="s">
        <v>10</v>
      </c>
      <c r="F5919">
        <v>3121</v>
      </c>
      <c r="G5919">
        <v>2</v>
      </c>
      <c r="H5919">
        <v>1</v>
      </c>
      <c r="I5919">
        <v>1</v>
      </c>
      <c r="J5919">
        <v>197</v>
      </c>
      <c r="K5919">
        <v>1960</v>
      </c>
      <c r="L5919" t="s">
        <v>6034</v>
      </c>
      <c r="M5919" t="s">
        <v>6</v>
      </c>
      <c r="N5919" t="s">
        <v>8</v>
      </c>
      <c r="O5919" s="6" t="str">
        <f>INDEX(lkp_Region,MATCH(tbl_Sales[[#This Row],[Suburb]],lkp_Suburb,0))</f>
        <v>Northern Metropolitan</v>
      </c>
      <c r="P5919" s="6">
        <f>MONTH(tbl_Sales[[#This Row],[Date]])</f>
        <v>12</v>
      </c>
      <c r="Q5919" s="6">
        <f>YEAR(tbl_Sales[[#This Row],[Date]])</f>
        <v>2016</v>
      </c>
    </row>
    <row r="5920" spans="1:17" x14ac:dyDescent="0.25">
      <c r="A5920" s="1">
        <v>42726</v>
      </c>
      <c r="B5920">
        <v>1310000</v>
      </c>
      <c r="C5920" t="s">
        <v>51</v>
      </c>
      <c r="D5920" t="s">
        <v>12425</v>
      </c>
      <c r="E5920" t="s">
        <v>10</v>
      </c>
      <c r="F5920">
        <v>3127</v>
      </c>
      <c r="G5920">
        <v>3</v>
      </c>
      <c r="H5920">
        <v>2</v>
      </c>
      <c r="I5920">
        <v>2</v>
      </c>
      <c r="J5920">
        <v>330</v>
      </c>
      <c r="K5920">
        <v>2001</v>
      </c>
      <c r="L5920" t="s">
        <v>6035</v>
      </c>
      <c r="M5920" t="s">
        <v>34</v>
      </c>
      <c r="N5920" t="s">
        <v>14</v>
      </c>
      <c r="O5920" s="6" t="str">
        <f>INDEX(lkp_Region,MATCH(tbl_Sales[[#This Row],[Suburb]],lkp_Suburb,0))</f>
        <v>Eastern Metropolitan</v>
      </c>
      <c r="P5920" s="6">
        <f>MONTH(tbl_Sales[[#This Row],[Date]])</f>
        <v>12</v>
      </c>
      <c r="Q5920" s="6">
        <f>YEAR(tbl_Sales[[#This Row],[Date]])</f>
        <v>2016</v>
      </c>
    </row>
    <row r="5921" spans="1:17" x14ac:dyDescent="0.25">
      <c r="A5921" s="1">
        <v>42726</v>
      </c>
      <c r="B5921">
        <v>1400000</v>
      </c>
      <c r="C5921" t="s">
        <v>2</v>
      </c>
      <c r="D5921" t="s">
        <v>12428</v>
      </c>
      <c r="E5921" t="s">
        <v>5</v>
      </c>
      <c r="F5921">
        <v>3145</v>
      </c>
      <c r="G5921">
        <v>4</v>
      </c>
      <c r="H5921">
        <v>2</v>
      </c>
      <c r="I5921">
        <v>2</v>
      </c>
      <c r="J5921">
        <v>260</v>
      </c>
      <c r="L5921" t="s">
        <v>6036</v>
      </c>
      <c r="M5921" t="s">
        <v>74</v>
      </c>
      <c r="N5921" t="s">
        <v>76</v>
      </c>
      <c r="O5921" s="6" t="str">
        <f>INDEX(lkp_Region,MATCH(tbl_Sales[[#This Row],[Suburb]],lkp_Suburb,0))</f>
        <v>Southern Metropolitan</v>
      </c>
      <c r="P5921" s="6">
        <f>MONTH(tbl_Sales[[#This Row],[Date]])</f>
        <v>12</v>
      </c>
      <c r="Q5921" s="6">
        <f>YEAR(tbl_Sales[[#This Row],[Date]])</f>
        <v>2016</v>
      </c>
    </row>
    <row r="5922" spans="1:17" x14ac:dyDescent="0.25">
      <c r="A5922" s="1">
        <v>42726</v>
      </c>
      <c r="B5922">
        <v>451000</v>
      </c>
      <c r="C5922" t="s">
        <v>13</v>
      </c>
      <c r="D5922" t="s">
        <v>12429</v>
      </c>
      <c r="E5922" t="s">
        <v>10</v>
      </c>
      <c r="F5922">
        <v>3184</v>
      </c>
      <c r="G5922">
        <v>1</v>
      </c>
      <c r="H5922">
        <v>1</v>
      </c>
      <c r="I5922">
        <v>1</v>
      </c>
      <c r="J5922">
        <v>0</v>
      </c>
      <c r="K5922">
        <v>1970</v>
      </c>
      <c r="L5922" t="s">
        <v>6037</v>
      </c>
      <c r="M5922" t="s">
        <v>58</v>
      </c>
      <c r="N5922" t="s">
        <v>26</v>
      </c>
      <c r="O5922" s="6" t="str">
        <f>INDEX(lkp_Region,MATCH(tbl_Sales[[#This Row],[Suburb]],lkp_Suburb,0))</f>
        <v>Southern Metropolitan</v>
      </c>
      <c r="P5922" s="6">
        <f>MONTH(tbl_Sales[[#This Row],[Date]])</f>
        <v>12</v>
      </c>
      <c r="Q5922" s="6">
        <f>YEAR(tbl_Sales[[#This Row],[Date]])</f>
        <v>2016</v>
      </c>
    </row>
    <row r="5923" spans="1:17" x14ac:dyDescent="0.25">
      <c r="A5923" s="1">
        <v>42726</v>
      </c>
      <c r="B5923">
        <v>675000</v>
      </c>
      <c r="C5923" t="s">
        <v>13</v>
      </c>
      <c r="D5923" t="s">
        <v>12428</v>
      </c>
      <c r="E5923" t="s">
        <v>10</v>
      </c>
      <c r="F5923">
        <v>3039</v>
      </c>
      <c r="G5923">
        <v>2</v>
      </c>
      <c r="H5923">
        <v>1</v>
      </c>
      <c r="I5923">
        <v>1</v>
      </c>
      <c r="J5923">
        <v>206</v>
      </c>
      <c r="L5923" t="s">
        <v>6038</v>
      </c>
      <c r="M5923" t="s">
        <v>242</v>
      </c>
      <c r="N5923" t="s">
        <v>49</v>
      </c>
      <c r="O5923" s="6" t="str">
        <f>INDEX(lkp_Region,MATCH(tbl_Sales[[#This Row],[Suburb]],lkp_Suburb,0))</f>
        <v>Western Metropolitan</v>
      </c>
      <c r="P5923" s="6">
        <f>MONTH(tbl_Sales[[#This Row],[Date]])</f>
        <v>12</v>
      </c>
      <c r="Q5923" s="6">
        <f>YEAR(tbl_Sales[[#This Row],[Date]])</f>
        <v>2016</v>
      </c>
    </row>
    <row r="5924" spans="1:17" x14ac:dyDescent="0.25">
      <c r="A5924" s="1">
        <v>42726</v>
      </c>
      <c r="B5924">
        <v>981000</v>
      </c>
      <c r="C5924" t="s">
        <v>2</v>
      </c>
      <c r="D5924" t="s">
        <v>12429</v>
      </c>
      <c r="E5924" t="s">
        <v>10</v>
      </c>
      <c r="F5924">
        <v>3167</v>
      </c>
      <c r="G5924">
        <v>3</v>
      </c>
      <c r="H5924">
        <v>1</v>
      </c>
      <c r="I5924">
        <v>2</v>
      </c>
      <c r="J5924">
        <v>646</v>
      </c>
      <c r="L5924" t="s">
        <v>6039</v>
      </c>
      <c r="M5924" t="s">
        <v>43</v>
      </c>
      <c r="N5924" t="s">
        <v>31</v>
      </c>
      <c r="O5924" s="6" t="str">
        <f>INDEX(lkp_Region,MATCH(tbl_Sales[[#This Row],[Suburb]],lkp_Suburb,0))</f>
        <v>South-Eastern Metropolitan</v>
      </c>
      <c r="P5924" s="6">
        <f>MONTH(tbl_Sales[[#This Row],[Date]])</f>
        <v>12</v>
      </c>
      <c r="Q5924" s="6">
        <f>YEAR(tbl_Sales[[#This Row],[Date]])</f>
        <v>2016</v>
      </c>
    </row>
    <row r="5925" spans="1:17" x14ac:dyDescent="0.25">
      <c r="A5925" s="1">
        <v>42726</v>
      </c>
      <c r="B5925">
        <v>995000</v>
      </c>
      <c r="C5925" t="s">
        <v>2</v>
      </c>
      <c r="D5925" t="s">
        <v>12427</v>
      </c>
      <c r="E5925" t="s">
        <v>10</v>
      </c>
      <c r="F5925">
        <v>3167</v>
      </c>
      <c r="G5925">
        <v>3</v>
      </c>
      <c r="H5925">
        <v>1</v>
      </c>
      <c r="I5925">
        <v>1</v>
      </c>
      <c r="J5925">
        <v>530</v>
      </c>
      <c r="L5925" t="s">
        <v>6040</v>
      </c>
      <c r="M5925" t="s">
        <v>43</v>
      </c>
      <c r="N5925" t="s">
        <v>31</v>
      </c>
      <c r="O5925" s="6" t="str">
        <f>INDEX(lkp_Region,MATCH(tbl_Sales[[#This Row],[Suburb]],lkp_Suburb,0))</f>
        <v>South-Eastern Metropolitan</v>
      </c>
      <c r="P5925" s="6">
        <f>MONTH(tbl_Sales[[#This Row],[Date]])</f>
        <v>12</v>
      </c>
      <c r="Q5925" s="6">
        <f>YEAR(tbl_Sales[[#This Row],[Date]])</f>
        <v>2016</v>
      </c>
    </row>
    <row r="5926" spans="1:17" x14ac:dyDescent="0.25">
      <c r="A5926" s="1">
        <v>42726</v>
      </c>
      <c r="B5926">
        <v>447000</v>
      </c>
      <c r="C5926" t="s">
        <v>13</v>
      </c>
      <c r="D5926" t="s">
        <v>12427</v>
      </c>
      <c r="E5926" t="s">
        <v>10</v>
      </c>
      <c r="F5926">
        <v>3204</v>
      </c>
      <c r="G5926">
        <v>1</v>
      </c>
      <c r="H5926">
        <v>1</v>
      </c>
      <c r="I5926">
        <v>1</v>
      </c>
      <c r="J5926">
        <v>0</v>
      </c>
      <c r="L5926" t="s">
        <v>6041</v>
      </c>
      <c r="M5926" t="s">
        <v>63</v>
      </c>
      <c r="N5926" t="s">
        <v>57</v>
      </c>
      <c r="O5926" s="6" t="str">
        <f>INDEX(lkp_Region,MATCH(tbl_Sales[[#This Row],[Suburb]],lkp_Suburb,0))</f>
        <v>Southern Metropolitan</v>
      </c>
      <c r="P5926" s="6">
        <f>MONTH(tbl_Sales[[#This Row],[Date]])</f>
        <v>12</v>
      </c>
      <c r="Q5926" s="6">
        <f>YEAR(tbl_Sales[[#This Row],[Date]])</f>
        <v>2016</v>
      </c>
    </row>
    <row r="5927" spans="1:17" x14ac:dyDescent="0.25">
      <c r="A5927" s="1">
        <v>42726</v>
      </c>
      <c r="B5927">
        <v>1620000</v>
      </c>
      <c r="C5927" t="s">
        <v>2</v>
      </c>
      <c r="D5927" t="s">
        <v>12429</v>
      </c>
      <c r="E5927" t="s">
        <v>10</v>
      </c>
      <c r="F5927">
        <v>3163</v>
      </c>
      <c r="G5927">
        <v>3</v>
      </c>
      <c r="H5927">
        <v>1</v>
      </c>
      <c r="I5927">
        <v>1</v>
      </c>
      <c r="J5927">
        <v>808</v>
      </c>
      <c r="L5927" t="s">
        <v>6042</v>
      </c>
      <c r="M5927" t="s">
        <v>201</v>
      </c>
      <c r="N5927" t="s">
        <v>57</v>
      </c>
      <c r="O5927" s="6" t="str">
        <f>INDEX(lkp_Region,MATCH(tbl_Sales[[#This Row],[Suburb]],lkp_Suburb,0))</f>
        <v>Southern Metropolitan</v>
      </c>
      <c r="P5927" s="6">
        <f>MONTH(tbl_Sales[[#This Row],[Date]])</f>
        <v>12</v>
      </c>
      <c r="Q5927" s="6">
        <f>YEAR(tbl_Sales[[#This Row],[Date]])</f>
        <v>2016</v>
      </c>
    </row>
    <row r="5928" spans="1:17" x14ac:dyDescent="0.25">
      <c r="A5928" s="1">
        <v>42726</v>
      </c>
      <c r="B5928">
        <v>1750000</v>
      </c>
      <c r="C5928" t="s">
        <v>2</v>
      </c>
      <c r="D5928" t="s">
        <v>12429</v>
      </c>
      <c r="E5928" t="s">
        <v>5</v>
      </c>
      <c r="F5928">
        <v>3185</v>
      </c>
      <c r="G5928">
        <v>3</v>
      </c>
      <c r="H5928">
        <v>2</v>
      </c>
      <c r="I5928">
        <v>2</v>
      </c>
      <c r="J5928">
        <v>517</v>
      </c>
      <c r="K5928">
        <v>1900</v>
      </c>
      <c r="L5928" t="s">
        <v>6043</v>
      </c>
      <c r="M5928" t="s">
        <v>136</v>
      </c>
      <c r="N5928" t="s">
        <v>57</v>
      </c>
      <c r="O5928" s="6" t="str">
        <f>INDEX(lkp_Region,MATCH(tbl_Sales[[#This Row],[Suburb]],lkp_Suburb,0))</f>
        <v>Southern Metropolitan</v>
      </c>
      <c r="P5928" s="6">
        <f>MONTH(tbl_Sales[[#This Row],[Date]])</f>
        <v>12</v>
      </c>
      <c r="Q5928" s="6">
        <f>YEAR(tbl_Sales[[#This Row],[Date]])</f>
        <v>2016</v>
      </c>
    </row>
    <row r="5929" spans="1:17" x14ac:dyDescent="0.25">
      <c r="A5929" s="1">
        <v>42726</v>
      </c>
      <c r="B5929">
        <v>430000</v>
      </c>
      <c r="C5929" t="s">
        <v>13</v>
      </c>
      <c r="D5929" t="s">
        <v>12427</v>
      </c>
      <c r="E5929" t="s">
        <v>10</v>
      </c>
      <c r="F5929">
        <v>3122</v>
      </c>
      <c r="G5929">
        <v>2</v>
      </c>
      <c r="H5929">
        <v>1</v>
      </c>
      <c r="I5929">
        <v>1</v>
      </c>
      <c r="J5929">
        <v>1997</v>
      </c>
      <c r="L5929" t="s">
        <v>6044</v>
      </c>
      <c r="M5929" t="s">
        <v>461</v>
      </c>
      <c r="N5929" t="s">
        <v>101</v>
      </c>
      <c r="O5929" s="6" t="str">
        <f>INDEX(lkp_Region,MATCH(tbl_Sales[[#This Row],[Suburb]],lkp_Suburb,0))</f>
        <v>Southern Metropolitan</v>
      </c>
      <c r="P5929" s="6">
        <f>MONTH(tbl_Sales[[#This Row],[Date]])</f>
        <v>12</v>
      </c>
      <c r="Q5929" s="6">
        <f>YEAR(tbl_Sales[[#This Row],[Date]])</f>
        <v>2016</v>
      </c>
    </row>
    <row r="5930" spans="1:17" x14ac:dyDescent="0.25">
      <c r="A5930" s="1">
        <v>42726</v>
      </c>
      <c r="B5930">
        <v>495000</v>
      </c>
      <c r="C5930" t="s">
        <v>13</v>
      </c>
      <c r="D5930" t="s">
        <v>12425</v>
      </c>
      <c r="E5930" t="s">
        <v>10</v>
      </c>
      <c r="F5930">
        <v>3122</v>
      </c>
      <c r="G5930">
        <v>2</v>
      </c>
      <c r="H5930">
        <v>1</v>
      </c>
      <c r="I5930">
        <v>1</v>
      </c>
      <c r="J5930">
        <v>0</v>
      </c>
      <c r="K5930">
        <v>2014</v>
      </c>
      <c r="L5930" t="s">
        <v>6045</v>
      </c>
      <c r="M5930" t="s">
        <v>461</v>
      </c>
      <c r="N5930" t="s">
        <v>101</v>
      </c>
      <c r="O5930" s="6" t="str">
        <f>INDEX(lkp_Region,MATCH(tbl_Sales[[#This Row],[Suburb]],lkp_Suburb,0))</f>
        <v>Southern Metropolitan</v>
      </c>
      <c r="P5930" s="6">
        <f>MONTH(tbl_Sales[[#This Row],[Date]])</f>
        <v>12</v>
      </c>
      <c r="Q5930" s="6">
        <f>YEAR(tbl_Sales[[#This Row],[Date]])</f>
        <v>2016</v>
      </c>
    </row>
    <row r="5931" spans="1:17" x14ac:dyDescent="0.25">
      <c r="A5931" s="1">
        <v>42726</v>
      </c>
      <c r="B5931">
        <v>700000</v>
      </c>
      <c r="C5931" t="s">
        <v>13</v>
      </c>
      <c r="D5931" t="s">
        <v>12433</v>
      </c>
      <c r="E5931" t="s">
        <v>5</v>
      </c>
      <c r="F5931">
        <v>3186</v>
      </c>
      <c r="G5931">
        <v>2</v>
      </c>
      <c r="H5931">
        <v>1</v>
      </c>
      <c r="I5931">
        <v>1</v>
      </c>
      <c r="J5931">
        <v>0</v>
      </c>
      <c r="K5931">
        <v>1952</v>
      </c>
      <c r="L5931" t="s">
        <v>6046</v>
      </c>
      <c r="M5931" t="s">
        <v>105</v>
      </c>
      <c r="N5931" t="s">
        <v>107</v>
      </c>
      <c r="O5931" s="6" t="str">
        <f>INDEX(lkp_Region,MATCH(tbl_Sales[[#This Row],[Suburb]],lkp_Suburb,0))</f>
        <v>Southern Metropolitan</v>
      </c>
      <c r="P5931" s="6">
        <f>MONTH(tbl_Sales[[#This Row],[Date]])</f>
        <v>12</v>
      </c>
      <c r="Q5931" s="6">
        <f>YEAR(tbl_Sales[[#This Row],[Date]])</f>
        <v>2016</v>
      </c>
    </row>
    <row r="5932" spans="1:17" x14ac:dyDescent="0.25">
      <c r="A5932" s="1">
        <v>42727</v>
      </c>
      <c r="B5932">
        <v>1286000</v>
      </c>
      <c r="C5932" t="s">
        <v>2</v>
      </c>
      <c r="D5932" t="s">
        <v>12428</v>
      </c>
      <c r="E5932" t="s">
        <v>10</v>
      </c>
      <c r="F5932">
        <v>3068</v>
      </c>
      <c r="G5932">
        <v>3</v>
      </c>
      <c r="H5932">
        <v>1</v>
      </c>
      <c r="I5932">
        <v>0</v>
      </c>
      <c r="J5932">
        <v>275</v>
      </c>
      <c r="K5932">
        <v>1915</v>
      </c>
      <c r="L5932" t="s">
        <v>6047</v>
      </c>
      <c r="M5932" t="s">
        <v>72</v>
      </c>
      <c r="N5932" t="s">
        <v>8</v>
      </c>
      <c r="O5932" s="6" t="str">
        <f>INDEX(lkp_Region,MATCH(tbl_Sales[[#This Row],[Suburb]],lkp_Suburb,0))</f>
        <v>Northern Metropolitan</v>
      </c>
      <c r="P5932" s="6">
        <f>MONTH(tbl_Sales[[#This Row],[Date]])</f>
        <v>12</v>
      </c>
      <c r="Q5932" s="6">
        <f>YEAR(tbl_Sales[[#This Row],[Date]])</f>
        <v>2016</v>
      </c>
    </row>
    <row r="5933" spans="1:17" x14ac:dyDescent="0.25">
      <c r="A5933" s="1">
        <v>42727</v>
      </c>
      <c r="B5933">
        <v>4011000</v>
      </c>
      <c r="C5933" t="s">
        <v>2</v>
      </c>
      <c r="D5933" t="s">
        <v>12427</v>
      </c>
      <c r="E5933" t="s">
        <v>10</v>
      </c>
      <c r="F5933">
        <v>3065</v>
      </c>
      <c r="G5933">
        <v>4</v>
      </c>
      <c r="H5933">
        <v>3</v>
      </c>
      <c r="I5933">
        <v>2</v>
      </c>
      <c r="J5933">
        <v>286</v>
      </c>
      <c r="K5933">
        <v>1890</v>
      </c>
      <c r="L5933" t="s">
        <v>6048</v>
      </c>
      <c r="M5933" t="s">
        <v>427</v>
      </c>
      <c r="N5933" t="s">
        <v>8</v>
      </c>
      <c r="O5933" s="6" t="str">
        <f>INDEX(lkp_Region,MATCH(tbl_Sales[[#This Row],[Suburb]],lkp_Suburb,0))</f>
        <v>Northern Metropolitan</v>
      </c>
      <c r="P5933" s="6">
        <f>MONTH(tbl_Sales[[#This Row],[Date]])</f>
        <v>12</v>
      </c>
      <c r="Q5933" s="6">
        <f>YEAR(tbl_Sales[[#This Row],[Date]])</f>
        <v>2016</v>
      </c>
    </row>
    <row r="5934" spans="1:17" x14ac:dyDescent="0.25">
      <c r="A5934" s="1">
        <v>42727</v>
      </c>
      <c r="B5934">
        <v>380000</v>
      </c>
      <c r="C5934" t="s">
        <v>51</v>
      </c>
      <c r="D5934" t="s">
        <v>12427</v>
      </c>
      <c r="E5934" t="s">
        <v>5</v>
      </c>
      <c r="F5934">
        <v>3055</v>
      </c>
      <c r="G5934">
        <v>2</v>
      </c>
      <c r="H5934">
        <v>1</v>
      </c>
      <c r="I5934">
        <v>1</v>
      </c>
      <c r="J5934">
        <v>0</v>
      </c>
      <c r="K5934">
        <v>1970</v>
      </c>
      <c r="L5934" t="s">
        <v>6049</v>
      </c>
      <c r="M5934" t="s">
        <v>80</v>
      </c>
      <c r="N5934" t="s">
        <v>18</v>
      </c>
      <c r="O5934" s="6" t="str">
        <f>INDEX(lkp_Region,MATCH(tbl_Sales[[#This Row],[Suburb]],lkp_Suburb,0))</f>
        <v>Northern Metropolitan</v>
      </c>
      <c r="P5934" s="6">
        <f>MONTH(tbl_Sales[[#This Row],[Date]])</f>
        <v>12</v>
      </c>
      <c r="Q5934" s="6">
        <f>YEAR(tbl_Sales[[#This Row],[Date]])</f>
        <v>2016</v>
      </c>
    </row>
    <row r="5935" spans="1:17" x14ac:dyDescent="0.25">
      <c r="A5935" s="1">
        <v>42727</v>
      </c>
      <c r="B5935">
        <v>530000</v>
      </c>
      <c r="C5935" t="s">
        <v>51</v>
      </c>
      <c r="D5935" t="s">
        <v>12428</v>
      </c>
      <c r="E5935" t="s">
        <v>5</v>
      </c>
      <c r="F5935">
        <v>3044</v>
      </c>
      <c r="G5935">
        <v>2</v>
      </c>
      <c r="H5935">
        <v>1</v>
      </c>
      <c r="I5935">
        <v>1</v>
      </c>
      <c r="J5935">
        <v>156</v>
      </c>
      <c r="K5935">
        <v>2004</v>
      </c>
      <c r="L5935" t="s">
        <v>6050</v>
      </c>
      <c r="M5935" t="s">
        <v>115</v>
      </c>
      <c r="N5935" t="s">
        <v>18</v>
      </c>
      <c r="O5935" s="6" t="str">
        <f>INDEX(lkp_Region,MATCH(tbl_Sales[[#This Row],[Suburb]],lkp_Suburb,0))</f>
        <v>Northern Metropolitan</v>
      </c>
      <c r="P5935" s="6">
        <f>MONTH(tbl_Sales[[#This Row],[Date]])</f>
        <v>12</v>
      </c>
      <c r="Q5935" s="6">
        <f>YEAR(tbl_Sales[[#This Row],[Date]])</f>
        <v>2016</v>
      </c>
    </row>
    <row r="5936" spans="1:17" x14ac:dyDescent="0.25">
      <c r="A5936" s="1">
        <v>42727</v>
      </c>
      <c r="B5936">
        <v>766000</v>
      </c>
      <c r="C5936" t="s">
        <v>2</v>
      </c>
      <c r="D5936" t="s">
        <v>12429</v>
      </c>
      <c r="E5936" t="s">
        <v>10</v>
      </c>
      <c r="F5936">
        <v>3058</v>
      </c>
      <c r="G5936">
        <v>3</v>
      </c>
      <c r="H5936">
        <v>1</v>
      </c>
      <c r="I5936">
        <v>0</v>
      </c>
      <c r="J5936">
        <v>378</v>
      </c>
      <c r="K5936">
        <v>1930</v>
      </c>
      <c r="L5936" t="s">
        <v>6051</v>
      </c>
      <c r="M5936" t="s">
        <v>41</v>
      </c>
      <c r="N5936" t="s">
        <v>18</v>
      </c>
      <c r="O5936" s="6" t="str">
        <f>INDEX(lkp_Region,MATCH(tbl_Sales[[#This Row],[Suburb]],lkp_Suburb,0))</f>
        <v>Northern Metropolitan</v>
      </c>
      <c r="P5936" s="6">
        <f>MONTH(tbl_Sales[[#This Row],[Date]])</f>
        <v>12</v>
      </c>
      <c r="Q5936" s="6">
        <f>YEAR(tbl_Sales[[#This Row],[Date]])</f>
        <v>2016</v>
      </c>
    </row>
    <row r="5937" spans="1:17" x14ac:dyDescent="0.25">
      <c r="A5937" s="1">
        <v>42727</v>
      </c>
      <c r="B5937">
        <v>900000</v>
      </c>
      <c r="C5937" t="s">
        <v>2</v>
      </c>
      <c r="D5937" t="s">
        <v>12428</v>
      </c>
      <c r="E5937" t="s">
        <v>10</v>
      </c>
      <c r="F5937">
        <v>3044</v>
      </c>
      <c r="G5937">
        <v>3</v>
      </c>
      <c r="H5937">
        <v>1</v>
      </c>
      <c r="I5937">
        <v>1</v>
      </c>
      <c r="J5937">
        <v>570</v>
      </c>
      <c r="K5937">
        <v>1950</v>
      </c>
      <c r="L5937" t="s">
        <v>6052</v>
      </c>
      <c r="M5937" t="s">
        <v>115</v>
      </c>
      <c r="N5937" t="s">
        <v>18</v>
      </c>
      <c r="O5937" s="6" t="str">
        <f>INDEX(lkp_Region,MATCH(tbl_Sales[[#This Row],[Suburb]],lkp_Suburb,0))</f>
        <v>Northern Metropolitan</v>
      </c>
      <c r="P5937" s="6">
        <f>MONTH(tbl_Sales[[#This Row],[Date]])</f>
        <v>12</v>
      </c>
      <c r="Q5937" s="6">
        <f>YEAR(tbl_Sales[[#This Row],[Date]])</f>
        <v>2016</v>
      </c>
    </row>
    <row r="5938" spans="1:17" x14ac:dyDescent="0.25">
      <c r="A5938" s="1">
        <v>42727</v>
      </c>
      <c r="B5938">
        <v>1130000</v>
      </c>
      <c r="C5938" t="s">
        <v>2</v>
      </c>
      <c r="D5938" t="s">
        <v>12428</v>
      </c>
      <c r="E5938" t="s">
        <v>5</v>
      </c>
      <c r="F5938">
        <v>3058</v>
      </c>
      <c r="G5938">
        <v>3</v>
      </c>
      <c r="H5938">
        <v>1</v>
      </c>
      <c r="I5938">
        <v>2</v>
      </c>
      <c r="J5938">
        <v>735</v>
      </c>
      <c r="K5938">
        <v>1920</v>
      </c>
      <c r="L5938" t="s">
        <v>6053</v>
      </c>
      <c r="M5938" t="s">
        <v>41</v>
      </c>
      <c r="N5938" t="s">
        <v>18</v>
      </c>
      <c r="O5938" s="6" t="str">
        <f>INDEX(lkp_Region,MATCH(tbl_Sales[[#This Row],[Suburb]],lkp_Suburb,0))</f>
        <v>Northern Metropolitan</v>
      </c>
      <c r="P5938" s="6">
        <f>MONTH(tbl_Sales[[#This Row],[Date]])</f>
        <v>12</v>
      </c>
      <c r="Q5938" s="6">
        <f>YEAR(tbl_Sales[[#This Row],[Date]])</f>
        <v>2016</v>
      </c>
    </row>
    <row r="5939" spans="1:17" x14ac:dyDescent="0.25">
      <c r="A5939" s="1">
        <v>42727</v>
      </c>
      <c r="B5939">
        <v>1350000</v>
      </c>
      <c r="C5939" t="s">
        <v>2</v>
      </c>
      <c r="D5939" t="s">
        <v>12429</v>
      </c>
      <c r="E5939" t="s">
        <v>5</v>
      </c>
      <c r="F5939">
        <v>3055</v>
      </c>
      <c r="G5939">
        <v>5</v>
      </c>
      <c r="H5939">
        <v>2</v>
      </c>
      <c r="I5939">
        <v>2</v>
      </c>
      <c r="J5939">
        <v>510</v>
      </c>
      <c r="K5939">
        <v>1997</v>
      </c>
      <c r="L5939" t="s">
        <v>6054</v>
      </c>
      <c r="M5939" t="s">
        <v>80</v>
      </c>
      <c r="N5939" t="s">
        <v>18</v>
      </c>
      <c r="O5939" s="6" t="str">
        <f>INDEX(lkp_Region,MATCH(tbl_Sales[[#This Row],[Suburb]],lkp_Suburb,0))</f>
        <v>Northern Metropolitan</v>
      </c>
      <c r="P5939" s="6">
        <f>MONTH(tbl_Sales[[#This Row],[Date]])</f>
        <v>12</v>
      </c>
      <c r="Q5939" s="6">
        <f>YEAR(tbl_Sales[[#This Row],[Date]])</f>
        <v>2016</v>
      </c>
    </row>
    <row r="5940" spans="1:17" x14ac:dyDescent="0.25">
      <c r="A5940" s="1">
        <v>42727</v>
      </c>
      <c r="B5940">
        <v>450000</v>
      </c>
      <c r="C5940" t="s">
        <v>13</v>
      </c>
      <c r="D5940" t="s">
        <v>12427</v>
      </c>
      <c r="E5940" t="s">
        <v>5</v>
      </c>
      <c r="F5940">
        <v>3032</v>
      </c>
      <c r="G5940">
        <v>2</v>
      </c>
      <c r="H5940">
        <v>1</v>
      </c>
      <c r="I5940">
        <v>1</v>
      </c>
      <c r="J5940">
        <v>0</v>
      </c>
      <c r="K5940">
        <v>2010</v>
      </c>
      <c r="L5940" t="s">
        <v>6055</v>
      </c>
      <c r="M5940" t="s">
        <v>160</v>
      </c>
      <c r="N5940" t="s">
        <v>49</v>
      </c>
      <c r="O5940" s="6" t="str">
        <f>INDEX(lkp_Region,MATCH(tbl_Sales[[#This Row],[Suburb]],lkp_Suburb,0))</f>
        <v>Western Metropolitan</v>
      </c>
      <c r="P5940" s="6">
        <f>MONTH(tbl_Sales[[#This Row],[Date]])</f>
        <v>12</v>
      </c>
      <c r="Q5940" s="6">
        <f>YEAR(tbl_Sales[[#This Row],[Date]])</f>
        <v>2016</v>
      </c>
    </row>
    <row r="5941" spans="1:17" x14ac:dyDescent="0.25">
      <c r="A5941" s="1">
        <v>42727</v>
      </c>
      <c r="B5941">
        <v>574000</v>
      </c>
      <c r="C5941" t="s">
        <v>13</v>
      </c>
      <c r="D5941" t="s">
        <v>12429</v>
      </c>
      <c r="E5941" t="s">
        <v>10</v>
      </c>
      <c r="F5941">
        <v>3039</v>
      </c>
      <c r="G5941">
        <v>2</v>
      </c>
      <c r="H5941">
        <v>2</v>
      </c>
      <c r="I5941">
        <v>1</v>
      </c>
      <c r="J5941">
        <v>159</v>
      </c>
      <c r="L5941" t="s">
        <v>6056</v>
      </c>
      <c r="M5941" t="s">
        <v>242</v>
      </c>
      <c r="N5941" t="s">
        <v>49</v>
      </c>
      <c r="O5941" s="6" t="str">
        <f>INDEX(lkp_Region,MATCH(tbl_Sales[[#This Row],[Suburb]],lkp_Suburb,0))</f>
        <v>Western Metropolitan</v>
      </c>
      <c r="P5941" s="6">
        <f>MONTH(tbl_Sales[[#This Row],[Date]])</f>
        <v>12</v>
      </c>
      <c r="Q5941" s="6">
        <f>YEAR(tbl_Sales[[#This Row],[Date]])</f>
        <v>2016</v>
      </c>
    </row>
    <row r="5942" spans="1:17" x14ac:dyDescent="0.25">
      <c r="A5942" s="1">
        <v>42727</v>
      </c>
      <c r="B5942">
        <v>800000</v>
      </c>
      <c r="C5942" t="s">
        <v>13</v>
      </c>
      <c r="D5942" t="s">
        <v>12427</v>
      </c>
      <c r="E5942" t="s">
        <v>10</v>
      </c>
      <c r="F5942">
        <v>3042</v>
      </c>
      <c r="G5942">
        <v>3</v>
      </c>
      <c r="H5942">
        <v>2</v>
      </c>
      <c r="I5942">
        <v>1</v>
      </c>
      <c r="J5942">
        <v>0</v>
      </c>
      <c r="L5942" t="s">
        <v>6057</v>
      </c>
      <c r="M5942" t="s">
        <v>86</v>
      </c>
      <c r="N5942" t="s">
        <v>49</v>
      </c>
      <c r="O5942" s="6" t="str">
        <f>INDEX(lkp_Region,MATCH(tbl_Sales[[#This Row],[Suburb]],lkp_Suburb,0))</f>
        <v>Western Metropolitan</v>
      </c>
      <c r="P5942" s="6">
        <f>MONTH(tbl_Sales[[#This Row],[Date]])</f>
        <v>12</v>
      </c>
      <c r="Q5942" s="6">
        <f>YEAR(tbl_Sales[[#This Row],[Date]])</f>
        <v>2016</v>
      </c>
    </row>
    <row r="5943" spans="1:17" x14ac:dyDescent="0.25">
      <c r="A5943" s="1">
        <v>42727</v>
      </c>
      <c r="B5943">
        <v>1000000</v>
      </c>
      <c r="C5943" t="s">
        <v>2</v>
      </c>
      <c r="D5943" t="s">
        <v>12424</v>
      </c>
      <c r="E5943" t="s">
        <v>5</v>
      </c>
      <c r="F5943">
        <v>3148</v>
      </c>
      <c r="G5943">
        <v>3</v>
      </c>
      <c r="H5943">
        <v>1</v>
      </c>
      <c r="I5943">
        <v>2</v>
      </c>
      <c r="J5943">
        <v>630</v>
      </c>
      <c r="K5943">
        <v>1960</v>
      </c>
      <c r="L5943" t="s">
        <v>6058</v>
      </c>
      <c r="M5943" t="s">
        <v>29</v>
      </c>
      <c r="N5943" t="s">
        <v>31</v>
      </c>
      <c r="O5943" s="6" t="str">
        <f>INDEX(lkp_Region,MATCH(tbl_Sales[[#This Row],[Suburb]],lkp_Suburb,0))</f>
        <v>Southern Metropolitan</v>
      </c>
      <c r="P5943" s="6">
        <f>MONTH(tbl_Sales[[#This Row],[Date]])</f>
        <v>12</v>
      </c>
      <c r="Q5943" s="6">
        <f>YEAR(tbl_Sales[[#This Row],[Date]])</f>
        <v>2016</v>
      </c>
    </row>
    <row r="5944" spans="1:17" x14ac:dyDescent="0.25">
      <c r="A5944" s="1">
        <v>42727</v>
      </c>
      <c r="B5944">
        <v>2695000</v>
      </c>
      <c r="C5944" t="s">
        <v>2</v>
      </c>
      <c r="D5944" t="s">
        <v>12427</v>
      </c>
      <c r="E5944" t="s">
        <v>5</v>
      </c>
      <c r="F5944">
        <v>3141</v>
      </c>
      <c r="G5944">
        <v>3</v>
      </c>
      <c r="H5944">
        <v>2</v>
      </c>
      <c r="I5944">
        <v>1</v>
      </c>
      <c r="J5944">
        <v>215</v>
      </c>
      <c r="K5944">
        <v>1910</v>
      </c>
      <c r="L5944" t="s">
        <v>6059</v>
      </c>
      <c r="M5944" t="s">
        <v>111</v>
      </c>
      <c r="N5944" t="s">
        <v>88</v>
      </c>
      <c r="O5944" s="6" t="str">
        <f>INDEX(lkp_Region,MATCH(tbl_Sales[[#This Row],[Suburb]],lkp_Suburb,0))</f>
        <v>Southern Metropolitan</v>
      </c>
      <c r="P5944" s="6">
        <f>MONTH(tbl_Sales[[#This Row],[Date]])</f>
        <v>12</v>
      </c>
      <c r="Q5944" s="6">
        <f>YEAR(tbl_Sales[[#This Row],[Date]])</f>
        <v>2016</v>
      </c>
    </row>
    <row r="5945" spans="1:17" x14ac:dyDescent="0.25">
      <c r="A5945" s="1">
        <v>42727</v>
      </c>
      <c r="B5945">
        <v>1211000</v>
      </c>
      <c r="C5945" t="s">
        <v>2</v>
      </c>
      <c r="D5945" t="s">
        <v>12431</v>
      </c>
      <c r="E5945" t="s">
        <v>10</v>
      </c>
      <c r="F5945">
        <v>3107</v>
      </c>
      <c r="G5945">
        <v>3</v>
      </c>
      <c r="H5945">
        <v>2</v>
      </c>
      <c r="I5945">
        <v>2</v>
      </c>
      <c r="J5945">
        <v>875</v>
      </c>
      <c r="K5945">
        <v>1970</v>
      </c>
      <c r="L5945" t="s">
        <v>6060</v>
      </c>
      <c r="M5945" t="s">
        <v>586</v>
      </c>
      <c r="N5945" t="s">
        <v>128</v>
      </c>
      <c r="O5945" s="6" t="str">
        <f>INDEX(lkp_Region,MATCH(tbl_Sales[[#This Row],[Suburb]],lkp_Suburb,0))</f>
        <v>Eastern Metropolitan</v>
      </c>
      <c r="P5945" s="6">
        <f>MONTH(tbl_Sales[[#This Row],[Date]])</f>
        <v>12</v>
      </c>
      <c r="Q5945" s="6">
        <f>YEAR(tbl_Sales[[#This Row],[Date]])</f>
        <v>2016</v>
      </c>
    </row>
    <row r="5946" spans="1:17" x14ac:dyDescent="0.25">
      <c r="A5946" s="1">
        <v>42727</v>
      </c>
      <c r="B5946">
        <v>1461800</v>
      </c>
      <c r="C5946" t="s">
        <v>2</v>
      </c>
      <c r="D5946" t="s">
        <v>12429</v>
      </c>
      <c r="E5946" t="s">
        <v>5</v>
      </c>
      <c r="F5946">
        <v>3108</v>
      </c>
      <c r="G5946">
        <v>5</v>
      </c>
      <c r="H5946">
        <v>2</v>
      </c>
      <c r="I5946">
        <v>2</v>
      </c>
      <c r="J5946">
        <v>660</v>
      </c>
      <c r="L5946" t="s">
        <v>6061</v>
      </c>
      <c r="M5946" t="s">
        <v>126</v>
      </c>
      <c r="N5946" t="s">
        <v>128</v>
      </c>
      <c r="O5946" s="6" t="str">
        <f>INDEX(lkp_Region,MATCH(tbl_Sales[[#This Row],[Suburb]],lkp_Suburb,0))</f>
        <v>Eastern Metropolitan</v>
      </c>
      <c r="P5946" s="6">
        <f>MONTH(tbl_Sales[[#This Row],[Date]])</f>
        <v>12</v>
      </c>
      <c r="Q5946" s="6">
        <f>YEAR(tbl_Sales[[#This Row],[Date]])</f>
        <v>2016</v>
      </c>
    </row>
    <row r="5947" spans="1:17" x14ac:dyDescent="0.25">
      <c r="A5947" s="1">
        <v>42727</v>
      </c>
      <c r="B5947">
        <v>1505000</v>
      </c>
      <c r="C5947" t="s">
        <v>2</v>
      </c>
      <c r="D5947" t="s">
        <v>12429</v>
      </c>
      <c r="E5947" t="s">
        <v>10</v>
      </c>
      <c r="F5947">
        <v>3105</v>
      </c>
      <c r="G5947">
        <v>4</v>
      </c>
      <c r="H5947">
        <v>3</v>
      </c>
      <c r="I5947">
        <v>2</v>
      </c>
      <c r="J5947">
        <v>410</v>
      </c>
      <c r="K5947">
        <v>2012</v>
      </c>
      <c r="L5947" t="s">
        <v>6062</v>
      </c>
      <c r="M5947" t="s">
        <v>507</v>
      </c>
      <c r="N5947" t="s">
        <v>128</v>
      </c>
      <c r="O5947" s="6" t="str">
        <f>INDEX(lkp_Region,MATCH(tbl_Sales[[#This Row],[Suburb]],lkp_Suburb,0))</f>
        <v>Eastern Metropolitan</v>
      </c>
      <c r="P5947" s="6">
        <f>MONTH(tbl_Sales[[#This Row],[Date]])</f>
        <v>12</v>
      </c>
      <c r="Q5947" s="6">
        <f>YEAR(tbl_Sales[[#This Row],[Date]])</f>
        <v>2016</v>
      </c>
    </row>
    <row r="5948" spans="1:17" x14ac:dyDescent="0.25">
      <c r="A5948" s="1">
        <v>42727</v>
      </c>
      <c r="B5948">
        <v>1390000</v>
      </c>
      <c r="C5948" t="s">
        <v>2</v>
      </c>
      <c r="D5948" t="s">
        <v>12429</v>
      </c>
      <c r="E5948" t="s">
        <v>10</v>
      </c>
      <c r="F5948">
        <v>3204</v>
      </c>
      <c r="G5948">
        <v>3</v>
      </c>
      <c r="H5948">
        <v>1</v>
      </c>
      <c r="I5948">
        <v>2</v>
      </c>
      <c r="J5948">
        <v>723</v>
      </c>
      <c r="K5948">
        <v>1925</v>
      </c>
      <c r="L5948" t="s">
        <v>6063</v>
      </c>
      <c r="M5948" t="s">
        <v>55</v>
      </c>
      <c r="N5948" t="s">
        <v>57</v>
      </c>
      <c r="O5948" s="6" t="str">
        <f>INDEX(lkp_Region,MATCH(tbl_Sales[[#This Row],[Suburb]],lkp_Suburb,0))</f>
        <v>Southern Metropolitan</v>
      </c>
      <c r="P5948" s="6">
        <f>MONTH(tbl_Sales[[#This Row],[Date]])</f>
        <v>12</v>
      </c>
      <c r="Q5948" s="6">
        <f>YEAR(tbl_Sales[[#This Row],[Date]])</f>
        <v>2016</v>
      </c>
    </row>
    <row r="5949" spans="1:17" x14ac:dyDescent="0.25">
      <c r="A5949" s="1">
        <v>42727</v>
      </c>
      <c r="B5949">
        <v>1815000</v>
      </c>
      <c r="C5949" t="s">
        <v>2</v>
      </c>
      <c r="D5949" t="s">
        <v>12429</v>
      </c>
      <c r="E5949" t="s">
        <v>10</v>
      </c>
      <c r="F5949">
        <v>3204</v>
      </c>
      <c r="G5949">
        <v>4</v>
      </c>
      <c r="H5949">
        <v>2</v>
      </c>
      <c r="I5949">
        <v>4</v>
      </c>
      <c r="J5949">
        <v>902</v>
      </c>
      <c r="K5949">
        <v>1950</v>
      </c>
      <c r="L5949" t="s">
        <v>6064</v>
      </c>
      <c r="M5949" t="s">
        <v>55</v>
      </c>
      <c r="N5949" t="s">
        <v>57</v>
      </c>
      <c r="O5949" s="6" t="str">
        <f>INDEX(lkp_Region,MATCH(tbl_Sales[[#This Row],[Suburb]],lkp_Suburb,0))</f>
        <v>Southern Metropolitan</v>
      </c>
      <c r="P5949" s="6">
        <f>MONTH(tbl_Sales[[#This Row],[Date]])</f>
        <v>12</v>
      </c>
      <c r="Q5949" s="6">
        <f>YEAR(tbl_Sales[[#This Row],[Date]])</f>
        <v>2016</v>
      </c>
    </row>
    <row r="5950" spans="1:17" x14ac:dyDescent="0.25">
      <c r="A5950" s="1">
        <v>42727</v>
      </c>
      <c r="B5950">
        <v>1900000</v>
      </c>
      <c r="C5950" t="s">
        <v>2</v>
      </c>
      <c r="D5950" t="s">
        <v>12429</v>
      </c>
      <c r="E5950" t="s">
        <v>5</v>
      </c>
      <c r="F5950">
        <v>3163</v>
      </c>
      <c r="G5950">
        <v>5</v>
      </c>
      <c r="H5950">
        <v>3</v>
      </c>
      <c r="I5950">
        <v>1</v>
      </c>
      <c r="J5950">
        <v>564</v>
      </c>
      <c r="K5950">
        <v>1930</v>
      </c>
      <c r="L5950" t="s">
        <v>6065</v>
      </c>
      <c r="M5950" t="s">
        <v>201</v>
      </c>
      <c r="N5950" t="s">
        <v>57</v>
      </c>
      <c r="O5950" s="6" t="str">
        <f>INDEX(lkp_Region,MATCH(tbl_Sales[[#This Row],[Suburb]],lkp_Suburb,0))</f>
        <v>Southern Metropolitan</v>
      </c>
      <c r="P5950" s="6">
        <f>MONTH(tbl_Sales[[#This Row],[Date]])</f>
        <v>12</v>
      </c>
      <c r="Q5950" s="6">
        <f>YEAR(tbl_Sales[[#This Row],[Date]])</f>
        <v>2016</v>
      </c>
    </row>
    <row r="5951" spans="1:17" x14ac:dyDescent="0.25">
      <c r="A5951" s="1">
        <v>42727</v>
      </c>
      <c r="B5951">
        <v>365000</v>
      </c>
      <c r="C5951" t="s">
        <v>13</v>
      </c>
      <c r="D5951" t="s">
        <v>12432</v>
      </c>
      <c r="E5951" t="s">
        <v>10</v>
      </c>
      <c r="F5951">
        <v>3071</v>
      </c>
      <c r="G5951">
        <v>1</v>
      </c>
      <c r="H5951">
        <v>1</v>
      </c>
      <c r="I5951">
        <v>1</v>
      </c>
      <c r="J5951">
        <v>0</v>
      </c>
      <c r="K5951">
        <v>1970</v>
      </c>
      <c r="L5951" t="s">
        <v>1641</v>
      </c>
      <c r="M5951" t="s">
        <v>60</v>
      </c>
      <c r="N5951" t="s">
        <v>62</v>
      </c>
      <c r="O5951" s="6" t="str">
        <f>INDEX(lkp_Region,MATCH(tbl_Sales[[#This Row],[Suburb]],lkp_Suburb,0))</f>
        <v>Northern Metropolitan</v>
      </c>
      <c r="P5951" s="6">
        <f>MONTH(tbl_Sales[[#This Row],[Date]])</f>
        <v>12</v>
      </c>
      <c r="Q5951" s="6">
        <f>YEAR(tbl_Sales[[#This Row],[Date]])</f>
        <v>2016</v>
      </c>
    </row>
    <row r="5952" spans="1:17" x14ac:dyDescent="0.25">
      <c r="A5952" s="1">
        <v>42727</v>
      </c>
      <c r="B5952">
        <v>811000</v>
      </c>
      <c r="C5952" t="s">
        <v>2</v>
      </c>
      <c r="D5952" t="s">
        <v>12432</v>
      </c>
      <c r="E5952" t="s">
        <v>10</v>
      </c>
      <c r="F5952">
        <v>3073</v>
      </c>
      <c r="G5952">
        <v>4</v>
      </c>
      <c r="H5952">
        <v>2</v>
      </c>
      <c r="I5952">
        <v>3</v>
      </c>
      <c r="J5952">
        <v>525</v>
      </c>
      <c r="L5952" t="s">
        <v>6066</v>
      </c>
      <c r="M5952" t="s">
        <v>93</v>
      </c>
      <c r="N5952" t="s">
        <v>62</v>
      </c>
      <c r="O5952" s="6" t="str">
        <f>INDEX(lkp_Region,MATCH(tbl_Sales[[#This Row],[Suburb]],lkp_Suburb,0))</f>
        <v>Northern Metropolitan</v>
      </c>
      <c r="P5952" s="6">
        <f>MONTH(tbl_Sales[[#This Row],[Date]])</f>
        <v>12</v>
      </c>
      <c r="Q5952" s="6">
        <f>YEAR(tbl_Sales[[#This Row],[Date]])</f>
        <v>2016</v>
      </c>
    </row>
    <row r="5953" spans="1:17" x14ac:dyDescent="0.25">
      <c r="A5953" s="1">
        <v>42727</v>
      </c>
      <c r="B5953">
        <v>1000000</v>
      </c>
      <c r="C5953" t="s">
        <v>2</v>
      </c>
      <c r="D5953" t="s">
        <v>12423</v>
      </c>
      <c r="E5953" t="s">
        <v>5</v>
      </c>
      <c r="F5953">
        <v>3072</v>
      </c>
      <c r="G5953">
        <v>4</v>
      </c>
      <c r="H5953">
        <v>1</v>
      </c>
      <c r="I5953">
        <v>2</v>
      </c>
      <c r="J5953">
        <v>568</v>
      </c>
      <c r="L5953" t="s">
        <v>6067</v>
      </c>
      <c r="M5953" t="s">
        <v>97</v>
      </c>
      <c r="N5953" t="s">
        <v>62</v>
      </c>
      <c r="O5953" s="6" t="str">
        <f>INDEX(lkp_Region,MATCH(tbl_Sales[[#This Row],[Suburb]],lkp_Suburb,0))</f>
        <v>Northern Metropolitan</v>
      </c>
      <c r="P5953" s="6">
        <f>MONTH(tbl_Sales[[#This Row],[Date]])</f>
        <v>12</v>
      </c>
      <c r="Q5953" s="6">
        <f>YEAR(tbl_Sales[[#This Row],[Date]])</f>
        <v>2016</v>
      </c>
    </row>
    <row r="5954" spans="1:17" x14ac:dyDescent="0.25">
      <c r="A5954" s="1">
        <v>42727</v>
      </c>
      <c r="B5954">
        <v>735000</v>
      </c>
      <c r="C5954" t="s">
        <v>2</v>
      </c>
      <c r="D5954" t="s">
        <v>12425</v>
      </c>
      <c r="E5954" t="s">
        <v>10</v>
      </c>
      <c r="F5954">
        <v>3020</v>
      </c>
      <c r="G5954">
        <v>3</v>
      </c>
      <c r="H5954">
        <v>1</v>
      </c>
      <c r="I5954">
        <v>1</v>
      </c>
      <c r="J5954">
        <v>490</v>
      </c>
      <c r="L5954" t="s">
        <v>6068</v>
      </c>
      <c r="M5954" t="s">
        <v>443</v>
      </c>
      <c r="N5954" t="s">
        <v>3</v>
      </c>
      <c r="O5954" s="6" t="str">
        <f>INDEX(lkp_Region,MATCH(tbl_Sales[[#This Row],[Suburb]],lkp_Suburb,0))</f>
        <v>Western Metropolitan</v>
      </c>
      <c r="P5954" s="6">
        <f>MONTH(tbl_Sales[[#This Row],[Date]])</f>
        <v>12</v>
      </c>
      <c r="Q5954" s="6">
        <f>YEAR(tbl_Sales[[#This Row],[Date]])</f>
        <v>2016</v>
      </c>
    </row>
    <row r="5955" spans="1:17" x14ac:dyDescent="0.25">
      <c r="A5955" s="1">
        <v>42727</v>
      </c>
      <c r="B5955">
        <v>1560000</v>
      </c>
      <c r="C5955" t="s">
        <v>2</v>
      </c>
      <c r="D5955" t="s">
        <v>12433</v>
      </c>
      <c r="E5955" t="s">
        <v>10</v>
      </c>
      <c r="F5955">
        <v>3104</v>
      </c>
      <c r="G5955">
        <v>5</v>
      </c>
      <c r="H5955">
        <v>2</v>
      </c>
      <c r="I5955">
        <v>3</v>
      </c>
      <c r="J5955">
        <v>845</v>
      </c>
      <c r="K5955">
        <v>1980</v>
      </c>
      <c r="L5955" t="s">
        <v>6069</v>
      </c>
      <c r="M5955" t="s">
        <v>99</v>
      </c>
      <c r="N5955" t="s">
        <v>101</v>
      </c>
      <c r="O5955" s="6" t="str">
        <f>INDEX(lkp_Region,MATCH(tbl_Sales[[#This Row],[Suburb]],lkp_Suburb,0))</f>
        <v>Southern Metropolitan</v>
      </c>
      <c r="P5955" s="6">
        <f>MONTH(tbl_Sales[[#This Row],[Date]])</f>
        <v>12</v>
      </c>
      <c r="Q5955" s="6">
        <f>YEAR(tbl_Sales[[#This Row],[Date]])</f>
        <v>2016</v>
      </c>
    </row>
    <row r="5956" spans="1:17" x14ac:dyDescent="0.25">
      <c r="A5956" s="1">
        <v>42727</v>
      </c>
      <c r="B5956">
        <v>756000</v>
      </c>
      <c r="C5956" t="s">
        <v>13</v>
      </c>
      <c r="D5956" t="s">
        <v>12429</v>
      </c>
      <c r="E5956" t="s">
        <v>10</v>
      </c>
      <c r="F5956">
        <v>3186</v>
      </c>
      <c r="G5956">
        <v>2</v>
      </c>
      <c r="H5956">
        <v>1</v>
      </c>
      <c r="I5956">
        <v>1</v>
      </c>
      <c r="J5956">
        <v>0</v>
      </c>
      <c r="K5956">
        <v>1920</v>
      </c>
      <c r="L5956" t="s">
        <v>6070</v>
      </c>
      <c r="M5956" t="s">
        <v>105</v>
      </c>
      <c r="N5956" t="s">
        <v>107</v>
      </c>
      <c r="O5956" s="6" t="str">
        <f>INDEX(lkp_Region,MATCH(tbl_Sales[[#This Row],[Suburb]],lkp_Suburb,0))</f>
        <v>Southern Metropolitan</v>
      </c>
      <c r="P5956" s="6">
        <f>MONTH(tbl_Sales[[#This Row],[Date]])</f>
        <v>12</v>
      </c>
      <c r="Q5956" s="6">
        <f>YEAR(tbl_Sales[[#This Row],[Date]])</f>
        <v>2016</v>
      </c>
    </row>
    <row r="5957" spans="1:17" x14ac:dyDescent="0.25">
      <c r="A5957" s="1">
        <v>42727</v>
      </c>
      <c r="B5957">
        <v>801000</v>
      </c>
      <c r="C5957" t="s">
        <v>13</v>
      </c>
      <c r="D5957" t="s">
        <v>12429</v>
      </c>
      <c r="E5957" t="s">
        <v>10</v>
      </c>
      <c r="F5957">
        <v>3188</v>
      </c>
      <c r="G5957">
        <v>2</v>
      </c>
      <c r="H5957">
        <v>1</v>
      </c>
      <c r="I5957">
        <v>1</v>
      </c>
      <c r="J5957">
        <v>217</v>
      </c>
      <c r="K5957">
        <v>1994</v>
      </c>
      <c r="L5957" t="s">
        <v>6071</v>
      </c>
      <c r="M5957" t="s">
        <v>278</v>
      </c>
      <c r="N5957" t="s">
        <v>107</v>
      </c>
      <c r="O5957" s="6" t="str">
        <f>INDEX(lkp_Region,MATCH(tbl_Sales[[#This Row],[Suburb]],lkp_Suburb,0))</f>
        <v>Southern Metropolitan</v>
      </c>
      <c r="P5957" s="6">
        <f>MONTH(tbl_Sales[[#This Row],[Date]])</f>
        <v>12</v>
      </c>
      <c r="Q5957" s="6">
        <f>YEAR(tbl_Sales[[#This Row],[Date]])</f>
        <v>2016</v>
      </c>
    </row>
    <row r="5958" spans="1:17" x14ac:dyDescent="0.25">
      <c r="A5958" s="1">
        <v>42727</v>
      </c>
      <c r="B5958">
        <v>743000</v>
      </c>
      <c r="C5958" t="s">
        <v>2</v>
      </c>
      <c r="D5958" t="s">
        <v>12423</v>
      </c>
      <c r="E5958" t="s">
        <v>10</v>
      </c>
      <c r="F5958">
        <v>3081</v>
      </c>
      <c r="G5958">
        <v>3</v>
      </c>
      <c r="H5958">
        <v>1</v>
      </c>
      <c r="I5958">
        <v>0</v>
      </c>
      <c r="J5958">
        <v>673</v>
      </c>
      <c r="K5958">
        <v>1950</v>
      </c>
      <c r="L5958" t="s">
        <v>6072</v>
      </c>
      <c r="M5958" t="s">
        <v>748</v>
      </c>
      <c r="N5958" t="s">
        <v>150</v>
      </c>
      <c r="O5958" s="6" t="str">
        <f>INDEX(lkp_Region,MATCH(tbl_Sales[[#This Row],[Suburb]],lkp_Suburb,0))</f>
        <v>Eastern Metropolitan</v>
      </c>
      <c r="P5958" s="6">
        <f>MONTH(tbl_Sales[[#This Row],[Date]])</f>
        <v>12</v>
      </c>
      <c r="Q5958" s="6">
        <f>YEAR(tbl_Sales[[#This Row],[Date]])</f>
        <v>2016</v>
      </c>
    </row>
    <row r="5959" spans="1:17" x14ac:dyDescent="0.25">
      <c r="A5959" s="1">
        <v>42727</v>
      </c>
      <c r="B5959">
        <v>953000</v>
      </c>
      <c r="C5959" t="s">
        <v>2</v>
      </c>
      <c r="D5959" t="s">
        <v>12425</v>
      </c>
      <c r="E5959" t="s">
        <v>10</v>
      </c>
      <c r="F5959">
        <v>3085</v>
      </c>
      <c r="G5959">
        <v>4</v>
      </c>
      <c r="H5959">
        <v>2</v>
      </c>
      <c r="I5959">
        <v>2</v>
      </c>
      <c r="J5959">
        <v>551</v>
      </c>
      <c r="K5959">
        <v>1997</v>
      </c>
      <c r="L5959" t="s">
        <v>6073</v>
      </c>
      <c r="M5959" t="s">
        <v>299</v>
      </c>
      <c r="N5959" t="s">
        <v>150</v>
      </c>
      <c r="O5959" s="6" t="str">
        <f>INDEX(lkp_Region,MATCH(tbl_Sales[[#This Row],[Suburb]],lkp_Suburb,0))</f>
        <v>Northern Metropolitan</v>
      </c>
      <c r="P5959" s="6">
        <f>MONTH(tbl_Sales[[#This Row],[Date]])</f>
        <v>12</v>
      </c>
      <c r="Q5959" s="6">
        <f>YEAR(tbl_Sales[[#This Row],[Date]])</f>
        <v>2016</v>
      </c>
    </row>
    <row r="5960" spans="1:17" x14ac:dyDescent="0.25">
      <c r="A5960" s="1">
        <v>42728</v>
      </c>
      <c r="B5960">
        <v>680000</v>
      </c>
      <c r="C5960" t="s">
        <v>2</v>
      </c>
      <c r="D5960" t="s">
        <v>12427</v>
      </c>
      <c r="E5960" t="s">
        <v>10</v>
      </c>
      <c r="F5960">
        <v>3058</v>
      </c>
      <c r="G5960">
        <v>3</v>
      </c>
      <c r="H5960">
        <v>1</v>
      </c>
      <c r="I5960">
        <v>0</v>
      </c>
      <c r="J5960">
        <v>702</v>
      </c>
      <c r="K5960">
        <v>1950</v>
      </c>
      <c r="L5960" t="s">
        <v>6074</v>
      </c>
      <c r="M5960" t="s">
        <v>41</v>
      </c>
      <c r="N5960" t="s">
        <v>18</v>
      </c>
      <c r="O5960" s="6" t="str">
        <f>INDEX(lkp_Region,MATCH(tbl_Sales[[#This Row],[Suburb]],lkp_Suburb,0))</f>
        <v>Northern Metropolitan</v>
      </c>
      <c r="P5960" s="6">
        <f>MONTH(tbl_Sales[[#This Row],[Date]])</f>
        <v>12</v>
      </c>
      <c r="Q5960" s="6">
        <f>YEAR(tbl_Sales[[#This Row],[Date]])</f>
        <v>2016</v>
      </c>
    </row>
    <row r="5961" spans="1:17" x14ac:dyDescent="0.25">
      <c r="A5961" s="1">
        <v>42728</v>
      </c>
      <c r="B5961">
        <v>725000</v>
      </c>
      <c r="C5961" t="s">
        <v>2</v>
      </c>
      <c r="D5961" t="s">
        <v>12425</v>
      </c>
      <c r="E5961" t="s">
        <v>5</v>
      </c>
      <c r="F5961">
        <v>3034</v>
      </c>
      <c r="G5961">
        <v>3</v>
      </c>
      <c r="H5961">
        <v>1</v>
      </c>
      <c r="I5961">
        <v>4</v>
      </c>
      <c r="J5961">
        <v>606</v>
      </c>
      <c r="L5961" t="s">
        <v>6075</v>
      </c>
      <c r="M5961" t="s">
        <v>524</v>
      </c>
      <c r="N5961" t="s">
        <v>49</v>
      </c>
      <c r="O5961" s="6" t="str">
        <f>INDEX(lkp_Region,MATCH(tbl_Sales[[#This Row],[Suburb]],lkp_Suburb,0))</f>
        <v>Western Metropolitan</v>
      </c>
      <c r="P5961" s="6">
        <f>MONTH(tbl_Sales[[#This Row],[Date]])</f>
        <v>12</v>
      </c>
      <c r="Q5961" s="6">
        <f>YEAR(tbl_Sales[[#This Row],[Date]])</f>
        <v>2016</v>
      </c>
    </row>
    <row r="5962" spans="1:17" x14ac:dyDescent="0.25">
      <c r="A5962" s="1">
        <v>42728</v>
      </c>
      <c r="B5962">
        <v>840000</v>
      </c>
      <c r="C5962" t="s">
        <v>51</v>
      </c>
      <c r="D5962" t="s">
        <v>12423</v>
      </c>
      <c r="E5962" t="s">
        <v>10</v>
      </c>
      <c r="F5962">
        <v>3042</v>
      </c>
      <c r="G5962">
        <v>3</v>
      </c>
      <c r="H5962">
        <v>2</v>
      </c>
      <c r="I5962">
        <v>2</v>
      </c>
      <c r="J5962">
        <v>374</v>
      </c>
      <c r="K5962">
        <v>1990</v>
      </c>
      <c r="L5962" t="s">
        <v>6076</v>
      </c>
      <c r="M5962" t="s">
        <v>86</v>
      </c>
      <c r="N5962" t="s">
        <v>49</v>
      </c>
      <c r="O5962" s="6" t="str">
        <f>INDEX(lkp_Region,MATCH(tbl_Sales[[#This Row],[Suburb]],lkp_Suburb,0))</f>
        <v>Western Metropolitan</v>
      </c>
      <c r="P5962" s="6">
        <f>MONTH(tbl_Sales[[#This Row],[Date]])</f>
        <v>12</v>
      </c>
      <c r="Q5962" s="6">
        <f>YEAR(tbl_Sales[[#This Row],[Date]])</f>
        <v>2016</v>
      </c>
    </row>
    <row r="5963" spans="1:17" x14ac:dyDescent="0.25">
      <c r="A5963" s="1">
        <v>42728</v>
      </c>
      <c r="B5963">
        <v>1811000</v>
      </c>
      <c r="C5963" t="s">
        <v>2</v>
      </c>
      <c r="D5963" t="s">
        <v>12427</v>
      </c>
      <c r="E5963" t="s">
        <v>10</v>
      </c>
      <c r="F5963">
        <v>3040</v>
      </c>
      <c r="G5963">
        <v>5</v>
      </c>
      <c r="H5963">
        <v>3</v>
      </c>
      <c r="I5963">
        <v>2</v>
      </c>
      <c r="J5963">
        <v>657</v>
      </c>
      <c r="K5963">
        <v>1930</v>
      </c>
      <c r="L5963" t="s">
        <v>6077</v>
      </c>
      <c r="M5963" t="s">
        <v>47</v>
      </c>
      <c r="N5963" t="s">
        <v>49</v>
      </c>
      <c r="O5963" s="6" t="str">
        <f>INDEX(lkp_Region,MATCH(tbl_Sales[[#This Row],[Suburb]],lkp_Suburb,0))</f>
        <v>Western Metropolitan</v>
      </c>
      <c r="P5963" s="6">
        <f>MONTH(tbl_Sales[[#This Row],[Date]])</f>
        <v>12</v>
      </c>
      <c r="Q5963" s="6">
        <f>YEAR(tbl_Sales[[#This Row],[Date]])</f>
        <v>2016</v>
      </c>
    </row>
    <row r="5964" spans="1:17" x14ac:dyDescent="0.25">
      <c r="A5964" s="1">
        <v>42728</v>
      </c>
      <c r="B5964">
        <v>358000</v>
      </c>
      <c r="C5964" t="s">
        <v>13</v>
      </c>
      <c r="D5964" t="s">
        <v>12429</v>
      </c>
      <c r="E5964" t="s">
        <v>5</v>
      </c>
      <c r="F5964">
        <v>3051</v>
      </c>
      <c r="G5964">
        <v>1</v>
      </c>
      <c r="H5964">
        <v>1</v>
      </c>
      <c r="I5964">
        <v>1</v>
      </c>
      <c r="J5964">
        <v>649</v>
      </c>
      <c r="K5964">
        <v>1970</v>
      </c>
      <c r="L5964" t="s">
        <v>6078</v>
      </c>
      <c r="M5964" t="s">
        <v>915</v>
      </c>
      <c r="N5964" t="s">
        <v>88</v>
      </c>
      <c r="O5964" s="6" t="str">
        <f>INDEX(lkp_Region,MATCH(tbl_Sales[[#This Row],[Suburb]],lkp_Suburb,0))</f>
        <v>Northern Metropolitan</v>
      </c>
      <c r="P5964" s="6">
        <f>MONTH(tbl_Sales[[#This Row],[Date]])</f>
        <v>12</v>
      </c>
      <c r="Q5964" s="6">
        <f>YEAR(tbl_Sales[[#This Row],[Date]])</f>
        <v>2016</v>
      </c>
    </row>
    <row r="5965" spans="1:17" x14ac:dyDescent="0.25">
      <c r="A5965" s="1">
        <v>42728</v>
      </c>
      <c r="B5965">
        <v>2375000</v>
      </c>
      <c r="C5965" t="s">
        <v>2</v>
      </c>
      <c r="D5965" t="s">
        <v>12430</v>
      </c>
      <c r="E5965" t="s">
        <v>10</v>
      </c>
      <c r="F5965">
        <v>3052</v>
      </c>
      <c r="G5965">
        <v>4</v>
      </c>
      <c r="H5965">
        <v>2</v>
      </c>
      <c r="I5965">
        <v>2</v>
      </c>
      <c r="J5965">
        <v>182</v>
      </c>
      <c r="L5965" t="s">
        <v>6079</v>
      </c>
      <c r="M5965" t="s">
        <v>1418</v>
      </c>
      <c r="N5965" t="s">
        <v>88</v>
      </c>
      <c r="O5965" s="6" t="str">
        <f>INDEX(lkp_Region,MATCH(tbl_Sales[[#This Row],[Suburb]],lkp_Suburb,0))</f>
        <v>Northern Metropolitan</v>
      </c>
      <c r="P5965" s="6">
        <f>MONTH(tbl_Sales[[#This Row],[Date]])</f>
        <v>12</v>
      </c>
      <c r="Q5965" s="6">
        <f>YEAR(tbl_Sales[[#This Row],[Date]])</f>
        <v>2016</v>
      </c>
    </row>
    <row r="5966" spans="1:17" x14ac:dyDescent="0.25">
      <c r="A5966" s="1">
        <v>42728</v>
      </c>
      <c r="B5966">
        <v>850000</v>
      </c>
      <c r="C5966" t="s">
        <v>2</v>
      </c>
      <c r="D5966" t="s">
        <v>12428</v>
      </c>
      <c r="E5966" t="s">
        <v>5</v>
      </c>
      <c r="F5966">
        <v>3019</v>
      </c>
      <c r="G5966">
        <v>4</v>
      </c>
      <c r="H5966">
        <v>2</v>
      </c>
      <c r="I5966">
        <v>2</v>
      </c>
      <c r="J5966">
        <v>606</v>
      </c>
      <c r="K5966">
        <v>2002</v>
      </c>
      <c r="L5966" t="s">
        <v>6080</v>
      </c>
      <c r="M5966" t="s">
        <v>436</v>
      </c>
      <c r="N5966" t="s">
        <v>21</v>
      </c>
      <c r="O5966" s="6" t="str">
        <f>INDEX(lkp_Region,MATCH(tbl_Sales[[#This Row],[Suburb]],lkp_Suburb,0))</f>
        <v>Western Metropolitan</v>
      </c>
      <c r="P5966" s="6">
        <f>MONTH(tbl_Sales[[#This Row],[Date]])</f>
        <v>12</v>
      </c>
      <c r="Q5966" s="6">
        <f>YEAR(tbl_Sales[[#This Row],[Date]])</f>
        <v>2016</v>
      </c>
    </row>
    <row r="5967" spans="1:17" x14ac:dyDescent="0.25">
      <c r="A5967" s="1">
        <v>42728</v>
      </c>
      <c r="B5967">
        <v>855000</v>
      </c>
      <c r="C5967" t="s">
        <v>2</v>
      </c>
      <c r="D5967" t="s">
        <v>12427</v>
      </c>
      <c r="E5967" t="s">
        <v>5</v>
      </c>
      <c r="F5967">
        <v>3204</v>
      </c>
      <c r="G5967">
        <v>2</v>
      </c>
      <c r="H5967">
        <v>1</v>
      </c>
      <c r="I5967">
        <v>1</v>
      </c>
      <c r="J5967">
        <v>296</v>
      </c>
      <c r="K5967">
        <v>1940</v>
      </c>
      <c r="L5967" t="s">
        <v>6081</v>
      </c>
      <c r="M5967" t="s">
        <v>55</v>
      </c>
      <c r="N5967" t="s">
        <v>57</v>
      </c>
      <c r="O5967" s="6" t="str">
        <f>INDEX(lkp_Region,MATCH(tbl_Sales[[#This Row],[Suburb]],lkp_Suburb,0))</f>
        <v>Southern Metropolitan</v>
      </c>
      <c r="P5967" s="6">
        <f>MONTH(tbl_Sales[[#This Row],[Date]])</f>
        <v>12</v>
      </c>
      <c r="Q5967" s="6">
        <f>YEAR(tbl_Sales[[#This Row],[Date]])</f>
        <v>2016</v>
      </c>
    </row>
    <row r="5968" spans="1:17" x14ac:dyDescent="0.25">
      <c r="A5968" s="1">
        <v>42728</v>
      </c>
      <c r="B5968">
        <v>350000</v>
      </c>
      <c r="C5968" t="s">
        <v>13</v>
      </c>
      <c r="D5968" t="s">
        <v>12424</v>
      </c>
      <c r="E5968" t="s">
        <v>5</v>
      </c>
      <c r="F5968">
        <v>3073</v>
      </c>
      <c r="G5968">
        <v>1</v>
      </c>
      <c r="H5968">
        <v>1</v>
      </c>
      <c r="I5968">
        <v>2</v>
      </c>
      <c r="J5968">
        <v>96</v>
      </c>
      <c r="K5968">
        <v>2009</v>
      </c>
      <c r="L5968" t="s">
        <v>6082</v>
      </c>
      <c r="M5968" t="s">
        <v>93</v>
      </c>
      <c r="N5968" t="s">
        <v>62</v>
      </c>
      <c r="O5968" s="6" t="str">
        <f>INDEX(lkp_Region,MATCH(tbl_Sales[[#This Row],[Suburb]],lkp_Suburb,0))</f>
        <v>Northern Metropolitan</v>
      </c>
      <c r="P5968" s="6">
        <f>MONTH(tbl_Sales[[#This Row],[Date]])</f>
        <v>12</v>
      </c>
      <c r="Q5968" s="6">
        <f>YEAR(tbl_Sales[[#This Row],[Date]])</f>
        <v>2016</v>
      </c>
    </row>
    <row r="5969" spans="1:17" x14ac:dyDescent="0.25">
      <c r="A5969" s="1">
        <v>42728</v>
      </c>
      <c r="B5969">
        <v>505000</v>
      </c>
      <c r="C5969" t="s">
        <v>13</v>
      </c>
      <c r="D5969" t="s">
        <v>12427</v>
      </c>
      <c r="E5969" t="s">
        <v>5</v>
      </c>
      <c r="F5969">
        <v>3078</v>
      </c>
      <c r="G5969">
        <v>2</v>
      </c>
      <c r="H5969">
        <v>1</v>
      </c>
      <c r="I5969">
        <v>1</v>
      </c>
      <c r="J5969">
        <v>0</v>
      </c>
      <c r="K5969">
        <v>1970</v>
      </c>
      <c r="L5969" t="s">
        <v>6083</v>
      </c>
      <c r="M5969" t="s">
        <v>533</v>
      </c>
      <c r="N5969" t="s">
        <v>62</v>
      </c>
      <c r="O5969" s="6" t="str">
        <f>INDEX(lkp_Region,MATCH(tbl_Sales[[#This Row],[Suburb]],lkp_Suburb,0))</f>
        <v>Northern Metropolitan</v>
      </c>
      <c r="P5969" s="6">
        <f>MONTH(tbl_Sales[[#This Row],[Date]])</f>
        <v>12</v>
      </c>
      <c r="Q5969" s="6">
        <f>YEAR(tbl_Sales[[#This Row],[Date]])</f>
        <v>2016</v>
      </c>
    </row>
    <row r="5970" spans="1:17" x14ac:dyDescent="0.25">
      <c r="A5970" s="1">
        <v>42728</v>
      </c>
      <c r="B5970">
        <v>610000</v>
      </c>
      <c r="C5970" t="s">
        <v>2</v>
      </c>
      <c r="D5970" t="s">
        <v>12427</v>
      </c>
      <c r="E5970" t="s">
        <v>10</v>
      </c>
      <c r="F5970">
        <v>3083</v>
      </c>
      <c r="G5970">
        <v>4</v>
      </c>
      <c r="H5970">
        <v>1</v>
      </c>
      <c r="I5970">
        <v>1</v>
      </c>
      <c r="J5970">
        <v>465</v>
      </c>
      <c r="K5970">
        <v>1970</v>
      </c>
      <c r="L5970" t="s">
        <v>6084</v>
      </c>
      <c r="M5970" t="s">
        <v>2793</v>
      </c>
      <c r="N5970" t="s">
        <v>62</v>
      </c>
      <c r="O5970" s="6" t="str">
        <f>INDEX(lkp_Region,MATCH(tbl_Sales[[#This Row],[Suburb]],lkp_Suburb,0))</f>
        <v>Northern Metropolitan</v>
      </c>
      <c r="P5970" s="6">
        <f>MONTH(tbl_Sales[[#This Row],[Date]])</f>
        <v>12</v>
      </c>
      <c r="Q5970" s="6">
        <f>YEAR(tbl_Sales[[#This Row],[Date]])</f>
        <v>2016</v>
      </c>
    </row>
    <row r="5971" spans="1:17" x14ac:dyDescent="0.25">
      <c r="A5971" s="1">
        <v>42728</v>
      </c>
      <c r="B5971">
        <v>1370000</v>
      </c>
      <c r="C5971" t="s">
        <v>2</v>
      </c>
      <c r="D5971" t="s">
        <v>12429</v>
      </c>
      <c r="E5971" t="s">
        <v>10</v>
      </c>
      <c r="F5971">
        <v>3071</v>
      </c>
      <c r="G5971">
        <v>3</v>
      </c>
      <c r="H5971">
        <v>2</v>
      </c>
      <c r="I5971">
        <v>3</v>
      </c>
      <c r="J5971">
        <v>417</v>
      </c>
      <c r="K5971">
        <v>1930</v>
      </c>
      <c r="L5971" t="s">
        <v>6085</v>
      </c>
      <c r="M5971" t="s">
        <v>60</v>
      </c>
      <c r="N5971" t="s">
        <v>62</v>
      </c>
      <c r="O5971" s="6" t="str">
        <f>INDEX(lkp_Region,MATCH(tbl_Sales[[#This Row],[Suburb]],lkp_Suburb,0))</f>
        <v>Northern Metropolitan</v>
      </c>
      <c r="P5971" s="6">
        <f>MONTH(tbl_Sales[[#This Row],[Date]])</f>
        <v>12</v>
      </c>
      <c r="Q5971" s="6">
        <f>YEAR(tbl_Sales[[#This Row],[Date]])</f>
        <v>2016</v>
      </c>
    </row>
    <row r="5972" spans="1:17" x14ac:dyDescent="0.25">
      <c r="A5972" s="1">
        <v>42728</v>
      </c>
      <c r="B5972">
        <v>700000</v>
      </c>
      <c r="C5972" t="s">
        <v>13</v>
      </c>
      <c r="D5972" t="s">
        <v>12427</v>
      </c>
      <c r="E5972" t="s">
        <v>10</v>
      </c>
      <c r="F5972">
        <v>3124</v>
      </c>
      <c r="G5972">
        <v>2</v>
      </c>
      <c r="H5972">
        <v>1</v>
      </c>
      <c r="I5972">
        <v>1</v>
      </c>
      <c r="J5972">
        <v>631</v>
      </c>
      <c r="K5972">
        <v>1970</v>
      </c>
      <c r="L5972" t="s">
        <v>6086</v>
      </c>
      <c r="M5972" t="s">
        <v>209</v>
      </c>
      <c r="N5972" t="s">
        <v>101</v>
      </c>
      <c r="O5972" s="6" t="str">
        <f>INDEX(lkp_Region,MATCH(tbl_Sales[[#This Row],[Suburb]],lkp_Suburb,0))</f>
        <v>Southern Metropolitan</v>
      </c>
      <c r="P5972" s="6">
        <f>MONTH(tbl_Sales[[#This Row],[Date]])</f>
        <v>12</v>
      </c>
      <c r="Q5972" s="6">
        <f>YEAR(tbl_Sales[[#This Row],[Date]])</f>
        <v>2016</v>
      </c>
    </row>
    <row r="5973" spans="1:17" x14ac:dyDescent="0.25">
      <c r="A5973" s="1">
        <v>42728</v>
      </c>
      <c r="B5973">
        <v>1480000</v>
      </c>
      <c r="C5973" t="s">
        <v>2</v>
      </c>
      <c r="D5973" t="s">
        <v>12429</v>
      </c>
      <c r="E5973" t="s">
        <v>10</v>
      </c>
      <c r="F5973">
        <v>3122</v>
      </c>
      <c r="G5973">
        <v>3</v>
      </c>
      <c r="H5973">
        <v>1</v>
      </c>
      <c r="I5973">
        <v>0</v>
      </c>
      <c r="J5973">
        <v>228</v>
      </c>
      <c r="L5973" t="s">
        <v>6087</v>
      </c>
      <c r="M5973" t="s">
        <v>461</v>
      </c>
      <c r="N5973" t="s">
        <v>101</v>
      </c>
      <c r="O5973" s="6" t="str">
        <f>INDEX(lkp_Region,MATCH(tbl_Sales[[#This Row],[Suburb]],lkp_Suburb,0))</f>
        <v>Southern Metropolitan</v>
      </c>
      <c r="P5973" s="6">
        <f>MONTH(tbl_Sales[[#This Row],[Date]])</f>
        <v>12</v>
      </c>
      <c r="Q5973" s="6">
        <f>YEAR(tbl_Sales[[#This Row],[Date]])</f>
        <v>2016</v>
      </c>
    </row>
    <row r="5974" spans="1:17" x14ac:dyDescent="0.25">
      <c r="A5974" s="1">
        <v>42728</v>
      </c>
      <c r="B5974">
        <v>1655000</v>
      </c>
      <c r="C5974" t="s">
        <v>2</v>
      </c>
      <c r="D5974" t="s">
        <v>12429</v>
      </c>
      <c r="E5974" t="s">
        <v>10</v>
      </c>
      <c r="F5974">
        <v>3147</v>
      </c>
      <c r="G5974">
        <v>3</v>
      </c>
      <c r="H5974">
        <v>1</v>
      </c>
      <c r="I5974">
        <v>3</v>
      </c>
      <c r="J5974">
        <v>780</v>
      </c>
      <c r="K5974">
        <v>1940</v>
      </c>
      <c r="L5974" t="s">
        <v>6088</v>
      </c>
      <c r="M5974" t="s">
        <v>206</v>
      </c>
      <c r="N5974" t="s">
        <v>101</v>
      </c>
      <c r="O5974" s="6" t="str">
        <f>INDEX(lkp_Region,MATCH(tbl_Sales[[#This Row],[Suburb]],lkp_Suburb,0))</f>
        <v>Southern Metropolitan</v>
      </c>
      <c r="P5974" s="6">
        <f>MONTH(tbl_Sales[[#This Row],[Date]])</f>
        <v>12</v>
      </c>
      <c r="Q5974" s="6">
        <f>YEAR(tbl_Sales[[#This Row],[Date]])</f>
        <v>2016</v>
      </c>
    </row>
    <row r="5975" spans="1:17" x14ac:dyDescent="0.25">
      <c r="A5975" s="1">
        <v>42728</v>
      </c>
      <c r="B5975">
        <v>1100000</v>
      </c>
      <c r="C5975" t="s">
        <v>13</v>
      </c>
      <c r="D5975" t="s">
        <v>12429</v>
      </c>
      <c r="E5975" t="s">
        <v>10</v>
      </c>
      <c r="F5975">
        <v>3186</v>
      </c>
      <c r="G5975">
        <v>2</v>
      </c>
      <c r="H5975">
        <v>1</v>
      </c>
      <c r="I5975">
        <v>2</v>
      </c>
      <c r="J5975">
        <v>0</v>
      </c>
      <c r="K5975">
        <v>1935</v>
      </c>
      <c r="L5975" t="s">
        <v>6089</v>
      </c>
      <c r="M5975" t="s">
        <v>105</v>
      </c>
      <c r="N5975" t="s">
        <v>107</v>
      </c>
      <c r="O5975" s="6" t="str">
        <f>INDEX(lkp_Region,MATCH(tbl_Sales[[#This Row],[Suburb]],lkp_Suburb,0))</f>
        <v>Southern Metropolitan</v>
      </c>
      <c r="P5975" s="6">
        <f>MONTH(tbl_Sales[[#This Row],[Date]])</f>
        <v>12</v>
      </c>
      <c r="Q5975" s="6">
        <f>YEAR(tbl_Sales[[#This Row],[Date]])</f>
        <v>2016</v>
      </c>
    </row>
    <row r="5976" spans="1:17" x14ac:dyDescent="0.25">
      <c r="A5976" s="1">
        <v>42728</v>
      </c>
      <c r="B5976">
        <v>1816000</v>
      </c>
      <c r="C5976" t="s">
        <v>2</v>
      </c>
      <c r="D5976" t="s">
        <v>12427</v>
      </c>
      <c r="E5976" t="s">
        <v>10</v>
      </c>
      <c r="F5976">
        <v>3084</v>
      </c>
      <c r="G5976">
        <v>3</v>
      </c>
      <c r="H5976">
        <v>1</v>
      </c>
      <c r="I5976">
        <v>2</v>
      </c>
      <c r="J5976">
        <v>846</v>
      </c>
      <c r="K5976">
        <v>1955</v>
      </c>
      <c r="L5976" t="s">
        <v>6090</v>
      </c>
      <c r="M5976" t="s">
        <v>257</v>
      </c>
      <c r="N5976" t="s">
        <v>150</v>
      </c>
      <c r="O5976" s="6" t="str">
        <f>INDEX(lkp_Region,MATCH(tbl_Sales[[#This Row],[Suburb]],lkp_Suburb,0))</f>
        <v>Eastern Metropolitan</v>
      </c>
      <c r="P5976" s="6">
        <f>MONTH(tbl_Sales[[#This Row],[Date]])</f>
        <v>12</v>
      </c>
      <c r="Q5976" s="6">
        <f>YEAR(tbl_Sales[[#This Row],[Date]])</f>
        <v>2016</v>
      </c>
    </row>
    <row r="5977" spans="1:17" x14ac:dyDescent="0.25">
      <c r="A5977" s="1">
        <v>42729</v>
      </c>
      <c r="B5977">
        <v>1232000</v>
      </c>
      <c r="C5977" t="s">
        <v>2</v>
      </c>
      <c r="D5977" t="s">
        <v>12429</v>
      </c>
      <c r="E5977" t="s">
        <v>10</v>
      </c>
      <c r="F5977">
        <v>3068</v>
      </c>
      <c r="G5977">
        <v>2</v>
      </c>
      <c r="H5977">
        <v>1</v>
      </c>
      <c r="I5977">
        <v>0</v>
      </c>
      <c r="J5977">
        <v>0</v>
      </c>
      <c r="L5977" t="s">
        <v>6091</v>
      </c>
      <c r="M5977" t="s">
        <v>72</v>
      </c>
      <c r="N5977" t="s">
        <v>8</v>
      </c>
      <c r="O5977" s="6" t="str">
        <f>INDEX(lkp_Region,MATCH(tbl_Sales[[#This Row],[Suburb]],lkp_Suburb,0))</f>
        <v>Northern Metropolitan</v>
      </c>
      <c r="P5977" s="6">
        <f>MONTH(tbl_Sales[[#This Row],[Date]])</f>
        <v>12</v>
      </c>
      <c r="Q5977" s="6">
        <f>YEAR(tbl_Sales[[#This Row],[Date]])</f>
        <v>2016</v>
      </c>
    </row>
    <row r="5978" spans="1:17" x14ac:dyDescent="0.25">
      <c r="A5978" s="1">
        <v>42729</v>
      </c>
      <c r="B5978">
        <v>1350000</v>
      </c>
      <c r="C5978" t="s">
        <v>2</v>
      </c>
      <c r="D5978" t="s">
        <v>12427</v>
      </c>
      <c r="E5978" t="s">
        <v>5</v>
      </c>
      <c r="F5978">
        <v>3067</v>
      </c>
      <c r="G5978">
        <v>3</v>
      </c>
      <c r="H5978">
        <v>2</v>
      </c>
      <c r="I5978">
        <v>2</v>
      </c>
      <c r="J5978">
        <v>214</v>
      </c>
      <c r="K5978">
        <v>2005</v>
      </c>
      <c r="L5978" t="s">
        <v>6092</v>
      </c>
      <c r="M5978" t="s">
        <v>38</v>
      </c>
      <c r="N5978" t="s">
        <v>8</v>
      </c>
      <c r="O5978" s="6" t="str">
        <f>INDEX(lkp_Region,MATCH(tbl_Sales[[#This Row],[Suburb]],lkp_Suburb,0))</f>
        <v>Northern Metropolitan</v>
      </c>
      <c r="P5978" s="6">
        <f>MONTH(tbl_Sales[[#This Row],[Date]])</f>
        <v>12</v>
      </c>
      <c r="Q5978" s="6">
        <f>YEAR(tbl_Sales[[#This Row],[Date]])</f>
        <v>2016</v>
      </c>
    </row>
    <row r="5979" spans="1:17" x14ac:dyDescent="0.25">
      <c r="A5979" s="1">
        <v>42729</v>
      </c>
      <c r="B5979">
        <v>1290000</v>
      </c>
      <c r="C5979" t="s">
        <v>2</v>
      </c>
      <c r="D5979" t="s">
        <v>12428</v>
      </c>
      <c r="E5979" t="s">
        <v>10</v>
      </c>
      <c r="F5979">
        <v>3144</v>
      </c>
      <c r="G5979">
        <v>2</v>
      </c>
      <c r="H5979">
        <v>2</v>
      </c>
      <c r="I5979">
        <v>2</v>
      </c>
      <c r="J5979">
        <v>0</v>
      </c>
      <c r="L5979" t="s">
        <v>6094</v>
      </c>
      <c r="M5979" t="s">
        <v>6093</v>
      </c>
      <c r="N5979" t="s">
        <v>76</v>
      </c>
      <c r="O5979" s="6" t="str">
        <f>INDEX(lkp_Region,MATCH(tbl_Sales[[#This Row],[Suburb]],lkp_Suburb,0))</f>
        <v>Southern Metropolitan</v>
      </c>
      <c r="P5979" s="6">
        <f>MONTH(tbl_Sales[[#This Row],[Date]])</f>
        <v>12</v>
      </c>
      <c r="Q5979" s="6">
        <f>YEAR(tbl_Sales[[#This Row],[Date]])</f>
        <v>2016</v>
      </c>
    </row>
    <row r="5980" spans="1:17" x14ac:dyDescent="0.25">
      <c r="A5980" s="1">
        <v>42729</v>
      </c>
      <c r="B5980">
        <v>4500000</v>
      </c>
      <c r="C5980" t="s">
        <v>2</v>
      </c>
      <c r="D5980" t="s">
        <v>12433</v>
      </c>
      <c r="E5980" t="s">
        <v>5</v>
      </c>
      <c r="F5980">
        <v>3142</v>
      </c>
      <c r="G5980">
        <v>4</v>
      </c>
      <c r="H5980">
        <v>3</v>
      </c>
      <c r="I5980">
        <v>2</v>
      </c>
      <c r="J5980">
        <v>732</v>
      </c>
      <c r="K5980">
        <v>1980</v>
      </c>
      <c r="L5980" t="s">
        <v>6095</v>
      </c>
      <c r="M5980" t="s">
        <v>109</v>
      </c>
      <c r="N5980" t="s">
        <v>76</v>
      </c>
      <c r="O5980" s="6" t="str">
        <f>INDEX(lkp_Region,MATCH(tbl_Sales[[#This Row],[Suburb]],lkp_Suburb,0))</f>
        <v>Southern Metropolitan</v>
      </c>
      <c r="P5980" s="6">
        <f>MONTH(tbl_Sales[[#This Row],[Date]])</f>
        <v>12</v>
      </c>
      <c r="Q5980" s="6">
        <f>YEAR(tbl_Sales[[#This Row],[Date]])</f>
        <v>2016</v>
      </c>
    </row>
    <row r="5981" spans="1:17" x14ac:dyDescent="0.25">
      <c r="A5981" s="1">
        <v>42729</v>
      </c>
      <c r="B5981">
        <v>487500</v>
      </c>
      <c r="C5981" t="s">
        <v>13</v>
      </c>
      <c r="D5981" t="s">
        <v>12432</v>
      </c>
      <c r="E5981" t="s">
        <v>10</v>
      </c>
      <c r="F5981">
        <v>3182</v>
      </c>
      <c r="G5981">
        <v>2</v>
      </c>
      <c r="H5981">
        <v>1</v>
      </c>
      <c r="I5981">
        <v>2</v>
      </c>
      <c r="J5981">
        <v>1676</v>
      </c>
      <c r="L5981" t="s">
        <v>6096</v>
      </c>
      <c r="M5981" t="s">
        <v>156</v>
      </c>
      <c r="N5981" t="s">
        <v>26</v>
      </c>
      <c r="O5981" s="6" t="str">
        <f>INDEX(lkp_Region,MATCH(tbl_Sales[[#This Row],[Suburb]],lkp_Suburb,0))</f>
        <v>Southern Metropolitan</v>
      </c>
      <c r="P5981" s="6">
        <f>MONTH(tbl_Sales[[#This Row],[Date]])</f>
        <v>12</v>
      </c>
      <c r="Q5981" s="6">
        <f>YEAR(tbl_Sales[[#This Row],[Date]])</f>
        <v>2016</v>
      </c>
    </row>
    <row r="5982" spans="1:17" x14ac:dyDescent="0.25">
      <c r="A5982" s="1">
        <v>42729</v>
      </c>
      <c r="B5982">
        <v>500000</v>
      </c>
      <c r="C5982" t="s">
        <v>13</v>
      </c>
      <c r="D5982" t="s">
        <v>12427</v>
      </c>
      <c r="E5982" t="s">
        <v>5</v>
      </c>
      <c r="F5982">
        <v>3183</v>
      </c>
      <c r="G5982">
        <v>1</v>
      </c>
      <c r="H5982">
        <v>1</v>
      </c>
      <c r="I5982">
        <v>0</v>
      </c>
      <c r="J5982">
        <v>0</v>
      </c>
      <c r="L5982" t="s">
        <v>6097</v>
      </c>
      <c r="M5982" t="s">
        <v>326</v>
      </c>
      <c r="N5982" t="s">
        <v>26</v>
      </c>
      <c r="O5982" s="6" t="str">
        <f>INDEX(lkp_Region,MATCH(tbl_Sales[[#This Row],[Suburb]],lkp_Suburb,0))</f>
        <v>Southern Metropolitan</v>
      </c>
      <c r="P5982" s="6">
        <f>MONTH(tbl_Sales[[#This Row],[Date]])</f>
        <v>12</v>
      </c>
      <c r="Q5982" s="6">
        <f>YEAR(tbl_Sales[[#This Row],[Date]])</f>
        <v>2016</v>
      </c>
    </row>
    <row r="5983" spans="1:17" x14ac:dyDescent="0.25">
      <c r="A5983" s="1">
        <v>42729</v>
      </c>
      <c r="B5983">
        <v>684000</v>
      </c>
      <c r="C5983" t="s">
        <v>13</v>
      </c>
      <c r="D5983" t="s">
        <v>12432</v>
      </c>
      <c r="E5983" t="s">
        <v>5</v>
      </c>
      <c r="F5983">
        <v>3184</v>
      </c>
      <c r="G5983">
        <v>2</v>
      </c>
      <c r="H5983">
        <v>1</v>
      </c>
      <c r="I5983">
        <v>0</v>
      </c>
      <c r="J5983">
        <v>0</v>
      </c>
      <c r="K5983">
        <v>1930</v>
      </c>
      <c r="L5983" t="s">
        <v>6098</v>
      </c>
      <c r="M5983" t="s">
        <v>58</v>
      </c>
      <c r="N5983" t="s">
        <v>26</v>
      </c>
      <c r="O5983" s="6" t="str">
        <f>INDEX(lkp_Region,MATCH(tbl_Sales[[#This Row],[Suburb]],lkp_Suburb,0))</f>
        <v>Southern Metropolitan</v>
      </c>
      <c r="P5983" s="6">
        <f>MONTH(tbl_Sales[[#This Row],[Date]])</f>
        <v>12</v>
      </c>
      <c r="Q5983" s="6">
        <f>YEAR(tbl_Sales[[#This Row],[Date]])</f>
        <v>2016</v>
      </c>
    </row>
    <row r="5984" spans="1:17" x14ac:dyDescent="0.25">
      <c r="A5984" s="1">
        <v>42729</v>
      </c>
      <c r="B5984">
        <v>745000</v>
      </c>
      <c r="C5984" t="s">
        <v>2</v>
      </c>
      <c r="D5984" t="s">
        <v>12430</v>
      </c>
      <c r="E5984" t="s">
        <v>5</v>
      </c>
      <c r="F5984">
        <v>3058</v>
      </c>
      <c r="G5984">
        <v>2</v>
      </c>
      <c r="H5984">
        <v>1</v>
      </c>
      <c r="I5984">
        <v>3</v>
      </c>
      <c r="J5984">
        <v>526</v>
      </c>
      <c r="K5984">
        <v>1940</v>
      </c>
      <c r="L5984" t="s">
        <v>6099</v>
      </c>
      <c r="M5984" t="s">
        <v>499</v>
      </c>
      <c r="N5984" t="s">
        <v>18</v>
      </c>
      <c r="O5984" s="6" t="str">
        <f>INDEX(lkp_Region,MATCH(tbl_Sales[[#This Row],[Suburb]],lkp_Suburb,0))</f>
        <v>Northern Metropolitan</v>
      </c>
      <c r="P5984" s="6">
        <f>MONTH(tbl_Sales[[#This Row],[Date]])</f>
        <v>12</v>
      </c>
      <c r="Q5984" s="6">
        <f>YEAR(tbl_Sales[[#This Row],[Date]])</f>
        <v>2016</v>
      </c>
    </row>
    <row r="5985" spans="1:17" x14ac:dyDescent="0.25">
      <c r="A5985" s="1">
        <v>42729</v>
      </c>
      <c r="B5985">
        <v>1100000</v>
      </c>
      <c r="C5985" t="s">
        <v>2</v>
      </c>
      <c r="D5985" t="s">
        <v>12427</v>
      </c>
      <c r="E5985" t="s">
        <v>5</v>
      </c>
      <c r="F5985">
        <v>3046</v>
      </c>
      <c r="G5985">
        <v>5</v>
      </c>
      <c r="H5985">
        <v>2</v>
      </c>
      <c r="I5985">
        <v>4</v>
      </c>
      <c r="J5985">
        <v>783</v>
      </c>
      <c r="K5985">
        <v>1950</v>
      </c>
      <c r="L5985" t="s">
        <v>6100</v>
      </c>
      <c r="M5985" t="s">
        <v>680</v>
      </c>
      <c r="N5985" t="s">
        <v>18</v>
      </c>
      <c r="O5985" s="6" t="str">
        <f>INDEX(lkp_Region,MATCH(tbl_Sales[[#This Row],[Suburb]],lkp_Suburb,0))</f>
        <v>Northern Metropolitan</v>
      </c>
      <c r="P5985" s="6">
        <f>MONTH(tbl_Sales[[#This Row],[Date]])</f>
        <v>12</v>
      </c>
      <c r="Q5985" s="6">
        <f>YEAR(tbl_Sales[[#This Row],[Date]])</f>
        <v>2016</v>
      </c>
    </row>
    <row r="5986" spans="1:17" x14ac:dyDescent="0.25">
      <c r="A5986" s="1">
        <v>42729</v>
      </c>
      <c r="B5986">
        <v>1205000</v>
      </c>
      <c r="C5986" t="s">
        <v>2</v>
      </c>
      <c r="D5986" t="s">
        <v>12430</v>
      </c>
      <c r="E5986" t="s">
        <v>10</v>
      </c>
      <c r="F5986">
        <v>3055</v>
      </c>
      <c r="G5986">
        <v>7</v>
      </c>
      <c r="H5986">
        <v>3</v>
      </c>
      <c r="I5986">
        <v>1</v>
      </c>
      <c r="J5986">
        <v>447</v>
      </c>
      <c r="K5986">
        <v>1982</v>
      </c>
      <c r="L5986" t="s">
        <v>6101</v>
      </c>
      <c r="M5986" t="s">
        <v>80</v>
      </c>
      <c r="N5986" t="s">
        <v>18</v>
      </c>
      <c r="O5986" s="6" t="str">
        <f>INDEX(lkp_Region,MATCH(tbl_Sales[[#This Row],[Suburb]],lkp_Suburb,0))</f>
        <v>Northern Metropolitan</v>
      </c>
      <c r="P5986" s="6">
        <f>MONTH(tbl_Sales[[#This Row],[Date]])</f>
        <v>12</v>
      </c>
      <c r="Q5986" s="6">
        <f>YEAR(tbl_Sales[[#This Row],[Date]])</f>
        <v>2016</v>
      </c>
    </row>
    <row r="5987" spans="1:17" x14ac:dyDescent="0.25">
      <c r="A5987" s="1">
        <v>42729</v>
      </c>
      <c r="B5987">
        <v>820000</v>
      </c>
      <c r="C5987" t="s">
        <v>51</v>
      </c>
      <c r="D5987" t="s">
        <v>12427</v>
      </c>
      <c r="E5987" t="s">
        <v>5</v>
      </c>
      <c r="F5987">
        <v>3042</v>
      </c>
      <c r="G5987">
        <v>3</v>
      </c>
      <c r="H5987">
        <v>2</v>
      </c>
      <c r="I5987">
        <v>1</v>
      </c>
      <c r="J5987">
        <v>229</v>
      </c>
      <c r="K5987">
        <v>2012</v>
      </c>
      <c r="L5987" t="s">
        <v>6102</v>
      </c>
      <c r="M5987" t="s">
        <v>86</v>
      </c>
      <c r="N5987" t="s">
        <v>49</v>
      </c>
      <c r="O5987" s="6" t="str">
        <f>INDEX(lkp_Region,MATCH(tbl_Sales[[#This Row],[Suburb]],lkp_Suburb,0))</f>
        <v>Western Metropolitan</v>
      </c>
      <c r="P5987" s="6">
        <f>MONTH(tbl_Sales[[#This Row],[Date]])</f>
        <v>12</v>
      </c>
      <c r="Q5987" s="6">
        <f>YEAR(tbl_Sales[[#This Row],[Date]])</f>
        <v>2016</v>
      </c>
    </row>
    <row r="5988" spans="1:17" x14ac:dyDescent="0.25">
      <c r="A5988" s="1">
        <v>42729</v>
      </c>
      <c r="B5988">
        <v>1190000</v>
      </c>
      <c r="C5988" t="s">
        <v>2</v>
      </c>
      <c r="D5988" t="s">
        <v>12423</v>
      </c>
      <c r="E5988" t="s">
        <v>10</v>
      </c>
      <c r="F5988">
        <v>3042</v>
      </c>
      <c r="G5988">
        <v>2</v>
      </c>
      <c r="H5988">
        <v>1</v>
      </c>
      <c r="I5988">
        <v>2</v>
      </c>
      <c r="J5988">
        <v>650</v>
      </c>
      <c r="L5988" t="s">
        <v>6103</v>
      </c>
      <c r="M5988" t="s">
        <v>86</v>
      </c>
      <c r="N5988" t="s">
        <v>49</v>
      </c>
      <c r="O5988" s="6" t="str">
        <f>INDEX(lkp_Region,MATCH(tbl_Sales[[#This Row],[Suburb]],lkp_Suburb,0))</f>
        <v>Western Metropolitan</v>
      </c>
      <c r="P5988" s="6">
        <f>MONTH(tbl_Sales[[#This Row],[Date]])</f>
        <v>12</v>
      </c>
      <c r="Q5988" s="6">
        <f>YEAR(tbl_Sales[[#This Row],[Date]])</f>
        <v>2016</v>
      </c>
    </row>
    <row r="5989" spans="1:17" x14ac:dyDescent="0.25">
      <c r="A5989" s="1">
        <v>42729</v>
      </c>
      <c r="B5989">
        <v>1300000</v>
      </c>
      <c r="C5989" t="s">
        <v>2</v>
      </c>
      <c r="D5989" t="s">
        <v>12427</v>
      </c>
      <c r="E5989" t="s">
        <v>5</v>
      </c>
      <c r="F5989">
        <v>3041</v>
      </c>
      <c r="G5989">
        <v>4</v>
      </c>
      <c r="H5989">
        <v>3</v>
      </c>
      <c r="I5989">
        <v>2</v>
      </c>
      <c r="J5989">
        <v>0</v>
      </c>
      <c r="K5989">
        <v>1970</v>
      </c>
      <c r="L5989" t="s">
        <v>6104</v>
      </c>
      <c r="M5989" t="s">
        <v>121</v>
      </c>
      <c r="N5989" t="s">
        <v>49</v>
      </c>
      <c r="O5989" s="6" t="str">
        <f>INDEX(lkp_Region,MATCH(tbl_Sales[[#This Row],[Suburb]],lkp_Suburb,0))</f>
        <v>Western Metropolitan</v>
      </c>
      <c r="P5989" s="6">
        <f>MONTH(tbl_Sales[[#This Row],[Date]])</f>
        <v>12</v>
      </c>
      <c r="Q5989" s="6">
        <f>YEAR(tbl_Sales[[#This Row],[Date]])</f>
        <v>2016</v>
      </c>
    </row>
    <row r="5990" spans="1:17" x14ac:dyDescent="0.25">
      <c r="A5990" s="1">
        <v>42729</v>
      </c>
      <c r="B5990">
        <v>1410000</v>
      </c>
      <c r="C5990" t="s">
        <v>2</v>
      </c>
      <c r="D5990" t="s">
        <v>12427</v>
      </c>
      <c r="E5990" t="s">
        <v>5</v>
      </c>
      <c r="F5990">
        <v>3032</v>
      </c>
      <c r="G5990">
        <v>3</v>
      </c>
      <c r="H5990">
        <v>2</v>
      </c>
      <c r="I5990">
        <v>2</v>
      </c>
      <c r="J5990">
        <v>459</v>
      </c>
      <c r="L5990" t="s">
        <v>6105</v>
      </c>
      <c r="M5990" t="s">
        <v>160</v>
      </c>
      <c r="N5990" t="s">
        <v>49</v>
      </c>
      <c r="O5990" s="6" t="str">
        <f>INDEX(lkp_Region,MATCH(tbl_Sales[[#This Row],[Suburb]],lkp_Suburb,0))</f>
        <v>Western Metropolitan</v>
      </c>
      <c r="P5990" s="6">
        <f>MONTH(tbl_Sales[[#This Row],[Date]])</f>
        <v>12</v>
      </c>
      <c r="Q5990" s="6">
        <f>YEAR(tbl_Sales[[#This Row],[Date]])</f>
        <v>2016</v>
      </c>
    </row>
    <row r="5991" spans="1:17" x14ac:dyDescent="0.25">
      <c r="A5991" s="1">
        <v>42729</v>
      </c>
      <c r="B5991">
        <v>1631000</v>
      </c>
      <c r="C5991" t="s">
        <v>2</v>
      </c>
      <c r="D5991" t="s">
        <v>12429</v>
      </c>
      <c r="E5991" t="s">
        <v>10</v>
      </c>
      <c r="F5991">
        <v>3147</v>
      </c>
      <c r="G5991">
        <v>3</v>
      </c>
      <c r="H5991">
        <v>2</v>
      </c>
      <c r="I5991">
        <v>3</v>
      </c>
      <c r="J5991">
        <v>782</v>
      </c>
      <c r="K5991">
        <v>1950</v>
      </c>
      <c r="L5991" t="s">
        <v>6106</v>
      </c>
      <c r="M5991" t="s">
        <v>609</v>
      </c>
      <c r="N5991" t="s">
        <v>31</v>
      </c>
      <c r="O5991" s="6" t="str">
        <f>INDEX(lkp_Region,MATCH(tbl_Sales[[#This Row],[Suburb]],lkp_Suburb,0))</f>
        <v>Southern Metropolitan</v>
      </c>
      <c r="P5991" s="6">
        <f>MONTH(tbl_Sales[[#This Row],[Date]])</f>
        <v>12</v>
      </c>
      <c r="Q5991" s="6">
        <f>YEAR(tbl_Sales[[#This Row],[Date]])</f>
        <v>2016</v>
      </c>
    </row>
    <row r="5992" spans="1:17" x14ac:dyDescent="0.25">
      <c r="A5992" s="1">
        <v>42729</v>
      </c>
      <c r="B5992">
        <v>375000</v>
      </c>
      <c r="C5992" t="s">
        <v>13</v>
      </c>
      <c r="D5992" t="s">
        <v>12426</v>
      </c>
      <c r="E5992" t="s">
        <v>5</v>
      </c>
      <c r="F5992">
        <v>3000</v>
      </c>
      <c r="G5992">
        <v>1</v>
      </c>
      <c r="H5992">
        <v>1</v>
      </c>
      <c r="I5992">
        <v>0</v>
      </c>
      <c r="J5992">
        <v>1414</v>
      </c>
      <c r="K5992">
        <v>2014</v>
      </c>
      <c r="L5992" t="s">
        <v>6107</v>
      </c>
      <c r="M5992" t="s">
        <v>88</v>
      </c>
      <c r="N5992" t="s">
        <v>88</v>
      </c>
      <c r="O5992" s="6" t="str">
        <f>INDEX(lkp_Region,MATCH(tbl_Sales[[#This Row],[Suburb]],lkp_Suburb,0))</f>
        <v>Northern Metropolitan</v>
      </c>
      <c r="P5992" s="6">
        <f>MONTH(tbl_Sales[[#This Row],[Date]])</f>
        <v>12</v>
      </c>
      <c r="Q5992" s="6">
        <f>YEAR(tbl_Sales[[#This Row],[Date]])</f>
        <v>2016</v>
      </c>
    </row>
    <row r="5993" spans="1:17" x14ac:dyDescent="0.25">
      <c r="A5993" s="1">
        <v>42729</v>
      </c>
      <c r="B5993">
        <v>470000</v>
      </c>
      <c r="C5993" t="s">
        <v>13</v>
      </c>
      <c r="D5993" t="s">
        <v>12423</v>
      </c>
      <c r="E5993" t="s">
        <v>5</v>
      </c>
      <c r="F5993">
        <v>3051</v>
      </c>
      <c r="G5993">
        <v>2</v>
      </c>
      <c r="H5993">
        <v>1</v>
      </c>
      <c r="I5993">
        <v>1</v>
      </c>
      <c r="J5993">
        <v>0</v>
      </c>
      <c r="K5993">
        <v>2006</v>
      </c>
      <c r="L5993" t="s">
        <v>6108</v>
      </c>
      <c r="M5993" t="s">
        <v>915</v>
      </c>
      <c r="N5993" t="s">
        <v>88</v>
      </c>
      <c r="O5993" s="6" t="str">
        <f>INDEX(lkp_Region,MATCH(tbl_Sales[[#This Row],[Suburb]],lkp_Suburb,0))</f>
        <v>Northern Metropolitan</v>
      </c>
      <c r="P5993" s="6">
        <f>MONTH(tbl_Sales[[#This Row],[Date]])</f>
        <v>12</v>
      </c>
      <c r="Q5993" s="6">
        <f>YEAR(tbl_Sales[[#This Row],[Date]])</f>
        <v>2016</v>
      </c>
    </row>
    <row r="5994" spans="1:17" x14ac:dyDescent="0.25">
      <c r="A5994" s="1">
        <v>42729</v>
      </c>
      <c r="B5994">
        <v>977000</v>
      </c>
      <c r="C5994" t="s">
        <v>2</v>
      </c>
      <c r="D5994" t="s">
        <v>12429</v>
      </c>
      <c r="E5994" t="s">
        <v>10</v>
      </c>
      <c r="F5994">
        <v>3011</v>
      </c>
      <c r="G5994">
        <v>4</v>
      </c>
      <c r="H5994">
        <v>2</v>
      </c>
      <c r="I5994">
        <v>1</v>
      </c>
      <c r="J5994">
        <v>154</v>
      </c>
      <c r="K5994">
        <v>2007</v>
      </c>
      <c r="L5994" t="s">
        <v>6109</v>
      </c>
      <c r="M5994" t="s">
        <v>22</v>
      </c>
      <c r="N5994" t="s">
        <v>21</v>
      </c>
      <c r="O5994" s="6" t="str">
        <f>INDEX(lkp_Region,MATCH(tbl_Sales[[#This Row],[Suburb]],lkp_Suburb,0))</f>
        <v>Western Metropolitan</v>
      </c>
      <c r="P5994" s="6">
        <f>MONTH(tbl_Sales[[#This Row],[Date]])</f>
        <v>12</v>
      </c>
      <c r="Q5994" s="6">
        <f>YEAR(tbl_Sales[[#This Row],[Date]])</f>
        <v>2016</v>
      </c>
    </row>
    <row r="5995" spans="1:17" x14ac:dyDescent="0.25">
      <c r="A5995" s="1">
        <v>42729</v>
      </c>
      <c r="B5995">
        <v>1020000</v>
      </c>
      <c r="C5995" t="s">
        <v>2</v>
      </c>
      <c r="D5995" t="s">
        <v>12425</v>
      </c>
      <c r="E5995" t="s">
        <v>5</v>
      </c>
      <c r="F5995">
        <v>3012</v>
      </c>
      <c r="G5995">
        <v>6</v>
      </c>
      <c r="H5995">
        <v>3</v>
      </c>
      <c r="I5995">
        <v>2</v>
      </c>
      <c r="J5995">
        <v>554</v>
      </c>
      <c r="K5995">
        <v>1940</v>
      </c>
      <c r="L5995" t="s">
        <v>6110</v>
      </c>
      <c r="M5995" t="s">
        <v>53</v>
      </c>
      <c r="N5995" t="s">
        <v>21</v>
      </c>
      <c r="O5995" s="6" t="str">
        <f>INDEX(lkp_Region,MATCH(tbl_Sales[[#This Row],[Suburb]],lkp_Suburb,0))</f>
        <v>Western Metropolitan</v>
      </c>
      <c r="P5995" s="6">
        <f>MONTH(tbl_Sales[[#This Row],[Date]])</f>
        <v>12</v>
      </c>
      <c r="Q5995" s="6">
        <f>YEAR(tbl_Sales[[#This Row],[Date]])</f>
        <v>2016</v>
      </c>
    </row>
    <row r="5996" spans="1:17" x14ac:dyDescent="0.25">
      <c r="A5996" s="1">
        <v>42729</v>
      </c>
      <c r="B5996">
        <v>802000</v>
      </c>
      <c r="C5996" t="s">
        <v>2</v>
      </c>
      <c r="D5996" t="s">
        <v>12427</v>
      </c>
      <c r="E5996" t="s">
        <v>10</v>
      </c>
      <c r="F5996">
        <v>3167</v>
      </c>
      <c r="G5996">
        <v>3</v>
      </c>
      <c r="H5996">
        <v>1</v>
      </c>
      <c r="I5996">
        <v>2</v>
      </c>
      <c r="J5996">
        <v>533</v>
      </c>
      <c r="K5996">
        <v>1960</v>
      </c>
      <c r="L5996" t="s">
        <v>6111</v>
      </c>
      <c r="M5996" t="s">
        <v>43</v>
      </c>
      <c r="N5996" t="s">
        <v>45</v>
      </c>
      <c r="O5996" s="6" t="str">
        <f>INDEX(lkp_Region,MATCH(tbl_Sales[[#This Row],[Suburb]],lkp_Suburb,0))</f>
        <v>South-Eastern Metropolitan</v>
      </c>
      <c r="P5996" s="6">
        <f>MONTH(tbl_Sales[[#This Row],[Date]])</f>
        <v>12</v>
      </c>
      <c r="Q5996" s="6">
        <f>YEAR(tbl_Sales[[#This Row],[Date]])</f>
        <v>2016</v>
      </c>
    </row>
    <row r="5997" spans="1:17" x14ac:dyDescent="0.25">
      <c r="A5997" s="1">
        <v>42729</v>
      </c>
      <c r="B5997">
        <v>400000</v>
      </c>
      <c r="C5997" t="s">
        <v>13</v>
      </c>
      <c r="D5997" t="s">
        <v>12427</v>
      </c>
      <c r="E5997" t="s">
        <v>5</v>
      </c>
      <c r="F5997">
        <v>3016</v>
      </c>
      <c r="G5997">
        <v>2</v>
      </c>
      <c r="H5997">
        <v>1</v>
      </c>
      <c r="I5997">
        <v>1</v>
      </c>
      <c r="J5997">
        <v>0</v>
      </c>
      <c r="K5997">
        <v>1970</v>
      </c>
      <c r="L5997" t="s">
        <v>6112</v>
      </c>
      <c r="M5997" t="s">
        <v>1587</v>
      </c>
      <c r="N5997" t="s">
        <v>69</v>
      </c>
      <c r="O5997" s="6" t="str">
        <f>INDEX(lkp_Region,MATCH(tbl_Sales[[#This Row],[Suburb]],lkp_Suburb,0))</f>
        <v>Western Metropolitan</v>
      </c>
      <c r="P5997" s="6">
        <f>MONTH(tbl_Sales[[#This Row],[Date]])</f>
        <v>12</v>
      </c>
      <c r="Q5997" s="6">
        <f>YEAR(tbl_Sales[[#This Row],[Date]])</f>
        <v>2016</v>
      </c>
    </row>
    <row r="5998" spans="1:17" x14ac:dyDescent="0.25">
      <c r="A5998" s="1">
        <v>42729</v>
      </c>
      <c r="B5998">
        <v>485000</v>
      </c>
      <c r="C5998" t="s">
        <v>13</v>
      </c>
      <c r="D5998" t="s">
        <v>12424</v>
      </c>
      <c r="E5998" t="s">
        <v>10</v>
      </c>
      <c r="F5998">
        <v>3015</v>
      </c>
      <c r="G5998">
        <v>2</v>
      </c>
      <c r="H5998">
        <v>1</v>
      </c>
      <c r="I5998">
        <v>1</v>
      </c>
      <c r="J5998">
        <v>0</v>
      </c>
      <c r="K5998">
        <v>2011</v>
      </c>
      <c r="L5998" t="s">
        <v>6113</v>
      </c>
      <c r="M5998" t="s">
        <v>133</v>
      </c>
      <c r="N5998" t="s">
        <v>69</v>
      </c>
      <c r="O5998" s="6" t="str">
        <f>INDEX(lkp_Region,MATCH(tbl_Sales[[#This Row],[Suburb]],lkp_Suburb,0))</f>
        <v>Western Metropolitan</v>
      </c>
      <c r="P5998" s="6">
        <f>MONTH(tbl_Sales[[#This Row],[Date]])</f>
        <v>12</v>
      </c>
      <c r="Q5998" s="6">
        <f>YEAR(tbl_Sales[[#This Row],[Date]])</f>
        <v>2016</v>
      </c>
    </row>
    <row r="5999" spans="1:17" x14ac:dyDescent="0.25">
      <c r="A5999" s="1">
        <v>42729</v>
      </c>
      <c r="B5999">
        <v>850000</v>
      </c>
      <c r="C5999" t="s">
        <v>2</v>
      </c>
      <c r="D5999" t="s">
        <v>12431</v>
      </c>
      <c r="E5999" t="s">
        <v>10</v>
      </c>
      <c r="F5999">
        <v>3015</v>
      </c>
      <c r="G5999">
        <v>2</v>
      </c>
      <c r="H5999">
        <v>1</v>
      </c>
      <c r="I5999">
        <v>2</v>
      </c>
      <c r="J5999">
        <v>502</v>
      </c>
      <c r="K5999">
        <v>1950</v>
      </c>
      <c r="L5999" t="s">
        <v>6114</v>
      </c>
      <c r="M5999" t="s">
        <v>131</v>
      </c>
      <c r="N5999" t="s">
        <v>69</v>
      </c>
      <c r="O5999" s="6" t="str">
        <f>INDEX(lkp_Region,MATCH(tbl_Sales[[#This Row],[Suburb]],lkp_Suburb,0))</f>
        <v>Western Metropolitan</v>
      </c>
      <c r="P5999" s="6">
        <f>MONTH(tbl_Sales[[#This Row],[Date]])</f>
        <v>12</v>
      </c>
      <c r="Q5999" s="6">
        <f>YEAR(tbl_Sales[[#This Row],[Date]])</f>
        <v>2016</v>
      </c>
    </row>
    <row r="6000" spans="1:17" x14ac:dyDescent="0.25">
      <c r="A6000" s="1">
        <v>42729</v>
      </c>
      <c r="B6000">
        <v>940000</v>
      </c>
      <c r="C6000" t="s">
        <v>2</v>
      </c>
      <c r="D6000" t="s">
        <v>12433</v>
      </c>
      <c r="E6000" t="s">
        <v>10</v>
      </c>
      <c r="F6000">
        <v>3016</v>
      </c>
      <c r="G6000">
        <v>2</v>
      </c>
      <c r="H6000">
        <v>1</v>
      </c>
      <c r="I6000">
        <v>0</v>
      </c>
      <c r="J6000">
        <v>166</v>
      </c>
      <c r="K6000">
        <v>1986</v>
      </c>
      <c r="L6000" t="s">
        <v>6115</v>
      </c>
      <c r="M6000" t="s">
        <v>196</v>
      </c>
      <c r="N6000" t="s">
        <v>69</v>
      </c>
      <c r="O6000" s="6" t="str">
        <f>INDEX(lkp_Region,MATCH(tbl_Sales[[#This Row],[Suburb]],lkp_Suburb,0))</f>
        <v>Western Metropolitan</v>
      </c>
      <c r="P6000" s="6">
        <f>MONTH(tbl_Sales[[#This Row],[Date]])</f>
        <v>12</v>
      </c>
      <c r="Q6000" s="6">
        <f>YEAR(tbl_Sales[[#This Row],[Date]])</f>
        <v>2016</v>
      </c>
    </row>
    <row r="6001" spans="1:17" x14ac:dyDescent="0.25">
      <c r="A6001" s="1">
        <v>42729</v>
      </c>
      <c r="B6001">
        <v>920000</v>
      </c>
      <c r="C6001" t="s">
        <v>2</v>
      </c>
      <c r="D6001" t="s">
        <v>12429</v>
      </c>
      <c r="E6001" t="s">
        <v>5</v>
      </c>
      <c r="F6001">
        <v>3165</v>
      </c>
      <c r="G6001">
        <v>3</v>
      </c>
      <c r="H6001">
        <v>2</v>
      </c>
      <c r="I6001">
        <v>2</v>
      </c>
      <c r="J6001">
        <v>578</v>
      </c>
      <c r="K6001">
        <v>1950</v>
      </c>
      <c r="L6001" t="s">
        <v>6116</v>
      </c>
      <c r="M6001" t="s">
        <v>138</v>
      </c>
      <c r="N6001" t="s">
        <v>57</v>
      </c>
      <c r="O6001" s="6" t="str">
        <f>INDEX(lkp_Region,MATCH(tbl_Sales[[#This Row],[Suburb]],lkp_Suburb,0))</f>
        <v>Southern Metropolitan</v>
      </c>
      <c r="P6001" s="6">
        <f>MONTH(tbl_Sales[[#This Row],[Date]])</f>
        <v>12</v>
      </c>
      <c r="Q6001" s="6">
        <f>YEAR(tbl_Sales[[#This Row],[Date]])</f>
        <v>2016</v>
      </c>
    </row>
    <row r="6002" spans="1:17" x14ac:dyDescent="0.25">
      <c r="A6002" s="1">
        <v>42729</v>
      </c>
      <c r="B6002">
        <v>1100000</v>
      </c>
      <c r="C6002" t="s">
        <v>2</v>
      </c>
      <c r="D6002" t="s">
        <v>12429</v>
      </c>
      <c r="E6002" t="s">
        <v>10</v>
      </c>
      <c r="F6002">
        <v>3165</v>
      </c>
      <c r="G6002">
        <v>4</v>
      </c>
      <c r="H6002">
        <v>2</v>
      </c>
      <c r="I6002">
        <v>4</v>
      </c>
      <c r="J6002">
        <v>653</v>
      </c>
      <c r="L6002" t="s">
        <v>6117</v>
      </c>
      <c r="M6002" t="s">
        <v>138</v>
      </c>
      <c r="N6002" t="s">
        <v>57</v>
      </c>
      <c r="O6002" s="6" t="str">
        <f>INDEX(lkp_Region,MATCH(tbl_Sales[[#This Row],[Suburb]],lkp_Suburb,0))</f>
        <v>Southern Metropolitan</v>
      </c>
      <c r="P6002" s="6">
        <f>MONTH(tbl_Sales[[#This Row],[Date]])</f>
        <v>12</v>
      </c>
      <c r="Q6002" s="6">
        <f>YEAR(tbl_Sales[[#This Row],[Date]])</f>
        <v>2016</v>
      </c>
    </row>
    <row r="6003" spans="1:17" x14ac:dyDescent="0.25">
      <c r="A6003" s="1">
        <v>42729</v>
      </c>
      <c r="B6003">
        <v>352000</v>
      </c>
      <c r="C6003" t="s">
        <v>13</v>
      </c>
      <c r="D6003" t="s">
        <v>12423</v>
      </c>
      <c r="E6003" t="s">
        <v>5</v>
      </c>
      <c r="F6003">
        <v>3073</v>
      </c>
      <c r="G6003">
        <v>2</v>
      </c>
      <c r="H6003">
        <v>1</v>
      </c>
      <c r="I6003">
        <v>1</v>
      </c>
      <c r="J6003">
        <v>117</v>
      </c>
      <c r="K6003">
        <v>2012</v>
      </c>
      <c r="L6003" t="s">
        <v>6118</v>
      </c>
      <c r="M6003" t="s">
        <v>93</v>
      </c>
      <c r="N6003" t="s">
        <v>62</v>
      </c>
      <c r="O6003" s="6" t="str">
        <f>INDEX(lkp_Region,MATCH(tbl_Sales[[#This Row],[Suburb]],lkp_Suburb,0))</f>
        <v>Northern Metropolitan</v>
      </c>
      <c r="P6003" s="6">
        <f>MONTH(tbl_Sales[[#This Row],[Date]])</f>
        <v>12</v>
      </c>
      <c r="Q6003" s="6">
        <f>YEAR(tbl_Sales[[#This Row],[Date]])</f>
        <v>2016</v>
      </c>
    </row>
    <row r="6004" spans="1:17" x14ac:dyDescent="0.25">
      <c r="A6004" s="1">
        <v>42729</v>
      </c>
      <c r="B6004">
        <v>438000</v>
      </c>
      <c r="C6004" t="s">
        <v>13</v>
      </c>
      <c r="D6004" t="s">
        <v>12424</v>
      </c>
      <c r="E6004" t="s">
        <v>10</v>
      </c>
      <c r="F6004">
        <v>3078</v>
      </c>
      <c r="G6004">
        <v>2</v>
      </c>
      <c r="H6004">
        <v>1</v>
      </c>
      <c r="I6004">
        <v>1</v>
      </c>
      <c r="J6004">
        <v>0</v>
      </c>
      <c r="L6004" t="s">
        <v>6119</v>
      </c>
      <c r="M6004" t="s">
        <v>533</v>
      </c>
      <c r="N6004" t="s">
        <v>62</v>
      </c>
      <c r="O6004" s="6" t="str">
        <f>INDEX(lkp_Region,MATCH(tbl_Sales[[#This Row],[Suburb]],lkp_Suburb,0))</f>
        <v>Northern Metropolitan</v>
      </c>
      <c r="P6004" s="6">
        <f>MONTH(tbl_Sales[[#This Row],[Date]])</f>
        <v>12</v>
      </c>
      <c r="Q6004" s="6">
        <f>YEAR(tbl_Sales[[#This Row],[Date]])</f>
        <v>2016</v>
      </c>
    </row>
    <row r="6005" spans="1:17" x14ac:dyDescent="0.25">
      <c r="A6005" s="1">
        <v>42729</v>
      </c>
      <c r="B6005">
        <v>950000</v>
      </c>
      <c r="C6005" t="s">
        <v>2</v>
      </c>
      <c r="D6005" t="s">
        <v>12430</v>
      </c>
      <c r="E6005" t="s">
        <v>10</v>
      </c>
      <c r="F6005">
        <v>3070</v>
      </c>
      <c r="G6005">
        <v>2</v>
      </c>
      <c r="H6005">
        <v>1</v>
      </c>
      <c r="I6005">
        <v>1</v>
      </c>
      <c r="J6005">
        <v>191</v>
      </c>
      <c r="K6005">
        <v>1920</v>
      </c>
      <c r="L6005" t="s">
        <v>6120</v>
      </c>
      <c r="M6005" t="s">
        <v>271</v>
      </c>
      <c r="N6005" t="s">
        <v>62</v>
      </c>
      <c r="O6005" s="6" t="str">
        <f>INDEX(lkp_Region,MATCH(tbl_Sales[[#This Row],[Suburb]],lkp_Suburb,0))</f>
        <v>Northern Metropolitan</v>
      </c>
      <c r="P6005" s="6">
        <f>MONTH(tbl_Sales[[#This Row],[Date]])</f>
        <v>12</v>
      </c>
      <c r="Q6005" s="6">
        <f>YEAR(tbl_Sales[[#This Row],[Date]])</f>
        <v>2016</v>
      </c>
    </row>
    <row r="6006" spans="1:17" x14ac:dyDescent="0.25">
      <c r="A6006" s="1">
        <v>42729</v>
      </c>
      <c r="B6006">
        <v>605000</v>
      </c>
      <c r="C6006" t="s">
        <v>2</v>
      </c>
      <c r="D6006" t="s">
        <v>12423</v>
      </c>
      <c r="E6006" t="s">
        <v>10</v>
      </c>
      <c r="F6006">
        <v>3020</v>
      </c>
      <c r="G6006">
        <v>5</v>
      </c>
      <c r="H6006">
        <v>2</v>
      </c>
      <c r="I6006">
        <v>2</v>
      </c>
      <c r="J6006">
        <v>661</v>
      </c>
      <c r="K6006">
        <v>1960</v>
      </c>
      <c r="L6006" t="s">
        <v>6121</v>
      </c>
      <c r="M6006" t="s">
        <v>143</v>
      </c>
      <c r="N6006" t="s">
        <v>3</v>
      </c>
      <c r="O6006" s="6" t="str">
        <f>INDEX(lkp_Region,MATCH(tbl_Sales[[#This Row],[Suburb]],lkp_Suburb,0))</f>
        <v>Western Metropolitan</v>
      </c>
      <c r="P6006" s="6">
        <f>MONTH(tbl_Sales[[#This Row],[Date]])</f>
        <v>12</v>
      </c>
      <c r="Q6006" s="6">
        <f>YEAR(tbl_Sales[[#This Row],[Date]])</f>
        <v>2016</v>
      </c>
    </row>
    <row r="6007" spans="1:17" x14ac:dyDescent="0.25">
      <c r="A6007" s="1">
        <v>42729</v>
      </c>
      <c r="B6007">
        <v>1190000</v>
      </c>
      <c r="C6007" t="s">
        <v>2</v>
      </c>
      <c r="D6007" t="s">
        <v>12426</v>
      </c>
      <c r="E6007" t="s">
        <v>10</v>
      </c>
      <c r="F6007">
        <v>3020</v>
      </c>
      <c r="G6007">
        <v>2</v>
      </c>
      <c r="H6007">
        <v>1</v>
      </c>
      <c r="I6007">
        <v>6</v>
      </c>
      <c r="J6007">
        <v>968</v>
      </c>
      <c r="K6007">
        <v>1950</v>
      </c>
      <c r="L6007" t="s">
        <v>6122</v>
      </c>
      <c r="M6007" t="s">
        <v>143</v>
      </c>
      <c r="N6007" t="s">
        <v>3</v>
      </c>
      <c r="O6007" s="6" t="str">
        <f>INDEX(lkp_Region,MATCH(tbl_Sales[[#This Row],[Suburb]],lkp_Suburb,0))</f>
        <v>Western Metropolitan</v>
      </c>
      <c r="P6007" s="6">
        <f>MONTH(tbl_Sales[[#This Row],[Date]])</f>
        <v>12</v>
      </c>
      <c r="Q6007" s="6">
        <f>YEAR(tbl_Sales[[#This Row],[Date]])</f>
        <v>2016</v>
      </c>
    </row>
    <row r="6008" spans="1:17" x14ac:dyDescent="0.25">
      <c r="A6008" s="1">
        <v>42729</v>
      </c>
      <c r="B6008">
        <v>1800000</v>
      </c>
      <c r="C6008" t="s">
        <v>2</v>
      </c>
      <c r="D6008" t="s">
        <v>12427</v>
      </c>
      <c r="E6008" t="s">
        <v>5</v>
      </c>
      <c r="F6008">
        <v>3146</v>
      </c>
      <c r="G6008">
        <v>4</v>
      </c>
      <c r="H6008">
        <v>2</v>
      </c>
      <c r="I6008">
        <v>2</v>
      </c>
      <c r="J6008">
        <v>868</v>
      </c>
      <c r="K6008">
        <v>1930</v>
      </c>
      <c r="L6008" t="s">
        <v>6123</v>
      </c>
      <c r="M6008" t="s">
        <v>102</v>
      </c>
      <c r="N6008" t="s">
        <v>101</v>
      </c>
      <c r="O6008" s="6" t="str">
        <f>INDEX(lkp_Region,MATCH(tbl_Sales[[#This Row],[Suburb]],lkp_Suburb,0))</f>
        <v>Southern Metropolitan</v>
      </c>
      <c r="P6008" s="6">
        <f>MONTH(tbl_Sales[[#This Row],[Date]])</f>
        <v>12</v>
      </c>
      <c r="Q6008" s="6">
        <f>YEAR(tbl_Sales[[#This Row],[Date]])</f>
        <v>2016</v>
      </c>
    </row>
    <row r="6009" spans="1:17" x14ac:dyDescent="0.25">
      <c r="A6009" s="1">
        <v>42729</v>
      </c>
      <c r="B6009">
        <v>3860000</v>
      </c>
      <c r="C6009" t="s">
        <v>2</v>
      </c>
      <c r="D6009" t="s">
        <v>12427</v>
      </c>
      <c r="E6009" t="s">
        <v>10</v>
      </c>
      <c r="F6009">
        <v>3146</v>
      </c>
      <c r="G6009">
        <v>5</v>
      </c>
      <c r="H6009">
        <v>4</v>
      </c>
      <c r="I6009">
        <v>2</v>
      </c>
      <c r="J6009">
        <v>830</v>
      </c>
      <c r="K6009">
        <v>2009</v>
      </c>
      <c r="L6009" t="s">
        <v>6124</v>
      </c>
      <c r="M6009" t="s">
        <v>102</v>
      </c>
      <c r="N6009" t="s">
        <v>101</v>
      </c>
      <c r="O6009" s="6" t="str">
        <f>INDEX(lkp_Region,MATCH(tbl_Sales[[#This Row],[Suburb]],lkp_Suburb,0))</f>
        <v>Southern Metropolitan</v>
      </c>
      <c r="P6009" s="6">
        <f>MONTH(tbl_Sales[[#This Row],[Date]])</f>
        <v>12</v>
      </c>
      <c r="Q6009" s="6">
        <f>YEAR(tbl_Sales[[#This Row],[Date]])</f>
        <v>2016</v>
      </c>
    </row>
    <row r="6010" spans="1:17" x14ac:dyDescent="0.25">
      <c r="A6010" s="1">
        <v>42729</v>
      </c>
      <c r="B6010">
        <v>1195000</v>
      </c>
      <c r="C6010" t="s">
        <v>2</v>
      </c>
      <c r="D6010" t="s">
        <v>12427</v>
      </c>
      <c r="E6010" t="s">
        <v>10</v>
      </c>
      <c r="F6010">
        <v>3188</v>
      </c>
      <c r="G6010">
        <v>3</v>
      </c>
      <c r="H6010">
        <v>1</v>
      </c>
      <c r="I6010">
        <v>2</v>
      </c>
      <c r="J6010">
        <v>601</v>
      </c>
      <c r="L6010" t="s">
        <v>6125</v>
      </c>
      <c r="M6010" t="s">
        <v>278</v>
      </c>
      <c r="N6010" t="s">
        <v>107</v>
      </c>
      <c r="O6010" s="6" t="str">
        <f>INDEX(lkp_Region,MATCH(tbl_Sales[[#This Row],[Suburb]],lkp_Suburb,0))</f>
        <v>Southern Metropolitan</v>
      </c>
      <c r="P6010" s="6">
        <f>MONTH(tbl_Sales[[#This Row],[Date]])</f>
        <v>12</v>
      </c>
      <c r="Q6010" s="6">
        <f>YEAR(tbl_Sales[[#This Row],[Date]])</f>
        <v>2016</v>
      </c>
    </row>
    <row r="6011" spans="1:17" x14ac:dyDescent="0.25">
      <c r="A6011" s="1">
        <v>42729</v>
      </c>
      <c r="B6011">
        <v>2550000</v>
      </c>
      <c r="C6011" t="s">
        <v>2</v>
      </c>
      <c r="D6011" t="s">
        <v>12433</v>
      </c>
      <c r="E6011" t="s">
        <v>5</v>
      </c>
      <c r="F6011">
        <v>3187</v>
      </c>
      <c r="G6011">
        <v>5</v>
      </c>
      <c r="H6011">
        <v>3</v>
      </c>
      <c r="I6011">
        <v>2</v>
      </c>
      <c r="J6011">
        <v>551</v>
      </c>
      <c r="K6011">
        <v>2016</v>
      </c>
      <c r="L6011" t="s">
        <v>6126</v>
      </c>
      <c r="M6011" t="s">
        <v>346</v>
      </c>
      <c r="N6011" t="s">
        <v>107</v>
      </c>
      <c r="O6011" s="6" t="str">
        <f>INDEX(lkp_Region,MATCH(tbl_Sales[[#This Row],[Suburb]],lkp_Suburb,0))</f>
        <v>Southern Metropolitan</v>
      </c>
      <c r="P6011" s="6">
        <f>MONTH(tbl_Sales[[#This Row],[Date]])</f>
        <v>12</v>
      </c>
      <c r="Q6011" s="6">
        <f>YEAR(tbl_Sales[[#This Row],[Date]])</f>
        <v>2016</v>
      </c>
    </row>
    <row r="6012" spans="1:17" x14ac:dyDescent="0.25">
      <c r="A6012" s="1">
        <v>42730</v>
      </c>
      <c r="B6012">
        <v>815000</v>
      </c>
      <c r="C6012" t="s">
        <v>13</v>
      </c>
      <c r="D6012" t="s">
        <v>12429</v>
      </c>
      <c r="E6012" t="s">
        <v>10</v>
      </c>
      <c r="F6012">
        <v>3121</v>
      </c>
      <c r="G6012">
        <v>2</v>
      </c>
      <c r="H6012">
        <v>2</v>
      </c>
      <c r="I6012">
        <v>2</v>
      </c>
      <c r="J6012">
        <v>0</v>
      </c>
      <c r="L6012" t="s">
        <v>6127</v>
      </c>
      <c r="M6012" t="s">
        <v>6</v>
      </c>
      <c r="N6012" t="s">
        <v>8</v>
      </c>
      <c r="O6012" s="6" t="str">
        <f>INDEX(lkp_Region,MATCH(tbl_Sales[[#This Row],[Suburb]],lkp_Suburb,0))</f>
        <v>Northern Metropolitan</v>
      </c>
      <c r="P6012" s="6">
        <f>MONTH(tbl_Sales[[#This Row],[Date]])</f>
        <v>12</v>
      </c>
      <c r="Q6012" s="6">
        <f>YEAR(tbl_Sales[[#This Row],[Date]])</f>
        <v>2016</v>
      </c>
    </row>
    <row r="6013" spans="1:17" x14ac:dyDescent="0.25">
      <c r="A6013" s="1">
        <v>42730</v>
      </c>
      <c r="B6013">
        <v>291000</v>
      </c>
      <c r="C6013" t="s">
        <v>13</v>
      </c>
      <c r="D6013" t="s">
        <v>12428</v>
      </c>
      <c r="E6013" t="s">
        <v>5</v>
      </c>
      <c r="F6013">
        <v>3146</v>
      </c>
      <c r="G6013">
        <v>1</v>
      </c>
      <c r="H6013">
        <v>1</v>
      </c>
      <c r="I6013">
        <v>1</v>
      </c>
      <c r="J6013">
        <v>1097</v>
      </c>
      <c r="K6013">
        <v>1982</v>
      </c>
      <c r="L6013" t="s">
        <v>6128</v>
      </c>
      <c r="M6013" t="s">
        <v>102</v>
      </c>
      <c r="N6013" t="s">
        <v>76</v>
      </c>
      <c r="O6013" s="6" t="str">
        <f>INDEX(lkp_Region,MATCH(tbl_Sales[[#This Row],[Suburb]],lkp_Suburb,0))</f>
        <v>Southern Metropolitan</v>
      </c>
      <c r="P6013" s="6">
        <f>MONTH(tbl_Sales[[#This Row],[Date]])</f>
        <v>12</v>
      </c>
      <c r="Q6013" s="6">
        <f>YEAR(tbl_Sales[[#This Row],[Date]])</f>
        <v>2016</v>
      </c>
    </row>
    <row r="6014" spans="1:17" x14ac:dyDescent="0.25">
      <c r="A6014" s="1">
        <v>42730</v>
      </c>
      <c r="B6014">
        <v>600000</v>
      </c>
      <c r="C6014" t="s">
        <v>13</v>
      </c>
      <c r="D6014" t="s">
        <v>12430</v>
      </c>
      <c r="E6014" t="s">
        <v>10</v>
      </c>
      <c r="F6014">
        <v>3205</v>
      </c>
      <c r="G6014">
        <v>2</v>
      </c>
      <c r="H6014">
        <v>1</v>
      </c>
      <c r="I6014">
        <v>1</v>
      </c>
      <c r="J6014">
        <v>0</v>
      </c>
      <c r="L6014" t="s">
        <v>6129</v>
      </c>
      <c r="M6014" t="s">
        <v>185</v>
      </c>
      <c r="N6014" t="s">
        <v>26</v>
      </c>
      <c r="O6014" s="6" t="str">
        <f>INDEX(lkp_Region,MATCH(tbl_Sales[[#This Row],[Suburb]],lkp_Suburb,0))</f>
        <v>Southern Metropolitan</v>
      </c>
      <c r="P6014" s="6">
        <f>MONTH(tbl_Sales[[#This Row],[Date]])</f>
        <v>12</v>
      </c>
      <c r="Q6014" s="6">
        <f>YEAR(tbl_Sales[[#This Row],[Date]])</f>
        <v>2016</v>
      </c>
    </row>
    <row r="6015" spans="1:17" x14ac:dyDescent="0.25">
      <c r="A6015" s="1">
        <v>42730</v>
      </c>
      <c r="B6015">
        <v>1810000</v>
      </c>
      <c r="C6015" t="s">
        <v>2</v>
      </c>
      <c r="D6015" t="s">
        <v>12430</v>
      </c>
      <c r="E6015" t="s">
        <v>5</v>
      </c>
      <c r="F6015">
        <v>3206</v>
      </c>
      <c r="G6015">
        <v>2</v>
      </c>
      <c r="H6015">
        <v>1</v>
      </c>
      <c r="I6015">
        <v>0</v>
      </c>
      <c r="J6015">
        <v>240</v>
      </c>
      <c r="L6015" t="s">
        <v>6130</v>
      </c>
      <c r="M6015" t="s">
        <v>113</v>
      </c>
      <c r="N6015" t="s">
        <v>26</v>
      </c>
      <c r="O6015" s="6" t="str">
        <f>INDEX(lkp_Region,MATCH(tbl_Sales[[#This Row],[Suburb]],lkp_Suburb,0))</f>
        <v>Southern Metropolitan</v>
      </c>
      <c r="P6015" s="6">
        <f>MONTH(tbl_Sales[[#This Row],[Date]])</f>
        <v>12</v>
      </c>
      <c r="Q6015" s="6">
        <f>YEAR(tbl_Sales[[#This Row],[Date]])</f>
        <v>2016</v>
      </c>
    </row>
    <row r="6016" spans="1:17" x14ac:dyDescent="0.25">
      <c r="A6016" s="1">
        <v>42730</v>
      </c>
      <c r="B6016">
        <v>630000</v>
      </c>
      <c r="C6016" t="s">
        <v>2</v>
      </c>
      <c r="D6016" t="s">
        <v>12426</v>
      </c>
      <c r="E6016" t="s">
        <v>10</v>
      </c>
      <c r="F6016">
        <v>3046</v>
      </c>
      <c r="G6016">
        <v>3</v>
      </c>
      <c r="H6016">
        <v>1</v>
      </c>
      <c r="I6016">
        <v>1</v>
      </c>
      <c r="J6016">
        <v>604</v>
      </c>
      <c r="K6016">
        <v>1970</v>
      </c>
      <c r="L6016" t="s">
        <v>6131</v>
      </c>
      <c r="M6016" t="s">
        <v>391</v>
      </c>
      <c r="N6016" t="s">
        <v>18</v>
      </c>
      <c r="O6016" s="6" t="str">
        <f>INDEX(lkp_Region,MATCH(tbl_Sales[[#This Row],[Suburb]],lkp_Suburb,0))</f>
        <v>Northern Metropolitan</v>
      </c>
      <c r="P6016" s="6">
        <f>MONTH(tbl_Sales[[#This Row],[Date]])</f>
        <v>12</v>
      </c>
      <c r="Q6016" s="6">
        <f>YEAR(tbl_Sales[[#This Row],[Date]])</f>
        <v>2016</v>
      </c>
    </row>
    <row r="6017" spans="1:17" x14ac:dyDescent="0.25">
      <c r="A6017" s="1">
        <v>42730</v>
      </c>
      <c r="B6017">
        <v>783000</v>
      </c>
      <c r="C6017" t="s">
        <v>2</v>
      </c>
      <c r="D6017" t="s">
        <v>12428</v>
      </c>
      <c r="E6017" t="s">
        <v>10</v>
      </c>
      <c r="F6017">
        <v>3060</v>
      </c>
      <c r="G6017">
        <v>3</v>
      </c>
      <c r="H6017">
        <v>2</v>
      </c>
      <c r="I6017">
        <v>1</v>
      </c>
      <c r="J6017">
        <v>603</v>
      </c>
      <c r="K6017">
        <v>1940</v>
      </c>
      <c r="L6017" t="s">
        <v>6132</v>
      </c>
      <c r="M6017" t="s">
        <v>16</v>
      </c>
      <c r="N6017" t="s">
        <v>18</v>
      </c>
      <c r="O6017" s="6" t="str">
        <f>INDEX(lkp_Region,MATCH(tbl_Sales[[#This Row],[Suburb]],lkp_Suburb,0))</f>
        <v>Northern Metropolitan</v>
      </c>
      <c r="P6017" s="6">
        <f>MONTH(tbl_Sales[[#This Row],[Date]])</f>
        <v>12</v>
      </c>
      <c r="Q6017" s="6">
        <f>YEAR(tbl_Sales[[#This Row],[Date]])</f>
        <v>2016</v>
      </c>
    </row>
    <row r="6018" spans="1:17" x14ac:dyDescent="0.25">
      <c r="A6018" s="1">
        <v>42730</v>
      </c>
      <c r="B6018">
        <v>456000</v>
      </c>
      <c r="C6018" t="s">
        <v>13</v>
      </c>
      <c r="D6018" t="s">
        <v>12428</v>
      </c>
      <c r="E6018" t="s">
        <v>10</v>
      </c>
      <c r="F6018">
        <v>3040</v>
      </c>
      <c r="G6018">
        <v>2</v>
      </c>
      <c r="H6018">
        <v>1</v>
      </c>
      <c r="I6018">
        <v>0</v>
      </c>
      <c r="J6018">
        <v>0</v>
      </c>
      <c r="L6018" t="s">
        <v>6133</v>
      </c>
      <c r="M6018" t="s">
        <v>47</v>
      </c>
      <c r="N6018" t="s">
        <v>49</v>
      </c>
      <c r="O6018" s="6" t="str">
        <f>INDEX(lkp_Region,MATCH(tbl_Sales[[#This Row],[Suburb]],lkp_Suburb,0))</f>
        <v>Western Metropolitan</v>
      </c>
      <c r="P6018" s="6">
        <f>MONTH(tbl_Sales[[#This Row],[Date]])</f>
        <v>12</v>
      </c>
      <c r="Q6018" s="6">
        <f>YEAR(tbl_Sales[[#This Row],[Date]])</f>
        <v>2016</v>
      </c>
    </row>
    <row r="6019" spans="1:17" x14ac:dyDescent="0.25">
      <c r="A6019" s="1">
        <v>42730</v>
      </c>
      <c r="B6019">
        <v>1170000</v>
      </c>
      <c r="C6019" t="s">
        <v>13</v>
      </c>
      <c r="D6019" t="s">
        <v>12423</v>
      </c>
      <c r="E6019" t="s">
        <v>5</v>
      </c>
      <c r="F6019">
        <v>3040</v>
      </c>
      <c r="G6019">
        <v>4</v>
      </c>
      <c r="H6019">
        <v>2</v>
      </c>
      <c r="I6019">
        <v>2</v>
      </c>
      <c r="J6019">
        <v>0</v>
      </c>
      <c r="K6019">
        <v>2013</v>
      </c>
      <c r="L6019" t="s">
        <v>6134</v>
      </c>
      <c r="M6019" t="s">
        <v>47</v>
      </c>
      <c r="N6019" t="s">
        <v>49</v>
      </c>
      <c r="O6019" s="6" t="str">
        <f>INDEX(lkp_Region,MATCH(tbl_Sales[[#This Row],[Suburb]],lkp_Suburb,0))</f>
        <v>Western Metropolitan</v>
      </c>
      <c r="P6019" s="6">
        <f>MONTH(tbl_Sales[[#This Row],[Date]])</f>
        <v>12</v>
      </c>
      <c r="Q6019" s="6">
        <f>YEAR(tbl_Sales[[#This Row],[Date]])</f>
        <v>2016</v>
      </c>
    </row>
    <row r="6020" spans="1:17" x14ac:dyDescent="0.25">
      <c r="A6020" s="1">
        <v>42730</v>
      </c>
      <c r="B6020">
        <v>960000</v>
      </c>
      <c r="C6020" t="s">
        <v>2</v>
      </c>
      <c r="D6020" t="s">
        <v>12427</v>
      </c>
      <c r="E6020" t="s">
        <v>10</v>
      </c>
      <c r="F6020">
        <v>3031</v>
      </c>
      <c r="G6020">
        <v>2</v>
      </c>
      <c r="H6020">
        <v>1</v>
      </c>
      <c r="I6020">
        <v>1</v>
      </c>
      <c r="J6020">
        <v>174</v>
      </c>
      <c r="K6020">
        <v>1900</v>
      </c>
      <c r="L6020" t="s">
        <v>6135</v>
      </c>
      <c r="M6020" t="s">
        <v>264</v>
      </c>
      <c r="N6020" t="s">
        <v>88</v>
      </c>
      <c r="O6020" s="6" t="str">
        <f>INDEX(lkp_Region,MATCH(tbl_Sales[[#This Row],[Suburb]],lkp_Suburb,0))</f>
        <v>Northern Metropolitan</v>
      </c>
      <c r="P6020" s="6">
        <f>MONTH(tbl_Sales[[#This Row],[Date]])</f>
        <v>12</v>
      </c>
      <c r="Q6020" s="6">
        <f>YEAR(tbl_Sales[[#This Row],[Date]])</f>
        <v>2016</v>
      </c>
    </row>
    <row r="6021" spans="1:17" x14ac:dyDescent="0.25">
      <c r="A6021" s="1">
        <v>42730</v>
      </c>
      <c r="B6021">
        <v>2100000</v>
      </c>
      <c r="C6021" t="s">
        <v>2</v>
      </c>
      <c r="D6021" t="s">
        <v>12427</v>
      </c>
      <c r="E6021" t="s">
        <v>10</v>
      </c>
      <c r="F6021">
        <v>3207</v>
      </c>
      <c r="G6021">
        <v>3</v>
      </c>
      <c r="H6021">
        <v>2</v>
      </c>
      <c r="I6021">
        <v>1</v>
      </c>
      <c r="J6021">
        <v>170</v>
      </c>
      <c r="L6021" t="s">
        <v>6136</v>
      </c>
      <c r="M6021" t="s">
        <v>24</v>
      </c>
      <c r="N6021" t="s">
        <v>88</v>
      </c>
      <c r="O6021" s="6" t="str">
        <f>INDEX(lkp_Region,MATCH(tbl_Sales[[#This Row],[Suburb]],lkp_Suburb,0))</f>
        <v>Southern Metropolitan</v>
      </c>
      <c r="P6021" s="6">
        <f>MONTH(tbl_Sales[[#This Row],[Date]])</f>
        <v>12</v>
      </c>
      <c r="Q6021" s="6">
        <f>YEAR(tbl_Sales[[#This Row],[Date]])</f>
        <v>2016</v>
      </c>
    </row>
    <row r="6022" spans="1:17" x14ac:dyDescent="0.25">
      <c r="A6022" s="1">
        <v>42730</v>
      </c>
      <c r="B6022">
        <v>705000</v>
      </c>
      <c r="C6022" t="s">
        <v>2</v>
      </c>
      <c r="D6022" t="s">
        <v>12432</v>
      </c>
      <c r="E6022" t="s">
        <v>10</v>
      </c>
      <c r="F6022">
        <v>3020</v>
      </c>
      <c r="G6022">
        <v>4</v>
      </c>
      <c r="H6022">
        <v>2</v>
      </c>
      <c r="I6022">
        <v>4</v>
      </c>
      <c r="J6022">
        <v>759</v>
      </c>
      <c r="K6022">
        <v>1975</v>
      </c>
      <c r="L6022" t="s">
        <v>6137</v>
      </c>
      <c r="M6022" t="s">
        <v>141</v>
      </c>
      <c r="N6022" t="s">
        <v>3</v>
      </c>
      <c r="O6022" s="6" t="str">
        <f>INDEX(lkp_Region,MATCH(tbl_Sales[[#This Row],[Suburb]],lkp_Suburb,0))</f>
        <v>Western Metropolitan</v>
      </c>
      <c r="P6022" s="6">
        <f>MONTH(tbl_Sales[[#This Row],[Date]])</f>
        <v>12</v>
      </c>
      <c r="Q6022" s="6">
        <f>YEAR(tbl_Sales[[#This Row],[Date]])</f>
        <v>2016</v>
      </c>
    </row>
    <row r="6023" spans="1:17" x14ac:dyDescent="0.25">
      <c r="A6023" s="1">
        <v>42730</v>
      </c>
      <c r="B6023">
        <v>1250000</v>
      </c>
      <c r="C6023" t="s">
        <v>51</v>
      </c>
      <c r="D6023" t="s">
        <v>12423</v>
      </c>
      <c r="E6023" t="s">
        <v>5</v>
      </c>
      <c r="F6023">
        <v>3147</v>
      </c>
      <c r="G6023">
        <v>4</v>
      </c>
      <c r="H6023">
        <v>2</v>
      </c>
      <c r="I6023">
        <v>2</v>
      </c>
      <c r="J6023">
        <v>321</v>
      </c>
      <c r="K6023">
        <v>2007</v>
      </c>
      <c r="L6023" t="s">
        <v>6138</v>
      </c>
      <c r="M6023" t="s">
        <v>206</v>
      </c>
      <c r="N6023" t="s">
        <v>101</v>
      </c>
      <c r="O6023" s="6" t="str">
        <f>INDEX(lkp_Region,MATCH(tbl_Sales[[#This Row],[Suburb]],lkp_Suburb,0))</f>
        <v>Southern Metropolitan</v>
      </c>
      <c r="P6023" s="6">
        <f>MONTH(tbl_Sales[[#This Row],[Date]])</f>
        <v>12</v>
      </c>
      <c r="Q6023" s="6">
        <f>YEAR(tbl_Sales[[#This Row],[Date]])</f>
        <v>2016</v>
      </c>
    </row>
    <row r="6024" spans="1:17" x14ac:dyDescent="0.25">
      <c r="A6024" s="1">
        <v>42730</v>
      </c>
      <c r="B6024">
        <v>1300000</v>
      </c>
      <c r="C6024" t="s">
        <v>2</v>
      </c>
      <c r="D6024" t="s">
        <v>12427</v>
      </c>
      <c r="E6024" t="s">
        <v>10</v>
      </c>
      <c r="F6024">
        <v>3122</v>
      </c>
      <c r="G6024">
        <v>3</v>
      </c>
      <c r="H6024">
        <v>1</v>
      </c>
      <c r="I6024">
        <v>0</v>
      </c>
      <c r="J6024">
        <v>232</v>
      </c>
      <c r="K6024">
        <v>1900</v>
      </c>
      <c r="L6024" t="s">
        <v>6139</v>
      </c>
      <c r="M6024" t="s">
        <v>461</v>
      </c>
      <c r="N6024" t="s">
        <v>101</v>
      </c>
      <c r="O6024" s="6" t="str">
        <f>INDEX(lkp_Region,MATCH(tbl_Sales[[#This Row],[Suburb]],lkp_Suburb,0))</f>
        <v>Southern Metropolitan</v>
      </c>
      <c r="P6024" s="6">
        <f>MONTH(tbl_Sales[[#This Row],[Date]])</f>
        <v>12</v>
      </c>
      <c r="Q6024" s="6">
        <f>YEAR(tbl_Sales[[#This Row],[Date]])</f>
        <v>2016</v>
      </c>
    </row>
    <row r="6025" spans="1:17" x14ac:dyDescent="0.25">
      <c r="A6025" s="1">
        <v>42730</v>
      </c>
      <c r="B6025">
        <v>1350000</v>
      </c>
      <c r="C6025" t="s">
        <v>2</v>
      </c>
      <c r="D6025" t="s">
        <v>12423</v>
      </c>
      <c r="E6025" t="s">
        <v>5</v>
      </c>
      <c r="F6025">
        <v>3104</v>
      </c>
      <c r="G6025">
        <v>7</v>
      </c>
      <c r="H6025">
        <v>2</v>
      </c>
      <c r="I6025">
        <v>0</v>
      </c>
      <c r="J6025">
        <v>942</v>
      </c>
      <c r="L6025" t="s">
        <v>1501</v>
      </c>
      <c r="M6025" t="s">
        <v>99</v>
      </c>
      <c r="N6025" t="s">
        <v>101</v>
      </c>
      <c r="O6025" s="6" t="str">
        <f>INDEX(lkp_Region,MATCH(tbl_Sales[[#This Row],[Suburb]],lkp_Suburb,0))</f>
        <v>Southern Metropolitan</v>
      </c>
      <c r="P6025" s="6">
        <f>MONTH(tbl_Sales[[#This Row],[Date]])</f>
        <v>12</v>
      </c>
      <c r="Q6025" s="6">
        <f>YEAR(tbl_Sales[[#This Row],[Date]])</f>
        <v>2016</v>
      </c>
    </row>
    <row r="6026" spans="1:17" x14ac:dyDescent="0.25">
      <c r="A6026" s="1">
        <v>42730</v>
      </c>
      <c r="B6026">
        <v>2100000</v>
      </c>
      <c r="C6026" t="s">
        <v>2</v>
      </c>
      <c r="D6026" t="s">
        <v>12429</v>
      </c>
      <c r="E6026" t="s">
        <v>10</v>
      </c>
      <c r="F6026">
        <v>3146</v>
      </c>
      <c r="G6026">
        <v>5</v>
      </c>
      <c r="H6026">
        <v>3</v>
      </c>
      <c r="I6026">
        <v>2</v>
      </c>
      <c r="J6026">
        <v>696</v>
      </c>
      <c r="K6026">
        <v>1989</v>
      </c>
      <c r="L6026" t="s">
        <v>6140</v>
      </c>
      <c r="M6026" t="s">
        <v>102</v>
      </c>
      <c r="N6026" t="s">
        <v>101</v>
      </c>
      <c r="O6026" s="6" t="str">
        <f>INDEX(lkp_Region,MATCH(tbl_Sales[[#This Row],[Suburb]],lkp_Suburb,0))</f>
        <v>Southern Metropolitan</v>
      </c>
      <c r="P6026" s="6">
        <f>MONTH(tbl_Sales[[#This Row],[Date]])</f>
        <v>12</v>
      </c>
      <c r="Q6026" s="6">
        <f>YEAR(tbl_Sales[[#This Row],[Date]])</f>
        <v>2016</v>
      </c>
    </row>
    <row r="6027" spans="1:17" x14ac:dyDescent="0.25">
      <c r="A6027" s="1">
        <v>42730</v>
      </c>
      <c r="B6027">
        <v>1615000</v>
      </c>
      <c r="C6027" t="s">
        <v>2</v>
      </c>
      <c r="D6027" t="s">
        <v>12429</v>
      </c>
      <c r="E6027" t="s">
        <v>5</v>
      </c>
      <c r="F6027">
        <v>3188</v>
      </c>
      <c r="G6027">
        <v>2</v>
      </c>
      <c r="H6027">
        <v>1</v>
      </c>
      <c r="I6027">
        <v>1</v>
      </c>
      <c r="J6027">
        <v>801</v>
      </c>
      <c r="K6027">
        <v>1934</v>
      </c>
      <c r="L6027" t="s">
        <v>6141</v>
      </c>
      <c r="M6027" t="s">
        <v>176</v>
      </c>
      <c r="N6027" t="s">
        <v>107</v>
      </c>
      <c r="O6027" s="6" t="str">
        <f>INDEX(lkp_Region,MATCH(tbl_Sales[[#This Row],[Suburb]],lkp_Suburb,0))</f>
        <v>Southern Metropolitan</v>
      </c>
      <c r="P6027" s="6">
        <f>MONTH(tbl_Sales[[#This Row],[Date]])</f>
        <v>12</v>
      </c>
      <c r="Q6027" s="6">
        <f>YEAR(tbl_Sales[[#This Row],[Date]])</f>
        <v>2016</v>
      </c>
    </row>
    <row r="6028" spans="1:17" x14ac:dyDescent="0.25">
      <c r="A6028" s="1">
        <v>42730</v>
      </c>
      <c r="B6028">
        <v>3295888</v>
      </c>
      <c r="C6028" t="s">
        <v>2</v>
      </c>
      <c r="D6028" t="s">
        <v>12431</v>
      </c>
      <c r="E6028" t="s">
        <v>10</v>
      </c>
      <c r="F6028">
        <v>3186</v>
      </c>
      <c r="G6028">
        <v>4</v>
      </c>
      <c r="H6028">
        <v>3</v>
      </c>
      <c r="I6028">
        <v>2</v>
      </c>
      <c r="J6028">
        <v>565</v>
      </c>
      <c r="K6028">
        <v>1990</v>
      </c>
      <c r="L6028" t="s">
        <v>6142</v>
      </c>
      <c r="M6028" t="s">
        <v>105</v>
      </c>
      <c r="N6028" t="s">
        <v>107</v>
      </c>
      <c r="O6028" s="6" t="str">
        <f>INDEX(lkp_Region,MATCH(tbl_Sales[[#This Row],[Suburb]],lkp_Suburb,0))</f>
        <v>Southern Metropolitan</v>
      </c>
      <c r="P6028" s="6">
        <f>MONTH(tbl_Sales[[#This Row],[Date]])</f>
        <v>12</v>
      </c>
      <c r="Q6028" s="6">
        <f>YEAR(tbl_Sales[[#This Row],[Date]])</f>
        <v>2016</v>
      </c>
    </row>
    <row r="6029" spans="1:17" x14ac:dyDescent="0.25">
      <c r="A6029" s="1">
        <v>42731</v>
      </c>
      <c r="B6029">
        <v>380000</v>
      </c>
      <c r="C6029" t="s">
        <v>13</v>
      </c>
      <c r="D6029" t="s">
        <v>12424</v>
      </c>
      <c r="E6029" t="s">
        <v>5</v>
      </c>
      <c r="F6029">
        <v>3121</v>
      </c>
      <c r="G6029">
        <v>1</v>
      </c>
      <c r="H6029">
        <v>1</v>
      </c>
      <c r="I6029">
        <v>1</v>
      </c>
      <c r="J6029">
        <v>0</v>
      </c>
      <c r="K6029">
        <v>2012</v>
      </c>
      <c r="L6029" t="s">
        <v>6143</v>
      </c>
      <c r="M6029" t="s">
        <v>6</v>
      </c>
      <c r="N6029" t="s">
        <v>8</v>
      </c>
      <c r="O6029" s="6" t="str">
        <f>INDEX(lkp_Region,MATCH(tbl_Sales[[#This Row],[Suburb]],lkp_Suburb,0))</f>
        <v>Northern Metropolitan</v>
      </c>
      <c r="P6029" s="6">
        <f>MONTH(tbl_Sales[[#This Row],[Date]])</f>
        <v>12</v>
      </c>
      <c r="Q6029" s="6">
        <f>YEAR(tbl_Sales[[#This Row],[Date]])</f>
        <v>2016</v>
      </c>
    </row>
    <row r="6030" spans="1:17" x14ac:dyDescent="0.25">
      <c r="A6030" s="1">
        <v>42731</v>
      </c>
      <c r="B6030">
        <v>482500</v>
      </c>
      <c r="C6030" t="s">
        <v>13</v>
      </c>
      <c r="D6030" t="s">
        <v>12426</v>
      </c>
      <c r="E6030" t="s">
        <v>5</v>
      </c>
      <c r="F6030">
        <v>3181</v>
      </c>
      <c r="G6030">
        <v>1</v>
      </c>
      <c r="H6030">
        <v>1</v>
      </c>
      <c r="I6030">
        <v>1</v>
      </c>
      <c r="J6030">
        <v>443</v>
      </c>
      <c r="K6030">
        <v>1970</v>
      </c>
      <c r="L6030" t="s">
        <v>6144</v>
      </c>
      <c r="M6030" t="s">
        <v>302</v>
      </c>
      <c r="N6030" t="s">
        <v>76</v>
      </c>
      <c r="O6030" s="6" t="str">
        <f>INDEX(lkp_Region,MATCH(tbl_Sales[[#This Row],[Suburb]],lkp_Suburb,0))</f>
        <v>Southern Metropolitan</v>
      </c>
      <c r="P6030" s="6">
        <f>MONTH(tbl_Sales[[#This Row],[Date]])</f>
        <v>12</v>
      </c>
      <c r="Q6030" s="6">
        <f>YEAR(tbl_Sales[[#This Row],[Date]])</f>
        <v>2016</v>
      </c>
    </row>
    <row r="6031" spans="1:17" x14ac:dyDescent="0.25">
      <c r="A6031" s="1">
        <v>42731</v>
      </c>
      <c r="B6031">
        <v>490000</v>
      </c>
      <c r="C6031" t="s">
        <v>13</v>
      </c>
      <c r="D6031" t="s">
        <v>12433</v>
      </c>
      <c r="E6031" t="s">
        <v>10</v>
      </c>
      <c r="F6031">
        <v>3141</v>
      </c>
      <c r="G6031">
        <v>1</v>
      </c>
      <c r="H6031">
        <v>1</v>
      </c>
      <c r="I6031">
        <v>1</v>
      </c>
      <c r="J6031">
        <v>0</v>
      </c>
      <c r="L6031" t="s">
        <v>6145</v>
      </c>
      <c r="M6031" t="s">
        <v>111</v>
      </c>
      <c r="N6031" t="s">
        <v>76</v>
      </c>
      <c r="O6031" s="6" t="str">
        <f>INDEX(lkp_Region,MATCH(tbl_Sales[[#This Row],[Suburb]],lkp_Suburb,0))</f>
        <v>Southern Metropolitan</v>
      </c>
      <c r="P6031" s="6">
        <f>MONTH(tbl_Sales[[#This Row],[Date]])</f>
        <v>12</v>
      </c>
      <c r="Q6031" s="6">
        <f>YEAR(tbl_Sales[[#This Row],[Date]])</f>
        <v>2016</v>
      </c>
    </row>
    <row r="6032" spans="1:17" x14ac:dyDescent="0.25">
      <c r="A6032" s="1">
        <v>42731</v>
      </c>
      <c r="B6032">
        <v>4802500</v>
      </c>
      <c r="C6032" t="s">
        <v>2</v>
      </c>
      <c r="D6032" t="s">
        <v>12427</v>
      </c>
      <c r="E6032" t="s">
        <v>10</v>
      </c>
      <c r="F6032">
        <v>3145</v>
      </c>
      <c r="G6032">
        <v>5</v>
      </c>
      <c r="H6032">
        <v>2</v>
      </c>
      <c r="I6032">
        <v>4</v>
      </c>
      <c r="J6032">
        <v>837</v>
      </c>
      <c r="K6032">
        <v>1919</v>
      </c>
      <c r="L6032" t="s">
        <v>6146</v>
      </c>
      <c r="M6032" t="s">
        <v>74</v>
      </c>
      <c r="N6032" t="s">
        <v>76</v>
      </c>
      <c r="O6032" s="6" t="str">
        <f>INDEX(lkp_Region,MATCH(tbl_Sales[[#This Row],[Suburb]],lkp_Suburb,0))</f>
        <v>Southern Metropolitan</v>
      </c>
      <c r="P6032" s="6">
        <f>MONTH(tbl_Sales[[#This Row],[Date]])</f>
        <v>12</v>
      </c>
      <c r="Q6032" s="6">
        <f>YEAR(tbl_Sales[[#This Row],[Date]])</f>
        <v>2016</v>
      </c>
    </row>
    <row r="6033" spans="1:17" x14ac:dyDescent="0.25">
      <c r="A6033" s="1">
        <v>42731</v>
      </c>
      <c r="B6033">
        <v>721000</v>
      </c>
      <c r="C6033" t="s">
        <v>2</v>
      </c>
      <c r="D6033" t="s">
        <v>12425</v>
      </c>
      <c r="E6033" t="s">
        <v>10</v>
      </c>
      <c r="F6033">
        <v>3044</v>
      </c>
      <c r="G6033">
        <v>3</v>
      </c>
      <c r="H6033">
        <v>1</v>
      </c>
      <c r="I6033">
        <v>2</v>
      </c>
      <c r="J6033">
        <v>542</v>
      </c>
      <c r="L6033" t="s">
        <v>6147</v>
      </c>
      <c r="M6033" t="s">
        <v>115</v>
      </c>
      <c r="N6033" t="s">
        <v>18</v>
      </c>
      <c r="O6033" s="6" t="str">
        <f>INDEX(lkp_Region,MATCH(tbl_Sales[[#This Row],[Suburb]],lkp_Suburb,0))</f>
        <v>Northern Metropolitan</v>
      </c>
      <c r="P6033" s="6">
        <f>MONTH(tbl_Sales[[#This Row],[Date]])</f>
        <v>12</v>
      </c>
      <c r="Q6033" s="6">
        <f>YEAR(tbl_Sales[[#This Row],[Date]])</f>
        <v>2016</v>
      </c>
    </row>
    <row r="6034" spans="1:17" x14ac:dyDescent="0.25">
      <c r="A6034" s="1">
        <v>42731</v>
      </c>
      <c r="B6034">
        <v>780000</v>
      </c>
      <c r="C6034" t="s">
        <v>2</v>
      </c>
      <c r="D6034" t="s">
        <v>12427</v>
      </c>
      <c r="E6034" t="s">
        <v>10</v>
      </c>
      <c r="F6034">
        <v>3058</v>
      </c>
      <c r="G6034">
        <v>3</v>
      </c>
      <c r="H6034">
        <v>1</v>
      </c>
      <c r="I6034">
        <v>2</v>
      </c>
      <c r="J6034">
        <v>307</v>
      </c>
      <c r="K6034">
        <v>1950</v>
      </c>
      <c r="L6034" t="s">
        <v>6148</v>
      </c>
      <c r="M6034" t="s">
        <v>499</v>
      </c>
      <c r="N6034" t="s">
        <v>18</v>
      </c>
      <c r="O6034" s="6" t="str">
        <f>INDEX(lkp_Region,MATCH(tbl_Sales[[#This Row],[Suburb]],lkp_Suburb,0))</f>
        <v>Northern Metropolitan</v>
      </c>
      <c r="P6034" s="6">
        <f>MONTH(tbl_Sales[[#This Row],[Date]])</f>
        <v>12</v>
      </c>
      <c r="Q6034" s="6">
        <f>YEAR(tbl_Sales[[#This Row],[Date]])</f>
        <v>2016</v>
      </c>
    </row>
    <row r="6035" spans="1:17" x14ac:dyDescent="0.25">
      <c r="A6035" s="1">
        <v>42731</v>
      </c>
      <c r="B6035">
        <v>606000</v>
      </c>
      <c r="C6035" t="s">
        <v>13</v>
      </c>
      <c r="D6035" t="s">
        <v>12424</v>
      </c>
      <c r="E6035" t="s">
        <v>10</v>
      </c>
      <c r="F6035">
        <v>3040</v>
      </c>
      <c r="G6035">
        <v>2</v>
      </c>
      <c r="H6035">
        <v>1</v>
      </c>
      <c r="I6035">
        <v>2</v>
      </c>
      <c r="J6035">
        <v>0</v>
      </c>
      <c r="K6035">
        <v>1972</v>
      </c>
      <c r="L6035" t="s">
        <v>6149</v>
      </c>
      <c r="M6035" t="s">
        <v>47</v>
      </c>
      <c r="N6035" t="s">
        <v>49</v>
      </c>
      <c r="O6035" s="6" t="str">
        <f>INDEX(lkp_Region,MATCH(tbl_Sales[[#This Row],[Suburb]],lkp_Suburb,0))</f>
        <v>Western Metropolitan</v>
      </c>
      <c r="P6035" s="6">
        <f>MONTH(tbl_Sales[[#This Row],[Date]])</f>
        <v>12</v>
      </c>
      <c r="Q6035" s="6">
        <f>YEAR(tbl_Sales[[#This Row],[Date]])</f>
        <v>2016</v>
      </c>
    </row>
    <row r="6036" spans="1:17" x14ac:dyDescent="0.25">
      <c r="A6036" s="1">
        <v>42731</v>
      </c>
      <c r="B6036">
        <v>840000</v>
      </c>
      <c r="C6036" t="s">
        <v>13</v>
      </c>
      <c r="D6036" t="s">
        <v>12427</v>
      </c>
      <c r="E6036" t="s">
        <v>10</v>
      </c>
      <c r="F6036">
        <v>3040</v>
      </c>
      <c r="G6036">
        <v>3</v>
      </c>
      <c r="H6036">
        <v>2</v>
      </c>
      <c r="I6036">
        <v>2</v>
      </c>
      <c r="J6036">
        <v>282</v>
      </c>
      <c r="L6036" t="s">
        <v>6150</v>
      </c>
      <c r="M6036" t="s">
        <v>47</v>
      </c>
      <c r="N6036" t="s">
        <v>49</v>
      </c>
      <c r="O6036" s="6" t="str">
        <f>INDEX(lkp_Region,MATCH(tbl_Sales[[#This Row],[Suburb]],lkp_Suburb,0))</f>
        <v>Western Metropolitan</v>
      </c>
      <c r="P6036" s="6">
        <f>MONTH(tbl_Sales[[#This Row],[Date]])</f>
        <v>12</v>
      </c>
      <c r="Q6036" s="6">
        <f>YEAR(tbl_Sales[[#This Row],[Date]])</f>
        <v>2016</v>
      </c>
    </row>
    <row r="6037" spans="1:17" x14ac:dyDescent="0.25">
      <c r="A6037" s="1">
        <v>42731</v>
      </c>
      <c r="B6037">
        <v>980500</v>
      </c>
      <c r="C6037" t="s">
        <v>2</v>
      </c>
      <c r="D6037" t="s">
        <v>12432</v>
      </c>
      <c r="E6037" t="s">
        <v>10</v>
      </c>
      <c r="F6037">
        <v>3167</v>
      </c>
      <c r="G6037">
        <v>3</v>
      </c>
      <c r="H6037">
        <v>2</v>
      </c>
      <c r="I6037">
        <v>2</v>
      </c>
      <c r="J6037">
        <v>727</v>
      </c>
      <c r="L6037" t="s">
        <v>6151</v>
      </c>
      <c r="M6037" t="s">
        <v>43</v>
      </c>
      <c r="N6037" t="s">
        <v>31</v>
      </c>
      <c r="O6037" s="6" t="str">
        <f>INDEX(lkp_Region,MATCH(tbl_Sales[[#This Row],[Suburb]],lkp_Suburb,0))</f>
        <v>South-Eastern Metropolitan</v>
      </c>
      <c r="P6037" s="6">
        <f>MONTH(tbl_Sales[[#This Row],[Date]])</f>
        <v>12</v>
      </c>
      <c r="Q6037" s="6">
        <f>YEAR(tbl_Sales[[#This Row],[Date]])</f>
        <v>2016</v>
      </c>
    </row>
    <row r="6038" spans="1:17" x14ac:dyDescent="0.25">
      <c r="A6038" s="1">
        <v>42731</v>
      </c>
      <c r="B6038">
        <v>470000</v>
      </c>
      <c r="C6038" t="s">
        <v>13</v>
      </c>
      <c r="D6038" t="s">
        <v>12428</v>
      </c>
      <c r="E6038" t="s">
        <v>10</v>
      </c>
      <c r="F6038">
        <v>3012</v>
      </c>
      <c r="G6038">
        <v>2</v>
      </c>
      <c r="H6038">
        <v>1</v>
      </c>
      <c r="I6038">
        <v>1</v>
      </c>
      <c r="J6038">
        <v>0</v>
      </c>
      <c r="L6038" t="s">
        <v>6152</v>
      </c>
      <c r="M6038" t="s">
        <v>53</v>
      </c>
      <c r="N6038" t="s">
        <v>21</v>
      </c>
      <c r="O6038" s="6" t="str">
        <f>INDEX(lkp_Region,MATCH(tbl_Sales[[#This Row],[Suburb]],lkp_Suburb,0))</f>
        <v>Western Metropolitan</v>
      </c>
      <c r="P6038" s="6">
        <f>MONTH(tbl_Sales[[#This Row],[Date]])</f>
        <v>12</v>
      </c>
      <c r="Q6038" s="6">
        <f>YEAR(tbl_Sales[[#This Row],[Date]])</f>
        <v>2016</v>
      </c>
    </row>
    <row r="6039" spans="1:17" x14ac:dyDescent="0.25">
      <c r="A6039" s="1">
        <v>42731</v>
      </c>
      <c r="B6039">
        <v>1098000</v>
      </c>
      <c r="C6039" t="s">
        <v>2</v>
      </c>
      <c r="D6039" t="s">
        <v>12431</v>
      </c>
      <c r="E6039" t="s">
        <v>10</v>
      </c>
      <c r="F6039">
        <v>3107</v>
      </c>
      <c r="G6039">
        <v>3</v>
      </c>
      <c r="H6039">
        <v>2</v>
      </c>
      <c r="I6039">
        <v>1</v>
      </c>
      <c r="J6039">
        <v>649</v>
      </c>
      <c r="L6039" t="s">
        <v>6153</v>
      </c>
      <c r="M6039" t="s">
        <v>586</v>
      </c>
      <c r="N6039" t="s">
        <v>128</v>
      </c>
      <c r="O6039" s="6" t="str">
        <f>INDEX(lkp_Region,MATCH(tbl_Sales[[#This Row],[Suburb]],lkp_Suburb,0))</f>
        <v>Eastern Metropolitan</v>
      </c>
      <c r="P6039" s="6">
        <f>MONTH(tbl_Sales[[#This Row],[Date]])</f>
        <v>12</v>
      </c>
      <c r="Q6039" s="6">
        <f>YEAR(tbl_Sales[[#This Row],[Date]])</f>
        <v>2016</v>
      </c>
    </row>
    <row r="6040" spans="1:17" x14ac:dyDescent="0.25">
      <c r="A6040" s="1">
        <v>42731</v>
      </c>
      <c r="B6040">
        <v>1850000</v>
      </c>
      <c r="C6040" t="s">
        <v>2</v>
      </c>
      <c r="D6040" t="s">
        <v>12429</v>
      </c>
      <c r="E6040" t="s">
        <v>10</v>
      </c>
      <c r="F6040">
        <v>3108</v>
      </c>
      <c r="G6040">
        <v>3</v>
      </c>
      <c r="H6040">
        <v>1</v>
      </c>
      <c r="I6040">
        <v>2</v>
      </c>
      <c r="J6040">
        <v>1073</v>
      </c>
      <c r="K6040">
        <v>1960</v>
      </c>
      <c r="L6040" t="s">
        <v>6154</v>
      </c>
      <c r="M6040" t="s">
        <v>126</v>
      </c>
      <c r="N6040" t="s">
        <v>128</v>
      </c>
      <c r="O6040" s="6" t="str">
        <f>INDEX(lkp_Region,MATCH(tbl_Sales[[#This Row],[Suburb]],lkp_Suburb,0))</f>
        <v>Eastern Metropolitan</v>
      </c>
      <c r="P6040" s="6">
        <f>MONTH(tbl_Sales[[#This Row],[Date]])</f>
        <v>12</v>
      </c>
      <c r="Q6040" s="6">
        <f>YEAR(tbl_Sales[[#This Row],[Date]])</f>
        <v>2016</v>
      </c>
    </row>
    <row r="6041" spans="1:17" x14ac:dyDescent="0.25">
      <c r="A6041" s="1">
        <v>42731</v>
      </c>
      <c r="B6041">
        <v>800000</v>
      </c>
      <c r="C6041" t="s">
        <v>51</v>
      </c>
      <c r="D6041" t="s">
        <v>12428</v>
      </c>
      <c r="E6041" t="s">
        <v>5</v>
      </c>
      <c r="F6041">
        <v>3018</v>
      </c>
      <c r="G6041">
        <v>3</v>
      </c>
      <c r="H6041">
        <v>2</v>
      </c>
      <c r="I6041">
        <v>2</v>
      </c>
      <c r="J6041">
        <v>280</v>
      </c>
      <c r="K6041">
        <v>1997</v>
      </c>
      <c r="L6041" t="s">
        <v>6155</v>
      </c>
      <c r="M6041" t="s">
        <v>67</v>
      </c>
      <c r="N6041" t="s">
        <v>69</v>
      </c>
      <c r="O6041" s="6" t="str">
        <f>INDEX(lkp_Region,MATCH(tbl_Sales[[#This Row],[Suburb]],lkp_Suburb,0))</f>
        <v>Western Metropolitan</v>
      </c>
      <c r="P6041" s="6">
        <f>MONTH(tbl_Sales[[#This Row],[Date]])</f>
        <v>12</v>
      </c>
      <c r="Q6041" s="6">
        <f>YEAR(tbl_Sales[[#This Row],[Date]])</f>
        <v>2016</v>
      </c>
    </row>
    <row r="6042" spans="1:17" x14ac:dyDescent="0.25">
      <c r="A6042" s="1">
        <v>42731</v>
      </c>
      <c r="B6042">
        <v>380000</v>
      </c>
      <c r="C6042" t="s">
        <v>13</v>
      </c>
      <c r="D6042" t="s">
        <v>12429</v>
      </c>
      <c r="E6042" t="s">
        <v>5</v>
      </c>
      <c r="F6042">
        <v>3163</v>
      </c>
      <c r="G6042">
        <v>2</v>
      </c>
      <c r="H6042">
        <v>1</v>
      </c>
      <c r="I6042">
        <v>1</v>
      </c>
      <c r="J6042">
        <v>0</v>
      </c>
      <c r="L6042" t="s">
        <v>6156</v>
      </c>
      <c r="M6042" t="s">
        <v>201</v>
      </c>
      <c r="N6042" t="s">
        <v>57</v>
      </c>
      <c r="O6042" s="6" t="str">
        <f>INDEX(lkp_Region,MATCH(tbl_Sales[[#This Row],[Suburb]],lkp_Suburb,0))</f>
        <v>Southern Metropolitan</v>
      </c>
      <c r="P6042" s="6">
        <f>MONTH(tbl_Sales[[#This Row],[Date]])</f>
        <v>12</v>
      </c>
      <c r="Q6042" s="6">
        <f>YEAR(tbl_Sales[[#This Row],[Date]])</f>
        <v>2016</v>
      </c>
    </row>
    <row r="6043" spans="1:17" x14ac:dyDescent="0.25">
      <c r="A6043" s="1">
        <v>42731</v>
      </c>
      <c r="B6043">
        <v>973000</v>
      </c>
      <c r="C6043" t="s">
        <v>13</v>
      </c>
      <c r="D6043" t="s">
        <v>12427</v>
      </c>
      <c r="E6043" t="s">
        <v>5</v>
      </c>
      <c r="F6043">
        <v>3204</v>
      </c>
      <c r="G6043">
        <v>3</v>
      </c>
      <c r="H6043">
        <v>2</v>
      </c>
      <c r="I6043">
        <v>2</v>
      </c>
      <c r="J6043">
        <v>379</v>
      </c>
      <c r="L6043" t="s">
        <v>6157</v>
      </c>
      <c r="M6043" t="s">
        <v>63</v>
      </c>
      <c r="N6043" t="s">
        <v>57</v>
      </c>
      <c r="O6043" s="6" t="str">
        <f>INDEX(lkp_Region,MATCH(tbl_Sales[[#This Row],[Suburb]],lkp_Suburb,0))</f>
        <v>Southern Metropolitan</v>
      </c>
      <c r="P6043" s="6">
        <f>MONTH(tbl_Sales[[#This Row],[Date]])</f>
        <v>12</v>
      </c>
      <c r="Q6043" s="6">
        <f>YEAR(tbl_Sales[[#This Row],[Date]])</f>
        <v>2016</v>
      </c>
    </row>
    <row r="6044" spans="1:17" x14ac:dyDescent="0.25">
      <c r="A6044" s="1">
        <v>42731</v>
      </c>
      <c r="B6044">
        <v>530000</v>
      </c>
      <c r="C6044" t="s">
        <v>51</v>
      </c>
      <c r="D6044" t="s">
        <v>12427</v>
      </c>
      <c r="E6044" t="s">
        <v>5</v>
      </c>
      <c r="F6044">
        <v>3073</v>
      </c>
      <c r="G6044">
        <v>3</v>
      </c>
      <c r="H6044">
        <v>2</v>
      </c>
      <c r="I6044">
        <v>1</v>
      </c>
      <c r="J6044">
        <v>229</v>
      </c>
      <c r="K6044">
        <v>2008</v>
      </c>
      <c r="L6044" t="s">
        <v>6158</v>
      </c>
      <c r="M6044" t="s">
        <v>93</v>
      </c>
      <c r="N6044" t="s">
        <v>62</v>
      </c>
      <c r="O6044" s="6" t="str">
        <f>INDEX(lkp_Region,MATCH(tbl_Sales[[#This Row],[Suburb]],lkp_Suburb,0))</f>
        <v>Northern Metropolitan</v>
      </c>
      <c r="P6044" s="6">
        <f>MONTH(tbl_Sales[[#This Row],[Date]])</f>
        <v>12</v>
      </c>
      <c r="Q6044" s="6">
        <f>YEAR(tbl_Sales[[#This Row],[Date]])</f>
        <v>2016</v>
      </c>
    </row>
    <row r="6045" spans="1:17" x14ac:dyDescent="0.25">
      <c r="A6045" s="1">
        <v>42731</v>
      </c>
      <c r="B6045">
        <v>700000</v>
      </c>
      <c r="C6045" t="s">
        <v>2</v>
      </c>
      <c r="D6045" t="s">
        <v>12428</v>
      </c>
      <c r="E6045" t="s">
        <v>10</v>
      </c>
      <c r="F6045">
        <v>3072</v>
      </c>
      <c r="G6045">
        <v>3</v>
      </c>
      <c r="H6045">
        <v>1</v>
      </c>
      <c r="I6045">
        <v>2</v>
      </c>
      <c r="J6045">
        <v>562</v>
      </c>
      <c r="L6045" t="s">
        <v>6159</v>
      </c>
      <c r="M6045" t="s">
        <v>97</v>
      </c>
      <c r="N6045" t="s">
        <v>62</v>
      </c>
      <c r="O6045" s="6" t="str">
        <f>INDEX(lkp_Region,MATCH(tbl_Sales[[#This Row],[Suburb]],lkp_Suburb,0))</f>
        <v>Northern Metropolitan</v>
      </c>
      <c r="P6045" s="6">
        <f>MONTH(tbl_Sales[[#This Row],[Date]])</f>
        <v>12</v>
      </c>
      <c r="Q6045" s="6">
        <f>YEAR(tbl_Sales[[#This Row],[Date]])</f>
        <v>2016</v>
      </c>
    </row>
    <row r="6046" spans="1:17" x14ac:dyDescent="0.25">
      <c r="A6046" s="1">
        <v>42731</v>
      </c>
      <c r="B6046">
        <v>940000</v>
      </c>
      <c r="C6046" t="s">
        <v>2</v>
      </c>
      <c r="D6046" t="s">
        <v>12427</v>
      </c>
      <c r="E6046" t="s">
        <v>10</v>
      </c>
      <c r="F6046">
        <v>3073</v>
      </c>
      <c r="G6046">
        <v>3</v>
      </c>
      <c r="H6046">
        <v>1</v>
      </c>
      <c r="I6046">
        <v>2</v>
      </c>
      <c r="J6046">
        <v>756</v>
      </c>
      <c r="L6046" t="s">
        <v>6160</v>
      </c>
      <c r="M6046" t="s">
        <v>93</v>
      </c>
      <c r="N6046" t="s">
        <v>62</v>
      </c>
      <c r="O6046" s="6" t="str">
        <f>INDEX(lkp_Region,MATCH(tbl_Sales[[#This Row],[Suburb]],lkp_Suburb,0))</f>
        <v>Northern Metropolitan</v>
      </c>
      <c r="P6046" s="6">
        <f>MONTH(tbl_Sales[[#This Row],[Date]])</f>
        <v>12</v>
      </c>
      <c r="Q6046" s="6">
        <f>YEAR(tbl_Sales[[#This Row],[Date]])</f>
        <v>2016</v>
      </c>
    </row>
    <row r="6047" spans="1:17" x14ac:dyDescent="0.25">
      <c r="A6047" s="1">
        <v>42731</v>
      </c>
      <c r="B6047">
        <v>348000</v>
      </c>
      <c r="C6047" t="s">
        <v>13</v>
      </c>
      <c r="D6047" t="s">
        <v>12429</v>
      </c>
      <c r="E6047" t="s">
        <v>10</v>
      </c>
      <c r="F6047">
        <v>3122</v>
      </c>
      <c r="G6047">
        <v>1</v>
      </c>
      <c r="H6047">
        <v>1</v>
      </c>
      <c r="I6047">
        <v>1</v>
      </c>
      <c r="J6047">
        <v>0</v>
      </c>
      <c r="K6047">
        <v>1950</v>
      </c>
      <c r="L6047" t="s">
        <v>6161</v>
      </c>
      <c r="M6047" t="s">
        <v>461</v>
      </c>
      <c r="N6047" t="s">
        <v>101</v>
      </c>
      <c r="O6047" s="6" t="str">
        <f>INDEX(lkp_Region,MATCH(tbl_Sales[[#This Row],[Suburb]],lkp_Suburb,0))</f>
        <v>Southern Metropolitan</v>
      </c>
      <c r="P6047" s="6">
        <f>MONTH(tbl_Sales[[#This Row],[Date]])</f>
        <v>12</v>
      </c>
      <c r="Q6047" s="6">
        <f>YEAR(tbl_Sales[[#This Row],[Date]])</f>
        <v>2016</v>
      </c>
    </row>
    <row r="6048" spans="1:17" x14ac:dyDescent="0.25">
      <c r="A6048" s="1">
        <v>42731</v>
      </c>
      <c r="B6048">
        <v>562500</v>
      </c>
      <c r="C6048" t="s">
        <v>13</v>
      </c>
      <c r="D6048" t="s">
        <v>12427</v>
      </c>
      <c r="E6048" t="s">
        <v>10</v>
      </c>
      <c r="F6048">
        <v>3101</v>
      </c>
      <c r="G6048">
        <v>2</v>
      </c>
      <c r="H6048">
        <v>2</v>
      </c>
      <c r="I6048">
        <v>1</v>
      </c>
      <c r="J6048">
        <v>0</v>
      </c>
      <c r="L6048" t="s">
        <v>6162</v>
      </c>
      <c r="M6048" t="s">
        <v>145</v>
      </c>
      <c r="N6048" t="s">
        <v>101</v>
      </c>
      <c r="O6048" s="6" t="str">
        <f>INDEX(lkp_Region,MATCH(tbl_Sales[[#This Row],[Suburb]],lkp_Suburb,0))</f>
        <v>Southern Metropolitan</v>
      </c>
      <c r="P6048" s="6">
        <f>MONTH(tbl_Sales[[#This Row],[Date]])</f>
        <v>12</v>
      </c>
      <c r="Q6048" s="6">
        <f>YEAR(tbl_Sales[[#This Row],[Date]])</f>
        <v>2016</v>
      </c>
    </row>
    <row r="6049" spans="1:17" x14ac:dyDescent="0.25">
      <c r="A6049" s="1">
        <v>42731</v>
      </c>
      <c r="B6049">
        <v>590000</v>
      </c>
      <c r="C6049" t="s">
        <v>13</v>
      </c>
      <c r="D6049" t="s">
        <v>12429</v>
      </c>
      <c r="E6049" t="s">
        <v>5</v>
      </c>
      <c r="F6049">
        <v>3101</v>
      </c>
      <c r="G6049">
        <v>2</v>
      </c>
      <c r="H6049">
        <v>1</v>
      </c>
      <c r="I6049">
        <v>1</v>
      </c>
      <c r="J6049">
        <v>0</v>
      </c>
      <c r="K6049">
        <v>1975</v>
      </c>
      <c r="L6049" t="s">
        <v>6163</v>
      </c>
      <c r="M6049" t="s">
        <v>145</v>
      </c>
      <c r="N6049" t="s">
        <v>101</v>
      </c>
      <c r="O6049" s="6" t="str">
        <f>INDEX(lkp_Region,MATCH(tbl_Sales[[#This Row],[Suburb]],lkp_Suburb,0))</f>
        <v>Southern Metropolitan</v>
      </c>
      <c r="P6049" s="6">
        <f>MONTH(tbl_Sales[[#This Row],[Date]])</f>
        <v>12</v>
      </c>
      <c r="Q6049" s="6">
        <f>YEAR(tbl_Sales[[#This Row],[Date]])</f>
        <v>2016</v>
      </c>
    </row>
    <row r="6050" spans="1:17" x14ac:dyDescent="0.25">
      <c r="A6050" s="1">
        <v>42731</v>
      </c>
      <c r="B6050">
        <v>1670000</v>
      </c>
      <c r="C6050" t="s">
        <v>2</v>
      </c>
      <c r="D6050" t="s">
        <v>12429</v>
      </c>
      <c r="E6050" t="s">
        <v>10</v>
      </c>
      <c r="F6050">
        <v>3147</v>
      </c>
      <c r="G6050">
        <v>3</v>
      </c>
      <c r="H6050">
        <v>2</v>
      </c>
      <c r="I6050">
        <v>2</v>
      </c>
      <c r="J6050">
        <v>599</v>
      </c>
      <c r="K6050">
        <v>1930</v>
      </c>
      <c r="L6050" t="s">
        <v>6164</v>
      </c>
      <c r="M6050" t="s">
        <v>206</v>
      </c>
      <c r="N6050" t="s">
        <v>101</v>
      </c>
      <c r="O6050" s="6" t="str">
        <f>INDEX(lkp_Region,MATCH(tbl_Sales[[#This Row],[Suburb]],lkp_Suburb,0))</f>
        <v>Southern Metropolitan</v>
      </c>
      <c r="P6050" s="6">
        <f>MONTH(tbl_Sales[[#This Row],[Date]])</f>
        <v>12</v>
      </c>
      <c r="Q6050" s="6">
        <f>YEAR(tbl_Sales[[#This Row],[Date]])</f>
        <v>2016</v>
      </c>
    </row>
    <row r="6051" spans="1:17" x14ac:dyDescent="0.25">
      <c r="A6051" s="1">
        <v>42731</v>
      </c>
      <c r="B6051">
        <v>2070000</v>
      </c>
      <c r="C6051" t="s">
        <v>2</v>
      </c>
      <c r="D6051" t="s">
        <v>12429</v>
      </c>
      <c r="E6051" t="s">
        <v>5</v>
      </c>
      <c r="F6051">
        <v>3104</v>
      </c>
      <c r="G6051">
        <v>5</v>
      </c>
      <c r="H6051">
        <v>2</v>
      </c>
      <c r="I6051">
        <v>1</v>
      </c>
      <c r="J6051">
        <v>1138</v>
      </c>
      <c r="L6051" t="s">
        <v>6165</v>
      </c>
      <c r="M6051" t="s">
        <v>99</v>
      </c>
      <c r="N6051" t="s">
        <v>101</v>
      </c>
      <c r="O6051" s="6" t="str">
        <f>INDEX(lkp_Region,MATCH(tbl_Sales[[#This Row],[Suburb]],lkp_Suburb,0))</f>
        <v>Southern Metropolitan</v>
      </c>
      <c r="P6051" s="6">
        <f>MONTH(tbl_Sales[[#This Row],[Date]])</f>
        <v>12</v>
      </c>
      <c r="Q6051" s="6">
        <f>YEAR(tbl_Sales[[#This Row],[Date]])</f>
        <v>2016</v>
      </c>
    </row>
    <row r="6052" spans="1:17" x14ac:dyDescent="0.25">
      <c r="A6052" s="1">
        <v>42731</v>
      </c>
      <c r="B6052">
        <v>810000</v>
      </c>
      <c r="C6052" t="s">
        <v>13</v>
      </c>
      <c r="D6052" t="s">
        <v>12429</v>
      </c>
      <c r="E6052" t="s">
        <v>10</v>
      </c>
      <c r="F6052">
        <v>3188</v>
      </c>
      <c r="G6052">
        <v>3</v>
      </c>
      <c r="H6052">
        <v>1</v>
      </c>
      <c r="I6052">
        <v>1</v>
      </c>
      <c r="J6052">
        <v>195</v>
      </c>
      <c r="K6052">
        <v>1960</v>
      </c>
      <c r="L6052" t="s">
        <v>6166</v>
      </c>
      <c r="M6052" t="s">
        <v>176</v>
      </c>
      <c r="N6052" t="s">
        <v>107</v>
      </c>
      <c r="O6052" s="6" t="str">
        <f>INDEX(lkp_Region,MATCH(tbl_Sales[[#This Row],[Suburb]],lkp_Suburb,0))</f>
        <v>Southern Metropolitan</v>
      </c>
      <c r="P6052" s="6">
        <f>MONTH(tbl_Sales[[#This Row],[Date]])</f>
        <v>12</v>
      </c>
      <c r="Q6052" s="6">
        <f>YEAR(tbl_Sales[[#This Row],[Date]])</f>
        <v>2016</v>
      </c>
    </row>
    <row r="6053" spans="1:17" x14ac:dyDescent="0.25">
      <c r="A6053" s="1">
        <v>42731</v>
      </c>
      <c r="B6053">
        <v>1515000</v>
      </c>
      <c r="C6053" t="s">
        <v>2</v>
      </c>
      <c r="D6053" t="s">
        <v>12428</v>
      </c>
      <c r="E6053" t="s">
        <v>10</v>
      </c>
      <c r="F6053">
        <v>3188</v>
      </c>
      <c r="G6053">
        <v>4</v>
      </c>
      <c r="H6053">
        <v>2</v>
      </c>
      <c r="I6053">
        <v>0</v>
      </c>
      <c r="J6053">
        <v>611</v>
      </c>
      <c r="K6053">
        <v>1950</v>
      </c>
      <c r="L6053" t="s">
        <v>6167</v>
      </c>
      <c r="M6053" t="s">
        <v>176</v>
      </c>
      <c r="N6053" t="s">
        <v>107</v>
      </c>
      <c r="O6053" s="6" t="str">
        <f>INDEX(lkp_Region,MATCH(tbl_Sales[[#This Row],[Suburb]],lkp_Suburb,0))</f>
        <v>Southern Metropolitan</v>
      </c>
      <c r="P6053" s="6">
        <f>MONTH(tbl_Sales[[#This Row],[Date]])</f>
        <v>12</v>
      </c>
      <c r="Q6053" s="6">
        <f>YEAR(tbl_Sales[[#This Row],[Date]])</f>
        <v>2016</v>
      </c>
    </row>
    <row r="6054" spans="1:17" x14ac:dyDescent="0.25">
      <c r="A6054" s="1">
        <v>42731</v>
      </c>
      <c r="B6054">
        <v>570000</v>
      </c>
      <c r="C6054" t="s">
        <v>2</v>
      </c>
      <c r="D6054" t="s">
        <v>12432</v>
      </c>
      <c r="E6054" t="s">
        <v>10</v>
      </c>
      <c r="F6054">
        <v>3081</v>
      </c>
      <c r="G6054">
        <v>2</v>
      </c>
      <c r="H6054">
        <v>1</v>
      </c>
      <c r="I6054">
        <v>3</v>
      </c>
      <c r="J6054">
        <v>428</v>
      </c>
      <c r="L6054" t="s">
        <v>6168</v>
      </c>
      <c r="M6054" t="s">
        <v>748</v>
      </c>
      <c r="N6054" t="s">
        <v>150</v>
      </c>
      <c r="O6054" s="6" t="str">
        <f>INDEX(lkp_Region,MATCH(tbl_Sales[[#This Row],[Suburb]],lkp_Suburb,0))</f>
        <v>Eastern Metropolitan</v>
      </c>
      <c r="P6054" s="6">
        <f>MONTH(tbl_Sales[[#This Row],[Date]])</f>
        <v>12</v>
      </c>
      <c r="Q6054" s="6">
        <f>YEAR(tbl_Sales[[#This Row],[Date]])</f>
        <v>2016</v>
      </c>
    </row>
    <row r="6055" spans="1:17" x14ac:dyDescent="0.25">
      <c r="A6055" s="1">
        <v>42731</v>
      </c>
      <c r="B6055">
        <v>581000</v>
      </c>
      <c r="C6055" t="s">
        <v>2</v>
      </c>
      <c r="D6055" t="s">
        <v>12423</v>
      </c>
      <c r="E6055" t="s">
        <v>10</v>
      </c>
      <c r="F6055">
        <v>3087</v>
      </c>
      <c r="G6055">
        <v>3</v>
      </c>
      <c r="H6055">
        <v>2</v>
      </c>
      <c r="I6055">
        <v>2</v>
      </c>
      <c r="J6055">
        <v>567</v>
      </c>
      <c r="K6055">
        <v>1970</v>
      </c>
      <c r="L6055" t="s">
        <v>6169</v>
      </c>
      <c r="M6055" t="s">
        <v>349</v>
      </c>
      <c r="N6055" t="s">
        <v>150</v>
      </c>
      <c r="O6055" s="6" t="str">
        <f>INDEX(lkp_Region,MATCH(tbl_Sales[[#This Row],[Suburb]],lkp_Suburb,0))</f>
        <v>Northern Metropolitan</v>
      </c>
      <c r="P6055" s="6">
        <f>MONTH(tbl_Sales[[#This Row],[Date]])</f>
        <v>12</v>
      </c>
      <c r="Q6055" s="6">
        <f>YEAR(tbl_Sales[[#This Row],[Date]])</f>
        <v>2016</v>
      </c>
    </row>
    <row r="6056" spans="1:17" x14ac:dyDescent="0.25">
      <c r="A6056" s="1">
        <v>42732</v>
      </c>
      <c r="B6056">
        <v>1326000</v>
      </c>
      <c r="C6056" t="s">
        <v>13</v>
      </c>
      <c r="D6056" t="s">
        <v>12427</v>
      </c>
      <c r="E6056" t="s">
        <v>10</v>
      </c>
      <c r="F6056">
        <v>3066</v>
      </c>
      <c r="G6056">
        <v>3</v>
      </c>
      <c r="H6056">
        <v>2</v>
      </c>
      <c r="I6056">
        <v>1</v>
      </c>
      <c r="J6056">
        <v>0</v>
      </c>
      <c r="K6056">
        <v>2013</v>
      </c>
      <c r="L6056" t="s">
        <v>6170</v>
      </c>
      <c r="M6056" t="s">
        <v>216</v>
      </c>
      <c r="N6056" t="s">
        <v>8</v>
      </c>
      <c r="O6056" s="6" t="str">
        <f>INDEX(lkp_Region,MATCH(tbl_Sales[[#This Row],[Suburb]],lkp_Suburb,0))</f>
        <v>Northern Metropolitan</v>
      </c>
      <c r="P6056" s="6">
        <f>MONTH(tbl_Sales[[#This Row],[Date]])</f>
        <v>12</v>
      </c>
      <c r="Q6056" s="6">
        <f>YEAR(tbl_Sales[[#This Row],[Date]])</f>
        <v>2016</v>
      </c>
    </row>
    <row r="6057" spans="1:17" x14ac:dyDescent="0.25">
      <c r="A6057" s="1">
        <v>42732</v>
      </c>
      <c r="B6057">
        <v>549800</v>
      </c>
      <c r="C6057" t="s">
        <v>13</v>
      </c>
      <c r="D6057" t="s">
        <v>12428</v>
      </c>
      <c r="E6057" t="s">
        <v>10</v>
      </c>
      <c r="F6057">
        <v>3181</v>
      </c>
      <c r="G6057">
        <v>1</v>
      </c>
      <c r="H6057">
        <v>1</v>
      </c>
      <c r="I6057">
        <v>1</v>
      </c>
      <c r="J6057">
        <v>0</v>
      </c>
      <c r="K6057">
        <v>2012</v>
      </c>
      <c r="L6057" t="s">
        <v>6171</v>
      </c>
      <c r="M6057" t="s">
        <v>302</v>
      </c>
      <c r="N6057" t="s">
        <v>76</v>
      </c>
      <c r="O6057" s="6" t="str">
        <f>INDEX(lkp_Region,MATCH(tbl_Sales[[#This Row],[Suburb]],lkp_Suburb,0))</f>
        <v>Southern Metropolitan</v>
      </c>
      <c r="P6057" s="6">
        <f>MONTH(tbl_Sales[[#This Row],[Date]])</f>
        <v>12</v>
      </c>
      <c r="Q6057" s="6">
        <f>YEAR(tbl_Sales[[#This Row],[Date]])</f>
        <v>2016</v>
      </c>
    </row>
    <row r="6058" spans="1:17" x14ac:dyDescent="0.25">
      <c r="A6058" s="1">
        <v>42732</v>
      </c>
      <c r="B6058">
        <v>540000</v>
      </c>
      <c r="C6058" t="s">
        <v>2</v>
      </c>
      <c r="D6058" t="s">
        <v>12428</v>
      </c>
      <c r="E6058" t="s">
        <v>5</v>
      </c>
      <c r="F6058">
        <v>3060</v>
      </c>
      <c r="G6058">
        <v>4</v>
      </c>
      <c r="H6058">
        <v>2</v>
      </c>
      <c r="I6058">
        <v>3</v>
      </c>
      <c r="J6058">
        <v>254</v>
      </c>
      <c r="K6058">
        <v>1990</v>
      </c>
      <c r="L6058" t="s">
        <v>6172</v>
      </c>
      <c r="M6058" t="s">
        <v>16</v>
      </c>
      <c r="N6058" t="s">
        <v>18</v>
      </c>
      <c r="O6058" s="6" t="str">
        <f>INDEX(lkp_Region,MATCH(tbl_Sales[[#This Row],[Suburb]],lkp_Suburb,0))</f>
        <v>Northern Metropolitan</v>
      </c>
      <c r="P6058" s="6">
        <f>MONTH(tbl_Sales[[#This Row],[Date]])</f>
        <v>12</v>
      </c>
      <c r="Q6058" s="6">
        <f>YEAR(tbl_Sales[[#This Row],[Date]])</f>
        <v>2016</v>
      </c>
    </row>
    <row r="6059" spans="1:17" x14ac:dyDescent="0.25">
      <c r="A6059" s="1">
        <v>42732</v>
      </c>
      <c r="B6059">
        <v>572000</v>
      </c>
      <c r="C6059" t="s">
        <v>2</v>
      </c>
      <c r="D6059" t="s">
        <v>12424</v>
      </c>
      <c r="E6059" t="s">
        <v>10</v>
      </c>
      <c r="F6059">
        <v>3046</v>
      </c>
      <c r="G6059">
        <v>3</v>
      </c>
      <c r="H6059">
        <v>1</v>
      </c>
      <c r="I6059">
        <v>2</v>
      </c>
      <c r="J6059">
        <v>627</v>
      </c>
      <c r="L6059" t="s">
        <v>6173</v>
      </c>
      <c r="M6059" t="s">
        <v>78</v>
      </c>
      <c r="N6059" t="s">
        <v>18</v>
      </c>
      <c r="O6059" s="6" t="str">
        <f>INDEX(lkp_Region,MATCH(tbl_Sales[[#This Row],[Suburb]],lkp_Suburb,0))</f>
        <v>Northern Metropolitan</v>
      </c>
      <c r="P6059" s="6">
        <f>MONTH(tbl_Sales[[#This Row],[Date]])</f>
        <v>12</v>
      </c>
      <c r="Q6059" s="6">
        <f>YEAR(tbl_Sales[[#This Row],[Date]])</f>
        <v>2016</v>
      </c>
    </row>
    <row r="6060" spans="1:17" x14ac:dyDescent="0.25">
      <c r="A6060" s="1">
        <v>42732</v>
      </c>
      <c r="B6060">
        <v>656000</v>
      </c>
      <c r="C6060" t="s">
        <v>13</v>
      </c>
      <c r="D6060" t="s">
        <v>12424</v>
      </c>
      <c r="E6060" t="s">
        <v>10</v>
      </c>
      <c r="F6060">
        <v>3057</v>
      </c>
      <c r="G6060">
        <v>2</v>
      </c>
      <c r="H6060">
        <v>1</v>
      </c>
      <c r="I6060">
        <v>1</v>
      </c>
      <c r="J6060">
        <v>0</v>
      </c>
      <c r="K6060">
        <v>1960</v>
      </c>
      <c r="L6060" t="s">
        <v>6174</v>
      </c>
      <c r="M6060" t="s">
        <v>83</v>
      </c>
      <c r="N6060" t="s">
        <v>18</v>
      </c>
      <c r="O6060" s="6" t="str">
        <f>INDEX(lkp_Region,MATCH(tbl_Sales[[#This Row],[Suburb]],lkp_Suburb,0))</f>
        <v>Northern Metropolitan</v>
      </c>
      <c r="P6060" s="6">
        <f>MONTH(tbl_Sales[[#This Row],[Date]])</f>
        <v>12</v>
      </c>
      <c r="Q6060" s="6">
        <f>YEAR(tbl_Sales[[#This Row],[Date]])</f>
        <v>2016</v>
      </c>
    </row>
    <row r="6061" spans="1:17" x14ac:dyDescent="0.25">
      <c r="A6061" s="1">
        <v>42732</v>
      </c>
      <c r="B6061">
        <v>670000</v>
      </c>
      <c r="C6061" t="s">
        <v>2</v>
      </c>
      <c r="D6061" t="s">
        <v>12428</v>
      </c>
      <c r="E6061" t="s">
        <v>5</v>
      </c>
      <c r="F6061">
        <v>3046</v>
      </c>
      <c r="G6061">
        <v>3</v>
      </c>
      <c r="H6061">
        <v>1</v>
      </c>
      <c r="I6061">
        <v>4</v>
      </c>
      <c r="J6061">
        <v>734</v>
      </c>
      <c r="K6061">
        <v>1960</v>
      </c>
      <c r="L6061" t="s">
        <v>6175</v>
      </c>
      <c r="M6061" t="s">
        <v>78</v>
      </c>
      <c r="N6061" t="s">
        <v>18</v>
      </c>
      <c r="O6061" s="6" t="str">
        <f>INDEX(lkp_Region,MATCH(tbl_Sales[[#This Row],[Suburb]],lkp_Suburb,0))</f>
        <v>Northern Metropolitan</v>
      </c>
      <c r="P6061" s="6">
        <f>MONTH(tbl_Sales[[#This Row],[Date]])</f>
        <v>12</v>
      </c>
      <c r="Q6061" s="6">
        <f>YEAR(tbl_Sales[[#This Row],[Date]])</f>
        <v>2016</v>
      </c>
    </row>
    <row r="6062" spans="1:17" x14ac:dyDescent="0.25">
      <c r="A6062" s="1">
        <v>42732</v>
      </c>
      <c r="B6062">
        <v>985000</v>
      </c>
      <c r="C6062" t="s">
        <v>2</v>
      </c>
      <c r="D6062" t="s">
        <v>12429</v>
      </c>
      <c r="E6062" t="s">
        <v>10</v>
      </c>
      <c r="F6062">
        <v>3058</v>
      </c>
      <c r="G6062">
        <v>3</v>
      </c>
      <c r="H6062">
        <v>1</v>
      </c>
      <c r="I6062">
        <v>1</v>
      </c>
      <c r="J6062">
        <v>309</v>
      </c>
      <c r="K6062">
        <v>1880</v>
      </c>
      <c r="L6062" t="s">
        <v>6176</v>
      </c>
      <c r="M6062" t="s">
        <v>41</v>
      </c>
      <c r="N6062" t="s">
        <v>18</v>
      </c>
      <c r="O6062" s="6" t="str">
        <f>INDEX(lkp_Region,MATCH(tbl_Sales[[#This Row],[Suburb]],lkp_Suburb,0))</f>
        <v>Northern Metropolitan</v>
      </c>
      <c r="P6062" s="6">
        <f>MONTH(tbl_Sales[[#This Row],[Date]])</f>
        <v>12</v>
      </c>
      <c r="Q6062" s="6">
        <f>YEAR(tbl_Sales[[#This Row],[Date]])</f>
        <v>2016</v>
      </c>
    </row>
    <row r="6063" spans="1:17" x14ac:dyDescent="0.25">
      <c r="A6063" s="1">
        <v>42732</v>
      </c>
      <c r="B6063">
        <v>360000</v>
      </c>
      <c r="C6063" t="s">
        <v>13</v>
      </c>
      <c r="D6063" t="s">
        <v>12427</v>
      </c>
      <c r="E6063" t="s">
        <v>5</v>
      </c>
      <c r="F6063">
        <v>3031</v>
      </c>
      <c r="G6063">
        <v>2</v>
      </c>
      <c r="H6063">
        <v>1</v>
      </c>
      <c r="I6063">
        <v>1</v>
      </c>
      <c r="J6063">
        <v>0</v>
      </c>
      <c r="L6063" t="s">
        <v>6177</v>
      </c>
      <c r="M6063" t="s">
        <v>288</v>
      </c>
      <c r="N6063" t="s">
        <v>49</v>
      </c>
      <c r="O6063" s="6" t="str">
        <f>INDEX(lkp_Region,MATCH(tbl_Sales[[#This Row],[Suburb]],lkp_Suburb,0))</f>
        <v>Northern Metropolitan</v>
      </c>
      <c r="P6063" s="6">
        <f>MONTH(tbl_Sales[[#This Row],[Date]])</f>
        <v>12</v>
      </c>
      <c r="Q6063" s="6">
        <f>YEAR(tbl_Sales[[#This Row],[Date]])</f>
        <v>2016</v>
      </c>
    </row>
    <row r="6064" spans="1:17" x14ac:dyDescent="0.25">
      <c r="A6064" s="1">
        <v>42732</v>
      </c>
      <c r="B6064">
        <v>720000</v>
      </c>
      <c r="C6064" t="s">
        <v>51</v>
      </c>
      <c r="D6064" t="s">
        <v>12427</v>
      </c>
      <c r="E6064" t="s">
        <v>10</v>
      </c>
      <c r="F6064">
        <v>3040</v>
      </c>
      <c r="G6064">
        <v>3</v>
      </c>
      <c r="H6064">
        <v>1</v>
      </c>
      <c r="I6064">
        <v>2</v>
      </c>
      <c r="J6064">
        <v>190</v>
      </c>
      <c r="K6064">
        <v>1999</v>
      </c>
      <c r="L6064" t="s">
        <v>6178</v>
      </c>
      <c r="M6064" t="s">
        <v>47</v>
      </c>
      <c r="N6064" t="s">
        <v>49</v>
      </c>
      <c r="O6064" s="6" t="str">
        <f>INDEX(lkp_Region,MATCH(tbl_Sales[[#This Row],[Suburb]],lkp_Suburb,0))</f>
        <v>Western Metropolitan</v>
      </c>
      <c r="P6064" s="6">
        <f>MONTH(tbl_Sales[[#This Row],[Date]])</f>
        <v>12</v>
      </c>
      <c r="Q6064" s="6">
        <f>YEAR(tbl_Sales[[#This Row],[Date]])</f>
        <v>2016</v>
      </c>
    </row>
    <row r="6065" spans="1:17" x14ac:dyDescent="0.25">
      <c r="A6065" s="1">
        <v>42732</v>
      </c>
      <c r="B6065">
        <v>1013000</v>
      </c>
      <c r="C6065" t="s">
        <v>2</v>
      </c>
      <c r="D6065" t="s">
        <v>12430</v>
      </c>
      <c r="E6065" t="s">
        <v>10</v>
      </c>
      <c r="F6065">
        <v>3039</v>
      </c>
      <c r="G6065">
        <v>2</v>
      </c>
      <c r="H6065">
        <v>1</v>
      </c>
      <c r="I6065">
        <v>0</v>
      </c>
      <c r="J6065">
        <v>237</v>
      </c>
      <c r="L6065" t="s">
        <v>6179</v>
      </c>
      <c r="M6065" t="s">
        <v>242</v>
      </c>
      <c r="N6065" t="s">
        <v>49</v>
      </c>
      <c r="O6065" s="6" t="str">
        <f>INDEX(lkp_Region,MATCH(tbl_Sales[[#This Row],[Suburb]],lkp_Suburb,0))</f>
        <v>Western Metropolitan</v>
      </c>
      <c r="P6065" s="6">
        <f>MONTH(tbl_Sales[[#This Row],[Date]])</f>
        <v>12</v>
      </c>
      <c r="Q6065" s="6">
        <f>YEAR(tbl_Sales[[#This Row],[Date]])</f>
        <v>2016</v>
      </c>
    </row>
    <row r="6066" spans="1:17" x14ac:dyDescent="0.25">
      <c r="A6066" s="1">
        <v>42732</v>
      </c>
      <c r="B6066">
        <v>1225000</v>
      </c>
      <c r="C6066" t="s">
        <v>2</v>
      </c>
      <c r="D6066" t="s">
        <v>12427</v>
      </c>
      <c r="E6066" t="s">
        <v>5</v>
      </c>
      <c r="F6066">
        <v>3011</v>
      </c>
      <c r="G6066">
        <v>4</v>
      </c>
      <c r="H6066">
        <v>2</v>
      </c>
      <c r="I6066">
        <v>1</v>
      </c>
      <c r="J6066">
        <v>319</v>
      </c>
      <c r="K6066">
        <v>1915</v>
      </c>
      <c r="L6066" t="s">
        <v>5948</v>
      </c>
      <c r="M6066" t="s">
        <v>22</v>
      </c>
      <c r="N6066" t="s">
        <v>21</v>
      </c>
      <c r="O6066" s="6" t="str">
        <f>INDEX(lkp_Region,MATCH(tbl_Sales[[#This Row],[Suburb]],lkp_Suburb,0))</f>
        <v>Western Metropolitan</v>
      </c>
      <c r="P6066" s="6">
        <f>MONTH(tbl_Sales[[#This Row],[Date]])</f>
        <v>12</v>
      </c>
      <c r="Q6066" s="6">
        <f>YEAR(tbl_Sales[[#This Row],[Date]])</f>
        <v>2016</v>
      </c>
    </row>
    <row r="6067" spans="1:17" x14ac:dyDescent="0.25">
      <c r="A6067" s="1">
        <v>42732</v>
      </c>
      <c r="B6067">
        <v>845000</v>
      </c>
      <c r="C6067" t="s">
        <v>2</v>
      </c>
      <c r="D6067" t="s">
        <v>12427</v>
      </c>
      <c r="E6067" t="s">
        <v>10</v>
      </c>
      <c r="F6067">
        <v>3165</v>
      </c>
      <c r="G6067">
        <v>3</v>
      </c>
      <c r="H6067">
        <v>2</v>
      </c>
      <c r="I6067">
        <v>2</v>
      </c>
      <c r="J6067">
        <v>295</v>
      </c>
      <c r="K6067">
        <v>1998</v>
      </c>
      <c r="L6067" t="s">
        <v>6180</v>
      </c>
      <c r="M6067" t="s">
        <v>138</v>
      </c>
      <c r="N6067" t="s">
        <v>57</v>
      </c>
      <c r="O6067" s="6" t="str">
        <f>INDEX(lkp_Region,MATCH(tbl_Sales[[#This Row],[Suburb]],lkp_Suburb,0))</f>
        <v>Southern Metropolitan</v>
      </c>
      <c r="P6067" s="6">
        <f>MONTH(tbl_Sales[[#This Row],[Date]])</f>
        <v>12</v>
      </c>
      <c r="Q6067" s="6">
        <f>YEAR(tbl_Sales[[#This Row],[Date]])</f>
        <v>2016</v>
      </c>
    </row>
    <row r="6068" spans="1:17" x14ac:dyDescent="0.25">
      <c r="A6068" s="1">
        <v>42732</v>
      </c>
      <c r="B6068">
        <v>1225000</v>
      </c>
      <c r="C6068" t="s">
        <v>2</v>
      </c>
      <c r="D6068" t="s">
        <v>12427</v>
      </c>
      <c r="E6068" t="s">
        <v>10</v>
      </c>
      <c r="F6068">
        <v>3162</v>
      </c>
      <c r="G6068">
        <v>2</v>
      </c>
      <c r="H6068">
        <v>1</v>
      </c>
      <c r="I6068">
        <v>2</v>
      </c>
      <c r="J6068">
        <v>284</v>
      </c>
      <c r="K6068">
        <v>1940</v>
      </c>
      <c r="L6068" t="s">
        <v>6181</v>
      </c>
      <c r="M6068" t="s">
        <v>569</v>
      </c>
      <c r="N6068" t="s">
        <v>57</v>
      </c>
      <c r="O6068" s="6" t="str">
        <f>INDEX(lkp_Region,MATCH(tbl_Sales[[#This Row],[Suburb]],lkp_Suburb,0))</f>
        <v>Southern Metropolitan</v>
      </c>
      <c r="P6068" s="6">
        <f>MONTH(tbl_Sales[[#This Row],[Date]])</f>
        <v>12</v>
      </c>
      <c r="Q6068" s="6">
        <f>YEAR(tbl_Sales[[#This Row],[Date]])</f>
        <v>2016</v>
      </c>
    </row>
    <row r="6069" spans="1:17" x14ac:dyDescent="0.25">
      <c r="A6069" s="1">
        <v>42732</v>
      </c>
      <c r="B6069">
        <v>1250000</v>
      </c>
      <c r="C6069" t="s">
        <v>2</v>
      </c>
      <c r="D6069" t="s">
        <v>12427</v>
      </c>
      <c r="E6069" t="s">
        <v>10</v>
      </c>
      <c r="F6069">
        <v>3204</v>
      </c>
      <c r="G6069">
        <v>2</v>
      </c>
      <c r="H6069">
        <v>1</v>
      </c>
      <c r="I6069">
        <v>1</v>
      </c>
      <c r="J6069">
        <v>516</v>
      </c>
      <c r="L6069" t="s">
        <v>6182</v>
      </c>
      <c r="M6069" t="s">
        <v>63</v>
      </c>
      <c r="N6069" t="s">
        <v>57</v>
      </c>
      <c r="O6069" s="6" t="str">
        <f>INDEX(lkp_Region,MATCH(tbl_Sales[[#This Row],[Suburb]],lkp_Suburb,0))</f>
        <v>Southern Metropolitan</v>
      </c>
      <c r="P6069" s="6">
        <f>MONTH(tbl_Sales[[#This Row],[Date]])</f>
        <v>12</v>
      </c>
      <c r="Q6069" s="6">
        <f>YEAR(tbl_Sales[[#This Row],[Date]])</f>
        <v>2016</v>
      </c>
    </row>
    <row r="6070" spans="1:17" x14ac:dyDescent="0.25">
      <c r="A6070" s="1">
        <v>42732</v>
      </c>
      <c r="B6070">
        <v>422000</v>
      </c>
      <c r="C6070" t="s">
        <v>13</v>
      </c>
      <c r="D6070" t="s">
        <v>12425</v>
      </c>
      <c r="E6070" t="s">
        <v>10</v>
      </c>
      <c r="F6070">
        <v>3070</v>
      </c>
      <c r="G6070">
        <v>1</v>
      </c>
      <c r="H6070">
        <v>1</v>
      </c>
      <c r="I6070">
        <v>1</v>
      </c>
      <c r="J6070">
        <v>0</v>
      </c>
      <c r="K6070">
        <v>1970</v>
      </c>
      <c r="L6070" t="s">
        <v>6183</v>
      </c>
      <c r="M6070" t="s">
        <v>271</v>
      </c>
      <c r="N6070" t="s">
        <v>62</v>
      </c>
      <c r="O6070" s="6" t="str">
        <f>INDEX(lkp_Region,MATCH(tbl_Sales[[#This Row],[Suburb]],lkp_Suburb,0))</f>
        <v>Northern Metropolitan</v>
      </c>
      <c r="P6070" s="6">
        <f>MONTH(tbl_Sales[[#This Row],[Date]])</f>
        <v>12</v>
      </c>
      <c r="Q6070" s="6">
        <f>YEAR(tbl_Sales[[#This Row],[Date]])</f>
        <v>2016</v>
      </c>
    </row>
    <row r="6071" spans="1:17" x14ac:dyDescent="0.25">
      <c r="A6071" s="1">
        <v>42732</v>
      </c>
      <c r="B6071">
        <v>440000</v>
      </c>
      <c r="C6071" t="s">
        <v>13</v>
      </c>
      <c r="D6071" t="s">
        <v>12427</v>
      </c>
      <c r="E6071" t="s">
        <v>5</v>
      </c>
      <c r="F6071">
        <v>3073</v>
      </c>
      <c r="G6071">
        <v>2</v>
      </c>
      <c r="H6071">
        <v>1</v>
      </c>
      <c r="I6071">
        <v>2</v>
      </c>
      <c r="J6071">
        <v>132</v>
      </c>
      <c r="K6071">
        <v>1980</v>
      </c>
      <c r="L6071" t="s">
        <v>4877</v>
      </c>
      <c r="M6071" t="s">
        <v>93</v>
      </c>
      <c r="N6071" t="s">
        <v>62</v>
      </c>
      <c r="O6071" s="6" t="str">
        <f>INDEX(lkp_Region,MATCH(tbl_Sales[[#This Row],[Suburb]],lkp_Suburb,0))</f>
        <v>Northern Metropolitan</v>
      </c>
      <c r="P6071" s="6">
        <f>MONTH(tbl_Sales[[#This Row],[Date]])</f>
        <v>12</v>
      </c>
      <c r="Q6071" s="6">
        <f>YEAR(tbl_Sales[[#This Row],[Date]])</f>
        <v>2016</v>
      </c>
    </row>
    <row r="6072" spans="1:17" x14ac:dyDescent="0.25">
      <c r="A6072" s="1">
        <v>42732</v>
      </c>
      <c r="B6072">
        <v>635000</v>
      </c>
      <c r="C6072" t="s">
        <v>2</v>
      </c>
      <c r="D6072" t="s">
        <v>12427</v>
      </c>
      <c r="E6072" t="s">
        <v>5</v>
      </c>
      <c r="F6072">
        <v>3073</v>
      </c>
      <c r="G6072">
        <v>2</v>
      </c>
      <c r="H6072">
        <v>2</v>
      </c>
      <c r="I6072">
        <v>2</v>
      </c>
      <c r="J6072">
        <v>654</v>
      </c>
      <c r="L6072" t="s">
        <v>6184</v>
      </c>
      <c r="M6072" t="s">
        <v>93</v>
      </c>
      <c r="N6072" t="s">
        <v>62</v>
      </c>
      <c r="O6072" s="6" t="str">
        <f>INDEX(lkp_Region,MATCH(tbl_Sales[[#This Row],[Suburb]],lkp_Suburb,0))</f>
        <v>Northern Metropolitan</v>
      </c>
      <c r="P6072" s="6">
        <f>MONTH(tbl_Sales[[#This Row],[Date]])</f>
        <v>12</v>
      </c>
      <c r="Q6072" s="6">
        <f>YEAR(tbl_Sales[[#This Row],[Date]])</f>
        <v>2016</v>
      </c>
    </row>
    <row r="6073" spans="1:17" x14ac:dyDescent="0.25">
      <c r="A6073" s="1">
        <v>42732</v>
      </c>
      <c r="B6073">
        <v>900000</v>
      </c>
      <c r="C6073" t="s">
        <v>2</v>
      </c>
      <c r="D6073" t="s">
        <v>12428</v>
      </c>
      <c r="E6073" t="s">
        <v>10</v>
      </c>
      <c r="F6073">
        <v>3073</v>
      </c>
      <c r="G6073">
        <v>3</v>
      </c>
      <c r="H6073">
        <v>2</v>
      </c>
      <c r="I6073">
        <v>2</v>
      </c>
      <c r="J6073">
        <v>634</v>
      </c>
      <c r="L6073" t="s">
        <v>6185</v>
      </c>
      <c r="M6073" t="s">
        <v>93</v>
      </c>
      <c r="N6073" t="s">
        <v>62</v>
      </c>
      <c r="O6073" s="6" t="str">
        <f>INDEX(lkp_Region,MATCH(tbl_Sales[[#This Row],[Suburb]],lkp_Suburb,0))</f>
        <v>Northern Metropolitan</v>
      </c>
      <c r="P6073" s="6">
        <f>MONTH(tbl_Sales[[#This Row],[Date]])</f>
        <v>12</v>
      </c>
      <c r="Q6073" s="6">
        <f>YEAR(tbl_Sales[[#This Row],[Date]])</f>
        <v>2016</v>
      </c>
    </row>
    <row r="6074" spans="1:17" x14ac:dyDescent="0.25">
      <c r="A6074" s="1">
        <v>42732</v>
      </c>
      <c r="B6074">
        <v>1100000</v>
      </c>
      <c r="C6074" t="s">
        <v>13</v>
      </c>
      <c r="D6074" t="s">
        <v>12429</v>
      </c>
      <c r="E6074" t="s">
        <v>10</v>
      </c>
      <c r="F6074">
        <v>3101</v>
      </c>
      <c r="G6074">
        <v>3</v>
      </c>
      <c r="H6074">
        <v>1</v>
      </c>
      <c r="I6074">
        <v>1</v>
      </c>
      <c r="J6074">
        <v>0</v>
      </c>
      <c r="K6074">
        <v>1935</v>
      </c>
      <c r="L6074" t="s">
        <v>6186</v>
      </c>
      <c r="M6074" t="s">
        <v>145</v>
      </c>
      <c r="N6074" t="s">
        <v>101</v>
      </c>
      <c r="O6074" s="6" t="str">
        <f>INDEX(lkp_Region,MATCH(tbl_Sales[[#This Row],[Suburb]],lkp_Suburb,0))</f>
        <v>Southern Metropolitan</v>
      </c>
      <c r="P6074" s="6">
        <f>MONTH(tbl_Sales[[#This Row],[Date]])</f>
        <v>12</v>
      </c>
      <c r="Q6074" s="6">
        <f>YEAR(tbl_Sales[[#This Row],[Date]])</f>
        <v>2016</v>
      </c>
    </row>
    <row r="6075" spans="1:17" x14ac:dyDescent="0.25">
      <c r="A6075" s="1">
        <v>42732</v>
      </c>
      <c r="B6075">
        <v>1725000</v>
      </c>
      <c r="C6075" t="s">
        <v>2</v>
      </c>
      <c r="D6075" t="s">
        <v>12431</v>
      </c>
      <c r="E6075" t="s">
        <v>5</v>
      </c>
      <c r="F6075">
        <v>3187</v>
      </c>
      <c r="G6075">
        <v>4</v>
      </c>
      <c r="H6075">
        <v>3</v>
      </c>
      <c r="I6075">
        <v>2</v>
      </c>
      <c r="J6075">
        <v>798</v>
      </c>
      <c r="L6075" t="s">
        <v>6187</v>
      </c>
      <c r="M6075" t="s">
        <v>346</v>
      </c>
      <c r="N6075" t="s">
        <v>107</v>
      </c>
      <c r="O6075" s="6" t="str">
        <f>INDEX(lkp_Region,MATCH(tbl_Sales[[#This Row],[Suburb]],lkp_Suburb,0))</f>
        <v>Southern Metropolitan</v>
      </c>
      <c r="P6075" s="6">
        <f>MONTH(tbl_Sales[[#This Row],[Date]])</f>
        <v>12</v>
      </c>
      <c r="Q6075" s="6">
        <f>YEAR(tbl_Sales[[#This Row],[Date]])</f>
        <v>2016</v>
      </c>
    </row>
    <row r="6076" spans="1:17" x14ac:dyDescent="0.25">
      <c r="A6076" s="1">
        <v>42732</v>
      </c>
      <c r="B6076">
        <v>475000</v>
      </c>
      <c r="C6076" t="s">
        <v>13</v>
      </c>
      <c r="D6076" t="s">
        <v>12423</v>
      </c>
      <c r="E6076" t="s">
        <v>5</v>
      </c>
      <c r="F6076">
        <v>3079</v>
      </c>
      <c r="G6076">
        <v>2</v>
      </c>
      <c r="H6076">
        <v>1</v>
      </c>
      <c r="I6076">
        <v>1</v>
      </c>
      <c r="J6076">
        <v>0</v>
      </c>
      <c r="K6076">
        <v>1960</v>
      </c>
      <c r="L6076" t="s">
        <v>6188</v>
      </c>
      <c r="M6076" t="s">
        <v>213</v>
      </c>
      <c r="N6076" t="s">
        <v>150</v>
      </c>
      <c r="O6076" s="6" t="str">
        <f>INDEX(lkp_Region,MATCH(tbl_Sales[[#This Row],[Suburb]],lkp_Suburb,0))</f>
        <v>Eastern Metropolitan</v>
      </c>
      <c r="P6076" s="6">
        <f>MONTH(tbl_Sales[[#This Row],[Date]])</f>
        <v>12</v>
      </c>
      <c r="Q6076" s="6">
        <f>YEAR(tbl_Sales[[#This Row],[Date]])</f>
        <v>2016</v>
      </c>
    </row>
    <row r="6077" spans="1:17" x14ac:dyDescent="0.25">
      <c r="A6077" s="1">
        <v>42732</v>
      </c>
      <c r="B6077">
        <v>671000</v>
      </c>
      <c r="C6077" t="s">
        <v>2</v>
      </c>
      <c r="D6077" t="s">
        <v>12423</v>
      </c>
      <c r="E6077" t="s">
        <v>10</v>
      </c>
      <c r="F6077">
        <v>3087</v>
      </c>
      <c r="G6077">
        <v>3</v>
      </c>
      <c r="H6077">
        <v>2</v>
      </c>
      <c r="I6077">
        <v>2</v>
      </c>
      <c r="J6077">
        <v>280</v>
      </c>
      <c r="K6077">
        <v>2002</v>
      </c>
      <c r="L6077" t="s">
        <v>6189</v>
      </c>
      <c r="M6077" t="s">
        <v>349</v>
      </c>
      <c r="N6077" t="s">
        <v>150</v>
      </c>
      <c r="O6077" s="6" t="str">
        <f>INDEX(lkp_Region,MATCH(tbl_Sales[[#This Row],[Suburb]],lkp_Suburb,0))</f>
        <v>Northern Metropolitan</v>
      </c>
      <c r="P6077" s="6">
        <f>MONTH(tbl_Sales[[#This Row],[Date]])</f>
        <v>12</v>
      </c>
      <c r="Q6077" s="6">
        <f>YEAR(tbl_Sales[[#This Row],[Date]])</f>
        <v>2016</v>
      </c>
    </row>
    <row r="6078" spans="1:17" x14ac:dyDescent="0.25">
      <c r="A6078" s="1">
        <v>42732</v>
      </c>
      <c r="B6078">
        <v>1660000</v>
      </c>
      <c r="C6078" t="s">
        <v>2</v>
      </c>
      <c r="D6078" t="s">
        <v>12425</v>
      </c>
      <c r="E6078" t="s">
        <v>10</v>
      </c>
      <c r="F6078">
        <v>3079</v>
      </c>
      <c r="G6078">
        <v>4</v>
      </c>
      <c r="H6078">
        <v>2</v>
      </c>
      <c r="I6078">
        <v>2</v>
      </c>
      <c r="J6078">
        <v>830</v>
      </c>
      <c r="K6078">
        <v>1950</v>
      </c>
      <c r="L6078" t="s">
        <v>6190</v>
      </c>
      <c r="M6078" t="s">
        <v>1008</v>
      </c>
      <c r="N6078" t="s">
        <v>150</v>
      </c>
      <c r="O6078" s="6" t="str">
        <f>INDEX(lkp_Region,MATCH(tbl_Sales[[#This Row],[Suburb]],lkp_Suburb,0))</f>
        <v>Eastern Metropolitan</v>
      </c>
      <c r="P6078" s="6">
        <f>MONTH(tbl_Sales[[#This Row],[Date]])</f>
        <v>12</v>
      </c>
      <c r="Q6078" s="6">
        <f>YEAR(tbl_Sales[[#This Row],[Date]])</f>
        <v>2016</v>
      </c>
    </row>
    <row r="6079" spans="1:17" x14ac:dyDescent="0.25">
      <c r="A6079" s="1">
        <v>42733</v>
      </c>
      <c r="B6079">
        <v>1315000</v>
      </c>
      <c r="C6079" t="s">
        <v>2</v>
      </c>
      <c r="D6079" t="s">
        <v>12429</v>
      </c>
      <c r="E6079" t="s">
        <v>10</v>
      </c>
      <c r="F6079">
        <v>3068</v>
      </c>
      <c r="G6079">
        <v>2</v>
      </c>
      <c r="H6079">
        <v>1</v>
      </c>
      <c r="I6079">
        <v>0</v>
      </c>
      <c r="J6079">
        <v>143</v>
      </c>
      <c r="L6079" t="s">
        <v>6191</v>
      </c>
      <c r="M6079" t="s">
        <v>72</v>
      </c>
      <c r="N6079" t="s">
        <v>8</v>
      </c>
      <c r="O6079" s="6" t="str">
        <f>INDEX(lkp_Region,MATCH(tbl_Sales[[#This Row],[Suburb]],lkp_Suburb,0))</f>
        <v>Northern Metropolitan</v>
      </c>
      <c r="P6079" s="6">
        <f>MONTH(tbl_Sales[[#This Row],[Date]])</f>
        <v>12</v>
      </c>
      <c r="Q6079" s="6">
        <f>YEAR(tbl_Sales[[#This Row],[Date]])</f>
        <v>2016</v>
      </c>
    </row>
    <row r="6080" spans="1:17" x14ac:dyDescent="0.25">
      <c r="A6080" s="1">
        <v>42733</v>
      </c>
      <c r="B6080">
        <v>725000</v>
      </c>
      <c r="C6080" t="s">
        <v>13</v>
      </c>
      <c r="D6080" t="s">
        <v>12429</v>
      </c>
      <c r="E6080" t="s">
        <v>5</v>
      </c>
      <c r="F6080">
        <v>3127</v>
      </c>
      <c r="G6080">
        <v>2</v>
      </c>
      <c r="H6080">
        <v>2</v>
      </c>
      <c r="I6080">
        <v>2</v>
      </c>
      <c r="J6080">
        <v>0</v>
      </c>
      <c r="K6080">
        <v>2005</v>
      </c>
      <c r="L6080" t="s">
        <v>6192</v>
      </c>
      <c r="M6080" t="s">
        <v>34</v>
      </c>
      <c r="N6080" t="s">
        <v>14</v>
      </c>
      <c r="O6080" s="6" t="str">
        <f>INDEX(lkp_Region,MATCH(tbl_Sales[[#This Row],[Suburb]],lkp_Suburb,0))</f>
        <v>Eastern Metropolitan</v>
      </c>
      <c r="P6080" s="6">
        <f>MONTH(tbl_Sales[[#This Row],[Date]])</f>
        <v>12</v>
      </c>
      <c r="Q6080" s="6">
        <f>YEAR(tbl_Sales[[#This Row],[Date]])</f>
        <v>2016</v>
      </c>
    </row>
    <row r="6081" spans="1:17" x14ac:dyDescent="0.25">
      <c r="A6081" s="1">
        <v>42733</v>
      </c>
      <c r="B6081">
        <v>1175000</v>
      </c>
      <c r="C6081" t="s">
        <v>2</v>
      </c>
      <c r="D6081" t="s">
        <v>12423</v>
      </c>
      <c r="E6081" t="s">
        <v>10</v>
      </c>
      <c r="F6081">
        <v>3125</v>
      </c>
      <c r="G6081">
        <v>3</v>
      </c>
      <c r="H6081">
        <v>1</v>
      </c>
      <c r="I6081">
        <v>2</v>
      </c>
      <c r="J6081">
        <v>661</v>
      </c>
      <c r="L6081" t="s">
        <v>6193</v>
      </c>
      <c r="M6081" t="s">
        <v>32</v>
      </c>
      <c r="N6081" t="s">
        <v>14</v>
      </c>
      <c r="O6081" s="6" t="str">
        <f>INDEX(lkp_Region,MATCH(tbl_Sales[[#This Row],[Suburb]],lkp_Suburb,0))</f>
        <v>Southern Metropolitan</v>
      </c>
      <c r="P6081" s="6">
        <f>MONTH(tbl_Sales[[#This Row],[Date]])</f>
        <v>12</v>
      </c>
      <c r="Q6081" s="6">
        <f>YEAR(tbl_Sales[[#This Row],[Date]])</f>
        <v>2016</v>
      </c>
    </row>
    <row r="6082" spans="1:17" x14ac:dyDescent="0.25">
      <c r="A6082" s="1">
        <v>42733</v>
      </c>
      <c r="B6082">
        <v>315000</v>
      </c>
      <c r="C6082" t="s">
        <v>13</v>
      </c>
      <c r="D6082" t="s">
        <v>12428</v>
      </c>
      <c r="E6082" t="s">
        <v>5</v>
      </c>
      <c r="F6082">
        <v>3141</v>
      </c>
      <c r="G6082">
        <v>1</v>
      </c>
      <c r="H6082">
        <v>1</v>
      </c>
      <c r="I6082">
        <v>0</v>
      </c>
      <c r="J6082">
        <v>14500</v>
      </c>
      <c r="K6082">
        <v>2011</v>
      </c>
      <c r="L6082" t="s">
        <v>6194</v>
      </c>
      <c r="M6082" t="s">
        <v>111</v>
      </c>
      <c r="N6082" t="s">
        <v>76</v>
      </c>
      <c r="O6082" s="6" t="str">
        <f>INDEX(lkp_Region,MATCH(tbl_Sales[[#This Row],[Suburb]],lkp_Suburb,0))</f>
        <v>Southern Metropolitan</v>
      </c>
      <c r="P6082" s="6">
        <f>MONTH(tbl_Sales[[#This Row],[Date]])</f>
        <v>12</v>
      </c>
      <c r="Q6082" s="6">
        <f>YEAR(tbl_Sales[[#This Row],[Date]])</f>
        <v>2016</v>
      </c>
    </row>
    <row r="6083" spans="1:17" x14ac:dyDescent="0.25">
      <c r="A6083" s="1">
        <v>42733</v>
      </c>
      <c r="B6083">
        <v>693000</v>
      </c>
      <c r="C6083" t="s">
        <v>13</v>
      </c>
      <c r="D6083" t="s">
        <v>12427</v>
      </c>
      <c r="E6083" t="s">
        <v>10</v>
      </c>
      <c r="F6083">
        <v>3141</v>
      </c>
      <c r="G6083">
        <v>2</v>
      </c>
      <c r="H6083">
        <v>1</v>
      </c>
      <c r="I6083">
        <v>1</v>
      </c>
      <c r="J6083">
        <v>2122</v>
      </c>
      <c r="K6083">
        <v>1960</v>
      </c>
      <c r="L6083" t="s">
        <v>6195</v>
      </c>
      <c r="M6083" t="s">
        <v>111</v>
      </c>
      <c r="N6083" t="s">
        <v>76</v>
      </c>
      <c r="O6083" s="6" t="str">
        <f>INDEX(lkp_Region,MATCH(tbl_Sales[[#This Row],[Suburb]],lkp_Suburb,0))</f>
        <v>Southern Metropolitan</v>
      </c>
      <c r="P6083" s="6">
        <f>MONTH(tbl_Sales[[#This Row],[Date]])</f>
        <v>12</v>
      </c>
      <c r="Q6083" s="6">
        <f>YEAR(tbl_Sales[[#This Row],[Date]])</f>
        <v>2016</v>
      </c>
    </row>
    <row r="6084" spans="1:17" x14ac:dyDescent="0.25">
      <c r="A6084" s="1">
        <v>42733</v>
      </c>
      <c r="B6084">
        <v>430000</v>
      </c>
      <c r="C6084" t="s">
        <v>13</v>
      </c>
      <c r="D6084" t="s">
        <v>12429</v>
      </c>
      <c r="E6084" t="s">
        <v>5</v>
      </c>
      <c r="F6084">
        <v>3182</v>
      </c>
      <c r="G6084">
        <v>1</v>
      </c>
      <c r="H6084">
        <v>1</v>
      </c>
      <c r="I6084">
        <v>1</v>
      </c>
      <c r="J6084">
        <v>1409</v>
      </c>
      <c r="K6084">
        <v>2000</v>
      </c>
      <c r="L6084" t="s">
        <v>6196</v>
      </c>
      <c r="M6084" t="s">
        <v>156</v>
      </c>
      <c r="N6084" t="s">
        <v>26</v>
      </c>
      <c r="O6084" s="6" t="str">
        <f>INDEX(lkp_Region,MATCH(tbl_Sales[[#This Row],[Suburb]],lkp_Suburb,0))</f>
        <v>Southern Metropolitan</v>
      </c>
      <c r="P6084" s="6">
        <f>MONTH(tbl_Sales[[#This Row],[Date]])</f>
        <v>12</v>
      </c>
      <c r="Q6084" s="6">
        <f>YEAR(tbl_Sales[[#This Row],[Date]])</f>
        <v>2016</v>
      </c>
    </row>
    <row r="6085" spans="1:17" x14ac:dyDescent="0.25">
      <c r="A6085" s="1">
        <v>42733</v>
      </c>
      <c r="B6085">
        <v>1450000</v>
      </c>
      <c r="C6085" t="s">
        <v>51</v>
      </c>
      <c r="D6085" t="s">
        <v>12431</v>
      </c>
      <c r="E6085" t="s">
        <v>10</v>
      </c>
      <c r="F6085">
        <v>3205</v>
      </c>
      <c r="G6085">
        <v>3</v>
      </c>
      <c r="H6085">
        <v>2</v>
      </c>
      <c r="I6085">
        <v>1</v>
      </c>
      <c r="J6085">
        <v>146</v>
      </c>
      <c r="L6085" t="s">
        <v>6197</v>
      </c>
      <c r="M6085" t="s">
        <v>185</v>
      </c>
      <c r="N6085" t="s">
        <v>26</v>
      </c>
      <c r="O6085" s="6" t="str">
        <f>INDEX(lkp_Region,MATCH(tbl_Sales[[#This Row],[Suburb]],lkp_Suburb,0))</f>
        <v>Southern Metropolitan</v>
      </c>
      <c r="P6085" s="6">
        <f>MONTH(tbl_Sales[[#This Row],[Date]])</f>
        <v>12</v>
      </c>
      <c r="Q6085" s="6">
        <f>YEAR(tbl_Sales[[#This Row],[Date]])</f>
        <v>2016</v>
      </c>
    </row>
    <row r="6086" spans="1:17" x14ac:dyDescent="0.25">
      <c r="A6086" s="1">
        <v>42733</v>
      </c>
      <c r="B6086">
        <v>500000</v>
      </c>
      <c r="C6086" t="s">
        <v>2</v>
      </c>
      <c r="D6086" t="s">
        <v>12427</v>
      </c>
      <c r="E6086" t="s">
        <v>10</v>
      </c>
      <c r="F6086">
        <v>3046</v>
      </c>
      <c r="G6086">
        <v>3</v>
      </c>
      <c r="H6086">
        <v>1</v>
      </c>
      <c r="I6086">
        <v>1</v>
      </c>
      <c r="J6086">
        <v>336</v>
      </c>
      <c r="L6086" t="s">
        <v>6198</v>
      </c>
      <c r="M6086" t="s">
        <v>78</v>
      </c>
      <c r="N6086" t="s">
        <v>18</v>
      </c>
      <c r="O6086" s="6" t="str">
        <f>INDEX(lkp_Region,MATCH(tbl_Sales[[#This Row],[Suburb]],lkp_Suburb,0))</f>
        <v>Northern Metropolitan</v>
      </c>
      <c r="P6086" s="6">
        <f>MONTH(tbl_Sales[[#This Row],[Date]])</f>
        <v>12</v>
      </c>
      <c r="Q6086" s="6">
        <f>YEAR(tbl_Sales[[#This Row],[Date]])</f>
        <v>2016</v>
      </c>
    </row>
    <row r="6087" spans="1:17" x14ac:dyDescent="0.25">
      <c r="A6087" s="1">
        <v>42733</v>
      </c>
      <c r="B6087">
        <v>467000</v>
      </c>
      <c r="C6087" t="s">
        <v>13</v>
      </c>
      <c r="D6087" t="s">
        <v>12428</v>
      </c>
      <c r="E6087" t="s">
        <v>5</v>
      </c>
      <c r="F6087">
        <v>3032</v>
      </c>
      <c r="G6087">
        <v>2</v>
      </c>
      <c r="H6087">
        <v>1</v>
      </c>
      <c r="I6087">
        <v>1</v>
      </c>
      <c r="J6087">
        <v>0</v>
      </c>
      <c r="K6087">
        <v>1980</v>
      </c>
      <c r="L6087" t="s">
        <v>6199</v>
      </c>
      <c r="M6087" t="s">
        <v>160</v>
      </c>
      <c r="N6087" t="s">
        <v>49</v>
      </c>
      <c r="O6087" s="6" t="str">
        <f>INDEX(lkp_Region,MATCH(tbl_Sales[[#This Row],[Suburb]],lkp_Suburb,0))</f>
        <v>Western Metropolitan</v>
      </c>
      <c r="P6087" s="6">
        <f>MONTH(tbl_Sales[[#This Row],[Date]])</f>
        <v>12</v>
      </c>
      <c r="Q6087" s="6">
        <f>YEAR(tbl_Sales[[#This Row],[Date]])</f>
        <v>2016</v>
      </c>
    </row>
    <row r="6088" spans="1:17" x14ac:dyDescent="0.25">
      <c r="A6088" s="1">
        <v>42733</v>
      </c>
      <c r="B6088">
        <v>890000</v>
      </c>
      <c r="C6088" t="s">
        <v>2</v>
      </c>
      <c r="D6088" t="s">
        <v>12425</v>
      </c>
      <c r="E6088" t="s">
        <v>10</v>
      </c>
      <c r="F6088">
        <v>3034</v>
      </c>
      <c r="G6088">
        <v>4</v>
      </c>
      <c r="H6088">
        <v>2</v>
      </c>
      <c r="I6088">
        <v>4</v>
      </c>
      <c r="J6088">
        <v>585</v>
      </c>
      <c r="K6088">
        <v>1960</v>
      </c>
      <c r="L6088" t="s">
        <v>6200</v>
      </c>
      <c r="M6088" t="s">
        <v>524</v>
      </c>
      <c r="N6088" t="s">
        <v>49</v>
      </c>
      <c r="O6088" s="6" t="str">
        <f>INDEX(lkp_Region,MATCH(tbl_Sales[[#This Row],[Suburb]],lkp_Suburb,0))</f>
        <v>Western Metropolitan</v>
      </c>
      <c r="P6088" s="6">
        <f>MONTH(tbl_Sales[[#This Row],[Date]])</f>
        <v>12</v>
      </c>
      <c r="Q6088" s="6">
        <f>YEAR(tbl_Sales[[#This Row],[Date]])</f>
        <v>2016</v>
      </c>
    </row>
    <row r="6089" spans="1:17" x14ac:dyDescent="0.25">
      <c r="A6089" s="1">
        <v>42733</v>
      </c>
      <c r="B6089">
        <v>1505000</v>
      </c>
      <c r="C6089" t="s">
        <v>2</v>
      </c>
      <c r="D6089" t="s">
        <v>12429</v>
      </c>
      <c r="E6089" t="s">
        <v>10</v>
      </c>
      <c r="F6089">
        <v>3039</v>
      </c>
      <c r="G6089">
        <v>3</v>
      </c>
      <c r="H6089">
        <v>2</v>
      </c>
      <c r="I6089">
        <v>2</v>
      </c>
      <c r="J6089">
        <v>249</v>
      </c>
      <c r="K6089">
        <v>2007</v>
      </c>
      <c r="L6089" t="s">
        <v>6201</v>
      </c>
      <c r="M6089" t="s">
        <v>242</v>
      </c>
      <c r="N6089" t="s">
        <v>49</v>
      </c>
      <c r="O6089" s="6" t="str">
        <f>INDEX(lkp_Region,MATCH(tbl_Sales[[#This Row],[Suburb]],lkp_Suburb,0))</f>
        <v>Western Metropolitan</v>
      </c>
      <c r="P6089" s="6">
        <f>MONTH(tbl_Sales[[#This Row],[Date]])</f>
        <v>12</v>
      </c>
      <c r="Q6089" s="6">
        <f>YEAR(tbl_Sales[[#This Row],[Date]])</f>
        <v>2016</v>
      </c>
    </row>
    <row r="6090" spans="1:17" x14ac:dyDescent="0.25">
      <c r="A6090" s="1">
        <v>42733</v>
      </c>
      <c r="B6090">
        <v>1340000</v>
      </c>
      <c r="C6090" t="s">
        <v>2</v>
      </c>
      <c r="D6090" t="s">
        <v>12427</v>
      </c>
      <c r="E6090" t="s">
        <v>10</v>
      </c>
      <c r="F6090">
        <v>3166</v>
      </c>
      <c r="G6090">
        <v>3</v>
      </c>
      <c r="H6090">
        <v>1</v>
      </c>
      <c r="I6090">
        <v>1</v>
      </c>
      <c r="J6090">
        <v>705</v>
      </c>
      <c r="K6090">
        <v>1920</v>
      </c>
      <c r="L6090" t="s">
        <v>6202</v>
      </c>
      <c r="M6090" t="s">
        <v>262</v>
      </c>
      <c r="N6090" t="s">
        <v>31</v>
      </c>
      <c r="O6090" s="6" t="str">
        <f>INDEX(lkp_Region,MATCH(tbl_Sales[[#This Row],[Suburb]],lkp_Suburb,0))</f>
        <v>Southern Metropolitan</v>
      </c>
      <c r="P6090" s="6">
        <f>MONTH(tbl_Sales[[#This Row],[Date]])</f>
        <v>12</v>
      </c>
      <c r="Q6090" s="6">
        <f>YEAR(tbl_Sales[[#This Row],[Date]])</f>
        <v>2016</v>
      </c>
    </row>
    <row r="6091" spans="1:17" x14ac:dyDescent="0.25">
      <c r="A6091" s="1">
        <v>42733</v>
      </c>
      <c r="B6091">
        <v>352500</v>
      </c>
      <c r="C6091" t="s">
        <v>13</v>
      </c>
      <c r="D6091" t="s">
        <v>12429</v>
      </c>
      <c r="E6091" t="s">
        <v>10</v>
      </c>
      <c r="F6091">
        <v>3052</v>
      </c>
      <c r="G6091">
        <v>1</v>
      </c>
      <c r="H6091">
        <v>1</v>
      </c>
      <c r="I6091">
        <v>1</v>
      </c>
      <c r="J6091">
        <v>0</v>
      </c>
      <c r="L6091" t="s">
        <v>6203</v>
      </c>
      <c r="M6091" t="s">
        <v>1418</v>
      </c>
      <c r="N6091" t="s">
        <v>88</v>
      </c>
      <c r="O6091" s="6" t="str">
        <f>INDEX(lkp_Region,MATCH(tbl_Sales[[#This Row],[Suburb]],lkp_Suburb,0))</f>
        <v>Northern Metropolitan</v>
      </c>
      <c r="P6091" s="6">
        <f>MONTH(tbl_Sales[[#This Row],[Date]])</f>
        <v>12</v>
      </c>
      <c r="Q6091" s="6">
        <f>YEAR(tbl_Sales[[#This Row],[Date]])</f>
        <v>2016</v>
      </c>
    </row>
    <row r="6092" spans="1:17" x14ac:dyDescent="0.25">
      <c r="A6092" s="1">
        <v>42733</v>
      </c>
      <c r="B6092">
        <v>700000</v>
      </c>
      <c r="C6092" t="s">
        <v>13</v>
      </c>
      <c r="D6092" t="s">
        <v>12427</v>
      </c>
      <c r="E6092" t="s">
        <v>10</v>
      </c>
      <c r="F6092">
        <v>3185</v>
      </c>
      <c r="G6092">
        <v>2</v>
      </c>
      <c r="H6092">
        <v>1</v>
      </c>
      <c r="I6092">
        <v>2</v>
      </c>
      <c r="J6092">
        <v>99</v>
      </c>
      <c r="L6092" t="s">
        <v>6204</v>
      </c>
      <c r="M6092" t="s">
        <v>136</v>
      </c>
      <c r="N6092" t="s">
        <v>57</v>
      </c>
      <c r="O6092" s="6" t="str">
        <f>INDEX(lkp_Region,MATCH(tbl_Sales[[#This Row],[Suburb]],lkp_Suburb,0))</f>
        <v>Southern Metropolitan</v>
      </c>
      <c r="P6092" s="6">
        <f>MONTH(tbl_Sales[[#This Row],[Date]])</f>
        <v>12</v>
      </c>
      <c r="Q6092" s="6">
        <f>YEAR(tbl_Sales[[#This Row],[Date]])</f>
        <v>2016</v>
      </c>
    </row>
    <row r="6093" spans="1:17" x14ac:dyDescent="0.25">
      <c r="A6093" s="1">
        <v>42733</v>
      </c>
      <c r="B6093">
        <v>550000</v>
      </c>
      <c r="C6093" t="s">
        <v>13</v>
      </c>
      <c r="D6093" t="s">
        <v>12423</v>
      </c>
      <c r="E6093" t="s">
        <v>5</v>
      </c>
      <c r="F6093">
        <v>3123</v>
      </c>
      <c r="G6093">
        <v>2</v>
      </c>
      <c r="H6093">
        <v>1</v>
      </c>
      <c r="I6093">
        <v>1</v>
      </c>
      <c r="J6093">
        <v>0</v>
      </c>
      <c r="L6093" t="s">
        <v>6205</v>
      </c>
      <c r="M6093" t="s">
        <v>230</v>
      </c>
      <c r="N6093" t="s">
        <v>101</v>
      </c>
      <c r="O6093" s="6" t="str">
        <f>INDEX(lkp_Region,MATCH(tbl_Sales[[#This Row],[Suburb]],lkp_Suburb,0))</f>
        <v>Southern Metropolitan</v>
      </c>
      <c r="P6093" s="6">
        <f>MONTH(tbl_Sales[[#This Row],[Date]])</f>
        <v>12</v>
      </c>
      <c r="Q6093" s="6">
        <f>YEAR(tbl_Sales[[#This Row],[Date]])</f>
        <v>2016</v>
      </c>
    </row>
    <row r="6094" spans="1:17" x14ac:dyDescent="0.25">
      <c r="A6094" s="1">
        <v>42733</v>
      </c>
      <c r="B6094">
        <v>2000000</v>
      </c>
      <c r="C6094" t="s">
        <v>2</v>
      </c>
      <c r="D6094" t="s">
        <v>12425</v>
      </c>
      <c r="E6094" t="s">
        <v>10</v>
      </c>
      <c r="F6094">
        <v>3104</v>
      </c>
      <c r="G6094">
        <v>5</v>
      </c>
      <c r="H6094">
        <v>2</v>
      </c>
      <c r="I6094">
        <v>2</v>
      </c>
      <c r="J6094">
        <v>1002</v>
      </c>
      <c r="K6094">
        <v>1950</v>
      </c>
      <c r="L6094" t="s">
        <v>6206</v>
      </c>
      <c r="M6094" t="s">
        <v>99</v>
      </c>
      <c r="N6094" t="s">
        <v>101</v>
      </c>
      <c r="O6094" s="6" t="str">
        <f>INDEX(lkp_Region,MATCH(tbl_Sales[[#This Row],[Suburb]],lkp_Suburb,0))</f>
        <v>Southern Metropolitan</v>
      </c>
      <c r="P6094" s="6">
        <f>MONTH(tbl_Sales[[#This Row],[Date]])</f>
        <v>12</v>
      </c>
      <c r="Q6094" s="6">
        <f>YEAR(tbl_Sales[[#This Row],[Date]])</f>
        <v>2016</v>
      </c>
    </row>
    <row r="6095" spans="1:17" x14ac:dyDescent="0.25">
      <c r="A6095" s="1">
        <v>42733</v>
      </c>
      <c r="B6095">
        <v>2140000</v>
      </c>
      <c r="C6095" t="s">
        <v>2</v>
      </c>
      <c r="D6095" t="s">
        <v>12431</v>
      </c>
      <c r="E6095" t="s">
        <v>10</v>
      </c>
      <c r="F6095">
        <v>3188</v>
      </c>
      <c r="G6095">
        <v>4</v>
      </c>
      <c r="H6095">
        <v>2</v>
      </c>
      <c r="I6095">
        <v>3</v>
      </c>
      <c r="J6095">
        <v>688</v>
      </c>
      <c r="K6095">
        <v>1925</v>
      </c>
      <c r="L6095" t="s">
        <v>6207</v>
      </c>
      <c r="M6095" t="s">
        <v>176</v>
      </c>
      <c r="N6095" t="s">
        <v>107</v>
      </c>
      <c r="O6095" s="6" t="str">
        <f>INDEX(lkp_Region,MATCH(tbl_Sales[[#This Row],[Suburb]],lkp_Suburb,0))</f>
        <v>Southern Metropolitan</v>
      </c>
      <c r="P6095" s="6">
        <f>MONTH(tbl_Sales[[#This Row],[Date]])</f>
        <v>12</v>
      </c>
      <c r="Q6095" s="6">
        <f>YEAR(tbl_Sales[[#This Row],[Date]])</f>
        <v>2016</v>
      </c>
    </row>
    <row r="6096" spans="1:17" x14ac:dyDescent="0.25">
      <c r="A6096" s="1">
        <v>42734</v>
      </c>
      <c r="B6096">
        <v>765000</v>
      </c>
      <c r="C6096" t="s">
        <v>2</v>
      </c>
      <c r="D6096" t="s">
        <v>12430</v>
      </c>
      <c r="E6096" t="s">
        <v>10</v>
      </c>
      <c r="F6096">
        <v>3181</v>
      </c>
      <c r="G6096">
        <v>2</v>
      </c>
      <c r="H6096">
        <v>1</v>
      </c>
      <c r="I6096">
        <v>0</v>
      </c>
      <c r="J6096">
        <v>98</v>
      </c>
      <c r="K6096">
        <v>1890</v>
      </c>
      <c r="L6096" t="s">
        <v>6208</v>
      </c>
      <c r="M6096" t="s">
        <v>302</v>
      </c>
      <c r="N6096" t="s">
        <v>76</v>
      </c>
      <c r="O6096" s="6" t="str">
        <f>INDEX(lkp_Region,MATCH(tbl_Sales[[#This Row],[Suburb]],lkp_Suburb,0))</f>
        <v>Southern Metropolitan</v>
      </c>
      <c r="P6096" s="6">
        <f>MONTH(tbl_Sales[[#This Row],[Date]])</f>
        <v>12</v>
      </c>
      <c r="Q6096" s="6">
        <f>YEAR(tbl_Sales[[#This Row],[Date]])</f>
        <v>2016</v>
      </c>
    </row>
    <row r="6097" spans="1:17" x14ac:dyDescent="0.25">
      <c r="A6097" s="1">
        <v>42734</v>
      </c>
      <c r="B6097">
        <v>1250000</v>
      </c>
      <c r="C6097" t="s">
        <v>51</v>
      </c>
      <c r="D6097" t="s">
        <v>12425</v>
      </c>
      <c r="E6097" t="s">
        <v>10</v>
      </c>
      <c r="F6097">
        <v>3141</v>
      </c>
      <c r="G6097">
        <v>3</v>
      </c>
      <c r="H6097">
        <v>2</v>
      </c>
      <c r="I6097">
        <v>1</v>
      </c>
      <c r="J6097">
        <v>80</v>
      </c>
      <c r="K6097">
        <v>2003</v>
      </c>
      <c r="L6097" t="s">
        <v>6209</v>
      </c>
      <c r="M6097" t="s">
        <v>111</v>
      </c>
      <c r="N6097" t="s">
        <v>76</v>
      </c>
      <c r="O6097" s="6" t="str">
        <f>INDEX(lkp_Region,MATCH(tbl_Sales[[#This Row],[Suburb]],lkp_Suburb,0))</f>
        <v>Southern Metropolitan</v>
      </c>
      <c r="P6097" s="6">
        <f>MONTH(tbl_Sales[[#This Row],[Date]])</f>
        <v>12</v>
      </c>
      <c r="Q6097" s="6">
        <f>YEAR(tbl_Sales[[#This Row],[Date]])</f>
        <v>2016</v>
      </c>
    </row>
    <row r="6098" spans="1:17" x14ac:dyDescent="0.25">
      <c r="A6098" s="1">
        <v>42734</v>
      </c>
      <c r="B6098">
        <v>880000</v>
      </c>
      <c r="C6098" t="s">
        <v>2</v>
      </c>
      <c r="D6098" t="s">
        <v>12430</v>
      </c>
      <c r="E6098" t="s">
        <v>10</v>
      </c>
      <c r="F6098">
        <v>3207</v>
      </c>
      <c r="G6098">
        <v>2</v>
      </c>
      <c r="H6098">
        <v>1</v>
      </c>
      <c r="I6098">
        <v>2</v>
      </c>
      <c r="J6098">
        <v>163</v>
      </c>
      <c r="K6098">
        <v>1980</v>
      </c>
      <c r="L6098" t="s">
        <v>6210</v>
      </c>
      <c r="M6098" t="s">
        <v>24</v>
      </c>
      <c r="N6098" t="s">
        <v>26</v>
      </c>
      <c r="O6098" s="6" t="str">
        <f>INDEX(lkp_Region,MATCH(tbl_Sales[[#This Row],[Suburb]],lkp_Suburb,0))</f>
        <v>Southern Metropolitan</v>
      </c>
      <c r="P6098" s="6">
        <f>MONTH(tbl_Sales[[#This Row],[Date]])</f>
        <v>12</v>
      </c>
      <c r="Q6098" s="6">
        <f>YEAR(tbl_Sales[[#This Row],[Date]])</f>
        <v>2016</v>
      </c>
    </row>
    <row r="6099" spans="1:17" x14ac:dyDescent="0.25">
      <c r="A6099" s="1">
        <v>42734</v>
      </c>
      <c r="B6099">
        <v>460000</v>
      </c>
      <c r="C6099" t="s">
        <v>51</v>
      </c>
      <c r="D6099" t="s">
        <v>12427</v>
      </c>
      <c r="E6099" t="s">
        <v>10</v>
      </c>
      <c r="F6099">
        <v>3046</v>
      </c>
      <c r="G6099">
        <v>3</v>
      </c>
      <c r="H6099">
        <v>1</v>
      </c>
      <c r="I6099">
        <v>1</v>
      </c>
      <c r="J6099">
        <v>325</v>
      </c>
      <c r="K6099">
        <v>1970</v>
      </c>
      <c r="L6099" t="s">
        <v>6211</v>
      </c>
      <c r="M6099" t="s">
        <v>78</v>
      </c>
      <c r="N6099" t="s">
        <v>18</v>
      </c>
      <c r="O6099" s="6" t="str">
        <f>INDEX(lkp_Region,MATCH(tbl_Sales[[#This Row],[Suburb]],lkp_Suburb,0))</f>
        <v>Northern Metropolitan</v>
      </c>
      <c r="P6099" s="6">
        <f>MONTH(tbl_Sales[[#This Row],[Date]])</f>
        <v>12</v>
      </c>
      <c r="Q6099" s="6">
        <f>YEAR(tbl_Sales[[#This Row],[Date]])</f>
        <v>2016</v>
      </c>
    </row>
    <row r="6100" spans="1:17" x14ac:dyDescent="0.25">
      <c r="A6100" s="1">
        <v>42734</v>
      </c>
      <c r="B6100">
        <v>721000</v>
      </c>
      <c r="C6100" t="s">
        <v>2</v>
      </c>
      <c r="D6100" t="s">
        <v>12426</v>
      </c>
      <c r="E6100" t="s">
        <v>10</v>
      </c>
      <c r="F6100">
        <v>3046</v>
      </c>
      <c r="G6100">
        <v>3</v>
      </c>
      <c r="H6100">
        <v>1</v>
      </c>
      <c r="I6100">
        <v>2</v>
      </c>
      <c r="J6100">
        <v>674</v>
      </c>
      <c r="K6100">
        <v>1976</v>
      </c>
      <c r="L6100" t="s">
        <v>6212</v>
      </c>
      <c r="M6100" t="s">
        <v>78</v>
      </c>
      <c r="N6100" t="s">
        <v>18</v>
      </c>
      <c r="O6100" s="6" t="str">
        <f>INDEX(lkp_Region,MATCH(tbl_Sales[[#This Row],[Suburb]],lkp_Suburb,0))</f>
        <v>Northern Metropolitan</v>
      </c>
      <c r="P6100" s="6">
        <f>MONTH(tbl_Sales[[#This Row],[Date]])</f>
        <v>12</v>
      </c>
      <c r="Q6100" s="6">
        <f>YEAR(tbl_Sales[[#This Row],[Date]])</f>
        <v>2016</v>
      </c>
    </row>
    <row r="6101" spans="1:17" x14ac:dyDescent="0.25">
      <c r="A6101" s="1">
        <v>42734</v>
      </c>
      <c r="B6101">
        <v>807000</v>
      </c>
      <c r="C6101" t="s">
        <v>51</v>
      </c>
      <c r="D6101" t="s">
        <v>12427</v>
      </c>
      <c r="E6101" t="s">
        <v>10</v>
      </c>
      <c r="F6101">
        <v>3058</v>
      </c>
      <c r="G6101">
        <v>2</v>
      </c>
      <c r="H6101">
        <v>2</v>
      </c>
      <c r="I6101">
        <v>1</v>
      </c>
      <c r="J6101">
        <v>0</v>
      </c>
      <c r="K6101">
        <v>2010</v>
      </c>
      <c r="L6101" t="s">
        <v>6213</v>
      </c>
      <c r="M6101" t="s">
        <v>41</v>
      </c>
      <c r="N6101" t="s">
        <v>18</v>
      </c>
      <c r="O6101" s="6" t="str">
        <f>INDEX(lkp_Region,MATCH(tbl_Sales[[#This Row],[Suburb]],lkp_Suburb,0))</f>
        <v>Northern Metropolitan</v>
      </c>
      <c r="P6101" s="6">
        <f>MONTH(tbl_Sales[[#This Row],[Date]])</f>
        <v>12</v>
      </c>
      <c r="Q6101" s="6">
        <f>YEAR(tbl_Sales[[#This Row],[Date]])</f>
        <v>2016</v>
      </c>
    </row>
    <row r="6102" spans="1:17" x14ac:dyDescent="0.25">
      <c r="A6102" s="1">
        <v>42734</v>
      </c>
      <c r="B6102">
        <v>805000</v>
      </c>
      <c r="C6102" t="s">
        <v>2</v>
      </c>
      <c r="D6102" t="s">
        <v>12427</v>
      </c>
      <c r="E6102" t="s">
        <v>10</v>
      </c>
      <c r="F6102">
        <v>3042</v>
      </c>
      <c r="G6102">
        <v>3</v>
      </c>
      <c r="H6102">
        <v>1</v>
      </c>
      <c r="I6102">
        <v>1</v>
      </c>
      <c r="J6102">
        <v>0</v>
      </c>
      <c r="K6102">
        <v>1950</v>
      </c>
      <c r="L6102" t="s">
        <v>6214</v>
      </c>
      <c r="M6102" t="s">
        <v>330</v>
      </c>
      <c r="N6102" t="s">
        <v>49</v>
      </c>
      <c r="O6102" s="6" t="str">
        <f>INDEX(lkp_Region,MATCH(tbl_Sales[[#This Row],[Suburb]],lkp_Suburb,0))</f>
        <v>Western Metropolitan</v>
      </c>
      <c r="P6102" s="6">
        <f>MONTH(tbl_Sales[[#This Row],[Date]])</f>
        <v>12</v>
      </c>
      <c r="Q6102" s="6">
        <f>YEAR(tbl_Sales[[#This Row],[Date]])</f>
        <v>2016</v>
      </c>
    </row>
    <row r="6103" spans="1:17" x14ac:dyDescent="0.25">
      <c r="A6103" s="1">
        <v>42734</v>
      </c>
      <c r="B6103">
        <v>935000</v>
      </c>
      <c r="C6103" t="s">
        <v>51</v>
      </c>
      <c r="D6103" t="s">
        <v>12425</v>
      </c>
      <c r="E6103" t="s">
        <v>5</v>
      </c>
      <c r="F6103">
        <v>3040</v>
      </c>
      <c r="G6103">
        <v>3</v>
      </c>
      <c r="H6103">
        <v>2</v>
      </c>
      <c r="I6103">
        <v>2</v>
      </c>
      <c r="J6103">
        <v>247</v>
      </c>
      <c r="L6103" t="s">
        <v>6215</v>
      </c>
      <c r="M6103" t="s">
        <v>47</v>
      </c>
      <c r="N6103" t="s">
        <v>49</v>
      </c>
      <c r="O6103" s="6" t="str">
        <f>INDEX(lkp_Region,MATCH(tbl_Sales[[#This Row],[Suburb]],lkp_Suburb,0))</f>
        <v>Western Metropolitan</v>
      </c>
      <c r="P6103" s="6">
        <f>MONTH(tbl_Sales[[#This Row],[Date]])</f>
        <v>12</v>
      </c>
      <c r="Q6103" s="6">
        <f>YEAR(tbl_Sales[[#This Row],[Date]])</f>
        <v>2016</v>
      </c>
    </row>
    <row r="6104" spans="1:17" x14ac:dyDescent="0.25">
      <c r="A6104" s="1">
        <v>42734</v>
      </c>
      <c r="B6104">
        <v>1590000</v>
      </c>
      <c r="C6104" t="s">
        <v>2</v>
      </c>
      <c r="D6104" t="s">
        <v>12427</v>
      </c>
      <c r="E6104" t="s">
        <v>10</v>
      </c>
      <c r="F6104">
        <v>3040</v>
      </c>
      <c r="G6104">
        <v>4</v>
      </c>
      <c r="H6104">
        <v>3</v>
      </c>
      <c r="I6104">
        <v>1</v>
      </c>
      <c r="J6104">
        <v>475</v>
      </c>
      <c r="K6104">
        <v>2007</v>
      </c>
      <c r="L6104" t="s">
        <v>6216</v>
      </c>
      <c r="M6104" t="s">
        <v>47</v>
      </c>
      <c r="N6104" t="s">
        <v>49</v>
      </c>
      <c r="O6104" s="6" t="str">
        <f>INDEX(lkp_Region,MATCH(tbl_Sales[[#This Row],[Suburb]],lkp_Suburb,0))</f>
        <v>Western Metropolitan</v>
      </c>
      <c r="P6104" s="6">
        <f>MONTH(tbl_Sales[[#This Row],[Date]])</f>
        <v>12</v>
      </c>
      <c r="Q6104" s="6">
        <f>YEAR(tbl_Sales[[#This Row],[Date]])</f>
        <v>2016</v>
      </c>
    </row>
    <row r="6105" spans="1:17" x14ac:dyDescent="0.25">
      <c r="A6105" s="1">
        <v>42734</v>
      </c>
      <c r="B6105">
        <v>340000</v>
      </c>
      <c r="C6105" t="s">
        <v>13</v>
      </c>
      <c r="D6105" t="s">
        <v>12428</v>
      </c>
      <c r="E6105" t="s">
        <v>10</v>
      </c>
      <c r="F6105">
        <v>3051</v>
      </c>
      <c r="G6105">
        <v>1</v>
      </c>
      <c r="H6105">
        <v>1</v>
      </c>
      <c r="I6105">
        <v>1</v>
      </c>
      <c r="J6105">
        <v>0</v>
      </c>
      <c r="L6105" t="s">
        <v>6217</v>
      </c>
      <c r="M6105" t="s">
        <v>915</v>
      </c>
      <c r="N6105" t="s">
        <v>88</v>
      </c>
      <c r="O6105" s="6" t="str">
        <f>INDEX(lkp_Region,MATCH(tbl_Sales[[#This Row],[Suburb]],lkp_Suburb,0))</f>
        <v>Northern Metropolitan</v>
      </c>
      <c r="P6105" s="6">
        <f>MONTH(tbl_Sales[[#This Row],[Date]])</f>
        <v>12</v>
      </c>
      <c r="Q6105" s="6">
        <f>YEAR(tbl_Sales[[#This Row],[Date]])</f>
        <v>2016</v>
      </c>
    </row>
    <row r="6106" spans="1:17" x14ac:dyDescent="0.25">
      <c r="A6106" s="1">
        <v>42734</v>
      </c>
      <c r="B6106">
        <v>1005000</v>
      </c>
      <c r="C6106" t="s">
        <v>2</v>
      </c>
      <c r="D6106" t="s">
        <v>12428</v>
      </c>
      <c r="E6106" t="s">
        <v>10</v>
      </c>
      <c r="F6106">
        <v>3031</v>
      </c>
      <c r="G6106">
        <v>2</v>
      </c>
      <c r="H6106">
        <v>1</v>
      </c>
      <c r="I6106">
        <v>0</v>
      </c>
      <c r="J6106">
        <v>274</v>
      </c>
      <c r="L6106" t="s">
        <v>6218</v>
      </c>
      <c r="M6106" t="s">
        <v>264</v>
      </c>
      <c r="N6106" t="s">
        <v>88</v>
      </c>
      <c r="O6106" s="6" t="str">
        <f>INDEX(lkp_Region,MATCH(tbl_Sales[[#This Row],[Suburb]],lkp_Suburb,0))</f>
        <v>Northern Metropolitan</v>
      </c>
      <c r="P6106" s="6">
        <f>MONTH(tbl_Sales[[#This Row],[Date]])</f>
        <v>12</v>
      </c>
      <c r="Q6106" s="6">
        <f>YEAR(tbl_Sales[[#This Row],[Date]])</f>
        <v>2016</v>
      </c>
    </row>
    <row r="6107" spans="1:17" x14ac:dyDescent="0.25">
      <c r="A6107" s="1">
        <v>42734</v>
      </c>
      <c r="B6107">
        <v>440000</v>
      </c>
      <c r="C6107" t="s">
        <v>13</v>
      </c>
      <c r="D6107" t="s">
        <v>12428</v>
      </c>
      <c r="E6107" t="s">
        <v>10</v>
      </c>
      <c r="F6107">
        <v>3012</v>
      </c>
      <c r="G6107">
        <v>2</v>
      </c>
      <c r="H6107">
        <v>1</v>
      </c>
      <c r="I6107">
        <v>1</v>
      </c>
      <c r="J6107">
        <v>117</v>
      </c>
      <c r="K6107">
        <v>2008</v>
      </c>
      <c r="L6107" t="s">
        <v>6219</v>
      </c>
      <c r="M6107" t="s">
        <v>336</v>
      </c>
      <c r="N6107" t="s">
        <v>21</v>
      </c>
      <c r="O6107" s="6" t="str">
        <f>INDEX(lkp_Region,MATCH(tbl_Sales[[#This Row],[Suburb]],lkp_Suburb,0))</f>
        <v>Western Metropolitan</v>
      </c>
      <c r="P6107" s="6">
        <f>MONTH(tbl_Sales[[#This Row],[Date]])</f>
        <v>12</v>
      </c>
      <c r="Q6107" s="6">
        <f>YEAR(tbl_Sales[[#This Row],[Date]])</f>
        <v>2016</v>
      </c>
    </row>
    <row r="6108" spans="1:17" x14ac:dyDescent="0.25">
      <c r="A6108" s="1">
        <v>42734</v>
      </c>
      <c r="B6108">
        <v>495000</v>
      </c>
      <c r="C6108" t="s">
        <v>13</v>
      </c>
      <c r="D6108" t="s">
        <v>12429</v>
      </c>
      <c r="E6108" t="s">
        <v>5</v>
      </c>
      <c r="F6108">
        <v>3165</v>
      </c>
      <c r="G6108">
        <v>2</v>
      </c>
      <c r="H6108">
        <v>1</v>
      </c>
      <c r="I6108">
        <v>1</v>
      </c>
      <c r="J6108">
        <v>96</v>
      </c>
      <c r="L6108" t="s">
        <v>6220</v>
      </c>
      <c r="M6108" t="s">
        <v>138</v>
      </c>
      <c r="N6108" t="s">
        <v>57</v>
      </c>
      <c r="O6108" s="6" t="str">
        <f>INDEX(lkp_Region,MATCH(tbl_Sales[[#This Row],[Suburb]],lkp_Suburb,0))</f>
        <v>Southern Metropolitan</v>
      </c>
      <c r="P6108" s="6">
        <f>MONTH(tbl_Sales[[#This Row],[Date]])</f>
        <v>12</v>
      </c>
      <c r="Q6108" s="6">
        <f>YEAR(tbl_Sales[[#This Row],[Date]])</f>
        <v>2016</v>
      </c>
    </row>
    <row r="6109" spans="1:17" x14ac:dyDescent="0.25">
      <c r="A6109" s="1">
        <v>42734</v>
      </c>
      <c r="B6109">
        <v>580000</v>
      </c>
      <c r="C6109" t="s">
        <v>13</v>
      </c>
      <c r="D6109" t="s">
        <v>12429</v>
      </c>
      <c r="E6109" t="s">
        <v>10</v>
      </c>
      <c r="F6109">
        <v>3165</v>
      </c>
      <c r="G6109">
        <v>1</v>
      </c>
      <c r="H6109">
        <v>1</v>
      </c>
      <c r="I6109">
        <v>1</v>
      </c>
      <c r="J6109">
        <v>105</v>
      </c>
      <c r="L6109" t="s">
        <v>6221</v>
      </c>
      <c r="M6109" t="s">
        <v>138</v>
      </c>
      <c r="N6109" t="s">
        <v>57</v>
      </c>
      <c r="O6109" s="6" t="str">
        <f>INDEX(lkp_Region,MATCH(tbl_Sales[[#This Row],[Suburb]],lkp_Suburb,0))</f>
        <v>Southern Metropolitan</v>
      </c>
      <c r="P6109" s="6">
        <f>MONTH(tbl_Sales[[#This Row],[Date]])</f>
        <v>12</v>
      </c>
      <c r="Q6109" s="6">
        <f>YEAR(tbl_Sales[[#This Row],[Date]])</f>
        <v>2016</v>
      </c>
    </row>
    <row r="6110" spans="1:17" x14ac:dyDescent="0.25">
      <c r="A6110" s="1">
        <v>42734</v>
      </c>
      <c r="B6110">
        <v>1240000</v>
      </c>
      <c r="C6110" t="s">
        <v>13</v>
      </c>
      <c r="D6110" t="s">
        <v>12431</v>
      </c>
      <c r="E6110" t="s">
        <v>10</v>
      </c>
      <c r="F6110">
        <v>3185</v>
      </c>
      <c r="G6110">
        <v>3</v>
      </c>
      <c r="H6110">
        <v>2</v>
      </c>
      <c r="I6110">
        <v>2</v>
      </c>
      <c r="J6110">
        <v>319</v>
      </c>
      <c r="K6110">
        <v>1990</v>
      </c>
      <c r="L6110" t="s">
        <v>6222</v>
      </c>
      <c r="M6110" t="s">
        <v>136</v>
      </c>
      <c r="N6110" t="s">
        <v>57</v>
      </c>
      <c r="O6110" s="6" t="str">
        <f>INDEX(lkp_Region,MATCH(tbl_Sales[[#This Row],[Suburb]],lkp_Suburb,0))</f>
        <v>Southern Metropolitan</v>
      </c>
      <c r="P6110" s="6">
        <f>MONTH(tbl_Sales[[#This Row],[Date]])</f>
        <v>12</v>
      </c>
      <c r="Q6110" s="6">
        <f>YEAR(tbl_Sales[[#This Row],[Date]])</f>
        <v>2016</v>
      </c>
    </row>
    <row r="6111" spans="1:17" x14ac:dyDescent="0.25">
      <c r="A6111" s="1">
        <v>42734</v>
      </c>
      <c r="B6111">
        <v>1328000</v>
      </c>
      <c r="C6111" t="s">
        <v>2</v>
      </c>
      <c r="D6111" t="s">
        <v>12429</v>
      </c>
      <c r="E6111" t="s">
        <v>10</v>
      </c>
      <c r="F6111">
        <v>3204</v>
      </c>
      <c r="G6111">
        <v>3</v>
      </c>
      <c r="H6111">
        <v>2</v>
      </c>
      <c r="I6111">
        <v>2</v>
      </c>
      <c r="J6111">
        <v>690</v>
      </c>
      <c r="K6111">
        <v>1970</v>
      </c>
      <c r="L6111" t="s">
        <v>6223</v>
      </c>
      <c r="M6111" t="s">
        <v>55</v>
      </c>
      <c r="N6111" t="s">
        <v>57</v>
      </c>
      <c r="O6111" s="6" t="str">
        <f>INDEX(lkp_Region,MATCH(tbl_Sales[[#This Row],[Suburb]],lkp_Suburb,0))</f>
        <v>Southern Metropolitan</v>
      </c>
      <c r="P6111" s="6">
        <f>MONTH(tbl_Sales[[#This Row],[Date]])</f>
        <v>12</v>
      </c>
      <c r="Q6111" s="6">
        <f>YEAR(tbl_Sales[[#This Row],[Date]])</f>
        <v>2016</v>
      </c>
    </row>
    <row r="6112" spans="1:17" x14ac:dyDescent="0.25">
      <c r="A6112" s="1">
        <v>42734</v>
      </c>
      <c r="B6112">
        <v>750000</v>
      </c>
      <c r="C6112" t="s">
        <v>2</v>
      </c>
      <c r="D6112" t="s">
        <v>12427</v>
      </c>
      <c r="E6112" t="s">
        <v>5</v>
      </c>
      <c r="F6112">
        <v>3073</v>
      </c>
      <c r="G6112">
        <v>4</v>
      </c>
      <c r="H6112">
        <v>2</v>
      </c>
      <c r="I6112">
        <v>4</v>
      </c>
      <c r="J6112">
        <v>820</v>
      </c>
      <c r="K6112">
        <v>1965</v>
      </c>
      <c r="L6112" t="s">
        <v>6224</v>
      </c>
      <c r="M6112" t="s">
        <v>93</v>
      </c>
      <c r="N6112" t="s">
        <v>62</v>
      </c>
      <c r="O6112" s="6" t="str">
        <f>INDEX(lkp_Region,MATCH(tbl_Sales[[#This Row],[Suburb]],lkp_Suburb,0))</f>
        <v>Northern Metropolitan</v>
      </c>
      <c r="P6112" s="6">
        <f>MONTH(tbl_Sales[[#This Row],[Date]])</f>
        <v>12</v>
      </c>
      <c r="Q6112" s="6">
        <f>YEAR(tbl_Sales[[#This Row],[Date]])</f>
        <v>2016</v>
      </c>
    </row>
    <row r="6113" spans="1:17" x14ac:dyDescent="0.25">
      <c r="A6113" s="1">
        <v>42734</v>
      </c>
      <c r="B6113">
        <v>460000</v>
      </c>
      <c r="C6113" t="s">
        <v>2</v>
      </c>
      <c r="D6113" t="s">
        <v>12432</v>
      </c>
      <c r="E6113" t="s">
        <v>5</v>
      </c>
      <c r="F6113">
        <v>3020</v>
      </c>
      <c r="G6113">
        <v>3</v>
      </c>
      <c r="H6113">
        <v>2</v>
      </c>
      <c r="I6113">
        <v>1</v>
      </c>
      <c r="J6113">
        <v>119</v>
      </c>
      <c r="K6113">
        <v>2009</v>
      </c>
      <c r="L6113" t="s">
        <v>6225</v>
      </c>
      <c r="M6113" t="s">
        <v>443</v>
      </c>
      <c r="N6113" t="s">
        <v>3</v>
      </c>
      <c r="O6113" s="6" t="str">
        <f>INDEX(lkp_Region,MATCH(tbl_Sales[[#This Row],[Suburb]],lkp_Suburb,0))</f>
        <v>Western Metropolitan</v>
      </c>
      <c r="P6113" s="6">
        <f>MONTH(tbl_Sales[[#This Row],[Date]])</f>
        <v>12</v>
      </c>
      <c r="Q6113" s="6">
        <f>YEAR(tbl_Sales[[#This Row],[Date]])</f>
        <v>2016</v>
      </c>
    </row>
    <row r="6114" spans="1:17" x14ac:dyDescent="0.25">
      <c r="A6114" s="1">
        <v>42734</v>
      </c>
      <c r="B6114">
        <v>600000</v>
      </c>
      <c r="C6114" t="s">
        <v>2</v>
      </c>
      <c r="D6114" t="s">
        <v>12425</v>
      </c>
      <c r="E6114" t="s">
        <v>5</v>
      </c>
      <c r="F6114">
        <v>3020</v>
      </c>
      <c r="G6114">
        <v>3</v>
      </c>
      <c r="H6114">
        <v>1</v>
      </c>
      <c r="I6114">
        <v>2</v>
      </c>
      <c r="J6114">
        <v>751</v>
      </c>
      <c r="K6114">
        <v>1960</v>
      </c>
      <c r="L6114" t="s">
        <v>6226</v>
      </c>
      <c r="M6114" t="s">
        <v>143</v>
      </c>
      <c r="N6114" t="s">
        <v>3</v>
      </c>
      <c r="O6114" s="6" t="str">
        <f>INDEX(lkp_Region,MATCH(tbl_Sales[[#This Row],[Suburb]],lkp_Suburb,0))</f>
        <v>Western Metropolitan</v>
      </c>
      <c r="P6114" s="6">
        <f>MONTH(tbl_Sales[[#This Row],[Date]])</f>
        <v>12</v>
      </c>
      <c r="Q6114" s="6">
        <f>YEAR(tbl_Sales[[#This Row],[Date]])</f>
        <v>2016</v>
      </c>
    </row>
    <row r="6115" spans="1:17" x14ac:dyDescent="0.25">
      <c r="A6115" s="1">
        <v>42734</v>
      </c>
      <c r="B6115">
        <v>735000</v>
      </c>
      <c r="C6115" t="s">
        <v>2</v>
      </c>
      <c r="D6115" t="s">
        <v>12428</v>
      </c>
      <c r="E6115" t="s">
        <v>5</v>
      </c>
      <c r="F6115">
        <v>3020</v>
      </c>
      <c r="G6115">
        <v>3</v>
      </c>
      <c r="H6115">
        <v>1</v>
      </c>
      <c r="I6115">
        <v>3</v>
      </c>
      <c r="J6115">
        <v>435</v>
      </c>
      <c r="L6115" t="s">
        <v>6227</v>
      </c>
      <c r="M6115" t="s">
        <v>443</v>
      </c>
      <c r="N6115" t="s">
        <v>3</v>
      </c>
      <c r="O6115" s="6" t="str">
        <f>INDEX(lkp_Region,MATCH(tbl_Sales[[#This Row],[Suburb]],lkp_Suburb,0))</f>
        <v>Western Metropolitan</v>
      </c>
      <c r="P6115" s="6">
        <f>MONTH(tbl_Sales[[#This Row],[Date]])</f>
        <v>12</v>
      </c>
      <c r="Q6115" s="6">
        <f>YEAR(tbl_Sales[[#This Row],[Date]])</f>
        <v>2016</v>
      </c>
    </row>
    <row r="6116" spans="1:17" x14ac:dyDescent="0.25">
      <c r="A6116" s="1">
        <v>42734</v>
      </c>
      <c r="B6116">
        <v>808000</v>
      </c>
      <c r="C6116" t="s">
        <v>2</v>
      </c>
      <c r="D6116" t="s">
        <v>12428</v>
      </c>
      <c r="E6116" t="s">
        <v>10</v>
      </c>
      <c r="F6116">
        <v>3020</v>
      </c>
      <c r="G6116">
        <v>3</v>
      </c>
      <c r="H6116">
        <v>1</v>
      </c>
      <c r="I6116">
        <v>2</v>
      </c>
      <c r="J6116">
        <v>692</v>
      </c>
      <c r="L6116" t="s">
        <v>6228</v>
      </c>
      <c r="M6116" t="s">
        <v>143</v>
      </c>
      <c r="N6116" t="s">
        <v>3</v>
      </c>
      <c r="O6116" s="6" t="str">
        <f>INDEX(lkp_Region,MATCH(tbl_Sales[[#This Row],[Suburb]],lkp_Suburb,0))</f>
        <v>Western Metropolitan</v>
      </c>
      <c r="P6116" s="6">
        <f>MONTH(tbl_Sales[[#This Row],[Date]])</f>
        <v>12</v>
      </c>
      <c r="Q6116" s="6">
        <f>YEAR(tbl_Sales[[#This Row],[Date]])</f>
        <v>2016</v>
      </c>
    </row>
    <row r="6117" spans="1:17" x14ac:dyDescent="0.25">
      <c r="A6117" s="1">
        <v>42734</v>
      </c>
      <c r="B6117">
        <v>1050000</v>
      </c>
      <c r="C6117" t="s">
        <v>2</v>
      </c>
      <c r="D6117" t="s">
        <v>12431</v>
      </c>
      <c r="E6117" t="s">
        <v>10</v>
      </c>
      <c r="F6117">
        <v>3188</v>
      </c>
      <c r="G6117">
        <v>3</v>
      </c>
      <c r="H6117">
        <v>2</v>
      </c>
      <c r="I6117">
        <v>2</v>
      </c>
      <c r="J6117">
        <v>357</v>
      </c>
      <c r="K6117">
        <v>1970</v>
      </c>
      <c r="L6117" t="s">
        <v>6229</v>
      </c>
      <c r="M6117" t="s">
        <v>176</v>
      </c>
      <c r="N6117" t="s">
        <v>107</v>
      </c>
      <c r="O6117" s="6" t="str">
        <f>INDEX(lkp_Region,MATCH(tbl_Sales[[#This Row],[Suburb]],lkp_Suburb,0))</f>
        <v>Southern Metropolitan</v>
      </c>
      <c r="P6117" s="6">
        <f>MONTH(tbl_Sales[[#This Row],[Date]])</f>
        <v>12</v>
      </c>
      <c r="Q6117" s="6">
        <f>YEAR(tbl_Sales[[#This Row],[Date]])</f>
        <v>2016</v>
      </c>
    </row>
    <row r="6118" spans="1:17" x14ac:dyDescent="0.25">
      <c r="A6118" s="1">
        <v>42734</v>
      </c>
      <c r="B6118">
        <v>1102000</v>
      </c>
      <c r="C6118" t="s">
        <v>2</v>
      </c>
      <c r="D6118" t="s">
        <v>12428</v>
      </c>
      <c r="E6118" t="s">
        <v>10</v>
      </c>
      <c r="F6118">
        <v>3186</v>
      </c>
      <c r="G6118">
        <v>2</v>
      </c>
      <c r="H6118">
        <v>1</v>
      </c>
      <c r="I6118">
        <v>2</v>
      </c>
      <c r="J6118">
        <v>318</v>
      </c>
      <c r="L6118" t="s">
        <v>6230</v>
      </c>
      <c r="M6118" t="s">
        <v>105</v>
      </c>
      <c r="N6118" t="s">
        <v>107</v>
      </c>
      <c r="O6118" s="6" t="str">
        <f>INDEX(lkp_Region,MATCH(tbl_Sales[[#This Row],[Suburb]],lkp_Suburb,0))</f>
        <v>Southern Metropolitan</v>
      </c>
      <c r="P6118" s="6">
        <f>MONTH(tbl_Sales[[#This Row],[Date]])</f>
        <v>12</v>
      </c>
      <c r="Q6118" s="6">
        <f>YEAR(tbl_Sales[[#This Row],[Date]])</f>
        <v>2016</v>
      </c>
    </row>
    <row r="6119" spans="1:17" x14ac:dyDescent="0.25">
      <c r="A6119" s="1">
        <v>42734</v>
      </c>
      <c r="B6119">
        <v>725000</v>
      </c>
      <c r="C6119" t="s">
        <v>2</v>
      </c>
      <c r="D6119" t="s">
        <v>12432</v>
      </c>
      <c r="E6119" t="s">
        <v>10</v>
      </c>
      <c r="F6119">
        <v>3081</v>
      </c>
      <c r="G6119">
        <v>2</v>
      </c>
      <c r="H6119">
        <v>1</v>
      </c>
      <c r="I6119">
        <v>3</v>
      </c>
      <c r="J6119">
        <v>632</v>
      </c>
      <c r="K6119">
        <v>1960</v>
      </c>
      <c r="L6119" t="s">
        <v>6231</v>
      </c>
      <c r="M6119" t="s">
        <v>148</v>
      </c>
      <c r="N6119" t="s">
        <v>150</v>
      </c>
      <c r="O6119" s="6" t="str">
        <f>INDEX(lkp_Region,MATCH(tbl_Sales[[#This Row],[Suburb]],lkp_Suburb,0))</f>
        <v>Eastern Metropolitan</v>
      </c>
      <c r="P6119" s="6">
        <f>MONTH(tbl_Sales[[#This Row],[Date]])</f>
        <v>12</v>
      </c>
      <c r="Q6119" s="6">
        <f>YEAR(tbl_Sales[[#This Row],[Date]])</f>
        <v>2016</v>
      </c>
    </row>
    <row r="6120" spans="1:17" x14ac:dyDescent="0.25">
      <c r="A6120" s="1">
        <v>42734</v>
      </c>
      <c r="B6120">
        <v>1486000</v>
      </c>
      <c r="C6120" t="s">
        <v>2</v>
      </c>
      <c r="D6120" t="s">
        <v>12427</v>
      </c>
      <c r="E6120" t="s">
        <v>10</v>
      </c>
      <c r="F6120">
        <v>3079</v>
      </c>
      <c r="G6120">
        <v>3</v>
      </c>
      <c r="H6120">
        <v>1</v>
      </c>
      <c r="I6120">
        <v>2</v>
      </c>
      <c r="J6120">
        <v>645</v>
      </c>
      <c r="K6120">
        <v>1930</v>
      </c>
      <c r="L6120" t="s">
        <v>6232</v>
      </c>
      <c r="M6120" t="s">
        <v>213</v>
      </c>
      <c r="N6120" t="s">
        <v>150</v>
      </c>
      <c r="O6120" s="6" t="str">
        <f>INDEX(lkp_Region,MATCH(tbl_Sales[[#This Row],[Suburb]],lkp_Suburb,0))</f>
        <v>Eastern Metropolitan</v>
      </c>
      <c r="P6120" s="6">
        <f>MONTH(tbl_Sales[[#This Row],[Date]])</f>
        <v>12</v>
      </c>
      <c r="Q6120" s="6">
        <f>YEAR(tbl_Sales[[#This Row],[Date]])</f>
        <v>2016</v>
      </c>
    </row>
    <row r="6121" spans="1:17" x14ac:dyDescent="0.25">
      <c r="A6121" s="1">
        <v>42735</v>
      </c>
      <c r="B6121">
        <v>1340000</v>
      </c>
      <c r="C6121" t="s">
        <v>2</v>
      </c>
      <c r="D6121" t="s">
        <v>12425</v>
      </c>
      <c r="E6121" t="s">
        <v>10</v>
      </c>
      <c r="F6121">
        <v>3121</v>
      </c>
      <c r="G6121">
        <v>2</v>
      </c>
      <c r="H6121">
        <v>1</v>
      </c>
      <c r="I6121">
        <v>0</v>
      </c>
      <c r="J6121">
        <v>178</v>
      </c>
      <c r="L6121" t="s">
        <v>6233</v>
      </c>
      <c r="M6121" t="s">
        <v>6</v>
      </c>
      <c r="N6121" t="s">
        <v>8</v>
      </c>
      <c r="O6121" s="6" t="str">
        <f>INDEX(lkp_Region,MATCH(tbl_Sales[[#This Row],[Suburb]],lkp_Suburb,0))</f>
        <v>Northern Metropolitan</v>
      </c>
      <c r="P6121" s="6">
        <f>MONTH(tbl_Sales[[#This Row],[Date]])</f>
        <v>12</v>
      </c>
      <c r="Q6121" s="6">
        <f>YEAR(tbl_Sales[[#This Row],[Date]])</f>
        <v>2016</v>
      </c>
    </row>
    <row r="6122" spans="1:17" x14ac:dyDescent="0.25">
      <c r="A6122" s="1">
        <v>42735</v>
      </c>
      <c r="B6122">
        <v>1495000</v>
      </c>
      <c r="C6122" t="s">
        <v>2</v>
      </c>
      <c r="D6122" t="s">
        <v>12427</v>
      </c>
      <c r="E6122" t="s">
        <v>10</v>
      </c>
      <c r="F6122">
        <v>3121</v>
      </c>
      <c r="G6122">
        <v>3</v>
      </c>
      <c r="H6122">
        <v>2</v>
      </c>
      <c r="I6122">
        <v>1</v>
      </c>
      <c r="J6122">
        <v>159</v>
      </c>
      <c r="L6122" t="s">
        <v>6234</v>
      </c>
      <c r="M6122" t="s">
        <v>6</v>
      </c>
      <c r="N6122" t="s">
        <v>8</v>
      </c>
      <c r="O6122" s="6" t="str">
        <f>INDEX(lkp_Region,MATCH(tbl_Sales[[#This Row],[Suburb]],lkp_Suburb,0))</f>
        <v>Northern Metropolitan</v>
      </c>
      <c r="P6122" s="6">
        <f>MONTH(tbl_Sales[[#This Row],[Date]])</f>
        <v>12</v>
      </c>
      <c r="Q6122" s="6">
        <f>YEAR(tbl_Sales[[#This Row],[Date]])</f>
        <v>2016</v>
      </c>
    </row>
    <row r="6123" spans="1:17" x14ac:dyDescent="0.25">
      <c r="A6123" s="1">
        <v>42735</v>
      </c>
      <c r="B6123">
        <v>2400000</v>
      </c>
      <c r="C6123" t="s">
        <v>2</v>
      </c>
      <c r="D6123" t="s">
        <v>12430</v>
      </c>
      <c r="E6123" t="s">
        <v>10</v>
      </c>
      <c r="F6123">
        <v>3054</v>
      </c>
      <c r="G6123">
        <v>2</v>
      </c>
      <c r="H6123">
        <v>2</v>
      </c>
      <c r="I6123">
        <v>0</v>
      </c>
      <c r="J6123">
        <v>413</v>
      </c>
      <c r="K6123">
        <v>1900</v>
      </c>
      <c r="L6123" t="s">
        <v>6235</v>
      </c>
      <c r="M6123" t="s">
        <v>513</v>
      </c>
      <c r="N6123" t="s">
        <v>8</v>
      </c>
      <c r="O6123" s="6" t="str">
        <f>INDEX(lkp_Region,MATCH(tbl_Sales[[#This Row],[Suburb]],lkp_Suburb,0))</f>
        <v>Northern Metropolitan</v>
      </c>
      <c r="P6123" s="6">
        <f>MONTH(tbl_Sales[[#This Row],[Date]])</f>
        <v>12</v>
      </c>
      <c r="Q6123" s="6">
        <f>YEAR(tbl_Sales[[#This Row],[Date]])</f>
        <v>2016</v>
      </c>
    </row>
    <row r="6124" spans="1:17" x14ac:dyDescent="0.25">
      <c r="A6124" s="1">
        <v>42735</v>
      </c>
      <c r="B6124">
        <v>590000</v>
      </c>
      <c r="C6124" t="s">
        <v>13</v>
      </c>
      <c r="D6124" t="s">
        <v>12430</v>
      </c>
      <c r="E6124" t="s">
        <v>5</v>
      </c>
      <c r="F6124">
        <v>3181</v>
      </c>
      <c r="G6124">
        <v>2</v>
      </c>
      <c r="H6124">
        <v>1</v>
      </c>
      <c r="I6124">
        <v>1</v>
      </c>
      <c r="J6124">
        <v>356</v>
      </c>
      <c r="K6124">
        <v>2005</v>
      </c>
      <c r="L6124" t="s">
        <v>6236</v>
      </c>
      <c r="M6124" t="s">
        <v>302</v>
      </c>
      <c r="N6124" t="s">
        <v>76</v>
      </c>
      <c r="O6124" s="6" t="str">
        <f>INDEX(lkp_Region,MATCH(tbl_Sales[[#This Row],[Suburb]],lkp_Suburb,0))</f>
        <v>Southern Metropolitan</v>
      </c>
      <c r="P6124" s="6">
        <f>MONTH(tbl_Sales[[#This Row],[Date]])</f>
        <v>12</v>
      </c>
      <c r="Q6124" s="6">
        <f>YEAR(tbl_Sales[[#This Row],[Date]])</f>
        <v>2016</v>
      </c>
    </row>
    <row r="6125" spans="1:17" x14ac:dyDescent="0.25">
      <c r="A6125" s="1">
        <v>42735</v>
      </c>
      <c r="B6125">
        <v>2800000</v>
      </c>
      <c r="C6125" t="s">
        <v>2</v>
      </c>
      <c r="D6125" t="s">
        <v>12427</v>
      </c>
      <c r="E6125" t="s">
        <v>10</v>
      </c>
      <c r="F6125">
        <v>3145</v>
      </c>
      <c r="G6125">
        <v>4</v>
      </c>
      <c r="H6125">
        <v>2</v>
      </c>
      <c r="I6125">
        <v>3</v>
      </c>
      <c r="J6125">
        <v>809</v>
      </c>
      <c r="K6125">
        <v>1925</v>
      </c>
      <c r="L6125" t="s">
        <v>6237</v>
      </c>
      <c r="M6125" t="s">
        <v>74</v>
      </c>
      <c r="N6125" t="s">
        <v>76</v>
      </c>
      <c r="O6125" s="6" t="str">
        <f>INDEX(lkp_Region,MATCH(tbl_Sales[[#This Row],[Suburb]],lkp_Suburb,0))</f>
        <v>Southern Metropolitan</v>
      </c>
      <c r="P6125" s="6">
        <f>MONTH(tbl_Sales[[#This Row],[Date]])</f>
        <v>12</v>
      </c>
      <c r="Q6125" s="6">
        <f>YEAR(tbl_Sales[[#This Row],[Date]])</f>
        <v>2016</v>
      </c>
    </row>
    <row r="6126" spans="1:17" x14ac:dyDescent="0.25">
      <c r="A6126" s="1">
        <v>42735</v>
      </c>
      <c r="B6126">
        <v>392000</v>
      </c>
      <c r="C6126" t="s">
        <v>13</v>
      </c>
      <c r="D6126" t="s">
        <v>12428</v>
      </c>
      <c r="E6126" t="s">
        <v>10</v>
      </c>
      <c r="F6126">
        <v>3182</v>
      </c>
      <c r="G6126">
        <v>1</v>
      </c>
      <c r="H6126">
        <v>1</v>
      </c>
      <c r="I6126">
        <v>1</v>
      </c>
      <c r="J6126">
        <v>0</v>
      </c>
      <c r="K6126">
        <v>2002</v>
      </c>
      <c r="L6126" t="s">
        <v>6238</v>
      </c>
      <c r="M6126" t="s">
        <v>156</v>
      </c>
      <c r="N6126" t="s">
        <v>26</v>
      </c>
      <c r="O6126" s="6" t="str">
        <f>INDEX(lkp_Region,MATCH(tbl_Sales[[#This Row],[Suburb]],lkp_Suburb,0))</f>
        <v>Southern Metropolitan</v>
      </c>
      <c r="P6126" s="6">
        <f>MONTH(tbl_Sales[[#This Row],[Date]])</f>
        <v>12</v>
      </c>
      <c r="Q6126" s="6">
        <f>YEAR(tbl_Sales[[#This Row],[Date]])</f>
        <v>2016</v>
      </c>
    </row>
    <row r="6127" spans="1:17" x14ac:dyDescent="0.25">
      <c r="A6127" s="1">
        <v>42735</v>
      </c>
      <c r="B6127">
        <v>612500</v>
      </c>
      <c r="C6127" t="s">
        <v>2</v>
      </c>
      <c r="D6127" t="s">
        <v>12425</v>
      </c>
      <c r="E6127" t="s">
        <v>10</v>
      </c>
      <c r="F6127">
        <v>3046</v>
      </c>
      <c r="G6127">
        <v>3</v>
      </c>
      <c r="H6127">
        <v>2</v>
      </c>
      <c r="I6127">
        <v>3</v>
      </c>
      <c r="J6127">
        <v>635</v>
      </c>
      <c r="L6127" t="s">
        <v>6239</v>
      </c>
      <c r="M6127" t="s">
        <v>78</v>
      </c>
      <c r="N6127" t="s">
        <v>18</v>
      </c>
      <c r="O6127" s="6" t="str">
        <f>INDEX(lkp_Region,MATCH(tbl_Sales[[#This Row],[Suburb]],lkp_Suburb,0))</f>
        <v>Northern Metropolitan</v>
      </c>
      <c r="P6127" s="6">
        <f>MONTH(tbl_Sales[[#This Row],[Date]])</f>
        <v>12</v>
      </c>
      <c r="Q6127" s="6">
        <f>YEAR(tbl_Sales[[#This Row],[Date]])</f>
        <v>2016</v>
      </c>
    </row>
    <row r="6128" spans="1:17" x14ac:dyDescent="0.25">
      <c r="A6128" s="1">
        <v>42735</v>
      </c>
      <c r="B6128">
        <v>988000</v>
      </c>
      <c r="C6128" t="s">
        <v>2</v>
      </c>
      <c r="D6128" t="s">
        <v>12427</v>
      </c>
      <c r="E6128" t="s">
        <v>10</v>
      </c>
      <c r="F6128">
        <v>3055</v>
      </c>
      <c r="G6128">
        <v>4</v>
      </c>
      <c r="H6128">
        <v>1</v>
      </c>
      <c r="I6128">
        <v>1</v>
      </c>
      <c r="J6128">
        <v>384</v>
      </c>
      <c r="L6128" t="s">
        <v>6240</v>
      </c>
      <c r="M6128" t="s">
        <v>80</v>
      </c>
      <c r="N6128" t="s">
        <v>18</v>
      </c>
      <c r="O6128" s="6" t="str">
        <f>INDEX(lkp_Region,MATCH(tbl_Sales[[#This Row],[Suburb]],lkp_Suburb,0))</f>
        <v>Northern Metropolitan</v>
      </c>
      <c r="P6128" s="6">
        <f>MONTH(tbl_Sales[[#This Row],[Date]])</f>
        <v>12</v>
      </c>
      <c r="Q6128" s="6">
        <f>YEAR(tbl_Sales[[#This Row],[Date]])</f>
        <v>2016</v>
      </c>
    </row>
    <row r="6129" spans="1:17" x14ac:dyDescent="0.25">
      <c r="A6129" s="1">
        <v>42735</v>
      </c>
      <c r="B6129">
        <v>503000</v>
      </c>
      <c r="C6129" t="s">
        <v>13</v>
      </c>
      <c r="D6129" t="s">
        <v>12427</v>
      </c>
      <c r="E6129" t="s">
        <v>10</v>
      </c>
      <c r="F6129">
        <v>3032</v>
      </c>
      <c r="G6129">
        <v>2</v>
      </c>
      <c r="H6129">
        <v>1</v>
      </c>
      <c r="I6129">
        <v>1</v>
      </c>
      <c r="J6129">
        <v>0</v>
      </c>
      <c r="K6129">
        <v>1960</v>
      </c>
      <c r="L6129" t="s">
        <v>6241</v>
      </c>
      <c r="M6129" t="s">
        <v>504</v>
      </c>
      <c r="N6129" t="s">
        <v>49</v>
      </c>
      <c r="O6129" s="6" t="str">
        <f>INDEX(lkp_Region,MATCH(tbl_Sales[[#This Row],[Suburb]],lkp_Suburb,0))</f>
        <v>Western Metropolitan</v>
      </c>
      <c r="P6129" s="6">
        <f>MONTH(tbl_Sales[[#This Row],[Date]])</f>
        <v>12</v>
      </c>
      <c r="Q6129" s="6">
        <f>YEAR(tbl_Sales[[#This Row],[Date]])</f>
        <v>2016</v>
      </c>
    </row>
    <row r="6130" spans="1:17" x14ac:dyDescent="0.25">
      <c r="A6130" s="1">
        <v>42735</v>
      </c>
      <c r="B6130">
        <v>670000</v>
      </c>
      <c r="C6130" t="s">
        <v>2</v>
      </c>
      <c r="D6130" t="s">
        <v>12427</v>
      </c>
      <c r="E6130" t="s">
        <v>5</v>
      </c>
      <c r="F6130">
        <v>3040</v>
      </c>
      <c r="G6130">
        <v>2</v>
      </c>
      <c r="H6130">
        <v>1</v>
      </c>
      <c r="I6130">
        <v>2</v>
      </c>
      <c r="J6130">
        <v>0</v>
      </c>
      <c r="K6130">
        <v>1990</v>
      </c>
      <c r="L6130" t="s">
        <v>6242</v>
      </c>
      <c r="M6130" t="s">
        <v>190</v>
      </c>
      <c r="N6130" t="s">
        <v>49</v>
      </c>
      <c r="O6130" s="6" t="str">
        <f>INDEX(lkp_Region,MATCH(tbl_Sales[[#This Row],[Suburb]],lkp_Suburb,0))</f>
        <v>Western Metropolitan</v>
      </c>
      <c r="P6130" s="6">
        <f>MONTH(tbl_Sales[[#This Row],[Date]])</f>
        <v>12</v>
      </c>
      <c r="Q6130" s="6">
        <f>YEAR(tbl_Sales[[#This Row],[Date]])</f>
        <v>2016</v>
      </c>
    </row>
    <row r="6131" spans="1:17" x14ac:dyDescent="0.25">
      <c r="A6131" s="1">
        <v>42735</v>
      </c>
      <c r="B6131">
        <v>1060000</v>
      </c>
      <c r="C6131" t="s">
        <v>51</v>
      </c>
      <c r="D6131" t="s">
        <v>12429</v>
      </c>
      <c r="E6131" t="s">
        <v>10</v>
      </c>
      <c r="F6131">
        <v>3165</v>
      </c>
      <c r="G6131">
        <v>4</v>
      </c>
      <c r="H6131">
        <v>3</v>
      </c>
      <c r="I6131">
        <v>1</v>
      </c>
      <c r="J6131">
        <v>313</v>
      </c>
      <c r="K6131">
        <v>1960</v>
      </c>
      <c r="L6131" t="s">
        <v>6243</v>
      </c>
      <c r="M6131" t="s">
        <v>138</v>
      </c>
      <c r="N6131" t="s">
        <v>57</v>
      </c>
      <c r="O6131" s="6" t="str">
        <f>INDEX(lkp_Region,MATCH(tbl_Sales[[#This Row],[Suburb]],lkp_Suburb,0))</f>
        <v>Southern Metropolitan</v>
      </c>
      <c r="P6131" s="6">
        <f>MONTH(tbl_Sales[[#This Row],[Date]])</f>
        <v>12</v>
      </c>
      <c r="Q6131" s="6">
        <f>YEAR(tbl_Sales[[#This Row],[Date]])</f>
        <v>2016</v>
      </c>
    </row>
    <row r="6132" spans="1:17" x14ac:dyDescent="0.25">
      <c r="A6132" s="1">
        <v>42735</v>
      </c>
      <c r="B6132">
        <v>1065000</v>
      </c>
      <c r="C6132" t="s">
        <v>2</v>
      </c>
      <c r="D6132" t="s">
        <v>12427</v>
      </c>
      <c r="E6132" t="s">
        <v>10</v>
      </c>
      <c r="F6132">
        <v>3072</v>
      </c>
      <c r="G6132">
        <v>2</v>
      </c>
      <c r="H6132">
        <v>1</v>
      </c>
      <c r="I6132">
        <v>3</v>
      </c>
      <c r="J6132">
        <v>507</v>
      </c>
      <c r="K6132">
        <v>1910</v>
      </c>
      <c r="L6132" t="s">
        <v>3345</v>
      </c>
      <c r="M6132" t="s">
        <v>97</v>
      </c>
      <c r="N6132" t="s">
        <v>62</v>
      </c>
      <c r="O6132" s="6" t="str">
        <f>INDEX(lkp_Region,MATCH(tbl_Sales[[#This Row],[Suburb]],lkp_Suburb,0))</f>
        <v>Northern Metropolitan</v>
      </c>
      <c r="P6132" s="6">
        <f>MONTH(tbl_Sales[[#This Row],[Date]])</f>
        <v>12</v>
      </c>
      <c r="Q6132" s="6">
        <f>YEAR(tbl_Sales[[#This Row],[Date]])</f>
        <v>2016</v>
      </c>
    </row>
    <row r="6133" spans="1:17" x14ac:dyDescent="0.25">
      <c r="A6133" s="1">
        <v>42735</v>
      </c>
      <c r="B6133">
        <v>2270000</v>
      </c>
      <c r="C6133" t="s">
        <v>2</v>
      </c>
      <c r="D6133" t="s">
        <v>12424</v>
      </c>
      <c r="E6133" t="s">
        <v>10</v>
      </c>
      <c r="F6133">
        <v>3070</v>
      </c>
      <c r="G6133">
        <v>4</v>
      </c>
      <c r="H6133">
        <v>2</v>
      </c>
      <c r="I6133">
        <v>2</v>
      </c>
      <c r="J6133">
        <v>440</v>
      </c>
      <c r="K6133">
        <v>1992</v>
      </c>
      <c r="L6133" t="s">
        <v>6244</v>
      </c>
      <c r="M6133" t="s">
        <v>271</v>
      </c>
      <c r="N6133" t="s">
        <v>62</v>
      </c>
      <c r="O6133" s="6" t="str">
        <f>INDEX(lkp_Region,MATCH(tbl_Sales[[#This Row],[Suburb]],lkp_Suburb,0))</f>
        <v>Northern Metropolitan</v>
      </c>
      <c r="P6133" s="6">
        <f>MONTH(tbl_Sales[[#This Row],[Date]])</f>
        <v>12</v>
      </c>
      <c r="Q6133" s="6">
        <f>YEAR(tbl_Sales[[#This Row],[Date]])</f>
        <v>2016</v>
      </c>
    </row>
    <row r="6134" spans="1:17" x14ac:dyDescent="0.25">
      <c r="A6134" s="1">
        <v>42735</v>
      </c>
      <c r="B6134">
        <v>1750000</v>
      </c>
      <c r="C6134" t="s">
        <v>2</v>
      </c>
      <c r="D6134" t="s">
        <v>12428</v>
      </c>
      <c r="E6134" t="s">
        <v>10</v>
      </c>
      <c r="F6134">
        <v>3101</v>
      </c>
      <c r="G6134">
        <v>4</v>
      </c>
      <c r="H6134">
        <v>3</v>
      </c>
      <c r="I6134">
        <v>2</v>
      </c>
      <c r="J6134">
        <v>641</v>
      </c>
      <c r="K6134">
        <v>2010</v>
      </c>
      <c r="L6134" t="s">
        <v>6245</v>
      </c>
      <c r="M6134" t="s">
        <v>145</v>
      </c>
      <c r="N6134" t="s">
        <v>101</v>
      </c>
      <c r="O6134" s="6" t="str">
        <f>INDEX(lkp_Region,MATCH(tbl_Sales[[#This Row],[Suburb]],lkp_Suburb,0))</f>
        <v>Southern Metropolitan</v>
      </c>
      <c r="P6134" s="6">
        <f>MONTH(tbl_Sales[[#This Row],[Date]])</f>
        <v>12</v>
      </c>
      <c r="Q6134" s="6">
        <f>YEAR(tbl_Sales[[#This Row],[Date]])</f>
        <v>2016</v>
      </c>
    </row>
    <row r="6135" spans="1:17" x14ac:dyDescent="0.25">
      <c r="A6135" s="1">
        <v>42735</v>
      </c>
      <c r="B6135">
        <v>1998000</v>
      </c>
      <c r="C6135" t="s">
        <v>2</v>
      </c>
      <c r="D6135" t="s">
        <v>12431</v>
      </c>
      <c r="E6135" t="s">
        <v>10</v>
      </c>
      <c r="F6135">
        <v>3146</v>
      </c>
      <c r="G6135">
        <v>4</v>
      </c>
      <c r="H6135">
        <v>2</v>
      </c>
      <c r="I6135">
        <v>1</v>
      </c>
      <c r="J6135">
        <v>739</v>
      </c>
      <c r="K6135">
        <v>2002</v>
      </c>
      <c r="L6135" t="s">
        <v>6246</v>
      </c>
      <c r="M6135" t="s">
        <v>102</v>
      </c>
      <c r="N6135" t="s">
        <v>101</v>
      </c>
      <c r="O6135" s="6" t="str">
        <f>INDEX(lkp_Region,MATCH(tbl_Sales[[#This Row],[Suburb]],lkp_Suburb,0))</f>
        <v>Southern Metropolitan</v>
      </c>
      <c r="P6135" s="6">
        <f>MONTH(tbl_Sales[[#This Row],[Date]])</f>
        <v>12</v>
      </c>
      <c r="Q6135" s="6">
        <f>YEAR(tbl_Sales[[#This Row],[Date]])</f>
        <v>2016</v>
      </c>
    </row>
    <row r="6136" spans="1:17" x14ac:dyDescent="0.25">
      <c r="A6136" s="1">
        <v>42735</v>
      </c>
      <c r="B6136">
        <v>536000</v>
      </c>
      <c r="C6136" t="s">
        <v>13</v>
      </c>
      <c r="D6136" t="s">
        <v>12431</v>
      </c>
      <c r="E6136" t="s">
        <v>5</v>
      </c>
      <c r="F6136">
        <v>3186</v>
      </c>
      <c r="G6136">
        <v>2</v>
      </c>
      <c r="H6136">
        <v>1</v>
      </c>
      <c r="I6136">
        <v>2</v>
      </c>
      <c r="J6136">
        <v>0</v>
      </c>
      <c r="K6136">
        <v>1970</v>
      </c>
      <c r="L6136" t="s">
        <v>6247</v>
      </c>
      <c r="M6136" t="s">
        <v>105</v>
      </c>
      <c r="N6136" t="s">
        <v>107</v>
      </c>
      <c r="O6136" s="6" t="str">
        <f>INDEX(lkp_Region,MATCH(tbl_Sales[[#This Row],[Suburb]],lkp_Suburb,0))</f>
        <v>Southern Metropolitan</v>
      </c>
      <c r="P6136" s="6">
        <f>MONTH(tbl_Sales[[#This Row],[Date]])</f>
        <v>12</v>
      </c>
      <c r="Q6136" s="6">
        <f>YEAR(tbl_Sales[[#This Row],[Date]])</f>
        <v>2016</v>
      </c>
    </row>
    <row r="6137" spans="1:17" x14ac:dyDescent="0.25">
      <c r="A6137" s="1">
        <v>42735</v>
      </c>
      <c r="B6137">
        <v>342500</v>
      </c>
      <c r="C6137" t="s">
        <v>13</v>
      </c>
      <c r="D6137" t="s">
        <v>12423</v>
      </c>
      <c r="E6137" t="s">
        <v>10</v>
      </c>
      <c r="F6137">
        <v>3087</v>
      </c>
      <c r="G6137">
        <v>2</v>
      </c>
      <c r="H6137">
        <v>1</v>
      </c>
      <c r="I6137">
        <v>1</v>
      </c>
      <c r="J6137">
        <v>0</v>
      </c>
      <c r="L6137" t="s">
        <v>6248</v>
      </c>
      <c r="M6137" t="s">
        <v>349</v>
      </c>
      <c r="N6137" t="s">
        <v>150</v>
      </c>
      <c r="O6137" s="6" t="str">
        <f>INDEX(lkp_Region,MATCH(tbl_Sales[[#This Row],[Suburb]],lkp_Suburb,0))</f>
        <v>Northern Metropolitan</v>
      </c>
      <c r="P6137" s="6">
        <f>MONTH(tbl_Sales[[#This Row],[Date]])</f>
        <v>12</v>
      </c>
      <c r="Q6137" s="6">
        <f>YEAR(tbl_Sales[[#This Row],[Date]])</f>
        <v>2016</v>
      </c>
    </row>
    <row r="6138" spans="1:17" x14ac:dyDescent="0.25">
      <c r="A6138" s="1">
        <v>42736</v>
      </c>
      <c r="B6138">
        <v>1210000</v>
      </c>
      <c r="C6138" t="s">
        <v>2</v>
      </c>
      <c r="D6138" t="s">
        <v>12427</v>
      </c>
      <c r="E6138" t="s">
        <v>10</v>
      </c>
      <c r="F6138">
        <v>3068</v>
      </c>
      <c r="G6138">
        <v>2</v>
      </c>
      <c r="H6138">
        <v>1</v>
      </c>
      <c r="I6138">
        <v>1</v>
      </c>
      <c r="J6138">
        <v>223</v>
      </c>
      <c r="K6138">
        <v>1885</v>
      </c>
      <c r="L6138" t="s">
        <v>6249</v>
      </c>
      <c r="M6138" t="s">
        <v>72</v>
      </c>
      <c r="N6138" t="s">
        <v>8</v>
      </c>
      <c r="O6138" s="6" t="str">
        <f>INDEX(lkp_Region,MATCH(tbl_Sales[[#This Row],[Suburb]],lkp_Suburb,0))</f>
        <v>Northern Metropolitan</v>
      </c>
      <c r="P6138" s="6">
        <f>MONTH(tbl_Sales[[#This Row],[Date]])</f>
        <v>1</v>
      </c>
      <c r="Q6138" s="6">
        <f>YEAR(tbl_Sales[[#This Row],[Date]])</f>
        <v>2017</v>
      </c>
    </row>
    <row r="6139" spans="1:17" x14ac:dyDescent="0.25">
      <c r="A6139" s="1">
        <v>42736</v>
      </c>
      <c r="B6139">
        <v>1410000</v>
      </c>
      <c r="C6139" t="s">
        <v>2</v>
      </c>
      <c r="D6139" t="s">
        <v>12427</v>
      </c>
      <c r="E6139" t="s">
        <v>10</v>
      </c>
      <c r="F6139">
        <v>3121</v>
      </c>
      <c r="G6139">
        <v>3</v>
      </c>
      <c r="H6139">
        <v>1</v>
      </c>
      <c r="I6139">
        <v>0</v>
      </c>
      <c r="J6139">
        <v>224</v>
      </c>
      <c r="L6139" t="s">
        <v>6250</v>
      </c>
      <c r="M6139" t="s">
        <v>6</v>
      </c>
      <c r="N6139" t="s">
        <v>8</v>
      </c>
      <c r="O6139" s="6" t="str">
        <f>INDEX(lkp_Region,MATCH(tbl_Sales[[#This Row],[Suburb]],lkp_Suburb,0))</f>
        <v>Northern Metropolitan</v>
      </c>
      <c r="P6139" s="6">
        <f>MONTH(tbl_Sales[[#This Row],[Date]])</f>
        <v>1</v>
      </c>
      <c r="Q6139" s="6">
        <f>YEAR(tbl_Sales[[#This Row],[Date]])</f>
        <v>2017</v>
      </c>
    </row>
    <row r="6140" spans="1:17" x14ac:dyDescent="0.25">
      <c r="A6140" s="1">
        <v>42736</v>
      </c>
      <c r="B6140">
        <v>1200000</v>
      </c>
      <c r="C6140" t="s">
        <v>2</v>
      </c>
      <c r="D6140" t="s">
        <v>12427</v>
      </c>
      <c r="E6140" t="s">
        <v>10</v>
      </c>
      <c r="F6140">
        <v>3181</v>
      </c>
      <c r="G6140">
        <v>2</v>
      </c>
      <c r="H6140">
        <v>3</v>
      </c>
      <c r="I6140">
        <v>1</v>
      </c>
      <c r="J6140">
        <v>91</v>
      </c>
      <c r="L6140" t="s">
        <v>6251</v>
      </c>
      <c r="M6140" t="s">
        <v>302</v>
      </c>
      <c r="N6140" t="s">
        <v>76</v>
      </c>
      <c r="O6140" s="6" t="str">
        <f>INDEX(lkp_Region,MATCH(tbl_Sales[[#This Row],[Suburb]],lkp_Suburb,0))</f>
        <v>Southern Metropolitan</v>
      </c>
      <c r="P6140" s="6">
        <f>MONTH(tbl_Sales[[#This Row],[Date]])</f>
        <v>1</v>
      </c>
      <c r="Q6140" s="6">
        <f>YEAR(tbl_Sales[[#This Row],[Date]])</f>
        <v>2017</v>
      </c>
    </row>
    <row r="6141" spans="1:17" x14ac:dyDescent="0.25">
      <c r="A6141" s="1">
        <v>42736</v>
      </c>
      <c r="B6141">
        <v>1620000</v>
      </c>
      <c r="C6141" t="s">
        <v>2</v>
      </c>
      <c r="D6141" t="s">
        <v>12430</v>
      </c>
      <c r="E6141" t="s">
        <v>10</v>
      </c>
      <c r="F6141">
        <v>3205</v>
      </c>
      <c r="G6141">
        <v>4</v>
      </c>
      <c r="H6141">
        <v>2</v>
      </c>
      <c r="I6141">
        <v>0</v>
      </c>
      <c r="J6141">
        <v>163</v>
      </c>
      <c r="K6141">
        <v>1890</v>
      </c>
      <c r="L6141" t="s">
        <v>6252</v>
      </c>
      <c r="M6141" t="s">
        <v>185</v>
      </c>
      <c r="N6141" t="s">
        <v>26</v>
      </c>
      <c r="O6141" s="6" t="str">
        <f>INDEX(lkp_Region,MATCH(tbl_Sales[[#This Row],[Suburb]],lkp_Suburb,0))</f>
        <v>Southern Metropolitan</v>
      </c>
      <c r="P6141" s="6">
        <f>MONTH(tbl_Sales[[#This Row],[Date]])</f>
        <v>1</v>
      </c>
      <c r="Q6141" s="6">
        <f>YEAR(tbl_Sales[[#This Row],[Date]])</f>
        <v>2017</v>
      </c>
    </row>
    <row r="6142" spans="1:17" x14ac:dyDescent="0.25">
      <c r="A6142" s="1">
        <v>42736</v>
      </c>
      <c r="B6142">
        <v>474000</v>
      </c>
      <c r="C6142" t="s">
        <v>2</v>
      </c>
      <c r="D6142" t="s">
        <v>12431</v>
      </c>
      <c r="E6142" t="s">
        <v>10</v>
      </c>
      <c r="F6142">
        <v>3044</v>
      </c>
      <c r="G6142">
        <v>2</v>
      </c>
      <c r="H6142">
        <v>1</v>
      </c>
      <c r="I6142">
        <v>1</v>
      </c>
      <c r="J6142">
        <v>558</v>
      </c>
      <c r="L6142" t="s">
        <v>6253</v>
      </c>
      <c r="M6142" t="s">
        <v>115</v>
      </c>
      <c r="N6142" t="s">
        <v>18</v>
      </c>
      <c r="O6142" s="6" t="str">
        <f>INDEX(lkp_Region,MATCH(tbl_Sales[[#This Row],[Suburb]],lkp_Suburb,0))</f>
        <v>Northern Metropolitan</v>
      </c>
      <c r="P6142" s="6">
        <f>MONTH(tbl_Sales[[#This Row],[Date]])</f>
        <v>1</v>
      </c>
      <c r="Q6142" s="6">
        <f>YEAR(tbl_Sales[[#This Row],[Date]])</f>
        <v>2017</v>
      </c>
    </row>
    <row r="6143" spans="1:17" x14ac:dyDescent="0.25">
      <c r="A6143" s="1">
        <v>42736</v>
      </c>
      <c r="B6143">
        <v>650000</v>
      </c>
      <c r="C6143" t="s">
        <v>2</v>
      </c>
      <c r="D6143" t="s">
        <v>12428</v>
      </c>
      <c r="E6143" t="s">
        <v>5</v>
      </c>
      <c r="F6143">
        <v>3060</v>
      </c>
      <c r="G6143">
        <v>3</v>
      </c>
      <c r="H6143">
        <v>1</v>
      </c>
      <c r="I6143">
        <v>1</v>
      </c>
      <c r="J6143">
        <v>589</v>
      </c>
      <c r="K6143">
        <v>1961</v>
      </c>
      <c r="L6143" t="s">
        <v>6254</v>
      </c>
      <c r="M6143" t="s">
        <v>16</v>
      </c>
      <c r="N6143" t="s">
        <v>18</v>
      </c>
      <c r="O6143" s="6" t="str">
        <f>INDEX(lkp_Region,MATCH(tbl_Sales[[#This Row],[Suburb]],lkp_Suburb,0))</f>
        <v>Northern Metropolitan</v>
      </c>
      <c r="P6143" s="6">
        <f>MONTH(tbl_Sales[[#This Row],[Date]])</f>
        <v>1</v>
      </c>
      <c r="Q6143" s="6">
        <f>YEAR(tbl_Sales[[#This Row],[Date]])</f>
        <v>2017</v>
      </c>
    </row>
    <row r="6144" spans="1:17" x14ac:dyDescent="0.25">
      <c r="A6144" s="1">
        <v>42736</v>
      </c>
      <c r="B6144">
        <v>975000</v>
      </c>
      <c r="C6144" t="s">
        <v>2</v>
      </c>
      <c r="D6144" t="s">
        <v>12428</v>
      </c>
      <c r="E6144" t="s">
        <v>5</v>
      </c>
      <c r="F6144">
        <v>3044</v>
      </c>
      <c r="G6144">
        <v>3</v>
      </c>
      <c r="H6144">
        <v>1</v>
      </c>
      <c r="I6144">
        <v>3</v>
      </c>
      <c r="J6144">
        <v>686</v>
      </c>
      <c r="K6144">
        <v>1970</v>
      </c>
      <c r="L6144" t="s">
        <v>6255</v>
      </c>
      <c r="M6144" t="s">
        <v>115</v>
      </c>
      <c r="N6144" t="s">
        <v>18</v>
      </c>
      <c r="O6144" s="6" t="str">
        <f>INDEX(lkp_Region,MATCH(tbl_Sales[[#This Row],[Suburb]],lkp_Suburb,0))</f>
        <v>Northern Metropolitan</v>
      </c>
      <c r="P6144" s="6">
        <f>MONTH(tbl_Sales[[#This Row],[Date]])</f>
        <v>1</v>
      </c>
      <c r="Q6144" s="6">
        <f>YEAR(tbl_Sales[[#This Row],[Date]])</f>
        <v>2017</v>
      </c>
    </row>
    <row r="6145" spans="1:17" x14ac:dyDescent="0.25">
      <c r="A6145" s="1">
        <v>42736</v>
      </c>
      <c r="B6145">
        <v>307000</v>
      </c>
      <c r="C6145" t="s">
        <v>2</v>
      </c>
      <c r="D6145" t="s">
        <v>12429</v>
      </c>
      <c r="E6145" t="s">
        <v>10</v>
      </c>
      <c r="F6145">
        <v>3052</v>
      </c>
      <c r="G6145">
        <v>1</v>
      </c>
      <c r="H6145">
        <v>1</v>
      </c>
      <c r="I6145">
        <v>1</v>
      </c>
      <c r="J6145">
        <v>0</v>
      </c>
      <c r="L6145" t="s">
        <v>6256</v>
      </c>
      <c r="M6145" t="s">
        <v>1418</v>
      </c>
      <c r="N6145" t="s">
        <v>88</v>
      </c>
      <c r="O6145" s="6" t="str">
        <f>INDEX(lkp_Region,MATCH(tbl_Sales[[#This Row],[Suburb]],lkp_Suburb,0))</f>
        <v>Northern Metropolitan</v>
      </c>
      <c r="P6145" s="6">
        <f>MONTH(tbl_Sales[[#This Row],[Date]])</f>
        <v>1</v>
      </c>
      <c r="Q6145" s="6">
        <f>YEAR(tbl_Sales[[#This Row],[Date]])</f>
        <v>2017</v>
      </c>
    </row>
    <row r="6146" spans="1:17" x14ac:dyDescent="0.25">
      <c r="A6146" s="1">
        <v>42736</v>
      </c>
      <c r="B6146">
        <v>735000</v>
      </c>
      <c r="C6146" t="s">
        <v>13</v>
      </c>
      <c r="D6146" t="s">
        <v>12429</v>
      </c>
      <c r="E6146" t="s">
        <v>5</v>
      </c>
      <c r="F6146">
        <v>3053</v>
      </c>
      <c r="G6146">
        <v>3</v>
      </c>
      <c r="H6146">
        <v>1</v>
      </c>
      <c r="I6146">
        <v>2</v>
      </c>
      <c r="J6146">
        <v>3455</v>
      </c>
      <c r="L6146" t="s">
        <v>6257</v>
      </c>
      <c r="M6146" t="s">
        <v>164</v>
      </c>
      <c r="N6146" t="s">
        <v>88</v>
      </c>
      <c r="O6146" s="6" t="str">
        <f>INDEX(lkp_Region,MATCH(tbl_Sales[[#This Row],[Suburb]],lkp_Suburb,0))</f>
        <v>Northern Metropolitan</v>
      </c>
      <c r="P6146" s="6">
        <f>MONTH(tbl_Sales[[#This Row],[Date]])</f>
        <v>1</v>
      </c>
      <c r="Q6146" s="6">
        <f>YEAR(tbl_Sales[[#This Row],[Date]])</f>
        <v>2017</v>
      </c>
    </row>
    <row r="6147" spans="1:17" x14ac:dyDescent="0.25">
      <c r="A6147" s="1">
        <v>42736</v>
      </c>
      <c r="B6147">
        <v>1300000</v>
      </c>
      <c r="C6147" t="s">
        <v>13</v>
      </c>
      <c r="D6147" t="s">
        <v>12424</v>
      </c>
      <c r="E6147" t="s">
        <v>5</v>
      </c>
      <c r="F6147">
        <v>3141</v>
      </c>
      <c r="G6147">
        <v>2</v>
      </c>
      <c r="H6147">
        <v>2</v>
      </c>
      <c r="I6147">
        <v>1</v>
      </c>
      <c r="J6147">
        <v>0</v>
      </c>
      <c r="K6147">
        <v>1980</v>
      </c>
      <c r="L6147" t="s">
        <v>6258</v>
      </c>
      <c r="M6147" t="s">
        <v>111</v>
      </c>
      <c r="N6147" t="s">
        <v>88</v>
      </c>
      <c r="O6147" s="6" t="str">
        <f>INDEX(lkp_Region,MATCH(tbl_Sales[[#This Row],[Suburb]],lkp_Suburb,0))</f>
        <v>Southern Metropolitan</v>
      </c>
      <c r="P6147" s="6">
        <f>MONTH(tbl_Sales[[#This Row],[Date]])</f>
        <v>1</v>
      </c>
      <c r="Q6147" s="6">
        <f>YEAR(tbl_Sales[[#This Row],[Date]])</f>
        <v>2017</v>
      </c>
    </row>
    <row r="6148" spans="1:17" x14ac:dyDescent="0.25">
      <c r="A6148" s="1">
        <v>42736</v>
      </c>
      <c r="B6148">
        <v>431000</v>
      </c>
      <c r="C6148" t="s">
        <v>13</v>
      </c>
      <c r="D6148" t="s">
        <v>12431</v>
      </c>
      <c r="E6148" t="s">
        <v>5</v>
      </c>
      <c r="F6148">
        <v>3011</v>
      </c>
      <c r="G6148">
        <v>2</v>
      </c>
      <c r="H6148">
        <v>1</v>
      </c>
      <c r="I6148">
        <v>1</v>
      </c>
      <c r="J6148">
        <v>0</v>
      </c>
      <c r="L6148" t="s">
        <v>6259</v>
      </c>
      <c r="M6148" t="s">
        <v>22</v>
      </c>
      <c r="N6148" t="s">
        <v>21</v>
      </c>
      <c r="O6148" s="6" t="str">
        <f>INDEX(lkp_Region,MATCH(tbl_Sales[[#This Row],[Suburb]],lkp_Suburb,0))</f>
        <v>Western Metropolitan</v>
      </c>
      <c r="P6148" s="6">
        <f>MONTH(tbl_Sales[[#This Row],[Date]])</f>
        <v>1</v>
      </c>
      <c r="Q6148" s="6">
        <f>YEAR(tbl_Sales[[#This Row],[Date]])</f>
        <v>2017</v>
      </c>
    </row>
    <row r="6149" spans="1:17" x14ac:dyDescent="0.25">
      <c r="A6149" s="1">
        <v>42736</v>
      </c>
      <c r="B6149">
        <v>560000</v>
      </c>
      <c r="C6149" t="s">
        <v>51</v>
      </c>
      <c r="D6149" t="s">
        <v>12428</v>
      </c>
      <c r="E6149" t="s">
        <v>10</v>
      </c>
      <c r="F6149">
        <v>3011</v>
      </c>
      <c r="G6149">
        <v>2</v>
      </c>
      <c r="H6149">
        <v>1</v>
      </c>
      <c r="I6149">
        <v>1</v>
      </c>
      <c r="J6149">
        <v>111</v>
      </c>
      <c r="L6149" t="s">
        <v>6260</v>
      </c>
      <c r="M6149" t="s">
        <v>22</v>
      </c>
      <c r="N6149" t="s">
        <v>21</v>
      </c>
      <c r="O6149" s="6" t="str">
        <f>INDEX(lkp_Region,MATCH(tbl_Sales[[#This Row],[Suburb]],lkp_Suburb,0))</f>
        <v>Western Metropolitan</v>
      </c>
      <c r="P6149" s="6">
        <f>MONTH(tbl_Sales[[#This Row],[Date]])</f>
        <v>1</v>
      </c>
      <c r="Q6149" s="6">
        <f>YEAR(tbl_Sales[[#This Row],[Date]])</f>
        <v>2017</v>
      </c>
    </row>
    <row r="6150" spans="1:17" x14ac:dyDescent="0.25">
      <c r="A6150" s="1">
        <v>42736</v>
      </c>
      <c r="B6150">
        <v>605000</v>
      </c>
      <c r="C6150" t="s">
        <v>13</v>
      </c>
      <c r="D6150" t="s">
        <v>12427</v>
      </c>
      <c r="E6150" t="s">
        <v>10</v>
      </c>
      <c r="F6150">
        <v>3189</v>
      </c>
      <c r="G6150">
        <v>2</v>
      </c>
      <c r="H6150">
        <v>1</v>
      </c>
      <c r="I6150">
        <v>2</v>
      </c>
      <c r="J6150">
        <v>180</v>
      </c>
      <c r="K6150">
        <v>1980</v>
      </c>
      <c r="L6150" t="s">
        <v>6261</v>
      </c>
      <c r="M6150" t="s">
        <v>70</v>
      </c>
      <c r="N6150" t="s">
        <v>45</v>
      </c>
      <c r="O6150" s="6" t="str">
        <f>INDEX(lkp_Region,MATCH(tbl_Sales[[#This Row],[Suburb]],lkp_Suburb,0))</f>
        <v>Southern Metropolitan</v>
      </c>
      <c r="P6150" s="6">
        <f>MONTH(tbl_Sales[[#This Row],[Date]])</f>
        <v>1</v>
      </c>
      <c r="Q6150" s="6">
        <f>YEAR(tbl_Sales[[#This Row],[Date]])</f>
        <v>2017</v>
      </c>
    </row>
    <row r="6151" spans="1:17" x14ac:dyDescent="0.25">
      <c r="A6151" s="1">
        <v>42736</v>
      </c>
      <c r="B6151">
        <v>1000000</v>
      </c>
      <c r="C6151" t="s">
        <v>2</v>
      </c>
      <c r="D6151" t="s">
        <v>12429</v>
      </c>
      <c r="E6151" t="s">
        <v>10</v>
      </c>
      <c r="F6151">
        <v>3189</v>
      </c>
      <c r="G6151">
        <v>4</v>
      </c>
      <c r="H6151">
        <v>3</v>
      </c>
      <c r="I6151">
        <v>4</v>
      </c>
      <c r="J6151">
        <v>581</v>
      </c>
      <c r="K6151">
        <v>1960</v>
      </c>
      <c r="L6151" t="s">
        <v>6262</v>
      </c>
      <c r="M6151" t="s">
        <v>70</v>
      </c>
      <c r="N6151" t="s">
        <v>45</v>
      </c>
      <c r="O6151" s="6" t="str">
        <f>INDEX(lkp_Region,MATCH(tbl_Sales[[#This Row],[Suburb]],lkp_Suburb,0))</f>
        <v>Southern Metropolitan</v>
      </c>
      <c r="P6151" s="6">
        <f>MONTH(tbl_Sales[[#This Row],[Date]])</f>
        <v>1</v>
      </c>
      <c r="Q6151" s="6">
        <f>YEAR(tbl_Sales[[#This Row],[Date]])</f>
        <v>2017</v>
      </c>
    </row>
    <row r="6152" spans="1:17" x14ac:dyDescent="0.25">
      <c r="A6152" s="1">
        <v>42736</v>
      </c>
      <c r="B6152">
        <v>851000</v>
      </c>
      <c r="C6152" t="s">
        <v>51</v>
      </c>
      <c r="D6152" t="s">
        <v>12428</v>
      </c>
      <c r="E6152" t="s">
        <v>10</v>
      </c>
      <c r="F6152">
        <v>3204</v>
      </c>
      <c r="G6152">
        <v>2</v>
      </c>
      <c r="H6152">
        <v>1</v>
      </c>
      <c r="I6152">
        <v>1</v>
      </c>
      <c r="J6152">
        <v>140</v>
      </c>
      <c r="K6152">
        <v>1970</v>
      </c>
      <c r="L6152" t="s">
        <v>6263</v>
      </c>
      <c r="M6152" t="s">
        <v>55</v>
      </c>
      <c r="N6152" t="s">
        <v>57</v>
      </c>
      <c r="O6152" s="6" t="str">
        <f>INDEX(lkp_Region,MATCH(tbl_Sales[[#This Row],[Suburb]],lkp_Suburb,0))</f>
        <v>Southern Metropolitan</v>
      </c>
      <c r="P6152" s="6">
        <f>MONTH(tbl_Sales[[#This Row],[Date]])</f>
        <v>1</v>
      </c>
      <c r="Q6152" s="6">
        <f>YEAR(tbl_Sales[[#This Row],[Date]])</f>
        <v>2017</v>
      </c>
    </row>
    <row r="6153" spans="1:17" x14ac:dyDescent="0.25">
      <c r="A6153" s="1">
        <v>42736</v>
      </c>
      <c r="B6153">
        <v>855000</v>
      </c>
      <c r="C6153" t="s">
        <v>2</v>
      </c>
      <c r="D6153" t="s">
        <v>12429</v>
      </c>
      <c r="E6153" t="s">
        <v>10</v>
      </c>
      <c r="F6153">
        <v>3204</v>
      </c>
      <c r="G6153">
        <v>2</v>
      </c>
      <c r="H6153">
        <v>1</v>
      </c>
      <c r="I6153">
        <v>1</v>
      </c>
      <c r="J6153">
        <v>298</v>
      </c>
      <c r="L6153" t="s">
        <v>6264</v>
      </c>
      <c r="M6153" t="s">
        <v>55</v>
      </c>
      <c r="N6153" t="s">
        <v>57</v>
      </c>
      <c r="O6153" s="6" t="str">
        <f>INDEX(lkp_Region,MATCH(tbl_Sales[[#This Row],[Suburb]],lkp_Suburb,0))</f>
        <v>Southern Metropolitan</v>
      </c>
      <c r="P6153" s="6">
        <f>MONTH(tbl_Sales[[#This Row],[Date]])</f>
        <v>1</v>
      </c>
      <c r="Q6153" s="6">
        <f>YEAR(tbl_Sales[[#This Row],[Date]])</f>
        <v>2017</v>
      </c>
    </row>
    <row r="6154" spans="1:17" x14ac:dyDescent="0.25">
      <c r="A6154" s="1">
        <v>42736</v>
      </c>
      <c r="B6154">
        <v>630000</v>
      </c>
      <c r="C6154" t="s">
        <v>2</v>
      </c>
      <c r="D6154" t="s">
        <v>12432</v>
      </c>
      <c r="E6154" t="s">
        <v>5</v>
      </c>
      <c r="F6154">
        <v>3020</v>
      </c>
      <c r="G6154">
        <v>3</v>
      </c>
      <c r="H6154">
        <v>1</v>
      </c>
      <c r="I6154">
        <v>4</v>
      </c>
      <c r="J6154">
        <v>625</v>
      </c>
      <c r="L6154" t="s">
        <v>6265</v>
      </c>
      <c r="M6154" t="s">
        <v>143</v>
      </c>
      <c r="N6154" t="s">
        <v>3</v>
      </c>
      <c r="O6154" s="6" t="str">
        <f>INDEX(lkp_Region,MATCH(tbl_Sales[[#This Row],[Suburb]],lkp_Suburb,0))</f>
        <v>Western Metropolitan</v>
      </c>
      <c r="P6154" s="6">
        <f>MONTH(tbl_Sales[[#This Row],[Date]])</f>
        <v>1</v>
      </c>
      <c r="Q6154" s="6">
        <f>YEAR(tbl_Sales[[#This Row],[Date]])</f>
        <v>2017</v>
      </c>
    </row>
    <row r="6155" spans="1:17" x14ac:dyDescent="0.25">
      <c r="A6155" s="1">
        <v>42736</v>
      </c>
      <c r="B6155">
        <v>645400</v>
      </c>
      <c r="C6155" t="s">
        <v>2</v>
      </c>
      <c r="D6155" t="s">
        <v>12423</v>
      </c>
      <c r="E6155" t="s">
        <v>10</v>
      </c>
      <c r="F6155">
        <v>3020</v>
      </c>
      <c r="G6155">
        <v>4</v>
      </c>
      <c r="H6155">
        <v>2</v>
      </c>
      <c r="I6155">
        <v>3</v>
      </c>
      <c r="J6155">
        <v>765</v>
      </c>
      <c r="L6155" t="s">
        <v>776</v>
      </c>
      <c r="M6155" t="s">
        <v>141</v>
      </c>
      <c r="N6155" t="s">
        <v>3</v>
      </c>
      <c r="O6155" s="6" t="str">
        <f>INDEX(lkp_Region,MATCH(tbl_Sales[[#This Row],[Suburb]],lkp_Suburb,0))</f>
        <v>Western Metropolitan</v>
      </c>
      <c r="P6155" s="6">
        <f>MONTH(tbl_Sales[[#This Row],[Date]])</f>
        <v>1</v>
      </c>
      <c r="Q6155" s="6">
        <f>YEAR(tbl_Sales[[#This Row],[Date]])</f>
        <v>2017</v>
      </c>
    </row>
    <row r="6156" spans="1:17" x14ac:dyDescent="0.25">
      <c r="A6156" s="1">
        <v>42736</v>
      </c>
      <c r="B6156">
        <v>500000</v>
      </c>
      <c r="C6156" t="s">
        <v>13</v>
      </c>
      <c r="D6156" t="s">
        <v>12425</v>
      </c>
      <c r="E6156" t="s">
        <v>5</v>
      </c>
      <c r="F6156">
        <v>3123</v>
      </c>
      <c r="G6156">
        <v>2</v>
      </c>
      <c r="H6156">
        <v>1</v>
      </c>
      <c r="I6156">
        <v>1</v>
      </c>
      <c r="J6156">
        <v>3084</v>
      </c>
      <c r="L6156" t="s">
        <v>6266</v>
      </c>
      <c r="M6156" t="s">
        <v>230</v>
      </c>
      <c r="N6156" t="s">
        <v>101</v>
      </c>
      <c r="O6156" s="6" t="str">
        <f>INDEX(lkp_Region,MATCH(tbl_Sales[[#This Row],[Suburb]],lkp_Suburb,0))</f>
        <v>Southern Metropolitan</v>
      </c>
      <c r="P6156" s="6">
        <f>MONTH(tbl_Sales[[#This Row],[Date]])</f>
        <v>1</v>
      </c>
      <c r="Q6156" s="6">
        <f>YEAR(tbl_Sales[[#This Row],[Date]])</f>
        <v>2017</v>
      </c>
    </row>
    <row r="6157" spans="1:17" x14ac:dyDescent="0.25">
      <c r="A6157" s="1">
        <v>42736</v>
      </c>
      <c r="B6157">
        <v>657500</v>
      </c>
      <c r="C6157" t="s">
        <v>13</v>
      </c>
      <c r="D6157" t="s">
        <v>12429</v>
      </c>
      <c r="E6157" t="s">
        <v>10</v>
      </c>
      <c r="F6157">
        <v>3122</v>
      </c>
      <c r="G6157">
        <v>2</v>
      </c>
      <c r="H6157">
        <v>1</v>
      </c>
      <c r="I6157">
        <v>1</v>
      </c>
      <c r="J6157">
        <v>728</v>
      </c>
      <c r="K6157">
        <v>1965</v>
      </c>
      <c r="L6157" t="s">
        <v>6267</v>
      </c>
      <c r="M6157" t="s">
        <v>461</v>
      </c>
      <c r="N6157" t="s">
        <v>101</v>
      </c>
      <c r="O6157" s="6" t="str">
        <f>INDEX(lkp_Region,MATCH(tbl_Sales[[#This Row],[Suburb]],lkp_Suburb,0))</f>
        <v>Southern Metropolitan</v>
      </c>
      <c r="P6157" s="6">
        <f>MONTH(tbl_Sales[[#This Row],[Date]])</f>
        <v>1</v>
      </c>
      <c r="Q6157" s="6">
        <f>YEAR(tbl_Sales[[#This Row],[Date]])</f>
        <v>2017</v>
      </c>
    </row>
    <row r="6158" spans="1:17" x14ac:dyDescent="0.25">
      <c r="A6158" s="1">
        <v>42736</v>
      </c>
      <c r="B6158">
        <v>3470000</v>
      </c>
      <c r="C6158" t="s">
        <v>2</v>
      </c>
      <c r="D6158" t="s">
        <v>12427</v>
      </c>
      <c r="E6158" t="s">
        <v>5</v>
      </c>
      <c r="F6158">
        <v>3188</v>
      </c>
      <c r="G6158">
        <v>5</v>
      </c>
      <c r="H6158">
        <v>3</v>
      </c>
      <c r="I6158">
        <v>4</v>
      </c>
      <c r="J6158">
        <v>670</v>
      </c>
      <c r="K6158">
        <v>2008</v>
      </c>
      <c r="L6158" t="s">
        <v>6268</v>
      </c>
      <c r="M6158" t="s">
        <v>176</v>
      </c>
      <c r="N6158" t="s">
        <v>107</v>
      </c>
      <c r="O6158" s="6" t="str">
        <f>INDEX(lkp_Region,MATCH(tbl_Sales[[#This Row],[Suburb]],lkp_Suburb,0))</f>
        <v>Southern Metropolitan</v>
      </c>
      <c r="P6158" s="6">
        <f>MONTH(tbl_Sales[[#This Row],[Date]])</f>
        <v>1</v>
      </c>
      <c r="Q6158" s="6">
        <f>YEAR(tbl_Sales[[#This Row],[Date]])</f>
        <v>2017</v>
      </c>
    </row>
    <row r="6159" spans="1:17" x14ac:dyDescent="0.25">
      <c r="A6159" s="1">
        <v>42737</v>
      </c>
      <c r="B6159">
        <v>1220000</v>
      </c>
      <c r="C6159" t="s">
        <v>2</v>
      </c>
      <c r="D6159" t="s">
        <v>12427</v>
      </c>
      <c r="E6159" t="s">
        <v>10</v>
      </c>
      <c r="F6159">
        <v>3121</v>
      </c>
      <c r="G6159">
        <v>2</v>
      </c>
      <c r="H6159">
        <v>1</v>
      </c>
      <c r="I6159">
        <v>1</v>
      </c>
      <c r="J6159">
        <v>166</v>
      </c>
      <c r="K6159">
        <v>1900</v>
      </c>
      <c r="L6159" t="s">
        <v>6269</v>
      </c>
      <c r="M6159" t="s">
        <v>6</v>
      </c>
      <c r="N6159" t="s">
        <v>8</v>
      </c>
      <c r="O6159" s="6" t="str">
        <f>INDEX(lkp_Region,MATCH(tbl_Sales[[#This Row],[Suburb]],lkp_Suburb,0))</f>
        <v>Northern Metropolitan</v>
      </c>
      <c r="P6159" s="6">
        <f>MONTH(tbl_Sales[[#This Row],[Date]])</f>
        <v>1</v>
      </c>
      <c r="Q6159" s="6">
        <f>YEAR(tbl_Sales[[#This Row],[Date]])</f>
        <v>2017</v>
      </c>
    </row>
    <row r="6160" spans="1:17" x14ac:dyDescent="0.25">
      <c r="A6160" s="1">
        <v>42737</v>
      </c>
      <c r="B6160">
        <v>1400000</v>
      </c>
      <c r="C6160" t="s">
        <v>2</v>
      </c>
      <c r="D6160" t="s">
        <v>12428</v>
      </c>
      <c r="E6160" t="s">
        <v>10</v>
      </c>
      <c r="F6160">
        <v>3128</v>
      </c>
      <c r="G6160">
        <v>3</v>
      </c>
      <c r="H6160">
        <v>2</v>
      </c>
      <c r="I6160">
        <v>1</v>
      </c>
      <c r="J6160">
        <v>643</v>
      </c>
      <c r="K6160">
        <v>1940</v>
      </c>
      <c r="L6160" t="s">
        <v>6270</v>
      </c>
      <c r="M6160" t="s">
        <v>151</v>
      </c>
      <c r="N6160" t="s">
        <v>14</v>
      </c>
      <c r="O6160" s="6" t="str">
        <f>INDEX(lkp_Region,MATCH(tbl_Sales[[#This Row],[Suburb]],lkp_Suburb,0))</f>
        <v>Eastern Metropolitan</v>
      </c>
      <c r="P6160" s="6">
        <f>MONTH(tbl_Sales[[#This Row],[Date]])</f>
        <v>1</v>
      </c>
      <c r="Q6160" s="6">
        <f>YEAR(tbl_Sales[[#This Row],[Date]])</f>
        <v>2017</v>
      </c>
    </row>
    <row r="6161" spans="1:17" x14ac:dyDescent="0.25">
      <c r="A6161" s="1">
        <v>42737</v>
      </c>
      <c r="B6161">
        <v>570000</v>
      </c>
      <c r="C6161" t="s">
        <v>13</v>
      </c>
      <c r="D6161" t="s">
        <v>12429</v>
      </c>
      <c r="E6161" t="s">
        <v>10</v>
      </c>
      <c r="F6161">
        <v>3185</v>
      </c>
      <c r="G6161">
        <v>2</v>
      </c>
      <c r="H6161">
        <v>1</v>
      </c>
      <c r="I6161">
        <v>0</v>
      </c>
      <c r="J6161">
        <v>785</v>
      </c>
      <c r="K6161">
        <v>1964</v>
      </c>
      <c r="L6161" t="s">
        <v>6271</v>
      </c>
      <c r="M6161" t="s">
        <v>154</v>
      </c>
      <c r="N6161" t="s">
        <v>26</v>
      </c>
      <c r="O6161" s="6" t="str">
        <f>INDEX(lkp_Region,MATCH(tbl_Sales[[#This Row],[Suburb]],lkp_Suburb,0))</f>
        <v>Southern Metropolitan</v>
      </c>
      <c r="P6161" s="6">
        <f>MONTH(tbl_Sales[[#This Row],[Date]])</f>
        <v>1</v>
      </c>
      <c r="Q6161" s="6">
        <f>YEAR(tbl_Sales[[#This Row],[Date]])</f>
        <v>2017</v>
      </c>
    </row>
    <row r="6162" spans="1:17" x14ac:dyDescent="0.25">
      <c r="A6162" s="1">
        <v>42737</v>
      </c>
      <c r="B6162">
        <v>820000</v>
      </c>
      <c r="C6162" t="s">
        <v>13</v>
      </c>
      <c r="D6162" t="s">
        <v>12425</v>
      </c>
      <c r="E6162" t="s">
        <v>10</v>
      </c>
      <c r="F6162">
        <v>3183</v>
      </c>
      <c r="G6162">
        <v>2</v>
      </c>
      <c r="H6162">
        <v>1</v>
      </c>
      <c r="I6162">
        <v>1</v>
      </c>
      <c r="J6162">
        <v>0</v>
      </c>
      <c r="L6162" t="s">
        <v>6272</v>
      </c>
      <c r="M6162" t="s">
        <v>326</v>
      </c>
      <c r="N6162" t="s">
        <v>26</v>
      </c>
      <c r="O6162" s="6" t="str">
        <f>INDEX(lkp_Region,MATCH(tbl_Sales[[#This Row],[Suburb]],lkp_Suburb,0))</f>
        <v>Southern Metropolitan</v>
      </c>
      <c r="P6162" s="6">
        <f>MONTH(tbl_Sales[[#This Row],[Date]])</f>
        <v>1</v>
      </c>
      <c r="Q6162" s="6">
        <f>YEAR(tbl_Sales[[#This Row],[Date]])</f>
        <v>2017</v>
      </c>
    </row>
    <row r="6163" spans="1:17" x14ac:dyDescent="0.25">
      <c r="A6163" s="1">
        <v>42737</v>
      </c>
      <c r="B6163">
        <v>400000</v>
      </c>
      <c r="C6163" t="s">
        <v>13</v>
      </c>
      <c r="D6163" t="s">
        <v>12427</v>
      </c>
      <c r="E6163" t="s">
        <v>5</v>
      </c>
      <c r="F6163">
        <v>3055</v>
      </c>
      <c r="G6163">
        <v>2</v>
      </c>
      <c r="H6163">
        <v>1</v>
      </c>
      <c r="I6163">
        <v>1</v>
      </c>
      <c r="J6163">
        <v>73</v>
      </c>
      <c r="K6163">
        <v>1960</v>
      </c>
      <c r="L6163" t="s">
        <v>6273</v>
      </c>
      <c r="M6163" t="s">
        <v>80</v>
      </c>
      <c r="N6163" t="s">
        <v>18</v>
      </c>
      <c r="O6163" s="6" t="str">
        <f>INDEX(lkp_Region,MATCH(tbl_Sales[[#This Row],[Suburb]],lkp_Suburb,0))</f>
        <v>Northern Metropolitan</v>
      </c>
      <c r="P6163" s="6">
        <f>MONTH(tbl_Sales[[#This Row],[Date]])</f>
        <v>1</v>
      </c>
      <c r="Q6163" s="6">
        <f>YEAR(tbl_Sales[[#This Row],[Date]])</f>
        <v>2017</v>
      </c>
    </row>
    <row r="6164" spans="1:17" x14ac:dyDescent="0.25">
      <c r="A6164" s="1">
        <v>42737</v>
      </c>
      <c r="B6164">
        <v>920000</v>
      </c>
      <c r="C6164" t="s">
        <v>2</v>
      </c>
      <c r="D6164" t="s">
        <v>12429</v>
      </c>
      <c r="E6164" t="s">
        <v>5</v>
      </c>
      <c r="F6164">
        <v>3058</v>
      </c>
      <c r="G6164">
        <v>2</v>
      </c>
      <c r="H6164">
        <v>1</v>
      </c>
      <c r="I6164">
        <v>0</v>
      </c>
      <c r="J6164">
        <v>157</v>
      </c>
      <c r="L6164" t="s">
        <v>6274</v>
      </c>
      <c r="M6164" t="s">
        <v>41</v>
      </c>
      <c r="N6164" t="s">
        <v>18</v>
      </c>
      <c r="O6164" s="6" t="str">
        <f>INDEX(lkp_Region,MATCH(tbl_Sales[[#This Row],[Suburb]],lkp_Suburb,0))</f>
        <v>Northern Metropolitan</v>
      </c>
      <c r="P6164" s="6">
        <f>MONTH(tbl_Sales[[#This Row],[Date]])</f>
        <v>1</v>
      </c>
      <c r="Q6164" s="6">
        <f>YEAR(tbl_Sales[[#This Row],[Date]])</f>
        <v>2017</v>
      </c>
    </row>
    <row r="6165" spans="1:17" x14ac:dyDescent="0.25">
      <c r="A6165" s="1">
        <v>42737</v>
      </c>
      <c r="B6165">
        <v>401000</v>
      </c>
      <c r="C6165" t="s">
        <v>13</v>
      </c>
      <c r="D6165" t="s">
        <v>12427</v>
      </c>
      <c r="E6165" t="s">
        <v>10</v>
      </c>
      <c r="F6165">
        <v>3052</v>
      </c>
      <c r="G6165">
        <v>1</v>
      </c>
      <c r="H6165">
        <v>1</v>
      </c>
      <c r="I6165">
        <v>1</v>
      </c>
      <c r="J6165">
        <v>0</v>
      </c>
      <c r="L6165" t="s">
        <v>6275</v>
      </c>
      <c r="M6165" t="s">
        <v>1418</v>
      </c>
      <c r="N6165" t="s">
        <v>88</v>
      </c>
      <c r="O6165" s="6" t="str">
        <f>INDEX(lkp_Region,MATCH(tbl_Sales[[#This Row],[Suburb]],lkp_Suburb,0))</f>
        <v>Northern Metropolitan</v>
      </c>
      <c r="P6165" s="6">
        <f>MONTH(tbl_Sales[[#This Row],[Date]])</f>
        <v>1</v>
      </c>
      <c r="Q6165" s="6">
        <f>YEAR(tbl_Sales[[#This Row],[Date]])</f>
        <v>2017</v>
      </c>
    </row>
    <row r="6166" spans="1:17" x14ac:dyDescent="0.25">
      <c r="A6166" s="1">
        <v>42737</v>
      </c>
      <c r="B6166">
        <v>665500</v>
      </c>
      <c r="C6166" t="s">
        <v>13</v>
      </c>
      <c r="D6166" t="s">
        <v>12425</v>
      </c>
      <c r="E6166" t="s">
        <v>10</v>
      </c>
      <c r="F6166">
        <v>3051</v>
      </c>
      <c r="G6166">
        <v>2</v>
      </c>
      <c r="H6166">
        <v>2</v>
      </c>
      <c r="I6166">
        <v>1</v>
      </c>
      <c r="J6166">
        <v>0</v>
      </c>
      <c r="K6166">
        <v>2012</v>
      </c>
      <c r="L6166" t="s">
        <v>6276</v>
      </c>
      <c r="M6166" t="s">
        <v>915</v>
      </c>
      <c r="N6166" t="s">
        <v>88</v>
      </c>
      <c r="O6166" s="6" t="str">
        <f>INDEX(lkp_Region,MATCH(tbl_Sales[[#This Row],[Suburb]],lkp_Suburb,0))</f>
        <v>Northern Metropolitan</v>
      </c>
      <c r="P6166" s="6">
        <f>MONTH(tbl_Sales[[#This Row],[Date]])</f>
        <v>1</v>
      </c>
      <c r="Q6166" s="6">
        <f>YEAR(tbl_Sales[[#This Row],[Date]])</f>
        <v>2017</v>
      </c>
    </row>
    <row r="6167" spans="1:17" x14ac:dyDescent="0.25">
      <c r="A6167" s="1">
        <v>42737</v>
      </c>
      <c r="B6167">
        <v>1400000</v>
      </c>
      <c r="C6167" t="s">
        <v>13</v>
      </c>
      <c r="D6167" t="s">
        <v>12429</v>
      </c>
      <c r="E6167" t="s">
        <v>10</v>
      </c>
      <c r="F6167">
        <v>3002</v>
      </c>
      <c r="G6167">
        <v>2</v>
      </c>
      <c r="H6167">
        <v>2</v>
      </c>
      <c r="I6167">
        <v>1</v>
      </c>
      <c r="J6167">
        <v>0</v>
      </c>
      <c r="L6167" t="s">
        <v>6277</v>
      </c>
      <c r="M6167" t="s">
        <v>1176</v>
      </c>
      <c r="N6167" t="s">
        <v>88</v>
      </c>
      <c r="O6167" s="6" t="str">
        <f>INDEX(lkp_Region,MATCH(tbl_Sales[[#This Row],[Suburb]],lkp_Suburb,0))</f>
        <v>Northern Metropolitan</v>
      </c>
      <c r="P6167" s="6">
        <f>MONTH(tbl_Sales[[#This Row],[Date]])</f>
        <v>1</v>
      </c>
      <c r="Q6167" s="6">
        <f>YEAR(tbl_Sales[[#This Row],[Date]])</f>
        <v>2017</v>
      </c>
    </row>
    <row r="6168" spans="1:17" x14ac:dyDescent="0.25">
      <c r="A6168" s="1">
        <v>42737</v>
      </c>
      <c r="B6168">
        <v>660000</v>
      </c>
      <c r="C6168" t="s">
        <v>2</v>
      </c>
      <c r="D6168" t="s">
        <v>12428</v>
      </c>
      <c r="E6168" t="s">
        <v>10</v>
      </c>
      <c r="F6168">
        <v>3019</v>
      </c>
      <c r="G6168">
        <v>3</v>
      </c>
      <c r="H6168">
        <v>1</v>
      </c>
      <c r="I6168">
        <v>0</v>
      </c>
      <c r="J6168">
        <v>580</v>
      </c>
      <c r="L6168" t="s">
        <v>1397</v>
      </c>
      <c r="M6168" t="s">
        <v>436</v>
      </c>
      <c r="N6168" t="s">
        <v>21</v>
      </c>
      <c r="O6168" s="6" t="str">
        <f>INDEX(lkp_Region,MATCH(tbl_Sales[[#This Row],[Suburb]],lkp_Suburb,0))</f>
        <v>Western Metropolitan</v>
      </c>
      <c r="P6168" s="6">
        <f>MONTH(tbl_Sales[[#This Row],[Date]])</f>
        <v>1</v>
      </c>
      <c r="Q6168" s="6">
        <f>YEAR(tbl_Sales[[#This Row],[Date]])</f>
        <v>2017</v>
      </c>
    </row>
    <row r="6169" spans="1:17" x14ac:dyDescent="0.25">
      <c r="A6169" s="1">
        <v>42737</v>
      </c>
      <c r="B6169">
        <v>1021000</v>
      </c>
      <c r="C6169" t="s">
        <v>2</v>
      </c>
      <c r="D6169" t="s">
        <v>12431</v>
      </c>
      <c r="E6169" t="s">
        <v>10</v>
      </c>
      <c r="F6169">
        <v>3012</v>
      </c>
      <c r="G6169">
        <v>3</v>
      </c>
      <c r="H6169">
        <v>1</v>
      </c>
      <c r="I6169">
        <v>2</v>
      </c>
      <c r="J6169">
        <v>601</v>
      </c>
      <c r="L6169" t="s">
        <v>6278</v>
      </c>
      <c r="M6169" t="s">
        <v>53</v>
      </c>
      <c r="N6169" t="s">
        <v>21</v>
      </c>
      <c r="O6169" s="6" t="str">
        <f>INDEX(lkp_Region,MATCH(tbl_Sales[[#This Row],[Suburb]],lkp_Suburb,0))</f>
        <v>Western Metropolitan</v>
      </c>
      <c r="P6169" s="6">
        <f>MONTH(tbl_Sales[[#This Row],[Date]])</f>
        <v>1</v>
      </c>
      <c r="Q6169" s="6">
        <f>YEAR(tbl_Sales[[#This Row],[Date]])</f>
        <v>2017</v>
      </c>
    </row>
    <row r="6170" spans="1:17" x14ac:dyDescent="0.25">
      <c r="A6170" s="1">
        <v>42737</v>
      </c>
      <c r="B6170">
        <v>1200000</v>
      </c>
      <c r="C6170" t="s">
        <v>2</v>
      </c>
      <c r="D6170" t="s">
        <v>12430</v>
      </c>
      <c r="E6170" t="s">
        <v>5</v>
      </c>
      <c r="F6170">
        <v>3015</v>
      </c>
      <c r="G6170">
        <v>3</v>
      </c>
      <c r="H6170">
        <v>2</v>
      </c>
      <c r="I6170">
        <v>0</v>
      </c>
      <c r="J6170">
        <v>288</v>
      </c>
      <c r="L6170" t="s">
        <v>6279</v>
      </c>
      <c r="M6170" t="s">
        <v>133</v>
      </c>
      <c r="N6170" t="s">
        <v>69</v>
      </c>
      <c r="O6170" s="6" t="str">
        <f>INDEX(lkp_Region,MATCH(tbl_Sales[[#This Row],[Suburb]],lkp_Suburb,0))</f>
        <v>Western Metropolitan</v>
      </c>
      <c r="P6170" s="6">
        <f>MONTH(tbl_Sales[[#This Row],[Date]])</f>
        <v>1</v>
      </c>
      <c r="Q6170" s="6">
        <f>YEAR(tbl_Sales[[#This Row],[Date]])</f>
        <v>2017</v>
      </c>
    </row>
    <row r="6171" spans="1:17" x14ac:dyDescent="0.25">
      <c r="A6171" s="1">
        <v>42737</v>
      </c>
      <c r="B6171">
        <v>1430000</v>
      </c>
      <c r="C6171" t="s">
        <v>2</v>
      </c>
      <c r="D6171" t="s">
        <v>12429</v>
      </c>
      <c r="E6171" t="s">
        <v>5</v>
      </c>
      <c r="F6171">
        <v>3163</v>
      </c>
      <c r="G6171">
        <v>3</v>
      </c>
      <c r="H6171">
        <v>1</v>
      </c>
      <c r="I6171">
        <v>2</v>
      </c>
      <c r="J6171">
        <v>618</v>
      </c>
      <c r="K6171">
        <v>1960</v>
      </c>
      <c r="L6171" t="s">
        <v>6280</v>
      </c>
      <c r="M6171" t="s">
        <v>225</v>
      </c>
      <c r="N6171" t="s">
        <v>57</v>
      </c>
      <c r="O6171" s="6" t="str">
        <f>INDEX(lkp_Region,MATCH(tbl_Sales[[#This Row],[Suburb]],lkp_Suburb,0))</f>
        <v>Southern Metropolitan</v>
      </c>
      <c r="P6171" s="6">
        <f>MONTH(tbl_Sales[[#This Row],[Date]])</f>
        <v>1</v>
      </c>
      <c r="Q6171" s="6">
        <f>YEAR(tbl_Sales[[#This Row],[Date]])</f>
        <v>2017</v>
      </c>
    </row>
    <row r="6172" spans="1:17" x14ac:dyDescent="0.25">
      <c r="A6172" s="1">
        <v>42737</v>
      </c>
      <c r="B6172">
        <v>895000</v>
      </c>
      <c r="C6172" t="s">
        <v>2</v>
      </c>
      <c r="D6172" t="s">
        <v>12431</v>
      </c>
      <c r="E6172" t="s">
        <v>10</v>
      </c>
      <c r="F6172">
        <v>3020</v>
      </c>
      <c r="G6172">
        <v>4</v>
      </c>
      <c r="H6172">
        <v>2</v>
      </c>
      <c r="I6172">
        <v>3</v>
      </c>
      <c r="J6172">
        <v>430</v>
      </c>
      <c r="K6172">
        <v>1945</v>
      </c>
      <c r="L6172" t="s">
        <v>6281</v>
      </c>
      <c r="M6172" t="s">
        <v>443</v>
      </c>
      <c r="N6172" t="s">
        <v>3</v>
      </c>
      <c r="O6172" s="6" t="str">
        <f>INDEX(lkp_Region,MATCH(tbl_Sales[[#This Row],[Suburb]],lkp_Suburb,0))</f>
        <v>Western Metropolitan</v>
      </c>
      <c r="P6172" s="6">
        <f>MONTH(tbl_Sales[[#This Row],[Date]])</f>
        <v>1</v>
      </c>
      <c r="Q6172" s="6">
        <f>YEAR(tbl_Sales[[#This Row],[Date]])</f>
        <v>2017</v>
      </c>
    </row>
    <row r="6173" spans="1:17" x14ac:dyDescent="0.25">
      <c r="A6173" s="1">
        <v>42737</v>
      </c>
      <c r="B6173">
        <v>1290000</v>
      </c>
      <c r="C6173" t="s">
        <v>2</v>
      </c>
      <c r="D6173" t="s">
        <v>12430</v>
      </c>
      <c r="E6173" t="s">
        <v>10</v>
      </c>
      <c r="F6173">
        <v>3101</v>
      </c>
      <c r="G6173">
        <v>3</v>
      </c>
      <c r="H6173">
        <v>1</v>
      </c>
      <c r="I6173">
        <v>0</v>
      </c>
      <c r="J6173">
        <v>321</v>
      </c>
      <c r="L6173" t="s">
        <v>6282</v>
      </c>
      <c r="M6173" t="s">
        <v>145</v>
      </c>
      <c r="N6173" t="s">
        <v>101</v>
      </c>
      <c r="O6173" s="6" t="str">
        <f>INDEX(lkp_Region,MATCH(tbl_Sales[[#This Row],[Suburb]],lkp_Suburb,0))</f>
        <v>Southern Metropolitan</v>
      </c>
      <c r="P6173" s="6">
        <f>MONTH(tbl_Sales[[#This Row],[Date]])</f>
        <v>1</v>
      </c>
      <c r="Q6173" s="6">
        <f>YEAR(tbl_Sales[[#This Row],[Date]])</f>
        <v>2017</v>
      </c>
    </row>
    <row r="6174" spans="1:17" x14ac:dyDescent="0.25">
      <c r="A6174" s="1">
        <v>42737</v>
      </c>
      <c r="B6174">
        <v>1750000</v>
      </c>
      <c r="C6174" t="s">
        <v>2</v>
      </c>
      <c r="D6174" t="s">
        <v>12429</v>
      </c>
      <c r="E6174" t="s">
        <v>5</v>
      </c>
      <c r="F6174">
        <v>3103</v>
      </c>
      <c r="G6174">
        <v>3</v>
      </c>
      <c r="H6174">
        <v>2</v>
      </c>
      <c r="I6174">
        <v>3</v>
      </c>
      <c r="J6174">
        <v>613</v>
      </c>
      <c r="K6174">
        <v>1943</v>
      </c>
      <c r="L6174" t="s">
        <v>6283</v>
      </c>
      <c r="M6174" t="s">
        <v>274</v>
      </c>
      <c r="N6174" t="s">
        <v>101</v>
      </c>
      <c r="O6174" s="6" t="str">
        <f>INDEX(lkp_Region,MATCH(tbl_Sales[[#This Row],[Suburb]],lkp_Suburb,0))</f>
        <v>Southern Metropolitan</v>
      </c>
      <c r="P6174" s="6">
        <f>MONTH(tbl_Sales[[#This Row],[Date]])</f>
        <v>1</v>
      </c>
      <c r="Q6174" s="6">
        <f>YEAR(tbl_Sales[[#This Row],[Date]])</f>
        <v>2017</v>
      </c>
    </row>
    <row r="6175" spans="1:17" x14ac:dyDescent="0.25">
      <c r="A6175" s="1">
        <v>42737</v>
      </c>
      <c r="B6175">
        <v>2560000</v>
      </c>
      <c r="C6175" t="s">
        <v>2</v>
      </c>
      <c r="D6175" t="s">
        <v>12429</v>
      </c>
      <c r="E6175" t="s">
        <v>5</v>
      </c>
      <c r="F6175">
        <v>3101</v>
      </c>
      <c r="G6175">
        <v>4</v>
      </c>
      <c r="H6175">
        <v>3</v>
      </c>
      <c r="I6175">
        <v>4</v>
      </c>
      <c r="J6175">
        <v>670</v>
      </c>
      <c r="K6175">
        <v>1990</v>
      </c>
      <c r="L6175" t="s">
        <v>6284</v>
      </c>
      <c r="M6175" t="s">
        <v>145</v>
      </c>
      <c r="N6175" t="s">
        <v>101</v>
      </c>
      <c r="O6175" s="6" t="str">
        <f>INDEX(lkp_Region,MATCH(tbl_Sales[[#This Row],[Suburb]],lkp_Suburb,0))</f>
        <v>Southern Metropolitan</v>
      </c>
      <c r="P6175" s="6">
        <f>MONTH(tbl_Sales[[#This Row],[Date]])</f>
        <v>1</v>
      </c>
      <c r="Q6175" s="6">
        <f>YEAR(tbl_Sales[[#This Row],[Date]])</f>
        <v>2017</v>
      </c>
    </row>
    <row r="6176" spans="1:17" x14ac:dyDescent="0.25">
      <c r="A6176" s="1">
        <v>42737</v>
      </c>
      <c r="B6176">
        <v>2950000</v>
      </c>
      <c r="C6176" t="s">
        <v>2</v>
      </c>
      <c r="D6176" t="s">
        <v>12429</v>
      </c>
      <c r="E6176" t="s">
        <v>5</v>
      </c>
      <c r="F6176">
        <v>3126</v>
      </c>
      <c r="G6176">
        <v>4</v>
      </c>
      <c r="H6176">
        <v>2</v>
      </c>
      <c r="I6176">
        <v>3</v>
      </c>
      <c r="J6176">
        <v>812</v>
      </c>
      <c r="K6176">
        <v>1927</v>
      </c>
      <c r="L6176" t="s">
        <v>6285</v>
      </c>
      <c r="M6176" t="s">
        <v>232</v>
      </c>
      <c r="N6176" t="s">
        <v>101</v>
      </c>
      <c r="O6176" s="6" t="str">
        <f>INDEX(lkp_Region,MATCH(tbl_Sales[[#This Row],[Suburb]],lkp_Suburb,0))</f>
        <v>Southern Metropolitan</v>
      </c>
      <c r="P6176" s="6">
        <f>MONTH(tbl_Sales[[#This Row],[Date]])</f>
        <v>1</v>
      </c>
      <c r="Q6176" s="6">
        <f>YEAR(tbl_Sales[[#This Row],[Date]])</f>
        <v>2017</v>
      </c>
    </row>
    <row r="6177" spans="1:17" x14ac:dyDescent="0.25">
      <c r="A6177" s="1">
        <v>42737</v>
      </c>
      <c r="B6177">
        <v>850000</v>
      </c>
      <c r="C6177" t="s">
        <v>13</v>
      </c>
      <c r="D6177" t="s">
        <v>12429</v>
      </c>
      <c r="E6177" t="s">
        <v>5</v>
      </c>
      <c r="F6177">
        <v>3186</v>
      </c>
      <c r="G6177">
        <v>2</v>
      </c>
      <c r="H6177">
        <v>1</v>
      </c>
      <c r="I6177">
        <v>1</v>
      </c>
      <c r="J6177">
        <v>0</v>
      </c>
      <c r="L6177" t="s">
        <v>6286</v>
      </c>
      <c r="M6177" t="s">
        <v>105</v>
      </c>
      <c r="N6177" t="s">
        <v>107</v>
      </c>
      <c r="O6177" s="6" t="str">
        <f>INDEX(lkp_Region,MATCH(tbl_Sales[[#This Row],[Suburb]],lkp_Suburb,0))</f>
        <v>Southern Metropolitan</v>
      </c>
      <c r="P6177" s="6">
        <f>MONTH(tbl_Sales[[#This Row],[Date]])</f>
        <v>1</v>
      </c>
      <c r="Q6177" s="6">
        <f>YEAR(tbl_Sales[[#This Row],[Date]])</f>
        <v>2017</v>
      </c>
    </row>
    <row r="6178" spans="1:17" x14ac:dyDescent="0.25">
      <c r="A6178" s="1">
        <v>42737</v>
      </c>
      <c r="B6178">
        <v>2250000</v>
      </c>
      <c r="C6178" t="s">
        <v>51</v>
      </c>
      <c r="D6178" t="s">
        <v>12427</v>
      </c>
      <c r="E6178" t="s">
        <v>5</v>
      </c>
      <c r="F6178">
        <v>3186</v>
      </c>
      <c r="G6178">
        <v>4</v>
      </c>
      <c r="H6178">
        <v>2</v>
      </c>
      <c r="I6178">
        <v>2</v>
      </c>
      <c r="J6178">
        <v>230</v>
      </c>
      <c r="K6178">
        <v>2012</v>
      </c>
      <c r="L6178" t="s">
        <v>6287</v>
      </c>
      <c r="M6178" t="s">
        <v>105</v>
      </c>
      <c r="N6178" t="s">
        <v>107</v>
      </c>
      <c r="O6178" s="6" t="str">
        <f>INDEX(lkp_Region,MATCH(tbl_Sales[[#This Row],[Suburb]],lkp_Suburb,0))</f>
        <v>Southern Metropolitan</v>
      </c>
      <c r="P6178" s="6">
        <f>MONTH(tbl_Sales[[#This Row],[Date]])</f>
        <v>1</v>
      </c>
      <c r="Q6178" s="6">
        <f>YEAR(tbl_Sales[[#This Row],[Date]])</f>
        <v>2017</v>
      </c>
    </row>
    <row r="6179" spans="1:17" x14ac:dyDescent="0.25">
      <c r="A6179" s="1">
        <v>42737</v>
      </c>
      <c r="B6179">
        <v>1470000</v>
      </c>
      <c r="C6179" t="s">
        <v>2</v>
      </c>
      <c r="D6179" t="s">
        <v>12423</v>
      </c>
      <c r="E6179" t="s">
        <v>5</v>
      </c>
      <c r="F6179">
        <v>3079</v>
      </c>
      <c r="G6179">
        <v>4</v>
      </c>
      <c r="H6179">
        <v>2</v>
      </c>
      <c r="I6179">
        <v>1</v>
      </c>
      <c r="J6179">
        <v>694</v>
      </c>
      <c r="K6179">
        <v>1950</v>
      </c>
      <c r="L6179" t="s">
        <v>6288</v>
      </c>
      <c r="M6179" t="s">
        <v>213</v>
      </c>
      <c r="N6179" t="s">
        <v>150</v>
      </c>
      <c r="O6179" s="6" t="str">
        <f>INDEX(lkp_Region,MATCH(tbl_Sales[[#This Row],[Suburb]],lkp_Suburb,0))</f>
        <v>Eastern Metropolitan</v>
      </c>
      <c r="P6179" s="6">
        <f>MONTH(tbl_Sales[[#This Row],[Date]])</f>
        <v>1</v>
      </c>
      <c r="Q6179" s="6">
        <f>YEAR(tbl_Sales[[#This Row],[Date]])</f>
        <v>2017</v>
      </c>
    </row>
    <row r="6180" spans="1:17" x14ac:dyDescent="0.25">
      <c r="A6180" s="1">
        <v>42738</v>
      </c>
      <c r="B6180">
        <v>1150000</v>
      </c>
      <c r="C6180" t="s">
        <v>2</v>
      </c>
      <c r="D6180" t="s">
        <v>12427</v>
      </c>
      <c r="E6180" t="s">
        <v>5</v>
      </c>
      <c r="F6180">
        <v>3121</v>
      </c>
      <c r="G6180">
        <v>2</v>
      </c>
      <c r="H6180">
        <v>1</v>
      </c>
      <c r="I6180">
        <v>0</v>
      </c>
      <c r="J6180">
        <v>156</v>
      </c>
      <c r="K6180">
        <v>1900</v>
      </c>
      <c r="L6180" t="s">
        <v>6289</v>
      </c>
      <c r="M6180" t="s">
        <v>6</v>
      </c>
      <c r="N6180" t="s">
        <v>8</v>
      </c>
      <c r="O6180" s="6" t="str">
        <f>INDEX(lkp_Region,MATCH(tbl_Sales[[#This Row],[Suburb]],lkp_Suburb,0))</f>
        <v>Northern Metropolitan</v>
      </c>
      <c r="P6180" s="6">
        <f>MONTH(tbl_Sales[[#This Row],[Date]])</f>
        <v>1</v>
      </c>
      <c r="Q6180" s="6">
        <f>YEAR(tbl_Sales[[#This Row],[Date]])</f>
        <v>2017</v>
      </c>
    </row>
    <row r="6181" spans="1:17" x14ac:dyDescent="0.25">
      <c r="A6181" s="1">
        <v>42738</v>
      </c>
      <c r="B6181">
        <v>1270000</v>
      </c>
      <c r="C6181" t="s">
        <v>2</v>
      </c>
      <c r="D6181" t="s">
        <v>12427</v>
      </c>
      <c r="E6181" t="s">
        <v>10</v>
      </c>
      <c r="F6181">
        <v>3121</v>
      </c>
      <c r="G6181">
        <v>3</v>
      </c>
      <c r="H6181">
        <v>1</v>
      </c>
      <c r="I6181">
        <v>1</v>
      </c>
      <c r="J6181">
        <v>152</v>
      </c>
      <c r="K6181">
        <v>1910</v>
      </c>
      <c r="L6181" t="s">
        <v>6290</v>
      </c>
      <c r="M6181" t="s">
        <v>6</v>
      </c>
      <c r="N6181" t="s">
        <v>8</v>
      </c>
      <c r="O6181" s="6" t="str">
        <f>INDEX(lkp_Region,MATCH(tbl_Sales[[#This Row],[Suburb]],lkp_Suburb,0))</f>
        <v>Northern Metropolitan</v>
      </c>
      <c r="P6181" s="6">
        <f>MONTH(tbl_Sales[[#This Row],[Date]])</f>
        <v>1</v>
      </c>
      <c r="Q6181" s="6">
        <f>YEAR(tbl_Sales[[#This Row],[Date]])</f>
        <v>2017</v>
      </c>
    </row>
    <row r="6182" spans="1:17" x14ac:dyDescent="0.25">
      <c r="A6182" s="1">
        <v>42738</v>
      </c>
      <c r="B6182">
        <v>1812500</v>
      </c>
      <c r="C6182" t="s">
        <v>2</v>
      </c>
      <c r="D6182" t="s">
        <v>12427</v>
      </c>
      <c r="E6182" t="s">
        <v>10</v>
      </c>
      <c r="F6182">
        <v>3127</v>
      </c>
      <c r="G6182">
        <v>4</v>
      </c>
      <c r="H6182">
        <v>2</v>
      </c>
      <c r="I6182">
        <v>2</v>
      </c>
      <c r="J6182">
        <v>715</v>
      </c>
      <c r="K6182">
        <v>1920</v>
      </c>
      <c r="L6182" t="s">
        <v>6291</v>
      </c>
      <c r="M6182" t="s">
        <v>11</v>
      </c>
      <c r="N6182" t="s">
        <v>14</v>
      </c>
      <c r="O6182" s="6" t="str">
        <f>INDEX(lkp_Region,MATCH(tbl_Sales[[#This Row],[Suburb]],lkp_Suburb,0))</f>
        <v>Southern Metropolitan</v>
      </c>
      <c r="P6182" s="6">
        <f>MONTH(tbl_Sales[[#This Row],[Date]])</f>
        <v>1</v>
      </c>
      <c r="Q6182" s="6">
        <f>YEAR(tbl_Sales[[#This Row],[Date]])</f>
        <v>2017</v>
      </c>
    </row>
    <row r="6183" spans="1:17" x14ac:dyDescent="0.25">
      <c r="A6183" s="1">
        <v>42738</v>
      </c>
      <c r="B6183">
        <v>490000</v>
      </c>
      <c r="C6183" t="s">
        <v>13</v>
      </c>
      <c r="D6183" t="s">
        <v>12424</v>
      </c>
      <c r="E6183" t="s">
        <v>5</v>
      </c>
      <c r="F6183">
        <v>3142</v>
      </c>
      <c r="G6183">
        <v>2</v>
      </c>
      <c r="H6183">
        <v>1</v>
      </c>
      <c r="I6183">
        <v>1</v>
      </c>
      <c r="J6183">
        <v>0</v>
      </c>
      <c r="K6183">
        <v>1970</v>
      </c>
      <c r="L6183" t="s">
        <v>6292</v>
      </c>
      <c r="M6183" t="s">
        <v>109</v>
      </c>
      <c r="N6183" t="s">
        <v>76</v>
      </c>
      <c r="O6183" s="6" t="str">
        <f>INDEX(lkp_Region,MATCH(tbl_Sales[[#This Row],[Suburb]],lkp_Suburb,0))</f>
        <v>Southern Metropolitan</v>
      </c>
      <c r="P6183" s="6">
        <f>MONTH(tbl_Sales[[#This Row],[Date]])</f>
        <v>1</v>
      </c>
      <c r="Q6183" s="6">
        <f>YEAR(tbl_Sales[[#This Row],[Date]])</f>
        <v>2017</v>
      </c>
    </row>
    <row r="6184" spans="1:17" x14ac:dyDescent="0.25">
      <c r="A6184" s="1">
        <v>42738</v>
      </c>
      <c r="B6184">
        <v>2200000</v>
      </c>
      <c r="C6184" t="s">
        <v>2</v>
      </c>
      <c r="D6184" t="s">
        <v>12429</v>
      </c>
      <c r="E6184" t="s">
        <v>5</v>
      </c>
      <c r="F6184">
        <v>3143</v>
      </c>
      <c r="G6184">
        <v>4</v>
      </c>
      <c r="H6184">
        <v>1</v>
      </c>
      <c r="I6184">
        <v>2</v>
      </c>
      <c r="J6184">
        <v>495</v>
      </c>
      <c r="K6184">
        <v>1900</v>
      </c>
      <c r="L6184" t="s">
        <v>6293</v>
      </c>
      <c r="M6184" t="s">
        <v>283</v>
      </c>
      <c r="N6184" t="s">
        <v>76</v>
      </c>
      <c r="O6184" s="6" t="str">
        <f>INDEX(lkp_Region,MATCH(tbl_Sales[[#This Row],[Suburb]],lkp_Suburb,0))</f>
        <v>Southern Metropolitan</v>
      </c>
      <c r="P6184" s="6">
        <f>MONTH(tbl_Sales[[#This Row],[Date]])</f>
        <v>1</v>
      </c>
      <c r="Q6184" s="6">
        <f>YEAR(tbl_Sales[[#This Row],[Date]])</f>
        <v>2017</v>
      </c>
    </row>
    <row r="6185" spans="1:17" x14ac:dyDescent="0.25">
      <c r="A6185" s="1">
        <v>42738</v>
      </c>
      <c r="B6185">
        <v>2210000</v>
      </c>
      <c r="C6185" t="s">
        <v>2</v>
      </c>
      <c r="D6185" t="s">
        <v>12427</v>
      </c>
      <c r="E6185" t="s">
        <v>5</v>
      </c>
      <c r="F6185">
        <v>3145</v>
      </c>
      <c r="G6185">
        <v>3</v>
      </c>
      <c r="H6185">
        <v>1</v>
      </c>
      <c r="I6185">
        <v>2</v>
      </c>
      <c r="J6185">
        <v>789</v>
      </c>
      <c r="L6185" t="s">
        <v>6294</v>
      </c>
      <c r="M6185" t="s">
        <v>74</v>
      </c>
      <c r="N6185" t="s">
        <v>76</v>
      </c>
      <c r="O6185" s="6" t="str">
        <f>INDEX(lkp_Region,MATCH(tbl_Sales[[#This Row],[Suburb]],lkp_Suburb,0))</f>
        <v>Southern Metropolitan</v>
      </c>
      <c r="P6185" s="6">
        <f>MONTH(tbl_Sales[[#This Row],[Date]])</f>
        <v>1</v>
      </c>
      <c r="Q6185" s="6">
        <f>YEAR(tbl_Sales[[#This Row],[Date]])</f>
        <v>2017</v>
      </c>
    </row>
    <row r="6186" spans="1:17" x14ac:dyDescent="0.25">
      <c r="A6186" s="1">
        <v>42738</v>
      </c>
      <c r="B6186">
        <v>1200000</v>
      </c>
      <c r="C6186" t="s">
        <v>13</v>
      </c>
      <c r="D6186" t="s">
        <v>12424</v>
      </c>
      <c r="E6186" t="s">
        <v>5</v>
      </c>
      <c r="F6186">
        <v>3207</v>
      </c>
      <c r="G6186">
        <v>3</v>
      </c>
      <c r="H6186">
        <v>2</v>
      </c>
      <c r="I6186">
        <v>2</v>
      </c>
      <c r="J6186">
        <v>0</v>
      </c>
      <c r="K6186">
        <v>2012</v>
      </c>
      <c r="L6186" t="s">
        <v>6295</v>
      </c>
      <c r="M6186" t="s">
        <v>24</v>
      </c>
      <c r="N6186" t="s">
        <v>26</v>
      </c>
      <c r="O6186" s="6" t="str">
        <f>INDEX(lkp_Region,MATCH(tbl_Sales[[#This Row],[Suburb]],lkp_Suburb,0))</f>
        <v>Southern Metropolitan</v>
      </c>
      <c r="P6186" s="6">
        <f>MONTH(tbl_Sales[[#This Row],[Date]])</f>
        <v>1</v>
      </c>
      <c r="Q6186" s="6">
        <f>YEAR(tbl_Sales[[#This Row],[Date]])</f>
        <v>2017</v>
      </c>
    </row>
    <row r="6187" spans="1:17" x14ac:dyDescent="0.25">
      <c r="A6187" s="1">
        <v>42738</v>
      </c>
      <c r="B6187">
        <v>1345000</v>
      </c>
      <c r="C6187" t="s">
        <v>2</v>
      </c>
      <c r="D6187" t="s">
        <v>12428</v>
      </c>
      <c r="E6187" t="s">
        <v>10</v>
      </c>
      <c r="F6187">
        <v>3044</v>
      </c>
      <c r="G6187">
        <v>5</v>
      </c>
      <c r="H6187">
        <v>2</v>
      </c>
      <c r="I6187">
        <v>5</v>
      </c>
      <c r="J6187">
        <v>759</v>
      </c>
      <c r="L6187" t="s">
        <v>6296</v>
      </c>
      <c r="M6187" t="s">
        <v>115</v>
      </c>
      <c r="N6187" t="s">
        <v>18</v>
      </c>
      <c r="O6187" s="6" t="str">
        <f>INDEX(lkp_Region,MATCH(tbl_Sales[[#This Row],[Suburb]],lkp_Suburb,0))</f>
        <v>Northern Metropolitan</v>
      </c>
      <c r="P6187" s="6">
        <f>MONTH(tbl_Sales[[#This Row],[Date]])</f>
        <v>1</v>
      </c>
      <c r="Q6187" s="6">
        <f>YEAR(tbl_Sales[[#This Row],[Date]])</f>
        <v>2017</v>
      </c>
    </row>
    <row r="6188" spans="1:17" x14ac:dyDescent="0.25">
      <c r="A6188" s="1">
        <v>42738</v>
      </c>
      <c r="B6188">
        <v>1635000</v>
      </c>
      <c r="C6188" t="s">
        <v>2</v>
      </c>
      <c r="D6188" t="s">
        <v>12427</v>
      </c>
      <c r="E6188" t="s">
        <v>5</v>
      </c>
      <c r="F6188">
        <v>3040</v>
      </c>
      <c r="G6188">
        <v>4</v>
      </c>
      <c r="H6188">
        <v>1</v>
      </c>
      <c r="I6188">
        <v>2</v>
      </c>
      <c r="J6188">
        <v>638</v>
      </c>
      <c r="K6188">
        <v>1900</v>
      </c>
      <c r="L6188" t="s">
        <v>4377</v>
      </c>
      <c r="M6188" t="s">
        <v>47</v>
      </c>
      <c r="N6188" t="s">
        <v>49</v>
      </c>
      <c r="O6188" s="6" t="str">
        <f>INDEX(lkp_Region,MATCH(tbl_Sales[[#This Row],[Suburb]],lkp_Suburb,0))</f>
        <v>Western Metropolitan</v>
      </c>
      <c r="P6188" s="6">
        <f>MONTH(tbl_Sales[[#This Row],[Date]])</f>
        <v>1</v>
      </c>
      <c r="Q6188" s="6">
        <f>YEAR(tbl_Sales[[#This Row],[Date]])</f>
        <v>2017</v>
      </c>
    </row>
    <row r="6189" spans="1:17" x14ac:dyDescent="0.25">
      <c r="A6189" s="1">
        <v>42738</v>
      </c>
      <c r="B6189">
        <v>1705000</v>
      </c>
      <c r="C6189" t="s">
        <v>2</v>
      </c>
      <c r="D6189" t="s">
        <v>12427</v>
      </c>
      <c r="E6189" t="s">
        <v>10</v>
      </c>
      <c r="F6189">
        <v>3040</v>
      </c>
      <c r="G6189">
        <v>2</v>
      </c>
      <c r="H6189">
        <v>1</v>
      </c>
      <c r="I6189">
        <v>2</v>
      </c>
      <c r="J6189">
        <v>809</v>
      </c>
      <c r="K6189">
        <v>1980</v>
      </c>
      <c r="L6189" t="s">
        <v>6297</v>
      </c>
      <c r="M6189" t="s">
        <v>190</v>
      </c>
      <c r="N6189" t="s">
        <v>49</v>
      </c>
      <c r="O6189" s="6" t="str">
        <f>INDEX(lkp_Region,MATCH(tbl_Sales[[#This Row],[Suburb]],lkp_Suburb,0))</f>
        <v>Western Metropolitan</v>
      </c>
      <c r="P6189" s="6">
        <f>MONTH(tbl_Sales[[#This Row],[Date]])</f>
        <v>1</v>
      </c>
      <c r="Q6189" s="6">
        <f>YEAR(tbl_Sales[[#This Row],[Date]])</f>
        <v>2017</v>
      </c>
    </row>
    <row r="6190" spans="1:17" x14ac:dyDescent="0.25">
      <c r="A6190" s="1">
        <v>42738</v>
      </c>
      <c r="B6190">
        <v>360000</v>
      </c>
      <c r="C6190" t="s">
        <v>13</v>
      </c>
      <c r="D6190" t="s">
        <v>12433</v>
      </c>
      <c r="E6190" t="s">
        <v>5</v>
      </c>
      <c r="F6190">
        <v>3008</v>
      </c>
      <c r="G6190">
        <v>1</v>
      </c>
      <c r="H6190">
        <v>1</v>
      </c>
      <c r="I6190">
        <v>1</v>
      </c>
      <c r="J6190">
        <v>0</v>
      </c>
      <c r="L6190" t="s">
        <v>6298</v>
      </c>
      <c r="M6190" t="s">
        <v>2023</v>
      </c>
      <c r="N6190" t="s">
        <v>88</v>
      </c>
      <c r="O6190" s="6" t="str">
        <f>INDEX(lkp_Region,MATCH(tbl_Sales[[#This Row],[Suburb]],lkp_Suburb,0))</f>
        <v>Southern Metropolitan</v>
      </c>
      <c r="P6190" s="6">
        <f>MONTH(tbl_Sales[[#This Row],[Date]])</f>
        <v>1</v>
      </c>
      <c r="Q6190" s="6">
        <f>YEAR(tbl_Sales[[#This Row],[Date]])</f>
        <v>2017</v>
      </c>
    </row>
    <row r="6191" spans="1:17" x14ac:dyDescent="0.25">
      <c r="A6191" s="1">
        <v>42738</v>
      </c>
      <c r="B6191">
        <v>660000</v>
      </c>
      <c r="C6191" t="s">
        <v>13</v>
      </c>
      <c r="D6191" t="s">
        <v>12433</v>
      </c>
      <c r="E6191" t="s">
        <v>10</v>
      </c>
      <c r="F6191">
        <v>3006</v>
      </c>
      <c r="G6191">
        <v>2</v>
      </c>
      <c r="H6191">
        <v>1</v>
      </c>
      <c r="I6191">
        <v>1</v>
      </c>
      <c r="J6191">
        <v>0</v>
      </c>
      <c r="K6191">
        <v>2000</v>
      </c>
      <c r="L6191" t="s">
        <v>6299</v>
      </c>
      <c r="M6191" t="s">
        <v>434</v>
      </c>
      <c r="N6191" t="s">
        <v>88</v>
      </c>
      <c r="O6191" s="6" t="str">
        <f>INDEX(lkp_Region,MATCH(tbl_Sales[[#This Row],[Suburb]],lkp_Suburb,0))</f>
        <v>Southern Metropolitan</v>
      </c>
      <c r="P6191" s="6">
        <f>MONTH(tbl_Sales[[#This Row],[Date]])</f>
        <v>1</v>
      </c>
      <c r="Q6191" s="6">
        <f>YEAR(tbl_Sales[[#This Row],[Date]])</f>
        <v>2017</v>
      </c>
    </row>
    <row r="6192" spans="1:17" x14ac:dyDescent="0.25">
      <c r="A6192" s="1">
        <v>42738</v>
      </c>
      <c r="B6192">
        <v>1000000</v>
      </c>
      <c r="C6192" t="s">
        <v>51</v>
      </c>
      <c r="D6192" t="s">
        <v>12427</v>
      </c>
      <c r="E6192" t="s">
        <v>5</v>
      </c>
      <c r="F6192">
        <v>3051</v>
      </c>
      <c r="G6192">
        <v>3</v>
      </c>
      <c r="H6192">
        <v>2</v>
      </c>
      <c r="I6192">
        <v>1</v>
      </c>
      <c r="J6192">
        <v>61</v>
      </c>
      <c r="K6192">
        <v>1920</v>
      </c>
      <c r="L6192" t="s">
        <v>6300</v>
      </c>
      <c r="M6192" t="s">
        <v>915</v>
      </c>
      <c r="N6192" t="s">
        <v>88</v>
      </c>
      <c r="O6192" s="6" t="str">
        <f>INDEX(lkp_Region,MATCH(tbl_Sales[[#This Row],[Suburb]],lkp_Suburb,0))</f>
        <v>Northern Metropolitan</v>
      </c>
      <c r="P6192" s="6">
        <f>MONTH(tbl_Sales[[#This Row],[Date]])</f>
        <v>1</v>
      </c>
      <c r="Q6192" s="6">
        <f>YEAR(tbl_Sales[[#This Row],[Date]])</f>
        <v>2017</v>
      </c>
    </row>
    <row r="6193" spans="1:17" x14ac:dyDescent="0.25">
      <c r="A6193" s="1">
        <v>42738</v>
      </c>
      <c r="B6193">
        <v>1360000</v>
      </c>
      <c r="C6193" t="s">
        <v>13</v>
      </c>
      <c r="D6193" t="s">
        <v>12429</v>
      </c>
      <c r="E6193" t="s">
        <v>10</v>
      </c>
      <c r="F6193">
        <v>3052</v>
      </c>
      <c r="G6193">
        <v>3</v>
      </c>
      <c r="H6193">
        <v>2</v>
      </c>
      <c r="I6193">
        <v>1</v>
      </c>
      <c r="J6193">
        <v>0</v>
      </c>
      <c r="L6193" t="s">
        <v>6301</v>
      </c>
      <c r="M6193" t="s">
        <v>1418</v>
      </c>
      <c r="N6193" t="s">
        <v>88</v>
      </c>
      <c r="O6193" s="6" t="str">
        <f>INDEX(lkp_Region,MATCH(tbl_Sales[[#This Row],[Suburb]],lkp_Suburb,0))</f>
        <v>Northern Metropolitan</v>
      </c>
      <c r="P6193" s="6">
        <f>MONTH(tbl_Sales[[#This Row],[Date]])</f>
        <v>1</v>
      </c>
      <c r="Q6193" s="6">
        <f>YEAR(tbl_Sales[[#This Row],[Date]])</f>
        <v>2017</v>
      </c>
    </row>
    <row r="6194" spans="1:17" x14ac:dyDescent="0.25">
      <c r="A6194" s="1">
        <v>42738</v>
      </c>
      <c r="B6194">
        <v>262500</v>
      </c>
      <c r="C6194" t="s">
        <v>13</v>
      </c>
      <c r="D6194" t="s">
        <v>12428</v>
      </c>
      <c r="E6194" t="s">
        <v>5</v>
      </c>
      <c r="F6194">
        <v>3012</v>
      </c>
      <c r="G6194">
        <v>2</v>
      </c>
      <c r="H6194">
        <v>1</v>
      </c>
      <c r="I6194">
        <v>1</v>
      </c>
      <c r="J6194">
        <v>0</v>
      </c>
      <c r="L6194" t="s">
        <v>6302</v>
      </c>
      <c r="M6194" t="s">
        <v>53</v>
      </c>
      <c r="N6194" t="s">
        <v>21</v>
      </c>
      <c r="O6194" s="6" t="str">
        <f>INDEX(lkp_Region,MATCH(tbl_Sales[[#This Row],[Suburb]],lkp_Suburb,0))</f>
        <v>Western Metropolitan</v>
      </c>
      <c r="P6194" s="6">
        <f>MONTH(tbl_Sales[[#This Row],[Date]])</f>
        <v>1</v>
      </c>
      <c r="Q6194" s="6">
        <f>YEAR(tbl_Sales[[#This Row],[Date]])</f>
        <v>2017</v>
      </c>
    </row>
    <row r="6195" spans="1:17" x14ac:dyDescent="0.25">
      <c r="A6195" s="1">
        <v>42738</v>
      </c>
      <c r="B6195">
        <v>790000</v>
      </c>
      <c r="C6195" t="s">
        <v>2</v>
      </c>
      <c r="D6195" t="s">
        <v>12432</v>
      </c>
      <c r="E6195" t="s">
        <v>5</v>
      </c>
      <c r="F6195">
        <v>3107</v>
      </c>
      <c r="G6195">
        <v>4</v>
      </c>
      <c r="H6195">
        <v>2</v>
      </c>
      <c r="I6195">
        <v>5</v>
      </c>
      <c r="J6195">
        <v>671</v>
      </c>
      <c r="K6195">
        <v>1970</v>
      </c>
      <c r="L6195" t="s">
        <v>6303</v>
      </c>
      <c r="M6195" t="s">
        <v>586</v>
      </c>
      <c r="N6195" t="s">
        <v>128</v>
      </c>
      <c r="O6195" s="6" t="str">
        <f>INDEX(lkp_Region,MATCH(tbl_Sales[[#This Row],[Suburb]],lkp_Suburb,0))</f>
        <v>Eastern Metropolitan</v>
      </c>
      <c r="P6195" s="6">
        <f>MONTH(tbl_Sales[[#This Row],[Date]])</f>
        <v>1</v>
      </c>
      <c r="Q6195" s="6">
        <f>YEAR(tbl_Sales[[#This Row],[Date]])</f>
        <v>2017</v>
      </c>
    </row>
    <row r="6196" spans="1:17" x14ac:dyDescent="0.25">
      <c r="A6196" s="1">
        <v>42738</v>
      </c>
      <c r="B6196">
        <v>1100000</v>
      </c>
      <c r="C6196" t="s">
        <v>2</v>
      </c>
      <c r="D6196" t="s">
        <v>12423</v>
      </c>
      <c r="E6196" t="s">
        <v>5</v>
      </c>
      <c r="F6196">
        <v>3107</v>
      </c>
      <c r="G6196">
        <v>4</v>
      </c>
      <c r="H6196">
        <v>2</v>
      </c>
      <c r="I6196">
        <v>4</v>
      </c>
      <c r="J6196">
        <v>654</v>
      </c>
      <c r="K6196">
        <v>1970</v>
      </c>
      <c r="L6196" t="s">
        <v>6304</v>
      </c>
      <c r="M6196" t="s">
        <v>586</v>
      </c>
      <c r="N6196" t="s">
        <v>128</v>
      </c>
      <c r="O6196" s="6" t="str">
        <f>INDEX(lkp_Region,MATCH(tbl_Sales[[#This Row],[Suburb]],lkp_Suburb,0))</f>
        <v>Eastern Metropolitan</v>
      </c>
      <c r="P6196" s="6">
        <f>MONTH(tbl_Sales[[#This Row],[Date]])</f>
        <v>1</v>
      </c>
      <c r="Q6196" s="6">
        <f>YEAR(tbl_Sales[[#This Row],[Date]])</f>
        <v>2017</v>
      </c>
    </row>
    <row r="6197" spans="1:17" x14ac:dyDescent="0.25">
      <c r="A6197" s="1">
        <v>42738</v>
      </c>
      <c r="B6197">
        <v>1355000</v>
      </c>
      <c r="C6197" t="s">
        <v>2</v>
      </c>
      <c r="D6197" t="s">
        <v>12427</v>
      </c>
      <c r="E6197" t="s">
        <v>10</v>
      </c>
      <c r="F6197">
        <v>3163</v>
      </c>
      <c r="G6197">
        <v>3</v>
      </c>
      <c r="H6197">
        <v>1</v>
      </c>
      <c r="I6197">
        <v>6</v>
      </c>
      <c r="J6197">
        <v>612</v>
      </c>
      <c r="L6197" t="s">
        <v>6305</v>
      </c>
      <c r="M6197" t="s">
        <v>225</v>
      </c>
      <c r="N6197" t="s">
        <v>57</v>
      </c>
      <c r="O6197" s="6" t="str">
        <f>INDEX(lkp_Region,MATCH(tbl_Sales[[#This Row],[Suburb]],lkp_Suburb,0))</f>
        <v>Southern Metropolitan</v>
      </c>
      <c r="P6197" s="6">
        <f>MONTH(tbl_Sales[[#This Row],[Date]])</f>
        <v>1</v>
      </c>
      <c r="Q6197" s="6">
        <f>YEAR(tbl_Sales[[#This Row],[Date]])</f>
        <v>2017</v>
      </c>
    </row>
    <row r="6198" spans="1:17" x14ac:dyDescent="0.25">
      <c r="A6198" s="1">
        <v>42738</v>
      </c>
      <c r="B6198">
        <v>1015000</v>
      </c>
      <c r="C6198" t="s">
        <v>2</v>
      </c>
      <c r="D6198" t="s">
        <v>12423</v>
      </c>
      <c r="E6198" t="s">
        <v>10</v>
      </c>
      <c r="F6198">
        <v>3073</v>
      </c>
      <c r="G6198">
        <v>4</v>
      </c>
      <c r="H6198">
        <v>1</v>
      </c>
      <c r="I6198">
        <v>1</v>
      </c>
      <c r="J6198">
        <v>518</v>
      </c>
      <c r="K6198">
        <v>1920</v>
      </c>
      <c r="L6198" t="s">
        <v>6306</v>
      </c>
      <c r="M6198" t="s">
        <v>93</v>
      </c>
      <c r="N6198" t="s">
        <v>62</v>
      </c>
      <c r="O6198" s="6" t="str">
        <f>INDEX(lkp_Region,MATCH(tbl_Sales[[#This Row],[Suburb]],lkp_Suburb,0))</f>
        <v>Northern Metropolitan</v>
      </c>
      <c r="P6198" s="6">
        <f>MONTH(tbl_Sales[[#This Row],[Date]])</f>
        <v>1</v>
      </c>
      <c r="Q6198" s="6">
        <f>YEAR(tbl_Sales[[#This Row],[Date]])</f>
        <v>2017</v>
      </c>
    </row>
    <row r="6199" spans="1:17" x14ac:dyDescent="0.25">
      <c r="A6199" s="1">
        <v>42738</v>
      </c>
      <c r="B6199">
        <v>600000</v>
      </c>
      <c r="C6199" t="s">
        <v>51</v>
      </c>
      <c r="D6199" t="s">
        <v>12423</v>
      </c>
      <c r="E6199" t="s">
        <v>10</v>
      </c>
      <c r="F6199">
        <v>3042</v>
      </c>
      <c r="G6199">
        <v>4</v>
      </c>
      <c r="H6199">
        <v>2</v>
      </c>
      <c r="I6199">
        <v>1</v>
      </c>
      <c r="J6199">
        <v>231</v>
      </c>
      <c r="K6199">
        <v>2013</v>
      </c>
      <c r="L6199" t="s">
        <v>6307</v>
      </c>
      <c r="M6199" t="s">
        <v>1091</v>
      </c>
      <c r="N6199" t="s">
        <v>3</v>
      </c>
      <c r="O6199" s="6" t="str">
        <f>INDEX(lkp_Region,MATCH(tbl_Sales[[#This Row],[Suburb]],lkp_Suburb,0))</f>
        <v>Western Metropolitan</v>
      </c>
      <c r="P6199" s="6">
        <f>MONTH(tbl_Sales[[#This Row],[Date]])</f>
        <v>1</v>
      </c>
      <c r="Q6199" s="6">
        <f>YEAR(tbl_Sales[[#This Row],[Date]])</f>
        <v>2017</v>
      </c>
    </row>
    <row r="6200" spans="1:17" x14ac:dyDescent="0.25">
      <c r="A6200" s="1">
        <v>42738</v>
      </c>
      <c r="B6200">
        <v>736000</v>
      </c>
      <c r="C6200" t="s">
        <v>2</v>
      </c>
      <c r="D6200" t="s">
        <v>12423</v>
      </c>
      <c r="E6200" t="s">
        <v>10</v>
      </c>
      <c r="F6200">
        <v>3020</v>
      </c>
      <c r="G6200">
        <v>4</v>
      </c>
      <c r="H6200">
        <v>1</v>
      </c>
      <c r="I6200">
        <v>2</v>
      </c>
      <c r="J6200">
        <v>615</v>
      </c>
      <c r="K6200">
        <v>1955</v>
      </c>
      <c r="L6200" t="s">
        <v>6308</v>
      </c>
      <c r="M6200" t="s">
        <v>143</v>
      </c>
      <c r="N6200" t="s">
        <v>3</v>
      </c>
      <c r="O6200" s="6" t="str">
        <f>INDEX(lkp_Region,MATCH(tbl_Sales[[#This Row],[Suburb]],lkp_Suburb,0))</f>
        <v>Western Metropolitan</v>
      </c>
      <c r="P6200" s="6">
        <f>MONTH(tbl_Sales[[#This Row],[Date]])</f>
        <v>1</v>
      </c>
      <c r="Q6200" s="6">
        <f>YEAR(tbl_Sales[[#This Row],[Date]])</f>
        <v>2017</v>
      </c>
    </row>
    <row r="6201" spans="1:17" x14ac:dyDescent="0.25">
      <c r="A6201" s="1">
        <v>42738</v>
      </c>
      <c r="B6201">
        <v>292000</v>
      </c>
      <c r="C6201" t="s">
        <v>13</v>
      </c>
      <c r="D6201" t="s">
        <v>12429</v>
      </c>
      <c r="E6201" t="s">
        <v>10</v>
      </c>
      <c r="F6201">
        <v>3122</v>
      </c>
      <c r="G6201">
        <v>1</v>
      </c>
      <c r="H6201">
        <v>1</v>
      </c>
      <c r="I6201">
        <v>0</v>
      </c>
      <c r="J6201">
        <v>0</v>
      </c>
      <c r="K6201">
        <v>1966</v>
      </c>
      <c r="L6201" t="s">
        <v>6309</v>
      </c>
      <c r="M6201" t="s">
        <v>461</v>
      </c>
      <c r="N6201" t="s">
        <v>101</v>
      </c>
      <c r="O6201" s="6" t="str">
        <f>INDEX(lkp_Region,MATCH(tbl_Sales[[#This Row],[Suburb]],lkp_Suburb,0))</f>
        <v>Southern Metropolitan</v>
      </c>
      <c r="P6201" s="6">
        <f>MONTH(tbl_Sales[[#This Row],[Date]])</f>
        <v>1</v>
      </c>
      <c r="Q6201" s="6">
        <f>YEAR(tbl_Sales[[#This Row],[Date]])</f>
        <v>2017</v>
      </c>
    </row>
    <row r="6202" spans="1:17" x14ac:dyDescent="0.25">
      <c r="A6202" s="1">
        <v>42738</v>
      </c>
      <c r="B6202">
        <v>400000</v>
      </c>
      <c r="C6202" t="s">
        <v>13</v>
      </c>
      <c r="D6202" t="s">
        <v>12427</v>
      </c>
      <c r="E6202" t="s">
        <v>5</v>
      </c>
      <c r="F6202">
        <v>3122</v>
      </c>
      <c r="G6202">
        <v>1</v>
      </c>
      <c r="H6202">
        <v>1</v>
      </c>
      <c r="I6202">
        <v>1</v>
      </c>
      <c r="J6202">
        <v>0</v>
      </c>
      <c r="K6202">
        <v>1950</v>
      </c>
      <c r="L6202" t="s">
        <v>6310</v>
      </c>
      <c r="M6202" t="s">
        <v>461</v>
      </c>
      <c r="N6202" t="s">
        <v>101</v>
      </c>
      <c r="O6202" s="6" t="str">
        <f>INDEX(lkp_Region,MATCH(tbl_Sales[[#This Row],[Suburb]],lkp_Suburb,0))</f>
        <v>Southern Metropolitan</v>
      </c>
      <c r="P6202" s="6">
        <f>MONTH(tbl_Sales[[#This Row],[Date]])</f>
        <v>1</v>
      </c>
      <c r="Q6202" s="6">
        <f>YEAR(tbl_Sales[[#This Row],[Date]])</f>
        <v>2017</v>
      </c>
    </row>
    <row r="6203" spans="1:17" x14ac:dyDescent="0.25">
      <c r="A6203" s="1">
        <v>42738</v>
      </c>
      <c r="B6203">
        <v>685000</v>
      </c>
      <c r="C6203" t="s">
        <v>13</v>
      </c>
      <c r="D6203" t="s">
        <v>12433</v>
      </c>
      <c r="E6203" t="s">
        <v>10</v>
      </c>
      <c r="F6203">
        <v>3126</v>
      </c>
      <c r="G6203">
        <v>2</v>
      </c>
      <c r="H6203">
        <v>1</v>
      </c>
      <c r="I6203">
        <v>1</v>
      </c>
      <c r="J6203">
        <v>122</v>
      </c>
      <c r="L6203" t="s">
        <v>6311</v>
      </c>
      <c r="M6203" t="s">
        <v>232</v>
      </c>
      <c r="N6203" t="s">
        <v>101</v>
      </c>
      <c r="O6203" s="6" t="str">
        <f>INDEX(lkp_Region,MATCH(tbl_Sales[[#This Row],[Suburb]],lkp_Suburb,0))</f>
        <v>Southern Metropolitan</v>
      </c>
      <c r="P6203" s="6">
        <f>MONTH(tbl_Sales[[#This Row],[Date]])</f>
        <v>1</v>
      </c>
      <c r="Q6203" s="6">
        <f>YEAR(tbl_Sales[[#This Row],[Date]])</f>
        <v>2017</v>
      </c>
    </row>
    <row r="6204" spans="1:17" x14ac:dyDescent="0.25">
      <c r="A6204" s="1">
        <v>42738</v>
      </c>
      <c r="B6204">
        <v>1960000</v>
      </c>
      <c r="C6204" t="s">
        <v>2</v>
      </c>
      <c r="D6204" t="s">
        <v>12425</v>
      </c>
      <c r="E6204" t="s">
        <v>5</v>
      </c>
      <c r="F6204">
        <v>3146</v>
      </c>
      <c r="G6204">
        <v>5</v>
      </c>
      <c r="H6204">
        <v>3</v>
      </c>
      <c r="I6204">
        <v>2</v>
      </c>
      <c r="J6204">
        <v>650</v>
      </c>
      <c r="K6204">
        <v>1940</v>
      </c>
      <c r="L6204" t="s">
        <v>3155</v>
      </c>
      <c r="M6204" t="s">
        <v>102</v>
      </c>
      <c r="N6204" t="s">
        <v>101</v>
      </c>
      <c r="O6204" s="6" t="str">
        <f>INDEX(lkp_Region,MATCH(tbl_Sales[[#This Row],[Suburb]],lkp_Suburb,0))</f>
        <v>Southern Metropolitan</v>
      </c>
      <c r="P6204" s="6">
        <f>MONTH(tbl_Sales[[#This Row],[Date]])</f>
        <v>1</v>
      </c>
      <c r="Q6204" s="6">
        <f>YEAR(tbl_Sales[[#This Row],[Date]])</f>
        <v>2017</v>
      </c>
    </row>
    <row r="6205" spans="1:17" x14ac:dyDescent="0.25">
      <c r="A6205" s="1">
        <v>42738</v>
      </c>
      <c r="B6205">
        <v>710000</v>
      </c>
      <c r="C6205" t="s">
        <v>2</v>
      </c>
      <c r="D6205" t="s">
        <v>12424</v>
      </c>
      <c r="E6205" t="s">
        <v>10</v>
      </c>
      <c r="F6205">
        <v>3081</v>
      </c>
      <c r="G6205">
        <v>3</v>
      </c>
      <c r="H6205">
        <v>1</v>
      </c>
      <c r="I6205">
        <v>1</v>
      </c>
      <c r="J6205">
        <v>594</v>
      </c>
      <c r="L6205" t="s">
        <v>6312</v>
      </c>
      <c r="M6205" t="s">
        <v>148</v>
      </c>
      <c r="N6205" t="s">
        <v>150</v>
      </c>
      <c r="O6205" s="6" t="str">
        <f>INDEX(lkp_Region,MATCH(tbl_Sales[[#This Row],[Suburb]],lkp_Suburb,0))</f>
        <v>Eastern Metropolitan</v>
      </c>
      <c r="P6205" s="6">
        <f>MONTH(tbl_Sales[[#This Row],[Date]])</f>
        <v>1</v>
      </c>
      <c r="Q6205" s="6">
        <f>YEAR(tbl_Sales[[#This Row],[Date]])</f>
        <v>2017</v>
      </c>
    </row>
    <row r="6206" spans="1:17" x14ac:dyDescent="0.25">
      <c r="A6206" s="1">
        <v>42738</v>
      </c>
      <c r="B6206">
        <v>785000</v>
      </c>
      <c r="C6206" t="s">
        <v>2</v>
      </c>
      <c r="D6206" t="s">
        <v>12423</v>
      </c>
      <c r="E6206" t="s">
        <v>10</v>
      </c>
      <c r="F6206">
        <v>3079</v>
      </c>
      <c r="G6206">
        <v>3</v>
      </c>
      <c r="H6206">
        <v>2</v>
      </c>
      <c r="I6206">
        <v>0</v>
      </c>
      <c r="J6206">
        <v>399</v>
      </c>
      <c r="K6206">
        <v>1950</v>
      </c>
      <c r="L6206" t="s">
        <v>6313</v>
      </c>
      <c r="M6206" t="s">
        <v>213</v>
      </c>
      <c r="N6206" t="s">
        <v>150</v>
      </c>
      <c r="O6206" s="6" t="str">
        <f>INDEX(lkp_Region,MATCH(tbl_Sales[[#This Row],[Suburb]],lkp_Suburb,0))</f>
        <v>Eastern Metropolitan</v>
      </c>
      <c r="P6206" s="6">
        <f>MONTH(tbl_Sales[[#This Row],[Date]])</f>
        <v>1</v>
      </c>
      <c r="Q6206" s="6">
        <f>YEAR(tbl_Sales[[#This Row],[Date]])</f>
        <v>2017</v>
      </c>
    </row>
    <row r="6207" spans="1:17" x14ac:dyDescent="0.25">
      <c r="A6207" s="1">
        <v>42739</v>
      </c>
      <c r="B6207">
        <v>611000</v>
      </c>
      <c r="C6207" t="s">
        <v>13</v>
      </c>
      <c r="D6207" t="s">
        <v>12431</v>
      </c>
      <c r="E6207" t="s">
        <v>10</v>
      </c>
      <c r="F6207">
        <v>3181</v>
      </c>
      <c r="G6207">
        <v>2</v>
      </c>
      <c r="H6207">
        <v>1</v>
      </c>
      <c r="I6207">
        <v>1</v>
      </c>
      <c r="J6207">
        <v>598</v>
      </c>
      <c r="K6207">
        <v>1940</v>
      </c>
      <c r="L6207" t="s">
        <v>6314</v>
      </c>
      <c r="M6207" t="s">
        <v>431</v>
      </c>
      <c r="N6207" t="s">
        <v>76</v>
      </c>
      <c r="O6207" s="6" t="str">
        <f>INDEX(lkp_Region,MATCH(tbl_Sales[[#This Row],[Suburb]],lkp_Suburb,0))</f>
        <v>Southern Metropolitan</v>
      </c>
      <c r="P6207" s="6">
        <f>MONTH(tbl_Sales[[#This Row],[Date]])</f>
        <v>1</v>
      </c>
      <c r="Q6207" s="6">
        <f>YEAR(tbl_Sales[[#This Row],[Date]])</f>
        <v>2017</v>
      </c>
    </row>
    <row r="6208" spans="1:17" x14ac:dyDescent="0.25">
      <c r="A6208" s="1">
        <v>42739</v>
      </c>
      <c r="B6208">
        <v>1450000</v>
      </c>
      <c r="C6208" t="s">
        <v>51</v>
      </c>
      <c r="D6208" t="s">
        <v>12427</v>
      </c>
      <c r="E6208" t="s">
        <v>5</v>
      </c>
      <c r="F6208">
        <v>3181</v>
      </c>
      <c r="G6208">
        <v>3</v>
      </c>
      <c r="H6208">
        <v>2</v>
      </c>
      <c r="I6208">
        <v>3</v>
      </c>
      <c r="J6208">
        <v>1958</v>
      </c>
      <c r="K6208">
        <v>1995</v>
      </c>
      <c r="L6208" t="s">
        <v>6315</v>
      </c>
      <c r="M6208" t="s">
        <v>302</v>
      </c>
      <c r="N6208" t="s">
        <v>76</v>
      </c>
      <c r="O6208" s="6" t="str">
        <f>INDEX(lkp_Region,MATCH(tbl_Sales[[#This Row],[Suburb]],lkp_Suburb,0))</f>
        <v>Southern Metropolitan</v>
      </c>
      <c r="P6208" s="6">
        <f>MONTH(tbl_Sales[[#This Row],[Date]])</f>
        <v>1</v>
      </c>
      <c r="Q6208" s="6">
        <f>YEAR(tbl_Sales[[#This Row],[Date]])</f>
        <v>2017</v>
      </c>
    </row>
    <row r="6209" spans="1:17" x14ac:dyDescent="0.25">
      <c r="A6209" s="1">
        <v>42739</v>
      </c>
      <c r="B6209">
        <v>1611000</v>
      </c>
      <c r="C6209" t="s">
        <v>2</v>
      </c>
      <c r="D6209" t="s">
        <v>12427</v>
      </c>
      <c r="E6209" t="s">
        <v>10</v>
      </c>
      <c r="F6209">
        <v>3144</v>
      </c>
      <c r="G6209">
        <v>2</v>
      </c>
      <c r="H6209">
        <v>1</v>
      </c>
      <c r="I6209">
        <v>2</v>
      </c>
      <c r="J6209">
        <v>277</v>
      </c>
      <c r="L6209" t="s">
        <v>6316</v>
      </c>
      <c r="M6209" t="s">
        <v>388</v>
      </c>
      <c r="N6209" t="s">
        <v>76</v>
      </c>
      <c r="O6209" s="6" t="str">
        <f>INDEX(lkp_Region,MATCH(tbl_Sales[[#This Row],[Suburb]],lkp_Suburb,0))</f>
        <v>Southern Metropolitan</v>
      </c>
      <c r="P6209" s="6">
        <f>MONTH(tbl_Sales[[#This Row],[Date]])</f>
        <v>1</v>
      </c>
      <c r="Q6209" s="6">
        <f>YEAR(tbl_Sales[[#This Row],[Date]])</f>
        <v>2017</v>
      </c>
    </row>
    <row r="6210" spans="1:17" x14ac:dyDescent="0.25">
      <c r="A6210" s="1">
        <v>42739</v>
      </c>
      <c r="B6210">
        <v>5500000</v>
      </c>
      <c r="C6210" t="s">
        <v>2</v>
      </c>
      <c r="D6210" t="s">
        <v>12427</v>
      </c>
      <c r="E6210" t="s">
        <v>10</v>
      </c>
      <c r="F6210">
        <v>3142</v>
      </c>
      <c r="G6210">
        <v>4</v>
      </c>
      <c r="H6210">
        <v>4</v>
      </c>
      <c r="I6210">
        <v>5</v>
      </c>
      <c r="J6210">
        <v>877</v>
      </c>
      <c r="K6210">
        <v>1923</v>
      </c>
      <c r="L6210" t="s">
        <v>6317</v>
      </c>
      <c r="M6210" t="s">
        <v>109</v>
      </c>
      <c r="N6210" t="s">
        <v>76</v>
      </c>
      <c r="O6210" s="6" t="str">
        <f>INDEX(lkp_Region,MATCH(tbl_Sales[[#This Row],[Suburb]],lkp_Suburb,0))</f>
        <v>Southern Metropolitan</v>
      </c>
      <c r="P6210" s="6">
        <f>MONTH(tbl_Sales[[#This Row],[Date]])</f>
        <v>1</v>
      </c>
      <c r="Q6210" s="6">
        <f>YEAR(tbl_Sales[[#This Row],[Date]])</f>
        <v>2017</v>
      </c>
    </row>
    <row r="6211" spans="1:17" x14ac:dyDescent="0.25">
      <c r="A6211" s="1">
        <v>42739</v>
      </c>
      <c r="B6211">
        <v>2350000</v>
      </c>
      <c r="C6211" t="s">
        <v>2</v>
      </c>
      <c r="D6211" t="s">
        <v>12431</v>
      </c>
      <c r="E6211" t="s">
        <v>10</v>
      </c>
      <c r="F6211">
        <v>3206</v>
      </c>
      <c r="G6211">
        <v>3</v>
      </c>
      <c r="H6211">
        <v>1</v>
      </c>
      <c r="I6211">
        <v>2</v>
      </c>
      <c r="J6211">
        <v>277</v>
      </c>
      <c r="K6211">
        <v>1900</v>
      </c>
      <c r="L6211" t="s">
        <v>6318</v>
      </c>
      <c r="M6211" t="s">
        <v>474</v>
      </c>
      <c r="N6211" t="s">
        <v>26</v>
      </c>
      <c r="O6211" s="6" t="str">
        <f>INDEX(lkp_Region,MATCH(tbl_Sales[[#This Row],[Suburb]],lkp_Suburb,0))</f>
        <v>Southern Metropolitan</v>
      </c>
      <c r="P6211" s="6">
        <f>MONTH(tbl_Sales[[#This Row],[Date]])</f>
        <v>1</v>
      </c>
      <c r="Q6211" s="6">
        <f>YEAR(tbl_Sales[[#This Row],[Date]])</f>
        <v>2017</v>
      </c>
    </row>
    <row r="6212" spans="1:17" x14ac:dyDescent="0.25">
      <c r="A6212" s="1">
        <v>42739</v>
      </c>
      <c r="B6212">
        <v>750000</v>
      </c>
      <c r="C6212" t="s">
        <v>2</v>
      </c>
      <c r="D6212" t="s">
        <v>12428</v>
      </c>
      <c r="E6212" t="s">
        <v>5</v>
      </c>
      <c r="F6212">
        <v>3044</v>
      </c>
      <c r="G6212">
        <v>3</v>
      </c>
      <c r="H6212">
        <v>2</v>
      </c>
      <c r="I6212">
        <v>2</v>
      </c>
      <c r="J6212">
        <v>540</v>
      </c>
      <c r="K6212">
        <v>1999</v>
      </c>
      <c r="L6212" t="s">
        <v>6319</v>
      </c>
      <c r="M6212" t="s">
        <v>115</v>
      </c>
      <c r="N6212" t="s">
        <v>18</v>
      </c>
      <c r="O6212" s="6" t="str">
        <f>INDEX(lkp_Region,MATCH(tbl_Sales[[#This Row],[Suburb]],lkp_Suburb,0))</f>
        <v>Northern Metropolitan</v>
      </c>
      <c r="P6212" s="6">
        <f>MONTH(tbl_Sales[[#This Row],[Date]])</f>
        <v>1</v>
      </c>
      <c r="Q6212" s="6">
        <f>YEAR(tbl_Sales[[#This Row],[Date]])</f>
        <v>2017</v>
      </c>
    </row>
    <row r="6213" spans="1:17" x14ac:dyDescent="0.25">
      <c r="A6213" s="1">
        <v>42739</v>
      </c>
      <c r="B6213">
        <v>767000</v>
      </c>
      <c r="C6213" t="s">
        <v>2</v>
      </c>
      <c r="D6213" t="s">
        <v>12428</v>
      </c>
      <c r="E6213" t="s">
        <v>10</v>
      </c>
      <c r="F6213">
        <v>3044</v>
      </c>
      <c r="G6213">
        <v>3</v>
      </c>
      <c r="H6213">
        <v>1</v>
      </c>
      <c r="I6213">
        <v>1</v>
      </c>
      <c r="J6213">
        <v>505</v>
      </c>
      <c r="L6213" t="s">
        <v>6320</v>
      </c>
      <c r="M6213" t="s">
        <v>115</v>
      </c>
      <c r="N6213" t="s">
        <v>18</v>
      </c>
      <c r="O6213" s="6" t="str">
        <f>INDEX(lkp_Region,MATCH(tbl_Sales[[#This Row],[Suburb]],lkp_Suburb,0))</f>
        <v>Northern Metropolitan</v>
      </c>
      <c r="P6213" s="6">
        <f>MONTH(tbl_Sales[[#This Row],[Date]])</f>
        <v>1</v>
      </c>
      <c r="Q6213" s="6">
        <f>YEAR(tbl_Sales[[#This Row],[Date]])</f>
        <v>2017</v>
      </c>
    </row>
    <row r="6214" spans="1:17" x14ac:dyDescent="0.25">
      <c r="A6214" s="1">
        <v>42739</v>
      </c>
      <c r="B6214">
        <v>790000</v>
      </c>
      <c r="C6214" t="s">
        <v>51</v>
      </c>
      <c r="D6214" t="s">
        <v>12428</v>
      </c>
      <c r="E6214" t="s">
        <v>10</v>
      </c>
      <c r="F6214">
        <v>3044</v>
      </c>
      <c r="G6214">
        <v>3</v>
      </c>
      <c r="H6214">
        <v>3</v>
      </c>
      <c r="I6214">
        <v>1</v>
      </c>
      <c r="J6214">
        <v>291</v>
      </c>
      <c r="K6214">
        <v>2009</v>
      </c>
      <c r="L6214" t="s">
        <v>6321</v>
      </c>
      <c r="M6214" t="s">
        <v>115</v>
      </c>
      <c r="N6214" t="s">
        <v>18</v>
      </c>
      <c r="O6214" s="6" t="str">
        <f>INDEX(lkp_Region,MATCH(tbl_Sales[[#This Row],[Suburb]],lkp_Suburb,0))</f>
        <v>Northern Metropolitan</v>
      </c>
      <c r="P6214" s="6">
        <f>MONTH(tbl_Sales[[#This Row],[Date]])</f>
        <v>1</v>
      </c>
      <c r="Q6214" s="6">
        <f>YEAR(tbl_Sales[[#This Row],[Date]])</f>
        <v>2017</v>
      </c>
    </row>
    <row r="6215" spans="1:17" x14ac:dyDescent="0.25">
      <c r="A6215" s="1">
        <v>42739</v>
      </c>
      <c r="B6215">
        <v>910000</v>
      </c>
      <c r="C6215" t="s">
        <v>2</v>
      </c>
      <c r="D6215" t="s">
        <v>12428</v>
      </c>
      <c r="E6215" t="s">
        <v>5</v>
      </c>
      <c r="F6215">
        <v>3044</v>
      </c>
      <c r="G6215">
        <v>4</v>
      </c>
      <c r="H6215">
        <v>2</v>
      </c>
      <c r="I6215">
        <v>0</v>
      </c>
      <c r="J6215">
        <v>934</v>
      </c>
      <c r="L6215" t="s">
        <v>6322</v>
      </c>
      <c r="M6215" t="s">
        <v>115</v>
      </c>
      <c r="N6215" t="s">
        <v>18</v>
      </c>
      <c r="O6215" s="6" t="str">
        <f>INDEX(lkp_Region,MATCH(tbl_Sales[[#This Row],[Suburb]],lkp_Suburb,0))</f>
        <v>Northern Metropolitan</v>
      </c>
      <c r="P6215" s="6">
        <f>MONTH(tbl_Sales[[#This Row],[Date]])</f>
        <v>1</v>
      </c>
      <c r="Q6215" s="6">
        <f>YEAR(tbl_Sales[[#This Row],[Date]])</f>
        <v>2017</v>
      </c>
    </row>
    <row r="6216" spans="1:17" x14ac:dyDescent="0.25">
      <c r="A6216" s="1">
        <v>42739</v>
      </c>
      <c r="B6216">
        <v>1800000</v>
      </c>
      <c r="C6216" t="s">
        <v>2</v>
      </c>
      <c r="D6216" t="s">
        <v>12427</v>
      </c>
      <c r="E6216" t="s">
        <v>5</v>
      </c>
      <c r="F6216">
        <v>3056</v>
      </c>
      <c r="G6216">
        <v>4</v>
      </c>
      <c r="H6216">
        <v>2</v>
      </c>
      <c r="I6216">
        <v>3</v>
      </c>
      <c r="J6216">
        <v>271</v>
      </c>
      <c r="K6216">
        <v>1900</v>
      </c>
      <c r="L6216" t="s">
        <v>6323</v>
      </c>
      <c r="M6216" t="s">
        <v>117</v>
      </c>
      <c r="N6216" t="s">
        <v>18</v>
      </c>
      <c r="O6216" s="6" t="str">
        <f>INDEX(lkp_Region,MATCH(tbl_Sales[[#This Row],[Suburb]],lkp_Suburb,0))</f>
        <v>Northern Metropolitan</v>
      </c>
      <c r="P6216" s="6">
        <f>MONTH(tbl_Sales[[#This Row],[Date]])</f>
        <v>1</v>
      </c>
      <c r="Q6216" s="6">
        <f>YEAR(tbl_Sales[[#This Row],[Date]])</f>
        <v>2017</v>
      </c>
    </row>
    <row r="6217" spans="1:17" x14ac:dyDescent="0.25">
      <c r="A6217" s="1">
        <v>42739</v>
      </c>
      <c r="B6217">
        <v>395000</v>
      </c>
      <c r="C6217" t="s">
        <v>13</v>
      </c>
      <c r="D6217" t="s">
        <v>12425</v>
      </c>
      <c r="E6217" t="s">
        <v>5</v>
      </c>
      <c r="F6217">
        <v>3031</v>
      </c>
      <c r="G6217">
        <v>2</v>
      </c>
      <c r="H6217">
        <v>1</v>
      </c>
      <c r="I6217">
        <v>1</v>
      </c>
      <c r="J6217">
        <v>0</v>
      </c>
      <c r="K6217">
        <v>1970</v>
      </c>
      <c r="L6217" t="s">
        <v>4555</v>
      </c>
      <c r="M6217" t="s">
        <v>288</v>
      </c>
      <c r="N6217" t="s">
        <v>49</v>
      </c>
      <c r="O6217" s="6" t="str">
        <f>INDEX(lkp_Region,MATCH(tbl_Sales[[#This Row],[Suburb]],lkp_Suburb,0))</f>
        <v>Northern Metropolitan</v>
      </c>
      <c r="P6217" s="6">
        <f>MONTH(tbl_Sales[[#This Row],[Date]])</f>
        <v>1</v>
      </c>
      <c r="Q6217" s="6">
        <f>YEAR(tbl_Sales[[#This Row],[Date]])</f>
        <v>2017</v>
      </c>
    </row>
    <row r="6218" spans="1:17" x14ac:dyDescent="0.25">
      <c r="A6218" s="1">
        <v>42739</v>
      </c>
      <c r="B6218">
        <v>860000</v>
      </c>
      <c r="C6218" t="s">
        <v>2</v>
      </c>
      <c r="D6218" t="s">
        <v>12427</v>
      </c>
      <c r="E6218" t="s">
        <v>10</v>
      </c>
      <c r="F6218">
        <v>3031</v>
      </c>
      <c r="G6218">
        <v>2</v>
      </c>
      <c r="H6218">
        <v>1</v>
      </c>
      <c r="I6218">
        <v>0</v>
      </c>
      <c r="J6218">
        <v>202</v>
      </c>
      <c r="L6218" t="s">
        <v>6324</v>
      </c>
      <c r="M6218" t="s">
        <v>288</v>
      </c>
      <c r="N6218" t="s">
        <v>49</v>
      </c>
      <c r="O6218" s="6" t="str">
        <f>INDEX(lkp_Region,MATCH(tbl_Sales[[#This Row],[Suburb]],lkp_Suburb,0))</f>
        <v>Northern Metropolitan</v>
      </c>
      <c r="P6218" s="6">
        <f>MONTH(tbl_Sales[[#This Row],[Date]])</f>
        <v>1</v>
      </c>
      <c r="Q6218" s="6">
        <f>YEAR(tbl_Sales[[#This Row],[Date]])</f>
        <v>2017</v>
      </c>
    </row>
    <row r="6219" spans="1:17" x14ac:dyDescent="0.25">
      <c r="A6219" s="1">
        <v>42739</v>
      </c>
      <c r="B6219">
        <v>890000</v>
      </c>
      <c r="C6219" t="s">
        <v>2</v>
      </c>
      <c r="D6219" t="s">
        <v>12430</v>
      </c>
      <c r="E6219" t="s">
        <v>5</v>
      </c>
      <c r="F6219">
        <v>3032</v>
      </c>
      <c r="G6219">
        <v>4</v>
      </c>
      <c r="H6219">
        <v>1</v>
      </c>
      <c r="I6219">
        <v>1</v>
      </c>
      <c r="J6219">
        <v>300</v>
      </c>
      <c r="K6219">
        <v>1890</v>
      </c>
      <c r="L6219" t="s">
        <v>6325</v>
      </c>
      <c r="M6219" t="s">
        <v>160</v>
      </c>
      <c r="N6219" t="s">
        <v>49</v>
      </c>
      <c r="O6219" s="6" t="str">
        <f>INDEX(lkp_Region,MATCH(tbl_Sales[[#This Row],[Suburb]],lkp_Suburb,0))</f>
        <v>Western Metropolitan</v>
      </c>
      <c r="P6219" s="6">
        <f>MONTH(tbl_Sales[[#This Row],[Date]])</f>
        <v>1</v>
      </c>
      <c r="Q6219" s="6">
        <f>YEAR(tbl_Sales[[#This Row],[Date]])</f>
        <v>2017</v>
      </c>
    </row>
    <row r="6220" spans="1:17" x14ac:dyDescent="0.25">
      <c r="A6220" s="1">
        <v>42739</v>
      </c>
      <c r="B6220">
        <v>855000</v>
      </c>
      <c r="C6220" t="s">
        <v>13</v>
      </c>
      <c r="D6220" t="s">
        <v>12427</v>
      </c>
      <c r="E6220" t="s">
        <v>10</v>
      </c>
      <c r="F6220">
        <v>3166</v>
      </c>
      <c r="G6220">
        <v>3</v>
      </c>
      <c r="H6220">
        <v>1</v>
      </c>
      <c r="I6220">
        <v>2</v>
      </c>
      <c r="J6220">
        <v>0</v>
      </c>
      <c r="L6220" t="s">
        <v>6326</v>
      </c>
      <c r="M6220" t="s">
        <v>262</v>
      </c>
      <c r="N6220" t="s">
        <v>31</v>
      </c>
      <c r="O6220" s="6" t="str">
        <f>INDEX(lkp_Region,MATCH(tbl_Sales[[#This Row],[Suburb]],lkp_Suburb,0))</f>
        <v>Southern Metropolitan</v>
      </c>
      <c r="P6220" s="6">
        <f>MONTH(tbl_Sales[[#This Row],[Date]])</f>
        <v>1</v>
      </c>
      <c r="Q6220" s="6">
        <f>YEAR(tbl_Sales[[#This Row],[Date]])</f>
        <v>2017</v>
      </c>
    </row>
    <row r="6221" spans="1:17" x14ac:dyDescent="0.25">
      <c r="A6221" s="1">
        <v>42739</v>
      </c>
      <c r="B6221">
        <v>1510000</v>
      </c>
      <c r="C6221" t="s">
        <v>2</v>
      </c>
      <c r="D6221" t="s">
        <v>12429</v>
      </c>
      <c r="E6221" t="s">
        <v>10</v>
      </c>
      <c r="F6221">
        <v>3147</v>
      </c>
      <c r="G6221">
        <v>4</v>
      </c>
      <c r="H6221">
        <v>2</v>
      </c>
      <c r="I6221">
        <v>2</v>
      </c>
      <c r="J6221">
        <v>526</v>
      </c>
      <c r="L6221" t="s">
        <v>6327</v>
      </c>
      <c r="M6221" t="s">
        <v>609</v>
      </c>
      <c r="N6221" t="s">
        <v>31</v>
      </c>
      <c r="O6221" s="6" t="str">
        <f>INDEX(lkp_Region,MATCH(tbl_Sales[[#This Row],[Suburb]],lkp_Suburb,0))</f>
        <v>Southern Metropolitan</v>
      </c>
      <c r="P6221" s="6">
        <f>MONTH(tbl_Sales[[#This Row],[Date]])</f>
        <v>1</v>
      </c>
      <c r="Q6221" s="6">
        <f>YEAR(tbl_Sales[[#This Row],[Date]])</f>
        <v>2017</v>
      </c>
    </row>
    <row r="6222" spans="1:17" x14ac:dyDescent="0.25">
      <c r="A6222" s="1">
        <v>42739</v>
      </c>
      <c r="B6222">
        <v>930000</v>
      </c>
      <c r="C6222" t="s">
        <v>2</v>
      </c>
      <c r="D6222" t="s">
        <v>12428</v>
      </c>
      <c r="E6222" t="s">
        <v>5</v>
      </c>
      <c r="F6222">
        <v>3011</v>
      </c>
      <c r="G6222">
        <v>3</v>
      </c>
      <c r="H6222">
        <v>1</v>
      </c>
      <c r="I6222">
        <v>3</v>
      </c>
      <c r="J6222">
        <v>413</v>
      </c>
      <c r="L6222" t="s">
        <v>6328</v>
      </c>
      <c r="M6222" t="s">
        <v>22</v>
      </c>
      <c r="N6222" t="s">
        <v>21</v>
      </c>
      <c r="O6222" s="6" t="str">
        <f>INDEX(lkp_Region,MATCH(tbl_Sales[[#This Row],[Suburb]],lkp_Suburb,0))</f>
        <v>Western Metropolitan</v>
      </c>
      <c r="P6222" s="6">
        <f>MONTH(tbl_Sales[[#This Row],[Date]])</f>
        <v>1</v>
      </c>
      <c r="Q6222" s="6">
        <f>YEAR(tbl_Sales[[#This Row],[Date]])</f>
        <v>2017</v>
      </c>
    </row>
    <row r="6223" spans="1:17" x14ac:dyDescent="0.25">
      <c r="A6223" s="1">
        <v>42739</v>
      </c>
      <c r="B6223">
        <v>990000</v>
      </c>
      <c r="C6223" t="s">
        <v>2</v>
      </c>
      <c r="D6223" t="s">
        <v>12431</v>
      </c>
      <c r="E6223" t="s">
        <v>10</v>
      </c>
      <c r="F6223">
        <v>3011</v>
      </c>
      <c r="G6223">
        <v>3</v>
      </c>
      <c r="H6223">
        <v>1</v>
      </c>
      <c r="I6223">
        <v>0</v>
      </c>
      <c r="J6223">
        <v>371</v>
      </c>
      <c r="K6223">
        <v>1910</v>
      </c>
      <c r="L6223" t="s">
        <v>6329</v>
      </c>
      <c r="M6223" t="s">
        <v>660</v>
      </c>
      <c r="N6223" t="s">
        <v>21</v>
      </c>
      <c r="O6223" s="6" t="str">
        <f>INDEX(lkp_Region,MATCH(tbl_Sales[[#This Row],[Suburb]],lkp_Suburb,0))</f>
        <v>Western Metropolitan</v>
      </c>
      <c r="P6223" s="6">
        <f>MONTH(tbl_Sales[[#This Row],[Date]])</f>
        <v>1</v>
      </c>
      <c r="Q6223" s="6">
        <f>YEAR(tbl_Sales[[#This Row],[Date]])</f>
        <v>2017</v>
      </c>
    </row>
    <row r="6224" spans="1:17" x14ac:dyDescent="0.25">
      <c r="A6224" s="1">
        <v>42739</v>
      </c>
      <c r="B6224">
        <v>1035000</v>
      </c>
      <c r="C6224" t="s">
        <v>2</v>
      </c>
      <c r="D6224" t="s">
        <v>12431</v>
      </c>
      <c r="E6224" t="s">
        <v>10</v>
      </c>
      <c r="F6224">
        <v>3013</v>
      </c>
      <c r="G6224">
        <v>3</v>
      </c>
      <c r="H6224">
        <v>1</v>
      </c>
      <c r="I6224">
        <v>2</v>
      </c>
      <c r="J6224">
        <v>289</v>
      </c>
      <c r="L6224" t="s">
        <v>6330</v>
      </c>
      <c r="M6224" t="s">
        <v>65</v>
      </c>
      <c r="N6224" t="s">
        <v>21</v>
      </c>
      <c r="O6224" s="6" t="str">
        <f>INDEX(lkp_Region,MATCH(tbl_Sales[[#This Row],[Suburb]],lkp_Suburb,0))</f>
        <v>Western Metropolitan</v>
      </c>
      <c r="P6224" s="6">
        <f>MONTH(tbl_Sales[[#This Row],[Date]])</f>
        <v>1</v>
      </c>
      <c r="Q6224" s="6">
        <f>YEAR(tbl_Sales[[#This Row],[Date]])</f>
        <v>2017</v>
      </c>
    </row>
    <row r="6225" spans="1:17" x14ac:dyDescent="0.25">
      <c r="A6225" s="1">
        <v>42739</v>
      </c>
      <c r="B6225">
        <v>1455000</v>
      </c>
      <c r="C6225" t="s">
        <v>2</v>
      </c>
      <c r="D6225" t="s">
        <v>12431</v>
      </c>
      <c r="E6225" t="s">
        <v>5</v>
      </c>
      <c r="F6225">
        <v>3011</v>
      </c>
      <c r="G6225">
        <v>4</v>
      </c>
      <c r="H6225">
        <v>2</v>
      </c>
      <c r="I6225">
        <v>3</v>
      </c>
      <c r="J6225">
        <v>571</v>
      </c>
      <c r="K6225">
        <v>1920</v>
      </c>
      <c r="L6225" t="s">
        <v>6331</v>
      </c>
      <c r="M6225" t="s">
        <v>660</v>
      </c>
      <c r="N6225" t="s">
        <v>21</v>
      </c>
      <c r="O6225" s="6" t="str">
        <f>INDEX(lkp_Region,MATCH(tbl_Sales[[#This Row],[Suburb]],lkp_Suburb,0))</f>
        <v>Western Metropolitan</v>
      </c>
      <c r="P6225" s="6">
        <f>MONTH(tbl_Sales[[#This Row],[Date]])</f>
        <v>1</v>
      </c>
      <c r="Q6225" s="6">
        <f>YEAR(tbl_Sales[[#This Row],[Date]])</f>
        <v>2017</v>
      </c>
    </row>
    <row r="6226" spans="1:17" x14ac:dyDescent="0.25">
      <c r="A6226" s="1">
        <v>42739</v>
      </c>
      <c r="B6226">
        <v>550000</v>
      </c>
      <c r="C6226" t="s">
        <v>13</v>
      </c>
      <c r="D6226" t="s">
        <v>12425</v>
      </c>
      <c r="E6226" t="s">
        <v>5</v>
      </c>
      <c r="F6226">
        <v>3162</v>
      </c>
      <c r="G6226">
        <v>2</v>
      </c>
      <c r="H6226">
        <v>1</v>
      </c>
      <c r="I6226">
        <v>1</v>
      </c>
      <c r="J6226">
        <v>806</v>
      </c>
      <c r="K6226">
        <v>1960</v>
      </c>
      <c r="L6226" t="s">
        <v>6332</v>
      </c>
      <c r="M6226" t="s">
        <v>2878</v>
      </c>
      <c r="N6226" t="s">
        <v>57</v>
      </c>
      <c r="O6226" s="6" t="str">
        <f>INDEX(lkp_Region,MATCH(tbl_Sales[[#This Row],[Suburb]],lkp_Suburb,0))</f>
        <v>Southern Metropolitan</v>
      </c>
      <c r="P6226" s="6">
        <f>MONTH(tbl_Sales[[#This Row],[Date]])</f>
        <v>1</v>
      </c>
      <c r="Q6226" s="6">
        <f>YEAR(tbl_Sales[[#This Row],[Date]])</f>
        <v>2017</v>
      </c>
    </row>
    <row r="6227" spans="1:17" x14ac:dyDescent="0.25">
      <c r="A6227" s="1">
        <v>42739</v>
      </c>
      <c r="B6227">
        <v>716000</v>
      </c>
      <c r="C6227" t="s">
        <v>13</v>
      </c>
      <c r="D6227" t="s">
        <v>12429</v>
      </c>
      <c r="E6227" t="s">
        <v>10</v>
      </c>
      <c r="F6227">
        <v>3165</v>
      </c>
      <c r="G6227">
        <v>2</v>
      </c>
      <c r="H6227">
        <v>1</v>
      </c>
      <c r="I6227">
        <v>2</v>
      </c>
      <c r="J6227">
        <v>212</v>
      </c>
      <c r="L6227" t="s">
        <v>6333</v>
      </c>
      <c r="M6227" t="s">
        <v>138</v>
      </c>
      <c r="N6227" t="s">
        <v>57</v>
      </c>
      <c r="O6227" s="6" t="str">
        <f>INDEX(lkp_Region,MATCH(tbl_Sales[[#This Row],[Suburb]],lkp_Suburb,0))</f>
        <v>Southern Metropolitan</v>
      </c>
      <c r="P6227" s="6">
        <f>MONTH(tbl_Sales[[#This Row],[Date]])</f>
        <v>1</v>
      </c>
      <c r="Q6227" s="6">
        <f>YEAR(tbl_Sales[[#This Row],[Date]])</f>
        <v>2017</v>
      </c>
    </row>
    <row r="6228" spans="1:17" x14ac:dyDescent="0.25">
      <c r="A6228" s="1">
        <v>42739</v>
      </c>
      <c r="B6228">
        <v>1008000</v>
      </c>
      <c r="C6228" t="s">
        <v>13</v>
      </c>
      <c r="D6228" t="s">
        <v>12429</v>
      </c>
      <c r="E6228" t="s">
        <v>10</v>
      </c>
      <c r="F6228">
        <v>3163</v>
      </c>
      <c r="G6228">
        <v>3</v>
      </c>
      <c r="H6228">
        <v>2</v>
      </c>
      <c r="I6228">
        <v>1</v>
      </c>
      <c r="J6228">
        <v>300</v>
      </c>
      <c r="K6228">
        <v>1990</v>
      </c>
      <c r="L6228" t="s">
        <v>6334</v>
      </c>
      <c r="M6228" t="s">
        <v>201</v>
      </c>
      <c r="N6228" t="s">
        <v>57</v>
      </c>
      <c r="O6228" s="6" t="str">
        <f>INDEX(lkp_Region,MATCH(tbl_Sales[[#This Row],[Suburb]],lkp_Suburb,0))</f>
        <v>Southern Metropolitan</v>
      </c>
      <c r="P6228" s="6">
        <f>MONTH(tbl_Sales[[#This Row],[Date]])</f>
        <v>1</v>
      </c>
      <c r="Q6228" s="6">
        <f>YEAR(tbl_Sales[[#This Row],[Date]])</f>
        <v>2017</v>
      </c>
    </row>
    <row r="6229" spans="1:17" x14ac:dyDescent="0.25">
      <c r="A6229" s="1">
        <v>42739</v>
      </c>
      <c r="B6229">
        <v>1960000</v>
      </c>
      <c r="C6229" t="s">
        <v>2</v>
      </c>
      <c r="D6229" t="s">
        <v>12425</v>
      </c>
      <c r="E6229" t="s">
        <v>10</v>
      </c>
      <c r="F6229">
        <v>3204</v>
      </c>
      <c r="G6229">
        <v>2</v>
      </c>
      <c r="H6229">
        <v>1</v>
      </c>
      <c r="I6229">
        <v>1</v>
      </c>
      <c r="J6229">
        <v>719</v>
      </c>
      <c r="L6229" t="s">
        <v>6335</v>
      </c>
      <c r="M6229" t="s">
        <v>63</v>
      </c>
      <c r="N6229" t="s">
        <v>57</v>
      </c>
      <c r="O6229" s="6" t="str">
        <f>INDEX(lkp_Region,MATCH(tbl_Sales[[#This Row],[Suburb]],lkp_Suburb,0))</f>
        <v>Southern Metropolitan</v>
      </c>
      <c r="P6229" s="6">
        <f>MONTH(tbl_Sales[[#This Row],[Date]])</f>
        <v>1</v>
      </c>
      <c r="Q6229" s="6">
        <f>YEAR(tbl_Sales[[#This Row],[Date]])</f>
        <v>2017</v>
      </c>
    </row>
    <row r="6230" spans="1:17" x14ac:dyDescent="0.25">
      <c r="A6230" s="1">
        <v>42739</v>
      </c>
      <c r="B6230">
        <v>2160000</v>
      </c>
      <c r="C6230" t="s">
        <v>2</v>
      </c>
      <c r="D6230" t="s">
        <v>12427</v>
      </c>
      <c r="E6230" t="s">
        <v>10</v>
      </c>
      <c r="F6230">
        <v>3185</v>
      </c>
      <c r="G6230">
        <v>3</v>
      </c>
      <c r="H6230">
        <v>1</v>
      </c>
      <c r="I6230">
        <v>1</v>
      </c>
      <c r="J6230">
        <v>590</v>
      </c>
      <c r="L6230" t="s">
        <v>6336</v>
      </c>
      <c r="M6230" t="s">
        <v>136</v>
      </c>
      <c r="N6230" t="s">
        <v>57</v>
      </c>
      <c r="O6230" s="6" t="str">
        <f>INDEX(lkp_Region,MATCH(tbl_Sales[[#This Row],[Suburb]],lkp_Suburb,0))</f>
        <v>Southern Metropolitan</v>
      </c>
      <c r="P6230" s="6">
        <f>MONTH(tbl_Sales[[#This Row],[Date]])</f>
        <v>1</v>
      </c>
      <c r="Q6230" s="6">
        <f>YEAR(tbl_Sales[[#This Row],[Date]])</f>
        <v>2017</v>
      </c>
    </row>
    <row r="6231" spans="1:17" x14ac:dyDescent="0.25">
      <c r="A6231" s="1">
        <v>42739</v>
      </c>
      <c r="B6231">
        <v>2830000</v>
      </c>
      <c r="C6231" t="s">
        <v>2</v>
      </c>
      <c r="D6231" t="s">
        <v>12425</v>
      </c>
      <c r="E6231" t="s">
        <v>10</v>
      </c>
      <c r="F6231">
        <v>3161</v>
      </c>
      <c r="G6231">
        <v>4</v>
      </c>
      <c r="H6231">
        <v>2</v>
      </c>
      <c r="I6231">
        <v>2</v>
      </c>
      <c r="J6231">
        <v>723</v>
      </c>
      <c r="L6231" t="s">
        <v>6337</v>
      </c>
      <c r="M6231" t="s">
        <v>338</v>
      </c>
      <c r="N6231" t="s">
        <v>57</v>
      </c>
      <c r="O6231" s="6" t="str">
        <f>INDEX(lkp_Region,MATCH(tbl_Sales[[#This Row],[Suburb]],lkp_Suburb,0))</f>
        <v>Southern Metropolitan</v>
      </c>
      <c r="P6231" s="6">
        <f>MONTH(tbl_Sales[[#This Row],[Date]])</f>
        <v>1</v>
      </c>
      <c r="Q6231" s="6">
        <f>YEAR(tbl_Sales[[#This Row],[Date]])</f>
        <v>2017</v>
      </c>
    </row>
    <row r="6232" spans="1:17" x14ac:dyDescent="0.25">
      <c r="A6232" s="1">
        <v>42739</v>
      </c>
      <c r="B6232">
        <v>328000</v>
      </c>
      <c r="C6232" t="s">
        <v>13</v>
      </c>
      <c r="D6232" t="s">
        <v>12429</v>
      </c>
      <c r="E6232" t="s">
        <v>10</v>
      </c>
      <c r="F6232">
        <v>3146</v>
      </c>
      <c r="G6232">
        <v>1</v>
      </c>
      <c r="H6232">
        <v>1</v>
      </c>
      <c r="I6232">
        <v>0</v>
      </c>
      <c r="J6232">
        <v>0</v>
      </c>
      <c r="L6232" t="s">
        <v>6338</v>
      </c>
      <c r="M6232" t="s">
        <v>102</v>
      </c>
      <c r="N6232" t="s">
        <v>101</v>
      </c>
      <c r="O6232" s="6" t="str">
        <f>INDEX(lkp_Region,MATCH(tbl_Sales[[#This Row],[Suburb]],lkp_Suburb,0))</f>
        <v>Southern Metropolitan</v>
      </c>
      <c r="P6232" s="6">
        <f>MONTH(tbl_Sales[[#This Row],[Date]])</f>
        <v>1</v>
      </c>
      <c r="Q6232" s="6">
        <f>YEAR(tbl_Sales[[#This Row],[Date]])</f>
        <v>2017</v>
      </c>
    </row>
    <row r="6233" spans="1:17" x14ac:dyDescent="0.25">
      <c r="A6233" s="1">
        <v>42739</v>
      </c>
      <c r="B6233">
        <v>525000</v>
      </c>
      <c r="C6233" t="s">
        <v>13</v>
      </c>
      <c r="D6233" t="s">
        <v>12427</v>
      </c>
      <c r="E6233" t="s">
        <v>10</v>
      </c>
      <c r="F6233">
        <v>3122</v>
      </c>
      <c r="G6233">
        <v>2</v>
      </c>
      <c r="H6233">
        <v>1</v>
      </c>
      <c r="I6233">
        <v>1</v>
      </c>
      <c r="J6233">
        <v>0</v>
      </c>
      <c r="L6233" t="s">
        <v>6339</v>
      </c>
      <c r="M6233" t="s">
        <v>461</v>
      </c>
      <c r="N6233" t="s">
        <v>101</v>
      </c>
      <c r="O6233" s="6" t="str">
        <f>INDEX(lkp_Region,MATCH(tbl_Sales[[#This Row],[Suburb]],lkp_Suburb,0))</f>
        <v>Southern Metropolitan</v>
      </c>
      <c r="P6233" s="6">
        <f>MONTH(tbl_Sales[[#This Row],[Date]])</f>
        <v>1</v>
      </c>
      <c r="Q6233" s="6">
        <f>YEAR(tbl_Sales[[#This Row],[Date]])</f>
        <v>2017</v>
      </c>
    </row>
    <row r="6234" spans="1:17" x14ac:dyDescent="0.25">
      <c r="A6234" s="1">
        <v>42739</v>
      </c>
      <c r="B6234">
        <v>1337000</v>
      </c>
      <c r="C6234" t="s">
        <v>2</v>
      </c>
      <c r="D6234" t="s">
        <v>12429</v>
      </c>
      <c r="E6234" t="s">
        <v>10</v>
      </c>
      <c r="F6234">
        <v>3147</v>
      </c>
      <c r="G6234">
        <v>3</v>
      </c>
      <c r="H6234">
        <v>1</v>
      </c>
      <c r="I6234">
        <v>2</v>
      </c>
      <c r="J6234">
        <v>583</v>
      </c>
      <c r="K6234">
        <v>1950</v>
      </c>
      <c r="L6234" t="s">
        <v>6340</v>
      </c>
      <c r="M6234" t="s">
        <v>206</v>
      </c>
      <c r="N6234" t="s">
        <v>101</v>
      </c>
      <c r="O6234" s="6" t="str">
        <f>INDEX(lkp_Region,MATCH(tbl_Sales[[#This Row],[Suburb]],lkp_Suburb,0))</f>
        <v>Southern Metropolitan</v>
      </c>
      <c r="P6234" s="6">
        <f>MONTH(tbl_Sales[[#This Row],[Date]])</f>
        <v>1</v>
      </c>
      <c r="Q6234" s="6">
        <f>YEAR(tbl_Sales[[#This Row],[Date]])</f>
        <v>2017</v>
      </c>
    </row>
    <row r="6235" spans="1:17" x14ac:dyDescent="0.25">
      <c r="A6235" s="1">
        <v>42739</v>
      </c>
      <c r="B6235">
        <v>1367000</v>
      </c>
      <c r="C6235" t="s">
        <v>51</v>
      </c>
      <c r="D6235" t="s">
        <v>12429</v>
      </c>
      <c r="E6235" t="s">
        <v>10</v>
      </c>
      <c r="F6235">
        <v>3103</v>
      </c>
      <c r="G6235">
        <v>3</v>
      </c>
      <c r="H6235">
        <v>2</v>
      </c>
      <c r="I6235">
        <v>2</v>
      </c>
      <c r="J6235">
        <v>219</v>
      </c>
      <c r="K6235">
        <v>2003</v>
      </c>
      <c r="L6235" t="s">
        <v>6341</v>
      </c>
      <c r="M6235" t="s">
        <v>274</v>
      </c>
      <c r="N6235" t="s">
        <v>101</v>
      </c>
      <c r="O6235" s="6" t="str">
        <f>INDEX(lkp_Region,MATCH(tbl_Sales[[#This Row],[Suburb]],lkp_Suburb,0))</f>
        <v>Southern Metropolitan</v>
      </c>
      <c r="P6235" s="6">
        <f>MONTH(tbl_Sales[[#This Row],[Date]])</f>
        <v>1</v>
      </c>
      <c r="Q6235" s="6">
        <f>YEAR(tbl_Sales[[#This Row],[Date]])</f>
        <v>2017</v>
      </c>
    </row>
    <row r="6236" spans="1:17" x14ac:dyDescent="0.25">
      <c r="A6236" s="1">
        <v>42739</v>
      </c>
      <c r="B6236">
        <v>1650000</v>
      </c>
      <c r="C6236" t="s">
        <v>2</v>
      </c>
      <c r="D6236" t="s">
        <v>12427</v>
      </c>
      <c r="E6236" t="s">
        <v>10</v>
      </c>
      <c r="F6236">
        <v>3124</v>
      </c>
      <c r="G6236">
        <v>3</v>
      </c>
      <c r="H6236">
        <v>2</v>
      </c>
      <c r="I6236">
        <v>2</v>
      </c>
      <c r="J6236">
        <v>305</v>
      </c>
      <c r="K6236">
        <v>1998</v>
      </c>
      <c r="L6236" t="s">
        <v>6342</v>
      </c>
      <c r="M6236" t="s">
        <v>209</v>
      </c>
      <c r="N6236" t="s">
        <v>101</v>
      </c>
      <c r="O6236" s="6" t="str">
        <f>INDEX(lkp_Region,MATCH(tbl_Sales[[#This Row],[Suburb]],lkp_Suburb,0))</f>
        <v>Southern Metropolitan</v>
      </c>
      <c r="P6236" s="6">
        <f>MONTH(tbl_Sales[[#This Row],[Date]])</f>
        <v>1</v>
      </c>
      <c r="Q6236" s="6">
        <f>YEAR(tbl_Sales[[#This Row],[Date]])</f>
        <v>2017</v>
      </c>
    </row>
    <row r="6237" spans="1:17" x14ac:dyDescent="0.25">
      <c r="A6237" s="1">
        <v>42739</v>
      </c>
      <c r="B6237">
        <v>1668000</v>
      </c>
      <c r="C6237" t="s">
        <v>2</v>
      </c>
      <c r="D6237" t="s">
        <v>12429</v>
      </c>
      <c r="E6237" t="s">
        <v>10</v>
      </c>
      <c r="F6237">
        <v>3101</v>
      </c>
      <c r="G6237">
        <v>3</v>
      </c>
      <c r="H6237">
        <v>2</v>
      </c>
      <c r="I6237">
        <v>2</v>
      </c>
      <c r="J6237">
        <v>289</v>
      </c>
      <c r="L6237" t="s">
        <v>6343</v>
      </c>
      <c r="M6237" t="s">
        <v>145</v>
      </c>
      <c r="N6237" t="s">
        <v>101</v>
      </c>
      <c r="O6237" s="6" t="str">
        <f>INDEX(lkp_Region,MATCH(tbl_Sales[[#This Row],[Suburb]],lkp_Suburb,0))</f>
        <v>Southern Metropolitan</v>
      </c>
      <c r="P6237" s="6">
        <f>MONTH(tbl_Sales[[#This Row],[Date]])</f>
        <v>1</v>
      </c>
      <c r="Q6237" s="6">
        <f>YEAR(tbl_Sales[[#This Row],[Date]])</f>
        <v>2017</v>
      </c>
    </row>
    <row r="6238" spans="1:17" x14ac:dyDescent="0.25">
      <c r="A6238" s="1">
        <v>42739</v>
      </c>
      <c r="B6238">
        <v>2625000</v>
      </c>
      <c r="C6238" t="s">
        <v>2</v>
      </c>
      <c r="D6238" t="s">
        <v>12427</v>
      </c>
      <c r="E6238" t="s">
        <v>5</v>
      </c>
      <c r="F6238">
        <v>3101</v>
      </c>
      <c r="G6238">
        <v>4</v>
      </c>
      <c r="H6238">
        <v>2</v>
      </c>
      <c r="I6238">
        <v>2</v>
      </c>
      <c r="J6238">
        <v>717</v>
      </c>
      <c r="K6238">
        <v>1890</v>
      </c>
      <c r="L6238" t="s">
        <v>6344</v>
      </c>
      <c r="M6238" t="s">
        <v>145</v>
      </c>
      <c r="N6238" t="s">
        <v>101</v>
      </c>
      <c r="O6238" s="6" t="str">
        <f>INDEX(lkp_Region,MATCH(tbl_Sales[[#This Row],[Suburb]],lkp_Suburb,0))</f>
        <v>Southern Metropolitan</v>
      </c>
      <c r="P6238" s="6">
        <f>MONTH(tbl_Sales[[#This Row],[Date]])</f>
        <v>1</v>
      </c>
      <c r="Q6238" s="6">
        <f>YEAR(tbl_Sales[[#This Row],[Date]])</f>
        <v>2017</v>
      </c>
    </row>
    <row r="6239" spans="1:17" x14ac:dyDescent="0.25">
      <c r="A6239" s="1">
        <v>42739</v>
      </c>
      <c r="B6239">
        <v>691000</v>
      </c>
      <c r="C6239" t="s">
        <v>13</v>
      </c>
      <c r="D6239" t="s">
        <v>12429</v>
      </c>
      <c r="E6239" t="s">
        <v>10</v>
      </c>
      <c r="F6239">
        <v>3188</v>
      </c>
      <c r="G6239">
        <v>2</v>
      </c>
      <c r="H6239">
        <v>1</v>
      </c>
      <c r="I6239">
        <v>1</v>
      </c>
      <c r="J6239">
        <v>0</v>
      </c>
      <c r="L6239" t="s">
        <v>6345</v>
      </c>
      <c r="M6239" t="s">
        <v>176</v>
      </c>
      <c r="N6239" t="s">
        <v>107</v>
      </c>
      <c r="O6239" s="6" t="str">
        <f>INDEX(lkp_Region,MATCH(tbl_Sales[[#This Row],[Suburb]],lkp_Suburb,0))</f>
        <v>Southern Metropolitan</v>
      </c>
      <c r="P6239" s="6">
        <f>MONTH(tbl_Sales[[#This Row],[Date]])</f>
        <v>1</v>
      </c>
      <c r="Q6239" s="6">
        <f>YEAR(tbl_Sales[[#This Row],[Date]])</f>
        <v>2017</v>
      </c>
    </row>
    <row r="6240" spans="1:17" x14ac:dyDescent="0.25">
      <c r="A6240" s="1">
        <v>42739</v>
      </c>
      <c r="B6240">
        <v>780000</v>
      </c>
      <c r="C6240" t="s">
        <v>13</v>
      </c>
      <c r="D6240" t="s">
        <v>12423</v>
      </c>
      <c r="E6240" t="s">
        <v>10</v>
      </c>
      <c r="F6240">
        <v>3084</v>
      </c>
      <c r="G6240">
        <v>3</v>
      </c>
      <c r="H6240">
        <v>1</v>
      </c>
      <c r="I6240">
        <v>2</v>
      </c>
      <c r="J6240">
        <v>239</v>
      </c>
      <c r="L6240" t="s">
        <v>6346</v>
      </c>
      <c r="M6240" t="s">
        <v>235</v>
      </c>
      <c r="N6240" t="s">
        <v>150</v>
      </c>
      <c r="O6240" s="6" t="str">
        <f>INDEX(lkp_Region,MATCH(tbl_Sales[[#This Row],[Suburb]],lkp_Suburb,0))</f>
        <v>Eastern Metropolitan</v>
      </c>
      <c r="P6240" s="6">
        <f>MONTH(tbl_Sales[[#This Row],[Date]])</f>
        <v>1</v>
      </c>
      <c r="Q6240" s="6">
        <f>YEAR(tbl_Sales[[#This Row],[Date]])</f>
        <v>2017</v>
      </c>
    </row>
    <row r="6241" spans="1:17" x14ac:dyDescent="0.25">
      <c r="A6241" s="1">
        <v>42739</v>
      </c>
      <c r="B6241">
        <v>1605000</v>
      </c>
      <c r="C6241" t="s">
        <v>2</v>
      </c>
      <c r="D6241" t="s">
        <v>12427</v>
      </c>
      <c r="E6241" t="s">
        <v>10</v>
      </c>
      <c r="F6241">
        <v>3079</v>
      </c>
      <c r="G6241">
        <v>3</v>
      </c>
      <c r="H6241">
        <v>2</v>
      </c>
      <c r="I6241">
        <v>2</v>
      </c>
      <c r="J6241">
        <v>608</v>
      </c>
      <c r="K6241">
        <v>1920</v>
      </c>
      <c r="L6241" t="s">
        <v>6347</v>
      </c>
      <c r="M6241" t="s">
        <v>213</v>
      </c>
      <c r="N6241" t="s">
        <v>150</v>
      </c>
      <c r="O6241" s="6" t="str">
        <f>INDEX(lkp_Region,MATCH(tbl_Sales[[#This Row],[Suburb]],lkp_Suburb,0))</f>
        <v>Eastern Metropolitan</v>
      </c>
      <c r="P6241" s="6">
        <f>MONTH(tbl_Sales[[#This Row],[Date]])</f>
        <v>1</v>
      </c>
      <c r="Q6241" s="6">
        <f>YEAR(tbl_Sales[[#This Row],[Date]])</f>
        <v>2017</v>
      </c>
    </row>
    <row r="6242" spans="1:17" x14ac:dyDescent="0.25">
      <c r="A6242" s="1">
        <v>42740</v>
      </c>
      <c r="B6242">
        <v>860000</v>
      </c>
      <c r="C6242" t="s">
        <v>2</v>
      </c>
      <c r="D6242" t="s">
        <v>12427</v>
      </c>
      <c r="E6242" t="s">
        <v>10</v>
      </c>
      <c r="F6242">
        <v>3121</v>
      </c>
      <c r="G6242">
        <v>2</v>
      </c>
      <c r="H6242">
        <v>2</v>
      </c>
      <c r="I6242">
        <v>0</v>
      </c>
      <c r="J6242">
        <v>74</v>
      </c>
      <c r="K6242">
        <v>2000</v>
      </c>
      <c r="L6242" t="s">
        <v>6348</v>
      </c>
      <c r="M6242" t="s">
        <v>6</v>
      </c>
      <c r="N6242" t="s">
        <v>8</v>
      </c>
      <c r="O6242" s="6" t="str">
        <f>INDEX(lkp_Region,MATCH(tbl_Sales[[#This Row],[Suburb]],lkp_Suburb,0))</f>
        <v>Northern Metropolitan</v>
      </c>
      <c r="P6242" s="6">
        <f>MONTH(tbl_Sales[[#This Row],[Date]])</f>
        <v>1</v>
      </c>
      <c r="Q6242" s="6">
        <f>YEAR(tbl_Sales[[#This Row],[Date]])</f>
        <v>2017</v>
      </c>
    </row>
    <row r="6243" spans="1:17" x14ac:dyDescent="0.25">
      <c r="A6243" s="1">
        <v>42740</v>
      </c>
      <c r="B6243">
        <v>947500</v>
      </c>
      <c r="C6243" t="s">
        <v>2</v>
      </c>
      <c r="D6243" t="s">
        <v>12427</v>
      </c>
      <c r="E6243" t="s">
        <v>10</v>
      </c>
      <c r="F6243">
        <v>3065</v>
      </c>
      <c r="G6243">
        <v>1</v>
      </c>
      <c r="H6243">
        <v>1</v>
      </c>
      <c r="I6243">
        <v>0</v>
      </c>
      <c r="J6243">
        <v>87</v>
      </c>
      <c r="K6243">
        <v>1980</v>
      </c>
      <c r="L6243" t="s">
        <v>6349</v>
      </c>
      <c r="M6243" t="s">
        <v>427</v>
      </c>
      <c r="N6243" t="s">
        <v>8</v>
      </c>
      <c r="O6243" s="6" t="str">
        <f>INDEX(lkp_Region,MATCH(tbl_Sales[[#This Row],[Suburb]],lkp_Suburb,0))</f>
        <v>Northern Metropolitan</v>
      </c>
      <c r="P6243" s="6">
        <f>MONTH(tbl_Sales[[#This Row],[Date]])</f>
        <v>1</v>
      </c>
      <c r="Q6243" s="6">
        <f>YEAR(tbl_Sales[[#This Row],[Date]])</f>
        <v>2017</v>
      </c>
    </row>
    <row r="6244" spans="1:17" x14ac:dyDescent="0.25">
      <c r="A6244" s="1">
        <v>42740</v>
      </c>
      <c r="B6244">
        <v>1220000</v>
      </c>
      <c r="C6244" t="s">
        <v>2</v>
      </c>
      <c r="D6244" t="s">
        <v>12427</v>
      </c>
      <c r="E6244" t="s">
        <v>10</v>
      </c>
      <c r="F6244">
        <v>3121</v>
      </c>
      <c r="G6244">
        <v>2</v>
      </c>
      <c r="H6244">
        <v>1</v>
      </c>
      <c r="I6244">
        <v>1</v>
      </c>
      <c r="J6244">
        <v>80</v>
      </c>
      <c r="L6244" t="s">
        <v>6350</v>
      </c>
      <c r="M6244" t="s">
        <v>6</v>
      </c>
      <c r="N6244" t="s">
        <v>8</v>
      </c>
      <c r="O6244" s="6" t="str">
        <f>INDEX(lkp_Region,MATCH(tbl_Sales[[#This Row],[Suburb]],lkp_Suburb,0))</f>
        <v>Northern Metropolitan</v>
      </c>
      <c r="P6244" s="6">
        <f>MONTH(tbl_Sales[[#This Row],[Date]])</f>
        <v>1</v>
      </c>
      <c r="Q6244" s="6">
        <f>YEAR(tbl_Sales[[#This Row],[Date]])</f>
        <v>2017</v>
      </c>
    </row>
    <row r="6245" spans="1:17" x14ac:dyDescent="0.25">
      <c r="A6245" s="1">
        <v>42740</v>
      </c>
      <c r="B6245">
        <v>541000</v>
      </c>
      <c r="C6245" t="s">
        <v>13</v>
      </c>
      <c r="D6245" t="s">
        <v>12429</v>
      </c>
      <c r="E6245" t="s">
        <v>10</v>
      </c>
      <c r="F6245">
        <v>3142</v>
      </c>
      <c r="G6245">
        <v>1</v>
      </c>
      <c r="H6245">
        <v>1</v>
      </c>
      <c r="I6245">
        <v>1</v>
      </c>
      <c r="J6245">
        <v>0</v>
      </c>
      <c r="K6245">
        <v>1970</v>
      </c>
      <c r="L6245" t="s">
        <v>6351</v>
      </c>
      <c r="M6245" t="s">
        <v>109</v>
      </c>
      <c r="N6245" t="s">
        <v>76</v>
      </c>
      <c r="O6245" s="6" t="str">
        <f>INDEX(lkp_Region,MATCH(tbl_Sales[[#This Row],[Suburb]],lkp_Suburb,0))</f>
        <v>Southern Metropolitan</v>
      </c>
      <c r="P6245" s="6">
        <f>MONTH(tbl_Sales[[#This Row],[Date]])</f>
        <v>1</v>
      </c>
      <c r="Q6245" s="6">
        <f>YEAR(tbl_Sales[[#This Row],[Date]])</f>
        <v>2017</v>
      </c>
    </row>
    <row r="6246" spans="1:17" x14ac:dyDescent="0.25">
      <c r="A6246" s="1">
        <v>42740</v>
      </c>
      <c r="B6246">
        <v>1045000</v>
      </c>
      <c r="C6246" t="s">
        <v>2</v>
      </c>
      <c r="D6246" t="s">
        <v>12427</v>
      </c>
      <c r="E6246" t="s">
        <v>10</v>
      </c>
      <c r="F6246">
        <v>3181</v>
      </c>
      <c r="G6246">
        <v>2</v>
      </c>
      <c r="H6246">
        <v>1</v>
      </c>
      <c r="I6246">
        <v>2</v>
      </c>
      <c r="J6246">
        <v>118</v>
      </c>
      <c r="K6246">
        <v>1993</v>
      </c>
      <c r="L6246" t="s">
        <v>6352</v>
      </c>
      <c r="M6246" t="s">
        <v>431</v>
      </c>
      <c r="N6246" t="s">
        <v>76</v>
      </c>
      <c r="O6246" s="6" t="str">
        <f>INDEX(lkp_Region,MATCH(tbl_Sales[[#This Row],[Suburb]],lkp_Suburb,0))</f>
        <v>Southern Metropolitan</v>
      </c>
      <c r="P6246" s="6">
        <f>MONTH(tbl_Sales[[#This Row],[Date]])</f>
        <v>1</v>
      </c>
      <c r="Q6246" s="6">
        <f>YEAR(tbl_Sales[[#This Row],[Date]])</f>
        <v>2017</v>
      </c>
    </row>
    <row r="6247" spans="1:17" x14ac:dyDescent="0.25">
      <c r="A6247" s="1">
        <v>42740</v>
      </c>
      <c r="B6247">
        <v>1300000</v>
      </c>
      <c r="C6247" t="s">
        <v>2</v>
      </c>
      <c r="D6247" t="s">
        <v>12425</v>
      </c>
      <c r="E6247" t="s">
        <v>5</v>
      </c>
      <c r="F6247">
        <v>3142</v>
      </c>
      <c r="G6247">
        <v>2</v>
      </c>
      <c r="H6247">
        <v>1</v>
      </c>
      <c r="I6247">
        <v>0</v>
      </c>
      <c r="J6247">
        <v>338</v>
      </c>
      <c r="L6247" t="s">
        <v>6353</v>
      </c>
      <c r="M6247" t="s">
        <v>109</v>
      </c>
      <c r="N6247" t="s">
        <v>76</v>
      </c>
      <c r="O6247" s="6" t="str">
        <f>INDEX(lkp_Region,MATCH(tbl_Sales[[#This Row],[Suburb]],lkp_Suburb,0))</f>
        <v>Southern Metropolitan</v>
      </c>
      <c r="P6247" s="6">
        <f>MONTH(tbl_Sales[[#This Row],[Date]])</f>
        <v>1</v>
      </c>
      <c r="Q6247" s="6">
        <f>YEAR(tbl_Sales[[#This Row],[Date]])</f>
        <v>2017</v>
      </c>
    </row>
    <row r="6248" spans="1:17" x14ac:dyDescent="0.25">
      <c r="A6248" s="1">
        <v>42740</v>
      </c>
      <c r="B6248">
        <v>1435000</v>
      </c>
      <c r="C6248" t="s">
        <v>2</v>
      </c>
      <c r="D6248" t="s">
        <v>12429</v>
      </c>
      <c r="E6248" t="s">
        <v>5</v>
      </c>
      <c r="F6248">
        <v>3143</v>
      </c>
      <c r="G6248">
        <v>1</v>
      </c>
      <c r="H6248">
        <v>2</v>
      </c>
      <c r="I6248">
        <v>1</v>
      </c>
      <c r="J6248">
        <v>144</v>
      </c>
      <c r="K6248">
        <v>1900</v>
      </c>
      <c r="L6248" t="s">
        <v>6354</v>
      </c>
      <c r="M6248" t="s">
        <v>283</v>
      </c>
      <c r="N6248" t="s">
        <v>76</v>
      </c>
      <c r="O6248" s="6" t="str">
        <f>INDEX(lkp_Region,MATCH(tbl_Sales[[#This Row],[Suburb]],lkp_Suburb,0))</f>
        <v>Southern Metropolitan</v>
      </c>
      <c r="P6248" s="6">
        <f>MONTH(tbl_Sales[[#This Row],[Date]])</f>
        <v>1</v>
      </c>
      <c r="Q6248" s="6">
        <f>YEAR(tbl_Sales[[#This Row],[Date]])</f>
        <v>2017</v>
      </c>
    </row>
    <row r="6249" spans="1:17" x14ac:dyDescent="0.25">
      <c r="A6249" s="1">
        <v>42740</v>
      </c>
      <c r="B6249">
        <v>1590000</v>
      </c>
      <c r="C6249" t="s">
        <v>2</v>
      </c>
      <c r="D6249" t="s">
        <v>12427</v>
      </c>
      <c r="E6249" t="s">
        <v>10</v>
      </c>
      <c r="F6249">
        <v>3181</v>
      </c>
      <c r="G6249">
        <v>2</v>
      </c>
      <c r="H6249">
        <v>1</v>
      </c>
      <c r="I6249">
        <v>2</v>
      </c>
      <c r="J6249">
        <v>308</v>
      </c>
      <c r="K6249">
        <v>1930</v>
      </c>
      <c r="L6249" t="s">
        <v>6355</v>
      </c>
      <c r="M6249" t="s">
        <v>302</v>
      </c>
      <c r="N6249" t="s">
        <v>76</v>
      </c>
      <c r="O6249" s="6" t="str">
        <f>INDEX(lkp_Region,MATCH(tbl_Sales[[#This Row],[Suburb]],lkp_Suburb,0))</f>
        <v>Southern Metropolitan</v>
      </c>
      <c r="P6249" s="6">
        <f>MONTH(tbl_Sales[[#This Row],[Date]])</f>
        <v>1</v>
      </c>
      <c r="Q6249" s="6">
        <f>YEAR(tbl_Sales[[#This Row],[Date]])</f>
        <v>2017</v>
      </c>
    </row>
    <row r="6250" spans="1:17" x14ac:dyDescent="0.25">
      <c r="A6250" s="1">
        <v>42740</v>
      </c>
      <c r="B6250">
        <v>2430000</v>
      </c>
      <c r="C6250" t="s">
        <v>2</v>
      </c>
      <c r="D6250" t="s">
        <v>12427</v>
      </c>
      <c r="E6250" t="s">
        <v>10</v>
      </c>
      <c r="F6250">
        <v>3141</v>
      </c>
      <c r="G6250">
        <v>2</v>
      </c>
      <c r="H6250">
        <v>1</v>
      </c>
      <c r="I6250">
        <v>2</v>
      </c>
      <c r="J6250">
        <v>367</v>
      </c>
      <c r="K6250">
        <v>1985</v>
      </c>
      <c r="L6250" t="s">
        <v>6356</v>
      </c>
      <c r="M6250" t="s">
        <v>111</v>
      </c>
      <c r="N6250" t="s">
        <v>76</v>
      </c>
      <c r="O6250" s="6" t="str">
        <f>INDEX(lkp_Region,MATCH(tbl_Sales[[#This Row],[Suburb]],lkp_Suburb,0))</f>
        <v>Southern Metropolitan</v>
      </c>
      <c r="P6250" s="6">
        <f>MONTH(tbl_Sales[[#This Row],[Date]])</f>
        <v>1</v>
      </c>
      <c r="Q6250" s="6">
        <f>YEAR(tbl_Sales[[#This Row],[Date]])</f>
        <v>2017</v>
      </c>
    </row>
    <row r="6251" spans="1:17" x14ac:dyDescent="0.25">
      <c r="A6251" s="1">
        <v>42740</v>
      </c>
      <c r="B6251">
        <v>1150000</v>
      </c>
      <c r="C6251" t="s">
        <v>2</v>
      </c>
      <c r="D6251" t="s">
        <v>12427</v>
      </c>
      <c r="E6251" t="s">
        <v>10</v>
      </c>
      <c r="F6251">
        <v>3207</v>
      </c>
      <c r="G6251">
        <v>3</v>
      </c>
      <c r="H6251">
        <v>2</v>
      </c>
      <c r="I6251">
        <v>1</v>
      </c>
      <c r="J6251">
        <v>0</v>
      </c>
      <c r="K6251">
        <v>1990</v>
      </c>
      <c r="L6251" t="s">
        <v>6357</v>
      </c>
      <c r="M6251" t="s">
        <v>24</v>
      </c>
      <c r="N6251" t="s">
        <v>26</v>
      </c>
      <c r="O6251" s="6" t="str">
        <f>INDEX(lkp_Region,MATCH(tbl_Sales[[#This Row],[Suburb]],lkp_Suburb,0))</f>
        <v>Southern Metropolitan</v>
      </c>
      <c r="P6251" s="6">
        <f>MONTH(tbl_Sales[[#This Row],[Date]])</f>
        <v>1</v>
      </c>
      <c r="Q6251" s="6">
        <f>YEAR(tbl_Sales[[#This Row],[Date]])</f>
        <v>2017</v>
      </c>
    </row>
    <row r="6252" spans="1:17" x14ac:dyDescent="0.25">
      <c r="A6252" s="1">
        <v>42740</v>
      </c>
      <c r="B6252">
        <v>1125000</v>
      </c>
      <c r="C6252" t="s">
        <v>2</v>
      </c>
      <c r="D6252" t="s">
        <v>12424</v>
      </c>
      <c r="E6252" t="s">
        <v>10</v>
      </c>
      <c r="F6252">
        <v>3057</v>
      </c>
      <c r="G6252">
        <v>3</v>
      </c>
      <c r="H6252">
        <v>1</v>
      </c>
      <c r="I6252">
        <v>2</v>
      </c>
      <c r="J6252">
        <v>369</v>
      </c>
      <c r="L6252" t="s">
        <v>6358</v>
      </c>
      <c r="M6252" t="s">
        <v>83</v>
      </c>
      <c r="N6252" t="s">
        <v>18</v>
      </c>
      <c r="O6252" s="6" t="str">
        <f>INDEX(lkp_Region,MATCH(tbl_Sales[[#This Row],[Suburb]],lkp_Suburb,0))</f>
        <v>Northern Metropolitan</v>
      </c>
      <c r="P6252" s="6">
        <f>MONTH(tbl_Sales[[#This Row],[Date]])</f>
        <v>1</v>
      </c>
      <c r="Q6252" s="6">
        <f>YEAR(tbl_Sales[[#This Row],[Date]])</f>
        <v>2017</v>
      </c>
    </row>
    <row r="6253" spans="1:17" x14ac:dyDescent="0.25">
      <c r="A6253" s="1">
        <v>42740</v>
      </c>
      <c r="B6253">
        <v>1135000</v>
      </c>
      <c r="C6253" t="s">
        <v>2</v>
      </c>
      <c r="D6253" t="s">
        <v>12423</v>
      </c>
      <c r="E6253" t="s">
        <v>10</v>
      </c>
      <c r="F6253">
        <v>3056</v>
      </c>
      <c r="G6253">
        <v>3</v>
      </c>
      <c r="H6253">
        <v>1</v>
      </c>
      <c r="I6253">
        <v>1</v>
      </c>
      <c r="J6253">
        <v>438</v>
      </c>
      <c r="L6253" t="s">
        <v>6359</v>
      </c>
      <c r="M6253" t="s">
        <v>117</v>
      </c>
      <c r="N6253" t="s">
        <v>18</v>
      </c>
      <c r="O6253" s="6" t="str">
        <f>INDEX(lkp_Region,MATCH(tbl_Sales[[#This Row],[Suburb]],lkp_Suburb,0))</f>
        <v>Northern Metropolitan</v>
      </c>
      <c r="P6253" s="6">
        <f>MONTH(tbl_Sales[[#This Row],[Date]])</f>
        <v>1</v>
      </c>
      <c r="Q6253" s="6">
        <f>YEAR(tbl_Sales[[#This Row],[Date]])</f>
        <v>2017</v>
      </c>
    </row>
    <row r="6254" spans="1:17" x14ac:dyDescent="0.25">
      <c r="A6254" s="1">
        <v>42740</v>
      </c>
      <c r="B6254">
        <v>1310000</v>
      </c>
      <c r="C6254" t="s">
        <v>2</v>
      </c>
      <c r="D6254" t="s">
        <v>12427</v>
      </c>
      <c r="E6254" t="s">
        <v>10</v>
      </c>
      <c r="F6254">
        <v>3057</v>
      </c>
      <c r="G6254">
        <v>3</v>
      </c>
      <c r="H6254">
        <v>1</v>
      </c>
      <c r="I6254">
        <v>2</v>
      </c>
      <c r="J6254">
        <v>456</v>
      </c>
      <c r="K6254">
        <v>1950</v>
      </c>
      <c r="L6254" t="s">
        <v>6360</v>
      </c>
      <c r="M6254" t="s">
        <v>83</v>
      </c>
      <c r="N6254" t="s">
        <v>18</v>
      </c>
      <c r="O6254" s="6" t="str">
        <f>INDEX(lkp_Region,MATCH(tbl_Sales[[#This Row],[Suburb]],lkp_Suburb,0))</f>
        <v>Northern Metropolitan</v>
      </c>
      <c r="P6254" s="6">
        <f>MONTH(tbl_Sales[[#This Row],[Date]])</f>
        <v>1</v>
      </c>
      <c r="Q6254" s="6">
        <f>YEAR(tbl_Sales[[#This Row],[Date]])</f>
        <v>2017</v>
      </c>
    </row>
    <row r="6255" spans="1:17" x14ac:dyDescent="0.25">
      <c r="A6255" s="1">
        <v>42740</v>
      </c>
      <c r="B6255">
        <v>1042500</v>
      </c>
      <c r="C6255" t="s">
        <v>51</v>
      </c>
      <c r="D6255" t="s">
        <v>12429</v>
      </c>
      <c r="E6255" t="s">
        <v>10</v>
      </c>
      <c r="F6255">
        <v>3148</v>
      </c>
      <c r="G6255">
        <v>4</v>
      </c>
      <c r="H6255">
        <v>3</v>
      </c>
      <c r="I6255">
        <v>2</v>
      </c>
      <c r="J6255">
        <v>209</v>
      </c>
      <c r="K6255">
        <v>2016</v>
      </c>
      <c r="L6255" t="s">
        <v>6361</v>
      </c>
      <c r="M6255" t="s">
        <v>29</v>
      </c>
      <c r="N6255" t="s">
        <v>31</v>
      </c>
      <c r="O6255" s="6" t="str">
        <f>INDEX(lkp_Region,MATCH(tbl_Sales[[#This Row],[Suburb]],lkp_Suburb,0))</f>
        <v>Southern Metropolitan</v>
      </c>
      <c r="P6255" s="6">
        <f>MONTH(tbl_Sales[[#This Row],[Date]])</f>
        <v>1</v>
      </c>
      <c r="Q6255" s="6">
        <f>YEAR(tbl_Sales[[#This Row],[Date]])</f>
        <v>2017</v>
      </c>
    </row>
    <row r="6256" spans="1:17" x14ac:dyDescent="0.25">
      <c r="A6256" s="1">
        <v>42740</v>
      </c>
      <c r="B6256">
        <v>1337000</v>
      </c>
      <c r="C6256" t="s">
        <v>2</v>
      </c>
      <c r="D6256" t="s">
        <v>12427</v>
      </c>
      <c r="E6256" t="s">
        <v>10</v>
      </c>
      <c r="F6256">
        <v>3166</v>
      </c>
      <c r="G6256">
        <v>4</v>
      </c>
      <c r="H6256">
        <v>1</v>
      </c>
      <c r="I6256">
        <v>2</v>
      </c>
      <c r="J6256">
        <v>696</v>
      </c>
      <c r="K6256">
        <v>1930</v>
      </c>
      <c r="L6256" t="s">
        <v>6362</v>
      </c>
      <c r="M6256" t="s">
        <v>262</v>
      </c>
      <c r="N6256" t="s">
        <v>31</v>
      </c>
      <c r="O6256" s="6" t="str">
        <f>INDEX(lkp_Region,MATCH(tbl_Sales[[#This Row],[Suburb]],lkp_Suburb,0))</f>
        <v>Southern Metropolitan</v>
      </c>
      <c r="P6256" s="6">
        <f>MONTH(tbl_Sales[[#This Row],[Date]])</f>
        <v>1</v>
      </c>
      <c r="Q6256" s="6">
        <f>YEAR(tbl_Sales[[#This Row],[Date]])</f>
        <v>2017</v>
      </c>
    </row>
    <row r="6257" spans="1:17" x14ac:dyDescent="0.25">
      <c r="A6257" s="1">
        <v>42740</v>
      </c>
      <c r="B6257">
        <v>365000</v>
      </c>
      <c r="C6257" t="s">
        <v>13</v>
      </c>
      <c r="D6257" t="s">
        <v>12431</v>
      </c>
      <c r="E6257" t="s">
        <v>5</v>
      </c>
      <c r="F6257">
        <v>3031</v>
      </c>
      <c r="G6257">
        <v>1</v>
      </c>
      <c r="H6257">
        <v>1</v>
      </c>
      <c r="I6257">
        <v>1</v>
      </c>
      <c r="J6257">
        <v>0</v>
      </c>
      <c r="K6257">
        <v>2012</v>
      </c>
      <c r="L6257" t="s">
        <v>6363</v>
      </c>
      <c r="M6257" t="s">
        <v>264</v>
      </c>
      <c r="N6257" t="s">
        <v>88</v>
      </c>
      <c r="O6257" s="6" t="str">
        <f>INDEX(lkp_Region,MATCH(tbl_Sales[[#This Row],[Suburb]],lkp_Suburb,0))</f>
        <v>Northern Metropolitan</v>
      </c>
      <c r="P6257" s="6">
        <f>MONTH(tbl_Sales[[#This Row],[Date]])</f>
        <v>1</v>
      </c>
      <c r="Q6257" s="6">
        <f>YEAR(tbl_Sales[[#This Row],[Date]])</f>
        <v>2017</v>
      </c>
    </row>
    <row r="6258" spans="1:17" x14ac:dyDescent="0.25">
      <c r="A6258" s="1">
        <v>42740</v>
      </c>
      <c r="B6258">
        <v>1011000</v>
      </c>
      <c r="C6258" t="s">
        <v>51</v>
      </c>
      <c r="D6258" t="s">
        <v>12430</v>
      </c>
      <c r="E6258" t="s">
        <v>10</v>
      </c>
      <c r="F6258">
        <v>3032</v>
      </c>
      <c r="G6258">
        <v>3</v>
      </c>
      <c r="H6258">
        <v>2</v>
      </c>
      <c r="I6258">
        <v>2</v>
      </c>
      <c r="J6258">
        <v>225</v>
      </c>
      <c r="L6258" t="s">
        <v>6364</v>
      </c>
      <c r="M6258" t="s">
        <v>21</v>
      </c>
      <c r="N6258" t="s">
        <v>21</v>
      </c>
      <c r="O6258" s="6" t="str">
        <f>INDEX(lkp_Region,MATCH(tbl_Sales[[#This Row],[Suburb]],lkp_Suburb,0))</f>
        <v>Western Metropolitan</v>
      </c>
      <c r="P6258" s="6">
        <f>MONTH(tbl_Sales[[#This Row],[Date]])</f>
        <v>1</v>
      </c>
      <c r="Q6258" s="6">
        <f>YEAR(tbl_Sales[[#This Row],[Date]])</f>
        <v>2017</v>
      </c>
    </row>
    <row r="6259" spans="1:17" x14ac:dyDescent="0.25">
      <c r="A6259" s="1">
        <v>42740</v>
      </c>
      <c r="B6259">
        <v>962000</v>
      </c>
      <c r="C6259" t="s">
        <v>2</v>
      </c>
      <c r="D6259" t="s">
        <v>12429</v>
      </c>
      <c r="E6259" t="s">
        <v>10</v>
      </c>
      <c r="F6259">
        <v>3015</v>
      </c>
      <c r="G6259">
        <v>2</v>
      </c>
      <c r="H6259">
        <v>1</v>
      </c>
      <c r="I6259">
        <v>1</v>
      </c>
      <c r="J6259">
        <v>402</v>
      </c>
      <c r="K6259">
        <v>1920</v>
      </c>
      <c r="L6259" t="s">
        <v>6365</v>
      </c>
      <c r="M6259" t="s">
        <v>133</v>
      </c>
      <c r="N6259" t="s">
        <v>69</v>
      </c>
      <c r="O6259" s="6" t="str">
        <f>INDEX(lkp_Region,MATCH(tbl_Sales[[#This Row],[Suburb]],lkp_Suburb,0))</f>
        <v>Western Metropolitan</v>
      </c>
      <c r="P6259" s="6">
        <f>MONTH(tbl_Sales[[#This Row],[Date]])</f>
        <v>1</v>
      </c>
      <c r="Q6259" s="6">
        <f>YEAR(tbl_Sales[[#This Row],[Date]])</f>
        <v>2017</v>
      </c>
    </row>
    <row r="6260" spans="1:17" x14ac:dyDescent="0.25">
      <c r="A6260" s="1">
        <v>42740</v>
      </c>
      <c r="B6260">
        <v>980000</v>
      </c>
      <c r="C6260" t="s">
        <v>2</v>
      </c>
      <c r="D6260" t="s">
        <v>12423</v>
      </c>
      <c r="E6260" t="s">
        <v>10</v>
      </c>
      <c r="F6260">
        <v>3018</v>
      </c>
      <c r="G6260">
        <v>3</v>
      </c>
      <c r="H6260">
        <v>1</v>
      </c>
      <c r="I6260">
        <v>2</v>
      </c>
      <c r="J6260">
        <v>724</v>
      </c>
      <c r="L6260" t="s">
        <v>6366</v>
      </c>
      <c r="M6260" t="s">
        <v>67</v>
      </c>
      <c r="N6260" t="s">
        <v>69</v>
      </c>
      <c r="O6260" s="6" t="str">
        <f>INDEX(lkp_Region,MATCH(tbl_Sales[[#This Row],[Suburb]],lkp_Suburb,0))</f>
        <v>Western Metropolitan</v>
      </c>
      <c r="P6260" s="6">
        <f>MONTH(tbl_Sales[[#This Row],[Date]])</f>
        <v>1</v>
      </c>
      <c r="Q6260" s="6">
        <f>YEAR(tbl_Sales[[#This Row],[Date]])</f>
        <v>2017</v>
      </c>
    </row>
    <row r="6261" spans="1:17" x14ac:dyDescent="0.25">
      <c r="A6261" s="1">
        <v>42740</v>
      </c>
      <c r="B6261">
        <v>1655000</v>
      </c>
      <c r="C6261" t="s">
        <v>2</v>
      </c>
      <c r="D6261" t="s">
        <v>12427</v>
      </c>
      <c r="E6261" t="s">
        <v>5</v>
      </c>
      <c r="F6261">
        <v>3163</v>
      </c>
      <c r="G6261">
        <v>4</v>
      </c>
      <c r="H6261">
        <v>2</v>
      </c>
      <c r="I6261">
        <v>2</v>
      </c>
      <c r="J6261">
        <v>595</v>
      </c>
      <c r="K6261">
        <v>1915</v>
      </c>
      <c r="L6261" t="s">
        <v>6367</v>
      </c>
      <c r="M6261" t="s">
        <v>201</v>
      </c>
      <c r="N6261" t="s">
        <v>57</v>
      </c>
      <c r="O6261" s="6" t="str">
        <f>INDEX(lkp_Region,MATCH(tbl_Sales[[#This Row],[Suburb]],lkp_Suburb,0))</f>
        <v>Southern Metropolitan</v>
      </c>
      <c r="P6261" s="6">
        <f>MONTH(tbl_Sales[[#This Row],[Date]])</f>
        <v>1</v>
      </c>
      <c r="Q6261" s="6">
        <f>YEAR(tbl_Sales[[#This Row],[Date]])</f>
        <v>2017</v>
      </c>
    </row>
    <row r="6262" spans="1:17" x14ac:dyDescent="0.25">
      <c r="A6262" s="1">
        <v>42740</v>
      </c>
      <c r="B6262">
        <v>491000</v>
      </c>
      <c r="C6262" t="s">
        <v>13</v>
      </c>
      <c r="D6262" t="s">
        <v>12427</v>
      </c>
      <c r="E6262" t="s">
        <v>10</v>
      </c>
      <c r="F6262">
        <v>3073</v>
      </c>
      <c r="G6262">
        <v>2</v>
      </c>
      <c r="H6262">
        <v>1</v>
      </c>
      <c r="I6262">
        <v>1</v>
      </c>
      <c r="J6262">
        <v>168</v>
      </c>
      <c r="K6262">
        <v>1970</v>
      </c>
      <c r="L6262" t="s">
        <v>6368</v>
      </c>
      <c r="M6262" t="s">
        <v>93</v>
      </c>
      <c r="N6262" t="s">
        <v>62</v>
      </c>
      <c r="O6262" s="6" t="str">
        <f>INDEX(lkp_Region,MATCH(tbl_Sales[[#This Row],[Suburb]],lkp_Suburb,0))</f>
        <v>Northern Metropolitan</v>
      </c>
      <c r="P6262" s="6">
        <f>MONTH(tbl_Sales[[#This Row],[Date]])</f>
        <v>1</v>
      </c>
      <c r="Q6262" s="6">
        <f>YEAR(tbl_Sales[[#This Row],[Date]])</f>
        <v>2017</v>
      </c>
    </row>
    <row r="6263" spans="1:17" x14ac:dyDescent="0.25">
      <c r="A6263" s="1">
        <v>42740</v>
      </c>
      <c r="B6263">
        <v>700000</v>
      </c>
      <c r="C6263" t="s">
        <v>2</v>
      </c>
      <c r="D6263" t="s">
        <v>12432</v>
      </c>
      <c r="E6263" t="s">
        <v>5</v>
      </c>
      <c r="F6263">
        <v>3071</v>
      </c>
      <c r="G6263">
        <v>2</v>
      </c>
      <c r="H6263">
        <v>1</v>
      </c>
      <c r="I6263">
        <v>1</v>
      </c>
      <c r="J6263">
        <v>139</v>
      </c>
      <c r="L6263" t="s">
        <v>6369</v>
      </c>
      <c r="M6263" t="s">
        <v>60</v>
      </c>
      <c r="N6263" t="s">
        <v>62</v>
      </c>
      <c r="O6263" s="6" t="str">
        <f>INDEX(lkp_Region,MATCH(tbl_Sales[[#This Row],[Suburb]],lkp_Suburb,0))</f>
        <v>Northern Metropolitan</v>
      </c>
      <c r="P6263" s="6">
        <f>MONTH(tbl_Sales[[#This Row],[Date]])</f>
        <v>1</v>
      </c>
      <c r="Q6263" s="6">
        <f>YEAR(tbl_Sales[[#This Row],[Date]])</f>
        <v>2017</v>
      </c>
    </row>
    <row r="6264" spans="1:17" x14ac:dyDescent="0.25">
      <c r="A6264" s="1">
        <v>42740</v>
      </c>
      <c r="B6264">
        <v>772000</v>
      </c>
      <c r="C6264" t="s">
        <v>2</v>
      </c>
      <c r="D6264" t="s">
        <v>12427</v>
      </c>
      <c r="E6264" t="s">
        <v>10</v>
      </c>
      <c r="F6264">
        <v>3073</v>
      </c>
      <c r="G6264">
        <v>2</v>
      </c>
      <c r="H6264">
        <v>1</v>
      </c>
      <c r="I6264">
        <v>1</v>
      </c>
      <c r="J6264">
        <v>0</v>
      </c>
      <c r="L6264" t="s">
        <v>6370</v>
      </c>
      <c r="M6264" t="s">
        <v>93</v>
      </c>
      <c r="N6264" t="s">
        <v>62</v>
      </c>
      <c r="O6264" s="6" t="str">
        <f>INDEX(lkp_Region,MATCH(tbl_Sales[[#This Row],[Suburb]],lkp_Suburb,0))</f>
        <v>Northern Metropolitan</v>
      </c>
      <c r="P6264" s="6">
        <f>MONTH(tbl_Sales[[#This Row],[Date]])</f>
        <v>1</v>
      </c>
      <c r="Q6264" s="6">
        <f>YEAR(tbl_Sales[[#This Row],[Date]])</f>
        <v>2017</v>
      </c>
    </row>
    <row r="6265" spans="1:17" x14ac:dyDescent="0.25">
      <c r="A6265" s="1">
        <v>42740</v>
      </c>
      <c r="B6265">
        <v>1427000</v>
      </c>
      <c r="C6265" t="s">
        <v>2</v>
      </c>
      <c r="D6265" t="s">
        <v>12427</v>
      </c>
      <c r="E6265" t="s">
        <v>10</v>
      </c>
      <c r="F6265">
        <v>3071</v>
      </c>
      <c r="G6265">
        <v>3</v>
      </c>
      <c r="H6265">
        <v>1</v>
      </c>
      <c r="I6265">
        <v>1</v>
      </c>
      <c r="J6265">
        <v>275</v>
      </c>
      <c r="K6265">
        <v>1920</v>
      </c>
      <c r="L6265" t="s">
        <v>6371</v>
      </c>
      <c r="M6265" t="s">
        <v>60</v>
      </c>
      <c r="N6265" t="s">
        <v>62</v>
      </c>
      <c r="O6265" s="6" t="str">
        <f>INDEX(lkp_Region,MATCH(tbl_Sales[[#This Row],[Suburb]],lkp_Suburb,0))</f>
        <v>Northern Metropolitan</v>
      </c>
      <c r="P6265" s="6">
        <f>MONTH(tbl_Sales[[#This Row],[Date]])</f>
        <v>1</v>
      </c>
      <c r="Q6265" s="6">
        <f>YEAR(tbl_Sales[[#This Row],[Date]])</f>
        <v>2017</v>
      </c>
    </row>
    <row r="6266" spans="1:17" x14ac:dyDescent="0.25">
      <c r="A6266" s="1">
        <v>42740</v>
      </c>
      <c r="B6266">
        <v>1830000</v>
      </c>
      <c r="C6266" t="s">
        <v>2</v>
      </c>
      <c r="D6266" t="s">
        <v>12427</v>
      </c>
      <c r="E6266" t="s">
        <v>10</v>
      </c>
      <c r="F6266">
        <v>3078</v>
      </c>
      <c r="G6266">
        <v>4</v>
      </c>
      <c r="H6266">
        <v>2</v>
      </c>
      <c r="I6266">
        <v>2</v>
      </c>
      <c r="J6266">
        <v>606</v>
      </c>
      <c r="K6266">
        <v>1970</v>
      </c>
      <c r="L6266" t="s">
        <v>6372</v>
      </c>
      <c r="M6266" t="s">
        <v>764</v>
      </c>
      <c r="N6266" t="s">
        <v>62</v>
      </c>
      <c r="O6266" s="6" t="str">
        <f>INDEX(lkp_Region,MATCH(tbl_Sales[[#This Row],[Suburb]],lkp_Suburb,0))</f>
        <v>Northern Metropolitan</v>
      </c>
      <c r="P6266" s="6">
        <f>MONTH(tbl_Sales[[#This Row],[Date]])</f>
        <v>1</v>
      </c>
      <c r="Q6266" s="6">
        <f>YEAR(tbl_Sales[[#This Row],[Date]])</f>
        <v>2017</v>
      </c>
    </row>
    <row r="6267" spans="1:17" x14ac:dyDescent="0.25">
      <c r="A6267" s="1">
        <v>42740</v>
      </c>
      <c r="B6267">
        <v>501000</v>
      </c>
      <c r="C6267" t="s">
        <v>13</v>
      </c>
      <c r="D6267" t="s">
        <v>12423</v>
      </c>
      <c r="E6267" t="s">
        <v>10</v>
      </c>
      <c r="F6267">
        <v>3042</v>
      </c>
      <c r="G6267">
        <v>3</v>
      </c>
      <c r="H6267">
        <v>1</v>
      </c>
      <c r="I6267">
        <v>1</v>
      </c>
      <c r="J6267">
        <v>255</v>
      </c>
      <c r="K6267">
        <v>1991</v>
      </c>
      <c r="L6267" t="s">
        <v>6373</v>
      </c>
      <c r="M6267" t="s">
        <v>1091</v>
      </c>
      <c r="N6267" t="s">
        <v>3</v>
      </c>
      <c r="O6267" s="6" t="str">
        <f>INDEX(lkp_Region,MATCH(tbl_Sales[[#This Row],[Suburb]],lkp_Suburb,0))</f>
        <v>Western Metropolitan</v>
      </c>
      <c r="P6267" s="6">
        <f>MONTH(tbl_Sales[[#This Row],[Date]])</f>
        <v>1</v>
      </c>
      <c r="Q6267" s="6">
        <f>YEAR(tbl_Sales[[#This Row],[Date]])</f>
        <v>2017</v>
      </c>
    </row>
    <row r="6268" spans="1:17" x14ac:dyDescent="0.25">
      <c r="A6268" s="1">
        <v>42740</v>
      </c>
      <c r="B6268">
        <v>1500000</v>
      </c>
      <c r="C6268" t="s">
        <v>2</v>
      </c>
      <c r="D6268" t="s">
        <v>12433</v>
      </c>
      <c r="E6268" t="s">
        <v>10</v>
      </c>
      <c r="F6268">
        <v>3146</v>
      </c>
      <c r="G6268">
        <v>3</v>
      </c>
      <c r="H6268">
        <v>1</v>
      </c>
      <c r="I6268">
        <v>3</v>
      </c>
      <c r="J6268">
        <v>401</v>
      </c>
      <c r="K6268">
        <v>1935</v>
      </c>
      <c r="L6268" t="s">
        <v>6374</v>
      </c>
      <c r="M6268" t="s">
        <v>102</v>
      </c>
      <c r="N6268" t="s">
        <v>101</v>
      </c>
      <c r="O6268" s="6" t="str">
        <f>INDEX(lkp_Region,MATCH(tbl_Sales[[#This Row],[Suburb]],lkp_Suburb,0))</f>
        <v>Southern Metropolitan</v>
      </c>
      <c r="P6268" s="6">
        <f>MONTH(tbl_Sales[[#This Row],[Date]])</f>
        <v>1</v>
      </c>
      <c r="Q6268" s="6">
        <f>YEAR(tbl_Sales[[#This Row],[Date]])</f>
        <v>2017</v>
      </c>
    </row>
    <row r="6269" spans="1:17" x14ac:dyDescent="0.25">
      <c r="A6269" s="1">
        <v>42740</v>
      </c>
      <c r="B6269">
        <v>1960000</v>
      </c>
      <c r="C6269" t="s">
        <v>2</v>
      </c>
      <c r="D6269" t="s">
        <v>12427</v>
      </c>
      <c r="E6269" t="s">
        <v>10</v>
      </c>
      <c r="F6269">
        <v>3127</v>
      </c>
      <c r="G6269">
        <v>3</v>
      </c>
      <c r="H6269">
        <v>2</v>
      </c>
      <c r="I6269">
        <v>2</v>
      </c>
      <c r="J6269">
        <v>585</v>
      </c>
      <c r="K6269">
        <v>1930</v>
      </c>
      <c r="L6269" t="s">
        <v>6375</v>
      </c>
      <c r="M6269" t="s">
        <v>11</v>
      </c>
      <c r="N6269" t="s">
        <v>101</v>
      </c>
      <c r="O6269" s="6" t="str">
        <f>INDEX(lkp_Region,MATCH(tbl_Sales[[#This Row],[Suburb]],lkp_Suburb,0))</f>
        <v>Southern Metropolitan</v>
      </c>
      <c r="P6269" s="6">
        <f>MONTH(tbl_Sales[[#This Row],[Date]])</f>
        <v>1</v>
      </c>
      <c r="Q6269" s="6">
        <f>YEAR(tbl_Sales[[#This Row],[Date]])</f>
        <v>2017</v>
      </c>
    </row>
    <row r="6270" spans="1:17" x14ac:dyDescent="0.25">
      <c r="A6270" s="1">
        <v>42740</v>
      </c>
      <c r="B6270">
        <v>2590000</v>
      </c>
      <c r="C6270" t="s">
        <v>2</v>
      </c>
      <c r="D6270" t="s">
        <v>12427</v>
      </c>
      <c r="E6270" t="s">
        <v>10</v>
      </c>
      <c r="F6270">
        <v>3101</v>
      </c>
      <c r="G6270">
        <v>4</v>
      </c>
      <c r="H6270">
        <v>2</v>
      </c>
      <c r="I6270">
        <v>2</v>
      </c>
      <c r="J6270">
        <v>660</v>
      </c>
      <c r="K6270">
        <v>1928</v>
      </c>
      <c r="L6270" t="s">
        <v>6376</v>
      </c>
      <c r="M6270" t="s">
        <v>145</v>
      </c>
      <c r="N6270" t="s">
        <v>101</v>
      </c>
      <c r="O6270" s="6" t="str">
        <f>INDEX(lkp_Region,MATCH(tbl_Sales[[#This Row],[Suburb]],lkp_Suburb,0))</f>
        <v>Southern Metropolitan</v>
      </c>
      <c r="P6270" s="6">
        <f>MONTH(tbl_Sales[[#This Row],[Date]])</f>
        <v>1</v>
      </c>
      <c r="Q6270" s="6">
        <f>YEAR(tbl_Sales[[#This Row],[Date]])</f>
        <v>2017</v>
      </c>
    </row>
    <row r="6271" spans="1:17" x14ac:dyDescent="0.25">
      <c r="A6271" s="1">
        <v>42740</v>
      </c>
      <c r="B6271">
        <v>652000</v>
      </c>
      <c r="C6271" t="s">
        <v>2</v>
      </c>
      <c r="D6271" t="s">
        <v>12423</v>
      </c>
      <c r="E6271" t="s">
        <v>10</v>
      </c>
      <c r="F6271">
        <v>3081</v>
      </c>
      <c r="G6271">
        <v>3</v>
      </c>
      <c r="H6271">
        <v>1</v>
      </c>
      <c r="I6271">
        <v>0</v>
      </c>
      <c r="J6271">
        <v>589</v>
      </c>
      <c r="L6271" t="s">
        <v>6377</v>
      </c>
      <c r="M6271" t="s">
        <v>148</v>
      </c>
      <c r="N6271" t="s">
        <v>150</v>
      </c>
      <c r="O6271" s="6" t="str">
        <f>INDEX(lkp_Region,MATCH(tbl_Sales[[#This Row],[Suburb]],lkp_Suburb,0))</f>
        <v>Eastern Metropolitan</v>
      </c>
      <c r="P6271" s="6">
        <f>MONTH(tbl_Sales[[#This Row],[Date]])</f>
        <v>1</v>
      </c>
      <c r="Q6271" s="6">
        <f>YEAR(tbl_Sales[[#This Row],[Date]])</f>
        <v>2017</v>
      </c>
    </row>
    <row r="6272" spans="1:17" x14ac:dyDescent="0.25">
      <c r="A6272" s="1">
        <v>42741</v>
      </c>
      <c r="B6272">
        <v>602000</v>
      </c>
      <c r="C6272" t="s">
        <v>13</v>
      </c>
      <c r="D6272" t="s">
        <v>12429</v>
      </c>
      <c r="E6272" t="s">
        <v>10</v>
      </c>
      <c r="F6272">
        <v>3078</v>
      </c>
      <c r="G6272">
        <v>2</v>
      </c>
      <c r="H6272">
        <v>1</v>
      </c>
      <c r="I6272">
        <v>1</v>
      </c>
      <c r="J6272">
        <v>0</v>
      </c>
      <c r="K6272">
        <v>2013</v>
      </c>
      <c r="L6272" t="s">
        <v>6378</v>
      </c>
      <c r="M6272" t="s">
        <v>533</v>
      </c>
      <c r="N6272" t="s">
        <v>8</v>
      </c>
      <c r="O6272" s="6" t="str">
        <f>INDEX(lkp_Region,MATCH(tbl_Sales[[#This Row],[Suburb]],lkp_Suburb,0))</f>
        <v>Northern Metropolitan</v>
      </c>
      <c r="P6272" s="6">
        <f>MONTH(tbl_Sales[[#This Row],[Date]])</f>
        <v>1</v>
      </c>
      <c r="Q6272" s="6">
        <f>YEAR(tbl_Sales[[#This Row],[Date]])</f>
        <v>2017</v>
      </c>
    </row>
    <row r="6273" spans="1:17" x14ac:dyDescent="0.25">
      <c r="A6273" s="1">
        <v>42741</v>
      </c>
      <c r="B6273">
        <v>885000</v>
      </c>
      <c r="C6273" t="s">
        <v>2</v>
      </c>
      <c r="D6273" t="s">
        <v>12427</v>
      </c>
      <c r="E6273" t="s">
        <v>10</v>
      </c>
      <c r="F6273">
        <v>3054</v>
      </c>
      <c r="G6273">
        <v>1</v>
      </c>
      <c r="H6273">
        <v>1</v>
      </c>
      <c r="I6273">
        <v>0</v>
      </c>
      <c r="J6273">
        <v>93</v>
      </c>
      <c r="L6273" t="s">
        <v>6379</v>
      </c>
      <c r="M6273" t="s">
        <v>513</v>
      </c>
      <c r="N6273" t="s">
        <v>8</v>
      </c>
      <c r="O6273" s="6" t="str">
        <f>INDEX(lkp_Region,MATCH(tbl_Sales[[#This Row],[Suburb]],lkp_Suburb,0))</f>
        <v>Northern Metropolitan</v>
      </c>
      <c r="P6273" s="6">
        <f>MONTH(tbl_Sales[[#This Row],[Date]])</f>
        <v>1</v>
      </c>
      <c r="Q6273" s="6">
        <f>YEAR(tbl_Sales[[#This Row],[Date]])</f>
        <v>2017</v>
      </c>
    </row>
    <row r="6274" spans="1:17" x14ac:dyDescent="0.25">
      <c r="A6274" s="1">
        <v>42741</v>
      </c>
      <c r="B6274">
        <v>931000</v>
      </c>
      <c r="C6274" t="s">
        <v>13</v>
      </c>
      <c r="D6274" t="s">
        <v>12427</v>
      </c>
      <c r="E6274" t="s">
        <v>10</v>
      </c>
      <c r="F6274">
        <v>3121</v>
      </c>
      <c r="G6274">
        <v>3</v>
      </c>
      <c r="H6274">
        <v>2</v>
      </c>
      <c r="I6274">
        <v>2</v>
      </c>
      <c r="J6274">
        <v>0</v>
      </c>
      <c r="L6274" t="s">
        <v>6380</v>
      </c>
      <c r="M6274" t="s">
        <v>6</v>
      </c>
      <c r="N6274" t="s">
        <v>8</v>
      </c>
      <c r="O6274" s="6" t="str">
        <f>INDEX(lkp_Region,MATCH(tbl_Sales[[#This Row],[Suburb]],lkp_Suburb,0))</f>
        <v>Northern Metropolitan</v>
      </c>
      <c r="P6274" s="6">
        <f>MONTH(tbl_Sales[[#This Row],[Date]])</f>
        <v>1</v>
      </c>
      <c r="Q6274" s="6">
        <f>YEAR(tbl_Sales[[#This Row],[Date]])</f>
        <v>2017</v>
      </c>
    </row>
    <row r="6275" spans="1:17" x14ac:dyDescent="0.25">
      <c r="A6275" s="1">
        <v>42741</v>
      </c>
      <c r="B6275">
        <v>1520000</v>
      </c>
      <c r="C6275" t="s">
        <v>51</v>
      </c>
      <c r="D6275" t="s">
        <v>12429</v>
      </c>
      <c r="E6275" t="s">
        <v>10</v>
      </c>
      <c r="F6275">
        <v>3065</v>
      </c>
      <c r="G6275">
        <v>3</v>
      </c>
      <c r="H6275">
        <v>2</v>
      </c>
      <c r="I6275">
        <v>2</v>
      </c>
      <c r="J6275">
        <v>0</v>
      </c>
      <c r="L6275" t="s">
        <v>6381</v>
      </c>
      <c r="M6275" t="s">
        <v>427</v>
      </c>
      <c r="N6275" t="s">
        <v>8</v>
      </c>
      <c r="O6275" s="6" t="str">
        <f>INDEX(lkp_Region,MATCH(tbl_Sales[[#This Row],[Suburb]],lkp_Suburb,0))</f>
        <v>Northern Metropolitan</v>
      </c>
      <c r="P6275" s="6">
        <f>MONTH(tbl_Sales[[#This Row],[Date]])</f>
        <v>1</v>
      </c>
      <c r="Q6275" s="6">
        <f>YEAR(tbl_Sales[[#This Row],[Date]])</f>
        <v>2017</v>
      </c>
    </row>
    <row r="6276" spans="1:17" x14ac:dyDescent="0.25">
      <c r="A6276" s="1">
        <v>42741</v>
      </c>
      <c r="B6276">
        <v>450000</v>
      </c>
      <c r="C6276" t="s">
        <v>13</v>
      </c>
      <c r="D6276" t="s">
        <v>12431</v>
      </c>
      <c r="E6276" t="s">
        <v>10</v>
      </c>
      <c r="F6276">
        <v>3141</v>
      </c>
      <c r="G6276">
        <v>1</v>
      </c>
      <c r="H6276">
        <v>1</v>
      </c>
      <c r="I6276">
        <v>1</v>
      </c>
      <c r="J6276">
        <v>0</v>
      </c>
      <c r="K6276">
        <v>2013</v>
      </c>
      <c r="L6276" t="s">
        <v>6382</v>
      </c>
      <c r="M6276" t="s">
        <v>111</v>
      </c>
      <c r="N6276" t="s">
        <v>76</v>
      </c>
      <c r="O6276" s="6" t="str">
        <f>INDEX(lkp_Region,MATCH(tbl_Sales[[#This Row],[Suburb]],lkp_Suburb,0))</f>
        <v>Southern Metropolitan</v>
      </c>
      <c r="P6276" s="6">
        <f>MONTH(tbl_Sales[[#This Row],[Date]])</f>
        <v>1</v>
      </c>
      <c r="Q6276" s="6">
        <f>YEAR(tbl_Sales[[#This Row],[Date]])</f>
        <v>2017</v>
      </c>
    </row>
    <row r="6277" spans="1:17" x14ac:dyDescent="0.25">
      <c r="A6277" s="1">
        <v>42741</v>
      </c>
      <c r="B6277">
        <v>710000</v>
      </c>
      <c r="C6277" t="s">
        <v>13</v>
      </c>
      <c r="D6277" t="s">
        <v>12429</v>
      </c>
      <c r="E6277" t="s">
        <v>10</v>
      </c>
      <c r="F6277">
        <v>3143</v>
      </c>
      <c r="G6277">
        <v>2</v>
      </c>
      <c r="H6277">
        <v>1</v>
      </c>
      <c r="I6277">
        <v>1</v>
      </c>
      <c r="J6277">
        <v>2471</v>
      </c>
      <c r="K6277">
        <v>1970</v>
      </c>
      <c r="L6277" t="s">
        <v>6383</v>
      </c>
      <c r="M6277" t="s">
        <v>283</v>
      </c>
      <c r="N6277" t="s">
        <v>76</v>
      </c>
      <c r="O6277" s="6" t="str">
        <f>INDEX(lkp_Region,MATCH(tbl_Sales[[#This Row],[Suburb]],lkp_Suburb,0))</f>
        <v>Southern Metropolitan</v>
      </c>
      <c r="P6277" s="6">
        <f>MONTH(tbl_Sales[[#This Row],[Date]])</f>
        <v>1</v>
      </c>
      <c r="Q6277" s="6">
        <f>YEAR(tbl_Sales[[#This Row],[Date]])</f>
        <v>2017</v>
      </c>
    </row>
    <row r="6278" spans="1:17" x14ac:dyDescent="0.25">
      <c r="A6278" s="1">
        <v>42741</v>
      </c>
      <c r="B6278">
        <v>400000</v>
      </c>
      <c r="C6278" t="s">
        <v>13</v>
      </c>
      <c r="D6278" t="s">
        <v>12433</v>
      </c>
      <c r="E6278" t="s">
        <v>10</v>
      </c>
      <c r="F6278">
        <v>3206</v>
      </c>
      <c r="G6278">
        <v>1</v>
      </c>
      <c r="H6278">
        <v>1</v>
      </c>
      <c r="I6278">
        <v>1</v>
      </c>
      <c r="J6278">
        <v>0</v>
      </c>
      <c r="L6278" t="s">
        <v>6384</v>
      </c>
      <c r="M6278" t="s">
        <v>474</v>
      </c>
      <c r="N6278" t="s">
        <v>26</v>
      </c>
      <c r="O6278" s="6" t="str">
        <f>INDEX(lkp_Region,MATCH(tbl_Sales[[#This Row],[Suburb]],lkp_Suburb,0))</f>
        <v>Southern Metropolitan</v>
      </c>
      <c r="P6278" s="6">
        <f>MONTH(tbl_Sales[[#This Row],[Date]])</f>
        <v>1</v>
      </c>
      <c r="Q6278" s="6">
        <f>YEAR(tbl_Sales[[#This Row],[Date]])</f>
        <v>2017</v>
      </c>
    </row>
    <row r="6279" spans="1:17" x14ac:dyDescent="0.25">
      <c r="A6279" s="1">
        <v>42741</v>
      </c>
      <c r="B6279">
        <v>500000</v>
      </c>
      <c r="C6279" t="s">
        <v>13</v>
      </c>
      <c r="D6279" t="s">
        <v>12424</v>
      </c>
      <c r="E6279" t="s">
        <v>10</v>
      </c>
      <c r="F6279">
        <v>3182</v>
      </c>
      <c r="G6279">
        <v>2</v>
      </c>
      <c r="H6279">
        <v>1</v>
      </c>
      <c r="I6279">
        <v>1</v>
      </c>
      <c r="J6279">
        <v>5530</v>
      </c>
      <c r="K6279">
        <v>2001</v>
      </c>
      <c r="L6279" t="s">
        <v>6385</v>
      </c>
      <c r="M6279" t="s">
        <v>156</v>
      </c>
      <c r="N6279" t="s">
        <v>26</v>
      </c>
      <c r="O6279" s="6" t="str">
        <f>INDEX(lkp_Region,MATCH(tbl_Sales[[#This Row],[Suburb]],lkp_Suburb,0))</f>
        <v>Southern Metropolitan</v>
      </c>
      <c r="P6279" s="6">
        <f>MONTH(tbl_Sales[[#This Row],[Date]])</f>
        <v>1</v>
      </c>
      <c r="Q6279" s="6">
        <f>YEAR(tbl_Sales[[#This Row],[Date]])</f>
        <v>2017</v>
      </c>
    </row>
    <row r="6280" spans="1:17" x14ac:dyDescent="0.25">
      <c r="A6280" s="1">
        <v>42741</v>
      </c>
      <c r="B6280">
        <v>2000000</v>
      </c>
      <c r="C6280" t="s">
        <v>2</v>
      </c>
      <c r="D6280" t="s">
        <v>12425</v>
      </c>
      <c r="E6280" t="s">
        <v>5</v>
      </c>
      <c r="F6280">
        <v>3182</v>
      </c>
      <c r="G6280">
        <v>4</v>
      </c>
      <c r="H6280">
        <v>2</v>
      </c>
      <c r="I6280">
        <v>3</v>
      </c>
      <c r="J6280">
        <v>420</v>
      </c>
      <c r="K6280">
        <v>1910</v>
      </c>
      <c r="L6280" t="s">
        <v>6386</v>
      </c>
      <c r="M6280" t="s">
        <v>156</v>
      </c>
      <c r="N6280" t="s">
        <v>26</v>
      </c>
      <c r="O6280" s="6" t="str">
        <f>INDEX(lkp_Region,MATCH(tbl_Sales[[#This Row],[Suburb]],lkp_Suburb,0))</f>
        <v>Southern Metropolitan</v>
      </c>
      <c r="P6280" s="6">
        <f>MONTH(tbl_Sales[[#This Row],[Date]])</f>
        <v>1</v>
      </c>
      <c r="Q6280" s="6">
        <f>YEAR(tbl_Sales[[#This Row],[Date]])</f>
        <v>2017</v>
      </c>
    </row>
    <row r="6281" spans="1:17" x14ac:dyDescent="0.25">
      <c r="A6281" s="1">
        <v>42741</v>
      </c>
      <c r="B6281">
        <v>3705000</v>
      </c>
      <c r="C6281" t="s">
        <v>2</v>
      </c>
      <c r="D6281" t="s">
        <v>12430</v>
      </c>
      <c r="E6281" t="s">
        <v>10</v>
      </c>
      <c r="F6281">
        <v>3207</v>
      </c>
      <c r="G6281">
        <v>3</v>
      </c>
      <c r="H6281">
        <v>2</v>
      </c>
      <c r="I6281">
        <v>2</v>
      </c>
      <c r="J6281">
        <v>214</v>
      </c>
      <c r="K6281">
        <v>2014</v>
      </c>
      <c r="L6281" t="s">
        <v>6387</v>
      </c>
      <c r="M6281" t="s">
        <v>24</v>
      </c>
      <c r="N6281" t="s">
        <v>26</v>
      </c>
      <c r="O6281" s="6" t="str">
        <f>INDEX(lkp_Region,MATCH(tbl_Sales[[#This Row],[Suburb]],lkp_Suburb,0))</f>
        <v>Southern Metropolitan</v>
      </c>
      <c r="P6281" s="6">
        <f>MONTH(tbl_Sales[[#This Row],[Date]])</f>
        <v>1</v>
      </c>
      <c r="Q6281" s="6">
        <f>YEAR(tbl_Sales[[#This Row],[Date]])</f>
        <v>2017</v>
      </c>
    </row>
    <row r="6282" spans="1:17" x14ac:dyDescent="0.25">
      <c r="A6282" s="1">
        <v>42741</v>
      </c>
      <c r="B6282">
        <v>1170000</v>
      </c>
      <c r="C6282" t="s">
        <v>2</v>
      </c>
      <c r="D6282" t="s">
        <v>12427</v>
      </c>
      <c r="E6282" t="s">
        <v>10</v>
      </c>
      <c r="F6282">
        <v>3057</v>
      </c>
      <c r="G6282">
        <v>3</v>
      </c>
      <c r="H6282">
        <v>2</v>
      </c>
      <c r="I6282">
        <v>0</v>
      </c>
      <c r="J6282">
        <v>185</v>
      </c>
      <c r="K6282">
        <v>1998</v>
      </c>
      <c r="L6282" t="s">
        <v>6388</v>
      </c>
      <c r="M6282" t="s">
        <v>83</v>
      </c>
      <c r="N6282" t="s">
        <v>18</v>
      </c>
      <c r="O6282" s="6" t="str">
        <f>INDEX(lkp_Region,MATCH(tbl_Sales[[#This Row],[Suburb]],lkp_Suburb,0))</f>
        <v>Northern Metropolitan</v>
      </c>
      <c r="P6282" s="6">
        <f>MONTH(tbl_Sales[[#This Row],[Date]])</f>
        <v>1</v>
      </c>
      <c r="Q6282" s="6">
        <f>YEAR(tbl_Sales[[#This Row],[Date]])</f>
        <v>2017</v>
      </c>
    </row>
    <row r="6283" spans="1:17" x14ac:dyDescent="0.25">
      <c r="A6283" s="1">
        <v>42741</v>
      </c>
      <c r="B6283">
        <v>816000</v>
      </c>
      <c r="C6283" t="s">
        <v>2</v>
      </c>
      <c r="D6283" t="s">
        <v>12423</v>
      </c>
      <c r="E6283" t="s">
        <v>10</v>
      </c>
      <c r="F6283">
        <v>3033</v>
      </c>
      <c r="G6283">
        <v>4</v>
      </c>
      <c r="H6283">
        <v>2</v>
      </c>
      <c r="I6283">
        <v>1</v>
      </c>
      <c r="J6283">
        <v>540</v>
      </c>
      <c r="K6283">
        <v>1978</v>
      </c>
      <c r="L6283" t="s">
        <v>6389</v>
      </c>
      <c r="M6283" t="s">
        <v>119</v>
      </c>
      <c r="N6283" t="s">
        <v>49</v>
      </c>
      <c r="O6283" s="6" t="str">
        <f>INDEX(lkp_Region,MATCH(tbl_Sales[[#This Row],[Suburb]],lkp_Suburb,0))</f>
        <v>Western Metropolitan</v>
      </c>
      <c r="P6283" s="6">
        <f>MONTH(tbl_Sales[[#This Row],[Date]])</f>
        <v>1</v>
      </c>
      <c r="Q6283" s="6">
        <f>YEAR(tbl_Sales[[#This Row],[Date]])</f>
        <v>2017</v>
      </c>
    </row>
    <row r="6284" spans="1:17" x14ac:dyDescent="0.25">
      <c r="A6284" s="1">
        <v>42741</v>
      </c>
      <c r="B6284">
        <v>980000</v>
      </c>
      <c r="C6284" t="s">
        <v>51</v>
      </c>
      <c r="D6284" t="s">
        <v>12427</v>
      </c>
      <c r="E6284" t="s">
        <v>5</v>
      </c>
      <c r="F6284">
        <v>3039</v>
      </c>
      <c r="G6284">
        <v>5</v>
      </c>
      <c r="H6284">
        <v>2</v>
      </c>
      <c r="I6284">
        <v>2</v>
      </c>
      <c r="J6284">
        <v>207</v>
      </c>
      <c r="K6284">
        <v>2004</v>
      </c>
      <c r="L6284" t="s">
        <v>6390</v>
      </c>
      <c r="M6284" t="s">
        <v>242</v>
      </c>
      <c r="N6284" t="s">
        <v>49</v>
      </c>
      <c r="O6284" s="6" t="str">
        <f>INDEX(lkp_Region,MATCH(tbl_Sales[[#This Row],[Suburb]],lkp_Suburb,0))</f>
        <v>Western Metropolitan</v>
      </c>
      <c r="P6284" s="6">
        <f>MONTH(tbl_Sales[[#This Row],[Date]])</f>
        <v>1</v>
      </c>
      <c r="Q6284" s="6">
        <f>YEAR(tbl_Sales[[#This Row],[Date]])</f>
        <v>2017</v>
      </c>
    </row>
    <row r="6285" spans="1:17" x14ac:dyDescent="0.25">
      <c r="A6285" s="1">
        <v>42741</v>
      </c>
      <c r="B6285">
        <v>1360000</v>
      </c>
      <c r="C6285" t="s">
        <v>2</v>
      </c>
      <c r="D6285" t="s">
        <v>12427</v>
      </c>
      <c r="E6285" t="s">
        <v>10</v>
      </c>
      <c r="F6285">
        <v>3041</v>
      </c>
      <c r="G6285">
        <v>5</v>
      </c>
      <c r="H6285">
        <v>3</v>
      </c>
      <c r="I6285">
        <v>2</v>
      </c>
      <c r="J6285">
        <v>463</v>
      </c>
      <c r="K6285">
        <v>1930</v>
      </c>
      <c r="L6285" t="s">
        <v>6391</v>
      </c>
      <c r="M6285" t="s">
        <v>1033</v>
      </c>
      <c r="N6285" t="s">
        <v>49</v>
      </c>
      <c r="O6285" s="6" t="str">
        <f>INDEX(lkp_Region,MATCH(tbl_Sales[[#This Row],[Suburb]],lkp_Suburb,0))</f>
        <v>Western Metropolitan</v>
      </c>
      <c r="P6285" s="6">
        <f>MONTH(tbl_Sales[[#This Row],[Date]])</f>
        <v>1</v>
      </c>
      <c r="Q6285" s="6">
        <f>YEAR(tbl_Sales[[#This Row],[Date]])</f>
        <v>2017</v>
      </c>
    </row>
    <row r="6286" spans="1:17" x14ac:dyDescent="0.25">
      <c r="A6286" s="1">
        <v>42741</v>
      </c>
      <c r="B6286">
        <v>700000</v>
      </c>
      <c r="C6286" t="s">
        <v>51</v>
      </c>
      <c r="D6286" t="s">
        <v>12428</v>
      </c>
      <c r="E6286" t="s">
        <v>10</v>
      </c>
      <c r="F6286">
        <v>3147</v>
      </c>
      <c r="G6286">
        <v>2</v>
      </c>
      <c r="H6286">
        <v>1</v>
      </c>
      <c r="I6286">
        <v>2</v>
      </c>
      <c r="J6286">
        <v>367</v>
      </c>
      <c r="K6286">
        <v>1970</v>
      </c>
      <c r="L6286" t="s">
        <v>6392</v>
      </c>
      <c r="M6286" t="s">
        <v>609</v>
      </c>
      <c r="N6286" t="s">
        <v>31</v>
      </c>
      <c r="O6286" s="6" t="str">
        <f>INDEX(lkp_Region,MATCH(tbl_Sales[[#This Row],[Suburb]],lkp_Suburb,0))</f>
        <v>Southern Metropolitan</v>
      </c>
      <c r="P6286" s="6">
        <f>MONTH(tbl_Sales[[#This Row],[Date]])</f>
        <v>1</v>
      </c>
      <c r="Q6286" s="6">
        <f>YEAR(tbl_Sales[[#This Row],[Date]])</f>
        <v>2017</v>
      </c>
    </row>
    <row r="6287" spans="1:17" x14ac:dyDescent="0.25">
      <c r="A6287" s="1">
        <v>42741</v>
      </c>
      <c r="B6287">
        <v>900500</v>
      </c>
      <c r="C6287" t="s">
        <v>51</v>
      </c>
      <c r="D6287" t="s">
        <v>12429</v>
      </c>
      <c r="E6287" t="s">
        <v>10</v>
      </c>
      <c r="F6287">
        <v>3147</v>
      </c>
      <c r="G6287">
        <v>3</v>
      </c>
      <c r="H6287">
        <v>2</v>
      </c>
      <c r="I6287">
        <v>2</v>
      </c>
      <c r="J6287">
        <v>256</v>
      </c>
      <c r="K6287">
        <v>2012</v>
      </c>
      <c r="L6287" t="s">
        <v>6393</v>
      </c>
      <c r="M6287" t="s">
        <v>609</v>
      </c>
      <c r="N6287" t="s">
        <v>31</v>
      </c>
      <c r="O6287" s="6" t="str">
        <f>INDEX(lkp_Region,MATCH(tbl_Sales[[#This Row],[Suburb]],lkp_Suburb,0))</f>
        <v>Southern Metropolitan</v>
      </c>
      <c r="P6287" s="6">
        <f>MONTH(tbl_Sales[[#This Row],[Date]])</f>
        <v>1</v>
      </c>
      <c r="Q6287" s="6">
        <f>YEAR(tbl_Sales[[#This Row],[Date]])</f>
        <v>2017</v>
      </c>
    </row>
    <row r="6288" spans="1:17" x14ac:dyDescent="0.25">
      <c r="A6288" s="1">
        <v>42741</v>
      </c>
      <c r="B6288">
        <v>1100000</v>
      </c>
      <c r="C6288" t="s">
        <v>2</v>
      </c>
      <c r="D6288" t="s">
        <v>12428</v>
      </c>
      <c r="E6288" t="s">
        <v>5</v>
      </c>
      <c r="F6288">
        <v>3147</v>
      </c>
      <c r="G6288">
        <v>4</v>
      </c>
      <c r="H6288">
        <v>2</v>
      </c>
      <c r="I6288">
        <v>2</v>
      </c>
      <c r="J6288">
        <v>803</v>
      </c>
      <c r="K6288">
        <v>1970</v>
      </c>
      <c r="L6288" t="s">
        <v>6394</v>
      </c>
      <c r="M6288" t="s">
        <v>609</v>
      </c>
      <c r="N6288" t="s">
        <v>31</v>
      </c>
      <c r="O6288" s="6" t="str">
        <f>INDEX(lkp_Region,MATCH(tbl_Sales[[#This Row],[Suburb]],lkp_Suburb,0))</f>
        <v>Southern Metropolitan</v>
      </c>
      <c r="P6288" s="6">
        <f>MONTH(tbl_Sales[[#This Row],[Date]])</f>
        <v>1</v>
      </c>
      <c r="Q6288" s="6">
        <f>YEAR(tbl_Sales[[#This Row],[Date]])</f>
        <v>2017</v>
      </c>
    </row>
    <row r="6289" spans="1:17" x14ac:dyDescent="0.25">
      <c r="A6289" s="1">
        <v>42741</v>
      </c>
      <c r="B6289">
        <v>1270000</v>
      </c>
      <c r="C6289" t="s">
        <v>2</v>
      </c>
      <c r="D6289" t="s">
        <v>12429</v>
      </c>
      <c r="E6289" t="s">
        <v>5</v>
      </c>
      <c r="F6289">
        <v>3147</v>
      </c>
      <c r="G6289">
        <v>4</v>
      </c>
      <c r="H6289">
        <v>2</v>
      </c>
      <c r="I6289">
        <v>1</v>
      </c>
      <c r="J6289">
        <v>724</v>
      </c>
      <c r="L6289" t="s">
        <v>6395</v>
      </c>
      <c r="M6289" t="s">
        <v>609</v>
      </c>
      <c r="N6289" t="s">
        <v>31</v>
      </c>
      <c r="O6289" s="6" t="str">
        <f>INDEX(lkp_Region,MATCH(tbl_Sales[[#This Row],[Suburb]],lkp_Suburb,0))</f>
        <v>Southern Metropolitan</v>
      </c>
      <c r="P6289" s="6">
        <f>MONTH(tbl_Sales[[#This Row],[Date]])</f>
        <v>1</v>
      </c>
      <c r="Q6289" s="6">
        <f>YEAR(tbl_Sales[[#This Row],[Date]])</f>
        <v>2017</v>
      </c>
    </row>
    <row r="6290" spans="1:17" x14ac:dyDescent="0.25">
      <c r="A6290" s="1">
        <v>42741</v>
      </c>
      <c r="B6290">
        <v>227000</v>
      </c>
      <c r="C6290" t="s">
        <v>13</v>
      </c>
      <c r="D6290" t="s">
        <v>12428</v>
      </c>
      <c r="E6290" t="s">
        <v>10</v>
      </c>
      <c r="F6290">
        <v>3011</v>
      </c>
      <c r="G6290">
        <v>1</v>
      </c>
      <c r="H6290">
        <v>1</v>
      </c>
      <c r="I6290">
        <v>1</v>
      </c>
      <c r="J6290">
        <v>0</v>
      </c>
      <c r="K6290">
        <v>1970</v>
      </c>
      <c r="L6290" t="s">
        <v>6396</v>
      </c>
      <c r="M6290" t="s">
        <v>22</v>
      </c>
      <c r="N6290" t="s">
        <v>21</v>
      </c>
      <c r="O6290" s="6" t="str">
        <f>INDEX(lkp_Region,MATCH(tbl_Sales[[#This Row],[Suburb]],lkp_Suburb,0))</f>
        <v>Western Metropolitan</v>
      </c>
      <c r="P6290" s="6">
        <f>MONTH(tbl_Sales[[#This Row],[Date]])</f>
        <v>1</v>
      </c>
      <c r="Q6290" s="6">
        <f>YEAR(tbl_Sales[[#This Row],[Date]])</f>
        <v>2017</v>
      </c>
    </row>
    <row r="6291" spans="1:17" x14ac:dyDescent="0.25">
      <c r="A6291" s="1">
        <v>42741</v>
      </c>
      <c r="B6291">
        <v>456000</v>
      </c>
      <c r="C6291" t="s">
        <v>2</v>
      </c>
      <c r="D6291" t="s">
        <v>12430</v>
      </c>
      <c r="E6291" t="s">
        <v>5</v>
      </c>
      <c r="F6291">
        <v>3032</v>
      </c>
      <c r="G6291">
        <v>3</v>
      </c>
      <c r="H6291">
        <v>2</v>
      </c>
      <c r="I6291">
        <v>2</v>
      </c>
      <c r="J6291">
        <v>4977</v>
      </c>
      <c r="K6291">
        <v>2005</v>
      </c>
      <c r="L6291" t="s">
        <v>6397</v>
      </c>
      <c r="M6291" t="s">
        <v>21</v>
      </c>
      <c r="N6291" t="s">
        <v>21</v>
      </c>
      <c r="O6291" s="6" t="str">
        <f>INDEX(lkp_Region,MATCH(tbl_Sales[[#This Row],[Suburb]],lkp_Suburb,0))</f>
        <v>Western Metropolitan</v>
      </c>
      <c r="P6291" s="6">
        <f>MONTH(tbl_Sales[[#This Row],[Date]])</f>
        <v>1</v>
      </c>
      <c r="Q6291" s="6">
        <f>YEAR(tbl_Sales[[#This Row],[Date]])</f>
        <v>2017</v>
      </c>
    </row>
    <row r="6292" spans="1:17" x14ac:dyDescent="0.25">
      <c r="A6292" s="1">
        <v>42741</v>
      </c>
      <c r="B6292">
        <v>775000</v>
      </c>
      <c r="C6292" t="s">
        <v>2</v>
      </c>
      <c r="D6292" t="s">
        <v>12431</v>
      </c>
      <c r="E6292" t="s">
        <v>5</v>
      </c>
      <c r="F6292">
        <v>3011</v>
      </c>
      <c r="G6292">
        <v>3</v>
      </c>
      <c r="H6292">
        <v>2</v>
      </c>
      <c r="I6292">
        <v>1</v>
      </c>
      <c r="J6292">
        <v>197</v>
      </c>
      <c r="L6292" t="s">
        <v>6398</v>
      </c>
      <c r="M6292" t="s">
        <v>22</v>
      </c>
      <c r="N6292" t="s">
        <v>21</v>
      </c>
      <c r="O6292" s="6" t="str">
        <f>INDEX(lkp_Region,MATCH(tbl_Sales[[#This Row],[Suburb]],lkp_Suburb,0))</f>
        <v>Western Metropolitan</v>
      </c>
      <c r="P6292" s="6">
        <f>MONTH(tbl_Sales[[#This Row],[Date]])</f>
        <v>1</v>
      </c>
      <c r="Q6292" s="6">
        <f>YEAR(tbl_Sales[[#This Row],[Date]])</f>
        <v>2017</v>
      </c>
    </row>
    <row r="6293" spans="1:17" x14ac:dyDescent="0.25">
      <c r="A6293" s="1">
        <v>42741</v>
      </c>
      <c r="B6293">
        <v>1075000</v>
      </c>
      <c r="C6293" t="s">
        <v>2</v>
      </c>
      <c r="D6293" t="s">
        <v>12429</v>
      </c>
      <c r="E6293" t="s">
        <v>10</v>
      </c>
      <c r="F6293">
        <v>3105</v>
      </c>
      <c r="G6293">
        <v>3</v>
      </c>
      <c r="H6293">
        <v>1</v>
      </c>
      <c r="I6293">
        <v>1</v>
      </c>
      <c r="J6293">
        <v>604</v>
      </c>
      <c r="K6293">
        <v>1960</v>
      </c>
      <c r="L6293" t="s">
        <v>6399</v>
      </c>
      <c r="M6293" t="s">
        <v>507</v>
      </c>
      <c r="N6293" t="s">
        <v>128</v>
      </c>
      <c r="O6293" s="6" t="str">
        <f>INDEX(lkp_Region,MATCH(tbl_Sales[[#This Row],[Suburb]],lkp_Suburb,0))</f>
        <v>Eastern Metropolitan</v>
      </c>
      <c r="P6293" s="6">
        <f>MONTH(tbl_Sales[[#This Row],[Date]])</f>
        <v>1</v>
      </c>
      <c r="Q6293" s="6">
        <f>YEAR(tbl_Sales[[#This Row],[Date]])</f>
        <v>2017</v>
      </c>
    </row>
    <row r="6294" spans="1:17" x14ac:dyDescent="0.25">
      <c r="A6294" s="1">
        <v>42741</v>
      </c>
      <c r="B6294">
        <v>1460800</v>
      </c>
      <c r="C6294" t="s">
        <v>2</v>
      </c>
      <c r="D6294" t="s">
        <v>12429</v>
      </c>
      <c r="E6294" t="s">
        <v>5</v>
      </c>
      <c r="F6294">
        <v>3108</v>
      </c>
      <c r="G6294">
        <v>4</v>
      </c>
      <c r="H6294">
        <v>3</v>
      </c>
      <c r="I6294">
        <v>2</v>
      </c>
      <c r="J6294">
        <v>654</v>
      </c>
      <c r="K6294">
        <v>1970</v>
      </c>
      <c r="L6294" t="s">
        <v>6400</v>
      </c>
      <c r="M6294" t="s">
        <v>126</v>
      </c>
      <c r="N6294" t="s">
        <v>128</v>
      </c>
      <c r="O6294" s="6" t="str">
        <f>INDEX(lkp_Region,MATCH(tbl_Sales[[#This Row],[Suburb]],lkp_Suburb,0))</f>
        <v>Eastern Metropolitan</v>
      </c>
      <c r="P6294" s="6">
        <f>MONTH(tbl_Sales[[#This Row],[Date]])</f>
        <v>1</v>
      </c>
      <c r="Q6294" s="6">
        <f>YEAR(tbl_Sales[[#This Row],[Date]])</f>
        <v>2017</v>
      </c>
    </row>
    <row r="6295" spans="1:17" x14ac:dyDescent="0.25">
      <c r="A6295" s="1">
        <v>42741</v>
      </c>
      <c r="B6295">
        <v>1490000</v>
      </c>
      <c r="C6295" t="s">
        <v>2</v>
      </c>
      <c r="D6295" t="s">
        <v>12425</v>
      </c>
      <c r="E6295" t="s">
        <v>10</v>
      </c>
      <c r="F6295">
        <v>3105</v>
      </c>
      <c r="G6295">
        <v>5</v>
      </c>
      <c r="H6295">
        <v>3</v>
      </c>
      <c r="I6295">
        <v>2</v>
      </c>
      <c r="J6295">
        <v>796</v>
      </c>
      <c r="K6295">
        <v>1975</v>
      </c>
      <c r="L6295" t="s">
        <v>6401</v>
      </c>
      <c r="M6295" t="s">
        <v>507</v>
      </c>
      <c r="N6295" t="s">
        <v>128</v>
      </c>
      <c r="O6295" s="6" t="str">
        <f>INDEX(lkp_Region,MATCH(tbl_Sales[[#This Row],[Suburb]],lkp_Suburb,0))</f>
        <v>Eastern Metropolitan</v>
      </c>
      <c r="P6295" s="6">
        <f>MONTH(tbl_Sales[[#This Row],[Date]])</f>
        <v>1</v>
      </c>
      <c r="Q6295" s="6">
        <f>YEAR(tbl_Sales[[#This Row],[Date]])</f>
        <v>2017</v>
      </c>
    </row>
    <row r="6296" spans="1:17" x14ac:dyDescent="0.25">
      <c r="A6296" s="1">
        <v>42741</v>
      </c>
      <c r="B6296">
        <v>580000</v>
      </c>
      <c r="C6296" t="s">
        <v>13</v>
      </c>
      <c r="D6296" t="s">
        <v>12423</v>
      </c>
      <c r="E6296" t="s">
        <v>10</v>
      </c>
      <c r="F6296">
        <v>3018</v>
      </c>
      <c r="G6296">
        <v>2</v>
      </c>
      <c r="H6296">
        <v>1</v>
      </c>
      <c r="I6296">
        <v>1</v>
      </c>
      <c r="J6296">
        <v>225</v>
      </c>
      <c r="K6296">
        <v>1988</v>
      </c>
      <c r="L6296" t="s">
        <v>6402</v>
      </c>
      <c r="M6296" t="s">
        <v>67</v>
      </c>
      <c r="N6296" t="s">
        <v>69</v>
      </c>
      <c r="O6296" s="6" t="str">
        <f>INDEX(lkp_Region,MATCH(tbl_Sales[[#This Row],[Suburb]],lkp_Suburb,0))</f>
        <v>Western Metropolitan</v>
      </c>
      <c r="P6296" s="6">
        <f>MONTH(tbl_Sales[[#This Row],[Date]])</f>
        <v>1</v>
      </c>
      <c r="Q6296" s="6">
        <f>YEAR(tbl_Sales[[#This Row],[Date]])</f>
        <v>2017</v>
      </c>
    </row>
    <row r="6297" spans="1:17" x14ac:dyDescent="0.25">
      <c r="A6297" s="1">
        <v>42741</v>
      </c>
      <c r="B6297">
        <v>875000</v>
      </c>
      <c r="C6297" t="s">
        <v>2</v>
      </c>
      <c r="D6297" t="s">
        <v>12431</v>
      </c>
      <c r="E6297" t="s">
        <v>5</v>
      </c>
      <c r="F6297">
        <v>3025</v>
      </c>
      <c r="G6297">
        <v>4</v>
      </c>
      <c r="H6297">
        <v>1</v>
      </c>
      <c r="I6297">
        <v>4</v>
      </c>
      <c r="J6297">
        <v>559</v>
      </c>
      <c r="K6297">
        <v>1965</v>
      </c>
      <c r="L6297" t="s">
        <v>6403</v>
      </c>
      <c r="M6297" t="s">
        <v>91</v>
      </c>
      <c r="N6297" t="s">
        <v>69</v>
      </c>
      <c r="O6297" s="6" t="str">
        <f>INDEX(lkp_Region,MATCH(tbl_Sales[[#This Row],[Suburb]],lkp_Suburb,0))</f>
        <v>Western Metropolitan</v>
      </c>
      <c r="P6297" s="6">
        <f>MONTH(tbl_Sales[[#This Row],[Date]])</f>
        <v>1</v>
      </c>
      <c r="Q6297" s="6">
        <f>YEAR(tbl_Sales[[#This Row],[Date]])</f>
        <v>2017</v>
      </c>
    </row>
    <row r="6298" spans="1:17" x14ac:dyDescent="0.25">
      <c r="A6298" s="1">
        <v>42741</v>
      </c>
      <c r="B6298">
        <v>1262000</v>
      </c>
      <c r="C6298" t="s">
        <v>2</v>
      </c>
      <c r="D6298" t="s">
        <v>12424</v>
      </c>
      <c r="E6298" t="s">
        <v>10</v>
      </c>
      <c r="F6298">
        <v>3016</v>
      </c>
      <c r="G6298">
        <v>3</v>
      </c>
      <c r="H6298">
        <v>2</v>
      </c>
      <c r="I6298">
        <v>2</v>
      </c>
      <c r="J6298">
        <v>204</v>
      </c>
      <c r="L6298" t="s">
        <v>6404</v>
      </c>
      <c r="M6298" t="s">
        <v>196</v>
      </c>
      <c r="N6298" t="s">
        <v>69</v>
      </c>
      <c r="O6298" s="6" t="str">
        <f>INDEX(lkp_Region,MATCH(tbl_Sales[[#This Row],[Suburb]],lkp_Suburb,0))</f>
        <v>Western Metropolitan</v>
      </c>
      <c r="P6298" s="6">
        <f>MONTH(tbl_Sales[[#This Row],[Date]])</f>
        <v>1</v>
      </c>
      <c r="Q6298" s="6">
        <f>YEAR(tbl_Sales[[#This Row],[Date]])</f>
        <v>2017</v>
      </c>
    </row>
    <row r="6299" spans="1:17" x14ac:dyDescent="0.25">
      <c r="A6299" s="1">
        <v>42741</v>
      </c>
      <c r="B6299">
        <v>1440000</v>
      </c>
      <c r="C6299" t="s">
        <v>2</v>
      </c>
      <c r="D6299" t="s">
        <v>12424</v>
      </c>
      <c r="E6299" t="s">
        <v>5</v>
      </c>
      <c r="F6299">
        <v>3016</v>
      </c>
      <c r="G6299">
        <v>4</v>
      </c>
      <c r="H6299">
        <v>3</v>
      </c>
      <c r="I6299">
        <v>4</v>
      </c>
      <c r="J6299">
        <v>672</v>
      </c>
      <c r="L6299" t="s">
        <v>6405</v>
      </c>
      <c r="M6299" t="s">
        <v>1587</v>
      </c>
      <c r="N6299" t="s">
        <v>69</v>
      </c>
      <c r="O6299" s="6" t="str">
        <f>INDEX(lkp_Region,MATCH(tbl_Sales[[#This Row],[Suburb]],lkp_Suburb,0))</f>
        <v>Western Metropolitan</v>
      </c>
      <c r="P6299" s="6">
        <f>MONTH(tbl_Sales[[#This Row],[Date]])</f>
        <v>1</v>
      </c>
      <c r="Q6299" s="6">
        <f>YEAR(tbl_Sales[[#This Row],[Date]])</f>
        <v>2017</v>
      </c>
    </row>
    <row r="6300" spans="1:17" x14ac:dyDescent="0.25">
      <c r="A6300" s="1">
        <v>42741</v>
      </c>
      <c r="B6300">
        <v>1293000</v>
      </c>
      <c r="C6300" t="s">
        <v>2</v>
      </c>
      <c r="D6300" t="s">
        <v>12429</v>
      </c>
      <c r="E6300" t="s">
        <v>10</v>
      </c>
      <c r="F6300">
        <v>3204</v>
      </c>
      <c r="G6300">
        <v>3</v>
      </c>
      <c r="H6300">
        <v>1</v>
      </c>
      <c r="I6300">
        <v>1</v>
      </c>
      <c r="J6300">
        <v>632</v>
      </c>
      <c r="K6300">
        <v>1950</v>
      </c>
      <c r="L6300" t="s">
        <v>6406</v>
      </c>
      <c r="M6300" t="s">
        <v>55</v>
      </c>
      <c r="N6300" t="s">
        <v>57</v>
      </c>
      <c r="O6300" s="6" t="str">
        <f>INDEX(lkp_Region,MATCH(tbl_Sales[[#This Row],[Suburb]],lkp_Suburb,0))</f>
        <v>Southern Metropolitan</v>
      </c>
      <c r="P6300" s="6">
        <f>MONTH(tbl_Sales[[#This Row],[Date]])</f>
        <v>1</v>
      </c>
      <c r="Q6300" s="6">
        <f>YEAR(tbl_Sales[[#This Row],[Date]])</f>
        <v>2017</v>
      </c>
    </row>
    <row r="6301" spans="1:17" x14ac:dyDescent="0.25">
      <c r="A6301" s="1">
        <v>42741</v>
      </c>
      <c r="B6301">
        <v>277500</v>
      </c>
      <c r="C6301" t="s">
        <v>13</v>
      </c>
      <c r="D6301" t="s">
        <v>12428</v>
      </c>
      <c r="E6301" t="s">
        <v>5</v>
      </c>
      <c r="F6301">
        <v>3071</v>
      </c>
      <c r="G6301">
        <v>1</v>
      </c>
      <c r="H6301">
        <v>1</v>
      </c>
      <c r="I6301">
        <v>1</v>
      </c>
      <c r="J6301">
        <v>0</v>
      </c>
      <c r="L6301" t="s">
        <v>6407</v>
      </c>
      <c r="M6301" t="s">
        <v>60</v>
      </c>
      <c r="N6301" t="s">
        <v>62</v>
      </c>
      <c r="O6301" s="6" t="str">
        <f>INDEX(lkp_Region,MATCH(tbl_Sales[[#This Row],[Suburb]],lkp_Suburb,0))</f>
        <v>Northern Metropolitan</v>
      </c>
      <c r="P6301" s="6">
        <f>MONTH(tbl_Sales[[#This Row],[Date]])</f>
        <v>1</v>
      </c>
      <c r="Q6301" s="6">
        <f>YEAR(tbl_Sales[[#This Row],[Date]])</f>
        <v>2017</v>
      </c>
    </row>
    <row r="6302" spans="1:17" x14ac:dyDescent="0.25">
      <c r="A6302" s="1">
        <v>42741</v>
      </c>
      <c r="B6302">
        <v>620000</v>
      </c>
      <c r="C6302" t="s">
        <v>2</v>
      </c>
      <c r="D6302" t="s">
        <v>12432</v>
      </c>
      <c r="E6302" t="s">
        <v>5</v>
      </c>
      <c r="F6302">
        <v>3073</v>
      </c>
      <c r="G6302">
        <v>3</v>
      </c>
      <c r="H6302">
        <v>1</v>
      </c>
      <c r="I6302">
        <v>2</v>
      </c>
      <c r="J6302">
        <v>653</v>
      </c>
      <c r="L6302" t="s">
        <v>6408</v>
      </c>
      <c r="M6302" t="s">
        <v>93</v>
      </c>
      <c r="N6302" t="s">
        <v>62</v>
      </c>
      <c r="O6302" s="6" t="str">
        <f>INDEX(lkp_Region,MATCH(tbl_Sales[[#This Row],[Suburb]],lkp_Suburb,0))</f>
        <v>Northern Metropolitan</v>
      </c>
      <c r="P6302" s="6">
        <f>MONTH(tbl_Sales[[#This Row],[Date]])</f>
        <v>1</v>
      </c>
      <c r="Q6302" s="6">
        <f>YEAR(tbl_Sales[[#This Row],[Date]])</f>
        <v>2017</v>
      </c>
    </row>
    <row r="6303" spans="1:17" x14ac:dyDescent="0.25">
      <c r="A6303" s="1">
        <v>42741</v>
      </c>
      <c r="B6303">
        <v>1085000</v>
      </c>
      <c r="C6303" t="s">
        <v>2</v>
      </c>
      <c r="D6303" t="s">
        <v>12432</v>
      </c>
      <c r="E6303" t="s">
        <v>10</v>
      </c>
      <c r="F6303">
        <v>3070</v>
      </c>
      <c r="G6303">
        <v>2</v>
      </c>
      <c r="H6303">
        <v>2</v>
      </c>
      <c r="I6303">
        <v>1</v>
      </c>
      <c r="J6303">
        <v>152</v>
      </c>
      <c r="L6303" t="s">
        <v>6409</v>
      </c>
      <c r="M6303" t="s">
        <v>271</v>
      </c>
      <c r="N6303" t="s">
        <v>62</v>
      </c>
      <c r="O6303" s="6" t="str">
        <f>INDEX(lkp_Region,MATCH(tbl_Sales[[#This Row],[Suburb]],lkp_Suburb,0))</f>
        <v>Northern Metropolitan</v>
      </c>
      <c r="P6303" s="6">
        <f>MONTH(tbl_Sales[[#This Row],[Date]])</f>
        <v>1</v>
      </c>
      <c r="Q6303" s="6">
        <f>YEAR(tbl_Sales[[#This Row],[Date]])</f>
        <v>2017</v>
      </c>
    </row>
    <row r="6304" spans="1:17" x14ac:dyDescent="0.25">
      <c r="A6304" s="1">
        <v>42741</v>
      </c>
      <c r="B6304">
        <v>1478000</v>
      </c>
      <c r="C6304" t="s">
        <v>2</v>
      </c>
      <c r="D6304" t="s">
        <v>12429</v>
      </c>
      <c r="E6304" t="s">
        <v>5</v>
      </c>
      <c r="F6304">
        <v>3071</v>
      </c>
      <c r="G6304">
        <v>4</v>
      </c>
      <c r="H6304">
        <v>2</v>
      </c>
      <c r="I6304">
        <v>0</v>
      </c>
      <c r="J6304">
        <v>387</v>
      </c>
      <c r="K6304">
        <v>1900</v>
      </c>
      <c r="L6304" t="s">
        <v>6410</v>
      </c>
      <c r="M6304" t="s">
        <v>60</v>
      </c>
      <c r="N6304" t="s">
        <v>62</v>
      </c>
      <c r="O6304" s="6" t="str">
        <f>INDEX(lkp_Region,MATCH(tbl_Sales[[#This Row],[Suburb]],lkp_Suburb,0))</f>
        <v>Northern Metropolitan</v>
      </c>
      <c r="P6304" s="6">
        <f>MONTH(tbl_Sales[[#This Row],[Date]])</f>
        <v>1</v>
      </c>
      <c r="Q6304" s="6">
        <f>YEAR(tbl_Sales[[#This Row],[Date]])</f>
        <v>2017</v>
      </c>
    </row>
    <row r="6305" spans="1:17" x14ac:dyDescent="0.25">
      <c r="A6305" s="1">
        <v>42741</v>
      </c>
      <c r="B6305">
        <v>3510000</v>
      </c>
      <c r="C6305" t="s">
        <v>2</v>
      </c>
      <c r="D6305" t="s">
        <v>12429</v>
      </c>
      <c r="E6305" t="s">
        <v>10</v>
      </c>
      <c r="F6305">
        <v>3147</v>
      </c>
      <c r="G6305">
        <v>5</v>
      </c>
      <c r="H6305">
        <v>5</v>
      </c>
      <c r="I6305">
        <v>2</v>
      </c>
      <c r="J6305">
        <v>755</v>
      </c>
      <c r="K6305">
        <v>2015</v>
      </c>
      <c r="L6305" t="s">
        <v>6411</v>
      </c>
      <c r="M6305" t="s">
        <v>206</v>
      </c>
      <c r="N6305" t="s">
        <v>101</v>
      </c>
      <c r="O6305" s="6" t="str">
        <f>INDEX(lkp_Region,MATCH(tbl_Sales[[#This Row],[Suburb]],lkp_Suburb,0))</f>
        <v>Southern Metropolitan</v>
      </c>
      <c r="P6305" s="6">
        <f>MONTH(tbl_Sales[[#This Row],[Date]])</f>
        <v>1</v>
      </c>
      <c r="Q6305" s="6">
        <f>YEAR(tbl_Sales[[#This Row],[Date]])</f>
        <v>2017</v>
      </c>
    </row>
    <row r="6306" spans="1:17" x14ac:dyDescent="0.25">
      <c r="A6306" s="1">
        <v>42741</v>
      </c>
      <c r="B6306">
        <v>1650000</v>
      </c>
      <c r="C6306" t="s">
        <v>2</v>
      </c>
      <c r="D6306" t="s">
        <v>12431</v>
      </c>
      <c r="E6306" t="s">
        <v>10</v>
      </c>
      <c r="F6306">
        <v>3186</v>
      </c>
      <c r="G6306">
        <v>3</v>
      </c>
      <c r="H6306">
        <v>2</v>
      </c>
      <c r="I6306">
        <v>1</v>
      </c>
      <c r="J6306">
        <v>354</v>
      </c>
      <c r="K6306">
        <v>1910</v>
      </c>
      <c r="L6306" t="s">
        <v>6412</v>
      </c>
      <c r="M6306" t="s">
        <v>105</v>
      </c>
      <c r="N6306" t="s">
        <v>107</v>
      </c>
      <c r="O6306" s="6" t="str">
        <f>INDEX(lkp_Region,MATCH(tbl_Sales[[#This Row],[Suburb]],lkp_Suburb,0))</f>
        <v>Southern Metropolitan</v>
      </c>
      <c r="P6306" s="6">
        <f>MONTH(tbl_Sales[[#This Row],[Date]])</f>
        <v>1</v>
      </c>
      <c r="Q6306" s="6">
        <f>YEAR(tbl_Sales[[#This Row],[Date]])</f>
        <v>2017</v>
      </c>
    </row>
    <row r="6307" spans="1:17" x14ac:dyDescent="0.25">
      <c r="A6307" s="1">
        <v>42741</v>
      </c>
      <c r="B6307">
        <v>1690000</v>
      </c>
      <c r="C6307" t="s">
        <v>2</v>
      </c>
      <c r="D6307" t="s">
        <v>12429</v>
      </c>
      <c r="E6307" t="s">
        <v>10</v>
      </c>
      <c r="F6307">
        <v>3188</v>
      </c>
      <c r="G6307">
        <v>2</v>
      </c>
      <c r="H6307">
        <v>1</v>
      </c>
      <c r="I6307">
        <v>1</v>
      </c>
      <c r="J6307">
        <v>319</v>
      </c>
      <c r="L6307" t="s">
        <v>6413</v>
      </c>
      <c r="M6307" t="s">
        <v>176</v>
      </c>
      <c r="N6307" t="s">
        <v>107</v>
      </c>
      <c r="O6307" s="6" t="str">
        <f>INDEX(lkp_Region,MATCH(tbl_Sales[[#This Row],[Suburb]],lkp_Suburb,0))</f>
        <v>Southern Metropolitan</v>
      </c>
      <c r="P6307" s="6">
        <f>MONTH(tbl_Sales[[#This Row],[Date]])</f>
        <v>1</v>
      </c>
      <c r="Q6307" s="6">
        <f>YEAR(tbl_Sales[[#This Row],[Date]])</f>
        <v>2017</v>
      </c>
    </row>
    <row r="6308" spans="1:17" x14ac:dyDescent="0.25">
      <c r="A6308" s="1">
        <v>42741</v>
      </c>
      <c r="B6308">
        <v>2050000</v>
      </c>
      <c r="C6308" t="s">
        <v>2</v>
      </c>
      <c r="D6308" t="s">
        <v>12428</v>
      </c>
      <c r="E6308" t="s">
        <v>5</v>
      </c>
      <c r="F6308">
        <v>3186</v>
      </c>
      <c r="G6308">
        <v>3</v>
      </c>
      <c r="H6308">
        <v>3</v>
      </c>
      <c r="I6308">
        <v>2</v>
      </c>
      <c r="J6308">
        <v>398</v>
      </c>
      <c r="K6308">
        <v>2012</v>
      </c>
      <c r="L6308" t="s">
        <v>6414</v>
      </c>
      <c r="M6308" t="s">
        <v>105</v>
      </c>
      <c r="N6308" t="s">
        <v>107</v>
      </c>
      <c r="O6308" s="6" t="str">
        <f>INDEX(lkp_Region,MATCH(tbl_Sales[[#This Row],[Suburb]],lkp_Suburb,0))</f>
        <v>Southern Metropolitan</v>
      </c>
      <c r="P6308" s="6">
        <f>MONTH(tbl_Sales[[#This Row],[Date]])</f>
        <v>1</v>
      </c>
      <c r="Q6308" s="6">
        <f>YEAR(tbl_Sales[[#This Row],[Date]])</f>
        <v>2017</v>
      </c>
    </row>
    <row r="6309" spans="1:17" x14ac:dyDescent="0.25">
      <c r="A6309" s="1">
        <v>42742</v>
      </c>
      <c r="B6309">
        <v>450000</v>
      </c>
      <c r="C6309" t="s">
        <v>13</v>
      </c>
      <c r="D6309" t="s">
        <v>12427</v>
      </c>
      <c r="E6309" t="s">
        <v>5</v>
      </c>
      <c r="F6309">
        <v>3121</v>
      </c>
      <c r="G6309">
        <v>2</v>
      </c>
      <c r="H6309">
        <v>1</v>
      </c>
      <c r="I6309">
        <v>1</v>
      </c>
      <c r="J6309">
        <v>0</v>
      </c>
      <c r="K6309">
        <v>2000</v>
      </c>
      <c r="L6309" t="s">
        <v>6415</v>
      </c>
      <c r="M6309" t="s">
        <v>6</v>
      </c>
      <c r="N6309" t="s">
        <v>8</v>
      </c>
      <c r="O6309" s="6" t="str">
        <f>INDEX(lkp_Region,MATCH(tbl_Sales[[#This Row],[Suburb]],lkp_Suburb,0))</f>
        <v>Northern Metropolitan</v>
      </c>
      <c r="P6309" s="6">
        <f>MONTH(tbl_Sales[[#This Row],[Date]])</f>
        <v>1</v>
      </c>
      <c r="Q6309" s="6">
        <f>YEAR(tbl_Sales[[#This Row],[Date]])</f>
        <v>2017</v>
      </c>
    </row>
    <row r="6310" spans="1:17" x14ac:dyDescent="0.25">
      <c r="A6310" s="1">
        <v>42742</v>
      </c>
      <c r="B6310">
        <v>515000</v>
      </c>
      <c r="C6310" t="s">
        <v>13</v>
      </c>
      <c r="D6310" t="s">
        <v>12425</v>
      </c>
      <c r="E6310" t="s">
        <v>10</v>
      </c>
      <c r="F6310">
        <v>3066</v>
      </c>
      <c r="G6310">
        <v>2</v>
      </c>
      <c r="H6310">
        <v>1</v>
      </c>
      <c r="I6310">
        <v>1</v>
      </c>
      <c r="J6310">
        <v>816</v>
      </c>
      <c r="L6310" t="s">
        <v>6416</v>
      </c>
      <c r="M6310" t="s">
        <v>216</v>
      </c>
      <c r="N6310" t="s">
        <v>8</v>
      </c>
      <c r="O6310" s="6" t="str">
        <f>INDEX(lkp_Region,MATCH(tbl_Sales[[#This Row],[Suburb]],lkp_Suburb,0))</f>
        <v>Northern Metropolitan</v>
      </c>
      <c r="P6310" s="6">
        <f>MONTH(tbl_Sales[[#This Row],[Date]])</f>
        <v>1</v>
      </c>
      <c r="Q6310" s="6">
        <f>YEAR(tbl_Sales[[#This Row],[Date]])</f>
        <v>2017</v>
      </c>
    </row>
    <row r="6311" spans="1:17" x14ac:dyDescent="0.25">
      <c r="A6311" s="1">
        <v>42742</v>
      </c>
      <c r="B6311">
        <v>1200000</v>
      </c>
      <c r="C6311" t="s">
        <v>2</v>
      </c>
      <c r="D6311" t="s">
        <v>12427</v>
      </c>
      <c r="E6311" t="s">
        <v>5</v>
      </c>
      <c r="F6311">
        <v>3128</v>
      </c>
      <c r="G6311">
        <v>3</v>
      </c>
      <c r="H6311">
        <v>1</v>
      </c>
      <c r="I6311">
        <v>2</v>
      </c>
      <c r="J6311">
        <v>550</v>
      </c>
      <c r="K6311">
        <v>1950</v>
      </c>
      <c r="L6311" t="s">
        <v>6417</v>
      </c>
      <c r="M6311" t="s">
        <v>151</v>
      </c>
      <c r="N6311" t="s">
        <v>14</v>
      </c>
      <c r="O6311" s="6" t="str">
        <f>INDEX(lkp_Region,MATCH(tbl_Sales[[#This Row],[Suburb]],lkp_Suburb,0))</f>
        <v>Eastern Metropolitan</v>
      </c>
      <c r="P6311" s="6">
        <f>MONTH(tbl_Sales[[#This Row],[Date]])</f>
        <v>1</v>
      </c>
      <c r="Q6311" s="6">
        <f>YEAR(tbl_Sales[[#This Row],[Date]])</f>
        <v>2017</v>
      </c>
    </row>
    <row r="6312" spans="1:17" x14ac:dyDescent="0.25">
      <c r="A6312" s="1">
        <v>42742</v>
      </c>
      <c r="B6312">
        <v>720000</v>
      </c>
      <c r="C6312" t="s">
        <v>13</v>
      </c>
      <c r="D6312" t="s">
        <v>12431</v>
      </c>
      <c r="E6312" t="s">
        <v>10</v>
      </c>
      <c r="F6312">
        <v>3145</v>
      </c>
      <c r="G6312">
        <v>2</v>
      </c>
      <c r="H6312">
        <v>1</v>
      </c>
      <c r="I6312">
        <v>1</v>
      </c>
      <c r="J6312">
        <v>92</v>
      </c>
      <c r="L6312" t="s">
        <v>6418</v>
      </c>
      <c r="M6312" t="s">
        <v>74</v>
      </c>
      <c r="N6312" t="s">
        <v>76</v>
      </c>
      <c r="O6312" s="6" t="str">
        <f>INDEX(lkp_Region,MATCH(tbl_Sales[[#This Row],[Suburb]],lkp_Suburb,0))</f>
        <v>Southern Metropolitan</v>
      </c>
      <c r="P6312" s="6">
        <f>MONTH(tbl_Sales[[#This Row],[Date]])</f>
        <v>1</v>
      </c>
      <c r="Q6312" s="6">
        <f>YEAR(tbl_Sales[[#This Row],[Date]])</f>
        <v>2017</v>
      </c>
    </row>
    <row r="6313" spans="1:17" x14ac:dyDescent="0.25">
      <c r="A6313" s="1">
        <v>42742</v>
      </c>
      <c r="B6313">
        <v>1635000</v>
      </c>
      <c r="C6313" t="s">
        <v>2</v>
      </c>
      <c r="D6313" t="s">
        <v>12427</v>
      </c>
      <c r="E6313" t="s">
        <v>10</v>
      </c>
      <c r="F6313">
        <v>3142</v>
      </c>
      <c r="G6313">
        <v>3</v>
      </c>
      <c r="H6313">
        <v>1</v>
      </c>
      <c r="I6313">
        <v>2</v>
      </c>
      <c r="J6313">
        <v>386</v>
      </c>
      <c r="L6313" t="s">
        <v>6419</v>
      </c>
      <c r="M6313" t="s">
        <v>109</v>
      </c>
      <c r="N6313" t="s">
        <v>76</v>
      </c>
      <c r="O6313" s="6" t="str">
        <f>INDEX(lkp_Region,MATCH(tbl_Sales[[#This Row],[Suburb]],lkp_Suburb,0))</f>
        <v>Southern Metropolitan</v>
      </c>
      <c r="P6313" s="6">
        <f>MONTH(tbl_Sales[[#This Row],[Date]])</f>
        <v>1</v>
      </c>
      <c r="Q6313" s="6">
        <f>YEAR(tbl_Sales[[#This Row],[Date]])</f>
        <v>2017</v>
      </c>
    </row>
    <row r="6314" spans="1:17" x14ac:dyDescent="0.25">
      <c r="A6314" s="1">
        <v>42742</v>
      </c>
      <c r="B6314">
        <v>1700000</v>
      </c>
      <c r="C6314" t="s">
        <v>2</v>
      </c>
      <c r="D6314" t="s">
        <v>12424</v>
      </c>
      <c r="E6314" t="s">
        <v>10</v>
      </c>
      <c r="F6314">
        <v>3141</v>
      </c>
      <c r="G6314">
        <v>3</v>
      </c>
      <c r="H6314">
        <v>1</v>
      </c>
      <c r="I6314">
        <v>1</v>
      </c>
      <c r="J6314">
        <v>178</v>
      </c>
      <c r="K6314">
        <v>1894</v>
      </c>
      <c r="L6314" t="s">
        <v>6420</v>
      </c>
      <c r="M6314" t="s">
        <v>111</v>
      </c>
      <c r="N6314" t="s">
        <v>76</v>
      </c>
      <c r="O6314" s="6" t="str">
        <f>INDEX(lkp_Region,MATCH(tbl_Sales[[#This Row],[Suburb]],lkp_Suburb,0))</f>
        <v>Southern Metropolitan</v>
      </c>
      <c r="P6314" s="6">
        <f>MONTH(tbl_Sales[[#This Row],[Date]])</f>
        <v>1</v>
      </c>
      <c r="Q6314" s="6">
        <f>YEAR(tbl_Sales[[#This Row],[Date]])</f>
        <v>2017</v>
      </c>
    </row>
    <row r="6315" spans="1:17" x14ac:dyDescent="0.25">
      <c r="A6315" s="1">
        <v>42742</v>
      </c>
      <c r="B6315">
        <v>2302000</v>
      </c>
      <c r="C6315" t="s">
        <v>2</v>
      </c>
      <c r="D6315" t="s">
        <v>12427</v>
      </c>
      <c r="E6315" t="s">
        <v>10</v>
      </c>
      <c r="F6315">
        <v>3181</v>
      </c>
      <c r="G6315">
        <v>3</v>
      </c>
      <c r="H6315">
        <v>1</v>
      </c>
      <c r="I6315">
        <v>4</v>
      </c>
      <c r="J6315">
        <v>440</v>
      </c>
      <c r="K6315">
        <v>1895</v>
      </c>
      <c r="L6315" t="s">
        <v>6421</v>
      </c>
      <c r="M6315" t="s">
        <v>431</v>
      </c>
      <c r="N6315" t="s">
        <v>76</v>
      </c>
      <c r="O6315" s="6" t="str">
        <f>INDEX(lkp_Region,MATCH(tbl_Sales[[#This Row],[Suburb]],lkp_Suburb,0))</f>
        <v>Southern Metropolitan</v>
      </c>
      <c r="P6315" s="6">
        <f>MONTH(tbl_Sales[[#This Row],[Date]])</f>
        <v>1</v>
      </c>
      <c r="Q6315" s="6">
        <f>YEAR(tbl_Sales[[#This Row],[Date]])</f>
        <v>2017</v>
      </c>
    </row>
    <row r="6316" spans="1:17" x14ac:dyDescent="0.25">
      <c r="A6316" s="1">
        <v>42742</v>
      </c>
      <c r="B6316">
        <v>4240000</v>
      </c>
      <c r="C6316" t="s">
        <v>2</v>
      </c>
      <c r="D6316" t="s">
        <v>12427</v>
      </c>
      <c r="E6316" t="s">
        <v>10</v>
      </c>
      <c r="F6316">
        <v>3144</v>
      </c>
      <c r="G6316">
        <v>5</v>
      </c>
      <c r="H6316">
        <v>3</v>
      </c>
      <c r="I6316">
        <v>3</v>
      </c>
      <c r="J6316">
        <v>580</v>
      </c>
      <c r="K6316">
        <v>1890</v>
      </c>
      <c r="L6316" t="s">
        <v>6422</v>
      </c>
      <c r="M6316" t="s">
        <v>388</v>
      </c>
      <c r="N6316" t="s">
        <v>76</v>
      </c>
      <c r="O6316" s="6" t="str">
        <f>INDEX(lkp_Region,MATCH(tbl_Sales[[#This Row],[Suburb]],lkp_Suburb,0))</f>
        <v>Southern Metropolitan</v>
      </c>
      <c r="P6316" s="6">
        <f>MONTH(tbl_Sales[[#This Row],[Date]])</f>
        <v>1</v>
      </c>
      <c r="Q6316" s="6">
        <f>YEAR(tbl_Sales[[#This Row],[Date]])</f>
        <v>2017</v>
      </c>
    </row>
    <row r="6317" spans="1:17" x14ac:dyDescent="0.25">
      <c r="A6317" s="1">
        <v>42742</v>
      </c>
      <c r="B6317">
        <v>530000</v>
      </c>
      <c r="C6317" t="s">
        <v>13</v>
      </c>
      <c r="D6317" t="s">
        <v>12429</v>
      </c>
      <c r="E6317" t="s">
        <v>5</v>
      </c>
      <c r="F6317">
        <v>3182</v>
      </c>
      <c r="G6317">
        <v>2</v>
      </c>
      <c r="H6317">
        <v>1</v>
      </c>
      <c r="I6317">
        <v>1</v>
      </c>
      <c r="J6317">
        <v>6186</v>
      </c>
      <c r="L6317" t="s">
        <v>6423</v>
      </c>
      <c r="M6317" t="s">
        <v>156</v>
      </c>
      <c r="N6317" t="s">
        <v>26</v>
      </c>
      <c r="O6317" s="6" t="str">
        <f>INDEX(lkp_Region,MATCH(tbl_Sales[[#This Row],[Suburb]],lkp_Suburb,0))</f>
        <v>Southern Metropolitan</v>
      </c>
      <c r="P6317" s="6">
        <f>MONTH(tbl_Sales[[#This Row],[Date]])</f>
        <v>1</v>
      </c>
      <c r="Q6317" s="6">
        <f>YEAR(tbl_Sales[[#This Row],[Date]])</f>
        <v>2017</v>
      </c>
    </row>
    <row r="6318" spans="1:17" x14ac:dyDescent="0.25">
      <c r="A6318" s="1">
        <v>42742</v>
      </c>
      <c r="B6318">
        <v>1340000</v>
      </c>
      <c r="C6318" t="s">
        <v>2</v>
      </c>
      <c r="D6318" t="s">
        <v>12430</v>
      </c>
      <c r="E6318" t="s">
        <v>10</v>
      </c>
      <c r="F6318">
        <v>3206</v>
      </c>
      <c r="G6318">
        <v>2</v>
      </c>
      <c r="H6318">
        <v>1</v>
      </c>
      <c r="I6318">
        <v>0</v>
      </c>
      <c r="J6318">
        <v>136</v>
      </c>
      <c r="L6318" t="s">
        <v>6424</v>
      </c>
      <c r="M6318" t="s">
        <v>113</v>
      </c>
      <c r="N6318" t="s">
        <v>26</v>
      </c>
      <c r="O6318" s="6" t="str">
        <f>INDEX(lkp_Region,MATCH(tbl_Sales[[#This Row],[Suburb]],lkp_Suburb,0))</f>
        <v>Southern Metropolitan</v>
      </c>
      <c r="P6318" s="6">
        <f>MONTH(tbl_Sales[[#This Row],[Date]])</f>
        <v>1</v>
      </c>
      <c r="Q6318" s="6">
        <f>YEAR(tbl_Sales[[#This Row],[Date]])</f>
        <v>2017</v>
      </c>
    </row>
    <row r="6319" spans="1:17" x14ac:dyDescent="0.25">
      <c r="A6319" s="1">
        <v>42742</v>
      </c>
      <c r="B6319">
        <v>910000</v>
      </c>
      <c r="C6319" t="s">
        <v>2</v>
      </c>
      <c r="D6319" t="s">
        <v>12430</v>
      </c>
      <c r="E6319" t="s">
        <v>10</v>
      </c>
      <c r="F6319">
        <v>3032</v>
      </c>
      <c r="G6319">
        <v>3</v>
      </c>
      <c r="H6319">
        <v>1</v>
      </c>
      <c r="I6319">
        <v>0</v>
      </c>
      <c r="J6319">
        <v>317</v>
      </c>
      <c r="L6319" t="s">
        <v>6425</v>
      </c>
      <c r="M6319" t="s">
        <v>160</v>
      </c>
      <c r="N6319" t="s">
        <v>49</v>
      </c>
      <c r="O6319" s="6" t="str">
        <f>INDEX(lkp_Region,MATCH(tbl_Sales[[#This Row],[Suburb]],lkp_Suburb,0))</f>
        <v>Western Metropolitan</v>
      </c>
      <c r="P6319" s="6">
        <f>MONTH(tbl_Sales[[#This Row],[Date]])</f>
        <v>1</v>
      </c>
      <c r="Q6319" s="6">
        <f>YEAR(tbl_Sales[[#This Row],[Date]])</f>
        <v>2017</v>
      </c>
    </row>
    <row r="6320" spans="1:17" x14ac:dyDescent="0.25">
      <c r="A6320" s="1">
        <v>42742</v>
      </c>
      <c r="B6320">
        <v>1850000</v>
      </c>
      <c r="C6320" t="s">
        <v>2</v>
      </c>
      <c r="D6320" t="s">
        <v>12428</v>
      </c>
      <c r="E6320" t="s">
        <v>10</v>
      </c>
      <c r="F6320">
        <v>3032</v>
      </c>
      <c r="G6320">
        <v>4</v>
      </c>
      <c r="H6320">
        <v>3</v>
      </c>
      <c r="I6320">
        <v>1</v>
      </c>
      <c r="J6320">
        <v>478</v>
      </c>
      <c r="K6320">
        <v>1900</v>
      </c>
      <c r="L6320" t="s">
        <v>6426</v>
      </c>
      <c r="M6320" t="s">
        <v>160</v>
      </c>
      <c r="N6320" t="s">
        <v>49</v>
      </c>
      <c r="O6320" s="6" t="str">
        <f>INDEX(lkp_Region,MATCH(tbl_Sales[[#This Row],[Suburb]],lkp_Suburb,0))</f>
        <v>Western Metropolitan</v>
      </c>
      <c r="P6320" s="6">
        <f>MONTH(tbl_Sales[[#This Row],[Date]])</f>
        <v>1</v>
      </c>
      <c r="Q6320" s="6">
        <f>YEAR(tbl_Sales[[#This Row],[Date]])</f>
        <v>2017</v>
      </c>
    </row>
    <row r="6321" spans="1:17" x14ac:dyDescent="0.25">
      <c r="A6321" s="1">
        <v>42742</v>
      </c>
      <c r="B6321">
        <v>2650000</v>
      </c>
      <c r="C6321" t="s">
        <v>2</v>
      </c>
      <c r="D6321" t="s">
        <v>12428</v>
      </c>
      <c r="E6321" t="s">
        <v>10</v>
      </c>
      <c r="F6321">
        <v>3041</v>
      </c>
      <c r="G6321">
        <v>5</v>
      </c>
      <c r="H6321">
        <v>3</v>
      </c>
      <c r="I6321">
        <v>2</v>
      </c>
      <c r="J6321">
        <v>755</v>
      </c>
      <c r="K6321">
        <v>2009</v>
      </c>
      <c r="L6321" t="s">
        <v>6427</v>
      </c>
      <c r="M6321" t="s">
        <v>121</v>
      </c>
      <c r="N6321" t="s">
        <v>49</v>
      </c>
      <c r="O6321" s="6" t="str">
        <f>INDEX(lkp_Region,MATCH(tbl_Sales[[#This Row],[Suburb]],lkp_Suburb,0))</f>
        <v>Western Metropolitan</v>
      </c>
      <c r="P6321" s="6">
        <f>MONTH(tbl_Sales[[#This Row],[Date]])</f>
        <v>1</v>
      </c>
      <c r="Q6321" s="6">
        <f>YEAR(tbl_Sales[[#This Row],[Date]])</f>
        <v>2017</v>
      </c>
    </row>
    <row r="6322" spans="1:17" x14ac:dyDescent="0.25">
      <c r="A6322" s="1">
        <v>42742</v>
      </c>
      <c r="B6322">
        <v>475000</v>
      </c>
      <c r="C6322" t="s">
        <v>13</v>
      </c>
      <c r="D6322" t="s">
        <v>12431</v>
      </c>
      <c r="E6322" t="s">
        <v>10</v>
      </c>
      <c r="F6322">
        <v>3051</v>
      </c>
      <c r="G6322">
        <v>2</v>
      </c>
      <c r="H6322">
        <v>1</v>
      </c>
      <c r="I6322">
        <v>1</v>
      </c>
      <c r="J6322">
        <v>0</v>
      </c>
      <c r="L6322" t="s">
        <v>6428</v>
      </c>
      <c r="M6322" t="s">
        <v>915</v>
      </c>
      <c r="N6322" t="s">
        <v>88</v>
      </c>
      <c r="O6322" s="6" t="str">
        <f>INDEX(lkp_Region,MATCH(tbl_Sales[[#This Row],[Suburb]],lkp_Suburb,0))</f>
        <v>Northern Metropolitan</v>
      </c>
      <c r="P6322" s="6">
        <f>MONTH(tbl_Sales[[#This Row],[Date]])</f>
        <v>1</v>
      </c>
      <c r="Q6322" s="6">
        <f>YEAR(tbl_Sales[[#This Row],[Date]])</f>
        <v>2017</v>
      </c>
    </row>
    <row r="6323" spans="1:17" x14ac:dyDescent="0.25">
      <c r="A6323" s="1">
        <v>42742</v>
      </c>
      <c r="B6323">
        <v>674000</v>
      </c>
      <c r="C6323" t="s">
        <v>13</v>
      </c>
      <c r="D6323" t="s">
        <v>12429</v>
      </c>
      <c r="E6323" t="s">
        <v>10</v>
      </c>
      <c r="F6323">
        <v>3011</v>
      </c>
      <c r="G6323">
        <v>3</v>
      </c>
      <c r="H6323">
        <v>2</v>
      </c>
      <c r="I6323">
        <v>1</v>
      </c>
      <c r="J6323">
        <v>8680</v>
      </c>
      <c r="L6323" t="s">
        <v>6429</v>
      </c>
      <c r="M6323" t="s">
        <v>22</v>
      </c>
      <c r="N6323" t="s">
        <v>21</v>
      </c>
      <c r="O6323" s="6" t="str">
        <f>INDEX(lkp_Region,MATCH(tbl_Sales[[#This Row],[Suburb]],lkp_Suburb,0))</f>
        <v>Western Metropolitan</v>
      </c>
      <c r="P6323" s="6">
        <f>MONTH(tbl_Sales[[#This Row],[Date]])</f>
        <v>1</v>
      </c>
      <c r="Q6323" s="6">
        <f>YEAR(tbl_Sales[[#This Row],[Date]])</f>
        <v>2017</v>
      </c>
    </row>
    <row r="6324" spans="1:17" x14ac:dyDescent="0.25">
      <c r="A6324" s="1">
        <v>42742</v>
      </c>
      <c r="B6324">
        <v>730000</v>
      </c>
      <c r="C6324" t="s">
        <v>2</v>
      </c>
      <c r="D6324" t="s">
        <v>12429</v>
      </c>
      <c r="E6324" t="s">
        <v>10</v>
      </c>
      <c r="F6324">
        <v>3012</v>
      </c>
      <c r="G6324">
        <v>2</v>
      </c>
      <c r="H6324">
        <v>2</v>
      </c>
      <c r="I6324">
        <v>0</v>
      </c>
      <c r="J6324">
        <v>84</v>
      </c>
      <c r="K6324">
        <v>1900</v>
      </c>
      <c r="L6324" t="s">
        <v>6430</v>
      </c>
      <c r="M6324" t="s">
        <v>336</v>
      </c>
      <c r="N6324" t="s">
        <v>21</v>
      </c>
      <c r="O6324" s="6" t="str">
        <f>INDEX(lkp_Region,MATCH(tbl_Sales[[#This Row],[Suburb]],lkp_Suburb,0))</f>
        <v>Western Metropolitan</v>
      </c>
      <c r="P6324" s="6">
        <f>MONTH(tbl_Sales[[#This Row],[Date]])</f>
        <v>1</v>
      </c>
      <c r="Q6324" s="6">
        <f>YEAR(tbl_Sales[[#This Row],[Date]])</f>
        <v>2017</v>
      </c>
    </row>
    <row r="6325" spans="1:17" x14ac:dyDescent="0.25">
      <c r="A6325" s="1">
        <v>42742</v>
      </c>
      <c r="B6325">
        <v>840000</v>
      </c>
      <c r="C6325" t="s">
        <v>2</v>
      </c>
      <c r="D6325" t="s">
        <v>12428</v>
      </c>
      <c r="E6325" t="s">
        <v>10</v>
      </c>
      <c r="F6325">
        <v>3012</v>
      </c>
      <c r="G6325">
        <v>3</v>
      </c>
      <c r="H6325">
        <v>1</v>
      </c>
      <c r="I6325">
        <v>1</v>
      </c>
      <c r="J6325">
        <v>442</v>
      </c>
      <c r="K6325">
        <v>1950</v>
      </c>
      <c r="L6325" t="s">
        <v>6431</v>
      </c>
      <c r="M6325" t="s">
        <v>53</v>
      </c>
      <c r="N6325" t="s">
        <v>21</v>
      </c>
      <c r="O6325" s="6" t="str">
        <f>INDEX(lkp_Region,MATCH(tbl_Sales[[#This Row],[Suburb]],lkp_Suburb,0))</f>
        <v>Western Metropolitan</v>
      </c>
      <c r="P6325" s="6">
        <f>MONTH(tbl_Sales[[#This Row],[Date]])</f>
        <v>1</v>
      </c>
      <c r="Q6325" s="6">
        <f>YEAR(tbl_Sales[[#This Row],[Date]])</f>
        <v>2017</v>
      </c>
    </row>
    <row r="6326" spans="1:17" x14ac:dyDescent="0.25">
      <c r="A6326" s="1">
        <v>42742</v>
      </c>
      <c r="B6326">
        <v>655000</v>
      </c>
      <c r="C6326" t="s">
        <v>13</v>
      </c>
      <c r="D6326" t="s">
        <v>12429</v>
      </c>
      <c r="E6326" t="s">
        <v>5</v>
      </c>
      <c r="F6326">
        <v>3108</v>
      </c>
      <c r="G6326">
        <v>3</v>
      </c>
      <c r="H6326">
        <v>2</v>
      </c>
      <c r="I6326">
        <v>2</v>
      </c>
      <c r="J6326">
        <v>0</v>
      </c>
      <c r="L6326" t="s">
        <v>6432</v>
      </c>
      <c r="M6326" t="s">
        <v>126</v>
      </c>
      <c r="N6326" t="s">
        <v>128</v>
      </c>
      <c r="O6326" s="6" t="str">
        <f>INDEX(lkp_Region,MATCH(tbl_Sales[[#This Row],[Suburb]],lkp_Suburb,0))</f>
        <v>Eastern Metropolitan</v>
      </c>
      <c r="P6326" s="6">
        <f>MONTH(tbl_Sales[[#This Row],[Date]])</f>
        <v>1</v>
      </c>
      <c r="Q6326" s="6">
        <f>YEAR(tbl_Sales[[#This Row],[Date]])</f>
        <v>2017</v>
      </c>
    </row>
    <row r="6327" spans="1:17" x14ac:dyDescent="0.25">
      <c r="A6327" s="1">
        <v>42742</v>
      </c>
      <c r="B6327">
        <v>1782000</v>
      </c>
      <c r="C6327" t="s">
        <v>2</v>
      </c>
      <c r="D6327" t="s">
        <v>12423</v>
      </c>
      <c r="E6327" t="s">
        <v>10</v>
      </c>
      <c r="F6327">
        <v>3108</v>
      </c>
      <c r="G6327">
        <v>4</v>
      </c>
      <c r="H6327">
        <v>3</v>
      </c>
      <c r="I6327">
        <v>3</v>
      </c>
      <c r="J6327">
        <v>586</v>
      </c>
      <c r="K6327">
        <v>2002</v>
      </c>
      <c r="L6327" t="s">
        <v>6433</v>
      </c>
      <c r="M6327" t="s">
        <v>126</v>
      </c>
      <c r="N6327" t="s">
        <v>128</v>
      </c>
      <c r="O6327" s="6" t="str">
        <f>INDEX(lkp_Region,MATCH(tbl_Sales[[#This Row],[Suburb]],lkp_Suburb,0))</f>
        <v>Eastern Metropolitan</v>
      </c>
      <c r="P6327" s="6">
        <f>MONTH(tbl_Sales[[#This Row],[Date]])</f>
        <v>1</v>
      </c>
      <c r="Q6327" s="6">
        <f>YEAR(tbl_Sales[[#This Row],[Date]])</f>
        <v>2017</v>
      </c>
    </row>
    <row r="6328" spans="1:17" x14ac:dyDescent="0.25">
      <c r="A6328" s="1">
        <v>42742</v>
      </c>
      <c r="B6328">
        <v>1070000</v>
      </c>
      <c r="C6328" t="s">
        <v>2</v>
      </c>
      <c r="D6328" t="s">
        <v>12429</v>
      </c>
      <c r="E6328" t="s">
        <v>10</v>
      </c>
      <c r="F6328">
        <v>3015</v>
      </c>
      <c r="G6328">
        <v>3</v>
      </c>
      <c r="H6328">
        <v>1</v>
      </c>
      <c r="I6328">
        <v>2</v>
      </c>
      <c r="J6328">
        <v>526</v>
      </c>
      <c r="K6328">
        <v>1950</v>
      </c>
      <c r="L6328" t="s">
        <v>6434</v>
      </c>
      <c r="M6328" t="s">
        <v>131</v>
      </c>
      <c r="N6328" t="s">
        <v>69</v>
      </c>
      <c r="O6328" s="6" t="str">
        <f>INDEX(lkp_Region,MATCH(tbl_Sales[[#This Row],[Suburb]],lkp_Suburb,0))</f>
        <v>Western Metropolitan</v>
      </c>
      <c r="P6328" s="6">
        <f>MONTH(tbl_Sales[[#This Row],[Date]])</f>
        <v>1</v>
      </c>
      <c r="Q6328" s="6">
        <f>YEAR(tbl_Sales[[#This Row],[Date]])</f>
        <v>2017</v>
      </c>
    </row>
    <row r="6329" spans="1:17" x14ac:dyDescent="0.25">
      <c r="A6329" s="1">
        <v>42742</v>
      </c>
      <c r="B6329">
        <v>1675000</v>
      </c>
      <c r="C6329" t="s">
        <v>2</v>
      </c>
      <c r="D6329" t="s">
        <v>12424</v>
      </c>
      <c r="E6329" t="s">
        <v>10</v>
      </c>
      <c r="F6329">
        <v>3015</v>
      </c>
      <c r="G6329">
        <v>3</v>
      </c>
      <c r="H6329">
        <v>2</v>
      </c>
      <c r="I6329">
        <v>2</v>
      </c>
      <c r="J6329">
        <v>575</v>
      </c>
      <c r="L6329" t="s">
        <v>6435</v>
      </c>
      <c r="M6329" t="s">
        <v>133</v>
      </c>
      <c r="N6329" t="s">
        <v>69</v>
      </c>
      <c r="O6329" s="6" t="str">
        <f>INDEX(lkp_Region,MATCH(tbl_Sales[[#This Row],[Suburb]],lkp_Suburb,0))</f>
        <v>Western Metropolitan</v>
      </c>
      <c r="P6329" s="6">
        <f>MONTH(tbl_Sales[[#This Row],[Date]])</f>
        <v>1</v>
      </c>
      <c r="Q6329" s="6">
        <f>YEAR(tbl_Sales[[#This Row],[Date]])</f>
        <v>2017</v>
      </c>
    </row>
    <row r="6330" spans="1:17" x14ac:dyDescent="0.25">
      <c r="A6330" s="1">
        <v>42742</v>
      </c>
      <c r="B6330">
        <v>605000</v>
      </c>
      <c r="C6330" t="s">
        <v>13</v>
      </c>
      <c r="D6330" t="s">
        <v>12425</v>
      </c>
      <c r="E6330" t="s">
        <v>5</v>
      </c>
      <c r="F6330">
        <v>3163</v>
      </c>
      <c r="G6330">
        <v>2</v>
      </c>
      <c r="H6330">
        <v>2</v>
      </c>
      <c r="I6330">
        <v>2</v>
      </c>
      <c r="J6330">
        <v>5289</v>
      </c>
      <c r="K6330">
        <v>2013</v>
      </c>
      <c r="L6330" t="s">
        <v>6436</v>
      </c>
      <c r="M6330" t="s">
        <v>225</v>
      </c>
      <c r="N6330" t="s">
        <v>57</v>
      </c>
      <c r="O6330" s="6" t="str">
        <f>INDEX(lkp_Region,MATCH(tbl_Sales[[#This Row],[Suburb]],lkp_Suburb,0))</f>
        <v>Southern Metropolitan</v>
      </c>
      <c r="P6330" s="6">
        <f>MONTH(tbl_Sales[[#This Row],[Date]])</f>
        <v>1</v>
      </c>
      <c r="Q6330" s="6">
        <f>YEAR(tbl_Sales[[#This Row],[Date]])</f>
        <v>2017</v>
      </c>
    </row>
    <row r="6331" spans="1:17" x14ac:dyDescent="0.25">
      <c r="A6331" s="1">
        <v>42742</v>
      </c>
      <c r="B6331">
        <v>867000</v>
      </c>
      <c r="C6331" t="s">
        <v>2</v>
      </c>
      <c r="D6331" t="s">
        <v>12428</v>
      </c>
      <c r="E6331" t="s">
        <v>10</v>
      </c>
      <c r="F6331">
        <v>3204</v>
      </c>
      <c r="G6331">
        <v>3</v>
      </c>
      <c r="H6331">
        <v>2</v>
      </c>
      <c r="I6331">
        <v>1</v>
      </c>
      <c r="J6331">
        <v>578</v>
      </c>
      <c r="L6331" t="s">
        <v>6437</v>
      </c>
      <c r="M6331" t="s">
        <v>55</v>
      </c>
      <c r="N6331" t="s">
        <v>57</v>
      </c>
      <c r="O6331" s="6" t="str">
        <f>INDEX(lkp_Region,MATCH(tbl_Sales[[#This Row],[Suburb]],lkp_Suburb,0))</f>
        <v>Southern Metropolitan</v>
      </c>
      <c r="P6331" s="6">
        <f>MONTH(tbl_Sales[[#This Row],[Date]])</f>
        <v>1</v>
      </c>
      <c r="Q6331" s="6">
        <f>YEAR(tbl_Sales[[#This Row],[Date]])</f>
        <v>2017</v>
      </c>
    </row>
    <row r="6332" spans="1:17" x14ac:dyDescent="0.25">
      <c r="A6332" s="1">
        <v>42742</v>
      </c>
      <c r="B6332">
        <v>1275000</v>
      </c>
      <c r="C6332" t="s">
        <v>2</v>
      </c>
      <c r="D6332" t="s">
        <v>12429</v>
      </c>
      <c r="E6332" t="s">
        <v>5</v>
      </c>
      <c r="F6332">
        <v>3165</v>
      </c>
      <c r="G6332">
        <v>5</v>
      </c>
      <c r="H6332">
        <v>2</v>
      </c>
      <c r="I6332">
        <v>2</v>
      </c>
      <c r="J6332">
        <v>683</v>
      </c>
      <c r="K6332">
        <v>1960</v>
      </c>
      <c r="L6332" t="s">
        <v>6438</v>
      </c>
      <c r="M6332" t="s">
        <v>138</v>
      </c>
      <c r="N6332" t="s">
        <v>57</v>
      </c>
      <c r="O6332" s="6" t="str">
        <f>INDEX(lkp_Region,MATCH(tbl_Sales[[#This Row],[Suburb]],lkp_Suburb,0))</f>
        <v>Southern Metropolitan</v>
      </c>
      <c r="P6332" s="6">
        <f>MONTH(tbl_Sales[[#This Row],[Date]])</f>
        <v>1</v>
      </c>
      <c r="Q6332" s="6">
        <f>YEAR(tbl_Sales[[#This Row],[Date]])</f>
        <v>2017</v>
      </c>
    </row>
    <row r="6333" spans="1:17" x14ac:dyDescent="0.25">
      <c r="A6333" s="1">
        <v>42742</v>
      </c>
      <c r="B6333">
        <v>580000</v>
      </c>
      <c r="C6333" t="s">
        <v>2</v>
      </c>
      <c r="D6333" t="s">
        <v>12423</v>
      </c>
      <c r="E6333" t="s">
        <v>5</v>
      </c>
      <c r="F6333">
        <v>3020</v>
      </c>
      <c r="G6333">
        <v>3</v>
      </c>
      <c r="H6333">
        <v>1</v>
      </c>
      <c r="I6333">
        <v>1</v>
      </c>
      <c r="J6333">
        <v>0</v>
      </c>
      <c r="L6333" t="s">
        <v>6439</v>
      </c>
      <c r="M6333" t="s">
        <v>143</v>
      </c>
      <c r="N6333" t="s">
        <v>3</v>
      </c>
      <c r="O6333" s="6" t="str">
        <f>INDEX(lkp_Region,MATCH(tbl_Sales[[#This Row],[Suburb]],lkp_Suburb,0))</f>
        <v>Western Metropolitan</v>
      </c>
      <c r="P6333" s="6">
        <f>MONTH(tbl_Sales[[#This Row],[Date]])</f>
        <v>1</v>
      </c>
      <c r="Q6333" s="6">
        <f>YEAR(tbl_Sales[[#This Row],[Date]])</f>
        <v>2017</v>
      </c>
    </row>
    <row r="6334" spans="1:17" x14ac:dyDescent="0.25">
      <c r="A6334" s="1">
        <v>42742</v>
      </c>
      <c r="B6334">
        <v>365000</v>
      </c>
      <c r="C6334" t="s">
        <v>13</v>
      </c>
      <c r="D6334" t="s">
        <v>12429</v>
      </c>
      <c r="E6334" t="s">
        <v>5</v>
      </c>
      <c r="F6334">
        <v>3122</v>
      </c>
      <c r="G6334">
        <v>1</v>
      </c>
      <c r="H6334">
        <v>1</v>
      </c>
      <c r="I6334">
        <v>1</v>
      </c>
      <c r="J6334">
        <v>0</v>
      </c>
      <c r="K6334">
        <v>1975</v>
      </c>
      <c r="L6334" t="s">
        <v>6440</v>
      </c>
      <c r="M6334" t="s">
        <v>461</v>
      </c>
      <c r="N6334" t="s">
        <v>101</v>
      </c>
      <c r="O6334" s="6" t="str">
        <f>INDEX(lkp_Region,MATCH(tbl_Sales[[#This Row],[Suburb]],lkp_Suburb,0))</f>
        <v>Southern Metropolitan</v>
      </c>
      <c r="P6334" s="6">
        <f>MONTH(tbl_Sales[[#This Row],[Date]])</f>
        <v>1</v>
      </c>
      <c r="Q6334" s="6">
        <f>YEAR(tbl_Sales[[#This Row],[Date]])</f>
        <v>2017</v>
      </c>
    </row>
    <row r="6335" spans="1:17" x14ac:dyDescent="0.25">
      <c r="A6335" s="1">
        <v>42742</v>
      </c>
      <c r="B6335">
        <v>860000</v>
      </c>
      <c r="C6335" t="s">
        <v>51</v>
      </c>
      <c r="D6335" t="s">
        <v>12428</v>
      </c>
      <c r="E6335" t="s">
        <v>10</v>
      </c>
      <c r="F6335">
        <v>3104</v>
      </c>
      <c r="G6335">
        <v>2</v>
      </c>
      <c r="H6335">
        <v>2</v>
      </c>
      <c r="I6335">
        <v>2</v>
      </c>
      <c r="J6335">
        <v>204</v>
      </c>
      <c r="L6335" t="s">
        <v>6441</v>
      </c>
      <c r="M6335" t="s">
        <v>99</v>
      </c>
      <c r="N6335" t="s">
        <v>101</v>
      </c>
      <c r="O6335" s="6" t="str">
        <f>INDEX(lkp_Region,MATCH(tbl_Sales[[#This Row],[Suburb]],lkp_Suburb,0))</f>
        <v>Southern Metropolitan</v>
      </c>
      <c r="P6335" s="6">
        <f>MONTH(tbl_Sales[[#This Row],[Date]])</f>
        <v>1</v>
      </c>
      <c r="Q6335" s="6">
        <f>YEAR(tbl_Sales[[#This Row],[Date]])</f>
        <v>2017</v>
      </c>
    </row>
    <row r="6336" spans="1:17" x14ac:dyDescent="0.25">
      <c r="A6336" s="1">
        <v>42742</v>
      </c>
      <c r="B6336">
        <v>1055000</v>
      </c>
      <c r="C6336" t="s">
        <v>51</v>
      </c>
      <c r="D6336" t="s">
        <v>12429</v>
      </c>
      <c r="E6336" t="s">
        <v>10</v>
      </c>
      <c r="F6336">
        <v>3122</v>
      </c>
      <c r="G6336">
        <v>2</v>
      </c>
      <c r="H6336">
        <v>2</v>
      </c>
      <c r="I6336">
        <v>1</v>
      </c>
      <c r="J6336">
        <v>191</v>
      </c>
      <c r="K6336">
        <v>1975</v>
      </c>
      <c r="L6336" t="s">
        <v>6442</v>
      </c>
      <c r="M6336" t="s">
        <v>461</v>
      </c>
      <c r="N6336" t="s">
        <v>101</v>
      </c>
      <c r="O6336" s="6" t="str">
        <f>INDEX(lkp_Region,MATCH(tbl_Sales[[#This Row],[Suburb]],lkp_Suburb,0))</f>
        <v>Southern Metropolitan</v>
      </c>
      <c r="P6336" s="6">
        <f>MONTH(tbl_Sales[[#This Row],[Date]])</f>
        <v>1</v>
      </c>
      <c r="Q6336" s="6">
        <f>YEAR(tbl_Sales[[#This Row],[Date]])</f>
        <v>2017</v>
      </c>
    </row>
    <row r="6337" spans="1:17" x14ac:dyDescent="0.25">
      <c r="A6337" s="1">
        <v>42742</v>
      </c>
      <c r="B6337">
        <v>2100000</v>
      </c>
      <c r="C6337" t="s">
        <v>2</v>
      </c>
      <c r="D6337" t="s">
        <v>12429</v>
      </c>
      <c r="E6337" t="s">
        <v>5</v>
      </c>
      <c r="F6337">
        <v>3104</v>
      </c>
      <c r="G6337">
        <v>3</v>
      </c>
      <c r="H6337">
        <v>2</v>
      </c>
      <c r="I6337">
        <v>3</v>
      </c>
      <c r="J6337">
        <v>949</v>
      </c>
      <c r="K6337">
        <v>1940</v>
      </c>
      <c r="L6337" t="s">
        <v>6443</v>
      </c>
      <c r="M6337" t="s">
        <v>99</v>
      </c>
      <c r="N6337" t="s">
        <v>101</v>
      </c>
      <c r="O6337" s="6" t="str">
        <f>INDEX(lkp_Region,MATCH(tbl_Sales[[#This Row],[Suburb]],lkp_Suburb,0))</f>
        <v>Southern Metropolitan</v>
      </c>
      <c r="P6337" s="6">
        <f>MONTH(tbl_Sales[[#This Row],[Date]])</f>
        <v>1</v>
      </c>
      <c r="Q6337" s="6">
        <f>YEAR(tbl_Sales[[#This Row],[Date]])</f>
        <v>2017</v>
      </c>
    </row>
    <row r="6338" spans="1:17" x14ac:dyDescent="0.25">
      <c r="A6338" s="1">
        <v>42742</v>
      </c>
      <c r="B6338">
        <v>2180000</v>
      </c>
      <c r="C6338" t="s">
        <v>2</v>
      </c>
      <c r="D6338" t="s">
        <v>12429</v>
      </c>
      <c r="E6338" t="s">
        <v>5</v>
      </c>
      <c r="F6338">
        <v>3127</v>
      </c>
      <c r="G6338">
        <v>3</v>
      </c>
      <c r="H6338">
        <v>1</v>
      </c>
      <c r="I6338">
        <v>2</v>
      </c>
      <c r="J6338">
        <v>441</v>
      </c>
      <c r="K6338">
        <v>1910</v>
      </c>
      <c r="L6338" t="s">
        <v>6444</v>
      </c>
      <c r="M6338" t="s">
        <v>11</v>
      </c>
      <c r="N6338" t="s">
        <v>101</v>
      </c>
      <c r="O6338" s="6" t="str">
        <f>INDEX(lkp_Region,MATCH(tbl_Sales[[#This Row],[Suburb]],lkp_Suburb,0))</f>
        <v>Southern Metropolitan</v>
      </c>
      <c r="P6338" s="6">
        <f>MONTH(tbl_Sales[[#This Row],[Date]])</f>
        <v>1</v>
      </c>
      <c r="Q6338" s="6">
        <f>YEAR(tbl_Sales[[#This Row],[Date]])</f>
        <v>2017</v>
      </c>
    </row>
    <row r="6339" spans="1:17" x14ac:dyDescent="0.25">
      <c r="A6339" s="1">
        <v>42742</v>
      </c>
      <c r="B6339">
        <v>2220000</v>
      </c>
      <c r="C6339" t="s">
        <v>2</v>
      </c>
      <c r="D6339" t="s">
        <v>12427</v>
      </c>
      <c r="E6339" t="s">
        <v>10</v>
      </c>
      <c r="F6339">
        <v>3124</v>
      </c>
      <c r="G6339">
        <v>3</v>
      </c>
      <c r="H6339">
        <v>2</v>
      </c>
      <c r="I6339">
        <v>2</v>
      </c>
      <c r="J6339">
        <v>850</v>
      </c>
      <c r="L6339" t="s">
        <v>6445</v>
      </c>
      <c r="M6339" t="s">
        <v>209</v>
      </c>
      <c r="N6339" t="s">
        <v>101</v>
      </c>
      <c r="O6339" s="6" t="str">
        <f>INDEX(lkp_Region,MATCH(tbl_Sales[[#This Row],[Suburb]],lkp_Suburb,0))</f>
        <v>Southern Metropolitan</v>
      </c>
      <c r="P6339" s="6">
        <f>MONTH(tbl_Sales[[#This Row],[Date]])</f>
        <v>1</v>
      </c>
      <c r="Q6339" s="6">
        <f>YEAR(tbl_Sales[[#This Row],[Date]])</f>
        <v>2017</v>
      </c>
    </row>
    <row r="6340" spans="1:17" x14ac:dyDescent="0.25">
      <c r="A6340" s="1">
        <v>42742</v>
      </c>
      <c r="B6340">
        <v>2600000</v>
      </c>
      <c r="C6340" t="s">
        <v>2</v>
      </c>
      <c r="D6340" t="s">
        <v>12428</v>
      </c>
      <c r="E6340" t="s">
        <v>5</v>
      </c>
      <c r="F6340">
        <v>3101</v>
      </c>
      <c r="G6340">
        <v>5</v>
      </c>
      <c r="H6340">
        <v>2</v>
      </c>
      <c r="I6340">
        <v>2</v>
      </c>
      <c r="J6340">
        <v>674</v>
      </c>
      <c r="K6340">
        <v>1959</v>
      </c>
      <c r="L6340" t="s">
        <v>6446</v>
      </c>
      <c r="M6340" t="s">
        <v>145</v>
      </c>
      <c r="N6340" t="s">
        <v>101</v>
      </c>
      <c r="O6340" s="6" t="str">
        <f>INDEX(lkp_Region,MATCH(tbl_Sales[[#This Row],[Suburb]],lkp_Suburb,0))</f>
        <v>Southern Metropolitan</v>
      </c>
      <c r="P6340" s="6">
        <f>MONTH(tbl_Sales[[#This Row],[Date]])</f>
        <v>1</v>
      </c>
      <c r="Q6340" s="6">
        <f>YEAR(tbl_Sales[[#This Row],[Date]])</f>
        <v>2017</v>
      </c>
    </row>
    <row r="6341" spans="1:17" x14ac:dyDescent="0.25">
      <c r="A6341" s="1">
        <v>42742</v>
      </c>
      <c r="B6341">
        <v>3050000</v>
      </c>
      <c r="C6341" t="s">
        <v>2</v>
      </c>
      <c r="D6341" t="s">
        <v>12429</v>
      </c>
      <c r="E6341" t="s">
        <v>5</v>
      </c>
      <c r="F6341">
        <v>3186</v>
      </c>
      <c r="G6341">
        <v>4</v>
      </c>
      <c r="H6341">
        <v>4</v>
      </c>
      <c r="I6341">
        <v>2</v>
      </c>
      <c r="J6341">
        <v>578</v>
      </c>
      <c r="K6341">
        <v>1995</v>
      </c>
      <c r="L6341" t="s">
        <v>6447</v>
      </c>
      <c r="M6341" t="s">
        <v>105</v>
      </c>
      <c r="N6341" t="s">
        <v>107</v>
      </c>
      <c r="O6341" s="6" t="str">
        <f>INDEX(lkp_Region,MATCH(tbl_Sales[[#This Row],[Suburb]],lkp_Suburb,0))</f>
        <v>Southern Metropolitan</v>
      </c>
      <c r="P6341" s="6">
        <f>MONTH(tbl_Sales[[#This Row],[Date]])</f>
        <v>1</v>
      </c>
      <c r="Q6341" s="6">
        <f>YEAR(tbl_Sales[[#This Row],[Date]])</f>
        <v>2017</v>
      </c>
    </row>
    <row r="6342" spans="1:17" x14ac:dyDescent="0.25">
      <c r="A6342" s="1">
        <v>42742</v>
      </c>
      <c r="B6342">
        <v>705000</v>
      </c>
      <c r="C6342" t="s">
        <v>2</v>
      </c>
      <c r="D6342" t="s">
        <v>12423</v>
      </c>
      <c r="E6342" t="s">
        <v>10</v>
      </c>
      <c r="F6342">
        <v>3081</v>
      </c>
      <c r="G6342">
        <v>2</v>
      </c>
      <c r="H6342">
        <v>1</v>
      </c>
      <c r="I6342">
        <v>1</v>
      </c>
      <c r="J6342">
        <v>583</v>
      </c>
      <c r="L6342" t="s">
        <v>6448</v>
      </c>
      <c r="M6342" t="s">
        <v>148</v>
      </c>
      <c r="N6342" t="s">
        <v>150</v>
      </c>
      <c r="O6342" s="6" t="str">
        <f>INDEX(lkp_Region,MATCH(tbl_Sales[[#This Row],[Suburb]],lkp_Suburb,0))</f>
        <v>Eastern Metropolitan</v>
      </c>
      <c r="P6342" s="6">
        <f>MONTH(tbl_Sales[[#This Row],[Date]])</f>
        <v>1</v>
      </c>
      <c r="Q6342" s="6">
        <f>YEAR(tbl_Sales[[#This Row],[Date]])</f>
        <v>2017</v>
      </c>
    </row>
    <row r="6343" spans="1:17" x14ac:dyDescent="0.25">
      <c r="A6343" s="1">
        <v>42742</v>
      </c>
      <c r="B6343">
        <v>720000</v>
      </c>
      <c r="C6343" t="s">
        <v>2</v>
      </c>
      <c r="D6343" t="s">
        <v>12423</v>
      </c>
      <c r="E6343" t="s">
        <v>10</v>
      </c>
      <c r="F6343">
        <v>3085</v>
      </c>
      <c r="G6343">
        <v>3</v>
      </c>
      <c r="H6343">
        <v>2</v>
      </c>
      <c r="I6343">
        <v>2</v>
      </c>
      <c r="J6343">
        <v>555</v>
      </c>
      <c r="K6343">
        <v>1978</v>
      </c>
      <c r="L6343" t="s">
        <v>6449</v>
      </c>
      <c r="M6343" t="s">
        <v>299</v>
      </c>
      <c r="N6343" t="s">
        <v>150</v>
      </c>
      <c r="O6343" s="6" t="str">
        <f>INDEX(lkp_Region,MATCH(tbl_Sales[[#This Row],[Suburb]],lkp_Suburb,0))</f>
        <v>Northern Metropolitan</v>
      </c>
      <c r="P6343" s="6">
        <f>MONTH(tbl_Sales[[#This Row],[Date]])</f>
        <v>1</v>
      </c>
      <c r="Q6343" s="6">
        <f>YEAR(tbl_Sales[[#This Row],[Date]])</f>
        <v>2017</v>
      </c>
    </row>
    <row r="6344" spans="1:17" x14ac:dyDescent="0.25">
      <c r="A6344" s="1">
        <v>42742</v>
      </c>
      <c r="B6344">
        <v>725000</v>
      </c>
      <c r="C6344" t="s">
        <v>2</v>
      </c>
      <c r="D6344" t="s">
        <v>12432</v>
      </c>
      <c r="E6344" t="s">
        <v>10</v>
      </c>
      <c r="F6344">
        <v>3081</v>
      </c>
      <c r="G6344">
        <v>2</v>
      </c>
      <c r="H6344">
        <v>1</v>
      </c>
      <c r="I6344">
        <v>3</v>
      </c>
      <c r="J6344">
        <v>577</v>
      </c>
      <c r="K6344">
        <v>1955</v>
      </c>
      <c r="L6344" t="s">
        <v>6450</v>
      </c>
      <c r="M6344" t="s">
        <v>748</v>
      </c>
      <c r="N6344" t="s">
        <v>150</v>
      </c>
      <c r="O6344" s="6" t="str">
        <f>INDEX(lkp_Region,MATCH(tbl_Sales[[#This Row],[Suburb]],lkp_Suburb,0))</f>
        <v>Eastern Metropolitan</v>
      </c>
      <c r="P6344" s="6">
        <f>MONTH(tbl_Sales[[#This Row],[Date]])</f>
        <v>1</v>
      </c>
      <c r="Q6344" s="6">
        <f>YEAR(tbl_Sales[[#This Row],[Date]])</f>
        <v>2017</v>
      </c>
    </row>
    <row r="6345" spans="1:17" x14ac:dyDescent="0.25">
      <c r="A6345" s="1">
        <v>42743</v>
      </c>
      <c r="B6345">
        <v>675000</v>
      </c>
      <c r="C6345" t="s">
        <v>13</v>
      </c>
      <c r="D6345" t="s">
        <v>12427</v>
      </c>
      <c r="E6345" t="s">
        <v>5</v>
      </c>
      <c r="F6345">
        <v>3068</v>
      </c>
      <c r="G6345">
        <v>2</v>
      </c>
      <c r="H6345">
        <v>1</v>
      </c>
      <c r="I6345">
        <v>2</v>
      </c>
      <c r="J6345">
        <v>0</v>
      </c>
      <c r="K6345">
        <v>2010</v>
      </c>
      <c r="L6345" t="s">
        <v>6451</v>
      </c>
      <c r="M6345" t="s">
        <v>72</v>
      </c>
      <c r="N6345" t="s">
        <v>8</v>
      </c>
      <c r="O6345" s="6" t="str">
        <f>INDEX(lkp_Region,MATCH(tbl_Sales[[#This Row],[Suburb]],lkp_Suburb,0))</f>
        <v>Northern Metropolitan</v>
      </c>
      <c r="P6345" s="6">
        <f>MONTH(tbl_Sales[[#This Row],[Date]])</f>
        <v>1</v>
      </c>
      <c r="Q6345" s="6">
        <f>YEAR(tbl_Sales[[#This Row],[Date]])</f>
        <v>2017</v>
      </c>
    </row>
    <row r="6346" spans="1:17" x14ac:dyDescent="0.25">
      <c r="A6346" s="1">
        <v>42743</v>
      </c>
      <c r="B6346">
        <v>1074000</v>
      </c>
      <c r="C6346" t="s">
        <v>2</v>
      </c>
      <c r="D6346" t="s">
        <v>12427</v>
      </c>
      <c r="E6346" t="s">
        <v>10</v>
      </c>
      <c r="F6346">
        <v>3121</v>
      </c>
      <c r="G6346">
        <v>3</v>
      </c>
      <c r="H6346">
        <v>1</v>
      </c>
      <c r="I6346">
        <v>0</v>
      </c>
      <c r="J6346">
        <v>245</v>
      </c>
      <c r="K6346">
        <v>1900</v>
      </c>
      <c r="L6346" t="s">
        <v>6452</v>
      </c>
      <c r="M6346" t="s">
        <v>6</v>
      </c>
      <c r="N6346" t="s">
        <v>8</v>
      </c>
      <c r="O6346" s="6" t="str">
        <f>INDEX(lkp_Region,MATCH(tbl_Sales[[#This Row],[Suburb]],lkp_Suburb,0))</f>
        <v>Northern Metropolitan</v>
      </c>
      <c r="P6346" s="6">
        <f>MONTH(tbl_Sales[[#This Row],[Date]])</f>
        <v>1</v>
      </c>
      <c r="Q6346" s="6">
        <f>YEAR(tbl_Sales[[#This Row],[Date]])</f>
        <v>2017</v>
      </c>
    </row>
    <row r="6347" spans="1:17" x14ac:dyDescent="0.25">
      <c r="A6347" s="1">
        <v>42743</v>
      </c>
      <c r="B6347">
        <v>1417000</v>
      </c>
      <c r="C6347" t="s">
        <v>2</v>
      </c>
      <c r="D6347" t="s">
        <v>12427</v>
      </c>
      <c r="E6347" t="s">
        <v>5</v>
      </c>
      <c r="F6347">
        <v>3068</v>
      </c>
      <c r="G6347">
        <v>2</v>
      </c>
      <c r="H6347">
        <v>1</v>
      </c>
      <c r="I6347">
        <v>0</v>
      </c>
      <c r="J6347">
        <v>197</v>
      </c>
      <c r="L6347" t="s">
        <v>6453</v>
      </c>
      <c r="M6347" t="s">
        <v>323</v>
      </c>
      <c r="N6347" t="s">
        <v>8</v>
      </c>
      <c r="O6347" s="6" t="str">
        <f>INDEX(lkp_Region,MATCH(tbl_Sales[[#This Row],[Suburb]],lkp_Suburb,0))</f>
        <v>Northern Metropolitan</v>
      </c>
      <c r="P6347" s="6">
        <f>MONTH(tbl_Sales[[#This Row],[Date]])</f>
        <v>1</v>
      </c>
      <c r="Q6347" s="6">
        <f>YEAR(tbl_Sales[[#This Row],[Date]])</f>
        <v>2017</v>
      </c>
    </row>
    <row r="6348" spans="1:17" x14ac:dyDescent="0.25">
      <c r="A6348" s="1">
        <v>42743</v>
      </c>
      <c r="B6348">
        <v>340000</v>
      </c>
      <c r="C6348" t="s">
        <v>13</v>
      </c>
      <c r="D6348" t="s">
        <v>12427</v>
      </c>
      <c r="E6348" t="s">
        <v>5</v>
      </c>
      <c r="F6348">
        <v>3128</v>
      </c>
      <c r="G6348">
        <v>1</v>
      </c>
      <c r="H6348">
        <v>1</v>
      </c>
      <c r="I6348">
        <v>1</v>
      </c>
      <c r="J6348">
        <v>29</v>
      </c>
      <c r="L6348" t="s">
        <v>6454</v>
      </c>
      <c r="M6348" t="s">
        <v>151</v>
      </c>
      <c r="N6348" t="s">
        <v>14</v>
      </c>
      <c r="O6348" s="6" t="str">
        <f>INDEX(lkp_Region,MATCH(tbl_Sales[[#This Row],[Suburb]],lkp_Suburb,0))</f>
        <v>Eastern Metropolitan</v>
      </c>
      <c r="P6348" s="6">
        <f>MONTH(tbl_Sales[[#This Row],[Date]])</f>
        <v>1</v>
      </c>
      <c r="Q6348" s="6">
        <f>YEAR(tbl_Sales[[#This Row],[Date]])</f>
        <v>2017</v>
      </c>
    </row>
    <row r="6349" spans="1:17" x14ac:dyDescent="0.25">
      <c r="A6349" s="1">
        <v>42743</v>
      </c>
      <c r="B6349">
        <v>280000</v>
      </c>
      <c r="C6349" t="s">
        <v>13</v>
      </c>
      <c r="D6349" t="s">
        <v>12427</v>
      </c>
      <c r="E6349" t="s">
        <v>5</v>
      </c>
      <c r="F6349">
        <v>3141</v>
      </c>
      <c r="G6349">
        <v>1</v>
      </c>
      <c r="H6349">
        <v>1</v>
      </c>
      <c r="I6349">
        <v>0</v>
      </c>
      <c r="J6349">
        <v>0</v>
      </c>
      <c r="K6349">
        <v>1910</v>
      </c>
      <c r="L6349" t="s">
        <v>6455</v>
      </c>
      <c r="M6349" t="s">
        <v>111</v>
      </c>
      <c r="N6349" t="s">
        <v>76</v>
      </c>
      <c r="O6349" s="6" t="str">
        <f>INDEX(lkp_Region,MATCH(tbl_Sales[[#This Row],[Suburb]],lkp_Suburb,0))</f>
        <v>Southern Metropolitan</v>
      </c>
      <c r="P6349" s="6">
        <f>MONTH(tbl_Sales[[#This Row],[Date]])</f>
        <v>1</v>
      </c>
      <c r="Q6349" s="6">
        <f>YEAR(tbl_Sales[[#This Row],[Date]])</f>
        <v>2017</v>
      </c>
    </row>
    <row r="6350" spans="1:17" x14ac:dyDescent="0.25">
      <c r="A6350" s="1">
        <v>42743</v>
      </c>
      <c r="B6350">
        <v>411000</v>
      </c>
      <c r="C6350" t="s">
        <v>13</v>
      </c>
      <c r="D6350" t="s">
        <v>12423</v>
      </c>
      <c r="E6350" t="s">
        <v>5</v>
      </c>
      <c r="F6350">
        <v>3146</v>
      </c>
      <c r="G6350">
        <v>2</v>
      </c>
      <c r="H6350">
        <v>1</v>
      </c>
      <c r="I6350">
        <v>1</v>
      </c>
      <c r="J6350">
        <v>0</v>
      </c>
      <c r="K6350">
        <v>1970</v>
      </c>
      <c r="L6350" t="s">
        <v>6456</v>
      </c>
      <c r="M6350" t="s">
        <v>102</v>
      </c>
      <c r="N6350" t="s">
        <v>76</v>
      </c>
      <c r="O6350" s="6" t="str">
        <f>INDEX(lkp_Region,MATCH(tbl_Sales[[#This Row],[Suburb]],lkp_Suburb,0))</f>
        <v>Southern Metropolitan</v>
      </c>
      <c r="P6350" s="6">
        <f>MONTH(tbl_Sales[[#This Row],[Date]])</f>
        <v>1</v>
      </c>
      <c r="Q6350" s="6">
        <f>YEAR(tbl_Sales[[#This Row],[Date]])</f>
        <v>2017</v>
      </c>
    </row>
    <row r="6351" spans="1:17" x14ac:dyDescent="0.25">
      <c r="A6351" s="1">
        <v>42743</v>
      </c>
      <c r="B6351">
        <v>520000</v>
      </c>
      <c r="C6351" t="s">
        <v>13</v>
      </c>
      <c r="D6351" t="s">
        <v>12427</v>
      </c>
      <c r="E6351" t="s">
        <v>5</v>
      </c>
      <c r="F6351">
        <v>3181</v>
      </c>
      <c r="G6351">
        <v>2</v>
      </c>
      <c r="H6351">
        <v>1</v>
      </c>
      <c r="I6351">
        <v>1</v>
      </c>
      <c r="J6351">
        <v>0</v>
      </c>
      <c r="L6351" t="s">
        <v>6457</v>
      </c>
      <c r="M6351" t="s">
        <v>431</v>
      </c>
      <c r="N6351" t="s">
        <v>76</v>
      </c>
      <c r="O6351" s="6" t="str">
        <f>INDEX(lkp_Region,MATCH(tbl_Sales[[#This Row],[Suburb]],lkp_Suburb,0))</f>
        <v>Southern Metropolitan</v>
      </c>
      <c r="P6351" s="6">
        <f>MONTH(tbl_Sales[[#This Row],[Date]])</f>
        <v>1</v>
      </c>
      <c r="Q6351" s="6">
        <f>YEAR(tbl_Sales[[#This Row],[Date]])</f>
        <v>2017</v>
      </c>
    </row>
    <row r="6352" spans="1:17" x14ac:dyDescent="0.25">
      <c r="A6352" s="1">
        <v>42743</v>
      </c>
      <c r="B6352">
        <v>613000</v>
      </c>
      <c r="C6352" t="s">
        <v>13</v>
      </c>
      <c r="D6352" t="s">
        <v>12425</v>
      </c>
      <c r="E6352" t="s">
        <v>10</v>
      </c>
      <c r="F6352">
        <v>3141</v>
      </c>
      <c r="G6352">
        <v>2</v>
      </c>
      <c r="H6352">
        <v>1</v>
      </c>
      <c r="I6352">
        <v>1</v>
      </c>
      <c r="J6352">
        <v>0</v>
      </c>
      <c r="K6352">
        <v>1970</v>
      </c>
      <c r="L6352" t="s">
        <v>6458</v>
      </c>
      <c r="M6352" t="s">
        <v>111</v>
      </c>
      <c r="N6352" t="s">
        <v>76</v>
      </c>
      <c r="O6352" s="6" t="str">
        <f>INDEX(lkp_Region,MATCH(tbl_Sales[[#This Row],[Suburb]],lkp_Suburb,0))</f>
        <v>Southern Metropolitan</v>
      </c>
      <c r="P6352" s="6">
        <f>MONTH(tbl_Sales[[#This Row],[Date]])</f>
        <v>1</v>
      </c>
      <c r="Q6352" s="6">
        <f>YEAR(tbl_Sales[[#This Row],[Date]])</f>
        <v>2017</v>
      </c>
    </row>
    <row r="6353" spans="1:17" x14ac:dyDescent="0.25">
      <c r="A6353" s="1">
        <v>42743</v>
      </c>
      <c r="B6353">
        <v>1240000</v>
      </c>
      <c r="C6353" t="s">
        <v>51</v>
      </c>
      <c r="D6353" t="s">
        <v>12429</v>
      </c>
      <c r="E6353" t="s">
        <v>5</v>
      </c>
      <c r="F6353">
        <v>3145</v>
      </c>
      <c r="G6353">
        <v>4</v>
      </c>
      <c r="H6353">
        <v>2</v>
      </c>
      <c r="I6353">
        <v>2</v>
      </c>
      <c r="J6353">
        <v>310</v>
      </c>
      <c r="K6353">
        <v>1990</v>
      </c>
      <c r="L6353" t="s">
        <v>6459</v>
      </c>
      <c r="M6353" t="s">
        <v>74</v>
      </c>
      <c r="N6353" t="s">
        <v>76</v>
      </c>
      <c r="O6353" s="6" t="str">
        <f>INDEX(lkp_Region,MATCH(tbl_Sales[[#This Row],[Suburb]],lkp_Suburb,0))</f>
        <v>Southern Metropolitan</v>
      </c>
      <c r="P6353" s="6">
        <f>MONTH(tbl_Sales[[#This Row],[Date]])</f>
        <v>1</v>
      </c>
      <c r="Q6353" s="6">
        <f>YEAR(tbl_Sales[[#This Row],[Date]])</f>
        <v>2017</v>
      </c>
    </row>
    <row r="6354" spans="1:17" x14ac:dyDescent="0.25">
      <c r="A6354" s="1">
        <v>42743</v>
      </c>
      <c r="B6354">
        <v>430000</v>
      </c>
      <c r="C6354" t="s">
        <v>13</v>
      </c>
      <c r="D6354" t="s">
        <v>12429</v>
      </c>
      <c r="E6354" t="s">
        <v>10</v>
      </c>
      <c r="F6354">
        <v>3182</v>
      </c>
      <c r="G6354">
        <v>2</v>
      </c>
      <c r="H6354">
        <v>1</v>
      </c>
      <c r="I6354">
        <v>1</v>
      </c>
      <c r="J6354">
        <v>0</v>
      </c>
      <c r="K6354">
        <v>1970</v>
      </c>
      <c r="L6354" t="s">
        <v>6460</v>
      </c>
      <c r="M6354" t="s">
        <v>156</v>
      </c>
      <c r="N6354" t="s">
        <v>26</v>
      </c>
      <c r="O6354" s="6" t="str">
        <f>INDEX(lkp_Region,MATCH(tbl_Sales[[#This Row],[Suburb]],lkp_Suburb,0))</f>
        <v>Southern Metropolitan</v>
      </c>
      <c r="P6354" s="6">
        <f>MONTH(tbl_Sales[[#This Row],[Date]])</f>
        <v>1</v>
      </c>
      <c r="Q6354" s="6">
        <f>YEAR(tbl_Sales[[#This Row],[Date]])</f>
        <v>2017</v>
      </c>
    </row>
    <row r="6355" spans="1:17" x14ac:dyDescent="0.25">
      <c r="A6355" s="1">
        <v>42743</v>
      </c>
      <c r="B6355">
        <v>640000</v>
      </c>
      <c r="C6355" t="s">
        <v>13</v>
      </c>
      <c r="D6355" t="s">
        <v>12425</v>
      </c>
      <c r="E6355" t="s">
        <v>10</v>
      </c>
      <c r="F6355">
        <v>3184</v>
      </c>
      <c r="G6355">
        <v>2</v>
      </c>
      <c r="H6355">
        <v>1</v>
      </c>
      <c r="I6355">
        <v>0</v>
      </c>
      <c r="J6355">
        <v>0</v>
      </c>
      <c r="K6355">
        <v>1940</v>
      </c>
      <c r="L6355" t="s">
        <v>6461</v>
      </c>
      <c r="M6355" t="s">
        <v>58</v>
      </c>
      <c r="N6355" t="s">
        <v>26</v>
      </c>
      <c r="O6355" s="6" t="str">
        <f>INDEX(lkp_Region,MATCH(tbl_Sales[[#This Row],[Suburb]],lkp_Suburb,0))</f>
        <v>Southern Metropolitan</v>
      </c>
      <c r="P6355" s="6">
        <f>MONTH(tbl_Sales[[#This Row],[Date]])</f>
        <v>1</v>
      </c>
      <c r="Q6355" s="6">
        <f>YEAR(tbl_Sales[[#This Row],[Date]])</f>
        <v>2017</v>
      </c>
    </row>
    <row r="6356" spans="1:17" x14ac:dyDescent="0.25">
      <c r="A6356" s="1">
        <v>42743</v>
      </c>
      <c r="B6356">
        <v>660000</v>
      </c>
      <c r="C6356" t="s">
        <v>13</v>
      </c>
      <c r="D6356" t="s">
        <v>12433</v>
      </c>
      <c r="E6356" t="s">
        <v>10</v>
      </c>
      <c r="F6356">
        <v>3185</v>
      </c>
      <c r="G6356">
        <v>2</v>
      </c>
      <c r="H6356">
        <v>1</v>
      </c>
      <c r="I6356">
        <v>0</v>
      </c>
      <c r="J6356">
        <v>477</v>
      </c>
      <c r="L6356" t="s">
        <v>6462</v>
      </c>
      <c r="M6356" t="s">
        <v>154</v>
      </c>
      <c r="N6356" t="s">
        <v>26</v>
      </c>
      <c r="O6356" s="6" t="str">
        <f>INDEX(lkp_Region,MATCH(tbl_Sales[[#This Row],[Suburb]],lkp_Suburb,0))</f>
        <v>Southern Metropolitan</v>
      </c>
      <c r="P6356" s="6">
        <f>MONTH(tbl_Sales[[#This Row],[Date]])</f>
        <v>1</v>
      </c>
      <c r="Q6356" s="6">
        <f>YEAR(tbl_Sales[[#This Row],[Date]])</f>
        <v>2017</v>
      </c>
    </row>
    <row r="6357" spans="1:17" x14ac:dyDescent="0.25">
      <c r="A6357" s="1">
        <v>42743</v>
      </c>
      <c r="B6357">
        <v>688000</v>
      </c>
      <c r="C6357" t="s">
        <v>2</v>
      </c>
      <c r="D6357" t="s">
        <v>12425</v>
      </c>
      <c r="E6357" t="s">
        <v>10</v>
      </c>
      <c r="F6357">
        <v>3046</v>
      </c>
      <c r="G6357">
        <v>3</v>
      </c>
      <c r="H6357">
        <v>1</v>
      </c>
      <c r="I6357">
        <v>4</v>
      </c>
      <c r="J6357">
        <v>700</v>
      </c>
      <c r="L6357" t="s">
        <v>6463</v>
      </c>
      <c r="M6357" t="s">
        <v>78</v>
      </c>
      <c r="N6357" t="s">
        <v>18</v>
      </c>
      <c r="O6357" s="6" t="str">
        <f>INDEX(lkp_Region,MATCH(tbl_Sales[[#This Row],[Suburb]],lkp_Suburb,0))</f>
        <v>Northern Metropolitan</v>
      </c>
      <c r="P6357" s="6">
        <f>MONTH(tbl_Sales[[#This Row],[Date]])</f>
        <v>1</v>
      </c>
      <c r="Q6357" s="6">
        <f>YEAR(tbl_Sales[[#This Row],[Date]])</f>
        <v>2017</v>
      </c>
    </row>
    <row r="6358" spans="1:17" x14ac:dyDescent="0.25">
      <c r="A6358" s="1">
        <v>42743</v>
      </c>
      <c r="B6358">
        <v>800000</v>
      </c>
      <c r="C6358" t="s">
        <v>2</v>
      </c>
      <c r="D6358" t="s">
        <v>12425</v>
      </c>
      <c r="E6358" t="s">
        <v>10</v>
      </c>
      <c r="F6358">
        <v>3046</v>
      </c>
      <c r="G6358">
        <v>3</v>
      </c>
      <c r="H6358">
        <v>2</v>
      </c>
      <c r="I6358">
        <v>2</v>
      </c>
      <c r="J6358">
        <v>565</v>
      </c>
      <c r="K6358">
        <v>1960</v>
      </c>
      <c r="L6358" t="s">
        <v>6464</v>
      </c>
      <c r="M6358" t="s">
        <v>391</v>
      </c>
      <c r="N6358" t="s">
        <v>18</v>
      </c>
      <c r="O6358" s="6" t="str">
        <f>INDEX(lkp_Region,MATCH(tbl_Sales[[#This Row],[Suburb]],lkp_Suburb,0))</f>
        <v>Northern Metropolitan</v>
      </c>
      <c r="P6358" s="6">
        <f>MONTH(tbl_Sales[[#This Row],[Date]])</f>
        <v>1</v>
      </c>
      <c r="Q6358" s="6">
        <f>YEAR(tbl_Sales[[#This Row],[Date]])</f>
        <v>2017</v>
      </c>
    </row>
    <row r="6359" spans="1:17" x14ac:dyDescent="0.25">
      <c r="A6359" s="1">
        <v>42743</v>
      </c>
      <c r="B6359">
        <v>1090000</v>
      </c>
      <c r="C6359" t="s">
        <v>2</v>
      </c>
      <c r="D6359" t="s">
        <v>12428</v>
      </c>
      <c r="E6359" t="s">
        <v>10</v>
      </c>
      <c r="F6359">
        <v>3058</v>
      </c>
      <c r="G6359">
        <v>3</v>
      </c>
      <c r="H6359">
        <v>1</v>
      </c>
      <c r="I6359">
        <v>1</v>
      </c>
      <c r="J6359">
        <v>464</v>
      </c>
      <c r="L6359" t="s">
        <v>6465</v>
      </c>
      <c r="M6359" t="s">
        <v>41</v>
      </c>
      <c r="N6359" t="s">
        <v>18</v>
      </c>
      <c r="O6359" s="6" t="str">
        <f>INDEX(lkp_Region,MATCH(tbl_Sales[[#This Row],[Suburb]],lkp_Suburb,0))</f>
        <v>Northern Metropolitan</v>
      </c>
      <c r="P6359" s="6">
        <f>MONTH(tbl_Sales[[#This Row],[Date]])</f>
        <v>1</v>
      </c>
      <c r="Q6359" s="6">
        <f>YEAR(tbl_Sales[[#This Row],[Date]])</f>
        <v>2017</v>
      </c>
    </row>
    <row r="6360" spans="1:17" x14ac:dyDescent="0.25">
      <c r="A6360" s="1">
        <v>42743</v>
      </c>
      <c r="B6360">
        <v>1650000</v>
      </c>
      <c r="C6360" t="s">
        <v>2</v>
      </c>
      <c r="D6360" t="s">
        <v>12427</v>
      </c>
      <c r="E6360" t="s">
        <v>10</v>
      </c>
      <c r="F6360">
        <v>3056</v>
      </c>
      <c r="G6360">
        <v>3</v>
      </c>
      <c r="H6360">
        <v>1</v>
      </c>
      <c r="I6360">
        <v>2</v>
      </c>
      <c r="J6360">
        <v>495</v>
      </c>
      <c r="K6360">
        <v>1920</v>
      </c>
      <c r="L6360" t="s">
        <v>6466</v>
      </c>
      <c r="M6360" t="s">
        <v>117</v>
      </c>
      <c r="N6360" t="s">
        <v>18</v>
      </c>
      <c r="O6360" s="6" t="str">
        <f>INDEX(lkp_Region,MATCH(tbl_Sales[[#This Row],[Suburb]],lkp_Suburb,0))</f>
        <v>Northern Metropolitan</v>
      </c>
      <c r="P6360" s="6">
        <f>MONTH(tbl_Sales[[#This Row],[Date]])</f>
        <v>1</v>
      </c>
      <c r="Q6360" s="6">
        <f>YEAR(tbl_Sales[[#This Row],[Date]])</f>
        <v>2017</v>
      </c>
    </row>
    <row r="6361" spans="1:17" x14ac:dyDescent="0.25">
      <c r="A6361" s="1">
        <v>42743</v>
      </c>
      <c r="B6361">
        <v>380000</v>
      </c>
      <c r="C6361" t="s">
        <v>13</v>
      </c>
      <c r="D6361" t="s">
        <v>12428</v>
      </c>
      <c r="E6361" t="s">
        <v>5</v>
      </c>
      <c r="F6361">
        <v>3040</v>
      </c>
      <c r="G6361">
        <v>2</v>
      </c>
      <c r="H6361">
        <v>1</v>
      </c>
      <c r="I6361">
        <v>1</v>
      </c>
      <c r="J6361">
        <v>622</v>
      </c>
      <c r="K6361">
        <v>1970</v>
      </c>
      <c r="L6361" t="s">
        <v>6467</v>
      </c>
      <c r="M6361" t="s">
        <v>190</v>
      </c>
      <c r="N6361" t="s">
        <v>49</v>
      </c>
      <c r="O6361" s="6" t="str">
        <f>INDEX(lkp_Region,MATCH(tbl_Sales[[#This Row],[Suburb]],lkp_Suburb,0))</f>
        <v>Western Metropolitan</v>
      </c>
      <c r="P6361" s="6">
        <f>MONTH(tbl_Sales[[#This Row],[Date]])</f>
        <v>1</v>
      </c>
      <c r="Q6361" s="6">
        <f>YEAR(tbl_Sales[[#This Row],[Date]])</f>
        <v>2017</v>
      </c>
    </row>
    <row r="6362" spans="1:17" x14ac:dyDescent="0.25">
      <c r="A6362" s="1">
        <v>42743</v>
      </c>
      <c r="B6362">
        <v>411000</v>
      </c>
      <c r="C6362" t="s">
        <v>13</v>
      </c>
      <c r="D6362" t="s">
        <v>12423</v>
      </c>
      <c r="E6362" t="s">
        <v>5</v>
      </c>
      <c r="F6362">
        <v>3034</v>
      </c>
      <c r="G6362">
        <v>2</v>
      </c>
      <c r="H6362">
        <v>1</v>
      </c>
      <c r="I6362">
        <v>1</v>
      </c>
      <c r="J6362">
        <v>0</v>
      </c>
      <c r="K6362">
        <v>1995</v>
      </c>
      <c r="L6362" t="s">
        <v>6468</v>
      </c>
      <c r="M6362" t="s">
        <v>524</v>
      </c>
      <c r="N6362" t="s">
        <v>49</v>
      </c>
      <c r="O6362" s="6" t="str">
        <f>INDEX(lkp_Region,MATCH(tbl_Sales[[#This Row],[Suburb]],lkp_Suburb,0))</f>
        <v>Western Metropolitan</v>
      </c>
      <c r="P6362" s="6">
        <f>MONTH(tbl_Sales[[#This Row],[Date]])</f>
        <v>1</v>
      </c>
      <c r="Q6362" s="6">
        <f>YEAR(tbl_Sales[[#This Row],[Date]])</f>
        <v>2017</v>
      </c>
    </row>
    <row r="6363" spans="1:17" x14ac:dyDescent="0.25">
      <c r="A6363" s="1">
        <v>42743</v>
      </c>
      <c r="B6363">
        <v>445000</v>
      </c>
      <c r="C6363" t="s">
        <v>13</v>
      </c>
      <c r="D6363" t="s">
        <v>12427</v>
      </c>
      <c r="E6363" t="s">
        <v>10</v>
      </c>
      <c r="F6363">
        <v>3040</v>
      </c>
      <c r="G6363">
        <v>2</v>
      </c>
      <c r="H6363">
        <v>1</v>
      </c>
      <c r="I6363">
        <v>1</v>
      </c>
      <c r="J6363">
        <v>916</v>
      </c>
      <c r="L6363" t="s">
        <v>6469</v>
      </c>
      <c r="M6363" t="s">
        <v>47</v>
      </c>
      <c r="N6363" t="s">
        <v>49</v>
      </c>
      <c r="O6363" s="6" t="str">
        <f>INDEX(lkp_Region,MATCH(tbl_Sales[[#This Row],[Suburb]],lkp_Suburb,0))</f>
        <v>Western Metropolitan</v>
      </c>
      <c r="P6363" s="6">
        <f>MONTH(tbl_Sales[[#This Row],[Date]])</f>
        <v>1</v>
      </c>
      <c r="Q6363" s="6">
        <f>YEAR(tbl_Sales[[#This Row],[Date]])</f>
        <v>2017</v>
      </c>
    </row>
    <row r="6364" spans="1:17" x14ac:dyDescent="0.25">
      <c r="A6364" s="1">
        <v>42743</v>
      </c>
      <c r="B6364">
        <v>790000</v>
      </c>
      <c r="C6364" t="s">
        <v>2</v>
      </c>
      <c r="D6364" t="s">
        <v>12423</v>
      </c>
      <c r="E6364" t="s">
        <v>10</v>
      </c>
      <c r="F6364">
        <v>3034</v>
      </c>
      <c r="G6364">
        <v>4</v>
      </c>
      <c r="H6364">
        <v>2</v>
      </c>
      <c r="I6364">
        <v>2</v>
      </c>
      <c r="J6364">
        <v>570</v>
      </c>
      <c r="L6364" t="s">
        <v>6470</v>
      </c>
      <c r="M6364" t="s">
        <v>524</v>
      </c>
      <c r="N6364" t="s">
        <v>49</v>
      </c>
      <c r="O6364" s="6" t="str">
        <f>INDEX(lkp_Region,MATCH(tbl_Sales[[#This Row],[Suburb]],lkp_Suburb,0))</f>
        <v>Western Metropolitan</v>
      </c>
      <c r="P6364" s="6">
        <f>MONTH(tbl_Sales[[#This Row],[Date]])</f>
        <v>1</v>
      </c>
      <c r="Q6364" s="6">
        <f>YEAR(tbl_Sales[[#This Row],[Date]])</f>
        <v>2017</v>
      </c>
    </row>
    <row r="6365" spans="1:17" x14ac:dyDescent="0.25">
      <c r="A6365" s="1">
        <v>42743</v>
      </c>
      <c r="B6365">
        <v>845000</v>
      </c>
      <c r="C6365" t="s">
        <v>2</v>
      </c>
      <c r="D6365" t="s">
        <v>12427</v>
      </c>
      <c r="E6365" t="s">
        <v>10</v>
      </c>
      <c r="F6365">
        <v>3031</v>
      </c>
      <c r="G6365">
        <v>2</v>
      </c>
      <c r="H6365">
        <v>1</v>
      </c>
      <c r="I6365">
        <v>1</v>
      </c>
      <c r="J6365">
        <v>0</v>
      </c>
      <c r="K6365">
        <v>1910</v>
      </c>
      <c r="L6365" t="s">
        <v>3793</v>
      </c>
      <c r="M6365" t="s">
        <v>288</v>
      </c>
      <c r="N6365" t="s">
        <v>49</v>
      </c>
      <c r="O6365" s="6" t="str">
        <f>INDEX(lkp_Region,MATCH(tbl_Sales[[#This Row],[Suburb]],lkp_Suburb,0))</f>
        <v>Northern Metropolitan</v>
      </c>
      <c r="P6365" s="6">
        <f>MONTH(tbl_Sales[[#This Row],[Date]])</f>
        <v>1</v>
      </c>
      <c r="Q6365" s="6">
        <f>YEAR(tbl_Sales[[#This Row],[Date]])</f>
        <v>2017</v>
      </c>
    </row>
    <row r="6366" spans="1:17" x14ac:dyDescent="0.25">
      <c r="A6366" s="1">
        <v>42743</v>
      </c>
      <c r="B6366">
        <v>241000</v>
      </c>
      <c r="C6366" t="s">
        <v>13</v>
      </c>
      <c r="D6366" t="s">
        <v>12428</v>
      </c>
      <c r="E6366" t="s">
        <v>10</v>
      </c>
      <c r="F6366">
        <v>3012</v>
      </c>
      <c r="G6366">
        <v>1</v>
      </c>
      <c r="H6366">
        <v>1</v>
      </c>
      <c r="I6366">
        <v>1</v>
      </c>
      <c r="J6366">
        <v>0</v>
      </c>
      <c r="L6366" t="s">
        <v>6471</v>
      </c>
      <c r="M6366" t="s">
        <v>53</v>
      </c>
      <c r="N6366" t="s">
        <v>21</v>
      </c>
      <c r="O6366" s="6" t="str">
        <f>INDEX(lkp_Region,MATCH(tbl_Sales[[#This Row],[Suburb]],lkp_Suburb,0))</f>
        <v>Western Metropolitan</v>
      </c>
      <c r="P6366" s="6">
        <f>MONTH(tbl_Sales[[#This Row],[Date]])</f>
        <v>1</v>
      </c>
      <c r="Q6366" s="6">
        <f>YEAR(tbl_Sales[[#This Row],[Date]])</f>
        <v>2017</v>
      </c>
    </row>
    <row r="6367" spans="1:17" x14ac:dyDescent="0.25">
      <c r="A6367" s="1">
        <v>42743</v>
      </c>
      <c r="B6367">
        <v>1300000</v>
      </c>
      <c r="C6367" t="s">
        <v>2</v>
      </c>
      <c r="D6367" t="s">
        <v>12428</v>
      </c>
      <c r="E6367" t="s">
        <v>10</v>
      </c>
      <c r="F6367">
        <v>3011</v>
      </c>
      <c r="G6367">
        <v>4</v>
      </c>
      <c r="H6367">
        <v>2</v>
      </c>
      <c r="I6367">
        <v>3</v>
      </c>
      <c r="J6367">
        <v>0</v>
      </c>
      <c r="K6367">
        <v>1950</v>
      </c>
      <c r="L6367" t="s">
        <v>6472</v>
      </c>
      <c r="M6367" t="s">
        <v>22</v>
      </c>
      <c r="N6367" t="s">
        <v>21</v>
      </c>
      <c r="O6367" s="6" t="str">
        <f>INDEX(lkp_Region,MATCH(tbl_Sales[[#This Row],[Suburb]],lkp_Suburb,0))</f>
        <v>Western Metropolitan</v>
      </c>
      <c r="P6367" s="6">
        <f>MONTH(tbl_Sales[[#This Row],[Date]])</f>
        <v>1</v>
      </c>
      <c r="Q6367" s="6">
        <f>YEAR(tbl_Sales[[#This Row],[Date]])</f>
        <v>2017</v>
      </c>
    </row>
    <row r="6368" spans="1:17" x14ac:dyDescent="0.25">
      <c r="A6368" s="1">
        <v>42743</v>
      </c>
      <c r="B6368">
        <v>1335000</v>
      </c>
      <c r="C6368" t="s">
        <v>2</v>
      </c>
      <c r="D6368" t="s">
        <v>12428</v>
      </c>
      <c r="E6368" t="s">
        <v>10</v>
      </c>
      <c r="F6368">
        <v>3018</v>
      </c>
      <c r="G6368">
        <v>3</v>
      </c>
      <c r="H6368">
        <v>1</v>
      </c>
      <c r="I6368">
        <v>4</v>
      </c>
      <c r="J6368">
        <v>777</v>
      </c>
      <c r="K6368">
        <v>1953</v>
      </c>
      <c r="L6368" t="s">
        <v>6473</v>
      </c>
      <c r="M6368" t="s">
        <v>67</v>
      </c>
      <c r="N6368" t="s">
        <v>69</v>
      </c>
      <c r="O6368" s="6" t="str">
        <f>INDEX(lkp_Region,MATCH(tbl_Sales[[#This Row],[Suburb]],lkp_Suburb,0))</f>
        <v>Western Metropolitan</v>
      </c>
      <c r="P6368" s="6">
        <f>MONTH(tbl_Sales[[#This Row],[Date]])</f>
        <v>1</v>
      </c>
      <c r="Q6368" s="6">
        <f>YEAR(tbl_Sales[[#This Row],[Date]])</f>
        <v>2017</v>
      </c>
    </row>
    <row r="6369" spans="1:17" x14ac:dyDescent="0.25">
      <c r="A6369" s="1">
        <v>42743</v>
      </c>
      <c r="B6369">
        <v>255000</v>
      </c>
      <c r="C6369" t="s">
        <v>13</v>
      </c>
      <c r="D6369" t="s">
        <v>12427</v>
      </c>
      <c r="E6369" t="s">
        <v>10</v>
      </c>
      <c r="F6369">
        <v>3163</v>
      </c>
      <c r="G6369">
        <v>1</v>
      </c>
      <c r="H6369">
        <v>1</v>
      </c>
      <c r="I6369">
        <v>1</v>
      </c>
      <c r="J6369">
        <v>0</v>
      </c>
      <c r="L6369" t="s">
        <v>6474</v>
      </c>
      <c r="M6369" t="s">
        <v>201</v>
      </c>
      <c r="N6369" t="s">
        <v>57</v>
      </c>
      <c r="O6369" s="6" t="str">
        <f>INDEX(lkp_Region,MATCH(tbl_Sales[[#This Row],[Suburb]],lkp_Suburb,0))</f>
        <v>Southern Metropolitan</v>
      </c>
      <c r="P6369" s="6">
        <f>MONTH(tbl_Sales[[#This Row],[Date]])</f>
        <v>1</v>
      </c>
      <c r="Q6369" s="6">
        <f>YEAR(tbl_Sales[[#This Row],[Date]])</f>
        <v>2017</v>
      </c>
    </row>
    <row r="6370" spans="1:17" x14ac:dyDescent="0.25">
      <c r="A6370" s="1">
        <v>42743</v>
      </c>
      <c r="B6370">
        <v>523000</v>
      </c>
      <c r="C6370" t="s">
        <v>13</v>
      </c>
      <c r="D6370" t="s">
        <v>12428</v>
      </c>
      <c r="E6370" t="s">
        <v>5</v>
      </c>
      <c r="F6370">
        <v>3161</v>
      </c>
      <c r="G6370">
        <v>2</v>
      </c>
      <c r="H6370">
        <v>1</v>
      </c>
      <c r="I6370">
        <v>1</v>
      </c>
      <c r="J6370">
        <v>0</v>
      </c>
      <c r="K6370">
        <v>1960</v>
      </c>
      <c r="L6370" t="s">
        <v>6475</v>
      </c>
      <c r="M6370" t="s">
        <v>338</v>
      </c>
      <c r="N6370" t="s">
        <v>57</v>
      </c>
      <c r="O6370" s="6" t="str">
        <f>INDEX(lkp_Region,MATCH(tbl_Sales[[#This Row],[Suburb]],lkp_Suburb,0))</f>
        <v>Southern Metropolitan</v>
      </c>
      <c r="P6370" s="6">
        <f>MONTH(tbl_Sales[[#This Row],[Date]])</f>
        <v>1</v>
      </c>
      <c r="Q6370" s="6">
        <f>YEAR(tbl_Sales[[#This Row],[Date]])</f>
        <v>2017</v>
      </c>
    </row>
    <row r="6371" spans="1:17" x14ac:dyDescent="0.25">
      <c r="A6371" s="1">
        <v>42743</v>
      </c>
      <c r="B6371">
        <v>770000</v>
      </c>
      <c r="C6371" t="s">
        <v>2</v>
      </c>
      <c r="D6371" t="s">
        <v>12429</v>
      </c>
      <c r="E6371" t="s">
        <v>5</v>
      </c>
      <c r="F6371">
        <v>3204</v>
      </c>
      <c r="G6371">
        <v>3</v>
      </c>
      <c r="H6371">
        <v>2</v>
      </c>
      <c r="I6371">
        <v>2</v>
      </c>
      <c r="J6371">
        <v>0</v>
      </c>
      <c r="K6371">
        <v>1987</v>
      </c>
      <c r="L6371" t="s">
        <v>6476</v>
      </c>
      <c r="M6371" t="s">
        <v>55</v>
      </c>
      <c r="N6371" t="s">
        <v>57</v>
      </c>
      <c r="O6371" s="6" t="str">
        <f>INDEX(lkp_Region,MATCH(tbl_Sales[[#This Row],[Suburb]],lkp_Suburb,0))</f>
        <v>Southern Metropolitan</v>
      </c>
      <c r="P6371" s="6">
        <f>MONTH(tbl_Sales[[#This Row],[Date]])</f>
        <v>1</v>
      </c>
      <c r="Q6371" s="6">
        <f>YEAR(tbl_Sales[[#This Row],[Date]])</f>
        <v>2017</v>
      </c>
    </row>
    <row r="6372" spans="1:17" x14ac:dyDescent="0.25">
      <c r="A6372" s="1">
        <v>42743</v>
      </c>
      <c r="B6372">
        <v>1235000</v>
      </c>
      <c r="C6372" t="s">
        <v>51</v>
      </c>
      <c r="D6372" t="s">
        <v>12429</v>
      </c>
      <c r="E6372" t="s">
        <v>10</v>
      </c>
      <c r="F6372">
        <v>3204</v>
      </c>
      <c r="G6372">
        <v>3</v>
      </c>
      <c r="H6372">
        <v>2</v>
      </c>
      <c r="I6372">
        <v>2</v>
      </c>
      <c r="J6372">
        <v>0</v>
      </c>
      <c r="K6372">
        <v>2012</v>
      </c>
      <c r="L6372" t="s">
        <v>6477</v>
      </c>
      <c r="M6372" t="s">
        <v>55</v>
      </c>
      <c r="N6372" t="s">
        <v>57</v>
      </c>
      <c r="O6372" s="6" t="str">
        <f>INDEX(lkp_Region,MATCH(tbl_Sales[[#This Row],[Suburb]],lkp_Suburb,0))</f>
        <v>Southern Metropolitan</v>
      </c>
      <c r="P6372" s="6">
        <f>MONTH(tbl_Sales[[#This Row],[Date]])</f>
        <v>1</v>
      </c>
      <c r="Q6372" s="6">
        <f>YEAR(tbl_Sales[[#This Row],[Date]])</f>
        <v>2017</v>
      </c>
    </row>
    <row r="6373" spans="1:17" x14ac:dyDescent="0.25">
      <c r="A6373" s="1">
        <v>42743</v>
      </c>
      <c r="B6373">
        <v>1360000</v>
      </c>
      <c r="C6373" t="s">
        <v>2</v>
      </c>
      <c r="D6373" t="s">
        <v>12428</v>
      </c>
      <c r="E6373" t="s">
        <v>5</v>
      </c>
      <c r="F6373">
        <v>3204</v>
      </c>
      <c r="G6373">
        <v>2</v>
      </c>
      <c r="H6373">
        <v>1</v>
      </c>
      <c r="I6373">
        <v>1</v>
      </c>
      <c r="J6373">
        <v>690</v>
      </c>
      <c r="K6373">
        <v>1930</v>
      </c>
      <c r="L6373" t="s">
        <v>6478</v>
      </c>
      <c r="M6373" t="s">
        <v>63</v>
      </c>
      <c r="N6373" t="s">
        <v>57</v>
      </c>
      <c r="O6373" s="6" t="str">
        <f>INDEX(lkp_Region,MATCH(tbl_Sales[[#This Row],[Suburb]],lkp_Suburb,0))</f>
        <v>Southern Metropolitan</v>
      </c>
      <c r="P6373" s="6">
        <f>MONTH(tbl_Sales[[#This Row],[Date]])</f>
        <v>1</v>
      </c>
      <c r="Q6373" s="6">
        <f>YEAR(tbl_Sales[[#This Row],[Date]])</f>
        <v>2017</v>
      </c>
    </row>
    <row r="6374" spans="1:17" x14ac:dyDescent="0.25">
      <c r="A6374" s="1">
        <v>42743</v>
      </c>
      <c r="B6374">
        <v>665000</v>
      </c>
      <c r="C6374" t="s">
        <v>13</v>
      </c>
      <c r="D6374" t="s">
        <v>12423</v>
      </c>
      <c r="E6374" t="s">
        <v>5</v>
      </c>
      <c r="F6374">
        <v>3070</v>
      </c>
      <c r="G6374">
        <v>2</v>
      </c>
      <c r="H6374">
        <v>1</v>
      </c>
      <c r="I6374">
        <v>1</v>
      </c>
      <c r="J6374">
        <v>120</v>
      </c>
      <c r="K6374">
        <v>1975</v>
      </c>
      <c r="L6374" t="s">
        <v>6479</v>
      </c>
      <c r="M6374" t="s">
        <v>271</v>
      </c>
      <c r="N6374" t="s">
        <v>62</v>
      </c>
      <c r="O6374" s="6" t="str">
        <f>INDEX(lkp_Region,MATCH(tbl_Sales[[#This Row],[Suburb]],lkp_Suburb,0))</f>
        <v>Northern Metropolitan</v>
      </c>
      <c r="P6374" s="6">
        <f>MONTH(tbl_Sales[[#This Row],[Date]])</f>
        <v>1</v>
      </c>
      <c r="Q6374" s="6">
        <f>YEAR(tbl_Sales[[#This Row],[Date]])</f>
        <v>2017</v>
      </c>
    </row>
    <row r="6375" spans="1:17" x14ac:dyDescent="0.25">
      <c r="A6375" s="1">
        <v>42743</v>
      </c>
      <c r="B6375">
        <v>905000</v>
      </c>
      <c r="C6375" t="s">
        <v>2</v>
      </c>
      <c r="D6375" t="s">
        <v>12427</v>
      </c>
      <c r="E6375" t="s">
        <v>10</v>
      </c>
      <c r="F6375">
        <v>3070</v>
      </c>
      <c r="G6375">
        <v>4</v>
      </c>
      <c r="H6375">
        <v>1</v>
      </c>
      <c r="I6375">
        <v>1</v>
      </c>
      <c r="J6375">
        <v>314</v>
      </c>
      <c r="L6375" t="s">
        <v>6480</v>
      </c>
      <c r="M6375" t="s">
        <v>271</v>
      </c>
      <c r="N6375" t="s">
        <v>62</v>
      </c>
      <c r="O6375" s="6" t="str">
        <f>INDEX(lkp_Region,MATCH(tbl_Sales[[#This Row],[Suburb]],lkp_Suburb,0))</f>
        <v>Northern Metropolitan</v>
      </c>
      <c r="P6375" s="6">
        <f>MONTH(tbl_Sales[[#This Row],[Date]])</f>
        <v>1</v>
      </c>
      <c r="Q6375" s="6">
        <f>YEAR(tbl_Sales[[#This Row],[Date]])</f>
        <v>2017</v>
      </c>
    </row>
    <row r="6376" spans="1:17" x14ac:dyDescent="0.25">
      <c r="A6376" s="1">
        <v>42743</v>
      </c>
      <c r="B6376">
        <v>2100000</v>
      </c>
      <c r="C6376" t="s">
        <v>2</v>
      </c>
      <c r="D6376" t="s">
        <v>12429</v>
      </c>
      <c r="E6376" t="s">
        <v>5</v>
      </c>
      <c r="F6376">
        <v>3070</v>
      </c>
      <c r="G6376">
        <v>4</v>
      </c>
      <c r="H6376">
        <v>1</v>
      </c>
      <c r="I6376">
        <v>2</v>
      </c>
      <c r="J6376">
        <v>0</v>
      </c>
      <c r="L6376" t="s">
        <v>6481</v>
      </c>
      <c r="M6376" t="s">
        <v>271</v>
      </c>
      <c r="N6376" t="s">
        <v>62</v>
      </c>
      <c r="O6376" s="6" t="str">
        <f>INDEX(lkp_Region,MATCH(tbl_Sales[[#This Row],[Suburb]],lkp_Suburb,0))</f>
        <v>Northern Metropolitan</v>
      </c>
      <c r="P6376" s="6">
        <f>MONTH(tbl_Sales[[#This Row],[Date]])</f>
        <v>1</v>
      </c>
      <c r="Q6376" s="6">
        <f>YEAR(tbl_Sales[[#This Row],[Date]])</f>
        <v>2017</v>
      </c>
    </row>
    <row r="6377" spans="1:17" x14ac:dyDescent="0.25">
      <c r="A6377" s="1">
        <v>42743</v>
      </c>
      <c r="B6377">
        <v>625000</v>
      </c>
      <c r="C6377" t="s">
        <v>2</v>
      </c>
      <c r="D6377" t="s">
        <v>12433</v>
      </c>
      <c r="E6377" t="s">
        <v>5</v>
      </c>
      <c r="F6377">
        <v>3020</v>
      </c>
      <c r="G6377">
        <v>3</v>
      </c>
      <c r="H6377">
        <v>1</v>
      </c>
      <c r="I6377">
        <v>0</v>
      </c>
      <c r="J6377">
        <v>695</v>
      </c>
      <c r="L6377" t="s">
        <v>6482</v>
      </c>
      <c r="M6377" t="s">
        <v>0</v>
      </c>
      <c r="N6377" t="s">
        <v>3</v>
      </c>
      <c r="O6377" s="6" t="str">
        <f>INDEX(lkp_Region,MATCH(tbl_Sales[[#This Row],[Suburb]],lkp_Suburb,0))</f>
        <v>Western Metropolitan</v>
      </c>
      <c r="P6377" s="6">
        <f>MONTH(tbl_Sales[[#This Row],[Date]])</f>
        <v>1</v>
      </c>
      <c r="Q6377" s="6">
        <f>YEAR(tbl_Sales[[#This Row],[Date]])</f>
        <v>2017</v>
      </c>
    </row>
    <row r="6378" spans="1:17" x14ac:dyDescent="0.25">
      <c r="A6378" s="1">
        <v>42743</v>
      </c>
      <c r="B6378">
        <v>620000</v>
      </c>
      <c r="C6378" t="s">
        <v>13</v>
      </c>
      <c r="D6378" t="s">
        <v>12425</v>
      </c>
      <c r="E6378" t="s">
        <v>10</v>
      </c>
      <c r="F6378">
        <v>3127</v>
      </c>
      <c r="G6378">
        <v>2</v>
      </c>
      <c r="H6378">
        <v>1</v>
      </c>
      <c r="I6378">
        <v>1</v>
      </c>
      <c r="J6378">
        <v>96</v>
      </c>
      <c r="L6378" t="s">
        <v>6483</v>
      </c>
      <c r="M6378" t="s">
        <v>11</v>
      </c>
      <c r="N6378" t="s">
        <v>101</v>
      </c>
      <c r="O6378" s="6" t="str">
        <f>INDEX(lkp_Region,MATCH(tbl_Sales[[#This Row],[Suburb]],lkp_Suburb,0))</f>
        <v>Southern Metropolitan</v>
      </c>
      <c r="P6378" s="6">
        <f>MONTH(tbl_Sales[[#This Row],[Date]])</f>
        <v>1</v>
      </c>
      <c r="Q6378" s="6">
        <f>YEAR(tbl_Sales[[#This Row],[Date]])</f>
        <v>2017</v>
      </c>
    </row>
    <row r="6379" spans="1:17" x14ac:dyDescent="0.25">
      <c r="A6379" s="1">
        <v>42743</v>
      </c>
      <c r="B6379">
        <v>3028000</v>
      </c>
      <c r="C6379" t="s">
        <v>2</v>
      </c>
      <c r="D6379" t="s">
        <v>12429</v>
      </c>
      <c r="E6379" t="s">
        <v>10</v>
      </c>
      <c r="F6379">
        <v>3102</v>
      </c>
      <c r="G6379">
        <v>5</v>
      </c>
      <c r="H6379">
        <v>5</v>
      </c>
      <c r="I6379">
        <v>4</v>
      </c>
      <c r="J6379">
        <v>696</v>
      </c>
      <c r="L6379" t="s">
        <v>6484</v>
      </c>
      <c r="M6379" t="s">
        <v>297</v>
      </c>
      <c r="N6379" t="s">
        <v>101</v>
      </c>
      <c r="O6379" s="6" t="str">
        <f>INDEX(lkp_Region,MATCH(tbl_Sales[[#This Row],[Suburb]],lkp_Suburb,0))</f>
        <v>Southern Metropolitan</v>
      </c>
      <c r="P6379" s="6">
        <f>MONTH(tbl_Sales[[#This Row],[Date]])</f>
        <v>1</v>
      </c>
      <c r="Q6379" s="6">
        <f>YEAR(tbl_Sales[[#This Row],[Date]])</f>
        <v>2017</v>
      </c>
    </row>
    <row r="6380" spans="1:17" x14ac:dyDescent="0.25">
      <c r="A6380" s="1">
        <v>42743</v>
      </c>
      <c r="B6380">
        <v>2450000</v>
      </c>
      <c r="C6380" t="s">
        <v>2</v>
      </c>
      <c r="D6380" t="s">
        <v>12429</v>
      </c>
      <c r="E6380" t="s">
        <v>10</v>
      </c>
      <c r="F6380">
        <v>3188</v>
      </c>
      <c r="G6380">
        <v>1</v>
      </c>
      <c r="H6380">
        <v>2</v>
      </c>
      <c r="I6380">
        <v>0</v>
      </c>
      <c r="J6380">
        <v>994</v>
      </c>
      <c r="L6380" t="s">
        <v>6485</v>
      </c>
      <c r="M6380" t="s">
        <v>176</v>
      </c>
      <c r="N6380" t="s">
        <v>107</v>
      </c>
      <c r="O6380" s="6" t="str">
        <f>INDEX(lkp_Region,MATCH(tbl_Sales[[#This Row],[Suburb]],lkp_Suburb,0))</f>
        <v>Southern Metropolitan</v>
      </c>
      <c r="P6380" s="6">
        <f>MONTH(tbl_Sales[[#This Row],[Date]])</f>
        <v>1</v>
      </c>
      <c r="Q6380" s="6">
        <f>YEAR(tbl_Sales[[#This Row],[Date]])</f>
        <v>2017</v>
      </c>
    </row>
    <row r="6381" spans="1:17" x14ac:dyDescent="0.25">
      <c r="A6381" s="1">
        <v>42743</v>
      </c>
      <c r="B6381">
        <v>413000</v>
      </c>
      <c r="C6381" t="s">
        <v>13</v>
      </c>
      <c r="D6381" t="s">
        <v>12427</v>
      </c>
      <c r="E6381" t="s">
        <v>10</v>
      </c>
      <c r="F6381">
        <v>3079</v>
      </c>
      <c r="G6381">
        <v>1</v>
      </c>
      <c r="H6381">
        <v>1</v>
      </c>
      <c r="I6381">
        <v>1</v>
      </c>
      <c r="J6381">
        <v>845</v>
      </c>
      <c r="K6381">
        <v>1960</v>
      </c>
      <c r="L6381" t="s">
        <v>6486</v>
      </c>
      <c r="M6381" t="s">
        <v>213</v>
      </c>
      <c r="N6381" t="s">
        <v>150</v>
      </c>
      <c r="O6381" s="6" t="str">
        <f>INDEX(lkp_Region,MATCH(tbl_Sales[[#This Row],[Suburb]],lkp_Suburb,0))</f>
        <v>Eastern Metropolitan</v>
      </c>
      <c r="P6381" s="6">
        <f>MONTH(tbl_Sales[[#This Row],[Date]])</f>
        <v>1</v>
      </c>
      <c r="Q6381" s="6">
        <f>YEAR(tbl_Sales[[#This Row],[Date]])</f>
        <v>2017</v>
      </c>
    </row>
    <row r="6382" spans="1:17" x14ac:dyDescent="0.25">
      <c r="A6382" s="1">
        <v>42743</v>
      </c>
      <c r="B6382">
        <v>1200000</v>
      </c>
      <c r="C6382" t="s">
        <v>2</v>
      </c>
      <c r="D6382" t="s">
        <v>12423</v>
      </c>
      <c r="E6382" t="s">
        <v>10</v>
      </c>
      <c r="F6382">
        <v>3084</v>
      </c>
      <c r="G6382">
        <v>2</v>
      </c>
      <c r="H6382">
        <v>1</v>
      </c>
      <c r="I6382">
        <v>1</v>
      </c>
      <c r="J6382">
        <v>757</v>
      </c>
      <c r="L6382" t="s">
        <v>6487</v>
      </c>
      <c r="M6382" t="s">
        <v>235</v>
      </c>
      <c r="N6382" t="s">
        <v>150</v>
      </c>
      <c r="O6382" s="6" t="str">
        <f>INDEX(lkp_Region,MATCH(tbl_Sales[[#This Row],[Suburb]],lkp_Suburb,0))</f>
        <v>Eastern Metropolitan</v>
      </c>
      <c r="P6382" s="6">
        <f>MONTH(tbl_Sales[[#This Row],[Date]])</f>
        <v>1</v>
      </c>
      <c r="Q6382" s="6">
        <f>YEAR(tbl_Sales[[#This Row],[Date]])</f>
        <v>2017</v>
      </c>
    </row>
    <row r="6383" spans="1:17" x14ac:dyDescent="0.25">
      <c r="A6383" s="1">
        <v>42744</v>
      </c>
      <c r="B6383">
        <v>1480000</v>
      </c>
      <c r="C6383" t="s">
        <v>2</v>
      </c>
      <c r="D6383" t="s">
        <v>12427</v>
      </c>
      <c r="E6383" t="s">
        <v>10</v>
      </c>
      <c r="F6383">
        <v>3067</v>
      </c>
      <c r="G6383">
        <v>2</v>
      </c>
      <c r="H6383">
        <v>1</v>
      </c>
      <c r="I6383">
        <v>1</v>
      </c>
      <c r="J6383">
        <v>202</v>
      </c>
      <c r="L6383" t="s">
        <v>6488</v>
      </c>
      <c r="M6383" t="s">
        <v>38</v>
      </c>
      <c r="N6383" t="s">
        <v>8</v>
      </c>
      <c r="O6383" s="6" t="str">
        <f>INDEX(lkp_Region,MATCH(tbl_Sales[[#This Row],[Suburb]],lkp_Suburb,0))</f>
        <v>Northern Metropolitan</v>
      </c>
      <c r="P6383" s="6">
        <f>MONTH(tbl_Sales[[#This Row],[Date]])</f>
        <v>1</v>
      </c>
      <c r="Q6383" s="6">
        <f>YEAR(tbl_Sales[[#This Row],[Date]])</f>
        <v>2017</v>
      </c>
    </row>
    <row r="6384" spans="1:17" x14ac:dyDescent="0.25">
      <c r="A6384" s="1">
        <v>42744</v>
      </c>
      <c r="B6384">
        <v>2718000</v>
      </c>
      <c r="C6384" t="s">
        <v>2</v>
      </c>
      <c r="D6384" t="s">
        <v>12427</v>
      </c>
      <c r="E6384" t="s">
        <v>10</v>
      </c>
      <c r="F6384">
        <v>3054</v>
      </c>
      <c r="G6384">
        <v>4</v>
      </c>
      <c r="H6384">
        <v>2</v>
      </c>
      <c r="I6384">
        <v>0</v>
      </c>
      <c r="J6384">
        <v>538</v>
      </c>
      <c r="K6384">
        <v>2015</v>
      </c>
      <c r="L6384" t="s">
        <v>6489</v>
      </c>
      <c r="M6384" t="s">
        <v>513</v>
      </c>
      <c r="N6384" t="s">
        <v>8</v>
      </c>
      <c r="O6384" s="6" t="str">
        <f>INDEX(lkp_Region,MATCH(tbl_Sales[[#This Row],[Suburb]],lkp_Suburb,0))</f>
        <v>Northern Metropolitan</v>
      </c>
      <c r="P6384" s="6">
        <f>MONTH(tbl_Sales[[#This Row],[Date]])</f>
        <v>1</v>
      </c>
      <c r="Q6384" s="6">
        <f>YEAR(tbl_Sales[[#This Row],[Date]])</f>
        <v>2017</v>
      </c>
    </row>
    <row r="6385" spans="1:17" x14ac:dyDescent="0.25">
      <c r="A6385" s="1">
        <v>42744</v>
      </c>
      <c r="B6385">
        <v>745000</v>
      </c>
      <c r="C6385" t="s">
        <v>13</v>
      </c>
      <c r="D6385" t="s">
        <v>12429</v>
      </c>
      <c r="E6385" t="s">
        <v>10</v>
      </c>
      <c r="F6385">
        <v>3127</v>
      </c>
      <c r="G6385">
        <v>2</v>
      </c>
      <c r="H6385">
        <v>1</v>
      </c>
      <c r="I6385">
        <v>1</v>
      </c>
      <c r="J6385">
        <v>161</v>
      </c>
      <c r="L6385" t="s">
        <v>6490</v>
      </c>
      <c r="M6385" t="s">
        <v>11</v>
      </c>
      <c r="N6385" t="s">
        <v>14</v>
      </c>
      <c r="O6385" s="6" t="str">
        <f>INDEX(lkp_Region,MATCH(tbl_Sales[[#This Row],[Suburb]],lkp_Suburb,0))</f>
        <v>Southern Metropolitan</v>
      </c>
      <c r="P6385" s="6">
        <f>MONTH(tbl_Sales[[#This Row],[Date]])</f>
        <v>1</v>
      </c>
      <c r="Q6385" s="6">
        <f>YEAR(tbl_Sales[[#This Row],[Date]])</f>
        <v>2017</v>
      </c>
    </row>
    <row r="6386" spans="1:17" x14ac:dyDescent="0.25">
      <c r="A6386" s="1">
        <v>42744</v>
      </c>
      <c r="B6386">
        <v>315000</v>
      </c>
      <c r="C6386" t="s">
        <v>13</v>
      </c>
      <c r="D6386" t="s">
        <v>12429</v>
      </c>
      <c r="E6386" t="s">
        <v>10</v>
      </c>
      <c r="F6386">
        <v>3145</v>
      </c>
      <c r="G6386">
        <v>1</v>
      </c>
      <c r="H6386">
        <v>1</v>
      </c>
      <c r="I6386">
        <v>1</v>
      </c>
      <c r="J6386">
        <v>0</v>
      </c>
      <c r="K6386">
        <v>1940</v>
      </c>
      <c r="L6386" t="s">
        <v>6491</v>
      </c>
      <c r="M6386" t="s">
        <v>74</v>
      </c>
      <c r="N6386" t="s">
        <v>76</v>
      </c>
      <c r="O6386" s="6" t="str">
        <f>INDEX(lkp_Region,MATCH(tbl_Sales[[#This Row],[Suburb]],lkp_Suburb,0))</f>
        <v>Southern Metropolitan</v>
      </c>
      <c r="P6386" s="6">
        <f>MONTH(tbl_Sales[[#This Row],[Date]])</f>
        <v>1</v>
      </c>
      <c r="Q6386" s="6">
        <f>YEAR(tbl_Sales[[#This Row],[Date]])</f>
        <v>2017</v>
      </c>
    </row>
    <row r="6387" spans="1:17" x14ac:dyDescent="0.25">
      <c r="A6387" s="1">
        <v>42744</v>
      </c>
      <c r="B6387">
        <v>452000</v>
      </c>
      <c r="C6387" t="s">
        <v>13</v>
      </c>
      <c r="D6387" t="s">
        <v>12427</v>
      </c>
      <c r="E6387" t="s">
        <v>10</v>
      </c>
      <c r="F6387">
        <v>3181</v>
      </c>
      <c r="G6387">
        <v>1</v>
      </c>
      <c r="H6387">
        <v>1</v>
      </c>
      <c r="I6387">
        <v>1</v>
      </c>
      <c r="J6387">
        <v>0</v>
      </c>
      <c r="K6387">
        <v>1974</v>
      </c>
      <c r="L6387" t="s">
        <v>6492</v>
      </c>
      <c r="M6387" t="s">
        <v>431</v>
      </c>
      <c r="N6387" t="s">
        <v>76</v>
      </c>
      <c r="O6387" s="6" t="str">
        <f>INDEX(lkp_Region,MATCH(tbl_Sales[[#This Row],[Suburb]],lkp_Suburb,0))</f>
        <v>Southern Metropolitan</v>
      </c>
      <c r="P6387" s="6">
        <f>MONTH(tbl_Sales[[#This Row],[Date]])</f>
        <v>1</v>
      </c>
      <c r="Q6387" s="6">
        <f>YEAR(tbl_Sales[[#This Row],[Date]])</f>
        <v>2017</v>
      </c>
    </row>
    <row r="6388" spans="1:17" x14ac:dyDescent="0.25">
      <c r="A6388" s="1">
        <v>42744</v>
      </c>
      <c r="B6388">
        <v>1050000</v>
      </c>
      <c r="C6388" t="s">
        <v>2</v>
      </c>
      <c r="D6388" t="s">
        <v>12427</v>
      </c>
      <c r="E6388" t="s">
        <v>10</v>
      </c>
      <c r="F6388">
        <v>3181</v>
      </c>
      <c r="G6388">
        <v>3</v>
      </c>
      <c r="H6388">
        <v>2</v>
      </c>
      <c r="I6388">
        <v>1</v>
      </c>
      <c r="J6388">
        <v>8216</v>
      </c>
      <c r="K6388">
        <v>1995</v>
      </c>
      <c r="L6388" t="s">
        <v>6493</v>
      </c>
      <c r="M6388" t="s">
        <v>302</v>
      </c>
      <c r="N6388" t="s">
        <v>76</v>
      </c>
      <c r="O6388" s="6" t="str">
        <f>INDEX(lkp_Region,MATCH(tbl_Sales[[#This Row],[Suburb]],lkp_Suburb,0))</f>
        <v>Southern Metropolitan</v>
      </c>
      <c r="P6388" s="6">
        <f>MONTH(tbl_Sales[[#This Row],[Date]])</f>
        <v>1</v>
      </c>
      <c r="Q6388" s="6">
        <f>YEAR(tbl_Sales[[#This Row],[Date]])</f>
        <v>2017</v>
      </c>
    </row>
    <row r="6389" spans="1:17" x14ac:dyDescent="0.25">
      <c r="A6389" s="1">
        <v>42744</v>
      </c>
      <c r="B6389">
        <v>2615000</v>
      </c>
      <c r="C6389" t="s">
        <v>2</v>
      </c>
      <c r="D6389" t="s">
        <v>12431</v>
      </c>
      <c r="E6389" t="s">
        <v>10</v>
      </c>
      <c r="F6389">
        <v>3206</v>
      </c>
      <c r="G6389">
        <v>3</v>
      </c>
      <c r="H6389">
        <v>2</v>
      </c>
      <c r="I6389">
        <v>1</v>
      </c>
      <c r="J6389">
        <v>177</v>
      </c>
      <c r="K6389">
        <v>1880</v>
      </c>
      <c r="L6389" t="s">
        <v>6494</v>
      </c>
      <c r="M6389" t="s">
        <v>113</v>
      </c>
      <c r="N6389" t="s">
        <v>26</v>
      </c>
      <c r="O6389" s="6" t="str">
        <f>INDEX(lkp_Region,MATCH(tbl_Sales[[#This Row],[Suburb]],lkp_Suburb,0))</f>
        <v>Southern Metropolitan</v>
      </c>
      <c r="P6389" s="6">
        <f>MONTH(tbl_Sales[[#This Row],[Date]])</f>
        <v>1</v>
      </c>
      <c r="Q6389" s="6">
        <f>YEAR(tbl_Sales[[#This Row],[Date]])</f>
        <v>2017</v>
      </c>
    </row>
    <row r="6390" spans="1:17" x14ac:dyDescent="0.25">
      <c r="A6390" s="1">
        <v>42744</v>
      </c>
      <c r="B6390">
        <v>588000</v>
      </c>
      <c r="C6390" t="s">
        <v>2</v>
      </c>
      <c r="D6390" t="s">
        <v>12426</v>
      </c>
      <c r="E6390" t="s">
        <v>10</v>
      </c>
      <c r="F6390">
        <v>3046</v>
      </c>
      <c r="G6390">
        <v>3</v>
      </c>
      <c r="H6390">
        <v>1</v>
      </c>
      <c r="I6390">
        <v>1</v>
      </c>
      <c r="J6390">
        <v>616</v>
      </c>
      <c r="K6390">
        <v>1960</v>
      </c>
      <c r="L6390" t="s">
        <v>6495</v>
      </c>
      <c r="M6390" t="s">
        <v>78</v>
      </c>
      <c r="N6390" t="s">
        <v>18</v>
      </c>
      <c r="O6390" s="6" t="str">
        <f>INDEX(lkp_Region,MATCH(tbl_Sales[[#This Row],[Suburb]],lkp_Suburb,0))</f>
        <v>Northern Metropolitan</v>
      </c>
      <c r="P6390" s="6">
        <f>MONTH(tbl_Sales[[#This Row],[Date]])</f>
        <v>1</v>
      </c>
      <c r="Q6390" s="6">
        <f>YEAR(tbl_Sales[[#This Row],[Date]])</f>
        <v>2017</v>
      </c>
    </row>
    <row r="6391" spans="1:17" x14ac:dyDescent="0.25">
      <c r="A6391" s="1">
        <v>42744</v>
      </c>
      <c r="B6391">
        <v>635000</v>
      </c>
      <c r="C6391" t="s">
        <v>2</v>
      </c>
      <c r="D6391" t="s">
        <v>12428</v>
      </c>
      <c r="E6391" t="s">
        <v>10</v>
      </c>
      <c r="F6391">
        <v>3058</v>
      </c>
      <c r="G6391">
        <v>2</v>
      </c>
      <c r="H6391">
        <v>2</v>
      </c>
      <c r="I6391">
        <v>3</v>
      </c>
      <c r="J6391">
        <v>339</v>
      </c>
      <c r="K6391">
        <v>1920</v>
      </c>
      <c r="L6391" t="s">
        <v>6496</v>
      </c>
      <c r="M6391" t="s">
        <v>41</v>
      </c>
      <c r="N6391" t="s">
        <v>18</v>
      </c>
      <c r="O6391" s="6" t="str">
        <f>INDEX(lkp_Region,MATCH(tbl_Sales[[#This Row],[Suburb]],lkp_Suburb,0))</f>
        <v>Northern Metropolitan</v>
      </c>
      <c r="P6391" s="6">
        <f>MONTH(tbl_Sales[[#This Row],[Date]])</f>
        <v>1</v>
      </c>
      <c r="Q6391" s="6">
        <f>YEAR(tbl_Sales[[#This Row],[Date]])</f>
        <v>2017</v>
      </c>
    </row>
    <row r="6392" spans="1:17" x14ac:dyDescent="0.25">
      <c r="A6392" s="1">
        <v>42744</v>
      </c>
      <c r="B6392">
        <v>702000</v>
      </c>
      <c r="C6392" t="s">
        <v>2</v>
      </c>
      <c r="D6392" t="s">
        <v>12427</v>
      </c>
      <c r="E6392" t="s">
        <v>10</v>
      </c>
      <c r="F6392">
        <v>3046</v>
      </c>
      <c r="G6392">
        <v>4</v>
      </c>
      <c r="H6392">
        <v>1</v>
      </c>
      <c r="I6392">
        <v>4</v>
      </c>
      <c r="J6392">
        <v>606</v>
      </c>
      <c r="K6392">
        <v>1956</v>
      </c>
      <c r="L6392" t="s">
        <v>6497</v>
      </c>
      <c r="M6392" t="s">
        <v>78</v>
      </c>
      <c r="N6392" t="s">
        <v>18</v>
      </c>
      <c r="O6392" s="6" t="str">
        <f>INDEX(lkp_Region,MATCH(tbl_Sales[[#This Row],[Suburb]],lkp_Suburb,0))</f>
        <v>Northern Metropolitan</v>
      </c>
      <c r="P6392" s="6">
        <f>MONTH(tbl_Sales[[#This Row],[Date]])</f>
        <v>1</v>
      </c>
      <c r="Q6392" s="6">
        <f>YEAR(tbl_Sales[[#This Row],[Date]])</f>
        <v>2017</v>
      </c>
    </row>
    <row r="6393" spans="1:17" x14ac:dyDescent="0.25">
      <c r="A6393" s="1">
        <v>42744</v>
      </c>
      <c r="B6393">
        <v>810000</v>
      </c>
      <c r="C6393" t="s">
        <v>2</v>
      </c>
      <c r="D6393" t="s">
        <v>12427</v>
      </c>
      <c r="E6393" t="s">
        <v>5</v>
      </c>
      <c r="F6393">
        <v>3044</v>
      </c>
      <c r="G6393">
        <v>4</v>
      </c>
      <c r="H6393">
        <v>2</v>
      </c>
      <c r="I6393">
        <v>1</v>
      </c>
      <c r="J6393">
        <v>455</v>
      </c>
      <c r="K6393">
        <v>1950</v>
      </c>
      <c r="L6393" t="s">
        <v>6498</v>
      </c>
      <c r="M6393" t="s">
        <v>115</v>
      </c>
      <c r="N6393" t="s">
        <v>18</v>
      </c>
      <c r="O6393" s="6" t="str">
        <f>INDEX(lkp_Region,MATCH(tbl_Sales[[#This Row],[Suburb]],lkp_Suburb,0))</f>
        <v>Northern Metropolitan</v>
      </c>
      <c r="P6393" s="6">
        <f>MONTH(tbl_Sales[[#This Row],[Date]])</f>
        <v>1</v>
      </c>
      <c r="Q6393" s="6">
        <f>YEAR(tbl_Sales[[#This Row],[Date]])</f>
        <v>2017</v>
      </c>
    </row>
    <row r="6394" spans="1:17" x14ac:dyDescent="0.25">
      <c r="A6394" s="1">
        <v>42744</v>
      </c>
      <c r="B6394">
        <v>815000</v>
      </c>
      <c r="C6394" t="s">
        <v>2</v>
      </c>
      <c r="D6394" t="s">
        <v>12428</v>
      </c>
      <c r="E6394" t="s">
        <v>10</v>
      </c>
      <c r="F6394">
        <v>3044</v>
      </c>
      <c r="G6394">
        <v>3</v>
      </c>
      <c r="H6394">
        <v>1</v>
      </c>
      <c r="I6394">
        <v>1</v>
      </c>
      <c r="J6394">
        <v>438</v>
      </c>
      <c r="K6394">
        <v>1960</v>
      </c>
      <c r="L6394" t="s">
        <v>6499</v>
      </c>
      <c r="M6394" t="s">
        <v>115</v>
      </c>
      <c r="N6394" t="s">
        <v>18</v>
      </c>
      <c r="O6394" s="6" t="str">
        <f>INDEX(lkp_Region,MATCH(tbl_Sales[[#This Row],[Suburb]],lkp_Suburb,0))</f>
        <v>Northern Metropolitan</v>
      </c>
      <c r="P6394" s="6">
        <f>MONTH(tbl_Sales[[#This Row],[Date]])</f>
        <v>1</v>
      </c>
      <c r="Q6394" s="6">
        <f>YEAR(tbl_Sales[[#This Row],[Date]])</f>
        <v>2017</v>
      </c>
    </row>
    <row r="6395" spans="1:17" x14ac:dyDescent="0.25">
      <c r="A6395" s="1">
        <v>42744</v>
      </c>
      <c r="B6395">
        <v>1145000</v>
      </c>
      <c r="C6395" t="s">
        <v>2</v>
      </c>
      <c r="D6395" t="s">
        <v>12427</v>
      </c>
      <c r="E6395" t="s">
        <v>10</v>
      </c>
      <c r="F6395">
        <v>3058</v>
      </c>
      <c r="G6395">
        <v>4</v>
      </c>
      <c r="H6395">
        <v>2</v>
      </c>
      <c r="I6395">
        <v>2</v>
      </c>
      <c r="J6395">
        <v>480</v>
      </c>
      <c r="L6395" t="s">
        <v>6500</v>
      </c>
      <c r="M6395" t="s">
        <v>41</v>
      </c>
      <c r="N6395" t="s">
        <v>18</v>
      </c>
      <c r="O6395" s="6" t="str">
        <f>INDEX(lkp_Region,MATCH(tbl_Sales[[#This Row],[Suburb]],lkp_Suburb,0))</f>
        <v>Northern Metropolitan</v>
      </c>
      <c r="P6395" s="6">
        <f>MONTH(tbl_Sales[[#This Row],[Date]])</f>
        <v>1</v>
      </c>
      <c r="Q6395" s="6">
        <f>YEAR(tbl_Sales[[#This Row],[Date]])</f>
        <v>2017</v>
      </c>
    </row>
    <row r="6396" spans="1:17" x14ac:dyDescent="0.25">
      <c r="A6396" s="1">
        <v>42744</v>
      </c>
      <c r="B6396">
        <v>695000</v>
      </c>
      <c r="C6396" t="s">
        <v>2</v>
      </c>
      <c r="D6396" t="s">
        <v>12423</v>
      </c>
      <c r="E6396" t="s">
        <v>10</v>
      </c>
      <c r="F6396">
        <v>3033</v>
      </c>
      <c r="G6396">
        <v>3</v>
      </c>
      <c r="H6396">
        <v>2</v>
      </c>
      <c r="I6396">
        <v>2</v>
      </c>
      <c r="J6396">
        <v>716</v>
      </c>
      <c r="K6396">
        <v>1970</v>
      </c>
      <c r="L6396" t="s">
        <v>6501</v>
      </c>
      <c r="M6396" t="s">
        <v>119</v>
      </c>
      <c r="N6396" t="s">
        <v>49</v>
      </c>
      <c r="O6396" s="6" t="str">
        <f>INDEX(lkp_Region,MATCH(tbl_Sales[[#This Row],[Suburb]],lkp_Suburb,0))</f>
        <v>Western Metropolitan</v>
      </c>
      <c r="P6396" s="6">
        <f>MONTH(tbl_Sales[[#This Row],[Date]])</f>
        <v>1</v>
      </c>
      <c r="Q6396" s="6">
        <f>YEAR(tbl_Sales[[#This Row],[Date]])</f>
        <v>2017</v>
      </c>
    </row>
    <row r="6397" spans="1:17" x14ac:dyDescent="0.25">
      <c r="A6397" s="1">
        <v>42744</v>
      </c>
      <c r="B6397">
        <v>970000</v>
      </c>
      <c r="C6397" t="s">
        <v>13</v>
      </c>
      <c r="D6397" t="s">
        <v>12427</v>
      </c>
      <c r="E6397" t="s">
        <v>10</v>
      </c>
      <c r="F6397">
        <v>3042</v>
      </c>
      <c r="G6397">
        <v>3</v>
      </c>
      <c r="H6397">
        <v>2</v>
      </c>
      <c r="I6397">
        <v>1</v>
      </c>
      <c r="J6397">
        <v>320</v>
      </c>
      <c r="L6397" t="s">
        <v>6502</v>
      </c>
      <c r="M6397" t="s">
        <v>86</v>
      </c>
      <c r="N6397" t="s">
        <v>49</v>
      </c>
      <c r="O6397" s="6" t="str">
        <f>INDEX(lkp_Region,MATCH(tbl_Sales[[#This Row],[Suburb]],lkp_Suburb,0))</f>
        <v>Western Metropolitan</v>
      </c>
      <c r="P6397" s="6">
        <f>MONTH(tbl_Sales[[#This Row],[Date]])</f>
        <v>1</v>
      </c>
      <c r="Q6397" s="6">
        <f>YEAR(tbl_Sales[[#This Row],[Date]])</f>
        <v>2017</v>
      </c>
    </row>
    <row r="6398" spans="1:17" x14ac:dyDescent="0.25">
      <c r="A6398" s="1">
        <v>42744</v>
      </c>
      <c r="B6398">
        <v>1000000</v>
      </c>
      <c r="C6398" t="s">
        <v>2</v>
      </c>
      <c r="D6398" t="s">
        <v>12427</v>
      </c>
      <c r="E6398" t="s">
        <v>10</v>
      </c>
      <c r="F6398">
        <v>3167</v>
      </c>
      <c r="G6398">
        <v>3</v>
      </c>
      <c r="H6398">
        <v>2</v>
      </c>
      <c r="I6398">
        <v>2</v>
      </c>
      <c r="J6398">
        <v>575</v>
      </c>
      <c r="K6398">
        <v>1960</v>
      </c>
      <c r="L6398" t="s">
        <v>6503</v>
      </c>
      <c r="M6398" t="s">
        <v>43</v>
      </c>
      <c r="N6398" t="s">
        <v>31</v>
      </c>
      <c r="O6398" s="6" t="str">
        <f>INDEX(lkp_Region,MATCH(tbl_Sales[[#This Row],[Suburb]],lkp_Suburb,0))</f>
        <v>South-Eastern Metropolitan</v>
      </c>
      <c r="P6398" s="6">
        <f>MONTH(tbl_Sales[[#This Row],[Date]])</f>
        <v>1</v>
      </c>
      <c r="Q6398" s="6">
        <f>YEAR(tbl_Sales[[#This Row],[Date]])</f>
        <v>2017</v>
      </c>
    </row>
    <row r="6399" spans="1:17" x14ac:dyDescent="0.25">
      <c r="A6399" s="1">
        <v>42744</v>
      </c>
      <c r="B6399">
        <v>360000</v>
      </c>
      <c r="C6399" t="s">
        <v>13</v>
      </c>
      <c r="D6399" t="s">
        <v>12424</v>
      </c>
      <c r="E6399" t="s">
        <v>5</v>
      </c>
      <c r="F6399">
        <v>3031</v>
      </c>
      <c r="G6399">
        <v>1</v>
      </c>
      <c r="H6399">
        <v>1</v>
      </c>
      <c r="I6399">
        <v>1</v>
      </c>
      <c r="J6399">
        <v>4267</v>
      </c>
      <c r="L6399" t="s">
        <v>6504</v>
      </c>
      <c r="M6399" t="s">
        <v>264</v>
      </c>
      <c r="N6399" t="s">
        <v>88</v>
      </c>
      <c r="O6399" s="6" t="str">
        <f>INDEX(lkp_Region,MATCH(tbl_Sales[[#This Row],[Suburb]],lkp_Suburb,0))</f>
        <v>Northern Metropolitan</v>
      </c>
      <c r="P6399" s="6">
        <f>MONTH(tbl_Sales[[#This Row],[Date]])</f>
        <v>1</v>
      </c>
      <c r="Q6399" s="6">
        <f>YEAR(tbl_Sales[[#This Row],[Date]])</f>
        <v>2017</v>
      </c>
    </row>
    <row r="6400" spans="1:17" x14ac:dyDescent="0.25">
      <c r="A6400" s="1">
        <v>42744</v>
      </c>
      <c r="B6400">
        <v>430000</v>
      </c>
      <c r="C6400" t="s">
        <v>13</v>
      </c>
      <c r="D6400" t="s">
        <v>12424</v>
      </c>
      <c r="E6400" t="s">
        <v>5</v>
      </c>
      <c r="F6400">
        <v>3006</v>
      </c>
      <c r="G6400">
        <v>2</v>
      </c>
      <c r="H6400">
        <v>2</v>
      </c>
      <c r="I6400">
        <v>0</v>
      </c>
      <c r="J6400">
        <v>2295</v>
      </c>
      <c r="K6400">
        <v>2014</v>
      </c>
      <c r="L6400" t="s">
        <v>6505</v>
      </c>
      <c r="M6400" t="s">
        <v>434</v>
      </c>
      <c r="N6400" t="s">
        <v>88</v>
      </c>
      <c r="O6400" s="6" t="str">
        <f>INDEX(lkp_Region,MATCH(tbl_Sales[[#This Row],[Suburb]],lkp_Suburb,0))</f>
        <v>Southern Metropolitan</v>
      </c>
      <c r="P6400" s="6">
        <f>MONTH(tbl_Sales[[#This Row],[Date]])</f>
        <v>1</v>
      </c>
      <c r="Q6400" s="6">
        <f>YEAR(tbl_Sales[[#This Row],[Date]])</f>
        <v>2017</v>
      </c>
    </row>
    <row r="6401" spans="1:17" x14ac:dyDescent="0.25">
      <c r="A6401" s="1">
        <v>42744</v>
      </c>
      <c r="B6401">
        <v>520000</v>
      </c>
      <c r="C6401" t="s">
        <v>13</v>
      </c>
      <c r="D6401" t="s">
        <v>12430</v>
      </c>
      <c r="E6401" t="s">
        <v>5</v>
      </c>
      <c r="F6401">
        <v>3000</v>
      </c>
      <c r="G6401">
        <v>2</v>
      </c>
      <c r="H6401">
        <v>1</v>
      </c>
      <c r="I6401">
        <v>1</v>
      </c>
      <c r="J6401">
        <v>4051</v>
      </c>
      <c r="K6401">
        <v>2005</v>
      </c>
      <c r="L6401" t="s">
        <v>6506</v>
      </c>
      <c r="M6401" t="s">
        <v>88</v>
      </c>
      <c r="N6401" t="s">
        <v>88</v>
      </c>
      <c r="O6401" s="6" t="str">
        <f>INDEX(lkp_Region,MATCH(tbl_Sales[[#This Row],[Suburb]],lkp_Suburb,0))</f>
        <v>Northern Metropolitan</v>
      </c>
      <c r="P6401" s="6">
        <f>MONTH(tbl_Sales[[#This Row],[Date]])</f>
        <v>1</v>
      </c>
      <c r="Q6401" s="6">
        <f>YEAR(tbl_Sales[[#This Row],[Date]])</f>
        <v>2017</v>
      </c>
    </row>
    <row r="6402" spans="1:17" x14ac:dyDescent="0.25">
      <c r="A6402" s="1">
        <v>42744</v>
      </c>
      <c r="B6402">
        <v>640000</v>
      </c>
      <c r="C6402" t="s">
        <v>13</v>
      </c>
      <c r="D6402" t="s">
        <v>12425</v>
      </c>
      <c r="E6402" t="s">
        <v>10</v>
      </c>
      <c r="F6402">
        <v>3051</v>
      </c>
      <c r="G6402">
        <v>2</v>
      </c>
      <c r="H6402">
        <v>2</v>
      </c>
      <c r="I6402">
        <v>1</v>
      </c>
      <c r="J6402">
        <v>0</v>
      </c>
      <c r="K6402">
        <v>2006</v>
      </c>
      <c r="L6402" t="s">
        <v>6507</v>
      </c>
      <c r="M6402" t="s">
        <v>915</v>
      </c>
      <c r="N6402" t="s">
        <v>88</v>
      </c>
      <c r="O6402" s="6" t="str">
        <f>INDEX(lkp_Region,MATCH(tbl_Sales[[#This Row],[Suburb]],lkp_Suburb,0))</f>
        <v>Northern Metropolitan</v>
      </c>
      <c r="P6402" s="6">
        <f>MONTH(tbl_Sales[[#This Row],[Date]])</f>
        <v>1</v>
      </c>
      <c r="Q6402" s="6">
        <f>YEAR(tbl_Sales[[#This Row],[Date]])</f>
        <v>2017</v>
      </c>
    </row>
    <row r="6403" spans="1:17" x14ac:dyDescent="0.25">
      <c r="A6403" s="1">
        <v>42744</v>
      </c>
      <c r="B6403">
        <v>665000</v>
      </c>
      <c r="C6403" t="s">
        <v>13</v>
      </c>
      <c r="D6403" t="s">
        <v>12430</v>
      </c>
      <c r="E6403" t="s">
        <v>10</v>
      </c>
      <c r="F6403">
        <v>3000</v>
      </c>
      <c r="G6403">
        <v>2</v>
      </c>
      <c r="H6403">
        <v>1</v>
      </c>
      <c r="I6403">
        <v>1</v>
      </c>
      <c r="J6403">
        <v>0</v>
      </c>
      <c r="K6403">
        <v>2004</v>
      </c>
      <c r="L6403" t="s">
        <v>6508</v>
      </c>
      <c r="M6403" t="s">
        <v>88</v>
      </c>
      <c r="N6403" t="s">
        <v>88</v>
      </c>
      <c r="O6403" s="6" t="str">
        <f>INDEX(lkp_Region,MATCH(tbl_Sales[[#This Row],[Suburb]],lkp_Suburb,0))</f>
        <v>Northern Metropolitan</v>
      </c>
      <c r="P6403" s="6">
        <f>MONTH(tbl_Sales[[#This Row],[Date]])</f>
        <v>1</v>
      </c>
      <c r="Q6403" s="6">
        <f>YEAR(tbl_Sales[[#This Row],[Date]])</f>
        <v>2017</v>
      </c>
    </row>
    <row r="6404" spans="1:17" x14ac:dyDescent="0.25">
      <c r="A6404" s="1">
        <v>42744</v>
      </c>
      <c r="B6404">
        <v>690500</v>
      </c>
      <c r="C6404" t="s">
        <v>2</v>
      </c>
      <c r="D6404" t="s">
        <v>12425</v>
      </c>
      <c r="E6404" t="s">
        <v>5</v>
      </c>
      <c r="F6404">
        <v>3011</v>
      </c>
      <c r="G6404">
        <v>2</v>
      </c>
      <c r="H6404">
        <v>1</v>
      </c>
      <c r="I6404">
        <v>1</v>
      </c>
      <c r="J6404">
        <v>212</v>
      </c>
      <c r="K6404">
        <v>1900</v>
      </c>
      <c r="L6404" t="s">
        <v>6509</v>
      </c>
      <c r="M6404" t="s">
        <v>22</v>
      </c>
      <c r="N6404" t="s">
        <v>21</v>
      </c>
      <c r="O6404" s="6" t="str">
        <f>INDEX(lkp_Region,MATCH(tbl_Sales[[#This Row],[Suburb]],lkp_Suburb,0))</f>
        <v>Western Metropolitan</v>
      </c>
      <c r="P6404" s="6">
        <f>MONTH(tbl_Sales[[#This Row],[Date]])</f>
        <v>1</v>
      </c>
      <c r="Q6404" s="6">
        <f>YEAR(tbl_Sales[[#This Row],[Date]])</f>
        <v>2017</v>
      </c>
    </row>
    <row r="6405" spans="1:17" x14ac:dyDescent="0.25">
      <c r="A6405" s="1">
        <v>42744</v>
      </c>
      <c r="B6405">
        <v>1000000</v>
      </c>
      <c r="C6405" t="s">
        <v>2</v>
      </c>
      <c r="D6405" t="s">
        <v>12429</v>
      </c>
      <c r="E6405" t="s">
        <v>5</v>
      </c>
      <c r="F6405">
        <v>3012</v>
      </c>
      <c r="G6405">
        <v>2</v>
      </c>
      <c r="H6405">
        <v>1</v>
      </c>
      <c r="I6405">
        <v>2</v>
      </c>
      <c r="J6405">
        <v>700</v>
      </c>
      <c r="L6405" t="s">
        <v>6510</v>
      </c>
      <c r="M6405" t="s">
        <v>19</v>
      </c>
      <c r="N6405" t="s">
        <v>21</v>
      </c>
      <c r="O6405" s="6" t="str">
        <f>INDEX(lkp_Region,MATCH(tbl_Sales[[#This Row],[Suburb]],lkp_Suburb,0))</f>
        <v>Western Metropolitan</v>
      </c>
      <c r="P6405" s="6">
        <f>MONTH(tbl_Sales[[#This Row],[Date]])</f>
        <v>1</v>
      </c>
      <c r="Q6405" s="6">
        <f>YEAR(tbl_Sales[[#This Row],[Date]])</f>
        <v>2017</v>
      </c>
    </row>
    <row r="6406" spans="1:17" x14ac:dyDescent="0.25">
      <c r="A6406" s="1">
        <v>42744</v>
      </c>
      <c r="B6406">
        <v>601000</v>
      </c>
      <c r="C6406" t="s">
        <v>13</v>
      </c>
      <c r="D6406" t="s">
        <v>12423</v>
      </c>
      <c r="E6406" t="s">
        <v>10</v>
      </c>
      <c r="F6406">
        <v>3163</v>
      </c>
      <c r="G6406">
        <v>2</v>
      </c>
      <c r="H6406">
        <v>1</v>
      </c>
      <c r="I6406">
        <v>1</v>
      </c>
      <c r="J6406">
        <v>132</v>
      </c>
      <c r="K6406">
        <v>1970</v>
      </c>
      <c r="L6406" t="s">
        <v>6511</v>
      </c>
      <c r="M6406" t="s">
        <v>201</v>
      </c>
      <c r="N6406" t="s">
        <v>57</v>
      </c>
      <c r="O6406" s="6" t="str">
        <f>INDEX(lkp_Region,MATCH(tbl_Sales[[#This Row],[Suburb]],lkp_Suburb,0))</f>
        <v>Southern Metropolitan</v>
      </c>
      <c r="P6406" s="6">
        <f>MONTH(tbl_Sales[[#This Row],[Date]])</f>
        <v>1</v>
      </c>
      <c r="Q6406" s="6">
        <f>YEAR(tbl_Sales[[#This Row],[Date]])</f>
        <v>2017</v>
      </c>
    </row>
    <row r="6407" spans="1:17" x14ac:dyDescent="0.25">
      <c r="A6407" s="1">
        <v>42744</v>
      </c>
      <c r="B6407">
        <v>400000</v>
      </c>
      <c r="C6407" t="s">
        <v>13</v>
      </c>
      <c r="D6407" t="s">
        <v>12427</v>
      </c>
      <c r="E6407" t="s">
        <v>5</v>
      </c>
      <c r="F6407">
        <v>3070</v>
      </c>
      <c r="G6407">
        <v>1</v>
      </c>
      <c r="H6407">
        <v>1</v>
      </c>
      <c r="I6407">
        <v>1</v>
      </c>
      <c r="J6407">
        <v>0</v>
      </c>
      <c r="K6407">
        <v>2014</v>
      </c>
      <c r="L6407" t="s">
        <v>6512</v>
      </c>
      <c r="M6407" t="s">
        <v>271</v>
      </c>
      <c r="N6407" t="s">
        <v>62</v>
      </c>
      <c r="O6407" s="6" t="str">
        <f>INDEX(lkp_Region,MATCH(tbl_Sales[[#This Row],[Suburb]],lkp_Suburb,0))</f>
        <v>Northern Metropolitan</v>
      </c>
      <c r="P6407" s="6">
        <f>MONTH(tbl_Sales[[#This Row],[Date]])</f>
        <v>1</v>
      </c>
      <c r="Q6407" s="6">
        <f>YEAR(tbl_Sales[[#This Row],[Date]])</f>
        <v>2017</v>
      </c>
    </row>
    <row r="6408" spans="1:17" x14ac:dyDescent="0.25">
      <c r="A6408" s="1">
        <v>42744</v>
      </c>
      <c r="B6408">
        <v>510000</v>
      </c>
      <c r="C6408" t="s">
        <v>2</v>
      </c>
      <c r="D6408" t="s">
        <v>12423</v>
      </c>
      <c r="E6408" t="s">
        <v>10</v>
      </c>
      <c r="F6408">
        <v>3073</v>
      </c>
      <c r="G6408">
        <v>2</v>
      </c>
      <c r="H6408">
        <v>1</v>
      </c>
      <c r="I6408">
        <v>2</v>
      </c>
      <c r="J6408">
        <v>268</v>
      </c>
      <c r="L6408" t="s">
        <v>6513</v>
      </c>
      <c r="M6408" t="s">
        <v>93</v>
      </c>
      <c r="N6408" t="s">
        <v>62</v>
      </c>
      <c r="O6408" s="6" t="str">
        <f>INDEX(lkp_Region,MATCH(tbl_Sales[[#This Row],[Suburb]],lkp_Suburb,0))</f>
        <v>Northern Metropolitan</v>
      </c>
      <c r="P6408" s="6">
        <f>MONTH(tbl_Sales[[#This Row],[Date]])</f>
        <v>1</v>
      </c>
      <c r="Q6408" s="6">
        <f>YEAR(tbl_Sales[[#This Row],[Date]])</f>
        <v>2017</v>
      </c>
    </row>
    <row r="6409" spans="1:17" x14ac:dyDescent="0.25">
      <c r="A6409" s="1">
        <v>42744</v>
      </c>
      <c r="B6409">
        <v>637000</v>
      </c>
      <c r="C6409" t="s">
        <v>2</v>
      </c>
      <c r="D6409" t="s">
        <v>12427</v>
      </c>
      <c r="E6409" t="s">
        <v>10</v>
      </c>
      <c r="F6409">
        <v>3072</v>
      </c>
      <c r="G6409">
        <v>3</v>
      </c>
      <c r="H6409">
        <v>1</v>
      </c>
      <c r="I6409">
        <v>2</v>
      </c>
      <c r="J6409">
        <v>327</v>
      </c>
      <c r="L6409" t="s">
        <v>6514</v>
      </c>
      <c r="M6409" t="s">
        <v>97</v>
      </c>
      <c r="N6409" t="s">
        <v>62</v>
      </c>
      <c r="O6409" s="6" t="str">
        <f>INDEX(lkp_Region,MATCH(tbl_Sales[[#This Row],[Suburb]],lkp_Suburb,0))</f>
        <v>Northern Metropolitan</v>
      </c>
      <c r="P6409" s="6">
        <f>MONTH(tbl_Sales[[#This Row],[Date]])</f>
        <v>1</v>
      </c>
      <c r="Q6409" s="6">
        <f>YEAR(tbl_Sales[[#This Row],[Date]])</f>
        <v>2017</v>
      </c>
    </row>
    <row r="6410" spans="1:17" x14ac:dyDescent="0.25">
      <c r="A6410" s="1">
        <v>42744</v>
      </c>
      <c r="B6410">
        <v>692000</v>
      </c>
      <c r="C6410" t="s">
        <v>13</v>
      </c>
      <c r="D6410" t="s">
        <v>12424</v>
      </c>
      <c r="E6410" t="s">
        <v>10</v>
      </c>
      <c r="F6410">
        <v>3070</v>
      </c>
      <c r="G6410">
        <v>2</v>
      </c>
      <c r="H6410">
        <v>1</v>
      </c>
      <c r="I6410">
        <v>1</v>
      </c>
      <c r="J6410">
        <v>0</v>
      </c>
      <c r="K6410">
        <v>2012</v>
      </c>
      <c r="L6410" t="s">
        <v>6515</v>
      </c>
      <c r="M6410" t="s">
        <v>271</v>
      </c>
      <c r="N6410" t="s">
        <v>62</v>
      </c>
      <c r="O6410" s="6" t="str">
        <f>INDEX(lkp_Region,MATCH(tbl_Sales[[#This Row],[Suburb]],lkp_Suburb,0))</f>
        <v>Northern Metropolitan</v>
      </c>
      <c r="P6410" s="6">
        <f>MONTH(tbl_Sales[[#This Row],[Date]])</f>
        <v>1</v>
      </c>
      <c r="Q6410" s="6">
        <f>YEAR(tbl_Sales[[#This Row],[Date]])</f>
        <v>2017</v>
      </c>
    </row>
    <row r="6411" spans="1:17" x14ac:dyDescent="0.25">
      <c r="A6411" s="1">
        <v>42744</v>
      </c>
      <c r="B6411">
        <v>1200000</v>
      </c>
      <c r="C6411" t="s">
        <v>2</v>
      </c>
      <c r="D6411" t="s">
        <v>12423</v>
      </c>
      <c r="E6411" t="s">
        <v>5</v>
      </c>
      <c r="F6411">
        <v>3072</v>
      </c>
      <c r="G6411">
        <v>3</v>
      </c>
      <c r="H6411">
        <v>2</v>
      </c>
      <c r="I6411">
        <v>1</v>
      </c>
      <c r="J6411">
        <v>465</v>
      </c>
      <c r="L6411" t="s">
        <v>6516</v>
      </c>
      <c r="M6411" t="s">
        <v>97</v>
      </c>
      <c r="N6411" t="s">
        <v>62</v>
      </c>
      <c r="O6411" s="6" t="str">
        <f>INDEX(lkp_Region,MATCH(tbl_Sales[[#This Row],[Suburb]],lkp_Suburb,0))</f>
        <v>Northern Metropolitan</v>
      </c>
      <c r="P6411" s="6">
        <f>MONTH(tbl_Sales[[#This Row],[Date]])</f>
        <v>1</v>
      </c>
      <c r="Q6411" s="6">
        <f>YEAR(tbl_Sales[[#This Row],[Date]])</f>
        <v>2017</v>
      </c>
    </row>
    <row r="6412" spans="1:17" x14ac:dyDescent="0.25">
      <c r="A6412" s="1">
        <v>42744</v>
      </c>
      <c r="B6412">
        <v>605000</v>
      </c>
      <c r="C6412" t="s">
        <v>2</v>
      </c>
      <c r="D6412" t="s">
        <v>12423</v>
      </c>
      <c r="E6412" t="s">
        <v>5</v>
      </c>
      <c r="F6412">
        <v>3020</v>
      </c>
      <c r="G6412">
        <v>3</v>
      </c>
      <c r="H6412">
        <v>1</v>
      </c>
      <c r="I6412">
        <v>1</v>
      </c>
      <c r="J6412">
        <v>617</v>
      </c>
      <c r="L6412" t="s">
        <v>6517</v>
      </c>
      <c r="M6412" t="s">
        <v>143</v>
      </c>
      <c r="N6412" t="s">
        <v>3</v>
      </c>
      <c r="O6412" s="6" t="str">
        <f>INDEX(lkp_Region,MATCH(tbl_Sales[[#This Row],[Suburb]],lkp_Suburb,0))</f>
        <v>Western Metropolitan</v>
      </c>
      <c r="P6412" s="6">
        <f>MONTH(tbl_Sales[[#This Row],[Date]])</f>
        <v>1</v>
      </c>
      <c r="Q6412" s="6">
        <f>YEAR(tbl_Sales[[#This Row],[Date]])</f>
        <v>2017</v>
      </c>
    </row>
    <row r="6413" spans="1:17" x14ac:dyDescent="0.25">
      <c r="A6413" s="1">
        <v>42744</v>
      </c>
      <c r="B6413">
        <v>750000</v>
      </c>
      <c r="C6413" t="s">
        <v>2</v>
      </c>
      <c r="D6413" t="s">
        <v>12432</v>
      </c>
      <c r="E6413" t="s">
        <v>5</v>
      </c>
      <c r="F6413">
        <v>3020</v>
      </c>
      <c r="G6413">
        <v>3</v>
      </c>
      <c r="H6413">
        <v>1</v>
      </c>
      <c r="I6413">
        <v>1</v>
      </c>
      <c r="J6413">
        <v>483</v>
      </c>
      <c r="L6413" t="s">
        <v>6518</v>
      </c>
      <c r="M6413" t="s">
        <v>443</v>
      </c>
      <c r="N6413" t="s">
        <v>3</v>
      </c>
      <c r="O6413" s="6" t="str">
        <f>INDEX(lkp_Region,MATCH(tbl_Sales[[#This Row],[Suburb]],lkp_Suburb,0))</f>
        <v>Western Metropolitan</v>
      </c>
      <c r="P6413" s="6">
        <f>MONTH(tbl_Sales[[#This Row],[Date]])</f>
        <v>1</v>
      </c>
      <c r="Q6413" s="6">
        <f>YEAR(tbl_Sales[[#This Row],[Date]])</f>
        <v>2017</v>
      </c>
    </row>
    <row r="6414" spans="1:17" x14ac:dyDescent="0.25">
      <c r="A6414" s="1">
        <v>42744</v>
      </c>
      <c r="B6414">
        <v>515000</v>
      </c>
      <c r="C6414" t="s">
        <v>13</v>
      </c>
      <c r="D6414" t="s">
        <v>12428</v>
      </c>
      <c r="E6414" t="s">
        <v>10</v>
      </c>
      <c r="F6414">
        <v>3101</v>
      </c>
      <c r="G6414">
        <v>2</v>
      </c>
      <c r="H6414">
        <v>1</v>
      </c>
      <c r="I6414">
        <v>1</v>
      </c>
      <c r="J6414">
        <v>743</v>
      </c>
      <c r="L6414" t="s">
        <v>6519</v>
      </c>
      <c r="M6414" t="s">
        <v>145</v>
      </c>
      <c r="N6414" t="s">
        <v>101</v>
      </c>
      <c r="O6414" s="6" t="str">
        <f>INDEX(lkp_Region,MATCH(tbl_Sales[[#This Row],[Suburb]],lkp_Suburb,0))</f>
        <v>Southern Metropolitan</v>
      </c>
      <c r="P6414" s="6">
        <f>MONTH(tbl_Sales[[#This Row],[Date]])</f>
        <v>1</v>
      </c>
      <c r="Q6414" s="6">
        <f>YEAR(tbl_Sales[[#This Row],[Date]])</f>
        <v>2017</v>
      </c>
    </row>
    <row r="6415" spans="1:17" x14ac:dyDescent="0.25">
      <c r="A6415" s="1">
        <v>42744</v>
      </c>
      <c r="B6415">
        <v>585000</v>
      </c>
      <c r="C6415" t="s">
        <v>13</v>
      </c>
      <c r="D6415" t="s">
        <v>12427</v>
      </c>
      <c r="E6415" t="s">
        <v>5</v>
      </c>
      <c r="F6415">
        <v>3146</v>
      </c>
      <c r="G6415">
        <v>2</v>
      </c>
      <c r="H6415">
        <v>1</v>
      </c>
      <c r="I6415">
        <v>1</v>
      </c>
      <c r="J6415">
        <v>0</v>
      </c>
      <c r="L6415" t="s">
        <v>6520</v>
      </c>
      <c r="M6415" t="s">
        <v>102</v>
      </c>
      <c r="N6415" t="s">
        <v>101</v>
      </c>
      <c r="O6415" s="6" t="str">
        <f>INDEX(lkp_Region,MATCH(tbl_Sales[[#This Row],[Suburb]],lkp_Suburb,0))</f>
        <v>Southern Metropolitan</v>
      </c>
      <c r="P6415" s="6">
        <f>MONTH(tbl_Sales[[#This Row],[Date]])</f>
        <v>1</v>
      </c>
      <c r="Q6415" s="6">
        <f>YEAR(tbl_Sales[[#This Row],[Date]])</f>
        <v>2017</v>
      </c>
    </row>
    <row r="6416" spans="1:17" x14ac:dyDescent="0.25">
      <c r="A6416" s="1">
        <v>42744</v>
      </c>
      <c r="B6416">
        <v>1820000</v>
      </c>
      <c r="C6416" t="s">
        <v>2</v>
      </c>
      <c r="D6416" t="s">
        <v>12429</v>
      </c>
      <c r="E6416" t="s">
        <v>10</v>
      </c>
      <c r="F6416">
        <v>3146</v>
      </c>
      <c r="G6416">
        <v>3</v>
      </c>
      <c r="H6416">
        <v>1</v>
      </c>
      <c r="I6416">
        <v>3</v>
      </c>
      <c r="J6416">
        <v>650</v>
      </c>
      <c r="K6416">
        <v>1930</v>
      </c>
      <c r="L6416" t="s">
        <v>6521</v>
      </c>
      <c r="M6416" t="s">
        <v>102</v>
      </c>
      <c r="N6416" t="s">
        <v>101</v>
      </c>
      <c r="O6416" s="6" t="str">
        <f>INDEX(lkp_Region,MATCH(tbl_Sales[[#This Row],[Suburb]],lkp_Suburb,0))</f>
        <v>Southern Metropolitan</v>
      </c>
      <c r="P6416" s="6">
        <f>MONTH(tbl_Sales[[#This Row],[Date]])</f>
        <v>1</v>
      </c>
      <c r="Q6416" s="6">
        <f>YEAR(tbl_Sales[[#This Row],[Date]])</f>
        <v>2017</v>
      </c>
    </row>
    <row r="6417" spans="1:17" x14ac:dyDescent="0.25">
      <c r="A6417" s="1">
        <v>42744</v>
      </c>
      <c r="B6417">
        <v>1290000</v>
      </c>
      <c r="C6417" t="s">
        <v>2</v>
      </c>
      <c r="D6417" t="s">
        <v>12430</v>
      </c>
      <c r="E6417" t="s">
        <v>10</v>
      </c>
      <c r="F6417">
        <v>3187</v>
      </c>
      <c r="G6417">
        <v>3</v>
      </c>
      <c r="H6417">
        <v>1</v>
      </c>
      <c r="I6417">
        <v>2</v>
      </c>
      <c r="J6417">
        <v>661</v>
      </c>
      <c r="K6417">
        <v>1920</v>
      </c>
      <c r="L6417" t="s">
        <v>6522</v>
      </c>
      <c r="M6417" t="s">
        <v>346</v>
      </c>
      <c r="N6417" t="s">
        <v>107</v>
      </c>
      <c r="O6417" s="6" t="str">
        <f>INDEX(lkp_Region,MATCH(tbl_Sales[[#This Row],[Suburb]],lkp_Suburb,0))</f>
        <v>Southern Metropolitan</v>
      </c>
      <c r="P6417" s="6">
        <f>MONTH(tbl_Sales[[#This Row],[Date]])</f>
        <v>1</v>
      </c>
      <c r="Q6417" s="6">
        <f>YEAR(tbl_Sales[[#This Row],[Date]])</f>
        <v>2017</v>
      </c>
    </row>
    <row r="6418" spans="1:17" x14ac:dyDescent="0.25">
      <c r="A6418" s="1">
        <v>42744</v>
      </c>
      <c r="B6418">
        <v>770000</v>
      </c>
      <c r="C6418" t="s">
        <v>2</v>
      </c>
      <c r="D6418" t="s">
        <v>12423</v>
      </c>
      <c r="E6418" t="s">
        <v>5</v>
      </c>
      <c r="F6418">
        <v>3081</v>
      </c>
      <c r="G6418">
        <v>8</v>
      </c>
      <c r="H6418">
        <v>4</v>
      </c>
      <c r="I6418">
        <v>4</v>
      </c>
      <c r="J6418">
        <v>638</v>
      </c>
      <c r="K6418">
        <v>1960</v>
      </c>
      <c r="L6418" t="s">
        <v>6523</v>
      </c>
      <c r="M6418" t="s">
        <v>748</v>
      </c>
      <c r="N6418" t="s">
        <v>150</v>
      </c>
      <c r="O6418" s="6" t="str">
        <f>INDEX(lkp_Region,MATCH(tbl_Sales[[#This Row],[Suburb]],lkp_Suburb,0))</f>
        <v>Eastern Metropolitan</v>
      </c>
      <c r="P6418" s="6">
        <f>MONTH(tbl_Sales[[#This Row],[Date]])</f>
        <v>1</v>
      </c>
      <c r="Q6418" s="6">
        <f>YEAR(tbl_Sales[[#This Row],[Date]])</f>
        <v>2017</v>
      </c>
    </row>
    <row r="6419" spans="1:17" x14ac:dyDescent="0.25">
      <c r="A6419" s="1">
        <v>42744</v>
      </c>
      <c r="B6419">
        <v>785000</v>
      </c>
      <c r="C6419" t="s">
        <v>2</v>
      </c>
      <c r="D6419" t="s">
        <v>12423</v>
      </c>
      <c r="E6419" t="s">
        <v>10</v>
      </c>
      <c r="F6419">
        <v>3087</v>
      </c>
      <c r="G6419">
        <v>3</v>
      </c>
      <c r="H6419">
        <v>1</v>
      </c>
      <c r="I6419">
        <v>2</v>
      </c>
      <c r="J6419">
        <v>0</v>
      </c>
      <c r="L6419" t="s">
        <v>6524</v>
      </c>
      <c r="M6419" t="s">
        <v>349</v>
      </c>
      <c r="N6419" t="s">
        <v>150</v>
      </c>
      <c r="O6419" s="6" t="str">
        <f>INDEX(lkp_Region,MATCH(tbl_Sales[[#This Row],[Suburb]],lkp_Suburb,0))</f>
        <v>Northern Metropolitan</v>
      </c>
      <c r="P6419" s="6">
        <f>MONTH(tbl_Sales[[#This Row],[Date]])</f>
        <v>1</v>
      </c>
      <c r="Q6419" s="6">
        <f>YEAR(tbl_Sales[[#This Row],[Date]])</f>
        <v>2017</v>
      </c>
    </row>
    <row r="6420" spans="1:17" x14ac:dyDescent="0.25">
      <c r="A6420" s="1">
        <v>42744</v>
      </c>
      <c r="B6420">
        <v>867000</v>
      </c>
      <c r="C6420" t="s">
        <v>2</v>
      </c>
      <c r="D6420" t="s">
        <v>12427</v>
      </c>
      <c r="E6420" t="s">
        <v>5</v>
      </c>
      <c r="F6420">
        <v>3084</v>
      </c>
      <c r="G6420">
        <v>3</v>
      </c>
      <c r="H6420">
        <v>1</v>
      </c>
      <c r="I6420">
        <v>1</v>
      </c>
      <c r="J6420">
        <v>355</v>
      </c>
      <c r="K6420">
        <v>1960</v>
      </c>
      <c r="L6420" t="s">
        <v>6525</v>
      </c>
      <c r="M6420" t="s">
        <v>235</v>
      </c>
      <c r="N6420" t="s">
        <v>150</v>
      </c>
      <c r="O6420" s="6" t="str">
        <f>INDEX(lkp_Region,MATCH(tbl_Sales[[#This Row],[Suburb]],lkp_Suburb,0))</f>
        <v>Eastern Metropolitan</v>
      </c>
      <c r="P6420" s="6">
        <f>MONTH(tbl_Sales[[#This Row],[Date]])</f>
        <v>1</v>
      </c>
      <c r="Q6420" s="6">
        <f>YEAR(tbl_Sales[[#This Row],[Date]])</f>
        <v>2017</v>
      </c>
    </row>
    <row r="6421" spans="1:17" x14ac:dyDescent="0.25">
      <c r="A6421" s="1">
        <v>42744</v>
      </c>
      <c r="B6421">
        <v>1100000</v>
      </c>
      <c r="C6421" t="s">
        <v>2</v>
      </c>
      <c r="D6421" t="s">
        <v>12423</v>
      </c>
      <c r="E6421" t="s">
        <v>5</v>
      </c>
      <c r="F6421">
        <v>3081</v>
      </c>
      <c r="G6421">
        <v>3</v>
      </c>
      <c r="H6421">
        <v>1</v>
      </c>
      <c r="I6421">
        <v>0</v>
      </c>
      <c r="J6421">
        <v>613</v>
      </c>
      <c r="K6421">
        <v>1925</v>
      </c>
      <c r="L6421" t="s">
        <v>6526</v>
      </c>
      <c r="M6421" t="s">
        <v>748</v>
      </c>
      <c r="N6421" t="s">
        <v>150</v>
      </c>
      <c r="O6421" s="6" t="str">
        <f>INDEX(lkp_Region,MATCH(tbl_Sales[[#This Row],[Suburb]],lkp_Suburb,0))</f>
        <v>Eastern Metropolitan</v>
      </c>
      <c r="P6421" s="6">
        <f>MONTH(tbl_Sales[[#This Row],[Date]])</f>
        <v>1</v>
      </c>
      <c r="Q6421" s="6">
        <f>YEAR(tbl_Sales[[#This Row],[Date]])</f>
        <v>2017</v>
      </c>
    </row>
    <row r="6422" spans="1:17" x14ac:dyDescent="0.25">
      <c r="A6422" s="1">
        <v>42745</v>
      </c>
      <c r="B6422">
        <v>561000</v>
      </c>
      <c r="C6422" t="s">
        <v>13</v>
      </c>
      <c r="D6422" t="s">
        <v>12427</v>
      </c>
      <c r="E6422" t="s">
        <v>10</v>
      </c>
      <c r="F6422">
        <v>3121</v>
      </c>
      <c r="G6422">
        <v>2</v>
      </c>
      <c r="H6422">
        <v>1</v>
      </c>
      <c r="I6422">
        <v>1</v>
      </c>
      <c r="J6422">
        <v>2571</v>
      </c>
      <c r="K6422">
        <v>2013</v>
      </c>
      <c r="L6422" t="s">
        <v>6527</v>
      </c>
      <c r="M6422" t="s">
        <v>6</v>
      </c>
      <c r="N6422" t="s">
        <v>8</v>
      </c>
      <c r="O6422" s="6" t="str">
        <f>INDEX(lkp_Region,MATCH(tbl_Sales[[#This Row],[Suburb]],lkp_Suburb,0))</f>
        <v>Northern Metropolitan</v>
      </c>
      <c r="P6422" s="6">
        <f>MONTH(tbl_Sales[[#This Row],[Date]])</f>
        <v>1</v>
      </c>
      <c r="Q6422" s="6">
        <f>YEAR(tbl_Sales[[#This Row],[Date]])</f>
        <v>2017</v>
      </c>
    </row>
    <row r="6423" spans="1:17" x14ac:dyDescent="0.25">
      <c r="A6423" s="1">
        <v>42745</v>
      </c>
      <c r="B6423">
        <v>1430000</v>
      </c>
      <c r="C6423" t="s">
        <v>2</v>
      </c>
      <c r="D6423" t="s">
        <v>12429</v>
      </c>
      <c r="E6423" t="s">
        <v>10</v>
      </c>
      <c r="F6423">
        <v>3066</v>
      </c>
      <c r="G6423">
        <v>2</v>
      </c>
      <c r="H6423">
        <v>1</v>
      </c>
      <c r="I6423">
        <v>0</v>
      </c>
      <c r="J6423">
        <v>231</v>
      </c>
      <c r="L6423" t="s">
        <v>6528</v>
      </c>
      <c r="M6423" t="s">
        <v>216</v>
      </c>
      <c r="N6423" t="s">
        <v>8</v>
      </c>
      <c r="O6423" s="6" t="str">
        <f>INDEX(lkp_Region,MATCH(tbl_Sales[[#This Row],[Suburb]],lkp_Suburb,0))</f>
        <v>Northern Metropolitan</v>
      </c>
      <c r="P6423" s="6">
        <f>MONTH(tbl_Sales[[#This Row],[Date]])</f>
        <v>1</v>
      </c>
      <c r="Q6423" s="6">
        <f>YEAR(tbl_Sales[[#This Row],[Date]])</f>
        <v>2017</v>
      </c>
    </row>
    <row r="6424" spans="1:17" x14ac:dyDescent="0.25">
      <c r="A6424" s="1">
        <v>42745</v>
      </c>
      <c r="B6424">
        <v>2200000</v>
      </c>
      <c r="C6424" t="s">
        <v>2</v>
      </c>
      <c r="D6424" t="s">
        <v>12429</v>
      </c>
      <c r="E6424" t="s">
        <v>5</v>
      </c>
      <c r="F6424">
        <v>3145</v>
      </c>
      <c r="G6424">
        <v>4</v>
      </c>
      <c r="H6424">
        <v>2</v>
      </c>
      <c r="I6424">
        <v>2</v>
      </c>
      <c r="J6424">
        <v>541</v>
      </c>
      <c r="L6424" t="s">
        <v>6529</v>
      </c>
      <c r="M6424" t="s">
        <v>74</v>
      </c>
      <c r="N6424" t="s">
        <v>76</v>
      </c>
      <c r="O6424" s="6" t="str">
        <f>INDEX(lkp_Region,MATCH(tbl_Sales[[#This Row],[Suburb]],lkp_Suburb,0))</f>
        <v>Southern Metropolitan</v>
      </c>
      <c r="P6424" s="6">
        <f>MONTH(tbl_Sales[[#This Row],[Date]])</f>
        <v>1</v>
      </c>
      <c r="Q6424" s="6">
        <f>YEAR(tbl_Sales[[#This Row],[Date]])</f>
        <v>2017</v>
      </c>
    </row>
    <row r="6425" spans="1:17" x14ac:dyDescent="0.25">
      <c r="A6425" s="1">
        <v>42745</v>
      </c>
      <c r="B6425">
        <v>700000</v>
      </c>
      <c r="C6425" t="s">
        <v>2</v>
      </c>
      <c r="D6425" t="s">
        <v>12428</v>
      </c>
      <c r="E6425" t="s">
        <v>5</v>
      </c>
      <c r="F6425">
        <v>3058</v>
      </c>
      <c r="G6425">
        <v>3</v>
      </c>
      <c r="H6425">
        <v>1</v>
      </c>
      <c r="I6425">
        <v>1</v>
      </c>
      <c r="J6425">
        <v>138</v>
      </c>
      <c r="K6425">
        <v>2000</v>
      </c>
      <c r="L6425" t="s">
        <v>6530</v>
      </c>
      <c r="M6425" t="s">
        <v>41</v>
      </c>
      <c r="N6425" t="s">
        <v>18</v>
      </c>
      <c r="O6425" s="6" t="str">
        <f>INDEX(lkp_Region,MATCH(tbl_Sales[[#This Row],[Suburb]],lkp_Suburb,0))</f>
        <v>Northern Metropolitan</v>
      </c>
      <c r="P6425" s="6">
        <f>MONTH(tbl_Sales[[#This Row],[Date]])</f>
        <v>1</v>
      </c>
      <c r="Q6425" s="6">
        <f>YEAR(tbl_Sales[[#This Row],[Date]])</f>
        <v>2017</v>
      </c>
    </row>
    <row r="6426" spans="1:17" x14ac:dyDescent="0.25">
      <c r="A6426" s="1">
        <v>42745</v>
      </c>
      <c r="B6426">
        <v>715888</v>
      </c>
      <c r="C6426" t="s">
        <v>2</v>
      </c>
      <c r="D6426" t="s">
        <v>12423</v>
      </c>
      <c r="E6426" t="s">
        <v>10</v>
      </c>
      <c r="F6426">
        <v>3046</v>
      </c>
      <c r="G6426">
        <v>2</v>
      </c>
      <c r="H6426">
        <v>1</v>
      </c>
      <c r="I6426">
        <v>1</v>
      </c>
      <c r="J6426">
        <v>613</v>
      </c>
      <c r="K6426">
        <v>1960</v>
      </c>
      <c r="L6426" t="s">
        <v>6531</v>
      </c>
      <c r="M6426" t="s">
        <v>391</v>
      </c>
      <c r="N6426" t="s">
        <v>18</v>
      </c>
      <c r="O6426" s="6" t="str">
        <f>INDEX(lkp_Region,MATCH(tbl_Sales[[#This Row],[Suburb]],lkp_Suburb,0))</f>
        <v>Northern Metropolitan</v>
      </c>
      <c r="P6426" s="6">
        <f>MONTH(tbl_Sales[[#This Row],[Date]])</f>
        <v>1</v>
      </c>
      <c r="Q6426" s="6">
        <f>YEAR(tbl_Sales[[#This Row],[Date]])</f>
        <v>2017</v>
      </c>
    </row>
    <row r="6427" spans="1:17" x14ac:dyDescent="0.25">
      <c r="A6427" s="1">
        <v>42745</v>
      </c>
      <c r="B6427">
        <v>380000</v>
      </c>
      <c r="C6427" t="s">
        <v>13</v>
      </c>
      <c r="D6427" t="s">
        <v>12427</v>
      </c>
      <c r="E6427" t="s">
        <v>5</v>
      </c>
      <c r="F6427">
        <v>3031</v>
      </c>
      <c r="G6427">
        <v>1</v>
      </c>
      <c r="H6427">
        <v>1</v>
      </c>
      <c r="I6427">
        <v>1</v>
      </c>
      <c r="J6427">
        <v>2077</v>
      </c>
      <c r="L6427" t="s">
        <v>6532</v>
      </c>
      <c r="M6427" t="s">
        <v>288</v>
      </c>
      <c r="N6427" t="s">
        <v>49</v>
      </c>
      <c r="O6427" s="6" t="str">
        <f>INDEX(lkp_Region,MATCH(tbl_Sales[[#This Row],[Suburb]],lkp_Suburb,0))</f>
        <v>Northern Metropolitan</v>
      </c>
      <c r="P6427" s="6">
        <f>MONTH(tbl_Sales[[#This Row],[Date]])</f>
        <v>1</v>
      </c>
      <c r="Q6427" s="6">
        <f>YEAR(tbl_Sales[[#This Row],[Date]])</f>
        <v>2017</v>
      </c>
    </row>
    <row r="6428" spans="1:17" x14ac:dyDescent="0.25">
      <c r="A6428" s="1">
        <v>42745</v>
      </c>
      <c r="B6428">
        <v>630000</v>
      </c>
      <c r="C6428" t="s">
        <v>13</v>
      </c>
      <c r="D6428" t="s">
        <v>12427</v>
      </c>
      <c r="E6428" t="s">
        <v>10</v>
      </c>
      <c r="F6428">
        <v>3031</v>
      </c>
      <c r="G6428">
        <v>2</v>
      </c>
      <c r="H6428">
        <v>2</v>
      </c>
      <c r="I6428">
        <v>1</v>
      </c>
      <c r="J6428">
        <v>0</v>
      </c>
      <c r="L6428" t="s">
        <v>6533</v>
      </c>
      <c r="M6428" t="s">
        <v>264</v>
      </c>
      <c r="N6428" t="s">
        <v>88</v>
      </c>
      <c r="O6428" s="6" t="str">
        <f>INDEX(lkp_Region,MATCH(tbl_Sales[[#This Row],[Suburb]],lkp_Suburb,0))</f>
        <v>Northern Metropolitan</v>
      </c>
      <c r="P6428" s="6">
        <f>MONTH(tbl_Sales[[#This Row],[Date]])</f>
        <v>1</v>
      </c>
      <c r="Q6428" s="6">
        <f>YEAR(tbl_Sales[[#This Row],[Date]])</f>
        <v>2017</v>
      </c>
    </row>
    <row r="6429" spans="1:17" x14ac:dyDescent="0.25">
      <c r="A6429" s="1">
        <v>42745</v>
      </c>
      <c r="B6429">
        <v>1492000</v>
      </c>
      <c r="C6429" t="s">
        <v>2</v>
      </c>
      <c r="D6429" t="s">
        <v>12429</v>
      </c>
      <c r="E6429" t="s">
        <v>10</v>
      </c>
      <c r="F6429">
        <v>3078</v>
      </c>
      <c r="G6429">
        <v>3</v>
      </c>
      <c r="H6429">
        <v>2</v>
      </c>
      <c r="I6429">
        <v>2</v>
      </c>
      <c r="J6429">
        <v>411</v>
      </c>
      <c r="L6429" t="s">
        <v>6534</v>
      </c>
      <c r="M6429" t="s">
        <v>764</v>
      </c>
      <c r="N6429" t="s">
        <v>62</v>
      </c>
      <c r="O6429" s="6" t="str">
        <f>INDEX(lkp_Region,MATCH(tbl_Sales[[#This Row],[Suburb]],lkp_Suburb,0))</f>
        <v>Northern Metropolitan</v>
      </c>
      <c r="P6429" s="6">
        <f>MONTH(tbl_Sales[[#This Row],[Date]])</f>
        <v>1</v>
      </c>
      <c r="Q6429" s="6">
        <f>YEAR(tbl_Sales[[#This Row],[Date]])</f>
        <v>2017</v>
      </c>
    </row>
    <row r="6430" spans="1:17" x14ac:dyDescent="0.25">
      <c r="A6430" s="1">
        <v>42745</v>
      </c>
      <c r="B6430">
        <v>745000</v>
      </c>
      <c r="C6430" t="s">
        <v>2</v>
      </c>
      <c r="D6430" t="s">
        <v>12427</v>
      </c>
      <c r="E6430" t="s">
        <v>5</v>
      </c>
      <c r="F6430">
        <v>3020</v>
      </c>
      <c r="G6430">
        <v>3</v>
      </c>
      <c r="H6430">
        <v>1</v>
      </c>
      <c r="I6430">
        <v>2</v>
      </c>
      <c r="J6430">
        <v>518</v>
      </c>
      <c r="K6430">
        <v>1960</v>
      </c>
      <c r="L6430" t="s">
        <v>6535</v>
      </c>
      <c r="M6430" t="s">
        <v>443</v>
      </c>
      <c r="N6430" t="s">
        <v>3</v>
      </c>
      <c r="O6430" s="6" t="str">
        <f>INDEX(lkp_Region,MATCH(tbl_Sales[[#This Row],[Suburb]],lkp_Suburb,0))</f>
        <v>Western Metropolitan</v>
      </c>
      <c r="P6430" s="6">
        <f>MONTH(tbl_Sales[[#This Row],[Date]])</f>
        <v>1</v>
      </c>
      <c r="Q6430" s="6">
        <f>YEAR(tbl_Sales[[#This Row],[Date]])</f>
        <v>2017</v>
      </c>
    </row>
    <row r="6431" spans="1:17" x14ac:dyDescent="0.25">
      <c r="A6431" s="1">
        <v>42745</v>
      </c>
      <c r="B6431">
        <v>890000</v>
      </c>
      <c r="C6431" t="s">
        <v>2</v>
      </c>
      <c r="D6431" t="s">
        <v>12425</v>
      </c>
      <c r="E6431" t="s">
        <v>10</v>
      </c>
      <c r="F6431">
        <v>3020</v>
      </c>
      <c r="G6431">
        <v>3</v>
      </c>
      <c r="H6431">
        <v>1</v>
      </c>
      <c r="I6431">
        <v>1</v>
      </c>
      <c r="J6431">
        <v>668</v>
      </c>
      <c r="L6431" t="s">
        <v>6536</v>
      </c>
      <c r="M6431" t="s">
        <v>443</v>
      </c>
      <c r="N6431" t="s">
        <v>3</v>
      </c>
      <c r="O6431" s="6" t="str">
        <f>INDEX(lkp_Region,MATCH(tbl_Sales[[#This Row],[Suburb]],lkp_Suburb,0))</f>
        <v>Western Metropolitan</v>
      </c>
      <c r="P6431" s="6">
        <f>MONTH(tbl_Sales[[#This Row],[Date]])</f>
        <v>1</v>
      </c>
      <c r="Q6431" s="6">
        <f>YEAR(tbl_Sales[[#This Row],[Date]])</f>
        <v>2017</v>
      </c>
    </row>
    <row r="6432" spans="1:17" x14ac:dyDescent="0.25">
      <c r="A6432" s="1">
        <v>42745</v>
      </c>
      <c r="B6432">
        <v>880000</v>
      </c>
      <c r="C6432" t="s">
        <v>13</v>
      </c>
      <c r="D6432" t="s">
        <v>12429</v>
      </c>
      <c r="E6432" t="s">
        <v>10</v>
      </c>
      <c r="F6432">
        <v>3187</v>
      </c>
      <c r="G6432">
        <v>3</v>
      </c>
      <c r="H6432">
        <v>2</v>
      </c>
      <c r="I6432">
        <v>2</v>
      </c>
      <c r="J6432">
        <v>304</v>
      </c>
      <c r="K6432">
        <v>1990</v>
      </c>
      <c r="L6432" t="s">
        <v>6537</v>
      </c>
      <c r="M6432" t="s">
        <v>346</v>
      </c>
      <c r="N6432" t="s">
        <v>107</v>
      </c>
      <c r="O6432" s="6" t="str">
        <f>INDEX(lkp_Region,MATCH(tbl_Sales[[#This Row],[Suburb]],lkp_Suburb,0))</f>
        <v>Southern Metropolitan</v>
      </c>
      <c r="P6432" s="6">
        <f>MONTH(tbl_Sales[[#This Row],[Date]])</f>
        <v>1</v>
      </c>
      <c r="Q6432" s="6">
        <f>YEAR(tbl_Sales[[#This Row],[Date]])</f>
        <v>2017</v>
      </c>
    </row>
    <row r="6433" spans="1:17" x14ac:dyDescent="0.25">
      <c r="A6433" s="1">
        <v>42746</v>
      </c>
      <c r="B6433">
        <v>1135000</v>
      </c>
      <c r="C6433" t="s">
        <v>2</v>
      </c>
      <c r="D6433" t="s">
        <v>12429</v>
      </c>
      <c r="E6433" t="s">
        <v>10</v>
      </c>
      <c r="F6433">
        <v>3127</v>
      </c>
      <c r="G6433">
        <v>3</v>
      </c>
      <c r="H6433">
        <v>1</v>
      </c>
      <c r="I6433">
        <v>2</v>
      </c>
      <c r="J6433">
        <v>414</v>
      </c>
      <c r="L6433" t="s">
        <v>6538</v>
      </c>
      <c r="M6433" t="s">
        <v>11</v>
      </c>
      <c r="N6433" t="s">
        <v>14</v>
      </c>
      <c r="O6433" s="6" t="str">
        <f>INDEX(lkp_Region,MATCH(tbl_Sales[[#This Row],[Suburb]],lkp_Suburb,0))</f>
        <v>Southern Metropolitan</v>
      </c>
      <c r="P6433" s="6">
        <f>MONTH(tbl_Sales[[#This Row],[Date]])</f>
        <v>1</v>
      </c>
      <c r="Q6433" s="6">
        <f>YEAR(tbl_Sales[[#This Row],[Date]])</f>
        <v>2017</v>
      </c>
    </row>
    <row r="6434" spans="1:17" x14ac:dyDescent="0.25">
      <c r="A6434" s="1">
        <v>42746</v>
      </c>
      <c r="B6434">
        <v>471000</v>
      </c>
      <c r="C6434" t="s">
        <v>13</v>
      </c>
      <c r="D6434" t="s">
        <v>12429</v>
      </c>
      <c r="E6434" t="s">
        <v>10</v>
      </c>
      <c r="F6434">
        <v>3055</v>
      </c>
      <c r="G6434">
        <v>2</v>
      </c>
      <c r="H6434">
        <v>1</v>
      </c>
      <c r="I6434">
        <v>1</v>
      </c>
      <c r="J6434">
        <v>564</v>
      </c>
      <c r="K6434">
        <v>1970</v>
      </c>
      <c r="L6434" t="s">
        <v>6539</v>
      </c>
      <c r="M6434" t="s">
        <v>80</v>
      </c>
      <c r="N6434" t="s">
        <v>18</v>
      </c>
      <c r="O6434" s="6" t="str">
        <f>INDEX(lkp_Region,MATCH(tbl_Sales[[#This Row],[Suburb]],lkp_Suburb,0))</f>
        <v>Northern Metropolitan</v>
      </c>
      <c r="P6434" s="6">
        <f>MONTH(tbl_Sales[[#This Row],[Date]])</f>
        <v>1</v>
      </c>
      <c r="Q6434" s="6">
        <f>YEAR(tbl_Sales[[#This Row],[Date]])</f>
        <v>2017</v>
      </c>
    </row>
    <row r="6435" spans="1:17" x14ac:dyDescent="0.25">
      <c r="A6435" s="1">
        <v>42746</v>
      </c>
      <c r="B6435">
        <v>1290000</v>
      </c>
      <c r="C6435" t="s">
        <v>2</v>
      </c>
      <c r="D6435" t="s">
        <v>12429</v>
      </c>
      <c r="E6435" t="s">
        <v>10</v>
      </c>
      <c r="F6435">
        <v>3057</v>
      </c>
      <c r="G6435">
        <v>4</v>
      </c>
      <c r="H6435">
        <v>2</v>
      </c>
      <c r="I6435">
        <v>2</v>
      </c>
      <c r="J6435">
        <v>468</v>
      </c>
      <c r="L6435" t="s">
        <v>6540</v>
      </c>
      <c r="M6435" t="s">
        <v>83</v>
      </c>
      <c r="N6435" t="s">
        <v>18</v>
      </c>
      <c r="O6435" s="6" t="str">
        <f>INDEX(lkp_Region,MATCH(tbl_Sales[[#This Row],[Suburb]],lkp_Suburb,0))</f>
        <v>Northern Metropolitan</v>
      </c>
      <c r="P6435" s="6">
        <f>MONTH(tbl_Sales[[#This Row],[Date]])</f>
        <v>1</v>
      </c>
      <c r="Q6435" s="6">
        <f>YEAR(tbl_Sales[[#This Row],[Date]])</f>
        <v>2017</v>
      </c>
    </row>
    <row r="6436" spans="1:17" x14ac:dyDescent="0.25">
      <c r="A6436" s="1">
        <v>42746</v>
      </c>
      <c r="B6436">
        <v>991000</v>
      </c>
      <c r="C6436" t="s">
        <v>2</v>
      </c>
      <c r="D6436" t="s">
        <v>12428</v>
      </c>
      <c r="E6436" t="s">
        <v>10</v>
      </c>
      <c r="F6436">
        <v>3042</v>
      </c>
      <c r="G6436">
        <v>3</v>
      </c>
      <c r="H6436">
        <v>1</v>
      </c>
      <c r="I6436">
        <v>1</v>
      </c>
      <c r="J6436">
        <v>716</v>
      </c>
      <c r="K6436">
        <v>1950</v>
      </c>
      <c r="L6436" t="s">
        <v>6541</v>
      </c>
      <c r="M6436" t="s">
        <v>86</v>
      </c>
      <c r="N6436" t="s">
        <v>49</v>
      </c>
      <c r="O6436" s="6" t="str">
        <f>INDEX(lkp_Region,MATCH(tbl_Sales[[#This Row],[Suburb]],lkp_Suburb,0))</f>
        <v>Western Metropolitan</v>
      </c>
      <c r="P6436" s="6">
        <f>MONTH(tbl_Sales[[#This Row],[Date]])</f>
        <v>1</v>
      </c>
      <c r="Q6436" s="6">
        <f>YEAR(tbl_Sales[[#This Row],[Date]])</f>
        <v>2017</v>
      </c>
    </row>
    <row r="6437" spans="1:17" x14ac:dyDescent="0.25">
      <c r="A6437" s="1">
        <v>42746</v>
      </c>
      <c r="B6437">
        <v>1730000</v>
      </c>
      <c r="C6437" t="s">
        <v>2</v>
      </c>
      <c r="D6437" t="s">
        <v>12429</v>
      </c>
      <c r="E6437" t="s">
        <v>10</v>
      </c>
      <c r="F6437">
        <v>3039</v>
      </c>
      <c r="G6437">
        <v>5</v>
      </c>
      <c r="H6437">
        <v>1</v>
      </c>
      <c r="I6437">
        <v>1</v>
      </c>
      <c r="J6437">
        <v>584</v>
      </c>
      <c r="L6437" t="s">
        <v>6542</v>
      </c>
      <c r="M6437" t="s">
        <v>242</v>
      </c>
      <c r="N6437" t="s">
        <v>49</v>
      </c>
      <c r="O6437" s="6" t="str">
        <f>INDEX(lkp_Region,MATCH(tbl_Sales[[#This Row],[Suburb]],lkp_Suburb,0))</f>
        <v>Western Metropolitan</v>
      </c>
      <c r="P6437" s="6">
        <f>MONTH(tbl_Sales[[#This Row],[Date]])</f>
        <v>1</v>
      </c>
      <c r="Q6437" s="6">
        <f>YEAR(tbl_Sales[[#This Row],[Date]])</f>
        <v>2017</v>
      </c>
    </row>
    <row r="6438" spans="1:17" x14ac:dyDescent="0.25">
      <c r="A6438" s="1">
        <v>42746</v>
      </c>
      <c r="B6438">
        <v>782000</v>
      </c>
      <c r="C6438" t="s">
        <v>2</v>
      </c>
      <c r="D6438" t="s">
        <v>12429</v>
      </c>
      <c r="E6438" t="s">
        <v>5</v>
      </c>
      <c r="F6438">
        <v>3167</v>
      </c>
      <c r="G6438">
        <v>3</v>
      </c>
      <c r="H6438">
        <v>2</v>
      </c>
      <c r="I6438">
        <v>2</v>
      </c>
      <c r="J6438">
        <v>0</v>
      </c>
      <c r="L6438" t="s">
        <v>6543</v>
      </c>
      <c r="M6438" t="s">
        <v>43</v>
      </c>
      <c r="N6438" t="s">
        <v>45</v>
      </c>
      <c r="O6438" s="6" t="str">
        <f>INDEX(lkp_Region,MATCH(tbl_Sales[[#This Row],[Suburb]],lkp_Suburb,0))</f>
        <v>South-Eastern Metropolitan</v>
      </c>
      <c r="P6438" s="6">
        <f>MONTH(tbl_Sales[[#This Row],[Date]])</f>
        <v>1</v>
      </c>
      <c r="Q6438" s="6">
        <f>YEAR(tbl_Sales[[#This Row],[Date]])</f>
        <v>2017</v>
      </c>
    </row>
    <row r="6439" spans="1:17" x14ac:dyDescent="0.25">
      <c r="A6439" s="1">
        <v>42746</v>
      </c>
      <c r="B6439">
        <v>440000</v>
      </c>
      <c r="C6439" t="s">
        <v>13</v>
      </c>
      <c r="D6439" t="s">
        <v>12428</v>
      </c>
      <c r="E6439" t="s">
        <v>5</v>
      </c>
      <c r="F6439">
        <v>3018</v>
      </c>
      <c r="G6439">
        <v>2</v>
      </c>
      <c r="H6439">
        <v>1</v>
      </c>
      <c r="I6439">
        <v>1</v>
      </c>
      <c r="J6439">
        <v>0</v>
      </c>
      <c r="L6439" t="s">
        <v>6544</v>
      </c>
      <c r="M6439" t="s">
        <v>67</v>
      </c>
      <c r="N6439" t="s">
        <v>69</v>
      </c>
      <c r="O6439" s="6" t="str">
        <f>INDEX(lkp_Region,MATCH(tbl_Sales[[#This Row],[Suburb]],lkp_Suburb,0))</f>
        <v>Western Metropolitan</v>
      </c>
      <c r="P6439" s="6">
        <f>MONTH(tbl_Sales[[#This Row],[Date]])</f>
        <v>1</v>
      </c>
      <c r="Q6439" s="6">
        <f>YEAR(tbl_Sales[[#This Row],[Date]])</f>
        <v>2017</v>
      </c>
    </row>
    <row r="6440" spans="1:17" x14ac:dyDescent="0.25">
      <c r="A6440" s="1">
        <v>42746</v>
      </c>
      <c r="B6440">
        <v>380000</v>
      </c>
      <c r="C6440" t="s">
        <v>13</v>
      </c>
      <c r="D6440" t="s">
        <v>12428</v>
      </c>
      <c r="E6440" t="s">
        <v>10</v>
      </c>
      <c r="F6440">
        <v>3165</v>
      </c>
      <c r="G6440">
        <v>1</v>
      </c>
      <c r="H6440">
        <v>1</v>
      </c>
      <c r="I6440">
        <v>1</v>
      </c>
      <c r="J6440">
        <v>0</v>
      </c>
      <c r="K6440">
        <v>1970</v>
      </c>
      <c r="L6440" t="s">
        <v>6545</v>
      </c>
      <c r="M6440" t="s">
        <v>138</v>
      </c>
      <c r="N6440" t="s">
        <v>57</v>
      </c>
      <c r="O6440" s="6" t="str">
        <f>INDEX(lkp_Region,MATCH(tbl_Sales[[#This Row],[Suburb]],lkp_Suburb,0))</f>
        <v>Southern Metropolitan</v>
      </c>
      <c r="P6440" s="6">
        <f>MONTH(tbl_Sales[[#This Row],[Date]])</f>
        <v>1</v>
      </c>
      <c r="Q6440" s="6">
        <f>YEAR(tbl_Sales[[#This Row],[Date]])</f>
        <v>2017</v>
      </c>
    </row>
    <row r="6441" spans="1:17" x14ac:dyDescent="0.25">
      <c r="A6441" s="1">
        <v>42746</v>
      </c>
      <c r="B6441">
        <v>440000</v>
      </c>
      <c r="C6441" t="s">
        <v>13</v>
      </c>
      <c r="D6441" t="s">
        <v>12427</v>
      </c>
      <c r="E6441" t="s">
        <v>5</v>
      </c>
      <c r="F6441">
        <v>3073</v>
      </c>
      <c r="G6441">
        <v>2</v>
      </c>
      <c r="H6441">
        <v>1</v>
      </c>
      <c r="I6441">
        <v>1</v>
      </c>
      <c r="J6441">
        <v>183</v>
      </c>
      <c r="K6441">
        <v>1980</v>
      </c>
      <c r="L6441" t="s">
        <v>6546</v>
      </c>
      <c r="M6441" t="s">
        <v>93</v>
      </c>
      <c r="N6441" t="s">
        <v>62</v>
      </c>
      <c r="O6441" s="6" t="str">
        <f>INDEX(lkp_Region,MATCH(tbl_Sales[[#This Row],[Suburb]],lkp_Suburb,0))</f>
        <v>Northern Metropolitan</v>
      </c>
      <c r="P6441" s="6">
        <f>MONTH(tbl_Sales[[#This Row],[Date]])</f>
        <v>1</v>
      </c>
      <c r="Q6441" s="6">
        <f>YEAR(tbl_Sales[[#This Row],[Date]])</f>
        <v>2017</v>
      </c>
    </row>
    <row r="6442" spans="1:17" x14ac:dyDescent="0.25">
      <c r="A6442" s="1">
        <v>42746</v>
      </c>
      <c r="B6442">
        <v>490000</v>
      </c>
      <c r="C6442" t="s">
        <v>51</v>
      </c>
      <c r="D6442" t="s">
        <v>12427</v>
      </c>
      <c r="E6442" t="s">
        <v>10</v>
      </c>
      <c r="F6442">
        <v>3073</v>
      </c>
      <c r="G6442">
        <v>2</v>
      </c>
      <c r="H6442">
        <v>1</v>
      </c>
      <c r="I6442">
        <v>1</v>
      </c>
      <c r="J6442">
        <v>91</v>
      </c>
      <c r="K6442">
        <v>2014</v>
      </c>
      <c r="L6442" t="s">
        <v>6547</v>
      </c>
      <c r="M6442" t="s">
        <v>93</v>
      </c>
      <c r="N6442" t="s">
        <v>62</v>
      </c>
      <c r="O6442" s="6" t="str">
        <f>INDEX(lkp_Region,MATCH(tbl_Sales[[#This Row],[Suburb]],lkp_Suburb,0))</f>
        <v>Northern Metropolitan</v>
      </c>
      <c r="P6442" s="6">
        <f>MONTH(tbl_Sales[[#This Row],[Date]])</f>
        <v>1</v>
      </c>
      <c r="Q6442" s="6">
        <f>YEAR(tbl_Sales[[#This Row],[Date]])</f>
        <v>2017</v>
      </c>
    </row>
    <row r="6443" spans="1:17" x14ac:dyDescent="0.25">
      <c r="A6443" s="1">
        <v>42746</v>
      </c>
      <c r="B6443">
        <v>1335000</v>
      </c>
      <c r="C6443" t="s">
        <v>2</v>
      </c>
      <c r="D6443" t="s">
        <v>12427</v>
      </c>
      <c r="E6443" t="s">
        <v>10</v>
      </c>
      <c r="F6443">
        <v>3070</v>
      </c>
      <c r="G6443">
        <v>3</v>
      </c>
      <c r="H6443">
        <v>1</v>
      </c>
      <c r="I6443">
        <v>3</v>
      </c>
      <c r="J6443">
        <v>520</v>
      </c>
      <c r="L6443" t="s">
        <v>6548</v>
      </c>
      <c r="M6443" t="s">
        <v>271</v>
      </c>
      <c r="N6443" t="s">
        <v>62</v>
      </c>
      <c r="O6443" s="6" t="str">
        <f>INDEX(lkp_Region,MATCH(tbl_Sales[[#This Row],[Suburb]],lkp_Suburb,0))</f>
        <v>Northern Metropolitan</v>
      </c>
      <c r="P6443" s="6">
        <f>MONTH(tbl_Sales[[#This Row],[Date]])</f>
        <v>1</v>
      </c>
      <c r="Q6443" s="6">
        <f>YEAR(tbl_Sales[[#This Row],[Date]])</f>
        <v>2017</v>
      </c>
    </row>
    <row r="6444" spans="1:17" x14ac:dyDescent="0.25">
      <c r="A6444" s="1">
        <v>42746</v>
      </c>
      <c r="B6444">
        <v>1550000</v>
      </c>
      <c r="C6444" t="s">
        <v>51</v>
      </c>
      <c r="D6444" t="s">
        <v>12423</v>
      </c>
      <c r="E6444" t="s">
        <v>5</v>
      </c>
      <c r="F6444">
        <v>3126</v>
      </c>
      <c r="G6444">
        <v>4</v>
      </c>
      <c r="H6444">
        <v>2</v>
      </c>
      <c r="I6444">
        <v>4</v>
      </c>
      <c r="J6444">
        <v>318</v>
      </c>
      <c r="L6444" t="s">
        <v>6549</v>
      </c>
      <c r="M6444" t="s">
        <v>232</v>
      </c>
      <c r="N6444" t="s">
        <v>101</v>
      </c>
      <c r="O6444" s="6" t="str">
        <f>INDEX(lkp_Region,MATCH(tbl_Sales[[#This Row],[Suburb]],lkp_Suburb,0))</f>
        <v>Southern Metropolitan</v>
      </c>
      <c r="P6444" s="6">
        <f>MONTH(tbl_Sales[[#This Row],[Date]])</f>
        <v>1</v>
      </c>
      <c r="Q6444" s="6">
        <f>YEAR(tbl_Sales[[#This Row],[Date]])</f>
        <v>2017</v>
      </c>
    </row>
    <row r="6445" spans="1:17" x14ac:dyDescent="0.25">
      <c r="A6445" s="1">
        <v>42746</v>
      </c>
      <c r="B6445">
        <v>1300000</v>
      </c>
      <c r="C6445" t="s">
        <v>13</v>
      </c>
      <c r="D6445" t="s">
        <v>12430</v>
      </c>
      <c r="E6445" t="s">
        <v>5</v>
      </c>
      <c r="F6445">
        <v>3186</v>
      </c>
      <c r="G6445">
        <v>2</v>
      </c>
      <c r="H6445">
        <v>2</v>
      </c>
      <c r="I6445">
        <v>2</v>
      </c>
      <c r="J6445">
        <v>0</v>
      </c>
      <c r="L6445" t="s">
        <v>6550</v>
      </c>
      <c r="M6445" t="s">
        <v>105</v>
      </c>
      <c r="N6445" t="s">
        <v>107</v>
      </c>
      <c r="O6445" s="6" t="str">
        <f>INDEX(lkp_Region,MATCH(tbl_Sales[[#This Row],[Suburb]],lkp_Suburb,0))</f>
        <v>Southern Metropolitan</v>
      </c>
      <c r="P6445" s="6">
        <f>MONTH(tbl_Sales[[#This Row],[Date]])</f>
        <v>1</v>
      </c>
      <c r="Q6445" s="6">
        <f>YEAR(tbl_Sales[[#This Row],[Date]])</f>
        <v>2017</v>
      </c>
    </row>
    <row r="6446" spans="1:17" x14ac:dyDescent="0.25">
      <c r="A6446" s="1">
        <v>42746</v>
      </c>
      <c r="B6446">
        <v>579000</v>
      </c>
      <c r="C6446" t="s">
        <v>13</v>
      </c>
      <c r="D6446" t="s">
        <v>12427</v>
      </c>
      <c r="E6446" t="s">
        <v>10</v>
      </c>
      <c r="F6446">
        <v>3084</v>
      </c>
      <c r="G6446">
        <v>2</v>
      </c>
      <c r="H6446">
        <v>1</v>
      </c>
      <c r="I6446">
        <v>2</v>
      </c>
      <c r="J6446">
        <v>4497</v>
      </c>
      <c r="L6446" t="s">
        <v>6551</v>
      </c>
      <c r="M6446" t="s">
        <v>211</v>
      </c>
      <c r="N6446" t="s">
        <v>150</v>
      </c>
      <c r="O6446" s="6" t="str">
        <f>INDEX(lkp_Region,MATCH(tbl_Sales[[#This Row],[Suburb]],lkp_Suburb,0))</f>
        <v>Eastern Metropolitan</v>
      </c>
      <c r="P6446" s="6">
        <f>MONTH(tbl_Sales[[#This Row],[Date]])</f>
        <v>1</v>
      </c>
      <c r="Q6446" s="6">
        <f>YEAR(tbl_Sales[[#This Row],[Date]])</f>
        <v>2017</v>
      </c>
    </row>
    <row r="6447" spans="1:17" x14ac:dyDescent="0.25">
      <c r="A6447" s="1">
        <v>42746</v>
      </c>
      <c r="B6447">
        <v>2090000</v>
      </c>
      <c r="C6447" t="s">
        <v>2</v>
      </c>
      <c r="D6447" t="s">
        <v>12423</v>
      </c>
      <c r="E6447" t="s">
        <v>10</v>
      </c>
      <c r="F6447">
        <v>3079</v>
      </c>
      <c r="G6447">
        <v>4</v>
      </c>
      <c r="H6447">
        <v>3</v>
      </c>
      <c r="I6447">
        <v>2</v>
      </c>
      <c r="J6447">
        <v>608</v>
      </c>
      <c r="K6447">
        <v>1980</v>
      </c>
      <c r="L6447" t="s">
        <v>6552</v>
      </c>
      <c r="M6447" t="s">
        <v>213</v>
      </c>
      <c r="N6447" t="s">
        <v>150</v>
      </c>
      <c r="O6447" s="6" t="str">
        <f>INDEX(lkp_Region,MATCH(tbl_Sales[[#This Row],[Suburb]],lkp_Suburb,0))</f>
        <v>Eastern Metropolitan</v>
      </c>
      <c r="P6447" s="6">
        <f>MONTH(tbl_Sales[[#This Row],[Date]])</f>
        <v>1</v>
      </c>
      <c r="Q6447" s="6">
        <f>YEAR(tbl_Sales[[#This Row],[Date]])</f>
        <v>2017</v>
      </c>
    </row>
    <row r="6448" spans="1:17" x14ac:dyDescent="0.25">
      <c r="A6448" s="1">
        <v>42747</v>
      </c>
      <c r="B6448">
        <v>750000</v>
      </c>
      <c r="C6448" t="s">
        <v>51</v>
      </c>
      <c r="D6448" t="s">
        <v>12429</v>
      </c>
      <c r="E6448" t="s">
        <v>10</v>
      </c>
      <c r="F6448">
        <v>3068</v>
      </c>
      <c r="G6448">
        <v>2</v>
      </c>
      <c r="H6448">
        <v>2</v>
      </c>
      <c r="I6448">
        <v>2</v>
      </c>
      <c r="J6448">
        <v>0</v>
      </c>
      <c r="K6448">
        <v>2002</v>
      </c>
      <c r="L6448" t="s">
        <v>6553</v>
      </c>
      <c r="M6448" t="s">
        <v>72</v>
      </c>
      <c r="N6448" t="s">
        <v>8</v>
      </c>
      <c r="O6448" s="6" t="str">
        <f>INDEX(lkp_Region,MATCH(tbl_Sales[[#This Row],[Suburb]],lkp_Suburb,0))</f>
        <v>Northern Metropolitan</v>
      </c>
      <c r="P6448" s="6">
        <f>MONTH(tbl_Sales[[#This Row],[Date]])</f>
        <v>1</v>
      </c>
      <c r="Q6448" s="6">
        <f>YEAR(tbl_Sales[[#This Row],[Date]])</f>
        <v>2017</v>
      </c>
    </row>
    <row r="6449" spans="1:17" x14ac:dyDescent="0.25">
      <c r="A6449" s="1">
        <v>42747</v>
      </c>
      <c r="B6449">
        <v>950000</v>
      </c>
      <c r="C6449" t="s">
        <v>13</v>
      </c>
      <c r="D6449" t="s">
        <v>12429</v>
      </c>
      <c r="E6449" t="s">
        <v>10</v>
      </c>
      <c r="F6449">
        <v>3066</v>
      </c>
      <c r="G6449">
        <v>3</v>
      </c>
      <c r="H6449">
        <v>2</v>
      </c>
      <c r="I6449">
        <v>1</v>
      </c>
      <c r="J6449">
        <v>15900</v>
      </c>
      <c r="L6449" t="s">
        <v>6554</v>
      </c>
      <c r="M6449" t="s">
        <v>216</v>
      </c>
      <c r="N6449" t="s">
        <v>8</v>
      </c>
      <c r="O6449" s="6" t="str">
        <f>INDEX(lkp_Region,MATCH(tbl_Sales[[#This Row],[Suburb]],lkp_Suburb,0))</f>
        <v>Northern Metropolitan</v>
      </c>
      <c r="P6449" s="6">
        <f>MONTH(tbl_Sales[[#This Row],[Date]])</f>
        <v>1</v>
      </c>
      <c r="Q6449" s="6">
        <f>YEAR(tbl_Sales[[#This Row],[Date]])</f>
        <v>2017</v>
      </c>
    </row>
    <row r="6450" spans="1:17" x14ac:dyDescent="0.25">
      <c r="A6450" s="1">
        <v>42747</v>
      </c>
      <c r="B6450">
        <v>1240000</v>
      </c>
      <c r="C6450" t="s">
        <v>2</v>
      </c>
      <c r="D6450" t="s">
        <v>12428</v>
      </c>
      <c r="E6450" t="s">
        <v>10</v>
      </c>
      <c r="F6450">
        <v>3181</v>
      </c>
      <c r="G6450">
        <v>3</v>
      </c>
      <c r="H6450">
        <v>1</v>
      </c>
      <c r="I6450">
        <v>0</v>
      </c>
      <c r="J6450">
        <v>223</v>
      </c>
      <c r="L6450" t="s">
        <v>6555</v>
      </c>
      <c r="M6450" t="s">
        <v>302</v>
      </c>
      <c r="N6450" t="s">
        <v>76</v>
      </c>
      <c r="O6450" s="6" t="str">
        <f>INDEX(lkp_Region,MATCH(tbl_Sales[[#This Row],[Suburb]],lkp_Suburb,0))</f>
        <v>Southern Metropolitan</v>
      </c>
      <c r="P6450" s="6">
        <f>MONTH(tbl_Sales[[#This Row],[Date]])</f>
        <v>1</v>
      </c>
      <c r="Q6450" s="6">
        <f>YEAR(tbl_Sales[[#This Row],[Date]])</f>
        <v>2017</v>
      </c>
    </row>
    <row r="6451" spans="1:17" x14ac:dyDescent="0.25">
      <c r="A6451" s="1">
        <v>42747</v>
      </c>
      <c r="B6451">
        <v>1285000</v>
      </c>
      <c r="C6451" t="s">
        <v>2</v>
      </c>
      <c r="D6451" t="s">
        <v>12427</v>
      </c>
      <c r="E6451" t="s">
        <v>10</v>
      </c>
      <c r="F6451">
        <v>3143</v>
      </c>
      <c r="G6451">
        <v>3</v>
      </c>
      <c r="H6451">
        <v>1</v>
      </c>
      <c r="I6451">
        <v>2</v>
      </c>
      <c r="J6451">
        <v>186</v>
      </c>
      <c r="K6451">
        <v>1920</v>
      </c>
      <c r="L6451" t="s">
        <v>6556</v>
      </c>
      <c r="M6451" t="s">
        <v>283</v>
      </c>
      <c r="N6451" t="s">
        <v>76</v>
      </c>
      <c r="O6451" s="6" t="str">
        <f>INDEX(lkp_Region,MATCH(tbl_Sales[[#This Row],[Suburb]],lkp_Suburb,0))</f>
        <v>Southern Metropolitan</v>
      </c>
      <c r="P6451" s="6">
        <f>MONTH(tbl_Sales[[#This Row],[Date]])</f>
        <v>1</v>
      </c>
      <c r="Q6451" s="6">
        <f>YEAR(tbl_Sales[[#This Row],[Date]])</f>
        <v>2017</v>
      </c>
    </row>
    <row r="6452" spans="1:17" x14ac:dyDescent="0.25">
      <c r="A6452" s="1">
        <v>42747</v>
      </c>
      <c r="B6452">
        <v>1155000</v>
      </c>
      <c r="C6452" t="s">
        <v>2</v>
      </c>
      <c r="D6452" t="s">
        <v>12429</v>
      </c>
      <c r="E6452" t="s">
        <v>10</v>
      </c>
      <c r="F6452">
        <v>3207</v>
      </c>
      <c r="G6452">
        <v>2</v>
      </c>
      <c r="H6452">
        <v>1</v>
      </c>
      <c r="I6452">
        <v>0</v>
      </c>
      <c r="J6452">
        <v>112</v>
      </c>
      <c r="L6452" t="s">
        <v>6557</v>
      </c>
      <c r="M6452" t="s">
        <v>24</v>
      </c>
      <c r="N6452" t="s">
        <v>26</v>
      </c>
      <c r="O6452" s="6" t="str">
        <f>INDEX(lkp_Region,MATCH(tbl_Sales[[#This Row],[Suburb]],lkp_Suburb,0))</f>
        <v>Southern Metropolitan</v>
      </c>
      <c r="P6452" s="6">
        <f>MONTH(tbl_Sales[[#This Row],[Date]])</f>
        <v>1</v>
      </c>
      <c r="Q6452" s="6">
        <f>YEAR(tbl_Sales[[#This Row],[Date]])</f>
        <v>2017</v>
      </c>
    </row>
    <row r="6453" spans="1:17" x14ac:dyDescent="0.25">
      <c r="A6453" s="1">
        <v>42747</v>
      </c>
      <c r="B6453">
        <v>500000</v>
      </c>
      <c r="C6453" t="s">
        <v>2</v>
      </c>
      <c r="D6453" t="s">
        <v>12427</v>
      </c>
      <c r="E6453" t="s">
        <v>10</v>
      </c>
      <c r="F6453">
        <v>3043</v>
      </c>
      <c r="G6453">
        <v>3</v>
      </c>
      <c r="H6453">
        <v>2</v>
      </c>
      <c r="I6453">
        <v>1</v>
      </c>
      <c r="J6453">
        <v>140</v>
      </c>
      <c r="L6453" t="s">
        <v>6558</v>
      </c>
      <c r="M6453" t="s">
        <v>556</v>
      </c>
      <c r="N6453" t="s">
        <v>18</v>
      </c>
      <c r="O6453" s="6" t="str">
        <f>INDEX(lkp_Region,MATCH(tbl_Sales[[#This Row],[Suburb]],lkp_Suburb,0))</f>
        <v>Western Metropolitan</v>
      </c>
      <c r="P6453" s="6">
        <f>MONTH(tbl_Sales[[#This Row],[Date]])</f>
        <v>1</v>
      </c>
      <c r="Q6453" s="6">
        <f>YEAR(tbl_Sales[[#This Row],[Date]])</f>
        <v>2017</v>
      </c>
    </row>
    <row r="6454" spans="1:17" x14ac:dyDescent="0.25">
      <c r="A6454" s="1">
        <v>42747</v>
      </c>
      <c r="B6454">
        <v>395000</v>
      </c>
      <c r="C6454" t="s">
        <v>13</v>
      </c>
      <c r="D6454" t="s">
        <v>12429</v>
      </c>
      <c r="E6454" t="s">
        <v>5</v>
      </c>
      <c r="F6454">
        <v>3040</v>
      </c>
      <c r="G6454">
        <v>2</v>
      </c>
      <c r="H6454">
        <v>1</v>
      </c>
      <c r="I6454">
        <v>1</v>
      </c>
      <c r="J6454">
        <v>0</v>
      </c>
      <c r="K6454">
        <v>1975</v>
      </c>
      <c r="L6454" t="s">
        <v>6559</v>
      </c>
      <c r="M6454" t="s">
        <v>47</v>
      </c>
      <c r="N6454" t="s">
        <v>49</v>
      </c>
      <c r="O6454" s="6" t="str">
        <f>INDEX(lkp_Region,MATCH(tbl_Sales[[#This Row],[Suburb]],lkp_Suburb,0))</f>
        <v>Western Metropolitan</v>
      </c>
      <c r="P6454" s="6">
        <f>MONTH(tbl_Sales[[#This Row],[Date]])</f>
        <v>1</v>
      </c>
      <c r="Q6454" s="6">
        <f>YEAR(tbl_Sales[[#This Row],[Date]])</f>
        <v>2017</v>
      </c>
    </row>
    <row r="6455" spans="1:17" x14ac:dyDescent="0.25">
      <c r="A6455" s="1">
        <v>42747</v>
      </c>
      <c r="B6455">
        <v>730000</v>
      </c>
      <c r="C6455" t="s">
        <v>2</v>
      </c>
      <c r="D6455" t="s">
        <v>12431</v>
      </c>
      <c r="E6455" t="s">
        <v>10</v>
      </c>
      <c r="F6455">
        <v>3034</v>
      </c>
      <c r="G6455">
        <v>3</v>
      </c>
      <c r="H6455">
        <v>2</v>
      </c>
      <c r="I6455">
        <v>2</v>
      </c>
      <c r="J6455">
        <v>705</v>
      </c>
      <c r="L6455" t="s">
        <v>6560</v>
      </c>
      <c r="M6455" t="s">
        <v>524</v>
      </c>
      <c r="N6455" t="s">
        <v>49</v>
      </c>
      <c r="O6455" s="6" t="str">
        <f>INDEX(lkp_Region,MATCH(tbl_Sales[[#This Row],[Suburb]],lkp_Suburb,0))</f>
        <v>Western Metropolitan</v>
      </c>
      <c r="P6455" s="6">
        <f>MONTH(tbl_Sales[[#This Row],[Date]])</f>
        <v>1</v>
      </c>
      <c r="Q6455" s="6">
        <f>YEAR(tbl_Sales[[#This Row],[Date]])</f>
        <v>2017</v>
      </c>
    </row>
    <row r="6456" spans="1:17" x14ac:dyDescent="0.25">
      <c r="A6456" s="1">
        <v>42747</v>
      </c>
      <c r="B6456">
        <v>897000</v>
      </c>
      <c r="C6456" t="s">
        <v>2</v>
      </c>
      <c r="D6456" t="s">
        <v>12427</v>
      </c>
      <c r="E6456" t="s">
        <v>10</v>
      </c>
      <c r="F6456">
        <v>3040</v>
      </c>
      <c r="G6456">
        <v>3</v>
      </c>
      <c r="H6456">
        <v>1</v>
      </c>
      <c r="I6456">
        <v>2</v>
      </c>
      <c r="J6456">
        <v>226</v>
      </c>
      <c r="K6456">
        <v>2000</v>
      </c>
      <c r="L6456" t="s">
        <v>6561</v>
      </c>
      <c r="M6456" t="s">
        <v>47</v>
      </c>
      <c r="N6456" t="s">
        <v>49</v>
      </c>
      <c r="O6456" s="6" t="str">
        <f>INDEX(lkp_Region,MATCH(tbl_Sales[[#This Row],[Suburb]],lkp_Suburb,0))</f>
        <v>Western Metropolitan</v>
      </c>
      <c r="P6456" s="6">
        <f>MONTH(tbl_Sales[[#This Row],[Date]])</f>
        <v>1</v>
      </c>
      <c r="Q6456" s="6">
        <f>YEAR(tbl_Sales[[#This Row],[Date]])</f>
        <v>2017</v>
      </c>
    </row>
    <row r="6457" spans="1:17" x14ac:dyDescent="0.25">
      <c r="A6457" s="1">
        <v>42747</v>
      </c>
      <c r="B6457">
        <v>1325000</v>
      </c>
      <c r="C6457" t="s">
        <v>2</v>
      </c>
      <c r="D6457" t="s">
        <v>12431</v>
      </c>
      <c r="E6457" t="s">
        <v>5</v>
      </c>
      <c r="F6457">
        <v>3040</v>
      </c>
      <c r="G6457">
        <v>4</v>
      </c>
      <c r="H6457">
        <v>2</v>
      </c>
      <c r="I6457">
        <v>2</v>
      </c>
      <c r="J6457">
        <v>674</v>
      </c>
      <c r="L6457" t="s">
        <v>6562</v>
      </c>
      <c r="M6457" t="s">
        <v>190</v>
      </c>
      <c r="N6457" t="s">
        <v>49</v>
      </c>
      <c r="O6457" s="6" t="str">
        <f>INDEX(lkp_Region,MATCH(tbl_Sales[[#This Row],[Suburb]],lkp_Suburb,0))</f>
        <v>Western Metropolitan</v>
      </c>
      <c r="P6457" s="6">
        <f>MONTH(tbl_Sales[[#This Row],[Date]])</f>
        <v>1</v>
      </c>
      <c r="Q6457" s="6">
        <f>YEAR(tbl_Sales[[#This Row],[Date]])</f>
        <v>2017</v>
      </c>
    </row>
    <row r="6458" spans="1:17" x14ac:dyDescent="0.25">
      <c r="A6458" s="1">
        <v>42747</v>
      </c>
      <c r="B6458">
        <v>1300000</v>
      </c>
      <c r="C6458" t="s">
        <v>51</v>
      </c>
      <c r="D6458" t="s">
        <v>12429</v>
      </c>
      <c r="E6458" t="s">
        <v>10</v>
      </c>
      <c r="F6458">
        <v>3051</v>
      </c>
      <c r="G6458">
        <v>3</v>
      </c>
      <c r="H6458">
        <v>2</v>
      </c>
      <c r="I6458">
        <v>2</v>
      </c>
      <c r="J6458">
        <v>67</v>
      </c>
      <c r="K6458">
        <v>2005</v>
      </c>
      <c r="L6458" t="s">
        <v>6563</v>
      </c>
      <c r="M6458" t="s">
        <v>915</v>
      </c>
      <c r="N6458" t="s">
        <v>88</v>
      </c>
      <c r="O6458" s="6" t="str">
        <f>INDEX(lkp_Region,MATCH(tbl_Sales[[#This Row],[Suburb]],lkp_Suburb,0))</f>
        <v>Northern Metropolitan</v>
      </c>
      <c r="P6458" s="6">
        <f>MONTH(tbl_Sales[[#This Row],[Date]])</f>
        <v>1</v>
      </c>
      <c r="Q6458" s="6">
        <f>YEAR(tbl_Sales[[#This Row],[Date]])</f>
        <v>2017</v>
      </c>
    </row>
    <row r="6459" spans="1:17" x14ac:dyDescent="0.25">
      <c r="A6459" s="1">
        <v>42747</v>
      </c>
      <c r="B6459">
        <v>840000</v>
      </c>
      <c r="C6459" t="s">
        <v>2</v>
      </c>
      <c r="D6459" t="s">
        <v>12430</v>
      </c>
      <c r="E6459" t="s">
        <v>5</v>
      </c>
      <c r="F6459">
        <v>3018</v>
      </c>
      <c r="G6459">
        <v>3</v>
      </c>
      <c r="H6459">
        <v>2</v>
      </c>
      <c r="I6459">
        <v>2</v>
      </c>
      <c r="J6459">
        <v>534</v>
      </c>
      <c r="K6459">
        <v>1965</v>
      </c>
      <c r="L6459" t="s">
        <v>6564</v>
      </c>
      <c r="M6459" t="s">
        <v>67</v>
      </c>
      <c r="N6459" t="s">
        <v>69</v>
      </c>
      <c r="O6459" s="6" t="str">
        <f>INDEX(lkp_Region,MATCH(tbl_Sales[[#This Row],[Suburb]],lkp_Suburb,0))</f>
        <v>Western Metropolitan</v>
      </c>
      <c r="P6459" s="6">
        <f>MONTH(tbl_Sales[[#This Row],[Date]])</f>
        <v>1</v>
      </c>
      <c r="Q6459" s="6">
        <f>YEAR(tbl_Sales[[#This Row],[Date]])</f>
        <v>2017</v>
      </c>
    </row>
    <row r="6460" spans="1:17" x14ac:dyDescent="0.25">
      <c r="A6460" s="1">
        <v>42747</v>
      </c>
      <c r="B6460">
        <v>1410000</v>
      </c>
      <c r="C6460" t="s">
        <v>2</v>
      </c>
      <c r="D6460" t="s">
        <v>12427</v>
      </c>
      <c r="E6460" t="s">
        <v>5</v>
      </c>
      <c r="F6460">
        <v>3163</v>
      </c>
      <c r="G6460">
        <v>4</v>
      </c>
      <c r="H6460">
        <v>3</v>
      </c>
      <c r="I6460">
        <v>3</v>
      </c>
      <c r="J6460">
        <v>650</v>
      </c>
      <c r="L6460" t="s">
        <v>6565</v>
      </c>
      <c r="M6460" t="s">
        <v>201</v>
      </c>
      <c r="N6460" t="s">
        <v>57</v>
      </c>
      <c r="O6460" s="6" t="str">
        <f>INDEX(lkp_Region,MATCH(tbl_Sales[[#This Row],[Suburb]],lkp_Suburb,0))</f>
        <v>Southern Metropolitan</v>
      </c>
      <c r="P6460" s="6">
        <f>MONTH(tbl_Sales[[#This Row],[Date]])</f>
        <v>1</v>
      </c>
      <c r="Q6460" s="6">
        <f>YEAR(tbl_Sales[[#This Row],[Date]])</f>
        <v>2017</v>
      </c>
    </row>
    <row r="6461" spans="1:17" x14ac:dyDescent="0.25">
      <c r="A6461" s="1">
        <v>42747</v>
      </c>
      <c r="B6461">
        <v>770000</v>
      </c>
      <c r="C6461" t="s">
        <v>2</v>
      </c>
      <c r="D6461" t="s">
        <v>12427</v>
      </c>
      <c r="E6461" t="s">
        <v>10</v>
      </c>
      <c r="F6461">
        <v>3073</v>
      </c>
      <c r="G6461">
        <v>4</v>
      </c>
      <c r="H6461">
        <v>1</v>
      </c>
      <c r="I6461">
        <v>2</v>
      </c>
      <c r="J6461">
        <v>855</v>
      </c>
      <c r="L6461" t="s">
        <v>6566</v>
      </c>
      <c r="M6461" t="s">
        <v>93</v>
      </c>
      <c r="N6461" t="s">
        <v>62</v>
      </c>
      <c r="O6461" s="6" t="str">
        <f>INDEX(lkp_Region,MATCH(tbl_Sales[[#This Row],[Suburb]],lkp_Suburb,0))</f>
        <v>Northern Metropolitan</v>
      </c>
      <c r="P6461" s="6">
        <f>MONTH(tbl_Sales[[#This Row],[Date]])</f>
        <v>1</v>
      </c>
      <c r="Q6461" s="6">
        <f>YEAR(tbl_Sales[[#This Row],[Date]])</f>
        <v>2017</v>
      </c>
    </row>
    <row r="6462" spans="1:17" x14ac:dyDescent="0.25">
      <c r="A6462" s="1">
        <v>42747</v>
      </c>
      <c r="B6462">
        <v>1280000</v>
      </c>
      <c r="C6462" t="s">
        <v>2</v>
      </c>
      <c r="D6462" t="s">
        <v>12432</v>
      </c>
      <c r="E6462" t="s">
        <v>5</v>
      </c>
      <c r="F6462">
        <v>3071</v>
      </c>
      <c r="G6462">
        <v>3</v>
      </c>
      <c r="H6462">
        <v>2</v>
      </c>
      <c r="I6462">
        <v>2</v>
      </c>
      <c r="J6462">
        <v>349</v>
      </c>
      <c r="L6462" t="s">
        <v>1380</v>
      </c>
      <c r="M6462" t="s">
        <v>60</v>
      </c>
      <c r="N6462" t="s">
        <v>62</v>
      </c>
      <c r="O6462" s="6" t="str">
        <f>INDEX(lkp_Region,MATCH(tbl_Sales[[#This Row],[Suburb]],lkp_Suburb,0))</f>
        <v>Northern Metropolitan</v>
      </c>
      <c r="P6462" s="6">
        <f>MONTH(tbl_Sales[[#This Row],[Date]])</f>
        <v>1</v>
      </c>
      <c r="Q6462" s="6">
        <f>YEAR(tbl_Sales[[#This Row],[Date]])</f>
        <v>2017</v>
      </c>
    </row>
    <row r="6463" spans="1:17" x14ac:dyDescent="0.25">
      <c r="A6463" s="1">
        <v>42748</v>
      </c>
      <c r="B6463">
        <v>700000</v>
      </c>
      <c r="C6463" t="s">
        <v>13</v>
      </c>
      <c r="D6463" t="s">
        <v>12424</v>
      </c>
      <c r="E6463" t="s">
        <v>5</v>
      </c>
      <c r="F6463">
        <v>3068</v>
      </c>
      <c r="G6463">
        <v>2</v>
      </c>
      <c r="H6463">
        <v>2</v>
      </c>
      <c r="I6463">
        <v>2</v>
      </c>
      <c r="J6463">
        <v>4296</v>
      </c>
      <c r="K6463">
        <v>2011</v>
      </c>
      <c r="L6463" t="s">
        <v>6567</v>
      </c>
      <c r="M6463" t="s">
        <v>72</v>
      </c>
      <c r="N6463" t="s">
        <v>8</v>
      </c>
      <c r="O6463" s="6" t="str">
        <f>INDEX(lkp_Region,MATCH(tbl_Sales[[#This Row],[Suburb]],lkp_Suburb,0))</f>
        <v>Northern Metropolitan</v>
      </c>
      <c r="P6463" s="6">
        <f>MONTH(tbl_Sales[[#This Row],[Date]])</f>
        <v>1</v>
      </c>
      <c r="Q6463" s="6">
        <f>YEAR(tbl_Sales[[#This Row],[Date]])</f>
        <v>2017</v>
      </c>
    </row>
    <row r="6464" spans="1:17" x14ac:dyDescent="0.25">
      <c r="A6464" s="1">
        <v>42748</v>
      </c>
      <c r="B6464">
        <v>422000</v>
      </c>
      <c r="C6464" t="s">
        <v>13</v>
      </c>
      <c r="D6464" t="s">
        <v>12428</v>
      </c>
      <c r="E6464" t="s">
        <v>10</v>
      </c>
      <c r="F6464">
        <v>3141</v>
      </c>
      <c r="G6464">
        <v>1</v>
      </c>
      <c r="H6464">
        <v>1</v>
      </c>
      <c r="I6464">
        <v>0</v>
      </c>
      <c r="J6464">
        <v>0</v>
      </c>
      <c r="L6464" t="s">
        <v>6568</v>
      </c>
      <c r="M6464" t="s">
        <v>111</v>
      </c>
      <c r="N6464" t="s">
        <v>76</v>
      </c>
      <c r="O6464" s="6" t="str">
        <f>INDEX(lkp_Region,MATCH(tbl_Sales[[#This Row],[Suburb]],lkp_Suburb,0))</f>
        <v>Southern Metropolitan</v>
      </c>
      <c r="P6464" s="6">
        <f>MONTH(tbl_Sales[[#This Row],[Date]])</f>
        <v>1</v>
      </c>
      <c r="Q6464" s="6">
        <f>YEAR(tbl_Sales[[#This Row],[Date]])</f>
        <v>2017</v>
      </c>
    </row>
    <row r="6465" spans="1:17" x14ac:dyDescent="0.25">
      <c r="A6465" s="1">
        <v>42748</v>
      </c>
      <c r="B6465">
        <v>1850000</v>
      </c>
      <c r="C6465" t="s">
        <v>2</v>
      </c>
      <c r="D6465" t="s">
        <v>12430</v>
      </c>
      <c r="E6465" t="s">
        <v>10</v>
      </c>
      <c r="F6465">
        <v>3206</v>
      </c>
      <c r="G6465">
        <v>3</v>
      </c>
      <c r="H6465">
        <v>2</v>
      </c>
      <c r="I6465">
        <v>0</v>
      </c>
      <c r="J6465">
        <v>128</v>
      </c>
      <c r="K6465">
        <v>1890</v>
      </c>
      <c r="L6465" t="s">
        <v>6569</v>
      </c>
      <c r="M6465" t="s">
        <v>113</v>
      </c>
      <c r="N6465" t="s">
        <v>26</v>
      </c>
      <c r="O6465" s="6" t="str">
        <f>INDEX(lkp_Region,MATCH(tbl_Sales[[#This Row],[Suburb]],lkp_Suburb,0))</f>
        <v>Southern Metropolitan</v>
      </c>
      <c r="P6465" s="6">
        <f>MONTH(tbl_Sales[[#This Row],[Date]])</f>
        <v>1</v>
      </c>
      <c r="Q6465" s="6">
        <f>YEAR(tbl_Sales[[#This Row],[Date]])</f>
        <v>2017</v>
      </c>
    </row>
    <row r="6466" spans="1:17" x14ac:dyDescent="0.25">
      <c r="A6466" s="1">
        <v>42748</v>
      </c>
      <c r="B6466">
        <v>333000</v>
      </c>
      <c r="C6466" t="s">
        <v>13</v>
      </c>
      <c r="D6466" t="s">
        <v>12428</v>
      </c>
      <c r="E6466" t="s">
        <v>5</v>
      </c>
      <c r="F6466">
        <v>3060</v>
      </c>
      <c r="G6466">
        <v>2</v>
      </c>
      <c r="H6466">
        <v>1</v>
      </c>
      <c r="I6466">
        <v>1</v>
      </c>
      <c r="J6466">
        <v>97</v>
      </c>
      <c r="K6466">
        <v>1970</v>
      </c>
      <c r="L6466" t="s">
        <v>6570</v>
      </c>
      <c r="M6466" t="s">
        <v>16</v>
      </c>
      <c r="N6466" t="s">
        <v>18</v>
      </c>
      <c r="O6466" s="6" t="str">
        <f>INDEX(lkp_Region,MATCH(tbl_Sales[[#This Row],[Suburb]],lkp_Suburb,0))</f>
        <v>Northern Metropolitan</v>
      </c>
      <c r="P6466" s="6">
        <f>MONTH(tbl_Sales[[#This Row],[Date]])</f>
        <v>1</v>
      </c>
      <c r="Q6466" s="6">
        <f>YEAR(tbl_Sales[[#This Row],[Date]])</f>
        <v>2017</v>
      </c>
    </row>
    <row r="6467" spans="1:17" x14ac:dyDescent="0.25">
      <c r="A6467" s="1">
        <v>42748</v>
      </c>
      <c r="B6467">
        <v>670000</v>
      </c>
      <c r="C6467" t="s">
        <v>2</v>
      </c>
      <c r="D6467" t="s">
        <v>12428</v>
      </c>
      <c r="E6467" t="s">
        <v>10</v>
      </c>
      <c r="F6467">
        <v>3044</v>
      </c>
      <c r="G6467">
        <v>3</v>
      </c>
      <c r="H6467">
        <v>1</v>
      </c>
      <c r="I6467">
        <v>1</v>
      </c>
      <c r="J6467">
        <v>596</v>
      </c>
      <c r="K6467">
        <v>1949</v>
      </c>
      <c r="L6467" t="s">
        <v>6571</v>
      </c>
      <c r="M6467" t="s">
        <v>115</v>
      </c>
      <c r="N6467" t="s">
        <v>18</v>
      </c>
      <c r="O6467" s="6" t="str">
        <f>INDEX(lkp_Region,MATCH(tbl_Sales[[#This Row],[Suburb]],lkp_Suburb,0))</f>
        <v>Northern Metropolitan</v>
      </c>
      <c r="P6467" s="6">
        <f>MONTH(tbl_Sales[[#This Row],[Date]])</f>
        <v>1</v>
      </c>
      <c r="Q6467" s="6">
        <f>YEAR(tbl_Sales[[#This Row],[Date]])</f>
        <v>2017</v>
      </c>
    </row>
    <row r="6468" spans="1:17" x14ac:dyDescent="0.25">
      <c r="A6468" s="1">
        <v>42748</v>
      </c>
      <c r="B6468">
        <v>930000</v>
      </c>
      <c r="C6468" t="s">
        <v>2</v>
      </c>
      <c r="D6468" t="s">
        <v>12427</v>
      </c>
      <c r="E6468" t="s">
        <v>5</v>
      </c>
      <c r="F6468">
        <v>3057</v>
      </c>
      <c r="G6468">
        <v>3</v>
      </c>
      <c r="H6468">
        <v>2</v>
      </c>
      <c r="I6468">
        <v>2</v>
      </c>
      <c r="J6468">
        <v>138</v>
      </c>
      <c r="L6468" t="s">
        <v>6572</v>
      </c>
      <c r="M6468" t="s">
        <v>83</v>
      </c>
      <c r="N6468" t="s">
        <v>18</v>
      </c>
      <c r="O6468" s="6" t="str">
        <f>INDEX(lkp_Region,MATCH(tbl_Sales[[#This Row],[Suburb]],lkp_Suburb,0))</f>
        <v>Northern Metropolitan</v>
      </c>
      <c r="P6468" s="6">
        <f>MONTH(tbl_Sales[[#This Row],[Date]])</f>
        <v>1</v>
      </c>
      <c r="Q6468" s="6">
        <f>YEAR(tbl_Sales[[#This Row],[Date]])</f>
        <v>2017</v>
      </c>
    </row>
    <row r="6469" spans="1:17" x14ac:dyDescent="0.25">
      <c r="A6469" s="1">
        <v>42748</v>
      </c>
      <c r="B6469">
        <v>425000</v>
      </c>
      <c r="C6469" t="s">
        <v>13</v>
      </c>
      <c r="D6469" t="s">
        <v>12431</v>
      </c>
      <c r="E6469" t="s">
        <v>5</v>
      </c>
      <c r="F6469">
        <v>3031</v>
      </c>
      <c r="G6469">
        <v>2</v>
      </c>
      <c r="H6469">
        <v>1</v>
      </c>
      <c r="I6469">
        <v>1</v>
      </c>
      <c r="J6469">
        <v>0</v>
      </c>
      <c r="K6469">
        <v>1970</v>
      </c>
      <c r="L6469" t="s">
        <v>6573</v>
      </c>
      <c r="M6469" t="s">
        <v>288</v>
      </c>
      <c r="N6469" t="s">
        <v>49</v>
      </c>
      <c r="O6469" s="6" t="str">
        <f>INDEX(lkp_Region,MATCH(tbl_Sales[[#This Row],[Suburb]],lkp_Suburb,0))</f>
        <v>Northern Metropolitan</v>
      </c>
      <c r="P6469" s="6">
        <f>MONTH(tbl_Sales[[#This Row],[Date]])</f>
        <v>1</v>
      </c>
      <c r="Q6469" s="6">
        <f>YEAR(tbl_Sales[[#This Row],[Date]])</f>
        <v>2017</v>
      </c>
    </row>
    <row r="6470" spans="1:17" x14ac:dyDescent="0.25">
      <c r="A6470" s="1">
        <v>42748</v>
      </c>
      <c r="B6470">
        <v>569000</v>
      </c>
      <c r="C6470" t="s">
        <v>13</v>
      </c>
      <c r="D6470" t="s">
        <v>12425</v>
      </c>
      <c r="E6470" t="s">
        <v>10</v>
      </c>
      <c r="F6470">
        <v>3006</v>
      </c>
      <c r="G6470">
        <v>2</v>
      </c>
      <c r="H6470">
        <v>2</v>
      </c>
      <c r="I6470">
        <v>1</v>
      </c>
      <c r="J6470">
        <v>3878</v>
      </c>
      <c r="K6470">
        <v>2012</v>
      </c>
      <c r="L6470" t="s">
        <v>6574</v>
      </c>
      <c r="M6470" t="s">
        <v>434</v>
      </c>
      <c r="N6470" t="s">
        <v>88</v>
      </c>
      <c r="O6470" s="6" t="str">
        <f>INDEX(lkp_Region,MATCH(tbl_Sales[[#This Row],[Suburb]],lkp_Suburb,0))</f>
        <v>Southern Metropolitan</v>
      </c>
      <c r="P6470" s="6">
        <f>MONTH(tbl_Sales[[#This Row],[Date]])</f>
        <v>1</v>
      </c>
      <c r="Q6470" s="6">
        <f>YEAR(tbl_Sales[[#This Row],[Date]])</f>
        <v>2017</v>
      </c>
    </row>
    <row r="6471" spans="1:17" x14ac:dyDescent="0.25">
      <c r="A6471" s="1">
        <v>42748</v>
      </c>
      <c r="B6471">
        <v>875000</v>
      </c>
      <c r="C6471" t="s">
        <v>2</v>
      </c>
      <c r="D6471" t="s">
        <v>12429</v>
      </c>
      <c r="E6471" t="s">
        <v>10</v>
      </c>
      <c r="F6471">
        <v>3011</v>
      </c>
      <c r="G6471">
        <v>3</v>
      </c>
      <c r="H6471">
        <v>1</v>
      </c>
      <c r="I6471">
        <v>0</v>
      </c>
      <c r="J6471">
        <v>262</v>
      </c>
      <c r="L6471" t="s">
        <v>6575</v>
      </c>
      <c r="M6471" t="s">
        <v>22</v>
      </c>
      <c r="N6471" t="s">
        <v>21</v>
      </c>
      <c r="O6471" s="6" t="str">
        <f>INDEX(lkp_Region,MATCH(tbl_Sales[[#This Row],[Suburb]],lkp_Suburb,0))</f>
        <v>Western Metropolitan</v>
      </c>
      <c r="P6471" s="6">
        <f>MONTH(tbl_Sales[[#This Row],[Date]])</f>
        <v>1</v>
      </c>
      <c r="Q6471" s="6">
        <f>YEAR(tbl_Sales[[#This Row],[Date]])</f>
        <v>2017</v>
      </c>
    </row>
    <row r="6472" spans="1:17" x14ac:dyDescent="0.25">
      <c r="A6472" s="1">
        <v>42748</v>
      </c>
      <c r="B6472">
        <v>880000</v>
      </c>
      <c r="C6472" t="s">
        <v>2</v>
      </c>
      <c r="D6472" t="s">
        <v>12427</v>
      </c>
      <c r="E6472" t="s">
        <v>5</v>
      </c>
      <c r="F6472">
        <v>3012</v>
      </c>
      <c r="G6472">
        <v>3</v>
      </c>
      <c r="H6472">
        <v>1</v>
      </c>
      <c r="I6472">
        <v>1</v>
      </c>
      <c r="J6472">
        <v>586</v>
      </c>
      <c r="L6472" t="s">
        <v>6576</v>
      </c>
      <c r="M6472" t="s">
        <v>19</v>
      </c>
      <c r="N6472" t="s">
        <v>21</v>
      </c>
      <c r="O6472" s="6" t="str">
        <f>INDEX(lkp_Region,MATCH(tbl_Sales[[#This Row],[Suburb]],lkp_Suburb,0))</f>
        <v>Western Metropolitan</v>
      </c>
      <c r="P6472" s="6">
        <f>MONTH(tbl_Sales[[#This Row],[Date]])</f>
        <v>1</v>
      </c>
      <c r="Q6472" s="6">
        <f>YEAR(tbl_Sales[[#This Row],[Date]])</f>
        <v>2017</v>
      </c>
    </row>
    <row r="6473" spans="1:17" x14ac:dyDescent="0.25">
      <c r="A6473" s="1">
        <v>42748</v>
      </c>
      <c r="B6473">
        <v>1125000</v>
      </c>
      <c r="C6473" t="s">
        <v>2</v>
      </c>
      <c r="D6473" t="s">
        <v>12428</v>
      </c>
      <c r="E6473" t="s">
        <v>5</v>
      </c>
      <c r="F6473">
        <v>3108</v>
      </c>
      <c r="G6473">
        <v>3</v>
      </c>
      <c r="H6473">
        <v>2</v>
      </c>
      <c r="I6473">
        <v>2</v>
      </c>
      <c r="J6473">
        <v>819</v>
      </c>
      <c r="K6473">
        <v>1970</v>
      </c>
      <c r="L6473" t="s">
        <v>6577</v>
      </c>
      <c r="M6473" t="s">
        <v>126</v>
      </c>
      <c r="N6473" t="s">
        <v>128</v>
      </c>
      <c r="O6473" s="6" t="str">
        <f>INDEX(lkp_Region,MATCH(tbl_Sales[[#This Row],[Suburb]],lkp_Suburb,0))</f>
        <v>Eastern Metropolitan</v>
      </c>
      <c r="P6473" s="6">
        <f>MONTH(tbl_Sales[[#This Row],[Date]])</f>
        <v>1</v>
      </c>
      <c r="Q6473" s="6">
        <f>YEAR(tbl_Sales[[#This Row],[Date]])</f>
        <v>2017</v>
      </c>
    </row>
    <row r="6474" spans="1:17" x14ac:dyDescent="0.25">
      <c r="A6474" s="1">
        <v>42748</v>
      </c>
      <c r="B6474">
        <v>980000</v>
      </c>
      <c r="C6474" t="s">
        <v>51</v>
      </c>
      <c r="D6474" t="s">
        <v>12427</v>
      </c>
      <c r="E6474" t="s">
        <v>10</v>
      </c>
      <c r="F6474">
        <v>3070</v>
      </c>
      <c r="G6474">
        <v>3</v>
      </c>
      <c r="H6474">
        <v>2</v>
      </c>
      <c r="I6474">
        <v>2</v>
      </c>
      <c r="J6474">
        <v>195</v>
      </c>
      <c r="L6474" t="s">
        <v>6578</v>
      </c>
      <c r="M6474" t="s">
        <v>271</v>
      </c>
      <c r="N6474" t="s">
        <v>62</v>
      </c>
      <c r="O6474" s="6" t="str">
        <f>INDEX(lkp_Region,MATCH(tbl_Sales[[#This Row],[Suburb]],lkp_Suburb,0))</f>
        <v>Northern Metropolitan</v>
      </c>
      <c r="P6474" s="6">
        <f>MONTH(tbl_Sales[[#This Row],[Date]])</f>
        <v>1</v>
      </c>
      <c r="Q6474" s="6">
        <f>YEAR(tbl_Sales[[#This Row],[Date]])</f>
        <v>2017</v>
      </c>
    </row>
    <row r="6475" spans="1:17" x14ac:dyDescent="0.25">
      <c r="A6475" s="1">
        <v>42748</v>
      </c>
      <c r="B6475">
        <v>990000</v>
      </c>
      <c r="C6475" t="s">
        <v>2</v>
      </c>
      <c r="D6475" t="s">
        <v>12428</v>
      </c>
      <c r="E6475" t="s">
        <v>5</v>
      </c>
      <c r="F6475">
        <v>3072</v>
      </c>
      <c r="G6475">
        <v>3</v>
      </c>
      <c r="H6475">
        <v>2</v>
      </c>
      <c r="I6475">
        <v>2</v>
      </c>
      <c r="J6475">
        <v>475</v>
      </c>
      <c r="K6475">
        <v>1920</v>
      </c>
      <c r="L6475" t="s">
        <v>6579</v>
      </c>
      <c r="M6475" t="s">
        <v>97</v>
      </c>
      <c r="N6475" t="s">
        <v>62</v>
      </c>
      <c r="O6475" s="6" t="str">
        <f>INDEX(lkp_Region,MATCH(tbl_Sales[[#This Row],[Suburb]],lkp_Suburb,0))</f>
        <v>Northern Metropolitan</v>
      </c>
      <c r="P6475" s="6">
        <f>MONTH(tbl_Sales[[#This Row],[Date]])</f>
        <v>1</v>
      </c>
      <c r="Q6475" s="6">
        <f>YEAR(tbl_Sales[[#This Row],[Date]])</f>
        <v>2017</v>
      </c>
    </row>
    <row r="6476" spans="1:17" x14ac:dyDescent="0.25">
      <c r="A6476" s="1">
        <v>42748</v>
      </c>
      <c r="B6476">
        <v>1000000</v>
      </c>
      <c r="C6476" t="s">
        <v>2</v>
      </c>
      <c r="D6476" t="s">
        <v>12423</v>
      </c>
      <c r="E6476" t="s">
        <v>10</v>
      </c>
      <c r="F6476">
        <v>3072</v>
      </c>
      <c r="G6476">
        <v>3</v>
      </c>
      <c r="H6476">
        <v>2</v>
      </c>
      <c r="I6476">
        <v>2</v>
      </c>
      <c r="J6476">
        <v>227</v>
      </c>
      <c r="L6476" t="s">
        <v>6580</v>
      </c>
      <c r="M6476" t="s">
        <v>97</v>
      </c>
      <c r="N6476" t="s">
        <v>62</v>
      </c>
      <c r="O6476" s="6" t="str">
        <f>INDEX(lkp_Region,MATCH(tbl_Sales[[#This Row],[Suburb]],lkp_Suburb,0))</f>
        <v>Northern Metropolitan</v>
      </c>
      <c r="P6476" s="6">
        <f>MONTH(tbl_Sales[[#This Row],[Date]])</f>
        <v>1</v>
      </c>
      <c r="Q6476" s="6">
        <f>YEAR(tbl_Sales[[#This Row],[Date]])</f>
        <v>2017</v>
      </c>
    </row>
    <row r="6477" spans="1:17" x14ac:dyDescent="0.25">
      <c r="A6477" s="1">
        <v>42748</v>
      </c>
      <c r="B6477">
        <v>1245000</v>
      </c>
      <c r="C6477" t="s">
        <v>2</v>
      </c>
      <c r="D6477" t="s">
        <v>12428</v>
      </c>
      <c r="E6477" t="s">
        <v>10</v>
      </c>
      <c r="F6477">
        <v>3071</v>
      </c>
      <c r="G6477">
        <v>3</v>
      </c>
      <c r="H6477">
        <v>1</v>
      </c>
      <c r="I6477">
        <v>1</v>
      </c>
      <c r="J6477">
        <v>409</v>
      </c>
      <c r="L6477" t="s">
        <v>6581</v>
      </c>
      <c r="M6477" t="s">
        <v>60</v>
      </c>
      <c r="N6477" t="s">
        <v>62</v>
      </c>
      <c r="O6477" s="6" t="str">
        <f>INDEX(lkp_Region,MATCH(tbl_Sales[[#This Row],[Suburb]],lkp_Suburb,0))</f>
        <v>Northern Metropolitan</v>
      </c>
      <c r="P6477" s="6">
        <f>MONTH(tbl_Sales[[#This Row],[Date]])</f>
        <v>1</v>
      </c>
      <c r="Q6477" s="6">
        <f>YEAR(tbl_Sales[[#This Row],[Date]])</f>
        <v>2017</v>
      </c>
    </row>
    <row r="6478" spans="1:17" x14ac:dyDescent="0.25">
      <c r="A6478" s="1">
        <v>42748</v>
      </c>
      <c r="B6478">
        <v>1390000</v>
      </c>
      <c r="C6478" t="s">
        <v>2</v>
      </c>
      <c r="D6478" t="s">
        <v>12427</v>
      </c>
      <c r="E6478" t="s">
        <v>10</v>
      </c>
      <c r="F6478">
        <v>3186</v>
      </c>
      <c r="G6478">
        <v>3</v>
      </c>
      <c r="H6478">
        <v>1</v>
      </c>
      <c r="I6478">
        <v>2</v>
      </c>
      <c r="J6478">
        <v>340</v>
      </c>
      <c r="K6478">
        <v>1975</v>
      </c>
      <c r="L6478" t="s">
        <v>6582</v>
      </c>
      <c r="M6478" t="s">
        <v>105</v>
      </c>
      <c r="N6478" t="s">
        <v>107</v>
      </c>
      <c r="O6478" s="6" t="str">
        <f>INDEX(lkp_Region,MATCH(tbl_Sales[[#This Row],[Suburb]],lkp_Suburb,0))</f>
        <v>Southern Metropolitan</v>
      </c>
      <c r="P6478" s="6">
        <f>MONTH(tbl_Sales[[#This Row],[Date]])</f>
        <v>1</v>
      </c>
      <c r="Q6478" s="6">
        <f>YEAR(tbl_Sales[[#This Row],[Date]])</f>
        <v>2017</v>
      </c>
    </row>
    <row r="6479" spans="1:17" x14ac:dyDescent="0.25">
      <c r="A6479" s="1">
        <v>42748</v>
      </c>
      <c r="B6479">
        <v>1400000</v>
      </c>
      <c r="C6479" t="s">
        <v>51</v>
      </c>
      <c r="D6479" t="s">
        <v>12429</v>
      </c>
      <c r="E6479" t="s">
        <v>10</v>
      </c>
      <c r="F6479">
        <v>3188</v>
      </c>
      <c r="G6479">
        <v>3</v>
      </c>
      <c r="H6479">
        <v>2</v>
      </c>
      <c r="I6479">
        <v>1</v>
      </c>
      <c r="J6479">
        <v>211</v>
      </c>
      <c r="K6479">
        <v>2000</v>
      </c>
      <c r="L6479" t="s">
        <v>6583</v>
      </c>
      <c r="M6479" t="s">
        <v>176</v>
      </c>
      <c r="N6479" t="s">
        <v>107</v>
      </c>
      <c r="O6479" s="6" t="str">
        <f>INDEX(lkp_Region,MATCH(tbl_Sales[[#This Row],[Suburb]],lkp_Suburb,0))</f>
        <v>Southern Metropolitan</v>
      </c>
      <c r="P6479" s="6">
        <f>MONTH(tbl_Sales[[#This Row],[Date]])</f>
        <v>1</v>
      </c>
      <c r="Q6479" s="6">
        <f>YEAR(tbl_Sales[[#This Row],[Date]])</f>
        <v>2017</v>
      </c>
    </row>
    <row r="6480" spans="1:17" x14ac:dyDescent="0.25">
      <c r="A6480" s="1">
        <v>42748</v>
      </c>
      <c r="B6480">
        <v>915000</v>
      </c>
      <c r="C6480" t="s">
        <v>2</v>
      </c>
      <c r="D6480" t="s">
        <v>12423</v>
      </c>
      <c r="E6480" t="s">
        <v>10</v>
      </c>
      <c r="F6480">
        <v>3085</v>
      </c>
      <c r="G6480">
        <v>4</v>
      </c>
      <c r="H6480">
        <v>3</v>
      </c>
      <c r="I6480">
        <v>1</v>
      </c>
      <c r="J6480">
        <v>531</v>
      </c>
      <c r="K6480">
        <v>1990</v>
      </c>
      <c r="L6480" t="s">
        <v>6584</v>
      </c>
      <c r="M6480" t="s">
        <v>299</v>
      </c>
      <c r="N6480" t="s">
        <v>150</v>
      </c>
      <c r="O6480" s="6" t="str">
        <f>INDEX(lkp_Region,MATCH(tbl_Sales[[#This Row],[Suburb]],lkp_Suburb,0))</f>
        <v>Northern Metropolitan</v>
      </c>
      <c r="P6480" s="6">
        <f>MONTH(tbl_Sales[[#This Row],[Date]])</f>
        <v>1</v>
      </c>
      <c r="Q6480" s="6">
        <f>YEAR(tbl_Sales[[#This Row],[Date]])</f>
        <v>2017</v>
      </c>
    </row>
    <row r="6481" spans="1:17" x14ac:dyDescent="0.25">
      <c r="A6481" s="1">
        <v>42749</v>
      </c>
      <c r="B6481">
        <v>1582000</v>
      </c>
      <c r="C6481" t="s">
        <v>51</v>
      </c>
      <c r="D6481" t="s">
        <v>12429</v>
      </c>
      <c r="E6481" t="s">
        <v>10</v>
      </c>
      <c r="F6481">
        <v>3121</v>
      </c>
      <c r="G6481">
        <v>3</v>
      </c>
      <c r="H6481">
        <v>3</v>
      </c>
      <c r="I6481">
        <v>2</v>
      </c>
      <c r="J6481">
        <v>119</v>
      </c>
      <c r="K6481">
        <v>2005</v>
      </c>
      <c r="L6481" t="s">
        <v>6585</v>
      </c>
      <c r="M6481" t="s">
        <v>6</v>
      </c>
      <c r="N6481" t="s">
        <v>8</v>
      </c>
      <c r="O6481" s="6" t="str">
        <f>INDEX(lkp_Region,MATCH(tbl_Sales[[#This Row],[Suburb]],lkp_Suburb,0))</f>
        <v>Northern Metropolitan</v>
      </c>
      <c r="P6481" s="6">
        <f>MONTH(tbl_Sales[[#This Row],[Date]])</f>
        <v>1</v>
      </c>
      <c r="Q6481" s="6">
        <f>YEAR(tbl_Sales[[#This Row],[Date]])</f>
        <v>2017</v>
      </c>
    </row>
    <row r="6482" spans="1:17" x14ac:dyDescent="0.25">
      <c r="A6482" s="1">
        <v>42749</v>
      </c>
      <c r="B6482">
        <v>950000</v>
      </c>
      <c r="C6482" t="s">
        <v>13</v>
      </c>
      <c r="D6482" t="s">
        <v>12428</v>
      </c>
      <c r="E6482" t="s">
        <v>10</v>
      </c>
      <c r="F6482">
        <v>3142</v>
      </c>
      <c r="G6482">
        <v>3</v>
      </c>
      <c r="H6482">
        <v>1</v>
      </c>
      <c r="I6482">
        <v>1</v>
      </c>
      <c r="J6482">
        <v>57</v>
      </c>
      <c r="K6482">
        <v>1960</v>
      </c>
      <c r="L6482" t="s">
        <v>6586</v>
      </c>
      <c r="M6482" t="s">
        <v>109</v>
      </c>
      <c r="N6482" t="s">
        <v>76</v>
      </c>
      <c r="O6482" s="6" t="str">
        <f>INDEX(lkp_Region,MATCH(tbl_Sales[[#This Row],[Suburb]],lkp_Suburb,0))</f>
        <v>Southern Metropolitan</v>
      </c>
      <c r="P6482" s="6">
        <f>MONTH(tbl_Sales[[#This Row],[Date]])</f>
        <v>1</v>
      </c>
      <c r="Q6482" s="6">
        <f>YEAR(tbl_Sales[[#This Row],[Date]])</f>
        <v>2017</v>
      </c>
    </row>
    <row r="6483" spans="1:17" x14ac:dyDescent="0.25">
      <c r="A6483" s="1">
        <v>42749</v>
      </c>
      <c r="B6483">
        <v>1870000</v>
      </c>
      <c r="C6483" t="s">
        <v>2</v>
      </c>
      <c r="D6483" t="s">
        <v>12431</v>
      </c>
      <c r="E6483" t="s">
        <v>10</v>
      </c>
      <c r="F6483">
        <v>3143</v>
      </c>
      <c r="G6483">
        <v>3</v>
      </c>
      <c r="H6483">
        <v>1</v>
      </c>
      <c r="I6483">
        <v>1</v>
      </c>
      <c r="J6483">
        <v>217</v>
      </c>
      <c r="K6483">
        <v>1888</v>
      </c>
      <c r="L6483" t="s">
        <v>6587</v>
      </c>
      <c r="M6483" t="s">
        <v>283</v>
      </c>
      <c r="N6483" t="s">
        <v>76</v>
      </c>
      <c r="O6483" s="6" t="str">
        <f>INDEX(lkp_Region,MATCH(tbl_Sales[[#This Row],[Suburb]],lkp_Suburb,0))</f>
        <v>Southern Metropolitan</v>
      </c>
      <c r="P6483" s="6">
        <f>MONTH(tbl_Sales[[#This Row],[Date]])</f>
        <v>1</v>
      </c>
      <c r="Q6483" s="6">
        <f>YEAR(tbl_Sales[[#This Row],[Date]])</f>
        <v>2017</v>
      </c>
    </row>
    <row r="6484" spans="1:17" x14ac:dyDescent="0.25">
      <c r="A6484" s="1">
        <v>42749</v>
      </c>
      <c r="B6484">
        <v>980000</v>
      </c>
      <c r="C6484" t="s">
        <v>2</v>
      </c>
      <c r="D6484" t="s">
        <v>12428</v>
      </c>
      <c r="E6484" t="s">
        <v>5</v>
      </c>
      <c r="F6484">
        <v>3046</v>
      </c>
      <c r="G6484">
        <v>3</v>
      </c>
      <c r="H6484">
        <v>2</v>
      </c>
      <c r="I6484">
        <v>3</v>
      </c>
      <c r="J6484">
        <v>1029</v>
      </c>
      <c r="K6484">
        <v>1950</v>
      </c>
      <c r="L6484" t="s">
        <v>6588</v>
      </c>
      <c r="M6484" t="s">
        <v>78</v>
      </c>
      <c r="N6484" t="s">
        <v>18</v>
      </c>
      <c r="O6484" s="6" t="str">
        <f>INDEX(lkp_Region,MATCH(tbl_Sales[[#This Row],[Suburb]],lkp_Suburb,0))</f>
        <v>Northern Metropolitan</v>
      </c>
      <c r="P6484" s="6">
        <f>MONTH(tbl_Sales[[#This Row],[Date]])</f>
        <v>1</v>
      </c>
      <c r="Q6484" s="6">
        <f>YEAR(tbl_Sales[[#This Row],[Date]])</f>
        <v>2017</v>
      </c>
    </row>
    <row r="6485" spans="1:17" x14ac:dyDescent="0.25">
      <c r="A6485" s="1">
        <v>42749</v>
      </c>
      <c r="B6485">
        <v>1000000</v>
      </c>
      <c r="C6485" t="s">
        <v>2</v>
      </c>
      <c r="D6485" t="s">
        <v>12429</v>
      </c>
      <c r="E6485" t="s">
        <v>5</v>
      </c>
      <c r="F6485">
        <v>3058</v>
      </c>
      <c r="G6485">
        <v>3</v>
      </c>
      <c r="H6485">
        <v>2</v>
      </c>
      <c r="I6485">
        <v>3</v>
      </c>
      <c r="J6485">
        <v>370</v>
      </c>
      <c r="K6485">
        <v>1920</v>
      </c>
      <c r="L6485" t="s">
        <v>6589</v>
      </c>
      <c r="M6485" t="s">
        <v>41</v>
      </c>
      <c r="N6485" t="s">
        <v>18</v>
      </c>
      <c r="O6485" s="6" t="str">
        <f>INDEX(lkp_Region,MATCH(tbl_Sales[[#This Row],[Suburb]],lkp_Suburb,0))</f>
        <v>Northern Metropolitan</v>
      </c>
      <c r="P6485" s="6">
        <f>MONTH(tbl_Sales[[#This Row],[Date]])</f>
        <v>1</v>
      </c>
      <c r="Q6485" s="6">
        <f>YEAR(tbl_Sales[[#This Row],[Date]])</f>
        <v>2017</v>
      </c>
    </row>
    <row r="6486" spans="1:17" x14ac:dyDescent="0.25">
      <c r="A6486" s="1">
        <v>42749</v>
      </c>
      <c r="B6486">
        <v>1345000</v>
      </c>
      <c r="C6486" t="s">
        <v>2</v>
      </c>
      <c r="D6486" t="s">
        <v>12429</v>
      </c>
      <c r="E6486" t="s">
        <v>10</v>
      </c>
      <c r="F6486">
        <v>3032</v>
      </c>
      <c r="G6486">
        <v>4</v>
      </c>
      <c r="H6486">
        <v>1</v>
      </c>
      <c r="I6486">
        <v>1</v>
      </c>
      <c r="J6486">
        <v>552</v>
      </c>
      <c r="K6486">
        <v>1920</v>
      </c>
      <c r="L6486" t="s">
        <v>6590</v>
      </c>
      <c r="M6486" t="s">
        <v>160</v>
      </c>
      <c r="N6486" t="s">
        <v>49</v>
      </c>
      <c r="O6486" s="6" t="str">
        <f>INDEX(lkp_Region,MATCH(tbl_Sales[[#This Row],[Suburb]],lkp_Suburb,0))</f>
        <v>Western Metropolitan</v>
      </c>
      <c r="P6486" s="6">
        <f>MONTH(tbl_Sales[[#This Row],[Date]])</f>
        <v>1</v>
      </c>
      <c r="Q6486" s="6">
        <f>YEAR(tbl_Sales[[#This Row],[Date]])</f>
        <v>2017</v>
      </c>
    </row>
    <row r="6487" spans="1:17" x14ac:dyDescent="0.25">
      <c r="A6487" s="1">
        <v>42749</v>
      </c>
      <c r="B6487">
        <v>210000</v>
      </c>
      <c r="C6487" t="s">
        <v>13</v>
      </c>
      <c r="D6487" t="s">
        <v>12427</v>
      </c>
      <c r="E6487" t="s">
        <v>5</v>
      </c>
      <c r="F6487">
        <v>3011</v>
      </c>
      <c r="G6487">
        <v>1</v>
      </c>
      <c r="H6487">
        <v>1</v>
      </c>
      <c r="I6487">
        <v>1</v>
      </c>
      <c r="J6487">
        <v>0</v>
      </c>
      <c r="L6487" t="s">
        <v>6591</v>
      </c>
      <c r="M6487" t="s">
        <v>22</v>
      </c>
      <c r="N6487" t="s">
        <v>21</v>
      </c>
      <c r="O6487" s="6" t="str">
        <f>INDEX(lkp_Region,MATCH(tbl_Sales[[#This Row],[Suburb]],lkp_Suburb,0))</f>
        <v>Western Metropolitan</v>
      </c>
      <c r="P6487" s="6">
        <f>MONTH(tbl_Sales[[#This Row],[Date]])</f>
        <v>1</v>
      </c>
      <c r="Q6487" s="6">
        <f>YEAR(tbl_Sales[[#This Row],[Date]])</f>
        <v>2017</v>
      </c>
    </row>
    <row r="6488" spans="1:17" x14ac:dyDescent="0.25">
      <c r="A6488" s="1">
        <v>42749</v>
      </c>
      <c r="B6488">
        <v>315000</v>
      </c>
      <c r="C6488" t="s">
        <v>13</v>
      </c>
      <c r="D6488" t="s">
        <v>12429</v>
      </c>
      <c r="E6488" t="s">
        <v>5</v>
      </c>
      <c r="F6488">
        <v>3011</v>
      </c>
      <c r="G6488">
        <v>2</v>
      </c>
      <c r="H6488">
        <v>1</v>
      </c>
      <c r="I6488">
        <v>1</v>
      </c>
      <c r="J6488">
        <v>882</v>
      </c>
      <c r="K6488">
        <v>1970</v>
      </c>
      <c r="L6488" t="s">
        <v>6592</v>
      </c>
      <c r="M6488" t="s">
        <v>22</v>
      </c>
      <c r="N6488" t="s">
        <v>21</v>
      </c>
      <c r="O6488" s="6" t="str">
        <f>INDEX(lkp_Region,MATCH(tbl_Sales[[#This Row],[Suburb]],lkp_Suburb,0))</f>
        <v>Western Metropolitan</v>
      </c>
      <c r="P6488" s="6">
        <f>MONTH(tbl_Sales[[#This Row],[Date]])</f>
        <v>1</v>
      </c>
      <c r="Q6488" s="6">
        <f>YEAR(tbl_Sales[[#This Row],[Date]])</f>
        <v>2017</v>
      </c>
    </row>
    <row r="6489" spans="1:17" x14ac:dyDescent="0.25">
      <c r="A6489" s="1">
        <v>42749</v>
      </c>
      <c r="B6489">
        <v>1401000</v>
      </c>
      <c r="C6489" t="s">
        <v>2</v>
      </c>
      <c r="D6489" t="s">
        <v>12431</v>
      </c>
      <c r="E6489" t="s">
        <v>10</v>
      </c>
      <c r="F6489">
        <v>3108</v>
      </c>
      <c r="G6489">
        <v>4</v>
      </c>
      <c r="H6489">
        <v>3</v>
      </c>
      <c r="I6489">
        <v>2</v>
      </c>
      <c r="J6489">
        <v>650</v>
      </c>
      <c r="K6489">
        <v>1970</v>
      </c>
      <c r="L6489" t="s">
        <v>6593</v>
      </c>
      <c r="M6489" t="s">
        <v>126</v>
      </c>
      <c r="N6489" t="s">
        <v>128</v>
      </c>
      <c r="O6489" s="6" t="str">
        <f>INDEX(lkp_Region,MATCH(tbl_Sales[[#This Row],[Suburb]],lkp_Suburb,0))</f>
        <v>Eastern Metropolitan</v>
      </c>
      <c r="P6489" s="6">
        <f>MONTH(tbl_Sales[[#This Row],[Date]])</f>
        <v>1</v>
      </c>
      <c r="Q6489" s="6">
        <f>YEAR(tbl_Sales[[#This Row],[Date]])</f>
        <v>2017</v>
      </c>
    </row>
    <row r="6490" spans="1:17" x14ac:dyDescent="0.25">
      <c r="A6490" s="1">
        <v>42749</v>
      </c>
      <c r="B6490">
        <v>1016000</v>
      </c>
      <c r="C6490" t="s">
        <v>2</v>
      </c>
      <c r="D6490" t="s">
        <v>12429</v>
      </c>
      <c r="E6490" t="s">
        <v>10</v>
      </c>
      <c r="F6490">
        <v>3189</v>
      </c>
      <c r="G6490">
        <v>4</v>
      </c>
      <c r="H6490">
        <v>3</v>
      </c>
      <c r="I6490">
        <v>2</v>
      </c>
      <c r="J6490">
        <v>272</v>
      </c>
      <c r="K6490">
        <v>2000</v>
      </c>
      <c r="L6490" t="s">
        <v>6594</v>
      </c>
      <c r="M6490" t="s">
        <v>70</v>
      </c>
      <c r="N6490" t="s">
        <v>45</v>
      </c>
      <c r="O6490" s="6" t="str">
        <f>INDEX(lkp_Region,MATCH(tbl_Sales[[#This Row],[Suburb]],lkp_Suburb,0))</f>
        <v>Southern Metropolitan</v>
      </c>
      <c r="P6490" s="6">
        <f>MONTH(tbl_Sales[[#This Row],[Date]])</f>
        <v>1</v>
      </c>
      <c r="Q6490" s="6">
        <f>YEAR(tbl_Sales[[#This Row],[Date]])</f>
        <v>2017</v>
      </c>
    </row>
    <row r="6491" spans="1:17" x14ac:dyDescent="0.25">
      <c r="A6491" s="1">
        <v>42749</v>
      </c>
      <c r="B6491">
        <v>671000</v>
      </c>
      <c r="C6491" t="s">
        <v>13</v>
      </c>
      <c r="D6491" t="s">
        <v>12423</v>
      </c>
      <c r="E6491" t="s">
        <v>10</v>
      </c>
      <c r="F6491">
        <v>3146</v>
      </c>
      <c r="G6491">
        <v>2</v>
      </c>
      <c r="H6491">
        <v>1</v>
      </c>
      <c r="I6491">
        <v>1</v>
      </c>
      <c r="J6491">
        <v>0</v>
      </c>
      <c r="K6491">
        <v>1960</v>
      </c>
      <c r="L6491" t="s">
        <v>6595</v>
      </c>
      <c r="M6491" t="s">
        <v>102</v>
      </c>
      <c r="N6491" t="s">
        <v>101</v>
      </c>
      <c r="O6491" s="6" t="str">
        <f>INDEX(lkp_Region,MATCH(tbl_Sales[[#This Row],[Suburb]],lkp_Suburb,0))</f>
        <v>Southern Metropolitan</v>
      </c>
      <c r="P6491" s="6">
        <f>MONTH(tbl_Sales[[#This Row],[Date]])</f>
        <v>1</v>
      </c>
      <c r="Q6491" s="6">
        <f>YEAR(tbl_Sales[[#This Row],[Date]])</f>
        <v>2017</v>
      </c>
    </row>
    <row r="6492" spans="1:17" x14ac:dyDescent="0.25">
      <c r="A6492" s="1">
        <v>42750</v>
      </c>
      <c r="B6492">
        <v>680500</v>
      </c>
      <c r="C6492" t="s">
        <v>13</v>
      </c>
      <c r="D6492" t="s">
        <v>12424</v>
      </c>
      <c r="E6492" t="s">
        <v>10</v>
      </c>
      <c r="F6492">
        <v>3141</v>
      </c>
      <c r="G6492">
        <v>2</v>
      </c>
      <c r="H6492">
        <v>1</v>
      </c>
      <c r="I6492">
        <v>1</v>
      </c>
      <c r="J6492">
        <v>0</v>
      </c>
      <c r="K6492">
        <v>1970</v>
      </c>
      <c r="L6492" t="s">
        <v>6596</v>
      </c>
      <c r="M6492" t="s">
        <v>111</v>
      </c>
      <c r="N6492" t="s">
        <v>76</v>
      </c>
      <c r="O6492" s="6" t="str">
        <f>INDEX(lkp_Region,MATCH(tbl_Sales[[#This Row],[Suburb]],lkp_Suburb,0))</f>
        <v>Southern Metropolitan</v>
      </c>
      <c r="P6492" s="6">
        <f>MONTH(tbl_Sales[[#This Row],[Date]])</f>
        <v>1</v>
      </c>
      <c r="Q6492" s="6">
        <f>YEAR(tbl_Sales[[#This Row],[Date]])</f>
        <v>2017</v>
      </c>
    </row>
    <row r="6493" spans="1:17" x14ac:dyDescent="0.25">
      <c r="A6493" s="1">
        <v>42750</v>
      </c>
      <c r="B6493">
        <v>841000</v>
      </c>
      <c r="C6493" t="s">
        <v>13</v>
      </c>
      <c r="D6493" t="s">
        <v>12428</v>
      </c>
      <c r="E6493" t="s">
        <v>10</v>
      </c>
      <c r="F6493">
        <v>3181</v>
      </c>
      <c r="G6493">
        <v>2</v>
      </c>
      <c r="H6493">
        <v>2</v>
      </c>
      <c r="I6493">
        <v>1</v>
      </c>
      <c r="J6493">
        <v>0</v>
      </c>
      <c r="K6493">
        <v>1850</v>
      </c>
      <c r="L6493" t="s">
        <v>6597</v>
      </c>
      <c r="M6493" t="s">
        <v>302</v>
      </c>
      <c r="N6493" t="s">
        <v>76</v>
      </c>
      <c r="O6493" s="6" t="str">
        <f>INDEX(lkp_Region,MATCH(tbl_Sales[[#This Row],[Suburb]],lkp_Suburb,0))</f>
        <v>Southern Metropolitan</v>
      </c>
      <c r="P6493" s="6">
        <f>MONTH(tbl_Sales[[#This Row],[Date]])</f>
        <v>1</v>
      </c>
      <c r="Q6493" s="6">
        <f>YEAR(tbl_Sales[[#This Row],[Date]])</f>
        <v>2017</v>
      </c>
    </row>
    <row r="6494" spans="1:17" x14ac:dyDescent="0.25">
      <c r="A6494" s="1">
        <v>42750</v>
      </c>
      <c r="B6494">
        <v>631000</v>
      </c>
      <c r="C6494" t="s">
        <v>51</v>
      </c>
      <c r="D6494" t="s">
        <v>12432</v>
      </c>
      <c r="E6494" t="s">
        <v>10</v>
      </c>
      <c r="F6494">
        <v>3058</v>
      </c>
      <c r="G6494">
        <v>3</v>
      </c>
      <c r="H6494">
        <v>1</v>
      </c>
      <c r="I6494">
        <v>1</v>
      </c>
      <c r="J6494">
        <v>178</v>
      </c>
      <c r="K6494">
        <v>2012</v>
      </c>
      <c r="L6494" t="s">
        <v>6598</v>
      </c>
      <c r="M6494" t="s">
        <v>499</v>
      </c>
      <c r="N6494" t="s">
        <v>18</v>
      </c>
      <c r="O6494" s="6" t="str">
        <f>INDEX(lkp_Region,MATCH(tbl_Sales[[#This Row],[Suburb]],lkp_Suburb,0))</f>
        <v>Northern Metropolitan</v>
      </c>
      <c r="P6494" s="6">
        <f>MONTH(tbl_Sales[[#This Row],[Date]])</f>
        <v>1</v>
      </c>
      <c r="Q6494" s="6">
        <f>YEAR(tbl_Sales[[#This Row],[Date]])</f>
        <v>2017</v>
      </c>
    </row>
    <row r="6495" spans="1:17" x14ac:dyDescent="0.25">
      <c r="A6495" s="1">
        <v>42750</v>
      </c>
      <c r="B6495">
        <v>1700000</v>
      </c>
      <c r="C6495" t="s">
        <v>2</v>
      </c>
      <c r="D6495" t="s">
        <v>12429</v>
      </c>
      <c r="E6495" t="s">
        <v>5</v>
      </c>
      <c r="F6495">
        <v>3055</v>
      </c>
      <c r="G6495">
        <v>4</v>
      </c>
      <c r="H6495">
        <v>2</v>
      </c>
      <c r="I6495">
        <v>2</v>
      </c>
      <c r="J6495">
        <v>621</v>
      </c>
      <c r="K6495">
        <v>1920</v>
      </c>
      <c r="L6495" t="s">
        <v>6599</v>
      </c>
      <c r="M6495" t="s">
        <v>80</v>
      </c>
      <c r="N6495" t="s">
        <v>18</v>
      </c>
      <c r="O6495" s="6" t="str">
        <f>INDEX(lkp_Region,MATCH(tbl_Sales[[#This Row],[Suburb]],lkp_Suburb,0))</f>
        <v>Northern Metropolitan</v>
      </c>
      <c r="P6495" s="6">
        <f>MONTH(tbl_Sales[[#This Row],[Date]])</f>
        <v>1</v>
      </c>
      <c r="Q6495" s="6">
        <f>YEAR(tbl_Sales[[#This Row],[Date]])</f>
        <v>2017</v>
      </c>
    </row>
    <row r="6496" spans="1:17" x14ac:dyDescent="0.25">
      <c r="A6496" s="1">
        <v>42750</v>
      </c>
      <c r="B6496">
        <v>570000</v>
      </c>
      <c r="C6496" t="s">
        <v>13</v>
      </c>
      <c r="D6496" t="s">
        <v>12431</v>
      </c>
      <c r="E6496" t="s">
        <v>5</v>
      </c>
      <c r="F6496">
        <v>3031</v>
      </c>
      <c r="G6496">
        <v>3</v>
      </c>
      <c r="H6496">
        <v>1</v>
      </c>
      <c r="I6496">
        <v>2</v>
      </c>
      <c r="J6496">
        <v>0</v>
      </c>
      <c r="K6496">
        <v>1990</v>
      </c>
      <c r="L6496" t="s">
        <v>6600</v>
      </c>
      <c r="M6496" t="s">
        <v>264</v>
      </c>
      <c r="N6496" t="s">
        <v>49</v>
      </c>
      <c r="O6496" s="6" t="str">
        <f>INDEX(lkp_Region,MATCH(tbl_Sales[[#This Row],[Suburb]],lkp_Suburb,0))</f>
        <v>Northern Metropolitan</v>
      </c>
      <c r="P6496" s="6">
        <f>MONTH(tbl_Sales[[#This Row],[Date]])</f>
        <v>1</v>
      </c>
      <c r="Q6496" s="6">
        <f>YEAR(tbl_Sales[[#This Row],[Date]])</f>
        <v>2017</v>
      </c>
    </row>
    <row r="6497" spans="1:17" x14ac:dyDescent="0.25">
      <c r="A6497" s="1">
        <v>42750</v>
      </c>
      <c r="B6497">
        <v>1255000</v>
      </c>
      <c r="C6497" t="s">
        <v>2</v>
      </c>
      <c r="D6497" t="s">
        <v>12428</v>
      </c>
      <c r="E6497" t="s">
        <v>10</v>
      </c>
      <c r="F6497">
        <v>3040</v>
      </c>
      <c r="G6497">
        <v>2</v>
      </c>
      <c r="H6497">
        <v>1</v>
      </c>
      <c r="I6497">
        <v>1</v>
      </c>
      <c r="J6497">
        <v>0</v>
      </c>
      <c r="L6497" t="s">
        <v>6601</v>
      </c>
      <c r="M6497" t="s">
        <v>47</v>
      </c>
      <c r="N6497" t="s">
        <v>49</v>
      </c>
      <c r="O6497" s="6" t="str">
        <f>INDEX(lkp_Region,MATCH(tbl_Sales[[#This Row],[Suburb]],lkp_Suburb,0))</f>
        <v>Western Metropolitan</v>
      </c>
      <c r="P6497" s="6">
        <f>MONTH(tbl_Sales[[#This Row],[Date]])</f>
        <v>1</v>
      </c>
      <c r="Q6497" s="6">
        <f>YEAR(tbl_Sales[[#This Row],[Date]])</f>
        <v>2017</v>
      </c>
    </row>
    <row r="6498" spans="1:17" x14ac:dyDescent="0.25">
      <c r="A6498" s="1">
        <v>42750</v>
      </c>
      <c r="B6498">
        <v>1695000</v>
      </c>
      <c r="C6498" t="s">
        <v>2</v>
      </c>
      <c r="D6498" t="s">
        <v>12427</v>
      </c>
      <c r="E6498" t="s">
        <v>10</v>
      </c>
      <c r="F6498">
        <v>3040</v>
      </c>
      <c r="G6498">
        <v>3</v>
      </c>
      <c r="H6498">
        <v>1</v>
      </c>
      <c r="I6498">
        <v>3</v>
      </c>
      <c r="J6498">
        <v>855</v>
      </c>
      <c r="L6498" t="s">
        <v>6602</v>
      </c>
      <c r="M6498" t="s">
        <v>47</v>
      </c>
      <c r="N6498" t="s">
        <v>49</v>
      </c>
      <c r="O6498" s="6" t="str">
        <f>INDEX(lkp_Region,MATCH(tbl_Sales[[#This Row],[Suburb]],lkp_Suburb,0))</f>
        <v>Western Metropolitan</v>
      </c>
      <c r="P6498" s="6">
        <f>MONTH(tbl_Sales[[#This Row],[Date]])</f>
        <v>1</v>
      </c>
      <c r="Q6498" s="6">
        <f>YEAR(tbl_Sales[[#This Row],[Date]])</f>
        <v>2017</v>
      </c>
    </row>
    <row r="6499" spans="1:17" x14ac:dyDescent="0.25">
      <c r="A6499" s="1">
        <v>42750</v>
      </c>
      <c r="B6499">
        <v>650000</v>
      </c>
      <c r="C6499" t="s">
        <v>13</v>
      </c>
      <c r="D6499" t="s">
        <v>12428</v>
      </c>
      <c r="E6499" t="s">
        <v>5</v>
      </c>
      <c r="F6499">
        <v>3000</v>
      </c>
      <c r="G6499">
        <v>2</v>
      </c>
      <c r="H6499">
        <v>1</v>
      </c>
      <c r="I6499">
        <v>1</v>
      </c>
      <c r="J6499">
        <v>0</v>
      </c>
      <c r="L6499" t="s">
        <v>6603</v>
      </c>
      <c r="M6499" t="s">
        <v>88</v>
      </c>
      <c r="N6499" t="s">
        <v>88</v>
      </c>
      <c r="O6499" s="6" t="str">
        <f>INDEX(lkp_Region,MATCH(tbl_Sales[[#This Row],[Suburb]],lkp_Suburb,0))</f>
        <v>Northern Metropolitan</v>
      </c>
      <c r="P6499" s="6">
        <f>MONTH(tbl_Sales[[#This Row],[Date]])</f>
        <v>1</v>
      </c>
      <c r="Q6499" s="6">
        <f>YEAR(tbl_Sales[[#This Row],[Date]])</f>
        <v>2017</v>
      </c>
    </row>
    <row r="6500" spans="1:17" x14ac:dyDescent="0.25">
      <c r="A6500" s="1">
        <v>42750</v>
      </c>
      <c r="B6500">
        <v>1460000</v>
      </c>
      <c r="C6500" t="s">
        <v>2</v>
      </c>
      <c r="D6500" t="s">
        <v>12427</v>
      </c>
      <c r="E6500" t="s">
        <v>10</v>
      </c>
      <c r="F6500">
        <v>3053</v>
      </c>
      <c r="G6500">
        <v>2</v>
      </c>
      <c r="H6500">
        <v>1</v>
      </c>
      <c r="I6500">
        <v>0</v>
      </c>
      <c r="J6500">
        <v>99</v>
      </c>
      <c r="L6500" t="s">
        <v>6604</v>
      </c>
      <c r="M6500" t="s">
        <v>164</v>
      </c>
      <c r="N6500" t="s">
        <v>88</v>
      </c>
      <c r="O6500" s="6" t="str">
        <f>INDEX(lkp_Region,MATCH(tbl_Sales[[#This Row],[Suburb]],lkp_Suburb,0))</f>
        <v>Northern Metropolitan</v>
      </c>
      <c r="P6500" s="6">
        <f>MONTH(tbl_Sales[[#This Row],[Date]])</f>
        <v>1</v>
      </c>
      <c r="Q6500" s="6">
        <f>YEAR(tbl_Sales[[#This Row],[Date]])</f>
        <v>2017</v>
      </c>
    </row>
    <row r="6501" spans="1:17" x14ac:dyDescent="0.25">
      <c r="A6501" s="1">
        <v>42750</v>
      </c>
      <c r="B6501">
        <v>1575000</v>
      </c>
      <c r="C6501" t="s">
        <v>2</v>
      </c>
      <c r="D6501" t="s">
        <v>12428</v>
      </c>
      <c r="E6501" t="s">
        <v>10</v>
      </c>
      <c r="F6501">
        <v>3012</v>
      </c>
      <c r="G6501">
        <v>3</v>
      </c>
      <c r="H6501">
        <v>1</v>
      </c>
      <c r="I6501">
        <v>4</v>
      </c>
      <c r="J6501">
        <v>1000</v>
      </c>
      <c r="K6501">
        <v>1930</v>
      </c>
      <c r="L6501" t="s">
        <v>6605</v>
      </c>
      <c r="M6501" t="s">
        <v>53</v>
      </c>
      <c r="N6501" t="s">
        <v>21</v>
      </c>
      <c r="O6501" s="6" t="str">
        <f>INDEX(lkp_Region,MATCH(tbl_Sales[[#This Row],[Suburb]],lkp_Suburb,0))</f>
        <v>Western Metropolitan</v>
      </c>
      <c r="P6501" s="6">
        <f>MONTH(tbl_Sales[[#This Row],[Date]])</f>
        <v>1</v>
      </c>
      <c r="Q6501" s="6">
        <f>YEAR(tbl_Sales[[#This Row],[Date]])</f>
        <v>2017</v>
      </c>
    </row>
    <row r="6502" spans="1:17" x14ac:dyDescent="0.25">
      <c r="A6502" s="1">
        <v>42750</v>
      </c>
      <c r="B6502">
        <v>1030000</v>
      </c>
      <c r="C6502" t="s">
        <v>51</v>
      </c>
      <c r="D6502" t="s">
        <v>12429</v>
      </c>
      <c r="E6502" t="s">
        <v>10</v>
      </c>
      <c r="F6502">
        <v>3165</v>
      </c>
      <c r="G6502">
        <v>3</v>
      </c>
      <c r="H6502">
        <v>2</v>
      </c>
      <c r="I6502">
        <v>2</v>
      </c>
      <c r="J6502">
        <v>327</v>
      </c>
      <c r="L6502" t="s">
        <v>6606</v>
      </c>
      <c r="M6502" t="s">
        <v>138</v>
      </c>
      <c r="N6502" t="s">
        <v>57</v>
      </c>
      <c r="O6502" s="6" t="str">
        <f>INDEX(lkp_Region,MATCH(tbl_Sales[[#This Row],[Suburb]],lkp_Suburb,0))</f>
        <v>Southern Metropolitan</v>
      </c>
      <c r="P6502" s="6">
        <f>MONTH(tbl_Sales[[#This Row],[Date]])</f>
        <v>1</v>
      </c>
      <c r="Q6502" s="6">
        <f>YEAR(tbl_Sales[[#This Row],[Date]])</f>
        <v>2017</v>
      </c>
    </row>
    <row r="6503" spans="1:17" x14ac:dyDescent="0.25">
      <c r="A6503" s="1">
        <v>42750</v>
      </c>
      <c r="B6503">
        <v>1570000</v>
      </c>
      <c r="C6503" t="s">
        <v>2</v>
      </c>
      <c r="D6503" t="s">
        <v>12429</v>
      </c>
      <c r="E6503" t="s">
        <v>10</v>
      </c>
      <c r="F6503">
        <v>3162</v>
      </c>
      <c r="G6503">
        <v>3</v>
      </c>
      <c r="H6503">
        <v>1</v>
      </c>
      <c r="I6503">
        <v>2</v>
      </c>
      <c r="J6503">
        <v>520</v>
      </c>
      <c r="L6503" t="s">
        <v>6607</v>
      </c>
      <c r="M6503" t="s">
        <v>569</v>
      </c>
      <c r="N6503" t="s">
        <v>57</v>
      </c>
      <c r="O6503" s="6" t="str">
        <f>INDEX(lkp_Region,MATCH(tbl_Sales[[#This Row],[Suburb]],lkp_Suburb,0))</f>
        <v>Southern Metropolitan</v>
      </c>
      <c r="P6503" s="6">
        <f>MONTH(tbl_Sales[[#This Row],[Date]])</f>
        <v>1</v>
      </c>
      <c r="Q6503" s="6">
        <f>YEAR(tbl_Sales[[#This Row],[Date]])</f>
        <v>2017</v>
      </c>
    </row>
    <row r="6504" spans="1:17" x14ac:dyDescent="0.25">
      <c r="A6504" s="1">
        <v>42750</v>
      </c>
      <c r="B6504">
        <v>607000</v>
      </c>
      <c r="C6504" t="s">
        <v>2</v>
      </c>
      <c r="D6504" t="s">
        <v>12426</v>
      </c>
      <c r="E6504" t="s">
        <v>10</v>
      </c>
      <c r="F6504">
        <v>3020</v>
      </c>
      <c r="G6504">
        <v>3</v>
      </c>
      <c r="H6504">
        <v>1</v>
      </c>
      <c r="I6504">
        <v>2</v>
      </c>
      <c r="J6504">
        <v>563</v>
      </c>
      <c r="K6504">
        <v>1965</v>
      </c>
      <c r="L6504" t="s">
        <v>6608</v>
      </c>
      <c r="M6504" t="s">
        <v>443</v>
      </c>
      <c r="N6504" t="s">
        <v>3</v>
      </c>
      <c r="O6504" s="6" t="str">
        <f>INDEX(lkp_Region,MATCH(tbl_Sales[[#This Row],[Suburb]],lkp_Suburb,0))</f>
        <v>Western Metropolitan</v>
      </c>
      <c r="P6504" s="6">
        <f>MONTH(tbl_Sales[[#This Row],[Date]])</f>
        <v>1</v>
      </c>
      <c r="Q6504" s="6">
        <f>YEAR(tbl_Sales[[#This Row],[Date]])</f>
        <v>2017</v>
      </c>
    </row>
    <row r="6505" spans="1:17" x14ac:dyDescent="0.25">
      <c r="A6505" s="1">
        <v>42750</v>
      </c>
      <c r="B6505">
        <v>590000</v>
      </c>
      <c r="C6505" t="s">
        <v>13</v>
      </c>
      <c r="D6505" t="s">
        <v>12429</v>
      </c>
      <c r="E6505" t="s">
        <v>10</v>
      </c>
      <c r="F6505">
        <v>3124</v>
      </c>
      <c r="G6505">
        <v>2</v>
      </c>
      <c r="H6505">
        <v>1</v>
      </c>
      <c r="I6505">
        <v>1</v>
      </c>
      <c r="J6505">
        <v>0</v>
      </c>
      <c r="L6505" t="s">
        <v>6609</v>
      </c>
      <c r="M6505" t="s">
        <v>209</v>
      </c>
      <c r="N6505" t="s">
        <v>101</v>
      </c>
      <c r="O6505" s="6" t="str">
        <f>INDEX(lkp_Region,MATCH(tbl_Sales[[#This Row],[Suburb]],lkp_Suburb,0))</f>
        <v>Southern Metropolitan</v>
      </c>
      <c r="P6505" s="6">
        <f>MONTH(tbl_Sales[[#This Row],[Date]])</f>
        <v>1</v>
      </c>
      <c r="Q6505" s="6">
        <f>YEAR(tbl_Sales[[#This Row],[Date]])</f>
        <v>2017</v>
      </c>
    </row>
    <row r="6506" spans="1:17" x14ac:dyDescent="0.25">
      <c r="A6506" s="1">
        <v>42750</v>
      </c>
      <c r="B6506">
        <v>1770000</v>
      </c>
      <c r="C6506" t="s">
        <v>2</v>
      </c>
      <c r="D6506" t="s">
        <v>12423</v>
      </c>
      <c r="E6506" t="s">
        <v>5</v>
      </c>
      <c r="F6506">
        <v>3146</v>
      </c>
      <c r="G6506">
        <v>3</v>
      </c>
      <c r="H6506">
        <v>1</v>
      </c>
      <c r="I6506">
        <v>3</v>
      </c>
      <c r="J6506">
        <v>603</v>
      </c>
      <c r="L6506" t="s">
        <v>6610</v>
      </c>
      <c r="M6506" t="s">
        <v>102</v>
      </c>
      <c r="N6506" t="s">
        <v>101</v>
      </c>
      <c r="O6506" s="6" t="str">
        <f>INDEX(lkp_Region,MATCH(tbl_Sales[[#This Row],[Suburb]],lkp_Suburb,0))</f>
        <v>Southern Metropolitan</v>
      </c>
      <c r="P6506" s="6">
        <f>MONTH(tbl_Sales[[#This Row],[Date]])</f>
        <v>1</v>
      </c>
      <c r="Q6506" s="6">
        <f>YEAR(tbl_Sales[[#This Row],[Date]])</f>
        <v>2017</v>
      </c>
    </row>
    <row r="6507" spans="1:17" x14ac:dyDescent="0.25">
      <c r="A6507" s="1">
        <v>42750</v>
      </c>
      <c r="B6507">
        <v>2410000</v>
      </c>
      <c r="C6507" t="s">
        <v>2</v>
      </c>
      <c r="D6507" t="s">
        <v>12429</v>
      </c>
      <c r="E6507" t="s">
        <v>10</v>
      </c>
      <c r="F6507">
        <v>3122</v>
      </c>
      <c r="G6507">
        <v>3</v>
      </c>
      <c r="H6507">
        <v>2</v>
      </c>
      <c r="I6507">
        <v>0</v>
      </c>
      <c r="J6507">
        <v>249</v>
      </c>
      <c r="K6507">
        <v>1890</v>
      </c>
      <c r="L6507" t="s">
        <v>6611</v>
      </c>
      <c r="M6507" t="s">
        <v>461</v>
      </c>
      <c r="N6507" t="s">
        <v>101</v>
      </c>
      <c r="O6507" s="6" t="str">
        <f>INDEX(lkp_Region,MATCH(tbl_Sales[[#This Row],[Suburb]],lkp_Suburb,0))</f>
        <v>Southern Metropolitan</v>
      </c>
      <c r="P6507" s="6">
        <f>MONTH(tbl_Sales[[#This Row],[Date]])</f>
        <v>1</v>
      </c>
      <c r="Q6507" s="6">
        <f>YEAR(tbl_Sales[[#This Row],[Date]])</f>
        <v>2017</v>
      </c>
    </row>
    <row r="6508" spans="1:17" x14ac:dyDescent="0.25">
      <c r="A6508" s="1">
        <v>42751</v>
      </c>
      <c r="B6508">
        <v>735000</v>
      </c>
      <c r="C6508" t="s">
        <v>2</v>
      </c>
      <c r="D6508" t="s">
        <v>12423</v>
      </c>
      <c r="E6508" t="s">
        <v>5</v>
      </c>
      <c r="F6508">
        <v>3058</v>
      </c>
      <c r="G6508">
        <v>3</v>
      </c>
      <c r="H6508">
        <v>1</v>
      </c>
      <c r="I6508">
        <v>1</v>
      </c>
      <c r="J6508">
        <v>427</v>
      </c>
      <c r="L6508" t="s">
        <v>6612</v>
      </c>
      <c r="M6508" t="s">
        <v>499</v>
      </c>
      <c r="N6508" t="s">
        <v>18</v>
      </c>
      <c r="O6508" s="6" t="str">
        <f>INDEX(lkp_Region,MATCH(tbl_Sales[[#This Row],[Suburb]],lkp_Suburb,0))</f>
        <v>Northern Metropolitan</v>
      </c>
      <c r="P6508" s="6">
        <f>MONTH(tbl_Sales[[#This Row],[Date]])</f>
        <v>1</v>
      </c>
      <c r="Q6508" s="6">
        <f>YEAR(tbl_Sales[[#This Row],[Date]])</f>
        <v>2017</v>
      </c>
    </row>
    <row r="6509" spans="1:17" x14ac:dyDescent="0.25">
      <c r="A6509" s="1">
        <v>42751</v>
      </c>
      <c r="B6509">
        <v>942000</v>
      </c>
      <c r="C6509" t="s">
        <v>2</v>
      </c>
      <c r="D6509" t="s">
        <v>12424</v>
      </c>
      <c r="E6509" t="s">
        <v>10</v>
      </c>
      <c r="F6509">
        <v>3055</v>
      </c>
      <c r="G6509">
        <v>3</v>
      </c>
      <c r="H6509">
        <v>1</v>
      </c>
      <c r="I6509">
        <v>0</v>
      </c>
      <c r="J6509">
        <v>358</v>
      </c>
      <c r="L6509" t="s">
        <v>6613</v>
      </c>
      <c r="M6509" t="s">
        <v>80</v>
      </c>
      <c r="N6509" t="s">
        <v>18</v>
      </c>
      <c r="O6509" s="6" t="str">
        <f>INDEX(lkp_Region,MATCH(tbl_Sales[[#This Row],[Suburb]],lkp_Suburb,0))</f>
        <v>Northern Metropolitan</v>
      </c>
      <c r="P6509" s="6">
        <f>MONTH(tbl_Sales[[#This Row],[Date]])</f>
        <v>1</v>
      </c>
      <c r="Q6509" s="6">
        <f>YEAR(tbl_Sales[[#This Row],[Date]])</f>
        <v>2017</v>
      </c>
    </row>
    <row r="6510" spans="1:17" x14ac:dyDescent="0.25">
      <c r="A6510" s="1">
        <v>42751</v>
      </c>
      <c r="B6510">
        <v>2230000</v>
      </c>
      <c r="C6510" t="s">
        <v>2</v>
      </c>
      <c r="D6510" t="s">
        <v>12427</v>
      </c>
      <c r="E6510" t="s">
        <v>10</v>
      </c>
      <c r="F6510">
        <v>3056</v>
      </c>
      <c r="G6510">
        <v>4</v>
      </c>
      <c r="H6510">
        <v>2</v>
      </c>
      <c r="I6510">
        <v>3</v>
      </c>
      <c r="J6510">
        <v>851</v>
      </c>
      <c r="K6510">
        <v>1940</v>
      </c>
      <c r="L6510" t="s">
        <v>6614</v>
      </c>
      <c r="M6510" t="s">
        <v>117</v>
      </c>
      <c r="N6510" t="s">
        <v>18</v>
      </c>
      <c r="O6510" s="6" t="str">
        <f>INDEX(lkp_Region,MATCH(tbl_Sales[[#This Row],[Suburb]],lkp_Suburb,0))</f>
        <v>Northern Metropolitan</v>
      </c>
      <c r="P6510" s="6">
        <f>MONTH(tbl_Sales[[#This Row],[Date]])</f>
        <v>1</v>
      </c>
      <c r="Q6510" s="6">
        <f>YEAR(tbl_Sales[[#This Row],[Date]])</f>
        <v>2017</v>
      </c>
    </row>
    <row r="6511" spans="1:17" x14ac:dyDescent="0.25">
      <c r="A6511" s="1">
        <v>42751</v>
      </c>
      <c r="B6511">
        <v>1050000</v>
      </c>
      <c r="C6511" t="s">
        <v>2</v>
      </c>
      <c r="D6511" t="s">
        <v>12427</v>
      </c>
      <c r="E6511" t="s">
        <v>10</v>
      </c>
      <c r="F6511">
        <v>3040</v>
      </c>
      <c r="G6511">
        <v>3</v>
      </c>
      <c r="H6511">
        <v>1</v>
      </c>
      <c r="I6511">
        <v>1</v>
      </c>
      <c r="J6511">
        <v>420</v>
      </c>
      <c r="L6511" t="s">
        <v>6615</v>
      </c>
      <c r="M6511" t="s">
        <v>47</v>
      </c>
      <c r="N6511" t="s">
        <v>49</v>
      </c>
      <c r="O6511" s="6" t="str">
        <f>INDEX(lkp_Region,MATCH(tbl_Sales[[#This Row],[Suburb]],lkp_Suburb,0))</f>
        <v>Western Metropolitan</v>
      </c>
      <c r="P6511" s="6">
        <f>MONTH(tbl_Sales[[#This Row],[Date]])</f>
        <v>1</v>
      </c>
      <c r="Q6511" s="6">
        <f>YEAR(tbl_Sales[[#This Row],[Date]])</f>
        <v>2017</v>
      </c>
    </row>
    <row r="6512" spans="1:17" x14ac:dyDescent="0.25">
      <c r="A6512" s="1">
        <v>42751</v>
      </c>
      <c r="B6512">
        <v>1080000</v>
      </c>
      <c r="C6512" t="s">
        <v>2</v>
      </c>
      <c r="D6512" t="s">
        <v>12429</v>
      </c>
      <c r="E6512" t="s">
        <v>5</v>
      </c>
      <c r="F6512">
        <v>3011</v>
      </c>
      <c r="G6512">
        <v>3</v>
      </c>
      <c r="H6512">
        <v>1</v>
      </c>
      <c r="I6512">
        <v>0</v>
      </c>
      <c r="J6512">
        <v>234</v>
      </c>
      <c r="K6512">
        <v>1900</v>
      </c>
      <c r="L6512" t="s">
        <v>6616</v>
      </c>
      <c r="M6512" t="s">
        <v>660</v>
      </c>
      <c r="N6512" t="s">
        <v>21</v>
      </c>
      <c r="O6512" s="6" t="str">
        <f>INDEX(lkp_Region,MATCH(tbl_Sales[[#This Row],[Suburb]],lkp_Suburb,0))</f>
        <v>Western Metropolitan</v>
      </c>
      <c r="P6512" s="6">
        <f>MONTH(tbl_Sales[[#This Row],[Date]])</f>
        <v>1</v>
      </c>
      <c r="Q6512" s="6">
        <f>YEAR(tbl_Sales[[#This Row],[Date]])</f>
        <v>2017</v>
      </c>
    </row>
    <row r="6513" spans="1:17" x14ac:dyDescent="0.25">
      <c r="A6513" s="1">
        <v>42751</v>
      </c>
      <c r="B6513">
        <v>1180000</v>
      </c>
      <c r="C6513" t="s">
        <v>2</v>
      </c>
      <c r="D6513" t="s">
        <v>12429</v>
      </c>
      <c r="E6513" t="s">
        <v>5</v>
      </c>
      <c r="F6513">
        <v>3032</v>
      </c>
      <c r="G6513">
        <v>4</v>
      </c>
      <c r="H6513">
        <v>3</v>
      </c>
      <c r="I6513">
        <v>2</v>
      </c>
      <c r="J6513">
        <v>688</v>
      </c>
      <c r="K6513">
        <v>1960</v>
      </c>
      <c r="L6513" t="s">
        <v>6617</v>
      </c>
      <c r="M6513" t="s">
        <v>21</v>
      </c>
      <c r="N6513" t="s">
        <v>21</v>
      </c>
      <c r="O6513" s="6" t="str">
        <f>INDEX(lkp_Region,MATCH(tbl_Sales[[#This Row],[Suburb]],lkp_Suburb,0))</f>
        <v>Western Metropolitan</v>
      </c>
      <c r="P6513" s="6">
        <f>MONTH(tbl_Sales[[#This Row],[Date]])</f>
        <v>1</v>
      </c>
      <c r="Q6513" s="6">
        <f>YEAR(tbl_Sales[[#This Row],[Date]])</f>
        <v>2017</v>
      </c>
    </row>
    <row r="6514" spans="1:17" x14ac:dyDescent="0.25">
      <c r="A6514" s="1">
        <v>42751</v>
      </c>
      <c r="B6514">
        <v>725000</v>
      </c>
      <c r="C6514" t="s">
        <v>13</v>
      </c>
      <c r="D6514" t="s">
        <v>12428</v>
      </c>
      <c r="E6514" t="s">
        <v>10</v>
      </c>
      <c r="F6514">
        <v>3204</v>
      </c>
      <c r="G6514">
        <v>2</v>
      </c>
      <c r="H6514">
        <v>1</v>
      </c>
      <c r="I6514">
        <v>1</v>
      </c>
      <c r="J6514">
        <v>677</v>
      </c>
      <c r="K6514">
        <v>2012</v>
      </c>
      <c r="L6514" t="s">
        <v>6618</v>
      </c>
      <c r="M6514" t="s">
        <v>55</v>
      </c>
      <c r="N6514" t="s">
        <v>57</v>
      </c>
      <c r="O6514" s="6" t="str">
        <f>INDEX(lkp_Region,MATCH(tbl_Sales[[#This Row],[Suburb]],lkp_Suburb,0))</f>
        <v>Southern Metropolitan</v>
      </c>
      <c r="P6514" s="6">
        <f>MONTH(tbl_Sales[[#This Row],[Date]])</f>
        <v>1</v>
      </c>
      <c r="Q6514" s="6">
        <f>YEAR(tbl_Sales[[#This Row],[Date]])</f>
        <v>2017</v>
      </c>
    </row>
    <row r="6515" spans="1:17" x14ac:dyDescent="0.25">
      <c r="A6515" s="1">
        <v>42751</v>
      </c>
      <c r="B6515">
        <v>690000</v>
      </c>
      <c r="C6515" t="s">
        <v>13</v>
      </c>
      <c r="D6515" t="s">
        <v>12429</v>
      </c>
      <c r="E6515" t="s">
        <v>10</v>
      </c>
      <c r="F6515">
        <v>3122</v>
      </c>
      <c r="G6515">
        <v>2</v>
      </c>
      <c r="H6515">
        <v>1</v>
      </c>
      <c r="I6515">
        <v>1</v>
      </c>
      <c r="J6515">
        <v>82</v>
      </c>
      <c r="L6515" t="s">
        <v>6619</v>
      </c>
      <c r="M6515" t="s">
        <v>461</v>
      </c>
      <c r="N6515" t="s">
        <v>101</v>
      </c>
      <c r="O6515" s="6" t="str">
        <f>INDEX(lkp_Region,MATCH(tbl_Sales[[#This Row],[Suburb]],lkp_Suburb,0))</f>
        <v>Southern Metropolitan</v>
      </c>
      <c r="P6515" s="6">
        <f>MONTH(tbl_Sales[[#This Row],[Date]])</f>
        <v>1</v>
      </c>
      <c r="Q6515" s="6">
        <f>YEAR(tbl_Sales[[#This Row],[Date]])</f>
        <v>2017</v>
      </c>
    </row>
    <row r="6516" spans="1:17" x14ac:dyDescent="0.25">
      <c r="A6516" s="1">
        <v>42751</v>
      </c>
      <c r="B6516">
        <v>930000</v>
      </c>
      <c r="C6516" t="s">
        <v>51</v>
      </c>
      <c r="D6516" t="s">
        <v>12427</v>
      </c>
      <c r="E6516" t="s">
        <v>10</v>
      </c>
      <c r="F6516">
        <v>3124</v>
      </c>
      <c r="G6516">
        <v>3</v>
      </c>
      <c r="H6516">
        <v>2</v>
      </c>
      <c r="I6516">
        <v>2</v>
      </c>
      <c r="J6516">
        <v>132</v>
      </c>
      <c r="K6516">
        <v>1970</v>
      </c>
      <c r="L6516" t="s">
        <v>6620</v>
      </c>
      <c r="M6516" t="s">
        <v>209</v>
      </c>
      <c r="N6516" t="s">
        <v>101</v>
      </c>
      <c r="O6516" s="6" t="str">
        <f>INDEX(lkp_Region,MATCH(tbl_Sales[[#This Row],[Suburb]],lkp_Suburb,0))</f>
        <v>Southern Metropolitan</v>
      </c>
      <c r="P6516" s="6">
        <f>MONTH(tbl_Sales[[#This Row],[Date]])</f>
        <v>1</v>
      </c>
      <c r="Q6516" s="6">
        <f>YEAR(tbl_Sales[[#This Row],[Date]])</f>
        <v>2017</v>
      </c>
    </row>
    <row r="6517" spans="1:17" x14ac:dyDescent="0.25">
      <c r="A6517" s="1">
        <v>42751</v>
      </c>
      <c r="B6517">
        <v>1300000</v>
      </c>
      <c r="C6517" t="s">
        <v>13</v>
      </c>
      <c r="D6517" t="s">
        <v>12428</v>
      </c>
      <c r="E6517" t="s">
        <v>10</v>
      </c>
      <c r="F6517">
        <v>3186</v>
      </c>
      <c r="G6517">
        <v>2</v>
      </c>
      <c r="H6517">
        <v>2</v>
      </c>
      <c r="I6517">
        <v>1</v>
      </c>
      <c r="J6517">
        <v>244</v>
      </c>
      <c r="K6517">
        <v>2000</v>
      </c>
      <c r="L6517" t="s">
        <v>6621</v>
      </c>
      <c r="M6517" t="s">
        <v>105</v>
      </c>
      <c r="N6517" t="s">
        <v>107</v>
      </c>
      <c r="O6517" s="6" t="str">
        <f>INDEX(lkp_Region,MATCH(tbl_Sales[[#This Row],[Suburb]],lkp_Suburb,0))</f>
        <v>Southern Metropolitan</v>
      </c>
      <c r="P6517" s="6">
        <f>MONTH(tbl_Sales[[#This Row],[Date]])</f>
        <v>1</v>
      </c>
      <c r="Q6517" s="6">
        <f>YEAR(tbl_Sales[[#This Row],[Date]])</f>
        <v>2017</v>
      </c>
    </row>
    <row r="6518" spans="1:17" x14ac:dyDescent="0.25">
      <c r="A6518" s="1">
        <v>42752</v>
      </c>
      <c r="B6518">
        <v>872000</v>
      </c>
      <c r="C6518" t="s">
        <v>13</v>
      </c>
      <c r="D6518" t="s">
        <v>12429</v>
      </c>
      <c r="E6518" t="s">
        <v>10</v>
      </c>
      <c r="F6518">
        <v>3143</v>
      </c>
      <c r="G6518">
        <v>2</v>
      </c>
      <c r="H6518">
        <v>1</v>
      </c>
      <c r="I6518">
        <v>1</v>
      </c>
      <c r="J6518">
        <v>1194</v>
      </c>
      <c r="K6518">
        <v>1953</v>
      </c>
      <c r="L6518" t="s">
        <v>6622</v>
      </c>
      <c r="M6518" t="s">
        <v>283</v>
      </c>
      <c r="N6518" t="s">
        <v>76</v>
      </c>
      <c r="O6518" s="6" t="str">
        <f>INDEX(lkp_Region,MATCH(tbl_Sales[[#This Row],[Suburb]],lkp_Suburb,0))</f>
        <v>Southern Metropolitan</v>
      </c>
      <c r="P6518" s="6">
        <f>MONTH(tbl_Sales[[#This Row],[Date]])</f>
        <v>1</v>
      </c>
      <c r="Q6518" s="6">
        <f>YEAR(tbl_Sales[[#This Row],[Date]])</f>
        <v>2017</v>
      </c>
    </row>
    <row r="6519" spans="1:17" x14ac:dyDescent="0.25">
      <c r="A6519" s="1">
        <v>42752</v>
      </c>
      <c r="B6519">
        <v>1350000</v>
      </c>
      <c r="C6519" t="s">
        <v>13</v>
      </c>
      <c r="D6519" t="s">
        <v>12433</v>
      </c>
      <c r="E6519" t="s">
        <v>5</v>
      </c>
      <c r="F6519">
        <v>3144</v>
      </c>
      <c r="G6519">
        <v>2</v>
      </c>
      <c r="H6519">
        <v>2</v>
      </c>
      <c r="I6519">
        <v>2</v>
      </c>
      <c r="J6519">
        <v>0</v>
      </c>
      <c r="L6519" t="s">
        <v>6623</v>
      </c>
      <c r="M6519" t="s">
        <v>388</v>
      </c>
      <c r="N6519" t="s">
        <v>76</v>
      </c>
      <c r="O6519" s="6" t="str">
        <f>INDEX(lkp_Region,MATCH(tbl_Sales[[#This Row],[Suburb]],lkp_Suburb,0))</f>
        <v>Southern Metropolitan</v>
      </c>
      <c r="P6519" s="6">
        <f>MONTH(tbl_Sales[[#This Row],[Date]])</f>
        <v>1</v>
      </c>
      <c r="Q6519" s="6">
        <f>YEAR(tbl_Sales[[#This Row],[Date]])</f>
        <v>2017</v>
      </c>
    </row>
    <row r="6520" spans="1:17" x14ac:dyDescent="0.25">
      <c r="A6520" s="1">
        <v>42752</v>
      </c>
      <c r="B6520">
        <v>1275000</v>
      </c>
      <c r="C6520" t="s">
        <v>2</v>
      </c>
      <c r="D6520" t="s">
        <v>12431</v>
      </c>
      <c r="E6520" t="s">
        <v>5</v>
      </c>
      <c r="F6520">
        <v>3011</v>
      </c>
      <c r="G6520">
        <v>5</v>
      </c>
      <c r="H6520">
        <v>3</v>
      </c>
      <c r="I6520">
        <v>1</v>
      </c>
      <c r="J6520">
        <v>386</v>
      </c>
      <c r="K6520">
        <v>1890</v>
      </c>
      <c r="L6520" t="s">
        <v>6624</v>
      </c>
      <c r="M6520" t="s">
        <v>660</v>
      </c>
      <c r="N6520" t="s">
        <v>21</v>
      </c>
      <c r="O6520" s="6" t="str">
        <f>INDEX(lkp_Region,MATCH(tbl_Sales[[#This Row],[Suburb]],lkp_Suburb,0))</f>
        <v>Western Metropolitan</v>
      </c>
      <c r="P6520" s="6">
        <f>MONTH(tbl_Sales[[#This Row],[Date]])</f>
        <v>1</v>
      </c>
      <c r="Q6520" s="6">
        <f>YEAR(tbl_Sales[[#This Row],[Date]])</f>
        <v>2017</v>
      </c>
    </row>
    <row r="6521" spans="1:17" x14ac:dyDescent="0.25">
      <c r="A6521" s="1">
        <v>42752</v>
      </c>
      <c r="B6521">
        <v>1190000</v>
      </c>
      <c r="C6521" t="s">
        <v>2</v>
      </c>
      <c r="D6521" t="s">
        <v>12427</v>
      </c>
      <c r="E6521" t="s">
        <v>10</v>
      </c>
      <c r="F6521">
        <v>3165</v>
      </c>
      <c r="G6521">
        <v>4</v>
      </c>
      <c r="H6521">
        <v>2</v>
      </c>
      <c r="I6521">
        <v>3</v>
      </c>
      <c r="J6521">
        <v>591</v>
      </c>
      <c r="L6521" t="s">
        <v>6625</v>
      </c>
      <c r="M6521" t="s">
        <v>138</v>
      </c>
      <c r="N6521" t="s">
        <v>57</v>
      </c>
      <c r="O6521" s="6" t="str">
        <f>INDEX(lkp_Region,MATCH(tbl_Sales[[#This Row],[Suburb]],lkp_Suburb,0))</f>
        <v>Southern Metropolitan</v>
      </c>
      <c r="P6521" s="6">
        <f>MONTH(tbl_Sales[[#This Row],[Date]])</f>
        <v>1</v>
      </c>
      <c r="Q6521" s="6">
        <f>YEAR(tbl_Sales[[#This Row],[Date]])</f>
        <v>2017</v>
      </c>
    </row>
    <row r="6522" spans="1:17" x14ac:dyDescent="0.25">
      <c r="A6522" s="1">
        <v>42752</v>
      </c>
      <c r="B6522">
        <v>1510000</v>
      </c>
      <c r="C6522" t="s">
        <v>2</v>
      </c>
      <c r="D6522" t="s">
        <v>12429</v>
      </c>
      <c r="E6522" t="s">
        <v>5</v>
      </c>
      <c r="F6522">
        <v>3165</v>
      </c>
      <c r="G6522">
        <v>4</v>
      </c>
      <c r="H6522">
        <v>2</v>
      </c>
      <c r="I6522">
        <v>2</v>
      </c>
      <c r="J6522">
        <v>640</v>
      </c>
      <c r="L6522" t="s">
        <v>6626</v>
      </c>
      <c r="M6522" t="s">
        <v>138</v>
      </c>
      <c r="N6522" t="s">
        <v>57</v>
      </c>
      <c r="O6522" s="6" t="str">
        <f>INDEX(lkp_Region,MATCH(tbl_Sales[[#This Row],[Suburb]],lkp_Suburb,0))</f>
        <v>Southern Metropolitan</v>
      </c>
      <c r="P6522" s="6">
        <f>MONTH(tbl_Sales[[#This Row],[Date]])</f>
        <v>1</v>
      </c>
      <c r="Q6522" s="6">
        <f>YEAR(tbl_Sales[[#This Row],[Date]])</f>
        <v>2017</v>
      </c>
    </row>
    <row r="6523" spans="1:17" x14ac:dyDescent="0.25">
      <c r="A6523" s="1">
        <v>42752</v>
      </c>
      <c r="B6523">
        <v>560000</v>
      </c>
      <c r="C6523" t="s">
        <v>13</v>
      </c>
      <c r="D6523" t="s">
        <v>12432</v>
      </c>
      <c r="E6523" t="s">
        <v>10</v>
      </c>
      <c r="F6523">
        <v>3020</v>
      </c>
      <c r="G6523">
        <v>3</v>
      </c>
      <c r="H6523">
        <v>2</v>
      </c>
      <c r="I6523">
        <v>7</v>
      </c>
      <c r="J6523">
        <v>420</v>
      </c>
      <c r="K6523">
        <v>1970</v>
      </c>
      <c r="L6523" t="s">
        <v>6627</v>
      </c>
      <c r="M6523" t="s">
        <v>0</v>
      </c>
      <c r="N6523" t="s">
        <v>3</v>
      </c>
      <c r="O6523" s="6" t="str">
        <f>INDEX(lkp_Region,MATCH(tbl_Sales[[#This Row],[Suburb]],lkp_Suburb,0))</f>
        <v>Western Metropolitan</v>
      </c>
      <c r="P6523" s="6">
        <f>MONTH(tbl_Sales[[#This Row],[Date]])</f>
        <v>1</v>
      </c>
      <c r="Q6523" s="6">
        <f>YEAR(tbl_Sales[[#This Row],[Date]])</f>
        <v>2017</v>
      </c>
    </row>
    <row r="6524" spans="1:17" x14ac:dyDescent="0.25">
      <c r="A6524" s="1">
        <v>42752</v>
      </c>
      <c r="B6524">
        <v>701000</v>
      </c>
      <c r="C6524" t="s">
        <v>2</v>
      </c>
      <c r="D6524" t="s">
        <v>12432</v>
      </c>
      <c r="E6524" t="s">
        <v>10</v>
      </c>
      <c r="F6524">
        <v>3020</v>
      </c>
      <c r="G6524">
        <v>3</v>
      </c>
      <c r="H6524">
        <v>2</v>
      </c>
      <c r="I6524">
        <v>0</v>
      </c>
      <c r="J6524">
        <v>630</v>
      </c>
      <c r="L6524" t="s">
        <v>6628</v>
      </c>
      <c r="M6524" t="s">
        <v>143</v>
      </c>
      <c r="N6524" t="s">
        <v>3</v>
      </c>
      <c r="O6524" s="6" t="str">
        <f>INDEX(lkp_Region,MATCH(tbl_Sales[[#This Row],[Suburb]],lkp_Suburb,0))</f>
        <v>Western Metropolitan</v>
      </c>
      <c r="P6524" s="6">
        <f>MONTH(tbl_Sales[[#This Row],[Date]])</f>
        <v>1</v>
      </c>
      <c r="Q6524" s="6">
        <f>YEAR(tbl_Sales[[#This Row],[Date]])</f>
        <v>2017</v>
      </c>
    </row>
    <row r="6525" spans="1:17" x14ac:dyDescent="0.25">
      <c r="A6525" s="1">
        <v>42752</v>
      </c>
      <c r="B6525">
        <v>1670000</v>
      </c>
      <c r="C6525" t="s">
        <v>2</v>
      </c>
      <c r="D6525" t="s">
        <v>12429</v>
      </c>
      <c r="E6525" t="s">
        <v>10</v>
      </c>
      <c r="F6525">
        <v>3104</v>
      </c>
      <c r="G6525">
        <v>4</v>
      </c>
      <c r="H6525">
        <v>1</v>
      </c>
      <c r="I6525">
        <v>4</v>
      </c>
      <c r="J6525">
        <v>1042</v>
      </c>
      <c r="L6525" t="s">
        <v>6629</v>
      </c>
      <c r="M6525" t="s">
        <v>99</v>
      </c>
      <c r="N6525" t="s">
        <v>101</v>
      </c>
      <c r="O6525" s="6" t="str">
        <f>INDEX(lkp_Region,MATCH(tbl_Sales[[#This Row],[Suburb]],lkp_Suburb,0))</f>
        <v>Southern Metropolitan</v>
      </c>
      <c r="P6525" s="6">
        <f>MONTH(tbl_Sales[[#This Row],[Date]])</f>
        <v>1</v>
      </c>
      <c r="Q6525" s="6">
        <f>YEAR(tbl_Sales[[#This Row],[Date]])</f>
        <v>2017</v>
      </c>
    </row>
    <row r="6526" spans="1:17" x14ac:dyDescent="0.25">
      <c r="A6526" s="1">
        <v>42752</v>
      </c>
      <c r="B6526">
        <v>915000</v>
      </c>
      <c r="C6526" t="s">
        <v>2</v>
      </c>
      <c r="D6526" t="s">
        <v>12423</v>
      </c>
      <c r="E6526" t="s">
        <v>10</v>
      </c>
      <c r="F6526">
        <v>3081</v>
      </c>
      <c r="G6526">
        <v>3</v>
      </c>
      <c r="H6526">
        <v>1</v>
      </c>
      <c r="I6526">
        <v>1</v>
      </c>
      <c r="J6526">
        <v>748</v>
      </c>
      <c r="K6526">
        <v>1950</v>
      </c>
      <c r="L6526" t="s">
        <v>6630</v>
      </c>
      <c r="M6526" t="s">
        <v>748</v>
      </c>
      <c r="N6526" t="s">
        <v>150</v>
      </c>
      <c r="O6526" s="6" t="str">
        <f>INDEX(lkp_Region,MATCH(tbl_Sales[[#This Row],[Suburb]],lkp_Suburb,0))</f>
        <v>Eastern Metropolitan</v>
      </c>
      <c r="P6526" s="6">
        <f>MONTH(tbl_Sales[[#This Row],[Date]])</f>
        <v>1</v>
      </c>
      <c r="Q6526" s="6">
        <f>YEAR(tbl_Sales[[#This Row],[Date]])</f>
        <v>2017</v>
      </c>
    </row>
    <row r="6527" spans="1:17" x14ac:dyDescent="0.25">
      <c r="A6527" s="1">
        <v>42753</v>
      </c>
      <c r="B6527">
        <v>960000</v>
      </c>
      <c r="C6527" t="s">
        <v>2</v>
      </c>
      <c r="D6527" t="s">
        <v>12429</v>
      </c>
      <c r="E6527" t="s">
        <v>10</v>
      </c>
      <c r="F6527">
        <v>3145</v>
      </c>
      <c r="G6527">
        <v>3</v>
      </c>
      <c r="H6527">
        <v>2</v>
      </c>
      <c r="I6527">
        <v>1</v>
      </c>
      <c r="J6527">
        <v>310</v>
      </c>
      <c r="K6527">
        <v>1970</v>
      </c>
      <c r="L6527" t="s">
        <v>6631</v>
      </c>
      <c r="M6527" t="s">
        <v>74</v>
      </c>
      <c r="N6527" t="s">
        <v>76</v>
      </c>
      <c r="O6527" s="6" t="str">
        <f>INDEX(lkp_Region,MATCH(tbl_Sales[[#This Row],[Suburb]],lkp_Suburb,0))</f>
        <v>Southern Metropolitan</v>
      </c>
      <c r="P6527" s="6">
        <f>MONTH(tbl_Sales[[#This Row],[Date]])</f>
        <v>1</v>
      </c>
      <c r="Q6527" s="6">
        <f>YEAR(tbl_Sales[[#This Row],[Date]])</f>
        <v>2017</v>
      </c>
    </row>
    <row r="6528" spans="1:17" x14ac:dyDescent="0.25">
      <c r="A6528" s="1">
        <v>42753</v>
      </c>
      <c r="B6528">
        <v>385000</v>
      </c>
      <c r="C6528" t="s">
        <v>13</v>
      </c>
      <c r="D6528" t="s">
        <v>12429</v>
      </c>
      <c r="E6528" t="s">
        <v>5</v>
      </c>
      <c r="F6528">
        <v>3055</v>
      </c>
      <c r="G6528">
        <v>2</v>
      </c>
      <c r="H6528">
        <v>1</v>
      </c>
      <c r="I6528">
        <v>1</v>
      </c>
      <c r="J6528">
        <v>0</v>
      </c>
      <c r="K6528">
        <v>1970</v>
      </c>
      <c r="L6528" t="s">
        <v>6632</v>
      </c>
      <c r="M6528" t="s">
        <v>80</v>
      </c>
      <c r="N6528" t="s">
        <v>18</v>
      </c>
      <c r="O6528" s="6" t="str">
        <f>INDEX(lkp_Region,MATCH(tbl_Sales[[#This Row],[Suburb]],lkp_Suburb,0))</f>
        <v>Northern Metropolitan</v>
      </c>
      <c r="P6528" s="6">
        <f>MONTH(tbl_Sales[[#This Row],[Date]])</f>
        <v>1</v>
      </c>
      <c r="Q6528" s="6">
        <f>YEAR(tbl_Sales[[#This Row],[Date]])</f>
        <v>2017</v>
      </c>
    </row>
    <row r="6529" spans="1:17" x14ac:dyDescent="0.25">
      <c r="A6529" s="1">
        <v>42753</v>
      </c>
      <c r="B6529">
        <v>840000</v>
      </c>
      <c r="C6529" t="s">
        <v>2</v>
      </c>
      <c r="D6529" t="s">
        <v>12428</v>
      </c>
      <c r="E6529" t="s">
        <v>5</v>
      </c>
      <c r="F6529">
        <v>3040</v>
      </c>
      <c r="G6529">
        <v>2</v>
      </c>
      <c r="H6529">
        <v>1</v>
      </c>
      <c r="I6529">
        <v>1</v>
      </c>
      <c r="J6529">
        <v>373</v>
      </c>
      <c r="L6529" t="s">
        <v>6633</v>
      </c>
      <c r="M6529" t="s">
        <v>190</v>
      </c>
      <c r="N6529" t="s">
        <v>49</v>
      </c>
      <c r="O6529" s="6" t="str">
        <f>INDEX(lkp_Region,MATCH(tbl_Sales[[#This Row],[Suburb]],lkp_Suburb,0))</f>
        <v>Western Metropolitan</v>
      </c>
      <c r="P6529" s="6">
        <f>MONTH(tbl_Sales[[#This Row],[Date]])</f>
        <v>1</v>
      </c>
      <c r="Q6529" s="6">
        <f>YEAR(tbl_Sales[[#This Row],[Date]])</f>
        <v>2017</v>
      </c>
    </row>
    <row r="6530" spans="1:17" x14ac:dyDescent="0.25">
      <c r="A6530" s="1">
        <v>42753</v>
      </c>
      <c r="B6530">
        <v>1780000</v>
      </c>
      <c r="C6530" t="s">
        <v>2</v>
      </c>
      <c r="D6530" t="s">
        <v>12428</v>
      </c>
      <c r="E6530" t="s">
        <v>10</v>
      </c>
      <c r="F6530">
        <v>3039</v>
      </c>
      <c r="G6530">
        <v>4</v>
      </c>
      <c r="H6530">
        <v>3</v>
      </c>
      <c r="I6530">
        <v>2</v>
      </c>
      <c r="J6530">
        <v>615</v>
      </c>
      <c r="K6530">
        <v>1920</v>
      </c>
      <c r="L6530" t="s">
        <v>6634</v>
      </c>
      <c r="M6530" t="s">
        <v>242</v>
      </c>
      <c r="N6530" t="s">
        <v>49</v>
      </c>
      <c r="O6530" s="6" t="str">
        <f>INDEX(lkp_Region,MATCH(tbl_Sales[[#This Row],[Suburb]],lkp_Suburb,0))</f>
        <v>Western Metropolitan</v>
      </c>
      <c r="P6530" s="6">
        <f>MONTH(tbl_Sales[[#This Row],[Date]])</f>
        <v>1</v>
      </c>
      <c r="Q6530" s="6">
        <f>YEAR(tbl_Sales[[#This Row],[Date]])</f>
        <v>2017</v>
      </c>
    </row>
    <row r="6531" spans="1:17" x14ac:dyDescent="0.25">
      <c r="A6531" s="1">
        <v>42753</v>
      </c>
      <c r="B6531">
        <v>1305000</v>
      </c>
      <c r="C6531" t="s">
        <v>2</v>
      </c>
      <c r="D6531" t="s">
        <v>12429</v>
      </c>
      <c r="E6531" t="s">
        <v>10</v>
      </c>
      <c r="F6531">
        <v>3147</v>
      </c>
      <c r="G6531">
        <v>3</v>
      </c>
      <c r="H6531">
        <v>1</v>
      </c>
      <c r="I6531">
        <v>1</v>
      </c>
      <c r="J6531">
        <v>760</v>
      </c>
      <c r="K6531">
        <v>1960</v>
      </c>
      <c r="L6531" t="s">
        <v>6635</v>
      </c>
      <c r="M6531" t="s">
        <v>609</v>
      </c>
      <c r="N6531" t="s">
        <v>31</v>
      </c>
      <c r="O6531" s="6" t="str">
        <f>INDEX(lkp_Region,MATCH(tbl_Sales[[#This Row],[Suburb]],lkp_Suburb,0))</f>
        <v>Southern Metropolitan</v>
      </c>
      <c r="P6531" s="6">
        <f>MONTH(tbl_Sales[[#This Row],[Date]])</f>
        <v>1</v>
      </c>
      <c r="Q6531" s="6">
        <f>YEAR(tbl_Sales[[#This Row],[Date]])</f>
        <v>2017</v>
      </c>
    </row>
    <row r="6532" spans="1:17" x14ac:dyDescent="0.25">
      <c r="A6532" s="1">
        <v>42753</v>
      </c>
      <c r="B6532">
        <v>1275000</v>
      </c>
      <c r="C6532" t="s">
        <v>2</v>
      </c>
      <c r="D6532" t="s">
        <v>12429</v>
      </c>
      <c r="E6532" t="s">
        <v>5</v>
      </c>
      <c r="F6532">
        <v>3013</v>
      </c>
      <c r="G6532">
        <v>3</v>
      </c>
      <c r="H6532">
        <v>1</v>
      </c>
      <c r="I6532">
        <v>2</v>
      </c>
      <c r="J6532">
        <v>229</v>
      </c>
      <c r="K6532">
        <v>1910</v>
      </c>
      <c r="L6532" t="s">
        <v>6636</v>
      </c>
      <c r="M6532" t="s">
        <v>65</v>
      </c>
      <c r="N6532" t="s">
        <v>21</v>
      </c>
      <c r="O6532" s="6" t="str">
        <f>INDEX(lkp_Region,MATCH(tbl_Sales[[#This Row],[Suburb]],lkp_Suburb,0))</f>
        <v>Western Metropolitan</v>
      </c>
      <c r="P6532" s="6">
        <f>MONTH(tbl_Sales[[#This Row],[Date]])</f>
        <v>1</v>
      </c>
      <c r="Q6532" s="6">
        <f>YEAR(tbl_Sales[[#This Row],[Date]])</f>
        <v>2017</v>
      </c>
    </row>
    <row r="6533" spans="1:17" x14ac:dyDescent="0.25">
      <c r="A6533" s="1">
        <v>42753</v>
      </c>
      <c r="B6533">
        <v>537000</v>
      </c>
      <c r="C6533" t="s">
        <v>2</v>
      </c>
      <c r="D6533" t="s">
        <v>12423</v>
      </c>
      <c r="E6533" t="s">
        <v>10</v>
      </c>
      <c r="F6533">
        <v>3047</v>
      </c>
      <c r="G6533">
        <v>3</v>
      </c>
      <c r="H6533">
        <v>1</v>
      </c>
      <c r="I6533">
        <v>2</v>
      </c>
      <c r="J6533">
        <v>600</v>
      </c>
      <c r="L6533" t="s">
        <v>6637</v>
      </c>
      <c r="M6533" t="s">
        <v>779</v>
      </c>
      <c r="N6533" t="s">
        <v>195</v>
      </c>
      <c r="O6533" s="6" t="str">
        <f>INDEX(lkp_Region,MATCH(tbl_Sales[[#This Row],[Suburb]],lkp_Suburb,0))</f>
        <v>Northern Metropolitan</v>
      </c>
      <c r="P6533" s="6">
        <f>MONTH(tbl_Sales[[#This Row],[Date]])</f>
        <v>1</v>
      </c>
      <c r="Q6533" s="6">
        <f>YEAR(tbl_Sales[[#This Row],[Date]])</f>
        <v>2017</v>
      </c>
    </row>
    <row r="6534" spans="1:17" x14ac:dyDescent="0.25">
      <c r="A6534" s="1">
        <v>42753</v>
      </c>
      <c r="B6534">
        <v>860000</v>
      </c>
      <c r="C6534" t="s">
        <v>51</v>
      </c>
      <c r="D6534" t="s">
        <v>12425</v>
      </c>
      <c r="E6534" t="s">
        <v>5</v>
      </c>
      <c r="F6534">
        <v>3163</v>
      </c>
      <c r="G6534">
        <v>3</v>
      </c>
      <c r="H6534">
        <v>2</v>
      </c>
      <c r="I6534">
        <v>1</v>
      </c>
      <c r="J6534">
        <v>1113</v>
      </c>
      <c r="K6534">
        <v>1990</v>
      </c>
      <c r="L6534" t="s">
        <v>6638</v>
      </c>
      <c r="M6534" t="s">
        <v>201</v>
      </c>
      <c r="N6534" t="s">
        <v>57</v>
      </c>
      <c r="O6534" s="6" t="str">
        <f>INDEX(lkp_Region,MATCH(tbl_Sales[[#This Row],[Suburb]],lkp_Suburb,0))</f>
        <v>Southern Metropolitan</v>
      </c>
      <c r="P6534" s="6">
        <f>MONTH(tbl_Sales[[#This Row],[Date]])</f>
        <v>1</v>
      </c>
      <c r="Q6534" s="6">
        <f>YEAR(tbl_Sales[[#This Row],[Date]])</f>
        <v>2017</v>
      </c>
    </row>
    <row r="6535" spans="1:17" x14ac:dyDescent="0.25">
      <c r="A6535" s="1">
        <v>42753</v>
      </c>
      <c r="B6535">
        <v>1035000</v>
      </c>
      <c r="C6535" t="s">
        <v>2</v>
      </c>
      <c r="D6535" t="s">
        <v>12427</v>
      </c>
      <c r="E6535" t="s">
        <v>10</v>
      </c>
      <c r="F6535">
        <v>3070</v>
      </c>
      <c r="G6535">
        <v>2</v>
      </c>
      <c r="H6535">
        <v>1</v>
      </c>
      <c r="I6535">
        <v>0</v>
      </c>
      <c r="J6535">
        <v>140</v>
      </c>
      <c r="L6535" t="s">
        <v>6639</v>
      </c>
      <c r="M6535" t="s">
        <v>271</v>
      </c>
      <c r="N6535" t="s">
        <v>62</v>
      </c>
      <c r="O6535" s="6" t="str">
        <f>INDEX(lkp_Region,MATCH(tbl_Sales[[#This Row],[Suburb]],lkp_Suburb,0))</f>
        <v>Northern Metropolitan</v>
      </c>
      <c r="P6535" s="6">
        <f>MONTH(tbl_Sales[[#This Row],[Date]])</f>
        <v>1</v>
      </c>
      <c r="Q6535" s="6">
        <f>YEAR(tbl_Sales[[#This Row],[Date]])</f>
        <v>2017</v>
      </c>
    </row>
    <row r="6536" spans="1:17" x14ac:dyDescent="0.25">
      <c r="A6536" s="1">
        <v>42753</v>
      </c>
      <c r="B6536">
        <v>1040000</v>
      </c>
      <c r="C6536" t="s">
        <v>2</v>
      </c>
      <c r="D6536" t="s">
        <v>12423</v>
      </c>
      <c r="E6536" t="s">
        <v>10</v>
      </c>
      <c r="F6536">
        <v>3072</v>
      </c>
      <c r="G6536">
        <v>3</v>
      </c>
      <c r="H6536">
        <v>1</v>
      </c>
      <c r="I6536">
        <v>2</v>
      </c>
      <c r="J6536">
        <v>399</v>
      </c>
      <c r="K6536">
        <v>1940</v>
      </c>
      <c r="L6536" t="s">
        <v>6640</v>
      </c>
      <c r="M6536" t="s">
        <v>97</v>
      </c>
      <c r="N6536" t="s">
        <v>62</v>
      </c>
      <c r="O6536" s="6" t="str">
        <f>INDEX(lkp_Region,MATCH(tbl_Sales[[#This Row],[Suburb]],lkp_Suburb,0))</f>
        <v>Northern Metropolitan</v>
      </c>
      <c r="P6536" s="6">
        <f>MONTH(tbl_Sales[[#This Row],[Date]])</f>
        <v>1</v>
      </c>
      <c r="Q6536" s="6">
        <f>YEAR(tbl_Sales[[#This Row],[Date]])</f>
        <v>2017</v>
      </c>
    </row>
    <row r="6537" spans="1:17" x14ac:dyDescent="0.25">
      <c r="A6537" s="1">
        <v>42754</v>
      </c>
      <c r="B6537">
        <v>1130000</v>
      </c>
      <c r="C6537" t="s">
        <v>2</v>
      </c>
      <c r="D6537" t="s">
        <v>12427</v>
      </c>
      <c r="E6537" t="s">
        <v>10</v>
      </c>
      <c r="F6537">
        <v>3058</v>
      </c>
      <c r="G6537">
        <v>3</v>
      </c>
      <c r="H6537">
        <v>1</v>
      </c>
      <c r="I6537">
        <v>3</v>
      </c>
      <c r="J6537">
        <v>206</v>
      </c>
      <c r="K6537">
        <v>1945</v>
      </c>
      <c r="L6537" t="s">
        <v>6641</v>
      </c>
      <c r="M6537" t="s">
        <v>41</v>
      </c>
      <c r="N6537" t="s">
        <v>18</v>
      </c>
      <c r="O6537" s="6" t="str">
        <f>INDEX(lkp_Region,MATCH(tbl_Sales[[#This Row],[Suburb]],lkp_Suburb,0))</f>
        <v>Northern Metropolitan</v>
      </c>
      <c r="P6537" s="6">
        <f>MONTH(tbl_Sales[[#This Row],[Date]])</f>
        <v>1</v>
      </c>
      <c r="Q6537" s="6">
        <f>YEAR(tbl_Sales[[#This Row],[Date]])</f>
        <v>2017</v>
      </c>
    </row>
    <row r="6538" spans="1:17" x14ac:dyDescent="0.25">
      <c r="A6538" s="1">
        <v>42754</v>
      </c>
      <c r="B6538">
        <v>840000</v>
      </c>
      <c r="C6538" t="s">
        <v>13</v>
      </c>
      <c r="D6538" t="s">
        <v>12427</v>
      </c>
      <c r="E6538" t="s">
        <v>10</v>
      </c>
      <c r="F6538">
        <v>3040</v>
      </c>
      <c r="G6538">
        <v>3</v>
      </c>
      <c r="H6538">
        <v>2</v>
      </c>
      <c r="I6538">
        <v>1</v>
      </c>
      <c r="J6538">
        <v>282</v>
      </c>
      <c r="L6538" t="s">
        <v>6642</v>
      </c>
      <c r="M6538" t="s">
        <v>47</v>
      </c>
      <c r="N6538" t="s">
        <v>49</v>
      </c>
      <c r="O6538" s="6" t="str">
        <f>INDEX(lkp_Region,MATCH(tbl_Sales[[#This Row],[Suburb]],lkp_Suburb,0))</f>
        <v>Western Metropolitan</v>
      </c>
      <c r="P6538" s="6">
        <f>MONTH(tbl_Sales[[#This Row],[Date]])</f>
        <v>1</v>
      </c>
      <c r="Q6538" s="6">
        <f>YEAR(tbl_Sales[[#This Row],[Date]])</f>
        <v>2017</v>
      </c>
    </row>
    <row r="6539" spans="1:17" x14ac:dyDescent="0.25">
      <c r="A6539" s="1">
        <v>42754</v>
      </c>
      <c r="B6539">
        <v>850000</v>
      </c>
      <c r="C6539" t="s">
        <v>2</v>
      </c>
      <c r="D6539" t="s">
        <v>12425</v>
      </c>
      <c r="E6539" t="s">
        <v>10</v>
      </c>
      <c r="F6539">
        <v>3034</v>
      </c>
      <c r="G6539">
        <v>3</v>
      </c>
      <c r="H6539">
        <v>1</v>
      </c>
      <c r="I6539">
        <v>2</v>
      </c>
      <c r="J6539">
        <v>766</v>
      </c>
      <c r="L6539" t="s">
        <v>6643</v>
      </c>
      <c r="M6539" t="s">
        <v>524</v>
      </c>
      <c r="N6539" t="s">
        <v>49</v>
      </c>
      <c r="O6539" s="6" t="str">
        <f>INDEX(lkp_Region,MATCH(tbl_Sales[[#This Row],[Suburb]],lkp_Suburb,0))</f>
        <v>Western Metropolitan</v>
      </c>
      <c r="P6539" s="6">
        <f>MONTH(tbl_Sales[[#This Row],[Date]])</f>
        <v>1</v>
      </c>
      <c r="Q6539" s="6">
        <f>YEAR(tbl_Sales[[#This Row],[Date]])</f>
        <v>2017</v>
      </c>
    </row>
    <row r="6540" spans="1:17" x14ac:dyDescent="0.25">
      <c r="A6540" s="1">
        <v>42754</v>
      </c>
      <c r="B6540">
        <v>470000</v>
      </c>
      <c r="C6540" t="s">
        <v>13</v>
      </c>
      <c r="D6540" t="s">
        <v>12430</v>
      </c>
      <c r="E6540" t="s">
        <v>5</v>
      </c>
      <c r="F6540">
        <v>3000</v>
      </c>
      <c r="G6540">
        <v>2</v>
      </c>
      <c r="H6540">
        <v>1</v>
      </c>
      <c r="I6540">
        <v>2</v>
      </c>
      <c r="J6540">
        <v>0</v>
      </c>
      <c r="K6540">
        <v>1917</v>
      </c>
      <c r="L6540" t="s">
        <v>6644</v>
      </c>
      <c r="M6540" t="s">
        <v>88</v>
      </c>
      <c r="N6540" t="s">
        <v>88</v>
      </c>
      <c r="O6540" s="6" t="str">
        <f>INDEX(lkp_Region,MATCH(tbl_Sales[[#This Row],[Suburb]],lkp_Suburb,0))</f>
        <v>Northern Metropolitan</v>
      </c>
      <c r="P6540" s="6">
        <f>MONTH(tbl_Sales[[#This Row],[Date]])</f>
        <v>1</v>
      </c>
      <c r="Q6540" s="6">
        <f>YEAR(tbl_Sales[[#This Row],[Date]])</f>
        <v>2017</v>
      </c>
    </row>
    <row r="6541" spans="1:17" x14ac:dyDescent="0.25">
      <c r="A6541" s="1">
        <v>42754</v>
      </c>
      <c r="B6541">
        <v>930000</v>
      </c>
      <c r="C6541" t="s">
        <v>2</v>
      </c>
      <c r="D6541" t="s">
        <v>12428</v>
      </c>
      <c r="E6541" t="s">
        <v>10</v>
      </c>
      <c r="F6541">
        <v>3165</v>
      </c>
      <c r="G6541">
        <v>3</v>
      </c>
      <c r="H6541">
        <v>1</v>
      </c>
      <c r="I6541">
        <v>2</v>
      </c>
      <c r="J6541">
        <v>580</v>
      </c>
      <c r="L6541" t="s">
        <v>6645</v>
      </c>
      <c r="M6541" t="s">
        <v>138</v>
      </c>
      <c r="N6541" t="s">
        <v>57</v>
      </c>
      <c r="O6541" s="6" t="str">
        <f>INDEX(lkp_Region,MATCH(tbl_Sales[[#This Row],[Suburb]],lkp_Suburb,0))</f>
        <v>Southern Metropolitan</v>
      </c>
      <c r="P6541" s="6">
        <f>MONTH(tbl_Sales[[#This Row],[Date]])</f>
        <v>1</v>
      </c>
      <c r="Q6541" s="6">
        <f>YEAR(tbl_Sales[[#This Row],[Date]])</f>
        <v>2017</v>
      </c>
    </row>
    <row r="6542" spans="1:17" x14ac:dyDescent="0.25">
      <c r="A6542" s="1">
        <v>42754</v>
      </c>
      <c r="B6542">
        <v>300000</v>
      </c>
      <c r="C6542" t="s">
        <v>51</v>
      </c>
      <c r="D6542" t="s">
        <v>12433</v>
      </c>
      <c r="E6542" t="s">
        <v>5</v>
      </c>
      <c r="F6542">
        <v>3020</v>
      </c>
      <c r="G6542">
        <v>2</v>
      </c>
      <c r="H6542">
        <v>1</v>
      </c>
      <c r="I6542">
        <v>1</v>
      </c>
      <c r="J6542">
        <v>74</v>
      </c>
      <c r="K6542">
        <v>1970</v>
      </c>
      <c r="L6542" t="s">
        <v>6646</v>
      </c>
      <c r="M6542" t="s">
        <v>0</v>
      </c>
      <c r="N6542" t="s">
        <v>3</v>
      </c>
      <c r="O6542" s="6" t="str">
        <f>INDEX(lkp_Region,MATCH(tbl_Sales[[#This Row],[Suburb]],lkp_Suburb,0))</f>
        <v>Western Metropolitan</v>
      </c>
      <c r="P6542" s="6">
        <f>MONTH(tbl_Sales[[#This Row],[Date]])</f>
        <v>1</v>
      </c>
      <c r="Q6542" s="6">
        <f>YEAR(tbl_Sales[[#This Row],[Date]])</f>
        <v>2017</v>
      </c>
    </row>
    <row r="6543" spans="1:17" x14ac:dyDescent="0.25">
      <c r="A6543" s="1">
        <v>42754</v>
      </c>
      <c r="B6543">
        <v>685000</v>
      </c>
      <c r="C6543" t="s">
        <v>2</v>
      </c>
      <c r="D6543" t="s">
        <v>12423</v>
      </c>
      <c r="E6543" t="s">
        <v>10</v>
      </c>
      <c r="F6543">
        <v>3020</v>
      </c>
      <c r="G6543">
        <v>3</v>
      </c>
      <c r="H6543">
        <v>1</v>
      </c>
      <c r="I6543">
        <v>1</v>
      </c>
      <c r="J6543">
        <v>697</v>
      </c>
      <c r="L6543" t="s">
        <v>6647</v>
      </c>
      <c r="M6543" t="s">
        <v>0</v>
      </c>
      <c r="N6543" t="s">
        <v>3</v>
      </c>
      <c r="O6543" s="6" t="str">
        <f>INDEX(lkp_Region,MATCH(tbl_Sales[[#This Row],[Suburb]],lkp_Suburb,0))</f>
        <v>Western Metropolitan</v>
      </c>
      <c r="P6543" s="6">
        <f>MONTH(tbl_Sales[[#This Row],[Date]])</f>
        <v>1</v>
      </c>
      <c r="Q6543" s="6">
        <f>YEAR(tbl_Sales[[#This Row],[Date]])</f>
        <v>2017</v>
      </c>
    </row>
    <row r="6544" spans="1:17" x14ac:dyDescent="0.25">
      <c r="A6544" s="1">
        <v>42754</v>
      </c>
      <c r="B6544">
        <v>1680000</v>
      </c>
      <c r="C6544" t="s">
        <v>51</v>
      </c>
      <c r="D6544" t="s">
        <v>12423</v>
      </c>
      <c r="E6544" t="s">
        <v>10</v>
      </c>
      <c r="F6544">
        <v>3104</v>
      </c>
      <c r="G6544">
        <v>4</v>
      </c>
      <c r="H6544">
        <v>3</v>
      </c>
      <c r="I6544">
        <v>1</v>
      </c>
      <c r="J6544">
        <v>362</v>
      </c>
      <c r="K6544">
        <v>2014</v>
      </c>
      <c r="L6544" t="s">
        <v>6648</v>
      </c>
      <c r="M6544" t="s">
        <v>99</v>
      </c>
      <c r="N6544" t="s">
        <v>101</v>
      </c>
      <c r="O6544" s="6" t="str">
        <f>INDEX(lkp_Region,MATCH(tbl_Sales[[#This Row],[Suburb]],lkp_Suburb,0))</f>
        <v>Southern Metropolitan</v>
      </c>
      <c r="P6544" s="6">
        <f>MONTH(tbl_Sales[[#This Row],[Date]])</f>
        <v>1</v>
      </c>
      <c r="Q6544" s="6">
        <f>YEAR(tbl_Sales[[#This Row],[Date]])</f>
        <v>2017</v>
      </c>
    </row>
    <row r="6545" spans="1:17" x14ac:dyDescent="0.25">
      <c r="A6545" s="1">
        <v>42754</v>
      </c>
      <c r="B6545">
        <v>777000</v>
      </c>
      <c r="C6545" t="s">
        <v>2</v>
      </c>
      <c r="D6545" t="s">
        <v>12423</v>
      </c>
      <c r="E6545" t="s">
        <v>10</v>
      </c>
      <c r="F6545">
        <v>3081</v>
      </c>
      <c r="G6545">
        <v>2</v>
      </c>
      <c r="H6545">
        <v>1</v>
      </c>
      <c r="I6545">
        <v>0</v>
      </c>
      <c r="J6545">
        <v>649</v>
      </c>
      <c r="L6545" t="s">
        <v>6649</v>
      </c>
      <c r="M6545" t="s">
        <v>148</v>
      </c>
      <c r="N6545" t="s">
        <v>150</v>
      </c>
      <c r="O6545" s="6" t="str">
        <f>INDEX(lkp_Region,MATCH(tbl_Sales[[#This Row],[Suburb]],lkp_Suburb,0))</f>
        <v>Eastern Metropolitan</v>
      </c>
      <c r="P6545" s="6">
        <f>MONTH(tbl_Sales[[#This Row],[Date]])</f>
        <v>1</v>
      </c>
      <c r="Q6545" s="6">
        <f>YEAR(tbl_Sales[[#This Row],[Date]])</f>
        <v>2017</v>
      </c>
    </row>
    <row r="6546" spans="1:17" x14ac:dyDescent="0.25">
      <c r="A6546" s="1">
        <v>42755</v>
      </c>
      <c r="B6546">
        <v>670000</v>
      </c>
      <c r="C6546" t="s">
        <v>2</v>
      </c>
      <c r="D6546" t="s">
        <v>12429</v>
      </c>
      <c r="E6546" t="s">
        <v>10</v>
      </c>
      <c r="F6546">
        <v>3066</v>
      </c>
      <c r="G6546">
        <v>2</v>
      </c>
      <c r="H6546">
        <v>1</v>
      </c>
      <c r="I6546">
        <v>0</v>
      </c>
      <c r="J6546">
        <v>118</v>
      </c>
      <c r="L6546" t="s">
        <v>6650</v>
      </c>
      <c r="M6546" t="s">
        <v>216</v>
      </c>
      <c r="N6546" t="s">
        <v>8</v>
      </c>
      <c r="O6546" s="6" t="str">
        <f>INDEX(lkp_Region,MATCH(tbl_Sales[[#This Row],[Suburb]],lkp_Suburb,0))</f>
        <v>Northern Metropolitan</v>
      </c>
      <c r="P6546" s="6">
        <f>MONTH(tbl_Sales[[#This Row],[Date]])</f>
        <v>1</v>
      </c>
      <c r="Q6546" s="6">
        <f>YEAR(tbl_Sales[[#This Row],[Date]])</f>
        <v>2017</v>
      </c>
    </row>
    <row r="6547" spans="1:17" x14ac:dyDescent="0.25">
      <c r="A6547" s="1">
        <v>42755</v>
      </c>
      <c r="B6547">
        <v>1177000</v>
      </c>
      <c r="C6547" t="s">
        <v>2</v>
      </c>
      <c r="D6547" t="s">
        <v>12427</v>
      </c>
      <c r="E6547" t="s">
        <v>5</v>
      </c>
      <c r="F6547">
        <v>3181</v>
      </c>
      <c r="G6547">
        <v>2</v>
      </c>
      <c r="H6547">
        <v>2</v>
      </c>
      <c r="I6547">
        <v>2</v>
      </c>
      <c r="J6547">
        <v>521</v>
      </c>
      <c r="K6547">
        <v>2000</v>
      </c>
      <c r="L6547" t="s">
        <v>6651</v>
      </c>
      <c r="M6547" t="s">
        <v>431</v>
      </c>
      <c r="N6547" t="s">
        <v>76</v>
      </c>
      <c r="O6547" s="6" t="str">
        <f>INDEX(lkp_Region,MATCH(tbl_Sales[[#This Row],[Suburb]],lkp_Suburb,0))</f>
        <v>Southern Metropolitan</v>
      </c>
      <c r="P6547" s="6">
        <f>MONTH(tbl_Sales[[#This Row],[Date]])</f>
        <v>1</v>
      </c>
      <c r="Q6547" s="6">
        <f>YEAR(tbl_Sales[[#This Row],[Date]])</f>
        <v>2017</v>
      </c>
    </row>
    <row r="6548" spans="1:17" x14ac:dyDescent="0.25">
      <c r="A6548" s="1">
        <v>42755</v>
      </c>
      <c r="B6548">
        <v>750000</v>
      </c>
      <c r="C6548" t="s">
        <v>2</v>
      </c>
      <c r="D6548" t="s">
        <v>12428</v>
      </c>
      <c r="E6548" t="s">
        <v>10</v>
      </c>
      <c r="F6548">
        <v>3058</v>
      </c>
      <c r="G6548">
        <v>3</v>
      </c>
      <c r="H6548">
        <v>2</v>
      </c>
      <c r="I6548">
        <v>2</v>
      </c>
      <c r="J6548">
        <v>310</v>
      </c>
      <c r="L6548" t="s">
        <v>6652</v>
      </c>
      <c r="M6548" t="s">
        <v>499</v>
      </c>
      <c r="N6548" t="s">
        <v>18</v>
      </c>
      <c r="O6548" s="6" t="str">
        <f>INDEX(lkp_Region,MATCH(tbl_Sales[[#This Row],[Suburb]],lkp_Suburb,0))</f>
        <v>Northern Metropolitan</v>
      </c>
      <c r="P6548" s="6">
        <f>MONTH(tbl_Sales[[#This Row],[Date]])</f>
        <v>1</v>
      </c>
      <c r="Q6548" s="6">
        <f>YEAR(tbl_Sales[[#This Row],[Date]])</f>
        <v>2017</v>
      </c>
    </row>
    <row r="6549" spans="1:17" x14ac:dyDescent="0.25">
      <c r="A6549" s="1">
        <v>42755</v>
      </c>
      <c r="B6549">
        <v>820000</v>
      </c>
      <c r="C6549" t="s">
        <v>51</v>
      </c>
      <c r="D6549" t="s">
        <v>12427</v>
      </c>
      <c r="E6549" t="s">
        <v>5</v>
      </c>
      <c r="F6549">
        <v>3032</v>
      </c>
      <c r="G6549">
        <v>3</v>
      </c>
      <c r="H6549">
        <v>2</v>
      </c>
      <c r="I6549">
        <v>2</v>
      </c>
      <c r="J6549">
        <v>275</v>
      </c>
      <c r="L6549" t="s">
        <v>6653</v>
      </c>
      <c r="M6549" t="s">
        <v>21</v>
      </c>
      <c r="N6549" t="s">
        <v>21</v>
      </c>
      <c r="O6549" s="6" t="str">
        <f>INDEX(lkp_Region,MATCH(tbl_Sales[[#This Row],[Suburb]],lkp_Suburb,0))</f>
        <v>Western Metropolitan</v>
      </c>
      <c r="P6549" s="6">
        <f>MONTH(tbl_Sales[[#This Row],[Date]])</f>
        <v>1</v>
      </c>
      <c r="Q6549" s="6">
        <f>YEAR(tbl_Sales[[#This Row],[Date]])</f>
        <v>2017</v>
      </c>
    </row>
    <row r="6550" spans="1:17" x14ac:dyDescent="0.25">
      <c r="A6550" s="1">
        <v>42755</v>
      </c>
      <c r="B6550">
        <v>508000</v>
      </c>
      <c r="C6550" t="s">
        <v>13</v>
      </c>
      <c r="D6550" t="s">
        <v>12428</v>
      </c>
      <c r="E6550" t="s">
        <v>10</v>
      </c>
      <c r="F6550">
        <v>3015</v>
      </c>
      <c r="G6550">
        <v>3</v>
      </c>
      <c r="H6550">
        <v>1</v>
      </c>
      <c r="I6550">
        <v>2</v>
      </c>
      <c r="J6550">
        <v>144</v>
      </c>
      <c r="K6550">
        <v>1980</v>
      </c>
      <c r="L6550" t="s">
        <v>6654</v>
      </c>
      <c r="M6550" t="s">
        <v>419</v>
      </c>
      <c r="N6550" t="s">
        <v>69</v>
      </c>
      <c r="O6550" s="6" t="str">
        <f>INDEX(lkp_Region,MATCH(tbl_Sales[[#This Row],[Suburb]],lkp_Suburb,0))</f>
        <v>Western Metropolitan</v>
      </c>
      <c r="P6550" s="6">
        <f>MONTH(tbl_Sales[[#This Row],[Date]])</f>
        <v>1</v>
      </c>
      <c r="Q6550" s="6">
        <f>YEAR(tbl_Sales[[#This Row],[Date]])</f>
        <v>2017</v>
      </c>
    </row>
    <row r="6551" spans="1:17" x14ac:dyDescent="0.25">
      <c r="A6551" s="1">
        <v>42755</v>
      </c>
      <c r="B6551">
        <v>622000</v>
      </c>
      <c r="C6551" t="s">
        <v>13</v>
      </c>
      <c r="D6551" t="s">
        <v>12424</v>
      </c>
      <c r="E6551" t="s">
        <v>5</v>
      </c>
      <c r="F6551">
        <v>3161</v>
      </c>
      <c r="G6551">
        <v>2</v>
      </c>
      <c r="H6551">
        <v>2</v>
      </c>
      <c r="I6551">
        <v>1</v>
      </c>
      <c r="J6551">
        <v>934</v>
      </c>
      <c r="L6551" t="s">
        <v>6655</v>
      </c>
      <c r="M6551" t="s">
        <v>338</v>
      </c>
      <c r="N6551" t="s">
        <v>57</v>
      </c>
      <c r="O6551" s="6" t="str">
        <f>INDEX(lkp_Region,MATCH(tbl_Sales[[#This Row],[Suburb]],lkp_Suburb,0))</f>
        <v>Southern Metropolitan</v>
      </c>
      <c r="P6551" s="6">
        <f>MONTH(tbl_Sales[[#This Row],[Date]])</f>
        <v>1</v>
      </c>
      <c r="Q6551" s="6">
        <f>YEAR(tbl_Sales[[#This Row],[Date]])</f>
        <v>2017</v>
      </c>
    </row>
    <row r="6552" spans="1:17" x14ac:dyDescent="0.25">
      <c r="A6552" s="1">
        <v>42755</v>
      </c>
      <c r="B6552">
        <v>1910000</v>
      </c>
      <c r="C6552" t="s">
        <v>2</v>
      </c>
      <c r="D6552" t="s">
        <v>12429</v>
      </c>
      <c r="E6552" t="s">
        <v>10</v>
      </c>
      <c r="F6552">
        <v>3163</v>
      </c>
      <c r="G6552">
        <v>3</v>
      </c>
      <c r="H6552">
        <v>1</v>
      </c>
      <c r="I6552">
        <v>1</v>
      </c>
      <c r="J6552">
        <v>720</v>
      </c>
      <c r="L6552" t="s">
        <v>6656</v>
      </c>
      <c r="M6552" t="s">
        <v>201</v>
      </c>
      <c r="N6552" t="s">
        <v>57</v>
      </c>
      <c r="O6552" s="6" t="str">
        <f>INDEX(lkp_Region,MATCH(tbl_Sales[[#This Row],[Suburb]],lkp_Suburb,0))</f>
        <v>Southern Metropolitan</v>
      </c>
      <c r="P6552" s="6">
        <f>MONTH(tbl_Sales[[#This Row],[Date]])</f>
        <v>1</v>
      </c>
      <c r="Q6552" s="6">
        <f>YEAR(tbl_Sales[[#This Row],[Date]])</f>
        <v>2017</v>
      </c>
    </row>
    <row r="6553" spans="1:17" x14ac:dyDescent="0.25">
      <c r="A6553" s="1">
        <v>42755</v>
      </c>
      <c r="B6553">
        <v>678000</v>
      </c>
      <c r="C6553" t="s">
        <v>51</v>
      </c>
      <c r="D6553" t="s">
        <v>12431</v>
      </c>
      <c r="E6553" t="s">
        <v>10</v>
      </c>
      <c r="F6553">
        <v>3073</v>
      </c>
      <c r="G6553">
        <v>3</v>
      </c>
      <c r="H6553">
        <v>2</v>
      </c>
      <c r="I6553">
        <v>1</v>
      </c>
      <c r="J6553">
        <v>230</v>
      </c>
      <c r="K6553">
        <v>2009</v>
      </c>
      <c r="L6553" t="s">
        <v>6657</v>
      </c>
      <c r="M6553" t="s">
        <v>93</v>
      </c>
      <c r="N6553" t="s">
        <v>62</v>
      </c>
      <c r="O6553" s="6" t="str">
        <f>INDEX(lkp_Region,MATCH(tbl_Sales[[#This Row],[Suburb]],lkp_Suburb,0))</f>
        <v>Northern Metropolitan</v>
      </c>
      <c r="P6553" s="6">
        <f>MONTH(tbl_Sales[[#This Row],[Date]])</f>
        <v>1</v>
      </c>
      <c r="Q6553" s="6">
        <f>YEAR(tbl_Sales[[#This Row],[Date]])</f>
        <v>2017</v>
      </c>
    </row>
    <row r="6554" spans="1:17" x14ac:dyDescent="0.25">
      <c r="A6554" s="1">
        <v>42755</v>
      </c>
      <c r="B6554">
        <v>1476000</v>
      </c>
      <c r="C6554" t="s">
        <v>2</v>
      </c>
      <c r="D6554" t="s">
        <v>12429</v>
      </c>
      <c r="E6554" t="s">
        <v>10</v>
      </c>
      <c r="F6554">
        <v>3101</v>
      </c>
      <c r="G6554">
        <v>3</v>
      </c>
      <c r="H6554">
        <v>2</v>
      </c>
      <c r="I6554">
        <v>2</v>
      </c>
      <c r="J6554">
        <v>288</v>
      </c>
      <c r="K6554">
        <v>1997</v>
      </c>
      <c r="L6554" t="s">
        <v>6658</v>
      </c>
      <c r="M6554" t="s">
        <v>145</v>
      </c>
      <c r="N6554" t="s">
        <v>101</v>
      </c>
      <c r="O6554" s="6" t="str">
        <f>INDEX(lkp_Region,MATCH(tbl_Sales[[#This Row],[Suburb]],lkp_Suburb,0))</f>
        <v>Southern Metropolitan</v>
      </c>
      <c r="P6554" s="6">
        <f>MONTH(tbl_Sales[[#This Row],[Date]])</f>
        <v>1</v>
      </c>
      <c r="Q6554" s="6">
        <f>YEAR(tbl_Sales[[#This Row],[Date]])</f>
        <v>2017</v>
      </c>
    </row>
    <row r="6555" spans="1:17" x14ac:dyDescent="0.25">
      <c r="A6555" s="1">
        <v>42755</v>
      </c>
      <c r="B6555">
        <v>1720000</v>
      </c>
      <c r="C6555" t="s">
        <v>2</v>
      </c>
      <c r="D6555" t="s">
        <v>12427</v>
      </c>
      <c r="E6555" t="s">
        <v>5</v>
      </c>
      <c r="F6555">
        <v>3104</v>
      </c>
      <c r="G6555">
        <v>4</v>
      </c>
      <c r="H6555">
        <v>3</v>
      </c>
      <c r="I6555">
        <v>2</v>
      </c>
      <c r="J6555">
        <v>869</v>
      </c>
      <c r="K6555">
        <v>1950</v>
      </c>
      <c r="L6555" t="s">
        <v>6659</v>
      </c>
      <c r="M6555" t="s">
        <v>99</v>
      </c>
      <c r="N6555" t="s">
        <v>101</v>
      </c>
      <c r="O6555" s="6" t="str">
        <f>INDEX(lkp_Region,MATCH(tbl_Sales[[#This Row],[Suburb]],lkp_Suburb,0))</f>
        <v>Southern Metropolitan</v>
      </c>
      <c r="P6555" s="6">
        <f>MONTH(tbl_Sales[[#This Row],[Date]])</f>
        <v>1</v>
      </c>
      <c r="Q6555" s="6">
        <f>YEAR(tbl_Sales[[#This Row],[Date]])</f>
        <v>2017</v>
      </c>
    </row>
    <row r="6556" spans="1:17" x14ac:dyDescent="0.25">
      <c r="A6556" s="1">
        <v>42755</v>
      </c>
      <c r="B6556">
        <v>400000</v>
      </c>
      <c r="C6556" t="s">
        <v>13</v>
      </c>
      <c r="D6556" t="s">
        <v>12430</v>
      </c>
      <c r="E6556" t="s">
        <v>10</v>
      </c>
      <c r="F6556">
        <v>3188</v>
      </c>
      <c r="G6556">
        <v>2</v>
      </c>
      <c r="H6556">
        <v>1</v>
      </c>
      <c r="I6556">
        <v>1</v>
      </c>
      <c r="J6556">
        <v>0</v>
      </c>
      <c r="K6556">
        <v>1960</v>
      </c>
      <c r="L6556" t="s">
        <v>6660</v>
      </c>
      <c r="M6556" t="s">
        <v>278</v>
      </c>
      <c r="N6556" t="s">
        <v>107</v>
      </c>
      <c r="O6556" s="6" t="str">
        <f>INDEX(lkp_Region,MATCH(tbl_Sales[[#This Row],[Suburb]],lkp_Suburb,0))</f>
        <v>Southern Metropolitan</v>
      </c>
      <c r="P6556" s="6">
        <f>MONTH(tbl_Sales[[#This Row],[Date]])</f>
        <v>1</v>
      </c>
      <c r="Q6556" s="6">
        <f>YEAR(tbl_Sales[[#This Row],[Date]])</f>
        <v>2017</v>
      </c>
    </row>
    <row r="6557" spans="1:17" x14ac:dyDescent="0.25">
      <c r="A6557" s="1">
        <v>42755</v>
      </c>
      <c r="B6557">
        <v>1537000</v>
      </c>
      <c r="C6557" t="s">
        <v>2</v>
      </c>
      <c r="D6557" t="s">
        <v>12427</v>
      </c>
      <c r="E6557" t="s">
        <v>5</v>
      </c>
      <c r="F6557">
        <v>3187</v>
      </c>
      <c r="G6557">
        <v>3</v>
      </c>
      <c r="H6557">
        <v>2</v>
      </c>
      <c r="I6557">
        <v>2</v>
      </c>
      <c r="J6557">
        <v>324</v>
      </c>
      <c r="K6557">
        <v>1999</v>
      </c>
      <c r="L6557" t="s">
        <v>6661</v>
      </c>
      <c r="M6557" t="s">
        <v>346</v>
      </c>
      <c r="N6557" t="s">
        <v>107</v>
      </c>
      <c r="O6557" s="6" t="str">
        <f>INDEX(lkp_Region,MATCH(tbl_Sales[[#This Row],[Suburb]],lkp_Suburb,0))</f>
        <v>Southern Metropolitan</v>
      </c>
      <c r="P6557" s="6">
        <f>MONTH(tbl_Sales[[#This Row],[Date]])</f>
        <v>1</v>
      </c>
      <c r="Q6557" s="6">
        <f>YEAR(tbl_Sales[[#This Row],[Date]])</f>
        <v>2017</v>
      </c>
    </row>
    <row r="6558" spans="1:17" x14ac:dyDescent="0.25">
      <c r="A6558" s="1">
        <v>42755</v>
      </c>
      <c r="B6558">
        <v>632000</v>
      </c>
      <c r="C6558" t="s">
        <v>2</v>
      </c>
      <c r="D6558" t="s">
        <v>12426</v>
      </c>
      <c r="E6558" t="s">
        <v>5</v>
      </c>
      <c r="F6558">
        <v>3087</v>
      </c>
      <c r="G6558">
        <v>3</v>
      </c>
      <c r="H6558">
        <v>1</v>
      </c>
      <c r="I6558">
        <v>2</v>
      </c>
      <c r="J6558">
        <v>650</v>
      </c>
      <c r="L6558" t="s">
        <v>6662</v>
      </c>
      <c r="M6558" t="s">
        <v>349</v>
      </c>
      <c r="N6558" t="s">
        <v>150</v>
      </c>
      <c r="O6558" s="6" t="str">
        <f>INDEX(lkp_Region,MATCH(tbl_Sales[[#This Row],[Suburb]],lkp_Suburb,0))</f>
        <v>Northern Metropolitan</v>
      </c>
      <c r="P6558" s="6">
        <f>MONTH(tbl_Sales[[#This Row],[Date]])</f>
        <v>1</v>
      </c>
      <c r="Q6558" s="6">
        <f>YEAR(tbl_Sales[[#This Row],[Date]])</f>
        <v>2017</v>
      </c>
    </row>
    <row r="6559" spans="1:17" x14ac:dyDescent="0.25">
      <c r="A6559" s="1">
        <v>42756</v>
      </c>
      <c r="B6559">
        <v>1915000</v>
      </c>
      <c r="C6559" t="s">
        <v>2</v>
      </c>
      <c r="D6559" t="s">
        <v>12427</v>
      </c>
      <c r="E6559" t="s">
        <v>10</v>
      </c>
      <c r="F6559">
        <v>3207</v>
      </c>
      <c r="G6559">
        <v>4</v>
      </c>
      <c r="H6559">
        <v>3</v>
      </c>
      <c r="I6559">
        <v>1</v>
      </c>
      <c r="J6559">
        <v>323</v>
      </c>
      <c r="K6559">
        <v>1935</v>
      </c>
      <c r="L6559" t="s">
        <v>6663</v>
      </c>
      <c r="M6559" t="s">
        <v>24</v>
      </c>
      <c r="N6559" t="s">
        <v>26</v>
      </c>
      <c r="O6559" s="6" t="str">
        <f>INDEX(lkp_Region,MATCH(tbl_Sales[[#This Row],[Suburb]],lkp_Suburb,0))</f>
        <v>Southern Metropolitan</v>
      </c>
      <c r="P6559" s="6">
        <f>MONTH(tbl_Sales[[#This Row],[Date]])</f>
        <v>1</v>
      </c>
      <c r="Q6559" s="6">
        <f>YEAR(tbl_Sales[[#This Row],[Date]])</f>
        <v>2017</v>
      </c>
    </row>
    <row r="6560" spans="1:17" x14ac:dyDescent="0.25">
      <c r="A6560" s="1">
        <v>42756</v>
      </c>
      <c r="B6560">
        <v>840000</v>
      </c>
      <c r="C6560" t="s">
        <v>2</v>
      </c>
      <c r="D6560" t="s">
        <v>12423</v>
      </c>
      <c r="E6560" t="s">
        <v>10</v>
      </c>
      <c r="F6560">
        <v>3046</v>
      </c>
      <c r="G6560">
        <v>3</v>
      </c>
      <c r="H6560">
        <v>1</v>
      </c>
      <c r="I6560">
        <v>2</v>
      </c>
      <c r="J6560">
        <v>608</v>
      </c>
      <c r="L6560" t="s">
        <v>6664</v>
      </c>
      <c r="M6560" t="s">
        <v>391</v>
      </c>
      <c r="N6560" t="s">
        <v>18</v>
      </c>
      <c r="O6560" s="6" t="str">
        <f>INDEX(lkp_Region,MATCH(tbl_Sales[[#This Row],[Suburb]],lkp_Suburb,0))</f>
        <v>Northern Metropolitan</v>
      </c>
      <c r="P6560" s="6">
        <f>MONTH(tbl_Sales[[#This Row],[Date]])</f>
        <v>1</v>
      </c>
      <c r="Q6560" s="6">
        <f>YEAR(tbl_Sales[[#This Row],[Date]])</f>
        <v>2017</v>
      </c>
    </row>
    <row r="6561" spans="1:17" x14ac:dyDescent="0.25">
      <c r="A6561" s="1">
        <v>42756</v>
      </c>
      <c r="B6561">
        <v>1020000</v>
      </c>
      <c r="C6561" t="s">
        <v>2</v>
      </c>
      <c r="D6561" t="s">
        <v>12430</v>
      </c>
      <c r="E6561" t="s">
        <v>5</v>
      </c>
      <c r="F6561">
        <v>3058</v>
      </c>
      <c r="G6561">
        <v>5</v>
      </c>
      <c r="H6561">
        <v>2</v>
      </c>
      <c r="I6561">
        <v>4</v>
      </c>
      <c r="J6561">
        <v>381</v>
      </c>
      <c r="K6561">
        <v>1985</v>
      </c>
      <c r="L6561" t="s">
        <v>6665</v>
      </c>
      <c r="M6561" t="s">
        <v>41</v>
      </c>
      <c r="N6561" t="s">
        <v>18</v>
      </c>
      <c r="O6561" s="6" t="str">
        <f>INDEX(lkp_Region,MATCH(tbl_Sales[[#This Row],[Suburb]],lkp_Suburb,0))</f>
        <v>Northern Metropolitan</v>
      </c>
      <c r="P6561" s="6">
        <f>MONTH(tbl_Sales[[#This Row],[Date]])</f>
        <v>1</v>
      </c>
      <c r="Q6561" s="6">
        <f>YEAR(tbl_Sales[[#This Row],[Date]])</f>
        <v>2017</v>
      </c>
    </row>
    <row r="6562" spans="1:17" x14ac:dyDescent="0.25">
      <c r="A6562" s="1">
        <v>42756</v>
      </c>
      <c r="B6562">
        <v>395000</v>
      </c>
      <c r="C6562" t="s">
        <v>13</v>
      </c>
      <c r="D6562" t="s">
        <v>12427</v>
      </c>
      <c r="E6562" t="s">
        <v>5</v>
      </c>
      <c r="F6562">
        <v>3031</v>
      </c>
      <c r="G6562">
        <v>1</v>
      </c>
      <c r="H6562">
        <v>1</v>
      </c>
      <c r="I6562">
        <v>1</v>
      </c>
      <c r="J6562">
        <v>818</v>
      </c>
      <c r="K6562">
        <v>1880</v>
      </c>
      <c r="L6562" t="s">
        <v>6666</v>
      </c>
      <c r="M6562" t="s">
        <v>288</v>
      </c>
      <c r="N6562" t="s">
        <v>49</v>
      </c>
      <c r="O6562" s="6" t="str">
        <f>INDEX(lkp_Region,MATCH(tbl_Sales[[#This Row],[Suburb]],lkp_Suburb,0))</f>
        <v>Northern Metropolitan</v>
      </c>
      <c r="P6562" s="6">
        <f>MONTH(tbl_Sales[[#This Row],[Date]])</f>
        <v>1</v>
      </c>
      <c r="Q6562" s="6">
        <f>YEAR(tbl_Sales[[#This Row],[Date]])</f>
        <v>2017</v>
      </c>
    </row>
    <row r="6563" spans="1:17" x14ac:dyDescent="0.25">
      <c r="A6563" s="1">
        <v>42756</v>
      </c>
      <c r="B6563">
        <v>1350000</v>
      </c>
      <c r="C6563" t="s">
        <v>2</v>
      </c>
      <c r="D6563" t="s">
        <v>12428</v>
      </c>
      <c r="E6563" t="s">
        <v>10</v>
      </c>
      <c r="F6563">
        <v>3032</v>
      </c>
      <c r="G6563">
        <v>3</v>
      </c>
      <c r="H6563">
        <v>1</v>
      </c>
      <c r="I6563">
        <v>3</v>
      </c>
      <c r="J6563">
        <v>575</v>
      </c>
      <c r="L6563" t="s">
        <v>6667</v>
      </c>
      <c r="M6563" t="s">
        <v>160</v>
      </c>
      <c r="N6563" t="s">
        <v>49</v>
      </c>
      <c r="O6563" s="6" t="str">
        <f>INDEX(lkp_Region,MATCH(tbl_Sales[[#This Row],[Suburb]],lkp_Suburb,0))</f>
        <v>Western Metropolitan</v>
      </c>
      <c r="P6563" s="6">
        <f>MONTH(tbl_Sales[[#This Row],[Date]])</f>
        <v>1</v>
      </c>
      <c r="Q6563" s="6">
        <f>YEAR(tbl_Sales[[#This Row],[Date]])</f>
        <v>2017</v>
      </c>
    </row>
    <row r="6564" spans="1:17" x14ac:dyDescent="0.25">
      <c r="A6564" s="1">
        <v>42756</v>
      </c>
      <c r="B6564">
        <v>1100000</v>
      </c>
      <c r="C6564" t="s">
        <v>2</v>
      </c>
      <c r="D6564" t="s">
        <v>12429</v>
      </c>
      <c r="E6564" t="s">
        <v>5</v>
      </c>
      <c r="F6564">
        <v>3013</v>
      </c>
      <c r="G6564">
        <v>3</v>
      </c>
      <c r="H6564">
        <v>2</v>
      </c>
      <c r="I6564">
        <v>0</v>
      </c>
      <c r="J6564">
        <v>214</v>
      </c>
      <c r="K6564">
        <v>1910</v>
      </c>
      <c r="L6564" t="s">
        <v>6668</v>
      </c>
      <c r="M6564" t="s">
        <v>65</v>
      </c>
      <c r="N6564" t="s">
        <v>21</v>
      </c>
      <c r="O6564" s="6" t="str">
        <f>INDEX(lkp_Region,MATCH(tbl_Sales[[#This Row],[Suburb]],lkp_Suburb,0))</f>
        <v>Western Metropolitan</v>
      </c>
      <c r="P6564" s="6">
        <f>MONTH(tbl_Sales[[#This Row],[Date]])</f>
        <v>1</v>
      </c>
      <c r="Q6564" s="6">
        <f>YEAR(tbl_Sales[[#This Row],[Date]])</f>
        <v>2017</v>
      </c>
    </row>
    <row r="6565" spans="1:17" x14ac:dyDescent="0.25">
      <c r="A6565" s="1">
        <v>42756</v>
      </c>
      <c r="B6565">
        <v>1199000</v>
      </c>
      <c r="C6565" t="s">
        <v>2</v>
      </c>
      <c r="D6565" t="s">
        <v>12430</v>
      </c>
      <c r="E6565" t="s">
        <v>10</v>
      </c>
      <c r="F6565">
        <v>3015</v>
      </c>
      <c r="G6565">
        <v>3</v>
      </c>
      <c r="H6565">
        <v>1</v>
      </c>
      <c r="I6565">
        <v>3</v>
      </c>
      <c r="J6565">
        <v>506</v>
      </c>
      <c r="L6565" t="s">
        <v>6669</v>
      </c>
      <c r="M6565" t="s">
        <v>133</v>
      </c>
      <c r="N6565" t="s">
        <v>69</v>
      </c>
      <c r="O6565" s="6" t="str">
        <f>INDEX(lkp_Region,MATCH(tbl_Sales[[#This Row],[Suburb]],lkp_Suburb,0))</f>
        <v>Western Metropolitan</v>
      </c>
      <c r="P6565" s="6">
        <f>MONTH(tbl_Sales[[#This Row],[Date]])</f>
        <v>1</v>
      </c>
      <c r="Q6565" s="6">
        <f>YEAR(tbl_Sales[[#This Row],[Date]])</f>
        <v>2017</v>
      </c>
    </row>
    <row r="6566" spans="1:17" x14ac:dyDescent="0.25">
      <c r="A6566" s="1">
        <v>42756</v>
      </c>
      <c r="B6566">
        <v>1900000</v>
      </c>
      <c r="C6566" t="s">
        <v>2</v>
      </c>
      <c r="D6566" t="s">
        <v>12429</v>
      </c>
      <c r="E6566" t="s">
        <v>10</v>
      </c>
      <c r="F6566">
        <v>3204</v>
      </c>
      <c r="G6566">
        <v>5</v>
      </c>
      <c r="H6566">
        <v>2</v>
      </c>
      <c r="I6566">
        <v>2</v>
      </c>
      <c r="J6566">
        <v>567</v>
      </c>
      <c r="K6566">
        <v>1926</v>
      </c>
      <c r="L6566" t="s">
        <v>6670</v>
      </c>
      <c r="M6566" t="s">
        <v>55</v>
      </c>
      <c r="N6566" t="s">
        <v>57</v>
      </c>
      <c r="O6566" s="6" t="str">
        <f>INDEX(lkp_Region,MATCH(tbl_Sales[[#This Row],[Suburb]],lkp_Suburb,0))</f>
        <v>Southern Metropolitan</v>
      </c>
      <c r="P6566" s="6">
        <f>MONTH(tbl_Sales[[#This Row],[Date]])</f>
        <v>1</v>
      </c>
      <c r="Q6566" s="6">
        <f>YEAR(tbl_Sales[[#This Row],[Date]])</f>
        <v>2017</v>
      </c>
    </row>
    <row r="6567" spans="1:17" x14ac:dyDescent="0.25">
      <c r="A6567" s="1">
        <v>42756</v>
      </c>
      <c r="B6567">
        <v>2850000</v>
      </c>
      <c r="C6567" t="s">
        <v>2</v>
      </c>
      <c r="D6567" t="s">
        <v>12423</v>
      </c>
      <c r="E6567" t="s">
        <v>10</v>
      </c>
      <c r="F6567">
        <v>3084</v>
      </c>
      <c r="G6567">
        <v>2</v>
      </c>
      <c r="H6567">
        <v>1</v>
      </c>
      <c r="I6567">
        <v>1</v>
      </c>
      <c r="J6567">
        <v>1777</v>
      </c>
      <c r="L6567" t="s">
        <v>6671</v>
      </c>
      <c r="M6567" t="s">
        <v>257</v>
      </c>
      <c r="N6567" t="s">
        <v>150</v>
      </c>
      <c r="O6567" s="6" t="str">
        <f>INDEX(lkp_Region,MATCH(tbl_Sales[[#This Row],[Suburb]],lkp_Suburb,0))</f>
        <v>Eastern Metropolitan</v>
      </c>
      <c r="P6567" s="6">
        <f>MONTH(tbl_Sales[[#This Row],[Date]])</f>
        <v>1</v>
      </c>
      <c r="Q6567" s="6">
        <f>YEAR(tbl_Sales[[#This Row],[Date]])</f>
        <v>2017</v>
      </c>
    </row>
    <row r="6568" spans="1:17" x14ac:dyDescent="0.25">
      <c r="A6568" s="1">
        <v>42757</v>
      </c>
      <c r="B6568">
        <v>815000</v>
      </c>
      <c r="C6568" t="s">
        <v>2</v>
      </c>
      <c r="D6568" t="s">
        <v>12423</v>
      </c>
      <c r="E6568" t="s">
        <v>10</v>
      </c>
      <c r="F6568">
        <v>3046</v>
      </c>
      <c r="G6568">
        <v>4</v>
      </c>
      <c r="H6568">
        <v>2</v>
      </c>
      <c r="I6568">
        <v>2</v>
      </c>
      <c r="J6568">
        <v>672</v>
      </c>
      <c r="K6568">
        <v>1950</v>
      </c>
      <c r="L6568" t="s">
        <v>6672</v>
      </c>
      <c r="M6568" t="s">
        <v>391</v>
      </c>
      <c r="N6568" t="s">
        <v>18</v>
      </c>
      <c r="O6568" s="6" t="str">
        <f>INDEX(lkp_Region,MATCH(tbl_Sales[[#This Row],[Suburb]],lkp_Suburb,0))</f>
        <v>Northern Metropolitan</v>
      </c>
      <c r="P6568" s="6">
        <f>MONTH(tbl_Sales[[#This Row],[Date]])</f>
        <v>1</v>
      </c>
      <c r="Q6568" s="6">
        <f>YEAR(tbl_Sales[[#This Row],[Date]])</f>
        <v>2017</v>
      </c>
    </row>
    <row r="6569" spans="1:17" x14ac:dyDescent="0.25">
      <c r="A6569" s="1">
        <v>42757</v>
      </c>
      <c r="B6569">
        <v>955000</v>
      </c>
      <c r="C6569" t="s">
        <v>2</v>
      </c>
      <c r="D6569" t="s">
        <v>12427</v>
      </c>
      <c r="E6569" t="s">
        <v>10</v>
      </c>
      <c r="F6569">
        <v>3044</v>
      </c>
      <c r="G6569">
        <v>4</v>
      </c>
      <c r="H6569">
        <v>2</v>
      </c>
      <c r="I6569">
        <v>2</v>
      </c>
      <c r="J6569">
        <v>686</v>
      </c>
      <c r="K6569">
        <v>1950</v>
      </c>
      <c r="L6569" t="s">
        <v>6673</v>
      </c>
      <c r="M6569" t="s">
        <v>115</v>
      </c>
      <c r="N6569" t="s">
        <v>18</v>
      </c>
      <c r="O6569" s="6" t="str">
        <f>INDEX(lkp_Region,MATCH(tbl_Sales[[#This Row],[Suburb]],lkp_Suburb,0))</f>
        <v>Northern Metropolitan</v>
      </c>
      <c r="P6569" s="6">
        <f>MONTH(tbl_Sales[[#This Row],[Date]])</f>
        <v>1</v>
      </c>
      <c r="Q6569" s="6">
        <f>YEAR(tbl_Sales[[#This Row],[Date]])</f>
        <v>2017</v>
      </c>
    </row>
    <row r="6570" spans="1:17" x14ac:dyDescent="0.25">
      <c r="A6570" s="1">
        <v>42757</v>
      </c>
      <c r="B6570">
        <v>1495000</v>
      </c>
      <c r="C6570" t="s">
        <v>2</v>
      </c>
      <c r="D6570" t="s">
        <v>12427</v>
      </c>
      <c r="E6570" t="s">
        <v>10</v>
      </c>
      <c r="F6570">
        <v>3057</v>
      </c>
      <c r="G6570">
        <v>3</v>
      </c>
      <c r="H6570">
        <v>1</v>
      </c>
      <c r="I6570">
        <v>1</v>
      </c>
      <c r="J6570">
        <v>259</v>
      </c>
      <c r="K6570">
        <v>1920</v>
      </c>
      <c r="L6570" t="s">
        <v>6674</v>
      </c>
      <c r="M6570" t="s">
        <v>83</v>
      </c>
      <c r="N6570" t="s">
        <v>18</v>
      </c>
      <c r="O6570" s="6" t="str">
        <f>INDEX(lkp_Region,MATCH(tbl_Sales[[#This Row],[Suburb]],lkp_Suburb,0))</f>
        <v>Northern Metropolitan</v>
      </c>
      <c r="P6570" s="6">
        <f>MONTH(tbl_Sales[[#This Row],[Date]])</f>
        <v>1</v>
      </c>
      <c r="Q6570" s="6">
        <f>YEAR(tbl_Sales[[#This Row],[Date]])</f>
        <v>2017</v>
      </c>
    </row>
    <row r="6571" spans="1:17" x14ac:dyDescent="0.25">
      <c r="A6571" s="1">
        <v>42757</v>
      </c>
      <c r="B6571">
        <v>645000</v>
      </c>
      <c r="C6571" t="s">
        <v>13</v>
      </c>
      <c r="D6571" t="s">
        <v>12427</v>
      </c>
      <c r="E6571" t="s">
        <v>10</v>
      </c>
      <c r="F6571">
        <v>3040</v>
      </c>
      <c r="G6571">
        <v>2</v>
      </c>
      <c r="H6571">
        <v>1</v>
      </c>
      <c r="I6571">
        <v>1</v>
      </c>
      <c r="J6571">
        <v>0</v>
      </c>
      <c r="K6571">
        <v>1980</v>
      </c>
      <c r="L6571" t="s">
        <v>6675</v>
      </c>
      <c r="M6571" t="s">
        <v>47</v>
      </c>
      <c r="N6571" t="s">
        <v>49</v>
      </c>
      <c r="O6571" s="6" t="str">
        <f>INDEX(lkp_Region,MATCH(tbl_Sales[[#This Row],[Suburb]],lkp_Suburb,0))</f>
        <v>Western Metropolitan</v>
      </c>
      <c r="P6571" s="6">
        <f>MONTH(tbl_Sales[[#This Row],[Date]])</f>
        <v>1</v>
      </c>
      <c r="Q6571" s="6">
        <f>YEAR(tbl_Sales[[#This Row],[Date]])</f>
        <v>2017</v>
      </c>
    </row>
    <row r="6572" spans="1:17" x14ac:dyDescent="0.25">
      <c r="A6572" s="1">
        <v>42757</v>
      </c>
      <c r="B6572">
        <v>700000</v>
      </c>
      <c r="C6572" t="s">
        <v>2</v>
      </c>
      <c r="D6572" t="s">
        <v>12427</v>
      </c>
      <c r="E6572" t="s">
        <v>5</v>
      </c>
      <c r="F6572">
        <v>3033</v>
      </c>
      <c r="G6572">
        <v>3</v>
      </c>
      <c r="H6572">
        <v>2</v>
      </c>
      <c r="I6572">
        <v>2</v>
      </c>
      <c r="J6572">
        <v>288</v>
      </c>
      <c r="K6572">
        <v>1999</v>
      </c>
      <c r="L6572" t="s">
        <v>6676</v>
      </c>
      <c r="M6572" t="s">
        <v>119</v>
      </c>
      <c r="N6572" t="s">
        <v>49</v>
      </c>
      <c r="O6572" s="6" t="str">
        <f>INDEX(lkp_Region,MATCH(tbl_Sales[[#This Row],[Suburb]],lkp_Suburb,0))</f>
        <v>Western Metropolitan</v>
      </c>
      <c r="P6572" s="6">
        <f>MONTH(tbl_Sales[[#This Row],[Date]])</f>
        <v>1</v>
      </c>
      <c r="Q6572" s="6">
        <f>YEAR(tbl_Sales[[#This Row],[Date]])</f>
        <v>2017</v>
      </c>
    </row>
    <row r="6573" spans="1:17" x14ac:dyDescent="0.25">
      <c r="A6573" s="1">
        <v>42757</v>
      </c>
      <c r="B6573">
        <v>680000</v>
      </c>
      <c r="C6573" t="s">
        <v>13</v>
      </c>
      <c r="D6573" t="s">
        <v>12429</v>
      </c>
      <c r="E6573" t="s">
        <v>10</v>
      </c>
      <c r="F6573">
        <v>3141</v>
      </c>
      <c r="G6573">
        <v>2</v>
      </c>
      <c r="H6573">
        <v>1</v>
      </c>
      <c r="I6573">
        <v>1</v>
      </c>
      <c r="J6573">
        <v>0</v>
      </c>
      <c r="L6573" t="s">
        <v>6677</v>
      </c>
      <c r="M6573" t="s">
        <v>111</v>
      </c>
      <c r="N6573" t="s">
        <v>88</v>
      </c>
      <c r="O6573" s="6" t="str">
        <f>INDEX(lkp_Region,MATCH(tbl_Sales[[#This Row],[Suburb]],lkp_Suburb,0))</f>
        <v>Southern Metropolitan</v>
      </c>
      <c r="P6573" s="6">
        <f>MONTH(tbl_Sales[[#This Row],[Date]])</f>
        <v>1</v>
      </c>
      <c r="Q6573" s="6">
        <f>YEAR(tbl_Sales[[#This Row],[Date]])</f>
        <v>2017</v>
      </c>
    </row>
    <row r="6574" spans="1:17" x14ac:dyDescent="0.25">
      <c r="A6574" s="1">
        <v>42757</v>
      </c>
      <c r="B6574">
        <v>510000</v>
      </c>
      <c r="C6574" t="s">
        <v>13</v>
      </c>
      <c r="D6574" t="s">
        <v>12427</v>
      </c>
      <c r="E6574" t="s">
        <v>10</v>
      </c>
      <c r="F6574">
        <v>3163</v>
      </c>
      <c r="G6574">
        <v>2</v>
      </c>
      <c r="H6574">
        <v>1</v>
      </c>
      <c r="I6574">
        <v>1</v>
      </c>
      <c r="J6574">
        <v>0</v>
      </c>
      <c r="K6574">
        <v>1970</v>
      </c>
      <c r="L6574" t="s">
        <v>6678</v>
      </c>
      <c r="M6574" t="s">
        <v>201</v>
      </c>
      <c r="N6574" t="s">
        <v>57</v>
      </c>
      <c r="O6574" s="6" t="str">
        <f>INDEX(lkp_Region,MATCH(tbl_Sales[[#This Row],[Suburb]],lkp_Suburb,0))</f>
        <v>Southern Metropolitan</v>
      </c>
      <c r="P6574" s="6">
        <f>MONTH(tbl_Sales[[#This Row],[Date]])</f>
        <v>1</v>
      </c>
      <c r="Q6574" s="6">
        <f>YEAR(tbl_Sales[[#This Row],[Date]])</f>
        <v>2017</v>
      </c>
    </row>
    <row r="6575" spans="1:17" x14ac:dyDescent="0.25">
      <c r="A6575" s="1">
        <v>42757</v>
      </c>
      <c r="B6575">
        <v>1100000</v>
      </c>
      <c r="C6575" t="s">
        <v>2</v>
      </c>
      <c r="D6575" t="s">
        <v>12429</v>
      </c>
      <c r="E6575" t="s">
        <v>10</v>
      </c>
      <c r="F6575">
        <v>3187</v>
      </c>
      <c r="G6575">
        <v>3</v>
      </c>
      <c r="H6575">
        <v>1</v>
      </c>
      <c r="I6575">
        <v>1</v>
      </c>
      <c r="J6575">
        <v>420</v>
      </c>
      <c r="L6575" t="s">
        <v>6679</v>
      </c>
      <c r="M6575" t="s">
        <v>346</v>
      </c>
      <c r="N6575" t="s">
        <v>107</v>
      </c>
      <c r="O6575" s="6" t="str">
        <f>INDEX(lkp_Region,MATCH(tbl_Sales[[#This Row],[Suburb]],lkp_Suburb,0))</f>
        <v>Southern Metropolitan</v>
      </c>
      <c r="P6575" s="6">
        <f>MONTH(tbl_Sales[[#This Row],[Date]])</f>
        <v>1</v>
      </c>
      <c r="Q6575" s="6">
        <f>YEAR(tbl_Sales[[#This Row],[Date]])</f>
        <v>2017</v>
      </c>
    </row>
    <row r="6576" spans="1:17" x14ac:dyDescent="0.25">
      <c r="A6576" s="1">
        <v>42757</v>
      </c>
      <c r="B6576">
        <v>620000</v>
      </c>
      <c r="C6576" t="s">
        <v>13</v>
      </c>
      <c r="D6576" t="s">
        <v>12425</v>
      </c>
      <c r="E6576" t="s">
        <v>10</v>
      </c>
      <c r="F6576">
        <v>3084</v>
      </c>
      <c r="G6576">
        <v>3</v>
      </c>
      <c r="H6576">
        <v>1</v>
      </c>
      <c r="I6576">
        <v>1</v>
      </c>
      <c r="J6576">
        <v>215</v>
      </c>
      <c r="K6576">
        <v>1985</v>
      </c>
      <c r="L6576" t="s">
        <v>6680</v>
      </c>
      <c r="M6576" t="s">
        <v>211</v>
      </c>
      <c r="N6576" t="s">
        <v>150</v>
      </c>
      <c r="O6576" s="6" t="str">
        <f>INDEX(lkp_Region,MATCH(tbl_Sales[[#This Row],[Suburb]],lkp_Suburb,0))</f>
        <v>Eastern Metropolitan</v>
      </c>
      <c r="P6576" s="6">
        <f>MONTH(tbl_Sales[[#This Row],[Date]])</f>
        <v>1</v>
      </c>
      <c r="Q6576" s="6">
        <f>YEAR(tbl_Sales[[#This Row],[Date]])</f>
        <v>2017</v>
      </c>
    </row>
    <row r="6577" spans="1:17" x14ac:dyDescent="0.25">
      <c r="A6577" s="1">
        <v>42758</v>
      </c>
      <c r="B6577">
        <v>1600000</v>
      </c>
      <c r="C6577" t="s">
        <v>2</v>
      </c>
      <c r="D6577" t="s">
        <v>12424</v>
      </c>
      <c r="E6577" t="s">
        <v>10</v>
      </c>
      <c r="F6577">
        <v>3068</v>
      </c>
      <c r="G6577">
        <v>3</v>
      </c>
      <c r="H6577">
        <v>1</v>
      </c>
      <c r="I6577">
        <v>0</v>
      </c>
      <c r="J6577">
        <v>370</v>
      </c>
      <c r="L6577" t="s">
        <v>6681</v>
      </c>
      <c r="M6577" t="s">
        <v>72</v>
      </c>
      <c r="N6577" t="s">
        <v>8</v>
      </c>
      <c r="O6577" s="6" t="str">
        <f>INDEX(lkp_Region,MATCH(tbl_Sales[[#This Row],[Suburb]],lkp_Suburb,0))</f>
        <v>Northern Metropolitan</v>
      </c>
      <c r="P6577" s="6">
        <f>MONTH(tbl_Sales[[#This Row],[Date]])</f>
        <v>1</v>
      </c>
      <c r="Q6577" s="6">
        <f>YEAR(tbl_Sales[[#This Row],[Date]])</f>
        <v>2017</v>
      </c>
    </row>
    <row r="6578" spans="1:17" x14ac:dyDescent="0.25">
      <c r="A6578" s="1">
        <v>42758</v>
      </c>
      <c r="B6578">
        <v>440000</v>
      </c>
      <c r="C6578" t="s">
        <v>13</v>
      </c>
      <c r="D6578" t="s">
        <v>12429</v>
      </c>
      <c r="E6578" t="s">
        <v>5</v>
      </c>
      <c r="F6578">
        <v>3143</v>
      </c>
      <c r="G6578">
        <v>1</v>
      </c>
      <c r="H6578">
        <v>1</v>
      </c>
      <c r="I6578">
        <v>1</v>
      </c>
      <c r="J6578">
        <v>0</v>
      </c>
      <c r="K6578">
        <v>1970</v>
      </c>
      <c r="L6578" t="s">
        <v>6682</v>
      </c>
      <c r="M6578" t="s">
        <v>283</v>
      </c>
      <c r="N6578" t="s">
        <v>76</v>
      </c>
      <c r="O6578" s="6" t="str">
        <f>INDEX(lkp_Region,MATCH(tbl_Sales[[#This Row],[Suburb]],lkp_Suburb,0))</f>
        <v>Southern Metropolitan</v>
      </c>
      <c r="P6578" s="6">
        <f>MONTH(tbl_Sales[[#This Row],[Date]])</f>
        <v>1</v>
      </c>
      <c r="Q6578" s="6">
        <f>YEAR(tbl_Sales[[#This Row],[Date]])</f>
        <v>2017</v>
      </c>
    </row>
    <row r="6579" spans="1:17" x14ac:dyDescent="0.25">
      <c r="A6579" s="1">
        <v>42758</v>
      </c>
      <c r="B6579">
        <v>1270000</v>
      </c>
      <c r="C6579" t="s">
        <v>2</v>
      </c>
      <c r="D6579" t="s">
        <v>12428</v>
      </c>
      <c r="E6579" t="s">
        <v>10</v>
      </c>
      <c r="F6579">
        <v>3205</v>
      </c>
      <c r="G6579">
        <v>3</v>
      </c>
      <c r="H6579">
        <v>1</v>
      </c>
      <c r="I6579">
        <v>0</v>
      </c>
      <c r="J6579">
        <v>149</v>
      </c>
      <c r="K6579">
        <v>1900</v>
      </c>
      <c r="L6579" t="s">
        <v>6683</v>
      </c>
      <c r="M6579" t="s">
        <v>185</v>
      </c>
      <c r="N6579" t="s">
        <v>26</v>
      </c>
      <c r="O6579" s="6" t="str">
        <f>INDEX(lkp_Region,MATCH(tbl_Sales[[#This Row],[Suburb]],lkp_Suburb,0))</f>
        <v>Southern Metropolitan</v>
      </c>
      <c r="P6579" s="6">
        <f>MONTH(tbl_Sales[[#This Row],[Date]])</f>
        <v>1</v>
      </c>
      <c r="Q6579" s="6">
        <f>YEAR(tbl_Sales[[#This Row],[Date]])</f>
        <v>2017</v>
      </c>
    </row>
    <row r="6580" spans="1:17" x14ac:dyDescent="0.25">
      <c r="A6580" s="1">
        <v>42758</v>
      </c>
      <c r="B6580">
        <v>1920000</v>
      </c>
      <c r="C6580" t="s">
        <v>2</v>
      </c>
      <c r="D6580" t="s">
        <v>12427</v>
      </c>
      <c r="E6580" t="s">
        <v>10</v>
      </c>
      <c r="F6580">
        <v>3206</v>
      </c>
      <c r="G6580">
        <v>2</v>
      </c>
      <c r="H6580">
        <v>1</v>
      </c>
      <c r="I6580">
        <v>0</v>
      </c>
      <c r="J6580">
        <v>152</v>
      </c>
      <c r="K6580">
        <v>1910</v>
      </c>
      <c r="L6580" t="s">
        <v>6684</v>
      </c>
      <c r="M6580" t="s">
        <v>474</v>
      </c>
      <c r="N6580" t="s">
        <v>26</v>
      </c>
      <c r="O6580" s="6" t="str">
        <f>INDEX(lkp_Region,MATCH(tbl_Sales[[#This Row],[Suburb]],lkp_Suburb,0))</f>
        <v>Southern Metropolitan</v>
      </c>
      <c r="P6580" s="6">
        <f>MONTH(tbl_Sales[[#This Row],[Date]])</f>
        <v>1</v>
      </c>
      <c r="Q6580" s="6">
        <f>YEAR(tbl_Sales[[#This Row],[Date]])</f>
        <v>2017</v>
      </c>
    </row>
    <row r="6581" spans="1:17" x14ac:dyDescent="0.25">
      <c r="A6581" s="1">
        <v>42758</v>
      </c>
      <c r="B6581">
        <v>990000</v>
      </c>
      <c r="C6581" t="s">
        <v>2</v>
      </c>
      <c r="D6581" t="s">
        <v>12425</v>
      </c>
      <c r="E6581" t="s">
        <v>10</v>
      </c>
      <c r="F6581">
        <v>3011</v>
      </c>
      <c r="G6581">
        <v>2</v>
      </c>
      <c r="H6581">
        <v>1</v>
      </c>
      <c r="I6581">
        <v>2</v>
      </c>
      <c r="J6581">
        <v>306</v>
      </c>
      <c r="L6581" t="s">
        <v>6685</v>
      </c>
      <c r="M6581" t="s">
        <v>660</v>
      </c>
      <c r="N6581" t="s">
        <v>21</v>
      </c>
      <c r="O6581" s="6" t="str">
        <f>INDEX(lkp_Region,MATCH(tbl_Sales[[#This Row],[Suburb]],lkp_Suburb,0))</f>
        <v>Western Metropolitan</v>
      </c>
      <c r="P6581" s="6">
        <f>MONTH(tbl_Sales[[#This Row],[Date]])</f>
        <v>1</v>
      </c>
      <c r="Q6581" s="6">
        <f>YEAR(tbl_Sales[[#This Row],[Date]])</f>
        <v>2017</v>
      </c>
    </row>
    <row r="6582" spans="1:17" x14ac:dyDescent="0.25">
      <c r="A6582" s="1">
        <v>42759</v>
      </c>
      <c r="B6582">
        <v>1042500</v>
      </c>
      <c r="C6582" t="s">
        <v>2</v>
      </c>
      <c r="D6582" t="s">
        <v>12428</v>
      </c>
      <c r="E6582" t="s">
        <v>10</v>
      </c>
      <c r="F6582">
        <v>3121</v>
      </c>
      <c r="G6582">
        <v>2</v>
      </c>
      <c r="H6582">
        <v>1</v>
      </c>
      <c r="I6582">
        <v>1</v>
      </c>
      <c r="J6582">
        <v>80</v>
      </c>
      <c r="L6582" t="s">
        <v>6686</v>
      </c>
      <c r="M6582" t="s">
        <v>6</v>
      </c>
      <c r="N6582" t="s">
        <v>8</v>
      </c>
      <c r="O6582" s="6" t="str">
        <f>INDEX(lkp_Region,MATCH(tbl_Sales[[#This Row],[Suburb]],lkp_Suburb,0))</f>
        <v>Northern Metropolitan</v>
      </c>
      <c r="P6582" s="6">
        <f>MONTH(tbl_Sales[[#This Row],[Date]])</f>
        <v>1</v>
      </c>
      <c r="Q6582" s="6">
        <f>YEAR(tbl_Sales[[#This Row],[Date]])</f>
        <v>2017</v>
      </c>
    </row>
    <row r="6583" spans="1:17" x14ac:dyDescent="0.25">
      <c r="A6583" s="1">
        <v>42759</v>
      </c>
      <c r="B6583">
        <v>470000</v>
      </c>
      <c r="C6583" t="s">
        <v>13</v>
      </c>
      <c r="D6583" t="s">
        <v>12428</v>
      </c>
      <c r="E6583" t="s">
        <v>5</v>
      </c>
      <c r="F6583">
        <v>3184</v>
      </c>
      <c r="G6583">
        <v>1</v>
      </c>
      <c r="H6583">
        <v>1</v>
      </c>
      <c r="I6583">
        <v>1</v>
      </c>
      <c r="J6583">
        <v>900</v>
      </c>
      <c r="L6583" t="s">
        <v>6687</v>
      </c>
      <c r="M6583" t="s">
        <v>58</v>
      </c>
      <c r="N6583" t="s">
        <v>26</v>
      </c>
      <c r="O6583" s="6" t="str">
        <f>INDEX(lkp_Region,MATCH(tbl_Sales[[#This Row],[Suburb]],lkp_Suburb,0))</f>
        <v>Southern Metropolitan</v>
      </c>
      <c r="P6583" s="6">
        <f>MONTH(tbl_Sales[[#This Row],[Date]])</f>
        <v>1</v>
      </c>
      <c r="Q6583" s="6">
        <f>YEAR(tbl_Sales[[#This Row],[Date]])</f>
        <v>2017</v>
      </c>
    </row>
    <row r="6584" spans="1:17" x14ac:dyDescent="0.25">
      <c r="A6584" s="1">
        <v>42759</v>
      </c>
      <c r="B6584">
        <v>630000</v>
      </c>
      <c r="C6584" t="s">
        <v>13</v>
      </c>
      <c r="D6584" t="s">
        <v>12431</v>
      </c>
      <c r="E6584" t="s">
        <v>5</v>
      </c>
      <c r="F6584">
        <v>3184</v>
      </c>
      <c r="G6584">
        <v>2</v>
      </c>
      <c r="H6584">
        <v>1</v>
      </c>
      <c r="I6584">
        <v>1</v>
      </c>
      <c r="J6584">
        <v>0</v>
      </c>
      <c r="K6584">
        <v>1935</v>
      </c>
      <c r="L6584" t="s">
        <v>6688</v>
      </c>
      <c r="M6584" t="s">
        <v>58</v>
      </c>
      <c r="N6584" t="s">
        <v>26</v>
      </c>
      <c r="O6584" s="6" t="str">
        <f>INDEX(lkp_Region,MATCH(tbl_Sales[[#This Row],[Suburb]],lkp_Suburb,0))</f>
        <v>Southern Metropolitan</v>
      </c>
      <c r="P6584" s="6">
        <f>MONTH(tbl_Sales[[#This Row],[Date]])</f>
        <v>1</v>
      </c>
      <c r="Q6584" s="6">
        <f>YEAR(tbl_Sales[[#This Row],[Date]])</f>
        <v>2017</v>
      </c>
    </row>
    <row r="6585" spans="1:17" x14ac:dyDescent="0.25">
      <c r="A6585" s="1">
        <v>42759</v>
      </c>
      <c r="B6585">
        <v>930000</v>
      </c>
      <c r="C6585" t="s">
        <v>2</v>
      </c>
      <c r="D6585" t="s">
        <v>12431</v>
      </c>
      <c r="E6585" t="s">
        <v>5</v>
      </c>
      <c r="F6585">
        <v>3205</v>
      </c>
      <c r="G6585">
        <v>2</v>
      </c>
      <c r="H6585">
        <v>1</v>
      </c>
      <c r="I6585">
        <v>0</v>
      </c>
      <c r="J6585">
        <v>115</v>
      </c>
      <c r="K6585">
        <v>1900</v>
      </c>
      <c r="L6585" t="s">
        <v>6689</v>
      </c>
      <c r="M6585" t="s">
        <v>185</v>
      </c>
      <c r="N6585" t="s">
        <v>26</v>
      </c>
      <c r="O6585" s="6" t="str">
        <f>INDEX(lkp_Region,MATCH(tbl_Sales[[#This Row],[Suburb]],lkp_Suburb,0))</f>
        <v>Southern Metropolitan</v>
      </c>
      <c r="P6585" s="6">
        <f>MONTH(tbl_Sales[[#This Row],[Date]])</f>
        <v>1</v>
      </c>
      <c r="Q6585" s="6">
        <f>YEAR(tbl_Sales[[#This Row],[Date]])</f>
        <v>2017</v>
      </c>
    </row>
    <row r="6586" spans="1:17" x14ac:dyDescent="0.25">
      <c r="A6586" s="1">
        <v>42759</v>
      </c>
      <c r="B6586">
        <v>1150000</v>
      </c>
      <c r="C6586" t="s">
        <v>2</v>
      </c>
      <c r="D6586" t="s">
        <v>12427</v>
      </c>
      <c r="E6586" t="s">
        <v>10</v>
      </c>
      <c r="F6586">
        <v>3207</v>
      </c>
      <c r="G6586">
        <v>2</v>
      </c>
      <c r="H6586">
        <v>1</v>
      </c>
      <c r="I6586">
        <v>0</v>
      </c>
      <c r="J6586">
        <v>82</v>
      </c>
      <c r="K6586">
        <v>1910</v>
      </c>
      <c r="L6586" t="s">
        <v>6690</v>
      </c>
      <c r="M6586" t="s">
        <v>24</v>
      </c>
      <c r="N6586" t="s">
        <v>26</v>
      </c>
      <c r="O6586" s="6" t="str">
        <f>INDEX(lkp_Region,MATCH(tbl_Sales[[#This Row],[Suburb]],lkp_Suburb,0))</f>
        <v>Southern Metropolitan</v>
      </c>
      <c r="P6586" s="6">
        <f>MONTH(tbl_Sales[[#This Row],[Date]])</f>
        <v>1</v>
      </c>
      <c r="Q6586" s="6">
        <f>YEAR(tbl_Sales[[#This Row],[Date]])</f>
        <v>2017</v>
      </c>
    </row>
    <row r="6587" spans="1:17" x14ac:dyDescent="0.25">
      <c r="A6587" s="1">
        <v>42759</v>
      </c>
      <c r="B6587">
        <v>577000</v>
      </c>
      <c r="C6587" t="s">
        <v>2</v>
      </c>
      <c r="D6587" t="s">
        <v>12423</v>
      </c>
      <c r="E6587" t="s">
        <v>10</v>
      </c>
      <c r="F6587">
        <v>3046</v>
      </c>
      <c r="G6587">
        <v>3</v>
      </c>
      <c r="H6587">
        <v>1</v>
      </c>
      <c r="I6587">
        <v>2</v>
      </c>
      <c r="J6587">
        <v>706</v>
      </c>
      <c r="L6587" t="s">
        <v>6691</v>
      </c>
      <c r="M6587" t="s">
        <v>78</v>
      </c>
      <c r="N6587" t="s">
        <v>18</v>
      </c>
      <c r="O6587" s="6" t="str">
        <f>INDEX(lkp_Region,MATCH(tbl_Sales[[#This Row],[Suburb]],lkp_Suburb,0))</f>
        <v>Northern Metropolitan</v>
      </c>
      <c r="P6587" s="6">
        <f>MONTH(tbl_Sales[[#This Row],[Date]])</f>
        <v>1</v>
      </c>
      <c r="Q6587" s="6">
        <f>YEAR(tbl_Sales[[#This Row],[Date]])</f>
        <v>2017</v>
      </c>
    </row>
    <row r="6588" spans="1:17" x14ac:dyDescent="0.25">
      <c r="A6588" s="1">
        <v>42759</v>
      </c>
      <c r="B6588">
        <v>580000</v>
      </c>
      <c r="C6588" t="s">
        <v>2</v>
      </c>
      <c r="D6588" t="s">
        <v>12427</v>
      </c>
      <c r="E6588" t="s">
        <v>10</v>
      </c>
      <c r="F6588">
        <v>3057</v>
      </c>
      <c r="G6588">
        <v>2</v>
      </c>
      <c r="H6588">
        <v>1</v>
      </c>
      <c r="I6588">
        <v>1</v>
      </c>
      <c r="J6588">
        <v>0</v>
      </c>
      <c r="K6588">
        <v>1975</v>
      </c>
      <c r="L6588" t="s">
        <v>6692</v>
      </c>
      <c r="M6588" t="s">
        <v>83</v>
      </c>
      <c r="N6588" t="s">
        <v>18</v>
      </c>
      <c r="O6588" s="6" t="str">
        <f>INDEX(lkp_Region,MATCH(tbl_Sales[[#This Row],[Suburb]],lkp_Suburb,0))</f>
        <v>Northern Metropolitan</v>
      </c>
      <c r="P6588" s="6">
        <f>MONTH(tbl_Sales[[#This Row],[Date]])</f>
        <v>1</v>
      </c>
      <c r="Q6588" s="6">
        <f>YEAR(tbl_Sales[[#This Row],[Date]])</f>
        <v>2017</v>
      </c>
    </row>
    <row r="6589" spans="1:17" x14ac:dyDescent="0.25">
      <c r="A6589" s="1">
        <v>42759</v>
      </c>
      <c r="B6589">
        <v>502000</v>
      </c>
      <c r="C6589" t="s">
        <v>51</v>
      </c>
      <c r="D6589" t="s">
        <v>12428</v>
      </c>
      <c r="E6589" t="s">
        <v>5</v>
      </c>
      <c r="F6589">
        <v>3019</v>
      </c>
      <c r="G6589">
        <v>3</v>
      </c>
      <c r="H6589">
        <v>1</v>
      </c>
      <c r="I6589">
        <v>1</v>
      </c>
      <c r="J6589">
        <v>220</v>
      </c>
      <c r="K6589">
        <v>2011</v>
      </c>
      <c r="L6589" t="s">
        <v>6693</v>
      </c>
      <c r="M6589" t="s">
        <v>436</v>
      </c>
      <c r="N6589" t="s">
        <v>21</v>
      </c>
      <c r="O6589" s="6" t="str">
        <f>INDEX(lkp_Region,MATCH(tbl_Sales[[#This Row],[Suburb]],lkp_Suburb,0))</f>
        <v>Western Metropolitan</v>
      </c>
      <c r="P6589" s="6">
        <f>MONTH(tbl_Sales[[#This Row],[Date]])</f>
        <v>1</v>
      </c>
      <c r="Q6589" s="6">
        <f>YEAR(tbl_Sales[[#This Row],[Date]])</f>
        <v>2017</v>
      </c>
    </row>
    <row r="6590" spans="1:17" x14ac:dyDescent="0.25">
      <c r="A6590" s="1">
        <v>42759</v>
      </c>
      <c r="B6590">
        <v>1102200</v>
      </c>
      <c r="C6590" t="s">
        <v>51</v>
      </c>
      <c r="D6590" t="s">
        <v>12429</v>
      </c>
      <c r="E6590" t="s">
        <v>5</v>
      </c>
      <c r="F6590">
        <v>3108</v>
      </c>
      <c r="G6590">
        <v>3</v>
      </c>
      <c r="H6590">
        <v>2</v>
      </c>
      <c r="I6590">
        <v>2</v>
      </c>
      <c r="J6590">
        <v>233</v>
      </c>
      <c r="K6590">
        <v>2012</v>
      </c>
      <c r="L6590" t="s">
        <v>6694</v>
      </c>
      <c r="M6590" t="s">
        <v>126</v>
      </c>
      <c r="N6590" t="s">
        <v>128</v>
      </c>
      <c r="O6590" s="6" t="str">
        <f>INDEX(lkp_Region,MATCH(tbl_Sales[[#This Row],[Suburb]],lkp_Suburb,0))</f>
        <v>Eastern Metropolitan</v>
      </c>
      <c r="P6590" s="6">
        <f>MONTH(tbl_Sales[[#This Row],[Date]])</f>
        <v>1</v>
      </c>
      <c r="Q6590" s="6">
        <f>YEAR(tbl_Sales[[#This Row],[Date]])</f>
        <v>2017</v>
      </c>
    </row>
    <row r="6591" spans="1:17" x14ac:dyDescent="0.25">
      <c r="A6591" s="1">
        <v>42759</v>
      </c>
      <c r="B6591">
        <v>1337500</v>
      </c>
      <c r="C6591" t="s">
        <v>2</v>
      </c>
      <c r="D6591" t="s">
        <v>12430</v>
      </c>
      <c r="E6591" t="s">
        <v>5</v>
      </c>
      <c r="F6591">
        <v>3016</v>
      </c>
      <c r="G6591">
        <v>2</v>
      </c>
      <c r="H6591">
        <v>1</v>
      </c>
      <c r="I6591">
        <v>0</v>
      </c>
      <c r="J6591">
        <v>297</v>
      </c>
      <c r="L6591" t="s">
        <v>6695</v>
      </c>
      <c r="M6591" t="s">
        <v>196</v>
      </c>
      <c r="N6591" t="s">
        <v>69</v>
      </c>
      <c r="O6591" s="6" t="str">
        <f>INDEX(lkp_Region,MATCH(tbl_Sales[[#This Row],[Suburb]],lkp_Suburb,0))</f>
        <v>Western Metropolitan</v>
      </c>
      <c r="P6591" s="6">
        <f>MONTH(tbl_Sales[[#This Row],[Date]])</f>
        <v>1</v>
      </c>
      <c r="Q6591" s="6">
        <f>YEAR(tbl_Sales[[#This Row],[Date]])</f>
        <v>2017</v>
      </c>
    </row>
    <row r="6592" spans="1:17" x14ac:dyDescent="0.25">
      <c r="A6592" s="1">
        <v>42760</v>
      </c>
      <c r="B6592">
        <v>535000</v>
      </c>
      <c r="C6592" t="s">
        <v>13</v>
      </c>
      <c r="D6592" t="s">
        <v>12428</v>
      </c>
      <c r="E6592" t="s">
        <v>10</v>
      </c>
      <c r="F6592">
        <v>3141</v>
      </c>
      <c r="G6592">
        <v>2</v>
      </c>
      <c r="H6592">
        <v>1</v>
      </c>
      <c r="I6592">
        <v>1</v>
      </c>
      <c r="J6592">
        <v>0</v>
      </c>
      <c r="K6592">
        <v>1970</v>
      </c>
      <c r="L6592" t="s">
        <v>6696</v>
      </c>
      <c r="M6592" t="s">
        <v>111</v>
      </c>
      <c r="N6592" t="s">
        <v>76</v>
      </c>
      <c r="O6592" s="6" t="str">
        <f>INDEX(lkp_Region,MATCH(tbl_Sales[[#This Row],[Suburb]],lkp_Suburb,0))</f>
        <v>Southern Metropolitan</v>
      </c>
      <c r="P6592" s="6">
        <f>MONTH(tbl_Sales[[#This Row],[Date]])</f>
        <v>1</v>
      </c>
      <c r="Q6592" s="6">
        <f>YEAR(tbl_Sales[[#This Row],[Date]])</f>
        <v>2017</v>
      </c>
    </row>
    <row r="6593" spans="1:17" x14ac:dyDescent="0.25">
      <c r="A6593" s="1">
        <v>42760</v>
      </c>
      <c r="B6593">
        <v>745000</v>
      </c>
      <c r="C6593" t="s">
        <v>2</v>
      </c>
      <c r="D6593" t="s">
        <v>12430</v>
      </c>
      <c r="E6593" t="s">
        <v>10</v>
      </c>
      <c r="F6593">
        <v>3058</v>
      </c>
      <c r="G6593">
        <v>3</v>
      </c>
      <c r="H6593">
        <v>1</v>
      </c>
      <c r="I6593">
        <v>3</v>
      </c>
      <c r="J6593">
        <v>473</v>
      </c>
      <c r="L6593" t="s">
        <v>6697</v>
      </c>
      <c r="M6593" t="s">
        <v>499</v>
      </c>
      <c r="N6593" t="s">
        <v>18</v>
      </c>
      <c r="O6593" s="6" t="str">
        <f>INDEX(lkp_Region,MATCH(tbl_Sales[[#This Row],[Suburb]],lkp_Suburb,0))</f>
        <v>Northern Metropolitan</v>
      </c>
      <c r="P6593" s="6">
        <f>MONTH(tbl_Sales[[#This Row],[Date]])</f>
        <v>1</v>
      </c>
      <c r="Q6593" s="6">
        <f>YEAR(tbl_Sales[[#This Row],[Date]])</f>
        <v>2017</v>
      </c>
    </row>
    <row r="6594" spans="1:17" x14ac:dyDescent="0.25">
      <c r="A6594" s="1">
        <v>42760</v>
      </c>
      <c r="B6594">
        <v>770000</v>
      </c>
      <c r="C6594" t="s">
        <v>2</v>
      </c>
      <c r="D6594" t="s">
        <v>12427</v>
      </c>
      <c r="E6594" t="s">
        <v>5</v>
      </c>
      <c r="F6594">
        <v>3042</v>
      </c>
      <c r="G6594">
        <v>3</v>
      </c>
      <c r="H6594">
        <v>2</v>
      </c>
      <c r="I6594">
        <v>1</v>
      </c>
      <c r="J6594">
        <v>0</v>
      </c>
      <c r="K6594">
        <v>1965</v>
      </c>
      <c r="L6594" t="s">
        <v>5402</v>
      </c>
      <c r="M6594" t="s">
        <v>330</v>
      </c>
      <c r="N6594" t="s">
        <v>49</v>
      </c>
      <c r="O6594" s="6" t="str">
        <f>INDEX(lkp_Region,MATCH(tbl_Sales[[#This Row],[Suburb]],lkp_Suburb,0))</f>
        <v>Western Metropolitan</v>
      </c>
      <c r="P6594" s="6">
        <f>MONTH(tbl_Sales[[#This Row],[Date]])</f>
        <v>1</v>
      </c>
      <c r="Q6594" s="6">
        <f>YEAR(tbl_Sales[[#This Row],[Date]])</f>
        <v>2017</v>
      </c>
    </row>
    <row r="6595" spans="1:17" x14ac:dyDescent="0.25">
      <c r="A6595" s="1">
        <v>42760</v>
      </c>
      <c r="B6595">
        <v>1630000</v>
      </c>
      <c r="C6595" t="s">
        <v>2</v>
      </c>
      <c r="D6595" t="s">
        <v>12424</v>
      </c>
      <c r="E6595" t="s">
        <v>10</v>
      </c>
      <c r="F6595">
        <v>3000</v>
      </c>
      <c r="G6595">
        <v>3</v>
      </c>
      <c r="H6595">
        <v>2</v>
      </c>
      <c r="I6595">
        <v>0</v>
      </c>
      <c r="J6595">
        <v>95</v>
      </c>
      <c r="L6595" t="s">
        <v>6698</v>
      </c>
      <c r="M6595" t="s">
        <v>88</v>
      </c>
      <c r="N6595" t="s">
        <v>88</v>
      </c>
      <c r="O6595" s="6" t="str">
        <f>INDEX(lkp_Region,MATCH(tbl_Sales[[#This Row],[Suburb]],lkp_Suburb,0))</f>
        <v>Northern Metropolitan</v>
      </c>
      <c r="P6595" s="6">
        <f>MONTH(tbl_Sales[[#This Row],[Date]])</f>
        <v>1</v>
      </c>
      <c r="Q6595" s="6">
        <f>YEAR(tbl_Sales[[#This Row],[Date]])</f>
        <v>2017</v>
      </c>
    </row>
    <row r="6596" spans="1:17" x14ac:dyDescent="0.25">
      <c r="A6596" s="1">
        <v>42760</v>
      </c>
      <c r="B6596">
        <v>2600000</v>
      </c>
      <c r="C6596" t="s">
        <v>2</v>
      </c>
      <c r="D6596" t="s">
        <v>12424</v>
      </c>
      <c r="E6596" t="s">
        <v>5</v>
      </c>
      <c r="F6596">
        <v>3141</v>
      </c>
      <c r="G6596">
        <v>4</v>
      </c>
      <c r="H6596">
        <v>2</v>
      </c>
      <c r="I6596">
        <v>2</v>
      </c>
      <c r="J6596">
        <v>141</v>
      </c>
      <c r="K6596">
        <v>1880</v>
      </c>
      <c r="L6596" t="s">
        <v>6699</v>
      </c>
      <c r="M6596" t="s">
        <v>111</v>
      </c>
      <c r="N6596" t="s">
        <v>88</v>
      </c>
      <c r="O6596" s="6" t="str">
        <f>INDEX(lkp_Region,MATCH(tbl_Sales[[#This Row],[Suburb]],lkp_Suburb,0))</f>
        <v>Southern Metropolitan</v>
      </c>
      <c r="P6596" s="6">
        <f>MONTH(tbl_Sales[[#This Row],[Date]])</f>
        <v>1</v>
      </c>
      <c r="Q6596" s="6">
        <f>YEAR(tbl_Sales[[#This Row],[Date]])</f>
        <v>2017</v>
      </c>
    </row>
    <row r="6597" spans="1:17" x14ac:dyDescent="0.25">
      <c r="A6597" s="1">
        <v>42760</v>
      </c>
      <c r="B6597">
        <v>705000</v>
      </c>
      <c r="C6597" t="s">
        <v>51</v>
      </c>
      <c r="D6597" t="s">
        <v>12428</v>
      </c>
      <c r="E6597" t="s">
        <v>10</v>
      </c>
      <c r="F6597">
        <v>3018</v>
      </c>
      <c r="G6597">
        <v>3</v>
      </c>
      <c r="H6597">
        <v>2</v>
      </c>
      <c r="I6597">
        <v>2</v>
      </c>
      <c r="J6597">
        <v>197</v>
      </c>
      <c r="L6597" t="s">
        <v>6700</v>
      </c>
      <c r="M6597" t="s">
        <v>67</v>
      </c>
      <c r="N6597" t="s">
        <v>69</v>
      </c>
      <c r="O6597" s="6" t="str">
        <f>INDEX(lkp_Region,MATCH(tbl_Sales[[#This Row],[Suburb]],lkp_Suburb,0))</f>
        <v>Western Metropolitan</v>
      </c>
      <c r="P6597" s="6">
        <f>MONTH(tbl_Sales[[#This Row],[Date]])</f>
        <v>1</v>
      </c>
      <c r="Q6597" s="6">
        <f>YEAR(tbl_Sales[[#This Row],[Date]])</f>
        <v>2017</v>
      </c>
    </row>
    <row r="6598" spans="1:17" x14ac:dyDescent="0.25">
      <c r="A6598" s="1">
        <v>42760</v>
      </c>
      <c r="B6598">
        <v>1980000</v>
      </c>
      <c r="C6598" t="s">
        <v>2</v>
      </c>
      <c r="D6598" t="s">
        <v>12432</v>
      </c>
      <c r="E6598" t="s">
        <v>10</v>
      </c>
      <c r="F6598">
        <v>3070</v>
      </c>
      <c r="G6598">
        <v>3</v>
      </c>
      <c r="H6598">
        <v>2</v>
      </c>
      <c r="I6598">
        <v>4</v>
      </c>
      <c r="J6598">
        <v>613</v>
      </c>
      <c r="L6598" t="s">
        <v>6701</v>
      </c>
      <c r="M6598" t="s">
        <v>271</v>
      </c>
      <c r="N6598" t="s">
        <v>62</v>
      </c>
      <c r="O6598" s="6" t="str">
        <f>INDEX(lkp_Region,MATCH(tbl_Sales[[#This Row],[Suburb]],lkp_Suburb,0))</f>
        <v>Northern Metropolitan</v>
      </c>
      <c r="P6598" s="6">
        <f>MONTH(tbl_Sales[[#This Row],[Date]])</f>
        <v>1</v>
      </c>
      <c r="Q6598" s="6">
        <f>YEAR(tbl_Sales[[#This Row],[Date]])</f>
        <v>2017</v>
      </c>
    </row>
    <row r="6599" spans="1:17" x14ac:dyDescent="0.25">
      <c r="A6599" s="1">
        <v>42760</v>
      </c>
      <c r="B6599">
        <v>420000</v>
      </c>
      <c r="C6599" t="s">
        <v>13</v>
      </c>
      <c r="D6599" t="s">
        <v>12428</v>
      </c>
      <c r="E6599" t="s">
        <v>5</v>
      </c>
      <c r="F6599">
        <v>3123</v>
      </c>
      <c r="G6599">
        <v>2</v>
      </c>
      <c r="H6599">
        <v>1</v>
      </c>
      <c r="I6599">
        <v>1</v>
      </c>
      <c r="J6599">
        <v>0</v>
      </c>
      <c r="K6599">
        <v>1970</v>
      </c>
      <c r="L6599" t="s">
        <v>6702</v>
      </c>
      <c r="M6599" t="s">
        <v>230</v>
      </c>
      <c r="N6599" t="s">
        <v>101</v>
      </c>
      <c r="O6599" s="6" t="str">
        <f>INDEX(lkp_Region,MATCH(tbl_Sales[[#This Row],[Suburb]],lkp_Suburb,0))</f>
        <v>Southern Metropolitan</v>
      </c>
      <c r="P6599" s="6">
        <f>MONTH(tbl_Sales[[#This Row],[Date]])</f>
        <v>1</v>
      </c>
      <c r="Q6599" s="6">
        <f>YEAR(tbl_Sales[[#This Row],[Date]])</f>
        <v>2017</v>
      </c>
    </row>
    <row r="6600" spans="1:17" x14ac:dyDescent="0.25">
      <c r="A6600" s="1">
        <v>42760</v>
      </c>
      <c r="B6600">
        <v>720000</v>
      </c>
      <c r="C6600" t="s">
        <v>2</v>
      </c>
      <c r="D6600" t="s">
        <v>12432</v>
      </c>
      <c r="E6600" t="s">
        <v>5</v>
      </c>
      <c r="F6600">
        <v>3081</v>
      </c>
      <c r="G6600">
        <v>3</v>
      </c>
      <c r="H6600">
        <v>2</v>
      </c>
      <c r="I6600">
        <v>1</v>
      </c>
      <c r="J6600">
        <v>231</v>
      </c>
      <c r="K6600">
        <v>2012</v>
      </c>
      <c r="L6600" t="s">
        <v>6703</v>
      </c>
      <c r="M6600" t="s">
        <v>982</v>
      </c>
      <c r="N6600" t="s">
        <v>150</v>
      </c>
      <c r="O6600" s="6" t="str">
        <f>INDEX(lkp_Region,MATCH(tbl_Sales[[#This Row],[Suburb]],lkp_Suburb,0))</f>
        <v>Eastern Metropolitan</v>
      </c>
      <c r="P6600" s="6">
        <f>MONTH(tbl_Sales[[#This Row],[Date]])</f>
        <v>1</v>
      </c>
      <c r="Q6600" s="6">
        <f>YEAR(tbl_Sales[[#This Row],[Date]])</f>
        <v>2017</v>
      </c>
    </row>
    <row r="6601" spans="1:17" x14ac:dyDescent="0.25">
      <c r="A6601" s="1">
        <v>42761</v>
      </c>
      <c r="B6601">
        <v>1700000</v>
      </c>
      <c r="C6601" t="s">
        <v>51</v>
      </c>
      <c r="D6601" t="s">
        <v>12429</v>
      </c>
      <c r="E6601" t="s">
        <v>5</v>
      </c>
      <c r="F6601">
        <v>3068</v>
      </c>
      <c r="G6601">
        <v>4</v>
      </c>
      <c r="H6601">
        <v>3</v>
      </c>
      <c r="I6601">
        <v>2</v>
      </c>
      <c r="J6601">
        <v>127</v>
      </c>
      <c r="K6601">
        <v>2008</v>
      </c>
      <c r="L6601" t="s">
        <v>6704</v>
      </c>
      <c r="M6601" t="s">
        <v>72</v>
      </c>
      <c r="N6601" t="s">
        <v>8</v>
      </c>
      <c r="O6601" s="6" t="str">
        <f>INDEX(lkp_Region,MATCH(tbl_Sales[[#This Row],[Suburb]],lkp_Suburb,0))</f>
        <v>Northern Metropolitan</v>
      </c>
      <c r="P6601" s="6">
        <f>MONTH(tbl_Sales[[#This Row],[Date]])</f>
        <v>1</v>
      </c>
      <c r="Q6601" s="6">
        <f>YEAR(tbl_Sales[[#This Row],[Date]])</f>
        <v>2017</v>
      </c>
    </row>
    <row r="6602" spans="1:17" x14ac:dyDescent="0.25">
      <c r="A6602" s="1">
        <v>42761</v>
      </c>
      <c r="B6602">
        <v>480000</v>
      </c>
      <c r="C6602" t="s">
        <v>13</v>
      </c>
      <c r="D6602" t="s">
        <v>12428</v>
      </c>
      <c r="E6602" t="s">
        <v>5</v>
      </c>
      <c r="F6602">
        <v>3181</v>
      </c>
      <c r="G6602">
        <v>2</v>
      </c>
      <c r="H6602">
        <v>1</v>
      </c>
      <c r="I6602">
        <v>2</v>
      </c>
      <c r="J6602">
        <v>0</v>
      </c>
      <c r="K6602">
        <v>1970</v>
      </c>
      <c r="L6602" t="s">
        <v>6705</v>
      </c>
      <c r="M6602" t="s">
        <v>302</v>
      </c>
      <c r="N6602" t="s">
        <v>76</v>
      </c>
      <c r="O6602" s="6" t="str">
        <f>INDEX(lkp_Region,MATCH(tbl_Sales[[#This Row],[Suburb]],lkp_Suburb,0))</f>
        <v>Southern Metropolitan</v>
      </c>
      <c r="P6602" s="6">
        <f>MONTH(tbl_Sales[[#This Row],[Date]])</f>
        <v>1</v>
      </c>
      <c r="Q6602" s="6">
        <f>YEAR(tbl_Sales[[#This Row],[Date]])</f>
        <v>2017</v>
      </c>
    </row>
    <row r="6603" spans="1:17" x14ac:dyDescent="0.25">
      <c r="A6603" s="1">
        <v>42761</v>
      </c>
      <c r="B6603">
        <v>981000</v>
      </c>
      <c r="C6603" t="s">
        <v>2</v>
      </c>
      <c r="D6603" t="s">
        <v>12429</v>
      </c>
      <c r="E6603" t="s">
        <v>10</v>
      </c>
      <c r="F6603">
        <v>3183</v>
      </c>
      <c r="G6603">
        <v>2</v>
      </c>
      <c r="H6603">
        <v>1</v>
      </c>
      <c r="I6603">
        <v>0</v>
      </c>
      <c r="J6603">
        <v>159</v>
      </c>
      <c r="K6603">
        <v>1930</v>
      </c>
      <c r="L6603" t="s">
        <v>6706</v>
      </c>
      <c r="M6603" t="s">
        <v>326</v>
      </c>
      <c r="N6603" t="s">
        <v>26</v>
      </c>
      <c r="O6603" s="6" t="str">
        <f>INDEX(lkp_Region,MATCH(tbl_Sales[[#This Row],[Suburb]],lkp_Suburb,0))</f>
        <v>Southern Metropolitan</v>
      </c>
      <c r="P6603" s="6">
        <f>MONTH(tbl_Sales[[#This Row],[Date]])</f>
        <v>1</v>
      </c>
      <c r="Q6603" s="6">
        <f>YEAR(tbl_Sales[[#This Row],[Date]])</f>
        <v>2017</v>
      </c>
    </row>
    <row r="6604" spans="1:17" x14ac:dyDescent="0.25">
      <c r="A6604" s="1">
        <v>42761</v>
      </c>
      <c r="B6604">
        <v>600000</v>
      </c>
      <c r="C6604" t="s">
        <v>51</v>
      </c>
      <c r="D6604" t="s">
        <v>12432</v>
      </c>
      <c r="E6604" t="s">
        <v>10</v>
      </c>
      <c r="F6604">
        <v>3058</v>
      </c>
      <c r="G6604">
        <v>2</v>
      </c>
      <c r="H6604">
        <v>1</v>
      </c>
      <c r="I6604">
        <v>1</v>
      </c>
      <c r="J6604">
        <v>145</v>
      </c>
      <c r="K6604">
        <v>2010</v>
      </c>
      <c r="L6604" t="s">
        <v>6707</v>
      </c>
      <c r="M6604" t="s">
        <v>499</v>
      </c>
      <c r="N6604" t="s">
        <v>18</v>
      </c>
      <c r="O6604" s="6" t="str">
        <f>INDEX(lkp_Region,MATCH(tbl_Sales[[#This Row],[Suburb]],lkp_Suburb,0))</f>
        <v>Northern Metropolitan</v>
      </c>
      <c r="P6604" s="6">
        <f>MONTH(tbl_Sales[[#This Row],[Date]])</f>
        <v>1</v>
      </c>
      <c r="Q6604" s="6">
        <f>YEAR(tbl_Sales[[#This Row],[Date]])</f>
        <v>2017</v>
      </c>
    </row>
    <row r="6605" spans="1:17" x14ac:dyDescent="0.25">
      <c r="A6605" s="1">
        <v>42761</v>
      </c>
      <c r="B6605">
        <v>675000</v>
      </c>
      <c r="C6605" t="s">
        <v>13</v>
      </c>
      <c r="D6605" t="s">
        <v>12427</v>
      </c>
      <c r="E6605" t="s">
        <v>10</v>
      </c>
      <c r="F6605">
        <v>3057</v>
      </c>
      <c r="G6605">
        <v>2</v>
      </c>
      <c r="H6605">
        <v>2</v>
      </c>
      <c r="I6605">
        <v>1</v>
      </c>
      <c r="J6605">
        <v>0</v>
      </c>
      <c r="L6605" t="s">
        <v>6708</v>
      </c>
      <c r="M6605" t="s">
        <v>83</v>
      </c>
      <c r="N6605" t="s">
        <v>18</v>
      </c>
      <c r="O6605" s="6" t="str">
        <f>INDEX(lkp_Region,MATCH(tbl_Sales[[#This Row],[Suburb]],lkp_Suburb,0))</f>
        <v>Northern Metropolitan</v>
      </c>
      <c r="P6605" s="6">
        <f>MONTH(tbl_Sales[[#This Row],[Date]])</f>
        <v>1</v>
      </c>
      <c r="Q6605" s="6">
        <f>YEAR(tbl_Sales[[#This Row],[Date]])</f>
        <v>2017</v>
      </c>
    </row>
    <row r="6606" spans="1:17" x14ac:dyDescent="0.25">
      <c r="A6606" s="1">
        <v>42761</v>
      </c>
      <c r="B6606">
        <v>1061000</v>
      </c>
      <c r="C6606" t="s">
        <v>2</v>
      </c>
      <c r="D6606" t="s">
        <v>12428</v>
      </c>
      <c r="E6606" t="s">
        <v>10</v>
      </c>
      <c r="F6606">
        <v>3058</v>
      </c>
      <c r="G6606">
        <v>3</v>
      </c>
      <c r="H6606">
        <v>1</v>
      </c>
      <c r="I6606">
        <v>1</v>
      </c>
      <c r="J6606">
        <v>527</v>
      </c>
      <c r="L6606" t="s">
        <v>6709</v>
      </c>
      <c r="M6606" t="s">
        <v>41</v>
      </c>
      <c r="N6606" t="s">
        <v>18</v>
      </c>
      <c r="O6606" s="6" t="str">
        <f>INDEX(lkp_Region,MATCH(tbl_Sales[[#This Row],[Suburb]],lkp_Suburb,0))</f>
        <v>Northern Metropolitan</v>
      </c>
      <c r="P6606" s="6">
        <f>MONTH(tbl_Sales[[#This Row],[Date]])</f>
        <v>1</v>
      </c>
      <c r="Q6606" s="6">
        <f>YEAR(tbl_Sales[[#This Row],[Date]])</f>
        <v>2017</v>
      </c>
    </row>
    <row r="6607" spans="1:17" x14ac:dyDescent="0.25">
      <c r="A6607" s="1">
        <v>42761</v>
      </c>
      <c r="B6607">
        <v>1196000</v>
      </c>
      <c r="C6607" t="s">
        <v>2</v>
      </c>
      <c r="D6607" t="s">
        <v>12427</v>
      </c>
      <c r="E6607" t="s">
        <v>10</v>
      </c>
      <c r="F6607">
        <v>3044</v>
      </c>
      <c r="G6607">
        <v>4</v>
      </c>
      <c r="H6607">
        <v>2</v>
      </c>
      <c r="I6607">
        <v>2</v>
      </c>
      <c r="J6607">
        <v>559</v>
      </c>
      <c r="K6607">
        <v>1997</v>
      </c>
      <c r="L6607" t="s">
        <v>6710</v>
      </c>
      <c r="M6607" t="s">
        <v>115</v>
      </c>
      <c r="N6607" t="s">
        <v>18</v>
      </c>
      <c r="O6607" s="6" t="str">
        <f>INDEX(lkp_Region,MATCH(tbl_Sales[[#This Row],[Suburb]],lkp_Suburb,0))</f>
        <v>Northern Metropolitan</v>
      </c>
      <c r="P6607" s="6">
        <f>MONTH(tbl_Sales[[#This Row],[Date]])</f>
        <v>1</v>
      </c>
      <c r="Q6607" s="6">
        <f>YEAR(tbl_Sales[[#This Row],[Date]])</f>
        <v>2017</v>
      </c>
    </row>
    <row r="6608" spans="1:17" x14ac:dyDescent="0.25">
      <c r="A6608" s="1">
        <v>42761</v>
      </c>
      <c r="B6608">
        <v>1726000</v>
      </c>
      <c r="C6608" t="s">
        <v>2</v>
      </c>
      <c r="D6608" t="s">
        <v>12427</v>
      </c>
      <c r="E6608" t="s">
        <v>10</v>
      </c>
      <c r="F6608">
        <v>3040</v>
      </c>
      <c r="G6608">
        <v>4</v>
      </c>
      <c r="H6608">
        <v>2</v>
      </c>
      <c r="I6608">
        <v>2</v>
      </c>
      <c r="J6608">
        <v>705</v>
      </c>
      <c r="L6608" t="s">
        <v>6711</v>
      </c>
      <c r="M6608" t="s">
        <v>47</v>
      </c>
      <c r="N6608" t="s">
        <v>49</v>
      </c>
      <c r="O6608" s="6" t="str">
        <f>INDEX(lkp_Region,MATCH(tbl_Sales[[#This Row],[Suburb]],lkp_Suburb,0))</f>
        <v>Western Metropolitan</v>
      </c>
      <c r="P6608" s="6">
        <f>MONTH(tbl_Sales[[#This Row],[Date]])</f>
        <v>1</v>
      </c>
      <c r="Q6608" s="6">
        <f>YEAR(tbl_Sales[[#This Row],[Date]])</f>
        <v>2017</v>
      </c>
    </row>
    <row r="6609" spans="1:17" x14ac:dyDescent="0.25">
      <c r="A6609" s="1">
        <v>42761</v>
      </c>
      <c r="B6609">
        <v>875000</v>
      </c>
      <c r="C6609" t="s">
        <v>13</v>
      </c>
      <c r="D6609" t="s">
        <v>12429</v>
      </c>
      <c r="E6609" t="s">
        <v>10</v>
      </c>
      <c r="F6609">
        <v>3053</v>
      </c>
      <c r="G6609">
        <v>3</v>
      </c>
      <c r="H6609">
        <v>1</v>
      </c>
      <c r="I6609">
        <v>1</v>
      </c>
      <c r="J6609">
        <v>0</v>
      </c>
      <c r="L6609" t="s">
        <v>6712</v>
      </c>
      <c r="M6609" t="s">
        <v>164</v>
      </c>
      <c r="N6609" t="s">
        <v>88</v>
      </c>
      <c r="O6609" s="6" t="str">
        <f>INDEX(lkp_Region,MATCH(tbl_Sales[[#This Row],[Suburb]],lkp_Suburb,0))</f>
        <v>Northern Metropolitan</v>
      </c>
      <c r="P6609" s="6">
        <f>MONTH(tbl_Sales[[#This Row],[Date]])</f>
        <v>1</v>
      </c>
      <c r="Q6609" s="6">
        <f>YEAR(tbl_Sales[[#This Row],[Date]])</f>
        <v>2017</v>
      </c>
    </row>
    <row r="6610" spans="1:17" x14ac:dyDescent="0.25">
      <c r="A6610" s="1">
        <v>42761</v>
      </c>
      <c r="B6610">
        <v>696000</v>
      </c>
      <c r="C6610" t="s">
        <v>2</v>
      </c>
      <c r="D6610" t="s">
        <v>12426</v>
      </c>
      <c r="E6610" t="s">
        <v>10</v>
      </c>
      <c r="F6610">
        <v>3019</v>
      </c>
      <c r="G6610">
        <v>3</v>
      </c>
      <c r="H6610">
        <v>1</v>
      </c>
      <c r="I6610">
        <v>0</v>
      </c>
      <c r="J6610">
        <v>557</v>
      </c>
      <c r="K6610">
        <v>1960</v>
      </c>
      <c r="L6610" t="s">
        <v>6713</v>
      </c>
      <c r="M6610" t="s">
        <v>436</v>
      </c>
      <c r="N6610" t="s">
        <v>21</v>
      </c>
      <c r="O6610" s="6" t="str">
        <f>INDEX(lkp_Region,MATCH(tbl_Sales[[#This Row],[Suburb]],lkp_Suburb,0))</f>
        <v>Western Metropolitan</v>
      </c>
      <c r="P6610" s="6">
        <f>MONTH(tbl_Sales[[#This Row],[Date]])</f>
        <v>1</v>
      </c>
      <c r="Q6610" s="6">
        <f>YEAR(tbl_Sales[[#This Row],[Date]])</f>
        <v>2017</v>
      </c>
    </row>
    <row r="6611" spans="1:17" x14ac:dyDescent="0.25">
      <c r="A6611" s="1">
        <v>42761</v>
      </c>
      <c r="B6611">
        <v>1020000</v>
      </c>
      <c r="C6611" t="s">
        <v>2</v>
      </c>
      <c r="D6611" t="s">
        <v>12431</v>
      </c>
      <c r="E6611" t="s">
        <v>5</v>
      </c>
      <c r="F6611">
        <v>3013</v>
      </c>
      <c r="G6611">
        <v>3</v>
      </c>
      <c r="H6611">
        <v>1</v>
      </c>
      <c r="I6611">
        <v>1</v>
      </c>
      <c r="J6611">
        <v>248</v>
      </c>
      <c r="L6611" t="s">
        <v>6714</v>
      </c>
      <c r="M6611" t="s">
        <v>65</v>
      </c>
      <c r="N6611" t="s">
        <v>21</v>
      </c>
      <c r="O6611" s="6" t="str">
        <f>INDEX(lkp_Region,MATCH(tbl_Sales[[#This Row],[Suburb]],lkp_Suburb,0))</f>
        <v>Western Metropolitan</v>
      </c>
      <c r="P6611" s="6">
        <f>MONTH(tbl_Sales[[#This Row],[Date]])</f>
        <v>1</v>
      </c>
      <c r="Q6611" s="6">
        <f>YEAR(tbl_Sales[[#This Row],[Date]])</f>
        <v>2017</v>
      </c>
    </row>
    <row r="6612" spans="1:17" x14ac:dyDescent="0.25">
      <c r="A6612" s="1">
        <v>42761</v>
      </c>
      <c r="B6612">
        <v>1070000</v>
      </c>
      <c r="C6612" t="s">
        <v>2</v>
      </c>
      <c r="D6612" t="s">
        <v>12429</v>
      </c>
      <c r="E6612" t="s">
        <v>10</v>
      </c>
      <c r="F6612">
        <v>3189</v>
      </c>
      <c r="G6612">
        <v>4</v>
      </c>
      <c r="H6612">
        <v>2</v>
      </c>
      <c r="I6612">
        <v>1</v>
      </c>
      <c r="J6612">
        <v>603</v>
      </c>
      <c r="K6612">
        <v>1955</v>
      </c>
      <c r="L6612" t="s">
        <v>6715</v>
      </c>
      <c r="M6612" t="s">
        <v>70</v>
      </c>
      <c r="N6612" t="s">
        <v>45</v>
      </c>
      <c r="O6612" s="6" t="str">
        <f>INDEX(lkp_Region,MATCH(tbl_Sales[[#This Row],[Suburb]],lkp_Suburb,0))</f>
        <v>Southern Metropolitan</v>
      </c>
      <c r="P6612" s="6">
        <f>MONTH(tbl_Sales[[#This Row],[Date]])</f>
        <v>1</v>
      </c>
      <c r="Q6612" s="6">
        <f>YEAR(tbl_Sales[[#This Row],[Date]])</f>
        <v>2017</v>
      </c>
    </row>
    <row r="6613" spans="1:17" x14ac:dyDescent="0.25">
      <c r="A6613" s="1">
        <v>42761</v>
      </c>
      <c r="B6613">
        <v>820500</v>
      </c>
      <c r="C6613" t="s">
        <v>2</v>
      </c>
      <c r="D6613" t="s">
        <v>12426</v>
      </c>
      <c r="E6613" t="s">
        <v>10</v>
      </c>
      <c r="F6613">
        <v>3042</v>
      </c>
      <c r="G6613">
        <v>4</v>
      </c>
      <c r="H6613">
        <v>2</v>
      </c>
      <c r="I6613">
        <v>7</v>
      </c>
      <c r="J6613">
        <v>754</v>
      </c>
      <c r="L6613" t="s">
        <v>6716</v>
      </c>
      <c r="M6613" t="s">
        <v>1091</v>
      </c>
      <c r="N6613" t="s">
        <v>3</v>
      </c>
      <c r="O6613" s="6" t="str">
        <f>INDEX(lkp_Region,MATCH(tbl_Sales[[#This Row],[Suburb]],lkp_Suburb,0))</f>
        <v>Western Metropolitan</v>
      </c>
      <c r="P6613" s="6">
        <f>MONTH(tbl_Sales[[#This Row],[Date]])</f>
        <v>1</v>
      </c>
      <c r="Q6613" s="6">
        <f>YEAR(tbl_Sales[[#This Row],[Date]])</f>
        <v>2017</v>
      </c>
    </row>
    <row r="6614" spans="1:17" x14ac:dyDescent="0.25">
      <c r="A6614" s="1">
        <v>42761</v>
      </c>
      <c r="B6614">
        <v>1701000</v>
      </c>
      <c r="C6614" t="s">
        <v>2</v>
      </c>
      <c r="D6614" t="s">
        <v>12429</v>
      </c>
      <c r="E6614" t="s">
        <v>10</v>
      </c>
      <c r="F6614">
        <v>3186</v>
      </c>
      <c r="G6614">
        <v>2</v>
      </c>
      <c r="H6614">
        <v>1</v>
      </c>
      <c r="I6614">
        <v>2</v>
      </c>
      <c r="J6614">
        <v>0</v>
      </c>
      <c r="L6614" t="s">
        <v>6717</v>
      </c>
      <c r="M6614" t="s">
        <v>105</v>
      </c>
      <c r="N6614" t="s">
        <v>107</v>
      </c>
      <c r="O6614" s="6" t="str">
        <f>INDEX(lkp_Region,MATCH(tbl_Sales[[#This Row],[Suburb]],lkp_Suburb,0))</f>
        <v>Southern Metropolitan</v>
      </c>
      <c r="P6614" s="6">
        <f>MONTH(tbl_Sales[[#This Row],[Date]])</f>
        <v>1</v>
      </c>
      <c r="Q6614" s="6">
        <f>YEAR(tbl_Sales[[#This Row],[Date]])</f>
        <v>2017</v>
      </c>
    </row>
    <row r="6615" spans="1:17" x14ac:dyDescent="0.25">
      <c r="A6615" s="1">
        <v>42762</v>
      </c>
      <c r="B6615">
        <v>560000</v>
      </c>
      <c r="C6615" t="s">
        <v>13</v>
      </c>
      <c r="D6615" t="s">
        <v>12424</v>
      </c>
      <c r="E6615" t="s">
        <v>10</v>
      </c>
      <c r="F6615">
        <v>3181</v>
      </c>
      <c r="G6615">
        <v>2</v>
      </c>
      <c r="H6615">
        <v>1</v>
      </c>
      <c r="I6615">
        <v>1</v>
      </c>
      <c r="J6615">
        <v>0</v>
      </c>
      <c r="K6615">
        <v>2000</v>
      </c>
      <c r="L6615" t="s">
        <v>6718</v>
      </c>
      <c r="M6615" t="s">
        <v>302</v>
      </c>
      <c r="N6615" t="s">
        <v>76</v>
      </c>
      <c r="O6615" s="6" t="str">
        <f>INDEX(lkp_Region,MATCH(tbl_Sales[[#This Row],[Suburb]],lkp_Suburb,0))</f>
        <v>Southern Metropolitan</v>
      </c>
      <c r="P6615" s="6">
        <f>MONTH(tbl_Sales[[#This Row],[Date]])</f>
        <v>1</v>
      </c>
      <c r="Q6615" s="6">
        <f>YEAR(tbl_Sales[[#This Row],[Date]])</f>
        <v>2017</v>
      </c>
    </row>
    <row r="6616" spans="1:17" x14ac:dyDescent="0.25">
      <c r="A6616" s="1">
        <v>42762</v>
      </c>
      <c r="B6616">
        <v>1965000</v>
      </c>
      <c r="C6616" t="s">
        <v>2</v>
      </c>
      <c r="D6616" t="s">
        <v>12429</v>
      </c>
      <c r="E6616" t="s">
        <v>5</v>
      </c>
      <c r="F6616">
        <v>3144</v>
      </c>
      <c r="G6616">
        <v>4</v>
      </c>
      <c r="H6616">
        <v>2</v>
      </c>
      <c r="I6616">
        <v>1</v>
      </c>
      <c r="J6616">
        <v>300</v>
      </c>
      <c r="K6616">
        <v>1890</v>
      </c>
      <c r="L6616" t="s">
        <v>6719</v>
      </c>
      <c r="M6616" t="s">
        <v>388</v>
      </c>
      <c r="N6616" t="s">
        <v>76</v>
      </c>
      <c r="O6616" s="6" t="str">
        <f>INDEX(lkp_Region,MATCH(tbl_Sales[[#This Row],[Suburb]],lkp_Suburb,0))</f>
        <v>Southern Metropolitan</v>
      </c>
      <c r="P6616" s="6">
        <f>MONTH(tbl_Sales[[#This Row],[Date]])</f>
        <v>1</v>
      </c>
      <c r="Q6616" s="6">
        <f>YEAR(tbl_Sales[[#This Row],[Date]])</f>
        <v>2017</v>
      </c>
    </row>
    <row r="6617" spans="1:17" x14ac:dyDescent="0.25">
      <c r="A6617" s="1">
        <v>42762</v>
      </c>
      <c r="B6617">
        <v>1020000</v>
      </c>
      <c r="C6617" t="s">
        <v>2</v>
      </c>
      <c r="D6617" t="s">
        <v>12423</v>
      </c>
      <c r="E6617" t="s">
        <v>10</v>
      </c>
      <c r="F6617">
        <v>3042</v>
      </c>
      <c r="G6617">
        <v>3</v>
      </c>
      <c r="H6617">
        <v>1</v>
      </c>
      <c r="I6617">
        <v>1</v>
      </c>
      <c r="J6617">
        <v>650</v>
      </c>
      <c r="L6617" t="s">
        <v>6720</v>
      </c>
      <c r="M6617" t="s">
        <v>86</v>
      </c>
      <c r="N6617" t="s">
        <v>49</v>
      </c>
      <c r="O6617" s="6" t="str">
        <f>INDEX(lkp_Region,MATCH(tbl_Sales[[#This Row],[Suburb]],lkp_Suburb,0))</f>
        <v>Western Metropolitan</v>
      </c>
      <c r="P6617" s="6">
        <f>MONTH(tbl_Sales[[#This Row],[Date]])</f>
        <v>1</v>
      </c>
      <c r="Q6617" s="6">
        <f>YEAR(tbl_Sales[[#This Row],[Date]])</f>
        <v>2017</v>
      </c>
    </row>
    <row r="6618" spans="1:17" x14ac:dyDescent="0.25">
      <c r="A6618" s="1">
        <v>42762</v>
      </c>
      <c r="B6618">
        <v>1010000</v>
      </c>
      <c r="C6618" t="s">
        <v>2</v>
      </c>
      <c r="D6618" t="s">
        <v>12427</v>
      </c>
      <c r="E6618" t="s">
        <v>10</v>
      </c>
      <c r="F6618">
        <v>3166</v>
      </c>
      <c r="G6618">
        <v>2</v>
      </c>
      <c r="H6618">
        <v>1</v>
      </c>
      <c r="I6618">
        <v>2</v>
      </c>
      <c r="J6618">
        <v>553</v>
      </c>
      <c r="K6618">
        <v>1938</v>
      </c>
      <c r="L6618" t="s">
        <v>6721</v>
      </c>
      <c r="M6618" t="s">
        <v>246</v>
      </c>
      <c r="N6618" t="s">
        <v>31</v>
      </c>
      <c r="O6618" s="6" t="str">
        <f>INDEX(lkp_Region,MATCH(tbl_Sales[[#This Row],[Suburb]],lkp_Suburb,0))</f>
        <v>Southern Metropolitan</v>
      </c>
      <c r="P6618" s="6">
        <f>MONTH(tbl_Sales[[#This Row],[Date]])</f>
        <v>1</v>
      </c>
      <c r="Q6618" s="6">
        <f>YEAR(tbl_Sales[[#This Row],[Date]])</f>
        <v>2017</v>
      </c>
    </row>
    <row r="6619" spans="1:17" x14ac:dyDescent="0.25">
      <c r="A6619" s="1">
        <v>42762</v>
      </c>
      <c r="B6619">
        <v>360000</v>
      </c>
      <c r="C6619" t="s">
        <v>13</v>
      </c>
      <c r="D6619" t="s">
        <v>12427</v>
      </c>
      <c r="E6619" t="s">
        <v>10</v>
      </c>
      <c r="F6619">
        <v>3011</v>
      </c>
      <c r="G6619">
        <v>2</v>
      </c>
      <c r="H6619">
        <v>1</v>
      </c>
      <c r="I6619">
        <v>1</v>
      </c>
      <c r="J6619">
        <v>0</v>
      </c>
      <c r="L6619" t="s">
        <v>6722</v>
      </c>
      <c r="M6619" t="s">
        <v>22</v>
      </c>
      <c r="N6619" t="s">
        <v>21</v>
      </c>
      <c r="O6619" s="6" t="str">
        <f>INDEX(lkp_Region,MATCH(tbl_Sales[[#This Row],[Suburb]],lkp_Suburb,0))</f>
        <v>Western Metropolitan</v>
      </c>
      <c r="P6619" s="6">
        <f>MONTH(tbl_Sales[[#This Row],[Date]])</f>
        <v>1</v>
      </c>
      <c r="Q6619" s="6">
        <f>YEAR(tbl_Sales[[#This Row],[Date]])</f>
        <v>2017</v>
      </c>
    </row>
    <row r="6620" spans="1:17" x14ac:dyDescent="0.25">
      <c r="A6620" s="1">
        <v>42762</v>
      </c>
      <c r="B6620">
        <v>475000</v>
      </c>
      <c r="C6620" t="s">
        <v>51</v>
      </c>
      <c r="D6620" t="s">
        <v>12423</v>
      </c>
      <c r="E6620" t="s">
        <v>10</v>
      </c>
      <c r="F6620">
        <v>3019</v>
      </c>
      <c r="G6620">
        <v>2</v>
      </c>
      <c r="H6620">
        <v>1</v>
      </c>
      <c r="I6620">
        <v>1</v>
      </c>
      <c r="J6620">
        <v>115</v>
      </c>
      <c r="K6620">
        <v>1980</v>
      </c>
      <c r="L6620" t="s">
        <v>6723</v>
      </c>
      <c r="M6620" t="s">
        <v>436</v>
      </c>
      <c r="N6620" t="s">
        <v>21</v>
      </c>
      <c r="O6620" s="6" t="str">
        <f>INDEX(lkp_Region,MATCH(tbl_Sales[[#This Row],[Suburb]],lkp_Suburb,0))</f>
        <v>Western Metropolitan</v>
      </c>
      <c r="P6620" s="6">
        <f>MONTH(tbl_Sales[[#This Row],[Date]])</f>
        <v>1</v>
      </c>
      <c r="Q6620" s="6">
        <f>YEAR(tbl_Sales[[#This Row],[Date]])</f>
        <v>2017</v>
      </c>
    </row>
    <row r="6621" spans="1:17" x14ac:dyDescent="0.25">
      <c r="A6621" s="1">
        <v>42762</v>
      </c>
      <c r="B6621">
        <v>510000</v>
      </c>
      <c r="C6621" t="s">
        <v>13</v>
      </c>
      <c r="D6621" t="s">
        <v>12428</v>
      </c>
      <c r="E6621" t="s">
        <v>5</v>
      </c>
      <c r="F6621">
        <v>3184</v>
      </c>
      <c r="G6621">
        <v>2</v>
      </c>
      <c r="H6621">
        <v>1</v>
      </c>
      <c r="I6621">
        <v>1</v>
      </c>
      <c r="J6621">
        <v>0</v>
      </c>
      <c r="K6621">
        <v>1950</v>
      </c>
      <c r="L6621" t="s">
        <v>6724</v>
      </c>
      <c r="M6621" t="s">
        <v>58</v>
      </c>
      <c r="N6621" t="s">
        <v>57</v>
      </c>
      <c r="O6621" s="6" t="str">
        <f>INDEX(lkp_Region,MATCH(tbl_Sales[[#This Row],[Suburb]],lkp_Suburb,0))</f>
        <v>Southern Metropolitan</v>
      </c>
      <c r="P6621" s="6">
        <f>MONTH(tbl_Sales[[#This Row],[Date]])</f>
        <v>1</v>
      </c>
      <c r="Q6621" s="6">
        <f>YEAR(tbl_Sales[[#This Row],[Date]])</f>
        <v>2017</v>
      </c>
    </row>
    <row r="6622" spans="1:17" x14ac:dyDescent="0.25">
      <c r="A6622" s="1">
        <v>42762</v>
      </c>
      <c r="B6622">
        <v>660000</v>
      </c>
      <c r="C6622" t="s">
        <v>2</v>
      </c>
      <c r="D6622" t="s">
        <v>12432</v>
      </c>
      <c r="E6622" t="s">
        <v>10</v>
      </c>
      <c r="F6622">
        <v>3020</v>
      </c>
      <c r="G6622">
        <v>3</v>
      </c>
      <c r="H6622">
        <v>1</v>
      </c>
      <c r="I6622">
        <v>4</v>
      </c>
      <c r="J6622">
        <v>700</v>
      </c>
      <c r="L6622" t="s">
        <v>6725</v>
      </c>
      <c r="M6622" t="s">
        <v>141</v>
      </c>
      <c r="N6622" t="s">
        <v>3</v>
      </c>
      <c r="O6622" s="6" t="str">
        <f>INDEX(lkp_Region,MATCH(tbl_Sales[[#This Row],[Suburb]],lkp_Suburb,0))</f>
        <v>Western Metropolitan</v>
      </c>
      <c r="P6622" s="6">
        <f>MONTH(tbl_Sales[[#This Row],[Date]])</f>
        <v>1</v>
      </c>
      <c r="Q6622" s="6">
        <f>YEAR(tbl_Sales[[#This Row],[Date]])</f>
        <v>2017</v>
      </c>
    </row>
    <row r="6623" spans="1:17" x14ac:dyDescent="0.25">
      <c r="A6623" s="1">
        <v>42762</v>
      </c>
      <c r="B6623">
        <v>2105000</v>
      </c>
      <c r="C6623" t="s">
        <v>2</v>
      </c>
      <c r="D6623" t="s">
        <v>12425</v>
      </c>
      <c r="E6623" t="s">
        <v>10</v>
      </c>
      <c r="F6623">
        <v>3124</v>
      </c>
      <c r="G6623">
        <v>3</v>
      </c>
      <c r="H6623">
        <v>1</v>
      </c>
      <c r="I6623">
        <v>2</v>
      </c>
      <c r="J6623">
        <v>692</v>
      </c>
      <c r="K6623">
        <v>1940</v>
      </c>
      <c r="L6623" t="s">
        <v>6726</v>
      </c>
      <c r="M6623" t="s">
        <v>209</v>
      </c>
      <c r="N6623" t="s">
        <v>101</v>
      </c>
      <c r="O6623" s="6" t="str">
        <f>INDEX(lkp_Region,MATCH(tbl_Sales[[#This Row],[Suburb]],lkp_Suburb,0))</f>
        <v>Southern Metropolitan</v>
      </c>
      <c r="P6623" s="6">
        <f>MONTH(tbl_Sales[[#This Row],[Date]])</f>
        <v>1</v>
      </c>
      <c r="Q6623" s="6">
        <f>YEAR(tbl_Sales[[#This Row],[Date]])</f>
        <v>2017</v>
      </c>
    </row>
    <row r="6624" spans="1:17" x14ac:dyDescent="0.25">
      <c r="A6624" s="1">
        <v>42762</v>
      </c>
      <c r="B6624">
        <v>2265000</v>
      </c>
      <c r="C6624" t="s">
        <v>2</v>
      </c>
      <c r="D6624" t="s">
        <v>12429</v>
      </c>
      <c r="E6624" t="s">
        <v>10</v>
      </c>
      <c r="F6624">
        <v>3101</v>
      </c>
      <c r="G6624">
        <v>4</v>
      </c>
      <c r="H6624">
        <v>1</v>
      </c>
      <c r="I6624">
        <v>1</v>
      </c>
      <c r="J6624">
        <v>650</v>
      </c>
      <c r="K6624">
        <v>1930</v>
      </c>
      <c r="L6624" t="s">
        <v>6727</v>
      </c>
      <c r="M6624" t="s">
        <v>145</v>
      </c>
      <c r="N6624" t="s">
        <v>101</v>
      </c>
      <c r="O6624" s="6" t="str">
        <f>INDEX(lkp_Region,MATCH(tbl_Sales[[#This Row],[Suburb]],lkp_Suburb,0))</f>
        <v>Southern Metropolitan</v>
      </c>
      <c r="P6624" s="6">
        <f>MONTH(tbl_Sales[[#This Row],[Date]])</f>
        <v>1</v>
      </c>
      <c r="Q6624" s="6">
        <f>YEAR(tbl_Sales[[#This Row],[Date]])</f>
        <v>2017</v>
      </c>
    </row>
    <row r="6625" spans="1:17" x14ac:dyDescent="0.25">
      <c r="A6625" s="1">
        <v>42762</v>
      </c>
      <c r="B6625">
        <v>2517500</v>
      </c>
      <c r="C6625" t="s">
        <v>51</v>
      </c>
      <c r="D6625" t="s">
        <v>12427</v>
      </c>
      <c r="E6625" t="s">
        <v>5</v>
      </c>
      <c r="F6625">
        <v>3186</v>
      </c>
      <c r="G6625">
        <v>3</v>
      </c>
      <c r="H6625">
        <v>3</v>
      </c>
      <c r="I6625">
        <v>2</v>
      </c>
      <c r="J6625">
        <v>311</v>
      </c>
      <c r="L6625" t="s">
        <v>6728</v>
      </c>
      <c r="M6625" t="s">
        <v>105</v>
      </c>
      <c r="N6625" t="s">
        <v>107</v>
      </c>
      <c r="O6625" s="6" t="str">
        <f>INDEX(lkp_Region,MATCH(tbl_Sales[[#This Row],[Suburb]],lkp_Suburb,0))</f>
        <v>Southern Metropolitan</v>
      </c>
      <c r="P6625" s="6">
        <f>MONTH(tbl_Sales[[#This Row],[Date]])</f>
        <v>1</v>
      </c>
      <c r="Q6625" s="6">
        <f>YEAR(tbl_Sales[[#This Row],[Date]])</f>
        <v>2017</v>
      </c>
    </row>
    <row r="6626" spans="1:17" x14ac:dyDescent="0.25">
      <c r="A6626" s="1">
        <v>42762</v>
      </c>
      <c r="B6626">
        <v>440000</v>
      </c>
      <c r="C6626" t="s">
        <v>13</v>
      </c>
      <c r="D6626" t="s">
        <v>12423</v>
      </c>
      <c r="E6626" t="s">
        <v>5</v>
      </c>
      <c r="F6626">
        <v>3079</v>
      </c>
      <c r="G6626">
        <v>2</v>
      </c>
      <c r="H6626">
        <v>1</v>
      </c>
      <c r="I6626">
        <v>0</v>
      </c>
      <c r="J6626">
        <v>0</v>
      </c>
      <c r="K6626">
        <v>1960</v>
      </c>
      <c r="L6626" t="s">
        <v>6729</v>
      </c>
      <c r="M6626" t="s">
        <v>213</v>
      </c>
      <c r="N6626" t="s">
        <v>150</v>
      </c>
      <c r="O6626" s="6" t="str">
        <f>INDEX(lkp_Region,MATCH(tbl_Sales[[#This Row],[Suburb]],lkp_Suburb,0))</f>
        <v>Eastern Metropolitan</v>
      </c>
      <c r="P6626" s="6">
        <f>MONTH(tbl_Sales[[#This Row],[Date]])</f>
        <v>1</v>
      </c>
      <c r="Q6626" s="6">
        <f>YEAR(tbl_Sales[[#This Row],[Date]])</f>
        <v>2017</v>
      </c>
    </row>
    <row r="6627" spans="1:17" x14ac:dyDescent="0.25">
      <c r="A6627" s="1">
        <v>42763</v>
      </c>
      <c r="B6627">
        <v>1801000</v>
      </c>
      <c r="C6627" t="s">
        <v>2</v>
      </c>
      <c r="D6627" t="s">
        <v>12428</v>
      </c>
      <c r="E6627" t="s">
        <v>10</v>
      </c>
      <c r="F6627">
        <v>3206</v>
      </c>
      <c r="G6627">
        <v>3</v>
      </c>
      <c r="H6627">
        <v>1</v>
      </c>
      <c r="I6627">
        <v>1</v>
      </c>
      <c r="J6627">
        <v>202</v>
      </c>
      <c r="L6627" t="s">
        <v>6730</v>
      </c>
      <c r="M6627" t="s">
        <v>113</v>
      </c>
      <c r="N6627" t="s">
        <v>26</v>
      </c>
      <c r="O6627" s="6" t="str">
        <f>INDEX(lkp_Region,MATCH(tbl_Sales[[#This Row],[Suburb]],lkp_Suburb,0))</f>
        <v>Southern Metropolitan</v>
      </c>
      <c r="P6627" s="6">
        <f>MONTH(tbl_Sales[[#This Row],[Date]])</f>
        <v>1</v>
      </c>
      <c r="Q6627" s="6">
        <f>YEAR(tbl_Sales[[#This Row],[Date]])</f>
        <v>2017</v>
      </c>
    </row>
    <row r="6628" spans="1:17" x14ac:dyDescent="0.25">
      <c r="A6628" s="1">
        <v>42763</v>
      </c>
      <c r="B6628">
        <v>801000</v>
      </c>
      <c r="C6628" t="s">
        <v>51</v>
      </c>
      <c r="D6628" t="s">
        <v>12429</v>
      </c>
      <c r="E6628" t="s">
        <v>10</v>
      </c>
      <c r="F6628">
        <v>3056</v>
      </c>
      <c r="G6628">
        <v>2</v>
      </c>
      <c r="H6628">
        <v>2</v>
      </c>
      <c r="I6628">
        <v>1</v>
      </c>
      <c r="J6628">
        <v>156</v>
      </c>
      <c r="K6628">
        <v>2007</v>
      </c>
      <c r="L6628" t="s">
        <v>6731</v>
      </c>
      <c r="M6628" t="s">
        <v>117</v>
      </c>
      <c r="N6628" t="s">
        <v>18</v>
      </c>
      <c r="O6628" s="6" t="str">
        <f>INDEX(lkp_Region,MATCH(tbl_Sales[[#This Row],[Suburb]],lkp_Suburb,0))</f>
        <v>Northern Metropolitan</v>
      </c>
      <c r="P6628" s="6">
        <f>MONTH(tbl_Sales[[#This Row],[Date]])</f>
        <v>1</v>
      </c>
      <c r="Q6628" s="6">
        <f>YEAR(tbl_Sales[[#This Row],[Date]])</f>
        <v>2017</v>
      </c>
    </row>
    <row r="6629" spans="1:17" x14ac:dyDescent="0.25">
      <c r="A6629" s="1">
        <v>42763</v>
      </c>
      <c r="B6629">
        <v>810000</v>
      </c>
      <c r="C6629" t="s">
        <v>2</v>
      </c>
      <c r="D6629" t="s">
        <v>12428</v>
      </c>
      <c r="E6629" t="s">
        <v>10</v>
      </c>
      <c r="F6629">
        <v>3044</v>
      </c>
      <c r="G6629">
        <v>3</v>
      </c>
      <c r="H6629">
        <v>1</v>
      </c>
      <c r="I6629">
        <v>1</v>
      </c>
      <c r="J6629">
        <v>470</v>
      </c>
      <c r="L6629" t="s">
        <v>6732</v>
      </c>
      <c r="M6629" t="s">
        <v>115</v>
      </c>
      <c r="N6629" t="s">
        <v>18</v>
      </c>
      <c r="O6629" s="6" t="str">
        <f>INDEX(lkp_Region,MATCH(tbl_Sales[[#This Row],[Suburb]],lkp_Suburb,0))</f>
        <v>Northern Metropolitan</v>
      </c>
      <c r="P6629" s="6">
        <f>MONTH(tbl_Sales[[#This Row],[Date]])</f>
        <v>1</v>
      </c>
      <c r="Q6629" s="6">
        <f>YEAR(tbl_Sales[[#This Row],[Date]])</f>
        <v>2017</v>
      </c>
    </row>
    <row r="6630" spans="1:17" x14ac:dyDescent="0.25">
      <c r="A6630" s="1">
        <v>42763</v>
      </c>
      <c r="B6630">
        <v>918000</v>
      </c>
      <c r="C6630" t="s">
        <v>2</v>
      </c>
      <c r="D6630" t="s">
        <v>12428</v>
      </c>
      <c r="E6630" t="s">
        <v>10</v>
      </c>
      <c r="F6630">
        <v>3046</v>
      </c>
      <c r="G6630">
        <v>4</v>
      </c>
      <c r="H6630">
        <v>2</v>
      </c>
      <c r="I6630">
        <v>2</v>
      </c>
      <c r="J6630">
        <v>763</v>
      </c>
      <c r="L6630" t="s">
        <v>6733</v>
      </c>
      <c r="M6630" t="s">
        <v>391</v>
      </c>
      <c r="N6630" t="s">
        <v>18</v>
      </c>
      <c r="O6630" s="6" t="str">
        <f>INDEX(lkp_Region,MATCH(tbl_Sales[[#This Row],[Suburb]],lkp_Suburb,0))</f>
        <v>Northern Metropolitan</v>
      </c>
      <c r="P6630" s="6">
        <f>MONTH(tbl_Sales[[#This Row],[Date]])</f>
        <v>1</v>
      </c>
      <c r="Q6630" s="6">
        <f>YEAR(tbl_Sales[[#This Row],[Date]])</f>
        <v>2017</v>
      </c>
    </row>
    <row r="6631" spans="1:17" x14ac:dyDescent="0.25">
      <c r="A6631" s="1">
        <v>42763</v>
      </c>
      <c r="B6631">
        <v>1350000</v>
      </c>
      <c r="C6631" t="s">
        <v>2</v>
      </c>
      <c r="D6631" t="s">
        <v>12427</v>
      </c>
      <c r="E6631" t="s">
        <v>10</v>
      </c>
      <c r="F6631">
        <v>3046</v>
      </c>
      <c r="G6631">
        <v>4</v>
      </c>
      <c r="H6631">
        <v>2</v>
      </c>
      <c r="I6631">
        <v>2</v>
      </c>
      <c r="J6631">
        <v>590</v>
      </c>
      <c r="L6631" t="s">
        <v>6734</v>
      </c>
      <c r="M6631" t="s">
        <v>680</v>
      </c>
      <c r="N6631" t="s">
        <v>18</v>
      </c>
      <c r="O6631" s="6" t="str">
        <f>INDEX(lkp_Region,MATCH(tbl_Sales[[#This Row],[Suburb]],lkp_Suburb,0))</f>
        <v>Northern Metropolitan</v>
      </c>
      <c r="P6631" s="6">
        <f>MONTH(tbl_Sales[[#This Row],[Date]])</f>
        <v>1</v>
      </c>
      <c r="Q6631" s="6">
        <f>YEAR(tbl_Sales[[#This Row],[Date]])</f>
        <v>2017</v>
      </c>
    </row>
    <row r="6632" spans="1:17" x14ac:dyDescent="0.25">
      <c r="A6632" s="1">
        <v>42763</v>
      </c>
      <c r="B6632">
        <v>841000</v>
      </c>
      <c r="C6632" t="s">
        <v>51</v>
      </c>
      <c r="D6632" t="s">
        <v>12429</v>
      </c>
      <c r="E6632" t="s">
        <v>10</v>
      </c>
      <c r="F6632">
        <v>3011</v>
      </c>
      <c r="G6632">
        <v>4</v>
      </c>
      <c r="H6632">
        <v>2</v>
      </c>
      <c r="I6632">
        <v>2</v>
      </c>
      <c r="J6632">
        <v>250</v>
      </c>
      <c r="K6632">
        <v>2000</v>
      </c>
      <c r="L6632" t="s">
        <v>6735</v>
      </c>
      <c r="M6632" t="s">
        <v>22</v>
      </c>
      <c r="N6632" t="s">
        <v>21</v>
      </c>
      <c r="O6632" s="6" t="str">
        <f>INDEX(lkp_Region,MATCH(tbl_Sales[[#This Row],[Suburb]],lkp_Suburb,0))</f>
        <v>Western Metropolitan</v>
      </c>
      <c r="P6632" s="6">
        <f>MONTH(tbl_Sales[[#This Row],[Date]])</f>
        <v>1</v>
      </c>
      <c r="Q6632" s="6">
        <f>YEAR(tbl_Sales[[#This Row],[Date]])</f>
        <v>2017</v>
      </c>
    </row>
    <row r="6633" spans="1:17" x14ac:dyDescent="0.25">
      <c r="A6633" s="1">
        <v>42763</v>
      </c>
      <c r="B6633">
        <v>876000</v>
      </c>
      <c r="C6633" t="s">
        <v>2</v>
      </c>
      <c r="D6633" t="s">
        <v>12431</v>
      </c>
      <c r="E6633" t="s">
        <v>10</v>
      </c>
      <c r="F6633">
        <v>3011</v>
      </c>
      <c r="G6633">
        <v>3</v>
      </c>
      <c r="H6633">
        <v>2</v>
      </c>
      <c r="I6633">
        <v>2</v>
      </c>
      <c r="J6633">
        <v>204</v>
      </c>
      <c r="K6633">
        <v>1990</v>
      </c>
      <c r="L6633" t="s">
        <v>6736</v>
      </c>
      <c r="M6633" t="s">
        <v>22</v>
      </c>
      <c r="N6633" t="s">
        <v>21</v>
      </c>
      <c r="O6633" s="6" t="str">
        <f>INDEX(lkp_Region,MATCH(tbl_Sales[[#This Row],[Suburb]],lkp_Suburb,0))</f>
        <v>Western Metropolitan</v>
      </c>
      <c r="P6633" s="6">
        <f>MONTH(tbl_Sales[[#This Row],[Date]])</f>
        <v>1</v>
      </c>
      <c r="Q6633" s="6">
        <f>YEAR(tbl_Sales[[#This Row],[Date]])</f>
        <v>2017</v>
      </c>
    </row>
    <row r="6634" spans="1:17" x14ac:dyDescent="0.25">
      <c r="A6634" s="1">
        <v>42763</v>
      </c>
      <c r="B6634">
        <v>931000</v>
      </c>
      <c r="C6634" t="s">
        <v>2</v>
      </c>
      <c r="D6634" t="s">
        <v>12432</v>
      </c>
      <c r="E6634" t="s">
        <v>10</v>
      </c>
      <c r="F6634">
        <v>3013</v>
      </c>
      <c r="G6634">
        <v>3</v>
      </c>
      <c r="H6634">
        <v>1</v>
      </c>
      <c r="I6634">
        <v>1</v>
      </c>
      <c r="J6634">
        <v>442</v>
      </c>
      <c r="L6634" t="s">
        <v>6737</v>
      </c>
      <c r="M6634" t="s">
        <v>65</v>
      </c>
      <c r="N6634" t="s">
        <v>21</v>
      </c>
      <c r="O6634" s="6" t="str">
        <f>INDEX(lkp_Region,MATCH(tbl_Sales[[#This Row],[Suburb]],lkp_Suburb,0))</f>
        <v>Western Metropolitan</v>
      </c>
      <c r="P6634" s="6">
        <f>MONTH(tbl_Sales[[#This Row],[Date]])</f>
        <v>1</v>
      </c>
      <c r="Q6634" s="6">
        <f>YEAR(tbl_Sales[[#This Row],[Date]])</f>
        <v>2017</v>
      </c>
    </row>
    <row r="6635" spans="1:17" x14ac:dyDescent="0.25">
      <c r="A6635" s="1">
        <v>42763</v>
      </c>
      <c r="B6635">
        <v>1240000</v>
      </c>
      <c r="C6635" t="s">
        <v>51</v>
      </c>
      <c r="D6635" t="s">
        <v>12429</v>
      </c>
      <c r="E6635" t="s">
        <v>10</v>
      </c>
      <c r="F6635">
        <v>3165</v>
      </c>
      <c r="G6635">
        <v>3</v>
      </c>
      <c r="H6635">
        <v>2</v>
      </c>
      <c r="I6635">
        <v>2</v>
      </c>
      <c r="J6635">
        <v>518</v>
      </c>
      <c r="L6635" t="s">
        <v>6738</v>
      </c>
      <c r="M6635" t="s">
        <v>138</v>
      </c>
      <c r="N6635" t="s">
        <v>57</v>
      </c>
      <c r="O6635" s="6" t="str">
        <f>INDEX(lkp_Region,MATCH(tbl_Sales[[#This Row],[Suburb]],lkp_Suburb,0))</f>
        <v>Southern Metropolitan</v>
      </c>
      <c r="P6635" s="6">
        <f>MONTH(tbl_Sales[[#This Row],[Date]])</f>
        <v>1</v>
      </c>
      <c r="Q6635" s="6">
        <f>YEAR(tbl_Sales[[#This Row],[Date]])</f>
        <v>2017</v>
      </c>
    </row>
    <row r="6636" spans="1:17" x14ac:dyDescent="0.25">
      <c r="A6636" s="1">
        <v>42763</v>
      </c>
      <c r="B6636">
        <v>645000</v>
      </c>
      <c r="C6636" t="s">
        <v>13</v>
      </c>
      <c r="D6636" t="s">
        <v>12427</v>
      </c>
      <c r="E6636" t="s">
        <v>10</v>
      </c>
      <c r="F6636">
        <v>3073</v>
      </c>
      <c r="G6636">
        <v>3</v>
      </c>
      <c r="H6636">
        <v>1</v>
      </c>
      <c r="I6636">
        <v>2</v>
      </c>
      <c r="J6636">
        <v>280</v>
      </c>
      <c r="K6636">
        <v>2002</v>
      </c>
      <c r="L6636" t="s">
        <v>6739</v>
      </c>
      <c r="M6636" t="s">
        <v>93</v>
      </c>
      <c r="N6636" t="s">
        <v>62</v>
      </c>
      <c r="O6636" s="6" t="str">
        <f>INDEX(lkp_Region,MATCH(tbl_Sales[[#This Row],[Suburb]],lkp_Suburb,0))</f>
        <v>Northern Metropolitan</v>
      </c>
      <c r="P6636" s="6">
        <f>MONTH(tbl_Sales[[#This Row],[Date]])</f>
        <v>1</v>
      </c>
      <c r="Q6636" s="6">
        <f>YEAR(tbl_Sales[[#This Row],[Date]])</f>
        <v>2017</v>
      </c>
    </row>
    <row r="6637" spans="1:17" x14ac:dyDescent="0.25">
      <c r="A6637" s="1">
        <v>42763</v>
      </c>
      <c r="B6637">
        <v>2850000</v>
      </c>
      <c r="C6637" t="s">
        <v>2</v>
      </c>
      <c r="D6637" t="s">
        <v>12427</v>
      </c>
      <c r="E6637" t="s">
        <v>10</v>
      </c>
      <c r="F6637">
        <v>3101</v>
      </c>
      <c r="G6637">
        <v>4</v>
      </c>
      <c r="H6637">
        <v>2</v>
      </c>
      <c r="I6637">
        <v>4</v>
      </c>
      <c r="J6637">
        <v>690</v>
      </c>
      <c r="K6637">
        <v>1890</v>
      </c>
      <c r="L6637" t="s">
        <v>6740</v>
      </c>
      <c r="M6637" t="s">
        <v>145</v>
      </c>
      <c r="N6637" t="s">
        <v>101</v>
      </c>
      <c r="O6637" s="6" t="str">
        <f>INDEX(lkp_Region,MATCH(tbl_Sales[[#This Row],[Suburb]],lkp_Suburb,0))</f>
        <v>Southern Metropolitan</v>
      </c>
      <c r="P6637" s="6">
        <f>MONTH(tbl_Sales[[#This Row],[Date]])</f>
        <v>1</v>
      </c>
      <c r="Q6637" s="6">
        <f>YEAR(tbl_Sales[[#This Row],[Date]])</f>
        <v>2017</v>
      </c>
    </row>
    <row r="6638" spans="1:17" x14ac:dyDescent="0.25">
      <c r="A6638" s="1">
        <v>42763</v>
      </c>
      <c r="B6638">
        <v>3300000</v>
      </c>
      <c r="C6638" t="s">
        <v>2</v>
      </c>
      <c r="D6638" t="s">
        <v>12425</v>
      </c>
      <c r="E6638" t="s">
        <v>10</v>
      </c>
      <c r="F6638">
        <v>3124</v>
      </c>
      <c r="G6638">
        <v>3</v>
      </c>
      <c r="H6638">
        <v>3</v>
      </c>
      <c r="I6638">
        <v>2</v>
      </c>
      <c r="J6638">
        <v>417</v>
      </c>
      <c r="K6638">
        <v>2016</v>
      </c>
      <c r="L6638" t="s">
        <v>6741</v>
      </c>
      <c r="M6638" t="s">
        <v>209</v>
      </c>
      <c r="N6638" t="s">
        <v>101</v>
      </c>
      <c r="O6638" s="6" t="str">
        <f>INDEX(lkp_Region,MATCH(tbl_Sales[[#This Row],[Suburb]],lkp_Suburb,0))</f>
        <v>Southern Metropolitan</v>
      </c>
      <c r="P6638" s="6">
        <f>MONTH(tbl_Sales[[#This Row],[Date]])</f>
        <v>1</v>
      </c>
      <c r="Q6638" s="6">
        <f>YEAR(tbl_Sales[[#This Row],[Date]])</f>
        <v>2017</v>
      </c>
    </row>
    <row r="6639" spans="1:17" x14ac:dyDescent="0.25">
      <c r="A6639" s="1">
        <v>42763</v>
      </c>
      <c r="B6639">
        <v>1457500</v>
      </c>
      <c r="C6639" t="s">
        <v>13</v>
      </c>
      <c r="D6639" t="s">
        <v>12428</v>
      </c>
      <c r="E6639" t="s">
        <v>10</v>
      </c>
      <c r="F6639">
        <v>3188</v>
      </c>
      <c r="G6639">
        <v>3</v>
      </c>
      <c r="H6639">
        <v>2</v>
      </c>
      <c r="I6639">
        <v>2</v>
      </c>
      <c r="J6639">
        <v>0</v>
      </c>
      <c r="L6639" t="s">
        <v>6742</v>
      </c>
      <c r="M6639" t="s">
        <v>176</v>
      </c>
      <c r="N6639" t="s">
        <v>107</v>
      </c>
      <c r="O6639" s="6" t="str">
        <f>INDEX(lkp_Region,MATCH(tbl_Sales[[#This Row],[Suburb]],lkp_Suburb,0))</f>
        <v>Southern Metropolitan</v>
      </c>
      <c r="P6639" s="6">
        <f>MONTH(tbl_Sales[[#This Row],[Date]])</f>
        <v>1</v>
      </c>
      <c r="Q6639" s="6">
        <f>YEAR(tbl_Sales[[#This Row],[Date]])</f>
        <v>2017</v>
      </c>
    </row>
    <row r="6640" spans="1:17" x14ac:dyDescent="0.25">
      <c r="A6640" s="1">
        <v>42764</v>
      </c>
      <c r="B6640">
        <v>880000</v>
      </c>
      <c r="C6640" t="s">
        <v>2</v>
      </c>
      <c r="D6640" t="s">
        <v>12427</v>
      </c>
      <c r="E6640" t="s">
        <v>10</v>
      </c>
      <c r="F6640">
        <v>3128</v>
      </c>
      <c r="G6640">
        <v>4</v>
      </c>
      <c r="H6640">
        <v>2</v>
      </c>
      <c r="I6640">
        <v>2</v>
      </c>
      <c r="J6640">
        <v>206</v>
      </c>
      <c r="K6640">
        <v>2003</v>
      </c>
      <c r="L6640" t="s">
        <v>6743</v>
      </c>
      <c r="M6640" t="s">
        <v>151</v>
      </c>
      <c r="N6640" t="s">
        <v>14</v>
      </c>
      <c r="O6640" s="6" t="str">
        <f>INDEX(lkp_Region,MATCH(tbl_Sales[[#This Row],[Suburb]],lkp_Suburb,0))</f>
        <v>Eastern Metropolitan</v>
      </c>
      <c r="P6640" s="6">
        <f>MONTH(tbl_Sales[[#This Row],[Date]])</f>
        <v>1</v>
      </c>
      <c r="Q6640" s="6">
        <f>YEAR(tbl_Sales[[#This Row],[Date]])</f>
        <v>2017</v>
      </c>
    </row>
    <row r="6641" spans="1:17" x14ac:dyDescent="0.25">
      <c r="A6641" s="1">
        <v>42764</v>
      </c>
      <c r="B6641">
        <v>967000</v>
      </c>
      <c r="C6641" t="s">
        <v>2</v>
      </c>
      <c r="D6641" t="s">
        <v>12427</v>
      </c>
      <c r="E6641" t="s">
        <v>10</v>
      </c>
      <c r="F6641">
        <v>3058</v>
      </c>
      <c r="G6641">
        <v>3</v>
      </c>
      <c r="H6641">
        <v>1</v>
      </c>
      <c r="I6641">
        <v>1</v>
      </c>
      <c r="J6641">
        <v>169</v>
      </c>
      <c r="L6641" t="s">
        <v>6744</v>
      </c>
      <c r="M6641" t="s">
        <v>41</v>
      </c>
      <c r="N6641" t="s">
        <v>18</v>
      </c>
      <c r="O6641" s="6" t="str">
        <f>INDEX(lkp_Region,MATCH(tbl_Sales[[#This Row],[Suburb]],lkp_Suburb,0))</f>
        <v>Northern Metropolitan</v>
      </c>
      <c r="P6641" s="6">
        <f>MONTH(tbl_Sales[[#This Row],[Date]])</f>
        <v>1</v>
      </c>
      <c r="Q6641" s="6">
        <f>YEAR(tbl_Sales[[#This Row],[Date]])</f>
        <v>2017</v>
      </c>
    </row>
    <row r="6642" spans="1:17" x14ac:dyDescent="0.25">
      <c r="A6642" s="1">
        <v>42764</v>
      </c>
      <c r="B6642">
        <v>585000</v>
      </c>
      <c r="C6642" t="s">
        <v>51</v>
      </c>
      <c r="D6642" t="s">
        <v>12423</v>
      </c>
      <c r="E6642" t="s">
        <v>10</v>
      </c>
      <c r="F6642">
        <v>3034</v>
      </c>
      <c r="G6642">
        <v>2</v>
      </c>
      <c r="H6642">
        <v>1</v>
      </c>
      <c r="I6642">
        <v>1</v>
      </c>
      <c r="J6642">
        <v>136</v>
      </c>
      <c r="K6642">
        <v>2012</v>
      </c>
      <c r="L6642" t="s">
        <v>6745</v>
      </c>
      <c r="M6642" t="s">
        <v>524</v>
      </c>
      <c r="N6642" t="s">
        <v>49</v>
      </c>
      <c r="O6642" s="6" t="str">
        <f>INDEX(lkp_Region,MATCH(tbl_Sales[[#This Row],[Suburb]],lkp_Suburb,0))</f>
        <v>Western Metropolitan</v>
      </c>
      <c r="P6642" s="6">
        <f>MONTH(tbl_Sales[[#This Row],[Date]])</f>
        <v>1</v>
      </c>
      <c r="Q6642" s="6">
        <f>YEAR(tbl_Sales[[#This Row],[Date]])</f>
        <v>2017</v>
      </c>
    </row>
    <row r="6643" spans="1:17" x14ac:dyDescent="0.25">
      <c r="A6643" s="1">
        <v>42764</v>
      </c>
      <c r="B6643">
        <v>855000</v>
      </c>
      <c r="C6643" t="s">
        <v>2</v>
      </c>
      <c r="D6643" t="s">
        <v>12423</v>
      </c>
      <c r="E6643" t="s">
        <v>10</v>
      </c>
      <c r="F6643">
        <v>3147</v>
      </c>
      <c r="G6643">
        <v>3</v>
      </c>
      <c r="H6643">
        <v>2</v>
      </c>
      <c r="I6643">
        <v>1</v>
      </c>
      <c r="J6643">
        <v>320</v>
      </c>
      <c r="K6643">
        <v>1958</v>
      </c>
      <c r="L6643" t="s">
        <v>6746</v>
      </c>
      <c r="M6643" t="s">
        <v>609</v>
      </c>
      <c r="N6643" t="s">
        <v>31</v>
      </c>
      <c r="O6643" s="6" t="str">
        <f>INDEX(lkp_Region,MATCH(tbl_Sales[[#This Row],[Suburb]],lkp_Suburb,0))</f>
        <v>Southern Metropolitan</v>
      </c>
      <c r="P6643" s="6">
        <f>MONTH(tbl_Sales[[#This Row],[Date]])</f>
        <v>1</v>
      </c>
      <c r="Q6643" s="6">
        <f>YEAR(tbl_Sales[[#This Row],[Date]])</f>
        <v>2017</v>
      </c>
    </row>
    <row r="6644" spans="1:17" x14ac:dyDescent="0.25">
      <c r="A6644" s="1">
        <v>42764</v>
      </c>
      <c r="B6644">
        <v>483000</v>
      </c>
      <c r="C6644" t="s">
        <v>13</v>
      </c>
      <c r="D6644" t="s">
        <v>12430</v>
      </c>
      <c r="E6644" t="s">
        <v>10</v>
      </c>
      <c r="F6644">
        <v>3000</v>
      </c>
      <c r="G6644">
        <v>2</v>
      </c>
      <c r="H6644">
        <v>1</v>
      </c>
      <c r="I6644">
        <v>1</v>
      </c>
      <c r="J6644">
        <v>0</v>
      </c>
      <c r="K6644">
        <v>2004</v>
      </c>
      <c r="L6644" t="s">
        <v>6747</v>
      </c>
      <c r="M6644" t="s">
        <v>88</v>
      </c>
      <c r="N6644" t="s">
        <v>88</v>
      </c>
      <c r="O6644" s="6" t="str">
        <f>INDEX(lkp_Region,MATCH(tbl_Sales[[#This Row],[Suburb]],lkp_Suburb,0))</f>
        <v>Northern Metropolitan</v>
      </c>
      <c r="P6644" s="6">
        <f>MONTH(tbl_Sales[[#This Row],[Date]])</f>
        <v>1</v>
      </c>
      <c r="Q6644" s="6">
        <f>YEAR(tbl_Sales[[#This Row],[Date]])</f>
        <v>2017</v>
      </c>
    </row>
    <row r="6645" spans="1:17" x14ac:dyDescent="0.25">
      <c r="A6645" s="1">
        <v>42764</v>
      </c>
      <c r="B6645">
        <v>970000</v>
      </c>
      <c r="C6645" t="s">
        <v>2</v>
      </c>
      <c r="D6645" t="s">
        <v>12430</v>
      </c>
      <c r="E6645" t="s">
        <v>10</v>
      </c>
      <c r="F6645">
        <v>3025</v>
      </c>
      <c r="G6645">
        <v>4</v>
      </c>
      <c r="H6645">
        <v>1</v>
      </c>
      <c r="I6645">
        <v>2</v>
      </c>
      <c r="J6645">
        <v>708</v>
      </c>
      <c r="L6645" t="s">
        <v>6748</v>
      </c>
      <c r="M6645" t="s">
        <v>91</v>
      </c>
      <c r="N6645" t="s">
        <v>69</v>
      </c>
      <c r="O6645" s="6" t="str">
        <f>INDEX(lkp_Region,MATCH(tbl_Sales[[#This Row],[Suburb]],lkp_Suburb,0))</f>
        <v>Western Metropolitan</v>
      </c>
      <c r="P6645" s="6">
        <f>MONTH(tbl_Sales[[#This Row],[Date]])</f>
        <v>1</v>
      </c>
      <c r="Q6645" s="6">
        <f>YEAR(tbl_Sales[[#This Row],[Date]])</f>
        <v>2017</v>
      </c>
    </row>
    <row r="6646" spans="1:17" x14ac:dyDescent="0.25">
      <c r="A6646" s="1">
        <v>42764</v>
      </c>
      <c r="B6646">
        <v>1280000</v>
      </c>
      <c r="C6646" t="s">
        <v>2</v>
      </c>
      <c r="D6646" t="s">
        <v>12429</v>
      </c>
      <c r="E6646" t="s">
        <v>10</v>
      </c>
      <c r="F6646">
        <v>3204</v>
      </c>
      <c r="G6646">
        <v>3</v>
      </c>
      <c r="H6646">
        <v>2</v>
      </c>
      <c r="I6646">
        <v>4</v>
      </c>
      <c r="J6646">
        <v>587</v>
      </c>
      <c r="L6646" t="s">
        <v>6749</v>
      </c>
      <c r="M6646" t="s">
        <v>55</v>
      </c>
      <c r="N6646" t="s">
        <v>57</v>
      </c>
      <c r="O6646" s="6" t="str">
        <f>INDEX(lkp_Region,MATCH(tbl_Sales[[#This Row],[Suburb]],lkp_Suburb,0))</f>
        <v>Southern Metropolitan</v>
      </c>
      <c r="P6646" s="6">
        <f>MONTH(tbl_Sales[[#This Row],[Date]])</f>
        <v>1</v>
      </c>
      <c r="Q6646" s="6">
        <f>YEAR(tbl_Sales[[#This Row],[Date]])</f>
        <v>2017</v>
      </c>
    </row>
    <row r="6647" spans="1:17" x14ac:dyDescent="0.25">
      <c r="A6647" s="1">
        <v>42764</v>
      </c>
      <c r="B6647">
        <v>1430000</v>
      </c>
      <c r="C6647" t="s">
        <v>2</v>
      </c>
      <c r="D6647" t="s">
        <v>12427</v>
      </c>
      <c r="E6647" t="s">
        <v>10</v>
      </c>
      <c r="F6647">
        <v>3071</v>
      </c>
      <c r="G6647">
        <v>3</v>
      </c>
      <c r="H6647">
        <v>1</v>
      </c>
      <c r="I6647">
        <v>3</v>
      </c>
      <c r="J6647">
        <v>705</v>
      </c>
      <c r="L6647" t="s">
        <v>6750</v>
      </c>
      <c r="M6647" t="s">
        <v>60</v>
      </c>
      <c r="N6647" t="s">
        <v>62</v>
      </c>
      <c r="O6647" s="6" t="str">
        <f>INDEX(lkp_Region,MATCH(tbl_Sales[[#This Row],[Suburb]],lkp_Suburb,0))</f>
        <v>Northern Metropolitan</v>
      </c>
      <c r="P6647" s="6">
        <f>MONTH(tbl_Sales[[#This Row],[Date]])</f>
        <v>1</v>
      </c>
      <c r="Q6647" s="6">
        <f>YEAR(tbl_Sales[[#This Row],[Date]])</f>
        <v>2017</v>
      </c>
    </row>
    <row r="6648" spans="1:17" x14ac:dyDescent="0.25">
      <c r="A6648" s="1">
        <v>42764</v>
      </c>
      <c r="B6648">
        <v>780000</v>
      </c>
      <c r="C6648" t="s">
        <v>2</v>
      </c>
      <c r="D6648" t="s">
        <v>12428</v>
      </c>
      <c r="E6648" t="s">
        <v>10</v>
      </c>
      <c r="F6648">
        <v>3020</v>
      </c>
      <c r="G6648">
        <v>3</v>
      </c>
      <c r="H6648">
        <v>1</v>
      </c>
      <c r="I6648">
        <v>0</v>
      </c>
      <c r="J6648">
        <v>486</v>
      </c>
      <c r="K6648">
        <v>1943</v>
      </c>
      <c r="L6648" t="s">
        <v>6751</v>
      </c>
      <c r="M6648" t="s">
        <v>443</v>
      </c>
      <c r="N6648" t="s">
        <v>3</v>
      </c>
      <c r="O6648" s="6" t="str">
        <f>INDEX(lkp_Region,MATCH(tbl_Sales[[#This Row],[Suburb]],lkp_Suburb,0))</f>
        <v>Western Metropolitan</v>
      </c>
      <c r="P6648" s="6">
        <f>MONTH(tbl_Sales[[#This Row],[Date]])</f>
        <v>1</v>
      </c>
      <c r="Q6648" s="6">
        <f>YEAR(tbl_Sales[[#This Row],[Date]])</f>
        <v>2017</v>
      </c>
    </row>
    <row r="6649" spans="1:17" x14ac:dyDescent="0.25">
      <c r="A6649" s="1">
        <v>42764</v>
      </c>
      <c r="B6649">
        <v>888000</v>
      </c>
      <c r="C6649" t="s">
        <v>2</v>
      </c>
      <c r="D6649" t="s">
        <v>12423</v>
      </c>
      <c r="E6649" t="s">
        <v>10</v>
      </c>
      <c r="F6649">
        <v>3020</v>
      </c>
      <c r="G6649">
        <v>4</v>
      </c>
      <c r="H6649">
        <v>1</v>
      </c>
      <c r="I6649">
        <v>2</v>
      </c>
      <c r="J6649">
        <v>562</v>
      </c>
      <c r="L6649" t="s">
        <v>6752</v>
      </c>
      <c r="M6649" t="s">
        <v>443</v>
      </c>
      <c r="N6649" t="s">
        <v>3</v>
      </c>
      <c r="O6649" s="6" t="str">
        <f>INDEX(lkp_Region,MATCH(tbl_Sales[[#This Row],[Suburb]],lkp_Suburb,0))</f>
        <v>Western Metropolitan</v>
      </c>
      <c r="P6649" s="6">
        <f>MONTH(tbl_Sales[[#This Row],[Date]])</f>
        <v>1</v>
      </c>
      <c r="Q6649" s="6">
        <f>YEAR(tbl_Sales[[#This Row],[Date]])</f>
        <v>2017</v>
      </c>
    </row>
    <row r="6650" spans="1:17" x14ac:dyDescent="0.25">
      <c r="A6650" s="1">
        <v>42764</v>
      </c>
      <c r="B6650">
        <v>1950000</v>
      </c>
      <c r="C6650" t="s">
        <v>2</v>
      </c>
      <c r="D6650" t="s">
        <v>12427</v>
      </c>
      <c r="E6650" t="s">
        <v>5</v>
      </c>
      <c r="F6650">
        <v>3146</v>
      </c>
      <c r="G6650">
        <v>4</v>
      </c>
      <c r="H6650">
        <v>2</v>
      </c>
      <c r="I6650">
        <v>2</v>
      </c>
      <c r="J6650">
        <v>775</v>
      </c>
      <c r="K6650">
        <v>1960</v>
      </c>
      <c r="L6650" t="s">
        <v>6753</v>
      </c>
      <c r="M6650" t="s">
        <v>102</v>
      </c>
      <c r="N6650" t="s">
        <v>101</v>
      </c>
      <c r="O6650" s="6" t="str">
        <f>INDEX(lkp_Region,MATCH(tbl_Sales[[#This Row],[Suburb]],lkp_Suburb,0))</f>
        <v>Southern Metropolitan</v>
      </c>
      <c r="P6650" s="6">
        <f>MONTH(tbl_Sales[[#This Row],[Date]])</f>
        <v>1</v>
      </c>
      <c r="Q6650" s="6">
        <f>YEAR(tbl_Sales[[#This Row],[Date]])</f>
        <v>2017</v>
      </c>
    </row>
    <row r="6651" spans="1:17" x14ac:dyDescent="0.25">
      <c r="A6651" s="1">
        <v>42764</v>
      </c>
      <c r="B6651">
        <v>2000000</v>
      </c>
      <c r="C6651" t="s">
        <v>2</v>
      </c>
      <c r="D6651" t="s">
        <v>12430</v>
      </c>
      <c r="E6651" t="s">
        <v>10</v>
      </c>
      <c r="F6651">
        <v>3104</v>
      </c>
      <c r="G6651">
        <v>3</v>
      </c>
      <c r="H6651">
        <v>1</v>
      </c>
      <c r="I6651">
        <v>3</v>
      </c>
      <c r="J6651">
        <v>772</v>
      </c>
      <c r="L6651" t="s">
        <v>6754</v>
      </c>
      <c r="M6651" t="s">
        <v>99</v>
      </c>
      <c r="N6651" t="s">
        <v>101</v>
      </c>
      <c r="O6651" s="6" t="str">
        <f>INDEX(lkp_Region,MATCH(tbl_Sales[[#This Row],[Suburb]],lkp_Suburb,0))</f>
        <v>Southern Metropolitan</v>
      </c>
      <c r="P6651" s="6">
        <f>MONTH(tbl_Sales[[#This Row],[Date]])</f>
        <v>1</v>
      </c>
      <c r="Q6651" s="6">
        <f>YEAR(tbl_Sales[[#This Row],[Date]])</f>
        <v>2017</v>
      </c>
    </row>
    <row r="6652" spans="1:17" x14ac:dyDescent="0.25">
      <c r="A6652" s="1">
        <v>42765</v>
      </c>
      <c r="B6652">
        <v>468000</v>
      </c>
      <c r="C6652" t="s">
        <v>13</v>
      </c>
      <c r="D6652" t="s">
        <v>12427</v>
      </c>
      <c r="E6652" t="s">
        <v>10</v>
      </c>
      <c r="F6652">
        <v>3054</v>
      </c>
      <c r="G6652">
        <v>1</v>
      </c>
      <c r="H6652">
        <v>1</v>
      </c>
      <c r="I6652">
        <v>1</v>
      </c>
      <c r="J6652">
        <v>861</v>
      </c>
      <c r="K6652">
        <v>1970</v>
      </c>
      <c r="L6652" t="s">
        <v>6755</v>
      </c>
      <c r="M6652" t="s">
        <v>513</v>
      </c>
      <c r="N6652" t="s">
        <v>8</v>
      </c>
      <c r="O6652" s="6" t="str">
        <f>INDEX(lkp_Region,MATCH(tbl_Sales[[#This Row],[Suburb]],lkp_Suburb,0))</f>
        <v>Northern Metropolitan</v>
      </c>
      <c r="P6652" s="6">
        <f>MONTH(tbl_Sales[[#This Row],[Date]])</f>
        <v>1</v>
      </c>
      <c r="Q6652" s="6">
        <f>YEAR(tbl_Sales[[#This Row],[Date]])</f>
        <v>2017</v>
      </c>
    </row>
    <row r="6653" spans="1:17" x14ac:dyDescent="0.25">
      <c r="A6653" s="1">
        <v>42765</v>
      </c>
      <c r="B6653">
        <v>640000</v>
      </c>
      <c r="C6653" t="s">
        <v>13</v>
      </c>
      <c r="D6653" t="s">
        <v>12429</v>
      </c>
      <c r="E6653" t="s">
        <v>5</v>
      </c>
      <c r="F6653">
        <v>3127</v>
      </c>
      <c r="G6653">
        <v>2</v>
      </c>
      <c r="H6653">
        <v>1</v>
      </c>
      <c r="I6653">
        <v>1</v>
      </c>
      <c r="J6653">
        <v>0</v>
      </c>
      <c r="K6653">
        <v>1970</v>
      </c>
      <c r="L6653" t="s">
        <v>6756</v>
      </c>
      <c r="M6653" t="s">
        <v>11</v>
      </c>
      <c r="N6653" t="s">
        <v>14</v>
      </c>
      <c r="O6653" s="6" t="str">
        <f>INDEX(lkp_Region,MATCH(tbl_Sales[[#This Row],[Suburb]],lkp_Suburb,0))</f>
        <v>Southern Metropolitan</v>
      </c>
      <c r="P6653" s="6">
        <f>MONTH(tbl_Sales[[#This Row],[Date]])</f>
        <v>1</v>
      </c>
      <c r="Q6653" s="6">
        <f>YEAR(tbl_Sales[[#This Row],[Date]])</f>
        <v>2017</v>
      </c>
    </row>
    <row r="6654" spans="1:17" x14ac:dyDescent="0.25">
      <c r="A6654" s="1">
        <v>42765</v>
      </c>
      <c r="B6654">
        <v>640000</v>
      </c>
      <c r="C6654" t="s">
        <v>13</v>
      </c>
      <c r="D6654" t="s">
        <v>12425</v>
      </c>
      <c r="E6654" t="s">
        <v>10</v>
      </c>
      <c r="F6654">
        <v>3182</v>
      </c>
      <c r="G6654">
        <v>2</v>
      </c>
      <c r="H6654">
        <v>1</v>
      </c>
      <c r="I6654">
        <v>1</v>
      </c>
      <c r="J6654">
        <v>0</v>
      </c>
      <c r="L6654" t="s">
        <v>6757</v>
      </c>
      <c r="M6654" t="s">
        <v>156</v>
      </c>
      <c r="N6654" t="s">
        <v>26</v>
      </c>
      <c r="O6654" s="6" t="str">
        <f>INDEX(lkp_Region,MATCH(tbl_Sales[[#This Row],[Suburb]],lkp_Suburb,0))</f>
        <v>Southern Metropolitan</v>
      </c>
      <c r="P6654" s="6">
        <f>MONTH(tbl_Sales[[#This Row],[Date]])</f>
        <v>1</v>
      </c>
      <c r="Q6654" s="6">
        <f>YEAR(tbl_Sales[[#This Row],[Date]])</f>
        <v>2017</v>
      </c>
    </row>
    <row r="6655" spans="1:17" x14ac:dyDescent="0.25">
      <c r="A6655" s="1">
        <v>42765</v>
      </c>
      <c r="B6655">
        <v>820000</v>
      </c>
      <c r="C6655" t="s">
        <v>2</v>
      </c>
      <c r="D6655" t="s">
        <v>12428</v>
      </c>
      <c r="E6655" t="s">
        <v>5</v>
      </c>
      <c r="F6655">
        <v>3044</v>
      </c>
      <c r="G6655">
        <v>4</v>
      </c>
      <c r="H6655">
        <v>1</v>
      </c>
      <c r="I6655">
        <v>1</v>
      </c>
      <c r="J6655">
        <v>420</v>
      </c>
      <c r="L6655" t="s">
        <v>6758</v>
      </c>
      <c r="M6655" t="s">
        <v>115</v>
      </c>
      <c r="N6655" t="s">
        <v>18</v>
      </c>
      <c r="O6655" s="6" t="str">
        <f>INDEX(lkp_Region,MATCH(tbl_Sales[[#This Row],[Suburb]],lkp_Suburb,0))</f>
        <v>Northern Metropolitan</v>
      </c>
      <c r="P6655" s="6">
        <f>MONTH(tbl_Sales[[#This Row],[Date]])</f>
        <v>1</v>
      </c>
      <c r="Q6655" s="6">
        <f>YEAR(tbl_Sales[[#This Row],[Date]])</f>
        <v>2017</v>
      </c>
    </row>
    <row r="6656" spans="1:17" x14ac:dyDescent="0.25">
      <c r="A6656" s="1">
        <v>42765</v>
      </c>
      <c r="B6656">
        <v>960000</v>
      </c>
      <c r="C6656" t="s">
        <v>2</v>
      </c>
      <c r="D6656" t="s">
        <v>12428</v>
      </c>
      <c r="E6656" t="s">
        <v>10</v>
      </c>
      <c r="F6656">
        <v>3040</v>
      </c>
      <c r="G6656">
        <v>3</v>
      </c>
      <c r="H6656">
        <v>1</v>
      </c>
      <c r="I6656">
        <v>2</v>
      </c>
      <c r="J6656">
        <v>549</v>
      </c>
      <c r="K6656">
        <v>1950</v>
      </c>
      <c r="L6656" t="s">
        <v>6759</v>
      </c>
      <c r="M6656" t="s">
        <v>47</v>
      </c>
      <c r="N6656" t="s">
        <v>49</v>
      </c>
      <c r="O6656" s="6" t="str">
        <f>INDEX(lkp_Region,MATCH(tbl_Sales[[#This Row],[Suburb]],lkp_Suburb,0))</f>
        <v>Western Metropolitan</v>
      </c>
      <c r="P6656" s="6">
        <f>MONTH(tbl_Sales[[#This Row],[Date]])</f>
        <v>1</v>
      </c>
      <c r="Q6656" s="6">
        <f>YEAR(tbl_Sales[[#This Row],[Date]])</f>
        <v>2017</v>
      </c>
    </row>
    <row r="6657" spans="1:17" x14ac:dyDescent="0.25">
      <c r="A6657" s="1">
        <v>42765</v>
      </c>
      <c r="B6657">
        <v>326500</v>
      </c>
      <c r="C6657" t="s">
        <v>2</v>
      </c>
      <c r="D6657" t="s">
        <v>12428</v>
      </c>
      <c r="E6657" t="s">
        <v>10</v>
      </c>
      <c r="F6657">
        <v>3012</v>
      </c>
      <c r="G6657">
        <v>2</v>
      </c>
      <c r="H6657">
        <v>1</v>
      </c>
      <c r="I6657">
        <v>2</v>
      </c>
      <c r="J6657">
        <v>626</v>
      </c>
      <c r="L6657" t="s">
        <v>6760</v>
      </c>
      <c r="M6657" t="s">
        <v>53</v>
      </c>
      <c r="N6657" t="s">
        <v>21</v>
      </c>
      <c r="O6657" s="6" t="str">
        <f>INDEX(lkp_Region,MATCH(tbl_Sales[[#This Row],[Suburb]],lkp_Suburb,0))</f>
        <v>Western Metropolitan</v>
      </c>
      <c r="P6657" s="6">
        <f>MONTH(tbl_Sales[[#This Row],[Date]])</f>
        <v>1</v>
      </c>
      <c r="Q6657" s="6">
        <f>YEAR(tbl_Sales[[#This Row],[Date]])</f>
        <v>2017</v>
      </c>
    </row>
    <row r="6658" spans="1:17" x14ac:dyDescent="0.25">
      <c r="A6658" s="1">
        <v>42765</v>
      </c>
      <c r="B6658">
        <v>985000</v>
      </c>
      <c r="C6658" t="s">
        <v>51</v>
      </c>
      <c r="D6658" t="s">
        <v>12425</v>
      </c>
      <c r="E6658" t="s">
        <v>10</v>
      </c>
      <c r="F6658">
        <v>3108</v>
      </c>
      <c r="G6658">
        <v>4</v>
      </c>
      <c r="H6658">
        <v>2</v>
      </c>
      <c r="I6658">
        <v>2</v>
      </c>
      <c r="J6658">
        <v>182</v>
      </c>
      <c r="K6658">
        <v>1998</v>
      </c>
      <c r="L6658" t="s">
        <v>6761</v>
      </c>
      <c r="M6658" t="s">
        <v>126</v>
      </c>
      <c r="N6658" t="s">
        <v>128</v>
      </c>
      <c r="O6658" s="6" t="str">
        <f>INDEX(lkp_Region,MATCH(tbl_Sales[[#This Row],[Suburb]],lkp_Suburb,0))</f>
        <v>Eastern Metropolitan</v>
      </c>
      <c r="P6658" s="6">
        <f>MONTH(tbl_Sales[[#This Row],[Date]])</f>
        <v>1</v>
      </c>
      <c r="Q6658" s="6">
        <f>YEAR(tbl_Sales[[#This Row],[Date]])</f>
        <v>2017</v>
      </c>
    </row>
    <row r="6659" spans="1:17" x14ac:dyDescent="0.25">
      <c r="A6659" s="1">
        <v>42765</v>
      </c>
      <c r="B6659">
        <v>1535000</v>
      </c>
      <c r="C6659" t="s">
        <v>2</v>
      </c>
      <c r="D6659" t="s">
        <v>12427</v>
      </c>
      <c r="E6659" t="s">
        <v>5</v>
      </c>
      <c r="F6659">
        <v>3108</v>
      </c>
      <c r="G6659">
        <v>5</v>
      </c>
      <c r="H6659">
        <v>3</v>
      </c>
      <c r="I6659">
        <v>2</v>
      </c>
      <c r="J6659">
        <v>681</v>
      </c>
      <c r="L6659" t="s">
        <v>6762</v>
      </c>
      <c r="M6659" t="s">
        <v>126</v>
      </c>
      <c r="N6659" t="s">
        <v>128</v>
      </c>
      <c r="O6659" s="6" t="str">
        <f>INDEX(lkp_Region,MATCH(tbl_Sales[[#This Row],[Suburb]],lkp_Suburb,0))</f>
        <v>Eastern Metropolitan</v>
      </c>
      <c r="P6659" s="6">
        <f>MONTH(tbl_Sales[[#This Row],[Date]])</f>
        <v>1</v>
      </c>
      <c r="Q6659" s="6">
        <f>YEAR(tbl_Sales[[#This Row],[Date]])</f>
        <v>2017</v>
      </c>
    </row>
    <row r="6660" spans="1:17" x14ac:dyDescent="0.25">
      <c r="A6660" s="1">
        <v>42765</v>
      </c>
      <c r="B6660">
        <v>1400000</v>
      </c>
      <c r="C6660" t="s">
        <v>2</v>
      </c>
      <c r="D6660" t="s">
        <v>12428</v>
      </c>
      <c r="E6660" t="s">
        <v>5</v>
      </c>
      <c r="F6660">
        <v>3016</v>
      </c>
      <c r="G6660">
        <v>4</v>
      </c>
      <c r="H6660">
        <v>2</v>
      </c>
      <c r="I6660">
        <v>4</v>
      </c>
      <c r="J6660">
        <v>457</v>
      </c>
      <c r="L6660" t="s">
        <v>6763</v>
      </c>
      <c r="M6660" t="s">
        <v>196</v>
      </c>
      <c r="N6660" t="s">
        <v>69</v>
      </c>
      <c r="O6660" s="6" t="str">
        <f>INDEX(lkp_Region,MATCH(tbl_Sales[[#This Row],[Suburb]],lkp_Suburb,0))</f>
        <v>Western Metropolitan</v>
      </c>
      <c r="P6660" s="6">
        <f>MONTH(tbl_Sales[[#This Row],[Date]])</f>
        <v>1</v>
      </c>
      <c r="Q6660" s="6">
        <f>YEAR(tbl_Sales[[#This Row],[Date]])</f>
        <v>2017</v>
      </c>
    </row>
    <row r="6661" spans="1:17" x14ac:dyDescent="0.25">
      <c r="A6661" s="1">
        <v>42765</v>
      </c>
      <c r="B6661">
        <v>730000</v>
      </c>
      <c r="C6661" t="s">
        <v>2</v>
      </c>
      <c r="D6661" t="s">
        <v>12425</v>
      </c>
      <c r="E6661" t="s">
        <v>10</v>
      </c>
      <c r="F6661">
        <v>3020</v>
      </c>
      <c r="G6661">
        <v>2</v>
      </c>
      <c r="H6661">
        <v>1</v>
      </c>
      <c r="I6661">
        <v>0</v>
      </c>
      <c r="J6661">
        <v>697</v>
      </c>
      <c r="K6661">
        <v>1970</v>
      </c>
      <c r="L6661" t="s">
        <v>6764</v>
      </c>
      <c r="M6661" t="s">
        <v>0</v>
      </c>
      <c r="N6661" t="s">
        <v>3</v>
      </c>
      <c r="O6661" s="6" t="str">
        <f>INDEX(lkp_Region,MATCH(tbl_Sales[[#This Row],[Suburb]],lkp_Suburb,0))</f>
        <v>Western Metropolitan</v>
      </c>
      <c r="P6661" s="6">
        <f>MONTH(tbl_Sales[[#This Row],[Date]])</f>
        <v>1</v>
      </c>
      <c r="Q6661" s="6">
        <f>YEAR(tbl_Sales[[#This Row],[Date]])</f>
        <v>2017</v>
      </c>
    </row>
    <row r="6662" spans="1:17" x14ac:dyDescent="0.25">
      <c r="A6662" s="1">
        <v>42765</v>
      </c>
      <c r="B6662">
        <v>1825000</v>
      </c>
      <c r="C6662" t="s">
        <v>2</v>
      </c>
      <c r="D6662" t="s">
        <v>12425</v>
      </c>
      <c r="E6662" t="s">
        <v>10</v>
      </c>
      <c r="F6662">
        <v>3104</v>
      </c>
      <c r="G6662">
        <v>4</v>
      </c>
      <c r="H6662">
        <v>2</v>
      </c>
      <c r="I6662">
        <v>3</v>
      </c>
      <c r="J6662">
        <v>736</v>
      </c>
      <c r="K6662">
        <v>1958</v>
      </c>
      <c r="L6662" t="s">
        <v>6765</v>
      </c>
      <c r="M6662" t="s">
        <v>99</v>
      </c>
      <c r="N6662" t="s">
        <v>101</v>
      </c>
      <c r="O6662" s="6" t="str">
        <f>INDEX(lkp_Region,MATCH(tbl_Sales[[#This Row],[Suburb]],lkp_Suburb,0))</f>
        <v>Southern Metropolitan</v>
      </c>
      <c r="P6662" s="6">
        <f>MONTH(tbl_Sales[[#This Row],[Date]])</f>
        <v>1</v>
      </c>
      <c r="Q6662" s="6">
        <f>YEAR(tbl_Sales[[#This Row],[Date]])</f>
        <v>2017</v>
      </c>
    </row>
    <row r="6663" spans="1:17" x14ac:dyDescent="0.25">
      <c r="A6663" s="1">
        <v>42765</v>
      </c>
      <c r="B6663">
        <v>962000</v>
      </c>
      <c r="C6663" t="s">
        <v>51</v>
      </c>
      <c r="D6663" t="s">
        <v>12423</v>
      </c>
      <c r="E6663" t="s">
        <v>10</v>
      </c>
      <c r="F6663">
        <v>3079</v>
      </c>
      <c r="G6663">
        <v>3</v>
      </c>
      <c r="H6663">
        <v>2</v>
      </c>
      <c r="I6663">
        <v>1</v>
      </c>
      <c r="J6663">
        <v>108</v>
      </c>
      <c r="L6663" t="s">
        <v>6766</v>
      </c>
      <c r="M6663" t="s">
        <v>213</v>
      </c>
      <c r="N6663" t="s">
        <v>150</v>
      </c>
      <c r="O6663" s="6" t="str">
        <f>INDEX(lkp_Region,MATCH(tbl_Sales[[#This Row],[Suburb]],lkp_Suburb,0))</f>
        <v>Eastern Metropolitan</v>
      </c>
      <c r="P6663" s="6">
        <f>MONTH(tbl_Sales[[#This Row],[Date]])</f>
        <v>1</v>
      </c>
      <c r="Q6663" s="6">
        <f>YEAR(tbl_Sales[[#This Row],[Date]])</f>
        <v>2017</v>
      </c>
    </row>
    <row r="6664" spans="1:17" x14ac:dyDescent="0.25">
      <c r="A6664" s="1">
        <v>42766</v>
      </c>
      <c r="B6664">
        <v>656000</v>
      </c>
      <c r="C6664" t="s">
        <v>13</v>
      </c>
      <c r="D6664" t="s">
        <v>12424</v>
      </c>
      <c r="E6664" t="s">
        <v>10</v>
      </c>
      <c r="F6664">
        <v>3055</v>
      </c>
      <c r="G6664">
        <v>2</v>
      </c>
      <c r="H6664">
        <v>1</v>
      </c>
      <c r="I6664">
        <v>1</v>
      </c>
      <c r="J6664">
        <v>0</v>
      </c>
      <c r="L6664" t="s">
        <v>6767</v>
      </c>
      <c r="M6664" t="s">
        <v>80</v>
      </c>
      <c r="N6664" t="s">
        <v>18</v>
      </c>
      <c r="O6664" s="6" t="str">
        <f>INDEX(lkp_Region,MATCH(tbl_Sales[[#This Row],[Suburb]],lkp_Suburb,0))</f>
        <v>Northern Metropolitan</v>
      </c>
      <c r="P6664" s="6">
        <f>MONTH(tbl_Sales[[#This Row],[Date]])</f>
        <v>1</v>
      </c>
      <c r="Q6664" s="6">
        <f>YEAR(tbl_Sales[[#This Row],[Date]])</f>
        <v>2017</v>
      </c>
    </row>
    <row r="6665" spans="1:17" x14ac:dyDescent="0.25">
      <c r="A6665" s="1">
        <v>42766</v>
      </c>
      <c r="B6665">
        <v>983000</v>
      </c>
      <c r="C6665" t="s">
        <v>2</v>
      </c>
      <c r="D6665" t="s">
        <v>12428</v>
      </c>
      <c r="E6665" t="s">
        <v>10</v>
      </c>
      <c r="F6665">
        <v>3044</v>
      </c>
      <c r="G6665">
        <v>3</v>
      </c>
      <c r="H6665">
        <v>1</v>
      </c>
      <c r="I6665">
        <v>2</v>
      </c>
      <c r="J6665">
        <v>650</v>
      </c>
      <c r="L6665" t="s">
        <v>6768</v>
      </c>
      <c r="M6665" t="s">
        <v>115</v>
      </c>
      <c r="N6665" t="s">
        <v>18</v>
      </c>
      <c r="O6665" s="6" t="str">
        <f>INDEX(lkp_Region,MATCH(tbl_Sales[[#This Row],[Suburb]],lkp_Suburb,0))</f>
        <v>Northern Metropolitan</v>
      </c>
      <c r="P6665" s="6">
        <f>MONTH(tbl_Sales[[#This Row],[Date]])</f>
        <v>1</v>
      </c>
      <c r="Q6665" s="6">
        <f>YEAR(tbl_Sales[[#This Row],[Date]])</f>
        <v>2017</v>
      </c>
    </row>
    <row r="6666" spans="1:17" x14ac:dyDescent="0.25">
      <c r="A6666" s="1">
        <v>42766</v>
      </c>
      <c r="B6666">
        <v>1335000</v>
      </c>
      <c r="C6666" t="s">
        <v>2</v>
      </c>
      <c r="D6666" t="s">
        <v>12425</v>
      </c>
      <c r="E6666" t="s">
        <v>10</v>
      </c>
      <c r="F6666">
        <v>3031</v>
      </c>
      <c r="G6666">
        <v>3</v>
      </c>
      <c r="H6666">
        <v>1</v>
      </c>
      <c r="I6666">
        <v>3</v>
      </c>
      <c r="J6666">
        <v>459</v>
      </c>
      <c r="L6666" t="s">
        <v>6769</v>
      </c>
      <c r="M6666" t="s">
        <v>264</v>
      </c>
      <c r="N6666" t="s">
        <v>88</v>
      </c>
      <c r="O6666" s="6" t="str">
        <f>INDEX(lkp_Region,MATCH(tbl_Sales[[#This Row],[Suburb]],lkp_Suburb,0))</f>
        <v>Northern Metropolitan</v>
      </c>
      <c r="P6666" s="6">
        <f>MONTH(tbl_Sales[[#This Row],[Date]])</f>
        <v>1</v>
      </c>
      <c r="Q6666" s="6">
        <f>YEAR(tbl_Sales[[#This Row],[Date]])</f>
        <v>2017</v>
      </c>
    </row>
    <row r="6667" spans="1:17" x14ac:dyDescent="0.25">
      <c r="A6667" s="1">
        <v>42766</v>
      </c>
      <c r="B6667">
        <v>290000</v>
      </c>
      <c r="C6667" t="s">
        <v>13</v>
      </c>
      <c r="D6667" t="s">
        <v>12427</v>
      </c>
      <c r="E6667" t="s">
        <v>5</v>
      </c>
      <c r="F6667">
        <v>3204</v>
      </c>
      <c r="G6667">
        <v>1</v>
      </c>
      <c r="H6667">
        <v>1</v>
      </c>
      <c r="I6667">
        <v>1</v>
      </c>
      <c r="J6667">
        <v>0</v>
      </c>
      <c r="L6667" t="s">
        <v>6770</v>
      </c>
      <c r="M6667" t="s">
        <v>63</v>
      </c>
      <c r="N6667" t="s">
        <v>57</v>
      </c>
      <c r="O6667" s="6" t="str">
        <f>INDEX(lkp_Region,MATCH(tbl_Sales[[#This Row],[Suburb]],lkp_Suburb,0))</f>
        <v>Southern Metropolitan</v>
      </c>
      <c r="P6667" s="6">
        <f>MONTH(tbl_Sales[[#This Row],[Date]])</f>
        <v>1</v>
      </c>
      <c r="Q6667" s="6">
        <f>YEAR(tbl_Sales[[#This Row],[Date]])</f>
        <v>2017</v>
      </c>
    </row>
    <row r="6668" spans="1:17" x14ac:dyDescent="0.25">
      <c r="A6668" s="1">
        <v>42766</v>
      </c>
      <c r="B6668">
        <v>1400000</v>
      </c>
      <c r="C6668" t="s">
        <v>2</v>
      </c>
      <c r="D6668" t="s">
        <v>12428</v>
      </c>
      <c r="E6668" t="s">
        <v>5</v>
      </c>
      <c r="F6668">
        <v>3163</v>
      </c>
      <c r="G6668">
        <v>4</v>
      </c>
      <c r="H6668">
        <v>2</v>
      </c>
      <c r="I6668">
        <v>2</v>
      </c>
      <c r="J6668">
        <v>557</v>
      </c>
      <c r="K6668">
        <v>1955</v>
      </c>
      <c r="L6668" t="s">
        <v>6771</v>
      </c>
      <c r="M6668" t="s">
        <v>225</v>
      </c>
      <c r="N6668" t="s">
        <v>57</v>
      </c>
      <c r="O6668" s="6" t="str">
        <f>INDEX(lkp_Region,MATCH(tbl_Sales[[#This Row],[Suburb]],lkp_Suburb,0))</f>
        <v>Southern Metropolitan</v>
      </c>
      <c r="P6668" s="6">
        <f>MONTH(tbl_Sales[[#This Row],[Date]])</f>
        <v>1</v>
      </c>
      <c r="Q6668" s="6">
        <f>YEAR(tbl_Sales[[#This Row],[Date]])</f>
        <v>2017</v>
      </c>
    </row>
    <row r="6669" spans="1:17" x14ac:dyDescent="0.25">
      <c r="A6669" s="1">
        <v>42766</v>
      </c>
      <c r="B6669">
        <v>1470000</v>
      </c>
      <c r="C6669" t="s">
        <v>2</v>
      </c>
      <c r="D6669" t="s">
        <v>12431</v>
      </c>
      <c r="E6669" t="s">
        <v>10</v>
      </c>
      <c r="F6669">
        <v>3163</v>
      </c>
      <c r="G6669">
        <v>3</v>
      </c>
      <c r="H6669">
        <v>1</v>
      </c>
      <c r="I6669">
        <v>2</v>
      </c>
      <c r="J6669">
        <v>701</v>
      </c>
      <c r="L6669" t="s">
        <v>6772</v>
      </c>
      <c r="M6669" t="s">
        <v>225</v>
      </c>
      <c r="N6669" t="s">
        <v>57</v>
      </c>
      <c r="O6669" s="6" t="str">
        <f>INDEX(lkp_Region,MATCH(tbl_Sales[[#This Row],[Suburb]],lkp_Suburb,0))</f>
        <v>Southern Metropolitan</v>
      </c>
      <c r="P6669" s="6">
        <f>MONTH(tbl_Sales[[#This Row],[Date]])</f>
        <v>1</v>
      </c>
      <c r="Q6669" s="6">
        <f>YEAR(tbl_Sales[[#This Row],[Date]])</f>
        <v>2017</v>
      </c>
    </row>
    <row r="6670" spans="1:17" x14ac:dyDescent="0.25">
      <c r="A6670" s="1">
        <v>42766</v>
      </c>
      <c r="B6670">
        <v>1560000</v>
      </c>
      <c r="C6670" t="s">
        <v>2</v>
      </c>
      <c r="D6670" t="s">
        <v>12429</v>
      </c>
      <c r="E6670" t="s">
        <v>5</v>
      </c>
      <c r="F6670">
        <v>3122</v>
      </c>
      <c r="G6670">
        <v>3</v>
      </c>
      <c r="H6670">
        <v>2</v>
      </c>
      <c r="I6670">
        <v>0</v>
      </c>
      <c r="J6670">
        <v>198</v>
      </c>
      <c r="K6670">
        <v>1910</v>
      </c>
      <c r="L6670" t="s">
        <v>6773</v>
      </c>
      <c r="M6670" t="s">
        <v>461</v>
      </c>
      <c r="N6670" t="s">
        <v>101</v>
      </c>
      <c r="O6670" s="6" t="str">
        <f>INDEX(lkp_Region,MATCH(tbl_Sales[[#This Row],[Suburb]],lkp_Suburb,0))</f>
        <v>Southern Metropolitan</v>
      </c>
      <c r="P6670" s="6">
        <f>MONTH(tbl_Sales[[#This Row],[Date]])</f>
        <v>1</v>
      </c>
      <c r="Q6670" s="6">
        <f>YEAR(tbl_Sales[[#This Row],[Date]])</f>
        <v>2017</v>
      </c>
    </row>
    <row r="6671" spans="1:17" x14ac:dyDescent="0.25">
      <c r="A6671" s="1">
        <v>42766</v>
      </c>
      <c r="B6671">
        <v>2228000</v>
      </c>
      <c r="C6671" t="s">
        <v>2</v>
      </c>
      <c r="D6671" t="s">
        <v>12429</v>
      </c>
      <c r="E6671" t="s">
        <v>10</v>
      </c>
      <c r="F6671">
        <v>3124</v>
      </c>
      <c r="G6671">
        <v>4</v>
      </c>
      <c r="H6671">
        <v>2</v>
      </c>
      <c r="I6671">
        <v>2</v>
      </c>
      <c r="J6671">
        <v>813</v>
      </c>
      <c r="K6671">
        <v>1960</v>
      </c>
      <c r="L6671" t="s">
        <v>6774</v>
      </c>
      <c r="M6671" t="s">
        <v>209</v>
      </c>
      <c r="N6671" t="s">
        <v>101</v>
      </c>
      <c r="O6671" s="6" t="str">
        <f>INDEX(lkp_Region,MATCH(tbl_Sales[[#This Row],[Suburb]],lkp_Suburb,0))</f>
        <v>Southern Metropolitan</v>
      </c>
      <c r="P6671" s="6">
        <f>MONTH(tbl_Sales[[#This Row],[Date]])</f>
        <v>1</v>
      </c>
      <c r="Q6671" s="6">
        <f>YEAR(tbl_Sales[[#This Row],[Date]])</f>
        <v>2017</v>
      </c>
    </row>
    <row r="6672" spans="1:17" x14ac:dyDescent="0.25">
      <c r="A6672" s="1">
        <v>42767</v>
      </c>
      <c r="B6672">
        <v>985000</v>
      </c>
      <c r="C6672" t="s">
        <v>2</v>
      </c>
      <c r="D6672" t="s">
        <v>12427</v>
      </c>
      <c r="E6672" t="s">
        <v>5</v>
      </c>
      <c r="F6672">
        <v>3044</v>
      </c>
      <c r="G6672">
        <v>4</v>
      </c>
      <c r="H6672">
        <v>2</v>
      </c>
      <c r="I6672">
        <v>2</v>
      </c>
      <c r="J6672">
        <v>511</v>
      </c>
      <c r="K6672">
        <v>2007</v>
      </c>
      <c r="L6672" t="s">
        <v>6775</v>
      </c>
      <c r="M6672" t="s">
        <v>115</v>
      </c>
      <c r="N6672" t="s">
        <v>18</v>
      </c>
      <c r="O6672" s="6" t="str">
        <f>INDEX(lkp_Region,MATCH(tbl_Sales[[#This Row],[Suburb]],lkp_Suburb,0))</f>
        <v>Northern Metropolitan</v>
      </c>
      <c r="P6672" s="6">
        <f>MONTH(tbl_Sales[[#This Row],[Date]])</f>
        <v>2</v>
      </c>
      <c r="Q6672" s="6">
        <f>YEAR(tbl_Sales[[#This Row],[Date]])</f>
        <v>2017</v>
      </c>
    </row>
    <row r="6673" spans="1:17" x14ac:dyDescent="0.25">
      <c r="A6673" s="1">
        <v>42767</v>
      </c>
      <c r="B6673">
        <v>1155000</v>
      </c>
      <c r="C6673" t="s">
        <v>2</v>
      </c>
      <c r="D6673" t="s">
        <v>12427</v>
      </c>
      <c r="E6673" t="s">
        <v>10</v>
      </c>
      <c r="F6673">
        <v>3058</v>
      </c>
      <c r="G6673">
        <v>4</v>
      </c>
      <c r="H6673">
        <v>1</v>
      </c>
      <c r="I6673">
        <v>2</v>
      </c>
      <c r="J6673">
        <v>370</v>
      </c>
      <c r="L6673" t="s">
        <v>6776</v>
      </c>
      <c r="M6673" t="s">
        <v>41</v>
      </c>
      <c r="N6673" t="s">
        <v>18</v>
      </c>
      <c r="O6673" s="6" t="str">
        <f>INDEX(lkp_Region,MATCH(tbl_Sales[[#This Row],[Suburb]],lkp_Suburb,0))</f>
        <v>Northern Metropolitan</v>
      </c>
      <c r="P6673" s="6">
        <f>MONTH(tbl_Sales[[#This Row],[Date]])</f>
        <v>2</v>
      </c>
      <c r="Q6673" s="6">
        <f>YEAR(tbl_Sales[[#This Row],[Date]])</f>
        <v>2017</v>
      </c>
    </row>
    <row r="6674" spans="1:17" x14ac:dyDescent="0.25">
      <c r="A6674" s="1">
        <v>42767</v>
      </c>
      <c r="B6674">
        <v>1240000</v>
      </c>
      <c r="C6674" t="s">
        <v>2</v>
      </c>
      <c r="D6674" t="s">
        <v>12427</v>
      </c>
      <c r="E6674" t="s">
        <v>10</v>
      </c>
      <c r="F6674">
        <v>3040</v>
      </c>
      <c r="G6674">
        <v>3</v>
      </c>
      <c r="H6674">
        <v>1</v>
      </c>
      <c r="I6674">
        <v>1</v>
      </c>
      <c r="J6674">
        <v>503</v>
      </c>
      <c r="L6674" t="s">
        <v>6777</v>
      </c>
      <c r="M6674" t="s">
        <v>47</v>
      </c>
      <c r="N6674" t="s">
        <v>49</v>
      </c>
      <c r="O6674" s="6" t="str">
        <f>INDEX(lkp_Region,MATCH(tbl_Sales[[#This Row],[Suburb]],lkp_Suburb,0))</f>
        <v>Western Metropolitan</v>
      </c>
      <c r="P6674" s="6">
        <f>MONTH(tbl_Sales[[#This Row],[Date]])</f>
        <v>2</v>
      </c>
      <c r="Q6674" s="6">
        <f>YEAR(tbl_Sales[[#This Row],[Date]])</f>
        <v>2017</v>
      </c>
    </row>
    <row r="6675" spans="1:17" x14ac:dyDescent="0.25">
      <c r="A6675" s="1">
        <v>42767</v>
      </c>
      <c r="B6675">
        <v>1280000</v>
      </c>
      <c r="C6675" t="s">
        <v>2</v>
      </c>
      <c r="D6675" t="s">
        <v>12428</v>
      </c>
      <c r="E6675" t="s">
        <v>5</v>
      </c>
      <c r="F6675">
        <v>3041</v>
      </c>
      <c r="G6675">
        <v>4</v>
      </c>
      <c r="H6675">
        <v>2</v>
      </c>
      <c r="I6675">
        <v>2</v>
      </c>
      <c r="J6675">
        <v>689</v>
      </c>
      <c r="K6675">
        <v>1977</v>
      </c>
      <c r="L6675" t="s">
        <v>6778</v>
      </c>
      <c r="M6675" t="s">
        <v>121</v>
      </c>
      <c r="N6675" t="s">
        <v>49</v>
      </c>
      <c r="O6675" s="6" t="str">
        <f>INDEX(lkp_Region,MATCH(tbl_Sales[[#This Row],[Suburb]],lkp_Suburb,0))</f>
        <v>Western Metropolitan</v>
      </c>
      <c r="P6675" s="6">
        <f>MONTH(tbl_Sales[[#This Row],[Date]])</f>
        <v>2</v>
      </c>
      <c r="Q6675" s="6">
        <f>YEAR(tbl_Sales[[#This Row],[Date]])</f>
        <v>2017</v>
      </c>
    </row>
    <row r="6676" spans="1:17" x14ac:dyDescent="0.25">
      <c r="A6676" s="1">
        <v>42767</v>
      </c>
      <c r="B6676">
        <v>1028000</v>
      </c>
      <c r="C6676" t="s">
        <v>2</v>
      </c>
      <c r="D6676" t="s">
        <v>12427</v>
      </c>
      <c r="E6676" t="s">
        <v>10</v>
      </c>
      <c r="F6676">
        <v>3012</v>
      </c>
      <c r="G6676">
        <v>3</v>
      </c>
      <c r="H6676">
        <v>2</v>
      </c>
      <c r="I6676">
        <v>2</v>
      </c>
      <c r="J6676">
        <v>520</v>
      </c>
      <c r="L6676" t="s">
        <v>6779</v>
      </c>
      <c r="M6676" t="s">
        <v>53</v>
      </c>
      <c r="N6676" t="s">
        <v>21</v>
      </c>
      <c r="O6676" s="6" t="str">
        <f>INDEX(lkp_Region,MATCH(tbl_Sales[[#This Row],[Suburb]],lkp_Suburb,0))</f>
        <v>Western Metropolitan</v>
      </c>
      <c r="P6676" s="6">
        <f>MONTH(tbl_Sales[[#This Row],[Date]])</f>
        <v>2</v>
      </c>
      <c r="Q6676" s="6">
        <f>YEAR(tbl_Sales[[#This Row],[Date]])</f>
        <v>2017</v>
      </c>
    </row>
    <row r="6677" spans="1:17" x14ac:dyDescent="0.25">
      <c r="A6677" s="1">
        <v>42767</v>
      </c>
      <c r="B6677">
        <v>395000</v>
      </c>
      <c r="C6677" t="s">
        <v>2</v>
      </c>
      <c r="D6677" t="s">
        <v>12430</v>
      </c>
      <c r="E6677" t="s">
        <v>5</v>
      </c>
      <c r="F6677">
        <v>3073</v>
      </c>
      <c r="G6677">
        <v>1</v>
      </c>
      <c r="H6677">
        <v>1</v>
      </c>
      <c r="I6677">
        <v>1</v>
      </c>
      <c r="J6677">
        <v>94</v>
      </c>
      <c r="K6677">
        <v>2014</v>
      </c>
      <c r="L6677" t="s">
        <v>6780</v>
      </c>
      <c r="M6677" t="s">
        <v>93</v>
      </c>
      <c r="N6677" t="s">
        <v>62</v>
      </c>
      <c r="O6677" s="6" t="str">
        <f>INDEX(lkp_Region,MATCH(tbl_Sales[[#This Row],[Suburb]],lkp_Suburb,0))</f>
        <v>Northern Metropolitan</v>
      </c>
      <c r="P6677" s="6">
        <f>MONTH(tbl_Sales[[#This Row],[Date]])</f>
        <v>2</v>
      </c>
      <c r="Q6677" s="6">
        <f>YEAR(tbl_Sales[[#This Row],[Date]])</f>
        <v>2017</v>
      </c>
    </row>
    <row r="6678" spans="1:17" x14ac:dyDescent="0.25">
      <c r="A6678" s="1">
        <v>42767</v>
      </c>
      <c r="B6678">
        <v>715000</v>
      </c>
      <c r="C6678" t="s">
        <v>51</v>
      </c>
      <c r="D6678" t="s">
        <v>12423</v>
      </c>
      <c r="E6678" t="s">
        <v>10</v>
      </c>
      <c r="F6678">
        <v>3072</v>
      </c>
      <c r="G6678">
        <v>2</v>
      </c>
      <c r="H6678">
        <v>1</v>
      </c>
      <c r="I6678">
        <v>1</v>
      </c>
      <c r="J6678">
        <v>132</v>
      </c>
      <c r="K6678">
        <v>2009</v>
      </c>
      <c r="L6678" t="s">
        <v>6781</v>
      </c>
      <c r="M6678" t="s">
        <v>97</v>
      </c>
      <c r="N6678" t="s">
        <v>62</v>
      </c>
      <c r="O6678" s="6" t="str">
        <f>INDEX(lkp_Region,MATCH(tbl_Sales[[#This Row],[Suburb]],lkp_Suburb,0))</f>
        <v>Northern Metropolitan</v>
      </c>
      <c r="P6678" s="6">
        <f>MONTH(tbl_Sales[[#This Row],[Date]])</f>
        <v>2</v>
      </c>
      <c r="Q6678" s="6">
        <f>YEAR(tbl_Sales[[#This Row],[Date]])</f>
        <v>2017</v>
      </c>
    </row>
    <row r="6679" spans="1:17" x14ac:dyDescent="0.25">
      <c r="A6679" s="1">
        <v>42767</v>
      </c>
      <c r="B6679">
        <v>1211000</v>
      </c>
      <c r="C6679" t="s">
        <v>2</v>
      </c>
      <c r="D6679" t="s">
        <v>12428</v>
      </c>
      <c r="E6679" t="s">
        <v>10</v>
      </c>
      <c r="F6679">
        <v>3071</v>
      </c>
      <c r="G6679">
        <v>2</v>
      </c>
      <c r="H6679">
        <v>1</v>
      </c>
      <c r="I6679">
        <v>0</v>
      </c>
      <c r="J6679">
        <v>302</v>
      </c>
      <c r="K6679">
        <v>1915</v>
      </c>
      <c r="L6679" t="s">
        <v>6782</v>
      </c>
      <c r="M6679" t="s">
        <v>60</v>
      </c>
      <c r="N6679" t="s">
        <v>62</v>
      </c>
      <c r="O6679" s="6" t="str">
        <f>INDEX(lkp_Region,MATCH(tbl_Sales[[#This Row],[Suburb]],lkp_Suburb,0))</f>
        <v>Northern Metropolitan</v>
      </c>
      <c r="P6679" s="6">
        <f>MONTH(tbl_Sales[[#This Row],[Date]])</f>
        <v>2</v>
      </c>
      <c r="Q6679" s="6">
        <f>YEAR(tbl_Sales[[#This Row],[Date]])</f>
        <v>2017</v>
      </c>
    </row>
    <row r="6680" spans="1:17" x14ac:dyDescent="0.25">
      <c r="A6680" s="1">
        <v>42767</v>
      </c>
      <c r="B6680">
        <v>1220000</v>
      </c>
      <c r="C6680" t="s">
        <v>51</v>
      </c>
      <c r="D6680" t="s">
        <v>12427</v>
      </c>
      <c r="E6680" t="s">
        <v>10</v>
      </c>
      <c r="F6680">
        <v>3123</v>
      </c>
      <c r="G6680">
        <v>3</v>
      </c>
      <c r="H6680">
        <v>2</v>
      </c>
      <c r="I6680">
        <v>2</v>
      </c>
      <c r="J6680">
        <v>166</v>
      </c>
      <c r="K6680">
        <v>1980</v>
      </c>
      <c r="L6680" t="s">
        <v>6783</v>
      </c>
      <c r="M6680" t="s">
        <v>230</v>
      </c>
      <c r="N6680" t="s">
        <v>101</v>
      </c>
      <c r="O6680" s="6" t="str">
        <f>INDEX(lkp_Region,MATCH(tbl_Sales[[#This Row],[Suburb]],lkp_Suburb,0))</f>
        <v>Southern Metropolitan</v>
      </c>
      <c r="P6680" s="6">
        <f>MONTH(tbl_Sales[[#This Row],[Date]])</f>
        <v>2</v>
      </c>
      <c r="Q6680" s="6">
        <f>YEAR(tbl_Sales[[#This Row],[Date]])</f>
        <v>2017</v>
      </c>
    </row>
    <row r="6681" spans="1:17" x14ac:dyDescent="0.25">
      <c r="A6681" s="1">
        <v>42767</v>
      </c>
      <c r="B6681">
        <v>1575000</v>
      </c>
      <c r="C6681" t="s">
        <v>2</v>
      </c>
      <c r="D6681" t="s">
        <v>12429</v>
      </c>
      <c r="E6681" t="s">
        <v>10</v>
      </c>
      <c r="F6681">
        <v>3147</v>
      </c>
      <c r="G6681">
        <v>2</v>
      </c>
      <c r="H6681">
        <v>1</v>
      </c>
      <c r="I6681">
        <v>2</v>
      </c>
      <c r="J6681">
        <v>679</v>
      </c>
      <c r="L6681" t="s">
        <v>6784</v>
      </c>
      <c r="M6681" t="s">
        <v>206</v>
      </c>
      <c r="N6681" t="s">
        <v>101</v>
      </c>
      <c r="O6681" s="6" t="str">
        <f>INDEX(lkp_Region,MATCH(tbl_Sales[[#This Row],[Suburb]],lkp_Suburb,0))</f>
        <v>Southern Metropolitan</v>
      </c>
      <c r="P6681" s="6">
        <f>MONTH(tbl_Sales[[#This Row],[Date]])</f>
        <v>2</v>
      </c>
      <c r="Q6681" s="6">
        <f>YEAR(tbl_Sales[[#This Row],[Date]])</f>
        <v>2017</v>
      </c>
    </row>
    <row r="6682" spans="1:17" x14ac:dyDescent="0.25">
      <c r="A6682" s="1">
        <v>42767</v>
      </c>
      <c r="B6682">
        <v>800000</v>
      </c>
      <c r="C6682" t="s">
        <v>13</v>
      </c>
      <c r="D6682" t="s">
        <v>12429</v>
      </c>
      <c r="E6682" t="s">
        <v>5</v>
      </c>
      <c r="F6682">
        <v>3188</v>
      </c>
      <c r="G6682">
        <v>2</v>
      </c>
      <c r="H6682">
        <v>1</v>
      </c>
      <c r="I6682">
        <v>2</v>
      </c>
      <c r="J6682">
        <v>282</v>
      </c>
      <c r="L6682" t="s">
        <v>6785</v>
      </c>
      <c r="M6682" t="s">
        <v>176</v>
      </c>
      <c r="N6682" t="s">
        <v>107</v>
      </c>
      <c r="O6682" s="6" t="str">
        <f>INDEX(lkp_Region,MATCH(tbl_Sales[[#This Row],[Suburb]],lkp_Suburb,0))</f>
        <v>Southern Metropolitan</v>
      </c>
      <c r="P6682" s="6">
        <f>MONTH(tbl_Sales[[#This Row],[Date]])</f>
        <v>2</v>
      </c>
      <c r="Q6682" s="6">
        <f>YEAR(tbl_Sales[[#This Row],[Date]])</f>
        <v>2017</v>
      </c>
    </row>
    <row r="6683" spans="1:17" x14ac:dyDescent="0.25">
      <c r="A6683" s="1">
        <v>42767</v>
      </c>
      <c r="B6683">
        <v>706750</v>
      </c>
      <c r="C6683" t="s">
        <v>51</v>
      </c>
      <c r="D6683" t="s">
        <v>12427</v>
      </c>
      <c r="E6683" t="s">
        <v>10</v>
      </c>
      <c r="F6683">
        <v>3081</v>
      </c>
      <c r="G6683">
        <v>3</v>
      </c>
      <c r="H6683">
        <v>2</v>
      </c>
      <c r="I6683">
        <v>2</v>
      </c>
      <c r="J6683">
        <v>250</v>
      </c>
      <c r="K6683">
        <v>2012</v>
      </c>
      <c r="L6683" t="s">
        <v>6786</v>
      </c>
      <c r="M6683" t="s">
        <v>748</v>
      </c>
      <c r="N6683" t="s">
        <v>150</v>
      </c>
      <c r="O6683" s="6" t="str">
        <f>INDEX(lkp_Region,MATCH(tbl_Sales[[#This Row],[Suburb]],lkp_Suburb,0))</f>
        <v>Eastern Metropolitan</v>
      </c>
      <c r="P6683" s="6">
        <f>MONTH(tbl_Sales[[#This Row],[Date]])</f>
        <v>2</v>
      </c>
      <c r="Q6683" s="6">
        <f>YEAR(tbl_Sales[[#This Row],[Date]])</f>
        <v>2017</v>
      </c>
    </row>
    <row r="6684" spans="1:17" x14ac:dyDescent="0.25">
      <c r="A6684" s="1">
        <v>42768</v>
      </c>
      <c r="B6684">
        <v>840000</v>
      </c>
      <c r="C6684" t="s">
        <v>13</v>
      </c>
      <c r="D6684" t="s">
        <v>12429</v>
      </c>
      <c r="E6684" t="s">
        <v>5</v>
      </c>
      <c r="F6684">
        <v>3141</v>
      </c>
      <c r="G6684">
        <v>2</v>
      </c>
      <c r="H6684">
        <v>2</v>
      </c>
      <c r="I6684">
        <v>1</v>
      </c>
      <c r="J6684">
        <v>0</v>
      </c>
      <c r="K6684">
        <v>2004</v>
      </c>
      <c r="L6684" t="s">
        <v>6787</v>
      </c>
      <c r="M6684" t="s">
        <v>111</v>
      </c>
      <c r="N6684" t="s">
        <v>76</v>
      </c>
      <c r="O6684" s="6" t="str">
        <f>INDEX(lkp_Region,MATCH(tbl_Sales[[#This Row],[Suburb]],lkp_Suburb,0))</f>
        <v>Southern Metropolitan</v>
      </c>
      <c r="P6684" s="6">
        <f>MONTH(tbl_Sales[[#This Row],[Date]])</f>
        <v>2</v>
      </c>
      <c r="Q6684" s="6">
        <f>YEAR(tbl_Sales[[#This Row],[Date]])</f>
        <v>2017</v>
      </c>
    </row>
    <row r="6685" spans="1:17" x14ac:dyDescent="0.25">
      <c r="A6685" s="1">
        <v>42768</v>
      </c>
      <c r="B6685">
        <v>920000</v>
      </c>
      <c r="C6685" t="s">
        <v>2</v>
      </c>
      <c r="D6685" t="s">
        <v>12428</v>
      </c>
      <c r="E6685" t="s">
        <v>10</v>
      </c>
      <c r="F6685">
        <v>3044</v>
      </c>
      <c r="G6685">
        <v>2</v>
      </c>
      <c r="H6685">
        <v>1</v>
      </c>
      <c r="I6685">
        <v>2</v>
      </c>
      <c r="J6685">
        <v>650</v>
      </c>
      <c r="L6685" t="s">
        <v>6788</v>
      </c>
      <c r="M6685" t="s">
        <v>115</v>
      </c>
      <c r="N6685" t="s">
        <v>18</v>
      </c>
      <c r="O6685" s="6" t="str">
        <f>INDEX(lkp_Region,MATCH(tbl_Sales[[#This Row],[Suburb]],lkp_Suburb,0))</f>
        <v>Northern Metropolitan</v>
      </c>
      <c r="P6685" s="6">
        <f>MONTH(tbl_Sales[[#This Row],[Date]])</f>
        <v>2</v>
      </c>
      <c r="Q6685" s="6">
        <f>YEAR(tbl_Sales[[#This Row],[Date]])</f>
        <v>2017</v>
      </c>
    </row>
    <row r="6686" spans="1:17" x14ac:dyDescent="0.25">
      <c r="A6686" s="1">
        <v>42768</v>
      </c>
      <c r="B6686">
        <v>323000</v>
      </c>
      <c r="C6686" t="s">
        <v>13</v>
      </c>
      <c r="D6686" t="s">
        <v>12428</v>
      </c>
      <c r="E6686" t="s">
        <v>10</v>
      </c>
      <c r="F6686">
        <v>3162</v>
      </c>
      <c r="G6686">
        <v>1</v>
      </c>
      <c r="H6686">
        <v>1</v>
      </c>
      <c r="I6686">
        <v>1</v>
      </c>
      <c r="J6686">
        <v>820</v>
      </c>
      <c r="L6686" t="s">
        <v>6789</v>
      </c>
      <c r="M6686" t="s">
        <v>2878</v>
      </c>
      <c r="N6686" t="s">
        <v>57</v>
      </c>
      <c r="O6686" s="6" t="str">
        <f>INDEX(lkp_Region,MATCH(tbl_Sales[[#This Row],[Suburb]],lkp_Suburb,0))</f>
        <v>Southern Metropolitan</v>
      </c>
      <c r="P6686" s="6">
        <f>MONTH(tbl_Sales[[#This Row],[Date]])</f>
        <v>2</v>
      </c>
      <c r="Q6686" s="6">
        <f>YEAR(tbl_Sales[[#This Row],[Date]])</f>
        <v>2017</v>
      </c>
    </row>
    <row r="6687" spans="1:17" x14ac:dyDescent="0.25">
      <c r="A6687" s="1">
        <v>42768</v>
      </c>
      <c r="B6687">
        <v>436000</v>
      </c>
      <c r="C6687" t="s">
        <v>13</v>
      </c>
      <c r="D6687" t="s">
        <v>12427</v>
      </c>
      <c r="E6687" t="s">
        <v>10</v>
      </c>
      <c r="F6687">
        <v>3072</v>
      </c>
      <c r="G6687">
        <v>2</v>
      </c>
      <c r="H6687">
        <v>1</v>
      </c>
      <c r="I6687">
        <v>1</v>
      </c>
      <c r="J6687">
        <v>0</v>
      </c>
      <c r="K6687">
        <v>1980</v>
      </c>
      <c r="L6687" t="s">
        <v>6790</v>
      </c>
      <c r="M6687" t="s">
        <v>97</v>
      </c>
      <c r="N6687" t="s">
        <v>62</v>
      </c>
      <c r="O6687" s="6" t="str">
        <f>INDEX(lkp_Region,MATCH(tbl_Sales[[#This Row],[Suburb]],lkp_Suburb,0))</f>
        <v>Northern Metropolitan</v>
      </c>
      <c r="P6687" s="6">
        <f>MONTH(tbl_Sales[[#This Row],[Date]])</f>
        <v>2</v>
      </c>
      <c r="Q6687" s="6">
        <f>YEAR(tbl_Sales[[#This Row],[Date]])</f>
        <v>2017</v>
      </c>
    </row>
    <row r="6688" spans="1:17" x14ac:dyDescent="0.25">
      <c r="A6688" s="1">
        <v>42768</v>
      </c>
      <c r="B6688">
        <v>470000</v>
      </c>
      <c r="C6688" t="s">
        <v>13</v>
      </c>
      <c r="D6688" t="s">
        <v>12427</v>
      </c>
      <c r="E6688" t="s">
        <v>10</v>
      </c>
      <c r="F6688">
        <v>3073</v>
      </c>
      <c r="G6688">
        <v>3</v>
      </c>
      <c r="H6688">
        <v>1</v>
      </c>
      <c r="I6688">
        <v>2</v>
      </c>
      <c r="J6688">
        <v>159</v>
      </c>
      <c r="K6688">
        <v>1970</v>
      </c>
      <c r="L6688" t="s">
        <v>6791</v>
      </c>
      <c r="M6688" t="s">
        <v>93</v>
      </c>
      <c r="N6688" t="s">
        <v>62</v>
      </c>
      <c r="O6688" s="6" t="str">
        <f>INDEX(lkp_Region,MATCH(tbl_Sales[[#This Row],[Suburb]],lkp_Suburb,0))</f>
        <v>Northern Metropolitan</v>
      </c>
      <c r="P6688" s="6">
        <f>MONTH(tbl_Sales[[#This Row],[Date]])</f>
        <v>2</v>
      </c>
      <c r="Q6688" s="6">
        <f>YEAR(tbl_Sales[[#This Row],[Date]])</f>
        <v>2017</v>
      </c>
    </row>
    <row r="6689" spans="1:17" x14ac:dyDescent="0.25">
      <c r="A6689" s="1">
        <v>42768</v>
      </c>
      <c r="B6689">
        <v>910000</v>
      </c>
      <c r="C6689" t="s">
        <v>2</v>
      </c>
      <c r="D6689" t="s">
        <v>12432</v>
      </c>
      <c r="E6689" t="s">
        <v>5</v>
      </c>
      <c r="F6689">
        <v>3020</v>
      </c>
      <c r="G6689">
        <v>3</v>
      </c>
      <c r="H6689">
        <v>2</v>
      </c>
      <c r="I6689">
        <v>2</v>
      </c>
      <c r="J6689">
        <v>653</v>
      </c>
      <c r="K6689">
        <v>1992</v>
      </c>
      <c r="L6689" t="s">
        <v>6792</v>
      </c>
      <c r="M6689" t="s">
        <v>443</v>
      </c>
      <c r="N6689" t="s">
        <v>3</v>
      </c>
      <c r="O6689" s="6" t="str">
        <f>INDEX(lkp_Region,MATCH(tbl_Sales[[#This Row],[Suburb]],lkp_Suburb,0))</f>
        <v>Western Metropolitan</v>
      </c>
      <c r="P6689" s="6">
        <f>MONTH(tbl_Sales[[#This Row],[Date]])</f>
        <v>2</v>
      </c>
      <c r="Q6689" s="6">
        <f>YEAR(tbl_Sales[[#This Row],[Date]])</f>
        <v>2017</v>
      </c>
    </row>
    <row r="6690" spans="1:17" x14ac:dyDescent="0.25">
      <c r="A6690" s="1">
        <v>42768</v>
      </c>
      <c r="B6690">
        <v>752000</v>
      </c>
      <c r="C6690" t="s">
        <v>2</v>
      </c>
      <c r="D6690" t="s">
        <v>12423</v>
      </c>
      <c r="E6690" t="s">
        <v>10</v>
      </c>
      <c r="F6690">
        <v>3081</v>
      </c>
      <c r="G6690">
        <v>2</v>
      </c>
      <c r="H6690">
        <v>1</v>
      </c>
      <c r="I6690">
        <v>0</v>
      </c>
      <c r="J6690">
        <v>627</v>
      </c>
      <c r="L6690" t="s">
        <v>6793</v>
      </c>
      <c r="M6690" t="s">
        <v>148</v>
      </c>
      <c r="N6690" t="s">
        <v>150</v>
      </c>
      <c r="O6690" s="6" t="str">
        <f>INDEX(lkp_Region,MATCH(tbl_Sales[[#This Row],[Suburb]],lkp_Suburb,0))</f>
        <v>Eastern Metropolitan</v>
      </c>
      <c r="P6690" s="6">
        <f>MONTH(tbl_Sales[[#This Row],[Date]])</f>
        <v>2</v>
      </c>
      <c r="Q6690" s="6">
        <f>YEAR(tbl_Sales[[#This Row],[Date]])</f>
        <v>2017</v>
      </c>
    </row>
    <row r="6691" spans="1:17" x14ac:dyDescent="0.25">
      <c r="A6691" s="1">
        <v>42769</v>
      </c>
      <c r="B6691">
        <v>635000</v>
      </c>
      <c r="C6691" t="s">
        <v>2</v>
      </c>
      <c r="D6691" t="s">
        <v>12428</v>
      </c>
      <c r="E6691" t="s">
        <v>10</v>
      </c>
      <c r="F6691">
        <v>3060</v>
      </c>
      <c r="G6691">
        <v>4</v>
      </c>
      <c r="H6691">
        <v>2</v>
      </c>
      <c r="I6691">
        <v>2</v>
      </c>
      <c r="J6691">
        <v>567</v>
      </c>
      <c r="K6691">
        <v>1950</v>
      </c>
      <c r="L6691" t="s">
        <v>5056</v>
      </c>
      <c r="M6691" t="s">
        <v>16</v>
      </c>
      <c r="N6691" t="s">
        <v>18</v>
      </c>
      <c r="O6691" s="6" t="str">
        <f>INDEX(lkp_Region,MATCH(tbl_Sales[[#This Row],[Suburb]],lkp_Suburb,0))</f>
        <v>Northern Metropolitan</v>
      </c>
      <c r="P6691" s="6">
        <f>MONTH(tbl_Sales[[#This Row],[Date]])</f>
        <v>2</v>
      </c>
      <c r="Q6691" s="6">
        <f>YEAR(tbl_Sales[[#This Row],[Date]])</f>
        <v>2017</v>
      </c>
    </row>
    <row r="6692" spans="1:17" x14ac:dyDescent="0.25">
      <c r="A6692" s="1">
        <v>42769</v>
      </c>
      <c r="B6692">
        <v>955000</v>
      </c>
      <c r="C6692" t="s">
        <v>51</v>
      </c>
      <c r="D6692" t="s">
        <v>12427</v>
      </c>
      <c r="E6692" t="s">
        <v>10</v>
      </c>
      <c r="F6692">
        <v>3056</v>
      </c>
      <c r="G6692">
        <v>3</v>
      </c>
      <c r="H6692">
        <v>2</v>
      </c>
      <c r="I6692">
        <v>2</v>
      </c>
      <c r="J6692">
        <v>327</v>
      </c>
      <c r="K6692">
        <v>2007</v>
      </c>
      <c r="L6692" t="s">
        <v>6794</v>
      </c>
      <c r="M6692" t="s">
        <v>117</v>
      </c>
      <c r="N6692" t="s">
        <v>18</v>
      </c>
      <c r="O6692" s="6" t="str">
        <f>INDEX(lkp_Region,MATCH(tbl_Sales[[#This Row],[Suburb]],lkp_Suburb,0))</f>
        <v>Northern Metropolitan</v>
      </c>
      <c r="P6692" s="6">
        <f>MONTH(tbl_Sales[[#This Row],[Date]])</f>
        <v>2</v>
      </c>
      <c r="Q6692" s="6">
        <f>YEAR(tbl_Sales[[#This Row],[Date]])</f>
        <v>2017</v>
      </c>
    </row>
    <row r="6693" spans="1:17" x14ac:dyDescent="0.25">
      <c r="A6693" s="1">
        <v>42769</v>
      </c>
      <c r="B6693">
        <v>955000</v>
      </c>
      <c r="C6693" t="s">
        <v>2</v>
      </c>
      <c r="D6693" t="s">
        <v>12429</v>
      </c>
      <c r="E6693" t="s">
        <v>10</v>
      </c>
      <c r="F6693">
        <v>3032</v>
      </c>
      <c r="G6693">
        <v>2</v>
      </c>
      <c r="H6693">
        <v>1</v>
      </c>
      <c r="I6693">
        <v>0</v>
      </c>
      <c r="J6693">
        <v>255</v>
      </c>
      <c r="L6693" t="s">
        <v>6795</v>
      </c>
      <c r="M6693" t="s">
        <v>160</v>
      </c>
      <c r="N6693" t="s">
        <v>49</v>
      </c>
      <c r="O6693" s="6" t="str">
        <f>INDEX(lkp_Region,MATCH(tbl_Sales[[#This Row],[Suburb]],lkp_Suburb,0))</f>
        <v>Western Metropolitan</v>
      </c>
      <c r="P6693" s="6">
        <f>MONTH(tbl_Sales[[#This Row],[Date]])</f>
        <v>2</v>
      </c>
      <c r="Q6693" s="6">
        <f>YEAR(tbl_Sales[[#This Row],[Date]])</f>
        <v>2017</v>
      </c>
    </row>
    <row r="6694" spans="1:17" x14ac:dyDescent="0.25">
      <c r="A6694" s="1">
        <v>42769</v>
      </c>
      <c r="B6694">
        <v>495000</v>
      </c>
      <c r="C6694" t="s">
        <v>13</v>
      </c>
      <c r="D6694" t="s">
        <v>12428</v>
      </c>
      <c r="E6694" t="s">
        <v>10</v>
      </c>
      <c r="F6694">
        <v>3032</v>
      </c>
      <c r="G6694">
        <v>2</v>
      </c>
      <c r="H6694">
        <v>2</v>
      </c>
      <c r="I6694">
        <v>2</v>
      </c>
      <c r="J6694">
        <v>37000</v>
      </c>
      <c r="L6694" t="s">
        <v>6796</v>
      </c>
      <c r="M6694" t="s">
        <v>21</v>
      </c>
      <c r="N6694" t="s">
        <v>21</v>
      </c>
      <c r="O6694" s="6" t="str">
        <f>INDEX(lkp_Region,MATCH(tbl_Sales[[#This Row],[Suburb]],lkp_Suburb,0))</f>
        <v>Western Metropolitan</v>
      </c>
      <c r="P6694" s="6">
        <f>MONTH(tbl_Sales[[#This Row],[Date]])</f>
        <v>2</v>
      </c>
      <c r="Q6694" s="6">
        <f>YEAR(tbl_Sales[[#This Row],[Date]])</f>
        <v>2017</v>
      </c>
    </row>
    <row r="6695" spans="1:17" x14ac:dyDescent="0.25">
      <c r="A6695" s="1">
        <v>42769</v>
      </c>
      <c r="B6695">
        <v>767000</v>
      </c>
      <c r="C6695" t="s">
        <v>2</v>
      </c>
      <c r="D6695" t="s">
        <v>12431</v>
      </c>
      <c r="E6695" t="s">
        <v>10</v>
      </c>
      <c r="F6695">
        <v>3013</v>
      </c>
      <c r="G6695">
        <v>2</v>
      </c>
      <c r="H6695">
        <v>1</v>
      </c>
      <c r="I6695">
        <v>0</v>
      </c>
      <c r="J6695">
        <v>128</v>
      </c>
      <c r="K6695">
        <v>1920</v>
      </c>
      <c r="L6695" t="s">
        <v>6797</v>
      </c>
      <c r="M6695" t="s">
        <v>65</v>
      </c>
      <c r="N6695" t="s">
        <v>21</v>
      </c>
      <c r="O6695" s="6" t="str">
        <f>INDEX(lkp_Region,MATCH(tbl_Sales[[#This Row],[Suburb]],lkp_Suburb,0))</f>
        <v>Western Metropolitan</v>
      </c>
      <c r="P6695" s="6">
        <f>MONTH(tbl_Sales[[#This Row],[Date]])</f>
        <v>2</v>
      </c>
      <c r="Q6695" s="6">
        <f>YEAR(tbl_Sales[[#This Row],[Date]])</f>
        <v>2017</v>
      </c>
    </row>
    <row r="6696" spans="1:17" x14ac:dyDescent="0.25">
      <c r="A6696" s="1">
        <v>42769</v>
      </c>
      <c r="B6696">
        <v>1028000</v>
      </c>
      <c r="C6696" t="s">
        <v>2</v>
      </c>
      <c r="D6696" t="s">
        <v>12429</v>
      </c>
      <c r="E6696" t="s">
        <v>10</v>
      </c>
      <c r="F6696">
        <v>3013</v>
      </c>
      <c r="G6696">
        <v>4</v>
      </c>
      <c r="H6696">
        <v>2</v>
      </c>
      <c r="I6696">
        <v>2</v>
      </c>
      <c r="J6696">
        <v>431</v>
      </c>
      <c r="L6696" t="s">
        <v>6798</v>
      </c>
      <c r="M6696" t="s">
        <v>65</v>
      </c>
      <c r="N6696" t="s">
        <v>21</v>
      </c>
      <c r="O6696" s="6" t="str">
        <f>INDEX(lkp_Region,MATCH(tbl_Sales[[#This Row],[Suburb]],lkp_Suburb,0))</f>
        <v>Western Metropolitan</v>
      </c>
      <c r="P6696" s="6">
        <f>MONTH(tbl_Sales[[#This Row],[Date]])</f>
        <v>2</v>
      </c>
      <c r="Q6696" s="6">
        <f>YEAR(tbl_Sales[[#This Row],[Date]])</f>
        <v>2017</v>
      </c>
    </row>
    <row r="6697" spans="1:17" x14ac:dyDescent="0.25">
      <c r="A6697" s="1">
        <v>42769</v>
      </c>
      <c r="B6697">
        <v>1450000</v>
      </c>
      <c r="C6697" t="s">
        <v>2</v>
      </c>
      <c r="D6697" t="s">
        <v>12429</v>
      </c>
      <c r="E6697" t="s">
        <v>10</v>
      </c>
      <c r="F6697">
        <v>3013</v>
      </c>
      <c r="G6697">
        <v>3</v>
      </c>
      <c r="H6697">
        <v>2</v>
      </c>
      <c r="I6697">
        <v>2</v>
      </c>
      <c r="J6697">
        <v>542</v>
      </c>
      <c r="K6697">
        <v>2016</v>
      </c>
      <c r="L6697" t="s">
        <v>6799</v>
      </c>
      <c r="M6697" t="s">
        <v>65</v>
      </c>
      <c r="N6697" t="s">
        <v>21</v>
      </c>
      <c r="O6697" s="6" t="str">
        <f>INDEX(lkp_Region,MATCH(tbl_Sales[[#This Row],[Suburb]],lkp_Suburb,0))</f>
        <v>Western Metropolitan</v>
      </c>
      <c r="P6697" s="6">
        <f>MONTH(tbl_Sales[[#This Row],[Date]])</f>
        <v>2</v>
      </c>
      <c r="Q6697" s="6">
        <f>YEAR(tbl_Sales[[#This Row],[Date]])</f>
        <v>2017</v>
      </c>
    </row>
    <row r="6698" spans="1:17" x14ac:dyDescent="0.25">
      <c r="A6698" s="1">
        <v>42769</v>
      </c>
      <c r="B6698">
        <v>805000</v>
      </c>
      <c r="C6698" t="s">
        <v>2</v>
      </c>
      <c r="D6698" t="s">
        <v>12423</v>
      </c>
      <c r="E6698" t="s">
        <v>10</v>
      </c>
      <c r="F6698">
        <v>3073</v>
      </c>
      <c r="G6698">
        <v>3</v>
      </c>
      <c r="H6698">
        <v>1</v>
      </c>
      <c r="I6698">
        <v>2</v>
      </c>
      <c r="J6698">
        <v>227</v>
      </c>
      <c r="K6698">
        <v>1930</v>
      </c>
      <c r="L6698" t="s">
        <v>6800</v>
      </c>
      <c r="M6698" t="s">
        <v>93</v>
      </c>
      <c r="N6698" t="s">
        <v>62</v>
      </c>
      <c r="O6698" s="6" t="str">
        <f>INDEX(lkp_Region,MATCH(tbl_Sales[[#This Row],[Suburb]],lkp_Suburb,0))</f>
        <v>Northern Metropolitan</v>
      </c>
      <c r="P6698" s="6">
        <f>MONTH(tbl_Sales[[#This Row],[Date]])</f>
        <v>2</v>
      </c>
      <c r="Q6698" s="6">
        <f>YEAR(tbl_Sales[[#This Row],[Date]])</f>
        <v>2017</v>
      </c>
    </row>
    <row r="6699" spans="1:17" x14ac:dyDescent="0.25">
      <c r="A6699" s="1">
        <v>42769</v>
      </c>
      <c r="B6699">
        <v>575000</v>
      </c>
      <c r="C6699" t="s">
        <v>13</v>
      </c>
      <c r="D6699" t="s">
        <v>12427</v>
      </c>
      <c r="E6699" t="s">
        <v>10</v>
      </c>
      <c r="F6699">
        <v>3122</v>
      </c>
      <c r="G6699">
        <v>2</v>
      </c>
      <c r="H6699">
        <v>1</v>
      </c>
      <c r="I6699">
        <v>1</v>
      </c>
      <c r="J6699">
        <v>0</v>
      </c>
      <c r="L6699" t="s">
        <v>6801</v>
      </c>
      <c r="M6699" t="s">
        <v>461</v>
      </c>
      <c r="N6699" t="s">
        <v>101</v>
      </c>
      <c r="O6699" s="6" t="str">
        <f>INDEX(lkp_Region,MATCH(tbl_Sales[[#This Row],[Suburb]],lkp_Suburb,0))</f>
        <v>Southern Metropolitan</v>
      </c>
      <c r="P6699" s="6">
        <f>MONTH(tbl_Sales[[#This Row],[Date]])</f>
        <v>2</v>
      </c>
      <c r="Q6699" s="6">
        <f>YEAR(tbl_Sales[[#This Row],[Date]])</f>
        <v>2017</v>
      </c>
    </row>
    <row r="6700" spans="1:17" x14ac:dyDescent="0.25">
      <c r="A6700" s="1">
        <v>42769</v>
      </c>
      <c r="B6700">
        <v>3400000</v>
      </c>
      <c r="C6700" t="s">
        <v>2</v>
      </c>
      <c r="D6700" t="s">
        <v>12429</v>
      </c>
      <c r="E6700" t="s">
        <v>10</v>
      </c>
      <c r="F6700">
        <v>3124</v>
      </c>
      <c r="G6700">
        <v>3</v>
      </c>
      <c r="H6700">
        <v>2</v>
      </c>
      <c r="I6700">
        <v>4</v>
      </c>
      <c r="J6700">
        <v>877</v>
      </c>
      <c r="K6700">
        <v>1960</v>
      </c>
      <c r="L6700" t="s">
        <v>6802</v>
      </c>
      <c r="M6700" t="s">
        <v>209</v>
      </c>
      <c r="N6700" t="s">
        <v>101</v>
      </c>
      <c r="O6700" s="6" t="str">
        <f>INDEX(lkp_Region,MATCH(tbl_Sales[[#This Row],[Suburb]],lkp_Suburb,0))</f>
        <v>Southern Metropolitan</v>
      </c>
      <c r="P6700" s="6">
        <f>MONTH(tbl_Sales[[#This Row],[Date]])</f>
        <v>2</v>
      </c>
      <c r="Q6700" s="6">
        <f>YEAR(tbl_Sales[[#This Row],[Date]])</f>
        <v>2017</v>
      </c>
    </row>
    <row r="6701" spans="1:17" x14ac:dyDescent="0.25">
      <c r="A6701" s="1">
        <v>42769</v>
      </c>
      <c r="B6701">
        <v>1230000</v>
      </c>
      <c r="C6701" t="s">
        <v>51</v>
      </c>
      <c r="D6701" t="s">
        <v>12431</v>
      </c>
      <c r="E6701" t="s">
        <v>10</v>
      </c>
      <c r="F6701">
        <v>3186</v>
      </c>
      <c r="G6701">
        <v>2</v>
      </c>
      <c r="H6701">
        <v>2</v>
      </c>
      <c r="I6701">
        <v>2</v>
      </c>
      <c r="J6701">
        <v>201</v>
      </c>
      <c r="L6701" t="s">
        <v>6803</v>
      </c>
      <c r="M6701" t="s">
        <v>105</v>
      </c>
      <c r="N6701" t="s">
        <v>107</v>
      </c>
      <c r="O6701" s="6" t="str">
        <f>INDEX(lkp_Region,MATCH(tbl_Sales[[#This Row],[Suburb]],lkp_Suburb,0))</f>
        <v>Southern Metropolitan</v>
      </c>
      <c r="P6701" s="6">
        <f>MONTH(tbl_Sales[[#This Row],[Date]])</f>
        <v>2</v>
      </c>
      <c r="Q6701" s="6">
        <f>YEAR(tbl_Sales[[#This Row],[Date]])</f>
        <v>2017</v>
      </c>
    </row>
    <row r="6702" spans="1:17" x14ac:dyDescent="0.25">
      <c r="A6702" s="1">
        <v>42769</v>
      </c>
      <c r="B6702">
        <v>2000000</v>
      </c>
      <c r="C6702" t="s">
        <v>2</v>
      </c>
      <c r="D6702" t="s">
        <v>12427</v>
      </c>
      <c r="E6702" t="s">
        <v>10</v>
      </c>
      <c r="F6702">
        <v>3186</v>
      </c>
      <c r="G6702">
        <v>4</v>
      </c>
      <c r="H6702">
        <v>2</v>
      </c>
      <c r="I6702">
        <v>2</v>
      </c>
      <c r="J6702">
        <v>471</v>
      </c>
      <c r="L6702" t="s">
        <v>6804</v>
      </c>
      <c r="M6702" t="s">
        <v>105</v>
      </c>
      <c r="N6702" t="s">
        <v>107</v>
      </c>
      <c r="O6702" s="6" t="str">
        <f>INDEX(lkp_Region,MATCH(tbl_Sales[[#This Row],[Suburb]],lkp_Suburb,0))</f>
        <v>Southern Metropolitan</v>
      </c>
      <c r="P6702" s="6">
        <f>MONTH(tbl_Sales[[#This Row],[Date]])</f>
        <v>2</v>
      </c>
      <c r="Q6702" s="6">
        <f>YEAR(tbl_Sales[[#This Row],[Date]])</f>
        <v>2017</v>
      </c>
    </row>
    <row r="6703" spans="1:17" x14ac:dyDescent="0.25">
      <c r="A6703" s="1">
        <v>42770</v>
      </c>
      <c r="B6703">
        <v>415000</v>
      </c>
      <c r="C6703" t="s">
        <v>13</v>
      </c>
      <c r="D6703" t="s">
        <v>12429</v>
      </c>
      <c r="E6703" t="s">
        <v>5</v>
      </c>
      <c r="F6703">
        <v>3121</v>
      </c>
      <c r="G6703">
        <v>1</v>
      </c>
      <c r="H6703">
        <v>1</v>
      </c>
      <c r="I6703">
        <v>1</v>
      </c>
      <c r="J6703">
        <v>0</v>
      </c>
      <c r="L6703" t="s">
        <v>6805</v>
      </c>
      <c r="M6703" t="s">
        <v>470</v>
      </c>
      <c r="N6703" t="s">
        <v>8</v>
      </c>
      <c r="O6703" s="6" t="str">
        <f>INDEX(lkp_Region,MATCH(tbl_Sales[[#This Row],[Suburb]],lkp_Suburb,0))</f>
        <v>Northern Metropolitan</v>
      </c>
      <c r="P6703" s="6">
        <f>MONTH(tbl_Sales[[#This Row],[Date]])</f>
        <v>2</v>
      </c>
      <c r="Q6703" s="6">
        <f>YEAR(tbl_Sales[[#This Row],[Date]])</f>
        <v>2017</v>
      </c>
    </row>
    <row r="6704" spans="1:17" x14ac:dyDescent="0.25">
      <c r="A6704" s="1">
        <v>42770</v>
      </c>
      <c r="B6704">
        <v>678000</v>
      </c>
      <c r="C6704" t="s">
        <v>13</v>
      </c>
      <c r="D6704" t="s">
        <v>12428</v>
      </c>
      <c r="E6704" t="s">
        <v>10</v>
      </c>
      <c r="F6704">
        <v>3143</v>
      </c>
      <c r="G6704">
        <v>2</v>
      </c>
      <c r="H6704">
        <v>1</v>
      </c>
      <c r="I6704">
        <v>2</v>
      </c>
      <c r="J6704">
        <v>0</v>
      </c>
      <c r="L6704" t="s">
        <v>6806</v>
      </c>
      <c r="M6704" t="s">
        <v>283</v>
      </c>
      <c r="N6704" t="s">
        <v>76</v>
      </c>
      <c r="O6704" s="6" t="str">
        <f>INDEX(lkp_Region,MATCH(tbl_Sales[[#This Row],[Suburb]],lkp_Suburb,0))</f>
        <v>Southern Metropolitan</v>
      </c>
      <c r="P6704" s="6">
        <f>MONTH(tbl_Sales[[#This Row],[Date]])</f>
        <v>2</v>
      </c>
      <c r="Q6704" s="6">
        <f>YEAR(tbl_Sales[[#This Row],[Date]])</f>
        <v>2017</v>
      </c>
    </row>
    <row r="6705" spans="1:17" x14ac:dyDescent="0.25">
      <c r="A6705" s="1">
        <v>42770</v>
      </c>
      <c r="B6705">
        <v>848000</v>
      </c>
      <c r="C6705" t="s">
        <v>2</v>
      </c>
      <c r="D6705" t="s">
        <v>12427</v>
      </c>
      <c r="E6705" t="s">
        <v>10</v>
      </c>
      <c r="F6705">
        <v>3034</v>
      </c>
      <c r="G6705">
        <v>3</v>
      </c>
      <c r="H6705">
        <v>1</v>
      </c>
      <c r="I6705">
        <v>2</v>
      </c>
      <c r="J6705">
        <v>542</v>
      </c>
      <c r="L6705" t="s">
        <v>6807</v>
      </c>
      <c r="M6705" t="s">
        <v>524</v>
      </c>
      <c r="N6705" t="s">
        <v>49</v>
      </c>
      <c r="O6705" s="6" t="str">
        <f>INDEX(lkp_Region,MATCH(tbl_Sales[[#This Row],[Suburb]],lkp_Suburb,0))</f>
        <v>Western Metropolitan</v>
      </c>
      <c r="P6705" s="6">
        <f>MONTH(tbl_Sales[[#This Row],[Date]])</f>
        <v>2</v>
      </c>
      <c r="Q6705" s="6">
        <f>YEAR(tbl_Sales[[#This Row],[Date]])</f>
        <v>2017</v>
      </c>
    </row>
    <row r="6706" spans="1:17" x14ac:dyDescent="0.25">
      <c r="A6706" s="1">
        <v>42770</v>
      </c>
      <c r="B6706">
        <v>765000</v>
      </c>
      <c r="C6706" t="s">
        <v>2</v>
      </c>
      <c r="D6706" t="s">
        <v>12425</v>
      </c>
      <c r="E6706" t="s">
        <v>10</v>
      </c>
      <c r="F6706">
        <v>3019</v>
      </c>
      <c r="G6706">
        <v>3</v>
      </c>
      <c r="H6706">
        <v>1</v>
      </c>
      <c r="I6706">
        <v>1</v>
      </c>
      <c r="J6706">
        <v>658</v>
      </c>
      <c r="K6706">
        <v>1960</v>
      </c>
      <c r="L6706" t="s">
        <v>6808</v>
      </c>
      <c r="M6706" t="s">
        <v>436</v>
      </c>
      <c r="N6706" t="s">
        <v>21</v>
      </c>
      <c r="O6706" s="6" t="str">
        <f>INDEX(lkp_Region,MATCH(tbl_Sales[[#This Row],[Suburb]],lkp_Suburb,0))</f>
        <v>Western Metropolitan</v>
      </c>
      <c r="P6706" s="6">
        <f>MONTH(tbl_Sales[[#This Row],[Date]])</f>
        <v>2</v>
      </c>
      <c r="Q6706" s="6">
        <f>YEAR(tbl_Sales[[#This Row],[Date]])</f>
        <v>2017</v>
      </c>
    </row>
    <row r="6707" spans="1:17" x14ac:dyDescent="0.25">
      <c r="A6707" s="1">
        <v>42770</v>
      </c>
      <c r="B6707">
        <v>766000</v>
      </c>
      <c r="C6707" t="s">
        <v>51</v>
      </c>
      <c r="D6707" t="s">
        <v>12423</v>
      </c>
      <c r="E6707" t="s">
        <v>10</v>
      </c>
      <c r="F6707">
        <v>3107</v>
      </c>
      <c r="G6707">
        <v>3</v>
      </c>
      <c r="H6707">
        <v>1</v>
      </c>
      <c r="I6707">
        <v>1</v>
      </c>
      <c r="J6707">
        <v>226</v>
      </c>
      <c r="L6707" t="s">
        <v>6809</v>
      </c>
      <c r="M6707" t="s">
        <v>586</v>
      </c>
      <c r="N6707" t="s">
        <v>128</v>
      </c>
      <c r="O6707" s="6" t="str">
        <f>INDEX(lkp_Region,MATCH(tbl_Sales[[#This Row],[Suburb]],lkp_Suburb,0))</f>
        <v>Eastern Metropolitan</v>
      </c>
      <c r="P6707" s="6">
        <f>MONTH(tbl_Sales[[#This Row],[Date]])</f>
        <v>2</v>
      </c>
      <c r="Q6707" s="6">
        <f>YEAR(tbl_Sales[[#This Row],[Date]])</f>
        <v>2017</v>
      </c>
    </row>
    <row r="6708" spans="1:17" x14ac:dyDescent="0.25">
      <c r="A6708" s="1">
        <v>42770</v>
      </c>
      <c r="B6708">
        <v>605000</v>
      </c>
      <c r="C6708" t="s">
        <v>13</v>
      </c>
      <c r="D6708" t="s">
        <v>12423</v>
      </c>
      <c r="E6708" t="s">
        <v>10</v>
      </c>
      <c r="F6708">
        <v>3018</v>
      </c>
      <c r="G6708">
        <v>3</v>
      </c>
      <c r="H6708">
        <v>1</v>
      </c>
      <c r="I6708">
        <v>2</v>
      </c>
      <c r="J6708">
        <v>181</v>
      </c>
      <c r="L6708" t="s">
        <v>6810</v>
      </c>
      <c r="M6708" t="s">
        <v>67</v>
      </c>
      <c r="N6708" t="s">
        <v>69</v>
      </c>
      <c r="O6708" s="6" t="str">
        <f>INDEX(lkp_Region,MATCH(tbl_Sales[[#This Row],[Suburb]],lkp_Suburb,0))</f>
        <v>Western Metropolitan</v>
      </c>
      <c r="P6708" s="6">
        <f>MONTH(tbl_Sales[[#This Row],[Date]])</f>
        <v>2</v>
      </c>
      <c r="Q6708" s="6">
        <f>YEAR(tbl_Sales[[#This Row],[Date]])</f>
        <v>2017</v>
      </c>
    </row>
    <row r="6709" spans="1:17" x14ac:dyDescent="0.25">
      <c r="A6709" s="1">
        <v>42770</v>
      </c>
      <c r="B6709">
        <v>1960000</v>
      </c>
      <c r="C6709" t="s">
        <v>2</v>
      </c>
      <c r="D6709" t="s">
        <v>12428</v>
      </c>
      <c r="E6709" t="s">
        <v>10</v>
      </c>
      <c r="F6709">
        <v>3165</v>
      </c>
      <c r="G6709">
        <v>4</v>
      </c>
      <c r="H6709">
        <v>2</v>
      </c>
      <c r="I6709">
        <v>4</v>
      </c>
      <c r="J6709">
        <v>601</v>
      </c>
      <c r="L6709" t="s">
        <v>6811</v>
      </c>
      <c r="M6709" t="s">
        <v>138</v>
      </c>
      <c r="N6709" t="s">
        <v>57</v>
      </c>
      <c r="O6709" s="6" t="str">
        <f>INDEX(lkp_Region,MATCH(tbl_Sales[[#This Row],[Suburb]],lkp_Suburb,0))</f>
        <v>Southern Metropolitan</v>
      </c>
      <c r="P6709" s="6">
        <f>MONTH(tbl_Sales[[#This Row],[Date]])</f>
        <v>2</v>
      </c>
      <c r="Q6709" s="6">
        <f>YEAR(tbl_Sales[[#This Row],[Date]])</f>
        <v>2017</v>
      </c>
    </row>
    <row r="6710" spans="1:17" x14ac:dyDescent="0.25">
      <c r="A6710" s="1">
        <v>42770</v>
      </c>
      <c r="B6710">
        <v>490000</v>
      </c>
      <c r="C6710" t="s">
        <v>2</v>
      </c>
      <c r="D6710" t="s">
        <v>12428</v>
      </c>
      <c r="E6710" t="s">
        <v>10</v>
      </c>
      <c r="F6710">
        <v>3020</v>
      </c>
      <c r="G6710">
        <v>2</v>
      </c>
      <c r="H6710">
        <v>1</v>
      </c>
      <c r="I6710">
        <v>1</v>
      </c>
      <c r="J6710">
        <v>322</v>
      </c>
      <c r="L6710" t="s">
        <v>6812</v>
      </c>
      <c r="M6710" t="s">
        <v>443</v>
      </c>
      <c r="N6710" t="s">
        <v>3</v>
      </c>
      <c r="O6710" s="6" t="str">
        <f>INDEX(lkp_Region,MATCH(tbl_Sales[[#This Row],[Suburb]],lkp_Suburb,0))</f>
        <v>Western Metropolitan</v>
      </c>
      <c r="P6710" s="6">
        <f>MONTH(tbl_Sales[[#This Row],[Date]])</f>
        <v>2</v>
      </c>
      <c r="Q6710" s="6">
        <f>YEAR(tbl_Sales[[#This Row],[Date]])</f>
        <v>2017</v>
      </c>
    </row>
    <row r="6711" spans="1:17" x14ac:dyDescent="0.25">
      <c r="A6711" s="1">
        <v>42770</v>
      </c>
      <c r="B6711">
        <v>705000</v>
      </c>
      <c r="C6711" t="s">
        <v>13</v>
      </c>
      <c r="D6711" t="s">
        <v>12427</v>
      </c>
      <c r="E6711" t="s">
        <v>5</v>
      </c>
      <c r="F6711">
        <v>3123</v>
      </c>
      <c r="G6711">
        <v>2</v>
      </c>
      <c r="H6711">
        <v>2</v>
      </c>
      <c r="I6711">
        <v>1</v>
      </c>
      <c r="J6711">
        <v>78</v>
      </c>
      <c r="K6711">
        <v>2011</v>
      </c>
      <c r="L6711" t="s">
        <v>6813</v>
      </c>
      <c r="M6711" t="s">
        <v>230</v>
      </c>
      <c r="N6711" t="s">
        <v>101</v>
      </c>
      <c r="O6711" s="6" t="str">
        <f>INDEX(lkp_Region,MATCH(tbl_Sales[[#This Row],[Suburb]],lkp_Suburb,0))</f>
        <v>Southern Metropolitan</v>
      </c>
      <c r="P6711" s="6">
        <f>MONTH(tbl_Sales[[#This Row],[Date]])</f>
        <v>2</v>
      </c>
      <c r="Q6711" s="6">
        <f>YEAR(tbl_Sales[[#This Row],[Date]])</f>
        <v>2017</v>
      </c>
    </row>
    <row r="6712" spans="1:17" x14ac:dyDescent="0.25">
      <c r="A6712" s="1">
        <v>42770</v>
      </c>
      <c r="B6712">
        <v>760000</v>
      </c>
      <c r="C6712" t="s">
        <v>13</v>
      </c>
      <c r="D6712" t="s">
        <v>12431</v>
      </c>
      <c r="E6712" t="s">
        <v>5</v>
      </c>
      <c r="F6712">
        <v>3186</v>
      </c>
      <c r="G6712">
        <v>2</v>
      </c>
      <c r="H6712">
        <v>1</v>
      </c>
      <c r="I6712">
        <v>2</v>
      </c>
      <c r="J6712">
        <v>0</v>
      </c>
      <c r="L6712" t="s">
        <v>6814</v>
      </c>
      <c r="M6712" t="s">
        <v>105</v>
      </c>
      <c r="N6712" t="s">
        <v>107</v>
      </c>
      <c r="O6712" s="6" t="str">
        <f>INDEX(lkp_Region,MATCH(tbl_Sales[[#This Row],[Suburb]],lkp_Suburb,0))</f>
        <v>Southern Metropolitan</v>
      </c>
      <c r="P6712" s="6">
        <f>MONTH(tbl_Sales[[#This Row],[Date]])</f>
        <v>2</v>
      </c>
      <c r="Q6712" s="6">
        <f>YEAR(tbl_Sales[[#This Row],[Date]])</f>
        <v>2017</v>
      </c>
    </row>
    <row r="6713" spans="1:17" x14ac:dyDescent="0.25">
      <c r="A6713" s="1">
        <v>42770</v>
      </c>
      <c r="B6713">
        <v>1680000</v>
      </c>
      <c r="C6713" t="s">
        <v>2</v>
      </c>
      <c r="D6713" t="s">
        <v>12423</v>
      </c>
      <c r="E6713" t="s">
        <v>5</v>
      </c>
      <c r="F6713">
        <v>3079</v>
      </c>
      <c r="G6713">
        <v>3</v>
      </c>
      <c r="H6713">
        <v>2</v>
      </c>
      <c r="I6713">
        <v>2</v>
      </c>
      <c r="J6713">
        <v>665</v>
      </c>
      <c r="L6713" t="s">
        <v>6815</v>
      </c>
      <c r="M6713" t="s">
        <v>213</v>
      </c>
      <c r="N6713" t="s">
        <v>150</v>
      </c>
      <c r="O6713" s="6" t="str">
        <f>INDEX(lkp_Region,MATCH(tbl_Sales[[#This Row],[Suburb]],lkp_Suburb,0))</f>
        <v>Eastern Metropolitan</v>
      </c>
      <c r="P6713" s="6">
        <f>MONTH(tbl_Sales[[#This Row],[Date]])</f>
        <v>2</v>
      </c>
      <c r="Q6713" s="6">
        <f>YEAR(tbl_Sales[[#This Row],[Date]])</f>
        <v>2017</v>
      </c>
    </row>
    <row r="6714" spans="1:17" x14ac:dyDescent="0.25">
      <c r="A6714" s="1">
        <v>42771</v>
      </c>
      <c r="B6714">
        <v>420000</v>
      </c>
      <c r="C6714" t="s">
        <v>13</v>
      </c>
      <c r="D6714" t="s">
        <v>12429</v>
      </c>
      <c r="E6714" t="s">
        <v>10</v>
      </c>
      <c r="F6714">
        <v>3065</v>
      </c>
      <c r="G6714">
        <v>1</v>
      </c>
      <c r="H6714">
        <v>1</v>
      </c>
      <c r="I6714">
        <v>1</v>
      </c>
      <c r="J6714">
        <v>782</v>
      </c>
      <c r="K6714">
        <v>1975</v>
      </c>
      <c r="L6714" t="s">
        <v>6816</v>
      </c>
      <c r="M6714" t="s">
        <v>427</v>
      </c>
      <c r="N6714" t="s">
        <v>8</v>
      </c>
      <c r="O6714" s="6" t="str">
        <f>INDEX(lkp_Region,MATCH(tbl_Sales[[#This Row],[Suburb]],lkp_Suburb,0))</f>
        <v>Northern Metropolitan</v>
      </c>
      <c r="P6714" s="6">
        <f>MONTH(tbl_Sales[[#This Row],[Date]])</f>
        <v>2</v>
      </c>
      <c r="Q6714" s="6">
        <f>YEAR(tbl_Sales[[#This Row],[Date]])</f>
        <v>2017</v>
      </c>
    </row>
    <row r="6715" spans="1:17" x14ac:dyDescent="0.25">
      <c r="A6715" s="1">
        <v>42771</v>
      </c>
      <c r="B6715">
        <v>880000</v>
      </c>
      <c r="C6715" t="s">
        <v>2</v>
      </c>
      <c r="D6715" t="s">
        <v>12427</v>
      </c>
      <c r="E6715" t="s">
        <v>5</v>
      </c>
      <c r="F6715">
        <v>3068</v>
      </c>
      <c r="G6715">
        <v>2</v>
      </c>
      <c r="H6715">
        <v>1</v>
      </c>
      <c r="I6715">
        <v>0</v>
      </c>
      <c r="J6715">
        <v>100</v>
      </c>
      <c r="L6715" t="s">
        <v>6817</v>
      </c>
      <c r="M6715" t="s">
        <v>323</v>
      </c>
      <c r="N6715" t="s">
        <v>8</v>
      </c>
      <c r="O6715" s="6" t="str">
        <f>INDEX(lkp_Region,MATCH(tbl_Sales[[#This Row],[Suburb]],lkp_Suburb,0))</f>
        <v>Northern Metropolitan</v>
      </c>
      <c r="P6715" s="6">
        <f>MONTH(tbl_Sales[[#This Row],[Date]])</f>
        <v>2</v>
      </c>
      <c r="Q6715" s="6">
        <f>YEAR(tbl_Sales[[#This Row],[Date]])</f>
        <v>2017</v>
      </c>
    </row>
    <row r="6716" spans="1:17" x14ac:dyDescent="0.25">
      <c r="A6716" s="1">
        <v>42771</v>
      </c>
      <c r="B6716">
        <v>2840000</v>
      </c>
      <c r="C6716" t="s">
        <v>2</v>
      </c>
      <c r="D6716" t="s">
        <v>12427</v>
      </c>
      <c r="E6716" t="s">
        <v>5</v>
      </c>
      <c r="F6716">
        <v>3142</v>
      </c>
      <c r="G6716">
        <v>3</v>
      </c>
      <c r="H6716">
        <v>2</v>
      </c>
      <c r="I6716">
        <v>4</v>
      </c>
      <c r="J6716">
        <v>1317</v>
      </c>
      <c r="K6716">
        <v>2000</v>
      </c>
      <c r="L6716" t="s">
        <v>6818</v>
      </c>
      <c r="M6716" t="s">
        <v>109</v>
      </c>
      <c r="N6716" t="s">
        <v>76</v>
      </c>
      <c r="O6716" s="6" t="str">
        <f>INDEX(lkp_Region,MATCH(tbl_Sales[[#This Row],[Suburb]],lkp_Suburb,0))</f>
        <v>Southern Metropolitan</v>
      </c>
      <c r="P6716" s="6">
        <f>MONTH(tbl_Sales[[#This Row],[Date]])</f>
        <v>2</v>
      </c>
      <c r="Q6716" s="6">
        <f>YEAR(tbl_Sales[[#This Row],[Date]])</f>
        <v>2017</v>
      </c>
    </row>
    <row r="6717" spans="1:17" x14ac:dyDescent="0.25">
      <c r="A6717" s="1">
        <v>42771</v>
      </c>
      <c r="B6717">
        <v>2633000</v>
      </c>
      <c r="C6717" t="s">
        <v>2</v>
      </c>
      <c r="D6717" t="s">
        <v>12427</v>
      </c>
      <c r="E6717" t="s">
        <v>10</v>
      </c>
      <c r="F6717">
        <v>3205</v>
      </c>
      <c r="G6717">
        <v>3</v>
      </c>
      <c r="H6717">
        <v>1</v>
      </c>
      <c r="I6717">
        <v>0</v>
      </c>
      <c r="J6717">
        <v>276</v>
      </c>
      <c r="K6717">
        <v>1900</v>
      </c>
      <c r="L6717" t="s">
        <v>6819</v>
      </c>
      <c r="M6717" t="s">
        <v>185</v>
      </c>
      <c r="N6717" t="s">
        <v>26</v>
      </c>
      <c r="O6717" s="6" t="str">
        <f>INDEX(lkp_Region,MATCH(tbl_Sales[[#This Row],[Suburb]],lkp_Suburb,0))</f>
        <v>Southern Metropolitan</v>
      </c>
      <c r="P6717" s="6">
        <f>MONTH(tbl_Sales[[#This Row],[Date]])</f>
        <v>2</v>
      </c>
      <c r="Q6717" s="6">
        <f>YEAR(tbl_Sales[[#This Row],[Date]])</f>
        <v>2017</v>
      </c>
    </row>
    <row r="6718" spans="1:17" x14ac:dyDescent="0.25">
      <c r="A6718" s="1">
        <v>42771</v>
      </c>
      <c r="B6718">
        <v>895000</v>
      </c>
      <c r="C6718" t="s">
        <v>51</v>
      </c>
      <c r="D6718" t="s">
        <v>12427</v>
      </c>
      <c r="E6718" t="s">
        <v>10</v>
      </c>
      <c r="F6718">
        <v>3056</v>
      </c>
      <c r="G6718">
        <v>1</v>
      </c>
      <c r="H6718">
        <v>1</v>
      </c>
      <c r="I6718">
        <v>0</v>
      </c>
      <c r="J6718">
        <v>0</v>
      </c>
      <c r="L6718" t="s">
        <v>6820</v>
      </c>
      <c r="M6718" t="s">
        <v>117</v>
      </c>
      <c r="N6718" t="s">
        <v>18</v>
      </c>
      <c r="O6718" s="6" t="str">
        <f>INDEX(lkp_Region,MATCH(tbl_Sales[[#This Row],[Suburb]],lkp_Suburb,0))</f>
        <v>Northern Metropolitan</v>
      </c>
      <c r="P6718" s="6">
        <f>MONTH(tbl_Sales[[#This Row],[Date]])</f>
        <v>2</v>
      </c>
      <c r="Q6718" s="6">
        <f>YEAR(tbl_Sales[[#This Row],[Date]])</f>
        <v>2017</v>
      </c>
    </row>
    <row r="6719" spans="1:17" x14ac:dyDescent="0.25">
      <c r="A6719" s="1">
        <v>42771</v>
      </c>
      <c r="B6719">
        <v>2875000</v>
      </c>
      <c r="C6719" t="s">
        <v>2</v>
      </c>
      <c r="D6719" t="s">
        <v>12427</v>
      </c>
      <c r="E6719" t="s">
        <v>10</v>
      </c>
      <c r="F6719">
        <v>3068</v>
      </c>
      <c r="G6719">
        <v>5</v>
      </c>
      <c r="H6719">
        <v>2</v>
      </c>
      <c r="I6719">
        <v>3</v>
      </c>
      <c r="J6719">
        <v>818</v>
      </c>
      <c r="L6719" t="s">
        <v>6821</v>
      </c>
      <c r="M6719" t="s">
        <v>72</v>
      </c>
      <c r="N6719" t="s">
        <v>18</v>
      </c>
      <c r="O6719" s="6" t="str">
        <f>INDEX(lkp_Region,MATCH(tbl_Sales[[#This Row],[Suburb]],lkp_Suburb,0))</f>
        <v>Northern Metropolitan</v>
      </c>
      <c r="P6719" s="6">
        <f>MONTH(tbl_Sales[[#This Row],[Date]])</f>
        <v>2</v>
      </c>
      <c r="Q6719" s="6">
        <f>YEAR(tbl_Sales[[#This Row],[Date]])</f>
        <v>2017</v>
      </c>
    </row>
    <row r="6720" spans="1:17" x14ac:dyDescent="0.25">
      <c r="A6720" s="1">
        <v>42771</v>
      </c>
      <c r="B6720">
        <v>1150000</v>
      </c>
      <c r="C6720" t="s">
        <v>2</v>
      </c>
      <c r="D6720" t="s">
        <v>12427</v>
      </c>
      <c r="E6720" t="s">
        <v>5</v>
      </c>
      <c r="F6720">
        <v>3040</v>
      </c>
      <c r="G6720">
        <v>4</v>
      </c>
      <c r="H6720">
        <v>2</v>
      </c>
      <c r="I6720">
        <v>2</v>
      </c>
      <c r="J6720">
        <v>578</v>
      </c>
      <c r="K6720">
        <v>2010</v>
      </c>
      <c r="L6720" t="s">
        <v>5972</v>
      </c>
      <c r="M6720" t="s">
        <v>190</v>
      </c>
      <c r="N6720" t="s">
        <v>49</v>
      </c>
      <c r="O6720" s="6" t="str">
        <f>INDEX(lkp_Region,MATCH(tbl_Sales[[#This Row],[Suburb]],lkp_Suburb,0))</f>
        <v>Western Metropolitan</v>
      </c>
      <c r="P6720" s="6">
        <f>MONTH(tbl_Sales[[#This Row],[Date]])</f>
        <v>2</v>
      </c>
      <c r="Q6720" s="6">
        <f>YEAR(tbl_Sales[[#This Row],[Date]])</f>
        <v>2017</v>
      </c>
    </row>
    <row r="6721" spans="1:17" x14ac:dyDescent="0.25">
      <c r="A6721" s="1">
        <v>42771</v>
      </c>
      <c r="B6721">
        <v>820000</v>
      </c>
      <c r="C6721" t="s">
        <v>51</v>
      </c>
      <c r="D6721" t="s">
        <v>12428</v>
      </c>
      <c r="E6721" t="s">
        <v>5</v>
      </c>
      <c r="F6721">
        <v>3011</v>
      </c>
      <c r="G6721">
        <v>3</v>
      </c>
      <c r="H6721">
        <v>2</v>
      </c>
      <c r="I6721">
        <v>1</v>
      </c>
      <c r="J6721">
        <v>122</v>
      </c>
      <c r="L6721" t="s">
        <v>6822</v>
      </c>
      <c r="M6721" t="s">
        <v>22</v>
      </c>
      <c r="N6721" t="s">
        <v>21</v>
      </c>
      <c r="O6721" s="6" t="str">
        <f>INDEX(lkp_Region,MATCH(tbl_Sales[[#This Row],[Suburb]],lkp_Suburb,0))</f>
        <v>Western Metropolitan</v>
      </c>
      <c r="P6721" s="6">
        <f>MONTH(tbl_Sales[[#This Row],[Date]])</f>
        <v>2</v>
      </c>
      <c r="Q6721" s="6">
        <f>YEAR(tbl_Sales[[#This Row],[Date]])</f>
        <v>2017</v>
      </c>
    </row>
    <row r="6722" spans="1:17" x14ac:dyDescent="0.25">
      <c r="A6722" s="1">
        <v>42771</v>
      </c>
      <c r="B6722">
        <v>1175000</v>
      </c>
      <c r="C6722" t="s">
        <v>2</v>
      </c>
      <c r="D6722" t="s">
        <v>12433</v>
      </c>
      <c r="E6722" t="s">
        <v>10</v>
      </c>
      <c r="F6722">
        <v>3165</v>
      </c>
      <c r="G6722">
        <v>4</v>
      </c>
      <c r="H6722">
        <v>2</v>
      </c>
      <c r="I6722">
        <v>2</v>
      </c>
      <c r="J6722">
        <v>620</v>
      </c>
      <c r="K6722">
        <v>1980</v>
      </c>
      <c r="L6722" t="s">
        <v>6823</v>
      </c>
      <c r="M6722" t="s">
        <v>138</v>
      </c>
      <c r="N6722" t="s">
        <v>57</v>
      </c>
      <c r="O6722" s="6" t="str">
        <f>INDEX(lkp_Region,MATCH(tbl_Sales[[#This Row],[Suburb]],lkp_Suburb,0))</f>
        <v>Southern Metropolitan</v>
      </c>
      <c r="P6722" s="6">
        <f>MONTH(tbl_Sales[[#This Row],[Date]])</f>
        <v>2</v>
      </c>
      <c r="Q6722" s="6">
        <f>YEAR(tbl_Sales[[#This Row],[Date]])</f>
        <v>2017</v>
      </c>
    </row>
    <row r="6723" spans="1:17" x14ac:dyDescent="0.25">
      <c r="A6723" s="1">
        <v>42771</v>
      </c>
      <c r="B6723">
        <v>1470000</v>
      </c>
      <c r="C6723" t="s">
        <v>2</v>
      </c>
      <c r="D6723" t="s">
        <v>12429</v>
      </c>
      <c r="E6723" t="s">
        <v>10</v>
      </c>
      <c r="F6723">
        <v>3204</v>
      </c>
      <c r="G6723">
        <v>3</v>
      </c>
      <c r="H6723">
        <v>2</v>
      </c>
      <c r="I6723">
        <v>2</v>
      </c>
      <c r="J6723">
        <v>0</v>
      </c>
      <c r="K6723">
        <v>1980</v>
      </c>
      <c r="L6723" t="s">
        <v>6824</v>
      </c>
      <c r="M6723" t="s">
        <v>63</v>
      </c>
      <c r="N6723" t="s">
        <v>57</v>
      </c>
      <c r="O6723" s="6" t="str">
        <f>INDEX(lkp_Region,MATCH(tbl_Sales[[#This Row],[Suburb]],lkp_Suburb,0))</f>
        <v>Southern Metropolitan</v>
      </c>
      <c r="P6723" s="6">
        <f>MONTH(tbl_Sales[[#This Row],[Date]])</f>
        <v>2</v>
      </c>
      <c r="Q6723" s="6">
        <f>YEAR(tbl_Sales[[#This Row],[Date]])</f>
        <v>2017</v>
      </c>
    </row>
    <row r="6724" spans="1:17" x14ac:dyDescent="0.25">
      <c r="A6724" s="1">
        <v>42771</v>
      </c>
      <c r="B6724">
        <v>525500</v>
      </c>
      <c r="C6724" t="s">
        <v>13</v>
      </c>
      <c r="D6724" t="s">
        <v>12427</v>
      </c>
      <c r="E6724" t="s">
        <v>10</v>
      </c>
      <c r="F6724">
        <v>3071</v>
      </c>
      <c r="G6724">
        <v>2</v>
      </c>
      <c r="H6724">
        <v>1</v>
      </c>
      <c r="I6724">
        <v>1</v>
      </c>
      <c r="J6724">
        <v>724</v>
      </c>
      <c r="K6724">
        <v>1975</v>
      </c>
      <c r="L6724" t="s">
        <v>6825</v>
      </c>
      <c r="M6724" t="s">
        <v>60</v>
      </c>
      <c r="N6724" t="s">
        <v>62</v>
      </c>
      <c r="O6724" s="6" t="str">
        <f>INDEX(lkp_Region,MATCH(tbl_Sales[[#This Row],[Suburb]],lkp_Suburb,0))</f>
        <v>Northern Metropolitan</v>
      </c>
      <c r="P6724" s="6">
        <f>MONTH(tbl_Sales[[#This Row],[Date]])</f>
        <v>2</v>
      </c>
      <c r="Q6724" s="6">
        <f>YEAR(tbl_Sales[[#This Row],[Date]])</f>
        <v>2017</v>
      </c>
    </row>
    <row r="6725" spans="1:17" x14ac:dyDescent="0.25">
      <c r="A6725" s="1">
        <v>42771</v>
      </c>
      <c r="B6725">
        <v>931000</v>
      </c>
      <c r="C6725" t="s">
        <v>2</v>
      </c>
      <c r="D6725" t="s">
        <v>12423</v>
      </c>
      <c r="E6725" t="s">
        <v>10</v>
      </c>
      <c r="F6725">
        <v>3073</v>
      </c>
      <c r="G6725">
        <v>2</v>
      </c>
      <c r="H6725">
        <v>1</v>
      </c>
      <c r="I6725">
        <v>1</v>
      </c>
      <c r="J6725">
        <v>487</v>
      </c>
      <c r="L6725" t="s">
        <v>6826</v>
      </c>
      <c r="M6725" t="s">
        <v>93</v>
      </c>
      <c r="N6725" t="s">
        <v>62</v>
      </c>
      <c r="O6725" s="6" t="str">
        <f>INDEX(lkp_Region,MATCH(tbl_Sales[[#This Row],[Suburb]],lkp_Suburb,0))</f>
        <v>Northern Metropolitan</v>
      </c>
      <c r="P6725" s="6">
        <f>MONTH(tbl_Sales[[#This Row],[Date]])</f>
        <v>2</v>
      </c>
      <c r="Q6725" s="6">
        <f>YEAR(tbl_Sales[[#This Row],[Date]])</f>
        <v>2017</v>
      </c>
    </row>
    <row r="6726" spans="1:17" x14ac:dyDescent="0.25">
      <c r="A6726" s="1">
        <v>42771</v>
      </c>
      <c r="B6726">
        <v>805000</v>
      </c>
      <c r="C6726" t="s">
        <v>13</v>
      </c>
      <c r="D6726" t="s">
        <v>12423</v>
      </c>
      <c r="E6726" t="s">
        <v>5</v>
      </c>
      <c r="F6726">
        <v>3124</v>
      </c>
      <c r="G6726">
        <v>2</v>
      </c>
      <c r="H6726">
        <v>2</v>
      </c>
      <c r="I6726">
        <v>2</v>
      </c>
      <c r="J6726">
        <v>188</v>
      </c>
      <c r="L6726" t="s">
        <v>6827</v>
      </c>
      <c r="M6726" t="s">
        <v>209</v>
      </c>
      <c r="N6726" t="s">
        <v>101</v>
      </c>
      <c r="O6726" s="6" t="str">
        <f>INDEX(lkp_Region,MATCH(tbl_Sales[[#This Row],[Suburb]],lkp_Suburb,0))</f>
        <v>Southern Metropolitan</v>
      </c>
      <c r="P6726" s="6">
        <f>MONTH(tbl_Sales[[#This Row],[Date]])</f>
        <v>2</v>
      </c>
      <c r="Q6726" s="6">
        <f>YEAR(tbl_Sales[[#This Row],[Date]])</f>
        <v>2017</v>
      </c>
    </row>
    <row r="6727" spans="1:17" x14ac:dyDescent="0.25">
      <c r="A6727" s="1">
        <v>42771</v>
      </c>
      <c r="B6727">
        <v>875500</v>
      </c>
      <c r="C6727" t="s">
        <v>13</v>
      </c>
      <c r="D6727" t="s">
        <v>12433</v>
      </c>
      <c r="E6727" t="s">
        <v>10</v>
      </c>
      <c r="F6727">
        <v>3188</v>
      </c>
      <c r="G6727">
        <v>2</v>
      </c>
      <c r="H6727">
        <v>2</v>
      </c>
      <c r="I6727">
        <v>1</v>
      </c>
      <c r="J6727">
        <v>225</v>
      </c>
      <c r="K6727">
        <v>1970</v>
      </c>
      <c r="L6727" t="s">
        <v>6828</v>
      </c>
      <c r="M6727" t="s">
        <v>176</v>
      </c>
      <c r="N6727" t="s">
        <v>107</v>
      </c>
      <c r="O6727" s="6" t="str">
        <f>INDEX(lkp_Region,MATCH(tbl_Sales[[#This Row],[Suburb]],lkp_Suburb,0))</f>
        <v>Southern Metropolitan</v>
      </c>
      <c r="P6727" s="6">
        <f>MONTH(tbl_Sales[[#This Row],[Date]])</f>
        <v>2</v>
      </c>
      <c r="Q6727" s="6">
        <f>YEAR(tbl_Sales[[#This Row],[Date]])</f>
        <v>2017</v>
      </c>
    </row>
    <row r="6728" spans="1:17" x14ac:dyDescent="0.25">
      <c r="A6728" s="1">
        <v>42772</v>
      </c>
      <c r="B6728">
        <v>1725000</v>
      </c>
      <c r="C6728" t="s">
        <v>2</v>
      </c>
      <c r="D6728" t="s">
        <v>12428</v>
      </c>
      <c r="E6728" t="s">
        <v>10</v>
      </c>
      <c r="F6728">
        <v>3054</v>
      </c>
      <c r="G6728">
        <v>2</v>
      </c>
      <c r="H6728">
        <v>1</v>
      </c>
      <c r="I6728">
        <v>1</v>
      </c>
      <c r="J6728">
        <v>210</v>
      </c>
      <c r="L6728" t="s">
        <v>6829</v>
      </c>
      <c r="M6728" t="s">
        <v>513</v>
      </c>
      <c r="N6728" t="s">
        <v>8</v>
      </c>
      <c r="O6728" s="6" t="str">
        <f>INDEX(lkp_Region,MATCH(tbl_Sales[[#This Row],[Suburb]],lkp_Suburb,0))</f>
        <v>Northern Metropolitan</v>
      </c>
      <c r="P6728" s="6">
        <f>MONTH(tbl_Sales[[#This Row],[Date]])</f>
        <v>2</v>
      </c>
      <c r="Q6728" s="6">
        <f>YEAR(tbl_Sales[[#This Row],[Date]])</f>
        <v>2017</v>
      </c>
    </row>
    <row r="6729" spans="1:17" x14ac:dyDescent="0.25">
      <c r="A6729" s="1">
        <v>42772</v>
      </c>
      <c r="B6729">
        <v>660000</v>
      </c>
      <c r="C6729" t="s">
        <v>13</v>
      </c>
      <c r="D6729" t="s">
        <v>12428</v>
      </c>
      <c r="E6729" t="s">
        <v>5</v>
      </c>
      <c r="F6729">
        <v>3143</v>
      </c>
      <c r="G6729">
        <v>2</v>
      </c>
      <c r="H6729">
        <v>1</v>
      </c>
      <c r="I6729">
        <v>1</v>
      </c>
      <c r="J6729">
        <v>0</v>
      </c>
      <c r="L6729" t="s">
        <v>6830</v>
      </c>
      <c r="M6729" t="s">
        <v>283</v>
      </c>
      <c r="N6729" t="s">
        <v>76</v>
      </c>
      <c r="O6729" s="6" t="str">
        <f>INDEX(lkp_Region,MATCH(tbl_Sales[[#This Row],[Suburb]],lkp_Suburb,0))</f>
        <v>Southern Metropolitan</v>
      </c>
      <c r="P6729" s="6">
        <f>MONTH(tbl_Sales[[#This Row],[Date]])</f>
        <v>2</v>
      </c>
      <c r="Q6729" s="6">
        <f>YEAR(tbl_Sales[[#This Row],[Date]])</f>
        <v>2017</v>
      </c>
    </row>
    <row r="6730" spans="1:17" x14ac:dyDescent="0.25">
      <c r="A6730" s="1">
        <v>42772</v>
      </c>
      <c r="B6730">
        <v>607000</v>
      </c>
      <c r="C6730" t="s">
        <v>51</v>
      </c>
      <c r="D6730" t="s">
        <v>12426</v>
      </c>
      <c r="E6730" t="s">
        <v>10</v>
      </c>
      <c r="F6730">
        <v>3046</v>
      </c>
      <c r="G6730">
        <v>4</v>
      </c>
      <c r="H6730">
        <v>3</v>
      </c>
      <c r="I6730">
        <v>2</v>
      </c>
      <c r="J6730">
        <v>0</v>
      </c>
      <c r="K6730">
        <v>2014</v>
      </c>
      <c r="L6730" t="s">
        <v>6831</v>
      </c>
      <c r="M6730" t="s">
        <v>78</v>
      </c>
      <c r="N6730" t="s">
        <v>18</v>
      </c>
      <c r="O6730" s="6" t="str">
        <f>INDEX(lkp_Region,MATCH(tbl_Sales[[#This Row],[Suburb]],lkp_Suburb,0))</f>
        <v>Northern Metropolitan</v>
      </c>
      <c r="P6730" s="6">
        <f>MONTH(tbl_Sales[[#This Row],[Date]])</f>
        <v>2</v>
      </c>
      <c r="Q6730" s="6">
        <f>YEAR(tbl_Sales[[#This Row],[Date]])</f>
        <v>2017</v>
      </c>
    </row>
    <row r="6731" spans="1:17" x14ac:dyDescent="0.25">
      <c r="A6731" s="1">
        <v>42772</v>
      </c>
      <c r="B6731">
        <v>1020000</v>
      </c>
      <c r="C6731" t="s">
        <v>2</v>
      </c>
      <c r="D6731" t="s">
        <v>12429</v>
      </c>
      <c r="E6731" t="s">
        <v>10</v>
      </c>
      <c r="F6731">
        <v>3056</v>
      </c>
      <c r="G6731">
        <v>2</v>
      </c>
      <c r="H6731">
        <v>1</v>
      </c>
      <c r="I6731">
        <v>1</v>
      </c>
      <c r="J6731">
        <v>279</v>
      </c>
      <c r="L6731" t="s">
        <v>6832</v>
      </c>
      <c r="M6731" t="s">
        <v>117</v>
      </c>
      <c r="N6731" t="s">
        <v>18</v>
      </c>
      <c r="O6731" s="6" t="str">
        <f>INDEX(lkp_Region,MATCH(tbl_Sales[[#This Row],[Suburb]],lkp_Suburb,0))</f>
        <v>Northern Metropolitan</v>
      </c>
      <c r="P6731" s="6">
        <f>MONTH(tbl_Sales[[#This Row],[Date]])</f>
        <v>2</v>
      </c>
      <c r="Q6731" s="6">
        <f>YEAR(tbl_Sales[[#This Row],[Date]])</f>
        <v>2017</v>
      </c>
    </row>
    <row r="6732" spans="1:17" x14ac:dyDescent="0.25">
      <c r="A6732" s="1">
        <v>42772</v>
      </c>
      <c r="B6732">
        <v>381000</v>
      </c>
      <c r="C6732" t="s">
        <v>13</v>
      </c>
      <c r="D6732" t="s">
        <v>12431</v>
      </c>
      <c r="E6732" t="s">
        <v>5</v>
      </c>
      <c r="F6732">
        <v>3013</v>
      </c>
      <c r="G6732">
        <v>2</v>
      </c>
      <c r="H6732">
        <v>1</v>
      </c>
      <c r="I6732">
        <v>1</v>
      </c>
      <c r="J6732">
        <v>0</v>
      </c>
      <c r="K6732">
        <v>1960</v>
      </c>
      <c r="L6732" t="s">
        <v>6833</v>
      </c>
      <c r="M6732" t="s">
        <v>65</v>
      </c>
      <c r="N6732" t="s">
        <v>21</v>
      </c>
      <c r="O6732" s="6" t="str">
        <f>INDEX(lkp_Region,MATCH(tbl_Sales[[#This Row],[Suburb]],lkp_Suburb,0))</f>
        <v>Western Metropolitan</v>
      </c>
      <c r="P6732" s="6">
        <f>MONTH(tbl_Sales[[#This Row],[Date]])</f>
        <v>2</v>
      </c>
      <c r="Q6732" s="6">
        <f>YEAR(tbl_Sales[[#This Row],[Date]])</f>
        <v>2017</v>
      </c>
    </row>
    <row r="6733" spans="1:17" x14ac:dyDescent="0.25">
      <c r="A6733" s="1">
        <v>42772</v>
      </c>
      <c r="B6733">
        <v>850000</v>
      </c>
      <c r="C6733" t="s">
        <v>2</v>
      </c>
      <c r="D6733" t="s">
        <v>12428</v>
      </c>
      <c r="E6733" t="s">
        <v>10</v>
      </c>
      <c r="F6733">
        <v>3012</v>
      </c>
      <c r="G6733">
        <v>3</v>
      </c>
      <c r="H6733">
        <v>1</v>
      </c>
      <c r="I6733">
        <v>1</v>
      </c>
      <c r="J6733">
        <v>361</v>
      </c>
      <c r="L6733" t="s">
        <v>6834</v>
      </c>
      <c r="M6733" t="s">
        <v>53</v>
      </c>
      <c r="N6733" t="s">
        <v>21</v>
      </c>
      <c r="O6733" s="6" t="str">
        <f>INDEX(lkp_Region,MATCH(tbl_Sales[[#This Row],[Suburb]],lkp_Suburb,0))</f>
        <v>Western Metropolitan</v>
      </c>
      <c r="P6733" s="6">
        <f>MONTH(tbl_Sales[[#This Row],[Date]])</f>
        <v>2</v>
      </c>
      <c r="Q6733" s="6">
        <f>YEAR(tbl_Sales[[#This Row],[Date]])</f>
        <v>2017</v>
      </c>
    </row>
    <row r="6734" spans="1:17" x14ac:dyDescent="0.25">
      <c r="A6734" s="1">
        <v>42772</v>
      </c>
      <c r="B6734">
        <v>412000</v>
      </c>
      <c r="C6734" t="s">
        <v>13</v>
      </c>
      <c r="D6734" t="s">
        <v>12424</v>
      </c>
      <c r="E6734" t="s">
        <v>5</v>
      </c>
      <c r="F6734">
        <v>3016</v>
      </c>
      <c r="G6734">
        <v>2</v>
      </c>
      <c r="H6734">
        <v>1</v>
      </c>
      <c r="I6734">
        <v>1</v>
      </c>
      <c r="J6734">
        <v>0</v>
      </c>
      <c r="K6734">
        <v>1980</v>
      </c>
      <c r="L6734" t="s">
        <v>6835</v>
      </c>
      <c r="M6734" t="s">
        <v>196</v>
      </c>
      <c r="N6734" t="s">
        <v>69</v>
      </c>
      <c r="O6734" s="6" t="str">
        <f>INDEX(lkp_Region,MATCH(tbl_Sales[[#This Row],[Suburb]],lkp_Suburb,0))</f>
        <v>Western Metropolitan</v>
      </c>
      <c r="P6734" s="6">
        <f>MONTH(tbl_Sales[[#This Row],[Date]])</f>
        <v>2</v>
      </c>
      <c r="Q6734" s="6">
        <f>YEAR(tbl_Sales[[#This Row],[Date]])</f>
        <v>2017</v>
      </c>
    </row>
    <row r="6735" spans="1:17" x14ac:dyDescent="0.25">
      <c r="A6735" s="1">
        <v>42772</v>
      </c>
      <c r="B6735">
        <v>815000</v>
      </c>
      <c r="C6735" t="s">
        <v>2</v>
      </c>
      <c r="D6735" t="s">
        <v>12428</v>
      </c>
      <c r="E6735" t="s">
        <v>10</v>
      </c>
      <c r="F6735">
        <v>3025</v>
      </c>
      <c r="G6735">
        <v>3</v>
      </c>
      <c r="H6735">
        <v>2</v>
      </c>
      <c r="I6735">
        <v>3</v>
      </c>
      <c r="J6735">
        <v>555</v>
      </c>
      <c r="K6735">
        <v>1960</v>
      </c>
      <c r="L6735" t="s">
        <v>6836</v>
      </c>
      <c r="M6735" t="s">
        <v>91</v>
      </c>
      <c r="N6735" t="s">
        <v>69</v>
      </c>
      <c r="O6735" s="6" t="str">
        <f>INDEX(lkp_Region,MATCH(tbl_Sales[[#This Row],[Suburb]],lkp_Suburb,0))</f>
        <v>Western Metropolitan</v>
      </c>
      <c r="P6735" s="6">
        <f>MONTH(tbl_Sales[[#This Row],[Date]])</f>
        <v>2</v>
      </c>
      <c r="Q6735" s="6">
        <f>YEAR(tbl_Sales[[#This Row],[Date]])</f>
        <v>2017</v>
      </c>
    </row>
    <row r="6736" spans="1:17" x14ac:dyDescent="0.25">
      <c r="A6736" s="1">
        <v>42772</v>
      </c>
      <c r="B6736">
        <v>1252000</v>
      </c>
      <c r="C6736" t="s">
        <v>2</v>
      </c>
      <c r="D6736" t="s">
        <v>12429</v>
      </c>
      <c r="E6736" t="s">
        <v>10</v>
      </c>
      <c r="F6736">
        <v>3163</v>
      </c>
      <c r="G6736">
        <v>3</v>
      </c>
      <c r="H6736">
        <v>1</v>
      </c>
      <c r="I6736">
        <v>1</v>
      </c>
      <c r="J6736">
        <v>376</v>
      </c>
      <c r="L6736" t="s">
        <v>6837</v>
      </c>
      <c r="M6736" t="s">
        <v>201</v>
      </c>
      <c r="N6736" t="s">
        <v>57</v>
      </c>
      <c r="O6736" s="6" t="str">
        <f>INDEX(lkp_Region,MATCH(tbl_Sales[[#This Row],[Suburb]],lkp_Suburb,0))</f>
        <v>Southern Metropolitan</v>
      </c>
      <c r="P6736" s="6">
        <f>MONTH(tbl_Sales[[#This Row],[Date]])</f>
        <v>2</v>
      </c>
      <c r="Q6736" s="6">
        <f>YEAR(tbl_Sales[[#This Row],[Date]])</f>
        <v>2017</v>
      </c>
    </row>
    <row r="6737" spans="1:17" x14ac:dyDescent="0.25">
      <c r="A6737" s="1">
        <v>42772</v>
      </c>
      <c r="B6737">
        <v>551000</v>
      </c>
      <c r="C6737" t="s">
        <v>2</v>
      </c>
      <c r="D6737" t="s">
        <v>12425</v>
      </c>
      <c r="E6737" t="s">
        <v>10</v>
      </c>
      <c r="F6737">
        <v>3020</v>
      </c>
      <c r="G6737">
        <v>2</v>
      </c>
      <c r="H6737">
        <v>1</v>
      </c>
      <c r="I6737">
        <v>2</v>
      </c>
      <c r="J6737">
        <v>613</v>
      </c>
      <c r="L6737" t="s">
        <v>6838</v>
      </c>
      <c r="M6737" t="s">
        <v>443</v>
      </c>
      <c r="N6737" t="s">
        <v>3</v>
      </c>
      <c r="O6737" s="6" t="str">
        <f>INDEX(lkp_Region,MATCH(tbl_Sales[[#This Row],[Suburb]],lkp_Suburb,0))</f>
        <v>Western Metropolitan</v>
      </c>
      <c r="P6737" s="6">
        <f>MONTH(tbl_Sales[[#This Row],[Date]])</f>
        <v>2</v>
      </c>
      <c r="Q6737" s="6">
        <f>YEAR(tbl_Sales[[#This Row],[Date]])</f>
        <v>2017</v>
      </c>
    </row>
    <row r="6738" spans="1:17" x14ac:dyDescent="0.25">
      <c r="A6738" s="1">
        <v>42772</v>
      </c>
      <c r="B6738">
        <v>2725000</v>
      </c>
      <c r="C6738" t="s">
        <v>2</v>
      </c>
      <c r="D6738" t="s">
        <v>12427</v>
      </c>
      <c r="E6738" t="s">
        <v>10</v>
      </c>
      <c r="F6738">
        <v>3146</v>
      </c>
      <c r="G6738">
        <v>4</v>
      </c>
      <c r="H6738">
        <v>3</v>
      </c>
      <c r="I6738">
        <v>2</v>
      </c>
      <c r="J6738">
        <v>603</v>
      </c>
      <c r="K6738">
        <v>2007</v>
      </c>
      <c r="L6738" t="s">
        <v>6839</v>
      </c>
      <c r="M6738" t="s">
        <v>102</v>
      </c>
      <c r="N6738" t="s">
        <v>101</v>
      </c>
      <c r="O6738" s="6" t="str">
        <f>INDEX(lkp_Region,MATCH(tbl_Sales[[#This Row],[Suburb]],lkp_Suburb,0))</f>
        <v>Southern Metropolitan</v>
      </c>
      <c r="P6738" s="6">
        <f>MONTH(tbl_Sales[[#This Row],[Date]])</f>
        <v>2</v>
      </c>
      <c r="Q6738" s="6">
        <f>YEAR(tbl_Sales[[#This Row],[Date]])</f>
        <v>2017</v>
      </c>
    </row>
    <row r="6739" spans="1:17" x14ac:dyDescent="0.25">
      <c r="A6739" s="1">
        <v>42773</v>
      </c>
      <c r="B6739">
        <v>655000</v>
      </c>
      <c r="C6739" t="s">
        <v>13</v>
      </c>
      <c r="D6739" t="s">
        <v>12428</v>
      </c>
      <c r="E6739" t="s">
        <v>5</v>
      </c>
      <c r="F6739">
        <v>3121</v>
      </c>
      <c r="G6739">
        <v>2</v>
      </c>
      <c r="H6739">
        <v>1</v>
      </c>
      <c r="I6739">
        <v>1</v>
      </c>
      <c r="J6739">
        <v>1725</v>
      </c>
      <c r="K6739">
        <v>2005</v>
      </c>
      <c r="L6739" t="s">
        <v>6840</v>
      </c>
      <c r="M6739" t="s">
        <v>6</v>
      </c>
      <c r="N6739" t="s">
        <v>8</v>
      </c>
      <c r="O6739" s="6" t="str">
        <f>INDEX(lkp_Region,MATCH(tbl_Sales[[#This Row],[Suburb]],lkp_Suburb,0))</f>
        <v>Northern Metropolitan</v>
      </c>
      <c r="P6739" s="6">
        <f>MONTH(tbl_Sales[[#This Row],[Date]])</f>
        <v>2</v>
      </c>
      <c r="Q6739" s="6">
        <f>YEAR(tbl_Sales[[#This Row],[Date]])</f>
        <v>2017</v>
      </c>
    </row>
    <row r="6740" spans="1:17" x14ac:dyDescent="0.25">
      <c r="A6740" s="1">
        <v>42773</v>
      </c>
      <c r="B6740">
        <v>1689000</v>
      </c>
      <c r="C6740" t="s">
        <v>2</v>
      </c>
      <c r="D6740" t="s">
        <v>12425</v>
      </c>
      <c r="E6740" t="s">
        <v>10</v>
      </c>
      <c r="F6740">
        <v>3142</v>
      </c>
      <c r="G6740">
        <v>3</v>
      </c>
      <c r="H6740">
        <v>1</v>
      </c>
      <c r="I6740">
        <v>0</v>
      </c>
      <c r="J6740">
        <v>222</v>
      </c>
      <c r="K6740">
        <v>1920</v>
      </c>
      <c r="L6740" t="s">
        <v>6841</v>
      </c>
      <c r="M6740" t="s">
        <v>109</v>
      </c>
      <c r="N6740" t="s">
        <v>76</v>
      </c>
      <c r="O6740" s="6" t="str">
        <f>INDEX(lkp_Region,MATCH(tbl_Sales[[#This Row],[Suburb]],lkp_Suburb,0))</f>
        <v>Southern Metropolitan</v>
      </c>
      <c r="P6740" s="6">
        <f>MONTH(tbl_Sales[[#This Row],[Date]])</f>
        <v>2</v>
      </c>
      <c r="Q6740" s="6">
        <f>YEAR(tbl_Sales[[#This Row],[Date]])</f>
        <v>2017</v>
      </c>
    </row>
    <row r="6741" spans="1:17" x14ac:dyDescent="0.25">
      <c r="A6741" s="1">
        <v>42773</v>
      </c>
      <c r="B6741">
        <v>1918000</v>
      </c>
      <c r="C6741" t="s">
        <v>51</v>
      </c>
      <c r="D6741" t="s">
        <v>12429</v>
      </c>
      <c r="E6741" t="s">
        <v>5</v>
      </c>
      <c r="F6741">
        <v>3143</v>
      </c>
      <c r="G6741">
        <v>3</v>
      </c>
      <c r="H6741">
        <v>2</v>
      </c>
      <c r="I6741">
        <v>2</v>
      </c>
      <c r="J6741">
        <v>0</v>
      </c>
      <c r="K6741">
        <v>1995</v>
      </c>
      <c r="L6741" t="s">
        <v>6842</v>
      </c>
      <c r="M6741" t="s">
        <v>283</v>
      </c>
      <c r="N6741" t="s">
        <v>76</v>
      </c>
      <c r="O6741" s="6" t="str">
        <f>INDEX(lkp_Region,MATCH(tbl_Sales[[#This Row],[Suburb]],lkp_Suburb,0))</f>
        <v>Southern Metropolitan</v>
      </c>
      <c r="P6741" s="6">
        <f>MONTH(tbl_Sales[[#This Row],[Date]])</f>
        <v>2</v>
      </c>
      <c r="Q6741" s="6">
        <f>YEAR(tbl_Sales[[#This Row],[Date]])</f>
        <v>2017</v>
      </c>
    </row>
    <row r="6742" spans="1:17" x14ac:dyDescent="0.25">
      <c r="A6742" s="1">
        <v>42773</v>
      </c>
      <c r="B6742">
        <v>3010000</v>
      </c>
      <c r="C6742" t="s">
        <v>2</v>
      </c>
      <c r="D6742" t="s">
        <v>12430</v>
      </c>
      <c r="E6742" t="s">
        <v>10</v>
      </c>
      <c r="F6742">
        <v>3206</v>
      </c>
      <c r="G6742">
        <v>3</v>
      </c>
      <c r="H6742">
        <v>2</v>
      </c>
      <c r="I6742">
        <v>0</v>
      </c>
      <c r="J6742">
        <v>147</v>
      </c>
      <c r="K6742">
        <v>1890</v>
      </c>
      <c r="L6742" t="s">
        <v>6843</v>
      </c>
      <c r="M6742" t="s">
        <v>113</v>
      </c>
      <c r="N6742" t="s">
        <v>26</v>
      </c>
      <c r="O6742" s="6" t="str">
        <f>INDEX(lkp_Region,MATCH(tbl_Sales[[#This Row],[Suburb]],lkp_Suburb,0))</f>
        <v>Southern Metropolitan</v>
      </c>
      <c r="P6742" s="6">
        <f>MONTH(tbl_Sales[[#This Row],[Date]])</f>
        <v>2</v>
      </c>
      <c r="Q6742" s="6">
        <f>YEAR(tbl_Sales[[#This Row],[Date]])</f>
        <v>2017</v>
      </c>
    </row>
    <row r="6743" spans="1:17" x14ac:dyDescent="0.25">
      <c r="A6743" s="1">
        <v>42773</v>
      </c>
      <c r="B6743">
        <v>1905000</v>
      </c>
      <c r="C6743" t="s">
        <v>2</v>
      </c>
      <c r="D6743" t="s">
        <v>12427</v>
      </c>
      <c r="E6743" t="s">
        <v>10</v>
      </c>
      <c r="F6743">
        <v>3032</v>
      </c>
      <c r="G6743">
        <v>5</v>
      </c>
      <c r="H6743">
        <v>2</v>
      </c>
      <c r="I6743">
        <v>2</v>
      </c>
      <c r="J6743">
        <v>521</v>
      </c>
      <c r="L6743" t="s">
        <v>6844</v>
      </c>
      <c r="M6743" t="s">
        <v>160</v>
      </c>
      <c r="N6743" t="s">
        <v>49</v>
      </c>
      <c r="O6743" s="6" t="str">
        <f>INDEX(lkp_Region,MATCH(tbl_Sales[[#This Row],[Suburb]],lkp_Suburb,0))</f>
        <v>Western Metropolitan</v>
      </c>
      <c r="P6743" s="6">
        <f>MONTH(tbl_Sales[[#This Row],[Date]])</f>
        <v>2</v>
      </c>
      <c r="Q6743" s="6">
        <f>YEAR(tbl_Sales[[#This Row],[Date]])</f>
        <v>2017</v>
      </c>
    </row>
    <row r="6744" spans="1:17" x14ac:dyDescent="0.25">
      <c r="A6744" s="1">
        <v>42773</v>
      </c>
      <c r="B6744">
        <v>640000</v>
      </c>
      <c r="C6744" t="s">
        <v>51</v>
      </c>
      <c r="D6744" t="s">
        <v>12424</v>
      </c>
      <c r="E6744" t="s">
        <v>10</v>
      </c>
      <c r="F6744">
        <v>3025</v>
      </c>
      <c r="G6744">
        <v>2</v>
      </c>
      <c r="H6744">
        <v>1</v>
      </c>
      <c r="I6744">
        <v>1</v>
      </c>
      <c r="J6744">
        <v>252</v>
      </c>
      <c r="K6744">
        <v>1965</v>
      </c>
      <c r="L6744" t="s">
        <v>6845</v>
      </c>
      <c r="M6744" t="s">
        <v>91</v>
      </c>
      <c r="N6744" t="s">
        <v>69</v>
      </c>
      <c r="O6744" s="6" t="str">
        <f>INDEX(lkp_Region,MATCH(tbl_Sales[[#This Row],[Suburb]],lkp_Suburb,0))</f>
        <v>Western Metropolitan</v>
      </c>
      <c r="P6744" s="6">
        <f>MONTH(tbl_Sales[[#This Row],[Date]])</f>
        <v>2</v>
      </c>
      <c r="Q6744" s="6">
        <f>YEAR(tbl_Sales[[#This Row],[Date]])</f>
        <v>2017</v>
      </c>
    </row>
    <row r="6745" spans="1:17" x14ac:dyDescent="0.25">
      <c r="A6745" s="1">
        <v>42773</v>
      </c>
      <c r="B6745">
        <v>1065000</v>
      </c>
      <c r="C6745" t="s">
        <v>2</v>
      </c>
      <c r="D6745" t="s">
        <v>12428</v>
      </c>
      <c r="E6745" t="s">
        <v>10</v>
      </c>
      <c r="F6745">
        <v>3162</v>
      </c>
      <c r="G6745">
        <v>2</v>
      </c>
      <c r="H6745">
        <v>1</v>
      </c>
      <c r="I6745">
        <v>1</v>
      </c>
      <c r="J6745">
        <v>273</v>
      </c>
      <c r="K6745">
        <v>1930</v>
      </c>
      <c r="L6745" t="s">
        <v>6846</v>
      </c>
      <c r="M6745" t="s">
        <v>569</v>
      </c>
      <c r="N6745" t="s">
        <v>57</v>
      </c>
      <c r="O6745" s="6" t="str">
        <f>INDEX(lkp_Region,MATCH(tbl_Sales[[#This Row],[Suburb]],lkp_Suburb,0))</f>
        <v>Southern Metropolitan</v>
      </c>
      <c r="P6745" s="6">
        <f>MONTH(tbl_Sales[[#This Row],[Date]])</f>
        <v>2</v>
      </c>
      <c r="Q6745" s="6">
        <f>YEAR(tbl_Sales[[#This Row],[Date]])</f>
        <v>2017</v>
      </c>
    </row>
    <row r="6746" spans="1:17" x14ac:dyDescent="0.25">
      <c r="A6746" s="1">
        <v>42773</v>
      </c>
      <c r="B6746">
        <v>592000</v>
      </c>
      <c r="C6746" t="s">
        <v>13</v>
      </c>
      <c r="D6746" t="s">
        <v>12424</v>
      </c>
      <c r="E6746" t="s">
        <v>10</v>
      </c>
      <c r="F6746">
        <v>3070</v>
      </c>
      <c r="G6746">
        <v>2</v>
      </c>
      <c r="H6746">
        <v>1</v>
      </c>
      <c r="I6746">
        <v>2</v>
      </c>
      <c r="J6746">
        <v>0</v>
      </c>
      <c r="L6746" t="s">
        <v>6847</v>
      </c>
      <c r="M6746" t="s">
        <v>271</v>
      </c>
      <c r="N6746" t="s">
        <v>62</v>
      </c>
      <c r="O6746" s="6" t="str">
        <f>INDEX(lkp_Region,MATCH(tbl_Sales[[#This Row],[Suburb]],lkp_Suburb,0))</f>
        <v>Northern Metropolitan</v>
      </c>
      <c r="P6746" s="6">
        <f>MONTH(tbl_Sales[[#This Row],[Date]])</f>
        <v>2</v>
      </c>
      <c r="Q6746" s="6">
        <f>YEAR(tbl_Sales[[#This Row],[Date]])</f>
        <v>2017</v>
      </c>
    </row>
    <row r="6747" spans="1:17" x14ac:dyDescent="0.25">
      <c r="A6747" s="1">
        <v>42773</v>
      </c>
      <c r="B6747">
        <v>3800000</v>
      </c>
      <c r="C6747" t="s">
        <v>2</v>
      </c>
      <c r="D6747" t="s">
        <v>12427</v>
      </c>
      <c r="E6747" t="s">
        <v>5</v>
      </c>
      <c r="F6747">
        <v>3126</v>
      </c>
      <c r="G6747">
        <v>4</v>
      </c>
      <c r="H6747">
        <v>1</v>
      </c>
      <c r="I6747">
        <v>1</v>
      </c>
      <c r="J6747">
        <v>858</v>
      </c>
      <c r="L6747" t="s">
        <v>6848</v>
      </c>
      <c r="M6747" t="s">
        <v>232</v>
      </c>
      <c r="N6747" t="s">
        <v>101</v>
      </c>
      <c r="O6747" s="6" t="str">
        <f>INDEX(lkp_Region,MATCH(tbl_Sales[[#This Row],[Suburb]],lkp_Suburb,0))</f>
        <v>Southern Metropolitan</v>
      </c>
      <c r="P6747" s="6">
        <f>MONTH(tbl_Sales[[#This Row],[Date]])</f>
        <v>2</v>
      </c>
      <c r="Q6747" s="6">
        <f>YEAR(tbl_Sales[[#This Row],[Date]])</f>
        <v>2017</v>
      </c>
    </row>
    <row r="6748" spans="1:17" x14ac:dyDescent="0.25">
      <c r="A6748" s="1">
        <v>42774</v>
      </c>
      <c r="B6748">
        <v>500500</v>
      </c>
      <c r="C6748" t="s">
        <v>13</v>
      </c>
      <c r="D6748" t="s">
        <v>12427</v>
      </c>
      <c r="E6748" t="s">
        <v>10</v>
      </c>
      <c r="F6748">
        <v>3181</v>
      </c>
      <c r="G6748">
        <v>1</v>
      </c>
      <c r="H6748">
        <v>1</v>
      </c>
      <c r="I6748">
        <v>1</v>
      </c>
      <c r="J6748">
        <v>0</v>
      </c>
      <c r="K6748">
        <v>1945</v>
      </c>
      <c r="L6748" t="s">
        <v>6849</v>
      </c>
      <c r="M6748" t="s">
        <v>302</v>
      </c>
      <c r="N6748" t="s">
        <v>76</v>
      </c>
      <c r="O6748" s="6" t="str">
        <f>INDEX(lkp_Region,MATCH(tbl_Sales[[#This Row],[Suburb]],lkp_Suburb,0))</f>
        <v>Southern Metropolitan</v>
      </c>
      <c r="P6748" s="6">
        <f>MONTH(tbl_Sales[[#This Row],[Date]])</f>
        <v>2</v>
      </c>
      <c r="Q6748" s="6">
        <f>YEAR(tbl_Sales[[#This Row],[Date]])</f>
        <v>2017</v>
      </c>
    </row>
    <row r="6749" spans="1:17" x14ac:dyDescent="0.25">
      <c r="A6749" s="1">
        <v>42774</v>
      </c>
      <c r="B6749">
        <v>1435000</v>
      </c>
      <c r="C6749" t="s">
        <v>2</v>
      </c>
      <c r="D6749" t="s">
        <v>12427</v>
      </c>
      <c r="E6749" t="s">
        <v>5</v>
      </c>
      <c r="F6749">
        <v>3182</v>
      </c>
      <c r="G6749">
        <v>2</v>
      </c>
      <c r="H6749">
        <v>1</v>
      </c>
      <c r="I6749">
        <v>1</v>
      </c>
      <c r="J6749">
        <v>225</v>
      </c>
      <c r="L6749" t="s">
        <v>6850</v>
      </c>
      <c r="M6749" t="s">
        <v>156</v>
      </c>
      <c r="N6749" t="s">
        <v>26</v>
      </c>
      <c r="O6749" s="6" t="str">
        <f>INDEX(lkp_Region,MATCH(tbl_Sales[[#This Row],[Suburb]],lkp_Suburb,0))</f>
        <v>Southern Metropolitan</v>
      </c>
      <c r="P6749" s="6">
        <f>MONTH(tbl_Sales[[#This Row],[Date]])</f>
        <v>2</v>
      </c>
      <c r="Q6749" s="6">
        <f>YEAR(tbl_Sales[[#This Row],[Date]])</f>
        <v>2017</v>
      </c>
    </row>
    <row r="6750" spans="1:17" x14ac:dyDescent="0.25">
      <c r="A6750" s="1">
        <v>42774</v>
      </c>
      <c r="B6750">
        <v>1655000</v>
      </c>
      <c r="C6750" t="s">
        <v>2</v>
      </c>
      <c r="D6750" t="s">
        <v>12429</v>
      </c>
      <c r="E6750" t="s">
        <v>10</v>
      </c>
      <c r="F6750">
        <v>3207</v>
      </c>
      <c r="G6750">
        <v>3</v>
      </c>
      <c r="H6750">
        <v>1</v>
      </c>
      <c r="I6750">
        <v>1</v>
      </c>
      <c r="J6750">
        <v>220</v>
      </c>
      <c r="L6750" t="s">
        <v>6851</v>
      </c>
      <c r="M6750" t="s">
        <v>24</v>
      </c>
      <c r="N6750" t="s">
        <v>26</v>
      </c>
      <c r="O6750" s="6" t="str">
        <f>INDEX(lkp_Region,MATCH(tbl_Sales[[#This Row],[Suburb]],lkp_Suburb,0))</f>
        <v>Southern Metropolitan</v>
      </c>
      <c r="P6750" s="6">
        <f>MONTH(tbl_Sales[[#This Row],[Date]])</f>
        <v>2</v>
      </c>
      <c r="Q6750" s="6">
        <f>YEAR(tbl_Sales[[#This Row],[Date]])</f>
        <v>2017</v>
      </c>
    </row>
    <row r="6751" spans="1:17" x14ac:dyDescent="0.25">
      <c r="A6751" s="1">
        <v>42774</v>
      </c>
      <c r="B6751">
        <v>585500</v>
      </c>
      <c r="C6751" t="s">
        <v>51</v>
      </c>
      <c r="D6751" t="s">
        <v>12427</v>
      </c>
      <c r="E6751" t="s">
        <v>10</v>
      </c>
      <c r="F6751">
        <v>3046</v>
      </c>
      <c r="G6751">
        <v>2</v>
      </c>
      <c r="H6751">
        <v>1</v>
      </c>
      <c r="I6751">
        <v>1</v>
      </c>
      <c r="J6751">
        <v>161</v>
      </c>
      <c r="K6751">
        <v>2013</v>
      </c>
      <c r="L6751" t="s">
        <v>6852</v>
      </c>
      <c r="M6751" t="s">
        <v>680</v>
      </c>
      <c r="N6751" t="s">
        <v>18</v>
      </c>
      <c r="O6751" s="6" t="str">
        <f>INDEX(lkp_Region,MATCH(tbl_Sales[[#This Row],[Suburb]],lkp_Suburb,0))</f>
        <v>Northern Metropolitan</v>
      </c>
      <c r="P6751" s="6">
        <f>MONTH(tbl_Sales[[#This Row],[Date]])</f>
        <v>2</v>
      </c>
      <c r="Q6751" s="6">
        <f>YEAR(tbl_Sales[[#This Row],[Date]])</f>
        <v>2017</v>
      </c>
    </row>
    <row r="6752" spans="1:17" x14ac:dyDescent="0.25">
      <c r="A6752" s="1">
        <v>42774</v>
      </c>
      <c r="B6752">
        <v>600000</v>
      </c>
      <c r="C6752" t="s">
        <v>2</v>
      </c>
      <c r="D6752" t="s">
        <v>12429</v>
      </c>
      <c r="E6752" t="s">
        <v>10</v>
      </c>
      <c r="F6752">
        <v>3042</v>
      </c>
      <c r="G6752">
        <v>3</v>
      </c>
      <c r="H6752">
        <v>1</v>
      </c>
      <c r="I6752">
        <v>1</v>
      </c>
      <c r="J6752">
        <v>290</v>
      </c>
      <c r="K6752">
        <v>1980</v>
      </c>
      <c r="L6752" t="s">
        <v>6853</v>
      </c>
      <c r="M6752" t="s">
        <v>330</v>
      </c>
      <c r="N6752" t="s">
        <v>49</v>
      </c>
      <c r="O6752" s="6" t="str">
        <f>INDEX(lkp_Region,MATCH(tbl_Sales[[#This Row],[Suburb]],lkp_Suburb,0))</f>
        <v>Western Metropolitan</v>
      </c>
      <c r="P6752" s="6">
        <f>MONTH(tbl_Sales[[#This Row],[Date]])</f>
        <v>2</v>
      </c>
      <c r="Q6752" s="6">
        <f>YEAR(tbl_Sales[[#This Row],[Date]])</f>
        <v>2017</v>
      </c>
    </row>
    <row r="6753" spans="1:17" x14ac:dyDescent="0.25">
      <c r="A6753" s="1">
        <v>42774</v>
      </c>
      <c r="B6753">
        <v>1381500</v>
      </c>
      <c r="C6753" t="s">
        <v>2</v>
      </c>
      <c r="D6753" t="s">
        <v>12423</v>
      </c>
      <c r="E6753" t="s">
        <v>10</v>
      </c>
      <c r="F6753">
        <v>3032</v>
      </c>
      <c r="G6753">
        <v>3</v>
      </c>
      <c r="H6753">
        <v>2</v>
      </c>
      <c r="I6753">
        <v>2</v>
      </c>
      <c r="J6753">
        <v>416</v>
      </c>
      <c r="K6753">
        <v>1900</v>
      </c>
      <c r="L6753" t="s">
        <v>6854</v>
      </c>
      <c r="M6753" t="s">
        <v>160</v>
      </c>
      <c r="N6753" t="s">
        <v>49</v>
      </c>
      <c r="O6753" s="6" t="str">
        <f>INDEX(lkp_Region,MATCH(tbl_Sales[[#This Row],[Suburb]],lkp_Suburb,0))</f>
        <v>Western Metropolitan</v>
      </c>
      <c r="P6753" s="6">
        <f>MONTH(tbl_Sales[[#This Row],[Date]])</f>
        <v>2</v>
      </c>
      <c r="Q6753" s="6">
        <f>YEAR(tbl_Sales[[#This Row],[Date]])</f>
        <v>2017</v>
      </c>
    </row>
    <row r="6754" spans="1:17" x14ac:dyDescent="0.25">
      <c r="A6754" s="1">
        <v>42774</v>
      </c>
      <c r="B6754">
        <v>800000</v>
      </c>
      <c r="C6754" t="s">
        <v>2</v>
      </c>
      <c r="D6754" t="s">
        <v>12427</v>
      </c>
      <c r="E6754" t="s">
        <v>10</v>
      </c>
      <c r="F6754">
        <v>3167</v>
      </c>
      <c r="G6754">
        <v>3</v>
      </c>
      <c r="H6754">
        <v>2</v>
      </c>
      <c r="I6754">
        <v>2</v>
      </c>
      <c r="J6754">
        <v>0</v>
      </c>
      <c r="L6754" t="s">
        <v>6855</v>
      </c>
      <c r="M6754" t="s">
        <v>43</v>
      </c>
      <c r="N6754" t="s">
        <v>31</v>
      </c>
      <c r="O6754" s="6" t="str">
        <f>INDEX(lkp_Region,MATCH(tbl_Sales[[#This Row],[Suburb]],lkp_Suburb,0))</f>
        <v>South-Eastern Metropolitan</v>
      </c>
      <c r="P6754" s="6">
        <f>MONTH(tbl_Sales[[#This Row],[Date]])</f>
        <v>2</v>
      </c>
      <c r="Q6754" s="6">
        <f>YEAR(tbl_Sales[[#This Row],[Date]])</f>
        <v>2017</v>
      </c>
    </row>
    <row r="6755" spans="1:17" x14ac:dyDescent="0.25">
      <c r="A6755" s="1">
        <v>42774</v>
      </c>
      <c r="B6755">
        <v>515000</v>
      </c>
      <c r="C6755" t="s">
        <v>13</v>
      </c>
      <c r="D6755" t="s">
        <v>12428</v>
      </c>
      <c r="E6755" t="s">
        <v>5</v>
      </c>
      <c r="F6755">
        <v>3031</v>
      </c>
      <c r="G6755">
        <v>2</v>
      </c>
      <c r="H6755">
        <v>1</v>
      </c>
      <c r="I6755">
        <v>1</v>
      </c>
      <c r="J6755">
        <v>3957</v>
      </c>
      <c r="K6755">
        <v>2010</v>
      </c>
      <c r="L6755" t="s">
        <v>6856</v>
      </c>
      <c r="M6755" t="s">
        <v>264</v>
      </c>
      <c r="N6755" t="s">
        <v>88</v>
      </c>
      <c r="O6755" s="6" t="str">
        <f>INDEX(lkp_Region,MATCH(tbl_Sales[[#This Row],[Suburb]],lkp_Suburb,0))</f>
        <v>Northern Metropolitan</v>
      </c>
      <c r="P6755" s="6">
        <f>MONTH(tbl_Sales[[#This Row],[Date]])</f>
        <v>2</v>
      </c>
      <c r="Q6755" s="6">
        <f>YEAR(tbl_Sales[[#This Row],[Date]])</f>
        <v>2017</v>
      </c>
    </row>
    <row r="6756" spans="1:17" x14ac:dyDescent="0.25">
      <c r="A6756" s="1">
        <v>42774</v>
      </c>
      <c r="B6756">
        <v>868000</v>
      </c>
      <c r="C6756" t="s">
        <v>2</v>
      </c>
      <c r="D6756" t="s">
        <v>12427</v>
      </c>
      <c r="E6756" t="s">
        <v>10</v>
      </c>
      <c r="F6756">
        <v>3031</v>
      </c>
      <c r="G6756">
        <v>2</v>
      </c>
      <c r="H6756">
        <v>1</v>
      </c>
      <c r="I6756">
        <v>1</v>
      </c>
      <c r="J6756">
        <v>97</v>
      </c>
      <c r="K6756">
        <v>2000</v>
      </c>
      <c r="L6756" t="s">
        <v>6857</v>
      </c>
      <c r="M6756" t="s">
        <v>264</v>
      </c>
      <c r="N6756" t="s">
        <v>88</v>
      </c>
      <c r="O6756" s="6" t="str">
        <f>INDEX(lkp_Region,MATCH(tbl_Sales[[#This Row],[Suburb]],lkp_Suburb,0))</f>
        <v>Northern Metropolitan</v>
      </c>
      <c r="P6756" s="6">
        <f>MONTH(tbl_Sales[[#This Row],[Date]])</f>
        <v>2</v>
      </c>
      <c r="Q6756" s="6">
        <f>YEAR(tbl_Sales[[#This Row],[Date]])</f>
        <v>2017</v>
      </c>
    </row>
    <row r="6757" spans="1:17" x14ac:dyDescent="0.25">
      <c r="A6757" s="1">
        <v>42774</v>
      </c>
      <c r="B6757">
        <v>510000</v>
      </c>
      <c r="C6757" t="s">
        <v>51</v>
      </c>
      <c r="D6757" t="s">
        <v>12427</v>
      </c>
      <c r="E6757" t="s">
        <v>5</v>
      </c>
      <c r="F6757">
        <v>3012</v>
      </c>
      <c r="G6757">
        <v>2</v>
      </c>
      <c r="H6757">
        <v>2</v>
      </c>
      <c r="I6757">
        <v>1</v>
      </c>
      <c r="J6757">
        <v>0</v>
      </c>
      <c r="L6757" t="s">
        <v>6858</v>
      </c>
      <c r="M6757" t="s">
        <v>53</v>
      </c>
      <c r="N6757" t="s">
        <v>21</v>
      </c>
      <c r="O6757" s="6" t="str">
        <f>INDEX(lkp_Region,MATCH(tbl_Sales[[#This Row],[Suburb]],lkp_Suburb,0))</f>
        <v>Western Metropolitan</v>
      </c>
      <c r="P6757" s="6">
        <f>MONTH(tbl_Sales[[#This Row],[Date]])</f>
        <v>2</v>
      </c>
      <c r="Q6757" s="6">
        <f>YEAR(tbl_Sales[[#This Row],[Date]])</f>
        <v>2017</v>
      </c>
    </row>
    <row r="6758" spans="1:17" x14ac:dyDescent="0.25">
      <c r="A6758" s="1">
        <v>42774</v>
      </c>
      <c r="B6758">
        <v>1710000</v>
      </c>
      <c r="C6758" t="s">
        <v>2</v>
      </c>
      <c r="D6758" t="s">
        <v>12423</v>
      </c>
      <c r="E6758" t="s">
        <v>10</v>
      </c>
      <c r="F6758">
        <v>3107</v>
      </c>
      <c r="G6758">
        <v>5</v>
      </c>
      <c r="H6758">
        <v>2</v>
      </c>
      <c r="I6758">
        <v>2</v>
      </c>
      <c r="J6758">
        <v>666</v>
      </c>
      <c r="K6758">
        <v>1980</v>
      </c>
      <c r="L6758" t="s">
        <v>6859</v>
      </c>
      <c r="M6758" t="s">
        <v>586</v>
      </c>
      <c r="N6758" t="s">
        <v>128</v>
      </c>
      <c r="O6758" s="6" t="str">
        <f>INDEX(lkp_Region,MATCH(tbl_Sales[[#This Row],[Suburb]],lkp_Suburb,0))</f>
        <v>Eastern Metropolitan</v>
      </c>
      <c r="P6758" s="6">
        <f>MONTH(tbl_Sales[[#This Row],[Date]])</f>
        <v>2</v>
      </c>
      <c r="Q6758" s="6">
        <f>YEAR(tbl_Sales[[#This Row],[Date]])</f>
        <v>2017</v>
      </c>
    </row>
    <row r="6759" spans="1:17" x14ac:dyDescent="0.25">
      <c r="A6759" s="1">
        <v>42774</v>
      </c>
      <c r="B6759">
        <v>785000</v>
      </c>
      <c r="C6759" t="s">
        <v>2</v>
      </c>
      <c r="D6759" t="s">
        <v>12430</v>
      </c>
      <c r="E6759" t="s">
        <v>10</v>
      </c>
      <c r="F6759">
        <v>3015</v>
      </c>
      <c r="G6759">
        <v>3</v>
      </c>
      <c r="H6759">
        <v>2</v>
      </c>
      <c r="I6759">
        <v>2</v>
      </c>
      <c r="J6759">
        <v>0</v>
      </c>
      <c r="K6759">
        <v>2013</v>
      </c>
      <c r="L6759" t="s">
        <v>6860</v>
      </c>
      <c r="M6759" t="s">
        <v>133</v>
      </c>
      <c r="N6759" t="s">
        <v>69</v>
      </c>
      <c r="O6759" s="6" t="str">
        <f>INDEX(lkp_Region,MATCH(tbl_Sales[[#This Row],[Suburb]],lkp_Suburb,0))</f>
        <v>Western Metropolitan</v>
      </c>
      <c r="P6759" s="6">
        <f>MONTH(tbl_Sales[[#This Row],[Date]])</f>
        <v>2</v>
      </c>
      <c r="Q6759" s="6">
        <f>YEAR(tbl_Sales[[#This Row],[Date]])</f>
        <v>2017</v>
      </c>
    </row>
    <row r="6760" spans="1:17" x14ac:dyDescent="0.25">
      <c r="A6760" s="1">
        <v>42774</v>
      </c>
      <c r="B6760">
        <v>710000</v>
      </c>
      <c r="C6760" t="s">
        <v>51</v>
      </c>
      <c r="D6760" t="s">
        <v>12429</v>
      </c>
      <c r="E6760" t="s">
        <v>10</v>
      </c>
      <c r="F6760">
        <v>3163</v>
      </c>
      <c r="G6760">
        <v>2</v>
      </c>
      <c r="H6760">
        <v>1</v>
      </c>
      <c r="I6760">
        <v>1</v>
      </c>
      <c r="J6760">
        <v>0</v>
      </c>
      <c r="K6760">
        <v>1970</v>
      </c>
      <c r="L6760" t="s">
        <v>6861</v>
      </c>
      <c r="M6760" t="s">
        <v>199</v>
      </c>
      <c r="N6760" t="s">
        <v>57</v>
      </c>
      <c r="O6760" s="6" t="str">
        <f>INDEX(lkp_Region,MATCH(tbl_Sales[[#This Row],[Suburb]],lkp_Suburb,0))</f>
        <v>Southern Metropolitan</v>
      </c>
      <c r="P6760" s="6">
        <f>MONTH(tbl_Sales[[#This Row],[Date]])</f>
        <v>2</v>
      </c>
      <c r="Q6760" s="6">
        <f>YEAR(tbl_Sales[[#This Row],[Date]])</f>
        <v>2017</v>
      </c>
    </row>
    <row r="6761" spans="1:17" x14ac:dyDescent="0.25">
      <c r="A6761" s="1">
        <v>42774</v>
      </c>
      <c r="B6761">
        <v>800000</v>
      </c>
      <c r="C6761" t="s">
        <v>2</v>
      </c>
      <c r="D6761" t="s">
        <v>12425</v>
      </c>
      <c r="E6761" t="s">
        <v>5</v>
      </c>
      <c r="F6761">
        <v>3072</v>
      </c>
      <c r="G6761">
        <v>3</v>
      </c>
      <c r="H6761">
        <v>1</v>
      </c>
      <c r="I6761">
        <v>2</v>
      </c>
      <c r="J6761">
        <v>516</v>
      </c>
      <c r="L6761" t="s">
        <v>6862</v>
      </c>
      <c r="M6761" t="s">
        <v>97</v>
      </c>
      <c r="N6761" t="s">
        <v>62</v>
      </c>
      <c r="O6761" s="6" t="str">
        <f>INDEX(lkp_Region,MATCH(tbl_Sales[[#This Row],[Suburb]],lkp_Suburb,0))</f>
        <v>Northern Metropolitan</v>
      </c>
      <c r="P6761" s="6">
        <f>MONTH(tbl_Sales[[#This Row],[Date]])</f>
        <v>2</v>
      </c>
      <c r="Q6761" s="6">
        <f>YEAR(tbl_Sales[[#This Row],[Date]])</f>
        <v>2017</v>
      </c>
    </row>
    <row r="6762" spans="1:17" x14ac:dyDescent="0.25">
      <c r="A6762" s="1">
        <v>42774</v>
      </c>
      <c r="B6762">
        <v>720000</v>
      </c>
      <c r="C6762" t="s">
        <v>13</v>
      </c>
      <c r="D6762" t="s">
        <v>12429</v>
      </c>
      <c r="E6762" t="s">
        <v>5</v>
      </c>
      <c r="F6762">
        <v>3146</v>
      </c>
      <c r="G6762">
        <v>2</v>
      </c>
      <c r="H6762">
        <v>1</v>
      </c>
      <c r="I6762">
        <v>2</v>
      </c>
      <c r="J6762">
        <v>0</v>
      </c>
      <c r="K6762">
        <v>1940</v>
      </c>
      <c r="L6762" t="s">
        <v>6863</v>
      </c>
      <c r="M6762" t="s">
        <v>102</v>
      </c>
      <c r="N6762" t="s">
        <v>101</v>
      </c>
      <c r="O6762" s="6" t="str">
        <f>INDEX(lkp_Region,MATCH(tbl_Sales[[#This Row],[Suburb]],lkp_Suburb,0))</f>
        <v>Southern Metropolitan</v>
      </c>
      <c r="P6762" s="6">
        <f>MONTH(tbl_Sales[[#This Row],[Date]])</f>
        <v>2</v>
      </c>
      <c r="Q6762" s="6">
        <f>YEAR(tbl_Sales[[#This Row],[Date]])</f>
        <v>2017</v>
      </c>
    </row>
    <row r="6763" spans="1:17" x14ac:dyDescent="0.25">
      <c r="A6763" s="1">
        <v>42775</v>
      </c>
      <c r="B6763">
        <v>1290000</v>
      </c>
      <c r="C6763" t="s">
        <v>2</v>
      </c>
      <c r="D6763" t="s">
        <v>12427</v>
      </c>
      <c r="E6763" t="s">
        <v>10</v>
      </c>
      <c r="F6763">
        <v>3067</v>
      </c>
      <c r="G6763">
        <v>3</v>
      </c>
      <c r="H6763">
        <v>1</v>
      </c>
      <c r="I6763">
        <v>1</v>
      </c>
      <c r="J6763">
        <v>168</v>
      </c>
      <c r="K6763">
        <v>1950</v>
      </c>
      <c r="L6763" t="s">
        <v>6864</v>
      </c>
      <c r="M6763" t="s">
        <v>38</v>
      </c>
      <c r="N6763" t="s">
        <v>8</v>
      </c>
      <c r="O6763" s="6" t="str">
        <f>INDEX(lkp_Region,MATCH(tbl_Sales[[#This Row],[Suburb]],lkp_Suburb,0))</f>
        <v>Northern Metropolitan</v>
      </c>
      <c r="P6763" s="6">
        <f>MONTH(tbl_Sales[[#This Row],[Date]])</f>
        <v>2</v>
      </c>
      <c r="Q6763" s="6">
        <f>YEAR(tbl_Sales[[#This Row],[Date]])</f>
        <v>2017</v>
      </c>
    </row>
    <row r="6764" spans="1:17" x14ac:dyDescent="0.25">
      <c r="A6764" s="1">
        <v>42775</v>
      </c>
      <c r="B6764">
        <v>899000</v>
      </c>
      <c r="C6764" t="s">
        <v>13</v>
      </c>
      <c r="D6764" t="s">
        <v>12423</v>
      </c>
      <c r="E6764" t="s">
        <v>10</v>
      </c>
      <c r="F6764">
        <v>3127</v>
      </c>
      <c r="G6764">
        <v>2</v>
      </c>
      <c r="H6764">
        <v>1</v>
      </c>
      <c r="I6764">
        <v>1</v>
      </c>
      <c r="J6764">
        <v>226</v>
      </c>
      <c r="K6764">
        <v>1980</v>
      </c>
      <c r="L6764" t="s">
        <v>6865</v>
      </c>
      <c r="M6764" t="s">
        <v>11</v>
      </c>
      <c r="N6764" t="s">
        <v>14</v>
      </c>
      <c r="O6764" s="6" t="str">
        <f>INDEX(lkp_Region,MATCH(tbl_Sales[[#This Row],[Suburb]],lkp_Suburb,0))</f>
        <v>Southern Metropolitan</v>
      </c>
      <c r="P6764" s="6">
        <f>MONTH(tbl_Sales[[#This Row],[Date]])</f>
        <v>2</v>
      </c>
      <c r="Q6764" s="6">
        <f>YEAR(tbl_Sales[[#This Row],[Date]])</f>
        <v>2017</v>
      </c>
    </row>
    <row r="6765" spans="1:17" x14ac:dyDescent="0.25">
      <c r="A6765" s="1">
        <v>42775</v>
      </c>
      <c r="B6765">
        <v>570000</v>
      </c>
      <c r="C6765" t="s">
        <v>13</v>
      </c>
      <c r="D6765" t="s">
        <v>12428</v>
      </c>
      <c r="E6765" t="s">
        <v>5</v>
      </c>
      <c r="F6765">
        <v>3181</v>
      </c>
      <c r="G6765">
        <v>2</v>
      </c>
      <c r="H6765">
        <v>1</v>
      </c>
      <c r="I6765">
        <v>1</v>
      </c>
      <c r="J6765">
        <v>0</v>
      </c>
      <c r="K6765">
        <v>2004</v>
      </c>
      <c r="L6765" t="s">
        <v>6866</v>
      </c>
      <c r="M6765" t="s">
        <v>302</v>
      </c>
      <c r="N6765" t="s">
        <v>76</v>
      </c>
      <c r="O6765" s="6" t="str">
        <f>INDEX(lkp_Region,MATCH(tbl_Sales[[#This Row],[Suburb]],lkp_Suburb,0))</f>
        <v>Southern Metropolitan</v>
      </c>
      <c r="P6765" s="6">
        <f>MONTH(tbl_Sales[[#This Row],[Date]])</f>
        <v>2</v>
      </c>
      <c r="Q6765" s="6">
        <f>YEAR(tbl_Sales[[#This Row],[Date]])</f>
        <v>2017</v>
      </c>
    </row>
    <row r="6766" spans="1:17" x14ac:dyDescent="0.25">
      <c r="A6766" s="1">
        <v>42775</v>
      </c>
      <c r="B6766">
        <v>1465000</v>
      </c>
      <c r="C6766" t="s">
        <v>2</v>
      </c>
      <c r="D6766" t="s">
        <v>12427</v>
      </c>
      <c r="E6766" t="s">
        <v>10</v>
      </c>
      <c r="F6766">
        <v>3044</v>
      </c>
      <c r="G6766">
        <v>3</v>
      </c>
      <c r="H6766">
        <v>1</v>
      </c>
      <c r="I6766">
        <v>2</v>
      </c>
      <c r="J6766">
        <v>956</v>
      </c>
      <c r="L6766" t="s">
        <v>6867</v>
      </c>
      <c r="M6766" t="s">
        <v>115</v>
      </c>
      <c r="N6766" t="s">
        <v>18</v>
      </c>
      <c r="O6766" s="6" t="str">
        <f>INDEX(lkp_Region,MATCH(tbl_Sales[[#This Row],[Suburb]],lkp_Suburb,0))</f>
        <v>Northern Metropolitan</v>
      </c>
      <c r="P6766" s="6">
        <f>MONTH(tbl_Sales[[#This Row],[Date]])</f>
        <v>2</v>
      </c>
      <c r="Q6766" s="6">
        <f>YEAR(tbl_Sales[[#This Row],[Date]])</f>
        <v>2017</v>
      </c>
    </row>
    <row r="6767" spans="1:17" x14ac:dyDescent="0.25">
      <c r="A6767" s="1">
        <v>42775</v>
      </c>
      <c r="B6767">
        <v>600000</v>
      </c>
      <c r="C6767" t="s">
        <v>13</v>
      </c>
      <c r="D6767" t="s">
        <v>12423</v>
      </c>
      <c r="E6767" t="s">
        <v>10</v>
      </c>
      <c r="F6767">
        <v>3147</v>
      </c>
      <c r="G6767">
        <v>2</v>
      </c>
      <c r="H6767">
        <v>1</v>
      </c>
      <c r="I6767">
        <v>1</v>
      </c>
      <c r="J6767">
        <v>153</v>
      </c>
      <c r="K6767">
        <v>1970</v>
      </c>
      <c r="L6767" t="s">
        <v>6868</v>
      </c>
      <c r="M6767" t="s">
        <v>609</v>
      </c>
      <c r="N6767" t="s">
        <v>31</v>
      </c>
      <c r="O6767" s="6" t="str">
        <f>INDEX(lkp_Region,MATCH(tbl_Sales[[#This Row],[Suburb]],lkp_Suburb,0))</f>
        <v>Southern Metropolitan</v>
      </c>
      <c r="P6767" s="6">
        <f>MONTH(tbl_Sales[[#This Row],[Date]])</f>
        <v>2</v>
      </c>
      <c r="Q6767" s="6">
        <f>YEAR(tbl_Sales[[#This Row],[Date]])</f>
        <v>2017</v>
      </c>
    </row>
    <row r="6768" spans="1:17" x14ac:dyDescent="0.25">
      <c r="A6768" s="1">
        <v>42775</v>
      </c>
      <c r="B6768">
        <v>875000</v>
      </c>
      <c r="C6768" t="s">
        <v>2</v>
      </c>
      <c r="D6768" t="s">
        <v>12429</v>
      </c>
      <c r="E6768" t="s">
        <v>10</v>
      </c>
      <c r="F6768">
        <v>3167</v>
      </c>
      <c r="G6768">
        <v>3</v>
      </c>
      <c r="H6768">
        <v>2</v>
      </c>
      <c r="I6768">
        <v>1</v>
      </c>
      <c r="J6768">
        <v>258</v>
      </c>
      <c r="K6768">
        <v>1999</v>
      </c>
      <c r="L6768" t="s">
        <v>6869</v>
      </c>
      <c r="M6768" t="s">
        <v>43</v>
      </c>
      <c r="N6768" t="s">
        <v>31</v>
      </c>
      <c r="O6768" s="6" t="str">
        <f>INDEX(lkp_Region,MATCH(tbl_Sales[[#This Row],[Suburb]],lkp_Suburb,0))</f>
        <v>South-Eastern Metropolitan</v>
      </c>
      <c r="P6768" s="6">
        <f>MONTH(tbl_Sales[[#This Row],[Date]])</f>
        <v>2</v>
      </c>
      <c r="Q6768" s="6">
        <f>YEAR(tbl_Sales[[#This Row],[Date]])</f>
        <v>2017</v>
      </c>
    </row>
    <row r="6769" spans="1:17" x14ac:dyDescent="0.25">
      <c r="A6769" s="1">
        <v>42775</v>
      </c>
      <c r="B6769">
        <v>841000</v>
      </c>
      <c r="C6769" t="s">
        <v>51</v>
      </c>
      <c r="D6769" t="s">
        <v>12429</v>
      </c>
      <c r="E6769" t="s">
        <v>10</v>
      </c>
      <c r="F6769">
        <v>3051</v>
      </c>
      <c r="G6769">
        <v>2</v>
      </c>
      <c r="H6769">
        <v>1</v>
      </c>
      <c r="I6769">
        <v>1</v>
      </c>
      <c r="J6769">
        <v>215</v>
      </c>
      <c r="K6769">
        <v>2000</v>
      </c>
      <c r="L6769" t="s">
        <v>6870</v>
      </c>
      <c r="M6769" t="s">
        <v>915</v>
      </c>
      <c r="N6769" t="s">
        <v>88</v>
      </c>
      <c r="O6769" s="6" t="str">
        <f>INDEX(lkp_Region,MATCH(tbl_Sales[[#This Row],[Suburb]],lkp_Suburb,0))</f>
        <v>Northern Metropolitan</v>
      </c>
      <c r="P6769" s="6">
        <f>MONTH(tbl_Sales[[#This Row],[Date]])</f>
        <v>2</v>
      </c>
      <c r="Q6769" s="6">
        <f>YEAR(tbl_Sales[[#This Row],[Date]])</f>
        <v>2017</v>
      </c>
    </row>
    <row r="6770" spans="1:17" x14ac:dyDescent="0.25">
      <c r="A6770" s="1">
        <v>42775</v>
      </c>
      <c r="B6770">
        <v>910000</v>
      </c>
      <c r="C6770" t="s">
        <v>2</v>
      </c>
      <c r="D6770" t="s">
        <v>12427</v>
      </c>
      <c r="E6770" t="s">
        <v>10</v>
      </c>
      <c r="F6770">
        <v>3012</v>
      </c>
      <c r="G6770">
        <v>3</v>
      </c>
      <c r="H6770">
        <v>1</v>
      </c>
      <c r="I6770">
        <v>1</v>
      </c>
      <c r="J6770">
        <v>412</v>
      </c>
      <c r="K6770">
        <v>1980</v>
      </c>
      <c r="L6770" t="s">
        <v>6871</v>
      </c>
      <c r="M6770" t="s">
        <v>53</v>
      </c>
      <c r="N6770" t="s">
        <v>21</v>
      </c>
      <c r="O6770" s="6" t="str">
        <f>INDEX(lkp_Region,MATCH(tbl_Sales[[#This Row],[Suburb]],lkp_Suburb,0))</f>
        <v>Western Metropolitan</v>
      </c>
      <c r="P6770" s="6">
        <f>MONTH(tbl_Sales[[#This Row],[Date]])</f>
        <v>2</v>
      </c>
      <c r="Q6770" s="6">
        <f>YEAR(tbl_Sales[[#This Row],[Date]])</f>
        <v>2017</v>
      </c>
    </row>
    <row r="6771" spans="1:17" x14ac:dyDescent="0.25">
      <c r="A6771" s="1">
        <v>42775</v>
      </c>
      <c r="B6771">
        <v>960000</v>
      </c>
      <c r="C6771" t="s">
        <v>2</v>
      </c>
      <c r="D6771" t="s">
        <v>12428</v>
      </c>
      <c r="E6771" t="s">
        <v>10</v>
      </c>
      <c r="F6771">
        <v>3013</v>
      </c>
      <c r="G6771">
        <v>3</v>
      </c>
      <c r="H6771">
        <v>1</v>
      </c>
      <c r="I6771">
        <v>1</v>
      </c>
      <c r="J6771">
        <v>503</v>
      </c>
      <c r="L6771" t="s">
        <v>6872</v>
      </c>
      <c r="M6771" t="s">
        <v>65</v>
      </c>
      <c r="N6771" t="s">
        <v>21</v>
      </c>
      <c r="O6771" s="6" t="str">
        <f>INDEX(lkp_Region,MATCH(tbl_Sales[[#This Row],[Suburb]],lkp_Suburb,0))</f>
        <v>Western Metropolitan</v>
      </c>
      <c r="P6771" s="6">
        <f>MONTH(tbl_Sales[[#This Row],[Date]])</f>
        <v>2</v>
      </c>
      <c r="Q6771" s="6">
        <f>YEAR(tbl_Sales[[#This Row],[Date]])</f>
        <v>2017</v>
      </c>
    </row>
    <row r="6772" spans="1:17" x14ac:dyDescent="0.25">
      <c r="A6772" s="1">
        <v>42775</v>
      </c>
      <c r="B6772">
        <v>967500</v>
      </c>
      <c r="C6772" t="s">
        <v>2</v>
      </c>
      <c r="D6772" t="s">
        <v>12431</v>
      </c>
      <c r="E6772" t="s">
        <v>10</v>
      </c>
      <c r="F6772">
        <v>3012</v>
      </c>
      <c r="G6772">
        <v>3</v>
      </c>
      <c r="H6772">
        <v>1</v>
      </c>
      <c r="I6772">
        <v>1</v>
      </c>
      <c r="J6772">
        <v>325</v>
      </c>
      <c r="L6772" t="s">
        <v>6873</v>
      </c>
      <c r="M6772" t="s">
        <v>336</v>
      </c>
      <c r="N6772" t="s">
        <v>21</v>
      </c>
      <c r="O6772" s="6" t="str">
        <f>INDEX(lkp_Region,MATCH(tbl_Sales[[#This Row],[Suburb]],lkp_Suburb,0))</f>
        <v>Western Metropolitan</v>
      </c>
      <c r="P6772" s="6">
        <f>MONTH(tbl_Sales[[#This Row],[Date]])</f>
        <v>2</v>
      </c>
      <c r="Q6772" s="6">
        <f>YEAR(tbl_Sales[[#This Row],[Date]])</f>
        <v>2017</v>
      </c>
    </row>
    <row r="6773" spans="1:17" x14ac:dyDescent="0.25">
      <c r="A6773" s="1">
        <v>42775</v>
      </c>
      <c r="B6773">
        <v>611000</v>
      </c>
      <c r="C6773" t="s">
        <v>2</v>
      </c>
      <c r="D6773" t="s">
        <v>12423</v>
      </c>
      <c r="E6773" t="s">
        <v>10</v>
      </c>
      <c r="F6773">
        <v>3047</v>
      </c>
      <c r="G6773">
        <v>3</v>
      </c>
      <c r="H6773">
        <v>1</v>
      </c>
      <c r="I6773">
        <v>3</v>
      </c>
      <c r="J6773">
        <v>624</v>
      </c>
      <c r="K6773">
        <v>1966</v>
      </c>
      <c r="L6773" t="s">
        <v>6874</v>
      </c>
      <c r="M6773" t="s">
        <v>779</v>
      </c>
      <c r="N6773" t="s">
        <v>195</v>
      </c>
      <c r="O6773" s="6" t="str">
        <f>INDEX(lkp_Region,MATCH(tbl_Sales[[#This Row],[Suburb]],lkp_Suburb,0))</f>
        <v>Northern Metropolitan</v>
      </c>
      <c r="P6773" s="6">
        <f>MONTH(tbl_Sales[[#This Row],[Date]])</f>
        <v>2</v>
      </c>
      <c r="Q6773" s="6">
        <f>YEAR(tbl_Sales[[#This Row],[Date]])</f>
        <v>2017</v>
      </c>
    </row>
    <row r="6774" spans="1:17" x14ac:dyDescent="0.25">
      <c r="A6774" s="1">
        <v>42775</v>
      </c>
      <c r="B6774">
        <v>750000</v>
      </c>
      <c r="C6774" t="s">
        <v>2</v>
      </c>
      <c r="D6774" t="s">
        <v>12431</v>
      </c>
      <c r="E6774" t="s">
        <v>5</v>
      </c>
      <c r="F6774">
        <v>3025</v>
      </c>
      <c r="G6774">
        <v>3</v>
      </c>
      <c r="H6774">
        <v>1</v>
      </c>
      <c r="I6774">
        <v>3</v>
      </c>
      <c r="J6774">
        <v>554</v>
      </c>
      <c r="L6774" t="s">
        <v>5641</v>
      </c>
      <c r="M6774" t="s">
        <v>91</v>
      </c>
      <c r="N6774" t="s">
        <v>69</v>
      </c>
      <c r="O6774" s="6" t="str">
        <f>INDEX(lkp_Region,MATCH(tbl_Sales[[#This Row],[Suburb]],lkp_Suburb,0))</f>
        <v>Western Metropolitan</v>
      </c>
      <c r="P6774" s="6">
        <f>MONTH(tbl_Sales[[#This Row],[Date]])</f>
        <v>2</v>
      </c>
      <c r="Q6774" s="6">
        <f>YEAR(tbl_Sales[[#This Row],[Date]])</f>
        <v>2017</v>
      </c>
    </row>
    <row r="6775" spans="1:17" x14ac:dyDescent="0.25">
      <c r="A6775" s="1">
        <v>42775</v>
      </c>
      <c r="B6775">
        <v>735000</v>
      </c>
      <c r="C6775" t="s">
        <v>2</v>
      </c>
      <c r="D6775" t="s">
        <v>12428</v>
      </c>
      <c r="E6775" t="s">
        <v>10</v>
      </c>
      <c r="F6775">
        <v>3020</v>
      </c>
      <c r="G6775">
        <v>3</v>
      </c>
      <c r="H6775">
        <v>1</v>
      </c>
      <c r="I6775">
        <v>2</v>
      </c>
      <c r="J6775">
        <v>539</v>
      </c>
      <c r="L6775" t="s">
        <v>6875</v>
      </c>
      <c r="M6775" t="s">
        <v>443</v>
      </c>
      <c r="N6775" t="s">
        <v>3</v>
      </c>
      <c r="O6775" s="6" t="str">
        <f>INDEX(lkp_Region,MATCH(tbl_Sales[[#This Row],[Suburb]],lkp_Suburb,0))</f>
        <v>Western Metropolitan</v>
      </c>
      <c r="P6775" s="6">
        <f>MONTH(tbl_Sales[[#This Row],[Date]])</f>
        <v>2</v>
      </c>
      <c r="Q6775" s="6">
        <f>YEAR(tbl_Sales[[#This Row],[Date]])</f>
        <v>2017</v>
      </c>
    </row>
    <row r="6776" spans="1:17" x14ac:dyDescent="0.25">
      <c r="A6776" s="1">
        <v>42775</v>
      </c>
      <c r="B6776">
        <v>1470000</v>
      </c>
      <c r="C6776" t="s">
        <v>2</v>
      </c>
      <c r="D6776" t="s">
        <v>12423</v>
      </c>
      <c r="E6776" t="s">
        <v>10</v>
      </c>
      <c r="F6776">
        <v>3124</v>
      </c>
      <c r="G6776">
        <v>2</v>
      </c>
      <c r="H6776">
        <v>1</v>
      </c>
      <c r="I6776">
        <v>2</v>
      </c>
      <c r="J6776">
        <v>400</v>
      </c>
      <c r="L6776" t="s">
        <v>6876</v>
      </c>
      <c r="M6776" t="s">
        <v>209</v>
      </c>
      <c r="N6776" t="s">
        <v>101</v>
      </c>
      <c r="O6776" s="6" t="str">
        <f>INDEX(lkp_Region,MATCH(tbl_Sales[[#This Row],[Suburb]],lkp_Suburb,0))</f>
        <v>Southern Metropolitan</v>
      </c>
      <c r="P6776" s="6">
        <f>MONTH(tbl_Sales[[#This Row],[Date]])</f>
        <v>2</v>
      </c>
      <c r="Q6776" s="6">
        <f>YEAR(tbl_Sales[[#This Row],[Date]])</f>
        <v>2017</v>
      </c>
    </row>
    <row r="6777" spans="1:17" x14ac:dyDescent="0.25">
      <c r="A6777" s="1">
        <v>42776</v>
      </c>
      <c r="B6777">
        <v>620000</v>
      </c>
      <c r="C6777" t="s">
        <v>13</v>
      </c>
      <c r="D6777" t="s">
        <v>12428</v>
      </c>
      <c r="E6777" t="s">
        <v>10</v>
      </c>
      <c r="F6777">
        <v>3142</v>
      </c>
      <c r="G6777">
        <v>2</v>
      </c>
      <c r="H6777">
        <v>1</v>
      </c>
      <c r="I6777">
        <v>1</v>
      </c>
      <c r="J6777">
        <v>1119</v>
      </c>
      <c r="K6777">
        <v>2008</v>
      </c>
      <c r="L6777" t="s">
        <v>6877</v>
      </c>
      <c r="M6777" t="s">
        <v>109</v>
      </c>
      <c r="N6777" t="s">
        <v>76</v>
      </c>
      <c r="O6777" s="6" t="str">
        <f>INDEX(lkp_Region,MATCH(tbl_Sales[[#This Row],[Suburb]],lkp_Suburb,0))</f>
        <v>Southern Metropolitan</v>
      </c>
      <c r="P6777" s="6">
        <f>MONTH(tbl_Sales[[#This Row],[Date]])</f>
        <v>2</v>
      </c>
      <c r="Q6777" s="6">
        <f>YEAR(tbl_Sales[[#This Row],[Date]])</f>
        <v>2017</v>
      </c>
    </row>
    <row r="6778" spans="1:17" x14ac:dyDescent="0.25">
      <c r="A6778" s="1">
        <v>42776</v>
      </c>
      <c r="B6778">
        <v>1625000</v>
      </c>
      <c r="C6778" t="s">
        <v>2</v>
      </c>
      <c r="D6778" t="s">
        <v>12428</v>
      </c>
      <c r="E6778" t="s">
        <v>10</v>
      </c>
      <c r="F6778">
        <v>3145</v>
      </c>
      <c r="G6778">
        <v>3</v>
      </c>
      <c r="H6778">
        <v>2</v>
      </c>
      <c r="I6778">
        <v>1</v>
      </c>
      <c r="J6778">
        <v>87</v>
      </c>
      <c r="L6778" t="s">
        <v>6878</v>
      </c>
      <c r="M6778" t="s">
        <v>74</v>
      </c>
      <c r="N6778" t="s">
        <v>76</v>
      </c>
      <c r="O6778" s="6" t="str">
        <f>INDEX(lkp_Region,MATCH(tbl_Sales[[#This Row],[Suburb]],lkp_Suburb,0))</f>
        <v>Southern Metropolitan</v>
      </c>
      <c r="P6778" s="6">
        <f>MONTH(tbl_Sales[[#This Row],[Date]])</f>
        <v>2</v>
      </c>
      <c r="Q6778" s="6">
        <f>YEAR(tbl_Sales[[#This Row],[Date]])</f>
        <v>2017</v>
      </c>
    </row>
    <row r="6779" spans="1:17" x14ac:dyDescent="0.25">
      <c r="A6779" s="1">
        <v>42776</v>
      </c>
      <c r="B6779">
        <v>1857000</v>
      </c>
      <c r="C6779" t="s">
        <v>2</v>
      </c>
      <c r="D6779" t="s">
        <v>12425</v>
      </c>
      <c r="E6779" t="s">
        <v>10</v>
      </c>
      <c r="F6779">
        <v>3146</v>
      </c>
      <c r="G6779">
        <v>4</v>
      </c>
      <c r="H6779">
        <v>2</v>
      </c>
      <c r="I6779">
        <v>3</v>
      </c>
      <c r="J6779">
        <v>548</v>
      </c>
      <c r="K6779">
        <v>1930</v>
      </c>
      <c r="L6779" t="s">
        <v>6879</v>
      </c>
      <c r="M6779" t="s">
        <v>102</v>
      </c>
      <c r="N6779" t="s">
        <v>76</v>
      </c>
      <c r="O6779" s="6" t="str">
        <f>INDEX(lkp_Region,MATCH(tbl_Sales[[#This Row],[Suburb]],lkp_Suburb,0))</f>
        <v>Southern Metropolitan</v>
      </c>
      <c r="P6779" s="6">
        <f>MONTH(tbl_Sales[[#This Row],[Date]])</f>
        <v>2</v>
      </c>
      <c r="Q6779" s="6">
        <f>YEAR(tbl_Sales[[#This Row],[Date]])</f>
        <v>2017</v>
      </c>
    </row>
    <row r="6780" spans="1:17" x14ac:dyDescent="0.25">
      <c r="A6780" s="1">
        <v>42776</v>
      </c>
      <c r="B6780">
        <v>3260000</v>
      </c>
      <c r="C6780" t="s">
        <v>2</v>
      </c>
      <c r="D6780" t="s">
        <v>12427</v>
      </c>
      <c r="E6780" t="s">
        <v>10</v>
      </c>
      <c r="F6780">
        <v>3142</v>
      </c>
      <c r="G6780">
        <v>2</v>
      </c>
      <c r="H6780">
        <v>2</v>
      </c>
      <c r="I6780">
        <v>2</v>
      </c>
      <c r="J6780">
        <v>334</v>
      </c>
      <c r="L6780" t="s">
        <v>6880</v>
      </c>
      <c r="M6780" t="s">
        <v>109</v>
      </c>
      <c r="N6780" t="s">
        <v>76</v>
      </c>
      <c r="O6780" s="6" t="str">
        <f>INDEX(lkp_Region,MATCH(tbl_Sales[[#This Row],[Suburb]],lkp_Suburb,0))</f>
        <v>Southern Metropolitan</v>
      </c>
      <c r="P6780" s="6">
        <f>MONTH(tbl_Sales[[#This Row],[Date]])</f>
        <v>2</v>
      </c>
      <c r="Q6780" s="6">
        <f>YEAR(tbl_Sales[[#This Row],[Date]])</f>
        <v>2017</v>
      </c>
    </row>
    <row r="6781" spans="1:17" x14ac:dyDescent="0.25">
      <c r="A6781" s="1">
        <v>42776</v>
      </c>
      <c r="B6781">
        <v>452000</v>
      </c>
      <c r="C6781" t="s">
        <v>13</v>
      </c>
      <c r="D6781" t="s">
        <v>12433</v>
      </c>
      <c r="E6781" t="s">
        <v>10</v>
      </c>
      <c r="F6781">
        <v>3182</v>
      </c>
      <c r="G6781">
        <v>1</v>
      </c>
      <c r="H6781">
        <v>1</v>
      </c>
      <c r="I6781">
        <v>1</v>
      </c>
      <c r="J6781">
        <v>0</v>
      </c>
      <c r="L6781" t="s">
        <v>6881</v>
      </c>
      <c r="M6781" t="s">
        <v>156</v>
      </c>
      <c r="N6781" t="s">
        <v>26</v>
      </c>
      <c r="O6781" s="6" t="str">
        <f>INDEX(lkp_Region,MATCH(tbl_Sales[[#This Row],[Suburb]],lkp_Suburb,0))</f>
        <v>Southern Metropolitan</v>
      </c>
      <c r="P6781" s="6">
        <f>MONTH(tbl_Sales[[#This Row],[Date]])</f>
        <v>2</v>
      </c>
      <c r="Q6781" s="6">
        <f>YEAR(tbl_Sales[[#This Row],[Date]])</f>
        <v>2017</v>
      </c>
    </row>
    <row r="6782" spans="1:17" x14ac:dyDescent="0.25">
      <c r="A6782" s="1">
        <v>42776</v>
      </c>
      <c r="B6782">
        <v>2250000</v>
      </c>
      <c r="C6782" t="s">
        <v>13</v>
      </c>
      <c r="D6782" t="s">
        <v>12425</v>
      </c>
      <c r="E6782" t="s">
        <v>5</v>
      </c>
      <c r="F6782">
        <v>3058</v>
      </c>
      <c r="G6782">
        <v>8</v>
      </c>
      <c r="H6782">
        <v>2</v>
      </c>
      <c r="I6782">
        <v>4</v>
      </c>
      <c r="J6782">
        <v>983</v>
      </c>
      <c r="L6782" t="s">
        <v>6882</v>
      </c>
      <c r="M6782" t="s">
        <v>41</v>
      </c>
      <c r="N6782" t="s">
        <v>18</v>
      </c>
      <c r="O6782" s="6" t="str">
        <f>INDEX(lkp_Region,MATCH(tbl_Sales[[#This Row],[Suburb]],lkp_Suburb,0))</f>
        <v>Northern Metropolitan</v>
      </c>
      <c r="P6782" s="6">
        <f>MONTH(tbl_Sales[[#This Row],[Date]])</f>
        <v>2</v>
      </c>
      <c r="Q6782" s="6">
        <f>YEAR(tbl_Sales[[#This Row],[Date]])</f>
        <v>2017</v>
      </c>
    </row>
    <row r="6783" spans="1:17" x14ac:dyDescent="0.25">
      <c r="A6783" s="1">
        <v>42776</v>
      </c>
      <c r="B6783">
        <v>460000</v>
      </c>
      <c r="C6783" t="s">
        <v>13</v>
      </c>
      <c r="D6783" t="s">
        <v>12424</v>
      </c>
      <c r="E6783" t="s">
        <v>5</v>
      </c>
      <c r="F6783">
        <v>3016</v>
      </c>
      <c r="G6783">
        <v>2</v>
      </c>
      <c r="H6783">
        <v>1</v>
      </c>
      <c r="I6783">
        <v>1</v>
      </c>
      <c r="J6783">
        <v>0</v>
      </c>
      <c r="K6783">
        <v>1979</v>
      </c>
      <c r="L6783" t="s">
        <v>6883</v>
      </c>
      <c r="M6783" t="s">
        <v>1587</v>
      </c>
      <c r="N6783" t="s">
        <v>69</v>
      </c>
      <c r="O6783" s="6" t="str">
        <f>INDEX(lkp_Region,MATCH(tbl_Sales[[#This Row],[Suburb]],lkp_Suburb,0))</f>
        <v>Western Metropolitan</v>
      </c>
      <c r="P6783" s="6">
        <f>MONTH(tbl_Sales[[#This Row],[Date]])</f>
        <v>2</v>
      </c>
      <c r="Q6783" s="6">
        <f>YEAR(tbl_Sales[[#This Row],[Date]])</f>
        <v>2017</v>
      </c>
    </row>
    <row r="6784" spans="1:17" x14ac:dyDescent="0.25">
      <c r="A6784" s="1">
        <v>42776</v>
      </c>
      <c r="B6784">
        <v>1708000</v>
      </c>
      <c r="C6784" t="s">
        <v>2</v>
      </c>
      <c r="D6784" t="s">
        <v>12429</v>
      </c>
      <c r="E6784" t="s">
        <v>10</v>
      </c>
      <c r="F6784">
        <v>3204</v>
      </c>
      <c r="G6784">
        <v>3</v>
      </c>
      <c r="H6784">
        <v>1</v>
      </c>
      <c r="I6784">
        <v>1</v>
      </c>
      <c r="J6784">
        <v>703</v>
      </c>
      <c r="L6784" t="s">
        <v>6884</v>
      </c>
      <c r="M6784" t="s">
        <v>63</v>
      </c>
      <c r="N6784" t="s">
        <v>57</v>
      </c>
      <c r="O6784" s="6" t="str">
        <f>INDEX(lkp_Region,MATCH(tbl_Sales[[#This Row],[Suburb]],lkp_Suburb,0))</f>
        <v>Southern Metropolitan</v>
      </c>
      <c r="P6784" s="6">
        <f>MONTH(tbl_Sales[[#This Row],[Date]])</f>
        <v>2</v>
      </c>
      <c r="Q6784" s="6">
        <f>YEAR(tbl_Sales[[#This Row],[Date]])</f>
        <v>2017</v>
      </c>
    </row>
    <row r="6785" spans="1:17" x14ac:dyDescent="0.25">
      <c r="A6785" s="1">
        <v>42776</v>
      </c>
      <c r="B6785">
        <v>2800000</v>
      </c>
      <c r="C6785" t="s">
        <v>2</v>
      </c>
      <c r="D6785" t="s">
        <v>12427</v>
      </c>
      <c r="E6785" t="s">
        <v>10</v>
      </c>
      <c r="F6785">
        <v>3186</v>
      </c>
      <c r="G6785">
        <v>4</v>
      </c>
      <c r="H6785">
        <v>2</v>
      </c>
      <c r="I6785">
        <v>4</v>
      </c>
      <c r="J6785">
        <v>569</v>
      </c>
      <c r="K6785">
        <v>1910</v>
      </c>
      <c r="L6785" t="s">
        <v>6885</v>
      </c>
      <c r="M6785" t="s">
        <v>105</v>
      </c>
      <c r="N6785" t="s">
        <v>107</v>
      </c>
      <c r="O6785" s="6" t="str">
        <f>INDEX(lkp_Region,MATCH(tbl_Sales[[#This Row],[Suburb]],lkp_Suburb,0))</f>
        <v>Southern Metropolitan</v>
      </c>
      <c r="P6785" s="6">
        <f>MONTH(tbl_Sales[[#This Row],[Date]])</f>
        <v>2</v>
      </c>
      <c r="Q6785" s="6">
        <f>YEAR(tbl_Sales[[#This Row],[Date]])</f>
        <v>2017</v>
      </c>
    </row>
    <row r="6786" spans="1:17" x14ac:dyDescent="0.25">
      <c r="A6786" s="1">
        <v>42777</v>
      </c>
      <c r="B6786">
        <v>686000</v>
      </c>
      <c r="C6786" t="s">
        <v>13</v>
      </c>
      <c r="D6786" t="s">
        <v>12427</v>
      </c>
      <c r="E6786" t="s">
        <v>5</v>
      </c>
      <c r="F6786">
        <v>3125</v>
      </c>
      <c r="G6786">
        <v>3</v>
      </c>
      <c r="H6786">
        <v>1</v>
      </c>
      <c r="I6786">
        <v>2</v>
      </c>
      <c r="J6786">
        <v>273</v>
      </c>
      <c r="K6786">
        <v>1980</v>
      </c>
      <c r="L6786" t="s">
        <v>6886</v>
      </c>
      <c r="M6786" t="s">
        <v>32</v>
      </c>
      <c r="N6786" t="s">
        <v>14</v>
      </c>
      <c r="O6786" s="6" t="str">
        <f>INDEX(lkp_Region,MATCH(tbl_Sales[[#This Row],[Suburb]],lkp_Suburb,0))</f>
        <v>Southern Metropolitan</v>
      </c>
      <c r="P6786" s="6">
        <f>MONTH(tbl_Sales[[#This Row],[Date]])</f>
        <v>2</v>
      </c>
      <c r="Q6786" s="6">
        <f>YEAR(tbl_Sales[[#This Row],[Date]])</f>
        <v>2017</v>
      </c>
    </row>
    <row r="6787" spans="1:17" x14ac:dyDescent="0.25">
      <c r="A6787" s="1">
        <v>42777</v>
      </c>
      <c r="B6787">
        <v>2412000</v>
      </c>
      <c r="C6787" t="s">
        <v>2</v>
      </c>
      <c r="D6787" t="s">
        <v>12429</v>
      </c>
      <c r="E6787" t="s">
        <v>10</v>
      </c>
      <c r="F6787">
        <v>3145</v>
      </c>
      <c r="G6787">
        <v>2</v>
      </c>
      <c r="H6787">
        <v>1</v>
      </c>
      <c r="I6787">
        <v>4</v>
      </c>
      <c r="J6787">
        <v>1220</v>
      </c>
      <c r="L6787" t="s">
        <v>6887</v>
      </c>
      <c r="M6787" t="s">
        <v>74</v>
      </c>
      <c r="N6787" t="s">
        <v>76</v>
      </c>
      <c r="O6787" s="6" t="str">
        <f>INDEX(lkp_Region,MATCH(tbl_Sales[[#This Row],[Suburb]],lkp_Suburb,0))</f>
        <v>Southern Metropolitan</v>
      </c>
      <c r="P6787" s="6">
        <f>MONTH(tbl_Sales[[#This Row],[Date]])</f>
        <v>2</v>
      </c>
      <c r="Q6787" s="6">
        <f>YEAR(tbl_Sales[[#This Row],[Date]])</f>
        <v>2017</v>
      </c>
    </row>
    <row r="6788" spans="1:17" x14ac:dyDescent="0.25">
      <c r="A6788" s="1">
        <v>42777</v>
      </c>
      <c r="B6788">
        <v>1400000</v>
      </c>
      <c r="C6788" t="s">
        <v>2</v>
      </c>
      <c r="D6788" t="s">
        <v>12427</v>
      </c>
      <c r="E6788" t="s">
        <v>10</v>
      </c>
      <c r="F6788">
        <v>3207</v>
      </c>
      <c r="G6788">
        <v>2</v>
      </c>
      <c r="H6788">
        <v>1</v>
      </c>
      <c r="I6788">
        <v>1</v>
      </c>
      <c r="J6788">
        <v>168</v>
      </c>
      <c r="K6788">
        <v>1934</v>
      </c>
      <c r="L6788" t="s">
        <v>6888</v>
      </c>
      <c r="M6788" t="s">
        <v>24</v>
      </c>
      <c r="N6788" t="s">
        <v>26</v>
      </c>
      <c r="O6788" s="6" t="str">
        <f>INDEX(lkp_Region,MATCH(tbl_Sales[[#This Row],[Suburb]],lkp_Suburb,0))</f>
        <v>Southern Metropolitan</v>
      </c>
      <c r="P6788" s="6">
        <f>MONTH(tbl_Sales[[#This Row],[Date]])</f>
        <v>2</v>
      </c>
      <c r="Q6788" s="6">
        <f>YEAR(tbl_Sales[[#This Row],[Date]])</f>
        <v>2017</v>
      </c>
    </row>
    <row r="6789" spans="1:17" x14ac:dyDescent="0.25">
      <c r="A6789" s="1">
        <v>42777</v>
      </c>
      <c r="B6789">
        <v>532500</v>
      </c>
      <c r="C6789" t="s">
        <v>13</v>
      </c>
      <c r="D6789" t="s">
        <v>12428</v>
      </c>
      <c r="E6789" t="s">
        <v>10</v>
      </c>
      <c r="F6789">
        <v>3058</v>
      </c>
      <c r="G6789">
        <v>2</v>
      </c>
      <c r="H6789">
        <v>1</v>
      </c>
      <c r="I6789">
        <v>1</v>
      </c>
      <c r="J6789">
        <v>168</v>
      </c>
      <c r="K6789">
        <v>1970</v>
      </c>
      <c r="L6789" t="s">
        <v>2370</v>
      </c>
      <c r="M6789" t="s">
        <v>499</v>
      </c>
      <c r="N6789" t="s">
        <v>18</v>
      </c>
      <c r="O6789" s="6" t="str">
        <f>INDEX(lkp_Region,MATCH(tbl_Sales[[#This Row],[Suburb]],lkp_Suburb,0))</f>
        <v>Northern Metropolitan</v>
      </c>
      <c r="P6789" s="6">
        <f>MONTH(tbl_Sales[[#This Row],[Date]])</f>
        <v>2</v>
      </c>
      <c r="Q6789" s="6">
        <f>YEAR(tbl_Sales[[#This Row],[Date]])</f>
        <v>2017</v>
      </c>
    </row>
    <row r="6790" spans="1:17" x14ac:dyDescent="0.25">
      <c r="A6790" s="1">
        <v>42777</v>
      </c>
      <c r="B6790">
        <v>860000</v>
      </c>
      <c r="C6790" t="s">
        <v>2</v>
      </c>
      <c r="D6790" t="s">
        <v>12427</v>
      </c>
      <c r="E6790" t="s">
        <v>10</v>
      </c>
      <c r="F6790">
        <v>3039</v>
      </c>
      <c r="G6790">
        <v>2</v>
      </c>
      <c r="H6790">
        <v>1</v>
      </c>
      <c r="I6790">
        <v>1</v>
      </c>
      <c r="J6790">
        <v>301</v>
      </c>
      <c r="K6790">
        <v>1920</v>
      </c>
      <c r="L6790" t="s">
        <v>6889</v>
      </c>
      <c r="M6790" t="s">
        <v>242</v>
      </c>
      <c r="N6790" t="s">
        <v>49</v>
      </c>
      <c r="O6790" s="6" t="str">
        <f>INDEX(lkp_Region,MATCH(tbl_Sales[[#This Row],[Suburb]],lkp_Suburb,0))</f>
        <v>Western Metropolitan</v>
      </c>
      <c r="P6790" s="6">
        <f>MONTH(tbl_Sales[[#This Row],[Date]])</f>
        <v>2</v>
      </c>
      <c r="Q6790" s="6">
        <f>YEAR(tbl_Sales[[#This Row],[Date]])</f>
        <v>2017</v>
      </c>
    </row>
    <row r="6791" spans="1:17" x14ac:dyDescent="0.25">
      <c r="A6791" s="1">
        <v>42777</v>
      </c>
      <c r="B6791">
        <v>1260000</v>
      </c>
      <c r="C6791" t="s">
        <v>2</v>
      </c>
      <c r="D6791" t="s">
        <v>12429</v>
      </c>
      <c r="E6791" t="s">
        <v>10</v>
      </c>
      <c r="F6791">
        <v>3039</v>
      </c>
      <c r="G6791">
        <v>3</v>
      </c>
      <c r="H6791">
        <v>2</v>
      </c>
      <c r="I6791">
        <v>1</v>
      </c>
      <c r="J6791">
        <v>253</v>
      </c>
      <c r="L6791" t="s">
        <v>6890</v>
      </c>
      <c r="M6791" t="s">
        <v>242</v>
      </c>
      <c r="N6791" t="s">
        <v>49</v>
      </c>
      <c r="O6791" s="6" t="str">
        <f>INDEX(lkp_Region,MATCH(tbl_Sales[[#This Row],[Suburb]],lkp_Suburb,0))</f>
        <v>Western Metropolitan</v>
      </c>
      <c r="P6791" s="6">
        <f>MONTH(tbl_Sales[[#This Row],[Date]])</f>
        <v>2</v>
      </c>
      <c r="Q6791" s="6">
        <f>YEAR(tbl_Sales[[#This Row],[Date]])</f>
        <v>2017</v>
      </c>
    </row>
    <row r="6792" spans="1:17" x14ac:dyDescent="0.25">
      <c r="A6792" s="1">
        <v>42777</v>
      </c>
      <c r="B6792">
        <v>1045000</v>
      </c>
      <c r="C6792" t="s">
        <v>2</v>
      </c>
      <c r="D6792" t="s">
        <v>12427</v>
      </c>
      <c r="E6792" t="s">
        <v>10</v>
      </c>
      <c r="F6792">
        <v>3166</v>
      </c>
      <c r="G6792">
        <v>3</v>
      </c>
      <c r="H6792">
        <v>1</v>
      </c>
      <c r="I6792">
        <v>2</v>
      </c>
      <c r="J6792">
        <v>602</v>
      </c>
      <c r="K6792">
        <v>1950</v>
      </c>
      <c r="L6792" t="s">
        <v>6891</v>
      </c>
      <c r="M6792" t="s">
        <v>246</v>
      </c>
      <c r="N6792" t="s">
        <v>31</v>
      </c>
      <c r="O6792" s="6" t="str">
        <f>INDEX(lkp_Region,MATCH(tbl_Sales[[#This Row],[Suburb]],lkp_Suburb,0))</f>
        <v>Southern Metropolitan</v>
      </c>
      <c r="P6792" s="6">
        <f>MONTH(tbl_Sales[[#This Row],[Date]])</f>
        <v>2</v>
      </c>
      <c r="Q6792" s="6">
        <f>YEAR(tbl_Sales[[#This Row],[Date]])</f>
        <v>2017</v>
      </c>
    </row>
    <row r="6793" spans="1:17" x14ac:dyDescent="0.25">
      <c r="A6793" s="1">
        <v>42777</v>
      </c>
      <c r="B6793">
        <v>1110000</v>
      </c>
      <c r="C6793" t="s">
        <v>2</v>
      </c>
      <c r="D6793" t="s">
        <v>12429</v>
      </c>
      <c r="E6793" t="s">
        <v>10</v>
      </c>
      <c r="F6793">
        <v>3189</v>
      </c>
      <c r="G6793">
        <v>3</v>
      </c>
      <c r="H6793">
        <v>1</v>
      </c>
      <c r="I6793">
        <v>4</v>
      </c>
      <c r="J6793">
        <v>690</v>
      </c>
      <c r="L6793" t="s">
        <v>6892</v>
      </c>
      <c r="M6793" t="s">
        <v>70</v>
      </c>
      <c r="N6793" t="s">
        <v>45</v>
      </c>
      <c r="O6793" s="6" t="str">
        <f>INDEX(lkp_Region,MATCH(tbl_Sales[[#This Row],[Suburb]],lkp_Suburb,0))</f>
        <v>Southern Metropolitan</v>
      </c>
      <c r="P6793" s="6">
        <f>MONTH(tbl_Sales[[#This Row],[Date]])</f>
        <v>2</v>
      </c>
      <c r="Q6793" s="6">
        <f>YEAR(tbl_Sales[[#This Row],[Date]])</f>
        <v>2017</v>
      </c>
    </row>
    <row r="6794" spans="1:17" x14ac:dyDescent="0.25">
      <c r="A6794" s="1">
        <v>42777</v>
      </c>
      <c r="B6794">
        <v>791000</v>
      </c>
      <c r="C6794" t="s">
        <v>2</v>
      </c>
      <c r="D6794" t="s">
        <v>12425</v>
      </c>
      <c r="E6794" t="s">
        <v>10</v>
      </c>
      <c r="F6794">
        <v>3020</v>
      </c>
      <c r="G6794">
        <v>3</v>
      </c>
      <c r="H6794">
        <v>1</v>
      </c>
      <c r="I6794">
        <v>3</v>
      </c>
      <c r="J6794">
        <v>743</v>
      </c>
      <c r="K6794">
        <v>1970</v>
      </c>
      <c r="L6794" t="s">
        <v>6893</v>
      </c>
      <c r="M6794" t="s">
        <v>0</v>
      </c>
      <c r="N6794" t="s">
        <v>3</v>
      </c>
      <c r="O6794" s="6" t="str">
        <f>INDEX(lkp_Region,MATCH(tbl_Sales[[#This Row],[Suburb]],lkp_Suburb,0))</f>
        <v>Western Metropolitan</v>
      </c>
      <c r="P6794" s="6">
        <f>MONTH(tbl_Sales[[#This Row],[Date]])</f>
        <v>2</v>
      </c>
      <c r="Q6794" s="6">
        <f>YEAR(tbl_Sales[[#This Row],[Date]])</f>
        <v>2017</v>
      </c>
    </row>
    <row r="6795" spans="1:17" x14ac:dyDescent="0.25">
      <c r="A6795" s="1">
        <v>42777</v>
      </c>
      <c r="B6795">
        <v>722000</v>
      </c>
      <c r="C6795" t="s">
        <v>2</v>
      </c>
      <c r="D6795" t="s">
        <v>12423</v>
      </c>
      <c r="E6795" t="s">
        <v>10</v>
      </c>
      <c r="F6795">
        <v>3081</v>
      </c>
      <c r="G6795">
        <v>3</v>
      </c>
      <c r="H6795">
        <v>1</v>
      </c>
      <c r="I6795">
        <v>2</v>
      </c>
      <c r="J6795">
        <v>593</v>
      </c>
      <c r="K6795">
        <v>1950</v>
      </c>
      <c r="L6795" t="s">
        <v>6894</v>
      </c>
      <c r="M6795" t="s">
        <v>148</v>
      </c>
      <c r="N6795" t="s">
        <v>150</v>
      </c>
      <c r="O6795" s="6" t="str">
        <f>INDEX(lkp_Region,MATCH(tbl_Sales[[#This Row],[Suburb]],lkp_Suburb,0))</f>
        <v>Eastern Metropolitan</v>
      </c>
      <c r="P6795" s="6">
        <f>MONTH(tbl_Sales[[#This Row],[Date]])</f>
        <v>2</v>
      </c>
      <c r="Q6795" s="6">
        <f>YEAR(tbl_Sales[[#This Row],[Date]])</f>
        <v>2017</v>
      </c>
    </row>
    <row r="6796" spans="1:17" x14ac:dyDescent="0.25">
      <c r="A6796" s="1">
        <v>42778</v>
      </c>
      <c r="B6796">
        <v>880000</v>
      </c>
      <c r="C6796" t="s">
        <v>13</v>
      </c>
      <c r="D6796" t="s">
        <v>12425</v>
      </c>
      <c r="E6796" t="s">
        <v>10</v>
      </c>
      <c r="F6796">
        <v>3127</v>
      </c>
      <c r="G6796">
        <v>3</v>
      </c>
      <c r="H6796">
        <v>1</v>
      </c>
      <c r="I6796">
        <v>2</v>
      </c>
      <c r="J6796">
        <v>217</v>
      </c>
      <c r="K6796">
        <v>1970</v>
      </c>
      <c r="L6796" t="s">
        <v>6895</v>
      </c>
      <c r="M6796" t="s">
        <v>11</v>
      </c>
      <c r="N6796" t="s">
        <v>14</v>
      </c>
      <c r="O6796" s="6" t="str">
        <f>INDEX(lkp_Region,MATCH(tbl_Sales[[#This Row],[Suburb]],lkp_Suburb,0))</f>
        <v>Southern Metropolitan</v>
      </c>
      <c r="P6796" s="6">
        <f>MONTH(tbl_Sales[[#This Row],[Date]])</f>
        <v>2</v>
      </c>
      <c r="Q6796" s="6">
        <f>YEAR(tbl_Sales[[#This Row],[Date]])</f>
        <v>2017</v>
      </c>
    </row>
    <row r="6797" spans="1:17" x14ac:dyDescent="0.25">
      <c r="A6797" s="1">
        <v>42778</v>
      </c>
      <c r="B6797">
        <v>635000</v>
      </c>
      <c r="C6797" t="s">
        <v>13</v>
      </c>
      <c r="D6797" t="s">
        <v>12430</v>
      </c>
      <c r="E6797" t="s">
        <v>10</v>
      </c>
      <c r="F6797">
        <v>3141</v>
      </c>
      <c r="G6797">
        <v>2</v>
      </c>
      <c r="H6797">
        <v>1</v>
      </c>
      <c r="I6797">
        <v>1</v>
      </c>
      <c r="J6797">
        <v>855</v>
      </c>
      <c r="L6797" t="s">
        <v>6896</v>
      </c>
      <c r="M6797" t="s">
        <v>111</v>
      </c>
      <c r="N6797" t="s">
        <v>76</v>
      </c>
      <c r="O6797" s="6" t="str">
        <f>INDEX(lkp_Region,MATCH(tbl_Sales[[#This Row],[Suburb]],lkp_Suburb,0))</f>
        <v>Southern Metropolitan</v>
      </c>
      <c r="P6797" s="6">
        <f>MONTH(tbl_Sales[[#This Row],[Date]])</f>
        <v>2</v>
      </c>
      <c r="Q6797" s="6">
        <f>YEAR(tbl_Sales[[#This Row],[Date]])</f>
        <v>2017</v>
      </c>
    </row>
    <row r="6798" spans="1:17" x14ac:dyDescent="0.25">
      <c r="A6798" s="1">
        <v>42778</v>
      </c>
      <c r="B6798">
        <v>600000</v>
      </c>
      <c r="C6798" t="s">
        <v>13</v>
      </c>
      <c r="D6798" t="s">
        <v>12427</v>
      </c>
      <c r="E6798" t="s">
        <v>10</v>
      </c>
      <c r="F6798">
        <v>3207</v>
      </c>
      <c r="G6798">
        <v>1</v>
      </c>
      <c r="H6798">
        <v>1</v>
      </c>
      <c r="I6798">
        <v>1</v>
      </c>
      <c r="J6798">
        <v>6866</v>
      </c>
      <c r="K6798">
        <v>2010</v>
      </c>
      <c r="L6798" t="s">
        <v>6897</v>
      </c>
      <c r="M6798" t="s">
        <v>24</v>
      </c>
      <c r="N6798" t="s">
        <v>26</v>
      </c>
      <c r="O6798" s="6" t="str">
        <f>INDEX(lkp_Region,MATCH(tbl_Sales[[#This Row],[Suburb]],lkp_Suburb,0))</f>
        <v>Southern Metropolitan</v>
      </c>
      <c r="P6798" s="6">
        <f>MONTH(tbl_Sales[[#This Row],[Date]])</f>
        <v>2</v>
      </c>
      <c r="Q6798" s="6">
        <f>YEAR(tbl_Sales[[#This Row],[Date]])</f>
        <v>2017</v>
      </c>
    </row>
    <row r="6799" spans="1:17" x14ac:dyDescent="0.25">
      <c r="A6799" s="1">
        <v>42778</v>
      </c>
      <c r="B6799">
        <v>1094000</v>
      </c>
      <c r="C6799" t="s">
        <v>2</v>
      </c>
      <c r="D6799" t="s">
        <v>12427</v>
      </c>
      <c r="E6799" t="s">
        <v>10</v>
      </c>
      <c r="F6799">
        <v>3056</v>
      </c>
      <c r="G6799">
        <v>2</v>
      </c>
      <c r="H6799">
        <v>1</v>
      </c>
      <c r="I6799">
        <v>2</v>
      </c>
      <c r="J6799">
        <v>301</v>
      </c>
      <c r="L6799" t="s">
        <v>6898</v>
      </c>
      <c r="M6799" t="s">
        <v>117</v>
      </c>
      <c r="N6799" t="s">
        <v>18</v>
      </c>
      <c r="O6799" s="6" t="str">
        <f>INDEX(lkp_Region,MATCH(tbl_Sales[[#This Row],[Suburb]],lkp_Suburb,0))</f>
        <v>Northern Metropolitan</v>
      </c>
      <c r="P6799" s="6">
        <f>MONTH(tbl_Sales[[#This Row],[Date]])</f>
        <v>2</v>
      </c>
      <c r="Q6799" s="6">
        <f>YEAR(tbl_Sales[[#This Row],[Date]])</f>
        <v>2017</v>
      </c>
    </row>
    <row r="6800" spans="1:17" x14ac:dyDescent="0.25">
      <c r="A6800" s="1">
        <v>42778</v>
      </c>
      <c r="B6800">
        <v>1010000</v>
      </c>
      <c r="C6800" t="s">
        <v>2</v>
      </c>
      <c r="D6800" t="s">
        <v>12429</v>
      </c>
      <c r="E6800" t="s">
        <v>10</v>
      </c>
      <c r="F6800">
        <v>3053</v>
      </c>
      <c r="G6800">
        <v>2</v>
      </c>
      <c r="H6800">
        <v>1</v>
      </c>
      <c r="I6800">
        <v>0</v>
      </c>
      <c r="J6800">
        <v>101</v>
      </c>
      <c r="K6800">
        <v>1880</v>
      </c>
      <c r="L6800" t="s">
        <v>6899</v>
      </c>
      <c r="M6800" t="s">
        <v>164</v>
      </c>
      <c r="N6800" t="s">
        <v>88</v>
      </c>
      <c r="O6800" s="6" t="str">
        <f>INDEX(lkp_Region,MATCH(tbl_Sales[[#This Row],[Suburb]],lkp_Suburb,0))</f>
        <v>Northern Metropolitan</v>
      </c>
      <c r="P6800" s="6">
        <f>MONTH(tbl_Sales[[#This Row],[Date]])</f>
        <v>2</v>
      </c>
      <c r="Q6800" s="6">
        <f>YEAR(tbl_Sales[[#This Row],[Date]])</f>
        <v>2017</v>
      </c>
    </row>
    <row r="6801" spans="1:17" x14ac:dyDescent="0.25">
      <c r="A6801" s="1">
        <v>42778</v>
      </c>
      <c r="B6801">
        <v>335000</v>
      </c>
      <c r="C6801" t="s">
        <v>13</v>
      </c>
      <c r="D6801" t="s">
        <v>12427</v>
      </c>
      <c r="E6801" t="s">
        <v>5</v>
      </c>
      <c r="F6801">
        <v>3012</v>
      </c>
      <c r="G6801">
        <v>2</v>
      </c>
      <c r="H6801">
        <v>1</v>
      </c>
      <c r="I6801">
        <v>1</v>
      </c>
      <c r="J6801">
        <v>0</v>
      </c>
      <c r="K6801">
        <v>2009</v>
      </c>
      <c r="L6801" t="s">
        <v>6900</v>
      </c>
      <c r="M6801" t="s">
        <v>19</v>
      </c>
      <c r="N6801" t="s">
        <v>21</v>
      </c>
      <c r="O6801" s="6" t="str">
        <f>INDEX(lkp_Region,MATCH(tbl_Sales[[#This Row],[Suburb]],lkp_Suburb,0))</f>
        <v>Western Metropolitan</v>
      </c>
      <c r="P6801" s="6">
        <f>MONTH(tbl_Sales[[#This Row],[Date]])</f>
        <v>2</v>
      </c>
      <c r="Q6801" s="6">
        <f>YEAR(tbl_Sales[[#This Row],[Date]])</f>
        <v>2017</v>
      </c>
    </row>
    <row r="6802" spans="1:17" x14ac:dyDescent="0.25">
      <c r="A6802" s="1">
        <v>42778</v>
      </c>
      <c r="B6802">
        <v>429000</v>
      </c>
      <c r="C6802" t="s">
        <v>51</v>
      </c>
      <c r="D6802" t="s">
        <v>12427</v>
      </c>
      <c r="E6802" t="s">
        <v>10</v>
      </c>
      <c r="F6802">
        <v>3032</v>
      </c>
      <c r="G6802">
        <v>2</v>
      </c>
      <c r="H6802">
        <v>1</v>
      </c>
      <c r="I6802">
        <v>1</v>
      </c>
      <c r="J6802">
        <v>83</v>
      </c>
      <c r="K6802">
        <v>1980</v>
      </c>
      <c r="L6802" t="s">
        <v>6901</v>
      </c>
      <c r="M6802" t="s">
        <v>21</v>
      </c>
      <c r="N6802" t="s">
        <v>21</v>
      </c>
      <c r="O6802" s="6" t="str">
        <f>INDEX(lkp_Region,MATCH(tbl_Sales[[#This Row],[Suburb]],lkp_Suburb,0))</f>
        <v>Western Metropolitan</v>
      </c>
      <c r="P6802" s="6">
        <f>MONTH(tbl_Sales[[#This Row],[Date]])</f>
        <v>2</v>
      </c>
      <c r="Q6802" s="6">
        <f>YEAR(tbl_Sales[[#This Row],[Date]])</f>
        <v>2017</v>
      </c>
    </row>
    <row r="6803" spans="1:17" x14ac:dyDescent="0.25">
      <c r="A6803" s="1">
        <v>42778</v>
      </c>
      <c r="B6803">
        <v>1300000</v>
      </c>
      <c r="C6803" t="s">
        <v>2</v>
      </c>
      <c r="D6803" t="s">
        <v>12429</v>
      </c>
      <c r="E6803" t="s">
        <v>10</v>
      </c>
      <c r="F6803">
        <v>3108</v>
      </c>
      <c r="G6803">
        <v>3</v>
      </c>
      <c r="H6803">
        <v>1</v>
      </c>
      <c r="I6803">
        <v>2</v>
      </c>
      <c r="J6803">
        <v>651</v>
      </c>
      <c r="K6803">
        <v>1970</v>
      </c>
      <c r="L6803" t="s">
        <v>6902</v>
      </c>
      <c r="M6803" t="s">
        <v>126</v>
      </c>
      <c r="N6803" t="s">
        <v>128</v>
      </c>
      <c r="O6803" s="6" t="str">
        <f>INDEX(lkp_Region,MATCH(tbl_Sales[[#This Row],[Suburb]],lkp_Suburb,0))</f>
        <v>Eastern Metropolitan</v>
      </c>
      <c r="P6803" s="6">
        <f>MONTH(tbl_Sales[[#This Row],[Date]])</f>
        <v>2</v>
      </c>
      <c r="Q6803" s="6">
        <f>YEAR(tbl_Sales[[#This Row],[Date]])</f>
        <v>2017</v>
      </c>
    </row>
    <row r="6804" spans="1:17" x14ac:dyDescent="0.25">
      <c r="A6804" s="1">
        <v>42778</v>
      </c>
      <c r="B6804">
        <v>850000</v>
      </c>
      <c r="C6804" t="s">
        <v>2</v>
      </c>
      <c r="D6804" t="s">
        <v>12430</v>
      </c>
      <c r="E6804" t="s">
        <v>5</v>
      </c>
      <c r="F6804">
        <v>3016</v>
      </c>
      <c r="G6804">
        <v>2</v>
      </c>
      <c r="H6804">
        <v>1</v>
      </c>
      <c r="I6804">
        <v>1</v>
      </c>
      <c r="J6804">
        <v>278</v>
      </c>
      <c r="L6804" t="s">
        <v>6903</v>
      </c>
      <c r="M6804" t="s">
        <v>196</v>
      </c>
      <c r="N6804" t="s">
        <v>69</v>
      </c>
      <c r="O6804" s="6" t="str">
        <f>INDEX(lkp_Region,MATCH(tbl_Sales[[#This Row],[Suburb]],lkp_Suburb,0))</f>
        <v>Western Metropolitan</v>
      </c>
      <c r="P6804" s="6">
        <f>MONTH(tbl_Sales[[#This Row],[Date]])</f>
        <v>2</v>
      </c>
      <c r="Q6804" s="6">
        <f>YEAR(tbl_Sales[[#This Row],[Date]])</f>
        <v>2017</v>
      </c>
    </row>
    <row r="6805" spans="1:17" x14ac:dyDescent="0.25">
      <c r="A6805" s="1">
        <v>42778</v>
      </c>
      <c r="B6805">
        <v>346000</v>
      </c>
      <c r="C6805" t="s">
        <v>13</v>
      </c>
      <c r="D6805" t="s">
        <v>12429</v>
      </c>
      <c r="E6805" t="s">
        <v>10</v>
      </c>
      <c r="F6805">
        <v>3163</v>
      </c>
      <c r="G6805">
        <v>1</v>
      </c>
      <c r="H6805">
        <v>1</v>
      </c>
      <c r="I6805">
        <v>1</v>
      </c>
      <c r="J6805">
        <v>60</v>
      </c>
      <c r="K6805">
        <v>1970</v>
      </c>
      <c r="L6805" t="s">
        <v>6904</v>
      </c>
      <c r="M6805" t="s">
        <v>201</v>
      </c>
      <c r="N6805" t="s">
        <v>57</v>
      </c>
      <c r="O6805" s="6" t="str">
        <f>INDEX(lkp_Region,MATCH(tbl_Sales[[#This Row],[Suburb]],lkp_Suburb,0))</f>
        <v>Southern Metropolitan</v>
      </c>
      <c r="P6805" s="6">
        <f>MONTH(tbl_Sales[[#This Row],[Date]])</f>
        <v>2</v>
      </c>
      <c r="Q6805" s="6">
        <f>YEAR(tbl_Sales[[#This Row],[Date]])</f>
        <v>2017</v>
      </c>
    </row>
    <row r="6806" spans="1:17" x14ac:dyDescent="0.25">
      <c r="A6806" s="1">
        <v>42778</v>
      </c>
      <c r="B6806">
        <v>1646000</v>
      </c>
      <c r="C6806" t="s">
        <v>2</v>
      </c>
      <c r="D6806" t="s">
        <v>12427</v>
      </c>
      <c r="E6806" t="s">
        <v>10</v>
      </c>
      <c r="F6806">
        <v>3163</v>
      </c>
      <c r="G6806">
        <v>3</v>
      </c>
      <c r="H6806">
        <v>2</v>
      </c>
      <c r="I6806">
        <v>2</v>
      </c>
      <c r="J6806">
        <v>721</v>
      </c>
      <c r="L6806" t="s">
        <v>6905</v>
      </c>
      <c r="M6806" t="s">
        <v>201</v>
      </c>
      <c r="N6806" t="s">
        <v>57</v>
      </c>
      <c r="O6806" s="6" t="str">
        <f>INDEX(lkp_Region,MATCH(tbl_Sales[[#This Row],[Suburb]],lkp_Suburb,0))</f>
        <v>Southern Metropolitan</v>
      </c>
      <c r="P6806" s="6">
        <f>MONTH(tbl_Sales[[#This Row],[Date]])</f>
        <v>2</v>
      </c>
      <c r="Q6806" s="6">
        <f>YEAR(tbl_Sales[[#This Row],[Date]])</f>
        <v>2017</v>
      </c>
    </row>
    <row r="6807" spans="1:17" x14ac:dyDescent="0.25">
      <c r="A6807" s="1">
        <v>42778</v>
      </c>
      <c r="B6807">
        <v>512000</v>
      </c>
      <c r="C6807" t="s">
        <v>13</v>
      </c>
      <c r="D6807" t="s">
        <v>12427</v>
      </c>
      <c r="E6807" t="s">
        <v>10</v>
      </c>
      <c r="F6807">
        <v>3078</v>
      </c>
      <c r="G6807">
        <v>2</v>
      </c>
      <c r="H6807">
        <v>1</v>
      </c>
      <c r="I6807">
        <v>1</v>
      </c>
      <c r="J6807">
        <v>0</v>
      </c>
      <c r="K6807">
        <v>1965</v>
      </c>
      <c r="L6807" t="s">
        <v>6906</v>
      </c>
      <c r="M6807" t="s">
        <v>764</v>
      </c>
      <c r="N6807" t="s">
        <v>62</v>
      </c>
      <c r="O6807" s="6" t="str">
        <f>INDEX(lkp_Region,MATCH(tbl_Sales[[#This Row],[Suburb]],lkp_Suburb,0))</f>
        <v>Northern Metropolitan</v>
      </c>
      <c r="P6807" s="6">
        <f>MONTH(tbl_Sales[[#This Row],[Date]])</f>
        <v>2</v>
      </c>
      <c r="Q6807" s="6">
        <f>YEAR(tbl_Sales[[#This Row],[Date]])</f>
        <v>2017</v>
      </c>
    </row>
    <row r="6808" spans="1:17" x14ac:dyDescent="0.25">
      <c r="A6808" s="1">
        <v>42778</v>
      </c>
      <c r="B6808">
        <v>910000</v>
      </c>
      <c r="C6808" t="s">
        <v>2</v>
      </c>
      <c r="D6808" t="s">
        <v>12427</v>
      </c>
      <c r="E6808" t="s">
        <v>5</v>
      </c>
      <c r="F6808">
        <v>3072</v>
      </c>
      <c r="G6808">
        <v>2</v>
      </c>
      <c r="H6808">
        <v>2</v>
      </c>
      <c r="I6808">
        <v>1</v>
      </c>
      <c r="J6808">
        <v>352</v>
      </c>
      <c r="K6808">
        <v>1950</v>
      </c>
      <c r="L6808" t="s">
        <v>6907</v>
      </c>
      <c r="M6808" t="s">
        <v>97</v>
      </c>
      <c r="N6808" t="s">
        <v>62</v>
      </c>
      <c r="O6808" s="6" t="str">
        <f>INDEX(lkp_Region,MATCH(tbl_Sales[[#This Row],[Suburb]],lkp_Suburb,0))</f>
        <v>Northern Metropolitan</v>
      </c>
      <c r="P6808" s="6">
        <f>MONTH(tbl_Sales[[#This Row],[Date]])</f>
        <v>2</v>
      </c>
      <c r="Q6808" s="6">
        <f>YEAR(tbl_Sales[[#This Row],[Date]])</f>
        <v>2017</v>
      </c>
    </row>
    <row r="6809" spans="1:17" x14ac:dyDescent="0.25">
      <c r="A6809" s="1">
        <v>42778</v>
      </c>
      <c r="B6809">
        <v>928000</v>
      </c>
      <c r="C6809" t="s">
        <v>2</v>
      </c>
      <c r="D6809" t="s">
        <v>12428</v>
      </c>
      <c r="E6809" t="s">
        <v>10</v>
      </c>
      <c r="F6809">
        <v>3072</v>
      </c>
      <c r="G6809">
        <v>3</v>
      </c>
      <c r="H6809">
        <v>2</v>
      </c>
      <c r="I6809">
        <v>1</v>
      </c>
      <c r="J6809">
        <v>0</v>
      </c>
      <c r="L6809" t="s">
        <v>6908</v>
      </c>
      <c r="M6809" t="s">
        <v>97</v>
      </c>
      <c r="N6809" t="s">
        <v>62</v>
      </c>
      <c r="O6809" s="6" t="str">
        <f>INDEX(lkp_Region,MATCH(tbl_Sales[[#This Row],[Suburb]],lkp_Suburb,0))</f>
        <v>Northern Metropolitan</v>
      </c>
      <c r="P6809" s="6">
        <f>MONTH(tbl_Sales[[#This Row],[Date]])</f>
        <v>2</v>
      </c>
      <c r="Q6809" s="6">
        <f>YEAR(tbl_Sales[[#This Row],[Date]])</f>
        <v>2017</v>
      </c>
    </row>
    <row r="6810" spans="1:17" x14ac:dyDescent="0.25">
      <c r="A6810" s="1">
        <v>42778</v>
      </c>
      <c r="B6810">
        <v>1690000</v>
      </c>
      <c r="C6810" t="s">
        <v>2</v>
      </c>
      <c r="D6810" t="s">
        <v>12433</v>
      </c>
      <c r="E6810" t="s">
        <v>10</v>
      </c>
      <c r="F6810">
        <v>3101</v>
      </c>
      <c r="G6810">
        <v>4</v>
      </c>
      <c r="H6810">
        <v>3</v>
      </c>
      <c r="I6810">
        <v>1</v>
      </c>
      <c r="J6810">
        <v>358</v>
      </c>
      <c r="L6810" t="s">
        <v>6909</v>
      </c>
      <c r="M6810" t="s">
        <v>145</v>
      </c>
      <c r="N6810" t="s">
        <v>101</v>
      </c>
      <c r="O6810" s="6" t="str">
        <f>INDEX(lkp_Region,MATCH(tbl_Sales[[#This Row],[Suburb]],lkp_Suburb,0))</f>
        <v>Southern Metropolitan</v>
      </c>
      <c r="P6810" s="6">
        <f>MONTH(tbl_Sales[[#This Row],[Date]])</f>
        <v>2</v>
      </c>
      <c r="Q6810" s="6">
        <f>YEAR(tbl_Sales[[#This Row],[Date]])</f>
        <v>2017</v>
      </c>
    </row>
    <row r="6811" spans="1:17" x14ac:dyDescent="0.25">
      <c r="A6811" s="1">
        <v>42779</v>
      </c>
      <c r="B6811">
        <v>1600000</v>
      </c>
      <c r="C6811" t="s">
        <v>13</v>
      </c>
      <c r="D6811" t="s">
        <v>12425</v>
      </c>
      <c r="E6811" t="s">
        <v>5</v>
      </c>
      <c r="F6811">
        <v>3182</v>
      </c>
      <c r="G6811">
        <v>3</v>
      </c>
      <c r="H6811">
        <v>2</v>
      </c>
      <c r="I6811">
        <v>2</v>
      </c>
      <c r="J6811">
        <v>0</v>
      </c>
      <c r="K6811">
        <v>1850</v>
      </c>
      <c r="L6811" t="s">
        <v>6910</v>
      </c>
      <c r="M6811" t="s">
        <v>156</v>
      </c>
      <c r="N6811" t="s">
        <v>26</v>
      </c>
      <c r="O6811" s="6" t="str">
        <f>INDEX(lkp_Region,MATCH(tbl_Sales[[#This Row],[Suburb]],lkp_Suburb,0))</f>
        <v>Southern Metropolitan</v>
      </c>
      <c r="P6811" s="6">
        <f>MONTH(tbl_Sales[[#This Row],[Date]])</f>
        <v>2</v>
      </c>
      <c r="Q6811" s="6">
        <f>YEAR(tbl_Sales[[#This Row],[Date]])</f>
        <v>2017</v>
      </c>
    </row>
    <row r="6812" spans="1:17" x14ac:dyDescent="0.25">
      <c r="A6812" s="1">
        <v>42779</v>
      </c>
      <c r="B6812">
        <v>1675000</v>
      </c>
      <c r="C6812" t="s">
        <v>2</v>
      </c>
      <c r="D6812" t="s">
        <v>12432</v>
      </c>
      <c r="E6812" t="s">
        <v>10</v>
      </c>
      <c r="F6812">
        <v>3184</v>
      </c>
      <c r="G6812">
        <v>3</v>
      </c>
      <c r="H6812">
        <v>1</v>
      </c>
      <c r="I6812">
        <v>1</v>
      </c>
      <c r="J6812">
        <v>345</v>
      </c>
      <c r="L6812" t="s">
        <v>6911</v>
      </c>
      <c r="M6812" t="s">
        <v>58</v>
      </c>
      <c r="N6812" t="s">
        <v>26</v>
      </c>
      <c r="O6812" s="6" t="str">
        <f>INDEX(lkp_Region,MATCH(tbl_Sales[[#This Row],[Suburb]],lkp_Suburb,0))</f>
        <v>Southern Metropolitan</v>
      </c>
      <c r="P6812" s="6">
        <f>MONTH(tbl_Sales[[#This Row],[Date]])</f>
        <v>2</v>
      </c>
      <c r="Q6812" s="6">
        <f>YEAR(tbl_Sales[[#This Row],[Date]])</f>
        <v>2017</v>
      </c>
    </row>
    <row r="6813" spans="1:17" x14ac:dyDescent="0.25">
      <c r="A6813" s="1">
        <v>42779</v>
      </c>
      <c r="B6813">
        <v>740000</v>
      </c>
      <c r="C6813" t="s">
        <v>2</v>
      </c>
      <c r="D6813" t="s">
        <v>12429</v>
      </c>
      <c r="E6813" t="s">
        <v>10</v>
      </c>
      <c r="F6813">
        <v>3013</v>
      </c>
      <c r="G6813">
        <v>2</v>
      </c>
      <c r="H6813">
        <v>1</v>
      </c>
      <c r="I6813">
        <v>0</v>
      </c>
      <c r="J6813">
        <v>261</v>
      </c>
      <c r="L6813" t="s">
        <v>6912</v>
      </c>
      <c r="M6813" t="s">
        <v>65</v>
      </c>
      <c r="N6813" t="s">
        <v>21</v>
      </c>
      <c r="O6813" s="6" t="str">
        <f>INDEX(lkp_Region,MATCH(tbl_Sales[[#This Row],[Suburb]],lkp_Suburb,0))</f>
        <v>Western Metropolitan</v>
      </c>
      <c r="P6813" s="6">
        <f>MONTH(tbl_Sales[[#This Row],[Date]])</f>
        <v>2</v>
      </c>
      <c r="Q6813" s="6">
        <f>YEAR(tbl_Sales[[#This Row],[Date]])</f>
        <v>2017</v>
      </c>
    </row>
    <row r="6814" spans="1:17" x14ac:dyDescent="0.25">
      <c r="A6814" s="1">
        <v>42779</v>
      </c>
      <c r="B6814">
        <v>2910000</v>
      </c>
      <c r="C6814" t="s">
        <v>2</v>
      </c>
      <c r="D6814" t="s">
        <v>12430</v>
      </c>
      <c r="E6814" t="s">
        <v>5</v>
      </c>
      <c r="F6814">
        <v>3016</v>
      </c>
      <c r="G6814">
        <v>3</v>
      </c>
      <c r="H6814">
        <v>3</v>
      </c>
      <c r="I6814">
        <v>2</v>
      </c>
      <c r="J6814">
        <v>515</v>
      </c>
      <c r="K6814">
        <v>1990</v>
      </c>
      <c r="L6814" t="s">
        <v>6913</v>
      </c>
      <c r="M6814" t="s">
        <v>196</v>
      </c>
      <c r="N6814" t="s">
        <v>69</v>
      </c>
      <c r="O6814" s="6" t="str">
        <f>INDEX(lkp_Region,MATCH(tbl_Sales[[#This Row],[Suburb]],lkp_Suburb,0))</f>
        <v>Western Metropolitan</v>
      </c>
      <c r="P6814" s="6">
        <f>MONTH(tbl_Sales[[#This Row],[Date]])</f>
        <v>2</v>
      </c>
      <c r="Q6814" s="6">
        <f>YEAR(tbl_Sales[[#This Row],[Date]])</f>
        <v>2017</v>
      </c>
    </row>
    <row r="6815" spans="1:17" x14ac:dyDescent="0.25">
      <c r="A6815" s="1">
        <v>42779</v>
      </c>
      <c r="B6815">
        <v>1370000</v>
      </c>
      <c r="C6815" t="s">
        <v>2</v>
      </c>
      <c r="D6815" t="s">
        <v>12425</v>
      </c>
      <c r="E6815" t="s">
        <v>5</v>
      </c>
      <c r="F6815">
        <v>3165</v>
      </c>
      <c r="G6815">
        <v>4</v>
      </c>
      <c r="H6815">
        <v>1</v>
      </c>
      <c r="I6815">
        <v>2</v>
      </c>
      <c r="J6815">
        <v>684</v>
      </c>
      <c r="K6815">
        <v>1970</v>
      </c>
      <c r="L6815" t="s">
        <v>6914</v>
      </c>
      <c r="M6815" t="s">
        <v>138</v>
      </c>
      <c r="N6815" t="s">
        <v>57</v>
      </c>
      <c r="O6815" s="6" t="str">
        <f>INDEX(lkp_Region,MATCH(tbl_Sales[[#This Row],[Suburb]],lkp_Suburb,0))</f>
        <v>Southern Metropolitan</v>
      </c>
      <c r="P6815" s="6">
        <f>MONTH(tbl_Sales[[#This Row],[Date]])</f>
        <v>2</v>
      </c>
      <c r="Q6815" s="6">
        <f>YEAR(tbl_Sales[[#This Row],[Date]])</f>
        <v>2017</v>
      </c>
    </row>
    <row r="6816" spans="1:17" x14ac:dyDescent="0.25">
      <c r="A6816" s="1">
        <v>42779</v>
      </c>
      <c r="B6816">
        <v>1602500</v>
      </c>
      <c r="C6816" t="s">
        <v>2</v>
      </c>
      <c r="D6816" t="s">
        <v>12427</v>
      </c>
      <c r="E6816" t="s">
        <v>10</v>
      </c>
      <c r="F6816">
        <v>3124</v>
      </c>
      <c r="G6816">
        <v>3</v>
      </c>
      <c r="H6816">
        <v>1</v>
      </c>
      <c r="I6816">
        <v>1</v>
      </c>
      <c r="J6816">
        <v>405</v>
      </c>
      <c r="K6816">
        <v>1930</v>
      </c>
      <c r="L6816" t="s">
        <v>6915</v>
      </c>
      <c r="M6816" t="s">
        <v>209</v>
      </c>
      <c r="N6816" t="s">
        <v>101</v>
      </c>
      <c r="O6816" s="6" t="str">
        <f>INDEX(lkp_Region,MATCH(tbl_Sales[[#This Row],[Suburb]],lkp_Suburb,0))</f>
        <v>Southern Metropolitan</v>
      </c>
      <c r="P6816" s="6">
        <f>MONTH(tbl_Sales[[#This Row],[Date]])</f>
        <v>2</v>
      </c>
      <c r="Q6816" s="6">
        <f>YEAR(tbl_Sales[[#This Row],[Date]])</f>
        <v>2017</v>
      </c>
    </row>
    <row r="6817" spans="1:17" x14ac:dyDescent="0.25">
      <c r="A6817" s="1">
        <v>42779</v>
      </c>
      <c r="B6817">
        <v>1370000</v>
      </c>
      <c r="C6817" t="s">
        <v>2</v>
      </c>
      <c r="D6817" t="s">
        <v>12423</v>
      </c>
      <c r="E6817" t="s">
        <v>10</v>
      </c>
      <c r="F6817">
        <v>3081</v>
      </c>
      <c r="G6817">
        <v>4</v>
      </c>
      <c r="H6817">
        <v>2</v>
      </c>
      <c r="I6817">
        <v>4</v>
      </c>
      <c r="J6817">
        <v>481</v>
      </c>
      <c r="L6817" t="s">
        <v>6916</v>
      </c>
      <c r="M6817" t="s">
        <v>748</v>
      </c>
      <c r="N6817" t="s">
        <v>150</v>
      </c>
      <c r="O6817" s="6" t="str">
        <f>INDEX(lkp_Region,MATCH(tbl_Sales[[#This Row],[Suburb]],lkp_Suburb,0))</f>
        <v>Eastern Metropolitan</v>
      </c>
      <c r="P6817" s="6">
        <f>MONTH(tbl_Sales[[#This Row],[Date]])</f>
        <v>2</v>
      </c>
      <c r="Q6817" s="6">
        <f>YEAR(tbl_Sales[[#This Row],[Date]])</f>
        <v>2017</v>
      </c>
    </row>
    <row r="6818" spans="1:17" x14ac:dyDescent="0.25">
      <c r="A6818" s="1">
        <v>42780</v>
      </c>
      <c r="B6818">
        <v>990000</v>
      </c>
      <c r="C6818" t="s">
        <v>13</v>
      </c>
      <c r="D6818" t="s">
        <v>12424</v>
      </c>
      <c r="E6818" t="s">
        <v>5</v>
      </c>
      <c r="F6818">
        <v>3141</v>
      </c>
      <c r="G6818">
        <v>2</v>
      </c>
      <c r="H6818">
        <v>2</v>
      </c>
      <c r="I6818">
        <v>2</v>
      </c>
      <c r="J6818">
        <v>0</v>
      </c>
      <c r="K6818">
        <v>2015</v>
      </c>
      <c r="L6818" t="s">
        <v>6917</v>
      </c>
      <c r="M6818" t="s">
        <v>111</v>
      </c>
      <c r="N6818" t="s">
        <v>76</v>
      </c>
      <c r="O6818" s="6" t="str">
        <f>INDEX(lkp_Region,MATCH(tbl_Sales[[#This Row],[Suburb]],lkp_Suburb,0))</f>
        <v>Southern Metropolitan</v>
      </c>
      <c r="P6818" s="6">
        <f>MONTH(tbl_Sales[[#This Row],[Date]])</f>
        <v>2</v>
      </c>
      <c r="Q6818" s="6">
        <f>YEAR(tbl_Sales[[#This Row],[Date]])</f>
        <v>2017</v>
      </c>
    </row>
    <row r="6819" spans="1:17" x14ac:dyDescent="0.25">
      <c r="A6819" s="1">
        <v>42780</v>
      </c>
      <c r="B6819">
        <v>440000</v>
      </c>
      <c r="C6819" t="s">
        <v>13</v>
      </c>
      <c r="D6819" t="s">
        <v>12423</v>
      </c>
      <c r="E6819" t="s">
        <v>5</v>
      </c>
      <c r="F6819">
        <v>3039</v>
      </c>
      <c r="G6819">
        <v>2</v>
      </c>
      <c r="H6819">
        <v>1</v>
      </c>
      <c r="I6819">
        <v>1</v>
      </c>
      <c r="J6819">
        <v>0</v>
      </c>
      <c r="L6819" t="s">
        <v>6918</v>
      </c>
      <c r="M6819" t="s">
        <v>242</v>
      </c>
      <c r="N6819" t="s">
        <v>49</v>
      </c>
      <c r="O6819" s="6" t="str">
        <f>INDEX(lkp_Region,MATCH(tbl_Sales[[#This Row],[Suburb]],lkp_Suburb,0))</f>
        <v>Western Metropolitan</v>
      </c>
      <c r="P6819" s="6">
        <f>MONTH(tbl_Sales[[#This Row],[Date]])</f>
        <v>2</v>
      </c>
      <c r="Q6819" s="6">
        <f>YEAR(tbl_Sales[[#This Row],[Date]])</f>
        <v>2017</v>
      </c>
    </row>
    <row r="6820" spans="1:17" x14ac:dyDescent="0.25">
      <c r="A6820" s="1">
        <v>42780</v>
      </c>
      <c r="B6820">
        <v>1965000</v>
      </c>
      <c r="C6820" t="s">
        <v>2</v>
      </c>
      <c r="D6820" t="s">
        <v>12424</v>
      </c>
      <c r="E6820" t="s">
        <v>10</v>
      </c>
      <c r="F6820">
        <v>3040</v>
      </c>
      <c r="G6820">
        <v>4</v>
      </c>
      <c r="H6820">
        <v>2</v>
      </c>
      <c r="I6820">
        <v>4</v>
      </c>
      <c r="J6820">
        <v>704</v>
      </c>
      <c r="L6820" t="s">
        <v>6919</v>
      </c>
      <c r="M6820" t="s">
        <v>47</v>
      </c>
      <c r="N6820" t="s">
        <v>49</v>
      </c>
      <c r="O6820" s="6" t="str">
        <f>INDEX(lkp_Region,MATCH(tbl_Sales[[#This Row],[Suburb]],lkp_Suburb,0))</f>
        <v>Western Metropolitan</v>
      </c>
      <c r="P6820" s="6">
        <f>MONTH(tbl_Sales[[#This Row],[Date]])</f>
        <v>2</v>
      </c>
      <c r="Q6820" s="6">
        <f>YEAR(tbl_Sales[[#This Row],[Date]])</f>
        <v>2017</v>
      </c>
    </row>
    <row r="6821" spans="1:17" x14ac:dyDescent="0.25">
      <c r="A6821" s="1">
        <v>42780</v>
      </c>
      <c r="B6821">
        <v>1340000</v>
      </c>
      <c r="C6821" t="s">
        <v>2</v>
      </c>
      <c r="D6821" t="s">
        <v>12429</v>
      </c>
      <c r="E6821" t="s">
        <v>5</v>
      </c>
      <c r="F6821">
        <v>3013</v>
      </c>
      <c r="G6821">
        <v>4</v>
      </c>
      <c r="H6821">
        <v>2</v>
      </c>
      <c r="I6821">
        <v>0</v>
      </c>
      <c r="J6821">
        <v>297</v>
      </c>
      <c r="K6821">
        <v>1900</v>
      </c>
      <c r="L6821" t="s">
        <v>6920</v>
      </c>
      <c r="M6821" t="s">
        <v>65</v>
      </c>
      <c r="N6821" t="s">
        <v>21</v>
      </c>
      <c r="O6821" s="6" t="str">
        <f>INDEX(lkp_Region,MATCH(tbl_Sales[[#This Row],[Suburb]],lkp_Suburb,0))</f>
        <v>Western Metropolitan</v>
      </c>
      <c r="P6821" s="6">
        <f>MONTH(tbl_Sales[[#This Row],[Date]])</f>
        <v>2</v>
      </c>
      <c r="Q6821" s="6">
        <f>YEAR(tbl_Sales[[#This Row],[Date]])</f>
        <v>2017</v>
      </c>
    </row>
    <row r="6822" spans="1:17" x14ac:dyDescent="0.25">
      <c r="A6822" s="1">
        <v>42780</v>
      </c>
      <c r="B6822">
        <v>800000</v>
      </c>
      <c r="C6822" t="s">
        <v>2</v>
      </c>
      <c r="D6822" t="s">
        <v>12425</v>
      </c>
      <c r="E6822" t="s">
        <v>5</v>
      </c>
      <c r="F6822">
        <v>3073</v>
      </c>
      <c r="G6822">
        <v>3</v>
      </c>
      <c r="H6822">
        <v>1</v>
      </c>
      <c r="I6822">
        <v>1</v>
      </c>
      <c r="J6822">
        <v>858</v>
      </c>
      <c r="L6822" t="s">
        <v>6921</v>
      </c>
      <c r="M6822" t="s">
        <v>93</v>
      </c>
      <c r="N6822" t="s">
        <v>62</v>
      </c>
      <c r="O6822" s="6" t="str">
        <f>INDEX(lkp_Region,MATCH(tbl_Sales[[#This Row],[Suburb]],lkp_Suburb,0))</f>
        <v>Northern Metropolitan</v>
      </c>
      <c r="P6822" s="6">
        <f>MONTH(tbl_Sales[[#This Row],[Date]])</f>
        <v>2</v>
      </c>
      <c r="Q6822" s="6">
        <f>YEAR(tbl_Sales[[#This Row],[Date]])</f>
        <v>2017</v>
      </c>
    </row>
    <row r="6823" spans="1:17" x14ac:dyDescent="0.25">
      <c r="A6823" s="1">
        <v>42780</v>
      </c>
      <c r="B6823">
        <v>855000</v>
      </c>
      <c r="C6823" t="s">
        <v>2</v>
      </c>
      <c r="D6823" t="s">
        <v>12423</v>
      </c>
      <c r="E6823" t="s">
        <v>10</v>
      </c>
      <c r="F6823">
        <v>3081</v>
      </c>
      <c r="G6823">
        <v>2</v>
      </c>
      <c r="H6823">
        <v>1</v>
      </c>
      <c r="I6823">
        <v>0</v>
      </c>
      <c r="J6823">
        <v>693</v>
      </c>
      <c r="L6823" t="s">
        <v>6922</v>
      </c>
      <c r="M6823" t="s">
        <v>982</v>
      </c>
      <c r="N6823" t="s">
        <v>150</v>
      </c>
      <c r="O6823" s="6" t="str">
        <f>INDEX(lkp_Region,MATCH(tbl_Sales[[#This Row],[Suburb]],lkp_Suburb,0))</f>
        <v>Eastern Metropolitan</v>
      </c>
      <c r="P6823" s="6">
        <f>MONTH(tbl_Sales[[#This Row],[Date]])</f>
        <v>2</v>
      </c>
      <c r="Q6823" s="6">
        <f>YEAR(tbl_Sales[[#This Row],[Date]])</f>
        <v>2017</v>
      </c>
    </row>
    <row r="6824" spans="1:17" x14ac:dyDescent="0.25">
      <c r="A6824" s="1">
        <v>42781</v>
      </c>
      <c r="B6824">
        <v>1800000</v>
      </c>
      <c r="C6824" t="s">
        <v>2</v>
      </c>
      <c r="D6824" t="s">
        <v>12429</v>
      </c>
      <c r="E6824" t="s">
        <v>5</v>
      </c>
      <c r="F6824">
        <v>3141</v>
      </c>
      <c r="G6824">
        <v>3</v>
      </c>
      <c r="H6824">
        <v>2</v>
      </c>
      <c r="I6824">
        <v>3</v>
      </c>
      <c r="J6824">
        <v>510</v>
      </c>
      <c r="K6824">
        <v>1900</v>
      </c>
      <c r="L6824" t="s">
        <v>6923</v>
      </c>
      <c r="M6824" t="s">
        <v>111</v>
      </c>
      <c r="N6824" t="s">
        <v>76</v>
      </c>
      <c r="O6824" s="6" t="str">
        <f>INDEX(lkp_Region,MATCH(tbl_Sales[[#This Row],[Suburb]],lkp_Suburb,0))</f>
        <v>Southern Metropolitan</v>
      </c>
      <c r="P6824" s="6">
        <f>MONTH(tbl_Sales[[#This Row],[Date]])</f>
        <v>2</v>
      </c>
      <c r="Q6824" s="6">
        <f>YEAR(tbl_Sales[[#This Row],[Date]])</f>
        <v>2017</v>
      </c>
    </row>
    <row r="6825" spans="1:17" x14ac:dyDescent="0.25">
      <c r="A6825" s="1">
        <v>42781</v>
      </c>
      <c r="B6825">
        <v>2200000</v>
      </c>
      <c r="C6825" t="s">
        <v>2</v>
      </c>
      <c r="D6825" t="s">
        <v>12429</v>
      </c>
      <c r="E6825" t="s">
        <v>5</v>
      </c>
      <c r="F6825">
        <v>3145</v>
      </c>
      <c r="G6825">
        <v>4</v>
      </c>
      <c r="H6825">
        <v>3</v>
      </c>
      <c r="I6825">
        <v>2</v>
      </c>
      <c r="J6825">
        <v>567</v>
      </c>
      <c r="K6825">
        <v>1920</v>
      </c>
      <c r="L6825" t="s">
        <v>6924</v>
      </c>
      <c r="M6825" t="s">
        <v>74</v>
      </c>
      <c r="N6825" t="s">
        <v>76</v>
      </c>
      <c r="O6825" s="6" t="str">
        <f>INDEX(lkp_Region,MATCH(tbl_Sales[[#This Row],[Suburb]],lkp_Suburb,0))</f>
        <v>Southern Metropolitan</v>
      </c>
      <c r="P6825" s="6">
        <f>MONTH(tbl_Sales[[#This Row],[Date]])</f>
        <v>2</v>
      </c>
      <c r="Q6825" s="6">
        <f>YEAR(tbl_Sales[[#This Row],[Date]])</f>
        <v>2017</v>
      </c>
    </row>
    <row r="6826" spans="1:17" x14ac:dyDescent="0.25">
      <c r="A6826" s="1">
        <v>42781</v>
      </c>
      <c r="B6826">
        <v>2325000</v>
      </c>
      <c r="C6826" t="s">
        <v>2</v>
      </c>
      <c r="D6826" t="s">
        <v>12427</v>
      </c>
      <c r="E6826" t="s">
        <v>10</v>
      </c>
      <c r="F6826">
        <v>3144</v>
      </c>
      <c r="G6826">
        <v>5</v>
      </c>
      <c r="H6826">
        <v>3</v>
      </c>
      <c r="I6826">
        <v>2</v>
      </c>
      <c r="J6826">
        <v>501</v>
      </c>
      <c r="K6826">
        <v>2006</v>
      </c>
      <c r="L6826" t="s">
        <v>6925</v>
      </c>
      <c r="M6826" t="s">
        <v>388</v>
      </c>
      <c r="N6826" t="s">
        <v>76</v>
      </c>
      <c r="O6826" s="6" t="str">
        <f>INDEX(lkp_Region,MATCH(tbl_Sales[[#This Row],[Suburb]],lkp_Suburb,0))</f>
        <v>Southern Metropolitan</v>
      </c>
      <c r="P6826" s="6">
        <f>MONTH(tbl_Sales[[#This Row],[Date]])</f>
        <v>2</v>
      </c>
      <c r="Q6826" s="6">
        <f>YEAR(tbl_Sales[[#This Row],[Date]])</f>
        <v>2017</v>
      </c>
    </row>
    <row r="6827" spans="1:17" x14ac:dyDescent="0.25">
      <c r="A6827" s="1">
        <v>42781</v>
      </c>
      <c r="B6827">
        <v>1250000</v>
      </c>
      <c r="C6827" t="s">
        <v>13</v>
      </c>
      <c r="D6827" t="s">
        <v>12428</v>
      </c>
      <c r="E6827" t="s">
        <v>5</v>
      </c>
      <c r="F6827">
        <v>3207</v>
      </c>
      <c r="G6827">
        <v>2</v>
      </c>
      <c r="H6827">
        <v>2</v>
      </c>
      <c r="I6827">
        <v>2</v>
      </c>
      <c r="J6827">
        <v>0</v>
      </c>
      <c r="L6827" t="s">
        <v>6926</v>
      </c>
      <c r="M6827" t="s">
        <v>24</v>
      </c>
      <c r="N6827" t="s">
        <v>26</v>
      </c>
      <c r="O6827" s="6" t="str">
        <f>INDEX(lkp_Region,MATCH(tbl_Sales[[#This Row],[Suburb]],lkp_Suburb,0))</f>
        <v>Southern Metropolitan</v>
      </c>
      <c r="P6827" s="6">
        <f>MONTH(tbl_Sales[[#This Row],[Date]])</f>
        <v>2</v>
      </c>
      <c r="Q6827" s="6">
        <f>YEAR(tbl_Sales[[#This Row],[Date]])</f>
        <v>2017</v>
      </c>
    </row>
    <row r="6828" spans="1:17" x14ac:dyDescent="0.25">
      <c r="A6828" s="1">
        <v>42781</v>
      </c>
      <c r="B6828">
        <v>1115000</v>
      </c>
      <c r="C6828" t="s">
        <v>51</v>
      </c>
      <c r="D6828" t="s">
        <v>12429</v>
      </c>
      <c r="E6828" t="s">
        <v>10</v>
      </c>
      <c r="F6828">
        <v>3165</v>
      </c>
      <c r="G6828">
        <v>3</v>
      </c>
      <c r="H6828">
        <v>2</v>
      </c>
      <c r="I6828">
        <v>2</v>
      </c>
      <c r="J6828">
        <v>297</v>
      </c>
      <c r="L6828" t="s">
        <v>6927</v>
      </c>
      <c r="M6828" t="s">
        <v>138</v>
      </c>
      <c r="N6828" t="s">
        <v>57</v>
      </c>
      <c r="O6828" s="6" t="str">
        <f>INDEX(lkp_Region,MATCH(tbl_Sales[[#This Row],[Suburb]],lkp_Suburb,0))</f>
        <v>Southern Metropolitan</v>
      </c>
      <c r="P6828" s="6">
        <f>MONTH(tbl_Sales[[#This Row],[Date]])</f>
        <v>2</v>
      </c>
      <c r="Q6828" s="6">
        <f>YEAR(tbl_Sales[[#This Row],[Date]])</f>
        <v>2017</v>
      </c>
    </row>
    <row r="6829" spans="1:17" x14ac:dyDescent="0.25">
      <c r="A6829" s="1">
        <v>42781</v>
      </c>
      <c r="B6829">
        <v>500250</v>
      </c>
      <c r="C6829" t="s">
        <v>2</v>
      </c>
      <c r="D6829" t="s">
        <v>12424</v>
      </c>
      <c r="E6829" t="s">
        <v>10</v>
      </c>
      <c r="F6829">
        <v>3073</v>
      </c>
      <c r="G6829">
        <v>2</v>
      </c>
      <c r="H6829">
        <v>1</v>
      </c>
      <c r="I6829">
        <v>1</v>
      </c>
      <c r="J6829">
        <v>425</v>
      </c>
      <c r="K6829">
        <v>1960</v>
      </c>
      <c r="L6829" t="s">
        <v>6928</v>
      </c>
      <c r="M6829" t="s">
        <v>93</v>
      </c>
      <c r="N6829" t="s">
        <v>62</v>
      </c>
      <c r="O6829" s="6" t="str">
        <f>INDEX(lkp_Region,MATCH(tbl_Sales[[#This Row],[Suburb]],lkp_Suburb,0))</f>
        <v>Northern Metropolitan</v>
      </c>
      <c r="P6829" s="6">
        <f>MONTH(tbl_Sales[[#This Row],[Date]])</f>
        <v>2</v>
      </c>
      <c r="Q6829" s="6">
        <f>YEAR(tbl_Sales[[#This Row],[Date]])</f>
        <v>2017</v>
      </c>
    </row>
    <row r="6830" spans="1:17" x14ac:dyDescent="0.25">
      <c r="A6830" s="1">
        <v>42781</v>
      </c>
      <c r="B6830">
        <v>660000</v>
      </c>
      <c r="C6830" t="s">
        <v>51</v>
      </c>
      <c r="D6830" t="s">
        <v>12424</v>
      </c>
      <c r="E6830" t="s">
        <v>10</v>
      </c>
      <c r="F6830">
        <v>3072</v>
      </c>
      <c r="G6830">
        <v>2</v>
      </c>
      <c r="H6830">
        <v>1</v>
      </c>
      <c r="I6830">
        <v>1</v>
      </c>
      <c r="J6830">
        <v>113</v>
      </c>
      <c r="K6830">
        <v>2013</v>
      </c>
      <c r="L6830" t="s">
        <v>6929</v>
      </c>
      <c r="M6830" t="s">
        <v>97</v>
      </c>
      <c r="N6830" t="s">
        <v>62</v>
      </c>
      <c r="O6830" s="6" t="str">
        <f>INDEX(lkp_Region,MATCH(tbl_Sales[[#This Row],[Suburb]],lkp_Suburb,0))</f>
        <v>Northern Metropolitan</v>
      </c>
      <c r="P6830" s="6">
        <f>MONTH(tbl_Sales[[#This Row],[Date]])</f>
        <v>2</v>
      </c>
      <c r="Q6830" s="6">
        <f>YEAR(tbl_Sales[[#This Row],[Date]])</f>
        <v>2017</v>
      </c>
    </row>
    <row r="6831" spans="1:17" x14ac:dyDescent="0.25">
      <c r="A6831" s="1">
        <v>42781</v>
      </c>
      <c r="B6831">
        <v>820000</v>
      </c>
      <c r="C6831" t="s">
        <v>13</v>
      </c>
      <c r="D6831" t="s">
        <v>12427</v>
      </c>
      <c r="E6831" t="s">
        <v>10</v>
      </c>
      <c r="F6831">
        <v>3078</v>
      </c>
      <c r="G6831">
        <v>2</v>
      </c>
      <c r="H6831">
        <v>1</v>
      </c>
      <c r="I6831">
        <v>1</v>
      </c>
      <c r="J6831">
        <v>183</v>
      </c>
      <c r="L6831" t="s">
        <v>6930</v>
      </c>
      <c r="M6831" t="s">
        <v>764</v>
      </c>
      <c r="N6831" t="s">
        <v>62</v>
      </c>
      <c r="O6831" s="6" t="str">
        <f>INDEX(lkp_Region,MATCH(tbl_Sales[[#This Row],[Suburb]],lkp_Suburb,0))</f>
        <v>Northern Metropolitan</v>
      </c>
      <c r="P6831" s="6">
        <f>MONTH(tbl_Sales[[#This Row],[Date]])</f>
        <v>2</v>
      </c>
      <c r="Q6831" s="6">
        <f>YEAR(tbl_Sales[[#This Row],[Date]])</f>
        <v>2017</v>
      </c>
    </row>
    <row r="6832" spans="1:17" x14ac:dyDescent="0.25">
      <c r="A6832" s="1">
        <v>42781</v>
      </c>
      <c r="B6832">
        <v>1535000</v>
      </c>
      <c r="C6832" t="s">
        <v>2</v>
      </c>
      <c r="D6832" t="s">
        <v>12426</v>
      </c>
      <c r="E6832" t="s">
        <v>10</v>
      </c>
      <c r="F6832">
        <v>3122</v>
      </c>
      <c r="G6832">
        <v>2</v>
      </c>
      <c r="H6832">
        <v>1</v>
      </c>
      <c r="I6832">
        <v>0</v>
      </c>
      <c r="J6832">
        <v>243</v>
      </c>
      <c r="L6832" t="s">
        <v>6931</v>
      </c>
      <c r="M6832" t="s">
        <v>461</v>
      </c>
      <c r="N6832" t="s">
        <v>101</v>
      </c>
      <c r="O6832" s="6" t="str">
        <f>INDEX(lkp_Region,MATCH(tbl_Sales[[#This Row],[Suburb]],lkp_Suburb,0))</f>
        <v>Southern Metropolitan</v>
      </c>
      <c r="P6832" s="6">
        <f>MONTH(tbl_Sales[[#This Row],[Date]])</f>
        <v>2</v>
      </c>
      <c r="Q6832" s="6">
        <f>YEAR(tbl_Sales[[#This Row],[Date]])</f>
        <v>2017</v>
      </c>
    </row>
    <row r="6833" spans="1:17" x14ac:dyDescent="0.25">
      <c r="A6833" s="1">
        <v>42781</v>
      </c>
      <c r="B6833">
        <v>2860000</v>
      </c>
      <c r="C6833" t="s">
        <v>2</v>
      </c>
      <c r="D6833" t="s">
        <v>12429</v>
      </c>
      <c r="E6833" t="s">
        <v>5</v>
      </c>
      <c r="F6833">
        <v>3124</v>
      </c>
      <c r="G6833">
        <v>5</v>
      </c>
      <c r="H6833">
        <v>3</v>
      </c>
      <c r="I6833">
        <v>4</v>
      </c>
      <c r="J6833">
        <v>753</v>
      </c>
      <c r="K6833">
        <v>1940</v>
      </c>
      <c r="L6833" t="s">
        <v>6932</v>
      </c>
      <c r="M6833" t="s">
        <v>209</v>
      </c>
      <c r="N6833" t="s">
        <v>101</v>
      </c>
      <c r="O6833" s="6" t="str">
        <f>INDEX(lkp_Region,MATCH(tbl_Sales[[#This Row],[Suburb]],lkp_Suburb,0))</f>
        <v>Southern Metropolitan</v>
      </c>
      <c r="P6833" s="6">
        <f>MONTH(tbl_Sales[[#This Row],[Date]])</f>
        <v>2</v>
      </c>
      <c r="Q6833" s="6">
        <f>YEAR(tbl_Sales[[#This Row],[Date]])</f>
        <v>2017</v>
      </c>
    </row>
    <row r="6834" spans="1:17" x14ac:dyDescent="0.25">
      <c r="A6834" s="1">
        <v>42781</v>
      </c>
      <c r="B6834">
        <v>1427000</v>
      </c>
      <c r="C6834" t="s">
        <v>51</v>
      </c>
      <c r="D6834" t="s">
        <v>12427</v>
      </c>
      <c r="E6834" t="s">
        <v>10</v>
      </c>
      <c r="F6834">
        <v>3186</v>
      </c>
      <c r="G6834">
        <v>3</v>
      </c>
      <c r="H6834">
        <v>2</v>
      </c>
      <c r="I6834">
        <v>1</v>
      </c>
      <c r="J6834">
        <v>313</v>
      </c>
      <c r="L6834" t="s">
        <v>6933</v>
      </c>
      <c r="M6834" t="s">
        <v>105</v>
      </c>
      <c r="N6834" t="s">
        <v>107</v>
      </c>
      <c r="O6834" s="6" t="str">
        <f>INDEX(lkp_Region,MATCH(tbl_Sales[[#This Row],[Suburb]],lkp_Suburb,0))</f>
        <v>Southern Metropolitan</v>
      </c>
      <c r="P6834" s="6">
        <f>MONTH(tbl_Sales[[#This Row],[Date]])</f>
        <v>2</v>
      </c>
      <c r="Q6834" s="6">
        <f>YEAR(tbl_Sales[[#This Row],[Date]])</f>
        <v>2017</v>
      </c>
    </row>
    <row r="6835" spans="1:17" x14ac:dyDescent="0.25">
      <c r="A6835" s="1">
        <v>42782</v>
      </c>
      <c r="B6835">
        <v>531000</v>
      </c>
      <c r="C6835" t="s">
        <v>13</v>
      </c>
      <c r="D6835" t="s">
        <v>12428</v>
      </c>
      <c r="E6835" t="s">
        <v>10</v>
      </c>
      <c r="F6835">
        <v>3142</v>
      </c>
      <c r="G6835">
        <v>2</v>
      </c>
      <c r="H6835">
        <v>1</v>
      </c>
      <c r="I6835">
        <v>1</v>
      </c>
      <c r="J6835">
        <v>0</v>
      </c>
      <c r="L6835" t="s">
        <v>6934</v>
      </c>
      <c r="M6835" t="s">
        <v>109</v>
      </c>
      <c r="N6835" t="s">
        <v>76</v>
      </c>
      <c r="O6835" s="6" t="str">
        <f>INDEX(lkp_Region,MATCH(tbl_Sales[[#This Row],[Suburb]],lkp_Suburb,0))</f>
        <v>Southern Metropolitan</v>
      </c>
      <c r="P6835" s="6">
        <f>MONTH(tbl_Sales[[#This Row],[Date]])</f>
        <v>2</v>
      </c>
      <c r="Q6835" s="6">
        <f>YEAR(tbl_Sales[[#This Row],[Date]])</f>
        <v>2017</v>
      </c>
    </row>
    <row r="6836" spans="1:17" x14ac:dyDescent="0.25">
      <c r="A6836" s="1">
        <v>42782</v>
      </c>
      <c r="B6836">
        <v>780000</v>
      </c>
      <c r="C6836" t="s">
        <v>2</v>
      </c>
      <c r="D6836" t="s">
        <v>12428</v>
      </c>
      <c r="E6836" t="s">
        <v>10</v>
      </c>
      <c r="F6836">
        <v>3044</v>
      </c>
      <c r="G6836">
        <v>3</v>
      </c>
      <c r="H6836">
        <v>1</v>
      </c>
      <c r="I6836">
        <v>1</v>
      </c>
      <c r="J6836">
        <v>446</v>
      </c>
      <c r="K6836">
        <v>1950</v>
      </c>
      <c r="L6836" t="s">
        <v>6935</v>
      </c>
      <c r="M6836" t="s">
        <v>115</v>
      </c>
      <c r="N6836" t="s">
        <v>18</v>
      </c>
      <c r="O6836" s="6" t="str">
        <f>INDEX(lkp_Region,MATCH(tbl_Sales[[#This Row],[Suburb]],lkp_Suburb,0))</f>
        <v>Northern Metropolitan</v>
      </c>
      <c r="P6836" s="6">
        <f>MONTH(tbl_Sales[[#This Row],[Date]])</f>
        <v>2</v>
      </c>
      <c r="Q6836" s="6">
        <f>YEAR(tbl_Sales[[#This Row],[Date]])</f>
        <v>2017</v>
      </c>
    </row>
    <row r="6837" spans="1:17" x14ac:dyDescent="0.25">
      <c r="A6837" s="1">
        <v>42782</v>
      </c>
      <c r="B6837">
        <v>720000</v>
      </c>
      <c r="C6837" t="s">
        <v>2</v>
      </c>
      <c r="D6837" t="s">
        <v>12427</v>
      </c>
      <c r="E6837" t="s">
        <v>5</v>
      </c>
      <c r="F6837">
        <v>3042</v>
      </c>
      <c r="G6837">
        <v>3</v>
      </c>
      <c r="H6837">
        <v>1</v>
      </c>
      <c r="I6837">
        <v>1</v>
      </c>
      <c r="J6837">
        <v>585</v>
      </c>
      <c r="L6837" t="s">
        <v>6936</v>
      </c>
      <c r="M6837" t="s">
        <v>330</v>
      </c>
      <c r="N6837" t="s">
        <v>49</v>
      </c>
      <c r="O6837" s="6" t="str">
        <f>INDEX(lkp_Region,MATCH(tbl_Sales[[#This Row],[Suburb]],lkp_Suburb,0))</f>
        <v>Western Metropolitan</v>
      </c>
      <c r="P6837" s="6">
        <f>MONTH(tbl_Sales[[#This Row],[Date]])</f>
        <v>2</v>
      </c>
      <c r="Q6837" s="6">
        <f>YEAR(tbl_Sales[[#This Row],[Date]])</f>
        <v>2017</v>
      </c>
    </row>
    <row r="6838" spans="1:17" x14ac:dyDescent="0.25">
      <c r="A6838" s="1">
        <v>42782</v>
      </c>
      <c r="B6838">
        <v>726000</v>
      </c>
      <c r="C6838" t="s">
        <v>13</v>
      </c>
      <c r="D6838" t="s">
        <v>12429</v>
      </c>
      <c r="E6838" t="s">
        <v>10</v>
      </c>
      <c r="F6838">
        <v>3051</v>
      </c>
      <c r="G6838">
        <v>2</v>
      </c>
      <c r="H6838">
        <v>1</v>
      </c>
      <c r="I6838">
        <v>1</v>
      </c>
      <c r="J6838">
        <v>0</v>
      </c>
      <c r="K6838">
        <v>1970</v>
      </c>
      <c r="L6838" t="s">
        <v>6937</v>
      </c>
      <c r="M6838" t="s">
        <v>915</v>
      </c>
      <c r="N6838" t="s">
        <v>88</v>
      </c>
      <c r="O6838" s="6" t="str">
        <f>INDEX(lkp_Region,MATCH(tbl_Sales[[#This Row],[Suburb]],lkp_Suburb,0))</f>
        <v>Northern Metropolitan</v>
      </c>
      <c r="P6838" s="6">
        <f>MONTH(tbl_Sales[[#This Row],[Date]])</f>
        <v>2</v>
      </c>
      <c r="Q6838" s="6">
        <f>YEAR(tbl_Sales[[#This Row],[Date]])</f>
        <v>2017</v>
      </c>
    </row>
    <row r="6839" spans="1:17" x14ac:dyDescent="0.25">
      <c r="A6839" s="1">
        <v>42782</v>
      </c>
      <c r="B6839">
        <v>2640000</v>
      </c>
      <c r="C6839" t="s">
        <v>2</v>
      </c>
      <c r="D6839" t="s">
        <v>12424</v>
      </c>
      <c r="E6839" t="s">
        <v>10</v>
      </c>
      <c r="F6839">
        <v>3016</v>
      </c>
      <c r="G6839">
        <v>4</v>
      </c>
      <c r="H6839">
        <v>2</v>
      </c>
      <c r="I6839">
        <v>2</v>
      </c>
      <c r="J6839">
        <v>650</v>
      </c>
      <c r="L6839" t="s">
        <v>6938</v>
      </c>
      <c r="M6839" t="s">
        <v>196</v>
      </c>
      <c r="N6839" t="s">
        <v>69</v>
      </c>
      <c r="O6839" s="6" t="str">
        <f>INDEX(lkp_Region,MATCH(tbl_Sales[[#This Row],[Suburb]],lkp_Suburb,0))</f>
        <v>Western Metropolitan</v>
      </c>
      <c r="P6839" s="6">
        <f>MONTH(tbl_Sales[[#This Row],[Date]])</f>
        <v>2</v>
      </c>
      <c r="Q6839" s="6">
        <f>YEAR(tbl_Sales[[#This Row],[Date]])</f>
        <v>2017</v>
      </c>
    </row>
    <row r="6840" spans="1:17" x14ac:dyDescent="0.25">
      <c r="A6840" s="1">
        <v>42782</v>
      </c>
      <c r="B6840">
        <v>1500000</v>
      </c>
      <c r="C6840" t="s">
        <v>2</v>
      </c>
      <c r="D6840" t="s">
        <v>12428</v>
      </c>
      <c r="E6840" t="s">
        <v>10</v>
      </c>
      <c r="F6840">
        <v>3163</v>
      </c>
      <c r="G6840">
        <v>4</v>
      </c>
      <c r="H6840">
        <v>2</v>
      </c>
      <c r="I6840">
        <v>1</v>
      </c>
      <c r="J6840">
        <v>650</v>
      </c>
      <c r="K6840">
        <v>1935</v>
      </c>
      <c r="L6840" t="s">
        <v>6939</v>
      </c>
      <c r="M6840" t="s">
        <v>225</v>
      </c>
      <c r="N6840" t="s">
        <v>57</v>
      </c>
      <c r="O6840" s="6" t="str">
        <f>INDEX(lkp_Region,MATCH(tbl_Sales[[#This Row],[Suburb]],lkp_Suburb,0))</f>
        <v>Southern Metropolitan</v>
      </c>
      <c r="P6840" s="6">
        <f>MONTH(tbl_Sales[[#This Row],[Date]])</f>
        <v>2</v>
      </c>
      <c r="Q6840" s="6">
        <f>YEAR(tbl_Sales[[#This Row],[Date]])</f>
        <v>2017</v>
      </c>
    </row>
    <row r="6841" spans="1:17" x14ac:dyDescent="0.25">
      <c r="A6841" s="1">
        <v>42782</v>
      </c>
      <c r="B6841">
        <v>1913000</v>
      </c>
      <c r="C6841" t="s">
        <v>2</v>
      </c>
      <c r="D6841" t="s">
        <v>12432</v>
      </c>
      <c r="E6841" t="s">
        <v>10</v>
      </c>
      <c r="F6841">
        <v>3071</v>
      </c>
      <c r="G6841">
        <v>3</v>
      </c>
      <c r="H6841">
        <v>2</v>
      </c>
      <c r="I6841">
        <v>2</v>
      </c>
      <c r="J6841">
        <v>611</v>
      </c>
      <c r="K6841">
        <v>1930</v>
      </c>
      <c r="L6841" t="s">
        <v>6940</v>
      </c>
      <c r="M6841" t="s">
        <v>60</v>
      </c>
      <c r="N6841" t="s">
        <v>62</v>
      </c>
      <c r="O6841" s="6" t="str">
        <f>INDEX(lkp_Region,MATCH(tbl_Sales[[#This Row],[Suburb]],lkp_Suburb,0))</f>
        <v>Northern Metropolitan</v>
      </c>
      <c r="P6841" s="6">
        <f>MONTH(tbl_Sales[[#This Row],[Date]])</f>
        <v>2</v>
      </c>
      <c r="Q6841" s="6">
        <f>YEAR(tbl_Sales[[#This Row],[Date]])</f>
        <v>2017</v>
      </c>
    </row>
    <row r="6842" spans="1:17" x14ac:dyDescent="0.25">
      <c r="A6842" s="1">
        <v>42782</v>
      </c>
      <c r="B6842">
        <v>625000</v>
      </c>
      <c r="C6842" t="s">
        <v>2</v>
      </c>
      <c r="D6842" t="s">
        <v>12425</v>
      </c>
      <c r="E6842" t="s">
        <v>10</v>
      </c>
      <c r="F6842">
        <v>3020</v>
      </c>
      <c r="G6842">
        <v>3</v>
      </c>
      <c r="H6842">
        <v>1</v>
      </c>
      <c r="I6842">
        <v>2</v>
      </c>
      <c r="J6842">
        <v>650</v>
      </c>
      <c r="L6842" t="s">
        <v>6941</v>
      </c>
      <c r="M6842" t="s">
        <v>141</v>
      </c>
      <c r="N6842" t="s">
        <v>3</v>
      </c>
      <c r="O6842" s="6" t="str">
        <f>INDEX(lkp_Region,MATCH(tbl_Sales[[#This Row],[Suburb]],lkp_Suburb,0))</f>
        <v>Western Metropolitan</v>
      </c>
      <c r="P6842" s="6">
        <f>MONTH(tbl_Sales[[#This Row],[Date]])</f>
        <v>2</v>
      </c>
      <c r="Q6842" s="6">
        <f>YEAR(tbl_Sales[[#This Row],[Date]])</f>
        <v>2017</v>
      </c>
    </row>
    <row r="6843" spans="1:17" x14ac:dyDescent="0.25">
      <c r="A6843" s="1">
        <v>42782</v>
      </c>
      <c r="B6843">
        <v>665500</v>
      </c>
      <c r="C6843" t="s">
        <v>13</v>
      </c>
      <c r="D6843" t="s">
        <v>12428</v>
      </c>
      <c r="E6843" t="s">
        <v>10</v>
      </c>
      <c r="F6843">
        <v>3123</v>
      </c>
      <c r="G6843">
        <v>2</v>
      </c>
      <c r="H6843">
        <v>1</v>
      </c>
      <c r="I6843">
        <v>2</v>
      </c>
      <c r="J6843">
        <v>945</v>
      </c>
      <c r="L6843" t="s">
        <v>6942</v>
      </c>
      <c r="M6843" t="s">
        <v>230</v>
      </c>
      <c r="N6843" t="s">
        <v>101</v>
      </c>
      <c r="O6843" s="6" t="str">
        <f>INDEX(lkp_Region,MATCH(tbl_Sales[[#This Row],[Suburb]],lkp_Suburb,0))</f>
        <v>Southern Metropolitan</v>
      </c>
      <c r="P6843" s="6">
        <f>MONTH(tbl_Sales[[#This Row],[Date]])</f>
        <v>2</v>
      </c>
      <c r="Q6843" s="6">
        <f>YEAR(tbl_Sales[[#This Row],[Date]])</f>
        <v>2017</v>
      </c>
    </row>
    <row r="6844" spans="1:17" x14ac:dyDescent="0.25">
      <c r="A6844" s="1">
        <v>42782</v>
      </c>
      <c r="B6844">
        <v>1528500</v>
      </c>
      <c r="C6844" t="s">
        <v>2</v>
      </c>
      <c r="D6844" t="s">
        <v>12425</v>
      </c>
      <c r="E6844" t="s">
        <v>5</v>
      </c>
      <c r="F6844">
        <v>3101</v>
      </c>
      <c r="G6844">
        <v>3</v>
      </c>
      <c r="H6844">
        <v>1</v>
      </c>
      <c r="I6844">
        <v>1</v>
      </c>
      <c r="J6844">
        <v>375</v>
      </c>
      <c r="L6844" t="s">
        <v>6943</v>
      </c>
      <c r="M6844" t="s">
        <v>145</v>
      </c>
      <c r="N6844" t="s">
        <v>101</v>
      </c>
      <c r="O6844" s="6" t="str">
        <f>INDEX(lkp_Region,MATCH(tbl_Sales[[#This Row],[Suburb]],lkp_Suburb,0))</f>
        <v>Southern Metropolitan</v>
      </c>
      <c r="P6844" s="6">
        <f>MONTH(tbl_Sales[[#This Row],[Date]])</f>
        <v>2</v>
      </c>
      <c r="Q6844" s="6">
        <f>YEAR(tbl_Sales[[#This Row],[Date]])</f>
        <v>2017</v>
      </c>
    </row>
    <row r="6845" spans="1:17" x14ac:dyDescent="0.25">
      <c r="A6845" s="1">
        <v>42782</v>
      </c>
      <c r="B6845">
        <v>2275000</v>
      </c>
      <c r="C6845" t="s">
        <v>2</v>
      </c>
      <c r="D6845" t="s">
        <v>12429</v>
      </c>
      <c r="E6845" t="s">
        <v>5</v>
      </c>
      <c r="F6845">
        <v>3103</v>
      </c>
      <c r="G6845">
        <v>4</v>
      </c>
      <c r="H6845">
        <v>2</v>
      </c>
      <c r="I6845">
        <v>1</v>
      </c>
      <c r="J6845">
        <v>842</v>
      </c>
      <c r="L6845" t="s">
        <v>6944</v>
      </c>
      <c r="M6845" t="s">
        <v>274</v>
      </c>
      <c r="N6845" t="s">
        <v>101</v>
      </c>
      <c r="O6845" s="6" t="str">
        <f>INDEX(lkp_Region,MATCH(tbl_Sales[[#This Row],[Suburb]],lkp_Suburb,0))</f>
        <v>Southern Metropolitan</v>
      </c>
      <c r="P6845" s="6">
        <f>MONTH(tbl_Sales[[#This Row],[Date]])</f>
        <v>2</v>
      </c>
      <c r="Q6845" s="6">
        <f>YEAR(tbl_Sales[[#This Row],[Date]])</f>
        <v>2017</v>
      </c>
    </row>
    <row r="6846" spans="1:17" x14ac:dyDescent="0.25">
      <c r="A6846" s="1">
        <v>42782</v>
      </c>
      <c r="B6846">
        <v>1060000</v>
      </c>
      <c r="C6846" t="s">
        <v>2</v>
      </c>
      <c r="D6846" t="s">
        <v>12423</v>
      </c>
      <c r="E6846" t="s">
        <v>10</v>
      </c>
      <c r="F6846">
        <v>3081</v>
      </c>
      <c r="G6846">
        <v>2</v>
      </c>
      <c r="H6846">
        <v>1</v>
      </c>
      <c r="I6846">
        <v>0</v>
      </c>
      <c r="J6846">
        <v>837</v>
      </c>
      <c r="L6846" t="s">
        <v>6945</v>
      </c>
      <c r="M6846" t="s">
        <v>748</v>
      </c>
      <c r="N6846" t="s">
        <v>150</v>
      </c>
      <c r="O6846" s="6" t="str">
        <f>INDEX(lkp_Region,MATCH(tbl_Sales[[#This Row],[Suburb]],lkp_Suburb,0))</f>
        <v>Eastern Metropolitan</v>
      </c>
      <c r="P6846" s="6">
        <f>MONTH(tbl_Sales[[#This Row],[Date]])</f>
        <v>2</v>
      </c>
      <c r="Q6846" s="6">
        <f>YEAR(tbl_Sales[[#This Row],[Date]])</f>
        <v>2017</v>
      </c>
    </row>
    <row r="6847" spans="1:17" x14ac:dyDescent="0.25">
      <c r="A6847" s="1">
        <v>42783</v>
      </c>
      <c r="B6847">
        <v>1430000</v>
      </c>
      <c r="C6847" t="s">
        <v>2</v>
      </c>
      <c r="D6847" t="s">
        <v>12424</v>
      </c>
      <c r="E6847" t="s">
        <v>10</v>
      </c>
      <c r="F6847">
        <v>3068</v>
      </c>
      <c r="G6847">
        <v>2</v>
      </c>
      <c r="H6847">
        <v>1</v>
      </c>
      <c r="I6847">
        <v>0</v>
      </c>
      <c r="J6847">
        <v>151</v>
      </c>
      <c r="K6847">
        <v>1910</v>
      </c>
      <c r="L6847" t="s">
        <v>6946</v>
      </c>
      <c r="M6847" t="s">
        <v>323</v>
      </c>
      <c r="N6847" t="s">
        <v>8</v>
      </c>
      <c r="O6847" s="6" t="str">
        <f>INDEX(lkp_Region,MATCH(tbl_Sales[[#This Row],[Suburb]],lkp_Suburb,0))</f>
        <v>Northern Metropolitan</v>
      </c>
      <c r="P6847" s="6">
        <f>MONTH(tbl_Sales[[#This Row],[Date]])</f>
        <v>2</v>
      </c>
      <c r="Q6847" s="6">
        <f>YEAR(tbl_Sales[[#This Row],[Date]])</f>
        <v>2017</v>
      </c>
    </row>
    <row r="6848" spans="1:17" x14ac:dyDescent="0.25">
      <c r="A6848" s="1">
        <v>42783</v>
      </c>
      <c r="B6848">
        <v>482300</v>
      </c>
      <c r="C6848" t="s">
        <v>13</v>
      </c>
      <c r="D6848" t="s">
        <v>12425</v>
      </c>
      <c r="E6848" t="s">
        <v>10</v>
      </c>
      <c r="F6848">
        <v>3182</v>
      </c>
      <c r="G6848">
        <v>2</v>
      </c>
      <c r="H6848">
        <v>1</v>
      </c>
      <c r="I6848">
        <v>0</v>
      </c>
      <c r="J6848">
        <v>0</v>
      </c>
      <c r="L6848" t="s">
        <v>6947</v>
      </c>
      <c r="M6848" t="s">
        <v>156</v>
      </c>
      <c r="N6848" t="s">
        <v>26</v>
      </c>
      <c r="O6848" s="6" t="str">
        <f>INDEX(lkp_Region,MATCH(tbl_Sales[[#This Row],[Suburb]],lkp_Suburb,0))</f>
        <v>Southern Metropolitan</v>
      </c>
      <c r="P6848" s="6">
        <f>MONTH(tbl_Sales[[#This Row],[Date]])</f>
        <v>2</v>
      </c>
      <c r="Q6848" s="6">
        <f>YEAR(tbl_Sales[[#This Row],[Date]])</f>
        <v>2017</v>
      </c>
    </row>
    <row r="6849" spans="1:17" x14ac:dyDescent="0.25">
      <c r="A6849" s="1">
        <v>42783</v>
      </c>
      <c r="B6849">
        <v>1320000</v>
      </c>
      <c r="C6849" t="s">
        <v>2</v>
      </c>
      <c r="D6849" t="s">
        <v>12431</v>
      </c>
      <c r="E6849" t="s">
        <v>10</v>
      </c>
      <c r="F6849">
        <v>3013</v>
      </c>
      <c r="G6849">
        <v>3</v>
      </c>
      <c r="H6849">
        <v>2</v>
      </c>
      <c r="I6849">
        <v>2</v>
      </c>
      <c r="J6849">
        <v>473</v>
      </c>
      <c r="K6849">
        <v>1920</v>
      </c>
      <c r="L6849" t="s">
        <v>6948</v>
      </c>
      <c r="M6849" t="s">
        <v>65</v>
      </c>
      <c r="N6849" t="s">
        <v>21</v>
      </c>
      <c r="O6849" s="6" t="str">
        <f>INDEX(lkp_Region,MATCH(tbl_Sales[[#This Row],[Suburb]],lkp_Suburb,0))</f>
        <v>Western Metropolitan</v>
      </c>
      <c r="P6849" s="6">
        <f>MONTH(tbl_Sales[[#This Row],[Date]])</f>
        <v>2</v>
      </c>
      <c r="Q6849" s="6">
        <f>YEAR(tbl_Sales[[#This Row],[Date]])</f>
        <v>2017</v>
      </c>
    </row>
    <row r="6850" spans="1:17" x14ac:dyDescent="0.25">
      <c r="A6850" s="1">
        <v>42783</v>
      </c>
      <c r="B6850">
        <v>1303000</v>
      </c>
      <c r="C6850" t="s">
        <v>2</v>
      </c>
      <c r="D6850" t="s">
        <v>12423</v>
      </c>
      <c r="E6850" t="s">
        <v>5</v>
      </c>
      <c r="F6850">
        <v>3105</v>
      </c>
      <c r="G6850">
        <v>4</v>
      </c>
      <c r="H6850">
        <v>2</v>
      </c>
      <c r="I6850">
        <v>2</v>
      </c>
      <c r="J6850">
        <v>670</v>
      </c>
      <c r="K6850">
        <v>1980</v>
      </c>
      <c r="L6850" t="s">
        <v>6949</v>
      </c>
      <c r="M6850" t="s">
        <v>507</v>
      </c>
      <c r="N6850" t="s">
        <v>128</v>
      </c>
      <c r="O6850" s="6" t="str">
        <f>INDEX(lkp_Region,MATCH(tbl_Sales[[#This Row],[Suburb]],lkp_Suburb,0))</f>
        <v>Eastern Metropolitan</v>
      </c>
      <c r="P6850" s="6">
        <f>MONTH(tbl_Sales[[#This Row],[Date]])</f>
        <v>2</v>
      </c>
      <c r="Q6850" s="6">
        <f>YEAR(tbl_Sales[[#This Row],[Date]])</f>
        <v>2017</v>
      </c>
    </row>
    <row r="6851" spans="1:17" x14ac:dyDescent="0.25">
      <c r="A6851" s="1">
        <v>42783</v>
      </c>
      <c r="B6851">
        <v>1260000</v>
      </c>
      <c r="C6851" t="s">
        <v>2</v>
      </c>
      <c r="D6851" t="s">
        <v>12428</v>
      </c>
      <c r="E6851" t="s">
        <v>5</v>
      </c>
      <c r="F6851">
        <v>3204</v>
      </c>
      <c r="G6851">
        <v>4</v>
      </c>
      <c r="H6851">
        <v>2</v>
      </c>
      <c r="I6851">
        <v>2</v>
      </c>
      <c r="J6851">
        <v>793</v>
      </c>
      <c r="L6851" t="s">
        <v>6950</v>
      </c>
      <c r="M6851" t="s">
        <v>55</v>
      </c>
      <c r="N6851" t="s">
        <v>57</v>
      </c>
      <c r="O6851" s="6" t="str">
        <f>INDEX(lkp_Region,MATCH(tbl_Sales[[#This Row],[Suburb]],lkp_Suburb,0))</f>
        <v>Southern Metropolitan</v>
      </c>
      <c r="P6851" s="6">
        <f>MONTH(tbl_Sales[[#This Row],[Date]])</f>
        <v>2</v>
      </c>
      <c r="Q6851" s="6">
        <f>YEAR(tbl_Sales[[#This Row],[Date]])</f>
        <v>2017</v>
      </c>
    </row>
    <row r="6852" spans="1:17" x14ac:dyDescent="0.25">
      <c r="A6852" s="1">
        <v>42783</v>
      </c>
      <c r="B6852">
        <v>2315000</v>
      </c>
      <c r="C6852" t="s">
        <v>2</v>
      </c>
      <c r="D6852" t="s">
        <v>12427</v>
      </c>
      <c r="E6852" t="s">
        <v>10</v>
      </c>
      <c r="F6852">
        <v>3101</v>
      </c>
      <c r="G6852">
        <v>4</v>
      </c>
      <c r="H6852">
        <v>2</v>
      </c>
      <c r="I6852">
        <v>0</v>
      </c>
      <c r="J6852">
        <v>364</v>
      </c>
      <c r="K6852">
        <v>1900</v>
      </c>
      <c r="L6852" t="s">
        <v>6951</v>
      </c>
      <c r="M6852" t="s">
        <v>145</v>
      </c>
      <c r="N6852" t="s">
        <v>101</v>
      </c>
      <c r="O6852" s="6" t="str">
        <f>INDEX(lkp_Region,MATCH(tbl_Sales[[#This Row],[Suburb]],lkp_Suburb,0))</f>
        <v>Southern Metropolitan</v>
      </c>
      <c r="P6852" s="6">
        <f>MONTH(tbl_Sales[[#This Row],[Date]])</f>
        <v>2</v>
      </c>
      <c r="Q6852" s="6">
        <f>YEAR(tbl_Sales[[#This Row],[Date]])</f>
        <v>2017</v>
      </c>
    </row>
    <row r="6853" spans="1:17" x14ac:dyDescent="0.25">
      <c r="A6853" s="1">
        <v>42783</v>
      </c>
      <c r="B6853">
        <v>770000</v>
      </c>
      <c r="C6853" t="s">
        <v>13</v>
      </c>
      <c r="D6853" t="s">
        <v>12431</v>
      </c>
      <c r="E6853" t="s">
        <v>10</v>
      </c>
      <c r="F6853">
        <v>3187</v>
      </c>
      <c r="G6853">
        <v>2</v>
      </c>
      <c r="H6853">
        <v>1</v>
      </c>
      <c r="I6853">
        <v>2</v>
      </c>
      <c r="J6853">
        <v>157</v>
      </c>
      <c r="L6853" t="s">
        <v>6952</v>
      </c>
      <c r="M6853" t="s">
        <v>346</v>
      </c>
      <c r="N6853" t="s">
        <v>107</v>
      </c>
      <c r="O6853" s="6" t="str">
        <f>INDEX(lkp_Region,MATCH(tbl_Sales[[#This Row],[Suburb]],lkp_Suburb,0))</f>
        <v>Southern Metropolitan</v>
      </c>
      <c r="P6853" s="6">
        <f>MONTH(tbl_Sales[[#This Row],[Date]])</f>
        <v>2</v>
      </c>
      <c r="Q6853" s="6">
        <f>YEAR(tbl_Sales[[#This Row],[Date]])</f>
        <v>2017</v>
      </c>
    </row>
    <row r="6854" spans="1:17" x14ac:dyDescent="0.25">
      <c r="A6854" s="1">
        <v>42784</v>
      </c>
      <c r="B6854">
        <v>1125000</v>
      </c>
      <c r="C6854" t="s">
        <v>51</v>
      </c>
      <c r="D6854" t="s">
        <v>12427</v>
      </c>
      <c r="E6854" t="s">
        <v>5</v>
      </c>
      <c r="F6854">
        <v>3066</v>
      </c>
      <c r="G6854">
        <v>3</v>
      </c>
      <c r="H6854">
        <v>2</v>
      </c>
      <c r="I6854">
        <v>2</v>
      </c>
      <c r="J6854">
        <v>0</v>
      </c>
      <c r="K6854">
        <v>2000</v>
      </c>
      <c r="L6854" t="s">
        <v>6953</v>
      </c>
      <c r="M6854" t="s">
        <v>216</v>
      </c>
      <c r="N6854" t="s">
        <v>8</v>
      </c>
      <c r="O6854" s="6" t="str">
        <f>INDEX(lkp_Region,MATCH(tbl_Sales[[#This Row],[Suburb]],lkp_Suburb,0))</f>
        <v>Northern Metropolitan</v>
      </c>
      <c r="P6854" s="6">
        <f>MONTH(tbl_Sales[[#This Row],[Date]])</f>
        <v>2</v>
      </c>
      <c r="Q6854" s="6">
        <f>YEAR(tbl_Sales[[#This Row],[Date]])</f>
        <v>2017</v>
      </c>
    </row>
    <row r="6855" spans="1:17" x14ac:dyDescent="0.25">
      <c r="A6855" s="1">
        <v>42784</v>
      </c>
      <c r="B6855">
        <v>1605000</v>
      </c>
      <c r="C6855" t="s">
        <v>2</v>
      </c>
      <c r="D6855" t="s">
        <v>12427</v>
      </c>
      <c r="E6855" t="s">
        <v>10</v>
      </c>
      <c r="F6855">
        <v>3181</v>
      </c>
      <c r="G6855">
        <v>4</v>
      </c>
      <c r="H6855">
        <v>1</v>
      </c>
      <c r="I6855">
        <v>1</v>
      </c>
      <c r="J6855">
        <v>230</v>
      </c>
      <c r="L6855" t="s">
        <v>6954</v>
      </c>
      <c r="M6855" t="s">
        <v>431</v>
      </c>
      <c r="N6855" t="s">
        <v>76</v>
      </c>
      <c r="O6855" s="6" t="str">
        <f>INDEX(lkp_Region,MATCH(tbl_Sales[[#This Row],[Suburb]],lkp_Suburb,0))</f>
        <v>Southern Metropolitan</v>
      </c>
      <c r="P6855" s="6">
        <f>MONTH(tbl_Sales[[#This Row],[Date]])</f>
        <v>2</v>
      </c>
      <c r="Q6855" s="6">
        <f>YEAR(tbl_Sales[[#This Row],[Date]])</f>
        <v>2017</v>
      </c>
    </row>
    <row r="6856" spans="1:17" x14ac:dyDescent="0.25">
      <c r="A6856" s="1">
        <v>42784</v>
      </c>
      <c r="B6856">
        <v>4735000</v>
      </c>
      <c r="C6856" t="s">
        <v>2</v>
      </c>
      <c r="D6856" t="s">
        <v>12427</v>
      </c>
      <c r="E6856" t="s">
        <v>10</v>
      </c>
      <c r="F6856">
        <v>3206</v>
      </c>
      <c r="G6856">
        <v>4</v>
      </c>
      <c r="H6856">
        <v>2</v>
      </c>
      <c r="I6856">
        <v>1</v>
      </c>
      <c r="J6856">
        <v>330</v>
      </c>
      <c r="K6856">
        <v>1910</v>
      </c>
      <c r="L6856" t="s">
        <v>6955</v>
      </c>
      <c r="M6856" t="s">
        <v>113</v>
      </c>
      <c r="N6856" t="s">
        <v>26</v>
      </c>
      <c r="O6856" s="6" t="str">
        <f>INDEX(lkp_Region,MATCH(tbl_Sales[[#This Row],[Suburb]],lkp_Suburb,0))</f>
        <v>Southern Metropolitan</v>
      </c>
      <c r="P6856" s="6">
        <f>MONTH(tbl_Sales[[#This Row],[Date]])</f>
        <v>2</v>
      </c>
      <c r="Q6856" s="6">
        <f>YEAR(tbl_Sales[[#This Row],[Date]])</f>
        <v>2017</v>
      </c>
    </row>
    <row r="6857" spans="1:17" x14ac:dyDescent="0.25">
      <c r="A6857" s="1">
        <v>42784</v>
      </c>
      <c r="B6857">
        <v>230000</v>
      </c>
      <c r="C6857" t="s">
        <v>13</v>
      </c>
      <c r="D6857" t="s">
        <v>12430</v>
      </c>
      <c r="E6857" t="s">
        <v>5</v>
      </c>
      <c r="F6857">
        <v>3046</v>
      </c>
      <c r="G6857">
        <v>2</v>
      </c>
      <c r="H6857">
        <v>1</v>
      </c>
      <c r="I6857">
        <v>1</v>
      </c>
      <c r="J6857">
        <v>1996</v>
      </c>
      <c r="L6857" t="s">
        <v>6956</v>
      </c>
      <c r="M6857" t="s">
        <v>78</v>
      </c>
      <c r="N6857" t="s">
        <v>18</v>
      </c>
      <c r="O6857" s="6" t="str">
        <f>INDEX(lkp_Region,MATCH(tbl_Sales[[#This Row],[Suburb]],lkp_Suburb,0))</f>
        <v>Northern Metropolitan</v>
      </c>
      <c r="P6857" s="6">
        <f>MONTH(tbl_Sales[[#This Row],[Date]])</f>
        <v>2</v>
      </c>
      <c r="Q6857" s="6">
        <f>YEAR(tbl_Sales[[#This Row],[Date]])</f>
        <v>2017</v>
      </c>
    </row>
    <row r="6858" spans="1:17" x14ac:dyDescent="0.25">
      <c r="A6858" s="1">
        <v>42784</v>
      </c>
      <c r="B6858">
        <v>252000</v>
      </c>
      <c r="C6858" t="s">
        <v>13</v>
      </c>
      <c r="D6858" t="s">
        <v>12424</v>
      </c>
      <c r="E6858" t="s">
        <v>5</v>
      </c>
      <c r="F6858">
        <v>3055</v>
      </c>
      <c r="G6858">
        <v>1</v>
      </c>
      <c r="H6858">
        <v>1</v>
      </c>
      <c r="I6858">
        <v>1</v>
      </c>
      <c r="J6858">
        <v>0</v>
      </c>
      <c r="K6858">
        <v>1970</v>
      </c>
      <c r="L6858" t="s">
        <v>6957</v>
      </c>
      <c r="M6858" t="s">
        <v>80</v>
      </c>
      <c r="N6858" t="s">
        <v>18</v>
      </c>
      <c r="O6858" s="6" t="str">
        <f>INDEX(lkp_Region,MATCH(tbl_Sales[[#This Row],[Suburb]],lkp_Suburb,0))</f>
        <v>Northern Metropolitan</v>
      </c>
      <c r="P6858" s="6">
        <f>MONTH(tbl_Sales[[#This Row],[Date]])</f>
        <v>2</v>
      </c>
      <c r="Q6858" s="6">
        <f>YEAR(tbl_Sales[[#This Row],[Date]])</f>
        <v>2017</v>
      </c>
    </row>
    <row r="6859" spans="1:17" x14ac:dyDescent="0.25">
      <c r="A6859" s="1">
        <v>42784</v>
      </c>
      <c r="B6859">
        <v>640000</v>
      </c>
      <c r="C6859" t="s">
        <v>2</v>
      </c>
      <c r="D6859" t="s">
        <v>12426</v>
      </c>
      <c r="E6859" t="s">
        <v>5</v>
      </c>
      <c r="F6859">
        <v>3060</v>
      </c>
      <c r="G6859">
        <v>3</v>
      </c>
      <c r="H6859">
        <v>1</v>
      </c>
      <c r="I6859">
        <v>4</v>
      </c>
      <c r="J6859">
        <v>533</v>
      </c>
      <c r="K6859">
        <v>1965</v>
      </c>
      <c r="L6859" t="s">
        <v>6958</v>
      </c>
      <c r="M6859" t="s">
        <v>16</v>
      </c>
      <c r="N6859" t="s">
        <v>18</v>
      </c>
      <c r="O6859" s="6" t="str">
        <f>INDEX(lkp_Region,MATCH(tbl_Sales[[#This Row],[Suburb]],lkp_Suburb,0))</f>
        <v>Northern Metropolitan</v>
      </c>
      <c r="P6859" s="6">
        <f>MONTH(tbl_Sales[[#This Row],[Date]])</f>
        <v>2</v>
      </c>
      <c r="Q6859" s="6">
        <f>YEAR(tbl_Sales[[#This Row],[Date]])</f>
        <v>2017</v>
      </c>
    </row>
    <row r="6860" spans="1:17" x14ac:dyDescent="0.25">
      <c r="A6860" s="1">
        <v>42784</v>
      </c>
      <c r="B6860">
        <v>1194000</v>
      </c>
      <c r="C6860" t="s">
        <v>2</v>
      </c>
      <c r="D6860" t="s">
        <v>12427</v>
      </c>
      <c r="E6860" t="s">
        <v>10</v>
      </c>
      <c r="F6860">
        <v>3041</v>
      </c>
      <c r="G6860">
        <v>3</v>
      </c>
      <c r="H6860">
        <v>1</v>
      </c>
      <c r="I6860">
        <v>2</v>
      </c>
      <c r="J6860">
        <v>650</v>
      </c>
      <c r="K6860">
        <v>1930</v>
      </c>
      <c r="L6860" t="s">
        <v>6959</v>
      </c>
      <c r="M6860" t="s">
        <v>121</v>
      </c>
      <c r="N6860" t="s">
        <v>49</v>
      </c>
      <c r="O6860" s="6" t="str">
        <f>INDEX(lkp_Region,MATCH(tbl_Sales[[#This Row],[Suburb]],lkp_Suburb,0))</f>
        <v>Western Metropolitan</v>
      </c>
      <c r="P6860" s="6">
        <f>MONTH(tbl_Sales[[#This Row],[Date]])</f>
        <v>2</v>
      </c>
      <c r="Q6860" s="6">
        <f>YEAR(tbl_Sales[[#This Row],[Date]])</f>
        <v>2017</v>
      </c>
    </row>
    <row r="6861" spans="1:17" x14ac:dyDescent="0.25">
      <c r="A6861" s="1">
        <v>42784</v>
      </c>
      <c r="B6861">
        <v>385500</v>
      </c>
      <c r="C6861" t="s">
        <v>13</v>
      </c>
      <c r="D6861" t="s">
        <v>12426</v>
      </c>
      <c r="E6861" t="s">
        <v>10</v>
      </c>
      <c r="F6861">
        <v>3006</v>
      </c>
      <c r="G6861">
        <v>1</v>
      </c>
      <c r="H6861">
        <v>1</v>
      </c>
      <c r="I6861">
        <v>1</v>
      </c>
      <c r="J6861">
        <v>1826</v>
      </c>
      <c r="K6861">
        <v>2010</v>
      </c>
      <c r="L6861" t="s">
        <v>6960</v>
      </c>
      <c r="M6861" t="s">
        <v>434</v>
      </c>
      <c r="N6861" t="s">
        <v>88</v>
      </c>
      <c r="O6861" s="6" t="str">
        <f>INDEX(lkp_Region,MATCH(tbl_Sales[[#This Row],[Suburb]],lkp_Suburb,0))</f>
        <v>Southern Metropolitan</v>
      </c>
      <c r="P6861" s="6">
        <f>MONTH(tbl_Sales[[#This Row],[Date]])</f>
        <v>2</v>
      </c>
      <c r="Q6861" s="6">
        <f>YEAR(tbl_Sales[[#This Row],[Date]])</f>
        <v>2017</v>
      </c>
    </row>
    <row r="6862" spans="1:17" x14ac:dyDescent="0.25">
      <c r="A6862" s="1">
        <v>42784</v>
      </c>
      <c r="B6862">
        <v>1470000</v>
      </c>
      <c r="C6862" t="s">
        <v>2</v>
      </c>
      <c r="D6862" t="s">
        <v>12427</v>
      </c>
      <c r="E6862" t="s">
        <v>10</v>
      </c>
      <c r="F6862">
        <v>3031</v>
      </c>
      <c r="G6862">
        <v>3</v>
      </c>
      <c r="H6862">
        <v>1</v>
      </c>
      <c r="I6862">
        <v>1</v>
      </c>
      <c r="J6862">
        <v>199</v>
      </c>
      <c r="K6862">
        <v>1910</v>
      </c>
      <c r="L6862" t="s">
        <v>6961</v>
      </c>
      <c r="M6862" t="s">
        <v>264</v>
      </c>
      <c r="N6862" t="s">
        <v>88</v>
      </c>
      <c r="O6862" s="6" t="str">
        <f>INDEX(lkp_Region,MATCH(tbl_Sales[[#This Row],[Suburb]],lkp_Suburb,0))</f>
        <v>Northern Metropolitan</v>
      </c>
      <c r="P6862" s="6">
        <f>MONTH(tbl_Sales[[#This Row],[Date]])</f>
        <v>2</v>
      </c>
      <c r="Q6862" s="6">
        <f>YEAR(tbl_Sales[[#This Row],[Date]])</f>
        <v>2017</v>
      </c>
    </row>
    <row r="6863" spans="1:17" x14ac:dyDescent="0.25">
      <c r="A6863" s="1">
        <v>42784</v>
      </c>
      <c r="B6863">
        <v>1235000</v>
      </c>
      <c r="C6863" t="s">
        <v>2</v>
      </c>
      <c r="D6863" t="s">
        <v>12431</v>
      </c>
      <c r="E6863" t="s">
        <v>5</v>
      </c>
      <c r="F6863">
        <v>3013</v>
      </c>
      <c r="G6863">
        <v>4</v>
      </c>
      <c r="H6863">
        <v>2</v>
      </c>
      <c r="I6863">
        <v>2</v>
      </c>
      <c r="J6863">
        <v>244</v>
      </c>
      <c r="K6863">
        <v>2011</v>
      </c>
      <c r="L6863" t="s">
        <v>6962</v>
      </c>
      <c r="M6863" t="s">
        <v>65</v>
      </c>
      <c r="N6863" t="s">
        <v>21</v>
      </c>
      <c r="O6863" s="6" t="str">
        <f>INDEX(lkp_Region,MATCH(tbl_Sales[[#This Row],[Suburb]],lkp_Suburb,0))</f>
        <v>Western Metropolitan</v>
      </c>
      <c r="P6863" s="6">
        <f>MONTH(tbl_Sales[[#This Row],[Date]])</f>
        <v>2</v>
      </c>
      <c r="Q6863" s="6">
        <f>YEAR(tbl_Sales[[#This Row],[Date]])</f>
        <v>2017</v>
      </c>
    </row>
    <row r="6864" spans="1:17" x14ac:dyDescent="0.25">
      <c r="A6864" s="1">
        <v>42784</v>
      </c>
      <c r="B6864">
        <v>808000</v>
      </c>
      <c r="C6864" t="s">
        <v>51</v>
      </c>
      <c r="D6864" t="s">
        <v>12425</v>
      </c>
      <c r="E6864" t="s">
        <v>10</v>
      </c>
      <c r="F6864">
        <v>3163</v>
      </c>
      <c r="G6864">
        <v>3</v>
      </c>
      <c r="H6864">
        <v>1</v>
      </c>
      <c r="I6864">
        <v>1</v>
      </c>
      <c r="J6864">
        <v>111</v>
      </c>
      <c r="K6864">
        <v>1998</v>
      </c>
      <c r="L6864" t="s">
        <v>6963</v>
      </c>
      <c r="M6864" t="s">
        <v>201</v>
      </c>
      <c r="N6864" t="s">
        <v>57</v>
      </c>
      <c r="O6864" s="6" t="str">
        <f>INDEX(lkp_Region,MATCH(tbl_Sales[[#This Row],[Suburb]],lkp_Suburb,0))</f>
        <v>Southern Metropolitan</v>
      </c>
      <c r="P6864" s="6">
        <f>MONTH(tbl_Sales[[#This Row],[Date]])</f>
        <v>2</v>
      </c>
      <c r="Q6864" s="6">
        <f>YEAR(tbl_Sales[[#This Row],[Date]])</f>
        <v>2017</v>
      </c>
    </row>
    <row r="6865" spans="1:17" x14ac:dyDescent="0.25">
      <c r="A6865" s="1">
        <v>42784</v>
      </c>
      <c r="B6865">
        <v>1310000</v>
      </c>
      <c r="C6865" t="s">
        <v>2</v>
      </c>
      <c r="D6865" t="s">
        <v>12429</v>
      </c>
      <c r="E6865" t="s">
        <v>10</v>
      </c>
      <c r="F6865">
        <v>3165</v>
      </c>
      <c r="G6865">
        <v>4</v>
      </c>
      <c r="H6865">
        <v>2</v>
      </c>
      <c r="I6865">
        <v>2</v>
      </c>
      <c r="J6865">
        <v>606</v>
      </c>
      <c r="L6865" t="s">
        <v>6964</v>
      </c>
      <c r="M6865" t="s">
        <v>138</v>
      </c>
      <c r="N6865" t="s">
        <v>57</v>
      </c>
      <c r="O6865" s="6" t="str">
        <f>INDEX(lkp_Region,MATCH(tbl_Sales[[#This Row],[Suburb]],lkp_Suburb,0))</f>
        <v>Southern Metropolitan</v>
      </c>
      <c r="P6865" s="6">
        <f>MONTH(tbl_Sales[[#This Row],[Date]])</f>
        <v>2</v>
      </c>
      <c r="Q6865" s="6">
        <f>YEAR(tbl_Sales[[#This Row],[Date]])</f>
        <v>2017</v>
      </c>
    </row>
    <row r="6866" spans="1:17" x14ac:dyDescent="0.25">
      <c r="A6866" s="1">
        <v>42784</v>
      </c>
      <c r="B6866">
        <v>2625000</v>
      </c>
      <c r="C6866" t="s">
        <v>2</v>
      </c>
      <c r="D6866" t="s">
        <v>12427</v>
      </c>
      <c r="E6866" t="s">
        <v>10</v>
      </c>
      <c r="F6866">
        <v>3161</v>
      </c>
      <c r="G6866">
        <v>4</v>
      </c>
      <c r="H6866">
        <v>2</v>
      </c>
      <c r="I6866">
        <v>3</v>
      </c>
      <c r="J6866">
        <v>836</v>
      </c>
      <c r="K6866">
        <v>1910</v>
      </c>
      <c r="L6866" t="s">
        <v>6965</v>
      </c>
      <c r="M6866" t="s">
        <v>338</v>
      </c>
      <c r="N6866" t="s">
        <v>57</v>
      </c>
      <c r="O6866" s="6" t="str">
        <f>INDEX(lkp_Region,MATCH(tbl_Sales[[#This Row],[Suburb]],lkp_Suburb,0))</f>
        <v>Southern Metropolitan</v>
      </c>
      <c r="P6866" s="6">
        <f>MONTH(tbl_Sales[[#This Row],[Date]])</f>
        <v>2</v>
      </c>
      <c r="Q6866" s="6">
        <f>YEAR(tbl_Sales[[#This Row],[Date]])</f>
        <v>2017</v>
      </c>
    </row>
    <row r="6867" spans="1:17" x14ac:dyDescent="0.25">
      <c r="A6867" s="1">
        <v>42784</v>
      </c>
      <c r="B6867">
        <v>350000</v>
      </c>
      <c r="C6867" t="s">
        <v>51</v>
      </c>
      <c r="D6867" t="s">
        <v>12427</v>
      </c>
      <c r="E6867" t="s">
        <v>10</v>
      </c>
      <c r="F6867">
        <v>3073</v>
      </c>
      <c r="G6867">
        <v>2</v>
      </c>
      <c r="H6867">
        <v>1</v>
      </c>
      <c r="I6867">
        <v>1</v>
      </c>
      <c r="J6867">
        <v>0</v>
      </c>
      <c r="K6867">
        <v>2016</v>
      </c>
      <c r="L6867" t="s">
        <v>6966</v>
      </c>
      <c r="M6867" t="s">
        <v>93</v>
      </c>
      <c r="N6867" t="s">
        <v>62</v>
      </c>
      <c r="O6867" s="6" t="str">
        <f>INDEX(lkp_Region,MATCH(tbl_Sales[[#This Row],[Suburb]],lkp_Suburb,0))</f>
        <v>Northern Metropolitan</v>
      </c>
      <c r="P6867" s="6">
        <f>MONTH(tbl_Sales[[#This Row],[Date]])</f>
        <v>2</v>
      </c>
      <c r="Q6867" s="6">
        <f>YEAR(tbl_Sales[[#This Row],[Date]])</f>
        <v>2017</v>
      </c>
    </row>
    <row r="6868" spans="1:17" x14ac:dyDescent="0.25">
      <c r="A6868" s="1">
        <v>42784</v>
      </c>
      <c r="B6868">
        <v>450000</v>
      </c>
      <c r="C6868" t="s">
        <v>13</v>
      </c>
      <c r="D6868" t="s">
        <v>12424</v>
      </c>
      <c r="E6868" t="s">
        <v>10</v>
      </c>
      <c r="F6868">
        <v>3122</v>
      </c>
      <c r="G6868">
        <v>1</v>
      </c>
      <c r="H6868">
        <v>1</v>
      </c>
      <c r="I6868">
        <v>1</v>
      </c>
      <c r="J6868">
        <v>0</v>
      </c>
      <c r="L6868" t="s">
        <v>6967</v>
      </c>
      <c r="M6868" t="s">
        <v>461</v>
      </c>
      <c r="N6868" t="s">
        <v>101</v>
      </c>
      <c r="O6868" s="6" t="str">
        <f>INDEX(lkp_Region,MATCH(tbl_Sales[[#This Row],[Suburb]],lkp_Suburb,0))</f>
        <v>Southern Metropolitan</v>
      </c>
      <c r="P6868" s="6">
        <f>MONTH(tbl_Sales[[#This Row],[Date]])</f>
        <v>2</v>
      </c>
      <c r="Q6868" s="6">
        <f>YEAR(tbl_Sales[[#This Row],[Date]])</f>
        <v>2017</v>
      </c>
    </row>
    <row r="6869" spans="1:17" x14ac:dyDescent="0.25">
      <c r="A6869" s="1">
        <v>42784</v>
      </c>
      <c r="B6869">
        <v>754000</v>
      </c>
      <c r="C6869" t="s">
        <v>13</v>
      </c>
      <c r="D6869" t="s">
        <v>12427</v>
      </c>
      <c r="E6869" t="s">
        <v>5</v>
      </c>
      <c r="F6869">
        <v>3103</v>
      </c>
      <c r="G6869">
        <v>2</v>
      </c>
      <c r="H6869">
        <v>1</v>
      </c>
      <c r="I6869">
        <v>1</v>
      </c>
      <c r="J6869">
        <v>87</v>
      </c>
      <c r="K6869">
        <v>1990</v>
      </c>
      <c r="L6869" t="s">
        <v>6968</v>
      </c>
      <c r="M6869" t="s">
        <v>274</v>
      </c>
      <c r="N6869" t="s">
        <v>101</v>
      </c>
      <c r="O6869" s="6" t="str">
        <f>INDEX(lkp_Region,MATCH(tbl_Sales[[#This Row],[Suburb]],lkp_Suburb,0))</f>
        <v>Southern Metropolitan</v>
      </c>
      <c r="P6869" s="6">
        <f>MONTH(tbl_Sales[[#This Row],[Date]])</f>
        <v>2</v>
      </c>
      <c r="Q6869" s="6">
        <f>YEAR(tbl_Sales[[#This Row],[Date]])</f>
        <v>2017</v>
      </c>
    </row>
    <row r="6870" spans="1:17" x14ac:dyDescent="0.25">
      <c r="A6870" s="1">
        <v>42784</v>
      </c>
      <c r="B6870">
        <v>2265000</v>
      </c>
      <c r="C6870" t="s">
        <v>2</v>
      </c>
      <c r="D6870" t="s">
        <v>12424</v>
      </c>
      <c r="E6870" t="s">
        <v>10</v>
      </c>
      <c r="F6870">
        <v>3122</v>
      </c>
      <c r="G6870">
        <v>2</v>
      </c>
      <c r="H6870">
        <v>1</v>
      </c>
      <c r="I6870">
        <v>1</v>
      </c>
      <c r="J6870">
        <v>460</v>
      </c>
      <c r="L6870" t="s">
        <v>6969</v>
      </c>
      <c r="M6870" t="s">
        <v>461</v>
      </c>
      <c r="N6870" t="s">
        <v>101</v>
      </c>
      <c r="O6870" s="6" t="str">
        <f>INDEX(lkp_Region,MATCH(tbl_Sales[[#This Row],[Suburb]],lkp_Suburb,0))</f>
        <v>Southern Metropolitan</v>
      </c>
      <c r="P6870" s="6">
        <f>MONTH(tbl_Sales[[#This Row],[Date]])</f>
        <v>2</v>
      </c>
      <c r="Q6870" s="6">
        <f>YEAR(tbl_Sales[[#This Row],[Date]])</f>
        <v>2017</v>
      </c>
    </row>
    <row r="6871" spans="1:17" x14ac:dyDescent="0.25">
      <c r="A6871" s="1">
        <v>42784</v>
      </c>
      <c r="B6871">
        <v>858000</v>
      </c>
      <c r="C6871" t="s">
        <v>13</v>
      </c>
      <c r="D6871" t="s">
        <v>12427</v>
      </c>
      <c r="E6871" t="s">
        <v>10</v>
      </c>
      <c r="F6871">
        <v>3186</v>
      </c>
      <c r="G6871">
        <v>2</v>
      </c>
      <c r="H6871">
        <v>1</v>
      </c>
      <c r="I6871">
        <v>1</v>
      </c>
      <c r="J6871">
        <v>107</v>
      </c>
      <c r="K6871">
        <v>1950</v>
      </c>
      <c r="L6871" t="s">
        <v>6970</v>
      </c>
      <c r="M6871" t="s">
        <v>105</v>
      </c>
      <c r="N6871" t="s">
        <v>107</v>
      </c>
      <c r="O6871" s="6" t="str">
        <f>INDEX(lkp_Region,MATCH(tbl_Sales[[#This Row],[Suburb]],lkp_Suburb,0))</f>
        <v>Southern Metropolitan</v>
      </c>
      <c r="P6871" s="6">
        <f>MONTH(tbl_Sales[[#This Row],[Date]])</f>
        <v>2</v>
      </c>
      <c r="Q6871" s="6">
        <f>YEAR(tbl_Sales[[#This Row],[Date]])</f>
        <v>2017</v>
      </c>
    </row>
    <row r="6872" spans="1:17" x14ac:dyDescent="0.25">
      <c r="A6872" s="1">
        <v>42785</v>
      </c>
      <c r="B6872">
        <v>1185000</v>
      </c>
      <c r="C6872" t="s">
        <v>2</v>
      </c>
      <c r="D6872" t="s">
        <v>12427</v>
      </c>
      <c r="E6872" t="s">
        <v>10</v>
      </c>
      <c r="F6872">
        <v>3127</v>
      </c>
      <c r="G6872">
        <v>3</v>
      </c>
      <c r="H6872">
        <v>2</v>
      </c>
      <c r="I6872">
        <v>2</v>
      </c>
      <c r="J6872">
        <v>267</v>
      </c>
      <c r="K6872">
        <v>2000</v>
      </c>
      <c r="L6872" t="s">
        <v>6971</v>
      </c>
      <c r="M6872" t="s">
        <v>11</v>
      </c>
      <c r="N6872" t="s">
        <v>14</v>
      </c>
      <c r="O6872" s="6" t="str">
        <f>INDEX(lkp_Region,MATCH(tbl_Sales[[#This Row],[Suburb]],lkp_Suburb,0))</f>
        <v>Southern Metropolitan</v>
      </c>
      <c r="P6872" s="6">
        <f>MONTH(tbl_Sales[[#This Row],[Date]])</f>
        <v>2</v>
      </c>
      <c r="Q6872" s="6">
        <f>YEAR(tbl_Sales[[#This Row],[Date]])</f>
        <v>2017</v>
      </c>
    </row>
    <row r="6873" spans="1:17" x14ac:dyDescent="0.25">
      <c r="A6873" s="1">
        <v>42785</v>
      </c>
      <c r="B6873">
        <v>790000</v>
      </c>
      <c r="C6873" t="s">
        <v>13</v>
      </c>
      <c r="D6873" t="s">
        <v>12423</v>
      </c>
      <c r="E6873" t="s">
        <v>10</v>
      </c>
      <c r="F6873">
        <v>3145</v>
      </c>
      <c r="G6873">
        <v>2</v>
      </c>
      <c r="H6873">
        <v>1</v>
      </c>
      <c r="I6873">
        <v>2</v>
      </c>
      <c r="J6873">
        <v>196</v>
      </c>
      <c r="K6873">
        <v>1970</v>
      </c>
      <c r="L6873" t="s">
        <v>6972</v>
      </c>
      <c r="M6873" t="s">
        <v>74</v>
      </c>
      <c r="N6873" t="s">
        <v>76</v>
      </c>
      <c r="O6873" s="6" t="str">
        <f>INDEX(lkp_Region,MATCH(tbl_Sales[[#This Row],[Suburb]],lkp_Suburb,0))</f>
        <v>Southern Metropolitan</v>
      </c>
      <c r="P6873" s="6">
        <f>MONTH(tbl_Sales[[#This Row],[Date]])</f>
        <v>2</v>
      </c>
      <c r="Q6873" s="6">
        <f>YEAR(tbl_Sales[[#This Row],[Date]])</f>
        <v>2017</v>
      </c>
    </row>
    <row r="6874" spans="1:17" x14ac:dyDescent="0.25">
      <c r="A6874" s="1">
        <v>42785</v>
      </c>
      <c r="B6874">
        <v>2325000</v>
      </c>
      <c r="C6874" t="s">
        <v>2</v>
      </c>
      <c r="D6874" t="s">
        <v>12433</v>
      </c>
      <c r="E6874" t="s">
        <v>5</v>
      </c>
      <c r="F6874">
        <v>3144</v>
      </c>
      <c r="G6874">
        <v>3</v>
      </c>
      <c r="H6874">
        <v>2</v>
      </c>
      <c r="I6874">
        <v>2</v>
      </c>
      <c r="J6874">
        <v>347</v>
      </c>
      <c r="L6874" t="s">
        <v>6973</v>
      </c>
      <c r="M6874" t="s">
        <v>388</v>
      </c>
      <c r="N6874" t="s">
        <v>76</v>
      </c>
      <c r="O6874" s="6" t="str">
        <f>INDEX(lkp_Region,MATCH(tbl_Sales[[#This Row],[Suburb]],lkp_Suburb,0))</f>
        <v>Southern Metropolitan</v>
      </c>
      <c r="P6874" s="6">
        <f>MONTH(tbl_Sales[[#This Row],[Date]])</f>
        <v>2</v>
      </c>
      <c r="Q6874" s="6">
        <f>YEAR(tbl_Sales[[#This Row],[Date]])</f>
        <v>2017</v>
      </c>
    </row>
    <row r="6875" spans="1:17" x14ac:dyDescent="0.25">
      <c r="A6875" s="1">
        <v>42785</v>
      </c>
      <c r="B6875">
        <v>855000</v>
      </c>
      <c r="C6875" t="s">
        <v>13</v>
      </c>
      <c r="D6875" t="s">
        <v>12428</v>
      </c>
      <c r="E6875" t="s">
        <v>10</v>
      </c>
      <c r="F6875">
        <v>3184</v>
      </c>
      <c r="G6875">
        <v>2</v>
      </c>
      <c r="H6875">
        <v>1</v>
      </c>
      <c r="I6875">
        <v>1</v>
      </c>
      <c r="J6875">
        <v>1966</v>
      </c>
      <c r="K6875">
        <v>1960</v>
      </c>
      <c r="L6875" t="s">
        <v>6974</v>
      </c>
      <c r="M6875" t="s">
        <v>58</v>
      </c>
      <c r="N6875" t="s">
        <v>26</v>
      </c>
      <c r="O6875" s="6" t="str">
        <f>INDEX(lkp_Region,MATCH(tbl_Sales[[#This Row],[Suburb]],lkp_Suburb,0))</f>
        <v>Southern Metropolitan</v>
      </c>
      <c r="P6875" s="6">
        <f>MONTH(tbl_Sales[[#This Row],[Date]])</f>
        <v>2</v>
      </c>
      <c r="Q6875" s="6">
        <f>YEAR(tbl_Sales[[#This Row],[Date]])</f>
        <v>2017</v>
      </c>
    </row>
    <row r="6876" spans="1:17" x14ac:dyDescent="0.25">
      <c r="A6876" s="1">
        <v>42785</v>
      </c>
      <c r="B6876">
        <v>455000</v>
      </c>
      <c r="C6876" t="s">
        <v>51</v>
      </c>
      <c r="D6876" t="s">
        <v>12428</v>
      </c>
      <c r="E6876" t="s">
        <v>10</v>
      </c>
      <c r="F6876">
        <v>3060</v>
      </c>
      <c r="G6876">
        <v>3</v>
      </c>
      <c r="H6876">
        <v>2</v>
      </c>
      <c r="I6876">
        <v>1</v>
      </c>
      <c r="J6876">
        <v>738</v>
      </c>
      <c r="K6876">
        <v>2010</v>
      </c>
      <c r="L6876" t="s">
        <v>6975</v>
      </c>
      <c r="M6876" t="s">
        <v>16</v>
      </c>
      <c r="N6876" t="s">
        <v>18</v>
      </c>
      <c r="O6876" s="6" t="str">
        <f>INDEX(lkp_Region,MATCH(tbl_Sales[[#This Row],[Suburb]],lkp_Suburb,0))</f>
        <v>Northern Metropolitan</v>
      </c>
      <c r="P6876" s="6">
        <f>MONTH(tbl_Sales[[#This Row],[Date]])</f>
        <v>2</v>
      </c>
      <c r="Q6876" s="6">
        <f>YEAR(tbl_Sales[[#This Row],[Date]])</f>
        <v>2017</v>
      </c>
    </row>
    <row r="6877" spans="1:17" x14ac:dyDescent="0.25">
      <c r="A6877" s="1">
        <v>42785</v>
      </c>
      <c r="B6877">
        <v>465000</v>
      </c>
      <c r="C6877" t="s">
        <v>13</v>
      </c>
      <c r="D6877" t="s">
        <v>12426</v>
      </c>
      <c r="E6877" t="s">
        <v>10</v>
      </c>
      <c r="F6877">
        <v>3046</v>
      </c>
      <c r="G6877">
        <v>2</v>
      </c>
      <c r="H6877">
        <v>1</v>
      </c>
      <c r="I6877">
        <v>1</v>
      </c>
      <c r="J6877">
        <v>176</v>
      </c>
      <c r="K6877">
        <v>2012</v>
      </c>
      <c r="L6877" t="s">
        <v>6976</v>
      </c>
      <c r="M6877" t="s">
        <v>78</v>
      </c>
      <c r="N6877" t="s">
        <v>18</v>
      </c>
      <c r="O6877" s="6" t="str">
        <f>INDEX(lkp_Region,MATCH(tbl_Sales[[#This Row],[Suburb]],lkp_Suburb,0))</f>
        <v>Northern Metropolitan</v>
      </c>
      <c r="P6877" s="6">
        <f>MONTH(tbl_Sales[[#This Row],[Date]])</f>
        <v>2</v>
      </c>
      <c r="Q6877" s="6">
        <f>YEAR(tbl_Sales[[#This Row],[Date]])</f>
        <v>2017</v>
      </c>
    </row>
    <row r="6878" spans="1:17" x14ac:dyDescent="0.25">
      <c r="A6878" s="1">
        <v>42785</v>
      </c>
      <c r="B6878">
        <v>501000</v>
      </c>
      <c r="C6878" t="s">
        <v>13</v>
      </c>
      <c r="D6878" t="s">
        <v>12427</v>
      </c>
      <c r="E6878" t="s">
        <v>10</v>
      </c>
      <c r="F6878">
        <v>3056</v>
      </c>
      <c r="G6878">
        <v>2</v>
      </c>
      <c r="H6878">
        <v>1</v>
      </c>
      <c r="I6878">
        <v>1</v>
      </c>
      <c r="J6878">
        <v>1140</v>
      </c>
      <c r="K6878">
        <v>2010</v>
      </c>
      <c r="L6878" t="s">
        <v>6977</v>
      </c>
      <c r="M6878" t="s">
        <v>117</v>
      </c>
      <c r="N6878" t="s">
        <v>18</v>
      </c>
      <c r="O6878" s="6" t="str">
        <f>INDEX(lkp_Region,MATCH(tbl_Sales[[#This Row],[Suburb]],lkp_Suburb,0))</f>
        <v>Northern Metropolitan</v>
      </c>
      <c r="P6878" s="6">
        <f>MONTH(tbl_Sales[[#This Row],[Date]])</f>
        <v>2</v>
      </c>
      <c r="Q6878" s="6">
        <f>YEAR(tbl_Sales[[#This Row],[Date]])</f>
        <v>2017</v>
      </c>
    </row>
    <row r="6879" spans="1:17" x14ac:dyDescent="0.25">
      <c r="A6879" s="1">
        <v>42785</v>
      </c>
      <c r="B6879">
        <v>603000</v>
      </c>
      <c r="C6879" t="s">
        <v>2</v>
      </c>
      <c r="D6879" t="s">
        <v>12427</v>
      </c>
      <c r="E6879" t="s">
        <v>10</v>
      </c>
      <c r="F6879">
        <v>3042</v>
      </c>
      <c r="G6879">
        <v>2</v>
      </c>
      <c r="H6879">
        <v>1</v>
      </c>
      <c r="I6879">
        <v>1</v>
      </c>
      <c r="J6879">
        <v>272</v>
      </c>
      <c r="K6879">
        <v>1950</v>
      </c>
      <c r="L6879" t="s">
        <v>6978</v>
      </c>
      <c r="M6879" t="s">
        <v>330</v>
      </c>
      <c r="N6879" t="s">
        <v>49</v>
      </c>
      <c r="O6879" s="6" t="str">
        <f>INDEX(lkp_Region,MATCH(tbl_Sales[[#This Row],[Suburb]],lkp_Suburb,0))</f>
        <v>Western Metropolitan</v>
      </c>
      <c r="P6879" s="6">
        <f>MONTH(tbl_Sales[[#This Row],[Date]])</f>
        <v>2</v>
      </c>
      <c r="Q6879" s="6">
        <f>YEAR(tbl_Sales[[#This Row],[Date]])</f>
        <v>2017</v>
      </c>
    </row>
    <row r="6880" spans="1:17" x14ac:dyDescent="0.25">
      <c r="A6880" s="1">
        <v>42785</v>
      </c>
      <c r="B6880">
        <v>1025000</v>
      </c>
      <c r="C6880" t="s">
        <v>2</v>
      </c>
      <c r="D6880" t="s">
        <v>12428</v>
      </c>
      <c r="E6880" t="s">
        <v>5</v>
      </c>
      <c r="F6880">
        <v>3011</v>
      </c>
      <c r="G6880">
        <v>2</v>
      </c>
      <c r="H6880">
        <v>1</v>
      </c>
      <c r="I6880">
        <v>0</v>
      </c>
      <c r="J6880">
        <v>248</v>
      </c>
      <c r="L6880" t="s">
        <v>6979</v>
      </c>
      <c r="M6880" t="s">
        <v>660</v>
      </c>
      <c r="N6880" t="s">
        <v>21</v>
      </c>
      <c r="O6880" s="6" t="str">
        <f>INDEX(lkp_Region,MATCH(tbl_Sales[[#This Row],[Suburb]],lkp_Suburb,0))</f>
        <v>Western Metropolitan</v>
      </c>
      <c r="P6880" s="6">
        <f>MONTH(tbl_Sales[[#This Row],[Date]])</f>
        <v>2</v>
      </c>
      <c r="Q6880" s="6">
        <f>YEAR(tbl_Sales[[#This Row],[Date]])</f>
        <v>2017</v>
      </c>
    </row>
    <row r="6881" spans="1:17" x14ac:dyDescent="0.25">
      <c r="A6881" s="1">
        <v>42785</v>
      </c>
      <c r="B6881">
        <v>1700000</v>
      </c>
      <c r="C6881" t="s">
        <v>2</v>
      </c>
      <c r="D6881" t="s">
        <v>12423</v>
      </c>
      <c r="E6881" t="s">
        <v>5</v>
      </c>
      <c r="F6881">
        <v>3073</v>
      </c>
      <c r="G6881">
        <v>2</v>
      </c>
      <c r="H6881">
        <v>1</v>
      </c>
      <c r="I6881">
        <v>6</v>
      </c>
      <c r="J6881">
        <v>1041</v>
      </c>
      <c r="L6881" t="s">
        <v>6980</v>
      </c>
      <c r="M6881" t="s">
        <v>93</v>
      </c>
      <c r="N6881" t="s">
        <v>62</v>
      </c>
      <c r="O6881" s="6" t="str">
        <f>INDEX(lkp_Region,MATCH(tbl_Sales[[#This Row],[Suburb]],lkp_Suburb,0))</f>
        <v>Northern Metropolitan</v>
      </c>
      <c r="P6881" s="6">
        <f>MONTH(tbl_Sales[[#This Row],[Date]])</f>
        <v>2</v>
      </c>
      <c r="Q6881" s="6">
        <f>YEAR(tbl_Sales[[#This Row],[Date]])</f>
        <v>2017</v>
      </c>
    </row>
    <row r="6882" spans="1:17" x14ac:dyDescent="0.25">
      <c r="A6882" s="1">
        <v>42785</v>
      </c>
      <c r="B6882">
        <v>593000</v>
      </c>
      <c r="C6882" t="s">
        <v>2</v>
      </c>
      <c r="D6882" t="s">
        <v>12428</v>
      </c>
      <c r="E6882" t="s">
        <v>10</v>
      </c>
      <c r="F6882">
        <v>3020</v>
      </c>
      <c r="G6882">
        <v>3</v>
      </c>
      <c r="H6882">
        <v>1</v>
      </c>
      <c r="I6882">
        <v>1</v>
      </c>
      <c r="J6882">
        <v>534</v>
      </c>
      <c r="L6882" t="s">
        <v>6981</v>
      </c>
      <c r="M6882" t="s">
        <v>141</v>
      </c>
      <c r="N6882" t="s">
        <v>3</v>
      </c>
      <c r="O6882" s="6" t="str">
        <f>INDEX(lkp_Region,MATCH(tbl_Sales[[#This Row],[Suburb]],lkp_Suburb,0))</f>
        <v>Western Metropolitan</v>
      </c>
      <c r="P6882" s="6">
        <f>MONTH(tbl_Sales[[#This Row],[Date]])</f>
        <v>2</v>
      </c>
      <c r="Q6882" s="6">
        <f>YEAR(tbl_Sales[[#This Row],[Date]])</f>
        <v>2017</v>
      </c>
    </row>
    <row r="6883" spans="1:17" x14ac:dyDescent="0.25">
      <c r="A6883" s="1">
        <v>42785</v>
      </c>
      <c r="B6883">
        <v>1750000</v>
      </c>
      <c r="C6883" t="s">
        <v>2</v>
      </c>
      <c r="D6883" t="s">
        <v>12429</v>
      </c>
      <c r="E6883" t="s">
        <v>5</v>
      </c>
      <c r="F6883">
        <v>3127</v>
      </c>
      <c r="G6883">
        <v>4</v>
      </c>
      <c r="H6883">
        <v>2</v>
      </c>
      <c r="I6883">
        <v>3</v>
      </c>
      <c r="J6883">
        <v>817</v>
      </c>
      <c r="L6883" t="s">
        <v>6982</v>
      </c>
      <c r="M6883" t="s">
        <v>11</v>
      </c>
      <c r="N6883" t="s">
        <v>101</v>
      </c>
      <c r="O6883" s="6" t="str">
        <f>INDEX(lkp_Region,MATCH(tbl_Sales[[#This Row],[Suburb]],lkp_Suburb,0))</f>
        <v>Southern Metropolitan</v>
      </c>
      <c r="P6883" s="6">
        <f>MONTH(tbl_Sales[[#This Row],[Date]])</f>
        <v>2</v>
      </c>
      <c r="Q6883" s="6">
        <f>YEAR(tbl_Sales[[#This Row],[Date]])</f>
        <v>2017</v>
      </c>
    </row>
    <row r="6884" spans="1:17" x14ac:dyDescent="0.25">
      <c r="A6884" s="1">
        <v>42785</v>
      </c>
      <c r="B6884">
        <v>1630000</v>
      </c>
      <c r="C6884" t="s">
        <v>51</v>
      </c>
      <c r="D6884" t="s">
        <v>12427</v>
      </c>
      <c r="E6884" t="s">
        <v>5</v>
      </c>
      <c r="F6884">
        <v>3186</v>
      </c>
      <c r="G6884">
        <v>4</v>
      </c>
      <c r="H6884">
        <v>2</v>
      </c>
      <c r="I6884">
        <v>2</v>
      </c>
      <c r="J6884">
        <v>432</v>
      </c>
      <c r="K6884">
        <v>2000</v>
      </c>
      <c r="L6884" t="s">
        <v>6983</v>
      </c>
      <c r="M6884" t="s">
        <v>105</v>
      </c>
      <c r="N6884" t="s">
        <v>107</v>
      </c>
      <c r="O6884" s="6" t="str">
        <f>INDEX(lkp_Region,MATCH(tbl_Sales[[#This Row],[Suburb]],lkp_Suburb,0))</f>
        <v>Southern Metropolitan</v>
      </c>
      <c r="P6884" s="6">
        <f>MONTH(tbl_Sales[[#This Row],[Date]])</f>
        <v>2</v>
      </c>
      <c r="Q6884" s="6">
        <f>YEAR(tbl_Sales[[#This Row],[Date]])</f>
        <v>2017</v>
      </c>
    </row>
    <row r="6885" spans="1:17" x14ac:dyDescent="0.25">
      <c r="A6885" s="1">
        <v>42786</v>
      </c>
      <c r="B6885">
        <v>601000</v>
      </c>
      <c r="C6885" t="s">
        <v>13</v>
      </c>
      <c r="D6885" t="s">
        <v>12428</v>
      </c>
      <c r="E6885" t="s">
        <v>10</v>
      </c>
      <c r="F6885">
        <v>3056</v>
      </c>
      <c r="G6885">
        <v>2</v>
      </c>
      <c r="H6885">
        <v>1</v>
      </c>
      <c r="I6885">
        <v>1</v>
      </c>
      <c r="J6885">
        <v>0</v>
      </c>
      <c r="K6885">
        <v>1970</v>
      </c>
      <c r="L6885" t="s">
        <v>6984</v>
      </c>
      <c r="M6885" t="s">
        <v>117</v>
      </c>
      <c r="N6885" t="s">
        <v>18</v>
      </c>
      <c r="O6885" s="6" t="str">
        <f>INDEX(lkp_Region,MATCH(tbl_Sales[[#This Row],[Suburb]],lkp_Suburb,0))</f>
        <v>Northern Metropolitan</v>
      </c>
      <c r="P6885" s="6">
        <f>MONTH(tbl_Sales[[#This Row],[Date]])</f>
        <v>2</v>
      </c>
      <c r="Q6885" s="6">
        <f>YEAR(tbl_Sales[[#This Row],[Date]])</f>
        <v>2017</v>
      </c>
    </row>
    <row r="6886" spans="1:17" x14ac:dyDescent="0.25">
      <c r="A6886" s="1">
        <v>42786</v>
      </c>
      <c r="B6886">
        <v>850000</v>
      </c>
      <c r="C6886" t="s">
        <v>2</v>
      </c>
      <c r="D6886" t="s">
        <v>12425</v>
      </c>
      <c r="E6886" t="s">
        <v>5</v>
      </c>
      <c r="F6886">
        <v>3034</v>
      </c>
      <c r="G6886">
        <v>3</v>
      </c>
      <c r="H6886">
        <v>2</v>
      </c>
      <c r="I6886">
        <v>8</v>
      </c>
      <c r="J6886">
        <v>585</v>
      </c>
      <c r="L6886" t="s">
        <v>6985</v>
      </c>
      <c r="M6886" t="s">
        <v>524</v>
      </c>
      <c r="N6886" t="s">
        <v>49</v>
      </c>
      <c r="O6886" s="6" t="str">
        <f>INDEX(lkp_Region,MATCH(tbl_Sales[[#This Row],[Suburb]],lkp_Suburb,0))</f>
        <v>Western Metropolitan</v>
      </c>
      <c r="P6886" s="6">
        <f>MONTH(tbl_Sales[[#This Row],[Date]])</f>
        <v>2</v>
      </c>
      <c r="Q6886" s="6">
        <f>YEAR(tbl_Sales[[#This Row],[Date]])</f>
        <v>2017</v>
      </c>
    </row>
    <row r="6887" spans="1:17" x14ac:dyDescent="0.25">
      <c r="A6887" s="1">
        <v>42786</v>
      </c>
      <c r="B6887">
        <v>1050000</v>
      </c>
      <c r="C6887" t="s">
        <v>2</v>
      </c>
      <c r="D6887" t="s">
        <v>12428</v>
      </c>
      <c r="E6887" t="s">
        <v>10</v>
      </c>
      <c r="F6887">
        <v>3016</v>
      </c>
      <c r="G6887">
        <v>2</v>
      </c>
      <c r="H6887">
        <v>1</v>
      </c>
      <c r="I6887">
        <v>4</v>
      </c>
      <c r="J6887">
        <v>445</v>
      </c>
      <c r="L6887" t="s">
        <v>6986</v>
      </c>
      <c r="M6887" t="s">
        <v>196</v>
      </c>
      <c r="N6887" t="s">
        <v>69</v>
      </c>
      <c r="O6887" s="6" t="str">
        <f>INDEX(lkp_Region,MATCH(tbl_Sales[[#This Row],[Suburb]],lkp_Suburb,0))</f>
        <v>Western Metropolitan</v>
      </c>
      <c r="P6887" s="6">
        <f>MONTH(tbl_Sales[[#This Row],[Date]])</f>
        <v>2</v>
      </c>
      <c r="Q6887" s="6">
        <f>YEAR(tbl_Sales[[#This Row],[Date]])</f>
        <v>2017</v>
      </c>
    </row>
    <row r="6888" spans="1:17" x14ac:dyDescent="0.25">
      <c r="A6888" s="1">
        <v>42786</v>
      </c>
      <c r="B6888">
        <v>536000</v>
      </c>
      <c r="C6888" t="s">
        <v>13</v>
      </c>
      <c r="D6888" t="s">
        <v>12425</v>
      </c>
      <c r="E6888" t="s">
        <v>10</v>
      </c>
      <c r="F6888">
        <v>3161</v>
      </c>
      <c r="G6888">
        <v>2</v>
      </c>
      <c r="H6888">
        <v>1</v>
      </c>
      <c r="I6888">
        <v>1</v>
      </c>
      <c r="J6888">
        <v>771</v>
      </c>
      <c r="K6888">
        <v>1960</v>
      </c>
      <c r="L6888" t="s">
        <v>6987</v>
      </c>
      <c r="M6888" t="s">
        <v>338</v>
      </c>
      <c r="N6888" t="s">
        <v>57</v>
      </c>
      <c r="O6888" s="6" t="str">
        <f>INDEX(lkp_Region,MATCH(tbl_Sales[[#This Row],[Suburb]],lkp_Suburb,0))</f>
        <v>Southern Metropolitan</v>
      </c>
      <c r="P6888" s="6">
        <f>MONTH(tbl_Sales[[#This Row],[Date]])</f>
        <v>2</v>
      </c>
      <c r="Q6888" s="6">
        <f>YEAR(tbl_Sales[[#This Row],[Date]])</f>
        <v>2017</v>
      </c>
    </row>
    <row r="6889" spans="1:17" x14ac:dyDescent="0.25">
      <c r="A6889" s="1">
        <v>42786</v>
      </c>
      <c r="B6889">
        <v>1287000</v>
      </c>
      <c r="C6889" t="s">
        <v>2</v>
      </c>
      <c r="D6889" t="s">
        <v>12427</v>
      </c>
      <c r="E6889" t="s">
        <v>10</v>
      </c>
      <c r="F6889">
        <v>3163</v>
      </c>
      <c r="G6889">
        <v>3</v>
      </c>
      <c r="H6889">
        <v>1</v>
      </c>
      <c r="I6889">
        <v>1</v>
      </c>
      <c r="J6889">
        <v>620</v>
      </c>
      <c r="L6889" t="s">
        <v>6988</v>
      </c>
      <c r="M6889" t="s">
        <v>201</v>
      </c>
      <c r="N6889" t="s">
        <v>57</v>
      </c>
      <c r="O6889" s="6" t="str">
        <f>INDEX(lkp_Region,MATCH(tbl_Sales[[#This Row],[Suburb]],lkp_Suburb,0))</f>
        <v>Southern Metropolitan</v>
      </c>
      <c r="P6889" s="6">
        <f>MONTH(tbl_Sales[[#This Row],[Date]])</f>
        <v>2</v>
      </c>
      <c r="Q6889" s="6">
        <f>YEAR(tbl_Sales[[#This Row],[Date]])</f>
        <v>2017</v>
      </c>
    </row>
    <row r="6890" spans="1:17" x14ac:dyDescent="0.25">
      <c r="A6890" s="1">
        <v>42786</v>
      </c>
      <c r="B6890">
        <v>1082000</v>
      </c>
      <c r="C6890" t="s">
        <v>2</v>
      </c>
      <c r="D6890" t="s">
        <v>12428</v>
      </c>
      <c r="E6890" t="s">
        <v>10</v>
      </c>
      <c r="F6890">
        <v>3072</v>
      </c>
      <c r="G6890">
        <v>4</v>
      </c>
      <c r="H6890">
        <v>2</v>
      </c>
      <c r="I6890">
        <v>3</v>
      </c>
      <c r="J6890">
        <v>534</v>
      </c>
      <c r="L6890" t="s">
        <v>6989</v>
      </c>
      <c r="M6890" t="s">
        <v>97</v>
      </c>
      <c r="N6890" t="s">
        <v>62</v>
      </c>
      <c r="O6890" s="6" t="str">
        <f>INDEX(lkp_Region,MATCH(tbl_Sales[[#This Row],[Suburb]],lkp_Suburb,0))</f>
        <v>Northern Metropolitan</v>
      </c>
      <c r="P6890" s="6">
        <f>MONTH(tbl_Sales[[#This Row],[Date]])</f>
        <v>2</v>
      </c>
      <c r="Q6890" s="6">
        <f>YEAR(tbl_Sales[[#This Row],[Date]])</f>
        <v>2017</v>
      </c>
    </row>
    <row r="6891" spans="1:17" x14ac:dyDescent="0.25">
      <c r="A6891" s="1">
        <v>42786</v>
      </c>
      <c r="B6891">
        <v>1900000</v>
      </c>
      <c r="C6891" t="s">
        <v>2</v>
      </c>
      <c r="D6891" t="s">
        <v>12425</v>
      </c>
      <c r="E6891" t="s">
        <v>10</v>
      </c>
      <c r="F6891">
        <v>3104</v>
      </c>
      <c r="G6891">
        <v>6</v>
      </c>
      <c r="H6891">
        <v>3</v>
      </c>
      <c r="I6891">
        <v>2</v>
      </c>
      <c r="J6891">
        <v>808</v>
      </c>
      <c r="K6891">
        <v>1974</v>
      </c>
      <c r="L6891" t="s">
        <v>6990</v>
      </c>
      <c r="M6891" t="s">
        <v>99</v>
      </c>
      <c r="N6891" t="s">
        <v>101</v>
      </c>
      <c r="O6891" s="6" t="str">
        <f>INDEX(lkp_Region,MATCH(tbl_Sales[[#This Row],[Suburb]],lkp_Suburb,0))</f>
        <v>Southern Metropolitan</v>
      </c>
      <c r="P6891" s="6">
        <f>MONTH(tbl_Sales[[#This Row],[Date]])</f>
        <v>2</v>
      </c>
      <c r="Q6891" s="6">
        <f>YEAR(tbl_Sales[[#This Row],[Date]])</f>
        <v>2017</v>
      </c>
    </row>
    <row r="6892" spans="1:17" x14ac:dyDescent="0.25">
      <c r="A6892" s="1">
        <v>42787</v>
      </c>
      <c r="B6892">
        <v>842000</v>
      </c>
      <c r="C6892" t="s">
        <v>51</v>
      </c>
      <c r="D6892" t="s">
        <v>12429</v>
      </c>
      <c r="E6892" t="s">
        <v>10</v>
      </c>
      <c r="F6892">
        <v>3121</v>
      </c>
      <c r="G6892">
        <v>2</v>
      </c>
      <c r="H6892">
        <v>2</v>
      </c>
      <c r="I6892">
        <v>1</v>
      </c>
      <c r="J6892">
        <v>0</v>
      </c>
      <c r="L6892" t="s">
        <v>6991</v>
      </c>
      <c r="M6892" t="s">
        <v>6</v>
      </c>
      <c r="N6892" t="s">
        <v>8</v>
      </c>
      <c r="O6892" s="6" t="str">
        <f>INDEX(lkp_Region,MATCH(tbl_Sales[[#This Row],[Suburb]],lkp_Suburb,0))</f>
        <v>Northern Metropolitan</v>
      </c>
      <c r="P6892" s="6">
        <f>MONTH(tbl_Sales[[#This Row],[Date]])</f>
        <v>2</v>
      </c>
      <c r="Q6892" s="6">
        <f>YEAR(tbl_Sales[[#This Row],[Date]])</f>
        <v>2017</v>
      </c>
    </row>
    <row r="6893" spans="1:17" x14ac:dyDescent="0.25">
      <c r="A6893" s="1">
        <v>42787</v>
      </c>
      <c r="B6893">
        <v>2335000</v>
      </c>
      <c r="C6893" t="s">
        <v>2</v>
      </c>
      <c r="D6893" t="s">
        <v>12425</v>
      </c>
      <c r="E6893" t="s">
        <v>10</v>
      </c>
      <c r="F6893">
        <v>3127</v>
      </c>
      <c r="G6893">
        <v>4</v>
      </c>
      <c r="H6893">
        <v>2</v>
      </c>
      <c r="I6893">
        <v>2</v>
      </c>
      <c r="J6893">
        <v>813</v>
      </c>
      <c r="K6893">
        <v>1938</v>
      </c>
      <c r="L6893" t="s">
        <v>6992</v>
      </c>
      <c r="M6893" t="s">
        <v>34</v>
      </c>
      <c r="N6893" t="s">
        <v>14</v>
      </c>
      <c r="O6893" s="6" t="str">
        <f>INDEX(lkp_Region,MATCH(tbl_Sales[[#This Row],[Suburb]],lkp_Suburb,0))</f>
        <v>Eastern Metropolitan</v>
      </c>
      <c r="P6893" s="6">
        <f>MONTH(tbl_Sales[[#This Row],[Date]])</f>
        <v>2</v>
      </c>
      <c r="Q6893" s="6">
        <f>YEAR(tbl_Sales[[#This Row],[Date]])</f>
        <v>2017</v>
      </c>
    </row>
    <row r="6894" spans="1:17" x14ac:dyDescent="0.25">
      <c r="A6894" s="1">
        <v>42787</v>
      </c>
      <c r="B6894">
        <v>1202000</v>
      </c>
      <c r="C6894" t="s">
        <v>2</v>
      </c>
      <c r="D6894" t="s">
        <v>12427</v>
      </c>
      <c r="E6894" t="s">
        <v>10</v>
      </c>
      <c r="F6894">
        <v>3058</v>
      </c>
      <c r="G6894">
        <v>3</v>
      </c>
      <c r="H6894">
        <v>2</v>
      </c>
      <c r="I6894">
        <v>2</v>
      </c>
      <c r="J6894">
        <v>423</v>
      </c>
      <c r="K6894">
        <v>1940</v>
      </c>
      <c r="L6894" t="s">
        <v>6993</v>
      </c>
      <c r="M6894" t="s">
        <v>41</v>
      </c>
      <c r="N6894" t="s">
        <v>18</v>
      </c>
      <c r="O6894" s="6" t="str">
        <f>INDEX(lkp_Region,MATCH(tbl_Sales[[#This Row],[Suburb]],lkp_Suburb,0))</f>
        <v>Northern Metropolitan</v>
      </c>
      <c r="P6894" s="6">
        <f>MONTH(tbl_Sales[[#This Row],[Date]])</f>
        <v>2</v>
      </c>
      <c r="Q6894" s="6">
        <f>YEAR(tbl_Sales[[#This Row],[Date]])</f>
        <v>2017</v>
      </c>
    </row>
    <row r="6895" spans="1:17" x14ac:dyDescent="0.25">
      <c r="A6895" s="1">
        <v>42787</v>
      </c>
      <c r="B6895">
        <v>1646000</v>
      </c>
      <c r="C6895" t="s">
        <v>2</v>
      </c>
      <c r="D6895" t="s">
        <v>12425</v>
      </c>
      <c r="E6895" t="s">
        <v>10</v>
      </c>
      <c r="F6895">
        <v>3040</v>
      </c>
      <c r="G6895">
        <v>4</v>
      </c>
      <c r="H6895">
        <v>3</v>
      </c>
      <c r="I6895">
        <v>2</v>
      </c>
      <c r="J6895">
        <v>757</v>
      </c>
      <c r="K6895">
        <v>1950</v>
      </c>
      <c r="L6895" t="s">
        <v>6994</v>
      </c>
      <c r="M6895" t="s">
        <v>190</v>
      </c>
      <c r="N6895" t="s">
        <v>49</v>
      </c>
      <c r="O6895" s="6" t="str">
        <f>INDEX(lkp_Region,MATCH(tbl_Sales[[#This Row],[Suburb]],lkp_Suburb,0))</f>
        <v>Western Metropolitan</v>
      </c>
      <c r="P6895" s="6">
        <f>MONTH(tbl_Sales[[#This Row],[Date]])</f>
        <v>2</v>
      </c>
      <c r="Q6895" s="6">
        <f>YEAR(tbl_Sales[[#This Row],[Date]])</f>
        <v>2017</v>
      </c>
    </row>
    <row r="6896" spans="1:17" x14ac:dyDescent="0.25">
      <c r="A6896" s="1">
        <v>42787</v>
      </c>
      <c r="B6896">
        <v>1310000</v>
      </c>
      <c r="C6896" t="s">
        <v>2</v>
      </c>
      <c r="D6896" t="s">
        <v>12429</v>
      </c>
      <c r="E6896" t="s">
        <v>10</v>
      </c>
      <c r="F6896">
        <v>3167</v>
      </c>
      <c r="G6896">
        <v>4</v>
      </c>
      <c r="H6896">
        <v>2</v>
      </c>
      <c r="I6896">
        <v>4</v>
      </c>
      <c r="J6896">
        <v>993</v>
      </c>
      <c r="K6896">
        <v>1960</v>
      </c>
      <c r="L6896" t="s">
        <v>6995</v>
      </c>
      <c r="M6896" t="s">
        <v>43</v>
      </c>
      <c r="N6896" t="s">
        <v>31</v>
      </c>
      <c r="O6896" s="6" t="str">
        <f>INDEX(lkp_Region,MATCH(tbl_Sales[[#This Row],[Suburb]],lkp_Suburb,0))</f>
        <v>South-Eastern Metropolitan</v>
      </c>
      <c r="P6896" s="6">
        <f>MONTH(tbl_Sales[[#This Row],[Date]])</f>
        <v>2</v>
      </c>
      <c r="Q6896" s="6">
        <f>YEAR(tbl_Sales[[#This Row],[Date]])</f>
        <v>2017</v>
      </c>
    </row>
    <row r="6897" spans="1:17" x14ac:dyDescent="0.25">
      <c r="A6897" s="1">
        <v>42787</v>
      </c>
      <c r="B6897">
        <v>630000</v>
      </c>
      <c r="C6897" t="s">
        <v>13</v>
      </c>
      <c r="D6897" t="s">
        <v>12429</v>
      </c>
      <c r="E6897" t="s">
        <v>5</v>
      </c>
      <c r="F6897">
        <v>3002</v>
      </c>
      <c r="G6897">
        <v>1</v>
      </c>
      <c r="H6897">
        <v>1</v>
      </c>
      <c r="I6897">
        <v>1</v>
      </c>
      <c r="J6897">
        <v>0</v>
      </c>
      <c r="L6897" t="s">
        <v>6996</v>
      </c>
      <c r="M6897" t="s">
        <v>1176</v>
      </c>
      <c r="N6897" t="s">
        <v>88</v>
      </c>
      <c r="O6897" s="6" t="str">
        <f>INDEX(lkp_Region,MATCH(tbl_Sales[[#This Row],[Suburb]],lkp_Suburb,0))</f>
        <v>Northern Metropolitan</v>
      </c>
      <c r="P6897" s="6">
        <f>MONTH(tbl_Sales[[#This Row],[Date]])</f>
        <v>2</v>
      </c>
      <c r="Q6897" s="6">
        <f>YEAR(tbl_Sales[[#This Row],[Date]])</f>
        <v>2017</v>
      </c>
    </row>
    <row r="6898" spans="1:17" x14ac:dyDescent="0.25">
      <c r="A6898" s="1">
        <v>42787</v>
      </c>
      <c r="B6898">
        <v>1020000</v>
      </c>
      <c r="C6898" t="s">
        <v>2</v>
      </c>
      <c r="D6898" t="s">
        <v>12427</v>
      </c>
      <c r="E6898" t="s">
        <v>10</v>
      </c>
      <c r="F6898">
        <v>3071</v>
      </c>
      <c r="G6898">
        <v>3</v>
      </c>
      <c r="H6898">
        <v>1</v>
      </c>
      <c r="I6898">
        <v>1</v>
      </c>
      <c r="J6898">
        <v>366</v>
      </c>
      <c r="L6898" t="s">
        <v>6997</v>
      </c>
      <c r="M6898" t="s">
        <v>60</v>
      </c>
      <c r="N6898" t="s">
        <v>62</v>
      </c>
      <c r="O6898" s="6" t="str">
        <f>INDEX(lkp_Region,MATCH(tbl_Sales[[#This Row],[Suburb]],lkp_Suburb,0))</f>
        <v>Northern Metropolitan</v>
      </c>
      <c r="P6898" s="6">
        <f>MONTH(tbl_Sales[[#This Row],[Date]])</f>
        <v>2</v>
      </c>
      <c r="Q6898" s="6">
        <f>YEAR(tbl_Sales[[#This Row],[Date]])</f>
        <v>2017</v>
      </c>
    </row>
    <row r="6899" spans="1:17" x14ac:dyDescent="0.25">
      <c r="A6899" s="1">
        <v>42787</v>
      </c>
      <c r="B6899">
        <v>1120000</v>
      </c>
      <c r="C6899" t="s">
        <v>2</v>
      </c>
      <c r="D6899" t="s">
        <v>12427</v>
      </c>
      <c r="E6899" t="s">
        <v>10</v>
      </c>
      <c r="F6899">
        <v>3073</v>
      </c>
      <c r="G6899">
        <v>3</v>
      </c>
      <c r="H6899">
        <v>1</v>
      </c>
      <c r="I6899">
        <v>2</v>
      </c>
      <c r="J6899">
        <v>744</v>
      </c>
      <c r="L6899" t="s">
        <v>6998</v>
      </c>
      <c r="M6899" t="s">
        <v>93</v>
      </c>
      <c r="N6899" t="s">
        <v>62</v>
      </c>
      <c r="O6899" s="6" t="str">
        <f>INDEX(lkp_Region,MATCH(tbl_Sales[[#This Row],[Suburb]],lkp_Suburb,0))</f>
        <v>Northern Metropolitan</v>
      </c>
      <c r="P6899" s="6">
        <f>MONTH(tbl_Sales[[#This Row],[Date]])</f>
        <v>2</v>
      </c>
      <c r="Q6899" s="6">
        <f>YEAR(tbl_Sales[[#This Row],[Date]])</f>
        <v>2017</v>
      </c>
    </row>
    <row r="6900" spans="1:17" x14ac:dyDescent="0.25">
      <c r="A6900" s="1">
        <v>42787</v>
      </c>
      <c r="B6900">
        <v>812000</v>
      </c>
      <c r="C6900" t="s">
        <v>13</v>
      </c>
      <c r="D6900" t="s">
        <v>12429</v>
      </c>
      <c r="E6900" t="s">
        <v>10</v>
      </c>
      <c r="F6900">
        <v>3103</v>
      </c>
      <c r="G6900">
        <v>2</v>
      </c>
      <c r="H6900">
        <v>1</v>
      </c>
      <c r="I6900">
        <v>1</v>
      </c>
      <c r="J6900">
        <v>206</v>
      </c>
      <c r="L6900" t="s">
        <v>6999</v>
      </c>
      <c r="M6900" t="s">
        <v>274</v>
      </c>
      <c r="N6900" t="s">
        <v>101</v>
      </c>
      <c r="O6900" s="6" t="str">
        <f>INDEX(lkp_Region,MATCH(tbl_Sales[[#This Row],[Suburb]],lkp_Suburb,0))</f>
        <v>Southern Metropolitan</v>
      </c>
      <c r="P6900" s="6">
        <f>MONTH(tbl_Sales[[#This Row],[Date]])</f>
        <v>2</v>
      </c>
      <c r="Q6900" s="6">
        <f>YEAR(tbl_Sales[[#This Row],[Date]])</f>
        <v>2017</v>
      </c>
    </row>
    <row r="6901" spans="1:17" x14ac:dyDescent="0.25">
      <c r="A6901" s="1">
        <v>42788</v>
      </c>
      <c r="B6901">
        <v>3200000</v>
      </c>
      <c r="C6901" t="s">
        <v>2</v>
      </c>
      <c r="D6901" t="s">
        <v>12429</v>
      </c>
      <c r="E6901" t="s">
        <v>5</v>
      </c>
      <c r="F6901">
        <v>3121</v>
      </c>
      <c r="G6901">
        <v>5</v>
      </c>
      <c r="H6901">
        <v>3</v>
      </c>
      <c r="I6901">
        <v>3</v>
      </c>
      <c r="J6901">
        <v>618</v>
      </c>
      <c r="K6901">
        <v>1890</v>
      </c>
      <c r="L6901" t="s">
        <v>7000</v>
      </c>
      <c r="M6901" t="s">
        <v>6</v>
      </c>
      <c r="N6901" t="s">
        <v>8</v>
      </c>
      <c r="O6901" s="6" t="str">
        <f>INDEX(lkp_Region,MATCH(tbl_Sales[[#This Row],[Suburb]],lkp_Suburb,0))</f>
        <v>Northern Metropolitan</v>
      </c>
      <c r="P6901" s="6">
        <f>MONTH(tbl_Sales[[#This Row],[Date]])</f>
        <v>2</v>
      </c>
      <c r="Q6901" s="6">
        <f>YEAR(tbl_Sales[[#This Row],[Date]])</f>
        <v>2017</v>
      </c>
    </row>
    <row r="6902" spans="1:17" x14ac:dyDescent="0.25">
      <c r="A6902" s="1">
        <v>42788</v>
      </c>
      <c r="B6902">
        <v>645000</v>
      </c>
      <c r="C6902" t="s">
        <v>13</v>
      </c>
      <c r="D6902" t="s">
        <v>12432</v>
      </c>
      <c r="E6902" t="s">
        <v>10</v>
      </c>
      <c r="F6902">
        <v>3128</v>
      </c>
      <c r="G6902">
        <v>2</v>
      </c>
      <c r="H6902">
        <v>1</v>
      </c>
      <c r="I6902">
        <v>1</v>
      </c>
      <c r="J6902">
        <v>140</v>
      </c>
      <c r="K6902">
        <v>1965</v>
      </c>
      <c r="L6902" t="s">
        <v>7001</v>
      </c>
      <c r="M6902" t="s">
        <v>151</v>
      </c>
      <c r="N6902" t="s">
        <v>14</v>
      </c>
      <c r="O6902" s="6" t="str">
        <f>INDEX(lkp_Region,MATCH(tbl_Sales[[#This Row],[Suburb]],lkp_Suburb,0))</f>
        <v>Eastern Metropolitan</v>
      </c>
      <c r="P6902" s="6">
        <f>MONTH(tbl_Sales[[#This Row],[Date]])</f>
        <v>2</v>
      </c>
      <c r="Q6902" s="6">
        <f>YEAR(tbl_Sales[[#This Row],[Date]])</f>
        <v>2017</v>
      </c>
    </row>
    <row r="6903" spans="1:17" x14ac:dyDescent="0.25">
      <c r="A6903" s="1">
        <v>42788</v>
      </c>
      <c r="B6903">
        <v>1891000</v>
      </c>
      <c r="C6903" t="s">
        <v>2</v>
      </c>
      <c r="D6903" t="s">
        <v>12427</v>
      </c>
      <c r="E6903" t="s">
        <v>10</v>
      </c>
      <c r="F6903">
        <v>3182</v>
      </c>
      <c r="G6903">
        <v>3</v>
      </c>
      <c r="H6903">
        <v>2</v>
      </c>
      <c r="I6903">
        <v>3</v>
      </c>
      <c r="J6903">
        <v>384</v>
      </c>
      <c r="K6903">
        <v>1915</v>
      </c>
      <c r="L6903" t="s">
        <v>7002</v>
      </c>
      <c r="M6903" t="s">
        <v>156</v>
      </c>
      <c r="N6903" t="s">
        <v>26</v>
      </c>
      <c r="O6903" s="6" t="str">
        <f>INDEX(lkp_Region,MATCH(tbl_Sales[[#This Row],[Suburb]],lkp_Suburb,0))</f>
        <v>Southern Metropolitan</v>
      </c>
      <c r="P6903" s="6">
        <f>MONTH(tbl_Sales[[#This Row],[Date]])</f>
        <v>2</v>
      </c>
      <c r="Q6903" s="6">
        <f>YEAR(tbl_Sales[[#This Row],[Date]])</f>
        <v>2017</v>
      </c>
    </row>
    <row r="6904" spans="1:17" x14ac:dyDescent="0.25">
      <c r="A6904" s="1">
        <v>42788</v>
      </c>
      <c r="B6904">
        <v>715000</v>
      </c>
      <c r="C6904" t="s">
        <v>2</v>
      </c>
      <c r="D6904" t="s">
        <v>12428</v>
      </c>
      <c r="E6904" t="s">
        <v>5</v>
      </c>
      <c r="F6904">
        <v>3058</v>
      </c>
      <c r="G6904">
        <v>3</v>
      </c>
      <c r="H6904">
        <v>2</v>
      </c>
      <c r="I6904">
        <v>2</v>
      </c>
      <c r="J6904">
        <v>173</v>
      </c>
      <c r="K6904">
        <v>2010</v>
      </c>
      <c r="L6904" t="s">
        <v>7003</v>
      </c>
      <c r="M6904" t="s">
        <v>499</v>
      </c>
      <c r="N6904" t="s">
        <v>18</v>
      </c>
      <c r="O6904" s="6" t="str">
        <f>INDEX(lkp_Region,MATCH(tbl_Sales[[#This Row],[Suburb]],lkp_Suburb,0))</f>
        <v>Northern Metropolitan</v>
      </c>
      <c r="P6904" s="6">
        <f>MONTH(tbl_Sales[[#This Row],[Date]])</f>
        <v>2</v>
      </c>
      <c r="Q6904" s="6">
        <f>YEAR(tbl_Sales[[#This Row],[Date]])</f>
        <v>2017</v>
      </c>
    </row>
    <row r="6905" spans="1:17" x14ac:dyDescent="0.25">
      <c r="A6905" s="1">
        <v>42788</v>
      </c>
      <c r="B6905">
        <v>850000</v>
      </c>
      <c r="C6905" t="s">
        <v>2</v>
      </c>
      <c r="D6905" t="s">
        <v>12423</v>
      </c>
      <c r="E6905" t="s">
        <v>5</v>
      </c>
      <c r="F6905">
        <v>3046</v>
      </c>
      <c r="G6905">
        <v>5</v>
      </c>
      <c r="H6905">
        <v>3</v>
      </c>
      <c r="I6905">
        <v>1</v>
      </c>
      <c r="J6905">
        <v>487</v>
      </c>
      <c r="L6905" t="s">
        <v>7004</v>
      </c>
      <c r="M6905" t="s">
        <v>78</v>
      </c>
      <c r="N6905" t="s">
        <v>18</v>
      </c>
      <c r="O6905" s="6" t="str">
        <f>INDEX(lkp_Region,MATCH(tbl_Sales[[#This Row],[Suburb]],lkp_Suburb,0))</f>
        <v>Northern Metropolitan</v>
      </c>
      <c r="P6905" s="6">
        <f>MONTH(tbl_Sales[[#This Row],[Date]])</f>
        <v>2</v>
      </c>
      <c r="Q6905" s="6">
        <f>YEAR(tbl_Sales[[#This Row],[Date]])</f>
        <v>2017</v>
      </c>
    </row>
    <row r="6906" spans="1:17" x14ac:dyDescent="0.25">
      <c r="A6906" s="1">
        <v>42788</v>
      </c>
      <c r="B6906">
        <v>715000</v>
      </c>
      <c r="C6906" t="s">
        <v>2</v>
      </c>
      <c r="D6906" t="s">
        <v>12425</v>
      </c>
      <c r="E6906" t="s">
        <v>10</v>
      </c>
      <c r="F6906">
        <v>3042</v>
      </c>
      <c r="G6906">
        <v>3</v>
      </c>
      <c r="H6906">
        <v>2</v>
      </c>
      <c r="I6906">
        <v>2</v>
      </c>
      <c r="J6906">
        <v>422</v>
      </c>
      <c r="K6906">
        <v>1995</v>
      </c>
      <c r="L6906" t="s">
        <v>7005</v>
      </c>
      <c r="M6906" t="s">
        <v>330</v>
      </c>
      <c r="N6906" t="s">
        <v>49</v>
      </c>
      <c r="O6906" s="6" t="str">
        <f>INDEX(lkp_Region,MATCH(tbl_Sales[[#This Row],[Suburb]],lkp_Suburb,0))</f>
        <v>Western Metropolitan</v>
      </c>
      <c r="P6906" s="6">
        <f>MONTH(tbl_Sales[[#This Row],[Date]])</f>
        <v>2</v>
      </c>
      <c r="Q6906" s="6">
        <f>YEAR(tbl_Sales[[#This Row],[Date]])</f>
        <v>2017</v>
      </c>
    </row>
    <row r="6907" spans="1:17" x14ac:dyDescent="0.25">
      <c r="A6907" s="1">
        <v>42788</v>
      </c>
      <c r="B6907">
        <v>770000</v>
      </c>
      <c r="C6907" t="s">
        <v>2</v>
      </c>
      <c r="D6907" t="s">
        <v>12428</v>
      </c>
      <c r="E6907" t="s">
        <v>10</v>
      </c>
      <c r="F6907">
        <v>3012</v>
      </c>
      <c r="G6907">
        <v>2</v>
      </c>
      <c r="H6907">
        <v>1</v>
      </c>
      <c r="I6907">
        <v>1</v>
      </c>
      <c r="J6907">
        <v>329</v>
      </c>
      <c r="K6907">
        <v>1955</v>
      </c>
      <c r="L6907" t="s">
        <v>7006</v>
      </c>
      <c r="M6907" t="s">
        <v>19</v>
      </c>
      <c r="N6907" t="s">
        <v>21</v>
      </c>
      <c r="O6907" s="6" t="str">
        <f>INDEX(lkp_Region,MATCH(tbl_Sales[[#This Row],[Suburb]],lkp_Suburb,0))</f>
        <v>Western Metropolitan</v>
      </c>
      <c r="P6907" s="6">
        <f>MONTH(tbl_Sales[[#This Row],[Date]])</f>
        <v>2</v>
      </c>
      <c r="Q6907" s="6">
        <f>YEAR(tbl_Sales[[#This Row],[Date]])</f>
        <v>2017</v>
      </c>
    </row>
    <row r="6908" spans="1:17" x14ac:dyDescent="0.25">
      <c r="A6908" s="1">
        <v>42788</v>
      </c>
      <c r="B6908">
        <v>331000</v>
      </c>
      <c r="C6908" t="s">
        <v>13</v>
      </c>
      <c r="D6908" t="s">
        <v>12424</v>
      </c>
      <c r="E6908" t="s">
        <v>10</v>
      </c>
      <c r="F6908">
        <v>3163</v>
      </c>
      <c r="G6908">
        <v>1</v>
      </c>
      <c r="H6908">
        <v>1</v>
      </c>
      <c r="I6908">
        <v>1</v>
      </c>
      <c r="J6908">
        <v>0</v>
      </c>
      <c r="L6908" t="s">
        <v>7007</v>
      </c>
      <c r="M6908" t="s">
        <v>225</v>
      </c>
      <c r="N6908" t="s">
        <v>57</v>
      </c>
      <c r="O6908" s="6" t="str">
        <f>INDEX(lkp_Region,MATCH(tbl_Sales[[#This Row],[Suburb]],lkp_Suburb,0))</f>
        <v>Southern Metropolitan</v>
      </c>
      <c r="P6908" s="6">
        <f>MONTH(tbl_Sales[[#This Row],[Date]])</f>
        <v>2</v>
      </c>
      <c r="Q6908" s="6">
        <f>YEAR(tbl_Sales[[#This Row],[Date]])</f>
        <v>2017</v>
      </c>
    </row>
    <row r="6909" spans="1:17" x14ac:dyDescent="0.25">
      <c r="A6909" s="1">
        <v>42788</v>
      </c>
      <c r="B6909">
        <v>1200000</v>
      </c>
      <c r="C6909" t="s">
        <v>2</v>
      </c>
      <c r="D6909" t="s">
        <v>12428</v>
      </c>
      <c r="E6909" t="s">
        <v>10</v>
      </c>
      <c r="F6909">
        <v>3162</v>
      </c>
      <c r="G6909">
        <v>3</v>
      </c>
      <c r="H6909">
        <v>2</v>
      </c>
      <c r="I6909">
        <v>2</v>
      </c>
      <c r="J6909">
        <v>494</v>
      </c>
      <c r="K6909">
        <v>1920</v>
      </c>
      <c r="L6909" t="s">
        <v>7008</v>
      </c>
      <c r="M6909" t="s">
        <v>569</v>
      </c>
      <c r="N6909" t="s">
        <v>57</v>
      </c>
      <c r="O6909" s="6" t="str">
        <f>INDEX(lkp_Region,MATCH(tbl_Sales[[#This Row],[Suburb]],lkp_Suburb,0))</f>
        <v>Southern Metropolitan</v>
      </c>
      <c r="P6909" s="6">
        <f>MONTH(tbl_Sales[[#This Row],[Date]])</f>
        <v>2</v>
      </c>
      <c r="Q6909" s="6">
        <f>YEAR(tbl_Sales[[#This Row],[Date]])</f>
        <v>2017</v>
      </c>
    </row>
    <row r="6910" spans="1:17" x14ac:dyDescent="0.25">
      <c r="A6910" s="1">
        <v>42788</v>
      </c>
      <c r="B6910">
        <v>731000</v>
      </c>
      <c r="C6910" t="s">
        <v>2</v>
      </c>
      <c r="D6910" t="s">
        <v>12427</v>
      </c>
      <c r="E6910" t="s">
        <v>10</v>
      </c>
      <c r="F6910">
        <v>3083</v>
      </c>
      <c r="G6910">
        <v>2</v>
      </c>
      <c r="H6910">
        <v>1</v>
      </c>
      <c r="I6910">
        <v>0</v>
      </c>
      <c r="J6910">
        <v>640</v>
      </c>
      <c r="L6910" t="s">
        <v>7009</v>
      </c>
      <c r="M6910" t="s">
        <v>2793</v>
      </c>
      <c r="N6910" t="s">
        <v>62</v>
      </c>
      <c r="O6910" s="6" t="str">
        <f>INDEX(lkp_Region,MATCH(tbl_Sales[[#This Row],[Suburb]],lkp_Suburb,0))</f>
        <v>Northern Metropolitan</v>
      </c>
      <c r="P6910" s="6">
        <f>MONTH(tbl_Sales[[#This Row],[Date]])</f>
        <v>2</v>
      </c>
      <c r="Q6910" s="6">
        <f>YEAR(tbl_Sales[[#This Row],[Date]])</f>
        <v>2017</v>
      </c>
    </row>
    <row r="6911" spans="1:17" x14ac:dyDescent="0.25">
      <c r="A6911" s="1">
        <v>42788</v>
      </c>
      <c r="B6911">
        <v>660000</v>
      </c>
      <c r="C6911" t="s">
        <v>2</v>
      </c>
      <c r="D6911" t="s">
        <v>12432</v>
      </c>
      <c r="E6911" t="s">
        <v>10</v>
      </c>
      <c r="F6911">
        <v>3020</v>
      </c>
      <c r="G6911">
        <v>4</v>
      </c>
      <c r="H6911">
        <v>1</v>
      </c>
      <c r="I6911">
        <v>1</v>
      </c>
      <c r="J6911">
        <v>697</v>
      </c>
      <c r="L6911" t="s">
        <v>7010</v>
      </c>
      <c r="M6911" t="s">
        <v>0</v>
      </c>
      <c r="N6911" t="s">
        <v>3</v>
      </c>
      <c r="O6911" s="6" t="str">
        <f>INDEX(lkp_Region,MATCH(tbl_Sales[[#This Row],[Suburb]],lkp_Suburb,0))</f>
        <v>Western Metropolitan</v>
      </c>
      <c r="P6911" s="6">
        <f>MONTH(tbl_Sales[[#This Row],[Date]])</f>
        <v>2</v>
      </c>
      <c r="Q6911" s="6">
        <f>YEAR(tbl_Sales[[#This Row],[Date]])</f>
        <v>2017</v>
      </c>
    </row>
    <row r="6912" spans="1:17" x14ac:dyDescent="0.25">
      <c r="A6912" s="1">
        <v>42788</v>
      </c>
      <c r="B6912">
        <v>635000</v>
      </c>
      <c r="C6912" t="s">
        <v>13</v>
      </c>
      <c r="D6912" t="s">
        <v>12425</v>
      </c>
      <c r="E6912" t="s">
        <v>5</v>
      </c>
      <c r="F6912">
        <v>3084</v>
      </c>
      <c r="G6912">
        <v>2</v>
      </c>
      <c r="H6912">
        <v>1</v>
      </c>
      <c r="I6912">
        <v>1</v>
      </c>
      <c r="J6912">
        <v>203</v>
      </c>
      <c r="L6912" t="s">
        <v>7011</v>
      </c>
      <c r="M6912" t="s">
        <v>235</v>
      </c>
      <c r="N6912" t="s">
        <v>150</v>
      </c>
      <c r="O6912" s="6" t="str">
        <f>INDEX(lkp_Region,MATCH(tbl_Sales[[#This Row],[Suburb]],lkp_Suburb,0))</f>
        <v>Eastern Metropolitan</v>
      </c>
      <c r="P6912" s="6">
        <f>MONTH(tbl_Sales[[#This Row],[Date]])</f>
        <v>2</v>
      </c>
      <c r="Q6912" s="6">
        <f>YEAR(tbl_Sales[[#This Row],[Date]])</f>
        <v>2017</v>
      </c>
    </row>
    <row r="6913" spans="1:17" x14ac:dyDescent="0.25">
      <c r="A6913" s="1">
        <v>42789</v>
      </c>
      <c r="B6913">
        <v>452000</v>
      </c>
      <c r="C6913" t="s">
        <v>13</v>
      </c>
      <c r="D6913" t="s">
        <v>12429</v>
      </c>
      <c r="E6913" t="s">
        <v>5</v>
      </c>
      <c r="F6913">
        <v>3066</v>
      </c>
      <c r="G6913">
        <v>1</v>
      </c>
      <c r="H6913">
        <v>1</v>
      </c>
      <c r="I6913">
        <v>1</v>
      </c>
      <c r="J6913">
        <v>816</v>
      </c>
      <c r="K6913">
        <v>2000</v>
      </c>
      <c r="L6913" t="s">
        <v>7012</v>
      </c>
      <c r="M6913" t="s">
        <v>216</v>
      </c>
      <c r="N6913" t="s">
        <v>8</v>
      </c>
      <c r="O6913" s="6" t="str">
        <f>INDEX(lkp_Region,MATCH(tbl_Sales[[#This Row],[Suburb]],lkp_Suburb,0))</f>
        <v>Northern Metropolitan</v>
      </c>
      <c r="P6913" s="6">
        <f>MONTH(tbl_Sales[[#This Row],[Date]])</f>
        <v>2</v>
      </c>
      <c r="Q6913" s="6">
        <f>YEAR(tbl_Sales[[#This Row],[Date]])</f>
        <v>2017</v>
      </c>
    </row>
    <row r="6914" spans="1:17" x14ac:dyDescent="0.25">
      <c r="A6914" s="1">
        <v>42789</v>
      </c>
      <c r="B6914">
        <v>1255000</v>
      </c>
      <c r="C6914" t="s">
        <v>2</v>
      </c>
      <c r="D6914" t="s">
        <v>12427</v>
      </c>
      <c r="E6914" t="s">
        <v>10</v>
      </c>
      <c r="F6914">
        <v>3068</v>
      </c>
      <c r="G6914">
        <v>2</v>
      </c>
      <c r="H6914">
        <v>1</v>
      </c>
      <c r="I6914">
        <v>0</v>
      </c>
      <c r="J6914">
        <v>148</v>
      </c>
      <c r="L6914" t="s">
        <v>7013</v>
      </c>
      <c r="M6914" t="s">
        <v>72</v>
      </c>
      <c r="N6914" t="s">
        <v>8</v>
      </c>
      <c r="O6914" s="6" t="str">
        <f>INDEX(lkp_Region,MATCH(tbl_Sales[[#This Row],[Suburb]],lkp_Suburb,0))</f>
        <v>Northern Metropolitan</v>
      </c>
      <c r="P6914" s="6">
        <f>MONTH(tbl_Sales[[#This Row],[Date]])</f>
        <v>2</v>
      </c>
      <c r="Q6914" s="6">
        <f>YEAR(tbl_Sales[[#This Row],[Date]])</f>
        <v>2017</v>
      </c>
    </row>
    <row r="6915" spans="1:17" x14ac:dyDescent="0.25">
      <c r="A6915" s="1">
        <v>42789</v>
      </c>
      <c r="B6915">
        <v>1145000</v>
      </c>
      <c r="C6915" t="s">
        <v>51</v>
      </c>
      <c r="D6915" t="s">
        <v>12429</v>
      </c>
      <c r="E6915" t="s">
        <v>10</v>
      </c>
      <c r="F6915">
        <v>3125</v>
      </c>
      <c r="G6915">
        <v>3</v>
      </c>
      <c r="H6915">
        <v>2</v>
      </c>
      <c r="I6915">
        <v>2</v>
      </c>
      <c r="J6915">
        <v>329</v>
      </c>
      <c r="L6915" t="s">
        <v>7014</v>
      </c>
      <c r="M6915" t="s">
        <v>32</v>
      </c>
      <c r="N6915" t="s">
        <v>14</v>
      </c>
      <c r="O6915" s="6" t="str">
        <f>INDEX(lkp_Region,MATCH(tbl_Sales[[#This Row],[Suburb]],lkp_Suburb,0))</f>
        <v>Southern Metropolitan</v>
      </c>
      <c r="P6915" s="6">
        <f>MONTH(tbl_Sales[[#This Row],[Date]])</f>
        <v>2</v>
      </c>
      <c r="Q6915" s="6">
        <f>YEAR(tbl_Sales[[#This Row],[Date]])</f>
        <v>2017</v>
      </c>
    </row>
    <row r="6916" spans="1:17" x14ac:dyDescent="0.25">
      <c r="A6916" s="1">
        <v>42789</v>
      </c>
      <c r="B6916">
        <v>840000</v>
      </c>
      <c r="C6916" t="s">
        <v>13</v>
      </c>
      <c r="D6916" t="s">
        <v>12430</v>
      </c>
      <c r="E6916" t="s">
        <v>10</v>
      </c>
      <c r="F6916">
        <v>3141</v>
      </c>
      <c r="G6916">
        <v>2</v>
      </c>
      <c r="H6916">
        <v>2</v>
      </c>
      <c r="I6916">
        <v>1</v>
      </c>
      <c r="J6916">
        <v>0</v>
      </c>
      <c r="K6916">
        <v>2002</v>
      </c>
      <c r="L6916" t="s">
        <v>7015</v>
      </c>
      <c r="M6916" t="s">
        <v>111</v>
      </c>
      <c r="N6916" t="s">
        <v>76</v>
      </c>
      <c r="O6916" s="6" t="str">
        <f>INDEX(lkp_Region,MATCH(tbl_Sales[[#This Row],[Suburb]],lkp_Suburb,0))</f>
        <v>Southern Metropolitan</v>
      </c>
      <c r="P6916" s="6">
        <f>MONTH(tbl_Sales[[#This Row],[Date]])</f>
        <v>2</v>
      </c>
      <c r="Q6916" s="6">
        <f>YEAR(tbl_Sales[[#This Row],[Date]])</f>
        <v>2017</v>
      </c>
    </row>
    <row r="6917" spans="1:17" x14ac:dyDescent="0.25">
      <c r="A6917" s="1">
        <v>42789</v>
      </c>
      <c r="B6917">
        <v>1500000</v>
      </c>
      <c r="C6917" t="s">
        <v>2</v>
      </c>
      <c r="D6917" t="s">
        <v>12427</v>
      </c>
      <c r="E6917" t="s">
        <v>10</v>
      </c>
      <c r="F6917">
        <v>3145</v>
      </c>
      <c r="G6917">
        <v>3</v>
      </c>
      <c r="H6917">
        <v>1</v>
      </c>
      <c r="I6917">
        <v>2</v>
      </c>
      <c r="J6917">
        <v>888</v>
      </c>
      <c r="K6917">
        <v>1886</v>
      </c>
      <c r="L6917" t="s">
        <v>7016</v>
      </c>
      <c r="M6917" t="s">
        <v>74</v>
      </c>
      <c r="N6917" t="s">
        <v>76</v>
      </c>
      <c r="O6917" s="6" t="str">
        <f>INDEX(lkp_Region,MATCH(tbl_Sales[[#This Row],[Suburb]],lkp_Suburb,0))</f>
        <v>Southern Metropolitan</v>
      </c>
      <c r="P6917" s="6">
        <f>MONTH(tbl_Sales[[#This Row],[Date]])</f>
        <v>2</v>
      </c>
      <c r="Q6917" s="6">
        <f>YEAR(tbl_Sales[[#This Row],[Date]])</f>
        <v>2017</v>
      </c>
    </row>
    <row r="6918" spans="1:17" x14ac:dyDescent="0.25">
      <c r="A6918" s="1">
        <v>42789</v>
      </c>
      <c r="B6918">
        <v>3110000</v>
      </c>
      <c r="C6918" t="s">
        <v>2</v>
      </c>
      <c r="D6918" t="s">
        <v>12429</v>
      </c>
      <c r="E6918" t="s">
        <v>10</v>
      </c>
      <c r="F6918">
        <v>3146</v>
      </c>
      <c r="G6918">
        <v>4</v>
      </c>
      <c r="H6918">
        <v>2</v>
      </c>
      <c r="I6918">
        <v>4</v>
      </c>
      <c r="J6918">
        <v>1318</v>
      </c>
      <c r="L6918" t="s">
        <v>7017</v>
      </c>
      <c r="M6918" t="s">
        <v>102</v>
      </c>
      <c r="N6918" t="s">
        <v>76</v>
      </c>
      <c r="O6918" s="6" t="str">
        <f>INDEX(lkp_Region,MATCH(tbl_Sales[[#This Row],[Suburb]],lkp_Suburb,0))</f>
        <v>Southern Metropolitan</v>
      </c>
      <c r="P6918" s="6">
        <f>MONTH(tbl_Sales[[#This Row],[Date]])</f>
        <v>2</v>
      </c>
      <c r="Q6918" s="6">
        <f>YEAR(tbl_Sales[[#This Row],[Date]])</f>
        <v>2017</v>
      </c>
    </row>
    <row r="6919" spans="1:17" x14ac:dyDescent="0.25">
      <c r="A6919" s="1">
        <v>42789</v>
      </c>
      <c r="B6919">
        <v>2220000</v>
      </c>
      <c r="C6919" t="s">
        <v>2</v>
      </c>
      <c r="D6919" t="s">
        <v>12428</v>
      </c>
      <c r="E6919" t="s">
        <v>10</v>
      </c>
      <c r="F6919">
        <v>3182</v>
      </c>
      <c r="G6919">
        <v>4</v>
      </c>
      <c r="H6919">
        <v>2</v>
      </c>
      <c r="I6919">
        <v>2</v>
      </c>
      <c r="J6919">
        <v>402</v>
      </c>
      <c r="K6919">
        <v>1914</v>
      </c>
      <c r="L6919" t="s">
        <v>7018</v>
      </c>
      <c r="M6919" t="s">
        <v>156</v>
      </c>
      <c r="N6919" t="s">
        <v>26</v>
      </c>
      <c r="O6919" s="6" t="str">
        <f>INDEX(lkp_Region,MATCH(tbl_Sales[[#This Row],[Suburb]],lkp_Suburb,0))</f>
        <v>Southern Metropolitan</v>
      </c>
      <c r="P6919" s="6">
        <f>MONTH(tbl_Sales[[#This Row],[Date]])</f>
        <v>2</v>
      </c>
      <c r="Q6919" s="6">
        <f>YEAR(tbl_Sales[[#This Row],[Date]])</f>
        <v>2017</v>
      </c>
    </row>
    <row r="6920" spans="1:17" x14ac:dyDescent="0.25">
      <c r="A6920" s="1">
        <v>42789</v>
      </c>
      <c r="B6920">
        <v>752000</v>
      </c>
      <c r="C6920" t="s">
        <v>13</v>
      </c>
      <c r="D6920" t="s">
        <v>12427</v>
      </c>
      <c r="E6920" t="s">
        <v>10</v>
      </c>
      <c r="F6920">
        <v>3042</v>
      </c>
      <c r="G6920">
        <v>3</v>
      </c>
      <c r="H6920">
        <v>1</v>
      </c>
      <c r="I6920">
        <v>1</v>
      </c>
      <c r="J6920">
        <v>265</v>
      </c>
      <c r="K6920">
        <v>1993</v>
      </c>
      <c r="L6920" t="s">
        <v>7019</v>
      </c>
      <c r="M6920" t="s">
        <v>330</v>
      </c>
      <c r="N6920" t="s">
        <v>49</v>
      </c>
      <c r="O6920" s="6" t="str">
        <f>INDEX(lkp_Region,MATCH(tbl_Sales[[#This Row],[Suburb]],lkp_Suburb,0))</f>
        <v>Western Metropolitan</v>
      </c>
      <c r="P6920" s="6">
        <f>MONTH(tbl_Sales[[#This Row],[Date]])</f>
        <v>2</v>
      </c>
      <c r="Q6920" s="6">
        <f>YEAR(tbl_Sales[[#This Row],[Date]])</f>
        <v>2017</v>
      </c>
    </row>
    <row r="6921" spans="1:17" x14ac:dyDescent="0.25">
      <c r="A6921" s="1">
        <v>42789</v>
      </c>
      <c r="B6921">
        <v>1440000</v>
      </c>
      <c r="C6921" t="s">
        <v>2</v>
      </c>
      <c r="D6921" t="s">
        <v>12427</v>
      </c>
      <c r="E6921" t="s">
        <v>10</v>
      </c>
      <c r="F6921">
        <v>3039</v>
      </c>
      <c r="G6921">
        <v>3</v>
      </c>
      <c r="H6921">
        <v>2</v>
      </c>
      <c r="I6921">
        <v>1</v>
      </c>
      <c r="J6921">
        <v>287</v>
      </c>
      <c r="K6921">
        <v>1880</v>
      </c>
      <c r="L6921" t="s">
        <v>7020</v>
      </c>
      <c r="M6921" t="s">
        <v>242</v>
      </c>
      <c r="N6921" t="s">
        <v>49</v>
      </c>
      <c r="O6921" s="6" t="str">
        <f>INDEX(lkp_Region,MATCH(tbl_Sales[[#This Row],[Suburb]],lkp_Suburb,0))</f>
        <v>Western Metropolitan</v>
      </c>
      <c r="P6921" s="6">
        <f>MONTH(tbl_Sales[[#This Row],[Date]])</f>
        <v>2</v>
      </c>
      <c r="Q6921" s="6">
        <f>YEAR(tbl_Sales[[#This Row],[Date]])</f>
        <v>2017</v>
      </c>
    </row>
    <row r="6922" spans="1:17" x14ac:dyDescent="0.25">
      <c r="A6922" s="1">
        <v>42789</v>
      </c>
      <c r="B6922">
        <v>991000</v>
      </c>
      <c r="C6922" t="s">
        <v>2</v>
      </c>
      <c r="D6922" t="s">
        <v>12429</v>
      </c>
      <c r="E6922" t="s">
        <v>10</v>
      </c>
      <c r="F6922">
        <v>3166</v>
      </c>
      <c r="G6922">
        <v>4</v>
      </c>
      <c r="H6922">
        <v>1</v>
      </c>
      <c r="I6922">
        <v>2</v>
      </c>
      <c r="J6922">
        <v>683</v>
      </c>
      <c r="L6922" t="s">
        <v>7021</v>
      </c>
      <c r="M6922" t="s">
        <v>246</v>
      </c>
      <c r="N6922" t="s">
        <v>31</v>
      </c>
      <c r="O6922" s="6" t="str">
        <f>INDEX(lkp_Region,MATCH(tbl_Sales[[#This Row],[Suburb]],lkp_Suburb,0))</f>
        <v>Southern Metropolitan</v>
      </c>
      <c r="P6922" s="6">
        <f>MONTH(tbl_Sales[[#This Row],[Date]])</f>
        <v>2</v>
      </c>
      <c r="Q6922" s="6">
        <f>YEAR(tbl_Sales[[#This Row],[Date]])</f>
        <v>2017</v>
      </c>
    </row>
    <row r="6923" spans="1:17" x14ac:dyDescent="0.25">
      <c r="A6923" s="1">
        <v>42789</v>
      </c>
      <c r="B6923">
        <v>863000</v>
      </c>
      <c r="C6923" t="s">
        <v>13</v>
      </c>
      <c r="D6923" t="s">
        <v>12428</v>
      </c>
      <c r="E6923" t="s">
        <v>10</v>
      </c>
      <c r="F6923">
        <v>3141</v>
      </c>
      <c r="G6923">
        <v>2</v>
      </c>
      <c r="H6923">
        <v>2</v>
      </c>
      <c r="I6923">
        <v>1</v>
      </c>
      <c r="J6923">
        <v>742</v>
      </c>
      <c r="K6923">
        <v>1950</v>
      </c>
      <c r="L6923" t="s">
        <v>7022</v>
      </c>
      <c r="M6923" t="s">
        <v>111</v>
      </c>
      <c r="N6923" t="s">
        <v>88</v>
      </c>
      <c r="O6923" s="6" t="str">
        <f>INDEX(lkp_Region,MATCH(tbl_Sales[[#This Row],[Suburb]],lkp_Suburb,0))</f>
        <v>Southern Metropolitan</v>
      </c>
      <c r="P6923" s="6">
        <f>MONTH(tbl_Sales[[#This Row],[Date]])</f>
        <v>2</v>
      </c>
      <c r="Q6923" s="6">
        <f>YEAR(tbl_Sales[[#This Row],[Date]])</f>
        <v>2017</v>
      </c>
    </row>
    <row r="6924" spans="1:17" x14ac:dyDescent="0.25">
      <c r="A6924" s="1">
        <v>42789</v>
      </c>
      <c r="B6924">
        <v>800000</v>
      </c>
      <c r="C6924" t="s">
        <v>2</v>
      </c>
      <c r="D6924" t="s">
        <v>12424</v>
      </c>
      <c r="E6924" t="s">
        <v>10</v>
      </c>
      <c r="F6924">
        <v>3015</v>
      </c>
      <c r="G6924">
        <v>2</v>
      </c>
      <c r="H6924">
        <v>1</v>
      </c>
      <c r="I6924">
        <v>1</v>
      </c>
      <c r="J6924">
        <v>244</v>
      </c>
      <c r="K6924">
        <v>1940</v>
      </c>
      <c r="L6924" t="s">
        <v>7023</v>
      </c>
      <c r="M6924" t="s">
        <v>133</v>
      </c>
      <c r="N6924" t="s">
        <v>69</v>
      </c>
      <c r="O6924" s="6" t="str">
        <f>INDEX(lkp_Region,MATCH(tbl_Sales[[#This Row],[Suburb]],lkp_Suburb,0))</f>
        <v>Western Metropolitan</v>
      </c>
      <c r="P6924" s="6">
        <f>MONTH(tbl_Sales[[#This Row],[Date]])</f>
        <v>2</v>
      </c>
      <c r="Q6924" s="6">
        <f>YEAR(tbl_Sales[[#This Row],[Date]])</f>
        <v>2017</v>
      </c>
    </row>
    <row r="6925" spans="1:17" x14ac:dyDescent="0.25">
      <c r="A6925" s="1">
        <v>42789</v>
      </c>
      <c r="B6925">
        <v>837000</v>
      </c>
      <c r="C6925" t="s">
        <v>2</v>
      </c>
      <c r="D6925" t="s">
        <v>12427</v>
      </c>
      <c r="E6925" t="s">
        <v>10</v>
      </c>
      <c r="F6925">
        <v>3072</v>
      </c>
      <c r="G6925">
        <v>2</v>
      </c>
      <c r="H6925">
        <v>1</v>
      </c>
      <c r="I6925">
        <v>3</v>
      </c>
      <c r="J6925">
        <v>581</v>
      </c>
      <c r="K6925">
        <v>1950</v>
      </c>
      <c r="L6925" t="s">
        <v>7024</v>
      </c>
      <c r="M6925" t="s">
        <v>97</v>
      </c>
      <c r="N6925" t="s">
        <v>62</v>
      </c>
      <c r="O6925" s="6" t="str">
        <f>INDEX(lkp_Region,MATCH(tbl_Sales[[#This Row],[Suburb]],lkp_Suburb,0))</f>
        <v>Northern Metropolitan</v>
      </c>
      <c r="P6925" s="6">
        <f>MONTH(tbl_Sales[[#This Row],[Date]])</f>
        <v>2</v>
      </c>
      <c r="Q6925" s="6">
        <f>YEAR(tbl_Sales[[#This Row],[Date]])</f>
        <v>2017</v>
      </c>
    </row>
    <row r="6926" spans="1:17" x14ac:dyDescent="0.25">
      <c r="A6926" s="1">
        <v>42789</v>
      </c>
      <c r="B6926">
        <v>1865000</v>
      </c>
      <c r="C6926" t="s">
        <v>2</v>
      </c>
      <c r="D6926" t="s">
        <v>12429</v>
      </c>
      <c r="E6926" t="s">
        <v>10</v>
      </c>
      <c r="F6926">
        <v>3123</v>
      </c>
      <c r="G6926">
        <v>3</v>
      </c>
      <c r="H6926">
        <v>2</v>
      </c>
      <c r="I6926">
        <v>2</v>
      </c>
      <c r="J6926">
        <v>431</v>
      </c>
      <c r="K6926">
        <v>1950</v>
      </c>
      <c r="L6926" t="s">
        <v>3895</v>
      </c>
      <c r="M6926" t="s">
        <v>230</v>
      </c>
      <c r="N6926" t="s">
        <v>101</v>
      </c>
      <c r="O6926" s="6" t="str">
        <f>INDEX(lkp_Region,MATCH(tbl_Sales[[#This Row],[Suburb]],lkp_Suburb,0))</f>
        <v>Southern Metropolitan</v>
      </c>
      <c r="P6926" s="6">
        <f>MONTH(tbl_Sales[[#This Row],[Date]])</f>
        <v>2</v>
      </c>
      <c r="Q6926" s="6">
        <f>YEAR(tbl_Sales[[#This Row],[Date]])</f>
        <v>2017</v>
      </c>
    </row>
    <row r="6927" spans="1:17" x14ac:dyDescent="0.25">
      <c r="A6927" s="1">
        <v>42789</v>
      </c>
      <c r="B6927">
        <v>850000</v>
      </c>
      <c r="C6927" t="s">
        <v>2</v>
      </c>
      <c r="D6927" t="s">
        <v>12423</v>
      </c>
      <c r="E6927" t="s">
        <v>10</v>
      </c>
      <c r="F6927">
        <v>3081</v>
      </c>
      <c r="G6927">
        <v>3</v>
      </c>
      <c r="H6927">
        <v>1</v>
      </c>
      <c r="I6927">
        <v>1</v>
      </c>
      <c r="J6927">
        <v>590</v>
      </c>
      <c r="L6927" t="s">
        <v>7025</v>
      </c>
      <c r="M6927" t="s">
        <v>748</v>
      </c>
      <c r="N6927" t="s">
        <v>150</v>
      </c>
      <c r="O6927" s="6" t="str">
        <f>INDEX(lkp_Region,MATCH(tbl_Sales[[#This Row],[Suburb]],lkp_Suburb,0))</f>
        <v>Eastern Metropolitan</v>
      </c>
      <c r="P6927" s="6">
        <f>MONTH(tbl_Sales[[#This Row],[Date]])</f>
        <v>2</v>
      </c>
      <c r="Q6927" s="6">
        <f>YEAR(tbl_Sales[[#This Row],[Date]])</f>
        <v>2017</v>
      </c>
    </row>
    <row r="6928" spans="1:17" x14ac:dyDescent="0.25">
      <c r="A6928" s="1">
        <v>42790</v>
      </c>
      <c r="B6928">
        <v>1540000</v>
      </c>
      <c r="C6928" t="s">
        <v>2</v>
      </c>
      <c r="D6928" t="s">
        <v>12428</v>
      </c>
      <c r="E6928" t="s">
        <v>10</v>
      </c>
      <c r="F6928">
        <v>3121</v>
      </c>
      <c r="G6928">
        <v>3</v>
      </c>
      <c r="H6928">
        <v>1</v>
      </c>
      <c r="I6928">
        <v>1</v>
      </c>
      <c r="J6928">
        <v>0</v>
      </c>
      <c r="L6928" t="s">
        <v>7026</v>
      </c>
      <c r="M6928" t="s">
        <v>6</v>
      </c>
      <c r="N6928" t="s">
        <v>8</v>
      </c>
      <c r="O6928" s="6" t="str">
        <f>INDEX(lkp_Region,MATCH(tbl_Sales[[#This Row],[Suburb]],lkp_Suburb,0))</f>
        <v>Northern Metropolitan</v>
      </c>
      <c r="P6928" s="6">
        <f>MONTH(tbl_Sales[[#This Row],[Date]])</f>
        <v>2</v>
      </c>
      <c r="Q6928" s="6">
        <f>YEAR(tbl_Sales[[#This Row],[Date]])</f>
        <v>2017</v>
      </c>
    </row>
    <row r="6929" spans="1:17" x14ac:dyDescent="0.25">
      <c r="A6929" s="1">
        <v>42790</v>
      </c>
      <c r="B6929">
        <v>2560000</v>
      </c>
      <c r="C6929" t="s">
        <v>51</v>
      </c>
      <c r="D6929" t="s">
        <v>12429</v>
      </c>
      <c r="E6929" t="s">
        <v>5</v>
      </c>
      <c r="F6929">
        <v>3145</v>
      </c>
      <c r="G6929">
        <v>4</v>
      </c>
      <c r="H6929">
        <v>3</v>
      </c>
      <c r="I6929">
        <v>2</v>
      </c>
      <c r="J6929">
        <v>427</v>
      </c>
      <c r="K6929">
        <v>2012</v>
      </c>
      <c r="L6929" t="s">
        <v>7027</v>
      </c>
      <c r="M6929" t="s">
        <v>74</v>
      </c>
      <c r="N6929" t="s">
        <v>76</v>
      </c>
      <c r="O6929" s="6" t="str">
        <f>INDEX(lkp_Region,MATCH(tbl_Sales[[#This Row],[Suburb]],lkp_Suburb,0))</f>
        <v>Southern Metropolitan</v>
      </c>
      <c r="P6929" s="6">
        <f>MONTH(tbl_Sales[[#This Row],[Date]])</f>
        <v>2</v>
      </c>
      <c r="Q6929" s="6">
        <f>YEAR(tbl_Sales[[#This Row],[Date]])</f>
        <v>2017</v>
      </c>
    </row>
    <row r="6930" spans="1:17" x14ac:dyDescent="0.25">
      <c r="A6930" s="1">
        <v>42790</v>
      </c>
      <c r="B6930">
        <v>1911000</v>
      </c>
      <c r="C6930" t="s">
        <v>2</v>
      </c>
      <c r="D6930" t="s">
        <v>12427</v>
      </c>
      <c r="E6930" t="s">
        <v>10</v>
      </c>
      <c r="F6930">
        <v>3184</v>
      </c>
      <c r="G6930">
        <v>3</v>
      </c>
      <c r="H6930">
        <v>1</v>
      </c>
      <c r="I6930">
        <v>2</v>
      </c>
      <c r="J6930">
        <v>327</v>
      </c>
      <c r="K6930">
        <v>1900</v>
      </c>
      <c r="L6930" t="s">
        <v>7028</v>
      </c>
      <c r="M6930" t="s">
        <v>58</v>
      </c>
      <c r="N6930" t="s">
        <v>26</v>
      </c>
      <c r="O6930" s="6" t="str">
        <f>INDEX(lkp_Region,MATCH(tbl_Sales[[#This Row],[Suburb]],lkp_Suburb,0))</f>
        <v>Southern Metropolitan</v>
      </c>
      <c r="P6930" s="6">
        <f>MONTH(tbl_Sales[[#This Row],[Date]])</f>
        <v>2</v>
      </c>
      <c r="Q6930" s="6">
        <f>YEAR(tbl_Sales[[#This Row],[Date]])</f>
        <v>2017</v>
      </c>
    </row>
    <row r="6931" spans="1:17" x14ac:dyDescent="0.25">
      <c r="A6931" s="1">
        <v>42790</v>
      </c>
      <c r="B6931">
        <v>1380000</v>
      </c>
      <c r="C6931" t="s">
        <v>2</v>
      </c>
      <c r="D6931" t="s">
        <v>12427</v>
      </c>
      <c r="E6931" t="s">
        <v>5</v>
      </c>
      <c r="F6931">
        <v>3032</v>
      </c>
      <c r="G6931">
        <v>3</v>
      </c>
      <c r="H6931">
        <v>2</v>
      </c>
      <c r="I6931">
        <v>2</v>
      </c>
      <c r="J6931">
        <v>277</v>
      </c>
      <c r="K6931">
        <v>1910</v>
      </c>
      <c r="L6931" t="s">
        <v>7029</v>
      </c>
      <c r="M6931" t="s">
        <v>160</v>
      </c>
      <c r="N6931" t="s">
        <v>49</v>
      </c>
      <c r="O6931" s="6" t="str">
        <f>INDEX(lkp_Region,MATCH(tbl_Sales[[#This Row],[Suburb]],lkp_Suburb,0))</f>
        <v>Western Metropolitan</v>
      </c>
      <c r="P6931" s="6">
        <f>MONTH(tbl_Sales[[#This Row],[Date]])</f>
        <v>2</v>
      </c>
      <c r="Q6931" s="6">
        <f>YEAR(tbl_Sales[[#This Row],[Date]])</f>
        <v>2017</v>
      </c>
    </row>
    <row r="6932" spans="1:17" x14ac:dyDescent="0.25">
      <c r="A6932" s="1">
        <v>42790</v>
      </c>
      <c r="B6932">
        <v>876000</v>
      </c>
      <c r="C6932" t="s">
        <v>2</v>
      </c>
      <c r="D6932" t="s">
        <v>12427</v>
      </c>
      <c r="E6932" t="s">
        <v>10</v>
      </c>
      <c r="F6932">
        <v>3072</v>
      </c>
      <c r="G6932">
        <v>2</v>
      </c>
      <c r="H6932">
        <v>1</v>
      </c>
      <c r="I6932">
        <v>2</v>
      </c>
      <c r="J6932">
        <v>479</v>
      </c>
      <c r="K6932">
        <v>1950</v>
      </c>
      <c r="L6932" t="s">
        <v>7030</v>
      </c>
      <c r="M6932" t="s">
        <v>97</v>
      </c>
      <c r="N6932" t="s">
        <v>62</v>
      </c>
      <c r="O6932" s="6" t="str">
        <f>INDEX(lkp_Region,MATCH(tbl_Sales[[#This Row],[Suburb]],lkp_Suburb,0))</f>
        <v>Northern Metropolitan</v>
      </c>
      <c r="P6932" s="6">
        <f>MONTH(tbl_Sales[[#This Row],[Date]])</f>
        <v>2</v>
      </c>
      <c r="Q6932" s="6">
        <f>YEAR(tbl_Sales[[#This Row],[Date]])</f>
        <v>2017</v>
      </c>
    </row>
    <row r="6933" spans="1:17" x14ac:dyDescent="0.25">
      <c r="A6933" s="1">
        <v>42790</v>
      </c>
      <c r="B6933">
        <v>600000</v>
      </c>
      <c r="C6933" t="s">
        <v>13</v>
      </c>
      <c r="D6933" t="s">
        <v>12427</v>
      </c>
      <c r="E6933" t="s">
        <v>10</v>
      </c>
      <c r="F6933">
        <v>3122</v>
      </c>
      <c r="G6933">
        <v>2</v>
      </c>
      <c r="H6933">
        <v>1</v>
      </c>
      <c r="I6933">
        <v>1</v>
      </c>
      <c r="J6933">
        <v>0</v>
      </c>
      <c r="L6933" t="s">
        <v>7031</v>
      </c>
      <c r="M6933" t="s">
        <v>461</v>
      </c>
      <c r="N6933" t="s">
        <v>101</v>
      </c>
      <c r="O6933" s="6" t="str">
        <f>INDEX(lkp_Region,MATCH(tbl_Sales[[#This Row],[Suburb]],lkp_Suburb,0))</f>
        <v>Southern Metropolitan</v>
      </c>
      <c r="P6933" s="6">
        <f>MONTH(tbl_Sales[[#This Row],[Date]])</f>
        <v>2</v>
      </c>
      <c r="Q6933" s="6">
        <f>YEAR(tbl_Sales[[#This Row],[Date]])</f>
        <v>2017</v>
      </c>
    </row>
    <row r="6934" spans="1:17" x14ac:dyDescent="0.25">
      <c r="A6934" s="1">
        <v>42790</v>
      </c>
      <c r="B6934">
        <v>1425000</v>
      </c>
      <c r="C6934" t="s">
        <v>2</v>
      </c>
      <c r="D6934" t="s">
        <v>12427</v>
      </c>
      <c r="E6934" t="s">
        <v>10</v>
      </c>
      <c r="F6934">
        <v>3146</v>
      </c>
      <c r="G6934">
        <v>3</v>
      </c>
      <c r="H6934">
        <v>2</v>
      </c>
      <c r="I6934">
        <v>2</v>
      </c>
      <c r="J6934">
        <v>217</v>
      </c>
      <c r="K6934">
        <v>2006</v>
      </c>
      <c r="L6934" t="s">
        <v>7032</v>
      </c>
      <c r="M6934" t="s">
        <v>102</v>
      </c>
      <c r="N6934" t="s">
        <v>101</v>
      </c>
      <c r="O6934" s="6" t="str">
        <f>INDEX(lkp_Region,MATCH(tbl_Sales[[#This Row],[Suburb]],lkp_Suburb,0))</f>
        <v>Southern Metropolitan</v>
      </c>
      <c r="P6934" s="6">
        <f>MONTH(tbl_Sales[[#This Row],[Date]])</f>
        <v>2</v>
      </c>
      <c r="Q6934" s="6">
        <f>YEAR(tbl_Sales[[#This Row],[Date]])</f>
        <v>2017</v>
      </c>
    </row>
    <row r="6935" spans="1:17" x14ac:dyDescent="0.25">
      <c r="A6935" s="1">
        <v>42790</v>
      </c>
      <c r="B6935">
        <v>1490000</v>
      </c>
      <c r="C6935" t="s">
        <v>2</v>
      </c>
      <c r="D6935" t="s">
        <v>12427</v>
      </c>
      <c r="E6935" t="s">
        <v>10</v>
      </c>
      <c r="F6935">
        <v>3101</v>
      </c>
      <c r="G6935">
        <v>3</v>
      </c>
      <c r="H6935">
        <v>2</v>
      </c>
      <c r="I6935">
        <v>2</v>
      </c>
      <c r="J6935">
        <v>597</v>
      </c>
      <c r="K6935">
        <v>1970</v>
      </c>
      <c r="L6935" t="s">
        <v>7033</v>
      </c>
      <c r="M6935" t="s">
        <v>145</v>
      </c>
      <c r="N6935" t="s">
        <v>101</v>
      </c>
      <c r="O6935" s="6" t="str">
        <f>INDEX(lkp_Region,MATCH(tbl_Sales[[#This Row],[Suburb]],lkp_Suburb,0))</f>
        <v>Southern Metropolitan</v>
      </c>
      <c r="P6935" s="6">
        <f>MONTH(tbl_Sales[[#This Row],[Date]])</f>
        <v>2</v>
      </c>
      <c r="Q6935" s="6">
        <f>YEAR(tbl_Sales[[#This Row],[Date]])</f>
        <v>2017</v>
      </c>
    </row>
    <row r="6936" spans="1:17" x14ac:dyDescent="0.25">
      <c r="A6936" s="1">
        <v>42790</v>
      </c>
      <c r="B6936">
        <v>1750000</v>
      </c>
      <c r="C6936" t="s">
        <v>2</v>
      </c>
      <c r="D6936" t="s">
        <v>12429</v>
      </c>
      <c r="E6936" t="s">
        <v>10</v>
      </c>
      <c r="F6936">
        <v>3102</v>
      </c>
      <c r="G6936">
        <v>3</v>
      </c>
      <c r="H6936">
        <v>1</v>
      </c>
      <c r="I6936">
        <v>3</v>
      </c>
      <c r="J6936">
        <v>650</v>
      </c>
      <c r="L6936" t="s">
        <v>7034</v>
      </c>
      <c r="M6936" t="s">
        <v>297</v>
      </c>
      <c r="N6936" t="s">
        <v>101</v>
      </c>
      <c r="O6936" s="6" t="str">
        <f>INDEX(lkp_Region,MATCH(tbl_Sales[[#This Row],[Suburb]],lkp_Suburb,0))</f>
        <v>Southern Metropolitan</v>
      </c>
      <c r="P6936" s="6">
        <f>MONTH(tbl_Sales[[#This Row],[Date]])</f>
        <v>2</v>
      </c>
      <c r="Q6936" s="6">
        <f>YEAR(tbl_Sales[[#This Row],[Date]])</f>
        <v>2017</v>
      </c>
    </row>
    <row r="6937" spans="1:17" x14ac:dyDescent="0.25">
      <c r="A6937" s="1">
        <v>42790</v>
      </c>
      <c r="B6937">
        <v>1765000</v>
      </c>
      <c r="C6937" t="s">
        <v>2</v>
      </c>
      <c r="D6937" t="s">
        <v>12431</v>
      </c>
      <c r="E6937" t="s">
        <v>10</v>
      </c>
      <c r="F6937">
        <v>3146</v>
      </c>
      <c r="G6937">
        <v>3</v>
      </c>
      <c r="H6937">
        <v>1</v>
      </c>
      <c r="I6937">
        <v>2</v>
      </c>
      <c r="J6937">
        <v>650</v>
      </c>
      <c r="L6937" t="s">
        <v>7035</v>
      </c>
      <c r="M6937" t="s">
        <v>102</v>
      </c>
      <c r="N6937" t="s">
        <v>101</v>
      </c>
      <c r="O6937" s="6" t="str">
        <f>INDEX(lkp_Region,MATCH(tbl_Sales[[#This Row],[Suburb]],lkp_Suburb,0))</f>
        <v>Southern Metropolitan</v>
      </c>
      <c r="P6937" s="6">
        <f>MONTH(tbl_Sales[[#This Row],[Date]])</f>
        <v>2</v>
      </c>
      <c r="Q6937" s="6">
        <f>YEAR(tbl_Sales[[#This Row],[Date]])</f>
        <v>2017</v>
      </c>
    </row>
    <row r="6938" spans="1:17" x14ac:dyDescent="0.25">
      <c r="A6938" s="1">
        <v>42790</v>
      </c>
      <c r="B6938">
        <v>1875000</v>
      </c>
      <c r="C6938" t="s">
        <v>2</v>
      </c>
      <c r="D6938" t="s">
        <v>12431</v>
      </c>
      <c r="E6938" t="s">
        <v>5</v>
      </c>
      <c r="F6938">
        <v>3188</v>
      </c>
      <c r="G6938">
        <v>4</v>
      </c>
      <c r="H6938">
        <v>2</v>
      </c>
      <c r="I6938">
        <v>3</v>
      </c>
      <c r="J6938">
        <v>685</v>
      </c>
      <c r="L6938" t="s">
        <v>7036</v>
      </c>
      <c r="M6938" t="s">
        <v>176</v>
      </c>
      <c r="N6938" t="s">
        <v>107</v>
      </c>
      <c r="O6938" s="6" t="str">
        <f>INDEX(lkp_Region,MATCH(tbl_Sales[[#This Row],[Suburb]],lkp_Suburb,0))</f>
        <v>Southern Metropolitan</v>
      </c>
      <c r="P6938" s="6">
        <f>MONTH(tbl_Sales[[#This Row],[Date]])</f>
        <v>2</v>
      </c>
      <c r="Q6938" s="6">
        <f>YEAR(tbl_Sales[[#This Row],[Date]])</f>
        <v>2017</v>
      </c>
    </row>
    <row r="6939" spans="1:17" x14ac:dyDescent="0.25">
      <c r="A6939" s="1">
        <v>42791</v>
      </c>
      <c r="B6939">
        <v>1470000</v>
      </c>
      <c r="C6939" t="s">
        <v>2</v>
      </c>
      <c r="D6939" t="s">
        <v>12429</v>
      </c>
      <c r="E6939" t="s">
        <v>10</v>
      </c>
      <c r="F6939">
        <v>3066</v>
      </c>
      <c r="G6939">
        <v>3</v>
      </c>
      <c r="H6939">
        <v>2</v>
      </c>
      <c r="I6939">
        <v>0</v>
      </c>
      <c r="J6939">
        <v>150</v>
      </c>
      <c r="L6939" t="s">
        <v>7037</v>
      </c>
      <c r="M6939" t="s">
        <v>216</v>
      </c>
      <c r="N6939" t="s">
        <v>8</v>
      </c>
      <c r="O6939" s="6" t="str">
        <f>INDEX(lkp_Region,MATCH(tbl_Sales[[#This Row],[Suburb]],lkp_Suburb,0))</f>
        <v>Northern Metropolitan</v>
      </c>
      <c r="P6939" s="6">
        <f>MONTH(tbl_Sales[[#This Row],[Date]])</f>
        <v>2</v>
      </c>
      <c r="Q6939" s="6">
        <f>YEAR(tbl_Sales[[#This Row],[Date]])</f>
        <v>2017</v>
      </c>
    </row>
    <row r="6940" spans="1:17" x14ac:dyDescent="0.25">
      <c r="A6940" s="1">
        <v>42791</v>
      </c>
      <c r="B6940">
        <v>1555000</v>
      </c>
      <c r="C6940" t="s">
        <v>2</v>
      </c>
      <c r="D6940" t="s">
        <v>12429</v>
      </c>
      <c r="E6940" t="s">
        <v>10</v>
      </c>
      <c r="F6940">
        <v>3121</v>
      </c>
      <c r="G6940">
        <v>3</v>
      </c>
      <c r="H6940">
        <v>2</v>
      </c>
      <c r="I6940">
        <v>1</v>
      </c>
      <c r="J6940">
        <v>189</v>
      </c>
      <c r="K6940">
        <v>1900</v>
      </c>
      <c r="L6940" t="s">
        <v>7038</v>
      </c>
      <c r="M6940" t="s">
        <v>6</v>
      </c>
      <c r="N6940" t="s">
        <v>8</v>
      </c>
      <c r="O6940" s="6" t="str">
        <f>INDEX(lkp_Region,MATCH(tbl_Sales[[#This Row],[Suburb]],lkp_Suburb,0))</f>
        <v>Northern Metropolitan</v>
      </c>
      <c r="P6940" s="6">
        <f>MONTH(tbl_Sales[[#This Row],[Date]])</f>
        <v>2</v>
      </c>
      <c r="Q6940" s="6">
        <f>YEAR(tbl_Sales[[#This Row],[Date]])</f>
        <v>2017</v>
      </c>
    </row>
    <row r="6941" spans="1:17" x14ac:dyDescent="0.25">
      <c r="A6941" s="1">
        <v>42791</v>
      </c>
      <c r="B6941">
        <v>3010000</v>
      </c>
      <c r="C6941" t="s">
        <v>2</v>
      </c>
      <c r="D6941" t="s">
        <v>12429</v>
      </c>
      <c r="E6941" t="s">
        <v>10</v>
      </c>
      <c r="F6941">
        <v>3144</v>
      </c>
      <c r="G6941">
        <v>3</v>
      </c>
      <c r="H6941">
        <v>3</v>
      </c>
      <c r="I6941">
        <v>4</v>
      </c>
      <c r="J6941">
        <v>283</v>
      </c>
      <c r="L6941" t="s">
        <v>7039</v>
      </c>
      <c r="M6941" t="s">
        <v>388</v>
      </c>
      <c r="N6941" t="s">
        <v>76</v>
      </c>
      <c r="O6941" s="6" t="str">
        <f>INDEX(lkp_Region,MATCH(tbl_Sales[[#This Row],[Suburb]],lkp_Suburb,0))</f>
        <v>Southern Metropolitan</v>
      </c>
      <c r="P6941" s="6">
        <f>MONTH(tbl_Sales[[#This Row],[Date]])</f>
        <v>2</v>
      </c>
      <c r="Q6941" s="6">
        <f>YEAR(tbl_Sales[[#This Row],[Date]])</f>
        <v>2017</v>
      </c>
    </row>
    <row r="6942" spans="1:17" x14ac:dyDescent="0.25">
      <c r="A6942" s="1">
        <v>42791</v>
      </c>
      <c r="B6942">
        <v>1560000</v>
      </c>
      <c r="C6942" t="s">
        <v>2</v>
      </c>
      <c r="D6942" t="s">
        <v>12423</v>
      </c>
      <c r="E6942" t="s">
        <v>10</v>
      </c>
      <c r="F6942">
        <v>3040</v>
      </c>
      <c r="G6942">
        <v>4</v>
      </c>
      <c r="H6942">
        <v>1</v>
      </c>
      <c r="I6942">
        <v>2</v>
      </c>
      <c r="J6942">
        <v>650</v>
      </c>
      <c r="K6942">
        <v>1950</v>
      </c>
      <c r="L6942" t="s">
        <v>7040</v>
      </c>
      <c r="M6942" t="s">
        <v>47</v>
      </c>
      <c r="N6942" t="s">
        <v>49</v>
      </c>
      <c r="O6942" s="6" t="str">
        <f>INDEX(lkp_Region,MATCH(tbl_Sales[[#This Row],[Suburb]],lkp_Suburb,0))</f>
        <v>Western Metropolitan</v>
      </c>
      <c r="P6942" s="6">
        <f>MONTH(tbl_Sales[[#This Row],[Date]])</f>
        <v>2</v>
      </c>
      <c r="Q6942" s="6">
        <f>YEAR(tbl_Sales[[#This Row],[Date]])</f>
        <v>2017</v>
      </c>
    </row>
    <row r="6943" spans="1:17" x14ac:dyDescent="0.25">
      <c r="A6943" s="1">
        <v>42791</v>
      </c>
      <c r="B6943">
        <v>900000</v>
      </c>
      <c r="C6943" t="s">
        <v>2</v>
      </c>
      <c r="D6943" t="s">
        <v>12427</v>
      </c>
      <c r="E6943" t="s">
        <v>10</v>
      </c>
      <c r="F6943">
        <v>3167</v>
      </c>
      <c r="G6943">
        <v>5</v>
      </c>
      <c r="H6943">
        <v>2</v>
      </c>
      <c r="I6943">
        <v>2</v>
      </c>
      <c r="J6943">
        <v>558</v>
      </c>
      <c r="K6943">
        <v>1987</v>
      </c>
      <c r="L6943" t="s">
        <v>7041</v>
      </c>
      <c r="M6943" t="s">
        <v>43</v>
      </c>
      <c r="N6943" t="s">
        <v>45</v>
      </c>
      <c r="O6943" s="6" t="str">
        <f>INDEX(lkp_Region,MATCH(tbl_Sales[[#This Row],[Suburb]],lkp_Suburb,0))</f>
        <v>South-Eastern Metropolitan</v>
      </c>
      <c r="P6943" s="6">
        <f>MONTH(tbl_Sales[[#This Row],[Date]])</f>
        <v>2</v>
      </c>
      <c r="Q6943" s="6">
        <f>YEAR(tbl_Sales[[#This Row],[Date]])</f>
        <v>2017</v>
      </c>
    </row>
    <row r="6944" spans="1:17" x14ac:dyDescent="0.25">
      <c r="A6944" s="1">
        <v>42791</v>
      </c>
      <c r="B6944">
        <v>1325000</v>
      </c>
      <c r="C6944" t="s">
        <v>51</v>
      </c>
      <c r="D6944" t="s">
        <v>12429</v>
      </c>
      <c r="E6944" t="s">
        <v>10</v>
      </c>
      <c r="F6944">
        <v>3165</v>
      </c>
      <c r="G6944">
        <v>4</v>
      </c>
      <c r="H6944">
        <v>4</v>
      </c>
      <c r="I6944">
        <v>2</v>
      </c>
      <c r="J6944">
        <v>363</v>
      </c>
      <c r="K6944">
        <v>2012</v>
      </c>
      <c r="L6944" t="s">
        <v>7042</v>
      </c>
      <c r="M6944" t="s">
        <v>138</v>
      </c>
      <c r="N6944" t="s">
        <v>57</v>
      </c>
      <c r="O6944" s="6" t="str">
        <f>INDEX(lkp_Region,MATCH(tbl_Sales[[#This Row],[Suburb]],lkp_Suburb,0))</f>
        <v>Southern Metropolitan</v>
      </c>
      <c r="P6944" s="6">
        <f>MONTH(tbl_Sales[[#This Row],[Date]])</f>
        <v>2</v>
      </c>
      <c r="Q6944" s="6">
        <f>YEAR(tbl_Sales[[#This Row],[Date]])</f>
        <v>2017</v>
      </c>
    </row>
    <row r="6945" spans="1:17" x14ac:dyDescent="0.25">
      <c r="A6945" s="1">
        <v>42791</v>
      </c>
      <c r="B6945">
        <v>1470000</v>
      </c>
      <c r="C6945" t="s">
        <v>2</v>
      </c>
      <c r="D6945" t="s">
        <v>12432</v>
      </c>
      <c r="E6945" t="s">
        <v>10</v>
      </c>
      <c r="F6945">
        <v>3204</v>
      </c>
      <c r="G6945">
        <v>3</v>
      </c>
      <c r="H6945">
        <v>2</v>
      </c>
      <c r="I6945">
        <v>2</v>
      </c>
      <c r="J6945">
        <v>613</v>
      </c>
      <c r="K6945">
        <v>1950</v>
      </c>
      <c r="L6945" t="s">
        <v>7043</v>
      </c>
      <c r="M6945" t="s">
        <v>55</v>
      </c>
      <c r="N6945" t="s">
        <v>57</v>
      </c>
      <c r="O6945" s="6" t="str">
        <f>INDEX(lkp_Region,MATCH(tbl_Sales[[#This Row],[Suburb]],lkp_Suburb,0))</f>
        <v>Southern Metropolitan</v>
      </c>
      <c r="P6945" s="6">
        <f>MONTH(tbl_Sales[[#This Row],[Date]])</f>
        <v>2</v>
      </c>
      <c r="Q6945" s="6">
        <f>YEAR(tbl_Sales[[#This Row],[Date]])</f>
        <v>2017</v>
      </c>
    </row>
    <row r="6946" spans="1:17" x14ac:dyDescent="0.25">
      <c r="A6946" s="1">
        <v>42791</v>
      </c>
      <c r="B6946">
        <v>492000</v>
      </c>
      <c r="C6946" t="s">
        <v>13</v>
      </c>
      <c r="D6946" t="s">
        <v>12429</v>
      </c>
      <c r="E6946" t="s">
        <v>10</v>
      </c>
      <c r="F6946">
        <v>3122</v>
      </c>
      <c r="G6946">
        <v>1</v>
      </c>
      <c r="H6946">
        <v>1</v>
      </c>
      <c r="I6946">
        <v>1</v>
      </c>
      <c r="J6946">
        <v>0</v>
      </c>
      <c r="K6946">
        <v>1995</v>
      </c>
      <c r="L6946" t="s">
        <v>7044</v>
      </c>
      <c r="M6946" t="s">
        <v>461</v>
      </c>
      <c r="N6946" t="s">
        <v>101</v>
      </c>
      <c r="O6946" s="6" t="str">
        <f>INDEX(lkp_Region,MATCH(tbl_Sales[[#This Row],[Suburb]],lkp_Suburb,0))</f>
        <v>Southern Metropolitan</v>
      </c>
      <c r="P6946" s="6">
        <f>MONTH(tbl_Sales[[#This Row],[Date]])</f>
        <v>2</v>
      </c>
      <c r="Q6946" s="6">
        <f>YEAR(tbl_Sales[[#This Row],[Date]])</f>
        <v>2017</v>
      </c>
    </row>
    <row r="6947" spans="1:17" x14ac:dyDescent="0.25">
      <c r="A6947" s="1">
        <v>42791</v>
      </c>
      <c r="B6947">
        <v>1385000</v>
      </c>
      <c r="C6947" t="s">
        <v>51</v>
      </c>
      <c r="D6947" t="s">
        <v>12429</v>
      </c>
      <c r="E6947" t="s">
        <v>10</v>
      </c>
      <c r="F6947">
        <v>3103</v>
      </c>
      <c r="G6947">
        <v>3</v>
      </c>
      <c r="H6947">
        <v>2</v>
      </c>
      <c r="I6947">
        <v>2</v>
      </c>
      <c r="J6947">
        <v>190</v>
      </c>
      <c r="L6947" t="s">
        <v>7045</v>
      </c>
      <c r="M6947" t="s">
        <v>274</v>
      </c>
      <c r="N6947" t="s">
        <v>101</v>
      </c>
      <c r="O6947" s="6" t="str">
        <f>INDEX(lkp_Region,MATCH(tbl_Sales[[#This Row],[Suburb]],lkp_Suburb,0))</f>
        <v>Southern Metropolitan</v>
      </c>
      <c r="P6947" s="6">
        <f>MONTH(tbl_Sales[[#This Row],[Date]])</f>
        <v>2</v>
      </c>
      <c r="Q6947" s="6">
        <f>YEAR(tbl_Sales[[#This Row],[Date]])</f>
        <v>2017</v>
      </c>
    </row>
    <row r="6948" spans="1:17" x14ac:dyDescent="0.25">
      <c r="A6948" s="1">
        <v>42791</v>
      </c>
      <c r="B6948">
        <v>1751000</v>
      </c>
      <c r="C6948" t="s">
        <v>2</v>
      </c>
      <c r="D6948" t="s">
        <v>12429</v>
      </c>
      <c r="E6948" t="s">
        <v>10</v>
      </c>
      <c r="F6948">
        <v>3146</v>
      </c>
      <c r="G6948">
        <v>3</v>
      </c>
      <c r="H6948">
        <v>1</v>
      </c>
      <c r="I6948">
        <v>3</v>
      </c>
      <c r="J6948">
        <v>609</v>
      </c>
      <c r="K6948">
        <v>1930</v>
      </c>
      <c r="L6948" t="s">
        <v>7046</v>
      </c>
      <c r="M6948" t="s">
        <v>102</v>
      </c>
      <c r="N6948" t="s">
        <v>101</v>
      </c>
      <c r="O6948" s="6" t="str">
        <f>INDEX(lkp_Region,MATCH(tbl_Sales[[#This Row],[Suburb]],lkp_Suburb,0))</f>
        <v>Southern Metropolitan</v>
      </c>
      <c r="P6948" s="6">
        <f>MONTH(tbl_Sales[[#This Row],[Date]])</f>
        <v>2</v>
      </c>
      <c r="Q6948" s="6">
        <f>YEAR(tbl_Sales[[#This Row],[Date]])</f>
        <v>2017</v>
      </c>
    </row>
    <row r="6949" spans="1:17" x14ac:dyDescent="0.25">
      <c r="A6949" s="1">
        <v>42791</v>
      </c>
      <c r="B6949">
        <v>1560000</v>
      </c>
      <c r="C6949" t="s">
        <v>2</v>
      </c>
      <c r="D6949" t="s">
        <v>12431</v>
      </c>
      <c r="E6949" t="s">
        <v>5</v>
      </c>
      <c r="F6949">
        <v>3188</v>
      </c>
      <c r="G6949">
        <v>3</v>
      </c>
      <c r="H6949">
        <v>1</v>
      </c>
      <c r="I6949">
        <v>3</v>
      </c>
      <c r="J6949">
        <v>593</v>
      </c>
      <c r="K6949">
        <v>1955</v>
      </c>
      <c r="L6949" t="s">
        <v>7047</v>
      </c>
      <c r="M6949" t="s">
        <v>176</v>
      </c>
      <c r="N6949" t="s">
        <v>107</v>
      </c>
      <c r="O6949" s="6" t="str">
        <f>INDEX(lkp_Region,MATCH(tbl_Sales[[#This Row],[Suburb]],lkp_Suburb,0))</f>
        <v>Southern Metropolitan</v>
      </c>
      <c r="P6949" s="6">
        <f>MONTH(tbl_Sales[[#This Row],[Date]])</f>
        <v>2</v>
      </c>
      <c r="Q6949" s="6">
        <f>YEAR(tbl_Sales[[#This Row],[Date]])</f>
        <v>2017</v>
      </c>
    </row>
    <row r="6950" spans="1:17" x14ac:dyDescent="0.25">
      <c r="A6950" s="1">
        <v>42791</v>
      </c>
      <c r="B6950">
        <v>690000</v>
      </c>
      <c r="C6950" t="s">
        <v>13</v>
      </c>
      <c r="D6950" t="s">
        <v>12423</v>
      </c>
      <c r="E6950" t="s">
        <v>5</v>
      </c>
      <c r="F6950">
        <v>3084</v>
      </c>
      <c r="G6950">
        <v>3</v>
      </c>
      <c r="H6950">
        <v>2</v>
      </c>
      <c r="I6950">
        <v>2</v>
      </c>
      <c r="J6950">
        <v>4497</v>
      </c>
      <c r="L6950" t="s">
        <v>7048</v>
      </c>
      <c r="M6950" t="s">
        <v>211</v>
      </c>
      <c r="N6950" t="s">
        <v>150</v>
      </c>
      <c r="O6950" s="6" t="str">
        <f>INDEX(lkp_Region,MATCH(tbl_Sales[[#This Row],[Suburb]],lkp_Suburb,0))</f>
        <v>Eastern Metropolitan</v>
      </c>
      <c r="P6950" s="6">
        <f>MONTH(tbl_Sales[[#This Row],[Date]])</f>
        <v>2</v>
      </c>
      <c r="Q6950" s="6">
        <f>YEAR(tbl_Sales[[#This Row],[Date]])</f>
        <v>2017</v>
      </c>
    </row>
    <row r="6951" spans="1:17" x14ac:dyDescent="0.25">
      <c r="A6951" s="1">
        <v>42791</v>
      </c>
      <c r="B6951">
        <v>715000</v>
      </c>
      <c r="C6951" t="s">
        <v>2</v>
      </c>
      <c r="D6951" t="s">
        <v>12432</v>
      </c>
      <c r="E6951" t="s">
        <v>10</v>
      </c>
      <c r="F6951">
        <v>3081</v>
      </c>
      <c r="G6951">
        <v>2</v>
      </c>
      <c r="H6951">
        <v>1</v>
      </c>
      <c r="I6951">
        <v>3</v>
      </c>
      <c r="J6951">
        <v>609</v>
      </c>
      <c r="L6951" t="s">
        <v>7049</v>
      </c>
      <c r="M6951" t="s">
        <v>148</v>
      </c>
      <c r="N6951" t="s">
        <v>150</v>
      </c>
      <c r="O6951" s="6" t="str">
        <f>INDEX(lkp_Region,MATCH(tbl_Sales[[#This Row],[Suburb]],lkp_Suburb,0))</f>
        <v>Eastern Metropolitan</v>
      </c>
      <c r="P6951" s="6">
        <f>MONTH(tbl_Sales[[#This Row],[Date]])</f>
        <v>2</v>
      </c>
      <c r="Q6951" s="6">
        <f>YEAR(tbl_Sales[[#This Row],[Date]])</f>
        <v>2017</v>
      </c>
    </row>
    <row r="6952" spans="1:17" x14ac:dyDescent="0.25">
      <c r="A6952" s="1">
        <v>42791</v>
      </c>
      <c r="B6952">
        <v>2350000</v>
      </c>
      <c r="C6952" t="s">
        <v>2</v>
      </c>
      <c r="D6952" t="s">
        <v>12427</v>
      </c>
      <c r="E6952" t="s">
        <v>10</v>
      </c>
      <c r="F6952">
        <v>3079</v>
      </c>
      <c r="G6952">
        <v>4</v>
      </c>
      <c r="H6952">
        <v>2</v>
      </c>
      <c r="I6952">
        <v>2</v>
      </c>
      <c r="J6952">
        <v>638</v>
      </c>
      <c r="L6952" t="s">
        <v>7050</v>
      </c>
      <c r="M6952" t="s">
        <v>213</v>
      </c>
      <c r="N6952" t="s">
        <v>150</v>
      </c>
      <c r="O6952" s="6" t="str">
        <f>INDEX(lkp_Region,MATCH(tbl_Sales[[#This Row],[Suburb]],lkp_Suburb,0))</f>
        <v>Eastern Metropolitan</v>
      </c>
      <c r="P6952" s="6">
        <f>MONTH(tbl_Sales[[#This Row],[Date]])</f>
        <v>2</v>
      </c>
      <c r="Q6952" s="6">
        <f>YEAR(tbl_Sales[[#This Row],[Date]])</f>
        <v>2017</v>
      </c>
    </row>
    <row r="6953" spans="1:17" x14ac:dyDescent="0.25">
      <c r="A6953" s="1">
        <v>42792</v>
      </c>
      <c r="B6953">
        <v>430000</v>
      </c>
      <c r="C6953" t="s">
        <v>13</v>
      </c>
      <c r="D6953" t="s">
        <v>12429</v>
      </c>
      <c r="E6953" t="s">
        <v>5</v>
      </c>
      <c r="F6953">
        <v>3066</v>
      </c>
      <c r="G6953">
        <v>1</v>
      </c>
      <c r="H6953">
        <v>1</v>
      </c>
      <c r="I6953">
        <v>1</v>
      </c>
      <c r="J6953">
        <v>0</v>
      </c>
      <c r="L6953" t="s">
        <v>7051</v>
      </c>
      <c r="M6953" t="s">
        <v>216</v>
      </c>
      <c r="N6953" t="s">
        <v>8</v>
      </c>
      <c r="O6953" s="6" t="str">
        <f>INDEX(lkp_Region,MATCH(tbl_Sales[[#This Row],[Suburb]],lkp_Suburb,0))</f>
        <v>Northern Metropolitan</v>
      </c>
      <c r="P6953" s="6">
        <f>MONTH(tbl_Sales[[#This Row],[Date]])</f>
        <v>2</v>
      </c>
      <c r="Q6953" s="6">
        <f>YEAR(tbl_Sales[[#This Row],[Date]])</f>
        <v>2017</v>
      </c>
    </row>
    <row r="6954" spans="1:17" x14ac:dyDescent="0.25">
      <c r="A6954" s="1">
        <v>42792</v>
      </c>
      <c r="B6954">
        <v>492000</v>
      </c>
      <c r="C6954" t="s">
        <v>13</v>
      </c>
      <c r="D6954" t="s">
        <v>12428</v>
      </c>
      <c r="E6954" t="s">
        <v>10</v>
      </c>
      <c r="F6954">
        <v>3181</v>
      </c>
      <c r="G6954">
        <v>1</v>
      </c>
      <c r="H6954">
        <v>1</v>
      </c>
      <c r="I6954">
        <v>1</v>
      </c>
      <c r="J6954">
        <v>1768</v>
      </c>
      <c r="K6954">
        <v>1888</v>
      </c>
      <c r="L6954" t="s">
        <v>7052</v>
      </c>
      <c r="M6954" t="s">
        <v>302</v>
      </c>
      <c r="N6954" t="s">
        <v>76</v>
      </c>
      <c r="O6954" s="6" t="str">
        <f>INDEX(lkp_Region,MATCH(tbl_Sales[[#This Row],[Suburb]],lkp_Suburb,0))</f>
        <v>Southern Metropolitan</v>
      </c>
      <c r="P6954" s="6">
        <f>MONTH(tbl_Sales[[#This Row],[Date]])</f>
        <v>2</v>
      </c>
      <c r="Q6954" s="6">
        <f>YEAR(tbl_Sales[[#This Row],[Date]])</f>
        <v>2017</v>
      </c>
    </row>
    <row r="6955" spans="1:17" x14ac:dyDescent="0.25">
      <c r="A6955" s="1">
        <v>42792</v>
      </c>
      <c r="B6955">
        <v>2050000</v>
      </c>
      <c r="C6955" t="s">
        <v>2</v>
      </c>
      <c r="D6955" t="s">
        <v>12427</v>
      </c>
      <c r="E6955" t="s">
        <v>5</v>
      </c>
      <c r="F6955">
        <v>3181</v>
      </c>
      <c r="G6955">
        <v>4</v>
      </c>
      <c r="H6955">
        <v>2</v>
      </c>
      <c r="I6955">
        <v>1</v>
      </c>
      <c r="J6955">
        <v>321</v>
      </c>
      <c r="L6955" t="s">
        <v>7053</v>
      </c>
      <c r="M6955" t="s">
        <v>431</v>
      </c>
      <c r="N6955" t="s">
        <v>76</v>
      </c>
      <c r="O6955" s="6" t="str">
        <f>INDEX(lkp_Region,MATCH(tbl_Sales[[#This Row],[Suburb]],lkp_Suburb,0))</f>
        <v>Southern Metropolitan</v>
      </c>
      <c r="P6955" s="6">
        <f>MONTH(tbl_Sales[[#This Row],[Date]])</f>
        <v>2</v>
      </c>
      <c r="Q6955" s="6">
        <f>YEAR(tbl_Sales[[#This Row],[Date]])</f>
        <v>2017</v>
      </c>
    </row>
    <row r="6956" spans="1:17" x14ac:dyDescent="0.25">
      <c r="A6956" s="1">
        <v>42792</v>
      </c>
      <c r="B6956">
        <v>1055000</v>
      </c>
      <c r="C6956" t="s">
        <v>2</v>
      </c>
      <c r="D6956" t="s">
        <v>12425</v>
      </c>
      <c r="E6956" t="s">
        <v>10</v>
      </c>
      <c r="F6956">
        <v>3039</v>
      </c>
      <c r="G6956">
        <v>2</v>
      </c>
      <c r="H6956">
        <v>1</v>
      </c>
      <c r="I6956">
        <v>1</v>
      </c>
      <c r="J6956">
        <v>292</v>
      </c>
      <c r="L6956" t="s">
        <v>7054</v>
      </c>
      <c r="M6956" t="s">
        <v>242</v>
      </c>
      <c r="N6956" t="s">
        <v>49</v>
      </c>
      <c r="O6956" s="6" t="str">
        <f>INDEX(lkp_Region,MATCH(tbl_Sales[[#This Row],[Suburb]],lkp_Suburb,0))</f>
        <v>Western Metropolitan</v>
      </c>
      <c r="P6956" s="6">
        <f>MONTH(tbl_Sales[[#This Row],[Date]])</f>
        <v>2</v>
      </c>
      <c r="Q6956" s="6">
        <f>YEAR(tbl_Sales[[#This Row],[Date]])</f>
        <v>2017</v>
      </c>
    </row>
    <row r="6957" spans="1:17" x14ac:dyDescent="0.25">
      <c r="A6957" s="1">
        <v>42792</v>
      </c>
      <c r="B6957">
        <v>288000</v>
      </c>
      <c r="C6957" t="s">
        <v>13</v>
      </c>
      <c r="D6957" t="s">
        <v>12428</v>
      </c>
      <c r="E6957" t="s">
        <v>5</v>
      </c>
      <c r="F6957">
        <v>3012</v>
      </c>
      <c r="G6957">
        <v>1</v>
      </c>
      <c r="H6957">
        <v>1</v>
      </c>
      <c r="I6957">
        <v>1</v>
      </c>
      <c r="J6957">
        <v>628</v>
      </c>
      <c r="K6957">
        <v>1970</v>
      </c>
      <c r="L6957" t="s">
        <v>7055</v>
      </c>
      <c r="M6957" t="s">
        <v>53</v>
      </c>
      <c r="N6957" t="s">
        <v>21</v>
      </c>
      <c r="O6957" s="6" t="str">
        <f>INDEX(lkp_Region,MATCH(tbl_Sales[[#This Row],[Suburb]],lkp_Suburb,0))</f>
        <v>Western Metropolitan</v>
      </c>
      <c r="P6957" s="6">
        <f>MONTH(tbl_Sales[[#This Row],[Date]])</f>
        <v>2</v>
      </c>
      <c r="Q6957" s="6">
        <f>YEAR(tbl_Sales[[#This Row],[Date]])</f>
        <v>2017</v>
      </c>
    </row>
    <row r="6958" spans="1:17" x14ac:dyDescent="0.25">
      <c r="A6958" s="1">
        <v>42792</v>
      </c>
      <c r="B6958">
        <v>580000</v>
      </c>
      <c r="C6958" t="s">
        <v>13</v>
      </c>
      <c r="D6958" t="s">
        <v>12429</v>
      </c>
      <c r="E6958" t="s">
        <v>5</v>
      </c>
      <c r="F6958">
        <v>3161</v>
      </c>
      <c r="G6958">
        <v>2</v>
      </c>
      <c r="H6958">
        <v>1</v>
      </c>
      <c r="I6958">
        <v>1</v>
      </c>
      <c r="J6958">
        <v>934</v>
      </c>
      <c r="K6958">
        <v>2012</v>
      </c>
      <c r="L6958" t="s">
        <v>7056</v>
      </c>
      <c r="M6958" t="s">
        <v>338</v>
      </c>
      <c r="N6958" t="s">
        <v>57</v>
      </c>
      <c r="O6958" s="6" t="str">
        <f>INDEX(lkp_Region,MATCH(tbl_Sales[[#This Row],[Suburb]],lkp_Suburb,0))</f>
        <v>Southern Metropolitan</v>
      </c>
      <c r="P6958" s="6">
        <f>MONTH(tbl_Sales[[#This Row],[Date]])</f>
        <v>2</v>
      </c>
      <c r="Q6958" s="6">
        <f>YEAR(tbl_Sales[[#This Row],[Date]])</f>
        <v>2017</v>
      </c>
    </row>
    <row r="6959" spans="1:17" x14ac:dyDescent="0.25">
      <c r="A6959" s="1">
        <v>42792</v>
      </c>
      <c r="B6959">
        <v>981000</v>
      </c>
      <c r="C6959" t="s">
        <v>2</v>
      </c>
      <c r="D6959" t="s">
        <v>12429</v>
      </c>
      <c r="E6959" t="s">
        <v>10</v>
      </c>
      <c r="F6959">
        <v>3204</v>
      </c>
      <c r="G6959">
        <v>2</v>
      </c>
      <c r="H6959">
        <v>1</v>
      </c>
      <c r="I6959">
        <v>1</v>
      </c>
      <c r="J6959">
        <v>533</v>
      </c>
      <c r="L6959" t="s">
        <v>7057</v>
      </c>
      <c r="M6959" t="s">
        <v>63</v>
      </c>
      <c r="N6959" t="s">
        <v>57</v>
      </c>
      <c r="O6959" s="6" t="str">
        <f>INDEX(lkp_Region,MATCH(tbl_Sales[[#This Row],[Suburb]],lkp_Suburb,0))</f>
        <v>Southern Metropolitan</v>
      </c>
      <c r="P6959" s="6">
        <f>MONTH(tbl_Sales[[#This Row],[Date]])</f>
        <v>2</v>
      </c>
      <c r="Q6959" s="6">
        <f>YEAR(tbl_Sales[[#This Row],[Date]])</f>
        <v>2017</v>
      </c>
    </row>
    <row r="6960" spans="1:17" x14ac:dyDescent="0.25">
      <c r="A6960" s="1">
        <v>42792</v>
      </c>
      <c r="B6960">
        <v>1447000</v>
      </c>
      <c r="C6960" t="s">
        <v>2</v>
      </c>
      <c r="D6960" t="s">
        <v>12427</v>
      </c>
      <c r="E6960" t="s">
        <v>10</v>
      </c>
      <c r="F6960">
        <v>3187</v>
      </c>
      <c r="G6960">
        <v>4</v>
      </c>
      <c r="H6960">
        <v>1</v>
      </c>
      <c r="I6960">
        <v>2</v>
      </c>
      <c r="J6960">
        <v>590</v>
      </c>
      <c r="L6960" t="s">
        <v>7058</v>
      </c>
      <c r="M6960" t="s">
        <v>346</v>
      </c>
      <c r="N6960" t="s">
        <v>107</v>
      </c>
      <c r="O6960" s="6" t="str">
        <f>INDEX(lkp_Region,MATCH(tbl_Sales[[#This Row],[Suburb]],lkp_Suburb,0))</f>
        <v>Southern Metropolitan</v>
      </c>
      <c r="P6960" s="6">
        <f>MONTH(tbl_Sales[[#This Row],[Date]])</f>
        <v>2</v>
      </c>
      <c r="Q6960" s="6">
        <f>YEAR(tbl_Sales[[#This Row],[Date]])</f>
        <v>2017</v>
      </c>
    </row>
    <row r="6961" spans="1:17" x14ac:dyDescent="0.25">
      <c r="A6961" s="1">
        <v>42793</v>
      </c>
      <c r="B6961">
        <v>900000</v>
      </c>
      <c r="C6961" t="s">
        <v>51</v>
      </c>
      <c r="D6961" t="s">
        <v>12430</v>
      </c>
      <c r="E6961" t="s">
        <v>10</v>
      </c>
      <c r="F6961">
        <v>3067</v>
      </c>
      <c r="G6961">
        <v>3</v>
      </c>
      <c r="H6961">
        <v>2</v>
      </c>
      <c r="I6961">
        <v>2</v>
      </c>
      <c r="J6961">
        <v>0</v>
      </c>
      <c r="K6961">
        <v>2010</v>
      </c>
      <c r="L6961" t="s">
        <v>7059</v>
      </c>
      <c r="M6961" t="s">
        <v>38</v>
      </c>
      <c r="N6961" t="s">
        <v>8</v>
      </c>
      <c r="O6961" s="6" t="str">
        <f>INDEX(lkp_Region,MATCH(tbl_Sales[[#This Row],[Suburb]],lkp_Suburb,0))</f>
        <v>Northern Metropolitan</v>
      </c>
      <c r="P6961" s="6">
        <f>MONTH(tbl_Sales[[#This Row],[Date]])</f>
        <v>2</v>
      </c>
      <c r="Q6961" s="6">
        <f>YEAR(tbl_Sales[[#This Row],[Date]])</f>
        <v>2017</v>
      </c>
    </row>
    <row r="6962" spans="1:17" x14ac:dyDescent="0.25">
      <c r="A6962" s="1">
        <v>42793</v>
      </c>
      <c r="B6962">
        <v>1400000</v>
      </c>
      <c r="C6962" t="s">
        <v>2</v>
      </c>
      <c r="D6962" t="s">
        <v>12427</v>
      </c>
      <c r="E6962" t="s">
        <v>5</v>
      </c>
      <c r="F6962">
        <v>3141</v>
      </c>
      <c r="G6962">
        <v>3</v>
      </c>
      <c r="H6962">
        <v>2</v>
      </c>
      <c r="I6962">
        <v>2</v>
      </c>
      <c r="J6962">
        <v>0</v>
      </c>
      <c r="K6962">
        <v>2005</v>
      </c>
      <c r="L6962" t="s">
        <v>7060</v>
      </c>
      <c r="M6962" t="s">
        <v>111</v>
      </c>
      <c r="N6962" t="s">
        <v>76</v>
      </c>
      <c r="O6962" s="6" t="str">
        <f>INDEX(lkp_Region,MATCH(tbl_Sales[[#This Row],[Suburb]],lkp_Suburb,0))</f>
        <v>Southern Metropolitan</v>
      </c>
      <c r="P6962" s="6">
        <f>MONTH(tbl_Sales[[#This Row],[Date]])</f>
        <v>2</v>
      </c>
      <c r="Q6962" s="6">
        <f>YEAR(tbl_Sales[[#This Row],[Date]])</f>
        <v>2017</v>
      </c>
    </row>
    <row r="6963" spans="1:17" x14ac:dyDescent="0.25">
      <c r="A6963" s="1">
        <v>42793</v>
      </c>
      <c r="B6963">
        <v>3660000</v>
      </c>
      <c r="C6963" t="s">
        <v>2</v>
      </c>
      <c r="D6963" t="s">
        <v>12429</v>
      </c>
      <c r="E6963" t="s">
        <v>10</v>
      </c>
      <c r="F6963">
        <v>3143</v>
      </c>
      <c r="G6963">
        <v>4</v>
      </c>
      <c r="H6963">
        <v>3</v>
      </c>
      <c r="I6963">
        <v>2</v>
      </c>
      <c r="J6963">
        <v>421</v>
      </c>
      <c r="L6963" t="s">
        <v>7061</v>
      </c>
      <c r="M6963" t="s">
        <v>283</v>
      </c>
      <c r="N6963" t="s">
        <v>76</v>
      </c>
      <c r="O6963" s="6" t="str">
        <f>INDEX(lkp_Region,MATCH(tbl_Sales[[#This Row],[Suburb]],lkp_Suburb,0))</f>
        <v>Southern Metropolitan</v>
      </c>
      <c r="P6963" s="6">
        <f>MONTH(tbl_Sales[[#This Row],[Date]])</f>
        <v>2</v>
      </c>
      <c r="Q6963" s="6">
        <f>YEAR(tbl_Sales[[#This Row],[Date]])</f>
        <v>2017</v>
      </c>
    </row>
    <row r="6964" spans="1:17" x14ac:dyDescent="0.25">
      <c r="A6964" s="1">
        <v>42793</v>
      </c>
      <c r="B6964">
        <v>955000</v>
      </c>
      <c r="C6964" t="s">
        <v>13</v>
      </c>
      <c r="D6964" t="s">
        <v>12429</v>
      </c>
      <c r="E6964" t="s">
        <v>10</v>
      </c>
      <c r="F6964">
        <v>3184</v>
      </c>
      <c r="G6964">
        <v>2</v>
      </c>
      <c r="H6964">
        <v>1</v>
      </c>
      <c r="I6964">
        <v>1</v>
      </c>
      <c r="J6964">
        <v>2925</v>
      </c>
      <c r="L6964" t="s">
        <v>7062</v>
      </c>
      <c r="M6964" t="s">
        <v>58</v>
      </c>
      <c r="N6964" t="s">
        <v>26</v>
      </c>
      <c r="O6964" s="6" t="str">
        <f>INDEX(lkp_Region,MATCH(tbl_Sales[[#This Row],[Suburb]],lkp_Suburb,0))</f>
        <v>Southern Metropolitan</v>
      </c>
      <c r="P6964" s="6">
        <f>MONTH(tbl_Sales[[#This Row],[Date]])</f>
        <v>2</v>
      </c>
      <c r="Q6964" s="6">
        <f>YEAR(tbl_Sales[[#This Row],[Date]])</f>
        <v>2017</v>
      </c>
    </row>
    <row r="6965" spans="1:17" x14ac:dyDescent="0.25">
      <c r="A6965" s="1">
        <v>42793</v>
      </c>
      <c r="B6965">
        <v>2455000</v>
      </c>
      <c r="C6965" t="s">
        <v>2</v>
      </c>
      <c r="D6965" t="s">
        <v>12427</v>
      </c>
      <c r="E6965" t="s">
        <v>10</v>
      </c>
      <c r="F6965">
        <v>3182</v>
      </c>
      <c r="G6965">
        <v>4</v>
      </c>
      <c r="H6965">
        <v>1</v>
      </c>
      <c r="I6965">
        <v>1</v>
      </c>
      <c r="J6965">
        <v>300</v>
      </c>
      <c r="L6965" t="s">
        <v>7063</v>
      </c>
      <c r="M6965" t="s">
        <v>156</v>
      </c>
      <c r="N6965" t="s">
        <v>26</v>
      </c>
      <c r="O6965" s="6" t="str">
        <f>INDEX(lkp_Region,MATCH(tbl_Sales[[#This Row],[Suburb]],lkp_Suburb,0))</f>
        <v>Southern Metropolitan</v>
      </c>
      <c r="P6965" s="6">
        <f>MONTH(tbl_Sales[[#This Row],[Date]])</f>
        <v>2</v>
      </c>
      <c r="Q6965" s="6">
        <f>YEAR(tbl_Sales[[#This Row],[Date]])</f>
        <v>2017</v>
      </c>
    </row>
    <row r="6966" spans="1:17" x14ac:dyDescent="0.25">
      <c r="A6966" s="1">
        <v>42793</v>
      </c>
      <c r="B6966">
        <v>550000</v>
      </c>
      <c r="C6966" t="s">
        <v>2</v>
      </c>
      <c r="D6966" t="s">
        <v>12428</v>
      </c>
      <c r="E6966" t="s">
        <v>10</v>
      </c>
      <c r="F6966">
        <v>3058</v>
      </c>
      <c r="G6966">
        <v>2</v>
      </c>
      <c r="H6966">
        <v>1</v>
      </c>
      <c r="I6966">
        <v>1</v>
      </c>
      <c r="J6966">
        <v>0</v>
      </c>
      <c r="L6966" t="s">
        <v>7064</v>
      </c>
      <c r="M6966" t="s">
        <v>41</v>
      </c>
      <c r="N6966" t="s">
        <v>18</v>
      </c>
      <c r="O6966" s="6" t="str">
        <f>INDEX(lkp_Region,MATCH(tbl_Sales[[#This Row],[Suburb]],lkp_Suburb,0))</f>
        <v>Northern Metropolitan</v>
      </c>
      <c r="P6966" s="6">
        <f>MONTH(tbl_Sales[[#This Row],[Date]])</f>
        <v>2</v>
      </c>
      <c r="Q6966" s="6">
        <f>YEAR(tbl_Sales[[#This Row],[Date]])</f>
        <v>2017</v>
      </c>
    </row>
    <row r="6967" spans="1:17" x14ac:dyDescent="0.25">
      <c r="A6967" s="1">
        <v>42793</v>
      </c>
      <c r="B6967">
        <v>600000</v>
      </c>
      <c r="C6967" t="s">
        <v>51</v>
      </c>
      <c r="D6967" t="s">
        <v>12428</v>
      </c>
      <c r="E6967" t="s">
        <v>10</v>
      </c>
      <c r="F6967">
        <v>3058</v>
      </c>
      <c r="G6967">
        <v>3</v>
      </c>
      <c r="H6967">
        <v>1</v>
      </c>
      <c r="I6967">
        <v>1</v>
      </c>
      <c r="J6967">
        <v>102</v>
      </c>
      <c r="K6967">
        <v>1976</v>
      </c>
      <c r="L6967" t="s">
        <v>7065</v>
      </c>
      <c r="M6967" t="s">
        <v>41</v>
      </c>
      <c r="N6967" t="s">
        <v>18</v>
      </c>
      <c r="O6967" s="6" t="str">
        <f>INDEX(lkp_Region,MATCH(tbl_Sales[[#This Row],[Suburb]],lkp_Suburb,0))</f>
        <v>Northern Metropolitan</v>
      </c>
      <c r="P6967" s="6">
        <f>MONTH(tbl_Sales[[#This Row],[Date]])</f>
        <v>2</v>
      </c>
      <c r="Q6967" s="6">
        <f>YEAR(tbl_Sales[[#This Row],[Date]])</f>
        <v>2017</v>
      </c>
    </row>
    <row r="6968" spans="1:17" x14ac:dyDescent="0.25">
      <c r="A6968" s="1">
        <v>42793</v>
      </c>
      <c r="B6968">
        <v>995000</v>
      </c>
      <c r="C6968" t="s">
        <v>13</v>
      </c>
      <c r="D6968" t="s">
        <v>12425</v>
      </c>
      <c r="E6968" t="s">
        <v>10</v>
      </c>
      <c r="F6968">
        <v>3003</v>
      </c>
      <c r="G6968">
        <v>3</v>
      </c>
      <c r="H6968">
        <v>1</v>
      </c>
      <c r="I6968">
        <v>1</v>
      </c>
      <c r="J6968">
        <v>0</v>
      </c>
      <c r="K6968">
        <v>1940</v>
      </c>
      <c r="L6968" t="s">
        <v>7066</v>
      </c>
      <c r="M6968" t="s">
        <v>686</v>
      </c>
      <c r="N6968" t="s">
        <v>88</v>
      </c>
      <c r="O6968" s="6" t="str">
        <f>INDEX(lkp_Region,MATCH(tbl_Sales[[#This Row],[Suburb]],lkp_Suburb,0))</f>
        <v>Northern Metropolitan</v>
      </c>
      <c r="P6968" s="6">
        <f>MONTH(tbl_Sales[[#This Row],[Date]])</f>
        <v>2</v>
      </c>
      <c r="Q6968" s="6">
        <f>YEAR(tbl_Sales[[#This Row],[Date]])</f>
        <v>2017</v>
      </c>
    </row>
    <row r="6969" spans="1:17" x14ac:dyDescent="0.25">
      <c r="A6969" s="1">
        <v>42793</v>
      </c>
      <c r="B6969">
        <v>210000</v>
      </c>
      <c r="C6969" t="s">
        <v>13</v>
      </c>
      <c r="D6969" t="s">
        <v>12431</v>
      </c>
      <c r="E6969" t="s">
        <v>10</v>
      </c>
      <c r="F6969">
        <v>3012</v>
      </c>
      <c r="G6969">
        <v>1</v>
      </c>
      <c r="H6969">
        <v>1</v>
      </c>
      <c r="I6969">
        <v>1</v>
      </c>
      <c r="J6969">
        <v>0</v>
      </c>
      <c r="K6969">
        <v>1970</v>
      </c>
      <c r="L6969" t="s">
        <v>7067</v>
      </c>
      <c r="M6969" t="s">
        <v>336</v>
      </c>
      <c r="N6969" t="s">
        <v>21</v>
      </c>
      <c r="O6969" s="6" t="str">
        <f>INDEX(lkp_Region,MATCH(tbl_Sales[[#This Row],[Suburb]],lkp_Suburb,0))</f>
        <v>Western Metropolitan</v>
      </c>
      <c r="P6969" s="6">
        <f>MONTH(tbl_Sales[[#This Row],[Date]])</f>
        <v>2</v>
      </c>
      <c r="Q6969" s="6">
        <f>YEAR(tbl_Sales[[#This Row],[Date]])</f>
        <v>2017</v>
      </c>
    </row>
    <row r="6970" spans="1:17" x14ac:dyDescent="0.25">
      <c r="A6970" s="1">
        <v>42793</v>
      </c>
      <c r="B6970">
        <v>425000</v>
      </c>
      <c r="C6970" t="s">
        <v>13</v>
      </c>
      <c r="D6970" t="s">
        <v>12429</v>
      </c>
      <c r="E6970" t="s">
        <v>5</v>
      </c>
      <c r="F6970">
        <v>3072</v>
      </c>
      <c r="G6970">
        <v>2</v>
      </c>
      <c r="H6970">
        <v>2</v>
      </c>
      <c r="I6970">
        <v>1</v>
      </c>
      <c r="J6970">
        <v>1485</v>
      </c>
      <c r="K6970">
        <v>2010</v>
      </c>
      <c r="L6970" t="s">
        <v>7068</v>
      </c>
      <c r="M6970" t="s">
        <v>97</v>
      </c>
      <c r="N6970" t="s">
        <v>62</v>
      </c>
      <c r="O6970" s="6" t="str">
        <f>INDEX(lkp_Region,MATCH(tbl_Sales[[#This Row],[Suburb]],lkp_Suburb,0))</f>
        <v>Northern Metropolitan</v>
      </c>
      <c r="P6970" s="6">
        <f>MONTH(tbl_Sales[[#This Row],[Date]])</f>
        <v>2</v>
      </c>
      <c r="Q6970" s="6">
        <f>YEAR(tbl_Sales[[#This Row],[Date]])</f>
        <v>2017</v>
      </c>
    </row>
    <row r="6971" spans="1:17" x14ac:dyDescent="0.25">
      <c r="A6971" s="1">
        <v>42793</v>
      </c>
      <c r="B6971">
        <v>885000</v>
      </c>
      <c r="C6971" t="s">
        <v>2</v>
      </c>
      <c r="D6971" t="s">
        <v>12428</v>
      </c>
      <c r="E6971" t="s">
        <v>10</v>
      </c>
      <c r="F6971">
        <v>3073</v>
      </c>
      <c r="G6971">
        <v>3</v>
      </c>
      <c r="H6971">
        <v>1</v>
      </c>
      <c r="I6971">
        <v>2</v>
      </c>
      <c r="J6971">
        <v>518</v>
      </c>
      <c r="L6971" t="s">
        <v>7069</v>
      </c>
      <c r="M6971" t="s">
        <v>93</v>
      </c>
      <c r="N6971" t="s">
        <v>62</v>
      </c>
      <c r="O6971" s="6" t="str">
        <f>INDEX(lkp_Region,MATCH(tbl_Sales[[#This Row],[Suburb]],lkp_Suburb,0))</f>
        <v>Northern Metropolitan</v>
      </c>
      <c r="P6971" s="6">
        <f>MONTH(tbl_Sales[[#This Row],[Date]])</f>
        <v>2</v>
      </c>
      <c r="Q6971" s="6">
        <f>YEAR(tbl_Sales[[#This Row],[Date]])</f>
        <v>2017</v>
      </c>
    </row>
    <row r="6972" spans="1:17" x14ac:dyDescent="0.25">
      <c r="A6972" s="1">
        <v>42793</v>
      </c>
      <c r="B6972">
        <v>450000</v>
      </c>
      <c r="C6972" t="s">
        <v>13</v>
      </c>
      <c r="D6972" t="s">
        <v>12429</v>
      </c>
      <c r="E6972" t="s">
        <v>5</v>
      </c>
      <c r="F6972">
        <v>3188</v>
      </c>
      <c r="G6972">
        <v>2</v>
      </c>
      <c r="H6972">
        <v>2</v>
      </c>
      <c r="I6972">
        <v>1</v>
      </c>
      <c r="J6972">
        <v>0</v>
      </c>
      <c r="K6972">
        <v>2007</v>
      </c>
      <c r="L6972" t="s">
        <v>7070</v>
      </c>
      <c r="M6972" t="s">
        <v>176</v>
      </c>
      <c r="N6972" t="s">
        <v>107</v>
      </c>
      <c r="O6972" s="6" t="str">
        <f>INDEX(lkp_Region,MATCH(tbl_Sales[[#This Row],[Suburb]],lkp_Suburb,0))</f>
        <v>Southern Metropolitan</v>
      </c>
      <c r="P6972" s="6">
        <f>MONTH(tbl_Sales[[#This Row],[Date]])</f>
        <v>2</v>
      </c>
      <c r="Q6972" s="6">
        <f>YEAR(tbl_Sales[[#This Row],[Date]])</f>
        <v>2017</v>
      </c>
    </row>
    <row r="6973" spans="1:17" x14ac:dyDescent="0.25">
      <c r="A6973" s="1">
        <v>42794</v>
      </c>
      <c r="B6973">
        <v>1435000</v>
      </c>
      <c r="C6973" t="s">
        <v>2</v>
      </c>
      <c r="D6973" t="s">
        <v>12429</v>
      </c>
      <c r="E6973" t="s">
        <v>10</v>
      </c>
      <c r="F6973">
        <v>3121</v>
      </c>
      <c r="G6973">
        <v>3</v>
      </c>
      <c r="H6973">
        <v>1</v>
      </c>
      <c r="I6973">
        <v>0</v>
      </c>
      <c r="J6973">
        <v>182</v>
      </c>
      <c r="K6973">
        <v>1890</v>
      </c>
      <c r="L6973" t="s">
        <v>7071</v>
      </c>
      <c r="M6973" t="s">
        <v>1350</v>
      </c>
      <c r="N6973" t="s">
        <v>8</v>
      </c>
      <c r="O6973" s="6" t="str">
        <f>INDEX(lkp_Region,MATCH(tbl_Sales[[#This Row],[Suburb]],lkp_Suburb,0))</f>
        <v>Northern Metropolitan</v>
      </c>
      <c r="P6973" s="6">
        <f>MONTH(tbl_Sales[[#This Row],[Date]])</f>
        <v>2</v>
      </c>
      <c r="Q6973" s="6">
        <f>YEAR(tbl_Sales[[#This Row],[Date]])</f>
        <v>2017</v>
      </c>
    </row>
    <row r="6974" spans="1:17" x14ac:dyDescent="0.25">
      <c r="A6974" s="1">
        <v>42794</v>
      </c>
      <c r="B6974">
        <v>740000</v>
      </c>
      <c r="C6974" t="s">
        <v>13</v>
      </c>
      <c r="D6974" t="s">
        <v>12427</v>
      </c>
      <c r="E6974" t="s">
        <v>10</v>
      </c>
      <c r="F6974">
        <v>3144</v>
      </c>
      <c r="G6974">
        <v>2</v>
      </c>
      <c r="H6974">
        <v>1</v>
      </c>
      <c r="I6974">
        <v>1</v>
      </c>
      <c r="J6974">
        <v>0</v>
      </c>
      <c r="K6974">
        <v>1967</v>
      </c>
      <c r="L6974" t="s">
        <v>7072</v>
      </c>
      <c r="M6974" t="s">
        <v>388</v>
      </c>
      <c r="N6974" t="s">
        <v>76</v>
      </c>
      <c r="O6974" s="6" t="str">
        <f>INDEX(lkp_Region,MATCH(tbl_Sales[[#This Row],[Suburb]],lkp_Suburb,0))</f>
        <v>Southern Metropolitan</v>
      </c>
      <c r="P6974" s="6">
        <f>MONTH(tbl_Sales[[#This Row],[Date]])</f>
        <v>2</v>
      </c>
      <c r="Q6974" s="6">
        <f>YEAR(tbl_Sales[[#This Row],[Date]])</f>
        <v>2017</v>
      </c>
    </row>
    <row r="6975" spans="1:17" x14ac:dyDescent="0.25">
      <c r="A6975" s="1">
        <v>42794</v>
      </c>
      <c r="B6975">
        <v>876000</v>
      </c>
      <c r="C6975" t="s">
        <v>13</v>
      </c>
      <c r="D6975" t="s">
        <v>12429</v>
      </c>
      <c r="E6975" t="s">
        <v>10</v>
      </c>
      <c r="F6975">
        <v>3142</v>
      </c>
      <c r="G6975">
        <v>2</v>
      </c>
      <c r="H6975">
        <v>1</v>
      </c>
      <c r="I6975">
        <v>1</v>
      </c>
      <c r="J6975">
        <v>649</v>
      </c>
      <c r="K6975">
        <v>1935</v>
      </c>
      <c r="L6975" t="s">
        <v>7073</v>
      </c>
      <c r="M6975" t="s">
        <v>109</v>
      </c>
      <c r="N6975" t="s">
        <v>76</v>
      </c>
      <c r="O6975" s="6" t="str">
        <f>INDEX(lkp_Region,MATCH(tbl_Sales[[#This Row],[Suburb]],lkp_Suburb,0))</f>
        <v>Southern Metropolitan</v>
      </c>
      <c r="P6975" s="6">
        <f>MONTH(tbl_Sales[[#This Row],[Date]])</f>
        <v>2</v>
      </c>
      <c r="Q6975" s="6">
        <f>YEAR(tbl_Sales[[#This Row],[Date]])</f>
        <v>2017</v>
      </c>
    </row>
    <row r="6976" spans="1:17" x14ac:dyDescent="0.25">
      <c r="A6976" s="1">
        <v>42794</v>
      </c>
      <c r="B6976">
        <v>770000</v>
      </c>
      <c r="C6976" t="s">
        <v>2</v>
      </c>
      <c r="D6976" t="s">
        <v>12428</v>
      </c>
      <c r="E6976" t="s">
        <v>10</v>
      </c>
      <c r="F6976">
        <v>3205</v>
      </c>
      <c r="G6976">
        <v>3</v>
      </c>
      <c r="H6976">
        <v>2</v>
      </c>
      <c r="I6976">
        <v>1</v>
      </c>
      <c r="J6976">
        <v>2325</v>
      </c>
      <c r="L6976" t="s">
        <v>7074</v>
      </c>
      <c r="M6976" t="s">
        <v>185</v>
      </c>
      <c r="N6976" t="s">
        <v>26</v>
      </c>
      <c r="O6976" s="6" t="str">
        <f>INDEX(lkp_Region,MATCH(tbl_Sales[[#This Row],[Suburb]],lkp_Suburb,0))</f>
        <v>Southern Metropolitan</v>
      </c>
      <c r="P6976" s="6">
        <f>MONTH(tbl_Sales[[#This Row],[Date]])</f>
        <v>2</v>
      </c>
      <c r="Q6976" s="6">
        <f>YEAR(tbl_Sales[[#This Row],[Date]])</f>
        <v>2017</v>
      </c>
    </row>
    <row r="6977" spans="1:17" x14ac:dyDescent="0.25">
      <c r="A6977" s="1">
        <v>42794</v>
      </c>
      <c r="B6977">
        <v>808000</v>
      </c>
      <c r="C6977" t="s">
        <v>2</v>
      </c>
      <c r="D6977" t="s">
        <v>12427</v>
      </c>
      <c r="E6977" t="s">
        <v>10</v>
      </c>
      <c r="F6977">
        <v>3182</v>
      </c>
      <c r="G6977">
        <v>2</v>
      </c>
      <c r="H6977">
        <v>1</v>
      </c>
      <c r="I6977">
        <v>0</v>
      </c>
      <c r="J6977">
        <v>124</v>
      </c>
      <c r="K6977">
        <v>1908</v>
      </c>
      <c r="L6977" t="s">
        <v>7075</v>
      </c>
      <c r="M6977" t="s">
        <v>156</v>
      </c>
      <c r="N6977" t="s">
        <v>26</v>
      </c>
      <c r="O6977" s="6" t="str">
        <f>INDEX(lkp_Region,MATCH(tbl_Sales[[#This Row],[Suburb]],lkp_Suburb,0))</f>
        <v>Southern Metropolitan</v>
      </c>
      <c r="P6977" s="6">
        <f>MONTH(tbl_Sales[[#This Row],[Date]])</f>
        <v>2</v>
      </c>
      <c r="Q6977" s="6">
        <f>YEAR(tbl_Sales[[#This Row],[Date]])</f>
        <v>2017</v>
      </c>
    </row>
    <row r="6978" spans="1:17" x14ac:dyDescent="0.25">
      <c r="A6978" s="1">
        <v>42794</v>
      </c>
      <c r="B6978">
        <v>1436000</v>
      </c>
      <c r="C6978" t="s">
        <v>2</v>
      </c>
      <c r="D6978" t="s">
        <v>12433</v>
      </c>
      <c r="E6978" t="s">
        <v>10</v>
      </c>
      <c r="F6978">
        <v>3206</v>
      </c>
      <c r="G6978">
        <v>2</v>
      </c>
      <c r="H6978">
        <v>1</v>
      </c>
      <c r="I6978">
        <v>0</v>
      </c>
      <c r="J6978">
        <v>130</v>
      </c>
      <c r="K6978">
        <v>1900</v>
      </c>
      <c r="L6978" t="s">
        <v>7076</v>
      </c>
      <c r="M6978" t="s">
        <v>113</v>
      </c>
      <c r="N6978" t="s">
        <v>26</v>
      </c>
      <c r="O6978" s="6" t="str">
        <f>INDEX(lkp_Region,MATCH(tbl_Sales[[#This Row],[Suburb]],lkp_Suburb,0))</f>
        <v>Southern Metropolitan</v>
      </c>
      <c r="P6978" s="6">
        <f>MONTH(tbl_Sales[[#This Row],[Date]])</f>
        <v>2</v>
      </c>
      <c r="Q6978" s="6">
        <f>YEAR(tbl_Sales[[#This Row],[Date]])</f>
        <v>2017</v>
      </c>
    </row>
    <row r="6979" spans="1:17" x14ac:dyDescent="0.25">
      <c r="A6979" s="1">
        <v>42794</v>
      </c>
      <c r="B6979">
        <v>400500</v>
      </c>
      <c r="C6979" t="s">
        <v>13</v>
      </c>
      <c r="D6979" t="s">
        <v>12427</v>
      </c>
      <c r="E6979" t="s">
        <v>5</v>
      </c>
      <c r="F6979">
        <v>3055</v>
      </c>
      <c r="G6979">
        <v>2</v>
      </c>
      <c r="H6979">
        <v>1</v>
      </c>
      <c r="I6979">
        <v>1</v>
      </c>
      <c r="J6979">
        <v>0</v>
      </c>
      <c r="K6979">
        <v>2013</v>
      </c>
      <c r="L6979" t="s">
        <v>7077</v>
      </c>
      <c r="M6979" t="s">
        <v>80</v>
      </c>
      <c r="N6979" t="s">
        <v>18</v>
      </c>
      <c r="O6979" s="6" t="str">
        <f>INDEX(lkp_Region,MATCH(tbl_Sales[[#This Row],[Suburb]],lkp_Suburb,0))</f>
        <v>Northern Metropolitan</v>
      </c>
      <c r="P6979" s="6">
        <f>MONTH(tbl_Sales[[#This Row],[Date]])</f>
        <v>2</v>
      </c>
      <c r="Q6979" s="6">
        <f>YEAR(tbl_Sales[[#This Row],[Date]])</f>
        <v>2017</v>
      </c>
    </row>
    <row r="6980" spans="1:17" x14ac:dyDescent="0.25">
      <c r="A6980" s="1">
        <v>42794</v>
      </c>
      <c r="B6980">
        <v>500000</v>
      </c>
      <c r="C6980" t="s">
        <v>2</v>
      </c>
      <c r="D6980" t="s">
        <v>12427</v>
      </c>
      <c r="E6980" t="s">
        <v>5</v>
      </c>
      <c r="F6980">
        <v>3046</v>
      </c>
      <c r="G6980">
        <v>3</v>
      </c>
      <c r="H6980">
        <v>1</v>
      </c>
      <c r="I6980">
        <v>4</v>
      </c>
      <c r="J6980">
        <v>677</v>
      </c>
      <c r="L6980" t="s">
        <v>7078</v>
      </c>
      <c r="M6980" t="s">
        <v>78</v>
      </c>
      <c r="N6980" t="s">
        <v>18</v>
      </c>
      <c r="O6980" s="6" t="str">
        <f>INDEX(lkp_Region,MATCH(tbl_Sales[[#This Row],[Suburb]],lkp_Suburb,0))</f>
        <v>Northern Metropolitan</v>
      </c>
      <c r="P6980" s="6">
        <f>MONTH(tbl_Sales[[#This Row],[Date]])</f>
        <v>2</v>
      </c>
      <c r="Q6980" s="6">
        <f>YEAR(tbl_Sales[[#This Row],[Date]])</f>
        <v>2017</v>
      </c>
    </row>
    <row r="6981" spans="1:17" x14ac:dyDescent="0.25">
      <c r="A6981" s="1">
        <v>42794</v>
      </c>
      <c r="B6981">
        <v>790000</v>
      </c>
      <c r="C6981" t="s">
        <v>2</v>
      </c>
      <c r="D6981" t="s">
        <v>12427</v>
      </c>
      <c r="E6981" t="s">
        <v>10</v>
      </c>
      <c r="F6981">
        <v>3042</v>
      </c>
      <c r="G6981">
        <v>3</v>
      </c>
      <c r="H6981">
        <v>1</v>
      </c>
      <c r="I6981">
        <v>3</v>
      </c>
      <c r="J6981">
        <v>614</v>
      </c>
      <c r="L6981" t="s">
        <v>7079</v>
      </c>
      <c r="M6981" t="s">
        <v>330</v>
      </c>
      <c r="N6981" t="s">
        <v>49</v>
      </c>
      <c r="O6981" s="6" t="str">
        <f>INDEX(lkp_Region,MATCH(tbl_Sales[[#This Row],[Suburb]],lkp_Suburb,0))</f>
        <v>Western Metropolitan</v>
      </c>
      <c r="P6981" s="6">
        <f>MONTH(tbl_Sales[[#This Row],[Date]])</f>
        <v>2</v>
      </c>
      <c r="Q6981" s="6">
        <f>YEAR(tbl_Sales[[#This Row],[Date]])</f>
        <v>2017</v>
      </c>
    </row>
    <row r="6982" spans="1:17" x14ac:dyDescent="0.25">
      <c r="A6982" s="1">
        <v>42794</v>
      </c>
      <c r="B6982">
        <v>1275000</v>
      </c>
      <c r="C6982" t="s">
        <v>2</v>
      </c>
      <c r="D6982" t="s">
        <v>12427</v>
      </c>
      <c r="E6982" t="s">
        <v>10</v>
      </c>
      <c r="F6982">
        <v>3039</v>
      </c>
      <c r="G6982">
        <v>4</v>
      </c>
      <c r="H6982">
        <v>2</v>
      </c>
      <c r="I6982">
        <v>1</v>
      </c>
      <c r="J6982">
        <v>627</v>
      </c>
      <c r="L6982" t="s">
        <v>7080</v>
      </c>
      <c r="M6982" t="s">
        <v>242</v>
      </c>
      <c r="N6982" t="s">
        <v>49</v>
      </c>
      <c r="O6982" s="6" t="str">
        <f>INDEX(lkp_Region,MATCH(tbl_Sales[[#This Row],[Suburb]],lkp_Suburb,0))</f>
        <v>Western Metropolitan</v>
      </c>
      <c r="P6982" s="6">
        <f>MONTH(tbl_Sales[[#This Row],[Date]])</f>
        <v>2</v>
      </c>
      <c r="Q6982" s="6">
        <f>YEAR(tbl_Sales[[#This Row],[Date]])</f>
        <v>2017</v>
      </c>
    </row>
    <row r="6983" spans="1:17" x14ac:dyDescent="0.25">
      <c r="A6983" s="1">
        <v>42794</v>
      </c>
      <c r="B6983">
        <v>695000</v>
      </c>
      <c r="C6983" t="s">
        <v>13</v>
      </c>
      <c r="D6983" t="s">
        <v>12425</v>
      </c>
      <c r="E6983" t="s">
        <v>5</v>
      </c>
      <c r="F6983">
        <v>3141</v>
      </c>
      <c r="G6983">
        <v>2</v>
      </c>
      <c r="H6983">
        <v>1</v>
      </c>
      <c r="I6983">
        <v>0</v>
      </c>
      <c r="J6983">
        <v>0</v>
      </c>
      <c r="K6983">
        <v>1930</v>
      </c>
      <c r="L6983" t="s">
        <v>7081</v>
      </c>
      <c r="M6983" t="s">
        <v>111</v>
      </c>
      <c r="N6983" t="s">
        <v>88</v>
      </c>
      <c r="O6983" s="6" t="str">
        <f>INDEX(lkp_Region,MATCH(tbl_Sales[[#This Row],[Suburb]],lkp_Suburb,0))</f>
        <v>Southern Metropolitan</v>
      </c>
      <c r="P6983" s="6">
        <f>MONTH(tbl_Sales[[#This Row],[Date]])</f>
        <v>2</v>
      </c>
      <c r="Q6983" s="6">
        <f>YEAR(tbl_Sales[[#This Row],[Date]])</f>
        <v>2017</v>
      </c>
    </row>
    <row r="6984" spans="1:17" x14ac:dyDescent="0.25">
      <c r="A6984" s="1">
        <v>42794</v>
      </c>
      <c r="B6984">
        <v>1200000</v>
      </c>
      <c r="C6984" t="s">
        <v>2</v>
      </c>
      <c r="D6984" t="s">
        <v>12429</v>
      </c>
      <c r="E6984" t="s">
        <v>10</v>
      </c>
      <c r="F6984">
        <v>3165</v>
      </c>
      <c r="G6984">
        <v>3</v>
      </c>
      <c r="H6984">
        <v>1</v>
      </c>
      <c r="I6984">
        <v>1</v>
      </c>
      <c r="J6984">
        <v>640</v>
      </c>
      <c r="K6984">
        <v>1960</v>
      </c>
      <c r="L6984" t="s">
        <v>7082</v>
      </c>
      <c r="M6984" t="s">
        <v>138</v>
      </c>
      <c r="N6984" t="s">
        <v>57</v>
      </c>
      <c r="O6984" s="6" t="str">
        <f>INDEX(lkp_Region,MATCH(tbl_Sales[[#This Row],[Suburb]],lkp_Suburb,0))</f>
        <v>Southern Metropolitan</v>
      </c>
      <c r="P6984" s="6">
        <f>MONTH(tbl_Sales[[#This Row],[Date]])</f>
        <v>2</v>
      </c>
      <c r="Q6984" s="6">
        <f>YEAR(tbl_Sales[[#This Row],[Date]])</f>
        <v>2017</v>
      </c>
    </row>
    <row r="6985" spans="1:17" x14ac:dyDescent="0.25">
      <c r="A6985" s="1">
        <v>42794</v>
      </c>
      <c r="B6985">
        <v>507000</v>
      </c>
      <c r="C6985" t="s">
        <v>2</v>
      </c>
      <c r="D6985" t="s">
        <v>12428</v>
      </c>
      <c r="E6985" t="s">
        <v>5</v>
      </c>
      <c r="F6985">
        <v>3012</v>
      </c>
      <c r="G6985">
        <v>2</v>
      </c>
      <c r="H6985">
        <v>1</v>
      </c>
      <c r="I6985">
        <v>2</v>
      </c>
      <c r="J6985">
        <v>191</v>
      </c>
      <c r="K6985">
        <v>2014</v>
      </c>
      <c r="L6985" t="s">
        <v>7083</v>
      </c>
      <c r="M6985" t="s">
        <v>3131</v>
      </c>
      <c r="N6985" t="s">
        <v>3</v>
      </c>
      <c r="O6985" s="6" t="str">
        <f>INDEX(lkp_Region,MATCH(tbl_Sales[[#This Row],[Suburb]],lkp_Suburb,0))</f>
        <v>Western Metropolitan</v>
      </c>
      <c r="P6985" s="6">
        <f>MONTH(tbl_Sales[[#This Row],[Date]])</f>
        <v>2</v>
      </c>
      <c r="Q6985" s="6">
        <f>YEAR(tbl_Sales[[#This Row],[Date]])</f>
        <v>2017</v>
      </c>
    </row>
    <row r="6986" spans="1:17" x14ac:dyDescent="0.25">
      <c r="A6986" s="1">
        <v>42794</v>
      </c>
      <c r="B6986">
        <v>630000</v>
      </c>
      <c r="C6986" t="s">
        <v>13</v>
      </c>
      <c r="D6986" t="s">
        <v>12429</v>
      </c>
      <c r="E6986" t="s">
        <v>10</v>
      </c>
      <c r="F6986">
        <v>3122</v>
      </c>
      <c r="G6986">
        <v>3</v>
      </c>
      <c r="H6986">
        <v>1</v>
      </c>
      <c r="I6986">
        <v>1</v>
      </c>
      <c r="J6986">
        <v>0</v>
      </c>
      <c r="K6986">
        <v>1970</v>
      </c>
      <c r="L6986" t="s">
        <v>7084</v>
      </c>
      <c r="M6986" t="s">
        <v>461</v>
      </c>
      <c r="N6986" t="s">
        <v>101</v>
      </c>
      <c r="O6986" s="6" t="str">
        <f>INDEX(lkp_Region,MATCH(tbl_Sales[[#This Row],[Suburb]],lkp_Suburb,0))</f>
        <v>Southern Metropolitan</v>
      </c>
      <c r="P6986" s="6">
        <f>MONTH(tbl_Sales[[#This Row],[Date]])</f>
        <v>2</v>
      </c>
      <c r="Q6986" s="6">
        <f>YEAR(tbl_Sales[[#This Row],[Date]])</f>
        <v>2017</v>
      </c>
    </row>
    <row r="6987" spans="1:17" x14ac:dyDescent="0.25">
      <c r="A6987" s="1">
        <v>42794</v>
      </c>
      <c r="B6987">
        <v>680000</v>
      </c>
      <c r="C6987" t="s">
        <v>13</v>
      </c>
      <c r="D6987" t="s">
        <v>12429</v>
      </c>
      <c r="E6987" t="s">
        <v>5</v>
      </c>
      <c r="F6987">
        <v>3188</v>
      </c>
      <c r="G6987">
        <v>2</v>
      </c>
      <c r="H6987">
        <v>1</v>
      </c>
      <c r="I6987">
        <v>2</v>
      </c>
      <c r="J6987">
        <v>0</v>
      </c>
      <c r="L6987" t="s">
        <v>7085</v>
      </c>
      <c r="M6987" t="s">
        <v>176</v>
      </c>
      <c r="N6987" t="s">
        <v>107</v>
      </c>
      <c r="O6987" s="6" t="str">
        <f>INDEX(lkp_Region,MATCH(tbl_Sales[[#This Row],[Suburb]],lkp_Suburb,0))</f>
        <v>Southern Metropolitan</v>
      </c>
      <c r="P6987" s="6">
        <f>MONTH(tbl_Sales[[#This Row],[Date]])</f>
        <v>2</v>
      </c>
      <c r="Q6987" s="6">
        <f>YEAR(tbl_Sales[[#This Row],[Date]])</f>
        <v>2017</v>
      </c>
    </row>
    <row r="6988" spans="1:17" x14ac:dyDescent="0.25">
      <c r="A6988" s="1">
        <v>42794</v>
      </c>
      <c r="B6988">
        <v>1302500</v>
      </c>
      <c r="C6988" t="s">
        <v>51</v>
      </c>
      <c r="D6988" t="s">
        <v>12429</v>
      </c>
      <c r="E6988" t="s">
        <v>10</v>
      </c>
      <c r="F6988">
        <v>3187</v>
      </c>
      <c r="G6988">
        <v>3</v>
      </c>
      <c r="H6988">
        <v>2</v>
      </c>
      <c r="I6988">
        <v>2</v>
      </c>
      <c r="J6988">
        <v>391</v>
      </c>
      <c r="L6988" t="s">
        <v>7086</v>
      </c>
      <c r="M6988" t="s">
        <v>346</v>
      </c>
      <c r="N6988" t="s">
        <v>107</v>
      </c>
      <c r="O6988" s="6" t="str">
        <f>INDEX(lkp_Region,MATCH(tbl_Sales[[#This Row],[Suburb]],lkp_Suburb,0))</f>
        <v>Southern Metropolitan</v>
      </c>
      <c r="P6988" s="6">
        <f>MONTH(tbl_Sales[[#This Row],[Date]])</f>
        <v>2</v>
      </c>
      <c r="Q6988" s="6">
        <f>YEAR(tbl_Sales[[#This Row],[Date]])</f>
        <v>2017</v>
      </c>
    </row>
    <row r="6989" spans="1:17" x14ac:dyDescent="0.25">
      <c r="A6989" s="1">
        <v>42794</v>
      </c>
      <c r="B6989">
        <v>4250000</v>
      </c>
      <c r="C6989" t="s">
        <v>2</v>
      </c>
      <c r="D6989" t="s">
        <v>12427</v>
      </c>
      <c r="E6989" t="s">
        <v>10</v>
      </c>
      <c r="F6989">
        <v>3186</v>
      </c>
      <c r="G6989">
        <v>4</v>
      </c>
      <c r="H6989">
        <v>3</v>
      </c>
      <c r="I6989">
        <v>2</v>
      </c>
      <c r="J6989">
        <v>750</v>
      </c>
      <c r="L6989" t="s">
        <v>7087</v>
      </c>
      <c r="M6989" t="s">
        <v>105</v>
      </c>
      <c r="N6989" t="s">
        <v>107</v>
      </c>
      <c r="O6989" s="6" t="str">
        <f>INDEX(lkp_Region,MATCH(tbl_Sales[[#This Row],[Suburb]],lkp_Suburb,0))</f>
        <v>Southern Metropolitan</v>
      </c>
      <c r="P6989" s="6">
        <f>MONTH(tbl_Sales[[#This Row],[Date]])</f>
        <v>2</v>
      </c>
      <c r="Q6989" s="6">
        <f>YEAR(tbl_Sales[[#This Row],[Date]])</f>
        <v>2017</v>
      </c>
    </row>
    <row r="6990" spans="1:17" x14ac:dyDescent="0.25">
      <c r="A6990" s="1">
        <v>42794</v>
      </c>
      <c r="B6990">
        <v>753000</v>
      </c>
      <c r="C6990" t="s">
        <v>2</v>
      </c>
      <c r="D6990" t="s">
        <v>12423</v>
      </c>
      <c r="E6990" t="s">
        <v>10</v>
      </c>
      <c r="F6990">
        <v>3085</v>
      </c>
      <c r="G6990">
        <v>3</v>
      </c>
      <c r="H6990">
        <v>2</v>
      </c>
      <c r="I6990">
        <v>1</v>
      </c>
      <c r="J6990">
        <v>536</v>
      </c>
      <c r="K6990">
        <v>1975</v>
      </c>
      <c r="L6990" t="s">
        <v>7088</v>
      </c>
      <c r="M6990" t="s">
        <v>299</v>
      </c>
      <c r="N6990" t="s">
        <v>150</v>
      </c>
      <c r="O6990" s="6" t="str">
        <f>INDEX(lkp_Region,MATCH(tbl_Sales[[#This Row],[Suburb]],lkp_Suburb,0))</f>
        <v>Northern Metropolitan</v>
      </c>
      <c r="P6990" s="6">
        <f>MONTH(tbl_Sales[[#This Row],[Date]])</f>
        <v>2</v>
      </c>
      <c r="Q6990" s="6">
        <f>YEAR(tbl_Sales[[#This Row],[Date]])</f>
        <v>2017</v>
      </c>
    </row>
    <row r="6991" spans="1:17" x14ac:dyDescent="0.25">
      <c r="A6991" s="1">
        <v>42795</v>
      </c>
      <c r="B6991">
        <v>437500</v>
      </c>
      <c r="C6991" t="s">
        <v>13</v>
      </c>
      <c r="D6991" t="s">
        <v>12427</v>
      </c>
      <c r="E6991" t="s">
        <v>5</v>
      </c>
      <c r="F6991">
        <v>3121</v>
      </c>
      <c r="G6991">
        <v>1</v>
      </c>
      <c r="H6991">
        <v>1</v>
      </c>
      <c r="I6991">
        <v>1</v>
      </c>
      <c r="J6991">
        <v>778</v>
      </c>
      <c r="K6991">
        <v>2013</v>
      </c>
      <c r="L6991" t="s">
        <v>7089</v>
      </c>
      <c r="M6991" t="s">
        <v>6</v>
      </c>
      <c r="N6991" t="s">
        <v>8</v>
      </c>
      <c r="O6991" s="6" t="str">
        <f>INDEX(lkp_Region,MATCH(tbl_Sales[[#This Row],[Suburb]],lkp_Suburb,0))</f>
        <v>Northern Metropolitan</v>
      </c>
      <c r="P6991" s="6">
        <f>MONTH(tbl_Sales[[#This Row],[Date]])</f>
        <v>3</v>
      </c>
      <c r="Q6991" s="6">
        <f>YEAR(tbl_Sales[[#This Row],[Date]])</f>
        <v>2017</v>
      </c>
    </row>
    <row r="6992" spans="1:17" x14ac:dyDescent="0.25">
      <c r="A6992" s="1">
        <v>42795</v>
      </c>
      <c r="B6992">
        <v>1425000</v>
      </c>
      <c r="C6992" t="s">
        <v>2</v>
      </c>
      <c r="D6992" t="s">
        <v>12427</v>
      </c>
      <c r="E6992" t="s">
        <v>10</v>
      </c>
      <c r="F6992">
        <v>3054</v>
      </c>
      <c r="G6992">
        <v>4</v>
      </c>
      <c r="H6992">
        <v>3</v>
      </c>
      <c r="I6992">
        <v>0</v>
      </c>
      <c r="J6992">
        <v>122</v>
      </c>
      <c r="K6992">
        <v>1890</v>
      </c>
      <c r="L6992" t="s">
        <v>7090</v>
      </c>
      <c r="M6992" t="s">
        <v>513</v>
      </c>
      <c r="N6992" t="s">
        <v>8</v>
      </c>
      <c r="O6992" s="6" t="str">
        <f>INDEX(lkp_Region,MATCH(tbl_Sales[[#This Row],[Suburb]],lkp_Suburb,0))</f>
        <v>Northern Metropolitan</v>
      </c>
      <c r="P6992" s="6">
        <f>MONTH(tbl_Sales[[#This Row],[Date]])</f>
        <v>3</v>
      </c>
      <c r="Q6992" s="6">
        <f>YEAR(tbl_Sales[[#This Row],[Date]])</f>
        <v>2017</v>
      </c>
    </row>
    <row r="6993" spans="1:17" x14ac:dyDescent="0.25">
      <c r="A6993" s="1">
        <v>42795</v>
      </c>
      <c r="B6993">
        <v>1900000</v>
      </c>
      <c r="C6993" t="s">
        <v>2</v>
      </c>
      <c r="D6993" t="s">
        <v>12425</v>
      </c>
      <c r="E6993" t="s">
        <v>10</v>
      </c>
      <c r="F6993">
        <v>3142</v>
      </c>
      <c r="G6993">
        <v>2</v>
      </c>
      <c r="H6993">
        <v>2</v>
      </c>
      <c r="I6993">
        <v>0</v>
      </c>
      <c r="J6993">
        <v>218</v>
      </c>
      <c r="L6993" t="s">
        <v>7091</v>
      </c>
      <c r="M6993" t="s">
        <v>109</v>
      </c>
      <c r="N6993" t="s">
        <v>76</v>
      </c>
      <c r="O6993" s="6" t="str">
        <f>INDEX(lkp_Region,MATCH(tbl_Sales[[#This Row],[Suburb]],lkp_Suburb,0))</f>
        <v>Southern Metropolitan</v>
      </c>
      <c r="P6993" s="6">
        <f>MONTH(tbl_Sales[[#This Row],[Date]])</f>
        <v>3</v>
      </c>
      <c r="Q6993" s="6">
        <f>YEAR(tbl_Sales[[#This Row],[Date]])</f>
        <v>2017</v>
      </c>
    </row>
    <row r="6994" spans="1:17" x14ac:dyDescent="0.25">
      <c r="A6994" s="1">
        <v>42795</v>
      </c>
      <c r="B6994">
        <v>400000</v>
      </c>
      <c r="C6994" t="s">
        <v>13</v>
      </c>
      <c r="D6994" t="s">
        <v>12427</v>
      </c>
      <c r="E6994" t="s">
        <v>5</v>
      </c>
      <c r="F6994">
        <v>3182</v>
      </c>
      <c r="G6994">
        <v>1</v>
      </c>
      <c r="H6994">
        <v>1</v>
      </c>
      <c r="I6994">
        <v>1</v>
      </c>
      <c r="J6994">
        <v>0</v>
      </c>
      <c r="K6994">
        <v>2012</v>
      </c>
      <c r="L6994" t="s">
        <v>7092</v>
      </c>
      <c r="M6994" t="s">
        <v>156</v>
      </c>
      <c r="N6994" t="s">
        <v>26</v>
      </c>
      <c r="O6994" s="6" t="str">
        <f>INDEX(lkp_Region,MATCH(tbl_Sales[[#This Row],[Suburb]],lkp_Suburb,0))</f>
        <v>Southern Metropolitan</v>
      </c>
      <c r="P6994" s="6">
        <f>MONTH(tbl_Sales[[#This Row],[Date]])</f>
        <v>3</v>
      </c>
      <c r="Q6994" s="6">
        <f>YEAR(tbl_Sales[[#This Row],[Date]])</f>
        <v>2017</v>
      </c>
    </row>
    <row r="6995" spans="1:17" x14ac:dyDescent="0.25">
      <c r="A6995" s="1">
        <v>42795</v>
      </c>
      <c r="B6995">
        <v>605000</v>
      </c>
      <c r="C6995" t="s">
        <v>13</v>
      </c>
      <c r="D6995" t="s">
        <v>12431</v>
      </c>
      <c r="E6995" t="s">
        <v>5</v>
      </c>
      <c r="F6995">
        <v>3011</v>
      </c>
      <c r="G6995">
        <v>2</v>
      </c>
      <c r="H6995">
        <v>1</v>
      </c>
      <c r="I6995">
        <v>3</v>
      </c>
      <c r="J6995">
        <v>2794</v>
      </c>
      <c r="K6995">
        <v>2000</v>
      </c>
      <c r="L6995" t="s">
        <v>7093</v>
      </c>
      <c r="M6995" t="s">
        <v>22</v>
      </c>
      <c r="N6995" t="s">
        <v>21</v>
      </c>
      <c r="O6995" s="6" t="str">
        <f>INDEX(lkp_Region,MATCH(tbl_Sales[[#This Row],[Suburb]],lkp_Suburb,0))</f>
        <v>Western Metropolitan</v>
      </c>
      <c r="P6995" s="6">
        <f>MONTH(tbl_Sales[[#This Row],[Date]])</f>
        <v>3</v>
      </c>
      <c r="Q6995" s="6">
        <f>YEAR(tbl_Sales[[#This Row],[Date]])</f>
        <v>2017</v>
      </c>
    </row>
    <row r="6996" spans="1:17" x14ac:dyDescent="0.25">
      <c r="A6996" s="1">
        <v>42795</v>
      </c>
      <c r="B6996">
        <v>890000</v>
      </c>
      <c r="C6996" t="s">
        <v>2</v>
      </c>
      <c r="D6996" t="s">
        <v>12424</v>
      </c>
      <c r="E6996" t="s">
        <v>5</v>
      </c>
      <c r="F6996">
        <v>3015</v>
      </c>
      <c r="G6996">
        <v>2</v>
      </c>
      <c r="H6996">
        <v>1</v>
      </c>
      <c r="I6996">
        <v>0</v>
      </c>
      <c r="J6996">
        <v>168</v>
      </c>
      <c r="K6996">
        <v>1900</v>
      </c>
      <c r="L6996" t="s">
        <v>7094</v>
      </c>
      <c r="M6996" t="s">
        <v>133</v>
      </c>
      <c r="N6996" t="s">
        <v>69</v>
      </c>
      <c r="O6996" s="6" t="str">
        <f>INDEX(lkp_Region,MATCH(tbl_Sales[[#This Row],[Suburb]],lkp_Suburb,0))</f>
        <v>Western Metropolitan</v>
      </c>
      <c r="P6996" s="6">
        <f>MONTH(tbl_Sales[[#This Row],[Date]])</f>
        <v>3</v>
      </c>
      <c r="Q6996" s="6">
        <f>YEAR(tbl_Sales[[#This Row],[Date]])</f>
        <v>2017</v>
      </c>
    </row>
    <row r="6997" spans="1:17" x14ac:dyDescent="0.25">
      <c r="A6997" s="1">
        <v>42795</v>
      </c>
      <c r="B6997">
        <v>1000000</v>
      </c>
      <c r="C6997" t="s">
        <v>2</v>
      </c>
      <c r="D6997" t="s">
        <v>12428</v>
      </c>
      <c r="E6997" t="s">
        <v>10</v>
      </c>
      <c r="F6997">
        <v>3145</v>
      </c>
      <c r="G6997">
        <v>2</v>
      </c>
      <c r="H6997">
        <v>1</v>
      </c>
      <c r="I6997">
        <v>1</v>
      </c>
      <c r="J6997">
        <v>472</v>
      </c>
      <c r="K6997">
        <v>1960</v>
      </c>
      <c r="L6997" t="s">
        <v>7095</v>
      </c>
      <c r="M6997" t="s">
        <v>2288</v>
      </c>
      <c r="N6997" t="s">
        <v>57</v>
      </c>
      <c r="O6997" s="6" t="str">
        <f>INDEX(lkp_Region,MATCH(tbl_Sales[[#This Row],[Suburb]],lkp_Suburb,0))</f>
        <v>Southern Metropolitan</v>
      </c>
      <c r="P6997" s="6">
        <f>MONTH(tbl_Sales[[#This Row],[Date]])</f>
        <v>3</v>
      </c>
      <c r="Q6997" s="6">
        <f>YEAR(tbl_Sales[[#This Row],[Date]])</f>
        <v>2017</v>
      </c>
    </row>
    <row r="6998" spans="1:17" x14ac:dyDescent="0.25">
      <c r="A6998" s="1">
        <v>42796</v>
      </c>
      <c r="B6998">
        <v>1035000</v>
      </c>
      <c r="C6998" t="s">
        <v>2</v>
      </c>
      <c r="D6998" t="s">
        <v>12427</v>
      </c>
      <c r="E6998" t="s">
        <v>10</v>
      </c>
      <c r="F6998">
        <v>3121</v>
      </c>
      <c r="G6998">
        <v>2</v>
      </c>
      <c r="H6998">
        <v>1</v>
      </c>
      <c r="I6998">
        <v>0</v>
      </c>
      <c r="J6998">
        <v>100</v>
      </c>
      <c r="L6998" t="s">
        <v>7096</v>
      </c>
      <c r="M6998" t="s">
        <v>6</v>
      </c>
      <c r="N6998" t="s">
        <v>8</v>
      </c>
      <c r="O6998" s="6" t="str">
        <f>INDEX(lkp_Region,MATCH(tbl_Sales[[#This Row],[Suburb]],lkp_Suburb,0))</f>
        <v>Northern Metropolitan</v>
      </c>
      <c r="P6998" s="6">
        <f>MONTH(tbl_Sales[[#This Row],[Date]])</f>
        <v>3</v>
      </c>
      <c r="Q6998" s="6">
        <f>YEAR(tbl_Sales[[#This Row],[Date]])</f>
        <v>2017</v>
      </c>
    </row>
    <row r="6999" spans="1:17" x14ac:dyDescent="0.25">
      <c r="A6999" s="1">
        <v>42796</v>
      </c>
      <c r="B6999">
        <v>1361000</v>
      </c>
      <c r="C6999" t="s">
        <v>2</v>
      </c>
      <c r="D6999" t="s">
        <v>12427</v>
      </c>
      <c r="E6999" t="s">
        <v>10</v>
      </c>
      <c r="F6999">
        <v>3121</v>
      </c>
      <c r="G6999">
        <v>3</v>
      </c>
      <c r="H6999">
        <v>2</v>
      </c>
      <c r="I6999">
        <v>1</v>
      </c>
      <c r="J6999">
        <v>99</v>
      </c>
      <c r="L6999" t="s">
        <v>7097</v>
      </c>
      <c r="M6999" t="s">
        <v>6</v>
      </c>
      <c r="N6999" t="s">
        <v>8</v>
      </c>
      <c r="O6999" s="6" t="str">
        <f>INDEX(lkp_Region,MATCH(tbl_Sales[[#This Row],[Suburb]],lkp_Suburb,0))</f>
        <v>Northern Metropolitan</v>
      </c>
      <c r="P6999" s="6">
        <f>MONTH(tbl_Sales[[#This Row],[Date]])</f>
        <v>3</v>
      </c>
      <c r="Q6999" s="6">
        <f>YEAR(tbl_Sales[[#This Row],[Date]])</f>
        <v>2017</v>
      </c>
    </row>
    <row r="7000" spans="1:17" x14ac:dyDescent="0.25">
      <c r="A7000" s="1">
        <v>42796</v>
      </c>
      <c r="B7000">
        <v>450000</v>
      </c>
      <c r="C7000" t="s">
        <v>13</v>
      </c>
      <c r="D7000" t="s">
        <v>12428</v>
      </c>
      <c r="E7000" t="s">
        <v>5</v>
      </c>
      <c r="F7000">
        <v>3141</v>
      </c>
      <c r="G7000">
        <v>1</v>
      </c>
      <c r="H7000">
        <v>1</v>
      </c>
      <c r="I7000">
        <v>0</v>
      </c>
      <c r="J7000">
        <v>0</v>
      </c>
      <c r="L7000" t="s">
        <v>7098</v>
      </c>
      <c r="M7000" t="s">
        <v>111</v>
      </c>
      <c r="N7000" t="s">
        <v>76</v>
      </c>
      <c r="O7000" s="6" t="str">
        <f>INDEX(lkp_Region,MATCH(tbl_Sales[[#This Row],[Suburb]],lkp_Suburb,0))</f>
        <v>Southern Metropolitan</v>
      </c>
      <c r="P7000" s="6">
        <f>MONTH(tbl_Sales[[#This Row],[Date]])</f>
        <v>3</v>
      </c>
      <c r="Q7000" s="6">
        <f>YEAR(tbl_Sales[[#This Row],[Date]])</f>
        <v>2017</v>
      </c>
    </row>
    <row r="7001" spans="1:17" x14ac:dyDescent="0.25">
      <c r="A7001" s="1">
        <v>42796</v>
      </c>
      <c r="B7001">
        <v>390000</v>
      </c>
      <c r="C7001" t="s">
        <v>13</v>
      </c>
      <c r="D7001" t="s">
        <v>12429</v>
      </c>
      <c r="E7001" t="s">
        <v>5</v>
      </c>
      <c r="F7001">
        <v>3182</v>
      </c>
      <c r="G7001">
        <v>2</v>
      </c>
      <c r="H7001">
        <v>1</v>
      </c>
      <c r="I7001">
        <v>1</v>
      </c>
      <c r="J7001">
        <v>0</v>
      </c>
      <c r="K7001">
        <v>2000</v>
      </c>
      <c r="L7001" t="s">
        <v>7099</v>
      </c>
      <c r="M7001" t="s">
        <v>156</v>
      </c>
      <c r="N7001" t="s">
        <v>26</v>
      </c>
      <c r="O7001" s="6" t="str">
        <f>INDEX(lkp_Region,MATCH(tbl_Sales[[#This Row],[Suburb]],lkp_Suburb,0))</f>
        <v>Southern Metropolitan</v>
      </c>
      <c r="P7001" s="6">
        <f>MONTH(tbl_Sales[[#This Row],[Date]])</f>
        <v>3</v>
      </c>
      <c r="Q7001" s="6">
        <f>YEAR(tbl_Sales[[#This Row],[Date]])</f>
        <v>2017</v>
      </c>
    </row>
    <row r="7002" spans="1:17" x14ac:dyDescent="0.25">
      <c r="A7002" s="1">
        <v>42796</v>
      </c>
      <c r="B7002">
        <v>902000</v>
      </c>
      <c r="C7002" t="s">
        <v>13</v>
      </c>
      <c r="D7002" t="s">
        <v>12427</v>
      </c>
      <c r="E7002" t="s">
        <v>10</v>
      </c>
      <c r="F7002">
        <v>3182</v>
      </c>
      <c r="G7002">
        <v>2</v>
      </c>
      <c r="H7002">
        <v>1</v>
      </c>
      <c r="I7002">
        <v>0</v>
      </c>
      <c r="J7002">
        <v>0</v>
      </c>
      <c r="K7002">
        <v>1920</v>
      </c>
      <c r="L7002" t="s">
        <v>7100</v>
      </c>
      <c r="M7002" t="s">
        <v>156</v>
      </c>
      <c r="N7002" t="s">
        <v>26</v>
      </c>
      <c r="O7002" s="6" t="str">
        <f>INDEX(lkp_Region,MATCH(tbl_Sales[[#This Row],[Suburb]],lkp_Suburb,0))</f>
        <v>Southern Metropolitan</v>
      </c>
      <c r="P7002" s="6">
        <f>MONTH(tbl_Sales[[#This Row],[Date]])</f>
        <v>3</v>
      </c>
      <c r="Q7002" s="6">
        <f>YEAR(tbl_Sales[[#This Row],[Date]])</f>
        <v>2017</v>
      </c>
    </row>
    <row r="7003" spans="1:17" x14ac:dyDescent="0.25">
      <c r="A7003" s="1">
        <v>42796</v>
      </c>
      <c r="B7003">
        <v>2850000</v>
      </c>
      <c r="C7003" t="s">
        <v>2</v>
      </c>
      <c r="D7003" t="s">
        <v>12429</v>
      </c>
      <c r="E7003" t="s">
        <v>5</v>
      </c>
      <c r="F7003">
        <v>3206</v>
      </c>
      <c r="G7003">
        <v>3</v>
      </c>
      <c r="H7003">
        <v>2</v>
      </c>
      <c r="I7003">
        <v>0</v>
      </c>
      <c r="J7003">
        <v>211</v>
      </c>
      <c r="K7003">
        <v>1890</v>
      </c>
      <c r="L7003" t="s">
        <v>7101</v>
      </c>
      <c r="M7003" t="s">
        <v>113</v>
      </c>
      <c r="N7003" t="s">
        <v>26</v>
      </c>
      <c r="O7003" s="6" t="str">
        <f>INDEX(lkp_Region,MATCH(tbl_Sales[[#This Row],[Suburb]],lkp_Suburb,0))</f>
        <v>Southern Metropolitan</v>
      </c>
      <c r="P7003" s="6">
        <f>MONTH(tbl_Sales[[#This Row],[Date]])</f>
        <v>3</v>
      </c>
      <c r="Q7003" s="6">
        <f>YEAR(tbl_Sales[[#This Row],[Date]])</f>
        <v>2017</v>
      </c>
    </row>
    <row r="7004" spans="1:17" x14ac:dyDescent="0.25">
      <c r="A7004" s="1">
        <v>42796</v>
      </c>
      <c r="B7004">
        <v>691000</v>
      </c>
      <c r="C7004" t="s">
        <v>13</v>
      </c>
      <c r="D7004" t="s">
        <v>12428</v>
      </c>
      <c r="E7004" t="s">
        <v>5</v>
      </c>
      <c r="F7004">
        <v>3040</v>
      </c>
      <c r="G7004">
        <v>2</v>
      </c>
      <c r="H7004">
        <v>1</v>
      </c>
      <c r="I7004">
        <v>1</v>
      </c>
      <c r="J7004">
        <v>201</v>
      </c>
      <c r="K7004">
        <v>1995</v>
      </c>
      <c r="L7004" t="s">
        <v>7102</v>
      </c>
      <c r="M7004" t="s">
        <v>47</v>
      </c>
      <c r="N7004" t="s">
        <v>49</v>
      </c>
      <c r="O7004" s="6" t="str">
        <f>INDEX(lkp_Region,MATCH(tbl_Sales[[#This Row],[Suburb]],lkp_Suburb,0))</f>
        <v>Western Metropolitan</v>
      </c>
      <c r="P7004" s="6">
        <f>MONTH(tbl_Sales[[#This Row],[Date]])</f>
        <v>3</v>
      </c>
      <c r="Q7004" s="6">
        <f>YEAR(tbl_Sales[[#This Row],[Date]])</f>
        <v>2017</v>
      </c>
    </row>
    <row r="7005" spans="1:17" x14ac:dyDescent="0.25">
      <c r="A7005" s="1">
        <v>42796</v>
      </c>
      <c r="B7005">
        <v>420000</v>
      </c>
      <c r="C7005" t="s">
        <v>13</v>
      </c>
      <c r="D7005" t="s">
        <v>12425</v>
      </c>
      <c r="E7005" t="s">
        <v>10</v>
      </c>
      <c r="F7005">
        <v>3032</v>
      </c>
      <c r="G7005">
        <v>2</v>
      </c>
      <c r="H7005">
        <v>1</v>
      </c>
      <c r="I7005">
        <v>1</v>
      </c>
      <c r="J7005">
        <v>0</v>
      </c>
      <c r="K7005">
        <v>1970</v>
      </c>
      <c r="L7005" t="s">
        <v>7103</v>
      </c>
      <c r="M7005" t="s">
        <v>21</v>
      </c>
      <c r="N7005" t="s">
        <v>21</v>
      </c>
      <c r="O7005" s="6" t="str">
        <f>INDEX(lkp_Region,MATCH(tbl_Sales[[#This Row],[Suburb]],lkp_Suburb,0))</f>
        <v>Western Metropolitan</v>
      </c>
      <c r="P7005" s="6">
        <f>MONTH(tbl_Sales[[#This Row],[Date]])</f>
        <v>3</v>
      </c>
      <c r="Q7005" s="6">
        <f>YEAR(tbl_Sales[[#This Row],[Date]])</f>
        <v>2017</v>
      </c>
    </row>
    <row r="7006" spans="1:17" x14ac:dyDescent="0.25">
      <c r="A7006" s="1">
        <v>42796</v>
      </c>
      <c r="B7006">
        <v>960000</v>
      </c>
      <c r="C7006" t="s">
        <v>2</v>
      </c>
      <c r="D7006" t="s">
        <v>12429</v>
      </c>
      <c r="E7006" t="s">
        <v>10</v>
      </c>
      <c r="F7006">
        <v>3013</v>
      </c>
      <c r="G7006">
        <v>2</v>
      </c>
      <c r="H7006">
        <v>2</v>
      </c>
      <c r="I7006">
        <v>1</v>
      </c>
      <c r="J7006">
        <v>159</v>
      </c>
      <c r="L7006" t="s">
        <v>7104</v>
      </c>
      <c r="M7006" t="s">
        <v>65</v>
      </c>
      <c r="N7006" t="s">
        <v>21</v>
      </c>
      <c r="O7006" s="6" t="str">
        <f>INDEX(lkp_Region,MATCH(tbl_Sales[[#This Row],[Suburb]],lkp_Suburb,0))</f>
        <v>Western Metropolitan</v>
      </c>
      <c r="P7006" s="6">
        <f>MONTH(tbl_Sales[[#This Row],[Date]])</f>
        <v>3</v>
      </c>
      <c r="Q7006" s="6">
        <f>YEAR(tbl_Sales[[#This Row],[Date]])</f>
        <v>2017</v>
      </c>
    </row>
    <row r="7007" spans="1:17" x14ac:dyDescent="0.25">
      <c r="A7007" s="1">
        <v>42796</v>
      </c>
      <c r="B7007">
        <v>1117000</v>
      </c>
      <c r="C7007" t="s">
        <v>2</v>
      </c>
      <c r="D7007" t="s">
        <v>12428</v>
      </c>
      <c r="E7007" t="s">
        <v>10</v>
      </c>
      <c r="F7007">
        <v>3032</v>
      </c>
      <c r="G7007">
        <v>4</v>
      </c>
      <c r="H7007">
        <v>3</v>
      </c>
      <c r="I7007">
        <v>2</v>
      </c>
      <c r="J7007">
        <v>325</v>
      </c>
      <c r="K7007">
        <v>2005</v>
      </c>
      <c r="L7007" t="s">
        <v>7105</v>
      </c>
      <c r="M7007" t="s">
        <v>21</v>
      </c>
      <c r="N7007" t="s">
        <v>21</v>
      </c>
      <c r="O7007" s="6" t="str">
        <f>INDEX(lkp_Region,MATCH(tbl_Sales[[#This Row],[Suburb]],lkp_Suburb,0))</f>
        <v>Western Metropolitan</v>
      </c>
      <c r="P7007" s="6">
        <f>MONTH(tbl_Sales[[#This Row],[Date]])</f>
        <v>3</v>
      </c>
      <c r="Q7007" s="6">
        <f>YEAR(tbl_Sales[[#This Row],[Date]])</f>
        <v>2017</v>
      </c>
    </row>
    <row r="7008" spans="1:17" x14ac:dyDescent="0.25">
      <c r="A7008" s="1">
        <v>42796</v>
      </c>
      <c r="B7008">
        <v>890000</v>
      </c>
      <c r="C7008" t="s">
        <v>2</v>
      </c>
      <c r="D7008" t="s">
        <v>12428</v>
      </c>
      <c r="E7008" t="s">
        <v>10</v>
      </c>
      <c r="F7008">
        <v>3163</v>
      </c>
      <c r="G7008">
        <v>2</v>
      </c>
      <c r="H7008">
        <v>1</v>
      </c>
      <c r="I7008">
        <v>1</v>
      </c>
      <c r="J7008">
        <v>282</v>
      </c>
      <c r="L7008" t="s">
        <v>7106</v>
      </c>
      <c r="M7008" t="s">
        <v>201</v>
      </c>
      <c r="N7008" t="s">
        <v>57</v>
      </c>
      <c r="O7008" s="6" t="str">
        <f>INDEX(lkp_Region,MATCH(tbl_Sales[[#This Row],[Suburb]],lkp_Suburb,0))</f>
        <v>Southern Metropolitan</v>
      </c>
      <c r="P7008" s="6">
        <f>MONTH(tbl_Sales[[#This Row],[Date]])</f>
        <v>3</v>
      </c>
      <c r="Q7008" s="6">
        <f>YEAR(tbl_Sales[[#This Row],[Date]])</f>
        <v>2017</v>
      </c>
    </row>
    <row r="7009" spans="1:17" x14ac:dyDescent="0.25">
      <c r="A7009" s="1">
        <v>42796</v>
      </c>
      <c r="B7009">
        <v>1005000</v>
      </c>
      <c r="C7009" t="s">
        <v>2</v>
      </c>
      <c r="D7009" t="s">
        <v>12424</v>
      </c>
      <c r="E7009" t="s">
        <v>10</v>
      </c>
      <c r="F7009">
        <v>3073</v>
      </c>
      <c r="G7009">
        <v>3</v>
      </c>
      <c r="H7009">
        <v>2</v>
      </c>
      <c r="I7009">
        <v>4</v>
      </c>
      <c r="J7009">
        <v>466</v>
      </c>
      <c r="K7009">
        <v>1930</v>
      </c>
      <c r="L7009" t="s">
        <v>7107</v>
      </c>
      <c r="M7009" t="s">
        <v>93</v>
      </c>
      <c r="N7009" t="s">
        <v>62</v>
      </c>
      <c r="O7009" s="6" t="str">
        <f>INDEX(lkp_Region,MATCH(tbl_Sales[[#This Row],[Suburb]],lkp_Suburb,0))</f>
        <v>Northern Metropolitan</v>
      </c>
      <c r="P7009" s="6">
        <f>MONTH(tbl_Sales[[#This Row],[Date]])</f>
        <v>3</v>
      </c>
      <c r="Q7009" s="6">
        <f>YEAR(tbl_Sales[[#This Row],[Date]])</f>
        <v>2017</v>
      </c>
    </row>
    <row r="7010" spans="1:17" x14ac:dyDescent="0.25">
      <c r="A7010" s="1">
        <v>42796</v>
      </c>
      <c r="B7010">
        <v>1400000</v>
      </c>
      <c r="C7010" t="s">
        <v>2</v>
      </c>
      <c r="D7010" t="s">
        <v>12429</v>
      </c>
      <c r="E7010" t="s">
        <v>5</v>
      </c>
      <c r="F7010">
        <v>3072</v>
      </c>
      <c r="G7010">
        <v>4</v>
      </c>
      <c r="H7010">
        <v>2</v>
      </c>
      <c r="I7010">
        <v>2</v>
      </c>
      <c r="J7010">
        <v>559</v>
      </c>
      <c r="K7010">
        <v>1925</v>
      </c>
      <c r="L7010" t="s">
        <v>7108</v>
      </c>
      <c r="M7010" t="s">
        <v>97</v>
      </c>
      <c r="N7010" t="s">
        <v>62</v>
      </c>
      <c r="O7010" s="6" t="str">
        <f>INDEX(lkp_Region,MATCH(tbl_Sales[[#This Row],[Suburb]],lkp_Suburb,0))</f>
        <v>Northern Metropolitan</v>
      </c>
      <c r="P7010" s="6">
        <f>MONTH(tbl_Sales[[#This Row],[Date]])</f>
        <v>3</v>
      </c>
      <c r="Q7010" s="6">
        <f>YEAR(tbl_Sales[[#This Row],[Date]])</f>
        <v>2017</v>
      </c>
    </row>
    <row r="7011" spans="1:17" x14ac:dyDescent="0.25">
      <c r="A7011" s="1">
        <v>42797</v>
      </c>
      <c r="B7011">
        <v>1450000</v>
      </c>
      <c r="C7011" t="s">
        <v>2</v>
      </c>
      <c r="D7011" t="s">
        <v>12427</v>
      </c>
      <c r="E7011" t="s">
        <v>5</v>
      </c>
      <c r="F7011">
        <v>3068</v>
      </c>
      <c r="G7011">
        <v>2</v>
      </c>
      <c r="H7011">
        <v>1</v>
      </c>
      <c r="I7011">
        <v>0</v>
      </c>
      <c r="J7011">
        <v>156</v>
      </c>
      <c r="K7011">
        <v>1890</v>
      </c>
      <c r="L7011" t="s">
        <v>7109</v>
      </c>
      <c r="M7011" t="s">
        <v>323</v>
      </c>
      <c r="N7011" t="s">
        <v>8</v>
      </c>
      <c r="O7011" s="6" t="str">
        <f>INDEX(lkp_Region,MATCH(tbl_Sales[[#This Row],[Suburb]],lkp_Suburb,0))</f>
        <v>Northern Metropolitan</v>
      </c>
      <c r="P7011" s="6">
        <f>MONTH(tbl_Sales[[#This Row],[Date]])</f>
        <v>3</v>
      </c>
      <c r="Q7011" s="6">
        <f>YEAR(tbl_Sales[[#This Row],[Date]])</f>
        <v>2017</v>
      </c>
    </row>
    <row r="7012" spans="1:17" x14ac:dyDescent="0.25">
      <c r="A7012" s="1">
        <v>42797</v>
      </c>
      <c r="B7012">
        <v>2050000</v>
      </c>
      <c r="C7012" t="s">
        <v>2</v>
      </c>
      <c r="D7012" t="s">
        <v>12427</v>
      </c>
      <c r="E7012" t="s">
        <v>10</v>
      </c>
      <c r="F7012">
        <v>3054</v>
      </c>
      <c r="G7012">
        <v>3</v>
      </c>
      <c r="H7012">
        <v>2</v>
      </c>
      <c r="I7012">
        <v>0</v>
      </c>
      <c r="J7012">
        <v>84</v>
      </c>
      <c r="K7012">
        <v>1970</v>
      </c>
      <c r="L7012" t="s">
        <v>7110</v>
      </c>
      <c r="M7012" t="s">
        <v>513</v>
      </c>
      <c r="N7012" t="s">
        <v>8</v>
      </c>
      <c r="O7012" s="6" t="str">
        <f>INDEX(lkp_Region,MATCH(tbl_Sales[[#This Row],[Suburb]],lkp_Suburb,0))</f>
        <v>Northern Metropolitan</v>
      </c>
      <c r="P7012" s="6">
        <f>MONTH(tbl_Sales[[#This Row],[Date]])</f>
        <v>3</v>
      </c>
      <c r="Q7012" s="6">
        <f>YEAR(tbl_Sales[[#This Row],[Date]])</f>
        <v>2017</v>
      </c>
    </row>
    <row r="7013" spans="1:17" x14ac:dyDescent="0.25">
      <c r="A7013" s="1">
        <v>42797</v>
      </c>
      <c r="B7013">
        <v>2395000</v>
      </c>
      <c r="C7013" t="s">
        <v>2</v>
      </c>
      <c r="D7013" t="s">
        <v>12428</v>
      </c>
      <c r="E7013" t="s">
        <v>10</v>
      </c>
      <c r="F7013">
        <v>3141</v>
      </c>
      <c r="G7013">
        <v>3</v>
      </c>
      <c r="H7013">
        <v>1</v>
      </c>
      <c r="I7013">
        <v>2</v>
      </c>
      <c r="J7013">
        <v>442</v>
      </c>
      <c r="L7013" t="s">
        <v>7111</v>
      </c>
      <c r="M7013" t="s">
        <v>111</v>
      </c>
      <c r="N7013" t="s">
        <v>76</v>
      </c>
      <c r="O7013" s="6" t="str">
        <f>INDEX(lkp_Region,MATCH(tbl_Sales[[#This Row],[Suburb]],lkp_Suburb,0))</f>
        <v>Southern Metropolitan</v>
      </c>
      <c r="P7013" s="6">
        <f>MONTH(tbl_Sales[[#This Row],[Date]])</f>
        <v>3</v>
      </c>
      <c r="Q7013" s="6">
        <f>YEAR(tbl_Sales[[#This Row],[Date]])</f>
        <v>2017</v>
      </c>
    </row>
    <row r="7014" spans="1:17" x14ac:dyDescent="0.25">
      <c r="A7014" s="1">
        <v>42797</v>
      </c>
      <c r="B7014">
        <v>366000</v>
      </c>
      <c r="C7014" t="s">
        <v>13</v>
      </c>
      <c r="D7014" t="s">
        <v>12428</v>
      </c>
      <c r="E7014" t="s">
        <v>10</v>
      </c>
      <c r="F7014">
        <v>3182</v>
      </c>
      <c r="G7014">
        <v>1</v>
      </c>
      <c r="H7014">
        <v>1</v>
      </c>
      <c r="I7014">
        <v>0</v>
      </c>
      <c r="J7014">
        <v>0</v>
      </c>
      <c r="L7014" t="s">
        <v>7112</v>
      </c>
      <c r="M7014" t="s">
        <v>156</v>
      </c>
      <c r="N7014" t="s">
        <v>26</v>
      </c>
      <c r="O7014" s="6" t="str">
        <f>INDEX(lkp_Region,MATCH(tbl_Sales[[#This Row],[Suburb]],lkp_Suburb,0))</f>
        <v>Southern Metropolitan</v>
      </c>
      <c r="P7014" s="6">
        <f>MONTH(tbl_Sales[[#This Row],[Date]])</f>
        <v>3</v>
      </c>
      <c r="Q7014" s="6">
        <f>YEAR(tbl_Sales[[#This Row],[Date]])</f>
        <v>2017</v>
      </c>
    </row>
    <row r="7015" spans="1:17" x14ac:dyDescent="0.25">
      <c r="A7015" s="1">
        <v>42797</v>
      </c>
      <c r="B7015">
        <v>1015000</v>
      </c>
      <c r="C7015" t="s">
        <v>2</v>
      </c>
      <c r="D7015" t="s">
        <v>12427</v>
      </c>
      <c r="E7015" t="s">
        <v>10</v>
      </c>
      <c r="F7015">
        <v>3056</v>
      </c>
      <c r="G7015">
        <v>2</v>
      </c>
      <c r="H7015">
        <v>1</v>
      </c>
      <c r="I7015">
        <v>0</v>
      </c>
      <c r="J7015">
        <v>453</v>
      </c>
      <c r="K7015">
        <v>1920</v>
      </c>
      <c r="L7015" t="s">
        <v>7113</v>
      </c>
      <c r="M7015" t="s">
        <v>117</v>
      </c>
      <c r="N7015" t="s">
        <v>18</v>
      </c>
      <c r="O7015" s="6" t="str">
        <f>INDEX(lkp_Region,MATCH(tbl_Sales[[#This Row],[Suburb]],lkp_Suburb,0))</f>
        <v>Northern Metropolitan</v>
      </c>
      <c r="P7015" s="6">
        <f>MONTH(tbl_Sales[[#This Row],[Date]])</f>
        <v>3</v>
      </c>
      <c r="Q7015" s="6">
        <f>YEAR(tbl_Sales[[#This Row],[Date]])</f>
        <v>2017</v>
      </c>
    </row>
    <row r="7016" spans="1:17" x14ac:dyDescent="0.25">
      <c r="A7016" s="1">
        <v>42797</v>
      </c>
      <c r="B7016">
        <v>935000</v>
      </c>
      <c r="C7016" t="s">
        <v>2</v>
      </c>
      <c r="D7016" t="s">
        <v>12427</v>
      </c>
      <c r="E7016" t="s">
        <v>10</v>
      </c>
      <c r="F7016">
        <v>3033</v>
      </c>
      <c r="G7016">
        <v>3</v>
      </c>
      <c r="H7016">
        <v>1</v>
      </c>
      <c r="I7016">
        <v>2</v>
      </c>
      <c r="J7016">
        <v>662</v>
      </c>
      <c r="L7016" t="s">
        <v>7114</v>
      </c>
      <c r="M7016" t="s">
        <v>119</v>
      </c>
      <c r="N7016" t="s">
        <v>49</v>
      </c>
      <c r="O7016" s="6" t="str">
        <f>INDEX(lkp_Region,MATCH(tbl_Sales[[#This Row],[Suburb]],lkp_Suburb,0))</f>
        <v>Western Metropolitan</v>
      </c>
      <c r="P7016" s="6">
        <f>MONTH(tbl_Sales[[#This Row],[Date]])</f>
        <v>3</v>
      </c>
      <c r="Q7016" s="6">
        <f>YEAR(tbl_Sales[[#This Row],[Date]])</f>
        <v>2017</v>
      </c>
    </row>
    <row r="7017" spans="1:17" x14ac:dyDescent="0.25">
      <c r="A7017" s="1">
        <v>42797</v>
      </c>
      <c r="B7017">
        <v>1105000</v>
      </c>
      <c r="C7017" t="s">
        <v>51</v>
      </c>
      <c r="D7017" t="s">
        <v>12429</v>
      </c>
      <c r="E7017" t="s">
        <v>10</v>
      </c>
      <c r="F7017">
        <v>3051</v>
      </c>
      <c r="G7017">
        <v>2</v>
      </c>
      <c r="H7017">
        <v>2</v>
      </c>
      <c r="I7017">
        <v>1</v>
      </c>
      <c r="J7017">
        <v>88</v>
      </c>
      <c r="K7017">
        <v>2010</v>
      </c>
      <c r="L7017" t="s">
        <v>7115</v>
      </c>
      <c r="M7017" t="s">
        <v>915</v>
      </c>
      <c r="N7017" t="s">
        <v>88</v>
      </c>
      <c r="O7017" s="6" t="str">
        <f>INDEX(lkp_Region,MATCH(tbl_Sales[[#This Row],[Suburb]],lkp_Suburb,0))</f>
        <v>Northern Metropolitan</v>
      </c>
      <c r="P7017" s="6">
        <f>MONTH(tbl_Sales[[#This Row],[Date]])</f>
        <v>3</v>
      </c>
      <c r="Q7017" s="6">
        <f>YEAR(tbl_Sales[[#This Row],[Date]])</f>
        <v>2017</v>
      </c>
    </row>
    <row r="7018" spans="1:17" x14ac:dyDescent="0.25">
      <c r="A7018" s="1">
        <v>42797</v>
      </c>
      <c r="B7018">
        <v>1120000</v>
      </c>
      <c r="C7018" t="s">
        <v>2</v>
      </c>
      <c r="D7018" t="s">
        <v>12423</v>
      </c>
      <c r="E7018" t="s">
        <v>10</v>
      </c>
      <c r="F7018">
        <v>3018</v>
      </c>
      <c r="G7018">
        <v>3</v>
      </c>
      <c r="H7018">
        <v>1</v>
      </c>
      <c r="I7018">
        <v>2</v>
      </c>
      <c r="J7018">
        <v>506</v>
      </c>
      <c r="K7018">
        <v>1930</v>
      </c>
      <c r="L7018" t="s">
        <v>7116</v>
      </c>
      <c r="M7018" t="s">
        <v>67</v>
      </c>
      <c r="N7018" t="s">
        <v>69</v>
      </c>
      <c r="O7018" s="6" t="str">
        <f>INDEX(lkp_Region,MATCH(tbl_Sales[[#This Row],[Suburb]],lkp_Suburb,0))</f>
        <v>Western Metropolitan</v>
      </c>
      <c r="P7018" s="6">
        <f>MONTH(tbl_Sales[[#This Row],[Date]])</f>
        <v>3</v>
      </c>
      <c r="Q7018" s="6">
        <f>YEAR(tbl_Sales[[#This Row],[Date]])</f>
        <v>2017</v>
      </c>
    </row>
    <row r="7019" spans="1:17" x14ac:dyDescent="0.25">
      <c r="A7019" s="1">
        <v>42797</v>
      </c>
      <c r="B7019">
        <v>900000</v>
      </c>
      <c r="C7019" t="s">
        <v>2</v>
      </c>
      <c r="D7019" t="s">
        <v>12428</v>
      </c>
      <c r="E7019" t="s">
        <v>5</v>
      </c>
      <c r="F7019">
        <v>3072</v>
      </c>
      <c r="G7019">
        <v>2</v>
      </c>
      <c r="H7019">
        <v>1</v>
      </c>
      <c r="I7019">
        <v>1</v>
      </c>
      <c r="J7019">
        <v>529</v>
      </c>
      <c r="L7019" t="s">
        <v>7117</v>
      </c>
      <c r="M7019" t="s">
        <v>97</v>
      </c>
      <c r="N7019" t="s">
        <v>62</v>
      </c>
      <c r="O7019" s="6" t="str">
        <f>INDEX(lkp_Region,MATCH(tbl_Sales[[#This Row],[Suburb]],lkp_Suburb,0))</f>
        <v>Northern Metropolitan</v>
      </c>
      <c r="P7019" s="6">
        <f>MONTH(tbl_Sales[[#This Row],[Date]])</f>
        <v>3</v>
      </c>
      <c r="Q7019" s="6">
        <f>YEAR(tbl_Sales[[#This Row],[Date]])</f>
        <v>2017</v>
      </c>
    </row>
    <row r="7020" spans="1:17" x14ac:dyDescent="0.25">
      <c r="A7020" s="1">
        <v>42797</v>
      </c>
      <c r="B7020">
        <v>3210000</v>
      </c>
      <c r="C7020" t="s">
        <v>2</v>
      </c>
      <c r="D7020" t="s">
        <v>12429</v>
      </c>
      <c r="E7020" t="s">
        <v>10</v>
      </c>
      <c r="F7020">
        <v>3123</v>
      </c>
      <c r="G7020">
        <v>5</v>
      </c>
      <c r="H7020">
        <v>3</v>
      </c>
      <c r="I7020">
        <v>4</v>
      </c>
      <c r="J7020">
        <v>1011</v>
      </c>
      <c r="K7020">
        <v>1905</v>
      </c>
      <c r="L7020" t="s">
        <v>7118</v>
      </c>
      <c r="M7020" t="s">
        <v>230</v>
      </c>
      <c r="N7020" t="s">
        <v>101</v>
      </c>
      <c r="O7020" s="6" t="str">
        <f>INDEX(lkp_Region,MATCH(tbl_Sales[[#This Row],[Suburb]],lkp_Suburb,0))</f>
        <v>Southern Metropolitan</v>
      </c>
      <c r="P7020" s="6">
        <f>MONTH(tbl_Sales[[#This Row],[Date]])</f>
        <v>3</v>
      </c>
      <c r="Q7020" s="6">
        <f>YEAR(tbl_Sales[[#This Row],[Date]])</f>
        <v>2017</v>
      </c>
    </row>
    <row r="7021" spans="1:17" x14ac:dyDescent="0.25">
      <c r="A7021" s="1">
        <v>42797</v>
      </c>
      <c r="B7021">
        <v>830000</v>
      </c>
      <c r="C7021" t="s">
        <v>2</v>
      </c>
      <c r="D7021" t="s">
        <v>12423</v>
      </c>
      <c r="E7021" t="s">
        <v>10</v>
      </c>
      <c r="F7021">
        <v>3081</v>
      </c>
      <c r="G7021">
        <v>3</v>
      </c>
      <c r="H7021">
        <v>2</v>
      </c>
      <c r="I7021">
        <v>0</v>
      </c>
      <c r="J7021">
        <v>643</v>
      </c>
      <c r="L7021" t="s">
        <v>7119</v>
      </c>
      <c r="M7021" t="s">
        <v>148</v>
      </c>
      <c r="N7021" t="s">
        <v>150</v>
      </c>
      <c r="O7021" s="6" t="str">
        <f>INDEX(lkp_Region,MATCH(tbl_Sales[[#This Row],[Suburb]],lkp_Suburb,0))</f>
        <v>Eastern Metropolitan</v>
      </c>
      <c r="P7021" s="6">
        <f>MONTH(tbl_Sales[[#This Row],[Date]])</f>
        <v>3</v>
      </c>
      <c r="Q7021" s="6">
        <f>YEAR(tbl_Sales[[#This Row],[Date]])</f>
        <v>2017</v>
      </c>
    </row>
    <row r="7022" spans="1:17" x14ac:dyDescent="0.25">
      <c r="A7022" s="1">
        <v>42798</v>
      </c>
      <c r="B7022">
        <v>850000</v>
      </c>
      <c r="C7022" t="s">
        <v>2</v>
      </c>
      <c r="D7022" t="s">
        <v>12427</v>
      </c>
      <c r="E7022" t="s">
        <v>5</v>
      </c>
      <c r="F7022">
        <v>3067</v>
      </c>
      <c r="G7022">
        <v>3</v>
      </c>
      <c r="H7022">
        <v>2</v>
      </c>
      <c r="I7022">
        <v>1</v>
      </c>
      <c r="J7022">
        <v>94</v>
      </c>
      <c r="L7022" t="s">
        <v>7120</v>
      </c>
      <c r="M7022" t="s">
        <v>38</v>
      </c>
      <c r="N7022" t="s">
        <v>8</v>
      </c>
      <c r="O7022" s="6" t="str">
        <f>INDEX(lkp_Region,MATCH(tbl_Sales[[#This Row],[Suburb]],lkp_Suburb,0))</f>
        <v>Northern Metropolitan</v>
      </c>
      <c r="P7022" s="6">
        <f>MONTH(tbl_Sales[[#This Row],[Date]])</f>
        <v>3</v>
      </c>
      <c r="Q7022" s="6">
        <f>YEAR(tbl_Sales[[#This Row],[Date]])</f>
        <v>2017</v>
      </c>
    </row>
    <row r="7023" spans="1:17" x14ac:dyDescent="0.25">
      <c r="A7023" s="1">
        <v>42798</v>
      </c>
      <c r="B7023">
        <v>1090000</v>
      </c>
      <c r="C7023" t="s">
        <v>13</v>
      </c>
      <c r="D7023" t="s">
        <v>12429</v>
      </c>
      <c r="E7023" t="s">
        <v>10</v>
      </c>
      <c r="F7023">
        <v>3067</v>
      </c>
      <c r="G7023">
        <v>3</v>
      </c>
      <c r="H7023">
        <v>2</v>
      </c>
      <c r="I7023">
        <v>2</v>
      </c>
      <c r="J7023">
        <v>4290</v>
      </c>
      <c r="L7023" t="s">
        <v>7121</v>
      </c>
      <c r="M7023" t="s">
        <v>38</v>
      </c>
      <c r="N7023" t="s">
        <v>8</v>
      </c>
      <c r="O7023" s="6" t="str">
        <f>INDEX(lkp_Region,MATCH(tbl_Sales[[#This Row],[Suburb]],lkp_Suburb,0))</f>
        <v>Northern Metropolitan</v>
      </c>
      <c r="P7023" s="6">
        <f>MONTH(tbl_Sales[[#This Row],[Date]])</f>
        <v>3</v>
      </c>
      <c r="Q7023" s="6">
        <f>YEAR(tbl_Sales[[#This Row],[Date]])</f>
        <v>2017</v>
      </c>
    </row>
    <row r="7024" spans="1:17" x14ac:dyDescent="0.25">
      <c r="A7024" s="1">
        <v>42798</v>
      </c>
      <c r="B7024">
        <v>1200000</v>
      </c>
      <c r="C7024" t="s">
        <v>51</v>
      </c>
      <c r="D7024" t="s">
        <v>12429</v>
      </c>
      <c r="E7024" t="s">
        <v>5</v>
      </c>
      <c r="F7024">
        <v>3121</v>
      </c>
      <c r="G7024">
        <v>2</v>
      </c>
      <c r="H7024">
        <v>2</v>
      </c>
      <c r="I7024">
        <v>1</v>
      </c>
      <c r="J7024">
        <v>170</v>
      </c>
      <c r="K7024">
        <v>1940</v>
      </c>
      <c r="L7024" t="s">
        <v>7122</v>
      </c>
      <c r="M7024" t="s">
        <v>6</v>
      </c>
      <c r="N7024" t="s">
        <v>8</v>
      </c>
      <c r="O7024" s="6" t="str">
        <f>INDEX(lkp_Region,MATCH(tbl_Sales[[#This Row],[Suburb]],lkp_Suburb,0))</f>
        <v>Northern Metropolitan</v>
      </c>
      <c r="P7024" s="6">
        <f>MONTH(tbl_Sales[[#This Row],[Date]])</f>
        <v>3</v>
      </c>
      <c r="Q7024" s="6">
        <f>YEAR(tbl_Sales[[#This Row],[Date]])</f>
        <v>2017</v>
      </c>
    </row>
    <row r="7025" spans="1:17" x14ac:dyDescent="0.25">
      <c r="A7025" s="1">
        <v>42798</v>
      </c>
      <c r="B7025">
        <v>1275000</v>
      </c>
      <c r="C7025" t="s">
        <v>2</v>
      </c>
      <c r="D7025" t="s">
        <v>12427</v>
      </c>
      <c r="E7025" t="s">
        <v>10</v>
      </c>
      <c r="F7025">
        <v>3121</v>
      </c>
      <c r="G7025">
        <v>3</v>
      </c>
      <c r="H7025">
        <v>2</v>
      </c>
      <c r="I7025">
        <v>1</v>
      </c>
      <c r="J7025">
        <v>132</v>
      </c>
      <c r="K7025">
        <v>1900</v>
      </c>
      <c r="L7025" t="s">
        <v>7123</v>
      </c>
      <c r="M7025" t="s">
        <v>6</v>
      </c>
      <c r="N7025" t="s">
        <v>8</v>
      </c>
      <c r="O7025" s="6" t="str">
        <f>INDEX(lkp_Region,MATCH(tbl_Sales[[#This Row],[Suburb]],lkp_Suburb,0))</f>
        <v>Northern Metropolitan</v>
      </c>
      <c r="P7025" s="6">
        <f>MONTH(tbl_Sales[[#This Row],[Date]])</f>
        <v>3</v>
      </c>
      <c r="Q7025" s="6">
        <f>YEAR(tbl_Sales[[#This Row],[Date]])</f>
        <v>2017</v>
      </c>
    </row>
    <row r="7026" spans="1:17" x14ac:dyDescent="0.25">
      <c r="A7026" s="1">
        <v>42798</v>
      </c>
      <c r="B7026">
        <v>390000</v>
      </c>
      <c r="C7026" t="s">
        <v>13</v>
      </c>
      <c r="D7026" t="s">
        <v>12425</v>
      </c>
      <c r="E7026" t="s">
        <v>5</v>
      </c>
      <c r="F7026">
        <v>3057</v>
      </c>
      <c r="G7026">
        <v>2</v>
      </c>
      <c r="H7026">
        <v>1</v>
      </c>
      <c r="I7026">
        <v>1</v>
      </c>
      <c r="J7026">
        <v>0</v>
      </c>
      <c r="K7026">
        <v>1970</v>
      </c>
      <c r="L7026" t="s">
        <v>7124</v>
      </c>
      <c r="M7026" t="s">
        <v>83</v>
      </c>
      <c r="N7026" t="s">
        <v>18</v>
      </c>
      <c r="O7026" s="6" t="str">
        <f>INDEX(lkp_Region,MATCH(tbl_Sales[[#This Row],[Suburb]],lkp_Suburb,0))</f>
        <v>Northern Metropolitan</v>
      </c>
      <c r="P7026" s="6">
        <f>MONTH(tbl_Sales[[#This Row],[Date]])</f>
        <v>3</v>
      </c>
      <c r="Q7026" s="6">
        <f>YEAR(tbl_Sales[[#This Row],[Date]])</f>
        <v>2017</v>
      </c>
    </row>
    <row r="7027" spans="1:17" x14ac:dyDescent="0.25">
      <c r="A7027" s="1">
        <v>42798</v>
      </c>
      <c r="B7027">
        <v>935500</v>
      </c>
      <c r="C7027" t="s">
        <v>2</v>
      </c>
      <c r="D7027" t="s">
        <v>12428</v>
      </c>
      <c r="E7027" t="s">
        <v>10</v>
      </c>
      <c r="F7027">
        <v>3058</v>
      </c>
      <c r="G7027">
        <v>3</v>
      </c>
      <c r="H7027">
        <v>1</v>
      </c>
      <c r="I7027">
        <v>2</v>
      </c>
      <c r="J7027">
        <v>386</v>
      </c>
      <c r="L7027" t="s">
        <v>7125</v>
      </c>
      <c r="M7027" t="s">
        <v>41</v>
      </c>
      <c r="N7027" t="s">
        <v>18</v>
      </c>
      <c r="O7027" s="6" t="str">
        <f>INDEX(lkp_Region,MATCH(tbl_Sales[[#This Row],[Suburb]],lkp_Suburb,0))</f>
        <v>Northern Metropolitan</v>
      </c>
      <c r="P7027" s="6">
        <f>MONTH(tbl_Sales[[#This Row],[Date]])</f>
        <v>3</v>
      </c>
      <c r="Q7027" s="6">
        <f>YEAR(tbl_Sales[[#This Row],[Date]])</f>
        <v>2017</v>
      </c>
    </row>
    <row r="7028" spans="1:17" x14ac:dyDescent="0.25">
      <c r="A7028" s="1">
        <v>42798</v>
      </c>
      <c r="B7028">
        <v>280000</v>
      </c>
      <c r="C7028" t="s">
        <v>13</v>
      </c>
      <c r="D7028" t="s">
        <v>12427</v>
      </c>
      <c r="E7028" t="s">
        <v>5</v>
      </c>
      <c r="F7028">
        <v>3031</v>
      </c>
      <c r="G7028">
        <v>1</v>
      </c>
      <c r="H7028">
        <v>1</v>
      </c>
      <c r="I7028">
        <v>1</v>
      </c>
      <c r="J7028">
        <v>0</v>
      </c>
      <c r="K7028">
        <v>1970</v>
      </c>
      <c r="L7028" t="s">
        <v>7126</v>
      </c>
      <c r="M7028" t="s">
        <v>288</v>
      </c>
      <c r="N7028" t="s">
        <v>49</v>
      </c>
      <c r="O7028" s="6" t="str">
        <f>INDEX(lkp_Region,MATCH(tbl_Sales[[#This Row],[Suburb]],lkp_Suburb,0))</f>
        <v>Northern Metropolitan</v>
      </c>
      <c r="P7028" s="6">
        <f>MONTH(tbl_Sales[[#This Row],[Date]])</f>
        <v>3</v>
      </c>
      <c r="Q7028" s="6">
        <f>YEAR(tbl_Sales[[#This Row],[Date]])</f>
        <v>2017</v>
      </c>
    </row>
    <row r="7029" spans="1:17" x14ac:dyDescent="0.25">
      <c r="A7029" s="1">
        <v>42798</v>
      </c>
      <c r="B7029">
        <v>680000</v>
      </c>
      <c r="C7029" t="s">
        <v>51</v>
      </c>
      <c r="D7029" t="s">
        <v>12427</v>
      </c>
      <c r="E7029" t="s">
        <v>5</v>
      </c>
      <c r="F7029">
        <v>3033</v>
      </c>
      <c r="G7029">
        <v>3</v>
      </c>
      <c r="H7029">
        <v>2</v>
      </c>
      <c r="I7029">
        <v>2</v>
      </c>
      <c r="J7029">
        <v>224</v>
      </c>
      <c r="K7029">
        <v>1998</v>
      </c>
      <c r="L7029" t="s">
        <v>7127</v>
      </c>
      <c r="M7029" t="s">
        <v>119</v>
      </c>
      <c r="N7029" t="s">
        <v>49</v>
      </c>
      <c r="O7029" s="6" t="str">
        <f>INDEX(lkp_Region,MATCH(tbl_Sales[[#This Row],[Suburb]],lkp_Suburb,0))</f>
        <v>Western Metropolitan</v>
      </c>
      <c r="P7029" s="6">
        <f>MONTH(tbl_Sales[[#This Row],[Date]])</f>
        <v>3</v>
      </c>
      <c r="Q7029" s="6">
        <f>YEAR(tbl_Sales[[#This Row],[Date]])</f>
        <v>2017</v>
      </c>
    </row>
    <row r="7030" spans="1:17" x14ac:dyDescent="0.25">
      <c r="A7030" s="1">
        <v>42798</v>
      </c>
      <c r="B7030">
        <v>930000</v>
      </c>
      <c r="C7030" t="s">
        <v>2</v>
      </c>
      <c r="D7030" t="s">
        <v>12423</v>
      </c>
      <c r="E7030" t="s">
        <v>10</v>
      </c>
      <c r="F7030">
        <v>3040</v>
      </c>
      <c r="G7030">
        <v>2</v>
      </c>
      <c r="H7030">
        <v>1</v>
      </c>
      <c r="I7030">
        <v>2</v>
      </c>
      <c r="J7030">
        <v>225</v>
      </c>
      <c r="K7030">
        <v>1990</v>
      </c>
      <c r="L7030" t="s">
        <v>7128</v>
      </c>
      <c r="M7030" t="s">
        <v>47</v>
      </c>
      <c r="N7030" t="s">
        <v>49</v>
      </c>
      <c r="O7030" s="6" t="str">
        <f>INDEX(lkp_Region,MATCH(tbl_Sales[[#This Row],[Suburb]],lkp_Suburb,0))</f>
        <v>Western Metropolitan</v>
      </c>
      <c r="P7030" s="6">
        <f>MONTH(tbl_Sales[[#This Row],[Date]])</f>
        <v>3</v>
      </c>
      <c r="Q7030" s="6">
        <f>YEAR(tbl_Sales[[#This Row],[Date]])</f>
        <v>2017</v>
      </c>
    </row>
    <row r="7031" spans="1:17" x14ac:dyDescent="0.25">
      <c r="A7031" s="1">
        <v>42798</v>
      </c>
      <c r="B7031">
        <v>810000</v>
      </c>
      <c r="C7031" t="s">
        <v>2</v>
      </c>
      <c r="D7031" t="s">
        <v>12423</v>
      </c>
      <c r="E7031" t="s">
        <v>10</v>
      </c>
      <c r="F7031">
        <v>3073</v>
      </c>
      <c r="G7031">
        <v>2</v>
      </c>
      <c r="H7031">
        <v>1</v>
      </c>
      <c r="I7031">
        <v>2</v>
      </c>
      <c r="J7031">
        <v>950</v>
      </c>
      <c r="L7031" t="s">
        <v>7129</v>
      </c>
      <c r="M7031" t="s">
        <v>93</v>
      </c>
      <c r="N7031" t="s">
        <v>62</v>
      </c>
      <c r="O7031" s="6" t="str">
        <f>INDEX(lkp_Region,MATCH(tbl_Sales[[#This Row],[Suburb]],lkp_Suburb,0))</f>
        <v>Northern Metropolitan</v>
      </c>
      <c r="P7031" s="6">
        <f>MONTH(tbl_Sales[[#This Row],[Date]])</f>
        <v>3</v>
      </c>
      <c r="Q7031" s="6">
        <f>YEAR(tbl_Sales[[#This Row],[Date]])</f>
        <v>2017</v>
      </c>
    </row>
    <row r="7032" spans="1:17" x14ac:dyDescent="0.25">
      <c r="A7032" s="1">
        <v>42798</v>
      </c>
      <c r="B7032">
        <v>601000</v>
      </c>
      <c r="C7032" t="s">
        <v>2</v>
      </c>
      <c r="D7032" t="s">
        <v>12423</v>
      </c>
      <c r="E7032" t="s">
        <v>10</v>
      </c>
      <c r="F7032">
        <v>3020</v>
      </c>
      <c r="G7032">
        <v>4</v>
      </c>
      <c r="H7032">
        <v>1</v>
      </c>
      <c r="I7032">
        <v>4</v>
      </c>
      <c r="J7032">
        <v>520</v>
      </c>
      <c r="L7032" t="s">
        <v>7130</v>
      </c>
      <c r="M7032" t="s">
        <v>141</v>
      </c>
      <c r="N7032" t="s">
        <v>3</v>
      </c>
      <c r="O7032" s="6" t="str">
        <f>INDEX(lkp_Region,MATCH(tbl_Sales[[#This Row],[Suburb]],lkp_Suburb,0))</f>
        <v>Western Metropolitan</v>
      </c>
      <c r="P7032" s="6">
        <f>MONTH(tbl_Sales[[#This Row],[Date]])</f>
        <v>3</v>
      </c>
      <c r="Q7032" s="6">
        <f>YEAR(tbl_Sales[[#This Row],[Date]])</f>
        <v>2017</v>
      </c>
    </row>
    <row r="7033" spans="1:17" x14ac:dyDescent="0.25">
      <c r="A7033" s="1">
        <v>42798</v>
      </c>
      <c r="B7033">
        <v>790000</v>
      </c>
      <c r="C7033" t="s">
        <v>2</v>
      </c>
      <c r="D7033" t="s">
        <v>12430</v>
      </c>
      <c r="E7033" t="s">
        <v>10</v>
      </c>
      <c r="F7033">
        <v>3020</v>
      </c>
      <c r="G7033">
        <v>3</v>
      </c>
      <c r="H7033">
        <v>1</v>
      </c>
      <c r="I7033">
        <v>2</v>
      </c>
      <c r="J7033">
        <v>568</v>
      </c>
      <c r="L7033" t="s">
        <v>7131</v>
      </c>
      <c r="M7033" t="s">
        <v>143</v>
      </c>
      <c r="N7033" t="s">
        <v>3</v>
      </c>
      <c r="O7033" s="6" t="str">
        <f>INDEX(lkp_Region,MATCH(tbl_Sales[[#This Row],[Suburb]],lkp_Suburb,0))</f>
        <v>Western Metropolitan</v>
      </c>
      <c r="P7033" s="6">
        <f>MONTH(tbl_Sales[[#This Row],[Date]])</f>
        <v>3</v>
      </c>
      <c r="Q7033" s="6">
        <f>YEAR(tbl_Sales[[#This Row],[Date]])</f>
        <v>2017</v>
      </c>
    </row>
    <row r="7034" spans="1:17" x14ac:dyDescent="0.25">
      <c r="A7034" s="1">
        <v>42798</v>
      </c>
      <c r="B7034">
        <v>2905000</v>
      </c>
      <c r="C7034" t="s">
        <v>2</v>
      </c>
      <c r="D7034" t="s">
        <v>12427</v>
      </c>
      <c r="E7034" t="s">
        <v>10</v>
      </c>
      <c r="F7034">
        <v>3186</v>
      </c>
      <c r="G7034">
        <v>4</v>
      </c>
      <c r="H7034">
        <v>3</v>
      </c>
      <c r="I7034">
        <v>1</v>
      </c>
      <c r="J7034">
        <v>487</v>
      </c>
      <c r="K7034">
        <v>1905</v>
      </c>
      <c r="L7034" t="s">
        <v>7132</v>
      </c>
      <c r="M7034" t="s">
        <v>105</v>
      </c>
      <c r="N7034" t="s">
        <v>107</v>
      </c>
      <c r="O7034" s="6" t="str">
        <f>INDEX(lkp_Region,MATCH(tbl_Sales[[#This Row],[Suburb]],lkp_Suburb,0))</f>
        <v>Southern Metropolitan</v>
      </c>
      <c r="P7034" s="6">
        <f>MONTH(tbl_Sales[[#This Row],[Date]])</f>
        <v>3</v>
      </c>
      <c r="Q7034" s="6">
        <f>YEAR(tbl_Sales[[#This Row],[Date]])</f>
        <v>2017</v>
      </c>
    </row>
    <row r="7035" spans="1:17" x14ac:dyDescent="0.25">
      <c r="A7035" s="1">
        <v>42799</v>
      </c>
      <c r="B7035">
        <v>650000</v>
      </c>
      <c r="C7035" t="s">
        <v>13</v>
      </c>
      <c r="D7035" t="s">
        <v>12429</v>
      </c>
      <c r="E7035" t="s">
        <v>5</v>
      </c>
      <c r="F7035">
        <v>3125</v>
      </c>
      <c r="G7035">
        <v>2</v>
      </c>
      <c r="H7035">
        <v>1</v>
      </c>
      <c r="I7035">
        <v>1</v>
      </c>
      <c r="J7035">
        <v>194</v>
      </c>
      <c r="K7035">
        <v>1975</v>
      </c>
      <c r="L7035" t="s">
        <v>7133</v>
      </c>
      <c r="M7035" t="s">
        <v>32</v>
      </c>
      <c r="N7035" t="s">
        <v>14</v>
      </c>
      <c r="O7035" s="6" t="str">
        <f>INDEX(lkp_Region,MATCH(tbl_Sales[[#This Row],[Suburb]],lkp_Suburb,0))</f>
        <v>Southern Metropolitan</v>
      </c>
      <c r="P7035" s="6">
        <f>MONTH(tbl_Sales[[#This Row],[Date]])</f>
        <v>3</v>
      </c>
      <c r="Q7035" s="6">
        <f>YEAR(tbl_Sales[[#This Row],[Date]])</f>
        <v>2017</v>
      </c>
    </row>
    <row r="7036" spans="1:17" x14ac:dyDescent="0.25">
      <c r="A7036" s="1">
        <v>42799</v>
      </c>
      <c r="B7036">
        <v>442500</v>
      </c>
      <c r="C7036" t="s">
        <v>13</v>
      </c>
      <c r="D7036" t="s">
        <v>12427</v>
      </c>
      <c r="E7036" t="s">
        <v>10</v>
      </c>
      <c r="F7036">
        <v>3206</v>
      </c>
      <c r="G7036">
        <v>1</v>
      </c>
      <c r="H7036">
        <v>1</v>
      </c>
      <c r="I7036">
        <v>0</v>
      </c>
      <c r="J7036">
        <v>0</v>
      </c>
      <c r="K7036">
        <v>1970</v>
      </c>
      <c r="L7036" t="s">
        <v>7134</v>
      </c>
      <c r="M7036" t="s">
        <v>113</v>
      </c>
      <c r="N7036" t="s">
        <v>26</v>
      </c>
      <c r="O7036" s="6" t="str">
        <f>INDEX(lkp_Region,MATCH(tbl_Sales[[#This Row],[Suburb]],lkp_Suburb,0))</f>
        <v>Southern Metropolitan</v>
      </c>
      <c r="P7036" s="6">
        <f>MONTH(tbl_Sales[[#This Row],[Date]])</f>
        <v>3</v>
      </c>
      <c r="Q7036" s="6">
        <f>YEAR(tbl_Sales[[#This Row],[Date]])</f>
        <v>2017</v>
      </c>
    </row>
    <row r="7037" spans="1:17" x14ac:dyDescent="0.25">
      <c r="A7037" s="1">
        <v>42799</v>
      </c>
      <c r="B7037">
        <v>845000</v>
      </c>
      <c r="C7037" t="s">
        <v>2</v>
      </c>
      <c r="D7037" t="s">
        <v>12428</v>
      </c>
      <c r="E7037" t="s">
        <v>10</v>
      </c>
      <c r="F7037">
        <v>3058</v>
      </c>
      <c r="G7037">
        <v>3</v>
      </c>
      <c r="H7037">
        <v>1</v>
      </c>
      <c r="I7037">
        <v>1</v>
      </c>
      <c r="J7037">
        <v>221</v>
      </c>
      <c r="K7037">
        <v>1980</v>
      </c>
      <c r="L7037" t="s">
        <v>7135</v>
      </c>
      <c r="M7037" t="s">
        <v>41</v>
      </c>
      <c r="N7037" t="s">
        <v>18</v>
      </c>
      <c r="O7037" s="6" t="str">
        <f>INDEX(lkp_Region,MATCH(tbl_Sales[[#This Row],[Suburb]],lkp_Suburb,0))</f>
        <v>Northern Metropolitan</v>
      </c>
      <c r="P7037" s="6">
        <f>MONTH(tbl_Sales[[#This Row],[Date]])</f>
        <v>3</v>
      </c>
      <c r="Q7037" s="6">
        <f>YEAR(tbl_Sales[[#This Row],[Date]])</f>
        <v>2017</v>
      </c>
    </row>
    <row r="7038" spans="1:17" x14ac:dyDescent="0.25">
      <c r="A7038" s="1">
        <v>42799</v>
      </c>
      <c r="B7038">
        <v>1510000</v>
      </c>
      <c r="C7038" t="s">
        <v>2</v>
      </c>
      <c r="D7038" t="s">
        <v>12427</v>
      </c>
      <c r="E7038" t="s">
        <v>10</v>
      </c>
      <c r="F7038">
        <v>3056</v>
      </c>
      <c r="G7038">
        <v>3</v>
      </c>
      <c r="H7038">
        <v>1</v>
      </c>
      <c r="I7038">
        <v>0</v>
      </c>
      <c r="J7038">
        <v>325</v>
      </c>
      <c r="K7038">
        <v>1920</v>
      </c>
      <c r="L7038" t="s">
        <v>7136</v>
      </c>
      <c r="M7038" t="s">
        <v>117</v>
      </c>
      <c r="N7038" t="s">
        <v>18</v>
      </c>
      <c r="O7038" s="6" t="str">
        <f>INDEX(lkp_Region,MATCH(tbl_Sales[[#This Row],[Suburb]],lkp_Suburb,0))</f>
        <v>Northern Metropolitan</v>
      </c>
      <c r="P7038" s="6">
        <f>MONTH(tbl_Sales[[#This Row],[Date]])</f>
        <v>3</v>
      </c>
      <c r="Q7038" s="6">
        <f>YEAR(tbl_Sales[[#This Row],[Date]])</f>
        <v>2017</v>
      </c>
    </row>
    <row r="7039" spans="1:17" x14ac:dyDescent="0.25">
      <c r="A7039" s="1">
        <v>42799</v>
      </c>
      <c r="B7039">
        <v>1260000</v>
      </c>
      <c r="C7039" t="s">
        <v>2</v>
      </c>
      <c r="D7039" t="s">
        <v>12432</v>
      </c>
      <c r="E7039" t="s">
        <v>10</v>
      </c>
      <c r="F7039">
        <v>3148</v>
      </c>
      <c r="G7039">
        <v>4</v>
      </c>
      <c r="H7039">
        <v>2</v>
      </c>
      <c r="I7039">
        <v>2</v>
      </c>
      <c r="J7039">
        <v>500</v>
      </c>
      <c r="K7039">
        <v>2001</v>
      </c>
      <c r="L7039" t="s">
        <v>7137</v>
      </c>
      <c r="M7039" t="s">
        <v>29</v>
      </c>
      <c r="N7039" t="s">
        <v>31</v>
      </c>
      <c r="O7039" s="6" t="str">
        <f>INDEX(lkp_Region,MATCH(tbl_Sales[[#This Row],[Suburb]],lkp_Suburb,0))</f>
        <v>Southern Metropolitan</v>
      </c>
      <c r="P7039" s="6">
        <f>MONTH(tbl_Sales[[#This Row],[Date]])</f>
        <v>3</v>
      </c>
      <c r="Q7039" s="6">
        <f>YEAR(tbl_Sales[[#This Row],[Date]])</f>
        <v>2017</v>
      </c>
    </row>
    <row r="7040" spans="1:17" x14ac:dyDescent="0.25">
      <c r="A7040" s="1">
        <v>42799</v>
      </c>
      <c r="B7040">
        <v>1800000</v>
      </c>
      <c r="C7040" t="s">
        <v>2</v>
      </c>
      <c r="D7040" t="s">
        <v>12430</v>
      </c>
      <c r="E7040" t="s">
        <v>5</v>
      </c>
      <c r="F7040">
        <v>3016</v>
      </c>
      <c r="G7040">
        <v>3</v>
      </c>
      <c r="H7040">
        <v>2</v>
      </c>
      <c r="I7040">
        <v>2</v>
      </c>
      <c r="J7040">
        <v>332</v>
      </c>
      <c r="K7040">
        <v>2006</v>
      </c>
      <c r="L7040" t="s">
        <v>7138</v>
      </c>
      <c r="M7040" t="s">
        <v>196</v>
      </c>
      <c r="N7040" t="s">
        <v>69</v>
      </c>
      <c r="O7040" s="6" t="str">
        <f>INDEX(lkp_Region,MATCH(tbl_Sales[[#This Row],[Suburb]],lkp_Suburb,0))</f>
        <v>Western Metropolitan</v>
      </c>
      <c r="P7040" s="6">
        <f>MONTH(tbl_Sales[[#This Row],[Date]])</f>
        <v>3</v>
      </c>
      <c r="Q7040" s="6">
        <f>YEAR(tbl_Sales[[#This Row],[Date]])</f>
        <v>2017</v>
      </c>
    </row>
    <row r="7041" spans="1:17" x14ac:dyDescent="0.25">
      <c r="A7041" s="1">
        <v>42799</v>
      </c>
      <c r="B7041">
        <v>685000</v>
      </c>
      <c r="C7041" t="s">
        <v>2</v>
      </c>
      <c r="D7041" t="s">
        <v>12428</v>
      </c>
      <c r="E7041" t="s">
        <v>10</v>
      </c>
      <c r="F7041">
        <v>3163</v>
      </c>
      <c r="G7041">
        <v>2</v>
      </c>
      <c r="H7041">
        <v>1</v>
      </c>
      <c r="I7041">
        <v>1</v>
      </c>
      <c r="J7041">
        <v>0</v>
      </c>
      <c r="L7041" t="s">
        <v>7139</v>
      </c>
      <c r="M7041" t="s">
        <v>225</v>
      </c>
      <c r="N7041" t="s">
        <v>57</v>
      </c>
      <c r="O7041" s="6" t="str">
        <f>INDEX(lkp_Region,MATCH(tbl_Sales[[#This Row],[Suburb]],lkp_Suburb,0))</f>
        <v>Southern Metropolitan</v>
      </c>
      <c r="P7041" s="6">
        <f>MONTH(tbl_Sales[[#This Row],[Date]])</f>
        <v>3</v>
      </c>
      <c r="Q7041" s="6">
        <f>YEAR(tbl_Sales[[#This Row],[Date]])</f>
        <v>2017</v>
      </c>
    </row>
    <row r="7042" spans="1:17" x14ac:dyDescent="0.25">
      <c r="A7042" s="1">
        <v>42799</v>
      </c>
      <c r="B7042">
        <v>825000</v>
      </c>
      <c r="C7042" t="s">
        <v>51</v>
      </c>
      <c r="D7042" t="s">
        <v>12429</v>
      </c>
      <c r="E7042" t="s">
        <v>10</v>
      </c>
      <c r="F7042">
        <v>3204</v>
      </c>
      <c r="G7042">
        <v>3</v>
      </c>
      <c r="H7042">
        <v>2</v>
      </c>
      <c r="I7042">
        <v>2</v>
      </c>
      <c r="J7042">
        <v>147</v>
      </c>
      <c r="K7042">
        <v>2007</v>
      </c>
      <c r="L7042" t="s">
        <v>7140</v>
      </c>
      <c r="M7042" t="s">
        <v>55</v>
      </c>
      <c r="N7042" t="s">
        <v>57</v>
      </c>
      <c r="O7042" s="6" t="str">
        <f>INDEX(lkp_Region,MATCH(tbl_Sales[[#This Row],[Suburb]],lkp_Suburb,0))</f>
        <v>Southern Metropolitan</v>
      </c>
      <c r="P7042" s="6">
        <f>MONTH(tbl_Sales[[#This Row],[Date]])</f>
        <v>3</v>
      </c>
      <c r="Q7042" s="6">
        <f>YEAR(tbl_Sales[[#This Row],[Date]])</f>
        <v>2017</v>
      </c>
    </row>
    <row r="7043" spans="1:17" x14ac:dyDescent="0.25">
      <c r="A7043" s="1">
        <v>42799</v>
      </c>
      <c r="B7043">
        <v>1670000</v>
      </c>
      <c r="C7043" t="s">
        <v>2</v>
      </c>
      <c r="D7043" t="s">
        <v>12427</v>
      </c>
      <c r="E7043" t="s">
        <v>5</v>
      </c>
      <c r="F7043">
        <v>3104</v>
      </c>
      <c r="G7043">
        <v>4</v>
      </c>
      <c r="H7043">
        <v>3</v>
      </c>
      <c r="I7043">
        <v>2</v>
      </c>
      <c r="J7043">
        <v>689</v>
      </c>
      <c r="L7043" t="s">
        <v>7141</v>
      </c>
      <c r="M7043" t="s">
        <v>99</v>
      </c>
      <c r="N7043" t="s">
        <v>101</v>
      </c>
      <c r="O7043" s="6" t="str">
        <f>INDEX(lkp_Region,MATCH(tbl_Sales[[#This Row],[Suburb]],lkp_Suburb,0))</f>
        <v>Southern Metropolitan</v>
      </c>
      <c r="P7043" s="6">
        <f>MONTH(tbl_Sales[[#This Row],[Date]])</f>
        <v>3</v>
      </c>
      <c r="Q7043" s="6">
        <f>YEAR(tbl_Sales[[#This Row],[Date]])</f>
        <v>2017</v>
      </c>
    </row>
    <row r="7044" spans="1:17" x14ac:dyDescent="0.25">
      <c r="A7044" s="1">
        <v>42799</v>
      </c>
      <c r="B7044">
        <v>1675000</v>
      </c>
      <c r="C7044" t="s">
        <v>2</v>
      </c>
      <c r="D7044" t="s">
        <v>12425</v>
      </c>
      <c r="E7044" t="s">
        <v>10</v>
      </c>
      <c r="F7044">
        <v>3104</v>
      </c>
      <c r="G7044">
        <v>4</v>
      </c>
      <c r="H7044">
        <v>2</v>
      </c>
      <c r="I7044">
        <v>2</v>
      </c>
      <c r="J7044">
        <v>667</v>
      </c>
      <c r="K7044">
        <v>1974</v>
      </c>
      <c r="L7044" t="s">
        <v>7142</v>
      </c>
      <c r="M7044" t="s">
        <v>99</v>
      </c>
      <c r="N7044" t="s">
        <v>101</v>
      </c>
      <c r="O7044" s="6" t="str">
        <f>INDEX(lkp_Region,MATCH(tbl_Sales[[#This Row],[Suburb]],lkp_Suburb,0))</f>
        <v>Southern Metropolitan</v>
      </c>
      <c r="P7044" s="6">
        <f>MONTH(tbl_Sales[[#This Row],[Date]])</f>
        <v>3</v>
      </c>
      <c r="Q7044" s="6">
        <f>YEAR(tbl_Sales[[#This Row],[Date]])</f>
        <v>2017</v>
      </c>
    </row>
    <row r="7045" spans="1:17" x14ac:dyDescent="0.25">
      <c r="A7045" s="1">
        <v>42799</v>
      </c>
      <c r="B7045">
        <v>2810000</v>
      </c>
      <c r="C7045" t="s">
        <v>2</v>
      </c>
      <c r="D7045" t="s">
        <v>12429</v>
      </c>
      <c r="E7045" t="s">
        <v>5</v>
      </c>
      <c r="F7045">
        <v>3103</v>
      </c>
      <c r="G7045">
        <v>5</v>
      </c>
      <c r="H7045">
        <v>3</v>
      </c>
      <c r="I7045">
        <v>4</v>
      </c>
      <c r="J7045">
        <v>1468</v>
      </c>
      <c r="L7045" t="s">
        <v>7143</v>
      </c>
      <c r="M7045" t="s">
        <v>274</v>
      </c>
      <c r="N7045" t="s">
        <v>101</v>
      </c>
      <c r="O7045" s="6" t="str">
        <f>INDEX(lkp_Region,MATCH(tbl_Sales[[#This Row],[Suburb]],lkp_Suburb,0))</f>
        <v>Southern Metropolitan</v>
      </c>
      <c r="P7045" s="6">
        <f>MONTH(tbl_Sales[[#This Row],[Date]])</f>
        <v>3</v>
      </c>
      <c r="Q7045" s="6">
        <f>YEAR(tbl_Sales[[#This Row],[Date]])</f>
        <v>2017</v>
      </c>
    </row>
    <row r="7046" spans="1:17" x14ac:dyDescent="0.25">
      <c r="A7046" s="1">
        <v>42799</v>
      </c>
      <c r="B7046">
        <v>1920000</v>
      </c>
      <c r="C7046" t="s">
        <v>2</v>
      </c>
      <c r="D7046" t="s">
        <v>12424</v>
      </c>
      <c r="E7046" t="s">
        <v>10</v>
      </c>
      <c r="F7046">
        <v>3187</v>
      </c>
      <c r="G7046">
        <v>4</v>
      </c>
      <c r="H7046">
        <v>1</v>
      </c>
      <c r="I7046">
        <v>1</v>
      </c>
      <c r="J7046">
        <v>1000</v>
      </c>
      <c r="K7046">
        <v>1960</v>
      </c>
      <c r="L7046" t="s">
        <v>7144</v>
      </c>
      <c r="M7046" t="s">
        <v>346</v>
      </c>
      <c r="N7046" t="s">
        <v>107</v>
      </c>
      <c r="O7046" s="6" t="str">
        <f>INDEX(lkp_Region,MATCH(tbl_Sales[[#This Row],[Suburb]],lkp_Suburb,0))</f>
        <v>Southern Metropolitan</v>
      </c>
      <c r="P7046" s="6">
        <f>MONTH(tbl_Sales[[#This Row],[Date]])</f>
        <v>3</v>
      </c>
      <c r="Q7046" s="6">
        <f>YEAR(tbl_Sales[[#This Row],[Date]])</f>
        <v>2017</v>
      </c>
    </row>
    <row r="7047" spans="1:17" x14ac:dyDescent="0.25">
      <c r="A7047" s="1">
        <v>42800</v>
      </c>
      <c r="B7047">
        <v>600000</v>
      </c>
      <c r="C7047" t="s">
        <v>13</v>
      </c>
      <c r="D7047" t="s">
        <v>12427</v>
      </c>
      <c r="E7047" t="s">
        <v>10</v>
      </c>
      <c r="F7047">
        <v>3044</v>
      </c>
      <c r="G7047">
        <v>3</v>
      </c>
      <c r="H7047">
        <v>1</v>
      </c>
      <c r="I7047">
        <v>1</v>
      </c>
      <c r="J7047">
        <v>204</v>
      </c>
      <c r="K7047">
        <v>2008</v>
      </c>
      <c r="L7047" t="s">
        <v>7145</v>
      </c>
      <c r="M7047" t="s">
        <v>115</v>
      </c>
      <c r="N7047" t="s">
        <v>18</v>
      </c>
      <c r="O7047" s="6" t="str">
        <f>INDEX(lkp_Region,MATCH(tbl_Sales[[#This Row],[Suburb]],lkp_Suburb,0))</f>
        <v>Northern Metropolitan</v>
      </c>
      <c r="P7047" s="6">
        <f>MONTH(tbl_Sales[[#This Row],[Date]])</f>
        <v>3</v>
      </c>
      <c r="Q7047" s="6">
        <f>YEAR(tbl_Sales[[#This Row],[Date]])</f>
        <v>2017</v>
      </c>
    </row>
    <row r="7048" spans="1:17" x14ac:dyDescent="0.25">
      <c r="A7048" s="1">
        <v>42800</v>
      </c>
      <c r="B7048">
        <v>806000</v>
      </c>
      <c r="C7048" t="s">
        <v>2</v>
      </c>
      <c r="D7048" t="s">
        <v>12425</v>
      </c>
      <c r="E7048" t="s">
        <v>10</v>
      </c>
      <c r="F7048">
        <v>3034</v>
      </c>
      <c r="G7048">
        <v>4</v>
      </c>
      <c r="H7048">
        <v>2</v>
      </c>
      <c r="I7048">
        <v>1</v>
      </c>
      <c r="J7048">
        <v>350</v>
      </c>
      <c r="K7048">
        <v>2008</v>
      </c>
      <c r="L7048" t="s">
        <v>7146</v>
      </c>
      <c r="M7048" t="s">
        <v>524</v>
      </c>
      <c r="N7048" t="s">
        <v>49</v>
      </c>
      <c r="O7048" s="6" t="str">
        <f>INDEX(lkp_Region,MATCH(tbl_Sales[[#This Row],[Suburb]],lkp_Suburb,0))</f>
        <v>Western Metropolitan</v>
      </c>
      <c r="P7048" s="6">
        <f>MONTH(tbl_Sales[[#This Row],[Date]])</f>
        <v>3</v>
      </c>
      <c r="Q7048" s="6">
        <f>YEAR(tbl_Sales[[#This Row],[Date]])</f>
        <v>2017</v>
      </c>
    </row>
    <row r="7049" spans="1:17" x14ac:dyDescent="0.25">
      <c r="A7049" s="1">
        <v>42800</v>
      </c>
      <c r="B7049">
        <v>810000</v>
      </c>
      <c r="C7049" t="s">
        <v>2</v>
      </c>
      <c r="D7049" t="s">
        <v>12423</v>
      </c>
      <c r="E7049" t="s">
        <v>5</v>
      </c>
      <c r="F7049">
        <v>3042</v>
      </c>
      <c r="G7049">
        <v>3</v>
      </c>
      <c r="H7049">
        <v>3</v>
      </c>
      <c r="I7049">
        <v>2</v>
      </c>
      <c r="J7049">
        <v>555</v>
      </c>
      <c r="K7049">
        <v>1980</v>
      </c>
      <c r="L7049" t="s">
        <v>7147</v>
      </c>
      <c r="M7049" t="s">
        <v>330</v>
      </c>
      <c r="N7049" t="s">
        <v>49</v>
      </c>
      <c r="O7049" s="6" t="str">
        <f>INDEX(lkp_Region,MATCH(tbl_Sales[[#This Row],[Suburb]],lkp_Suburb,0))</f>
        <v>Western Metropolitan</v>
      </c>
      <c r="P7049" s="6">
        <f>MONTH(tbl_Sales[[#This Row],[Date]])</f>
        <v>3</v>
      </c>
      <c r="Q7049" s="6">
        <f>YEAR(tbl_Sales[[#This Row],[Date]])</f>
        <v>2017</v>
      </c>
    </row>
    <row r="7050" spans="1:17" x14ac:dyDescent="0.25">
      <c r="A7050" s="1">
        <v>42800</v>
      </c>
      <c r="B7050">
        <v>775000</v>
      </c>
      <c r="C7050" t="s">
        <v>2</v>
      </c>
      <c r="D7050" t="s">
        <v>12432</v>
      </c>
      <c r="E7050" t="s">
        <v>10</v>
      </c>
      <c r="F7050">
        <v>3015</v>
      </c>
      <c r="G7050">
        <v>3</v>
      </c>
      <c r="H7050">
        <v>1</v>
      </c>
      <c r="I7050">
        <v>1</v>
      </c>
      <c r="J7050">
        <v>435</v>
      </c>
      <c r="L7050" t="s">
        <v>7148</v>
      </c>
      <c r="M7050" t="s">
        <v>131</v>
      </c>
      <c r="N7050" t="s">
        <v>69</v>
      </c>
      <c r="O7050" s="6" t="str">
        <f>INDEX(lkp_Region,MATCH(tbl_Sales[[#This Row],[Suburb]],lkp_Suburb,0))</f>
        <v>Western Metropolitan</v>
      </c>
      <c r="P7050" s="6">
        <f>MONTH(tbl_Sales[[#This Row],[Date]])</f>
        <v>3</v>
      </c>
      <c r="Q7050" s="6">
        <f>YEAR(tbl_Sales[[#This Row],[Date]])</f>
        <v>2017</v>
      </c>
    </row>
    <row r="7051" spans="1:17" x14ac:dyDescent="0.25">
      <c r="A7051" s="1">
        <v>42800</v>
      </c>
      <c r="B7051">
        <v>131000</v>
      </c>
      <c r="C7051" t="s">
        <v>2</v>
      </c>
      <c r="D7051" t="s">
        <v>12427</v>
      </c>
      <c r="E7051" t="s">
        <v>5</v>
      </c>
      <c r="F7051">
        <v>3162</v>
      </c>
      <c r="G7051">
        <v>4</v>
      </c>
      <c r="H7051">
        <v>1</v>
      </c>
      <c r="I7051">
        <v>2</v>
      </c>
      <c r="J7051">
        <v>499</v>
      </c>
      <c r="K7051">
        <v>1920</v>
      </c>
      <c r="L7051" t="s">
        <v>7149</v>
      </c>
      <c r="M7051" t="s">
        <v>2878</v>
      </c>
      <c r="N7051" t="s">
        <v>57</v>
      </c>
      <c r="O7051" s="6" t="str">
        <f>INDEX(lkp_Region,MATCH(tbl_Sales[[#This Row],[Suburb]],lkp_Suburb,0))</f>
        <v>Southern Metropolitan</v>
      </c>
      <c r="P7051" s="6">
        <f>MONTH(tbl_Sales[[#This Row],[Date]])</f>
        <v>3</v>
      </c>
      <c r="Q7051" s="6">
        <f>YEAR(tbl_Sales[[#This Row],[Date]])</f>
        <v>2017</v>
      </c>
    </row>
    <row r="7052" spans="1:17" x14ac:dyDescent="0.25">
      <c r="A7052" s="1">
        <v>42800</v>
      </c>
      <c r="B7052">
        <v>1110000</v>
      </c>
      <c r="C7052" t="s">
        <v>2</v>
      </c>
      <c r="D7052" t="s">
        <v>12428</v>
      </c>
      <c r="E7052" t="s">
        <v>10</v>
      </c>
      <c r="F7052">
        <v>3165</v>
      </c>
      <c r="G7052">
        <v>3</v>
      </c>
      <c r="H7052">
        <v>1</v>
      </c>
      <c r="I7052">
        <v>6</v>
      </c>
      <c r="J7052">
        <v>542</v>
      </c>
      <c r="L7052" t="s">
        <v>7150</v>
      </c>
      <c r="M7052" t="s">
        <v>138</v>
      </c>
      <c r="N7052" t="s">
        <v>57</v>
      </c>
      <c r="O7052" s="6" t="str">
        <f>INDEX(lkp_Region,MATCH(tbl_Sales[[#This Row],[Suburb]],lkp_Suburb,0))</f>
        <v>Southern Metropolitan</v>
      </c>
      <c r="P7052" s="6">
        <f>MONTH(tbl_Sales[[#This Row],[Date]])</f>
        <v>3</v>
      </c>
      <c r="Q7052" s="6">
        <f>YEAR(tbl_Sales[[#This Row],[Date]])</f>
        <v>2017</v>
      </c>
    </row>
    <row r="7053" spans="1:17" x14ac:dyDescent="0.25">
      <c r="A7053" s="1">
        <v>42800</v>
      </c>
      <c r="B7053">
        <v>1630000</v>
      </c>
      <c r="C7053" t="s">
        <v>2</v>
      </c>
      <c r="D7053" t="s">
        <v>12429</v>
      </c>
      <c r="E7053" t="s">
        <v>10</v>
      </c>
      <c r="F7053">
        <v>3165</v>
      </c>
      <c r="G7053">
        <v>2</v>
      </c>
      <c r="H7053">
        <v>1</v>
      </c>
      <c r="I7053">
        <v>2</v>
      </c>
      <c r="J7053">
        <v>724</v>
      </c>
      <c r="L7053" t="s">
        <v>7151</v>
      </c>
      <c r="M7053" t="s">
        <v>138</v>
      </c>
      <c r="N7053" t="s">
        <v>57</v>
      </c>
      <c r="O7053" s="6" t="str">
        <f>INDEX(lkp_Region,MATCH(tbl_Sales[[#This Row],[Suburb]],lkp_Suburb,0))</f>
        <v>Southern Metropolitan</v>
      </c>
      <c r="P7053" s="6">
        <f>MONTH(tbl_Sales[[#This Row],[Date]])</f>
        <v>3</v>
      </c>
      <c r="Q7053" s="6">
        <f>YEAR(tbl_Sales[[#This Row],[Date]])</f>
        <v>2017</v>
      </c>
    </row>
    <row r="7054" spans="1:17" x14ac:dyDescent="0.25">
      <c r="A7054" s="1">
        <v>42800</v>
      </c>
      <c r="B7054">
        <v>1001000</v>
      </c>
      <c r="C7054" t="s">
        <v>2</v>
      </c>
      <c r="D7054" t="s">
        <v>12431</v>
      </c>
      <c r="E7054" t="s">
        <v>10</v>
      </c>
      <c r="F7054">
        <v>3020</v>
      </c>
      <c r="G7054">
        <v>3</v>
      </c>
      <c r="H7054">
        <v>1</v>
      </c>
      <c r="I7054">
        <v>5</v>
      </c>
      <c r="J7054">
        <v>879</v>
      </c>
      <c r="L7054" t="s">
        <v>7152</v>
      </c>
      <c r="M7054" t="s">
        <v>443</v>
      </c>
      <c r="N7054" t="s">
        <v>3</v>
      </c>
      <c r="O7054" s="6" t="str">
        <f>INDEX(lkp_Region,MATCH(tbl_Sales[[#This Row],[Suburb]],lkp_Suburb,0))</f>
        <v>Western Metropolitan</v>
      </c>
      <c r="P7054" s="6">
        <f>MONTH(tbl_Sales[[#This Row],[Date]])</f>
        <v>3</v>
      </c>
      <c r="Q7054" s="6">
        <f>YEAR(tbl_Sales[[#This Row],[Date]])</f>
        <v>2017</v>
      </c>
    </row>
    <row r="7055" spans="1:17" x14ac:dyDescent="0.25">
      <c r="A7055" s="1">
        <v>42801</v>
      </c>
      <c r="B7055">
        <v>2640000</v>
      </c>
      <c r="C7055" t="s">
        <v>2</v>
      </c>
      <c r="D7055" t="s">
        <v>12428</v>
      </c>
      <c r="E7055" t="s">
        <v>10</v>
      </c>
      <c r="F7055">
        <v>3121</v>
      </c>
      <c r="G7055">
        <v>3</v>
      </c>
      <c r="H7055">
        <v>1</v>
      </c>
      <c r="I7055">
        <v>1</v>
      </c>
      <c r="J7055">
        <v>309</v>
      </c>
      <c r="L7055" t="s">
        <v>7153</v>
      </c>
      <c r="M7055" t="s">
        <v>6</v>
      </c>
      <c r="N7055" t="s">
        <v>8</v>
      </c>
      <c r="O7055" s="6" t="str">
        <f>INDEX(lkp_Region,MATCH(tbl_Sales[[#This Row],[Suburb]],lkp_Suburb,0))</f>
        <v>Northern Metropolitan</v>
      </c>
      <c r="P7055" s="6">
        <f>MONTH(tbl_Sales[[#This Row],[Date]])</f>
        <v>3</v>
      </c>
      <c r="Q7055" s="6">
        <f>YEAR(tbl_Sales[[#This Row],[Date]])</f>
        <v>2017</v>
      </c>
    </row>
    <row r="7056" spans="1:17" x14ac:dyDescent="0.25">
      <c r="A7056" s="1">
        <v>42801</v>
      </c>
      <c r="B7056">
        <v>320000</v>
      </c>
      <c r="C7056" t="s">
        <v>13</v>
      </c>
      <c r="D7056" t="s">
        <v>12429</v>
      </c>
      <c r="E7056" t="s">
        <v>5</v>
      </c>
      <c r="F7056">
        <v>3141</v>
      </c>
      <c r="G7056">
        <v>1</v>
      </c>
      <c r="H7056">
        <v>1</v>
      </c>
      <c r="I7056">
        <v>0</v>
      </c>
      <c r="J7056">
        <v>0</v>
      </c>
      <c r="K7056">
        <v>1970</v>
      </c>
      <c r="L7056" t="s">
        <v>7154</v>
      </c>
      <c r="M7056" t="s">
        <v>111</v>
      </c>
      <c r="N7056" t="s">
        <v>76</v>
      </c>
      <c r="O7056" s="6" t="str">
        <f>INDEX(lkp_Region,MATCH(tbl_Sales[[#This Row],[Suburb]],lkp_Suburb,0))</f>
        <v>Southern Metropolitan</v>
      </c>
      <c r="P7056" s="6">
        <f>MONTH(tbl_Sales[[#This Row],[Date]])</f>
        <v>3</v>
      </c>
      <c r="Q7056" s="6">
        <f>YEAR(tbl_Sales[[#This Row],[Date]])</f>
        <v>2017</v>
      </c>
    </row>
    <row r="7057" spans="1:17" x14ac:dyDescent="0.25">
      <c r="A7057" s="1">
        <v>42801</v>
      </c>
      <c r="B7057">
        <v>1900000</v>
      </c>
      <c r="C7057" t="s">
        <v>2</v>
      </c>
      <c r="D7057" t="s">
        <v>12429</v>
      </c>
      <c r="E7057" t="s">
        <v>5</v>
      </c>
      <c r="F7057">
        <v>3143</v>
      </c>
      <c r="G7057">
        <v>2</v>
      </c>
      <c r="H7057">
        <v>2</v>
      </c>
      <c r="I7057">
        <v>0</v>
      </c>
      <c r="J7057">
        <v>207</v>
      </c>
      <c r="L7057" t="s">
        <v>7155</v>
      </c>
      <c r="M7057" t="s">
        <v>283</v>
      </c>
      <c r="N7057" t="s">
        <v>76</v>
      </c>
      <c r="O7057" s="6" t="str">
        <f>INDEX(lkp_Region,MATCH(tbl_Sales[[#This Row],[Suburb]],lkp_Suburb,0))</f>
        <v>Southern Metropolitan</v>
      </c>
      <c r="P7057" s="6">
        <f>MONTH(tbl_Sales[[#This Row],[Date]])</f>
        <v>3</v>
      </c>
      <c r="Q7057" s="6">
        <f>YEAR(tbl_Sales[[#This Row],[Date]])</f>
        <v>2017</v>
      </c>
    </row>
    <row r="7058" spans="1:17" x14ac:dyDescent="0.25">
      <c r="A7058" s="1">
        <v>42801</v>
      </c>
      <c r="B7058">
        <v>313000</v>
      </c>
      <c r="C7058" t="s">
        <v>13</v>
      </c>
      <c r="D7058" t="s">
        <v>12429</v>
      </c>
      <c r="E7058" t="s">
        <v>10</v>
      </c>
      <c r="F7058">
        <v>3184</v>
      </c>
      <c r="G7058">
        <v>1</v>
      </c>
      <c r="H7058">
        <v>1</v>
      </c>
      <c r="I7058">
        <v>1</v>
      </c>
      <c r="J7058">
        <v>0</v>
      </c>
      <c r="L7058" t="s">
        <v>7156</v>
      </c>
      <c r="M7058" t="s">
        <v>58</v>
      </c>
      <c r="N7058" t="s">
        <v>26</v>
      </c>
      <c r="O7058" s="6" t="str">
        <f>INDEX(lkp_Region,MATCH(tbl_Sales[[#This Row],[Suburb]],lkp_Suburb,0))</f>
        <v>Southern Metropolitan</v>
      </c>
      <c r="P7058" s="6">
        <f>MONTH(tbl_Sales[[#This Row],[Date]])</f>
        <v>3</v>
      </c>
      <c r="Q7058" s="6">
        <f>YEAR(tbl_Sales[[#This Row],[Date]])</f>
        <v>2017</v>
      </c>
    </row>
    <row r="7059" spans="1:17" x14ac:dyDescent="0.25">
      <c r="A7059" s="1">
        <v>42801</v>
      </c>
      <c r="B7059">
        <v>810000</v>
      </c>
      <c r="C7059" t="s">
        <v>2</v>
      </c>
      <c r="D7059" t="s">
        <v>12425</v>
      </c>
      <c r="E7059" t="s">
        <v>5</v>
      </c>
      <c r="F7059">
        <v>3056</v>
      </c>
      <c r="G7059">
        <v>3</v>
      </c>
      <c r="H7059">
        <v>2</v>
      </c>
      <c r="I7059">
        <v>3</v>
      </c>
      <c r="J7059">
        <v>177</v>
      </c>
      <c r="L7059" t="s">
        <v>7157</v>
      </c>
      <c r="M7059" t="s">
        <v>117</v>
      </c>
      <c r="N7059" t="s">
        <v>18</v>
      </c>
      <c r="O7059" s="6" t="str">
        <f>INDEX(lkp_Region,MATCH(tbl_Sales[[#This Row],[Suburb]],lkp_Suburb,0))</f>
        <v>Northern Metropolitan</v>
      </c>
      <c r="P7059" s="6">
        <f>MONTH(tbl_Sales[[#This Row],[Date]])</f>
        <v>3</v>
      </c>
      <c r="Q7059" s="6">
        <f>YEAR(tbl_Sales[[#This Row],[Date]])</f>
        <v>2017</v>
      </c>
    </row>
    <row r="7060" spans="1:17" x14ac:dyDescent="0.25">
      <c r="A7060" s="1">
        <v>42801</v>
      </c>
      <c r="B7060">
        <v>845000</v>
      </c>
      <c r="C7060" t="s">
        <v>51</v>
      </c>
      <c r="D7060" t="s">
        <v>12427</v>
      </c>
      <c r="E7060" t="s">
        <v>10</v>
      </c>
      <c r="F7060">
        <v>3031</v>
      </c>
      <c r="G7060">
        <v>3</v>
      </c>
      <c r="H7060">
        <v>2</v>
      </c>
      <c r="I7060">
        <v>1</v>
      </c>
      <c r="J7060">
        <v>132</v>
      </c>
      <c r="L7060" t="s">
        <v>7158</v>
      </c>
      <c r="M7060" t="s">
        <v>264</v>
      </c>
      <c r="N7060" t="s">
        <v>49</v>
      </c>
      <c r="O7060" s="6" t="str">
        <f>INDEX(lkp_Region,MATCH(tbl_Sales[[#This Row],[Suburb]],lkp_Suburb,0))</f>
        <v>Northern Metropolitan</v>
      </c>
      <c r="P7060" s="6">
        <f>MONTH(tbl_Sales[[#This Row],[Date]])</f>
        <v>3</v>
      </c>
      <c r="Q7060" s="6">
        <f>YEAR(tbl_Sales[[#This Row],[Date]])</f>
        <v>2017</v>
      </c>
    </row>
    <row r="7061" spans="1:17" x14ac:dyDescent="0.25">
      <c r="A7061" s="1">
        <v>42801</v>
      </c>
      <c r="B7061">
        <v>1200000</v>
      </c>
      <c r="C7061" t="s">
        <v>2</v>
      </c>
      <c r="D7061" t="s">
        <v>12430</v>
      </c>
      <c r="E7061" t="s">
        <v>5</v>
      </c>
      <c r="F7061">
        <v>3147</v>
      </c>
      <c r="G7061">
        <v>4</v>
      </c>
      <c r="H7061">
        <v>3</v>
      </c>
      <c r="I7061">
        <v>2</v>
      </c>
      <c r="J7061">
        <v>372</v>
      </c>
      <c r="K7061">
        <v>2016</v>
      </c>
      <c r="L7061" t="s">
        <v>7159</v>
      </c>
      <c r="M7061" t="s">
        <v>609</v>
      </c>
      <c r="N7061" t="s">
        <v>31</v>
      </c>
      <c r="O7061" s="6" t="str">
        <f>INDEX(lkp_Region,MATCH(tbl_Sales[[#This Row],[Suburb]],lkp_Suburb,0))</f>
        <v>Southern Metropolitan</v>
      </c>
      <c r="P7061" s="6">
        <f>MONTH(tbl_Sales[[#This Row],[Date]])</f>
        <v>3</v>
      </c>
      <c r="Q7061" s="6">
        <f>YEAR(tbl_Sales[[#This Row],[Date]])</f>
        <v>2017</v>
      </c>
    </row>
    <row r="7062" spans="1:17" x14ac:dyDescent="0.25">
      <c r="A7062" s="1">
        <v>42801</v>
      </c>
      <c r="B7062">
        <v>1250000</v>
      </c>
      <c r="C7062" t="s">
        <v>2</v>
      </c>
      <c r="D7062" t="s">
        <v>12429</v>
      </c>
      <c r="E7062" t="s">
        <v>5</v>
      </c>
      <c r="F7062">
        <v>3013</v>
      </c>
      <c r="G7062">
        <v>3</v>
      </c>
      <c r="H7062">
        <v>2</v>
      </c>
      <c r="I7062">
        <v>1</v>
      </c>
      <c r="J7062">
        <v>249</v>
      </c>
      <c r="L7062" t="s">
        <v>7160</v>
      </c>
      <c r="M7062" t="s">
        <v>65</v>
      </c>
      <c r="N7062" t="s">
        <v>21</v>
      </c>
      <c r="O7062" s="6" t="str">
        <f>INDEX(lkp_Region,MATCH(tbl_Sales[[#This Row],[Suburb]],lkp_Suburb,0))</f>
        <v>Western Metropolitan</v>
      </c>
      <c r="P7062" s="6">
        <f>MONTH(tbl_Sales[[#This Row],[Date]])</f>
        <v>3</v>
      </c>
      <c r="Q7062" s="6">
        <f>YEAR(tbl_Sales[[#This Row],[Date]])</f>
        <v>2017</v>
      </c>
    </row>
    <row r="7063" spans="1:17" x14ac:dyDescent="0.25">
      <c r="A7063" s="1">
        <v>42801</v>
      </c>
      <c r="B7063">
        <v>833000</v>
      </c>
      <c r="C7063" t="s">
        <v>2</v>
      </c>
      <c r="D7063" t="s">
        <v>12431</v>
      </c>
      <c r="E7063" t="s">
        <v>10</v>
      </c>
      <c r="F7063">
        <v>3105</v>
      </c>
      <c r="G7063">
        <v>2</v>
      </c>
      <c r="H7063">
        <v>1</v>
      </c>
      <c r="I7063">
        <v>0</v>
      </c>
      <c r="J7063">
        <v>359</v>
      </c>
      <c r="L7063" t="s">
        <v>7161</v>
      </c>
      <c r="M7063" t="s">
        <v>507</v>
      </c>
      <c r="N7063" t="s">
        <v>128</v>
      </c>
      <c r="O7063" s="6" t="str">
        <f>INDEX(lkp_Region,MATCH(tbl_Sales[[#This Row],[Suburb]],lkp_Suburb,0))</f>
        <v>Eastern Metropolitan</v>
      </c>
      <c r="P7063" s="6">
        <f>MONTH(tbl_Sales[[#This Row],[Date]])</f>
        <v>3</v>
      </c>
      <c r="Q7063" s="6">
        <f>YEAR(tbl_Sales[[#This Row],[Date]])</f>
        <v>2017</v>
      </c>
    </row>
    <row r="7064" spans="1:17" x14ac:dyDescent="0.25">
      <c r="A7064" s="1">
        <v>42801</v>
      </c>
      <c r="B7064">
        <v>610000</v>
      </c>
      <c r="C7064" t="s">
        <v>13</v>
      </c>
      <c r="D7064" t="s">
        <v>12427</v>
      </c>
      <c r="E7064" t="s">
        <v>5</v>
      </c>
      <c r="F7064">
        <v>3101</v>
      </c>
      <c r="G7064">
        <v>2</v>
      </c>
      <c r="H7064">
        <v>1</v>
      </c>
      <c r="I7064">
        <v>1</v>
      </c>
      <c r="J7064">
        <v>745</v>
      </c>
      <c r="K7064">
        <v>1968</v>
      </c>
      <c r="L7064" t="s">
        <v>7162</v>
      </c>
      <c r="M7064" t="s">
        <v>145</v>
      </c>
      <c r="N7064" t="s">
        <v>101</v>
      </c>
      <c r="O7064" s="6" t="str">
        <f>INDEX(lkp_Region,MATCH(tbl_Sales[[#This Row],[Suburb]],lkp_Suburb,0))</f>
        <v>Southern Metropolitan</v>
      </c>
      <c r="P7064" s="6">
        <f>MONTH(tbl_Sales[[#This Row],[Date]])</f>
        <v>3</v>
      </c>
      <c r="Q7064" s="6">
        <f>YEAR(tbl_Sales[[#This Row],[Date]])</f>
        <v>2017</v>
      </c>
    </row>
    <row r="7065" spans="1:17" x14ac:dyDescent="0.25">
      <c r="A7065" s="1">
        <v>42801</v>
      </c>
      <c r="B7065">
        <v>4760000</v>
      </c>
      <c r="C7065" t="s">
        <v>2</v>
      </c>
      <c r="D7065" t="s">
        <v>12429</v>
      </c>
      <c r="E7065" t="s">
        <v>10</v>
      </c>
      <c r="F7065">
        <v>3124</v>
      </c>
      <c r="G7065">
        <v>4</v>
      </c>
      <c r="H7065">
        <v>2</v>
      </c>
      <c r="I7065">
        <v>2</v>
      </c>
      <c r="J7065">
        <v>903</v>
      </c>
      <c r="L7065" t="s">
        <v>7163</v>
      </c>
      <c r="M7065" t="s">
        <v>209</v>
      </c>
      <c r="N7065" t="s">
        <v>101</v>
      </c>
      <c r="O7065" s="6" t="str">
        <f>INDEX(lkp_Region,MATCH(tbl_Sales[[#This Row],[Suburb]],lkp_Suburb,0))</f>
        <v>Southern Metropolitan</v>
      </c>
      <c r="P7065" s="6">
        <f>MONTH(tbl_Sales[[#This Row],[Date]])</f>
        <v>3</v>
      </c>
      <c r="Q7065" s="6">
        <f>YEAR(tbl_Sales[[#This Row],[Date]])</f>
        <v>2017</v>
      </c>
    </row>
    <row r="7066" spans="1:17" x14ac:dyDescent="0.25">
      <c r="A7066" s="1">
        <v>42801</v>
      </c>
      <c r="B7066">
        <v>1037000</v>
      </c>
      <c r="C7066" t="s">
        <v>51</v>
      </c>
      <c r="D7066" t="s">
        <v>12429</v>
      </c>
      <c r="E7066" t="s">
        <v>10</v>
      </c>
      <c r="F7066">
        <v>3186</v>
      </c>
      <c r="G7066">
        <v>2</v>
      </c>
      <c r="H7066">
        <v>1</v>
      </c>
      <c r="I7066">
        <v>2</v>
      </c>
      <c r="J7066">
        <v>125</v>
      </c>
      <c r="K7066">
        <v>2009</v>
      </c>
      <c r="L7066" t="s">
        <v>7164</v>
      </c>
      <c r="M7066" t="s">
        <v>105</v>
      </c>
      <c r="N7066" t="s">
        <v>107</v>
      </c>
      <c r="O7066" s="6" t="str">
        <f>INDEX(lkp_Region,MATCH(tbl_Sales[[#This Row],[Suburb]],lkp_Suburb,0))</f>
        <v>Southern Metropolitan</v>
      </c>
      <c r="P7066" s="6">
        <f>MONTH(tbl_Sales[[#This Row],[Date]])</f>
        <v>3</v>
      </c>
      <c r="Q7066" s="6">
        <f>YEAR(tbl_Sales[[#This Row],[Date]])</f>
        <v>2017</v>
      </c>
    </row>
    <row r="7067" spans="1:17" x14ac:dyDescent="0.25">
      <c r="A7067" s="1">
        <v>42801</v>
      </c>
      <c r="B7067">
        <v>1400000</v>
      </c>
      <c r="C7067" t="s">
        <v>2</v>
      </c>
      <c r="D7067" t="s">
        <v>12428</v>
      </c>
      <c r="E7067" t="s">
        <v>5</v>
      </c>
      <c r="F7067">
        <v>3188</v>
      </c>
      <c r="G7067">
        <v>5</v>
      </c>
      <c r="H7067">
        <v>2</v>
      </c>
      <c r="I7067">
        <v>2</v>
      </c>
      <c r="J7067">
        <v>434</v>
      </c>
      <c r="L7067" t="s">
        <v>7165</v>
      </c>
      <c r="M7067" t="s">
        <v>176</v>
      </c>
      <c r="N7067" t="s">
        <v>107</v>
      </c>
      <c r="O7067" s="6" t="str">
        <f>INDEX(lkp_Region,MATCH(tbl_Sales[[#This Row],[Suburb]],lkp_Suburb,0))</f>
        <v>Southern Metropolitan</v>
      </c>
      <c r="P7067" s="6">
        <f>MONTH(tbl_Sales[[#This Row],[Date]])</f>
        <v>3</v>
      </c>
      <c r="Q7067" s="6">
        <f>YEAR(tbl_Sales[[#This Row],[Date]])</f>
        <v>2017</v>
      </c>
    </row>
    <row r="7068" spans="1:17" x14ac:dyDescent="0.25">
      <c r="A7068" s="1">
        <v>42801</v>
      </c>
      <c r="B7068">
        <v>1758000</v>
      </c>
      <c r="C7068" t="s">
        <v>2</v>
      </c>
      <c r="D7068" t="s">
        <v>12423</v>
      </c>
      <c r="E7068" t="s">
        <v>10</v>
      </c>
      <c r="F7068">
        <v>3079</v>
      </c>
      <c r="G7068">
        <v>4</v>
      </c>
      <c r="H7068">
        <v>2</v>
      </c>
      <c r="I7068">
        <v>2</v>
      </c>
      <c r="J7068">
        <v>650</v>
      </c>
      <c r="L7068" t="s">
        <v>7166</v>
      </c>
      <c r="M7068" t="s">
        <v>213</v>
      </c>
      <c r="N7068" t="s">
        <v>150</v>
      </c>
      <c r="O7068" s="6" t="str">
        <f>INDEX(lkp_Region,MATCH(tbl_Sales[[#This Row],[Suburb]],lkp_Suburb,0))</f>
        <v>Eastern Metropolitan</v>
      </c>
      <c r="P7068" s="6">
        <f>MONTH(tbl_Sales[[#This Row],[Date]])</f>
        <v>3</v>
      </c>
      <c r="Q7068" s="6">
        <f>YEAR(tbl_Sales[[#This Row],[Date]])</f>
        <v>2017</v>
      </c>
    </row>
    <row r="7069" spans="1:17" x14ac:dyDescent="0.25">
      <c r="A7069" s="1">
        <v>42802</v>
      </c>
      <c r="B7069">
        <v>2060000</v>
      </c>
      <c r="C7069" t="s">
        <v>2</v>
      </c>
      <c r="D7069" t="s">
        <v>12425</v>
      </c>
      <c r="E7069" t="s">
        <v>10</v>
      </c>
      <c r="F7069">
        <v>3127</v>
      </c>
      <c r="G7069">
        <v>4</v>
      </c>
      <c r="H7069">
        <v>2</v>
      </c>
      <c r="I7069">
        <v>2</v>
      </c>
      <c r="J7069">
        <v>745</v>
      </c>
      <c r="L7069" t="s">
        <v>7167</v>
      </c>
      <c r="M7069" t="s">
        <v>11</v>
      </c>
      <c r="N7069" t="s">
        <v>14</v>
      </c>
      <c r="O7069" s="6" t="str">
        <f>INDEX(lkp_Region,MATCH(tbl_Sales[[#This Row],[Suburb]],lkp_Suburb,0))</f>
        <v>Southern Metropolitan</v>
      </c>
      <c r="P7069" s="6">
        <f>MONTH(tbl_Sales[[#This Row],[Date]])</f>
        <v>3</v>
      </c>
      <c r="Q7069" s="6">
        <f>YEAR(tbl_Sales[[#This Row],[Date]])</f>
        <v>2017</v>
      </c>
    </row>
    <row r="7070" spans="1:17" x14ac:dyDescent="0.25">
      <c r="A7070" s="1">
        <v>42802</v>
      </c>
      <c r="B7070">
        <v>2360000</v>
      </c>
      <c r="C7070" t="s">
        <v>2</v>
      </c>
      <c r="D7070" t="s">
        <v>12428</v>
      </c>
      <c r="E7070" t="s">
        <v>10</v>
      </c>
      <c r="F7070">
        <v>3143</v>
      </c>
      <c r="G7070">
        <v>3</v>
      </c>
      <c r="H7070">
        <v>2</v>
      </c>
      <c r="I7070">
        <v>0</v>
      </c>
      <c r="J7070">
        <v>336</v>
      </c>
      <c r="L7070" t="s">
        <v>7168</v>
      </c>
      <c r="M7070" t="s">
        <v>283</v>
      </c>
      <c r="N7070" t="s">
        <v>76</v>
      </c>
      <c r="O7070" s="6" t="str">
        <f>INDEX(lkp_Region,MATCH(tbl_Sales[[#This Row],[Suburb]],lkp_Suburb,0))</f>
        <v>Southern Metropolitan</v>
      </c>
      <c r="P7070" s="6">
        <f>MONTH(tbl_Sales[[#This Row],[Date]])</f>
        <v>3</v>
      </c>
      <c r="Q7070" s="6">
        <f>YEAR(tbl_Sales[[#This Row],[Date]])</f>
        <v>2017</v>
      </c>
    </row>
    <row r="7071" spans="1:17" x14ac:dyDescent="0.25">
      <c r="A7071" s="1">
        <v>42802</v>
      </c>
      <c r="B7071">
        <v>472000</v>
      </c>
      <c r="C7071" t="s">
        <v>13</v>
      </c>
      <c r="D7071" t="s">
        <v>12431</v>
      </c>
      <c r="E7071" t="s">
        <v>10</v>
      </c>
      <c r="F7071">
        <v>3188</v>
      </c>
      <c r="G7071">
        <v>2</v>
      </c>
      <c r="H7071">
        <v>1</v>
      </c>
      <c r="I7071">
        <v>1</v>
      </c>
      <c r="J7071">
        <v>215</v>
      </c>
      <c r="K7071">
        <v>2007</v>
      </c>
      <c r="L7071" t="s">
        <v>7169</v>
      </c>
      <c r="M7071" t="s">
        <v>278</v>
      </c>
      <c r="N7071" t="s">
        <v>45</v>
      </c>
      <c r="O7071" s="6" t="str">
        <f>INDEX(lkp_Region,MATCH(tbl_Sales[[#This Row],[Suburb]],lkp_Suburb,0))</f>
        <v>Southern Metropolitan</v>
      </c>
      <c r="P7071" s="6">
        <f>MONTH(tbl_Sales[[#This Row],[Date]])</f>
        <v>3</v>
      </c>
      <c r="Q7071" s="6">
        <f>YEAR(tbl_Sales[[#This Row],[Date]])</f>
        <v>2017</v>
      </c>
    </row>
    <row r="7072" spans="1:17" x14ac:dyDescent="0.25">
      <c r="A7072" s="1">
        <v>42802</v>
      </c>
      <c r="B7072">
        <v>2910000</v>
      </c>
      <c r="C7072" t="s">
        <v>2</v>
      </c>
      <c r="D7072" t="s">
        <v>12430</v>
      </c>
      <c r="E7072" t="s">
        <v>5</v>
      </c>
      <c r="F7072">
        <v>3016</v>
      </c>
      <c r="G7072">
        <v>4</v>
      </c>
      <c r="H7072">
        <v>3</v>
      </c>
      <c r="I7072">
        <v>0</v>
      </c>
      <c r="J7072">
        <v>338</v>
      </c>
      <c r="K7072">
        <v>1890</v>
      </c>
      <c r="L7072" t="s">
        <v>7170</v>
      </c>
      <c r="M7072" t="s">
        <v>196</v>
      </c>
      <c r="N7072" t="s">
        <v>69</v>
      </c>
      <c r="O7072" s="6" t="str">
        <f>INDEX(lkp_Region,MATCH(tbl_Sales[[#This Row],[Suburb]],lkp_Suburb,0))</f>
        <v>Western Metropolitan</v>
      </c>
      <c r="P7072" s="6">
        <f>MONTH(tbl_Sales[[#This Row],[Date]])</f>
        <v>3</v>
      </c>
      <c r="Q7072" s="6">
        <f>YEAR(tbl_Sales[[#This Row],[Date]])</f>
        <v>2017</v>
      </c>
    </row>
    <row r="7073" spans="1:17" x14ac:dyDescent="0.25">
      <c r="A7073" s="1">
        <v>42802</v>
      </c>
      <c r="B7073">
        <v>670000</v>
      </c>
      <c r="C7073" t="s">
        <v>2</v>
      </c>
      <c r="D7073" t="s">
        <v>12432</v>
      </c>
      <c r="E7073" t="s">
        <v>5</v>
      </c>
      <c r="F7073">
        <v>3020</v>
      </c>
      <c r="G7073">
        <v>4</v>
      </c>
      <c r="H7073">
        <v>1</v>
      </c>
      <c r="I7073">
        <v>1</v>
      </c>
      <c r="J7073">
        <v>603</v>
      </c>
      <c r="K7073">
        <v>1950</v>
      </c>
      <c r="L7073" t="s">
        <v>7171</v>
      </c>
      <c r="M7073" t="s">
        <v>443</v>
      </c>
      <c r="N7073" t="s">
        <v>3</v>
      </c>
      <c r="O7073" s="6" t="str">
        <f>INDEX(lkp_Region,MATCH(tbl_Sales[[#This Row],[Suburb]],lkp_Suburb,0))</f>
        <v>Western Metropolitan</v>
      </c>
      <c r="P7073" s="6">
        <f>MONTH(tbl_Sales[[#This Row],[Date]])</f>
        <v>3</v>
      </c>
      <c r="Q7073" s="6">
        <f>YEAR(tbl_Sales[[#This Row],[Date]])</f>
        <v>2017</v>
      </c>
    </row>
    <row r="7074" spans="1:17" x14ac:dyDescent="0.25">
      <c r="A7074" s="1">
        <v>42802</v>
      </c>
      <c r="B7074">
        <v>794000</v>
      </c>
      <c r="C7074" t="s">
        <v>2</v>
      </c>
      <c r="D7074" t="s">
        <v>12425</v>
      </c>
      <c r="E7074" t="s">
        <v>10</v>
      </c>
      <c r="F7074">
        <v>3020</v>
      </c>
      <c r="G7074">
        <v>3</v>
      </c>
      <c r="H7074">
        <v>1</v>
      </c>
      <c r="I7074">
        <v>0</v>
      </c>
      <c r="J7074">
        <v>426</v>
      </c>
      <c r="L7074" t="s">
        <v>7172</v>
      </c>
      <c r="M7074" t="s">
        <v>443</v>
      </c>
      <c r="N7074" t="s">
        <v>3</v>
      </c>
      <c r="O7074" s="6" t="str">
        <f>INDEX(lkp_Region,MATCH(tbl_Sales[[#This Row],[Suburb]],lkp_Suburb,0))</f>
        <v>Western Metropolitan</v>
      </c>
      <c r="P7074" s="6">
        <f>MONTH(tbl_Sales[[#This Row],[Date]])</f>
        <v>3</v>
      </c>
      <c r="Q7074" s="6">
        <f>YEAR(tbl_Sales[[#This Row],[Date]])</f>
        <v>2017</v>
      </c>
    </row>
    <row r="7075" spans="1:17" x14ac:dyDescent="0.25">
      <c r="A7075" s="1">
        <v>42802</v>
      </c>
      <c r="B7075">
        <v>1471000</v>
      </c>
      <c r="C7075" t="s">
        <v>2</v>
      </c>
      <c r="D7075" t="s">
        <v>12432</v>
      </c>
      <c r="E7075" t="s">
        <v>10</v>
      </c>
      <c r="F7075">
        <v>3188</v>
      </c>
      <c r="G7075">
        <v>3</v>
      </c>
      <c r="H7075">
        <v>2</v>
      </c>
      <c r="I7075">
        <v>2</v>
      </c>
      <c r="J7075">
        <v>732</v>
      </c>
      <c r="L7075" t="s">
        <v>7173</v>
      </c>
      <c r="M7075" t="s">
        <v>278</v>
      </c>
      <c r="N7075" t="s">
        <v>107</v>
      </c>
      <c r="O7075" s="6" t="str">
        <f>INDEX(lkp_Region,MATCH(tbl_Sales[[#This Row],[Suburb]],lkp_Suburb,0))</f>
        <v>Southern Metropolitan</v>
      </c>
      <c r="P7075" s="6">
        <f>MONTH(tbl_Sales[[#This Row],[Date]])</f>
        <v>3</v>
      </c>
      <c r="Q7075" s="6">
        <f>YEAR(tbl_Sales[[#This Row],[Date]])</f>
        <v>2017</v>
      </c>
    </row>
    <row r="7076" spans="1:17" x14ac:dyDescent="0.25">
      <c r="A7076" s="1">
        <v>42803</v>
      </c>
      <c r="B7076">
        <v>570500</v>
      </c>
      <c r="C7076" t="s">
        <v>13</v>
      </c>
      <c r="D7076" t="s">
        <v>12428</v>
      </c>
      <c r="E7076" t="s">
        <v>10</v>
      </c>
      <c r="F7076">
        <v>3144</v>
      </c>
      <c r="G7076">
        <v>2</v>
      </c>
      <c r="H7076">
        <v>1</v>
      </c>
      <c r="I7076">
        <v>2</v>
      </c>
      <c r="J7076">
        <v>0</v>
      </c>
      <c r="L7076" t="s">
        <v>7174</v>
      </c>
      <c r="M7076" t="s">
        <v>388</v>
      </c>
      <c r="N7076" t="s">
        <v>76</v>
      </c>
      <c r="O7076" s="6" t="str">
        <f>INDEX(lkp_Region,MATCH(tbl_Sales[[#This Row],[Suburb]],lkp_Suburb,0))</f>
        <v>Southern Metropolitan</v>
      </c>
      <c r="P7076" s="6">
        <f>MONTH(tbl_Sales[[#This Row],[Date]])</f>
        <v>3</v>
      </c>
      <c r="Q7076" s="6">
        <f>YEAR(tbl_Sales[[#This Row],[Date]])</f>
        <v>2017</v>
      </c>
    </row>
    <row r="7077" spans="1:17" x14ac:dyDescent="0.25">
      <c r="A7077" s="1">
        <v>42803</v>
      </c>
      <c r="B7077">
        <v>1120000</v>
      </c>
      <c r="C7077" t="s">
        <v>51</v>
      </c>
      <c r="D7077" t="s">
        <v>12429</v>
      </c>
      <c r="E7077" t="s">
        <v>5</v>
      </c>
      <c r="F7077">
        <v>3145</v>
      </c>
      <c r="G7077">
        <v>3</v>
      </c>
      <c r="H7077">
        <v>2</v>
      </c>
      <c r="I7077">
        <v>2</v>
      </c>
      <c r="J7077">
        <v>181</v>
      </c>
      <c r="K7077">
        <v>1990</v>
      </c>
      <c r="L7077" t="s">
        <v>7175</v>
      </c>
      <c r="M7077" t="s">
        <v>74</v>
      </c>
      <c r="N7077" t="s">
        <v>76</v>
      </c>
      <c r="O7077" s="6" t="str">
        <f>INDEX(lkp_Region,MATCH(tbl_Sales[[#This Row],[Suburb]],lkp_Suburb,0))</f>
        <v>Southern Metropolitan</v>
      </c>
      <c r="P7077" s="6">
        <f>MONTH(tbl_Sales[[#This Row],[Date]])</f>
        <v>3</v>
      </c>
      <c r="Q7077" s="6">
        <f>YEAR(tbl_Sales[[#This Row],[Date]])</f>
        <v>2017</v>
      </c>
    </row>
    <row r="7078" spans="1:17" x14ac:dyDescent="0.25">
      <c r="A7078" s="1">
        <v>42803</v>
      </c>
      <c r="B7078">
        <v>1720000</v>
      </c>
      <c r="C7078" t="s">
        <v>2</v>
      </c>
      <c r="D7078" t="s">
        <v>12427</v>
      </c>
      <c r="E7078" t="s">
        <v>10</v>
      </c>
      <c r="F7078">
        <v>3181</v>
      </c>
      <c r="G7078">
        <v>3</v>
      </c>
      <c r="H7078">
        <v>2</v>
      </c>
      <c r="I7078">
        <v>2</v>
      </c>
      <c r="J7078">
        <v>183</v>
      </c>
      <c r="K7078">
        <v>1999</v>
      </c>
      <c r="L7078" t="s">
        <v>7176</v>
      </c>
      <c r="M7078" t="s">
        <v>302</v>
      </c>
      <c r="N7078" t="s">
        <v>76</v>
      </c>
      <c r="O7078" s="6" t="str">
        <f>INDEX(lkp_Region,MATCH(tbl_Sales[[#This Row],[Suburb]],lkp_Suburb,0))</f>
        <v>Southern Metropolitan</v>
      </c>
      <c r="P7078" s="6">
        <f>MONTH(tbl_Sales[[#This Row],[Date]])</f>
        <v>3</v>
      </c>
      <c r="Q7078" s="6">
        <f>YEAR(tbl_Sales[[#This Row],[Date]])</f>
        <v>2017</v>
      </c>
    </row>
    <row r="7079" spans="1:17" x14ac:dyDescent="0.25">
      <c r="A7079" s="1">
        <v>42803</v>
      </c>
      <c r="B7079">
        <v>1050000</v>
      </c>
      <c r="C7079" t="s">
        <v>13</v>
      </c>
      <c r="D7079" t="s">
        <v>12429</v>
      </c>
      <c r="E7079" t="s">
        <v>5</v>
      </c>
      <c r="F7079">
        <v>3184</v>
      </c>
      <c r="G7079">
        <v>2</v>
      </c>
      <c r="H7079">
        <v>2</v>
      </c>
      <c r="I7079">
        <v>2</v>
      </c>
      <c r="J7079">
        <v>2381</v>
      </c>
      <c r="K7079">
        <v>2009</v>
      </c>
      <c r="L7079" t="s">
        <v>7177</v>
      </c>
      <c r="M7079" t="s">
        <v>58</v>
      </c>
      <c r="N7079" t="s">
        <v>26</v>
      </c>
      <c r="O7079" s="6" t="str">
        <f>INDEX(lkp_Region,MATCH(tbl_Sales[[#This Row],[Suburb]],lkp_Suburb,0))</f>
        <v>Southern Metropolitan</v>
      </c>
      <c r="P7079" s="6">
        <f>MONTH(tbl_Sales[[#This Row],[Date]])</f>
        <v>3</v>
      </c>
      <c r="Q7079" s="6">
        <f>YEAR(tbl_Sales[[#This Row],[Date]])</f>
        <v>2017</v>
      </c>
    </row>
    <row r="7080" spans="1:17" x14ac:dyDescent="0.25">
      <c r="A7080" s="1">
        <v>42803</v>
      </c>
      <c r="B7080">
        <v>800000</v>
      </c>
      <c r="C7080" t="s">
        <v>2</v>
      </c>
      <c r="D7080" t="s">
        <v>12424</v>
      </c>
      <c r="E7080" t="s">
        <v>5</v>
      </c>
      <c r="F7080">
        <v>3056</v>
      </c>
      <c r="G7080">
        <v>1</v>
      </c>
      <c r="H7080">
        <v>1</v>
      </c>
      <c r="I7080">
        <v>4</v>
      </c>
      <c r="J7080">
        <v>330</v>
      </c>
      <c r="L7080" t="s">
        <v>2046</v>
      </c>
      <c r="M7080" t="s">
        <v>117</v>
      </c>
      <c r="N7080" t="s">
        <v>18</v>
      </c>
      <c r="O7080" s="6" t="str">
        <f>INDEX(lkp_Region,MATCH(tbl_Sales[[#This Row],[Suburb]],lkp_Suburb,0))</f>
        <v>Northern Metropolitan</v>
      </c>
      <c r="P7080" s="6">
        <f>MONTH(tbl_Sales[[#This Row],[Date]])</f>
        <v>3</v>
      </c>
      <c r="Q7080" s="6">
        <f>YEAR(tbl_Sales[[#This Row],[Date]])</f>
        <v>2017</v>
      </c>
    </row>
    <row r="7081" spans="1:17" x14ac:dyDescent="0.25">
      <c r="A7081" s="1">
        <v>42803</v>
      </c>
      <c r="B7081">
        <v>2355000</v>
      </c>
      <c r="C7081" t="s">
        <v>2</v>
      </c>
      <c r="D7081" t="s">
        <v>12424</v>
      </c>
      <c r="E7081" t="s">
        <v>10</v>
      </c>
      <c r="F7081">
        <v>3040</v>
      </c>
      <c r="G7081">
        <v>4</v>
      </c>
      <c r="H7081">
        <v>2</v>
      </c>
      <c r="I7081">
        <v>3</v>
      </c>
      <c r="J7081">
        <v>715</v>
      </c>
      <c r="K7081">
        <v>1920</v>
      </c>
      <c r="L7081" t="s">
        <v>7178</v>
      </c>
      <c r="M7081" t="s">
        <v>47</v>
      </c>
      <c r="N7081" t="s">
        <v>49</v>
      </c>
      <c r="O7081" s="6" t="str">
        <f>INDEX(lkp_Region,MATCH(tbl_Sales[[#This Row],[Suburb]],lkp_Suburb,0))</f>
        <v>Western Metropolitan</v>
      </c>
      <c r="P7081" s="6">
        <f>MONTH(tbl_Sales[[#This Row],[Date]])</f>
        <v>3</v>
      </c>
      <c r="Q7081" s="6">
        <f>YEAR(tbl_Sales[[#This Row],[Date]])</f>
        <v>2017</v>
      </c>
    </row>
    <row r="7082" spans="1:17" x14ac:dyDescent="0.25">
      <c r="A7082" s="1">
        <v>42803</v>
      </c>
      <c r="B7082">
        <v>1067000</v>
      </c>
      <c r="C7082" t="s">
        <v>2</v>
      </c>
      <c r="D7082" t="s">
        <v>12429</v>
      </c>
      <c r="E7082" t="s">
        <v>10</v>
      </c>
      <c r="F7082">
        <v>3167</v>
      </c>
      <c r="G7082">
        <v>3</v>
      </c>
      <c r="H7082">
        <v>1</v>
      </c>
      <c r="I7082">
        <v>2</v>
      </c>
      <c r="J7082">
        <v>648</v>
      </c>
      <c r="K7082">
        <v>1940</v>
      </c>
      <c r="L7082" t="s">
        <v>7179</v>
      </c>
      <c r="M7082" t="s">
        <v>43</v>
      </c>
      <c r="N7082" t="s">
        <v>31</v>
      </c>
      <c r="O7082" s="6" t="str">
        <f>INDEX(lkp_Region,MATCH(tbl_Sales[[#This Row],[Suburb]],lkp_Suburb,0))</f>
        <v>South-Eastern Metropolitan</v>
      </c>
      <c r="P7082" s="6">
        <f>MONTH(tbl_Sales[[#This Row],[Date]])</f>
        <v>3</v>
      </c>
      <c r="Q7082" s="6">
        <f>YEAR(tbl_Sales[[#This Row],[Date]])</f>
        <v>2017</v>
      </c>
    </row>
    <row r="7083" spans="1:17" x14ac:dyDescent="0.25">
      <c r="A7083" s="1">
        <v>42803</v>
      </c>
      <c r="B7083">
        <v>1000000</v>
      </c>
      <c r="C7083" t="s">
        <v>51</v>
      </c>
      <c r="D7083" t="s">
        <v>12431</v>
      </c>
      <c r="E7083" t="s">
        <v>5</v>
      </c>
      <c r="F7083">
        <v>3032</v>
      </c>
      <c r="G7083">
        <v>5</v>
      </c>
      <c r="H7083">
        <v>3</v>
      </c>
      <c r="I7083">
        <v>2</v>
      </c>
      <c r="J7083">
        <v>98</v>
      </c>
      <c r="L7083" t="s">
        <v>7180</v>
      </c>
      <c r="M7083" t="s">
        <v>21</v>
      </c>
      <c r="N7083" t="s">
        <v>21</v>
      </c>
      <c r="O7083" s="6" t="str">
        <f>INDEX(lkp_Region,MATCH(tbl_Sales[[#This Row],[Suburb]],lkp_Suburb,0))</f>
        <v>Western Metropolitan</v>
      </c>
      <c r="P7083" s="6">
        <f>MONTH(tbl_Sales[[#This Row],[Date]])</f>
        <v>3</v>
      </c>
      <c r="Q7083" s="6">
        <f>YEAR(tbl_Sales[[#This Row],[Date]])</f>
        <v>2017</v>
      </c>
    </row>
    <row r="7084" spans="1:17" x14ac:dyDescent="0.25">
      <c r="A7084" s="1">
        <v>42803</v>
      </c>
      <c r="B7084">
        <v>1336000</v>
      </c>
      <c r="C7084" t="s">
        <v>2</v>
      </c>
      <c r="D7084" t="s">
        <v>12423</v>
      </c>
      <c r="E7084" t="s">
        <v>10</v>
      </c>
      <c r="F7084">
        <v>3105</v>
      </c>
      <c r="G7084">
        <v>5</v>
      </c>
      <c r="H7084">
        <v>3</v>
      </c>
      <c r="I7084">
        <v>3</v>
      </c>
      <c r="J7084">
        <v>736</v>
      </c>
      <c r="L7084" t="s">
        <v>7181</v>
      </c>
      <c r="M7084" t="s">
        <v>507</v>
      </c>
      <c r="N7084" t="s">
        <v>128</v>
      </c>
      <c r="O7084" s="6" t="str">
        <f>INDEX(lkp_Region,MATCH(tbl_Sales[[#This Row],[Suburb]],lkp_Suburb,0))</f>
        <v>Eastern Metropolitan</v>
      </c>
      <c r="P7084" s="6">
        <f>MONTH(tbl_Sales[[#This Row],[Date]])</f>
        <v>3</v>
      </c>
      <c r="Q7084" s="6">
        <f>YEAR(tbl_Sales[[#This Row],[Date]])</f>
        <v>2017</v>
      </c>
    </row>
    <row r="7085" spans="1:17" x14ac:dyDescent="0.25">
      <c r="A7085" s="1">
        <v>42803</v>
      </c>
      <c r="B7085">
        <v>421000</v>
      </c>
      <c r="C7085" t="s">
        <v>51</v>
      </c>
      <c r="D7085" t="s">
        <v>12428</v>
      </c>
      <c r="E7085" t="s">
        <v>10</v>
      </c>
      <c r="F7085">
        <v>3025</v>
      </c>
      <c r="G7085">
        <v>2</v>
      </c>
      <c r="H7085">
        <v>1</v>
      </c>
      <c r="I7085">
        <v>1</v>
      </c>
      <c r="J7085">
        <v>77</v>
      </c>
      <c r="K7085">
        <v>2009</v>
      </c>
      <c r="L7085" t="s">
        <v>7182</v>
      </c>
      <c r="M7085" t="s">
        <v>91</v>
      </c>
      <c r="N7085" t="s">
        <v>69</v>
      </c>
      <c r="O7085" s="6" t="str">
        <f>INDEX(lkp_Region,MATCH(tbl_Sales[[#This Row],[Suburb]],lkp_Suburb,0))</f>
        <v>Western Metropolitan</v>
      </c>
      <c r="P7085" s="6">
        <f>MONTH(tbl_Sales[[#This Row],[Date]])</f>
        <v>3</v>
      </c>
      <c r="Q7085" s="6">
        <f>YEAR(tbl_Sales[[#This Row],[Date]])</f>
        <v>2017</v>
      </c>
    </row>
    <row r="7086" spans="1:17" x14ac:dyDescent="0.25">
      <c r="A7086" s="1">
        <v>42803</v>
      </c>
      <c r="B7086">
        <v>1030000</v>
      </c>
      <c r="C7086" t="s">
        <v>2</v>
      </c>
      <c r="D7086" t="s">
        <v>12423</v>
      </c>
      <c r="E7086" t="s">
        <v>10</v>
      </c>
      <c r="F7086">
        <v>3018</v>
      </c>
      <c r="G7086">
        <v>4</v>
      </c>
      <c r="H7086">
        <v>1</v>
      </c>
      <c r="I7086">
        <v>0</v>
      </c>
      <c r="J7086">
        <v>797</v>
      </c>
      <c r="L7086" t="s">
        <v>7183</v>
      </c>
      <c r="M7086" t="s">
        <v>67</v>
      </c>
      <c r="N7086" t="s">
        <v>69</v>
      </c>
      <c r="O7086" s="6" t="str">
        <f>INDEX(lkp_Region,MATCH(tbl_Sales[[#This Row],[Suburb]],lkp_Suburb,0))</f>
        <v>Western Metropolitan</v>
      </c>
      <c r="P7086" s="6">
        <f>MONTH(tbl_Sales[[#This Row],[Date]])</f>
        <v>3</v>
      </c>
      <c r="Q7086" s="6">
        <f>YEAR(tbl_Sales[[#This Row],[Date]])</f>
        <v>2017</v>
      </c>
    </row>
    <row r="7087" spans="1:17" x14ac:dyDescent="0.25">
      <c r="A7087" s="1">
        <v>42803</v>
      </c>
      <c r="B7087">
        <v>1850000</v>
      </c>
      <c r="C7087" t="s">
        <v>2</v>
      </c>
      <c r="D7087" t="s">
        <v>12428</v>
      </c>
      <c r="E7087" t="s">
        <v>5</v>
      </c>
      <c r="F7087">
        <v>3204</v>
      </c>
      <c r="G7087">
        <v>4</v>
      </c>
      <c r="H7087">
        <v>2</v>
      </c>
      <c r="I7087">
        <v>2</v>
      </c>
      <c r="J7087">
        <v>668</v>
      </c>
      <c r="K7087">
        <v>1980</v>
      </c>
      <c r="L7087" t="s">
        <v>7184</v>
      </c>
      <c r="M7087" t="s">
        <v>63</v>
      </c>
      <c r="N7087" t="s">
        <v>57</v>
      </c>
      <c r="O7087" s="6" t="str">
        <f>INDEX(lkp_Region,MATCH(tbl_Sales[[#This Row],[Suburb]],lkp_Suburb,0))</f>
        <v>Southern Metropolitan</v>
      </c>
      <c r="P7087" s="6">
        <f>MONTH(tbl_Sales[[#This Row],[Date]])</f>
        <v>3</v>
      </c>
      <c r="Q7087" s="6">
        <f>YEAR(tbl_Sales[[#This Row],[Date]])</f>
        <v>2017</v>
      </c>
    </row>
    <row r="7088" spans="1:17" x14ac:dyDescent="0.25">
      <c r="A7088" s="1">
        <v>42803</v>
      </c>
      <c r="B7088">
        <v>1100000</v>
      </c>
      <c r="C7088" t="s">
        <v>2</v>
      </c>
      <c r="D7088" t="s">
        <v>12427</v>
      </c>
      <c r="E7088" t="s">
        <v>5</v>
      </c>
      <c r="F7088">
        <v>3072</v>
      </c>
      <c r="G7088">
        <v>3</v>
      </c>
      <c r="H7088">
        <v>2</v>
      </c>
      <c r="I7088">
        <v>3</v>
      </c>
      <c r="J7088">
        <v>490</v>
      </c>
      <c r="L7088" t="s">
        <v>7185</v>
      </c>
      <c r="M7088" t="s">
        <v>97</v>
      </c>
      <c r="N7088" t="s">
        <v>62</v>
      </c>
      <c r="O7088" s="6" t="str">
        <f>INDEX(lkp_Region,MATCH(tbl_Sales[[#This Row],[Suburb]],lkp_Suburb,0))</f>
        <v>Northern Metropolitan</v>
      </c>
      <c r="P7088" s="6">
        <f>MONTH(tbl_Sales[[#This Row],[Date]])</f>
        <v>3</v>
      </c>
      <c r="Q7088" s="6">
        <f>YEAR(tbl_Sales[[#This Row],[Date]])</f>
        <v>2017</v>
      </c>
    </row>
    <row r="7089" spans="1:17" x14ac:dyDescent="0.25">
      <c r="A7089" s="1">
        <v>42803</v>
      </c>
      <c r="B7089">
        <v>1190000</v>
      </c>
      <c r="C7089" t="s">
        <v>2</v>
      </c>
      <c r="D7089" t="s">
        <v>12432</v>
      </c>
      <c r="E7089" t="s">
        <v>10</v>
      </c>
      <c r="F7089">
        <v>3071</v>
      </c>
      <c r="G7089">
        <v>3</v>
      </c>
      <c r="H7089">
        <v>1</v>
      </c>
      <c r="I7089">
        <v>0</v>
      </c>
      <c r="J7089">
        <v>0</v>
      </c>
      <c r="L7089" t="s">
        <v>7186</v>
      </c>
      <c r="M7089" t="s">
        <v>60</v>
      </c>
      <c r="N7089" t="s">
        <v>62</v>
      </c>
      <c r="O7089" s="6" t="str">
        <f>INDEX(lkp_Region,MATCH(tbl_Sales[[#This Row],[Suburb]],lkp_Suburb,0))</f>
        <v>Northern Metropolitan</v>
      </c>
      <c r="P7089" s="6">
        <f>MONTH(tbl_Sales[[#This Row],[Date]])</f>
        <v>3</v>
      </c>
      <c r="Q7089" s="6">
        <f>YEAR(tbl_Sales[[#This Row],[Date]])</f>
        <v>2017</v>
      </c>
    </row>
    <row r="7090" spans="1:17" x14ac:dyDescent="0.25">
      <c r="A7090" s="1">
        <v>42803</v>
      </c>
      <c r="B7090">
        <v>520000</v>
      </c>
      <c r="C7090" t="s">
        <v>2</v>
      </c>
      <c r="D7090" t="s">
        <v>12423</v>
      </c>
      <c r="E7090" t="s">
        <v>10</v>
      </c>
      <c r="F7090">
        <v>3020</v>
      </c>
      <c r="G7090">
        <v>3</v>
      </c>
      <c r="H7090">
        <v>1</v>
      </c>
      <c r="I7090">
        <v>1</v>
      </c>
      <c r="J7090">
        <v>535</v>
      </c>
      <c r="L7090" t="s">
        <v>7187</v>
      </c>
      <c r="M7090" t="s">
        <v>143</v>
      </c>
      <c r="N7090" t="s">
        <v>3</v>
      </c>
      <c r="O7090" s="6" t="str">
        <f>INDEX(lkp_Region,MATCH(tbl_Sales[[#This Row],[Suburb]],lkp_Suburb,0))</f>
        <v>Western Metropolitan</v>
      </c>
      <c r="P7090" s="6">
        <f>MONTH(tbl_Sales[[#This Row],[Date]])</f>
        <v>3</v>
      </c>
      <c r="Q7090" s="6">
        <f>YEAR(tbl_Sales[[#This Row],[Date]])</f>
        <v>2017</v>
      </c>
    </row>
    <row r="7091" spans="1:17" x14ac:dyDescent="0.25">
      <c r="A7091" s="1">
        <v>42803</v>
      </c>
      <c r="B7091">
        <v>720000</v>
      </c>
      <c r="C7091" t="s">
        <v>2</v>
      </c>
      <c r="D7091" t="s">
        <v>12423</v>
      </c>
      <c r="E7091" t="s">
        <v>10</v>
      </c>
      <c r="F7091">
        <v>3081</v>
      </c>
      <c r="G7091">
        <v>3</v>
      </c>
      <c r="H7091">
        <v>1</v>
      </c>
      <c r="I7091">
        <v>0</v>
      </c>
      <c r="J7091">
        <v>505</v>
      </c>
      <c r="L7091" t="s">
        <v>7188</v>
      </c>
      <c r="M7091" t="s">
        <v>748</v>
      </c>
      <c r="N7091" t="s">
        <v>150</v>
      </c>
      <c r="O7091" s="6" t="str">
        <f>INDEX(lkp_Region,MATCH(tbl_Sales[[#This Row],[Suburb]],lkp_Suburb,0))</f>
        <v>Eastern Metropolitan</v>
      </c>
      <c r="P7091" s="6">
        <f>MONTH(tbl_Sales[[#This Row],[Date]])</f>
        <v>3</v>
      </c>
      <c r="Q7091" s="6">
        <f>YEAR(tbl_Sales[[#This Row],[Date]])</f>
        <v>2017</v>
      </c>
    </row>
    <row r="7092" spans="1:17" x14ac:dyDescent="0.25">
      <c r="A7092" s="1">
        <v>42804</v>
      </c>
      <c r="B7092">
        <v>358500</v>
      </c>
      <c r="C7092" t="s">
        <v>13</v>
      </c>
      <c r="D7092" t="s">
        <v>12429</v>
      </c>
      <c r="E7092" t="s">
        <v>5</v>
      </c>
      <c r="F7092">
        <v>3068</v>
      </c>
      <c r="G7092">
        <v>1</v>
      </c>
      <c r="H7092">
        <v>1</v>
      </c>
      <c r="I7092">
        <v>1</v>
      </c>
      <c r="J7092">
        <v>0</v>
      </c>
      <c r="K7092">
        <v>1975</v>
      </c>
      <c r="L7092" t="s">
        <v>7189</v>
      </c>
      <c r="M7092" t="s">
        <v>72</v>
      </c>
      <c r="N7092" t="s">
        <v>8</v>
      </c>
      <c r="O7092" s="6" t="str">
        <f>INDEX(lkp_Region,MATCH(tbl_Sales[[#This Row],[Suburb]],lkp_Suburb,0))</f>
        <v>Northern Metropolitan</v>
      </c>
      <c r="P7092" s="6">
        <f>MONTH(tbl_Sales[[#This Row],[Date]])</f>
        <v>3</v>
      </c>
      <c r="Q7092" s="6">
        <f>YEAR(tbl_Sales[[#This Row],[Date]])</f>
        <v>2017</v>
      </c>
    </row>
    <row r="7093" spans="1:17" x14ac:dyDescent="0.25">
      <c r="A7093" s="1">
        <v>42804</v>
      </c>
      <c r="B7093">
        <v>1315000</v>
      </c>
      <c r="C7093" t="s">
        <v>2</v>
      </c>
      <c r="D7093" t="s">
        <v>12429</v>
      </c>
      <c r="E7093" t="s">
        <v>10</v>
      </c>
      <c r="F7093">
        <v>3065</v>
      </c>
      <c r="G7093">
        <v>2</v>
      </c>
      <c r="H7093">
        <v>1</v>
      </c>
      <c r="I7093">
        <v>0</v>
      </c>
      <c r="J7093">
        <v>141</v>
      </c>
      <c r="L7093" t="s">
        <v>7190</v>
      </c>
      <c r="M7093" t="s">
        <v>427</v>
      </c>
      <c r="N7093" t="s">
        <v>8</v>
      </c>
      <c r="O7093" s="6" t="str">
        <f>INDEX(lkp_Region,MATCH(tbl_Sales[[#This Row],[Suburb]],lkp_Suburb,0))</f>
        <v>Northern Metropolitan</v>
      </c>
      <c r="P7093" s="6">
        <f>MONTH(tbl_Sales[[#This Row],[Date]])</f>
        <v>3</v>
      </c>
      <c r="Q7093" s="6">
        <f>YEAR(tbl_Sales[[#This Row],[Date]])</f>
        <v>2017</v>
      </c>
    </row>
    <row r="7094" spans="1:17" x14ac:dyDescent="0.25">
      <c r="A7094" s="1">
        <v>42804</v>
      </c>
      <c r="B7094">
        <v>500000</v>
      </c>
      <c r="C7094" t="s">
        <v>13</v>
      </c>
      <c r="D7094" t="s">
        <v>12427</v>
      </c>
      <c r="E7094" t="s">
        <v>5</v>
      </c>
      <c r="F7094">
        <v>3182</v>
      </c>
      <c r="G7094">
        <v>1</v>
      </c>
      <c r="H7094">
        <v>1</v>
      </c>
      <c r="I7094">
        <v>1</v>
      </c>
      <c r="J7094">
        <v>2335</v>
      </c>
      <c r="K7094">
        <v>2002</v>
      </c>
      <c r="L7094" t="s">
        <v>7191</v>
      </c>
      <c r="M7094" t="s">
        <v>156</v>
      </c>
      <c r="N7094" t="s">
        <v>26</v>
      </c>
      <c r="O7094" s="6" t="str">
        <f>INDEX(lkp_Region,MATCH(tbl_Sales[[#This Row],[Suburb]],lkp_Suburb,0))</f>
        <v>Southern Metropolitan</v>
      </c>
      <c r="P7094" s="6">
        <f>MONTH(tbl_Sales[[#This Row],[Date]])</f>
        <v>3</v>
      </c>
      <c r="Q7094" s="6">
        <f>YEAR(tbl_Sales[[#This Row],[Date]])</f>
        <v>2017</v>
      </c>
    </row>
    <row r="7095" spans="1:17" x14ac:dyDescent="0.25">
      <c r="A7095" s="1">
        <v>42804</v>
      </c>
      <c r="B7095">
        <v>582000</v>
      </c>
      <c r="C7095" t="s">
        <v>13</v>
      </c>
      <c r="D7095" t="s">
        <v>12425</v>
      </c>
      <c r="E7095" t="s">
        <v>10</v>
      </c>
      <c r="F7095">
        <v>3182</v>
      </c>
      <c r="G7095">
        <v>2</v>
      </c>
      <c r="H7095">
        <v>1</v>
      </c>
      <c r="I7095">
        <v>0</v>
      </c>
      <c r="J7095">
        <v>0</v>
      </c>
      <c r="K7095">
        <v>1955</v>
      </c>
      <c r="L7095" t="s">
        <v>7192</v>
      </c>
      <c r="M7095" t="s">
        <v>156</v>
      </c>
      <c r="N7095" t="s">
        <v>26</v>
      </c>
      <c r="O7095" s="6" t="str">
        <f>INDEX(lkp_Region,MATCH(tbl_Sales[[#This Row],[Suburb]],lkp_Suburb,0))</f>
        <v>Southern Metropolitan</v>
      </c>
      <c r="P7095" s="6">
        <f>MONTH(tbl_Sales[[#This Row],[Date]])</f>
        <v>3</v>
      </c>
      <c r="Q7095" s="6">
        <f>YEAR(tbl_Sales[[#This Row],[Date]])</f>
        <v>2017</v>
      </c>
    </row>
    <row r="7096" spans="1:17" x14ac:dyDescent="0.25">
      <c r="A7096" s="1">
        <v>42804</v>
      </c>
      <c r="B7096">
        <v>550000</v>
      </c>
      <c r="C7096" t="s">
        <v>2</v>
      </c>
      <c r="D7096" t="s">
        <v>12425</v>
      </c>
      <c r="E7096" t="s">
        <v>5</v>
      </c>
      <c r="F7096">
        <v>3046</v>
      </c>
      <c r="G7096">
        <v>4</v>
      </c>
      <c r="H7096">
        <v>2</v>
      </c>
      <c r="I7096">
        <v>1</v>
      </c>
      <c r="J7096">
        <v>683</v>
      </c>
      <c r="K7096">
        <v>2017</v>
      </c>
      <c r="L7096" t="s">
        <v>7193</v>
      </c>
      <c r="M7096" t="s">
        <v>78</v>
      </c>
      <c r="N7096" t="s">
        <v>18</v>
      </c>
      <c r="O7096" s="6" t="str">
        <f>INDEX(lkp_Region,MATCH(tbl_Sales[[#This Row],[Suburb]],lkp_Suburb,0))</f>
        <v>Northern Metropolitan</v>
      </c>
      <c r="P7096" s="6">
        <f>MONTH(tbl_Sales[[#This Row],[Date]])</f>
        <v>3</v>
      </c>
      <c r="Q7096" s="6">
        <f>YEAR(tbl_Sales[[#This Row],[Date]])</f>
        <v>2017</v>
      </c>
    </row>
    <row r="7097" spans="1:17" x14ac:dyDescent="0.25">
      <c r="A7097" s="1">
        <v>42804</v>
      </c>
      <c r="B7097">
        <v>752500</v>
      </c>
      <c r="C7097" t="s">
        <v>2</v>
      </c>
      <c r="D7097" t="s">
        <v>12428</v>
      </c>
      <c r="E7097" t="s">
        <v>5</v>
      </c>
      <c r="F7097">
        <v>3060</v>
      </c>
      <c r="G7097">
        <v>4</v>
      </c>
      <c r="H7097">
        <v>1</v>
      </c>
      <c r="I7097">
        <v>2</v>
      </c>
      <c r="J7097">
        <v>0</v>
      </c>
      <c r="K7097">
        <v>1950</v>
      </c>
      <c r="L7097" t="s">
        <v>7194</v>
      </c>
      <c r="M7097" t="s">
        <v>16</v>
      </c>
      <c r="N7097" t="s">
        <v>18</v>
      </c>
      <c r="O7097" s="6" t="str">
        <f>INDEX(lkp_Region,MATCH(tbl_Sales[[#This Row],[Suburb]],lkp_Suburb,0))</f>
        <v>Northern Metropolitan</v>
      </c>
      <c r="P7097" s="6">
        <f>MONTH(tbl_Sales[[#This Row],[Date]])</f>
        <v>3</v>
      </c>
      <c r="Q7097" s="6">
        <f>YEAR(tbl_Sales[[#This Row],[Date]])</f>
        <v>2017</v>
      </c>
    </row>
    <row r="7098" spans="1:17" x14ac:dyDescent="0.25">
      <c r="A7098" s="1">
        <v>42804</v>
      </c>
      <c r="B7098">
        <v>782000</v>
      </c>
      <c r="C7098" t="s">
        <v>2</v>
      </c>
      <c r="D7098" t="s">
        <v>12423</v>
      </c>
      <c r="E7098" t="s">
        <v>10</v>
      </c>
      <c r="F7098">
        <v>3058</v>
      </c>
      <c r="G7098">
        <v>3</v>
      </c>
      <c r="H7098">
        <v>1</v>
      </c>
      <c r="I7098">
        <v>3</v>
      </c>
      <c r="J7098">
        <v>576</v>
      </c>
      <c r="L7098" t="s">
        <v>7195</v>
      </c>
      <c r="M7098" t="s">
        <v>499</v>
      </c>
      <c r="N7098" t="s">
        <v>18</v>
      </c>
      <c r="O7098" s="6" t="str">
        <f>INDEX(lkp_Region,MATCH(tbl_Sales[[#This Row],[Suburb]],lkp_Suburb,0))</f>
        <v>Northern Metropolitan</v>
      </c>
      <c r="P7098" s="6">
        <f>MONTH(tbl_Sales[[#This Row],[Date]])</f>
        <v>3</v>
      </c>
      <c r="Q7098" s="6">
        <f>YEAR(tbl_Sales[[#This Row],[Date]])</f>
        <v>2017</v>
      </c>
    </row>
    <row r="7099" spans="1:17" x14ac:dyDescent="0.25">
      <c r="A7099" s="1">
        <v>42804</v>
      </c>
      <c r="B7099">
        <v>1000000</v>
      </c>
      <c r="C7099" t="s">
        <v>2</v>
      </c>
      <c r="D7099" t="s">
        <v>12428</v>
      </c>
      <c r="E7099" t="s">
        <v>5</v>
      </c>
      <c r="F7099">
        <v>3041</v>
      </c>
      <c r="G7099">
        <v>3</v>
      </c>
      <c r="H7099">
        <v>1</v>
      </c>
      <c r="I7099">
        <v>2</v>
      </c>
      <c r="J7099">
        <v>697</v>
      </c>
      <c r="L7099" t="s">
        <v>7196</v>
      </c>
      <c r="M7099" t="s">
        <v>121</v>
      </c>
      <c r="N7099" t="s">
        <v>49</v>
      </c>
      <c r="O7099" s="6" t="str">
        <f>INDEX(lkp_Region,MATCH(tbl_Sales[[#This Row],[Suburb]],lkp_Suburb,0))</f>
        <v>Western Metropolitan</v>
      </c>
      <c r="P7099" s="6">
        <f>MONTH(tbl_Sales[[#This Row],[Date]])</f>
        <v>3</v>
      </c>
      <c r="Q7099" s="6">
        <f>YEAR(tbl_Sales[[#This Row],[Date]])</f>
        <v>2017</v>
      </c>
    </row>
    <row r="7100" spans="1:17" x14ac:dyDescent="0.25">
      <c r="A7100" s="1">
        <v>42804</v>
      </c>
      <c r="B7100">
        <v>695000</v>
      </c>
      <c r="C7100" t="s">
        <v>51</v>
      </c>
      <c r="D7100" t="s">
        <v>12428</v>
      </c>
      <c r="E7100" t="s">
        <v>5</v>
      </c>
      <c r="F7100">
        <v>3012</v>
      </c>
      <c r="G7100">
        <v>3</v>
      </c>
      <c r="H7100">
        <v>2</v>
      </c>
      <c r="I7100">
        <v>1</v>
      </c>
      <c r="J7100">
        <v>156</v>
      </c>
      <c r="K7100">
        <v>2012</v>
      </c>
      <c r="L7100" t="s">
        <v>7197</v>
      </c>
      <c r="M7100" t="s">
        <v>19</v>
      </c>
      <c r="N7100" t="s">
        <v>21</v>
      </c>
      <c r="O7100" s="6" t="str">
        <f>INDEX(lkp_Region,MATCH(tbl_Sales[[#This Row],[Suburb]],lkp_Suburb,0))</f>
        <v>Western Metropolitan</v>
      </c>
      <c r="P7100" s="6">
        <f>MONTH(tbl_Sales[[#This Row],[Date]])</f>
        <v>3</v>
      </c>
      <c r="Q7100" s="6">
        <f>YEAR(tbl_Sales[[#This Row],[Date]])</f>
        <v>2017</v>
      </c>
    </row>
    <row r="7101" spans="1:17" x14ac:dyDescent="0.25">
      <c r="A7101" s="1">
        <v>42804</v>
      </c>
      <c r="B7101">
        <v>380000</v>
      </c>
      <c r="C7101" t="s">
        <v>13</v>
      </c>
      <c r="D7101" t="s">
        <v>12423</v>
      </c>
      <c r="E7101" t="s">
        <v>10</v>
      </c>
      <c r="F7101">
        <v>3083</v>
      </c>
      <c r="G7101">
        <v>2</v>
      </c>
      <c r="H7101">
        <v>1</v>
      </c>
      <c r="I7101">
        <v>1</v>
      </c>
      <c r="J7101">
        <v>128</v>
      </c>
      <c r="K7101">
        <v>1970</v>
      </c>
      <c r="L7101" t="s">
        <v>7198</v>
      </c>
      <c r="M7101" t="s">
        <v>2793</v>
      </c>
      <c r="N7101" t="s">
        <v>62</v>
      </c>
      <c r="O7101" s="6" t="str">
        <f>INDEX(lkp_Region,MATCH(tbl_Sales[[#This Row],[Suburb]],lkp_Suburb,0))</f>
        <v>Northern Metropolitan</v>
      </c>
      <c r="P7101" s="6">
        <f>MONTH(tbl_Sales[[#This Row],[Date]])</f>
        <v>3</v>
      </c>
      <c r="Q7101" s="6">
        <f>YEAR(tbl_Sales[[#This Row],[Date]])</f>
        <v>2017</v>
      </c>
    </row>
    <row r="7102" spans="1:17" x14ac:dyDescent="0.25">
      <c r="A7102" s="1">
        <v>42804</v>
      </c>
      <c r="B7102">
        <v>630000</v>
      </c>
      <c r="C7102" t="s">
        <v>2</v>
      </c>
      <c r="D7102" t="s">
        <v>12428</v>
      </c>
      <c r="E7102" t="s">
        <v>5</v>
      </c>
      <c r="F7102">
        <v>3072</v>
      </c>
      <c r="G7102">
        <v>5</v>
      </c>
      <c r="H7102">
        <v>5</v>
      </c>
      <c r="I7102">
        <v>3</v>
      </c>
      <c r="J7102">
        <v>199</v>
      </c>
      <c r="L7102" t="s">
        <v>7199</v>
      </c>
      <c r="M7102" t="s">
        <v>97</v>
      </c>
      <c r="N7102" t="s">
        <v>62</v>
      </c>
      <c r="O7102" s="6" t="str">
        <f>INDEX(lkp_Region,MATCH(tbl_Sales[[#This Row],[Suburb]],lkp_Suburb,0))</f>
        <v>Northern Metropolitan</v>
      </c>
      <c r="P7102" s="6">
        <f>MONTH(tbl_Sales[[#This Row],[Date]])</f>
        <v>3</v>
      </c>
      <c r="Q7102" s="6">
        <f>YEAR(tbl_Sales[[#This Row],[Date]])</f>
        <v>2017</v>
      </c>
    </row>
    <row r="7103" spans="1:17" x14ac:dyDescent="0.25">
      <c r="A7103" s="1">
        <v>42804</v>
      </c>
      <c r="B7103">
        <v>650000</v>
      </c>
      <c r="C7103" t="s">
        <v>2</v>
      </c>
      <c r="D7103" t="s">
        <v>12423</v>
      </c>
      <c r="E7103" t="s">
        <v>5</v>
      </c>
      <c r="F7103">
        <v>3058</v>
      </c>
      <c r="G7103">
        <v>3</v>
      </c>
      <c r="H7103">
        <v>1</v>
      </c>
      <c r="I7103">
        <v>1</v>
      </c>
      <c r="J7103">
        <v>407</v>
      </c>
      <c r="K7103">
        <v>1930</v>
      </c>
      <c r="L7103" t="s">
        <v>7200</v>
      </c>
      <c r="M7103" t="s">
        <v>499</v>
      </c>
      <c r="N7103" t="s">
        <v>62</v>
      </c>
      <c r="O7103" s="6" t="str">
        <f>INDEX(lkp_Region,MATCH(tbl_Sales[[#This Row],[Suburb]],lkp_Suburb,0))</f>
        <v>Northern Metropolitan</v>
      </c>
      <c r="P7103" s="6">
        <f>MONTH(tbl_Sales[[#This Row],[Date]])</f>
        <v>3</v>
      </c>
      <c r="Q7103" s="6">
        <f>YEAR(tbl_Sales[[#This Row],[Date]])</f>
        <v>2017</v>
      </c>
    </row>
    <row r="7104" spans="1:17" x14ac:dyDescent="0.25">
      <c r="A7104" s="1">
        <v>42804</v>
      </c>
      <c r="B7104">
        <v>1000000</v>
      </c>
      <c r="C7104" t="s">
        <v>2</v>
      </c>
      <c r="D7104" t="s">
        <v>12427</v>
      </c>
      <c r="E7104" t="s">
        <v>5</v>
      </c>
      <c r="F7104">
        <v>3083</v>
      </c>
      <c r="G7104">
        <v>5</v>
      </c>
      <c r="H7104">
        <v>2</v>
      </c>
      <c r="I7104">
        <v>2</v>
      </c>
      <c r="J7104">
        <v>544</v>
      </c>
      <c r="K7104">
        <v>2000</v>
      </c>
      <c r="L7104" t="s">
        <v>7201</v>
      </c>
      <c r="M7104" t="s">
        <v>2793</v>
      </c>
      <c r="N7104" t="s">
        <v>62</v>
      </c>
      <c r="O7104" s="6" t="str">
        <f>INDEX(lkp_Region,MATCH(tbl_Sales[[#This Row],[Suburb]],lkp_Suburb,0))</f>
        <v>Northern Metropolitan</v>
      </c>
      <c r="P7104" s="6">
        <f>MONTH(tbl_Sales[[#This Row],[Date]])</f>
        <v>3</v>
      </c>
      <c r="Q7104" s="6">
        <f>YEAR(tbl_Sales[[#This Row],[Date]])</f>
        <v>2017</v>
      </c>
    </row>
    <row r="7105" spans="1:17" x14ac:dyDescent="0.25">
      <c r="A7105" s="1">
        <v>42804</v>
      </c>
      <c r="B7105">
        <v>1070000</v>
      </c>
      <c r="C7105" t="s">
        <v>2</v>
      </c>
      <c r="D7105" t="s">
        <v>12427</v>
      </c>
      <c r="E7105" t="s">
        <v>10</v>
      </c>
      <c r="F7105">
        <v>3072</v>
      </c>
      <c r="G7105">
        <v>3</v>
      </c>
      <c r="H7105">
        <v>1</v>
      </c>
      <c r="I7105">
        <v>2</v>
      </c>
      <c r="J7105">
        <v>585</v>
      </c>
      <c r="L7105" t="s">
        <v>7202</v>
      </c>
      <c r="M7105" t="s">
        <v>97</v>
      </c>
      <c r="N7105" t="s">
        <v>62</v>
      </c>
      <c r="O7105" s="6" t="str">
        <f>INDEX(lkp_Region,MATCH(tbl_Sales[[#This Row],[Suburb]],lkp_Suburb,0))</f>
        <v>Northern Metropolitan</v>
      </c>
      <c r="P7105" s="6">
        <f>MONTH(tbl_Sales[[#This Row],[Date]])</f>
        <v>3</v>
      </c>
      <c r="Q7105" s="6">
        <f>YEAR(tbl_Sales[[#This Row],[Date]])</f>
        <v>2017</v>
      </c>
    </row>
    <row r="7106" spans="1:17" x14ac:dyDescent="0.25">
      <c r="A7106" s="1">
        <v>42804</v>
      </c>
      <c r="B7106">
        <v>2016000</v>
      </c>
      <c r="C7106" t="s">
        <v>2</v>
      </c>
      <c r="D7106" t="s">
        <v>12429</v>
      </c>
      <c r="E7106" t="s">
        <v>10</v>
      </c>
      <c r="F7106">
        <v>3146</v>
      </c>
      <c r="G7106">
        <v>4</v>
      </c>
      <c r="H7106">
        <v>2</v>
      </c>
      <c r="I7106">
        <v>3</v>
      </c>
      <c r="J7106">
        <v>733</v>
      </c>
      <c r="L7106" t="s">
        <v>7203</v>
      </c>
      <c r="M7106" t="s">
        <v>102</v>
      </c>
      <c r="N7106" t="s">
        <v>101</v>
      </c>
      <c r="O7106" s="6" t="str">
        <f>INDEX(lkp_Region,MATCH(tbl_Sales[[#This Row],[Suburb]],lkp_Suburb,0))</f>
        <v>Southern Metropolitan</v>
      </c>
      <c r="P7106" s="6">
        <f>MONTH(tbl_Sales[[#This Row],[Date]])</f>
        <v>3</v>
      </c>
      <c r="Q7106" s="6">
        <f>YEAR(tbl_Sales[[#This Row],[Date]])</f>
        <v>2017</v>
      </c>
    </row>
    <row r="7107" spans="1:17" x14ac:dyDescent="0.25">
      <c r="A7107" s="1">
        <v>42804</v>
      </c>
      <c r="B7107">
        <v>1445000</v>
      </c>
      <c r="C7107" t="s">
        <v>2</v>
      </c>
      <c r="D7107" t="s">
        <v>12427</v>
      </c>
      <c r="E7107" t="s">
        <v>10</v>
      </c>
      <c r="F7107">
        <v>3187</v>
      </c>
      <c r="G7107">
        <v>2</v>
      </c>
      <c r="H7107">
        <v>1</v>
      </c>
      <c r="I7107">
        <v>1</v>
      </c>
      <c r="J7107">
        <v>649</v>
      </c>
      <c r="K7107">
        <v>1940</v>
      </c>
      <c r="L7107" t="s">
        <v>7204</v>
      </c>
      <c r="M7107" t="s">
        <v>346</v>
      </c>
      <c r="N7107" t="s">
        <v>107</v>
      </c>
      <c r="O7107" s="6" t="str">
        <f>INDEX(lkp_Region,MATCH(tbl_Sales[[#This Row],[Suburb]],lkp_Suburb,0))</f>
        <v>Southern Metropolitan</v>
      </c>
      <c r="P7107" s="6">
        <f>MONTH(tbl_Sales[[#This Row],[Date]])</f>
        <v>3</v>
      </c>
      <c r="Q7107" s="6">
        <f>YEAR(tbl_Sales[[#This Row],[Date]])</f>
        <v>2017</v>
      </c>
    </row>
    <row r="7108" spans="1:17" x14ac:dyDescent="0.25">
      <c r="A7108" s="1">
        <v>42804</v>
      </c>
      <c r="B7108">
        <v>1725000</v>
      </c>
      <c r="C7108" t="s">
        <v>51</v>
      </c>
      <c r="D7108" t="s">
        <v>12429</v>
      </c>
      <c r="E7108" t="s">
        <v>5</v>
      </c>
      <c r="F7108">
        <v>3186</v>
      </c>
      <c r="G7108">
        <v>3</v>
      </c>
      <c r="H7108">
        <v>2</v>
      </c>
      <c r="I7108">
        <v>2</v>
      </c>
      <c r="J7108">
        <v>411</v>
      </c>
      <c r="K7108">
        <v>1997</v>
      </c>
      <c r="L7108" t="s">
        <v>7205</v>
      </c>
      <c r="M7108" t="s">
        <v>105</v>
      </c>
      <c r="N7108" t="s">
        <v>107</v>
      </c>
      <c r="O7108" s="6" t="str">
        <f>INDEX(lkp_Region,MATCH(tbl_Sales[[#This Row],[Suburb]],lkp_Suburb,0))</f>
        <v>Southern Metropolitan</v>
      </c>
      <c r="P7108" s="6">
        <f>MONTH(tbl_Sales[[#This Row],[Date]])</f>
        <v>3</v>
      </c>
      <c r="Q7108" s="6">
        <f>YEAR(tbl_Sales[[#This Row],[Date]])</f>
        <v>2017</v>
      </c>
    </row>
    <row r="7109" spans="1:17" x14ac:dyDescent="0.25">
      <c r="A7109" s="1">
        <v>42805</v>
      </c>
      <c r="B7109">
        <v>1465000</v>
      </c>
      <c r="C7109" t="s">
        <v>2</v>
      </c>
      <c r="D7109" t="s">
        <v>12427</v>
      </c>
      <c r="E7109" t="s">
        <v>5</v>
      </c>
      <c r="F7109">
        <v>3067</v>
      </c>
      <c r="G7109">
        <v>3</v>
      </c>
      <c r="H7109">
        <v>2</v>
      </c>
      <c r="I7109">
        <v>0</v>
      </c>
      <c r="J7109">
        <v>134</v>
      </c>
      <c r="K7109">
        <v>1900</v>
      </c>
      <c r="L7109" t="s">
        <v>5907</v>
      </c>
      <c r="M7109" t="s">
        <v>38</v>
      </c>
      <c r="N7109" t="s">
        <v>8</v>
      </c>
      <c r="O7109" s="6" t="str">
        <f>INDEX(lkp_Region,MATCH(tbl_Sales[[#This Row],[Suburb]],lkp_Suburb,0))</f>
        <v>Northern Metropolitan</v>
      </c>
      <c r="P7109" s="6">
        <f>MONTH(tbl_Sales[[#This Row],[Date]])</f>
        <v>3</v>
      </c>
      <c r="Q7109" s="6">
        <f>YEAR(tbl_Sales[[#This Row],[Date]])</f>
        <v>2017</v>
      </c>
    </row>
    <row r="7110" spans="1:17" x14ac:dyDescent="0.25">
      <c r="A7110" s="1">
        <v>42805</v>
      </c>
      <c r="B7110">
        <v>1700000</v>
      </c>
      <c r="C7110" t="s">
        <v>2</v>
      </c>
      <c r="D7110" t="s">
        <v>12427</v>
      </c>
      <c r="E7110" t="s">
        <v>5</v>
      </c>
      <c r="F7110">
        <v>3068</v>
      </c>
      <c r="G7110">
        <v>3</v>
      </c>
      <c r="H7110">
        <v>2</v>
      </c>
      <c r="I7110">
        <v>1</v>
      </c>
      <c r="J7110">
        <v>240</v>
      </c>
      <c r="L7110" t="s">
        <v>7206</v>
      </c>
      <c r="M7110" t="s">
        <v>72</v>
      </c>
      <c r="N7110" t="s">
        <v>8</v>
      </c>
      <c r="O7110" s="6" t="str">
        <f>INDEX(lkp_Region,MATCH(tbl_Sales[[#This Row],[Suburb]],lkp_Suburb,0))</f>
        <v>Northern Metropolitan</v>
      </c>
      <c r="P7110" s="6">
        <f>MONTH(tbl_Sales[[#This Row],[Date]])</f>
        <v>3</v>
      </c>
      <c r="Q7110" s="6">
        <f>YEAR(tbl_Sales[[#This Row],[Date]])</f>
        <v>2017</v>
      </c>
    </row>
    <row r="7111" spans="1:17" x14ac:dyDescent="0.25">
      <c r="A7111" s="1">
        <v>42805</v>
      </c>
      <c r="B7111">
        <v>670000</v>
      </c>
      <c r="C7111" t="s">
        <v>51</v>
      </c>
      <c r="D7111" t="s">
        <v>12431</v>
      </c>
      <c r="E7111" t="s">
        <v>5</v>
      </c>
      <c r="F7111">
        <v>3013</v>
      </c>
      <c r="G7111">
        <v>3</v>
      </c>
      <c r="H7111">
        <v>2</v>
      </c>
      <c r="I7111">
        <v>2</v>
      </c>
      <c r="J7111">
        <v>152</v>
      </c>
      <c r="L7111" t="s">
        <v>7207</v>
      </c>
      <c r="M7111" t="s">
        <v>65</v>
      </c>
      <c r="N7111" t="s">
        <v>21</v>
      </c>
      <c r="O7111" s="6" t="str">
        <f>INDEX(lkp_Region,MATCH(tbl_Sales[[#This Row],[Suburb]],lkp_Suburb,0))</f>
        <v>Western Metropolitan</v>
      </c>
      <c r="P7111" s="6">
        <f>MONTH(tbl_Sales[[#This Row],[Date]])</f>
        <v>3</v>
      </c>
      <c r="Q7111" s="6">
        <f>YEAR(tbl_Sales[[#This Row],[Date]])</f>
        <v>2017</v>
      </c>
    </row>
    <row r="7112" spans="1:17" x14ac:dyDescent="0.25">
      <c r="A7112" s="1">
        <v>42805</v>
      </c>
      <c r="B7112">
        <v>740000</v>
      </c>
      <c r="C7112" t="s">
        <v>13</v>
      </c>
      <c r="D7112" t="s">
        <v>12431</v>
      </c>
      <c r="E7112" t="s">
        <v>5</v>
      </c>
      <c r="F7112">
        <v>3165</v>
      </c>
      <c r="G7112">
        <v>3</v>
      </c>
      <c r="H7112">
        <v>2</v>
      </c>
      <c r="I7112">
        <v>1</v>
      </c>
      <c r="J7112">
        <v>258</v>
      </c>
      <c r="L7112" t="s">
        <v>7208</v>
      </c>
      <c r="M7112" t="s">
        <v>138</v>
      </c>
      <c r="N7112" t="s">
        <v>57</v>
      </c>
      <c r="O7112" s="6" t="str">
        <f>INDEX(lkp_Region,MATCH(tbl_Sales[[#This Row],[Suburb]],lkp_Suburb,0))</f>
        <v>Southern Metropolitan</v>
      </c>
      <c r="P7112" s="6">
        <f>MONTH(tbl_Sales[[#This Row],[Date]])</f>
        <v>3</v>
      </c>
      <c r="Q7112" s="6">
        <f>YEAR(tbl_Sales[[#This Row],[Date]])</f>
        <v>2017</v>
      </c>
    </row>
    <row r="7113" spans="1:17" x14ac:dyDescent="0.25">
      <c r="A7113" s="1">
        <v>42805</v>
      </c>
      <c r="B7113">
        <v>510000</v>
      </c>
      <c r="C7113" t="s">
        <v>13</v>
      </c>
      <c r="D7113" t="s">
        <v>12428</v>
      </c>
      <c r="E7113" t="s">
        <v>10</v>
      </c>
      <c r="F7113">
        <v>3078</v>
      </c>
      <c r="G7113">
        <v>2</v>
      </c>
      <c r="H7113">
        <v>1</v>
      </c>
      <c r="I7113">
        <v>1</v>
      </c>
      <c r="J7113">
        <v>1658</v>
      </c>
      <c r="K7113">
        <v>1970</v>
      </c>
      <c r="L7113" t="s">
        <v>7209</v>
      </c>
      <c r="M7113" t="s">
        <v>533</v>
      </c>
      <c r="N7113" t="s">
        <v>62</v>
      </c>
      <c r="O7113" s="6" t="str">
        <f>INDEX(lkp_Region,MATCH(tbl_Sales[[#This Row],[Suburb]],lkp_Suburb,0))</f>
        <v>Northern Metropolitan</v>
      </c>
      <c r="P7113" s="6">
        <f>MONTH(tbl_Sales[[#This Row],[Date]])</f>
        <v>3</v>
      </c>
      <c r="Q7113" s="6">
        <f>YEAR(tbl_Sales[[#This Row],[Date]])</f>
        <v>2017</v>
      </c>
    </row>
    <row r="7114" spans="1:17" x14ac:dyDescent="0.25">
      <c r="A7114" s="1">
        <v>42805</v>
      </c>
      <c r="B7114">
        <v>710000</v>
      </c>
      <c r="C7114" t="s">
        <v>2</v>
      </c>
      <c r="D7114" t="s">
        <v>12431</v>
      </c>
      <c r="E7114" t="s">
        <v>10</v>
      </c>
      <c r="F7114">
        <v>3020</v>
      </c>
      <c r="G7114">
        <v>2</v>
      </c>
      <c r="H7114">
        <v>1</v>
      </c>
      <c r="I7114">
        <v>2</v>
      </c>
      <c r="J7114">
        <v>619</v>
      </c>
      <c r="L7114" t="s">
        <v>7210</v>
      </c>
      <c r="M7114" t="s">
        <v>443</v>
      </c>
      <c r="N7114" t="s">
        <v>3</v>
      </c>
      <c r="O7114" s="6" t="str">
        <f>INDEX(lkp_Region,MATCH(tbl_Sales[[#This Row],[Suburb]],lkp_Suburb,0))</f>
        <v>Western Metropolitan</v>
      </c>
      <c r="P7114" s="6">
        <f>MONTH(tbl_Sales[[#This Row],[Date]])</f>
        <v>3</v>
      </c>
      <c r="Q7114" s="6">
        <f>YEAR(tbl_Sales[[#This Row],[Date]])</f>
        <v>2017</v>
      </c>
    </row>
    <row r="7115" spans="1:17" x14ac:dyDescent="0.25">
      <c r="A7115" s="1">
        <v>42805</v>
      </c>
      <c r="B7115">
        <v>840000</v>
      </c>
      <c r="C7115" t="s">
        <v>13</v>
      </c>
      <c r="D7115" t="s">
        <v>12429</v>
      </c>
      <c r="E7115" t="s">
        <v>10</v>
      </c>
      <c r="F7115">
        <v>3123</v>
      </c>
      <c r="G7115">
        <v>2</v>
      </c>
      <c r="H7115">
        <v>1</v>
      </c>
      <c r="I7115">
        <v>1</v>
      </c>
      <c r="J7115">
        <v>150</v>
      </c>
      <c r="K7115">
        <v>1969</v>
      </c>
      <c r="L7115" t="s">
        <v>7211</v>
      </c>
      <c r="M7115" t="s">
        <v>230</v>
      </c>
      <c r="N7115" t="s">
        <v>101</v>
      </c>
      <c r="O7115" s="6" t="str">
        <f>INDEX(lkp_Region,MATCH(tbl_Sales[[#This Row],[Suburb]],lkp_Suburb,0))</f>
        <v>Southern Metropolitan</v>
      </c>
      <c r="P7115" s="6">
        <f>MONTH(tbl_Sales[[#This Row],[Date]])</f>
        <v>3</v>
      </c>
      <c r="Q7115" s="6">
        <f>YEAR(tbl_Sales[[#This Row],[Date]])</f>
        <v>2017</v>
      </c>
    </row>
    <row r="7116" spans="1:17" x14ac:dyDescent="0.25">
      <c r="A7116" s="1">
        <v>42805</v>
      </c>
      <c r="B7116">
        <v>994000</v>
      </c>
      <c r="C7116" t="s">
        <v>2</v>
      </c>
      <c r="D7116" t="s">
        <v>12429</v>
      </c>
      <c r="E7116" t="s">
        <v>10</v>
      </c>
      <c r="F7116">
        <v>3187</v>
      </c>
      <c r="G7116">
        <v>2</v>
      </c>
      <c r="H7116">
        <v>2</v>
      </c>
      <c r="I7116">
        <v>2</v>
      </c>
      <c r="J7116">
        <v>539</v>
      </c>
      <c r="L7116" t="s">
        <v>7212</v>
      </c>
      <c r="M7116" t="s">
        <v>346</v>
      </c>
      <c r="N7116" t="s">
        <v>107</v>
      </c>
      <c r="O7116" s="6" t="str">
        <f>INDEX(lkp_Region,MATCH(tbl_Sales[[#This Row],[Suburb]],lkp_Suburb,0))</f>
        <v>Southern Metropolitan</v>
      </c>
      <c r="P7116" s="6">
        <f>MONTH(tbl_Sales[[#This Row],[Date]])</f>
        <v>3</v>
      </c>
      <c r="Q7116" s="6">
        <f>YEAR(tbl_Sales[[#This Row],[Date]])</f>
        <v>2017</v>
      </c>
    </row>
    <row r="7117" spans="1:17" x14ac:dyDescent="0.25">
      <c r="A7117" s="1">
        <v>42806</v>
      </c>
      <c r="B7117">
        <v>2050000</v>
      </c>
      <c r="C7117" t="s">
        <v>2</v>
      </c>
      <c r="D7117" t="s">
        <v>12427</v>
      </c>
      <c r="E7117" t="s">
        <v>10</v>
      </c>
      <c r="F7117">
        <v>3143</v>
      </c>
      <c r="G7117">
        <v>3</v>
      </c>
      <c r="H7117">
        <v>2</v>
      </c>
      <c r="I7117">
        <v>1</v>
      </c>
      <c r="J7117">
        <v>205</v>
      </c>
      <c r="K7117">
        <v>1910</v>
      </c>
      <c r="L7117" t="s">
        <v>7213</v>
      </c>
      <c r="M7117" t="s">
        <v>283</v>
      </c>
      <c r="N7117" t="s">
        <v>76</v>
      </c>
      <c r="O7117" s="6" t="str">
        <f>INDEX(lkp_Region,MATCH(tbl_Sales[[#This Row],[Suburb]],lkp_Suburb,0))</f>
        <v>Southern Metropolitan</v>
      </c>
      <c r="P7117" s="6">
        <f>MONTH(tbl_Sales[[#This Row],[Date]])</f>
        <v>3</v>
      </c>
      <c r="Q7117" s="6">
        <f>YEAR(tbl_Sales[[#This Row],[Date]])</f>
        <v>2017</v>
      </c>
    </row>
    <row r="7118" spans="1:17" x14ac:dyDescent="0.25">
      <c r="A7118" s="1">
        <v>42806</v>
      </c>
      <c r="B7118">
        <v>1136000</v>
      </c>
      <c r="C7118" t="s">
        <v>2</v>
      </c>
      <c r="D7118" t="s">
        <v>12427</v>
      </c>
      <c r="E7118" t="s">
        <v>10</v>
      </c>
      <c r="F7118">
        <v>3058</v>
      </c>
      <c r="G7118">
        <v>4</v>
      </c>
      <c r="H7118">
        <v>3</v>
      </c>
      <c r="I7118">
        <v>1</v>
      </c>
      <c r="J7118">
        <v>420</v>
      </c>
      <c r="K7118">
        <v>1920</v>
      </c>
      <c r="L7118" t="s">
        <v>7214</v>
      </c>
      <c r="M7118" t="s">
        <v>41</v>
      </c>
      <c r="N7118" t="s">
        <v>18</v>
      </c>
      <c r="O7118" s="6" t="str">
        <f>INDEX(lkp_Region,MATCH(tbl_Sales[[#This Row],[Suburb]],lkp_Suburb,0))</f>
        <v>Northern Metropolitan</v>
      </c>
      <c r="P7118" s="6">
        <f>MONTH(tbl_Sales[[#This Row],[Date]])</f>
        <v>3</v>
      </c>
      <c r="Q7118" s="6">
        <f>YEAR(tbl_Sales[[#This Row],[Date]])</f>
        <v>2017</v>
      </c>
    </row>
    <row r="7119" spans="1:17" x14ac:dyDescent="0.25">
      <c r="A7119" s="1">
        <v>42806</v>
      </c>
      <c r="B7119">
        <v>490000</v>
      </c>
      <c r="C7119" t="s">
        <v>13</v>
      </c>
      <c r="D7119" t="s">
        <v>12429</v>
      </c>
      <c r="E7119" t="s">
        <v>5</v>
      </c>
      <c r="F7119">
        <v>3032</v>
      </c>
      <c r="G7119">
        <v>2</v>
      </c>
      <c r="H7119">
        <v>1</v>
      </c>
      <c r="I7119">
        <v>1</v>
      </c>
      <c r="J7119">
        <v>423</v>
      </c>
      <c r="K7119">
        <v>1970</v>
      </c>
      <c r="L7119" t="s">
        <v>7215</v>
      </c>
      <c r="M7119" t="s">
        <v>160</v>
      </c>
      <c r="N7119" t="s">
        <v>49</v>
      </c>
      <c r="O7119" s="6" t="str">
        <f>INDEX(lkp_Region,MATCH(tbl_Sales[[#This Row],[Suburb]],lkp_Suburb,0))</f>
        <v>Western Metropolitan</v>
      </c>
      <c r="P7119" s="6">
        <f>MONTH(tbl_Sales[[#This Row],[Date]])</f>
        <v>3</v>
      </c>
      <c r="Q7119" s="6">
        <f>YEAR(tbl_Sales[[#This Row],[Date]])</f>
        <v>2017</v>
      </c>
    </row>
    <row r="7120" spans="1:17" x14ac:dyDescent="0.25">
      <c r="A7120" s="1">
        <v>42806</v>
      </c>
      <c r="B7120">
        <v>551000</v>
      </c>
      <c r="C7120" t="s">
        <v>2</v>
      </c>
      <c r="D7120" t="s">
        <v>12426</v>
      </c>
      <c r="E7120" t="s">
        <v>10</v>
      </c>
      <c r="F7120">
        <v>3047</v>
      </c>
      <c r="G7120">
        <v>3</v>
      </c>
      <c r="H7120">
        <v>1</v>
      </c>
      <c r="I7120">
        <v>0</v>
      </c>
      <c r="J7120">
        <v>610</v>
      </c>
      <c r="K7120">
        <v>1955</v>
      </c>
      <c r="L7120" t="s">
        <v>7216</v>
      </c>
      <c r="M7120" t="s">
        <v>779</v>
      </c>
      <c r="N7120" t="s">
        <v>195</v>
      </c>
      <c r="O7120" s="6" t="str">
        <f>INDEX(lkp_Region,MATCH(tbl_Sales[[#This Row],[Suburb]],lkp_Suburb,0))</f>
        <v>Northern Metropolitan</v>
      </c>
      <c r="P7120" s="6">
        <f>MONTH(tbl_Sales[[#This Row],[Date]])</f>
        <v>3</v>
      </c>
      <c r="Q7120" s="6">
        <f>YEAR(tbl_Sales[[#This Row],[Date]])</f>
        <v>2017</v>
      </c>
    </row>
    <row r="7121" spans="1:17" x14ac:dyDescent="0.25">
      <c r="A7121" s="1">
        <v>42806</v>
      </c>
      <c r="B7121">
        <v>2000000</v>
      </c>
      <c r="C7121" t="s">
        <v>2</v>
      </c>
      <c r="D7121" t="s">
        <v>12433</v>
      </c>
      <c r="E7121" t="s">
        <v>5</v>
      </c>
      <c r="F7121">
        <v>3018</v>
      </c>
      <c r="G7121">
        <v>5</v>
      </c>
      <c r="H7121">
        <v>3</v>
      </c>
      <c r="I7121">
        <v>4</v>
      </c>
      <c r="J7121">
        <v>697</v>
      </c>
      <c r="K7121">
        <v>2005</v>
      </c>
      <c r="L7121" t="s">
        <v>7217</v>
      </c>
      <c r="M7121" t="s">
        <v>2816</v>
      </c>
      <c r="N7121" t="s">
        <v>69</v>
      </c>
      <c r="O7121" s="6" t="str">
        <f>INDEX(lkp_Region,MATCH(tbl_Sales[[#This Row],[Suburb]],lkp_Suburb,0))</f>
        <v>Western Metropolitan</v>
      </c>
      <c r="P7121" s="6">
        <f>MONTH(tbl_Sales[[#This Row],[Date]])</f>
        <v>3</v>
      </c>
      <c r="Q7121" s="6">
        <f>YEAR(tbl_Sales[[#This Row],[Date]])</f>
        <v>2017</v>
      </c>
    </row>
    <row r="7122" spans="1:17" x14ac:dyDescent="0.25">
      <c r="A7122" s="1">
        <v>42806</v>
      </c>
      <c r="B7122">
        <v>650000</v>
      </c>
      <c r="C7122" t="s">
        <v>2</v>
      </c>
      <c r="D7122" t="s">
        <v>12429</v>
      </c>
      <c r="E7122" t="s">
        <v>5</v>
      </c>
      <c r="F7122">
        <v>3020</v>
      </c>
      <c r="G7122">
        <v>3</v>
      </c>
      <c r="H7122">
        <v>1</v>
      </c>
      <c r="I7122">
        <v>3</v>
      </c>
      <c r="J7122">
        <v>612</v>
      </c>
      <c r="K7122">
        <v>1970</v>
      </c>
      <c r="L7122" t="s">
        <v>7218</v>
      </c>
      <c r="M7122" t="s">
        <v>141</v>
      </c>
      <c r="N7122" t="s">
        <v>3</v>
      </c>
      <c r="O7122" s="6" t="str">
        <f>INDEX(lkp_Region,MATCH(tbl_Sales[[#This Row],[Suburb]],lkp_Suburb,0))</f>
        <v>Western Metropolitan</v>
      </c>
      <c r="P7122" s="6">
        <f>MONTH(tbl_Sales[[#This Row],[Date]])</f>
        <v>3</v>
      </c>
      <c r="Q7122" s="6">
        <f>YEAR(tbl_Sales[[#This Row],[Date]])</f>
        <v>2017</v>
      </c>
    </row>
    <row r="7123" spans="1:17" x14ac:dyDescent="0.25">
      <c r="A7123" s="1">
        <v>42806</v>
      </c>
      <c r="B7123">
        <v>2425000</v>
      </c>
      <c r="C7123" t="s">
        <v>2</v>
      </c>
      <c r="D7123" t="s">
        <v>12429</v>
      </c>
      <c r="E7123" t="s">
        <v>5</v>
      </c>
      <c r="F7123">
        <v>3101</v>
      </c>
      <c r="G7123">
        <v>5</v>
      </c>
      <c r="H7123">
        <v>2</v>
      </c>
      <c r="I7123">
        <v>2</v>
      </c>
      <c r="J7123">
        <v>534</v>
      </c>
      <c r="K7123">
        <v>1890</v>
      </c>
      <c r="L7123" t="s">
        <v>7219</v>
      </c>
      <c r="M7123" t="s">
        <v>145</v>
      </c>
      <c r="N7123" t="s">
        <v>101</v>
      </c>
      <c r="O7123" s="6" t="str">
        <f>INDEX(lkp_Region,MATCH(tbl_Sales[[#This Row],[Suburb]],lkp_Suburb,0))</f>
        <v>Southern Metropolitan</v>
      </c>
      <c r="P7123" s="6">
        <f>MONTH(tbl_Sales[[#This Row],[Date]])</f>
        <v>3</v>
      </c>
      <c r="Q7123" s="6">
        <f>YEAR(tbl_Sales[[#This Row],[Date]])</f>
        <v>2017</v>
      </c>
    </row>
    <row r="7124" spans="1:17" x14ac:dyDescent="0.25">
      <c r="A7124" s="1">
        <v>42806</v>
      </c>
      <c r="B7124">
        <v>510000</v>
      </c>
      <c r="C7124" t="s">
        <v>2</v>
      </c>
      <c r="D7124" t="s">
        <v>12423</v>
      </c>
      <c r="E7124" t="s">
        <v>5</v>
      </c>
      <c r="F7124">
        <v>3081</v>
      </c>
      <c r="G7124">
        <v>2</v>
      </c>
      <c r="H7124">
        <v>1</v>
      </c>
      <c r="I7124">
        <v>2</v>
      </c>
      <c r="J7124">
        <v>244</v>
      </c>
      <c r="L7124" t="s">
        <v>7220</v>
      </c>
      <c r="M7124" t="s">
        <v>748</v>
      </c>
      <c r="N7124" t="s">
        <v>150</v>
      </c>
      <c r="O7124" s="6" t="str">
        <f>INDEX(lkp_Region,MATCH(tbl_Sales[[#This Row],[Suburb]],lkp_Suburb,0))</f>
        <v>Eastern Metropolitan</v>
      </c>
      <c r="P7124" s="6">
        <f>MONTH(tbl_Sales[[#This Row],[Date]])</f>
        <v>3</v>
      </c>
      <c r="Q7124" s="6">
        <f>YEAR(tbl_Sales[[#This Row],[Date]])</f>
        <v>2017</v>
      </c>
    </row>
    <row r="7125" spans="1:17" x14ac:dyDescent="0.25">
      <c r="A7125" s="1">
        <v>42807</v>
      </c>
      <c r="B7125">
        <v>2160000</v>
      </c>
      <c r="C7125" t="s">
        <v>2</v>
      </c>
      <c r="D7125" t="s">
        <v>12429</v>
      </c>
      <c r="E7125" t="s">
        <v>5</v>
      </c>
      <c r="F7125">
        <v>3127</v>
      </c>
      <c r="G7125">
        <v>4</v>
      </c>
      <c r="H7125">
        <v>3</v>
      </c>
      <c r="I7125">
        <v>4</v>
      </c>
      <c r="J7125">
        <v>1064</v>
      </c>
      <c r="K7125">
        <v>1969</v>
      </c>
      <c r="L7125" t="s">
        <v>7221</v>
      </c>
      <c r="M7125" t="s">
        <v>11</v>
      </c>
      <c r="N7125" t="s">
        <v>14</v>
      </c>
      <c r="O7125" s="6" t="str">
        <f>INDEX(lkp_Region,MATCH(tbl_Sales[[#This Row],[Suburb]],lkp_Suburb,0))</f>
        <v>Southern Metropolitan</v>
      </c>
      <c r="P7125" s="6">
        <f>MONTH(tbl_Sales[[#This Row],[Date]])</f>
        <v>3</v>
      </c>
      <c r="Q7125" s="6">
        <f>YEAR(tbl_Sales[[#This Row],[Date]])</f>
        <v>2017</v>
      </c>
    </row>
    <row r="7126" spans="1:17" x14ac:dyDescent="0.25">
      <c r="A7126" s="1">
        <v>42807</v>
      </c>
      <c r="B7126">
        <v>517500</v>
      </c>
      <c r="C7126" t="s">
        <v>13</v>
      </c>
      <c r="D7126" t="s">
        <v>12428</v>
      </c>
      <c r="E7126" t="s">
        <v>10</v>
      </c>
      <c r="F7126">
        <v>3142</v>
      </c>
      <c r="G7126">
        <v>2</v>
      </c>
      <c r="H7126">
        <v>1</v>
      </c>
      <c r="I7126">
        <v>1</v>
      </c>
      <c r="J7126">
        <v>0</v>
      </c>
      <c r="L7126" t="s">
        <v>7222</v>
      </c>
      <c r="M7126" t="s">
        <v>109</v>
      </c>
      <c r="N7126" t="s">
        <v>76</v>
      </c>
      <c r="O7126" s="6" t="str">
        <f>INDEX(lkp_Region,MATCH(tbl_Sales[[#This Row],[Suburb]],lkp_Suburb,0))</f>
        <v>Southern Metropolitan</v>
      </c>
      <c r="P7126" s="6">
        <f>MONTH(tbl_Sales[[#This Row],[Date]])</f>
        <v>3</v>
      </c>
      <c r="Q7126" s="6">
        <f>YEAR(tbl_Sales[[#This Row],[Date]])</f>
        <v>2017</v>
      </c>
    </row>
    <row r="7127" spans="1:17" x14ac:dyDescent="0.25">
      <c r="A7127" s="1">
        <v>42807</v>
      </c>
      <c r="B7127">
        <v>650000</v>
      </c>
      <c r="C7127" t="s">
        <v>2</v>
      </c>
      <c r="D7127" t="s">
        <v>12428</v>
      </c>
      <c r="E7127" t="s">
        <v>5</v>
      </c>
      <c r="F7127">
        <v>3060</v>
      </c>
      <c r="G7127">
        <v>3</v>
      </c>
      <c r="H7127">
        <v>1</v>
      </c>
      <c r="I7127">
        <v>3</v>
      </c>
      <c r="J7127">
        <v>602</v>
      </c>
      <c r="K7127">
        <v>1950</v>
      </c>
      <c r="L7127" t="s">
        <v>7223</v>
      </c>
      <c r="M7127" t="s">
        <v>16</v>
      </c>
      <c r="N7127" t="s">
        <v>18</v>
      </c>
      <c r="O7127" s="6" t="str">
        <f>INDEX(lkp_Region,MATCH(tbl_Sales[[#This Row],[Suburb]],lkp_Suburb,0))</f>
        <v>Northern Metropolitan</v>
      </c>
      <c r="P7127" s="6">
        <f>MONTH(tbl_Sales[[#This Row],[Date]])</f>
        <v>3</v>
      </c>
      <c r="Q7127" s="6">
        <f>YEAR(tbl_Sales[[#This Row],[Date]])</f>
        <v>2017</v>
      </c>
    </row>
    <row r="7128" spans="1:17" x14ac:dyDescent="0.25">
      <c r="A7128" s="1">
        <v>42807</v>
      </c>
      <c r="B7128">
        <v>1000000</v>
      </c>
      <c r="C7128" t="s">
        <v>2</v>
      </c>
      <c r="D7128" t="s">
        <v>12429</v>
      </c>
      <c r="E7128" t="s">
        <v>5</v>
      </c>
      <c r="F7128">
        <v>3013</v>
      </c>
      <c r="G7128">
        <v>2</v>
      </c>
      <c r="H7128">
        <v>1</v>
      </c>
      <c r="I7128">
        <v>1</v>
      </c>
      <c r="J7128">
        <v>220</v>
      </c>
      <c r="K7128">
        <v>1910</v>
      </c>
      <c r="L7128" t="s">
        <v>7224</v>
      </c>
      <c r="M7128" t="s">
        <v>65</v>
      </c>
      <c r="N7128" t="s">
        <v>21</v>
      </c>
      <c r="O7128" s="6" t="str">
        <f>INDEX(lkp_Region,MATCH(tbl_Sales[[#This Row],[Suburb]],lkp_Suburb,0))</f>
        <v>Western Metropolitan</v>
      </c>
      <c r="P7128" s="6">
        <f>MONTH(tbl_Sales[[#This Row],[Date]])</f>
        <v>3</v>
      </c>
      <c r="Q7128" s="6">
        <f>YEAR(tbl_Sales[[#This Row],[Date]])</f>
        <v>2017</v>
      </c>
    </row>
    <row r="7129" spans="1:17" x14ac:dyDescent="0.25">
      <c r="A7129" s="1">
        <v>42807</v>
      </c>
      <c r="B7129">
        <v>1100000</v>
      </c>
      <c r="C7129" t="s">
        <v>51</v>
      </c>
      <c r="D7129" t="s">
        <v>12428</v>
      </c>
      <c r="E7129" t="s">
        <v>5</v>
      </c>
      <c r="F7129">
        <v>3163</v>
      </c>
      <c r="G7129">
        <v>4</v>
      </c>
      <c r="H7129">
        <v>3</v>
      </c>
      <c r="I7129">
        <v>2</v>
      </c>
      <c r="J7129">
        <v>286</v>
      </c>
      <c r="K7129">
        <v>1990</v>
      </c>
      <c r="L7129" t="s">
        <v>7225</v>
      </c>
      <c r="M7129" t="s">
        <v>225</v>
      </c>
      <c r="N7129" t="s">
        <v>57</v>
      </c>
      <c r="O7129" s="6" t="str">
        <f>INDEX(lkp_Region,MATCH(tbl_Sales[[#This Row],[Suburb]],lkp_Suburb,0))</f>
        <v>Southern Metropolitan</v>
      </c>
      <c r="P7129" s="6">
        <f>MONTH(tbl_Sales[[#This Row],[Date]])</f>
        <v>3</v>
      </c>
      <c r="Q7129" s="6">
        <f>YEAR(tbl_Sales[[#This Row],[Date]])</f>
        <v>2017</v>
      </c>
    </row>
    <row r="7130" spans="1:17" x14ac:dyDescent="0.25">
      <c r="A7130" s="1">
        <v>42807</v>
      </c>
      <c r="B7130">
        <v>1433500</v>
      </c>
      <c r="C7130" t="s">
        <v>2</v>
      </c>
      <c r="D7130" t="s">
        <v>12431</v>
      </c>
      <c r="E7130" t="s">
        <v>10</v>
      </c>
      <c r="F7130">
        <v>3165</v>
      </c>
      <c r="G7130">
        <v>4</v>
      </c>
      <c r="H7130">
        <v>1</v>
      </c>
      <c r="I7130">
        <v>1</v>
      </c>
      <c r="J7130">
        <v>725</v>
      </c>
      <c r="K7130">
        <v>1950</v>
      </c>
      <c r="L7130" t="s">
        <v>7226</v>
      </c>
      <c r="M7130" t="s">
        <v>138</v>
      </c>
      <c r="N7130" t="s">
        <v>57</v>
      </c>
      <c r="O7130" s="6" t="str">
        <f>INDEX(lkp_Region,MATCH(tbl_Sales[[#This Row],[Suburb]],lkp_Suburb,0))</f>
        <v>Southern Metropolitan</v>
      </c>
      <c r="P7130" s="6">
        <f>MONTH(tbl_Sales[[#This Row],[Date]])</f>
        <v>3</v>
      </c>
      <c r="Q7130" s="6">
        <f>YEAR(tbl_Sales[[#This Row],[Date]])</f>
        <v>2017</v>
      </c>
    </row>
    <row r="7131" spans="1:17" x14ac:dyDescent="0.25">
      <c r="A7131" s="1">
        <v>42807</v>
      </c>
      <c r="B7131">
        <v>690000</v>
      </c>
      <c r="C7131" t="s">
        <v>2</v>
      </c>
      <c r="D7131" t="s">
        <v>12425</v>
      </c>
      <c r="E7131" t="s">
        <v>10</v>
      </c>
      <c r="F7131">
        <v>3020</v>
      </c>
      <c r="G7131">
        <v>3</v>
      </c>
      <c r="H7131">
        <v>1</v>
      </c>
      <c r="I7131">
        <v>0</v>
      </c>
      <c r="J7131">
        <v>540</v>
      </c>
      <c r="K7131">
        <v>1967</v>
      </c>
      <c r="L7131" t="s">
        <v>7227</v>
      </c>
      <c r="M7131" t="s">
        <v>141</v>
      </c>
      <c r="N7131" t="s">
        <v>3</v>
      </c>
      <c r="O7131" s="6" t="str">
        <f>INDEX(lkp_Region,MATCH(tbl_Sales[[#This Row],[Suburb]],lkp_Suburb,0))</f>
        <v>Western Metropolitan</v>
      </c>
      <c r="P7131" s="6">
        <f>MONTH(tbl_Sales[[#This Row],[Date]])</f>
        <v>3</v>
      </c>
      <c r="Q7131" s="6">
        <f>YEAR(tbl_Sales[[#This Row],[Date]])</f>
        <v>2017</v>
      </c>
    </row>
    <row r="7132" spans="1:17" x14ac:dyDescent="0.25">
      <c r="A7132" s="1">
        <v>42807</v>
      </c>
      <c r="B7132">
        <v>843000</v>
      </c>
      <c r="C7132" t="s">
        <v>2</v>
      </c>
      <c r="D7132" t="s">
        <v>12423</v>
      </c>
      <c r="E7132" t="s">
        <v>10</v>
      </c>
      <c r="F7132">
        <v>3042</v>
      </c>
      <c r="G7132">
        <v>4</v>
      </c>
      <c r="H7132">
        <v>2</v>
      </c>
      <c r="I7132">
        <v>1</v>
      </c>
      <c r="J7132">
        <v>697</v>
      </c>
      <c r="L7132" t="s">
        <v>7228</v>
      </c>
      <c r="M7132" t="s">
        <v>1091</v>
      </c>
      <c r="N7132" t="s">
        <v>3</v>
      </c>
      <c r="O7132" s="6" t="str">
        <f>INDEX(lkp_Region,MATCH(tbl_Sales[[#This Row],[Suburb]],lkp_Suburb,0))</f>
        <v>Western Metropolitan</v>
      </c>
      <c r="P7132" s="6">
        <f>MONTH(tbl_Sales[[#This Row],[Date]])</f>
        <v>3</v>
      </c>
      <c r="Q7132" s="6">
        <f>YEAR(tbl_Sales[[#This Row],[Date]])</f>
        <v>2017</v>
      </c>
    </row>
    <row r="7133" spans="1:17" x14ac:dyDescent="0.25">
      <c r="A7133" s="1">
        <v>42807</v>
      </c>
      <c r="B7133">
        <v>1465000</v>
      </c>
      <c r="C7133" t="s">
        <v>2</v>
      </c>
      <c r="D7133" t="s">
        <v>12427</v>
      </c>
      <c r="E7133" t="s">
        <v>10</v>
      </c>
      <c r="F7133">
        <v>3188</v>
      </c>
      <c r="G7133">
        <v>2</v>
      </c>
      <c r="H7133">
        <v>1</v>
      </c>
      <c r="I7133">
        <v>2</v>
      </c>
      <c r="J7133">
        <v>581</v>
      </c>
      <c r="L7133" t="s">
        <v>7229</v>
      </c>
      <c r="M7133" t="s">
        <v>176</v>
      </c>
      <c r="N7133" t="s">
        <v>107</v>
      </c>
      <c r="O7133" s="6" t="str">
        <f>INDEX(lkp_Region,MATCH(tbl_Sales[[#This Row],[Suburb]],lkp_Suburb,0))</f>
        <v>Southern Metropolitan</v>
      </c>
      <c r="P7133" s="6">
        <f>MONTH(tbl_Sales[[#This Row],[Date]])</f>
        <v>3</v>
      </c>
      <c r="Q7133" s="6">
        <f>YEAR(tbl_Sales[[#This Row],[Date]])</f>
        <v>2017</v>
      </c>
    </row>
    <row r="7134" spans="1:17" x14ac:dyDescent="0.25">
      <c r="A7134" s="1">
        <v>42808</v>
      </c>
      <c r="B7134">
        <v>479000</v>
      </c>
      <c r="C7134" t="s">
        <v>13</v>
      </c>
      <c r="D7134" t="s">
        <v>12427</v>
      </c>
      <c r="E7134" t="s">
        <v>10</v>
      </c>
      <c r="F7134">
        <v>3121</v>
      </c>
      <c r="G7134">
        <v>2</v>
      </c>
      <c r="H7134">
        <v>1</v>
      </c>
      <c r="I7134">
        <v>1</v>
      </c>
      <c r="J7134">
        <v>534</v>
      </c>
      <c r="K7134">
        <v>1970</v>
      </c>
      <c r="L7134" t="s">
        <v>7230</v>
      </c>
      <c r="M7134" t="s">
        <v>6</v>
      </c>
      <c r="N7134" t="s">
        <v>8</v>
      </c>
      <c r="O7134" s="6" t="str">
        <f>INDEX(lkp_Region,MATCH(tbl_Sales[[#This Row],[Suburb]],lkp_Suburb,0))</f>
        <v>Northern Metropolitan</v>
      </c>
      <c r="P7134" s="6">
        <f>MONTH(tbl_Sales[[#This Row],[Date]])</f>
        <v>3</v>
      </c>
      <c r="Q7134" s="6">
        <f>YEAR(tbl_Sales[[#This Row],[Date]])</f>
        <v>2017</v>
      </c>
    </row>
    <row r="7135" spans="1:17" x14ac:dyDescent="0.25">
      <c r="A7135" s="1">
        <v>42808</v>
      </c>
      <c r="B7135">
        <v>1710000</v>
      </c>
      <c r="C7135" t="s">
        <v>2</v>
      </c>
      <c r="D7135" t="s">
        <v>12423</v>
      </c>
      <c r="E7135" t="s">
        <v>10</v>
      </c>
      <c r="F7135">
        <v>3146</v>
      </c>
      <c r="G7135">
        <v>3</v>
      </c>
      <c r="H7135">
        <v>1</v>
      </c>
      <c r="I7135">
        <v>3</v>
      </c>
      <c r="J7135">
        <v>557</v>
      </c>
      <c r="L7135" t="s">
        <v>7231</v>
      </c>
      <c r="M7135" t="s">
        <v>102</v>
      </c>
      <c r="N7135" t="s">
        <v>76</v>
      </c>
      <c r="O7135" s="6" t="str">
        <f>INDEX(lkp_Region,MATCH(tbl_Sales[[#This Row],[Suburb]],lkp_Suburb,0))</f>
        <v>Southern Metropolitan</v>
      </c>
      <c r="P7135" s="6">
        <f>MONTH(tbl_Sales[[#This Row],[Date]])</f>
        <v>3</v>
      </c>
      <c r="Q7135" s="6">
        <f>YEAR(tbl_Sales[[#This Row],[Date]])</f>
        <v>2017</v>
      </c>
    </row>
    <row r="7136" spans="1:17" x14ac:dyDescent="0.25">
      <c r="A7136" s="1">
        <v>42808</v>
      </c>
      <c r="B7136">
        <v>390000</v>
      </c>
      <c r="C7136" t="s">
        <v>13</v>
      </c>
      <c r="D7136" t="s">
        <v>12428</v>
      </c>
      <c r="E7136" t="s">
        <v>5</v>
      </c>
      <c r="F7136">
        <v>3184</v>
      </c>
      <c r="G7136">
        <v>1</v>
      </c>
      <c r="H7136">
        <v>1</v>
      </c>
      <c r="I7136">
        <v>1</v>
      </c>
      <c r="J7136">
        <v>644</v>
      </c>
      <c r="K7136">
        <v>1960</v>
      </c>
      <c r="L7136" t="s">
        <v>7232</v>
      </c>
      <c r="M7136" t="s">
        <v>58</v>
      </c>
      <c r="N7136" t="s">
        <v>26</v>
      </c>
      <c r="O7136" s="6" t="str">
        <f>INDEX(lkp_Region,MATCH(tbl_Sales[[#This Row],[Suburb]],lkp_Suburb,0))</f>
        <v>Southern Metropolitan</v>
      </c>
      <c r="P7136" s="6">
        <f>MONTH(tbl_Sales[[#This Row],[Date]])</f>
        <v>3</v>
      </c>
      <c r="Q7136" s="6">
        <f>YEAR(tbl_Sales[[#This Row],[Date]])</f>
        <v>2017</v>
      </c>
    </row>
    <row r="7137" spans="1:17" x14ac:dyDescent="0.25">
      <c r="A7137" s="1">
        <v>42808</v>
      </c>
      <c r="B7137">
        <v>495000</v>
      </c>
      <c r="C7137" t="s">
        <v>13</v>
      </c>
      <c r="D7137" t="s">
        <v>12429</v>
      </c>
      <c r="E7137" t="s">
        <v>5</v>
      </c>
      <c r="F7137">
        <v>3182</v>
      </c>
      <c r="G7137">
        <v>2</v>
      </c>
      <c r="H7137">
        <v>1</v>
      </c>
      <c r="I7137">
        <v>1</v>
      </c>
      <c r="J7137">
        <v>0</v>
      </c>
      <c r="K7137">
        <v>1970</v>
      </c>
      <c r="L7137" t="s">
        <v>7233</v>
      </c>
      <c r="M7137" t="s">
        <v>156</v>
      </c>
      <c r="N7137" t="s">
        <v>26</v>
      </c>
      <c r="O7137" s="6" t="str">
        <f>INDEX(lkp_Region,MATCH(tbl_Sales[[#This Row],[Suburb]],lkp_Suburb,0))</f>
        <v>Southern Metropolitan</v>
      </c>
      <c r="P7137" s="6">
        <f>MONTH(tbl_Sales[[#This Row],[Date]])</f>
        <v>3</v>
      </c>
      <c r="Q7137" s="6">
        <f>YEAR(tbl_Sales[[#This Row],[Date]])</f>
        <v>2017</v>
      </c>
    </row>
    <row r="7138" spans="1:17" x14ac:dyDescent="0.25">
      <c r="A7138" s="1">
        <v>42808</v>
      </c>
      <c r="B7138">
        <v>405000</v>
      </c>
      <c r="C7138" t="s">
        <v>13</v>
      </c>
      <c r="D7138" t="s">
        <v>12429</v>
      </c>
      <c r="E7138" t="s">
        <v>5</v>
      </c>
      <c r="F7138">
        <v>3163</v>
      </c>
      <c r="G7138">
        <v>2</v>
      </c>
      <c r="H7138">
        <v>1</v>
      </c>
      <c r="I7138">
        <v>1</v>
      </c>
      <c r="J7138">
        <v>967</v>
      </c>
      <c r="K7138">
        <v>1970</v>
      </c>
      <c r="L7138" t="s">
        <v>7234</v>
      </c>
      <c r="M7138" t="s">
        <v>201</v>
      </c>
      <c r="N7138" t="s">
        <v>57</v>
      </c>
      <c r="O7138" s="6" t="str">
        <f>INDEX(lkp_Region,MATCH(tbl_Sales[[#This Row],[Suburb]],lkp_Suburb,0))</f>
        <v>Southern Metropolitan</v>
      </c>
      <c r="P7138" s="6">
        <f>MONTH(tbl_Sales[[#This Row],[Date]])</f>
        <v>3</v>
      </c>
      <c r="Q7138" s="6">
        <f>YEAR(tbl_Sales[[#This Row],[Date]])</f>
        <v>2017</v>
      </c>
    </row>
    <row r="7139" spans="1:17" x14ac:dyDescent="0.25">
      <c r="A7139" s="1">
        <v>42808</v>
      </c>
      <c r="B7139">
        <v>1350500</v>
      </c>
      <c r="C7139" t="s">
        <v>2</v>
      </c>
      <c r="D7139" t="s">
        <v>12425</v>
      </c>
      <c r="E7139" t="s">
        <v>10</v>
      </c>
      <c r="F7139">
        <v>3020</v>
      </c>
      <c r="G7139">
        <v>4</v>
      </c>
      <c r="H7139">
        <v>1</v>
      </c>
      <c r="I7139">
        <v>0</v>
      </c>
      <c r="J7139">
        <v>726</v>
      </c>
      <c r="K7139">
        <v>1940</v>
      </c>
      <c r="L7139" t="s">
        <v>7235</v>
      </c>
      <c r="M7139" t="s">
        <v>443</v>
      </c>
      <c r="N7139" t="s">
        <v>3</v>
      </c>
      <c r="O7139" s="6" t="str">
        <f>INDEX(lkp_Region,MATCH(tbl_Sales[[#This Row],[Suburb]],lkp_Suburb,0))</f>
        <v>Western Metropolitan</v>
      </c>
      <c r="P7139" s="6">
        <f>MONTH(tbl_Sales[[#This Row],[Date]])</f>
        <v>3</v>
      </c>
      <c r="Q7139" s="6">
        <f>YEAR(tbl_Sales[[#This Row],[Date]])</f>
        <v>2017</v>
      </c>
    </row>
    <row r="7140" spans="1:17" x14ac:dyDescent="0.25">
      <c r="A7140" s="1">
        <v>42808</v>
      </c>
      <c r="B7140">
        <v>820000</v>
      </c>
      <c r="C7140" t="s">
        <v>13</v>
      </c>
      <c r="D7140" t="s">
        <v>12429</v>
      </c>
      <c r="E7140" t="s">
        <v>10</v>
      </c>
      <c r="F7140">
        <v>3124</v>
      </c>
      <c r="G7140">
        <v>2</v>
      </c>
      <c r="H7140">
        <v>1</v>
      </c>
      <c r="I7140">
        <v>1</v>
      </c>
      <c r="J7140">
        <v>166</v>
      </c>
      <c r="K7140">
        <v>1969</v>
      </c>
      <c r="L7140" t="s">
        <v>7236</v>
      </c>
      <c r="M7140" t="s">
        <v>209</v>
      </c>
      <c r="N7140" t="s">
        <v>101</v>
      </c>
      <c r="O7140" s="6" t="str">
        <f>INDEX(lkp_Region,MATCH(tbl_Sales[[#This Row],[Suburb]],lkp_Suburb,0))</f>
        <v>Southern Metropolitan</v>
      </c>
      <c r="P7140" s="6">
        <f>MONTH(tbl_Sales[[#This Row],[Date]])</f>
        <v>3</v>
      </c>
      <c r="Q7140" s="6">
        <f>YEAR(tbl_Sales[[#This Row],[Date]])</f>
        <v>2017</v>
      </c>
    </row>
    <row r="7141" spans="1:17" x14ac:dyDescent="0.25">
      <c r="A7141" s="1">
        <v>42808</v>
      </c>
      <c r="B7141">
        <v>3550000</v>
      </c>
      <c r="C7141" t="s">
        <v>2</v>
      </c>
      <c r="D7141" t="s">
        <v>12433</v>
      </c>
      <c r="E7141" t="s">
        <v>5</v>
      </c>
      <c r="F7141">
        <v>3126</v>
      </c>
      <c r="G7141">
        <v>5</v>
      </c>
      <c r="H7141">
        <v>4</v>
      </c>
      <c r="I7141">
        <v>4</v>
      </c>
      <c r="J7141">
        <v>684</v>
      </c>
      <c r="K7141">
        <v>2013</v>
      </c>
      <c r="L7141" t="s">
        <v>7237</v>
      </c>
      <c r="M7141" t="s">
        <v>232</v>
      </c>
      <c r="N7141" t="s">
        <v>101</v>
      </c>
      <c r="O7141" s="6" t="str">
        <f>INDEX(lkp_Region,MATCH(tbl_Sales[[#This Row],[Suburb]],lkp_Suburb,0))</f>
        <v>Southern Metropolitan</v>
      </c>
      <c r="P7141" s="6">
        <f>MONTH(tbl_Sales[[#This Row],[Date]])</f>
        <v>3</v>
      </c>
      <c r="Q7141" s="6">
        <f>YEAR(tbl_Sales[[#This Row],[Date]])</f>
        <v>2017</v>
      </c>
    </row>
    <row r="7142" spans="1:17" x14ac:dyDescent="0.25">
      <c r="A7142" s="1">
        <v>42808</v>
      </c>
      <c r="B7142">
        <v>2450000</v>
      </c>
      <c r="C7142" t="s">
        <v>2</v>
      </c>
      <c r="D7142" t="s">
        <v>12424</v>
      </c>
      <c r="E7142" t="s">
        <v>10</v>
      </c>
      <c r="F7142">
        <v>3186</v>
      </c>
      <c r="G7142">
        <v>3</v>
      </c>
      <c r="H7142">
        <v>3</v>
      </c>
      <c r="I7142">
        <v>2</v>
      </c>
      <c r="J7142">
        <v>482</v>
      </c>
      <c r="L7142" t="s">
        <v>7238</v>
      </c>
      <c r="M7142" t="s">
        <v>105</v>
      </c>
      <c r="N7142" t="s">
        <v>107</v>
      </c>
      <c r="O7142" s="6" t="str">
        <f>INDEX(lkp_Region,MATCH(tbl_Sales[[#This Row],[Suburb]],lkp_Suburb,0))</f>
        <v>Southern Metropolitan</v>
      </c>
      <c r="P7142" s="6">
        <f>MONTH(tbl_Sales[[#This Row],[Date]])</f>
        <v>3</v>
      </c>
      <c r="Q7142" s="6">
        <f>YEAR(tbl_Sales[[#This Row],[Date]])</f>
        <v>2017</v>
      </c>
    </row>
    <row r="7143" spans="1:17" x14ac:dyDescent="0.25">
      <c r="A7143" s="1">
        <v>42808</v>
      </c>
      <c r="B7143">
        <v>2600000</v>
      </c>
      <c r="C7143" t="s">
        <v>2</v>
      </c>
      <c r="D7143" t="s">
        <v>12431</v>
      </c>
      <c r="E7143" t="s">
        <v>5</v>
      </c>
      <c r="F7143">
        <v>3188</v>
      </c>
      <c r="G7143">
        <v>5</v>
      </c>
      <c r="H7143">
        <v>4</v>
      </c>
      <c r="I7143">
        <v>2</v>
      </c>
      <c r="J7143">
        <v>1000</v>
      </c>
      <c r="K7143">
        <v>1950</v>
      </c>
      <c r="L7143" t="s">
        <v>5008</v>
      </c>
      <c r="M7143" t="s">
        <v>176</v>
      </c>
      <c r="N7143" t="s">
        <v>107</v>
      </c>
      <c r="O7143" s="6" t="str">
        <f>INDEX(lkp_Region,MATCH(tbl_Sales[[#This Row],[Suburb]],lkp_Suburb,0))</f>
        <v>Southern Metropolitan</v>
      </c>
      <c r="P7143" s="6">
        <f>MONTH(tbl_Sales[[#This Row],[Date]])</f>
        <v>3</v>
      </c>
      <c r="Q7143" s="6">
        <f>YEAR(tbl_Sales[[#This Row],[Date]])</f>
        <v>2017</v>
      </c>
    </row>
    <row r="7144" spans="1:17" x14ac:dyDescent="0.25">
      <c r="A7144" s="1">
        <v>42808</v>
      </c>
      <c r="B7144">
        <v>920250</v>
      </c>
      <c r="C7144" t="s">
        <v>2</v>
      </c>
      <c r="D7144" t="s">
        <v>12427</v>
      </c>
      <c r="E7144" t="s">
        <v>10</v>
      </c>
      <c r="F7144">
        <v>3084</v>
      </c>
      <c r="G7144">
        <v>4</v>
      </c>
      <c r="H7144">
        <v>2</v>
      </c>
      <c r="I7144">
        <v>2</v>
      </c>
      <c r="J7144">
        <v>558</v>
      </c>
      <c r="L7144" t="s">
        <v>7239</v>
      </c>
      <c r="M7144" t="s">
        <v>320</v>
      </c>
      <c r="N7144" t="s">
        <v>150</v>
      </c>
      <c r="O7144" s="6" t="str">
        <f>INDEX(lkp_Region,MATCH(tbl_Sales[[#This Row],[Suburb]],lkp_Suburb,0))</f>
        <v>Eastern Metropolitan</v>
      </c>
      <c r="P7144" s="6">
        <f>MONTH(tbl_Sales[[#This Row],[Date]])</f>
        <v>3</v>
      </c>
      <c r="Q7144" s="6">
        <f>YEAR(tbl_Sales[[#This Row],[Date]])</f>
        <v>2017</v>
      </c>
    </row>
    <row r="7145" spans="1:17" x14ac:dyDescent="0.25">
      <c r="A7145" s="1">
        <v>42809</v>
      </c>
      <c r="B7145">
        <v>3900000</v>
      </c>
      <c r="C7145" t="s">
        <v>2</v>
      </c>
      <c r="D7145" t="s">
        <v>12429</v>
      </c>
      <c r="E7145" t="s">
        <v>5</v>
      </c>
      <c r="F7145">
        <v>3127</v>
      </c>
      <c r="G7145">
        <v>4</v>
      </c>
      <c r="H7145">
        <v>2</v>
      </c>
      <c r="I7145">
        <v>6</v>
      </c>
      <c r="J7145">
        <v>2187</v>
      </c>
      <c r="K7145">
        <v>1903</v>
      </c>
      <c r="L7145" t="s">
        <v>7240</v>
      </c>
      <c r="M7145" t="s">
        <v>34</v>
      </c>
      <c r="N7145" t="s">
        <v>14</v>
      </c>
      <c r="O7145" s="6" t="str">
        <f>INDEX(lkp_Region,MATCH(tbl_Sales[[#This Row],[Suburb]],lkp_Suburb,0))</f>
        <v>Eastern Metropolitan</v>
      </c>
      <c r="P7145" s="6">
        <f>MONTH(tbl_Sales[[#This Row],[Date]])</f>
        <v>3</v>
      </c>
      <c r="Q7145" s="6">
        <f>YEAR(tbl_Sales[[#This Row],[Date]])</f>
        <v>2017</v>
      </c>
    </row>
    <row r="7146" spans="1:17" x14ac:dyDescent="0.25">
      <c r="A7146" s="1">
        <v>42809</v>
      </c>
      <c r="B7146">
        <v>525500</v>
      </c>
      <c r="C7146" t="s">
        <v>13</v>
      </c>
      <c r="D7146" t="s">
        <v>12429</v>
      </c>
      <c r="E7146" t="s">
        <v>5</v>
      </c>
      <c r="F7146">
        <v>3184</v>
      </c>
      <c r="G7146">
        <v>2</v>
      </c>
      <c r="H7146">
        <v>1</v>
      </c>
      <c r="I7146">
        <v>1</v>
      </c>
      <c r="J7146">
        <v>0</v>
      </c>
      <c r="L7146" t="s">
        <v>7241</v>
      </c>
      <c r="M7146" t="s">
        <v>58</v>
      </c>
      <c r="N7146" t="s">
        <v>26</v>
      </c>
      <c r="O7146" s="6" t="str">
        <f>INDEX(lkp_Region,MATCH(tbl_Sales[[#This Row],[Suburb]],lkp_Suburb,0))</f>
        <v>Southern Metropolitan</v>
      </c>
      <c r="P7146" s="6">
        <f>MONTH(tbl_Sales[[#This Row],[Date]])</f>
        <v>3</v>
      </c>
      <c r="Q7146" s="6">
        <f>YEAR(tbl_Sales[[#This Row],[Date]])</f>
        <v>2017</v>
      </c>
    </row>
    <row r="7147" spans="1:17" x14ac:dyDescent="0.25">
      <c r="A7147" s="1">
        <v>42809</v>
      </c>
      <c r="B7147">
        <v>2000000</v>
      </c>
      <c r="C7147" t="s">
        <v>2</v>
      </c>
      <c r="D7147" t="s">
        <v>12424</v>
      </c>
      <c r="E7147" t="s">
        <v>5</v>
      </c>
      <c r="F7147">
        <v>3182</v>
      </c>
      <c r="G7147">
        <v>5</v>
      </c>
      <c r="H7147">
        <v>2</v>
      </c>
      <c r="I7147">
        <v>2</v>
      </c>
      <c r="J7147">
        <v>436</v>
      </c>
      <c r="K7147">
        <v>1910</v>
      </c>
      <c r="L7147" t="s">
        <v>7242</v>
      </c>
      <c r="M7147" t="s">
        <v>156</v>
      </c>
      <c r="N7147" t="s">
        <v>26</v>
      </c>
      <c r="O7147" s="6" t="str">
        <f>INDEX(lkp_Region,MATCH(tbl_Sales[[#This Row],[Suburb]],lkp_Suburb,0))</f>
        <v>Southern Metropolitan</v>
      </c>
      <c r="P7147" s="6">
        <f>MONTH(tbl_Sales[[#This Row],[Date]])</f>
        <v>3</v>
      </c>
      <c r="Q7147" s="6">
        <f>YEAR(tbl_Sales[[#This Row],[Date]])</f>
        <v>2017</v>
      </c>
    </row>
    <row r="7148" spans="1:17" x14ac:dyDescent="0.25">
      <c r="A7148" s="1">
        <v>42809</v>
      </c>
      <c r="B7148">
        <v>822000</v>
      </c>
      <c r="C7148" t="s">
        <v>2</v>
      </c>
      <c r="D7148" t="s">
        <v>12425</v>
      </c>
      <c r="E7148" t="s">
        <v>10</v>
      </c>
      <c r="F7148">
        <v>3046</v>
      </c>
      <c r="G7148">
        <v>3</v>
      </c>
      <c r="H7148">
        <v>1</v>
      </c>
      <c r="I7148">
        <v>4</v>
      </c>
      <c r="J7148">
        <v>700</v>
      </c>
      <c r="K7148">
        <v>1950</v>
      </c>
      <c r="L7148" t="s">
        <v>7243</v>
      </c>
      <c r="M7148" t="s">
        <v>78</v>
      </c>
      <c r="N7148" t="s">
        <v>18</v>
      </c>
      <c r="O7148" s="6" t="str">
        <f>INDEX(lkp_Region,MATCH(tbl_Sales[[#This Row],[Suburb]],lkp_Suburb,0))</f>
        <v>Northern Metropolitan</v>
      </c>
      <c r="P7148" s="6">
        <f>MONTH(tbl_Sales[[#This Row],[Date]])</f>
        <v>3</v>
      </c>
      <c r="Q7148" s="6">
        <f>YEAR(tbl_Sales[[#This Row],[Date]])</f>
        <v>2017</v>
      </c>
    </row>
    <row r="7149" spans="1:17" x14ac:dyDescent="0.25">
      <c r="A7149" s="1">
        <v>42809</v>
      </c>
      <c r="B7149">
        <v>1440000</v>
      </c>
      <c r="C7149" t="s">
        <v>2</v>
      </c>
      <c r="D7149" t="s">
        <v>12427</v>
      </c>
      <c r="E7149" t="s">
        <v>10</v>
      </c>
      <c r="F7149">
        <v>3032</v>
      </c>
      <c r="G7149">
        <v>3</v>
      </c>
      <c r="H7149">
        <v>1</v>
      </c>
      <c r="I7149">
        <v>1</v>
      </c>
      <c r="J7149">
        <v>487</v>
      </c>
      <c r="K7149">
        <v>1900</v>
      </c>
      <c r="L7149" t="s">
        <v>7244</v>
      </c>
      <c r="M7149" t="s">
        <v>160</v>
      </c>
      <c r="N7149" t="s">
        <v>49</v>
      </c>
      <c r="O7149" s="6" t="str">
        <f>INDEX(lkp_Region,MATCH(tbl_Sales[[#This Row],[Suburb]],lkp_Suburb,0))</f>
        <v>Western Metropolitan</v>
      </c>
      <c r="P7149" s="6">
        <f>MONTH(tbl_Sales[[#This Row],[Date]])</f>
        <v>3</v>
      </c>
      <c r="Q7149" s="6">
        <f>YEAR(tbl_Sales[[#This Row],[Date]])</f>
        <v>2017</v>
      </c>
    </row>
    <row r="7150" spans="1:17" x14ac:dyDescent="0.25">
      <c r="A7150" s="1">
        <v>42809</v>
      </c>
      <c r="B7150">
        <v>1230000</v>
      </c>
      <c r="C7150" t="s">
        <v>2</v>
      </c>
      <c r="D7150" t="s">
        <v>12428</v>
      </c>
      <c r="E7150" t="s">
        <v>10</v>
      </c>
      <c r="F7150">
        <v>3204</v>
      </c>
      <c r="G7150">
        <v>3</v>
      </c>
      <c r="H7150">
        <v>1</v>
      </c>
      <c r="I7150">
        <v>2</v>
      </c>
      <c r="J7150">
        <v>676</v>
      </c>
      <c r="L7150" t="s">
        <v>7245</v>
      </c>
      <c r="M7150" t="s">
        <v>55</v>
      </c>
      <c r="N7150" t="s">
        <v>57</v>
      </c>
      <c r="O7150" s="6" t="str">
        <f>INDEX(lkp_Region,MATCH(tbl_Sales[[#This Row],[Suburb]],lkp_Suburb,0))</f>
        <v>Southern Metropolitan</v>
      </c>
      <c r="P7150" s="6">
        <f>MONTH(tbl_Sales[[#This Row],[Date]])</f>
        <v>3</v>
      </c>
      <c r="Q7150" s="6">
        <f>YEAR(tbl_Sales[[#This Row],[Date]])</f>
        <v>2017</v>
      </c>
    </row>
    <row r="7151" spans="1:17" x14ac:dyDescent="0.25">
      <c r="A7151" s="1">
        <v>42809</v>
      </c>
      <c r="B7151">
        <v>605000</v>
      </c>
      <c r="C7151" t="s">
        <v>13</v>
      </c>
      <c r="D7151" t="s">
        <v>12429</v>
      </c>
      <c r="E7151" t="s">
        <v>10</v>
      </c>
      <c r="F7151">
        <v>3122</v>
      </c>
      <c r="G7151">
        <v>2</v>
      </c>
      <c r="H7151">
        <v>1</v>
      </c>
      <c r="I7151">
        <v>1</v>
      </c>
      <c r="J7151">
        <v>0</v>
      </c>
      <c r="L7151" t="s">
        <v>7246</v>
      </c>
      <c r="M7151" t="s">
        <v>461</v>
      </c>
      <c r="N7151" t="s">
        <v>101</v>
      </c>
      <c r="O7151" s="6" t="str">
        <f>INDEX(lkp_Region,MATCH(tbl_Sales[[#This Row],[Suburb]],lkp_Suburb,0))</f>
        <v>Southern Metropolitan</v>
      </c>
      <c r="P7151" s="6">
        <f>MONTH(tbl_Sales[[#This Row],[Date]])</f>
        <v>3</v>
      </c>
      <c r="Q7151" s="6">
        <f>YEAR(tbl_Sales[[#This Row],[Date]])</f>
        <v>2017</v>
      </c>
    </row>
    <row r="7152" spans="1:17" x14ac:dyDescent="0.25">
      <c r="A7152" s="1">
        <v>42809</v>
      </c>
      <c r="B7152">
        <v>1520000</v>
      </c>
      <c r="C7152" t="s">
        <v>2</v>
      </c>
      <c r="D7152" t="s">
        <v>12429</v>
      </c>
      <c r="E7152" t="s">
        <v>10</v>
      </c>
      <c r="F7152">
        <v>3104</v>
      </c>
      <c r="G7152">
        <v>3</v>
      </c>
      <c r="H7152">
        <v>1</v>
      </c>
      <c r="I7152">
        <v>2</v>
      </c>
      <c r="J7152">
        <v>622</v>
      </c>
      <c r="L7152" t="s">
        <v>7247</v>
      </c>
      <c r="M7152" t="s">
        <v>99</v>
      </c>
      <c r="N7152" t="s">
        <v>101</v>
      </c>
      <c r="O7152" s="6" t="str">
        <f>INDEX(lkp_Region,MATCH(tbl_Sales[[#This Row],[Suburb]],lkp_Suburb,0))</f>
        <v>Southern Metropolitan</v>
      </c>
      <c r="P7152" s="6">
        <f>MONTH(tbl_Sales[[#This Row],[Date]])</f>
        <v>3</v>
      </c>
      <c r="Q7152" s="6">
        <f>YEAR(tbl_Sales[[#This Row],[Date]])</f>
        <v>2017</v>
      </c>
    </row>
    <row r="7153" spans="1:17" x14ac:dyDescent="0.25">
      <c r="A7153" s="1">
        <v>42810</v>
      </c>
      <c r="B7153">
        <v>440000</v>
      </c>
      <c r="C7153" t="s">
        <v>13</v>
      </c>
      <c r="D7153" t="s">
        <v>12424</v>
      </c>
      <c r="E7153" t="s">
        <v>5</v>
      </c>
      <c r="F7153">
        <v>3066</v>
      </c>
      <c r="G7153">
        <v>1</v>
      </c>
      <c r="H7153">
        <v>1</v>
      </c>
      <c r="I7153">
        <v>1</v>
      </c>
      <c r="J7153">
        <v>2773</v>
      </c>
      <c r="K7153">
        <v>2010</v>
      </c>
      <c r="L7153" t="s">
        <v>7248</v>
      </c>
      <c r="M7153" t="s">
        <v>216</v>
      </c>
      <c r="N7153" t="s">
        <v>8</v>
      </c>
      <c r="O7153" s="6" t="str">
        <f>INDEX(lkp_Region,MATCH(tbl_Sales[[#This Row],[Suburb]],lkp_Suburb,0))</f>
        <v>Northern Metropolitan</v>
      </c>
      <c r="P7153" s="6">
        <f>MONTH(tbl_Sales[[#This Row],[Date]])</f>
        <v>3</v>
      </c>
      <c r="Q7153" s="6">
        <f>YEAR(tbl_Sales[[#This Row],[Date]])</f>
        <v>2017</v>
      </c>
    </row>
    <row r="7154" spans="1:17" x14ac:dyDescent="0.25">
      <c r="A7154" s="1">
        <v>42810</v>
      </c>
      <c r="B7154">
        <v>1540000</v>
      </c>
      <c r="C7154" t="s">
        <v>2</v>
      </c>
      <c r="D7154" t="s">
        <v>12427</v>
      </c>
      <c r="E7154" t="s">
        <v>10</v>
      </c>
      <c r="F7154">
        <v>3054</v>
      </c>
      <c r="G7154">
        <v>3</v>
      </c>
      <c r="H7154">
        <v>1</v>
      </c>
      <c r="I7154">
        <v>0</v>
      </c>
      <c r="J7154">
        <v>169</v>
      </c>
      <c r="L7154" t="s">
        <v>7249</v>
      </c>
      <c r="M7154" t="s">
        <v>513</v>
      </c>
      <c r="N7154" t="s">
        <v>8</v>
      </c>
      <c r="O7154" s="6" t="str">
        <f>INDEX(lkp_Region,MATCH(tbl_Sales[[#This Row],[Suburb]],lkp_Suburb,0))</f>
        <v>Northern Metropolitan</v>
      </c>
      <c r="P7154" s="6">
        <f>MONTH(tbl_Sales[[#This Row],[Date]])</f>
        <v>3</v>
      </c>
      <c r="Q7154" s="6">
        <f>YEAR(tbl_Sales[[#This Row],[Date]])</f>
        <v>2017</v>
      </c>
    </row>
    <row r="7155" spans="1:17" x14ac:dyDescent="0.25">
      <c r="A7155" s="1">
        <v>42810</v>
      </c>
      <c r="B7155">
        <v>865000</v>
      </c>
      <c r="C7155" t="s">
        <v>51</v>
      </c>
      <c r="D7155" t="s">
        <v>12423</v>
      </c>
      <c r="E7155" t="s">
        <v>10</v>
      </c>
      <c r="F7155">
        <v>3127</v>
      </c>
      <c r="G7155">
        <v>3</v>
      </c>
      <c r="H7155">
        <v>1</v>
      </c>
      <c r="I7155">
        <v>1</v>
      </c>
      <c r="J7155">
        <v>217</v>
      </c>
      <c r="K7155">
        <v>1970</v>
      </c>
      <c r="L7155" t="s">
        <v>7250</v>
      </c>
      <c r="M7155" t="s">
        <v>11</v>
      </c>
      <c r="N7155" t="s">
        <v>14</v>
      </c>
      <c r="O7155" s="6" t="str">
        <f>INDEX(lkp_Region,MATCH(tbl_Sales[[#This Row],[Suburb]],lkp_Suburb,0))</f>
        <v>Southern Metropolitan</v>
      </c>
      <c r="P7155" s="6">
        <f>MONTH(tbl_Sales[[#This Row],[Date]])</f>
        <v>3</v>
      </c>
      <c r="Q7155" s="6">
        <f>YEAR(tbl_Sales[[#This Row],[Date]])</f>
        <v>2017</v>
      </c>
    </row>
    <row r="7156" spans="1:17" x14ac:dyDescent="0.25">
      <c r="A7156" s="1">
        <v>42810</v>
      </c>
      <c r="B7156">
        <v>447000</v>
      </c>
      <c r="C7156" t="s">
        <v>13</v>
      </c>
      <c r="D7156" t="s">
        <v>12424</v>
      </c>
      <c r="E7156" t="s">
        <v>10</v>
      </c>
      <c r="F7156">
        <v>3145</v>
      </c>
      <c r="G7156">
        <v>2</v>
      </c>
      <c r="H7156">
        <v>1</v>
      </c>
      <c r="I7156">
        <v>1</v>
      </c>
      <c r="J7156">
        <v>0</v>
      </c>
      <c r="K7156">
        <v>1990</v>
      </c>
      <c r="L7156" t="s">
        <v>7251</v>
      </c>
      <c r="M7156" t="s">
        <v>74</v>
      </c>
      <c r="N7156" t="s">
        <v>76</v>
      </c>
      <c r="O7156" s="6" t="str">
        <f>INDEX(lkp_Region,MATCH(tbl_Sales[[#This Row],[Suburb]],lkp_Suburb,0))</f>
        <v>Southern Metropolitan</v>
      </c>
      <c r="P7156" s="6">
        <f>MONTH(tbl_Sales[[#This Row],[Date]])</f>
        <v>3</v>
      </c>
      <c r="Q7156" s="6">
        <f>YEAR(tbl_Sales[[#This Row],[Date]])</f>
        <v>2017</v>
      </c>
    </row>
    <row r="7157" spans="1:17" x14ac:dyDescent="0.25">
      <c r="A7157" s="1">
        <v>42810</v>
      </c>
      <c r="B7157">
        <v>2250000</v>
      </c>
      <c r="C7157" t="s">
        <v>2</v>
      </c>
      <c r="D7157" t="s">
        <v>12427</v>
      </c>
      <c r="E7157" t="s">
        <v>10</v>
      </c>
      <c r="F7157">
        <v>3145</v>
      </c>
      <c r="G7157">
        <v>4</v>
      </c>
      <c r="H7157">
        <v>1</v>
      </c>
      <c r="I7157">
        <v>2</v>
      </c>
      <c r="J7157">
        <v>720</v>
      </c>
      <c r="L7157" t="s">
        <v>7252</v>
      </c>
      <c r="M7157" t="s">
        <v>74</v>
      </c>
      <c r="N7157" t="s">
        <v>76</v>
      </c>
      <c r="O7157" s="6" t="str">
        <f>INDEX(lkp_Region,MATCH(tbl_Sales[[#This Row],[Suburb]],lkp_Suburb,0))</f>
        <v>Southern Metropolitan</v>
      </c>
      <c r="P7157" s="6">
        <f>MONTH(tbl_Sales[[#This Row],[Date]])</f>
        <v>3</v>
      </c>
      <c r="Q7157" s="6">
        <f>YEAR(tbl_Sales[[#This Row],[Date]])</f>
        <v>2017</v>
      </c>
    </row>
    <row r="7158" spans="1:17" x14ac:dyDescent="0.25">
      <c r="A7158" s="1">
        <v>42810</v>
      </c>
      <c r="B7158">
        <v>782000</v>
      </c>
      <c r="C7158" t="s">
        <v>2</v>
      </c>
      <c r="D7158" t="s">
        <v>12428</v>
      </c>
      <c r="E7158" t="s">
        <v>10</v>
      </c>
      <c r="F7158">
        <v>3060</v>
      </c>
      <c r="G7158">
        <v>3</v>
      </c>
      <c r="H7158">
        <v>1</v>
      </c>
      <c r="I7158">
        <v>2</v>
      </c>
      <c r="J7158">
        <v>628</v>
      </c>
      <c r="L7158" t="s">
        <v>7253</v>
      </c>
      <c r="M7158" t="s">
        <v>16</v>
      </c>
      <c r="N7158" t="s">
        <v>18</v>
      </c>
      <c r="O7158" s="6" t="str">
        <f>INDEX(lkp_Region,MATCH(tbl_Sales[[#This Row],[Suburb]],lkp_Suburb,0))</f>
        <v>Northern Metropolitan</v>
      </c>
      <c r="P7158" s="6">
        <f>MONTH(tbl_Sales[[#This Row],[Date]])</f>
        <v>3</v>
      </c>
      <c r="Q7158" s="6">
        <f>YEAR(tbl_Sales[[#This Row],[Date]])</f>
        <v>2017</v>
      </c>
    </row>
    <row r="7159" spans="1:17" x14ac:dyDescent="0.25">
      <c r="A7159" s="1">
        <v>42810</v>
      </c>
      <c r="B7159">
        <v>440000</v>
      </c>
      <c r="C7159" t="s">
        <v>13</v>
      </c>
      <c r="D7159" t="s">
        <v>12427</v>
      </c>
      <c r="E7159" t="s">
        <v>10</v>
      </c>
      <c r="F7159">
        <v>3034</v>
      </c>
      <c r="G7159">
        <v>2</v>
      </c>
      <c r="H7159">
        <v>1</v>
      </c>
      <c r="I7159">
        <v>1</v>
      </c>
      <c r="J7159">
        <v>263</v>
      </c>
      <c r="K7159">
        <v>1999</v>
      </c>
      <c r="L7159" t="s">
        <v>7254</v>
      </c>
      <c r="M7159" t="s">
        <v>524</v>
      </c>
      <c r="N7159" t="s">
        <v>49</v>
      </c>
      <c r="O7159" s="6" t="str">
        <f>INDEX(lkp_Region,MATCH(tbl_Sales[[#This Row],[Suburb]],lkp_Suburb,0))</f>
        <v>Western Metropolitan</v>
      </c>
      <c r="P7159" s="6">
        <f>MONTH(tbl_Sales[[#This Row],[Date]])</f>
        <v>3</v>
      </c>
      <c r="Q7159" s="6">
        <f>YEAR(tbl_Sales[[#This Row],[Date]])</f>
        <v>2017</v>
      </c>
    </row>
    <row r="7160" spans="1:17" x14ac:dyDescent="0.25">
      <c r="A7160" s="1">
        <v>42810</v>
      </c>
      <c r="B7160">
        <v>445000</v>
      </c>
      <c r="C7160" t="s">
        <v>13</v>
      </c>
      <c r="D7160" t="s">
        <v>12429</v>
      </c>
      <c r="E7160" t="s">
        <v>10</v>
      </c>
      <c r="F7160">
        <v>3031</v>
      </c>
      <c r="G7160">
        <v>1</v>
      </c>
      <c r="H7160">
        <v>1</v>
      </c>
      <c r="I7160">
        <v>0</v>
      </c>
      <c r="J7160">
        <v>0</v>
      </c>
      <c r="K7160">
        <v>1997</v>
      </c>
      <c r="L7160" t="s">
        <v>7255</v>
      </c>
      <c r="M7160" t="s">
        <v>264</v>
      </c>
      <c r="N7160" t="s">
        <v>49</v>
      </c>
      <c r="O7160" s="6" t="str">
        <f>INDEX(lkp_Region,MATCH(tbl_Sales[[#This Row],[Suburb]],lkp_Suburb,0))</f>
        <v>Northern Metropolitan</v>
      </c>
      <c r="P7160" s="6">
        <f>MONTH(tbl_Sales[[#This Row],[Date]])</f>
        <v>3</v>
      </c>
      <c r="Q7160" s="6">
        <f>YEAR(tbl_Sales[[#This Row],[Date]])</f>
        <v>2017</v>
      </c>
    </row>
    <row r="7161" spans="1:17" x14ac:dyDescent="0.25">
      <c r="A7161" s="1">
        <v>42810</v>
      </c>
      <c r="B7161">
        <v>965000</v>
      </c>
      <c r="C7161" t="s">
        <v>51</v>
      </c>
      <c r="D7161" t="s">
        <v>12428</v>
      </c>
      <c r="E7161" t="s">
        <v>10</v>
      </c>
      <c r="F7161">
        <v>3016</v>
      </c>
      <c r="G7161">
        <v>3</v>
      </c>
      <c r="H7161">
        <v>2</v>
      </c>
      <c r="I7161">
        <v>1</v>
      </c>
      <c r="J7161">
        <v>151</v>
      </c>
      <c r="L7161" t="s">
        <v>7256</v>
      </c>
      <c r="M7161" t="s">
        <v>196</v>
      </c>
      <c r="N7161" t="s">
        <v>69</v>
      </c>
      <c r="O7161" s="6" t="str">
        <f>INDEX(lkp_Region,MATCH(tbl_Sales[[#This Row],[Suburb]],lkp_Suburb,0))</f>
        <v>Western Metropolitan</v>
      </c>
      <c r="P7161" s="6">
        <f>MONTH(tbl_Sales[[#This Row],[Date]])</f>
        <v>3</v>
      </c>
      <c r="Q7161" s="6">
        <f>YEAR(tbl_Sales[[#This Row],[Date]])</f>
        <v>2017</v>
      </c>
    </row>
    <row r="7162" spans="1:17" x14ac:dyDescent="0.25">
      <c r="A7162" s="1">
        <v>42810</v>
      </c>
      <c r="B7162">
        <v>1150000</v>
      </c>
      <c r="C7162" t="s">
        <v>2</v>
      </c>
      <c r="D7162" t="s">
        <v>12429</v>
      </c>
      <c r="E7162" t="s">
        <v>5</v>
      </c>
      <c r="F7162">
        <v>3204</v>
      </c>
      <c r="G7162">
        <v>4</v>
      </c>
      <c r="H7162">
        <v>2</v>
      </c>
      <c r="I7162">
        <v>2</v>
      </c>
      <c r="J7162">
        <v>384</v>
      </c>
      <c r="L7162" t="s">
        <v>7257</v>
      </c>
      <c r="M7162" t="s">
        <v>55</v>
      </c>
      <c r="N7162" t="s">
        <v>57</v>
      </c>
      <c r="O7162" s="6" t="str">
        <f>INDEX(lkp_Region,MATCH(tbl_Sales[[#This Row],[Suburb]],lkp_Suburb,0))</f>
        <v>Southern Metropolitan</v>
      </c>
      <c r="P7162" s="6">
        <f>MONTH(tbl_Sales[[#This Row],[Date]])</f>
        <v>3</v>
      </c>
      <c r="Q7162" s="6">
        <f>YEAR(tbl_Sales[[#This Row],[Date]])</f>
        <v>2017</v>
      </c>
    </row>
    <row r="7163" spans="1:17" x14ac:dyDescent="0.25">
      <c r="A7163" s="1">
        <v>42810</v>
      </c>
      <c r="B7163">
        <v>515000</v>
      </c>
      <c r="C7163" t="s">
        <v>13</v>
      </c>
      <c r="D7163" t="s">
        <v>12427</v>
      </c>
      <c r="E7163" t="s">
        <v>10</v>
      </c>
      <c r="F7163">
        <v>3072</v>
      </c>
      <c r="G7163">
        <v>2</v>
      </c>
      <c r="H7163">
        <v>1</v>
      </c>
      <c r="I7163">
        <v>1</v>
      </c>
      <c r="J7163">
        <v>187</v>
      </c>
      <c r="K7163">
        <v>2005</v>
      </c>
      <c r="L7163" t="s">
        <v>7258</v>
      </c>
      <c r="M7163" t="s">
        <v>97</v>
      </c>
      <c r="N7163" t="s">
        <v>62</v>
      </c>
      <c r="O7163" s="6" t="str">
        <f>INDEX(lkp_Region,MATCH(tbl_Sales[[#This Row],[Suburb]],lkp_Suburb,0))</f>
        <v>Northern Metropolitan</v>
      </c>
      <c r="P7163" s="6">
        <f>MONTH(tbl_Sales[[#This Row],[Date]])</f>
        <v>3</v>
      </c>
      <c r="Q7163" s="6">
        <f>YEAR(tbl_Sales[[#This Row],[Date]])</f>
        <v>2017</v>
      </c>
    </row>
    <row r="7164" spans="1:17" x14ac:dyDescent="0.25">
      <c r="A7164" s="1">
        <v>42810</v>
      </c>
      <c r="B7164">
        <v>1715000</v>
      </c>
      <c r="C7164" t="s">
        <v>2</v>
      </c>
      <c r="D7164" t="s">
        <v>12429</v>
      </c>
      <c r="E7164" t="s">
        <v>10</v>
      </c>
      <c r="F7164">
        <v>3188</v>
      </c>
      <c r="G7164">
        <v>3</v>
      </c>
      <c r="H7164">
        <v>1</v>
      </c>
      <c r="I7164">
        <v>2</v>
      </c>
      <c r="J7164">
        <v>765</v>
      </c>
      <c r="L7164" t="s">
        <v>7259</v>
      </c>
      <c r="M7164" t="s">
        <v>176</v>
      </c>
      <c r="N7164" t="s">
        <v>107</v>
      </c>
      <c r="O7164" s="6" t="str">
        <f>INDEX(lkp_Region,MATCH(tbl_Sales[[#This Row],[Suburb]],lkp_Suburb,0))</f>
        <v>Southern Metropolitan</v>
      </c>
      <c r="P7164" s="6">
        <f>MONTH(tbl_Sales[[#This Row],[Date]])</f>
        <v>3</v>
      </c>
      <c r="Q7164" s="6">
        <f>YEAR(tbl_Sales[[#This Row],[Date]])</f>
        <v>2017</v>
      </c>
    </row>
    <row r="7165" spans="1:17" x14ac:dyDescent="0.25">
      <c r="A7165" s="1">
        <v>42810</v>
      </c>
      <c r="B7165">
        <v>1220000</v>
      </c>
      <c r="C7165" t="s">
        <v>2</v>
      </c>
      <c r="D7165" t="s">
        <v>12427</v>
      </c>
      <c r="E7165" t="s">
        <v>10</v>
      </c>
      <c r="F7165">
        <v>3079</v>
      </c>
      <c r="G7165">
        <v>3</v>
      </c>
      <c r="H7165">
        <v>1</v>
      </c>
      <c r="I7165">
        <v>1</v>
      </c>
      <c r="J7165">
        <v>687</v>
      </c>
      <c r="K7165">
        <v>1975</v>
      </c>
      <c r="L7165" t="s">
        <v>7260</v>
      </c>
      <c r="M7165" t="s">
        <v>213</v>
      </c>
      <c r="N7165" t="s">
        <v>150</v>
      </c>
      <c r="O7165" s="6" t="str">
        <f>INDEX(lkp_Region,MATCH(tbl_Sales[[#This Row],[Suburb]],lkp_Suburb,0))</f>
        <v>Eastern Metropolitan</v>
      </c>
      <c r="P7165" s="6">
        <f>MONTH(tbl_Sales[[#This Row],[Date]])</f>
        <v>3</v>
      </c>
      <c r="Q7165" s="6">
        <f>YEAR(tbl_Sales[[#This Row],[Date]])</f>
        <v>2017</v>
      </c>
    </row>
    <row r="7166" spans="1:17" x14ac:dyDescent="0.25">
      <c r="A7166" s="1">
        <v>42811</v>
      </c>
      <c r="B7166">
        <v>856000</v>
      </c>
      <c r="C7166" t="s">
        <v>2</v>
      </c>
      <c r="D7166" t="s">
        <v>12427</v>
      </c>
      <c r="E7166" t="s">
        <v>10</v>
      </c>
      <c r="F7166">
        <v>3068</v>
      </c>
      <c r="G7166">
        <v>2</v>
      </c>
      <c r="H7166">
        <v>1</v>
      </c>
      <c r="I7166">
        <v>0</v>
      </c>
      <c r="J7166">
        <v>170</v>
      </c>
      <c r="L7166" t="s">
        <v>7261</v>
      </c>
      <c r="M7166" t="s">
        <v>323</v>
      </c>
      <c r="N7166" t="s">
        <v>8</v>
      </c>
      <c r="O7166" s="6" t="str">
        <f>INDEX(lkp_Region,MATCH(tbl_Sales[[#This Row],[Suburb]],lkp_Suburb,0))</f>
        <v>Northern Metropolitan</v>
      </c>
      <c r="P7166" s="6">
        <f>MONTH(tbl_Sales[[#This Row],[Date]])</f>
        <v>3</v>
      </c>
      <c r="Q7166" s="6">
        <f>YEAR(tbl_Sales[[#This Row],[Date]])</f>
        <v>2017</v>
      </c>
    </row>
    <row r="7167" spans="1:17" x14ac:dyDescent="0.25">
      <c r="A7167" s="1">
        <v>42811</v>
      </c>
      <c r="B7167">
        <v>820000</v>
      </c>
      <c r="C7167" t="s">
        <v>51</v>
      </c>
      <c r="D7167" t="s">
        <v>12429</v>
      </c>
      <c r="E7167" t="s">
        <v>5</v>
      </c>
      <c r="F7167">
        <v>3056</v>
      </c>
      <c r="G7167">
        <v>3</v>
      </c>
      <c r="H7167">
        <v>2</v>
      </c>
      <c r="I7167">
        <v>2</v>
      </c>
      <c r="J7167">
        <v>4668</v>
      </c>
      <c r="K7167">
        <v>2011</v>
      </c>
      <c r="L7167" t="s">
        <v>7262</v>
      </c>
      <c r="M7167" t="s">
        <v>117</v>
      </c>
      <c r="N7167" t="s">
        <v>18</v>
      </c>
      <c r="O7167" s="6" t="str">
        <f>INDEX(lkp_Region,MATCH(tbl_Sales[[#This Row],[Suburb]],lkp_Suburb,0))</f>
        <v>Northern Metropolitan</v>
      </c>
      <c r="P7167" s="6">
        <f>MONTH(tbl_Sales[[#This Row],[Date]])</f>
        <v>3</v>
      </c>
      <c r="Q7167" s="6">
        <f>YEAR(tbl_Sales[[#This Row],[Date]])</f>
        <v>2017</v>
      </c>
    </row>
    <row r="7168" spans="1:17" x14ac:dyDescent="0.25">
      <c r="A7168" s="1">
        <v>42811</v>
      </c>
      <c r="B7168">
        <v>940000</v>
      </c>
      <c r="C7168" t="s">
        <v>51</v>
      </c>
      <c r="D7168" t="s">
        <v>12427</v>
      </c>
      <c r="E7168" t="s">
        <v>10</v>
      </c>
      <c r="F7168">
        <v>3057</v>
      </c>
      <c r="G7168">
        <v>3</v>
      </c>
      <c r="H7168">
        <v>1</v>
      </c>
      <c r="I7168">
        <v>2</v>
      </c>
      <c r="J7168">
        <v>213</v>
      </c>
      <c r="K7168">
        <v>1995</v>
      </c>
      <c r="L7168" t="s">
        <v>7263</v>
      </c>
      <c r="M7168" t="s">
        <v>83</v>
      </c>
      <c r="N7168" t="s">
        <v>18</v>
      </c>
      <c r="O7168" s="6" t="str">
        <f>INDEX(lkp_Region,MATCH(tbl_Sales[[#This Row],[Suburb]],lkp_Suburb,0))</f>
        <v>Northern Metropolitan</v>
      </c>
      <c r="P7168" s="6">
        <f>MONTH(tbl_Sales[[#This Row],[Date]])</f>
        <v>3</v>
      </c>
      <c r="Q7168" s="6">
        <f>YEAR(tbl_Sales[[#This Row],[Date]])</f>
        <v>2017</v>
      </c>
    </row>
    <row r="7169" spans="1:17" x14ac:dyDescent="0.25">
      <c r="A7169" s="1">
        <v>42811</v>
      </c>
      <c r="B7169">
        <v>960000</v>
      </c>
      <c r="C7169" t="s">
        <v>2</v>
      </c>
      <c r="D7169" t="s">
        <v>12428</v>
      </c>
      <c r="E7169" t="s">
        <v>10</v>
      </c>
      <c r="F7169">
        <v>3044</v>
      </c>
      <c r="G7169">
        <v>3</v>
      </c>
      <c r="H7169">
        <v>1</v>
      </c>
      <c r="I7169">
        <v>2</v>
      </c>
      <c r="J7169">
        <v>641</v>
      </c>
      <c r="K7169">
        <v>1950</v>
      </c>
      <c r="L7169" t="s">
        <v>7264</v>
      </c>
      <c r="M7169" t="s">
        <v>115</v>
      </c>
      <c r="N7169" t="s">
        <v>18</v>
      </c>
      <c r="O7169" s="6" t="str">
        <f>INDEX(lkp_Region,MATCH(tbl_Sales[[#This Row],[Suburb]],lkp_Suburb,0))</f>
        <v>Northern Metropolitan</v>
      </c>
      <c r="P7169" s="6">
        <f>MONTH(tbl_Sales[[#This Row],[Date]])</f>
        <v>3</v>
      </c>
      <c r="Q7169" s="6">
        <f>YEAR(tbl_Sales[[#This Row],[Date]])</f>
        <v>2017</v>
      </c>
    </row>
    <row r="7170" spans="1:17" x14ac:dyDescent="0.25">
      <c r="A7170" s="1">
        <v>42811</v>
      </c>
      <c r="B7170">
        <v>1461000</v>
      </c>
      <c r="C7170" t="s">
        <v>2</v>
      </c>
      <c r="D7170" t="s">
        <v>12429</v>
      </c>
      <c r="E7170" t="s">
        <v>10</v>
      </c>
      <c r="F7170">
        <v>3058</v>
      </c>
      <c r="G7170">
        <v>4</v>
      </c>
      <c r="H7170">
        <v>2</v>
      </c>
      <c r="I7170">
        <v>2</v>
      </c>
      <c r="J7170">
        <v>571</v>
      </c>
      <c r="L7170" t="s">
        <v>7265</v>
      </c>
      <c r="M7170" t="s">
        <v>41</v>
      </c>
      <c r="N7170" t="s">
        <v>18</v>
      </c>
      <c r="O7170" s="6" t="str">
        <f>INDEX(lkp_Region,MATCH(tbl_Sales[[#This Row],[Suburb]],lkp_Suburb,0))</f>
        <v>Northern Metropolitan</v>
      </c>
      <c r="P7170" s="6">
        <f>MONTH(tbl_Sales[[#This Row],[Date]])</f>
        <v>3</v>
      </c>
      <c r="Q7170" s="6">
        <f>YEAR(tbl_Sales[[#This Row],[Date]])</f>
        <v>2017</v>
      </c>
    </row>
    <row r="7171" spans="1:17" x14ac:dyDescent="0.25">
      <c r="A7171" s="1">
        <v>42811</v>
      </c>
      <c r="B7171">
        <v>950000</v>
      </c>
      <c r="C7171" t="s">
        <v>2</v>
      </c>
      <c r="D7171" t="s">
        <v>12425</v>
      </c>
      <c r="E7171" t="s">
        <v>5</v>
      </c>
      <c r="F7171">
        <v>3011</v>
      </c>
      <c r="G7171">
        <v>2</v>
      </c>
      <c r="H7171">
        <v>1</v>
      </c>
      <c r="I7171">
        <v>2</v>
      </c>
      <c r="J7171">
        <v>657</v>
      </c>
      <c r="K7171">
        <v>1940</v>
      </c>
      <c r="L7171" t="s">
        <v>7266</v>
      </c>
      <c r="M7171" t="s">
        <v>22</v>
      </c>
      <c r="N7171" t="s">
        <v>21</v>
      </c>
      <c r="O7171" s="6" t="str">
        <f>INDEX(lkp_Region,MATCH(tbl_Sales[[#This Row],[Suburb]],lkp_Suburb,0))</f>
        <v>Western Metropolitan</v>
      </c>
      <c r="P7171" s="6">
        <f>MONTH(tbl_Sales[[#This Row],[Date]])</f>
        <v>3</v>
      </c>
      <c r="Q7171" s="6">
        <f>YEAR(tbl_Sales[[#This Row],[Date]])</f>
        <v>2017</v>
      </c>
    </row>
    <row r="7172" spans="1:17" x14ac:dyDescent="0.25">
      <c r="A7172" s="1">
        <v>42811</v>
      </c>
      <c r="B7172">
        <v>1161000</v>
      </c>
      <c r="C7172" t="s">
        <v>2</v>
      </c>
      <c r="D7172" t="s">
        <v>12424</v>
      </c>
      <c r="E7172" t="s">
        <v>10</v>
      </c>
      <c r="F7172">
        <v>3015</v>
      </c>
      <c r="G7172">
        <v>4</v>
      </c>
      <c r="H7172">
        <v>2</v>
      </c>
      <c r="I7172">
        <v>5</v>
      </c>
      <c r="J7172">
        <v>742</v>
      </c>
      <c r="K7172">
        <v>2000</v>
      </c>
      <c r="L7172" t="s">
        <v>7267</v>
      </c>
      <c r="M7172" t="s">
        <v>131</v>
      </c>
      <c r="N7172" t="s">
        <v>69</v>
      </c>
      <c r="O7172" s="6" t="str">
        <f>INDEX(lkp_Region,MATCH(tbl_Sales[[#This Row],[Suburb]],lkp_Suburb,0))</f>
        <v>Western Metropolitan</v>
      </c>
      <c r="P7172" s="6">
        <f>MONTH(tbl_Sales[[#This Row],[Date]])</f>
        <v>3</v>
      </c>
      <c r="Q7172" s="6">
        <f>YEAR(tbl_Sales[[#This Row],[Date]])</f>
        <v>2017</v>
      </c>
    </row>
    <row r="7173" spans="1:17" x14ac:dyDescent="0.25">
      <c r="A7173" s="1">
        <v>42811</v>
      </c>
      <c r="B7173">
        <v>1265000</v>
      </c>
      <c r="C7173" t="s">
        <v>2</v>
      </c>
      <c r="D7173" t="s">
        <v>12433</v>
      </c>
      <c r="E7173" t="s">
        <v>10</v>
      </c>
      <c r="F7173">
        <v>3072</v>
      </c>
      <c r="G7173">
        <v>3</v>
      </c>
      <c r="H7173">
        <v>2</v>
      </c>
      <c r="I7173">
        <v>1</v>
      </c>
      <c r="J7173">
        <v>465</v>
      </c>
      <c r="L7173" t="s">
        <v>6516</v>
      </c>
      <c r="M7173" t="s">
        <v>97</v>
      </c>
      <c r="N7173" t="s">
        <v>62</v>
      </c>
      <c r="O7173" s="6" t="str">
        <f>INDEX(lkp_Region,MATCH(tbl_Sales[[#This Row],[Suburb]],lkp_Suburb,0))</f>
        <v>Northern Metropolitan</v>
      </c>
      <c r="P7173" s="6">
        <f>MONTH(tbl_Sales[[#This Row],[Date]])</f>
        <v>3</v>
      </c>
      <c r="Q7173" s="6">
        <f>YEAR(tbl_Sales[[#This Row],[Date]])</f>
        <v>2017</v>
      </c>
    </row>
    <row r="7174" spans="1:17" x14ac:dyDescent="0.25">
      <c r="A7174" s="1">
        <v>42811</v>
      </c>
      <c r="B7174">
        <v>680000</v>
      </c>
      <c r="C7174" t="s">
        <v>2</v>
      </c>
      <c r="D7174" t="s">
        <v>12423</v>
      </c>
      <c r="E7174" t="s">
        <v>5</v>
      </c>
      <c r="F7174">
        <v>3020</v>
      </c>
      <c r="G7174">
        <v>3</v>
      </c>
      <c r="H7174">
        <v>1</v>
      </c>
      <c r="I7174">
        <v>2</v>
      </c>
      <c r="J7174">
        <v>553</v>
      </c>
      <c r="L7174" t="s">
        <v>7268</v>
      </c>
      <c r="M7174" t="s">
        <v>143</v>
      </c>
      <c r="N7174" t="s">
        <v>3</v>
      </c>
      <c r="O7174" s="6" t="str">
        <f>INDEX(lkp_Region,MATCH(tbl_Sales[[#This Row],[Suburb]],lkp_Suburb,0))</f>
        <v>Western Metropolitan</v>
      </c>
      <c r="P7174" s="6">
        <f>MONTH(tbl_Sales[[#This Row],[Date]])</f>
        <v>3</v>
      </c>
      <c r="Q7174" s="6">
        <f>YEAR(tbl_Sales[[#This Row],[Date]])</f>
        <v>2017</v>
      </c>
    </row>
    <row r="7175" spans="1:17" x14ac:dyDescent="0.25">
      <c r="A7175" s="1">
        <v>42811</v>
      </c>
      <c r="B7175">
        <v>610000</v>
      </c>
      <c r="C7175" t="s">
        <v>13</v>
      </c>
      <c r="D7175" t="s">
        <v>12427</v>
      </c>
      <c r="E7175" t="s">
        <v>5</v>
      </c>
      <c r="F7175">
        <v>3101</v>
      </c>
      <c r="G7175">
        <v>2</v>
      </c>
      <c r="H7175">
        <v>1</v>
      </c>
      <c r="I7175">
        <v>1</v>
      </c>
      <c r="J7175">
        <v>745</v>
      </c>
      <c r="K7175">
        <v>1968</v>
      </c>
      <c r="L7175" t="s">
        <v>7162</v>
      </c>
      <c r="M7175" t="s">
        <v>145</v>
      </c>
      <c r="N7175" t="s">
        <v>101</v>
      </c>
      <c r="O7175" s="6" t="str">
        <f>INDEX(lkp_Region,MATCH(tbl_Sales[[#This Row],[Suburb]],lkp_Suburb,0))</f>
        <v>Southern Metropolitan</v>
      </c>
      <c r="P7175" s="6">
        <f>MONTH(tbl_Sales[[#This Row],[Date]])</f>
        <v>3</v>
      </c>
      <c r="Q7175" s="6">
        <f>YEAR(tbl_Sales[[#This Row],[Date]])</f>
        <v>2017</v>
      </c>
    </row>
    <row r="7176" spans="1:17" x14ac:dyDescent="0.25">
      <c r="A7176" s="1">
        <v>42812</v>
      </c>
      <c r="B7176">
        <v>2000000</v>
      </c>
      <c r="C7176" t="s">
        <v>2</v>
      </c>
      <c r="D7176" t="s">
        <v>12429</v>
      </c>
      <c r="E7176" t="s">
        <v>5</v>
      </c>
      <c r="F7176">
        <v>3121</v>
      </c>
      <c r="G7176">
        <v>3</v>
      </c>
      <c r="H7176">
        <v>2</v>
      </c>
      <c r="I7176">
        <v>0</v>
      </c>
      <c r="J7176">
        <v>194</v>
      </c>
      <c r="L7176" t="s">
        <v>7269</v>
      </c>
      <c r="M7176" t="s">
        <v>6</v>
      </c>
      <c r="N7176" t="s">
        <v>8</v>
      </c>
      <c r="O7176" s="6" t="str">
        <f>INDEX(lkp_Region,MATCH(tbl_Sales[[#This Row],[Suburb]],lkp_Suburb,0))</f>
        <v>Northern Metropolitan</v>
      </c>
      <c r="P7176" s="6">
        <f>MONTH(tbl_Sales[[#This Row],[Date]])</f>
        <v>3</v>
      </c>
      <c r="Q7176" s="6">
        <f>YEAR(tbl_Sales[[#This Row],[Date]])</f>
        <v>2017</v>
      </c>
    </row>
    <row r="7177" spans="1:17" x14ac:dyDescent="0.25">
      <c r="A7177" s="1">
        <v>42812</v>
      </c>
      <c r="B7177">
        <v>500000</v>
      </c>
      <c r="C7177" t="s">
        <v>13</v>
      </c>
      <c r="D7177" t="s">
        <v>12423</v>
      </c>
      <c r="E7177" t="s">
        <v>5</v>
      </c>
      <c r="F7177">
        <v>3042</v>
      </c>
      <c r="G7177">
        <v>2</v>
      </c>
      <c r="H7177">
        <v>1</v>
      </c>
      <c r="I7177">
        <v>1</v>
      </c>
      <c r="J7177">
        <v>168</v>
      </c>
      <c r="K7177">
        <v>2011</v>
      </c>
      <c r="L7177" t="s">
        <v>7270</v>
      </c>
      <c r="M7177" t="s">
        <v>330</v>
      </c>
      <c r="N7177" t="s">
        <v>49</v>
      </c>
      <c r="O7177" s="6" t="str">
        <f>INDEX(lkp_Region,MATCH(tbl_Sales[[#This Row],[Suburb]],lkp_Suburb,0))</f>
        <v>Western Metropolitan</v>
      </c>
      <c r="P7177" s="6">
        <f>MONTH(tbl_Sales[[#This Row],[Date]])</f>
        <v>3</v>
      </c>
      <c r="Q7177" s="6">
        <f>YEAR(tbl_Sales[[#This Row],[Date]])</f>
        <v>2017</v>
      </c>
    </row>
    <row r="7178" spans="1:17" x14ac:dyDescent="0.25">
      <c r="A7178" s="1">
        <v>42812</v>
      </c>
      <c r="B7178">
        <v>801500</v>
      </c>
      <c r="C7178" t="s">
        <v>2</v>
      </c>
      <c r="D7178" t="s">
        <v>12423</v>
      </c>
      <c r="E7178" t="s">
        <v>10</v>
      </c>
      <c r="F7178">
        <v>3040</v>
      </c>
      <c r="G7178">
        <v>3</v>
      </c>
      <c r="H7178">
        <v>1</v>
      </c>
      <c r="I7178">
        <v>1</v>
      </c>
      <c r="J7178">
        <v>175</v>
      </c>
      <c r="L7178" t="s">
        <v>7271</v>
      </c>
      <c r="M7178" t="s">
        <v>47</v>
      </c>
      <c r="N7178" t="s">
        <v>49</v>
      </c>
      <c r="O7178" s="6" t="str">
        <f>INDEX(lkp_Region,MATCH(tbl_Sales[[#This Row],[Suburb]],lkp_Suburb,0))</f>
        <v>Western Metropolitan</v>
      </c>
      <c r="P7178" s="6">
        <f>MONTH(tbl_Sales[[#This Row],[Date]])</f>
        <v>3</v>
      </c>
      <c r="Q7178" s="6">
        <f>YEAR(tbl_Sales[[#This Row],[Date]])</f>
        <v>2017</v>
      </c>
    </row>
    <row r="7179" spans="1:17" x14ac:dyDescent="0.25">
      <c r="A7179" s="1">
        <v>42812</v>
      </c>
      <c r="B7179">
        <v>1635000</v>
      </c>
      <c r="C7179" t="s">
        <v>2</v>
      </c>
      <c r="D7179" t="s">
        <v>12430</v>
      </c>
      <c r="E7179" t="s">
        <v>10</v>
      </c>
      <c r="F7179">
        <v>3041</v>
      </c>
      <c r="G7179">
        <v>4</v>
      </c>
      <c r="H7179">
        <v>2</v>
      </c>
      <c r="I7179">
        <v>3</v>
      </c>
      <c r="J7179">
        <v>0</v>
      </c>
      <c r="K7179">
        <v>1995</v>
      </c>
      <c r="L7179" t="s">
        <v>7272</v>
      </c>
      <c r="M7179" t="s">
        <v>121</v>
      </c>
      <c r="N7179" t="s">
        <v>49</v>
      </c>
      <c r="O7179" s="6" t="str">
        <f>INDEX(lkp_Region,MATCH(tbl_Sales[[#This Row],[Suburb]],lkp_Suburb,0))</f>
        <v>Western Metropolitan</v>
      </c>
      <c r="P7179" s="6">
        <f>MONTH(tbl_Sales[[#This Row],[Date]])</f>
        <v>3</v>
      </c>
      <c r="Q7179" s="6">
        <f>YEAR(tbl_Sales[[#This Row],[Date]])</f>
        <v>2017</v>
      </c>
    </row>
    <row r="7180" spans="1:17" x14ac:dyDescent="0.25">
      <c r="A7180" s="1">
        <v>42812</v>
      </c>
      <c r="B7180">
        <v>710000</v>
      </c>
      <c r="C7180" t="s">
        <v>2</v>
      </c>
      <c r="D7180" t="s">
        <v>12429</v>
      </c>
      <c r="E7180" t="s">
        <v>10</v>
      </c>
      <c r="F7180">
        <v>3013</v>
      </c>
      <c r="G7180">
        <v>2</v>
      </c>
      <c r="H7180">
        <v>1</v>
      </c>
      <c r="I7180">
        <v>0</v>
      </c>
      <c r="J7180">
        <v>164</v>
      </c>
      <c r="L7180" t="s">
        <v>7273</v>
      </c>
      <c r="M7180" t="s">
        <v>65</v>
      </c>
      <c r="N7180" t="s">
        <v>21</v>
      </c>
      <c r="O7180" s="6" t="str">
        <f>INDEX(lkp_Region,MATCH(tbl_Sales[[#This Row],[Suburb]],lkp_Suburb,0))</f>
        <v>Western Metropolitan</v>
      </c>
      <c r="P7180" s="6">
        <f>MONTH(tbl_Sales[[#This Row],[Date]])</f>
        <v>3</v>
      </c>
      <c r="Q7180" s="6">
        <f>YEAR(tbl_Sales[[#This Row],[Date]])</f>
        <v>2017</v>
      </c>
    </row>
    <row r="7181" spans="1:17" x14ac:dyDescent="0.25">
      <c r="A7181" s="1">
        <v>42812</v>
      </c>
      <c r="B7181">
        <v>740000</v>
      </c>
      <c r="C7181" t="s">
        <v>2</v>
      </c>
      <c r="D7181" t="s">
        <v>12431</v>
      </c>
      <c r="E7181" t="s">
        <v>5</v>
      </c>
      <c r="F7181">
        <v>3011</v>
      </c>
      <c r="G7181">
        <v>3</v>
      </c>
      <c r="H7181">
        <v>1</v>
      </c>
      <c r="I7181">
        <v>1</v>
      </c>
      <c r="J7181">
        <v>211</v>
      </c>
      <c r="K7181">
        <v>1910</v>
      </c>
      <c r="L7181" t="s">
        <v>7274</v>
      </c>
      <c r="M7181" t="s">
        <v>22</v>
      </c>
      <c r="N7181" t="s">
        <v>21</v>
      </c>
      <c r="O7181" s="6" t="str">
        <f>INDEX(lkp_Region,MATCH(tbl_Sales[[#This Row],[Suburb]],lkp_Suburb,0))</f>
        <v>Western Metropolitan</v>
      </c>
      <c r="P7181" s="6">
        <f>MONTH(tbl_Sales[[#This Row],[Date]])</f>
        <v>3</v>
      </c>
      <c r="Q7181" s="6">
        <f>YEAR(tbl_Sales[[#This Row],[Date]])</f>
        <v>2017</v>
      </c>
    </row>
    <row r="7182" spans="1:17" x14ac:dyDescent="0.25">
      <c r="A7182" s="1">
        <v>42812</v>
      </c>
      <c r="B7182">
        <v>910000</v>
      </c>
      <c r="C7182" t="s">
        <v>2</v>
      </c>
      <c r="D7182" t="s">
        <v>12430</v>
      </c>
      <c r="E7182" t="s">
        <v>10</v>
      </c>
      <c r="F7182">
        <v>3015</v>
      </c>
      <c r="G7182">
        <v>2</v>
      </c>
      <c r="H7182">
        <v>1</v>
      </c>
      <c r="I7182">
        <v>1</v>
      </c>
      <c r="J7182">
        <v>264</v>
      </c>
      <c r="L7182" t="s">
        <v>7275</v>
      </c>
      <c r="M7182" t="s">
        <v>133</v>
      </c>
      <c r="N7182" t="s">
        <v>69</v>
      </c>
      <c r="O7182" s="6" t="str">
        <f>INDEX(lkp_Region,MATCH(tbl_Sales[[#This Row],[Suburb]],lkp_Suburb,0))</f>
        <v>Western Metropolitan</v>
      </c>
      <c r="P7182" s="6">
        <f>MONTH(tbl_Sales[[#This Row],[Date]])</f>
        <v>3</v>
      </c>
      <c r="Q7182" s="6">
        <f>YEAR(tbl_Sales[[#This Row],[Date]])</f>
        <v>2017</v>
      </c>
    </row>
    <row r="7183" spans="1:17" x14ac:dyDescent="0.25">
      <c r="A7183" s="1">
        <v>42812</v>
      </c>
      <c r="B7183">
        <v>1900000</v>
      </c>
      <c r="C7183" t="s">
        <v>2</v>
      </c>
      <c r="D7183" t="s">
        <v>12429</v>
      </c>
      <c r="E7183" t="s">
        <v>5</v>
      </c>
      <c r="F7183">
        <v>3016</v>
      </c>
      <c r="G7183">
        <v>4</v>
      </c>
      <c r="H7183">
        <v>3</v>
      </c>
      <c r="I7183">
        <v>2</v>
      </c>
      <c r="J7183">
        <v>321</v>
      </c>
      <c r="L7183" t="s">
        <v>4248</v>
      </c>
      <c r="M7183" t="s">
        <v>196</v>
      </c>
      <c r="N7183" t="s">
        <v>69</v>
      </c>
      <c r="O7183" s="6" t="str">
        <f>INDEX(lkp_Region,MATCH(tbl_Sales[[#This Row],[Suburb]],lkp_Suburb,0))</f>
        <v>Western Metropolitan</v>
      </c>
      <c r="P7183" s="6">
        <f>MONTH(tbl_Sales[[#This Row],[Date]])</f>
        <v>3</v>
      </c>
      <c r="Q7183" s="6">
        <f>YEAR(tbl_Sales[[#This Row],[Date]])</f>
        <v>2017</v>
      </c>
    </row>
    <row r="7184" spans="1:17" x14ac:dyDescent="0.25">
      <c r="A7184" s="1">
        <v>42812</v>
      </c>
      <c r="B7184">
        <v>810000</v>
      </c>
      <c r="C7184" t="s">
        <v>2</v>
      </c>
      <c r="D7184" t="s">
        <v>12423</v>
      </c>
      <c r="E7184" t="s">
        <v>10</v>
      </c>
      <c r="F7184">
        <v>3073</v>
      </c>
      <c r="G7184">
        <v>3</v>
      </c>
      <c r="H7184">
        <v>2</v>
      </c>
      <c r="I7184">
        <v>3</v>
      </c>
      <c r="J7184">
        <v>486</v>
      </c>
      <c r="L7184" t="s">
        <v>7276</v>
      </c>
      <c r="M7184" t="s">
        <v>93</v>
      </c>
      <c r="N7184" t="s">
        <v>62</v>
      </c>
      <c r="O7184" s="6" t="str">
        <f>INDEX(lkp_Region,MATCH(tbl_Sales[[#This Row],[Suburb]],lkp_Suburb,0))</f>
        <v>Northern Metropolitan</v>
      </c>
      <c r="P7184" s="6">
        <f>MONTH(tbl_Sales[[#This Row],[Date]])</f>
        <v>3</v>
      </c>
      <c r="Q7184" s="6">
        <f>YEAR(tbl_Sales[[#This Row],[Date]])</f>
        <v>2017</v>
      </c>
    </row>
    <row r="7185" spans="1:17" x14ac:dyDescent="0.25">
      <c r="A7185" s="1">
        <v>42812</v>
      </c>
      <c r="B7185">
        <v>1100000</v>
      </c>
      <c r="C7185" t="s">
        <v>51</v>
      </c>
      <c r="D7185" t="s">
        <v>12429</v>
      </c>
      <c r="E7185" t="s">
        <v>5</v>
      </c>
      <c r="F7185">
        <v>3071</v>
      </c>
      <c r="G7185">
        <v>3</v>
      </c>
      <c r="H7185">
        <v>2</v>
      </c>
      <c r="I7185">
        <v>2</v>
      </c>
      <c r="J7185">
        <v>7330</v>
      </c>
      <c r="K7185">
        <v>2011</v>
      </c>
      <c r="L7185" t="s">
        <v>7277</v>
      </c>
      <c r="M7185" t="s">
        <v>60</v>
      </c>
      <c r="N7185" t="s">
        <v>62</v>
      </c>
      <c r="O7185" s="6" t="str">
        <f>INDEX(lkp_Region,MATCH(tbl_Sales[[#This Row],[Suburb]],lkp_Suburb,0))</f>
        <v>Northern Metropolitan</v>
      </c>
      <c r="P7185" s="6">
        <f>MONTH(tbl_Sales[[#This Row],[Date]])</f>
        <v>3</v>
      </c>
      <c r="Q7185" s="6">
        <f>YEAR(tbl_Sales[[#This Row],[Date]])</f>
        <v>2017</v>
      </c>
    </row>
    <row r="7186" spans="1:17" x14ac:dyDescent="0.25">
      <c r="A7186" s="1">
        <v>42812</v>
      </c>
      <c r="B7186">
        <v>1310000</v>
      </c>
      <c r="C7186" t="s">
        <v>2</v>
      </c>
      <c r="D7186" t="s">
        <v>12429</v>
      </c>
      <c r="E7186" t="s">
        <v>5</v>
      </c>
      <c r="F7186">
        <v>3070</v>
      </c>
      <c r="G7186">
        <v>3</v>
      </c>
      <c r="H7186">
        <v>2</v>
      </c>
      <c r="I7186">
        <v>1</v>
      </c>
      <c r="J7186">
        <v>267</v>
      </c>
      <c r="K7186">
        <v>1920</v>
      </c>
      <c r="L7186" t="s">
        <v>7278</v>
      </c>
      <c r="M7186" t="s">
        <v>271</v>
      </c>
      <c r="N7186" t="s">
        <v>62</v>
      </c>
      <c r="O7186" s="6" t="str">
        <f>INDEX(lkp_Region,MATCH(tbl_Sales[[#This Row],[Suburb]],lkp_Suburb,0))</f>
        <v>Northern Metropolitan</v>
      </c>
      <c r="P7186" s="6">
        <f>MONTH(tbl_Sales[[#This Row],[Date]])</f>
        <v>3</v>
      </c>
      <c r="Q7186" s="6">
        <f>YEAR(tbl_Sales[[#This Row],[Date]])</f>
        <v>2017</v>
      </c>
    </row>
    <row r="7187" spans="1:17" x14ac:dyDescent="0.25">
      <c r="A7187" s="1">
        <v>42813</v>
      </c>
      <c r="B7187">
        <v>690000</v>
      </c>
      <c r="C7187" t="s">
        <v>13</v>
      </c>
      <c r="D7187" t="s">
        <v>12425</v>
      </c>
      <c r="E7187" t="s">
        <v>10</v>
      </c>
      <c r="F7187">
        <v>3142</v>
      </c>
      <c r="G7187">
        <v>2</v>
      </c>
      <c r="H7187">
        <v>1</v>
      </c>
      <c r="I7187">
        <v>1</v>
      </c>
      <c r="J7187">
        <v>0</v>
      </c>
      <c r="K7187">
        <v>1960</v>
      </c>
      <c r="L7187" t="s">
        <v>7279</v>
      </c>
      <c r="M7187" t="s">
        <v>109</v>
      </c>
      <c r="N7187" t="s">
        <v>76</v>
      </c>
      <c r="O7187" s="6" t="str">
        <f>INDEX(lkp_Region,MATCH(tbl_Sales[[#This Row],[Suburb]],lkp_Suburb,0))</f>
        <v>Southern Metropolitan</v>
      </c>
      <c r="P7187" s="6">
        <f>MONTH(tbl_Sales[[#This Row],[Date]])</f>
        <v>3</v>
      </c>
      <c r="Q7187" s="6">
        <f>YEAR(tbl_Sales[[#This Row],[Date]])</f>
        <v>2017</v>
      </c>
    </row>
    <row r="7188" spans="1:17" x14ac:dyDescent="0.25">
      <c r="A7188" s="1">
        <v>42813</v>
      </c>
      <c r="B7188">
        <v>1500000</v>
      </c>
      <c r="C7188" t="s">
        <v>13</v>
      </c>
      <c r="D7188" t="s">
        <v>12424</v>
      </c>
      <c r="E7188" t="s">
        <v>5</v>
      </c>
      <c r="F7188">
        <v>3182</v>
      </c>
      <c r="G7188">
        <v>3</v>
      </c>
      <c r="H7188">
        <v>1</v>
      </c>
      <c r="I7188">
        <v>1</v>
      </c>
      <c r="J7188">
        <v>1669</v>
      </c>
      <c r="K7188">
        <v>1920</v>
      </c>
      <c r="L7188" t="s">
        <v>7280</v>
      </c>
      <c r="M7188" t="s">
        <v>156</v>
      </c>
      <c r="N7188" t="s">
        <v>26</v>
      </c>
      <c r="O7188" s="6" t="str">
        <f>INDEX(lkp_Region,MATCH(tbl_Sales[[#This Row],[Suburb]],lkp_Suburb,0))</f>
        <v>Southern Metropolitan</v>
      </c>
      <c r="P7188" s="6">
        <f>MONTH(tbl_Sales[[#This Row],[Date]])</f>
        <v>3</v>
      </c>
      <c r="Q7188" s="6">
        <f>YEAR(tbl_Sales[[#This Row],[Date]])</f>
        <v>2017</v>
      </c>
    </row>
    <row r="7189" spans="1:17" x14ac:dyDescent="0.25">
      <c r="A7189" s="1">
        <v>42813</v>
      </c>
      <c r="B7189">
        <v>1260000</v>
      </c>
      <c r="C7189" t="s">
        <v>2</v>
      </c>
      <c r="D7189" t="s">
        <v>12425</v>
      </c>
      <c r="E7189" t="s">
        <v>10</v>
      </c>
      <c r="F7189">
        <v>3056</v>
      </c>
      <c r="G7189">
        <v>3</v>
      </c>
      <c r="H7189">
        <v>1</v>
      </c>
      <c r="I7189">
        <v>6</v>
      </c>
      <c r="J7189">
        <v>563</v>
      </c>
      <c r="K7189">
        <v>1960</v>
      </c>
      <c r="L7189" t="s">
        <v>7281</v>
      </c>
      <c r="M7189" t="s">
        <v>117</v>
      </c>
      <c r="N7189" t="s">
        <v>18</v>
      </c>
      <c r="O7189" s="6" t="str">
        <f>INDEX(lkp_Region,MATCH(tbl_Sales[[#This Row],[Suburb]],lkp_Suburb,0))</f>
        <v>Northern Metropolitan</v>
      </c>
      <c r="P7189" s="6">
        <f>MONTH(tbl_Sales[[#This Row],[Date]])</f>
        <v>3</v>
      </c>
      <c r="Q7189" s="6">
        <f>YEAR(tbl_Sales[[#This Row],[Date]])</f>
        <v>2017</v>
      </c>
    </row>
    <row r="7190" spans="1:17" x14ac:dyDescent="0.25">
      <c r="A7190" s="1">
        <v>42813</v>
      </c>
      <c r="B7190">
        <v>1150000</v>
      </c>
      <c r="C7190" t="s">
        <v>2</v>
      </c>
      <c r="D7190" t="s">
        <v>12428</v>
      </c>
      <c r="E7190" t="s">
        <v>10</v>
      </c>
      <c r="F7190">
        <v>3032</v>
      </c>
      <c r="G7190">
        <v>2</v>
      </c>
      <c r="H7190">
        <v>1</v>
      </c>
      <c r="I7190">
        <v>1</v>
      </c>
      <c r="J7190">
        <v>387</v>
      </c>
      <c r="L7190" t="s">
        <v>7282</v>
      </c>
      <c r="M7190" t="s">
        <v>160</v>
      </c>
      <c r="N7190" t="s">
        <v>49</v>
      </c>
      <c r="O7190" s="6" t="str">
        <f>INDEX(lkp_Region,MATCH(tbl_Sales[[#This Row],[Suburb]],lkp_Suburb,0))</f>
        <v>Western Metropolitan</v>
      </c>
      <c r="P7190" s="6">
        <f>MONTH(tbl_Sales[[#This Row],[Date]])</f>
        <v>3</v>
      </c>
      <c r="Q7190" s="6">
        <f>YEAR(tbl_Sales[[#This Row],[Date]])</f>
        <v>2017</v>
      </c>
    </row>
    <row r="7191" spans="1:17" x14ac:dyDescent="0.25">
      <c r="A7191" s="1">
        <v>42813</v>
      </c>
      <c r="B7191">
        <v>1160000</v>
      </c>
      <c r="C7191" t="s">
        <v>13</v>
      </c>
      <c r="D7191" t="s">
        <v>12427</v>
      </c>
      <c r="E7191" t="s">
        <v>10</v>
      </c>
      <c r="F7191">
        <v>3040</v>
      </c>
      <c r="G7191">
        <v>3</v>
      </c>
      <c r="H7191">
        <v>2</v>
      </c>
      <c r="I7191">
        <v>1</v>
      </c>
      <c r="J7191">
        <v>309</v>
      </c>
      <c r="K7191">
        <v>2007</v>
      </c>
      <c r="L7191" t="s">
        <v>7283</v>
      </c>
      <c r="M7191" t="s">
        <v>190</v>
      </c>
      <c r="N7191" t="s">
        <v>49</v>
      </c>
      <c r="O7191" s="6" t="str">
        <f>INDEX(lkp_Region,MATCH(tbl_Sales[[#This Row],[Suburb]],lkp_Suburb,0))</f>
        <v>Western Metropolitan</v>
      </c>
      <c r="P7191" s="6">
        <f>MONTH(tbl_Sales[[#This Row],[Date]])</f>
        <v>3</v>
      </c>
      <c r="Q7191" s="6">
        <f>YEAR(tbl_Sales[[#This Row],[Date]])</f>
        <v>2017</v>
      </c>
    </row>
    <row r="7192" spans="1:17" x14ac:dyDescent="0.25">
      <c r="A7192" s="1">
        <v>42813</v>
      </c>
      <c r="B7192">
        <v>1301000</v>
      </c>
      <c r="C7192" t="s">
        <v>2</v>
      </c>
      <c r="D7192" t="s">
        <v>12429</v>
      </c>
      <c r="E7192" t="s">
        <v>10</v>
      </c>
      <c r="F7192">
        <v>3148</v>
      </c>
      <c r="G7192">
        <v>3</v>
      </c>
      <c r="H7192">
        <v>1</v>
      </c>
      <c r="I7192">
        <v>2</v>
      </c>
      <c r="J7192">
        <v>620</v>
      </c>
      <c r="K7192">
        <v>1970</v>
      </c>
      <c r="L7192" t="s">
        <v>7284</v>
      </c>
      <c r="M7192" t="s">
        <v>29</v>
      </c>
      <c r="N7192" t="s">
        <v>31</v>
      </c>
      <c r="O7192" s="6" t="str">
        <f>INDEX(lkp_Region,MATCH(tbl_Sales[[#This Row],[Suburb]],lkp_Suburb,0))</f>
        <v>Southern Metropolitan</v>
      </c>
      <c r="P7192" s="6">
        <f>MONTH(tbl_Sales[[#This Row],[Date]])</f>
        <v>3</v>
      </c>
      <c r="Q7192" s="6">
        <f>YEAR(tbl_Sales[[#This Row],[Date]])</f>
        <v>2017</v>
      </c>
    </row>
    <row r="7193" spans="1:17" x14ac:dyDescent="0.25">
      <c r="A7193" s="1">
        <v>42813</v>
      </c>
      <c r="B7193">
        <v>305000</v>
      </c>
      <c r="C7193" t="s">
        <v>13</v>
      </c>
      <c r="D7193" t="s">
        <v>12425</v>
      </c>
      <c r="E7193" t="s">
        <v>5</v>
      </c>
      <c r="F7193">
        <v>3011</v>
      </c>
      <c r="G7193">
        <v>2</v>
      </c>
      <c r="H7193">
        <v>1</v>
      </c>
      <c r="I7193">
        <v>1</v>
      </c>
      <c r="J7193">
        <v>47</v>
      </c>
      <c r="K7193">
        <v>2013</v>
      </c>
      <c r="L7193" t="s">
        <v>7285</v>
      </c>
      <c r="M7193" t="s">
        <v>22</v>
      </c>
      <c r="N7193" t="s">
        <v>21</v>
      </c>
      <c r="O7193" s="6" t="str">
        <f>INDEX(lkp_Region,MATCH(tbl_Sales[[#This Row],[Suburb]],lkp_Suburb,0))</f>
        <v>Western Metropolitan</v>
      </c>
      <c r="P7193" s="6">
        <f>MONTH(tbl_Sales[[#This Row],[Date]])</f>
        <v>3</v>
      </c>
      <c r="Q7193" s="6">
        <f>YEAR(tbl_Sales[[#This Row],[Date]])</f>
        <v>2017</v>
      </c>
    </row>
    <row r="7194" spans="1:17" x14ac:dyDescent="0.25">
      <c r="A7194" s="1">
        <v>42813</v>
      </c>
      <c r="B7194">
        <v>1280000</v>
      </c>
      <c r="C7194" t="s">
        <v>2</v>
      </c>
      <c r="D7194" t="s">
        <v>12423</v>
      </c>
      <c r="E7194" t="s">
        <v>10</v>
      </c>
      <c r="F7194">
        <v>3105</v>
      </c>
      <c r="G7194">
        <v>4</v>
      </c>
      <c r="H7194">
        <v>1</v>
      </c>
      <c r="I7194">
        <v>2</v>
      </c>
      <c r="J7194">
        <v>732</v>
      </c>
      <c r="L7194" t="s">
        <v>7286</v>
      </c>
      <c r="M7194" t="s">
        <v>507</v>
      </c>
      <c r="N7194" t="s">
        <v>128</v>
      </c>
      <c r="O7194" s="6" t="str">
        <f>INDEX(lkp_Region,MATCH(tbl_Sales[[#This Row],[Suburb]],lkp_Suburb,0))</f>
        <v>Eastern Metropolitan</v>
      </c>
      <c r="P7194" s="6">
        <f>MONTH(tbl_Sales[[#This Row],[Date]])</f>
        <v>3</v>
      </c>
      <c r="Q7194" s="6">
        <f>YEAR(tbl_Sales[[#This Row],[Date]])</f>
        <v>2017</v>
      </c>
    </row>
    <row r="7195" spans="1:17" x14ac:dyDescent="0.25">
      <c r="A7195" s="1">
        <v>42814</v>
      </c>
      <c r="B7195">
        <v>1290000</v>
      </c>
      <c r="C7195" t="s">
        <v>2</v>
      </c>
      <c r="D7195" t="s">
        <v>12427</v>
      </c>
      <c r="E7195" t="s">
        <v>10</v>
      </c>
      <c r="F7195">
        <v>3067</v>
      </c>
      <c r="G7195">
        <v>3</v>
      </c>
      <c r="H7195">
        <v>2</v>
      </c>
      <c r="I7195">
        <v>2</v>
      </c>
      <c r="J7195">
        <v>147</v>
      </c>
      <c r="L7195" t="s">
        <v>7287</v>
      </c>
      <c r="M7195" t="s">
        <v>38</v>
      </c>
      <c r="N7195" t="s">
        <v>8</v>
      </c>
      <c r="O7195" s="6" t="str">
        <f>INDEX(lkp_Region,MATCH(tbl_Sales[[#This Row],[Suburb]],lkp_Suburb,0))</f>
        <v>Northern Metropolitan</v>
      </c>
      <c r="P7195" s="6">
        <f>MONTH(tbl_Sales[[#This Row],[Date]])</f>
        <v>3</v>
      </c>
      <c r="Q7195" s="6">
        <f>YEAR(tbl_Sales[[#This Row],[Date]])</f>
        <v>2017</v>
      </c>
    </row>
    <row r="7196" spans="1:17" x14ac:dyDescent="0.25">
      <c r="A7196" s="1">
        <v>42814</v>
      </c>
      <c r="B7196">
        <v>645000</v>
      </c>
      <c r="C7196" t="s">
        <v>13</v>
      </c>
      <c r="D7196" t="s">
        <v>12428</v>
      </c>
      <c r="E7196" t="s">
        <v>10</v>
      </c>
      <c r="F7196">
        <v>3184</v>
      </c>
      <c r="G7196">
        <v>2</v>
      </c>
      <c r="H7196">
        <v>1</v>
      </c>
      <c r="I7196">
        <v>1</v>
      </c>
      <c r="J7196">
        <v>0</v>
      </c>
      <c r="K7196">
        <v>1975</v>
      </c>
      <c r="L7196" t="s">
        <v>7288</v>
      </c>
      <c r="M7196" t="s">
        <v>58</v>
      </c>
      <c r="N7196" t="s">
        <v>26</v>
      </c>
      <c r="O7196" s="6" t="str">
        <f>INDEX(lkp_Region,MATCH(tbl_Sales[[#This Row],[Suburb]],lkp_Suburb,0))</f>
        <v>Southern Metropolitan</v>
      </c>
      <c r="P7196" s="6">
        <f>MONTH(tbl_Sales[[#This Row],[Date]])</f>
        <v>3</v>
      </c>
      <c r="Q7196" s="6">
        <f>YEAR(tbl_Sales[[#This Row],[Date]])</f>
        <v>2017</v>
      </c>
    </row>
    <row r="7197" spans="1:17" x14ac:dyDescent="0.25">
      <c r="A7197" s="1">
        <v>42814</v>
      </c>
      <c r="B7197">
        <v>810000</v>
      </c>
      <c r="C7197" t="s">
        <v>2</v>
      </c>
      <c r="D7197" t="s">
        <v>12425</v>
      </c>
      <c r="E7197" t="s">
        <v>10</v>
      </c>
      <c r="F7197">
        <v>3046</v>
      </c>
      <c r="G7197">
        <v>5</v>
      </c>
      <c r="H7197">
        <v>4</v>
      </c>
      <c r="I7197">
        <v>4</v>
      </c>
      <c r="J7197">
        <v>695</v>
      </c>
      <c r="K7197">
        <v>1950</v>
      </c>
      <c r="L7197" t="s">
        <v>7289</v>
      </c>
      <c r="M7197" t="s">
        <v>78</v>
      </c>
      <c r="N7197" t="s">
        <v>18</v>
      </c>
      <c r="O7197" s="6" t="str">
        <f>INDEX(lkp_Region,MATCH(tbl_Sales[[#This Row],[Suburb]],lkp_Suburb,0))</f>
        <v>Northern Metropolitan</v>
      </c>
      <c r="P7197" s="6">
        <f>MONTH(tbl_Sales[[#This Row],[Date]])</f>
        <v>3</v>
      </c>
      <c r="Q7197" s="6">
        <f>YEAR(tbl_Sales[[#This Row],[Date]])</f>
        <v>2017</v>
      </c>
    </row>
    <row r="7198" spans="1:17" x14ac:dyDescent="0.25">
      <c r="A7198" s="1">
        <v>42814</v>
      </c>
      <c r="B7198">
        <v>390000</v>
      </c>
      <c r="C7198" t="s">
        <v>13</v>
      </c>
      <c r="D7198" t="s">
        <v>12429</v>
      </c>
      <c r="E7198" t="s">
        <v>5</v>
      </c>
      <c r="F7198">
        <v>3032</v>
      </c>
      <c r="G7198">
        <v>2</v>
      </c>
      <c r="H7198">
        <v>1</v>
      </c>
      <c r="I7198">
        <v>1</v>
      </c>
      <c r="J7198">
        <v>1957</v>
      </c>
      <c r="K7198">
        <v>2012</v>
      </c>
      <c r="L7198" t="s">
        <v>7290</v>
      </c>
      <c r="M7198" t="s">
        <v>160</v>
      </c>
      <c r="N7198" t="s">
        <v>49</v>
      </c>
      <c r="O7198" s="6" t="str">
        <f>INDEX(lkp_Region,MATCH(tbl_Sales[[#This Row],[Suburb]],lkp_Suburb,0))</f>
        <v>Western Metropolitan</v>
      </c>
      <c r="P7198" s="6">
        <f>MONTH(tbl_Sales[[#This Row],[Date]])</f>
        <v>3</v>
      </c>
      <c r="Q7198" s="6">
        <f>YEAR(tbl_Sales[[#This Row],[Date]])</f>
        <v>2017</v>
      </c>
    </row>
    <row r="7199" spans="1:17" x14ac:dyDescent="0.25">
      <c r="A7199" s="1">
        <v>42814</v>
      </c>
      <c r="B7199">
        <v>875000</v>
      </c>
      <c r="C7199" t="s">
        <v>2</v>
      </c>
      <c r="D7199" t="s">
        <v>12431</v>
      </c>
      <c r="E7199" t="s">
        <v>10</v>
      </c>
      <c r="F7199">
        <v>3034</v>
      </c>
      <c r="G7199">
        <v>3</v>
      </c>
      <c r="H7199">
        <v>1</v>
      </c>
      <c r="I7199">
        <v>3</v>
      </c>
      <c r="J7199">
        <v>812</v>
      </c>
      <c r="K7199">
        <v>1960</v>
      </c>
      <c r="L7199" t="s">
        <v>7291</v>
      </c>
      <c r="M7199" t="s">
        <v>524</v>
      </c>
      <c r="N7199" t="s">
        <v>49</v>
      </c>
      <c r="O7199" s="6" t="str">
        <f>INDEX(lkp_Region,MATCH(tbl_Sales[[#This Row],[Suburb]],lkp_Suburb,0))</f>
        <v>Western Metropolitan</v>
      </c>
      <c r="P7199" s="6">
        <f>MONTH(tbl_Sales[[#This Row],[Date]])</f>
        <v>3</v>
      </c>
      <c r="Q7199" s="6">
        <f>YEAR(tbl_Sales[[#This Row],[Date]])</f>
        <v>2017</v>
      </c>
    </row>
    <row r="7200" spans="1:17" x14ac:dyDescent="0.25">
      <c r="A7200" s="1">
        <v>42814</v>
      </c>
      <c r="B7200">
        <v>555000</v>
      </c>
      <c r="C7200" t="s">
        <v>2</v>
      </c>
      <c r="D7200" t="s">
        <v>12427</v>
      </c>
      <c r="E7200" t="s">
        <v>10</v>
      </c>
      <c r="F7200">
        <v>3073</v>
      </c>
      <c r="G7200">
        <v>2</v>
      </c>
      <c r="H7200">
        <v>1</v>
      </c>
      <c r="I7200">
        <v>2</v>
      </c>
      <c r="J7200">
        <v>229</v>
      </c>
      <c r="K7200">
        <v>1970</v>
      </c>
      <c r="L7200" t="s">
        <v>7292</v>
      </c>
      <c r="M7200" t="s">
        <v>93</v>
      </c>
      <c r="N7200" t="s">
        <v>62</v>
      </c>
      <c r="O7200" s="6" t="str">
        <f>INDEX(lkp_Region,MATCH(tbl_Sales[[#This Row],[Suburb]],lkp_Suburb,0))</f>
        <v>Northern Metropolitan</v>
      </c>
      <c r="P7200" s="6">
        <f>MONTH(tbl_Sales[[#This Row],[Date]])</f>
        <v>3</v>
      </c>
      <c r="Q7200" s="6">
        <f>YEAR(tbl_Sales[[#This Row],[Date]])</f>
        <v>2017</v>
      </c>
    </row>
    <row r="7201" spans="1:17" x14ac:dyDescent="0.25">
      <c r="A7201" s="1">
        <v>42814</v>
      </c>
      <c r="B7201">
        <v>1830000</v>
      </c>
      <c r="C7201" t="s">
        <v>2</v>
      </c>
      <c r="D7201" t="s">
        <v>12429</v>
      </c>
      <c r="E7201" t="s">
        <v>10</v>
      </c>
      <c r="F7201">
        <v>3147</v>
      </c>
      <c r="G7201">
        <v>3</v>
      </c>
      <c r="H7201">
        <v>2</v>
      </c>
      <c r="I7201">
        <v>3</v>
      </c>
      <c r="J7201">
        <v>724</v>
      </c>
      <c r="K7201">
        <v>1940</v>
      </c>
      <c r="L7201" t="s">
        <v>7293</v>
      </c>
      <c r="M7201" t="s">
        <v>206</v>
      </c>
      <c r="N7201" t="s">
        <v>101</v>
      </c>
      <c r="O7201" s="6" t="str">
        <f>INDEX(lkp_Region,MATCH(tbl_Sales[[#This Row],[Suburb]],lkp_Suburb,0))</f>
        <v>Southern Metropolitan</v>
      </c>
      <c r="P7201" s="6">
        <f>MONTH(tbl_Sales[[#This Row],[Date]])</f>
        <v>3</v>
      </c>
      <c r="Q7201" s="6">
        <f>YEAR(tbl_Sales[[#This Row],[Date]])</f>
        <v>2017</v>
      </c>
    </row>
    <row r="7202" spans="1:17" x14ac:dyDescent="0.25">
      <c r="A7202" s="1">
        <v>42814</v>
      </c>
      <c r="B7202">
        <v>793000</v>
      </c>
      <c r="C7202" t="s">
        <v>2</v>
      </c>
      <c r="D7202" t="s">
        <v>12423</v>
      </c>
      <c r="E7202" t="s">
        <v>10</v>
      </c>
      <c r="F7202">
        <v>3085</v>
      </c>
      <c r="G7202">
        <v>4</v>
      </c>
      <c r="H7202">
        <v>2</v>
      </c>
      <c r="I7202">
        <v>1</v>
      </c>
      <c r="J7202">
        <v>592</v>
      </c>
      <c r="L7202" t="s">
        <v>7294</v>
      </c>
      <c r="M7202" t="s">
        <v>299</v>
      </c>
      <c r="N7202" t="s">
        <v>150</v>
      </c>
      <c r="O7202" s="6" t="str">
        <f>INDEX(lkp_Region,MATCH(tbl_Sales[[#This Row],[Suburb]],lkp_Suburb,0))</f>
        <v>Northern Metropolitan</v>
      </c>
      <c r="P7202" s="6">
        <f>MONTH(tbl_Sales[[#This Row],[Date]])</f>
        <v>3</v>
      </c>
      <c r="Q7202" s="6">
        <f>YEAR(tbl_Sales[[#This Row],[Date]])</f>
        <v>2017</v>
      </c>
    </row>
    <row r="7203" spans="1:17" x14ac:dyDescent="0.25">
      <c r="A7203" s="1">
        <v>42815</v>
      </c>
      <c r="B7203">
        <v>674000</v>
      </c>
      <c r="C7203" t="s">
        <v>13</v>
      </c>
      <c r="D7203" t="s">
        <v>12425</v>
      </c>
      <c r="E7203" t="s">
        <v>10</v>
      </c>
      <c r="F7203">
        <v>3068</v>
      </c>
      <c r="G7203">
        <v>3</v>
      </c>
      <c r="H7203">
        <v>1</v>
      </c>
      <c r="I7203">
        <v>1</v>
      </c>
      <c r="J7203">
        <v>0</v>
      </c>
      <c r="L7203" t="s">
        <v>7295</v>
      </c>
      <c r="M7203" t="s">
        <v>72</v>
      </c>
      <c r="N7203" t="s">
        <v>8</v>
      </c>
      <c r="O7203" s="6" t="str">
        <f>INDEX(lkp_Region,MATCH(tbl_Sales[[#This Row],[Suburb]],lkp_Suburb,0))</f>
        <v>Northern Metropolitan</v>
      </c>
      <c r="P7203" s="6">
        <f>MONTH(tbl_Sales[[#This Row],[Date]])</f>
        <v>3</v>
      </c>
      <c r="Q7203" s="6">
        <f>YEAR(tbl_Sales[[#This Row],[Date]])</f>
        <v>2017</v>
      </c>
    </row>
    <row r="7204" spans="1:17" x14ac:dyDescent="0.25">
      <c r="A7204" s="1">
        <v>42815</v>
      </c>
      <c r="B7204">
        <v>1670000</v>
      </c>
      <c r="C7204" t="s">
        <v>2</v>
      </c>
      <c r="D7204" t="s">
        <v>12427</v>
      </c>
      <c r="E7204" t="s">
        <v>10</v>
      </c>
      <c r="F7204">
        <v>3128</v>
      </c>
      <c r="G7204">
        <v>4</v>
      </c>
      <c r="H7204">
        <v>2</v>
      </c>
      <c r="I7204">
        <v>2</v>
      </c>
      <c r="J7204">
        <v>590</v>
      </c>
      <c r="K7204">
        <v>1924</v>
      </c>
      <c r="L7204" t="s">
        <v>3869</v>
      </c>
      <c r="M7204" t="s">
        <v>151</v>
      </c>
      <c r="N7204" t="s">
        <v>14</v>
      </c>
      <c r="O7204" s="6" t="str">
        <f>INDEX(lkp_Region,MATCH(tbl_Sales[[#This Row],[Suburb]],lkp_Suburb,0))</f>
        <v>Eastern Metropolitan</v>
      </c>
      <c r="P7204" s="6">
        <f>MONTH(tbl_Sales[[#This Row],[Date]])</f>
        <v>3</v>
      </c>
      <c r="Q7204" s="6">
        <f>YEAR(tbl_Sales[[#This Row],[Date]])</f>
        <v>2017</v>
      </c>
    </row>
    <row r="7205" spans="1:17" x14ac:dyDescent="0.25">
      <c r="A7205" s="1">
        <v>42815</v>
      </c>
      <c r="B7205">
        <v>680000</v>
      </c>
      <c r="C7205" t="s">
        <v>13</v>
      </c>
      <c r="D7205" t="s">
        <v>12428</v>
      </c>
      <c r="E7205" t="s">
        <v>5</v>
      </c>
      <c r="F7205">
        <v>3184</v>
      </c>
      <c r="G7205">
        <v>2</v>
      </c>
      <c r="H7205">
        <v>1</v>
      </c>
      <c r="I7205">
        <v>1</v>
      </c>
      <c r="J7205">
        <v>510</v>
      </c>
      <c r="L7205" t="s">
        <v>7296</v>
      </c>
      <c r="M7205" t="s">
        <v>58</v>
      </c>
      <c r="N7205" t="s">
        <v>26</v>
      </c>
      <c r="O7205" s="6" t="str">
        <f>INDEX(lkp_Region,MATCH(tbl_Sales[[#This Row],[Suburb]],lkp_Suburb,0))</f>
        <v>Southern Metropolitan</v>
      </c>
      <c r="P7205" s="6">
        <f>MONTH(tbl_Sales[[#This Row],[Date]])</f>
        <v>3</v>
      </c>
      <c r="Q7205" s="6">
        <f>YEAR(tbl_Sales[[#This Row],[Date]])</f>
        <v>2017</v>
      </c>
    </row>
    <row r="7206" spans="1:17" x14ac:dyDescent="0.25">
      <c r="A7206" s="1">
        <v>42815</v>
      </c>
      <c r="B7206">
        <v>1690000</v>
      </c>
      <c r="C7206" t="s">
        <v>2</v>
      </c>
      <c r="D7206" t="s">
        <v>12432</v>
      </c>
      <c r="E7206" t="s">
        <v>10</v>
      </c>
      <c r="F7206">
        <v>3183</v>
      </c>
      <c r="G7206">
        <v>3</v>
      </c>
      <c r="H7206">
        <v>2</v>
      </c>
      <c r="I7206">
        <v>2</v>
      </c>
      <c r="J7206">
        <v>339</v>
      </c>
      <c r="K7206">
        <v>1890</v>
      </c>
      <c r="L7206" t="s">
        <v>7297</v>
      </c>
      <c r="M7206" t="s">
        <v>326</v>
      </c>
      <c r="N7206" t="s">
        <v>26</v>
      </c>
      <c r="O7206" s="6" t="str">
        <f>INDEX(lkp_Region,MATCH(tbl_Sales[[#This Row],[Suburb]],lkp_Suburb,0))</f>
        <v>Southern Metropolitan</v>
      </c>
      <c r="P7206" s="6">
        <f>MONTH(tbl_Sales[[#This Row],[Date]])</f>
        <v>3</v>
      </c>
      <c r="Q7206" s="6">
        <f>YEAR(tbl_Sales[[#This Row],[Date]])</f>
        <v>2017</v>
      </c>
    </row>
    <row r="7207" spans="1:17" x14ac:dyDescent="0.25">
      <c r="A7207" s="1">
        <v>42815</v>
      </c>
      <c r="B7207">
        <v>1284000</v>
      </c>
      <c r="C7207" t="s">
        <v>2</v>
      </c>
      <c r="D7207" t="s">
        <v>12429</v>
      </c>
      <c r="E7207" t="s">
        <v>10</v>
      </c>
      <c r="F7207">
        <v>3032</v>
      </c>
      <c r="G7207">
        <v>3</v>
      </c>
      <c r="H7207">
        <v>1</v>
      </c>
      <c r="I7207">
        <v>2</v>
      </c>
      <c r="J7207">
        <v>623</v>
      </c>
      <c r="K7207">
        <v>1938</v>
      </c>
      <c r="L7207" t="s">
        <v>7298</v>
      </c>
      <c r="M7207" t="s">
        <v>160</v>
      </c>
      <c r="N7207" t="s">
        <v>49</v>
      </c>
      <c r="O7207" s="6" t="str">
        <f>INDEX(lkp_Region,MATCH(tbl_Sales[[#This Row],[Suburb]],lkp_Suburb,0))</f>
        <v>Western Metropolitan</v>
      </c>
      <c r="P7207" s="6">
        <f>MONTH(tbl_Sales[[#This Row],[Date]])</f>
        <v>3</v>
      </c>
      <c r="Q7207" s="6">
        <f>YEAR(tbl_Sales[[#This Row],[Date]])</f>
        <v>2017</v>
      </c>
    </row>
    <row r="7208" spans="1:17" x14ac:dyDescent="0.25">
      <c r="A7208" s="1">
        <v>42815</v>
      </c>
      <c r="B7208">
        <v>1435000</v>
      </c>
      <c r="C7208" t="s">
        <v>2</v>
      </c>
      <c r="D7208" t="s">
        <v>12427</v>
      </c>
      <c r="E7208" t="s">
        <v>10</v>
      </c>
      <c r="F7208">
        <v>3039</v>
      </c>
      <c r="G7208">
        <v>3</v>
      </c>
      <c r="H7208">
        <v>1</v>
      </c>
      <c r="I7208">
        <v>3</v>
      </c>
      <c r="J7208">
        <v>633</v>
      </c>
      <c r="L7208" t="s">
        <v>7299</v>
      </c>
      <c r="M7208" t="s">
        <v>242</v>
      </c>
      <c r="N7208" t="s">
        <v>49</v>
      </c>
      <c r="O7208" s="6" t="str">
        <f>INDEX(lkp_Region,MATCH(tbl_Sales[[#This Row],[Suburb]],lkp_Suburb,0))</f>
        <v>Western Metropolitan</v>
      </c>
      <c r="P7208" s="6">
        <f>MONTH(tbl_Sales[[#This Row],[Date]])</f>
        <v>3</v>
      </c>
      <c r="Q7208" s="6">
        <f>YEAR(tbl_Sales[[#This Row],[Date]])</f>
        <v>2017</v>
      </c>
    </row>
    <row r="7209" spans="1:17" x14ac:dyDescent="0.25">
      <c r="A7209" s="1">
        <v>42815</v>
      </c>
      <c r="B7209">
        <v>845000</v>
      </c>
      <c r="C7209" t="s">
        <v>2</v>
      </c>
      <c r="D7209" t="s">
        <v>12428</v>
      </c>
      <c r="E7209" t="s">
        <v>10</v>
      </c>
      <c r="F7209">
        <v>3018</v>
      </c>
      <c r="G7209">
        <v>4</v>
      </c>
      <c r="H7209">
        <v>1</v>
      </c>
      <c r="I7209">
        <v>2</v>
      </c>
      <c r="J7209">
        <v>745</v>
      </c>
      <c r="K7209">
        <v>1950</v>
      </c>
      <c r="L7209" t="s">
        <v>7300</v>
      </c>
      <c r="M7209" t="s">
        <v>67</v>
      </c>
      <c r="N7209" t="s">
        <v>69</v>
      </c>
      <c r="O7209" s="6" t="str">
        <f>INDEX(lkp_Region,MATCH(tbl_Sales[[#This Row],[Suburb]],lkp_Suburb,0))</f>
        <v>Western Metropolitan</v>
      </c>
      <c r="P7209" s="6">
        <f>MONTH(tbl_Sales[[#This Row],[Date]])</f>
        <v>3</v>
      </c>
      <c r="Q7209" s="6">
        <f>YEAR(tbl_Sales[[#This Row],[Date]])</f>
        <v>2017</v>
      </c>
    </row>
    <row r="7210" spans="1:17" x14ac:dyDescent="0.25">
      <c r="A7210" s="1">
        <v>42815</v>
      </c>
      <c r="B7210">
        <v>1025000</v>
      </c>
      <c r="C7210" t="s">
        <v>13</v>
      </c>
      <c r="D7210" t="s">
        <v>12429</v>
      </c>
      <c r="E7210" t="s">
        <v>10</v>
      </c>
      <c r="F7210">
        <v>3165</v>
      </c>
      <c r="G7210">
        <v>3</v>
      </c>
      <c r="H7210">
        <v>2</v>
      </c>
      <c r="I7210">
        <v>2</v>
      </c>
      <c r="J7210">
        <v>384</v>
      </c>
      <c r="K7210">
        <v>1999</v>
      </c>
      <c r="L7210" t="s">
        <v>7301</v>
      </c>
      <c r="M7210" t="s">
        <v>138</v>
      </c>
      <c r="N7210" t="s">
        <v>57</v>
      </c>
      <c r="O7210" s="6" t="str">
        <f>INDEX(lkp_Region,MATCH(tbl_Sales[[#This Row],[Suburb]],lkp_Suburb,0))</f>
        <v>Southern Metropolitan</v>
      </c>
      <c r="P7210" s="6">
        <f>MONTH(tbl_Sales[[#This Row],[Date]])</f>
        <v>3</v>
      </c>
      <c r="Q7210" s="6">
        <f>YEAR(tbl_Sales[[#This Row],[Date]])</f>
        <v>2017</v>
      </c>
    </row>
    <row r="7211" spans="1:17" x14ac:dyDescent="0.25">
      <c r="A7211" s="1">
        <v>42815</v>
      </c>
      <c r="B7211">
        <v>540000</v>
      </c>
      <c r="C7211" t="s">
        <v>2</v>
      </c>
      <c r="D7211" t="s">
        <v>12427</v>
      </c>
      <c r="E7211" t="s">
        <v>5</v>
      </c>
      <c r="F7211">
        <v>3073</v>
      </c>
      <c r="G7211">
        <v>3</v>
      </c>
      <c r="H7211">
        <v>2</v>
      </c>
      <c r="I7211">
        <v>2</v>
      </c>
      <c r="J7211">
        <v>215</v>
      </c>
      <c r="K7211">
        <v>2003</v>
      </c>
      <c r="L7211" t="s">
        <v>7302</v>
      </c>
      <c r="M7211" t="s">
        <v>93</v>
      </c>
      <c r="N7211" t="s">
        <v>62</v>
      </c>
      <c r="O7211" s="6" t="str">
        <f>INDEX(lkp_Region,MATCH(tbl_Sales[[#This Row],[Suburb]],lkp_Suburb,0))</f>
        <v>Northern Metropolitan</v>
      </c>
      <c r="P7211" s="6">
        <f>MONTH(tbl_Sales[[#This Row],[Date]])</f>
        <v>3</v>
      </c>
      <c r="Q7211" s="6">
        <f>YEAR(tbl_Sales[[#This Row],[Date]])</f>
        <v>2017</v>
      </c>
    </row>
    <row r="7212" spans="1:17" x14ac:dyDescent="0.25">
      <c r="A7212" s="1">
        <v>42815</v>
      </c>
      <c r="B7212">
        <v>1700000</v>
      </c>
      <c r="C7212" t="s">
        <v>2</v>
      </c>
      <c r="D7212" t="s">
        <v>12429</v>
      </c>
      <c r="E7212" t="s">
        <v>5</v>
      </c>
      <c r="F7212">
        <v>3078</v>
      </c>
      <c r="G7212">
        <v>3</v>
      </c>
      <c r="H7212">
        <v>2</v>
      </c>
      <c r="I7212">
        <v>1</v>
      </c>
      <c r="J7212">
        <v>743</v>
      </c>
      <c r="L7212" t="s">
        <v>7303</v>
      </c>
      <c r="M7212" t="s">
        <v>533</v>
      </c>
      <c r="N7212" t="s">
        <v>62</v>
      </c>
      <c r="O7212" s="6" t="str">
        <f>INDEX(lkp_Region,MATCH(tbl_Sales[[#This Row],[Suburb]],lkp_Suburb,0))</f>
        <v>Northern Metropolitan</v>
      </c>
      <c r="P7212" s="6">
        <f>MONTH(tbl_Sales[[#This Row],[Date]])</f>
        <v>3</v>
      </c>
      <c r="Q7212" s="6">
        <f>YEAR(tbl_Sales[[#This Row],[Date]])</f>
        <v>2017</v>
      </c>
    </row>
    <row r="7213" spans="1:17" x14ac:dyDescent="0.25">
      <c r="A7213" s="1">
        <v>42815</v>
      </c>
      <c r="B7213">
        <v>430000</v>
      </c>
      <c r="C7213" t="s">
        <v>13</v>
      </c>
      <c r="D7213" t="s">
        <v>12429</v>
      </c>
      <c r="E7213" t="s">
        <v>10</v>
      </c>
      <c r="F7213">
        <v>3123</v>
      </c>
      <c r="G7213">
        <v>1</v>
      </c>
      <c r="H7213">
        <v>1</v>
      </c>
      <c r="I7213">
        <v>1</v>
      </c>
      <c r="J7213">
        <v>2276</v>
      </c>
      <c r="K7213">
        <v>1950</v>
      </c>
      <c r="L7213" t="s">
        <v>7304</v>
      </c>
      <c r="M7213" t="s">
        <v>230</v>
      </c>
      <c r="N7213" t="s">
        <v>101</v>
      </c>
      <c r="O7213" s="6" t="str">
        <f>INDEX(lkp_Region,MATCH(tbl_Sales[[#This Row],[Suburb]],lkp_Suburb,0))</f>
        <v>Southern Metropolitan</v>
      </c>
      <c r="P7213" s="6">
        <f>MONTH(tbl_Sales[[#This Row],[Date]])</f>
        <v>3</v>
      </c>
      <c r="Q7213" s="6">
        <f>YEAR(tbl_Sales[[#This Row],[Date]])</f>
        <v>2017</v>
      </c>
    </row>
    <row r="7214" spans="1:17" x14ac:dyDescent="0.25">
      <c r="A7214" s="1">
        <v>42815</v>
      </c>
      <c r="B7214">
        <v>1620000</v>
      </c>
      <c r="C7214" t="s">
        <v>51</v>
      </c>
      <c r="D7214" t="s">
        <v>12425</v>
      </c>
      <c r="E7214" t="s">
        <v>10</v>
      </c>
      <c r="F7214">
        <v>3102</v>
      </c>
      <c r="G7214">
        <v>3</v>
      </c>
      <c r="H7214">
        <v>2</v>
      </c>
      <c r="I7214">
        <v>2</v>
      </c>
      <c r="J7214">
        <v>248</v>
      </c>
      <c r="K7214">
        <v>2012</v>
      </c>
      <c r="L7214" t="s">
        <v>7305</v>
      </c>
      <c r="M7214" t="s">
        <v>297</v>
      </c>
      <c r="N7214" t="s">
        <v>101</v>
      </c>
      <c r="O7214" s="6" t="str">
        <f>INDEX(lkp_Region,MATCH(tbl_Sales[[#This Row],[Suburb]],lkp_Suburb,0))</f>
        <v>Southern Metropolitan</v>
      </c>
      <c r="P7214" s="6">
        <f>MONTH(tbl_Sales[[#This Row],[Date]])</f>
        <v>3</v>
      </c>
      <c r="Q7214" s="6">
        <f>YEAR(tbl_Sales[[#This Row],[Date]])</f>
        <v>2017</v>
      </c>
    </row>
    <row r="7215" spans="1:17" x14ac:dyDescent="0.25">
      <c r="A7215" s="1">
        <v>42815</v>
      </c>
      <c r="B7215">
        <v>1000000</v>
      </c>
      <c r="C7215" t="s">
        <v>2</v>
      </c>
      <c r="D7215" t="s">
        <v>12430</v>
      </c>
      <c r="E7215" t="s">
        <v>10</v>
      </c>
      <c r="F7215">
        <v>3087</v>
      </c>
      <c r="G7215">
        <v>3</v>
      </c>
      <c r="H7215">
        <v>2</v>
      </c>
      <c r="I7215">
        <v>2</v>
      </c>
      <c r="J7215">
        <v>739</v>
      </c>
      <c r="L7215" t="s">
        <v>7306</v>
      </c>
      <c r="M7215" t="s">
        <v>349</v>
      </c>
      <c r="N7215" t="s">
        <v>150</v>
      </c>
      <c r="O7215" s="6" t="str">
        <f>INDEX(lkp_Region,MATCH(tbl_Sales[[#This Row],[Suburb]],lkp_Suburb,0))</f>
        <v>Northern Metropolitan</v>
      </c>
      <c r="P7215" s="6">
        <f>MONTH(tbl_Sales[[#This Row],[Date]])</f>
        <v>3</v>
      </c>
      <c r="Q7215" s="6">
        <f>YEAR(tbl_Sales[[#This Row],[Date]])</f>
        <v>2017</v>
      </c>
    </row>
    <row r="7216" spans="1:17" x14ac:dyDescent="0.25">
      <c r="A7216" s="1">
        <v>42815</v>
      </c>
      <c r="B7216">
        <v>1850000</v>
      </c>
      <c r="C7216" t="s">
        <v>2</v>
      </c>
      <c r="D7216" t="s">
        <v>12423</v>
      </c>
      <c r="E7216" t="s">
        <v>10</v>
      </c>
      <c r="F7216">
        <v>3079</v>
      </c>
      <c r="G7216">
        <v>3</v>
      </c>
      <c r="H7216">
        <v>2</v>
      </c>
      <c r="I7216">
        <v>2</v>
      </c>
      <c r="J7216">
        <v>684</v>
      </c>
      <c r="K7216">
        <v>2000</v>
      </c>
      <c r="L7216" t="s">
        <v>7307</v>
      </c>
      <c r="M7216" t="s">
        <v>213</v>
      </c>
      <c r="N7216" t="s">
        <v>150</v>
      </c>
      <c r="O7216" s="6" t="str">
        <f>INDEX(lkp_Region,MATCH(tbl_Sales[[#This Row],[Suburb]],lkp_Suburb,0))</f>
        <v>Eastern Metropolitan</v>
      </c>
      <c r="P7216" s="6">
        <f>MONTH(tbl_Sales[[#This Row],[Date]])</f>
        <v>3</v>
      </c>
      <c r="Q7216" s="6">
        <f>YEAR(tbl_Sales[[#This Row],[Date]])</f>
        <v>2017</v>
      </c>
    </row>
    <row r="7217" spans="1:17" x14ac:dyDescent="0.25">
      <c r="A7217" s="1">
        <v>42816</v>
      </c>
      <c r="B7217">
        <v>1506000</v>
      </c>
      <c r="C7217" t="s">
        <v>2</v>
      </c>
      <c r="D7217" t="s">
        <v>12427</v>
      </c>
      <c r="E7217" t="s">
        <v>10</v>
      </c>
      <c r="F7217">
        <v>3068</v>
      </c>
      <c r="G7217">
        <v>4</v>
      </c>
      <c r="H7217">
        <v>2</v>
      </c>
      <c r="I7217">
        <v>0</v>
      </c>
      <c r="J7217">
        <v>162</v>
      </c>
      <c r="K7217">
        <v>1995</v>
      </c>
      <c r="L7217" t="s">
        <v>7308</v>
      </c>
      <c r="M7217" t="s">
        <v>323</v>
      </c>
      <c r="N7217" t="s">
        <v>8</v>
      </c>
      <c r="O7217" s="6" t="str">
        <f>INDEX(lkp_Region,MATCH(tbl_Sales[[#This Row],[Suburb]],lkp_Suburb,0))</f>
        <v>Northern Metropolitan</v>
      </c>
      <c r="P7217" s="6">
        <f>MONTH(tbl_Sales[[#This Row],[Date]])</f>
        <v>3</v>
      </c>
      <c r="Q7217" s="6">
        <f>YEAR(tbl_Sales[[#This Row],[Date]])</f>
        <v>2017</v>
      </c>
    </row>
    <row r="7218" spans="1:17" x14ac:dyDescent="0.25">
      <c r="A7218" s="1">
        <v>42816</v>
      </c>
      <c r="B7218">
        <v>1460000</v>
      </c>
      <c r="C7218" t="s">
        <v>2</v>
      </c>
      <c r="D7218" t="s">
        <v>12429</v>
      </c>
      <c r="E7218" t="s">
        <v>10</v>
      </c>
      <c r="F7218">
        <v>3181</v>
      </c>
      <c r="G7218">
        <v>2</v>
      </c>
      <c r="H7218">
        <v>1</v>
      </c>
      <c r="I7218">
        <v>2</v>
      </c>
      <c r="J7218">
        <v>227</v>
      </c>
      <c r="L7218" t="s">
        <v>7309</v>
      </c>
      <c r="M7218" t="s">
        <v>302</v>
      </c>
      <c r="N7218" t="s">
        <v>76</v>
      </c>
      <c r="O7218" s="6" t="str">
        <f>INDEX(lkp_Region,MATCH(tbl_Sales[[#This Row],[Suburb]],lkp_Suburb,0))</f>
        <v>Southern Metropolitan</v>
      </c>
      <c r="P7218" s="6">
        <f>MONTH(tbl_Sales[[#This Row],[Date]])</f>
        <v>3</v>
      </c>
      <c r="Q7218" s="6">
        <f>YEAR(tbl_Sales[[#This Row],[Date]])</f>
        <v>2017</v>
      </c>
    </row>
    <row r="7219" spans="1:17" x14ac:dyDescent="0.25">
      <c r="A7219" s="1">
        <v>42816</v>
      </c>
      <c r="B7219">
        <v>1720000</v>
      </c>
      <c r="C7219" t="s">
        <v>2</v>
      </c>
      <c r="D7219" t="s">
        <v>12431</v>
      </c>
      <c r="E7219" t="s">
        <v>10</v>
      </c>
      <c r="F7219">
        <v>3205</v>
      </c>
      <c r="G7219">
        <v>3</v>
      </c>
      <c r="H7219">
        <v>1</v>
      </c>
      <c r="I7219">
        <v>0</v>
      </c>
      <c r="J7219">
        <v>130</v>
      </c>
      <c r="L7219" t="s">
        <v>7310</v>
      </c>
      <c r="M7219" t="s">
        <v>185</v>
      </c>
      <c r="N7219" t="s">
        <v>26</v>
      </c>
      <c r="O7219" s="6" t="str">
        <f>INDEX(lkp_Region,MATCH(tbl_Sales[[#This Row],[Suburb]],lkp_Suburb,0))</f>
        <v>Southern Metropolitan</v>
      </c>
      <c r="P7219" s="6">
        <f>MONTH(tbl_Sales[[#This Row],[Date]])</f>
        <v>3</v>
      </c>
      <c r="Q7219" s="6">
        <f>YEAR(tbl_Sales[[#This Row],[Date]])</f>
        <v>2017</v>
      </c>
    </row>
    <row r="7220" spans="1:17" x14ac:dyDescent="0.25">
      <c r="A7220" s="1">
        <v>42816</v>
      </c>
      <c r="B7220">
        <v>2000000</v>
      </c>
      <c r="C7220" t="s">
        <v>2</v>
      </c>
      <c r="D7220" t="s">
        <v>12424</v>
      </c>
      <c r="E7220" t="s">
        <v>5</v>
      </c>
      <c r="F7220">
        <v>3182</v>
      </c>
      <c r="G7220">
        <v>3</v>
      </c>
      <c r="H7220">
        <v>2</v>
      </c>
      <c r="I7220">
        <v>2</v>
      </c>
      <c r="J7220">
        <v>176</v>
      </c>
      <c r="K7220">
        <v>1880</v>
      </c>
      <c r="L7220" t="s">
        <v>6938</v>
      </c>
      <c r="M7220" t="s">
        <v>156</v>
      </c>
      <c r="N7220" t="s">
        <v>26</v>
      </c>
      <c r="O7220" s="6" t="str">
        <f>INDEX(lkp_Region,MATCH(tbl_Sales[[#This Row],[Suburb]],lkp_Suburb,0))</f>
        <v>Southern Metropolitan</v>
      </c>
      <c r="P7220" s="6">
        <f>MONTH(tbl_Sales[[#This Row],[Date]])</f>
        <v>3</v>
      </c>
      <c r="Q7220" s="6">
        <f>YEAR(tbl_Sales[[#This Row],[Date]])</f>
        <v>2017</v>
      </c>
    </row>
    <row r="7221" spans="1:17" x14ac:dyDescent="0.25">
      <c r="A7221" s="1">
        <v>42816</v>
      </c>
      <c r="B7221">
        <v>762700</v>
      </c>
      <c r="C7221" t="s">
        <v>2</v>
      </c>
      <c r="D7221" t="s">
        <v>12425</v>
      </c>
      <c r="E7221" t="s">
        <v>5</v>
      </c>
      <c r="F7221">
        <v>3046</v>
      </c>
      <c r="G7221">
        <v>3</v>
      </c>
      <c r="H7221">
        <v>1</v>
      </c>
      <c r="I7221">
        <v>4</v>
      </c>
      <c r="J7221">
        <v>597</v>
      </c>
      <c r="K7221">
        <v>1960</v>
      </c>
      <c r="L7221" t="s">
        <v>7311</v>
      </c>
      <c r="M7221" t="s">
        <v>78</v>
      </c>
      <c r="N7221" t="s">
        <v>18</v>
      </c>
      <c r="O7221" s="6" t="str">
        <f>INDEX(lkp_Region,MATCH(tbl_Sales[[#This Row],[Suburb]],lkp_Suburb,0))</f>
        <v>Northern Metropolitan</v>
      </c>
      <c r="P7221" s="6">
        <f>MONTH(tbl_Sales[[#This Row],[Date]])</f>
        <v>3</v>
      </c>
      <c r="Q7221" s="6">
        <f>YEAR(tbl_Sales[[#This Row],[Date]])</f>
        <v>2017</v>
      </c>
    </row>
    <row r="7222" spans="1:17" x14ac:dyDescent="0.25">
      <c r="A7222" s="1">
        <v>42816</v>
      </c>
      <c r="B7222">
        <v>865000</v>
      </c>
      <c r="C7222" t="s">
        <v>51</v>
      </c>
      <c r="D7222" t="s">
        <v>12427</v>
      </c>
      <c r="E7222" t="s">
        <v>5</v>
      </c>
      <c r="F7222">
        <v>3032</v>
      </c>
      <c r="G7222">
        <v>2</v>
      </c>
      <c r="H7222">
        <v>2</v>
      </c>
      <c r="I7222">
        <v>1</v>
      </c>
      <c r="J7222">
        <v>146</v>
      </c>
      <c r="K7222">
        <v>2015</v>
      </c>
      <c r="L7222" t="s">
        <v>7312</v>
      </c>
      <c r="M7222" t="s">
        <v>160</v>
      </c>
      <c r="N7222" t="s">
        <v>49</v>
      </c>
      <c r="O7222" s="6" t="str">
        <f>INDEX(lkp_Region,MATCH(tbl_Sales[[#This Row],[Suburb]],lkp_Suburb,0))</f>
        <v>Western Metropolitan</v>
      </c>
      <c r="P7222" s="6">
        <f>MONTH(tbl_Sales[[#This Row],[Date]])</f>
        <v>3</v>
      </c>
      <c r="Q7222" s="6">
        <f>YEAR(tbl_Sales[[#This Row],[Date]])</f>
        <v>2017</v>
      </c>
    </row>
    <row r="7223" spans="1:17" x14ac:dyDescent="0.25">
      <c r="A7223" s="1">
        <v>42816</v>
      </c>
      <c r="B7223">
        <v>2150000</v>
      </c>
      <c r="C7223" t="s">
        <v>2</v>
      </c>
      <c r="D7223" t="s">
        <v>12427</v>
      </c>
      <c r="E7223" t="s">
        <v>5</v>
      </c>
      <c r="F7223">
        <v>3039</v>
      </c>
      <c r="G7223">
        <v>6</v>
      </c>
      <c r="H7223">
        <v>3</v>
      </c>
      <c r="I7223">
        <v>2</v>
      </c>
      <c r="J7223">
        <v>912</v>
      </c>
      <c r="L7223" t="s">
        <v>7313</v>
      </c>
      <c r="M7223" t="s">
        <v>242</v>
      </c>
      <c r="N7223" t="s">
        <v>49</v>
      </c>
      <c r="O7223" s="6" t="str">
        <f>INDEX(lkp_Region,MATCH(tbl_Sales[[#This Row],[Suburb]],lkp_Suburb,0))</f>
        <v>Western Metropolitan</v>
      </c>
      <c r="P7223" s="6">
        <f>MONTH(tbl_Sales[[#This Row],[Date]])</f>
        <v>3</v>
      </c>
      <c r="Q7223" s="6">
        <f>YEAR(tbl_Sales[[#This Row],[Date]])</f>
        <v>2017</v>
      </c>
    </row>
    <row r="7224" spans="1:17" x14ac:dyDescent="0.25">
      <c r="A7224" s="1">
        <v>42816</v>
      </c>
      <c r="B7224">
        <v>2705000</v>
      </c>
      <c r="C7224" t="s">
        <v>2</v>
      </c>
      <c r="D7224" t="s">
        <v>12429</v>
      </c>
      <c r="E7224" t="s">
        <v>10</v>
      </c>
      <c r="F7224">
        <v>3053</v>
      </c>
      <c r="G7224">
        <v>4</v>
      </c>
      <c r="H7224">
        <v>2</v>
      </c>
      <c r="I7224">
        <v>2</v>
      </c>
      <c r="J7224">
        <v>0</v>
      </c>
      <c r="L7224" t="s">
        <v>7314</v>
      </c>
      <c r="M7224" t="s">
        <v>164</v>
      </c>
      <c r="N7224" t="s">
        <v>88</v>
      </c>
      <c r="O7224" s="6" t="str">
        <f>INDEX(lkp_Region,MATCH(tbl_Sales[[#This Row],[Suburb]],lkp_Suburb,0))</f>
        <v>Northern Metropolitan</v>
      </c>
      <c r="P7224" s="6">
        <f>MONTH(tbl_Sales[[#This Row],[Date]])</f>
        <v>3</v>
      </c>
      <c r="Q7224" s="6">
        <f>YEAR(tbl_Sales[[#This Row],[Date]])</f>
        <v>2017</v>
      </c>
    </row>
    <row r="7225" spans="1:17" x14ac:dyDescent="0.25">
      <c r="A7225" s="1">
        <v>42816</v>
      </c>
      <c r="B7225">
        <v>850000</v>
      </c>
      <c r="C7225" t="s">
        <v>2</v>
      </c>
      <c r="D7225" t="s">
        <v>12429</v>
      </c>
      <c r="E7225" t="s">
        <v>5</v>
      </c>
      <c r="F7225">
        <v>3011</v>
      </c>
      <c r="G7225">
        <v>3</v>
      </c>
      <c r="H7225">
        <v>1</v>
      </c>
      <c r="I7225">
        <v>0</v>
      </c>
      <c r="J7225">
        <v>190</v>
      </c>
      <c r="K7225">
        <v>1930</v>
      </c>
      <c r="L7225" t="s">
        <v>7315</v>
      </c>
      <c r="M7225" t="s">
        <v>22</v>
      </c>
      <c r="N7225" t="s">
        <v>21</v>
      </c>
      <c r="O7225" s="6" t="str">
        <f>INDEX(lkp_Region,MATCH(tbl_Sales[[#This Row],[Suburb]],lkp_Suburb,0))</f>
        <v>Western Metropolitan</v>
      </c>
      <c r="P7225" s="6">
        <f>MONTH(tbl_Sales[[#This Row],[Date]])</f>
        <v>3</v>
      </c>
      <c r="Q7225" s="6">
        <f>YEAR(tbl_Sales[[#This Row],[Date]])</f>
        <v>2017</v>
      </c>
    </row>
    <row r="7226" spans="1:17" x14ac:dyDescent="0.25">
      <c r="A7226" s="1">
        <v>42816</v>
      </c>
      <c r="B7226">
        <v>1250000</v>
      </c>
      <c r="C7226" t="s">
        <v>2</v>
      </c>
      <c r="D7226" t="s">
        <v>12424</v>
      </c>
      <c r="E7226" t="s">
        <v>5</v>
      </c>
      <c r="F7226">
        <v>3185</v>
      </c>
      <c r="G7226">
        <v>3</v>
      </c>
      <c r="H7226">
        <v>2</v>
      </c>
      <c r="I7226">
        <v>2</v>
      </c>
      <c r="J7226">
        <v>236</v>
      </c>
      <c r="K7226">
        <v>2004</v>
      </c>
      <c r="L7226" t="s">
        <v>7316</v>
      </c>
      <c r="M7226" t="s">
        <v>1123</v>
      </c>
      <c r="N7226" t="s">
        <v>57</v>
      </c>
      <c r="O7226" s="6" t="str">
        <f>INDEX(lkp_Region,MATCH(tbl_Sales[[#This Row],[Suburb]],lkp_Suburb,0))</f>
        <v>Southern Metropolitan</v>
      </c>
      <c r="P7226" s="6">
        <f>MONTH(tbl_Sales[[#This Row],[Date]])</f>
        <v>3</v>
      </c>
      <c r="Q7226" s="6">
        <f>YEAR(tbl_Sales[[#This Row],[Date]])</f>
        <v>2017</v>
      </c>
    </row>
    <row r="7227" spans="1:17" x14ac:dyDescent="0.25">
      <c r="A7227" s="1">
        <v>42816</v>
      </c>
      <c r="B7227">
        <v>512000</v>
      </c>
      <c r="C7227" t="s">
        <v>13</v>
      </c>
      <c r="D7227" t="s">
        <v>12427</v>
      </c>
      <c r="E7227" t="s">
        <v>10</v>
      </c>
      <c r="F7227">
        <v>3072</v>
      </c>
      <c r="G7227">
        <v>2</v>
      </c>
      <c r="H7227">
        <v>1</v>
      </c>
      <c r="I7227">
        <v>1</v>
      </c>
      <c r="J7227">
        <v>145</v>
      </c>
      <c r="L7227" t="s">
        <v>7317</v>
      </c>
      <c r="M7227" t="s">
        <v>97</v>
      </c>
      <c r="N7227" t="s">
        <v>62</v>
      </c>
      <c r="O7227" s="6" t="str">
        <f>INDEX(lkp_Region,MATCH(tbl_Sales[[#This Row],[Suburb]],lkp_Suburb,0))</f>
        <v>Northern Metropolitan</v>
      </c>
      <c r="P7227" s="6">
        <f>MONTH(tbl_Sales[[#This Row],[Date]])</f>
        <v>3</v>
      </c>
      <c r="Q7227" s="6">
        <f>YEAR(tbl_Sales[[#This Row],[Date]])</f>
        <v>2017</v>
      </c>
    </row>
    <row r="7228" spans="1:17" x14ac:dyDescent="0.25">
      <c r="A7228" s="1">
        <v>42816</v>
      </c>
      <c r="B7228">
        <v>928000</v>
      </c>
      <c r="C7228" t="s">
        <v>2</v>
      </c>
      <c r="D7228" t="s">
        <v>12423</v>
      </c>
      <c r="E7228" t="s">
        <v>10</v>
      </c>
      <c r="F7228">
        <v>3073</v>
      </c>
      <c r="G7228">
        <v>3</v>
      </c>
      <c r="H7228">
        <v>1</v>
      </c>
      <c r="I7228">
        <v>1</v>
      </c>
      <c r="J7228">
        <v>696</v>
      </c>
      <c r="L7228" t="s">
        <v>7318</v>
      </c>
      <c r="M7228" t="s">
        <v>93</v>
      </c>
      <c r="N7228" t="s">
        <v>62</v>
      </c>
      <c r="O7228" s="6" t="str">
        <f>INDEX(lkp_Region,MATCH(tbl_Sales[[#This Row],[Suburb]],lkp_Suburb,0))</f>
        <v>Northern Metropolitan</v>
      </c>
      <c r="P7228" s="6">
        <f>MONTH(tbl_Sales[[#This Row],[Date]])</f>
        <v>3</v>
      </c>
      <c r="Q7228" s="6">
        <f>YEAR(tbl_Sales[[#This Row],[Date]])</f>
        <v>2017</v>
      </c>
    </row>
    <row r="7229" spans="1:17" x14ac:dyDescent="0.25">
      <c r="A7229" s="1">
        <v>42816</v>
      </c>
      <c r="B7229">
        <v>612500</v>
      </c>
      <c r="C7229" t="s">
        <v>13</v>
      </c>
      <c r="D7229" t="s">
        <v>12427</v>
      </c>
      <c r="E7229" t="s">
        <v>10</v>
      </c>
      <c r="F7229">
        <v>3122</v>
      </c>
      <c r="G7229">
        <v>2</v>
      </c>
      <c r="H7229">
        <v>1</v>
      </c>
      <c r="I7229">
        <v>1</v>
      </c>
      <c r="J7229">
        <v>859</v>
      </c>
      <c r="K7229">
        <v>1960</v>
      </c>
      <c r="L7229" t="s">
        <v>7319</v>
      </c>
      <c r="M7229" t="s">
        <v>461</v>
      </c>
      <c r="N7229" t="s">
        <v>101</v>
      </c>
      <c r="O7229" s="6" t="str">
        <f>INDEX(lkp_Region,MATCH(tbl_Sales[[#This Row],[Suburb]],lkp_Suburb,0))</f>
        <v>Southern Metropolitan</v>
      </c>
      <c r="P7229" s="6">
        <f>MONTH(tbl_Sales[[#This Row],[Date]])</f>
        <v>3</v>
      </c>
      <c r="Q7229" s="6">
        <f>YEAR(tbl_Sales[[#This Row],[Date]])</f>
        <v>2017</v>
      </c>
    </row>
    <row r="7230" spans="1:17" x14ac:dyDescent="0.25">
      <c r="A7230" s="1">
        <v>42816</v>
      </c>
      <c r="B7230">
        <v>1780000</v>
      </c>
      <c r="C7230" t="s">
        <v>2</v>
      </c>
      <c r="D7230" t="s">
        <v>12429</v>
      </c>
      <c r="E7230" t="s">
        <v>5</v>
      </c>
      <c r="F7230">
        <v>3122</v>
      </c>
      <c r="G7230">
        <v>3</v>
      </c>
      <c r="H7230">
        <v>3</v>
      </c>
      <c r="I7230">
        <v>2</v>
      </c>
      <c r="J7230">
        <v>88</v>
      </c>
      <c r="K7230">
        <v>2011</v>
      </c>
      <c r="L7230" t="s">
        <v>7320</v>
      </c>
      <c r="M7230" t="s">
        <v>461</v>
      </c>
      <c r="N7230" t="s">
        <v>101</v>
      </c>
      <c r="O7230" s="6" t="str">
        <f>INDEX(lkp_Region,MATCH(tbl_Sales[[#This Row],[Suburb]],lkp_Suburb,0))</f>
        <v>Southern Metropolitan</v>
      </c>
      <c r="P7230" s="6">
        <f>MONTH(tbl_Sales[[#This Row],[Date]])</f>
        <v>3</v>
      </c>
      <c r="Q7230" s="6">
        <f>YEAR(tbl_Sales[[#This Row],[Date]])</f>
        <v>2017</v>
      </c>
    </row>
    <row r="7231" spans="1:17" x14ac:dyDescent="0.25">
      <c r="A7231" s="1">
        <v>42816</v>
      </c>
      <c r="B7231">
        <v>3201000</v>
      </c>
      <c r="C7231" t="s">
        <v>2</v>
      </c>
      <c r="D7231" t="s">
        <v>12427</v>
      </c>
      <c r="E7231" t="s">
        <v>10</v>
      </c>
      <c r="F7231">
        <v>3188</v>
      </c>
      <c r="G7231">
        <v>5</v>
      </c>
      <c r="H7231">
        <v>3</v>
      </c>
      <c r="I7231">
        <v>2</v>
      </c>
      <c r="J7231">
        <v>760</v>
      </c>
      <c r="K7231">
        <v>1935</v>
      </c>
      <c r="L7231" t="s">
        <v>7321</v>
      </c>
      <c r="M7231" t="s">
        <v>176</v>
      </c>
      <c r="N7231" t="s">
        <v>107</v>
      </c>
      <c r="O7231" s="6" t="str">
        <f>INDEX(lkp_Region,MATCH(tbl_Sales[[#This Row],[Suburb]],lkp_Suburb,0))</f>
        <v>Southern Metropolitan</v>
      </c>
      <c r="P7231" s="6">
        <f>MONTH(tbl_Sales[[#This Row],[Date]])</f>
        <v>3</v>
      </c>
      <c r="Q7231" s="6">
        <f>YEAR(tbl_Sales[[#This Row],[Date]])</f>
        <v>2017</v>
      </c>
    </row>
    <row r="7232" spans="1:17" x14ac:dyDescent="0.25">
      <c r="A7232" s="1">
        <v>42817</v>
      </c>
      <c r="B7232">
        <v>910000</v>
      </c>
      <c r="C7232" t="s">
        <v>13</v>
      </c>
      <c r="D7232" t="s">
        <v>12429</v>
      </c>
      <c r="E7232" t="s">
        <v>10</v>
      </c>
      <c r="F7232">
        <v>3066</v>
      </c>
      <c r="G7232">
        <v>2</v>
      </c>
      <c r="H7232">
        <v>1</v>
      </c>
      <c r="I7232">
        <v>1</v>
      </c>
      <c r="J7232">
        <v>0</v>
      </c>
      <c r="K7232">
        <v>1880</v>
      </c>
      <c r="L7232" t="s">
        <v>7322</v>
      </c>
      <c r="M7232" t="s">
        <v>216</v>
      </c>
      <c r="N7232" t="s">
        <v>8</v>
      </c>
      <c r="O7232" s="6" t="str">
        <f>INDEX(lkp_Region,MATCH(tbl_Sales[[#This Row],[Suburb]],lkp_Suburb,0))</f>
        <v>Northern Metropolitan</v>
      </c>
      <c r="P7232" s="6">
        <f>MONTH(tbl_Sales[[#This Row],[Date]])</f>
        <v>3</v>
      </c>
      <c r="Q7232" s="6">
        <f>YEAR(tbl_Sales[[#This Row],[Date]])</f>
        <v>2017</v>
      </c>
    </row>
    <row r="7233" spans="1:17" x14ac:dyDescent="0.25">
      <c r="A7233" s="1">
        <v>42817</v>
      </c>
      <c r="B7233">
        <v>600000</v>
      </c>
      <c r="C7233" t="s">
        <v>2</v>
      </c>
      <c r="D7233" t="s">
        <v>12429</v>
      </c>
      <c r="E7233" t="s">
        <v>5</v>
      </c>
      <c r="F7233">
        <v>3044</v>
      </c>
      <c r="G7233">
        <v>3</v>
      </c>
      <c r="H7233">
        <v>1</v>
      </c>
      <c r="I7233">
        <v>3</v>
      </c>
      <c r="J7233">
        <v>490</v>
      </c>
      <c r="L7233" t="s">
        <v>7323</v>
      </c>
      <c r="M7233" t="s">
        <v>115</v>
      </c>
      <c r="N7233" t="s">
        <v>18</v>
      </c>
      <c r="O7233" s="6" t="str">
        <f>INDEX(lkp_Region,MATCH(tbl_Sales[[#This Row],[Suburb]],lkp_Suburb,0))</f>
        <v>Northern Metropolitan</v>
      </c>
      <c r="P7233" s="6">
        <f>MONTH(tbl_Sales[[#This Row],[Date]])</f>
        <v>3</v>
      </c>
      <c r="Q7233" s="6">
        <f>YEAR(tbl_Sales[[#This Row],[Date]])</f>
        <v>2017</v>
      </c>
    </row>
    <row r="7234" spans="1:17" x14ac:dyDescent="0.25">
      <c r="A7234" s="1">
        <v>42817</v>
      </c>
      <c r="B7234">
        <v>1402000</v>
      </c>
      <c r="C7234" t="s">
        <v>2</v>
      </c>
      <c r="D7234" t="s">
        <v>12427</v>
      </c>
      <c r="E7234" t="s">
        <v>10</v>
      </c>
      <c r="F7234">
        <v>3040</v>
      </c>
      <c r="G7234">
        <v>4</v>
      </c>
      <c r="H7234">
        <v>2</v>
      </c>
      <c r="I7234">
        <v>1</v>
      </c>
      <c r="J7234">
        <v>554</v>
      </c>
      <c r="K7234">
        <v>1940</v>
      </c>
      <c r="L7234" t="s">
        <v>7324</v>
      </c>
      <c r="M7234" t="s">
        <v>47</v>
      </c>
      <c r="N7234" t="s">
        <v>49</v>
      </c>
      <c r="O7234" s="6" t="str">
        <f>INDEX(lkp_Region,MATCH(tbl_Sales[[#This Row],[Suburb]],lkp_Suburb,0))</f>
        <v>Western Metropolitan</v>
      </c>
      <c r="P7234" s="6">
        <f>MONTH(tbl_Sales[[#This Row],[Date]])</f>
        <v>3</v>
      </c>
      <c r="Q7234" s="6">
        <f>YEAR(tbl_Sales[[#This Row],[Date]])</f>
        <v>2017</v>
      </c>
    </row>
    <row r="7235" spans="1:17" x14ac:dyDescent="0.25">
      <c r="A7235" s="1">
        <v>42817</v>
      </c>
      <c r="B7235">
        <v>1870000</v>
      </c>
      <c r="C7235" t="s">
        <v>2</v>
      </c>
      <c r="D7235" t="s">
        <v>12427</v>
      </c>
      <c r="E7235" t="s">
        <v>10</v>
      </c>
      <c r="F7235">
        <v>3040</v>
      </c>
      <c r="G7235">
        <v>4</v>
      </c>
      <c r="H7235">
        <v>1</v>
      </c>
      <c r="I7235">
        <v>1</v>
      </c>
      <c r="J7235">
        <v>700</v>
      </c>
      <c r="L7235" t="s">
        <v>7325</v>
      </c>
      <c r="M7235" t="s">
        <v>47</v>
      </c>
      <c r="N7235" t="s">
        <v>49</v>
      </c>
      <c r="O7235" s="6" t="str">
        <f>INDEX(lkp_Region,MATCH(tbl_Sales[[#This Row],[Suburb]],lkp_Suburb,0))</f>
        <v>Western Metropolitan</v>
      </c>
      <c r="P7235" s="6">
        <f>MONTH(tbl_Sales[[#This Row],[Date]])</f>
        <v>3</v>
      </c>
      <c r="Q7235" s="6">
        <f>YEAR(tbl_Sales[[#This Row],[Date]])</f>
        <v>2017</v>
      </c>
    </row>
    <row r="7236" spans="1:17" x14ac:dyDescent="0.25">
      <c r="A7236" s="1">
        <v>42817</v>
      </c>
      <c r="B7236">
        <v>560000</v>
      </c>
      <c r="C7236" t="s">
        <v>13</v>
      </c>
      <c r="D7236" t="s">
        <v>12429</v>
      </c>
      <c r="E7236" t="s">
        <v>10</v>
      </c>
      <c r="F7236">
        <v>3051</v>
      </c>
      <c r="G7236">
        <v>2</v>
      </c>
      <c r="H7236">
        <v>1</v>
      </c>
      <c r="I7236">
        <v>1</v>
      </c>
      <c r="J7236">
        <v>2300</v>
      </c>
      <c r="K7236">
        <v>1975</v>
      </c>
      <c r="L7236" t="s">
        <v>7326</v>
      </c>
      <c r="M7236" t="s">
        <v>915</v>
      </c>
      <c r="N7236" t="s">
        <v>88</v>
      </c>
      <c r="O7236" s="6" t="str">
        <f>INDEX(lkp_Region,MATCH(tbl_Sales[[#This Row],[Suburb]],lkp_Suburb,0))</f>
        <v>Northern Metropolitan</v>
      </c>
      <c r="P7236" s="6">
        <f>MONTH(tbl_Sales[[#This Row],[Date]])</f>
        <v>3</v>
      </c>
      <c r="Q7236" s="6">
        <f>YEAR(tbl_Sales[[#This Row],[Date]])</f>
        <v>2017</v>
      </c>
    </row>
    <row r="7237" spans="1:17" x14ac:dyDescent="0.25">
      <c r="A7237" s="1">
        <v>42817</v>
      </c>
      <c r="B7237">
        <v>1616000</v>
      </c>
      <c r="C7237" t="s">
        <v>2</v>
      </c>
      <c r="D7237" t="s">
        <v>12429</v>
      </c>
      <c r="E7237" t="s">
        <v>10</v>
      </c>
      <c r="F7237">
        <v>3053</v>
      </c>
      <c r="G7237">
        <v>4</v>
      </c>
      <c r="H7237">
        <v>1</v>
      </c>
      <c r="I7237">
        <v>0</v>
      </c>
      <c r="J7237">
        <v>152</v>
      </c>
      <c r="K7237">
        <v>1890</v>
      </c>
      <c r="L7237" t="s">
        <v>7327</v>
      </c>
      <c r="M7237" t="s">
        <v>164</v>
      </c>
      <c r="N7237" t="s">
        <v>88</v>
      </c>
      <c r="O7237" s="6" t="str">
        <f>INDEX(lkp_Region,MATCH(tbl_Sales[[#This Row],[Suburb]],lkp_Suburb,0))</f>
        <v>Northern Metropolitan</v>
      </c>
      <c r="P7237" s="6">
        <f>MONTH(tbl_Sales[[#This Row],[Date]])</f>
        <v>3</v>
      </c>
      <c r="Q7237" s="6">
        <f>YEAR(tbl_Sales[[#This Row],[Date]])</f>
        <v>2017</v>
      </c>
    </row>
    <row r="7238" spans="1:17" x14ac:dyDescent="0.25">
      <c r="A7238" s="1">
        <v>42817</v>
      </c>
      <c r="B7238">
        <v>510000</v>
      </c>
      <c r="C7238" t="s">
        <v>13</v>
      </c>
      <c r="D7238" t="s">
        <v>12428</v>
      </c>
      <c r="E7238" t="s">
        <v>5</v>
      </c>
      <c r="F7238">
        <v>3013</v>
      </c>
      <c r="G7238">
        <v>1</v>
      </c>
      <c r="H7238">
        <v>1</v>
      </c>
      <c r="I7238">
        <v>2</v>
      </c>
      <c r="J7238">
        <v>0</v>
      </c>
      <c r="K7238">
        <v>2004</v>
      </c>
      <c r="L7238" t="s">
        <v>5123</v>
      </c>
      <c r="M7238" t="s">
        <v>65</v>
      </c>
      <c r="N7238" t="s">
        <v>21</v>
      </c>
      <c r="O7238" s="6" t="str">
        <f>INDEX(lkp_Region,MATCH(tbl_Sales[[#This Row],[Suburb]],lkp_Suburb,0))</f>
        <v>Western Metropolitan</v>
      </c>
      <c r="P7238" s="6">
        <f>MONTH(tbl_Sales[[#This Row],[Date]])</f>
        <v>3</v>
      </c>
      <c r="Q7238" s="6">
        <f>YEAR(tbl_Sales[[#This Row],[Date]])</f>
        <v>2017</v>
      </c>
    </row>
    <row r="7239" spans="1:17" x14ac:dyDescent="0.25">
      <c r="A7239" s="1">
        <v>42817</v>
      </c>
      <c r="B7239">
        <v>740000</v>
      </c>
      <c r="C7239" t="s">
        <v>2</v>
      </c>
      <c r="D7239" t="s">
        <v>12428</v>
      </c>
      <c r="E7239" t="s">
        <v>10</v>
      </c>
      <c r="F7239">
        <v>3012</v>
      </c>
      <c r="G7239">
        <v>3</v>
      </c>
      <c r="H7239">
        <v>1</v>
      </c>
      <c r="I7239">
        <v>2</v>
      </c>
      <c r="J7239">
        <v>333</v>
      </c>
      <c r="K7239">
        <v>1950</v>
      </c>
      <c r="L7239" t="s">
        <v>7328</v>
      </c>
      <c r="M7239" t="s">
        <v>19</v>
      </c>
      <c r="N7239" t="s">
        <v>21</v>
      </c>
      <c r="O7239" s="6" t="str">
        <f>INDEX(lkp_Region,MATCH(tbl_Sales[[#This Row],[Suburb]],lkp_Suburb,0))</f>
        <v>Western Metropolitan</v>
      </c>
      <c r="P7239" s="6">
        <f>MONTH(tbl_Sales[[#This Row],[Date]])</f>
        <v>3</v>
      </c>
      <c r="Q7239" s="6">
        <f>YEAR(tbl_Sales[[#This Row],[Date]])</f>
        <v>2017</v>
      </c>
    </row>
    <row r="7240" spans="1:17" x14ac:dyDescent="0.25">
      <c r="A7240" s="1">
        <v>42817</v>
      </c>
      <c r="B7240">
        <v>837000</v>
      </c>
      <c r="C7240" t="s">
        <v>2</v>
      </c>
      <c r="D7240" t="s">
        <v>12428</v>
      </c>
      <c r="E7240" t="s">
        <v>10</v>
      </c>
      <c r="F7240">
        <v>3012</v>
      </c>
      <c r="G7240">
        <v>4</v>
      </c>
      <c r="H7240">
        <v>2</v>
      </c>
      <c r="I7240">
        <v>3</v>
      </c>
      <c r="J7240">
        <v>390</v>
      </c>
      <c r="K7240">
        <v>1950</v>
      </c>
      <c r="L7240" t="s">
        <v>7329</v>
      </c>
      <c r="M7240" t="s">
        <v>53</v>
      </c>
      <c r="N7240" t="s">
        <v>21</v>
      </c>
      <c r="O7240" s="6" t="str">
        <f>INDEX(lkp_Region,MATCH(tbl_Sales[[#This Row],[Suburb]],lkp_Suburb,0))</f>
        <v>Western Metropolitan</v>
      </c>
      <c r="P7240" s="6">
        <f>MONTH(tbl_Sales[[#This Row],[Date]])</f>
        <v>3</v>
      </c>
      <c r="Q7240" s="6">
        <f>YEAR(tbl_Sales[[#This Row],[Date]])</f>
        <v>2017</v>
      </c>
    </row>
    <row r="7241" spans="1:17" x14ac:dyDescent="0.25">
      <c r="A7241" s="1">
        <v>42817</v>
      </c>
      <c r="B7241">
        <v>430000</v>
      </c>
      <c r="C7241" t="s">
        <v>13</v>
      </c>
      <c r="D7241" t="s">
        <v>12430</v>
      </c>
      <c r="E7241" t="s">
        <v>5</v>
      </c>
      <c r="F7241">
        <v>3204</v>
      </c>
      <c r="G7241">
        <v>2</v>
      </c>
      <c r="H7241">
        <v>1</v>
      </c>
      <c r="I7241">
        <v>1</v>
      </c>
      <c r="J7241">
        <v>0</v>
      </c>
      <c r="K7241">
        <v>1970</v>
      </c>
      <c r="L7241" t="s">
        <v>7330</v>
      </c>
      <c r="M7241" t="s">
        <v>63</v>
      </c>
      <c r="N7241" t="s">
        <v>57</v>
      </c>
      <c r="O7241" s="6" t="str">
        <f>INDEX(lkp_Region,MATCH(tbl_Sales[[#This Row],[Suburb]],lkp_Suburb,0))</f>
        <v>Southern Metropolitan</v>
      </c>
      <c r="P7241" s="6">
        <f>MONTH(tbl_Sales[[#This Row],[Date]])</f>
        <v>3</v>
      </c>
      <c r="Q7241" s="6">
        <f>YEAR(tbl_Sales[[#This Row],[Date]])</f>
        <v>2017</v>
      </c>
    </row>
    <row r="7242" spans="1:17" x14ac:dyDescent="0.25">
      <c r="A7242" s="1">
        <v>42817</v>
      </c>
      <c r="B7242">
        <v>970000</v>
      </c>
      <c r="C7242" t="s">
        <v>51</v>
      </c>
      <c r="D7242" t="s">
        <v>12429</v>
      </c>
      <c r="E7242" t="s">
        <v>10</v>
      </c>
      <c r="F7242">
        <v>3165</v>
      </c>
      <c r="G7242">
        <v>3</v>
      </c>
      <c r="H7242">
        <v>2</v>
      </c>
      <c r="I7242">
        <v>2</v>
      </c>
      <c r="J7242">
        <v>267</v>
      </c>
      <c r="K7242">
        <v>2000</v>
      </c>
      <c r="L7242" t="s">
        <v>7331</v>
      </c>
      <c r="M7242" t="s">
        <v>138</v>
      </c>
      <c r="N7242" t="s">
        <v>57</v>
      </c>
      <c r="O7242" s="6" t="str">
        <f>INDEX(lkp_Region,MATCH(tbl_Sales[[#This Row],[Suburb]],lkp_Suburb,0))</f>
        <v>Southern Metropolitan</v>
      </c>
      <c r="P7242" s="6">
        <f>MONTH(tbl_Sales[[#This Row],[Date]])</f>
        <v>3</v>
      </c>
      <c r="Q7242" s="6">
        <f>YEAR(tbl_Sales[[#This Row],[Date]])</f>
        <v>2017</v>
      </c>
    </row>
    <row r="7243" spans="1:17" x14ac:dyDescent="0.25">
      <c r="A7243" s="1">
        <v>42817</v>
      </c>
      <c r="B7243">
        <v>1300000</v>
      </c>
      <c r="C7243" t="s">
        <v>2</v>
      </c>
      <c r="D7243" t="s">
        <v>12427</v>
      </c>
      <c r="E7243" t="s">
        <v>10</v>
      </c>
      <c r="F7243">
        <v>3070</v>
      </c>
      <c r="G7243">
        <v>3</v>
      </c>
      <c r="H7243">
        <v>2</v>
      </c>
      <c r="I7243">
        <v>1</v>
      </c>
      <c r="J7243">
        <v>379</v>
      </c>
      <c r="L7243" t="s">
        <v>7332</v>
      </c>
      <c r="M7243" t="s">
        <v>271</v>
      </c>
      <c r="N7243" t="s">
        <v>62</v>
      </c>
      <c r="O7243" s="6" t="str">
        <f>INDEX(lkp_Region,MATCH(tbl_Sales[[#This Row],[Suburb]],lkp_Suburb,0))</f>
        <v>Northern Metropolitan</v>
      </c>
      <c r="P7243" s="6">
        <f>MONTH(tbl_Sales[[#This Row],[Date]])</f>
        <v>3</v>
      </c>
      <c r="Q7243" s="6">
        <f>YEAR(tbl_Sales[[#This Row],[Date]])</f>
        <v>2017</v>
      </c>
    </row>
    <row r="7244" spans="1:17" x14ac:dyDescent="0.25">
      <c r="A7244" s="1">
        <v>42817</v>
      </c>
      <c r="B7244">
        <v>3325000</v>
      </c>
      <c r="C7244" t="s">
        <v>2</v>
      </c>
      <c r="D7244" t="s">
        <v>12427</v>
      </c>
      <c r="E7244" t="s">
        <v>10</v>
      </c>
      <c r="F7244">
        <v>3188</v>
      </c>
      <c r="G7244">
        <v>4</v>
      </c>
      <c r="H7244">
        <v>3</v>
      </c>
      <c r="I7244">
        <v>2</v>
      </c>
      <c r="J7244">
        <v>627</v>
      </c>
      <c r="K7244">
        <v>1997</v>
      </c>
      <c r="L7244" t="s">
        <v>7333</v>
      </c>
      <c r="M7244" t="s">
        <v>176</v>
      </c>
      <c r="N7244" t="s">
        <v>107</v>
      </c>
      <c r="O7244" s="6" t="str">
        <f>INDEX(lkp_Region,MATCH(tbl_Sales[[#This Row],[Suburb]],lkp_Suburb,0))</f>
        <v>Southern Metropolitan</v>
      </c>
      <c r="P7244" s="6">
        <f>MONTH(tbl_Sales[[#This Row],[Date]])</f>
        <v>3</v>
      </c>
      <c r="Q7244" s="6">
        <f>YEAR(tbl_Sales[[#This Row],[Date]])</f>
        <v>2017</v>
      </c>
    </row>
    <row r="7245" spans="1:17" x14ac:dyDescent="0.25">
      <c r="A7245" s="1">
        <v>42817</v>
      </c>
      <c r="B7245">
        <v>1000000</v>
      </c>
      <c r="C7245" t="s">
        <v>2</v>
      </c>
      <c r="D7245" t="s">
        <v>12423</v>
      </c>
      <c r="E7245" t="s">
        <v>10</v>
      </c>
      <c r="F7245">
        <v>3084</v>
      </c>
      <c r="G7245">
        <v>3</v>
      </c>
      <c r="H7245">
        <v>1</v>
      </c>
      <c r="I7245">
        <v>1</v>
      </c>
      <c r="J7245">
        <v>826</v>
      </c>
      <c r="L7245" t="s">
        <v>7334</v>
      </c>
      <c r="M7245" t="s">
        <v>235</v>
      </c>
      <c r="N7245" t="s">
        <v>150</v>
      </c>
      <c r="O7245" s="6" t="str">
        <f>INDEX(lkp_Region,MATCH(tbl_Sales[[#This Row],[Suburb]],lkp_Suburb,0))</f>
        <v>Eastern Metropolitan</v>
      </c>
      <c r="P7245" s="6">
        <f>MONTH(tbl_Sales[[#This Row],[Date]])</f>
        <v>3</v>
      </c>
      <c r="Q7245" s="6">
        <f>YEAR(tbl_Sales[[#This Row],[Date]])</f>
        <v>2017</v>
      </c>
    </row>
    <row r="7246" spans="1:17" x14ac:dyDescent="0.25">
      <c r="A7246" s="1">
        <v>42818</v>
      </c>
      <c r="B7246">
        <v>635000</v>
      </c>
      <c r="C7246" t="s">
        <v>13</v>
      </c>
      <c r="D7246" t="s">
        <v>12427</v>
      </c>
      <c r="E7246" t="s">
        <v>10</v>
      </c>
      <c r="F7246">
        <v>3121</v>
      </c>
      <c r="G7246">
        <v>2</v>
      </c>
      <c r="H7246">
        <v>2</v>
      </c>
      <c r="I7246">
        <v>1</v>
      </c>
      <c r="J7246">
        <v>2740</v>
      </c>
      <c r="K7246">
        <v>2003</v>
      </c>
      <c r="L7246" t="s">
        <v>7335</v>
      </c>
      <c r="M7246" t="s">
        <v>6</v>
      </c>
      <c r="N7246" t="s">
        <v>8</v>
      </c>
      <c r="O7246" s="6" t="str">
        <f>INDEX(lkp_Region,MATCH(tbl_Sales[[#This Row],[Suburb]],lkp_Suburb,0))</f>
        <v>Northern Metropolitan</v>
      </c>
      <c r="P7246" s="6">
        <f>MONTH(tbl_Sales[[#This Row],[Date]])</f>
        <v>3</v>
      </c>
      <c r="Q7246" s="6">
        <f>YEAR(tbl_Sales[[#This Row],[Date]])</f>
        <v>2017</v>
      </c>
    </row>
    <row r="7247" spans="1:17" x14ac:dyDescent="0.25">
      <c r="A7247" s="1">
        <v>42818</v>
      </c>
      <c r="B7247">
        <v>1290000</v>
      </c>
      <c r="C7247" t="s">
        <v>2</v>
      </c>
      <c r="D7247" t="s">
        <v>12425</v>
      </c>
      <c r="E7247" t="s">
        <v>10</v>
      </c>
      <c r="F7247">
        <v>3068</v>
      </c>
      <c r="G7247">
        <v>2</v>
      </c>
      <c r="H7247">
        <v>1</v>
      </c>
      <c r="I7247">
        <v>0</v>
      </c>
      <c r="J7247">
        <v>136</v>
      </c>
      <c r="K7247">
        <v>1890</v>
      </c>
      <c r="L7247" t="s">
        <v>7336</v>
      </c>
      <c r="M7247" t="s">
        <v>72</v>
      </c>
      <c r="N7247" t="s">
        <v>8</v>
      </c>
      <c r="O7247" s="6" t="str">
        <f>INDEX(lkp_Region,MATCH(tbl_Sales[[#This Row],[Suburb]],lkp_Suburb,0))</f>
        <v>Northern Metropolitan</v>
      </c>
      <c r="P7247" s="6">
        <f>MONTH(tbl_Sales[[#This Row],[Date]])</f>
        <v>3</v>
      </c>
      <c r="Q7247" s="6">
        <f>YEAR(tbl_Sales[[#This Row],[Date]])</f>
        <v>2017</v>
      </c>
    </row>
    <row r="7248" spans="1:17" x14ac:dyDescent="0.25">
      <c r="A7248" s="1">
        <v>42818</v>
      </c>
      <c r="B7248">
        <v>1310000</v>
      </c>
      <c r="C7248" t="s">
        <v>2</v>
      </c>
      <c r="D7248" t="s">
        <v>12427</v>
      </c>
      <c r="E7248" t="s">
        <v>10</v>
      </c>
      <c r="F7248">
        <v>3181</v>
      </c>
      <c r="G7248">
        <v>2</v>
      </c>
      <c r="H7248">
        <v>1</v>
      </c>
      <c r="I7248">
        <v>1</v>
      </c>
      <c r="J7248">
        <v>162</v>
      </c>
      <c r="L7248" t="s">
        <v>7337</v>
      </c>
      <c r="M7248" t="s">
        <v>302</v>
      </c>
      <c r="N7248" t="s">
        <v>76</v>
      </c>
      <c r="O7248" s="6" t="str">
        <f>INDEX(lkp_Region,MATCH(tbl_Sales[[#This Row],[Suburb]],lkp_Suburb,0))</f>
        <v>Southern Metropolitan</v>
      </c>
      <c r="P7248" s="6">
        <f>MONTH(tbl_Sales[[#This Row],[Date]])</f>
        <v>3</v>
      </c>
      <c r="Q7248" s="6">
        <f>YEAR(tbl_Sales[[#This Row],[Date]])</f>
        <v>2017</v>
      </c>
    </row>
    <row r="7249" spans="1:17" x14ac:dyDescent="0.25">
      <c r="A7249" s="1">
        <v>42818</v>
      </c>
      <c r="B7249">
        <v>685000</v>
      </c>
      <c r="C7249" t="s">
        <v>13</v>
      </c>
      <c r="D7249" t="s">
        <v>12430</v>
      </c>
      <c r="E7249" t="s">
        <v>10</v>
      </c>
      <c r="F7249">
        <v>3182</v>
      </c>
      <c r="G7249">
        <v>2</v>
      </c>
      <c r="H7249">
        <v>2</v>
      </c>
      <c r="I7249">
        <v>2</v>
      </c>
      <c r="J7249">
        <v>0</v>
      </c>
      <c r="K7249">
        <v>1999</v>
      </c>
      <c r="L7249" t="s">
        <v>7338</v>
      </c>
      <c r="M7249" t="s">
        <v>156</v>
      </c>
      <c r="N7249" t="s">
        <v>26</v>
      </c>
      <c r="O7249" s="6" t="str">
        <f>INDEX(lkp_Region,MATCH(tbl_Sales[[#This Row],[Suburb]],lkp_Suburb,0))</f>
        <v>Southern Metropolitan</v>
      </c>
      <c r="P7249" s="6">
        <f>MONTH(tbl_Sales[[#This Row],[Date]])</f>
        <v>3</v>
      </c>
      <c r="Q7249" s="6">
        <f>YEAR(tbl_Sales[[#This Row],[Date]])</f>
        <v>2017</v>
      </c>
    </row>
    <row r="7250" spans="1:17" x14ac:dyDescent="0.25">
      <c r="A7250" s="1">
        <v>42818</v>
      </c>
      <c r="B7250">
        <v>1900000</v>
      </c>
      <c r="C7250" t="s">
        <v>2</v>
      </c>
      <c r="D7250" t="s">
        <v>12430</v>
      </c>
      <c r="E7250" t="s">
        <v>10</v>
      </c>
      <c r="F7250">
        <v>3206</v>
      </c>
      <c r="G7250">
        <v>3</v>
      </c>
      <c r="H7250">
        <v>1</v>
      </c>
      <c r="I7250">
        <v>0</v>
      </c>
      <c r="J7250">
        <v>209</v>
      </c>
      <c r="K7250">
        <v>1900</v>
      </c>
      <c r="L7250" t="s">
        <v>7339</v>
      </c>
      <c r="M7250" t="s">
        <v>113</v>
      </c>
      <c r="N7250" t="s">
        <v>26</v>
      </c>
      <c r="O7250" s="6" t="str">
        <f>INDEX(lkp_Region,MATCH(tbl_Sales[[#This Row],[Suburb]],lkp_Suburb,0))</f>
        <v>Southern Metropolitan</v>
      </c>
      <c r="P7250" s="6">
        <f>MONTH(tbl_Sales[[#This Row],[Date]])</f>
        <v>3</v>
      </c>
      <c r="Q7250" s="6">
        <f>YEAR(tbl_Sales[[#This Row],[Date]])</f>
        <v>2017</v>
      </c>
    </row>
    <row r="7251" spans="1:17" x14ac:dyDescent="0.25">
      <c r="A7251" s="1">
        <v>42818</v>
      </c>
      <c r="B7251">
        <v>1010000</v>
      </c>
      <c r="C7251" t="s">
        <v>2</v>
      </c>
      <c r="D7251" t="s">
        <v>12429</v>
      </c>
      <c r="E7251" t="s">
        <v>10</v>
      </c>
      <c r="F7251">
        <v>3058</v>
      </c>
      <c r="G7251">
        <v>3</v>
      </c>
      <c r="H7251">
        <v>2</v>
      </c>
      <c r="I7251">
        <v>1</v>
      </c>
      <c r="J7251">
        <v>278</v>
      </c>
      <c r="L7251" t="s">
        <v>7340</v>
      </c>
      <c r="M7251" t="s">
        <v>41</v>
      </c>
      <c r="N7251" t="s">
        <v>18</v>
      </c>
      <c r="O7251" s="6" t="str">
        <f>INDEX(lkp_Region,MATCH(tbl_Sales[[#This Row],[Suburb]],lkp_Suburb,0))</f>
        <v>Northern Metropolitan</v>
      </c>
      <c r="P7251" s="6">
        <f>MONTH(tbl_Sales[[#This Row],[Date]])</f>
        <v>3</v>
      </c>
      <c r="Q7251" s="6">
        <f>YEAR(tbl_Sales[[#This Row],[Date]])</f>
        <v>2017</v>
      </c>
    </row>
    <row r="7252" spans="1:17" x14ac:dyDescent="0.25">
      <c r="A7252" s="1">
        <v>42818</v>
      </c>
      <c r="B7252">
        <v>700000</v>
      </c>
      <c r="C7252" t="s">
        <v>51</v>
      </c>
      <c r="D7252" t="s">
        <v>12428</v>
      </c>
      <c r="E7252" t="s">
        <v>10</v>
      </c>
      <c r="F7252">
        <v>3042</v>
      </c>
      <c r="G7252">
        <v>3</v>
      </c>
      <c r="H7252">
        <v>2</v>
      </c>
      <c r="I7252">
        <v>2</v>
      </c>
      <c r="J7252">
        <v>239</v>
      </c>
      <c r="K7252">
        <v>2009</v>
      </c>
      <c r="L7252" t="s">
        <v>7341</v>
      </c>
      <c r="M7252" t="s">
        <v>330</v>
      </c>
      <c r="N7252" t="s">
        <v>49</v>
      </c>
      <c r="O7252" s="6" t="str">
        <f>INDEX(lkp_Region,MATCH(tbl_Sales[[#This Row],[Suburb]],lkp_Suburb,0))</f>
        <v>Western Metropolitan</v>
      </c>
      <c r="P7252" s="6">
        <f>MONTH(tbl_Sales[[#This Row],[Date]])</f>
        <v>3</v>
      </c>
      <c r="Q7252" s="6">
        <f>YEAR(tbl_Sales[[#This Row],[Date]])</f>
        <v>2017</v>
      </c>
    </row>
    <row r="7253" spans="1:17" x14ac:dyDescent="0.25">
      <c r="A7253" s="1">
        <v>42818</v>
      </c>
      <c r="B7253">
        <v>995000</v>
      </c>
      <c r="C7253" t="s">
        <v>51</v>
      </c>
      <c r="D7253" t="s">
        <v>12427</v>
      </c>
      <c r="E7253" t="s">
        <v>5</v>
      </c>
      <c r="F7253">
        <v>3041</v>
      </c>
      <c r="G7253">
        <v>4</v>
      </c>
      <c r="H7253">
        <v>3</v>
      </c>
      <c r="I7253">
        <v>1</v>
      </c>
      <c r="J7253">
        <v>260</v>
      </c>
      <c r="L7253" t="s">
        <v>7342</v>
      </c>
      <c r="M7253" t="s">
        <v>121</v>
      </c>
      <c r="N7253" t="s">
        <v>49</v>
      </c>
      <c r="O7253" s="6" t="str">
        <f>INDEX(lkp_Region,MATCH(tbl_Sales[[#This Row],[Suburb]],lkp_Suburb,0))</f>
        <v>Western Metropolitan</v>
      </c>
      <c r="P7253" s="6">
        <f>MONTH(tbl_Sales[[#This Row],[Date]])</f>
        <v>3</v>
      </c>
      <c r="Q7253" s="6">
        <f>YEAR(tbl_Sales[[#This Row],[Date]])</f>
        <v>2017</v>
      </c>
    </row>
    <row r="7254" spans="1:17" x14ac:dyDescent="0.25">
      <c r="A7254" s="1">
        <v>42818</v>
      </c>
      <c r="B7254">
        <v>1470000</v>
      </c>
      <c r="C7254" t="s">
        <v>2</v>
      </c>
      <c r="D7254" t="s">
        <v>12427</v>
      </c>
      <c r="E7254" t="s">
        <v>10</v>
      </c>
      <c r="F7254">
        <v>3040</v>
      </c>
      <c r="G7254">
        <v>3</v>
      </c>
      <c r="H7254">
        <v>1</v>
      </c>
      <c r="I7254">
        <v>1</v>
      </c>
      <c r="J7254">
        <v>687</v>
      </c>
      <c r="K7254">
        <v>2016</v>
      </c>
      <c r="L7254" t="s">
        <v>7343</v>
      </c>
      <c r="M7254" t="s">
        <v>47</v>
      </c>
      <c r="N7254" t="s">
        <v>49</v>
      </c>
      <c r="O7254" s="6" t="str">
        <f>INDEX(lkp_Region,MATCH(tbl_Sales[[#This Row],[Suburb]],lkp_Suburb,0))</f>
        <v>Western Metropolitan</v>
      </c>
      <c r="P7254" s="6">
        <f>MONTH(tbl_Sales[[#This Row],[Date]])</f>
        <v>3</v>
      </c>
      <c r="Q7254" s="6">
        <f>YEAR(tbl_Sales[[#This Row],[Date]])</f>
        <v>2017</v>
      </c>
    </row>
    <row r="7255" spans="1:17" x14ac:dyDescent="0.25">
      <c r="A7255" s="1">
        <v>42818</v>
      </c>
      <c r="B7255">
        <v>1670000</v>
      </c>
      <c r="C7255" t="s">
        <v>2</v>
      </c>
      <c r="D7255" t="s">
        <v>12427</v>
      </c>
      <c r="E7255" t="s">
        <v>10</v>
      </c>
      <c r="F7255">
        <v>3040</v>
      </c>
      <c r="G7255">
        <v>4</v>
      </c>
      <c r="H7255">
        <v>2</v>
      </c>
      <c r="I7255">
        <v>1</v>
      </c>
      <c r="J7255">
        <v>291</v>
      </c>
      <c r="K7255">
        <v>1920</v>
      </c>
      <c r="L7255" t="s">
        <v>7344</v>
      </c>
      <c r="M7255" t="s">
        <v>47</v>
      </c>
      <c r="N7255" t="s">
        <v>49</v>
      </c>
      <c r="O7255" s="6" t="str">
        <f>INDEX(lkp_Region,MATCH(tbl_Sales[[#This Row],[Suburb]],lkp_Suburb,0))</f>
        <v>Western Metropolitan</v>
      </c>
      <c r="P7255" s="6">
        <f>MONTH(tbl_Sales[[#This Row],[Date]])</f>
        <v>3</v>
      </c>
      <c r="Q7255" s="6">
        <f>YEAR(tbl_Sales[[#This Row],[Date]])</f>
        <v>2017</v>
      </c>
    </row>
    <row r="7256" spans="1:17" x14ac:dyDescent="0.25">
      <c r="A7256" s="1">
        <v>42818</v>
      </c>
      <c r="B7256">
        <v>782000</v>
      </c>
      <c r="C7256" t="s">
        <v>13</v>
      </c>
      <c r="D7256" t="s">
        <v>12428</v>
      </c>
      <c r="E7256" t="s">
        <v>10</v>
      </c>
      <c r="F7256">
        <v>3013</v>
      </c>
      <c r="G7256">
        <v>2</v>
      </c>
      <c r="H7256">
        <v>1</v>
      </c>
      <c r="I7256">
        <v>1</v>
      </c>
      <c r="J7256">
        <v>1555</v>
      </c>
      <c r="K7256">
        <v>2013</v>
      </c>
      <c r="L7256" t="s">
        <v>7345</v>
      </c>
      <c r="M7256" t="s">
        <v>65</v>
      </c>
      <c r="N7256" t="s">
        <v>21</v>
      </c>
      <c r="O7256" s="6" t="str">
        <f>INDEX(lkp_Region,MATCH(tbl_Sales[[#This Row],[Suburb]],lkp_Suburb,0))</f>
        <v>Western Metropolitan</v>
      </c>
      <c r="P7256" s="6">
        <f>MONTH(tbl_Sales[[#This Row],[Date]])</f>
        <v>3</v>
      </c>
      <c r="Q7256" s="6">
        <f>YEAR(tbl_Sales[[#This Row],[Date]])</f>
        <v>2017</v>
      </c>
    </row>
    <row r="7257" spans="1:17" x14ac:dyDescent="0.25">
      <c r="A7257" s="1">
        <v>42818</v>
      </c>
      <c r="B7257">
        <v>1300000</v>
      </c>
      <c r="C7257" t="s">
        <v>2</v>
      </c>
      <c r="D7257" t="s">
        <v>12423</v>
      </c>
      <c r="E7257" t="s">
        <v>10</v>
      </c>
      <c r="F7257">
        <v>3108</v>
      </c>
      <c r="G7257">
        <v>3</v>
      </c>
      <c r="H7257">
        <v>1</v>
      </c>
      <c r="I7257">
        <v>2</v>
      </c>
      <c r="J7257">
        <v>657</v>
      </c>
      <c r="L7257" t="s">
        <v>7346</v>
      </c>
      <c r="M7257" t="s">
        <v>126</v>
      </c>
      <c r="N7257" t="s">
        <v>128</v>
      </c>
      <c r="O7257" s="6" t="str">
        <f>INDEX(lkp_Region,MATCH(tbl_Sales[[#This Row],[Suburb]],lkp_Suburb,0))</f>
        <v>Eastern Metropolitan</v>
      </c>
      <c r="P7257" s="6">
        <f>MONTH(tbl_Sales[[#This Row],[Date]])</f>
        <v>3</v>
      </c>
      <c r="Q7257" s="6">
        <f>YEAR(tbl_Sales[[#This Row],[Date]])</f>
        <v>2017</v>
      </c>
    </row>
    <row r="7258" spans="1:17" x14ac:dyDescent="0.25">
      <c r="A7258" s="1">
        <v>42818</v>
      </c>
      <c r="B7258">
        <v>980000</v>
      </c>
      <c r="C7258" t="s">
        <v>2</v>
      </c>
      <c r="D7258" t="s">
        <v>12429</v>
      </c>
      <c r="E7258" t="s">
        <v>5</v>
      </c>
      <c r="F7258">
        <v>3189</v>
      </c>
      <c r="G7258">
        <v>3</v>
      </c>
      <c r="H7258">
        <v>1</v>
      </c>
      <c r="I7258">
        <v>2</v>
      </c>
      <c r="J7258">
        <v>623</v>
      </c>
      <c r="L7258" t="s">
        <v>7347</v>
      </c>
      <c r="M7258" t="s">
        <v>70</v>
      </c>
      <c r="N7258" t="s">
        <v>45</v>
      </c>
      <c r="O7258" s="6" t="str">
        <f>INDEX(lkp_Region,MATCH(tbl_Sales[[#This Row],[Suburb]],lkp_Suburb,0))</f>
        <v>Southern Metropolitan</v>
      </c>
      <c r="P7258" s="6">
        <f>MONTH(tbl_Sales[[#This Row],[Date]])</f>
        <v>3</v>
      </c>
      <c r="Q7258" s="6">
        <f>YEAR(tbl_Sales[[#This Row],[Date]])</f>
        <v>2017</v>
      </c>
    </row>
    <row r="7259" spans="1:17" x14ac:dyDescent="0.25">
      <c r="A7259" s="1">
        <v>42818</v>
      </c>
      <c r="B7259">
        <v>1100000</v>
      </c>
      <c r="C7259" t="s">
        <v>2</v>
      </c>
      <c r="D7259" t="s">
        <v>12424</v>
      </c>
      <c r="E7259" t="s">
        <v>5</v>
      </c>
      <c r="F7259">
        <v>3015</v>
      </c>
      <c r="G7259">
        <v>3</v>
      </c>
      <c r="H7259">
        <v>2</v>
      </c>
      <c r="I7259">
        <v>1</v>
      </c>
      <c r="J7259">
        <v>293</v>
      </c>
      <c r="L7259" t="s">
        <v>7348</v>
      </c>
      <c r="M7259" t="s">
        <v>133</v>
      </c>
      <c r="N7259" t="s">
        <v>69</v>
      </c>
      <c r="O7259" s="6" t="str">
        <f>INDEX(lkp_Region,MATCH(tbl_Sales[[#This Row],[Suburb]],lkp_Suburb,0))</f>
        <v>Western Metropolitan</v>
      </c>
      <c r="P7259" s="6">
        <f>MONTH(tbl_Sales[[#This Row],[Date]])</f>
        <v>3</v>
      </c>
      <c r="Q7259" s="6">
        <f>YEAR(tbl_Sales[[#This Row],[Date]])</f>
        <v>2017</v>
      </c>
    </row>
    <row r="7260" spans="1:17" x14ac:dyDescent="0.25">
      <c r="A7260" s="1">
        <v>42818</v>
      </c>
      <c r="B7260">
        <v>586000</v>
      </c>
      <c r="C7260" t="s">
        <v>13</v>
      </c>
      <c r="D7260" t="s">
        <v>12428</v>
      </c>
      <c r="E7260" t="s">
        <v>10</v>
      </c>
      <c r="F7260">
        <v>3163</v>
      </c>
      <c r="G7260">
        <v>2</v>
      </c>
      <c r="H7260">
        <v>1</v>
      </c>
      <c r="I7260">
        <v>1</v>
      </c>
      <c r="J7260">
        <v>898</v>
      </c>
      <c r="K7260">
        <v>1970</v>
      </c>
      <c r="L7260" t="s">
        <v>7349</v>
      </c>
      <c r="M7260" t="s">
        <v>201</v>
      </c>
      <c r="N7260" t="s">
        <v>57</v>
      </c>
      <c r="O7260" s="6" t="str">
        <f>INDEX(lkp_Region,MATCH(tbl_Sales[[#This Row],[Suburb]],lkp_Suburb,0))</f>
        <v>Southern Metropolitan</v>
      </c>
      <c r="P7260" s="6">
        <f>MONTH(tbl_Sales[[#This Row],[Date]])</f>
        <v>3</v>
      </c>
      <c r="Q7260" s="6">
        <f>YEAR(tbl_Sales[[#This Row],[Date]])</f>
        <v>2017</v>
      </c>
    </row>
    <row r="7261" spans="1:17" x14ac:dyDescent="0.25">
      <c r="A7261" s="1">
        <v>42818</v>
      </c>
      <c r="B7261">
        <v>730000</v>
      </c>
      <c r="C7261" t="s">
        <v>2</v>
      </c>
      <c r="D7261" t="s">
        <v>12428</v>
      </c>
      <c r="E7261" t="s">
        <v>10</v>
      </c>
      <c r="F7261">
        <v>3020</v>
      </c>
      <c r="G7261">
        <v>3</v>
      </c>
      <c r="H7261">
        <v>2</v>
      </c>
      <c r="I7261">
        <v>3</v>
      </c>
      <c r="J7261">
        <v>628</v>
      </c>
      <c r="K7261">
        <v>1960</v>
      </c>
      <c r="L7261" t="s">
        <v>7350</v>
      </c>
      <c r="M7261" t="s">
        <v>0</v>
      </c>
      <c r="N7261" t="s">
        <v>3</v>
      </c>
      <c r="O7261" s="6" t="str">
        <f>INDEX(lkp_Region,MATCH(tbl_Sales[[#This Row],[Suburb]],lkp_Suburb,0))</f>
        <v>Western Metropolitan</v>
      </c>
      <c r="P7261" s="6">
        <f>MONTH(tbl_Sales[[#This Row],[Date]])</f>
        <v>3</v>
      </c>
      <c r="Q7261" s="6">
        <f>YEAR(tbl_Sales[[#This Row],[Date]])</f>
        <v>2017</v>
      </c>
    </row>
    <row r="7262" spans="1:17" x14ac:dyDescent="0.25">
      <c r="A7262" s="1">
        <v>42818</v>
      </c>
      <c r="B7262">
        <v>840000</v>
      </c>
      <c r="C7262" t="s">
        <v>13</v>
      </c>
      <c r="D7262" t="s">
        <v>12428</v>
      </c>
      <c r="E7262" t="s">
        <v>5</v>
      </c>
      <c r="F7262">
        <v>3122</v>
      </c>
      <c r="G7262">
        <v>3</v>
      </c>
      <c r="H7262">
        <v>2</v>
      </c>
      <c r="I7262">
        <v>2</v>
      </c>
      <c r="J7262">
        <v>0</v>
      </c>
      <c r="K7262">
        <v>2014</v>
      </c>
      <c r="L7262" t="s">
        <v>7351</v>
      </c>
      <c r="M7262" t="s">
        <v>461</v>
      </c>
      <c r="N7262" t="s">
        <v>101</v>
      </c>
      <c r="O7262" s="6" t="str">
        <f>INDEX(lkp_Region,MATCH(tbl_Sales[[#This Row],[Suburb]],lkp_Suburb,0))</f>
        <v>Southern Metropolitan</v>
      </c>
      <c r="P7262" s="6">
        <f>MONTH(tbl_Sales[[#This Row],[Date]])</f>
        <v>3</v>
      </c>
      <c r="Q7262" s="6">
        <f>YEAR(tbl_Sales[[#This Row],[Date]])</f>
        <v>2017</v>
      </c>
    </row>
    <row r="7263" spans="1:17" x14ac:dyDescent="0.25">
      <c r="A7263" s="1">
        <v>42818</v>
      </c>
      <c r="B7263">
        <v>1350000</v>
      </c>
      <c r="C7263" t="s">
        <v>2</v>
      </c>
      <c r="D7263" t="s">
        <v>12427</v>
      </c>
      <c r="E7263" t="s">
        <v>5</v>
      </c>
      <c r="F7263">
        <v>3104</v>
      </c>
      <c r="G7263">
        <v>2</v>
      </c>
      <c r="H7263">
        <v>1</v>
      </c>
      <c r="I7263">
        <v>2</v>
      </c>
      <c r="J7263">
        <v>467</v>
      </c>
      <c r="L7263" t="s">
        <v>7352</v>
      </c>
      <c r="M7263" t="s">
        <v>99</v>
      </c>
      <c r="N7263" t="s">
        <v>101</v>
      </c>
      <c r="O7263" s="6" t="str">
        <f>INDEX(lkp_Region,MATCH(tbl_Sales[[#This Row],[Suburb]],lkp_Suburb,0))</f>
        <v>Southern Metropolitan</v>
      </c>
      <c r="P7263" s="6">
        <f>MONTH(tbl_Sales[[#This Row],[Date]])</f>
        <v>3</v>
      </c>
      <c r="Q7263" s="6">
        <f>YEAR(tbl_Sales[[#This Row],[Date]])</f>
        <v>2017</v>
      </c>
    </row>
    <row r="7264" spans="1:17" x14ac:dyDescent="0.25">
      <c r="A7264" s="1">
        <v>42818</v>
      </c>
      <c r="B7264">
        <v>1450000</v>
      </c>
      <c r="C7264" t="s">
        <v>2</v>
      </c>
      <c r="D7264" t="s">
        <v>12429</v>
      </c>
      <c r="E7264" t="s">
        <v>5</v>
      </c>
      <c r="F7264">
        <v>3104</v>
      </c>
      <c r="G7264">
        <v>3</v>
      </c>
      <c r="H7264">
        <v>1</v>
      </c>
      <c r="I7264">
        <v>2</v>
      </c>
      <c r="J7264">
        <v>665</v>
      </c>
      <c r="K7264">
        <v>1950</v>
      </c>
      <c r="L7264" t="s">
        <v>7353</v>
      </c>
      <c r="M7264" t="s">
        <v>99</v>
      </c>
      <c r="N7264" t="s">
        <v>101</v>
      </c>
      <c r="O7264" s="6" t="str">
        <f>INDEX(lkp_Region,MATCH(tbl_Sales[[#This Row],[Suburb]],lkp_Suburb,0))</f>
        <v>Southern Metropolitan</v>
      </c>
      <c r="P7264" s="6">
        <f>MONTH(tbl_Sales[[#This Row],[Date]])</f>
        <v>3</v>
      </c>
      <c r="Q7264" s="6">
        <f>YEAR(tbl_Sales[[#This Row],[Date]])</f>
        <v>2017</v>
      </c>
    </row>
    <row r="7265" spans="1:17" x14ac:dyDescent="0.25">
      <c r="A7265" s="1">
        <v>42818</v>
      </c>
      <c r="B7265">
        <v>1800000</v>
      </c>
      <c r="C7265" t="s">
        <v>2</v>
      </c>
      <c r="D7265" t="s">
        <v>12429</v>
      </c>
      <c r="E7265" t="s">
        <v>10</v>
      </c>
      <c r="F7265">
        <v>3147</v>
      </c>
      <c r="G7265">
        <v>4</v>
      </c>
      <c r="H7265">
        <v>2</v>
      </c>
      <c r="I7265">
        <v>4</v>
      </c>
      <c r="J7265">
        <v>749</v>
      </c>
      <c r="K7265">
        <v>1950</v>
      </c>
      <c r="L7265" t="s">
        <v>7354</v>
      </c>
      <c r="M7265" t="s">
        <v>206</v>
      </c>
      <c r="N7265" t="s">
        <v>101</v>
      </c>
      <c r="O7265" s="6" t="str">
        <f>INDEX(lkp_Region,MATCH(tbl_Sales[[#This Row],[Suburb]],lkp_Suburb,0))</f>
        <v>Southern Metropolitan</v>
      </c>
      <c r="P7265" s="6">
        <f>MONTH(tbl_Sales[[#This Row],[Date]])</f>
        <v>3</v>
      </c>
      <c r="Q7265" s="6">
        <f>YEAR(tbl_Sales[[#This Row],[Date]])</f>
        <v>2017</v>
      </c>
    </row>
    <row r="7266" spans="1:17" x14ac:dyDescent="0.25">
      <c r="A7266" s="1">
        <v>42818</v>
      </c>
      <c r="B7266">
        <v>3310000</v>
      </c>
      <c r="C7266" t="s">
        <v>2</v>
      </c>
      <c r="D7266" t="s">
        <v>12433</v>
      </c>
      <c r="E7266" t="s">
        <v>10</v>
      </c>
      <c r="F7266">
        <v>3123</v>
      </c>
      <c r="G7266">
        <v>4</v>
      </c>
      <c r="H7266">
        <v>2</v>
      </c>
      <c r="I7266">
        <v>3</v>
      </c>
      <c r="J7266">
        <v>762</v>
      </c>
      <c r="L7266" t="s">
        <v>7355</v>
      </c>
      <c r="M7266" t="s">
        <v>230</v>
      </c>
      <c r="N7266" t="s">
        <v>101</v>
      </c>
      <c r="O7266" s="6" t="str">
        <f>INDEX(lkp_Region,MATCH(tbl_Sales[[#This Row],[Suburb]],lkp_Suburb,0))</f>
        <v>Southern Metropolitan</v>
      </c>
      <c r="P7266" s="6">
        <f>MONTH(tbl_Sales[[#This Row],[Date]])</f>
        <v>3</v>
      </c>
      <c r="Q7266" s="6">
        <f>YEAR(tbl_Sales[[#This Row],[Date]])</f>
        <v>2017</v>
      </c>
    </row>
    <row r="7267" spans="1:17" x14ac:dyDescent="0.25">
      <c r="A7267" s="1">
        <v>42818</v>
      </c>
      <c r="B7267">
        <v>808000</v>
      </c>
      <c r="C7267" t="s">
        <v>2</v>
      </c>
      <c r="D7267" t="s">
        <v>12423</v>
      </c>
      <c r="E7267" t="s">
        <v>10</v>
      </c>
      <c r="F7267">
        <v>3081</v>
      </c>
      <c r="G7267">
        <v>3</v>
      </c>
      <c r="H7267">
        <v>1</v>
      </c>
      <c r="I7267">
        <v>0</v>
      </c>
      <c r="J7267">
        <v>649</v>
      </c>
      <c r="L7267" t="s">
        <v>7356</v>
      </c>
      <c r="M7267" t="s">
        <v>148</v>
      </c>
      <c r="N7267" t="s">
        <v>150</v>
      </c>
      <c r="O7267" s="6" t="str">
        <f>INDEX(lkp_Region,MATCH(tbl_Sales[[#This Row],[Suburb]],lkp_Suburb,0))</f>
        <v>Eastern Metropolitan</v>
      </c>
      <c r="P7267" s="6">
        <f>MONTH(tbl_Sales[[#This Row],[Date]])</f>
        <v>3</v>
      </c>
      <c r="Q7267" s="6">
        <f>YEAR(tbl_Sales[[#This Row],[Date]])</f>
        <v>2017</v>
      </c>
    </row>
    <row r="7268" spans="1:17" x14ac:dyDescent="0.25">
      <c r="A7268" s="1">
        <v>42819</v>
      </c>
      <c r="B7268">
        <v>1130000</v>
      </c>
      <c r="C7268" t="s">
        <v>2</v>
      </c>
      <c r="D7268" t="s">
        <v>12427</v>
      </c>
      <c r="E7268" t="s">
        <v>10</v>
      </c>
      <c r="F7268">
        <v>3121</v>
      </c>
      <c r="G7268">
        <v>2</v>
      </c>
      <c r="H7268">
        <v>2</v>
      </c>
      <c r="I7268">
        <v>3</v>
      </c>
      <c r="J7268">
        <v>114</v>
      </c>
      <c r="L7268" t="s">
        <v>7357</v>
      </c>
      <c r="M7268" t="s">
        <v>6</v>
      </c>
      <c r="N7268" t="s">
        <v>8</v>
      </c>
      <c r="O7268" s="6" t="str">
        <f>INDEX(lkp_Region,MATCH(tbl_Sales[[#This Row],[Suburb]],lkp_Suburb,0))</f>
        <v>Northern Metropolitan</v>
      </c>
      <c r="P7268" s="6">
        <f>MONTH(tbl_Sales[[#This Row],[Date]])</f>
        <v>3</v>
      </c>
      <c r="Q7268" s="6">
        <f>YEAR(tbl_Sales[[#This Row],[Date]])</f>
        <v>2017</v>
      </c>
    </row>
    <row r="7269" spans="1:17" x14ac:dyDescent="0.25">
      <c r="A7269" s="1">
        <v>42819</v>
      </c>
      <c r="B7269">
        <v>1230000</v>
      </c>
      <c r="C7269" t="s">
        <v>2</v>
      </c>
      <c r="D7269" t="s">
        <v>12429</v>
      </c>
      <c r="E7269" t="s">
        <v>10</v>
      </c>
      <c r="F7269">
        <v>3066</v>
      </c>
      <c r="G7269">
        <v>2</v>
      </c>
      <c r="H7269">
        <v>2</v>
      </c>
      <c r="I7269">
        <v>1</v>
      </c>
      <c r="J7269">
        <v>0</v>
      </c>
      <c r="K7269">
        <v>1920</v>
      </c>
      <c r="L7269" t="s">
        <v>7358</v>
      </c>
      <c r="M7269" t="s">
        <v>216</v>
      </c>
      <c r="N7269" t="s">
        <v>8</v>
      </c>
      <c r="O7269" s="6" t="str">
        <f>INDEX(lkp_Region,MATCH(tbl_Sales[[#This Row],[Suburb]],lkp_Suburb,0))</f>
        <v>Northern Metropolitan</v>
      </c>
      <c r="P7269" s="6">
        <f>MONTH(tbl_Sales[[#This Row],[Date]])</f>
        <v>3</v>
      </c>
      <c r="Q7269" s="6">
        <f>YEAR(tbl_Sales[[#This Row],[Date]])</f>
        <v>2017</v>
      </c>
    </row>
    <row r="7270" spans="1:17" x14ac:dyDescent="0.25">
      <c r="A7270" s="1">
        <v>42819</v>
      </c>
      <c r="B7270">
        <v>790000</v>
      </c>
      <c r="C7270" t="s">
        <v>13</v>
      </c>
      <c r="D7270" t="s">
        <v>12423</v>
      </c>
      <c r="E7270" t="s">
        <v>10</v>
      </c>
      <c r="F7270">
        <v>3128</v>
      </c>
      <c r="G7270">
        <v>2</v>
      </c>
      <c r="H7270">
        <v>1</v>
      </c>
      <c r="I7270">
        <v>1</v>
      </c>
      <c r="J7270">
        <v>195</v>
      </c>
      <c r="L7270" t="s">
        <v>7359</v>
      </c>
      <c r="M7270" t="s">
        <v>151</v>
      </c>
      <c r="N7270" t="s">
        <v>14</v>
      </c>
      <c r="O7270" s="6" t="str">
        <f>INDEX(lkp_Region,MATCH(tbl_Sales[[#This Row],[Suburb]],lkp_Suburb,0))</f>
        <v>Eastern Metropolitan</v>
      </c>
      <c r="P7270" s="6">
        <f>MONTH(tbl_Sales[[#This Row],[Date]])</f>
        <v>3</v>
      </c>
      <c r="Q7270" s="6">
        <f>YEAR(tbl_Sales[[#This Row],[Date]])</f>
        <v>2017</v>
      </c>
    </row>
    <row r="7271" spans="1:17" x14ac:dyDescent="0.25">
      <c r="A7271" s="1">
        <v>42819</v>
      </c>
      <c r="B7271">
        <v>369000</v>
      </c>
      <c r="C7271" t="s">
        <v>13</v>
      </c>
      <c r="D7271" t="s">
        <v>12428</v>
      </c>
      <c r="E7271" t="s">
        <v>10</v>
      </c>
      <c r="F7271">
        <v>3184</v>
      </c>
      <c r="G7271">
        <v>1</v>
      </c>
      <c r="H7271">
        <v>1</v>
      </c>
      <c r="I7271">
        <v>1</v>
      </c>
      <c r="J7271">
        <v>1547</v>
      </c>
      <c r="K7271">
        <v>1970</v>
      </c>
      <c r="L7271" t="s">
        <v>7360</v>
      </c>
      <c r="M7271" t="s">
        <v>58</v>
      </c>
      <c r="N7271" t="s">
        <v>26</v>
      </c>
      <c r="O7271" s="6" t="str">
        <f>INDEX(lkp_Region,MATCH(tbl_Sales[[#This Row],[Suburb]],lkp_Suburb,0))</f>
        <v>Southern Metropolitan</v>
      </c>
      <c r="P7271" s="6">
        <f>MONTH(tbl_Sales[[#This Row],[Date]])</f>
        <v>3</v>
      </c>
      <c r="Q7271" s="6">
        <f>YEAR(tbl_Sales[[#This Row],[Date]])</f>
        <v>2017</v>
      </c>
    </row>
    <row r="7272" spans="1:17" x14ac:dyDescent="0.25">
      <c r="A7272" s="1">
        <v>42819</v>
      </c>
      <c r="B7272">
        <v>1561000</v>
      </c>
      <c r="C7272" t="s">
        <v>2</v>
      </c>
      <c r="D7272" t="s">
        <v>12432</v>
      </c>
      <c r="E7272" t="s">
        <v>10</v>
      </c>
      <c r="F7272">
        <v>3184</v>
      </c>
      <c r="G7272">
        <v>3</v>
      </c>
      <c r="H7272">
        <v>2</v>
      </c>
      <c r="I7272">
        <v>0</v>
      </c>
      <c r="J7272">
        <v>218</v>
      </c>
      <c r="L7272" t="s">
        <v>7361</v>
      </c>
      <c r="M7272" t="s">
        <v>58</v>
      </c>
      <c r="N7272" t="s">
        <v>26</v>
      </c>
      <c r="O7272" s="6" t="str">
        <f>INDEX(lkp_Region,MATCH(tbl_Sales[[#This Row],[Suburb]],lkp_Suburb,0))</f>
        <v>Southern Metropolitan</v>
      </c>
      <c r="P7272" s="6">
        <f>MONTH(tbl_Sales[[#This Row],[Date]])</f>
        <v>3</v>
      </c>
      <c r="Q7272" s="6">
        <f>YEAR(tbl_Sales[[#This Row],[Date]])</f>
        <v>2017</v>
      </c>
    </row>
    <row r="7273" spans="1:17" x14ac:dyDescent="0.25">
      <c r="A7273" s="1">
        <v>42819</v>
      </c>
      <c r="B7273">
        <v>820000</v>
      </c>
      <c r="C7273" t="s">
        <v>2</v>
      </c>
      <c r="D7273" t="s">
        <v>12428</v>
      </c>
      <c r="E7273" t="s">
        <v>5</v>
      </c>
      <c r="F7273">
        <v>3058</v>
      </c>
      <c r="G7273">
        <v>4</v>
      </c>
      <c r="H7273">
        <v>1</v>
      </c>
      <c r="I7273">
        <v>3</v>
      </c>
      <c r="J7273">
        <v>498</v>
      </c>
      <c r="L7273" t="s">
        <v>7362</v>
      </c>
      <c r="M7273" t="s">
        <v>499</v>
      </c>
      <c r="N7273" t="s">
        <v>18</v>
      </c>
      <c r="O7273" s="6" t="str">
        <f>INDEX(lkp_Region,MATCH(tbl_Sales[[#This Row],[Suburb]],lkp_Suburb,0))</f>
        <v>Northern Metropolitan</v>
      </c>
      <c r="P7273" s="6">
        <f>MONTH(tbl_Sales[[#This Row],[Date]])</f>
        <v>3</v>
      </c>
      <c r="Q7273" s="6">
        <f>YEAR(tbl_Sales[[#This Row],[Date]])</f>
        <v>2017</v>
      </c>
    </row>
    <row r="7274" spans="1:17" x14ac:dyDescent="0.25">
      <c r="A7274" s="1">
        <v>42819</v>
      </c>
      <c r="B7274">
        <v>1025000</v>
      </c>
      <c r="C7274" t="s">
        <v>2</v>
      </c>
      <c r="D7274" t="s">
        <v>12429</v>
      </c>
      <c r="E7274" t="s">
        <v>5</v>
      </c>
      <c r="F7274">
        <v>3058</v>
      </c>
      <c r="G7274">
        <v>3</v>
      </c>
      <c r="H7274">
        <v>1</v>
      </c>
      <c r="I7274">
        <v>3</v>
      </c>
      <c r="J7274">
        <v>336</v>
      </c>
      <c r="K7274">
        <v>1950</v>
      </c>
      <c r="L7274" t="s">
        <v>7363</v>
      </c>
      <c r="M7274" t="s">
        <v>41</v>
      </c>
      <c r="N7274" t="s">
        <v>18</v>
      </c>
      <c r="O7274" s="6" t="str">
        <f>INDEX(lkp_Region,MATCH(tbl_Sales[[#This Row],[Suburb]],lkp_Suburb,0))</f>
        <v>Northern Metropolitan</v>
      </c>
      <c r="P7274" s="6">
        <f>MONTH(tbl_Sales[[#This Row],[Date]])</f>
        <v>3</v>
      </c>
      <c r="Q7274" s="6">
        <f>YEAR(tbl_Sales[[#This Row],[Date]])</f>
        <v>2017</v>
      </c>
    </row>
    <row r="7275" spans="1:17" x14ac:dyDescent="0.25">
      <c r="A7275" s="1">
        <v>42819</v>
      </c>
      <c r="B7275">
        <v>1300000</v>
      </c>
      <c r="C7275" t="s">
        <v>51</v>
      </c>
      <c r="D7275" t="s">
        <v>12423</v>
      </c>
      <c r="E7275" t="s">
        <v>5</v>
      </c>
      <c r="F7275">
        <v>3040</v>
      </c>
      <c r="G7275">
        <v>3</v>
      </c>
      <c r="H7275">
        <v>3</v>
      </c>
      <c r="I7275">
        <v>1</v>
      </c>
      <c r="J7275">
        <v>593</v>
      </c>
      <c r="K7275">
        <v>2016</v>
      </c>
      <c r="L7275" t="s">
        <v>7364</v>
      </c>
      <c r="M7275" t="s">
        <v>190</v>
      </c>
      <c r="N7275" t="s">
        <v>49</v>
      </c>
      <c r="O7275" s="6" t="str">
        <f>INDEX(lkp_Region,MATCH(tbl_Sales[[#This Row],[Suburb]],lkp_Suburb,0))</f>
        <v>Western Metropolitan</v>
      </c>
      <c r="P7275" s="6">
        <f>MONTH(tbl_Sales[[#This Row],[Date]])</f>
        <v>3</v>
      </c>
      <c r="Q7275" s="6">
        <f>YEAR(tbl_Sales[[#This Row],[Date]])</f>
        <v>2017</v>
      </c>
    </row>
    <row r="7276" spans="1:17" x14ac:dyDescent="0.25">
      <c r="A7276" s="1">
        <v>42819</v>
      </c>
      <c r="B7276">
        <v>545000</v>
      </c>
      <c r="C7276" t="s">
        <v>13</v>
      </c>
      <c r="D7276" t="s">
        <v>12427</v>
      </c>
      <c r="E7276" t="s">
        <v>5</v>
      </c>
      <c r="F7276">
        <v>3012</v>
      </c>
      <c r="G7276">
        <v>2</v>
      </c>
      <c r="H7276">
        <v>1</v>
      </c>
      <c r="I7276">
        <v>1</v>
      </c>
      <c r="J7276">
        <v>154</v>
      </c>
      <c r="K7276">
        <v>2005</v>
      </c>
      <c r="L7276" t="s">
        <v>7365</v>
      </c>
      <c r="M7276" t="s">
        <v>53</v>
      </c>
      <c r="N7276" t="s">
        <v>21</v>
      </c>
      <c r="O7276" s="6" t="str">
        <f>INDEX(lkp_Region,MATCH(tbl_Sales[[#This Row],[Suburb]],lkp_Suburb,0))</f>
        <v>Western Metropolitan</v>
      </c>
      <c r="P7276" s="6">
        <f>MONTH(tbl_Sales[[#This Row],[Date]])</f>
        <v>3</v>
      </c>
      <c r="Q7276" s="6">
        <f>YEAR(tbl_Sales[[#This Row],[Date]])</f>
        <v>2017</v>
      </c>
    </row>
    <row r="7277" spans="1:17" x14ac:dyDescent="0.25">
      <c r="A7277" s="1">
        <v>42819</v>
      </c>
      <c r="B7277">
        <v>787000</v>
      </c>
      <c r="C7277" t="s">
        <v>13</v>
      </c>
      <c r="D7277" t="s">
        <v>12423</v>
      </c>
      <c r="E7277" t="s">
        <v>10</v>
      </c>
      <c r="F7277">
        <v>3105</v>
      </c>
      <c r="G7277">
        <v>3</v>
      </c>
      <c r="H7277">
        <v>1</v>
      </c>
      <c r="I7277">
        <v>2</v>
      </c>
      <c r="J7277">
        <v>306</v>
      </c>
      <c r="K7277">
        <v>1985</v>
      </c>
      <c r="L7277" t="s">
        <v>7366</v>
      </c>
      <c r="M7277" t="s">
        <v>507</v>
      </c>
      <c r="N7277" t="s">
        <v>128</v>
      </c>
      <c r="O7277" s="6" t="str">
        <f>INDEX(lkp_Region,MATCH(tbl_Sales[[#This Row],[Suburb]],lkp_Suburb,0))</f>
        <v>Eastern Metropolitan</v>
      </c>
      <c r="P7277" s="6">
        <f>MONTH(tbl_Sales[[#This Row],[Date]])</f>
        <v>3</v>
      </c>
      <c r="Q7277" s="6">
        <f>YEAR(tbl_Sales[[#This Row],[Date]])</f>
        <v>2017</v>
      </c>
    </row>
    <row r="7278" spans="1:17" x14ac:dyDescent="0.25">
      <c r="A7278" s="1">
        <v>42819</v>
      </c>
      <c r="B7278">
        <v>1750000</v>
      </c>
      <c r="C7278" t="s">
        <v>2</v>
      </c>
      <c r="D7278" t="s">
        <v>12425</v>
      </c>
      <c r="E7278" t="s">
        <v>10</v>
      </c>
      <c r="F7278">
        <v>3104</v>
      </c>
      <c r="G7278">
        <v>4</v>
      </c>
      <c r="H7278">
        <v>2</v>
      </c>
      <c r="I7278">
        <v>2</v>
      </c>
      <c r="J7278">
        <v>673</v>
      </c>
      <c r="K7278">
        <v>1960</v>
      </c>
      <c r="L7278" t="s">
        <v>7367</v>
      </c>
      <c r="M7278" t="s">
        <v>99</v>
      </c>
      <c r="N7278" t="s">
        <v>101</v>
      </c>
      <c r="O7278" s="6" t="str">
        <f>INDEX(lkp_Region,MATCH(tbl_Sales[[#This Row],[Suburb]],lkp_Suburb,0))</f>
        <v>Southern Metropolitan</v>
      </c>
      <c r="P7278" s="6">
        <f>MONTH(tbl_Sales[[#This Row],[Date]])</f>
        <v>3</v>
      </c>
      <c r="Q7278" s="6">
        <f>YEAR(tbl_Sales[[#This Row],[Date]])</f>
        <v>2017</v>
      </c>
    </row>
    <row r="7279" spans="1:17" x14ac:dyDescent="0.25">
      <c r="A7279" s="1">
        <v>42820</v>
      </c>
      <c r="B7279">
        <v>1510000</v>
      </c>
      <c r="C7279" t="s">
        <v>2</v>
      </c>
      <c r="D7279" t="s">
        <v>12427</v>
      </c>
      <c r="E7279" t="s">
        <v>5</v>
      </c>
      <c r="F7279">
        <v>3121</v>
      </c>
      <c r="G7279">
        <v>4</v>
      </c>
      <c r="H7279">
        <v>2</v>
      </c>
      <c r="I7279">
        <v>0</v>
      </c>
      <c r="J7279">
        <v>0</v>
      </c>
      <c r="K7279">
        <v>1900</v>
      </c>
      <c r="L7279" t="s">
        <v>7368</v>
      </c>
      <c r="M7279" t="s">
        <v>6</v>
      </c>
      <c r="N7279" t="s">
        <v>8</v>
      </c>
      <c r="O7279" s="6" t="str">
        <f>INDEX(lkp_Region,MATCH(tbl_Sales[[#This Row],[Suburb]],lkp_Suburb,0))</f>
        <v>Northern Metropolitan</v>
      </c>
      <c r="P7279" s="6">
        <f>MONTH(tbl_Sales[[#This Row],[Date]])</f>
        <v>3</v>
      </c>
      <c r="Q7279" s="6">
        <f>YEAR(tbl_Sales[[#This Row],[Date]])</f>
        <v>2017</v>
      </c>
    </row>
    <row r="7280" spans="1:17" x14ac:dyDescent="0.25">
      <c r="A7280" s="1">
        <v>42820</v>
      </c>
      <c r="B7280">
        <v>2956000</v>
      </c>
      <c r="C7280" t="s">
        <v>2</v>
      </c>
      <c r="D7280" t="s">
        <v>12427</v>
      </c>
      <c r="E7280" t="s">
        <v>10</v>
      </c>
      <c r="F7280">
        <v>3206</v>
      </c>
      <c r="G7280">
        <v>3</v>
      </c>
      <c r="H7280">
        <v>2</v>
      </c>
      <c r="I7280">
        <v>0</v>
      </c>
      <c r="J7280">
        <v>300</v>
      </c>
      <c r="L7280" t="s">
        <v>7369</v>
      </c>
      <c r="M7280" t="s">
        <v>474</v>
      </c>
      <c r="N7280" t="s">
        <v>26</v>
      </c>
      <c r="O7280" s="6" t="str">
        <f>INDEX(lkp_Region,MATCH(tbl_Sales[[#This Row],[Suburb]],lkp_Suburb,0))</f>
        <v>Southern Metropolitan</v>
      </c>
      <c r="P7280" s="6">
        <f>MONTH(tbl_Sales[[#This Row],[Date]])</f>
        <v>3</v>
      </c>
      <c r="Q7280" s="6">
        <f>YEAR(tbl_Sales[[#This Row],[Date]])</f>
        <v>2017</v>
      </c>
    </row>
    <row r="7281" spans="1:17" x14ac:dyDescent="0.25">
      <c r="A7281" s="1">
        <v>42820</v>
      </c>
      <c r="B7281">
        <v>1370000</v>
      </c>
      <c r="C7281" t="s">
        <v>2</v>
      </c>
      <c r="D7281" t="s">
        <v>12427</v>
      </c>
      <c r="E7281" t="s">
        <v>10</v>
      </c>
      <c r="F7281">
        <v>3058</v>
      </c>
      <c r="G7281">
        <v>3</v>
      </c>
      <c r="H7281">
        <v>1</v>
      </c>
      <c r="I7281">
        <v>1</v>
      </c>
      <c r="J7281">
        <v>233</v>
      </c>
      <c r="K7281">
        <v>1890</v>
      </c>
      <c r="L7281" t="s">
        <v>7370</v>
      </c>
      <c r="M7281" t="s">
        <v>41</v>
      </c>
      <c r="N7281" t="s">
        <v>18</v>
      </c>
      <c r="O7281" s="6" t="str">
        <f>INDEX(lkp_Region,MATCH(tbl_Sales[[#This Row],[Suburb]],lkp_Suburb,0))</f>
        <v>Northern Metropolitan</v>
      </c>
      <c r="P7281" s="6">
        <f>MONTH(tbl_Sales[[#This Row],[Date]])</f>
        <v>3</v>
      </c>
      <c r="Q7281" s="6">
        <f>YEAR(tbl_Sales[[#This Row],[Date]])</f>
        <v>2017</v>
      </c>
    </row>
    <row r="7282" spans="1:17" x14ac:dyDescent="0.25">
      <c r="A7282" s="1">
        <v>42820</v>
      </c>
      <c r="B7282">
        <v>1235000</v>
      </c>
      <c r="C7282" t="s">
        <v>2</v>
      </c>
      <c r="D7282" t="s">
        <v>12428</v>
      </c>
      <c r="E7282" t="s">
        <v>10</v>
      </c>
      <c r="F7282">
        <v>3042</v>
      </c>
      <c r="G7282">
        <v>3</v>
      </c>
      <c r="H7282">
        <v>2</v>
      </c>
      <c r="I7282">
        <v>1</v>
      </c>
      <c r="J7282">
        <v>0</v>
      </c>
      <c r="K7282">
        <v>2009</v>
      </c>
      <c r="L7282" t="s">
        <v>7371</v>
      </c>
      <c r="M7282" t="s">
        <v>86</v>
      </c>
      <c r="N7282" t="s">
        <v>49</v>
      </c>
      <c r="O7282" s="6" t="str">
        <f>INDEX(lkp_Region,MATCH(tbl_Sales[[#This Row],[Suburb]],lkp_Suburb,0))</f>
        <v>Western Metropolitan</v>
      </c>
      <c r="P7282" s="6">
        <f>MONTH(tbl_Sales[[#This Row],[Date]])</f>
        <v>3</v>
      </c>
      <c r="Q7282" s="6">
        <f>YEAR(tbl_Sales[[#This Row],[Date]])</f>
        <v>2017</v>
      </c>
    </row>
    <row r="7283" spans="1:17" x14ac:dyDescent="0.25">
      <c r="A7283" s="1">
        <v>42820</v>
      </c>
      <c r="B7283">
        <v>580000</v>
      </c>
      <c r="C7283" t="s">
        <v>13</v>
      </c>
      <c r="D7283" t="s">
        <v>12427</v>
      </c>
      <c r="E7283" t="s">
        <v>5</v>
      </c>
      <c r="F7283">
        <v>3006</v>
      </c>
      <c r="G7283">
        <v>2</v>
      </c>
      <c r="H7283">
        <v>1</v>
      </c>
      <c r="I7283">
        <v>1</v>
      </c>
      <c r="J7283">
        <v>0</v>
      </c>
      <c r="K7283">
        <v>2010</v>
      </c>
      <c r="L7283" t="s">
        <v>7372</v>
      </c>
      <c r="M7283" t="s">
        <v>434</v>
      </c>
      <c r="N7283" t="s">
        <v>88</v>
      </c>
      <c r="O7283" s="6" t="str">
        <f>INDEX(lkp_Region,MATCH(tbl_Sales[[#This Row],[Suburb]],lkp_Suburb,0))</f>
        <v>Southern Metropolitan</v>
      </c>
      <c r="P7283" s="6">
        <f>MONTH(tbl_Sales[[#This Row],[Date]])</f>
        <v>3</v>
      </c>
      <c r="Q7283" s="6">
        <f>YEAR(tbl_Sales[[#This Row],[Date]])</f>
        <v>2017</v>
      </c>
    </row>
    <row r="7284" spans="1:17" x14ac:dyDescent="0.25">
      <c r="A7284" s="1">
        <v>42820</v>
      </c>
      <c r="B7284">
        <v>1340000</v>
      </c>
      <c r="C7284" t="s">
        <v>2</v>
      </c>
      <c r="D7284" t="s">
        <v>12423</v>
      </c>
      <c r="E7284" t="s">
        <v>10</v>
      </c>
      <c r="F7284">
        <v>3051</v>
      </c>
      <c r="G7284">
        <v>3</v>
      </c>
      <c r="H7284">
        <v>1</v>
      </c>
      <c r="I7284">
        <v>0</v>
      </c>
      <c r="J7284">
        <v>83</v>
      </c>
      <c r="K7284">
        <v>1980</v>
      </c>
      <c r="L7284" t="s">
        <v>7373</v>
      </c>
      <c r="M7284" t="s">
        <v>915</v>
      </c>
      <c r="N7284" t="s">
        <v>88</v>
      </c>
      <c r="O7284" s="6" t="str">
        <f>INDEX(lkp_Region,MATCH(tbl_Sales[[#This Row],[Suburb]],lkp_Suburb,0))</f>
        <v>Northern Metropolitan</v>
      </c>
      <c r="P7284" s="6">
        <f>MONTH(tbl_Sales[[#This Row],[Date]])</f>
        <v>3</v>
      </c>
      <c r="Q7284" s="6">
        <f>YEAR(tbl_Sales[[#This Row],[Date]])</f>
        <v>2017</v>
      </c>
    </row>
    <row r="7285" spans="1:17" x14ac:dyDescent="0.25">
      <c r="A7285" s="1">
        <v>42820</v>
      </c>
      <c r="B7285">
        <v>391000</v>
      </c>
      <c r="C7285" t="s">
        <v>13</v>
      </c>
      <c r="D7285" t="s">
        <v>12430</v>
      </c>
      <c r="E7285" t="s">
        <v>5</v>
      </c>
      <c r="F7285">
        <v>3018</v>
      </c>
      <c r="G7285">
        <v>2</v>
      </c>
      <c r="H7285">
        <v>1</v>
      </c>
      <c r="I7285">
        <v>1</v>
      </c>
      <c r="J7285">
        <v>0</v>
      </c>
      <c r="K7285">
        <v>1965</v>
      </c>
      <c r="L7285" t="s">
        <v>7374</v>
      </c>
      <c r="M7285" t="s">
        <v>67</v>
      </c>
      <c r="N7285" t="s">
        <v>69</v>
      </c>
      <c r="O7285" s="6" t="str">
        <f>INDEX(lkp_Region,MATCH(tbl_Sales[[#This Row],[Suburb]],lkp_Suburb,0))</f>
        <v>Western Metropolitan</v>
      </c>
      <c r="P7285" s="6">
        <f>MONTH(tbl_Sales[[#This Row],[Date]])</f>
        <v>3</v>
      </c>
      <c r="Q7285" s="6">
        <f>YEAR(tbl_Sales[[#This Row],[Date]])</f>
        <v>2017</v>
      </c>
    </row>
    <row r="7286" spans="1:17" x14ac:dyDescent="0.25">
      <c r="A7286" s="1">
        <v>42820</v>
      </c>
      <c r="B7286">
        <v>811000</v>
      </c>
      <c r="C7286" t="s">
        <v>2</v>
      </c>
      <c r="D7286" t="s">
        <v>12433</v>
      </c>
      <c r="E7286" t="s">
        <v>10</v>
      </c>
      <c r="F7286">
        <v>3016</v>
      </c>
      <c r="G7286">
        <v>2</v>
      </c>
      <c r="H7286">
        <v>1</v>
      </c>
      <c r="I7286">
        <v>2</v>
      </c>
      <c r="J7286">
        <v>183</v>
      </c>
      <c r="L7286" t="s">
        <v>7375</v>
      </c>
      <c r="M7286" t="s">
        <v>196</v>
      </c>
      <c r="N7286" t="s">
        <v>69</v>
      </c>
      <c r="O7286" s="6" t="str">
        <f>INDEX(lkp_Region,MATCH(tbl_Sales[[#This Row],[Suburb]],lkp_Suburb,0))</f>
        <v>Western Metropolitan</v>
      </c>
      <c r="P7286" s="6">
        <f>MONTH(tbl_Sales[[#This Row],[Date]])</f>
        <v>3</v>
      </c>
      <c r="Q7286" s="6">
        <f>YEAR(tbl_Sales[[#This Row],[Date]])</f>
        <v>2017</v>
      </c>
    </row>
    <row r="7287" spans="1:17" x14ac:dyDescent="0.25">
      <c r="A7287" s="1">
        <v>42820</v>
      </c>
      <c r="B7287">
        <v>465000</v>
      </c>
      <c r="C7287" t="s">
        <v>13</v>
      </c>
      <c r="D7287" t="s">
        <v>12427</v>
      </c>
      <c r="E7287" t="s">
        <v>10</v>
      </c>
      <c r="F7287">
        <v>3163</v>
      </c>
      <c r="G7287">
        <v>2</v>
      </c>
      <c r="H7287">
        <v>1</v>
      </c>
      <c r="I7287">
        <v>1</v>
      </c>
      <c r="J7287">
        <v>0</v>
      </c>
      <c r="K7287">
        <v>1970</v>
      </c>
      <c r="L7287" t="s">
        <v>7376</v>
      </c>
      <c r="M7287" t="s">
        <v>201</v>
      </c>
      <c r="N7287" t="s">
        <v>57</v>
      </c>
      <c r="O7287" s="6" t="str">
        <f>INDEX(lkp_Region,MATCH(tbl_Sales[[#This Row],[Suburb]],lkp_Suburb,0))</f>
        <v>Southern Metropolitan</v>
      </c>
      <c r="P7287" s="6">
        <f>MONTH(tbl_Sales[[#This Row],[Date]])</f>
        <v>3</v>
      </c>
      <c r="Q7287" s="6">
        <f>YEAR(tbl_Sales[[#This Row],[Date]])</f>
        <v>2017</v>
      </c>
    </row>
    <row r="7288" spans="1:17" x14ac:dyDescent="0.25">
      <c r="A7288" s="1">
        <v>42820</v>
      </c>
      <c r="B7288">
        <v>1250000</v>
      </c>
      <c r="C7288" t="s">
        <v>2</v>
      </c>
      <c r="D7288" t="s">
        <v>12427</v>
      </c>
      <c r="E7288" t="s">
        <v>5</v>
      </c>
      <c r="F7288">
        <v>3104</v>
      </c>
      <c r="G7288">
        <v>4</v>
      </c>
      <c r="H7288">
        <v>2</v>
      </c>
      <c r="I7288">
        <v>2</v>
      </c>
      <c r="J7288">
        <v>644</v>
      </c>
      <c r="K7288">
        <v>1950</v>
      </c>
      <c r="L7288" t="s">
        <v>7377</v>
      </c>
      <c r="M7288" t="s">
        <v>99</v>
      </c>
      <c r="N7288" t="s">
        <v>101</v>
      </c>
      <c r="O7288" s="6" t="str">
        <f>INDEX(lkp_Region,MATCH(tbl_Sales[[#This Row],[Suburb]],lkp_Suburb,0))</f>
        <v>Southern Metropolitan</v>
      </c>
      <c r="P7288" s="6">
        <f>MONTH(tbl_Sales[[#This Row],[Date]])</f>
        <v>3</v>
      </c>
      <c r="Q7288" s="6">
        <f>YEAR(tbl_Sales[[#This Row],[Date]])</f>
        <v>2017</v>
      </c>
    </row>
    <row r="7289" spans="1:17" x14ac:dyDescent="0.25">
      <c r="A7289" s="1">
        <v>42820</v>
      </c>
      <c r="B7289">
        <v>1300000</v>
      </c>
      <c r="C7289" t="s">
        <v>13</v>
      </c>
      <c r="D7289" t="s">
        <v>12424</v>
      </c>
      <c r="E7289" t="s">
        <v>10</v>
      </c>
      <c r="F7289">
        <v>3186</v>
      </c>
      <c r="G7289">
        <v>2</v>
      </c>
      <c r="H7289">
        <v>2</v>
      </c>
      <c r="I7289">
        <v>2</v>
      </c>
      <c r="J7289">
        <v>329</v>
      </c>
      <c r="K7289">
        <v>1940</v>
      </c>
      <c r="L7289" t="s">
        <v>7378</v>
      </c>
      <c r="M7289" t="s">
        <v>105</v>
      </c>
      <c r="N7289" t="s">
        <v>107</v>
      </c>
      <c r="O7289" s="6" t="str">
        <f>INDEX(lkp_Region,MATCH(tbl_Sales[[#This Row],[Suburb]],lkp_Suburb,0))</f>
        <v>Southern Metropolitan</v>
      </c>
      <c r="P7289" s="6">
        <f>MONTH(tbl_Sales[[#This Row],[Date]])</f>
        <v>3</v>
      </c>
      <c r="Q7289" s="6">
        <f>YEAR(tbl_Sales[[#This Row],[Date]])</f>
        <v>2017</v>
      </c>
    </row>
    <row r="7290" spans="1:17" x14ac:dyDescent="0.25">
      <c r="A7290" s="1">
        <v>42821</v>
      </c>
      <c r="B7290">
        <v>475000</v>
      </c>
      <c r="C7290" t="s">
        <v>13</v>
      </c>
      <c r="D7290" t="s">
        <v>12429</v>
      </c>
      <c r="E7290" t="s">
        <v>5</v>
      </c>
      <c r="F7290">
        <v>3182</v>
      </c>
      <c r="G7290">
        <v>1</v>
      </c>
      <c r="H7290">
        <v>1</v>
      </c>
      <c r="I7290">
        <v>1</v>
      </c>
      <c r="J7290">
        <v>0</v>
      </c>
      <c r="L7290" t="s">
        <v>7379</v>
      </c>
      <c r="M7290" t="s">
        <v>156</v>
      </c>
      <c r="N7290" t="s">
        <v>26</v>
      </c>
      <c r="O7290" s="6" t="str">
        <f>INDEX(lkp_Region,MATCH(tbl_Sales[[#This Row],[Suburb]],lkp_Suburb,0))</f>
        <v>Southern Metropolitan</v>
      </c>
      <c r="P7290" s="6">
        <f>MONTH(tbl_Sales[[#This Row],[Date]])</f>
        <v>3</v>
      </c>
      <c r="Q7290" s="6">
        <f>YEAR(tbl_Sales[[#This Row],[Date]])</f>
        <v>2017</v>
      </c>
    </row>
    <row r="7291" spans="1:17" x14ac:dyDescent="0.25">
      <c r="A7291" s="1">
        <v>42821</v>
      </c>
      <c r="B7291">
        <v>500000</v>
      </c>
      <c r="C7291" t="s">
        <v>13</v>
      </c>
      <c r="D7291" t="s">
        <v>12429</v>
      </c>
      <c r="E7291" t="s">
        <v>5</v>
      </c>
      <c r="F7291">
        <v>3182</v>
      </c>
      <c r="G7291">
        <v>1</v>
      </c>
      <c r="H7291">
        <v>1</v>
      </c>
      <c r="I7291">
        <v>1</v>
      </c>
      <c r="J7291">
        <v>0</v>
      </c>
      <c r="K7291">
        <v>2001</v>
      </c>
      <c r="L7291" t="s">
        <v>7380</v>
      </c>
      <c r="M7291" t="s">
        <v>156</v>
      </c>
      <c r="N7291" t="s">
        <v>26</v>
      </c>
      <c r="O7291" s="6" t="str">
        <f>INDEX(lkp_Region,MATCH(tbl_Sales[[#This Row],[Suburb]],lkp_Suburb,0))</f>
        <v>Southern Metropolitan</v>
      </c>
      <c r="P7291" s="6">
        <f>MONTH(tbl_Sales[[#This Row],[Date]])</f>
        <v>3</v>
      </c>
      <c r="Q7291" s="6">
        <f>YEAR(tbl_Sales[[#This Row],[Date]])</f>
        <v>2017</v>
      </c>
    </row>
    <row r="7292" spans="1:17" x14ac:dyDescent="0.25">
      <c r="A7292" s="1">
        <v>42821</v>
      </c>
      <c r="B7292">
        <v>520000</v>
      </c>
      <c r="C7292" t="s">
        <v>13</v>
      </c>
      <c r="D7292" t="s">
        <v>12427</v>
      </c>
      <c r="E7292" t="s">
        <v>5</v>
      </c>
      <c r="F7292">
        <v>3182</v>
      </c>
      <c r="G7292">
        <v>2</v>
      </c>
      <c r="H7292">
        <v>1</v>
      </c>
      <c r="I7292">
        <v>1</v>
      </c>
      <c r="J7292">
        <v>1235</v>
      </c>
      <c r="K7292">
        <v>1980</v>
      </c>
      <c r="L7292" t="s">
        <v>7381</v>
      </c>
      <c r="M7292" t="s">
        <v>156</v>
      </c>
      <c r="N7292" t="s">
        <v>26</v>
      </c>
      <c r="O7292" s="6" t="str">
        <f>INDEX(lkp_Region,MATCH(tbl_Sales[[#This Row],[Suburb]],lkp_Suburb,0))</f>
        <v>Southern Metropolitan</v>
      </c>
      <c r="P7292" s="6">
        <f>MONTH(tbl_Sales[[#This Row],[Date]])</f>
        <v>3</v>
      </c>
      <c r="Q7292" s="6">
        <f>YEAR(tbl_Sales[[#This Row],[Date]])</f>
        <v>2017</v>
      </c>
    </row>
    <row r="7293" spans="1:17" x14ac:dyDescent="0.25">
      <c r="A7293" s="1">
        <v>42821</v>
      </c>
      <c r="B7293">
        <v>1630000</v>
      </c>
      <c r="C7293" t="s">
        <v>2</v>
      </c>
      <c r="D7293" t="s">
        <v>12427</v>
      </c>
      <c r="E7293" t="s">
        <v>10</v>
      </c>
      <c r="F7293">
        <v>3207</v>
      </c>
      <c r="G7293">
        <v>3</v>
      </c>
      <c r="H7293">
        <v>2</v>
      </c>
      <c r="I7293">
        <v>2</v>
      </c>
      <c r="J7293">
        <v>135</v>
      </c>
      <c r="K7293">
        <v>1997</v>
      </c>
      <c r="L7293" t="s">
        <v>7382</v>
      </c>
      <c r="M7293" t="s">
        <v>24</v>
      </c>
      <c r="N7293" t="s">
        <v>26</v>
      </c>
      <c r="O7293" s="6" t="str">
        <f>INDEX(lkp_Region,MATCH(tbl_Sales[[#This Row],[Suburb]],lkp_Suburb,0))</f>
        <v>Southern Metropolitan</v>
      </c>
      <c r="P7293" s="6">
        <f>MONTH(tbl_Sales[[#This Row],[Date]])</f>
        <v>3</v>
      </c>
      <c r="Q7293" s="6">
        <f>YEAR(tbl_Sales[[#This Row],[Date]])</f>
        <v>2017</v>
      </c>
    </row>
    <row r="7294" spans="1:17" x14ac:dyDescent="0.25">
      <c r="A7294" s="1">
        <v>42821</v>
      </c>
      <c r="B7294">
        <v>570000</v>
      </c>
      <c r="C7294" t="s">
        <v>13</v>
      </c>
      <c r="D7294" t="s">
        <v>12427</v>
      </c>
      <c r="E7294" t="s">
        <v>5</v>
      </c>
      <c r="F7294">
        <v>3057</v>
      </c>
      <c r="G7294">
        <v>2</v>
      </c>
      <c r="H7294">
        <v>1</v>
      </c>
      <c r="I7294">
        <v>2</v>
      </c>
      <c r="J7294">
        <v>1188</v>
      </c>
      <c r="K7294">
        <v>2012</v>
      </c>
      <c r="L7294" t="s">
        <v>7383</v>
      </c>
      <c r="M7294" t="s">
        <v>83</v>
      </c>
      <c r="N7294" t="s">
        <v>18</v>
      </c>
      <c r="O7294" s="6" t="str">
        <f>INDEX(lkp_Region,MATCH(tbl_Sales[[#This Row],[Suburb]],lkp_Suburb,0))</f>
        <v>Northern Metropolitan</v>
      </c>
      <c r="P7294" s="6">
        <f>MONTH(tbl_Sales[[#This Row],[Date]])</f>
        <v>3</v>
      </c>
      <c r="Q7294" s="6">
        <f>YEAR(tbl_Sales[[#This Row],[Date]])</f>
        <v>2017</v>
      </c>
    </row>
    <row r="7295" spans="1:17" x14ac:dyDescent="0.25">
      <c r="A7295" s="1">
        <v>42821</v>
      </c>
      <c r="B7295">
        <v>1260000</v>
      </c>
      <c r="C7295" t="s">
        <v>2</v>
      </c>
      <c r="D7295" t="s">
        <v>12429</v>
      </c>
      <c r="E7295" t="s">
        <v>10</v>
      </c>
      <c r="F7295">
        <v>3056</v>
      </c>
      <c r="G7295">
        <v>2</v>
      </c>
      <c r="H7295">
        <v>1</v>
      </c>
      <c r="I7295">
        <v>1</v>
      </c>
      <c r="J7295">
        <v>385</v>
      </c>
      <c r="K7295">
        <v>1925</v>
      </c>
      <c r="L7295" t="s">
        <v>7384</v>
      </c>
      <c r="M7295" t="s">
        <v>117</v>
      </c>
      <c r="N7295" t="s">
        <v>18</v>
      </c>
      <c r="O7295" s="6" t="str">
        <f>INDEX(lkp_Region,MATCH(tbl_Sales[[#This Row],[Suburb]],lkp_Suburb,0))</f>
        <v>Northern Metropolitan</v>
      </c>
      <c r="P7295" s="6">
        <f>MONTH(tbl_Sales[[#This Row],[Date]])</f>
        <v>3</v>
      </c>
      <c r="Q7295" s="6">
        <f>YEAR(tbl_Sales[[#This Row],[Date]])</f>
        <v>2017</v>
      </c>
    </row>
    <row r="7296" spans="1:17" x14ac:dyDescent="0.25">
      <c r="A7296" s="1">
        <v>42821</v>
      </c>
      <c r="B7296">
        <v>710000</v>
      </c>
      <c r="C7296" t="s">
        <v>2</v>
      </c>
      <c r="D7296" t="s">
        <v>12428</v>
      </c>
      <c r="E7296" t="s">
        <v>5</v>
      </c>
      <c r="F7296">
        <v>3012</v>
      </c>
      <c r="G7296">
        <v>4</v>
      </c>
      <c r="H7296">
        <v>1</v>
      </c>
      <c r="I7296">
        <v>1</v>
      </c>
      <c r="J7296">
        <v>255</v>
      </c>
      <c r="K7296">
        <v>1920</v>
      </c>
      <c r="L7296" t="s">
        <v>7385</v>
      </c>
      <c r="M7296" t="s">
        <v>53</v>
      </c>
      <c r="N7296" t="s">
        <v>21</v>
      </c>
      <c r="O7296" s="6" t="str">
        <f>INDEX(lkp_Region,MATCH(tbl_Sales[[#This Row],[Suburb]],lkp_Suburb,0))</f>
        <v>Western Metropolitan</v>
      </c>
      <c r="P7296" s="6">
        <f>MONTH(tbl_Sales[[#This Row],[Date]])</f>
        <v>3</v>
      </c>
      <c r="Q7296" s="6">
        <f>YEAR(tbl_Sales[[#This Row],[Date]])</f>
        <v>2017</v>
      </c>
    </row>
    <row r="7297" spans="1:17" x14ac:dyDescent="0.25">
      <c r="A7297" s="1">
        <v>42821</v>
      </c>
      <c r="B7297">
        <v>465000</v>
      </c>
      <c r="C7297" t="s">
        <v>13</v>
      </c>
      <c r="D7297" t="s">
        <v>12427</v>
      </c>
      <c r="E7297" t="s">
        <v>10</v>
      </c>
      <c r="F7297">
        <v>3073</v>
      </c>
      <c r="G7297">
        <v>2</v>
      </c>
      <c r="H7297">
        <v>1</v>
      </c>
      <c r="I7297">
        <v>1</v>
      </c>
      <c r="J7297">
        <v>111</v>
      </c>
      <c r="L7297" t="s">
        <v>7386</v>
      </c>
      <c r="M7297" t="s">
        <v>93</v>
      </c>
      <c r="N7297" t="s">
        <v>62</v>
      </c>
      <c r="O7297" s="6" t="str">
        <f>INDEX(lkp_Region,MATCH(tbl_Sales[[#This Row],[Suburb]],lkp_Suburb,0))</f>
        <v>Northern Metropolitan</v>
      </c>
      <c r="P7297" s="6">
        <f>MONTH(tbl_Sales[[#This Row],[Date]])</f>
        <v>3</v>
      </c>
      <c r="Q7297" s="6">
        <f>YEAR(tbl_Sales[[#This Row],[Date]])</f>
        <v>2017</v>
      </c>
    </row>
    <row r="7298" spans="1:17" x14ac:dyDescent="0.25">
      <c r="A7298" s="1">
        <v>42821</v>
      </c>
      <c r="B7298">
        <v>730000</v>
      </c>
      <c r="C7298" t="s">
        <v>13</v>
      </c>
      <c r="D7298" t="s">
        <v>12429</v>
      </c>
      <c r="E7298" t="s">
        <v>10</v>
      </c>
      <c r="F7298">
        <v>3078</v>
      </c>
      <c r="G7298">
        <v>2</v>
      </c>
      <c r="H7298">
        <v>1</v>
      </c>
      <c r="I7298">
        <v>1</v>
      </c>
      <c r="J7298">
        <v>116</v>
      </c>
      <c r="K7298">
        <v>1985</v>
      </c>
      <c r="L7298" t="s">
        <v>7387</v>
      </c>
      <c r="M7298" t="s">
        <v>533</v>
      </c>
      <c r="N7298" t="s">
        <v>62</v>
      </c>
      <c r="O7298" s="6" t="str">
        <f>INDEX(lkp_Region,MATCH(tbl_Sales[[#This Row],[Suburb]],lkp_Suburb,0))</f>
        <v>Northern Metropolitan</v>
      </c>
      <c r="P7298" s="6">
        <f>MONTH(tbl_Sales[[#This Row],[Date]])</f>
        <v>3</v>
      </c>
      <c r="Q7298" s="6">
        <f>YEAR(tbl_Sales[[#This Row],[Date]])</f>
        <v>2017</v>
      </c>
    </row>
    <row r="7299" spans="1:17" x14ac:dyDescent="0.25">
      <c r="A7299" s="1">
        <v>42821</v>
      </c>
      <c r="B7299">
        <v>500000</v>
      </c>
      <c r="C7299" t="s">
        <v>13</v>
      </c>
      <c r="D7299" t="s">
        <v>12425</v>
      </c>
      <c r="E7299" t="s">
        <v>5</v>
      </c>
      <c r="F7299">
        <v>3147</v>
      </c>
      <c r="G7299">
        <v>2</v>
      </c>
      <c r="H7299">
        <v>1</v>
      </c>
      <c r="I7299">
        <v>1</v>
      </c>
      <c r="J7299">
        <v>710</v>
      </c>
      <c r="K7299">
        <v>2010</v>
      </c>
      <c r="L7299" t="s">
        <v>7388</v>
      </c>
      <c r="M7299" t="s">
        <v>206</v>
      </c>
      <c r="N7299" t="s">
        <v>101</v>
      </c>
      <c r="O7299" s="6" t="str">
        <f>INDEX(lkp_Region,MATCH(tbl_Sales[[#This Row],[Suburb]],lkp_Suburb,0))</f>
        <v>Southern Metropolitan</v>
      </c>
      <c r="P7299" s="6">
        <f>MONTH(tbl_Sales[[#This Row],[Date]])</f>
        <v>3</v>
      </c>
      <c r="Q7299" s="6">
        <f>YEAR(tbl_Sales[[#This Row],[Date]])</f>
        <v>2017</v>
      </c>
    </row>
    <row r="7300" spans="1:17" x14ac:dyDescent="0.25">
      <c r="A7300" s="1">
        <v>42821</v>
      </c>
      <c r="B7300">
        <v>2550000</v>
      </c>
      <c r="C7300" t="s">
        <v>2</v>
      </c>
      <c r="D7300" t="s">
        <v>12425</v>
      </c>
      <c r="E7300" t="s">
        <v>10</v>
      </c>
      <c r="F7300">
        <v>3104</v>
      </c>
      <c r="G7300">
        <v>4</v>
      </c>
      <c r="H7300">
        <v>1</v>
      </c>
      <c r="I7300">
        <v>4</v>
      </c>
      <c r="J7300">
        <v>847</v>
      </c>
      <c r="L7300" t="s">
        <v>7389</v>
      </c>
      <c r="M7300" t="s">
        <v>99</v>
      </c>
      <c r="N7300" t="s">
        <v>101</v>
      </c>
      <c r="O7300" s="6" t="str">
        <f>INDEX(lkp_Region,MATCH(tbl_Sales[[#This Row],[Suburb]],lkp_Suburb,0))</f>
        <v>Southern Metropolitan</v>
      </c>
      <c r="P7300" s="6">
        <f>MONTH(tbl_Sales[[#This Row],[Date]])</f>
        <v>3</v>
      </c>
      <c r="Q7300" s="6">
        <f>YEAR(tbl_Sales[[#This Row],[Date]])</f>
        <v>2017</v>
      </c>
    </row>
    <row r="7301" spans="1:17" x14ac:dyDescent="0.25">
      <c r="A7301" s="1">
        <v>42821</v>
      </c>
      <c r="B7301">
        <v>515000</v>
      </c>
      <c r="C7301" t="s">
        <v>51</v>
      </c>
      <c r="D7301" t="s">
        <v>12427</v>
      </c>
      <c r="E7301" t="s">
        <v>5</v>
      </c>
      <c r="F7301">
        <v>3084</v>
      </c>
      <c r="G7301">
        <v>2</v>
      </c>
      <c r="H7301">
        <v>1</v>
      </c>
      <c r="I7301">
        <v>1</v>
      </c>
      <c r="J7301">
        <v>73</v>
      </c>
      <c r="L7301" t="s">
        <v>7390</v>
      </c>
      <c r="M7301" t="s">
        <v>235</v>
      </c>
      <c r="N7301" t="s">
        <v>150</v>
      </c>
      <c r="O7301" s="6" t="str">
        <f>INDEX(lkp_Region,MATCH(tbl_Sales[[#This Row],[Suburb]],lkp_Suburb,0))</f>
        <v>Eastern Metropolitan</v>
      </c>
      <c r="P7301" s="6">
        <f>MONTH(tbl_Sales[[#This Row],[Date]])</f>
        <v>3</v>
      </c>
      <c r="Q7301" s="6">
        <f>YEAR(tbl_Sales[[#This Row],[Date]])</f>
        <v>2017</v>
      </c>
    </row>
    <row r="7302" spans="1:17" x14ac:dyDescent="0.25">
      <c r="A7302" s="1">
        <v>42822</v>
      </c>
      <c r="B7302">
        <v>1550000</v>
      </c>
      <c r="C7302" t="s">
        <v>2</v>
      </c>
      <c r="D7302" t="s">
        <v>12429</v>
      </c>
      <c r="E7302" t="s">
        <v>5</v>
      </c>
      <c r="F7302">
        <v>3121</v>
      </c>
      <c r="G7302">
        <v>3</v>
      </c>
      <c r="H7302">
        <v>2</v>
      </c>
      <c r="I7302">
        <v>1</v>
      </c>
      <c r="J7302">
        <v>131</v>
      </c>
      <c r="K7302">
        <v>1900</v>
      </c>
      <c r="L7302" t="s">
        <v>7391</v>
      </c>
      <c r="M7302" t="s">
        <v>6</v>
      </c>
      <c r="N7302" t="s">
        <v>8</v>
      </c>
      <c r="O7302" s="6" t="str">
        <f>INDEX(lkp_Region,MATCH(tbl_Sales[[#This Row],[Suburb]],lkp_Suburb,0))</f>
        <v>Northern Metropolitan</v>
      </c>
      <c r="P7302" s="6">
        <f>MONTH(tbl_Sales[[#This Row],[Date]])</f>
        <v>3</v>
      </c>
      <c r="Q7302" s="6">
        <f>YEAR(tbl_Sales[[#This Row],[Date]])</f>
        <v>2017</v>
      </c>
    </row>
    <row r="7303" spans="1:17" x14ac:dyDescent="0.25">
      <c r="A7303" s="1">
        <v>42822</v>
      </c>
      <c r="B7303">
        <v>598000</v>
      </c>
      <c r="C7303" t="s">
        <v>13</v>
      </c>
      <c r="D7303" t="s">
        <v>12428</v>
      </c>
      <c r="E7303" t="s">
        <v>10</v>
      </c>
      <c r="F7303">
        <v>3143</v>
      </c>
      <c r="G7303">
        <v>2</v>
      </c>
      <c r="H7303">
        <v>1</v>
      </c>
      <c r="I7303">
        <v>1</v>
      </c>
      <c r="J7303">
        <v>0</v>
      </c>
      <c r="K7303">
        <v>1970</v>
      </c>
      <c r="L7303" t="s">
        <v>7392</v>
      </c>
      <c r="M7303" t="s">
        <v>283</v>
      </c>
      <c r="N7303" t="s">
        <v>76</v>
      </c>
      <c r="O7303" s="6" t="str">
        <f>INDEX(lkp_Region,MATCH(tbl_Sales[[#This Row],[Suburb]],lkp_Suburb,0))</f>
        <v>Southern Metropolitan</v>
      </c>
      <c r="P7303" s="6">
        <f>MONTH(tbl_Sales[[#This Row],[Date]])</f>
        <v>3</v>
      </c>
      <c r="Q7303" s="6">
        <f>YEAR(tbl_Sales[[#This Row],[Date]])</f>
        <v>2017</v>
      </c>
    </row>
    <row r="7304" spans="1:17" x14ac:dyDescent="0.25">
      <c r="A7304" s="1">
        <v>42822</v>
      </c>
      <c r="B7304">
        <v>1520000</v>
      </c>
      <c r="C7304" t="s">
        <v>2</v>
      </c>
      <c r="D7304" t="s">
        <v>12427</v>
      </c>
      <c r="E7304" t="s">
        <v>5</v>
      </c>
      <c r="F7304">
        <v>3207</v>
      </c>
      <c r="G7304">
        <v>3</v>
      </c>
      <c r="H7304">
        <v>2</v>
      </c>
      <c r="I7304">
        <v>1</v>
      </c>
      <c r="J7304">
        <v>0</v>
      </c>
      <c r="K7304">
        <v>2016</v>
      </c>
      <c r="L7304" t="s">
        <v>7393</v>
      </c>
      <c r="M7304" t="s">
        <v>24</v>
      </c>
      <c r="N7304" t="s">
        <v>26</v>
      </c>
      <c r="O7304" s="6" t="str">
        <f>INDEX(lkp_Region,MATCH(tbl_Sales[[#This Row],[Suburb]],lkp_Suburb,0))</f>
        <v>Southern Metropolitan</v>
      </c>
      <c r="P7304" s="6">
        <f>MONTH(tbl_Sales[[#This Row],[Date]])</f>
        <v>3</v>
      </c>
      <c r="Q7304" s="6">
        <f>YEAR(tbl_Sales[[#This Row],[Date]])</f>
        <v>2017</v>
      </c>
    </row>
    <row r="7305" spans="1:17" x14ac:dyDescent="0.25">
      <c r="A7305" s="1">
        <v>42822</v>
      </c>
      <c r="B7305">
        <v>1350000</v>
      </c>
      <c r="C7305" t="s">
        <v>2</v>
      </c>
      <c r="D7305" t="s">
        <v>12429</v>
      </c>
      <c r="E7305" t="s">
        <v>5</v>
      </c>
      <c r="F7305">
        <v>3057</v>
      </c>
      <c r="G7305">
        <v>3</v>
      </c>
      <c r="H7305">
        <v>1</v>
      </c>
      <c r="I7305">
        <v>2</v>
      </c>
      <c r="J7305">
        <v>407</v>
      </c>
      <c r="L7305" t="s">
        <v>7394</v>
      </c>
      <c r="M7305" t="s">
        <v>83</v>
      </c>
      <c r="N7305" t="s">
        <v>18</v>
      </c>
      <c r="O7305" s="6" t="str">
        <f>INDEX(lkp_Region,MATCH(tbl_Sales[[#This Row],[Suburb]],lkp_Suburb,0))</f>
        <v>Northern Metropolitan</v>
      </c>
      <c r="P7305" s="6">
        <f>MONTH(tbl_Sales[[#This Row],[Date]])</f>
        <v>3</v>
      </c>
      <c r="Q7305" s="6">
        <f>YEAR(tbl_Sales[[#This Row],[Date]])</f>
        <v>2017</v>
      </c>
    </row>
    <row r="7306" spans="1:17" x14ac:dyDescent="0.25">
      <c r="A7306" s="1">
        <v>42822</v>
      </c>
      <c r="B7306">
        <v>755000</v>
      </c>
      <c r="C7306" t="s">
        <v>13</v>
      </c>
      <c r="D7306" t="s">
        <v>12423</v>
      </c>
      <c r="E7306" t="s">
        <v>10</v>
      </c>
      <c r="F7306">
        <v>3107</v>
      </c>
      <c r="G7306">
        <v>3</v>
      </c>
      <c r="H7306">
        <v>1</v>
      </c>
      <c r="I7306">
        <v>2</v>
      </c>
      <c r="J7306">
        <v>265</v>
      </c>
      <c r="K7306">
        <v>1980</v>
      </c>
      <c r="L7306" t="s">
        <v>7395</v>
      </c>
      <c r="M7306" t="s">
        <v>586</v>
      </c>
      <c r="N7306" t="s">
        <v>128</v>
      </c>
      <c r="O7306" s="6" t="str">
        <f>INDEX(lkp_Region,MATCH(tbl_Sales[[#This Row],[Suburb]],lkp_Suburb,0))</f>
        <v>Eastern Metropolitan</v>
      </c>
      <c r="P7306" s="6">
        <f>MONTH(tbl_Sales[[#This Row],[Date]])</f>
        <v>3</v>
      </c>
      <c r="Q7306" s="6">
        <f>YEAR(tbl_Sales[[#This Row],[Date]])</f>
        <v>2017</v>
      </c>
    </row>
    <row r="7307" spans="1:17" x14ac:dyDescent="0.25">
      <c r="A7307" s="1">
        <v>42822</v>
      </c>
      <c r="B7307">
        <v>1428888</v>
      </c>
      <c r="C7307" t="s">
        <v>2</v>
      </c>
      <c r="D7307" t="s">
        <v>12423</v>
      </c>
      <c r="E7307" t="s">
        <v>5</v>
      </c>
      <c r="F7307">
        <v>3071</v>
      </c>
      <c r="G7307">
        <v>4</v>
      </c>
      <c r="H7307">
        <v>2</v>
      </c>
      <c r="I7307">
        <v>1</v>
      </c>
      <c r="J7307">
        <v>470</v>
      </c>
      <c r="K7307">
        <v>1930</v>
      </c>
      <c r="L7307" t="s">
        <v>7396</v>
      </c>
      <c r="M7307" t="s">
        <v>60</v>
      </c>
      <c r="N7307" t="s">
        <v>62</v>
      </c>
      <c r="O7307" s="6" t="str">
        <f>INDEX(lkp_Region,MATCH(tbl_Sales[[#This Row],[Suburb]],lkp_Suburb,0))</f>
        <v>Northern Metropolitan</v>
      </c>
      <c r="P7307" s="6">
        <f>MONTH(tbl_Sales[[#This Row],[Date]])</f>
        <v>3</v>
      </c>
      <c r="Q7307" s="6">
        <f>YEAR(tbl_Sales[[#This Row],[Date]])</f>
        <v>2017</v>
      </c>
    </row>
    <row r="7308" spans="1:17" x14ac:dyDescent="0.25">
      <c r="A7308" s="1">
        <v>42822</v>
      </c>
      <c r="B7308">
        <v>680000</v>
      </c>
      <c r="C7308" t="s">
        <v>2</v>
      </c>
      <c r="D7308" t="s">
        <v>12429</v>
      </c>
      <c r="E7308" t="s">
        <v>5</v>
      </c>
      <c r="F7308">
        <v>3081</v>
      </c>
      <c r="G7308">
        <v>2</v>
      </c>
      <c r="H7308">
        <v>1</v>
      </c>
      <c r="I7308">
        <v>1</v>
      </c>
      <c r="J7308">
        <v>591</v>
      </c>
      <c r="L7308" t="s">
        <v>7397</v>
      </c>
      <c r="M7308" t="s">
        <v>148</v>
      </c>
      <c r="N7308" t="s">
        <v>150</v>
      </c>
      <c r="O7308" s="6" t="str">
        <f>INDEX(lkp_Region,MATCH(tbl_Sales[[#This Row],[Suburb]],lkp_Suburb,0))</f>
        <v>Eastern Metropolitan</v>
      </c>
      <c r="P7308" s="6">
        <f>MONTH(tbl_Sales[[#This Row],[Date]])</f>
        <v>3</v>
      </c>
      <c r="Q7308" s="6">
        <f>YEAR(tbl_Sales[[#This Row],[Date]])</f>
        <v>2017</v>
      </c>
    </row>
    <row r="7309" spans="1:17" x14ac:dyDescent="0.25">
      <c r="A7309" s="1">
        <v>42822</v>
      </c>
      <c r="B7309">
        <v>1375000</v>
      </c>
      <c r="C7309" t="s">
        <v>2</v>
      </c>
      <c r="D7309" t="s">
        <v>12423</v>
      </c>
      <c r="E7309" t="s">
        <v>10</v>
      </c>
      <c r="F7309">
        <v>3084</v>
      </c>
      <c r="G7309">
        <v>3</v>
      </c>
      <c r="H7309">
        <v>1</v>
      </c>
      <c r="I7309">
        <v>1</v>
      </c>
      <c r="J7309">
        <v>639</v>
      </c>
      <c r="K7309">
        <v>1965</v>
      </c>
      <c r="L7309" t="s">
        <v>7398</v>
      </c>
      <c r="M7309" t="s">
        <v>211</v>
      </c>
      <c r="N7309" t="s">
        <v>150</v>
      </c>
      <c r="O7309" s="6" t="str">
        <f>INDEX(lkp_Region,MATCH(tbl_Sales[[#This Row],[Suburb]],lkp_Suburb,0))</f>
        <v>Eastern Metropolitan</v>
      </c>
      <c r="P7309" s="6">
        <f>MONTH(tbl_Sales[[#This Row],[Date]])</f>
        <v>3</v>
      </c>
      <c r="Q7309" s="6">
        <f>YEAR(tbl_Sales[[#This Row],[Date]])</f>
        <v>2017</v>
      </c>
    </row>
    <row r="7310" spans="1:17" x14ac:dyDescent="0.25">
      <c r="A7310" s="1">
        <v>42823</v>
      </c>
      <c r="B7310">
        <v>1320000</v>
      </c>
      <c r="C7310" t="s">
        <v>2</v>
      </c>
      <c r="D7310" t="s">
        <v>12427</v>
      </c>
      <c r="E7310" t="s">
        <v>10</v>
      </c>
      <c r="F7310">
        <v>3066</v>
      </c>
      <c r="G7310">
        <v>2</v>
      </c>
      <c r="H7310">
        <v>2</v>
      </c>
      <c r="I7310">
        <v>1</v>
      </c>
      <c r="J7310">
        <v>0</v>
      </c>
      <c r="L7310" t="s">
        <v>7399</v>
      </c>
      <c r="M7310" t="s">
        <v>216</v>
      </c>
      <c r="N7310" t="s">
        <v>8</v>
      </c>
      <c r="O7310" s="6" t="str">
        <f>INDEX(lkp_Region,MATCH(tbl_Sales[[#This Row],[Suburb]],lkp_Suburb,0))</f>
        <v>Northern Metropolitan</v>
      </c>
      <c r="P7310" s="6">
        <f>MONTH(tbl_Sales[[#This Row],[Date]])</f>
        <v>3</v>
      </c>
      <c r="Q7310" s="6">
        <f>YEAR(tbl_Sales[[#This Row],[Date]])</f>
        <v>2017</v>
      </c>
    </row>
    <row r="7311" spans="1:17" x14ac:dyDescent="0.25">
      <c r="A7311" s="1">
        <v>42823</v>
      </c>
      <c r="B7311">
        <v>1410000</v>
      </c>
      <c r="C7311" t="s">
        <v>2</v>
      </c>
      <c r="D7311" t="s">
        <v>12425</v>
      </c>
      <c r="E7311" t="s">
        <v>5</v>
      </c>
      <c r="F7311">
        <v>3125</v>
      </c>
      <c r="G7311">
        <v>5</v>
      </c>
      <c r="H7311">
        <v>2</v>
      </c>
      <c r="I7311">
        <v>1</v>
      </c>
      <c r="J7311">
        <v>824</v>
      </c>
      <c r="K7311">
        <v>1950</v>
      </c>
      <c r="L7311" t="s">
        <v>7400</v>
      </c>
      <c r="M7311" t="s">
        <v>32</v>
      </c>
      <c r="N7311" t="s">
        <v>14</v>
      </c>
      <c r="O7311" s="6" t="str">
        <f>INDEX(lkp_Region,MATCH(tbl_Sales[[#This Row],[Suburb]],lkp_Suburb,0))</f>
        <v>Southern Metropolitan</v>
      </c>
      <c r="P7311" s="6">
        <f>MONTH(tbl_Sales[[#This Row],[Date]])</f>
        <v>3</v>
      </c>
      <c r="Q7311" s="6">
        <f>YEAR(tbl_Sales[[#This Row],[Date]])</f>
        <v>2017</v>
      </c>
    </row>
    <row r="7312" spans="1:17" x14ac:dyDescent="0.25">
      <c r="A7312" s="1">
        <v>42823</v>
      </c>
      <c r="B7312">
        <v>561000</v>
      </c>
      <c r="C7312" t="s">
        <v>13</v>
      </c>
      <c r="D7312" t="s">
        <v>12425</v>
      </c>
      <c r="E7312" t="s">
        <v>10</v>
      </c>
      <c r="F7312">
        <v>3205</v>
      </c>
      <c r="G7312">
        <v>2</v>
      </c>
      <c r="H7312">
        <v>1</v>
      </c>
      <c r="I7312">
        <v>1</v>
      </c>
      <c r="J7312">
        <v>0</v>
      </c>
      <c r="K7312">
        <v>2001</v>
      </c>
      <c r="L7312" t="s">
        <v>7401</v>
      </c>
      <c r="M7312" t="s">
        <v>185</v>
      </c>
      <c r="N7312" t="s">
        <v>26</v>
      </c>
      <c r="O7312" s="6" t="str">
        <f>INDEX(lkp_Region,MATCH(tbl_Sales[[#This Row],[Suburb]],lkp_Suburb,0))</f>
        <v>Southern Metropolitan</v>
      </c>
      <c r="P7312" s="6">
        <f>MONTH(tbl_Sales[[#This Row],[Date]])</f>
        <v>3</v>
      </c>
      <c r="Q7312" s="6">
        <f>YEAR(tbl_Sales[[#This Row],[Date]])</f>
        <v>2017</v>
      </c>
    </row>
    <row r="7313" spans="1:17" x14ac:dyDescent="0.25">
      <c r="A7313" s="1">
        <v>42823</v>
      </c>
      <c r="B7313">
        <v>640000</v>
      </c>
      <c r="C7313" t="s">
        <v>13</v>
      </c>
      <c r="D7313" t="s">
        <v>12425</v>
      </c>
      <c r="E7313" t="s">
        <v>10</v>
      </c>
      <c r="F7313">
        <v>3184</v>
      </c>
      <c r="G7313">
        <v>2</v>
      </c>
      <c r="H7313">
        <v>1</v>
      </c>
      <c r="I7313">
        <v>1</v>
      </c>
      <c r="J7313">
        <v>626</v>
      </c>
      <c r="L7313" t="s">
        <v>7402</v>
      </c>
      <c r="M7313" t="s">
        <v>58</v>
      </c>
      <c r="N7313" t="s">
        <v>26</v>
      </c>
      <c r="O7313" s="6" t="str">
        <f>INDEX(lkp_Region,MATCH(tbl_Sales[[#This Row],[Suburb]],lkp_Suburb,0))</f>
        <v>Southern Metropolitan</v>
      </c>
      <c r="P7313" s="6">
        <f>MONTH(tbl_Sales[[#This Row],[Date]])</f>
        <v>3</v>
      </c>
      <c r="Q7313" s="6">
        <f>YEAR(tbl_Sales[[#This Row],[Date]])</f>
        <v>2017</v>
      </c>
    </row>
    <row r="7314" spans="1:17" x14ac:dyDescent="0.25">
      <c r="A7314" s="1">
        <v>42823</v>
      </c>
      <c r="B7314">
        <v>687000</v>
      </c>
      <c r="C7314" t="s">
        <v>2</v>
      </c>
      <c r="D7314" t="s">
        <v>12426</v>
      </c>
      <c r="E7314" t="s">
        <v>10</v>
      </c>
      <c r="F7314">
        <v>3060</v>
      </c>
      <c r="G7314">
        <v>3</v>
      </c>
      <c r="H7314">
        <v>1</v>
      </c>
      <c r="I7314">
        <v>0</v>
      </c>
      <c r="J7314">
        <v>684</v>
      </c>
      <c r="L7314" t="s">
        <v>7403</v>
      </c>
      <c r="M7314" t="s">
        <v>16</v>
      </c>
      <c r="N7314" t="s">
        <v>18</v>
      </c>
      <c r="O7314" s="6" t="str">
        <f>INDEX(lkp_Region,MATCH(tbl_Sales[[#This Row],[Suburb]],lkp_Suburb,0))</f>
        <v>Northern Metropolitan</v>
      </c>
      <c r="P7314" s="6">
        <f>MONTH(tbl_Sales[[#This Row],[Date]])</f>
        <v>3</v>
      </c>
      <c r="Q7314" s="6">
        <f>YEAR(tbl_Sales[[#This Row],[Date]])</f>
        <v>2017</v>
      </c>
    </row>
    <row r="7315" spans="1:17" x14ac:dyDescent="0.25">
      <c r="A7315" s="1">
        <v>42823</v>
      </c>
      <c r="B7315">
        <v>797500</v>
      </c>
      <c r="C7315" t="s">
        <v>51</v>
      </c>
      <c r="D7315" t="s">
        <v>12427</v>
      </c>
      <c r="E7315" t="s">
        <v>10</v>
      </c>
      <c r="F7315">
        <v>3055</v>
      </c>
      <c r="G7315">
        <v>3</v>
      </c>
      <c r="H7315">
        <v>2</v>
      </c>
      <c r="I7315">
        <v>2</v>
      </c>
      <c r="J7315">
        <v>262</v>
      </c>
      <c r="K7315">
        <v>2010</v>
      </c>
      <c r="L7315" t="s">
        <v>7404</v>
      </c>
      <c r="M7315" t="s">
        <v>80</v>
      </c>
      <c r="N7315" t="s">
        <v>18</v>
      </c>
      <c r="O7315" s="6" t="str">
        <f>INDEX(lkp_Region,MATCH(tbl_Sales[[#This Row],[Suburb]],lkp_Suburb,0))</f>
        <v>Northern Metropolitan</v>
      </c>
      <c r="P7315" s="6">
        <f>MONTH(tbl_Sales[[#This Row],[Date]])</f>
        <v>3</v>
      </c>
      <c r="Q7315" s="6">
        <f>YEAR(tbl_Sales[[#This Row],[Date]])</f>
        <v>2017</v>
      </c>
    </row>
    <row r="7316" spans="1:17" x14ac:dyDescent="0.25">
      <c r="A7316" s="1">
        <v>42823</v>
      </c>
      <c r="B7316">
        <v>835000</v>
      </c>
      <c r="C7316" t="s">
        <v>2</v>
      </c>
      <c r="D7316" t="s">
        <v>12425</v>
      </c>
      <c r="E7316" t="s">
        <v>5</v>
      </c>
      <c r="F7316">
        <v>3058</v>
      </c>
      <c r="G7316">
        <v>3</v>
      </c>
      <c r="H7316">
        <v>1</v>
      </c>
      <c r="I7316">
        <v>2</v>
      </c>
      <c r="J7316">
        <v>385</v>
      </c>
      <c r="L7316" t="s">
        <v>7405</v>
      </c>
      <c r="M7316" t="s">
        <v>41</v>
      </c>
      <c r="N7316" t="s">
        <v>18</v>
      </c>
      <c r="O7316" s="6" t="str">
        <f>INDEX(lkp_Region,MATCH(tbl_Sales[[#This Row],[Suburb]],lkp_Suburb,0))</f>
        <v>Northern Metropolitan</v>
      </c>
      <c r="P7316" s="6">
        <f>MONTH(tbl_Sales[[#This Row],[Date]])</f>
        <v>3</v>
      </c>
      <c r="Q7316" s="6">
        <f>YEAR(tbl_Sales[[#This Row],[Date]])</f>
        <v>2017</v>
      </c>
    </row>
    <row r="7317" spans="1:17" x14ac:dyDescent="0.25">
      <c r="A7317" s="1">
        <v>42823</v>
      </c>
      <c r="B7317">
        <v>1126000</v>
      </c>
      <c r="C7317" t="s">
        <v>2</v>
      </c>
      <c r="D7317" t="s">
        <v>12431</v>
      </c>
      <c r="E7317" t="s">
        <v>10</v>
      </c>
      <c r="F7317">
        <v>3011</v>
      </c>
      <c r="G7317">
        <v>3</v>
      </c>
      <c r="H7317">
        <v>1</v>
      </c>
      <c r="I7317">
        <v>0</v>
      </c>
      <c r="J7317">
        <v>357</v>
      </c>
      <c r="L7317" t="s">
        <v>7406</v>
      </c>
      <c r="M7317" t="s">
        <v>660</v>
      </c>
      <c r="N7317" t="s">
        <v>21</v>
      </c>
      <c r="O7317" s="6" t="str">
        <f>INDEX(lkp_Region,MATCH(tbl_Sales[[#This Row],[Suburb]],lkp_Suburb,0))</f>
        <v>Western Metropolitan</v>
      </c>
      <c r="P7317" s="6">
        <f>MONTH(tbl_Sales[[#This Row],[Date]])</f>
        <v>3</v>
      </c>
      <c r="Q7317" s="6">
        <f>YEAR(tbl_Sales[[#This Row],[Date]])</f>
        <v>2017</v>
      </c>
    </row>
    <row r="7318" spans="1:17" x14ac:dyDescent="0.25">
      <c r="A7318" s="1">
        <v>42823</v>
      </c>
      <c r="B7318">
        <v>2015000</v>
      </c>
      <c r="C7318" t="s">
        <v>2</v>
      </c>
      <c r="D7318" t="s">
        <v>12424</v>
      </c>
      <c r="E7318" t="s">
        <v>10</v>
      </c>
      <c r="F7318">
        <v>3015</v>
      </c>
      <c r="G7318">
        <v>5</v>
      </c>
      <c r="H7318">
        <v>2</v>
      </c>
      <c r="I7318">
        <v>4</v>
      </c>
      <c r="J7318">
        <v>1017</v>
      </c>
      <c r="L7318" t="s">
        <v>7407</v>
      </c>
      <c r="M7318" t="s">
        <v>133</v>
      </c>
      <c r="N7318" t="s">
        <v>69</v>
      </c>
      <c r="O7318" s="6" t="str">
        <f>INDEX(lkp_Region,MATCH(tbl_Sales[[#This Row],[Suburb]],lkp_Suburb,0))</f>
        <v>Western Metropolitan</v>
      </c>
      <c r="P7318" s="6">
        <f>MONTH(tbl_Sales[[#This Row],[Date]])</f>
        <v>3</v>
      </c>
      <c r="Q7318" s="6">
        <f>YEAR(tbl_Sales[[#This Row],[Date]])</f>
        <v>2017</v>
      </c>
    </row>
    <row r="7319" spans="1:17" x14ac:dyDescent="0.25">
      <c r="A7319" s="1">
        <v>42823</v>
      </c>
      <c r="B7319">
        <v>758000</v>
      </c>
      <c r="C7319" t="s">
        <v>2</v>
      </c>
      <c r="D7319" t="s">
        <v>12429</v>
      </c>
      <c r="E7319" t="s">
        <v>10</v>
      </c>
      <c r="F7319">
        <v>3204</v>
      </c>
      <c r="G7319">
        <v>2</v>
      </c>
      <c r="H7319">
        <v>1</v>
      </c>
      <c r="I7319">
        <v>1</v>
      </c>
      <c r="J7319">
        <v>250</v>
      </c>
      <c r="L7319" t="s">
        <v>7408</v>
      </c>
      <c r="M7319" t="s">
        <v>63</v>
      </c>
      <c r="N7319" t="s">
        <v>57</v>
      </c>
      <c r="O7319" s="6" t="str">
        <f>INDEX(lkp_Region,MATCH(tbl_Sales[[#This Row],[Suburb]],lkp_Suburb,0))</f>
        <v>Southern Metropolitan</v>
      </c>
      <c r="P7319" s="6">
        <f>MONTH(tbl_Sales[[#This Row],[Date]])</f>
        <v>3</v>
      </c>
      <c r="Q7319" s="6">
        <f>YEAR(tbl_Sales[[#This Row],[Date]])</f>
        <v>2017</v>
      </c>
    </row>
    <row r="7320" spans="1:17" x14ac:dyDescent="0.25">
      <c r="A7320" s="1">
        <v>42823</v>
      </c>
      <c r="B7320">
        <v>450000</v>
      </c>
      <c r="C7320" t="s">
        <v>13</v>
      </c>
      <c r="D7320" t="s">
        <v>12432</v>
      </c>
      <c r="E7320" t="s">
        <v>10</v>
      </c>
      <c r="F7320">
        <v>3071</v>
      </c>
      <c r="G7320">
        <v>2</v>
      </c>
      <c r="H7320">
        <v>1</v>
      </c>
      <c r="I7320">
        <v>1</v>
      </c>
      <c r="J7320">
        <v>0</v>
      </c>
      <c r="K7320">
        <v>1970</v>
      </c>
      <c r="L7320" t="s">
        <v>7409</v>
      </c>
      <c r="M7320" t="s">
        <v>60</v>
      </c>
      <c r="N7320" t="s">
        <v>62</v>
      </c>
      <c r="O7320" s="6" t="str">
        <f>INDEX(lkp_Region,MATCH(tbl_Sales[[#This Row],[Suburb]],lkp_Suburb,0))</f>
        <v>Northern Metropolitan</v>
      </c>
      <c r="P7320" s="6">
        <f>MONTH(tbl_Sales[[#This Row],[Date]])</f>
        <v>3</v>
      </c>
      <c r="Q7320" s="6">
        <f>YEAR(tbl_Sales[[#This Row],[Date]])</f>
        <v>2017</v>
      </c>
    </row>
    <row r="7321" spans="1:17" x14ac:dyDescent="0.25">
      <c r="A7321" s="1">
        <v>42823</v>
      </c>
      <c r="B7321">
        <v>655000</v>
      </c>
      <c r="C7321" t="s">
        <v>2</v>
      </c>
      <c r="D7321" t="s">
        <v>12427</v>
      </c>
      <c r="E7321" t="s">
        <v>10</v>
      </c>
      <c r="F7321">
        <v>3073</v>
      </c>
      <c r="G7321">
        <v>3</v>
      </c>
      <c r="H7321">
        <v>2</v>
      </c>
      <c r="I7321">
        <v>2</v>
      </c>
      <c r="J7321">
        <v>456</v>
      </c>
      <c r="K7321">
        <v>1970</v>
      </c>
      <c r="L7321" t="s">
        <v>7410</v>
      </c>
      <c r="M7321" t="s">
        <v>93</v>
      </c>
      <c r="N7321" t="s">
        <v>62</v>
      </c>
      <c r="O7321" s="6" t="str">
        <f>INDEX(lkp_Region,MATCH(tbl_Sales[[#This Row],[Suburb]],lkp_Suburb,0))</f>
        <v>Northern Metropolitan</v>
      </c>
      <c r="P7321" s="6">
        <f>MONTH(tbl_Sales[[#This Row],[Date]])</f>
        <v>3</v>
      </c>
      <c r="Q7321" s="6">
        <f>YEAR(tbl_Sales[[#This Row],[Date]])</f>
        <v>2017</v>
      </c>
    </row>
    <row r="7322" spans="1:17" x14ac:dyDescent="0.25">
      <c r="A7322" s="1">
        <v>42823</v>
      </c>
      <c r="B7322">
        <v>1255000</v>
      </c>
      <c r="C7322" t="s">
        <v>2</v>
      </c>
      <c r="D7322" t="s">
        <v>12427</v>
      </c>
      <c r="E7322" t="s">
        <v>10</v>
      </c>
      <c r="F7322">
        <v>3070</v>
      </c>
      <c r="G7322">
        <v>2</v>
      </c>
      <c r="H7322">
        <v>1</v>
      </c>
      <c r="I7322">
        <v>2</v>
      </c>
      <c r="J7322">
        <v>314</v>
      </c>
      <c r="L7322" t="s">
        <v>7411</v>
      </c>
      <c r="M7322" t="s">
        <v>271</v>
      </c>
      <c r="N7322" t="s">
        <v>62</v>
      </c>
      <c r="O7322" s="6" t="str">
        <f>INDEX(lkp_Region,MATCH(tbl_Sales[[#This Row],[Suburb]],lkp_Suburb,0))</f>
        <v>Northern Metropolitan</v>
      </c>
      <c r="P7322" s="6">
        <f>MONTH(tbl_Sales[[#This Row],[Date]])</f>
        <v>3</v>
      </c>
      <c r="Q7322" s="6">
        <f>YEAR(tbl_Sales[[#This Row],[Date]])</f>
        <v>2017</v>
      </c>
    </row>
    <row r="7323" spans="1:17" x14ac:dyDescent="0.25">
      <c r="A7323" s="1">
        <v>42823</v>
      </c>
      <c r="B7323">
        <v>657000</v>
      </c>
      <c r="C7323" t="s">
        <v>2</v>
      </c>
      <c r="D7323" t="s">
        <v>12428</v>
      </c>
      <c r="E7323" t="s">
        <v>10</v>
      </c>
      <c r="F7323">
        <v>3020</v>
      </c>
      <c r="G7323">
        <v>4</v>
      </c>
      <c r="H7323">
        <v>2</v>
      </c>
      <c r="I7323">
        <v>4</v>
      </c>
      <c r="J7323">
        <v>651</v>
      </c>
      <c r="K7323">
        <v>1975</v>
      </c>
      <c r="L7323" t="s">
        <v>7412</v>
      </c>
      <c r="M7323" t="s">
        <v>141</v>
      </c>
      <c r="N7323" t="s">
        <v>3</v>
      </c>
      <c r="O7323" s="6" t="str">
        <f>INDEX(lkp_Region,MATCH(tbl_Sales[[#This Row],[Suburb]],lkp_Suburb,0))</f>
        <v>Western Metropolitan</v>
      </c>
      <c r="P7323" s="6">
        <f>MONTH(tbl_Sales[[#This Row],[Date]])</f>
        <v>3</v>
      </c>
      <c r="Q7323" s="6">
        <f>YEAR(tbl_Sales[[#This Row],[Date]])</f>
        <v>2017</v>
      </c>
    </row>
    <row r="7324" spans="1:17" x14ac:dyDescent="0.25">
      <c r="A7324" s="1">
        <v>42823</v>
      </c>
      <c r="B7324">
        <v>610000</v>
      </c>
      <c r="C7324" t="s">
        <v>13</v>
      </c>
      <c r="D7324" t="s">
        <v>12427</v>
      </c>
      <c r="E7324" t="s">
        <v>5</v>
      </c>
      <c r="F7324">
        <v>3122</v>
      </c>
      <c r="G7324">
        <v>2</v>
      </c>
      <c r="H7324">
        <v>2</v>
      </c>
      <c r="I7324">
        <v>1</v>
      </c>
      <c r="J7324">
        <v>85</v>
      </c>
      <c r="K7324">
        <v>2014</v>
      </c>
      <c r="L7324" t="s">
        <v>7413</v>
      </c>
      <c r="M7324" t="s">
        <v>461</v>
      </c>
      <c r="N7324" t="s">
        <v>101</v>
      </c>
      <c r="O7324" s="6" t="str">
        <f>INDEX(lkp_Region,MATCH(tbl_Sales[[#This Row],[Suburb]],lkp_Suburb,0))</f>
        <v>Southern Metropolitan</v>
      </c>
      <c r="P7324" s="6">
        <f>MONTH(tbl_Sales[[#This Row],[Date]])</f>
        <v>3</v>
      </c>
      <c r="Q7324" s="6">
        <f>YEAR(tbl_Sales[[#This Row],[Date]])</f>
        <v>2017</v>
      </c>
    </row>
    <row r="7325" spans="1:17" x14ac:dyDescent="0.25">
      <c r="A7325" s="1">
        <v>42823</v>
      </c>
      <c r="B7325">
        <v>3085000</v>
      </c>
      <c r="C7325" t="s">
        <v>2</v>
      </c>
      <c r="D7325" t="s">
        <v>12427</v>
      </c>
      <c r="E7325" t="s">
        <v>10</v>
      </c>
      <c r="F7325">
        <v>3146</v>
      </c>
      <c r="G7325">
        <v>5</v>
      </c>
      <c r="H7325">
        <v>3</v>
      </c>
      <c r="I7325">
        <v>3</v>
      </c>
      <c r="J7325">
        <v>778</v>
      </c>
      <c r="K7325">
        <v>2000</v>
      </c>
      <c r="L7325" t="s">
        <v>7414</v>
      </c>
      <c r="M7325" t="s">
        <v>102</v>
      </c>
      <c r="N7325" t="s">
        <v>101</v>
      </c>
      <c r="O7325" s="6" t="str">
        <f>INDEX(lkp_Region,MATCH(tbl_Sales[[#This Row],[Suburb]],lkp_Suburb,0))</f>
        <v>Southern Metropolitan</v>
      </c>
      <c r="P7325" s="6">
        <f>MONTH(tbl_Sales[[#This Row],[Date]])</f>
        <v>3</v>
      </c>
      <c r="Q7325" s="6">
        <f>YEAR(tbl_Sales[[#This Row],[Date]])</f>
        <v>2017</v>
      </c>
    </row>
    <row r="7326" spans="1:17" x14ac:dyDescent="0.25">
      <c r="A7326" s="1">
        <v>42823</v>
      </c>
      <c r="B7326">
        <v>915000</v>
      </c>
      <c r="C7326" t="s">
        <v>2</v>
      </c>
      <c r="D7326" t="s">
        <v>12423</v>
      </c>
      <c r="E7326" t="s">
        <v>10</v>
      </c>
      <c r="F7326">
        <v>3084</v>
      </c>
      <c r="G7326">
        <v>3</v>
      </c>
      <c r="H7326">
        <v>2</v>
      </c>
      <c r="I7326">
        <v>2</v>
      </c>
      <c r="J7326">
        <v>769</v>
      </c>
      <c r="L7326" t="s">
        <v>7415</v>
      </c>
      <c r="M7326" t="s">
        <v>320</v>
      </c>
      <c r="N7326" t="s">
        <v>150</v>
      </c>
      <c r="O7326" s="6" t="str">
        <f>INDEX(lkp_Region,MATCH(tbl_Sales[[#This Row],[Suburb]],lkp_Suburb,0))</f>
        <v>Eastern Metropolitan</v>
      </c>
      <c r="P7326" s="6">
        <f>MONTH(tbl_Sales[[#This Row],[Date]])</f>
        <v>3</v>
      </c>
      <c r="Q7326" s="6">
        <f>YEAR(tbl_Sales[[#This Row],[Date]])</f>
        <v>2017</v>
      </c>
    </row>
    <row r="7327" spans="1:17" x14ac:dyDescent="0.25">
      <c r="A7327" s="1">
        <v>42824</v>
      </c>
      <c r="B7327">
        <v>1215000</v>
      </c>
      <c r="C7327" t="s">
        <v>2</v>
      </c>
      <c r="D7327" t="s">
        <v>12424</v>
      </c>
      <c r="E7327" t="s">
        <v>5</v>
      </c>
      <c r="F7327">
        <v>3145</v>
      </c>
      <c r="G7327">
        <v>4</v>
      </c>
      <c r="H7327">
        <v>2</v>
      </c>
      <c r="I7327">
        <v>2</v>
      </c>
      <c r="J7327">
        <v>207</v>
      </c>
      <c r="L7327" t="s">
        <v>7416</v>
      </c>
      <c r="M7327" t="s">
        <v>74</v>
      </c>
      <c r="N7327" t="s">
        <v>76</v>
      </c>
      <c r="O7327" s="6" t="str">
        <f>INDEX(lkp_Region,MATCH(tbl_Sales[[#This Row],[Suburb]],lkp_Suburb,0))</f>
        <v>Southern Metropolitan</v>
      </c>
      <c r="P7327" s="6">
        <f>MONTH(tbl_Sales[[#This Row],[Date]])</f>
        <v>3</v>
      </c>
      <c r="Q7327" s="6">
        <f>YEAR(tbl_Sales[[#This Row],[Date]])</f>
        <v>2017</v>
      </c>
    </row>
    <row r="7328" spans="1:17" x14ac:dyDescent="0.25">
      <c r="A7328" s="1">
        <v>42824</v>
      </c>
      <c r="B7328">
        <v>3470000</v>
      </c>
      <c r="C7328" t="s">
        <v>2</v>
      </c>
      <c r="D7328" t="s">
        <v>12427</v>
      </c>
      <c r="E7328" t="s">
        <v>10</v>
      </c>
      <c r="F7328">
        <v>3144</v>
      </c>
      <c r="G7328">
        <v>4</v>
      </c>
      <c r="H7328">
        <v>3</v>
      </c>
      <c r="I7328">
        <v>2</v>
      </c>
      <c r="J7328">
        <v>585</v>
      </c>
      <c r="K7328">
        <v>1915</v>
      </c>
      <c r="L7328" t="s">
        <v>7417</v>
      </c>
      <c r="M7328" t="s">
        <v>388</v>
      </c>
      <c r="N7328" t="s">
        <v>76</v>
      </c>
      <c r="O7328" s="6" t="str">
        <f>INDEX(lkp_Region,MATCH(tbl_Sales[[#This Row],[Suburb]],lkp_Suburb,0))</f>
        <v>Southern Metropolitan</v>
      </c>
      <c r="P7328" s="6">
        <f>MONTH(tbl_Sales[[#This Row],[Date]])</f>
        <v>3</v>
      </c>
      <c r="Q7328" s="6">
        <f>YEAR(tbl_Sales[[#This Row],[Date]])</f>
        <v>2017</v>
      </c>
    </row>
    <row r="7329" spans="1:17" x14ac:dyDescent="0.25">
      <c r="A7329" s="1">
        <v>42824</v>
      </c>
      <c r="B7329">
        <v>1210000</v>
      </c>
      <c r="C7329" t="s">
        <v>13</v>
      </c>
      <c r="D7329" t="s">
        <v>12429</v>
      </c>
      <c r="E7329" t="s">
        <v>5</v>
      </c>
      <c r="F7329">
        <v>3182</v>
      </c>
      <c r="G7329">
        <v>1</v>
      </c>
      <c r="H7329">
        <v>1</v>
      </c>
      <c r="I7329">
        <v>1</v>
      </c>
      <c r="J7329">
        <v>0</v>
      </c>
      <c r="K7329">
        <v>1970</v>
      </c>
      <c r="L7329" t="s">
        <v>7418</v>
      </c>
      <c r="M7329" t="s">
        <v>156</v>
      </c>
      <c r="N7329" t="s">
        <v>26</v>
      </c>
      <c r="O7329" s="6" t="str">
        <f>INDEX(lkp_Region,MATCH(tbl_Sales[[#This Row],[Suburb]],lkp_Suburb,0))</f>
        <v>Southern Metropolitan</v>
      </c>
      <c r="P7329" s="6">
        <f>MONTH(tbl_Sales[[#This Row],[Date]])</f>
        <v>3</v>
      </c>
      <c r="Q7329" s="6">
        <f>YEAR(tbl_Sales[[#This Row],[Date]])</f>
        <v>2017</v>
      </c>
    </row>
    <row r="7330" spans="1:17" x14ac:dyDescent="0.25">
      <c r="A7330" s="1">
        <v>42824</v>
      </c>
      <c r="B7330">
        <v>1316000</v>
      </c>
      <c r="C7330" t="s">
        <v>2</v>
      </c>
      <c r="D7330" t="s">
        <v>12425</v>
      </c>
      <c r="E7330" t="s">
        <v>10</v>
      </c>
      <c r="F7330">
        <v>3182</v>
      </c>
      <c r="G7330">
        <v>2</v>
      </c>
      <c r="H7330">
        <v>1</v>
      </c>
      <c r="I7330">
        <v>0</v>
      </c>
      <c r="J7330">
        <v>215</v>
      </c>
      <c r="L7330" t="s">
        <v>7419</v>
      </c>
      <c r="M7330" t="s">
        <v>156</v>
      </c>
      <c r="N7330" t="s">
        <v>26</v>
      </c>
      <c r="O7330" s="6" t="str">
        <f>INDEX(lkp_Region,MATCH(tbl_Sales[[#This Row],[Suburb]],lkp_Suburb,0))</f>
        <v>Southern Metropolitan</v>
      </c>
      <c r="P7330" s="6">
        <f>MONTH(tbl_Sales[[#This Row],[Date]])</f>
        <v>3</v>
      </c>
      <c r="Q7330" s="6">
        <f>YEAR(tbl_Sales[[#This Row],[Date]])</f>
        <v>2017</v>
      </c>
    </row>
    <row r="7331" spans="1:17" x14ac:dyDescent="0.25">
      <c r="A7331" s="1">
        <v>42824</v>
      </c>
      <c r="B7331">
        <v>352500</v>
      </c>
      <c r="C7331" t="s">
        <v>13</v>
      </c>
      <c r="D7331" t="s">
        <v>12428</v>
      </c>
      <c r="E7331" t="s">
        <v>10</v>
      </c>
      <c r="F7331">
        <v>3012</v>
      </c>
      <c r="G7331">
        <v>2</v>
      </c>
      <c r="H7331">
        <v>1</v>
      </c>
      <c r="I7331">
        <v>1</v>
      </c>
      <c r="J7331">
        <v>15100</v>
      </c>
      <c r="K7331">
        <v>2012</v>
      </c>
      <c r="L7331" t="s">
        <v>7420</v>
      </c>
      <c r="M7331" t="s">
        <v>19</v>
      </c>
      <c r="N7331" t="s">
        <v>21</v>
      </c>
      <c r="O7331" s="6" t="str">
        <f>INDEX(lkp_Region,MATCH(tbl_Sales[[#This Row],[Suburb]],lkp_Suburb,0))</f>
        <v>Western Metropolitan</v>
      </c>
      <c r="P7331" s="6">
        <f>MONTH(tbl_Sales[[#This Row],[Date]])</f>
        <v>3</v>
      </c>
      <c r="Q7331" s="6">
        <f>YEAR(tbl_Sales[[#This Row],[Date]])</f>
        <v>2017</v>
      </c>
    </row>
    <row r="7332" spans="1:17" x14ac:dyDescent="0.25">
      <c r="A7332" s="1">
        <v>42824</v>
      </c>
      <c r="B7332">
        <v>1430000</v>
      </c>
      <c r="C7332" t="s">
        <v>2</v>
      </c>
      <c r="D7332" t="s">
        <v>12429</v>
      </c>
      <c r="E7332" t="s">
        <v>5</v>
      </c>
      <c r="F7332">
        <v>3013</v>
      </c>
      <c r="G7332">
        <v>3</v>
      </c>
      <c r="H7332">
        <v>3</v>
      </c>
      <c r="I7332">
        <v>2</v>
      </c>
      <c r="J7332">
        <v>386</v>
      </c>
      <c r="K7332">
        <v>1940</v>
      </c>
      <c r="L7332" t="s">
        <v>7421</v>
      </c>
      <c r="M7332" t="s">
        <v>65</v>
      </c>
      <c r="N7332" t="s">
        <v>21</v>
      </c>
      <c r="O7332" s="6" t="str">
        <f>INDEX(lkp_Region,MATCH(tbl_Sales[[#This Row],[Suburb]],lkp_Suburb,0))</f>
        <v>Western Metropolitan</v>
      </c>
      <c r="P7332" s="6">
        <f>MONTH(tbl_Sales[[#This Row],[Date]])</f>
        <v>3</v>
      </c>
      <c r="Q7332" s="6">
        <f>YEAR(tbl_Sales[[#This Row],[Date]])</f>
        <v>2017</v>
      </c>
    </row>
    <row r="7333" spans="1:17" x14ac:dyDescent="0.25">
      <c r="A7333" s="1">
        <v>42824</v>
      </c>
      <c r="B7333">
        <v>1115000</v>
      </c>
      <c r="C7333" t="s">
        <v>2</v>
      </c>
      <c r="D7333" t="s">
        <v>12430</v>
      </c>
      <c r="E7333" t="s">
        <v>10</v>
      </c>
      <c r="F7333">
        <v>3015</v>
      </c>
      <c r="G7333">
        <v>4</v>
      </c>
      <c r="H7333">
        <v>1</v>
      </c>
      <c r="I7333">
        <v>1</v>
      </c>
      <c r="J7333">
        <v>0</v>
      </c>
      <c r="K7333">
        <v>1880</v>
      </c>
      <c r="L7333" t="s">
        <v>7422</v>
      </c>
      <c r="M7333" t="s">
        <v>133</v>
      </c>
      <c r="N7333" t="s">
        <v>69</v>
      </c>
      <c r="O7333" s="6" t="str">
        <f>INDEX(lkp_Region,MATCH(tbl_Sales[[#This Row],[Suburb]],lkp_Suburb,0))</f>
        <v>Western Metropolitan</v>
      </c>
      <c r="P7333" s="6">
        <f>MONTH(tbl_Sales[[#This Row],[Date]])</f>
        <v>3</v>
      </c>
      <c r="Q7333" s="6">
        <f>YEAR(tbl_Sales[[#This Row],[Date]])</f>
        <v>2017</v>
      </c>
    </row>
    <row r="7334" spans="1:17" x14ac:dyDescent="0.25">
      <c r="A7334" s="1">
        <v>42824</v>
      </c>
      <c r="B7334">
        <v>1405000</v>
      </c>
      <c r="C7334" t="s">
        <v>2</v>
      </c>
      <c r="D7334" t="s">
        <v>12428</v>
      </c>
      <c r="E7334" t="s">
        <v>10</v>
      </c>
      <c r="F7334">
        <v>3025</v>
      </c>
      <c r="G7334">
        <v>3</v>
      </c>
      <c r="H7334">
        <v>1</v>
      </c>
      <c r="I7334">
        <v>3</v>
      </c>
      <c r="J7334">
        <v>655</v>
      </c>
      <c r="L7334" t="s">
        <v>7423</v>
      </c>
      <c r="M7334" t="s">
        <v>91</v>
      </c>
      <c r="N7334" t="s">
        <v>69</v>
      </c>
      <c r="O7334" s="6" t="str">
        <f>INDEX(lkp_Region,MATCH(tbl_Sales[[#This Row],[Suburb]],lkp_Suburb,0))</f>
        <v>Western Metropolitan</v>
      </c>
      <c r="P7334" s="6">
        <f>MONTH(tbl_Sales[[#This Row],[Date]])</f>
        <v>3</v>
      </c>
      <c r="Q7334" s="6">
        <f>YEAR(tbl_Sales[[#This Row],[Date]])</f>
        <v>2017</v>
      </c>
    </row>
    <row r="7335" spans="1:17" x14ac:dyDescent="0.25">
      <c r="A7335" s="1">
        <v>42824</v>
      </c>
      <c r="B7335">
        <v>1360000</v>
      </c>
      <c r="C7335" t="s">
        <v>2</v>
      </c>
      <c r="D7335" t="s">
        <v>12429</v>
      </c>
      <c r="E7335" t="s">
        <v>5</v>
      </c>
      <c r="F7335">
        <v>3165</v>
      </c>
      <c r="G7335">
        <v>3</v>
      </c>
      <c r="H7335">
        <v>1</v>
      </c>
      <c r="I7335">
        <v>3</v>
      </c>
      <c r="J7335">
        <v>676</v>
      </c>
      <c r="L7335" t="s">
        <v>7424</v>
      </c>
      <c r="M7335" t="s">
        <v>138</v>
      </c>
      <c r="N7335" t="s">
        <v>57</v>
      </c>
      <c r="O7335" s="6" t="str">
        <f>INDEX(lkp_Region,MATCH(tbl_Sales[[#This Row],[Suburb]],lkp_Suburb,0))</f>
        <v>Southern Metropolitan</v>
      </c>
      <c r="P7335" s="6">
        <f>MONTH(tbl_Sales[[#This Row],[Date]])</f>
        <v>3</v>
      </c>
      <c r="Q7335" s="6">
        <f>YEAR(tbl_Sales[[#This Row],[Date]])</f>
        <v>2017</v>
      </c>
    </row>
    <row r="7336" spans="1:17" x14ac:dyDescent="0.25">
      <c r="A7336" s="1">
        <v>42824</v>
      </c>
      <c r="B7336">
        <v>1500000</v>
      </c>
      <c r="C7336" t="s">
        <v>2</v>
      </c>
      <c r="D7336" t="s">
        <v>12427</v>
      </c>
      <c r="E7336" t="s">
        <v>5</v>
      </c>
      <c r="F7336">
        <v>3185</v>
      </c>
      <c r="G7336">
        <v>3</v>
      </c>
      <c r="H7336">
        <v>2</v>
      </c>
      <c r="I7336">
        <v>0</v>
      </c>
      <c r="J7336">
        <v>195</v>
      </c>
      <c r="L7336" t="s">
        <v>7425</v>
      </c>
      <c r="M7336" t="s">
        <v>136</v>
      </c>
      <c r="N7336" t="s">
        <v>57</v>
      </c>
      <c r="O7336" s="6" t="str">
        <f>INDEX(lkp_Region,MATCH(tbl_Sales[[#This Row],[Suburb]],lkp_Suburb,0))</f>
        <v>Southern Metropolitan</v>
      </c>
      <c r="P7336" s="6">
        <f>MONTH(tbl_Sales[[#This Row],[Date]])</f>
        <v>3</v>
      </c>
      <c r="Q7336" s="6">
        <f>YEAR(tbl_Sales[[#This Row],[Date]])</f>
        <v>2017</v>
      </c>
    </row>
    <row r="7337" spans="1:17" x14ac:dyDescent="0.25">
      <c r="A7337" s="1">
        <v>42824</v>
      </c>
      <c r="B7337">
        <v>2315000</v>
      </c>
      <c r="C7337" t="s">
        <v>2</v>
      </c>
      <c r="D7337" t="s">
        <v>12432</v>
      </c>
      <c r="E7337" t="s">
        <v>5</v>
      </c>
      <c r="F7337">
        <v>3070</v>
      </c>
      <c r="G7337">
        <v>3</v>
      </c>
      <c r="H7337">
        <v>1</v>
      </c>
      <c r="I7337">
        <v>2</v>
      </c>
      <c r="J7337">
        <v>899</v>
      </c>
      <c r="K7337">
        <v>1960</v>
      </c>
      <c r="L7337" t="s">
        <v>7426</v>
      </c>
      <c r="M7337" t="s">
        <v>271</v>
      </c>
      <c r="N7337" t="s">
        <v>62</v>
      </c>
      <c r="O7337" s="6" t="str">
        <f>INDEX(lkp_Region,MATCH(tbl_Sales[[#This Row],[Suburb]],lkp_Suburb,0))</f>
        <v>Northern Metropolitan</v>
      </c>
      <c r="P7337" s="6">
        <f>MONTH(tbl_Sales[[#This Row],[Date]])</f>
        <v>3</v>
      </c>
      <c r="Q7337" s="6">
        <f>YEAR(tbl_Sales[[#This Row],[Date]])</f>
        <v>2017</v>
      </c>
    </row>
    <row r="7338" spans="1:17" x14ac:dyDescent="0.25">
      <c r="A7338" s="1">
        <v>42824</v>
      </c>
      <c r="B7338">
        <v>630000</v>
      </c>
      <c r="C7338" t="s">
        <v>13</v>
      </c>
      <c r="D7338" t="s">
        <v>12427</v>
      </c>
      <c r="E7338" t="s">
        <v>5</v>
      </c>
      <c r="F7338">
        <v>3101</v>
      </c>
      <c r="G7338">
        <v>2</v>
      </c>
      <c r="H7338">
        <v>1</v>
      </c>
      <c r="I7338">
        <v>2</v>
      </c>
      <c r="J7338">
        <v>91</v>
      </c>
      <c r="K7338">
        <v>1970</v>
      </c>
      <c r="L7338" t="s">
        <v>7427</v>
      </c>
      <c r="M7338" t="s">
        <v>145</v>
      </c>
      <c r="N7338" t="s">
        <v>101</v>
      </c>
      <c r="O7338" s="6" t="str">
        <f>INDEX(lkp_Region,MATCH(tbl_Sales[[#This Row],[Suburb]],lkp_Suburb,0))</f>
        <v>Southern Metropolitan</v>
      </c>
      <c r="P7338" s="6">
        <f>MONTH(tbl_Sales[[#This Row],[Date]])</f>
        <v>3</v>
      </c>
      <c r="Q7338" s="6">
        <f>YEAR(tbl_Sales[[#This Row],[Date]])</f>
        <v>2017</v>
      </c>
    </row>
    <row r="7339" spans="1:17" x14ac:dyDescent="0.25">
      <c r="A7339" s="1">
        <v>42824</v>
      </c>
      <c r="B7339">
        <v>2200000</v>
      </c>
      <c r="C7339" t="s">
        <v>2</v>
      </c>
      <c r="D7339" t="s">
        <v>12427</v>
      </c>
      <c r="E7339" t="s">
        <v>10</v>
      </c>
      <c r="F7339">
        <v>3146</v>
      </c>
      <c r="G7339">
        <v>3</v>
      </c>
      <c r="H7339">
        <v>1</v>
      </c>
      <c r="I7339">
        <v>2</v>
      </c>
      <c r="J7339">
        <v>700</v>
      </c>
      <c r="K7339">
        <v>1930</v>
      </c>
      <c r="L7339" t="s">
        <v>7428</v>
      </c>
      <c r="M7339" t="s">
        <v>102</v>
      </c>
      <c r="N7339" t="s">
        <v>101</v>
      </c>
      <c r="O7339" s="6" t="str">
        <f>INDEX(lkp_Region,MATCH(tbl_Sales[[#This Row],[Suburb]],lkp_Suburb,0))</f>
        <v>Southern Metropolitan</v>
      </c>
      <c r="P7339" s="6">
        <f>MONTH(tbl_Sales[[#This Row],[Date]])</f>
        <v>3</v>
      </c>
      <c r="Q7339" s="6">
        <f>YEAR(tbl_Sales[[#This Row],[Date]])</f>
        <v>2017</v>
      </c>
    </row>
    <row r="7340" spans="1:17" x14ac:dyDescent="0.25">
      <c r="A7340" s="1">
        <v>42824</v>
      </c>
      <c r="B7340">
        <v>3050000</v>
      </c>
      <c r="C7340" t="s">
        <v>2</v>
      </c>
      <c r="D7340" t="s">
        <v>12425</v>
      </c>
      <c r="E7340" t="s">
        <v>10</v>
      </c>
      <c r="F7340">
        <v>3123</v>
      </c>
      <c r="G7340">
        <v>4</v>
      </c>
      <c r="H7340">
        <v>3</v>
      </c>
      <c r="I7340">
        <v>1</v>
      </c>
      <c r="J7340">
        <v>710</v>
      </c>
      <c r="L7340" t="s">
        <v>7429</v>
      </c>
      <c r="M7340" t="s">
        <v>230</v>
      </c>
      <c r="N7340" t="s">
        <v>101</v>
      </c>
      <c r="O7340" s="6" t="str">
        <f>INDEX(lkp_Region,MATCH(tbl_Sales[[#This Row],[Suburb]],lkp_Suburb,0))</f>
        <v>Southern Metropolitan</v>
      </c>
      <c r="P7340" s="6">
        <f>MONTH(tbl_Sales[[#This Row],[Date]])</f>
        <v>3</v>
      </c>
      <c r="Q7340" s="6">
        <f>YEAR(tbl_Sales[[#This Row],[Date]])</f>
        <v>2017</v>
      </c>
    </row>
    <row r="7341" spans="1:17" x14ac:dyDescent="0.25">
      <c r="A7341" s="1">
        <v>42825</v>
      </c>
      <c r="B7341">
        <v>300000</v>
      </c>
      <c r="C7341" t="s">
        <v>13</v>
      </c>
      <c r="D7341" t="s">
        <v>12430</v>
      </c>
      <c r="E7341" t="s">
        <v>5</v>
      </c>
      <c r="F7341">
        <v>3078</v>
      </c>
      <c r="G7341">
        <v>1</v>
      </c>
      <c r="H7341">
        <v>1</v>
      </c>
      <c r="I7341">
        <v>1</v>
      </c>
      <c r="J7341">
        <v>0</v>
      </c>
      <c r="L7341" t="s">
        <v>7430</v>
      </c>
      <c r="M7341" t="s">
        <v>533</v>
      </c>
      <c r="N7341" t="s">
        <v>8</v>
      </c>
      <c r="O7341" s="6" t="str">
        <f>INDEX(lkp_Region,MATCH(tbl_Sales[[#This Row],[Suburb]],lkp_Suburb,0))</f>
        <v>Northern Metropolitan</v>
      </c>
      <c r="P7341" s="6">
        <f>MONTH(tbl_Sales[[#This Row],[Date]])</f>
        <v>3</v>
      </c>
      <c r="Q7341" s="6">
        <f>YEAR(tbl_Sales[[#This Row],[Date]])</f>
        <v>2017</v>
      </c>
    </row>
    <row r="7342" spans="1:17" x14ac:dyDescent="0.25">
      <c r="A7342" s="1">
        <v>42825</v>
      </c>
      <c r="B7342">
        <v>421000</v>
      </c>
      <c r="C7342" t="s">
        <v>13</v>
      </c>
      <c r="D7342" t="s">
        <v>12427</v>
      </c>
      <c r="E7342" t="s">
        <v>5</v>
      </c>
      <c r="F7342">
        <v>3121</v>
      </c>
      <c r="G7342">
        <v>1</v>
      </c>
      <c r="H7342">
        <v>1</v>
      </c>
      <c r="I7342">
        <v>1</v>
      </c>
      <c r="J7342">
        <v>8223</v>
      </c>
      <c r="K7342">
        <v>2012</v>
      </c>
      <c r="L7342" t="s">
        <v>7431</v>
      </c>
      <c r="M7342" t="s">
        <v>6</v>
      </c>
      <c r="N7342" t="s">
        <v>8</v>
      </c>
      <c r="O7342" s="6" t="str">
        <f>INDEX(lkp_Region,MATCH(tbl_Sales[[#This Row],[Suburb]],lkp_Suburb,0))</f>
        <v>Northern Metropolitan</v>
      </c>
      <c r="P7342" s="6">
        <f>MONTH(tbl_Sales[[#This Row],[Date]])</f>
        <v>3</v>
      </c>
      <c r="Q7342" s="6">
        <f>YEAR(tbl_Sales[[#This Row],[Date]])</f>
        <v>2017</v>
      </c>
    </row>
    <row r="7343" spans="1:17" x14ac:dyDescent="0.25">
      <c r="A7343" s="1">
        <v>42825</v>
      </c>
      <c r="B7343">
        <v>1468000</v>
      </c>
      <c r="C7343" t="s">
        <v>2</v>
      </c>
      <c r="D7343" t="s">
        <v>12429</v>
      </c>
      <c r="E7343" t="s">
        <v>10</v>
      </c>
      <c r="F7343">
        <v>3125</v>
      </c>
      <c r="G7343">
        <v>3</v>
      </c>
      <c r="H7343">
        <v>1</v>
      </c>
      <c r="I7343">
        <v>2</v>
      </c>
      <c r="J7343">
        <v>706</v>
      </c>
      <c r="L7343" t="s">
        <v>7432</v>
      </c>
      <c r="M7343" t="s">
        <v>32</v>
      </c>
      <c r="N7343" t="s">
        <v>14</v>
      </c>
      <c r="O7343" s="6" t="str">
        <f>INDEX(lkp_Region,MATCH(tbl_Sales[[#This Row],[Suburb]],lkp_Suburb,0))</f>
        <v>Southern Metropolitan</v>
      </c>
      <c r="P7343" s="6">
        <f>MONTH(tbl_Sales[[#This Row],[Date]])</f>
        <v>3</v>
      </c>
      <c r="Q7343" s="6">
        <f>YEAR(tbl_Sales[[#This Row],[Date]])</f>
        <v>2017</v>
      </c>
    </row>
    <row r="7344" spans="1:17" x14ac:dyDescent="0.25">
      <c r="A7344" s="1">
        <v>42825</v>
      </c>
      <c r="B7344">
        <v>375000</v>
      </c>
      <c r="C7344" t="s">
        <v>13</v>
      </c>
      <c r="D7344" t="s">
        <v>12423</v>
      </c>
      <c r="E7344" t="s">
        <v>5</v>
      </c>
      <c r="F7344">
        <v>3146</v>
      </c>
      <c r="G7344">
        <v>1</v>
      </c>
      <c r="H7344">
        <v>1</v>
      </c>
      <c r="I7344">
        <v>1</v>
      </c>
      <c r="J7344">
        <v>602</v>
      </c>
      <c r="L7344" t="s">
        <v>7433</v>
      </c>
      <c r="M7344" t="s">
        <v>102</v>
      </c>
      <c r="N7344" t="s">
        <v>76</v>
      </c>
      <c r="O7344" s="6" t="str">
        <f>INDEX(lkp_Region,MATCH(tbl_Sales[[#This Row],[Suburb]],lkp_Suburb,0))</f>
        <v>Southern Metropolitan</v>
      </c>
      <c r="P7344" s="6">
        <f>MONTH(tbl_Sales[[#This Row],[Date]])</f>
        <v>3</v>
      </c>
      <c r="Q7344" s="6">
        <f>YEAR(tbl_Sales[[#This Row],[Date]])</f>
        <v>2017</v>
      </c>
    </row>
    <row r="7345" spans="1:17" x14ac:dyDescent="0.25">
      <c r="A7345" s="1">
        <v>42825</v>
      </c>
      <c r="B7345">
        <v>2100000</v>
      </c>
      <c r="C7345" t="s">
        <v>51</v>
      </c>
      <c r="D7345" t="s">
        <v>12429</v>
      </c>
      <c r="E7345" t="s">
        <v>5</v>
      </c>
      <c r="F7345">
        <v>3142</v>
      </c>
      <c r="G7345">
        <v>2</v>
      </c>
      <c r="H7345">
        <v>2</v>
      </c>
      <c r="I7345">
        <v>3</v>
      </c>
      <c r="J7345">
        <v>457</v>
      </c>
      <c r="L7345" t="s">
        <v>7434</v>
      </c>
      <c r="M7345" t="s">
        <v>109</v>
      </c>
      <c r="N7345" t="s">
        <v>76</v>
      </c>
      <c r="O7345" s="6" t="str">
        <f>INDEX(lkp_Region,MATCH(tbl_Sales[[#This Row],[Suburb]],lkp_Suburb,0))</f>
        <v>Southern Metropolitan</v>
      </c>
      <c r="P7345" s="6">
        <f>MONTH(tbl_Sales[[#This Row],[Date]])</f>
        <v>3</v>
      </c>
      <c r="Q7345" s="6">
        <f>YEAR(tbl_Sales[[#This Row],[Date]])</f>
        <v>2017</v>
      </c>
    </row>
    <row r="7346" spans="1:17" x14ac:dyDescent="0.25">
      <c r="A7346" s="1">
        <v>42825</v>
      </c>
      <c r="B7346">
        <v>932000</v>
      </c>
      <c r="C7346" t="s">
        <v>13</v>
      </c>
      <c r="D7346" t="s">
        <v>12425</v>
      </c>
      <c r="E7346" t="s">
        <v>10</v>
      </c>
      <c r="F7346">
        <v>3184</v>
      </c>
      <c r="G7346">
        <v>2</v>
      </c>
      <c r="H7346">
        <v>2</v>
      </c>
      <c r="I7346">
        <v>1</v>
      </c>
      <c r="J7346">
        <v>799</v>
      </c>
      <c r="K7346">
        <v>2012</v>
      </c>
      <c r="L7346" t="s">
        <v>7435</v>
      </c>
      <c r="M7346" t="s">
        <v>58</v>
      </c>
      <c r="N7346" t="s">
        <v>26</v>
      </c>
      <c r="O7346" s="6" t="str">
        <f>INDEX(lkp_Region,MATCH(tbl_Sales[[#This Row],[Suburb]],lkp_Suburb,0))</f>
        <v>Southern Metropolitan</v>
      </c>
      <c r="P7346" s="6">
        <f>MONTH(tbl_Sales[[#This Row],[Date]])</f>
        <v>3</v>
      </c>
      <c r="Q7346" s="6">
        <f>YEAR(tbl_Sales[[#This Row],[Date]])</f>
        <v>2017</v>
      </c>
    </row>
    <row r="7347" spans="1:17" x14ac:dyDescent="0.25">
      <c r="A7347" s="1">
        <v>42825</v>
      </c>
      <c r="B7347">
        <v>1238000</v>
      </c>
      <c r="C7347" t="s">
        <v>2</v>
      </c>
      <c r="D7347" t="s">
        <v>12429</v>
      </c>
      <c r="E7347" t="s">
        <v>10</v>
      </c>
      <c r="F7347">
        <v>3184</v>
      </c>
      <c r="G7347">
        <v>3</v>
      </c>
      <c r="H7347">
        <v>2</v>
      </c>
      <c r="I7347">
        <v>1</v>
      </c>
      <c r="J7347">
        <v>116</v>
      </c>
      <c r="K7347">
        <v>1996</v>
      </c>
      <c r="L7347" t="s">
        <v>7436</v>
      </c>
      <c r="M7347" t="s">
        <v>58</v>
      </c>
      <c r="N7347" t="s">
        <v>26</v>
      </c>
      <c r="O7347" s="6" t="str">
        <f>INDEX(lkp_Region,MATCH(tbl_Sales[[#This Row],[Suburb]],lkp_Suburb,0))</f>
        <v>Southern Metropolitan</v>
      </c>
      <c r="P7347" s="6">
        <f>MONTH(tbl_Sales[[#This Row],[Date]])</f>
        <v>3</v>
      </c>
      <c r="Q7347" s="6">
        <f>YEAR(tbl_Sales[[#This Row],[Date]])</f>
        <v>2017</v>
      </c>
    </row>
    <row r="7348" spans="1:17" x14ac:dyDescent="0.25">
      <c r="A7348" s="1">
        <v>42825</v>
      </c>
      <c r="B7348">
        <v>1515000</v>
      </c>
      <c r="C7348" t="s">
        <v>2</v>
      </c>
      <c r="D7348" t="s">
        <v>12427</v>
      </c>
      <c r="E7348" t="s">
        <v>10</v>
      </c>
      <c r="F7348">
        <v>3207</v>
      </c>
      <c r="G7348">
        <v>3</v>
      </c>
      <c r="H7348">
        <v>2</v>
      </c>
      <c r="I7348">
        <v>0</v>
      </c>
      <c r="J7348">
        <v>211</v>
      </c>
      <c r="L7348" t="s">
        <v>7437</v>
      </c>
      <c r="M7348" t="s">
        <v>24</v>
      </c>
      <c r="N7348" t="s">
        <v>26</v>
      </c>
      <c r="O7348" s="6" t="str">
        <f>INDEX(lkp_Region,MATCH(tbl_Sales[[#This Row],[Suburb]],lkp_Suburb,0))</f>
        <v>Southern Metropolitan</v>
      </c>
      <c r="P7348" s="6">
        <f>MONTH(tbl_Sales[[#This Row],[Date]])</f>
        <v>3</v>
      </c>
      <c r="Q7348" s="6">
        <f>YEAR(tbl_Sales[[#This Row],[Date]])</f>
        <v>2017</v>
      </c>
    </row>
    <row r="7349" spans="1:17" x14ac:dyDescent="0.25">
      <c r="A7349" s="1">
        <v>42825</v>
      </c>
      <c r="B7349">
        <v>635000</v>
      </c>
      <c r="C7349" t="s">
        <v>51</v>
      </c>
      <c r="D7349" t="s">
        <v>12427</v>
      </c>
      <c r="E7349" t="s">
        <v>10</v>
      </c>
      <c r="F7349">
        <v>3058</v>
      </c>
      <c r="G7349">
        <v>2</v>
      </c>
      <c r="H7349">
        <v>1</v>
      </c>
      <c r="I7349">
        <v>1</v>
      </c>
      <c r="J7349">
        <v>97</v>
      </c>
      <c r="K7349">
        <v>2014</v>
      </c>
      <c r="L7349" t="s">
        <v>7438</v>
      </c>
      <c r="M7349" t="s">
        <v>41</v>
      </c>
      <c r="N7349" t="s">
        <v>18</v>
      </c>
      <c r="O7349" s="6" t="str">
        <f>INDEX(lkp_Region,MATCH(tbl_Sales[[#This Row],[Suburb]],lkp_Suburb,0))</f>
        <v>Northern Metropolitan</v>
      </c>
      <c r="P7349" s="6">
        <f>MONTH(tbl_Sales[[#This Row],[Date]])</f>
        <v>3</v>
      </c>
      <c r="Q7349" s="6">
        <f>YEAR(tbl_Sales[[#This Row],[Date]])</f>
        <v>2017</v>
      </c>
    </row>
    <row r="7350" spans="1:17" x14ac:dyDescent="0.25">
      <c r="A7350" s="1">
        <v>42825</v>
      </c>
      <c r="B7350">
        <v>702500</v>
      </c>
      <c r="C7350" t="s">
        <v>13</v>
      </c>
      <c r="D7350" t="s">
        <v>12427</v>
      </c>
      <c r="E7350" t="s">
        <v>10</v>
      </c>
      <c r="F7350">
        <v>3040</v>
      </c>
      <c r="G7350">
        <v>2</v>
      </c>
      <c r="H7350">
        <v>1</v>
      </c>
      <c r="I7350">
        <v>1</v>
      </c>
      <c r="J7350">
        <v>168</v>
      </c>
      <c r="K7350">
        <v>2008</v>
      </c>
      <c r="L7350" t="s">
        <v>7439</v>
      </c>
      <c r="M7350" t="s">
        <v>47</v>
      </c>
      <c r="N7350" t="s">
        <v>49</v>
      </c>
      <c r="O7350" s="6" t="str">
        <f>INDEX(lkp_Region,MATCH(tbl_Sales[[#This Row],[Suburb]],lkp_Suburb,0))</f>
        <v>Western Metropolitan</v>
      </c>
      <c r="P7350" s="6">
        <f>MONTH(tbl_Sales[[#This Row],[Date]])</f>
        <v>3</v>
      </c>
      <c r="Q7350" s="6">
        <f>YEAR(tbl_Sales[[#This Row],[Date]])</f>
        <v>2017</v>
      </c>
    </row>
    <row r="7351" spans="1:17" x14ac:dyDescent="0.25">
      <c r="A7351" s="1">
        <v>42825</v>
      </c>
      <c r="B7351">
        <v>1065000</v>
      </c>
      <c r="C7351" t="s">
        <v>2</v>
      </c>
      <c r="D7351" t="s">
        <v>12423</v>
      </c>
      <c r="E7351" t="s">
        <v>5</v>
      </c>
      <c r="F7351">
        <v>3042</v>
      </c>
      <c r="G7351">
        <v>3</v>
      </c>
      <c r="H7351">
        <v>1</v>
      </c>
      <c r="I7351">
        <v>2</v>
      </c>
      <c r="J7351">
        <v>653</v>
      </c>
      <c r="L7351" t="s">
        <v>7440</v>
      </c>
      <c r="M7351" t="s">
        <v>86</v>
      </c>
      <c r="N7351" t="s">
        <v>49</v>
      </c>
      <c r="O7351" s="6" t="str">
        <f>INDEX(lkp_Region,MATCH(tbl_Sales[[#This Row],[Suburb]],lkp_Suburb,0))</f>
        <v>Western Metropolitan</v>
      </c>
      <c r="P7351" s="6">
        <f>MONTH(tbl_Sales[[#This Row],[Date]])</f>
        <v>3</v>
      </c>
      <c r="Q7351" s="6">
        <f>YEAR(tbl_Sales[[#This Row],[Date]])</f>
        <v>2017</v>
      </c>
    </row>
    <row r="7352" spans="1:17" x14ac:dyDescent="0.25">
      <c r="A7352" s="1">
        <v>42825</v>
      </c>
      <c r="B7352">
        <v>1045000</v>
      </c>
      <c r="C7352" t="s">
        <v>13</v>
      </c>
      <c r="D7352" t="s">
        <v>12428</v>
      </c>
      <c r="E7352" t="s">
        <v>10</v>
      </c>
      <c r="F7352">
        <v>3147</v>
      </c>
      <c r="G7352">
        <v>3</v>
      </c>
      <c r="H7352">
        <v>2</v>
      </c>
      <c r="I7352">
        <v>2</v>
      </c>
      <c r="J7352">
        <v>467</v>
      </c>
      <c r="L7352" t="s">
        <v>7441</v>
      </c>
      <c r="M7352" t="s">
        <v>609</v>
      </c>
      <c r="N7352" t="s">
        <v>31</v>
      </c>
      <c r="O7352" s="6" t="str">
        <f>INDEX(lkp_Region,MATCH(tbl_Sales[[#This Row],[Suburb]],lkp_Suburb,0))</f>
        <v>Southern Metropolitan</v>
      </c>
      <c r="P7352" s="6">
        <f>MONTH(tbl_Sales[[#This Row],[Date]])</f>
        <v>3</v>
      </c>
      <c r="Q7352" s="6">
        <f>YEAR(tbl_Sales[[#This Row],[Date]])</f>
        <v>2017</v>
      </c>
    </row>
    <row r="7353" spans="1:17" x14ac:dyDescent="0.25">
      <c r="A7353" s="1">
        <v>42825</v>
      </c>
      <c r="B7353">
        <v>395000</v>
      </c>
      <c r="C7353" t="s">
        <v>13</v>
      </c>
      <c r="D7353" t="s">
        <v>12429</v>
      </c>
      <c r="E7353" t="s">
        <v>5</v>
      </c>
      <c r="F7353">
        <v>3052</v>
      </c>
      <c r="G7353">
        <v>1</v>
      </c>
      <c r="H7353">
        <v>1</v>
      </c>
      <c r="I7353">
        <v>1</v>
      </c>
      <c r="J7353">
        <v>2469</v>
      </c>
      <c r="L7353" t="s">
        <v>7442</v>
      </c>
      <c r="M7353" t="s">
        <v>1418</v>
      </c>
      <c r="N7353" t="s">
        <v>88</v>
      </c>
      <c r="O7353" s="6" t="str">
        <f>INDEX(lkp_Region,MATCH(tbl_Sales[[#This Row],[Suburb]],lkp_Suburb,0))</f>
        <v>Northern Metropolitan</v>
      </c>
      <c r="P7353" s="6">
        <f>MONTH(tbl_Sales[[#This Row],[Date]])</f>
        <v>3</v>
      </c>
      <c r="Q7353" s="6">
        <f>YEAR(tbl_Sales[[#This Row],[Date]])</f>
        <v>2017</v>
      </c>
    </row>
    <row r="7354" spans="1:17" x14ac:dyDescent="0.25">
      <c r="A7354" s="1">
        <v>42825</v>
      </c>
      <c r="B7354">
        <v>900000</v>
      </c>
      <c r="C7354" t="s">
        <v>13</v>
      </c>
      <c r="D7354" t="s">
        <v>12429</v>
      </c>
      <c r="E7354" t="s">
        <v>5</v>
      </c>
      <c r="F7354">
        <v>3002</v>
      </c>
      <c r="G7354">
        <v>2</v>
      </c>
      <c r="H7354">
        <v>1</v>
      </c>
      <c r="I7354">
        <v>1</v>
      </c>
      <c r="J7354">
        <v>0</v>
      </c>
      <c r="L7354" t="s">
        <v>7443</v>
      </c>
      <c r="M7354" t="s">
        <v>1176</v>
      </c>
      <c r="N7354" t="s">
        <v>88</v>
      </c>
      <c r="O7354" s="6" t="str">
        <f>INDEX(lkp_Region,MATCH(tbl_Sales[[#This Row],[Suburb]],lkp_Suburb,0))</f>
        <v>Northern Metropolitan</v>
      </c>
      <c r="P7354" s="6">
        <f>MONTH(tbl_Sales[[#This Row],[Date]])</f>
        <v>3</v>
      </c>
      <c r="Q7354" s="6">
        <f>YEAR(tbl_Sales[[#This Row],[Date]])</f>
        <v>2017</v>
      </c>
    </row>
    <row r="7355" spans="1:17" x14ac:dyDescent="0.25">
      <c r="A7355" s="1">
        <v>42825</v>
      </c>
      <c r="B7355">
        <v>921000</v>
      </c>
      <c r="C7355" t="s">
        <v>2</v>
      </c>
      <c r="D7355" t="s">
        <v>12428</v>
      </c>
      <c r="E7355" t="s">
        <v>10</v>
      </c>
      <c r="F7355">
        <v>3167</v>
      </c>
      <c r="G7355">
        <v>3</v>
      </c>
      <c r="H7355">
        <v>1</v>
      </c>
      <c r="I7355">
        <v>2</v>
      </c>
      <c r="J7355">
        <v>535</v>
      </c>
      <c r="K7355">
        <v>1970</v>
      </c>
      <c r="L7355" t="s">
        <v>7444</v>
      </c>
      <c r="M7355" t="s">
        <v>43</v>
      </c>
      <c r="N7355" t="s">
        <v>45</v>
      </c>
      <c r="O7355" s="6" t="str">
        <f>INDEX(lkp_Region,MATCH(tbl_Sales[[#This Row],[Suburb]],lkp_Suburb,0))</f>
        <v>South-Eastern Metropolitan</v>
      </c>
      <c r="P7355" s="6">
        <f>MONTH(tbl_Sales[[#This Row],[Date]])</f>
        <v>3</v>
      </c>
      <c r="Q7355" s="6">
        <f>YEAR(tbl_Sales[[#This Row],[Date]])</f>
        <v>2017</v>
      </c>
    </row>
    <row r="7356" spans="1:17" x14ac:dyDescent="0.25">
      <c r="A7356" s="1">
        <v>42825</v>
      </c>
      <c r="B7356">
        <v>450000</v>
      </c>
      <c r="C7356" t="s">
        <v>13</v>
      </c>
      <c r="D7356" t="s">
        <v>12425</v>
      </c>
      <c r="E7356" t="s">
        <v>10</v>
      </c>
      <c r="F7356">
        <v>3161</v>
      </c>
      <c r="G7356">
        <v>2</v>
      </c>
      <c r="H7356">
        <v>1</v>
      </c>
      <c r="I7356">
        <v>1</v>
      </c>
      <c r="J7356">
        <v>1092</v>
      </c>
      <c r="K7356">
        <v>2014</v>
      </c>
      <c r="L7356" t="s">
        <v>7445</v>
      </c>
      <c r="M7356" t="s">
        <v>338</v>
      </c>
      <c r="N7356" t="s">
        <v>57</v>
      </c>
      <c r="O7356" s="6" t="str">
        <f>INDEX(lkp_Region,MATCH(tbl_Sales[[#This Row],[Suburb]],lkp_Suburb,0))</f>
        <v>Southern Metropolitan</v>
      </c>
      <c r="P7356" s="6">
        <f>MONTH(tbl_Sales[[#This Row],[Date]])</f>
        <v>3</v>
      </c>
      <c r="Q7356" s="6">
        <f>YEAR(tbl_Sales[[#This Row],[Date]])</f>
        <v>2017</v>
      </c>
    </row>
    <row r="7357" spans="1:17" x14ac:dyDescent="0.25">
      <c r="A7357" s="1">
        <v>42825</v>
      </c>
      <c r="B7357">
        <v>950000</v>
      </c>
      <c r="C7357" t="s">
        <v>51</v>
      </c>
      <c r="D7357" t="s">
        <v>12429</v>
      </c>
      <c r="E7357" t="s">
        <v>5</v>
      </c>
      <c r="F7357">
        <v>3165</v>
      </c>
      <c r="G7357">
        <v>4</v>
      </c>
      <c r="H7357">
        <v>2</v>
      </c>
      <c r="I7357">
        <v>1</v>
      </c>
      <c r="J7357">
        <v>450</v>
      </c>
      <c r="K7357">
        <v>1940</v>
      </c>
      <c r="L7357" t="s">
        <v>7446</v>
      </c>
      <c r="M7357" t="s">
        <v>138</v>
      </c>
      <c r="N7357" t="s">
        <v>57</v>
      </c>
      <c r="O7357" s="6" t="str">
        <f>INDEX(lkp_Region,MATCH(tbl_Sales[[#This Row],[Suburb]],lkp_Suburb,0))</f>
        <v>Southern Metropolitan</v>
      </c>
      <c r="P7357" s="6">
        <f>MONTH(tbl_Sales[[#This Row],[Date]])</f>
        <v>3</v>
      </c>
      <c r="Q7357" s="6">
        <f>YEAR(tbl_Sales[[#This Row],[Date]])</f>
        <v>2017</v>
      </c>
    </row>
    <row r="7358" spans="1:17" x14ac:dyDescent="0.25">
      <c r="A7358" s="1">
        <v>42825</v>
      </c>
      <c r="B7358">
        <v>955000</v>
      </c>
      <c r="C7358" t="s">
        <v>13</v>
      </c>
      <c r="D7358" t="s">
        <v>12427</v>
      </c>
      <c r="E7358" t="s">
        <v>10</v>
      </c>
      <c r="F7358">
        <v>3101</v>
      </c>
      <c r="G7358">
        <v>3</v>
      </c>
      <c r="H7358">
        <v>2</v>
      </c>
      <c r="I7358">
        <v>2</v>
      </c>
      <c r="J7358">
        <v>140</v>
      </c>
      <c r="K7358">
        <v>1980</v>
      </c>
      <c r="L7358" t="s">
        <v>7447</v>
      </c>
      <c r="M7358" t="s">
        <v>145</v>
      </c>
      <c r="N7358" t="s">
        <v>101</v>
      </c>
      <c r="O7358" s="6" t="str">
        <f>INDEX(lkp_Region,MATCH(tbl_Sales[[#This Row],[Suburb]],lkp_Suburb,0))</f>
        <v>Southern Metropolitan</v>
      </c>
      <c r="P7358" s="6">
        <f>MONTH(tbl_Sales[[#This Row],[Date]])</f>
        <v>3</v>
      </c>
      <c r="Q7358" s="6">
        <f>YEAR(tbl_Sales[[#This Row],[Date]])</f>
        <v>2017</v>
      </c>
    </row>
    <row r="7359" spans="1:17" x14ac:dyDescent="0.25">
      <c r="A7359" s="1">
        <v>42826</v>
      </c>
      <c r="B7359">
        <v>1000000</v>
      </c>
      <c r="C7359" t="s">
        <v>2</v>
      </c>
      <c r="D7359" t="s">
        <v>12427</v>
      </c>
      <c r="E7359" t="s">
        <v>5</v>
      </c>
      <c r="F7359">
        <v>3068</v>
      </c>
      <c r="G7359">
        <v>3</v>
      </c>
      <c r="H7359">
        <v>1</v>
      </c>
      <c r="I7359">
        <v>0</v>
      </c>
      <c r="J7359">
        <v>249</v>
      </c>
      <c r="L7359" t="s">
        <v>7448</v>
      </c>
      <c r="M7359" t="s">
        <v>72</v>
      </c>
      <c r="N7359" t="s">
        <v>8</v>
      </c>
      <c r="O7359" s="6" t="str">
        <f>INDEX(lkp_Region,MATCH(tbl_Sales[[#This Row],[Suburb]],lkp_Suburb,0))</f>
        <v>Northern Metropolitan</v>
      </c>
      <c r="P7359" s="6">
        <f>MONTH(tbl_Sales[[#This Row],[Date]])</f>
        <v>4</v>
      </c>
      <c r="Q7359" s="6">
        <f>YEAR(tbl_Sales[[#This Row],[Date]])</f>
        <v>2017</v>
      </c>
    </row>
    <row r="7360" spans="1:17" x14ac:dyDescent="0.25">
      <c r="A7360" s="1">
        <v>42826</v>
      </c>
      <c r="B7360">
        <v>978500</v>
      </c>
      <c r="C7360" t="s">
        <v>13</v>
      </c>
      <c r="D7360" t="s">
        <v>12428</v>
      </c>
      <c r="E7360" t="s">
        <v>10</v>
      </c>
      <c r="F7360">
        <v>3141</v>
      </c>
      <c r="G7360">
        <v>2</v>
      </c>
      <c r="H7360">
        <v>2</v>
      </c>
      <c r="I7360">
        <v>2</v>
      </c>
      <c r="J7360">
        <v>17200</v>
      </c>
      <c r="K7360">
        <v>2000</v>
      </c>
      <c r="L7360" t="s">
        <v>7449</v>
      </c>
      <c r="M7360" t="s">
        <v>111</v>
      </c>
      <c r="N7360" t="s">
        <v>76</v>
      </c>
      <c r="O7360" s="6" t="str">
        <f>INDEX(lkp_Region,MATCH(tbl_Sales[[#This Row],[Suburb]],lkp_Suburb,0))</f>
        <v>Southern Metropolitan</v>
      </c>
      <c r="P7360" s="6">
        <f>MONTH(tbl_Sales[[#This Row],[Date]])</f>
        <v>4</v>
      </c>
      <c r="Q7360" s="6">
        <f>YEAR(tbl_Sales[[#This Row],[Date]])</f>
        <v>2017</v>
      </c>
    </row>
    <row r="7361" spans="1:17" x14ac:dyDescent="0.25">
      <c r="A7361" s="1">
        <v>42826</v>
      </c>
      <c r="B7361">
        <v>1100000</v>
      </c>
      <c r="C7361" t="s">
        <v>13</v>
      </c>
      <c r="D7361" t="s">
        <v>12427</v>
      </c>
      <c r="E7361" t="s">
        <v>5</v>
      </c>
      <c r="F7361">
        <v>3142</v>
      </c>
      <c r="G7361">
        <v>3</v>
      </c>
      <c r="H7361">
        <v>2</v>
      </c>
      <c r="I7361">
        <v>1</v>
      </c>
      <c r="J7361">
        <v>0</v>
      </c>
      <c r="K7361">
        <v>1935</v>
      </c>
      <c r="L7361" t="s">
        <v>7450</v>
      </c>
      <c r="M7361" t="s">
        <v>109</v>
      </c>
      <c r="N7361" t="s">
        <v>76</v>
      </c>
      <c r="O7361" s="6" t="str">
        <f>INDEX(lkp_Region,MATCH(tbl_Sales[[#This Row],[Suburb]],lkp_Suburb,0))</f>
        <v>Southern Metropolitan</v>
      </c>
      <c r="P7361" s="6">
        <f>MONTH(tbl_Sales[[#This Row],[Date]])</f>
        <v>4</v>
      </c>
      <c r="Q7361" s="6">
        <f>YEAR(tbl_Sales[[#This Row],[Date]])</f>
        <v>2017</v>
      </c>
    </row>
    <row r="7362" spans="1:17" x14ac:dyDescent="0.25">
      <c r="A7362" s="1">
        <v>42826</v>
      </c>
      <c r="B7362">
        <v>1530000</v>
      </c>
      <c r="C7362" t="s">
        <v>2</v>
      </c>
      <c r="D7362" t="s">
        <v>12428</v>
      </c>
      <c r="E7362" t="s">
        <v>10</v>
      </c>
      <c r="F7362">
        <v>3181</v>
      </c>
      <c r="G7362">
        <v>3</v>
      </c>
      <c r="H7362">
        <v>1</v>
      </c>
      <c r="I7362">
        <v>0</v>
      </c>
      <c r="J7362">
        <v>231</v>
      </c>
      <c r="L7362" t="s">
        <v>7451</v>
      </c>
      <c r="M7362" t="s">
        <v>302</v>
      </c>
      <c r="N7362" t="s">
        <v>76</v>
      </c>
      <c r="O7362" s="6" t="str">
        <f>INDEX(lkp_Region,MATCH(tbl_Sales[[#This Row],[Suburb]],lkp_Suburb,0))</f>
        <v>Southern Metropolitan</v>
      </c>
      <c r="P7362" s="6">
        <f>MONTH(tbl_Sales[[#This Row],[Date]])</f>
        <v>4</v>
      </c>
      <c r="Q7362" s="6">
        <f>YEAR(tbl_Sales[[#This Row],[Date]])</f>
        <v>2017</v>
      </c>
    </row>
    <row r="7363" spans="1:17" x14ac:dyDescent="0.25">
      <c r="A7363" s="1">
        <v>42826</v>
      </c>
      <c r="B7363">
        <v>1582000</v>
      </c>
      <c r="C7363" t="s">
        <v>2</v>
      </c>
      <c r="D7363" t="s">
        <v>12427</v>
      </c>
      <c r="E7363" t="s">
        <v>10</v>
      </c>
      <c r="F7363">
        <v>3181</v>
      </c>
      <c r="G7363">
        <v>2</v>
      </c>
      <c r="H7363">
        <v>1</v>
      </c>
      <c r="I7363">
        <v>0</v>
      </c>
      <c r="J7363">
        <v>214</v>
      </c>
      <c r="K7363">
        <v>1915</v>
      </c>
      <c r="L7363" t="s">
        <v>7452</v>
      </c>
      <c r="M7363" t="s">
        <v>302</v>
      </c>
      <c r="N7363" t="s">
        <v>76</v>
      </c>
      <c r="O7363" s="6" t="str">
        <f>INDEX(lkp_Region,MATCH(tbl_Sales[[#This Row],[Suburb]],lkp_Suburb,0))</f>
        <v>Southern Metropolitan</v>
      </c>
      <c r="P7363" s="6">
        <f>MONTH(tbl_Sales[[#This Row],[Date]])</f>
        <v>4</v>
      </c>
      <c r="Q7363" s="6">
        <f>YEAR(tbl_Sales[[#This Row],[Date]])</f>
        <v>2017</v>
      </c>
    </row>
    <row r="7364" spans="1:17" x14ac:dyDescent="0.25">
      <c r="A7364" s="1">
        <v>42826</v>
      </c>
      <c r="B7364">
        <v>741250</v>
      </c>
      <c r="C7364" t="s">
        <v>2</v>
      </c>
      <c r="D7364" t="s">
        <v>12423</v>
      </c>
      <c r="E7364" t="s">
        <v>10</v>
      </c>
      <c r="F7364">
        <v>3046</v>
      </c>
      <c r="G7364">
        <v>2</v>
      </c>
      <c r="H7364">
        <v>1</v>
      </c>
      <c r="I7364">
        <v>1</v>
      </c>
      <c r="J7364">
        <v>668</v>
      </c>
      <c r="K7364">
        <v>1955</v>
      </c>
      <c r="L7364" t="s">
        <v>7453</v>
      </c>
      <c r="M7364" t="s">
        <v>78</v>
      </c>
      <c r="N7364" t="s">
        <v>18</v>
      </c>
      <c r="O7364" s="6" t="str">
        <f>INDEX(lkp_Region,MATCH(tbl_Sales[[#This Row],[Suburb]],lkp_Suburb,0))</f>
        <v>Northern Metropolitan</v>
      </c>
      <c r="P7364" s="6">
        <f>MONTH(tbl_Sales[[#This Row],[Date]])</f>
        <v>4</v>
      </c>
      <c r="Q7364" s="6">
        <f>YEAR(tbl_Sales[[#This Row],[Date]])</f>
        <v>2017</v>
      </c>
    </row>
    <row r="7365" spans="1:17" x14ac:dyDescent="0.25">
      <c r="A7365" s="1">
        <v>42826</v>
      </c>
      <c r="B7365">
        <v>1075000</v>
      </c>
      <c r="C7365" t="s">
        <v>2</v>
      </c>
      <c r="D7365" t="s">
        <v>12431</v>
      </c>
      <c r="E7365" t="s">
        <v>10</v>
      </c>
      <c r="F7365">
        <v>3058</v>
      </c>
      <c r="G7365">
        <v>4</v>
      </c>
      <c r="H7365">
        <v>1</v>
      </c>
      <c r="I7365">
        <v>4</v>
      </c>
      <c r="J7365">
        <v>531</v>
      </c>
      <c r="K7365">
        <v>1925</v>
      </c>
      <c r="L7365" t="s">
        <v>7454</v>
      </c>
      <c r="M7365" t="s">
        <v>41</v>
      </c>
      <c r="N7365" t="s">
        <v>18</v>
      </c>
      <c r="O7365" s="6" t="str">
        <f>INDEX(lkp_Region,MATCH(tbl_Sales[[#This Row],[Suburb]],lkp_Suburb,0))</f>
        <v>Northern Metropolitan</v>
      </c>
      <c r="P7365" s="6">
        <f>MONTH(tbl_Sales[[#This Row],[Date]])</f>
        <v>4</v>
      </c>
      <c r="Q7365" s="6">
        <f>YEAR(tbl_Sales[[#This Row],[Date]])</f>
        <v>2017</v>
      </c>
    </row>
    <row r="7366" spans="1:17" x14ac:dyDescent="0.25">
      <c r="A7366" s="1">
        <v>42826</v>
      </c>
      <c r="B7366">
        <v>2050000</v>
      </c>
      <c r="C7366" t="s">
        <v>13</v>
      </c>
      <c r="D7366" t="s">
        <v>12433</v>
      </c>
      <c r="E7366" t="s">
        <v>5</v>
      </c>
      <c r="F7366">
        <v>3141</v>
      </c>
      <c r="G7366">
        <v>4</v>
      </c>
      <c r="H7366">
        <v>2</v>
      </c>
      <c r="I7366">
        <v>1</v>
      </c>
      <c r="J7366">
        <v>979</v>
      </c>
      <c r="L7366" t="s">
        <v>7455</v>
      </c>
      <c r="M7366" t="s">
        <v>111</v>
      </c>
      <c r="N7366" t="s">
        <v>88</v>
      </c>
      <c r="O7366" s="6" t="str">
        <f>INDEX(lkp_Region,MATCH(tbl_Sales[[#This Row],[Suburb]],lkp_Suburb,0))</f>
        <v>Southern Metropolitan</v>
      </c>
      <c r="P7366" s="6">
        <f>MONTH(tbl_Sales[[#This Row],[Date]])</f>
        <v>4</v>
      </c>
      <c r="Q7366" s="6">
        <f>YEAR(tbl_Sales[[#This Row],[Date]])</f>
        <v>2017</v>
      </c>
    </row>
    <row r="7367" spans="1:17" x14ac:dyDescent="0.25">
      <c r="A7367" s="1">
        <v>42826</v>
      </c>
      <c r="B7367">
        <v>1210000</v>
      </c>
      <c r="C7367" t="s">
        <v>2</v>
      </c>
      <c r="D7367" t="s">
        <v>12424</v>
      </c>
      <c r="E7367" t="s">
        <v>10</v>
      </c>
      <c r="F7367">
        <v>3016</v>
      </c>
      <c r="G7367">
        <v>3</v>
      </c>
      <c r="H7367">
        <v>1</v>
      </c>
      <c r="I7367">
        <v>0</v>
      </c>
      <c r="J7367">
        <v>249</v>
      </c>
      <c r="K7367">
        <v>1910</v>
      </c>
      <c r="L7367" t="s">
        <v>7456</v>
      </c>
      <c r="M7367" t="s">
        <v>196</v>
      </c>
      <c r="N7367" t="s">
        <v>69</v>
      </c>
      <c r="O7367" s="6" t="str">
        <f>INDEX(lkp_Region,MATCH(tbl_Sales[[#This Row],[Suburb]],lkp_Suburb,0))</f>
        <v>Western Metropolitan</v>
      </c>
      <c r="P7367" s="6">
        <f>MONTH(tbl_Sales[[#This Row],[Date]])</f>
        <v>4</v>
      </c>
      <c r="Q7367" s="6">
        <f>YEAR(tbl_Sales[[#This Row],[Date]])</f>
        <v>2017</v>
      </c>
    </row>
    <row r="7368" spans="1:17" x14ac:dyDescent="0.25">
      <c r="A7368" s="1">
        <v>42826</v>
      </c>
      <c r="B7368">
        <v>466000</v>
      </c>
      <c r="C7368" t="s">
        <v>13</v>
      </c>
      <c r="D7368" t="s">
        <v>12429</v>
      </c>
      <c r="E7368" t="s">
        <v>10</v>
      </c>
      <c r="F7368">
        <v>3071</v>
      </c>
      <c r="G7368">
        <v>2</v>
      </c>
      <c r="H7368">
        <v>1</v>
      </c>
      <c r="I7368">
        <v>1</v>
      </c>
      <c r="J7368">
        <v>909</v>
      </c>
      <c r="L7368" t="s">
        <v>7457</v>
      </c>
      <c r="M7368" t="s">
        <v>60</v>
      </c>
      <c r="N7368" t="s">
        <v>62</v>
      </c>
      <c r="O7368" s="6" t="str">
        <f>INDEX(lkp_Region,MATCH(tbl_Sales[[#This Row],[Suburb]],lkp_Suburb,0))</f>
        <v>Northern Metropolitan</v>
      </c>
      <c r="P7368" s="6">
        <f>MONTH(tbl_Sales[[#This Row],[Date]])</f>
        <v>4</v>
      </c>
      <c r="Q7368" s="6">
        <f>YEAR(tbl_Sales[[#This Row],[Date]])</f>
        <v>2017</v>
      </c>
    </row>
    <row r="7369" spans="1:17" x14ac:dyDescent="0.25">
      <c r="A7369" s="1">
        <v>42826</v>
      </c>
      <c r="B7369">
        <v>795000</v>
      </c>
      <c r="C7369" t="s">
        <v>2</v>
      </c>
      <c r="D7369" t="s">
        <v>12428</v>
      </c>
      <c r="E7369" t="s">
        <v>10</v>
      </c>
      <c r="F7369">
        <v>3020</v>
      </c>
      <c r="G7369">
        <v>3</v>
      </c>
      <c r="H7369">
        <v>1</v>
      </c>
      <c r="I7369">
        <v>2</v>
      </c>
      <c r="J7369">
        <v>739</v>
      </c>
      <c r="L7369" t="s">
        <v>7458</v>
      </c>
      <c r="M7369" t="s">
        <v>141</v>
      </c>
      <c r="N7369" t="s">
        <v>3</v>
      </c>
      <c r="O7369" s="6" t="str">
        <f>INDEX(lkp_Region,MATCH(tbl_Sales[[#This Row],[Suburb]],lkp_Suburb,0))</f>
        <v>Western Metropolitan</v>
      </c>
      <c r="P7369" s="6">
        <f>MONTH(tbl_Sales[[#This Row],[Date]])</f>
        <v>4</v>
      </c>
      <c r="Q7369" s="6">
        <f>YEAR(tbl_Sales[[#This Row],[Date]])</f>
        <v>2017</v>
      </c>
    </row>
    <row r="7370" spans="1:17" x14ac:dyDescent="0.25">
      <c r="A7370" s="1">
        <v>42826</v>
      </c>
      <c r="B7370">
        <v>765000</v>
      </c>
      <c r="C7370" t="s">
        <v>2</v>
      </c>
      <c r="D7370" t="s">
        <v>12429</v>
      </c>
      <c r="E7370" t="s">
        <v>10</v>
      </c>
      <c r="F7370">
        <v>3126</v>
      </c>
      <c r="G7370">
        <v>2</v>
      </c>
      <c r="H7370">
        <v>1</v>
      </c>
      <c r="I7370">
        <v>1</v>
      </c>
      <c r="J7370">
        <v>543</v>
      </c>
      <c r="L7370" t="s">
        <v>7459</v>
      </c>
      <c r="M7370" t="s">
        <v>232</v>
      </c>
      <c r="N7370" t="s">
        <v>101</v>
      </c>
      <c r="O7370" s="6" t="str">
        <f>INDEX(lkp_Region,MATCH(tbl_Sales[[#This Row],[Suburb]],lkp_Suburb,0))</f>
        <v>Southern Metropolitan</v>
      </c>
      <c r="P7370" s="6">
        <f>MONTH(tbl_Sales[[#This Row],[Date]])</f>
        <v>4</v>
      </c>
      <c r="Q7370" s="6">
        <f>YEAR(tbl_Sales[[#This Row],[Date]])</f>
        <v>2017</v>
      </c>
    </row>
    <row r="7371" spans="1:17" x14ac:dyDescent="0.25">
      <c r="A7371" s="1">
        <v>42826</v>
      </c>
      <c r="B7371">
        <v>780000</v>
      </c>
      <c r="C7371" t="s">
        <v>2</v>
      </c>
      <c r="D7371" t="s">
        <v>12423</v>
      </c>
      <c r="E7371" t="s">
        <v>10</v>
      </c>
      <c r="F7371">
        <v>3084</v>
      </c>
      <c r="G7371">
        <v>3</v>
      </c>
      <c r="H7371">
        <v>1</v>
      </c>
      <c r="I7371">
        <v>2</v>
      </c>
      <c r="J7371">
        <v>627</v>
      </c>
      <c r="K7371">
        <v>1970</v>
      </c>
      <c r="L7371" t="s">
        <v>7460</v>
      </c>
      <c r="M7371" t="s">
        <v>235</v>
      </c>
      <c r="N7371" t="s">
        <v>150</v>
      </c>
      <c r="O7371" s="6" t="str">
        <f>INDEX(lkp_Region,MATCH(tbl_Sales[[#This Row],[Suburb]],lkp_Suburb,0))</f>
        <v>Eastern Metropolitan</v>
      </c>
      <c r="P7371" s="6">
        <f>MONTH(tbl_Sales[[#This Row],[Date]])</f>
        <v>4</v>
      </c>
      <c r="Q7371" s="6">
        <f>YEAR(tbl_Sales[[#This Row],[Date]])</f>
        <v>2017</v>
      </c>
    </row>
    <row r="7372" spans="1:17" x14ac:dyDescent="0.25">
      <c r="A7372" s="1">
        <v>42826</v>
      </c>
      <c r="B7372">
        <v>1080000</v>
      </c>
      <c r="C7372" t="s">
        <v>2</v>
      </c>
      <c r="D7372" t="s">
        <v>12423</v>
      </c>
      <c r="E7372" t="s">
        <v>10</v>
      </c>
      <c r="F7372">
        <v>3084</v>
      </c>
      <c r="G7372">
        <v>4</v>
      </c>
      <c r="H7372">
        <v>1</v>
      </c>
      <c r="I7372">
        <v>2</v>
      </c>
      <c r="J7372">
        <v>676</v>
      </c>
      <c r="L7372" t="s">
        <v>7461</v>
      </c>
      <c r="M7372" t="s">
        <v>320</v>
      </c>
      <c r="N7372" t="s">
        <v>150</v>
      </c>
      <c r="O7372" s="6" t="str">
        <f>INDEX(lkp_Region,MATCH(tbl_Sales[[#This Row],[Suburb]],lkp_Suburb,0))</f>
        <v>Eastern Metropolitan</v>
      </c>
      <c r="P7372" s="6">
        <f>MONTH(tbl_Sales[[#This Row],[Date]])</f>
        <v>4</v>
      </c>
      <c r="Q7372" s="6">
        <f>YEAR(tbl_Sales[[#This Row],[Date]])</f>
        <v>2017</v>
      </c>
    </row>
    <row r="7373" spans="1:17" x14ac:dyDescent="0.25">
      <c r="A7373" s="1">
        <v>42827</v>
      </c>
      <c r="B7373">
        <v>2170000</v>
      </c>
      <c r="C7373" t="s">
        <v>2</v>
      </c>
      <c r="D7373" t="s">
        <v>12427</v>
      </c>
      <c r="E7373" t="s">
        <v>10</v>
      </c>
      <c r="F7373">
        <v>3068</v>
      </c>
      <c r="G7373">
        <v>3</v>
      </c>
      <c r="H7373">
        <v>2</v>
      </c>
      <c r="I7373">
        <v>1</v>
      </c>
      <c r="J7373">
        <v>177</v>
      </c>
      <c r="L7373" t="s">
        <v>7462</v>
      </c>
      <c r="M7373" t="s">
        <v>72</v>
      </c>
      <c r="N7373" t="s">
        <v>8</v>
      </c>
      <c r="O7373" s="6" t="str">
        <f>INDEX(lkp_Region,MATCH(tbl_Sales[[#This Row],[Suburb]],lkp_Suburb,0))</f>
        <v>Northern Metropolitan</v>
      </c>
      <c r="P7373" s="6">
        <f>MONTH(tbl_Sales[[#This Row],[Date]])</f>
        <v>4</v>
      </c>
      <c r="Q7373" s="6">
        <f>YEAR(tbl_Sales[[#This Row],[Date]])</f>
        <v>2017</v>
      </c>
    </row>
    <row r="7374" spans="1:17" x14ac:dyDescent="0.25">
      <c r="A7374" s="1">
        <v>42827</v>
      </c>
      <c r="B7374">
        <v>455000</v>
      </c>
      <c r="C7374" t="s">
        <v>13</v>
      </c>
      <c r="D7374" t="s">
        <v>12430</v>
      </c>
      <c r="E7374" t="s">
        <v>10</v>
      </c>
      <c r="F7374">
        <v>3006</v>
      </c>
      <c r="G7374">
        <v>1</v>
      </c>
      <c r="H7374">
        <v>1</v>
      </c>
      <c r="I7374">
        <v>0</v>
      </c>
      <c r="J7374">
        <v>760</v>
      </c>
      <c r="K7374">
        <v>2007</v>
      </c>
      <c r="L7374" t="s">
        <v>7463</v>
      </c>
      <c r="M7374" t="s">
        <v>434</v>
      </c>
      <c r="N7374" t="s">
        <v>88</v>
      </c>
      <c r="O7374" s="6" t="str">
        <f>INDEX(lkp_Region,MATCH(tbl_Sales[[#This Row],[Suburb]],lkp_Suburb,0))</f>
        <v>Southern Metropolitan</v>
      </c>
      <c r="P7374" s="6">
        <f>MONTH(tbl_Sales[[#This Row],[Date]])</f>
        <v>4</v>
      </c>
      <c r="Q7374" s="6">
        <f>YEAR(tbl_Sales[[#This Row],[Date]])</f>
        <v>2017</v>
      </c>
    </row>
    <row r="7375" spans="1:17" x14ac:dyDescent="0.25">
      <c r="A7375" s="1">
        <v>42827</v>
      </c>
      <c r="B7375">
        <v>1120000</v>
      </c>
      <c r="C7375" t="s">
        <v>51</v>
      </c>
      <c r="D7375" t="s">
        <v>12429</v>
      </c>
      <c r="E7375" t="s">
        <v>10</v>
      </c>
      <c r="F7375">
        <v>3003</v>
      </c>
      <c r="G7375">
        <v>3</v>
      </c>
      <c r="H7375">
        <v>3</v>
      </c>
      <c r="I7375">
        <v>1</v>
      </c>
      <c r="J7375">
        <v>801</v>
      </c>
      <c r="K7375">
        <v>2008</v>
      </c>
      <c r="L7375" t="s">
        <v>7464</v>
      </c>
      <c r="M7375" t="s">
        <v>686</v>
      </c>
      <c r="N7375" t="s">
        <v>88</v>
      </c>
      <c r="O7375" s="6" t="str">
        <f>INDEX(lkp_Region,MATCH(tbl_Sales[[#This Row],[Suburb]],lkp_Suburb,0))</f>
        <v>Northern Metropolitan</v>
      </c>
      <c r="P7375" s="6">
        <f>MONTH(tbl_Sales[[#This Row],[Date]])</f>
        <v>4</v>
      </c>
      <c r="Q7375" s="6">
        <f>YEAR(tbl_Sales[[#This Row],[Date]])</f>
        <v>2017</v>
      </c>
    </row>
    <row r="7376" spans="1:17" x14ac:dyDescent="0.25">
      <c r="A7376" s="1">
        <v>42827</v>
      </c>
      <c r="B7376">
        <v>1160500</v>
      </c>
      <c r="C7376" t="s">
        <v>13</v>
      </c>
      <c r="D7376" t="s">
        <v>12425</v>
      </c>
      <c r="E7376" t="s">
        <v>10</v>
      </c>
      <c r="F7376">
        <v>3000</v>
      </c>
      <c r="G7376">
        <v>2</v>
      </c>
      <c r="H7376">
        <v>2</v>
      </c>
      <c r="I7376">
        <v>1</v>
      </c>
      <c r="J7376">
        <v>4230</v>
      </c>
      <c r="K7376">
        <v>2006</v>
      </c>
      <c r="L7376" t="s">
        <v>7465</v>
      </c>
      <c r="M7376" t="s">
        <v>88</v>
      </c>
      <c r="N7376" t="s">
        <v>88</v>
      </c>
      <c r="O7376" s="6" t="str">
        <f>INDEX(lkp_Region,MATCH(tbl_Sales[[#This Row],[Suburb]],lkp_Suburb,0))</f>
        <v>Northern Metropolitan</v>
      </c>
      <c r="P7376" s="6">
        <f>MONTH(tbl_Sales[[#This Row],[Date]])</f>
        <v>4</v>
      </c>
      <c r="Q7376" s="6">
        <f>YEAR(tbl_Sales[[#This Row],[Date]])</f>
        <v>2017</v>
      </c>
    </row>
    <row r="7377" spans="1:17" x14ac:dyDescent="0.25">
      <c r="A7377" s="1">
        <v>42827</v>
      </c>
      <c r="B7377">
        <v>1210000</v>
      </c>
      <c r="C7377" t="s">
        <v>2</v>
      </c>
      <c r="D7377" t="s">
        <v>12423</v>
      </c>
      <c r="E7377" t="s">
        <v>5</v>
      </c>
      <c r="F7377">
        <v>3107</v>
      </c>
      <c r="G7377">
        <v>3</v>
      </c>
      <c r="H7377">
        <v>1</v>
      </c>
      <c r="I7377">
        <v>1</v>
      </c>
      <c r="J7377">
        <v>794</v>
      </c>
      <c r="K7377">
        <v>1960</v>
      </c>
      <c r="L7377" t="s">
        <v>7466</v>
      </c>
      <c r="M7377" t="s">
        <v>586</v>
      </c>
      <c r="N7377" t="s">
        <v>128</v>
      </c>
      <c r="O7377" s="6" t="str">
        <f>INDEX(lkp_Region,MATCH(tbl_Sales[[#This Row],[Suburb]],lkp_Suburb,0))</f>
        <v>Eastern Metropolitan</v>
      </c>
      <c r="P7377" s="6">
        <f>MONTH(tbl_Sales[[#This Row],[Date]])</f>
        <v>4</v>
      </c>
      <c r="Q7377" s="6">
        <f>YEAR(tbl_Sales[[#This Row],[Date]])</f>
        <v>2017</v>
      </c>
    </row>
    <row r="7378" spans="1:17" x14ac:dyDescent="0.25">
      <c r="A7378" s="1">
        <v>42827</v>
      </c>
      <c r="B7378">
        <v>1300000</v>
      </c>
      <c r="C7378" t="s">
        <v>2</v>
      </c>
      <c r="D7378" t="s">
        <v>12432</v>
      </c>
      <c r="E7378" t="s">
        <v>10</v>
      </c>
      <c r="F7378">
        <v>3105</v>
      </c>
      <c r="G7378">
        <v>4</v>
      </c>
      <c r="H7378">
        <v>2</v>
      </c>
      <c r="I7378">
        <v>2</v>
      </c>
      <c r="J7378">
        <v>744</v>
      </c>
      <c r="K7378">
        <v>1985</v>
      </c>
      <c r="L7378" t="s">
        <v>7467</v>
      </c>
      <c r="M7378" t="s">
        <v>507</v>
      </c>
      <c r="N7378" t="s">
        <v>128</v>
      </c>
      <c r="O7378" s="6" t="str">
        <f>INDEX(lkp_Region,MATCH(tbl_Sales[[#This Row],[Suburb]],lkp_Suburb,0))</f>
        <v>Eastern Metropolitan</v>
      </c>
      <c r="P7378" s="6">
        <f>MONTH(tbl_Sales[[#This Row],[Date]])</f>
        <v>4</v>
      </c>
      <c r="Q7378" s="6">
        <f>YEAR(tbl_Sales[[#This Row],[Date]])</f>
        <v>2017</v>
      </c>
    </row>
    <row r="7379" spans="1:17" x14ac:dyDescent="0.25">
      <c r="A7379" s="1">
        <v>42827</v>
      </c>
      <c r="B7379">
        <v>1870000</v>
      </c>
      <c r="C7379" t="s">
        <v>2</v>
      </c>
      <c r="D7379" t="s">
        <v>12427</v>
      </c>
      <c r="E7379" t="s">
        <v>10</v>
      </c>
      <c r="F7379">
        <v>3161</v>
      </c>
      <c r="G7379">
        <v>3</v>
      </c>
      <c r="H7379">
        <v>2</v>
      </c>
      <c r="I7379">
        <v>1</v>
      </c>
      <c r="J7379">
        <v>339</v>
      </c>
      <c r="L7379" t="s">
        <v>7468</v>
      </c>
      <c r="M7379" t="s">
        <v>338</v>
      </c>
      <c r="N7379" t="s">
        <v>57</v>
      </c>
      <c r="O7379" s="6" t="str">
        <f>INDEX(lkp_Region,MATCH(tbl_Sales[[#This Row],[Suburb]],lkp_Suburb,0))</f>
        <v>Southern Metropolitan</v>
      </c>
      <c r="P7379" s="6">
        <f>MONTH(tbl_Sales[[#This Row],[Date]])</f>
        <v>4</v>
      </c>
      <c r="Q7379" s="6">
        <f>YEAR(tbl_Sales[[#This Row],[Date]])</f>
        <v>2017</v>
      </c>
    </row>
    <row r="7380" spans="1:17" x14ac:dyDescent="0.25">
      <c r="A7380" s="1">
        <v>42827</v>
      </c>
      <c r="B7380">
        <v>601000</v>
      </c>
      <c r="C7380" t="s">
        <v>2</v>
      </c>
      <c r="D7380" t="s">
        <v>12427</v>
      </c>
      <c r="E7380" t="s">
        <v>10</v>
      </c>
      <c r="F7380">
        <v>3073</v>
      </c>
      <c r="G7380">
        <v>3</v>
      </c>
      <c r="H7380">
        <v>1</v>
      </c>
      <c r="I7380">
        <v>2</v>
      </c>
      <c r="J7380">
        <v>460</v>
      </c>
      <c r="K7380">
        <v>1965</v>
      </c>
      <c r="L7380" t="s">
        <v>7469</v>
      </c>
      <c r="M7380" t="s">
        <v>93</v>
      </c>
      <c r="N7380" t="s">
        <v>62</v>
      </c>
      <c r="O7380" s="6" t="str">
        <f>INDEX(lkp_Region,MATCH(tbl_Sales[[#This Row],[Suburb]],lkp_Suburb,0))</f>
        <v>Northern Metropolitan</v>
      </c>
      <c r="P7380" s="6">
        <f>MONTH(tbl_Sales[[#This Row],[Date]])</f>
        <v>4</v>
      </c>
      <c r="Q7380" s="6">
        <f>YEAR(tbl_Sales[[#This Row],[Date]])</f>
        <v>2017</v>
      </c>
    </row>
    <row r="7381" spans="1:17" x14ac:dyDescent="0.25">
      <c r="A7381" s="1">
        <v>42827</v>
      </c>
      <c r="B7381">
        <v>690000</v>
      </c>
      <c r="C7381" t="s">
        <v>51</v>
      </c>
      <c r="D7381" t="s">
        <v>12423</v>
      </c>
      <c r="E7381" t="s">
        <v>5</v>
      </c>
      <c r="F7381">
        <v>3084</v>
      </c>
      <c r="G7381">
        <v>2</v>
      </c>
      <c r="H7381">
        <v>1</v>
      </c>
      <c r="I7381">
        <v>1</v>
      </c>
      <c r="J7381">
        <v>110</v>
      </c>
      <c r="K7381">
        <v>2010</v>
      </c>
      <c r="L7381" t="s">
        <v>7470</v>
      </c>
      <c r="M7381" t="s">
        <v>211</v>
      </c>
      <c r="N7381" t="s">
        <v>150</v>
      </c>
      <c r="O7381" s="6" t="str">
        <f>INDEX(lkp_Region,MATCH(tbl_Sales[[#This Row],[Suburb]],lkp_Suburb,0))</f>
        <v>Eastern Metropolitan</v>
      </c>
      <c r="P7381" s="6">
        <f>MONTH(tbl_Sales[[#This Row],[Date]])</f>
        <v>4</v>
      </c>
      <c r="Q7381" s="6">
        <f>YEAR(tbl_Sales[[#This Row],[Date]])</f>
        <v>2017</v>
      </c>
    </row>
    <row r="7382" spans="1:17" x14ac:dyDescent="0.25">
      <c r="A7382" s="1">
        <v>42828</v>
      </c>
      <c r="B7382">
        <v>800000</v>
      </c>
      <c r="C7382" t="s">
        <v>13</v>
      </c>
      <c r="D7382" t="s">
        <v>12427</v>
      </c>
      <c r="E7382" t="s">
        <v>5</v>
      </c>
      <c r="F7382">
        <v>3066</v>
      </c>
      <c r="G7382">
        <v>2</v>
      </c>
      <c r="H7382">
        <v>1</v>
      </c>
      <c r="I7382">
        <v>1</v>
      </c>
      <c r="J7382">
        <v>0</v>
      </c>
      <c r="K7382">
        <v>1900</v>
      </c>
      <c r="L7382" t="s">
        <v>7471</v>
      </c>
      <c r="M7382" t="s">
        <v>216</v>
      </c>
      <c r="N7382" t="s">
        <v>8</v>
      </c>
      <c r="O7382" s="6" t="str">
        <f>INDEX(lkp_Region,MATCH(tbl_Sales[[#This Row],[Suburb]],lkp_Suburb,0))</f>
        <v>Northern Metropolitan</v>
      </c>
      <c r="P7382" s="6">
        <f>MONTH(tbl_Sales[[#This Row],[Date]])</f>
        <v>4</v>
      </c>
      <c r="Q7382" s="6">
        <f>YEAR(tbl_Sales[[#This Row],[Date]])</f>
        <v>2017</v>
      </c>
    </row>
    <row r="7383" spans="1:17" x14ac:dyDescent="0.25">
      <c r="A7383" s="1">
        <v>42828</v>
      </c>
      <c r="B7383">
        <v>575000</v>
      </c>
      <c r="C7383" t="s">
        <v>13</v>
      </c>
      <c r="D7383" t="s">
        <v>12428</v>
      </c>
      <c r="E7383" t="s">
        <v>5</v>
      </c>
      <c r="F7383">
        <v>3207</v>
      </c>
      <c r="G7383">
        <v>2</v>
      </c>
      <c r="H7383">
        <v>2</v>
      </c>
      <c r="I7383">
        <v>1</v>
      </c>
      <c r="J7383">
        <v>0</v>
      </c>
      <c r="L7383" t="s">
        <v>7472</v>
      </c>
      <c r="M7383" t="s">
        <v>24</v>
      </c>
      <c r="N7383" t="s">
        <v>26</v>
      </c>
      <c r="O7383" s="6" t="str">
        <f>INDEX(lkp_Region,MATCH(tbl_Sales[[#This Row],[Suburb]],lkp_Suburb,0))</f>
        <v>Southern Metropolitan</v>
      </c>
      <c r="P7383" s="6">
        <f>MONTH(tbl_Sales[[#This Row],[Date]])</f>
        <v>4</v>
      </c>
      <c r="Q7383" s="6">
        <f>YEAR(tbl_Sales[[#This Row],[Date]])</f>
        <v>2017</v>
      </c>
    </row>
    <row r="7384" spans="1:17" x14ac:dyDescent="0.25">
      <c r="A7384" s="1">
        <v>42828</v>
      </c>
      <c r="B7384">
        <v>1325000</v>
      </c>
      <c r="C7384" t="s">
        <v>2</v>
      </c>
      <c r="D7384" t="s">
        <v>12427</v>
      </c>
      <c r="E7384" t="s">
        <v>5</v>
      </c>
      <c r="F7384">
        <v>3181</v>
      </c>
      <c r="G7384">
        <v>2</v>
      </c>
      <c r="H7384">
        <v>1</v>
      </c>
      <c r="I7384">
        <v>0</v>
      </c>
      <c r="J7384">
        <v>140</v>
      </c>
      <c r="L7384" t="s">
        <v>7473</v>
      </c>
      <c r="M7384" t="s">
        <v>431</v>
      </c>
      <c r="N7384" t="s">
        <v>26</v>
      </c>
      <c r="O7384" s="6" t="str">
        <f>INDEX(lkp_Region,MATCH(tbl_Sales[[#This Row],[Suburb]],lkp_Suburb,0))</f>
        <v>Southern Metropolitan</v>
      </c>
      <c r="P7384" s="6">
        <f>MONTH(tbl_Sales[[#This Row],[Date]])</f>
        <v>4</v>
      </c>
      <c r="Q7384" s="6">
        <f>YEAR(tbl_Sales[[#This Row],[Date]])</f>
        <v>2017</v>
      </c>
    </row>
    <row r="7385" spans="1:17" x14ac:dyDescent="0.25">
      <c r="A7385" s="1">
        <v>42828</v>
      </c>
      <c r="B7385">
        <v>370000</v>
      </c>
      <c r="C7385" t="s">
        <v>13</v>
      </c>
      <c r="D7385" t="s">
        <v>12427</v>
      </c>
      <c r="E7385" t="s">
        <v>10</v>
      </c>
      <c r="F7385">
        <v>3055</v>
      </c>
      <c r="G7385">
        <v>2</v>
      </c>
      <c r="H7385">
        <v>1</v>
      </c>
      <c r="I7385">
        <v>1</v>
      </c>
      <c r="J7385">
        <v>2120</v>
      </c>
      <c r="K7385">
        <v>1960</v>
      </c>
      <c r="L7385" t="s">
        <v>7474</v>
      </c>
      <c r="M7385" t="s">
        <v>80</v>
      </c>
      <c r="N7385" t="s">
        <v>18</v>
      </c>
      <c r="O7385" s="6" t="str">
        <f>INDEX(lkp_Region,MATCH(tbl_Sales[[#This Row],[Suburb]],lkp_Suburb,0))</f>
        <v>Northern Metropolitan</v>
      </c>
      <c r="P7385" s="6">
        <f>MONTH(tbl_Sales[[#This Row],[Date]])</f>
        <v>4</v>
      </c>
      <c r="Q7385" s="6">
        <f>YEAR(tbl_Sales[[#This Row],[Date]])</f>
        <v>2017</v>
      </c>
    </row>
    <row r="7386" spans="1:17" x14ac:dyDescent="0.25">
      <c r="A7386" s="1">
        <v>42828</v>
      </c>
      <c r="B7386">
        <v>822000</v>
      </c>
      <c r="C7386" t="s">
        <v>2</v>
      </c>
      <c r="D7386" t="s">
        <v>12428</v>
      </c>
      <c r="E7386" t="s">
        <v>5</v>
      </c>
      <c r="F7386">
        <v>3044</v>
      </c>
      <c r="G7386">
        <v>4</v>
      </c>
      <c r="H7386">
        <v>2</v>
      </c>
      <c r="I7386">
        <v>2</v>
      </c>
      <c r="J7386">
        <v>250</v>
      </c>
      <c r="K7386">
        <v>1983</v>
      </c>
      <c r="L7386" t="s">
        <v>7475</v>
      </c>
      <c r="M7386" t="s">
        <v>115</v>
      </c>
      <c r="N7386" t="s">
        <v>18</v>
      </c>
      <c r="O7386" s="6" t="str">
        <f>INDEX(lkp_Region,MATCH(tbl_Sales[[#This Row],[Suburb]],lkp_Suburb,0))</f>
        <v>Northern Metropolitan</v>
      </c>
      <c r="P7386" s="6">
        <f>MONTH(tbl_Sales[[#This Row],[Date]])</f>
        <v>4</v>
      </c>
      <c r="Q7386" s="6">
        <f>YEAR(tbl_Sales[[#This Row],[Date]])</f>
        <v>2017</v>
      </c>
    </row>
    <row r="7387" spans="1:17" x14ac:dyDescent="0.25">
      <c r="A7387" s="1">
        <v>42828</v>
      </c>
      <c r="B7387">
        <v>480000</v>
      </c>
      <c r="C7387" t="s">
        <v>13</v>
      </c>
      <c r="D7387" t="s">
        <v>12424</v>
      </c>
      <c r="E7387" t="s">
        <v>5</v>
      </c>
      <c r="F7387">
        <v>3040</v>
      </c>
      <c r="G7387">
        <v>2</v>
      </c>
      <c r="H7387">
        <v>1</v>
      </c>
      <c r="I7387">
        <v>1</v>
      </c>
      <c r="J7387">
        <v>0</v>
      </c>
      <c r="K7387">
        <v>2011</v>
      </c>
      <c r="L7387" t="s">
        <v>7476</v>
      </c>
      <c r="M7387" t="s">
        <v>47</v>
      </c>
      <c r="N7387" t="s">
        <v>49</v>
      </c>
      <c r="O7387" s="6" t="str">
        <f>INDEX(lkp_Region,MATCH(tbl_Sales[[#This Row],[Suburb]],lkp_Suburb,0))</f>
        <v>Western Metropolitan</v>
      </c>
      <c r="P7387" s="6">
        <f>MONTH(tbl_Sales[[#This Row],[Date]])</f>
        <v>4</v>
      </c>
      <c r="Q7387" s="6">
        <f>YEAR(tbl_Sales[[#This Row],[Date]])</f>
        <v>2017</v>
      </c>
    </row>
    <row r="7388" spans="1:17" x14ac:dyDescent="0.25">
      <c r="A7388" s="1">
        <v>42828</v>
      </c>
      <c r="B7388">
        <v>675000</v>
      </c>
      <c r="C7388" t="s">
        <v>2</v>
      </c>
      <c r="D7388" t="s">
        <v>12424</v>
      </c>
      <c r="E7388" t="s">
        <v>10</v>
      </c>
      <c r="F7388">
        <v>3033</v>
      </c>
      <c r="G7388">
        <v>3</v>
      </c>
      <c r="H7388">
        <v>2</v>
      </c>
      <c r="I7388">
        <v>1</v>
      </c>
      <c r="J7388">
        <v>549</v>
      </c>
      <c r="L7388" t="s">
        <v>7477</v>
      </c>
      <c r="M7388" t="s">
        <v>119</v>
      </c>
      <c r="N7388" t="s">
        <v>49</v>
      </c>
      <c r="O7388" s="6" t="str">
        <f>INDEX(lkp_Region,MATCH(tbl_Sales[[#This Row],[Suburb]],lkp_Suburb,0))</f>
        <v>Western Metropolitan</v>
      </c>
      <c r="P7388" s="6">
        <f>MONTH(tbl_Sales[[#This Row],[Date]])</f>
        <v>4</v>
      </c>
      <c r="Q7388" s="6">
        <f>YEAR(tbl_Sales[[#This Row],[Date]])</f>
        <v>2017</v>
      </c>
    </row>
    <row r="7389" spans="1:17" x14ac:dyDescent="0.25">
      <c r="A7389" s="1">
        <v>42828</v>
      </c>
      <c r="B7389">
        <v>695000</v>
      </c>
      <c r="C7389" t="s">
        <v>2</v>
      </c>
      <c r="D7389" t="s">
        <v>12425</v>
      </c>
      <c r="E7389" t="s">
        <v>10</v>
      </c>
      <c r="F7389">
        <v>3033</v>
      </c>
      <c r="G7389">
        <v>3</v>
      </c>
      <c r="H7389">
        <v>1</v>
      </c>
      <c r="I7389">
        <v>1</v>
      </c>
      <c r="J7389">
        <v>564</v>
      </c>
      <c r="L7389" t="s">
        <v>7478</v>
      </c>
      <c r="M7389" t="s">
        <v>119</v>
      </c>
      <c r="N7389" t="s">
        <v>49</v>
      </c>
      <c r="O7389" s="6" t="str">
        <f>INDEX(lkp_Region,MATCH(tbl_Sales[[#This Row],[Suburb]],lkp_Suburb,0))</f>
        <v>Western Metropolitan</v>
      </c>
      <c r="P7389" s="6">
        <f>MONTH(tbl_Sales[[#This Row],[Date]])</f>
        <v>4</v>
      </c>
      <c r="Q7389" s="6">
        <f>YEAR(tbl_Sales[[#This Row],[Date]])</f>
        <v>2017</v>
      </c>
    </row>
    <row r="7390" spans="1:17" x14ac:dyDescent="0.25">
      <c r="A7390" s="1">
        <v>42828</v>
      </c>
      <c r="B7390">
        <v>1225000</v>
      </c>
      <c r="C7390" t="s">
        <v>2</v>
      </c>
      <c r="D7390" t="s">
        <v>12427</v>
      </c>
      <c r="E7390" t="s">
        <v>5</v>
      </c>
      <c r="F7390">
        <v>3039</v>
      </c>
      <c r="G7390">
        <v>4</v>
      </c>
      <c r="H7390">
        <v>1</v>
      </c>
      <c r="I7390">
        <v>1</v>
      </c>
      <c r="J7390">
        <v>388</v>
      </c>
      <c r="K7390">
        <v>1920</v>
      </c>
      <c r="L7390" t="s">
        <v>7479</v>
      </c>
      <c r="M7390" t="s">
        <v>242</v>
      </c>
      <c r="N7390" t="s">
        <v>49</v>
      </c>
      <c r="O7390" s="6" t="str">
        <f>INDEX(lkp_Region,MATCH(tbl_Sales[[#This Row],[Suburb]],lkp_Suburb,0))</f>
        <v>Western Metropolitan</v>
      </c>
      <c r="P7390" s="6">
        <f>MONTH(tbl_Sales[[#This Row],[Date]])</f>
        <v>4</v>
      </c>
      <c r="Q7390" s="6">
        <f>YEAR(tbl_Sales[[#This Row],[Date]])</f>
        <v>2017</v>
      </c>
    </row>
    <row r="7391" spans="1:17" x14ac:dyDescent="0.25">
      <c r="A7391" s="1">
        <v>42828</v>
      </c>
      <c r="B7391">
        <v>1025000</v>
      </c>
      <c r="C7391" t="s">
        <v>2</v>
      </c>
      <c r="D7391" t="s">
        <v>12427</v>
      </c>
      <c r="E7391" t="s">
        <v>10</v>
      </c>
      <c r="F7391">
        <v>3166</v>
      </c>
      <c r="G7391">
        <v>3</v>
      </c>
      <c r="H7391">
        <v>1</v>
      </c>
      <c r="I7391">
        <v>2</v>
      </c>
      <c r="J7391">
        <v>543</v>
      </c>
      <c r="K7391">
        <v>1940</v>
      </c>
      <c r="L7391" t="s">
        <v>7480</v>
      </c>
      <c r="M7391" t="s">
        <v>246</v>
      </c>
      <c r="N7391" t="s">
        <v>31</v>
      </c>
      <c r="O7391" s="6" t="str">
        <f>INDEX(lkp_Region,MATCH(tbl_Sales[[#This Row],[Suburb]],lkp_Suburb,0))</f>
        <v>Southern Metropolitan</v>
      </c>
      <c r="P7391" s="6">
        <f>MONTH(tbl_Sales[[#This Row],[Date]])</f>
        <v>4</v>
      </c>
      <c r="Q7391" s="6">
        <f>YEAR(tbl_Sales[[#This Row],[Date]])</f>
        <v>2017</v>
      </c>
    </row>
    <row r="7392" spans="1:17" x14ac:dyDescent="0.25">
      <c r="A7392" s="1">
        <v>42828</v>
      </c>
      <c r="B7392">
        <v>1033000</v>
      </c>
      <c r="C7392" t="s">
        <v>2</v>
      </c>
      <c r="D7392" t="s">
        <v>12429</v>
      </c>
      <c r="E7392" t="s">
        <v>10</v>
      </c>
      <c r="F7392">
        <v>3166</v>
      </c>
      <c r="G7392">
        <v>3</v>
      </c>
      <c r="H7392">
        <v>1</v>
      </c>
      <c r="I7392">
        <v>2</v>
      </c>
      <c r="J7392">
        <v>548</v>
      </c>
      <c r="K7392">
        <v>1975</v>
      </c>
      <c r="L7392" t="s">
        <v>7481</v>
      </c>
      <c r="M7392" t="s">
        <v>246</v>
      </c>
      <c r="N7392" t="s">
        <v>31</v>
      </c>
      <c r="O7392" s="6" t="str">
        <f>INDEX(lkp_Region,MATCH(tbl_Sales[[#This Row],[Suburb]],lkp_Suburb,0))</f>
        <v>Southern Metropolitan</v>
      </c>
      <c r="P7392" s="6">
        <f>MONTH(tbl_Sales[[#This Row],[Date]])</f>
        <v>4</v>
      </c>
      <c r="Q7392" s="6">
        <f>YEAR(tbl_Sales[[#This Row],[Date]])</f>
        <v>2017</v>
      </c>
    </row>
    <row r="7393" spans="1:17" x14ac:dyDescent="0.25">
      <c r="A7393" s="1">
        <v>42828</v>
      </c>
      <c r="B7393">
        <v>1900000</v>
      </c>
      <c r="C7393" t="s">
        <v>2</v>
      </c>
      <c r="D7393" t="s">
        <v>12424</v>
      </c>
      <c r="E7393" t="s">
        <v>10</v>
      </c>
      <c r="F7393">
        <v>3167</v>
      </c>
      <c r="G7393">
        <v>6</v>
      </c>
      <c r="H7393">
        <v>2</v>
      </c>
      <c r="I7393">
        <v>6</v>
      </c>
      <c r="J7393">
        <v>1200</v>
      </c>
      <c r="K7393">
        <v>1970</v>
      </c>
      <c r="L7393" t="s">
        <v>7482</v>
      </c>
      <c r="M7393" t="s">
        <v>43</v>
      </c>
      <c r="N7393" t="s">
        <v>31</v>
      </c>
      <c r="O7393" s="6" t="str">
        <f>INDEX(lkp_Region,MATCH(tbl_Sales[[#This Row],[Suburb]],lkp_Suburb,0))</f>
        <v>South-Eastern Metropolitan</v>
      </c>
      <c r="P7393" s="6">
        <f>MONTH(tbl_Sales[[#This Row],[Date]])</f>
        <v>4</v>
      </c>
      <c r="Q7393" s="6">
        <f>YEAR(tbl_Sales[[#This Row],[Date]])</f>
        <v>2017</v>
      </c>
    </row>
    <row r="7394" spans="1:17" x14ac:dyDescent="0.25">
      <c r="A7394" s="1">
        <v>42828</v>
      </c>
      <c r="B7394">
        <v>730000</v>
      </c>
      <c r="C7394" t="s">
        <v>2</v>
      </c>
      <c r="D7394" t="s">
        <v>12423</v>
      </c>
      <c r="E7394" t="s">
        <v>10</v>
      </c>
      <c r="F7394">
        <v>3019</v>
      </c>
      <c r="G7394">
        <v>3</v>
      </c>
      <c r="H7394">
        <v>2</v>
      </c>
      <c r="I7394">
        <v>2</v>
      </c>
      <c r="J7394">
        <v>544</v>
      </c>
      <c r="K7394">
        <v>1970</v>
      </c>
      <c r="L7394" t="s">
        <v>7483</v>
      </c>
      <c r="M7394" t="s">
        <v>436</v>
      </c>
      <c r="N7394" t="s">
        <v>21</v>
      </c>
      <c r="O7394" s="6" t="str">
        <f>INDEX(lkp_Region,MATCH(tbl_Sales[[#This Row],[Suburb]],lkp_Suburb,0))</f>
        <v>Western Metropolitan</v>
      </c>
      <c r="P7394" s="6">
        <f>MONTH(tbl_Sales[[#This Row],[Date]])</f>
        <v>4</v>
      </c>
      <c r="Q7394" s="6">
        <f>YEAR(tbl_Sales[[#This Row],[Date]])</f>
        <v>2017</v>
      </c>
    </row>
    <row r="7395" spans="1:17" x14ac:dyDescent="0.25">
      <c r="A7395" s="1">
        <v>42828</v>
      </c>
      <c r="B7395">
        <v>951000</v>
      </c>
      <c r="C7395" t="s">
        <v>2</v>
      </c>
      <c r="D7395" t="s">
        <v>12428</v>
      </c>
      <c r="E7395" t="s">
        <v>10</v>
      </c>
      <c r="F7395">
        <v>3013</v>
      </c>
      <c r="G7395">
        <v>2</v>
      </c>
      <c r="H7395">
        <v>1</v>
      </c>
      <c r="I7395">
        <v>3</v>
      </c>
      <c r="J7395">
        <v>486</v>
      </c>
      <c r="L7395" t="s">
        <v>7484</v>
      </c>
      <c r="M7395" t="s">
        <v>65</v>
      </c>
      <c r="N7395" t="s">
        <v>21</v>
      </c>
      <c r="O7395" s="6" t="str">
        <f>INDEX(lkp_Region,MATCH(tbl_Sales[[#This Row],[Suburb]],lkp_Suburb,0))</f>
        <v>Western Metropolitan</v>
      </c>
      <c r="P7395" s="6">
        <f>MONTH(tbl_Sales[[#This Row],[Date]])</f>
        <v>4</v>
      </c>
      <c r="Q7395" s="6">
        <f>YEAR(tbl_Sales[[#This Row],[Date]])</f>
        <v>2017</v>
      </c>
    </row>
    <row r="7396" spans="1:17" x14ac:dyDescent="0.25">
      <c r="A7396" s="1">
        <v>42828</v>
      </c>
      <c r="B7396">
        <v>1270000</v>
      </c>
      <c r="C7396" t="s">
        <v>2</v>
      </c>
      <c r="D7396" t="s">
        <v>12429</v>
      </c>
      <c r="E7396" t="s">
        <v>10</v>
      </c>
      <c r="F7396">
        <v>3165</v>
      </c>
      <c r="G7396">
        <v>4</v>
      </c>
      <c r="H7396">
        <v>2</v>
      </c>
      <c r="I7396">
        <v>1</v>
      </c>
      <c r="J7396">
        <v>0</v>
      </c>
      <c r="L7396" t="s">
        <v>7485</v>
      </c>
      <c r="M7396" t="s">
        <v>138</v>
      </c>
      <c r="N7396" t="s">
        <v>57</v>
      </c>
      <c r="O7396" s="6" t="str">
        <f>INDEX(lkp_Region,MATCH(tbl_Sales[[#This Row],[Suburb]],lkp_Suburb,0))</f>
        <v>Southern Metropolitan</v>
      </c>
      <c r="P7396" s="6">
        <f>MONTH(tbl_Sales[[#This Row],[Date]])</f>
        <v>4</v>
      </c>
      <c r="Q7396" s="6">
        <f>YEAR(tbl_Sales[[#This Row],[Date]])</f>
        <v>2017</v>
      </c>
    </row>
    <row r="7397" spans="1:17" x14ac:dyDescent="0.25">
      <c r="A7397" s="1">
        <v>42828</v>
      </c>
      <c r="B7397">
        <v>1475000</v>
      </c>
      <c r="C7397" t="s">
        <v>2</v>
      </c>
      <c r="D7397" t="s">
        <v>12428</v>
      </c>
      <c r="E7397" t="s">
        <v>10</v>
      </c>
      <c r="F7397">
        <v>3165</v>
      </c>
      <c r="G7397">
        <v>4</v>
      </c>
      <c r="H7397">
        <v>2</v>
      </c>
      <c r="I7397">
        <v>2</v>
      </c>
      <c r="J7397">
        <v>674</v>
      </c>
      <c r="L7397" t="s">
        <v>7486</v>
      </c>
      <c r="M7397" t="s">
        <v>138</v>
      </c>
      <c r="N7397" t="s">
        <v>57</v>
      </c>
      <c r="O7397" s="6" t="str">
        <f>INDEX(lkp_Region,MATCH(tbl_Sales[[#This Row],[Suburb]],lkp_Suburb,0))</f>
        <v>Southern Metropolitan</v>
      </c>
      <c r="P7397" s="6">
        <f>MONTH(tbl_Sales[[#This Row],[Date]])</f>
        <v>4</v>
      </c>
      <c r="Q7397" s="6">
        <f>YEAR(tbl_Sales[[#This Row],[Date]])</f>
        <v>2017</v>
      </c>
    </row>
    <row r="7398" spans="1:17" x14ac:dyDescent="0.25">
      <c r="A7398" s="1">
        <v>42828</v>
      </c>
      <c r="B7398">
        <v>520000</v>
      </c>
      <c r="C7398" t="s">
        <v>2</v>
      </c>
      <c r="D7398" t="s">
        <v>12423</v>
      </c>
      <c r="E7398" t="s">
        <v>10</v>
      </c>
      <c r="F7398">
        <v>3072</v>
      </c>
      <c r="G7398">
        <v>2</v>
      </c>
      <c r="H7398">
        <v>1</v>
      </c>
      <c r="I7398">
        <v>2</v>
      </c>
      <c r="J7398">
        <v>178</v>
      </c>
      <c r="K7398">
        <v>2012</v>
      </c>
      <c r="L7398" t="s">
        <v>7487</v>
      </c>
      <c r="M7398" t="s">
        <v>97</v>
      </c>
      <c r="N7398" t="s">
        <v>62</v>
      </c>
      <c r="O7398" s="6" t="str">
        <f>INDEX(lkp_Region,MATCH(tbl_Sales[[#This Row],[Suburb]],lkp_Suburb,0))</f>
        <v>Northern Metropolitan</v>
      </c>
      <c r="P7398" s="6">
        <f>MONTH(tbl_Sales[[#This Row],[Date]])</f>
        <v>4</v>
      </c>
      <c r="Q7398" s="6">
        <f>YEAR(tbl_Sales[[#This Row],[Date]])</f>
        <v>2017</v>
      </c>
    </row>
    <row r="7399" spans="1:17" x14ac:dyDescent="0.25">
      <c r="A7399" s="1">
        <v>42828</v>
      </c>
      <c r="B7399">
        <v>1625000</v>
      </c>
      <c r="C7399" t="s">
        <v>51</v>
      </c>
      <c r="D7399" t="s">
        <v>12429</v>
      </c>
      <c r="E7399" t="s">
        <v>10</v>
      </c>
      <c r="F7399">
        <v>3124</v>
      </c>
      <c r="G7399">
        <v>3</v>
      </c>
      <c r="H7399">
        <v>2</v>
      </c>
      <c r="I7399">
        <v>2</v>
      </c>
      <c r="J7399">
        <v>283</v>
      </c>
      <c r="K7399">
        <v>1990</v>
      </c>
      <c r="L7399" t="s">
        <v>7488</v>
      </c>
      <c r="M7399" t="s">
        <v>209</v>
      </c>
      <c r="N7399" t="s">
        <v>101</v>
      </c>
      <c r="O7399" s="6" t="str">
        <f>INDEX(lkp_Region,MATCH(tbl_Sales[[#This Row],[Suburb]],lkp_Suburb,0))</f>
        <v>Southern Metropolitan</v>
      </c>
      <c r="P7399" s="6">
        <f>MONTH(tbl_Sales[[#This Row],[Date]])</f>
        <v>4</v>
      </c>
      <c r="Q7399" s="6">
        <f>YEAR(tbl_Sales[[#This Row],[Date]])</f>
        <v>2017</v>
      </c>
    </row>
    <row r="7400" spans="1:17" x14ac:dyDescent="0.25">
      <c r="A7400" s="1">
        <v>42828</v>
      </c>
      <c r="B7400">
        <v>1780000</v>
      </c>
      <c r="C7400" t="s">
        <v>2</v>
      </c>
      <c r="D7400" t="s">
        <v>12428</v>
      </c>
      <c r="E7400" t="s">
        <v>10</v>
      </c>
      <c r="F7400">
        <v>3146</v>
      </c>
      <c r="G7400">
        <v>3</v>
      </c>
      <c r="H7400">
        <v>1</v>
      </c>
      <c r="I7400">
        <v>2</v>
      </c>
      <c r="J7400">
        <v>627</v>
      </c>
      <c r="L7400" t="s">
        <v>7489</v>
      </c>
      <c r="M7400" t="s">
        <v>102</v>
      </c>
      <c r="N7400" t="s">
        <v>101</v>
      </c>
      <c r="O7400" s="6" t="str">
        <f>INDEX(lkp_Region,MATCH(tbl_Sales[[#This Row],[Suburb]],lkp_Suburb,0))</f>
        <v>Southern Metropolitan</v>
      </c>
      <c r="P7400" s="6">
        <f>MONTH(tbl_Sales[[#This Row],[Date]])</f>
        <v>4</v>
      </c>
      <c r="Q7400" s="6">
        <f>YEAR(tbl_Sales[[#This Row],[Date]])</f>
        <v>2017</v>
      </c>
    </row>
    <row r="7401" spans="1:17" x14ac:dyDescent="0.25">
      <c r="A7401" s="1">
        <v>42828</v>
      </c>
      <c r="B7401">
        <v>2266000</v>
      </c>
      <c r="C7401" t="s">
        <v>2</v>
      </c>
      <c r="D7401" t="s">
        <v>12427</v>
      </c>
      <c r="E7401" t="s">
        <v>10</v>
      </c>
      <c r="F7401">
        <v>3186</v>
      </c>
      <c r="G7401">
        <v>3</v>
      </c>
      <c r="H7401">
        <v>2</v>
      </c>
      <c r="I7401">
        <v>2</v>
      </c>
      <c r="J7401">
        <v>450</v>
      </c>
      <c r="L7401" t="s">
        <v>7490</v>
      </c>
      <c r="M7401" t="s">
        <v>105</v>
      </c>
      <c r="N7401" t="s">
        <v>107</v>
      </c>
      <c r="O7401" s="6" t="str">
        <f>INDEX(lkp_Region,MATCH(tbl_Sales[[#This Row],[Suburb]],lkp_Suburb,0))</f>
        <v>Southern Metropolitan</v>
      </c>
      <c r="P7401" s="6">
        <f>MONTH(tbl_Sales[[#This Row],[Date]])</f>
        <v>4</v>
      </c>
      <c r="Q7401" s="6">
        <f>YEAR(tbl_Sales[[#This Row],[Date]])</f>
        <v>2017</v>
      </c>
    </row>
    <row r="7402" spans="1:17" x14ac:dyDescent="0.25">
      <c r="A7402" s="1">
        <v>42828</v>
      </c>
      <c r="B7402">
        <v>2265000</v>
      </c>
      <c r="C7402" t="s">
        <v>2</v>
      </c>
      <c r="D7402" t="s">
        <v>12423</v>
      </c>
      <c r="E7402" t="s">
        <v>10</v>
      </c>
      <c r="F7402">
        <v>3079</v>
      </c>
      <c r="G7402">
        <v>4</v>
      </c>
      <c r="H7402">
        <v>2</v>
      </c>
      <c r="I7402">
        <v>2</v>
      </c>
      <c r="J7402">
        <v>925</v>
      </c>
      <c r="K7402">
        <v>1925</v>
      </c>
      <c r="L7402" t="s">
        <v>7491</v>
      </c>
      <c r="M7402" t="s">
        <v>213</v>
      </c>
      <c r="N7402" t="s">
        <v>150</v>
      </c>
      <c r="O7402" s="6" t="str">
        <f>INDEX(lkp_Region,MATCH(tbl_Sales[[#This Row],[Suburb]],lkp_Suburb,0))</f>
        <v>Eastern Metropolitan</v>
      </c>
      <c r="P7402" s="6">
        <f>MONTH(tbl_Sales[[#This Row],[Date]])</f>
        <v>4</v>
      </c>
      <c r="Q7402" s="6">
        <f>YEAR(tbl_Sales[[#This Row],[Date]])</f>
        <v>2017</v>
      </c>
    </row>
    <row r="7403" spans="1:17" x14ac:dyDescent="0.25">
      <c r="A7403" s="1">
        <v>42829</v>
      </c>
      <c r="B7403">
        <v>850000</v>
      </c>
      <c r="C7403" t="s">
        <v>2</v>
      </c>
      <c r="D7403" t="s">
        <v>12428</v>
      </c>
      <c r="E7403" t="s">
        <v>5</v>
      </c>
      <c r="F7403">
        <v>3060</v>
      </c>
      <c r="G7403">
        <v>3</v>
      </c>
      <c r="H7403">
        <v>1</v>
      </c>
      <c r="I7403">
        <v>2</v>
      </c>
      <c r="J7403">
        <v>604</v>
      </c>
      <c r="L7403" t="s">
        <v>7492</v>
      </c>
      <c r="M7403" t="s">
        <v>16</v>
      </c>
      <c r="N7403" t="s">
        <v>18</v>
      </c>
      <c r="O7403" s="6" t="str">
        <f>INDEX(lkp_Region,MATCH(tbl_Sales[[#This Row],[Suburb]],lkp_Suburb,0))</f>
        <v>Northern Metropolitan</v>
      </c>
      <c r="P7403" s="6">
        <f>MONTH(tbl_Sales[[#This Row],[Date]])</f>
        <v>4</v>
      </c>
      <c r="Q7403" s="6">
        <f>YEAR(tbl_Sales[[#This Row],[Date]])</f>
        <v>2017</v>
      </c>
    </row>
    <row r="7404" spans="1:17" x14ac:dyDescent="0.25">
      <c r="A7404" s="1">
        <v>42829</v>
      </c>
      <c r="B7404">
        <v>900000</v>
      </c>
      <c r="C7404" t="s">
        <v>2</v>
      </c>
      <c r="D7404" t="s">
        <v>12427</v>
      </c>
      <c r="E7404" t="s">
        <v>5</v>
      </c>
      <c r="F7404">
        <v>3040</v>
      </c>
      <c r="G7404">
        <v>4</v>
      </c>
      <c r="H7404">
        <v>2</v>
      </c>
      <c r="I7404">
        <v>1</v>
      </c>
      <c r="J7404">
        <v>288</v>
      </c>
      <c r="K7404">
        <v>1980</v>
      </c>
      <c r="L7404" t="s">
        <v>7493</v>
      </c>
      <c r="M7404" t="s">
        <v>47</v>
      </c>
      <c r="N7404" t="s">
        <v>49</v>
      </c>
      <c r="O7404" s="6" t="str">
        <f>INDEX(lkp_Region,MATCH(tbl_Sales[[#This Row],[Suburb]],lkp_Suburb,0))</f>
        <v>Western Metropolitan</v>
      </c>
      <c r="P7404" s="6">
        <f>MONTH(tbl_Sales[[#This Row],[Date]])</f>
        <v>4</v>
      </c>
      <c r="Q7404" s="6">
        <f>YEAR(tbl_Sales[[#This Row],[Date]])</f>
        <v>2017</v>
      </c>
    </row>
    <row r="7405" spans="1:17" x14ac:dyDescent="0.25">
      <c r="A7405" s="1">
        <v>42829</v>
      </c>
      <c r="B7405">
        <v>1425000</v>
      </c>
      <c r="C7405" t="s">
        <v>2</v>
      </c>
      <c r="D7405" t="s">
        <v>12432</v>
      </c>
      <c r="E7405" t="s">
        <v>10</v>
      </c>
      <c r="F7405">
        <v>3041</v>
      </c>
      <c r="G7405">
        <v>3</v>
      </c>
      <c r="H7405">
        <v>2</v>
      </c>
      <c r="I7405">
        <v>2</v>
      </c>
      <c r="J7405">
        <v>10100</v>
      </c>
      <c r="L7405" t="s">
        <v>7494</v>
      </c>
      <c r="M7405" t="s">
        <v>1033</v>
      </c>
      <c r="N7405" t="s">
        <v>49</v>
      </c>
      <c r="O7405" s="6" t="str">
        <f>INDEX(lkp_Region,MATCH(tbl_Sales[[#This Row],[Suburb]],lkp_Suburb,0))</f>
        <v>Western Metropolitan</v>
      </c>
      <c r="P7405" s="6">
        <f>MONTH(tbl_Sales[[#This Row],[Date]])</f>
        <v>4</v>
      </c>
      <c r="Q7405" s="6">
        <f>YEAR(tbl_Sales[[#This Row],[Date]])</f>
        <v>2017</v>
      </c>
    </row>
    <row r="7406" spans="1:17" x14ac:dyDescent="0.25">
      <c r="A7406" s="1">
        <v>42829</v>
      </c>
      <c r="B7406">
        <v>526000</v>
      </c>
      <c r="C7406" t="s">
        <v>13</v>
      </c>
      <c r="D7406" t="s">
        <v>12427</v>
      </c>
      <c r="E7406" t="s">
        <v>5</v>
      </c>
      <c r="F7406">
        <v>3052</v>
      </c>
      <c r="G7406">
        <v>1</v>
      </c>
      <c r="H7406">
        <v>1</v>
      </c>
      <c r="I7406">
        <v>1</v>
      </c>
      <c r="J7406">
        <v>2488</v>
      </c>
      <c r="K7406">
        <v>1995</v>
      </c>
      <c r="L7406" t="s">
        <v>7495</v>
      </c>
      <c r="M7406" t="s">
        <v>1418</v>
      </c>
      <c r="N7406" t="s">
        <v>88</v>
      </c>
      <c r="O7406" s="6" t="str">
        <f>INDEX(lkp_Region,MATCH(tbl_Sales[[#This Row],[Suburb]],lkp_Suburb,0))</f>
        <v>Northern Metropolitan</v>
      </c>
      <c r="P7406" s="6">
        <f>MONTH(tbl_Sales[[#This Row],[Date]])</f>
        <v>4</v>
      </c>
      <c r="Q7406" s="6">
        <f>YEAR(tbl_Sales[[#This Row],[Date]])</f>
        <v>2017</v>
      </c>
    </row>
    <row r="7407" spans="1:17" x14ac:dyDescent="0.25">
      <c r="A7407" s="1">
        <v>42829</v>
      </c>
      <c r="B7407">
        <v>1250000</v>
      </c>
      <c r="C7407" t="s">
        <v>2</v>
      </c>
      <c r="D7407" t="s">
        <v>12423</v>
      </c>
      <c r="E7407" t="s">
        <v>10</v>
      </c>
      <c r="F7407">
        <v>3105</v>
      </c>
      <c r="G7407">
        <v>4</v>
      </c>
      <c r="H7407">
        <v>2</v>
      </c>
      <c r="I7407">
        <v>2</v>
      </c>
      <c r="J7407">
        <v>732</v>
      </c>
      <c r="L7407" t="s">
        <v>7496</v>
      </c>
      <c r="M7407" t="s">
        <v>507</v>
      </c>
      <c r="N7407" t="s">
        <v>128</v>
      </c>
      <c r="O7407" s="6" t="str">
        <f>INDEX(lkp_Region,MATCH(tbl_Sales[[#This Row],[Suburb]],lkp_Suburb,0))</f>
        <v>Eastern Metropolitan</v>
      </c>
      <c r="P7407" s="6">
        <f>MONTH(tbl_Sales[[#This Row],[Date]])</f>
        <v>4</v>
      </c>
      <c r="Q7407" s="6">
        <f>YEAR(tbl_Sales[[#This Row],[Date]])</f>
        <v>2017</v>
      </c>
    </row>
    <row r="7408" spans="1:17" x14ac:dyDescent="0.25">
      <c r="A7408" s="1">
        <v>42829</v>
      </c>
      <c r="B7408">
        <v>1000000</v>
      </c>
      <c r="C7408" t="s">
        <v>2</v>
      </c>
      <c r="D7408" t="s">
        <v>12430</v>
      </c>
      <c r="E7408" t="s">
        <v>10</v>
      </c>
      <c r="F7408">
        <v>3016</v>
      </c>
      <c r="G7408">
        <v>3</v>
      </c>
      <c r="H7408">
        <v>1</v>
      </c>
      <c r="I7408">
        <v>2</v>
      </c>
      <c r="J7408">
        <v>189</v>
      </c>
      <c r="L7408" t="s">
        <v>7497</v>
      </c>
      <c r="M7408" t="s">
        <v>196</v>
      </c>
      <c r="N7408" t="s">
        <v>69</v>
      </c>
      <c r="O7408" s="6" t="str">
        <f>INDEX(lkp_Region,MATCH(tbl_Sales[[#This Row],[Suburb]],lkp_Suburb,0))</f>
        <v>Western Metropolitan</v>
      </c>
      <c r="P7408" s="6">
        <f>MONTH(tbl_Sales[[#This Row],[Date]])</f>
        <v>4</v>
      </c>
      <c r="Q7408" s="6">
        <f>YEAR(tbl_Sales[[#This Row],[Date]])</f>
        <v>2017</v>
      </c>
    </row>
    <row r="7409" spans="1:17" x14ac:dyDescent="0.25">
      <c r="A7409" s="1">
        <v>42829</v>
      </c>
      <c r="B7409">
        <v>770000</v>
      </c>
      <c r="C7409" t="s">
        <v>13</v>
      </c>
      <c r="D7409" t="s">
        <v>12428</v>
      </c>
      <c r="E7409" t="s">
        <v>5</v>
      </c>
      <c r="F7409">
        <v>3165</v>
      </c>
      <c r="G7409">
        <v>3</v>
      </c>
      <c r="H7409">
        <v>2</v>
      </c>
      <c r="I7409">
        <v>1</v>
      </c>
      <c r="J7409">
        <v>281</v>
      </c>
      <c r="K7409">
        <v>2005</v>
      </c>
      <c r="L7409" t="s">
        <v>7498</v>
      </c>
      <c r="M7409" t="s">
        <v>138</v>
      </c>
      <c r="N7409" t="s">
        <v>57</v>
      </c>
      <c r="O7409" s="6" t="str">
        <f>INDEX(lkp_Region,MATCH(tbl_Sales[[#This Row],[Suburb]],lkp_Suburb,0))</f>
        <v>Southern Metropolitan</v>
      </c>
      <c r="P7409" s="6">
        <f>MONTH(tbl_Sales[[#This Row],[Date]])</f>
        <v>4</v>
      </c>
      <c r="Q7409" s="6">
        <f>YEAR(tbl_Sales[[#This Row],[Date]])</f>
        <v>2017</v>
      </c>
    </row>
    <row r="7410" spans="1:17" x14ac:dyDescent="0.25">
      <c r="A7410" s="1">
        <v>42829</v>
      </c>
      <c r="B7410">
        <v>835000</v>
      </c>
      <c r="C7410" t="s">
        <v>2</v>
      </c>
      <c r="D7410" t="s">
        <v>12427</v>
      </c>
      <c r="E7410" t="s">
        <v>10</v>
      </c>
      <c r="F7410">
        <v>3072</v>
      </c>
      <c r="G7410">
        <v>2</v>
      </c>
      <c r="H7410">
        <v>1</v>
      </c>
      <c r="I7410">
        <v>1</v>
      </c>
      <c r="J7410">
        <v>490</v>
      </c>
      <c r="L7410" t="s">
        <v>7499</v>
      </c>
      <c r="M7410" t="s">
        <v>97</v>
      </c>
      <c r="N7410" t="s">
        <v>62</v>
      </c>
      <c r="O7410" s="6" t="str">
        <f>INDEX(lkp_Region,MATCH(tbl_Sales[[#This Row],[Suburb]],lkp_Suburb,0))</f>
        <v>Northern Metropolitan</v>
      </c>
      <c r="P7410" s="6">
        <f>MONTH(tbl_Sales[[#This Row],[Date]])</f>
        <v>4</v>
      </c>
      <c r="Q7410" s="6">
        <f>YEAR(tbl_Sales[[#This Row],[Date]])</f>
        <v>2017</v>
      </c>
    </row>
    <row r="7411" spans="1:17" x14ac:dyDescent="0.25">
      <c r="A7411" s="1">
        <v>42829</v>
      </c>
      <c r="B7411">
        <v>2614000</v>
      </c>
      <c r="C7411" t="s">
        <v>2</v>
      </c>
      <c r="D7411" t="s">
        <v>12425</v>
      </c>
      <c r="E7411" t="s">
        <v>10</v>
      </c>
      <c r="F7411">
        <v>3104</v>
      </c>
      <c r="G7411">
        <v>4</v>
      </c>
      <c r="H7411">
        <v>2</v>
      </c>
      <c r="I7411">
        <v>2</v>
      </c>
      <c r="J7411">
        <v>772</v>
      </c>
      <c r="K7411">
        <v>1955</v>
      </c>
      <c r="L7411" t="s">
        <v>7500</v>
      </c>
      <c r="M7411" t="s">
        <v>99</v>
      </c>
      <c r="N7411" t="s">
        <v>101</v>
      </c>
      <c r="O7411" s="6" t="str">
        <f>INDEX(lkp_Region,MATCH(tbl_Sales[[#This Row],[Suburb]],lkp_Suburb,0))</f>
        <v>Southern Metropolitan</v>
      </c>
      <c r="P7411" s="6">
        <f>MONTH(tbl_Sales[[#This Row],[Date]])</f>
        <v>4</v>
      </c>
      <c r="Q7411" s="6">
        <f>YEAR(tbl_Sales[[#This Row],[Date]])</f>
        <v>2017</v>
      </c>
    </row>
    <row r="7412" spans="1:17" x14ac:dyDescent="0.25">
      <c r="A7412" s="1">
        <v>42829</v>
      </c>
      <c r="B7412">
        <v>757000</v>
      </c>
      <c r="C7412" t="s">
        <v>2</v>
      </c>
      <c r="D7412" t="s">
        <v>12429</v>
      </c>
      <c r="E7412" t="s">
        <v>10</v>
      </c>
      <c r="F7412">
        <v>3081</v>
      </c>
      <c r="G7412">
        <v>2</v>
      </c>
      <c r="H7412">
        <v>2</v>
      </c>
      <c r="I7412">
        <v>2</v>
      </c>
      <c r="J7412">
        <v>275</v>
      </c>
      <c r="L7412" t="s">
        <v>7501</v>
      </c>
      <c r="M7412" t="s">
        <v>748</v>
      </c>
      <c r="N7412" t="s">
        <v>150</v>
      </c>
      <c r="O7412" s="6" t="str">
        <f>INDEX(lkp_Region,MATCH(tbl_Sales[[#This Row],[Suburb]],lkp_Suburb,0))</f>
        <v>Eastern Metropolitan</v>
      </c>
      <c r="P7412" s="6">
        <f>MONTH(tbl_Sales[[#This Row],[Date]])</f>
        <v>4</v>
      </c>
      <c r="Q7412" s="6">
        <f>YEAR(tbl_Sales[[#This Row],[Date]])</f>
        <v>2017</v>
      </c>
    </row>
    <row r="7413" spans="1:17" x14ac:dyDescent="0.25">
      <c r="A7413" s="1">
        <v>42830</v>
      </c>
      <c r="B7413">
        <v>1330000</v>
      </c>
      <c r="C7413" t="s">
        <v>2</v>
      </c>
      <c r="D7413" t="s">
        <v>12425</v>
      </c>
      <c r="E7413" t="s">
        <v>5</v>
      </c>
      <c r="F7413">
        <v>3067</v>
      </c>
      <c r="G7413">
        <v>4</v>
      </c>
      <c r="H7413">
        <v>2</v>
      </c>
      <c r="I7413">
        <v>2</v>
      </c>
      <c r="J7413">
        <v>780</v>
      </c>
      <c r="K7413">
        <v>1900</v>
      </c>
      <c r="L7413" t="s">
        <v>7502</v>
      </c>
      <c r="M7413" t="s">
        <v>38</v>
      </c>
      <c r="N7413" t="s">
        <v>8</v>
      </c>
      <c r="O7413" s="6" t="str">
        <f>INDEX(lkp_Region,MATCH(tbl_Sales[[#This Row],[Suburb]],lkp_Suburb,0))</f>
        <v>Northern Metropolitan</v>
      </c>
      <c r="P7413" s="6">
        <f>MONTH(tbl_Sales[[#This Row],[Date]])</f>
        <v>4</v>
      </c>
      <c r="Q7413" s="6">
        <f>YEAR(tbl_Sales[[#This Row],[Date]])</f>
        <v>2017</v>
      </c>
    </row>
    <row r="7414" spans="1:17" x14ac:dyDescent="0.25">
      <c r="A7414" s="1">
        <v>42830</v>
      </c>
      <c r="B7414">
        <v>920000</v>
      </c>
      <c r="C7414" t="s">
        <v>13</v>
      </c>
      <c r="D7414" t="s">
        <v>12424</v>
      </c>
      <c r="E7414" t="s">
        <v>10</v>
      </c>
      <c r="F7414">
        <v>3141</v>
      </c>
      <c r="G7414">
        <v>2</v>
      </c>
      <c r="H7414">
        <v>2</v>
      </c>
      <c r="I7414">
        <v>0</v>
      </c>
      <c r="J7414">
        <v>0</v>
      </c>
      <c r="L7414" t="s">
        <v>7503</v>
      </c>
      <c r="M7414" t="s">
        <v>111</v>
      </c>
      <c r="N7414" t="s">
        <v>76</v>
      </c>
      <c r="O7414" s="6" t="str">
        <f>INDEX(lkp_Region,MATCH(tbl_Sales[[#This Row],[Suburb]],lkp_Suburb,0))</f>
        <v>Southern Metropolitan</v>
      </c>
      <c r="P7414" s="6">
        <f>MONTH(tbl_Sales[[#This Row],[Date]])</f>
        <v>4</v>
      </c>
      <c r="Q7414" s="6">
        <f>YEAR(tbl_Sales[[#This Row],[Date]])</f>
        <v>2017</v>
      </c>
    </row>
    <row r="7415" spans="1:17" x14ac:dyDescent="0.25">
      <c r="A7415" s="1">
        <v>42830</v>
      </c>
      <c r="B7415">
        <v>1032000</v>
      </c>
      <c r="C7415" t="s">
        <v>2</v>
      </c>
      <c r="D7415" t="s">
        <v>12429</v>
      </c>
      <c r="E7415" t="s">
        <v>5</v>
      </c>
      <c r="F7415">
        <v>3011</v>
      </c>
      <c r="G7415">
        <v>3</v>
      </c>
      <c r="H7415">
        <v>1</v>
      </c>
      <c r="I7415">
        <v>0</v>
      </c>
      <c r="J7415">
        <v>224</v>
      </c>
      <c r="K7415">
        <v>1900</v>
      </c>
      <c r="L7415" t="s">
        <v>7504</v>
      </c>
      <c r="M7415" t="s">
        <v>660</v>
      </c>
      <c r="N7415" t="s">
        <v>21</v>
      </c>
      <c r="O7415" s="6" t="str">
        <f>INDEX(lkp_Region,MATCH(tbl_Sales[[#This Row],[Suburb]],lkp_Suburb,0))</f>
        <v>Western Metropolitan</v>
      </c>
      <c r="P7415" s="6">
        <f>MONTH(tbl_Sales[[#This Row],[Date]])</f>
        <v>4</v>
      </c>
      <c r="Q7415" s="6">
        <f>YEAR(tbl_Sales[[#This Row],[Date]])</f>
        <v>2017</v>
      </c>
    </row>
    <row r="7416" spans="1:17" x14ac:dyDescent="0.25">
      <c r="A7416" s="1">
        <v>42830</v>
      </c>
      <c r="B7416">
        <v>1050000</v>
      </c>
      <c r="C7416" t="s">
        <v>2</v>
      </c>
      <c r="D7416" t="s">
        <v>12423</v>
      </c>
      <c r="E7416" t="s">
        <v>5</v>
      </c>
      <c r="F7416">
        <v>3107</v>
      </c>
      <c r="G7416">
        <v>5</v>
      </c>
      <c r="H7416">
        <v>3</v>
      </c>
      <c r="I7416">
        <v>2</v>
      </c>
      <c r="J7416">
        <v>728</v>
      </c>
      <c r="L7416" t="s">
        <v>7505</v>
      </c>
      <c r="M7416" t="s">
        <v>586</v>
      </c>
      <c r="N7416" t="s">
        <v>128</v>
      </c>
      <c r="O7416" s="6" t="str">
        <f>INDEX(lkp_Region,MATCH(tbl_Sales[[#This Row],[Suburb]],lkp_Suburb,0))</f>
        <v>Eastern Metropolitan</v>
      </c>
      <c r="P7416" s="6">
        <f>MONTH(tbl_Sales[[#This Row],[Date]])</f>
        <v>4</v>
      </c>
      <c r="Q7416" s="6">
        <f>YEAR(tbl_Sales[[#This Row],[Date]])</f>
        <v>2017</v>
      </c>
    </row>
    <row r="7417" spans="1:17" x14ac:dyDescent="0.25">
      <c r="A7417" s="1">
        <v>42830</v>
      </c>
      <c r="B7417">
        <v>1257000</v>
      </c>
      <c r="C7417" t="s">
        <v>2</v>
      </c>
      <c r="D7417" t="s">
        <v>12423</v>
      </c>
      <c r="E7417" t="s">
        <v>10</v>
      </c>
      <c r="F7417">
        <v>3107</v>
      </c>
      <c r="G7417">
        <v>4</v>
      </c>
      <c r="H7417">
        <v>3</v>
      </c>
      <c r="I7417">
        <v>2</v>
      </c>
      <c r="J7417">
        <v>706</v>
      </c>
      <c r="L7417" t="s">
        <v>7506</v>
      </c>
      <c r="M7417" t="s">
        <v>586</v>
      </c>
      <c r="N7417" t="s">
        <v>128</v>
      </c>
      <c r="O7417" s="6" t="str">
        <f>INDEX(lkp_Region,MATCH(tbl_Sales[[#This Row],[Suburb]],lkp_Suburb,0))</f>
        <v>Eastern Metropolitan</v>
      </c>
      <c r="P7417" s="6">
        <f>MONTH(tbl_Sales[[#This Row],[Date]])</f>
        <v>4</v>
      </c>
      <c r="Q7417" s="6">
        <f>YEAR(tbl_Sales[[#This Row],[Date]])</f>
        <v>2017</v>
      </c>
    </row>
    <row r="7418" spans="1:17" x14ac:dyDescent="0.25">
      <c r="A7418" s="1">
        <v>42830</v>
      </c>
      <c r="B7418">
        <v>1630000</v>
      </c>
      <c r="C7418" t="s">
        <v>2</v>
      </c>
      <c r="D7418" t="s">
        <v>12430</v>
      </c>
      <c r="E7418" t="s">
        <v>10</v>
      </c>
      <c r="F7418">
        <v>3016</v>
      </c>
      <c r="G7418">
        <v>4</v>
      </c>
      <c r="H7418">
        <v>2</v>
      </c>
      <c r="I7418">
        <v>2</v>
      </c>
      <c r="J7418">
        <v>265</v>
      </c>
      <c r="K7418">
        <v>2010</v>
      </c>
      <c r="L7418" t="s">
        <v>7507</v>
      </c>
      <c r="M7418" t="s">
        <v>196</v>
      </c>
      <c r="N7418" t="s">
        <v>69</v>
      </c>
      <c r="O7418" s="6" t="str">
        <f>INDEX(lkp_Region,MATCH(tbl_Sales[[#This Row],[Suburb]],lkp_Suburb,0))</f>
        <v>Western Metropolitan</v>
      </c>
      <c r="P7418" s="6">
        <f>MONTH(tbl_Sales[[#This Row],[Date]])</f>
        <v>4</v>
      </c>
      <c r="Q7418" s="6">
        <f>YEAR(tbl_Sales[[#This Row],[Date]])</f>
        <v>2017</v>
      </c>
    </row>
    <row r="7419" spans="1:17" x14ac:dyDescent="0.25">
      <c r="A7419" s="1">
        <v>42830</v>
      </c>
      <c r="B7419">
        <v>823000</v>
      </c>
      <c r="C7419" t="s">
        <v>2</v>
      </c>
      <c r="D7419" t="s">
        <v>12429</v>
      </c>
      <c r="E7419" t="s">
        <v>10</v>
      </c>
      <c r="F7419">
        <v>3165</v>
      </c>
      <c r="G7419">
        <v>3</v>
      </c>
      <c r="H7419">
        <v>2</v>
      </c>
      <c r="I7419">
        <v>2</v>
      </c>
      <c r="J7419">
        <v>213</v>
      </c>
      <c r="K7419">
        <v>2003</v>
      </c>
      <c r="L7419" t="s">
        <v>7508</v>
      </c>
      <c r="M7419" t="s">
        <v>138</v>
      </c>
      <c r="N7419" t="s">
        <v>57</v>
      </c>
      <c r="O7419" s="6" t="str">
        <f>INDEX(lkp_Region,MATCH(tbl_Sales[[#This Row],[Suburb]],lkp_Suburb,0))</f>
        <v>Southern Metropolitan</v>
      </c>
      <c r="P7419" s="6">
        <f>MONTH(tbl_Sales[[#This Row],[Date]])</f>
        <v>4</v>
      </c>
      <c r="Q7419" s="6">
        <f>YEAR(tbl_Sales[[#This Row],[Date]])</f>
        <v>2017</v>
      </c>
    </row>
    <row r="7420" spans="1:17" x14ac:dyDescent="0.25">
      <c r="A7420" s="1">
        <v>42830</v>
      </c>
      <c r="B7420">
        <v>1280000</v>
      </c>
      <c r="C7420" t="s">
        <v>2</v>
      </c>
      <c r="D7420" t="s">
        <v>12429</v>
      </c>
      <c r="E7420" t="s">
        <v>10</v>
      </c>
      <c r="F7420">
        <v>3071</v>
      </c>
      <c r="G7420">
        <v>3</v>
      </c>
      <c r="H7420">
        <v>1</v>
      </c>
      <c r="I7420">
        <v>1</v>
      </c>
      <c r="J7420">
        <v>253</v>
      </c>
      <c r="K7420">
        <v>1910</v>
      </c>
      <c r="L7420" t="s">
        <v>7509</v>
      </c>
      <c r="M7420" t="s">
        <v>60</v>
      </c>
      <c r="N7420" t="s">
        <v>62</v>
      </c>
      <c r="O7420" s="6" t="str">
        <f>INDEX(lkp_Region,MATCH(tbl_Sales[[#This Row],[Suburb]],lkp_Suburb,0))</f>
        <v>Northern Metropolitan</v>
      </c>
      <c r="P7420" s="6">
        <f>MONTH(tbl_Sales[[#This Row],[Date]])</f>
        <v>4</v>
      </c>
      <c r="Q7420" s="6">
        <f>YEAR(tbl_Sales[[#This Row],[Date]])</f>
        <v>2017</v>
      </c>
    </row>
    <row r="7421" spans="1:17" x14ac:dyDescent="0.25">
      <c r="A7421" s="1">
        <v>42830</v>
      </c>
      <c r="B7421">
        <v>3350000</v>
      </c>
      <c r="C7421" t="s">
        <v>2</v>
      </c>
      <c r="D7421" t="s">
        <v>12428</v>
      </c>
      <c r="E7421" t="s">
        <v>10</v>
      </c>
      <c r="F7421">
        <v>3123</v>
      </c>
      <c r="G7421">
        <v>2</v>
      </c>
      <c r="H7421">
        <v>1</v>
      </c>
      <c r="I7421">
        <v>2</v>
      </c>
      <c r="J7421">
        <v>826</v>
      </c>
      <c r="L7421" t="s">
        <v>7510</v>
      </c>
      <c r="M7421" t="s">
        <v>230</v>
      </c>
      <c r="N7421" t="s">
        <v>101</v>
      </c>
      <c r="O7421" s="6" t="str">
        <f>INDEX(lkp_Region,MATCH(tbl_Sales[[#This Row],[Suburb]],lkp_Suburb,0))</f>
        <v>Southern Metropolitan</v>
      </c>
      <c r="P7421" s="6">
        <f>MONTH(tbl_Sales[[#This Row],[Date]])</f>
        <v>4</v>
      </c>
      <c r="Q7421" s="6">
        <f>YEAR(tbl_Sales[[#This Row],[Date]])</f>
        <v>2017</v>
      </c>
    </row>
    <row r="7422" spans="1:17" x14ac:dyDescent="0.25">
      <c r="A7422" s="1">
        <v>42831</v>
      </c>
      <c r="B7422">
        <v>479000</v>
      </c>
      <c r="C7422" t="s">
        <v>13</v>
      </c>
      <c r="D7422" t="s">
        <v>12429</v>
      </c>
      <c r="E7422" t="s">
        <v>10</v>
      </c>
      <c r="F7422">
        <v>3121</v>
      </c>
      <c r="G7422">
        <v>2</v>
      </c>
      <c r="H7422">
        <v>1</v>
      </c>
      <c r="I7422">
        <v>1</v>
      </c>
      <c r="J7422">
        <v>0</v>
      </c>
      <c r="K7422">
        <v>1970</v>
      </c>
      <c r="L7422" t="s">
        <v>7511</v>
      </c>
      <c r="M7422" t="s">
        <v>6</v>
      </c>
      <c r="N7422" t="s">
        <v>8</v>
      </c>
      <c r="O7422" s="6" t="str">
        <f>INDEX(lkp_Region,MATCH(tbl_Sales[[#This Row],[Suburb]],lkp_Suburb,0))</f>
        <v>Northern Metropolitan</v>
      </c>
      <c r="P7422" s="6">
        <f>MONTH(tbl_Sales[[#This Row],[Date]])</f>
        <v>4</v>
      </c>
      <c r="Q7422" s="6">
        <f>YEAR(tbl_Sales[[#This Row],[Date]])</f>
        <v>2017</v>
      </c>
    </row>
    <row r="7423" spans="1:17" x14ac:dyDescent="0.25">
      <c r="A7423" s="1">
        <v>42831</v>
      </c>
      <c r="B7423">
        <v>870000</v>
      </c>
      <c r="C7423" t="s">
        <v>13</v>
      </c>
      <c r="D7423" t="s">
        <v>12427</v>
      </c>
      <c r="E7423" t="s">
        <v>10</v>
      </c>
      <c r="F7423">
        <v>3067</v>
      </c>
      <c r="G7423">
        <v>2</v>
      </c>
      <c r="H7423">
        <v>2</v>
      </c>
      <c r="I7423">
        <v>1</v>
      </c>
      <c r="J7423">
        <v>0</v>
      </c>
      <c r="K7423">
        <v>2013</v>
      </c>
      <c r="L7423" t="s">
        <v>7512</v>
      </c>
      <c r="M7423" t="s">
        <v>38</v>
      </c>
      <c r="N7423" t="s">
        <v>8</v>
      </c>
      <c r="O7423" s="6" t="str">
        <f>INDEX(lkp_Region,MATCH(tbl_Sales[[#This Row],[Suburb]],lkp_Suburb,0))</f>
        <v>Northern Metropolitan</v>
      </c>
      <c r="P7423" s="6">
        <f>MONTH(tbl_Sales[[#This Row],[Date]])</f>
        <v>4</v>
      </c>
      <c r="Q7423" s="6">
        <f>YEAR(tbl_Sales[[#This Row],[Date]])</f>
        <v>2017</v>
      </c>
    </row>
    <row r="7424" spans="1:17" x14ac:dyDescent="0.25">
      <c r="A7424" s="1">
        <v>42831</v>
      </c>
      <c r="B7424">
        <v>1172000</v>
      </c>
      <c r="C7424" t="s">
        <v>2</v>
      </c>
      <c r="D7424" t="s">
        <v>12424</v>
      </c>
      <c r="E7424" t="s">
        <v>10</v>
      </c>
      <c r="F7424">
        <v>3121</v>
      </c>
      <c r="G7424">
        <v>2</v>
      </c>
      <c r="H7424">
        <v>1</v>
      </c>
      <c r="I7424">
        <v>0</v>
      </c>
      <c r="J7424">
        <v>155</v>
      </c>
      <c r="L7424" t="s">
        <v>1054</v>
      </c>
      <c r="M7424" t="s">
        <v>6</v>
      </c>
      <c r="N7424" t="s">
        <v>8</v>
      </c>
      <c r="O7424" s="6" t="str">
        <f>INDEX(lkp_Region,MATCH(tbl_Sales[[#This Row],[Suburb]],lkp_Suburb,0))</f>
        <v>Northern Metropolitan</v>
      </c>
      <c r="P7424" s="6">
        <f>MONTH(tbl_Sales[[#This Row],[Date]])</f>
        <v>4</v>
      </c>
      <c r="Q7424" s="6">
        <f>YEAR(tbl_Sales[[#This Row],[Date]])</f>
        <v>2017</v>
      </c>
    </row>
    <row r="7425" spans="1:17" x14ac:dyDescent="0.25">
      <c r="A7425" s="1">
        <v>42831</v>
      </c>
      <c r="B7425">
        <v>644000</v>
      </c>
      <c r="C7425" t="s">
        <v>2</v>
      </c>
      <c r="D7425" t="s">
        <v>12424</v>
      </c>
      <c r="E7425" t="s">
        <v>10</v>
      </c>
      <c r="F7425">
        <v>3752</v>
      </c>
      <c r="G7425">
        <v>3</v>
      </c>
      <c r="H7425">
        <v>2</v>
      </c>
      <c r="I7425">
        <v>4</v>
      </c>
      <c r="J7425">
        <v>492</v>
      </c>
      <c r="K7425">
        <v>2007</v>
      </c>
      <c r="L7425" t="s">
        <v>7514</v>
      </c>
      <c r="M7425" t="s">
        <v>7513</v>
      </c>
      <c r="N7425" t="s">
        <v>7515</v>
      </c>
      <c r="O7425" s="6" t="str">
        <f>INDEX(lkp_Region,MATCH(tbl_Sales[[#This Row],[Suburb]],lkp_Suburb,0))</f>
        <v>Northern Metropolitan</v>
      </c>
      <c r="P7425" s="6">
        <f>MONTH(tbl_Sales[[#This Row],[Date]])</f>
        <v>4</v>
      </c>
      <c r="Q7425" s="6">
        <f>YEAR(tbl_Sales[[#This Row],[Date]])</f>
        <v>2017</v>
      </c>
    </row>
    <row r="7426" spans="1:17" x14ac:dyDescent="0.25">
      <c r="A7426" s="1">
        <v>42831</v>
      </c>
      <c r="B7426">
        <v>1270000</v>
      </c>
      <c r="C7426" t="s">
        <v>2</v>
      </c>
      <c r="D7426" t="s">
        <v>12423</v>
      </c>
      <c r="E7426" t="s">
        <v>10</v>
      </c>
      <c r="F7426">
        <v>3133</v>
      </c>
      <c r="G7426">
        <v>4</v>
      </c>
      <c r="H7426">
        <v>2</v>
      </c>
      <c r="I7426">
        <v>2</v>
      </c>
      <c r="J7426">
        <v>600</v>
      </c>
      <c r="L7426" t="s">
        <v>7517</v>
      </c>
      <c r="M7426" t="s">
        <v>7516</v>
      </c>
      <c r="N7426" t="s">
        <v>14</v>
      </c>
      <c r="O7426" s="6" t="str">
        <f>INDEX(lkp_Region,MATCH(tbl_Sales[[#This Row],[Suburb]],lkp_Suburb,0))</f>
        <v>Eastern Metropolitan</v>
      </c>
      <c r="P7426" s="6">
        <f>MONTH(tbl_Sales[[#This Row],[Date]])</f>
        <v>4</v>
      </c>
      <c r="Q7426" s="6">
        <f>YEAR(tbl_Sales[[#This Row],[Date]])</f>
        <v>2017</v>
      </c>
    </row>
    <row r="7427" spans="1:17" x14ac:dyDescent="0.25">
      <c r="A7427" s="1">
        <v>42831</v>
      </c>
      <c r="B7427">
        <v>1726000</v>
      </c>
      <c r="C7427" t="s">
        <v>2</v>
      </c>
      <c r="D7427" t="s">
        <v>12423</v>
      </c>
      <c r="E7427" t="s">
        <v>10</v>
      </c>
      <c r="F7427">
        <v>3128</v>
      </c>
      <c r="G7427">
        <v>5</v>
      </c>
      <c r="H7427">
        <v>2</v>
      </c>
      <c r="I7427">
        <v>2</v>
      </c>
      <c r="J7427">
        <v>631</v>
      </c>
      <c r="L7427" t="s">
        <v>7518</v>
      </c>
      <c r="M7427" t="s">
        <v>151</v>
      </c>
      <c r="N7427" t="s">
        <v>14</v>
      </c>
      <c r="O7427" s="6" t="str">
        <f>INDEX(lkp_Region,MATCH(tbl_Sales[[#This Row],[Suburb]],lkp_Suburb,0))</f>
        <v>Eastern Metropolitan</v>
      </c>
      <c r="P7427" s="6">
        <f>MONTH(tbl_Sales[[#This Row],[Date]])</f>
        <v>4</v>
      </c>
      <c r="Q7427" s="6">
        <f>YEAR(tbl_Sales[[#This Row],[Date]])</f>
        <v>2017</v>
      </c>
    </row>
    <row r="7428" spans="1:17" x14ac:dyDescent="0.25">
      <c r="A7428" s="1">
        <v>42831</v>
      </c>
      <c r="B7428">
        <v>347000</v>
      </c>
      <c r="C7428" t="s">
        <v>13</v>
      </c>
      <c r="D7428" t="s">
        <v>12425</v>
      </c>
      <c r="E7428" t="s">
        <v>10</v>
      </c>
      <c r="F7428">
        <v>3184</v>
      </c>
      <c r="G7428">
        <v>1</v>
      </c>
      <c r="H7428">
        <v>1</v>
      </c>
      <c r="I7428">
        <v>1</v>
      </c>
      <c r="J7428">
        <v>0</v>
      </c>
      <c r="K7428">
        <v>1970</v>
      </c>
      <c r="L7428" t="s">
        <v>7519</v>
      </c>
      <c r="M7428" t="s">
        <v>58</v>
      </c>
      <c r="N7428" t="s">
        <v>26</v>
      </c>
      <c r="O7428" s="6" t="str">
        <f>INDEX(lkp_Region,MATCH(tbl_Sales[[#This Row],[Suburb]],lkp_Suburb,0))</f>
        <v>Southern Metropolitan</v>
      </c>
      <c r="P7428" s="6">
        <f>MONTH(tbl_Sales[[#This Row],[Date]])</f>
        <v>4</v>
      </c>
      <c r="Q7428" s="6">
        <f>YEAR(tbl_Sales[[#This Row],[Date]])</f>
        <v>2017</v>
      </c>
    </row>
    <row r="7429" spans="1:17" x14ac:dyDescent="0.25">
      <c r="A7429" s="1">
        <v>42831</v>
      </c>
      <c r="B7429">
        <v>1120000</v>
      </c>
      <c r="C7429" t="s">
        <v>2</v>
      </c>
      <c r="D7429" t="s">
        <v>12428</v>
      </c>
      <c r="E7429" t="s">
        <v>5</v>
      </c>
      <c r="F7429">
        <v>3182</v>
      </c>
      <c r="G7429">
        <v>3</v>
      </c>
      <c r="H7429">
        <v>2</v>
      </c>
      <c r="I7429">
        <v>2</v>
      </c>
      <c r="J7429">
        <v>1039</v>
      </c>
      <c r="K7429">
        <v>2006</v>
      </c>
      <c r="L7429" t="s">
        <v>7520</v>
      </c>
      <c r="M7429" t="s">
        <v>156</v>
      </c>
      <c r="N7429" t="s">
        <v>26</v>
      </c>
      <c r="O7429" s="6" t="str">
        <f>INDEX(lkp_Region,MATCH(tbl_Sales[[#This Row],[Suburb]],lkp_Suburb,0))</f>
        <v>Southern Metropolitan</v>
      </c>
      <c r="P7429" s="6">
        <f>MONTH(tbl_Sales[[#This Row],[Date]])</f>
        <v>4</v>
      </c>
      <c r="Q7429" s="6">
        <f>YEAR(tbl_Sales[[#This Row],[Date]])</f>
        <v>2017</v>
      </c>
    </row>
    <row r="7430" spans="1:17" x14ac:dyDescent="0.25">
      <c r="A7430" s="1">
        <v>42831</v>
      </c>
      <c r="B7430">
        <v>855000</v>
      </c>
      <c r="C7430" t="s">
        <v>2</v>
      </c>
      <c r="D7430" t="s">
        <v>12423</v>
      </c>
      <c r="E7430" t="s">
        <v>10</v>
      </c>
      <c r="F7430">
        <v>3095</v>
      </c>
      <c r="G7430">
        <v>3</v>
      </c>
      <c r="H7430">
        <v>1</v>
      </c>
      <c r="I7430">
        <v>1</v>
      </c>
      <c r="J7430">
        <v>654</v>
      </c>
      <c r="K7430">
        <v>1985</v>
      </c>
      <c r="L7430" t="s">
        <v>7522</v>
      </c>
      <c r="M7430" t="s">
        <v>7521</v>
      </c>
      <c r="N7430" t="s">
        <v>7523</v>
      </c>
      <c r="O7430" s="6" t="str">
        <f>INDEX(lkp_Region,MATCH(tbl_Sales[[#This Row],[Suburb]],lkp_Suburb,0))</f>
        <v>Eastern Metropolitan</v>
      </c>
      <c r="P7430" s="6">
        <f>MONTH(tbl_Sales[[#This Row],[Date]])</f>
        <v>4</v>
      </c>
      <c r="Q7430" s="6">
        <f>YEAR(tbl_Sales[[#This Row],[Date]])</f>
        <v>2017</v>
      </c>
    </row>
    <row r="7431" spans="1:17" x14ac:dyDescent="0.25">
      <c r="A7431" s="1">
        <v>42831</v>
      </c>
      <c r="B7431">
        <v>1065000</v>
      </c>
      <c r="C7431" t="s">
        <v>2</v>
      </c>
      <c r="D7431" t="s">
        <v>12423</v>
      </c>
      <c r="E7431" t="s">
        <v>5</v>
      </c>
      <c r="F7431">
        <v>3095</v>
      </c>
      <c r="G7431">
        <v>4</v>
      </c>
      <c r="H7431">
        <v>2</v>
      </c>
      <c r="I7431">
        <v>2</v>
      </c>
      <c r="J7431">
        <v>816</v>
      </c>
      <c r="K7431">
        <v>1966</v>
      </c>
      <c r="L7431" t="s">
        <v>7524</v>
      </c>
      <c r="M7431" t="s">
        <v>7521</v>
      </c>
      <c r="N7431" t="s">
        <v>7523</v>
      </c>
      <c r="O7431" s="6" t="str">
        <f>INDEX(lkp_Region,MATCH(tbl_Sales[[#This Row],[Suburb]],lkp_Suburb,0))</f>
        <v>Eastern Metropolitan</v>
      </c>
      <c r="P7431" s="6">
        <f>MONTH(tbl_Sales[[#This Row],[Date]])</f>
        <v>4</v>
      </c>
      <c r="Q7431" s="6">
        <f>YEAR(tbl_Sales[[#This Row],[Date]])</f>
        <v>2017</v>
      </c>
    </row>
    <row r="7432" spans="1:17" x14ac:dyDescent="0.25">
      <c r="A7432" s="1">
        <v>42831</v>
      </c>
      <c r="B7432">
        <v>435000</v>
      </c>
      <c r="C7432" t="s">
        <v>13</v>
      </c>
      <c r="D7432" t="s">
        <v>12428</v>
      </c>
      <c r="E7432" t="s">
        <v>5</v>
      </c>
      <c r="F7432">
        <v>3057</v>
      </c>
      <c r="G7432">
        <v>2</v>
      </c>
      <c r="H7432">
        <v>1</v>
      </c>
      <c r="I7432">
        <v>1</v>
      </c>
      <c r="J7432">
        <v>0</v>
      </c>
      <c r="K7432">
        <v>2011</v>
      </c>
      <c r="L7432" t="s">
        <v>7525</v>
      </c>
      <c r="M7432" t="s">
        <v>83</v>
      </c>
      <c r="N7432" t="s">
        <v>18</v>
      </c>
      <c r="O7432" s="6" t="str">
        <f>INDEX(lkp_Region,MATCH(tbl_Sales[[#This Row],[Suburb]],lkp_Suburb,0))</f>
        <v>Northern Metropolitan</v>
      </c>
      <c r="P7432" s="6">
        <f>MONTH(tbl_Sales[[#This Row],[Date]])</f>
        <v>4</v>
      </c>
      <c r="Q7432" s="6">
        <f>YEAR(tbl_Sales[[#This Row],[Date]])</f>
        <v>2017</v>
      </c>
    </row>
    <row r="7433" spans="1:17" x14ac:dyDescent="0.25">
      <c r="A7433" s="1">
        <v>42831</v>
      </c>
      <c r="B7433">
        <v>577000</v>
      </c>
      <c r="C7433" t="s">
        <v>51</v>
      </c>
      <c r="D7433" t="s">
        <v>12428</v>
      </c>
      <c r="E7433" t="s">
        <v>10</v>
      </c>
      <c r="F7433">
        <v>3060</v>
      </c>
      <c r="G7433">
        <v>3</v>
      </c>
      <c r="H7433">
        <v>1</v>
      </c>
      <c r="I7433">
        <v>1</v>
      </c>
      <c r="J7433">
        <v>164</v>
      </c>
      <c r="K7433">
        <v>2003</v>
      </c>
      <c r="L7433" t="s">
        <v>7526</v>
      </c>
      <c r="M7433" t="s">
        <v>16</v>
      </c>
      <c r="N7433" t="s">
        <v>18</v>
      </c>
      <c r="O7433" s="6" t="str">
        <f>INDEX(lkp_Region,MATCH(tbl_Sales[[#This Row],[Suburb]],lkp_Suburb,0))</f>
        <v>Northern Metropolitan</v>
      </c>
      <c r="P7433" s="6">
        <f>MONTH(tbl_Sales[[#This Row],[Date]])</f>
        <v>4</v>
      </c>
      <c r="Q7433" s="6">
        <f>YEAR(tbl_Sales[[#This Row],[Date]])</f>
        <v>2017</v>
      </c>
    </row>
    <row r="7434" spans="1:17" x14ac:dyDescent="0.25">
      <c r="A7434" s="1">
        <v>42831</v>
      </c>
      <c r="B7434">
        <v>725000</v>
      </c>
      <c r="C7434" t="s">
        <v>2</v>
      </c>
      <c r="D7434" t="s">
        <v>12425</v>
      </c>
      <c r="E7434" t="s">
        <v>10</v>
      </c>
      <c r="F7434">
        <v>3046</v>
      </c>
      <c r="G7434">
        <v>3</v>
      </c>
      <c r="H7434">
        <v>1</v>
      </c>
      <c r="I7434">
        <v>2</v>
      </c>
      <c r="J7434">
        <v>585</v>
      </c>
      <c r="L7434" t="s">
        <v>7527</v>
      </c>
      <c r="M7434" t="s">
        <v>391</v>
      </c>
      <c r="N7434" t="s">
        <v>18</v>
      </c>
      <c r="O7434" s="6" t="str">
        <f>INDEX(lkp_Region,MATCH(tbl_Sales[[#This Row],[Suburb]],lkp_Suburb,0))</f>
        <v>Northern Metropolitan</v>
      </c>
      <c r="P7434" s="6">
        <f>MONTH(tbl_Sales[[#This Row],[Date]])</f>
        <v>4</v>
      </c>
      <c r="Q7434" s="6">
        <f>YEAR(tbl_Sales[[#This Row],[Date]])</f>
        <v>2017</v>
      </c>
    </row>
    <row r="7435" spans="1:17" x14ac:dyDescent="0.25">
      <c r="A7435" s="1">
        <v>42831</v>
      </c>
      <c r="B7435">
        <v>765000</v>
      </c>
      <c r="C7435" t="s">
        <v>51</v>
      </c>
      <c r="D7435" t="s">
        <v>12429</v>
      </c>
      <c r="E7435" t="s">
        <v>5</v>
      </c>
      <c r="F7435">
        <v>3056</v>
      </c>
      <c r="G7435">
        <v>2</v>
      </c>
      <c r="H7435">
        <v>2</v>
      </c>
      <c r="I7435">
        <v>1</v>
      </c>
      <c r="J7435">
        <v>77</v>
      </c>
      <c r="K7435">
        <v>2007</v>
      </c>
      <c r="L7435" t="s">
        <v>7528</v>
      </c>
      <c r="M7435" t="s">
        <v>117</v>
      </c>
      <c r="N7435" t="s">
        <v>18</v>
      </c>
      <c r="O7435" s="6" t="str">
        <f>INDEX(lkp_Region,MATCH(tbl_Sales[[#This Row],[Suburb]],lkp_Suburb,0))</f>
        <v>Northern Metropolitan</v>
      </c>
      <c r="P7435" s="6">
        <f>MONTH(tbl_Sales[[#This Row],[Date]])</f>
        <v>4</v>
      </c>
      <c r="Q7435" s="6">
        <f>YEAR(tbl_Sales[[#This Row],[Date]])</f>
        <v>2017</v>
      </c>
    </row>
    <row r="7436" spans="1:17" x14ac:dyDescent="0.25">
      <c r="A7436" s="1">
        <v>42831</v>
      </c>
      <c r="B7436">
        <v>770000</v>
      </c>
      <c r="C7436" t="s">
        <v>51</v>
      </c>
      <c r="D7436" t="s">
        <v>12428</v>
      </c>
      <c r="E7436" t="s">
        <v>10</v>
      </c>
      <c r="F7436">
        <v>3046</v>
      </c>
      <c r="G7436">
        <v>3</v>
      </c>
      <c r="H7436">
        <v>2</v>
      </c>
      <c r="I7436">
        <v>2</v>
      </c>
      <c r="J7436">
        <v>272</v>
      </c>
      <c r="K7436">
        <v>2012</v>
      </c>
      <c r="L7436" t="s">
        <v>7529</v>
      </c>
      <c r="M7436" t="s">
        <v>680</v>
      </c>
      <c r="N7436" t="s">
        <v>18</v>
      </c>
      <c r="O7436" s="6" t="str">
        <f>INDEX(lkp_Region,MATCH(tbl_Sales[[#This Row],[Suburb]],lkp_Suburb,0))</f>
        <v>Northern Metropolitan</v>
      </c>
      <c r="P7436" s="6">
        <f>MONTH(tbl_Sales[[#This Row],[Date]])</f>
        <v>4</v>
      </c>
      <c r="Q7436" s="6">
        <f>YEAR(tbl_Sales[[#This Row],[Date]])</f>
        <v>2017</v>
      </c>
    </row>
    <row r="7437" spans="1:17" x14ac:dyDescent="0.25">
      <c r="A7437" s="1">
        <v>42831</v>
      </c>
      <c r="B7437">
        <v>810000</v>
      </c>
      <c r="C7437" t="s">
        <v>2</v>
      </c>
      <c r="D7437" t="s">
        <v>12428</v>
      </c>
      <c r="E7437" t="s">
        <v>10</v>
      </c>
      <c r="F7437">
        <v>3046</v>
      </c>
      <c r="G7437">
        <v>3</v>
      </c>
      <c r="H7437">
        <v>2</v>
      </c>
      <c r="I7437">
        <v>2</v>
      </c>
      <c r="J7437">
        <v>592</v>
      </c>
      <c r="K7437">
        <v>1950</v>
      </c>
      <c r="L7437" t="s">
        <v>7530</v>
      </c>
      <c r="M7437" t="s">
        <v>391</v>
      </c>
      <c r="N7437" t="s">
        <v>18</v>
      </c>
      <c r="O7437" s="6" t="str">
        <f>INDEX(lkp_Region,MATCH(tbl_Sales[[#This Row],[Suburb]],lkp_Suburb,0))</f>
        <v>Northern Metropolitan</v>
      </c>
      <c r="P7437" s="6">
        <f>MONTH(tbl_Sales[[#This Row],[Date]])</f>
        <v>4</v>
      </c>
      <c r="Q7437" s="6">
        <f>YEAR(tbl_Sales[[#This Row],[Date]])</f>
        <v>2017</v>
      </c>
    </row>
    <row r="7438" spans="1:17" x14ac:dyDescent="0.25">
      <c r="A7438" s="1">
        <v>42831</v>
      </c>
      <c r="B7438">
        <v>876000</v>
      </c>
      <c r="C7438" t="s">
        <v>2</v>
      </c>
      <c r="D7438" t="s">
        <v>12427</v>
      </c>
      <c r="E7438" t="s">
        <v>10</v>
      </c>
      <c r="F7438">
        <v>3044</v>
      </c>
      <c r="G7438">
        <v>3</v>
      </c>
      <c r="H7438">
        <v>1</v>
      </c>
      <c r="I7438">
        <v>2</v>
      </c>
      <c r="J7438">
        <v>525</v>
      </c>
      <c r="K7438">
        <v>1960</v>
      </c>
      <c r="L7438" t="s">
        <v>7531</v>
      </c>
      <c r="M7438" t="s">
        <v>115</v>
      </c>
      <c r="N7438" t="s">
        <v>18</v>
      </c>
      <c r="O7438" s="6" t="str">
        <f>INDEX(lkp_Region,MATCH(tbl_Sales[[#This Row],[Suburb]],lkp_Suburb,0))</f>
        <v>Northern Metropolitan</v>
      </c>
      <c r="P7438" s="6">
        <f>MONTH(tbl_Sales[[#This Row],[Date]])</f>
        <v>4</v>
      </c>
      <c r="Q7438" s="6">
        <f>YEAR(tbl_Sales[[#This Row],[Date]])</f>
        <v>2017</v>
      </c>
    </row>
    <row r="7439" spans="1:17" x14ac:dyDescent="0.25">
      <c r="A7439" s="1">
        <v>42831</v>
      </c>
      <c r="B7439">
        <v>1100000</v>
      </c>
      <c r="C7439" t="s">
        <v>2</v>
      </c>
      <c r="D7439" t="s">
        <v>12429</v>
      </c>
      <c r="E7439" t="s">
        <v>10</v>
      </c>
      <c r="F7439">
        <v>3058</v>
      </c>
      <c r="G7439">
        <v>3</v>
      </c>
      <c r="H7439">
        <v>1</v>
      </c>
      <c r="I7439">
        <v>0</v>
      </c>
      <c r="J7439">
        <v>532</v>
      </c>
      <c r="L7439" t="s">
        <v>7532</v>
      </c>
      <c r="M7439" t="s">
        <v>41</v>
      </c>
      <c r="N7439" t="s">
        <v>18</v>
      </c>
      <c r="O7439" s="6" t="str">
        <f>INDEX(lkp_Region,MATCH(tbl_Sales[[#This Row],[Suburb]],lkp_Suburb,0))</f>
        <v>Northern Metropolitan</v>
      </c>
      <c r="P7439" s="6">
        <f>MONTH(tbl_Sales[[#This Row],[Date]])</f>
        <v>4</v>
      </c>
      <c r="Q7439" s="6">
        <f>YEAR(tbl_Sales[[#This Row],[Date]])</f>
        <v>2017</v>
      </c>
    </row>
    <row r="7440" spans="1:17" x14ac:dyDescent="0.25">
      <c r="A7440" s="1">
        <v>42831</v>
      </c>
      <c r="B7440">
        <v>1105000</v>
      </c>
      <c r="C7440" t="s">
        <v>2</v>
      </c>
      <c r="D7440" t="s">
        <v>12427</v>
      </c>
      <c r="E7440" t="s">
        <v>10</v>
      </c>
      <c r="F7440">
        <v>3056</v>
      </c>
      <c r="G7440">
        <v>2</v>
      </c>
      <c r="H7440">
        <v>1</v>
      </c>
      <c r="I7440">
        <v>1</v>
      </c>
      <c r="J7440">
        <v>147</v>
      </c>
      <c r="L7440" t="s">
        <v>7533</v>
      </c>
      <c r="M7440" t="s">
        <v>117</v>
      </c>
      <c r="N7440" t="s">
        <v>18</v>
      </c>
      <c r="O7440" s="6" t="str">
        <f>INDEX(lkp_Region,MATCH(tbl_Sales[[#This Row],[Suburb]],lkp_Suburb,0))</f>
        <v>Northern Metropolitan</v>
      </c>
      <c r="P7440" s="6">
        <f>MONTH(tbl_Sales[[#This Row],[Date]])</f>
        <v>4</v>
      </c>
      <c r="Q7440" s="6">
        <f>YEAR(tbl_Sales[[#This Row],[Date]])</f>
        <v>2017</v>
      </c>
    </row>
    <row r="7441" spans="1:17" x14ac:dyDescent="0.25">
      <c r="A7441" s="1">
        <v>42831</v>
      </c>
      <c r="B7441">
        <v>370000</v>
      </c>
      <c r="C7441" t="s">
        <v>13</v>
      </c>
      <c r="D7441" t="s">
        <v>12425</v>
      </c>
      <c r="E7441" t="s">
        <v>5</v>
      </c>
      <c r="F7441">
        <v>3040</v>
      </c>
      <c r="G7441">
        <v>2</v>
      </c>
      <c r="H7441">
        <v>1</v>
      </c>
      <c r="I7441">
        <v>0</v>
      </c>
      <c r="J7441">
        <v>0</v>
      </c>
      <c r="L7441" t="s">
        <v>7534</v>
      </c>
      <c r="M7441" t="s">
        <v>47</v>
      </c>
      <c r="N7441" t="s">
        <v>49</v>
      </c>
      <c r="O7441" s="6" t="str">
        <f>INDEX(lkp_Region,MATCH(tbl_Sales[[#This Row],[Suburb]],lkp_Suburb,0))</f>
        <v>Western Metropolitan</v>
      </c>
      <c r="P7441" s="6">
        <f>MONTH(tbl_Sales[[#This Row],[Date]])</f>
        <v>4</v>
      </c>
      <c r="Q7441" s="6">
        <f>YEAR(tbl_Sales[[#This Row],[Date]])</f>
        <v>2017</v>
      </c>
    </row>
    <row r="7442" spans="1:17" x14ac:dyDescent="0.25">
      <c r="A7442" s="1">
        <v>42831</v>
      </c>
      <c r="B7442">
        <v>915000</v>
      </c>
      <c r="C7442" t="s">
        <v>2</v>
      </c>
      <c r="D7442" t="s">
        <v>12427</v>
      </c>
      <c r="E7442" t="s">
        <v>10</v>
      </c>
      <c r="F7442">
        <v>3033</v>
      </c>
      <c r="G7442">
        <v>3</v>
      </c>
      <c r="H7442">
        <v>1</v>
      </c>
      <c r="I7442">
        <v>2</v>
      </c>
      <c r="J7442">
        <v>610</v>
      </c>
      <c r="L7442" t="s">
        <v>7535</v>
      </c>
      <c r="M7442" t="s">
        <v>119</v>
      </c>
      <c r="N7442" t="s">
        <v>49</v>
      </c>
      <c r="O7442" s="6" t="str">
        <f>INDEX(lkp_Region,MATCH(tbl_Sales[[#This Row],[Suburb]],lkp_Suburb,0))</f>
        <v>Western Metropolitan</v>
      </c>
      <c r="P7442" s="6">
        <f>MONTH(tbl_Sales[[#This Row],[Date]])</f>
        <v>4</v>
      </c>
      <c r="Q7442" s="6">
        <f>YEAR(tbl_Sales[[#This Row],[Date]])</f>
        <v>2017</v>
      </c>
    </row>
    <row r="7443" spans="1:17" x14ac:dyDescent="0.25">
      <c r="A7443" s="1">
        <v>42831</v>
      </c>
      <c r="B7443">
        <v>980000</v>
      </c>
      <c r="C7443" t="s">
        <v>2</v>
      </c>
      <c r="D7443" t="s">
        <v>12427</v>
      </c>
      <c r="E7443" t="s">
        <v>10</v>
      </c>
      <c r="F7443">
        <v>3042</v>
      </c>
      <c r="G7443">
        <v>3</v>
      </c>
      <c r="H7443">
        <v>1</v>
      </c>
      <c r="I7443">
        <v>2</v>
      </c>
      <c r="J7443">
        <v>577</v>
      </c>
      <c r="L7443" t="s">
        <v>7536</v>
      </c>
      <c r="M7443" t="s">
        <v>86</v>
      </c>
      <c r="N7443" t="s">
        <v>49</v>
      </c>
      <c r="O7443" s="6" t="str">
        <f>INDEX(lkp_Region,MATCH(tbl_Sales[[#This Row],[Suburb]],lkp_Suburb,0))</f>
        <v>Western Metropolitan</v>
      </c>
      <c r="P7443" s="6">
        <f>MONTH(tbl_Sales[[#This Row],[Date]])</f>
        <v>4</v>
      </c>
      <c r="Q7443" s="6">
        <f>YEAR(tbl_Sales[[#This Row],[Date]])</f>
        <v>2017</v>
      </c>
    </row>
    <row r="7444" spans="1:17" x14ac:dyDescent="0.25">
      <c r="A7444" s="1">
        <v>42831</v>
      </c>
      <c r="B7444">
        <v>995000</v>
      </c>
      <c r="C7444" t="s">
        <v>2</v>
      </c>
      <c r="D7444" t="s">
        <v>12429</v>
      </c>
      <c r="E7444" t="s">
        <v>5</v>
      </c>
      <c r="F7444">
        <v>3041</v>
      </c>
      <c r="G7444">
        <v>3</v>
      </c>
      <c r="H7444">
        <v>2</v>
      </c>
      <c r="I7444">
        <v>3</v>
      </c>
      <c r="J7444">
        <v>653</v>
      </c>
      <c r="K7444">
        <v>1940</v>
      </c>
      <c r="L7444" t="s">
        <v>7537</v>
      </c>
      <c r="M7444" t="s">
        <v>121</v>
      </c>
      <c r="N7444" t="s">
        <v>49</v>
      </c>
      <c r="O7444" s="6" t="str">
        <f>INDEX(lkp_Region,MATCH(tbl_Sales[[#This Row],[Suburb]],lkp_Suburb,0))</f>
        <v>Western Metropolitan</v>
      </c>
      <c r="P7444" s="6">
        <f>MONTH(tbl_Sales[[#This Row],[Date]])</f>
        <v>4</v>
      </c>
      <c r="Q7444" s="6">
        <f>YEAR(tbl_Sales[[#This Row],[Date]])</f>
        <v>2017</v>
      </c>
    </row>
    <row r="7445" spans="1:17" x14ac:dyDescent="0.25">
      <c r="A7445" s="1">
        <v>42831</v>
      </c>
      <c r="B7445">
        <v>1505000</v>
      </c>
      <c r="C7445" t="s">
        <v>2</v>
      </c>
      <c r="D7445" t="s">
        <v>12427</v>
      </c>
      <c r="E7445" t="s">
        <v>10</v>
      </c>
      <c r="F7445">
        <v>3039</v>
      </c>
      <c r="G7445">
        <v>4</v>
      </c>
      <c r="H7445">
        <v>2</v>
      </c>
      <c r="I7445">
        <v>2</v>
      </c>
      <c r="J7445">
        <v>441</v>
      </c>
      <c r="K7445">
        <v>1910</v>
      </c>
      <c r="L7445" t="s">
        <v>7538</v>
      </c>
      <c r="M7445" t="s">
        <v>242</v>
      </c>
      <c r="N7445" t="s">
        <v>49</v>
      </c>
      <c r="O7445" s="6" t="str">
        <f>INDEX(lkp_Region,MATCH(tbl_Sales[[#This Row],[Suburb]],lkp_Suburb,0))</f>
        <v>Western Metropolitan</v>
      </c>
      <c r="P7445" s="6">
        <f>MONTH(tbl_Sales[[#This Row],[Date]])</f>
        <v>4</v>
      </c>
      <c r="Q7445" s="6">
        <f>YEAR(tbl_Sales[[#This Row],[Date]])</f>
        <v>2017</v>
      </c>
    </row>
    <row r="7446" spans="1:17" x14ac:dyDescent="0.25">
      <c r="A7446" s="1">
        <v>42831</v>
      </c>
      <c r="B7446">
        <v>1850000</v>
      </c>
      <c r="C7446" t="s">
        <v>2</v>
      </c>
      <c r="D7446" t="s">
        <v>12424</v>
      </c>
      <c r="E7446" t="s">
        <v>5</v>
      </c>
      <c r="F7446">
        <v>3039</v>
      </c>
      <c r="G7446">
        <v>3</v>
      </c>
      <c r="H7446">
        <v>2</v>
      </c>
      <c r="I7446">
        <v>2</v>
      </c>
      <c r="J7446">
        <v>596</v>
      </c>
      <c r="K7446">
        <v>1950</v>
      </c>
      <c r="L7446" t="s">
        <v>3363</v>
      </c>
      <c r="M7446" t="s">
        <v>242</v>
      </c>
      <c r="N7446" t="s">
        <v>49</v>
      </c>
      <c r="O7446" s="6" t="str">
        <f>INDEX(lkp_Region,MATCH(tbl_Sales[[#This Row],[Suburb]],lkp_Suburb,0))</f>
        <v>Western Metropolitan</v>
      </c>
      <c r="P7446" s="6">
        <f>MONTH(tbl_Sales[[#This Row],[Date]])</f>
        <v>4</v>
      </c>
      <c r="Q7446" s="6">
        <f>YEAR(tbl_Sales[[#This Row],[Date]])</f>
        <v>2017</v>
      </c>
    </row>
    <row r="7447" spans="1:17" x14ac:dyDescent="0.25">
      <c r="A7447" s="1">
        <v>42831</v>
      </c>
      <c r="B7447">
        <v>2268000</v>
      </c>
      <c r="C7447" t="s">
        <v>2</v>
      </c>
      <c r="D7447" t="s">
        <v>12427</v>
      </c>
      <c r="E7447" t="s">
        <v>10</v>
      </c>
      <c r="F7447">
        <v>3031</v>
      </c>
      <c r="G7447">
        <v>4</v>
      </c>
      <c r="H7447">
        <v>2</v>
      </c>
      <c r="I7447">
        <v>2</v>
      </c>
      <c r="J7447">
        <v>616</v>
      </c>
      <c r="K7447">
        <v>1888</v>
      </c>
      <c r="L7447" t="s">
        <v>7539</v>
      </c>
      <c r="M7447" t="s">
        <v>288</v>
      </c>
      <c r="N7447" t="s">
        <v>49</v>
      </c>
      <c r="O7447" s="6" t="str">
        <f>INDEX(lkp_Region,MATCH(tbl_Sales[[#This Row],[Suburb]],lkp_Suburb,0))</f>
        <v>Northern Metropolitan</v>
      </c>
      <c r="P7447" s="6">
        <f>MONTH(tbl_Sales[[#This Row],[Date]])</f>
        <v>4</v>
      </c>
      <c r="Q7447" s="6">
        <f>YEAR(tbl_Sales[[#This Row],[Date]])</f>
        <v>2017</v>
      </c>
    </row>
    <row r="7448" spans="1:17" x14ac:dyDescent="0.25">
      <c r="A7448" s="1">
        <v>42831</v>
      </c>
      <c r="B7448">
        <v>558000</v>
      </c>
      <c r="C7448" t="s">
        <v>2</v>
      </c>
      <c r="D7448" t="s">
        <v>12423</v>
      </c>
      <c r="E7448" t="s">
        <v>10</v>
      </c>
      <c r="F7448">
        <v>3037</v>
      </c>
      <c r="G7448">
        <v>3</v>
      </c>
      <c r="H7448">
        <v>2</v>
      </c>
      <c r="I7448">
        <v>2</v>
      </c>
      <c r="J7448">
        <v>431</v>
      </c>
      <c r="K7448">
        <v>2008</v>
      </c>
      <c r="L7448" t="s">
        <v>7541</v>
      </c>
      <c r="M7448" t="s">
        <v>7540</v>
      </c>
      <c r="N7448" t="s">
        <v>7542</v>
      </c>
      <c r="O7448" s="6" t="str">
        <f>INDEX(lkp_Region,MATCH(tbl_Sales[[#This Row],[Suburb]],lkp_Suburb,0))</f>
        <v>Western Metropolitan</v>
      </c>
      <c r="P7448" s="6">
        <f>MONTH(tbl_Sales[[#This Row],[Date]])</f>
        <v>4</v>
      </c>
      <c r="Q7448" s="6">
        <f>YEAR(tbl_Sales[[#This Row],[Date]])</f>
        <v>2017</v>
      </c>
    </row>
    <row r="7449" spans="1:17" x14ac:dyDescent="0.25">
      <c r="A7449" s="1">
        <v>42831</v>
      </c>
      <c r="B7449">
        <v>1090000</v>
      </c>
      <c r="C7449" t="s">
        <v>51</v>
      </c>
      <c r="D7449" t="s">
        <v>12423</v>
      </c>
      <c r="E7449" t="s">
        <v>10</v>
      </c>
      <c r="F7449">
        <v>3108</v>
      </c>
      <c r="G7449">
        <v>4</v>
      </c>
      <c r="H7449">
        <v>3</v>
      </c>
      <c r="I7449">
        <v>2</v>
      </c>
      <c r="J7449">
        <v>242</v>
      </c>
      <c r="K7449">
        <v>1995</v>
      </c>
      <c r="L7449" t="s">
        <v>7543</v>
      </c>
      <c r="M7449" t="s">
        <v>126</v>
      </c>
      <c r="N7449" t="s">
        <v>128</v>
      </c>
      <c r="O7449" s="6" t="str">
        <f>INDEX(lkp_Region,MATCH(tbl_Sales[[#This Row],[Suburb]],lkp_Suburb,0))</f>
        <v>Eastern Metropolitan</v>
      </c>
      <c r="P7449" s="6">
        <f>MONTH(tbl_Sales[[#This Row],[Date]])</f>
        <v>4</v>
      </c>
      <c r="Q7449" s="6">
        <f>YEAR(tbl_Sales[[#This Row],[Date]])</f>
        <v>2017</v>
      </c>
    </row>
    <row r="7450" spans="1:17" x14ac:dyDescent="0.25">
      <c r="A7450" s="1">
        <v>42831</v>
      </c>
      <c r="B7450">
        <v>680000</v>
      </c>
      <c r="C7450" t="s">
        <v>2</v>
      </c>
      <c r="D7450" t="s">
        <v>12423</v>
      </c>
      <c r="E7450" t="s">
        <v>10</v>
      </c>
      <c r="F7450">
        <v>3059</v>
      </c>
      <c r="G7450">
        <v>3</v>
      </c>
      <c r="H7450">
        <v>2</v>
      </c>
      <c r="I7450">
        <v>1</v>
      </c>
      <c r="J7450">
        <v>650</v>
      </c>
      <c r="K7450">
        <v>1990</v>
      </c>
      <c r="L7450" t="s">
        <v>7545</v>
      </c>
      <c r="M7450" t="s">
        <v>7544</v>
      </c>
      <c r="N7450" t="s">
        <v>195</v>
      </c>
      <c r="O7450" s="6" t="str">
        <f>INDEX(lkp_Region,MATCH(tbl_Sales[[#This Row],[Suburb]],lkp_Suburb,0))</f>
        <v>Northern Metropolitan</v>
      </c>
      <c r="P7450" s="6">
        <f>MONTH(tbl_Sales[[#This Row],[Date]])</f>
        <v>4</v>
      </c>
      <c r="Q7450" s="6">
        <f>YEAR(tbl_Sales[[#This Row],[Date]])</f>
        <v>2017</v>
      </c>
    </row>
    <row r="7451" spans="1:17" x14ac:dyDescent="0.25">
      <c r="A7451" s="1">
        <v>42831</v>
      </c>
      <c r="B7451">
        <v>1300000</v>
      </c>
      <c r="C7451" t="s">
        <v>2</v>
      </c>
      <c r="D7451" t="s">
        <v>12429</v>
      </c>
      <c r="E7451" t="s">
        <v>5</v>
      </c>
      <c r="F7451">
        <v>3015</v>
      </c>
      <c r="G7451">
        <v>4</v>
      </c>
      <c r="H7451">
        <v>2</v>
      </c>
      <c r="I7451">
        <v>2</v>
      </c>
      <c r="J7451">
        <v>730</v>
      </c>
      <c r="L7451" t="s">
        <v>7546</v>
      </c>
      <c r="M7451" t="s">
        <v>131</v>
      </c>
      <c r="N7451" t="s">
        <v>69</v>
      </c>
      <c r="O7451" s="6" t="str">
        <f>INDEX(lkp_Region,MATCH(tbl_Sales[[#This Row],[Suburb]],lkp_Suburb,0))</f>
        <v>Western Metropolitan</v>
      </c>
      <c r="P7451" s="6">
        <f>MONTH(tbl_Sales[[#This Row],[Date]])</f>
        <v>4</v>
      </c>
      <c r="Q7451" s="6">
        <f>YEAR(tbl_Sales[[#This Row],[Date]])</f>
        <v>2017</v>
      </c>
    </row>
    <row r="7452" spans="1:17" x14ac:dyDescent="0.25">
      <c r="A7452" s="1">
        <v>42831</v>
      </c>
      <c r="B7452">
        <v>692000</v>
      </c>
      <c r="C7452" t="s">
        <v>2</v>
      </c>
      <c r="D7452" t="s">
        <v>12425</v>
      </c>
      <c r="E7452" t="s">
        <v>10</v>
      </c>
      <c r="F7452">
        <v>3163</v>
      </c>
      <c r="G7452">
        <v>2</v>
      </c>
      <c r="H7452">
        <v>1</v>
      </c>
      <c r="I7452">
        <v>2</v>
      </c>
      <c r="J7452">
        <v>0</v>
      </c>
      <c r="K7452">
        <v>1991</v>
      </c>
      <c r="L7452" t="s">
        <v>7547</v>
      </c>
      <c r="M7452" t="s">
        <v>225</v>
      </c>
      <c r="N7452" t="s">
        <v>57</v>
      </c>
      <c r="O7452" s="6" t="str">
        <f>INDEX(lkp_Region,MATCH(tbl_Sales[[#This Row],[Suburb]],lkp_Suburb,0))</f>
        <v>Southern Metropolitan</v>
      </c>
      <c r="P7452" s="6">
        <f>MONTH(tbl_Sales[[#This Row],[Date]])</f>
        <v>4</v>
      </c>
      <c r="Q7452" s="6">
        <f>YEAR(tbl_Sales[[#This Row],[Date]])</f>
        <v>2017</v>
      </c>
    </row>
    <row r="7453" spans="1:17" x14ac:dyDescent="0.25">
      <c r="A7453" s="1">
        <v>42831</v>
      </c>
      <c r="B7453">
        <v>1185000</v>
      </c>
      <c r="C7453" t="s">
        <v>2</v>
      </c>
      <c r="D7453" t="s">
        <v>12432</v>
      </c>
      <c r="E7453" t="s">
        <v>5</v>
      </c>
      <c r="F7453">
        <v>3165</v>
      </c>
      <c r="G7453">
        <v>3</v>
      </c>
      <c r="H7453">
        <v>2</v>
      </c>
      <c r="I7453">
        <v>2</v>
      </c>
      <c r="J7453">
        <v>644</v>
      </c>
      <c r="L7453" t="s">
        <v>7548</v>
      </c>
      <c r="M7453" t="s">
        <v>138</v>
      </c>
      <c r="N7453" t="s">
        <v>57</v>
      </c>
      <c r="O7453" s="6" t="str">
        <f>INDEX(lkp_Region,MATCH(tbl_Sales[[#This Row],[Suburb]],lkp_Suburb,0))</f>
        <v>Southern Metropolitan</v>
      </c>
      <c r="P7453" s="6">
        <f>MONTH(tbl_Sales[[#This Row],[Date]])</f>
        <v>4</v>
      </c>
      <c r="Q7453" s="6">
        <f>YEAR(tbl_Sales[[#This Row],[Date]])</f>
        <v>2017</v>
      </c>
    </row>
    <row r="7454" spans="1:17" x14ac:dyDescent="0.25">
      <c r="A7454" s="1">
        <v>42831</v>
      </c>
      <c r="B7454">
        <v>1300000</v>
      </c>
      <c r="C7454" t="s">
        <v>2</v>
      </c>
      <c r="D7454" t="s">
        <v>12429</v>
      </c>
      <c r="E7454" t="s">
        <v>10</v>
      </c>
      <c r="F7454">
        <v>3204</v>
      </c>
      <c r="G7454">
        <v>3</v>
      </c>
      <c r="H7454">
        <v>2</v>
      </c>
      <c r="I7454">
        <v>2</v>
      </c>
      <c r="J7454">
        <v>670</v>
      </c>
      <c r="K7454">
        <v>1927</v>
      </c>
      <c r="L7454" t="s">
        <v>7549</v>
      </c>
      <c r="M7454" t="s">
        <v>63</v>
      </c>
      <c r="N7454" t="s">
        <v>57</v>
      </c>
      <c r="O7454" s="6" t="str">
        <f>INDEX(lkp_Region,MATCH(tbl_Sales[[#This Row],[Suburb]],lkp_Suburb,0))</f>
        <v>Southern Metropolitan</v>
      </c>
      <c r="P7454" s="6">
        <f>MONTH(tbl_Sales[[#This Row],[Date]])</f>
        <v>4</v>
      </c>
      <c r="Q7454" s="6">
        <f>YEAR(tbl_Sales[[#This Row],[Date]])</f>
        <v>2017</v>
      </c>
    </row>
    <row r="7455" spans="1:17" x14ac:dyDescent="0.25">
      <c r="A7455" s="1">
        <v>42831</v>
      </c>
      <c r="B7455">
        <v>3000000</v>
      </c>
      <c r="C7455" t="s">
        <v>2</v>
      </c>
      <c r="D7455" t="s">
        <v>12427</v>
      </c>
      <c r="E7455" t="s">
        <v>10</v>
      </c>
      <c r="F7455">
        <v>3185</v>
      </c>
      <c r="G7455">
        <v>4</v>
      </c>
      <c r="H7455">
        <v>2</v>
      </c>
      <c r="I7455">
        <v>2</v>
      </c>
      <c r="J7455">
        <v>661</v>
      </c>
      <c r="L7455" t="s">
        <v>7550</v>
      </c>
      <c r="M7455" t="s">
        <v>136</v>
      </c>
      <c r="N7455" t="s">
        <v>57</v>
      </c>
      <c r="O7455" s="6" t="str">
        <f>INDEX(lkp_Region,MATCH(tbl_Sales[[#This Row],[Suburb]],lkp_Suburb,0))</f>
        <v>Southern Metropolitan</v>
      </c>
      <c r="P7455" s="6">
        <f>MONTH(tbl_Sales[[#This Row],[Date]])</f>
        <v>4</v>
      </c>
      <c r="Q7455" s="6">
        <f>YEAR(tbl_Sales[[#This Row],[Date]])</f>
        <v>2017</v>
      </c>
    </row>
    <row r="7456" spans="1:17" x14ac:dyDescent="0.25">
      <c r="A7456" s="1">
        <v>42831</v>
      </c>
      <c r="B7456">
        <v>790000</v>
      </c>
      <c r="C7456" t="s">
        <v>2</v>
      </c>
      <c r="D7456" t="s">
        <v>12423</v>
      </c>
      <c r="E7456" t="s">
        <v>10</v>
      </c>
      <c r="F7456">
        <v>3073</v>
      </c>
      <c r="G7456">
        <v>2</v>
      </c>
      <c r="H7456">
        <v>1</v>
      </c>
      <c r="I7456">
        <v>1</v>
      </c>
      <c r="J7456">
        <v>585</v>
      </c>
      <c r="K7456">
        <v>1950</v>
      </c>
      <c r="L7456" t="s">
        <v>7551</v>
      </c>
      <c r="M7456" t="s">
        <v>93</v>
      </c>
      <c r="N7456" t="s">
        <v>62</v>
      </c>
      <c r="O7456" s="6" t="str">
        <f>INDEX(lkp_Region,MATCH(tbl_Sales[[#This Row],[Suburb]],lkp_Suburb,0))</f>
        <v>Northern Metropolitan</v>
      </c>
      <c r="P7456" s="6">
        <f>MONTH(tbl_Sales[[#This Row],[Date]])</f>
        <v>4</v>
      </c>
      <c r="Q7456" s="6">
        <f>YEAR(tbl_Sales[[#This Row],[Date]])</f>
        <v>2017</v>
      </c>
    </row>
    <row r="7457" spans="1:17" x14ac:dyDescent="0.25">
      <c r="A7457" s="1">
        <v>42831</v>
      </c>
      <c r="B7457">
        <v>968000</v>
      </c>
      <c r="C7457" t="s">
        <v>2</v>
      </c>
      <c r="D7457" t="s">
        <v>12427</v>
      </c>
      <c r="E7457" t="s">
        <v>10</v>
      </c>
      <c r="F7457">
        <v>3073</v>
      </c>
      <c r="G7457">
        <v>2</v>
      </c>
      <c r="H7457">
        <v>1</v>
      </c>
      <c r="I7457">
        <v>2</v>
      </c>
      <c r="J7457">
        <v>631</v>
      </c>
      <c r="L7457" t="s">
        <v>7552</v>
      </c>
      <c r="M7457" t="s">
        <v>93</v>
      </c>
      <c r="N7457" t="s">
        <v>62</v>
      </c>
      <c r="O7457" s="6" t="str">
        <f>INDEX(lkp_Region,MATCH(tbl_Sales[[#This Row],[Suburb]],lkp_Suburb,0))</f>
        <v>Northern Metropolitan</v>
      </c>
      <c r="P7457" s="6">
        <f>MONTH(tbl_Sales[[#This Row],[Date]])</f>
        <v>4</v>
      </c>
      <c r="Q7457" s="6">
        <f>YEAR(tbl_Sales[[#This Row],[Date]])</f>
        <v>2017</v>
      </c>
    </row>
    <row r="7458" spans="1:17" x14ac:dyDescent="0.25">
      <c r="A7458" s="1">
        <v>42831</v>
      </c>
      <c r="B7458">
        <v>521000</v>
      </c>
      <c r="C7458" t="s">
        <v>51</v>
      </c>
      <c r="D7458" t="s">
        <v>12425</v>
      </c>
      <c r="E7458" t="s">
        <v>10</v>
      </c>
      <c r="F7458">
        <v>3020</v>
      </c>
      <c r="G7458">
        <v>3</v>
      </c>
      <c r="H7458">
        <v>3</v>
      </c>
      <c r="I7458">
        <v>2</v>
      </c>
      <c r="J7458">
        <v>134</v>
      </c>
      <c r="K7458">
        <v>2008</v>
      </c>
      <c r="L7458" t="s">
        <v>7553</v>
      </c>
      <c r="M7458" t="s">
        <v>141</v>
      </c>
      <c r="N7458" t="s">
        <v>3</v>
      </c>
      <c r="O7458" s="6" t="str">
        <f>INDEX(lkp_Region,MATCH(tbl_Sales[[#This Row],[Suburb]],lkp_Suburb,0))</f>
        <v>Western Metropolitan</v>
      </c>
      <c r="P7458" s="6">
        <f>MONTH(tbl_Sales[[#This Row],[Date]])</f>
        <v>4</v>
      </c>
      <c r="Q7458" s="6">
        <f>YEAR(tbl_Sales[[#This Row],[Date]])</f>
        <v>2017</v>
      </c>
    </row>
    <row r="7459" spans="1:17" x14ac:dyDescent="0.25">
      <c r="A7459" s="1">
        <v>42831</v>
      </c>
      <c r="B7459">
        <v>705000</v>
      </c>
      <c r="C7459" t="s">
        <v>2</v>
      </c>
      <c r="D7459" t="s">
        <v>12432</v>
      </c>
      <c r="E7459" t="s">
        <v>10</v>
      </c>
      <c r="F7459">
        <v>3020</v>
      </c>
      <c r="G7459">
        <v>4</v>
      </c>
      <c r="H7459">
        <v>2</v>
      </c>
      <c r="I7459">
        <v>1</v>
      </c>
      <c r="J7459">
        <v>570</v>
      </c>
      <c r="L7459" t="s">
        <v>5907</v>
      </c>
      <c r="M7459" t="s">
        <v>143</v>
      </c>
      <c r="N7459" t="s">
        <v>3</v>
      </c>
      <c r="O7459" s="6" t="str">
        <f>INDEX(lkp_Region,MATCH(tbl_Sales[[#This Row],[Suburb]],lkp_Suburb,0))</f>
        <v>Western Metropolitan</v>
      </c>
      <c r="P7459" s="6">
        <f>MONTH(tbl_Sales[[#This Row],[Date]])</f>
        <v>4</v>
      </c>
      <c r="Q7459" s="6">
        <f>YEAR(tbl_Sales[[#This Row],[Date]])</f>
        <v>2017</v>
      </c>
    </row>
    <row r="7460" spans="1:17" x14ac:dyDescent="0.25">
      <c r="A7460" s="1">
        <v>42831</v>
      </c>
      <c r="B7460">
        <v>525000</v>
      </c>
      <c r="C7460" t="s">
        <v>13</v>
      </c>
      <c r="D7460" t="s">
        <v>12424</v>
      </c>
      <c r="E7460" t="s">
        <v>5</v>
      </c>
      <c r="F7460">
        <v>3122</v>
      </c>
      <c r="G7460">
        <v>2</v>
      </c>
      <c r="H7460">
        <v>1</v>
      </c>
      <c r="I7460">
        <v>1</v>
      </c>
      <c r="J7460">
        <v>0</v>
      </c>
      <c r="L7460" t="s">
        <v>7554</v>
      </c>
      <c r="M7460" t="s">
        <v>461</v>
      </c>
      <c r="N7460" t="s">
        <v>101</v>
      </c>
      <c r="O7460" s="6" t="str">
        <f>INDEX(lkp_Region,MATCH(tbl_Sales[[#This Row],[Suburb]],lkp_Suburb,0))</f>
        <v>Southern Metropolitan</v>
      </c>
      <c r="P7460" s="6">
        <f>MONTH(tbl_Sales[[#This Row],[Date]])</f>
        <v>4</v>
      </c>
      <c r="Q7460" s="6">
        <f>YEAR(tbl_Sales[[#This Row],[Date]])</f>
        <v>2017</v>
      </c>
    </row>
    <row r="7461" spans="1:17" x14ac:dyDescent="0.25">
      <c r="A7461" s="1">
        <v>42831</v>
      </c>
      <c r="B7461">
        <v>1750000</v>
      </c>
      <c r="C7461" t="s">
        <v>2</v>
      </c>
      <c r="D7461" t="s">
        <v>12429</v>
      </c>
      <c r="E7461" t="s">
        <v>5</v>
      </c>
      <c r="F7461">
        <v>3124</v>
      </c>
      <c r="G7461">
        <v>3</v>
      </c>
      <c r="H7461">
        <v>2</v>
      </c>
      <c r="I7461">
        <v>3</v>
      </c>
      <c r="J7461">
        <v>780</v>
      </c>
      <c r="L7461" t="s">
        <v>7555</v>
      </c>
      <c r="M7461" t="s">
        <v>209</v>
      </c>
      <c r="N7461" t="s">
        <v>101</v>
      </c>
      <c r="O7461" s="6" t="str">
        <f>INDEX(lkp_Region,MATCH(tbl_Sales[[#This Row],[Suburb]],lkp_Suburb,0))</f>
        <v>Southern Metropolitan</v>
      </c>
      <c r="P7461" s="6">
        <f>MONTH(tbl_Sales[[#This Row],[Date]])</f>
        <v>4</v>
      </c>
      <c r="Q7461" s="6">
        <f>YEAR(tbl_Sales[[#This Row],[Date]])</f>
        <v>2017</v>
      </c>
    </row>
    <row r="7462" spans="1:17" x14ac:dyDescent="0.25">
      <c r="A7462" s="1">
        <v>42831</v>
      </c>
      <c r="B7462">
        <v>2100000</v>
      </c>
      <c r="C7462" t="s">
        <v>2</v>
      </c>
      <c r="D7462" t="s">
        <v>12428</v>
      </c>
      <c r="E7462" t="s">
        <v>10</v>
      </c>
      <c r="F7462">
        <v>3122</v>
      </c>
      <c r="G7462">
        <v>4</v>
      </c>
      <c r="H7462">
        <v>1</v>
      </c>
      <c r="I7462">
        <v>2</v>
      </c>
      <c r="J7462">
        <v>383</v>
      </c>
      <c r="L7462" t="s">
        <v>7556</v>
      </c>
      <c r="M7462" t="s">
        <v>461</v>
      </c>
      <c r="N7462" t="s">
        <v>101</v>
      </c>
      <c r="O7462" s="6" t="str">
        <f>INDEX(lkp_Region,MATCH(tbl_Sales[[#This Row],[Suburb]],lkp_Suburb,0))</f>
        <v>Southern Metropolitan</v>
      </c>
      <c r="P7462" s="6">
        <f>MONTH(tbl_Sales[[#This Row],[Date]])</f>
        <v>4</v>
      </c>
      <c r="Q7462" s="6">
        <f>YEAR(tbl_Sales[[#This Row],[Date]])</f>
        <v>2017</v>
      </c>
    </row>
    <row r="7463" spans="1:17" x14ac:dyDescent="0.25">
      <c r="A7463" s="1">
        <v>42831</v>
      </c>
      <c r="B7463">
        <v>340000</v>
      </c>
      <c r="C7463" t="s">
        <v>13</v>
      </c>
      <c r="D7463" t="s">
        <v>12429</v>
      </c>
      <c r="E7463" t="s">
        <v>5</v>
      </c>
      <c r="F7463">
        <v>3187</v>
      </c>
      <c r="G7463">
        <v>1</v>
      </c>
      <c r="H7463">
        <v>1</v>
      </c>
      <c r="I7463">
        <v>1</v>
      </c>
      <c r="J7463">
        <v>0</v>
      </c>
      <c r="K7463">
        <v>1950</v>
      </c>
      <c r="L7463" t="s">
        <v>7557</v>
      </c>
      <c r="M7463" t="s">
        <v>346</v>
      </c>
      <c r="N7463" t="s">
        <v>107</v>
      </c>
      <c r="O7463" s="6" t="str">
        <f>INDEX(lkp_Region,MATCH(tbl_Sales[[#This Row],[Suburb]],lkp_Suburb,0))</f>
        <v>Southern Metropolitan</v>
      </c>
      <c r="P7463" s="6">
        <f>MONTH(tbl_Sales[[#This Row],[Date]])</f>
        <v>4</v>
      </c>
      <c r="Q7463" s="6">
        <f>YEAR(tbl_Sales[[#This Row],[Date]])</f>
        <v>2017</v>
      </c>
    </row>
    <row r="7464" spans="1:17" x14ac:dyDescent="0.25">
      <c r="A7464" s="1">
        <v>42831</v>
      </c>
      <c r="B7464">
        <v>623500</v>
      </c>
      <c r="C7464" t="s">
        <v>13</v>
      </c>
      <c r="D7464" t="s">
        <v>12429</v>
      </c>
      <c r="E7464" t="s">
        <v>5</v>
      </c>
      <c r="F7464">
        <v>3193</v>
      </c>
      <c r="G7464">
        <v>2</v>
      </c>
      <c r="H7464">
        <v>1</v>
      </c>
      <c r="I7464">
        <v>1</v>
      </c>
      <c r="J7464">
        <v>159</v>
      </c>
      <c r="L7464" t="s">
        <v>7559</v>
      </c>
      <c r="M7464" t="s">
        <v>7558</v>
      </c>
      <c r="N7464" t="s">
        <v>107</v>
      </c>
      <c r="O7464" s="6" t="str">
        <f>INDEX(lkp_Region,MATCH(tbl_Sales[[#This Row],[Suburb]],lkp_Suburb,0))</f>
        <v>Southern Metropolitan</v>
      </c>
      <c r="P7464" s="6">
        <f>MONTH(tbl_Sales[[#This Row],[Date]])</f>
        <v>4</v>
      </c>
      <c r="Q7464" s="6">
        <f>YEAR(tbl_Sales[[#This Row],[Date]])</f>
        <v>2017</v>
      </c>
    </row>
    <row r="7465" spans="1:17" x14ac:dyDescent="0.25">
      <c r="A7465" s="1">
        <v>42831</v>
      </c>
      <c r="B7465">
        <v>1410000</v>
      </c>
      <c r="C7465" t="s">
        <v>2</v>
      </c>
      <c r="D7465" t="s">
        <v>12431</v>
      </c>
      <c r="E7465" t="s">
        <v>10</v>
      </c>
      <c r="F7465">
        <v>3187</v>
      </c>
      <c r="G7465">
        <v>2</v>
      </c>
      <c r="H7465">
        <v>1</v>
      </c>
      <c r="I7465">
        <v>2</v>
      </c>
      <c r="J7465">
        <v>708</v>
      </c>
      <c r="L7465" t="s">
        <v>7560</v>
      </c>
      <c r="M7465" t="s">
        <v>346</v>
      </c>
      <c r="N7465" t="s">
        <v>107</v>
      </c>
      <c r="O7465" s="6" t="str">
        <f>INDEX(lkp_Region,MATCH(tbl_Sales[[#This Row],[Suburb]],lkp_Suburb,0))</f>
        <v>Southern Metropolitan</v>
      </c>
      <c r="P7465" s="6">
        <f>MONTH(tbl_Sales[[#This Row],[Date]])</f>
        <v>4</v>
      </c>
      <c r="Q7465" s="6">
        <f>YEAR(tbl_Sales[[#This Row],[Date]])</f>
        <v>2017</v>
      </c>
    </row>
    <row r="7466" spans="1:17" x14ac:dyDescent="0.25">
      <c r="A7466" s="1">
        <v>42831</v>
      </c>
      <c r="B7466">
        <v>1600000</v>
      </c>
      <c r="C7466" t="s">
        <v>51</v>
      </c>
      <c r="D7466" t="s">
        <v>12429</v>
      </c>
      <c r="E7466" t="s">
        <v>5</v>
      </c>
      <c r="F7466">
        <v>3186</v>
      </c>
      <c r="G7466">
        <v>3</v>
      </c>
      <c r="H7466">
        <v>2</v>
      </c>
      <c r="I7466">
        <v>4</v>
      </c>
      <c r="J7466">
        <v>0</v>
      </c>
      <c r="L7466" t="s">
        <v>7561</v>
      </c>
      <c r="M7466" t="s">
        <v>105</v>
      </c>
      <c r="N7466" t="s">
        <v>107</v>
      </c>
      <c r="O7466" s="6" t="str">
        <f>INDEX(lkp_Region,MATCH(tbl_Sales[[#This Row],[Suburb]],lkp_Suburb,0))</f>
        <v>Southern Metropolitan</v>
      </c>
      <c r="P7466" s="6">
        <f>MONTH(tbl_Sales[[#This Row],[Date]])</f>
        <v>4</v>
      </c>
      <c r="Q7466" s="6">
        <f>YEAR(tbl_Sales[[#This Row],[Date]])</f>
        <v>2017</v>
      </c>
    </row>
    <row r="7467" spans="1:17" x14ac:dyDescent="0.25">
      <c r="A7467" s="1">
        <v>42831</v>
      </c>
      <c r="B7467">
        <v>2100000</v>
      </c>
      <c r="C7467" t="s">
        <v>2</v>
      </c>
      <c r="D7467" t="s">
        <v>12429</v>
      </c>
      <c r="E7467" t="s">
        <v>10</v>
      </c>
      <c r="F7467">
        <v>3191</v>
      </c>
      <c r="G7467">
        <v>4</v>
      </c>
      <c r="H7467">
        <v>2</v>
      </c>
      <c r="I7467">
        <v>2</v>
      </c>
      <c r="J7467">
        <v>831</v>
      </c>
      <c r="K7467">
        <v>1945</v>
      </c>
      <c r="L7467" t="s">
        <v>7563</v>
      </c>
      <c r="M7467" t="s">
        <v>7562</v>
      </c>
      <c r="N7467" t="s">
        <v>107</v>
      </c>
      <c r="O7467" s="6" t="str">
        <f>INDEX(lkp_Region,MATCH(tbl_Sales[[#This Row],[Suburb]],lkp_Suburb,0))</f>
        <v>Southern Metropolitan</v>
      </c>
      <c r="P7467" s="6">
        <f>MONTH(tbl_Sales[[#This Row],[Date]])</f>
        <v>4</v>
      </c>
      <c r="Q7467" s="6">
        <f>YEAR(tbl_Sales[[#This Row],[Date]])</f>
        <v>2017</v>
      </c>
    </row>
    <row r="7468" spans="1:17" x14ac:dyDescent="0.25">
      <c r="A7468" s="1">
        <v>42831</v>
      </c>
      <c r="B7468">
        <v>2375000</v>
      </c>
      <c r="C7468" t="s">
        <v>2</v>
      </c>
      <c r="D7468" t="s">
        <v>12429</v>
      </c>
      <c r="E7468" t="s">
        <v>10</v>
      </c>
      <c r="F7468">
        <v>3186</v>
      </c>
      <c r="G7468">
        <v>3</v>
      </c>
      <c r="H7468">
        <v>2</v>
      </c>
      <c r="I7468">
        <v>2</v>
      </c>
      <c r="J7468">
        <v>470</v>
      </c>
      <c r="L7468" t="s">
        <v>7564</v>
      </c>
      <c r="M7468" t="s">
        <v>105</v>
      </c>
      <c r="N7468" t="s">
        <v>107</v>
      </c>
      <c r="O7468" s="6" t="str">
        <f>INDEX(lkp_Region,MATCH(tbl_Sales[[#This Row],[Suburb]],lkp_Suburb,0))</f>
        <v>Southern Metropolitan</v>
      </c>
      <c r="P7468" s="6">
        <f>MONTH(tbl_Sales[[#This Row],[Date]])</f>
        <v>4</v>
      </c>
      <c r="Q7468" s="6">
        <f>YEAR(tbl_Sales[[#This Row],[Date]])</f>
        <v>2017</v>
      </c>
    </row>
    <row r="7469" spans="1:17" x14ac:dyDescent="0.25">
      <c r="A7469" s="1">
        <v>42831</v>
      </c>
      <c r="B7469">
        <v>705000</v>
      </c>
      <c r="C7469" t="s">
        <v>2</v>
      </c>
      <c r="D7469" t="s">
        <v>12423</v>
      </c>
      <c r="E7469" t="s">
        <v>10</v>
      </c>
      <c r="F7469">
        <v>3087</v>
      </c>
      <c r="G7469">
        <v>3</v>
      </c>
      <c r="H7469">
        <v>1</v>
      </c>
      <c r="I7469">
        <v>1</v>
      </c>
      <c r="J7469">
        <v>538</v>
      </c>
      <c r="L7469" t="s">
        <v>7566</v>
      </c>
      <c r="M7469" t="s">
        <v>7565</v>
      </c>
      <c r="N7469" t="s">
        <v>150</v>
      </c>
      <c r="O7469" s="6" t="str">
        <f>INDEX(lkp_Region,MATCH(tbl_Sales[[#This Row],[Suburb]],lkp_Suburb,0))</f>
        <v>Northern Metropolitan</v>
      </c>
      <c r="P7469" s="6">
        <f>MONTH(tbl_Sales[[#This Row],[Date]])</f>
        <v>4</v>
      </c>
      <c r="Q7469" s="6">
        <f>YEAR(tbl_Sales[[#This Row],[Date]])</f>
        <v>2017</v>
      </c>
    </row>
    <row r="7470" spans="1:17" x14ac:dyDescent="0.25">
      <c r="A7470" s="1">
        <v>42831</v>
      </c>
      <c r="B7470">
        <v>721500</v>
      </c>
      <c r="C7470" t="s">
        <v>2</v>
      </c>
      <c r="D7470" t="s">
        <v>12426</v>
      </c>
      <c r="E7470" t="s">
        <v>10</v>
      </c>
      <c r="F7470">
        <v>3085</v>
      </c>
      <c r="G7470">
        <v>3</v>
      </c>
      <c r="H7470">
        <v>1</v>
      </c>
      <c r="I7470">
        <v>1</v>
      </c>
      <c r="J7470">
        <v>594</v>
      </c>
      <c r="L7470" t="s">
        <v>7567</v>
      </c>
      <c r="M7470" t="s">
        <v>299</v>
      </c>
      <c r="N7470" t="s">
        <v>150</v>
      </c>
      <c r="O7470" s="6" t="str">
        <f>INDEX(lkp_Region,MATCH(tbl_Sales[[#This Row],[Suburb]],lkp_Suburb,0))</f>
        <v>Northern Metropolitan</v>
      </c>
      <c r="P7470" s="6">
        <f>MONTH(tbl_Sales[[#This Row],[Date]])</f>
        <v>4</v>
      </c>
      <c r="Q7470" s="6">
        <f>YEAR(tbl_Sales[[#This Row],[Date]])</f>
        <v>2017</v>
      </c>
    </row>
    <row r="7471" spans="1:17" x14ac:dyDescent="0.25">
      <c r="A7471" s="1">
        <v>42831</v>
      </c>
      <c r="B7471">
        <v>1910000</v>
      </c>
      <c r="C7471" t="s">
        <v>2</v>
      </c>
      <c r="D7471" t="s">
        <v>12427</v>
      </c>
      <c r="E7471" t="s">
        <v>10</v>
      </c>
      <c r="F7471">
        <v>3079</v>
      </c>
      <c r="G7471">
        <v>2</v>
      </c>
      <c r="H7471">
        <v>1</v>
      </c>
      <c r="I7471">
        <v>2</v>
      </c>
      <c r="J7471">
        <v>760</v>
      </c>
      <c r="L7471" t="s">
        <v>7568</v>
      </c>
      <c r="M7471" t="s">
        <v>213</v>
      </c>
      <c r="N7471" t="s">
        <v>150</v>
      </c>
      <c r="O7471" s="6" t="str">
        <f>INDEX(lkp_Region,MATCH(tbl_Sales[[#This Row],[Suburb]],lkp_Suburb,0))</f>
        <v>Eastern Metropolitan</v>
      </c>
      <c r="P7471" s="6">
        <f>MONTH(tbl_Sales[[#This Row],[Date]])</f>
        <v>4</v>
      </c>
      <c r="Q7471" s="6">
        <f>YEAR(tbl_Sales[[#This Row],[Date]])</f>
        <v>2017</v>
      </c>
    </row>
    <row r="7472" spans="1:17" x14ac:dyDescent="0.25">
      <c r="A7472" s="1">
        <v>42832</v>
      </c>
      <c r="B7472">
        <v>700000</v>
      </c>
      <c r="C7472" t="s">
        <v>2</v>
      </c>
      <c r="D7472" t="s">
        <v>12428</v>
      </c>
      <c r="E7472" t="s">
        <v>5</v>
      </c>
      <c r="F7472">
        <v>3068</v>
      </c>
      <c r="G7472">
        <v>2</v>
      </c>
      <c r="H7472">
        <v>2</v>
      </c>
      <c r="I7472">
        <v>1</v>
      </c>
      <c r="J7472">
        <v>533</v>
      </c>
      <c r="L7472" t="s">
        <v>7569</v>
      </c>
      <c r="M7472" t="s">
        <v>323</v>
      </c>
      <c r="N7472" t="s">
        <v>8</v>
      </c>
      <c r="O7472" s="6" t="str">
        <f>INDEX(lkp_Region,MATCH(tbl_Sales[[#This Row],[Suburb]],lkp_Suburb,0))</f>
        <v>Northern Metropolitan</v>
      </c>
      <c r="P7472" s="6">
        <f>MONTH(tbl_Sales[[#This Row],[Date]])</f>
        <v>4</v>
      </c>
      <c r="Q7472" s="6">
        <f>YEAR(tbl_Sales[[#This Row],[Date]])</f>
        <v>2017</v>
      </c>
    </row>
    <row r="7473" spans="1:17" x14ac:dyDescent="0.25">
      <c r="A7473" s="1">
        <v>42832</v>
      </c>
      <c r="B7473">
        <v>1345000</v>
      </c>
      <c r="C7473" t="s">
        <v>2</v>
      </c>
      <c r="D7473" t="s">
        <v>12429</v>
      </c>
      <c r="E7473" t="s">
        <v>10</v>
      </c>
      <c r="F7473">
        <v>3068</v>
      </c>
      <c r="G7473">
        <v>2</v>
      </c>
      <c r="H7473">
        <v>1</v>
      </c>
      <c r="I7473">
        <v>0</v>
      </c>
      <c r="J7473">
        <v>176</v>
      </c>
      <c r="L7473" t="s">
        <v>7570</v>
      </c>
      <c r="M7473" t="s">
        <v>72</v>
      </c>
      <c r="N7473" t="s">
        <v>8</v>
      </c>
      <c r="O7473" s="6" t="str">
        <f>INDEX(lkp_Region,MATCH(tbl_Sales[[#This Row],[Suburb]],lkp_Suburb,0))</f>
        <v>Northern Metropolitan</v>
      </c>
      <c r="P7473" s="6">
        <f>MONTH(tbl_Sales[[#This Row],[Date]])</f>
        <v>4</v>
      </c>
      <c r="Q7473" s="6">
        <f>YEAR(tbl_Sales[[#This Row],[Date]])</f>
        <v>2017</v>
      </c>
    </row>
    <row r="7474" spans="1:17" x14ac:dyDescent="0.25">
      <c r="A7474" s="1">
        <v>42832</v>
      </c>
      <c r="B7474">
        <v>2725000</v>
      </c>
      <c r="C7474" t="s">
        <v>2</v>
      </c>
      <c r="D7474" t="s">
        <v>12429</v>
      </c>
      <c r="E7474" t="s">
        <v>10</v>
      </c>
      <c r="F7474">
        <v>3065</v>
      </c>
      <c r="G7474">
        <v>3</v>
      </c>
      <c r="H7474">
        <v>2</v>
      </c>
      <c r="I7474">
        <v>1</v>
      </c>
      <c r="J7474">
        <v>0</v>
      </c>
      <c r="L7474" t="s">
        <v>7571</v>
      </c>
      <c r="M7474" t="s">
        <v>427</v>
      </c>
      <c r="N7474" t="s">
        <v>8</v>
      </c>
      <c r="O7474" s="6" t="str">
        <f>INDEX(lkp_Region,MATCH(tbl_Sales[[#This Row],[Suburb]],lkp_Suburb,0))</f>
        <v>Northern Metropolitan</v>
      </c>
      <c r="P7474" s="6">
        <f>MONTH(tbl_Sales[[#This Row],[Date]])</f>
        <v>4</v>
      </c>
      <c r="Q7474" s="6">
        <f>YEAR(tbl_Sales[[#This Row],[Date]])</f>
        <v>2017</v>
      </c>
    </row>
    <row r="7475" spans="1:17" x14ac:dyDescent="0.25">
      <c r="A7475" s="1">
        <v>42832</v>
      </c>
      <c r="B7475">
        <v>568000</v>
      </c>
      <c r="C7475" t="s">
        <v>2</v>
      </c>
      <c r="D7475" t="s">
        <v>12427</v>
      </c>
      <c r="E7475" t="s">
        <v>10</v>
      </c>
      <c r="F7475">
        <v>3076</v>
      </c>
      <c r="G7475">
        <v>3</v>
      </c>
      <c r="H7475">
        <v>2</v>
      </c>
      <c r="I7475">
        <v>2</v>
      </c>
      <c r="J7475">
        <v>420</v>
      </c>
      <c r="K7475">
        <v>2012</v>
      </c>
      <c r="L7475" t="s">
        <v>7573</v>
      </c>
      <c r="M7475" t="s">
        <v>7572</v>
      </c>
      <c r="N7475" t="s">
        <v>7515</v>
      </c>
      <c r="O7475" s="6" t="str">
        <f>INDEX(lkp_Region,MATCH(tbl_Sales[[#This Row],[Suburb]],lkp_Suburb,0))</f>
        <v>Northern Metropolitan</v>
      </c>
      <c r="P7475" s="6">
        <f>MONTH(tbl_Sales[[#This Row],[Date]])</f>
        <v>4</v>
      </c>
      <c r="Q7475" s="6">
        <f>YEAR(tbl_Sales[[#This Row],[Date]])</f>
        <v>2017</v>
      </c>
    </row>
    <row r="7476" spans="1:17" x14ac:dyDescent="0.25">
      <c r="A7476" s="1">
        <v>42832</v>
      </c>
      <c r="B7476">
        <v>1220000</v>
      </c>
      <c r="C7476" t="s">
        <v>2</v>
      </c>
      <c r="D7476" t="s">
        <v>12429</v>
      </c>
      <c r="E7476" t="s">
        <v>10</v>
      </c>
      <c r="F7476">
        <v>3145</v>
      </c>
      <c r="G7476">
        <v>3</v>
      </c>
      <c r="H7476">
        <v>1</v>
      </c>
      <c r="I7476">
        <v>2</v>
      </c>
      <c r="J7476">
        <v>446</v>
      </c>
      <c r="K7476">
        <v>1980</v>
      </c>
      <c r="L7476" t="s">
        <v>7574</v>
      </c>
      <c r="M7476" t="s">
        <v>74</v>
      </c>
      <c r="N7476" t="s">
        <v>76</v>
      </c>
      <c r="O7476" s="6" t="str">
        <f>INDEX(lkp_Region,MATCH(tbl_Sales[[#This Row],[Suburb]],lkp_Suburb,0))</f>
        <v>Southern Metropolitan</v>
      </c>
      <c r="P7476" s="6">
        <f>MONTH(tbl_Sales[[#This Row],[Date]])</f>
        <v>4</v>
      </c>
      <c r="Q7476" s="6">
        <f>YEAR(tbl_Sales[[#This Row],[Date]])</f>
        <v>2017</v>
      </c>
    </row>
    <row r="7477" spans="1:17" x14ac:dyDescent="0.25">
      <c r="A7477" s="1">
        <v>42832</v>
      </c>
      <c r="B7477">
        <v>1251000</v>
      </c>
      <c r="C7477" t="s">
        <v>2</v>
      </c>
      <c r="D7477" t="s">
        <v>12429</v>
      </c>
      <c r="E7477" t="s">
        <v>5</v>
      </c>
      <c r="F7477">
        <v>3181</v>
      </c>
      <c r="G7477">
        <v>3</v>
      </c>
      <c r="H7477">
        <v>1</v>
      </c>
      <c r="I7477">
        <v>0</v>
      </c>
      <c r="J7477">
        <v>195</v>
      </c>
      <c r="L7477" t="s">
        <v>7575</v>
      </c>
      <c r="M7477" t="s">
        <v>302</v>
      </c>
      <c r="N7477" t="s">
        <v>76</v>
      </c>
      <c r="O7477" s="6" t="str">
        <f>INDEX(lkp_Region,MATCH(tbl_Sales[[#This Row],[Suburb]],lkp_Suburb,0))</f>
        <v>Southern Metropolitan</v>
      </c>
      <c r="P7477" s="6">
        <f>MONTH(tbl_Sales[[#This Row],[Date]])</f>
        <v>4</v>
      </c>
      <c r="Q7477" s="6">
        <f>YEAR(tbl_Sales[[#This Row],[Date]])</f>
        <v>2017</v>
      </c>
    </row>
    <row r="7478" spans="1:17" x14ac:dyDescent="0.25">
      <c r="A7478" s="1">
        <v>42832</v>
      </c>
      <c r="B7478">
        <v>1859000</v>
      </c>
      <c r="C7478" t="s">
        <v>2</v>
      </c>
      <c r="D7478" t="s">
        <v>12427</v>
      </c>
      <c r="E7478" t="s">
        <v>10</v>
      </c>
      <c r="F7478">
        <v>3143</v>
      </c>
      <c r="G7478">
        <v>2</v>
      </c>
      <c r="H7478">
        <v>2</v>
      </c>
      <c r="I7478">
        <v>3</v>
      </c>
      <c r="J7478">
        <v>311</v>
      </c>
      <c r="L7478" t="s">
        <v>7576</v>
      </c>
      <c r="M7478" t="s">
        <v>283</v>
      </c>
      <c r="N7478" t="s">
        <v>76</v>
      </c>
      <c r="O7478" s="6" t="str">
        <f>INDEX(lkp_Region,MATCH(tbl_Sales[[#This Row],[Suburb]],lkp_Suburb,0))</f>
        <v>Southern Metropolitan</v>
      </c>
      <c r="P7478" s="6">
        <f>MONTH(tbl_Sales[[#This Row],[Date]])</f>
        <v>4</v>
      </c>
      <c r="Q7478" s="6">
        <f>YEAR(tbl_Sales[[#This Row],[Date]])</f>
        <v>2017</v>
      </c>
    </row>
    <row r="7479" spans="1:17" x14ac:dyDescent="0.25">
      <c r="A7479" s="1">
        <v>42832</v>
      </c>
      <c r="B7479">
        <v>497000</v>
      </c>
      <c r="C7479" t="s">
        <v>13</v>
      </c>
      <c r="D7479" t="s">
        <v>12427</v>
      </c>
      <c r="E7479" t="s">
        <v>5</v>
      </c>
      <c r="F7479">
        <v>3044</v>
      </c>
      <c r="G7479">
        <v>2</v>
      </c>
      <c r="H7479">
        <v>1</v>
      </c>
      <c r="I7479">
        <v>1</v>
      </c>
      <c r="J7479">
        <v>123</v>
      </c>
      <c r="K7479">
        <v>1970</v>
      </c>
      <c r="L7479" t="s">
        <v>7577</v>
      </c>
      <c r="M7479" t="s">
        <v>115</v>
      </c>
      <c r="N7479" t="s">
        <v>18</v>
      </c>
      <c r="O7479" s="6" t="str">
        <f>INDEX(lkp_Region,MATCH(tbl_Sales[[#This Row],[Suburb]],lkp_Suburb,0))</f>
        <v>Northern Metropolitan</v>
      </c>
      <c r="P7479" s="6">
        <f>MONTH(tbl_Sales[[#This Row],[Date]])</f>
        <v>4</v>
      </c>
      <c r="Q7479" s="6">
        <f>YEAR(tbl_Sales[[#This Row],[Date]])</f>
        <v>2017</v>
      </c>
    </row>
    <row r="7480" spans="1:17" x14ac:dyDescent="0.25">
      <c r="A7480" s="1">
        <v>42832</v>
      </c>
      <c r="B7480">
        <v>600000</v>
      </c>
      <c r="C7480" t="s">
        <v>51</v>
      </c>
      <c r="D7480" t="s">
        <v>12427</v>
      </c>
      <c r="E7480" t="s">
        <v>5</v>
      </c>
      <c r="F7480">
        <v>3056</v>
      </c>
      <c r="G7480">
        <v>2</v>
      </c>
      <c r="H7480">
        <v>1</v>
      </c>
      <c r="I7480">
        <v>1</v>
      </c>
      <c r="J7480">
        <v>109</v>
      </c>
      <c r="K7480">
        <v>2011</v>
      </c>
      <c r="L7480" t="s">
        <v>7578</v>
      </c>
      <c r="M7480" t="s">
        <v>117</v>
      </c>
      <c r="N7480" t="s">
        <v>18</v>
      </c>
      <c r="O7480" s="6" t="str">
        <f>INDEX(lkp_Region,MATCH(tbl_Sales[[#This Row],[Suburb]],lkp_Suburb,0))</f>
        <v>Northern Metropolitan</v>
      </c>
      <c r="P7480" s="6">
        <f>MONTH(tbl_Sales[[#This Row],[Date]])</f>
        <v>4</v>
      </c>
      <c r="Q7480" s="6">
        <f>YEAR(tbl_Sales[[#This Row],[Date]])</f>
        <v>2017</v>
      </c>
    </row>
    <row r="7481" spans="1:17" x14ac:dyDescent="0.25">
      <c r="A7481" s="1">
        <v>42832</v>
      </c>
      <c r="B7481">
        <v>670000</v>
      </c>
      <c r="C7481" t="s">
        <v>51</v>
      </c>
      <c r="D7481" t="s">
        <v>12427</v>
      </c>
      <c r="E7481" t="s">
        <v>5</v>
      </c>
      <c r="F7481">
        <v>3055</v>
      </c>
      <c r="G7481">
        <v>3</v>
      </c>
      <c r="H7481">
        <v>1</v>
      </c>
      <c r="I7481">
        <v>2</v>
      </c>
      <c r="J7481">
        <v>109</v>
      </c>
      <c r="K7481">
        <v>2010</v>
      </c>
      <c r="L7481" t="s">
        <v>7579</v>
      </c>
      <c r="M7481" t="s">
        <v>80</v>
      </c>
      <c r="N7481" t="s">
        <v>18</v>
      </c>
      <c r="O7481" s="6" t="str">
        <f>INDEX(lkp_Region,MATCH(tbl_Sales[[#This Row],[Suburb]],lkp_Suburb,0))</f>
        <v>Northern Metropolitan</v>
      </c>
      <c r="P7481" s="6">
        <f>MONTH(tbl_Sales[[#This Row],[Date]])</f>
        <v>4</v>
      </c>
      <c r="Q7481" s="6">
        <f>YEAR(tbl_Sales[[#This Row],[Date]])</f>
        <v>2017</v>
      </c>
    </row>
    <row r="7482" spans="1:17" x14ac:dyDescent="0.25">
      <c r="A7482" s="1">
        <v>42832</v>
      </c>
      <c r="B7482">
        <v>731000</v>
      </c>
      <c r="C7482" t="s">
        <v>2</v>
      </c>
      <c r="D7482" t="s">
        <v>12427</v>
      </c>
      <c r="E7482" t="s">
        <v>10</v>
      </c>
      <c r="F7482">
        <v>3046</v>
      </c>
      <c r="G7482">
        <v>3</v>
      </c>
      <c r="H7482">
        <v>1</v>
      </c>
      <c r="I7482">
        <v>2</v>
      </c>
      <c r="J7482">
        <v>608</v>
      </c>
      <c r="L7482" t="s">
        <v>7580</v>
      </c>
      <c r="M7482" t="s">
        <v>391</v>
      </c>
      <c r="N7482" t="s">
        <v>18</v>
      </c>
      <c r="O7482" s="6" t="str">
        <f>INDEX(lkp_Region,MATCH(tbl_Sales[[#This Row],[Suburb]],lkp_Suburb,0))</f>
        <v>Northern Metropolitan</v>
      </c>
      <c r="P7482" s="6">
        <f>MONTH(tbl_Sales[[#This Row],[Date]])</f>
        <v>4</v>
      </c>
      <c r="Q7482" s="6">
        <f>YEAR(tbl_Sales[[#This Row],[Date]])</f>
        <v>2017</v>
      </c>
    </row>
    <row r="7483" spans="1:17" x14ac:dyDescent="0.25">
      <c r="A7483" s="1">
        <v>42832</v>
      </c>
      <c r="B7483">
        <v>781000</v>
      </c>
      <c r="C7483" t="s">
        <v>51</v>
      </c>
      <c r="D7483" t="s">
        <v>12428</v>
      </c>
      <c r="E7483" t="s">
        <v>10</v>
      </c>
      <c r="F7483">
        <v>3058</v>
      </c>
      <c r="G7483">
        <v>2</v>
      </c>
      <c r="H7483">
        <v>1</v>
      </c>
      <c r="I7483">
        <v>1</v>
      </c>
      <c r="J7483">
        <v>0</v>
      </c>
      <c r="K7483">
        <v>2014</v>
      </c>
      <c r="L7483" t="s">
        <v>7581</v>
      </c>
      <c r="M7483" t="s">
        <v>41</v>
      </c>
      <c r="N7483" t="s">
        <v>18</v>
      </c>
      <c r="O7483" s="6" t="str">
        <f>INDEX(lkp_Region,MATCH(tbl_Sales[[#This Row],[Suburb]],lkp_Suburb,0))</f>
        <v>Northern Metropolitan</v>
      </c>
      <c r="P7483" s="6">
        <f>MONTH(tbl_Sales[[#This Row],[Date]])</f>
        <v>4</v>
      </c>
      <c r="Q7483" s="6">
        <f>YEAR(tbl_Sales[[#This Row],[Date]])</f>
        <v>2017</v>
      </c>
    </row>
    <row r="7484" spans="1:17" x14ac:dyDescent="0.25">
      <c r="A7484" s="1">
        <v>42832</v>
      </c>
      <c r="B7484">
        <v>983000</v>
      </c>
      <c r="C7484" t="s">
        <v>2</v>
      </c>
      <c r="D7484" t="s">
        <v>12425</v>
      </c>
      <c r="E7484" t="s">
        <v>10</v>
      </c>
      <c r="F7484">
        <v>3040</v>
      </c>
      <c r="G7484">
        <v>3</v>
      </c>
      <c r="H7484">
        <v>3</v>
      </c>
      <c r="I7484">
        <v>2</v>
      </c>
      <c r="J7484">
        <v>309</v>
      </c>
      <c r="L7484" t="s">
        <v>7582</v>
      </c>
      <c r="M7484" t="s">
        <v>47</v>
      </c>
      <c r="N7484" t="s">
        <v>49</v>
      </c>
      <c r="O7484" s="6" t="str">
        <f>INDEX(lkp_Region,MATCH(tbl_Sales[[#This Row],[Suburb]],lkp_Suburb,0))</f>
        <v>Western Metropolitan</v>
      </c>
      <c r="P7484" s="6">
        <f>MONTH(tbl_Sales[[#This Row],[Date]])</f>
        <v>4</v>
      </c>
      <c r="Q7484" s="6">
        <f>YEAR(tbl_Sales[[#This Row],[Date]])</f>
        <v>2017</v>
      </c>
    </row>
    <row r="7485" spans="1:17" x14ac:dyDescent="0.25">
      <c r="A7485" s="1">
        <v>42832</v>
      </c>
      <c r="B7485">
        <v>1650000</v>
      </c>
      <c r="C7485" t="s">
        <v>2</v>
      </c>
      <c r="D7485" t="s">
        <v>12427</v>
      </c>
      <c r="E7485" t="s">
        <v>10</v>
      </c>
      <c r="F7485">
        <v>3041</v>
      </c>
      <c r="G7485">
        <v>3</v>
      </c>
      <c r="H7485">
        <v>3</v>
      </c>
      <c r="I7485">
        <v>2</v>
      </c>
      <c r="J7485">
        <v>698</v>
      </c>
      <c r="L7485" t="s">
        <v>7583</v>
      </c>
      <c r="M7485" t="s">
        <v>121</v>
      </c>
      <c r="N7485" t="s">
        <v>49</v>
      </c>
      <c r="O7485" s="6" t="str">
        <f>INDEX(lkp_Region,MATCH(tbl_Sales[[#This Row],[Suburb]],lkp_Suburb,0))</f>
        <v>Western Metropolitan</v>
      </c>
      <c r="P7485" s="6">
        <f>MONTH(tbl_Sales[[#This Row],[Date]])</f>
        <v>4</v>
      </c>
      <c r="Q7485" s="6">
        <f>YEAR(tbl_Sales[[#This Row],[Date]])</f>
        <v>2017</v>
      </c>
    </row>
    <row r="7486" spans="1:17" x14ac:dyDescent="0.25">
      <c r="A7486" s="1">
        <v>42832</v>
      </c>
      <c r="B7486">
        <v>510000</v>
      </c>
      <c r="C7486" t="s">
        <v>2</v>
      </c>
      <c r="D7486" t="s">
        <v>12429</v>
      </c>
      <c r="E7486" t="s">
        <v>5</v>
      </c>
      <c r="F7486">
        <v>3148</v>
      </c>
      <c r="G7486">
        <v>2</v>
      </c>
      <c r="H7486">
        <v>1</v>
      </c>
      <c r="I7486">
        <v>2</v>
      </c>
      <c r="J7486">
        <v>897</v>
      </c>
      <c r="K7486">
        <v>1970</v>
      </c>
      <c r="L7486" t="s">
        <v>7584</v>
      </c>
      <c r="M7486" t="s">
        <v>29</v>
      </c>
      <c r="N7486" t="s">
        <v>31</v>
      </c>
      <c r="O7486" s="6" t="str">
        <f>INDEX(lkp_Region,MATCH(tbl_Sales[[#This Row],[Suburb]],lkp_Suburb,0))</f>
        <v>Southern Metropolitan</v>
      </c>
      <c r="P7486" s="6">
        <f>MONTH(tbl_Sales[[#This Row],[Date]])</f>
        <v>4</v>
      </c>
      <c r="Q7486" s="6">
        <f>YEAR(tbl_Sales[[#This Row],[Date]])</f>
        <v>2017</v>
      </c>
    </row>
    <row r="7487" spans="1:17" x14ac:dyDescent="0.25">
      <c r="A7487" s="1">
        <v>42832</v>
      </c>
      <c r="B7487">
        <v>1746000</v>
      </c>
      <c r="C7487" t="s">
        <v>2</v>
      </c>
      <c r="D7487" t="s">
        <v>12429</v>
      </c>
      <c r="E7487" t="s">
        <v>10</v>
      </c>
      <c r="F7487">
        <v>3051</v>
      </c>
      <c r="G7487">
        <v>4</v>
      </c>
      <c r="H7487">
        <v>2</v>
      </c>
      <c r="I7487">
        <v>0</v>
      </c>
      <c r="J7487">
        <v>149</v>
      </c>
      <c r="L7487" t="s">
        <v>7585</v>
      </c>
      <c r="M7487" t="s">
        <v>915</v>
      </c>
      <c r="N7487" t="s">
        <v>88</v>
      </c>
      <c r="O7487" s="6" t="str">
        <f>INDEX(lkp_Region,MATCH(tbl_Sales[[#This Row],[Suburb]],lkp_Suburb,0))</f>
        <v>Northern Metropolitan</v>
      </c>
      <c r="P7487" s="6">
        <f>MONTH(tbl_Sales[[#This Row],[Date]])</f>
        <v>4</v>
      </c>
      <c r="Q7487" s="6">
        <f>YEAR(tbl_Sales[[#This Row],[Date]])</f>
        <v>2017</v>
      </c>
    </row>
    <row r="7488" spans="1:17" x14ac:dyDescent="0.25">
      <c r="A7488" s="1">
        <v>42832</v>
      </c>
      <c r="B7488">
        <v>755000</v>
      </c>
      <c r="C7488" t="s">
        <v>2</v>
      </c>
      <c r="D7488" t="s">
        <v>12424</v>
      </c>
      <c r="E7488" t="s">
        <v>5</v>
      </c>
      <c r="F7488">
        <v>3134</v>
      </c>
      <c r="G7488">
        <v>3</v>
      </c>
      <c r="H7488">
        <v>2</v>
      </c>
      <c r="I7488">
        <v>2</v>
      </c>
      <c r="J7488">
        <v>306</v>
      </c>
      <c r="K7488">
        <v>1997</v>
      </c>
      <c r="L7488" t="s">
        <v>7587</v>
      </c>
      <c r="M7488" t="s">
        <v>7586</v>
      </c>
      <c r="N7488" t="s">
        <v>7588</v>
      </c>
      <c r="O7488" s="6" t="str">
        <f>INDEX(lkp_Region,MATCH(tbl_Sales[[#This Row],[Suburb]],lkp_Suburb,0))</f>
        <v>Eastern Metropolitan</v>
      </c>
      <c r="P7488" s="6">
        <f>MONTH(tbl_Sales[[#This Row],[Date]])</f>
        <v>4</v>
      </c>
      <c r="Q7488" s="6">
        <f>YEAR(tbl_Sales[[#This Row],[Date]])</f>
        <v>2017</v>
      </c>
    </row>
    <row r="7489" spans="1:17" x14ac:dyDescent="0.25">
      <c r="A7489" s="1">
        <v>42832</v>
      </c>
      <c r="B7489">
        <v>881000</v>
      </c>
      <c r="C7489" t="s">
        <v>2</v>
      </c>
      <c r="D7489" t="s">
        <v>12427</v>
      </c>
      <c r="E7489" t="s">
        <v>10</v>
      </c>
      <c r="F7489">
        <v>3197</v>
      </c>
      <c r="G7489">
        <v>3</v>
      </c>
      <c r="H7489">
        <v>1</v>
      </c>
      <c r="I7489">
        <v>2</v>
      </c>
      <c r="J7489">
        <v>538</v>
      </c>
      <c r="L7489" t="s">
        <v>7590</v>
      </c>
      <c r="M7489" t="s">
        <v>7589</v>
      </c>
      <c r="N7489" t="s">
        <v>45</v>
      </c>
      <c r="O7489" s="6" t="str">
        <f>INDEX(lkp_Region,MATCH(tbl_Sales[[#This Row],[Suburb]],lkp_Suburb,0))</f>
        <v>South-Eastern Metropolitan</v>
      </c>
      <c r="P7489" s="6">
        <f>MONTH(tbl_Sales[[#This Row],[Date]])</f>
        <v>4</v>
      </c>
      <c r="Q7489" s="6">
        <f>YEAR(tbl_Sales[[#This Row],[Date]])</f>
        <v>2017</v>
      </c>
    </row>
    <row r="7490" spans="1:17" x14ac:dyDescent="0.25">
      <c r="A7490" s="1">
        <v>42832</v>
      </c>
      <c r="B7490">
        <v>916000</v>
      </c>
      <c r="C7490" t="s">
        <v>2</v>
      </c>
      <c r="D7490" t="s">
        <v>12430</v>
      </c>
      <c r="E7490" t="s">
        <v>5</v>
      </c>
      <c r="F7490">
        <v>3025</v>
      </c>
      <c r="G7490">
        <v>3</v>
      </c>
      <c r="H7490">
        <v>1</v>
      </c>
      <c r="I7490">
        <v>2</v>
      </c>
      <c r="J7490">
        <v>606</v>
      </c>
      <c r="K7490">
        <v>1970</v>
      </c>
      <c r="L7490" t="s">
        <v>7591</v>
      </c>
      <c r="M7490" t="s">
        <v>91</v>
      </c>
      <c r="N7490" t="s">
        <v>69</v>
      </c>
      <c r="O7490" s="6" t="str">
        <f>INDEX(lkp_Region,MATCH(tbl_Sales[[#This Row],[Suburb]],lkp_Suburb,0))</f>
        <v>Western Metropolitan</v>
      </c>
      <c r="P7490" s="6">
        <f>MONTH(tbl_Sales[[#This Row],[Date]])</f>
        <v>4</v>
      </c>
      <c r="Q7490" s="6">
        <f>YEAR(tbl_Sales[[#This Row],[Date]])</f>
        <v>2017</v>
      </c>
    </row>
    <row r="7491" spans="1:17" x14ac:dyDescent="0.25">
      <c r="A7491" s="1">
        <v>42832</v>
      </c>
      <c r="B7491">
        <v>1320000</v>
      </c>
      <c r="C7491" t="s">
        <v>2</v>
      </c>
      <c r="D7491" t="s">
        <v>12431</v>
      </c>
      <c r="E7491" t="s">
        <v>10</v>
      </c>
      <c r="F7491">
        <v>3015</v>
      </c>
      <c r="G7491">
        <v>3</v>
      </c>
      <c r="H7491">
        <v>1</v>
      </c>
      <c r="I7491">
        <v>3</v>
      </c>
      <c r="J7491">
        <v>738</v>
      </c>
      <c r="L7491" t="s">
        <v>7592</v>
      </c>
      <c r="M7491" t="s">
        <v>131</v>
      </c>
      <c r="N7491" t="s">
        <v>69</v>
      </c>
      <c r="O7491" s="6" t="str">
        <f>INDEX(lkp_Region,MATCH(tbl_Sales[[#This Row],[Suburb]],lkp_Suburb,0))</f>
        <v>Western Metropolitan</v>
      </c>
      <c r="P7491" s="6">
        <f>MONTH(tbl_Sales[[#This Row],[Date]])</f>
        <v>4</v>
      </c>
      <c r="Q7491" s="6">
        <f>YEAR(tbl_Sales[[#This Row],[Date]])</f>
        <v>2017</v>
      </c>
    </row>
    <row r="7492" spans="1:17" x14ac:dyDescent="0.25">
      <c r="A7492" s="1">
        <v>42832</v>
      </c>
      <c r="B7492">
        <v>420000</v>
      </c>
      <c r="C7492" t="s">
        <v>13</v>
      </c>
      <c r="D7492" t="s">
        <v>12425</v>
      </c>
      <c r="E7492" t="s">
        <v>5</v>
      </c>
      <c r="F7492">
        <v>3204</v>
      </c>
      <c r="G7492">
        <v>2</v>
      </c>
      <c r="H7492">
        <v>1</v>
      </c>
      <c r="I7492">
        <v>1</v>
      </c>
      <c r="J7492">
        <v>0</v>
      </c>
      <c r="K7492">
        <v>1970</v>
      </c>
      <c r="L7492" t="s">
        <v>7593</v>
      </c>
      <c r="M7492" t="s">
        <v>55</v>
      </c>
      <c r="N7492" t="s">
        <v>57</v>
      </c>
      <c r="O7492" s="6" t="str">
        <f>INDEX(lkp_Region,MATCH(tbl_Sales[[#This Row],[Suburb]],lkp_Suburb,0))</f>
        <v>Southern Metropolitan</v>
      </c>
      <c r="P7492" s="6">
        <f>MONTH(tbl_Sales[[#This Row],[Date]])</f>
        <v>4</v>
      </c>
      <c r="Q7492" s="6">
        <f>YEAR(tbl_Sales[[#This Row],[Date]])</f>
        <v>2017</v>
      </c>
    </row>
    <row r="7493" spans="1:17" x14ac:dyDescent="0.25">
      <c r="A7493" s="1">
        <v>42832</v>
      </c>
      <c r="B7493">
        <v>586000</v>
      </c>
      <c r="C7493" t="s">
        <v>13</v>
      </c>
      <c r="D7493" t="s">
        <v>12425</v>
      </c>
      <c r="E7493" t="s">
        <v>5</v>
      </c>
      <c r="F7493">
        <v>3163</v>
      </c>
      <c r="G7493">
        <v>2</v>
      </c>
      <c r="H7493">
        <v>2</v>
      </c>
      <c r="I7493">
        <v>1</v>
      </c>
      <c r="J7493">
        <v>0</v>
      </c>
      <c r="K7493">
        <v>2013</v>
      </c>
      <c r="L7493" t="s">
        <v>7594</v>
      </c>
      <c r="M7493" t="s">
        <v>225</v>
      </c>
      <c r="N7493" t="s">
        <v>57</v>
      </c>
      <c r="O7493" s="6" t="str">
        <f>INDEX(lkp_Region,MATCH(tbl_Sales[[#This Row],[Suburb]],lkp_Suburb,0))</f>
        <v>Southern Metropolitan</v>
      </c>
      <c r="P7493" s="6">
        <f>MONTH(tbl_Sales[[#This Row],[Date]])</f>
        <v>4</v>
      </c>
      <c r="Q7493" s="6">
        <f>YEAR(tbl_Sales[[#This Row],[Date]])</f>
        <v>2017</v>
      </c>
    </row>
    <row r="7494" spans="1:17" x14ac:dyDescent="0.25">
      <c r="A7494" s="1">
        <v>42832</v>
      </c>
      <c r="B7494">
        <v>1424000</v>
      </c>
      <c r="C7494" t="s">
        <v>2</v>
      </c>
      <c r="D7494" t="s">
        <v>12425</v>
      </c>
      <c r="E7494" t="s">
        <v>10</v>
      </c>
      <c r="F7494">
        <v>3163</v>
      </c>
      <c r="G7494">
        <v>2</v>
      </c>
      <c r="H7494">
        <v>1</v>
      </c>
      <c r="I7494">
        <v>1</v>
      </c>
      <c r="J7494">
        <v>575</v>
      </c>
      <c r="L7494" t="s">
        <v>7595</v>
      </c>
      <c r="M7494" t="s">
        <v>201</v>
      </c>
      <c r="N7494" t="s">
        <v>57</v>
      </c>
      <c r="O7494" s="6" t="str">
        <f>INDEX(lkp_Region,MATCH(tbl_Sales[[#This Row],[Suburb]],lkp_Suburb,0))</f>
        <v>Southern Metropolitan</v>
      </c>
      <c r="P7494" s="6">
        <f>MONTH(tbl_Sales[[#This Row],[Date]])</f>
        <v>4</v>
      </c>
      <c r="Q7494" s="6">
        <f>YEAR(tbl_Sales[[#This Row],[Date]])</f>
        <v>2017</v>
      </c>
    </row>
    <row r="7495" spans="1:17" x14ac:dyDescent="0.25">
      <c r="A7495" s="1">
        <v>42832</v>
      </c>
      <c r="B7495">
        <v>880000</v>
      </c>
      <c r="C7495" t="s">
        <v>13</v>
      </c>
      <c r="D7495" t="s">
        <v>12432</v>
      </c>
      <c r="E7495" t="s">
        <v>5</v>
      </c>
      <c r="F7495">
        <v>3071</v>
      </c>
      <c r="G7495">
        <v>3</v>
      </c>
      <c r="H7495">
        <v>1</v>
      </c>
      <c r="I7495">
        <v>2</v>
      </c>
      <c r="J7495">
        <v>242</v>
      </c>
      <c r="K7495">
        <v>1995</v>
      </c>
      <c r="L7495" t="s">
        <v>7596</v>
      </c>
      <c r="M7495" t="s">
        <v>60</v>
      </c>
      <c r="N7495" t="s">
        <v>62</v>
      </c>
      <c r="O7495" s="6" t="str">
        <f>INDEX(lkp_Region,MATCH(tbl_Sales[[#This Row],[Suburb]],lkp_Suburb,0))</f>
        <v>Northern Metropolitan</v>
      </c>
      <c r="P7495" s="6">
        <f>MONTH(tbl_Sales[[#This Row],[Date]])</f>
        <v>4</v>
      </c>
      <c r="Q7495" s="6">
        <f>YEAR(tbl_Sales[[#This Row],[Date]])</f>
        <v>2017</v>
      </c>
    </row>
    <row r="7496" spans="1:17" x14ac:dyDescent="0.25">
      <c r="A7496" s="1">
        <v>42832</v>
      </c>
      <c r="B7496">
        <v>1275000</v>
      </c>
      <c r="C7496" t="s">
        <v>2</v>
      </c>
      <c r="D7496" t="s">
        <v>12429</v>
      </c>
      <c r="E7496" t="s">
        <v>5</v>
      </c>
      <c r="F7496">
        <v>3071</v>
      </c>
      <c r="G7496">
        <v>3</v>
      </c>
      <c r="H7496">
        <v>1</v>
      </c>
      <c r="I7496">
        <v>2</v>
      </c>
      <c r="J7496">
        <v>517</v>
      </c>
      <c r="K7496">
        <v>1950</v>
      </c>
      <c r="L7496" t="s">
        <v>7597</v>
      </c>
      <c r="M7496" t="s">
        <v>60</v>
      </c>
      <c r="N7496" t="s">
        <v>62</v>
      </c>
      <c r="O7496" s="6" t="str">
        <f>INDEX(lkp_Region,MATCH(tbl_Sales[[#This Row],[Suburb]],lkp_Suburb,0))</f>
        <v>Northern Metropolitan</v>
      </c>
      <c r="P7496" s="6">
        <f>MONTH(tbl_Sales[[#This Row],[Date]])</f>
        <v>4</v>
      </c>
      <c r="Q7496" s="6">
        <f>YEAR(tbl_Sales[[#This Row],[Date]])</f>
        <v>2017</v>
      </c>
    </row>
    <row r="7497" spans="1:17" x14ac:dyDescent="0.25">
      <c r="A7497" s="1">
        <v>42832</v>
      </c>
      <c r="B7497">
        <v>1620000</v>
      </c>
      <c r="C7497" t="s">
        <v>2</v>
      </c>
      <c r="D7497" t="s">
        <v>12429</v>
      </c>
      <c r="E7497" t="s">
        <v>10</v>
      </c>
      <c r="F7497">
        <v>3122</v>
      </c>
      <c r="G7497">
        <v>2</v>
      </c>
      <c r="H7497">
        <v>1</v>
      </c>
      <c r="I7497">
        <v>1</v>
      </c>
      <c r="J7497">
        <v>201</v>
      </c>
      <c r="L7497" t="s">
        <v>7598</v>
      </c>
      <c r="M7497" t="s">
        <v>461</v>
      </c>
      <c r="N7497" t="s">
        <v>101</v>
      </c>
      <c r="O7497" s="6" t="str">
        <f>INDEX(lkp_Region,MATCH(tbl_Sales[[#This Row],[Suburb]],lkp_Suburb,0))</f>
        <v>Southern Metropolitan</v>
      </c>
      <c r="P7497" s="6">
        <f>MONTH(tbl_Sales[[#This Row],[Date]])</f>
        <v>4</v>
      </c>
      <c r="Q7497" s="6">
        <f>YEAR(tbl_Sales[[#This Row],[Date]])</f>
        <v>2017</v>
      </c>
    </row>
    <row r="7498" spans="1:17" x14ac:dyDescent="0.25">
      <c r="A7498" s="1">
        <v>42832</v>
      </c>
      <c r="B7498">
        <v>1702000</v>
      </c>
      <c r="C7498" t="s">
        <v>2</v>
      </c>
      <c r="D7498" t="s">
        <v>12427</v>
      </c>
      <c r="E7498" t="s">
        <v>5</v>
      </c>
      <c r="F7498">
        <v>3122</v>
      </c>
      <c r="G7498">
        <v>3</v>
      </c>
      <c r="H7498">
        <v>1</v>
      </c>
      <c r="I7498">
        <v>2</v>
      </c>
      <c r="J7498">
        <v>290</v>
      </c>
      <c r="K7498">
        <v>1900</v>
      </c>
      <c r="L7498" t="s">
        <v>7599</v>
      </c>
      <c r="M7498" t="s">
        <v>461</v>
      </c>
      <c r="N7498" t="s">
        <v>101</v>
      </c>
      <c r="O7498" s="6" t="str">
        <f>INDEX(lkp_Region,MATCH(tbl_Sales[[#This Row],[Suburb]],lkp_Suburb,0))</f>
        <v>Southern Metropolitan</v>
      </c>
      <c r="P7498" s="6">
        <f>MONTH(tbl_Sales[[#This Row],[Date]])</f>
        <v>4</v>
      </c>
      <c r="Q7498" s="6">
        <f>YEAR(tbl_Sales[[#This Row],[Date]])</f>
        <v>2017</v>
      </c>
    </row>
    <row r="7499" spans="1:17" x14ac:dyDescent="0.25">
      <c r="A7499" s="1">
        <v>42832</v>
      </c>
      <c r="B7499">
        <v>1640000</v>
      </c>
      <c r="C7499" t="s">
        <v>2</v>
      </c>
      <c r="D7499" t="s">
        <v>12431</v>
      </c>
      <c r="E7499" t="s">
        <v>10</v>
      </c>
      <c r="F7499">
        <v>3187</v>
      </c>
      <c r="G7499">
        <v>3</v>
      </c>
      <c r="H7499">
        <v>1</v>
      </c>
      <c r="I7499">
        <v>1</v>
      </c>
      <c r="J7499">
        <v>590</v>
      </c>
      <c r="L7499" t="s">
        <v>7600</v>
      </c>
      <c r="M7499" t="s">
        <v>346</v>
      </c>
      <c r="N7499" t="s">
        <v>107</v>
      </c>
      <c r="O7499" s="6" t="str">
        <f>INDEX(lkp_Region,MATCH(tbl_Sales[[#This Row],[Suburb]],lkp_Suburb,0))</f>
        <v>Southern Metropolitan</v>
      </c>
      <c r="P7499" s="6">
        <f>MONTH(tbl_Sales[[#This Row],[Date]])</f>
        <v>4</v>
      </c>
      <c r="Q7499" s="6">
        <f>YEAR(tbl_Sales[[#This Row],[Date]])</f>
        <v>2017</v>
      </c>
    </row>
    <row r="7500" spans="1:17" x14ac:dyDescent="0.25">
      <c r="A7500" s="1">
        <v>42832</v>
      </c>
      <c r="B7500">
        <v>700000</v>
      </c>
      <c r="C7500" t="s">
        <v>2</v>
      </c>
      <c r="D7500" t="s">
        <v>12423</v>
      </c>
      <c r="E7500" t="s">
        <v>5</v>
      </c>
      <c r="F7500">
        <v>3094</v>
      </c>
      <c r="G7500">
        <v>3</v>
      </c>
      <c r="H7500">
        <v>1</v>
      </c>
      <c r="I7500">
        <v>3</v>
      </c>
      <c r="J7500">
        <v>615</v>
      </c>
      <c r="L7500" t="s">
        <v>7602</v>
      </c>
      <c r="M7500" t="s">
        <v>7601</v>
      </c>
      <c r="N7500" t="s">
        <v>150</v>
      </c>
      <c r="O7500" s="6" t="str">
        <f>INDEX(lkp_Region,MATCH(tbl_Sales[[#This Row],[Suburb]],lkp_Suburb,0))</f>
        <v>Eastern Metropolitan</v>
      </c>
      <c r="P7500" s="6">
        <f>MONTH(tbl_Sales[[#This Row],[Date]])</f>
        <v>4</v>
      </c>
      <c r="Q7500" s="6">
        <f>YEAR(tbl_Sales[[#This Row],[Date]])</f>
        <v>2017</v>
      </c>
    </row>
    <row r="7501" spans="1:17" x14ac:dyDescent="0.25">
      <c r="A7501" s="1">
        <v>42833</v>
      </c>
      <c r="B7501">
        <v>740000</v>
      </c>
      <c r="C7501" t="s">
        <v>2</v>
      </c>
      <c r="D7501" t="s">
        <v>12424</v>
      </c>
      <c r="E7501" t="s">
        <v>10</v>
      </c>
      <c r="F7501">
        <v>3074</v>
      </c>
      <c r="G7501">
        <v>3</v>
      </c>
      <c r="H7501">
        <v>2</v>
      </c>
      <c r="I7501">
        <v>2</v>
      </c>
      <c r="J7501">
        <v>545</v>
      </c>
      <c r="K7501">
        <v>1983</v>
      </c>
      <c r="L7501" t="s">
        <v>7604</v>
      </c>
      <c r="M7501" t="s">
        <v>7603</v>
      </c>
      <c r="N7501" t="s">
        <v>7515</v>
      </c>
      <c r="O7501" s="6" t="str">
        <f>INDEX(lkp_Region,MATCH(tbl_Sales[[#This Row],[Suburb]],lkp_Suburb,0))</f>
        <v>Northern Metropolitan</v>
      </c>
      <c r="P7501" s="6">
        <f>MONTH(tbl_Sales[[#This Row],[Date]])</f>
        <v>4</v>
      </c>
      <c r="Q7501" s="6">
        <f>YEAR(tbl_Sales[[#This Row],[Date]])</f>
        <v>2017</v>
      </c>
    </row>
    <row r="7502" spans="1:17" x14ac:dyDescent="0.25">
      <c r="A7502" s="1">
        <v>42833</v>
      </c>
      <c r="B7502">
        <v>1580000</v>
      </c>
      <c r="C7502" t="s">
        <v>2</v>
      </c>
      <c r="D7502" t="s">
        <v>12431</v>
      </c>
      <c r="E7502" t="s">
        <v>10</v>
      </c>
      <c r="F7502">
        <v>3127</v>
      </c>
      <c r="G7502">
        <v>3</v>
      </c>
      <c r="H7502">
        <v>1</v>
      </c>
      <c r="I7502">
        <v>2</v>
      </c>
      <c r="J7502">
        <v>586</v>
      </c>
      <c r="L7502" t="s">
        <v>7605</v>
      </c>
      <c r="M7502" t="s">
        <v>11</v>
      </c>
      <c r="N7502" t="s">
        <v>14</v>
      </c>
      <c r="O7502" s="6" t="str">
        <f>INDEX(lkp_Region,MATCH(tbl_Sales[[#This Row],[Suburb]],lkp_Suburb,0))</f>
        <v>Southern Metropolitan</v>
      </c>
      <c r="P7502" s="6">
        <f>MONTH(tbl_Sales[[#This Row],[Date]])</f>
        <v>4</v>
      </c>
      <c r="Q7502" s="6">
        <f>YEAR(tbl_Sales[[#This Row],[Date]])</f>
        <v>2017</v>
      </c>
    </row>
    <row r="7503" spans="1:17" x14ac:dyDescent="0.25">
      <c r="A7503" s="1">
        <v>42833</v>
      </c>
      <c r="B7503">
        <v>510000</v>
      </c>
      <c r="C7503" t="s">
        <v>13</v>
      </c>
      <c r="D7503" t="s">
        <v>12429</v>
      </c>
      <c r="E7503" t="s">
        <v>5</v>
      </c>
      <c r="F7503">
        <v>3056</v>
      </c>
      <c r="G7503">
        <v>2</v>
      </c>
      <c r="H7503">
        <v>1</v>
      </c>
      <c r="I7503">
        <v>0</v>
      </c>
      <c r="J7503">
        <v>0</v>
      </c>
      <c r="K7503">
        <v>2009</v>
      </c>
      <c r="L7503" t="s">
        <v>7606</v>
      </c>
      <c r="M7503" t="s">
        <v>117</v>
      </c>
      <c r="N7503" t="s">
        <v>18</v>
      </c>
      <c r="O7503" s="6" t="str">
        <f>INDEX(lkp_Region,MATCH(tbl_Sales[[#This Row],[Suburb]],lkp_Suburb,0))</f>
        <v>Northern Metropolitan</v>
      </c>
      <c r="P7503" s="6">
        <f>MONTH(tbl_Sales[[#This Row],[Date]])</f>
        <v>4</v>
      </c>
      <c r="Q7503" s="6">
        <f>YEAR(tbl_Sales[[#This Row],[Date]])</f>
        <v>2017</v>
      </c>
    </row>
    <row r="7504" spans="1:17" x14ac:dyDescent="0.25">
      <c r="A7504" s="1">
        <v>42833</v>
      </c>
      <c r="B7504">
        <v>648000</v>
      </c>
      <c r="C7504" t="s">
        <v>13</v>
      </c>
      <c r="D7504" t="s">
        <v>12427</v>
      </c>
      <c r="E7504" t="s">
        <v>10</v>
      </c>
      <c r="F7504">
        <v>3046</v>
      </c>
      <c r="G7504">
        <v>3</v>
      </c>
      <c r="H7504">
        <v>1</v>
      </c>
      <c r="I7504">
        <v>1</v>
      </c>
      <c r="J7504">
        <v>0</v>
      </c>
      <c r="K7504">
        <v>1998</v>
      </c>
      <c r="L7504" t="s">
        <v>7607</v>
      </c>
      <c r="M7504" t="s">
        <v>680</v>
      </c>
      <c r="N7504" t="s">
        <v>18</v>
      </c>
      <c r="O7504" s="6" t="str">
        <f>INDEX(lkp_Region,MATCH(tbl_Sales[[#This Row],[Suburb]],lkp_Suburb,0))</f>
        <v>Northern Metropolitan</v>
      </c>
      <c r="P7504" s="6">
        <f>MONTH(tbl_Sales[[#This Row],[Date]])</f>
        <v>4</v>
      </c>
      <c r="Q7504" s="6">
        <f>YEAR(tbl_Sales[[#This Row],[Date]])</f>
        <v>2017</v>
      </c>
    </row>
    <row r="7505" spans="1:17" x14ac:dyDescent="0.25">
      <c r="A7505" s="1">
        <v>42833</v>
      </c>
      <c r="B7505">
        <v>990000</v>
      </c>
      <c r="C7505" t="s">
        <v>2</v>
      </c>
      <c r="D7505" t="s">
        <v>12423</v>
      </c>
      <c r="E7505" t="s">
        <v>10</v>
      </c>
      <c r="F7505">
        <v>3058</v>
      </c>
      <c r="G7505">
        <v>3</v>
      </c>
      <c r="H7505">
        <v>1</v>
      </c>
      <c r="I7505">
        <v>3</v>
      </c>
      <c r="J7505">
        <v>414</v>
      </c>
      <c r="K7505">
        <v>1930</v>
      </c>
      <c r="L7505" t="s">
        <v>7608</v>
      </c>
      <c r="M7505" t="s">
        <v>41</v>
      </c>
      <c r="N7505" t="s">
        <v>18</v>
      </c>
      <c r="O7505" s="6" t="str">
        <f>INDEX(lkp_Region,MATCH(tbl_Sales[[#This Row],[Suburb]],lkp_Suburb,0))</f>
        <v>Northern Metropolitan</v>
      </c>
      <c r="P7505" s="6">
        <f>MONTH(tbl_Sales[[#This Row],[Date]])</f>
        <v>4</v>
      </c>
      <c r="Q7505" s="6">
        <f>YEAR(tbl_Sales[[#This Row],[Date]])</f>
        <v>2017</v>
      </c>
    </row>
    <row r="7506" spans="1:17" x14ac:dyDescent="0.25">
      <c r="A7506" s="1">
        <v>42833</v>
      </c>
      <c r="B7506">
        <v>1199000</v>
      </c>
      <c r="C7506" t="s">
        <v>2</v>
      </c>
      <c r="D7506" t="s">
        <v>12427</v>
      </c>
      <c r="E7506" t="s">
        <v>10</v>
      </c>
      <c r="F7506">
        <v>3044</v>
      </c>
      <c r="G7506">
        <v>3</v>
      </c>
      <c r="H7506">
        <v>2</v>
      </c>
      <c r="I7506">
        <v>4</v>
      </c>
      <c r="J7506">
        <v>689</v>
      </c>
      <c r="K7506">
        <v>1950</v>
      </c>
      <c r="L7506" t="s">
        <v>7609</v>
      </c>
      <c r="M7506" t="s">
        <v>115</v>
      </c>
      <c r="N7506" t="s">
        <v>18</v>
      </c>
      <c r="O7506" s="6" t="str">
        <f>INDEX(lkp_Region,MATCH(tbl_Sales[[#This Row],[Suburb]],lkp_Suburb,0))</f>
        <v>Northern Metropolitan</v>
      </c>
      <c r="P7506" s="6">
        <f>MONTH(tbl_Sales[[#This Row],[Date]])</f>
        <v>4</v>
      </c>
      <c r="Q7506" s="6">
        <f>YEAR(tbl_Sales[[#This Row],[Date]])</f>
        <v>2017</v>
      </c>
    </row>
    <row r="7507" spans="1:17" x14ac:dyDescent="0.25">
      <c r="A7507" s="1">
        <v>42833</v>
      </c>
      <c r="B7507">
        <v>1283000</v>
      </c>
      <c r="C7507" t="s">
        <v>2</v>
      </c>
      <c r="D7507" t="s">
        <v>12429</v>
      </c>
      <c r="E7507" t="s">
        <v>10</v>
      </c>
      <c r="F7507">
        <v>3057</v>
      </c>
      <c r="G7507">
        <v>2</v>
      </c>
      <c r="H7507">
        <v>1</v>
      </c>
      <c r="I7507">
        <v>1</v>
      </c>
      <c r="J7507">
        <v>263</v>
      </c>
      <c r="K7507">
        <v>1910</v>
      </c>
      <c r="L7507" t="s">
        <v>7610</v>
      </c>
      <c r="M7507" t="s">
        <v>83</v>
      </c>
      <c r="N7507" t="s">
        <v>18</v>
      </c>
      <c r="O7507" s="6" t="str">
        <f>INDEX(lkp_Region,MATCH(tbl_Sales[[#This Row],[Suburb]],lkp_Suburb,0))</f>
        <v>Northern Metropolitan</v>
      </c>
      <c r="P7507" s="6">
        <f>MONTH(tbl_Sales[[#This Row],[Date]])</f>
        <v>4</v>
      </c>
      <c r="Q7507" s="6">
        <f>YEAR(tbl_Sales[[#This Row],[Date]])</f>
        <v>2017</v>
      </c>
    </row>
    <row r="7508" spans="1:17" x14ac:dyDescent="0.25">
      <c r="A7508" s="1">
        <v>42833</v>
      </c>
      <c r="B7508">
        <v>635000</v>
      </c>
      <c r="C7508" t="s">
        <v>2</v>
      </c>
      <c r="D7508" t="s">
        <v>12427</v>
      </c>
      <c r="E7508" t="s">
        <v>10</v>
      </c>
      <c r="F7508">
        <v>3033</v>
      </c>
      <c r="G7508">
        <v>3</v>
      </c>
      <c r="H7508">
        <v>2</v>
      </c>
      <c r="I7508">
        <v>1</v>
      </c>
      <c r="J7508">
        <v>162</v>
      </c>
      <c r="K7508">
        <v>2015</v>
      </c>
      <c r="L7508" t="s">
        <v>7611</v>
      </c>
      <c r="M7508" t="s">
        <v>119</v>
      </c>
      <c r="N7508" t="s">
        <v>49</v>
      </c>
      <c r="O7508" s="6" t="str">
        <f>INDEX(lkp_Region,MATCH(tbl_Sales[[#This Row],[Suburb]],lkp_Suburb,0))</f>
        <v>Western Metropolitan</v>
      </c>
      <c r="P7508" s="6">
        <f>MONTH(tbl_Sales[[#This Row],[Date]])</f>
        <v>4</v>
      </c>
      <c r="Q7508" s="6">
        <f>YEAR(tbl_Sales[[#This Row],[Date]])</f>
        <v>2017</v>
      </c>
    </row>
    <row r="7509" spans="1:17" x14ac:dyDescent="0.25">
      <c r="A7509" s="1">
        <v>42833</v>
      </c>
      <c r="B7509">
        <v>1330000</v>
      </c>
      <c r="C7509" t="s">
        <v>2</v>
      </c>
      <c r="D7509" t="s">
        <v>12427</v>
      </c>
      <c r="E7509" t="s">
        <v>10</v>
      </c>
      <c r="F7509">
        <v>3040</v>
      </c>
      <c r="G7509">
        <v>4</v>
      </c>
      <c r="H7509">
        <v>2</v>
      </c>
      <c r="I7509">
        <v>2</v>
      </c>
      <c r="J7509">
        <v>273</v>
      </c>
      <c r="L7509" t="s">
        <v>7612</v>
      </c>
      <c r="M7509" t="s">
        <v>190</v>
      </c>
      <c r="N7509" t="s">
        <v>49</v>
      </c>
      <c r="O7509" s="6" t="str">
        <f>INDEX(lkp_Region,MATCH(tbl_Sales[[#This Row],[Suburb]],lkp_Suburb,0))</f>
        <v>Western Metropolitan</v>
      </c>
      <c r="P7509" s="6">
        <f>MONTH(tbl_Sales[[#This Row],[Date]])</f>
        <v>4</v>
      </c>
      <c r="Q7509" s="6">
        <f>YEAR(tbl_Sales[[#This Row],[Date]])</f>
        <v>2017</v>
      </c>
    </row>
    <row r="7510" spans="1:17" x14ac:dyDescent="0.25">
      <c r="A7510" s="1">
        <v>42833</v>
      </c>
      <c r="B7510">
        <v>740000</v>
      </c>
      <c r="C7510" t="s">
        <v>13</v>
      </c>
      <c r="D7510" t="s">
        <v>12429</v>
      </c>
      <c r="E7510" t="s">
        <v>10</v>
      </c>
      <c r="F7510">
        <v>3166</v>
      </c>
      <c r="G7510">
        <v>3</v>
      </c>
      <c r="H7510">
        <v>1</v>
      </c>
      <c r="I7510">
        <v>1</v>
      </c>
      <c r="J7510">
        <v>211</v>
      </c>
      <c r="K7510">
        <v>2004</v>
      </c>
      <c r="L7510" t="s">
        <v>7614</v>
      </c>
      <c r="M7510" t="s">
        <v>7613</v>
      </c>
      <c r="N7510" t="s">
        <v>31</v>
      </c>
      <c r="O7510" s="6" t="str">
        <f>INDEX(lkp_Region,MATCH(tbl_Sales[[#This Row],[Suburb]],lkp_Suburb,0))</f>
        <v>Southern Metropolitan</v>
      </c>
      <c r="P7510" s="6">
        <f>MONTH(tbl_Sales[[#This Row],[Date]])</f>
        <v>4</v>
      </c>
      <c r="Q7510" s="6">
        <f>YEAR(tbl_Sales[[#This Row],[Date]])</f>
        <v>2017</v>
      </c>
    </row>
    <row r="7511" spans="1:17" x14ac:dyDescent="0.25">
      <c r="A7511" s="1">
        <v>42833</v>
      </c>
      <c r="B7511">
        <v>600000</v>
      </c>
      <c r="C7511" t="s">
        <v>2</v>
      </c>
      <c r="D7511" t="s">
        <v>12423</v>
      </c>
      <c r="E7511" t="s">
        <v>10</v>
      </c>
      <c r="F7511">
        <v>3023</v>
      </c>
      <c r="G7511">
        <v>3</v>
      </c>
      <c r="H7511">
        <v>1</v>
      </c>
      <c r="I7511">
        <v>3</v>
      </c>
      <c r="J7511">
        <v>406</v>
      </c>
      <c r="K7511">
        <v>2005</v>
      </c>
      <c r="L7511" t="s">
        <v>7616</v>
      </c>
      <c r="M7511" t="s">
        <v>7615</v>
      </c>
      <c r="N7511" t="s">
        <v>7542</v>
      </c>
      <c r="O7511" s="6" t="str">
        <f>INDEX(lkp_Region,MATCH(tbl_Sales[[#This Row],[Suburb]],lkp_Suburb,0))</f>
        <v>Western Metropolitan</v>
      </c>
      <c r="P7511" s="6">
        <f>MONTH(tbl_Sales[[#This Row],[Date]])</f>
        <v>4</v>
      </c>
      <c r="Q7511" s="6">
        <f>YEAR(tbl_Sales[[#This Row],[Date]])</f>
        <v>2017</v>
      </c>
    </row>
    <row r="7512" spans="1:17" x14ac:dyDescent="0.25">
      <c r="A7512" s="1">
        <v>42833</v>
      </c>
      <c r="B7512">
        <v>990000</v>
      </c>
      <c r="C7512" t="s">
        <v>2</v>
      </c>
      <c r="D7512" t="s">
        <v>12427</v>
      </c>
      <c r="E7512" t="s">
        <v>5</v>
      </c>
      <c r="F7512">
        <v>3031</v>
      </c>
      <c r="G7512">
        <v>2</v>
      </c>
      <c r="H7512">
        <v>1</v>
      </c>
      <c r="I7512">
        <v>0</v>
      </c>
      <c r="J7512">
        <v>165</v>
      </c>
      <c r="K7512">
        <v>1930</v>
      </c>
      <c r="L7512" t="s">
        <v>7617</v>
      </c>
      <c r="M7512" t="s">
        <v>264</v>
      </c>
      <c r="N7512" t="s">
        <v>88</v>
      </c>
      <c r="O7512" s="6" t="str">
        <f>INDEX(lkp_Region,MATCH(tbl_Sales[[#This Row],[Suburb]],lkp_Suburb,0))</f>
        <v>Northern Metropolitan</v>
      </c>
      <c r="P7512" s="6">
        <f>MONTH(tbl_Sales[[#This Row],[Date]])</f>
        <v>4</v>
      </c>
      <c r="Q7512" s="6">
        <f>YEAR(tbl_Sales[[#This Row],[Date]])</f>
        <v>2017</v>
      </c>
    </row>
    <row r="7513" spans="1:17" x14ac:dyDescent="0.25">
      <c r="A7513" s="1">
        <v>42833</v>
      </c>
      <c r="B7513">
        <v>360000</v>
      </c>
      <c r="C7513" t="s">
        <v>13</v>
      </c>
      <c r="D7513" t="s">
        <v>12432</v>
      </c>
      <c r="E7513" t="s">
        <v>5</v>
      </c>
      <c r="F7513">
        <v>3011</v>
      </c>
      <c r="G7513">
        <v>2</v>
      </c>
      <c r="H7513">
        <v>1</v>
      </c>
      <c r="I7513">
        <v>1</v>
      </c>
      <c r="J7513">
        <v>761</v>
      </c>
      <c r="L7513" t="s">
        <v>7618</v>
      </c>
      <c r="M7513" t="s">
        <v>22</v>
      </c>
      <c r="N7513" t="s">
        <v>21</v>
      </c>
      <c r="O7513" s="6" t="str">
        <f>INDEX(lkp_Region,MATCH(tbl_Sales[[#This Row],[Suburb]],lkp_Suburb,0))</f>
        <v>Western Metropolitan</v>
      </c>
      <c r="P7513" s="6">
        <f>MONTH(tbl_Sales[[#This Row],[Date]])</f>
        <v>4</v>
      </c>
      <c r="Q7513" s="6">
        <f>YEAR(tbl_Sales[[#This Row],[Date]])</f>
        <v>2017</v>
      </c>
    </row>
    <row r="7514" spans="1:17" x14ac:dyDescent="0.25">
      <c r="A7514" s="1">
        <v>42833</v>
      </c>
      <c r="B7514">
        <v>760000</v>
      </c>
      <c r="C7514" t="s">
        <v>51</v>
      </c>
      <c r="D7514" t="s">
        <v>12431</v>
      </c>
      <c r="E7514" t="s">
        <v>5</v>
      </c>
      <c r="F7514">
        <v>3011</v>
      </c>
      <c r="G7514">
        <v>3</v>
      </c>
      <c r="H7514">
        <v>1</v>
      </c>
      <c r="I7514">
        <v>1</v>
      </c>
      <c r="J7514">
        <v>219</v>
      </c>
      <c r="K7514">
        <v>2011</v>
      </c>
      <c r="L7514" t="s">
        <v>7619</v>
      </c>
      <c r="M7514" t="s">
        <v>22</v>
      </c>
      <c r="N7514" t="s">
        <v>21</v>
      </c>
      <c r="O7514" s="6" t="str">
        <f>INDEX(lkp_Region,MATCH(tbl_Sales[[#This Row],[Suburb]],lkp_Suburb,0))</f>
        <v>Western Metropolitan</v>
      </c>
      <c r="P7514" s="6">
        <f>MONTH(tbl_Sales[[#This Row],[Date]])</f>
        <v>4</v>
      </c>
      <c r="Q7514" s="6">
        <f>YEAR(tbl_Sales[[#This Row],[Date]])</f>
        <v>2017</v>
      </c>
    </row>
    <row r="7515" spans="1:17" x14ac:dyDescent="0.25">
      <c r="A7515" s="1">
        <v>42833</v>
      </c>
      <c r="B7515">
        <v>1070000</v>
      </c>
      <c r="C7515" t="s">
        <v>51</v>
      </c>
      <c r="D7515" t="s">
        <v>12431</v>
      </c>
      <c r="E7515" t="s">
        <v>10</v>
      </c>
      <c r="F7515">
        <v>3013</v>
      </c>
      <c r="G7515">
        <v>3</v>
      </c>
      <c r="H7515">
        <v>2</v>
      </c>
      <c r="I7515">
        <v>2</v>
      </c>
      <c r="J7515">
        <v>257</v>
      </c>
      <c r="K7515">
        <v>2012</v>
      </c>
      <c r="L7515" t="s">
        <v>7620</v>
      </c>
      <c r="M7515" t="s">
        <v>65</v>
      </c>
      <c r="N7515" t="s">
        <v>21</v>
      </c>
      <c r="O7515" s="6" t="str">
        <f>INDEX(lkp_Region,MATCH(tbl_Sales[[#This Row],[Suburb]],lkp_Suburb,0))</f>
        <v>Western Metropolitan</v>
      </c>
      <c r="P7515" s="6">
        <f>MONTH(tbl_Sales[[#This Row],[Date]])</f>
        <v>4</v>
      </c>
      <c r="Q7515" s="6">
        <f>YEAR(tbl_Sales[[#This Row],[Date]])</f>
        <v>2017</v>
      </c>
    </row>
    <row r="7516" spans="1:17" x14ac:dyDescent="0.25">
      <c r="A7516" s="1">
        <v>42833</v>
      </c>
      <c r="B7516">
        <v>1425000</v>
      </c>
      <c r="C7516" t="s">
        <v>2</v>
      </c>
      <c r="D7516" t="s">
        <v>12431</v>
      </c>
      <c r="E7516" t="s">
        <v>5</v>
      </c>
      <c r="F7516">
        <v>3013</v>
      </c>
      <c r="G7516">
        <v>3</v>
      </c>
      <c r="H7516">
        <v>3</v>
      </c>
      <c r="I7516">
        <v>2</v>
      </c>
      <c r="J7516">
        <v>305</v>
      </c>
      <c r="K7516">
        <v>2007</v>
      </c>
      <c r="L7516" t="s">
        <v>7621</v>
      </c>
      <c r="M7516" t="s">
        <v>65</v>
      </c>
      <c r="N7516" t="s">
        <v>21</v>
      </c>
      <c r="O7516" s="6" t="str">
        <f>INDEX(lkp_Region,MATCH(tbl_Sales[[#This Row],[Suburb]],lkp_Suburb,0))</f>
        <v>Western Metropolitan</v>
      </c>
      <c r="P7516" s="6">
        <f>MONTH(tbl_Sales[[#This Row],[Date]])</f>
        <v>4</v>
      </c>
      <c r="Q7516" s="6">
        <f>YEAR(tbl_Sales[[#This Row],[Date]])</f>
        <v>2017</v>
      </c>
    </row>
    <row r="7517" spans="1:17" x14ac:dyDescent="0.25">
      <c r="A7517" s="1">
        <v>42833</v>
      </c>
      <c r="B7517">
        <v>1051000</v>
      </c>
      <c r="C7517" t="s">
        <v>2</v>
      </c>
      <c r="D7517" t="s">
        <v>12429</v>
      </c>
      <c r="E7517" t="s">
        <v>5</v>
      </c>
      <c r="F7517">
        <v>3192</v>
      </c>
      <c r="G7517">
        <v>3</v>
      </c>
      <c r="H7517">
        <v>1</v>
      </c>
      <c r="I7517">
        <v>3</v>
      </c>
      <c r="J7517">
        <v>590</v>
      </c>
      <c r="L7517" t="s">
        <v>7623</v>
      </c>
      <c r="M7517" t="s">
        <v>7622</v>
      </c>
      <c r="N7517" t="s">
        <v>45</v>
      </c>
      <c r="O7517" s="6" t="str">
        <f>INDEX(lkp_Region,MATCH(tbl_Sales[[#This Row],[Suburb]],lkp_Suburb,0))</f>
        <v>Southern Metropolitan</v>
      </c>
      <c r="P7517" s="6">
        <f>MONTH(tbl_Sales[[#This Row],[Date]])</f>
        <v>4</v>
      </c>
      <c r="Q7517" s="6">
        <f>YEAR(tbl_Sales[[#This Row],[Date]])</f>
        <v>2017</v>
      </c>
    </row>
    <row r="7518" spans="1:17" x14ac:dyDescent="0.25">
      <c r="A7518" s="1">
        <v>42833</v>
      </c>
      <c r="B7518">
        <v>1485000</v>
      </c>
      <c r="C7518" t="s">
        <v>2</v>
      </c>
      <c r="D7518" t="s">
        <v>12429</v>
      </c>
      <c r="E7518" t="s">
        <v>10</v>
      </c>
      <c r="F7518">
        <v>3195</v>
      </c>
      <c r="G7518">
        <v>5</v>
      </c>
      <c r="H7518">
        <v>2</v>
      </c>
      <c r="I7518">
        <v>2</v>
      </c>
      <c r="J7518">
        <v>693</v>
      </c>
      <c r="K7518">
        <v>1940</v>
      </c>
      <c r="L7518" t="s">
        <v>7625</v>
      </c>
      <c r="M7518" t="s">
        <v>7624</v>
      </c>
      <c r="N7518" t="s">
        <v>45</v>
      </c>
      <c r="O7518" s="6" t="str">
        <f>INDEX(lkp_Region,MATCH(tbl_Sales[[#This Row],[Suburb]],lkp_Suburb,0))</f>
        <v>South-Eastern Metropolitan</v>
      </c>
      <c r="P7518" s="6">
        <f>MONTH(tbl_Sales[[#This Row],[Date]])</f>
        <v>4</v>
      </c>
      <c r="Q7518" s="6">
        <f>YEAR(tbl_Sales[[#This Row],[Date]])</f>
        <v>2017</v>
      </c>
    </row>
    <row r="7519" spans="1:17" x14ac:dyDescent="0.25">
      <c r="A7519" s="1">
        <v>42833</v>
      </c>
      <c r="B7519">
        <v>653000</v>
      </c>
      <c r="C7519" t="s">
        <v>2</v>
      </c>
      <c r="D7519" t="s">
        <v>12423</v>
      </c>
      <c r="E7519" t="s">
        <v>5</v>
      </c>
      <c r="F7519">
        <v>3043</v>
      </c>
      <c r="G7519">
        <v>3</v>
      </c>
      <c r="H7519">
        <v>1</v>
      </c>
      <c r="I7519">
        <v>2</v>
      </c>
      <c r="J7519">
        <v>618</v>
      </c>
      <c r="L7519" t="s">
        <v>7627</v>
      </c>
      <c r="M7519" t="s">
        <v>7626</v>
      </c>
      <c r="N7519" t="s">
        <v>195</v>
      </c>
      <c r="O7519" s="6" t="str">
        <f>INDEX(lkp_Region,MATCH(tbl_Sales[[#This Row],[Suburb]],lkp_Suburb,0))</f>
        <v>Western Metropolitan</v>
      </c>
      <c r="P7519" s="6">
        <f>MONTH(tbl_Sales[[#This Row],[Date]])</f>
        <v>4</v>
      </c>
      <c r="Q7519" s="6">
        <f>YEAR(tbl_Sales[[#This Row],[Date]])</f>
        <v>2017</v>
      </c>
    </row>
    <row r="7520" spans="1:17" x14ac:dyDescent="0.25">
      <c r="A7520" s="1">
        <v>42833</v>
      </c>
      <c r="B7520">
        <v>550000</v>
      </c>
      <c r="C7520" t="s">
        <v>13</v>
      </c>
      <c r="D7520" t="s">
        <v>12427</v>
      </c>
      <c r="E7520" t="s">
        <v>10</v>
      </c>
      <c r="F7520">
        <v>3185</v>
      </c>
      <c r="G7520">
        <v>2</v>
      </c>
      <c r="H7520">
        <v>1</v>
      </c>
      <c r="I7520">
        <v>1</v>
      </c>
      <c r="J7520">
        <v>1172</v>
      </c>
      <c r="K7520">
        <v>1970</v>
      </c>
      <c r="L7520" t="s">
        <v>7628</v>
      </c>
      <c r="M7520" t="s">
        <v>136</v>
      </c>
      <c r="N7520" t="s">
        <v>57</v>
      </c>
      <c r="O7520" s="6" t="str">
        <f>INDEX(lkp_Region,MATCH(tbl_Sales[[#This Row],[Suburb]],lkp_Suburb,0))</f>
        <v>Southern Metropolitan</v>
      </c>
      <c r="P7520" s="6">
        <f>MONTH(tbl_Sales[[#This Row],[Date]])</f>
        <v>4</v>
      </c>
      <c r="Q7520" s="6">
        <f>YEAR(tbl_Sales[[#This Row],[Date]])</f>
        <v>2017</v>
      </c>
    </row>
    <row r="7521" spans="1:17" x14ac:dyDescent="0.25">
      <c r="A7521" s="1">
        <v>42833</v>
      </c>
      <c r="B7521">
        <v>1220500</v>
      </c>
      <c r="C7521" t="s">
        <v>13</v>
      </c>
      <c r="D7521" t="s">
        <v>12427</v>
      </c>
      <c r="E7521" t="s">
        <v>10</v>
      </c>
      <c r="F7521">
        <v>3163</v>
      </c>
      <c r="G7521">
        <v>3</v>
      </c>
      <c r="H7521">
        <v>2</v>
      </c>
      <c r="I7521">
        <v>2</v>
      </c>
      <c r="J7521">
        <v>462</v>
      </c>
      <c r="L7521" t="s">
        <v>7629</v>
      </c>
      <c r="M7521" t="s">
        <v>225</v>
      </c>
      <c r="N7521" t="s">
        <v>57</v>
      </c>
      <c r="O7521" s="6" t="str">
        <f>INDEX(lkp_Region,MATCH(tbl_Sales[[#This Row],[Suburb]],lkp_Suburb,0))</f>
        <v>Southern Metropolitan</v>
      </c>
      <c r="P7521" s="6">
        <f>MONTH(tbl_Sales[[#This Row],[Date]])</f>
        <v>4</v>
      </c>
      <c r="Q7521" s="6">
        <f>YEAR(tbl_Sales[[#This Row],[Date]])</f>
        <v>2017</v>
      </c>
    </row>
    <row r="7522" spans="1:17" x14ac:dyDescent="0.25">
      <c r="A7522" s="1">
        <v>42833</v>
      </c>
      <c r="B7522">
        <v>1500000</v>
      </c>
      <c r="C7522" t="s">
        <v>2</v>
      </c>
      <c r="D7522" t="s">
        <v>12429</v>
      </c>
      <c r="E7522" t="s">
        <v>10</v>
      </c>
      <c r="F7522">
        <v>3204</v>
      </c>
      <c r="G7522">
        <v>3</v>
      </c>
      <c r="H7522">
        <v>1</v>
      </c>
      <c r="I7522">
        <v>2</v>
      </c>
      <c r="J7522">
        <v>657</v>
      </c>
      <c r="L7522" t="s">
        <v>7630</v>
      </c>
      <c r="M7522" t="s">
        <v>55</v>
      </c>
      <c r="N7522" t="s">
        <v>57</v>
      </c>
      <c r="O7522" s="6" t="str">
        <f>INDEX(lkp_Region,MATCH(tbl_Sales[[#This Row],[Suburb]],lkp_Suburb,0))</f>
        <v>Southern Metropolitan</v>
      </c>
      <c r="P7522" s="6">
        <f>MONTH(tbl_Sales[[#This Row],[Date]])</f>
        <v>4</v>
      </c>
      <c r="Q7522" s="6">
        <f>YEAR(tbl_Sales[[#This Row],[Date]])</f>
        <v>2017</v>
      </c>
    </row>
    <row r="7523" spans="1:17" x14ac:dyDescent="0.25">
      <c r="A7523" s="1">
        <v>42833</v>
      </c>
      <c r="B7523">
        <v>1620000</v>
      </c>
      <c r="C7523" t="s">
        <v>2</v>
      </c>
      <c r="D7523" t="s">
        <v>12428</v>
      </c>
      <c r="E7523" t="s">
        <v>10</v>
      </c>
      <c r="F7523">
        <v>3165</v>
      </c>
      <c r="G7523">
        <v>4</v>
      </c>
      <c r="H7523">
        <v>2</v>
      </c>
      <c r="I7523">
        <v>2</v>
      </c>
      <c r="J7523">
        <v>426</v>
      </c>
      <c r="K7523">
        <v>2014</v>
      </c>
      <c r="L7523" t="s">
        <v>7631</v>
      </c>
      <c r="M7523" t="s">
        <v>138</v>
      </c>
      <c r="N7523" t="s">
        <v>57</v>
      </c>
      <c r="O7523" s="6" t="str">
        <f>INDEX(lkp_Region,MATCH(tbl_Sales[[#This Row],[Suburb]],lkp_Suburb,0))</f>
        <v>Southern Metropolitan</v>
      </c>
      <c r="P7523" s="6">
        <f>MONTH(tbl_Sales[[#This Row],[Date]])</f>
        <v>4</v>
      </c>
      <c r="Q7523" s="6">
        <f>YEAR(tbl_Sales[[#This Row],[Date]])</f>
        <v>2017</v>
      </c>
    </row>
    <row r="7524" spans="1:17" x14ac:dyDescent="0.25">
      <c r="A7524" s="1">
        <v>42833</v>
      </c>
      <c r="B7524">
        <v>595000</v>
      </c>
      <c r="C7524" t="s">
        <v>2</v>
      </c>
      <c r="D7524" t="s">
        <v>12423</v>
      </c>
      <c r="E7524" t="s">
        <v>5</v>
      </c>
      <c r="F7524">
        <v>3073</v>
      </c>
      <c r="G7524">
        <v>3</v>
      </c>
      <c r="H7524">
        <v>1</v>
      </c>
      <c r="I7524">
        <v>1</v>
      </c>
      <c r="J7524">
        <v>490</v>
      </c>
      <c r="K7524">
        <v>1970</v>
      </c>
      <c r="L7524" t="s">
        <v>7632</v>
      </c>
      <c r="M7524" t="s">
        <v>93</v>
      </c>
      <c r="N7524" t="s">
        <v>62</v>
      </c>
      <c r="O7524" s="6" t="str">
        <f>INDEX(lkp_Region,MATCH(tbl_Sales[[#This Row],[Suburb]],lkp_Suburb,0))</f>
        <v>Northern Metropolitan</v>
      </c>
      <c r="P7524" s="6">
        <f>MONTH(tbl_Sales[[#This Row],[Date]])</f>
        <v>4</v>
      </c>
      <c r="Q7524" s="6">
        <f>YEAR(tbl_Sales[[#This Row],[Date]])</f>
        <v>2017</v>
      </c>
    </row>
    <row r="7525" spans="1:17" x14ac:dyDescent="0.25">
      <c r="A7525" s="1">
        <v>42833</v>
      </c>
      <c r="B7525">
        <v>2260000</v>
      </c>
      <c r="C7525" t="s">
        <v>2</v>
      </c>
      <c r="D7525" t="s">
        <v>12429</v>
      </c>
      <c r="E7525" t="s">
        <v>10</v>
      </c>
      <c r="F7525">
        <v>3102</v>
      </c>
      <c r="G7525">
        <v>3</v>
      </c>
      <c r="H7525">
        <v>2</v>
      </c>
      <c r="I7525">
        <v>4</v>
      </c>
      <c r="J7525">
        <v>753</v>
      </c>
      <c r="K7525">
        <v>1937</v>
      </c>
      <c r="L7525" t="s">
        <v>7633</v>
      </c>
      <c r="M7525" t="s">
        <v>297</v>
      </c>
      <c r="N7525" t="s">
        <v>101</v>
      </c>
      <c r="O7525" s="6" t="str">
        <f>INDEX(lkp_Region,MATCH(tbl_Sales[[#This Row],[Suburb]],lkp_Suburb,0))</f>
        <v>Southern Metropolitan</v>
      </c>
      <c r="P7525" s="6">
        <f>MONTH(tbl_Sales[[#This Row],[Date]])</f>
        <v>4</v>
      </c>
      <c r="Q7525" s="6">
        <f>YEAR(tbl_Sales[[#This Row],[Date]])</f>
        <v>2017</v>
      </c>
    </row>
    <row r="7526" spans="1:17" x14ac:dyDescent="0.25">
      <c r="A7526" s="1">
        <v>42833</v>
      </c>
      <c r="B7526">
        <v>7650000</v>
      </c>
      <c r="C7526" t="s">
        <v>2</v>
      </c>
      <c r="D7526" t="s">
        <v>12429</v>
      </c>
      <c r="E7526" t="s">
        <v>10</v>
      </c>
      <c r="F7526">
        <v>3122</v>
      </c>
      <c r="G7526">
        <v>4</v>
      </c>
      <c r="H7526">
        <v>2</v>
      </c>
      <c r="I7526">
        <v>4</v>
      </c>
      <c r="J7526">
        <v>1690</v>
      </c>
      <c r="K7526">
        <v>1863</v>
      </c>
      <c r="L7526" t="s">
        <v>7634</v>
      </c>
      <c r="M7526" t="s">
        <v>461</v>
      </c>
      <c r="N7526" t="s">
        <v>101</v>
      </c>
      <c r="O7526" s="6" t="str">
        <f>INDEX(lkp_Region,MATCH(tbl_Sales[[#This Row],[Suburb]],lkp_Suburb,0))</f>
        <v>Southern Metropolitan</v>
      </c>
      <c r="P7526" s="6">
        <f>MONTH(tbl_Sales[[#This Row],[Date]])</f>
        <v>4</v>
      </c>
      <c r="Q7526" s="6">
        <f>YEAR(tbl_Sales[[#This Row],[Date]])</f>
        <v>2017</v>
      </c>
    </row>
    <row r="7527" spans="1:17" x14ac:dyDescent="0.25">
      <c r="A7527" s="1">
        <v>42833</v>
      </c>
      <c r="B7527">
        <v>740000</v>
      </c>
      <c r="C7527" t="s">
        <v>2</v>
      </c>
      <c r="D7527" t="s">
        <v>12426</v>
      </c>
      <c r="E7527" t="s">
        <v>10</v>
      </c>
      <c r="F7527">
        <v>3088</v>
      </c>
      <c r="G7527">
        <v>3</v>
      </c>
      <c r="H7527">
        <v>1</v>
      </c>
      <c r="I7527">
        <v>3</v>
      </c>
      <c r="J7527">
        <v>580</v>
      </c>
      <c r="K7527">
        <v>1962</v>
      </c>
      <c r="L7527" t="s">
        <v>7636</v>
      </c>
      <c r="M7527" t="s">
        <v>7635</v>
      </c>
      <c r="N7527" t="s">
        <v>150</v>
      </c>
      <c r="O7527" s="6" t="str">
        <f>INDEX(lkp_Region,MATCH(tbl_Sales[[#This Row],[Suburb]],lkp_Suburb,0))</f>
        <v>Northern Metropolitan</v>
      </c>
      <c r="P7527" s="6">
        <f>MONTH(tbl_Sales[[#This Row],[Date]])</f>
        <v>4</v>
      </c>
      <c r="Q7527" s="6">
        <f>YEAR(tbl_Sales[[#This Row],[Date]])</f>
        <v>2017</v>
      </c>
    </row>
    <row r="7528" spans="1:17" x14ac:dyDescent="0.25">
      <c r="A7528" s="1">
        <v>42834</v>
      </c>
      <c r="B7528">
        <v>575000</v>
      </c>
      <c r="C7528" t="s">
        <v>2</v>
      </c>
      <c r="D7528" t="s">
        <v>12424</v>
      </c>
      <c r="E7528" t="s">
        <v>10</v>
      </c>
      <c r="F7528">
        <v>3158</v>
      </c>
      <c r="G7528">
        <v>2</v>
      </c>
      <c r="H7528">
        <v>1</v>
      </c>
      <c r="I7528">
        <v>1</v>
      </c>
      <c r="J7528">
        <v>1200</v>
      </c>
      <c r="L7528" t="s">
        <v>7638</v>
      </c>
      <c r="M7528" t="s">
        <v>7637</v>
      </c>
      <c r="N7528" t="s">
        <v>7639</v>
      </c>
      <c r="O7528" s="6" t="str">
        <f>INDEX(lkp_Region,MATCH(tbl_Sales[[#This Row],[Suburb]],lkp_Suburb,0))</f>
        <v>Eastern Victoria</v>
      </c>
      <c r="P7528" s="6">
        <f>MONTH(tbl_Sales[[#This Row],[Date]])</f>
        <v>4</v>
      </c>
      <c r="Q7528" s="6">
        <f>YEAR(tbl_Sales[[#This Row],[Date]])</f>
        <v>2017</v>
      </c>
    </row>
    <row r="7529" spans="1:17" x14ac:dyDescent="0.25">
      <c r="A7529" s="1">
        <v>42834</v>
      </c>
      <c r="B7529">
        <v>790000</v>
      </c>
      <c r="C7529" t="s">
        <v>13</v>
      </c>
      <c r="D7529" t="s">
        <v>12427</v>
      </c>
      <c r="E7529" t="s">
        <v>5</v>
      </c>
      <c r="F7529">
        <v>3121</v>
      </c>
      <c r="G7529">
        <v>3</v>
      </c>
      <c r="H7529">
        <v>1</v>
      </c>
      <c r="I7529">
        <v>1</v>
      </c>
      <c r="J7529">
        <v>0</v>
      </c>
      <c r="K7529">
        <v>1999</v>
      </c>
      <c r="L7529" t="s">
        <v>7641</v>
      </c>
      <c r="M7529" t="s">
        <v>6</v>
      </c>
      <c r="N7529" t="s">
        <v>8</v>
      </c>
      <c r="O7529" s="6" t="str">
        <f>INDEX(lkp_Region,MATCH(tbl_Sales[[#This Row],[Suburb]],lkp_Suburb,0))</f>
        <v>Northern Metropolitan</v>
      </c>
      <c r="P7529" s="6">
        <f>MONTH(tbl_Sales[[#This Row],[Date]])</f>
        <v>4</v>
      </c>
      <c r="Q7529" s="6">
        <f>YEAR(tbl_Sales[[#This Row],[Date]])</f>
        <v>2017</v>
      </c>
    </row>
    <row r="7530" spans="1:17" x14ac:dyDescent="0.25">
      <c r="A7530" s="1">
        <v>42834</v>
      </c>
      <c r="B7530">
        <v>1200000</v>
      </c>
      <c r="C7530" t="s">
        <v>2</v>
      </c>
      <c r="D7530" t="s">
        <v>12428</v>
      </c>
      <c r="E7530" t="s">
        <v>5</v>
      </c>
      <c r="F7530">
        <v>3065</v>
      </c>
      <c r="G7530">
        <v>2</v>
      </c>
      <c r="H7530">
        <v>1</v>
      </c>
      <c r="I7530">
        <v>0</v>
      </c>
      <c r="J7530">
        <v>63</v>
      </c>
      <c r="K7530">
        <v>1900</v>
      </c>
      <c r="L7530" t="s">
        <v>7642</v>
      </c>
      <c r="M7530" t="s">
        <v>427</v>
      </c>
      <c r="N7530" t="s">
        <v>8</v>
      </c>
      <c r="O7530" s="6" t="str">
        <f>INDEX(lkp_Region,MATCH(tbl_Sales[[#This Row],[Suburb]],lkp_Suburb,0))</f>
        <v>Northern Metropolitan</v>
      </c>
      <c r="P7530" s="6">
        <f>MONTH(tbl_Sales[[#This Row],[Date]])</f>
        <v>4</v>
      </c>
      <c r="Q7530" s="6">
        <f>YEAR(tbl_Sales[[#This Row],[Date]])</f>
        <v>2017</v>
      </c>
    </row>
    <row r="7531" spans="1:17" x14ac:dyDescent="0.25">
      <c r="A7531" s="1">
        <v>42834</v>
      </c>
      <c r="B7531">
        <v>1253000</v>
      </c>
      <c r="C7531" t="s">
        <v>2</v>
      </c>
      <c r="D7531" t="s">
        <v>12427</v>
      </c>
      <c r="E7531" t="s">
        <v>10</v>
      </c>
      <c r="F7531">
        <v>3121</v>
      </c>
      <c r="G7531">
        <v>2</v>
      </c>
      <c r="H7531">
        <v>1</v>
      </c>
      <c r="I7531">
        <v>2</v>
      </c>
      <c r="J7531">
        <v>155</v>
      </c>
      <c r="K7531">
        <v>1900</v>
      </c>
      <c r="L7531" t="s">
        <v>7643</v>
      </c>
      <c r="M7531" t="s">
        <v>470</v>
      </c>
      <c r="N7531" t="s">
        <v>8</v>
      </c>
      <c r="O7531" s="6" t="str">
        <f>INDEX(lkp_Region,MATCH(tbl_Sales[[#This Row],[Suburb]],lkp_Suburb,0))</f>
        <v>Northern Metropolitan</v>
      </c>
      <c r="P7531" s="6">
        <f>MONTH(tbl_Sales[[#This Row],[Date]])</f>
        <v>4</v>
      </c>
      <c r="Q7531" s="6">
        <f>YEAR(tbl_Sales[[#This Row],[Date]])</f>
        <v>2017</v>
      </c>
    </row>
    <row r="7532" spans="1:17" x14ac:dyDescent="0.25">
      <c r="A7532" s="1">
        <v>42834</v>
      </c>
      <c r="B7532">
        <v>902000</v>
      </c>
      <c r="C7532" t="s">
        <v>13</v>
      </c>
      <c r="D7532" t="s">
        <v>12432</v>
      </c>
      <c r="E7532" t="s">
        <v>10</v>
      </c>
      <c r="F7532">
        <v>3182</v>
      </c>
      <c r="G7532">
        <v>2</v>
      </c>
      <c r="H7532">
        <v>1</v>
      </c>
      <c r="I7532">
        <v>1</v>
      </c>
      <c r="J7532">
        <v>18</v>
      </c>
      <c r="L7532" t="s">
        <v>7644</v>
      </c>
      <c r="M7532" t="s">
        <v>156</v>
      </c>
      <c r="N7532" t="s">
        <v>26</v>
      </c>
      <c r="O7532" s="6" t="str">
        <f>INDEX(lkp_Region,MATCH(tbl_Sales[[#This Row],[Suburb]],lkp_Suburb,0))</f>
        <v>Southern Metropolitan</v>
      </c>
      <c r="P7532" s="6">
        <f>MONTH(tbl_Sales[[#This Row],[Date]])</f>
        <v>4</v>
      </c>
      <c r="Q7532" s="6">
        <f>YEAR(tbl_Sales[[#This Row],[Date]])</f>
        <v>2017</v>
      </c>
    </row>
    <row r="7533" spans="1:17" x14ac:dyDescent="0.25">
      <c r="A7533" s="1">
        <v>42834</v>
      </c>
      <c r="B7533">
        <v>4100000</v>
      </c>
      <c r="C7533" t="s">
        <v>2</v>
      </c>
      <c r="D7533" t="s">
        <v>12430</v>
      </c>
      <c r="E7533" t="s">
        <v>10</v>
      </c>
      <c r="F7533">
        <v>3205</v>
      </c>
      <c r="G7533">
        <v>4</v>
      </c>
      <c r="H7533">
        <v>2</v>
      </c>
      <c r="I7533">
        <v>1</v>
      </c>
      <c r="J7533">
        <v>403</v>
      </c>
      <c r="L7533" t="s">
        <v>7645</v>
      </c>
      <c r="M7533" t="s">
        <v>185</v>
      </c>
      <c r="N7533" t="s">
        <v>26</v>
      </c>
      <c r="O7533" s="6" t="str">
        <f>INDEX(lkp_Region,MATCH(tbl_Sales[[#This Row],[Suburb]],lkp_Suburb,0))</f>
        <v>Southern Metropolitan</v>
      </c>
      <c r="P7533" s="6">
        <f>MONTH(tbl_Sales[[#This Row],[Date]])</f>
        <v>4</v>
      </c>
      <c r="Q7533" s="6">
        <f>YEAR(tbl_Sales[[#This Row],[Date]])</f>
        <v>2017</v>
      </c>
    </row>
    <row r="7534" spans="1:17" x14ac:dyDescent="0.25">
      <c r="A7534" s="1">
        <v>42834</v>
      </c>
      <c r="B7534">
        <v>385000</v>
      </c>
      <c r="C7534" t="s">
        <v>13</v>
      </c>
      <c r="D7534" t="s">
        <v>12429</v>
      </c>
      <c r="E7534" t="s">
        <v>5</v>
      </c>
      <c r="F7534">
        <v>3057</v>
      </c>
      <c r="G7534">
        <v>1</v>
      </c>
      <c r="H7534">
        <v>1</v>
      </c>
      <c r="I7534">
        <v>1</v>
      </c>
      <c r="J7534">
        <v>0</v>
      </c>
      <c r="L7534" t="s">
        <v>7646</v>
      </c>
      <c r="M7534" t="s">
        <v>83</v>
      </c>
      <c r="N7534" t="s">
        <v>18</v>
      </c>
      <c r="O7534" s="6" t="str">
        <f>INDEX(lkp_Region,MATCH(tbl_Sales[[#This Row],[Suburb]],lkp_Suburb,0))</f>
        <v>Northern Metropolitan</v>
      </c>
      <c r="P7534" s="6">
        <f>MONTH(tbl_Sales[[#This Row],[Date]])</f>
        <v>4</v>
      </c>
      <c r="Q7534" s="6">
        <f>YEAR(tbl_Sales[[#This Row],[Date]])</f>
        <v>2017</v>
      </c>
    </row>
    <row r="7535" spans="1:17" x14ac:dyDescent="0.25">
      <c r="A7535" s="1">
        <v>42834</v>
      </c>
      <c r="B7535">
        <v>621000</v>
      </c>
      <c r="C7535" t="s">
        <v>2</v>
      </c>
      <c r="D7535" t="s">
        <v>12425</v>
      </c>
      <c r="E7535" t="s">
        <v>5</v>
      </c>
      <c r="F7535">
        <v>3046</v>
      </c>
      <c r="G7535">
        <v>3</v>
      </c>
      <c r="H7535">
        <v>1</v>
      </c>
      <c r="I7535">
        <v>1</v>
      </c>
      <c r="J7535">
        <v>694</v>
      </c>
      <c r="L7535" t="s">
        <v>7647</v>
      </c>
      <c r="M7535" t="s">
        <v>78</v>
      </c>
      <c r="N7535" t="s">
        <v>18</v>
      </c>
      <c r="O7535" s="6" t="str">
        <f>INDEX(lkp_Region,MATCH(tbl_Sales[[#This Row],[Suburb]],lkp_Suburb,0))</f>
        <v>Northern Metropolitan</v>
      </c>
      <c r="P7535" s="6">
        <f>MONTH(tbl_Sales[[#This Row],[Date]])</f>
        <v>4</v>
      </c>
      <c r="Q7535" s="6">
        <f>YEAR(tbl_Sales[[#This Row],[Date]])</f>
        <v>2017</v>
      </c>
    </row>
    <row r="7536" spans="1:17" x14ac:dyDescent="0.25">
      <c r="A7536" s="1">
        <v>42834</v>
      </c>
      <c r="B7536">
        <v>680000</v>
      </c>
      <c r="C7536" t="s">
        <v>2</v>
      </c>
      <c r="D7536" t="s">
        <v>12427</v>
      </c>
      <c r="E7536" t="s">
        <v>10</v>
      </c>
      <c r="F7536">
        <v>3043</v>
      </c>
      <c r="G7536">
        <v>3</v>
      </c>
      <c r="H7536">
        <v>2</v>
      </c>
      <c r="I7536">
        <v>1</v>
      </c>
      <c r="J7536">
        <v>277</v>
      </c>
      <c r="K7536">
        <v>2010</v>
      </c>
      <c r="L7536" t="s">
        <v>7648</v>
      </c>
      <c r="M7536" t="s">
        <v>556</v>
      </c>
      <c r="N7536" t="s">
        <v>18</v>
      </c>
      <c r="O7536" s="6" t="str">
        <f>INDEX(lkp_Region,MATCH(tbl_Sales[[#This Row],[Suburb]],lkp_Suburb,0))</f>
        <v>Western Metropolitan</v>
      </c>
      <c r="P7536" s="6">
        <f>MONTH(tbl_Sales[[#This Row],[Date]])</f>
        <v>4</v>
      </c>
      <c r="Q7536" s="6">
        <f>YEAR(tbl_Sales[[#This Row],[Date]])</f>
        <v>2017</v>
      </c>
    </row>
    <row r="7537" spans="1:17" x14ac:dyDescent="0.25">
      <c r="A7537" s="1">
        <v>42834</v>
      </c>
      <c r="B7537">
        <v>712000</v>
      </c>
      <c r="C7537" t="s">
        <v>2</v>
      </c>
      <c r="D7537" t="s">
        <v>12427</v>
      </c>
      <c r="E7537" t="s">
        <v>10</v>
      </c>
      <c r="F7537">
        <v>3060</v>
      </c>
      <c r="G7537">
        <v>3</v>
      </c>
      <c r="H7537">
        <v>1</v>
      </c>
      <c r="I7537">
        <v>2</v>
      </c>
      <c r="J7537">
        <v>603</v>
      </c>
      <c r="K7537">
        <v>1960</v>
      </c>
      <c r="L7537" t="s">
        <v>7649</v>
      </c>
      <c r="M7537" t="s">
        <v>16</v>
      </c>
      <c r="N7537" t="s">
        <v>18</v>
      </c>
      <c r="O7537" s="6" t="str">
        <f>INDEX(lkp_Region,MATCH(tbl_Sales[[#This Row],[Suburb]],lkp_Suburb,0))</f>
        <v>Northern Metropolitan</v>
      </c>
      <c r="P7537" s="6">
        <f>MONTH(tbl_Sales[[#This Row],[Date]])</f>
        <v>4</v>
      </c>
      <c r="Q7537" s="6">
        <f>YEAR(tbl_Sales[[#This Row],[Date]])</f>
        <v>2017</v>
      </c>
    </row>
    <row r="7538" spans="1:17" x14ac:dyDescent="0.25">
      <c r="A7538" s="1">
        <v>42834</v>
      </c>
      <c r="B7538">
        <v>820000</v>
      </c>
      <c r="C7538" t="s">
        <v>2</v>
      </c>
      <c r="D7538" t="s">
        <v>12427</v>
      </c>
      <c r="E7538" t="s">
        <v>10</v>
      </c>
      <c r="F7538">
        <v>3046</v>
      </c>
      <c r="G7538">
        <v>3</v>
      </c>
      <c r="H7538">
        <v>1</v>
      </c>
      <c r="I7538">
        <v>1</v>
      </c>
      <c r="J7538">
        <v>697</v>
      </c>
      <c r="K7538">
        <v>1960</v>
      </c>
      <c r="L7538" t="s">
        <v>7650</v>
      </c>
      <c r="M7538" t="s">
        <v>78</v>
      </c>
      <c r="N7538" t="s">
        <v>18</v>
      </c>
      <c r="O7538" s="6" t="str">
        <f>INDEX(lkp_Region,MATCH(tbl_Sales[[#This Row],[Suburb]],lkp_Suburb,0))</f>
        <v>Northern Metropolitan</v>
      </c>
      <c r="P7538" s="6">
        <f>MONTH(tbl_Sales[[#This Row],[Date]])</f>
        <v>4</v>
      </c>
      <c r="Q7538" s="6">
        <f>YEAR(tbl_Sales[[#This Row],[Date]])</f>
        <v>2017</v>
      </c>
    </row>
    <row r="7539" spans="1:17" x14ac:dyDescent="0.25">
      <c r="A7539" s="1">
        <v>42834</v>
      </c>
      <c r="B7539">
        <v>1026000</v>
      </c>
      <c r="C7539" t="s">
        <v>2</v>
      </c>
      <c r="D7539" t="s">
        <v>12428</v>
      </c>
      <c r="E7539" t="s">
        <v>10</v>
      </c>
      <c r="F7539">
        <v>3042</v>
      </c>
      <c r="G7539">
        <v>4</v>
      </c>
      <c r="H7539">
        <v>3</v>
      </c>
      <c r="I7539">
        <v>2</v>
      </c>
      <c r="J7539">
        <v>534</v>
      </c>
      <c r="L7539" t="s">
        <v>7651</v>
      </c>
      <c r="M7539" t="s">
        <v>330</v>
      </c>
      <c r="N7539" t="s">
        <v>49</v>
      </c>
      <c r="O7539" s="6" t="str">
        <f>INDEX(lkp_Region,MATCH(tbl_Sales[[#This Row],[Suburb]],lkp_Suburb,0))</f>
        <v>Western Metropolitan</v>
      </c>
      <c r="P7539" s="6">
        <f>MONTH(tbl_Sales[[#This Row],[Date]])</f>
        <v>4</v>
      </c>
      <c r="Q7539" s="6">
        <f>YEAR(tbl_Sales[[#This Row],[Date]])</f>
        <v>2017</v>
      </c>
    </row>
    <row r="7540" spans="1:17" x14ac:dyDescent="0.25">
      <c r="A7540" s="1">
        <v>42834</v>
      </c>
      <c r="B7540">
        <v>1162500</v>
      </c>
      <c r="C7540" t="s">
        <v>51</v>
      </c>
      <c r="D7540" t="s">
        <v>12427</v>
      </c>
      <c r="E7540" t="s">
        <v>10</v>
      </c>
      <c r="F7540">
        <v>3040</v>
      </c>
      <c r="G7540">
        <v>4</v>
      </c>
      <c r="H7540">
        <v>2</v>
      </c>
      <c r="I7540">
        <v>1</v>
      </c>
      <c r="J7540">
        <v>230</v>
      </c>
      <c r="L7540" t="s">
        <v>7652</v>
      </c>
      <c r="M7540" t="s">
        <v>47</v>
      </c>
      <c r="N7540" t="s">
        <v>49</v>
      </c>
      <c r="O7540" s="6" t="str">
        <f>INDEX(lkp_Region,MATCH(tbl_Sales[[#This Row],[Suburb]],lkp_Suburb,0))</f>
        <v>Western Metropolitan</v>
      </c>
      <c r="P7540" s="6">
        <f>MONTH(tbl_Sales[[#This Row],[Date]])</f>
        <v>4</v>
      </c>
      <c r="Q7540" s="6">
        <f>YEAR(tbl_Sales[[#This Row],[Date]])</f>
        <v>2017</v>
      </c>
    </row>
    <row r="7541" spans="1:17" x14ac:dyDescent="0.25">
      <c r="A7541" s="1">
        <v>42834</v>
      </c>
      <c r="B7541">
        <v>1290000</v>
      </c>
      <c r="C7541" t="s">
        <v>2</v>
      </c>
      <c r="D7541" t="s">
        <v>12428</v>
      </c>
      <c r="E7541" t="s">
        <v>10</v>
      </c>
      <c r="F7541">
        <v>3031</v>
      </c>
      <c r="G7541">
        <v>4</v>
      </c>
      <c r="H7541">
        <v>2</v>
      </c>
      <c r="I7541">
        <v>0</v>
      </c>
      <c r="J7541">
        <v>202</v>
      </c>
      <c r="L7541" t="s">
        <v>7653</v>
      </c>
      <c r="M7541" t="s">
        <v>288</v>
      </c>
      <c r="N7541" t="s">
        <v>49</v>
      </c>
      <c r="O7541" s="6" t="str">
        <f>INDEX(lkp_Region,MATCH(tbl_Sales[[#This Row],[Suburb]],lkp_Suburb,0))</f>
        <v>Northern Metropolitan</v>
      </c>
      <c r="P7541" s="6">
        <f>MONTH(tbl_Sales[[#This Row],[Date]])</f>
        <v>4</v>
      </c>
      <c r="Q7541" s="6">
        <f>YEAR(tbl_Sales[[#This Row],[Date]])</f>
        <v>2017</v>
      </c>
    </row>
    <row r="7542" spans="1:17" x14ac:dyDescent="0.25">
      <c r="A7542" s="1">
        <v>42834</v>
      </c>
      <c r="B7542">
        <v>720000</v>
      </c>
      <c r="C7542" t="s">
        <v>2</v>
      </c>
      <c r="D7542" t="s">
        <v>12432</v>
      </c>
      <c r="E7542" t="s">
        <v>5</v>
      </c>
      <c r="F7542">
        <v>3136</v>
      </c>
      <c r="G7542">
        <v>3</v>
      </c>
      <c r="H7542">
        <v>2</v>
      </c>
      <c r="I7542">
        <v>2</v>
      </c>
      <c r="J7542">
        <v>815</v>
      </c>
      <c r="L7542" t="s">
        <v>7655</v>
      </c>
      <c r="M7542" t="s">
        <v>7654</v>
      </c>
      <c r="N7542" t="s">
        <v>7588</v>
      </c>
      <c r="O7542" s="6" t="str">
        <f>INDEX(lkp_Region,MATCH(tbl_Sales[[#This Row],[Suburb]],lkp_Suburb,0))</f>
        <v>Eastern Metropolitan</v>
      </c>
      <c r="P7542" s="6">
        <f>MONTH(tbl_Sales[[#This Row],[Date]])</f>
        <v>4</v>
      </c>
      <c r="Q7542" s="6">
        <f>YEAR(tbl_Sales[[#This Row],[Date]])</f>
        <v>2017</v>
      </c>
    </row>
    <row r="7543" spans="1:17" x14ac:dyDescent="0.25">
      <c r="A7543" s="1">
        <v>42834</v>
      </c>
      <c r="B7543">
        <v>935000</v>
      </c>
      <c r="C7543" t="s">
        <v>2</v>
      </c>
      <c r="D7543" t="s">
        <v>12431</v>
      </c>
      <c r="E7543" t="s">
        <v>10</v>
      </c>
      <c r="F7543">
        <v>3012</v>
      </c>
      <c r="G7543">
        <v>3</v>
      </c>
      <c r="H7543">
        <v>1</v>
      </c>
      <c r="I7543">
        <v>2</v>
      </c>
      <c r="J7543">
        <v>325</v>
      </c>
      <c r="K7543">
        <v>1925</v>
      </c>
      <c r="L7543" t="s">
        <v>7656</v>
      </c>
      <c r="M7543" t="s">
        <v>53</v>
      </c>
      <c r="N7543" t="s">
        <v>21</v>
      </c>
      <c r="O7543" s="6" t="str">
        <f>INDEX(lkp_Region,MATCH(tbl_Sales[[#This Row],[Suburb]],lkp_Suburb,0))</f>
        <v>Western Metropolitan</v>
      </c>
      <c r="P7543" s="6">
        <f>MONTH(tbl_Sales[[#This Row],[Date]])</f>
        <v>4</v>
      </c>
      <c r="Q7543" s="6">
        <f>YEAR(tbl_Sales[[#This Row],[Date]])</f>
        <v>2017</v>
      </c>
    </row>
    <row r="7544" spans="1:17" x14ac:dyDescent="0.25">
      <c r="A7544" s="1">
        <v>42834</v>
      </c>
      <c r="B7544">
        <v>1620000</v>
      </c>
      <c r="C7544" t="s">
        <v>2</v>
      </c>
      <c r="D7544" t="s">
        <v>12427</v>
      </c>
      <c r="E7544" t="s">
        <v>10</v>
      </c>
      <c r="F7544">
        <v>3032</v>
      </c>
      <c r="G7544">
        <v>5</v>
      </c>
      <c r="H7544">
        <v>3</v>
      </c>
      <c r="I7544">
        <v>2</v>
      </c>
      <c r="J7544">
        <v>601</v>
      </c>
      <c r="K7544">
        <v>2001</v>
      </c>
      <c r="L7544" t="s">
        <v>7657</v>
      </c>
      <c r="M7544" t="s">
        <v>21</v>
      </c>
      <c r="N7544" t="s">
        <v>21</v>
      </c>
      <c r="O7544" s="6" t="str">
        <f>INDEX(lkp_Region,MATCH(tbl_Sales[[#This Row],[Suburb]],lkp_Suburb,0))</f>
        <v>Western Metropolitan</v>
      </c>
      <c r="P7544" s="6">
        <f>MONTH(tbl_Sales[[#This Row],[Date]])</f>
        <v>4</v>
      </c>
      <c r="Q7544" s="6">
        <f>YEAR(tbl_Sales[[#This Row],[Date]])</f>
        <v>2017</v>
      </c>
    </row>
    <row r="7545" spans="1:17" x14ac:dyDescent="0.25">
      <c r="A7545" s="1">
        <v>42834</v>
      </c>
      <c r="B7545">
        <v>755000</v>
      </c>
      <c r="C7545" t="s">
        <v>2</v>
      </c>
      <c r="D7545" t="s">
        <v>12425</v>
      </c>
      <c r="E7545" t="s">
        <v>10</v>
      </c>
      <c r="F7545">
        <v>3043</v>
      </c>
      <c r="G7545">
        <v>3</v>
      </c>
      <c r="H7545">
        <v>1</v>
      </c>
      <c r="I7545">
        <v>1</v>
      </c>
      <c r="J7545">
        <v>935</v>
      </c>
      <c r="K7545">
        <v>1975</v>
      </c>
      <c r="L7545" t="s">
        <v>7658</v>
      </c>
      <c r="M7545" t="s">
        <v>7626</v>
      </c>
      <c r="N7545" t="s">
        <v>195</v>
      </c>
      <c r="O7545" s="6" t="str">
        <f>INDEX(lkp_Region,MATCH(tbl_Sales[[#This Row],[Suburb]],lkp_Suburb,0))</f>
        <v>Western Metropolitan</v>
      </c>
      <c r="P7545" s="6">
        <f>MONTH(tbl_Sales[[#This Row],[Date]])</f>
        <v>4</v>
      </c>
      <c r="Q7545" s="6">
        <f>YEAR(tbl_Sales[[#This Row],[Date]])</f>
        <v>2017</v>
      </c>
    </row>
    <row r="7546" spans="1:17" x14ac:dyDescent="0.25">
      <c r="A7546" s="1">
        <v>42834</v>
      </c>
      <c r="B7546">
        <v>828000</v>
      </c>
      <c r="C7546" t="s">
        <v>2</v>
      </c>
      <c r="D7546" t="s">
        <v>12431</v>
      </c>
      <c r="E7546" t="s">
        <v>5</v>
      </c>
      <c r="F7546">
        <v>3015</v>
      </c>
      <c r="G7546">
        <v>3</v>
      </c>
      <c r="H7546">
        <v>1</v>
      </c>
      <c r="I7546">
        <v>2</v>
      </c>
      <c r="J7546">
        <v>459</v>
      </c>
      <c r="L7546" t="s">
        <v>7659</v>
      </c>
      <c r="M7546" t="s">
        <v>133</v>
      </c>
      <c r="N7546" t="s">
        <v>69</v>
      </c>
      <c r="O7546" s="6" t="str">
        <f>INDEX(lkp_Region,MATCH(tbl_Sales[[#This Row],[Suburb]],lkp_Suburb,0))</f>
        <v>Western Metropolitan</v>
      </c>
      <c r="P7546" s="6">
        <f>MONTH(tbl_Sales[[#This Row],[Date]])</f>
        <v>4</v>
      </c>
      <c r="Q7546" s="6">
        <f>YEAR(tbl_Sales[[#This Row],[Date]])</f>
        <v>2017</v>
      </c>
    </row>
    <row r="7547" spans="1:17" x14ac:dyDescent="0.25">
      <c r="A7547" s="1">
        <v>42834</v>
      </c>
      <c r="B7547">
        <v>1900000</v>
      </c>
      <c r="C7547" t="s">
        <v>2</v>
      </c>
      <c r="D7547" t="s">
        <v>12428</v>
      </c>
      <c r="E7547" t="s">
        <v>10</v>
      </c>
      <c r="F7547">
        <v>3016</v>
      </c>
      <c r="G7547">
        <v>4</v>
      </c>
      <c r="H7547">
        <v>2</v>
      </c>
      <c r="I7547">
        <v>1</v>
      </c>
      <c r="J7547">
        <v>448</v>
      </c>
      <c r="K7547">
        <v>1998</v>
      </c>
      <c r="L7547" t="s">
        <v>7660</v>
      </c>
      <c r="M7547" t="s">
        <v>196</v>
      </c>
      <c r="N7547" t="s">
        <v>69</v>
      </c>
      <c r="O7547" s="6" t="str">
        <f>INDEX(lkp_Region,MATCH(tbl_Sales[[#This Row],[Suburb]],lkp_Suburb,0))</f>
        <v>Western Metropolitan</v>
      </c>
      <c r="P7547" s="6">
        <f>MONTH(tbl_Sales[[#This Row],[Date]])</f>
        <v>4</v>
      </c>
      <c r="Q7547" s="6">
        <f>YEAR(tbl_Sales[[#This Row],[Date]])</f>
        <v>2017</v>
      </c>
    </row>
    <row r="7548" spans="1:17" x14ac:dyDescent="0.25">
      <c r="A7548" s="1">
        <v>42834</v>
      </c>
      <c r="B7548">
        <v>330000</v>
      </c>
      <c r="C7548" t="s">
        <v>13</v>
      </c>
      <c r="D7548" t="s">
        <v>12427</v>
      </c>
      <c r="E7548" t="s">
        <v>10</v>
      </c>
      <c r="F7548">
        <v>3163</v>
      </c>
      <c r="G7548">
        <v>1</v>
      </c>
      <c r="H7548">
        <v>1</v>
      </c>
      <c r="I7548">
        <v>1</v>
      </c>
      <c r="J7548">
        <v>0</v>
      </c>
      <c r="K7548">
        <v>1960</v>
      </c>
      <c r="L7548" t="s">
        <v>7661</v>
      </c>
      <c r="M7548" t="s">
        <v>201</v>
      </c>
      <c r="N7548" t="s">
        <v>57</v>
      </c>
      <c r="O7548" s="6" t="str">
        <f>INDEX(lkp_Region,MATCH(tbl_Sales[[#This Row],[Suburb]],lkp_Suburb,0))</f>
        <v>Southern Metropolitan</v>
      </c>
      <c r="P7548" s="6">
        <f>MONTH(tbl_Sales[[#This Row],[Date]])</f>
        <v>4</v>
      </c>
      <c r="Q7548" s="6">
        <f>YEAR(tbl_Sales[[#This Row],[Date]])</f>
        <v>2017</v>
      </c>
    </row>
    <row r="7549" spans="1:17" x14ac:dyDescent="0.25">
      <c r="A7549" s="1">
        <v>42834</v>
      </c>
      <c r="B7549">
        <v>960000</v>
      </c>
      <c r="C7549" t="s">
        <v>13</v>
      </c>
      <c r="D7549" t="s">
        <v>12429</v>
      </c>
      <c r="E7549" t="s">
        <v>10</v>
      </c>
      <c r="F7549">
        <v>3204</v>
      </c>
      <c r="G7549">
        <v>3</v>
      </c>
      <c r="H7549">
        <v>2</v>
      </c>
      <c r="I7549">
        <v>3</v>
      </c>
      <c r="J7549">
        <v>220</v>
      </c>
      <c r="L7549" t="s">
        <v>7663</v>
      </c>
      <c r="M7549" t="s">
        <v>7662</v>
      </c>
      <c r="N7549" t="s">
        <v>57</v>
      </c>
      <c r="O7549" s="6" t="str">
        <f>INDEX(lkp_Region,MATCH(tbl_Sales[[#This Row],[Suburb]],lkp_Suburb,0))</f>
        <v>Southern Metropolitan</v>
      </c>
      <c r="P7549" s="6">
        <f>MONTH(tbl_Sales[[#This Row],[Date]])</f>
        <v>4</v>
      </c>
      <c r="Q7549" s="6">
        <f>YEAR(tbl_Sales[[#This Row],[Date]])</f>
        <v>2017</v>
      </c>
    </row>
    <row r="7550" spans="1:17" x14ac:dyDescent="0.25">
      <c r="A7550" s="1">
        <v>42834</v>
      </c>
      <c r="B7550">
        <v>725000</v>
      </c>
      <c r="C7550" t="s">
        <v>2</v>
      </c>
      <c r="D7550" t="s">
        <v>12423</v>
      </c>
      <c r="E7550" t="s">
        <v>10</v>
      </c>
      <c r="F7550">
        <v>3073</v>
      </c>
      <c r="G7550">
        <v>3</v>
      </c>
      <c r="H7550">
        <v>1</v>
      </c>
      <c r="I7550">
        <v>1</v>
      </c>
      <c r="J7550">
        <v>547</v>
      </c>
      <c r="L7550" t="s">
        <v>7664</v>
      </c>
      <c r="M7550" t="s">
        <v>93</v>
      </c>
      <c r="N7550" t="s">
        <v>62</v>
      </c>
      <c r="O7550" s="6" t="str">
        <f>INDEX(lkp_Region,MATCH(tbl_Sales[[#This Row],[Suburb]],lkp_Suburb,0))</f>
        <v>Northern Metropolitan</v>
      </c>
      <c r="P7550" s="6">
        <f>MONTH(tbl_Sales[[#This Row],[Date]])</f>
        <v>4</v>
      </c>
      <c r="Q7550" s="6">
        <f>YEAR(tbl_Sales[[#This Row],[Date]])</f>
        <v>2017</v>
      </c>
    </row>
    <row r="7551" spans="1:17" x14ac:dyDescent="0.25">
      <c r="A7551" s="1">
        <v>42834</v>
      </c>
      <c r="B7551">
        <v>1020000</v>
      </c>
      <c r="C7551" t="s">
        <v>2</v>
      </c>
      <c r="D7551" t="s">
        <v>12427</v>
      </c>
      <c r="E7551" t="s">
        <v>5</v>
      </c>
      <c r="F7551">
        <v>3072</v>
      </c>
      <c r="G7551">
        <v>3</v>
      </c>
      <c r="H7551">
        <v>3</v>
      </c>
      <c r="I7551">
        <v>2</v>
      </c>
      <c r="J7551">
        <v>158</v>
      </c>
      <c r="K7551">
        <v>2008</v>
      </c>
      <c r="L7551" t="s">
        <v>7665</v>
      </c>
      <c r="M7551" t="s">
        <v>97</v>
      </c>
      <c r="N7551" t="s">
        <v>62</v>
      </c>
      <c r="O7551" s="6" t="str">
        <f>INDEX(lkp_Region,MATCH(tbl_Sales[[#This Row],[Suburb]],lkp_Suburb,0))</f>
        <v>Northern Metropolitan</v>
      </c>
      <c r="P7551" s="6">
        <f>MONTH(tbl_Sales[[#This Row],[Date]])</f>
        <v>4</v>
      </c>
      <c r="Q7551" s="6">
        <f>YEAR(tbl_Sales[[#This Row],[Date]])</f>
        <v>2017</v>
      </c>
    </row>
    <row r="7552" spans="1:17" x14ac:dyDescent="0.25">
      <c r="A7552" s="1">
        <v>42834</v>
      </c>
      <c r="B7552">
        <v>1240000</v>
      </c>
      <c r="C7552" t="s">
        <v>2</v>
      </c>
      <c r="D7552" t="s">
        <v>12426</v>
      </c>
      <c r="E7552" t="s">
        <v>10</v>
      </c>
      <c r="F7552">
        <v>3071</v>
      </c>
      <c r="G7552">
        <v>3</v>
      </c>
      <c r="H7552">
        <v>1</v>
      </c>
      <c r="I7552">
        <v>1</v>
      </c>
      <c r="J7552">
        <v>435</v>
      </c>
      <c r="L7552" t="s">
        <v>7666</v>
      </c>
      <c r="M7552" t="s">
        <v>60</v>
      </c>
      <c r="N7552" t="s">
        <v>62</v>
      </c>
      <c r="O7552" s="6" t="str">
        <f>INDEX(lkp_Region,MATCH(tbl_Sales[[#This Row],[Suburb]],lkp_Suburb,0))</f>
        <v>Northern Metropolitan</v>
      </c>
      <c r="P7552" s="6">
        <f>MONTH(tbl_Sales[[#This Row],[Date]])</f>
        <v>4</v>
      </c>
      <c r="Q7552" s="6">
        <f>YEAR(tbl_Sales[[#This Row],[Date]])</f>
        <v>2017</v>
      </c>
    </row>
    <row r="7553" spans="1:17" x14ac:dyDescent="0.25">
      <c r="A7553" s="1">
        <v>42834</v>
      </c>
      <c r="B7553">
        <v>865000</v>
      </c>
      <c r="C7553" t="s">
        <v>2</v>
      </c>
      <c r="D7553" t="s">
        <v>12432</v>
      </c>
      <c r="E7553" t="s">
        <v>10</v>
      </c>
      <c r="F7553">
        <v>3020</v>
      </c>
      <c r="G7553">
        <v>3</v>
      </c>
      <c r="H7553">
        <v>1</v>
      </c>
      <c r="I7553">
        <v>2</v>
      </c>
      <c r="J7553">
        <v>550</v>
      </c>
      <c r="L7553" t="s">
        <v>7667</v>
      </c>
      <c r="M7553" t="s">
        <v>443</v>
      </c>
      <c r="N7553" t="s">
        <v>3</v>
      </c>
      <c r="O7553" s="6" t="str">
        <f>INDEX(lkp_Region,MATCH(tbl_Sales[[#This Row],[Suburb]],lkp_Suburb,0))</f>
        <v>Western Metropolitan</v>
      </c>
      <c r="P7553" s="6">
        <f>MONTH(tbl_Sales[[#This Row],[Date]])</f>
        <v>4</v>
      </c>
      <c r="Q7553" s="6">
        <f>YEAR(tbl_Sales[[#This Row],[Date]])</f>
        <v>2017</v>
      </c>
    </row>
    <row r="7554" spans="1:17" x14ac:dyDescent="0.25">
      <c r="A7554" s="1">
        <v>42834</v>
      </c>
      <c r="B7554">
        <v>375000</v>
      </c>
      <c r="C7554" t="s">
        <v>13</v>
      </c>
      <c r="D7554" t="s">
        <v>12429</v>
      </c>
      <c r="E7554" t="s">
        <v>10</v>
      </c>
      <c r="F7554">
        <v>3122</v>
      </c>
      <c r="G7554">
        <v>1</v>
      </c>
      <c r="H7554">
        <v>1</v>
      </c>
      <c r="I7554">
        <v>1</v>
      </c>
      <c r="J7554">
        <v>0</v>
      </c>
      <c r="K7554">
        <v>1970</v>
      </c>
      <c r="L7554" t="s">
        <v>7668</v>
      </c>
      <c r="M7554" t="s">
        <v>461</v>
      </c>
      <c r="N7554" t="s">
        <v>101</v>
      </c>
      <c r="O7554" s="6" t="str">
        <f>INDEX(lkp_Region,MATCH(tbl_Sales[[#This Row],[Suburb]],lkp_Suburb,0))</f>
        <v>Southern Metropolitan</v>
      </c>
      <c r="P7554" s="6">
        <f>MONTH(tbl_Sales[[#This Row],[Date]])</f>
        <v>4</v>
      </c>
      <c r="Q7554" s="6">
        <f>YEAR(tbl_Sales[[#This Row],[Date]])</f>
        <v>2017</v>
      </c>
    </row>
    <row r="7555" spans="1:17" x14ac:dyDescent="0.25">
      <c r="A7555" s="1">
        <v>42834</v>
      </c>
      <c r="B7555">
        <v>820000</v>
      </c>
      <c r="C7555" t="s">
        <v>13</v>
      </c>
      <c r="D7555" t="s">
        <v>12423</v>
      </c>
      <c r="E7555" t="s">
        <v>5</v>
      </c>
      <c r="F7555">
        <v>3101</v>
      </c>
      <c r="G7555">
        <v>2</v>
      </c>
      <c r="H7555">
        <v>1</v>
      </c>
      <c r="I7555">
        <v>1</v>
      </c>
      <c r="J7555">
        <v>826</v>
      </c>
      <c r="K7555">
        <v>1960</v>
      </c>
      <c r="L7555" t="s">
        <v>7669</v>
      </c>
      <c r="M7555" t="s">
        <v>145</v>
      </c>
      <c r="N7555" t="s">
        <v>101</v>
      </c>
      <c r="O7555" s="6" t="str">
        <f>INDEX(lkp_Region,MATCH(tbl_Sales[[#This Row],[Suburb]],lkp_Suburb,0))</f>
        <v>Southern Metropolitan</v>
      </c>
      <c r="P7555" s="6">
        <f>MONTH(tbl_Sales[[#This Row],[Date]])</f>
        <v>4</v>
      </c>
      <c r="Q7555" s="6">
        <f>YEAR(tbl_Sales[[#This Row],[Date]])</f>
        <v>2017</v>
      </c>
    </row>
    <row r="7556" spans="1:17" x14ac:dyDescent="0.25">
      <c r="A7556" s="1">
        <v>42834</v>
      </c>
      <c r="B7556">
        <v>2510000</v>
      </c>
      <c r="C7556" t="s">
        <v>2</v>
      </c>
      <c r="D7556" t="s">
        <v>12425</v>
      </c>
      <c r="E7556" t="s">
        <v>5</v>
      </c>
      <c r="F7556">
        <v>3126</v>
      </c>
      <c r="G7556">
        <v>4</v>
      </c>
      <c r="H7556">
        <v>3</v>
      </c>
      <c r="I7556">
        <v>2</v>
      </c>
      <c r="J7556">
        <v>789</v>
      </c>
      <c r="L7556" t="s">
        <v>7670</v>
      </c>
      <c r="M7556" t="s">
        <v>232</v>
      </c>
      <c r="N7556" t="s">
        <v>101</v>
      </c>
      <c r="O7556" s="6" t="str">
        <f>INDEX(lkp_Region,MATCH(tbl_Sales[[#This Row],[Suburb]],lkp_Suburb,0))</f>
        <v>Southern Metropolitan</v>
      </c>
      <c r="P7556" s="6">
        <f>MONTH(tbl_Sales[[#This Row],[Date]])</f>
        <v>4</v>
      </c>
      <c r="Q7556" s="6">
        <f>YEAR(tbl_Sales[[#This Row],[Date]])</f>
        <v>2017</v>
      </c>
    </row>
    <row r="7557" spans="1:17" x14ac:dyDescent="0.25">
      <c r="A7557" s="1">
        <v>42834</v>
      </c>
      <c r="B7557">
        <v>1635000</v>
      </c>
      <c r="C7557" t="s">
        <v>2</v>
      </c>
      <c r="D7557" t="s">
        <v>12429</v>
      </c>
      <c r="E7557" t="s">
        <v>10</v>
      </c>
      <c r="F7557">
        <v>3187</v>
      </c>
      <c r="G7557">
        <v>3</v>
      </c>
      <c r="H7557">
        <v>1</v>
      </c>
      <c r="I7557">
        <v>1</v>
      </c>
      <c r="J7557">
        <v>597</v>
      </c>
      <c r="K7557">
        <v>1925</v>
      </c>
      <c r="L7557" t="s">
        <v>7671</v>
      </c>
      <c r="M7557" t="s">
        <v>346</v>
      </c>
      <c r="N7557" t="s">
        <v>107</v>
      </c>
      <c r="O7557" s="6" t="str">
        <f>INDEX(lkp_Region,MATCH(tbl_Sales[[#This Row],[Suburb]],lkp_Suburb,0))</f>
        <v>Southern Metropolitan</v>
      </c>
      <c r="P7557" s="6">
        <f>MONTH(tbl_Sales[[#This Row],[Date]])</f>
        <v>4</v>
      </c>
      <c r="Q7557" s="6">
        <f>YEAR(tbl_Sales[[#This Row],[Date]])</f>
        <v>2017</v>
      </c>
    </row>
    <row r="7558" spans="1:17" x14ac:dyDescent="0.25">
      <c r="A7558" s="1">
        <v>42834</v>
      </c>
      <c r="B7558">
        <v>940000</v>
      </c>
      <c r="C7558" t="s">
        <v>2</v>
      </c>
      <c r="D7558" t="s">
        <v>12427</v>
      </c>
      <c r="E7558" t="s">
        <v>5</v>
      </c>
      <c r="F7558">
        <v>3084</v>
      </c>
      <c r="G7558">
        <v>3</v>
      </c>
      <c r="H7558">
        <v>2</v>
      </c>
      <c r="I7558">
        <v>2</v>
      </c>
      <c r="J7558">
        <v>541</v>
      </c>
      <c r="K7558">
        <v>1960</v>
      </c>
      <c r="L7558" t="s">
        <v>7672</v>
      </c>
      <c r="M7558" t="s">
        <v>320</v>
      </c>
      <c r="N7558" t="s">
        <v>150</v>
      </c>
      <c r="O7558" s="6" t="str">
        <f>INDEX(lkp_Region,MATCH(tbl_Sales[[#This Row],[Suburb]],lkp_Suburb,0))</f>
        <v>Eastern Metropolitan</v>
      </c>
      <c r="P7558" s="6">
        <f>MONTH(tbl_Sales[[#This Row],[Date]])</f>
        <v>4</v>
      </c>
      <c r="Q7558" s="6">
        <f>YEAR(tbl_Sales[[#This Row],[Date]])</f>
        <v>2017</v>
      </c>
    </row>
    <row r="7559" spans="1:17" x14ac:dyDescent="0.25">
      <c r="A7559" s="1">
        <v>42834</v>
      </c>
      <c r="B7559">
        <v>1185000</v>
      </c>
      <c r="C7559" t="s">
        <v>2</v>
      </c>
      <c r="D7559" t="s">
        <v>12423</v>
      </c>
      <c r="E7559" t="s">
        <v>10</v>
      </c>
      <c r="F7559">
        <v>3084</v>
      </c>
      <c r="G7559">
        <v>4</v>
      </c>
      <c r="H7559">
        <v>2</v>
      </c>
      <c r="I7559">
        <v>1</v>
      </c>
      <c r="J7559">
        <v>625</v>
      </c>
      <c r="L7559" t="s">
        <v>7673</v>
      </c>
      <c r="M7559" t="s">
        <v>235</v>
      </c>
      <c r="N7559" t="s">
        <v>150</v>
      </c>
      <c r="O7559" s="6" t="str">
        <f>INDEX(lkp_Region,MATCH(tbl_Sales[[#This Row],[Suburb]],lkp_Suburb,0))</f>
        <v>Eastern Metropolitan</v>
      </c>
      <c r="P7559" s="6">
        <f>MONTH(tbl_Sales[[#This Row],[Date]])</f>
        <v>4</v>
      </c>
      <c r="Q7559" s="6">
        <f>YEAR(tbl_Sales[[#This Row],[Date]])</f>
        <v>2017</v>
      </c>
    </row>
    <row r="7560" spans="1:17" x14ac:dyDescent="0.25">
      <c r="A7560" s="1">
        <v>42835</v>
      </c>
      <c r="B7560">
        <v>1060000</v>
      </c>
      <c r="C7560" t="s">
        <v>2</v>
      </c>
      <c r="D7560" t="s">
        <v>12428</v>
      </c>
      <c r="E7560" t="s">
        <v>5</v>
      </c>
      <c r="F7560">
        <v>3131</v>
      </c>
      <c r="G7560">
        <v>5</v>
      </c>
      <c r="H7560">
        <v>3</v>
      </c>
      <c r="I7560">
        <v>2</v>
      </c>
      <c r="J7560">
        <v>766</v>
      </c>
      <c r="K7560">
        <v>1970</v>
      </c>
      <c r="L7560" t="s">
        <v>7675</v>
      </c>
      <c r="M7560" t="s">
        <v>7674</v>
      </c>
      <c r="N7560" t="s">
        <v>14</v>
      </c>
      <c r="O7560" s="6" t="str">
        <f>INDEX(lkp_Region,MATCH(tbl_Sales[[#This Row],[Suburb]],lkp_Suburb,0))</f>
        <v>Eastern Metropolitan</v>
      </c>
      <c r="P7560" s="6">
        <f>MONTH(tbl_Sales[[#This Row],[Date]])</f>
        <v>4</v>
      </c>
      <c r="Q7560" s="6">
        <f>YEAR(tbl_Sales[[#This Row],[Date]])</f>
        <v>2017</v>
      </c>
    </row>
    <row r="7561" spans="1:17" x14ac:dyDescent="0.25">
      <c r="A7561" s="1">
        <v>42835</v>
      </c>
      <c r="B7561">
        <v>640000</v>
      </c>
      <c r="C7561" t="s">
        <v>13</v>
      </c>
      <c r="D7561" t="s">
        <v>12428</v>
      </c>
      <c r="E7561" t="s">
        <v>5</v>
      </c>
      <c r="F7561">
        <v>3142</v>
      </c>
      <c r="G7561">
        <v>3</v>
      </c>
      <c r="H7561">
        <v>1</v>
      </c>
      <c r="I7561">
        <v>1</v>
      </c>
      <c r="J7561">
        <v>0</v>
      </c>
      <c r="K7561">
        <v>1970</v>
      </c>
      <c r="L7561" t="s">
        <v>7676</v>
      </c>
      <c r="M7561" t="s">
        <v>109</v>
      </c>
      <c r="N7561" t="s">
        <v>76</v>
      </c>
      <c r="O7561" s="6" t="str">
        <f>INDEX(lkp_Region,MATCH(tbl_Sales[[#This Row],[Suburb]],lkp_Suburb,0))</f>
        <v>Southern Metropolitan</v>
      </c>
      <c r="P7561" s="6">
        <f>MONTH(tbl_Sales[[#This Row],[Date]])</f>
        <v>4</v>
      </c>
      <c r="Q7561" s="6">
        <f>YEAR(tbl_Sales[[#This Row],[Date]])</f>
        <v>2017</v>
      </c>
    </row>
    <row r="7562" spans="1:17" x14ac:dyDescent="0.25">
      <c r="A7562" s="1">
        <v>42835</v>
      </c>
      <c r="B7562">
        <v>900000</v>
      </c>
      <c r="C7562" t="s">
        <v>2</v>
      </c>
      <c r="D7562" t="s">
        <v>12428</v>
      </c>
      <c r="E7562" t="s">
        <v>5</v>
      </c>
      <c r="F7562">
        <v>3181</v>
      </c>
      <c r="G7562">
        <v>1</v>
      </c>
      <c r="H7562">
        <v>1</v>
      </c>
      <c r="I7562">
        <v>1</v>
      </c>
      <c r="J7562">
        <v>160</v>
      </c>
      <c r="K7562">
        <v>1930</v>
      </c>
      <c r="L7562" t="s">
        <v>7677</v>
      </c>
      <c r="M7562" t="s">
        <v>431</v>
      </c>
      <c r="N7562" t="s">
        <v>76</v>
      </c>
      <c r="O7562" s="6" t="str">
        <f>INDEX(lkp_Region,MATCH(tbl_Sales[[#This Row],[Suburb]],lkp_Suburb,0))</f>
        <v>Southern Metropolitan</v>
      </c>
      <c r="P7562" s="6">
        <f>MONTH(tbl_Sales[[#This Row],[Date]])</f>
        <v>4</v>
      </c>
      <c r="Q7562" s="6">
        <f>YEAR(tbl_Sales[[#This Row],[Date]])</f>
        <v>2017</v>
      </c>
    </row>
    <row r="7563" spans="1:17" x14ac:dyDescent="0.25">
      <c r="A7563" s="1">
        <v>42835</v>
      </c>
      <c r="B7563">
        <v>1214000</v>
      </c>
      <c r="C7563" t="s">
        <v>2</v>
      </c>
      <c r="D7563" t="s">
        <v>12428</v>
      </c>
      <c r="E7563" t="s">
        <v>10</v>
      </c>
      <c r="F7563">
        <v>3141</v>
      </c>
      <c r="G7563">
        <v>2</v>
      </c>
      <c r="H7563">
        <v>1</v>
      </c>
      <c r="I7563">
        <v>0</v>
      </c>
      <c r="J7563">
        <v>161</v>
      </c>
      <c r="K7563">
        <v>1900</v>
      </c>
      <c r="L7563" t="s">
        <v>7678</v>
      </c>
      <c r="M7563" t="s">
        <v>111</v>
      </c>
      <c r="N7563" t="s">
        <v>76</v>
      </c>
      <c r="O7563" s="6" t="str">
        <f>INDEX(lkp_Region,MATCH(tbl_Sales[[#This Row],[Suburb]],lkp_Suburb,0))</f>
        <v>Southern Metropolitan</v>
      </c>
      <c r="P7563" s="6">
        <f>MONTH(tbl_Sales[[#This Row],[Date]])</f>
        <v>4</v>
      </c>
      <c r="Q7563" s="6">
        <f>YEAR(tbl_Sales[[#This Row],[Date]])</f>
        <v>2017</v>
      </c>
    </row>
    <row r="7564" spans="1:17" x14ac:dyDescent="0.25">
      <c r="A7564" s="1">
        <v>42835</v>
      </c>
      <c r="B7564">
        <v>520000</v>
      </c>
      <c r="C7564" t="s">
        <v>13</v>
      </c>
      <c r="D7564" t="s">
        <v>12429</v>
      </c>
      <c r="E7564" t="s">
        <v>5</v>
      </c>
      <c r="F7564">
        <v>3207</v>
      </c>
      <c r="G7564">
        <v>2</v>
      </c>
      <c r="H7564">
        <v>1</v>
      </c>
      <c r="I7564">
        <v>1</v>
      </c>
      <c r="J7564">
        <v>2166</v>
      </c>
      <c r="K7564">
        <v>2012</v>
      </c>
      <c r="L7564" t="s">
        <v>7679</v>
      </c>
      <c r="M7564" t="s">
        <v>24</v>
      </c>
      <c r="N7564" t="s">
        <v>26</v>
      </c>
      <c r="O7564" s="6" t="str">
        <f>INDEX(lkp_Region,MATCH(tbl_Sales[[#This Row],[Suburb]],lkp_Suburb,0))</f>
        <v>Southern Metropolitan</v>
      </c>
      <c r="P7564" s="6">
        <f>MONTH(tbl_Sales[[#This Row],[Date]])</f>
        <v>4</v>
      </c>
      <c r="Q7564" s="6">
        <f>YEAR(tbl_Sales[[#This Row],[Date]])</f>
        <v>2017</v>
      </c>
    </row>
    <row r="7565" spans="1:17" x14ac:dyDescent="0.25">
      <c r="A7565" s="1">
        <v>42835</v>
      </c>
      <c r="B7565">
        <v>532000</v>
      </c>
      <c r="C7565" t="s">
        <v>13</v>
      </c>
      <c r="D7565" t="s">
        <v>12427</v>
      </c>
      <c r="E7565" t="s">
        <v>10</v>
      </c>
      <c r="F7565">
        <v>3060</v>
      </c>
      <c r="G7565">
        <v>3</v>
      </c>
      <c r="H7565">
        <v>2</v>
      </c>
      <c r="I7565">
        <v>1</v>
      </c>
      <c r="J7565">
        <v>207</v>
      </c>
      <c r="K7565">
        <v>2007</v>
      </c>
      <c r="L7565" t="s">
        <v>7680</v>
      </c>
      <c r="M7565" t="s">
        <v>16</v>
      </c>
      <c r="N7565" t="s">
        <v>18</v>
      </c>
      <c r="O7565" s="6" t="str">
        <f>INDEX(lkp_Region,MATCH(tbl_Sales[[#This Row],[Suburb]],lkp_Suburb,0))</f>
        <v>Northern Metropolitan</v>
      </c>
      <c r="P7565" s="6">
        <f>MONTH(tbl_Sales[[#This Row],[Date]])</f>
        <v>4</v>
      </c>
      <c r="Q7565" s="6">
        <f>YEAR(tbl_Sales[[#This Row],[Date]])</f>
        <v>2017</v>
      </c>
    </row>
    <row r="7566" spans="1:17" x14ac:dyDescent="0.25">
      <c r="A7566" s="1">
        <v>42835</v>
      </c>
      <c r="B7566">
        <v>542000</v>
      </c>
      <c r="C7566" t="s">
        <v>13</v>
      </c>
      <c r="D7566" t="s">
        <v>12431</v>
      </c>
      <c r="E7566" t="s">
        <v>5</v>
      </c>
      <c r="F7566">
        <v>3039</v>
      </c>
      <c r="G7566">
        <v>2</v>
      </c>
      <c r="H7566">
        <v>2</v>
      </c>
      <c r="I7566">
        <v>1</v>
      </c>
      <c r="J7566">
        <v>0</v>
      </c>
      <c r="K7566">
        <v>2004</v>
      </c>
      <c r="L7566" t="s">
        <v>7681</v>
      </c>
      <c r="M7566" t="s">
        <v>242</v>
      </c>
      <c r="N7566" t="s">
        <v>49</v>
      </c>
      <c r="O7566" s="6" t="str">
        <f>INDEX(lkp_Region,MATCH(tbl_Sales[[#This Row],[Suburb]],lkp_Suburb,0))</f>
        <v>Western Metropolitan</v>
      </c>
      <c r="P7566" s="6">
        <f>MONTH(tbl_Sales[[#This Row],[Date]])</f>
        <v>4</v>
      </c>
      <c r="Q7566" s="6">
        <f>YEAR(tbl_Sales[[#This Row],[Date]])</f>
        <v>2017</v>
      </c>
    </row>
    <row r="7567" spans="1:17" x14ac:dyDescent="0.25">
      <c r="A7567" s="1">
        <v>42835</v>
      </c>
      <c r="B7567">
        <v>720000</v>
      </c>
      <c r="C7567" t="s">
        <v>13</v>
      </c>
      <c r="D7567" t="s">
        <v>12431</v>
      </c>
      <c r="E7567" t="s">
        <v>5</v>
      </c>
      <c r="F7567">
        <v>3040</v>
      </c>
      <c r="G7567">
        <v>2</v>
      </c>
      <c r="H7567">
        <v>2</v>
      </c>
      <c r="I7567">
        <v>2</v>
      </c>
      <c r="J7567">
        <v>1523</v>
      </c>
      <c r="K7567">
        <v>2013</v>
      </c>
      <c r="L7567" t="s">
        <v>7682</v>
      </c>
      <c r="M7567" t="s">
        <v>47</v>
      </c>
      <c r="N7567" t="s">
        <v>49</v>
      </c>
      <c r="O7567" s="6" t="str">
        <f>INDEX(lkp_Region,MATCH(tbl_Sales[[#This Row],[Suburb]],lkp_Suburb,0))</f>
        <v>Western Metropolitan</v>
      </c>
      <c r="P7567" s="6">
        <f>MONTH(tbl_Sales[[#This Row],[Date]])</f>
        <v>4</v>
      </c>
      <c r="Q7567" s="6">
        <f>YEAR(tbl_Sales[[#This Row],[Date]])</f>
        <v>2017</v>
      </c>
    </row>
    <row r="7568" spans="1:17" x14ac:dyDescent="0.25">
      <c r="A7568" s="1">
        <v>42835</v>
      </c>
      <c r="B7568">
        <v>850000</v>
      </c>
      <c r="C7568" t="s">
        <v>2</v>
      </c>
      <c r="D7568" t="s">
        <v>12430</v>
      </c>
      <c r="E7568" t="s">
        <v>5</v>
      </c>
      <c r="F7568">
        <v>3040</v>
      </c>
      <c r="G7568">
        <v>3</v>
      </c>
      <c r="H7568">
        <v>2</v>
      </c>
      <c r="I7568">
        <v>2</v>
      </c>
      <c r="J7568">
        <v>204</v>
      </c>
      <c r="L7568" t="s">
        <v>7683</v>
      </c>
      <c r="M7568" t="s">
        <v>47</v>
      </c>
      <c r="N7568" t="s">
        <v>49</v>
      </c>
      <c r="O7568" s="6" t="str">
        <f>INDEX(lkp_Region,MATCH(tbl_Sales[[#This Row],[Suburb]],lkp_Suburb,0))</f>
        <v>Western Metropolitan</v>
      </c>
      <c r="P7568" s="6">
        <f>MONTH(tbl_Sales[[#This Row],[Date]])</f>
        <v>4</v>
      </c>
      <c r="Q7568" s="6">
        <f>YEAR(tbl_Sales[[#This Row],[Date]])</f>
        <v>2017</v>
      </c>
    </row>
    <row r="7569" spans="1:17" x14ac:dyDescent="0.25">
      <c r="A7569" s="1">
        <v>42835</v>
      </c>
      <c r="B7569">
        <v>1200000</v>
      </c>
      <c r="C7569" t="s">
        <v>51</v>
      </c>
      <c r="D7569" t="s">
        <v>12429</v>
      </c>
      <c r="E7569" t="s">
        <v>10</v>
      </c>
      <c r="F7569">
        <v>3032</v>
      </c>
      <c r="G7569">
        <v>3</v>
      </c>
      <c r="H7569">
        <v>2</v>
      </c>
      <c r="I7569">
        <v>2</v>
      </c>
      <c r="J7569">
        <v>198</v>
      </c>
      <c r="L7569" t="s">
        <v>7684</v>
      </c>
      <c r="M7569" t="s">
        <v>160</v>
      </c>
      <c r="N7569" t="s">
        <v>49</v>
      </c>
      <c r="O7569" s="6" t="str">
        <f>INDEX(lkp_Region,MATCH(tbl_Sales[[#This Row],[Suburb]],lkp_Suburb,0))</f>
        <v>Western Metropolitan</v>
      </c>
      <c r="P7569" s="6">
        <f>MONTH(tbl_Sales[[#This Row],[Date]])</f>
        <v>4</v>
      </c>
      <c r="Q7569" s="6">
        <f>YEAR(tbl_Sales[[#This Row],[Date]])</f>
        <v>2017</v>
      </c>
    </row>
    <row r="7570" spans="1:17" x14ac:dyDescent="0.25">
      <c r="A7570" s="1">
        <v>42835</v>
      </c>
      <c r="B7570">
        <v>1215000</v>
      </c>
      <c r="C7570" t="s">
        <v>2</v>
      </c>
      <c r="D7570" t="s">
        <v>12429</v>
      </c>
      <c r="E7570" t="s">
        <v>10</v>
      </c>
      <c r="F7570">
        <v>3167</v>
      </c>
      <c r="G7570">
        <v>4</v>
      </c>
      <c r="H7570">
        <v>2</v>
      </c>
      <c r="I7570">
        <v>4</v>
      </c>
      <c r="J7570">
        <v>619</v>
      </c>
      <c r="L7570" t="s">
        <v>7685</v>
      </c>
      <c r="M7570" t="s">
        <v>43</v>
      </c>
      <c r="N7570" t="s">
        <v>31</v>
      </c>
      <c r="O7570" s="6" t="str">
        <f>INDEX(lkp_Region,MATCH(tbl_Sales[[#This Row],[Suburb]],lkp_Suburb,0))</f>
        <v>South-Eastern Metropolitan</v>
      </c>
      <c r="P7570" s="6">
        <f>MONTH(tbl_Sales[[#This Row],[Date]])</f>
        <v>4</v>
      </c>
      <c r="Q7570" s="6">
        <f>YEAR(tbl_Sales[[#This Row],[Date]])</f>
        <v>2017</v>
      </c>
    </row>
    <row r="7571" spans="1:17" x14ac:dyDescent="0.25">
      <c r="A7571" s="1">
        <v>42835</v>
      </c>
      <c r="B7571">
        <v>780000</v>
      </c>
      <c r="C7571" t="s">
        <v>51</v>
      </c>
      <c r="D7571" t="s">
        <v>12424</v>
      </c>
      <c r="E7571" t="s">
        <v>10</v>
      </c>
      <c r="F7571">
        <v>3051</v>
      </c>
      <c r="G7571">
        <v>1</v>
      </c>
      <c r="H7571">
        <v>1</v>
      </c>
      <c r="I7571">
        <v>0</v>
      </c>
      <c r="J7571">
        <v>37</v>
      </c>
      <c r="L7571" t="s">
        <v>7686</v>
      </c>
      <c r="M7571" t="s">
        <v>915</v>
      </c>
      <c r="N7571" t="s">
        <v>88</v>
      </c>
      <c r="O7571" s="6" t="str">
        <f>INDEX(lkp_Region,MATCH(tbl_Sales[[#This Row],[Suburb]],lkp_Suburb,0))</f>
        <v>Northern Metropolitan</v>
      </c>
      <c r="P7571" s="6">
        <f>MONTH(tbl_Sales[[#This Row],[Date]])</f>
        <v>4</v>
      </c>
      <c r="Q7571" s="6">
        <f>YEAR(tbl_Sales[[#This Row],[Date]])</f>
        <v>2017</v>
      </c>
    </row>
    <row r="7572" spans="1:17" x14ac:dyDescent="0.25">
      <c r="A7572" s="1">
        <v>42835</v>
      </c>
      <c r="B7572">
        <v>850000</v>
      </c>
      <c r="C7572" t="s">
        <v>51</v>
      </c>
      <c r="D7572" t="s">
        <v>12427</v>
      </c>
      <c r="E7572" t="s">
        <v>10</v>
      </c>
      <c r="F7572">
        <v>3052</v>
      </c>
      <c r="G7572">
        <v>3</v>
      </c>
      <c r="H7572">
        <v>1</v>
      </c>
      <c r="I7572">
        <v>1</v>
      </c>
      <c r="J7572">
        <v>2429</v>
      </c>
      <c r="L7572" t="s">
        <v>7687</v>
      </c>
      <c r="M7572" t="s">
        <v>1418</v>
      </c>
      <c r="N7572" t="s">
        <v>88</v>
      </c>
      <c r="O7572" s="6" t="str">
        <f>INDEX(lkp_Region,MATCH(tbl_Sales[[#This Row],[Suburb]],lkp_Suburb,0))</f>
        <v>Northern Metropolitan</v>
      </c>
      <c r="P7572" s="6">
        <f>MONTH(tbl_Sales[[#This Row],[Date]])</f>
        <v>4</v>
      </c>
      <c r="Q7572" s="6">
        <f>YEAR(tbl_Sales[[#This Row],[Date]])</f>
        <v>2017</v>
      </c>
    </row>
    <row r="7573" spans="1:17" x14ac:dyDescent="0.25">
      <c r="A7573" s="1">
        <v>42835</v>
      </c>
      <c r="B7573">
        <v>766000</v>
      </c>
      <c r="C7573" t="s">
        <v>13</v>
      </c>
      <c r="D7573" t="s">
        <v>12424</v>
      </c>
      <c r="E7573" t="s">
        <v>5</v>
      </c>
      <c r="F7573">
        <v>3134</v>
      </c>
      <c r="G7573">
        <v>3</v>
      </c>
      <c r="H7573">
        <v>1</v>
      </c>
      <c r="I7573">
        <v>2</v>
      </c>
      <c r="J7573">
        <v>327</v>
      </c>
      <c r="L7573" t="s">
        <v>7689</v>
      </c>
      <c r="M7573" t="s">
        <v>7688</v>
      </c>
      <c r="N7573" t="s">
        <v>7588</v>
      </c>
      <c r="O7573" s="6" t="str">
        <f>INDEX(lkp_Region,MATCH(tbl_Sales[[#This Row],[Suburb]],lkp_Suburb,0))</f>
        <v>Eastern Metropolitan</v>
      </c>
      <c r="P7573" s="6">
        <f>MONTH(tbl_Sales[[#This Row],[Date]])</f>
        <v>4</v>
      </c>
      <c r="Q7573" s="6">
        <f>YEAR(tbl_Sales[[#This Row],[Date]])</f>
        <v>2017</v>
      </c>
    </row>
    <row r="7574" spans="1:17" x14ac:dyDescent="0.25">
      <c r="A7574" s="1">
        <v>42835</v>
      </c>
      <c r="B7574">
        <v>760000</v>
      </c>
      <c r="C7574" t="s">
        <v>2</v>
      </c>
      <c r="D7574" t="s">
        <v>12432</v>
      </c>
      <c r="E7574" t="s">
        <v>10</v>
      </c>
      <c r="F7574">
        <v>3019</v>
      </c>
      <c r="G7574">
        <v>2</v>
      </c>
      <c r="H7574">
        <v>1</v>
      </c>
      <c r="I7574">
        <v>1</v>
      </c>
      <c r="J7574">
        <v>604</v>
      </c>
      <c r="K7574">
        <v>1950</v>
      </c>
      <c r="L7574" t="s">
        <v>7690</v>
      </c>
      <c r="M7574" t="s">
        <v>436</v>
      </c>
      <c r="N7574" t="s">
        <v>21</v>
      </c>
      <c r="O7574" s="6" t="str">
        <f>INDEX(lkp_Region,MATCH(tbl_Sales[[#This Row],[Suburb]],lkp_Suburb,0))</f>
        <v>Western Metropolitan</v>
      </c>
      <c r="P7574" s="6">
        <f>MONTH(tbl_Sales[[#This Row],[Date]])</f>
        <v>4</v>
      </c>
      <c r="Q7574" s="6">
        <f>YEAR(tbl_Sales[[#This Row],[Date]])</f>
        <v>2017</v>
      </c>
    </row>
    <row r="7575" spans="1:17" x14ac:dyDescent="0.25">
      <c r="A7575" s="1">
        <v>42835</v>
      </c>
      <c r="B7575">
        <v>755000</v>
      </c>
      <c r="C7575" t="s">
        <v>2</v>
      </c>
      <c r="D7575" t="s">
        <v>12428</v>
      </c>
      <c r="E7575" t="s">
        <v>10</v>
      </c>
      <c r="F7575">
        <v>3429</v>
      </c>
      <c r="G7575">
        <v>3</v>
      </c>
      <c r="H7575">
        <v>1</v>
      </c>
      <c r="I7575">
        <v>2</v>
      </c>
      <c r="J7575">
        <v>1011</v>
      </c>
      <c r="L7575" t="s">
        <v>7692</v>
      </c>
      <c r="M7575" t="s">
        <v>7691</v>
      </c>
      <c r="N7575" t="s">
        <v>195</v>
      </c>
      <c r="O7575" s="6" t="str">
        <f>INDEX(lkp_Region,MATCH(tbl_Sales[[#This Row],[Suburb]],lkp_Suburb,0))</f>
        <v>Western Metropolitan</v>
      </c>
      <c r="P7575" s="6">
        <f>MONTH(tbl_Sales[[#This Row],[Date]])</f>
        <v>4</v>
      </c>
      <c r="Q7575" s="6">
        <f>YEAR(tbl_Sales[[#This Row],[Date]])</f>
        <v>2017</v>
      </c>
    </row>
    <row r="7576" spans="1:17" x14ac:dyDescent="0.25">
      <c r="A7576" s="1">
        <v>42835</v>
      </c>
      <c r="B7576">
        <v>750000</v>
      </c>
      <c r="C7576" t="s">
        <v>2</v>
      </c>
      <c r="D7576" t="s">
        <v>12433</v>
      </c>
      <c r="E7576" t="s">
        <v>10</v>
      </c>
      <c r="F7576">
        <v>3025</v>
      </c>
      <c r="G7576">
        <v>3</v>
      </c>
      <c r="H7576">
        <v>1</v>
      </c>
      <c r="I7576">
        <v>2</v>
      </c>
      <c r="J7576">
        <v>534</v>
      </c>
      <c r="L7576" t="s">
        <v>7693</v>
      </c>
      <c r="M7576" t="s">
        <v>91</v>
      </c>
      <c r="N7576" t="s">
        <v>69</v>
      </c>
      <c r="O7576" s="6" t="str">
        <f>INDEX(lkp_Region,MATCH(tbl_Sales[[#This Row],[Suburb]],lkp_Suburb,0))</f>
        <v>Western Metropolitan</v>
      </c>
      <c r="P7576" s="6">
        <f>MONTH(tbl_Sales[[#This Row],[Date]])</f>
        <v>4</v>
      </c>
      <c r="Q7576" s="6">
        <f>YEAR(tbl_Sales[[#This Row],[Date]])</f>
        <v>2017</v>
      </c>
    </row>
    <row r="7577" spans="1:17" x14ac:dyDescent="0.25">
      <c r="A7577" s="1">
        <v>42835</v>
      </c>
      <c r="B7577">
        <v>853000</v>
      </c>
      <c r="C7577" t="s">
        <v>2</v>
      </c>
      <c r="D7577" t="s">
        <v>12423</v>
      </c>
      <c r="E7577" t="s">
        <v>10</v>
      </c>
      <c r="F7577">
        <v>3018</v>
      </c>
      <c r="G7577">
        <v>3</v>
      </c>
      <c r="H7577">
        <v>1</v>
      </c>
      <c r="I7577">
        <v>1</v>
      </c>
      <c r="J7577">
        <v>600</v>
      </c>
      <c r="L7577" t="s">
        <v>7694</v>
      </c>
      <c r="M7577" t="s">
        <v>67</v>
      </c>
      <c r="N7577" t="s">
        <v>69</v>
      </c>
      <c r="O7577" s="6" t="str">
        <f>INDEX(lkp_Region,MATCH(tbl_Sales[[#This Row],[Suburb]],lkp_Suburb,0))</f>
        <v>Western Metropolitan</v>
      </c>
      <c r="P7577" s="6">
        <f>MONTH(tbl_Sales[[#This Row],[Date]])</f>
        <v>4</v>
      </c>
      <c r="Q7577" s="6">
        <f>YEAR(tbl_Sales[[#This Row],[Date]])</f>
        <v>2017</v>
      </c>
    </row>
    <row r="7578" spans="1:17" x14ac:dyDescent="0.25">
      <c r="A7578" s="1">
        <v>42835</v>
      </c>
      <c r="B7578">
        <v>950000</v>
      </c>
      <c r="C7578" t="s">
        <v>2</v>
      </c>
      <c r="D7578" t="s">
        <v>12424</v>
      </c>
      <c r="E7578" t="s">
        <v>10</v>
      </c>
      <c r="F7578">
        <v>3016</v>
      </c>
      <c r="G7578">
        <v>3</v>
      </c>
      <c r="H7578">
        <v>1</v>
      </c>
      <c r="I7578">
        <v>0</v>
      </c>
      <c r="J7578">
        <v>169</v>
      </c>
      <c r="L7578" t="s">
        <v>7695</v>
      </c>
      <c r="M7578" t="s">
        <v>196</v>
      </c>
      <c r="N7578" t="s">
        <v>69</v>
      </c>
      <c r="O7578" s="6" t="str">
        <f>INDEX(lkp_Region,MATCH(tbl_Sales[[#This Row],[Suburb]],lkp_Suburb,0))</f>
        <v>Western Metropolitan</v>
      </c>
      <c r="P7578" s="6">
        <f>MONTH(tbl_Sales[[#This Row],[Date]])</f>
        <v>4</v>
      </c>
      <c r="Q7578" s="6">
        <f>YEAR(tbl_Sales[[#This Row],[Date]])</f>
        <v>2017</v>
      </c>
    </row>
    <row r="7579" spans="1:17" x14ac:dyDescent="0.25">
      <c r="A7579" s="1">
        <v>42835</v>
      </c>
      <c r="B7579">
        <v>1480000</v>
      </c>
      <c r="C7579" t="s">
        <v>2</v>
      </c>
      <c r="D7579" t="s">
        <v>12430</v>
      </c>
      <c r="E7579" t="s">
        <v>5</v>
      </c>
      <c r="F7579">
        <v>3018</v>
      </c>
      <c r="G7579">
        <v>5</v>
      </c>
      <c r="H7579">
        <v>3</v>
      </c>
      <c r="I7579">
        <v>4</v>
      </c>
      <c r="J7579">
        <v>725</v>
      </c>
      <c r="K7579">
        <v>1980</v>
      </c>
      <c r="L7579" t="s">
        <v>7696</v>
      </c>
      <c r="M7579" t="s">
        <v>67</v>
      </c>
      <c r="N7579" t="s">
        <v>69</v>
      </c>
      <c r="O7579" s="6" t="str">
        <f>INDEX(lkp_Region,MATCH(tbl_Sales[[#This Row],[Suburb]],lkp_Suburb,0))</f>
        <v>Western Metropolitan</v>
      </c>
      <c r="P7579" s="6">
        <f>MONTH(tbl_Sales[[#This Row],[Date]])</f>
        <v>4</v>
      </c>
      <c r="Q7579" s="6">
        <f>YEAR(tbl_Sales[[#This Row],[Date]])</f>
        <v>2017</v>
      </c>
    </row>
    <row r="7580" spans="1:17" x14ac:dyDescent="0.25">
      <c r="A7580" s="1">
        <v>42835</v>
      </c>
      <c r="B7580">
        <v>2000000</v>
      </c>
      <c r="C7580" t="s">
        <v>2</v>
      </c>
      <c r="D7580" t="s">
        <v>12428</v>
      </c>
      <c r="E7580" t="s">
        <v>10</v>
      </c>
      <c r="F7580">
        <v>3015</v>
      </c>
      <c r="G7580">
        <v>3</v>
      </c>
      <c r="H7580">
        <v>1</v>
      </c>
      <c r="I7580">
        <v>2</v>
      </c>
      <c r="J7580">
        <v>1070</v>
      </c>
      <c r="L7580" t="s">
        <v>7697</v>
      </c>
      <c r="M7580" t="s">
        <v>133</v>
      </c>
      <c r="N7580" t="s">
        <v>69</v>
      </c>
      <c r="O7580" s="6" t="str">
        <f>INDEX(lkp_Region,MATCH(tbl_Sales[[#This Row],[Suburb]],lkp_Suburb,0))</f>
        <v>Western Metropolitan</v>
      </c>
      <c r="P7580" s="6">
        <f>MONTH(tbl_Sales[[#This Row],[Date]])</f>
        <v>4</v>
      </c>
      <c r="Q7580" s="6">
        <f>YEAR(tbl_Sales[[#This Row],[Date]])</f>
        <v>2017</v>
      </c>
    </row>
    <row r="7581" spans="1:17" x14ac:dyDescent="0.25">
      <c r="A7581" s="1">
        <v>42835</v>
      </c>
      <c r="B7581">
        <v>462000</v>
      </c>
      <c r="C7581" t="s">
        <v>13</v>
      </c>
      <c r="D7581" t="s">
        <v>12427</v>
      </c>
      <c r="E7581" t="s">
        <v>10</v>
      </c>
      <c r="F7581">
        <v>3071</v>
      </c>
      <c r="G7581">
        <v>2</v>
      </c>
      <c r="H7581">
        <v>1</v>
      </c>
      <c r="I7581">
        <v>1</v>
      </c>
      <c r="J7581">
        <v>0</v>
      </c>
      <c r="K7581">
        <v>1970</v>
      </c>
      <c r="L7581" t="s">
        <v>7698</v>
      </c>
      <c r="M7581" t="s">
        <v>60</v>
      </c>
      <c r="N7581" t="s">
        <v>62</v>
      </c>
      <c r="O7581" s="6" t="str">
        <f>INDEX(lkp_Region,MATCH(tbl_Sales[[#This Row],[Suburb]],lkp_Suburb,0))</f>
        <v>Northern Metropolitan</v>
      </c>
      <c r="P7581" s="6">
        <f>MONTH(tbl_Sales[[#This Row],[Date]])</f>
        <v>4</v>
      </c>
      <c r="Q7581" s="6">
        <f>YEAR(tbl_Sales[[#This Row],[Date]])</f>
        <v>2017</v>
      </c>
    </row>
    <row r="7582" spans="1:17" x14ac:dyDescent="0.25">
      <c r="A7582" s="1">
        <v>42835</v>
      </c>
      <c r="B7582">
        <v>460000</v>
      </c>
      <c r="C7582" t="s">
        <v>13</v>
      </c>
      <c r="D7582" t="s">
        <v>12423</v>
      </c>
      <c r="E7582" t="s">
        <v>5</v>
      </c>
      <c r="F7582">
        <v>3103</v>
      </c>
      <c r="G7582">
        <v>2</v>
      </c>
      <c r="H7582">
        <v>1</v>
      </c>
      <c r="I7582">
        <v>1</v>
      </c>
      <c r="J7582">
        <v>0</v>
      </c>
      <c r="L7582" t="s">
        <v>7699</v>
      </c>
      <c r="M7582" t="s">
        <v>274</v>
      </c>
      <c r="N7582" t="s">
        <v>101</v>
      </c>
      <c r="O7582" s="6" t="str">
        <f>INDEX(lkp_Region,MATCH(tbl_Sales[[#This Row],[Suburb]],lkp_Suburb,0))</f>
        <v>Southern Metropolitan</v>
      </c>
      <c r="P7582" s="6">
        <f>MONTH(tbl_Sales[[#This Row],[Date]])</f>
        <v>4</v>
      </c>
      <c r="Q7582" s="6">
        <f>YEAR(tbl_Sales[[#This Row],[Date]])</f>
        <v>2017</v>
      </c>
    </row>
    <row r="7583" spans="1:17" x14ac:dyDescent="0.25">
      <c r="A7583" s="1">
        <v>42835</v>
      </c>
      <c r="B7583">
        <v>1975000</v>
      </c>
      <c r="C7583" t="s">
        <v>2</v>
      </c>
      <c r="D7583" t="s">
        <v>12427</v>
      </c>
      <c r="E7583" t="s">
        <v>10</v>
      </c>
      <c r="F7583">
        <v>3102</v>
      </c>
      <c r="G7583">
        <v>3</v>
      </c>
      <c r="H7583">
        <v>2</v>
      </c>
      <c r="I7583">
        <v>4</v>
      </c>
      <c r="J7583">
        <v>677</v>
      </c>
      <c r="L7583" t="s">
        <v>7700</v>
      </c>
      <c r="M7583" t="s">
        <v>297</v>
      </c>
      <c r="N7583" t="s">
        <v>101</v>
      </c>
      <c r="O7583" s="6" t="str">
        <f>INDEX(lkp_Region,MATCH(tbl_Sales[[#This Row],[Suburb]],lkp_Suburb,0))</f>
        <v>Southern Metropolitan</v>
      </c>
      <c r="P7583" s="6">
        <f>MONTH(tbl_Sales[[#This Row],[Date]])</f>
        <v>4</v>
      </c>
      <c r="Q7583" s="6">
        <f>YEAR(tbl_Sales[[#This Row],[Date]])</f>
        <v>2017</v>
      </c>
    </row>
    <row r="7584" spans="1:17" x14ac:dyDescent="0.25">
      <c r="A7584" s="1">
        <v>42835</v>
      </c>
      <c r="B7584">
        <v>1985000</v>
      </c>
      <c r="C7584" t="s">
        <v>2</v>
      </c>
      <c r="D7584" t="s">
        <v>12429</v>
      </c>
      <c r="E7584" t="s">
        <v>10</v>
      </c>
      <c r="F7584">
        <v>3122</v>
      </c>
      <c r="G7584">
        <v>3</v>
      </c>
      <c r="H7584">
        <v>2</v>
      </c>
      <c r="I7584">
        <v>1</v>
      </c>
      <c r="J7584">
        <v>254</v>
      </c>
      <c r="K7584">
        <v>1910</v>
      </c>
      <c r="L7584" t="s">
        <v>7701</v>
      </c>
      <c r="M7584" t="s">
        <v>461</v>
      </c>
      <c r="N7584" t="s">
        <v>101</v>
      </c>
      <c r="O7584" s="6" t="str">
        <f>INDEX(lkp_Region,MATCH(tbl_Sales[[#This Row],[Suburb]],lkp_Suburb,0))</f>
        <v>Southern Metropolitan</v>
      </c>
      <c r="P7584" s="6">
        <f>MONTH(tbl_Sales[[#This Row],[Date]])</f>
        <v>4</v>
      </c>
      <c r="Q7584" s="6">
        <f>YEAR(tbl_Sales[[#This Row],[Date]])</f>
        <v>2017</v>
      </c>
    </row>
    <row r="7585" spans="1:17" x14ac:dyDescent="0.25">
      <c r="A7585" s="1">
        <v>42835</v>
      </c>
      <c r="B7585">
        <v>630000</v>
      </c>
      <c r="C7585" t="s">
        <v>13</v>
      </c>
      <c r="D7585" t="s">
        <v>12427</v>
      </c>
      <c r="E7585" t="s">
        <v>5</v>
      </c>
      <c r="F7585">
        <v>3191</v>
      </c>
      <c r="G7585">
        <v>3</v>
      </c>
      <c r="H7585">
        <v>2</v>
      </c>
      <c r="I7585">
        <v>3</v>
      </c>
      <c r="J7585">
        <v>0</v>
      </c>
      <c r="L7585" t="s">
        <v>7702</v>
      </c>
      <c r="M7585" t="s">
        <v>7562</v>
      </c>
      <c r="N7585" t="s">
        <v>107</v>
      </c>
      <c r="O7585" s="6" t="str">
        <f>INDEX(lkp_Region,MATCH(tbl_Sales[[#This Row],[Suburb]],lkp_Suburb,0))</f>
        <v>Southern Metropolitan</v>
      </c>
      <c r="P7585" s="6">
        <f>MONTH(tbl_Sales[[#This Row],[Date]])</f>
        <v>4</v>
      </c>
      <c r="Q7585" s="6">
        <f>YEAR(tbl_Sales[[#This Row],[Date]])</f>
        <v>2017</v>
      </c>
    </row>
    <row r="7586" spans="1:17" x14ac:dyDescent="0.25">
      <c r="A7586" s="1">
        <v>42835</v>
      </c>
      <c r="B7586">
        <v>760000</v>
      </c>
      <c r="C7586" t="s">
        <v>13</v>
      </c>
      <c r="D7586" t="s">
        <v>12429</v>
      </c>
      <c r="E7586" t="s">
        <v>10</v>
      </c>
      <c r="F7586">
        <v>3191</v>
      </c>
      <c r="G7586">
        <v>2</v>
      </c>
      <c r="H7586">
        <v>1</v>
      </c>
      <c r="I7586">
        <v>1</v>
      </c>
      <c r="J7586">
        <v>0</v>
      </c>
      <c r="K7586">
        <v>1970</v>
      </c>
      <c r="L7586" t="s">
        <v>7703</v>
      </c>
      <c r="M7586" t="s">
        <v>7562</v>
      </c>
      <c r="N7586" t="s">
        <v>107</v>
      </c>
      <c r="O7586" s="6" t="str">
        <f>INDEX(lkp_Region,MATCH(tbl_Sales[[#This Row],[Suburb]],lkp_Suburb,0))</f>
        <v>Southern Metropolitan</v>
      </c>
      <c r="P7586" s="6">
        <f>MONTH(tbl_Sales[[#This Row],[Date]])</f>
        <v>4</v>
      </c>
      <c r="Q7586" s="6">
        <f>YEAR(tbl_Sales[[#This Row],[Date]])</f>
        <v>2017</v>
      </c>
    </row>
    <row r="7587" spans="1:17" x14ac:dyDescent="0.25">
      <c r="A7587" s="1">
        <v>42835</v>
      </c>
      <c r="B7587">
        <v>682000</v>
      </c>
      <c r="C7587" t="s">
        <v>2</v>
      </c>
      <c r="D7587" t="s">
        <v>12423</v>
      </c>
      <c r="E7587" t="s">
        <v>10</v>
      </c>
      <c r="F7587">
        <v>3081</v>
      </c>
      <c r="G7587">
        <v>2</v>
      </c>
      <c r="H7587">
        <v>1</v>
      </c>
      <c r="I7587">
        <v>0</v>
      </c>
      <c r="J7587">
        <v>341</v>
      </c>
      <c r="L7587" t="s">
        <v>7704</v>
      </c>
      <c r="M7587" t="s">
        <v>748</v>
      </c>
      <c r="N7587" t="s">
        <v>150</v>
      </c>
      <c r="O7587" s="6" t="str">
        <f>INDEX(lkp_Region,MATCH(tbl_Sales[[#This Row],[Suburb]],lkp_Suburb,0))</f>
        <v>Eastern Metropolitan</v>
      </c>
      <c r="P7587" s="6">
        <f>MONTH(tbl_Sales[[#This Row],[Date]])</f>
        <v>4</v>
      </c>
      <c r="Q7587" s="6">
        <f>YEAR(tbl_Sales[[#This Row],[Date]])</f>
        <v>2017</v>
      </c>
    </row>
    <row r="7588" spans="1:17" x14ac:dyDescent="0.25">
      <c r="A7588" s="1">
        <v>42835</v>
      </c>
      <c r="B7588">
        <v>750000</v>
      </c>
      <c r="C7588" t="s">
        <v>13</v>
      </c>
      <c r="D7588" t="s">
        <v>12427</v>
      </c>
      <c r="E7588" t="s">
        <v>5</v>
      </c>
      <c r="F7588">
        <v>3084</v>
      </c>
      <c r="G7588">
        <v>2</v>
      </c>
      <c r="H7588">
        <v>1</v>
      </c>
      <c r="I7588">
        <v>1</v>
      </c>
      <c r="J7588">
        <v>112</v>
      </c>
      <c r="K7588">
        <v>1960</v>
      </c>
      <c r="L7588" t="s">
        <v>2042</v>
      </c>
      <c r="M7588" t="s">
        <v>257</v>
      </c>
      <c r="N7588" t="s">
        <v>150</v>
      </c>
      <c r="O7588" s="6" t="str">
        <f>INDEX(lkp_Region,MATCH(tbl_Sales[[#This Row],[Suburb]],lkp_Suburb,0))</f>
        <v>Eastern Metropolitan</v>
      </c>
      <c r="P7588" s="6">
        <f>MONTH(tbl_Sales[[#This Row],[Date]])</f>
        <v>4</v>
      </c>
      <c r="Q7588" s="6">
        <f>YEAR(tbl_Sales[[#This Row],[Date]])</f>
        <v>2017</v>
      </c>
    </row>
    <row r="7589" spans="1:17" x14ac:dyDescent="0.25">
      <c r="A7589" s="1">
        <v>42835</v>
      </c>
      <c r="B7589">
        <v>1326000</v>
      </c>
      <c r="C7589" t="s">
        <v>2</v>
      </c>
      <c r="D7589" t="s">
        <v>12427</v>
      </c>
      <c r="E7589" t="s">
        <v>10</v>
      </c>
      <c r="F7589">
        <v>3088</v>
      </c>
      <c r="G7589">
        <v>3</v>
      </c>
      <c r="H7589">
        <v>1</v>
      </c>
      <c r="I7589">
        <v>2</v>
      </c>
      <c r="J7589">
        <v>1020</v>
      </c>
      <c r="L7589" t="s">
        <v>7705</v>
      </c>
      <c r="M7589" t="s">
        <v>7635</v>
      </c>
      <c r="N7589" t="s">
        <v>150</v>
      </c>
      <c r="O7589" s="6" t="str">
        <f>INDEX(lkp_Region,MATCH(tbl_Sales[[#This Row],[Suburb]],lkp_Suburb,0))</f>
        <v>Northern Metropolitan</v>
      </c>
      <c r="P7589" s="6">
        <f>MONTH(tbl_Sales[[#This Row],[Date]])</f>
        <v>4</v>
      </c>
      <c r="Q7589" s="6">
        <f>YEAR(tbl_Sales[[#This Row],[Date]])</f>
        <v>2017</v>
      </c>
    </row>
    <row r="7590" spans="1:17" x14ac:dyDescent="0.25">
      <c r="A7590" s="1">
        <v>42836</v>
      </c>
      <c r="B7590">
        <v>720000</v>
      </c>
      <c r="C7590" t="s">
        <v>2</v>
      </c>
      <c r="D7590" t="s">
        <v>12424</v>
      </c>
      <c r="E7590" t="s">
        <v>10</v>
      </c>
      <c r="F7590">
        <v>3082</v>
      </c>
      <c r="G7590">
        <v>4</v>
      </c>
      <c r="H7590">
        <v>2</v>
      </c>
      <c r="I7590">
        <v>3</v>
      </c>
      <c r="J7590">
        <v>649</v>
      </c>
      <c r="K7590">
        <v>1985</v>
      </c>
      <c r="L7590" t="s">
        <v>7707</v>
      </c>
      <c r="M7590" t="s">
        <v>7706</v>
      </c>
      <c r="N7590" t="s">
        <v>7515</v>
      </c>
      <c r="O7590" s="6" t="str">
        <f>INDEX(lkp_Region,MATCH(tbl_Sales[[#This Row],[Suburb]],lkp_Suburb,0))</f>
        <v>Northern Metropolitan</v>
      </c>
      <c r="P7590" s="6">
        <f>MONTH(tbl_Sales[[#This Row],[Date]])</f>
        <v>4</v>
      </c>
      <c r="Q7590" s="6">
        <f>YEAR(tbl_Sales[[#This Row],[Date]])</f>
        <v>2017</v>
      </c>
    </row>
    <row r="7591" spans="1:17" x14ac:dyDescent="0.25">
      <c r="A7591" s="1">
        <v>42836</v>
      </c>
      <c r="B7591">
        <v>960000</v>
      </c>
      <c r="C7591" t="s">
        <v>2</v>
      </c>
      <c r="D7591" t="s">
        <v>12423</v>
      </c>
      <c r="E7591" t="s">
        <v>5</v>
      </c>
      <c r="F7591">
        <v>3132</v>
      </c>
      <c r="G7591">
        <v>3</v>
      </c>
      <c r="H7591">
        <v>1</v>
      </c>
      <c r="I7591">
        <v>0</v>
      </c>
      <c r="J7591">
        <v>781</v>
      </c>
      <c r="L7591" t="s">
        <v>7709</v>
      </c>
      <c r="M7591" t="s">
        <v>7708</v>
      </c>
      <c r="N7591" t="s">
        <v>14</v>
      </c>
      <c r="O7591" s="6" t="str">
        <f>INDEX(lkp_Region,MATCH(tbl_Sales[[#This Row],[Suburb]],lkp_Suburb,0))</f>
        <v>Eastern Metropolitan</v>
      </c>
      <c r="P7591" s="6">
        <f>MONTH(tbl_Sales[[#This Row],[Date]])</f>
        <v>4</v>
      </c>
      <c r="Q7591" s="6">
        <f>YEAR(tbl_Sales[[#This Row],[Date]])</f>
        <v>2017</v>
      </c>
    </row>
    <row r="7592" spans="1:17" x14ac:dyDescent="0.25">
      <c r="A7592" s="1">
        <v>42836</v>
      </c>
      <c r="B7592">
        <v>1112000</v>
      </c>
      <c r="C7592" t="s">
        <v>2</v>
      </c>
      <c r="D7592" t="s">
        <v>12432</v>
      </c>
      <c r="E7592" t="s">
        <v>10</v>
      </c>
      <c r="F7592">
        <v>3130</v>
      </c>
      <c r="G7592">
        <v>3</v>
      </c>
      <c r="H7592">
        <v>1</v>
      </c>
      <c r="I7592">
        <v>3</v>
      </c>
      <c r="J7592">
        <v>632</v>
      </c>
      <c r="L7592" t="s">
        <v>7711</v>
      </c>
      <c r="M7592" t="s">
        <v>7710</v>
      </c>
      <c r="N7592" t="s">
        <v>14</v>
      </c>
      <c r="O7592" s="6" t="str">
        <f>INDEX(lkp_Region,MATCH(tbl_Sales[[#This Row],[Suburb]],lkp_Suburb,0))</f>
        <v>Eastern Metropolitan</v>
      </c>
      <c r="P7592" s="6">
        <f>MONTH(tbl_Sales[[#This Row],[Date]])</f>
        <v>4</v>
      </c>
      <c r="Q7592" s="6">
        <f>YEAR(tbl_Sales[[#This Row],[Date]])</f>
        <v>2017</v>
      </c>
    </row>
    <row r="7593" spans="1:17" x14ac:dyDescent="0.25">
      <c r="A7593" s="1">
        <v>42836</v>
      </c>
      <c r="B7593">
        <v>480000</v>
      </c>
      <c r="C7593" t="s">
        <v>13</v>
      </c>
      <c r="D7593" t="s">
        <v>12428</v>
      </c>
      <c r="E7593" t="s">
        <v>5</v>
      </c>
      <c r="F7593">
        <v>3143</v>
      </c>
      <c r="G7593">
        <v>2</v>
      </c>
      <c r="H7593">
        <v>1</v>
      </c>
      <c r="I7593">
        <v>1</v>
      </c>
      <c r="J7593">
        <v>0</v>
      </c>
      <c r="K7593">
        <v>1960</v>
      </c>
      <c r="L7593" t="s">
        <v>7712</v>
      </c>
      <c r="M7593" t="s">
        <v>283</v>
      </c>
      <c r="N7593" t="s">
        <v>76</v>
      </c>
      <c r="O7593" s="6" t="str">
        <f>INDEX(lkp_Region,MATCH(tbl_Sales[[#This Row],[Suburb]],lkp_Suburb,0))</f>
        <v>Southern Metropolitan</v>
      </c>
      <c r="P7593" s="6">
        <f>MONTH(tbl_Sales[[#This Row],[Date]])</f>
        <v>4</v>
      </c>
      <c r="Q7593" s="6">
        <f>YEAR(tbl_Sales[[#This Row],[Date]])</f>
        <v>2017</v>
      </c>
    </row>
    <row r="7594" spans="1:17" x14ac:dyDescent="0.25">
      <c r="A7594" s="1">
        <v>42836</v>
      </c>
      <c r="B7594">
        <v>2030000</v>
      </c>
      <c r="C7594" t="s">
        <v>51</v>
      </c>
      <c r="D7594" t="s">
        <v>12425</v>
      </c>
      <c r="E7594" t="s">
        <v>10</v>
      </c>
      <c r="F7594">
        <v>3141</v>
      </c>
      <c r="G7594">
        <v>3</v>
      </c>
      <c r="H7594">
        <v>2</v>
      </c>
      <c r="I7594">
        <v>2</v>
      </c>
      <c r="J7594">
        <v>201</v>
      </c>
      <c r="L7594" t="s">
        <v>7713</v>
      </c>
      <c r="M7594" t="s">
        <v>111</v>
      </c>
      <c r="N7594" t="s">
        <v>76</v>
      </c>
      <c r="O7594" s="6" t="str">
        <f>INDEX(lkp_Region,MATCH(tbl_Sales[[#This Row],[Suburb]],lkp_Suburb,0))</f>
        <v>Southern Metropolitan</v>
      </c>
      <c r="P7594" s="6">
        <f>MONTH(tbl_Sales[[#This Row],[Date]])</f>
        <v>4</v>
      </c>
      <c r="Q7594" s="6">
        <f>YEAR(tbl_Sales[[#This Row],[Date]])</f>
        <v>2017</v>
      </c>
    </row>
    <row r="7595" spans="1:17" x14ac:dyDescent="0.25">
      <c r="A7595" s="1">
        <v>42836</v>
      </c>
      <c r="B7595">
        <v>451000</v>
      </c>
      <c r="C7595" t="s">
        <v>13</v>
      </c>
      <c r="D7595" t="s">
        <v>12427</v>
      </c>
      <c r="E7595" t="s">
        <v>10</v>
      </c>
      <c r="F7595">
        <v>3182</v>
      </c>
      <c r="G7595">
        <v>1</v>
      </c>
      <c r="H7595">
        <v>1</v>
      </c>
      <c r="I7595">
        <v>1</v>
      </c>
      <c r="J7595">
        <v>0</v>
      </c>
      <c r="L7595" t="s">
        <v>7714</v>
      </c>
      <c r="M7595" t="s">
        <v>156</v>
      </c>
      <c r="N7595" t="s">
        <v>26</v>
      </c>
      <c r="O7595" s="6" t="str">
        <f>INDEX(lkp_Region,MATCH(tbl_Sales[[#This Row],[Suburb]],lkp_Suburb,0))</f>
        <v>Southern Metropolitan</v>
      </c>
      <c r="P7595" s="6">
        <f>MONTH(tbl_Sales[[#This Row],[Date]])</f>
        <v>4</v>
      </c>
      <c r="Q7595" s="6">
        <f>YEAR(tbl_Sales[[#This Row],[Date]])</f>
        <v>2017</v>
      </c>
    </row>
    <row r="7596" spans="1:17" x14ac:dyDescent="0.25">
      <c r="A7596" s="1">
        <v>42836</v>
      </c>
      <c r="B7596">
        <v>855000</v>
      </c>
      <c r="C7596" t="s">
        <v>2</v>
      </c>
      <c r="D7596" t="s">
        <v>12424</v>
      </c>
      <c r="E7596" t="s">
        <v>10</v>
      </c>
      <c r="F7596">
        <v>3095</v>
      </c>
      <c r="G7596">
        <v>6</v>
      </c>
      <c r="H7596">
        <v>3</v>
      </c>
      <c r="I7596">
        <v>3</v>
      </c>
      <c r="J7596">
        <v>804</v>
      </c>
      <c r="K7596">
        <v>1980</v>
      </c>
      <c r="L7596" t="s">
        <v>7715</v>
      </c>
      <c r="M7596" t="s">
        <v>7521</v>
      </c>
      <c r="N7596" t="s">
        <v>7523</v>
      </c>
      <c r="O7596" s="6" t="str">
        <f>INDEX(lkp_Region,MATCH(tbl_Sales[[#This Row],[Suburb]],lkp_Suburb,0))</f>
        <v>Eastern Metropolitan</v>
      </c>
      <c r="P7596" s="6">
        <f>MONTH(tbl_Sales[[#This Row],[Date]])</f>
        <v>4</v>
      </c>
      <c r="Q7596" s="6">
        <f>YEAR(tbl_Sales[[#This Row],[Date]])</f>
        <v>2017</v>
      </c>
    </row>
    <row r="7597" spans="1:17" x14ac:dyDescent="0.25">
      <c r="A7597" s="1">
        <v>42836</v>
      </c>
      <c r="B7597">
        <v>601000</v>
      </c>
      <c r="C7597" t="s">
        <v>13</v>
      </c>
      <c r="D7597" t="s">
        <v>12423</v>
      </c>
      <c r="E7597" t="s">
        <v>5</v>
      </c>
      <c r="F7597">
        <v>3046</v>
      </c>
      <c r="G7597">
        <v>3</v>
      </c>
      <c r="H7597">
        <v>1</v>
      </c>
      <c r="I7597">
        <v>2</v>
      </c>
      <c r="J7597">
        <v>220</v>
      </c>
      <c r="K7597">
        <v>1990</v>
      </c>
      <c r="L7597" t="s">
        <v>7716</v>
      </c>
      <c r="M7597" t="s">
        <v>680</v>
      </c>
      <c r="N7597" t="s">
        <v>18</v>
      </c>
      <c r="O7597" s="6" t="str">
        <f>INDEX(lkp_Region,MATCH(tbl_Sales[[#This Row],[Suburb]],lkp_Suburb,0))</f>
        <v>Northern Metropolitan</v>
      </c>
      <c r="P7597" s="6">
        <f>MONTH(tbl_Sales[[#This Row],[Date]])</f>
        <v>4</v>
      </c>
      <c r="Q7597" s="6">
        <f>YEAR(tbl_Sales[[#This Row],[Date]])</f>
        <v>2017</v>
      </c>
    </row>
    <row r="7598" spans="1:17" x14ac:dyDescent="0.25">
      <c r="A7598" s="1">
        <v>42836</v>
      </c>
      <c r="B7598">
        <v>680000</v>
      </c>
      <c r="C7598" t="s">
        <v>51</v>
      </c>
      <c r="D7598" t="s">
        <v>12424</v>
      </c>
      <c r="E7598" t="s">
        <v>10</v>
      </c>
      <c r="F7598">
        <v>3058</v>
      </c>
      <c r="G7598">
        <v>4</v>
      </c>
      <c r="H7598">
        <v>2</v>
      </c>
      <c r="I7598">
        <v>1</v>
      </c>
      <c r="J7598">
        <v>3747</v>
      </c>
      <c r="K7598">
        <v>2006</v>
      </c>
      <c r="L7598" t="s">
        <v>7717</v>
      </c>
      <c r="M7598" t="s">
        <v>41</v>
      </c>
      <c r="N7598" t="s">
        <v>18</v>
      </c>
      <c r="O7598" s="6" t="str">
        <f>INDEX(lkp_Region,MATCH(tbl_Sales[[#This Row],[Suburb]],lkp_Suburb,0))</f>
        <v>Northern Metropolitan</v>
      </c>
      <c r="P7598" s="6">
        <f>MONTH(tbl_Sales[[#This Row],[Date]])</f>
        <v>4</v>
      </c>
      <c r="Q7598" s="6">
        <f>YEAR(tbl_Sales[[#This Row],[Date]])</f>
        <v>2017</v>
      </c>
    </row>
    <row r="7599" spans="1:17" x14ac:dyDescent="0.25">
      <c r="A7599" s="1">
        <v>42836</v>
      </c>
      <c r="B7599">
        <v>865000</v>
      </c>
      <c r="C7599" t="s">
        <v>2</v>
      </c>
      <c r="D7599" t="s">
        <v>12427</v>
      </c>
      <c r="E7599" t="s">
        <v>10</v>
      </c>
      <c r="F7599">
        <v>3058</v>
      </c>
      <c r="G7599">
        <v>3</v>
      </c>
      <c r="H7599">
        <v>2</v>
      </c>
      <c r="I7599">
        <v>2</v>
      </c>
      <c r="J7599">
        <v>677</v>
      </c>
      <c r="K7599">
        <v>1960</v>
      </c>
      <c r="L7599" t="s">
        <v>7718</v>
      </c>
      <c r="M7599" t="s">
        <v>499</v>
      </c>
      <c r="N7599" t="s">
        <v>18</v>
      </c>
      <c r="O7599" s="6" t="str">
        <f>INDEX(lkp_Region,MATCH(tbl_Sales[[#This Row],[Suburb]],lkp_Suburb,0))</f>
        <v>Northern Metropolitan</v>
      </c>
      <c r="P7599" s="6">
        <f>MONTH(tbl_Sales[[#This Row],[Date]])</f>
        <v>4</v>
      </c>
      <c r="Q7599" s="6">
        <f>YEAR(tbl_Sales[[#This Row],[Date]])</f>
        <v>2017</v>
      </c>
    </row>
    <row r="7600" spans="1:17" x14ac:dyDescent="0.25">
      <c r="A7600" s="1">
        <v>42836</v>
      </c>
      <c r="B7600">
        <v>940000</v>
      </c>
      <c r="C7600" t="s">
        <v>2</v>
      </c>
      <c r="D7600" t="s">
        <v>12428</v>
      </c>
      <c r="E7600" t="s">
        <v>10</v>
      </c>
      <c r="F7600">
        <v>3039</v>
      </c>
      <c r="G7600">
        <v>2</v>
      </c>
      <c r="H7600">
        <v>1</v>
      </c>
      <c r="I7600">
        <v>2</v>
      </c>
      <c r="J7600">
        <v>428</v>
      </c>
      <c r="L7600" t="s">
        <v>7719</v>
      </c>
      <c r="M7600" t="s">
        <v>242</v>
      </c>
      <c r="N7600" t="s">
        <v>49</v>
      </c>
      <c r="O7600" s="6" t="str">
        <f>INDEX(lkp_Region,MATCH(tbl_Sales[[#This Row],[Suburb]],lkp_Suburb,0))</f>
        <v>Western Metropolitan</v>
      </c>
      <c r="P7600" s="6">
        <f>MONTH(tbl_Sales[[#This Row],[Date]])</f>
        <v>4</v>
      </c>
      <c r="Q7600" s="6">
        <f>YEAR(tbl_Sales[[#This Row],[Date]])</f>
        <v>2017</v>
      </c>
    </row>
    <row r="7601" spans="1:17" x14ac:dyDescent="0.25">
      <c r="A7601" s="1">
        <v>42836</v>
      </c>
      <c r="B7601">
        <v>1370000</v>
      </c>
      <c r="C7601" t="s">
        <v>2</v>
      </c>
      <c r="D7601" t="s">
        <v>12429</v>
      </c>
      <c r="E7601" t="s">
        <v>10</v>
      </c>
      <c r="F7601">
        <v>3003</v>
      </c>
      <c r="G7601">
        <v>3</v>
      </c>
      <c r="H7601">
        <v>1</v>
      </c>
      <c r="I7601">
        <v>0</v>
      </c>
      <c r="J7601">
        <v>121</v>
      </c>
      <c r="L7601" t="s">
        <v>7720</v>
      </c>
      <c r="M7601" t="s">
        <v>686</v>
      </c>
      <c r="N7601" t="s">
        <v>88</v>
      </c>
      <c r="O7601" s="6" t="str">
        <f>INDEX(lkp_Region,MATCH(tbl_Sales[[#This Row],[Suburb]],lkp_Suburb,0))</f>
        <v>Northern Metropolitan</v>
      </c>
      <c r="P7601" s="6">
        <f>MONTH(tbl_Sales[[#This Row],[Date]])</f>
        <v>4</v>
      </c>
      <c r="Q7601" s="6">
        <f>YEAR(tbl_Sales[[#This Row],[Date]])</f>
        <v>2017</v>
      </c>
    </row>
    <row r="7602" spans="1:17" x14ac:dyDescent="0.25">
      <c r="A7602" s="1">
        <v>42836</v>
      </c>
      <c r="B7602">
        <v>618000</v>
      </c>
      <c r="C7602" t="s">
        <v>2</v>
      </c>
      <c r="D7602" t="s">
        <v>12426</v>
      </c>
      <c r="E7602" t="s">
        <v>10</v>
      </c>
      <c r="F7602">
        <v>3047</v>
      </c>
      <c r="G7602">
        <v>4</v>
      </c>
      <c r="H7602">
        <v>1</v>
      </c>
      <c r="I7602">
        <v>2</v>
      </c>
      <c r="J7602">
        <v>604</v>
      </c>
      <c r="L7602" t="s">
        <v>7721</v>
      </c>
      <c r="M7602" t="s">
        <v>779</v>
      </c>
      <c r="N7602" t="s">
        <v>195</v>
      </c>
      <c r="O7602" s="6" t="str">
        <f>INDEX(lkp_Region,MATCH(tbl_Sales[[#This Row],[Suburb]],lkp_Suburb,0))</f>
        <v>Northern Metropolitan</v>
      </c>
      <c r="P7602" s="6">
        <f>MONTH(tbl_Sales[[#This Row],[Date]])</f>
        <v>4</v>
      </c>
      <c r="Q7602" s="6">
        <f>YEAR(tbl_Sales[[#This Row],[Date]])</f>
        <v>2017</v>
      </c>
    </row>
    <row r="7603" spans="1:17" x14ac:dyDescent="0.25">
      <c r="A7603" s="1">
        <v>42836</v>
      </c>
      <c r="B7603">
        <v>635000</v>
      </c>
      <c r="C7603" t="s">
        <v>2</v>
      </c>
      <c r="D7603" t="s">
        <v>12426</v>
      </c>
      <c r="E7603" t="s">
        <v>10</v>
      </c>
      <c r="F7603">
        <v>3043</v>
      </c>
      <c r="G7603">
        <v>4</v>
      </c>
      <c r="H7603">
        <v>2</v>
      </c>
      <c r="I7603">
        <v>2</v>
      </c>
      <c r="J7603">
        <v>634</v>
      </c>
      <c r="K7603">
        <v>1980</v>
      </c>
      <c r="L7603" t="s">
        <v>7722</v>
      </c>
      <c r="M7603" t="s">
        <v>7626</v>
      </c>
      <c r="N7603" t="s">
        <v>195</v>
      </c>
      <c r="O7603" s="6" t="str">
        <f>INDEX(lkp_Region,MATCH(tbl_Sales[[#This Row],[Suburb]],lkp_Suburb,0))</f>
        <v>Western Metropolitan</v>
      </c>
      <c r="P7603" s="6">
        <f>MONTH(tbl_Sales[[#This Row],[Date]])</f>
        <v>4</v>
      </c>
      <c r="Q7603" s="6">
        <f>YEAR(tbl_Sales[[#This Row],[Date]])</f>
        <v>2017</v>
      </c>
    </row>
    <row r="7604" spans="1:17" x14ac:dyDescent="0.25">
      <c r="A7604" s="1">
        <v>42836</v>
      </c>
      <c r="B7604">
        <v>770000</v>
      </c>
      <c r="C7604" t="s">
        <v>2</v>
      </c>
      <c r="D7604" t="s">
        <v>12426</v>
      </c>
      <c r="E7604" t="s">
        <v>5</v>
      </c>
      <c r="F7604">
        <v>3059</v>
      </c>
      <c r="G7604">
        <v>3</v>
      </c>
      <c r="H7604">
        <v>2</v>
      </c>
      <c r="I7604">
        <v>2</v>
      </c>
      <c r="J7604">
        <v>775</v>
      </c>
      <c r="L7604" t="s">
        <v>7723</v>
      </c>
      <c r="M7604" t="s">
        <v>7544</v>
      </c>
      <c r="N7604" t="s">
        <v>195</v>
      </c>
      <c r="O7604" s="6" t="str">
        <f>INDEX(lkp_Region,MATCH(tbl_Sales[[#This Row],[Suburb]],lkp_Suburb,0))</f>
        <v>Northern Metropolitan</v>
      </c>
      <c r="P7604" s="6">
        <f>MONTH(tbl_Sales[[#This Row],[Date]])</f>
        <v>4</v>
      </c>
      <c r="Q7604" s="6">
        <f>YEAR(tbl_Sales[[#This Row],[Date]])</f>
        <v>2017</v>
      </c>
    </row>
    <row r="7605" spans="1:17" x14ac:dyDescent="0.25">
      <c r="A7605" s="1">
        <v>42836</v>
      </c>
      <c r="B7605">
        <v>1630000</v>
      </c>
      <c r="C7605" t="s">
        <v>2</v>
      </c>
      <c r="D7605" t="s">
        <v>12428</v>
      </c>
      <c r="E7605" t="s">
        <v>10</v>
      </c>
      <c r="F7605">
        <v>3016</v>
      </c>
      <c r="G7605">
        <v>4</v>
      </c>
      <c r="H7605">
        <v>2</v>
      </c>
      <c r="I7605">
        <v>2</v>
      </c>
      <c r="J7605">
        <v>260</v>
      </c>
      <c r="L7605" t="s">
        <v>7724</v>
      </c>
      <c r="M7605" t="s">
        <v>196</v>
      </c>
      <c r="N7605" t="s">
        <v>69</v>
      </c>
      <c r="O7605" s="6" t="str">
        <f>INDEX(lkp_Region,MATCH(tbl_Sales[[#This Row],[Suburb]],lkp_Suburb,0))</f>
        <v>Western Metropolitan</v>
      </c>
      <c r="P7605" s="6">
        <f>MONTH(tbl_Sales[[#This Row],[Date]])</f>
        <v>4</v>
      </c>
      <c r="Q7605" s="6">
        <f>YEAR(tbl_Sales[[#This Row],[Date]])</f>
        <v>2017</v>
      </c>
    </row>
    <row r="7606" spans="1:17" x14ac:dyDescent="0.25">
      <c r="A7606" s="1">
        <v>42836</v>
      </c>
      <c r="B7606">
        <v>770000</v>
      </c>
      <c r="C7606" t="s">
        <v>2</v>
      </c>
      <c r="D7606" t="s">
        <v>12425</v>
      </c>
      <c r="E7606" t="s">
        <v>10</v>
      </c>
      <c r="F7606">
        <v>3171</v>
      </c>
      <c r="G7606">
        <v>3</v>
      </c>
      <c r="H7606">
        <v>1</v>
      </c>
      <c r="I7606">
        <v>1</v>
      </c>
      <c r="J7606">
        <v>606</v>
      </c>
      <c r="L7606" t="s">
        <v>7726</v>
      </c>
      <c r="M7606" t="s">
        <v>7725</v>
      </c>
      <c r="N7606" t="s">
        <v>7727</v>
      </c>
      <c r="O7606" s="6" t="str">
        <f>INDEX(lkp_Region,MATCH(tbl_Sales[[#This Row],[Suburb]],lkp_Suburb,0))</f>
        <v>South-Eastern Metropolitan</v>
      </c>
      <c r="P7606" s="6">
        <f>MONTH(tbl_Sales[[#This Row],[Date]])</f>
        <v>4</v>
      </c>
      <c r="Q7606" s="6">
        <f>YEAR(tbl_Sales[[#This Row],[Date]])</f>
        <v>2017</v>
      </c>
    </row>
    <row r="7607" spans="1:17" x14ac:dyDescent="0.25">
      <c r="A7607" s="1">
        <v>42836</v>
      </c>
      <c r="B7607">
        <v>1250000</v>
      </c>
      <c r="C7607" t="s">
        <v>2</v>
      </c>
      <c r="D7607" t="s">
        <v>12429</v>
      </c>
      <c r="E7607" t="s">
        <v>10</v>
      </c>
      <c r="F7607">
        <v>3173</v>
      </c>
      <c r="G7607">
        <v>4</v>
      </c>
      <c r="H7607">
        <v>2</v>
      </c>
      <c r="I7607">
        <v>2</v>
      </c>
      <c r="J7607">
        <v>560</v>
      </c>
      <c r="K7607">
        <v>2005</v>
      </c>
      <c r="L7607" t="s">
        <v>7729</v>
      </c>
      <c r="M7607" t="s">
        <v>7728</v>
      </c>
      <c r="N7607" t="s">
        <v>7727</v>
      </c>
      <c r="O7607" s="6" t="str">
        <f>INDEX(lkp_Region,MATCH(tbl_Sales[[#This Row],[Suburb]],lkp_Suburb,0))</f>
        <v>South-Eastern Metropolitan</v>
      </c>
      <c r="P7607" s="6">
        <f>MONTH(tbl_Sales[[#This Row],[Date]])</f>
        <v>4</v>
      </c>
      <c r="Q7607" s="6">
        <f>YEAR(tbl_Sales[[#This Row],[Date]])</f>
        <v>2017</v>
      </c>
    </row>
    <row r="7608" spans="1:17" x14ac:dyDescent="0.25">
      <c r="A7608" s="1">
        <v>42836</v>
      </c>
      <c r="B7608">
        <v>300000</v>
      </c>
      <c r="C7608" t="s">
        <v>13</v>
      </c>
      <c r="D7608" t="s">
        <v>12424</v>
      </c>
      <c r="E7608" t="s">
        <v>5</v>
      </c>
      <c r="F7608">
        <v>3145</v>
      </c>
      <c r="G7608">
        <v>2</v>
      </c>
      <c r="H7608">
        <v>1</v>
      </c>
      <c r="I7608">
        <v>1</v>
      </c>
      <c r="J7608">
        <v>1961</v>
      </c>
      <c r="K7608">
        <v>1960</v>
      </c>
      <c r="L7608" t="s">
        <v>7730</v>
      </c>
      <c r="M7608" t="s">
        <v>2288</v>
      </c>
      <c r="N7608" t="s">
        <v>57</v>
      </c>
      <c r="O7608" s="6" t="str">
        <f>INDEX(lkp_Region,MATCH(tbl_Sales[[#This Row],[Suburb]],lkp_Suburb,0))</f>
        <v>Southern Metropolitan</v>
      </c>
      <c r="P7608" s="6">
        <f>MONTH(tbl_Sales[[#This Row],[Date]])</f>
        <v>4</v>
      </c>
      <c r="Q7608" s="6">
        <f>YEAR(tbl_Sales[[#This Row],[Date]])</f>
        <v>2017</v>
      </c>
    </row>
    <row r="7609" spans="1:17" x14ac:dyDescent="0.25">
      <c r="A7609" s="1">
        <v>42836</v>
      </c>
      <c r="B7609">
        <v>595000</v>
      </c>
      <c r="C7609" t="s">
        <v>13</v>
      </c>
      <c r="D7609" t="s">
        <v>12431</v>
      </c>
      <c r="E7609" t="s">
        <v>10</v>
      </c>
      <c r="F7609">
        <v>3185</v>
      </c>
      <c r="G7609">
        <v>2</v>
      </c>
      <c r="H7609">
        <v>1</v>
      </c>
      <c r="I7609">
        <v>1</v>
      </c>
      <c r="J7609">
        <v>0</v>
      </c>
      <c r="L7609" t="s">
        <v>7731</v>
      </c>
      <c r="M7609" t="s">
        <v>136</v>
      </c>
      <c r="N7609" t="s">
        <v>57</v>
      </c>
      <c r="O7609" s="6" t="str">
        <f>INDEX(lkp_Region,MATCH(tbl_Sales[[#This Row],[Suburb]],lkp_Suburb,0))</f>
        <v>Southern Metropolitan</v>
      </c>
      <c r="P7609" s="6">
        <f>MONTH(tbl_Sales[[#This Row],[Date]])</f>
        <v>4</v>
      </c>
      <c r="Q7609" s="6">
        <f>YEAR(tbl_Sales[[#This Row],[Date]])</f>
        <v>2017</v>
      </c>
    </row>
    <row r="7610" spans="1:17" x14ac:dyDescent="0.25">
      <c r="A7610" s="1">
        <v>42836</v>
      </c>
      <c r="B7610">
        <v>1968500</v>
      </c>
      <c r="C7610" t="s">
        <v>2</v>
      </c>
      <c r="D7610" t="s">
        <v>12428</v>
      </c>
      <c r="E7610" t="s">
        <v>10</v>
      </c>
      <c r="F7610">
        <v>3204</v>
      </c>
      <c r="G7610">
        <v>3</v>
      </c>
      <c r="H7610">
        <v>2</v>
      </c>
      <c r="I7610">
        <v>2</v>
      </c>
      <c r="J7610">
        <v>674</v>
      </c>
      <c r="L7610" t="s">
        <v>7732</v>
      </c>
      <c r="M7610" t="s">
        <v>55</v>
      </c>
      <c r="N7610" t="s">
        <v>57</v>
      </c>
      <c r="O7610" s="6" t="str">
        <f>INDEX(lkp_Region,MATCH(tbl_Sales[[#This Row],[Suburb]],lkp_Suburb,0))</f>
        <v>Southern Metropolitan</v>
      </c>
      <c r="P7610" s="6">
        <f>MONTH(tbl_Sales[[#This Row],[Date]])</f>
        <v>4</v>
      </c>
      <c r="Q7610" s="6">
        <f>YEAR(tbl_Sales[[#This Row],[Date]])</f>
        <v>2017</v>
      </c>
    </row>
    <row r="7611" spans="1:17" x14ac:dyDescent="0.25">
      <c r="A7611" s="1">
        <v>42836</v>
      </c>
      <c r="B7611">
        <v>740000</v>
      </c>
      <c r="C7611" t="s">
        <v>2</v>
      </c>
      <c r="D7611" t="s">
        <v>12424</v>
      </c>
      <c r="E7611" t="s">
        <v>10</v>
      </c>
      <c r="F7611">
        <v>3806</v>
      </c>
      <c r="G7611">
        <v>4</v>
      </c>
      <c r="H7611">
        <v>2</v>
      </c>
      <c r="I7611">
        <v>2</v>
      </c>
      <c r="J7611">
        <v>796</v>
      </c>
      <c r="K7611">
        <v>2004</v>
      </c>
      <c r="L7611" t="s">
        <v>7734</v>
      </c>
      <c r="M7611" t="s">
        <v>7733</v>
      </c>
      <c r="N7611" t="s">
        <v>7735</v>
      </c>
      <c r="O7611" s="6" t="str">
        <f>INDEX(lkp_Region,MATCH(tbl_Sales[[#This Row],[Suburb]],lkp_Suburb,0))</f>
        <v>Eastern Victoria</v>
      </c>
      <c r="P7611" s="6">
        <f>MONTH(tbl_Sales[[#This Row],[Date]])</f>
        <v>4</v>
      </c>
      <c r="Q7611" s="6">
        <f>YEAR(tbl_Sales[[#This Row],[Date]])</f>
        <v>2017</v>
      </c>
    </row>
    <row r="7612" spans="1:17" x14ac:dyDescent="0.25">
      <c r="A7612" s="1">
        <v>42836</v>
      </c>
      <c r="B7612">
        <v>646000</v>
      </c>
      <c r="C7612" t="s">
        <v>2</v>
      </c>
      <c r="D7612" t="s">
        <v>12427</v>
      </c>
      <c r="E7612" t="s">
        <v>10</v>
      </c>
      <c r="F7612">
        <v>3021</v>
      </c>
      <c r="G7612">
        <v>4</v>
      </c>
      <c r="H7612">
        <v>2</v>
      </c>
      <c r="I7612">
        <v>2</v>
      </c>
      <c r="J7612">
        <v>658</v>
      </c>
      <c r="K7612">
        <v>1980</v>
      </c>
      <c r="L7612" t="s">
        <v>7736</v>
      </c>
      <c r="M7612" t="s">
        <v>173</v>
      </c>
      <c r="N7612" t="s">
        <v>3</v>
      </c>
      <c r="O7612" s="6" t="str">
        <f>INDEX(lkp_Region,MATCH(tbl_Sales[[#This Row],[Suburb]],lkp_Suburb,0))</f>
        <v>Western Metropolitan</v>
      </c>
      <c r="P7612" s="6">
        <f>MONTH(tbl_Sales[[#This Row],[Date]])</f>
        <v>4</v>
      </c>
      <c r="Q7612" s="6">
        <f>YEAR(tbl_Sales[[#This Row],[Date]])</f>
        <v>2017</v>
      </c>
    </row>
    <row r="7613" spans="1:17" x14ac:dyDescent="0.25">
      <c r="A7613" s="1">
        <v>42836</v>
      </c>
      <c r="B7613">
        <v>710000</v>
      </c>
      <c r="C7613" t="s">
        <v>13</v>
      </c>
      <c r="D7613" t="s">
        <v>12428</v>
      </c>
      <c r="E7613" t="s">
        <v>10</v>
      </c>
      <c r="F7613">
        <v>3146</v>
      </c>
      <c r="G7613">
        <v>2</v>
      </c>
      <c r="H7613">
        <v>1</v>
      </c>
      <c r="I7613">
        <v>2</v>
      </c>
      <c r="J7613">
        <v>0</v>
      </c>
      <c r="L7613" t="s">
        <v>7737</v>
      </c>
      <c r="M7613" t="s">
        <v>102</v>
      </c>
      <c r="N7613" t="s">
        <v>101</v>
      </c>
      <c r="O7613" s="6" t="str">
        <f>INDEX(lkp_Region,MATCH(tbl_Sales[[#This Row],[Suburb]],lkp_Suburb,0))</f>
        <v>Southern Metropolitan</v>
      </c>
      <c r="P7613" s="6">
        <f>MONTH(tbl_Sales[[#This Row],[Date]])</f>
        <v>4</v>
      </c>
      <c r="Q7613" s="6">
        <f>YEAR(tbl_Sales[[#This Row],[Date]])</f>
        <v>2017</v>
      </c>
    </row>
    <row r="7614" spans="1:17" x14ac:dyDescent="0.25">
      <c r="A7614" s="1">
        <v>42836</v>
      </c>
      <c r="B7614">
        <v>771000</v>
      </c>
      <c r="C7614" t="s">
        <v>13</v>
      </c>
      <c r="D7614" t="s">
        <v>12425</v>
      </c>
      <c r="E7614" t="s">
        <v>10</v>
      </c>
      <c r="F7614">
        <v>3124</v>
      </c>
      <c r="G7614">
        <v>2</v>
      </c>
      <c r="H7614">
        <v>1</v>
      </c>
      <c r="I7614">
        <v>1</v>
      </c>
      <c r="J7614">
        <v>512</v>
      </c>
      <c r="L7614" t="s">
        <v>7738</v>
      </c>
      <c r="M7614" t="s">
        <v>209</v>
      </c>
      <c r="N7614" t="s">
        <v>101</v>
      </c>
      <c r="O7614" s="6" t="str">
        <f>INDEX(lkp_Region,MATCH(tbl_Sales[[#This Row],[Suburb]],lkp_Suburb,0))</f>
        <v>Southern Metropolitan</v>
      </c>
      <c r="P7614" s="6">
        <f>MONTH(tbl_Sales[[#This Row],[Date]])</f>
        <v>4</v>
      </c>
      <c r="Q7614" s="6">
        <f>YEAR(tbl_Sales[[#This Row],[Date]])</f>
        <v>2017</v>
      </c>
    </row>
    <row r="7615" spans="1:17" x14ac:dyDescent="0.25">
      <c r="A7615" s="1">
        <v>42836</v>
      </c>
      <c r="B7615">
        <v>1375000</v>
      </c>
      <c r="C7615" t="s">
        <v>51</v>
      </c>
      <c r="D7615" t="s">
        <v>12429</v>
      </c>
      <c r="E7615" t="s">
        <v>5</v>
      </c>
      <c r="F7615">
        <v>3101</v>
      </c>
      <c r="G7615">
        <v>3</v>
      </c>
      <c r="H7615">
        <v>3</v>
      </c>
      <c r="I7615">
        <v>3</v>
      </c>
      <c r="J7615">
        <v>325</v>
      </c>
      <c r="L7615" t="s">
        <v>7739</v>
      </c>
      <c r="M7615" t="s">
        <v>145</v>
      </c>
      <c r="N7615" t="s">
        <v>101</v>
      </c>
      <c r="O7615" s="6" t="str">
        <f>INDEX(lkp_Region,MATCH(tbl_Sales[[#This Row],[Suburb]],lkp_Suburb,0))</f>
        <v>Southern Metropolitan</v>
      </c>
      <c r="P7615" s="6">
        <f>MONTH(tbl_Sales[[#This Row],[Date]])</f>
        <v>4</v>
      </c>
      <c r="Q7615" s="6">
        <f>YEAR(tbl_Sales[[#This Row],[Date]])</f>
        <v>2017</v>
      </c>
    </row>
    <row r="7616" spans="1:17" x14ac:dyDescent="0.25">
      <c r="A7616" s="1">
        <v>42836</v>
      </c>
      <c r="B7616">
        <v>1622000</v>
      </c>
      <c r="C7616" t="s">
        <v>2</v>
      </c>
      <c r="D7616" t="s">
        <v>12429</v>
      </c>
      <c r="E7616" t="s">
        <v>10</v>
      </c>
      <c r="F7616">
        <v>3124</v>
      </c>
      <c r="G7616">
        <v>3</v>
      </c>
      <c r="H7616">
        <v>2</v>
      </c>
      <c r="I7616">
        <v>2</v>
      </c>
      <c r="J7616">
        <v>446</v>
      </c>
      <c r="L7616" t="s">
        <v>7740</v>
      </c>
      <c r="M7616" t="s">
        <v>209</v>
      </c>
      <c r="N7616" t="s">
        <v>101</v>
      </c>
      <c r="O7616" s="6" t="str">
        <f>INDEX(lkp_Region,MATCH(tbl_Sales[[#This Row],[Suburb]],lkp_Suburb,0))</f>
        <v>Southern Metropolitan</v>
      </c>
      <c r="P7616" s="6">
        <f>MONTH(tbl_Sales[[#This Row],[Date]])</f>
        <v>4</v>
      </c>
      <c r="Q7616" s="6">
        <f>YEAR(tbl_Sales[[#This Row],[Date]])</f>
        <v>2017</v>
      </c>
    </row>
    <row r="7617" spans="1:17" x14ac:dyDescent="0.25">
      <c r="A7617" s="1">
        <v>42836</v>
      </c>
      <c r="B7617">
        <v>1785000</v>
      </c>
      <c r="C7617" t="s">
        <v>2</v>
      </c>
      <c r="D7617" t="s">
        <v>12423</v>
      </c>
      <c r="E7617" t="s">
        <v>10</v>
      </c>
      <c r="F7617">
        <v>3127</v>
      </c>
      <c r="G7617">
        <v>3</v>
      </c>
      <c r="H7617">
        <v>1</v>
      </c>
      <c r="I7617">
        <v>1</v>
      </c>
      <c r="J7617">
        <v>516</v>
      </c>
      <c r="K7617">
        <v>1910</v>
      </c>
      <c r="L7617" t="s">
        <v>7741</v>
      </c>
      <c r="M7617" t="s">
        <v>11</v>
      </c>
      <c r="N7617" t="s">
        <v>101</v>
      </c>
      <c r="O7617" s="6" t="str">
        <f>INDEX(lkp_Region,MATCH(tbl_Sales[[#This Row],[Suburb]],lkp_Suburb,0))</f>
        <v>Southern Metropolitan</v>
      </c>
      <c r="P7617" s="6">
        <f>MONTH(tbl_Sales[[#This Row],[Date]])</f>
        <v>4</v>
      </c>
      <c r="Q7617" s="6">
        <f>YEAR(tbl_Sales[[#This Row],[Date]])</f>
        <v>2017</v>
      </c>
    </row>
    <row r="7618" spans="1:17" x14ac:dyDescent="0.25">
      <c r="A7618" s="1">
        <v>42836</v>
      </c>
      <c r="B7618">
        <v>8000000</v>
      </c>
      <c r="C7618" t="s">
        <v>2</v>
      </c>
      <c r="D7618" t="s">
        <v>12426</v>
      </c>
      <c r="E7618" t="s">
        <v>5</v>
      </c>
      <c r="F7618">
        <v>3126</v>
      </c>
      <c r="G7618">
        <v>5</v>
      </c>
      <c r="H7618">
        <v>5</v>
      </c>
      <c r="I7618">
        <v>4</v>
      </c>
      <c r="J7618">
        <v>2079</v>
      </c>
      <c r="K7618">
        <v>1880</v>
      </c>
      <c r="L7618" t="s">
        <v>7742</v>
      </c>
      <c r="M7618" t="s">
        <v>232</v>
      </c>
      <c r="N7618" t="s">
        <v>101</v>
      </c>
      <c r="O7618" s="6" t="str">
        <f>INDEX(lkp_Region,MATCH(tbl_Sales[[#This Row],[Suburb]],lkp_Suburb,0))</f>
        <v>Southern Metropolitan</v>
      </c>
      <c r="P7618" s="6">
        <f>MONTH(tbl_Sales[[#This Row],[Date]])</f>
        <v>4</v>
      </c>
      <c r="Q7618" s="6">
        <f>YEAR(tbl_Sales[[#This Row],[Date]])</f>
        <v>2017</v>
      </c>
    </row>
    <row r="7619" spans="1:17" x14ac:dyDescent="0.25">
      <c r="A7619" s="1">
        <v>42836</v>
      </c>
      <c r="B7619">
        <v>1700000</v>
      </c>
      <c r="C7619" t="s">
        <v>51</v>
      </c>
      <c r="D7619" t="s">
        <v>12431</v>
      </c>
      <c r="E7619" t="s">
        <v>5</v>
      </c>
      <c r="F7619">
        <v>3187</v>
      </c>
      <c r="G7619">
        <v>4</v>
      </c>
      <c r="H7619">
        <v>3</v>
      </c>
      <c r="I7619">
        <v>2</v>
      </c>
      <c r="J7619">
        <v>312</v>
      </c>
      <c r="K7619">
        <v>1950</v>
      </c>
      <c r="L7619" t="s">
        <v>7743</v>
      </c>
      <c r="M7619" t="s">
        <v>346</v>
      </c>
      <c r="N7619" t="s">
        <v>107</v>
      </c>
      <c r="O7619" s="6" t="str">
        <f>INDEX(lkp_Region,MATCH(tbl_Sales[[#This Row],[Suburb]],lkp_Suburb,0))</f>
        <v>Southern Metropolitan</v>
      </c>
      <c r="P7619" s="6">
        <f>MONTH(tbl_Sales[[#This Row],[Date]])</f>
        <v>4</v>
      </c>
      <c r="Q7619" s="6">
        <f>YEAR(tbl_Sales[[#This Row],[Date]])</f>
        <v>2017</v>
      </c>
    </row>
    <row r="7620" spans="1:17" x14ac:dyDescent="0.25">
      <c r="A7620" s="1">
        <v>42836</v>
      </c>
      <c r="B7620">
        <v>690000</v>
      </c>
      <c r="C7620" t="s">
        <v>2</v>
      </c>
      <c r="D7620" t="s">
        <v>12423</v>
      </c>
      <c r="E7620" t="s">
        <v>5</v>
      </c>
      <c r="F7620">
        <v>3079</v>
      </c>
      <c r="G7620">
        <v>2</v>
      </c>
      <c r="H7620">
        <v>1</v>
      </c>
      <c r="I7620">
        <v>1</v>
      </c>
      <c r="J7620">
        <v>1465</v>
      </c>
      <c r="L7620" t="s">
        <v>7744</v>
      </c>
      <c r="M7620" t="s">
        <v>213</v>
      </c>
      <c r="N7620" t="s">
        <v>150</v>
      </c>
      <c r="O7620" s="6" t="str">
        <f>INDEX(lkp_Region,MATCH(tbl_Sales[[#This Row],[Suburb]],lkp_Suburb,0))</f>
        <v>Eastern Metropolitan</v>
      </c>
      <c r="P7620" s="6">
        <f>MONTH(tbl_Sales[[#This Row],[Date]])</f>
        <v>4</v>
      </c>
      <c r="Q7620" s="6">
        <f>YEAR(tbl_Sales[[#This Row],[Date]])</f>
        <v>2017</v>
      </c>
    </row>
    <row r="7621" spans="1:17" x14ac:dyDescent="0.25">
      <c r="A7621" s="1">
        <v>42836</v>
      </c>
      <c r="B7621">
        <v>1155000</v>
      </c>
      <c r="C7621" t="s">
        <v>2</v>
      </c>
      <c r="D7621" t="s">
        <v>12425</v>
      </c>
      <c r="E7621" t="s">
        <v>5</v>
      </c>
      <c r="F7621">
        <v>3084</v>
      </c>
      <c r="G7621">
        <v>4</v>
      </c>
      <c r="H7621">
        <v>2</v>
      </c>
      <c r="I7621">
        <v>3</v>
      </c>
      <c r="J7621">
        <v>780</v>
      </c>
      <c r="K7621">
        <v>1950</v>
      </c>
      <c r="L7621" t="s">
        <v>7745</v>
      </c>
      <c r="M7621" t="s">
        <v>320</v>
      </c>
      <c r="N7621" t="s">
        <v>150</v>
      </c>
      <c r="O7621" s="6" t="str">
        <f>INDEX(lkp_Region,MATCH(tbl_Sales[[#This Row],[Suburb]],lkp_Suburb,0))</f>
        <v>Eastern Metropolitan</v>
      </c>
      <c r="P7621" s="6">
        <f>MONTH(tbl_Sales[[#This Row],[Date]])</f>
        <v>4</v>
      </c>
      <c r="Q7621" s="6">
        <f>YEAR(tbl_Sales[[#This Row],[Date]])</f>
        <v>2017</v>
      </c>
    </row>
    <row r="7622" spans="1:17" x14ac:dyDescent="0.25">
      <c r="A7622" s="1">
        <v>42837</v>
      </c>
      <c r="B7622">
        <v>560000</v>
      </c>
      <c r="C7622" t="s">
        <v>13</v>
      </c>
      <c r="D7622" t="s">
        <v>12427</v>
      </c>
      <c r="E7622" t="s">
        <v>5</v>
      </c>
      <c r="F7622">
        <v>3121</v>
      </c>
      <c r="G7622">
        <v>2</v>
      </c>
      <c r="H7622">
        <v>1</v>
      </c>
      <c r="I7622">
        <v>1</v>
      </c>
      <c r="J7622">
        <v>7455</v>
      </c>
      <c r="K7622">
        <v>2008</v>
      </c>
      <c r="L7622" t="s">
        <v>7746</v>
      </c>
      <c r="M7622" t="s">
        <v>6</v>
      </c>
      <c r="N7622" t="s">
        <v>8</v>
      </c>
      <c r="O7622" s="6" t="str">
        <f>INDEX(lkp_Region,MATCH(tbl_Sales[[#This Row],[Suburb]],lkp_Suburb,0))</f>
        <v>Northern Metropolitan</v>
      </c>
      <c r="P7622" s="6">
        <f>MONTH(tbl_Sales[[#This Row],[Date]])</f>
        <v>4</v>
      </c>
      <c r="Q7622" s="6">
        <f>YEAR(tbl_Sales[[#This Row],[Date]])</f>
        <v>2017</v>
      </c>
    </row>
    <row r="7623" spans="1:17" x14ac:dyDescent="0.25">
      <c r="A7623" s="1">
        <v>42837</v>
      </c>
      <c r="B7623">
        <v>950000</v>
      </c>
      <c r="C7623" t="s">
        <v>2</v>
      </c>
      <c r="D7623" t="s">
        <v>12424</v>
      </c>
      <c r="E7623" t="s">
        <v>5</v>
      </c>
      <c r="F7623">
        <v>3068</v>
      </c>
      <c r="G7623">
        <v>1</v>
      </c>
      <c r="H7623">
        <v>1</v>
      </c>
      <c r="I7623">
        <v>0</v>
      </c>
      <c r="J7623">
        <v>138</v>
      </c>
      <c r="L7623" t="s">
        <v>7747</v>
      </c>
      <c r="M7623" t="s">
        <v>72</v>
      </c>
      <c r="N7623" t="s">
        <v>8</v>
      </c>
      <c r="O7623" s="6" t="str">
        <f>INDEX(lkp_Region,MATCH(tbl_Sales[[#This Row],[Suburb]],lkp_Suburb,0))</f>
        <v>Northern Metropolitan</v>
      </c>
      <c r="P7623" s="6">
        <f>MONTH(tbl_Sales[[#This Row],[Date]])</f>
        <v>4</v>
      </c>
      <c r="Q7623" s="6">
        <f>YEAR(tbl_Sales[[#This Row],[Date]])</f>
        <v>2017</v>
      </c>
    </row>
    <row r="7624" spans="1:17" x14ac:dyDescent="0.25">
      <c r="A7624" s="1">
        <v>42837</v>
      </c>
      <c r="B7624">
        <v>825000</v>
      </c>
      <c r="C7624" t="s">
        <v>13</v>
      </c>
      <c r="D7624" t="s">
        <v>12425</v>
      </c>
      <c r="E7624" t="s">
        <v>10</v>
      </c>
      <c r="F7624">
        <v>3127</v>
      </c>
      <c r="G7624">
        <v>2</v>
      </c>
      <c r="H7624">
        <v>1</v>
      </c>
      <c r="I7624">
        <v>2</v>
      </c>
      <c r="J7624">
        <v>180</v>
      </c>
      <c r="K7624">
        <v>1970</v>
      </c>
      <c r="L7624" t="s">
        <v>7748</v>
      </c>
      <c r="M7624" t="s">
        <v>11</v>
      </c>
      <c r="N7624" t="s">
        <v>14</v>
      </c>
      <c r="O7624" s="6" t="str">
        <f>INDEX(lkp_Region,MATCH(tbl_Sales[[#This Row],[Suburb]],lkp_Suburb,0))</f>
        <v>Southern Metropolitan</v>
      </c>
      <c r="P7624" s="6">
        <f>MONTH(tbl_Sales[[#This Row],[Date]])</f>
        <v>4</v>
      </c>
      <c r="Q7624" s="6">
        <f>YEAR(tbl_Sales[[#This Row],[Date]])</f>
        <v>2017</v>
      </c>
    </row>
    <row r="7625" spans="1:17" x14ac:dyDescent="0.25">
      <c r="A7625" s="1">
        <v>42837</v>
      </c>
      <c r="B7625">
        <v>1305000</v>
      </c>
      <c r="C7625" t="s">
        <v>2</v>
      </c>
      <c r="D7625" t="s">
        <v>12425</v>
      </c>
      <c r="E7625" t="s">
        <v>5</v>
      </c>
      <c r="F7625">
        <v>3181</v>
      </c>
      <c r="G7625">
        <v>2</v>
      </c>
      <c r="H7625">
        <v>1</v>
      </c>
      <c r="I7625">
        <v>1</v>
      </c>
      <c r="J7625">
        <v>210</v>
      </c>
      <c r="L7625" t="s">
        <v>7749</v>
      </c>
      <c r="M7625" t="s">
        <v>302</v>
      </c>
      <c r="N7625" t="s">
        <v>76</v>
      </c>
      <c r="O7625" s="6" t="str">
        <f>INDEX(lkp_Region,MATCH(tbl_Sales[[#This Row],[Suburb]],lkp_Suburb,0))</f>
        <v>Southern Metropolitan</v>
      </c>
      <c r="P7625" s="6">
        <f>MONTH(tbl_Sales[[#This Row],[Date]])</f>
        <v>4</v>
      </c>
      <c r="Q7625" s="6">
        <f>YEAR(tbl_Sales[[#This Row],[Date]])</f>
        <v>2017</v>
      </c>
    </row>
    <row r="7626" spans="1:17" x14ac:dyDescent="0.25">
      <c r="A7626" s="1">
        <v>42837</v>
      </c>
      <c r="B7626">
        <v>1400000</v>
      </c>
      <c r="C7626" t="s">
        <v>2</v>
      </c>
      <c r="D7626" t="s">
        <v>12429</v>
      </c>
      <c r="E7626" t="s">
        <v>5</v>
      </c>
      <c r="F7626">
        <v>3181</v>
      </c>
      <c r="G7626">
        <v>3</v>
      </c>
      <c r="H7626">
        <v>1</v>
      </c>
      <c r="I7626">
        <v>0</v>
      </c>
      <c r="J7626">
        <v>364</v>
      </c>
      <c r="L7626" t="s">
        <v>1582</v>
      </c>
      <c r="M7626" t="s">
        <v>431</v>
      </c>
      <c r="N7626" t="s">
        <v>76</v>
      </c>
      <c r="O7626" s="6" t="str">
        <f>INDEX(lkp_Region,MATCH(tbl_Sales[[#This Row],[Suburb]],lkp_Suburb,0))</f>
        <v>Southern Metropolitan</v>
      </c>
      <c r="P7626" s="6">
        <f>MONTH(tbl_Sales[[#This Row],[Date]])</f>
        <v>4</v>
      </c>
      <c r="Q7626" s="6">
        <f>YEAR(tbl_Sales[[#This Row],[Date]])</f>
        <v>2017</v>
      </c>
    </row>
    <row r="7627" spans="1:17" x14ac:dyDescent="0.25">
      <c r="A7627" s="1">
        <v>42837</v>
      </c>
      <c r="B7627">
        <v>420000</v>
      </c>
      <c r="C7627" t="s">
        <v>13</v>
      </c>
      <c r="D7627" t="s">
        <v>12429</v>
      </c>
      <c r="E7627" t="s">
        <v>5</v>
      </c>
      <c r="F7627">
        <v>3184</v>
      </c>
      <c r="G7627">
        <v>1</v>
      </c>
      <c r="H7627">
        <v>1</v>
      </c>
      <c r="I7627">
        <v>1</v>
      </c>
      <c r="J7627">
        <v>1192</v>
      </c>
      <c r="K7627">
        <v>2009</v>
      </c>
      <c r="L7627" t="s">
        <v>7750</v>
      </c>
      <c r="M7627" t="s">
        <v>58</v>
      </c>
      <c r="N7627" t="s">
        <v>26</v>
      </c>
      <c r="O7627" s="6" t="str">
        <f>INDEX(lkp_Region,MATCH(tbl_Sales[[#This Row],[Suburb]],lkp_Suburb,0))</f>
        <v>Southern Metropolitan</v>
      </c>
      <c r="P7627" s="6">
        <f>MONTH(tbl_Sales[[#This Row],[Date]])</f>
        <v>4</v>
      </c>
      <c r="Q7627" s="6">
        <f>YEAR(tbl_Sales[[#This Row],[Date]])</f>
        <v>2017</v>
      </c>
    </row>
    <row r="7628" spans="1:17" x14ac:dyDescent="0.25">
      <c r="A7628" s="1">
        <v>42837</v>
      </c>
      <c r="B7628">
        <v>2035000</v>
      </c>
      <c r="C7628" t="s">
        <v>2</v>
      </c>
      <c r="D7628" t="s">
        <v>12426</v>
      </c>
      <c r="E7628" t="s">
        <v>5</v>
      </c>
      <c r="F7628">
        <v>3206</v>
      </c>
      <c r="G7628">
        <v>3</v>
      </c>
      <c r="H7628">
        <v>1</v>
      </c>
      <c r="I7628">
        <v>1</v>
      </c>
      <c r="J7628">
        <v>185</v>
      </c>
      <c r="L7628" t="s">
        <v>7751</v>
      </c>
      <c r="M7628" t="s">
        <v>113</v>
      </c>
      <c r="N7628" t="s">
        <v>26</v>
      </c>
      <c r="O7628" s="6" t="str">
        <f>INDEX(lkp_Region,MATCH(tbl_Sales[[#This Row],[Suburb]],lkp_Suburb,0))</f>
        <v>Southern Metropolitan</v>
      </c>
      <c r="P7628" s="6">
        <f>MONTH(tbl_Sales[[#This Row],[Date]])</f>
        <v>4</v>
      </c>
      <c r="Q7628" s="6">
        <f>YEAR(tbl_Sales[[#This Row],[Date]])</f>
        <v>2017</v>
      </c>
    </row>
    <row r="7629" spans="1:17" x14ac:dyDescent="0.25">
      <c r="A7629" s="1">
        <v>42837</v>
      </c>
      <c r="B7629">
        <v>2500000</v>
      </c>
      <c r="C7629" t="s">
        <v>2</v>
      </c>
      <c r="D7629" t="s">
        <v>12430</v>
      </c>
      <c r="E7629" t="s">
        <v>5</v>
      </c>
      <c r="F7629">
        <v>3206</v>
      </c>
      <c r="G7629">
        <v>3</v>
      </c>
      <c r="H7629">
        <v>2</v>
      </c>
      <c r="I7629">
        <v>1</v>
      </c>
      <c r="J7629">
        <v>165</v>
      </c>
      <c r="K7629">
        <v>1890</v>
      </c>
      <c r="L7629" t="s">
        <v>7752</v>
      </c>
      <c r="M7629" t="s">
        <v>113</v>
      </c>
      <c r="N7629" t="s">
        <v>26</v>
      </c>
      <c r="O7629" s="6" t="str">
        <f>INDEX(lkp_Region,MATCH(tbl_Sales[[#This Row],[Suburb]],lkp_Suburb,0))</f>
        <v>Southern Metropolitan</v>
      </c>
      <c r="P7629" s="6">
        <f>MONTH(tbl_Sales[[#This Row],[Date]])</f>
        <v>4</v>
      </c>
      <c r="Q7629" s="6">
        <f>YEAR(tbl_Sales[[#This Row],[Date]])</f>
        <v>2017</v>
      </c>
    </row>
    <row r="7630" spans="1:17" x14ac:dyDescent="0.25">
      <c r="A7630" s="1">
        <v>42837</v>
      </c>
      <c r="B7630">
        <v>528000</v>
      </c>
      <c r="C7630" t="s">
        <v>13</v>
      </c>
      <c r="D7630" t="s">
        <v>12427</v>
      </c>
      <c r="E7630" t="s">
        <v>10</v>
      </c>
      <c r="F7630">
        <v>3056</v>
      </c>
      <c r="G7630">
        <v>1</v>
      </c>
      <c r="H7630">
        <v>1</v>
      </c>
      <c r="I7630">
        <v>1</v>
      </c>
      <c r="J7630">
        <v>0</v>
      </c>
      <c r="K7630">
        <v>2010</v>
      </c>
      <c r="L7630" t="s">
        <v>7753</v>
      </c>
      <c r="M7630" t="s">
        <v>117</v>
      </c>
      <c r="N7630" t="s">
        <v>18</v>
      </c>
      <c r="O7630" s="6" t="str">
        <f>INDEX(lkp_Region,MATCH(tbl_Sales[[#This Row],[Suburb]],lkp_Suburb,0))</f>
        <v>Northern Metropolitan</v>
      </c>
      <c r="P7630" s="6">
        <f>MONTH(tbl_Sales[[#This Row],[Date]])</f>
        <v>4</v>
      </c>
      <c r="Q7630" s="6">
        <f>YEAR(tbl_Sales[[#This Row],[Date]])</f>
        <v>2017</v>
      </c>
    </row>
    <row r="7631" spans="1:17" x14ac:dyDescent="0.25">
      <c r="A7631" s="1">
        <v>42837</v>
      </c>
      <c r="B7631">
        <v>761000</v>
      </c>
      <c r="C7631" t="s">
        <v>2</v>
      </c>
      <c r="D7631" t="s">
        <v>12427</v>
      </c>
      <c r="E7631" t="s">
        <v>10</v>
      </c>
      <c r="F7631">
        <v>3060</v>
      </c>
      <c r="G7631">
        <v>2</v>
      </c>
      <c r="H7631">
        <v>1</v>
      </c>
      <c r="I7631">
        <v>2</v>
      </c>
      <c r="J7631">
        <v>665</v>
      </c>
      <c r="L7631" t="s">
        <v>7754</v>
      </c>
      <c r="M7631" t="s">
        <v>16</v>
      </c>
      <c r="N7631" t="s">
        <v>18</v>
      </c>
      <c r="O7631" s="6" t="str">
        <f>INDEX(lkp_Region,MATCH(tbl_Sales[[#This Row],[Suburb]],lkp_Suburb,0))</f>
        <v>Northern Metropolitan</v>
      </c>
      <c r="P7631" s="6">
        <f>MONTH(tbl_Sales[[#This Row],[Date]])</f>
        <v>4</v>
      </c>
      <c r="Q7631" s="6">
        <f>YEAR(tbl_Sales[[#This Row],[Date]])</f>
        <v>2017</v>
      </c>
    </row>
    <row r="7632" spans="1:17" x14ac:dyDescent="0.25">
      <c r="A7632" s="1">
        <v>42837</v>
      </c>
      <c r="B7632">
        <v>1306000</v>
      </c>
      <c r="C7632" t="s">
        <v>2</v>
      </c>
      <c r="D7632" t="s">
        <v>12427</v>
      </c>
      <c r="E7632" t="s">
        <v>10</v>
      </c>
      <c r="F7632">
        <v>3046</v>
      </c>
      <c r="G7632">
        <v>5</v>
      </c>
      <c r="H7632">
        <v>3</v>
      </c>
      <c r="I7632">
        <v>3</v>
      </c>
      <c r="J7632">
        <v>700</v>
      </c>
      <c r="L7632" t="s">
        <v>7755</v>
      </c>
      <c r="M7632" t="s">
        <v>680</v>
      </c>
      <c r="N7632" t="s">
        <v>18</v>
      </c>
      <c r="O7632" s="6" t="str">
        <f>INDEX(lkp_Region,MATCH(tbl_Sales[[#This Row],[Suburb]],lkp_Suburb,0))</f>
        <v>Northern Metropolitan</v>
      </c>
      <c r="P7632" s="6">
        <f>MONTH(tbl_Sales[[#This Row],[Date]])</f>
        <v>4</v>
      </c>
      <c r="Q7632" s="6">
        <f>YEAR(tbl_Sales[[#This Row],[Date]])</f>
        <v>2017</v>
      </c>
    </row>
    <row r="7633" spans="1:17" x14ac:dyDescent="0.25">
      <c r="A7633" s="1">
        <v>42837</v>
      </c>
      <c r="B7633">
        <v>450000</v>
      </c>
      <c r="C7633" t="s">
        <v>13</v>
      </c>
      <c r="D7633" t="s">
        <v>12428</v>
      </c>
      <c r="E7633" t="s">
        <v>5</v>
      </c>
      <c r="F7633">
        <v>3040</v>
      </c>
      <c r="G7633">
        <v>2</v>
      </c>
      <c r="H7633">
        <v>1</v>
      </c>
      <c r="I7633">
        <v>1</v>
      </c>
      <c r="J7633">
        <v>0</v>
      </c>
      <c r="L7633" t="s">
        <v>7756</v>
      </c>
      <c r="M7633" t="s">
        <v>47</v>
      </c>
      <c r="N7633" t="s">
        <v>49</v>
      </c>
      <c r="O7633" s="6" t="str">
        <f>INDEX(lkp_Region,MATCH(tbl_Sales[[#This Row],[Suburb]],lkp_Suburb,0))</f>
        <v>Western Metropolitan</v>
      </c>
      <c r="P7633" s="6">
        <f>MONTH(tbl_Sales[[#This Row],[Date]])</f>
        <v>4</v>
      </c>
      <c r="Q7633" s="6">
        <f>YEAR(tbl_Sales[[#This Row],[Date]])</f>
        <v>2017</v>
      </c>
    </row>
    <row r="7634" spans="1:17" x14ac:dyDescent="0.25">
      <c r="A7634" s="1">
        <v>42837</v>
      </c>
      <c r="B7634">
        <v>1025000</v>
      </c>
      <c r="C7634" t="s">
        <v>2</v>
      </c>
      <c r="D7634" t="s">
        <v>12427</v>
      </c>
      <c r="E7634" t="s">
        <v>10</v>
      </c>
      <c r="F7634">
        <v>3040</v>
      </c>
      <c r="G7634">
        <v>3</v>
      </c>
      <c r="H7634">
        <v>2</v>
      </c>
      <c r="I7634">
        <v>2</v>
      </c>
      <c r="J7634">
        <v>203</v>
      </c>
      <c r="K7634">
        <v>2016</v>
      </c>
      <c r="L7634" t="s">
        <v>3480</v>
      </c>
      <c r="M7634" t="s">
        <v>47</v>
      </c>
      <c r="N7634" t="s">
        <v>49</v>
      </c>
      <c r="O7634" s="6" t="str">
        <f>INDEX(lkp_Region,MATCH(tbl_Sales[[#This Row],[Suburb]],lkp_Suburb,0))</f>
        <v>Western Metropolitan</v>
      </c>
      <c r="P7634" s="6">
        <f>MONTH(tbl_Sales[[#This Row],[Date]])</f>
        <v>4</v>
      </c>
      <c r="Q7634" s="6">
        <f>YEAR(tbl_Sales[[#This Row],[Date]])</f>
        <v>2017</v>
      </c>
    </row>
    <row r="7635" spans="1:17" x14ac:dyDescent="0.25">
      <c r="A7635" s="1">
        <v>42837</v>
      </c>
      <c r="B7635">
        <v>1292000</v>
      </c>
      <c r="C7635" t="s">
        <v>2</v>
      </c>
      <c r="D7635" t="s">
        <v>12424</v>
      </c>
      <c r="E7635" t="s">
        <v>10</v>
      </c>
      <c r="F7635">
        <v>3166</v>
      </c>
      <c r="G7635">
        <v>3</v>
      </c>
      <c r="H7635">
        <v>1</v>
      </c>
      <c r="I7635">
        <v>1</v>
      </c>
      <c r="J7635">
        <v>716</v>
      </c>
      <c r="L7635" t="s">
        <v>7757</v>
      </c>
      <c r="M7635" t="s">
        <v>7613</v>
      </c>
      <c r="N7635" t="s">
        <v>31</v>
      </c>
      <c r="O7635" s="6" t="str">
        <f>INDEX(lkp_Region,MATCH(tbl_Sales[[#This Row],[Suburb]],lkp_Suburb,0))</f>
        <v>Southern Metropolitan</v>
      </c>
      <c r="P7635" s="6">
        <f>MONTH(tbl_Sales[[#This Row],[Date]])</f>
        <v>4</v>
      </c>
      <c r="Q7635" s="6">
        <f>YEAR(tbl_Sales[[#This Row],[Date]])</f>
        <v>2017</v>
      </c>
    </row>
    <row r="7636" spans="1:17" x14ac:dyDescent="0.25">
      <c r="A7636" s="1">
        <v>42837</v>
      </c>
      <c r="B7636">
        <v>1387000</v>
      </c>
      <c r="C7636" t="s">
        <v>2</v>
      </c>
      <c r="D7636" t="s">
        <v>12427</v>
      </c>
      <c r="E7636" t="s">
        <v>10</v>
      </c>
      <c r="F7636">
        <v>3149</v>
      </c>
      <c r="G7636">
        <v>4</v>
      </c>
      <c r="H7636">
        <v>2</v>
      </c>
      <c r="I7636">
        <v>4</v>
      </c>
      <c r="J7636">
        <v>691</v>
      </c>
      <c r="L7636" t="s">
        <v>7759</v>
      </c>
      <c r="M7636" t="s">
        <v>7758</v>
      </c>
      <c r="N7636" t="s">
        <v>31</v>
      </c>
      <c r="O7636" s="6" t="str">
        <f>INDEX(lkp_Region,MATCH(tbl_Sales[[#This Row],[Suburb]],lkp_Suburb,0))</f>
        <v>Eastern Metropolitan</v>
      </c>
      <c r="P7636" s="6">
        <f>MONTH(tbl_Sales[[#This Row],[Date]])</f>
        <v>4</v>
      </c>
      <c r="Q7636" s="6">
        <f>YEAR(tbl_Sales[[#This Row],[Date]])</f>
        <v>2017</v>
      </c>
    </row>
    <row r="7637" spans="1:17" x14ac:dyDescent="0.25">
      <c r="A7637" s="1">
        <v>42837</v>
      </c>
      <c r="B7637">
        <v>1680000</v>
      </c>
      <c r="C7637" t="s">
        <v>2</v>
      </c>
      <c r="D7637" t="s">
        <v>12429</v>
      </c>
      <c r="E7637" t="s">
        <v>10</v>
      </c>
      <c r="F7637">
        <v>3147</v>
      </c>
      <c r="G7637">
        <v>4</v>
      </c>
      <c r="H7637">
        <v>3</v>
      </c>
      <c r="I7637">
        <v>3</v>
      </c>
      <c r="J7637">
        <v>726</v>
      </c>
      <c r="K7637">
        <v>1958</v>
      </c>
      <c r="L7637" t="s">
        <v>7760</v>
      </c>
      <c r="M7637" t="s">
        <v>609</v>
      </c>
      <c r="N7637" t="s">
        <v>31</v>
      </c>
      <c r="O7637" s="6" t="str">
        <f>INDEX(lkp_Region,MATCH(tbl_Sales[[#This Row],[Suburb]],lkp_Suburb,0))</f>
        <v>Southern Metropolitan</v>
      </c>
      <c r="P7637" s="6">
        <f>MONTH(tbl_Sales[[#This Row],[Date]])</f>
        <v>4</v>
      </c>
      <c r="Q7637" s="6">
        <f>YEAR(tbl_Sales[[#This Row],[Date]])</f>
        <v>2017</v>
      </c>
    </row>
    <row r="7638" spans="1:17" x14ac:dyDescent="0.25">
      <c r="A7638" s="1">
        <v>42837</v>
      </c>
      <c r="B7638">
        <v>355000</v>
      </c>
      <c r="C7638" t="s">
        <v>13</v>
      </c>
      <c r="D7638" t="s">
        <v>12431</v>
      </c>
      <c r="E7638" t="s">
        <v>5</v>
      </c>
      <c r="F7638">
        <v>3031</v>
      </c>
      <c r="G7638">
        <v>1</v>
      </c>
      <c r="H7638">
        <v>1</v>
      </c>
      <c r="I7638">
        <v>1</v>
      </c>
      <c r="J7638">
        <v>2581</v>
      </c>
      <c r="L7638" t="s">
        <v>7761</v>
      </c>
      <c r="M7638" t="s">
        <v>264</v>
      </c>
      <c r="N7638" t="s">
        <v>88</v>
      </c>
      <c r="O7638" s="6" t="str">
        <f>INDEX(lkp_Region,MATCH(tbl_Sales[[#This Row],[Suburb]],lkp_Suburb,0))</f>
        <v>Northern Metropolitan</v>
      </c>
      <c r="P7638" s="6">
        <f>MONTH(tbl_Sales[[#This Row],[Date]])</f>
        <v>4</v>
      </c>
      <c r="Q7638" s="6">
        <f>YEAR(tbl_Sales[[#This Row],[Date]])</f>
        <v>2017</v>
      </c>
    </row>
    <row r="7639" spans="1:17" x14ac:dyDescent="0.25">
      <c r="A7639" s="1">
        <v>42837</v>
      </c>
      <c r="B7639">
        <v>1770000</v>
      </c>
      <c r="C7639" t="s">
        <v>13</v>
      </c>
      <c r="D7639" t="s">
        <v>12429</v>
      </c>
      <c r="E7639" t="s">
        <v>10</v>
      </c>
      <c r="F7639">
        <v>3052</v>
      </c>
      <c r="G7639">
        <v>3</v>
      </c>
      <c r="H7639">
        <v>2</v>
      </c>
      <c r="I7639">
        <v>1</v>
      </c>
      <c r="J7639">
        <v>2431</v>
      </c>
      <c r="K7639">
        <v>1999</v>
      </c>
      <c r="L7639" t="s">
        <v>7762</v>
      </c>
      <c r="M7639" t="s">
        <v>1418</v>
      </c>
      <c r="N7639" t="s">
        <v>88</v>
      </c>
      <c r="O7639" s="6" t="str">
        <f>INDEX(lkp_Region,MATCH(tbl_Sales[[#This Row],[Suburb]],lkp_Suburb,0))</f>
        <v>Northern Metropolitan</v>
      </c>
      <c r="P7639" s="6">
        <f>MONTH(tbl_Sales[[#This Row],[Date]])</f>
        <v>4</v>
      </c>
      <c r="Q7639" s="6">
        <f>YEAR(tbl_Sales[[#This Row],[Date]])</f>
        <v>2017</v>
      </c>
    </row>
    <row r="7640" spans="1:17" x14ac:dyDescent="0.25">
      <c r="A7640" s="1">
        <v>42837</v>
      </c>
      <c r="B7640">
        <v>655000</v>
      </c>
      <c r="C7640" t="s">
        <v>2</v>
      </c>
      <c r="D7640" t="s">
        <v>12431</v>
      </c>
      <c r="E7640" t="s">
        <v>10</v>
      </c>
      <c r="F7640">
        <v>3135</v>
      </c>
      <c r="G7640">
        <v>3</v>
      </c>
      <c r="H7640">
        <v>1</v>
      </c>
      <c r="I7640">
        <v>1</v>
      </c>
      <c r="J7640">
        <v>348</v>
      </c>
      <c r="L7640" t="s">
        <v>7764</v>
      </c>
      <c r="M7640" t="s">
        <v>7763</v>
      </c>
      <c r="N7640" t="s">
        <v>7588</v>
      </c>
      <c r="O7640" s="6" t="str">
        <f>INDEX(lkp_Region,MATCH(tbl_Sales[[#This Row],[Suburb]],lkp_Suburb,0))</f>
        <v>Eastern Metropolitan</v>
      </c>
      <c r="P7640" s="6">
        <f>MONTH(tbl_Sales[[#This Row],[Date]])</f>
        <v>4</v>
      </c>
      <c r="Q7640" s="6">
        <f>YEAR(tbl_Sales[[#This Row],[Date]])</f>
        <v>2017</v>
      </c>
    </row>
    <row r="7641" spans="1:17" x14ac:dyDescent="0.25">
      <c r="A7641" s="1">
        <v>42837</v>
      </c>
      <c r="B7641">
        <v>472500</v>
      </c>
      <c r="C7641" t="s">
        <v>2</v>
      </c>
      <c r="D7641" t="s">
        <v>12425</v>
      </c>
      <c r="E7641" t="s">
        <v>10</v>
      </c>
      <c r="F7641">
        <v>3012</v>
      </c>
      <c r="G7641">
        <v>2</v>
      </c>
      <c r="H7641">
        <v>1</v>
      </c>
      <c r="I7641">
        <v>0</v>
      </c>
      <c r="J7641">
        <v>315</v>
      </c>
      <c r="K7641">
        <v>1990</v>
      </c>
      <c r="L7641" t="s">
        <v>7765</v>
      </c>
      <c r="M7641" t="s">
        <v>19</v>
      </c>
      <c r="N7641" t="s">
        <v>21</v>
      </c>
      <c r="O7641" s="6" t="str">
        <f>INDEX(lkp_Region,MATCH(tbl_Sales[[#This Row],[Suburb]],lkp_Suburb,0))</f>
        <v>Western Metropolitan</v>
      </c>
      <c r="P7641" s="6">
        <f>MONTH(tbl_Sales[[#This Row],[Date]])</f>
        <v>4</v>
      </c>
      <c r="Q7641" s="6">
        <f>YEAR(tbl_Sales[[#This Row],[Date]])</f>
        <v>2017</v>
      </c>
    </row>
    <row r="7642" spans="1:17" x14ac:dyDescent="0.25">
      <c r="A7642" s="1">
        <v>42837</v>
      </c>
      <c r="B7642">
        <v>1280000</v>
      </c>
      <c r="C7642" t="s">
        <v>2</v>
      </c>
      <c r="D7642" t="s">
        <v>12424</v>
      </c>
      <c r="E7642" t="s">
        <v>5</v>
      </c>
      <c r="F7642">
        <v>3152</v>
      </c>
      <c r="G7642">
        <v>2</v>
      </c>
      <c r="H7642">
        <v>1</v>
      </c>
      <c r="I7642">
        <v>0</v>
      </c>
      <c r="J7642">
        <v>1670</v>
      </c>
      <c r="L7642" t="s">
        <v>7767</v>
      </c>
      <c r="M7642" t="s">
        <v>7766</v>
      </c>
      <c r="N7642" t="s">
        <v>7768</v>
      </c>
      <c r="O7642" s="6" t="str">
        <f>INDEX(lkp_Region,MATCH(tbl_Sales[[#This Row],[Suburb]],lkp_Suburb,0))</f>
        <v>Eastern Metropolitan</v>
      </c>
      <c r="P7642" s="6">
        <f>MONTH(tbl_Sales[[#This Row],[Date]])</f>
        <v>4</v>
      </c>
      <c r="Q7642" s="6">
        <f>YEAR(tbl_Sales[[#This Row],[Date]])</f>
        <v>2017</v>
      </c>
    </row>
    <row r="7643" spans="1:17" x14ac:dyDescent="0.25">
      <c r="A7643" s="1">
        <v>42837</v>
      </c>
      <c r="B7643">
        <v>1200000</v>
      </c>
      <c r="C7643" t="s">
        <v>2</v>
      </c>
      <c r="D7643" t="s">
        <v>12429</v>
      </c>
      <c r="E7643" t="s">
        <v>5</v>
      </c>
      <c r="F7643">
        <v>3167</v>
      </c>
      <c r="G7643">
        <v>5</v>
      </c>
      <c r="H7643">
        <v>2</v>
      </c>
      <c r="I7643">
        <v>2</v>
      </c>
      <c r="J7643">
        <v>532</v>
      </c>
      <c r="L7643" t="s">
        <v>7769</v>
      </c>
      <c r="M7643" t="s">
        <v>43</v>
      </c>
      <c r="N7643" t="s">
        <v>45</v>
      </c>
      <c r="O7643" s="6" t="str">
        <f>INDEX(lkp_Region,MATCH(tbl_Sales[[#This Row],[Suburb]],lkp_Suburb,0))</f>
        <v>South-Eastern Metropolitan</v>
      </c>
      <c r="P7643" s="6">
        <f>MONTH(tbl_Sales[[#This Row],[Date]])</f>
        <v>4</v>
      </c>
      <c r="Q7643" s="6">
        <f>YEAR(tbl_Sales[[#This Row],[Date]])</f>
        <v>2017</v>
      </c>
    </row>
    <row r="7644" spans="1:17" x14ac:dyDescent="0.25">
      <c r="A7644" s="1">
        <v>42837</v>
      </c>
      <c r="B7644">
        <v>862000</v>
      </c>
      <c r="C7644" t="s">
        <v>2</v>
      </c>
      <c r="D7644" t="s">
        <v>12430</v>
      </c>
      <c r="E7644" t="s">
        <v>5</v>
      </c>
      <c r="F7644">
        <v>3016</v>
      </c>
      <c r="G7644">
        <v>3</v>
      </c>
      <c r="H7644">
        <v>1</v>
      </c>
      <c r="I7644">
        <v>1</v>
      </c>
      <c r="J7644">
        <v>353</v>
      </c>
      <c r="K7644">
        <v>1940</v>
      </c>
      <c r="L7644" t="s">
        <v>7770</v>
      </c>
      <c r="M7644" t="s">
        <v>1587</v>
      </c>
      <c r="N7644" t="s">
        <v>69</v>
      </c>
      <c r="O7644" s="6" t="str">
        <f>INDEX(lkp_Region,MATCH(tbl_Sales[[#This Row],[Suburb]],lkp_Suburb,0))</f>
        <v>Western Metropolitan</v>
      </c>
      <c r="P7644" s="6">
        <f>MONTH(tbl_Sales[[#This Row],[Date]])</f>
        <v>4</v>
      </c>
      <c r="Q7644" s="6">
        <f>YEAR(tbl_Sales[[#This Row],[Date]])</f>
        <v>2017</v>
      </c>
    </row>
    <row r="7645" spans="1:17" x14ac:dyDescent="0.25">
      <c r="A7645" s="1">
        <v>42837</v>
      </c>
      <c r="B7645">
        <v>1150000</v>
      </c>
      <c r="C7645" t="s">
        <v>2</v>
      </c>
      <c r="D7645" t="s">
        <v>12431</v>
      </c>
      <c r="E7645" t="s">
        <v>5</v>
      </c>
      <c r="F7645">
        <v>3016</v>
      </c>
      <c r="G7645">
        <v>3</v>
      </c>
      <c r="H7645">
        <v>1</v>
      </c>
      <c r="I7645">
        <v>0</v>
      </c>
      <c r="J7645">
        <v>308</v>
      </c>
      <c r="K7645">
        <v>1900</v>
      </c>
      <c r="L7645" t="s">
        <v>7771</v>
      </c>
      <c r="M7645" t="s">
        <v>196</v>
      </c>
      <c r="N7645" t="s">
        <v>69</v>
      </c>
      <c r="O7645" s="6" t="str">
        <f>INDEX(lkp_Region,MATCH(tbl_Sales[[#This Row],[Suburb]],lkp_Suburb,0))</f>
        <v>Western Metropolitan</v>
      </c>
      <c r="P7645" s="6">
        <f>MONTH(tbl_Sales[[#This Row],[Date]])</f>
        <v>4</v>
      </c>
      <c r="Q7645" s="6">
        <f>YEAR(tbl_Sales[[#This Row],[Date]])</f>
        <v>2017</v>
      </c>
    </row>
    <row r="7646" spans="1:17" x14ac:dyDescent="0.25">
      <c r="A7646" s="1">
        <v>42837</v>
      </c>
      <c r="B7646">
        <v>1285000</v>
      </c>
      <c r="C7646" t="s">
        <v>2</v>
      </c>
      <c r="D7646" t="s">
        <v>12428</v>
      </c>
      <c r="E7646" t="s">
        <v>10</v>
      </c>
      <c r="F7646">
        <v>3016</v>
      </c>
      <c r="G7646">
        <v>3</v>
      </c>
      <c r="H7646">
        <v>2</v>
      </c>
      <c r="I7646">
        <v>3</v>
      </c>
      <c r="J7646">
        <v>448</v>
      </c>
      <c r="L7646" t="s">
        <v>7772</v>
      </c>
      <c r="M7646" t="s">
        <v>196</v>
      </c>
      <c r="N7646" t="s">
        <v>69</v>
      </c>
      <c r="O7646" s="6" t="str">
        <f>INDEX(lkp_Region,MATCH(tbl_Sales[[#This Row],[Suburb]],lkp_Suburb,0))</f>
        <v>Western Metropolitan</v>
      </c>
      <c r="P7646" s="6">
        <f>MONTH(tbl_Sales[[#This Row],[Date]])</f>
        <v>4</v>
      </c>
      <c r="Q7646" s="6">
        <f>YEAR(tbl_Sales[[#This Row],[Date]])</f>
        <v>2017</v>
      </c>
    </row>
    <row r="7647" spans="1:17" x14ac:dyDescent="0.25">
      <c r="A7647" s="1">
        <v>42837</v>
      </c>
      <c r="B7647">
        <v>700000</v>
      </c>
      <c r="C7647" t="s">
        <v>2</v>
      </c>
      <c r="D7647" t="s">
        <v>12424</v>
      </c>
      <c r="E7647" t="s">
        <v>10</v>
      </c>
      <c r="F7647">
        <v>3199</v>
      </c>
      <c r="G7647">
        <v>3</v>
      </c>
      <c r="H7647">
        <v>1</v>
      </c>
      <c r="I7647">
        <v>2</v>
      </c>
      <c r="J7647">
        <v>593</v>
      </c>
      <c r="K7647">
        <v>1960</v>
      </c>
      <c r="L7647" t="s">
        <v>7774</v>
      </c>
      <c r="M7647" t="s">
        <v>7773</v>
      </c>
      <c r="N7647" t="s">
        <v>7773</v>
      </c>
      <c r="O7647" s="6" t="str">
        <f>INDEX(lkp_Region,MATCH(tbl_Sales[[#This Row],[Suburb]],lkp_Suburb,0))</f>
        <v>South-Eastern Metropolitan</v>
      </c>
      <c r="P7647" s="6">
        <f>MONTH(tbl_Sales[[#This Row],[Date]])</f>
        <v>4</v>
      </c>
      <c r="Q7647" s="6">
        <f>YEAR(tbl_Sales[[#This Row],[Date]])</f>
        <v>2017</v>
      </c>
    </row>
    <row r="7648" spans="1:17" x14ac:dyDescent="0.25">
      <c r="A7648" s="1">
        <v>42837</v>
      </c>
      <c r="B7648">
        <v>575000</v>
      </c>
      <c r="C7648" t="s">
        <v>51</v>
      </c>
      <c r="D7648" t="s">
        <v>12427</v>
      </c>
      <c r="E7648" t="s">
        <v>10</v>
      </c>
      <c r="F7648">
        <v>3073</v>
      </c>
      <c r="G7648">
        <v>2</v>
      </c>
      <c r="H7648">
        <v>2</v>
      </c>
      <c r="I7648">
        <v>1</v>
      </c>
      <c r="J7648">
        <v>151</v>
      </c>
      <c r="K7648">
        <v>2015</v>
      </c>
      <c r="L7648" t="s">
        <v>7775</v>
      </c>
      <c r="M7648" t="s">
        <v>93</v>
      </c>
      <c r="N7648" t="s">
        <v>62</v>
      </c>
      <c r="O7648" s="6" t="str">
        <f>INDEX(lkp_Region,MATCH(tbl_Sales[[#This Row],[Suburb]],lkp_Suburb,0))</f>
        <v>Northern Metropolitan</v>
      </c>
      <c r="P7648" s="6">
        <f>MONTH(tbl_Sales[[#This Row],[Date]])</f>
        <v>4</v>
      </c>
      <c r="Q7648" s="6">
        <f>YEAR(tbl_Sales[[#This Row],[Date]])</f>
        <v>2017</v>
      </c>
    </row>
    <row r="7649" spans="1:17" x14ac:dyDescent="0.25">
      <c r="A7649" s="1">
        <v>42837</v>
      </c>
      <c r="B7649">
        <v>615000</v>
      </c>
      <c r="C7649" t="s">
        <v>13</v>
      </c>
      <c r="D7649" t="s">
        <v>12423</v>
      </c>
      <c r="E7649" t="s">
        <v>10</v>
      </c>
      <c r="F7649">
        <v>3073</v>
      </c>
      <c r="G7649">
        <v>3</v>
      </c>
      <c r="H7649">
        <v>1</v>
      </c>
      <c r="I7649">
        <v>2</v>
      </c>
      <c r="J7649">
        <v>320</v>
      </c>
      <c r="L7649" t="s">
        <v>7776</v>
      </c>
      <c r="M7649" t="s">
        <v>93</v>
      </c>
      <c r="N7649" t="s">
        <v>62</v>
      </c>
      <c r="O7649" s="6" t="str">
        <f>INDEX(lkp_Region,MATCH(tbl_Sales[[#This Row],[Suburb]],lkp_Suburb,0))</f>
        <v>Northern Metropolitan</v>
      </c>
      <c r="P7649" s="6">
        <f>MONTH(tbl_Sales[[#This Row],[Date]])</f>
        <v>4</v>
      </c>
      <c r="Q7649" s="6">
        <f>YEAR(tbl_Sales[[#This Row],[Date]])</f>
        <v>2017</v>
      </c>
    </row>
    <row r="7650" spans="1:17" x14ac:dyDescent="0.25">
      <c r="A7650" s="1">
        <v>42837</v>
      </c>
      <c r="B7650">
        <v>642500</v>
      </c>
      <c r="C7650" t="s">
        <v>51</v>
      </c>
      <c r="D7650" t="s">
        <v>12423</v>
      </c>
      <c r="E7650" t="s">
        <v>10</v>
      </c>
      <c r="F7650">
        <v>3073</v>
      </c>
      <c r="G7650">
        <v>3</v>
      </c>
      <c r="H7650">
        <v>2</v>
      </c>
      <c r="I7650">
        <v>2</v>
      </c>
      <c r="J7650">
        <v>160</v>
      </c>
      <c r="K7650">
        <v>2010</v>
      </c>
      <c r="L7650" t="s">
        <v>7777</v>
      </c>
      <c r="M7650" t="s">
        <v>93</v>
      </c>
      <c r="N7650" t="s">
        <v>62</v>
      </c>
      <c r="O7650" s="6" t="str">
        <f>INDEX(lkp_Region,MATCH(tbl_Sales[[#This Row],[Suburb]],lkp_Suburb,0))</f>
        <v>Northern Metropolitan</v>
      </c>
      <c r="P7650" s="6">
        <f>MONTH(tbl_Sales[[#This Row],[Date]])</f>
        <v>4</v>
      </c>
      <c r="Q7650" s="6">
        <f>YEAR(tbl_Sales[[#This Row],[Date]])</f>
        <v>2017</v>
      </c>
    </row>
    <row r="7651" spans="1:17" x14ac:dyDescent="0.25">
      <c r="A7651" s="1">
        <v>42837</v>
      </c>
      <c r="B7651">
        <v>880000</v>
      </c>
      <c r="C7651" t="s">
        <v>51</v>
      </c>
      <c r="D7651" t="s">
        <v>12427</v>
      </c>
      <c r="E7651" t="s">
        <v>10</v>
      </c>
      <c r="F7651">
        <v>3072</v>
      </c>
      <c r="G7651">
        <v>3</v>
      </c>
      <c r="H7651">
        <v>2</v>
      </c>
      <c r="I7651">
        <v>2</v>
      </c>
      <c r="J7651">
        <v>242</v>
      </c>
      <c r="L7651" t="s">
        <v>7778</v>
      </c>
      <c r="M7651" t="s">
        <v>97</v>
      </c>
      <c r="N7651" t="s">
        <v>62</v>
      </c>
      <c r="O7651" s="6" t="str">
        <f>INDEX(lkp_Region,MATCH(tbl_Sales[[#This Row],[Suburb]],lkp_Suburb,0))</f>
        <v>Northern Metropolitan</v>
      </c>
      <c r="P7651" s="6">
        <f>MONTH(tbl_Sales[[#This Row],[Date]])</f>
        <v>4</v>
      </c>
      <c r="Q7651" s="6">
        <f>YEAR(tbl_Sales[[#This Row],[Date]])</f>
        <v>2017</v>
      </c>
    </row>
    <row r="7652" spans="1:17" x14ac:dyDescent="0.25">
      <c r="A7652" s="1">
        <v>42837</v>
      </c>
      <c r="B7652">
        <v>905000</v>
      </c>
      <c r="C7652" t="s">
        <v>2</v>
      </c>
      <c r="D7652" t="s">
        <v>12427</v>
      </c>
      <c r="E7652" t="s">
        <v>5</v>
      </c>
      <c r="F7652">
        <v>3070</v>
      </c>
      <c r="G7652">
        <v>2</v>
      </c>
      <c r="H7652">
        <v>1</v>
      </c>
      <c r="I7652">
        <v>0</v>
      </c>
      <c r="J7652">
        <v>114</v>
      </c>
      <c r="L7652" t="s">
        <v>7779</v>
      </c>
      <c r="M7652" t="s">
        <v>271</v>
      </c>
      <c r="N7652" t="s">
        <v>62</v>
      </c>
      <c r="O7652" s="6" t="str">
        <f>INDEX(lkp_Region,MATCH(tbl_Sales[[#This Row],[Suburb]],lkp_Suburb,0))</f>
        <v>Northern Metropolitan</v>
      </c>
      <c r="P7652" s="6">
        <f>MONTH(tbl_Sales[[#This Row],[Date]])</f>
        <v>4</v>
      </c>
      <c r="Q7652" s="6">
        <f>YEAR(tbl_Sales[[#This Row],[Date]])</f>
        <v>2017</v>
      </c>
    </row>
    <row r="7653" spans="1:17" x14ac:dyDescent="0.25">
      <c r="A7653" s="1">
        <v>42837</v>
      </c>
      <c r="B7653">
        <v>2000000</v>
      </c>
      <c r="C7653" t="s">
        <v>2</v>
      </c>
      <c r="D7653" t="s">
        <v>12432</v>
      </c>
      <c r="E7653" t="s">
        <v>5</v>
      </c>
      <c r="F7653">
        <v>3072</v>
      </c>
      <c r="G7653">
        <v>2</v>
      </c>
      <c r="H7653">
        <v>1</v>
      </c>
      <c r="I7653">
        <v>2</v>
      </c>
      <c r="J7653">
        <v>465</v>
      </c>
      <c r="L7653" t="s">
        <v>5685</v>
      </c>
      <c r="M7653" t="s">
        <v>97</v>
      </c>
      <c r="N7653" t="s">
        <v>62</v>
      </c>
      <c r="O7653" s="6" t="str">
        <f>INDEX(lkp_Region,MATCH(tbl_Sales[[#This Row],[Suburb]],lkp_Suburb,0))</f>
        <v>Northern Metropolitan</v>
      </c>
      <c r="P7653" s="6">
        <f>MONTH(tbl_Sales[[#This Row],[Date]])</f>
        <v>4</v>
      </c>
      <c r="Q7653" s="6">
        <f>YEAR(tbl_Sales[[#This Row],[Date]])</f>
        <v>2017</v>
      </c>
    </row>
    <row r="7654" spans="1:17" x14ac:dyDescent="0.25">
      <c r="A7654" s="1">
        <v>42837</v>
      </c>
      <c r="B7654">
        <v>600000</v>
      </c>
      <c r="C7654" t="s">
        <v>13</v>
      </c>
      <c r="D7654" t="s">
        <v>12432</v>
      </c>
      <c r="E7654" t="s">
        <v>5</v>
      </c>
      <c r="F7654">
        <v>3020</v>
      </c>
      <c r="G7654">
        <v>3</v>
      </c>
      <c r="H7654">
        <v>2</v>
      </c>
      <c r="I7654">
        <v>2</v>
      </c>
      <c r="J7654">
        <v>247</v>
      </c>
      <c r="K7654">
        <v>2013</v>
      </c>
      <c r="L7654" t="s">
        <v>7780</v>
      </c>
      <c r="M7654" t="s">
        <v>0</v>
      </c>
      <c r="N7654" t="s">
        <v>3</v>
      </c>
      <c r="O7654" s="6" t="str">
        <f>INDEX(lkp_Region,MATCH(tbl_Sales[[#This Row],[Suburb]],lkp_Suburb,0))</f>
        <v>Western Metropolitan</v>
      </c>
      <c r="P7654" s="6">
        <f>MONTH(tbl_Sales[[#This Row],[Date]])</f>
        <v>4</v>
      </c>
      <c r="Q7654" s="6">
        <f>YEAR(tbl_Sales[[#This Row],[Date]])</f>
        <v>2017</v>
      </c>
    </row>
    <row r="7655" spans="1:17" x14ac:dyDescent="0.25">
      <c r="A7655" s="1">
        <v>42837</v>
      </c>
      <c r="B7655">
        <v>1870000</v>
      </c>
      <c r="C7655" t="s">
        <v>2</v>
      </c>
      <c r="D7655" t="s">
        <v>12427</v>
      </c>
      <c r="E7655" t="s">
        <v>5</v>
      </c>
      <c r="F7655">
        <v>3122</v>
      </c>
      <c r="G7655">
        <v>3</v>
      </c>
      <c r="H7655">
        <v>1</v>
      </c>
      <c r="I7655">
        <v>1</v>
      </c>
      <c r="J7655">
        <v>271</v>
      </c>
      <c r="L7655" t="s">
        <v>7781</v>
      </c>
      <c r="M7655" t="s">
        <v>461</v>
      </c>
      <c r="N7655" t="s">
        <v>101</v>
      </c>
      <c r="O7655" s="6" t="str">
        <f>INDEX(lkp_Region,MATCH(tbl_Sales[[#This Row],[Suburb]],lkp_Suburb,0))</f>
        <v>Southern Metropolitan</v>
      </c>
      <c r="P7655" s="6">
        <f>MONTH(tbl_Sales[[#This Row],[Date]])</f>
        <v>4</v>
      </c>
      <c r="Q7655" s="6">
        <f>YEAR(tbl_Sales[[#This Row],[Date]])</f>
        <v>2017</v>
      </c>
    </row>
    <row r="7656" spans="1:17" x14ac:dyDescent="0.25">
      <c r="A7656" s="1">
        <v>42837</v>
      </c>
      <c r="B7656">
        <v>2020000</v>
      </c>
      <c r="C7656" t="s">
        <v>2</v>
      </c>
      <c r="D7656" t="s">
        <v>12424</v>
      </c>
      <c r="E7656" t="s">
        <v>10</v>
      </c>
      <c r="F7656">
        <v>3186</v>
      </c>
      <c r="G7656">
        <v>3</v>
      </c>
      <c r="H7656">
        <v>2</v>
      </c>
      <c r="I7656">
        <v>2</v>
      </c>
      <c r="J7656">
        <v>369</v>
      </c>
      <c r="L7656" t="s">
        <v>7782</v>
      </c>
      <c r="M7656" t="s">
        <v>105</v>
      </c>
      <c r="N7656" t="s">
        <v>107</v>
      </c>
      <c r="O7656" s="6" t="str">
        <f>INDEX(lkp_Region,MATCH(tbl_Sales[[#This Row],[Suburb]],lkp_Suburb,0))</f>
        <v>Southern Metropolitan</v>
      </c>
      <c r="P7656" s="6">
        <f>MONTH(tbl_Sales[[#This Row],[Date]])</f>
        <v>4</v>
      </c>
      <c r="Q7656" s="6">
        <f>YEAR(tbl_Sales[[#This Row],[Date]])</f>
        <v>2017</v>
      </c>
    </row>
    <row r="7657" spans="1:17" x14ac:dyDescent="0.25">
      <c r="A7657" s="1">
        <v>42837</v>
      </c>
      <c r="B7657">
        <v>675000</v>
      </c>
      <c r="C7657" t="s">
        <v>13</v>
      </c>
      <c r="D7657" t="s">
        <v>12423</v>
      </c>
      <c r="E7657" t="s">
        <v>10</v>
      </c>
      <c r="F7657">
        <v>3084</v>
      </c>
      <c r="G7657">
        <v>2</v>
      </c>
      <c r="H7657">
        <v>1</v>
      </c>
      <c r="I7657">
        <v>1</v>
      </c>
      <c r="J7657">
        <v>247</v>
      </c>
      <c r="L7657" t="s">
        <v>7783</v>
      </c>
      <c r="M7657" t="s">
        <v>235</v>
      </c>
      <c r="N7657" t="s">
        <v>150</v>
      </c>
      <c r="O7657" s="6" t="str">
        <f>INDEX(lkp_Region,MATCH(tbl_Sales[[#This Row],[Suburb]],lkp_Suburb,0))</f>
        <v>Eastern Metropolitan</v>
      </c>
      <c r="P7657" s="6">
        <f>MONTH(tbl_Sales[[#This Row],[Date]])</f>
        <v>4</v>
      </c>
      <c r="Q7657" s="6">
        <f>YEAR(tbl_Sales[[#This Row],[Date]])</f>
        <v>2017</v>
      </c>
    </row>
    <row r="7658" spans="1:17" x14ac:dyDescent="0.25">
      <c r="A7658" s="1">
        <v>42838</v>
      </c>
      <c r="B7658">
        <v>872000</v>
      </c>
      <c r="C7658" t="s">
        <v>2</v>
      </c>
      <c r="D7658" t="s">
        <v>12425</v>
      </c>
      <c r="E7658" t="s">
        <v>5</v>
      </c>
      <c r="F7658">
        <v>3138</v>
      </c>
      <c r="G7658">
        <v>5</v>
      </c>
      <c r="H7658">
        <v>2</v>
      </c>
      <c r="I7658">
        <v>2</v>
      </c>
      <c r="J7658">
        <v>1254</v>
      </c>
      <c r="K7658">
        <v>1980</v>
      </c>
      <c r="L7658" t="s">
        <v>7785</v>
      </c>
      <c r="M7658" t="s">
        <v>7784</v>
      </c>
      <c r="N7658" t="s">
        <v>7639</v>
      </c>
      <c r="O7658" s="6" t="str">
        <f>INDEX(lkp_Region,MATCH(tbl_Sales[[#This Row],[Suburb]],lkp_Suburb,0))</f>
        <v>Eastern Victoria</v>
      </c>
      <c r="P7658" s="6">
        <f>MONTH(tbl_Sales[[#This Row],[Date]])</f>
        <v>4</v>
      </c>
      <c r="Q7658" s="6">
        <f>YEAR(tbl_Sales[[#This Row],[Date]])</f>
        <v>2017</v>
      </c>
    </row>
    <row r="7659" spans="1:17" x14ac:dyDescent="0.25">
      <c r="A7659" s="1">
        <v>42838</v>
      </c>
      <c r="B7659">
        <v>2150500</v>
      </c>
      <c r="C7659" t="s">
        <v>2</v>
      </c>
      <c r="D7659" t="s">
        <v>12432</v>
      </c>
      <c r="E7659" t="s">
        <v>5</v>
      </c>
      <c r="F7659">
        <v>3128</v>
      </c>
      <c r="G7659">
        <v>6</v>
      </c>
      <c r="H7659">
        <v>3</v>
      </c>
      <c r="I7659">
        <v>3</v>
      </c>
      <c r="J7659">
        <v>786</v>
      </c>
      <c r="L7659" t="s">
        <v>7786</v>
      </c>
      <c r="M7659" t="s">
        <v>151</v>
      </c>
      <c r="N7659" t="s">
        <v>14</v>
      </c>
      <c r="O7659" s="6" t="str">
        <f>INDEX(lkp_Region,MATCH(tbl_Sales[[#This Row],[Suburb]],lkp_Suburb,0))</f>
        <v>Eastern Metropolitan</v>
      </c>
      <c r="P7659" s="6">
        <f>MONTH(tbl_Sales[[#This Row],[Date]])</f>
        <v>4</v>
      </c>
      <c r="Q7659" s="6">
        <f>YEAR(tbl_Sales[[#This Row],[Date]])</f>
        <v>2017</v>
      </c>
    </row>
    <row r="7660" spans="1:17" x14ac:dyDescent="0.25">
      <c r="A7660" s="1">
        <v>42838</v>
      </c>
      <c r="B7660">
        <v>1850000</v>
      </c>
      <c r="C7660" t="s">
        <v>2</v>
      </c>
      <c r="D7660" t="s">
        <v>12429</v>
      </c>
      <c r="E7660" t="s">
        <v>5</v>
      </c>
      <c r="F7660">
        <v>3143</v>
      </c>
      <c r="G7660">
        <v>3</v>
      </c>
      <c r="H7660">
        <v>2</v>
      </c>
      <c r="I7660">
        <v>2</v>
      </c>
      <c r="J7660">
        <v>348</v>
      </c>
      <c r="K7660">
        <v>1952</v>
      </c>
      <c r="L7660" t="s">
        <v>7787</v>
      </c>
      <c r="M7660" t="s">
        <v>283</v>
      </c>
      <c r="N7660" t="s">
        <v>76</v>
      </c>
      <c r="O7660" s="6" t="str">
        <f>INDEX(lkp_Region,MATCH(tbl_Sales[[#This Row],[Suburb]],lkp_Suburb,0))</f>
        <v>Southern Metropolitan</v>
      </c>
      <c r="P7660" s="6">
        <f>MONTH(tbl_Sales[[#This Row],[Date]])</f>
        <v>4</v>
      </c>
      <c r="Q7660" s="6">
        <f>YEAR(tbl_Sales[[#This Row],[Date]])</f>
        <v>2017</v>
      </c>
    </row>
    <row r="7661" spans="1:17" x14ac:dyDescent="0.25">
      <c r="A7661" s="1">
        <v>42838</v>
      </c>
      <c r="B7661">
        <v>2000000</v>
      </c>
      <c r="C7661" t="s">
        <v>2</v>
      </c>
      <c r="D7661" t="s">
        <v>12429</v>
      </c>
      <c r="E7661" t="s">
        <v>5</v>
      </c>
      <c r="F7661">
        <v>3144</v>
      </c>
      <c r="G7661">
        <v>3</v>
      </c>
      <c r="H7661">
        <v>1</v>
      </c>
      <c r="I7661">
        <v>2</v>
      </c>
      <c r="J7661">
        <v>360</v>
      </c>
      <c r="L7661" t="s">
        <v>704</v>
      </c>
      <c r="M7661" t="s">
        <v>388</v>
      </c>
      <c r="N7661" t="s">
        <v>76</v>
      </c>
      <c r="O7661" s="6" t="str">
        <f>INDEX(lkp_Region,MATCH(tbl_Sales[[#This Row],[Suburb]],lkp_Suburb,0))</f>
        <v>Southern Metropolitan</v>
      </c>
      <c r="P7661" s="6">
        <f>MONTH(tbl_Sales[[#This Row],[Date]])</f>
        <v>4</v>
      </c>
      <c r="Q7661" s="6">
        <f>YEAR(tbl_Sales[[#This Row],[Date]])</f>
        <v>2017</v>
      </c>
    </row>
    <row r="7662" spans="1:17" x14ac:dyDescent="0.25">
      <c r="A7662" s="1">
        <v>42838</v>
      </c>
      <c r="B7662">
        <v>320000</v>
      </c>
      <c r="C7662" t="s">
        <v>13</v>
      </c>
      <c r="D7662" t="s">
        <v>12427</v>
      </c>
      <c r="E7662" t="s">
        <v>10</v>
      </c>
      <c r="F7662">
        <v>3056</v>
      </c>
      <c r="G7662">
        <v>2</v>
      </c>
      <c r="H7662">
        <v>1</v>
      </c>
      <c r="I7662">
        <v>1</v>
      </c>
      <c r="J7662">
        <v>638</v>
      </c>
      <c r="K7662">
        <v>1970</v>
      </c>
      <c r="L7662" t="s">
        <v>7788</v>
      </c>
      <c r="M7662" t="s">
        <v>117</v>
      </c>
      <c r="N7662" t="s">
        <v>18</v>
      </c>
      <c r="O7662" s="6" t="str">
        <f>INDEX(lkp_Region,MATCH(tbl_Sales[[#This Row],[Suburb]],lkp_Suburb,0))</f>
        <v>Northern Metropolitan</v>
      </c>
      <c r="P7662" s="6">
        <f>MONTH(tbl_Sales[[#This Row],[Date]])</f>
        <v>4</v>
      </c>
      <c r="Q7662" s="6">
        <f>YEAR(tbl_Sales[[#This Row],[Date]])</f>
        <v>2017</v>
      </c>
    </row>
    <row r="7663" spans="1:17" x14ac:dyDescent="0.25">
      <c r="A7663" s="1">
        <v>42838</v>
      </c>
      <c r="B7663">
        <v>822000</v>
      </c>
      <c r="C7663" t="s">
        <v>2</v>
      </c>
      <c r="D7663" t="s">
        <v>12423</v>
      </c>
      <c r="E7663" t="s">
        <v>10</v>
      </c>
      <c r="F7663">
        <v>3046</v>
      </c>
      <c r="G7663">
        <v>3</v>
      </c>
      <c r="H7663">
        <v>1</v>
      </c>
      <c r="I7663">
        <v>2</v>
      </c>
      <c r="J7663">
        <v>738</v>
      </c>
      <c r="K7663">
        <v>1960</v>
      </c>
      <c r="L7663" t="s">
        <v>7789</v>
      </c>
      <c r="M7663" t="s">
        <v>78</v>
      </c>
      <c r="N7663" t="s">
        <v>18</v>
      </c>
      <c r="O7663" s="6" t="str">
        <f>INDEX(lkp_Region,MATCH(tbl_Sales[[#This Row],[Suburb]],lkp_Suburb,0))</f>
        <v>Northern Metropolitan</v>
      </c>
      <c r="P7663" s="6">
        <f>MONTH(tbl_Sales[[#This Row],[Date]])</f>
        <v>4</v>
      </c>
      <c r="Q7663" s="6">
        <f>YEAR(tbl_Sales[[#This Row],[Date]])</f>
        <v>2017</v>
      </c>
    </row>
    <row r="7664" spans="1:17" x14ac:dyDescent="0.25">
      <c r="A7664" s="1">
        <v>42838</v>
      </c>
      <c r="B7664">
        <v>1600000</v>
      </c>
      <c r="C7664" t="s">
        <v>2</v>
      </c>
      <c r="D7664" t="s">
        <v>12430</v>
      </c>
      <c r="E7664" t="s">
        <v>10</v>
      </c>
      <c r="F7664">
        <v>3058</v>
      </c>
      <c r="G7664">
        <v>3</v>
      </c>
      <c r="H7664">
        <v>2</v>
      </c>
      <c r="I7664">
        <v>2</v>
      </c>
      <c r="J7664">
        <v>737</v>
      </c>
      <c r="K7664">
        <v>1930</v>
      </c>
      <c r="L7664" t="s">
        <v>7790</v>
      </c>
      <c r="M7664" t="s">
        <v>41</v>
      </c>
      <c r="N7664" t="s">
        <v>18</v>
      </c>
      <c r="O7664" s="6" t="str">
        <f>INDEX(lkp_Region,MATCH(tbl_Sales[[#This Row],[Suburb]],lkp_Suburb,0))</f>
        <v>Northern Metropolitan</v>
      </c>
      <c r="P7664" s="6">
        <f>MONTH(tbl_Sales[[#This Row],[Date]])</f>
        <v>4</v>
      </c>
      <c r="Q7664" s="6">
        <f>YEAR(tbl_Sales[[#This Row],[Date]])</f>
        <v>2017</v>
      </c>
    </row>
    <row r="7665" spans="1:17" x14ac:dyDescent="0.25">
      <c r="A7665" s="1">
        <v>42838</v>
      </c>
      <c r="B7665">
        <v>1700000</v>
      </c>
      <c r="C7665" t="s">
        <v>2</v>
      </c>
      <c r="D7665" t="s">
        <v>12431</v>
      </c>
      <c r="E7665" t="s">
        <v>10</v>
      </c>
      <c r="F7665">
        <v>3040</v>
      </c>
      <c r="G7665">
        <v>3</v>
      </c>
      <c r="H7665">
        <v>2</v>
      </c>
      <c r="I7665">
        <v>1</v>
      </c>
      <c r="J7665">
        <v>763</v>
      </c>
      <c r="L7665" t="s">
        <v>7791</v>
      </c>
      <c r="M7665" t="s">
        <v>47</v>
      </c>
      <c r="N7665" t="s">
        <v>49</v>
      </c>
      <c r="O7665" s="6" t="str">
        <f>INDEX(lkp_Region,MATCH(tbl_Sales[[#This Row],[Suburb]],lkp_Suburb,0))</f>
        <v>Western Metropolitan</v>
      </c>
      <c r="P7665" s="6">
        <f>MONTH(tbl_Sales[[#This Row],[Date]])</f>
        <v>4</v>
      </c>
      <c r="Q7665" s="6">
        <f>YEAR(tbl_Sales[[#This Row],[Date]])</f>
        <v>2017</v>
      </c>
    </row>
    <row r="7666" spans="1:17" x14ac:dyDescent="0.25">
      <c r="A7666" s="1">
        <v>42838</v>
      </c>
      <c r="B7666">
        <v>1000000</v>
      </c>
      <c r="C7666" t="s">
        <v>2</v>
      </c>
      <c r="D7666" t="s">
        <v>12423</v>
      </c>
      <c r="E7666" t="s">
        <v>10</v>
      </c>
      <c r="F7666">
        <v>3051</v>
      </c>
      <c r="G7666">
        <v>1</v>
      </c>
      <c r="H7666">
        <v>1</v>
      </c>
      <c r="I7666">
        <v>0</v>
      </c>
      <c r="J7666">
        <v>133</v>
      </c>
      <c r="L7666" t="s">
        <v>7792</v>
      </c>
      <c r="M7666" t="s">
        <v>915</v>
      </c>
      <c r="N7666" t="s">
        <v>88</v>
      </c>
      <c r="O7666" s="6" t="str">
        <f>INDEX(lkp_Region,MATCH(tbl_Sales[[#This Row],[Suburb]],lkp_Suburb,0))</f>
        <v>Northern Metropolitan</v>
      </c>
      <c r="P7666" s="6">
        <f>MONTH(tbl_Sales[[#This Row],[Date]])</f>
        <v>4</v>
      </c>
      <c r="Q7666" s="6">
        <f>YEAR(tbl_Sales[[#This Row],[Date]])</f>
        <v>2017</v>
      </c>
    </row>
    <row r="7667" spans="1:17" x14ac:dyDescent="0.25">
      <c r="A7667" s="1">
        <v>42838</v>
      </c>
      <c r="B7667">
        <v>1375000</v>
      </c>
      <c r="C7667" t="s">
        <v>2</v>
      </c>
      <c r="D7667" t="s">
        <v>12429</v>
      </c>
      <c r="E7667" t="s">
        <v>5</v>
      </c>
      <c r="F7667">
        <v>3107</v>
      </c>
      <c r="G7667">
        <v>4</v>
      </c>
      <c r="H7667">
        <v>2</v>
      </c>
      <c r="I7667">
        <v>1</v>
      </c>
      <c r="J7667">
        <v>662</v>
      </c>
      <c r="K7667">
        <v>1950</v>
      </c>
      <c r="L7667" t="s">
        <v>7793</v>
      </c>
      <c r="M7667" t="s">
        <v>586</v>
      </c>
      <c r="N7667" t="s">
        <v>128</v>
      </c>
      <c r="O7667" s="6" t="str">
        <f>INDEX(lkp_Region,MATCH(tbl_Sales[[#This Row],[Suburb]],lkp_Suburb,0))</f>
        <v>Eastern Metropolitan</v>
      </c>
      <c r="P7667" s="6">
        <f>MONTH(tbl_Sales[[#This Row],[Date]])</f>
        <v>4</v>
      </c>
      <c r="Q7667" s="6">
        <f>YEAR(tbl_Sales[[#This Row],[Date]])</f>
        <v>2017</v>
      </c>
    </row>
    <row r="7668" spans="1:17" x14ac:dyDescent="0.25">
      <c r="A7668" s="1">
        <v>42838</v>
      </c>
      <c r="B7668">
        <v>1500000</v>
      </c>
      <c r="C7668" t="s">
        <v>51</v>
      </c>
      <c r="D7668" t="s">
        <v>12428</v>
      </c>
      <c r="E7668" t="s">
        <v>5</v>
      </c>
      <c r="F7668">
        <v>3109</v>
      </c>
      <c r="G7668">
        <v>5</v>
      </c>
      <c r="H7668">
        <v>3</v>
      </c>
      <c r="I7668">
        <v>2</v>
      </c>
      <c r="J7668">
        <v>365</v>
      </c>
      <c r="L7668" t="s">
        <v>7795</v>
      </c>
      <c r="M7668" t="s">
        <v>7794</v>
      </c>
      <c r="N7668" t="s">
        <v>128</v>
      </c>
      <c r="O7668" s="6" t="str">
        <f>INDEX(lkp_Region,MATCH(tbl_Sales[[#This Row],[Suburb]],lkp_Suburb,0))</f>
        <v>Eastern Metropolitan</v>
      </c>
      <c r="P7668" s="6">
        <f>MONTH(tbl_Sales[[#This Row],[Date]])</f>
        <v>4</v>
      </c>
      <c r="Q7668" s="6">
        <f>YEAR(tbl_Sales[[#This Row],[Date]])</f>
        <v>2017</v>
      </c>
    </row>
    <row r="7669" spans="1:17" x14ac:dyDescent="0.25">
      <c r="A7669" s="1">
        <v>42838</v>
      </c>
      <c r="B7669">
        <v>1662000</v>
      </c>
      <c r="C7669" t="s">
        <v>2</v>
      </c>
      <c r="D7669" t="s">
        <v>12429</v>
      </c>
      <c r="E7669" t="s">
        <v>10</v>
      </c>
      <c r="F7669">
        <v>3109</v>
      </c>
      <c r="G7669">
        <v>4</v>
      </c>
      <c r="H7669">
        <v>2</v>
      </c>
      <c r="I7669">
        <v>2</v>
      </c>
      <c r="J7669">
        <v>785</v>
      </c>
      <c r="K7669">
        <v>1980</v>
      </c>
      <c r="L7669" t="s">
        <v>7796</v>
      </c>
      <c r="M7669" t="s">
        <v>7794</v>
      </c>
      <c r="N7669" t="s">
        <v>128</v>
      </c>
      <c r="O7669" s="6" t="str">
        <f>INDEX(lkp_Region,MATCH(tbl_Sales[[#This Row],[Suburb]],lkp_Suburb,0))</f>
        <v>Eastern Metropolitan</v>
      </c>
      <c r="P7669" s="6">
        <f>MONTH(tbl_Sales[[#This Row],[Date]])</f>
        <v>4</v>
      </c>
      <c r="Q7669" s="6">
        <f>YEAR(tbl_Sales[[#This Row],[Date]])</f>
        <v>2017</v>
      </c>
    </row>
    <row r="7670" spans="1:17" x14ac:dyDescent="0.25">
      <c r="A7670" s="1">
        <v>42838</v>
      </c>
      <c r="B7670">
        <v>667000</v>
      </c>
      <c r="C7670" t="s">
        <v>2</v>
      </c>
      <c r="D7670" t="s">
        <v>12427</v>
      </c>
      <c r="E7670" t="s">
        <v>10</v>
      </c>
      <c r="F7670">
        <v>3064</v>
      </c>
      <c r="G7670">
        <v>4</v>
      </c>
      <c r="H7670">
        <v>2</v>
      </c>
      <c r="I7670">
        <v>2</v>
      </c>
      <c r="J7670">
        <v>480</v>
      </c>
      <c r="K7670">
        <v>2012</v>
      </c>
      <c r="L7670" t="s">
        <v>7798</v>
      </c>
      <c r="M7670" t="s">
        <v>7797</v>
      </c>
      <c r="N7670" t="s">
        <v>195</v>
      </c>
      <c r="O7670" s="6" t="str">
        <f>INDEX(lkp_Region,MATCH(tbl_Sales[[#This Row],[Suburb]],lkp_Suburb,0))</f>
        <v>Northern Metropolitan</v>
      </c>
      <c r="P7670" s="6">
        <f>MONTH(tbl_Sales[[#This Row],[Date]])</f>
        <v>4</v>
      </c>
      <c r="Q7670" s="6">
        <f>YEAR(tbl_Sales[[#This Row],[Date]])</f>
        <v>2017</v>
      </c>
    </row>
    <row r="7671" spans="1:17" x14ac:dyDescent="0.25">
      <c r="A7671" s="1">
        <v>42838</v>
      </c>
      <c r="B7671">
        <v>1005000</v>
      </c>
      <c r="C7671" t="s">
        <v>2</v>
      </c>
      <c r="D7671" t="s">
        <v>12428</v>
      </c>
      <c r="E7671" t="s">
        <v>10</v>
      </c>
      <c r="F7671">
        <v>3015</v>
      </c>
      <c r="G7671">
        <v>4</v>
      </c>
      <c r="H7671">
        <v>1</v>
      </c>
      <c r="I7671">
        <v>1</v>
      </c>
      <c r="J7671">
        <v>390</v>
      </c>
      <c r="L7671" t="s">
        <v>7799</v>
      </c>
      <c r="M7671" t="s">
        <v>133</v>
      </c>
      <c r="N7671" t="s">
        <v>69</v>
      </c>
      <c r="O7671" s="6" t="str">
        <f>INDEX(lkp_Region,MATCH(tbl_Sales[[#This Row],[Suburb]],lkp_Suburb,0))</f>
        <v>Western Metropolitan</v>
      </c>
      <c r="P7671" s="6">
        <f>MONTH(tbl_Sales[[#This Row],[Date]])</f>
        <v>4</v>
      </c>
      <c r="Q7671" s="6">
        <f>YEAR(tbl_Sales[[#This Row],[Date]])</f>
        <v>2017</v>
      </c>
    </row>
    <row r="7672" spans="1:17" x14ac:dyDescent="0.25">
      <c r="A7672" s="1">
        <v>42838</v>
      </c>
      <c r="B7672">
        <v>350000</v>
      </c>
      <c r="C7672" t="s">
        <v>13</v>
      </c>
      <c r="D7672" t="s">
        <v>12425</v>
      </c>
      <c r="E7672" t="s">
        <v>5</v>
      </c>
      <c r="F7672">
        <v>3145</v>
      </c>
      <c r="G7672">
        <v>2</v>
      </c>
      <c r="H7672">
        <v>1</v>
      </c>
      <c r="I7672">
        <v>0</v>
      </c>
      <c r="J7672">
        <v>0</v>
      </c>
      <c r="L7672" t="s">
        <v>7800</v>
      </c>
      <c r="M7672" t="s">
        <v>2288</v>
      </c>
      <c r="N7672" t="s">
        <v>57</v>
      </c>
      <c r="O7672" s="6" t="str">
        <f>INDEX(lkp_Region,MATCH(tbl_Sales[[#This Row],[Suburb]],lkp_Suburb,0))</f>
        <v>Southern Metropolitan</v>
      </c>
      <c r="P7672" s="6">
        <f>MONTH(tbl_Sales[[#This Row],[Date]])</f>
        <v>4</v>
      </c>
      <c r="Q7672" s="6">
        <f>YEAR(tbl_Sales[[#This Row],[Date]])</f>
        <v>2017</v>
      </c>
    </row>
    <row r="7673" spans="1:17" x14ac:dyDescent="0.25">
      <c r="A7673" s="1">
        <v>42838</v>
      </c>
      <c r="B7673">
        <v>535000</v>
      </c>
      <c r="C7673" t="s">
        <v>13</v>
      </c>
      <c r="D7673" t="s">
        <v>12428</v>
      </c>
      <c r="E7673" t="s">
        <v>5</v>
      </c>
      <c r="F7673">
        <v>3165</v>
      </c>
      <c r="G7673">
        <v>2</v>
      </c>
      <c r="H7673">
        <v>1</v>
      </c>
      <c r="I7673">
        <v>1</v>
      </c>
      <c r="J7673">
        <v>1026</v>
      </c>
      <c r="K7673">
        <v>1970</v>
      </c>
      <c r="L7673" t="s">
        <v>7801</v>
      </c>
      <c r="M7673" t="s">
        <v>138</v>
      </c>
      <c r="N7673" t="s">
        <v>57</v>
      </c>
      <c r="O7673" s="6" t="str">
        <f>INDEX(lkp_Region,MATCH(tbl_Sales[[#This Row],[Suburb]],lkp_Suburb,0))</f>
        <v>Southern Metropolitan</v>
      </c>
      <c r="P7673" s="6">
        <f>MONTH(tbl_Sales[[#This Row],[Date]])</f>
        <v>4</v>
      </c>
      <c r="Q7673" s="6">
        <f>YEAR(tbl_Sales[[#This Row],[Date]])</f>
        <v>2017</v>
      </c>
    </row>
    <row r="7674" spans="1:17" x14ac:dyDescent="0.25">
      <c r="A7674" s="1">
        <v>42838</v>
      </c>
      <c r="B7674">
        <v>860000</v>
      </c>
      <c r="C7674" t="s">
        <v>2</v>
      </c>
      <c r="D7674" t="s">
        <v>12424</v>
      </c>
      <c r="E7674" t="s">
        <v>10</v>
      </c>
      <c r="F7674">
        <v>3199</v>
      </c>
      <c r="G7674">
        <v>3</v>
      </c>
      <c r="H7674">
        <v>2</v>
      </c>
      <c r="I7674">
        <v>3</v>
      </c>
      <c r="J7674">
        <v>4780</v>
      </c>
      <c r="L7674" t="s">
        <v>7803</v>
      </c>
      <c r="M7674" t="s">
        <v>7802</v>
      </c>
      <c r="N7674" t="s">
        <v>7773</v>
      </c>
      <c r="O7674" s="6" t="str">
        <f>INDEX(lkp_Region,MATCH(tbl_Sales[[#This Row],[Suburb]],lkp_Suburb,0))</f>
        <v>South-Eastern Metropolitan</v>
      </c>
      <c r="P7674" s="6">
        <f>MONTH(tbl_Sales[[#This Row],[Date]])</f>
        <v>4</v>
      </c>
      <c r="Q7674" s="6">
        <f>YEAR(tbl_Sales[[#This Row],[Date]])</f>
        <v>2017</v>
      </c>
    </row>
    <row r="7675" spans="1:17" x14ac:dyDescent="0.25">
      <c r="A7675" s="1">
        <v>42838</v>
      </c>
      <c r="B7675">
        <v>695000</v>
      </c>
      <c r="C7675" t="s">
        <v>2</v>
      </c>
      <c r="D7675" t="s">
        <v>12423</v>
      </c>
      <c r="E7675" t="s">
        <v>10</v>
      </c>
      <c r="F7675">
        <v>3070</v>
      </c>
      <c r="G7675">
        <v>2</v>
      </c>
      <c r="H7675">
        <v>1</v>
      </c>
      <c r="I7675">
        <v>1</v>
      </c>
      <c r="J7675">
        <v>120</v>
      </c>
      <c r="K7675">
        <v>1975</v>
      </c>
      <c r="L7675" t="s">
        <v>6479</v>
      </c>
      <c r="M7675" t="s">
        <v>271</v>
      </c>
      <c r="N7675" t="s">
        <v>62</v>
      </c>
      <c r="O7675" s="6" t="str">
        <f>INDEX(lkp_Region,MATCH(tbl_Sales[[#This Row],[Suburb]],lkp_Suburb,0))</f>
        <v>Northern Metropolitan</v>
      </c>
      <c r="P7675" s="6">
        <f>MONTH(tbl_Sales[[#This Row],[Date]])</f>
        <v>4</v>
      </c>
      <c r="Q7675" s="6">
        <f>YEAR(tbl_Sales[[#This Row],[Date]])</f>
        <v>2017</v>
      </c>
    </row>
    <row r="7676" spans="1:17" x14ac:dyDescent="0.25">
      <c r="A7676" s="1">
        <v>42838</v>
      </c>
      <c r="B7676">
        <v>1020000</v>
      </c>
      <c r="C7676" t="s">
        <v>2</v>
      </c>
      <c r="D7676" t="s">
        <v>12428</v>
      </c>
      <c r="E7676" t="s">
        <v>5</v>
      </c>
      <c r="F7676">
        <v>3072</v>
      </c>
      <c r="G7676">
        <v>3</v>
      </c>
      <c r="H7676">
        <v>2</v>
      </c>
      <c r="I7676">
        <v>2</v>
      </c>
      <c r="J7676">
        <v>670</v>
      </c>
      <c r="L7676" t="s">
        <v>7804</v>
      </c>
      <c r="M7676" t="s">
        <v>97</v>
      </c>
      <c r="N7676" t="s">
        <v>62</v>
      </c>
      <c r="O7676" s="6" t="str">
        <f>INDEX(lkp_Region,MATCH(tbl_Sales[[#This Row],[Suburb]],lkp_Suburb,0))</f>
        <v>Northern Metropolitan</v>
      </c>
      <c r="P7676" s="6">
        <f>MONTH(tbl_Sales[[#This Row],[Date]])</f>
        <v>4</v>
      </c>
      <c r="Q7676" s="6">
        <f>YEAR(tbl_Sales[[#This Row],[Date]])</f>
        <v>2017</v>
      </c>
    </row>
    <row r="7677" spans="1:17" x14ac:dyDescent="0.25">
      <c r="A7677" s="1">
        <v>42838</v>
      </c>
      <c r="B7677">
        <v>1345000</v>
      </c>
      <c r="C7677" t="s">
        <v>2</v>
      </c>
      <c r="D7677" t="s">
        <v>12427</v>
      </c>
      <c r="E7677" t="s">
        <v>10</v>
      </c>
      <c r="F7677">
        <v>3071</v>
      </c>
      <c r="G7677">
        <v>3</v>
      </c>
      <c r="H7677">
        <v>2</v>
      </c>
      <c r="I7677">
        <v>4</v>
      </c>
      <c r="J7677">
        <v>584</v>
      </c>
      <c r="L7677" t="s">
        <v>7805</v>
      </c>
      <c r="M7677" t="s">
        <v>60</v>
      </c>
      <c r="N7677" t="s">
        <v>62</v>
      </c>
      <c r="O7677" s="6" t="str">
        <f>INDEX(lkp_Region,MATCH(tbl_Sales[[#This Row],[Suburb]],lkp_Suburb,0))</f>
        <v>Northern Metropolitan</v>
      </c>
      <c r="P7677" s="6">
        <f>MONTH(tbl_Sales[[#This Row],[Date]])</f>
        <v>4</v>
      </c>
      <c r="Q7677" s="6">
        <f>YEAR(tbl_Sales[[#This Row],[Date]])</f>
        <v>2017</v>
      </c>
    </row>
    <row r="7678" spans="1:17" x14ac:dyDescent="0.25">
      <c r="A7678" s="1">
        <v>42838</v>
      </c>
      <c r="B7678">
        <v>800000</v>
      </c>
      <c r="C7678" t="s">
        <v>2</v>
      </c>
      <c r="D7678" t="s">
        <v>12425</v>
      </c>
      <c r="E7678" t="s">
        <v>10</v>
      </c>
      <c r="F7678">
        <v>3020</v>
      </c>
      <c r="G7678">
        <v>3</v>
      </c>
      <c r="H7678">
        <v>2</v>
      </c>
      <c r="I7678">
        <v>5</v>
      </c>
      <c r="J7678">
        <v>689</v>
      </c>
      <c r="K7678">
        <v>1951</v>
      </c>
      <c r="L7678" t="s">
        <v>7806</v>
      </c>
      <c r="M7678" t="s">
        <v>0</v>
      </c>
      <c r="N7678" t="s">
        <v>3</v>
      </c>
      <c r="O7678" s="6" t="str">
        <f>INDEX(lkp_Region,MATCH(tbl_Sales[[#This Row],[Suburb]],lkp_Suburb,0))</f>
        <v>Western Metropolitan</v>
      </c>
      <c r="P7678" s="6">
        <f>MONTH(tbl_Sales[[#This Row],[Date]])</f>
        <v>4</v>
      </c>
      <c r="Q7678" s="6">
        <f>YEAR(tbl_Sales[[#This Row],[Date]])</f>
        <v>2017</v>
      </c>
    </row>
    <row r="7679" spans="1:17" x14ac:dyDescent="0.25">
      <c r="A7679" s="1">
        <v>42838</v>
      </c>
      <c r="B7679">
        <v>2320000</v>
      </c>
      <c r="C7679" t="s">
        <v>2</v>
      </c>
      <c r="D7679" t="s">
        <v>12433</v>
      </c>
      <c r="E7679" t="s">
        <v>10</v>
      </c>
      <c r="F7679">
        <v>3123</v>
      </c>
      <c r="G7679">
        <v>4</v>
      </c>
      <c r="H7679">
        <v>2</v>
      </c>
      <c r="I7679">
        <v>2</v>
      </c>
      <c r="J7679">
        <v>528</v>
      </c>
      <c r="K7679">
        <v>1980</v>
      </c>
      <c r="L7679" t="s">
        <v>7807</v>
      </c>
      <c r="M7679" t="s">
        <v>230</v>
      </c>
      <c r="N7679" t="s">
        <v>101</v>
      </c>
      <c r="O7679" s="6" t="str">
        <f>INDEX(lkp_Region,MATCH(tbl_Sales[[#This Row],[Suburb]],lkp_Suburb,0))</f>
        <v>Southern Metropolitan</v>
      </c>
      <c r="P7679" s="6">
        <f>MONTH(tbl_Sales[[#This Row],[Date]])</f>
        <v>4</v>
      </c>
      <c r="Q7679" s="6">
        <f>YEAR(tbl_Sales[[#This Row],[Date]])</f>
        <v>2017</v>
      </c>
    </row>
    <row r="7680" spans="1:17" x14ac:dyDescent="0.25">
      <c r="A7680" s="1">
        <v>42838</v>
      </c>
      <c r="B7680">
        <v>1220000</v>
      </c>
      <c r="C7680" t="s">
        <v>2</v>
      </c>
      <c r="D7680" t="s">
        <v>12429</v>
      </c>
      <c r="E7680" t="s">
        <v>5</v>
      </c>
      <c r="F7680">
        <v>3190</v>
      </c>
      <c r="G7680">
        <v>4</v>
      </c>
      <c r="H7680">
        <v>1</v>
      </c>
      <c r="I7680">
        <v>2</v>
      </c>
      <c r="J7680">
        <v>633</v>
      </c>
      <c r="L7680" t="s">
        <v>7809</v>
      </c>
      <c r="M7680" t="s">
        <v>7808</v>
      </c>
      <c r="N7680" t="s">
        <v>107</v>
      </c>
      <c r="O7680" s="6" t="str">
        <f>INDEX(lkp_Region,MATCH(tbl_Sales[[#This Row],[Suburb]],lkp_Suburb,0))</f>
        <v>Southern Metropolitan</v>
      </c>
      <c r="P7680" s="6">
        <f>MONTH(tbl_Sales[[#This Row],[Date]])</f>
        <v>4</v>
      </c>
      <c r="Q7680" s="6">
        <f>YEAR(tbl_Sales[[#This Row],[Date]])</f>
        <v>2017</v>
      </c>
    </row>
    <row r="7681" spans="1:17" x14ac:dyDescent="0.25">
      <c r="A7681" s="1">
        <v>42838</v>
      </c>
      <c r="B7681">
        <v>2250000</v>
      </c>
      <c r="C7681" t="s">
        <v>2</v>
      </c>
      <c r="D7681" t="s">
        <v>12431</v>
      </c>
      <c r="E7681" t="s">
        <v>10</v>
      </c>
      <c r="F7681">
        <v>3186</v>
      </c>
      <c r="G7681">
        <v>4</v>
      </c>
      <c r="H7681">
        <v>2</v>
      </c>
      <c r="I7681">
        <v>1</v>
      </c>
      <c r="J7681">
        <v>512</v>
      </c>
      <c r="L7681" t="s">
        <v>7810</v>
      </c>
      <c r="M7681" t="s">
        <v>105</v>
      </c>
      <c r="N7681" t="s">
        <v>107</v>
      </c>
      <c r="O7681" s="6" t="str">
        <f>INDEX(lkp_Region,MATCH(tbl_Sales[[#This Row],[Suburb]],lkp_Suburb,0))</f>
        <v>Southern Metropolitan</v>
      </c>
      <c r="P7681" s="6">
        <f>MONTH(tbl_Sales[[#This Row],[Date]])</f>
        <v>4</v>
      </c>
      <c r="Q7681" s="6">
        <f>YEAR(tbl_Sales[[#This Row],[Date]])</f>
        <v>2017</v>
      </c>
    </row>
    <row r="7682" spans="1:17" x14ac:dyDescent="0.25">
      <c r="A7682" s="1">
        <v>42838</v>
      </c>
      <c r="B7682">
        <v>2905000</v>
      </c>
      <c r="C7682" t="s">
        <v>2</v>
      </c>
      <c r="D7682" t="s">
        <v>12427</v>
      </c>
      <c r="E7682" t="s">
        <v>10</v>
      </c>
      <c r="F7682">
        <v>3188</v>
      </c>
      <c r="G7682">
        <v>4</v>
      </c>
      <c r="H7682">
        <v>2</v>
      </c>
      <c r="I7682">
        <v>2</v>
      </c>
      <c r="J7682">
        <v>630</v>
      </c>
      <c r="L7682" t="s">
        <v>7811</v>
      </c>
      <c r="M7682" t="s">
        <v>176</v>
      </c>
      <c r="N7682" t="s">
        <v>107</v>
      </c>
      <c r="O7682" s="6" t="str">
        <f>INDEX(lkp_Region,MATCH(tbl_Sales[[#This Row],[Suburb]],lkp_Suburb,0))</f>
        <v>Southern Metropolitan</v>
      </c>
      <c r="P7682" s="6">
        <f>MONTH(tbl_Sales[[#This Row],[Date]])</f>
        <v>4</v>
      </c>
      <c r="Q7682" s="6">
        <f>YEAR(tbl_Sales[[#This Row],[Date]])</f>
        <v>2017</v>
      </c>
    </row>
    <row r="7683" spans="1:17" x14ac:dyDescent="0.25">
      <c r="A7683" s="1">
        <v>42838</v>
      </c>
      <c r="B7683">
        <v>655000</v>
      </c>
      <c r="C7683" t="s">
        <v>2</v>
      </c>
      <c r="D7683" t="s">
        <v>12423</v>
      </c>
      <c r="E7683" t="s">
        <v>5</v>
      </c>
      <c r="F7683">
        <v>3087</v>
      </c>
      <c r="G7683">
        <v>3</v>
      </c>
      <c r="H7683">
        <v>2</v>
      </c>
      <c r="I7683">
        <v>1</v>
      </c>
      <c r="J7683">
        <v>253</v>
      </c>
      <c r="K7683">
        <v>2005</v>
      </c>
      <c r="L7683" t="s">
        <v>7812</v>
      </c>
      <c r="M7683" t="s">
        <v>7565</v>
      </c>
      <c r="N7683" t="s">
        <v>150</v>
      </c>
      <c r="O7683" s="6" t="str">
        <f>INDEX(lkp_Region,MATCH(tbl_Sales[[#This Row],[Suburb]],lkp_Suburb,0))</f>
        <v>Northern Metropolitan</v>
      </c>
      <c r="P7683" s="6">
        <f>MONTH(tbl_Sales[[#This Row],[Date]])</f>
        <v>4</v>
      </c>
      <c r="Q7683" s="6">
        <f>YEAR(tbl_Sales[[#This Row],[Date]])</f>
        <v>2017</v>
      </c>
    </row>
    <row r="7684" spans="1:17" x14ac:dyDescent="0.25">
      <c r="A7684" s="1">
        <v>42838</v>
      </c>
      <c r="B7684">
        <v>780000</v>
      </c>
      <c r="C7684" t="s">
        <v>2</v>
      </c>
      <c r="D7684" t="s">
        <v>12423</v>
      </c>
      <c r="E7684" t="s">
        <v>10</v>
      </c>
      <c r="F7684">
        <v>3083</v>
      </c>
      <c r="G7684">
        <v>3</v>
      </c>
      <c r="H7684">
        <v>1</v>
      </c>
      <c r="I7684">
        <v>1</v>
      </c>
      <c r="J7684">
        <v>546</v>
      </c>
      <c r="L7684" t="s">
        <v>7814</v>
      </c>
      <c r="M7684" t="s">
        <v>7813</v>
      </c>
      <c r="N7684" t="s">
        <v>150</v>
      </c>
      <c r="O7684" s="6" t="str">
        <f>INDEX(lkp_Region,MATCH(tbl_Sales[[#This Row],[Suburb]],lkp_Suburb,0))</f>
        <v>Northern Metropolitan</v>
      </c>
      <c r="P7684" s="6">
        <f>MONTH(tbl_Sales[[#This Row],[Date]])</f>
        <v>4</v>
      </c>
      <c r="Q7684" s="6">
        <f>YEAR(tbl_Sales[[#This Row],[Date]])</f>
        <v>2017</v>
      </c>
    </row>
    <row r="7685" spans="1:17" x14ac:dyDescent="0.25">
      <c r="A7685" s="1">
        <v>42839</v>
      </c>
      <c r="B7685">
        <v>598000</v>
      </c>
      <c r="C7685" t="s">
        <v>2</v>
      </c>
      <c r="D7685" t="s">
        <v>12424</v>
      </c>
      <c r="E7685" t="s">
        <v>10</v>
      </c>
      <c r="F7685">
        <v>3076</v>
      </c>
      <c r="G7685">
        <v>4</v>
      </c>
      <c r="H7685">
        <v>2</v>
      </c>
      <c r="I7685">
        <v>3</v>
      </c>
      <c r="J7685">
        <v>558</v>
      </c>
      <c r="L7685" t="s">
        <v>7815</v>
      </c>
      <c r="M7685" t="s">
        <v>7572</v>
      </c>
      <c r="N7685" t="s">
        <v>7515</v>
      </c>
      <c r="O7685" s="6" t="str">
        <f>INDEX(lkp_Region,MATCH(tbl_Sales[[#This Row],[Suburb]],lkp_Suburb,0))</f>
        <v>Northern Metropolitan</v>
      </c>
      <c r="P7685" s="6">
        <f>MONTH(tbl_Sales[[#This Row],[Date]])</f>
        <v>4</v>
      </c>
      <c r="Q7685" s="6">
        <f>YEAR(tbl_Sales[[#This Row],[Date]])</f>
        <v>2017</v>
      </c>
    </row>
    <row r="7686" spans="1:17" x14ac:dyDescent="0.25">
      <c r="A7686" s="1">
        <v>42839</v>
      </c>
      <c r="B7686">
        <v>442500</v>
      </c>
      <c r="C7686" t="s">
        <v>13</v>
      </c>
      <c r="D7686" t="s">
        <v>12427</v>
      </c>
      <c r="E7686" t="s">
        <v>5</v>
      </c>
      <c r="F7686">
        <v>3127</v>
      </c>
      <c r="G7686">
        <v>2</v>
      </c>
      <c r="H7686">
        <v>1</v>
      </c>
      <c r="I7686">
        <v>1</v>
      </c>
      <c r="J7686">
        <v>0</v>
      </c>
      <c r="K7686">
        <v>1960</v>
      </c>
      <c r="L7686" t="s">
        <v>7816</v>
      </c>
      <c r="M7686" t="s">
        <v>34</v>
      </c>
      <c r="N7686" t="s">
        <v>14</v>
      </c>
      <c r="O7686" s="6" t="str">
        <f>INDEX(lkp_Region,MATCH(tbl_Sales[[#This Row],[Suburb]],lkp_Suburb,0))</f>
        <v>Eastern Metropolitan</v>
      </c>
      <c r="P7686" s="6">
        <f>MONTH(tbl_Sales[[#This Row],[Date]])</f>
        <v>4</v>
      </c>
      <c r="Q7686" s="6">
        <f>YEAR(tbl_Sales[[#This Row],[Date]])</f>
        <v>2017</v>
      </c>
    </row>
    <row r="7687" spans="1:17" x14ac:dyDescent="0.25">
      <c r="A7687" s="1">
        <v>42839</v>
      </c>
      <c r="B7687">
        <v>1110000</v>
      </c>
      <c r="C7687" t="s">
        <v>13</v>
      </c>
      <c r="D7687" t="s">
        <v>12433</v>
      </c>
      <c r="E7687" t="s">
        <v>10</v>
      </c>
      <c r="F7687">
        <v>3207</v>
      </c>
      <c r="G7687">
        <v>2</v>
      </c>
      <c r="H7687">
        <v>2</v>
      </c>
      <c r="I7687">
        <v>1</v>
      </c>
      <c r="J7687">
        <v>0</v>
      </c>
      <c r="L7687" t="s">
        <v>7817</v>
      </c>
      <c r="M7687" t="s">
        <v>24</v>
      </c>
      <c r="N7687" t="s">
        <v>26</v>
      </c>
      <c r="O7687" s="6" t="str">
        <f>INDEX(lkp_Region,MATCH(tbl_Sales[[#This Row],[Suburb]],lkp_Suburb,0))</f>
        <v>Southern Metropolitan</v>
      </c>
      <c r="P7687" s="6">
        <f>MONTH(tbl_Sales[[#This Row],[Date]])</f>
        <v>4</v>
      </c>
      <c r="Q7687" s="6">
        <f>YEAR(tbl_Sales[[#This Row],[Date]])</f>
        <v>2017</v>
      </c>
    </row>
    <row r="7688" spans="1:17" x14ac:dyDescent="0.25">
      <c r="A7688" s="1">
        <v>42839</v>
      </c>
      <c r="B7688">
        <v>1335000</v>
      </c>
      <c r="C7688" t="s">
        <v>2</v>
      </c>
      <c r="D7688" t="s">
        <v>12431</v>
      </c>
      <c r="E7688" t="s">
        <v>10</v>
      </c>
      <c r="F7688">
        <v>3207</v>
      </c>
      <c r="G7688">
        <v>2</v>
      </c>
      <c r="H7688">
        <v>1</v>
      </c>
      <c r="I7688">
        <v>0</v>
      </c>
      <c r="J7688">
        <v>181</v>
      </c>
      <c r="K7688">
        <v>1880</v>
      </c>
      <c r="L7688" t="s">
        <v>7818</v>
      </c>
      <c r="M7688" t="s">
        <v>24</v>
      </c>
      <c r="N7688" t="s">
        <v>26</v>
      </c>
      <c r="O7688" s="6" t="str">
        <f>INDEX(lkp_Region,MATCH(tbl_Sales[[#This Row],[Suburb]],lkp_Suburb,0))</f>
        <v>Southern Metropolitan</v>
      </c>
      <c r="P7688" s="6">
        <f>MONTH(tbl_Sales[[#This Row],[Date]])</f>
        <v>4</v>
      </c>
      <c r="Q7688" s="6">
        <f>YEAR(tbl_Sales[[#This Row],[Date]])</f>
        <v>2017</v>
      </c>
    </row>
    <row r="7689" spans="1:17" x14ac:dyDescent="0.25">
      <c r="A7689" s="1">
        <v>42839</v>
      </c>
      <c r="B7689">
        <v>520000</v>
      </c>
      <c r="C7689" t="s">
        <v>13</v>
      </c>
      <c r="D7689" t="s">
        <v>12429</v>
      </c>
      <c r="E7689" t="s">
        <v>5</v>
      </c>
      <c r="F7689">
        <v>3056</v>
      </c>
      <c r="G7689">
        <v>2</v>
      </c>
      <c r="H7689">
        <v>1</v>
      </c>
      <c r="I7689">
        <v>1</v>
      </c>
      <c r="J7689">
        <v>0</v>
      </c>
      <c r="L7689" t="s">
        <v>7819</v>
      </c>
      <c r="M7689" t="s">
        <v>117</v>
      </c>
      <c r="N7689" t="s">
        <v>18</v>
      </c>
      <c r="O7689" s="6" t="str">
        <f>INDEX(lkp_Region,MATCH(tbl_Sales[[#This Row],[Suburb]],lkp_Suburb,0))</f>
        <v>Northern Metropolitan</v>
      </c>
      <c r="P7689" s="6">
        <f>MONTH(tbl_Sales[[#This Row],[Date]])</f>
        <v>4</v>
      </c>
      <c r="Q7689" s="6">
        <f>YEAR(tbl_Sales[[#This Row],[Date]])</f>
        <v>2017</v>
      </c>
    </row>
    <row r="7690" spans="1:17" x14ac:dyDescent="0.25">
      <c r="A7690" s="1">
        <v>42839</v>
      </c>
      <c r="B7690">
        <v>590000</v>
      </c>
      <c r="C7690" t="s">
        <v>13</v>
      </c>
      <c r="D7690" t="s">
        <v>12426</v>
      </c>
      <c r="E7690" t="s">
        <v>10</v>
      </c>
      <c r="F7690">
        <v>3046</v>
      </c>
      <c r="G7690">
        <v>3</v>
      </c>
      <c r="H7690">
        <v>2</v>
      </c>
      <c r="I7690">
        <v>2</v>
      </c>
      <c r="J7690">
        <v>0</v>
      </c>
      <c r="K7690">
        <v>2009</v>
      </c>
      <c r="L7690" t="s">
        <v>7820</v>
      </c>
      <c r="M7690" t="s">
        <v>78</v>
      </c>
      <c r="N7690" t="s">
        <v>18</v>
      </c>
      <c r="O7690" s="6" t="str">
        <f>INDEX(lkp_Region,MATCH(tbl_Sales[[#This Row],[Suburb]],lkp_Suburb,0))</f>
        <v>Northern Metropolitan</v>
      </c>
      <c r="P7690" s="6">
        <f>MONTH(tbl_Sales[[#This Row],[Date]])</f>
        <v>4</v>
      </c>
      <c r="Q7690" s="6">
        <f>YEAR(tbl_Sales[[#This Row],[Date]])</f>
        <v>2017</v>
      </c>
    </row>
    <row r="7691" spans="1:17" x14ac:dyDescent="0.25">
      <c r="A7691" s="1">
        <v>42839</v>
      </c>
      <c r="B7691">
        <v>632000</v>
      </c>
      <c r="C7691" t="s">
        <v>13</v>
      </c>
      <c r="D7691" t="s">
        <v>12424</v>
      </c>
      <c r="E7691" t="s">
        <v>10</v>
      </c>
      <c r="F7691">
        <v>3057</v>
      </c>
      <c r="G7691">
        <v>2</v>
      </c>
      <c r="H7691">
        <v>1</v>
      </c>
      <c r="I7691">
        <v>2</v>
      </c>
      <c r="J7691">
        <v>65</v>
      </c>
      <c r="K7691">
        <v>1960</v>
      </c>
      <c r="L7691" t="s">
        <v>7821</v>
      </c>
      <c r="M7691" t="s">
        <v>83</v>
      </c>
      <c r="N7691" t="s">
        <v>18</v>
      </c>
      <c r="O7691" s="6" t="str">
        <f>INDEX(lkp_Region,MATCH(tbl_Sales[[#This Row],[Suburb]],lkp_Suburb,0))</f>
        <v>Northern Metropolitan</v>
      </c>
      <c r="P7691" s="6">
        <f>MONTH(tbl_Sales[[#This Row],[Date]])</f>
        <v>4</v>
      </c>
      <c r="Q7691" s="6">
        <f>YEAR(tbl_Sales[[#This Row],[Date]])</f>
        <v>2017</v>
      </c>
    </row>
    <row r="7692" spans="1:17" x14ac:dyDescent="0.25">
      <c r="A7692" s="1">
        <v>42839</v>
      </c>
      <c r="B7692">
        <v>1005000</v>
      </c>
      <c r="C7692" t="s">
        <v>2</v>
      </c>
      <c r="D7692" t="s">
        <v>12428</v>
      </c>
      <c r="E7692" t="s">
        <v>10</v>
      </c>
      <c r="F7692">
        <v>3046</v>
      </c>
      <c r="G7692">
        <v>5</v>
      </c>
      <c r="H7692">
        <v>3</v>
      </c>
      <c r="I7692">
        <v>2</v>
      </c>
      <c r="J7692">
        <v>647</v>
      </c>
      <c r="L7692" t="s">
        <v>7822</v>
      </c>
      <c r="M7692" t="s">
        <v>680</v>
      </c>
      <c r="N7692" t="s">
        <v>18</v>
      </c>
      <c r="O7692" s="6" t="str">
        <f>INDEX(lkp_Region,MATCH(tbl_Sales[[#This Row],[Suburb]],lkp_Suburb,0))</f>
        <v>Northern Metropolitan</v>
      </c>
      <c r="P7692" s="6">
        <f>MONTH(tbl_Sales[[#This Row],[Date]])</f>
        <v>4</v>
      </c>
      <c r="Q7692" s="6">
        <f>YEAR(tbl_Sales[[#This Row],[Date]])</f>
        <v>2017</v>
      </c>
    </row>
    <row r="7693" spans="1:17" x14ac:dyDescent="0.25">
      <c r="A7693" s="1">
        <v>42839</v>
      </c>
      <c r="B7693">
        <v>1650000</v>
      </c>
      <c r="C7693" t="s">
        <v>2</v>
      </c>
      <c r="D7693" t="s">
        <v>12428</v>
      </c>
      <c r="E7693" t="s">
        <v>10</v>
      </c>
      <c r="F7693">
        <v>3056</v>
      </c>
      <c r="G7693">
        <v>4</v>
      </c>
      <c r="H7693">
        <v>2</v>
      </c>
      <c r="I7693">
        <v>4</v>
      </c>
      <c r="J7693">
        <v>670</v>
      </c>
      <c r="L7693" t="s">
        <v>7823</v>
      </c>
      <c r="M7693" t="s">
        <v>117</v>
      </c>
      <c r="N7693" t="s">
        <v>18</v>
      </c>
      <c r="O7693" s="6" t="str">
        <f>INDEX(lkp_Region,MATCH(tbl_Sales[[#This Row],[Suburb]],lkp_Suburb,0))</f>
        <v>Northern Metropolitan</v>
      </c>
      <c r="P7693" s="6">
        <f>MONTH(tbl_Sales[[#This Row],[Date]])</f>
        <v>4</v>
      </c>
      <c r="Q7693" s="6">
        <f>YEAR(tbl_Sales[[#This Row],[Date]])</f>
        <v>2017</v>
      </c>
    </row>
    <row r="7694" spans="1:17" x14ac:dyDescent="0.25">
      <c r="A7694" s="1">
        <v>42839</v>
      </c>
      <c r="B7694">
        <v>700000</v>
      </c>
      <c r="C7694" t="s">
        <v>13</v>
      </c>
      <c r="D7694" t="s">
        <v>12423</v>
      </c>
      <c r="E7694" t="s">
        <v>5</v>
      </c>
      <c r="F7694">
        <v>3040</v>
      </c>
      <c r="G7694">
        <v>2</v>
      </c>
      <c r="H7694">
        <v>1</v>
      </c>
      <c r="I7694">
        <v>1</v>
      </c>
      <c r="J7694">
        <v>251</v>
      </c>
      <c r="L7694" t="s">
        <v>7824</v>
      </c>
      <c r="M7694" t="s">
        <v>47</v>
      </c>
      <c r="N7694" t="s">
        <v>49</v>
      </c>
      <c r="O7694" s="6" t="str">
        <f>INDEX(lkp_Region,MATCH(tbl_Sales[[#This Row],[Suburb]],lkp_Suburb,0))</f>
        <v>Western Metropolitan</v>
      </c>
      <c r="P7694" s="6">
        <f>MONTH(tbl_Sales[[#This Row],[Date]])</f>
        <v>4</v>
      </c>
      <c r="Q7694" s="6">
        <f>YEAR(tbl_Sales[[#This Row],[Date]])</f>
        <v>2017</v>
      </c>
    </row>
    <row r="7695" spans="1:17" x14ac:dyDescent="0.25">
      <c r="A7695" s="1">
        <v>42839</v>
      </c>
      <c r="B7695">
        <v>790000</v>
      </c>
      <c r="C7695" t="s">
        <v>2</v>
      </c>
      <c r="D7695" t="s">
        <v>12430</v>
      </c>
      <c r="E7695" t="s">
        <v>10</v>
      </c>
      <c r="F7695">
        <v>3041</v>
      </c>
      <c r="G7695">
        <v>2</v>
      </c>
      <c r="H7695">
        <v>2</v>
      </c>
      <c r="I7695">
        <v>1</v>
      </c>
      <c r="J7695">
        <v>213</v>
      </c>
      <c r="K7695">
        <v>1990</v>
      </c>
      <c r="L7695" t="s">
        <v>7825</v>
      </c>
      <c r="M7695" t="s">
        <v>121</v>
      </c>
      <c r="N7695" t="s">
        <v>49</v>
      </c>
      <c r="O7695" s="6" t="str">
        <f>INDEX(lkp_Region,MATCH(tbl_Sales[[#This Row],[Suburb]],lkp_Suburb,0))</f>
        <v>Western Metropolitan</v>
      </c>
      <c r="P7695" s="6">
        <f>MONTH(tbl_Sales[[#This Row],[Date]])</f>
        <v>4</v>
      </c>
      <c r="Q7695" s="6">
        <f>YEAR(tbl_Sales[[#This Row],[Date]])</f>
        <v>2017</v>
      </c>
    </row>
    <row r="7696" spans="1:17" x14ac:dyDescent="0.25">
      <c r="A7696" s="1">
        <v>42839</v>
      </c>
      <c r="B7696">
        <v>917000</v>
      </c>
      <c r="C7696" t="s">
        <v>2</v>
      </c>
      <c r="D7696" t="s">
        <v>12429</v>
      </c>
      <c r="E7696" t="s">
        <v>10</v>
      </c>
      <c r="F7696">
        <v>3031</v>
      </c>
      <c r="G7696">
        <v>3</v>
      </c>
      <c r="H7696">
        <v>1</v>
      </c>
      <c r="I7696">
        <v>0</v>
      </c>
      <c r="J7696">
        <v>143</v>
      </c>
      <c r="K7696">
        <v>1890</v>
      </c>
      <c r="L7696" t="s">
        <v>7826</v>
      </c>
      <c r="M7696" t="s">
        <v>288</v>
      </c>
      <c r="N7696" t="s">
        <v>49</v>
      </c>
      <c r="O7696" s="6" t="str">
        <f>INDEX(lkp_Region,MATCH(tbl_Sales[[#This Row],[Suburb]],lkp_Suburb,0))</f>
        <v>Northern Metropolitan</v>
      </c>
      <c r="P7696" s="6">
        <f>MONTH(tbl_Sales[[#This Row],[Date]])</f>
        <v>4</v>
      </c>
      <c r="Q7696" s="6">
        <f>YEAR(tbl_Sales[[#This Row],[Date]])</f>
        <v>2017</v>
      </c>
    </row>
    <row r="7697" spans="1:17" x14ac:dyDescent="0.25">
      <c r="A7697" s="1">
        <v>42839</v>
      </c>
      <c r="B7697">
        <v>1131000</v>
      </c>
      <c r="C7697" t="s">
        <v>2</v>
      </c>
      <c r="D7697" t="s">
        <v>12427</v>
      </c>
      <c r="E7697" t="s">
        <v>10</v>
      </c>
      <c r="F7697">
        <v>3040</v>
      </c>
      <c r="G7697">
        <v>3</v>
      </c>
      <c r="H7697">
        <v>1</v>
      </c>
      <c r="I7697">
        <v>1</v>
      </c>
      <c r="J7697">
        <v>387</v>
      </c>
      <c r="K7697">
        <v>1900</v>
      </c>
      <c r="L7697" t="s">
        <v>7827</v>
      </c>
      <c r="M7697" t="s">
        <v>47</v>
      </c>
      <c r="N7697" t="s">
        <v>49</v>
      </c>
      <c r="O7697" s="6" t="str">
        <f>INDEX(lkp_Region,MATCH(tbl_Sales[[#This Row],[Suburb]],lkp_Suburb,0))</f>
        <v>Western Metropolitan</v>
      </c>
      <c r="P7697" s="6">
        <f>MONTH(tbl_Sales[[#This Row],[Date]])</f>
        <v>4</v>
      </c>
      <c r="Q7697" s="6">
        <f>YEAR(tbl_Sales[[#This Row],[Date]])</f>
        <v>2017</v>
      </c>
    </row>
    <row r="7698" spans="1:17" x14ac:dyDescent="0.25">
      <c r="A7698" s="1">
        <v>42839</v>
      </c>
      <c r="B7698">
        <v>1230000</v>
      </c>
      <c r="C7698" t="s">
        <v>2</v>
      </c>
      <c r="D7698" t="s">
        <v>12429</v>
      </c>
      <c r="E7698" t="s">
        <v>10</v>
      </c>
      <c r="F7698">
        <v>3032</v>
      </c>
      <c r="G7698">
        <v>3</v>
      </c>
      <c r="H7698">
        <v>1</v>
      </c>
      <c r="I7698">
        <v>1</v>
      </c>
      <c r="J7698">
        <v>504</v>
      </c>
      <c r="L7698" t="s">
        <v>7828</v>
      </c>
      <c r="M7698" t="s">
        <v>160</v>
      </c>
      <c r="N7698" t="s">
        <v>49</v>
      </c>
      <c r="O7698" s="6" t="str">
        <f>INDEX(lkp_Region,MATCH(tbl_Sales[[#This Row],[Suburb]],lkp_Suburb,0))</f>
        <v>Western Metropolitan</v>
      </c>
      <c r="P7698" s="6">
        <f>MONTH(tbl_Sales[[#This Row],[Date]])</f>
        <v>4</v>
      </c>
      <c r="Q7698" s="6">
        <f>YEAR(tbl_Sales[[#This Row],[Date]])</f>
        <v>2017</v>
      </c>
    </row>
    <row r="7699" spans="1:17" x14ac:dyDescent="0.25">
      <c r="A7699" s="1">
        <v>42839</v>
      </c>
      <c r="B7699">
        <v>1435000</v>
      </c>
      <c r="C7699" t="s">
        <v>2</v>
      </c>
      <c r="D7699" t="s">
        <v>12427</v>
      </c>
      <c r="E7699" t="s">
        <v>10</v>
      </c>
      <c r="F7699">
        <v>3032</v>
      </c>
      <c r="G7699">
        <v>3</v>
      </c>
      <c r="H7699">
        <v>1</v>
      </c>
      <c r="I7699">
        <v>1</v>
      </c>
      <c r="J7699">
        <v>450</v>
      </c>
      <c r="K7699">
        <v>1920</v>
      </c>
      <c r="L7699" t="s">
        <v>7829</v>
      </c>
      <c r="M7699" t="s">
        <v>160</v>
      </c>
      <c r="N7699" t="s">
        <v>49</v>
      </c>
      <c r="O7699" s="6" t="str">
        <f>INDEX(lkp_Region,MATCH(tbl_Sales[[#This Row],[Suburb]],lkp_Suburb,0))</f>
        <v>Western Metropolitan</v>
      </c>
      <c r="P7699" s="6">
        <f>MONTH(tbl_Sales[[#This Row],[Date]])</f>
        <v>4</v>
      </c>
      <c r="Q7699" s="6">
        <f>YEAR(tbl_Sales[[#This Row],[Date]])</f>
        <v>2017</v>
      </c>
    </row>
    <row r="7700" spans="1:17" x14ac:dyDescent="0.25">
      <c r="A7700" s="1">
        <v>42839</v>
      </c>
      <c r="B7700">
        <v>822000</v>
      </c>
      <c r="C7700" t="s">
        <v>13</v>
      </c>
      <c r="D7700" t="s">
        <v>12427</v>
      </c>
      <c r="E7700" t="s">
        <v>10</v>
      </c>
      <c r="F7700">
        <v>3147</v>
      </c>
      <c r="G7700">
        <v>2</v>
      </c>
      <c r="H7700">
        <v>1</v>
      </c>
      <c r="I7700">
        <v>1</v>
      </c>
      <c r="J7700">
        <v>78</v>
      </c>
      <c r="K7700">
        <v>1970</v>
      </c>
      <c r="L7700" t="s">
        <v>7830</v>
      </c>
      <c r="M7700" t="s">
        <v>609</v>
      </c>
      <c r="N7700" t="s">
        <v>31</v>
      </c>
      <c r="O7700" s="6" t="str">
        <f>INDEX(lkp_Region,MATCH(tbl_Sales[[#This Row],[Suburb]],lkp_Suburb,0))</f>
        <v>Southern Metropolitan</v>
      </c>
      <c r="P7700" s="6">
        <f>MONTH(tbl_Sales[[#This Row],[Date]])</f>
        <v>4</v>
      </c>
      <c r="Q7700" s="6">
        <f>YEAR(tbl_Sales[[#This Row],[Date]])</f>
        <v>2017</v>
      </c>
    </row>
    <row r="7701" spans="1:17" x14ac:dyDescent="0.25">
      <c r="A7701" s="1">
        <v>42839</v>
      </c>
      <c r="B7701">
        <v>1250800</v>
      </c>
      <c r="C7701" t="s">
        <v>51</v>
      </c>
      <c r="D7701" t="s">
        <v>12429</v>
      </c>
      <c r="E7701" t="s">
        <v>10</v>
      </c>
      <c r="F7701">
        <v>3149</v>
      </c>
      <c r="G7701">
        <v>4</v>
      </c>
      <c r="H7701">
        <v>2</v>
      </c>
      <c r="I7701">
        <v>2</v>
      </c>
      <c r="J7701">
        <v>243</v>
      </c>
      <c r="L7701" t="s">
        <v>7831</v>
      </c>
      <c r="M7701" t="s">
        <v>7758</v>
      </c>
      <c r="N7701" t="s">
        <v>31</v>
      </c>
      <c r="O7701" s="6" t="str">
        <f>INDEX(lkp_Region,MATCH(tbl_Sales[[#This Row],[Suburb]],lkp_Suburb,0))</f>
        <v>Eastern Metropolitan</v>
      </c>
      <c r="P7701" s="6">
        <f>MONTH(tbl_Sales[[#This Row],[Date]])</f>
        <v>4</v>
      </c>
      <c r="Q7701" s="6">
        <f>YEAR(tbl_Sales[[#This Row],[Date]])</f>
        <v>2017</v>
      </c>
    </row>
    <row r="7702" spans="1:17" x14ac:dyDescent="0.25">
      <c r="A7702" s="1">
        <v>42839</v>
      </c>
      <c r="B7702">
        <v>810000</v>
      </c>
      <c r="C7702" t="s">
        <v>13</v>
      </c>
      <c r="D7702" t="s">
        <v>12427</v>
      </c>
      <c r="E7702" t="s">
        <v>10</v>
      </c>
      <c r="F7702">
        <v>3002</v>
      </c>
      <c r="G7702">
        <v>2</v>
      </c>
      <c r="H7702">
        <v>1</v>
      </c>
      <c r="I7702">
        <v>1</v>
      </c>
      <c r="J7702">
        <v>944</v>
      </c>
      <c r="L7702" t="s">
        <v>7832</v>
      </c>
      <c r="M7702" t="s">
        <v>1176</v>
      </c>
      <c r="N7702" t="s">
        <v>88</v>
      </c>
      <c r="O7702" s="6" t="str">
        <f>INDEX(lkp_Region,MATCH(tbl_Sales[[#This Row],[Suburb]],lkp_Suburb,0))</f>
        <v>Northern Metropolitan</v>
      </c>
      <c r="P7702" s="6">
        <f>MONTH(tbl_Sales[[#This Row],[Date]])</f>
        <v>4</v>
      </c>
      <c r="Q7702" s="6">
        <f>YEAR(tbl_Sales[[#This Row],[Date]])</f>
        <v>2017</v>
      </c>
    </row>
    <row r="7703" spans="1:17" x14ac:dyDescent="0.25">
      <c r="A7703" s="1">
        <v>42839</v>
      </c>
      <c r="B7703">
        <v>835000</v>
      </c>
      <c r="C7703" t="s">
        <v>2</v>
      </c>
      <c r="D7703" t="s">
        <v>12425</v>
      </c>
      <c r="E7703" t="s">
        <v>5</v>
      </c>
      <c r="F7703">
        <v>3136</v>
      </c>
      <c r="G7703">
        <v>4</v>
      </c>
      <c r="H7703">
        <v>1</v>
      </c>
      <c r="I7703">
        <v>2</v>
      </c>
      <c r="J7703">
        <v>1717</v>
      </c>
      <c r="K7703">
        <v>1950</v>
      </c>
      <c r="L7703" t="s">
        <v>7834</v>
      </c>
      <c r="M7703" t="s">
        <v>7833</v>
      </c>
      <c r="N7703" t="s">
        <v>7588</v>
      </c>
      <c r="O7703" s="6" t="str">
        <f>INDEX(lkp_Region,MATCH(tbl_Sales[[#This Row],[Suburb]],lkp_Suburb,0))</f>
        <v>Eastern Metropolitan</v>
      </c>
      <c r="P7703" s="6">
        <f>MONTH(tbl_Sales[[#This Row],[Date]])</f>
        <v>4</v>
      </c>
      <c r="Q7703" s="6">
        <f>YEAR(tbl_Sales[[#This Row],[Date]])</f>
        <v>2017</v>
      </c>
    </row>
    <row r="7704" spans="1:17" x14ac:dyDescent="0.25">
      <c r="A7704" s="1">
        <v>42839</v>
      </c>
      <c r="B7704">
        <v>605000</v>
      </c>
      <c r="C7704" t="s">
        <v>13</v>
      </c>
      <c r="D7704" t="s">
        <v>12425</v>
      </c>
      <c r="E7704" t="s">
        <v>10</v>
      </c>
      <c r="F7704">
        <v>3011</v>
      </c>
      <c r="G7704">
        <v>3</v>
      </c>
      <c r="H7704">
        <v>1</v>
      </c>
      <c r="I7704">
        <v>2</v>
      </c>
      <c r="J7704">
        <v>4096</v>
      </c>
      <c r="L7704" t="s">
        <v>7835</v>
      </c>
      <c r="M7704" t="s">
        <v>22</v>
      </c>
      <c r="N7704" t="s">
        <v>21</v>
      </c>
      <c r="O7704" s="6" t="str">
        <f>INDEX(lkp_Region,MATCH(tbl_Sales[[#This Row],[Suburb]],lkp_Suburb,0))</f>
        <v>Western Metropolitan</v>
      </c>
      <c r="P7704" s="6">
        <f>MONTH(tbl_Sales[[#This Row],[Date]])</f>
        <v>4</v>
      </c>
      <c r="Q7704" s="6">
        <f>YEAR(tbl_Sales[[#This Row],[Date]])</f>
        <v>2017</v>
      </c>
    </row>
    <row r="7705" spans="1:17" x14ac:dyDescent="0.25">
      <c r="A7705" s="1">
        <v>42839</v>
      </c>
      <c r="B7705">
        <v>2035000</v>
      </c>
      <c r="C7705" t="s">
        <v>2</v>
      </c>
      <c r="D7705" t="s">
        <v>12431</v>
      </c>
      <c r="E7705" t="s">
        <v>10</v>
      </c>
      <c r="F7705">
        <v>3013</v>
      </c>
      <c r="G7705">
        <v>4</v>
      </c>
      <c r="H7705">
        <v>2</v>
      </c>
      <c r="I7705">
        <v>0</v>
      </c>
      <c r="J7705">
        <v>607</v>
      </c>
      <c r="K7705">
        <v>1890</v>
      </c>
      <c r="L7705" t="s">
        <v>7836</v>
      </c>
      <c r="M7705" t="s">
        <v>65</v>
      </c>
      <c r="N7705" t="s">
        <v>21</v>
      </c>
      <c r="O7705" s="6" t="str">
        <f>INDEX(lkp_Region,MATCH(tbl_Sales[[#This Row],[Suburb]],lkp_Suburb,0))</f>
        <v>Western Metropolitan</v>
      </c>
      <c r="P7705" s="6">
        <f>MONTH(tbl_Sales[[#This Row],[Date]])</f>
        <v>4</v>
      </c>
      <c r="Q7705" s="6">
        <f>YEAR(tbl_Sales[[#This Row],[Date]])</f>
        <v>2017</v>
      </c>
    </row>
    <row r="7706" spans="1:17" x14ac:dyDescent="0.25">
      <c r="A7706" s="1">
        <v>42839</v>
      </c>
      <c r="B7706">
        <v>782000</v>
      </c>
      <c r="C7706" t="s">
        <v>13</v>
      </c>
      <c r="D7706" t="s">
        <v>12427</v>
      </c>
      <c r="E7706" t="s">
        <v>10</v>
      </c>
      <c r="F7706">
        <v>3108</v>
      </c>
      <c r="G7706">
        <v>2</v>
      </c>
      <c r="H7706">
        <v>1</v>
      </c>
      <c r="I7706">
        <v>1</v>
      </c>
      <c r="J7706">
        <v>261</v>
      </c>
      <c r="K7706">
        <v>1984</v>
      </c>
      <c r="L7706" t="s">
        <v>7837</v>
      </c>
      <c r="M7706" t="s">
        <v>126</v>
      </c>
      <c r="N7706" t="s">
        <v>128</v>
      </c>
      <c r="O7706" s="6" t="str">
        <f>INDEX(lkp_Region,MATCH(tbl_Sales[[#This Row],[Suburb]],lkp_Suburb,0))</f>
        <v>Eastern Metropolitan</v>
      </c>
      <c r="P7706" s="6">
        <f>MONTH(tbl_Sales[[#This Row],[Date]])</f>
        <v>4</v>
      </c>
      <c r="Q7706" s="6">
        <f>YEAR(tbl_Sales[[#This Row],[Date]])</f>
        <v>2017</v>
      </c>
    </row>
    <row r="7707" spans="1:17" x14ac:dyDescent="0.25">
      <c r="A7707" s="1">
        <v>42839</v>
      </c>
      <c r="B7707">
        <v>590500</v>
      </c>
      <c r="C7707" t="s">
        <v>2</v>
      </c>
      <c r="D7707" t="s">
        <v>12426</v>
      </c>
      <c r="E7707" t="s">
        <v>10</v>
      </c>
      <c r="F7707">
        <v>3047</v>
      </c>
      <c r="G7707">
        <v>3</v>
      </c>
      <c r="H7707">
        <v>1</v>
      </c>
      <c r="I7707">
        <v>1</v>
      </c>
      <c r="J7707">
        <v>708</v>
      </c>
      <c r="K7707">
        <v>1960</v>
      </c>
      <c r="L7707" t="s">
        <v>7838</v>
      </c>
      <c r="M7707" t="s">
        <v>779</v>
      </c>
      <c r="N7707" t="s">
        <v>195</v>
      </c>
      <c r="O7707" s="6" t="str">
        <f>INDEX(lkp_Region,MATCH(tbl_Sales[[#This Row],[Suburb]],lkp_Suburb,0))</f>
        <v>Northern Metropolitan</v>
      </c>
      <c r="P7707" s="6">
        <f>MONTH(tbl_Sales[[#This Row],[Date]])</f>
        <v>4</v>
      </c>
      <c r="Q7707" s="6">
        <f>YEAR(tbl_Sales[[#This Row],[Date]])</f>
        <v>2017</v>
      </c>
    </row>
    <row r="7708" spans="1:17" x14ac:dyDescent="0.25">
      <c r="A7708" s="1">
        <v>42839</v>
      </c>
      <c r="B7708">
        <v>1580000</v>
      </c>
      <c r="C7708" t="s">
        <v>2</v>
      </c>
      <c r="D7708" t="s">
        <v>12429</v>
      </c>
      <c r="E7708" t="s">
        <v>10</v>
      </c>
      <c r="F7708">
        <v>3165</v>
      </c>
      <c r="G7708">
        <v>4</v>
      </c>
      <c r="H7708">
        <v>2</v>
      </c>
      <c r="I7708">
        <v>2</v>
      </c>
      <c r="J7708">
        <v>604</v>
      </c>
      <c r="K7708">
        <v>1950</v>
      </c>
      <c r="L7708" t="s">
        <v>7839</v>
      </c>
      <c r="M7708" t="s">
        <v>138</v>
      </c>
      <c r="N7708" t="s">
        <v>57</v>
      </c>
      <c r="O7708" s="6" t="str">
        <f>INDEX(lkp_Region,MATCH(tbl_Sales[[#This Row],[Suburb]],lkp_Suburb,0))</f>
        <v>Southern Metropolitan</v>
      </c>
      <c r="P7708" s="6">
        <f>MONTH(tbl_Sales[[#This Row],[Date]])</f>
        <v>4</v>
      </c>
      <c r="Q7708" s="6">
        <f>YEAR(tbl_Sales[[#This Row],[Date]])</f>
        <v>2017</v>
      </c>
    </row>
    <row r="7709" spans="1:17" x14ac:dyDescent="0.25">
      <c r="A7709" s="1">
        <v>42839</v>
      </c>
      <c r="B7709">
        <v>550000</v>
      </c>
      <c r="C7709" t="s">
        <v>13</v>
      </c>
      <c r="D7709" t="s">
        <v>12424</v>
      </c>
      <c r="E7709" t="s">
        <v>5</v>
      </c>
      <c r="F7709">
        <v>3072</v>
      </c>
      <c r="G7709">
        <v>3</v>
      </c>
      <c r="H7709">
        <v>2</v>
      </c>
      <c r="I7709">
        <v>1</v>
      </c>
      <c r="J7709">
        <v>0</v>
      </c>
      <c r="K7709">
        <v>2012</v>
      </c>
      <c r="L7709" t="s">
        <v>7840</v>
      </c>
      <c r="M7709" t="s">
        <v>97</v>
      </c>
      <c r="N7709" t="s">
        <v>62</v>
      </c>
      <c r="O7709" s="6" t="str">
        <f>INDEX(lkp_Region,MATCH(tbl_Sales[[#This Row],[Suburb]],lkp_Suburb,0))</f>
        <v>Northern Metropolitan</v>
      </c>
      <c r="P7709" s="6">
        <f>MONTH(tbl_Sales[[#This Row],[Date]])</f>
        <v>4</v>
      </c>
      <c r="Q7709" s="6">
        <f>YEAR(tbl_Sales[[#This Row],[Date]])</f>
        <v>2017</v>
      </c>
    </row>
    <row r="7710" spans="1:17" x14ac:dyDescent="0.25">
      <c r="A7710" s="1">
        <v>42839</v>
      </c>
      <c r="B7710">
        <v>850000</v>
      </c>
      <c r="C7710" t="s">
        <v>2</v>
      </c>
      <c r="D7710" t="s">
        <v>12427</v>
      </c>
      <c r="E7710" t="s">
        <v>10</v>
      </c>
      <c r="F7710">
        <v>3073</v>
      </c>
      <c r="G7710">
        <v>2</v>
      </c>
      <c r="H7710">
        <v>1</v>
      </c>
      <c r="I7710">
        <v>2</v>
      </c>
      <c r="J7710">
        <v>494</v>
      </c>
      <c r="L7710" t="s">
        <v>7841</v>
      </c>
      <c r="M7710" t="s">
        <v>93</v>
      </c>
      <c r="N7710" t="s">
        <v>62</v>
      </c>
      <c r="O7710" s="6" t="str">
        <f>INDEX(lkp_Region,MATCH(tbl_Sales[[#This Row],[Suburb]],lkp_Suburb,0))</f>
        <v>Northern Metropolitan</v>
      </c>
      <c r="P7710" s="6">
        <f>MONTH(tbl_Sales[[#This Row],[Date]])</f>
        <v>4</v>
      </c>
      <c r="Q7710" s="6">
        <f>YEAR(tbl_Sales[[#This Row],[Date]])</f>
        <v>2017</v>
      </c>
    </row>
    <row r="7711" spans="1:17" x14ac:dyDescent="0.25">
      <c r="A7711" s="1">
        <v>42839</v>
      </c>
      <c r="B7711">
        <v>1305000</v>
      </c>
      <c r="C7711" t="s">
        <v>2</v>
      </c>
      <c r="D7711" t="s">
        <v>12432</v>
      </c>
      <c r="E7711" t="s">
        <v>5</v>
      </c>
      <c r="F7711">
        <v>3070</v>
      </c>
      <c r="G7711">
        <v>3</v>
      </c>
      <c r="H7711">
        <v>1</v>
      </c>
      <c r="I7711">
        <v>0</v>
      </c>
      <c r="J7711">
        <v>375</v>
      </c>
      <c r="K7711">
        <v>1999</v>
      </c>
      <c r="L7711" t="s">
        <v>7842</v>
      </c>
      <c r="M7711" t="s">
        <v>271</v>
      </c>
      <c r="N7711" t="s">
        <v>62</v>
      </c>
      <c r="O7711" s="6" t="str">
        <f>INDEX(lkp_Region,MATCH(tbl_Sales[[#This Row],[Suburb]],lkp_Suburb,0))</f>
        <v>Northern Metropolitan</v>
      </c>
      <c r="P7711" s="6">
        <f>MONTH(tbl_Sales[[#This Row],[Date]])</f>
        <v>4</v>
      </c>
      <c r="Q7711" s="6">
        <f>YEAR(tbl_Sales[[#This Row],[Date]])</f>
        <v>2017</v>
      </c>
    </row>
    <row r="7712" spans="1:17" x14ac:dyDescent="0.25">
      <c r="A7712" s="1">
        <v>42839</v>
      </c>
      <c r="B7712">
        <v>2010000</v>
      </c>
      <c r="C7712" t="s">
        <v>2</v>
      </c>
      <c r="D7712" t="s">
        <v>12427</v>
      </c>
      <c r="E7712" t="s">
        <v>5</v>
      </c>
      <c r="F7712">
        <v>3122</v>
      </c>
      <c r="G7712">
        <v>4</v>
      </c>
      <c r="H7712">
        <v>3</v>
      </c>
      <c r="I7712">
        <v>3</v>
      </c>
      <c r="J7712">
        <v>451</v>
      </c>
      <c r="K7712">
        <v>1970</v>
      </c>
      <c r="L7712" t="s">
        <v>7843</v>
      </c>
      <c r="M7712" t="s">
        <v>461</v>
      </c>
      <c r="N7712" t="s">
        <v>101</v>
      </c>
      <c r="O7712" s="6" t="str">
        <f>INDEX(lkp_Region,MATCH(tbl_Sales[[#This Row],[Suburb]],lkp_Suburb,0))</f>
        <v>Southern Metropolitan</v>
      </c>
      <c r="P7712" s="6">
        <f>MONTH(tbl_Sales[[#This Row],[Date]])</f>
        <v>4</v>
      </c>
      <c r="Q7712" s="6">
        <f>YEAR(tbl_Sales[[#This Row],[Date]])</f>
        <v>2017</v>
      </c>
    </row>
    <row r="7713" spans="1:17" x14ac:dyDescent="0.25">
      <c r="A7713" s="1">
        <v>42839</v>
      </c>
      <c r="B7713">
        <v>2102000</v>
      </c>
      <c r="C7713" t="s">
        <v>2</v>
      </c>
      <c r="D7713" t="s">
        <v>12423</v>
      </c>
      <c r="E7713" t="s">
        <v>10</v>
      </c>
      <c r="F7713">
        <v>3123</v>
      </c>
      <c r="G7713">
        <v>3</v>
      </c>
      <c r="H7713">
        <v>2</v>
      </c>
      <c r="I7713">
        <v>1</v>
      </c>
      <c r="J7713">
        <v>271</v>
      </c>
      <c r="L7713" t="s">
        <v>7844</v>
      </c>
      <c r="M7713" t="s">
        <v>230</v>
      </c>
      <c r="N7713" t="s">
        <v>101</v>
      </c>
      <c r="O7713" s="6" t="str">
        <f>INDEX(lkp_Region,MATCH(tbl_Sales[[#This Row],[Suburb]],lkp_Suburb,0))</f>
        <v>Southern Metropolitan</v>
      </c>
      <c r="P7713" s="6">
        <f>MONTH(tbl_Sales[[#This Row],[Date]])</f>
        <v>4</v>
      </c>
      <c r="Q7713" s="6">
        <f>YEAR(tbl_Sales[[#This Row],[Date]])</f>
        <v>2017</v>
      </c>
    </row>
    <row r="7714" spans="1:17" x14ac:dyDescent="0.25">
      <c r="A7714" s="1">
        <v>42839</v>
      </c>
      <c r="B7714">
        <v>1789000</v>
      </c>
      <c r="C7714" t="s">
        <v>2</v>
      </c>
      <c r="D7714" t="s">
        <v>12429</v>
      </c>
      <c r="E7714" t="s">
        <v>10</v>
      </c>
      <c r="F7714">
        <v>3188</v>
      </c>
      <c r="G7714">
        <v>2</v>
      </c>
      <c r="H7714">
        <v>1</v>
      </c>
      <c r="I7714">
        <v>2</v>
      </c>
      <c r="J7714">
        <v>650</v>
      </c>
      <c r="L7714" t="s">
        <v>7845</v>
      </c>
      <c r="M7714" t="s">
        <v>176</v>
      </c>
      <c r="N7714" t="s">
        <v>107</v>
      </c>
      <c r="O7714" s="6" t="str">
        <f>INDEX(lkp_Region,MATCH(tbl_Sales[[#This Row],[Suburb]],lkp_Suburb,0))</f>
        <v>Southern Metropolitan</v>
      </c>
      <c r="P7714" s="6">
        <f>MONTH(tbl_Sales[[#This Row],[Date]])</f>
        <v>4</v>
      </c>
      <c r="Q7714" s="6">
        <f>YEAR(tbl_Sales[[#This Row],[Date]])</f>
        <v>2017</v>
      </c>
    </row>
    <row r="7715" spans="1:17" x14ac:dyDescent="0.25">
      <c r="A7715" s="1">
        <v>42839</v>
      </c>
      <c r="B7715">
        <v>580000</v>
      </c>
      <c r="C7715" t="s">
        <v>2</v>
      </c>
      <c r="D7715" t="s">
        <v>12432</v>
      </c>
      <c r="E7715" t="s">
        <v>10</v>
      </c>
      <c r="F7715">
        <v>3081</v>
      </c>
      <c r="G7715">
        <v>3</v>
      </c>
      <c r="H7715">
        <v>1</v>
      </c>
      <c r="I7715">
        <v>2</v>
      </c>
      <c r="J7715">
        <v>429</v>
      </c>
      <c r="K7715">
        <v>1950</v>
      </c>
      <c r="L7715" t="s">
        <v>7846</v>
      </c>
      <c r="M7715" t="s">
        <v>148</v>
      </c>
      <c r="N7715" t="s">
        <v>150</v>
      </c>
      <c r="O7715" s="6" t="str">
        <f>INDEX(lkp_Region,MATCH(tbl_Sales[[#This Row],[Suburb]],lkp_Suburb,0))</f>
        <v>Eastern Metropolitan</v>
      </c>
      <c r="P7715" s="6">
        <f>MONTH(tbl_Sales[[#This Row],[Date]])</f>
        <v>4</v>
      </c>
      <c r="Q7715" s="6">
        <f>YEAR(tbl_Sales[[#This Row],[Date]])</f>
        <v>2017</v>
      </c>
    </row>
    <row r="7716" spans="1:17" x14ac:dyDescent="0.25">
      <c r="A7716" s="1">
        <v>42839</v>
      </c>
      <c r="B7716">
        <v>910000</v>
      </c>
      <c r="C7716" t="s">
        <v>13</v>
      </c>
      <c r="D7716" t="s">
        <v>12423</v>
      </c>
      <c r="E7716" t="s">
        <v>10</v>
      </c>
      <c r="F7716">
        <v>3079</v>
      </c>
      <c r="G7716">
        <v>3</v>
      </c>
      <c r="H7716">
        <v>2</v>
      </c>
      <c r="I7716">
        <v>1</v>
      </c>
      <c r="J7716">
        <v>0</v>
      </c>
      <c r="K7716">
        <v>2006</v>
      </c>
      <c r="L7716" t="s">
        <v>7847</v>
      </c>
      <c r="M7716" t="s">
        <v>213</v>
      </c>
      <c r="N7716" t="s">
        <v>150</v>
      </c>
      <c r="O7716" s="6" t="str">
        <f>INDEX(lkp_Region,MATCH(tbl_Sales[[#This Row],[Suburb]],lkp_Suburb,0))</f>
        <v>Eastern Metropolitan</v>
      </c>
      <c r="P7716" s="6">
        <f>MONTH(tbl_Sales[[#This Row],[Date]])</f>
        <v>4</v>
      </c>
      <c r="Q7716" s="6">
        <f>YEAR(tbl_Sales[[#This Row],[Date]])</f>
        <v>2017</v>
      </c>
    </row>
    <row r="7717" spans="1:17" x14ac:dyDescent="0.25">
      <c r="A7717" s="1">
        <v>42839</v>
      </c>
      <c r="B7717">
        <v>1050000</v>
      </c>
      <c r="C7717" t="s">
        <v>2</v>
      </c>
      <c r="D7717" t="s">
        <v>12430</v>
      </c>
      <c r="E7717" t="s">
        <v>10</v>
      </c>
      <c r="F7717">
        <v>3094</v>
      </c>
      <c r="G7717">
        <v>4</v>
      </c>
      <c r="H7717">
        <v>2</v>
      </c>
      <c r="I7717">
        <v>1</v>
      </c>
      <c r="J7717">
        <v>973</v>
      </c>
      <c r="L7717" t="s">
        <v>7848</v>
      </c>
      <c r="M7717" t="s">
        <v>7601</v>
      </c>
      <c r="N7717" t="s">
        <v>150</v>
      </c>
      <c r="O7717" s="6" t="str">
        <f>INDEX(lkp_Region,MATCH(tbl_Sales[[#This Row],[Suburb]],lkp_Suburb,0))</f>
        <v>Eastern Metropolitan</v>
      </c>
      <c r="P7717" s="6">
        <f>MONTH(tbl_Sales[[#This Row],[Date]])</f>
        <v>4</v>
      </c>
      <c r="Q7717" s="6">
        <f>YEAR(tbl_Sales[[#This Row],[Date]])</f>
        <v>2017</v>
      </c>
    </row>
    <row r="7718" spans="1:17" x14ac:dyDescent="0.25">
      <c r="A7718" s="1">
        <v>42840</v>
      </c>
      <c r="B7718">
        <v>570000</v>
      </c>
      <c r="C7718" t="s">
        <v>13</v>
      </c>
      <c r="D7718" t="s">
        <v>12427</v>
      </c>
      <c r="E7718" t="s">
        <v>10</v>
      </c>
      <c r="F7718">
        <v>3121</v>
      </c>
      <c r="G7718">
        <v>2</v>
      </c>
      <c r="H7718">
        <v>2</v>
      </c>
      <c r="I7718">
        <v>1</v>
      </c>
      <c r="J7718">
        <v>0</v>
      </c>
      <c r="K7718">
        <v>2007</v>
      </c>
      <c r="L7718" t="s">
        <v>7849</v>
      </c>
      <c r="M7718" t="s">
        <v>470</v>
      </c>
      <c r="N7718" t="s">
        <v>8</v>
      </c>
      <c r="O7718" s="6" t="str">
        <f>INDEX(lkp_Region,MATCH(tbl_Sales[[#This Row],[Suburb]],lkp_Suburb,0))</f>
        <v>Northern Metropolitan</v>
      </c>
      <c r="P7718" s="6">
        <f>MONTH(tbl_Sales[[#This Row],[Date]])</f>
        <v>4</v>
      </c>
      <c r="Q7718" s="6">
        <f>YEAR(tbl_Sales[[#This Row],[Date]])</f>
        <v>2017</v>
      </c>
    </row>
    <row r="7719" spans="1:17" x14ac:dyDescent="0.25">
      <c r="A7719" s="1">
        <v>42840</v>
      </c>
      <c r="B7719">
        <v>595000</v>
      </c>
      <c r="C7719" t="s">
        <v>13</v>
      </c>
      <c r="D7719" t="s">
        <v>12427</v>
      </c>
      <c r="E7719" t="s">
        <v>10</v>
      </c>
      <c r="F7719">
        <v>3054</v>
      </c>
      <c r="G7719">
        <v>1</v>
      </c>
      <c r="H7719">
        <v>1</v>
      </c>
      <c r="I7719">
        <v>0</v>
      </c>
      <c r="J7719">
        <v>0</v>
      </c>
      <c r="K7719">
        <v>1940</v>
      </c>
      <c r="L7719" t="s">
        <v>7850</v>
      </c>
      <c r="M7719" t="s">
        <v>513</v>
      </c>
      <c r="N7719" t="s">
        <v>8</v>
      </c>
      <c r="O7719" s="6" t="str">
        <f>INDEX(lkp_Region,MATCH(tbl_Sales[[#This Row],[Suburb]],lkp_Suburb,0))</f>
        <v>Northern Metropolitan</v>
      </c>
      <c r="P7719" s="6">
        <f>MONTH(tbl_Sales[[#This Row],[Date]])</f>
        <v>4</v>
      </c>
      <c r="Q7719" s="6">
        <f>YEAR(tbl_Sales[[#This Row],[Date]])</f>
        <v>2017</v>
      </c>
    </row>
    <row r="7720" spans="1:17" x14ac:dyDescent="0.25">
      <c r="A7720" s="1">
        <v>42840</v>
      </c>
      <c r="B7720">
        <v>450000</v>
      </c>
      <c r="C7720" t="s">
        <v>13</v>
      </c>
      <c r="D7720" t="s">
        <v>12429</v>
      </c>
      <c r="E7720" t="s">
        <v>5</v>
      </c>
      <c r="F7720">
        <v>3183</v>
      </c>
      <c r="G7720">
        <v>2</v>
      </c>
      <c r="H7720">
        <v>1</v>
      </c>
      <c r="I7720">
        <v>1</v>
      </c>
      <c r="J7720">
        <v>0</v>
      </c>
      <c r="K7720">
        <v>1960</v>
      </c>
      <c r="L7720" t="s">
        <v>7851</v>
      </c>
      <c r="M7720" t="s">
        <v>326</v>
      </c>
      <c r="N7720" t="s">
        <v>26</v>
      </c>
      <c r="O7720" s="6" t="str">
        <f>INDEX(lkp_Region,MATCH(tbl_Sales[[#This Row],[Suburb]],lkp_Suburb,0))</f>
        <v>Southern Metropolitan</v>
      </c>
      <c r="P7720" s="6">
        <f>MONTH(tbl_Sales[[#This Row],[Date]])</f>
        <v>4</v>
      </c>
      <c r="Q7720" s="6">
        <f>YEAR(tbl_Sales[[#This Row],[Date]])</f>
        <v>2017</v>
      </c>
    </row>
    <row r="7721" spans="1:17" x14ac:dyDescent="0.25">
      <c r="A7721" s="1">
        <v>42840</v>
      </c>
      <c r="B7721">
        <v>708000</v>
      </c>
      <c r="C7721" t="s">
        <v>2</v>
      </c>
      <c r="D7721" t="s">
        <v>12428</v>
      </c>
      <c r="E7721" t="s">
        <v>10</v>
      </c>
      <c r="F7721">
        <v>3044</v>
      </c>
      <c r="G7721">
        <v>3</v>
      </c>
      <c r="H7721">
        <v>1</v>
      </c>
      <c r="I7721">
        <v>2</v>
      </c>
      <c r="J7721">
        <v>321</v>
      </c>
      <c r="K7721">
        <v>1950</v>
      </c>
      <c r="L7721" t="s">
        <v>7852</v>
      </c>
      <c r="M7721" t="s">
        <v>115</v>
      </c>
      <c r="N7721" t="s">
        <v>18</v>
      </c>
      <c r="O7721" s="6" t="str">
        <f>INDEX(lkp_Region,MATCH(tbl_Sales[[#This Row],[Suburb]],lkp_Suburb,0))</f>
        <v>Northern Metropolitan</v>
      </c>
      <c r="P7721" s="6">
        <f>MONTH(tbl_Sales[[#This Row],[Date]])</f>
        <v>4</v>
      </c>
      <c r="Q7721" s="6">
        <f>YEAR(tbl_Sales[[#This Row],[Date]])</f>
        <v>2017</v>
      </c>
    </row>
    <row r="7722" spans="1:17" x14ac:dyDescent="0.25">
      <c r="A7722" s="1">
        <v>42840</v>
      </c>
      <c r="B7722">
        <v>730000</v>
      </c>
      <c r="C7722" t="s">
        <v>2</v>
      </c>
      <c r="D7722" t="s">
        <v>12428</v>
      </c>
      <c r="E7722" t="s">
        <v>10</v>
      </c>
      <c r="F7722">
        <v>3060</v>
      </c>
      <c r="G7722">
        <v>3</v>
      </c>
      <c r="H7722">
        <v>1</v>
      </c>
      <c r="I7722">
        <v>2</v>
      </c>
      <c r="J7722">
        <v>638</v>
      </c>
      <c r="L7722" t="s">
        <v>7853</v>
      </c>
      <c r="M7722" t="s">
        <v>16</v>
      </c>
      <c r="N7722" t="s">
        <v>18</v>
      </c>
      <c r="O7722" s="6" t="str">
        <f>INDEX(lkp_Region,MATCH(tbl_Sales[[#This Row],[Suburb]],lkp_Suburb,0))</f>
        <v>Northern Metropolitan</v>
      </c>
      <c r="P7722" s="6">
        <f>MONTH(tbl_Sales[[#This Row],[Date]])</f>
        <v>4</v>
      </c>
      <c r="Q7722" s="6">
        <f>YEAR(tbl_Sales[[#This Row],[Date]])</f>
        <v>2017</v>
      </c>
    </row>
    <row r="7723" spans="1:17" x14ac:dyDescent="0.25">
      <c r="A7723" s="1">
        <v>42840</v>
      </c>
      <c r="B7723">
        <v>480000</v>
      </c>
      <c r="C7723" t="s">
        <v>13</v>
      </c>
      <c r="D7723" t="s">
        <v>12423</v>
      </c>
      <c r="E7723" t="s">
        <v>5</v>
      </c>
      <c r="F7723">
        <v>3042</v>
      </c>
      <c r="G7723">
        <v>2</v>
      </c>
      <c r="H7723">
        <v>1</v>
      </c>
      <c r="I7723">
        <v>1</v>
      </c>
      <c r="J7723">
        <v>128</v>
      </c>
      <c r="K7723">
        <v>2009</v>
      </c>
      <c r="L7723" t="s">
        <v>7854</v>
      </c>
      <c r="M7723" t="s">
        <v>330</v>
      </c>
      <c r="N7723" t="s">
        <v>49</v>
      </c>
      <c r="O7723" s="6" t="str">
        <f>INDEX(lkp_Region,MATCH(tbl_Sales[[#This Row],[Suburb]],lkp_Suburb,0))</f>
        <v>Western Metropolitan</v>
      </c>
      <c r="P7723" s="6">
        <f>MONTH(tbl_Sales[[#This Row],[Date]])</f>
        <v>4</v>
      </c>
      <c r="Q7723" s="6">
        <f>YEAR(tbl_Sales[[#This Row],[Date]])</f>
        <v>2017</v>
      </c>
    </row>
    <row r="7724" spans="1:17" x14ac:dyDescent="0.25">
      <c r="A7724" s="1">
        <v>42840</v>
      </c>
      <c r="B7724">
        <v>885000</v>
      </c>
      <c r="C7724" t="s">
        <v>2</v>
      </c>
      <c r="D7724" t="s">
        <v>12427</v>
      </c>
      <c r="E7724" t="s">
        <v>10</v>
      </c>
      <c r="F7724">
        <v>3033</v>
      </c>
      <c r="G7724">
        <v>4</v>
      </c>
      <c r="H7724">
        <v>2</v>
      </c>
      <c r="I7724">
        <v>2</v>
      </c>
      <c r="J7724">
        <v>814</v>
      </c>
      <c r="L7724" t="s">
        <v>7855</v>
      </c>
      <c r="M7724" t="s">
        <v>119</v>
      </c>
      <c r="N7724" t="s">
        <v>49</v>
      </c>
      <c r="O7724" s="6" t="str">
        <f>INDEX(lkp_Region,MATCH(tbl_Sales[[#This Row],[Suburb]],lkp_Suburb,0))</f>
        <v>Western Metropolitan</v>
      </c>
      <c r="P7724" s="6">
        <f>MONTH(tbl_Sales[[#This Row],[Date]])</f>
        <v>4</v>
      </c>
      <c r="Q7724" s="6">
        <f>YEAR(tbl_Sales[[#This Row],[Date]])</f>
        <v>2017</v>
      </c>
    </row>
    <row r="7725" spans="1:17" x14ac:dyDescent="0.25">
      <c r="A7725" s="1">
        <v>42840</v>
      </c>
      <c r="B7725">
        <v>1060000</v>
      </c>
      <c r="C7725" t="s">
        <v>2</v>
      </c>
      <c r="D7725" t="s">
        <v>12427</v>
      </c>
      <c r="E7725" t="s">
        <v>10</v>
      </c>
      <c r="F7725">
        <v>3031</v>
      </c>
      <c r="G7725">
        <v>2</v>
      </c>
      <c r="H7725">
        <v>1</v>
      </c>
      <c r="I7725">
        <v>0</v>
      </c>
      <c r="J7725">
        <v>209</v>
      </c>
      <c r="K7725">
        <v>1890</v>
      </c>
      <c r="L7725" t="s">
        <v>7856</v>
      </c>
      <c r="M7725" t="s">
        <v>288</v>
      </c>
      <c r="N7725" t="s">
        <v>49</v>
      </c>
      <c r="O7725" s="6" t="str">
        <f>INDEX(lkp_Region,MATCH(tbl_Sales[[#This Row],[Suburb]],lkp_Suburb,0))</f>
        <v>Northern Metropolitan</v>
      </c>
      <c r="P7725" s="6">
        <f>MONTH(tbl_Sales[[#This Row],[Date]])</f>
        <v>4</v>
      </c>
      <c r="Q7725" s="6">
        <f>YEAR(tbl_Sales[[#This Row],[Date]])</f>
        <v>2017</v>
      </c>
    </row>
    <row r="7726" spans="1:17" x14ac:dyDescent="0.25">
      <c r="A7726" s="1">
        <v>42840</v>
      </c>
      <c r="B7726">
        <v>1390000</v>
      </c>
      <c r="C7726" t="s">
        <v>2</v>
      </c>
      <c r="D7726" t="s">
        <v>12427</v>
      </c>
      <c r="E7726" t="s">
        <v>10</v>
      </c>
      <c r="F7726">
        <v>3040</v>
      </c>
      <c r="G7726">
        <v>3</v>
      </c>
      <c r="H7726">
        <v>1</v>
      </c>
      <c r="I7726">
        <v>2</v>
      </c>
      <c r="J7726">
        <v>793</v>
      </c>
      <c r="L7726" t="s">
        <v>2100</v>
      </c>
      <c r="M7726" t="s">
        <v>417</v>
      </c>
      <c r="N7726" t="s">
        <v>49</v>
      </c>
      <c r="O7726" s="6" t="str">
        <f>INDEX(lkp_Region,MATCH(tbl_Sales[[#This Row],[Suburb]],lkp_Suburb,0))</f>
        <v>Western Metropolitan</v>
      </c>
      <c r="P7726" s="6">
        <f>MONTH(tbl_Sales[[#This Row],[Date]])</f>
        <v>4</v>
      </c>
      <c r="Q7726" s="6">
        <f>YEAR(tbl_Sales[[#This Row],[Date]])</f>
        <v>2017</v>
      </c>
    </row>
    <row r="7727" spans="1:17" x14ac:dyDescent="0.25">
      <c r="A7727" s="1">
        <v>42840</v>
      </c>
      <c r="B7727">
        <v>780000</v>
      </c>
      <c r="C7727" t="s">
        <v>13</v>
      </c>
      <c r="D7727" t="s">
        <v>12429</v>
      </c>
      <c r="E7727" t="s">
        <v>5</v>
      </c>
      <c r="F7727">
        <v>3168</v>
      </c>
      <c r="G7727">
        <v>3</v>
      </c>
      <c r="H7727">
        <v>2</v>
      </c>
      <c r="I7727">
        <v>1</v>
      </c>
      <c r="J7727">
        <v>318</v>
      </c>
      <c r="K7727">
        <v>2000</v>
      </c>
      <c r="L7727" t="s">
        <v>7858</v>
      </c>
      <c r="M7727" t="s">
        <v>7857</v>
      </c>
      <c r="N7727" t="s">
        <v>31</v>
      </c>
      <c r="O7727" s="6" t="str">
        <f>INDEX(lkp_Region,MATCH(tbl_Sales[[#This Row],[Suburb]],lkp_Suburb,0))</f>
        <v>South-Eastern Metropolitan</v>
      </c>
      <c r="P7727" s="6">
        <f>MONTH(tbl_Sales[[#This Row],[Date]])</f>
        <v>4</v>
      </c>
      <c r="Q7727" s="6">
        <f>YEAR(tbl_Sales[[#This Row],[Date]])</f>
        <v>2017</v>
      </c>
    </row>
    <row r="7728" spans="1:17" x14ac:dyDescent="0.25">
      <c r="A7728" s="1">
        <v>42840</v>
      </c>
      <c r="B7728">
        <v>792000</v>
      </c>
      <c r="C7728" t="s">
        <v>13</v>
      </c>
      <c r="D7728" t="s">
        <v>12424</v>
      </c>
      <c r="E7728" t="s">
        <v>10</v>
      </c>
      <c r="F7728">
        <v>3003</v>
      </c>
      <c r="G7728">
        <v>2</v>
      </c>
      <c r="H7728">
        <v>1</v>
      </c>
      <c r="I7728">
        <v>1</v>
      </c>
      <c r="J7728">
        <v>0</v>
      </c>
      <c r="L7728" t="s">
        <v>7859</v>
      </c>
      <c r="M7728" t="s">
        <v>686</v>
      </c>
      <c r="N7728" t="s">
        <v>88</v>
      </c>
      <c r="O7728" s="6" t="str">
        <f>INDEX(lkp_Region,MATCH(tbl_Sales[[#This Row],[Suburb]],lkp_Suburb,0))</f>
        <v>Northern Metropolitan</v>
      </c>
      <c r="P7728" s="6">
        <f>MONTH(tbl_Sales[[#This Row],[Date]])</f>
        <v>4</v>
      </c>
      <c r="Q7728" s="6">
        <f>YEAR(tbl_Sales[[#This Row],[Date]])</f>
        <v>2017</v>
      </c>
    </row>
    <row r="7729" spans="1:17" x14ac:dyDescent="0.25">
      <c r="A7729" s="1">
        <v>42840</v>
      </c>
      <c r="B7729">
        <v>1085000</v>
      </c>
      <c r="C7729" t="s">
        <v>2</v>
      </c>
      <c r="D7729" t="s">
        <v>12429</v>
      </c>
      <c r="E7729" t="s">
        <v>10</v>
      </c>
      <c r="F7729">
        <v>3011</v>
      </c>
      <c r="G7729">
        <v>3</v>
      </c>
      <c r="H7729">
        <v>1</v>
      </c>
      <c r="I7729">
        <v>1</v>
      </c>
      <c r="J7729">
        <v>297</v>
      </c>
      <c r="K7729">
        <v>1920</v>
      </c>
      <c r="L7729" t="s">
        <v>7860</v>
      </c>
      <c r="M7729" t="s">
        <v>660</v>
      </c>
      <c r="N7729" t="s">
        <v>21</v>
      </c>
      <c r="O7729" s="6" t="str">
        <f>INDEX(lkp_Region,MATCH(tbl_Sales[[#This Row],[Suburb]],lkp_Suburb,0))</f>
        <v>Western Metropolitan</v>
      </c>
      <c r="P7729" s="6">
        <f>MONTH(tbl_Sales[[#This Row],[Date]])</f>
        <v>4</v>
      </c>
      <c r="Q7729" s="6">
        <f>YEAR(tbl_Sales[[#This Row],[Date]])</f>
        <v>2017</v>
      </c>
    </row>
    <row r="7730" spans="1:17" x14ac:dyDescent="0.25">
      <c r="A7730" s="1">
        <v>42840</v>
      </c>
      <c r="B7730">
        <v>1120000</v>
      </c>
      <c r="C7730" t="s">
        <v>51</v>
      </c>
      <c r="D7730" t="s">
        <v>12428</v>
      </c>
      <c r="E7730" t="s">
        <v>10</v>
      </c>
      <c r="F7730">
        <v>3013</v>
      </c>
      <c r="G7730">
        <v>3</v>
      </c>
      <c r="H7730">
        <v>2</v>
      </c>
      <c r="I7730">
        <v>0</v>
      </c>
      <c r="J7730">
        <v>152</v>
      </c>
      <c r="K7730">
        <v>2012</v>
      </c>
      <c r="L7730" t="s">
        <v>7861</v>
      </c>
      <c r="M7730" t="s">
        <v>65</v>
      </c>
      <c r="N7730" t="s">
        <v>21</v>
      </c>
      <c r="O7730" s="6" t="str">
        <f>INDEX(lkp_Region,MATCH(tbl_Sales[[#This Row],[Suburb]],lkp_Suburb,0))</f>
        <v>Western Metropolitan</v>
      </c>
      <c r="P7730" s="6">
        <f>MONTH(tbl_Sales[[#This Row],[Date]])</f>
        <v>4</v>
      </c>
      <c r="Q7730" s="6">
        <f>YEAR(tbl_Sales[[#This Row],[Date]])</f>
        <v>2017</v>
      </c>
    </row>
    <row r="7731" spans="1:17" x14ac:dyDescent="0.25">
      <c r="A7731" s="1">
        <v>42840</v>
      </c>
      <c r="B7731">
        <v>750000</v>
      </c>
      <c r="C7731" t="s">
        <v>2</v>
      </c>
      <c r="D7731" t="s">
        <v>12428</v>
      </c>
      <c r="E7731" t="s">
        <v>10</v>
      </c>
      <c r="F7731">
        <v>3012</v>
      </c>
      <c r="G7731">
        <v>3</v>
      </c>
      <c r="H7731">
        <v>1</v>
      </c>
      <c r="I7731">
        <v>2</v>
      </c>
      <c r="J7731">
        <v>667</v>
      </c>
      <c r="L7731" t="s">
        <v>7862</v>
      </c>
      <c r="M7731" t="s">
        <v>3131</v>
      </c>
      <c r="N7731" t="s">
        <v>69</v>
      </c>
      <c r="O7731" s="6" t="str">
        <f>INDEX(lkp_Region,MATCH(tbl_Sales[[#This Row],[Suburb]],lkp_Suburb,0))</f>
        <v>Western Metropolitan</v>
      </c>
      <c r="P7731" s="6">
        <f>MONTH(tbl_Sales[[#This Row],[Date]])</f>
        <v>4</v>
      </c>
      <c r="Q7731" s="6">
        <f>YEAR(tbl_Sales[[#This Row],[Date]])</f>
        <v>2017</v>
      </c>
    </row>
    <row r="7732" spans="1:17" x14ac:dyDescent="0.25">
      <c r="A7732" s="1">
        <v>42840</v>
      </c>
      <c r="B7732">
        <v>1165000</v>
      </c>
      <c r="C7732" t="s">
        <v>2</v>
      </c>
      <c r="D7732" t="s">
        <v>12430</v>
      </c>
      <c r="E7732" t="s">
        <v>10</v>
      </c>
      <c r="F7732">
        <v>3018</v>
      </c>
      <c r="G7732">
        <v>3</v>
      </c>
      <c r="H7732">
        <v>1</v>
      </c>
      <c r="I7732">
        <v>2</v>
      </c>
      <c r="J7732">
        <v>700</v>
      </c>
      <c r="L7732" t="s">
        <v>7863</v>
      </c>
      <c r="M7732" t="s">
        <v>67</v>
      </c>
      <c r="N7732" t="s">
        <v>69</v>
      </c>
      <c r="O7732" s="6" t="str">
        <f>INDEX(lkp_Region,MATCH(tbl_Sales[[#This Row],[Suburb]],lkp_Suburb,0))</f>
        <v>Western Metropolitan</v>
      </c>
      <c r="P7732" s="6">
        <f>MONTH(tbl_Sales[[#This Row],[Date]])</f>
        <v>4</v>
      </c>
      <c r="Q7732" s="6">
        <f>YEAR(tbl_Sales[[#This Row],[Date]])</f>
        <v>2017</v>
      </c>
    </row>
    <row r="7733" spans="1:17" x14ac:dyDescent="0.25">
      <c r="A7733" s="1">
        <v>42840</v>
      </c>
      <c r="B7733">
        <v>1275000</v>
      </c>
      <c r="C7733" t="s">
        <v>13</v>
      </c>
      <c r="D7733" t="s">
        <v>12429</v>
      </c>
      <c r="E7733" t="s">
        <v>10</v>
      </c>
      <c r="F7733">
        <v>3163</v>
      </c>
      <c r="G7733">
        <v>3</v>
      </c>
      <c r="H7733">
        <v>2</v>
      </c>
      <c r="I7733">
        <v>2</v>
      </c>
      <c r="J7733">
        <v>750</v>
      </c>
      <c r="K7733">
        <v>1984</v>
      </c>
      <c r="L7733" t="s">
        <v>7864</v>
      </c>
      <c r="M7733" t="s">
        <v>201</v>
      </c>
      <c r="N7733" t="s">
        <v>57</v>
      </c>
      <c r="O7733" s="6" t="str">
        <f>INDEX(lkp_Region,MATCH(tbl_Sales[[#This Row],[Suburb]],lkp_Suburb,0))</f>
        <v>Southern Metropolitan</v>
      </c>
      <c r="P7733" s="6">
        <f>MONTH(tbl_Sales[[#This Row],[Date]])</f>
        <v>4</v>
      </c>
      <c r="Q7733" s="6">
        <f>YEAR(tbl_Sales[[#This Row],[Date]])</f>
        <v>2017</v>
      </c>
    </row>
    <row r="7734" spans="1:17" x14ac:dyDescent="0.25">
      <c r="A7734" s="1">
        <v>42840</v>
      </c>
      <c r="B7734">
        <v>631000</v>
      </c>
      <c r="C7734" t="s">
        <v>13</v>
      </c>
      <c r="D7734" t="s">
        <v>12423</v>
      </c>
      <c r="E7734" t="s">
        <v>10</v>
      </c>
      <c r="F7734">
        <v>3073</v>
      </c>
      <c r="G7734">
        <v>3</v>
      </c>
      <c r="H7734">
        <v>1</v>
      </c>
      <c r="I7734">
        <v>1</v>
      </c>
      <c r="J7734">
        <v>267</v>
      </c>
      <c r="L7734" t="s">
        <v>7865</v>
      </c>
      <c r="M7734" t="s">
        <v>93</v>
      </c>
      <c r="N7734" t="s">
        <v>62</v>
      </c>
      <c r="O7734" s="6" t="str">
        <f>INDEX(lkp_Region,MATCH(tbl_Sales[[#This Row],[Suburb]],lkp_Suburb,0))</f>
        <v>Northern Metropolitan</v>
      </c>
      <c r="P7734" s="6">
        <f>MONTH(tbl_Sales[[#This Row],[Date]])</f>
        <v>4</v>
      </c>
      <c r="Q7734" s="6">
        <f>YEAR(tbl_Sales[[#This Row],[Date]])</f>
        <v>2017</v>
      </c>
    </row>
    <row r="7735" spans="1:17" x14ac:dyDescent="0.25">
      <c r="A7735" s="1">
        <v>42840</v>
      </c>
      <c r="B7735">
        <v>1900000</v>
      </c>
      <c r="C7735" t="s">
        <v>2</v>
      </c>
      <c r="D7735" t="s">
        <v>12423</v>
      </c>
      <c r="E7735" t="s">
        <v>10</v>
      </c>
      <c r="F7735">
        <v>3124</v>
      </c>
      <c r="G7735">
        <v>2</v>
      </c>
      <c r="H7735">
        <v>1</v>
      </c>
      <c r="I7735">
        <v>3</v>
      </c>
      <c r="J7735">
        <v>633</v>
      </c>
      <c r="K7735">
        <v>1960</v>
      </c>
      <c r="L7735" t="s">
        <v>7866</v>
      </c>
      <c r="M7735" t="s">
        <v>209</v>
      </c>
      <c r="N7735" t="s">
        <v>101</v>
      </c>
      <c r="O7735" s="6" t="str">
        <f>INDEX(lkp_Region,MATCH(tbl_Sales[[#This Row],[Suburb]],lkp_Suburb,0))</f>
        <v>Southern Metropolitan</v>
      </c>
      <c r="P7735" s="6">
        <f>MONTH(tbl_Sales[[#This Row],[Date]])</f>
        <v>4</v>
      </c>
      <c r="Q7735" s="6">
        <f>YEAR(tbl_Sales[[#This Row],[Date]])</f>
        <v>2017</v>
      </c>
    </row>
    <row r="7736" spans="1:17" x14ac:dyDescent="0.25">
      <c r="A7736" s="1">
        <v>42840</v>
      </c>
      <c r="B7736">
        <v>855000</v>
      </c>
      <c r="C7736" t="s">
        <v>2</v>
      </c>
      <c r="D7736" t="s">
        <v>12423</v>
      </c>
      <c r="E7736" t="s">
        <v>10</v>
      </c>
      <c r="F7736">
        <v>3081</v>
      </c>
      <c r="G7736">
        <v>3</v>
      </c>
      <c r="H7736">
        <v>1</v>
      </c>
      <c r="I7736">
        <v>2</v>
      </c>
      <c r="J7736">
        <v>658</v>
      </c>
      <c r="K7736">
        <v>1960</v>
      </c>
      <c r="L7736" t="s">
        <v>7867</v>
      </c>
      <c r="M7736" t="s">
        <v>148</v>
      </c>
      <c r="N7736" t="s">
        <v>150</v>
      </c>
      <c r="O7736" s="6" t="str">
        <f>INDEX(lkp_Region,MATCH(tbl_Sales[[#This Row],[Suburb]],lkp_Suburb,0))</f>
        <v>Eastern Metropolitan</v>
      </c>
      <c r="P7736" s="6">
        <f>MONTH(tbl_Sales[[#This Row],[Date]])</f>
        <v>4</v>
      </c>
      <c r="Q7736" s="6">
        <f>YEAR(tbl_Sales[[#This Row],[Date]])</f>
        <v>2017</v>
      </c>
    </row>
    <row r="7737" spans="1:17" x14ac:dyDescent="0.25">
      <c r="A7737" s="1">
        <v>42841</v>
      </c>
      <c r="B7737">
        <v>620000</v>
      </c>
      <c r="C7737" t="s">
        <v>2</v>
      </c>
      <c r="D7737" t="s">
        <v>12425</v>
      </c>
      <c r="E7737" t="s">
        <v>5</v>
      </c>
      <c r="F7737">
        <v>3796</v>
      </c>
      <c r="G7737">
        <v>3</v>
      </c>
      <c r="H7737">
        <v>1</v>
      </c>
      <c r="I7737">
        <v>4</v>
      </c>
      <c r="J7737">
        <v>2385</v>
      </c>
      <c r="K7737">
        <v>1930</v>
      </c>
      <c r="L7737" t="s">
        <v>7869</v>
      </c>
      <c r="M7737" t="s">
        <v>7868</v>
      </c>
      <c r="N7737" t="s">
        <v>7639</v>
      </c>
      <c r="O7737" s="6" t="str">
        <f>INDEX(lkp_Region,MATCH(tbl_Sales[[#This Row],[Suburb]],lkp_Suburb,0))</f>
        <v>Eastern Victoria</v>
      </c>
      <c r="P7737" s="6">
        <f>MONTH(tbl_Sales[[#This Row],[Date]])</f>
        <v>4</v>
      </c>
      <c r="Q7737" s="6">
        <f>YEAR(tbl_Sales[[#This Row],[Date]])</f>
        <v>2017</v>
      </c>
    </row>
    <row r="7738" spans="1:17" x14ac:dyDescent="0.25">
      <c r="A7738" s="1">
        <v>42841</v>
      </c>
      <c r="B7738">
        <v>1095000</v>
      </c>
      <c r="C7738" t="s">
        <v>2</v>
      </c>
      <c r="D7738" t="s">
        <v>12427</v>
      </c>
      <c r="E7738" t="s">
        <v>5</v>
      </c>
      <c r="F7738">
        <v>3066</v>
      </c>
      <c r="G7738">
        <v>2</v>
      </c>
      <c r="H7738">
        <v>1</v>
      </c>
      <c r="I7738">
        <v>0</v>
      </c>
      <c r="J7738">
        <v>151</v>
      </c>
      <c r="K7738">
        <v>1900</v>
      </c>
      <c r="L7738" t="s">
        <v>7870</v>
      </c>
      <c r="M7738" t="s">
        <v>216</v>
      </c>
      <c r="N7738" t="s">
        <v>8</v>
      </c>
      <c r="O7738" s="6" t="str">
        <f>INDEX(lkp_Region,MATCH(tbl_Sales[[#This Row],[Suburb]],lkp_Suburb,0))</f>
        <v>Northern Metropolitan</v>
      </c>
      <c r="P7738" s="6">
        <f>MONTH(tbl_Sales[[#This Row],[Date]])</f>
        <v>4</v>
      </c>
      <c r="Q7738" s="6">
        <f>YEAR(tbl_Sales[[#This Row],[Date]])</f>
        <v>2017</v>
      </c>
    </row>
    <row r="7739" spans="1:17" x14ac:dyDescent="0.25">
      <c r="A7739" s="1">
        <v>42841</v>
      </c>
      <c r="B7739">
        <v>1394000</v>
      </c>
      <c r="C7739" t="s">
        <v>2</v>
      </c>
      <c r="D7739" t="s">
        <v>12429</v>
      </c>
      <c r="E7739" t="s">
        <v>10</v>
      </c>
      <c r="F7739">
        <v>3065</v>
      </c>
      <c r="G7739">
        <v>3</v>
      </c>
      <c r="H7739">
        <v>2</v>
      </c>
      <c r="I7739">
        <v>1</v>
      </c>
      <c r="J7739">
        <v>60</v>
      </c>
      <c r="K7739">
        <v>1950</v>
      </c>
      <c r="L7739" t="s">
        <v>7871</v>
      </c>
      <c r="M7739" t="s">
        <v>427</v>
      </c>
      <c r="N7739" t="s">
        <v>8</v>
      </c>
      <c r="O7739" s="6" t="str">
        <f>INDEX(lkp_Region,MATCH(tbl_Sales[[#This Row],[Suburb]],lkp_Suburb,0))</f>
        <v>Northern Metropolitan</v>
      </c>
      <c r="P7739" s="6">
        <f>MONTH(tbl_Sales[[#This Row],[Date]])</f>
        <v>4</v>
      </c>
      <c r="Q7739" s="6">
        <f>YEAR(tbl_Sales[[#This Row],[Date]])</f>
        <v>2017</v>
      </c>
    </row>
    <row r="7740" spans="1:17" x14ac:dyDescent="0.25">
      <c r="A7740" s="1">
        <v>42841</v>
      </c>
      <c r="B7740">
        <v>596000</v>
      </c>
      <c r="C7740" t="s">
        <v>2</v>
      </c>
      <c r="D7740" t="s">
        <v>12430</v>
      </c>
      <c r="E7740" t="s">
        <v>10</v>
      </c>
      <c r="F7740">
        <v>3754</v>
      </c>
      <c r="G7740">
        <v>4</v>
      </c>
      <c r="H7740">
        <v>2</v>
      </c>
      <c r="I7740">
        <v>2</v>
      </c>
      <c r="J7740">
        <v>512</v>
      </c>
      <c r="L7740" t="s">
        <v>7873</v>
      </c>
      <c r="M7740" t="s">
        <v>7872</v>
      </c>
      <c r="N7740" t="s">
        <v>7515</v>
      </c>
      <c r="O7740" s="6" t="str">
        <f>INDEX(lkp_Region,MATCH(tbl_Sales[[#This Row],[Suburb]],lkp_Suburb,0))</f>
        <v>Northern Metropolitan</v>
      </c>
      <c r="P7740" s="6">
        <f>MONTH(tbl_Sales[[#This Row],[Date]])</f>
        <v>4</v>
      </c>
      <c r="Q7740" s="6">
        <f>YEAR(tbl_Sales[[#This Row],[Date]])</f>
        <v>2017</v>
      </c>
    </row>
    <row r="7741" spans="1:17" x14ac:dyDescent="0.25">
      <c r="A7741" s="1">
        <v>42841</v>
      </c>
      <c r="B7741">
        <v>1490000</v>
      </c>
      <c r="C7741" t="s">
        <v>2</v>
      </c>
      <c r="D7741" t="s">
        <v>12423</v>
      </c>
      <c r="E7741" t="s">
        <v>10</v>
      </c>
      <c r="F7741">
        <v>3127</v>
      </c>
      <c r="G7741">
        <v>4</v>
      </c>
      <c r="H7741">
        <v>1</v>
      </c>
      <c r="I7741">
        <v>4</v>
      </c>
      <c r="J7741">
        <v>605</v>
      </c>
      <c r="L7741" t="s">
        <v>7874</v>
      </c>
      <c r="M7741" t="s">
        <v>11</v>
      </c>
      <c r="N7741" t="s">
        <v>14</v>
      </c>
      <c r="O7741" s="6" t="str">
        <f>INDEX(lkp_Region,MATCH(tbl_Sales[[#This Row],[Suburb]],lkp_Suburb,0))</f>
        <v>Southern Metropolitan</v>
      </c>
      <c r="P7741" s="6">
        <f>MONTH(tbl_Sales[[#This Row],[Date]])</f>
        <v>4</v>
      </c>
      <c r="Q7741" s="6">
        <f>YEAR(tbl_Sales[[#This Row],[Date]])</f>
        <v>2017</v>
      </c>
    </row>
    <row r="7742" spans="1:17" x14ac:dyDescent="0.25">
      <c r="A7742" s="1">
        <v>42841</v>
      </c>
      <c r="B7742">
        <v>480000</v>
      </c>
      <c r="C7742" t="s">
        <v>13</v>
      </c>
      <c r="D7742" t="s">
        <v>12428</v>
      </c>
      <c r="E7742" t="s">
        <v>5</v>
      </c>
      <c r="F7742">
        <v>3056</v>
      </c>
      <c r="G7742">
        <v>2</v>
      </c>
      <c r="H7742">
        <v>1</v>
      </c>
      <c r="I7742">
        <v>1</v>
      </c>
      <c r="J7742">
        <v>557</v>
      </c>
      <c r="K7742">
        <v>1960</v>
      </c>
      <c r="L7742" t="s">
        <v>7875</v>
      </c>
      <c r="M7742" t="s">
        <v>117</v>
      </c>
      <c r="N7742" t="s">
        <v>18</v>
      </c>
      <c r="O7742" s="6" t="str">
        <f>INDEX(lkp_Region,MATCH(tbl_Sales[[#This Row],[Suburb]],lkp_Suburb,0))</f>
        <v>Northern Metropolitan</v>
      </c>
      <c r="P7742" s="6">
        <f>MONTH(tbl_Sales[[#This Row],[Date]])</f>
        <v>4</v>
      </c>
      <c r="Q7742" s="6">
        <f>YEAR(tbl_Sales[[#This Row],[Date]])</f>
        <v>2017</v>
      </c>
    </row>
    <row r="7743" spans="1:17" x14ac:dyDescent="0.25">
      <c r="A7743" s="1">
        <v>42841</v>
      </c>
      <c r="B7743">
        <v>690000</v>
      </c>
      <c r="C7743" t="s">
        <v>2</v>
      </c>
      <c r="D7743" t="s">
        <v>12426</v>
      </c>
      <c r="E7743" t="s">
        <v>5</v>
      </c>
      <c r="F7743">
        <v>3046</v>
      </c>
      <c r="G7743">
        <v>3</v>
      </c>
      <c r="H7743">
        <v>1</v>
      </c>
      <c r="I7743">
        <v>2</v>
      </c>
      <c r="J7743">
        <v>650</v>
      </c>
      <c r="L7743" t="s">
        <v>7876</v>
      </c>
      <c r="M7743" t="s">
        <v>78</v>
      </c>
      <c r="N7743" t="s">
        <v>18</v>
      </c>
      <c r="O7743" s="6" t="str">
        <f>INDEX(lkp_Region,MATCH(tbl_Sales[[#This Row],[Suburb]],lkp_Suburb,0))</f>
        <v>Northern Metropolitan</v>
      </c>
      <c r="P7743" s="6">
        <f>MONTH(tbl_Sales[[#This Row],[Date]])</f>
        <v>4</v>
      </c>
      <c r="Q7743" s="6">
        <f>YEAR(tbl_Sales[[#This Row],[Date]])</f>
        <v>2017</v>
      </c>
    </row>
    <row r="7744" spans="1:17" x14ac:dyDescent="0.25">
      <c r="A7744" s="1">
        <v>42841</v>
      </c>
      <c r="B7744">
        <v>790000</v>
      </c>
      <c r="C7744" t="s">
        <v>2</v>
      </c>
      <c r="D7744" t="s">
        <v>12428</v>
      </c>
      <c r="E7744" t="s">
        <v>5</v>
      </c>
      <c r="F7744">
        <v>3058</v>
      </c>
      <c r="G7744">
        <v>3</v>
      </c>
      <c r="H7744">
        <v>1</v>
      </c>
      <c r="I7744">
        <v>1</v>
      </c>
      <c r="J7744">
        <v>399</v>
      </c>
      <c r="L7744" t="s">
        <v>7877</v>
      </c>
      <c r="M7744" t="s">
        <v>41</v>
      </c>
      <c r="N7744" t="s">
        <v>18</v>
      </c>
      <c r="O7744" s="6" t="str">
        <f>INDEX(lkp_Region,MATCH(tbl_Sales[[#This Row],[Suburb]],lkp_Suburb,0))</f>
        <v>Northern Metropolitan</v>
      </c>
      <c r="P7744" s="6">
        <f>MONTH(tbl_Sales[[#This Row],[Date]])</f>
        <v>4</v>
      </c>
      <c r="Q7744" s="6">
        <f>YEAR(tbl_Sales[[#This Row],[Date]])</f>
        <v>2017</v>
      </c>
    </row>
    <row r="7745" spans="1:17" x14ac:dyDescent="0.25">
      <c r="A7745" s="1">
        <v>42841</v>
      </c>
      <c r="B7745">
        <v>1050000</v>
      </c>
      <c r="C7745" t="s">
        <v>2</v>
      </c>
      <c r="D7745" t="s">
        <v>12427</v>
      </c>
      <c r="E7745" t="s">
        <v>5</v>
      </c>
      <c r="F7745">
        <v>3046</v>
      </c>
      <c r="G7745">
        <v>4</v>
      </c>
      <c r="H7745">
        <v>3</v>
      </c>
      <c r="I7745">
        <v>2</v>
      </c>
      <c r="J7745">
        <v>715</v>
      </c>
      <c r="K7745">
        <v>1970</v>
      </c>
      <c r="L7745" t="s">
        <v>7878</v>
      </c>
      <c r="M7745" t="s">
        <v>78</v>
      </c>
      <c r="N7745" t="s">
        <v>18</v>
      </c>
      <c r="O7745" s="6" t="str">
        <f>INDEX(lkp_Region,MATCH(tbl_Sales[[#This Row],[Suburb]],lkp_Suburb,0))</f>
        <v>Northern Metropolitan</v>
      </c>
      <c r="P7745" s="6">
        <f>MONTH(tbl_Sales[[#This Row],[Date]])</f>
        <v>4</v>
      </c>
      <c r="Q7745" s="6">
        <f>YEAR(tbl_Sales[[#This Row],[Date]])</f>
        <v>2017</v>
      </c>
    </row>
    <row r="7746" spans="1:17" x14ac:dyDescent="0.25">
      <c r="A7746" s="1">
        <v>42841</v>
      </c>
      <c r="B7746">
        <v>1071888</v>
      </c>
      <c r="C7746" t="s">
        <v>2</v>
      </c>
      <c r="D7746" t="s">
        <v>12425</v>
      </c>
      <c r="E7746" t="s">
        <v>5</v>
      </c>
      <c r="F7746">
        <v>3046</v>
      </c>
      <c r="G7746">
        <v>4</v>
      </c>
      <c r="H7746">
        <v>2</v>
      </c>
      <c r="I7746">
        <v>4</v>
      </c>
      <c r="J7746">
        <v>553</v>
      </c>
      <c r="K7746">
        <v>2001</v>
      </c>
      <c r="L7746" t="s">
        <v>7879</v>
      </c>
      <c r="M7746" t="s">
        <v>680</v>
      </c>
      <c r="N7746" t="s">
        <v>18</v>
      </c>
      <c r="O7746" s="6" t="str">
        <f>INDEX(lkp_Region,MATCH(tbl_Sales[[#This Row],[Suburb]],lkp_Suburb,0))</f>
        <v>Northern Metropolitan</v>
      </c>
      <c r="P7746" s="6">
        <f>MONTH(tbl_Sales[[#This Row],[Date]])</f>
        <v>4</v>
      </c>
      <c r="Q7746" s="6">
        <f>YEAR(tbl_Sales[[#This Row],[Date]])</f>
        <v>2017</v>
      </c>
    </row>
    <row r="7747" spans="1:17" x14ac:dyDescent="0.25">
      <c r="A7747" s="1">
        <v>42841</v>
      </c>
      <c r="B7747">
        <v>470000</v>
      </c>
      <c r="C7747" t="s">
        <v>2</v>
      </c>
      <c r="D7747" t="s">
        <v>12423</v>
      </c>
      <c r="E7747" t="s">
        <v>10</v>
      </c>
      <c r="F7747">
        <v>3040</v>
      </c>
      <c r="G7747">
        <v>2</v>
      </c>
      <c r="H7747">
        <v>1</v>
      </c>
      <c r="I7747">
        <v>1</v>
      </c>
      <c r="J7747">
        <v>70</v>
      </c>
      <c r="K7747">
        <v>1980</v>
      </c>
      <c r="L7747" t="s">
        <v>7880</v>
      </c>
      <c r="M7747" t="s">
        <v>190</v>
      </c>
      <c r="N7747" t="s">
        <v>49</v>
      </c>
      <c r="O7747" s="6" t="str">
        <f>INDEX(lkp_Region,MATCH(tbl_Sales[[#This Row],[Suburb]],lkp_Suburb,0))</f>
        <v>Western Metropolitan</v>
      </c>
      <c r="P7747" s="6">
        <f>MONTH(tbl_Sales[[#This Row],[Date]])</f>
        <v>4</v>
      </c>
      <c r="Q7747" s="6">
        <f>YEAR(tbl_Sales[[#This Row],[Date]])</f>
        <v>2017</v>
      </c>
    </row>
    <row r="7748" spans="1:17" x14ac:dyDescent="0.25">
      <c r="A7748" s="1">
        <v>42841</v>
      </c>
      <c r="B7748">
        <v>720000</v>
      </c>
      <c r="C7748" t="s">
        <v>2</v>
      </c>
      <c r="D7748" t="s">
        <v>12428</v>
      </c>
      <c r="E7748" t="s">
        <v>10</v>
      </c>
      <c r="F7748">
        <v>3042</v>
      </c>
      <c r="G7748">
        <v>3</v>
      </c>
      <c r="H7748">
        <v>2</v>
      </c>
      <c r="I7748">
        <v>2</v>
      </c>
      <c r="J7748">
        <v>305</v>
      </c>
      <c r="K7748">
        <v>2008</v>
      </c>
      <c r="L7748" t="s">
        <v>7881</v>
      </c>
      <c r="M7748" t="s">
        <v>330</v>
      </c>
      <c r="N7748" t="s">
        <v>49</v>
      </c>
      <c r="O7748" s="6" t="str">
        <f>INDEX(lkp_Region,MATCH(tbl_Sales[[#This Row],[Suburb]],lkp_Suburb,0))</f>
        <v>Western Metropolitan</v>
      </c>
      <c r="P7748" s="6">
        <f>MONTH(tbl_Sales[[#This Row],[Date]])</f>
        <v>4</v>
      </c>
      <c r="Q7748" s="6">
        <f>YEAR(tbl_Sales[[#This Row],[Date]])</f>
        <v>2017</v>
      </c>
    </row>
    <row r="7749" spans="1:17" x14ac:dyDescent="0.25">
      <c r="A7749" s="1">
        <v>42841</v>
      </c>
      <c r="B7749">
        <v>1291000</v>
      </c>
      <c r="C7749" t="s">
        <v>2</v>
      </c>
      <c r="D7749" t="s">
        <v>12423</v>
      </c>
      <c r="E7749" t="s">
        <v>10</v>
      </c>
      <c r="F7749">
        <v>3041</v>
      </c>
      <c r="G7749">
        <v>4</v>
      </c>
      <c r="H7749">
        <v>2</v>
      </c>
      <c r="I7749">
        <v>2</v>
      </c>
      <c r="J7749">
        <v>521</v>
      </c>
      <c r="K7749">
        <v>1945</v>
      </c>
      <c r="L7749" t="s">
        <v>7882</v>
      </c>
      <c r="M7749" t="s">
        <v>1033</v>
      </c>
      <c r="N7749" t="s">
        <v>49</v>
      </c>
      <c r="O7749" s="6" t="str">
        <f>INDEX(lkp_Region,MATCH(tbl_Sales[[#This Row],[Suburb]],lkp_Suburb,0))</f>
        <v>Western Metropolitan</v>
      </c>
      <c r="P7749" s="6">
        <f>MONTH(tbl_Sales[[#This Row],[Date]])</f>
        <v>4</v>
      </c>
      <c r="Q7749" s="6">
        <f>YEAR(tbl_Sales[[#This Row],[Date]])</f>
        <v>2017</v>
      </c>
    </row>
    <row r="7750" spans="1:17" x14ac:dyDescent="0.25">
      <c r="A7750" s="1">
        <v>42841</v>
      </c>
      <c r="B7750">
        <v>1400000</v>
      </c>
      <c r="C7750" t="s">
        <v>2</v>
      </c>
      <c r="D7750" t="s">
        <v>12430</v>
      </c>
      <c r="E7750" t="s">
        <v>10</v>
      </c>
      <c r="F7750">
        <v>3040</v>
      </c>
      <c r="G7750">
        <v>3</v>
      </c>
      <c r="H7750">
        <v>1</v>
      </c>
      <c r="I7750">
        <v>1</v>
      </c>
      <c r="J7750">
        <v>476</v>
      </c>
      <c r="L7750" t="s">
        <v>7883</v>
      </c>
      <c r="M7750" t="s">
        <v>47</v>
      </c>
      <c r="N7750" t="s">
        <v>49</v>
      </c>
      <c r="O7750" s="6" t="str">
        <f>INDEX(lkp_Region,MATCH(tbl_Sales[[#This Row],[Suburb]],lkp_Suburb,0))</f>
        <v>Western Metropolitan</v>
      </c>
      <c r="P7750" s="6">
        <f>MONTH(tbl_Sales[[#This Row],[Date]])</f>
        <v>4</v>
      </c>
      <c r="Q7750" s="6">
        <f>YEAR(tbl_Sales[[#This Row],[Date]])</f>
        <v>2017</v>
      </c>
    </row>
    <row r="7751" spans="1:17" x14ac:dyDescent="0.25">
      <c r="A7751" s="1">
        <v>42841</v>
      </c>
      <c r="B7751">
        <v>420000</v>
      </c>
      <c r="C7751" t="s">
        <v>2</v>
      </c>
      <c r="D7751" t="s">
        <v>12428</v>
      </c>
      <c r="E7751" t="s">
        <v>10</v>
      </c>
      <c r="F7751">
        <v>3337</v>
      </c>
      <c r="G7751">
        <v>4</v>
      </c>
      <c r="H7751">
        <v>2</v>
      </c>
      <c r="I7751">
        <v>2</v>
      </c>
      <c r="J7751">
        <v>642</v>
      </c>
      <c r="K7751">
        <v>2004</v>
      </c>
      <c r="L7751" t="s">
        <v>7884</v>
      </c>
      <c r="M7751" t="s">
        <v>7542</v>
      </c>
      <c r="N7751" t="s">
        <v>7542</v>
      </c>
      <c r="O7751" s="6" t="str">
        <f>INDEX(lkp_Region,MATCH(tbl_Sales[[#This Row],[Suburb]],lkp_Suburb,0))</f>
        <v>Western Victoria</v>
      </c>
      <c r="P7751" s="6">
        <f>MONTH(tbl_Sales[[#This Row],[Date]])</f>
        <v>4</v>
      </c>
      <c r="Q7751" s="6">
        <f>YEAR(tbl_Sales[[#This Row],[Date]])</f>
        <v>2017</v>
      </c>
    </row>
    <row r="7752" spans="1:17" x14ac:dyDescent="0.25">
      <c r="A7752" s="1">
        <v>42841</v>
      </c>
      <c r="B7752">
        <v>503000</v>
      </c>
      <c r="C7752" t="s">
        <v>13</v>
      </c>
      <c r="D7752" t="s">
        <v>12427</v>
      </c>
      <c r="E7752" t="s">
        <v>10</v>
      </c>
      <c r="F7752">
        <v>3002</v>
      </c>
      <c r="G7752">
        <v>1</v>
      </c>
      <c r="H7752">
        <v>1</v>
      </c>
      <c r="I7752">
        <v>1</v>
      </c>
      <c r="J7752">
        <v>0</v>
      </c>
      <c r="L7752" t="s">
        <v>7886</v>
      </c>
      <c r="M7752" t="s">
        <v>1176</v>
      </c>
      <c r="N7752" t="s">
        <v>88</v>
      </c>
      <c r="O7752" s="6" t="str">
        <f>INDEX(lkp_Region,MATCH(tbl_Sales[[#This Row],[Suburb]],lkp_Suburb,0))</f>
        <v>Northern Metropolitan</v>
      </c>
      <c r="P7752" s="6">
        <f>MONTH(tbl_Sales[[#This Row],[Date]])</f>
        <v>4</v>
      </c>
      <c r="Q7752" s="6">
        <f>YEAR(tbl_Sales[[#This Row],[Date]])</f>
        <v>2017</v>
      </c>
    </row>
    <row r="7753" spans="1:17" x14ac:dyDescent="0.25">
      <c r="A7753" s="1">
        <v>42841</v>
      </c>
      <c r="B7753">
        <v>950000</v>
      </c>
      <c r="C7753" t="s">
        <v>2</v>
      </c>
      <c r="D7753" t="s">
        <v>12429</v>
      </c>
      <c r="E7753" t="s">
        <v>5</v>
      </c>
      <c r="F7753">
        <v>3013</v>
      </c>
      <c r="G7753">
        <v>2</v>
      </c>
      <c r="H7753">
        <v>1</v>
      </c>
      <c r="I7753">
        <v>0</v>
      </c>
      <c r="J7753">
        <v>94</v>
      </c>
      <c r="L7753" t="s">
        <v>7887</v>
      </c>
      <c r="M7753" t="s">
        <v>65</v>
      </c>
      <c r="N7753" t="s">
        <v>21</v>
      </c>
      <c r="O7753" s="6" t="str">
        <f>INDEX(lkp_Region,MATCH(tbl_Sales[[#This Row],[Suburb]],lkp_Suburb,0))</f>
        <v>Western Metropolitan</v>
      </c>
      <c r="P7753" s="6">
        <f>MONTH(tbl_Sales[[#This Row],[Date]])</f>
        <v>4</v>
      </c>
      <c r="Q7753" s="6">
        <f>YEAR(tbl_Sales[[#This Row],[Date]])</f>
        <v>2017</v>
      </c>
    </row>
    <row r="7754" spans="1:17" x14ac:dyDescent="0.25">
      <c r="A7754" s="1">
        <v>42841</v>
      </c>
      <c r="B7754">
        <v>1100000</v>
      </c>
      <c r="C7754" t="s">
        <v>2</v>
      </c>
      <c r="D7754" t="s">
        <v>12427</v>
      </c>
      <c r="E7754" t="s">
        <v>10</v>
      </c>
      <c r="F7754">
        <v>3012</v>
      </c>
      <c r="G7754">
        <v>3</v>
      </c>
      <c r="H7754">
        <v>2</v>
      </c>
      <c r="I7754">
        <v>3</v>
      </c>
      <c r="J7754">
        <v>380</v>
      </c>
      <c r="K7754">
        <v>1945</v>
      </c>
      <c r="L7754" t="s">
        <v>7888</v>
      </c>
      <c r="M7754" t="s">
        <v>53</v>
      </c>
      <c r="N7754" t="s">
        <v>21</v>
      </c>
      <c r="O7754" s="6" t="str">
        <f>INDEX(lkp_Region,MATCH(tbl_Sales[[#This Row],[Suburb]],lkp_Suburb,0))</f>
        <v>Western Metropolitan</v>
      </c>
      <c r="P7754" s="6">
        <f>MONTH(tbl_Sales[[#This Row],[Date]])</f>
        <v>4</v>
      </c>
      <c r="Q7754" s="6">
        <f>YEAR(tbl_Sales[[#This Row],[Date]])</f>
        <v>2017</v>
      </c>
    </row>
    <row r="7755" spans="1:17" x14ac:dyDescent="0.25">
      <c r="A7755" s="1">
        <v>42841</v>
      </c>
      <c r="B7755">
        <v>1370000</v>
      </c>
      <c r="C7755" t="s">
        <v>2</v>
      </c>
      <c r="D7755" t="s">
        <v>12430</v>
      </c>
      <c r="E7755" t="s">
        <v>10</v>
      </c>
      <c r="F7755">
        <v>3013</v>
      </c>
      <c r="G7755">
        <v>3</v>
      </c>
      <c r="H7755">
        <v>2</v>
      </c>
      <c r="I7755">
        <v>2</v>
      </c>
      <c r="J7755">
        <v>389</v>
      </c>
      <c r="L7755" t="s">
        <v>7889</v>
      </c>
      <c r="M7755" t="s">
        <v>65</v>
      </c>
      <c r="N7755" t="s">
        <v>21</v>
      </c>
      <c r="O7755" s="6" t="str">
        <f>INDEX(lkp_Region,MATCH(tbl_Sales[[#This Row],[Suburb]],lkp_Suburb,0))</f>
        <v>Western Metropolitan</v>
      </c>
      <c r="P7755" s="6">
        <f>MONTH(tbl_Sales[[#This Row],[Date]])</f>
        <v>4</v>
      </c>
      <c r="Q7755" s="6">
        <f>YEAR(tbl_Sales[[#This Row],[Date]])</f>
        <v>2017</v>
      </c>
    </row>
    <row r="7756" spans="1:17" x14ac:dyDescent="0.25">
      <c r="A7756" s="1">
        <v>42841</v>
      </c>
      <c r="B7756">
        <v>1225000</v>
      </c>
      <c r="C7756" t="s">
        <v>2</v>
      </c>
      <c r="D7756" t="s">
        <v>12423</v>
      </c>
      <c r="E7756" t="s">
        <v>5</v>
      </c>
      <c r="F7756">
        <v>3107</v>
      </c>
      <c r="G7756">
        <v>5</v>
      </c>
      <c r="H7756">
        <v>2</v>
      </c>
      <c r="I7756">
        <v>2</v>
      </c>
      <c r="J7756">
        <v>665</v>
      </c>
      <c r="K7756">
        <v>1980</v>
      </c>
      <c r="L7756" t="s">
        <v>7890</v>
      </c>
      <c r="M7756" t="s">
        <v>586</v>
      </c>
      <c r="N7756" t="s">
        <v>128</v>
      </c>
      <c r="O7756" s="6" t="str">
        <f>INDEX(lkp_Region,MATCH(tbl_Sales[[#This Row],[Suburb]],lkp_Suburb,0))</f>
        <v>Eastern Metropolitan</v>
      </c>
      <c r="P7756" s="6">
        <f>MONTH(tbl_Sales[[#This Row],[Date]])</f>
        <v>4</v>
      </c>
      <c r="Q7756" s="6">
        <f>YEAR(tbl_Sales[[#This Row],[Date]])</f>
        <v>2017</v>
      </c>
    </row>
    <row r="7757" spans="1:17" x14ac:dyDescent="0.25">
      <c r="A7757" s="1">
        <v>42841</v>
      </c>
      <c r="B7757">
        <v>550000</v>
      </c>
      <c r="C7757" t="s">
        <v>2</v>
      </c>
      <c r="D7757" t="s">
        <v>12423</v>
      </c>
      <c r="E7757" t="s">
        <v>5</v>
      </c>
      <c r="F7757">
        <v>3059</v>
      </c>
      <c r="G7757">
        <v>3</v>
      </c>
      <c r="H7757">
        <v>2</v>
      </c>
      <c r="I7757">
        <v>2</v>
      </c>
      <c r="J7757">
        <v>392</v>
      </c>
      <c r="K7757">
        <v>2013</v>
      </c>
      <c r="L7757" t="s">
        <v>7891</v>
      </c>
      <c r="M7757" t="s">
        <v>7544</v>
      </c>
      <c r="N7757" t="s">
        <v>195</v>
      </c>
      <c r="O7757" s="6" t="str">
        <f>INDEX(lkp_Region,MATCH(tbl_Sales[[#This Row],[Suburb]],lkp_Suburb,0))</f>
        <v>Northern Metropolitan</v>
      </c>
      <c r="P7757" s="6">
        <f>MONTH(tbl_Sales[[#This Row],[Date]])</f>
        <v>4</v>
      </c>
      <c r="Q7757" s="6">
        <f>YEAR(tbl_Sales[[#This Row],[Date]])</f>
        <v>2017</v>
      </c>
    </row>
    <row r="7758" spans="1:17" x14ac:dyDescent="0.25">
      <c r="A7758" s="1">
        <v>42841</v>
      </c>
      <c r="B7758">
        <v>555000</v>
      </c>
      <c r="C7758" t="s">
        <v>51</v>
      </c>
      <c r="D7758" t="s">
        <v>12423</v>
      </c>
      <c r="E7758" t="s">
        <v>10</v>
      </c>
      <c r="F7758">
        <v>3043</v>
      </c>
      <c r="G7758">
        <v>3</v>
      </c>
      <c r="H7758">
        <v>2</v>
      </c>
      <c r="I7758">
        <v>2</v>
      </c>
      <c r="J7758">
        <v>286</v>
      </c>
      <c r="L7758" t="s">
        <v>7893</v>
      </c>
      <c r="M7758" t="s">
        <v>7892</v>
      </c>
      <c r="N7758" t="s">
        <v>195</v>
      </c>
      <c r="O7758" s="6" t="str">
        <f>INDEX(lkp_Region,MATCH(tbl_Sales[[#This Row],[Suburb]],lkp_Suburb,0))</f>
        <v>Western Metropolitan</v>
      </c>
      <c r="P7758" s="6">
        <f>MONTH(tbl_Sales[[#This Row],[Date]])</f>
        <v>4</v>
      </c>
      <c r="Q7758" s="6">
        <f>YEAR(tbl_Sales[[#This Row],[Date]])</f>
        <v>2017</v>
      </c>
    </row>
    <row r="7759" spans="1:17" x14ac:dyDescent="0.25">
      <c r="A7759" s="1">
        <v>42841</v>
      </c>
      <c r="B7759">
        <v>1005000</v>
      </c>
      <c r="C7759" t="s">
        <v>2</v>
      </c>
      <c r="D7759" t="s">
        <v>12428</v>
      </c>
      <c r="E7759" t="s">
        <v>10</v>
      </c>
      <c r="F7759">
        <v>3012</v>
      </c>
      <c r="G7759">
        <v>2</v>
      </c>
      <c r="H7759">
        <v>1</v>
      </c>
      <c r="I7759">
        <v>2</v>
      </c>
      <c r="J7759">
        <v>780</v>
      </c>
      <c r="K7759">
        <v>1950</v>
      </c>
      <c r="L7759" t="s">
        <v>7894</v>
      </c>
      <c r="M7759" t="s">
        <v>3131</v>
      </c>
      <c r="N7759" t="s">
        <v>69</v>
      </c>
      <c r="O7759" s="6" t="str">
        <f>INDEX(lkp_Region,MATCH(tbl_Sales[[#This Row],[Suburb]],lkp_Suburb,0))</f>
        <v>Western Metropolitan</v>
      </c>
      <c r="P7759" s="6">
        <f>MONTH(tbl_Sales[[#This Row],[Date]])</f>
        <v>4</v>
      </c>
      <c r="Q7759" s="6">
        <f>YEAR(tbl_Sales[[#This Row],[Date]])</f>
        <v>2017</v>
      </c>
    </row>
    <row r="7760" spans="1:17" x14ac:dyDescent="0.25">
      <c r="A7760" s="1">
        <v>42841</v>
      </c>
      <c r="B7760">
        <v>2075000</v>
      </c>
      <c r="C7760" t="s">
        <v>2</v>
      </c>
      <c r="D7760" t="s">
        <v>12430</v>
      </c>
      <c r="E7760" t="s">
        <v>5</v>
      </c>
      <c r="F7760">
        <v>3016</v>
      </c>
      <c r="G7760">
        <v>4</v>
      </c>
      <c r="H7760">
        <v>3</v>
      </c>
      <c r="I7760">
        <v>2</v>
      </c>
      <c r="J7760">
        <v>324</v>
      </c>
      <c r="K7760">
        <v>2009</v>
      </c>
      <c r="L7760" t="s">
        <v>7895</v>
      </c>
      <c r="M7760" t="s">
        <v>196</v>
      </c>
      <c r="N7760" t="s">
        <v>69</v>
      </c>
      <c r="O7760" s="6" t="str">
        <f>INDEX(lkp_Region,MATCH(tbl_Sales[[#This Row],[Suburb]],lkp_Suburb,0))</f>
        <v>Western Metropolitan</v>
      </c>
      <c r="P7760" s="6">
        <f>MONTH(tbl_Sales[[#This Row],[Date]])</f>
        <v>4</v>
      </c>
      <c r="Q7760" s="6">
        <f>YEAR(tbl_Sales[[#This Row],[Date]])</f>
        <v>2017</v>
      </c>
    </row>
    <row r="7761" spans="1:17" x14ac:dyDescent="0.25">
      <c r="A7761" s="1">
        <v>42841</v>
      </c>
      <c r="B7761">
        <v>1860000</v>
      </c>
      <c r="C7761" t="s">
        <v>2</v>
      </c>
      <c r="D7761" t="s">
        <v>12428</v>
      </c>
      <c r="E7761" t="s">
        <v>5</v>
      </c>
      <c r="F7761">
        <v>3165</v>
      </c>
      <c r="G7761">
        <v>4</v>
      </c>
      <c r="H7761">
        <v>3</v>
      </c>
      <c r="I7761">
        <v>2</v>
      </c>
      <c r="J7761">
        <v>620</v>
      </c>
      <c r="L7761" t="s">
        <v>2562</v>
      </c>
      <c r="M7761" t="s">
        <v>138</v>
      </c>
      <c r="N7761" t="s">
        <v>57</v>
      </c>
      <c r="O7761" s="6" t="str">
        <f>INDEX(lkp_Region,MATCH(tbl_Sales[[#This Row],[Suburb]],lkp_Suburb,0))</f>
        <v>Southern Metropolitan</v>
      </c>
      <c r="P7761" s="6">
        <f>MONTH(tbl_Sales[[#This Row],[Date]])</f>
        <v>4</v>
      </c>
      <c r="Q7761" s="6">
        <f>YEAR(tbl_Sales[[#This Row],[Date]])</f>
        <v>2017</v>
      </c>
    </row>
    <row r="7762" spans="1:17" x14ac:dyDescent="0.25">
      <c r="A7762" s="1">
        <v>42841</v>
      </c>
      <c r="B7762">
        <v>810000</v>
      </c>
      <c r="C7762" t="s">
        <v>2</v>
      </c>
      <c r="D7762" t="s">
        <v>12425</v>
      </c>
      <c r="E7762" t="s">
        <v>5</v>
      </c>
      <c r="F7762">
        <v>3020</v>
      </c>
      <c r="G7762">
        <v>3</v>
      </c>
      <c r="H7762">
        <v>1</v>
      </c>
      <c r="I7762">
        <v>2</v>
      </c>
      <c r="J7762">
        <v>459</v>
      </c>
      <c r="K7762">
        <v>1970</v>
      </c>
      <c r="L7762" t="s">
        <v>7896</v>
      </c>
      <c r="M7762" t="s">
        <v>443</v>
      </c>
      <c r="N7762" t="s">
        <v>3</v>
      </c>
      <c r="O7762" s="6" t="str">
        <f>INDEX(lkp_Region,MATCH(tbl_Sales[[#This Row],[Suburb]],lkp_Suburb,0))</f>
        <v>Western Metropolitan</v>
      </c>
      <c r="P7762" s="6">
        <f>MONTH(tbl_Sales[[#This Row],[Date]])</f>
        <v>4</v>
      </c>
      <c r="Q7762" s="6">
        <f>YEAR(tbl_Sales[[#This Row],[Date]])</f>
        <v>2017</v>
      </c>
    </row>
    <row r="7763" spans="1:17" x14ac:dyDescent="0.25">
      <c r="A7763" s="1">
        <v>42841</v>
      </c>
      <c r="B7763">
        <v>555000</v>
      </c>
      <c r="C7763" t="s">
        <v>13</v>
      </c>
      <c r="D7763" t="s">
        <v>12429</v>
      </c>
      <c r="E7763" t="s">
        <v>10</v>
      </c>
      <c r="F7763">
        <v>3124</v>
      </c>
      <c r="G7763">
        <v>2</v>
      </c>
      <c r="H7763">
        <v>1</v>
      </c>
      <c r="I7763">
        <v>1</v>
      </c>
      <c r="J7763">
        <v>2685</v>
      </c>
      <c r="L7763" t="s">
        <v>7897</v>
      </c>
      <c r="M7763" t="s">
        <v>209</v>
      </c>
      <c r="N7763" t="s">
        <v>101</v>
      </c>
      <c r="O7763" s="6" t="str">
        <f>INDEX(lkp_Region,MATCH(tbl_Sales[[#This Row],[Suburb]],lkp_Suburb,0))</f>
        <v>Southern Metropolitan</v>
      </c>
      <c r="P7763" s="6">
        <f>MONTH(tbl_Sales[[#This Row],[Date]])</f>
        <v>4</v>
      </c>
      <c r="Q7763" s="6">
        <f>YEAR(tbl_Sales[[#This Row],[Date]])</f>
        <v>2017</v>
      </c>
    </row>
    <row r="7764" spans="1:17" x14ac:dyDescent="0.25">
      <c r="A7764" s="1">
        <v>42841</v>
      </c>
      <c r="B7764">
        <v>1760000</v>
      </c>
      <c r="C7764" t="s">
        <v>2</v>
      </c>
      <c r="D7764" t="s">
        <v>12429</v>
      </c>
      <c r="E7764" t="s">
        <v>5</v>
      </c>
      <c r="F7764">
        <v>3146</v>
      </c>
      <c r="G7764">
        <v>4</v>
      </c>
      <c r="H7764">
        <v>3</v>
      </c>
      <c r="I7764">
        <v>3</v>
      </c>
      <c r="J7764">
        <v>622</v>
      </c>
      <c r="K7764">
        <v>1940</v>
      </c>
      <c r="L7764" t="s">
        <v>7898</v>
      </c>
      <c r="M7764" t="s">
        <v>102</v>
      </c>
      <c r="N7764" t="s">
        <v>101</v>
      </c>
      <c r="O7764" s="6" t="str">
        <f>INDEX(lkp_Region,MATCH(tbl_Sales[[#This Row],[Suburb]],lkp_Suburb,0))</f>
        <v>Southern Metropolitan</v>
      </c>
      <c r="P7764" s="6">
        <f>MONTH(tbl_Sales[[#This Row],[Date]])</f>
        <v>4</v>
      </c>
      <c r="Q7764" s="6">
        <f>YEAR(tbl_Sales[[#This Row],[Date]])</f>
        <v>2017</v>
      </c>
    </row>
    <row r="7765" spans="1:17" x14ac:dyDescent="0.25">
      <c r="A7765" s="1">
        <v>42841</v>
      </c>
      <c r="B7765">
        <v>1850000</v>
      </c>
      <c r="C7765" t="s">
        <v>2</v>
      </c>
      <c r="D7765" t="s">
        <v>12427</v>
      </c>
      <c r="E7765" t="s">
        <v>10</v>
      </c>
      <c r="F7765">
        <v>3147</v>
      </c>
      <c r="G7765">
        <v>3</v>
      </c>
      <c r="H7765">
        <v>2</v>
      </c>
      <c r="I7765">
        <v>2</v>
      </c>
      <c r="J7765">
        <v>720</v>
      </c>
      <c r="L7765" t="s">
        <v>7899</v>
      </c>
      <c r="M7765" t="s">
        <v>206</v>
      </c>
      <c r="N7765" t="s">
        <v>101</v>
      </c>
      <c r="O7765" s="6" t="str">
        <f>INDEX(lkp_Region,MATCH(tbl_Sales[[#This Row],[Suburb]],lkp_Suburb,0))</f>
        <v>Southern Metropolitan</v>
      </c>
      <c r="P7765" s="6">
        <f>MONTH(tbl_Sales[[#This Row],[Date]])</f>
        <v>4</v>
      </c>
      <c r="Q7765" s="6">
        <f>YEAR(tbl_Sales[[#This Row],[Date]])</f>
        <v>2017</v>
      </c>
    </row>
    <row r="7766" spans="1:17" x14ac:dyDescent="0.25">
      <c r="A7766" s="1">
        <v>42841</v>
      </c>
      <c r="B7766">
        <v>2110000</v>
      </c>
      <c r="C7766" t="s">
        <v>2</v>
      </c>
      <c r="D7766" t="s">
        <v>12425</v>
      </c>
      <c r="E7766" t="s">
        <v>10</v>
      </c>
      <c r="F7766">
        <v>3124</v>
      </c>
      <c r="G7766">
        <v>4</v>
      </c>
      <c r="H7766">
        <v>1</v>
      </c>
      <c r="I7766">
        <v>3</v>
      </c>
      <c r="J7766">
        <v>572</v>
      </c>
      <c r="K7766">
        <v>1910</v>
      </c>
      <c r="L7766" t="s">
        <v>7900</v>
      </c>
      <c r="M7766" t="s">
        <v>209</v>
      </c>
      <c r="N7766" t="s">
        <v>101</v>
      </c>
      <c r="O7766" s="6" t="str">
        <f>INDEX(lkp_Region,MATCH(tbl_Sales[[#This Row],[Suburb]],lkp_Suburb,0))</f>
        <v>Southern Metropolitan</v>
      </c>
      <c r="P7766" s="6">
        <f>MONTH(tbl_Sales[[#This Row],[Date]])</f>
        <v>4</v>
      </c>
      <c r="Q7766" s="6">
        <f>YEAR(tbl_Sales[[#This Row],[Date]])</f>
        <v>2017</v>
      </c>
    </row>
    <row r="7767" spans="1:17" x14ac:dyDescent="0.25">
      <c r="A7767" s="1">
        <v>42841</v>
      </c>
      <c r="B7767">
        <v>1743000</v>
      </c>
      <c r="C7767" t="s">
        <v>2</v>
      </c>
      <c r="D7767" t="s">
        <v>12427</v>
      </c>
      <c r="E7767" t="s">
        <v>10</v>
      </c>
      <c r="F7767">
        <v>3187</v>
      </c>
      <c r="G7767">
        <v>3</v>
      </c>
      <c r="H7767">
        <v>1</v>
      </c>
      <c r="I7767">
        <v>2</v>
      </c>
      <c r="J7767">
        <v>590</v>
      </c>
      <c r="L7767" t="s">
        <v>7901</v>
      </c>
      <c r="M7767" t="s">
        <v>346</v>
      </c>
      <c r="N7767" t="s">
        <v>107</v>
      </c>
      <c r="O7767" s="6" t="str">
        <f>INDEX(lkp_Region,MATCH(tbl_Sales[[#This Row],[Suburb]],lkp_Suburb,0))</f>
        <v>Southern Metropolitan</v>
      </c>
      <c r="P7767" s="6">
        <f>MONTH(tbl_Sales[[#This Row],[Date]])</f>
        <v>4</v>
      </c>
      <c r="Q7767" s="6">
        <f>YEAR(tbl_Sales[[#This Row],[Date]])</f>
        <v>2017</v>
      </c>
    </row>
    <row r="7768" spans="1:17" x14ac:dyDescent="0.25">
      <c r="A7768" s="1">
        <v>42841</v>
      </c>
      <c r="B7768">
        <v>952000</v>
      </c>
      <c r="C7768" t="s">
        <v>2</v>
      </c>
      <c r="D7768" t="s">
        <v>12423</v>
      </c>
      <c r="E7768" t="s">
        <v>10</v>
      </c>
      <c r="F7768">
        <v>3087</v>
      </c>
      <c r="G7768">
        <v>4</v>
      </c>
      <c r="H7768">
        <v>2</v>
      </c>
      <c r="I7768">
        <v>2</v>
      </c>
      <c r="J7768">
        <v>729</v>
      </c>
      <c r="L7768" t="s">
        <v>7902</v>
      </c>
      <c r="M7768" t="s">
        <v>349</v>
      </c>
      <c r="N7768" t="s">
        <v>150</v>
      </c>
      <c r="O7768" s="6" t="str">
        <f>INDEX(lkp_Region,MATCH(tbl_Sales[[#This Row],[Suburb]],lkp_Suburb,0))</f>
        <v>Northern Metropolitan</v>
      </c>
      <c r="P7768" s="6">
        <f>MONTH(tbl_Sales[[#This Row],[Date]])</f>
        <v>4</v>
      </c>
      <c r="Q7768" s="6">
        <f>YEAR(tbl_Sales[[#This Row],[Date]])</f>
        <v>2017</v>
      </c>
    </row>
    <row r="7769" spans="1:17" x14ac:dyDescent="0.25">
      <c r="A7769" s="1">
        <v>42841</v>
      </c>
      <c r="B7769">
        <v>1410000</v>
      </c>
      <c r="C7769" t="s">
        <v>2</v>
      </c>
      <c r="D7769" t="s">
        <v>12423</v>
      </c>
      <c r="E7769" t="s">
        <v>10</v>
      </c>
      <c r="F7769">
        <v>3079</v>
      </c>
      <c r="G7769">
        <v>4</v>
      </c>
      <c r="H7769">
        <v>2</v>
      </c>
      <c r="I7769">
        <v>1</v>
      </c>
      <c r="J7769">
        <v>449</v>
      </c>
      <c r="K7769">
        <v>1945</v>
      </c>
      <c r="L7769" t="s">
        <v>7903</v>
      </c>
      <c r="M7769" t="s">
        <v>213</v>
      </c>
      <c r="N7769" t="s">
        <v>150</v>
      </c>
      <c r="O7769" s="6" t="str">
        <f>INDEX(lkp_Region,MATCH(tbl_Sales[[#This Row],[Suburb]],lkp_Suburb,0))</f>
        <v>Eastern Metropolitan</v>
      </c>
      <c r="P7769" s="6">
        <f>MONTH(tbl_Sales[[#This Row],[Date]])</f>
        <v>4</v>
      </c>
      <c r="Q7769" s="6">
        <f>YEAR(tbl_Sales[[#This Row],[Date]])</f>
        <v>2017</v>
      </c>
    </row>
    <row r="7770" spans="1:17" x14ac:dyDescent="0.25">
      <c r="A7770" s="1">
        <v>42841</v>
      </c>
      <c r="B7770">
        <v>2525000</v>
      </c>
      <c r="C7770" t="s">
        <v>2</v>
      </c>
      <c r="D7770" t="s">
        <v>12423</v>
      </c>
      <c r="E7770" t="s">
        <v>5</v>
      </c>
      <c r="F7770">
        <v>3079</v>
      </c>
      <c r="G7770">
        <v>3</v>
      </c>
      <c r="H7770">
        <v>2</v>
      </c>
      <c r="I7770">
        <v>1</v>
      </c>
      <c r="J7770">
        <v>805</v>
      </c>
      <c r="K7770">
        <v>1930</v>
      </c>
      <c r="L7770" t="s">
        <v>7904</v>
      </c>
      <c r="M7770" t="s">
        <v>1008</v>
      </c>
      <c r="N7770" t="s">
        <v>150</v>
      </c>
      <c r="O7770" s="6" t="str">
        <f>INDEX(lkp_Region,MATCH(tbl_Sales[[#This Row],[Suburb]],lkp_Suburb,0))</f>
        <v>Eastern Metropolitan</v>
      </c>
      <c r="P7770" s="6">
        <f>MONTH(tbl_Sales[[#This Row],[Date]])</f>
        <v>4</v>
      </c>
      <c r="Q7770" s="6">
        <f>YEAR(tbl_Sales[[#This Row],[Date]])</f>
        <v>2017</v>
      </c>
    </row>
    <row r="7771" spans="1:17" x14ac:dyDescent="0.25">
      <c r="A7771" s="1">
        <v>42842</v>
      </c>
      <c r="B7771">
        <v>452500</v>
      </c>
      <c r="C7771" t="s">
        <v>2</v>
      </c>
      <c r="D7771" t="s">
        <v>12423</v>
      </c>
      <c r="E7771" t="s">
        <v>10</v>
      </c>
      <c r="F7771">
        <v>3076</v>
      </c>
      <c r="G7771">
        <v>2</v>
      </c>
      <c r="H7771">
        <v>1</v>
      </c>
      <c r="I7771">
        <v>1</v>
      </c>
      <c r="J7771">
        <v>279</v>
      </c>
      <c r="L7771" t="s">
        <v>7905</v>
      </c>
      <c r="M7771" t="s">
        <v>7572</v>
      </c>
      <c r="N7771" t="s">
        <v>7515</v>
      </c>
      <c r="O7771" s="6" t="str">
        <f>INDEX(lkp_Region,MATCH(tbl_Sales[[#This Row],[Suburb]],lkp_Suburb,0))</f>
        <v>Northern Metropolitan</v>
      </c>
      <c r="P7771" s="6">
        <f>MONTH(tbl_Sales[[#This Row],[Date]])</f>
        <v>4</v>
      </c>
      <c r="Q7771" s="6">
        <f>YEAR(tbl_Sales[[#This Row],[Date]])</f>
        <v>2017</v>
      </c>
    </row>
    <row r="7772" spans="1:17" x14ac:dyDescent="0.25">
      <c r="A7772" s="1">
        <v>42842</v>
      </c>
      <c r="B7772">
        <v>800000</v>
      </c>
      <c r="C7772" t="s">
        <v>13</v>
      </c>
      <c r="D7772" t="s">
        <v>12429</v>
      </c>
      <c r="E7772" t="s">
        <v>5</v>
      </c>
      <c r="F7772">
        <v>3141</v>
      </c>
      <c r="G7772">
        <v>2</v>
      </c>
      <c r="H7772">
        <v>2</v>
      </c>
      <c r="I7772">
        <v>1</v>
      </c>
      <c r="J7772">
        <v>0</v>
      </c>
      <c r="K7772">
        <v>2014</v>
      </c>
      <c r="L7772" t="s">
        <v>7906</v>
      </c>
      <c r="M7772" t="s">
        <v>111</v>
      </c>
      <c r="N7772" t="s">
        <v>76</v>
      </c>
      <c r="O7772" s="6" t="str">
        <f>INDEX(lkp_Region,MATCH(tbl_Sales[[#This Row],[Suburb]],lkp_Suburb,0))</f>
        <v>Southern Metropolitan</v>
      </c>
      <c r="P7772" s="6">
        <f>MONTH(tbl_Sales[[#This Row],[Date]])</f>
        <v>4</v>
      </c>
      <c r="Q7772" s="6">
        <f>YEAR(tbl_Sales[[#This Row],[Date]])</f>
        <v>2017</v>
      </c>
    </row>
    <row r="7773" spans="1:17" x14ac:dyDescent="0.25">
      <c r="A7773" s="1">
        <v>42842</v>
      </c>
      <c r="B7773">
        <v>1715157</v>
      </c>
      <c r="C7773" t="s">
        <v>2</v>
      </c>
      <c r="D7773" t="s">
        <v>12429</v>
      </c>
      <c r="E7773" t="s">
        <v>10</v>
      </c>
      <c r="F7773">
        <v>3145</v>
      </c>
      <c r="G7773">
        <v>4</v>
      </c>
      <c r="H7773">
        <v>3</v>
      </c>
      <c r="I7773">
        <v>2</v>
      </c>
      <c r="J7773">
        <v>380</v>
      </c>
      <c r="K7773">
        <v>2008</v>
      </c>
      <c r="L7773" t="s">
        <v>7907</v>
      </c>
      <c r="M7773" t="s">
        <v>74</v>
      </c>
      <c r="N7773" t="s">
        <v>76</v>
      </c>
      <c r="O7773" s="6" t="str">
        <f>INDEX(lkp_Region,MATCH(tbl_Sales[[#This Row],[Suburb]],lkp_Suburb,0))</f>
        <v>Southern Metropolitan</v>
      </c>
      <c r="P7773" s="6">
        <f>MONTH(tbl_Sales[[#This Row],[Date]])</f>
        <v>4</v>
      </c>
      <c r="Q7773" s="6">
        <f>YEAR(tbl_Sales[[#This Row],[Date]])</f>
        <v>2017</v>
      </c>
    </row>
    <row r="7774" spans="1:17" x14ac:dyDescent="0.25">
      <c r="A7774" s="1">
        <v>42842</v>
      </c>
      <c r="B7774">
        <v>1388000</v>
      </c>
      <c r="C7774" t="s">
        <v>51</v>
      </c>
      <c r="D7774" t="s">
        <v>12427</v>
      </c>
      <c r="E7774" t="s">
        <v>10</v>
      </c>
      <c r="F7774">
        <v>3207</v>
      </c>
      <c r="G7774">
        <v>3</v>
      </c>
      <c r="H7774">
        <v>2</v>
      </c>
      <c r="I7774">
        <v>2</v>
      </c>
      <c r="J7774">
        <v>104</v>
      </c>
      <c r="K7774">
        <v>2015</v>
      </c>
      <c r="L7774" t="s">
        <v>7908</v>
      </c>
      <c r="M7774" t="s">
        <v>24</v>
      </c>
      <c r="N7774" t="s">
        <v>26</v>
      </c>
      <c r="O7774" s="6" t="str">
        <f>INDEX(lkp_Region,MATCH(tbl_Sales[[#This Row],[Suburb]],lkp_Suburb,0))</f>
        <v>Southern Metropolitan</v>
      </c>
      <c r="P7774" s="6">
        <f>MONTH(tbl_Sales[[#This Row],[Date]])</f>
        <v>4</v>
      </c>
      <c r="Q7774" s="6">
        <f>YEAR(tbl_Sales[[#This Row],[Date]])</f>
        <v>2017</v>
      </c>
    </row>
    <row r="7775" spans="1:17" x14ac:dyDescent="0.25">
      <c r="A7775" s="1">
        <v>42842</v>
      </c>
      <c r="B7775">
        <v>543500</v>
      </c>
      <c r="C7775" t="s">
        <v>51</v>
      </c>
      <c r="D7775" t="s">
        <v>12425</v>
      </c>
      <c r="E7775" t="s">
        <v>10</v>
      </c>
      <c r="F7775">
        <v>3060</v>
      </c>
      <c r="G7775">
        <v>3</v>
      </c>
      <c r="H7775">
        <v>3</v>
      </c>
      <c r="I7775">
        <v>3</v>
      </c>
      <c r="J7775">
        <v>247</v>
      </c>
      <c r="K7775">
        <v>2011</v>
      </c>
      <c r="L7775" t="s">
        <v>7909</v>
      </c>
      <c r="M7775" t="s">
        <v>16</v>
      </c>
      <c r="N7775" t="s">
        <v>18</v>
      </c>
      <c r="O7775" s="6" t="str">
        <f>INDEX(lkp_Region,MATCH(tbl_Sales[[#This Row],[Suburb]],lkp_Suburb,0))</f>
        <v>Northern Metropolitan</v>
      </c>
      <c r="P7775" s="6">
        <f>MONTH(tbl_Sales[[#This Row],[Date]])</f>
        <v>4</v>
      </c>
      <c r="Q7775" s="6">
        <f>YEAR(tbl_Sales[[#This Row],[Date]])</f>
        <v>2017</v>
      </c>
    </row>
    <row r="7776" spans="1:17" x14ac:dyDescent="0.25">
      <c r="A7776" s="1">
        <v>42842</v>
      </c>
      <c r="B7776">
        <v>885000</v>
      </c>
      <c r="C7776" t="s">
        <v>2</v>
      </c>
      <c r="D7776" t="s">
        <v>12423</v>
      </c>
      <c r="E7776" t="s">
        <v>5</v>
      </c>
      <c r="F7776">
        <v>3046</v>
      </c>
      <c r="G7776">
        <v>3</v>
      </c>
      <c r="H7776">
        <v>1</v>
      </c>
      <c r="I7776">
        <v>2</v>
      </c>
      <c r="J7776">
        <v>751</v>
      </c>
      <c r="K7776">
        <v>1972</v>
      </c>
      <c r="L7776" t="s">
        <v>7910</v>
      </c>
      <c r="M7776" t="s">
        <v>78</v>
      </c>
      <c r="N7776" t="s">
        <v>18</v>
      </c>
      <c r="O7776" s="6" t="str">
        <f>INDEX(lkp_Region,MATCH(tbl_Sales[[#This Row],[Suburb]],lkp_Suburb,0))</f>
        <v>Northern Metropolitan</v>
      </c>
      <c r="P7776" s="6">
        <f>MONTH(tbl_Sales[[#This Row],[Date]])</f>
        <v>4</v>
      </c>
      <c r="Q7776" s="6">
        <f>YEAR(tbl_Sales[[#This Row],[Date]])</f>
        <v>2017</v>
      </c>
    </row>
    <row r="7777" spans="1:17" x14ac:dyDescent="0.25">
      <c r="A7777" s="1">
        <v>42842</v>
      </c>
      <c r="B7777">
        <v>890000</v>
      </c>
      <c r="C7777" t="s">
        <v>2</v>
      </c>
      <c r="D7777" t="s">
        <v>12429</v>
      </c>
      <c r="E7777" t="s">
        <v>5</v>
      </c>
      <c r="F7777">
        <v>3056</v>
      </c>
      <c r="G7777">
        <v>2</v>
      </c>
      <c r="H7777">
        <v>1</v>
      </c>
      <c r="I7777">
        <v>0</v>
      </c>
      <c r="J7777">
        <v>138</v>
      </c>
      <c r="K7777">
        <v>1910</v>
      </c>
      <c r="L7777" t="s">
        <v>7911</v>
      </c>
      <c r="M7777" t="s">
        <v>117</v>
      </c>
      <c r="N7777" t="s">
        <v>18</v>
      </c>
      <c r="O7777" s="6" t="str">
        <f>INDEX(lkp_Region,MATCH(tbl_Sales[[#This Row],[Suburb]],lkp_Suburb,0))</f>
        <v>Northern Metropolitan</v>
      </c>
      <c r="P7777" s="6">
        <f>MONTH(tbl_Sales[[#This Row],[Date]])</f>
        <v>4</v>
      </c>
      <c r="Q7777" s="6">
        <f>YEAR(tbl_Sales[[#This Row],[Date]])</f>
        <v>2017</v>
      </c>
    </row>
    <row r="7778" spans="1:17" x14ac:dyDescent="0.25">
      <c r="A7778" s="1">
        <v>42842</v>
      </c>
      <c r="B7778">
        <v>877500</v>
      </c>
      <c r="C7778" t="s">
        <v>2</v>
      </c>
      <c r="D7778" t="s">
        <v>12431</v>
      </c>
      <c r="E7778" t="s">
        <v>10</v>
      </c>
      <c r="F7778">
        <v>3136</v>
      </c>
      <c r="G7778">
        <v>3</v>
      </c>
      <c r="H7778">
        <v>2</v>
      </c>
      <c r="I7778">
        <v>1</v>
      </c>
      <c r="J7778">
        <v>979</v>
      </c>
      <c r="L7778" t="s">
        <v>7912</v>
      </c>
      <c r="M7778" t="s">
        <v>7654</v>
      </c>
      <c r="N7778" t="s">
        <v>7588</v>
      </c>
      <c r="O7778" s="6" t="str">
        <f>INDEX(lkp_Region,MATCH(tbl_Sales[[#This Row],[Suburb]],lkp_Suburb,0))</f>
        <v>Eastern Metropolitan</v>
      </c>
      <c r="P7778" s="6">
        <f>MONTH(tbl_Sales[[#This Row],[Date]])</f>
        <v>4</v>
      </c>
      <c r="Q7778" s="6">
        <f>YEAR(tbl_Sales[[#This Row],[Date]])</f>
        <v>2017</v>
      </c>
    </row>
    <row r="7779" spans="1:17" x14ac:dyDescent="0.25">
      <c r="A7779" s="1">
        <v>42842</v>
      </c>
      <c r="B7779">
        <v>455000</v>
      </c>
      <c r="C7779" t="s">
        <v>51</v>
      </c>
      <c r="D7779" t="s">
        <v>12427</v>
      </c>
      <c r="E7779" t="s">
        <v>10</v>
      </c>
      <c r="F7779">
        <v>3011</v>
      </c>
      <c r="G7779">
        <v>2</v>
      </c>
      <c r="H7779">
        <v>1</v>
      </c>
      <c r="I7779">
        <v>1</v>
      </c>
      <c r="J7779">
        <v>43</v>
      </c>
      <c r="K7779">
        <v>2010</v>
      </c>
      <c r="L7779" t="s">
        <v>7913</v>
      </c>
      <c r="M7779" t="s">
        <v>22</v>
      </c>
      <c r="N7779" t="s">
        <v>21</v>
      </c>
      <c r="O7779" s="6" t="str">
        <f>INDEX(lkp_Region,MATCH(tbl_Sales[[#This Row],[Suburb]],lkp_Suburb,0))</f>
        <v>Western Metropolitan</v>
      </c>
      <c r="P7779" s="6">
        <f>MONTH(tbl_Sales[[#This Row],[Date]])</f>
        <v>4</v>
      </c>
      <c r="Q7779" s="6">
        <f>YEAR(tbl_Sales[[#This Row],[Date]])</f>
        <v>2017</v>
      </c>
    </row>
    <row r="7780" spans="1:17" x14ac:dyDescent="0.25">
      <c r="A7780" s="1">
        <v>42842</v>
      </c>
      <c r="B7780">
        <v>950000</v>
      </c>
      <c r="C7780" t="s">
        <v>51</v>
      </c>
      <c r="D7780" t="s">
        <v>12428</v>
      </c>
      <c r="E7780" t="s">
        <v>5</v>
      </c>
      <c r="F7780">
        <v>3107</v>
      </c>
      <c r="G7780">
        <v>3</v>
      </c>
      <c r="H7780">
        <v>2</v>
      </c>
      <c r="I7780">
        <v>2</v>
      </c>
      <c r="J7780">
        <v>306</v>
      </c>
      <c r="L7780" t="s">
        <v>7914</v>
      </c>
      <c r="M7780" t="s">
        <v>586</v>
      </c>
      <c r="N7780" t="s">
        <v>128</v>
      </c>
      <c r="O7780" s="6" t="str">
        <f>INDEX(lkp_Region,MATCH(tbl_Sales[[#This Row],[Suburb]],lkp_Suburb,0))</f>
        <v>Eastern Metropolitan</v>
      </c>
      <c r="P7780" s="6">
        <f>MONTH(tbl_Sales[[#This Row],[Date]])</f>
        <v>4</v>
      </c>
      <c r="Q7780" s="6">
        <f>YEAR(tbl_Sales[[#This Row],[Date]])</f>
        <v>2017</v>
      </c>
    </row>
    <row r="7781" spans="1:17" x14ac:dyDescent="0.25">
      <c r="A7781" s="1">
        <v>42842</v>
      </c>
      <c r="B7781">
        <v>374000</v>
      </c>
      <c r="C7781" t="s">
        <v>2</v>
      </c>
      <c r="D7781" t="s">
        <v>12427</v>
      </c>
      <c r="E7781" t="s">
        <v>10</v>
      </c>
      <c r="F7781">
        <v>3047</v>
      </c>
      <c r="G7781">
        <v>3</v>
      </c>
      <c r="H7781">
        <v>1</v>
      </c>
      <c r="I7781">
        <v>2</v>
      </c>
      <c r="J7781">
        <v>635</v>
      </c>
      <c r="L7781" t="s">
        <v>7916</v>
      </c>
      <c r="M7781" t="s">
        <v>7915</v>
      </c>
      <c r="N7781" t="s">
        <v>195</v>
      </c>
      <c r="O7781" s="6" t="str">
        <f>INDEX(lkp_Region,MATCH(tbl_Sales[[#This Row],[Suburb]],lkp_Suburb,0))</f>
        <v>Northern Metropolitan</v>
      </c>
      <c r="P7781" s="6">
        <f>MONTH(tbl_Sales[[#This Row],[Date]])</f>
        <v>4</v>
      </c>
      <c r="Q7781" s="6">
        <f>YEAR(tbl_Sales[[#This Row],[Date]])</f>
        <v>2017</v>
      </c>
    </row>
    <row r="7782" spans="1:17" x14ac:dyDescent="0.25">
      <c r="A7782" s="1">
        <v>42842</v>
      </c>
      <c r="B7782">
        <v>635000</v>
      </c>
      <c r="C7782" t="s">
        <v>2</v>
      </c>
      <c r="D7782" t="s">
        <v>12430</v>
      </c>
      <c r="E7782" t="s">
        <v>10</v>
      </c>
      <c r="F7782">
        <v>3174</v>
      </c>
      <c r="G7782">
        <v>3</v>
      </c>
      <c r="H7782">
        <v>1</v>
      </c>
      <c r="I7782">
        <v>4</v>
      </c>
      <c r="J7782">
        <v>585</v>
      </c>
      <c r="L7782" t="s">
        <v>7918</v>
      </c>
      <c r="M7782" t="s">
        <v>7917</v>
      </c>
      <c r="N7782" t="s">
        <v>7727</v>
      </c>
      <c r="O7782" s="6" t="str">
        <f>INDEX(lkp_Region,MATCH(tbl_Sales[[#This Row],[Suburb]],lkp_Suburb,0))</f>
        <v>South-Eastern Metropolitan</v>
      </c>
      <c r="P7782" s="6">
        <f>MONTH(tbl_Sales[[#This Row],[Date]])</f>
        <v>4</v>
      </c>
      <c r="Q7782" s="6">
        <f>YEAR(tbl_Sales[[#This Row],[Date]])</f>
        <v>2017</v>
      </c>
    </row>
    <row r="7783" spans="1:17" x14ac:dyDescent="0.25">
      <c r="A7783" s="1">
        <v>42842</v>
      </c>
      <c r="B7783">
        <v>1107000</v>
      </c>
      <c r="C7783" t="s">
        <v>2</v>
      </c>
      <c r="D7783" t="s">
        <v>12429</v>
      </c>
      <c r="E7783" t="s">
        <v>10</v>
      </c>
      <c r="F7783">
        <v>3204</v>
      </c>
      <c r="G7783">
        <v>4</v>
      </c>
      <c r="H7783">
        <v>2</v>
      </c>
      <c r="I7783">
        <v>2</v>
      </c>
      <c r="J7783">
        <v>478</v>
      </c>
      <c r="L7783" t="s">
        <v>7919</v>
      </c>
      <c r="M7783" t="s">
        <v>55</v>
      </c>
      <c r="N7783" t="s">
        <v>57</v>
      </c>
      <c r="O7783" s="6" t="str">
        <f>INDEX(lkp_Region,MATCH(tbl_Sales[[#This Row],[Suburb]],lkp_Suburb,0))</f>
        <v>Southern Metropolitan</v>
      </c>
      <c r="P7783" s="6">
        <f>MONTH(tbl_Sales[[#This Row],[Date]])</f>
        <v>4</v>
      </c>
      <c r="Q7783" s="6">
        <f>YEAR(tbl_Sales[[#This Row],[Date]])</f>
        <v>2017</v>
      </c>
    </row>
    <row r="7784" spans="1:17" x14ac:dyDescent="0.25">
      <c r="A7784" s="1">
        <v>42842</v>
      </c>
      <c r="B7784">
        <v>375000</v>
      </c>
      <c r="C7784" t="s">
        <v>2</v>
      </c>
      <c r="D7784" t="s">
        <v>12427</v>
      </c>
      <c r="E7784" t="s">
        <v>5</v>
      </c>
      <c r="F7784">
        <v>3073</v>
      </c>
      <c r="G7784">
        <v>2</v>
      </c>
      <c r="H7784">
        <v>1</v>
      </c>
      <c r="I7784">
        <v>1</v>
      </c>
      <c r="J7784">
        <v>101</v>
      </c>
      <c r="K7784">
        <v>1980</v>
      </c>
      <c r="L7784" t="s">
        <v>7920</v>
      </c>
      <c r="M7784" t="s">
        <v>93</v>
      </c>
      <c r="N7784" t="s">
        <v>62</v>
      </c>
      <c r="O7784" s="6" t="str">
        <f>INDEX(lkp_Region,MATCH(tbl_Sales[[#This Row],[Suburb]],lkp_Suburb,0))</f>
        <v>Northern Metropolitan</v>
      </c>
      <c r="P7784" s="6">
        <f>MONTH(tbl_Sales[[#This Row],[Date]])</f>
        <v>4</v>
      </c>
      <c r="Q7784" s="6">
        <f>YEAR(tbl_Sales[[#This Row],[Date]])</f>
        <v>2017</v>
      </c>
    </row>
    <row r="7785" spans="1:17" x14ac:dyDescent="0.25">
      <c r="A7785" s="1">
        <v>42842</v>
      </c>
      <c r="B7785">
        <v>505000</v>
      </c>
      <c r="C7785" t="s">
        <v>13</v>
      </c>
      <c r="D7785" t="s">
        <v>12431</v>
      </c>
      <c r="E7785" t="s">
        <v>10</v>
      </c>
      <c r="F7785">
        <v>3073</v>
      </c>
      <c r="G7785">
        <v>2</v>
      </c>
      <c r="H7785">
        <v>1</v>
      </c>
      <c r="I7785">
        <v>1</v>
      </c>
      <c r="J7785">
        <v>110</v>
      </c>
      <c r="K7785">
        <v>1960</v>
      </c>
      <c r="L7785" t="s">
        <v>7921</v>
      </c>
      <c r="M7785" t="s">
        <v>93</v>
      </c>
      <c r="N7785" t="s">
        <v>62</v>
      </c>
      <c r="O7785" s="6" t="str">
        <f>INDEX(lkp_Region,MATCH(tbl_Sales[[#This Row],[Suburb]],lkp_Suburb,0))</f>
        <v>Northern Metropolitan</v>
      </c>
      <c r="P7785" s="6">
        <f>MONTH(tbl_Sales[[#This Row],[Date]])</f>
        <v>4</v>
      </c>
      <c r="Q7785" s="6">
        <f>YEAR(tbl_Sales[[#This Row],[Date]])</f>
        <v>2017</v>
      </c>
    </row>
    <row r="7786" spans="1:17" x14ac:dyDescent="0.25">
      <c r="A7786" s="1">
        <v>42842</v>
      </c>
      <c r="B7786">
        <v>1100000</v>
      </c>
      <c r="C7786" t="s">
        <v>2</v>
      </c>
      <c r="D7786" t="s">
        <v>12427</v>
      </c>
      <c r="E7786" t="s">
        <v>10</v>
      </c>
      <c r="F7786">
        <v>3072</v>
      </c>
      <c r="G7786">
        <v>3</v>
      </c>
      <c r="H7786">
        <v>2</v>
      </c>
      <c r="I7786">
        <v>4</v>
      </c>
      <c r="J7786">
        <v>637</v>
      </c>
      <c r="K7786">
        <v>1950</v>
      </c>
      <c r="L7786" t="s">
        <v>7922</v>
      </c>
      <c r="M7786" t="s">
        <v>97</v>
      </c>
      <c r="N7786" t="s">
        <v>62</v>
      </c>
      <c r="O7786" s="6" t="str">
        <f>INDEX(lkp_Region,MATCH(tbl_Sales[[#This Row],[Suburb]],lkp_Suburb,0))</f>
        <v>Northern Metropolitan</v>
      </c>
      <c r="P7786" s="6">
        <f>MONTH(tbl_Sales[[#This Row],[Date]])</f>
        <v>4</v>
      </c>
      <c r="Q7786" s="6">
        <f>YEAR(tbl_Sales[[#This Row],[Date]])</f>
        <v>2017</v>
      </c>
    </row>
    <row r="7787" spans="1:17" x14ac:dyDescent="0.25">
      <c r="A7787" s="1">
        <v>42842</v>
      </c>
      <c r="B7787">
        <v>597500</v>
      </c>
      <c r="C7787" t="s">
        <v>2</v>
      </c>
      <c r="D7787" t="s">
        <v>12427</v>
      </c>
      <c r="E7787" t="s">
        <v>5</v>
      </c>
      <c r="F7787">
        <v>3805</v>
      </c>
      <c r="G7787">
        <v>3</v>
      </c>
      <c r="H7787">
        <v>1</v>
      </c>
      <c r="I7787">
        <v>2</v>
      </c>
      <c r="J7787">
        <v>810</v>
      </c>
      <c r="L7787" t="s">
        <v>7924</v>
      </c>
      <c r="M7787" t="s">
        <v>7923</v>
      </c>
      <c r="N7787" t="s">
        <v>7735</v>
      </c>
      <c r="O7787" s="6" t="str">
        <f>INDEX(lkp_Region,MATCH(tbl_Sales[[#This Row],[Suburb]],lkp_Suburb,0))</f>
        <v>South-Eastern Metropolitan</v>
      </c>
      <c r="P7787" s="6">
        <f>MONTH(tbl_Sales[[#This Row],[Date]])</f>
        <v>4</v>
      </c>
      <c r="Q7787" s="6">
        <f>YEAR(tbl_Sales[[#This Row],[Date]])</f>
        <v>2017</v>
      </c>
    </row>
    <row r="7788" spans="1:17" x14ac:dyDescent="0.25">
      <c r="A7788" s="1">
        <v>42842</v>
      </c>
      <c r="B7788">
        <v>2425000</v>
      </c>
      <c r="C7788" t="s">
        <v>2</v>
      </c>
      <c r="D7788" t="s">
        <v>12427</v>
      </c>
      <c r="E7788" t="s">
        <v>5</v>
      </c>
      <c r="F7788">
        <v>3101</v>
      </c>
      <c r="G7788">
        <v>5</v>
      </c>
      <c r="H7788">
        <v>3</v>
      </c>
      <c r="I7788">
        <v>1</v>
      </c>
      <c r="J7788">
        <v>520</v>
      </c>
      <c r="L7788" t="s">
        <v>7925</v>
      </c>
      <c r="M7788" t="s">
        <v>145</v>
      </c>
      <c r="N7788" t="s">
        <v>101</v>
      </c>
      <c r="O7788" s="6" t="str">
        <f>INDEX(lkp_Region,MATCH(tbl_Sales[[#This Row],[Suburb]],lkp_Suburb,0))</f>
        <v>Southern Metropolitan</v>
      </c>
      <c r="P7788" s="6">
        <f>MONTH(tbl_Sales[[#This Row],[Date]])</f>
        <v>4</v>
      </c>
      <c r="Q7788" s="6">
        <f>YEAR(tbl_Sales[[#This Row],[Date]])</f>
        <v>2017</v>
      </c>
    </row>
    <row r="7789" spans="1:17" x14ac:dyDescent="0.25">
      <c r="A7789" s="1">
        <v>42842</v>
      </c>
      <c r="B7789">
        <v>2140000</v>
      </c>
      <c r="C7789" t="s">
        <v>2</v>
      </c>
      <c r="D7789" t="s">
        <v>12427</v>
      </c>
      <c r="E7789" t="s">
        <v>10</v>
      </c>
      <c r="F7789">
        <v>3187</v>
      </c>
      <c r="G7789">
        <v>5</v>
      </c>
      <c r="H7789">
        <v>2</v>
      </c>
      <c r="I7789">
        <v>2</v>
      </c>
      <c r="J7789">
        <v>780</v>
      </c>
      <c r="K7789">
        <v>1950</v>
      </c>
      <c r="L7789" t="s">
        <v>7926</v>
      </c>
      <c r="M7789" t="s">
        <v>346</v>
      </c>
      <c r="N7789" t="s">
        <v>107</v>
      </c>
      <c r="O7789" s="6" t="str">
        <f>INDEX(lkp_Region,MATCH(tbl_Sales[[#This Row],[Suburb]],lkp_Suburb,0))</f>
        <v>Southern Metropolitan</v>
      </c>
      <c r="P7789" s="6">
        <f>MONTH(tbl_Sales[[#This Row],[Date]])</f>
        <v>4</v>
      </c>
      <c r="Q7789" s="6">
        <f>YEAR(tbl_Sales[[#This Row],[Date]])</f>
        <v>2017</v>
      </c>
    </row>
    <row r="7790" spans="1:17" x14ac:dyDescent="0.25">
      <c r="A7790" s="1">
        <v>42842</v>
      </c>
      <c r="B7790">
        <v>2300000</v>
      </c>
      <c r="C7790" t="s">
        <v>51</v>
      </c>
      <c r="D7790" t="s">
        <v>12431</v>
      </c>
      <c r="E7790" t="s">
        <v>10</v>
      </c>
      <c r="F7790">
        <v>3191</v>
      </c>
      <c r="G7790">
        <v>4</v>
      </c>
      <c r="H7790">
        <v>2</v>
      </c>
      <c r="I7790">
        <v>2</v>
      </c>
      <c r="J7790">
        <v>604</v>
      </c>
      <c r="K7790">
        <v>1940</v>
      </c>
      <c r="L7790" t="s">
        <v>7927</v>
      </c>
      <c r="M7790" t="s">
        <v>7562</v>
      </c>
      <c r="N7790" t="s">
        <v>107</v>
      </c>
      <c r="O7790" s="6" t="str">
        <f>INDEX(lkp_Region,MATCH(tbl_Sales[[#This Row],[Suburb]],lkp_Suburb,0))</f>
        <v>Southern Metropolitan</v>
      </c>
      <c r="P7790" s="6">
        <f>MONTH(tbl_Sales[[#This Row],[Date]])</f>
        <v>4</v>
      </c>
      <c r="Q7790" s="6">
        <f>YEAR(tbl_Sales[[#This Row],[Date]])</f>
        <v>2017</v>
      </c>
    </row>
    <row r="7791" spans="1:17" x14ac:dyDescent="0.25">
      <c r="A7791" s="1">
        <v>42842</v>
      </c>
      <c r="B7791">
        <v>2900000</v>
      </c>
      <c r="C7791" t="s">
        <v>51</v>
      </c>
      <c r="D7791" t="s">
        <v>12425</v>
      </c>
      <c r="E7791" t="s">
        <v>5</v>
      </c>
      <c r="F7791">
        <v>3186</v>
      </c>
      <c r="G7791">
        <v>4</v>
      </c>
      <c r="H7791">
        <v>4</v>
      </c>
      <c r="I7791">
        <v>2</v>
      </c>
      <c r="J7791">
        <v>473</v>
      </c>
      <c r="K7791">
        <v>2013</v>
      </c>
      <c r="L7791" t="s">
        <v>7928</v>
      </c>
      <c r="M7791" t="s">
        <v>105</v>
      </c>
      <c r="N7791" t="s">
        <v>107</v>
      </c>
      <c r="O7791" s="6" t="str">
        <f>INDEX(lkp_Region,MATCH(tbl_Sales[[#This Row],[Suburb]],lkp_Suburb,0))</f>
        <v>Southern Metropolitan</v>
      </c>
      <c r="P7791" s="6">
        <f>MONTH(tbl_Sales[[#This Row],[Date]])</f>
        <v>4</v>
      </c>
      <c r="Q7791" s="6">
        <f>YEAR(tbl_Sales[[#This Row],[Date]])</f>
        <v>2017</v>
      </c>
    </row>
    <row r="7792" spans="1:17" x14ac:dyDescent="0.25">
      <c r="A7792" s="1">
        <v>42842</v>
      </c>
      <c r="B7792">
        <v>444000</v>
      </c>
      <c r="C7792" t="s">
        <v>13</v>
      </c>
      <c r="D7792" t="s">
        <v>12423</v>
      </c>
      <c r="E7792" t="s">
        <v>10</v>
      </c>
      <c r="F7792">
        <v>3081</v>
      </c>
      <c r="G7792">
        <v>2</v>
      </c>
      <c r="H7792">
        <v>1</v>
      </c>
      <c r="I7792">
        <v>1</v>
      </c>
      <c r="J7792">
        <v>94</v>
      </c>
      <c r="L7792" t="s">
        <v>7929</v>
      </c>
      <c r="M7792" t="s">
        <v>148</v>
      </c>
      <c r="N7792" t="s">
        <v>150</v>
      </c>
      <c r="O7792" s="6" t="str">
        <f>INDEX(lkp_Region,MATCH(tbl_Sales[[#This Row],[Suburb]],lkp_Suburb,0))</f>
        <v>Eastern Metropolitan</v>
      </c>
      <c r="P7792" s="6">
        <f>MONTH(tbl_Sales[[#This Row],[Date]])</f>
        <v>4</v>
      </c>
      <c r="Q7792" s="6">
        <f>YEAR(tbl_Sales[[#This Row],[Date]])</f>
        <v>2017</v>
      </c>
    </row>
    <row r="7793" spans="1:17" x14ac:dyDescent="0.25">
      <c r="A7793" s="1">
        <v>42842</v>
      </c>
      <c r="B7793">
        <v>1853000</v>
      </c>
      <c r="C7793" t="s">
        <v>2</v>
      </c>
      <c r="D7793" t="s">
        <v>12427</v>
      </c>
      <c r="E7793" t="s">
        <v>10</v>
      </c>
      <c r="F7793">
        <v>3079</v>
      </c>
      <c r="G7793">
        <v>2</v>
      </c>
      <c r="H7793">
        <v>2</v>
      </c>
      <c r="I7793">
        <v>2</v>
      </c>
      <c r="J7793">
        <v>751</v>
      </c>
      <c r="L7793" t="s">
        <v>7930</v>
      </c>
      <c r="M7793" t="s">
        <v>1008</v>
      </c>
      <c r="N7793" t="s">
        <v>150</v>
      </c>
      <c r="O7793" s="6" t="str">
        <f>INDEX(lkp_Region,MATCH(tbl_Sales[[#This Row],[Suburb]],lkp_Suburb,0))</f>
        <v>Eastern Metropolitan</v>
      </c>
      <c r="P7793" s="6">
        <f>MONTH(tbl_Sales[[#This Row],[Date]])</f>
        <v>4</v>
      </c>
      <c r="Q7793" s="6">
        <f>YEAR(tbl_Sales[[#This Row],[Date]])</f>
        <v>2017</v>
      </c>
    </row>
    <row r="7794" spans="1:17" x14ac:dyDescent="0.25">
      <c r="A7794" s="1">
        <v>42843</v>
      </c>
      <c r="B7794">
        <v>1050000</v>
      </c>
      <c r="C7794" t="s">
        <v>2</v>
      </c>
      <c r="D7794" t="s">
        <v>12429</v>
      </c>
      <c r="E7794" t="s">
        <v>10</v>
      </c>
      <c r="F7794">
        <v>3067</v>
      </c>
      <c r="G7794">
        <v>2</v>
      </c>
      <c r="H7794">
        <v>1</v>
      </c>
      <c r="I7794">
        <v>0</v>
      </c>
      <c r="J7794">
        <v>129</v>
      </c>
      <c r="K7794">
        <v>1890</v>
      </c>
      <c r="L7794" t="s">
        <v>7931</v>
      </c>
      <c r="M7794" t="s">
        <v>38</v>
      </c>
      <c r="N7794" t="s">
        <v>8</v>
      </c>
      <c r="O7794" s="6" t="str">
        <f>INDEX(lkp_Region,MATCH(tbl_Sales[[#This Row],[Suburb]],lkp_Suburb,0))</f>
        <v>Northern Metropolitan</v>
      </c>
      <c r="P7794" s="6">
        <f>MONTH(tbl_Sales[[#This Row],[Date]])</f>
        <v>4</v>
      </c>
      <c r="Q7794" s="6">
        <f>YEAR(tbl_Sales[[#This Row],[Date]])</f>
        <v>2017</v>
      </c>
    </row>
    <row r="7795" spans="1:17" x14ac:dyDescent="0.25">
      <c r="A7795" s="1">
        <v>42843</v>
      </c>
      <c r="B7795">
        <v>1214000</v>
      </c>
      <c r="C7795" t="s">
        <v>2</v>
      </c>
      <c r="D7795" t="s">
        <v>12427</v>
      </c>
      <c r="E7795" t="s">
        <v>10</v>
      </c>
      <c r="F7795">
        <v>3121</v>
      </c>
      <c r="G7795">
        <v>3</v>
      </c>
      <c r="H7795">
        <v>1</v>
      </c>
      <c r="I7795">
        <v>0</v>
      </c>
      <c r="J7795">
        <v>176</v>
      </c>
      <c r="K7795">
        <v>1900</v>
      </c>
      <c r="L7795" t="s">
        <v>7932</v>
      </c>
      <c r="M7795" t="s">
        <v>6</v>
      </c>
      <c r="N7795" t="s">
        <v>8</v>
      </c>
      <c r="O7795" s="6" t="str">
        <f>INDEX(lkp_Region,MATCH(tbl_Sales[[#This Row],[Suburb]],lkp_Suburb,0))</f>
        <v>Northern Metropolitan</v>
      </c>
      <c r="P7795" s="6">
        <f>MONTH(tbl_Sales[[#This Row],[Date]])</f>
        <v>4</v>
      </c>
      <c r="Q7795" s="6">
        <f>YEAR(tbl_Sales[[#This Row],[Date]])</f>
        <v>2017</v>
      </c>
    </row>
    <row r="7796" spans="1:17" x14ac:dyDescent="0.25">
      <c r="A7796" s="1">
        <v>42843</v>
      </c>
      <c r="B7796">
        <v>780000</v>
      </c>
      <c r="C7796" t="s">
        <v>13</v>
      </c>
      <c r="D7796" t="s">
        <v>12427</v>
      </c>
      <c r="E7796" t="s">
        <v>10</v>
      </c>
      <c r="F7796">
        <v>3128</v>
      </c>
      <c r="G7796">
        <v>2</v>
      </c>
      <c r="H7796">
        <v>1</v>
      </c>
      <c r="I7796">
        <v>1</v>
      </c>
      <c r="J7796">
        <v>171</v>
      </c>
      <c r="K7796">
        <v>2014</v>
      </c>
      <c r="L7796" t="s">
        <v>7933</v>
      </c>
      <c r="M7796" t="s">
        <v>151</v>
      </c>
      <c r="N7796" t="s">
        <v>14</v>
      </c>
      <c r="O7796" s="6" t="str">
        <f>INDEX(lkp_Region,MATCH(tbl_Sales[[#This Row],[Suburb]],lkp_Suburb,0))</f>
        <v>Eastern Metropolitan</v>
      </c>
      <c r="P7796" s="6">
        <f>MONTH(tbl_Sales[[#This Row],[Date]])</f>
        <v>4</v>
      </c>
      <c r="Q7796" s="6">
        <f>YEAR(tbl_Sales[[#This Row],[Date]])</f>
        <v>2017</v>
      </c>
    </row>
    <row r="7797" spans="1:17" x14ac:dyDescent="0.25">
      <c r="A7797" s="1">
        <v>42843</v>
      </c>
      <c r="B7797">
        <v>290000</v>
      </c>
      <c r="C7797" t="s">
        <v>13</v>
      </c>
      <c r="D7797" t="s">
        <v>12429</v>
      </c>
      <c r="E7797" t="s">
        <v>10</v>
      </c>
      <c r="F7797">
        <v>3183</v>
      </c>
      <c r="G7797">
        <v>1</v>
      </c>
      <c r="H7797">
        <v>1</v>
      </c>
      <c r="I7797">
        <v>1</v>
      </c>
      <c r="J7797">
        <v>880</v>
      </c>
      <c r="L7797" t="s">
        <v>7934</v>
      </c>
      <c r="M7797" t="s">
        <v>326</v>
      </c>
      <c r="N7797" t="s">
        <v>26</v>
      </c>
      <c r="O7797" s="6" t="str">
        <f>INDEX(lkp_Region,MATCH(tbl_Sales[[#This Row],[Suburb]],lkp_Suburb,0))</f>
        <v>Southern Metropolitan</v>
      </c>
      <c r="P7797" s="6">
        <f>MONTH(tbl_Sales[[#This Row],[Date]])</f>
        <v>4</v>
      </c>
      <c r="Q7797" s="6">
        <f>YEAR(tbl_Sales[[#This Row],[Date]])</f>
        <v>2017</v>
      </c>
    </row>
    <row r="7798" spans="1:17" x14ac:dyDescent="0.25">
      <c r="A7798" s="1">
        <v>42843</v>
      </c>
      <c r="B7798">
        <v>816000</v>
      </c>
      <c r="C7798" t="s">
        <v>13</v>
      </c>
      <c r="D7798" t="s">
        <v>12428</v>
      </c>
      <c r="E7798" t="s">
        <v>10</v>
      </c>
      <c r="F7798">
        <v>3207</v>
      </c>
      <c r="G7798">
        <v>2</v>
      </c>
      <c r="H7798">
        <v>1</v>
      </c>
      <c r="I7798">
        <v>1</v>
      </c>
      <c r="J7798">
        <v>0</v>
      </c>
      <c r="K7798">
        <v>2000</v>
      </c>
      <c r="L7798" t="s">
        <v>7935</v>
      </c>
      <c r="M7798" t="s">
        <v>24</v>
      </c>
      <c r="N7798" t="s">
        <v>26</v>
      </c>
      <c r="O7798" s="6" t="str">
        <f>INDEX(lkp_Region,MATCH(tbl_Sales[[#This Row],[Suburb]],lkp_Suburb,0))</f>
        <v>Southern Metropolitan</v>
      </c>
      <c r="P7798" s="6">
        <f>MONTH(tbl_Sales[[#This Row],[Date]])</f>
        <v>4</v>
      </c>
      <c r="Q7798" s="6">
        <f>YEAR(tbl_Sales[[#This Row],[Date]])</f>
        <v>2017</v>
      </c>
    </row>
    <row r="7799" spans="1:17" x14ac:dyDescent="0.25">
      <c r="A7799" s="1">
        <v>42843</v>
      </c>
      <c r="B7799">
        <v>700000</v>
      </c>
      <c r="C7799" t="s">
        <v>2</v>
      </c>
      <c r="D7799" t="s">
        <v>12427</v>
      </c>
      <c r="E7799" t="s">
        <v>5</v>
      </c>
      <c r="F7799">
        <v>3060</v>
      </c>
      <c r="G7799">
        <v>3</v>
      </c>
      <c r="H7799">
        <v>1</v>
      </c>
      <c r="I7799">
        <v>2</v>
      </c>
      <c r="J7799">
        <v>650</v>
      </c>
      <c r="L7799" t="s">
        <v>7936</v>
      </c>
      <c r="M7799" t="s">
        <v>16</v>
      </c>
      <c r="N7799" t="s">
        <v>18</v>
      </c>
      <c r="O7799" s="6" t="str">
        <f>INDEX(lkp_Region,MATCH(tbl_Sales[[#This Row],[Suburb]],lkp_Suburb,0))</f>
        <v>Northern Metropolitan</v>
      </c>
      <c r="P7799" s="6">
        <f>MONTH(tbl_Sales[[#This Row],[Date]])</f>
        <v>4</v>
      </c>
      <c r="Q7799" s="6">
        <f>YEAR(tbl_Sales[[#This Row],[Date]])</f>
        <v>2017</v>
      </c>
    </row>
    <row r="7800" spans="1:17" x14ac:dyDescent="0.25">
      <c r="A7800" s="1">
        <v>42843</v>
      </c>
      <c r="B7800">
        <v>867000</v>
      </c>
      <c r="C7800" t="s">
        <v>2</v>
      </c>
      <c r="D7800" t="s">
        <v>12427</v>
      </c>
      <c r="E7800" t="s">
        <v>10</v>
      </c>
      <c r="F7800">
        <v>3058</v>
      </c>
      <c r="G7800">
        <v>2</v>
      </c>
      <c r="H7800">
        <v>1</v>
      </c>
      <c r="I7800">
        <v>1</v>
      </c>
      <c r="J7800">
        <v>208</v>
      </c>
      <c r="L7800" t="s">
        <v>7937</v>
      </c>
      <c r="M7800" t="s">
        <v>41</v>
      </c>
      <c r="N7800" t="s">
        <v>18</v>
      </c>
      <c r="O7800" s="6" t="str">
        <f>INDEX(lkp_Region,MATCH(tbl_Sales[[#This Row],[Suburb]],lkp_Suburb,0))</f>
        <v>Northern Metropolitan</v>
      </c>
      <c r="P7800" s="6">
        <f>MONTH(tbl_Sales[[#This Row],[Date]])</f>
        <v>4</v>
      </c>
      <c r="Q7800" s="6">
        <f>YEAR(tbl_Sales[[#This Row],[Date]])</f>
        <v>2017</v>
      </c>
    </row>
    <row r="7801" spans="1:17" x14ac:dyDescent="0.25">
      <c r="A7801" s="1">
        <v>42843</v>
      </c>
      <c r="B7801">
        <v>1940000</v>
      </c>
      <c r="C7801" t="s">
        <v>2</v>
      </c>
      <c r="D7801" t="s">
        <v>12427</v>
      </c>
      <c r="E7801" t="s">
        <v>5</v>
      </c>
      <c r="F7801">
        <v>3039</v>
      </c>
      <c r="G7801">
        <v>4</v>
      </c>
      <c r="H7801">
        <v>2</v>
      </c>
      <c r="I7801">
        <v>3</v>
      </c>
      <c r="J7801">
        <v>675</v>
      </c>
      <c r="K7801">
        <v>1920</v>
      </c>
      <c r="L7801" t="s">
        <v>7938</v>
      </c>
      <c r="M7801" t="s">
        <v>242</v>
      </c>
      <c r="N7801" t="s">
        <v>49</v>
      </c>
      <c r="O7801" s="6" t="str">
        <f>INDEX(lkp_Region,MATCH(tbl_Sales[[#This Row],[Suburb]],lkp_Suburb,0))</f>
        <v>Western Metropolitan</v>
      </c>
      <c r="P7801" s="6">
        <f>MONTH(tbl_Sales[[#This Row],[Date]])</f>
        <v>4</v>
      </c>
      <c r="Q7801" s="6">
        <f>YEAR(tbl_Sales[[#This Row],[Date]])</f>
        <v>2017</v>
      </c>
    </row>
    <row r="7802" spans="1:17" x14ac:dyDescent="0.25">
      <c r="A7802" s="1">
        <v>42843</v>
      </c>
      <c r="B7802">
        <v>432000</v>
      </c>
      <c r="C7802" t="s">
        <v>13</v>
      </c>
      <c r="D7802" t="s">
        <v>12430</v>
      </c>
      <c r="E7802" t="s">
        <v>10</v>
      </c>
      <c r="F7802">
        <v>3000</v>
      </c>
      <c r="G7802">
        <v>1</v>
      </c>
      <c r="H7802">
        <v>1</v>
      </c>
      <c r="I7802">
        <v>1</v>
      </c>
      <c r="J7802">
        <v>0</v>
      </c>
      <c r="K7802">
        <v>2001</v>
      </c>
      <c r="L7802" t="s">
        <v>7939</v>
      </c>
      <c r="M7802" t="s">
        <v>88</v>
      </c>
      <c r="N7802" t="s">
        <v>88</v>
      </c>
      <c r="O7802" s="6" t="str">
        <f>INDEX(lkp_Region,MATCH(tbl_Sales[[#This Row],[Suburb]],lkp_Suburb,0))</f>
        <v>Northern Metropolitan</v>
      </c>
      <c r="P7802" s="6">
        <f>MONTH(tbl_Sales[[#This Row],[Date]])</f>
        <v>4</v>
      </c>
      <c r="Q7802" s="6">
        <f>YEAR(tbl_Sales[[#This Row],[Date]])</f>
        <v>2017</v>
      </c>
    </row>
    <row r="7803" spans="1:17" x14ac:dyDescent="0.25">
      <c r="A7803" s="1">
        <v>42843</v>
      </c>
      <c r="B7803">
        <v>331000</v>
      </c>
      <c r="C7803" t="s">
        <v>13</v>
      </c>
      <c r="D7803" t="s">
        <v>12431</v>
      </c>
      <c r="E7803" t="s">
        <v>10</v>
      </c>
      <c r="F7803">
        <v>3013</v>
      </c>
      <c r="G7803">
        <v>1</v>
      </c>
      <c r="H7803">
        <v>1</v>
      </c>
      <c r="I7803">
        <v>1</v>
      </c>
      <c r="J7803">
        <v>0</v>
      </c>
      <c r="K7803">
        <v>1970</v>
      </c>
      <c r="L7803" t="s">
        <v>7940</v>
      </c>
      <c r="M7803" t="s">
        <v>65</v>
      </c>
      <c r="N7803" t="s">
        <v>21</v>
      </c>
      <c r="O7803" s="6" t="str">
        <f>INDEX(lkp_Region,MATCH(tbl_Sales[[#This Row],[Suburb]],lkp_Suburb,0))</f>
        <v>Western Metropolitan</v>
      </c>
      <c r="P7803" s="6">
        <f>MONTH(tbl_Sales[[#This Row],[Date]])</f>
        <v>4</v>
      </c>
      <c r="Q7803" s="6">
        <f>YEAR(tbl_Sales[[#This Row],[Date]])</f>
        <v>2017</v>
      </c>
    </row>
    <row r="7804" spans="1:17" x14ac:dyDescent="0.25">
      <c r="A7804" s="1">
        <v>42843</v>
      </c>
      <c r="B7804">
        <v>680000</v>
      </c>
      <c r="C7804" t="s">
        <v>51</v>
      </c>
      <c r="D7804" t="s">
        <v>12427</v>
      </c>
      <c r="E7804" t="s">
        <v>5</v>
      </c>
      <c r="F7804">
        <v>3012</v>
      </c>
      <c r="G7804">
        <v>3</v>
      </c>
      <c r="H7804">
        <v>3</v>
      </c>
      <c r="I7804">
        <v>2</v>
      </c>
      <c r="J7804">
        <v>2787</v>
      </c>
      <c r="K7804">
        <v>2012</v>
      </c>
      <c r="L7804" t="s">
        <v>7941</v>
      </c>
      <c r="M7804" t="s">
        <v>19</v>
      </c>
      <c r="N7804" t="s">
        <v>21</v>
      </c>
      <c r="O7804" s="6" t="str">
        <f>INDEX(lkp_Region,MATCH(tbl_Sales[[#This Row],[Suburb]],lkp_Suburb,0))</f>
        <v>Western Metropolitan</v>
      </c>
      <c r="P7804" s="6">
        <f>MONTH(tbl_Sales[[#This Row],[Date]])</f>
        <v>4</v>
      </c>
      <c r="Q7804" s="6">
        <f>YEAR(tbl_Sales[[#This Row],[Date]])</f>
        <v>2017</v>
      </c>
    </row>
    <row r="7805" spans="1:17" x14ac:dyDescent="0.25">
      <c r="A7805" s="1">
        <v>42843</v>
      </c>
      <c r="B7805">
        <v>1199000</v>
      </c>
      <c r="C7805" t="s">
        <v>2</v>
      </c>
      <c r="D7805" t="s">
        <v>12429</v>
      </c>
      <c r="E7805" t="s">
        <v>10</v>
      </c>
      <c r="F7805">
        <v>3204</v>
      </c>
      <c r="G7805">
        <v>3</v>
      </c>
      <c r="H7805">
        <v>1</v>
      </c>
      <c r="I7805">
        <v>2</v>
      </c>
      <c r="J7805">
        <v>383</v>
      </c>
      <c r="L7805" t="s">
        <v>7942</v>
      </c>
      <c r="M7805" t="s">
        <v>55</v>
      </c>
      <c r="N7805" t="s">
        <v>57</v>
      </c>
      <c r="O7805" s="6" t="str">
        <f>INDEX(lkp_Region,MATCH(tbl_Sales[[#This Row],[Suburb]],lkp_Suburb,0))</f>
        <v>Southern Metropolitan</v>
      </c>
      <c r="P7805" s="6">
        <f>MONTH(tbl_Sales[[#This Row],[Date]])</f>
        <v>4</v>
      </c>
      <c r="Q7805" s="6">
        <f>YEAR(tbl_Sales[[#This Row],[Date]])</f>
        <v>2017</v>
      </c>
    </row>
    <row r="7806" spans="1:17" x14ac:dyDescent="0.25">
      <c r="A7806" s="1">
        <v>42843</v>
      </c>
      <c r="B7806">
        <v>1430000</v>
      </c>
      <c r="C7806" t="s">
        <v>2</v>
      </c>
      <c r="D7806" t="s">
        <v>12429</v>
      </c>
      <c r="E7806" t="s">
        <v>10</v>
      </c>
      <c r="F7806">
        <v>3165</v>
      </c>
      <c r="G7806">
        <v>3</v>
      </c>
      <c r="H7806">
        <v>2</v>
      </c>
      <c r="I7806">
        <v>2</v>
      </c>
      <c r="J7806">
        <v>614</v>
      </c>
      <c r="K7806">
        <v>1950</v>
      </c>
      <c r="L7806" t="s">
        <v>7943</v>
      </c>
      <c r="M7806" t="s">
        <v>138</v>
      </c>
      <c r="N7806" t="s">
        <v>57</v>
      </c>
      <c r="O7806" s="6" t="str">
        <f>INDEX(lkp_Region,MATCH(tbl_Sales[[#This Row],[Suburb]],lkp_Suburb,0))</f>
        <v>Southern Metropolitan</v>
      </c>
      <c r="P7806" s="6">
        <f>MONTH(tbl_Sales[[#This Row],[Date]])</f>
        <v>4</v>
      </c>
      <c r="Q7806" s="6">
        <f>YEAR(tbl_Sales[[#This Row],[Date]])</f>
        <v>2017</v>
      </c>
    </row>
    <row r="7807" spans="1:17" x14ac:dyDescent="0.25">
      <c r="A7807" s="1">
        <v>42843</v>
      </c>
      <c r="B7807">
        <v>1655000</v>
      </c>
      <c r="C7807" t="s">
        <v>2</v>
      </c>
      <c r="D7807" t="s">
        <v>12428</v>
      </c>
      <c r="E7807" t="s">
        <v>10</v>
      </c>
      <c r="F7807">
        <v>3165</v>
      </c>
      <c r="G7807">
        <v>4</v>
      </c>
      <c r="H7807">
        <v>2</v>
      </c>
      <c r="I7807">
        <v>5</v>
      </c>
      <c r="J7807">
        <v>612</v>
      </c>
      <c r="K7807">
        <v>2003</v>
      </c>
      <c r="L7807" t="s">
        <v>7944</v>
      </c>
      <c r="M7807" t="s">
        <v>138</v>
      </c>
      <c r="N7807" t="s">
        <v>57</v>
      </c>
      <c r="O7807" s="6" t="str">
        <f>INDEX(lkp_Region,MATCH(tbl_Sales[[#This Row],[Suburb]],lkp_Suburb,0))</f>
        <v>Southern Metropolitan</v>
      </c>
      <c r="P7807" s="6">
        <f>MONTH(tbl_Sales[[#This Row],[Date]])</f>
        <v>4</v>
      </c>
      <c r="Q7807" s="6">
        <f>YEAR(tbl_Sales[[#This Row],[Date]])</f>
        <v>2017</v>
      </c>
    </row>
    <row r="7808" spans="1:17" x14ac:dyDescent="0.25">
      <c r="A7808" s="1">
        <v>42843</v>
      </c>
      <c r="B7808">
        <v>1700000</v>
      </c>
      <c r="C7808" t="s">
        <v>2</v>
      </c>
      <c r="D7808" t="s">
        <v>12427</v>
      </c>
      <c r="E7808" t="s">
        <v>10</v>
      </c>
      <c r="F7808">
        <v>3161</v>
      </c>
      <c r="G7808">
        <v>4</v>
      </c>
      <c r="H7808">
        <v>2</v>
      </c>
      <c r="I7808">
        <v>2</v>
      </c>
      <c r="J7808">
        <v>644</v>
      </c>
      <c r="L7808" t="s">
        <v>7945</v>
      </c>
      <c r="M7808" t="s">
        <v>338</v>
      </c>
      <c r="N7808" t="s">
        <v>57</v>
      </c>
      <c r="O7808" s="6" t="str">
        <f>INDEX(lkp_Region,MATCH(tbl_Sales[[#This Row],[Suburb]],lkp_Suburb,0))</f>
        <v>Southern Metropolitan</v>
      </c>
      <c r="P7808" s="6">
        <f>MONTH(tbl_Sales[[#This Row],[Date]])</f>
        <v>4</v>
      </c>
      <c r="Q7808" s="6">
        <f>YEAR(tbl_Sales[[#This Row],[Date]])</f>
        <v>2017</v>
      </c>
    </row>
    <row r="7809" spans="1:17" x14ac:dyDescent="0.25">
      <c r="A7809" s="1">
        <v>42843</v>
      </c>
      <c r="B7809">
        <v>860000</v>
      </c>
      <c r="C7809" t="s">
        <v>2</v>
      </c>
      <c r="D7809" t="s">
        <v>12427</v>
      </c>
      <c r="E7809" t="s">
        <v>10</v>
      </c>
      <c r="F7809">
        <v>3073</v>
      </c>
      <c r="G7809">
        <v>3</v>
      </c>
      <c r="H7809">
        <v>1</v>
      </c>
      <c r="I7809">
        <v>2</v>
      </c>
      <c r="J7809">
        <v>627</v>
      </c>
      <c r="K7809">
        <v>1950</v>
      </c>
      <c r="L7809" t="s">
        <v>7946</v>
      </c>
      <c r="M7809" t="s">
        <v>93</v>
      </c>
      <c r="N7809" t="s">
        <v>62</v>
      </c>
      <c r="O7809" s="6" t="str">
        <f>INDEX(lkp_Region,MATCH(tbl_Sales[[#This Row],[Suburb]],lkp_Suburb,0))</f>
        <v>Northern Metropolitan</v>
      </c>
      <c r="P7809" s="6">
        <f>MONTH(tbl_Sales[[#This Row],[Date]])</f>
        <v>4</v>
      </c>
      <c r="Q7809" s="6">
        <f>YEAR(tbl_Sales[[#This Row],[Date]])</f>
        <v>2017</v>
      </c>
    </row>
    <row r="7810" spans="1:17" x14ac:dyDescent="0.25">
      <c r="A7810" s="1">
        <v>42843</v>
      </c>
      <c r="B7810">
        <v>1365000</v>
      </c>
      <c r="C7810" t="s">
        <v>2</v>
      </c>
      <c r="D7810" t="s">
        <v>12431</v>
      </c>
      <c r="E7810" t="s">
        <v>10</v>
      </c>
      <c r="F7810">
        <v>3072</v>
      </c>
      <c r="G7810">
        <v>2</v>
      </c>
      <c r="H7810">
        <v>1</v>
      </c>
      <c r="I7810">
        <v>2</v>
      </c>
      <c r="J7810">
        <v>525</v>
      </c>
      <c r="L7810" t="s">
        <v>7947</v>
      </c>
      <c r="M7810" t="s">
        <v>97</v>
      </c>
      <c r="N7810" t="s">
        <v>62</v>
      </c>
      <c r="O7810" s="6" t="str">
        <f>INDEX(lkp_Region,MATCH(tbl_Sales[[#This Row],[Suburb]],lkp_Suburb,0))</f>
        <v>Northern Metropolitan</v>
      </c>
      <c r="P7810" s="6">
        <f>MONTH(tbl_Sales[[#This Row],[Date]])</f>
        <v>4</v>
      </c>
      <c r="Q7810" s="6">
        <f>YEAR(tbl_Sales[[#This Row],[Date]])</f>
        <v>2017</v>
      </c>
    </row>
    <row r="7811" spans="1:17" x14ac:dyDescent="0.25">
      <c r="A7811" s="1">
        <v>42843</v>
      </c>
      <c r="B7811">
        <v>460000</v>
      </c>
      <c r="C7811" t="s">
        <v>51</v>
      </c>
      <c r="D7811" t="s">
        <v>12427</v>
      </c>
      <c r="E7811" t="s">
        <v>10</v>
      </c>
      <c r="F7811">
        <v>3021</v>
      </c>
      <c r="G7811">
        <v>3</v>
      </c>
      <c r="H7811">
        <v>1</v>
      </c>
      <c r="I7811">
        <v>1</v>
      </c>
      <c r="J7811">
        <v>160</v>
      </c>
      <c r="K7811">
        <v>2000</v>
      </c>
      <c r="L7811" t="s">
        <v>7949</v>
      </c>
      <c r="M7811" t="s">
        <v>7948</v>
      </c>
      <c r="N7811" t="s">
        <v>3</v>
      </c>
      <c r="O7811" s="6" t="str">
        <f>INDEX(lkp_Region,MATCH(tbl_Sales[[#This Row],[Suburb]],lkp_Suburb,0))</f>
        <v>Western Metropolitan</v>
      </c>
      <c r="P7811" s="6">
        <f>MONTH(tbl_Sales[[#This Row],[Date]])</f>
        <v>4</v>
      </c>
      <c r="Q7811" s="6">
        <f>YEAR(tbl_Sales[[#This Row],[Date]])</f>
        <v>2017</v>
      </c>
    </row>
    <row r="7812" spans="1:17" x14ac:dyDescent="0.25">
      <c r="A7812" s="1">
        <v>42843</v>
      </c>
      <c r="B7812">
        <v>750000</v>
      </c>
      <c r="C7812" t="s">
        <v>2</v>
      </c>
      <c r="D7812" t="s">
        <v>12432</v>
      </c>
      <c r="E7812" t="s">
        <v>5</v>
      </c>
      <c r="F7812">
        <v>3020</v>
      </c>
      <c r="G7812">
        <v>6</v>
      </c>
      <c r="H7812">
        <v>2</v>
      </c>
      <c r="I7812">
        <v>4</v>
      </c>
      <c r="J7812">
        <v>588</v>
      </c>
      <c r="K7812">
        <v>1955</v>
      </c>
      <c r="L7812" t="s">
        <v>7950</v>
      </c>
      <c r="M7812" t="s">
        <v>143</v>
      </c>
      <c r="N7812" t="s">
        <v>3</v>
      </c>
      <c r="O7812" s="6" t="str">
        <f>INDEX(lkp_Region,MATCH(tbl_Sales[[#This Row],[Suburb]],lkp_Suburb,0))</f>
        <v>Western Metropolitan</v>
      </c>
      <c r="P7812" s="6">
        <f>MONTH(tbl_Sales[[#This Row],[Date]])</f>
        <v>4</v>
      </c>
      <c r="Q7812" s="6">
        <f>YEAR(tbl_Sales[[#This Row],[Date]])</f>
        <v>2017</v>
      </c>
    </row>
    <row r="7813" spans="1:17" x14ac:dyDescent="0.25">
      <c r="A7813" s="1">
        <v>42843</v>
      </c>
      <c r="B7813">
        <v>682000</v>
      </c>
      <c r="C7813" t="s">
        <v>13</v>
      </c>
      <c r="D7813" t="s">
        <v>12427</v>
      </c>
      <c r="E7813" t="s">
        <v>10</v>
      </c>
      <c r="F7813">
        <v>3101</v>
      </c>
      <c r="G7813">
        <v>2</v>
      </c>
      <c r="H7813">
        <v>1</v>
      </c>
      <c r="I7813">
        <v>1</v>
      </c>
      <c r="J7813">
        <v>0</v>
      </c>
      <c r="L7813" t="s">
        <v>7951</v>
      </c>
      <c r="M7813" t="s">
        <v>145</v>
      </c>
      <c r="N7813" t="s">
        <v>101</v>
      </c>
      <c r="O7813" s="6" t="str">
        <f>INDEX(lkp_Region,MATCH(tbl_Sales[[#This Row],[Suburb]],lkp_Suburb,0))</f>
        <v>Southern Metropolitan</v>
      </c>
      <c r="P7813" s="6">
        <f>MONTH(tbl_Sales[[#This Row],[Date]])</f>
        <v>4</v>
      </c>
      <c r="Q7813" s="6">
        <f>YEAR(tbl_Sales[[#This Row],[Date]])</f>
        <v>2017</v>
      </c>
    </row>
    <row r="7814" spans="1:17" x14ac:dyDescent="0.25">
      <c r="A7814" s="1">
        <v>42843</v>
      </c>
      <c r="B7814">
        <v>1750000</v>
      </c>
      <c r="C7814" t="s">
        <v>2</v>
      </c>
      <c r="D7814" t="s">
        <v>12429</v>
      </c>
      <c r="E7814" t="s">
        <v>10</v>
      </c>
      <c r="F7814">
        <v>3122</v>
      </c>
      <c r="G7814">
        <v>3</v>
      </c>
      <c r="H7814">
        <v>1</v>
      </c>
      <c r="I7814">
        <v>4</v>
      </c>
      <c r="J7814">
        <v>368</v>
      </c>
      <c r="L7814" t="s">
        <v>7952</v>
      </c>
      <c r="M7814" t="s">
        <v>461</v>
      </c>
      <c r="N7814" t="s">
        <v>101</v>
      </c>
      <c r="O7814" s="6" t="str">
        <f>INDEX(lkp_Region,MATCH(tbl_Sales[[#This Row],[Suburb]],lkp_Suburb,0))</f>
        <v>Southern Metropolitan</v>
      </c>
      <c r="P7814" s="6">
        <f>MONTH(tbl_Sales[[#This Row],[Date]])</f>
        <v>4</v>
      </c>
      <c r="Q7814" s="6">
        <f>YEAR(tbl_Sales[[#This Row],[Date]])</f>
        <v>2017</v>
      </c>
    </row>
    <row r="7815" spans="1:17" x14ac:dyDescent="0.25">
      <c r="A7815" s="1">
        <v>42843</v>
      </c>
      <c r="B7815">
        <v>2402500</v>
      </c>
      <c r="C7815" t="s">
        <v>2</v>
      </c>
      <c r="D7815" t="s">
        <v>12427</v>
      </c>
      <c r="E7815" t="s">
        <v>10</v>
      </c>
      <c r="F7815">
        <v>3122</v>
      </c>
      <c r="G7815">
        <v>3</v>
      </c>
      <c r="H7815">
        <v>2</v>
      </c>
      <c r="I7815">
        <v>2</v>
      </c>
      <c r="J7815">
        <v>273</v>
      </c>
      <c r="K7815">
        <v>1900</v>
      </c>
      <c r="L7815" t="s">
        <v>7953</v>
      </c>
      <c r="M7815" t="s">
        <v>461</v>
      </c>
      <c r="N7815" t="s">
        <v>101</v>
      </c>
      <c r="O7815" s="6" t="str">
        <f>INDEX(lkp_Region,MATCH(tbl_Sales[[#This Row],[Suburb]],lkp_Suburb,0))</f>
        <v>Southern Metropolitan</v>
      </c>
      <c r="P7815" s="6">
        <f>MONTH(tbl_Sales[[#This Row],[Date]])</f>
        <v>4</v>
      </c>
      <c r="Q7815" s="6">
        <f>YEAR(tbl_Sales[[#This Row],[Date]])</f>
        <v>2017</v>
      </c>
    </row>
    <row r="7816" spans="1:17" x14ac:dyDescent="0.25">
      <c r="A7816" s="1">
        <v>42843</v>
      </c>
      <c r="B7816">
        <v>1470000</v>
      </c>
      <c r="C7816" t="s">
        <v>2</v>
      </c>
      <c r="D7816" t="s">
        <v>12431</v>
      </c>
      <c r="E7816" t="s">
        <v>10</v>
      </c>
      <c r="F7816">
        <v>3193</v>
      </c>
      <c r="G7816">
        <v>2</v>
      </c>
      <c r="H7816">
        <v>1</v>
      </c>
      <c r="I7816">
        <v>4</v>
      </c>
      <c r="J7816">
        <v>633</v>
      </c>
      <c r="K7816">
        <v>1960</v>
      </c>
      <c r="L7816" t="s">
        <v>7955</v>
      </c>
      <c r="M7816" t="s">
        <v>7954</v>
      </c>
      <c r="N7816" t="s">
        <v>107</v>
      </c>
      <c r="O7816" s="6" t="str">
        <f>INDEX(lkp_Region,MATCH(tbl_Sales[[#This Row],[Suburb]],lkp_Suburb,0))</f>
        <v>Southern Metropolitan</v>
      </c>
      <c r="P7816" s="6">
        <f>MONTH(tbl_Sales[[#This Row],[Date]])</f>
        <v>4</v>
      </c>
      <c r="Q7816" s="6">
        <f>YEAR(tbl_Sales[[#This Row],[Date]])</f>
        <v>2017</v>
      </c>
    </row>
    <row r="7817" spans="1:17" x14ac:dyDescent="0.25">
      <c r="A7817" s="1">
        <v>42843</v>
      </c>
      <c r="B7817">
        <v>725000</v>
      </c>
      <c r="C7817" t="s">
        <v>2</v>
      </c>
      <c r="D7817" t="s">
        <v>12423</v>
      </c>
      <c r="E7817" t="s">
        <v>10</v>
      </c>
      <c r="F7817">
        <v>3081</v>
      </c>
      <c r="G7817">
        <v>4</v>
      </c>
      <c r="H7817">
        <v>1</v>
      </c>
      <c r="I7817">
        <v>2</v>
      </c>
      <c r="J7817">
        <v>585</v>
      </c>
      <c r="L7817" t="s">
        <v>7956</v>
      </c>
      <c r="M7817" t="s">
        <v>148</v>
      </c>
      <c r="N7817" t="s">
        <v>150</v>
      </c>
      <c r="O7817" s="6" t="str">
        <f>INDEX(lkp_Region,MATCH(tbl_Sales[[#This Row],[Suburb]],lkp_Suburb,0))</f>
        <v>Eastern Metropolitan</v>
      </c>
      <c r="P7817" s="6">
        <f>MONTH(tbl_Sales[[#This Row],[Date]])</f>
        <v>4</v>
      </c>
      <c r="Q7817" s="6">
        <f>YEAR(tbl_Sales[[#This Row],[Date]])</f>
        <v>2017</v>
      </c>
    </row>
    <row r="7818" spans="1:17" x14ac:dyDescent="0.25">
      <c r="A7818" s="1">
        <v>42843</v>
      </c>
      <c r="B7818">
        <v>1130000</v>
      </c>
      <c r="C7818" t="s">
        <v>2</v>
      </c>
      <c r="D7818" t="s">
        <v>12423</v>
      </c>
      <c r="E7818" t="s">
        <v>10</v>
      </c>
      <c r="F7818">
        <v>3094</v>
      </c>
      <c r="G7818">
        <v>3</v>
      </c>
      <c r="H7818">
        <v>2</v>
      </c>
      <c r="I7818">
        <v>2</v>
      </c>
      <c r="J7818">
        <v>842</v>
      </c>
      <c r="L7818" t="s">
        <v>7957</v>
      </c>
      <c r="M7818" t="s">
        <v>7601</v>
      </c>
      <c r="N7818" t="s">
        <v>150</v>
      </c>
      <c r="O7818" s="6" t="str">
        <f>INDEX(lkp_Region,MATCH(tbl_Sales[[#This Row],[Suburb]],lkp_Suburb,0))</f>
        <v>Eastern Metropolitan</v>
      </c>
      <c r="P7818" s="6">
        <f>MONTH(tbl_Sales[[#This Row],[Date]])</f>
        <v>4</v>
      </c>
      <c r="Q7818" s="6">
        <f>YEAR(tbl_Sales[[#This Row],[Date]])</f>
        <v>2017</v>
      </c>
    </row>
    <row r="7819" spans="1:17" x14ac:dyDescent="0.25">
      <c r="A7819" s="1">
        <v>42843</v>
      </c>
      <c r="B7819">
        <v>1851000</v>
      </c>
      <c r="C7819" t="s">
        <v>2</v>
      </c>
      <c r="D7819" t="s">
        <v>12429</v>
      </c>
      <c r="E7819" t="s">
        <v>10</v>
      </c>
      <c r="F7819">
        <v>3079</v>
      </c>
      <c r="G7819">
        <v>3</v>
      </c>
      <c r="H7819">
        <v>2</v>
      </c>
      <c r="I7819">
        <v>2</v>
      </c>
      <c r="J7819">
        <v>618</v>
      </c>
      <c r="K7819">
        <v>1960</v>
      </c>
      <c r="L7819" t="s">
        <v>7958</v>
      </c>
      <c r="M7819" t="s">
        <v>213</v>
      </c>
      <c r="N7819" t="s">
        <v>150</v>
      </c>
      <c r="O7819" s="6" t="str">
        <f>INDEX(lkp_Region,MATCH(tbl_Sales[[#This Row],[Suburb]],lkp_Suburb,0))</f>
        <v>Eastern Metropolitan</v>
      </c>
      <c r="P7819" s="6">
        <f>MONTH(tbl_Sales[[#This Row],[Date]])</f>
        <v>4</v>
      </c>
      <c r="Q7819" s="6">
        <f>YEAR(tbl_Sales[[#This Row],[Date]])</f>
        <v>2017</v>
      </c>
    </row>
    <row r="7820" spans="1:17" x14ac:dyDescent="0.25">
      <c r="A7820" s="1">
        <v>42844</v>
      </c>
      <c r="B7820">
        <v>535000</v>
      </c>
      <c r="C7820" t="s">
        <v>13</v>
      </c>
      <c r="D7820" t="s">
        <v>12427</v>
      </c>
      <c r="E7820" t="s">
        <v>10</v>
      </c>
      <c r="F7820">
        <v>3066</v>
      </c>
      <c r="G7820">
        <v>2</v>
      </c>
      <c r="H7820">
        <v>1</v>
      </c>
      <c r="I7820">
        <v>1</v>
      </c>
      <c r="J7820">
        <v>0</v>
      </c>
      <c r="K7820">
        <v>1970</v>
      </c>
      <c r="L7820" t="s">
        <v>7959</v>
      </c>
      <c r="M7820" t="s">
        <v>216</v>
      </c>
      <c r="N7820" t="s">
        <v>8</v>
      </c>
      <c r="O7820" s="6" t="str">
        <f>INDEX(lkp_Region,MATCH(tbl_Sales[[#This Row],[Suburb]],lkp_Suburb,0))</f>
        <v>Northern Metropolitan</v>
      </c>
      <c r="P7820" s="6">
        <f>MONTH(tbl_Sales[[#This Row],[Date]])</f>
        <v>4</v>
      </c>
      <c r="Q7820" s="6">
        <f>YEAR(tbl_Sales[[#This Row],[Date]])</f>
        <v>2017</v>
      </c>
    </row>
    <row r="7821" spans="1:17" x14ac:dyDescent="0.25">
      <c r="A7821" s="1">
        <v>42844</v>
      </c>
      <c r="B7821">
        <v>1055000</v>
      </c>
      <c r="C7821" t="s">
        <v>2</v>
      </c>
      <c r="D7821" t="s">
        <v>12425</v>
      </c>
      <c r="E7821" t="s">
        <v>10</v>
      </c>
      <c r="F7821">
        <v>3068</v>
      </c>
      <c r="G7821">
        <v>2</v>
      </c>
      <c r="H7821">
        <v>1</v>
      </c>
      <c r="I7821">
        <v>0</v>
      </c>
      <c r="J7821">
        <v>192</v>
      </c>
      <c r="K7821">
        <v>1910</v>
      </c>
      <c r="L7821" t="s">
        <v>7960</v>
      </c>
      <c r="M7821" t="s">
        <v>72</v>
      </c>
      <c r="N7821" t="s">
        <v>8</v>
      </c>
      <c r="O7821" s="6" t="str">
        <f>INDEX(lkp_Region,MATCH(tbl_Sales[[#This Row],[Suburb]],lkp_Suburb,0))</f>
        <v>Northern Metropolitan</v>
      </c>
      <c r="P7821" s="6">
        <f>MONTH(tbl_Sales[[#This Row],[Date]])</f>
        <v>4</v>
      </c>
      <c r="Q7821" s="6">
        <f>YEAR(tbl_Sales[[#This Row],[Date]])</f>
        <v>2017</v>
      </c>
    </row>
    <row r="7822" spans="1:17" x14ac:dyDescent="0.25">
      <c r="A7822" s="1">
        <v>42844</v>
      </c>
      <c r="B7822">
        <v>1285000</v>
      </c>
      <c r="C7822" t="s">
        <v>51</v>
      </c>
      <c r="D7822" t="s">
        <v>12427</v>
      </c>
      <c r="E7822" t="s">
        <v>5</v>
      </c>
      <c r="F7822">
        <v>3078</v>
      </c>
      <c r="G7822">
        <v>3</v>
      </c>
      <c r="H7822">
        <v>2</v>
      </c>
      <c r="I7822">
        <v>2</v>
      </c>
      <c r="J7822">
        <v>528</v>
      </c>
      <c r="K7822">
        <v>1967</v>
      </c>
      <c r="L7822" t="s">
        <v>7961</v>
      </c>
      <c r="M7822" t="s">
        <v>764</v>
      </c>
      <c r="N7822" t="s">
        <v>8</v>
      </c>
      <c r="O7822" s="6" t="str">
        <f>INDEX(lkp_Region,MATCH(tbl_Sales[[#This Row],[Suburb]],lkp_Suburb,0))</f>
        <v>Northern Metropolitan</v>
      </c>
      <c r="P7822" s="6">
        <f>MONTH(tbl_Sales[[#This Row],[Date]])</f>
        <v>4</v>
      </c>
      <c r="Q7822" s="6">
        <f>YEAR(tbl_Sales[[#This Row],[Date]])</f>
        <v>2017</v>
      </c>
    </row>
    <row r="7823" spans="1:17" x14ac:dyDescent="0.25">
      <c r="A7823" s="1">
        <v>42844</v>
      </c>
      <c r="B7823">
        <v>535000</v>
      </c>
      <c r="C7823" t="s">
        <v>2</v>
      </c>
      <c r="D7823" t="s">
        <v>12428</v>
      </c>
      <c r="E7823" t="s">
        <v>10</v>
      </c>
      <c r="F7823">
        <v>3029</v>
      </c>
      <c r="G7823">
        <v>3</v>
      </c>
      <c r="H7823">
        <v>1</v>
      </c>
      <c r="I7823">
        <v>2</v>
      </c>
      <c r="J7823">
        <v>603</v>
      </c>
      <c r="L7823" t="s">
        <v>7963</v>
      </c>
      <c r="M7823" t="s">
        <v>7962</v>
      </c>
      <c r="N7823" t="s">
        <v>7964</v>
      </c>
      <c r="O7823" s="6" t="str">
        <f>INDEX(lkp_Region,MATCH(tbl_Sales[[#This Row],[Suburb]],lkp_Suburb,0))</f>
        <v>Western Metropolitan</v>
      </c>
      <c r="P7823" s="6">
        <f>MONTH(tbl_Sales[[#This Row],[Date]])</f>
        <v>4</v>
      </c>
      <c r="Q7823" s="6">
        <f>YEAR(tbl_Sales[[#This Row],[Date]])</f>
        <v>2017</v>
      </c>
    </row>
    <row r="7824" spans="1:17" x14ac:dyDescent="0.25">
      <c r="A7824" s="1">
        <v>42844</v>
      </c>
      <c r="B7824">
        <v>521000</v>
      </c>
      <c r="C7824" t="s">
        <v>2</v>
      </c>
      <c r="D7824" t="s">
        <v>12427</v>
      </c>
      <c r="E7824" t="s">
        <v>10</v>
      </c>
      <c r="F7824">
        <v>3075</v>
      </c>
      <c r="G7824">
        <v>3</v>
      </c>
      <c r="H7824">
        <v>1</v>
      </c>
      <c r="I7824">
        <v>2</v>
      </c>
      <c r="J7824">
        <v>589</v>
      </c>
      <c r="K7824">
        <v>1975</v>
      </c>
      <c r="L7824" t="s">
        <v>7966</v>
      </c>
      <c r="M7824" t="s">
        <v>7965</v>
      </c>
      <c r="N7824" t="s">
        <v>7515</v>
      </c>
      <c r="O7824" s="6" t="str">
        <f>INDEX(lkp_Region,MATCH(tbl_Sales[[#This Row],[Suburb]],lkp_Suburb,0))</f>
        <v>Northern Metropolitan</v>
      </c>
      <c r="P7824" s="6">
        <f>MONTH(tbl_Sales[[#This Row],[Date]])</f>
        <v>4</v>
      </c>
      <c r="Q7824" s="6">
        <f>YEAR(tbl_Sales[[#This Row],[Date]])</f>
        <v>2017</v>
      </c>
    </row>
    <row r="7825" spans="1:17" x14ac:dyDescent="0.25">
      <c r="A7825" s="1">
        <v>42844</v>
      </c>
      <c r="B7825">
        <v>410000</v>
      </c>
      <c r="C7825" t="s">
        <v>13</v>
      </c>
      <c r="D7825" t="s">
        <v>12424</v>
      </c>
      <c r="E7825" t="s">
        <v>5</v>
      </c>
      <c r="F7825">
        <v>3181</v>
      </c>
      <c r="G7825">
        <v>1</v>
      </c>
      <c r="H7825">
        <v>1</v>
      </c>
      <c r="I7825">
        <v>1</v>
      </c>
      <c r="J7825">
        <v>0</v>
      </c>
      <c r="L7825" t="s">
        <v>7967</v>
      </c>
      <c r="M7825" t="s">
        <v>302</v>
      </c>
      <c r="N7825" t="s">
        <v>76</v>
      </c>
      <c r="O7825" s="6" t="str">
        <f>INDEX(lkp_Region,MATCH(tbl_Sales[[#This Row],[Suburb]],lkp_Suburb,0))</f>
        <v>Southern Metropolitan</v>
      </c>
      <c r="P7825" s="6">
        <f>MONTH(tbl_Sales[[#This Row],[Date]])</f>
        <v>4</v>
      </c>
      <c r="Q7825" s="6">
        <f>YEAR(tbl_Sales[[#This Row],[Date]])</f>
        <v>2017</v>
      </c>
    </row>
    <row r="7826" spans="1:17" x14ac:dyDescent="0.25">
      <c r="A7826" s="1">
        <v>42844</v>
      </c>
      <c r="B7826">
        <v>3475000</v>
      </c>
      <c r="C7826" t="s">
        <v>51</v>
      </c>
      <c r="D7826" t="s">
        <v>12427</v>
      </c>
      <c r="E7826" t="s">
        <v>10</v>
      </c>
      <c r="F7826">
        <v>3141</v>
      </c>
      <c r="G7826">
        <v>3</v>
      </c>
      <c r="H7826">
        <v>3</v>
      </c>
      <c r="I7826">
        <v>1</v>
      </c>
      <c r="J7826">
        <v>296</v>
      </c>
      <c r="L7826" t="s">
        <v>7968</v>
      </c>
      <c r="M7826" t="s">
        <v>111</v>
      </c>
      <c r="N7826" t="s">
        <v>76</v>
      </c>
      <c r="O7826" s="6" t="str">
        <f>INDEX(lkp_Region,MATCH(tbl_Sales[[#This Row],[Suburb]],lkp_Suburb,0))</f>
        <v>Southern Metropolitan</v>
      </c>
      <c r="P7826" s="6">
        <f>MONTH(tbl_Sales[[#This Row],[Date]])</f>
        <v>4</v>
      </c>
      <c r="Q7826" s="6">
        <f>YEAR(tbl_Sales[[#This Row],[Date]])</f>
        <v>2017</v>
      </c>
    </row>
    <row r="7827" spans="1:17" x14ac:dyDescent="0.25">
      <c r="A7827" s="1">
        <v>42844</v>
      </c>
      <c r="B7827">
        <v>887000</v>
      </c>
      <c r="C7827" t="s">
        <v>2</v>
      </c>
      <c r="D7827" t="s">
        <v>12425</v>
      </c>
      <c r="E7827" t="s">
        <v>10</v>
      </c>
      <c r="F7827">
        <v>3058</v>
      </c>
      <c r="G7827">
        <v>3</v>
      </c>
      <c r="H7827">
        <v>1</v>
      </c>
      <c r="I7827">
        <v>2</v>
      </c>
      <c r="J7827">
        <v>560</v>
      </c>
      <c r="L7827" t="s">
        <v>7969</v>
      </c>
      <c r="M7827" t="s">
        <v>499</v>
      </c>
      <c r="N7827" t="s">
        <v>18</v>
      </c>
      <c r="O7827" s="6" t="str">
        <f>INDEX(lkp_Region,MATCH(tbl_Sales[[#This Row],[Suburb]],lkp_Suburb,0))</f>
        <v>Northern Metropolitan</v>
      </c>
      <c r="P7827" s="6">
        <f>MONTH(tbl_Sales[[#This Row],[Date]])</f>
        <v>4</v>
      </c>
      <c r="Q7827" s="6">
        <f>YEAR(tbl_Sales[[#This Row],[Date]])</f>
        <v>2017</v>
      </c>
    </row>
    <row r="7828" spans="1:17" x14ac:dyDescent="0.25">
      <c r="A7828" s="1">
        <v>42844</v>
      </c>
      <c r="B7828">
        <v>900000</v>
      </c>
      <c r="C7828" t="s">
        <v>2</v>
      </c>
      <c r="D7828" t="s">
        <v>12427</v>
      </c>
      <c r="E7828" t="s">
        <v>5</v>
      </c>
      <c r="F7828">
        <v>3056</v>
      </c>
      <c r="G7828">
        <v>2</v>
      </c>
      <c r="H7828">
        <v>1</v>
      </c>
      <c r="I7828">
        <v>0</v>
      </c>
      <c r="J7828">
        <v>191</v>
      </c>
      <c r="L7828" t="s">
        <v>7970</v>
      </c>
      <c r="M7828" t="s">
        <v>117</v>
      </c>
      <c r="N7828" t="s">
        <v>18</v>
      </c>
      <c r="O7828" s="6" t="str">
        <f>INDEX(lkp_Region,MATCH(tbl_Sales[[#This Row],[Suburb]],lkp_Suburb,0))</f>
        <v>Northern Metropolitan</v>
      </c>
      <c r="P7828" s="6">
        <f>MONTH(tbl_Sales[[#This Row],[Date]])</f>
        <v>4</v>
      </c>
      <c r="Q7828" s="6">
        <f>YEAR(tbl_Sales[[#This Row],[Date]])</f>
        <v>2017</v>
      </c>
    </row>
    <row r="7829" spans="1:17" x14ac:dyDescent="0.25">
      <c r="A7829" s="1">
        <v>42844</v>
      </c>
      <c r="B7829">
        <v>901000</v>
      </c>
      <c r="C7829" t="s">
        <v>2</v>
      </c>
      <c r="D7829" t="s">
        <v>12427</v>
      </c>
      <c r="E7829" t="s">
        <v>5</v>
      </c>
      <c r="F7829">
        <v>3058</v>
      </c>
      <c r="G7829">
        <v>4</v>
      </c>
      <c r="H7829">
        <v>2</v>
      </c>
      <c r="I7829">
        <v>1</v>
      </c>
      <c r="J7829">
        <v>398</v>
      </c>
      <c r="K7829">
        <v>1950</v>
      </c>
      <c r="L7829" t="s">
        <v>7971</v>
      </c>
      <c r="M7829" t="s">
        <v>41</v>
      </c>
      <c r="N7829" t="s">
        <v>18</v>
      </c>
      <c r="O7829" s="6" t="str">
        <f>INDEX(lkp_Region,MATCH(tbl_Sales[[#This Row],[Suburb]],lkp_Suburb,0))</f>
        <v>Northern Metropolitan</v>
      </c>
      <c r="P7829" s="6">
        <f>MONTH(tbl_Sales[[#This Row],[Date]])</f>
        <v>4</v>
      </c>
      <c r="Q7829" s="6">
        <f>YEAR(tbl_Sales[[#This Row],[Date]])</f>
        <v>2017</v>
      </c>
    </row>
    <row r="7830" spans="1:17" x14ac:dyDescent="0.25">
      <c r="A7830" s="1">
        <v>42844</v>
      </c>
      <c r="B7830">
        <v>1010000</v>
      </c>
      <c r="C7830" t="s">
        <v>2</v>
      </c>
      <c r="D7830" t="s">
        <v>12427</v>
      </c>
      <c r="E7830" t="s">
        <v>5</v>
      </c>
      <c r="F7830">
        <v>3055</v>
      </c>
      <c r="G7830">
        <v>3</v>
      </c>
      <c r="H7830">
        <v>2</v>
      </c>
      <c r="I7830">
        <v>4</v>
      </c>
      <c r="J7830">
        <v>413</v>
      </c>
      <c r="K7830">
        <v>1910</v>
      </c>
      <c r="L7830" t="s">
        <v>7972</v>
      </c>
      <c r="M7830" t="s">
        <v>80</v>
      </c>
      <c r="N7830" t="s">
        <v>18</v>
      </c>
      <c r="O7830" s="6" t="str">
        <f>INDEX(lkp_Region,MATCH(tbl_Sales[[#This Row],[Suburb]],lkp_Suburb,0))</f>
        <v>Northern Metropolitan</v>
      </c>
      <c r="P7830" s="6">
        <f>MONTH(tbl_Sales[[#This Row],[Date]])</f>
        <v>4</v>
      </c>
      <c r="Q7830" s="6">
        <f>YEAR(tbl_Sales[[#This Row],[Date]])</f>
        <v>2017</v>
      </c>
    </row>
    <row r="7831" spans="1:17" x14ac:dyDescent="0.25">
      <c r="A7831" s="1">
        <v>42844</v>
      </c>
      <c r="B7831">
        <v>1200000</v>
      </c>
      <c r="C7831" t="s">
        <v>2</v>
      </c>
      <c r="D7831" t="s">
        <v>12427</v>
      </c>
      <c r="E7831" t="s">
        <v>5</v>
      </c>
      <c r="F7831">
        <v>3055</v>
      </c>
      <c r="G7831">
        <v>3</v>
      </c>
      <c r="H7831">
        <v>1</v>
      </c>
      <c r="I7831">
        <v>2</v>
      </c>
      <c r="J7831">
        <v>683</v>
      </c>
      <c r="L7831" t="s">
        <v>7973</v>
      </c>
      <c r="M7831" t="s">
        <v>80</v>
      </c>
      <c r="N7831" t="s">
        <v>18</v>
      </c>
      <c r="O7831" s="6" t="str">
        <f>INDEX(lkp_Region,MATCH(tbl_Sales[[#This Row],[Suburb]],lkp_Suburb,0))</f>
        <v>Northern Metropolitan</v>
      </c>
      <c r="P7831" s="6">
        <f>MONTH(tbl_Sales[[#This Row],[Date]])</f>
        <v>4</v>
      </c>
      <c r="Q7831" s="6">
        <f>YEAR(tbl_Sales[[#This Row],[Date]])</f>
        <v>2017</v>
      </c>
    </row>
    <row r="7832" spans="1:17" x14ac:dyDescent="0.25">
      <c r="A7832" s="1">
        <v>42844</v>
      </c>
      <c r="B7832">
        <v>1300000</v>
      </c>
      <c r="C7832" t="s">
        <v>2</v>
      </c>
      <c r="D7832" t="s">
        <v>12427</v>
      </c>
      <c r="E7832" t="s">
        <v>5</v>
      </c>
      <c r="F7832">
        <v>3055</v>
      </c>
      <c r="G7832">
        <v>3</v>
      </c>
      <c r="H7832">
        <v>1</v>
      </c>
      <c r="I7832">
        <v>3</v>
      </c>
      <c r="J7832">
        <v>484</v>
      </c>
      <c r="L7832" t="s">
        <v>7974</v>
      </c>
      <c r="M7832" t="s">
        <v>80</v>
      </c>
      <c r="N7832" t="s">
        <v>18</v>
      </c>
      <c r="O7832" s="6" t="str">
        <f>INDEX(lkp_Region,MATCH(tbl_Sales[[#This Row],[Suburb]],lkp_Suburb,0))</f>
        <v>Northern Metropolitan</v>
      </c>
      <c r="P7832" s="6">
        <f>MONTH(tbl_Sales[[#This Row],[Date]])</f>
        <v>4</v>
      </c>
      <c r="Q7832" s="6">
        <f>YEAR(tbl_Sales[[#This Row],[Date]])</f>
        <v>2017</v>
      </c>
    </row>
    <row r="7833" spans="1:17" x14ac:dyDescent="0.25">
      <c r="A7833" s="1">
        <v>42844</v>
      </c>
      <c r="B7833">
        <v>1310000</v>
      </c>
      <c r="C7833" t="s">
        <v>2</v>
      </c>
      <c r="D7833" t="s">
        <v>12429</v>
      </c>
      <c r="E7833" t="s">
        <v>10</v>
      </c>
      <c r="F7833">
        <v>3057</v>
      </c>
      <c r="G7833">
        <v>4</v>
      </c>
      <c r="H7833">
        <v>1</v>
      </c>
      <c r="I7833">
        <v>2</v>
      </c>
      <c r="J7833">
        <v>449</v>
      </c>
      <c r="K7833">
        <v>1930</v>
      </c>
      <c r="L7833" t="s">
        <v>7975</v>
      </c>
      <c r="M7833" t="s">
        <v>83</v>
      </c>
      <c r="N7833" t="s">
        <v>18</v>
      </c>
      <c r="O7833" s="6" t="str">
        <f>INDEX(lkp_Region,MATCH(tbl_Sales[[#This Row],[Suburb]],lkp_Suburb,0))</f>
        <v>Northern Metropolitan</v>
      </c>
      <c r="P7833" s="6">
        <f>MONTH(tbl_Sales[[#This Row],[Date]])</f>
        <v>4</v>
      </c>
      <c r="Q7833" s="6">
        <f>YEAR(tbl_Sales[[#This Row],[Date]])</f>
        <v>2017</v>
      </c>
    </row>
    <row r="7834" spans="1:17" x14ac:dyDescent="0.25">
      <c r="A7834" s="1">
        <v>42844</v>
      </c>
      <c r="B7834">
        <v>450000</v>
      </c>
      <c r="C7834" t="s">
        <v>13</v>
      </c>
      <c r="D7834" t="s">
        <v>12427</v>
      </c>
      <c r="E7834" t="s">
        <v>10</v>
      </c>
      <c r="F7834">
        <v>3031</v>
      </c>
      <c r="G7834">
        <v>2</v>
      </c>
      <c r="H7834">
        <v>1</v>
      </c>
      <c r="I7834">
        <v>1</v>
      </c>
      <c r="J7834">
        <v>0</v>
      </c>
      <c r="K7834">
        <v>1970</v>
      </c>
      <c r="L7834" t="s">
        <v>7976</v>
      </c>
      <c r="M7834" t="s">
        <v>288</v>
      </c>
      <c r="N7834" t="s">
        <v>49</v>
      </c>
      <c r="O7834" s="6" t="str">
        <f>INDEX(lkp_Region,MATCH(tbl_Sales[[#This Row],[Suburb]],lkp_Suburb,0))</f>
        <v>Northern Metropolitan</v>
      </c>
      <c r="P7834" s="6">
        <f>MONTH(tbl_Sales[[#This Row],[Date]])</f>
        <v>4</v>
      </c>
      <c r="Q7834" s="6">
        <f>YEAR(tbl_Sales[[#This Row],[Date]])</f>
        <v>2017</v>
      </c>
    </row>
    <row r="7835" spans="1:17" x14ac:dyDescent="0.25">
      <c r="A7835" s="1">
        <v>42844</v>
      </c>
      <c r="B7835">
        <v>737500</v>
      </c>
      <c r="C7835" t="s">
        <v>2</v>
      </c>
      <c r="D7835" t="s">
        <v>12428</v>
      </c>
      <c r="E7835" t="s">
        <v>10</v>
      </c>
      <c r="F7835">
        <v>3037</v>
      </c>
      <c r="G7835">
        <v>4</v>
      </c>
      <c r="H7835">
        <v>2</v>
      </c>
      <c r="I7835">
        <v>2</v>
      </c>
      <c r="J7835">
        <v>704</v>
      </c>
      <c r="K7835">
        <v>2004</v>
      </c>
      <c r="L7835" t="s">
        <v>7978</v>
      </c>
      <c r="M7835" t="s">
        <v>7977</v>
      </c>
      <c r="N7835" t="s">
        <v>7542</v>
      </c>
      <c r="O7835" s="6" t="str">
        <f>INDEX(lkp_Region,MATCH(tbl_Sales[[#This Row],[Suburb]],lkp_Suburb,0))</f>
        <v>Western Metropolitan</v>
      </c>
      <c r="P7835" s="6">
        <f>MONTH(tbl_Sales[[#This Row],[Date]])</f>
        <v>4</v>
      </c>
      <c r="Q7835" s="6">
        <f>YEAR(tbl_Sales[[#This Row],[Date]])</f>
        <v>2017</v>
      </c>
    </row>
    <row r="7836" spans="1:17" x14ac:dyDescent="0.25">
      <c r="A7836" s="1">
        <v>42844</v>
      </c>
      <c r="B7836">
        <v>1291000</v>
      </c>
      <c r="C7836" t="s">
        <v>2</v>
      </c>
      <c r="D7836" t="s">
        <v>12427</v>
      </c>
      <c r="E7836" t="s">
        <v>10</v>
      </c>
      <c r="F7836">
        <v>3134</v>
      </c>
      <c r="G7836">
        <v>3</v>
      </c>
      <c r="H7836">
        <v>2</v>
      </c>
      <c r="I7836">
        <v>2</v>
      </c>
      <c r="J7836">
        <v>776</v>
      </c>
      <c r="L7836" t="s">
        <v>7979</v>
      </c>
      <c r="M7836" t="s">
        <v>7688</v>
      </c>
      <c r="N7836" t="s">
        <v>7588</v>
      </c>
      <c r="O7836" s="6" t="str">
        <f>INDEX(lkp_Region,MATCH(tbl_Sales[[#This Row],[Suburb]],lkp_Suburb,0))</f>
        <v>Eastern Metropolitan</v>
      </c>
      <c r="P7836" s="6">
        <f>MONTH(tbl_Sales[[#This Row],[Date]])</f>
        <v>4</v>
      </c>
      <c r="Q7836" s="6">
        <f>YEAR(tbl_Sales[[#This Row],[Date]])</f>
        <v>2017</v>
      </c>
    </row>
    <row r="7837" spans="1:17" x14ac:dyDescent="0.25">
      <c r="A7837" s="1">
        <v>42844</v>
      </c>
      <c r="B7837">
        <v>610000</v>
      </c>
      <c r="C7837" t="s">
        <v>2</v>
      </c>
      <c r="D7837" t="s">
        <v>12423</v>
      </c>
      <c r="E7837" t="s">
        <v>10</v>
      </c>
      <c r="F7837">
        <v>3019</v>
      </c>
      <c r="G7837">
        <v>2</v>
      </c>
      <c r="H7837">
        <v>1</v>
      </c>
      <c r="I7837">
        <v>2</v>
      </c>
      <c r="J7837">
        <v>555</v>
      </c>
      <c r="K7837">
        <v>1950</v>
      </c>
      <c r="L7837" t="s">
        <v>7980</v>
      </c>
      <c r="M7837" t="s">
        <v>436</v>
      </c>
      <c r="N7837" t="s">
        <v>21</v>
      </c>
      <c r="O7837" s="6" t="str">
        <f>INDEX(lkp_Region,MATCH(tbl_Sales[[#This Row],[Suburb]],lkp_Suburb,0))</f>
        <v>Western Metropolitan</v>
      </c>
      <c r="P7837" s="6">
        <f>MONTH(tbl_Sales[[#This Row],[Date]])</f>
        <v>4</v>
      </c>
      <c r="Q7837" s="6">
        <f>YEAR(tbl_Sales[[#This Row],[Date]])</f>
        <v>2017</v>
      </c>
    </row>
    <row r="7838" spans="1:17" x14ac:dyDescent="0.25">
      <c r="A7838" s="1">
        <v>42844</v>
      </c>
      <c r="B7838">
        <v>760000</v>
      </c>
      <c r="C7838" t="s">
        <v>2</v>
      </c>
      <c r="D7838" t="s">
        <v>12429</v>
      </c>
      <c r="E7838" t="s">
        <v>5</v>
      </c>
      <c r="F7838">
        <v>3105</v>
      </c>
      <c r="G7838">
        <v>5</v>
      </c>
      <c r="H7838">
        <v>2</v>
      </c>
      <c r="I7838">
        <v>2</v>
      </c>
      <c r="J7838">
        <v>411</v>
      </c>
      <c r="L7838" t="s">
        <v>7981</v>
      </c>
      <c r="M7838" t="s">
        <v>507</v>
      </c>
      <c r="N7838" t="s">
        <v>128</v>
      </c>
      <c r="O7838" s="6" t="str">
        <f>INDEX(lkp_Region,MATCH(tbl_Sales[[#This Row],[Suburb]],lkp_Suburb,0))</f>
        <v>Eastern Metropolitan</v>
      </c>
      <c r="P7838" s="6">
        <f>MONTH(tbl_Sales[[#This Row],[Date]])</f>
        <v>4</v>
      </c>
      <c r="Q7838" s="6">
        <f>YEAR(tbl_Sales[[#This Row],[Date]])</f>
        <v>2017</v>
      </c>
    </row>
    <row r="7839" spans="1:17" x14ac:dyDescent="0.25">
      <c r="A7839" s="1">
        <v>42844</v>
      </c>
      <c r="B7839">
        <v>902000</v>
      </c>
      <c r="C7839" t="s">
        <v>2</v>
      </c>
      <c r="D7839" t="s">
        <v>12429</v>
      </c>
      <c r="E7839" t="s">
        <v>10</v>
      </c>
      <c r="F7839">
        <v>3111</v>
      </c>
      <c r="G7839">
        <v>3</v>
      </c>
      <c r="H7839">
        <v>1</v>
      </c>
      <c r="I7839">
        <v>2</v>
      </c>
      <c r="J7839">
        <v>649</v>
      </c>
      <c r="L7839" t="s">
        <v>7983</v>
      </c>
      <c r="M7839" t="s">
        <v>7982</v>
      </c>
      <c r="N7839" t="s">
        <v>128</v>
      </c>
      <c r="O7839" s="6" t="str">
        <f>INDEX(lkp_Region,MATCH(tbl_Sales[[#This Row],[Suburb]],lkp_Suburb,0))</f>
        <v>Eastern Metropolitan</v>
      </c>
      <c r="P7839" s="6">
        <f>MONTH(tbl_Sales[[#This Row],[Date]])</f>
        <v>4</v>
      </c>
      <c r="Q7839" s="6">
        <f>YEAR(tbl_Sales[[#This Row],[Date]])</f>
        <v>2017</v>
      </c>
    </row>
    <row r="7840" spans="1:17" x14ac:dyDescent="0.25">
      <c r="A7840" s="1">
        <v>42844</v>
      </c>
      <c r="B7840">
        <v>1955000</v>
      </c>
      <c r="C7840" t="s">
        <v>2</v>
      </c>
      <c r="D7840" t="s">
        <v>12429</v>
      </c>
      <c r="E7840" t="s">
        <v>10</v>
      </c>
      <c r="F7840">
        <v>3108</v>
      </c>
      <c r="G7840">
        <v>4</v>
      </c>
      <c r="H7840">
        <v>2</v>
      </c>
      <c r="I7840">
        <v>2</v>
      </c>
      <c r="J7840">
        <v>1033</v>
      </c>
      <c r="L7840" t="s">
        <v>7984</v>
      </c>
      <c r="M7840" t="s">
        <v>126</v>
      </c>
      <c r="N7840" t="s">
        <v>128</v>
      </c>
      <c r="O7840" s="6" t="str">
        <f>INDEX(lkp_Region,MATCH(tbl_Sales[[#This Row],[Suburb]],lkp_Suburb,0))</f>
        <v>Eastern Metropolitan</v>
      </c>
      <c r="P7840" s="6">
        <f>MONTH(tbl_Sales[[#This Row],[Date]])</f>
        <v>4</v>
      </c>
      <c r="Q7840" s="6">
        <f>YEAR(tbl_Sales[[#This Row],[Date]])</f>
        <v>2017</v>
      </c>
    </row>
    <row r="7841" spans="1:17" x14ac:dyDescent="0.25">
      <c r="A7841" s="1">
        <v>42844</v>
      </c>
      <c r="B7841">
        <v>1170000</v>
      </c>
      <c r="C7841" t="s">
        <v>2</v>
      </c>
      <c r="D7841" t="s">
        <v>12423</v>
      </c>
      <c r="E7841" t="s">
        <v>10</v>
      </c>
      <c r="F7841">
        <v>3059</v>
      </c>
      <c r="G7841">
        <v>5</v>
      </c>
      <c r="H7841">
        <v>3</v>
      </c>
      <c r="I7841">
        <v>5</v>
      </c>
      <c r="J7841">
        <v>1750</v>
      </c>
      <c r="K7841">
        <v>1990</v>
      </c>
      <c r="L7841" t="s">
        <v>7985</v>
      </c>
      <c r="M7841" t="s">
        <v>7544</v>
      </c>
      <c r="N7841" t="s">
        <v>195</v>
      </c>
      <c r="O7841" s="6" t="str">
        <f>INDEX(lkp_Region,MATCH(tbl_Sales[[#This Row],[Suburb]],lkp_Suburb,0))</f>
        <v>Northern Metropolitan</v>
      </c>
      <c r="P7841" s="6">
        <f>MONTH(tbl_Sales[[#This Row],[Date]])</f>
        <v>4</v>
      </c>
      <c r="Q7841" s="6">
        <f>YEAR(tbl_Sales[[#This Row],[Date]])</f>
        <v>2017</v>
      </c>
    </row>
    <row r="7842" spans="1:17" x14ac:dyDescent="0.25">
      <c r="A7842" s="1">
        <v>42844</v>
      </c>
      <c r="B7842">
        <v>910000</v>
      </c>
      <c r="C7842" t="s">
        <v>2</v>
      </c>
      <c r="D7842" t="s">
        <v>12428</v>
      </c>
      <c r="E7842" t="s">
        <v>10</v>
      </c>
      <c r="F7842">
        <v>3025</v>
      </c>
      <c r="G7842">
        <v>3</v>
      </c>
      <c r="H7842">
        <v>1</v>
      </c>
      <c r="I7842">
        <v>3</v>
      </c>
      <c r="J7842">
        <v>535</v>
      </c>
      <c r="K7842">
        <v>1970</v>
      </c>
      <c r="L7842" t="s">
        <v>7986</v>
      </c>
      <c r="M7842" t="s">
        <v>91</v>
      </c>
      <c r="N7842" t="s">
        <v>69</v>
      </c>
      <c r="O7842" s="6" t="str">
        <f>INDEX(lkp_Region,MATCH(tbl_Sales[[#This Row],[Suburb]],lkp_Suburb,0))</f>
        <v>Western Metropolitan</v>
      </c>
      <c r="P7842" s="6">
        <f>MONTH(tbl_Sales[[#This Row],[Date]])</f>
        <v>4</v>
      </c>
      <c r="Q7842" s="6">
        <f>YEAR(tbl_Sales[[#This Row],[Date]])</f>
        <v>2017</v>
      </c>
    </row>
    <row r="7843" spans="1:17" x14ac:dyDescent="0.25">
      <c r="A7843" s="1">
        <v>42844</v>
      </c>
      <c r="B7843">
        <v>1680000</v>
      </c>
      <c r="C7843" t="s">
        <v>2</v>
      </c>
      <c r="D7843" t="s">
        <v>12428</v>
      </c>
      <c r="E7843" t="s">
        <v>5</v>
      </c>
      <c r="F7843">
        <v>3204</v>
      </c>
      <c r="G7843">
        <v>4</v>
      </c>
      <c r="H7843">
        <v>2</v>
      </c>
      <c r="I7843">
        <v>2</v>
      </c>
      <c r="J7843">
        <v>568</v>
      </c>
      <c r="L7843" t="s">
        <v>7987</v>
      </c>
      <c r="M7843" t="s">
        <v>7662</v>
      </c>
      <c r="N7843" t="s">
        <v>57</v>
      </c>
      <c r="O7843" s="6" t="str">
        <f>INDEX(lkp_Region,MATCH(tbl_Sales[[#This Row],[Suburb]],lkp_Suburb,0))</f>
        <v>Southern Metropolitan</v>
      </c>
      <c r="P7843" s="6">
        <f>MONTH(tbl_Sales[[#This Row],[Date]])</f>
        <v>4</v>
      </c>
      <c r="Q7843" s="6">
        <f>YEAR(tbl_Sales[[#This Row],[Date]])</f>
        <v>2017</v>
      </c>
    </row>
    <row r="7844" spans="1:17" x14ac:dyDescent="0.25">
      <c r="A7844" s="1">
        <v>42844</v>
      </c>
      <c r="B7844">
        <v>400000</v>
      </c>
      <c r="C7844" t="s">
        <v>13</v>
      </c>
      <c r="D7844" t="s">
        <v>12430</v>
      </c>
      <c r="E7844" t="s">
        <v>5</v>
      </c>
      <c r="F7844">
        <v>3910</v>
      </c>
      <c r="G7844">
        <v>2</v>
      </c>
      <c r="H7844">
        <v>1</v>
      </c>
      <c r="I7844">
        <v>1</v>
      </c>
      <c r="J7844">
        <v>196</v>
      </c>
      <c r="K7844">
        <v>2012</v>
      </c>
      <c r="L7844" t="s">
        <v>7989</v>
      </c>
      <c r="M7844" t="s">
        <v>7988</v>
      </c>
      <c r="N7844" t="s">
        <v>7773</v>
      </c>
      <c r="O7844" s="6" t="str">
        <f>INDEX(lkp_Region,MATCH(tbl_Sales[[#This Row],[Suburb]],lkp_Suburb,0))</f>
        <v>Eastern Victoria</v>
      </c>
      <c r="P7844" s="6">
        <f>MONTH(tbl_Sales[[#This Row],[Date]])</f>
        <v>4</v>
      </c>
      <c r="Q7844" s="6">
        <f>YEAR(tbl_Sales[[#This Row],[Date]])</f>
        <v>2017</v>
      </c>
    </row>
    <row r="7845" spans="1:17" x14ac:dyDescent="0.25">
      <c r="A7845" s="1">
        <v>42844</v>
      </c>
      <c r="B7845">
        <v>1400000</v>
      </c>
      <c r="C7845" t="s">
        <v>2</v>
      </c>
      <c r="D7845" t="s">
        <v>12428</v>
      </c>
      <c r="E7845" t="s">
        <v>5</v>
      </c>
      <c r="F7845">
        <v>3072</v>
      </c>
      <c r="G7845">
        <v>5</v>
      </c>
      <c r="H7845">
        <v>2</v>
      </c>
      <c r="I7845">
        <v>2</v>
      </c>
      <c r="J7845">
        <v>558</v>
      </c>
      <c r="K7845">
        <v>1925</v>
      </c>
      <c r="L7845" t="s">
        <v>7108</v>
      </c>
      <c r="M7845" t="s">
        <v>97</v>
      </c>
      <c r="N7845" t="s">
        <v>62</v>
      </c>
      <c r="O7845" s="6" t="str">
        <f>INDEX(lkp_Region,MATCH(tbl_Sales[[#This Row],[Suburb]],lkp_Suburb,0))</f>
        <v>Northern Metropolitan</v>
      </c>
      <c r="P7845" s="6">
        <f>MONTH(tbl_Sales[[#This Row],[Date]])</f>
        <v>4</v>
      </c>
      <c r="Q7845" s="6">
        <f>YEAR(tbl_Sales[[#This Row],[Date]])</f>
        <v>2017</v>
      </c>
    </row>
    <row r="7846" spans="1:17" x14ac:dyDescent="0.25">
      <c r="A7846" s="1">
        <v>42844</v>
      </c>
      <c r="B7846">
        <v>601000</v>
      </c>
      <c r="C7846" t="s">
        <v>2</v>
      </c>
      <c r="D7846" t="s">
        <v>12431</v>
      </c>
      <c r="E7846" t="s">
        <v>10</v>
      </c>
      <c r="F7846">
        <v>3803</v>
      </c>
      <c r="G7846">
        <v>3</v>
      </c>
      <c r="H7846">
        <v>2</v>
      </c>
      <c r="I7846">
        <v>4</v>
      </c>
      <c r="J7846">
        <v>604</v>
      </c>
      <c r="K7846">
        <v>1995</v>
      </c>
      <c r="L7846" t="s">
        <v>7991</v>
      </c>
      <c r="M7846" t="s">
        <v>7990</v>
      </c>
      <c r="N7846" t="s">
        <v>7735</v>
      </c>
      <c r="O7846" s="6" t="str">
        <f>INDEX(lkp_Region,MATCH(tbl_Sales[[#This Row],[Suburb]],lkp_Suburb,0))</f>
        <v>South-Eastern Metropolitan</v>
      </c>
      <c r="P7846" s="6">
        <f>MONTH(tbl_Sales[[#This Row],[Date]])</f>
        <v>4</v>
      </c>
      <c r="Q7846" s="6">
        <f>YEAR(tbl_Sales[[#This Row],[Date]])</f>
        <v>2017</v>
      </c>
    </row>
    <row r="7847" spans="1:17" x14ac:dyDescent="0.25">
      <c r="A7847" s="1">
        <v>42844</v>
      </c>
      <c r="B7847">
        <v>805000</v>
      </c>
      <c r="C7847" t="s">
        <v>2</v>
      </c>
      <c r="D7847" t="s">
        <v>12423</v>
      </c>
      <c r="E7847" t="s">
        <v>10</v>
      </c>
      <c r="F7847">
        <v>3038</v>
      </c>
      <c r="G7847">
        <v>5</v>
      </c>
      <c r="H7847">
        <v>2</v>
      </c>
      <c r="I7847">
        <v>2</v>
      </c>
      <c r="J7847">
        <v>705</v>
      </c>
      <c r="L7847" t="s">
        <v>7993</v>
      </c>
      <c r="M7847" t="s">
        <v>7992</v>
      </c>
      <c r="N7847" t="s">
        <v>3</v>
      </c>
      <c r="O7847" s="6" t="str">
        <f>INDEX(lkp_Region,MATCH(tbl_Sales[[#This Row],[Suburb]],lkp_Suburb,0))</f>
        <v>Western Metropolitan</v>
      </c>
      <c r="P7847" s="6">
        <f>MONTH(tbl_Sales[[#This Row],[Date]])</f>
        <v>4</v>
      </c>
      <c r="Q7847" s="6">
        <f>YEAR(tbl_Sales[[#This Row],[Date]])</f>
        <v>2017</v>
      </c>
    </row>
    <row r="7848" spans="1:17" x14ac:dyDescent="0.25">
      <c r="A7848" s="1">
        <v>42844</v>
      </c>
      <c r="B7848">
        <v>875000</v>
      </c>
      <c r="C7848" t="s">
        <v>2</v>
      </c>
      <c r="D7848" t="s">
        <v>12428</v>
      </c>
      <c r="E7848" t="s">
        <v>5</v>
      </c>
      <c r="F7848">
        <v>3036</v>
      </c>
      <c r="G7848">
        <v>3</v>
      </c>
      <c r="H7848">
        <v>1</v>
      </c>
      <c r="I7848">
        <v>2</v>
      </c>
      <c r="J7848">
        <v>722</v>
      </c>
      <c r="L7848" t="s">
        <v>7995</v>
      </c>
      <c r="M7848" t="s">
        <v>7994</v>
      </c>
      <c r="N7848" t="s">
        <v>3</v>
      </c>
      <c r="O7848" s="6" t="str">
        <f>INDEX(lkp_Region,MATCH(tbl_Sales[[#This Row],[Suburb]],lkp_Suburb,0))</f>
        <v>Western Metropolitan</v>
      </c>
      <c r="P7848" s="6">
        <f>MONTH(tbl_Sales[[#This Row],[Date]])</f>
        <v>4</v>
      </c>
      <c r="Q7848" s="6">
        <f>YEAR(tbl_Sales[[#This Row],[Date]])</f>
        <v>2017</v>
      </c>
    </row>
    <row r="7849" spans="1:17" x14ac:dyDescent="0.25">
      <c r="A7849" s="1">
        <v>42844</v>
      </c>
      <c r="B7849">
        <v>440000</v>
      </c>
      <c r="C7849" t="s">
        <v>13</v>
      </c>
      <c r="D7849" t="s">
        <v>12429</v>
      </c>
      <c r="E7849" t="s">
        <v>10</v>
      </c>
      <c r="F7849">
        <v>3123</v>
      </c>
      <c r="G7849">
        <v>1</v>
      </c>
      <c r="H7849">
        <v>1</v>
      </c>
      <c r="I7849">
        <v>1</v>
      </c>
      <c r="J7849">
        <v>2306</v>
      </c>
      <c r="K7849">
        <v>1970</v>
      </c>
      <c r="L7849" t="s">
        <v>7996</v>
      </c>
      <c r="M7849" t="s">
        <v>230</v>
      </c>
      <c r="N7849" t="s">
        <v>101</v>
      </c>
      <c r="O7849" s="6" t="str">
        <f>INDEX(lkp_Region,MATCH(tbl_Sales[[#This Row],[Suburb]],lkp_Suburb,0))</f>
        <v>Southern Metropolitan</v>
      </c>
      <c r="P7849" s="6">
        <f>MONTH(tbl_Sales[[#This Row],[Date]])</f>
        <v>4</v>
      </c>
      <c r="Q7849" s="6">
        <f>YEAR(tbl_Sales[[#This Row],[Date]])</f>
        <v>2017</v>
      </c>
    </row>
    <row r="7850" spans="1:17" x14ac:dyDescent="0.25">
      <c r="A7850" s="1">
        <v>42844</v>
      </c>
      <c r="B7850">
        <v>825000</v>
      </c>
      <c r="C7850" t="s">
        <v>51</v>
      </c>
      <c r="D7850" t="s">
        <v>12429</v>
      </c>
      <c r="E7850" t="s">
        <v>10</v>
      </c>
      <c r="F7850">
        <v>3101</v>
      </c>
      <c r="G7850">
        <v>2</v>
      </c>
      <c r="H7850">
        <v>1</v>
      </c>
      <c r="I7850">
        <v>3</v>
      </c>
      <c r="J7850">
        <v>193</v>
      </c>
      <c r="K7850">
        <v>1995</v>
      </c>
      <c r="L7850" t="s">
        <v>7997</v>
      </c>
      <c r="M7850" t="s">
        <v>145</v>
      </c>
      <c r="N7850" t="s">
        <v>101</v>
      </c>
      <c r="O7850" s="6" t="str">
        <f>INDEX(lkp_Region,MATCH(tbl_Sales[[#This Row],[Suburb]],lkp_Suburb,0))</f>
        <v>Southern Metropolitan</v>
      </c>
      <c r="P7850" s="6">
        <f>MONTH(tbl_Sales[[#This Row],[Date]])</f>
        <v>4</v>
      </c>
      <c r="Q7850" s="6">
        <f>YEAR(tbl_Sales[[#This Row],[Date]])</f>
        <v>2017</v>
      </c>
    </row>
    <row r="7851" spans="1:17" x14ac:dyDescent="0.25">
      <c r="A7851" s="1">
        <v>42844</v>
      </c>
      <c r="B7851">
        <v>1890000</v>
      </c>
      <c r="C7851" t="s">
        <v>2</v>
      </c>
      <c r="D7851" t="s">
        <v>12429</v>
      </c>
      <c r="E7851" t="s">
        <v>10</v>
      </c>
      <c r="F7851">
        <v>3104</v>
      </c>
      <c r="G7851">
        <v>4</v>
      </c>
      <c r="H7851">
        <v>3</v>
      </c>
      <c r="I7851">
        <v>2</v>
      </c>
      <c r="J7851">
        <v>636</v>
      </c>
      <c r="K7851">
        <v>1960</v>
      </c>
      <c r="L7851" t="s">
        <v>7998</v>
      </c>
      <c r="M7851" t="s">
        <v>99</v>
      </c>
      <c r="N7851" t="s">
        <v>101</v>
      </c>
      <c r="O7851" s="6" t="str">
        <f>INDEX(lkp_Region,MATCH(tbl_Sales[[#This Row],[Suburb]],lkp_Suburb,0))</f>
        <v>Southern Metropolitan</v>
      </c>
      <c r="P7851" s="6">
        <f>MONTH(tbl_Sales[[#This Row],[Date]])</f>
        <v>4</v>
      </c>
      <c r="Q7851" s="6">
        <f>YEAR(tbl_Sales[[#This Row],[Date]])</f>
        <v>2017</v>
      </c>
    </row>
    <row r="7852" spans="1:17" x14ac:dyDescent="0.25">
      <c r="A7852" s="1">
        <v>42844</v>
      </c>
      <c r="B7852">
        <v>2800000</v>
      </c>
      <c r="C7852" t="s">
        <v>2</v>
      </c>
      <c r="D7852" t="s">
        <v>12433</v>
      </c>
      <c r="E7852" t="s">
        <v>5</v>
      </c>
      <c r="F7852">
        <v>3122</v>
      </c>
      <c r="G7852">
        <v>4</v>
      </c>
      <c r="H7852">
        <v>2</v>
      </c>
      <c r="I7852">
        <v>2</v>
      </c>
      <c r="J7852">
        <v>750</v>
      </c>
      <c r="K7852">
        <v>1910</v>
      </c>
      <c r="L7852" t="s">
        <v>7999</v>
      </c>
      <c r="M7852" t="s">
        <v>461</v>
      </c>
      <c r="N7852" t="s">
        <v>101</v>
      </c>
      <c r="O7852" s="6" t="str">
        <f>INDEX(lkp_Region,MATCH(tbl_Sales[[#This Row],[Suburb]],lkp_Suburb,0))</f>
        <v>Southern Metropolitan</v>
      </c>
      <c r="P7852" s="6">
        <f>MONTH(tbl_Sales[[#This Row],[Date]])</f>
        <v>4</v>
      </c>
      <c r="Q7852" s="6">
        <f>YEAR(tbl_Sales[[#This Row],[Date]])</f>
        <v>2017</v>
      </c>
    </row>
    <row r="7853" spans="1:17" x14ac:dyDescent="0.25">
      <c r="A7853" s="1">
        <v>42844</v>
      </c>
      <c r="B7853">
        <v>805000</v>
      </c>
      <c r="C7853" t="s">
        <v>13</v>
      </c>
      <c r="D7853" t="s">
        <v>12431</v>
      </c>
      <c r="E7853" t="s">
        <v>10</v>
      </c>
      <c r="F7853">
        <v>3188</v>
      </c>
      <c r="G7853">
        <v>2</v>
      </c>
      <c r="H7853">
        <v>1</v>
      </c>
      <c r="I7853">
        <v>2</v>
      </c>
      <c r="J7853">
        <v>0</v>
      </c>
      <c r="L7853" t="s">
        <v>8000</v>
      </c>
      <c r="M7853" t="s">
        <v>176</v>
      </c>
      <c r="N7853" t="s">
        <v>107</v>
      </c>
      <c r="O7853" s="6" t="str">
        <f>INDEX(lkp_Region,MATCH(tbl_Sales[[#This Row],[Suburb]],lkp_Suburb,0))</f>
        <v>Southern Metropolitan</v>
      </c>
      <c r="P7853" s="6">
        <f>MONTH(tbl_Sales[[#This Row],[Date]])</f>
        <v>4</v>
      </c>
      <c r="Q7853" s="6">
        <f>YEAR(tbl_Sales[[#This Row],[Date]])</f>
        <v>2017</v>
      </c>
    </row>
    <row r="7854" spans="1:17" x14ac:dyDescent="0.25">
      <c r="A7854" s="1">
        <v>42844</v>
      </c>
      <c r="B7854">
        <v>860000</v>
      </c>
      <c r="C7854" t="s">
        <v>13</v>
      </c>
      <c r="D7854" t="s">
        <v>12429</v>
      </c>
      <c r="E7854" t="s">
        <v>10</v>
      </c>
      <c r="F7854">
        <v>3188</v>
      </c>
      <c r="G7854">
        <v>2</v>
      </c>
      <c r="H7854">
        <v>1</v>
      </c>
      <c r="I7854">
        <v>1</v>
      </c>
      <c r="J7854">
        <v>90</v>
      </c>
      <c r="K7854">
        <v>1962</v>
      </c>
      <c r="L7854" t="s">
        <v>8001</v>
      </c>
      <c r="M7854" t="s">
        <v>176</v>
      </c>
      <c r="N7854" t="s">
        <v>107</v>
      </c>
      <c r="O7854" s="6" t="str">
        <f>INDEX(lkp_Region,MATCH(tbl_Sales[[#This Row],[Suburb]],lkp_Suburb,0))</f>
        <v>Southern Metropolitan</v>
      </c>
      <c r="P7854" s="6">
        <f>MONTH(tbl_Sales[[#This Row],[Date]])</f>
        <v>4</v>
      </c>
      <c r="Q7854" s="6">
        <f>YEAR(tbl_Sales[[#This Row],[Date]])</f>
        <v>2017</v>
      </c>
    </row>
    <row r="7855" spans="1:17" x14ac:dyDescent="0.25">
      <c r="A7855" s="1">
        <v>42844</v>
      </c>
      <c r="B7855">
        <v>1392000</v>
      </c>
      <c r="C7855" t="s">
        <v>13</v>
      </c>
      <c r="D7855" t="s">
        <v>12428</v>
      </c>
      <c r="E7855" t="s">
        <v>10</v>
      </c>
      <c r="F7855">
        <v>3186</v>
      </c>
      <c r="G7855">
        <v>3</v>
      </c>
      <c r="H7855">
        <v>2</v>
      </c>
      <c r="I7855">
        <v>1</v>
      </c>
      <c r="J7855">
        <v>188</v>
      </c>
      <c r="L7855" t="s">
        <v>8002</v>
      </c>
      <c r="M7855" t="s">
        <v>105</v>
      </c>
      <c r="N7855" t="s">
        <v>107</v>
      </c>
      <c r="O7855" s="6" t="str">
        <f>INDEX(lkp_Region,MATCH(tbl_Sales[[#This Row],[Suburb]],lkp_Suburb,0))</f>
        <v>Southern Metropolitan</v>
      </c>
      <c r="P7855" s="6">
        <f>MONTH(tbl_Sales[[#This Row],[Date]])</f>
        <v>4</v>
      </c>
      <c r="Q7855" s="6">
        <f>YEAR(tbl_Sales[[#This Row],[Date]])</f>
        <v>2017</v>
      </c>
    </row>
    <row r="7856" spans="1:17" x14ac:dyDescent="0.25">
      <c r="A7856" s="1">
        <v>42844</v>
      </c>
      <c r="B7856">
        <v>1600000</v>
      </c>
      <c r="C7856" t="s">
        <v>2</v>
      </c>
      <c r="D7856" t="s">
        <v>12428</v>
      </c>
      <c r="E7856" t="s">
        <v>10</v>
      </c>
      <c r="F7856">
        <v>3190</v>
      </c>
      <c r="G7856">
        <v>3</v>
      </c>
      <c r="H7856">
        <v>2</v>
      </c>
      <c r="I7856">
        <v>3</v>
      </c>
      <c r="J7856">
        <v>598</v>
      </c>
      <c r="K7856">
        <v>1960</v>
      </c>
      <c r="L7856" t="s">
        <v>8003</v>
      </c>
      <c r="M7856" t="s">
        <v>7808</v>
      </c>
      <c r="N7856" t="s">
        <v>107</v>
      </c>
      <c r="O7856" s="6" t="str">
        <f>INDEX(lkp_Region,MATCH(tbl_Sales[[#This Row],[Suburb]],lkp_Suburb,0))</f>
        <v>Southern Metropolitan</v>
      </c>
      <c r="P7856" s="6">
        <f>MONTH(tbl_Sales[[#This Row],[Date]])</f>
        <v>4</v>
      </c>
      <c r="Q7856" s="6">
        <f>YEAR(tbl_Sales[[#This Row],[Date]])</f>
        <v>2017</v>
      </c>
    </row>
    <row r="7857" spans="1:17" x14ac:dyDescent="0.25">
      <c r="A7857" s="1">
        <v>42844</v>
      </c>
      <c r="B7857">
        <v>826000</v>
      </c>
      <c r="C7857" t="s">
        <v>2</v>
      </c>
      <c r="D7857" t="s">
        <v>12423</v>
      </c>
      <c r="E7857" t="s">
        <v>10</v>
      </c>
      <c r="F7857">
        <v>3087</v>
      </c>
      <c r="G7857">
        <v>5</v>
      </c>
      <c r="H7857">
        <v>1</v>
      </c>
      <c r="I7857">
        <v>2</v>
      </c>
      <c r="J7857">
        <v>545</v>
      </c>
      <c r="K7857">
        <v>1970</v>
      </c>
      <c r="L7857" t="s">
        <v>8004</v>
      </c>
      <c r="M7857" t="s">
        <v>349</v>
      </c>
      <c r="N7857" t="s">
        <v>150</v>
      </c>
      <c r="O7857" s="6" t="str">
        <f>INDEX(lkp_Region,MATCH(tbl_Sales[[#This Row],[Suburb]],lkp_Suburb,0))</f>
        <v>Northern Metropolitan</v>
      </c>
      <c r="P7857" s="6">
        <f>MONTH(tbl_Sales[[#This Row],[Date]])</f>
        <v>4</v>
      </c>
      <c r="Q7857" s="6">
        <f>YEAR(tbl_Sales[[#This Row],[Date]])</f>
        <v>2017</v>
      </c>
    </row>
    <row r="7858" spans="1:17" x14ac:dyDescent="0.25">
      <c r="A7858" s="1">
        <v>42844</v>
      </c>
      <c r="B7858">
        <v>932500</v>
      </c>
      <c r="C7858" t="s">
        <v>2</v>
      </c>
      <c r="D7858" t="s">
        <v>12423</v>
      </c>
      <c r="E7858" t="s">
        <v>10</v>
      </c>
      <c r="F7858">
        <v>3087</v>
      </c>
      <c r="G7858">
        <v>4</v>
      </c>
      <c r="H7858">
        <v>2</v>
      </c>
      <c r="I7858">
        <v>2</v>
      </c>
      <c r="J7858">
        <v>585</v>
      </c>
      <c r="K7858">
        <v>1950</v>
      </c>
      <c r="L7858" t="s">
        <v>8005</v>
      </c>
      <c r="M7858" t="s">
        <v>349</v>
      </c>
      <c r="N7858" t="s">
        <v>150</v>
      </c>
      <c r="O7858" s="6" t="str">
        <f>INDEX(lkp_Region,MATCH(tbl_Sales[[#This Row],[Suburb]],lkp_Suburb,0))</f>
        <v>Northern Metropolitan</v>
      </c>
      <c r="P7858" s="6">
        <f>MONTH(tbl_Sales[[#This Row],[Date]])</f>
        <v>4</v>
      </c>
      <c r="Q7858" s="6">
        <f>YEAR(tbl_Sales[[#This Row],[Date]])</f>
        <v>2017</v>
      </c>
    </row>
    <row r="7859" spans="1:17" x14ac:dyDescent="0.25">
      <c r="A7859" s="1">
        <v>42845</v>
      </c>
      <c r="B7859">
        <v>355000</v>
      </c>
      <c r="C7859" t="s">
        <v>13</v>
      </c>
      <c r="D7859" t="s">
        <v>12427</v>
      </c>
      <c r="E7859" t="s">
        <v>5</v>
      </c>
      <c r="F7859">
        <v>3121</v>
      </c>
      <c r="G7859">
        <v>1</v>
      </c>
      <c r="H7859">
        <v>1</v>
      </c>
      <c r="I7859">
        <v>0</v>
      </c>
      <c r="J7859">
        <v>1082</v>
      </c>
      <c r="K7859">
        <v>1970</v>
      </c>
      <c r="L7859" t="s">
        <v>8006</v>
      </c>
      <c r="M7859" t="s">
        <v>6</v>
      </c>
      <c r="N7859" t="s">
        <v>8</v>
      </c>
      <c r="O7859" s="6" t="str">
        <f>INDEX(lkp_Region,MATCH(tbl_Sales[[#This Row],[Suburb]],lkp_Suburb,0))</f>
        <v>Northern Metropolitan</v>
      </c>
      <c r="P7859" s="6">
        <f>MONTH(tbl_Sales[[#This Row],[Date]])</f>
        <v>4</v>
      </c>
      <c r="Q7859" s="6">
        <f>YEAR(tbl_Sales[[#This Row],[Date]])</f>
        <v>2017</v>
      </c>
    </row>
    <row r="7860" spans="1:17" x14ac:dyDescent="0.25">
      <c r="A7860" s="1">
        <v>42845</v>
      </c>
      <c r="B7860">
        <v>1676000</v>
      </c>
      <c r="C7860" t="s">
        <v>2</v>
      </c>
      <c r="D7860" t="s">
        <v>12427</v>
      </c>
      <c r="E7860" t="s">
        <v>10</v>
      </c>
      <c r="F7860">
        <v>3121</v>
      </c>
      <c r="G7860">
        <v>3</v>
      </c>
      <c r="H7860">
        <v>1</v>
      </c>
      <c r="I7860">
        <v>1</v>
      </c>
      <c r="J7860">
        <v>294</v>
      </c>
      <c r="L7860" t="s">
        <v>8007</v>
      </c>
      <c r="M7860" t="s">
        <v>6</v>
      </c>
      <c r="N7860" t="s">
        <v>8</v>
      </c>
      <c r="O7860" s="6" t="str">
        <f>INDEX(lkp_Region,MATCH(tbl_Sales[[#This Row],[Suburb]],lkp_Suburb,0))</f>
        <v>Northern Metropolitan</v>
      </c>
      <c r="P7860" s="6">
        <f>MONTH(tbl_Sales[[#This Row],[Date]])</f>
        <v>4</v>
      </c>
      <c r="Q7860" s="6">
        <f>YEAR(tbl_Sales[[#This Row],[Date]])</f>
        <v>2017</v>
      </c>
    </row>
    <row r="7861" spans="1:17" x14ac:dyDescent="0.25">
      <c r="A7861" s="1">
        <v>42845</v>
      </c>
      <c r="B7861">
        <v>1001000</v>
      </c>
      <c r="C7861" t="s">
        <v>2</v>
      </c>
      <c r="D7861" t="s">
        <v>12423</v>
      </c>
      <c r="E7861" t="s">
        <v>10</v>
      </c>
      <c r="F7861">
        <v>3130</v>
      </c>
      <c r="G7861">
        <v>3</v>
      </c>
      <c r="H7861">
        <v>1</v>
      </c>
      <c r="I7861">
        <v>1</v>
      </c>
      <c r="J7861">
        <v>671</v>
      </c>
      <c r="L7861" t="s">
        <v>8009</v>
      </c>
      <c r="M7861" t="s">
        <v>8008</v>
      </c>
      <c r="N7861" t="s">
        <v>14</v>
      </c>
      <c r="O7861" s="6" t="str">
        <f>INDEX(lkp_Region,MATCH(tbl_Sales[[#This Row],[Suburb]],lkp_Suburb,0))</f>
        <v>Eastern Metropolitan</v>
      </c>
      <c r="P7861" s="6">
        <f>MONTH(tbl_Sales[[#This Row],[Date]])</f>
        <v>4</v>
      </c>
      <c r="Q7861" s="6">
        <f>YEAR(tbl_Sales[[#This Row],[Date]])</f>
        <v>2017</v>
      </c>
    </row>
    <row r="7862" spans="1:17" x14ac:dyDescent="0.25">
      <c r="A7862" s="1">
        <v>42845</v>
      </c>
      <c r="B7862">
        <v>1017500</v>
      </c>
      <c r="C7862" t="s">
        <v>2</v>
      </c>
      <c r="D7862" t="s">
        <v>12428</v>
      </c>
      <c r="E7862" t="s">
        <v>10</v>
      </c>
      <c r="F7862">
        <v>3044</v>
      </c>
      <c r="G7862">
        <v>3</v>
      </c>
      <c r="H7862">
        <v>1</v>
      </c>
      <c r="I7862">
        <v>1</v>
      </c>
      <c r="J7862">
        <v>620</v>
      </c>
      <c r="L7862" t="s">
        <v>8010</v>
      </c>
      <c r="M7862" t="s">
        <v>115</v>
      </c>
      <c r="N7862" t="s">
        <v>18</v>
      </c>
      <c r="O7862" s="6" t="str">
        <f>INDEX(lkp_Region,MATCH(tbl_Sales[[#This Row],[Suburb]],lkp_Suburb,0))</f>
        <v>Northern Metropolitan</v>
      </c>
      <c r="P7862" s="6">
        <f>MONTH(tbl_Sales[[#This Row],[Date]])</f>
        <v>4</v>
      </c>
      <c r="Q7862" s="6">
        <f>YEAR(tbl_Sales[[#This Row],[Date]])</f>
        <v>2017</v>
      </c>
    </row>
    <row r="7863" spans="1:17" x14ac:dyDescent="0.25">
      <c r="A7863" s="1">
        <v>42845</v>
      </c>
      <c r="B7863">
        <v>1018000</v>
      </c>
      <c r="C7863" t="s">
        <v>2</v>
      </c>
      <c r="D7863" t="s">
        <v>12429</v>
      </c>
      <c r="E7863" t="s">
        <v>10</v>
      </c>
      <c r="F7863">
        <v>3060</v>
      </c>
      <c r="G7863">
        <v>5</v>
      </c>
      <c r="H7863">
        <v>2</v>
      </c>
      <c r="I7863">
        <v>2</v>
      </c>
      <c r="J7863">
        <v>737</v>
      </c>
      <c r="K7863">
        <v>1990</v>
      </c>
      <c r="L7863" t="s">
        <v>8011</v>
      </c>
      <c r="M7863" t="s">
        <v>16</v>
      </c>
      <c r="N7863" t="s">
        <v>18</v>
      </c>
      <c r="O7863" s="6" t="str">
        <f>INDEX(lkp_Region,MATCH(tbl_Sales[[#This Row],[Suburb]],lkp_Suburb,0))</f>
        <v>Northern Metropolitan</v>
      </c>
      <c r="P7863" s="6">
        <f>MONTH(tbl_Sales[[#This Row],[Date]])</f>
        <v>4</v>
      </c>
      <c r="Q7863" s="6">
        <f>YEAR(tbl_Sales[[#This Row],[Date]])</f>
        <v>2017</v>
      </c>
    </row>
    <row r="7864" spans="1:17" x14ac:dyDescent="0.25">
      <c r="A7864" s="1">
        <v>42845</v>
      </c>
      <c r="B7864">
        <v>1220000</v>
      </c>
      <c r="C7864" t="s">
        <v>2</v>
      </c>
      <c r="D7864" t="s">
        <v>12429</v>
      </c>
      <c r="E7864" t="s">
        <v>10</v>
      </c>
      <c r="F7864">
        <v>3055</v>
      </c>
      <c r="G7864">
        <v>3</v>
      </c>
      <c r="H7864">
        <v>1</v>
      </c>
      <c r="I7864">
        <v>1</v>
      </c>
      <c r="J7864">
        <v>335</v>
      </c>
      <c r="K7864">
        <v>1940</v>
      </c>
      <c r="L7864" t="s">
        <v>8012</v>
      </c>
      <c r="M7864" t="s">
        <v>80</v>
      </c>
      <c r="N7864" t="s">
        <v>18</v>
      </c>
      <c r="O7864" s="6" t="str">
        <f>INDEX(lkp_Region,MATCH(tbl_Sales[[#This Row],[Suburb]],lkp_Suburb,0))</f>
        <v>Northern Metropolitan</v>
      </c>
      <c r="P7864" s="6">
        <f>MONTH(tbl_Sales[[#This Row],[Date]])</f>
        <v>4</v>
      </c>
      <c r="Q7864" s="6">
        <f>YEAR(tbl_Sales[[#This Row],[Date]])</f>
        <v>2017</v>
      </c>
    </row>
    <row r="7865" spans="1:17" x14ac:dyDescent="0.25">
      <c r="A7865" s="1">
        <v>42845</v>
      </c>
      <c r="B7865">
        <v>870000</v>
      </c>
      <c r="C7865" t="s">
        <v>13</v>
      </c>
      <c r="D7865" t="s">
        <v>12429</v>
      </c>
      <c r="E7865" t="s">
        <v>10</v>
      </c>
      <c r="F7865">
        <v>3149</v>
      </c>
      <c r="G7865">
        <v>3</v>
      </c>
      <c r="H7865">
        <v>2</v>
      </c>
      <c r="I7865">
        <v>2</v>
      </c>
      <c r="J7865">
        <v>264</v>
      </c>
      <c r="L7865" t="s">
        <v>8013</v>
      </c>
      <c r="M7865" t="s">
        <v>7758</v>
      </c>
      <c r="N7865" t="s">
        <v>31</v>
      </c>
      <c r="O7865" s="6" t="str">
        <f>INDEX(lkp_Region,MATCH(tbl_Sales[[#This Row],[Suburb]],lkp_Suburb,0))</f>
        <v>Eastern Metropolitan</v>
      </c>
      <c r="P7865" s="6">
        <f>MONTH(tbl_Sales[[#This Row],[Date]])</f>
        <v>4</v>
      </c>
      <c r="Q7865" s="6">
        <f>YEAR(tbl_Sales[[#This Row],[Date]])</f>
        <v>2017</v>
      </c>
    </row>
    <row r="7866" spans="1:17" x14ac:dyDescent="0.25">
      <c r="A7866" s="1">
        <v>42845</v>
      </c>
      <c r="B7866">
        <v>1114000</v>
      </c>
      <c r="C7866" t="s">
        <v>2</v>
      </c>
      <c r="D7866" t="s">
        <v>12427</v>
      </c>
      <c r="E7866" t="s">
        <v>10</v>
      </c>
      <c r="F7866">
        <v>3166</v>
      </c>
      <c r="G7866">
        <v>2</v>
      </c>
      <c r="H7866">
        <v>1</v>
      </c>
      <c r="I7866">
        <v>1</v>
      </c>
      <c r="J7866">
        <v>703</v>
      </c>
      <c r="K7866">
        <v>1960</v>
      </c>
      <c r="L7866" t="s">
        <v>8014</v>
      </c>
      <c r="M7866" t="s">
        <v>7613</v>
      </c>
      <c r="N7866" t="s">
        <v>31</v>
      </c>
      <c r="O7866" s="6" t="str">
        <f>INDEX(lkp_Region,MATCH(tbl_Sales[[#This Row],[Suburb]],lkp_Suburb,0))</f>
        <v>Southern Metropolitan</v>
      </c>
      <c r="P7866" s="6">
        <f>MONTH(tbl_Sales[[#This Row],[Date]])</f>
        <v>4</v>
      </c>
      <c r="Q7866" s="6">
        <f>YEAR(tbl_Sales[[#This Row],[Date]])</f>
        <v>2017</v>
      </c>
    </row>
    <row r="7867" spans="1:17" x14ac:dyDescent="0.25">
      <c r="A7867" s="1">
        <v>42845</v>
      </c>
      <c r="B7867">
        <v>425000</v>
      </c>
      <c r="C7867" t="s">
        <v>51</v>
      </c>
      <c r="D7867" t="s">
        <v>12427</v>
      </c>
      <c r="E7867" t="s">
        <v>5</v>
      </c>
      <c r="F7867">
        <v>3031</v>
      </c>
      <c r="G7867">
        <v>1</v>
      </c>
      <c r="H7867">
        <v>1</v>
      </c>
      <c r="I7867">
        <v>1</v>
      </c>
      <c r="J7867">
        <v>0</v>
      </c>
      <c r="K7867">
        <v>2000</v>
      </c>
      <c r="L7867" t="s">
        <v>8015</v>
      </c>
      <c r="M7867" t="s">
        <v>264</v>
      </c>
      <c r="N7867" t="s">
        <v>88</v>
      </c>
      <c r="O7867" s="6" t="str">
        <f>INDEX(lkp_Region,MATCH(tbl_Sales[[#This Row],[Suburb]],lkp_Suburb,0))</f>
        <v>Northern Metropolitan</v>
      </c>
      <c r="P7867" s="6">
        <f>MONTH(tbl_Sales[[#This Row],[Date]])</f>
        <v>4</v>
      </c>
      <c r="Q7867" s="6">
        <f>YEAR(tbl_Sales[[#This Row],[Date]])</f>
        <v>2017</v>
      </c>
    </row>
    <row r="7868" spans="1:17" x14ac:dyDescent="0.25">
      <c r="A7868" s="1">
        <v>42845</v>
      </c>
      <c r="B7868">
        <v>609000</v>
      </c>
      <c r="C7868" t="s">
        <v>13</v>
      </c>
      <c r="D7868" t="s">
        <v>12423</v>
      </c>
      <c r="E7868" t="s">
        <v>10</v>
      </c>
      <c r="F7868">
        <v>3135</v>
      </c>
      <c r="G7868">
        <v>2</v>
      </c>
      <c r="H7868">
        <v>1</v>
      </c>
      <c r="I7868">
        <v>2</v>
      </c>
      <c r="J7868">
        <v>190</v>
      </c>
      <c r="K7868">
        <v>1970</v>
      </c>
      <c r="L7868" t="s">
        <v>8017</v>
      </c>
      <c r="M7868" t="s">
        <v>8016</v>
      </c>
      <c r="N7868" t="s">
        <v>7588</v>
      </c>
      <c r="O7868" s="6" t="str">
        <f>INDEX(lkp_Region,MATCH(tbl_Sales[[#This Row],[Suburb]],lkp_Suburb,0))</f>
        <v>Eastern Metropolitan</v>
      </c>
      <c r="P7868" s="6">
        <f>MONTH(tbl_Sales[[#This Row],[Date]])</f>
        <v>4</v>
      </c>
      <c r="Q7868" s="6">
        <f>YEAR(tbl_Sales[[#This Row],[Date]])</f>
        <v>2017</v>
      </c>
    </row>
    <row r="7869" spans="1:17" x14ac:dyDescent="0.25">
      <c r="A7869" s="1">
        <v>42845</v>
      </c>
      <c r="B7869">
        <v>925000</v>
      </c>
      <c r="C7869" t="s">
        <v>2</v>
      </c>
      <c r="D7869" t="s">
        <v>12431</v>
      </c>
      <c r="E7869" t="s">
        <v>10</v>
      </c>
      <c r="F7869">
        <v>3019</v>
      </c>
      <c r="G7869">
        <v>3</v>
      </c>
      <c r="H7869">
        <v>1</v>
      </c>
      <c r="I7869">
        <v>2</v>
      </c>
      <c r="J7869">
        <v>597</v>
      </c>
      <c r="L7869" t="s">
        <v>8018</v>
      </c>
      <c r="M7869" t="s">
        <v>436</v>
      </c>
      <c r="N7869" t="s">
        <v>21</v>
      </c>
      <c r="O7869" s="6" t="str">
        <f>INDEX(lkp_Region,MATCH(tbl_Sales[[#This Row],[Suburb]],lkp_Suburb,0))</f>
        <v>Western Metropolitan</v>
      </c>
      <c r="P7869" s="6">
        <f>MONTH(tbl_Sales[[#This Row],[Date]])</f>
        <v>4</v>
      </c>
      <c r="Q7869" s="6">
        <f>YEAR(tbl_Sales[[#This Row],[Date]])</f>
        <v>2017</v>
      </c>
    </row>
    <row r="7870" spans="1:17" x14ac:dyDescent="0.25">
      <c r="A7870" s="1">
        <v>42845</v>
      </c>
      <c r="B7870">
        <v>945000</v>
      </c>
      <c r="C7870" t="s">
        <v>2</v>
      </c>
      <c r="D7870" t="s">
        <v>12429</v>
      </c>
      <c r="E7870" t="s">
        <v>10</v>
      </c>
      <c r="F7870">
        <v>3167</v>
      </c>
      <c r="G7870">
        <v>3</v>
      </c>
      <c r="H7870">
        <v>1</v>
      </c>
      <c r="I7870">
        <v>2</v>
      </c>
      <c r="J7870">
        <v>640</v>
      </c>
      <c r="L7870" t="s">
        <v>8019</v>
      </c>
      <c r="M7870" t="s">
        <v>43</v>
      </c>
      <c r="N7870" t="s">
        <v>45</v>
      </c>
      <c r="O7870" s="6" t="str">
        <f>INDEX(lkp_Region,MATCH(tbl_Sales[[#This Row],[Suburb]],lkp_Suburb,0))</f>
        <v>South-Eastern Metropolitan</v>
      </c>
      <c r="P7870" s="6">
        <f>MONTH(tbl_Sales[[#This Row],[Date]])</f>
        <v>4</v>
      </c>
      <c r="Q7870" s="6">
        <f>YEAR(tbl_Sales[[#This Row],[Date]])</f>
        <v>2017</v>
      </c>
    </row>
    <row r="7871" spans="1:17" x14ac:dyDescent="0.25">
      <c r="A7871" s="1">
        <v>42845</v>
      </c>
      <c r="B7871">
        <v>410000</v>
      </c>
      <c r="C7871" t="s">
        <v>2</v>
      </c>
      <c r="D7871" t="s">
        <v>12428</v>
      </c>
      <c r="E7871" t="s">
        <v>5</v>
      </c>
      <c r="F7871">
        <v>3429</v>
      </c>
      <c r="G7871">
        <v>3</v>
      </c>
      <c r="H7871">
        <v>2</v>
      </c>
      <c r="I7871">
        <v>2</v>
      </c>
      <c r="J7871">
        <v>600</v>
      </c>
      <c r="K7871">
        <v>1980</v>
      </c>
      <c r="L7871" t="s">
        <v>8020</v>
      </c>
      <c r="M7871" t="s">
        <v>7691</v>
      </c>
      <c r="N7871" t="s">
        <v>195</v>
      </c>
      <c r="O7871" s="6" t="str">
        <f>INDEX(lkp_Region,MATCH(tbl_Sales[[#This Row],[Suburb]],lkp_Suburb,0))</f>
        <v>Western Metropolitan</v>
      </c>
      <c r="P7871" s="6">
        <f>MONTH(tbl_Sales[[#This Row],[Date]])</f>
        <v>4</v>
      </c>
      <c r="Q7871" s="6">
        <f>YEAR(tbl_Sales[[#This Row],[Date]])</f>
        <v>2017</v>
      </c>
    </row>
    <row r="7872" spans="1:17" x14ac:dyDescent="0.25">
      <c r="A7872" s="1">
        <v>42845</v>
      </c>
      <c r="B7872">
        <v>597500</v>
      </c>
      <c r="C7872" t="s">
        <v>51</v>
      </c>
      <c r="D7872" t="s">
        <v>12428</v>
      </c>
      <c r="E7872" t="s">
        <v>10</v>
      </c>
      <c r="F7872">
        <v>3018</v>
      </c>
      <c r="G7872">
        <v>2</v>
      </c>
      <c r="H7872">
        <v>1</v>
      </c>
      <c r="I7872">
        <v>2</v>
      </c>
      <c r="J7872">
        <v>178</v>
      </c>
      <c r="K7872">
        <v>2009</v>
      </c>
      <c r="L7872" t="s">
        <v>8021</v>
      </c>
      <c r="M7872" t="s">
        <v>67</v>
      </c>
      <c r="N7872" t="s">
        <v>69</v>
      </c>
      <c r="O7872" s="6" t="str">
        <f>INDEX(lkp_Region,MATCH(tbl_Sales[[#This Row],[Suburb]],lkp_Suburb,0))</f>
        <v>Western Metropolitan</v>
      </c>
      <c r="P7872" s="6">
        <f>MONTH(tbl_Sales[[#This Row],[Date]])</f>
        <v>4</v>
      </c>
      <c r="Q7872" s="6">
        <f>YEAR(tbl_Sales[[#This Row],[Date]])</f>
        <v>2017</v>
      </c>
    </row>
    <row r="7873" spans="1:17" x14ac:dyDescent="0.25">
      <c r="A7873" s="1">
        <v>42845</v>
      </c>
      <c r="B7873">
        <v>975000</v>
      </c>
      <c r="C7873" t="s">
        <v>2</v>
      </c>
      <c r="D7873" t="s">
        <v>12433</v>
      </c>
      <c r="E7873" t="s">
        <v>10</v>
      </c>
      <c r="F7873">
        <v>3015</v>
      </c>
      <c r="G7873">
        <v>3</v>
      </c>
      <c r="H7873">
        <v>2</v>
      </c>
      <c r="I7873">
        <v>2</v>
      </c>
      <c r="J7873">
        <v>333</v>
      </c>
      <c r="K7873">
        <v>2010</v>
      </c>
      <c r="L7873" t="s">
        <v>8022</v>
      </c>
      <c r="M7873" t="s">
        <v>133</v>
      </c>
      <c r="N7873" t="s">
        <v>69</v>
      </c>
      <c r="O7873" s="6" t="str">
        <f>INDEX(lkp_Region,MATCH(tbl_Sales[[#This Row],[Suburb]],lkp_Suburb,0))</f>
        <v>Western Metropolitan</v>
      </c>
      <c r="P7873" s="6">
        <f>MONTH(tbl_Sales[[#This Row],[Date]])</f>
        <v>4</v>
      </c>
      <c r="Q7873" s="6">
        <f>YEAR(tbl_Sales[[#This Row],[Date]])</f>
        <v>2017</v>
      </c>
    </row>
    <row r="7874" spans="1:17" x14ac:dyDescent="0.25">
      <c r="A7874" s="1">
        <v>42845</v>
      </c>
      <c r="B7874">
        <v>655000</v>
      </c>
      <c r="C7874" t="s">
        <v>13</v>
      </c>
      <c r="D7874" t="s">
        <v>12428</v>
      </c>
      <c r="E7874" t="s">
        <v>10</v>
      </c>
      <c r="F7874">
        <v>3161</v>
      </c>
      <c r="G7874">
        <v>2</v>
      </c>
      <c r="H7874">
        <v>1</v>
      </c>
      <c r="I7874">
        <v>1</v>
      </c>
      <c r="J7874">
        <v>0</v>
      </c>
      <c r="L7874" t="s">
        <v>8023</v>
      </c>
      <c r="M7874" t="s">
        <v>338</v>
      </c>
      <c r="N7874" t="s">
        <v>57</v>
      </c>
      <c r="O7874" s="6" t="str">
        <f>INDEX(lkp_Region,MATCH(tbl_Sales[[#This Row],[Suburb]],lkp_Suburb,0))</f>
        <v>Southern Metropolitan</v>
      </c>
      <c r="P7874" s="6">
        <f>MONTH(tbl_Sales[[#This Row],[Date]])</f>
        <v>4</v>
      </c>
      <c r="Q7874" s="6">
        <f>YEAR(tbl_Sales[[#This Row],[Date]])</f>
        <v>2017</v>
      </c>
    </row>
    <row r="7875" spans="1:17" x14ac:dyDescent="0.25">
      <c r="A7875" s="1">
        <v>42845</v>
      </c>
      <c r="B7875">
        <v>570000</v>
      </c>
      <c r="C7875" t="s">
        <v>2</v>
      </c>
      <c r="D7875" t="s">
        <v>12424</v>
      </c>
      <c r="E7875" t="s">
        <v>10</v>
      </c>
      <c r="F7875">
        <v>3199</v>
      </c>
      <c r="G7875">
        <v>3</v>
      </c>
      <c r="H7875">
        <v>1</v>
      </c>
      <c r="I7875">
        <v>2</v>
      </c>
      <c r="J7875">
        <v>537</v>
      </c>
      <c r="K7875">
        <v>1960</v>
      </c>
      <c r="L7875" t="s">
        <v>8024</v>
      </c>
      <c r="M7875" t="s">
        <v>7773</v>
      </c>
      <c r="N7875" t="s">
        <v>7773</v>
      </c>
      <c r="O7875" s="6" t="str">
        <f>INDEX(lkp_Region,MATCH(tbl_Sales[[#This Row],[Suburb]],lkp_Suburb,0))</f>
        <v>South-Eastern Metropolitan</v>
      </c>
      <c r="P7875" s="6">
        <f>MONTH(tbl_Sales[[#This Row],[Date]])</f>
        <v>4</v>
      </c>
      <c r="Q7875" s="6">
        <f>YEAR(tbl_Sales[[#This Row],[Date]])</f>
        <v>2017</v>
      </c>
    </row>
    <row r="7876" spans="1:17" x14ac:dyDescent="0.25">
      <c r="A7876" s="1">
        <v>42845</v>
      </c>
      <c r="B7876">
        <v>407000</v>
      </c>
      <c r="C7876" t="s">
        <v>13</v>
      </c>
      <c r="D7876" t="s">
        <v>12427</v>
      </c>
      <c r="E7876" t="s">
        <v>10</v>
      </c>
      <c r="F7876">
        <v>3073</v>
      </c>
      <c r="G7876">
        <v>1</v>
      </c>
      <c r="H7876">
        <v>1</v>
      </c>
      <c r="I7876">
        <v>1</v>
      </c>
      <c r="J7876">
        <v>108</v>
      </c>
      <c r="L7876" t="s">
        <v>8025</v>
      </c>
      <c r="M7876" t="s">
        <v>93</v>
      </c>
      <c r="N7876" t="s">
        <v>62</v>
      </c>
      <c r="O7876" s="6" t="str">
        <f>INDEX(lkp_Region,MATCH(tbl_Sales[[#This Row],[Suburb]],lkp_Suburb,0))</f>
        <v>Northern Metropolitan</v>
      </c>
      <c r="P7876" s="6">
        <f>MONTH(tbl_Sales[[#This Row],[Date]])</f>
        <v>4</v>
      </c>
      <c r="Q7876" s="6">
        <f>YEAR(tbl_Sales[[#This Row],[Date]])</f>
        <v>2017</v>
      </c>
    </row>
    <row r="7877" spans="1:17" x14ac:dyDescent="0.25">
      <c r="A7877" s="1">
        <v>42845</v>
      </c>
      <c r="B7877">
        <v>685000</v>
      </c>
      <c r="C7877" t="s">
        <v>2</v>
      </c>
      <c r="D7877" t="s">
        <v>12427</v>
      </c>
      <c r="E7877" t="s">
        <v>10</v>
      </c>
      <c r="F7877">
        <v>3073</v>
      </c>
      <c r="G7877">
        <v>3</v>
      </c>
      <c r="H7877">
        <v>1</v>
      </c>
      <c r="I7877">
        <v>3</v>
      </c>
      <c r="J7877">
        <v>494</v>
      </c>
      <c r="K7877">
        <v>1960</v>
      </c>
      <c r="L7877" t="s">
        <v>8026</v>
      </c>
      <c r="M7877" t="s">
        <v>93</v>
      </c>
      <c r="N7877" t="s">
        <v>62</v>
      </c>
      <c r="O7877" s="6" t="str">
        <f>INDEX(lkp_Region,MATCH(tbl_Sales[[#This Row],[Suburb]],lkp_Suburb,0))</f>
        <v>Northern Metropolitan</v>
      </c>
      <c r="P7877" s="6">
        <f>MONTH(tbl_Sales[[#This Row],[Date]])</f>
        <v>4</v>
      </c>
      <c r="Q7877" s="6">
        <f>YEAR(tbl_Sales[[#This Row],[Date]])</f>
        <v>2017</v>
      </c>
    </row>
    <row r="7878" spans="1:17" x14ac:dyDescent="0.25">
      <c r="A7878" s="1">
        <v>42845</v>
      </c>
      <c r="B7878">
        <v>1210000</v>
      </c>
      <c r="C7878" t="s">
        <v>2</v>
      </c>
      <c r="D7878" t="s">
        <v>12427</v>
      </c>
      <c r="E7878" t="s">
        <v>10</v>
      </c>
      <c r="F7878">
        <v>3072</v>
      </c>
      <c r="G7878">
        <v>3</v>
      </c>
      <c r="H7878">
        <v>2</v>
      </c>
      <c r="I7878">
        <v>2</v>
      </c>
      <c r="J7878">
        <v>515</v>
      </c>
      <c r="K7878">
        <v>1920</v>
      </c>
      <c r="L7878" t="s">
        <v>8027</v>
      </c>
      <c r="M7878" t="s">
        <v>97</v>
      </c>
      <c r="N7878" t="s">
        <v>62</v>
      </c>
      <c r="O7878" s="6" t="str">
        <f>INDEX(lkp_Region,MATCH(tbl_Sales[[#This Row],[Suburb]],lkp_Suburb,0))</f>
        <v>Northern Metropolitan</v>
      </c>
      <c r="P7878" s="6">
        <f>MONTH(tbl_Sales[[#This Row],[Date]])</f>
        <v>4</v>
      </c>
      <c r="Q7878" s="6">
        <f>YEAR(tbl_Sales[[#This Row],[Date]])</f>
        <v>2017</v>
      </c>
    </row>
    <row r="7879" spans="1:17" x14ac:dyDescent="0.25">
      <c r="A7879" s="1">
        <v>42845</v>
      </c>
      <c r="B7879">
        <v>710000</v>
      </c>
      <c r="C7879" t="s">
        <v>2</v>
      </c>
      <c r="D7879" t="s">
        <v>12431</v>
      </c>
      <c r="E7879" t="s">
        <v>5</v>
      </c>
      <c r="F7879">
        <v>3020</v>
      </c>
      <c r="G7879">
        <v>3</v>
      </c>
      <c r="H7879">
        <v>1</v>
      </c>
      <c r="I7879">
        <v>4</v>
      </c>
      <c r="J7879">
        <v>990</v>
      </c>
      <c r="L7879" t="s">
        <v>8028</v>
      </c>
      <c r="M7879" t="s">
        <v>141</v>
      </c>
      <c r="N7879" t="s">
        <v>3</v>
      </c>
      <c r="O7879" s="6" t="str">
        <f>INDEX(lkp_Region,MATCH(tbl_Sales[[#This Row],[Suburb]],lkp_Suburb,0))</f>
        <v>Western Metropolitan</v>
      </c>
      <c r="P7879" s="6">
        <f>MONTH(tbl_Sales[[#This Row],[Date]])</f>
        <v>4</v>
      </c>
      <c r="Q7879" s="6">
        <f>YEAR(tbl_Sales[[#This Row],[Date]])</f>
        <v>2017</v>
      </c>
    </row>
    <row r="7880" spans="1:17" x14ac:dyDescent="0.25">
      <c r="A7880" s="1">
        <v>42845</v>
      </c>
      <c r="B7880">
        <v>807000</v>
      </c>
      <c r="C7880" t="s">
        <v>13</v>
      </c>
      <c r="D7880" t="s">
        <v>12428</v>
      </c>
      <c r="E7880" t="s">
        <v>10</v>
      </c>
      <c r="F7880">
        <v>3127</v>
      </c>
      <c r="G7880">
        <v>2</v>
      </c>
      <c r="H7880">
        <v>1</v>
      </c>
      <c r="I7880">
        <v>1</v>
      </c>
      <c r="J7880">
        <v>1501</v>
      </c>
      <c r="K7880">
        <v>1960</v>
      </c>
      <c r="L7880" t="s">
        <v>8029</v>
      </c>
      <c r="M7880" t="s">
        <v>11</v>
      </c>
      <c r="N7880" t="s">
        <v>101</v>
      </c>
      <c r="O7880" s="6" t="str">
        <f>INDEX(lkp_Region,MATCH(tbl_Sales[[#This Row],[Suburb]],lkp_Suburb,0))</f>
        <v>Southern Metropolitan</v>
      </c>
      <c r="P7880" s="6">
        <f>MONTH(tbl_Sales[[#This Row],[Date]])</f>
        <v>4</v>
      </c>
      <c r="Q7880" s="6">
        <f>YEAR(tbl_Sales[[#This Row],[Date]])</f>
        <v>2017</v>
      </c>
    </row>
    <row r="7881" spans="1:17" x14ac:dyDescent="0.25">
      <c r="A7881" s="1">
        <v>42845</v>
      </c>
      <c r="B7881">
        <v>1260000</v>
      </c>
      <c r="C7881" t="s">
        <v>2</v>
      </c>
      <c r="D7881" t="s">
        <v>12429</v>
      </c>
      <c r="E7881" t="s">
        <v>5</v>
      </c>
      <c r="F7881">
        <v>3127</v>
      </c>
      <c r="G7881">
        <v>2</v>
      </c>
      <c r="H7881">
        <v>1</v>
      </c>
      <c r="I7881">
        <v>0</v>
      </c>
      <c r="J7881">
        <v>269</v>
      </c>
      <c r="K7881">
        <v>1910</v>
      </c>
      <c r="L7881" t="s">
        <v>8030</v>
      </c>
      <c r="M7881" t="s">
        <v>11</v>
      </c>
      <c r="N7881" t="s">
        <v>101</v>
      </c>
      <c r="O7881" s="6" t="str">
        <f>INDEX(lkp_Region,MATCH(tbl_Sales[[#This Row],[Suburb]],lkp_Suburb,0))</f>
        <v>Southern Metropolitan</v>
      </c>
      <c r="P7881" s="6">
        <f>MONTH(tbl_Sales[[#This Row],[Date]])</f>
        <v>4</v>
      </c>
      <c r="Q7881" s="6">
        <f>YEAR(tbl_Sales[[#This Row],[Date]])</f>
        <v>2017</v>
      </c>
    </row>
    <row r="7882" spans="1:17" x14ac:dyDescent="0.25">
      <c r="A7882" s="1">
        <v>42845</v>
      </c>
      <c r="B7882">
        <v>2500000</v>
      </c>
      <c r="C7882" t="s">
        <v>2</v>
      </c>
      <c r="D7882" t="s">
        <v>12433</v>
      </c>
      <c r="E7882" t="s">
        <v>5</v>
      </c>
      <c r="F7882">
        <v>3188</v>
      </c>
      <c r="G7882">
        <v>4</v>
      </c>
      <c r="H7882">
        <v>3</v>
      </c>
      <c r="I7882">
        <v>2</v>
      </c>
      <c r="J7882">
        <v>684</v>
      </c>
      <c r="K7882">
        <v>2008</v>
      </c>
      <c r="L7882" t="s">
        <v>8031</v>
      </c>
      <c r="M7882" t="s">
        <v>176</v>
      </c>
      <c r="N7882" t="s">
        <v>107</v>
      </c>
      <c r="O7882" s="6" t="str">
        <f>INDEX(lkp_Region,MATCH(tbl_Sales[[#This Row],[Suburb]],lkp_Suburb,0))</f>
        <v>Southern Metropolitan</v>
      </c>
      <c r="P7882" s="6">
        <f>MONTH(tbl_Sales[[#This Row],[Date]])</f>
        <v>4</v>
      </c>
      <c r="Q7882" s="6">
        <f>YEAR(tbl_Sales[[#This Row],[Date]])</f>
        <v>2017</v>
      </c>
    </row>
    <row r="7883" spans="1:17" x14ac:dyDescent="0.25">
      <c r="A7883" s="1">
        <v>42846</v>
      </c>
      <c r="B7883">
        <v>1100000</v>
      </c>
      <c r="C7883" t="s">
        <v>51</v>
      </c>
      <c r="D7883" t="s">
        <v>12427</v>
      </c>
      <c r="E7883" t="s">
        <v>5</v>
      </c>
      <c r="F7883">
        <v>3065</v>
      </c>
      <c r="G7883">
        <v>2</v>
      </c>
      <c r="H7883">
        <v>2</v>
      </c>
      <c r="I7883">
        <v>1</v>
      </c>
      <c r="J7883">
        <v>81</v>
      </c>
      <c r="K7883">
        <v>1990</v>
      </c>
      <c r="L7883" t="s">
        <v>8032</v>
      </c>
      <c r="M7883" t="s">
        <v>427</v>
      </c>
      <c r="N7883" t="s">
        <v>8</v>
      </c>
      <c r="O7883" s="6" t="str">
        <f>INDEX(lkp_Region,MATCH(tbl_Sales[[#This Row],[Suburb]],lkp_Suburb,0))</f>
        <v>Northern Metropolitan</v>
      </c>
      <c r="P7883" s="6">
        <f>MONTH(tbl_Sales[[#This Row],[Date]])</f>
        <v>4</v>
      </c>
      <c r="Q7883" s="6">
        <f>YEAR(tbl_Sales[[#This Row],[Date]])</f>
        <v>2017</v>
      </c>
    </row>
    <row r="7884" spans="1:17" x14ac:dyDescent="0.25">
      <c r="A7884" s="1">
        <v>42846</v>
      </c>
      <c r="B7884">
        <v>2080000</v>
      </c>
      <c r="C7884" t="s">
        <v>2</v>
      </c>
      <c r="D7884" t="s">
        <v>12429</v>
      </c>
      <c r="E7884" t="s">
        <v>10</v>
      </c>
      <c r="F7884">
        <v>3128</v>
      </c>
      <c r="G7884">
        <v>3</v>
      </c>
      <c r="H7884">
        <v>2</v>
      </c>
      <c r="I7884">
        <v>2</v>
      </c>
      <c r="J7884">
        <v>693</v>
      </c>
      <c r="K7884">
        <v>1925</v>
      </c>
      <c r="L7884" t="s">
        <v>8033</v>
      </c>
      <c r="M7884" t="s">
        <v>151</v>
      </c>
      <c r="N7884" t="s">
        <v>14</v>
      </c>
      <c r="O7884" s="6" t="str">
        <f>INDEX(lkp_Region,MATCH(tbl_Sales[[#This Row],[Suburb]],lkp_Suburb,0))</f>
        <v>Eastern Metropolitan</v>
      </c>
      <c r="P7884" s="6">
        <f>MONTH(tbl_Sales[[#This Row],[Date]])</f>
        <v>4</v>
      </c>
      <c r="Q7884" s="6">
        <f>YEAR(tbl_Sales[[#This Row],[Date]])</f>
        <v>2017</v>
      </c>
    </row>
    <row r="7885" spans="1:17" x14ac:dyDescent="0.25">
      <c r="A7885" s="1">
        <v>42846</v>
      </c>
      <c r="B7885">
        <v>1420000</v>
      </c>
      <c r="C7885" t="s">
        <v>2</v>
      </c>
      <c r="D7885" t="s">
        <v>12433</v>
      </c>
      <c r="E7885" t="s">
        <v>10</v>
      </c>
      <c r="F7885">
        <v>3206</v>
      </c>
      <c r="G7885">
        <v>3</v>
      </c>
      <c r="H7885">
        <v>1</v>
      </c>
      <c r="I7885">
        <v>0</v>
      </c>
      <c r="J7885">
        <v>112</v>
      </c>
      <c r="L7885" t="s">
        <v>8034</v>
      </c>
      <c r="M7885" t="s">
        <v>474</v>
      </c>
      <c r="N7885" t="s">
        <v>26</v>
      </c>
      <c r="O7885" s="6" t="str">
        <f>INDEX(lkp_Region,MATCH(tbl_Sales[[#This Row],[Suburb]],lkp_Suburb,0))</f>
        <v>Southern Metropolitan</v>
      </c>
      <c r="P7885" s="6">
        <f>MONTH(tbl_Sales[[#This Row],[Date]])</f>
        <v>4</v>
      </c>
      <c r="Q7885" s="6">
        <f>YEAR(tbl_Sales[[#This Row],[Date]])</f>
        <v>2017</v>
      </c>
    </row>
    <row r="7886" spans="1:17" x14ac:dyDescent="0.25">
      <c r="A7886" s="1">
        <v>42846</v>
      </c>
      <c r="B7886">
        <v>1900000</v>
      </c>
      <c r="C7886" t="s">
        <v>2</v>
      </c>
      <c r="D7886" t="s">
        <v>12428</v>
      </c>
      <c r="E7886" t="s">
        <v>10</v>
      </c>
      <c r="F7886">
        <v>3206</v>
      </c>
      <c r="G7886">
        <v>3</v>
      </c>
      <c r="H7886">
        <v>1</v>
      </c>
      <c r="I7886">
        <v>1</v>
      </c>
      <c r="J7886">
        <v>186</v>
      </c>
      <c r="L7886" t="s">
        <v>8035</v>
      </c>
      <c r="M7886" t="s">
        <v>113</v>
      </c>
      <c r="N7886" t="s">
        <v>26</v>
      </c>
      <c r="O7886" s="6" t="str">
        <f>INDEX(lkp_Region,MATCH(tbl_Sales[[#This Row],[Suburb]],lkp_Suburb,0))</f>
        <v>Southern Metropolitan</v>
      </c>
      <c r="P7886" s="6">
        <f>MONTH(tbl_Sales[[#This Row],[Date]])</f>
        <v>4</v>
      </c>
      <c r="Q7886" s="6">
        <f>YEAR(tbl_Sales[[#This Row],[Date]])</f>
        <v>2017</v>
      </c>
    </row>
    <row r="7887" spans="1:17" x14ac:dyDescent="0.25">
      <c r="A7887" s="1">
        <v>42846</v>
      </c>
      <c r="B7887">
        <v>861000</v>
      </c>
      <c r="C7887" t="s">
        <v>2</v>
      </c>
      <c r="D7887" t="s">
        <v>12424</v>
      </c>
      <c r="E7887" t="s">
        <v>10</v>
      </c>
      <c r="F7887">
        <v>3095</v>
      </c>
      <c r="G7887">
        <v>4</v>
      </c>
      <c r="H7887">
        <v>2</v>
      </c>
      <c r="I7887">
        <v>2</v>
      </c>
      <c r="J7887">
        <v>781</v>
      </c>
      <c r="K7887">
        <v>1970</v>
      </c>
      <c r="L7887" t="s">
        <v>8036</v>
      </c>
      <c r="M7887" t="s">
        <v>7521</v>
      </c>
      <c r="N7887" t="s">
        <v>7523</v>
      </c>
      <c r="O7887" s="6" t="str">
        <f>INDEX(lkp_Region,MATCH(tbl_Sales[[#This Row],[Suburb]],lkp_Suburb,0))</f>
        <v>Eastern Metropolitan</v>
      </c>
      <c r="P7887" s="6">
        <f>MONTH(tbl_Sales[[#This Row],[Date]])</f>
        <v>4</v>
      </c>
      <c r="Q7887" s="6">
        <f>YEAR(tbl_Sales[[#This Row],[Date]])</f>
        <v>2017</v>
      </c>
    </row>
    <row r="7888" spans="1:17" x14ac:dyDescent="0.25">
      <c r="A7888" s="1">
        <v>42846</v>
      </c>
      <c r="B7888">
        <v>418000</v>
      </c>
      <c r="C7888" t="s">
        <v>13</v>
      </c>
      <c r="D7888" t="s">
        <v>12424</v>
      </c>
      <c r="E7888" t="s">
        <v>5</v>
      </c>
      <c r="F7888">
        <v>3056</v>
      </c>
      <c r="G7888">
        <v>1</v>
      </c>
      <c r="H7888">
        <v>1</v>
      </c>
      <c r="I7888">
        <v>1</v>
      </c>
      <c r="J7888">
        <v>0</v>
      </c>
      <c r="K7888">
        <v>1970</v>
      </c>
      <c r="L7888" t="s">
        <v>8037</v>
      </c>
      <c r="M7888" t="s">
        <v>117</v>
      </c>
      <c r="N7888" t="s">
        <v>18</v>
      </c>
      <c r="O7888" s="6" t="str">
        <f>INDEX(lkp_Region,MATCH(tbl_Sales[[#This Row],[Suburb]],lkp_Suburb,0))</f>
        <v>Northern Metropolitan</v>
      </c>
      <c r="P7888" s="6">
        <f>MONTH(tbl_Sales[[#This Row],[Date]])</f>
        <v>4</v>
      </c>
      <c r="Q7888" s="6">
        <f>YEAR(tbl_Sales[[#This Row],[Date]])</f>
        <v>2017</v>
      </c>
    </row>
    <row r="7889" spans="1:17" x14ac:dyDescent="0.25">
      <c r="A7889" s="1">
        <v>42846</v>
      </c>
      <c r="B7889">
        <v>957000</v>
      </c>
      <c r="C7889" t="s">
        <v>2</v>
      </c>
      <c r="D7889" t="s">
        <v>12428</v>
      </c>
      <c r="E7889" t="s">
        <v>5</v>
      </c>
      <c r="F7889">
        <v>3056</v>
      </c>
      <c r="G7889">
        <v>3</v>
      </c>
      <c r="H7889">
        <v>1</v>
      </c>
      <c r="I7889">
        <v>2</v>
      </c>
      <c r="J7889">
        <v>80</v>
      </c>
      <c r="L7889" t="s">
        <v>8038</v>
      </c>
      <c r="M7889" t="s">
        <v>117</v>
      </c>
      <c r="N7889" t="s">
        <v>18</v>
      </c>
      <c r="O7889" s="6" t="str">
        <f>INDEX(lkp_Region,MATCH(tbl_Sales[[#This Row],[Suburb]],lkp_Suburb,0))</f>
        <v>Northern Metropolitan</v>
      </c>
      <c r="P7889" s="6">
        <f>MONTH(tbl_Sales[[#This Row],[Date]])</f>
        <v>4</v>
      </c>
      <c r="Q7889" s="6">
        <f>YEAR(tbl_Sales[[#This Row],[Date]])</f>
        <v>2017</v>
      </c>
    </row>
    <row r="7890" spans="1:17" x14ac:dyDescent="0.25">
      <c r="A7890" s="1">
        <v>42846</v>
      </c>
      <c r="B7890">
        <v>1158000</v>
      </c>
      <c r="C7890" t="s">
        <v>2</v>
      </c>
      <c r="D7890" t="s">
        <v>12426</v>
      </c>
      <c r="E7890" t="s">
        <v>10</v>
      </c>
      <c r="F7890">
        <v>3046</v>
      </c>
      <c r="G7890">
        <v>3</v>
      </c>
      <c r="H7890">
        <v>1</v>
      </c>
      <c r="I7890">
        <v>1</v>
      </c>
      <c r="J7890">
        <v>1011</v>
      </c>
      <c r="L7890" t="s">
        <v>8039</v>
      </c>
      <c r="M7890" t="s">
        <v>78</v>
      </c>
      <c r="N7890" t="s">
        <v>18</v>
      </c>
      <c r="O7890" s="6" t="str">
        <f>INDEX(lkp_Region,MATCH(tbl_Sales[[#This Row],[Suburb]],lkp_Suburb,0))</f>
        <v>Northern Metropolitan</v>
      </c>
      <c r="P7890" s="6">
        <f>MONTH(tbl_Sales[[#This Row],[Date]])</f>
        <v>4</v>
      </c>
      <c r="Q7890" s="6">
        <f>YEAR(tbl_Sales[[#This Row],[Date]])</f>
        <v>2017</v>
      </c>
    </row>
    <row r="7891" spans="1:17" x14ac:dyDescent="0.25">
      <c r="A7891" s="1">
        <v>42846</v>
      </c>
      <c r="B7891">
        <v>1270000</v>
      </c>
      <c r="C7891" t="s">
        <v>2</v>
      </c>
      <c r="D7891" t="s">
        <v>12427</v>
      </c>
      <c r="E7891" t="s">
        <v>10</v>
      </c>
      <c r="F7891">
        <v>3055</v>
      </c>
      <c r="G7891">
        <v>3</v>
      </c>
      <c r="H7891">
        <v>1</v>
      </c>
      <c r="I7891">
        <v>1</v>
      </c>
      <c r="J7891">
        <v>526</v>
      </c>
      <c r="L7891" t="s">
        <v>8040</v>
      </c>
      <c r="M7891" t="s">
        <v>80</v>
      </c>
      <c r="N7891" t="s">
        <v>18</v>
      </c>
      <c r="O7891" s="6" t="str">
        <f>INDEX(lkp_Region,MATCH(tbl_Sales[[#This Row],[Suburb]],lkp_Suburb,0))</f>
        <v>Northern Metropolitan</v>
      </c>
      <c r="P7891" s="6">
        <f>MONTH(tbl_Sales[[#This Row],[Date]])</f>
        <v>4</v>
      </c>
      <c r="Q7891" s="6">
        <f>YEAR(tbl_Sales[[#This Row],[Date]])</f>
        <v>2017</v>
      </c>
    </row>
    <row r="7892" spans="1:17" x14ac:dyDescent="0.25">
      <c r="A7892" s="1">
        <v>42846</v>
      </c>
      <c r="B7892">
        <v>945000</v>
      </c>
      <c r="C7892" t="s">
        <v>2</v>
      </c>
      <c r="D7892" t="s">
        <v>12425</v>
      </c>
      <c r="E7892" t="s">
        <v>10</v>
      </c>
      <c r="F7892">
        <v>3034</v>
      </c>
      <c r="G7892">
        <v>5</v>
      </c>
      <c r="H7892">
        <v>2</v>
      </c>
      <c r="I7892">
        <v>1</v>
      </c>
      <c r="J7892">
        <v>570</v>
      </c>
      <c r="K7892">
        <v>1950</v>
      </c>
      <c r="L7892" t="s">
        <v>1183</v>
      </c>
      <c r="M7892" t="s">
        <v>524</v>
      </c>
      <c r="N7892" t="s">
        <v>49</v>
      </c>
      <c r="O7892" s="6" t="str">
        <f>INDEX(lkp_Region,MATCH(tbl_Sales[[#This Row],[Suburb]],lkp_Suburb,0))</f>
        <v>Western Metropolitan</v>
      </c>
      <c r="P7892" s="6">
        <f>MONTH(tbl_Sales[[#This Row],[Date]])</f>
        <v>4</v>
      </c>
      <c r="Q7892" s="6">
        <f>YEAR(tbl_Sales[[#This Row],[Date]])</f>
        <v>2017</v>
      </c>
    </row>
    <row r="7893" spans="1:17" x14ac:dyDescent="0.25">
      <c r="A7893" s="1">
        <v>42846</v>
      </c>
      <c r="B7893">
        <v>980000</v>
      </c>
      <c r="C7893" t="s">
        <v>2</v>
      </c>
      <c r="D7893" t="s">
        <v>12429</v>
      </c>
      <c r="E7893" t="s">
        <v>10</v>
      </c>
      <c r="F7893">
        <v>3166</v>
      </c>
      <c r="G7893">
        <v>2</v>
      </c>
      <c r="H7893">
        <v>1</v>
      </c>
      <c r="I7893">
        <v>1</v>
      </c>
      <c r="J7893">
        <v>387</v>
      </c>
      <c r="K7893">
        <v>1896</v>
      </c>
      <c r="L7893" t="s">
        <v>8041</v>
      </c>
      <c r="M7893" t="s">
        <v>262</v>
      </c>
      <c r="N7893" t="s">
        <v>31</v>
      </c>
      <c r="O7893" s="6" t="str">
        <f>INDEX(lkp_Region,MATCH(tbl_Sales[[#This Row],[Suburb]],lkp_Suburb,0))</f>
        <v>Southern Metropolitan</v>
      </c>
      <c r="P7893" s="6">
        <f>MONTH(tbl_Sales[[#This Row],[Date]])</f>
        <v>4</v>
      </c>
      <c r="Q7893" s="6">
        <f>YEAR(tbl_Sales[[#This Row],[Date]])</f>
        <v>2017</v>
      </c>
    </row>
    <row r="7894" spans="1:17" x14ac:dyDescent="0.25">
      <c r="A7894" s="1">
        <v>42846</v>
      </c>
      <c r="B7894">
        <v>1500000</v>
      </c>
      <c r="C7894" t="s">
        <v>2</v>
      </c>
      <c r="D7894" t="s">
        <v>12429</v>
      </c>
      <c r="E7894" t="s">
        <v>10</v>
      </c>
      <c r="F7894">
        <v>3167</v>
      </c>
      <c r="G7894">
        <v>4</v>
      </c>
      <c r="H7894">
        <v>2</v>
      </c>
      <c r="I7894">
        <v>2</v>
      </c>
      <c r="J7894">
        <v>597</v>
      </c>
      <c r="L7894" t="s">
        <v>8042</v>
      </c>
      <c r="M7894" t="s">
        <v>43</v>
      </c>
      <c r="N7894" t="s">
        <v>31</v>
      </c>
      <c r="O7894" s="6" t="str">
        <f>INDEX(lkp_Region,MATCH(tbl_Sales[[#This Row],[Suburb]],lkp_Suburb,0))</f>
        <v>South-Eastern Metropolitan</v>
      </c>
      <c r="P7894" s="6">
        <f>MONTH(tbl_Sales[[#This Row],[Date]])</f>
        <v>4</v>
      </c>
      <c r="Q7894" s="6">
        <f>YEAR(tbl_Sales[[#This Row],[Date]])</f>
        <v>2017</v>
      </c>
    </row>
    <row r="7895" spans="1:17" x14ac:dyDescent="0.25">
      <c r="A7895" s="1">
        <v>42846</v>
      </c>
      <c r="B7895">
        <v>1640000</v>
      </c>
      <c r="C7895" t="s">
        <v>2</v>
      </c>
      <c r="D7895" t="s">
        <v>12429</v>
      </c>
      <c r="E7895" t="s">
        <v>5</v>
      </c>
      <c r="F7895">
        <v>3149</v>
      </c>
      <c r="G7895">
        <v>3</v>
      </c>
      <c r="H7895">
        <v>1</v>
      </c>
      <c r="I7895">
        <v>2</v>
      </c>
      <c r="J7895">
        <v>911</v>
      </c>
      <c r="L7895" t="s">
        <v>8043</v>
      </c>
      <c r="M7895" t="s">
        <v>7758</v>
      </c>
      <c r="N7895" t="s">
        <v>31</v>
      </c>
      <c r="O7895" s="6" t="str">
        <f>INDEX(lkp_Region,MATCH(tbl_Sales[[#This Row],[Suburb]],lkp_Suburb,0))</f>
        <v>Eastern Metropolitan</v>
      </c>
      <c r="P7895" s="6">
        <f>MONTH(tbl_Sales[[#This Row],[Date]])</f>
        <v>4</v>
      </c>
      <c r="Q7895" s="6">
        <f>YEAR(tbl_Sales[[#This Row],[Date]])</f>
        <v>2017</v>
      </c>
    </row>
    <row r="7896" spans="1:17" x14ac:dyDescent="0.25">
      <c r="A7896" s="1">
        <v>42846</v>
      </c>
      <c r="B7896">
        <v>347500</v>
      </c>
      <c r="C7896" t="s">
        <v>2</v>
      </c>
      <c r="D7896" t="s">
        <v>12428</v>
      </c>
      <c r="E7896" t="s">
        <v>10</v>
      </c>
      <c r="F7896">
        <v>3338</v>
      </c>
      <c r="G7896">
        <v>4</v>
      </c>
      <c r="H7896">
        <v>2</v>
      </c>
      <c r="I7896">
        <v>1</v>
      </c>
      <c r="J7896">
        <v>587</v>
      </c>
      <c r="K7896">
        <v>1990</v>
      </c>
      <c r="L7896" t="s">
        <v>8045</v>
      </c>
      <c r="M7896" t="s">
        <v>8044</v>
      </c>
      <c r="N7896" t="s">
        <v>7542</v>
      </c>
      <c r="O7896" s="6" t="str">
        <f>INDEX(lkp_Region,MATCH(tbl_Sales[[#This Row],[Suburb]],lkp_Suburb,0))</f>
        <v>Western Victoria</v>
      </c>
      <c r="P7896" s="6">
        <f>MONTH(tbl_Sales[[#This Row],[Date]])</f>
        <v>4</v>
      </c>
      <c r="Q7896" s="6">
        <f>YEAR(tbl_Sales[[#This Row],[Date]])</f>
        <v>2017</v>
      </c>
    </row>
    <row r="7897" spans="1:17" x14ac:dyDescent="0.25">
      <c r="A7897" s="1">
        <v>42846</v>
      </c>
      <c r="B7897">
        <v>860000</v>
      </c>
      <c r="C7897" t="s">
        <v>2</v>
      </c>
      <c r="D7897" t="s">
        <v>12432</v>
      </c>
      <c r="E7897" t="s">
        <v>5</v>
      </c>
      <c r="F7897">
        <v>3136</v>
      </c>
      <c r="G7897">
        <v>4</v>
      </c>
      <c r="H7897">
        <v>3</v>
      </c>
      <c r="I7897">
        <v>2</v>
      </c>
      <c r="J7897">
        <v>907</v>
      </c>
      <c r="K7897">
        <v>1970</v>
      </c>
      <c r="L7897" t="s">
        <v>8046</v>
      </c>
      <c r="M7897" t="s">
        <v>7654</v>
      </c>
      <c r="N7897" t="s">
        <v>7588</v>
      </c>
      <c r="O7897" s="6" t="str">
        <f>INDEX(lkp_Region,MATCH(tbl_Sales[[#This Row],[Suburb]],lkp_Suburb,0))</f>
        <v>Eastern Metropolitan</v>
      </c>
      <c r="P7897" s="6">
        <f>MONTH(tbl_Sales[[#This Row],[Date]])</f>
        <v>4</v>
      </c>
      <c r="Q7897" s="6">
        <f>YEAR(tbl_Sales[[#This Row],[Date]])</f>
        <v>2017</v>
      </c>
    </row>
    <row r="7898" spans="1:17" x14ac:dyDescent="0.25">
      <c r="A7898" s="1">
        <v>42846</v>
      </c>
      <c r="B7898">
        <v>650000</v>
      </c>
      <c r="C7898" t="s">
        <v>13</v>
      </c>
      <c r="D7898" t="s">
        <v>12431</v>
      </c>
      <c r="E7898" t="s">
        <v>5</v>
      </c>
      <c r="F7898">
        <v>3013</v>
      </c>
      <c r="G7898">
        <v>2</v>
      </c>
      <c r="H7898">
        <v>2</v>
      </c>
      <c r="I7898">
        <v>2</v>
      </c>
      <c r="J7898">
        <v>0</v>
      </c>
      <c r="K7898">
        <v>1985</v>
      </c>
      <c r="L7898" t="s">
        <v>8047</v>
      </c>
      <c r="M7898" t="s">
        <v>65</v>
      </c>
      <c r="N7898" t="s">
        <v>21</v>
      </c>
      <c r="O7898" s="6" t="str">
        <f>INDEX(lkp_Region,MATCH(tbl_Sales[[#This Row],[Suburb]],lkp_Suburb,0))</f>
        <v>Western Metropolitan</v>
      </c>
      <c r="P7898" s="6">
        <f>MONTH(tbl_Sales[[#This Row],[Date]])</f>
        <v>4</v>
      </c>
      <c r="Q7898" s="6">
        <f>YEAR(tbl_Sales[[#This Row],[Date]])</f>
        <v>2017</v>
      </c>
    </row>
    <row r="7899" spans="1:17" x14ac:dyDescent="0.25">
      <c r="A7899" s="1">
        <v>42846</v>
      </c>
      <c r="B7899">
        <v>935000</v>
      </c>
      <c r="C7899" t="s">
        <v>2</v>
      </c>
      <c r="D7899" t="s">
        <v>12431</v>
      </c>
      <c r="E7899" t="s">
        <v>10</v>
      </c>
      <c r="F7899">
        <v>3013</v>
      </c>
      <c r="G7899">
        <v>3</v>
      </c>
      <c r="H7899">
        <v>1</v>
      </c>
      <c r="I7899">
        <v>0</v>
      </c>
      <c r="J7899">
        <v>198</v>
      </c>
      <c r="K7899">
        <v>1970</v>
      </c>
      <c r="L7899" t="s">
        <v>8048</v>
      </c>
      <c r="M7899" t="s">
        <v>65</v>
      </c>
      <c r="N7899" t="s">
        <v>21</v>
      </c>
      <c r="O7899" s="6" t="str">
        <f>INDEX(lkp_Region,MATCH(tbl_Sales[[#This Row],[Suburb]],lkp_Suburb,0))</f>
        <v>Western Metropolitan</v>
      </c>
      <c r="P7899" s="6">
        <f>MONTH(tbl_Sales[[#This Row],[Date]])</f>
        <v>4</v>
      </c>
      <c r="Q7899" s="6">
        <f>YEAR(tbl_Sales[[#This Row],[Date]])</f>
        <v>2017</v>
      </c>
    </row>
    <row r="7900" spans="1:17" x14ac:dyDescent="0.25">
      <c r="A7900" s="1">
        <v>42846</v>
      </c>
      <c r="B7900">
        <v>1240000</v>
      </c>
      <c r="C7900" t="s">
        <v>2</v>
      </c>
      <c r="D7900" t="s">
        <v>12423</v>
      </c>
      <c r="E7900" t="s">
        <v>10</v>
      </c>
      <c r="F7900">
        <v>3107</v>
      </c>
      <c r="G7900">
        <v>3</v>
      </c>
      <c r="H7900">
        <v>2</v>
      </c>
      <c r="I7900">
        <v>1</v>
      </c>
      <c r="J7900">
        <v>673</v>
      </c>
      <c r="K7900">
        <v>1965</v>
      </c>
      <c r="L7900" t="s">
        <v>8049</v>
      </c>
      <c r="M7900" t="s">
        <v>586</v>
      </c>
      <c r="N7900" t="s">
        <v>128</v>
      </c>
      <c r="O7900" s="6" t="str">
        <f>INDEX(lkp_Region,MATCH(tbl_Sales[[#This Row],[Suburb]],lkp_Suburb,0))</f>
        <v>Eastern Metropolitan</v>
      </c>
      <c r="P7900" s="6">
        <f>MONTH(tbl_Sales[[#This Row],[Date]])</f>
        <v>4</v>
      </c>
      <c r="Q7900" s="6">
        <f>YEAR(tbl_Sales[[#This Row],[Date]])</f>
        <v>2017</v>
      </c>
    </row>
    <row r="7901" spans="1:17" x14ac:dyDescent="0.25">
      <c r="A7901" s="1">
        <v>42846</v>
      </c>
      <c r="B7901">
        <v>930000</v>
      </c>
      <c r="C7901" t="s">
        <v>2</v>
      </c>
      <c r="D7901" t="s">
        <v>12423</v>
      </c>
      <c r="E7901" t="s">
        <v>10</v>
      </c>
      <c r="F7901">
        <v>3153</v>
      </c>
      <c r="G7901">
        <v>5</v>
      </c>
      <c r="H7901">
        <v>2</v>
      </c>
      <c r="I7901">
        <v>2</v>
      </c>
      <c r="J7901">
        <v>992</v>
      </c>
      <c r="K7901">
        <v>1970</v>
      </c>
      <c r="L7901" t="s">
        <v>8051</v>
      </c>
      <c r="M7901" t="s">
        <v>8050</v>
      </c>
      <c r="N7901" t="s">
        <v>7768</v>
      </c>
      <c r="O7901" s="6" t="str">
        <f>INDEX(lkp_Region,MATCH(tbl_Sales[[#This Row],[Suburb]],lkp_Suburb,0))</f>
        <v>Eastern Metropolitan</v>
      </c>
      <c r="P7901" s="6">
        <f>MONTH(tbl_Sales[[#This Row],[Date]])</f>
        <v>4</v>
      </c>
      <c r="Q7901" s="6">
        <f>YEAR(tbl_Sales[[#This Row],[Date]])</f>
        <v>2017</v>
      </c>
    </row>
    <row r="7902" spans="1:17" x14ac:dyDescent="0.25">
      <c r="A7902" s="1">
        <v>42846</v>
      </c>
      <c r="B7902">
        <v>765000</v>
      </c>
      <c r="C7902" t="s">
        <v>51</v>
      </c>
      <c r="D7902" t="s">
        <v>12424</v>
      </c>
      <c r="E7902" t="s">
        <v>10</v>
      </c>
      <c r="F7902">
        <v>3018</v>
      </c>
      <c r="G7902">
        <v>3</v>
      </c>
      <c r="H7902">
        <v>2</v>
      </c>
      <c r="I7902">
        <v>2</v>
      </c>
      <c r="J7902">
        <v>200</v>
      </c>
      <c r="K7902">
        <v>2007</v>
      </c>
      <c r="L7902" t="s">
        <v>8052</v>
      </c>
      <c r="M7902" t="s">
        <v>67</v>
      </c>
      <c r="N7902" t="s">
        <v>69</v>
      </c>
      <c r="O7902" s="6" t="str">
        <f>INDEX(lkp_Region,MATCH(tbl_Sales[[#This Row],[Suburb]],lkp_Suburb,0))</f>
        <v>Western Metropolitan</v>
      </c>
      <c r="P7902" s="6">
        <f>MONTH(tbl_Sales[[#This Row],[Date]])</f>
        <v>4</v>
      </c>
      <c r="Q7902" s="6">
        <f>YEAR(tbl_Sales[[#This Row],[Date]])</f>
        <v>2017</v>
      </c>
    </row>
    <row r="7903" spans="1:17" x14ac:dyDescent="0.25">
      <c r="A7903" s="1">
        <v>42846</v>
      </c>
      <c r="B7903">
        <v>1400000</v>
      </c>
      <c r="C7903" t="s">
        <v>2</v>
      </c>
      <c r="D7903" t="s">
        <v>12430</v>
      </c>
      <c r="E7903" t="s">
        <v>5</v>
      </c>
      <c r="F7903">
        <v>3015</v>
      </c>
      <c r="G7903">
        <v>3</v>
      </c>
      <c r="H7903">
        <v>1</v>
      </c>
      <c r="I7903">
        <v>4</v>
      </c>
      <c r="J7903">
        <v>644</v>
      </c>
      <c r="L7903" t="s">
        <v>8053</v>
      </c>
      <c r="M7903" t="s">
        <v>133</v>
      </c>
      <c r="N7903" t="s">
        <v>69</v>
      </c>
      <c r="O7903" s="6" t="str">
        <f>INDEX(lkp_Region,MATCH(tbl_Sales[[#This Row],[Suburb]],lkp_Suburb,0))</f>
        <v>Western Metropolitan</v>
      </c>
      <c r="P7903" s="6">
        <f>MONTH(tbl_Sales[[#This Row],[Date]])</f>
        <v>4</v>
      </c>
      <c r="Q7903" s="6">
        <f>YEAR(tbl_Sales[[#This Row],[Date]])</f>
        <v>2017</v>
      </c>
    </row>
    <row r="7904" spans="1:17" x14ac:dyDescent="0.25">
      <c r="A7904" s="1">
        <v>42846</v>
      </c>
      <c r="B7904">
        <v>311500</v>
      </c>
      <c r="C7904" t="s">
        <v>13</v>
      </c>
      <c r="D7904" t="s">
        <v>12427</v>
      </c>
      <c r="E7904" t="s">
        <v>5</v>
      </c>
      <c r="F7904">
        <v>3204</v>
      </c>
      <c r="G7904">
        <v>1</v>
      </c>
      <c r="H7904">
        <v>1</v>
      </c>
      <c r="I7904">
        <v>1</v>
      </c>
      <c r="J7904">
        <v>0</v>
      </c>
      <c r="L7904" t="s">
        <v>6770</v>
      </c>
      <c r="M7904" t="s">
        <v>63</v>
      </c>
      <c r="N7904" t="s">
        <v>57</v>
      </c>
      <c r="O7904" s="6" t="str">
        <f>INDEX(lkp_Region,MATCH(tbl_Sales[[#This Row],[Suburb]],lkp_Suburb,0))</f>
        <v>Southern Metropolitan</v>
      </c>
      <c r="P7904" s="6">
        <f>MONTH(tbl_Sales[[#This Row],[Date]])</f>
        <v>4</v>
      </c>
      <c r="Q7904" s="6">
        <f>YEAR(tbl_Sales[[#This Row],[Date]])</f>
        <v>2017</v>
      </c>
    </row>
    <row r="7905" spans="1:17" x14ac:dyDescent="0.25">
      <c r="A7905" s="1">
        <v>42846</v>
      </c>
      <c r="B7905">
        <v>630000</v>
      </c>
      <c r="C7905" t="s">
        <v>13</v>
      </c>
      <c r="D7905" t="s">
        <v>12427</v>
      </c>
      <c r="E7905" t="s">
        <v>10</v>
      </c>
      <c r="F7905">
        <v>3162</v>
      </c>
      <c r="G7905">
        <v>2</v>
      </c>
      <c r="H7905">
        <v>1</v>
      </c>
      <c r="I7905">
        <v>1</v>
      </c>
      <c r="J7905">
        <v>0</v>
      </c>
      <c r="K7905">
        <v>2003</v>
      </c>
      <c r="L7905" t="s">
        <v>8054</v>
      </c>
      <c r="M7905" t="s">
        <v>569</v>
      </c>
      <c r="N7905" t="s">
        <v>57</v>
      </c>
      <c r="O7905" s="6" t="str">
        <f>INDEX(lkp_Region,MATCH(tbl_Sales[[#This Row],[Suburb]],lkp_Suburb,0))</f>
        <v>Southern Metropolitan</v>
      </c>
      <c r="P7905" s="6">
        <f>MONTH(tbl_Sales[[#This Row],[Date]])</f>
        <v>4</v>
      </c>
      <c r="Q7905" s="6">
        <f>YEAR(tbl_Sales[[#This Row],[Date]])</f>
        <v>2017</v>
      </c>
    </row>
    <row r="7906" spans="1:17" x14ac:dyDescent="0.25">
      <c r="A7906" s="1">
        <v>42846</v>
      </c>
      <c r="B7906">
        <v>710000</v>
      </c>
      <c r="C7906" t="s">
        <v>13</v>
      </c>
      <c r="D7906" t="s">
        <v>12429</v>
      </c>
      <c r="E7906" t="s">
        <v>10</v>
      </c>
      <c r="F7906">
        <v>3204</v>
      </c>
      <c r="G7906">
        <v>2</v>
      </c>
      <c r="H7906">
        <v>1</v>
      </c>
      <c r="I7906">
        <v>3</v>
      </c>
      <c r="J7906">
        <v>225</v>
      </c>
      <c r="L7906" t="s">
        <v>8055</v>
      </c>
      <c r="M7906" t="s">
        <v>55</v>
      </c>
      <c r="N7906" t="s">
        <v>57</v>
      </c>
      <c r="O7906" s="6" t="str">
        <f>INDEX(lkp_Region,MATCH(tbl_Sales[[#This Row],[Suburb]],lkp_Suburb,0))</f>
        <v>Southern Metropolitan</v>
      </c>
      <c r="P7906" s="6">
        <f>MONTH(tbl_Sales[[#This Row],[Date]])</f>
        <v>4</v>
      </c>
      <c r="Q7906" s="6">
        <f>YEAR(tbl_Sales[[#This Row],[Date]])</f>
        <v>2017</v>
      </c>
    </row>
    <row r="7907" spans="1:17" x14ac:dyDescent="0.25">
      <c r="A7907" s="1">
        <v>42846</v>
      </c>
      <c r="B7907">
        <v>767000</v>
      </c>
      <c r="C7907" t="s">
        <v>51</v>
      </c>
      <c r="D7907" t="s">
        <v>12425</v>
      </c>
      <c r="E7907" t="s">
        <v>10</v>
      </c>
      <c r="F7907">
        <v>3165</v>
      </c>
      <c r="G7907">
        <v>3</v>
      </c>
      <c r="H7907">
        <v>1</v>
      </c>
      <c r="I7907">
        <v>2</v>
      </c>
      <c r="J7907">
        <v>162</v>
      </c>
      <c r="L7907" t="s">
        <v>8056</v>
      </c>
      <c r="M7907" t="s">
        <v>138</v>
      </c>
      <c r="N7907" t="s">
        <v>57</v>
      </c>
      <c r="O7907" s="6" t="str">
        <f>INDEX(lkp_Region,MATCH(tbl_Sales[[#This Row],[Suburb]],lkp_Suburb,0))</f>
        <v>Southern Metropolitan</v>
      </c>
      <c r="P7907" s="6">
        <f>MONTH(tbl_Sales[[#This Row],[Date]])</f>
        <v>4</v>
      </c>
      <c r="Q7907" s="6">
        <f>YEAR(tbl_Sales[[#This Row],[Date]])</f>
        <v>2017</v>
      </c>
    </row>
    <row r="7908" spans="1:17" x14ac:dyDescent="0.25">
      <c r="A7908" s="1">
        <v>42846</v>
      </c>
      <c r="B7908">
        <v>1351000</v>
      </c>
      <c r="C7908" t="s">
        <v>2</v>
      </c>
      <c r="D7908" t="s">
        <v>12429</v>
      </c>
      <c r="E7908" t="s">
        <v>10</v>
      </c>
      <c r="F7908">
        <v>3165</v>
      </c>
      <c r="G7908">
        <v>5</v>
      </c>
      <c r="H7908">
        <v>2</v>
      </c>
      <c r="I7908">
        <v>2</v>
      </c>
      <c r="J7908">
        <v>652</v>
      </c>
      <c r="L7908" t="s">
        <v>8057</v>
      </c>
      <c r="M7908" t="s">
        <v>138</v>
      </c>
      <c r="N7908" t="s">
        <v>57</v>
      </c>
      <c r="O7908" s="6" t="str">
        <f>INDEX(lkp_Region,MATCH(tbl_Sales[[#This Row],[Suburb]],lkp_Suburb,0))</f>
        <v>Southern Metropolitan</v>
      </c>
      <c r="P7908" s="6">
        <f>MONTH(tbl_Sales[[#This Row],[Date]])</f>
        <v>4</v>
      </c>
      <c r="Q7908" s="6">
        <f>YEAR(tbl_Sales[[#This Row],[Date]])</f>
        <v>2017</v>
      </c>
    </row>
    <row r="7909" spans="1:17" x14ac:dyDescent="0.25">
      <c r="A7909" s="1">
        <v>42846</v>
      </c>
      <c r="B7909">
        <v>861500</v>
      </c>
      <c r="C7909" t="s">
        <v>2</v>
      </c>
      <c r="D7909" t="s">
        <v>12427</v>
      </c>
      <c r="E7909" t="s">
        <v>10</v>
      </c>
      <c r="F7909">
        <v>3073</v>
      </c>
      <c r="G7909">
        <v>2</v>
      </c>
      <c r="H7909">
        <v>1</v>
      </c>
      <c r="I7909">
        <v>1</v>
      </c>
      <c r="J7909">
        <v>419</v>
      </c>
      <c r="K7909">
        <v>1940</v>
      </c>
      <c r="L7909" t="s">
        <v>8058</v>
      </c>
      <c r="M7909" t="s">
        <v>93</v>
      </c>
      <c r="N7909" t="s">
        <v>62</v>
      </c>
      <c r="O7909" s="6" t="str">
        <f>INDEX(lkp_Region,MATCH(tbl_Sales[[#This Row],[Suburb]],lkp_Suburb,0))</f>
        <v>Northern Metropolitan</v>
      </c>
      <c r="P7909" s="6">
        <f>MONTH(tbl_Sales[[#This Row],[Date]])</f>
        <v>4</v>
      </c>
      <c r="Q7909" s="6">
        <f>YEAR(tbl_Sales[[#This Row],[Date]])</f>
        <v>2017</v>
      </c>
    </row>
    <row r="7910" spans="1:17" x14ac:dyDescent="0.25">
      <c r="A7910" s="1">
        <v>42846</v>
      </c>
      <c r="B7910">
        <v>515000</v>
      </c>
      <c r="C7910" t="s">
        <v>2</v>
      </c>
      <c r="D7910" t="s">
        <v>12428</v>
      </c>
      <c r="E7910" t="s">
        <v>5</v>
      </c>
      <c r="F7910">
        <v>3020</v>
      </c>
      <c r="G7910">
        <v>4</v>
      </c>
      <c r="H7910">
        <v>2</v>
      </c>
      <c r="I7910">
        <v>2</v>
      </c>
      <c r="J7910">
        <v>332</v>
      </c>
      <c r="K7910">
        <v>2006</v>
      </c>
      <c r="L7910" t="s">
        <v>8059</v>
      </c>
      <c r="M7910" t="s">
        <v>141</v>
      </c>
      <c r="N7910" t="s">
        <v>3</v>
      </c>
      <c r="O7910" s="6" t="str">
        <f>INDEX(lkp_Region,MATCH(tbl_Sales[[#This Row],[Suburb]],lkp_Suburb,0))</f>
        <v>Western Metropolitan</v>
      </c>
      <c r="P7910" s="6">
        <f>MONTH(tbl_Sales[[#This Row],[Date]])</f>
        <v>4</v>
      </c>
      <c r="Q7910" s="6">
        <f>YEAR(tbl_Sales[[#This Row],[Date]])</f>
        <v>2017</v>
      </c>
    </row>
    <row r="7911" spans="1:17" x14ac:dyDescent="0.25">
      <c r="A7911" s="1">
        <v>42846</v>
      </c>
      <c r="B7911">
        <v>616000</v>
      </c>
      <c r="C7911" t="s">
        <v>13</v>
      </c>
      <c r="D7911" t="s">
        <v>12423</v>
      </c>
      <c r="E7911" t="s">
        <v>10</v>
      </c>
      <c r="F7911">
        <v>3042</v>
      </c>
      <c r="G7911">
        <v>3</v>
      </c>
      <c r="H7911">
        <v>1</v>
      </c>
      <c r="I7911">
        <v>2</v>
      </c>
      <c r="J7911">
        <v>431</v>
      </c>
      <c r="L7911" t="s">
        <v>8060</v>
      </c>
      <c r="M7911" t="s">
        <v>1091</v>
      </c>
      <c r="N7911" t="s">
        <v>3</v>
      </c>
      <c r="O7911" s="6" t="str">
        <f>INDEX(lkp_Region,MATCH(tbl_Sales[[#This Row],[Suburb]],lkp_Suburb,0))</f>
        <v>Western Metropolitan</v>
      </c>
      <c r="P7911" s="6">
        <f>MONTH(tbl_Sales[[#This Row],[Date]])</f>
        <v>4</v>
      </c>
      <c r="Q7911" s="6">
        <f>YEAR(tbl_Sales[[#This Row],[Date]])</f>
        <v>2017</v>
      </c>
    </row>
    <row r="7912" spans="1:17" x14ac:dyDescent="0.25">
      <c r="A7912" s="1">
        <v>42846</v>
      </c>
      <c r="B7912">
        <v>600000</v>
      </c>
      <c r="C7912" t="s">
        <v>13</v>
      </c>
      <c r="D7912" t="s">
        <v>12427</v>
      </c>
      <c r="E7912" t="s">
        <v>10</v>
      </c>
      <c r="F7912">
        <v>3101</v>
      </c>
      <c r="G7912">
        <v>2</v>
      </c>
      <c r="H7912">
        <v>1</v>
      </c>
      <c r="I7912">
        <v>1</v>
      </c>
      <c r="J7912">
        <v>847</v>
      </c>
      <c r="L7912" t="s">
        <v>8061</v>
      </c>
      <c r="M7912" t="s">
        <v>145</v>
      </c>
      <c r="N7912" t="s">
        <v>101</v>
      </c>
      <c r="O7912" s="6" t="str">
        <f>INDEX(lkp_Region,MATCH(tbl_Sales[[#This Row],[Suburb]],lkp_Suburb,0))</f>
        <v>Southern Metropolitan</v>
      </c>
      <c r="P7912" s="6">
        <f>MONTH(tbl_Sales[[#This Row],[Date]])</f>
        <v>4</v>
      </c>
      <c r="Q7912" s="6">
        <f>YEAR(tbl_Sales[[#This Row],[Date]])</f>
        <v>2017</v>
      </c>
    </row>
    <row r="7913" spans="1:17" x14ac:dyDescent="0.25">
      <c r="A7913" s="1">
        <v>42846</v>
      </c>
      <c r="B7913">
        <v>1315000</v>
      </c>
      <c r="C7913" t="s">
        <v>51</v>
      </c>
      <c r="D7913" t="s">
        <v>12424</v>
      </c>
      <c r="E7913" t="s">
        <v>10</v>
      </c>
      <c r="F7913">
        <v>3146</v>
      </c>
      <c r="G7913">
        <v>3</v>
      </c>
      <c r="H7913">
        <v>2</v>
      </c>
      <c r="I7913">
        <v>2</v>
      </c>
      <c r="J7913">
        <v>184</v>
      </c>
      <c r="L7913" t="s">
        <v>8062</v>
      </c>
      <c r="M7913" t="s">
        <v>102</v>
      </c>
      <c r="N7913" t="s">
        <v>101</v>
      </c>
      <c r="O7913" s="6" t="str">
        <f>INDEX(lkp_Region,MATCH(tbl_Sales[[#This Row],[Suburb]],lkp_Suburb,0))</f>
        <v>Southern Metropolitan</v>
      </c>
      <c r="P7913" s="6">
        <f>MONTH(tbl_Sales[[#This Row],[Date]])</f>
        <v>4</v>
      </c>
      <c r="Q7913" s="6">
        <f>YEAR(tbl_Sales[[#This Row],[Date]])</f>
        <v>2017</v>
      </c>
    </row>
    <row r="7914" spans="1:17" x14ac:dyDescent="0.25">
      <c r="A7914" s="1">
        <v>42846</v>
      </c>
      <c r="B7914">
        <v>3275000</v>
      </c>
      <c r="C7914" t="s">
        <v>51</v>
      </c>
      <c r="D7914" t="s">
        <v>12427</v>
      </c>
      <c r="E7914" t="s">
        <v>5</v>
      </c>
      <c r="F7914">
        <v>3186</v>
      </c>
      <c r="G7914">
        <v>3</v>
      </c>
      <c r="H7914">
        <v>2</v>
      </c>
      <c r="I7914">
        <v>3</v>
      </c>
      <c r="J7914">
        <v>289</v>
      </c>
      <c r="L7914" t="s">
        <v>8063</v>
      </c>
      <c r="M7914" t="s">
        <v>105</v>
      </c>
      <c r="N7914" t="s">
        <v>107</v>
      </c>
      <c r="O7914" s="6" t="str">
        <f>INDEX(lkp_Region,MATCH(tbl_Sales[[#This Row],[Suburb]],lkp_Suburb,0))</f>
        <v>Southern Metropolitan</v>
      </c>
      <c r="P7914" s="6">
        <f>MONTH(tbl_Sales[[#This Row],[Date]])</f>
        <v>4</v>
      </c>
      <c r="Q7914" s="6">
        <f>YEAR(tbl_Sales[[#This Row],[Date]])</f>
        <v>2017</v>
      </c>
    </row>
    <row r="7915" spans="1:17" x14ac:dyDescent="0.25">
      <c r="A7915" s="1">
        <v>42846</v>
      </c>
      <c r="B7915">
        <v>715000</v>
      </c>
      <c r="C7915" t="s">
        <v>51</v>
      </c>
      <c r="D7915" t="s">
        <v>12423</v>
      </c>
      <c r="E7915" t="s">
        <v>5</v>
      </c>
      <c r="F7915">
        <v>3081</v>
      </c>
      <c r="G7915">
        <v>3</v>
      </c>
      <c r="H7915">
        <v>2</v>
      </c>
      <c r="I7915">
        <v>2</v>
      </c>
      <c r="J7915">
        <v>192</v>
      </c>
      <c r="L7915" t="s">
        <v>8064</v>
      </c>
      <c r="M7915" t="s">
        <v>748</v>
      </c>
      <c r="N7915" t="s">
        <v>150</v>
      </c>
      <c r="O7915" s="6" t="str">
        <f>INDEX(lkp_Region,MATCH(tbl_Sales[[#This Row],[Suburb]],lkp_Suburb,0))</f>
        <v>Eastern Metropolitan</v>
      </c>
      <c r="P7915" s="6">
        <f>MONTH(tbl_Sales[[#This Row],[Date]])</f>
        <v>4</v>
      </c>
      <c r="Q7915" s="6">
        <f>YEAR(tbl_Sales[[#This Row],[Date]])</f>
        <v>2017</v>
      </c>
    </row>
    <row r="7916" spans="1:17" x14ac:dyDescent="0.25">
      <c r="A7916" s="1">
        <v>42846</v>
      </c>
      <c r="B7916">
        <v>1035000</v>
      </c>
      <c r="C7916" t="s">
        <v>2</v>
      </c>
      <c r="D7916" t="s">
        <v>12423</v>
      </c>
      <c r="E7916" t="s">
        <v>10</v>
      </c>
      <c r="F7916">
        <v>3079</v>
      </c>
      <c r="G7916">
        <v>3</v>
      </c>
      <c r="H7916">
        <v>1</v>
      </c>
      <c r="I7916">
        <v>2</v>
      </c>
      <c r="J7916">
        <v>585</v>
      </c>
      <c r="L7916" t="s">
        <v>8065</v>
      </c>
      <c r="M7916" t="s">
        <v>213</v>
      </c>
      <c r="N7916" t="s">
        <v>150</v>
      </c>
      <c r="O7916" s="6" t="str">
        <f>INDEX(lkp_Region,MATCH(tbl_Sales[[#This Row],[Suburb]],lkp_Suburb,0))</f>
        <v>Eastern Metropolitan</v>
      </c>
      <c r="P7916" s="6">
        <f>MONTH(tbl_Sales[[#This Row],[Date]])</f>
        <v>4</v>
      </c>
      <c r="Q7916" s="6">
        <f>YEAR(tbl_Sales[[#This Row],[Date]])</f>
        <v>2017</v>
      </c>
    </row>
    <row r="7917" spans="1:17" x14ac:dyDescent="0.25">
      <c r="A7917" s="1">
        <v>42847</v>
      </c>
      <c r="B7917">
        <v>717000</v>
      </c>
      <c r="C7917" t="s">
        <v>13</v>
      </c>
      <c r="D7917" t="s">
        <v>12427</v>
      </c>
      <c r="E7917" t="s">
        <v>10</v>
      </c>
      <c r="F7917">
        <v>3121</v>
      </c>
      <c r="G7917">
        <v>2</v>
      </c>
      <c r="H7917">
        <v>1</v>
      </c>
      <c r="I7917">
        <v>0</v>
      </c>
      <c r="J7917">
        <v>316</v>
      </c>
      <c r="L7917" t="s">
        <v>8066</v>
      </c>
      <c r="M7917" t="s">
        <v>6</v>
      </c>
      <c r="N7917" t="s">
        <v>8</v>
      </c>
      <c r="O7917" s="6" t="str">
        <f>INDEX(lkp_Region,MATCH(tbl_Sales[[#This Row],[Suburb]],lkp_Suburb,0))</f>
        <v>Northern Metropolitan</v>
      </c>
      <c r="P7917" s="6">
        <f>MONTH(tbl_Sales[[#This Row],[Date]])</f>
        <v>4</v>
      </c>
      <c r="Q7917" s="6">
        <f>YEAR(tbl_Sales[[#This Row],[Date]])</f>
        <v>2017</v>
      </c>
    </row>
    <row r="7918" spans="1:17" x14ac:dyDescent="0.25">
      <c r="A7918" s="1">
        <v>42847</v>
      </c>
      <c r="B7918">
        <v>855000</v>
      </c>
      <c r="C7918" t="s">
        <v>2</v>
      </c>
      <c r="D7918" t="s">
        <v>12427</v>
      </c>
      <c r="E7918" t="s">
        <v>10</v>
      </c>
      <c r="F7918">
        <v>3121</v>
      </c>
      <c r="G7918">
        <v>2</v>
      </c>
      <c r="H7918">
        <v>1</v>
      </c>
      <c r="I7918">
        <v>0</v>
      </c>
      <c r="J7918">
        <v>117</v>
      </c>
      <c r="L7918" t="s">
        <v>8067</v>
      </c>
      <c r="M7918" t="s">
        <v>470</v>
      </c>
      <c r="N7918" t="s">
        <v>8</v>
      </c>
      <c r="O7918" s="6" t="str">
        <f>INDEX(lkp_Region,MATCH(tbl_Sales[[#This Row],[Suburb]],lkp_Suburb,0))</f>
        <v>Northern Metropolitan</v>
      </c>
      <c r="P7918" s="6">
        <f>MONTH(tbl_Sales[[#This Row],[Date]])</f>
        <v>4</v>
      </c>
      <c r="Q7918" s="6">
        <f>YEAR(tbl_Sales[[#This Row],[Date]])</f>
        <v>2017</v>
      </c>
    </row>
    <row r="7919" spans="1:17" x14ac:dyDescent="0.25">
      <c r="A7919" s="1">
        <v>42847</v>
      </c>
      <c r="B7919">
        <v>1350000</v>
      </c>
      <c r="C7919" t="s">
        <v>2</v>
      </c>
      <c r="D7919" t="s">
        <v>12429</v>
      </c>
      <c r="E7919" t="s">
        <v>5</v>
      </c>
      <c r="F7919">
        <v>3065</v>
      </c>
      <c r="G7919">
        <v>2</v>
      </c>
      <c r="H7919">
        <v>1</v>
      </c>
      <c r="I7919">
        <v>0</v>
      </c>
      <c r="J7919">
        <v>131</v>
      </c>
      <c r="K7919">
        <v>1900</v>
      </c>
      <c r="L7919" t="s">
        <v>8068</v>
      </c>
      <c r="M7919" t="s">
        <v>427</v>
      </c>
      <c r="N7919" t="s">
        <v>8</v>
      </c>
      <c r="O7919" s="6" t="str">
        <f>INDEX(lkp_Region,MATCH(tbl_Sales[[#This Row],[Suburb]],lkp_Suburb,0))</f>
        <v>Northern Metropolitan</v>
      </c>
      <c r="P7919" s="6">
        <f>MONTH(tbl_Sales[[#This Row],[Date]])</f>
        <v>4</v>
      </c>
      <c r="Q7919" s="6">
        <f>YEAR(tbl_Sales[[#This Row],[Date]])</f>
        <v>2017</v>
      </c>
    </row>
    <row r="7920" spans="1:17" x14ac:dyDescent="0.25">
      <c r="A7920" s="1">
        <v>42847</v>
      </c>
      <c r="B7920">
        <v>302500</v>
      </c>
      <c r="C7920" t="s">
        <v>13</v>
      </c>
      <c r="D7920" t="s">
        <v>12425</v>
      </c>
      <c r="E7920" t="s">
        <v>10</v>
      </c>
      <c r="F7920">
        <v>3030</v>
      </c>
      <c r="G7920">
        <v>2</v>
      </c>
      <c r="H7920">
        <v>1</v>
      </c>
      <c r="I7920">
        <v>2</v>
      </c>
      <c r="J7920">
        <v>471</v>
      </c>
      <c r="L7920" t="s">
        <v>8070</v>
      </c>
      <c r="M7920" t="s">
        <v>8069</v>
      </c>
      <c r="N7920" t="s">
        <v>7964</v>
      </c>
      <c r="O7920" s="6" t="str">
        <f>INDEX(lkp_Region,MATCH(tbl_Sales[[#This Row],[Suburb]],lkp_Suburb,0))</f>
        <v>Western Metropolitan</v>
      </c>
      <c r="P7920" s="6">
        <f>MONTH(tbl_Sales[[#This Row],[Date]])</f>
        <v>4</v>
      </c>
      <c r="Q7920" s="6">
        <f>YEAR(tbl_Sales[[#This Row],[Date]])</f>
        <v>2017</v>
      </c>
    </row>
    <row r="7921" spans="1:17" x14ac:dyDescent="0.25">
      <c r="A7921" s="1">
        <v>42847</v>
      </c>
      <c r="B7921">
        <v>505000</v>
      </c>
      <c r="C7921" t="s">
        <v>2</v>
      </c>
      <c r="D7921" t="s">
        <v>12428</v>
      </c>
      <c r="E7921" t="s">
        <v>10</v>
      </c>
      <c r="F7921">
        <v>3029</v>
      </c>
      <c r="G7921">
        <v>3</v>
      </c>
      <c r="H7921">
        <v>1</v>
      </c>
      <c r="I7921">
        <v>1</v>
      </c>
      <c r="J7921">
        <v>663</v>
      </c>
      <c r="K7921">
        <v>1995</v>
      </c>
      <c r="L7921" t="s">
        <v>8071</v>
      </c>
      <c r="M7921" t="s">
        <v>7962</v>
      </c>
      <c r="N7921" t="s">
        <v>7964</v>
      </c>
      <c r="O7921" s="6" t="str">
        <f>INDEX(lkp_Region,MATCH(tbl_Sales[[#This Row],[Suburb]],lkp_Suburb,0))</f>
        <v>Western Metropolitan</v>
      </c>
      <c r="P7921" s="6">
        <f>MONTH(tbl_Sales[[#This Row],[Date]])</f>
        <v>4</v>
      </c>
      <c r="Q7921" s="6">
        <f>YEAR(tbl_Sales[[#This Row],[Date]])</f>
        <v>2017</v>
      </c>
    </row>
    <row r="7922" spans="1:17" x14ac:dyDescent="0.25">
      <c r="A7922" s="1">
        <v>42847</v>
      </c>
      <c r="B7922">
        <v>428000</v>
      </c>
      <c r="C7922" t="s">
        <v>2</v>
      </c>
      <c r="D7922" t="s">
        <v>12427</v>
      </c>
      <c r="E7922" t="s">
        <v>10</v>
      </c>
      <c r="F7922">
        <v>3082</v>
      </c>
      <c r="G7922">
        <v>2</v>
      </c>
      <c r="H7922">
        <v>1</v>
      </c>
      <c r="I7922">
        <v>1</v>
      </c>
      <c r="J7922">
        <v>389</v>
      </c>
      <c r="K7922">
        <v>2005</v>
      </c>
      <c r="L7922" t="s">
        <v>8072</v>
      </c>
      <c r="M7922" t="s">
        <v>7706</v>
      </c>
      <c r="N7922" t="s">
        <v>7515</v>
      </c>
      <c r="O7922" s="6" t="str">
        <f>INDEX(lkp_Region,MATCH(tbl_Sales[[#This Row],[Suburb]],lkp_Suburb,0))</f>
        <v>Northern Metropolitan</v>
      </c>
      <c r="P7922" s="6">
        <f>MONTH(tbl_Sales[[#This Row],[Date]])</f>
        <v>4</v>
      </c>
      <c r="Q7922" s="6">
        <f>YEAR(tbl_Sales[[#This Row],[Date]])</f>
        <v>2017</v>
      </c>
    </row>
    <row r="7923" spans="1:17" x14ac:dyDescent="0.25">
      <c r="A7923" s="1">
        <v>42847</v>
      </c>
      <c r="B7923">
        <v>700000</v>
      </c>
      <c r="C7923" t="s">
        <v>51</v>
      </c>
      <c r="D7923" t="s">
        <v>12423</v>
      </c>
      <c r="E7923" t="s">
        <v>10</v>
      </c>
      <c r="F7923">
        <v>3125</v>
      </c>
      <c r="G7923">
        <v>2</v>
      </c>
      <c r="H7923">
        <v>1</v>
      </c>
      <c r="I7923">
        <v>1</v>
      </c>
      <c r="J7923">
        <v>148</v>
      </c>
      <c r="L7923" t="s">
        <v>8073</v>
      </c>
      <c r="M7923" t="s">
        <v>32</v>
      </c>
      <c r="N7923" t="s">
        <v>14</v>
      </c>
      <c r="O7923" s="6" t="str">
        <f>INDEX(lkp_Region,MATCH(tbl_Sales[[#This Row],[Suburb]],lkp_Suburb,0))</f>
        <v>Southern Metropolitan</v>
      </c>
      <c r="P7923" s="6">
        <f>MONTH(tbl_Sales[[#This Row],[Date]])</f>
        <v>4</v>
      </c>
      <c r="Q7923" s="6">
        <f>YEAR(tbl_Sales[[#This Row],[Date]])</f>
        <v>2017</v>
      </c>
    </row>
    <row r="7924" spans="1:17" x14ac:dyDescent="0.25">
      <c r="A7924" s="1">
        <v>42847</v>
      </c>
      <c r="B7924">
        <v>537000</v>
      </c>
      <c r="C7924" t="s">
        <v>13</v>
      </c>
      <c r="D7924" t="s">
        <v>12428</v>
      </c>
      <c r="E7924" t="s">
        <v>10</v>
      </c>
      <c r="F7924">
        <v>3141</v>
      </c>
      <c r="G7924">
        <v>1</v>
      </c>
      <c r="H7924">
        <v>1</v>
      </c>
      <c r="I7924">
        <v>1</v>
      </c>
      <c r="J7924">
        <v>0</v>
      </c>
      <c r="K7924">
        <v>2000</v>
      </c>
      <c r="L7924" t="s">
        <v>8074</v>
      </c>
      <c r="M7924" t="s">
        <v>111</v>
      </c>
      <c r="N7924" t="s">
        <v>76</v>
      </c>
      <c r="O7924" s="6" t="str">
        <f>INDEX(lkp_Region,MATCH(tbl_Sales[[#This Row],[Suburb]],lkp_Suburb,0))</f>
        <v>Southern Metropolitan</v>
      </c>
      <c r="P7924" s="6">
        <f>MONTH(tbl_Sales[[#This Row],[Date]])</f>
        <v>4</v>
      </c>
      <c r="Q7924" s="6">
        <f>YEAR(tbl_Sales[[#This Row],[Date]])</f>
        <v>2017</v>
      </c>
    </row>
    <row r="7925" spans="1:17" x14ac:dyDescent="0.25">
      <c r="A7925" s="1">
        <v>42847</v>
      </c>
      <c r="B7925">
        <v>482000</v>
      </c>
      <c r="C7925" t="s">
        <v>13</v>
      </c>
      <c r="D7925" t="s">
        <v>12432</v>
      </c>
      <c r="E7925" t="s">
        <v>10</v>
      </c>
      <c r="F7925">
        <v>3182</v>
      </c>
      <c r="G7925">
        <v>2</v>
      </c>
      <c r="H7925">
        <v>1</v>
      </c>
      <c r="I7925">
        <v>1</v>
      </c>
      <c r="J7925">
        <v>0</v>
      </c>
      <c r="K7925">
        <v>2004</v>
      </c>
      <c r="L7925" t="s">
        <v>8075</v>
      </c>
      <c r="M7925" t="s">
        <v>156</v>
      </c>
      <c r="N7925" t="s">
        <v>26</v>
      </c>
      <c r="O7925" s="6" t="str">
        <f>INDEX(lkp_Region,MATCH(tbl_Sales[[#This Row],[Suburb]],lkp_Suburb,0))</f>
        <v>Southern Metropolitan</v>
      </c>
      <c r="P7925" s="6">
        <f>MONTH(tbl_Sales[[#This Row],[Date]])</f>
        <v>4</v>
      </c>
      <c r="Q7925" s="6">
        <f>YEAR(tbl_Sales[[#This Row],[Date]])</f>
        <v>2017</v>
      </c>
    </row>
    <row r="7926" spans="1:17" x14ac:dyDescent="0.25">
      <c r="A7926" s="1">
        <v>42847</v>
      </c>
      <c r="B7926">
        <v>615000</v>
      </c>
      <c r="C7926" t="s">
        <v>13</v>
      </c>
      <c r="D7926" t="s">
        <v>12428</v>
      </c>
      <c r="E7926" t="s">
        <v>10</v>
      </c>
      <c r="F7926">
        <v>3182</v>
      </c>
      <c r="G7926">
        <v>2</v>
      </c>
      <c r="H7926">
        <v>1</v>
      </c>
      <c r="I7926">
        <v>1</v>
      </c>
      <c r="J7926">
        <v>1123</v>
      </c>
      <c r="K7926">
        <v>1920</v>
      </c>
      <c r="L7926" t="s">
        <v>8076</v>
      </c>
      <c r="M7926" t="s">
        <v>156</v>
      </c>
      <c r="N7926" t="s">
        <v>26</v>
      </c>
      <c r="O7926" s="6" t="str">
        <f>INDEX(lkp_Region,MATCH(tbl_Sales[[#This Row],[Suburb]],lkp_Suburb,0))</f>
        <v>Southern Metropolitan</v>
      </c>
      <c r="P7926" s="6">
        <f>MONTH(tbl_Sales[[#This Row],[Date]])</f>
        <v>4</v>
      </c>
      <c r="Q7926" s="6">
        <f>YEAR(tbl_Sales[[#This Row],[Date]])</f>
        <v>2017</v>
      </c>
    </row>
    <row r="7927" spans="1:17" x14ac:dyDescent="0.25">
      <c r="A7927" s="1">
        <v>42847</v>
      </c>
      <c r="B7927">
        <v>800000</v>
      </c>
      <c r="C7927" t="s">
        <v>13</v>
      </c>
      <c r="D7927" t="s">
        <v>12430</v>
      </c>
      <c r="E7927" t="s">
        <v>10</v>
      </c>
      <c r="F7927">
        <v>3207</v>
      </c>
      <c r="G7927">
        <v>3</v>
      </c>
      <c r="H7927">
        <v>1</v>
      </c>
      <c r="I7927">
        <v>2</v>
      </c>
      <c r="J7927">
        <v>0</v>
      </c>
      <c r="K7927">
        <v>2008</v>
      </c>
      <c r="L7927" t="s">
        <v>8077</v>
      </c>
      <c r="M7927" t="s">
        <v>24</v>
      </c>
      <c r="N7927" t="s">
        <v>26</v>
      </c>
      <c r="O7927" s="6" t="str">
        <f>INDEX(lkp_Region,MATCH(tbl_Sales[[#This Row],[Suburb]],lkp_Suburb,0))</f>
        <v>Southern Metropolitan</v>
      </c>
      <c r="P7927" s="6">
        <f>MONTH(tbl_Sales[[#This Row],[Date]])</f>
        <v>4</v>
      </c>
      <c r="Q7927" s="6">
        <f>YEAR(tbl_Sales[[#This Row],[Date]])</f>
        <v>2017</v>
      </c>
    </row>
    <row r="7928" spans="1:17" x14ac:dyDescent="0.25">
      <c r="A7928" s="1">
        <v>42847</v>
      </c>
      <c r="B7928">
        <v>780000</v>
      </c>
      <c r="C7928" t="s">
        <v>2</v>
      </c>
      <c r="D7928" t="s">
        <v>12428</v>
      </c>
      <c r="E7928" t="s">
        <v>5</v>
      </c>
      <c r="F7928">
        <v>3046</v>
      </c>
      <c r="G7928">
        <v>3</v>
      </c>
      <c r="H7928">
        <v>1</v>
      </c>
      <c r="I7928">
        <v>2</v>
      </c>
      <c r="J7928">
        <v>742</v>
      </c>
      <c r="K7928">
        <v>1970</v>
      </c>
      <c r="L7928" t="s">
        <v>8078</v>
      </c>
      <c r="M7928" t="s">
        <v>78</v>
      </c>
      <c r="N7928" t="s">
        <v>18</v>
      </c>
      <c r="O7928" s="6" t="str">
        <f>INDEX(lkp_Region,MATCH(tbl_Sales[[#This Row],[Suburb]],lkp_Suburb,0))</f>
        <v>Northern Metropolitan</v>
      </c>
      <c r="P7928" s="6">
        <f>MONTH(tbl_Sales[[#This Row],[Date]])</f>
        <v>4</v>
      </c>
      <c r="Q7928" s="6">
        <f>YEAR(tbl_Sales[[#This Row],[Date]])</f>
        <v>2017</v>
      </c>
    </row>
    <row r="7929" spans="1:17" x14ac:dyDescent="0.25">
      <c r="A7929" s="1">
        <v>42847</v>
      </c>
      <c r="B7929">
        <v>655000</v>
      </c>
      <c r="C7929" t="s">
        <v>51</v>
      </c>
      <c r="D7929" t="s">
        <v>12424</v>
      </c>
      <c r="E7929" t="s">
        <v>10</v>
      </c>
      <c r="F7929">
        <v>3150</v>
      </c>
      <c r="G7929">
        <v>3</v>
      </c>
      <c r="H7929">
        <v>2</v>
      </c>
      <c r="I7929">
        <v>2</v>
      </c>
      <c r="J7929">
        <v>0</v>
      </c>
      <c r="K7929">
        <v>2002</v>
      </c>
      <c r="L7929" t="s">
        <v>8080</v>
      </c>
      <c r="M7929" t="s">
        <v>8079</v>
      </c>
      <c r="N7929" t="s">
        <v>31</v>
      </c>
      <c r="O7929" s="6" t="str">
        <f>INDEX(lkp_Region,MATCH(tbl_Sales[[#This Row],[Suburb]],lkp_Suburb,0))</f>
        <v>Eastern Metropolitan</v>
      </c>
      <c r="P7929" s="6">
        <f>MONTH(tbl_Sales[[#This Row],[Date]])</f>
        <v>4</v>
      </c>
      <c r="Q7929" s="6">
        <f>YEAR(tbl_Sales[[#This Row],[Date]])</f>
        <v>2017</v>
      </c>
    </row>
    <row r="7930" spans="1:17" x14ac:dyDescent="0.25">
      <c r="A7930" s="1">
        <v>42847</v>
      </c>
      <c r="B7930">
        <v>674000</v>
      </c>
      <c r="C7930" t="s">
        <v>2</v>
      </c>
      <c r="D7930" t="s">
        <v>12429</v>
      </c>
      <c r="E7930" t="s">
        <v>10</v>
      </c>
      <c r="F7930">
        <v>3148</v>
      </c>
      <c r="G7930">
        <v>2</v>
      </c>
      <c r="H7930">
        <v>1</v>
      </c>
      <c r="I7930">
        <v>1</v>
      </c>
      <c r="J7930">
        <v>218</v>
      </c>
      <c r="K7930">
        <v>1980</v>
      </c>
      <c r="L7930" t="s">
        <v>8081</v>
      </c>
      <c r="M7930" t="s">
        <v>29</v>
      </c>
      <c r="N7930" t="s">
        <v>31</v>
      </c>
      <c r="O7930" s="6" t="str">
        <f>INDEX(lkp_Region,MATCH(tbl_Sales[[#This Row],[Suburb]],lkp_Suburb,0))</f>
        <v>Southern Metropolitan</v>
      </c>
      <c r="P7930" s="6">
        <f>MONTH(tbl_Sales[[#This Row],[Date]])</f>
        <v>4</v>
      </c>
      <c r="Q7930" s="6">
        <f>YEAR(tbl_Sales[[#This Row],[Date]])</f>
        <v>2017</v>
      </c>
    </row>
    <row r="7931" spans="1:17" x14ac:dyDescent="0.25">
      <c r="A7931" s="1">
        <v>42847</v>
      </c>
      <c r="B7931">
        <v>1272000</v>
      </c>
      <c r="C7931" t="s">
        <v>2</v>
      </c>
      <c r="D7931" t="s">
        <v>12429</v>
      </c>
      <c r="E7931" t="s">
        <v>10</v>
      </c>
      <c r="F7931">
        <v>3150</v>
      </c>
      <c r="G7931">
        <v>4</v>
      </c>
      <c r="H7931">
        <v>2</v>
      </c>
      <c r="I7931">
        <v>2</v>
      </c>
      <c r="J7931">
        <v>733</v>
      </c>
      <c r="L7931" t="s">
        <v>8083</v>
      </c>
      <c r="M7931" t="s">
        <v>8082</v>
      </c>
      <c r="N7931" t="s">
        <v>31</v>
      </c>
      <c r="O7931" s="6" t="str">
        <f>INDEX(lkp_Region,MATCH(tbl_Sales[[#This Row],[Suburb]],lkp_Suburb,0))</f>
        <v>South-Eastern Metropolitan</v>
      </c>
      <c r="P7931" s="6">
        <f>MONTH(tbl_Sales[[#This Row],[Date]])</f>
        <v>4</v>
      </c>
      <c r="Q7931" s="6">
        <f>YEAR(tbl_Sales[[#This Row],[Date]])</f>
        <v>2017</v>
      </c>
    </row>
    <row r="7932" spans="1:17" x14ac:dyDescent="0.25">
      <c r="A7932" s="1">
        <v>42847</v>
      </c>
      <c r="B7932">
        <v>1715000</v>
      </c>
      <c r="C7932" t="s">
        <v>2</v>
      </c>
      <c r="D7932" t="s">
        <v>12423</v>
      </c>
      <c r="E7932" t="s">
        <v>10</v>
      </c>
      <c r="F7932">
        <v>3150</v>
      </c>
      <c r="G7932">
        <v>4</v>
      </c>
      <c r="H7932">
        <v>1</v>
      </c>
      <c r="I7932">
        <v>2</v>
      </c>
      <c r="J7932">
        <v>758</v>
      </c>
      <c r="L7932" t="s">
        <v>8084</v>
      </c>
      <c r="M7932" t="s">
        <v>8079</v>
      </c>
      <c r="N7932" t="s">
        <v>31</v>
      </c>
      <c r="O7932" s="6" t="str">
        <f>INDEX(lkp_Region,MATCH(tbl_Sales[[#This Row],[Suburb]],lkp_Suburb,0))</f>
        <v>Eastern Metropolitan</v>
      </c>
      <c r="P7932" s="6">
        <f>MONTH(tbl_Sales[[#This Row],[Date]])</f>
        <v>4</v>
      </c>
      <c r="Q7932" s="6">
        <f>YEAR(tbl_Sales[[#This Row],[Date]])</f>
        <v>2017</v>
      </c>
    </row>
    <row r="7933" spans="1:17" x14ac:dyDescent="0.25">
      <c r="A7933" s="1">
        <v>42847</v>
      </c>
      <c r="B7933">
        <v>811000</v>
      </c>
      <c r="C7933" t="s">
        <v>51</v>
      </c>
      <c r="D7933" t="s">
        <v>12427</v>
      </c>
      <c r="E7933" t="s">
        <v>5</v>
      </c>
      <c r="F7933">
        <v>3031</v>
      </c>
      <c r="G7933">
        <v>2</v>
      </c>
      <c r="H7933">
        <v>1</v>
      </c>
      <c r="I7933">
        <v>0</v>
      </c>
      <c r="J7933">
        <v>113</v>
      </c>
      <c r="L7933" t="s">
        <v>8085</v>
      </c>
      <c r="M7933" t="s">
        <v>264</v>
      </c>
      <c r="N7933" t="s">
        <v>88</v>
      </c>
      <c r="O7933" s="6" t="str">
        <f>INDEX(lkp_Region,MATCH(tbl_Sales[[#This Row],[Suburb]],lkp_Suburb,0))</f>
        <v>Northern Metropolitan</v>
      </c>
      <c r="P7933" s="6">
        <f>MONTH(tbl_Sales[[#This Row],[Date]])</f>
        <v>4</v>
      </c>
      <c r="Q7933" s="6">
        <f>YEAR(tbl_Sales[[#This Row],[Date]])</f>
        <v>2017</v>
      </c>
    </row>
    <row r="7934" spans="1:17" x14ac:dyDescent="0.25">
      <c r="A7934" s="1">
        <v>42847</v>
      </c>
      <c r="B7934">
        <v>1485000</v>
      </c>
      <c r="C7934" t="s">
        <v>2</v>
      </c>
      <c r="D7934" t="s">
        <v>12429</v>
      </c>
      <c r="E7934" t="s">
        <v>10</v>
      </c>
      <c r="F7934">
        <v>3051</v>
      </c>
      <c r="G7934">
        <v>3</v>
      </c>
      <c r="H7934">
        <v>1</v>
      </c>
      <c r="I7934">
        <v>1</v>
      </c>
      <c r="J7934">
        <v>198</v>
      </c>
      <c r="K7934">
        <v>1968</v>
      </c>
      <c r="L7934" t="s">
        <v>8086</v>
      </c>
      <c r="M7934" t="s">
        <v>915</v>
      </c>
      <c r="N7934" t="s">
        <v>88</v>
      </c>
      <c r="O7934" s="6" t="str">
        <f>INDEX(lkp_Region,MATCH(tbl_Sales[[#This Row],[Suburb]],lkp_Suburb,0))</f>
        <v>Northern Metropolitan</v>
      </c>
      <c r="P7934" s="6">
        <f>MONTH(tbl_Sales[[#This Row],[Date]])</f>
        <v>4</v>
      </c>
      <c r="Q7934" s="6">
        <f>YEAR(tbl_Sales[[#This Row],[Date]])</f>
        <v>2017</v>
      </c>
    </row>
    <row r="7935" spans="1:17" x14ac:dyDescent="0.25">
      <c r="A7935" s="1">
        <v>42847</v>
      </c>
      <c r="B7935">
        <v>730000</v>
      </c>
      <c r="C7935" t="s">
        <v>2</v>
      </c>
      <c r="D7935" t="s">
        <v>12429</v>
      </c>
      <c r="E7935" t="s">
        <v>5</v>
      </c>
      <c r="F7935">
        <v>3019</v>
      </c>
      <c r="G7935">
        <v>3</v>
      </c>
      <c r="H7935">
        <v>1</v>
      </c>
      <c r="I7935">
        <v>3</v>
      </c>
      <c r="J7935">
        <v>586</v>
      </c>
      <c r="L7935" t="s">
        <v>8087</v>
      </c>
      <c r="M7935" t="s">
        <v>436</v>
      </c>
      <c r="N7935" t="s">
        <v>21</v>
      </c>
      <c r="O7935" s="6" t="str">
        <f>INDEX(lkp_Region,MATCH(tbl_Sales[[#This Row],[Suburb]],lkp_Suburb,0))</f>
        <v>Western Metropolitan</v>
      </c>
      <c r="P7935" s="6">
        <f>MONTH(tbl_Sales[[#This Row],[Date]])</f>
        <v>4</v>
      </c>
      <c r="Q7935" s="6">
        <f>YEAR(tbl_Sales[[#This Row],[Date]])</f>
        <v>2017</v>
      </c>
    </row>
    <row r="7936" spans="1:17" x14ac:dyDescent="0.25">
      <c r="A7936" s="1">
        <v>42847</v>
      </c>
      <c r="B7936">
        <v>1000000</v>
      </c>
      <c r="C7936" t="s">
        <v>2</v>
      </c>
      <c r="D7936" t="s">
        <v>12427</v>
      </c>
      <c r="E7936" t="s">
        <v>10</v>
      </c>
      <c r="F7936">
        <v>3019</v>
      </c>
      <c r="G7936">
        <v>4</v>
      </c>
      <c r="H7936">
        <v>3</v>
      </c>
      <c r="I7936">
        <v>2</v>
      </c>
      <c r="J7936">
        <v>475</v>
      </c>
      <c r="K7936">
        <v>2002</v>
      </c>
      <c r="L7936" t="s">
        <v>8088</v>
      </c>
      <c r="M7936" t="s">
        <v>436</v>
      </c>
      <c r="N7936" t="s">
        <v>21</v>
      </c>
      <c r="O7936" s="6" t="str">
        <f>INDEX(lkp_Region,MATCH(tbl_Sales[[#This Row],[Suburb]],lkp_Suburb,0))</f>
        <v>Western Metropolitan</v>
      </c>
      <c r="P7936" s="6">
        <f>MONTH(tbl_Sales[[#This Row],[Date]])</f>
        <v>4</v>
      </c>
      <c r="Q7936" s="6">
        <f>YEAR(tbl_Sales[[#This Row],[Date]])</f>
        <v>2017</v>
      </c>
    </row>
    <row r="7937" spans="1:17" x14ac:dyDescent="0.25">
      <c r="A7937" s="1">
        <v>42847</v>
      </c>
      <c r="B7937">
        <v>663000</v>
      </c>
      <c r="C7937" t="s">
        <v>51</v>
      </c>
      <c r="D7937" t="s">
        <v>12431</v>
      </c>
      <c r="E7937" t="s">
        <v>10</v>
      </c>
      <c r="F7937">
        <v>3012</v>
      </c>
      <c r="G7937">
        <v>3</v>
      </c>
      <c r="H7937">
        <v>2</v>
      </c>
      <c r="I7937">
        <v>2</v>
      </c>
      <c r="J7937">
        <v>244</v>
      </c>
      <c r="K7937">
        <v>2010</v>
      </c>
      <c r="L7937" t="s">
        <v>8089</v>
      </c>
      <c r="M7937" t="s">
        <v>3131</v>
      </c>
      <c r="N7937" t="s">
        <v>69</v>
      </c>
      <c r="O7937" s="6" t="str">
        <f>INDEX(lkp_Region,MATCH(tbl_Sales[[#This Row],[Suburb]],lkp_Suburb,0))</f>
        <v>Western Metropolitan</v>
      </c>
      <c r="P7937" s="6">
        <f>MONTH(tbl_Sales[[#This Row],[Date]])</f>
        <v>4</v>
      </c>
      <c r="Q7937" s="6">
        <f>YEAR(tbl_Sales[[#This Row],[Date]])</f>
        <v>2017</v>
      </c>
    </row>
    <row r="7938" spans="1:17" x14ac:dyDescent="0.25">
      <c r="A7938" s="1">
        <v>42847</v>
      </c>
      <c r="B7938">
        <v>1500000</v>
      </c>
      <c r="C7938" t="s">
        <v>2</v>
      </c>
      <c r="D7938" t="s">
        <v>12430</v>
      </c>
      <c r="E7938" t="s">
        <v>5</v>
      </c>
      <c r="F7938">
        <v>3016</v>
      </c>
      <c r="G7938">
        <v>4</v>
      </c>
      <c r="H7938">
        <v>3</v>
      </c>
      <c r="I7938">
        <v>2</v>
      </c>
      <c r="J7938">
        <v>450</v>
      </c>
      <c r="L7938" t="s">
        <v>8090</v>
      </c>
      <c r="M7938" t="s">
        <v>196</v>
      </c>
      <c r="N7938" t="s">
        <v>69</v>
      </c>
      <c r="O7938" s="6" t="str">
        <f>INDEX(lkp_Region,MATCH(tbl_Sales[[#This Row],[Suburb]],lkp_Suburb,0))</f>
        <v>Western Metropolitan</v>
      </c>
      <c r="P7938" s="6">
        <f>MONTH(tbl_Sales[[#This Row],[Date]])</f>
        <v>4</v>
      </c>
      <c r="Q7938" s="6">
        <f>YEAR(tbl_Sales[[#This Row],[Date]])</f>
        <v>2017</v>
      </c>
    </row>
    <row r="7939" spans="1:17" x14ac:dyDescent="0.25">
      <c r="A7939" s="1">
        <v>42847</v>
      </c>
      <c r="B7939">
        <v>695000</v>
      </c>
      <c r="C7939" t="s">
        <v>2</v>
      </c>
      <c r="D7939" t="s">
        <v>12429</v>
      </c>
      <c r="E7939" t="s">
        <v>10</v>
      </c>
      <c r="F7939">
        <v>3204</v>
      </c>
      <c r="G7939">
        <v>2</v>
      </c>
      <c r="H7939">
        <v>1</v>
      </c>
      <c r="I7939">
        <v>1</v>
      </c>
      <c r="J7939">
        <v>126</v>
      </c>
      <c r="K7939">
        <v>1970</v>
      </c>
      <c r="L7939" t="s">
        <v>8091</v>
      </c>
      <c r="M7939" t="s">
        <v>63</v>
      </c>
      <c r="N7939" t="s">
        <v>57</v>
      </c>
      <c r="O7939" s="6" t="str">
        <f>INDEX(lkp_Region,MATCH(tbl_Sales[[#This Row],[Suburb]],lkp_Suburb,0))</f>
        <v>Southern Metropolitan</v>
      </c>
      <c r="P7939" s="6">
        <f>MONTH(tbl_Sales[[#This Row],[Date]])</f>
        <v>4</v>
      </c>
      <c r="Q7939" s="6">
        <f>YEAR(tbl_Sales[[#This Row],[Date]])</f>
        <v>2017</v>
      </c>
    </row>
    <row r="7940" spans="1:17" x14ac:dyDescent="0.25">
      <c r="A7940" s="1">
        <v>42847</v>
      </c>
      <c r="B7940">
        <v>1000000</v>
      </c>
      <c r="C7940" t="s">
        <v>51</v>
      </c>
      <c r="D7940" t="s">
        <v>12433</v>
      </c>
      <c r="E7940" t="s">
        <v>5</v>
      </c>
      <c r="F7940">
        <v>3162</v>
      </c>
      <c r="G7940">
        <v>3</v>
      </c>
      <c r="H7940">
        <v>2</v>
      </c>
      <c r="I7940">
        <v>2</v>
      </c>
      <c r="J7940">
        <v>265</v>
      </c>
      <c r="L7940" t="s">
        <v>8092</v>
      </c>
      <c r="M7940" t="s">
        <v>569</v>
      </c>
      <c r="N7940" t="s">
        <v>57</v>
      </c>
      <c r="O7940" s="6" t="str">
        <f>INDEX(lkp_Region,MATCH(tbl_Sales[[#This Row],[Suburb]],lkp_Suburb,0))</f>
        <v>Southern Metropolitan</v>
      </c>
      <c r="P7940" s="6">
        <f>MONTH(tbl_Sales[[#This Row],[Date]])</f>
        <v>4</v>
      </c>
      <c r="Q7940" s="6">
        <f>YEAR(tbl_Sales[[#This Row],[Date]])</f>
        <v>2017</v>
      </c>
    </row>
    <row r="7941" spans="1:17" x14ac:dyDescent="0.25">
      <c r="A7941" s="1">
        <v>42847</v>
      </c>
      <c r="B7941">
        <v>2220000</v>
      </c>
      <c r="C7941" t="s">
        <v>2</v>
      </c>
      <c r="D7941" t="s">
        <v>12425</v>
      </c>
      <c r="E7941" t="s">
        <v>10</v>
      </c>
      <c r="F7941">
        <v>3078</v>
      </c>
      <c r="G7941">
        <v>4</v>
      </c>
      <c r="H7941">
        <v>2</v>
      </c>
      <c r="I7941">
        <v>3</v>
      </c>
      <c r="J7941">
        <v>580</v>
      </c>
      <c r="K7941">
        <v>1930</v>
      </c>
      <c r="L7941" t="s">
        <v>8093</v>
      </c>
      <c r="M7941" t="s">
        <v>764</v>
      </c>
      <c r="N7941" t="s">
        <v>62</v>
      </c>
      <c r="O7941" s="6" t="str">
        <f>INDEX(lkp_Region,MATCH(tbl_Sales[[#This Row],[Suburb]],lkp_Suburb,0))</f>
        <v>Northern Metropolitan</v>
      </c>
      <c r="P7941" s="6">
        <f>MONTH(tbl_Sales[[#This Row],[Date]])</f>
        <v>4</v>
      </c>
      <c r="Q7941" s="6">
        <f>YEAR(tbl_Sales[[#This Row],[Date]])</f>
        <v>2017</v>
      </c>
    </row>
    <row r="7942" spans="1:17" x14ac:dyDescent="0.25">
      <c r="A7942" s="1">
        <v>42847</v>
      </c>
      <c r="B7942">
        <v>550000</v>
      </c>
      <c r="C7942" t="s">
        <v>2</v>
      </c>
      <c r="D7942" t="s">
        <v>12428</v>
      </c>
      <c r="E7942" t="s">
        <v>5</v>
      </c>
      <c r="F7942">
        <v>3038</v>
      </c>
      <c r="G7942">
        <v>3</v>
      </c>
      <c r="H7942">
        <v>1</v>
      </c>
      <c r="I7942">
        <v>4</v>
      </c>
      <c r="J7942">
        <v>802</v>
      </c>
      <c r="K7942">
        <v>1978</v>
      </c>
      <c r="L7942" t="s">
        <v>8095</v>
      </c>
      <c r="M7942" t="s">
        <v>8094</v>
      </c>
      <c r="N7942" t="s">
        <v>3</v>
      </c>
      <c r="O7942" s="6" t="str">
        <f>INDEX(lkp_Region,MATCH(tbl_Sales[[#This Row],[Suburb]],lkp_Suburb,0))</f>
        <v>Western Metropolitan</v>
      </c>
      <c r="P7942" s="6">
        <f>MONTH(tbl_Sales[[#This Row],[Date]])</f>
        <v>4</v>
      </c>
      <c r="Q7942" s="6">
        <f>YEAR(tbl_Sales[[#This Row],[Date]])</f>
        <v>2017</v>
      </c>
    </row>
    <row r="7943" spans="1:17" x14ac:dyDescent="0.25">
      <c r="A7943" s="1">
        <v>42847</v>
      </c>
      <c r="B7943">
        <v>651500</v>
      </c>
      <c r="C7943" t="s">
        <v>2</v>
      </c>
      <c r="D7943" t="s">
        <v>12423</v>
      </c>
      <c r="E7943" t="s">
        <v>10</v>
      </c>
      <c r="F7943">
        <v>3020</v>
      </c>
      <c r="G7943">
        <v>3</v>
      </c>
      <c r="H7943">
        <v>1</v>
      </c>
      <c r="I7943">
        <v>1</v>
      </c>
      <c r="J7943">
        <v>555</v>
      </c>
      <c r="L7943" t="s">
        <v>8096</v>
      </c>
      <c r="M7943" t="s">
        <v>443</v>
      </c>
      <c r="N7943" t="s">
        <v>3</v>
      </c>
      <c r="O7943" s="6" t="str">
        <f>INDEX(lkp_Region,MATCH(tbl_Sales[[#This Row],[Suburb]],lkp_Suburb,0))</f>
        <v>Western Metropolitan</v>
      </c>
      <c r="P7943" s="6">
        <f>MONTH(tbl_Sales[[#This Row],[Date]])</f>
        <v>4</v>
      </c>
      <c r="Q7943" s="6">
        <f>YEAR(tbl_Sales[[#This Row],[Date]])</f>
        <v>2017</v>
      </c>
    </row>
    <row r="7944" spans="1:17" x14ac:dyDescent="0.25">
      <c r="A7944" s="1">
        <v>42847</v>
      </c>
      <c r="B7944">
        <v>710000</v>
      </c>
      <c r="C7944" t="s">
        <v>2</v>
      </c>
      <c r="D7944" t="s">
        <v>12429</v>
      </c>
      <c r="E7944" t="s">
        <v>10</v>
      </c>
      <c r="F7944">
        <v>3020</v>
      </c>
      <c r="G7944">
        <v>3</v>
      </c>
      <c r="H7944">
        <v>1</v>
      </c>
      <c r="I7944">
        <v>0</v>
      </c>
      <c r="J7944">
        <v>483</v>
      </c>
      <c r="K7944">
        <v>1950</v>
      </c>
      <c r="L7944" t="s">
        <v>8097</v>
      </c>
      <c r="M7944" t="s">
        <v>443</v>
      </c>
      <c r="N7944" t="s">
        <v>3</v>
      </c>
      <c r="O7944" s="6" t="str">
        <f>INDEX(lkp_Region,MATCH(tbl_Sales[[#This Row],[Suburb]],lkp_Suburb,0))</f>
        <v>Western Metropolitan</v>
      </c>
      <c r="P7944" s="6">
        <f>MONTH(tbl_Sales[[#This Row],[Date]])</f>
        <v>4</v>
      </c>
      <c r="Q7944" s="6">
        <f>YEAR(tbl_Sales[[#This Row],[Date]])</f>
        <v>2017</v>
      </c>
    </row>
    <row r="7945" spans="1:17" x14ac:dyDescent="0.25">
      <c r="A7945" s="1">
        <v>42847</v>
      </c>
      <c r="B7945">
        <v>602000</v>
      </c>
      <c r="C7945" t="s">
        <v>13</v>
      </c>
      <c r="D7945" t="s">
        <v>12423</v>
      </c>
      <c r="E7945" t="s">
        <v>10</v>
      </c>
      <c r="F7945">
        <v>3103</v>
      </c>
      <c r="G7945">
        <v>2</v>
      </c>
      <c r="H7945">
        <v>1</v>
      </c>
      <c r="I7945">
        <v>1</v>
      </c>
      <c r="J7945">
        <v>1129</v>
      </c>
      <c r="K7945">
        <v>1960</v>
      </c>
      <c r="L7945" t="s">
        <v>8098</v>
      </c>
      <c r="M7945" t="s">
        <v>274</v>
      </c>
      <c r="N7945" t="s">
        <v>101</v>
      </c>
      <c r="O7945" s="6" t="str">
        <f>INDEX(lkp_Region,MATCH(tbl_Sales[[#This Row],[Suburb]],lkp_Suburb,0))</f>
        <v>Southern Metropolitan</v>
      </c>
      <c r="P7945" s="6">
        <f>MONTH(tbl_Sales[[#This Row],[Date]])</f>
        <v>4</v>
      </c>
      <c r="Q7945" s="6">
        <f>YEAR(tbl_Sales[[#This Row],[Date]])</f>
        <v>2017</v>
      </c>
    </row>
    <row r="7946" spans="1:17" x14ac:dyDescent="0.25">
      <c r="A7946" s="1">
        <v>42847</v>
      </c>
      <c r="B7946">
        <v>2855000</v>
      </c>
      <c r="C7946" t="s">
        <v>2</v>
      </c>
      <c r="D7946" t="s">
        <v>12423</v>
      </c>
      <c r="E7946" t="s">
        <v>5</v>
      </c>
      <c r="F7946">
        <v>3123</v>
      </c>
      <c r="G7946">
        <v>5</v>
      </c>
      <c r="H7946">
        <v>3</v>
      </c>
      <c r="I7946">
        <v>2</v>
      </c>
      <c r="J7946">
        <v>572</v>
      </c>
      <c r="K7946">
        <v>2000</v>
      </c>
      <c r="L7946" t="s">
        <v>8099</v>
      </c>
      <c r="M7946" t="s">
        <v>230</v>
      </c>
      <c r="N7946" t="s">
        <v>101</v>
      </c>
      <c r="O7946" s="6" t="str">
        <f>INDEX(lkp_Region,MATCH(tbl_Sales[[#This Row],[Suburb]],lkp_Suburb,0))</f>
        <v>Southern Metropolitan</v>
      </c>
      <c r="P7946" s="6">
        <f>MONTH(tbl_Sales[[#This Row],[Date]])</f>
        <v>4</v>
      </c>
      <c r="Q7946" s="6">
        <f>YEAR(tbl_Sales[[#This Row],[Date]])</f>
        <v>2017</v>
      </c>
    </row>
    <row r="7947" spans="1:17" x14ac:dyDescent="0.25">
      <c r="A7947" s="1">
        <v>42847</v>
      </c>
      <c r="B7947">
        <v>1695000</v>
      </c>
      <c r="C7947" t="s">
        <v>2</v>
      </c>
      <c r="D7947" t="s">
        <v>12431</v>
      </c>
      <c r="E7947" t="s">
        <v>10</v>
      </c>
      <c r="F7947">
        <v>3188</v>
      </c>
      <c r="G7947">
        <v>2</v>
      </c>
      <c r="H7947">
        <v>1</v>
      </c>
      <c r="I7947">
        <v>2</v>
      </c>
      <c r="J7947">
        <v>765</v>
      </c>
      <c r="L7947" t="s">
        <v>8100</v>
      </c>
      <c r="M7947" t="s">
        <v>176</v>
      </c>
      <c r="N7947" t="s">
        <v>107</v>
      </c>
      <c r="O7947" s="6" t="str">
        <f>INDEX(lkp_Region,MATCH(tbl_Sales[[#This Row],[Suburb]],lkp_Suburb,0))</f>
        <v>Southern Metropolitan</v>
      </c>
      <c r="P7947" s="6">
        <f>MONTH(tbl_Sales[[#This Row],[Date]])</f>
        <v>4</v>
      </c>
      <c r="Q7947" s="6">
        <f>YEAR(tbl_Sales[[#This Row],[Date]])</f>
        <v>2017</v>
      </c>
    </row>
    <row r="7948" spans="1:17" x14ac:dyDescent="0.25">
      <c r="A7948" s="1">
        <v>42847</v>
      </c>
      <c r="B7948">
        <v>817000</v>
      </c>
      <c r="C7948" t="s">
        <v>2</v>
      </c>
      <c r="D7948" t="s">
        <v>12427</v>
      </c>
      <c r="E7948" t="s">
        <v>10</v>
      </c>
      <c r="F7948">
        <v>3088</v>
      </c>
      <c r="G7948">
        <v>3</v>
      </c>
      <c r="H7948">
        <v>2</v>
      </c>
      <c r="I7948">
        <v>1</v>
      </c>
      <c r="J7948">
        <v>610</v>
      </c>
      <c r="K7948">
        <v>1970</v>
      </c>
      <c r="L7948" t="s">
        <v>8101</v>
      </c>
      <c r="M7948" t="s">
        <v>7635</v>
      </c>
      <c r="N7948" t="s">
        <v>150</v>
      </c>
      <c r="O7948" s="6" t="str">
        <f>INDEX(lkp_Region,MATCH(tbl_Sales[[#This Row],[Suburb]],lkp_Suburb,0))</f>
        <v>Northern Metropolitan</v>
      </c>
      <c r="P7948" s="6">
        <f>MONTH(tbl_Sales[[#This Row],[Date]])</f>
        <v>4</v>
      </c>
      <c r="Q7948" s="6">
        <f>YEAR(tbl_Sales[[#This Row],[Date]])</f>
        <v>2017</v>
      </c>
    </row>
    <row r="7949" spans="1:17" x14ac:dyDescent="0.25">
      <c r="A7949" s="1">
        <v>42847</v>
      </c>
      <c r="B7949">
        <v>1003000</v>
      </c>
      <c r="C7949" t="s">
        <v>2</v>
      </c>
      <c r="D7949" t="s">
        <v>12427</v>
      </c>
      <c r="E7949" t="s">
        <v>10</v>
      </c>
      <c r="F7949">
        <v>3084</v>
      </c>
      <c r="G7949">
        <v>4</v>
      </c>
      <c r="H7949">
        <v>2</v>
      </c>
      <c r="I7949">
        <v>2</v>
      </c>
      <c r="J7949">
        <v>619</v>
      </c>
      <c r="L7949" t="s">
        <v>8102</v>
      </c>
      <c r="M7949" t="s">
        <v>320</v>
      </c>
      <c r="N7949" t="s">
        <v>150</v>
      </c>
      <c r="O7949" s="6" t="str">
        <f>INDEX(lkp_Region,MATCH(tbl_Sales[[#This Row],[Suburb]],lkp_Suburb,0))</f>
        <v>Eastern Metropolitan</v>
      </c>
      <c r="P7949" s="6">
        <f>MONTH(tbl_Sales[[#This Row],[Date]])</f>
        <v>4</v>
      </c>
      <c r="Q7949" s="6">
        <f>YEAR(tbl_Sales[[#This Row],[Date]])</f>
        <v>2017</v>
      </c>
    </row>
    <row r="7950" spans="1:17" x14ac:dyDescent="0.25">
      <c r="A7950" s="1">
        <v>42848</v>
      </c>
      <c r="B7950">
        <v>1350000</v>
      </c>
      <c r="C7950" t="s">
        <v>2</v>
      </c>
      <c r="D7950" t="s">
        <v>12427</v>
      </c>
      <c r="E7950" t="s">
        <v>10</v>
      </c>
      <c r="F7950">
        <v>3121</v>
      </c>
      <c r="G7950">
        <v>3</v>
      </c>
      <c r="H7950">
        <v>1</v>
      </c>
      <c r="I7950">
        <v>1</v>
      </c>
      <c r="J7950">
        <v>117</v>
      </c>
      <c r="K7950">
        <v>1900</v>
      </c>
      <c r="L7950" t="s">
        <v>8103</v>
      </c>
      <c r="M7950" t="s">
        <v>470</v>
      </c>
      <c r="N7950" t="s">
        <v>8</v>
      </c>
      <c r="O7950" s="6" t="str">
        <f>INDEX(lkp_Region,MATCH(tbl_Sales[[#This Row],[Suburb]],lkp_Suburb,0))</f>
        <v>Northern Metropolitan</v>
      </c>
      <c r="P7950" s="6">
        <f>MONTH(tbl_Sales[[#This Row],[Date]])</f>
        <v>4</v>
      </c>
      <c r="Q7950" s="6">
        <f>YEAR(tbl_Sales[[#This Row],[Date]])</f>
        <v>2017</v>
      </c>
    </row>
    <row r="7951" spans="1:17" x14ac:dyDescent="0.25">
      <c r="A7951" s="1">
        <v>42848</v>
      </c>
      <c r="B7951">
        <v>705000</v>
      </c>
      <c r="C7951" t="s">
        <v>2</v>
      </c>
      <c r="D7951" t="s">
        <v>12423</v>
      </c>
      <c r="E7951" t="s">
        <v>10</v>
      </c>
      <c r="F7951">
        <v>3074</v>
      </c>
      <c r="G7951">
        <v>3</v>
      </c>
      <c r="H7951">
        <v>1</v>
      </c>
      <c r="I7951">
        <v>2</v>
      </c>
      <c r="J7951">
        <v>545</v>
      </c>
      <c r="K7951">
        <v>1975</v>
      </c>
      <c r="L7951" t="s">
        <v>8104</v>
      </c>
      <c r="M7951" t="s">
        <v>7603</v>
      </c>
      <c r="N7951" t="s">
        <v>7515</v>
      </c>
      <c r="O7951" s="6" t="str">
        <f>INDEX(lkp_Region,MATCH(tbl_Sales[[#This Row],[Suburb]],lkp_Suburb,0))</f>
        <v>Northern Metropolitan</v>
      </c>
      <c r="P7951" s="6">
        <f>MONTH(tbl_Sales[[#This Row],[Date]])</f>
        <v>4</v>
      </c>
      <c r="Q7951" s="6">
        <f>YEAR(tbl_Sales[[#This Row],[Date]])</f>
        <v>2017</v>
      </c>
    </row>
    <row r="7952" spans="1:17" x14ac:dyDescent="0.25">
      <c r="A7952" s="1">
        <v>42848</v>
      </c>
      <c r="B7952">
        <v>1052000</v>
      </c>
      <c r="C7952" t="s">
        <v>2</v>
      </c>
      <c r="D7952" t="s">
        <v>12429</v>
      </c>
      <c r="E7952" t="s">
        <v>10</v>
      </c>
      <c r="F7952">
        <v>3125</v>
      </c>
      <c r="G7952">
        <v>3</v>
      </c>
      <c r="H7952">
        <v>1</v>
      </c>
      <c r="I7952">
        <v>0</v>
      </c>
      <c r="J7952">
        <v>801</v>
      </c>
      <c r="L7952" t="s">
        <v>8105</v>
      </c>
      <c r="M7952" t="s">
        <v>32</v>
      </c>
      <c r="N7952" t="s">
        <v>14</v>
      </c>
      <c r="O7952" s="6" t="str">
        <f>INDEX(lkp_Region,MATCH(tbl_Sales[[#This Row],[Suburb]],lkp_Suburb,0))</f>
        <v>Southern Metropolitan</v>
      </c>
      <c r="P7952" s="6">
        <f>MONTH(tbl_Sales[[#This Row],[Date]])</f>
        <v>4</v>
      </c>
      <c r="Q7952" s="6">
        <f>YEAR(tbl_Sales[[#This Row],[Date]])</f>
        <v>2017</v>
      </c>
    </row>
    <row r="7953" spans="1:17" x14ac:dyDescent="0.25">
      <c r="A7953" s="1">
        <v>42848</v>
      </c>
      <c r="B7953">
        <v>2015000</v>
      </c>
      <c r="C7953" t="s">
        <v>2</v>
      </c>
      <c r="D7953" t="s">
        <v>12427</v>
      </c>
      <c r="E7953" t="s">
        <v>10</v>
      </c>
      <c r="F7953">
        <v>3206</v>
      </c>
      <c r="G7953">
        <v>2</v>
      </c>
      <c r="H7953">
        <v>1</v>
      </c>
      <c r="I7953">
        <v>2</v>
      </c>
      <c r="J7953">
        <v>178</v>
      </c>
      <c r="L7953" t="s">
        <v>8106</v>
      </c>
      <c r="M7953" t="s">
        <v>113</v>
      </c>
      <c r="N7953" t="s">
        <v>26</v>
      </c>
      <c r="O7953" s="6" t="str">
        <f>INDEX(lkp_Region,MATCH(tbl_Sales[[#This Row],[Suburb]],lkp_Suburb,0))</f>
        <v>Southern Metropolitan</v>
      </c>
      <c r="P7953" s="6">
        <f>MONTH(tbl_Sales[[#This Row],[Date]])</f>
        <v>4</v>
      </c>
      <c r="Q7953" s="6">
        <f>YEAR(tbl_Sales[[#This Row],[Date]])</f>
        <v>2017</v>
      </c>
    </row>
    <row r="7954" spans="1:17" x14ac:dyDescent="0.25">
      <c r="A7954" s="1">
        <v>42848</v>
      </c>
      <c r="B7954">
        <v>698000</v>
      </c>
      <c r="C7954" t="s">
        <v>2</v>
      </c>
      <c r="D7954" t="s">
        <v>12427</v>
      </c>
      <c r="E7954" t="s">
        <v>10</v>
      </c>
      <c r="F7954">
        <v>3060</v>
      </c>
      <c r="G7954">
        <v>3</v>
      </c>
      <c r="H7954">
        <v>1</v>
      </c>
      <c r="I7954">
        <v>1</v>
      </c>
      <c r="J7954">
        <v>602</v>
      </c>
      <c r="L7954" t="s">
        <v>8107</v>
      </c>
      <c r="M7954" t="s">
        <v>16</v>
      </c>
      <c r="N7954" t="s">
        <v>18</v>
      </c>
      <c r="O7954" s="6" t="str">
        <f>INDEX(lkp_Region,MATCH(tbl_Sales[[#This Row],[Suburb]],lkp_Suburb,0))</f>
        <v>Northern Metropolitan</v>
      </c>
      <c r="P7954" s="6">
        <f>MONTH(tbl_Sales[[#This Row],[Date]])</f>
        <v>4</v>
      </c>
      <c r="Q7954" s="6">
        <f>YEAR(tbl_Sales[[#This Row],[Date]])</f>
        <v>2017</v>
      </c>
    </row>
    <row r="7955" spans="1:17" x14ac:dyDescent="0.25">
      <c r="A7955" s="1">
        <v>42848</v>
      </c>
      <c r="B7955">
        <v>870000</v>
      </c>
      <c r="C7955" t="s">
        <v>2</v>
      </c>
      <c r="D7955" t="s">
        <v>12425</v>
      </c>
      <c r="E7955" t="s">
        <v>10</v>
      </c>
      <c r="F7955">
        <v>3046</v>
      </c>
      <c r="G7955">
        <v>3</v>
      </c>
      <c r="H7955">
        <v>1</v>
      </c>
      <c r="I7955">
        <v>6</v>
      </c>
      <c r="J7955">
        <v>700</v>
      </c>
      <c r="L7955" t="s">
        <v>8108</v>
      </c>
      <c r="M7955" t="s">
        <v>391</v>
      </c>
      <c r="N7955" t="s">
        <v>18</v>
      </c>
      <c r="O7955" s="6" t="str">
        <f>INDEX(lkp_Region,MATCH(tbl_Sales[[#This Row],[Suburb]],lkp_Suburb,0))</f>
        <v>Northern Metropolitan</v>
      </c>
      <c r="P7955" s="6">
        <f>MONTH(tbl_Sales[[#This Row],[Date]])</f>
        <v>4</v>
      </c>
      <c r="Q7955" s="6">
        <f>YEAR(tbl_Sales[[#This Row],[Date]])</f>
        <v>2017</v>
      </c>
    </row>
    <row r="7956" spans="1:17" x14ac:dyDescent="0.25">
      <c r="A7956" s="1">
        <v>42848</v>
      </c>
      <c r="B7956">
        <v>1075000</v>
      </c>
      <c r="C7956" t="s">
        <v>2</v>
      </c>
      <c r="D7956" t="s">
        <v>12427</v>
      </c>
      <c r="E7956" t="s">
        <v>10</v>
      </c>
      <c r="F7956">
        <v>3056</v>
      </c>
      <c r="G7956">
        <v>3</v>
      </c>
      <c r="H7956">
        <v>1</v>
      </c>
      <c r="I7956">
        <v>0</v>
      </c>
      <c r="J7956">
        <v>222</v>
      </c>
      <c r="L7956" t="s">
        <v>8109</v>
      </c>
      <c r="M7956" t="s">
        <v>117</v>
      </c>
      <c r="N7956" t="s">
        <v>18</v>
      </c>
      <c r="O7956" s="6" t="str">
        <f>INDEX(lkp_Region,MATCH(tbl_Sales[[#This Row],[Suburb]],lkp_Suburb,0))</f>
        <v>Northern Metropolitan</v>
      </c>
      <c r="P7956" s="6">
        <f>MONTH(tbl_Sales[[#This Row],[Date]])</f>
        <v>4</v>
      </c>
      <c r="Q7956" s="6">
        <f>YEAR(tbl_Sales[[#This Row],[Date]])</f>
        <v>2017</v>
      </c>
    </row>
    <row r="7957" spans="1:17" x14ac:dyDescent="0.25">
      <c r="A7957" s="1">
        <v>42848</v>
      </c>
      <c r="B7957">
        <v>745000</v>
      </c>
      <c r="C7957" t="s">
        <v>2</v>
      </c>
      <c r="D7957" t="s">
        <v>12423</v>
      </c>
      <c r="E7957" t="s">
        <v>10</v>
      </c>
      <c r="F7957">
        <v>3040</v>
      </c>
      <c r="G7957">
        <v>2</v>
      </c>
      <c r="H7957">
        <v>1</v>
      </c>
      <c r="I7957">
        <v>1</v>
      </c>
      <c r="J7957">
        <v>342</v>
      </c>
      <c r="L7957" t="s">
        <v>8110</v>
      </c>
      <c r="M7957" t="s">
        <v>47</v>
      </c>
      <c r="N7957" t="s">
        <v>49</v>
      </c>
      <c r="O7957" s="6" t="str">
        <f>INDEX(lkp_Region,MATCH(tbl_Sales[[#This Row],[Suburb]],lkp_Suburb,0))</f>
        <v>Western Metropolitan</v>
      </c>
      <c r="P7957" s="6">
        <f>MONTH(tbl_Sales[[#This Row],[Date]])</f>
        <v>4</v>
      </c>
      <c r="Q7957" s="6">
        <f>YEAR(tbl_Sales[[#This Row],[Date]])</f>
        <v>2017</v>
      </c>
    </row>
    <row r="7958" spans="1:17" x14ac:dyDescent="0.25">
      <c r="A7958" s="1">
        <v>42848</v>
      </c>
      <c r="B7958">
        <v>950000</v>
      </c>
      <c r="C7958" t="s">
        <v>2</v>
      </c>
      <c r="D7958" t="s">
        <v>12430</v>
      </c>
      <c r="E7958" t="s">
        <v>5</v>
      </c>
      <c r="F7958">
        <v>3041</v>
      </c>
      <c r="G7958">
        <v>3</v>
      </c>
      <c r="H7958">
        <v>2</v>
      </c>
      <c r="I7958">
        <v>2</v>
      </c>
      <c r="J7958">
        <v>216</v>
      </c>
      <c r="L7958" t="s">
        <v>8111</v>
      </c>
      <c r="M7958" t="s">
        <v>121</v>
      </c>
      <c r="N7958" t="s">
        <v>49</v>
      </c>
      <c r="O7958" s="6" t="str">
        <f>INDEX(lkp_Region,MATCH(tbl_Sales[[#This Row],[Suburb]],lkp_Suburb,0))</f>
        <v>Western Metropolitan</v>
      </c>
      <c r="P7958" s="6">
        <f>MONTH(tbl_Sales[[#This Row],[Date]])</f>
        <v>4</v>
      </c>
      <c r="Q7958" s="6">
        <f>YEAR(tbl_Sales[[#This Row],[Date]])</f>
        <v>2017</v>
      </c>
    </row>
    <row r="7959" spans="1:17" x14ac:dyDescent="0.25">
      <c r="A7959" s="1">
        <v>42848</v>
      </c>
      <c r="B7959">
        <v>1316500</v>
      </c>
      <c r="C7959" t="s">
        <v>2</v>
      </c>
      <c r="D7959" t="s">
        <v>12425</v>
      </c>
      <c r="E7959" t="s">
        <v>10</v>
      </c>
      <c r="F7959">
        <v>3032</v>
      </c>
      <c r="G7959">
        <v>4</v>
      </c>
      <c r="H7959">
        <v>3</v>
      </c>
      <c r="I7959">
        <v>2</v>
      </c>
      <c r="J7959">
        <v>230</v>
      </c>
      <c r="L7959" t="s">
        <v>8112</v>
      </c>
      <c r="M7959" t="s">
        <v>160</v>
      </c>
      <c r="N7959" t="s">
        <v>49</v>
      </c>
      <c r="O7959" s="6" t="str">
        <f>INDEX(lkp_Region,MATCH(tbl_Sales[[#This Row],[Suburb]],lkp_Suburb,0))</f>
        <v>Western Metropolitan</v>
      </c>
      <c r="P7959" s="6">
        <f>MONTH(tbl_Sales[[#This Row],[Date]])</f>
        <v>4</v>
      </c>
      <c r="Q7959" s="6">
        <f>YEAR(tbl_Sales[[#This Row],[Date]])</f>
        <v>2017</v>
      </c>
    </row>
    <row r="7960" spans="1:17" x14ac:dyDescent="0.25">
      <c r="A7960" s="1">
        <v>42848</v>
      </c>
      <c r="B7960">
        <v>1223000</v>
      </c>
      <c r="C7960" t="s">
        <v>2</v>
      </c>
      <c r="D7960" t="s">
        <v>12427</v>
      </c>
      <c r="E7960" t="s">
        <v>10</v>
      </c>
      <c r="F7960">
        <v>3150</v>
      </c>
      <c r="G7960">
        <v>5</v>
      </c>
      <c r="H7960">
        <v>3</v>
      </c>
      <c r="I7960">
        <v>2</v>
      </c>
      <c r="J7960">
        <v>762</v>
      </c>
      <c r="L7960" t="s">
        <v>8113</v>
      </c>
      <c r="M7960" t="s">
        <v>8082</v>
      </c>
      <c r="N7960" t="s">
        <v>31</v>
      </c>
      <c r="O7960" s="6" t="str">
        <f>INDEX(lkp_Region,MATCH(tbl_Sales[[#This Row],[Suburb]],lkp_Suburb,0))</f>
        <v>South-Eastern Metropolitan</v>
      </c>
      <c r="P7960" s="6">
        <f>MONTH(tbl_Sales[[#This Row],[Date]])</f>
        <v>4</v>
      </c>
      <c r="Q7960" s="6">
        <f>YEAR(tbl_Sales[[#This Row],[Date]])</f>
        <v>2017</v>
      </c>
    </row>
    <row r="7961" spans="1:17" x14ac:dyDescent="0.25">
      <c r="A7961" s="1">
        <v>42848</v>
      </c>
      <c r="B7961">
        <v>1245000</v>
      </c>
      <c r="C7961" t="s">
        <v>2</v>
      </c>
      <c r="D7961" t="s">
        <v>12429</v>
      </c>
      <c r="E7961" t="s">
        <v>10</v>
      </c>
      <c r="F7961">
        <v>3166</v>
      </c>
      <c r="G7961">
        <v>3</v>
      </c>
      <c r="H7961">
        <v>1</v>
      </c>
      <c r="I7961">
        <v>1</v>
      </c>
      <c r="J7961">
        <v>545</v>
      </c>
      <c r="L7961" t="s">
        <v>8114</v>
      </c>
      <c r="M7961" t="s">
        <v>246</v>
      </c>
      <c r="N7961" t="s">
        <v>31</v>
      </c>
      <c r="O7961" s="6" t="str">
        <f>INDEX(lkp_Region,MATCH(tbl_Sales[[#This Row],[Suburb]],lkp_Suburb,0))</f>
        <v>Southern Metropolitan</v>
      </c>
      <c r="P7961" s="6">
        <f>MONTH(tbl_Sales[[#This Row],[Date]])</f>
        <v>4</v>
      </c>
      <c r="Q7961" s="6">
        <f>YEAR(tbl_Sales[[#This Row],[Date]])</f>
        <v>2017</v>
      </c>
    </row>
    <row r="7962" spans="1:17" x14ac:dyDescent="0.25">
      <c r="A7962" s="1">
        <v>42848</v>
      </c>
      <c r="B7962">
        <v>1410000</v>
      </c>
      <c r="C7962" t="s">
        <v>2</v>
      </c>
      <c r="D7962" t="s">
        <v>12429</v>
      </c>
      <c r="E7962" t="s">
        <v>5</v>
      </c>
      <c r="F7962">
        <v>3166</v>
      </c>
      <c r="G7962">
        <v>4</v>
      </c>
      <c r="H7962">
        <v>2</v>
      </c>
      <c r="I7962">
        <v>2</v>
      </c>
      <c r="J7962">
        <v>568</v>
      </c>
      <c r="L7962" t="s">
        <v>8115</v>
      </c>
      <c r="M7962" t="s">
        <v>246</v>
      </c>
      <c r="N7962" t="s">
        <v>31</v>
      </c>
      <c r="O7962" s="6" t="str">
        <f>INDEX(lkp_Region,MATCH(tbl_Sales[[#This Row],[Suburb]],lkp_Suburb,0))</f>
        <v>Southern Metropolitan</v>
      </c>
      <c r="P7962" s="6">
        <f>MONTH(tbl_Sales[[#This Row],[Date]])</f>
        <v>4</v>
      </c>
      <c r="Q7962" s="6">
        <f>YEAR(tbl_Sales[[#This Row],[Date]])</f>
        <v>2017</v>
      </c>
    </row>
    <row r="7963" spans="1:17" x14ac:dyDescent="0.25">
      <c r="A7963" s="1">
        <v>42848</v>
      </c>
      <c r="B7963">
        <v>420000</v>
      </c>
      <c r="C7963" t="s">
        <v>2</v>
      </c>
      <c r="D7963" t="s">
        <v>12428</v>
      </c>
      <c r="E7963" t="s">
        <v>10</v>
      </c>
      <c r="F7963">
        <v>3338</v>
      </c>
      <c r="G7963">
        <v>3</v>
      </c>
      <c r="H7963">
        <v>2</v>
      </c>
      <c r="I7963">
        <v>2</v>
      </c>
      <c r="J7963">
        <v>599</v>
      </c>
      <c r="L7963" t="s">
        <v>8116</v>
      </c>
      <c r="M7963" t="s">
        <v>8044</v>
      </c>
      <c r="N7963" t="s">
        <v>7542</v>
      </c>
      <c r="O7963" s="6" t="str">
        <f>INDEX(lkp_Region,MATCH(tbl_Sales[[#This Row],[Suburb]],lkp_Suburb,0))</f>
        <v>Western Victoria</v>
      </c>
      <c r="P7963" s="6">
        <f>MONTH(tbl_Sales[[#This Row],[Date]])</f>
        <v>4</v>
      </c>
      <c r="Q7963" s="6">
        <f>YEAR(tbl_Sales[[#This Row],[Date]])</f>
        <v>2017</v>
      </c>
    </row>
    <row r="7964" spans="1:17" x14ac:dyDescent="0.25">
      <c r="A7964" s="1">
        <v>42848</v>
      </c>
      <c r="B7964">
        <v>885000</v>
      </c>
      <c r="C7964" t="s">
        <v>13</v>
      </c>
      <c r="D7964" t="s">
        <v>12429</v>
      </c>
      <c r="E7964" t="s">
        <v>10</v>
      </c>
      <c r="F7964">
        <v>3002</v>
      </c>
      <c r="G7964">
        <v>2</v>
      </c>
      <c r="H7964">
        <v>1</v>
      </c>
      <c r="I7964">
        <v>1</v>
      </c>
      <c r="J7964">
        <v>1489</v>
      </c>
      <c r="L7964" t="s">
        <v>8117</v>
      </c>
      <c r="M7964" t="s">
        <v>1176</v>
      </c>
      <c r="N7964" t="s">
        <v>88</v>
      </c>
      <c r="O7964" s="6" t="str">
        <f>INDEX(lkp_Region,MATCH(tbl_Sales[[#This Row],[Suburb]],lkp_Suburb,0))</f>
        <v>Northern Metropolitan</v>
      </c>
      <c r="P7964" s="6">
        <f>MONTH(tbl_Sales[[#This Row],[Date]])</f>
        <v>4</v>
      </c>
      <c r="Q7964" s="6">
        <f>YEAR(tbl_Sales[[#This Row],[Date]])</f>
        <v>2017</v>
      </c>
    </row>
    <row r="7965" spans="1:17" x14ac:dyDescent="0.25">
      <c r="A7965" s="1">
        <v>42848</v>
      </c>
      <c r="B7965">
        <v>725000</v>
      </c>
      <c r="C7965" t="s">
        <v>2</v>
      </c>
      <c r="D7965" t="s">
        <v>12427</v>
      </c>
      <c r="E7965" t="s">
        <v>10</v>
      </c>
      <c r="F7965">
        <v>3012</v>
      </c>
      <c r="G7965">
        <v>3</v>
      </c>
      <c r="H7965">
        <v>2</v>
      </c>
      <c r="I7965">
        <v>2</v>
      </c>
      <c r="J7965">
        <v>260</v>
      </c>
      <c r="L7965" t="s">
        <v>8118</v>
      </c>
      <c r="M7965" t="s">
        <v>19</v>
      </c>
      <c r="N7965" t="s">
        <v>21</v>
      </c>
      <c r="O7965" s="6" t="str">
        <f>INDEX(lkp_Region,MATCH(tbl_Sales[[#This Row],[Suburb]],lkp_Suburb,0))</f>
        <v>Western Metropolitan</v>
      </c>
      <c r="P7965" s="6">
        <f>MONTH(tbl_Sales[[#This Row],[Date]])</f>
        <v>4</v>
      </c>
      <c r="Q7965" s="6">
        <f>YEAR(tbl_Sales[[#This Row],[Date]])</f>
        <v>2017</v>
      </c>
    </row>
    <row r="7966" spans="1:17" x14ac:dyDescent="0.25">
      <c r="A7966" s="1">
        <v>42848</v>
      </c>
      <c r="B7966">
        <v>815000</v>
      </c>
      <c r="C7966" t="s">
        <v>51</v>
      </c>
      <c r="D7966" t="s">
        <v>12432</v>
      </c>
      <c r="E7966" t="s">
        <v>10</v>
      </c>
      <c r="F7966">
        <v>3012</v>
      </c>
      <c r="G7966">
        <v>3</v>
      </c>
      <c r="H7966">
        <v>1</v>
      </c>
      <c r="I7966">
        <v>2</v>
      </c>
      <c r="J7966">
        <v>203</v>
      </c>
      <c r="L7966" t="s">
        <v>8119</v>
      </c>
      <c r="M7966" t="s">
        <v>53</v>
      </c>
      <c r="N7966" t="s">
        <v>21</v>
      </c>
      <c r="O7966" s="6" t="str">
        <f>INDEX(lkp_Region,MATCH(tbl_Sales[[#This Row],[Suburb]],lkp_Suburb,0))</f>
        <v>Western Metropolitan</v>
      </c>
      <c r="P7966" s="6">
        <f>MONTH(tbl_Sales[[#This Row],[Date]])</f>
        <v>4</v>
      </c>
      <c r="Q7966" s="6">
        <f>YEAR(tbl_Sales[[#This Row],[Date]])</f>
        <v>2017</v>
      </c>
    </row>
    <row r="7967" spans="1:17" x14ac:dyDescent="0.25">
      <c r="A7967" s="1">
        <v>42848</v>
      </c>
      <c r="B7967">
        <v>970000</v>
      </c>
      <c r="C7967" t="s">
        <v>2</v>
      </c>
      <c r="D7967" t="s">
        <v>12430</v>
      </c>
      <c r="E7967" t="s">
        <v>10</v>
      </c>
      <c r="F7967">
        <v>3013</v>
      </c>
      <c r="G7967">
        <v>3</v>
      </c>
      <c r="H7967">
        <v>2</v>
      </c>
      <c r="I7967">
        <v>0</v>
      </c>
      <c r="J7967">
        <v>354</v>
      </c>
      <c r="K7967">
        <v>1930</v>
      </c>
      <c r="L7967" t="s">
        <v>8120</v>
      </c>
      <c r="M7967" t="s">
        <v>65</v>
      </c>
      <c r="N7967" t="s">
        <v>21</v>
      </c>
      <c r="O7967" s="6" t="str">
        <f>INDEX(lkp_Region,MATCH(tbl_Sales[[#This Row],[Suburb]],lkp_Suburb,0))</f>
        <v>Western Metropolitan</v>
      </c>
      <c r="P7967" s="6">
        <f>MONTH(tbl_Sales[[#This Row],[Date]])</f>
        <v>4</v>
      </c>
      <c r="Q7967" s="6">
        <f>YEAR(tbl_Sales[[#This Row],[Date]])</f>
        <v>2017</v>
      </c>
    </row>
    <row r="7968" spans="1:17" x14ac:dyDescent="0.25">
      <c r="A7968" s="1">
        <v>42848</v>
      </c>
      <c r="B7968">
        <v>1480000</v>
      </c>
      <c r="C7968" t="s">
        <v>2</v>
      </c>
      <c r="D7968" t="s">
        <v>12431</v>
      </c>
      <c r="E7968" t="s">
        <v>10</v>
      </c>
      <c r="F7968">
        <v>3108</v>
      </c>
      <c r="G7968">
        <v>4</v>
      </c>
      <c r="H7968">
        <v>2</v>
      </c>
      <c r="I7968">
        <v>2</v>
      </c>
      <c r="J7968">
        <v>656</v>
      </c>
      <c r="K7968">
        <v>1965</v>
      </c>
      <c r="L7968" t="s">
        <v>8121</v>
      </c>
      <c r="M7968" t="s">
        <v>126</v>
      </c>
      <c r="N7968" t="s">
        <v>128</v>
      </c>
      <c r="O7968" s="6" t="str">
        <f>INDEX(lkp_Region,MATCH(tbl_Sales[[#This Row],[Suburb]],lkp_Suburb,0))</f>
        <v>Eastern Metropolitan</v>
      </c>
      <c r="P7968" s="6">
        <f>MONTH(tbl_Sales[[#This Row],[Date]])</f>
        <v>4</v>
      </c>
      <c r="Q7968" s="6">
        <f>YEAR(tbl_Sales[[#This Row],[Date]])</f>
        <v>2017</v>
      </c>
    </row>
    <row r="7969" spans="1:17" x14ac:dyDescent="0.25">
      <c r="A7969" s="1">
        <v>42848</v>
      </c>
      <c r="B7969">
        <v>1616000</v>
      </c>
      <c r="C7969" t="s">
        <v>2</v>
      </c>
      <c r="D7969" t="s">
        <v>12423</v>
      </c>
      <c r="E7969" t="s">
        <v>10</v>
      </c>
      <c r="F7969">
        <v>3108</v>
      </c>
      <c r="G7969">
        <v>4</v>
      </c>
      <c r="H7969">
        <v>2</v>
      </c>
      <c r="I7969">
        <v>2</v>
      </c>
      <c r="J7969">
        <v>668</v>
      </c>
      <c r="L7969" t="s">
        <v>8122</v>
      </c>
      <c r="M7969" t="s">
        <v>126</v>
      </c>
      <c r="N7969" t="s">
        <v>128</v>
      </c>
      <c r="O7969" s="6" t="str">
        <f>INDEX(lkp_Region,MATCH(tbl_Sales[[#This Row],[Suburb]],lkp_Suburb,0))</f>
        <v>Eastern Metropolitan</v>
      </c>
      <c r="P7969" s="6">
        <f>MONTH(tbl_Sales[[#This Row],[Date]])</f>
        <v>4</v>
      </c>
      <c r="Q7969" s="6">
        <f>YEAR(tbl_Sales[[#This Row],[Date]])</f>
        <v>2017</v>
      </c>
    </row>
    <row r="7970" spans="1:17" x14ac:dyDescent="0.25">
      <c r="A7970" s="1">
        <v>42848</v>
      </c>
      <c r="B7970">
        <v>365000</v>
      </c>
      <c r="C7970" t="s">
        <v>2</v>
      </c>
      <c r="D7970" t="s">
        <v>12428</v>
      </c>
      <c r="E7970" t="s">
        <v>10</v>
      </c>
      <c r="F7970">
        <v>3064</v>
      </c>
      <c r="G7970">
        <v>3</v>
      </c>
      <c r="H7970">
        <v>1</v>
      </c>
      <c r="I7970">
        <v>1</v>
      </c>
      <c r="J7970">
        <v>320</v>
      </c>
      <c r="K7970">
        <v>1980</v>
      </c>
      <c r="L7970" t="s">
        <v>8123</v>
      </c>
      <c r="M7970" t="s">
        <v>7797</v>
      </c>
      <c r="N7970" t="s">
        <v>195</v>
      </c>
      <c r="O7970" s="6" t="str">
        <f>INDEX(lkp_Region,MATCH(tbl_Sales[[#This Row],[Suburb]],lkp_Suburb,0))</f>
        <v>Northern Metropolitan</v>
      </c>
      <c r="P7970" s="6">
        <f>MONTH(tbl_Sales[[#This Row],[Date]])</f>
        <v>4</v>
      </c>
      <c r="Q7970" s="6">
        <f>YEAR(tbl_Sales[[#This Row],[Date]])</f>
        <v>2017</v>
      </c>
    </row>
    <row r="7971" spans="1:17" x14ac:dyDescent="0.25">
      <c r="A7971" s="1">
        <v>42848</v>
      </c>
      <c r="B7971">
        <v>1330000</v>
      </c>
      <c r="C7971" t="s">
        <v>2</v>
      </c>
      <c r="D7971" t="s">
        <v>12430</v>
      </c>
      <c r="E7971" t="s">
        <v>10</v>
      </c>
      <c r="F7971">
        <v>3016</v>
      </c>
      <c r="G7971">
        <v>3</v>
      </c>
      <c r="H7971">
        <v>2</v>
      </c>
      <c r="I7971">
        <v>2</v>
      </c>
      <c r="J7971">
        <v>184</v>
      </c>
      <c r="L7971" t="s">
        <v>8124</v>
      </c>
      <c r="M7971" t="s">
        <v>196</v>
      </c>
      <c r="N7971" t="s">
        <v>69</v>
      </c>
      <c r="O7971" s="6" t="str">
        <f>INDEX(lkp_Region,MATCH(tbl_Sales[[#This Row],[Suburb]],lkp_Suburb,0))</f>
        <v>Western Metropolitan</v>
      </c>
      <c r="P7971" s="6">
        <f>MONTH(tbl_Sales[[#This Row],[Date]])</f>
        <v>4</v>
      </c>
      <c r="Q7971" s="6">
        <f>YEAR(tbl_Sales[[#This Row],[Date]])</f>
        <v>2017</v>
      </c>
    </row>
    <row r="7972" spans="1:17" x14ac:dyDescent="0.25">
      <c r="A7972" s="1">
        <v>42848</v>
      </c>
      <c r="B7972">
        <v>1266000</v>
      </c>
      <c r="C7972" t="s">
        <v>2</v>
      </c>
      <c r="D7972" t="s">
        <v>12427</v>
      </c>
      <c r="E7972" t="s">
        <v>10</v>
      </c>
      <c r="F7972">
        <v>3073</v>
      </c>
      <c r="G7972">
        <v>5</v>
      </c>
      <c r="H7972">
        <v>2</v>
      </c>
      <c r="I7972">
        <v>2</v>
      </c>
      <c r="J7972">
        <v>601</v>
      </c>
      <c r="K7972">
        <v>1990</v>
      </c>
      <c r="L7972" t="s">
        <v>8125</v>
      </c>
      <c r="M7972" t="s">
        <v>93</v>
      </c>
      <c r="N7972" t="s">
        <v>62</v>
      </c>
      <c r="O7972" s="6" t="str">
        <f>INDEX(lkp_Region,MATCH(tbl_Sales[[#This Row],[Suburb]],lkp_Suburb,0))</f>
        <v>Northern Metropolitan</v>
      </c>
      <c r="P7972" s="6">
        <f>MONTH(tbl_Sales[[#This Row],[Date]])</f>
        <v>4</v>
      </c>
      <c r="Q7972" s="6">
        <f>YEAR(tbl_Sales[[#This Row],[Date]])</f>
        <v>2017</v>
      </c>
    </row>
    <row r="7973" spans="1:17" x14ac:dyDescent="0.25">
      <c r="A7973" s="1">
        <v>42848</v>
      </c>
      <c r="B7973">
        <v>610000</v>
      </c>
      <c r="C7973" t="s">
        <v>2</v>
      </c>
      <c r="D7973" t="s">
        <v>12431</v>
      </c>
      <c r="E7973" t="s">
        <v>5</v>
      </c>
      <c r="F7973">
        <v>3021</v>
      </c>
      <c r="G7973">
        <v>3</v>
      </c>
      <c r="H7973">
        <v>1</v>
      </c>
      <c r="I7973">
        <v>1</v>
      </c>
      <c r="J7973">
        <v>582</v>
      </c>
      <c r="K7973">
        <v>1960</v>
      </c>
      <c r="L7973" t="s">
        <v>8126</v>
      </c>
      <c r="M7973" t="s">
        <v>7948</v>
      </c>
      <c r="N7973" t="s">
        <v>3</v>
      </c>
      <c r="O7973" s="6" t="str">
        <f>INDEX(lkp_Region,MATCH(tbl_Sales[[#This Row],[Suburb]],lkp_Suburb,0))</f>
        <v>Western Metropolitan</v>
      </c>
      <c r="P7973" s="6">
        <f>MONTH(tbl_Sales[[#This Row],[Date]])</f>
        <v>4</v>
      </c>
      <c r="Q7973" s="6">
        <f>YEAR(tbl_Sales[[#This Row],[Date]])</f>
        <v>2017</v>
      </c>
    </row>
    <row r="7974" spans="1:17" x14ac:dyDescent="0.25">
      <c r="A7974" s="1">
        <v>42848</v>
      </c>
      <c r="B7974">
        <v>990000</v>
      </c>
      <c r="C7974" t="s">
        <v>2</v>
      </c>
      <c r="D7974" t="s">
        <v>12433</v>
      </c>
      <c r="E7974" t="s">
        <v>10</v>
      </c>
      <c r="F7974">
        <v>3020</v>
      </c>
      <c r="G7974">
        <v>4</v>
      </c>
      <c r="H7974">
        <v>1</v>
      </c>
      <c r="I7974">
        <v>6</v>
      </c>
      <c r="J7974">
        <v>654</v>
      </c>
      <c r="K7974">
        <v>1950</v>
      </c>
      <c r="L7974" t="s">
        <v>8127</v>
      </c>
      <c r="M7974" t="s">
        <v>443</v>
      </c>
      <c r="N7974" t="s">
        <v>3</v>
      </c>
      <c r="O7974" s="6" t="str">
        <f>INDEX(lkp_Region,MATCH(tbl_Sales[[#This Row],[Suburb]],lkp_Suburb,0))</f>
        <v>Western Metropolitan</v>
      </c>
      <c r="P7974" s="6">
        <f>MONTH(tbl_Sales[[#This Row],[Date]])</f>
        <v>4</v>
      </c>
      <c r="Q7974" s="6">
        <f>YEAR(tbl_Sales[[#This Row],[Date]])</f>
        <v>2017</v>
      </c>
    </row>
    <row r="7975" spans="1:17" x14ac:dyDescent="0.25">
      <c r="A7975" s="1">
        <v>42848</v>
      </c>
      <c r="B7975">
        <v>375000</v>
      </c>
      <c r="C7975" t="s">
        <v>13</v>
      </c>
      <c r="D7975" t="s">
        <v>12429</v>
      </c>
      <c r="E7975" t="s">
        <v>10</v>
      </c>
      <c r="F7975">
        <v>3123</v>
      </c>
      <c r="G7975">
        <v>1</v>
      </c>
      <c r="H7975">
        <v>1</v>
      </c>
      <c r="I7975">
        <v>1</v>
      </c>
      <c r="J7975">
        <v>0</v>
      </c>
      <c r="K7975">
        <v>1960</v>
      </c>
      <c r="L7975" t="s">
        <v>8128</v>
      </c>
      <c r="M7975" t="s">
        <v>230</v>
      </c>
      <c r="N7975" t="s">
        <v>101</v>
      </c>
      <c r="O7975" s="6" t="str">
        <f>INDEX(lkp_Region,MATCH(tbl_Sales[[#This Row],[Suburb]],lkp_Suburb,0))</f>
        <v>Southern Metropolitan</v>
      </c>
      <c r="P7975" s="6">
        <f>MONTH(tbl_Sales[[#This Row],[Date]])</f>
        <v>4</v>
      </c>
      <c r="Q7975" s="6">
        <f>YEAR(tbl_Sales[[#This Row],[Date]])</f>
        <v>2017</v>
      </c>
    </row>
    <row r="7976" spans="1:17" x14ac:dyDescent="0.25">
      <c r="A7976" s="1">
        <v>42848</v>
      </c>
      <c r="B7976">
        <v>2370000</v>
      </c>
      <c r="C7976" t="s">
        <v>2</v>
      </c>
      <c r="D7976" t="s">
        <v>12429</v>
      </c>
      <c r="E7976" t="s">
        <v>10</v>
      </c>
      <c r="F7976">
        <v>3122</v>
      </c>
      <c r="G7976">
        <v>3</v>
      </c>
      <c r="H7976">
        <v>2</v>
      </c>
      <c r="I7976">
        <v>1</v>
      </c>
      <c r="J7976">
        <v>362</v>
      </c>
      <c r="K7976">
        <v>1890</v>
      </c>
      <c r="L7976" t="s">
        <v>8129</v>
      </c>
      <c r="M7976" t="s">
        <v>461</v>
      </c>
      <c r="N7976" t="s">
        <v>101</v>
      </c>
      <c r="O7976" s="6" t="str">
        <f>INDEX(lkp_Region,MATCH(tbl_Sales[[#This Row],[Suburb]],lkp_Suburb,0))</f>
        <v>Southern Metropolitan</v>
      </c>
      <c r="P7976" s="6">
        <f>MONTH(tbl_Sales[[#This Row],[Date]])</f>
        <v>4</v>
      </c>
      <c r="Q7976" s="6">
        <f>YEAR(tbl_Sales[[#This Row],[Date]])</f>
        <v>2017</v>
      </c>
    </row>
    <row r="7977" spans="1:17" x14ac:dyDescent="0.25">
      <c r="A7977" s="1">
        <v>42848</v>
      </c>
      <c r="B7977">
        <v>1935000</v>
      </c>
      <c r="C7977" t="s">
        <v>2</v>
      </c>
      <c r="D7977" t="s">
        <v>12433</v>
      </c>
      <c r="E7977" t="s">
        <v>10</v>
      </c>
      <c r="F7977">
        <v>3186</v>
      </c>
      <c r="G7977">
        <v>3</v>
      </c>
      <c r="H7977">
        <v>2</v>
      </c>
      <c r="I7977">
        <v>1</v>
      </c>
      <c r="J7977">
        <v>385</v>
      </c>
      <c r="K7977">
        <v>1940</v>
      </c>
      <c r="L7977" t="s">
        <v>8130</v>
      </c>
      <c r="M7977" t="s">
        <v>105</v>
      </c>
      <c r="N7977" t="s">
        <v>107</v>
      </c>
      <c r="O7977" s="6" t="str">
        <f>INDEX(lkp_Region,MATCH(tbl_Sales[[#This Row],[Suburb]],lkp_Suburb,0))</f>
        <v>Southern Metropolitan</v>
      </c>
      <c r="P7977" s="6">
        <f>MONTH(tbl_Sales[[#This Row],[Date]])</f>
        <v>4</v>
      </c>
      <c r="Q7977" s="6">
        <f>YEAR(tbl_Sales[[#This Row],[Date]])</f>
        <v>2017</v>
      </c>
    </row>
    <row r="7978" spans="1:17" x14ac:dyDescent="0.25">
      <c r="A7978" s="1">
        <v>42849</v>
      </c>
      <c r="B7978">
        <v>465000</v>
      </c>
      <c r="C7978" t="s">
        <v>2</v>
      </c>
      <c r="D7978" t="s">
        <v>12424</v>
      </c>
      <c r="E7978" t="s">
        <v>10</v>
      </c>
      <c r="F7978">
        <v>3076</v>
      </c>
      <c r="G7978">
        <v>3</v>
      </c>
      <c r="H7978">
        <v>2</v>
      </c>
      <c r="I7978">
        <v>1</v>
      </c>
      <c r="J7978">
        <v>606</v>
      </c>
      <c r="K7978">
        <v>2005</v>
      </c>
      <c r="L7978" t="s">
        <v>8131</v>
      </c>
      <c r="M7978" t="s">
        <v>7572</v>
      </c>
      <c r="N7978" t="s">
        <v>7515</v>
      </c>
      <c r="O7978" s="6" t="str">
        <f>INDEX(lkp_Region,MATCH(tbl_Sales[[#This Row],[Suburb]],lkp_Suburb,0))</f>
        <v>Northern Metropolitan</v>
      </c>
      <c r="P7978" s="6">
        <f>MONTH(tbl_Sales[[#This Row],[Date]])</f>
        <v>4</v>
      </c>
      <c r="Q7978" s="6">
        <f>YEAR(tbl_Sales[[#This Row],[Date]])</f>
        <v>2017</v>
      </c>
    </row>
    <row r="7979" spans="1:17" x14ac:dyDescent="0.25">
      <c r="A7979" s="1">
        <v>42849</v>
      </c>
      <c r="B7979">
        <v>705500</v>
      </c>
      <c r="C7979" t="s">
        <v>2</v>
      </c>
      <c r="D7979" t="s">
        <v>12424</v>
      </c>
      <c r="E7979" t="s">
        <v>10</v>
      </c>
      <c r="F7979">
        <v>3075</v>
      </c>
      <c r="G7979">
        <v>3</v>
      </c>
      <c r="H7979">
        <v>1</v>
      </c>
      <c r="I7979">
        <v>4</v>
      </c>
      <c r="J7979">
        <v>670</v>
      </c>
      <c r="L7979" t="s">
        <v>8132</v>
      </c>
      <c r="M7979" t="s">
        <v>7965</v>
      </c>
      <c r="N7979" t="s">
        <v>7515</v>
      </c>
      <c r="O7979" s="6" t="str">
        <f>INDEX(lkp_Region,MATCH(tbl_Sales[[#This Row],[Suburb]],lkp_Suburb,0))</f>
        <v>Northern Metropolitan</v>
      </c>
      <c r="P7979" s="6">
        <f>MONTH(tbl_Sales[[#This Row],[Date]])</f>
        <v>4</v>
      </c>
      <c r="Q7979" s="6">
        <f>YEAR(tbl_Sales[[#This Row],[Date]])</f>
        <v>2017</v>
      </c>
    </row>
    <row r="7980" spans="1:17" x14ac:dyDescent="0.25">
      <c r="A7980" s="1">
        <v>42849</v>
      </c>
      <c r="B7980">
        <v>750000</v>
      </c>
      <c r="C7980" t="s">
        <v>13</v>
      </c>
      <c r="D7980" t="s">
        <v>12424</v>
      </c>
      <c r="E7980" t="s">
        <v>5</v>
      </c>
      <c r="F7980">
        <v>3142</v>
      </c>
      <c r="G7980">
        <v>2</v>
      </c>
      <c r="H7980">
        <v>1</v>
      </c>
      <c r="I7980">
        <v>1</v>
      </c>
      <c r="J7980">
        <v>0</v>
      </c>
      <c r="K7980">
        <v>1970</v>
      </c>
      <c r="L7980" t="s">
        <v>8133</v>
      </c>
      <c r="M7980" t="s">
        <v>109</v>
      </c>
      <c r="N7980" t="s">
        <v>76</v>
      </c>
      <c r="O7980" s="6" t="str">
        <f>INDEX(lkp_Region,MATCH(tbl_Sales[[#This Row],[Suburb]],lkp_Suburb,0))</f>
        <v>Southern Metropolitan</v>
      </c>
      <c r="P7980" s="6">
        <f>MONTH(tbl_Sales[[#This Row],[Date]])</f>
        <v>4</v>
      </c>
      <c r="Q7980" s="6">
        <f>YEAR(tbl_Sales[[#This Row],[Date]])</f>
        <v>2017</v>
      </c>
    </row>
    <row r="7981" spans="1:17" x14ac:dyDescent="0.25">
      <c r="A7981" s="1">
        <v>42849</v>
      </c>
      <c r="B7981">
        <v>2500000</v>
      </c>
      <c r="C7981" t="s">
        <v>2</v>
      </c>
      <c r="D7981" t="s">
        <v>12430</v>
      </c>
      <c r="E7981" t="s">
        <v>5</v>
      </c>
      <c r="F7981">
        <v>3206</v>
      </c>
      <c r="G7981">
        <v>4</v>
      </c>
      <c r="H7981">
        <v>3</v>
      </c>
      <c r="I7981">
        <v>1</v>
      </c>
      <c r="J7981">
        <v>209</v>
      </c>
      <c r="L7981" t="s">
        <v>8134</v>
      </c>
      <c r="M7981" t="s">
        <v>474</v>
      </c>
      <c r="N7981" t="s">
        <v>26</v>
      </c>
      <c r="O7981" s="6" t="str">
        <f>INDEX(lkp_Region,MATCH(tbl_Sales[[#This Row],[Suburb]],lkp_Suburb,0))</f>
        <v>Southern Metropolitan</v>
      </c>
      <c r="P7981" s="6">
        <f>MONTH(tbl_Sales[[#This Row],[Date]])</f>
        <v>4</v>
      </c>
      <c r="Q7981" s="6">
        <f>YEAR(tbl_Sales[[#This Row],[Date]])</f>
        <v>2017</v>
      </c>
    </row>
    <row r="7982" spans="1:17" x14ac:dyDescent="0.25">
      <c r="A7982" s="1">
        <v>42849</v>
      </c>
      <c r="B7982">
        <v>755000</v>
      </c>
      <c r="C7982" t="s">
        <v>51</v>
      </c>
      <c r="D7982" t="s">
        <v>12427</v>
      </c>
      <c r="E7982" t="s">
        <v>10</v>
      </c>
      <c r="F7982">
        <v>3044</v>
      </c>
      <c r="G7982">
        <v>3</v>
      </c>
      <c r="H7982">
        <v>1</v>
      </c>
      <c r="I7982">
        <v>2</v>
      </c>
      <c r="J7982">
        <v>234</v>
      </c>
      <c r="K7982">
        <v>1993</v>
      </c>
      <c r="L7982" t="s">
        <v>8135</v>
      </c>
      <c r="M7982" t="s">
        <v>115</v>
      </c>
      <c r="N7982" t="s">
        <v>18</v>
      </c>
      <c r="O7982" s="6" t="str">
        <f>INDEX(lkp_Region,MATCH(tbl_Sales[[#This Row],[Suburb]],lkp_Suburb,0))</f>
        <v>Northern Metropolitan</v>
      </c>
      <c r="P7982" s="6">
        <f>MONTH(tbl_Sales[[#This Row],[Date]])</f>
        <v>4</v>
      </c>
      <c r="Q7982" s="6">
        <f>YEAR(tbl_Sales[[#This Row],[Date]])</f>
        <v>2017</v>
      </c>
    </row>
    <row r="7983" spans="1:17" x14ac:dyDescent="0.25">
      <c r="A7983" s="1">
        <v>42849</v>
      </c>
      <c r="B7983">
        <v>1071888</v>
      </c>
      <c r="C7983" t="s">
        <v>2</v>
      </c>
      <c r="D7983" t="s">
        <v>12425</v>
      </c>
      <c r="E7983" t="s">
        <v>5</v>
      </c>
      <c r="F7983">
        <v>3046</v>
      </c>
      <c r="G7983">
        <v>4</v>
      </c>
      <c r="H7983">
        <v>2</v>
      </c>
      <c r="I7983">
        <v>4</v>
      </c>
      <c r="J7983">
        <v>553</v>
      </c>
      <c r="K7983">
        <v>2001</v>
      </c>
      <c r="L7983" t="s">
        <v>7879</v>
      </c>
      <c r="M7983" t="s">
        <v>680</v>
      </c>
      <c r="N7983" t="s">
        <v>18</v>
      </c>
      <c r="O7983" s="6" t="str">
        <f>INDEX(lkp_Region,MATCH(tbl_Sales[[#This Row],[Suburb]],lkp_Suburb,0))</f>
        <v>Northern Metropolitan</v>
      </c>
      <c r="P7983" s="6">
        <f>MONTH(tbl_Sales[[#This Row],[Date]])</f>
        <v>4</v>
      </c>
      <c r="Q7983" s="6">
        <f>YEAR(tbl_Sales[[#This Row],[Date]])</f>
        <v>2017</v>
      </c>
    </row>
    <row r="7984" spans="1:17" x14ac:dyDescent="0.25">
      <c r="A7984" s="1">
        <v>42849</v>
      </c>
      <c r="B7984">
        <v>500000</v>
      </c>
      <c r="C7984" t="s">
        <v>13</v>
      </c>
      <c r="D7984" t="s">
        <v>12427</v>
      </c>
      <c r="E7984" t="s">
        <v>5</v>
      </c>
      <c r="F7984">
        <v>3042</v>
      </c>
      <c r="G7984">
        <v>3</v>
      </c>
      <c r="H7984">
        <v>1</v>
      </c>
      <c r="I7984">
        <v>1</v>
      </c>
      <c r="J7984">
        <v>1218</v>
      </c>
      <c r="K7984">
        <v>2012</v>
      </c>
      <c r="L7984" t="s">
        <v>8136</v>
      </c>
      <c r="M7984" t="s">
        <v>86</v>
      </c>
      <c r="N7984" t="s">
        <v>49</v>
      </c>
      <c r="O7984" s="6" t="str">
        <f>INDEX(lkp_Region,MATCH(tbl_Sales[[#This Row],[Suburb]],lkp_Suburb,0))</f>
        <v>Western Metropolitan</v>
      </c>
      <c r="P7984" s="6">
        <f>MONTH(tbl_Sales[[#This Row],[Date]])</f>
        <v>4</v>
      </c>
      <c r="Q7984" s="6">
        <f>YEAR(tbl_Sales[[#This Row],[Date]])</f>
        <v>2017</v>
      </c>
    </row>
    <row r="7985" spans="1:17" x14ac:dyDescent="0.25">
      <c r="A7985" s="1">
        <v>42849</v>
      </c>
      <c r="B7985">
        <v>1500000</v>
      </c>
      <c r="C7985" t="s">
        <v>2</v>
      </c>
      <c r="D7985" t="s">
        <v>12427</v>
      </c>
      <c r="E7985" t="s">
        <v>5</v>
      </c>
      <c r="F7985">
        <v>3032</v>
      </c>
      <c r="G7985">
        <v>3</v>
      </c>
      <c r="H7985">
        <v>3</v>
      </c>
      <c r="I7985">
        <v>1</v>
      </c>
      <c r="J7985">
        <v>382</v>
      </c>
      <c r="K7985">
        <v>2008</v>
      </c>
      <c r="L7985" t="s">
        <v>8137</v>
      </c>
      <c r="M7985" t="s">
        <v>160</v>
      </c>
      <c r="N7985" t="s">
        <v>49</v>
      </c>
      <c r="O7985" s="6" t="str">
        <f>INDEX(lkp_Region,MATCH(tbl_Sales[[#This Row],[Suburb]],lkp_Suburb,0))</f>
        <v>Western Metropolitan</v>
      </c>
      <c r="P7985" s="6">
        <f>MONTH(tbl_Sales[[#This Row],[Date]])</f>
        <v>4</v>
      </c>
      <c r="Q7985" s="6">
        <f>YEAR(tbl_Sales[[#This Row],[Date]])</f>
        <v>2017</v>
      </c>
    </row>
    <row r="7986" spans="1:17" x14ac:dyDescent="0.25">
      <c r="A7986" s="1">
        <v>42849</v>
      </c>
      <c r="B7986">
        <v>1331000</v>
      </c>
      <c r="C7986" t="s">
        <v>2</v>
      </c>
      <c r="D7986" t="s">
        <v>12432</v>
      </c>
      <c r="E7986" t="s">
        <v>10</v>
      </c>
      <c r="F7986">
        <v>3150</v>
      </c>
      <c r="G7986">
        <v>4</v>
      </c>
      <c r="H7986">
        <v>2</v>
      </c>
      <c r="I7986">
        <v>2</v>
      </c>
      <c r="J7986">
        <v>762</v>
      </c>
      <c r="L7986" t="s">
        <v>8138</v>
      </c>
      <c r="M7986" t="s">
        <v>8079</v>
      </c>
      <c r="N7986" t="s">
        <v>31</v>
      </c>
      <c r="O7986" s="6" t="str">
        <f>INDEX(lkp_Region,MATCH(tbl_Sales[[#This Row],[Suburb]],lkp_Suburb,0))</f>
        <v>Eastern Metropolitan</v>
      </c>
      <c r="P7986" s="6">
        <f>MONTH(tbl_Sales[[#This Row],[Date]])</f>
        <v>4</v>
      </c>
      <c r="Q7986" s="6">
        <f>YEAR(tbl_Sales[[#This Row],[Date]])</f>
        <v>2017</v>
      </c>
    </row>
    <row r="7987" spans="1:17" x14ac:dyDescent="0.25">
      <c r="A7987" s="1">
        <v>42849</v>
      </c>
      <c r="B7987">
        <v>1360000</v>
      </c>
      <c r="C7987" t="s">
        <v>2</v>
      </c>
      <c r="D7987" t="s">
        <v>12423</v>
      </c>
      <c r="E7987" t="s">
        <v>10</v>
      </c>
      <c r="F7987">
        <v>3149</v>
      </c>
      <c r="G7987">
        <v>3</v>
      </c>
      <c r="H7987">
        <v>2</v>
      </c>
      <c r="I7987">
        <v>2</v>
      </c>
      <c r="J7987">
        <v>710</v>
      </c>
      <c r="L7987" t="s">
        <v>8139</v>
      </c>
      <c r="M7987" t="s">
        <v>7758</v>
      </c>
      <c r="N7987" t="s">
        <v>31</v>
      </c>
      <c r="O7987" s="6" t="str">
        <f>INDEX(lkp_Region,MATCH(tbl_Sales[[#This Row],[Suburb]],lkp_Suburb,0))</f>
        <v>Eastern Metropolitan</v>
      </c>
      <c r="P7987" s="6">
        <f>MONTH(tbl_Sales[[#This Row],[Date]])</f>
        <v>4</v>
      </c>
      <c r="Q7987" s="6">
        <f>YEAR(tbl_Sales[[#This Row],[Date]])</f>
        <v>2017</v>
      </c>
    </row>
    <row r="7988" spans="1:17" x14ac:dyDescent="0.25">
      <c r="A7988" s="1">
        <v>42849</v>
      </c>
      <c r="B7988">
        <v>1900000</v>
      </c>
      <c r="C7988" t="s">
        <v>2</v>
      </c>
      <c r="D7988" t="s">
        <v>12424</v>
      </c>
      <c r="E7988" t="s">
        <v>5</v>
      </c>
      <c r="F7988">
        <v>3150</v>
      </c>
      <c r="G7988">
        <v>3</v>
      </c>
      <c r="H7988">
        <v>1</v>
      </c>
      <c r="I7988">
        <v>0</v>
      </c>
      <c r="J7988">
        <v>738</v>
      </c>
      <c r="L7988" t="s">
        <v>8140</v>
      </c>
      <c r="M7988" t="s">
        <v>8079</v>
      </c>
      <c r="N7988" t="s">
        <v>31</v>
      </c>
      <c r="O7988" s="6" t="str">
        <f>INDEX(lkp_Region,MATCH(tbl_Sales[[#This Row],[Suburb]],lkp_Suburb,0))</f>
        <v>Eastern Metropolitan</v>
      </c>
      <c r="P7988" s="6">
        <f>MONTH(tbl_Sales[[#This Row],[Date]])</f>
        <v>4</v>
      </c>
      <c r="Q7988" s="6">
        <f>YEAR(tbl_Sales[[#This Row],[Date]])</f>
        <v>2017</v>
      </c>
    </row>
    <row r="7989" spans="1:17" x14ac:dyDescent="0.25">
      <c r="A7989" s="1">
        <v>42849</v>
      </c>
      <c r="B7989">
        <v>835000</v>
      </c>
      <c r="C7989" t="s">
        <v>13</v>
      </c>
      <c r="D7989" t="s">
        <v>12427</v>
      </c>
      <c r="E7989" t="s">
        <v>10</v>
      </c>
      <c r="F7989">
        <v>3052</v>
      </c>
      <c r="G7989">
        <v>3</v>
      </c>
      <c r="H7989">
        <v>1</v>
      </c>
      <c r="I7989">
        <v>1</v>
      </c>
      <c r="J7989">
        <v>0</v>
      </c>
      <c r="K7989">
        <v>1978</v>
      </c>
      <c r="L7989" t="s">
        <v>8141</v>
      </c>
      <c r="M7989" t="s">
        <v>1418</v>
      </c>
      <c r="N7989" t="s">
        <v>88</v>
      </c>
      <c r="O7989" s="6" t="str">
        <f>INDEX(lkp_Region,MATCH(tbl_Sales[[#This Row],[Suburb]],lkp_Suburb,0))</f>
        <v>Northern Metropolitan</v>
      </c>
      <c r="P7989" s="6">
        <f>MONTH(tbl_Sales[[#This Row],[Date]])</f>
        <v>4</v>
      </c>
      <c r="Q7989" s="6">
        <f>YEAR(tbl_Sales[[#This Row],[Date]])</f>
        <v>2017</v>
      </c>
    </row>
    <row r="7990" spans="1:17" x14ac:dyDescent="0.25">
      <c r="A7990" s="1">
        <v>42849</v>
      </c>
      <c r="B7990">
        <v>876000</v>
      </c>
      <c r="C7990" t="s">
        <v>13</v>
      </c>
      <c r="D7990" t="s">
        <v>12425</v>
      </c>
      <c r="E7990" t="s">
        <v>10</v>
      </c>
      <c r="F7990">
        <v>3031</v>
      </c>
      <c r="G7990">
        <v>2</v>
      </c>
      <c r="H7990">
        <v>2</v>
      </c>
      <c r="I7990">
        <v>2</v>
      </c>
      <c r="J7990">
        <v>0</v>
      </c>
      <c r="K7990">
        <v>2015</v>
      </c>
      <c r="L7990" t="s">
        <v>8142</v>
      </c>
      <c r="M7990" t="s">
        <v>264</v>
      </c>
      <c r="N7990" t="s">
        <v>88</v>
      </c>
      <c r="O7990" s="6" t="str">
        <f>INDEX(lkp_Region,MATCH(tbl_Sales[[#This Row],[Suburb]],lkp_Suburb,0))</f>
        <v>Northern Metropolitan</v>
      </c>
      <c r="P7990" s="6">
        <f>MONTH(tbl_Sales[[#This Row],[Date]])</f>
        <v>4</v>
      </c>
      <c r="Q7990" s="6">
        <f>YEAR(tbl_Sales[[#This Row],[Date]])</f>
        <v>2017</v>
      </c>
    </row>
    <row r="7991" spans="1:17" x14ac:dyDescent="0.25">
      <c r="A7991" s="1">
        <v>42849</v>
      </c>
      <c r="B7991">
        <v>900000</v>
      </c>
      <c r="C7991" t="s">
        <v>13</v>
      </c>
      <c r="D7991" t="s">
        <v>12427</v>
      </c>
      <c r="E7991" t="s">
        <v>5</v>
      </c>
      <c r="F7991">
        <v>3052</v>
      </c>
      <c r="G7991">
        <v>2</v>
      </c>
      <c r="H7991">
        <v>2</v>
      </c>
      <c r="I7991">
        <v>1</v>
      </c>
      <c r="J7991">
        <v>2431</v>
      </c>
      <c r="L7991" t="s">
        <v>8143</v>
      </c>
      <c r="M7991" t="s">
        <v>1418</v>
      </c>
      <c r="N7991" t="s">
        <v>88</v>
      </c>
      <c r="O7991" s="6" t="str">
        <f>INDEX(lkp_Region,MATCH(tbl_Sales[[#This Row],[Suburb]],lkp_Suburb,0))</f>
        <v>Northern Metropolitan</v>
      </c>
      <c r="P7991" s="6">
        <f>MONTH(tbl_Sales[[#This Row],[Date]])</f>
        <v>4</v>
      </c>
      <c r="Q7991" s="6">
        <f>YEAR(tbl_Sales[[#This Row],[Date]])</f>
        <v>2017</v>
      </c>
    </row>
    <row r="7992" spans="1:17" x14ac:dyDescent="0.25">
      <c r="A7992" s="1">
        <v>42849</v>
      </c>
      <c r="B7992">
        <v>1355000</v>
      </c>
      <c r="C7992" t="s">
        <v>2</v>
      </c>
      <c r="D7992" t="s">
        <v>12423</v>
      </c>
      <c r="E7992" t="s">
        <v>10</v>
      </c>
      <c r="F7992">
        <v>3108</v>
      </c>
      <c r="G7992">
        <v>3</v>
      </c>
      <c r="H7992">
        <v>1</v>
      </c>
      <c r="I7992">
        <v>1</v>
      </c>
      <c r="J7992">
        <v>814</v>
      </c>
      <c r="K7992">
        <v>1965</v>
      </c>
      <c r="L7992" t="s">
        <v>8144</v>
      </c>
      <c r="M7992" t="s">
        <v>126</v>
      </c>
      <c r="N7992" t="s">
        <v>128</v>
      </c>
      <c r="O7992" s="6" t="str">
        <f>INDEX(lkp_Region,MATCH(tbl_Sales[[#This Row],[Suburb]],lkp_Suburb,0))</f>
        <v>Eastern Metropolitan</v>
      </c>
      <c r="P7992" s="6">
        <f>MONTH(tbl_Sales[[#This Row],[Date]])</f>
        <v>4</v>
      </c>
      <c r="Q7992" s="6">
        <f>YEAR(tbl_Sales[[#This Row],[Date]])</f>
        <v>2017</v>
      </c>
    </row>
    <row r="7993" spans="1:17" x14ac:dyDescent="0.25">
      <c r="A7993" s="1">
        <v>42849</v>
      </c>
      <c r="B7993">
        <v>805000</v>
      </c>
      <c r="C7993" t="s">
        <v>2</v>
      </c>
      <c r="D7993" t="s">
        <v>12424</v>
      </c>
      <c r="E7993" t="s">
        <v>10</v>
      </c>
      <c r="F7993">
        <v>3156</v>
      </c>
      <c r="G7993">
        <v>3</v>
      </c>
      <c r="H7993">
        <v>1</v>
      </c>
      <c r="I7993">
        <v>2</v>
      </c>
      <c r="J7993">
        <v>1008</v>
      </c>
      <c r="L7993" t="s">
        <v>8146</v>
      </c>
      <c r="M7993" t="s">
        <v>8145</v>
      </c>
      <c r="N7993" t="s">
        <v>7768</v>
      </c>
      <c r="O7993" s="6" t="str">
        <f>INDEX(lkp_Region,MATCH(tbl_Sales[[#This Row],[Suburb]],lkp_Suburb,0))</f>
        <v>Eastern Metropolitan</v>
      </c>
      <c r="P7993" s="6">
        <f>MONTH(tbl_Sales[[#This Row],[Date]])</f>
        <v>4</v>
      </c>
      <c r="Q7993" s="6">
        <f>YEAR(tbl_Sales[[#This Row],[Date]])</f>
        <v>2017</v>
      </c>
    </row>
    <row r="7994" spans="1:17" x14ac:dyDescent="0.25">
      <c r="A7994" s="1">
        <v>42849</v>
      </c>
      <c r="B7994">
        <v>1100000</v>
      </c>
      <c r="C7994" t="s">
        <v>2</v>
      </c>
      <c r="D7994" t="s">
        <v>12429</v>
      </c>
      <c r="E7994" t="s">
        <v>10</v>
      </c>
      <c r="F7994">
        <v>3172</v>
      </c>
      <c r="G7994">
        <v>4</v>
      </c>
      <c r="H7994">
        <v>2</v>
      </c>
      <c r="I7994">
        <v>2</v>
      </c>
      <c r="J7994">
        <v>840</v>
      </c>
      <c r="K7994">
        <v>1980</v>
      </c>
      <c r="L7994" t="s">
        <v>8148</v>
      </c>
      <c r="M7994" t="s">
        <v>8147</v>
      </c>
      <c r="N7994" t="s">
        <v>45</v>
      </c>
      <c r="O7994" s="6" t="str">
        <f>INDEX(lkp_Region,MATCH(tbl_Sales[[#This Row],[Suburb]],lkp_Suburb,0))</f>
        <v>South-Eastern Metropolitan</v>
      </c>
      <c r="P7994" s="6">
        <f>MONTH(tbl_Sales[[#This Row],[Date]])</f>
        <v>4</v>
      </c>
      <c r="Q7994" s="6">
        <f>YEAR(tbl_Sales[[#This Row],[Date]])</f>
        <v>2017</v>
      </c>
    </row>
    <row r="7995" spans="1:17" x14ac:dyDescent="0.25">
      <c r="A7995" s="1">
        <v>42849</v>
      </c>
      <c r="B7995">
        <v>810000</v>
      </c>
      <c r="C7995" t="s">
        <v>2</v>
      </c>
      <c r="D7995" t="s">
        <v>12425</v>
      </c>
      <c r="E7995" t="s">
        <v>5</v>
      </c>
      <c r="F7995">
        <v>3059</v>
      </c>
      <c r="G7995">
        <v>4</v>
      </c>
      <c r="H7995">
        <v>2</v>
      </c>
      <c r="I7995">
        <v>3</v>
      </c>
      <c r="J7995">
        <v>990</v>
      </c>
      <c r="L7995" t="s">
        <v>8149</v>
      </c>
      <c r="M7995" t="s">
        <v>7544</v>
      </c>
      <c r="N7995" t="s">
        <v>195</v>
      </c>
      <c r="O7995" s="6" t="str">
        <f>INDEX(lkp_Region,MATCH(tbl_Sales[[#This Row],[Suburb]],lkp_Suburb,0))</f>
        <v>Northern Metropolitan</v>
      </c>
      <c r="P7995" s="6">
        <f>MONTH(tbl_Sales[[#This Row],[Date]])</f>
        <v>4</v>
      </c>
      <c r="Q7995" s="6">
        <f>YEAR(tbl_Sales[[#This Row],[Date]])</f>
        <v>2017</v>
      </c>
    </row>
    <row r="7996" spans="1:17" x14ac:dyDescent="0.25">
      <c r="A7996" s="1">
        <v>42849</v>
      </c>
      <c r="B7996">
        <v>1412000</v>
      </c>
      <c r="C7996" t="s">
        <v>2</v>
      </c>
      <c r="D7996" t="s">
        <v>12424</v>
      </c>
      <c r="E7996" t="s">
        <v>5</v>
      </c>
      <c r="F7996">
        <v>3016</v>
      </c>
      <c r="G7996">
        <v>4</v>
      </c>
      <c r="H7996">
        <v>2</v>
      </c>
      <c r="I7996">
        <v>4</v>
      </c>
      <c r="J7996">
        <v>551</v>
      </c>
      <c r="L7996" t="s">
        <v>8150</v>
      </c>
      <c r="M7996" t="s">
        <v>196</v>
      </c>
      <c r="N7996" t="s">
        <v>69</v>
      </c>
      <c r="O7996" s="6" t="str">
        <f>INDEX(lkp_Region,MATCH(tbl_Sales[[#This Row],[Suburb]],lkp_Suburb,0))</f>
        <v>Western Metropolitan</v>
      </c>
      <c r="P7996" s="6">
        <f>MONTH(tbl_Sales[[#This Row],[Date]])</f>
        <v>4</v>
      </c>
      <c r="Q7996" s="6">
        <f>YEAR(tbl_Sales[[#This Row],[Date]])</f>
        <v>2017</v>
      </c>
    </row>
    <row r="7997" spans="1:17" x14ac:dyDescent="0.25">
      <c r="A7997" s="1">
        <v>42849</v>
      </c>
      <c r="B7997">
        <v>437500</v>
      </c>
      <c r="C7997" t="s">
        <v>13</v>
      </c>
      <c r="D7997" t="s">
        <v>12429</v>
      </c>
      <c r="E7997" t="s">
        <v>10</v>
      </c>
      <c r="F7997">
        <v>3204</v>
      </c>
      <c r="G7997">
        <v>2</v>
      </c>
      <c r="H7997">
        <v>1</v>
      </c>
      <c r="I7997">
        <v>1</v>
      </c>
      <c r="J7997">
        <v>0</v>
      </c>
      <c r="K7997">
        <v>1970</v>
      </c>
      <c r="L7997" t="s">
        <v>8151</v>
      </c>
      <c r="M7997" t="s">
        <v>63</v>
      </c>
      <c r="N7997" t="s">
        <v>57</v>
      </c>
      <c r="O7997" s="6" t="str">
        <f>INDEX(lkp_Region,MATCH(tbl_Sales[[#This Row],[Suburb]],lkp_Suburb,0))</f>
        <v>Southern Metropolitan</v>
      </c>
      <c r="P7997" s="6">
        <f>MONTH(tbl_Sales[[#This Row],[Date]])</f>
        <v>4</v>
      </c>
      <c r="Q7997" s="6">
        <f>YEAR(tbl_Sales[[#This Row],[Date]])</f>
        <v>2017</v>
      </c>
    </row>
    <row r="7998" spans="1:17" x14ac:dyDescent="0.25">
      <c r="A7998" s="1">
        <v>42849</v>
      </c>
      <c r="B7998">
        <v>1425000</v>
      </c>
      <c r="C7998" t="s">
        <v>51</v>
      </c>
      <c r="D7998" t="s">
        <v>12429</v>
      </c>
      <c r="E7998" t="s">
        <v>10</v>
      </c>
      <c r="F7998">
        <v>3204</v>
      </c>
      <c r="G7998">
        <v>4</v>
      </c>
      <c r="H7998">
        <v>2</v>
      </c>
      <c r="I7998">
        <v>2</v>
      </c>
      <c r="J7998">
        <v>314</v>
      </c>
      <c r="K7998">
        <v>2000</v>
      </c>
      <c r="L7998" t="s">
        <v>8152</v>
      </c>
      <c r="M7998" t="s">
        <v>63</v>
      </c>
      <c r="N7998" t="s">
        <v>57</v>
      </c>
      <c r="O7998" s="6" t="str">
        <f>INDEX(lkp_Region,MATCH(tbl_Sales[[#This Row],[Suburb]],lkp_Suburb,0))</f>
        <v>Southern Metropolitan</v>
      </c>
      <c r="P7998" s="6">
        <f>MONTH(tbl_Sales[[#This Row],[Date]])</f>
        <v>4</v>
      </c>
      <c r="Q7998" s="6">
        <f>YEAR(tbl_Sales[[#This Row],[Date]])</f>
        <v>2017</v>
      </c>
    </row>
    <row r="7999" spans="1:17" x14ac:dyDescent="0.25">
      <c r="A7999" s="1">
        <v>42849</v>
      </c>
      <c r="B7999">
        <v>865000</v>
      </c>
      <c r="C7999" t="s">
        <v>51</v>
      </c>
      <c r="D7999" t="s">
        <v>12425</v>
      </c>
      <c r="E7999" t="s">
        <v>10</v>
      </c>
      <c r="F7999">
        <v>3071</v>
      </c>
      <c r="G7999">
        <v>3</v>
      </c>
      <c r="H7999">
        <v>2</v>
      </c>
      <c r="I7999">
        <v>2</v>
      </c>
      <c r="J7999">
        <v>194</v>
      </c>
      <c r="K7999">
        <v>2000</v>
      </c>
      <c r="L7999" t="s">
        <v>8153</v>
      </c>
      <c r="M7999" t="s">
        <v>60</v>
      </c>
      <c r="N7999" t="s">
        <v>62</v>
      </c>
      <c r="O7999" s="6" t="str">
        <f>INDEX(lkp_Region,MATCH(tbl_Sales[[#This Row],[Suburb]],lkp_Suburb,0))</f>
        <v>Northern Metropolitan</v>
      </c>
      <c r="P7999" s="6">
        <f>MONTH(tbl_Sales[[#This Row],[Date]])</f>
        <v>4</v>
      </c>
      <c r="Q7999" s="6">
        <f>YEAR(tbl_Sales[[#This Row],[Date]])</f>
        <v>2017</v>
      </c>
    </row>
    <row r="8000" spans="1:17" x14ac:dyDescent="0.25">
      <c r="A8000" s="1">
        <v>42849</v>
      </c>
      <c r="B8000">
        <v>160000</v>
      </c>
      <c r="C8000" t="s">
        <v>13</v>
      </c>
      <c r="D8000" t="s">
        <v>12429</v>
      </c>
      <c r="E8000" t="s">
        <v>5</v>
      </c>
      <c r="F8000">
        <v>3122</v>
      </c>
      <c r="G8000">
        <v>1</v>
      </c>
      <c r="H8000">
        <v>1</v>
      </c>
      <c r="I8000">
        <v>0</v>
      </c>
      <c r="J8000">
        <v>322</v>
      </c>
      <c r="K8000">
        <v>2009</v>
      </c>
      <c r="L8000" t="s">
        <v>8154</v>
      </c>
      <c r="M8000" t="s">
        <v>461</v>
      </c>
      <c r="N8000" t="s">
        <v>101</v>
      </c>
      <c r="O8000" s="6" t="str">
        <f>INDEX(lkp_Region,MATCH(tbl_Sales[[#This Row],[Suburb]],lkp_Suburb,0))</f>
        <v>Southern Metropolitan</v>
      </c>
      <c r="P8000" s="6">
        <f>MONTH(tbl_Sales[[#This Row],[Date]])</f>
        <v>4</v>
      </c>
      <c r="Q8000" s="6">
        <f>YEAR(tbl_Sales[[#This Row],[Date]])</f>
        <v>2017</v>
      </c>
    </row>
    <row r="8001" spans="1:17" x14ac:dyDescent="0.25">
      <c r="A8001" s="1">
        <v>42849</v>
      </c>
      <c r="B8001">
        <v>1890000</v>
      </c>
      <c r="C8001" t="s">
        <v>2</v>
      </c>
      <c r="D8001" t="s">
        <v>12427</v>
      </c>
      <c r="E8001" t="s">
        <v>10</v>
      </c>
      <c r="F8001">
        <v>3123</v>
      </c>
      <c r="G8001">
        <v>3</v>
      </c>
      <c r="H8001">
        <v>2</v>
      </c>
      <c r="I8001">
        <v>2</v>
      </c>
      <c r="J8001">
        <v>224</v>
      </c>
      <c r="L8001" t="s">
        <v>8155</v>
      </c>
      <c r="M8001" t="s">
        <v>230</v>
      </c>
      <c r="N8001" t="s">
        <v>101</v>
      </c>
      <c r="O8001" s="6" t="str">
        <f>INDEX(lkp_Region,MATCH(tbl_Sales[[#This Row],[Suburb]],lkp_Suburb,0))</f>
        <v>Southern Metropolitan</v>
      </c>
      <c r="P8001" s="6">
        <f>MONTH(tbl_Sales[[#This Row],[Date]])</f>
        <v>4</v>
      </c>
      <c r="Q8001" s="6">
        <f>YEAR(tbl_Sales[[#This Row],[Date]])</f>
        <v>2017</v>
      </c>
    </row>
    <row r="8002" spans="1:17" x14ac:dyDescent="0.25">
      <c r="A8002" s="1">
        <v>42849</v>
      </c>
      <c r="B8002">
        <v>2180000</v>
      </c>
      <c r="C8002" t="s">
        <v>2</v>
      </c>
      <c r="D8002" t="s">
        <v>12429</v>
      </c>
      <c r="E8002" t="s">
        <v>5</v>
      </c>
      <c r="F8002">
        <v>3103</v>
      </c>
      <c r="G8002">
        <v>5</v>
      </c>
      <c r="H8002">
        <v>3</v>
      </c>
      <c r="I8002">
        <v>2</v>
      </c>
      <c r="J8002">
        <v>646</v>
      </c>
      <c r="L8002" t="s">
        <v>8156</v>
      </c>
      <c r="M8002" t="s">
        <v>274</v>
      </c>
      <c r="N8002" t="s">
        <v>101</v>
      </c>
      <c r="O8002" s="6" t="str">
        <f>INDEX(lkp_Region,MATCH(tbl_Sales[[#This Row],[Suburb]],lkp_Suburb,0))</f>
        <v>Southern Metropolitan</v>
      </c>
      <c r="P8002" s="6">
        <f>MONTH(tbl_Sales[[#This Row],[Date]])</f>
        <v>4</v>
      </c>
      <c r="Q8002" s="6">
        <f>YEAR(tbl_Sales[[#This Row],[Date]])</f>
        <v>2017</v>
      </c>
    </row>
    <row r="8003" spans="1:17" x14ac:dyDescent="0.25">
      <c r="A8003" s="1">
        <v>42849</v>
      </c>
      <c r="B8003">
        <v>2200000</v>
      </c>
      <c r="C8003" t="s">
        <v>2</v>
      </c>
      <c r="D8003" t="s">
        <v>12429</v>
      </c>
      <c r="E8003" t="s">
        <v>5</v>
      </c>
      <c r="F8003">
        <v>3123</v>
      </c>
      <c r="G8003">
        <v>6</v>
      </c>
      <c r="H8003">
        <v>3</v>
      </c>
      <c r="I8003">
        <v>3</v>
      </c>
      <c r="J8003">
        <v>622</v>
      </c>
      <c r="L8003" t="s">
        <v>1745</v>
      </c>
      <c r="M8003" t="s">
        <v>230</v>
      </c>
      <c r="N8003" t="s">
        <v>101</v>
      </c>
      <c r="O8003" s="6" t="str">
        <f>INDEX(lkp_Region,MATCH(tbl_Sales[[#This Row],[Suburb]],lkp_Suburb,0))</f>
        <v>Southern Metropolitan</v>
      </c>
      <c r="P8003" s="6">
        <f>MONTH(tbl_Sales[[#This Row],[Date]])</f>
        <v>4</v>
      </c>
      <c r="Q8003" s="6">
        <f>YEAR(tbl_Sales[[#This Row],[Date]])</f>
        <v>2017</v>
      </c>
    </row>
    <row r="8004" spans="1:17" x14ac:dyDescent="0.25">
      <c r="A8004" s="1">
        <v>42849</v>
      </c>
      <c r="B8004">
        <v>2000000</v>
      </c>
      <c r="C8004" t="s">
        <v>2</v>
      </c>
      <c r="D8004" t="s">
        <v>12431</v>
      </c>
      <c r="E8004" t="s">
        <v>5</v>
      </c>
      <c r="F8004">
        <v>3187</v>
      </c>
      <c r="G8004">
        <v>5</v>
      </c>
      <c r="H8004">
        <v>3</v>
      </c>
      <c r="I8004">
        <v>2</v>
      </c>
      <c r="J8004">
        <v>645</v>
      </c>
      <c r="K8004">
        <v>1990</v>
      </c>
      <c r="L8004" t="s">
        <v>8157</v>
      </c>
      <c r="M8004" t="s">
        <v>346</v>
      </c>
      <c r="N8004" t="s">
        <v>107</v>
      </c>
      <c r="O8004" s="6" t="str">
        <f>INDEX(lkp_Region,MATCH(tbl_Sales[[#This Row],[Suburb]],lkp_Suburb,0))</f>
        <v>Southern Metropolitan</v>
      </c>
      <c r="P8004" s="6">
        <f>MONTH(tbl_Sales[[#This Row],[Date]])</f>
        <v>4</v>
      </c>
      <c r="Q8004" s="6">
        <f>YEAR(tbl_Sales[[#This Row],[Date]])</f>
        <v>2017</v>
      </c>
    </row>
    <row r="8005" spans="1:17" x14ac:dyDescent="0.25">
      <c r="A8005" s="1">
        <v>42849</v>
      </c>
      <c r="B8005">
        <v>2385000</v>
      </c>
      <c r="C8005" t="s">
        <v>2</v>
      </c>
      <c r="D8005" t="s">
        <v>12429</v>
      </c>
      <c r="E8005" t="s">
        <v>5</v>
      </c>
      <c r="F8005">
        <v>3186</v>
      </c>
      <c r="G8005">
        <v>4</v>
      </c>
      <c r="H8005">
        <v>3</v>
      </c>
      <c r="I8005">
        <v>2</v>
      </c>
      <c r="J8005">
        <v>373</v>
      </c>
      <c r="L8005" t="s">
        <v>8158</v>
      </c>
      <c r="M8005" t="s">
        <v>105</v>
      </c>
      <c r="N8005" t="s">
        <v>107</v>
      </c>
      <c r="O8005" s="6" t="str">
        <f>INDEX(lkp_Region,MATCH(tbl_Sales[[#This Row],[Suburb]],lkp_Suburb,0))</f>
        <v>Southern Metropolitan</v>
      </c>
      <c r="P8005" s="6">
        <f>MONTH(tbl_Sales[[#This Row],[Date]])</f>
        <v>4</v>
      </c>
      <c r="Q8005" s="6">
        <f>YEAR(tbl_Sales[[#This Row],[Date]])</f>
        <v>2017</v>
      </c>
    </row>
    <row r="8006" spans="1:17" x14ac:dyDescent="0.25">
      <c r="A8006" s="1">
        <v>42849</v>
      </c>
      <c r="B8006">
        <v>3025000</v>
      </c>
      <c r="C8006" t="s">
        <v>2</v>
      </c>
      <c r="D8006" t="s">
        <v>12427</v>
      </c>
      <c r="E8006" t="s">
        <v>5</v>
      </c>
      <c r="F8006">
        <v>3186</v>
      </c>
      <c r="G8006">
        <v>3</v>
      </c>
      <c r="H8006">
        <v>2</v>
      </c>
      <c r="I8006">
        <v>4</v>
      </c>
      <c r="J8006">
        <v>649</v>
      </c>
      <c r="K8006">
        <v>1967</v>
      </c>
      <c r="L8006" t="s">
        <v>8159</v>
      </c>
      <c r="M8006" t="s">
        <v>105</v>
      </c>
      <c r="N8006" t="s">
        <v>107</v>
      </c>
      <c r="O8006" s="6" t="str">
        <f>INDEX(lkp_Region,MATCH(tbl_Sales[[#This Row],[Suburb]],lkp_Suburb,0))</f>
        <v>Southern Metropolitan</v>
      </c>
      <c r="P8006" s="6">
        <f>MONTH(tbl_Sales[[#This Row],[Date]])</f>
        <v>4</v>
      </c>
      <c r="Q8006" s="6">
        <f>YEAR(tbl_Sales[[#This Row],[Date]])</f>
        <v>2017</v>
      </c>
    </row>
    <row r="8007" spans="1:17" x14ac:dyDescent="0.25">
      <c r="A8007" s="1">
        <v>42849</v>
      </c>
      <c r="B8007">
        <v>630000</v>
      </c>
      <c r="C8007" t="s">
        <v>13</v>
      </c>
      <c r="D8007" t="s">
        <v>12423</v>
      </c>
      <c r="E8007" t="s">
        <v>5</v>
      </c>
      <c r="F8007">
        <v>3081</v>
      </c>
      <c r="G8007">
        <v>3</v>
      </c>
      <c r="H8007">
        <v>2</v>
      </c>
      <c r="I8007">
        <v>1</v>
      </c>
      <c r="J8007">
        <v>0</v>
      </c>
      <c r="K8007">
        <v>2015</v>
      </c>
      <c r="L8007" t="s">
        <v>8160</v>
      </c>
      <c r="M8007" t="s">
        <v>748</v>
      </c>
      <c r="N8007" t="s">
        <v>150</v>
      </c>
      <c r="O8007" s="6" t="str">
        <f>INDEX(lkp_Region,MATCH(tbl_Sales[[#This Row],[Suburb]],lkp_Suburb,0))</f>
        <v>Eastern Metropolitan</v>
      </c>
      <c r="P8007" s="6">
        <f>MONTH(tbl_Sales[[#This Row],[Date]])</f>
        <v>4</v>
      </c>
      <c r="Q8007" s="6">
        <f>YEAR(tbl_Sales[[#This Row],[Date]])</f>
        <v>2017</v>
      </c>
    </row>
    <row r="8008" spans="1:17" x14ac:dyDescent="0.25">
      <c r="A8008" s="1">
        <v>42850</v>
      </c>
      <c r="B8008">
        <v>911982</v>
      </c>
      <c r="C8008" t="s">
        <v>2</v>
      </c>
      <c r="D8008" t="s">
        <v>12429</v>
      </c>
      <c r="E8008" t="s">
        <v>5</v>
      </c>
      <c r="F8008">
        <v>3116</v>
      </c>
      <c r="G8008">
        <v>4</v>
      </c>
      <c r="H8008">
        <v>2</v>
      </c>
      <c r="I8008">
        <v>3</v>
      </c>
      <c r="J8008">
        <v>734</v>
      </c>
      <c r="K8008">
        <v>1996</v>
      </c>
      <c r="L8008" t="s">
        <v>8162</v>
      </c>
      <c r="M8008" t="s">
        <v>8161</v>
      </c>
      <c r="N8008" t="s">
        <v>7639</v>
      </c>
      <c r="O8008" s="6" t="str">
        <f>INDEX(lkp_Region,MATCH(tbl_Sales[[#This Row],[Suburb]],lkp_Suburb,0))</f>
        <v>Eastern Victoria</v>
      </c>
      <c r="P8008" s="6">
        <f>MONTH(tbl_Sales[[#This Row],[Date]])</f>
        <v>4</v>
      </c>
      <c r="Q8008" s="6">
        <f>YEAR(tbl_Sales[[#This Row],[Date]])</f>
        <v>2017</v>
      </c>
    </row>
    <row r="8009" spans="1:17" x14ac:dyDescent="0.25">
      <c r="A8009" s="1">
        <v>42850</v>
      </c>
      <c r="B8009">
        <v>1000000</v>
      </c>
      <c r="C8009" t="s">
        <v>2</v>
      </c>
      <c r="D8009" t="s">
        <v>12427</v>
      </c>
      <c r="E8009" t="s">
        <v>10</v>
      </c>
      <c r="F8009">
        <v>3068</v>
      </c>
      <c r="G8009">
        <v>2</v>
      </c>
      <c r="H8009">
        <v>1</v>
      </c>
      <c r="I8009">
        <v>0</v>
      </c>
      <c r="J8009">
        <v>193</v>
      </c>
      <c r="L8009" t="s">
        <v>8163</v>
      </c>
      <c r="M8009" t="s">
        <v>323</v>
      </c>
      <c r="N8009" t="s">
        <v>8</v>
      </c>
      <c r="O8009" s="6" t="str">
        <f>INDEX(lkp_Region,MATCH(tbl_Sales[[#This Row],[Suburb]],lkp_Suburb,0))</f>
        <v>Northern Metropolitan</v>
      </c>
      <c r="P8009" s="6">
        <f>MONTH(tbl_Sales[[#This Row],[Date]])</f>
        <v>4</v>
      </c>
      <c r="Q8009" s="6">
        <f>YEAR(tbl_Sales[[#This Row],[Date]])</f>
        <v>2017</v>
      </c>
    </row>
    <row r="8010" spans="1:17" x14ac:dyDescent="0.25">
      <c r="A8010" s="1">
        <v>42850</v>
      </c>
      <c r="B8010">
        <v>487000</v>
      </c>
      <c r="C8010" t="s">
        <v>2</v>
      </c>
      <c r="D8010" t="s">
        <v>12427</v>
      </c>
      <c r="E8010" t="s">
        <v>10</v>
      </c>
      <c r="F8010">
        <v>3075</v>
      </c>
      <c r="G8010">
        <v>3</v>
      </c>
      <c r="H8010">
        <v>1</v>
      </c>
      <c r="I8010">
        <v>1</v>
      </c>
      <c r="J8010">
        <v>533</v>
      </c>
      <c r="K8010">
        <v>1970</v>
      </c>
      <c r="L8010" t="s">
        <v>8164</v>
      </c>
      <c r="M8010" t="s">
        <v>7965</v>
      </c>
      <c r="N8010" t="s">
        <v>7515</v>
      </c>
      <c r="O8010" s="6" t="str">
        <f>INDEX(lkp_Region,MATCH(tbl_Sales[[#This Row],[Suburb]],lkp_Suburb,0))</f>
        <v>Northern Metropolitan</v>
      </c>
      <c r="P8010" s="6">
        <f>MONTH(tbl_Sales[[#This Row],[Date]])</f>
        <v>4</v>
      </c>
      <c r="Q8010" s="6">
        <f>YEAR(tbl_Sales[[#This Row],[Date]])</f>
        <v>2017</v>
      </c>
    </row>
    <row r="8011" spans="1:17" x14ac:dyDescent="0.25">
      <c r="A8011" s="1">
        <v>42850</v>
      </c>
      <c r="B8011">
        <v>550000</v>
      </c>
      <c r="C8011" t="s">
        <v>2</v>
      </c>
      <c r="D8011" t="s">
        <v>12425</v>
      </c>
      <c r="E8011" t="s">
        <v>10</v>
      </c>
      <c r="F8011">
        <v>3074</v>
      </c>
      <c r="G8011">
        <v>3</v>
      </c>
      <c r="H8011">
        <v>1</v>
      </c>
      <c r="I8011">
        <v>2</v>
      </c>
      <c r="J8011">
        <v>551</v>
      </c>
      <c r="L8011" t="s">
        <v>8165</v>
      </c>
      <c r="M8011" t="s">
        <v>7603</v>
      </c>
      <c r="N8011" t="s">
        <v>7515</v>
      </c>
      <c r="O8011" s="6" t="str">
        <f>INDEX(lkp_Region,MATCH(tbl_Sales[[#This Row],[Suburb]],lkp_Suburb,0))</f>
        <v>Northern Metropolitan</v>
      </c>
      <c r="P8011" s="6">
        <f>MONTH(tbl_Sales[[#This Row],[Date]])</f>
        <v>4</v>
      </c>
      <c r="Q8011" s="6">
        <f>YEAR(tbl_Sales[[#This Row],[Date]])</f>
        <v>2017</v>
      </c>
    </row>
    <row r="8012" spans="1:17" x14ac:dyDescent="0.25">
      <c r="A8012" s="1">
        <v>42850</v>
      </c>
      <c r="B8012">
        <v>780000</v>
      </c>
      <c r="C8012" t="s">
        <v>51</v>
      </c>
      <c r="D8012" t="s">
        <v>12427</v>
      </c>
      <c r="E8012" t="s">
        <v>5</v>
      </c>
      <c r="F8012">
        <v>3151</v>
      </c>
      <c r="G8012">
        <v>3</v>
      </c>
      <c r="H8012">
        <v>2</v>
      </c>
      <c r="I8012">
        <v>2</v>
      </c>
      <c r="J8012">
        <v>306</v>
      </c>
      <c r="K8012">
        <v>1999</v>
      </c>
      <c r="L8012" t="s">
        <v>8167</v>
      </c>
      <c r="M8012" t="s">
        <v>8166</v>
      </c>
      <c r="N8012" t="s">
        <v>14</v>
      </c>
      <c r="O8012" s="6" t="str">
        <f>INDEX(lkp_Region,MATCH(tbl_Sales[[#This Row],[Suburb]],lkp_Suburb,0))</f>
        <v>Eastern Metropolitan</v>
      </c>
      <c r="P8012" s="6">
        <f>MONTH(tbl_Sales[[#This Row],[Date]])</f>
        <v>4</v>
      </c>
      <c r="Q8012" s="6">
        <f>YEAR(tbl_Sales[[#This Row],[Date]])</f>
        <v>2017</v>
      </c>
    </row>
    <row r="8013" spans="1:17" x14ac:dyDescent="0.25">
      <c r="A8013" s="1">
        <v>42850</v>
      </c>
      <c r="B8013">
        <v>1550000</v>
      </c>
      <c r="C8013" t="s">
        <v>2</v>
      </c>
      <c r="D8013" t="s">
        <v>12429</v>
      </c>
      <c r="E8013" t="s">
        <v>10</v>
      </c>
      <c r="F8013">
        <v>3143</v>
      </c>
      <c r="G8013">
        <v>2</v>
      </c>
      <c r="H8013">
        <v>1</v>
      </c>
      <c r="I8013">
        <v>0</v>
      </c>
      <c r="J8013">
        <v>212</v>
      </c>
      <c r="L8013" t="s">
        <v>8168</v>
      </c>
      <c r="M8013" t="s">
        <v>283</v>
      </c>
      <c r="N8013" t="s">
        <v>76</v>
      </c>
      <c r="O8013" s="6" t="str">
        <f>INDEX(lkp_Region,MATCH(tbl_Sales[[#This Row],[Suburb]],lkp_Suburb,0))</f>
        <v>Southern Metropolitan</v>
      </c>
      <c r="P8013" s="6">
        <f>MONTH(tbl_Sales[[#This Row],[Date]])</f>
        <v>4</v>
      </c>
      <c r="Q8013" s="6">
        <f>YEAR(tbl_Sales[[#This Row],[Date]])</f>
        <v>2017</v>
      </c>
    </row>
    <row r="8014" spans="1:17" x14ac:dyDescent="0.25">
      <c r="A8014" s="1">
        <v>42850</v>
      </c>
      <c r="B8014">
        <v>690000</v>
      </c>
      <c r="C8014" t="s">
        <v>51</v>
      </c>
      <c r="D8014" t="s">
        <v>12427</v>
      </c>
      <c r="E8014" t="s">
        <v>5</v>
      </c>
      <c r="F8014">
        <v>3058</v>
      </c>
      <c r="G8014">
        <v>3</v>
      </c>
      <c r="H8014">
        <v>1</v>
      </c>
      <c r="I8014">
        <v>1</v>
      </c>
      <c r="J8014">
        <v>64</v>
      </c>
      <c r="K8014">
        <v>2011</v>
      </c>
      <c r="L8014" t="s">
        <v>8169</v>
      </c>
      <c r="M8014" t="s">
        <v>41</v>
      </c>
      <c r="N8014" t="s">
        <v>18</v>
      </c>
      <c r="O8014" s="6" t="str">
        <f>INDEX(lkp_Region,MATCH(tbl_Sales[[#This Row],[Suburb]],lkp_Suburb,0))</f>
        <v>Northern Metropolitan</v>
      </c>
      <c r="P8014" s="6">
        <f>MONTH(tbl_Sales[[#This Row],[Date]])</f>
        <v>4</v>
      </c>
      <c r="Q8014" s="6">
        <f>YEAR(tbl_Sales[[#This Row],[Date]])</f>
        <v>2017</v>
      </c>
    </row>
    <row r="8015" spans="1:17" x14ac:dyDescent="0.25">
      <c r="A8015" s="1">
        <v>42850</v>
      </c>
      <c r="B8015">
        <v>730000</v>
      </c>
      <c r="C8015" t="s">
        <v>2</v>
      </c>
      <c r="D8015" t="s">
        <v>12425</v>
      </c>
      <c r="E8015" t="s">
        <v>10</v>
      </c>
      <c r="F8015">
        <v>3046</v>
      </c>
      <c r="G8015">
        <v>3</v>
      </c>
      <c r="H8015">
        <v>2</v>
      </c>
      <c r="I8015">
        <v>4</v>
      </c>
      <c r="J8015">
        <v>563</v>
      </c>
      <c r="K8015">
        <v>1950</v>
      </c>
      <c r="L8015" t="s">
        <v>8170</v>
      </c>
      <c r="M8015" t="s">
        <v>78</v>
      </c>
      <c r="N8015" t="s">
        <v>18</v>
      </c>
      <c r="O8015" s="6" t="str">
        <f>INDEX(lkp_Region,MATCH(tbl_Sales[[#This Row],[Suburb]],lkp_Suburb,0))</f>
        <v>Northern Metropolitan</v>
      </c>
      <c r="P8015" s="6">
        <f>MONTH(tbl_Sales[[#This Row],[Date]])</f>
        <v>4</v>
      </c>
      <c r="Q8015" s="6">
        <f>YEAR(tbl_Sales[[#This Row],[Date]])</f>
        <v>2017</v>
      </c>
    </row>
    <row r="8016" spans="1:17" x14ac:dyDescent="0.25">
      <c r="A8016" s="1">
        <v>42850</v>
      </c>
      <c r="B8016">
        <v>730000</v>
      </c>
      <c r="C8016" t="s">
        <v>2</v>
      </c>
      <c r="D8016" t="s">
        <v>12427</v>
      </c>
      <c r="E8016" t="s">
        <v>10</v>
      </c>
      <c r="F8016">
        <v>3056</v>
      </c>
      <c r="G8016">
        <v>2</v>
      </c>
      <c r="H8016">
        <v>1</v>
      </c>
      <c r="I8016">
        <v>1</v>
      </c>
      <c r="J8016">
        <v>134</v>
      </c>
      <c r="K8016">
        <v>1970</v>
      </c>
      <c r="L8016" t="s">
        <v>8171</v>
      </c>
      <c r="M8016" t="s">
        <v>117</v>
      </c>
      <c r="N8016" t="s">
        <v>18</v>
      </c>
      <c r="O8016" s="6" t="str">
        <f>INDEX(lkp_Region,MATCH(tbl_Sales[[#This Row],[Suburb]],lkp_Suburb,0))</f>
        <v>Northern Metropolitan</v>
      </c>
      <c r="P8016" s="6">
        <f>MONTH(tbl_Sales[[#This Row],[Date]])</f>
        <v>4</v>
      </c>
      <c r="Q8016" s="6">
        <f>YEAR(tbl_Sales[[#This Row],[Date]])</f>
        <v>2017</v>
      </c>
    </row>
    <row r="8017" spans="1:17" x14ac:dyDescent="0.25">
      <c r="A8017" s="1">
        <v>42850</v>
      </c>
      <c r="B8017">
        <v>970000</v>
      </c>
      <c r="C8017" t="s">
        <v>2</v>
      </c>
      <c r="D8017" t="s">
        <v>12427</v>
      </c>
      <c r="E8017" t="s">
        <v>10</v>
      </c>
      <c r="F8017">
        <v>3043</v>
      </c>
      <c r="G8017">
        <v>4</v>
      </c>
      <c r="H8017">
        <v>2</v>
      </c>
      <c r="I8017">
        <v>3</v>
      </c>
      <c r="J8017">
        <v>737</v>
      </c>
      <c r="K8017">
        <v>2010</v>
      </c>
      <c r="L8017" t="s">
        <v>8172</v>
      </c>
      <c r="M8017" t="s">
        <v>556</v>
      </c>
      <c r="N8017" t="s">
        <v>18</v>
      </c>
      <c r="O8017" s="6" t="str">
        <f>INDEX(lkp_Region,MATCH(tbl_Sales[[#This Row],[Suburb]],lkp_Suburb,0))</f>
        <v>Western Metropolitan</v>
      </c>
      <c r="P8017" s="6">
        <f>MONTH(tbl_Sales[[#This Row],[Date]])</f>
        <v>4</v>
      </c>
      <c r="Q8017" s="6">
        <f>YEAR(tbl_Sales[[#This Row],[Date]])</f>
        <v>2017</v>
      </c>
    </row>
    <row r="8018" spans="1:17" x14ac:dyDescent="0.25">
      <c r="A8018" s="1">
        <v>42850</v>
      </c>
      <c r="B8018">
        <v>1015000</v>
      </c>
      <c r="C8018" t="s">
        <v>2</v>
      </c>
      <c r="D8018" t="s">
        <v>12427</v>
      </c>
      <c r="E8018" t="s">
        <v>10</v>
      </c>
      <c r="F8018">
        <v>3057</v>
      </c>
      <c r="G8018">
        <v>2</v>
      </c>
      <c r="H8018">
        <v>1</v>
      </c>
      <c r="I8018">
        <v>0</v>
      </c>
      <c r="J8018">
        <v>137</v>
      </c>
      <c r="K8018">
        <v>1890</v>
      </c>
      <c r="L8018" t="s">
        <v>8173</v>
      </c>
      <c r="M8018" t="s">
        <v>83</v>
      </c>
      <c r="N8018" t="s">
        <v>18</v>
      </c>
      <c r="O8018" s="6" t="str">
        <f>INDEX(lkp_Region,MATCH(tbl_Sales[[#This Row],[Suburb]],lkp_Suburb,0))</f>
        <v>Northern Metropolitan</v>
      </c>
      <c r="P8018" s="6">
        <f>MONTH(tbl_Sales[[#This Row],[Date]])</f>
        <v>4</v>
      </c>
      <c r="Q8018" s="6">
        <f>YEAR(tbl_Sales[[#This Row],[Date]])</f>
        <v>2017</v>
      </c>
    </row>
    <row r="8019" spans="1:17" x14ac:dyDescent="0.25">
      <c r="A8019" s="1">
        <v>42850</v>
      </c>
      <c r="B8019">
        <v>1405000</v>
      </c>
      <c r="C8019" t="s">
        <v>2</v>
      </c>
      <c r="D8019" t="s">
        <v>12427</v>
      </c>
      <c r="E8019" t="s">
        <v>5</v>
      </c>
      <c r="F8019">
        <v>3056</v>
      </c>
      <c r="G8019">
        <v>3</v>
      </c>
      <c r="H8019">
        <v>2</v>
      </c>
      <c r="I8019">
        <v>2</v>
      </c>
      <c r="J8019">
        <v>401</v>
      </c>
      <c r="K8019">
        <v>1920</v>
      </c>
      <c r="L8019" t="s">
        <v>8174</v>
      </c>
      <c r="M8019" t="s">
        <v>117</v>
      </c>
      <c r="N8019" t="s">
        <v>18</v>
      </c>
      <c r="O8019" s="6" t="str">
        <f>INDEX(lkp_Region,MATCH(tbl_Sales[[#This Row],[Suburb]],lkp_Suburb,0))</f>
        <v>Northern Metropolitan</v>
      </c>
      <c r="P8019" s="6">
        <f>MONTH(tbl_Sales[[#This Row],[Date]])</f>
        <v>4</v>
      </c>
      <c r="Q8019" s="6">
        <f>YEAR(tbl_Sales[[#This Row],[Date]])</f>
        <v>2017</v>
      </c>
    </row>
    <row r="8020" spans="1:17" x14ac:dyDescent="0.25">
      <c r="A8020" s="1">
        <v>42850</v>
      </c>
      <c r="B8020">
        <v>1525000</v>
      </c>
      <c r="C8020" t="s">
        <v>2</v>
      </c>
      <c r="D8020" t="s">
        <v>12428</v>
      </c>
      <c r="E8020" t="s">
        <v>10</v>
      </c>
      <c r="F8020">
        <v>3058</v>
      </c>
      <c r="G8020">
        <v>4</v>
      </c>
      <c r="H8020">
        <v>2</v>
      </c>
      <c r="I8020">
        <v>2</v>
      </c>
      <c r="J8020">
        <v>604</v>
      </c>
      <c r="L8020" t="s">
        <v>8175</v>
      </c>
      <c r="M8020" t="s">
        <v>41</v>
      </c>
      <c r="N8020" t="s">
        <v>18</v>
      </c>
      <c r="O8020" s="6" t="str">
        <f>INDEX(lkp_Region,MATCH(tbl_Sales[[#This Row],[Suburb]],lkp_Suburb,0))</f>
        <v>Northern Metropolitan</v>
      </c>
      <c r="P8020" s="6">
        <f>MONTH(tbl_Sales[[#This Row],[Date]])</f>
        <v>4</v>
      </c>
      <c r="Q8020" s="6">
        <f>YEAR(tbl_Sales[[#This Row],[Date]])</f>
        <v>2017</v>
      </c>
    </row>
    <row r="8021" spans="1:17" x14ac:dyDescent="0.25">
      <c r="A8021" s="1">
        <v>42850</v>
      </c>
      <c r="B8021">
        <v>800000</v>
      </c>
      <c r="C8021" t="s">
        <v>51</v>
      </c>
      <c r="D8021" t="s">
        <v>12427</v>
      </c>
      <c r="E8021" t="s">
        <v>5</v>
      </c>
      <c r="F8021">
        <v>3041</v>
      </c>
      <c r="G8021">
        <v>3</v>
      </c>
      <c r="H8021">
        <v>2</v>
      </c>
      <c r="I8021">
        <v>1</v>
      </c>
      <c r="J8021">
        <v>161</v>
      </c>
      <c r="K8021">
        <v>2012</v>
      </c>
      <c r="L8021" t="s">
        <v>8176</v>
      </c>
      <c r="M8021" t="s">
        <v>1033</v>
      </c>
      <c r="N8021" t="s">
        <v>49</v>
      </c>
      <c r="O8021" s="6" t="str">
        <f>INDEX(lkp_Region,MATCH(tbl_Sales[[#This Row],[Suburb]],lkp_Suburb,0))</f>
        <v>Western Metropolitan</v>
      </c>
      <c r="P8021" s="6">
        <f>MONTH(tbl_Sales[[#This Row],[Date]])</f>
        <v>4</v>
      </c>
      <c r="Q8021" s="6">
        <f>YEAR(tbl_Sales[[#This Row],[Date]])</f>
        <v>2017</v>
      </c>
    </row>
    <row r="8022" spans="1:17" x14ac:dyDescent="0.25">
      <c r="A8022" s="1">
        <v>42850</v>
      </c>
      <c r="B8022">
        <v>990000</v>
      </c>
      <c r="C8022" t="s">
        <v>2</v>
      </c>
      <c r="D8022" t="s">
        <v>12428</v>
      </c>
      <c r="E8022" t="s">
        <v>10</v>
      </c>
      <c r="F8022">
        <v>3032</v>
      </c>
      <c r="G8022">
        <v>3</v>
      </c>
      <c r="H8022">
        <v>1</v>
      </c>
      <c r="I8022">
        <v>0</v>
      </c>
      <c r="J8022">
        <v>196</v>
      </c>
      <c r="K8022">
        <v>1900</v>
      </c>
      <c r="L8022" t="s">
        <v>8177</v>
      </c>
      <c r="M8022" t="s">
        <v>160</v>
      </c>
      <c r="N8022" t="s">
        <v>49</v>
      </c>
      <c r="O8022" s="6" t="str">
        <f>INDEX(lkp_Region,MATCH(tbl_Sales[[#This Row],[Suburb]],lkp_Suburb,0))</f>
        <v>Western Metropolitan</v>
      </c>
      <c r="P8022" s="6">
        <f>MONTH(tbl_Sales[[#This Row],[Date]])</f>
        <v>4</v>
      </c>
      <c r="Q8022" s="6">
        <f>YEAR(tbl_Sales[[#This Row],[Date]])</f>
        <v>2017</v>
      </c>
    </row>
    <row r="8023" spans="1:17" x14ac:dyDescent="0.25">
      <c r="A8023" s="1">
        <v>42850</v>
      </c>
      <c r="B8023">
        <v>505000</v>
      </c>
      <c r="C8023" t="s">
        <v>13</v>
      </c>
      <c r="D8023" t="s">
        <v>12431</v>
      </c>
      <c r="E8023" t="s">
        <v>10</v>
      </c>
      <c r="F8023">
        <v>3006</v>
      </c>
      <c r="G8023">
        <v>2</v>
      </c>
      <c r="H8023">
        <v>1</v>
      </c>
      <c r="I8023">
        <v>1</v>
      </c>
      <c r="J8023">
        <v>0</v>
      </c>
      <c r="L8023" t="s">
        <v>8178</v>
      </c>
      <c r="M8023" t="s">
        <v>434</v>
      </c>
      <c r="N8023" t="s">
        <v>88</v>
      </c>
      <c r="O8023" s="6" t="str">
        <f>INDEX(lkp_Region,MATCH(tbl_Sales[[#This Row],[Suburb]],lkp_Suburb,0))</f>
        <v>Southern Metropolitan</v>
      </c>
      <c r="P8023" s="6">
        <f>MONTH(tbl_Sales[[#This Row],[Date]])</f>
        <v>4</v>
      </c>
      <c r="Q8023" s="6">
        <f>YEAR(tbl_Sales[[#This Row],[Date]])</f>
        <v>2017</v>
      </c>
    </row>
    <row r="8024" spans="1:17" x14ac:dyDescent="0.25">
      <c r="A8024" s="1">
        <v>42850</v>
      </c>
      <c r="B8024">
        <v>640000</v>
      </c>
      <c r="C8024" t="s">
        <v>2</v>
      </c>
      <c r="D8024" t="s">
        <v>12428</v>
      </c>
      <c r="E8024" t="s">
        <v>5</v>
      </c>
      <c r="F8024">
        <v>3012</v>
      </c>
      <c r="G8024">
        <v>2</v>
      </c>
      <c r="H8024">
        <v>1</v>
      </c>
      <c r="I8024">
        <v>2</v>
      </c>
      <c r="J8024">
        <v>206</v>
      </c>
      <c r="L8024" t="s">
        <v>8179</v>
      </c>
      <c r="M8024" t="s">
        <v>19</v>
      </c>
      <c r="N8024" t="s">
        <v>21</v>
      </c>
      <c r="O8024" s="6" t="str">
        <f>INDEX(lkp_Region,MATCH(tbl_Sales[[#This Row],[Suburb]],lkp_Suburb,0))</f>
        <v>Western Metropolitan</v>
      </c>
      <c r="P8024" s="6">
        <f>MONTH(tbl_Sales[[#This Row],[Date]])</f>
        <v>4</v>
      </c>
      <c r="Q8024" s="6">
        <f>YEAR(tbl_Sales[[#This Row],[Date]])</f>
        <v>2017</v>
      </c>
    </row>
    <row r="8025" spans="1:17" x14ac:dyDescent="0.25">
      <c r="A8025" s="1">
        <v>42850</v>
      </c>
      <c r="B8025">
        <v>1085000</v>
      </c>
      <c r="C8025" t="s">
        <v>2</v>
      </c>
      <c r="D8025" t="s">
        <v>12427</v>
      </c>
      <c r="E8025" t="s">
        <v>5</v>
      </c>
      <c r="F8025">
        <v>3032</v>
      </c>
      <c r="G8025">
        <v>4</v>
      </c>
      <c r="H8025">
        <v>2</v>
      </c>
      <c r="I8025">
        <v>2</v>
      </c>
      <c r="J8025">
        <v>238</v>
      </c>
      <c r="K8025">
        <v>2007</v>
      </c>
      <c r="L8025" t="s">
        <v>8180</v>
      </c>
      <c r="M8025" t="s">
        <v>21</v>
      </c>
      <c r="N8025" t="s">
        <v>21</v>
      </c>
      <c r="O8025" s="6" t="str">
        <f>INDEX(lkp_Region,MATCH(tbl_Sales[[#This Row],[Suburb]],lkp_Suburb,0))</f>
        <v>Western Metropolitan</v>
      </c>
      <c r="P8025" s="6">
        <f>MONTH(tbl_Sales[[#This Row],[Date]])</f>
        <v>4</v>
      </c>
      <c r="Q8025" s="6">
        <f>YEAR(tbl_Sales[[#This Row],[Date]])</f>
        <v>2017</v>
      </c>
    </row>
    <row r="8026" spans="1:17" x14ac:dyDescent="0.25">
      <c r="A8026" s="1">
        <v>42850</v>
      </c>
      <c r="B8026">
        <v>1300000</v>
      </c>
      <c r="C8026" t="s">
        <v>2</v>
      </c>
      <c r="D8026" t="s">
        <v>12427</v>
      </c>
      <c r="E8026" t="s">
        <v>5</v>
      </c>
      <c r="F8026">
        <v>3108</v>
      </c>
      <c r="G8026">
        <v>4</v>
      </c>
      <c r="H8026">
        <v>2</v>
      </c>
      <c r="I8026">
        <v>2</v>
      </c>
      <c r="J8026">
        <v>872</v>
      </c>
      <c r="K8026">
        <v>1970</v>
      </c>
      <c r="L8026" t="s">
        <v>8181</v>
      </c>
      <c r="M8026" t="s">
        <v>126</v>
      </c>
      <c r="N8026" t="s">
        <v>128</v>
      </c>
      <c r="O8026" s="6" t="str">
        <f>INDEX(lkp_Region,MATCH(tbl_Sales[[#This Row],[Suburb]],lkp_Suburb,0))</f>
        <v>Eastern Metropolitan</v>
      </c>
      <c r="P8026" s="6">
        <f>MONTH(tbl_Sales[[#This Row],[Date]])</f>
        <v>4</v>
      </c>
      <c r="Q8026" s="6">
        <f>YEAR(tbl_Sales[[#This Row],[Date]])</f>
        <v>2017</v>
      </c>
    </row>
    <row r="8027" spans="1:17" x14ac:dyDescent="0.25">
      <c r="A8027" s="1">
        <v>42850</v>
      </c>
      <c r="B8027">
        <v>1369000</v>
      </c>
      <c r="C8027" t="s">
        <v>2</v>
      </c>
      <c r="D8027" t="s">
        <v>12431</v>
      </c>
      <c r="E8027" t="s">
        <v>10</v>
      </c>
      <c r="F8027">
        <v>3109</v>
      </c>
      <c r="G8027">
        <v>3</v>
      </c>
      <c r="H8027">
        <v>1</v>
      </c>
      <c r="I8027">
        <v>2</v>
      </c>
      <c r="J8027">
        <v>696</v>
      </c>
      <c r="L8027" t="s">
        <v>8182</v>
      </c>
      <c r="M8027" t="s">
        <v>7794</v>
      </c>
      <c r="N8027" t="s">
        <v>128</v>
      </c>
      <c r="O8027" s="6" t="str">
        <f>INDEX(lkp_Region,MATCH(tbl_Sales[[#This Row],[Suburb]],lkp_Suburb,0))</f>
        <v>Eastern Metropolitan</v>
      </c>
      <c r="P8027" s="6">
        <f>MONTH(tbl_Sales[[#This Row],[Date]])</f>
        <v>4</v>
      </c>
      <c r="Q8027" s="6">
        <f>YEAR(tbl_Sales[[#This Row],[Date]])</f>
        <v>2017</v>
      </c>
    </row>
    <row r="8028" spans="1:17" x14ac:dyDescent="0.25">
      <c r="A8028" s="1">
        <v>42850</v>
      </c>
      <c r="B8028">
        <v>1381000</v>
      </c>
      <c r="C8028" t="s">
        <v>2</v>
      </c>
      <c r="D8028" t="s">
        <v>12423</v>
      </c>
      <c r="E8028" t="s">
        <v>10</v>
      </c>
      <c r="F8028">
        <v>3107</v>
      </c>
      <c r="G8028">
        <v>5</v>
      </c>
      <c r="H8028">
        <v>2</v>
      </c>
      <c r="I8028">
        <v>2</v>
      </c>
      <c r="J8028">
        <v>733</v>
      </c>
      <c r="L8028" t="s">
        <v>8183</v>
      </c>
      <c r="M8028" t="s">
        <v>586</v>
      </c>
      <c r="N8028" t="s">
        <v>128</v>
      </c>
      <c r="O8028" s="6" t="str">
        <f>INDEX(lkp_Region,MATCH(tbl_Sales[[#This Row],[Suburb]],lkp_Suburb,0))</f>
        <v>Eastern Metropolitan</v>
      </c>
      <c r="P8028" s="6">
        <f>MONTH(tbl_Sales[[#This Row],[Date]])</f>
        <v>4</v>
      </c>
      <c r="Q8028" s="6">
        <f>YEAR(tbl_Sales[[#This Row],[Date]])</f>
        <v>2017</v>
      </c>
    </row>
    <row r="8029" spans="1:17" x14ac:dyDescent="0.25">
      <c r="A8029" s="1">
        <v>42850</v>
      </c>
      <c r="B8029">
        <v>1545000</v>
      </c>
      <c r="C8029" t="s">
        <v>2</v>
      </c>
      <c r="D8029" t="s">
        <v>12427</v>
      </c>
      <c r="E8029" t="s">
        <v>10</v>
      </c>
      <c r="F8029">
        <v>3108</v>
      </c>
      <c r="G8029">
        <v>4</v>
      </c>
      <c r="H8029">
        <v>3</v>
      </c>
      <c r="I8029">
        <v>2</v>
      </c>
      <c r="J8029">
        <v>647</v>
      </c>
      <c r="L8029" t="s">
        <v>8184</v>
      </c>
      <c r="M8029" t="s">
        <v>126</v>
      </c>
      <c r="N8029" t="s">
        <v>128</v>
      </c>
      <c r="O8029" s="6" t="str">
        <f>INDEX(lkp_Region,MATCH(tbl_Sales[[#This Row],[Suburb]],lkp_Suburb,0))</f>
        <v>Eastern Metropolitan</v>
      </c>
      <c r="P8029" s="6">
        <f>MONTH(tbl_Sales[[#This Row],[Date]])</f>
        <v>4</v>
      </c>
      <c r="Q8029" s="6">
        <f>YEAR(tbl_Sales[[#This Row],[Date]])</f>
        <v>2017</v>
      </c>
    </row>
    <row r="8030" spans="1:17" x14ac:dyDescent="0.25">
      <c r="A8030" s="1">
        <v>42850</v>
      </c>
      <c r="B8030">
        <v>535000</v>
      </c>
      <c r="C8030" t="s">
        <v>13</v>
      </c>
      <c r="D8030" t="s">
        <v>12424</v>
      </c>
      <c r="E8030" t="s">
        <v>10</v>
      </c>
      <c r="F8030">
        <v>3192</v>
      </c>
      <c r="G8030">
        <v>2</v>
      </c>
      <c r="H8030">
        <v>1</v>
      </c>
      <c r="I8030">
        <v>2</v>
      </c>
      <c r="J8030">
        <v>215</v>
      </c>
      <c r="K8030">
        <v>1980</v>
      </c>
      <c r="L8030" t="s">
        <v>8185</v>
      </c>
      <c r="M8030" t="s">
        <v>7622</v>
      </c>
      <c r="N8030" t="s">
        <v>45</v>
      </c>
      <c r="O8030" s="6" t="str">
        <f>INDEX(lkp_Region,MATCH(tbl_Sales[[#This Row],[Suburb]],lkp_Suburb,0))</f>
        <v>Southern Metropolitan</v>
      </c>
      <c r="P8030" s="6">
        <f>MONTH(tbl_Sales[[#This Row],[Date]])</f>
        <v>4</v>
      </c>
      <c r="Q8030" s="6">
        <f>YEAR(tbl_Sales[[#This Row],[Date]])</f>
        <v>2017</v>
      </c>
    </row>
    <row r="8031" spans="1:17" x14ac:dyDescent="0.25">
      <c r="A8031" s="1">
        <v>42850</v>
      </c>
      <c r="B8031">
        <v>1070000</v>
      </c>
      <c r="C8031" t="s">
        <v>2</v>
      </c>
      <c r="D8031" t="s">
        <v>12424</v>
      </c>
      <c r="E8031" t="s">
        <v>5</v>
      </c>
      <c r="F8031">
        <v>3016</v>
      </c>
      <c r="G8031">
        <v>3</v>
      </c>
      <c r="H8031">
        <v>2</v>
      </c>
      <c r="I8031">
        <v>5</v>
      </c>
      <c r="J8031">
        <v>442</v>
      </c>
      <c r="K8031">
        <v>2003</v>
      </c>
      <c r="L8031" t="s">
        <v>8186</v>
      </c>
      <c r="M8031" t="s">
        <v>1587</v>
      </c>
      <c r="N8031" t="s">
        <v>69</v>
      </c>
      <c r="O8031" s="6" t="str">
        <f>INDEX(lkp_Region,MATCH(tbl_Sales[[#This Row],[Suburb]],lkp_Suburb,0))</f>
        <v>Western Metropolitan</v>
      </c>
      <c r="P8031" s="6">
        <f>MONTH(tbl_Sales[[#This Row],[Date]])</f>
        <v>4</v>
      </c>
      <c r="Q8031" s="6">
        <f>YEAR(tbl_Sales[[#This Row],[Date]])</f>
        <v>2017</v>
      </c>
    </row>
    <row r="8032" spans="1:17" x14ac:dyDescent="0.25">
      <c r="A8032" s="1">
        <v>42850</v>
      </c>
      <c r="B8032">
        <v>500000</v>
      </c>
      <c r="C8032" t="s">
        <v>2</v>
      </c>
      <c r="D8032" t="s">
        <v>12427</v>
      </c>
      <c r="E8032" t="s">
        <v>10</v>
      </c>
      <c r="F8032">
        <v>3201</v>
      </c>
      <c r="G8032">
        <v>3</v>
      </c>
      <c r="H8032">
        <v>2</v>
      </c>
      <c r="I8032">
        <v>2</v>
      </c>
      <c r="J8032">
        <v>509</v>
      </c>
      <c r="K8032">
        <v>1993</v>
      </c>
      <c r="L8032" t="s">
        <v>8188</v>
      </c>
      <c r="M8032" t="s">
        <v>8187</v>
      </c>
      <c r="N8032" t="s">
        <v>7773</v>
      </c>
      <c r="O8032" s="6" t="str">
        <f>INDEX(lkp_Region,MATCH(tbl_Sales[[#This Row],[Suburb]],lkp_Suburb,0))</f>
        <v>South-Eastern Metropolitan</v>
      </c>
      <c r="P8032" s="6">
        <f>MONTH(tbl_Sales[[#This Row],[Date]])</f>
        <v>4</v>
      </c>
      <c r="Q8032" s="6">
        <f>YEAR(tbl_Sales[[#This Row],[Date]])</f>
        <v>2017</v>
      </c>
    </row>
    <row r="8033" spans="1:17" x14ac:dyDescent="0.25">
      <c r="A8033" s="1">
        <v>42850</v>
      </c>
      <c r="B8033">
        <v>800000</v>
      </c>
      <c r="C8033" t="s">
        <v>2</v>
      </c>
      <c r="D8033" t="s">
        <v>12431</v>
      </c>
      <c r="E8033" t="s">
        <v>5</v>
      </c>
      <c r="F8033">
        <v>3073</v>
      </c>
      <c r="G8033">
        <v>4</v>
      </c>
      <c r="H8033">
        <v>1</v>
      </c>
      <c r="I8033">
        <v>4</v>
      </c>
      <c r="J8033">
        <v>605</v>
      </c>
      <c r="L8033" t="s">
        <v>8189</v>
      </c>
      <c r="M8033" t="s">
        <v>93</v>
      </c>
      <c r="N8033" t="s">
        <v>62</v>
      </c>
      <c r="O8033" s="6" t="str">
        <f>INDEX(lkp_Region,MATCH(tbl_Sales[[#This Row],[Suburb]],lkp_Suburb,0))</f>
        <v>Northern Metropolitan</v>
      </c>
      <c r="P8033" s="6">
        <f>MONTH(tbl_Sales[[#This Row],[Date]])</f>
        <v>4</v>
      </c>
      <c r="Q8033" s="6">
        <f>YEAR(tbl_Sales[[#This Row],[Date]])</f>
        <v>2017</v>
      </c>
    </row>
    <row r="8034" spans="1:17" x14ac:dyDescent="0.25">
      <c r="A8034" s="1">
        <v>42850</v>
      </c>
      <c r="B8034">
        <v>2220000</v>
      </c>
      <c r="C8034" t="s">
        <v>2</v>
      </c>
      <c r="D8034" t="s">
        <v>12427</v>
      </c>
      <c r="E8034" t="s">
        <v>10</v>
      </c>
      <c r="F8034">
        <v>3147</v>
      </c>
      <c r="G8034">
        <v>4</v>
      </c>
      <c r="H8034">
        <v>3</v>
      </c>
      <c r="I8034">
        <v>2</v>
      </c>
      <c r="J8034">
        <v>480</v>
      </c>
      <c r="K8034">
        <v>2016</v>
      </c>
      <c r="L8034" t="s">
        <v>8190</v>
      </c>
      <c r="M8034" t="s">
        <v>206</v>
      </c>
      <c r="N8034" t="s">
        <v>101</v>
      </c>
      <c r="O8034" s="6" t="str">
        <f>INDEX(lkp_Region,MATCH(tbl_Sales[[#This Row],[Suburb]],lkp_Suburb,0))</f>
        <v>Southern Metropolitan</v>
      </c>
      <c r="P8034" s="6">
        <f>MONTH(tbl_Sales[[#This Row],[Date]])</f>
        <v>4</v>
      </c>
      <c r="Q8034" s="6">
        <f>YEAR(tbl_Sales[[#This Row],[Date]])</f>
        <v>2017</v>
      </c>
    </row>
    <row r="8035" spans="1:17" x14ac:dyDescent="0.25">
      <c r="A8035" s="1">
        <v>42850</v>
      </c>
      <c r="B8035">
        <v>1560000</v>
      </c>
      <c r="C8035" t="s">
        <v>2</v>
      </c>
      <c r="D8035" t="s">
        <v>12428</v>
      </c>
      <c r="E8035" t="s">
        <v>10</v>
      </c>
      <c r="F8035">
        <v>3188</v>
      </c>
      <c r="G8035">
        <v>3</v>
      </c>
      <c r="H8035">
        <v>1</v>
      </c>
      <c r="I8035">
        <v>1</v>
      </c>
      <c r="J8035">
        <v>611</v>
      </c>
      <c r="L8035" t="s">
        <v>8191</v>
      </c>
      <c r="M8035" t="s">
        <v>176</v>
      </c>
      <c r="N8035" t="s">
        <v>107</v>
      </c>
      <c r="O8035" s="6" t="str">
        <f>INDEX(lkp_Region,MATCH(tbl_Sales[[#This Row],[Suburb]],lkp_Suburb,0))</f>
        <v>Southern Metropolitan</v>
      </c>
      <c r="P8035" s="6">
        <f>MONTH(tbl_Sales[[#This Row],[Date]])</f>
        <v>4</v>
      </c>
      <c r="Q8035" s="6">
        <f>YEAR(tbl_Sales[[#This Row],[Date]])</f>
        <v>2017</v>
      </c>
    </row>
    <row r="8036" spans="1:17" x14ac:dyDescent="0.25">
      <c r="A8036" s="1">
        <v>42850</v>
      </c>
      <c r="B8036">
        <v>613000</v>
      </c>
      <c r="C8036" t="s">
        <v>2</v>
      </c>
      <c r="D8036" t="s">
        <v>12423</v>
      </c>
      <c r="E8036" t="s">
        <v>10</v>
      </c>
      <c r="F8036">
        <v>3081</v>
      </c>
      <c r="G8036">
        <v>2</v>
      </c>
      <c r="H8036">
        <v>1</v>
      </c>
      <c r="I8036">
        <v>0</v>
      </c>
      <c r="J8036">
        <v>391</v>
      </c>
      <c r="K8036">
        <v>1960</v>
      </c>
      <c r="L8036" t="s">
        <v>8192</v>
      </c>
      <c r="M8036" t="s">
        <v>148</v>
      </c>
      <c r="N8036" t="s">
        <v>150</v>
      </c>
      <c r="O8036" s="6" t="str">
        <f>INDEX(lkp_Region,MATCH(tbl_Sales[[#This Row],[Suburb]],lkp_Suburb,0))</f>
        <v>Eastern Metropolitan</v>
      </c>
      <c r="P8036" s="6">
        <f>MONTH(tbl_Sales[[#This Row],[Date]])</f>
        <v>4</v>
      </c>
      <c r="Q8036" s="6">
        <f>YEAR(tbl_Sales[[#This Row],[Date]])</f>
        <v>2017</v>
      </c>
    </row>
    <row r="8037" spans="1:17" x14ac:dyDescent="0.25">
      <c r="A8037" s="1">
        <v>42850</v>
      </c>
      <c r="B8037">
        <v>706000</v>
      </c>
      <c r="C8037" t="s">
        <v>2</v>
      </c>
      <c r="D8037" t="s">
        <v>12427</v>
      </c>
      <c r="E8037" t="s">
        <v>5</v>
      </c>
      <c r="F8037">
        <v>3081</v>
      </c>
      <c r="G8037">
        <v>4</v>
      </c>
      <c r="H8037">
        <v>1</v>
      </c>
      <c r="I8037">
        <v>2</v>
      </c>
      <c r="J8037">
        <v>374</v>
      </c>
      <c r="K8037">
        <v>1940</v>
      </c>
      <c r="L8037" t="s">
        <v>8193</v>
      </c>
      <c r="M8037" t="s">
        <v>748</v>
      </c>
      <c r="N8037" t="s">
        <v>150</v>
      </c>
      <c r="O8037" s="6" t="str">
        <f>INDEX(lkp_Region,MATCH(tbl_Sales[[#This Row],[Suburb]],lkp_Suburb,0))</f>
        <v>Eastern Metropolitan</v>
      </c>
      <c r="P8037" s="6">
        <f>MONTH(tbl_Sales[[#This Row],[Date]])</f>
        <v>4</v>
      </c>
      <c r="Q8037" s="6">
        <f>YEAR(tbl_Sales[[#This Row],[Date]])</f>
        <v>2017</v>
      </c>
    </row>
    <row r="8038" spans="1:17" x14ac:dyDescent="0.25">
      <c r="A8038" s="1">
        <v>42850</v>
      </c>
      <c r="B8038">
        <v>990000</v>
      </c>
      <c r="C8038" t="s">
        <v>2</v>
      </c>
      <c r="D8038" t="s">
        <v>12427</v>
      </c>
      <c r="E8038" t="s">
        <v>10</v>
      </c>
      <c r="F8038">
        <v>3079</v>
      </c>
      <c r="G8038">
        <v>3</v>
      </c>
      <c r="H8038">
        <v>2</v>
      </c>
      <c r="I8038">
        <v>2</v>
      </c>
      <c r="J8038">
        <v>377</v>
      </c>
      <c r="K8038">
        <v>1940</v>
      </c>
      <c r="L8038" t="s">
        <v>8194</v>
      </c>
      <c r="M8038" t="s">
        <v>213</v>
      </c>
      <c r="N8038" t="s">
        <v>150</v>
      </c>
      <c r="O8038" s="6" t="str">
        <f>INDEX(lkp_Region,MATCH(tbl_Sales[[#This Row],[Suburb]],lkp_Suburb,0))</f>
        <v>Eastern Metropolitan</v>
      </c>
      <c r="P8038" s="6">
        <f>MONTH(tbl_Sales[[#This Row],[Date]])</f>
        <v>4</v>
      </c>
      <c r="Q8038" s="6">
        <f>YEAR(tbl_Sales[[#This Row],[Date]])</f>
        <v>2017</v>
      </c>
    </row>
    <row r="8039" spans="1:17" x14ac:dyDescent="0.25">
      <c r="A8039" s="1">
        <v>42851</v>
      </c>
      <c r="B8039">
        <v>1308000</v>
      </c>
      <c r="C8039" t="s">
        <v>51</v>
      </c>
      <c r="D8039" t="s">
        <v>12429</v>
      </c>
      <c r="E8039" t="s">
        <v>10</v>
      </c>
      <c r="F8039">
        <v>3066</v>
      </c>
      <c r="G8039">
        <v>3</v>
      </c>
      <c r="H8039">
        <v>1</v>
      </c>
      <c r="I8039">
        <v>2</v>
      </c>
      <c r="J8039">
        <v>125</v>
      </c>
      <c r="K8039">
        <v>1990</v>
      </c>
      <c r="L8039" t="s">
        <v>8195</v>
      </c>
      <c r="M8039" t="s">
        <v>216</v>
      </c>
      <c r="N8039" t="s">
        <v>8</v>
      </c>
      <c r="O8039" s="6" t="str">
        <f>INDEX(lkp_Region,MATCH(tbl_Sales[[#This Row],[Suburb]],lkp_Suburb,0))</f>
        <v>Northern Metropolitan</v>
      </c>
      <c r="P8039" s="6">
        <f>MONTH(tbl_Sales[[#This Row],[Date]])</f>
        <v>4</v>
      </c>
      <c r="Q8039" s="6">
        <f>YEAR(tbl_Sales[[#This Row],[Date]])</f>
        <v>2017</v>
      </c>
    </row>
    <row r="8040" spans="1:17" x14ac:dyDescent="0.25">
      <c r="A8040" s="1">
        <v>42851</v>
      </c>
      <c r="B8040">
        <v>573000</v>
      </c>
      <c r="C8040" t="s">
        <v>2</v>
      </c>
      <c r="D8040" t="s">
        <v>12427</v>
      </c>
      <c r="E8040" t="s">
        <v>10</v>
      </c>
      <c r="F8040">
        <v>3076</v>
      </c>
      <c r="G8040">
        <v>3</v>
      </c>
      <c r="H8040">
        <v>2</v>
      </c>
      <c r="I8040">
        <v>2</v>
      </c>
      <c r="J8040">
        <v>637</v>
      </c>
      <c r="K8040">
        <v>1990</v>
      </c>
      <c r="L8040" t="s">
        <v>8196</v>
      </c>
      <c r="M8040" t="s">
        <v>7572</v>
      </c>
      <c r="N8040" t="s">
        <v>7515</v>
      </c>
      <c r="O8040" s="6" t="str">
        <f>INDEX(lkp_Region,MATCH(tbl_Sales[[#This Row],[Suburb]],lkp_Suburb,0))</f>
        <v>Northern Metropolitan</v>
      </c>
      <c r="P8040" s="6">
        <f>MONTH(tbl_Sales[[#This Row],[Date]])</f>
        <v>4</v>
      </c>
      <c r="Q8040" s="6">
        <f>YEAR(tbl_Sales[[#This Row],[Date]])</f>
        <v>2017</v>
      </c>
    </row>
    <row r="8041" spans="1:17" x14ac:dyDescent="0.25">
      <c r="A8041" s="1">
        <v>42851</v>
      </c>
      <c r="B8041">
        <v>2365000</v>
      </c>
      <c r="C8041" t="s">
        <v>2</v>
      </c>
      <c r="D8041" t="s">
        <v>12427</v>
      </c>
      <c r="E8041" t="s">
        <v>10</v>
      </c>
      <c r="F8041">
        <v>3127</v>
      </c>
      <c r="G8041">
        <v>4</v>
      </c>
      <c r="H8041">
        <v>2</v>
      </c>
      <c r="I8041">
        <v>2</v>
      </c>
      <c r="J8041">
        <v>636</v>
      </c>
      <c r="K8041">
        <v>1920</v>
      </c>
      <c r="L8041" t="s">
        <v>8197</v>
      </c>
      <c r="M8041" t="s">
        <v>34</v>
      </c>
      <c r="N8041" t="s">
        <v>14</v>
      </c>
      <c r="O8041" s="6" t="str">
        <f>INDEX(lkp_Region,MATCH(tbl_Sales[[#This Row],[Suburb]],lkp_Suburb,0))</f>
        <v>Eastern Metropolitan</v>
      </c>
      <c r="P8041" s="6">
        <f>MONTH(tbl_Sales[[#This Row],[Date]])</f>
        <v>4</v>
      </c>
      <c r="Q8041" s="6">
        <f>YEAR(tbl_Sales[[#This Row],[Date]])</f>
        <v>2017</v>
      </c>
    </row>
    <row r="8042" spans="1:17" x14ac:dyDescent="0.25">
      <c r="A8042" s="1">
        <v>42851</v>
      </c>
      <c r="B8042">
        <v>922500</v>
      </c>
      <c r="C8042" t="s">
        <v>13</v>
      </c>
      <c r="D8042" t="s">
        <v>12427</v>
      </c>
      <c r="E8042" t="s">
        <v>10</v>
      </c>
      <c r="F8042">
        <v>3142</v>
      </c>
      <c r="G8042">
        <v>3</v>
      </c>
      <c r="H8042">
        <v>1</v>
      </c>
      <c r="I8042">
        <v>2</v>
      </c>
      <c r="J8042">
        <v>4657</v>
      </c>
      <c r="K8042">
        <v>1980</v>
      </c>
      <c r="L8042" t="s">
        <v>8198</v>
      </c>
      <c r="M8042" t="s">
        <v>109</v>
      </c>
      <c r="N8042" t="s">
        <v>76</v>
      </c>
      <c r="O8042" s="6" t="str">
        <f>INDEX(lkp_Region,MATCH(tbl_Sales[[#This Row],[Suburb]],lkp_Suburb,0))</f>
        <v>Southern Metropolitan</v>
      </c>
      <c r="P8042" s="6">
        <f>MONTH(tbl_Sales[[#This Row],[Date]])</f>
        <v>4</v>
      </c>
      <c r="Q8042" s="6">
        <f>YEAR(tbl_Sales[[#This Row],[Date]])</f>
        <v>2017</v>
      </c>
    </row>
    <row r="8043" spans="1:17" x14ac:dyDescent="0.25">
      <c r="A8043" s="1">
        <v>42851</v>
      </c>
      <c r="B8043">
        <v>2400000</v>
      </c>
      <c r="C8043" t="s">
        <v>2</v>
      </c>
      <c r="D8043" t="s">
        <v>12427</v>
      </c>
      <c r="E8043" t="s">
        <v>5</v>
      </c>
      <c r="F8043">
        <v>3142</v>
      </c>
      <c r="G8043">
        <v>3</v>
      </c>
      <c r="H8043">
        <v>2</v>
      </c>
      <c r="I8043">
        <v>1</v>
      </c>
      <c r="J8043">
        <v>224</v>
      </c>
      <c r="K8043">
        <v>1950</v>
      </c>
      <c r="L8043" t="s">
        <v>8199</v>
      </c>
      <c r="M8043" t="s">
        <v>109</v>
      </c>
      <c r="N8043" t="s">
        <v>76</v>
      </c>
      <c r="O8043" s="6" t="str">
        <f>INDEX(lkp_Region,MATCH(tbl_Sales[[#This Row],[Suburb]],lkp_Suburb,0))</f>
        <v>Southern Metropolitan</v>
      </c>
      <c r="P8043" s="6">
        <f>MONTH(tbl_Sales[[#This Row],[Date]])</f>
        <v>4</v>
      </c>
      <c r="Q8043" s="6">
        <f>YEAR(tbl_Sales[[#This Row],[Date]])</f>
        <v>2017</v>
      </c>
    </row>
    <row r="8044" spans="1:17" x14ac:dyDescent="0.25">
      <c r="A8044" s="1">
        <v>42851</v>
      </c>
      <c r="B8044">
        <v>736000</v>
      </c>
      <c r="C8044" t="s">
        <v>13</v>
      </c>
      <c r="D8044" t="s">
        <v>12427</v>
      </c>
      <c r="E8044" t="s">
        <v>10</v>
      </c>
      <c r="F8044">
        <v>3044</v>
      </c>
      <c r="G8044">
        <v>3</v>
      </c>
      <c r="H8044">
        <v>1</v>
      </c>
      <c r="I8044">
        <v>0</v>
      </c>
      <c r="J8044">
        <v>278</v>
      </c>
      <c r="K8044">
        <v>1950</v>
      </c>
      <c r="L8044" t="s">
        <v>8200</v>
      </c>
      <c r="M8044" t="s">
        <v>115</v>
      </c>
      <c r="N8044" t="s">
        <v>18</v>
      </c>
      <c r="O8044" s="6" t="str">
        <f>INDEX(lkp_Region,MATCH(tbl_Sales[[#This Row],[Suburb]],lkp_Suburb,0))</f>
        <v>Northern Metropolitan</v>
      </c>
      <c r="P8044" s="6">
        <f>MONTH(tbl_Sales[[#This Row],[Date]])</f>
        <v>4</v>
      </c>
      <c r="Q8044" s="6">
        <f>YEAR(tbl_Sales[[#This Row],[Date]])</f>
        <v>2017</v>
      </c>
    </row>
    <row r="8045" spans="1:17" x14ac:dyDescent="0.25">
      <c r="A8045" s="1">
        <v>42851</v>
      </c>
      <c r="B8045">
        <v>949500</v>
      </c>
      <c r="C8045" t="s">
        <v>2</v>
      </c>
      <c r="D8045" t="s">
        <v>12428</v>
      </c>
      <c r="E8045" t="s">
        <v>10</v>
      </c>
      <c r="F8045">
        <v>3060</v>
      </c>
      <c r="G8045">
        <v>2</v>
      </c>
      <c r="H8045">
        <v>1</v>
      </c>
      <c r="I8045">
        <v>1</v>
      </c>
      <c r="J8045">
        <v>689</v>
      </c>
      <c r="L8045" t="s">
        <v>8201</v>
      </c>
      <c r="M8045" t="s">
        <v>16</v>
      </c>
      <c r="N8045" t="s">
        <v>18</v>
      </c>
      <c r="O8045" s="6" t="str">
        <f>INDEX(lkp_Region,MATCH(tbl_Sales[[#This Row],[Suburb]],lkp_Suburb,0))</f>
        <v>Northern Metropolitan</v>
      </c>
      <c r="P8045" s="6">
        <f>MONTH(tbl_Sales[[#This Row],[Date]])</f>
        <v>4</v>
      </c>
      <c r="Q8045" s="6">
        <f>YEAR(tbl_Sales[[#This Row],[Date]])</f>
        <v>2017</v>
      </c>
    </row>
    <row r="8046" spans="1:17" x14ac:dyDescent="0.25">
      <c r="A8046" s="1">
        <v>42851</v>
      </c>
      <c r="B8046">
        <v>1652000</v>
      </c>
      <c r="C8046" t="s">
        <v>2</v>
      </c>
      <c r="D8046" t="s">
        <v>12428</v>
      </c>
      <c r="E8046" t="s">
        <v>10</v>
      </c>
      <c r="F8046">
        <v>3040</v>
      </c>
      <c r="G8046">
        <v>5</v>
      </c>
      <c r="H8046">
        <v>2</v>
      </c>
      <c r="I8046">
        <v>1</v>
      </c>
      <c r="J8046">
        <v>697</v>
      </c>
      <c r="K8046">
        <v>1920</v>
      </c>
      <c r="L8046" t="s">
        <v>8202</v>
      </c>
      <c r="M8046" t="s">
        <v>47</v>
      </c>
      <c r="N8046" t="s">
        <v>49</v>
      </c>
      <c r="O8046" s="6" t="str">
        <f>INDEX(lkp_Region,MATCH(tbl_Sales[[#This Row],[Suburb]],lkp_Suburb,0))</f>
        <v>Western Metropolitan</v>
      </c>
      <c r="P8046" s="6">
        <f>MONTH(tbl_Sales[[#This Row],[Date]])</f>
        <v>4</v>
      </c>
      <c r="Q8046" s="6">
        <f>YEAR(tbl_Sales[[#This Row],[Date]])</f>
        <v>2017</v>
      </c>
    </row>
    <row r="8047" spans="1:17" x14ac:dyDescent="0.25">
      <c r="A8047" s="1">
        <v>42851</v>
      </c>
      <c r="B8047">
        <v>1218000</v>
      </c>
      <c r="C8047" t="s">
        <v>2</v>
      </c>
      <c r="D8047" t="s">
        <v>12427</v>
      </c>
      <c r="E8047" t="s">
        <v>10</v>
      </c>
      <c r="F8047">
        <v>3180</v>
      </c>
      <c r="G8047">
        <v>4</v>
      </c>
      <c r="H8047">
        <v>2</v>
      </c>
      <c r="I8047">
        <v>2</v>
      </c>
      <c r="J8047">
        <v>900</v>
      </c>
      <c r="K8047">
        <v>1994</v>
      </c>
      <c r="L8047" t="s">
        <v>8204</v>
      </c>
      <c r="M8047" t="s">
        <v>8203</v>
      </c>
      <c r="N8047" t="s">
        <v>7768</v>
      </c>
      <c r="O8047" s="6" t="str">
        <f>INDEX(lkp_Region,MATCH(tbl_Sales[[#This Row],[Suburb]],lkp_Suburb,0))</f>
        <v>Eastern Metropolitan</v>
      </c>
      <c r="P8047" s="6">
        <f>MONTH(tbl_Sales[[#This Row],[Date]])</f>
        <v>4</v>
      </c>
      <c r="Q8047" s="6">
        <f>YEAR(tbl_Sales[[#This Row],[Date]])</f>
        <v>2017</v>
      </c>
    </row>
    <row r="8048" spans="1:17" x14ac:dyDescent="0.25">
      <c r="A8048" s="1">
        <v>42851</v>
      </c>
      <c r="B8048">
        <v>801000</v>
      </c>
      <c r="C8048" t="s">
        <v>2</v>
      </c>
      <c r="D8048" t="s">
        <v>12427</v>
      </c>
      <c r="E8048" t="s">
        <v>5</v>
      </c>
      <c r="F8048">
        <v>3172</v>
      </c>
      <c r="G8048">
        <v>3</v>
      </c>
      <c r="H8048">
        <v>2</v>
      </c>
      <c r="I8048">
        <v>1</v>
      </c>
      <c r="J8048">
        <v>526</v>
      </c>
      <c r="K8048">
        <v>1980</v>
      </c>
      <c r="L8048" t="s">
        <v>8205</v>
      </c>
      <c r="M8048" t="s">
        <v>8147</v>
      </c>
      <c r="N8048" t="s">
        <v>45</v>
      </c>
      <c r="O8048" s="6" t="str">
        <f>INDEX(lkp_Region,MATCH(tbl_Sales[[#This Row],[Suburb]],lkp_Suburb,0))</f>
        <v>South-Eastern Metropolitan</v>
      </c>
      <c r="P8048" s="6">
        <f>MONTH(tbl_Sales[[#This Row],[Date]])</f>
        <v>4</v>
      </c>
      <c r="Q8048" s="6">
        <f>YEAR(tbl_Sales[[#This Row],[Date]])</f>
        <v>2017</v>
      </c>
    </row>
    <row r="8049" spans="1:17" x14ac:dyDescent="0.25">
      <c r="A8049" s="1">
        <v>42851</v>
      </c>
      <c r="B8049">
        <v>595000</v>
      </c>
      <c r="C8049" t="s">
        <v>2</v>
      </c>
      <c r="D8049" t="s">
        <v>12429</v>
      </c>
      <c r="E8049" t="s">
        <v>10</v>
      </c>
      <c r="F8049">
        <v>3175</v>
      </c>
      <c r="G8049">
        <v>3</v>
      </c>
      <c r="H8049">
        <v>1</v>
      </c>
      <c r="I8049">
        <v>1</v>
      </c>
      <c r="J8049">
        <v>530</v>
      </c>
      <c r="K8049">
        <v>1970</v>
      </c>
      <c r="L8049" t="s">
        <v>8207</v>
      </c>
      <c r="M8049" t="s">
        <v>8206</v>
      </c>
      <c r="N8049" t="s">
        <v>7727</v>
      </c>
      <c r="O8049" s="6" t="str">
        <f>INDEX(lkp_Region,MATCH(tbl_Sales[[#This Row],[Suburb]],lkp_Suburb,0))</f>
        <v>South-Eastern Metropolitan</v>
      </c>
      <c r="P8049" s="6">
        <f>MONTH(tbl_Sales[[#This Row],[Date]])</f>
        <v>4</v>
      </c>
      <c r="Q8049" s="6">
        <f>YEAR(tbl_Sales[[#This Row],[Date]])</f>
        <v>2017</v>
      </c>
    </row>
    <row r="8050" spans="1:17" x14ac:dyDescent="0.25">
      <c r="A8050" s="1">
        <v>42851</v>
      </c>
      <c r="B8050">
        <v>535000</v>
      </c>
      <c r="C8050" t="s">
        <v>13</v>
      </c>
      <c r="D8050" t="s">
        <v>12427</v>
      </c>
      <c r="E8050" t="s">
        <v>10</v>
      </c>
      <c r="F8050">
        <v>3162</v>
      </c>
      <c r="G8050">
        <v>2</v>
      </c>
      <c r="H8050">
        <v>1</v>
      </c>
      <c r="I8050">
        <v>1</v>
      </c>
      <c r="J8050">
        <v>0</v>
      </c>
      <c r="L8050" t="s">
        <v>8208</v>
      </c>
      <c r="M8050" t="s">
        <v>2878</v>
      </c>
      <c r="N8050" t="s">
        <v>57</v>
      </c>
      <c r="O8050" s="6" t="str">
        <f>INDEX(lkp_Region,MATCH(tbl_Sales[[#This Row],[Suburb]],lkp_Suburb,0))</f>
        <v>Southern Metropolitan</v>
      </c>
      <c r="P8050" s="6">
        <f>MONTH(tbl_Sales[[#This Row],[Date]])</f>
        <v>4</v>
      </c>
      <c r="Q8050" s="6">
        <f>YEAR(tbl_Sales[[#This Row],[Date]])</f>
        <v>2017</v>
      </c>
    </row>
    <row r="8051" spans="1:17" x14ac:dyDescent="0.25">
      <c r="A8051" s="1">
        <v>42851</v>
      </c>
      <c r="B8051">
        <v>1045000</v>
      </c>
      <c r="C8051" t="s">
        <v>2</v>
      </c>
      <c r="D8051" t="s">
        <v>12427</v>
      </c>
      <c r="E8051" t="s">
        <v>10</v>
      </c>
      <c r="F8051">
        <v>3072</v>
      </c>
      <c r="G8051">
        <v>3</v>
      </c>
      <c r="H8051">
        <v>1</v>
      </c>
      <c r="I8051">
        <v>2</v>
      </c>
      <c r="J8051">
        <v>513</v>
      </c>
      <c r="L8051" t="s">
        <v>8209</v>
      </c>
      <c r="M8051" t="s">
        <v>97</v>
      </c>
      <c r="N8051" t="s">
        <v>62</v>
      </c>
      <c r="O8051" s="6" t="str">
        <f>INDEX(lkp_Region,MATCH(tbl_Sales[[#This Row],[Suburb]],lkp_Suburb,0))</f>
        <v>Northern Metropolitan</v>
      </c>
      <c r="P8051" s="6">
        <f>MONTH(tbl_Sales[[#This Row],[Date]])</f>
        <v>4</v>
      </c>
      <c r="Q8051" s="6">
        <f>YEAR(tbl_Sales[[#This Row],[Date]])</f>
        <v>2017</v>
      </c>
    </row>
    <row r="8052" spans="1:17" x14ac:dyDescent="0.25">
      <c r="A8052" s="1">
        <v>42851</v>
      </c>
      <c r="B8052">
        <v>440000</v>
      </c>
      <c r="C8052" t="s">
        <v>13</v>
      </c>
      <c r="D8052" t="s">
        <v>12429</v>
      </c>
      <c r="E8052" t="s">
        <v>10</v>
      </c>
      <c r="F8052">
        <v>3122</v>
      </c>
      <c r="G8052">
        <v>1</v>
      </c>
      <c r="H8052">
        <v>1</v>
      </c>
      <c r="I8052">
        <v>1</v>
      </c>
      <c r="J8052">
        <v>0</v>
      </c>
      <c r="K8052">
        <v>1960</v>
      </c>
      <c r="L8052" t="s">
        <v>8210</v>
      </c>
      <c r="M8052" t="s">
        <v>461</v>
      </c>
      <c r="N8052" t="s">
        <v>101</v>
      </c>
      <c r="O8052" s="6" t="str">
        <f>INDEX(lkp_Region,MATCH(tbl_Sales[[#This Row],[Suburb]],lkp_Suburb,0))</f>
        <v>Southern Metropolitan</v>
      </c>
      <c r="P8052" s="6">
        <f>MONTH(tbl_Sales[[#This Row],[Date]])</f>
        <v>4</v>
      </c>
      <c r="Q8052" s="6">
        <f>YEAR(tbl_Sales[[#This Row],[Date]])</f>
        <v>2017</v>
      </c>
    </row>
    <row r="8053" spans="1:17" x14ac:dyDescent="0.25">
      <c r="A8053" s="1">
        <v>42851</v>
      </c>
      <c r="B8053">
        <v>1680000</v>
      </c>
      <c r="C8053" t="s">
        <v>51</v>
      </c>
      <c r="D8053" t="s">
        <v>12425</v>
      </c>
      <c r="E8053" t="s">
        <v>10</v>
      </c>
      <c r="F8053">
        <v>3103</v>
      </c>
      <c r="G8053">
        <v>3</v>
      </c>
      <c r="H8053">
        <v>3</v>
      </c>
      <c r="I8053">
        <v>1</v>
      </c>
      <c r="J8053">
        <v>329</v>
      </c>
      <c r="K8053">
        <v>2005</v>
      </c>
      <c r="L8053" t="s">
        <v>8211</v>
      </c>
      <c r="M8053" t="s">
        <v>274</v>
      </c>
      <c r="N8053" t="s">
        <v>101</v>
      </c>
      <c r="O8053" s="6" t="str">
        <f>INDEX(lkp_Region,MATCH(tbl_Sales[[#This Row],[Suburb]],lkp_Suburb,0))</f>
        <v>Southern Metropolitan</v>
      </c>
      <c r="P8053" s="6">
        <f>MONTH(tbl_Sales[[#This Row],[Date]])</f>
        <v>4</v>
      </c>
      <c r="Q8053" s="6">
        <f>YEAR(tbl_Sales[[#This Row],[Date]])</f>
        <v>2017</v>
      </c>
    </row>
    <row r="8054" spans="1:17" x14ac:dyDescent="0.25">
      <c r="A8054" s="1">
        <v>42851</v>
      </c>
      <c r="B8054">
        <v>2505000</v>
      </c>
      <c r="C8054" t="s">
        <v>2</v>
      </c>
      <c r="D8054" t="s">
        <v>12429</v>
      </c>
      <c r="E8054" t="s">
        <v>10</v>
      </c>
      <c r="F8054">
        <v>3127</v>
      </c>
      <c r="G8054">
        <v>5</v>
      </c>
      <c r="H8054">
        <v>2</v>
      </c>
      <c r="I8054">
        <v>0</v>
      </c>
      <c r="J8054">
        <v>739</v>
      </c>
      <c r="K8054">
        <v>1927</v>
      </c>
      <c r="L8054" t="s">
        <v>8212</v>
      </c>
      <c r="M8054" t="s">
        <v>11</v>
      </c>
      <c r="N8054" t="s">
        <v>101</v>
      </c>
      <c r="O8054" s="6" t="str">
        <f>INDEX(lkp_Region,MATCH(tbl_Sales[[#This Row],[Suburb]],lkp_Suburb,0))</f>
        <v>Southern Metropolitan</v>
      </c>
      <c r="P8054" s="6">
        <f>MONTH(tbl_Sales[[#This Row],[Date]])</f>
        <v>4</v>
      </c>
      <c r="Q8054" s="6">
        <f>YEAR(tbl_Sales[[#This Row],[Date]])</f>
        <v>2017</v>
      </c>
    </row>
    <row r="8055" spans="1:17" x14ac:dyDescent="0.25">
      <c r="A8055" s="1">
        <v>42851</v>
      </c>
      <c r="B8055">
        <v>4750000</v>
      </c>
      <c r="C8055" t="s">
        <v>2</v>
      </c>
      <c r="D8055" t="s">
        <v>12425</v>
      </c>
      <c r="E8055" t="s">
        <v>10</v>
      </c>
      <c r="F8055">
        <v>3126</v>
      </c>
      <c r="G8055">
        <v>4</v>
      </c>
      <c r="H8055">
        <v>3</v>
      </c>
      <c r="I8055">
        <v>2</v>
      </c>
      <c r="J8055">
        <v>967</v>
      </c>
      <c r="K8055">
        <v>1996</v>
      </c>
      <c r="L8055" t="s">
        <v>8213</v>
      </c>
      <c r="M8055" t="s">
        <v>232</v>
      </c>
      <c r="N8055" t="s">
        <v>101</v>
      </c>
      <c r="O8055" s="6" t="str">
        <f>INDEX(lkp_Region,MATCH(tbl_Sales[[#This Row],[Suburb]],lkp_Suburb,0))</f>
        <v>Southern Metropolitan</v>
      </c>
      <c r="P8055" s="6">
        <f>MONTH(tbl_Sales[[#This Row],[Date]])</f>
        <v>4</v>
      </c>
      <c r="Q8055" s="6">
        <f>YEAR(tbl_Sales[[#This Row],[Date]])</f>
        <v>2017</v>
      </c>
    </row>
    <row r="8056" spans="1:17" x14ac:dyDescent="0.25">
      <c r="A8056" s="1">
        <v>42851</v>
      </c>
      <c r="B8056">
        <v>665000</v>
      </c>
      <c r="C8056" t="s">
        <v>13</v>
      </c>
      <c r="D8056" t="s">
        <v>12431</v>
      </c>
      <c r="E8056" t="s">
        <v>10</v>
      </c>
      <c r="F8056">
        <v>3188</v>
      </c>
      <c r="G8056">
        <v>2</v>
      </c>
      <c r="H8056">
        <v>1</v>
      </c>
      <c r="I8056">
        <v>1</v>
      </c>
      <c r="J8056">
        <v>136</v>
      </c>
      <c r="K8056">
        <v>1970</v>
      </c>
      <c r="L8056" t="s">
        <v>8214</v>
      </c>
      <c r="M8056" t="s">
        <v>176</v>
      </c>
      <c r="N8056" t="s">
        <v>107</v>
      </c>
      <c r="O8056" s="6" t="str">
        <f>INDEX(lkp_Region,MATCH(tbl_Sales[[#This Row],[Suburb]],lkp_Suburb,0))</f>
        <v>Southern Metropolitan</v>
      </c>
      <c r="P8056" s="6">
        <f>MONTH(tbl_Sales[[#This Row],[Date]])</f>
        <v>4</v>
      </c>
      <c r="Q8056" s="6">
        <f>YEAR(tbl_Sales[[#This Row],[Date]])</f>
        <v>2017</v>
      </c>
    </row>
    <row r="8057" spans="1:17" x14ac:dyDescent="0.25">
      <c r="A8057" s="1">
        <v>42851</v>
      </c>
      <c r="B8057">
        <v>1475000</v>
      </c>
      <c r="C8057" t="s">
        <v>2</v>
      </c>
      <c r="D8057" t="s">
        <v>12428</v>
      </c>
      <c r="E8057" t="s">
        <v>5</v>
      </c>
      <c r="F8057">
        <v>3188</v>
      </c>
      <c r="G8057">
        <v>3</v>
      </c>
      <c r="H8057">
        <v>1</v>
      </c>
      <c r="I8057">
        <v>2</v>
      </c>
      <c r="J8057">
        <v>251</v>
      </c>
      <c r="L8057" t="s">
        <v>8215</v>
      </c>
      <c r="M8057" t="s">
        <v>176</v>
      </c>
      <c r="N8057" t="s">
        <v>107</v>
      </c>
      <c r="O8057" s="6" t="str">
        <f>INDEX(lkp_Region,MATCH(tbl_Sales[[#This Row],[Suburb]],lkp_Suburb,0))</f>
        <v>Southern Metropolitan</v>
      </c>
      <c r="P8057" s="6">
        <f>MONTH(tbl_Sales[[#This Row],[Date]])</f>
        <v>4</v>
      </c>
      <c r="Q8057" s="6">
        <f>YEAR(tbl_Sales[[#This Row],[Date]])</f>
        <v>2017</v>
      </c>
    </row>
    <row r="8058" spans="1:17" x14ac:dyDescent="0.25">
      <c r="A8058" s="1">
        <v>42851</v>
      </c>
      <c r="B8058">
        <v>4225000</v>
      </c>
      <c r="C8058" t="s">
        <v>2</v>
      </c>
      <c r="D8058" t="s">
        <v>12427</v>
      </c>
      <c r="E8058" t="s">
        <v>10</v>
      </c>
      <c r="F8058">
        <v>3186</v>
      </c>
      <c r="G8058">
        <v>4</v>
      </c>
      <c r="H8058">
        <v>2</v>
      </c>
      <c r="I8058">
        <v>2</v>
      </c>
      <c r="J8058">
        <v>920</v>
      </c>
      <c r="K8058">
        <v>1990</v>
      </c>
      <c r="L8058" t="s">
        <v>8216</v>
      </c>
      <c r="M8058" t="s">
        <v>105</v>
      </c>
      <c r="N8058" t="s">
        <v>107</v>
      </c>
      <c r="O8058" s="6" t="str">
        <f>INDEX(lkp_Region,MATCH(tbl_Sales[[#This Row],[Suburb]],lkp_Suburb,0))</f>
        <v>Southern Metropolitan</v>
      </c>
      <c r="P8058" s="6">
        <f>MONTH(tbl_Sales[[#This Row],[Date]])</f>
        <v>4</v>
      </c>
      <c r="Q8058" s="6">
        <f>YEAR(tbl_Sales[[#This Row],[Date]])</f>
        <v>2017</v>
      </c>
    </row>
    <row r="8059" spans="1:17" x14ac:dyDescent="0.25">
      <c r="A8059" s="1">
        <v>42852</v>
      </c>
      <c r="B8059">
        <v>1165000</v>
      </c>
      <c r="C8059" t="s">
        <v>2</v>
      </c>
      <c r="D8059" t="s">
        <v>12429</v>
      </c>
      <c r="E8059" t="s">
        <v>10</v>
      </c>
      <c r="F8059">
        <v>3067</v>
      </c>
      <c r="G8059">
        <v>3</v>
      </c>
      <c r="H8059">
        <v>2</v>
      </c>
      <c r="I8059">
        <v>0</v>
      </c>
      <c r="J8059">
        <v>92</v>
      </c>
      <c r="K8059">
        <v>1888</v>
      </c>
      <c r="L8059" t="s">
        <v>8217</v>
      </c>
      <c r="M8059" t="s">
        <v>38</v>
      </c>
      <c r="N8059" t="s">
        <v>8</v>
      </c>
      <c r="O8059" s="6" t="str">
        <f>INDEX(lkp_Region,MATCH(tbl_Sales[[#This Row],[Suburb]],lkp_Suburb,0))</f>
        <v>Northern Metropolitan</v>
      </c>
      <c r="P8059" s="6">
        <f>MONTH(tbl_Sales[[#This Row],[Date]])</f>
        <v>4</v>
      </c>
      <c r="Q8059" s="6">
        <f>YEAR(tbl_Sales[[#This Row],[Date]])</f>
        <v>2017</v>
      </c>
    </row>
    <row r="8060" spans="1:17" x14ac:dyDescent="0.25">
      <c r="A8060" s="1">
        <v>42852</v>
      </c>
      <c r="B8060">
        <v>1660000</v>
      </c>
      <c r="C8060" t="s">
        <v>2</v>
      </c>
      <c r="D8060" t="s">
        <v>12424</v>
      </c>
      <c r="E8060" t="s">
        <v>10</v>
      </c>
      <c r="F8060">
        <v>3068</v>
      </c>
      <c r="G8060">
        <v>3</v>
      </c>
      <c r="H8060">
        <v>1</v>
      </c>
      <c r="I8060">
        <v>2</v>
      </c>
      <c r="J8060">
        <v>290</v>
      </c>
      <c r="L8060" t="s">
        <v>8218</v>
      </c>
      <c r="M8060" t="s">
        <v>323</v>
      </c>
      <c r="N8060" t="s">
        <v>8</v>
      </c>
      <c r="O8060" s="6" t="str">
        <f>INDEX(lkp_Region,MATCH(tbl_Sales[[#This Row],[Suburb]],lkp_Suburb,0))</f>
        <v>Northern Metropolitan</v>
      </c>
      <c r="P8060" s="6">
        <f>MONTH(tbl_Sales[[#This Row],[Date]])</f>
        <v>4</v>
      </c>
      <c r="Q8060" s="6">
        <f>YEAR(tbl_Sales[[#This Row],[Date]])</f>
        <v>2017</v>
      </c>
    </row>
    <row r="8061" spans="1:17" x14ac:dyDescent="0.25">
      <c r="A8061" s="1">
        <v>42852</v>
      </c>
      <c r="B8061">
        <v>655000</v>
      </c>
      <c r="C8061" t="s">
        <v>2</v>
      </c>
      <c r="D8061" t="s">
        <v>12423</v>
      </c>
      <c r="E8061" t="s">
        <v>10</v>
      </c>
      <c r="F8061">
        <v>3132</v>
      </c>
      <c r="G8061">
        <v>2</v>
      </c>
      <c r="H8061">
        <v>1</v>
      </c>
      <c r="I8061">
        <v>4</v>
      </c>
      <c r="J8061">
        <v>446</v>
      </c>
      <c r="K8061">
        <v>1975</v>
      </c>
      <c r="L8061" t="s">
        <v>8219</v>
      </c>
      <c r="M8061" t="s">
        <v>7708</v>
      </c>
      <c r="N8061" t="s">
        <v>14</v>
      </c>
      <c r="O8061" s="6" t="str">
        <f>INDEX(lkp_Region,MATCH(tbl_Sales[[#This Row],[Suburb]],lkp_Suburb,0))</f>
        <v>Eastern Metropolitan</v>
      </c>
      <c r="P8061" s="6">
        <f>MONTH(tbl_Sales[[#This Row],[Date]])</f>
        <v>4</v>
      </c>
      <c r="Q8061" s="6">
        <f>YEAR(tbl_Sales[[#This Row],[Date]])</f>
        <v>2017</v>
      </c>
    </row>
    <row r="8062" spans="1:17" x14ac:dyDescent="0.25">
      <c r="A8062" s="1">
        <v>42852</v>
      </c>
      <c r="B8062">
        <v>1425000</v>
      </c>
      <c r="C8062" t="s">
        <v>2</v>
      </c>
      <c r="D8062" t="s">
        <v>12432</v>
      </c>
      <c r="E8062" t="s">
        <v>5</v>
      </c>
      <c r="F8062">
        <v>3133</v>
      </c>
      <c r="G8062">
        <v>5</v>
      </c>
      <c r="H8062">
        <v>3</v>
      </c>
      <c r="I8062">
        <v>3</v>
      </c>
      <c r="J8062">
        <v>842</v>
      </c>
      <c r="L8062" t="s">
        <v>8221</v>
      </c>
      <c r="M8062" t="s">
        <v>8220</v>
      </c>
      <c r="N8062" t="s">
        <v>14</v>
      </c>
      <c r="O8062" s="6" t="str">
        <f>INDEX(lkp_Region,MATCH(tbl_Sales[[#This Row],[Suburb]],lkp_Suburb,0))</f>
        <v>Eastern Metropolitan</v>
      </c>
      <c r="P8062" s="6">
        <f>MONTH(tbl_Sales[[#This Row],[Date]])</f>
        <v>4</v>
      </c>
      <c r="Q8062" s="6">
        <f>YEAR(tbl_Sales[[#This Row],[Date]])</f>
        <v>2017</v>
      </c>
    </row>
    <row r="8063" spans="1:17" x14ac:dyDescent="0.25">
      <c r="A8063" s="1">
        <v>42852</v>
      </c>
      <c r="B8063">
        <v>400000</v>
      </c>
      <c r="C8063" t="s">
        <v>13</v>
      </c>
      <c r="D8063" t="s">
        <v>12429</v>
      </c>
      <c r="E8063" t="s">
        <v>5</v>
      </c>
      <c r="F8063">
        <v>3141</v>
      </c>
      <c r="G8063">
        <v>1</v>
      </c>
      <c r="H8063">
        <v>1</v>
      </c>
      <c r="I8063">
        <v>1</v>
      </c>
      <c r="J8063">
        <v>0</v>
      </c>
      <c r="K8063">
        <v>1950</v>
      </c>
      <c r="L8063" t="s">
        <v>8222</v>
      </c>
      <c r="M8063" t="s">
        <v>111</v>
      </c>
      <c r="N8063" t="s">
        <v>76</v>
      </c>
      <c r="O8063" s="6" t="str">
        <f>INDEX(lkp_Region,MATCH(tbl_Sales[[#This Row],[Suburb]],lkp_Suburb,0))</f>
        <v>Southern Metropolitan</v>
      </c>
      <c r="P8063" s="6">
        <f>MONTH(tbl_Sales[[#This Row],[Date]])</f>
        <v>4</v>
      </c>
      <c r="Q8063" s="6">
        <f>YEAR(tbl_Sales[[#This Row],[Date]])</f>
        <v>2017</v>
      </c>
    </row>
    <row r="8064" spans="1:17" x14ac:dyDescent="0.25">
      <c r="A8064" s="1">
        <v>42852</v>
      </c>
      <c r="B8064">
        <v>1290000</v>
      </c>
      <c r="C8064" t="s">
        <v>2</v>
      </c>
      <c r="D8064" t="s">
        <v>12429</v>
      </c>
      <c r="E8064" t="s">
        <v>10</v>
      </c>
      <c r="F8064">
        <v>3145</v>
      </c>
      <c r="G8064">
        <v>4</v>
      </c>
      <c r="H8064">
        <v>2</v>
      </c>
      <c r="I8064">
        <v>2</v>
      </c>
      <c r="J8064">
        <v>395</v>
      </c>
      <c r="L8064" t="s">
        <v>8223</v>
      </c>
      <c r="M8064" t="s">
        <v>74</v>
      </c>
      <c r="N8064" t="s">
        <v>76</v>
      </c>
      <c r="O8064" s="6" t="str">
        <f>INDEX(lkp_Region,MATCH(tbl_Sales[[#This Row],[Suburb]],lkp_Suburb,0))</f>
        <v>Southern Metropolitan</v>
      </c>
      <c r="P8064" s="6">
        <f>MONTH(tbl_Sales[[#This Row],[Date]])</f>
        <v>4</v>
      </c>
      <c r="Q8064" s="6">
        <f>YEAR(tbl_Sales[[#This Row],[Date]])</f>
        <v>2017</v>
      </c>
    </row>
    <row r="8065" spans="1:17" x14ac:dyDescent="0.25">
      <c r="A8065" s="1">
        <v>42852</v>
      </c>
      <c r="B8065">
        <v>1510000</v>
      </c>
      <c r="C8065" t="s">
        <v>51</v>
      </c>
      <c r="D8065" t="s">
        <v>12429</v>
      </c>
      <c r="E8065" t="s">
        <v>10</v>
      </c>
      <c r="F8065">
        <v>3145</v>
      </c>
      <c r="G8065">
        <v>4</v>
      </c>
      <c r="H8065">
        <v>3</v>
      </c>
      <c r="I8065">
        <v>2</v>
      </c>
      <c r="J8065">
        <v>274</v>
      </c>
      <c r="L8065" t="s">
        <v>8224</v>
      </c>
      <c r="M8065" t="s">
        <v>74</v>
      </c>
      <c r="N8065" t="s">
        <v>76</v>
      </c>
      <c r="O8065" s="6" t="str">
        <f>INDEX(lkp_Region,MATCH(tbl_Sales[[#This Row],[Suburb]],lkp_Suburb,0))</f>
        <v>Southern Metropolitan</v>
      </c>
      <c r="P8065" s="6">
        <f>MONTH(tbl_Sales[[#This Row],[Date]])</f>
        <v>4</v>
      </c>
      <c r="Q8065" s="6">
        <f>YEAR(tbl_Sales[[#This Row],[Date]])</f>
        <v>2017</v>
      </c>
    </row>
    <row r="8066" spans="1:17" x14ac:dyDescent="0.25">
      <c r="A8066" s="1">
        <v>42852</v>
      </c>
      <c r="B8066">
        <v>680000</v>
      </c>
      <c r="C8066" t="s">
        <v>13</v>
      </c>
      <c r="D8066" t="s">
        <v>12430</v>
      </c>
      <c r="E8066" t="s">
        <v>5</v>
      </c>
      <c r="F8066">
        <v>3205</v>
      </c>
      <c r="G8066">
        <v>3</v>
      </c>
      <c r="H8066">
        <v>2</v>
      </c>
      <c r="I8066">
        <v>2</v>
      </c>
      <c r="J8066">
        <v>0</v>
      </c>
      <c r="K8066">
        <v>2003</v>
      </c>
      <c r="L8066" t="s">
        <v>8225</v>
      </c>
      <c r="M8066" t="s">
        <v>185</v>
      </c>
      <c r="N8066" t="s">
        <v>26</v>
      </c>
      <c r="O8066" s="6" t="str">
        <f>INDEX(lkp_Region,MATCH(tbl_Sales[[#This Row],[Suburb]],lkp_Suburb,0))</f>
        <v>Southern Metropolitan</v>
      </c>
      <c r="P8066" s="6">
        <f>MONTH(tbl_Sales[[#This Row],[Date]])</f>
        <v>4</v>
      </c>
      <c r="Q8066" s="6">
        <f>YEAR(tbl_Sales[[#This Row],[Date]])</f>
        <v>2017</v>
      </c>
    </row>
    <row r="8067" spans="1:17" x14ac:dyDescent="0.25">
      <c r="A8067" s="1">
        <v>42852</v>
      </c>
      <c r="B8067">
        <v>950000</v>
      </c>
      <c r="C8067" t="s">
        <v>13</v>
      </c>
      <c r="D8067" t="s">
        <v>12427</v>
      </c>
      <c r="E8067" t="s">
        <v>10</v>
      </c>
      <c r="F8067">
        <v>3184</v>
      </c>
      <c r="G8067">
        <v>3</v>
      </c>
      <c r="H8067">
        <v>1</v>
      </c>
      <c r="I8067">
        <v>1</v>
      </c>
      <c r="J8067">
        <v>0</v>
      </c>
      <c r="L8067" t="s">
        <v>8226</v>
      </c>
      <c r="M8067" t="s">
        <v>58</v>
      </c>
      <c r="N8067" t="s">
        <v>26</v>
      </c>
      <c r="O8067" s="6" t="str">
        <f>INDEX(lkp_Region,MATCH(tbl_Sales[[#This Row],[Suburb]],lkp_Suburb,0))</f>
        <v>Southern Metropolitan</v>
      </c>
      <c r="P8067" s="6">
        <f>MONTH(tbl_Sales[[#This Row],[Date]])</f>
        <v>4</v>
      </c>
      <c r="Q8067" s="6">
        <f>YEAR(tbl_Sales[[#This Row],[Date]])</f>
        <v>2017</v>
      </c>
    </row>
    <row r="8068" spans="1:17" x14ac:dyDescent="0.25">
      <c r="A8068" s="1">
        <v>42852</v>
      </c>
      <c r="B8068">
        <v>1024000</v>
      </c>
      <c r="C8068" t="s">
        <v>2</v>
      </c>
      <c r="D8068" t="s">
        <v>12424</v>
      </c>
      <c r="E8068" t="s">
        <v>10</v>
      </c>
      <c r="F8068">
        <v>3205</v>
      </c>
      <c r="G8068">
        <v>2</v>
      </c>
      <c r="H8068">
        <v>1</v>
      </c>
      <c r="I8068">
        <v>0</v>
      </c>
      <c r="J8068">
        <v>102</v>
      </c>
      <c r="K8068">
        <v>1880</v>
      </c>
      <c r="L8068" t="s">
        <v>8227</v>
      </c>
      <c r="M8068" t="s">
        <v>185</v>
      </c>
      <c r="N8068" t="s">
        <v>26</v>
      </c>
      <c r="O8068" s="6" t="str">
        <f>INDEX(lkp_Region,MATCH(tbl_Sales[[#This Row],[Suburb]],lkp_Suburb,0))</f>
        <v>Southern Metropolitan</v>
      </c>
      <c r="P8068" s="6">
        <f>MONTH(tbl_Sales[[#This Row],[Date]])</f>
        <v>4</v>
      </c>
      <c r="Q8068" s="6">
        <f>YEAR(tbl_Sales[[#This Row],[Date]])</f>
        <v>2017</v>
      </c>
    </row>
    <row r="8069" spans="1:17" x14ac:dyDescent="0.25">
      <c r="A8069" s="1">
        <v>42852</v>
      </c>
      <c r="B8069">
        <v>263100</v>
      </c>
      <c r="C8069" t="s">
        <v>13</v>
      </c>
      <c r="D8069" t="s">
        <v>12427</v>
      </c>
      <c r="E8069" t="s">
        <v>10</v>
      </c>
      <c r="F8069">
        <v>3055</v>
      </c>
      <c r="G8069">
        <v>1</v>
      </c>
      <c r="H8069">
        <v>1</v>
      </c>
      <c r="I8069">
        <v>1</v>
      </c>
      <c r="J8069">
        <v>41</v>
      </c>
      <c r="K8069">
        <v>1975</v>
      </c>
      <c r="L8069" t="s">
        <v>8228</v>
      </c>
      <c r="M8069" t="s">
        <v>80</v>
      </c>
      <c r="N8069" t="s">
        <v>18</v>
      </c>
      <c r="O8069" s="6" t="str">
        <f>INDEX(lkp_Region,MATCH(tbl_Sales[[#This Row],[Suburb]],lkp_Suburb,0))</f>
        <v>Northern Metropolitan</v>
      </c>
      <c r="P8069" s="6">
        <f>MONTH(tbl_Sales[[#This Row],[Date]])</f>
        <v>4</v>
      </c>
      <c r="Q8069" s="6">
        <f>YEAR(tbl_Sales[[#This Row],[Date]])</f>
        <v>2017</v>
      </c>
    </row>
    <row r="8070" spans="1:17" x14ac:dyDescent="0.25">
      <c r="A8070" s="1">
        <v>42852</v>
      </c>
      <c r="B8070">
        <v>763000</v>
      </c>
      <c r="C8070" t="s">
        <v>13</v>
      </c>
      <c r="D8070" t="s">
        <v>12427</v>
      </c>
      <c r="E8070" t="s">
        <v>10</v>
      </c>
      <c r="F8070">
        <v>3055</v>
      </c>
      <c r="G8070">
        <v>3</v>
      </c>
      <c r="H8070">
        <v>1</v>
      </c>
      <c r="I8070">
        <v>1</v>
      </c>
      <c r="J8070">
        <v>138</v>
      </c>
      <c r="K8070">
        <v>1970</v>
      </c>
      <c r="L8070" t="s">
        <v>8229</v>
      </c>
      <c r="M8070" t="s">
        <v>80</v>
      </c>
      <c r="N8070" t="s">
        <v>18</v>
      </c>
      <c r="O8070" s="6" t="str">
        <f>INDEX(lkp_Region,MATCH(tbl_Sales[[#This Row],[Suburb]],lkp_Suburb,0))</f>
        <v>Northern Metropolitan</v>
      </c>
      <c r="P8070" s="6">
        <f>MONTH(tbl_Sales[[#This Row],[Date]])</f>
        <v>4</v>
      </c>
      <c r="Q8070" s="6">
        <f>YEAR(tbl_Sales[[#This Row],[Date]])</f>
        <v>2017</v>
      </c>
    </row>
    <row r="8071" spans="1:17" x14ac:dyDescent="0.25">
      <c r="A8071" s="1">
        <v>42852</v>
      </c>
      <c r="B8071">
        <v>1240000</v>
      </c>
      <c r="C8071" t="s">
        <v>2</v>
      </c>
      <c r="D8071" t="s">
        <v>12429</v>
      </c>
      <c r="E8071" t="s">
        <v>10</v>
      </c>
      <c r="F8071">
        <v>3058</v>
      </c>
      <c r="G8071">
        <v>4</v>
      </c>
      <c r="H8071">
        <v>2</v>
      </c>
      <c r="I8071">
        <v>2</v>
      </c>
      <c r="J8071">
        <v>456</v>
      </c>
      <c r="L8071" t="s">
        <v>8230</v>
      </c>
      <c r="M8071" t="s">
        <v>499</v>
      </c>
      <c r="N8071" t="s">
        <v>18</v>
      </c>
      <c r="O8071" s="6" t="str">
        <f>INDEX(lkp_Region,MATCH(tbl_Sales[[#This Row],[Suburb]],lkp_Suburb,0))</f>
        <v>Northern Metropolitan</v>
      </c>
      <c r="P8071" s="6">
        <f>MONTH(tbl_Sales[[#This Row],[Date]])</f>
        <v>4</v>
      </c>
      <c r="Q8071" s="6">
        <f>YEAR(tbl_Sales[[#This Row],[Date]])</f>
        <v>2017</v>
      </c>
    </row>
    <row r="8072" spans="1:17" x14ac:dyDescent="0.25">
      <c r="A8072" s="1">
        <v>42852</v>
      </c>
      <c r="B8072">
        <v>1615000</v>
      </c>
      <c r="C8072" t="s">
        <v>2</v>
      </c>
      <c r="D8072" t="s">
        <v>12427</v>
      </c>
      <c r="E8072" t="s">
        <v>10</v>
      </c>
      <c r="F8072">
        <v>3058</v>
      </c>
      <c r="G8072">
        <v>5</v>
      </c>
      <c r="H8072">
        <v>2</v>
      </c>
      <c r="I8072">
        <v>3</v>
      </c>
      <c r="J8072">
        <v>630</v>
      </c>
      <c r="L8072" t="s">
        <v>8231</v>
      </c>
      <c r="M8072" t="s">
        <v>41</v>
      </c>
      <c r="N8072" t="s">
        <v>18</v>
      </c>
      <c r="O8072" s="6" t="str">
        <f>INDEX(lkp_Region,MATCH(tbl_Sales[[#This Row],[Suburb]],lkp_Suburb,0))</f>
        <v>Northern Metropolitan</v>
      </c>
      <c r="P8072" s="6">
        <f>MONTH(tbl_Sales[[#This Row],[Date]])</f>
        <v>4</v>
      </c>
      <c r="Q8072" s="6">
        <f>YEAR(tbl_Sales[[#This Row],[Date]])</f>
        <v>2017</v>
      </c>
    </row>
    <row r="8073" spans="1:17" x14ac:dyDescent="0.25">
      <c r="A8073" s="1">
        <v>42852</v>
      </c>
      <c r="B8073">
        <v>920000</v>
      </c>
      <c r="C8073" t="s">
        <v>13</v>
      </c>
      <c r="D8073" t="s">
        <v>12424</v>
      </c>
      <c r="E8073" t="s">
        <v>10</v>
      </c>
      <c r="F8073">
        <v>3141</v>
      </c>
      <c r="G8073">
        <v>3</v>
      </c>
      <c r="H8073">
        <v>1</v>
      </c>
      <c r="I8073">
        <v>1</v>
      </c>
      <c r="J8073">
        <v>0</v>
      </c>
      <c r="K8073">
        <v>1970</v>
      </c>
      <c r="L8073" t="s">
        <v>8232</v>
      </c>
      <c r="M8073" t="s">
        <v>111</v>
      </c>
      <c r="N8073" t="s">
        <v>88</v>
      </c>
      <c r="O8073" s="6" t="str">
        <f>INDEX(lkp_Region,MATCH(tbl_Sales[[#This Row],[Suburb]],lkp_Suburb,0))</f>
        <v>Southern Metropolitan</v>
      </c>
      <c r="P8073" s="6">
        <f>MONTH(tbl_Sales[[#This Row],[Date]])</f>
        <v>4</v>
      </c>
      <c r="Q8073" s="6">
        <f>YEAR(tbl_Sales[[#This Row],[Date]])</f>
        <v>2017</v>
      </c>
    </row>
    <row r="8074" spans="1:17" x14ac:dyDescent="0.25">
      <c r="A8074" s="1">
        <v>42852</v>
      </c>
      <c r="B8074">
        <v>995000</v>
      </c>
      <c r="C8074" t="s">
        <v>13</v>
      </c>
      <c r="D8074" t="s">
        <v>12429</v>
      </c>
      <c r="E8074" t="s">
        <v>10</v>
      </c>
      <c r="F8074">
        <v>3053</v>
      </c>
      <c r="G8074">
        <v>2</v>
      </c>
      <c r="H8074">
        <v>2</v>
      </c>
      <c r="I8074">
        <v>1</v>
      </c>
      <c r="J8074">
        <v>0</v>
      </c>
      <c r="K8074">
        <v>2000</v>
      </c>
      <c r="L8074" t="s">
        <v>8233</v>
      </c>
      <c r="M8074" t="s">
        <v>164</v>
      </c>
      <c r="N8074" t="s">
        <v>88</v>
      </c>
      <c r="O8074" s="6" t="str">
        <f>INDEX(lkp_Region,MATCH(tbl_Sales[[#This Row],[Suburb]],lkp_Suburb,0))</f>
        <v>Northern Metropolitan</v>
      </c>
      <c r="P8074" s="6">
        <f>MONTH(tbl_Sales[[#This Row],[Date]])</f>
        <v>4</v>
      </c>
      <c r="Q8074" s="6">
        <f>YEAR(tbl_Sales[[#This Row],[Date]])</f>
        <v>2017</v>
      </c>
    </row>
    <row r="8075" spans="1:17" x14ac:dyDescent="0.25">
      <c r="A8075" s="1">
        <v>42852</v>
      </c>
      <c r="B8075">
        <v>1250000</v>
      </c>
      <c r="C8075" t="s">
        <v>2</v>
      </c>
      <c r="D8075" t="s">
        <v>12427</v>
      </c>
      <c r="E8075" t="s">
        <v>10</v>
      </c>
      <c r="F8075">
        <v>3031</v>
      </c>
      <c r="G8075">
        <v>3</v>
      </c>
      <c r="H8075">
        <v>1</v>
      </c>
      <c r="I8075">
        <v>2</v>
      </c>
      <c r="J8075">
        <v>340</v>
      </c>
      <c r="L8075" t="s">
        <v>8234</v>
      </c>
      <c r="M8075" t="s">
        <v>264</v>
      </c>
      <c r="N8075" t="s">
        <v>88</v>
      </c>
      <c r="O8075" s="6" t="str">
        <f>INDEX(lkp_Region,MATCH(tbl_Sales[[#This Row],[Suburb]],lkp_Suburb,0))</f>
        <v>Northern Metropolitan</v>
      </c>
      <c r="P8075" s="6">
        <f>MONTH(tbl_Sales[[#This Row],[Date]])</f>
        <v>4</v>
      </c>
      <c r="Q8075" s="6">
        <f>YEAR(tbl_Sales[[#This Row],[Date]])</f>
        <v>2017</v>
      </c>
    </row>
    <row r="8076" spans="1:17" x14ac:dyDescent="0.25">
      <c r="A8076" s="1">
        <v>42852</v>
      </c>
      <c r="B8076">
        <v>1560000</v>
      </c>
      <c r="C8076" t="s">
        <v>13</v>
      </c>
      <c r="D8076" t="s">
        <v>12427</v>
      </c>
      <c r="E8076" t="s">
        <v>5</v>
      </c>
      <c r="F8076">
        <v>3052</v>
      </c>
      <c r="G8076">
        <v>3</v>
      </c>
      <c r="H8076">
        <v>2</v>
      </c>
      <c r="I8076">
        <v>1</v>
      </c>
      <c r="J8076">
        <v>2431</v>
      </c>
      <c r="L8076" t="s">
        <v>8235</v>
      </c>
      <c r="M8076" t="s">
        <v>1418</v>
      </c>
      <c r="N8076" t="s">
        <v>88</v>
      </c>
      <c r="O8076" s="6" t="str">
        <f>INDEX(lkp_Region,MATCH(tbl_Sales[[#This Row],[Suburb]],lkp_Suburb,0))</f>
        <v>Northern Metropolitan</v>
      </c>
      <c r="P8076" s="6">
        <f>MONTH(tbl_Sales[[#This Row],[Date]])</f>
        <v>4</v>
      </c>
      <c r="Q8076" s="6">
        <f>YEAR(tbl_Sales[[#This Row],[Date]])</f>
        <v>2017</v>
      </c>
    </row>
    <row r="8077" spans="1:17" x14ac:dyDescent="0.25">
      <c r="A8077" s="1">
        <v>42852</v>
      </c>
      <c r="B8077">
        <v>1350000</v>
      </c>
      <c r="C8077" t="s">
        <v>2</v>
      </c>
      <c r="D8077" t="s">
        <v>12432</v>
      </c>
      <c r="E8077" t="s">
        <v>5</v>
      </c>
      <c r="F8077">
        <v>3136</v>
      </c>
      <c r="G8077">
        <v>6</v>
      </c>
      <c r="H8077">
        <v>4</v>
      </c>
      <c r="I8077">
        <v>4</v>
      </c>
      <c r="J8077">
        <v>4413</v>
      </c>
      <c r="L8077" t="s">
        <v>8236</v>
      </c>
      <c r="M8077" t="s">
        <v>7833</v>
      </c>
      <c r="N8077" t="s">
        <v>7588</v>
      </c>
      <c r="O8077" s="6" t="str">
        <f>INDEX(lkp_Region,MATCH(tbl_Sales[[#This Row],[Suburb]],lkp_Suburb,0))</f>
        <v>Eastern Metropolitan</v>
      </c>
      <c r="P8077" s="6">
        <f>MONTH(tbl_Sales[[#This Row],[Date]])</f>
        <v>4</v>
      </c>
      <c r="Q8077" s="6">
        <f>YEAR(tbl_Sales[[#This Row],[Date]])</f>
        <v>2017</v>
      </c>
    </row>
    <row r="8078" spans="1:17" x14ac:dyDescent="0.25">
      <c r="A8078" s="1">
        <v>42852</v>
      </c>
      <c r="B8078">
        <v>1190000</v>
      </c>
      <c r="C8078" t="s">
        <v>2</v>
      </c>
      <c r="D8078" t="s">
        <v>12425</v>
      </c>
      <c r="E8078" t="s">
        <v>10</v>
      </c>
      <c r="F8078">
        <v>3032</v>
      </c>
      <c r="G8078">
        <v>4</v>
      </c>
      <c r="H8078">
        <v>3</v>
      </c>
      <c r="I8078">
        <v>2</v>
      </c>
      <c r="J8078">
        <v>224</v>
      </c>
      <c r="K8078">
        <v>2015</v>
      </c>
      <c r="L8078" t="s">
        <v>8237</v>
      </c>
      <c r="M8078" t="s">
        <v>21</v>
      </c>
      <c r="N8078" t="s">
        <v>21</v>
      </c>
      <c r="O8078" s="6" t="str">
        <f>INDEX(lkp_Region,MATCH(tbl_Sales[[#This Row],[Suburb]],lkp_Suburb,0))</f>
        <v>Western Metropolitan</v>
      </c>
      <c r="P8078" s="6">
        <f>MONTH(tbl_Sales[[#This Row],[Date]])</f>
        <v>4</v>
      </c>
      <c r="Q8078" s="6">
        <f>YEAR(tbl_Sales[[#This Row],[Date]])</f>
        <v>2017</v>
      </c>
    </row>
    <row r="8079" spans="1:17" x14ac:dyDescent="0.25">
      <c r="A8079" s="1">
        <v>42852</v>
      </c>
      <c r="B8079">
        <v>817000</v>
      </c>
      <c r="C8079" t="s">
        <v>2</v>
      </c>
      <c r="D8079" t="s">
        <v>12430</v>
      </c>
      <c r="E8079" t="s">
        <v>10</v>
      </c>
      <c r="F8079">
        <v>3431</v>
      </c>
      <c r="G8079">
        <v>4</v>
      </c>
      <c r="H8079">
        <v>2</v>
      </c>
      <c r="I8079">
        <v>4</v>
      </c>
      <c r="J8079">
        <v>1459</v>
      </c>
      <c r="K8079">
        <v>2011</v>
      </c>
      <c r="L8079" t="s">
        <v>8239</v>
      </c>
      <c r="M8079" t="s">
        <v>8238</v>
      </c>
      <c r="N8079" t="s">
        <v>8240</v>
      </c>
      <c r="O8079" s="6" t="str">
        <f>INDEX(lkp_Region,MATCH(tbl_Sales[[#This Row],[Suburb]],lkp_Suburb,0))</f>
        <v>Northern Victoria</v>
      </c>
      <c r="P8079" s="6">
        <f>MONTH(tbl_Sales[[#This Row],[Date]])</f>
        <v>4</v>
      </c>
      <c r="Q8079" s="6">
        <f>YEAR(tbl_Sales[[#This Row],[Date]])</f>
        <v>2017</v>
      </c>
    </row>
    <row r="8080" spans="1:17" x14ac:dyDescent="0.25">
      <c r="A8080" s="1">
        <v>42852</v>
      </c>
      <c r="B8080">
        <v>622000</v>
      </c>
      <c r="C8080" t="s">
        <v>2</v>
      </c>
      <c r="D8080" t="s">
        <v>12427</v>
      </c>
      <c r="E8080" t="s">
        <v>10</v>
      </c>
      <c r="F8080">
        <v>3178</v>
      </c>
      <c r="G8080">
        <v>3</v>
      </c>
      <c r="H8080">
        <v>1</v>
      </c>
      <c r="I8080">
        <v>1</v>
      </c>
      <c r="J8080">
        <v>372</v>
      </c>
      <c r="L8080" t="s">
        <v>8243</v>
      </c>
      <c r="M8080" t="s">
        <v>8242</v>
      </c>
      <c r="N8080" t="s">
        <v>7768</v>
      </c>
      <c r="O8080" s="6" t="str">
        <f>INDEX(lkp_Region,MATCH(tbl_Sales[[#This Row],[Suburb]],lkp_Suburb,0))</f>
        <v>South-Eastern Metropolitan</v>
      </c>
      <c r="P8080" s="6">
        <f>MONTH(tbl_Sales[[#This Row],[Date]])</f>
        <v>4</v>
      </c>
      <c r="Q8080" s="6">
        <f>YEAR(tbl_Sales[[#This Row],[Date]])</f>
        <v>2017</v>
      </c>
    </row>
    <row r="8081" spans="1:17" x14ac:dyDescent="0.25">
      <c r="A8081" s="1">
        <v>42852</v>
      </c>
      <c r="B8081">
        <v>1370000</v>
      </c>
      <c r="C8081" t="s">
        <v>2</v>
      </c>
      <c r="D8081" t="s">
        <v>12431</v>
      </c>
      <c r="E8081" t="s">
        <v>10</v>
      </c>
      <c r="F8081">
        <v>3015</v>
      </c>
      <c r="G8081">
        <v>3</v>
      </c>
      <c r="H8081">
        <v>1</v>
      </c>
      <c r="I8081">
        <v>3</v>
      </c>
      <c r="J8081">
        <v>752</v>
      </c>
      <c r="L8081" t="s">
        <v>8244</v>
      </c>
      <c r="M8081" t="s">
        <v>133</v>
      </c>
      <c r="N8081" t="s">
        <v>69</v>
      </c>
      <c r="O8081" s="6" t="str">
        <f>INDEX(lkp_Region,MATCH(tbl_Sales[[#This Row],[Suburb]],lkp_Suburb,0))</f>
        <v>Western Metropolitan</v>
      </c>
      <c r="P8081" s="6">
        <f>MONTH(tbl_Sales[[#This Row],[Date]])</f>
        <v>4</v>
      </c>
      <c r="Q8081" s="6">
        <f>YEAR(tbl_Sales[[#This Row],[Date]])</f>
        <v>2017</v>
      </c>
    </row>
    <row r="8082" spans="1:17" x14ac:dyDescent="0.25">
      <c r="A8082" s="1">
        <v>42852</v>
      </c>
      <c r="B8082">
        <v>1700000</v>
      </c>
      <c r="C8082" t="s">
        <v>2</v>
      </c>
      <c r="D8082" t="s">
        <v>12431</v>
      </c>
      <c r="E8082" t="s">
        <v>10</v>
      </c>
      <c r="F8082">
        <v>3015</v>
      </c>
      <c r="G8082">
        <v>1</v>
      </c>
      <c r="H8082">
        <v>1</v>
      </c>
      <c r="I8082">
        <v>0</v>
      </c>
      <c r="J8082">
        <v>622</v>
      </c>
      <c r="L8082" t="s">
        <v>8245</v>
      </c>
      <c r="M8082" t="s">
        <v>133</v>
      </c>
      <c r="N8082" t="s">
        <v>69</v>
      </c>
      <c r="O8082" s="6" t="str">
        <f>INDEX(lkp_Region,MATCH(tbl_Sales[[#This Row],[Suburb]],lkp_Suburb,0))</f>
        <v>Western Metropolitan</v>
      </c>
      <c r="P8082" s="6">
        <f>MONTH(tbl_Sales[[#This Row],[Date]])</f>
        <v>4</v>
      </c>
      <c r="Q8082" s="6">
        <f>YEAR(tbl_Sales[[#This Row],[Date]])</f>
        <v>2017</v>
      </c>
    </row>
    <row r="8083" spans="1:17" x14ac:dyDescent="0.25">
      <c r="A8083" s="1">
        <v>42852</v>
      </c>
      <c r="B8083">
        <v>730000</v>
      </c>
      <c r="C8083" t="s">
        <v>2</v>
      </c>
      <c r="D8083" t="s">
        <v>12427</v>
      </c>
      <c r="E8083" t="s">
        <v>10</v>
      </c>
      <c r="F8083">
        <v>3174</v>
      </c>
      <c r="G8083">
        <v>3</v>
      </c>
      <c r="H8083">
        <v>1</v>
      </c>
      <c r="I8083">
        <v>4</v>
      </c>
      <c r="J8083">
        <v>695</v>
      </c>
      <c r="K8083">
        <v>1963</v>
      </c>
      <c r="L8083" t="s">
        <v>8246</v>
      </c>
      <c r="M8083" t="s">
        <v>7917</v>
      </c>
      <c r="N8083" t="s">
        <v>7727</v>
      </c>
      <c r="O8083" s="6" t="str">
        <f>INDEX(lkp_Region,MATCH(tbl_Sales[[#This Row],[Suburb]],lkp_Suburb,0))</f>
        <v>South-Eastern Metropolitan</v>
      </c>
      <c r="P8083" s="6">
        <f>MONTH(tbl_Sales[[#This Row],[Date]])</f>
        <v>4</v>
      </c>
      <c r="Q8083" s="6">
        <f>YEAR(tbl_Sales[[#This Row],[Date]])</f>
        <v>2017</v>
      </c>
    </row>
    <row r="8084" spans="1:17" x14ac:dyDescent="0.25">
      <c r="A8084" s="1">
        <v>42852</v>
      </c>
      <c r="B8084">
        <v>660000</v>
      </c>
      <c r="C8084" t="s">
        <v>13</v>
      </c>
      <c r="D8084" t="s">
        <v>12429</v>
      </c>
      <c r="E8084" t="s">
        <v>10</v>
      </c>
      <c r="F8084">
        <v>3163</v>
      </c>
      <c r="G8084">
        <v>2</v>
      </c>
      <c r="H8084">
        <v>1</v>
      </c>
      <c r="I8084">
        <v>1</v>
      </c>
      <c r="J8084">
        <v>109</v>
      </c>
      <c r="L8084" t="s">
        <v>8247</v>
      </c>
      <c r="M8084" t="s">
        <v>225</v>
      </c>
      <c r="N8084" t="s">
        <v>57</v>
      </c>
      <c r="O8084" s="6" t="str">
        <f>INDEX(lkp_Region,MATCH(tbl_Sales[[#This Row],[Suburb]],lkp_Suburb,0))</f>
        <v>Southern Metropolitan</v>
      </c>
      <c r="P8084" s="6">
        <f>MONTH(tbl_Sales[[#This Row],[Date]])</f>
        <v>4</v>
      </c>
      <c r="Q8084" s="6">
        <f>YEAR(tbl_Sales[[#This Row],[Date]])</f>
        <v>2017</v>
      </c>
    </row>
    <row r="8085" spans="1:17" x14ac:dyDescent="0.25">
      <c r="A8085" s="1">
        <v>42852</v>
      </c>
      <c r="B8085">
        <v>830000</v>
      </c>
      <c r="C8085" t="s">
        <v>2</v>
      </c>
      <c r="D8085" t="s">
        <v>12424</v>
      </c>
      <c r="E8085" t="s">
        <v>5</v>
      </c>
      <c r="F8085">
        <v>3165</v>
      </c>
      <c r="G8085">
        <v>3</v>
      </c>
      <c r="H8085">
        <v>1</v>
      </c>
      <c r="I8085">
        <v>2</v>
      </c>
      <c r="J8085">
        <v>290</v>
      </c>
      <c r="K8085">
        <v>2006</v>
      </c>
      <c r="L8085" t="s">
        <v>8248</v>
      </c>
      <c r="M8085" t="s">
        <v>138</v>
      </c>
      <c r="N8085" t="s">
        <v>57</v>
      </c>
      <c r="O8085" s="6" t="str">
        <f>INDEX(lkp_Region,MATCH(tbl_Sales[[#This Row],[Suburb]],lkp_Suburb,0))</f>
        <v>Southern Metropolitan</v>
      </c>
      <c r="P8085" s="6">
        <f>MONTH(tbl_Sales[[#This Row],[Date]])</f>
        <v>4</v>
      </c>
      <c r="Q8085" s="6">
        <f>YEAR(tbl_Sales[[#This Row],[Date]])</f>
        <v>2017</v>
      </c>
    </row>
    <row r="8086" spans="1:17" x14ac:dyDescent="0.25">
      <c r="A8086" s="1">
        <v>42852</v>
      </c>
      <c r="B8086">
        <v>950000</v>
      </c>
      <c r="C8086" t="s">
        <v>51</v>
      </c>
      <c r="D8086" t="s">
        <v>12429</v>
      </c>
      <c r="E8086" t="s">
        <v>5</v>
      </c>
      <c r="F8086">
        <v>3165</v>
      </c>
      <c r="G8086">
        <v>3</v>
      </c>
      <c r="H8086">
        <v>2</v>
      </c>
      <c r="I8086">
        <v>2</v>
      </c>
      <c r="J8086">
        <v>163</v>
      </c>
      <c r="L8086" t="s">
        <v>8249</v>
      </c>
      <c r="M8086" t="s">
        <v>138</v>
      </c>
      <c r="N8086" t="s">
        <v>57</v>
      </c>
      <c r="O8086" s="6" t="str">
        <f>INDEX(lkp_Region,MATCH(tbl_Sales[[#This Row],[Suburb]],lkp_Suburb,0))</f>
        <v>Southern Metropolitan</v>
      </c>
      <c r="P8086" s="6">
        <f>MONTH(tbl_Sales[[#This Row],[Date]])</f>
        <v>4</v>
      </c>
      <c r="Q8086" s="6">
        <f>YEAR(tbl_Sales[[#This Row],[Date]])</f>
        <v>2017</v>
      </c>
    </row>
    <row r="8087" spans="1:17" x14ac:dyDescent="0.25">
      <c r="A8087" s="1">
        <v>42852</v>
      </c>
      <c r="B8087">
        <v>1510000</v>
      </c>
      <c r="C8087" t="s">
        <v>2</v>
      </c>
      <c r="D8087" t="s">
        <v>12429</v>
      </c>
      <c r="E8087" t="s">
        <v>10</v>
      </c>
      <c r="F8087">
        <v>3165</v>
      </c>
      <c r="G8087">
        <v>3</v>
      </c>
      <c r="H8087">
        <v>1</v>
      </c>
      <c r="I8087">
        <v>2</v>
      </c>
      <c r="J8087">
        <v>689</v>
      </c>
      <c r="L8087" t="s">
        <v>8250</v>
      </c>
      <c r="M8087" t="s">
        <v>138</v>
      </c>
      <c r="N8087" t="s">
        <v>57</v>
      </c>
      <c r="O8087" s="6" t="str">
        <f>INDEX(lkp_Region,MATCH(tbl_Sales[[#This Row],[Suburb]],lkp_Suburb,0))</f>
        <v>Southern Metropolitan</v>
      </c>
      <c r="P8087" s="6">
        <f>MONTH(tbl_Sales[[#This Row],[Date]])</f>
        <v>4</v>
      </c>
      <c r="Q8087" s="6">
        <f>YEAR(tbl_Sales[[#This Row],[Date]])</f>
        <v>2017</v>
      </c>
    </row>
    <row r="8088" spans="1:17" x14ac:dyDescent="0.25">
      <c r="A8088" s="1">
        <v>42852</v>
      </c>
      <c r="B8088">
        <v>877500</v>
      </c>
      <c r="C8088" t="s">
        <v>2</v>
      </c>
      <c r="D8088" t="s">
        <v>12427</v>
      </c>
      <c r="E8088" t="s">
        <v>10</v>
      </c>
      <c r="F8088">
        <v>3073</v>
      </c>
      <c r="G8088">
        <v>3</v>
      </c>
      <c r="H8088">
        <v>1</v>
      </c>
      <c r="I8088">
        <v>1</v>
      </c>
      <c r="J8088">
        <v>598</v>
      </c>
      <c r="L8088" t="s">
        <v>8251</v>
      </c>
      <c r="M8088" t="s">
        <v>93</v>
      </c>
      <c r="N8088" t="s">
        <v>62</v>
      </c>
      <c r="O8088" s="6" t="str">
        <f>INDEX(lkp_Region,MATCH(tbl_Sales[[#This Row],[Suburb]],lkp_Suburb,0))</f>
        <v>Northern Metropolitan</v>
      </c>
      <c r="P8088" s="6">
        <f>MONTH(tbl_Sales[[#This Row],[Date]])</f>
        <v>4</v>
      </c>
      <c r="Q8088" s="6">
        <f>YEAR(tbl_Sales[[#This Row],[Date]])</f>
        <v>2017</v>
      </c>
    </row>
    <row r="8089" spans="1:17" x14ac:dyDescent="0.25">
      <c r="A8089" s="1">
        <v>42852</v>
      </c>
      <c r="B8089">
        <v>1000000</v>
      </c>
      <c r="C8089" t="s">
        <v>2</v>
      </c>
      <c r="D8089" t="s">
        <v>12427</v>
      </c>
      <c r="E8089" t="s">
        <v>5</v>
      </c>
      <c r="F8089">
        <v>3071</v>
      </c>
      <c r="G8089">
        <v>2</v>
      </c>
      <c r="H8089">
        <v>1</v>
      </c>
      <c r="I8089">
        <v>2</v>
      </c>
      <c r="J8089">
        <v>443</v>
      </c>
      <c r="L8089" t="s">
        <v>8252</v>
      </c>
      <c r="M8089" t="s">
        <v>60</v>
      </c>
      <c r="N8089" t="s">
        <v>62</v>
      </c>
      <c r="O8089" s="6" t="str">
        <f>INDEX(lkp_Region,MATCH(tbl_Sales[[#This Row],[Suburb]],lkp_Suburb,0))</f>
        <v>Northern Metropolitan</v>
      </c>
      <c r="P8089" s="6">
        <f>MONTH(tbl_Sales[[#This Row],[Date]])</f>
        <v>4</v>
      </c>
      <c r="Q8089" s="6">
        <f>YEAR(tbl_Sales[[#This Row],[Date]])</f>
        <v>2017</v>
      </c>
    </row>
    <row r="8090" spans="1:17" x14ac:dyDescent="0.25">
      <c r="A8090" s="1">
        <v>42852</v>
      </c>
      <c r="B8090">
        <v>692000</v>
      </c>
      <c r="C8090" t="s">
        <v>2</v>
      </c>
      <c r="D8090" t="s">
        <v>12433</v>
      </c>
      <c r="E8090" t="s">
        <v>10</v>
      </c>
      <c r="F8090">
        <v>3020</v>
      </c>
      <c r="G8090">
        <v>3</v>
      </c>
      <c r="H8090">
        <v>1</v>
      </c>
      <c r="I8090">
        <v>1</v>
      </c>
      <c r="J8090">
        <v>485</v>
      </c>
      <c r="L8090" t="s">
        <v>8253</v>
      </c>
      <c r="M8090" t="s">
        <v>443</v>
      </c>
      <c r="N8090" t="s">
        <v>3</v>
      </c>
      <c r="O8090" s="6" t="str">
        <f>INDEX(lkp_Region,MATCH(tbl_Sales[[#This Row],[Suburb]],lkp_Suburb,0))</f>
        <v>Western Metropolitan</v>
      </c>
      <c r="P8090" s="6">
        <f>MONTH(tbl_Sales[[#This Row],[Date]])</f>
        <v>4</v>
      </c>
      <c r="Q8090" s="6">
        <f>YEAR(tbl_Sales[[#This Row],[Date]])</f>
        <v>2017</v>
      </c>
    </row>
    <row r="8091" spans="1:17" x14ac:dyDescent="0.25">
      <c r="A8091" s="1">
        <v>42852</v>
      </c>
      <c r="B8091">
        <v>718000</v>
      </c>
      <c r="C8091" t="s">
        <v>2</v>
      </c>
      <c r="D8091" t="s">
        <v>12432</v>
      </c>
      <c r="E8091" t="s">
        <v>10</v>
      </c>
      <c r="F8091">
        <v>3020</v>
      </c>
      <c r="G8091">
        <v>3</v>
      </c>
      <c r="H8091">
        <v>1</v>
      </c>
      <c r="I8091">
        <v>2</v>
      </c>
      <c r="J8091">
        <v>551</v>
      </c>
      <c r="L8091" t="s">
        <v>8254</v>
      </c>
      <c r="M8091" t="s">
        <v>143</v>
      </c>
      <c r="N8091" t="s">
        <v>3</v>
      </c>
      <c r="O8091" s="6" t="str">
        <f>INDEX(lkp_Region,MATCH(tbl_Sales[[#This Row],[Suburb]],lkp_Suburb,0))</f>
        <v>Western Metropolitan</v>
      </c>
      <c r="P8091" s="6">
        <f>MONTH(tbl_Sales[[#This Row],[Date]])</f>
        <v>4</v>
      </c>
      <c r="Q8091" s="6">
        <f>YEAR(tbl_Sales[[#This Row],[Date]])</f>
        <v>2017</v>
      </c>
    </row>
    <row r="8092" spans="1:17" x14ac:dyDescent="0.25">
      <c r="A8092" s="1">
        <v>42852</v>
      </c>
      <c r="B8092">
        <v>2050000</v>
      </c>
      <c r="C8092" t="s">
        <v>2</v>
      </c>
      <c r="D8092" t="s">
        <v>12429</v>
      </c>
      <c r="E8092" t="s">
        <v>10</v>
      </c>
      <c r="F8092">
        <v>3104</v>
      </c>
      <c r="G8092">
        <v>4</v>
      </c>
      <c r="H8092">
        <v>1</v>
      </c>
      <c r="I8092">
        <v>1</v>
      </c>
      <c r="J8092">
        <v>1138</v>
      </c>
      <c r="K8092">
        <v>1950</v>
      </c>
      <c r="L8092" t="s">
        <v>8255</v>
      </c>
      <c r="M8092" t="s">
        <v>99</v>
      </c>
      <c r="N8092" t="s">
        <v>101</v>
      </c>
      <c r="O8092" s="6" t="str">
        <f>INDEX(lkp_Region,MATCH(tbl_Sales[[#This Row],[Suburb]],lkp_Suburb,0))</f>
        <v>Southern Metropolitan</v>
      </c>
      <c r="P8092" s="6">
        <f>MONTH(tbl_Sales[[#This Row],[Date]])</f>
        <v>4</v>
      </c>
      <c r="Q8092" s="6">
        <f>YEAR(tbl_Sales[[#This Row],[Date]])</f>
        <v>2017</v>
      </c>
    </row>
    <row r="8093" spans="1:17" x14ac:dyDescent="0.25">
      <c r="A8093" s="1">
        <v>42853</v>
      </c>
      <c r="B8093">
        <v>330000</v>
      </c>
      <c r="C8093" t="s">
        <v>13</v>
      </c>
      <c r="D8093" t="s">
        <v>12427</v>
      </c>
      <c r="E8093" t="s">
        <v>10</v>
      </c>
      <c r="F8093">
        <v>3068</v>
      </c>
      <c r="G8093">
        <v>1</v>
      </c>
      <c r="H8093">
        <v>1</v>
      </c>
      <c r="I8093">
        <v>1</v>
      </c>
      <c r="J8093">
        <v>0</v>
      </c>
      <c r="K8093">
        <v>1970</v>
      </c>
      <c r="L8093" t="s">
        <v>8256</v>
      </c>
      <c r="M8093" t="s">
        <v>72</v>
      </c>
      <c r="N8093" t="s">
        <v>8</v>
      </c>
      <c r="O8093" s="6" t="str">
        <f>INDEX(lkp_Region,MATCH(tbl_Sales[[#This Row],[Suburb]],lkp_Suburb,0))</f>
        <v>Northern Metropolitan</v>
      </c>
      <c r="P8093" s="6">
        <f>MONTH(tbl_Sales[[#This Row],[Date]])</f>
        <v>4</v>
      </c>
      <c r="Q8093" s="6">
        <f>YEAR(tbl_Sales[[#This Row],[Date]])</f>
        <v>2017</v>
      </c>
    </row>
    <row r="8094" spans="1:17" x14ac:dyDescent="0.25">
      <c r="A8094" s="1">
        <v>42853</v>
      </c>
      <c r="B8094">
        <v>1300000</v>
      </c>
      <c r="C8094" t="s">
        <v>2</v>
      </c>
      <c r="D8094" t="s">
        <v>12423</v>
      </c>
      <c r="E8094" t="s">
        <v>5</v>
      </c>
      <c r="F8094">
        <v>3130</v>
      </c>
      <c r="G8094">
        <v>3</v>
      </c>
      <c r="H8094">
        <v>1</v>
      </c>
      <c r="I8094">
        <v>1</v>
      </c>
      <c r="J8094">
        <v>734</v>
      </c>
      <c r="L8094" t="s">
        <v>8258</v>
      </c>
      <c r="M8094" t="s">
        <v>8257</v>
      </c>
      <c r="N8094" t="s">
        <v>14</v>
      </c>
      <c r="O8094" s="6" t="str">
        <f>INDEX(lkp_Region,MATCH(tbl_Sales[[#This Row],[Suburb]],lkp_Suburb,0))</f>
        <v>Eastern Metropolitan</v>
      </c>
      <c r="P8094" s="6">
        <f>MONTH(tbl_Sales[[#This Row],[Date]])</f>
        <v>4</v>
      </c>
      <c r="Q8094" s="6">
        <f>YEAR(tbl_Sales[[#This Row],[Date]])</f>
        <v>2017</v>
      </c>
    </row>
    <row r="8095" spans="1:17" x14ac:dyDescent="0.25">
      <c r="A8095" s="1">
        <v>42853</v>
      </c>
      <c r="B8095">
        <v>660000</v>
      </c>
      <c r="C8095" t="s">
        <v>13</v>
      </c>
      <c r="D8095" t="s">
        <v>12429</v>
      </c>
      <c r="E8095" t="s">
        <v>10</v>
      </c>
      <c r="F8095">
        <v>3181</v>
      </c>
      <c r="G8095">
        <v>2</v>
      </c>
      <c r="H8095">
        <v>2</v>
      </c>
      <c r="I8095">
        <v>1</v>
      </c>
      <c r="J8095">
        <v>0</v>
      </c>
      <c r="K8095">
        <v>1970</v>
      </c>
      <c r="L8095" t="s">
        <v>8259</v>
      </c>
      <c r="M8095" t="s">
        <v>302</v>
      </c>
      <c r="N8095" t="s">
        <v>76</v>
      </c>
      <c r="O8095" s="6" t="str">
        <f>INDEX(lkp_Region,MATCH(tbl_Sales[[#This Row],[Suburb]],lkp_Suburb,0))</f>
        <v>Southern Metropolitan</v>
      </c>
      <c r="P8095" s="6">
        <f>MONTH(tbl_Sales[[#This Row],[Date]])</f>
        <v>4</v>
      </c>
      <c r="Q8095" s="6">
        <f>YEAR(tbl_Sales[[#This Row],[Date]])</f>
        <v>2017</v>
      </c>
    </row>
    <row r="8096" spans="1:17" x14ac:dyDescent="0.25">
      <c r="A8096" s="1">
        <v>42853</v>
      </c>
      <c r="B8096">
        <v>690000</v>
      </c>
      <c r="C8096" t="s">
        <v>13</v>
      </c>
      <c r="D8096" t="s">
        <v>12432</v>
      </c>
      <c r="E8096" t="s">
        <v>10</v>
      </c>
      <c r="F8096">
        <v>3181</v>
      </c>
      <c r="G8096">
        <v>2</v>
      </c>
      <c r="H8096">
        <v>2</v>
      </c>
      <c r="I8096">
        <v>2</v>
      </c>
      <c r="J8096">
        <v>1146</v>
      </c>
      <c r="L8096" t="s">
        <v>8260</v>
      </c>
      <c r="M8096" t="s">
        <v>302</v>
      </c>
      <c r="N8096" t="s">
        <v>76</v>
      </c>
      <c r="O8096" s="6" t="str">
        <f>INDEX(lkp_Region,MATCH(tbl_Sales[[#This Row],[Suburb]],lkp_Suburb,0))</f>
        <v>Southern Metropolitan</v>
      </c>
      <c r="P8096" s="6">
        <f>MONTH(tbl_Sales[[#This Row],[Date]])</f>
        <v>4</v>
      </c>
      <c r="Q8096" s="6">
        <f>YEAR(tbl_Sales[[#This Row],[Date]])</f>
        <v>2017</v>
      </c>
    </row>
    <row r="8097" spans="1:17" x14ac:dyDescent="0.25">
      <c r="A8097" s="1">
        <v>42853</v>
      </c>
      <c r="B8097">
        <v>2700000</v>
      </c>
      <c r="C8097" t="s">
        <v>2</v>
      </c>
      <c r="D8097" t="s">
        <v>12427</v>
      </c>
      <c r="E8097" t="s">
        <v>10</v>
      </c>
      <c r="F8097">
        <v>3207</v>
      </c>
      <c r="G8097">
        <v>4</v>
      </c>
      <c r="H8097">
        <v>3</v>
      </c>
      <c r="I8097">
        <v>2</v>
      </c>
      <c r="J8097">
        <v>317</v>
      </c>
      <c r="K8097">
        <v>1900</v>
      </c>
      <c r="L8097" t="s">
        <v>8261</v>
      </c>
      <c r="M8097" t="s">
        <v>24</v>
      </c>
      <c r="N8097" t="s">
        <v>26</v>
      </c>
      <c r="O8097" s="6" t="str">
        <f>INDEX(lkp_Region,MATCH(tbl_Sales[[#This Row],[Suburb]],lkp_Suburb,0))</f>
        <v>Southern Metropolitan</v>
      </c>
      <c r="P8097" s="6">
        <f>MONTH(tbl_Sales[[#This Row],[Date]])</f>
        <v>4</v>
      </c>
      <c r="Q8097" s="6">
        <f>YEAR(tbl_Sales[[#This Row],[Date]])</f>
        <v>2017</v>
      </c>
    </row>
    <row r="8098" spans="1:17" x14ac:dyDescent="0.25">
      <c r="A8098" s="1">
        <v>42853</v>
      </c>
      <c r="B8098">
        <v>1550000</v>
      </c>
      <c r="C8098" t="s">
        <v>2</v>
      </c>
      <c r="D8098" t="s">
        <v>12429</v>
      </c>
      <c r="E8098" t="s">
        <v>5</v>
      </c>
      <c r="F8098">
        <v>3113</v>
      </c>
      <c r="G8098">
        <v>5</v>
      </c>
      <c r="H8098">
        <v>3</v>
      </c>
      <c r="I8098">
        <v>4</v>
      </c>
      <c r="J8098">
        <v>4221</v>
      </c>
      <c r="K8098">
        <v>1980</v>
      </c>
      <c r="L8098" t="s">
        <v>8263</v>
      </c>
      <c r="M8098" t="s">
        <v>8262</v>
      </c>
      <c r="N8098" t="s">
        <v>7523</v>
      </c>
      <c r="O8098" s="6" t="str">
        <f>INDEX(lkp_Region,MATCH(tbl_Sales[[#This Row],[Suburb]],lkp_Suburb,0))</f>
        <v>Eastern Metropolitan</v>
      </c>
      <c r="P8098" s="6">
        <f>MONTH(tbl_Sales[[#This Row],[Date]])</f>
        <v>4</v>
      </c>
      <c r="Q8098" s="6">
        <f>YEAR(tbl_Sales[[#This Row],[Date]])</f>
        <v>2017</v>
      </c>
    </row>
    <row r="8099" spans="1:17" x14ac:dyDescent="0.25">
      <c r="A8099" s="1">
        <v>42853</v>
      </c>
      <c r="B8099">
        <v>362500</v>
      </c>
      <c r="C8099" t="s">
        <v>13</v>
      </c>
      <c r="D8099" t="s">
        <v>12428</v>
      </c>
      <c r="E8099" t="s">
        <v>5</v>
      </c>
      <c r="F8099">
        <v>3046</v>
      </c>
      <c r="G8099">
        <v>1</v>
      </c>
      <c r="H8099">
        <v>1</v>
      </c>
      <c r="I8099">
        <v>1</v>
      </c>
      <c r="J8099">
        <v>124</v>
      </c>
      <c r="K8099">
        <v>1980</v>
      </c>
      <c r="L8099" t="s">
        <v>8264</v>
      </c>
      <c r="M8099" t="s">
        <v>78</v>
      </c>
      <c r="N8099" t="s">
        <v>18</v>
      </c>
      <c r="O8099" s="6" t="str">
        <f>INDEX(lkp_Region,MATCH(tbl_Sales[[#This Row],[Suburb]],lkp_Suburb,0))</f>
        <v>Northern Metropolitan</v>
      </c>
      <c r="P8099" s="6">
        <f>MONTH(tbl_Sales[[#This Row],[Date]])</f>
        <v>4</v>
      </c>
      <c r="Q8099" s="6">
        <f>YEAR(tbl_Sales[[#This Row],[Date]])</f>
        <v>2017</v>
      </c>
    </row>
    <row r="8100" spans="1:17" x14ac:dyDescent="0.25">
      <c r="A8100" s="1">
        <v>42853</v>
      </c>
      <c r="B8100">
        <v>741000</v>
      </c>
      <c r="C8100" t="s">
        <v>2</v>
      </c>
      <c r="D8100" t="s">
        <v>12427</v>
      </c>
      <c r="E8100" t="s">
        <v>10</v>
      </c>
      <c r="F8100">
        <v>3043</v>
      </c>
      <c r="G8100">
        <v>3</v>
      </c>
      <c r="H8100">
        <v>2</v>
      </c>
      <c r="I8100">
        <v>2</v>
      </c>
      <c r="J8100">
        <v>585</v>
      </c>
      <c r="L8100" t="s">
        <v>8265</v>
      </c>
      <c r="M8100" t="s">
        <v>556</v>
      </c>
      <c r="N8100" t="s">
        <v>18</v>
      </c>
      <c r="O8100" s="6" t="str">
        <f>INDEX(lkp_Region,MATCH(tbl_Sales[[#This Row],[Suburb]],lkp_Suburb,0))</f>
        <v>Western Metropolitan</v>
      </c>
      <c r="P8100" s="6">
        <f>MONTH(tbl_Sales[[#This Row],[Date]])</f>
        <v>4</v>
      </c>
      <c r="Q8100" s="6">
        <f>YEAR(tbl_Sales[[#This Row],[Date]])</f>
        <v>2017</v>
      </c>
    </row>
    <row r="8101" spans="1:17" x14ac:dyDescent="0.25">
      <c r="A8101" s="1">
        <v>42853</v>
      </c>
      <c r="B8101">
        <v>999000</v>
      </c>
      <c r="C8101" t="s">
        <v>2</v>
      </c>
      <c r="D8101" t="s">
        <v>12427</v>
      </c>
      <c r="E8101" t="s">
        <v>10</v>
      </c>
      <c r="F8101">
        <v>3044</v>
      </c>
      <c r="G8101">
        <v>2</v>
      </c>
      <c r="H8101">
        <v>1</v>
      </c>
      <c r="I8101">
        <v>1</v>
      </c>
      <c r="J8101">
        <v>587</v>
      </c>
      <c r="K8101">
        <v>1920</v>
      </c>
      <c r="L8101" t="s">
        <v>8266</v>
      </c>
      <c r="M8101" t="s">
        <v>115</v>
      </c>
      <c r="N8101" t="s">
        <v>18</v>
      </c>
      <c r="O8101" s="6" t="str">
        <f>INDEX(lkp_Region,MATCH(tbl_Sales[[#This Row],[Suburb]],lkp_Suburb,0))</f>
        <v>Northern Metropolitan</v>
      </c>
      <c r="P8101" s="6">
        <f>MONTH(tbl_Sales[[#This Row],[Date]])</f>
        <v>4</v>
      </c>
      <c r="Q8101" s="6">
        <f>YEAR(tbl_Sales[[#This Row],[Date]])</f>
        <v>2017</v>
      </c>
    </row>
    <row r="8102" spans="1:17" x14ac:dyDescent="0.25">
      <c r="A8102" s="1">
        <v>42853</v>
      </c>
      <c r="B8102">
        <v>1440000</v>
      </c>
      <c r="C8102" t="s">
        <v>2</v>
      </c>
      <c r="D8102" t="s">
        <v>12429</v>
      </c>
      <c r="E8102" t="s">
        <v>10</v>
      </c>
      <c r="F8102">
        <v>3056</v>
      </c>
      <c r="G8102">
        <v>3</v>
      </c>
      <c r="H8102">
        <v>1</v>
      </c>
      <c r="I8102">
        <v>1</v>
      </c>
      <c r="J8102">
        <v>408</v>
      </c>
      <c r="L8102" t="s">
        <v>8267</v>
      </c>
      <c r="M8102" t="s">
        <v>117</v>
      </c>
      <c r="N8102" t="s">
        <v>18</v>
      </c>
      <c r="O8102" s="6" t="str">
        <f>INDEX(lkp_Region,MATCH(tbl_Sales[[#This Row],[Suburb]],lkp_Suburb,0))</f>
        <v>Northern Metropolitan</v>
      </c>
      <c r="P8102" s="6">
        <f>MONTH(tbl_Sales[[#This Row],[Date]])</f>
        <v>4</v>
      </c>
      <c r="Q8102" s="6">
        <f>YEAR(tbl_Sales[[#This Row],[Date]])</f>
        <v>2017</v>
      </c>
    </row>
    <row r="8103" spans="1:17" x14ac:dyDescent="0.25">
      <c r="A8103" s="1">
        <v>42853</v>
      </c>
      <c r="B8103">
        <v>570000</v>
      </c>
      <c r="C8103" t="s">
        <v>51</v>
      </c>
      <c r="D8103" t="s">
        <v>12427</v>
      </c>
      <c r="E8103" t="s">
        <v>5</v>
      </c>
      <c r="F8103">
        <v>3033</v>
      </c>
      <c r="G8103">
        <v>2</v>
      </c>
      <c r="H8103">
        <v>2</v>
      </c>
      <c r="I8103">
        <v>2</v>
      </c>
      <c r="J8103">
        <v>55</v>
      </c>
      <c r="L8103" t="s">
        <v>8268</v>
      </c>
      <c r="M8103" t="s">
        <v>119</v>
      </c>
      <c r="N8103" t="s">
        <v>49</v>
      </c>
      <c r="O8103" s="6" t="str">
        <f>INDEX(lkp_Region,MATCH(tbl_Sales[[#This Row],[Suburb]],lkp_Suburb,0))</f>
        <v>Western Metropolitan</v>
      </c>
      <c r="P8103" s="6">
        <f>MONTH(tbl_Sales[[#This Row],[Date]])</f>
        <v>4</v>
      </c>
      <c r="Q8103" s="6">
        <f>YEAR(tbl_Sales[[#This Row],[Date]])</f>
        <v>2017</v>
      </c>
    </row>
    <row r="8104" spans="1:17" x14ac:dyDescent="0.25">
      <c r="A8104" s="1">
        <v>42853</v>
      </c>
      <c r="B8104">
        <v>900000</v>
      </c>
      <c r="C8104" t="s">
        <v>2</v>
      </c>
      <c r="D8104" t="s">
        <v>12427</v>
      </c>
      <c r="E8104" t="s">
        <v>5</v>
      </c>
      <c r="F8104">
        <v>3040</v>
      </c>
      <c r="G8104">
        <v>3</v>
      </c>
      <c r="H8104">
        <v>1</v>
      </c>
      <c r="I8104">
        <v>1</v>
      </c>
      <c r="J8104">
        <v>324</v>
      </c>
      <c r="L8104" t="s">
        <v>8269</v>
      </c>
      <c r="M8104" t="s">
        <v>47</v>
      </c>
      <c r="N8104" t="s">
        <v>49</v>
      </c>
      <c r="O8104" s="6" t="str">
        <f>INDEX(lkp_Region,MATCH(tbl_Sales[[#This Row],[Suburb]],lkp_Suburb,0))</f>
        <v>Western Metropolitan</v>
      </c>
      <c r="P8104" s="6">
        <f>MONTH(tbl_Sales[[#This Row],[Date]])</f>
        <v>4</v>
      </c>
      <c r="Q8104" s="6">
        <f>YEAR(tbl_Sales[[#This Row],[Date]])</f>
        <v>2017</v>
      </c>
    </row>
    <row r="8105" spans="1:17" x14ac:dyDescent="0.25">
      <c r="A8105" s="1">
        <v>42853</v>
      </c>
      <c r="B8105">
        <v>953000</v>
      </c>
      <c r="C8105" t="s">
        <v>2</v>
      </c>
      <c r="D8105" t="s">
        <v>12427</v>
      </c>
      <c r="E8105" t="s">
        <v>10</v>
      </c>
      <c r="F8105">
        <v>3031</v>
      </c>
      <c r="G8105">
        <v>2</v>
      </c>
      <c r="H8105">
        <v>1</v>
      </c>
      <c r="I8105">
        <v>0</v>
      </c>
      <c r="J8105">
        <v>274</v>
      </c>
      <c r="K8105">
        <v>1930</v>
      </c>
      <c r="L8105" t="s">
        <v>8270</v>
      </c>
      <c r="M8105" t="s">
        <v>288</v>
      </c>
      <c r="N8105" t="s">
        <v>49</v>
      </c>
      <c r="O8105" s="6" t="str">
        <f>INDEX(lkp_Region,MATCH(tbl_Sales[[#This Row],[Suburb]],lkp_Suburb,0))</f>
        <v>Northern Metropolitan</v>
      </c>
      <c r="P8105" s="6">
        <f>MONTH(tbl_Sales[[#This Row],[Date]])</f>
        <v>4</v>
      </c>
      <c r="Q8105" s="6">
        <f>YEAR(tbl_Sales[[#This Row],[Date]])</f>
        <v>2017</v>
      </c>
    </row>
    <row r="8106" spans="1:17" x14ac:dyDescent="0.25">
      <c r="A8106" s="1">
        <v>42853</v>
      </c>
      <c r="B8106">
        <v>1085000</v>
      </c>
      <c r="C8106" t="s">
        <v>2</v>
      </c>
      <c r="D8106" t="s">
        <v>12425</v>
      </c>
      <c r="E8106" t="s">
        <v>10</v>
      </c>
      <c r="F8106">
        <v>3034</v>
      </c>
      <c r="G8106">
        <v>2</v>
      </c>
      <c r="H8106">
        <v>1</v>
      </c>
      <c r="I8106">
        <v>3</v>
      </c>
      <c r="J8106">
        <v>780</v>
      </c>
      <c r="L8106" t="s">
        <v>4305</v>
      </c>
      <c r="M8106" t="s">
        <v>524</v>
      </c>
      <c r="N8106" t="s">
        <v>49</v>
      </c>
      <c r="O8106" s="6" t="str">
        <f>INDEX(lkp_Region,MATCH(tbl_Sales[[#This Row],[Suburb]],lkp_Suburb,0))</f>
        <v>Western Metropolitan</v>
      </c>
      <c r="P8106" s="6">
        <f>MONTH(tbl_Sales[[#This Row],[Date]])</f>
        <v>4</v>
      </c>
      <c r="Q8106" s="6">
        <f>YEAR(tbl_Sales[[#This Row],[Date]])</f>
        <v>2017</v>
      </c>
    </row>
    <row r="8107" spans="1:17" x14ac:dyDescent="0.25">
      <c r="A8107" s="1">
        <v>42853</v>
      </c>
      <c r="B8107">
        <v>1305000</v>
      </c>
      <c r="C8107" t="s">
        <v>2</v>
      </c>
      <c r="D8107" t="s">
        <v>12432</v>
      </c>
      <c r="E8107" t="s">
        <v>10</v>
      </c>
      <c r="F8107">
        <v>3040</v>
      </c>
      <c r="G8107">
        <v>3</v>
      </c>
      <c r="H8107">
        <v>1</v>
      </c>
      <c r="I8107">
        <v>2</v>
      </c>
      <c r="J8107">
        <v>147</v>
      </c>
      <c r="L8107" t="s">
        <v>1828</v>
      </c>
      <c r="M8107" t="s">
        <v>417</v>
      </c>
      <c r="N8107" t="s">
        <v>49</v>
      </c>
      <c r="O8107" s="6" t="str">
        <f>INDEX(lkp_Region,MATCH(tbl_Sales[[#This Row],[Suburb]],lkp_Suburb,0))</f>
        <v>Western Metropolitan</v>
      </c>
      <c r="P8107" s="6">
        <f>MONTH(tbl_Sales[[#This Row],[Date]])</f>
        <v>4</v>
      </c>
      <c r="Q8107" s="6">
        <f>YEAR(tbl_Sales[[#This Row],[Date]])</f>
        <v>2017</v>
      </c>
    </row>
    <row r="8108" spans="1:17" x14ac:dyDescent="0.25">
      <c r="A8108" s="1">
        <v>42853</v>
      </c>
      <c r="B8108">
        <v>2525000</v>
      </c>
      <c r="C8108" t="s">
        <v>2</v>
      </c>
      <c r="D8108" t="s">
        <v>12423</v>
      </c>
      <c r="E8108" t="s">
        <v>10</v>
      </c>
      <c r="F8108">
        <v>3166</v>
      </c>
      <c r="G8108">
        <v>4</v>
      </c>
      <c r="H8108">
        <v>2</v>
      </c>
      <c r="I8108">
        <v>0</v>
      </c>
      <c r="J8108">
        <v>1143</v>
      </c>
      <c r="L8108" t="s">
        <v>8271</v>
      </c>
      <c r="M8108" t="s">
        <v>246</v>
      </c>
      <c r="N8108" t="s">
        <v>31</v>
      </c>
      <c r="O8108" s="6" t="str">
        <f>INDEX(lkp_Region,MATCH(tbl_Sales[[#This Row],[Suburb]],lkp_Suburb,0))</f>
        <v>Southern Metropolitan</v>
      </c>
      <c r="P8108" s="6">
        <f>MONTH(tbl_Sales[[#This Row],[Date]])</f>
        <v>4</v>
      </c>
      <c r="Q8108" s="6">
        <f>YEAR(tbl_Sales[[#This Row],[Date]])</f>
        <v>2017</v>
      </c>
    </row>
    <row r="8109" spans="1:17" x14ac:dyDescent="0.25">
      <c r="A8109" s="1">
        <v>42853</v>
      </c>
      <c r="B8109">
        <v>390500</v>
      </c>
      <c r="C8109" t="s">
        <v>13</v>
      </c>
      <c r="D8109" t="s">
        <v>12428</v>
      </c>
      <c r="E8109" t="s">
        <v>5</v>
      </c>
      <c r="F8109">
        <v>3141</v>
      </c>
      <c r="G8109">
        <v>1</v>
      </c>
      <c r="H8109">
        <v>1</v>
      </c>
      <c r="I8109">
        <v>0</v>
      </c>
      <c r="J8109">
        <v>775</v>
      </c>
      <c r="K8109">
        <v>1960</v>
      </c>
      <c r="L8109" t="s">
        <v>8272</v>
      </c>
      <c r="M8109" t="s">
        <v>111</v>
      </c>
      <c r="N8109" t="s">
        <v>88</v>
      </c>
      <c r="O8109" s="6" t="str">
        <f>INDEX(lkp_Region,MATCH(tbl_Sales[[#This Row],[Suburb]],lkp_Suburb,0))</f>
        <v>Southern Metropolitan</v>
      </c>
      <c r="P8109" s="6">
        <f>MONTH(tbl_Sales[[#This Row],[Date]])</f>
        <v>4</v>
      </c>
      <c r="Q8109" s="6">
        <f>YEAR(tbl_Sales[[#This Row],[Date]])</f>
        <v>2017</v>
      </c>
    </row>
    <row r="8110" spans="1:17" x14ac:dyDescent="0.25">
      <c r="A8110" s="1">
        <v>42853</v>
      </c>
      <c r="B8110">
        <v>590000</v>
      </c>
      <c r="C8110" t="s">
        <v>13</v>
      </c>
      <c r="D8110" t="s">
        <v>12425</v>
      </c>
      <c r="E8110" t="s">
        <v>5</v>
      </c>
      <c r="F8110">
        <v>3006</v>
      </c>
      <c r="G8110">
        <v>2</v>
      </c>
      <c r="H8110">
        <v>2</v>
      </c>
      <c r="I8110">
        <v>1</v>
      </c>
      <c r="J8110">
        <v>0</v>
      </c>
      <c r="K8110">
        <v>2009</v>
      </c>
      <c r="L8110" t="s">
        <v>8273</v>
      </c>
      <c r="M8110" t="s">
        <v>434</v>
      </c>
      <c r="N8110" t="s">
        <v>88</v>
      </c>
      <c r="O8110" s="6" t="str">
        <f>INDEX(lkp_Region,MATCH(tbl_Sales[[#This Row],[Suburb]],lkp_Suburb,0))</f>
        <v>Southern Metropolitan</v>
      </c>
      <c r="P8110" s="6">
        <f>MONTH(tbl_Sales[[#This Row],[Date]])</f>
        <v>4</v>
      </c>
      <c r="Q8110" s="6">
        <f>YEAR(tbl_Sales[[#This Row],[Date]])</f>
        <v>2017</v>
      </c>
    </row>
    <row r="8111" spans="1:17" x14ac:dyDescent="0.25">
      <c r="A8111" s="1">
        <v>42853</v>
      </c>
      <c r="B8111">
        <v>1150000</v>
      </c>
      <c r="C8111" t="s">
        <v>2</v>
      </c>
      <c r="D8111" t="s">
        <v>12431</v>
      </c>
      <c r="E8111" t="s">
        <v>10</v>
      </c>
      <c r="F8111">
        <v>3031</v>
      </c>
      <c r="G8111">
        <v>2</v>
      </c>
      <c r="H8111">
        <v>1</v>
      </c>
      <c r="I8111">
        <v>0</v>
      </c>
      <c r="J8111">
        <v>147</v>
      </c>
      <c r="K8111">
        <v>1890</v>
      </c>
      <c r="L8111" t="s">
        <v>8274</v>
      </c>
      <c r="M8111" t="s">
        <v>264</v>
      </c>
      <c r="N8111" t="s">
        <v>88</v>
      </c>
      <c r="O8111" s="6" t="str">
        <f>INDEX(lkp_Region,MATCH(tbl_Sales[[#This Row],[Suburb]],lkp_Suburb,0))</f>
        <v>Northern Metropolitan</v>
      </c>
      <c r="P8111" s="6">
        <f>MONTH(tbl_Sales[[#This Row],[Date]])</f>
        <v>4</v>
      </c>
      <c r="Q8111" s="6">
        <f>YEAR(tbl_Sales[[#This Row],[Date]])</f>
        <v>2017</v>
      </c>
    </row>
    <row r="8112" spans="1:17" x14ac:dyDescent="0.25">
      <c r="A8112" s="1">
        <v>42853</v>
      </c>
      <c r="B8112">
        <v>760000</v>
      </c>
      <c r="C8112" t="s">
        <v>2</v>
      </c>
      <c r="D8112" t="s">
        <v>12427</v>
      </c>
      <c r="E8112" t="s">
        <v>5</v>
      </c>
      <c r="F8112">
        <v>3012</v>
      </c>
      <c r="G8112">
        <v>3</v>
      </c>
      <c r="H8112">
        <v>1</v>
      </c>
      <c r="I8112">
        <v>2</v>
      </c>
      <c r="J8112">
        <v>584</v>
      </c>
      <c r="L8112" t="s">
        <v>8275</v>
      </c>
      <c r="M8112" t="s">
        <v>19</v>
      </c>
      <c r="N8112" t="s">
        <v>21</v>
      </c>
      <c r="O8112" s="6" t="str">
        <f>INDEX(lkp_Region,MATCH(tbl_Sales[[#This Row],[Suburb]],lkp_Suburb,0))</f>
        <v>Western Metropolitan</v>
      </c>
      <c r="P8112" s="6">
        <f>MONTH(tbl_Sales[[#This Row],[Date]])</f>
        <v>4</v>
      </c>
      <c r="Q8112" s="6">
        <f>YEAR(tbl_Sales[[#This Row],[Date]])</f>
        <v>2017</v>
      </c>
    </row>
    <row r="8113" spans="1:17" x14ac:dyDescent="0.25">
      <c r="A8113" s="1">
        <v>42853</v>
      </c>
      <c r="B8113">
        <v>1180000</v>
      </c>
      <c r="C8113" t="s">
        <v>2</v>
      </c>
      <c r="D8113" t="s">
        <v>12431</v>
      </c>
      <c r="E8113" t="s">
        <v>5</v>
      </c>
      <c r="F8113">
        <v>3012</v>
      </c>
      <c r="G8113">
        <v>3</v>
      </c>
      <c r="H8113">
        <v>1</v>
      </c>
      <c r="I8113">
        <v>1</v>
      </c>
      <c r="J8113">
        <v>335</v>
      </c>
      <c r="L8113" t="s">
        <v>8276</v>
      </c>
      <c r="M8113" t="s">
        <v>336</v>
      </c>
      <c r="N8113" t="s">
        <v>21</v>
      </c>
      <c r="O8113" s="6" t="str">
        <f>INDEX(lkp_Region,MATCH(tbl_Sales[[#This Row],[Suburb]],lkp_Suburb,0))</f>
        <v>Western Metropolitan</v>
      </c>
      <c r="P8113" s="6">
        <f>MONTH(tbl_Sales[[#This Row],[Date]])</f>
        <v>4</v>
      </c>
      <c r="Q8113" s="6">
        <f>YEAR(tbl_Sales[[#This Row],[Date]])</f>
        <v>2017</v>
      </c>
    </row>
    <row r="8114" spans="1:17" x14ac:dyDescent="0.25">
      <c r="A8114" s="1">
        <v>42853</v>
      </c>
      <c r="B8114">
        <v>1190000</v>
      </c>
      <c r="C8114" t="s">
        <v>2</v>
      </c>
      <c r="D8114" t="s">
        <v>12429</v>
      </c>
      <c r="E8114" t="s">
        <v>5</v>
      </c>
      <c r="F8114">
        <v>3012</v>
      </c>
      <c r="G8114">
        <v>3</v>
      </c>
      <c r="H8114">
        <v>1</v>
      </c>
      <c r="I8114">
        <v>1</v>
      </c>
      <c r="J8114">
        <v>276</v>
      </c>
      <c r="K8114">
        <v>1925</v>
      </c>
      <c r="L8114" t="s">
        <v>8277</v>
      </c>
      <c r="M8114" t="s">
        <v>336</v>
      </c>
      <c r="N8114" t="s">
        <v>21</v>
      </c>
      <c r="O8114" s="6" t="str">
        <f>INDEX(lkp_Region,MATCH(tbl_Sales[[#This Row],[Suburb]],lkp_Suburb,0))</f>
        <v>Western Metropolitan</v>
      </c>
      <c r="P8114" s="6">
        <f>MONTH(tbl_Sales[[#This Row],[Date]])</f>
        <v>4</v>
      </c>
      <c r="Q8114" s="6">
        <f>YEAR(tbl_Sales[[#This Row],[Date]])</f>
        <v>2017</v>
      </c>
    </row>
    <row r="8115" spans="1:17" x14ac:dyDescent="0.25">
      <c r="A8115" s="1">
        <v>42853</v>
      </c>
      <c r="B8115">
        <v>1510500</v>
      </c>
      <c r="C8115" t="s">
        <v>2</v>
      </c>
      <c r="D8115" t="s">
        <v>12427</v>
      </c>
      <c r="E8115" t="s">
        <v>5</v>
      </c>
      <c r="F8115">
        <v>3032</v>
      </c>
      <c r="G8115">
        <v>4</v>
      </c>
      <c r="H8115">
        <v>2</v>
      </c>
      <c r="I8115">
        <v>4</v>
      </c>
      <c r="J8115">
        <v>251</v>
      </c>
      <c r="L8115" t="s">
        <v>8278</v>
      </c>
      <c r="M8115" t="s">
        <v>21</v>
      </c>
      <c r="N8115" t="s">
        <v>21</v>
      </c>
      <c r="O8115" s="6" t="str">
        <f>INDEX(lkp_Region,MATCH(tbl_Sales[[#This Row],[Suburb]],lkp_Suburb,0))</f>
        <v>Western Metropolitan</v>
      </c>
      <c r="P8115" s="6">
        <f>MONTH(tbl_Sales[[#This Row],[Date]])</f>
        <v>4</v>
      </c>
      <c r="Q8115" s="6">
        <f>YEAR(tbl_Sales[[#This Row],[Date]])</f>
        <v>2017</v>
      </c>
    </row>
    <row r="8116" spans="1:17" x14ac:dyDescent="0.25">
      <c r="A8116" s="1">
        <v>42853</v>
      </c>
      <c r="B8116">
        <v>1125000</v>
      </c>
      <c r="C8116" t="s">
        <v>2</v>
      </c>
      <c r="D8116" t="s">
        <v>12423</v>
      </c>
      <c r="E8116" t="s">
        <v>5</v>
      </c>
      <c r="F8116">
        <v>3109</v>
      </c>
      <c r="G8116">
        <v>4</v>
      </c>
      <c r="H8116">
        <v>3</v>
      </c>
      <c r="I8116">
        <v>2</v>
      </c>
      <c r="J8116">
        <v>284</v>
      </c>
      <c r="K8116">
        <v>2006</v>
      </c>
      <c r="L8116" t="s">
        <v>8279</v>
      </c>
      <c r="M8116" t="s">
        <v>7794</v>
      </c>
      <c r="N8116" t="s">
        <v>128</v>
      </c>
      <c r="O8116" s="6" t="str">
        <f>INDEX(lkp_Region,MATCH(tbl_Sales[[#This Row],[Suburb]],lkp_Suburb,0))</f>
        <v>Eastern Metropolitan</v>
      </c>
      <c r="P8116" s="6">
        <f>MONTH(tbl_Sales[[#This Row],[Date]])</f>
        <v>4</v>
      </c>
      <c r="Q8116" s="6">
        <f>YEAR(tbl_Sales[[#This Row],[Date]])</f>
        <v>2017</v>
      </c>
    </row>
    <row r="8117" spans="1:17" x14ac:dyDescent="0.25">
      <c r="A8117" s="1">
        <v>42853</v>
      </c>
      <c r="B8117">
        <v>1035000</v>
      </c>
      <c r="C8117" t="s">
        <v>2</v>
      </c>
      <c r="D8117" t="s">
        <v>12432</v>
      </c>
      <c r="E8117" t="s">
        <v>10</v>
      </c>
      <c r="F8117">
        <v>3189</v>
      </c>
      <c r="G8117">
        <v>2</v>
      </c>
      <c r="H8117">
        <v>1</v>
      </c>
      <c r="I8117">
        <v>1</v>
      </c>
      <c r="J8117">
        <v>593</v>
      </c>
      <c r="L8117" t="s">
        <v>8280</v>
      </c>
      <c r="M8117" t="s">
        <v>70</v>
      </c>
      <c r="N8117" t="s">
        <v>45</v>
      </c>
      <c r="O8117" s="6" t="str">
        <f>INDEX(lkp_Region,MATCH(tbl_Sales[[#This Row],[Suburb]],lkp_Suburb,0))</f>
        <v>Southern Metropolitan</v>
      </c>
      <c r="P8117" s="6">
        <f>MONTH(tbl_Sales[[#This Row],[Date]])</f>
        <v>4</v>
      </c>
      <c r="Q8117" s="6">
        <f>YEAR(tbl_Sales[[#This Row],[Date]])</f>
        <v>2017</v>
      </c>
    </row>
    <row r="8118" spans="1:17" x14ac:dyDescent="0.25">
      <c r="A8118" s="1">
        <v>42853</v>
      </c>
      <c r="B8118">
        <v>492000</v>
      </c>
      <c r="C8118" t="s">
        <v>2</v>
      </c>
      <c r="D8118" t="s">
        <v>12427</v>
      </c>
      <c r="E8118" t="s">
        <v>10</v>
      </c>
      <c r="F8118">
        <v>3064</v>
      </c>
      <c r="G8118">
        <v>4</v>
      </c>
      <c r="H8118">
        <v>2</v>
      </c>
      <c r="I8118">
        <v>2</v>
      </c>
      <c r="J8118">
        <v>479</v>
      </c>
      <c r="K8118">
        <v>2009</v>
      </c>
      <c r="L8118" t="s">
        <v>8281</v>
      </c>
      <c r="M8118" t="s">
        <v>7797</v>
      </c>
      <c r="N8118" t="s">
        <v>195</v>
      </c>
      <c r="O8118" s="6" t="str">
        <f>INDEX(lkp_Region,MATCH(tbl_Sales[[#This Row],[Suburb]],lkp_Suburb,0))</f>
        <v>Northern Metropolitan</v>
      </c>
      <c r="P8118" s="6">
        <f>MONTH(tbl_Sales[[#This Row],[Date]])</f>
        <v>4</v>
      </c>
      <c r="Q8118" s="6">
        <f>YEAR(tbl_Sales[[#This Row],[Date]])</f>
        <v>2017</v>
      </c>
    </row>
    <row r="8119" spans="1:17" x14ac:dyDescent="0.25">
      <c r="A8119" s="1">
        <v>42853</v>
      </c>
      <c r="B8119">
        <v>1290000</v>
      </c>
      <c r="C8119" t="s">
        <v>2</v>
      </c>
      <c r="D8119" t="s">
        <v>12433</v>
      </c>
      <c r="E8119" t="s">
        <v>10</v>
      </c>
      <c r="F8119">
        <v>3016</v>
      </c>
      <c r="G8119">
        <v>3</v>
      </c>
      <c r="H8119">
        <v>1</v>
      </c>
      <c r="I8119">
        <v>0</v>
      </c>
      <c r="J8119">
        <v>273</v>
      </c>
      <c r="L8119" t="s">
        <v>8282</v>
      </c>
      <c r="M8119" t="s">
        <v>196</v>
      </c>
      <c r="N8119" t="s">
        <v>69</v>
      </c>
      <c r="O8119" s="6" t="str">
        <f>INDEX(lkp_Region,MATCH(tbl_Sales[[#This Row],[Suburb]],lkp_Suburb,0))</f>
        <v>Western Metropolitan</v>
      </c>
      <c r="P8119" s="6">
        <f>MONTH(tbl_Sales[[#This Row],[Date]])</f>
        <v>4</v>
      </c>
      <c r="Q8119" s="6">
        <f>YEAR(tbl_Sales[[#This Row],[Date]])</f>
        <v>2017</v>
      </c>
    </row>
    <row r="8120" spans="1:17" x14ac:dyDescent="0.25">
      <c r="A8120" s="1">
        <v>42853</v>
      </c>
      <c r="B8120">
        <v>560000</v>
      </c>
      <c r="C8120" t="s">
        <v>2</v>
      </c>
      <c r="D8120" t="s">
        <v>12424</v>
      </c>
      <c r="E8120" t="s">
        <v>5</v>
      </c>
      <c r="F8120">
        <v>3175</v>
      </c>
      <c r="G8120">
        <v>3</v>
      </c>
      <c r="H8120">
        <v>1</v>
      </c>
      <c r="I8120">
        <v>1</v>
      </c>
      <c r="J8120">
        <v>810</v>
      </c>
      <c r="L8120" t="s">
        <v>8284</v>
      </c>
      <c r="M8120" t="s">
        <v>8283</v>
      </c>
      <c r="N8120" t="s">
        <v>7727</v>
      </c>
      <c r="O8120" s="6" t="str">
        <f>INDEX(lkp_Region,MATCH(tbl_Sales[[#This Row],[Suburb]],lkp_Suburb,0))</f>
        <v>South-Eastern Metropolitan</v>
      </c>
      <c r="P8120" s="6">
        <f>MONTH(tbl_Sales[[#This Row],[Date]])</f>
        <v>4</v>
      </c>
      <c r="Q8120" s="6">
        <f>YEAR(tbl_Sales[[#This Row],[Date]])</f>
        <v>2017</v>
      </c>
    </row>
    <row r="8121" spans="1:17" x14ac:dyDescent="0.25">
      <c r="A8121" s="1">
        <v>42853</v>
      </c>
      <c r="B8121">
        <v>790000</v>
      </c>
      <c r="C8121" t="s">
        <v>2</v>
      </c>
      <c r="D8121" t="s">
        <v>12425</v>
      </c>
      <c r="E8121" t="s">
        <v>10</v>
      </c>
      <c r="F8121">
        <v>3204</v>
      </c>
      <c r="G8121">
        <v>2</v>
      </c>
      <c r="H8121">
        <v>1</v>
      </c>
      <c r="I8121">
        <v>2</v>
      </c>
      <c r="J8121">
        <v>253</v>
      </c>
      <c r="L8121" t="s">
        <v>8285</v>
      </c>
      <c r="M8121" t="s">
        <v>63</v>
      </c>
      <c r="N8121" t="s">
        <v>57</v>
      </c>
      <c r="O8121" s="6" t="str">
        <f>INDEX(lkp_Region,MATCH(tbl_Sales[[#This Row],[Suburb]],lkp_Suburb,0))</f>
        <v>Southern Metropolitan</v>
      </c>
      <c r="P8121" s="6">
        <f>MONTH(tbl_Sales[[#This Row],[Date]])</f>
        <v>4</v>
      </c>
      <c r="Q8121" s="6">
        <f>YEAR(tbl_Sales[[#This Row],[Date]])</f>
        <v>2017</v>
      </c>
    </row>
    <row r="8122" spans="1:17" x14ac:dyDescent="0.25">
      <c r="A8122" s="1">
        <v>42853</v>
      </c>
      <c r="B8122">
        <v>1350000</v>
      </c>
      <c r="C8122" t="s">
        <v>2</v>
      </c>
      <c r="D8122" t="s">
        <v>12427</v>
      </c>
      <c r="E8122" t="s">
        <v>10</v>
      </c>
      <c r="F8122">
        <v>3162</v>
      </c>
      <c r="G8122">
        <v>3</v>
      </c>
      <c r="H8122">
        <v>2</v>
      </c>
      <c r="I8122">
        <v>1</v>
      </c>
      <c r="J8122">
        <v>305</v>
      </c>
      <c r="K8122">
        <v>1925</v>
      </c>
      <c r="L8122" t="s">
        <v>8286</v>
      </c>
      <c r="M8122" t="s">
        <v>569</v>
      </c>
      <c r="N8122" t="s">
        <v>57</v>
      </c>
      <c r="O8122" s="6" t="str">
        <f>INDEX(lkp_Region,MATCH(tbl_Sales[[#This Row],[Suburb]],lkp_Suburb,0))</f>
        <v>Southern Metropolitan</v>
      </c>
      <c r="P8122" s="6">
        <f>MONTH(tbl_Sales[[#This Row],[Date]])</f>
        <v>4</v>
      </c>
      <c r="Q8122" s="6">
        <f>YEAR(tbl_Sales[[#This Row],[Date]])</f>
        <v>2017</v>
      </c>
    </row>
    <row r="8123" spans="1:17" x14ac:dyDescent="0.25">
      <c r="A8123" s="1">
        <v>42853</v>
      </c>
      <c r="B8123">
        <v>1515000</v>
      </c>
      <c r="C8123" t="s">
        <v>2</v>
      </c>
      <c r="D8123" t="s">
        <v>12429</v>
      </c>
      <c r="E8123" t="s">
        <v>10</v>
      </c>
      <c r="F8123">
        <v>3165</v>
      </c>
      <c r="G8123">
        <v>4</v>
      </c>
      <c r="H8123">
        <v>3</v>
      </c>
      <c r="I8123">
        <v>2</v>
      </c>
      <c r="J8123">
        <v>635</v>
      </c>
      <c r="K8123">
        <v>1950</v>
      </c>
      <c r="L8123" t="s">
        <v>8287</v>
      </c>
      <c r="M8123" t="s">
        <v>138</v>
      </c>
      <c r="N8123" t="s">
        <v>57</v>
      </c>
      <c r="O8123" s="6" t="str">
        <f>INDEX(lkp_Region,MATCH(tbl_Sales[[#This Row],[Suburb]],lkp_Suburb,0))</f>
        <v>Southern Metropolitan</v>
      </c>
      <c r="P8123" s="6">
        <f>MONTH(tbl_Sales[[#This Row],[Date]])</f>
        <v>4</v>
      </c>
      <c r="Q8123" s="6">
        <f>YEAR(tbl_Sales[[#This Row],[Date]])</f>
        <v>2017</v>
      </c>
    </row>
    <row r="8124" spans="1:17" x14ac:dyDescent="0.25">
      <c r="A8124" s="1">
        <v>42853</v>
      </c>
      <c r="B8124">
        <v>1190000</v>
      </c>
      <c r="C8124" t="s">
        <v>2</v>
      </c>
      <c r="D8124" t="s">
        <v>12423</v>
      </c>
      <c r="E8124" t="s">
        <v>10</v>
      </c>
      <c r="F8124">
        <v>3072</v>
      </c>
      <c r="G8124">
        <v>3</v>
      </c>
      <c r="H8124">
        <v>2</v>
      </c>
      <c r="I8124">
        <v>2</v>
      </c>
      <c r="J8124">
        <v>572</v>
      </c>
      <c r="K8124">
        <v>1935</v>
      </c>
      <c r="L8124" t="s">
        <v>8288</v>
      </c>
      <c r="M8124" t="s">
        <v>97</v>
      </c>
      <c r="N8124" t="s">
        <v>62</v>
      </c>
      <c r="O8124" s="6" t="str">
        <f>INDEX(lkp_Region,MATCH(tbl_Sales[[#This Row],[Suburb]],lkp_Suburb,0))</f>
        <v>Northern Metropolitan</v>
      </c>
      <c r="P8124" s="6">
        <f>MONTH(tbl_Sales[[#This Row],[Date]])</f>
        <v>4</v>
      </c>
      <c r="Q8124" s="6">
        <f>YEAR(tbl_Sales[[#This Row],[Date]])</f>
        <v>2017</v>
      </c>
    </row>
    <row r="8125" spans="1:17" x14ac:dyDescent="0.25">
      <c r="A8125" s="1">
        <v>42853</v>
      </c>
      <c r="B8125">
        <v>447000</v>
      </c>
      <c r="C8125" t="s">
        <v>2</v>
      </c>
      <c r="D8125" t="s">
        <v>12429</v>
      </c>
      <c r="E8125" t="s">
        <v>10</v>
      </c>
      <c r="F8125">
        <v>3023</v>
      </c>
      <c r="G8125">
        <v>4</v>
      </c>
      <c r="H8125">
        <v>2</v>
      </c>
      <c r="I8125">
        <v>2</v>
      </c>
      <c r="J8125">
        <v>704</v>
      </c>
      <c r="L8125" t="s">
        <v>8290</v>
      </c>
      <c r="M8125" t="s">
        <v>8289</v>
      </c>
      <c r="N8125" t="s">
        <v>3</v>
      </c>
      <c r="O8125" s="6" t="str">
        <f>INDEX(lkp_Region,MATCH(tbl_Sales[[#This Row],[Suburb]],lkp_Suburb,0))</f>
        <v>Western Metropolitan</v>
      </c>
      <c r="P8125" s="6">
        <f>MONTH(tbl_Sales[[#This Row],[Date]])</f>
        <v>4</v>
      </c>
      <c r="Q8125" s="6">
        <f>YEAR(tbl_Sales[[#This Row],[Date]])</f>
        <v>2017</v>
      </c>
    </row>
    <row r="8126" spans="1:17" x14ac:dyDescent="0.25">
      <c r="A8126" s="1">
        <v>42853</v>
      </c>
      <c r="B8126">
        <v>565000</v>
      </c>
      <c r="C8126" t="s">
        <v>2</v>
      </c>
      <c r="D8126" t="s">
        <v>12425</v>
      </c>
      <c r="E8126" t="s">
        <v>10</v>
      </c>
      <c r="F8126">
        <v>3021</v>
      </c>
      <c r="G8126">
        <v>1</v>
      </c>
      <c r="H8126">
        <v>1</v>
      </c>
      <c r="I8126">
        <v>2</v>
      </c>
      <c r="J8126">
        <v>617</v>
      </c>
      <c r="L8126" t="s">
        <v>8291</v>
      </c>
      <c r="M8126" t="s">
        <v>7948</v>
      </c>
      <c r="N8126" t="s">
        <v>3</v>
      </c>
      <c r="O8126" s="6" t="str">
        <f>INDEX(lkp_Region,MATCH(tbl_Sales[[#This Row],[Suburb]],lkp_Suburb,0))</f>
        <v>Western Metropolitan</v>
      </c>
      <c r="P8126" s="6">
        <f>MONTH(tbl_Sales[[#This Row],[Date]])</f>
        <v>4</v>
      </c>
      <c r="Q8126" s="6">
        <f>YEAR(tbl_Sales[[#This Row],[Date]])</f>
        <v>2017</v>
      </c>
    </row>
    <row r="8127" spans="1:17" x14ac:dyDescent="0.25">
      <c r="A8127" s="1">
        <v>42853</v>
      </c>
      <c r="B8127">
        <v>571000</v>
      </c>
      <c r="C8127" t="s">
        <v>2</v>
      </c>
      <c r="D8127" t="s">
        <v>12425</v>
      </c>
      <c r="E8127" t="s">
        <v>10</v>
      </c>
      <c r="F8127">
        <v>3020</v>
      </c>
      <c r="G8127">
        <v>3</v>
      </c>
      <c r="H8127">
        <v>1</v>
      </c>
      <c r="I8127">
        <v>1</v>
      </c>
      <c r="J8127">
        <v>757</v>
      </c>
      <c r="K8127">
        <v>1950</v>
      </c>
      <c r="L8127" t="s">
        <v>8292</v>
      </c>
      <c r="M8127" t="s">
        <v>141</v>
      </c>
      <c r="N8127" t="s">
        <v>3</v>
      </c>
      <c r="O8127" s="6" t="str">
        <f>INDEX(lkp_Region,MATCH(tbl_Sales[[#This Row],[Suburb]],lkp_Suburb,0))</f>
        <v>Western Metropolitan</v>
      </c>
      <c r="P8127" s="6">
        <f>MONTH(tbl_Sales[[#This Row],[Date]])</f>
        <v>4</v>
      </c>
      <c r="Q8127" s="6">
        <f>YEAR(tbl_Sales[[#This Row],[Date]])</f>
        <v>2017</v>
      </c>
    </row>
    <row r="8128" spans="1:17" x14ac:dyDescent="0.25">
      <c r="A8128" s="1">
        <v>42853</v>
      </c>
      <c r="B8128">
        <v>650000</v>
      </c>
      <c r="C8128" t="s">
        <v>2</v>
      </c>
      <c r="D8128" t="s">
        <v>12426</v>
      </c>
      <c r="E8128" t="s">
        <v>10</v>
      </c>
      <c r="F8128">
        <v>3023</v>
      </c>
      <c r="G8128">
        <v>4</v>
      </c>
      <c r="H8128">
        <v>2</v>
      </c>
      <c r="I8128">
        <v>2</v>
      </c>
      <c r="J8128">
        <v>709</v>
      </c>
      <c r="L8128" t="s">
        <v>8293</v>
      </c>
      <c r="M8128" t="s">
        <v>8289</v>
      </c>
      <c r="N8128" t="s">
        <v>3</v>
      </c>
      <c r="O8128" s="6" t="str">
        <f>INDEX(lkp_Region,MATCH(tbl_Sales[[#This Row],[Suburb]],lkp_Suburb,0))</f>
        <v>Western Metropolitan</v>
      </c>
      <c r="P8128" s="6">
        <f>MONTH(tbl_Sales[[#This Row],[Date]])</f>
        <v>4</v>
      </c>
      <c r="Q8128" s="6">
        <f>YEAR(tbl_Sales[[#This Row],[Date]])</f>
        <v>2017</v>
      </c>
    </row>
    <row r="8129" spans="1:17" x14ac:dyDescent="0.25">
      <c r="A8129" s="1">
        <v>42853</v>
      </c>
      <c r="B8129">
        <v>2367000</v>
      </c>
      <c r="C8129" t="s">
        <v>2</v>
      </c>
      <c r="D8129" t="s">
        <v>12425</v>
      </c>
      <c r="E8129" t="s">
        <v>10</v>
      </c>
      <c r="F8129">
        <v>3104</v>
      </c>
      <c r="G8129">
        <v>2</v>
      </c>
      <c r="H8129">
        <v>1</v>
      </c>
      <c r="I8129">
        <v>2</v>
      </c>
      <c r="J8129">
        <v>773</v>
      </c>
      <c r="L8129" t="s">
        <v>8294</v>
      </c>
      <c r="M8129" t="s">
        <v>99</v>
      </c>
      <c r="N8129" t="s">
        <v>101</v>
      </c>
      <c r="O8129" s="6" t="str">
        <f>INDEX(lkp_Region,MATCH(tbl_Sales[[#This Row],[Suburb]],lkp_Suburb,0))</f>
        <v>Southern Metropolitan</v>
      </c>
      <c r="P8129" s="6">
        <f>MONTH(tbl_Sales[[#This Row],[Date]])</f>
        <v>4</v>
      </c>
      <c r="Q8129" s="6">
        <f>YEAR(tbl_Sales[[#This Row],[Date]])</f>
        <v>2017</v>
      </c>
    </row>
    <row r="8130" spans="1:17" x14ac:dyDescent="0.25">
      <c r="A8130" s="1">
        <v>42853</v>
      </c>
      <c r="B8130">
        <v>975000</v>
      </c>
      <c r="C8130" t="s">
        <v>51</v>
      </c>
      <c r="D8130" t="s">
        <v>12427</v>
      </c>
      <c r="E8130" t="s">
        <v>5</v>
      </c>
      <c r="F8130">
        <v>3186</v>
      </c>
      <c r="G8130">
        <v>2</v>
      </c>
      <c r="H8130">
        <v>1</v>
      </c>
      <c r="I8130">
        <v>1</v>
      </c>
      <c r="J8130">
        <v>444</v>
      </c>
      <c r="K8130">
        <v>1915</v>
      </c>
      <c r="L8130" t="s">
        <v>8295</v>
      </c>
      <c r="M8130" t="s">
        <v>105</v>
      </c>
      <c r="N8130" t="s">
        <v>107</v>
      </c>
      <c r="O8130" s="6" t="str">
        <f>INDEX(lkp_Region,MATCH(tbl_Sales[[#This Row],[Suburb]],lkp_Suburb,0))</f>
        <v>Southern Metropolitan</v>
      </c>
      <c r="P8130" s="6">
        <f>MONTH(tbl_Sales[[#This Row],[Date]])</f>
        <v>4</v>
      </c>
      <c r="Q8130" s="6">
        <f>YEAR(tbl_Sales[[#This Row],[Date]])</f>
        <v>2017</v>
      </c>
    </row>
    <row r="8131" spans="1:17" x14ac:dyDescent="0.25">
      <c r="A8131" s="1">
        <v>42853</v>
      </c>
      <c r="B8131">
        <v>736500</v>
      </c>
      <c r="C8131" t="s">
        <v>2</v>
      </c>
      <c r="D8131" t="s">
        <v>12423</v>
      </c>
      <c r="E8131" t="s">
        <v>5</v>
      </c>
      <c r="F8131">
        <v>3081</v>
      </c>
      <c r="G8131">
        <v>2</v>
      </c>
      <c r="H8131">
        <v>1</v>
      </c>
      <c r="I8131">
        <v>1</v>
      </c>
      <c r="J8131">
        <v>271</v>
      </c>
      <c r="L8131" t="s">
        <v>8296</v>
      </c>
      <c r="M8131" t="s">
        <v>982</v>
      </c>
      <c r="N8131" t="s">
        <v>150</v>
      </c>
      <c r="O8131" s="6" t="str">
        <f>INDEX(lkp_Region,MATCH(tbl_Sales[[#This Row],[Suburb]],lkp_Suburb,0))</f>
        <v>Eastern Metropolitan</v>
      </c>
      <c r="P8131" s="6">
        <f>MONTH(tbl_Sales[[#This Row],[Date]])</f>
        <v>4</v>
      </c>
      <c r="Q8131" s="6">
        <f>YEAR(tbl_Sales[[#This Row],[Date]])</f>
        <v>2017</v>
      </c>
    </row>
    <row r="8132" spans="1:17" x14ac:dyDescent="0.25">
      <c r="A8132" s="1">
        <v>42853</v>
      </c>
      <c r="B8132">
        <v>760000</v>
      </c>
      <c r="C8132" t="s">
        <v>2</v>
      </c>
      <c r="D8132" t="s">
        <v>12423</v>
      </c>
      <c r="E8132" t="s">
        <v>10</v>
      </c>
      <c r="F8132">
        <v>3088</v>
      </c>
      <c r="G8132">
        <v>3</v>
      </c>
      <c r="H8132">
        <v>1</v>
      </c>
      <c r="I8132">
        <v>3</v>
      </c>
      <c r="J8132">
        <v>570</v>
      </c>
      <c r="L8132" t="s">
        <v>8297</v>
      </c>
      <c r="M8132" t="s">
        <v>7635</v>
      </c>
      <c r="N8132" t="s">
        <v>150</v>
      </c>
      <c r="O8132" s="6" t="str">
        <f>INDEX(lkp_Region,MATCH(tbl_Sales[[#This Row],[Suburb]],lkp_Suburb,0))</f>
        <v>Northern Metropolitan</v>
      </c>
      <c r="P8132" s="6">
        <f>MONTH(tbl_Sales[[#This Row],[Date]])</f>
        <v>4</v>
      </c>
      <c r="Q8132" s="6">
        <f>YEAR(tbl_Sales[[#This Row],[Date]])</f>
        <v>2017</v>
      </c>
    </row>
    <row r="8133" spans="1:17" x14ac:dyDescent="0.25">
      <c r="A8133" s="1">
        <v>42853</v>
      </c>
      <c r="B8133">
        <v>1010000</v>
      </c>
      <c r="C8133" t="s">
        <v>2</v>
      </c>
      <c r="D8133" t="s">
        <v>12432</v>
      </c>
      <c r="E8133" t="s">
        <v>10</v>
      </c>
      <c r="F8133">
        <v>3081</v>
      </c>
      <c r="G8133">
        <v>3</v>
      </c>
      <c r="H8133">
        <v>1</v>
      </c>
      <c r="I8133">
        <v>2</v>
      </c>
      <c r="J8133">
        <v>648</v>
      </c>
      <c r="L8133" t="s">
        <v>8298</v>
      </c>
      <c r="M8133" t="s">
        <v>748</v>
      </c>
      <c r="N8133" t="s">
        <v>150</v>
      </c>
      <c r="O8133" s="6" t="str">
        <f>INDEX(lkp_Region,MATCH(tbl_Sales[[#This Row],[Suburb]],lkp_Suburb,0))</f>
        <v>Eastern Metropolitan</v>
      </c>
      <c r="P8133" s="6">
        <f>MONTH(tbl_Sales[[#This Row],[Date]])</f>
        <v>4</v>
      </c>
      <c r="Q8133" s="6">
        <f>YEAR(tbl_Sales[[#This Row],[Date]])</f>
        <v>2017</v>
      </c>
    </row>
    <row r="8134" spans="1:17" x14ac:dyDescent="0.25">
      <c r="A8134" s="1">
        <v>42854</v>
      </c>
      <c r="B8134">
        <v>1210000</v>
      </c>
      <c r="C8134" t="s">
        <v>2</v>
      </c>
      <c r="D8134" t="s">
        <v>12429</v>
      </c>
      <c r="E8134" t="s">
        <v>10</v>
      </c>
      <c r="F8134">
        <v>3121</v>
      </c>
      <c r="G8134">
        <v>2</v>
      </c>
      <c r="H8134">
        <v>1</v>
      </c>
      <c r="I8134">
        <v>0</v>
      </c>
      <c r="J8134">
        <v>178</v>
      </c>
      <c r="L8134" t="s">
        <v>8299</v>
      </c>
      <c r="M8134" t="s">
        <v>6</v>
      </c>
      <c r="N8134" t="s">
        <v>8</v>
      </c>
      <c r="O8134" s="6" t="str">
        <f>INDEX(lkp_Region,MATCH(tbl_Sales[[#This Row],[Suburb]],lkp_Suburb,0))</f>
        <v>Northern Metropolitan</v>
      </c>
      <c r="P8134" s="6">
        <f>MONTH(tbl_Sales[[#This Row],[Date]])</f>
        <v>4</v>
      </c>
      <c r="Q8134" s="6">
        <f>YEAR(tbl_Sales[[#This Row],[Date]])</f>
        <v>2017</v>
      </c>
    </row>
    <row r="8135" spans="1:17" x14ac:dyDescent="0.25">
      <c r="A8135" s="1">
        <v>42854</v>
      </c>
      <c r="B8135">
        <v>1400000</v>
      </c>
      <c r="C8135" t="s">
        <v>2</v>
      </c>
      <c r="D8135" t="s">
        <v>12427</v>
      </c>
      <c r="E8135" t="s">
        <v>5</v>
      </c>
      <c r="F8135">
        <v>3121</v>
      </c>
      <c r="G8135">
        <v>3</v>
      </c>
      <c r="H8135">
        <v>2</v>
      </c>
      <c r="I8135">
        <v>0</v>
      </c>
      <c r="J8135">
        <v>848</v>
      </c>
      <c r="L8135" t="s">
        <v>8300</v>
      </c>
      <c r="M8135" t="s">
        <v>6</v>
      </c>
      <c r="N8135" t="s">
        <v>8</v>
      </c>
      <c r="O8135" s="6" t="str">
        <f>INDEX(lkp_Region,MATCH(tbl_Sales[[#This Row],[Suburb]],lkp_Suburb,0))</f>
        <v>Northern Metropolitan</v>
      </c>
      <c r="P8135" s="6">
        <f>MONTH(tbl_Sales[[#This Row],[Date]])</f>
        <v>4</v>
      </c>
      <c r="Q8135" s="6">
        <f>YEAR(tbl_Sales[[#This Row],[Date]])</f>
        <v>2017</v>
      </c>
    </row>
    <row r="8136" spans="1:17" x14ac:dyDescent="0.25">
      <c r="A8136" s="1">
        <v>42854</v>
      </c>
      <c r="B8136">
        <v>540000</v>
      </c>
      <c r="C8136" t="s">
        <v>2</v>
      </c>
      <c r="D8136" t="s">
        <v>12430</v>
      </c>
      <c r="E8136" t="s">
        <v>10</v>
      </c>
      <c r="F8136">
        <v>3076</v>
      </c>
      <c r="G8136">
        <v>3</v>
      </c>
      <c r="H8136">
        <v>1</v>
      </c>
      <c r="I8136">
        <v>4</v>
      </c>
      <c r="J8136">
        <v>699</v>
      </c>
      <c r="K8136">
        <v>1988</v>
      </c>
      <c r="L8136" t="s">
        <v>8301</v>
      </c>
      <c r="M8136" t="s">
        <v>7572</v>
      </c>
      <c r="N8136" t="s">
        <v>7515</v>
      </c>
      <c r="O8136" s="6" t="str">
        <f>INDEX(lkp_Region,MATCH(tbl_Sales[[#This Row],[Suburb]],lkp_Suburb,0))</f>
        <v>Northern Metropolitan</v>
      </c>
      <c r="P8136" s="6">
        <f>MONTH(tbl_Sales[[#This Row],[Date]])</f>
        <v>4</v>
      </c>
      <c r="Q8136" s="6">
        <f>YEAR(tbl_Sales[[#This Row],[Date]])</f>
        <v>2017</v>
      </c>
    </row>
    <row r="8137" spans="1:17" x14ac:dyDescent="0.25">
      <c r="A8137" s="1">
        <v>42854</v>
      </c>
      <c r="B8137">
        <v>751000</v>
      </c>
      <c r="C8137" t="s">
        <v>13</v>
      </c>
      <c r="D8137" t="s">
        <v>12429</v>
      </c>
      <c r="E8137" t="s">
        <v>5</v>
      </c>
      <c r="F8137">
        <v>3142</v>
      </c>
      <c r="G8137">
        <v>2</v>
      </c>
      <c r="H8137">
        <v>1</v>
      </c>
      <c r="I8137">
        <v>1</v>
      </c>
      <c r="J8137">
        <v>2076</v>
      </c>
      <c r="L8137" t="s">
        <v>8302</v>
      </c>
      <c r="M8137" t="s">
        <v>109</v>
      </c>
      <c r="N8137" t="s">
        <v>76</v>
      </c>
      <c r="O8137" s="6" t="str">
        <f>INDEX(lkp_Region,MATCH(tbl_Sales[[#This Row],[Suburb]],lkp_Suburb,0))</f>
        <v>Southern Metropolitan</v>
      </c>
      <c r="P8137" s="6">
        <f>MONTH(tbl_Sales[[#This Row],[Date]])</f>
        <v>4</v>
      </c>
      <c r="Q8137" s="6">
        <f>YEAR(tbl_Sales[[#This Row],[Date]])</f>
        <v>2017</v>
      </c>
    </row>
    <row r="8138" spans="1:17" x14ac:dyDescent="0.25">
      <c r="A8138" s="1">
        <v>42854</v>
      </c>
      <c r="B8138">
        <v>1100000</v>
      </c>
      <c r="C8138" t="s">
        <v>51</v>
      </c>
      <c r="D8138" t="s">
        <v>12427</v>
      </c>
      <c r="E8138" t="s">
        <v>10</v>
      </c>
      <c r="F8138">
        <v>3205</v>
      </c>
      <c r="G8138">
        <v>2</v>
      </c>
      <c r="H8138">
        <v>1</v>
      </c>
      <c r="I8138">
        <v>1</v>
      </c>
      <c r="J8138">
        <v>327</v>
      </c>
      <c r="K8138">
        <v>2004</v>
      </c>
      <c r="L8138" t="s">
        <v>8303</v>
      </c>
      <c r="M8138" t="s">
        <v>185</v>
      </c>
      <c r="N8138" t="s">
        <v>26</v>
      </c>
      <c r="O8138" s="6" t="str">
        <f>INDEX(lkp_Region,MATCH(tbl_Sales[[#This Row],[Suburb]],lkp_Suburb,0))</f>
        <v>Southern Metropolitan</v>
      </c>
      <c r="P8138" s="6">
        <f>MONTH(tbl_Sales[[#This Row],[Date]])</f>
        <v>4</v>
      </c>
      <c r="Q8138" s="6">
        <f>YEAR(tbl_Sales[[#This Row],[Date]])</f>
        <v>2017</v>
      </c>
    </row>
    <row r="8139" spans="1:17" x14ac:dyDescent="0.25">
      <c r="A8139" s="1">
        <v>42854</v>
      </c>
      <c r="B8139">
        <v>407500</v>
      </c>
      <c r="C8139" t="s">
        <v>13</v>
      </c>
      <c r="D8139" t="s">
        <v>12428</v>
      </c>
      <c r="E8139" t="s">
        <v>5</v>
      </c>
      <c r="F8139">
        <v>3055</v>
      </c>
      <c r="G8139">
        <v>2</v>
      </c>
      <c r="H8139">
        <v>1</v>
      </c>
      <c r="I8139">
        <v>1</v>
      </c>
      <c r="J8139">
        <v>1097</v>
      </c>
      <c r="K8139">
        <v>1970</v>
      </c>
      <c r="L8139" t="s">
        <v>8304</v>
      </c>
      <c r="M8139" t="s">
        <v>80</v>
      </c>
      <c r="N8139" t="s">
        <v>18</v>
      </c>
      <c r="O8139" s="6" t="str">
        <f>INDEX(lkp_Region,MATCH(tbl_Sales[[#This Row],[Suburb]],lkp_Suburb,0))</f>
        <v>Northern Metropolitan</v>
      </c>
      <c r="P8139" s="6">
        <f>MONTH(tbl_Sales[[#This Row],[Date]])</f>
        <v>4</v>
      </c>
      <c r="Q8139" s="6">
        <f>YEAR(tbl_Sales[[#This Row],[Date]])</f>
        <v>2017</v>
      </c>
    </row>
    <row r="8140" spans="1:17" x14ac:dyDescent="0.25">
      <c r="A8140" s="1">
        <v>42854</v>
      </c>
      <c r="B8140">
        <v>500000</v>
      </c>
      <c r="C8140" t="s">
        <v>13</v>
      </c>
      <c r="D8140" t="s">
        <v>12427</v>
      </c>
      <c r="E8140" t="s">
        <v>10</v>
      </c>
      <c r="F8140">
        <v>3031</v>
      </c>
      <c r="G8140">
        <v>2</v>
      </c>
      <c r="H8140">
        <v>1</v>
      </c>
      <c r="I8140">
        <v>1</v>
      </c>
      <c r="J8140">
        <v>0</v>
      </c>
      <c r="K8140">
        <v>1970</v>
      </c>
      <c r="L8140" t="s">
        <v>8305</v>
      </c>
      <c r="M8140" t="s">
        <v>288</v>
      </c>
      <c r="N8140" t="s">
        <v>49</v>
      </c>
      <c r="O8140" s="6" t="str">
        <f>INDEX(lkp_Region,MATCH(tbl_Sales[[#This Row],[Suburb]],lkp_Suburb,0))</f>
        <v>Northern Metropolitan</v>
      </c>
      <c r="P8140" s="6">
        <f>MONTH(tbl_Sales[[#This Row],[Date]])</f>
        <v>4</v>
      </c>
      <c r="Q8140" s="6">
        <f>YEAR(tbl_Sales[[#This Row],[Date]])</f>
        <v>2017</v>
      </c>
    </row>
    <row r="8141" spans="1:17" x14ac:dyDescent="0.25">
      <c r="A8141" s="1">
        <v>42854</v>
      </c>
      <c r="B8141">
        <v>1021000</v>
      </c>
      <c r="C8141" t="s">
        <v>2</v>
      </c>
      <c r="D8141" t="s">
        <v>12430</v>
      </c>
      <c r="E8141" t="s">
        <v>10</v>
      </c>
      <c r="F8141">
        <v>3041</v>
      </c>
      <c r="G8141">
        <v>3</v>
      </c>
      <c r="H8141">
        <v>2</v>
      </c>
      <c r="I8141">
        <v>2</v>
      </c>
      <c r="J8141">
        <v>371</v>
      </c>
      <c r="K8141">
        <v>2014</v>
      </c>
      <c r="L8141" t="s">
        <v>8306</v>
      </c>
      <c r="M8141" t="s">
        <v>121</v>
      </c>
      <c r="N8141" t="s">
        <v>49</v>
      </c>
      <c r="O8141" s="6" t="str">
        <f>INDEX(lkp_Region,MATCH(tbl_Sales[[#This Row],[Suburb]],lkp_Suburb,0))</f>
        <v>Western Metropolitan</v>
      </c>
      <c r="P8141" s="6">
        <f>MONTH(tbl_Sales[[#This Row],[Date]])</f>
        <v>4</v>
      </c>
      <c r="Q8141" s="6">
        <f>YEAR(tbl_Sales[[#This Row],[Date]])</f>
        <v>2017</v>
      </c>
    </row>
    <row r="8142" spans="1:17" x14ac:dyDescent="0.25">
      <c r="A8142" s="1">
        <v>42854</v>
      </c>
      <c r="B8142">
        <v>1375000</v>
      </c>
      <c r="C8142" t="s">
        <v>2</v>
      </c>
      <c r="D8142" t="s">
        <v>12428</v>
      </c>
      <c r="E8142" t="s">
        <v>10</v>
      </c>
      <c r="F8142">
        <v>3039</v>
      </c>
      <c r="G8142">
        <v>3</v>
      </c>
      <c r="H8142">
        <v>1</v>
      </c>
      <c r="I8142">
        <v>1</v>
      </c>
      <c r="J8142">
        <v>449</v>
      </c>
      <c r="L8142" t="s">
        <v>8307</v>
      </c>
      <c r="M8142" t="s">
        <v>242</v>
      </c>
      <c r="N8142" t="s">
        <v>49</v>
      </c>
      <c r="O8142" s="6" t="str">
        <f>INDEX(lkp_Region,MATCH(tbl_Sales[[#This Row],[Suburb]],lkp_Suburb,0))</f>
        <v>Western Metropolitan</v>
      </c>
      <c r="P8142" s="6">
        <f>MONTH(tbl_Sales[[#This Row],[Date]])</f>
        <v>4</v>
      </c>
      <c r="Q8142" s="6">
        <f>YEAR(tbl_Sales[[#This Row],[Date]])</f>
        <v>2017</v>
      </c>
    </row>
    <row r="8143" spans="1:17" x14ac:dyDescent="0.25">
      <c r="A8143" s="1">
        <v>42854</v>
      </c>
      <c r="B8143">
        <v>1607500</v>
      </c>
      <c r="C8143" t="s">
        <v>2</v>
      </c>
      <c r="D8143" t="s">
        <v>12423</v>
      </c>
      <c r="E8143" t="s">
        <v>10</v>
      </c>
      <c r="F8143">
        <v>3040</v>
      </c>
      <c r="G8143">
        <v>5</v>
      </c>
      <c r="H8143">
        <v>3</v>
      </c>
      <c r="I8143">
        <v>1</v>
      </c>
      <c r="J8143">
        <v>695</v>
      </c>
      <c r="L8143" t="s">
        <v>8308</v>
      </c>
      <c r="M8143" t="s">
        <v>47</v>
      </c>
      <c r="N8143" t="s">
        <v>49</v>
      </c>
      <c r="O8143" s="6" t="str">
        <f>INDEX(lkp_Region,MATCH(tbl_Sales[[#This Row],[Suburb]],lkp_Suburb,0))</f>
        <v>Western Metropolitan</v>
      </c>
      <c r="P8143" s="6">
        <f>MONTH(tbl_Sales[[#This Row],[Date]])</f>
        <v>4</v>
      </c>
      <c r="Q8143" s="6">
        <f>YEAR(tbl_Sales[[#This Row],[Date]])</f>
        <v>2017</v>
      </c>
    </row>
    <row r="8144" spans="1:17" x14ac:dyDescent="0.25">
      <c r="A8144" s="1">
        <v>42854</v>
      </c>
      <c r="B8144">
        <v>655000</v>
      </c>
      <c r="C8144" t="s">
        <v>13</v>
      </c>
      <c r="D8144" t="s">
        <v>12427</v>
      </c>
      <c r="E8144" t="s">
        <v>5</v>
      </c>
      <c r="F8144">
        <v>3166</v>
      </c>
      <c r="G8144">
        <v>3</v>
      </c>
      <c r="H8144">
        <v>1</v>
      </c>
      <c r="I8144">
        <v>2</v>
      </c>
      <c r="J8144">
        <v>160</v>
      </c>
      <c r="K8144">
        <v>1970</v>
      </c>
      <c r="L8144" t="s">
        <v>8309</v>
      </c>
      <c r="M8144" t="s">
        <v>246</v>
      </c>
      <c r="N8144" t="s">
        <v>31</v>
      </c>
      <c r="O8144" s="6" t="str">
        <f>INDEX(lkp_Region,MATCH(tbl_Sales[[#This Row],[Suburb]],lkp_Suburb,0))</f>
        <v>Southern Metropolitan</v>
      </c>
      <c r="P8144" s="6">
        <f>MONTH(tbl_Sales[[#This Row],[Date]])</f>
        <v>4</v>
      </c>
      <c r="Q8144" s="6">
        <f>YEAR(tbl_Sales[[#This Row],[Date]])</f>
        <v>2017</v>
      </c>
    </row>
    <row r="8145" spans="1:17" x14ac:dyDescent="0.25">
      <c r="A8145" s="1">
        <v>42854</v>
      </c>
      <c r="B8145">
        <v>865000</v>
      </c>
      <c r="C8145" t="s">
        <v>2</v>
      </c>
      <c r="D8145" t="s">
        <v>12432</v>
      </c>
      <c r="E8145" t="s">
        <v>10</v>
      </c>
      <c r="F8145">
        <v>3170</v>
      </c>
      <c r="G8145">
        <v>3</v>
      </c>
      <c r="H8145">
        <v>1</v>
      </c>
      <c r="I8145">
        <v>2</v>
      </c>
      <c r="J8145">
        <v>739</v>
      </c>
      <c r="K8145">
        <v>1965</v>
      </c>
      <c r="L8145" t="s">
        <v>8311</v>
      </c>
      <c r="M8145" t="s">
        <v>8310</v>
      </c>
      <c r="N8145" t="s">
        <v>31</v>
      </c>
      <c r="O8145" s="6" t="str">
        <f>INDEX(lkp_Region,MATCH(tbl_Sales[[#This Row],[Suburb]],lkp_Suburb,0))</f>
        <v>South-Eastern Metropolitan</v>
      </c>
      <c r="P8145" s="6">
        <f>MONTH(tbl_Sales[[#This Row],[Date]])</f>
        <v>4</v>
      </c>
      <c r="Q8145" s="6">
        <f>YEAR(tbl_Sales[[#This Row],[Date]])</f>
        <v>2017</v>
      </c>
    </row>
    <row r="8146" spans="1:17" x14ac:dyDescent="0.25">
      <c r="A8146" s="1">
        <v>42854</v>
      </c>
      <c r="B8146">
        <v>1100000</v>
      </c>
      <c r="C8146" t="s">
        <v>13</v>
      </c>
      <c r="D8146" t="s">
        <v>12427</v>
      </c>
      <c r="E8146" t="s">
        <v>10</v>
      </c>
      <c r="F8146">
        <v>3150</v>
      </c>
      <c r="G8146">
        <v>2</v>
      </c>
      <c r="H8146">
        <v>1</v>
      </c>
      <c r="I8146">
        <v>1</v>
      </c>
      <c r="J8146">
        <v>258</v>
      </c>
      <c r="K8146">
        <v>1980</v>
      </c>
      <c r="L8146" t="s">
        <v>8312</v>
      </c>
      <c r="M8146" t="s">
        <v>8079</v>
      </c>
      <c r="N8146" t="s">
        <v>31</v>
      </c>
      <c r="O8146" s="6" t="str">
        <f>INDEX(lkp_Region,MATCH(tbl_Sales[[#This Row],[Suburb]],lkp_Suburb,0))</f>
        <v>Eastern Metropolitan</v>
      </c>
      <c r="P8146" s="6">
        <f>MONTH(tbl_Sales[[#This Row],[Date]])</f>
        <v>4</v>
      </c>
      <c r="Q8146" s="6">
        <f>YEAR(tbl_Sales[[#This Row],[Date]])</f>
        <v>2017</v>
      </c>
    </row>
    <row r="8147" spans="1:17" x14ac:dyDescent="0.25">
      <c r="A8147" s="1">
        <v>42854</v>
      </c>
      <c r="B8147">
        <v>683000</v>
      </c>
      <c r="C8147" t="s">
        <v>13</v>
      </c>
      <c r="D8147" t="s">
        <v>12425</v>
      </c>
      <c r="E8147" t="s">
        <v>10</v>
      </c>
      <c r="F8147">
        <v>3000</v>
      </c>
      <c r="G8147">
        <v>2</v>
      </c>
      <c r="H8147">
        <v>2</v>
      </c>
      <c r="I8147">
        <v>1</v>
      </c>
      <c r="J8147">
        <v>1136</v>
      </c>
      <c r="K8147">
        <v>2009</v>
      </c>
      <c r="L8147" t="s">
        <v>8313</v>
      </c>
      <c r="M8147" t="s">
        <v>88</v>
      </c>
      <c r="N8147" t="s">
        <v>88</v>
      </c>
      <c r="O8147" s="6" t="str">
        <f>INDEX(lkp_Region,MATCH(tbl_Sales[[#This Row],[Suburb]],lkp_Suburb,0))</f>
        <v>Northern Metropolitan</v>
      </c>
      <c r="P8147" s="6">
        <f>MONTH(tbl_Sales[[#This Row],[Date]])</f>
        <v>4</v>
      </c>
      <c r="Q8147" s="6">
        <f>YEAR(tbl_Sales[[#This Row],[Date]])</f>
        <v>2017</v>
      </c>
    </row>
    <row r="8148" spans="1:17" x14ac:dyDescent="0.25">
      <c r="A8148" s="1">
        <v>42854</v>
      </c>
      <c r="B8148">
        <v>830000</v>
      </c>
      <c r="C8148" t="s">
        <v>2</v>
      </c>
      <c r="D8148" t="s">
        <v>12429</v>
      </c>
      <c r="E8148" t="s">
        <v>5</v>
      </c>
      <c r="F8148">
        <v>3011</v>
      </c>
      <c r="G8148">
        <v>2</v>
      </c>
      <c r="H8148">
        <v>1</v>
      </c>
      <c r="I8148">
        <v>1</v>
      </c>
      <c r="J8148">
        <v>152</v>
      </c>
      <c r="K8148">
        <v>1910</v>
      </c>
      <c r="L8148" t="s">
        <v>8314</v>
      </c>
      <c r="M8148" t="s">
        <v>660</v>
      </c>
      <c r="N8148" t="s">
        <v>21</v>
      </c>
      <c r="O8148" s="6" t="str">
        <f>INDEX(lkp_Region,MATCH(tbl_Sales[[#This Row],[Suburb]],lkp_Suburb,0))</f>
        <v>Western Metropolitan</v>
      </c>
      <c r="P8148" s="6">
        <f>MONTH(tbl_Sales[[#This Row],[Date]])</f>
        <v>4</v>
      </c>
      <c r="Q8148" s="6">
        <f>YEAR(tbl_Sales[[#This Row],[Date]])</f>
        <v>2017</v>
      </c>
    </row>
    <row r="8149" spans="1:17" x14ac:dyDescent="0.25">
      <c r="A8149" s="1">
        <v>42854</v>
      </c>
      <c r="B8149">
        <v>930000</v>
      </c>
      <c r="C8149" t="s">
        <v>2</v>
      </c>
      <c r="D8149" t="s">
        <v>12427</v>
      </c>
      <c r="E8149" t="s">
        <v>5</v>
      </c>
      <c r="F8149">
        <v>3012</v>
      </c>
      <c r="G8149">
        <v>3</v>
      </c>
      <c r="H8149">
        <v>1</v>
      </c>
      <c r="I8149">
        <v>2</v>
      </c>
      <c r="J8149">
        <v>660</v>
      </c>
      <c r="K8149">
        <v>1955</v>
      </c>
      <c r="L8149" t="s">
        <v>8315</v>
      </c>
      <c r="M8149" t="s">
        <v>19</v>
      </c>
      <c r="N8149" t="s">
        <v>21</v>
      </c>
      <c r="O8149" s="6" t="str">
        <f>INDEX(lkp_Region,MATCH(tbl_Sales[[#This Row],[Suburb]],lkp_Suburb,0))</f>
        <v>Western Metropolitan</v>
      </c>
      <c r="P8149" s="6">
        <f>MONTH(tbl_Sales[[#This Row],[Date]])</f>
        <v>4</v>
      </c>
      <c r="Q8149" s="6">
        <f>YEAR(tbl_Sales[[#This Row],[Date]])</f>
        <v>2017</v>
      </c>
    </row>
    <row r="8150" spans="1:17" x14ac:dyDescent="0.25">
      <c r="A8150" s="1">
        <v>42854</v>
      </c>
      <c r="B8150">
        <v>860000</v>
      </c>
      <c r="C8150" t="s">
        <v>13</v>
      </c>
      <c r="D8150" t="s">
        <v>12429</v>
      </c>
      <c r="E8150" t="s">
        <v>10</v>
      </c>
      <c r="F8150">
        <v>3105</v>
      </c>
      <c r="G8150">
        <v>3</v>
      </c>
      <c r="H8150">
        <v>1</v>
      </c>
      <c r="I8150">
        <v>1</v>
      </c>
      <c r="J8150">
        <v>0</v>
      </c>
      <c r="K8150">
        <v>1999</v>
      </c>
      <c r="L8150" t="s">
        <v>8316</v>
      </c>
      <c r="M8150" t="s">
        <v>507</v>
      </c>
      <c r="N8150" t="s">
        <v>128</v>
      </c>
      <c r="O8150" s="6" t="str">
        <f>INDEX(lkp_Region,MATCH(tbl_Sales[[#This Row],[Suburb]],lkp_Suburb,0))</f>
        <v>Eastern Metropolitan</v>
      </c>
      <c r="P8150" s="6">
        <f>MONTH(tbl_Sales[[#This Row],[Date]])</f>
        <v>4</v>
      </c>
      <c r="Q8150" s="6">
        <f>YEAR(tbl_Sales[[#This Row],[Date]])</f>
        <v>2017</v>
      </c>
    </row>
    <row r="8151" spans="1:17" x14ac:dyDescent="0.25">
      <c r="A8151" s="1">
        <v>42854</v>
      </c>
      <c r="B8151">
        <v>520000</v>
      </c>
      <c r="C8151" t="s">
        <v>13</v>
      </c>
      <c r="D8151" t="s">
        <v>12427</v>
      </c>
      <c r="E8151" t="s">
        <v>10</v>
      </c>
      <c r="F8151">
        <v>3153</v>
      </c>
      <c r="G8151">
        <v>2</v>
      </c>
      <c r="H8151">
        <v>1</v>
      </c>
      <c r="I8151">
        <v>1</v>
      </c>
      <c r="J8151">
        <v>418</v>
      </c>
      <c r="K8151">
        <v>1970</v>
      </c>
      <c r="L8151" t="s">
        <v>8317</v>
      </c>
      <c r="M8151" t="s">
        <v>8050</v>
      </c>
      <c r="N8151" t="s">
        <v>7768</v>
      </c>
      <c r="O8151" s="6" t="str">
        <f>INDEX(lkp_Region,MATCH(tbl_Sales[[#This Row],[Suburb]],lkp_Suburb,0))</f>
        <v>Eastern Metropolitan</v>
      </c>
      <c r="P8151" s="6">
        <f>MONTH(tbl_Sales[[#This Row],[Date]])</f>
        <v>4</v>
      </c>
      <c r="Q8151" s="6">
        <f>YEAR(tbl_Sales[[#This Row],[Date]])</f>
        <v>2017</v>
      </c>
    </row>
    <row r="8152" spans="1:17" x14ac:dyDescent="0.25">
      <c r="A8152" s="1">
        <v>42854</v>
      </c>
      <c r="B8152">
        <v>885000</v>
      </c>
      <c r="C8152" t="s">
        <v>2</v>
      </c>
      <c r="D8152" t="s">
        <v>12428</v>
      </c>
      <c r="E8152" t="s">
        <v>10</v>
      </c>
      <c r="F8152">
        <v>3194</v>
      </c>
      <c r="G8152">
        <v>3</v>
      </c>
      <c r="H8152">
        <v>1</v>
      </c>
      <c r="I8152">
        <v>2</v>
      </c>
      <c r="J8152">
        <v>530</v>
      </c>
      <c r="K8152">
        <v>1980</v>
      </c>
      <c r="L8152" t="s">
        <v>8319</v>
      </c>
      <c r="M8152" t="s">
        <v>8318</v>
      </c>
      <c r="N8152" t="s">
        <v>45</v>
      </c>
      <c r="O8152" s="6" t="str">
        <f>INDEX(lkp_Region,MATCH(tbl_Sales[[#This Row],[Suburb]],lkp_Suburb,0))</f>
        <v>South-Eastern Metropolitan</v>
      </c>
      <c r="P8152" s="6">
        <f>MONTH(tbl_Sales[[#This Row],[Date]])</f>
        <v>4</v>
      </c>
      <c r="Q8152" s="6">
        <f>YEAR(tbl_Sales[[#This Row],[Date]])</f>
        <v>2017</v>
      </c>
    </row>
    <row r="8153" spans="1:17" x14ac:dyDescent="0.25">
      <c r="A8153" s="1">
        <v>42854</v>
      </c>
      <c r="B8153">
        <v>680000</v>
      </c>
      <c r="C8153" t="s">
        <v>2</v>
      </c>
      <c r="D8153" t="s">
        <v>12426</v>
      </c>
      <c r="E8153" t="s">
        <v>5</v>
      </c>
      <c r="F8153">
        <v>3064</v>
      </c>
      <c r="G8153">
        <v>5</v>
      </c>
      <c r="H8153">
        <v>3</v>
      </c>
      <c r="I8153">
        <v>2</v>
      </c>
      <c r="J8153">
        <v>646</v>
      </c>
      <c r="L8153" t="s">
        <v>8320</v>
      </c>
      <c r="M8153" t="s">
        <v>7797</v>
      </c>
      <c r="N8153" t="s">
        <v>195</v>
      </c>
      <c r="O8153" s="6" t="str">
        <f>INDEX(lkp_Region,MATCH(tbl_Sales[[#This Row],[Suburb]],lkp_Suburb,0))</f>
        <v>Northern Metropolitan</v>
      </c>
      <c r="P8153" s="6">
        <f>MONTH(tbl_Sales[[#This Row],[Date]])</f>
        <v>4</v>
      </c>
      <c r="Q8153" s="6">
        <f>YEAR(tbl_Sales[[#This Row],[Date]])</f>
        <v>2017</v>
      </c>
    </row>
    <row r="8154" spans="1:17" x14ac:dyDescent="0.25">
      <c r="A8154" s="1">
        <v>42854</v>
      </c>
      <c r="B8154">
        <v>650000</v>
      </c>
      <c r="C8154" t="s">
        <v>13</v>
      </c>
      <c r="D8154" t="s">
        <v>12432</v>
      </c>
      <c r="E8154" t="s">
        <v>5</v>
      </c>
      <c r="F8154">
        <v>3162</v>
      </c>
      <c r="G8154">
        <v>2</v>
      </c>
      <c r="H8154">
        <v>2</v>
      </c>
      <c r="I8154">
        <v>1</v>
      </c>
      <c r="J8154">
        <v>0</v>
      </c>
      <c r="K8154">
        <v>2010</v>
      </c>
      <c r="L8154" t="s">
        <v>8321</v>
      </c>
      <c r="M8154" t="s">
        <v>2878</v>
      </c>
      <c r="N8154" t="s">
        <v>57</v>
      </c>
      <c r="O8154" s="6" t="str">
        <f>INDEX(lkp_Region,MATCH(tbl_Sales[[#This Row],[Suburb]],lkp_Suburb,0))</f>
        <v>Southern Metropolitan</v>
      </c>
      <c r="P8154" s="6">
        <f>MONTH(tbl_Sales[[#This Row],[Date]])</f>
        <v>4</v>
      </c>
      <c r="Q8154" s="6">
        <f>YEAR(tbl_Sales[[#This Row],[Date]])</f>
        <v>2017</v>
      </c>
    </row>
    <row r="8155" spans="1:17" x14ac:dyDescent="0.25">
      <c r="A8155" s="1">
        <v>42854</v>
      </c>
      <c r="B8155">
        <v>810000</v>
      </c>
      <c r="C8155" t="s">
        <v>2</v>
      </c>
      <c r="D8155" t="s">
        <v>12429</v>
      </c>
      <c r="E8155" t="s">
        <v>5</v>
      </c>
      <c r="F8155">
        <v>3165</v>
      </c>
      <c r="G8155">
        <v>3</v>
      </c>
      <c r="H8155">
        <v>1</v>
      </c>
      <c r="I8155">
        <v>1</v>
      </c>
      <c r="J8155">
        <v>294</v>
      </c>
      <c r="K8155">
        <v>1950</v>
      </c>
      <c r="L8155" t="s">
        <v>8322</v>
      </c>
      <c r="M8155" t="s">
        <v>138</v>
      </c>
      <c r="N8155" t="s">
        <v>57</v>
      </c>
      <c r="O8155" s="6" t="str">
        <f>INDEX(lkp_Region,MATCH(tbl_Sales[[#This Row],[Suburb]],lkp_Suburb,0))</f>
        <v>Southern Metropolitan</v>
      </c>
      <c r="P8155" s="6">
        <f>MONTH(tbl_Sales[[#This Row],[Date]])</f>
        <v>4</v>
      </c>
      <c r="Q8155" s="6">
        <f>YEAR(tbl_Sales[[#This Row],[Date]])</f>
        <v>2017</v>
      </c>
    </row>
    <row r="8156" spans="1:17" x14ac:dyDescent="0.25">
      <c r="A8156" s="1">
        <v>42854</v>
      </c>
      <c r="B8156">
        <v>890000</v>
      </c>
      <c r="C8156" t="s">
        <v>2</v>
      </c>
      <c r="D8156" t="s">
        <v>12428</v>
      </c>
      <c r="E8156" t="s">
        <v>10</v>
      </c>
      <c r="F8156">
        <v>3165</v>
      </c>
      <c r="G8156">
        <v>3</v>
      </c>
      <c r="H8156">
        <v>2</v>
      </c>
      <c r="I8156">
        <v>1</v>
      </c>
      <c r="J8156">
        <v>260</v>
      </c>
      <c r="L8156" t="s">
        <v>8323</v>
      </c>
      <c r="M8156" t="s">
        <v>138</v>
      </c>
      <c r="N8156" t="s">
        <v>57</v>
      </c>
      <c r="O8156" s="6" t="str">
        <f>INDEX(lkp_Region,MATCH(tbl_Sales[[#This Row],[Suburb]],lkp_Suburb,0))</f>
        <v>Southern Metropolitan</v>
      </c>
      <c r="P8156" s="6">
        <f>MONTH(tbl_Sales[[#This Row],[Date]])</f>
        <v>4</v>
      </c>
      <c r="Q8156" s="6">
        <f>YEAR(tbl_Sales[[#This Row],[Date]])</f>
        <v>2017</v>
      </c>
    </row>
    <row r="8157" spans="1:17" x14ac:dyDescent="0.25">
      <c r="A8157" s="1">
        <v>42854</v>
      </c>
      <c r="B8157">
        <v>680000</v>
      </c>
      <c r="C8157" t="s">
        <v>13</v>
      </c>
      <c r="D8157" t="s">
        <v>12432</v>
      </c>
      <c r="E8157" t="s">
        <v>5</v>
      </c>
      <c r="F8157">
        <v>3070</v>
      </c>
      <c r="G8157">
        <v>2</v>
      </c>
      <c r="H8157">
        <v>2</v>
      </c>
      <c r="I8157">
        <v>1</v>
      </c>
      <c r="J8157">
        <v>1106</v>
      </c>
      <c r="K8157">
        <v>2009</v>
      </c>
      <c r="L8157" t="s">
        <v>8324</v>
      </c>
      <c r="M8157" t="s">
        <v>271</v>
      </c>
      <c r="N8157" t="s">
        <v>62</v>
      </c>
      <c r="O8157" s="6" t="str">
        <f>INDEX(lkp_Region,MATCH(tbl_Sales[[#This Row],[Suburb]],lkp_Suburb,0))</f>
        <v>Northern Metropolitan</v>
      </c>
      <c r="P8157" s="6">
        <f>MONTH(tbl_Sales[[#This Row],[Date]])</f>
        <v>4</v>
      </c>
      <c r="Q8157" s="6">
        <f>YEAR(tbl_Sales[[#This Row],[Date]])</f>
        <v>2017</v>
      </c>
    </row>
    <row r="8158" spans="1:17" x14ac:dyDescent="0.25">
      <c r="A8158" s="1">
        <v>42854</v>
      </c>
      <c r="B8158">
        <v>780000</v>
      </c>
      <c r="C8158" t="s">
        <v>2</v>
      </c>
      <c r="D8158" t="s">
        <v>12423</v>
      </c>
      <c r="E8158" t="s">
        <v>5</v>
      </c>
      <c r="F8158">
        <v>3073</v>
      </c>
      <c r="G8158">
        <v>3</v>
      </c>
      <c r="H8158">
        <v>1</v>
      </c>
      <c r="I8158">
        <v>2</v>
      </c>
      <c r="J8158">
        <v>893</v>
      </c>
      <c r="K8158">
        <v>1940</v>
      </c>
      <c r="L8158" t="s">
        <v>8325</v>
      </c>
      <c r="M8158" t="s">
        <v>93</v>
      </c>
      <c r="N8158" t="s">
        <v>62</v>
      </c>
      <c r="O8158" s="6" t="str">
        <f>INDEX(lkp_Region,MATCH(tbl_Sales[[#This Row],[Suburb]],lkp_Suburb,0))</f>
        <v>Northern Metropolitan</v>
      </c>
      <c r="P8158" s="6">
        <f>MONTH(tbl_Sales[[#This Row],[Date]])</f>
        <v>4</v>
      </c>
      <c r="Q8158" s="6">
        <f>YEAR(tbl_Sales[[#This Row],[Date]])</f>
        <v>2017</v>
      </c>
    </row>
    <row r="8159" spans="1:17" x14ac:dyDescent="0.25">
      <c r="A8159" s="1">
        <v>42854</v>
      </c>
      <c r="B8159">
        <v>840000</v>
      </c>
      <c r="C8159" t="s">
        <v>2</v>
      </c>
      <c r="D8159" t="s">
        <v>12432</v>
      </c>
      <c r="E8159" t="s">
        <v>5</v>
      </c>
      <c r="F8159">
        <v>3072</v>
      </c>
      <c r="G8159">
        <v>4</v>
      </c>
      <c r="H8159">
        <v>1</v>
      </c>
      <c r="I8159">
        <v>1</v>
      </c>
      <c r="J8159">
        <v>313</v>
      </c>
      <c r="K8159">
        <v>1950</v>
      </c>
      <c r="L8159" t="s">
        <v>8326</v>
      </c>
      <c r="M8159" t="s">
        <v>97</v>
      </c>
      <c r="N8159" t="s">
        <v>62</v>
      </c>
      <c r="O8159" s="6" t="str">
        <f>INDEX(lkp_Region,MATCH(tbl_Sales[[#This Row],[Suburb]],lkp_Suburb,0))</f>
        <v>Northern Metropolitan</v>
      </c>
      <c r="P8159" s="6">
        <f>MONTH(tbl_Sales[[#This Row],[Date]])</f>
        <v>4</v>
      </c>
      <c r="Q8159" s="6">
        <f>YEAR(tbl_Sales[[#This Row],[Date]])</f>
        <v>2017</v>
      </c>
    </row>
    <row r="8160" spans="1:17" x14ac:dyDescent="0.25">
      <c r="A8160" s="1">
        <v>42854</v>
      </c>
      <c r="B8160">
        <v>1215000</v>
      </c>
      <c r="C8160" t="s">
        <v>2</v>
      </c>
      <c r="D8160" t="s">
        <v>12428</v>
      </c>
      <c r="E8160" t="s">
        <v>10</v>
      </c>
      <c r="F8160">
        <v>3072</v>
      </c>
      <c r="G8160">
        <v>3</v>
      </c>
      <c r="H8160">
        <v>1</v>
      </c>
      <c r="I8160">
        <v>1</v>
      </c>
      <c r="J8160">
        <v>690</v>
      </c>
      <c r="L8160" t="s">
        <v>8327</v>
      </c>
      <c r="M8160" t="s">
        <v>97</v>
      </c>
      <c r="N8160" t="s">
        <v>62</v>
      </c>
      <c r="O8160" s="6" t="str">
        <f>INDEX(lkp_Region,MATCH(tbl_Sales[[#This Row],[Suburb]],lkp_Suburb,0))</f>
        <v>Northern Metropolitan</v>
      </c>
      <c r="P8160" s="6">
        <f>MONTH(tbl_Sales[[#This Row],[Date]])</f>
        <v>4</v>
      </c>
      <c r="Q8160" s="6">
        <f>YEAR(tbl_Sales[[#This Row],[Date]])</f>
        <v>2017</v>
      </c>
    </row>
    <row r="8161" spans="1:17" x14ac:dyDescent="0.25">
      <c r="A8161" s="1">
        <v>42854</v>
      </c>
      <c r="B8161">
        <v>410500</v>
      </c>
      <c r="C8161" t="s">
        <v>2</v>
      </c>
      <c r="D8161" t="s">
        <v>12429</v>
      </c>
      <c r="E8161" t="s">
        <v>10</v>
      </c>
      <c r="F8161">
        <v>3810</v>
      </c>
      <c r="G8161">
        <v>4</v>
      </c>
      <c r="H8161">
        <v>2</v>
      </c>
      <c r="I8161">
        <v>2</v>
      </c>
      <c r="J8161">
        <v>425</v>
      </c>
      <c r="L8161" t="s">
        <v>8329</v>
      </c>
      <c r="M8161" t="s">
        <v>8328</v>
      </c>
      <c r="N8161" t="s">
        <v>8330</v>
      </c>
      <c r="O8161" s="6" t="str">
        <f>INDEX(lkp_Region,MATCH(tbl_Sales[[#This Row],[Suburb]],lkp_Suburb,0))</f>
        <v>Eastern Victoria</v>
      </c>
      <c r="P8161" s="6">
        <f>MONTH(tbl_Sales[[#This Row],[Date]])</f>
        <v>4</v>
      </c>
      <c r="Q8161" s="6">
        <f>YEAR(tbl_Sales[[#This Row],[Date]])</f>
        <v>2017</v>
      </c>
    </row>
    <row r="8162" spans="1:17" x14ac:dyDescent="0.25">
      <c r="A8162" s="1">
        <v>42854</v>
      </c>
      <c r="B8162">
        <v>1700000</v>
      </c>
      <c r="C8162" t="s">
        <v>2</v>
      </c>
      <c r="D8162" t="s">
        <v>12425</v>
      </c>
      <c r="E8162" t="s">
        <v>5</v>
      </c>
      <c r="F8162">
        <v>3122</v>
      </c>
      <c r="G8162">
        <v>3</v>
      </c>
      <c r="H8162">
        <v>1</v>
      </c>
      <c r="I8162">
        <v>2</v>
      </c>
      <c r="J8162">
        <v>338</v>
      </c>
      <c r="K8162">
        <v>1910</v>
      </c>
      <c r="L8162" t="s">
        <v>8331</v>
      </c>
      <c r="M8162" t="s">
        <v>461</v>
      </c>
      <c r="N8162" t="s">
        <v>101</v>
      </c>
      <c r="O8162" s="6" t="str">
        <f>INDEX(lkp_Region,MATCH(tbl_Sales[[#This Row],[Suburb]],lkp_Suburb,0))</f>
        <v>Southern Metropolitan</v>
      </c>
      <c r="P8162" s="6">
        <f>MONTH(tbl_Sales[[#This Row],[Date]])</f>
        <v>4</v>
      </c>
      <c r="Q8162" s="6">
        <f>YEAR(tbl_Sales[[#This Row],[Date]])</f>
        <v>2017</v>
      </c>
    </row>
    <row r="8163" spans="1:17" x14ac:dyDescent="0.25">
      <c r="A8163" s="1">
        <v>42854</v>
      </c>
      <c r="B8163">
        <v>2370000</v>
      </c>
      <c r="C8163" t="s">
        <v>2</v>
      </c>
      <c r="D8163" t="s">
        <v>12429</v>
      </c>
      <c r="E8163" t="s">
        <v>5</v>
      </c>
      <c r="F8163">
        <v>3127</v>
      </c>
      <c r="G8163">
        <v>4</v>
      </c>
      <c r="H8163">
        <v>3</v>
      </c>
      <c r="I8163">
        <v>2</v>
      </c>
      <c r="J8163">
        <v>773</v>
      </c>
      <c r="K8163">
        <v>1900</v>
      </c>
      <c r="L8163" t="s">
        <v>8332</v>
      </c>
      <c r="M8163" t="s">
        <v>11</v>
      </c>
      <c r="N8163" t="s">
        <v>101</v>
      </c>
      <c r="O8163" s="6" t="str">
        <f>INDEX(lkp_Region,MATCH(tbl_Sales[[#This Row],[Suburb]],lkp_Suburb,0))</f>
        <v>Southern Metropolitan</v>
      </c>
      <c r="P8163" s="6">
        <f>MONTH(tbl_Sales[[#This Row],[Date]])</f>
        <v>4</v>
      </c>
      <c r="Q8163" s="6">
        <f>YEAR(tbl_Sales[[#This Row],[Date]])</f>
        <v>2017</v>
      </c>
    </row>
    <row r="8164" spans="1:17" x14ac:dyDescent="0.25">
      <c r="A8164" s="1">
        <v>42854</v>
      </c>
      <c r="B8164">
        <v>520000</v>
      </c>
      <c r="C8164" t="s">
        <v>13</v>
      </c>
      <c r="D8164" t="s">
        <v>12428</v>
      </c>
      <c r="E8164" t="s">
        <v>5</v>
      </c>
      <c r="F8164">
        <v>3186</v>
      </c>
      <c r="G8164">
        <v>2</v>
      </c>
      <c r="H8164">
        <v>1</v>
      </c>
      <c r="I8164">
        <v>1</v>
      </c>
      <c r="J8164">
        <v>1647</v>
      </c>
      <c r="K8164">
        <v>2004</v>
      </c>
      <c r="L8164" t="s">
        <v>8333</v>
      </c>
      <c r="M8164" t="s">
        <v>105</v>
      </c>
      <c r="N8164" t="s">
        <v>107</v>
      </c>
      <c r="O8164" s="6" t="str">
        <f>INDEX(lkp_Region,MATCH(tbl_Sales[[#This Row],[Suburb]],lkp_Suburb,0))</f>
        <v>Southern Metropolitan</v>
      </c>
      <c r="P8164" s="6">
        <f>MONTH(tbl_Sales[[#This Row],[Date]])</f>
        <v>4</v>
      </c>
      <c r="Q8164" s="6">
        <f>YEAR(tbl_Sales[[#This Row],[Date]])</f>
        <v>2017</v>
      </c>
    </row>
    <row r="8165" spans="1:17" x14ac:dyDescent="0.25">
      <c r="A8165" s="1">
        <v>42854</v>
      </c>
      <c r="B8165">
        <v>855000</v>
      </c>
      <c r="C8165" t="s">
        <v>13</v>
      </c>
      <c r="D8165" t="s">
        <v>12429</v>
      </c>
      <c r="E8165" t="s">
        <v>5</v>
      </c>
      <c r="F8165">
        <v>3186</v>
      </c>
      <c r="G8165">
        <v>2</v>
      </c>
      <c r="H8165">
        <v>1</v>
      </c>
      <c r="I8165">
        <v>1</v>
      </c>
      <c r="J8165">
        <v>106</v>
      </c>
      <c r="L8165" t="s">
        <v>8334</v>
      </c>
      <c r="M8165" t="s">
        <v>105</v>
      </c>
      <c r="N8165" t="s">
        <v>107</v>
      </c>
      <c r="O8165" s="6" t="str">
        <f>INDEX(lkp_Region,MATCH(tbl_Sales[[#This Row],[Suburb]],lkp_Suburb,0))</f>
        <v>Southern Metropolitan</v>
      </c>
      <c r="P8165" s="6">
        <f>MONTH(tbl_Sales[[#This Row],[Date]])</f>
        <v>4</v>
      </c>
      <c r="Q8165" s="6">
        <f>YEAR(tbl_Sales[[#This Row],[Date]])</f>
        <v>2017</v>
      </c>
    </row>
    <row r="8166" spans="1:17" x14ac:dyDescent="0.25">
      <c r="A8166" s="1">
        <v>42854</v>
      </c>
      <c r="B8166">
        <v>1035000</v>
      </c>
      <c r="C8166" t="s">
        <v>2</v>
      </c>
      <c r="D8166" t="s">
        <v>12429</v>
      </c>
      <c r="E8166" t="s">
        <v>5</v>
      </c>
      <c r="F8166">
        <v>3187</v>
      </c>
      <c r="G8166">
        <v>2</v>
      </c>
      <c r="H8166">
        <v>1</v>
      </c>
      <c r="I8166">
        <v>1</v>
      </c>
      <c r="J8166">
        <v>542</v>
      </c>
      <c r="K8166">
        <v>1985</v>
      </c>
      <c r="L8166" t="s">
        <v>8335</v>
      </c>
      <c r="M8166" t="s">
        <v>346</v>
      </c>
      <c r="N8166" t="s">
        <v>107</v>
      </c>
      <c r="O8166" s="6" t="str">
        <f>INDEX(lkp_Region,MATCH(tbl_Sales[[#This Row],[Suburb]],lkp_Suburb,0))</f>
        <v>Southern Metropolitan</v>
      </c>
      <c r="P8166" s="6">
        <f>MONTH(tbl_Sales[[#This Row],[Date]])</f>
        <v>4</v>
      </c>
      <c r="Q8166" s="6">
        <f>YEAR(tbl_Sales[[#This Row],[Date]])</f>
        <v>2017</v>
      </c>
    </row>
    <row r="8167" spans="1:17" x14ac:dyDescent="0.25">
      <c r="A8167" s="1">
        <v>42854</v>
      </c>
      <c r="B8167">
        <v>532000</v>
      </c>
      <c r="C8167" t="s">
        <v>2</v>
      </c>
      <c r="D8167" t="s">
        <v>12427</v>
      </c>
      <c r="E8167" t="s">
        <v>10</v>
      </c>
      <c r="F8167">
        <v>3081</v>
      </c>
      <c r="G8167">
        <v>2</v>
      </c>
      <c r="H8167">
        <v>2</v>
      </c>
      <c r="I8167">
        <v>1</v>
      </c>
      <c r="J8167">
        <v>220</v>
      </c>
      <c r="L8167" t="s">
        <v>8336</v>
      </c>
      <c r="M8167" t="s">
        <v>148</v>
      </c>
      <c r="N8167" t="s">
        <v>150</v>
      </c>
      <c r="O8167" s="6" t="str">
        <f>INDEX(lkp_Region,MATCH(tbl_Sales[[#This Row],[Suburb]],lkp_Suburb,0))</f>
        <v>Eastern Metropolitan</v>
      </c>
      <c r="P8167" s="6">
        <f>MONTH(tbl_Sales[[#This Row],[Date]])</f>
        <v>4</v>
      </c>
      <c r="Q8167" s="6">
        <f>YEAR(tbl_Sales[[#This Row],[Date]])</f>
        <v>2017</v>
      </c>
    </row>
    <row r="8168" spans="1:17" x14ac:dyDescent="0.25">
      <c r="A8168" s="1">
        <v>42854</v>
      </c>
      <c r="B8168">
        <v>610000</v>
      </c>
      <c r="C8168" t="s">
        <v>13</v>
      </c>
      <c r="D8168" t="s">
        <v>12431</v>
      </c>
      <c r="E8168" t="s">
        <v>10</v>
      </c>
      <c r="F8168">
        <v>3084</v>
      </c>
      <c r="G8168">
        <v>4</v>
      </c>
      <c r="H8168">
        <v>3</v>
      </c>
      <c r="I8168">
        <v>2</v>
      </c>
      <c r="J8168">
        <v>152</v>
      </c>
      <c r="K8168">
        <v>1980</v>
      </c>
      <c r="L8168" t="s">
        <v>8337</v>
      </c>
      <c r="M8168" t="s">
        <v>211</v>
      </c>
      <c r="N8168" t="s">
        <v>150</v>
      </c>
      <c r="O8168" s="6" t="str">
        <f>INDEX(lkp_Region,MATCH(tbl_Sales[[#This Row],[Suburb]],lkp_Suburb,0))</f>
        <v>Eastern Metropolitan</v>
      </c>
      <c r="P8168" s="6">
        <f>MONTH(tbl_Sales[[#This Row],[Date]])</f>
        <v>4</v>
      </c>
      <c r="Q8168" s="6">
        <f>YEAR(tbl_Sales[[#This Row],[Date]])</f>
        <v>2017</v>
      </c>
    </row>
    <row r="8169" spans="1:17" x14ac:dyDescent="0.25">
      <c r="A8169" s="1">
        <v>42855</v>
      </c>
      <c r="B8169">
        <v>1309000</v>
      </c>
      <c r="C8169" t="s">
        <v>2</v>
      </c>
      <c r="D8169" t="s">
        <v>12427</v>
      </c>
      <c r="E8169" t="s">
        <v>10</v>
      </c>
      <c r="F8169">
        <v>3066</v>
      </c>
      <c r="G8169">
        <v>3</v>
      </c>
      <c r="H8169">
        <v>1</v>
      </c>
      <c r="I8169">
        <v>0</v>
      </c>
      <c r="J8169">
        <v>168</v>
      </c>
      <c r="L8169" t="s">
        <v>8338</v>
      </c>
      <c r="M8169" t="s">
        <v>216</v>
      </c>
      <c r="N8169" t="s">
        <v>8</v>
      </c>
      <c r="O8169" s="6" t="str">
        <f>INDEX(lkp_Region,MATCH(tbl_Sales[[#This Row],[Suburb]],lkp_Suburb,0))</f>
        <v>Northern Metropolitan</v>
      </c>
      <c r="P8169" s="6">
        <f>MONTH(tbl_Sales[[#This Row],[Date]])</f>
        <v>4</v>
      </c>
      <c r="Q8169" s="6">
        <f>YEAR(tbl_Sales[[#This Row],[Date]])</f>
        <v>2017</v>
      </c>
    </row>
    <row r="8170" spans="1:17" x14ac:dyDescent="0.25">
      <c r="A8170" s="1">
        <v>42855</v>
      </c>
      <c r="B8170">
        <v>690000</v>
      </c>
      <c r="C8170" t="s">
        <v>13</v>
      </c>
      <c r="D8170" t="s">
        <v>12429</v>
      </c>
      <c r="E8170" t="s">
        <v>10</v>
      </c>
      <c r="F8170">
        <v>3143</v>
      </c>
      <c r="G8170">
        <v>2</v>
      </c>
      <c r="H8170">
        <v>1</v>
      </c>
      <c r="I8170">
        <v>2</v>
      </c>
      <c r="J8170">
        <v>0</v>
      </c>
      <c r="L8170" t="s">
        <v>8339</v>
      </c>
      <c r="M8170" t="s">
        <v>283</v>
      </c>
      <c r="N8170" t="s">
        <v>76</v>
      </c>
      <c r="O8170" s="6" t="str">
        <f>INDEX(lkp_Region,MATCH(tbl_Sales[[#This Row],[Suburb]],lkp_Suburb,0))</f>
        <v>Southern Metropolitan</v>
      </c>
      <c r="P8170" s="6">
        <f>MONTH(tbl_Sales[[#This Row],[Date]])</f>
        <v>4</v>
      </c>
      <c r="Q8170" s="6">
        <f>YEAR(tbl_Sales[[#This Row],[Date]])</f>
        <v>2017</v>
      </c>
    </row>
    <row r="8171" spans="1:17" x14ac:dyDescent="0.25">
      <c r="A8171" s="1">
        <v>42855</v>
      </c>
      <c r="B8171">
        <v>698000</v>
      </c>
      <c r="C8171" t="s">
        <v>13</v>
      </c>
      <c r="D8171" t="s">
        <v>12427</v>
      </c>
      <c r="E8171" t="s">
        <v>10</v>
      </c>
      <c r="F8171">
        <v>3181</v>
      </c>
      <c r="G8171">
        <v>2</v>
      </c>
      <c r="H8171">
        <v>1</v>
      </c>
      <c r="I8171">
        <v>1</v>
      </c>
      <c r="J8171">
        <v>0</v>
      </c>
      <c r="K8171">
        <v>1900</v>
      </c>
      <c r="L8171" t="s">
        <v>8340</v>
      </c>
      <c r="M8171" t="s">
        <v>302</v>
      </c>
      <c r="N8171" t="s">
        <v>76</v>
      </c>
      <c r="O8171" s="6" t="str">
        <f>INDEX(lkp_Region,MATCH(tbl_Sales[[#This Row],[Suburb]],lkp_Suburb,0))</f>
        <v>Southern Metropolitan</v>
      </c>
      <c r="P8171" s="6">
        <f>MONTH(tbl_Sales[[#This Row],[Date]])</f>
        <v>4</v>
      </c>
      <c r="Q8171" s="6">
        <f>YEAR(tbl_Sales[[#This Row],[Date]])</f>
        <v>2017</v>
      </c>
    </row>
    <row r="8172" spans="1:17" x14ac:dyDescent="0.25">
      <c r="A8172" s="1">
        <v>42855</v>
      </c>
      <c r="B8172">
        <v>1275000</v>
      </c>
      <c r="C8172" t="s">
        <v>2</v>
      </c>
      <c r="D8172" t="s">
        <v>12428</v>
      </c>
      <c r="E8172" t="s">
        <v>10</v>
      </c>
      <c r="F8172">
        <v>3145</v>
      </c>
      <c r="G8172">
        <v>3</v>
      </c>
      <c r="H8172">
        <v>2</v>
      </c>
      <c r="I8172">
        <v>2</v>
      </c>
      <c r="J8172">
        <v>161</v>
      </c>
      <c r="L8172" t="s">
        <v>8341</v>
      </c>
      <c r="M8172" t="s">
        <v>74</v>
      </c>
      <c r="N8172" t="s">
        <v>76</v>
      </c>
      <c r="O8172" s="6" t="str">
        <f>INDEX(lkp_Region,MATCH(tbl_Sales[[#This Row],[Suburb]],lkp_Suburb,0))</f>
        <v>Southern Metropolitan</v>
      </c>
      <c r="P8172" s="6">
        <f>MONTH(tbl_Sales[[#This Row],[Date]])</f>
        <v>4</v>
      </c>
      <c r="Q8172" s="6">
        <f>YEAR(tbl_Sales[[#This Row],[Date]])</f>
        <v>2017</v>
      </c>
    </row>
    <row r="8173" spans="1:17" x14ac:dyDescent="0.25">
      <c r="A8173" s="1">
        <v>42855</v>
      </c>
      <c r="B8173">
        <v>2120000</v>
      </c>
      <c r="C8173" t="s">
        <v>13</v>
      </c>
      <c r="D8173" t="s">
        <v>12429</v>
      </c>
      <c r="E8173" t="s">
        <v>10</v>
      </c>
      <c r="F8173">
        <v>3143</v>
      </c>
      <c r="G8173">
        <v>3</v>
      </c>
      <c r="H8173">
        <v>2</v>
      </c>
      <c r="I8173">
        <v>3</v>
      </c>
      <c r="J8173">
        <v>395</v>
      </c>
      <c r="L8173" t="s">
        <v>8342</v>
      </c>
      <c r="M8173" t="s">
        <v>283</v>
      </c>
      <c r="N8173" t="s">
        <v>76</v>
      </c>
      <c r="O8173" s="6" t="str">
        <f>INDEX(lkp_Region,MATCH(tbl_Sales[[#This Row],[Suburb]],lkp_Suburb,0))</f>
        <v>Southern Metropolitan</v>
      </c>
      <c r="P8173" s="6">
        <f>MONTH(tbl_Sales[[#This Row],[Date]])</f>
        <v>4</v>
      </c>
      <c r="Q8173" s="6">
        <f>YEAR(tbl_Sales[[#This Row],[Date]])</f>
        <v>2017</v>
      </c>
    </row>
    <row r="8174" spans="1:17" x14ac:dyDescent="0.25">
      <c r="A8174" s="1">
        <v>42855</v>
      </c>
      <c r="B8174">
        <v>3200000</v>
      </c>
      <c r="C8174" t="s">
        <v>2</v>
      </c>
      <c r="D8174" t="s">
        <v>12427</v>
      </c>
      <c r="E8174" t="s">
        <v>10</v>
      </c>
      <c r="F8174">
        <v>3145</v>
      </c>
      <c r="G8174">
        <v>4</v>
      </c>
      <c r="H8174">
        <v>2</v>
      </c>
      <c r="I8174">
        <v>2</v>
      </c>
      <c r="J8174">
        <v>709</v>
      </c>
      <c r="K8174">
        <v>1910</v>
      </c>
      <c r="L8174" t="s">
        <v>8343</v>
      </c>
      <c r="M8174" t="s">
        <v>74</v>
      </c>
      <c r="N8174" t="s">
        <v>76</v>
      </c>
      <c r="O8174" s="6" t="str">
        <f>INDEX(lkp_Region,MATCH(tbl_Sales[[#This Row],[Suburb]],lkp_Suburb,0))</f>
        <v>Southern Metropolitan</v>
      </c>
      <c r="P8174" s="6">
        <f>MONTH(tbl_Sales[[#This Row],[Date]])</f>
        <v>4</v>
      </c>
      <c r="Q8174" s="6">
        <f>YEAR(tbl_Sales[[#This Row],[Date]])</f>
        <v>2017</v>
      </c>
    </row>
    <row r="8175" spans="1:17" x14ac:dyDescent="0.25">
      <c r="A8175" s="1">
        <v>42855</v>
      </c>
      <c r="B8175">
        <v>1075000</v>
      </c>
      <c r="C8175" t="s">
        <v>2</v>
      </c>
      <c r="D8175" t="s">
        <v>12428</v>
      </c>
      <c r="E8175" t="s">
        <v>10</v>
      </c>
      <c r="F8175">
        <v>3055</v>
      </c>
      <c r="G8175">
        <v>5</v>
      </c>
      <c r="H8175">
        <v>1</v>
      </c>
      <c r="I8175">
        <v>1</v>
      </c>
      <c r="J8175">
        <v>441</v>
      </c>
      <c r="K8175">
        <v>1940</v>
      </c>
      <c r="L8175" t="s">
        <v>8344</v>
      </c>
      <c r="M8175" t="s">
        <v>80</v>
      </c>
      <c r="N8175" t="s">
        <v>18</v>
      </c>
      <c r="O8175" s="6" t="str">
        <f>INDEX(lkp_Region,MATCH(tbl_Sales[[#This Row],[Suburb]],lkp_Suburb,0))</f>
        <v>Northern Metropolitan</v>
      </c>
      <c r="P8175" s="6">
        <f>MONTH(tbl_Sales[[#This Row],[Date]])</f>
        <v>4</v>
      </c>
      <c r="Q8175" s="6">
        <f>YEAR(tbl_Sales[[#This Row],[Date]])</f>
        <v>2017</v>
      </c>
    </row>
    <row r="8176" spans="1:17" x14ac:dyDescent="0.25">
      <c r="A8176" s="1">
        <v>42855</v>
      </c>
      <c r="B8176">
        <v>1210000</v>
      </c>
      <c r="C8176" t="s">
        <v>2</v>
      </c>
      <c r="D8176" t="s">
        <v>12429</v>
      </c>
      <c r="E8176" t="s">
        <v>5</v>
      </c>
      <c r="F8176">
        <v>3056</v>
      </c>
      <c r="G8176">
        <v>4</v>
      </c>
      <c r="H8176">
        <v>2</v>
      </c>
      <c r="I8176">
        <v>1</v>
      </c>
      <c r="J8176">
        <v>373</v>
      </c>
      <c r="K8176">
        <v>2009</v>
      </c>
      <c r="L8176" t="s">
        <v>8345</v>
      </c>
      <c r="M8176" t="s">
        <v>117</v>
      </c>
      <c r="N8176" t="s">
        <v>18</v>
      </c>
      <c r="O8176" s="6" t="str">
        <f>INDEX(lkp_Region,MATCH(tbl_Sales[[#This Row],[Suburb]],lkp_Suburb,0))</f>
        <v>Northern Metropolitan</v>
      </c>
      <c r="P8176" s="6">
        <f>MONTH(tbl_Sales[[#This Row],[Date]])</f>
        <v>4</v>
      </c>
      <c r="Q8176" s="6">
        <f>YEAR(tbl_Sales[[#This Row],[Date]])</f>
        <v>2017</v>
      </c>
    </row>
    <row r="8177" spans="1:17" x14ac:dyDescent="0.25">
      <c r="A8177" s="1">
        <v>42855</v>
      </c>
      <c r="B8177">
        <v>1275000</v>
      </c>
      <c r="C8177" t="s">
        <v>2</v>
      </c>
      <c r="D8177" t="s">
        <v>12429</v>
      </c>
      <c r="E8177" t="s">
        <v>5</v>
      </c>
      <c r="F8177">
        <v>3056</v>
      </c>
      <c r="G8177">
        <v>3</v>
      </c>
      <c r="H8177">
        <v>1</v>
      </c>
      <c r="I8177">
        <v>1</v>
      </c>
      <c r="J8177">
        <v>406</v>
      </c>
      <c r="K8177">
        <v>1900</v>
      </c>
      <c r="L8177" t="s">
        <v>8346</v>
      </c>
      <c r="M8177" t="s">
        <v>117</v>
      </c>
      <c r="N8177" t="s">
        <v>18</v>
      </c>
      <c r="O8177" s="6" t="str">
        <f>INDEX(lkp_Region,MATCH(tbl_Sales[[#This Row],[Suburb]],lkp_Suburb,0))</f>
        <v>Northern Metropolitan</v>
      </c>
      <c r="P8177" s="6">
        <f>MONTH(tbl_Sales[[#This Row],[Date]])</f>
        <v>4</v>
      </c>
      <c r="Q8177" s="6">
        <f>YEAR(tbl_Sales[[#This Row],[Date]])</f>
        <v>2017</v>
      </c>
    </row>
    <row r="8178" spans="1:17" x14ac:dyDescent="0.25">
      <c r="A8178" s="1">
        <v>42855</v>
      </c>
      <c r="B8178">
        <v>1790000</v>
      </c>
      <c r="C8178" t="s">
        <v>2</v>
      </c>
      <c r="D8178" t="s">
        <v>12429</v>
      </c>
      <c r="E8178" t="s">
        <v>10</v>
      </c>
      <c r="F8178">
        <v>3058</v>
      </c>
      <c r="G8178">
        <v>5</v>
      </c>
      <c r="H8178">
        <v>3</v>
      </c>
      <c r="I8178">
        <v>2</v>
      </c>
      <c r="J8178">
        <v>635</v>
      </c>
      <c r="K8178">
        <v>1920</v>
      </c>
      <c r="L8178" t="s">
        <v>8140</v>
      </c>
      <c r="M8178" t="s">
        <v>41</v>
      </c>
      <c r="N8178" t="s">
        <v>18</v>
      </c>
      <c r="O8178" s="6" t="str">
        <f>INDEX(lkp_Region,MATCH(tbl_Sales[[#This Row],[Suburb]],lkp_Suburb,0))</f>
        <v>Northern Metropolitan</v>
      </c>
      <c r="P8178" s="6">
        <f>MONTH(tbl_Sales[[#This Row],[Date]])</f>
        <v>4</v>
      </c>
      <c r="Q8178" s="6">
        <f>YEAR(tbl_Sales[[#This Row],[Date]])</f>
        <v>2017</v>
      </c>
    </row>
    <row r="8179" spans="1:17" x14ac:dyDescent="0.25">
      <c r="A8179" s="1">
        <v>42855</v>
      </c>
      <c r="B8179">
        <v>1450000</v>
      </c>
      <c r="C8179" t="s">
        <v>2</v>
      </c>
      <c r="D8179" t="s">
        <v>12428</v>
      </c>
      <c r="E8179" t="s">
        <v>10</v>
      </c>
      <c r="F8179">
        <v>3149</v>
      </c>
      <c r="G8179">
        <v>5</v>
      </c>
      <c r="H8179">
        <v>2</v>
      </c>
      <c r="I8179">
        <v>2</v>
      </c>
      <c r="J8179">
        <v>728</v>
      </c>
      <c r="L8179" t="s">
        <v>8347</v>
      </c>
      <c r="M8179" t="s">
        <v>7758</v>
      </c>
      <c r="N8179" t="s">
        <v>31</v>
      </c>
      <c r="O8179" s="6" t="str">
        <f>INDEX(lkp_Region,MATCH(tbl_Sales[[#This Row],[Suburb]],lkp_Suburb,0))</f>
        <v>Eastern Metropolitan</v>
      </c>
      <c r="P8179" s="6">
        <f>MONTH(tbl_Sales[[#This Row],[Date]])</f>
        <v>4</v>
      </c>
      <c r="Q8179" s="6">
        <f>YEAR(tbl_Sales[[#This Row],[Date]])</f>
        <v>2017</v>
      </c>
    </row>
    <row r="8180" spans="1:17" x14ac:dyDescent="0.25">
      <c r="A8180" s="1">
        <v>42855</v>
      </c>
      <c r="B8180">
        <v>2650000</v>
      </c>
      <c r="C8180" t="s">
        <v>2</v>
      </c>
      <c r="D8180" t="s">
        <v>12429</v>
      </c>
      <c r="E8180" t="s">
        <v>5</v>
      </c>
      <c r="F8180">
        <v>3150</v>
      </c>
      <c r="G8180">
        <v>5</v>
      </c>
      <c r="H8180">
        <v>3</v>
      </c>
      <c r="I8180">
        <v>2</v>
      </c>
      <c r="J8180">
        <v>662</v>
      </c>
      <c r="K8180">
        <v>1960</v>
      </c>
      <c r="L8180" t="s">
        <v>8348</v>
      </c>
      <c r="M8180" t="s">
        <v>8079</v>
      </c>
      <c r="N8180" t="s">
        <v>31</v>
      </c>
      <c r="O8180" s="6" t="str">
        <f>INDEX(lkp_Region,MATCH(tbl_Sales[[#This Row],[Suburb]],lkp_Suburb,0))</f>
        <v>Eastern Metropolitan</v>
      </c>
      <c r="P8180" s="6">
        <f>MONTH(tbl_Sales[[#This Row],[Date]])</f>
        <v>4</v>
      </c>
      <c r="Q8180" s="6">
        <f>YEAR(tbl_Sales[[#This Row],[Date]])</f>
        <v>2017</v>
      </c>
    </row>
    <row r="8181" spans="1:17" x14ac:dyDescent="0.25">
      <c r="A8181" s="1">
        <v>42855</v>
      </c>
      <c r="B8181">
        <v>840500</v>
      </c>
      <c r="C8181" t="s">
        <v>2</v>
      </c>
      <c r="D8181" t="s">
        <v>12425</v>
      </c>
      <c r="E8181" t="s">
        <v>10</v>
      </c>
      <c r="F8181">
        <v>3031</v>
      </c>
      <c r="G8181">
        <v>2</v>
      </c>
      <c r="H8181">
        <v>1</v>
      </c>
      <c r="I8181">
        <v>0</v>
      </c>
      <c r="J8181">
        <v>107</v>
      </c>
      <c r="L8181" t="s">
        <v>8349</v>
      </c>
      <c r="M8181" t="s">
        <v>264</v>
      </c>
      <c r="N8181" t="s">
        <v>88</v>
      </c>
      <c r="O8181" s="6" t="str">
        <f>INDEX(lkp_Region,MATCH(tbl_Sales[[#This Row],[Suburb]],lkp_Suburb,0))</f>
        <v>Northern Metropolitan</v>
      </c>
      <c r="P8181" s="6">
        <f>MONTH(tbl_Sales[[#This Row],[Date]])</f>
        <v>4</v>
      </c>
      <c r="Q8181" s="6">
        <f>YEAR(tbl_Sales[[#This Row],[Date]])</f>
        <v>2017</v>
      </c>
    </row>
    <row r="8182" spans="1:17" x14ac:dyDescent="0.25">
      <c r="A8182" s="1">
        <v>42855</v>
      </c>
      <c r="B8182">
        <v>1085000</v>
      </c>
      <c r="C8182" t="s">
        <v>2</v>
      </c>
      <c r="D8182" t="s">
        <v>12423</v>
      </c>
      <c r="E8182" t="s">
        <v>10</v>
      </c>
      <c r="F8182">
        <v>3134</v>
      </c>
      <c r="G8182">
        <v>4</v>
      </c>
      <c r="H8182">
        <v>2</v>
      </c>
      <c r="I8182">
        <v>2</v>
      </c>
      <c r="J8182">
        <v>798</v>
      </c>
      <c r="L8182" t="s">
        <v>8350</v>
      </c>
      <c r="M8182" t="s">
        <v>7586</v>
      </c>
      <c r="N8182" t="s">
        <v>7588</v>
      </c>
      <c r="O8182" s="6" t="str">
        <f>INDEX(lkp_Region,MATCH(tbl_Sales[[#This Row],[Suburb]],lkp_Suburb,0))</f>
        <v>Eastern Metropolitan</v>
      </c>
      <c r="P8182" s="6">
        <f>MONTH(tbl_Sales[[#This Row],[Date]])</f>
        <v>4</v>
      </c>
      <c r="Q8182" s="6">
        <f>YEAR(tbl_Sales[[#This Row],[Date]])</f>
        <v>2017</v>
      </c>
    </row>
    <row r="8183" spans="1:17" x14ac:dyDescent="0.25">
      <c r="A8183" s="1">
        <v>42855</v>
      </c>
      <c r="B8183">
        <v>301000</v>
      </c>
      <c r="C8183" t="s">
        <v>13</v>
      </c>
      <c r="D8183" t="s">
        <v>12427</v>
      </c>
      <c r="E8183" t="s">
        <v>10</v>
      </c>
      <c r="F8183">
        <v>3032</v>
      </c>
      <c r="G8183">
        <v>1</v>
      </c>
      <c r="H8183">
        <v>1</v>
      </c>
      <c r="I8183">
        <v>1</v>
      </c>
      <c r="J8183">
        <v>887</v>
      </c>
      <c r="K8183">
        <v>1972</v>
      </c>
      <c r="L8183" t="s">
        <v>8351</v>
      </c>
      <c r="M8183" t="s">
        <v>21</v>
      </c>
      <c r="N8183" t="s">
        <v>21</v>
      </c>
      <c r="O8183" s="6" t="str">
        <f>INDEX(lkp_Region,MATCH(tbl_Sales[[#This Row],[Suburb]],lkp_Suburb,0))</f>
        <v>Western Metropolitan</v>
      </c>
      <c r="P8183" s="6">
        <f>MONTH(tbl_Sales[[#This Row],[Date]])</f>
        <v>4</v>
      </c>
      <c r="Q8183" s="6">
        <f>YEAR(tbl_Sales[[#This Row],[Date]])</f>
        <v>2017</v>
      </c>
    </row>
    <row r="8184" spans="1:17" x14ac:dyDescent="0.25">
      <c r="A8184" s="1">
        <v>42855</v>
      </c>
      <c r="B8184">
        <v>785000</v>
      </c>
      <c r="C8184" t="s">
        <v>2</v>
      </c>
      <c r="D8184" t="s">
        <v>12428</v>
      </c>
      <c r="E8184" t="s">
        <v>10</v>
      </c>
      <c r="F8184">
        <v>3011</v>
      </c>
      <c r="G8184">
        <v>2</v>
      </c>
      <c r="H8184">
        <v>1</v>
      </c>
      <c r="I8184">
        <v>1</v>
      </c>
      <c r="J8184">
        <v>116</v>
      </c>
      <c r="L8184" t="s">
        <v>8352</v>
      </c>
      <c r="M8184" t="s">
        <v>660</v>
      </c>
      <c r="N8184" t="s">
        <v>21</v>
      </c>
      <c r="O8184" s="6" t="str">
        <f>INDEX(lkp_Region,MATCH(tbl_Sales[[#This Row],[Suburb]],lkp_Suburb,0))</f>
        <v>Western Metropolitan</v>
      </c>
      <c r="P8184" s="6">
        <f>MONTH(tbl_Sales[[#This Row],[Date]])</f>
        <v>4</v>
      </c>
      <c r="Q8184" s="6">
        <f>YEAR(tbl_Sales[[#This Row],[Date]])</f>
        <v>2017</v>
      </c>
    </row>
    <row r="8185" spans="1:17" x14ac:dyDescent="0.25">
      <c r="A8185" s="1">
        <v>42855</v>
      </c>
      <c r="B8185">
        <v>815000</v>
      </c>
      <c r="C8185" t="s">
        <v>51</v>
      </c>
      <c r="D8185" t="s">
        <v>12431</v>
      </c>
      <c r="E8185" t="s">
        <v>10</v>
      </c>
      <c r="F8185">
        <v>3032</v>
      </c>
      <c r="G8185">
        <v>3</v>
      </c>
      <c r="H8185">
        <v>2</v>
      </c>
      <c r="I8185">
        <v>2</v>
      </c>
      <c r="J8185">
        <v>198</v>
      </c>
      <c r="K8185">
        <v>1990</v>
      </c>
      <c r="L8185" t="s">
        <v>8353</v>
      </c>
      <c r="M8185" t="s">
        <v>21</v>
      </c>
      <c r="N8185" t="s">
        <v>21</v>
      </c>
      <c r="O8185" s="6" t="str">
        <f>INDEX(lkp_Region,MATCH(tbl_Sales[[#This Row],[Suburb]],lkp_Suburb,0))</f>
        <v>Western Metropolitan</v>
      </c>
      <c r="P8185" s="6">
        <f>MONTH(tbl_Sales[[#This Row],[Date]])</f>
        <v>4</v>
      </c>
      <c r="Q8185" s="6">
        <f>YEAR(tbl_Sales[[#This Row],[Date]])</f>
        <v>2017</v>
      </c>
    </row>
    <row r="8186" spans="1:17" x14ac:dyDescent="0.25">
      <c r="A8186" s="1">
        <v>42855</v>
      </c>
      <c r="B8186">
        <v>1400000</v>
      </c>
      <c r="C8186" t="s">
        <v>2</v>
      </c>
      <c r="D8186" t="s">
        <v>12423</v>
      </c>
      <c r="E8186" t="s">
        <v>5</v>
      </c>
      <c r="F8186">
        <v>3108</v>
      </c>
      <c r="G8186">
        <v>4</v>
      </c>
      <c r="H8186">
        <v>2</v>
      </c>
      <c r="I8186">
        <v>2</v>
      </c>
      <c r="J8186">
        <v>664</v>
      </c>
      <c r="K8186">
        <v>1980</v>
      </c>
      <c r="L8186" t="s">
        <v>8354</v>
      </c>
      <c r="M8186" t="s">
        <v>126</v>
      </c>
      <c r="N8186" t="s">
        <v>128</v>
      </c>
      <c r="O8186" s="6" t="str">
        <f>INDEX(lkp_Region,MATCH(tbl_Sales[[#This Row],[Suburb]],lkp_Suburb,0))</f>
        <v>Eastern Metropolitan</v>
      </c>
      <c r="P8186" s="6">
        <f>MONTH(tbl_Sales[[#This Row],[Date]])</f>
        <v>4</v>
      </c>
      <c r="Q8186" s="6">
        <f>YEAR(tbl_Sales[[#This Row],[Date]])</f>
        <v>2017</v>
      </c>
    </row>
    <row r="8187" spans="1:17" x14ac:dyDescent="0.25">
      <c r="A8187" s="1">
        <v>42855</v>
      </c>
      <c r="B8187">
        <v>1100000</v>
      </c>
      <c r="C8187" t="s">
        <v>2</v>
      </c>
      <c r="D8187" t="s">
        <v>12427</v>
      </c>
      <c r="E8187" t="s">
        <v>10</v>
      </c>
      <c r="F8187">
        <v>3156</v>
      </c>
      <c r="G8187">
        <v>5</v>
      </c>
      <c r="H8187">
        <v>3</v>
      </c>
      <c r="I8187">
        <v>2</v>
      </c>
      <c r="J8187">
        <v>836</v>
      </c>
      <c r="K8187">
        <v>2001</v>
      </c>
      <c r="L8187" t="s">
        <v>8355</v>
      </c>
      <c r="M8187" t="s">
        <v>8145</v>
      </c>
      <c r="N8187" t="s">
        <v>7768</v>
      </c>
      <c r="O8187" s="6" t="str">
        <f>INDEX(lkp_Region,MATCH(tbl_Sales[[#This Row],[Suburb]],lkp_Suburb,0))</f>
        <v>Eastern Metropolitan</v>
      </c>
      <c r="P8187" s="6">
        <f>MONTH(tbl_Sales[[#This Row],[Date]])</f>
        <v>4</v>
      </c>
      <c r="Q8187" s="6">
        <f>YEAR(tbl_Sales[[#This Row],[Date]])</f>
        <v>2017</v>
      </c>
    </row>
    <row r="8188" spans="1:17" x14ac:dyDescent="0.25">
      <c r="A8188" s="1">
        <v>42855</v>
      </c>
      <c r="B8188">
        <v>860000</v>
      </c>
      <c r="C8188" t="s">
        <v>2</v>
      </c>
      <c r="D8188" t="s">
        <v>12431</v>
      </c>
      <c r="E8188" t="s">
        <v>5</v>
      </c>
      <c r="F8188">
        <v>3189</v>
      </c>
      <c r="G8188">
        <v>3</v>
      </c>
      <c r="H8188">
        <v>1</v>
      </c>
      <c r="I8188">
        <v>2</v>
      </c>
      <c r="J8188">
        <v>601</v>
      </c>
      <c r="K8188">
        <v>1970</v>
      </c>
      <c r="L8188" t="s">
        <v>8356</v>
      </c>
      <c r="M8188" t="s">
        <v>70</v>
      </c>
      <c r="N8188" t="s">
        <v>45</v>
      </c>
      <c r="O8188" s="6" t="str">
        <f>INDEX(lkp_Region,MATCH(tbl_Sales[[#This Row],[Suburb]],lkp_Suburb,0))</f>
        <v>Southern Metropolitan</v>
      </c>
      <c r="P8188" s="6">
        <f>MONTH(tbl_Sales[[#This Row],[Date]])</f>
        <v>4</v>
      </c>
      <c r="Q8188" s="6">
        <f>YEAR(tbl_Sales[[#This Row],[Date]])</f>
        <v>2017</v>
      </c>
    </row>
    <row r="8189" spans="1:17" x14ac:dyDescent="0.25">
      <c r="A8189" s="1">
        <v>42855</v>
      </c>
      <c r="B8189">
        <v>1820000</v>
      </c>
      <c r="C8189" t="s">
        <v>2</v>
      </c>
      <c r="D8189" t="s">
        <v>12428</v>
      </c>
      <c r="E8189" t="s">
        <v>5</v>
      </c>
      <c r="F8189">
        <v>3015</v>
      </c>
      <c r="G8189">
        <v>5</v>
      </c>
      <c r="H8189">
        <v>2</v>
      </c>
      <c r="I8189">
        <v>7</v>
      </c>
      <c r="J8189">
        <v>760</v>
      </c>
      <c r="K8189">
        <v>1935</v>
      </c>
      <c r="L8189" t="s">
        <v>8357</v>
      </c>
      <c r="M8189" t="s">
        <v>133</v>
      </c>
      <c r="N8189" t="s">
        <v>69</v>
      </c>
      <c r="O8189" s="6" t="str">
        <f>INDEX(lkp_Region,MATCH(tbl_Sales[[#This Row],[Suburb]],lkp_Suburb,0))</f>
        <v>Western Metropolitan</v>
      </c>
      <c r="P8189" s="6">
        <f>MONTH(tbl_Sales[[#This Row],[Date]])</f>
        <v>4</v>
      </c>
      <c r="Q8189" s="6">
        <f>YEAR(tbl_Sales[[#This Row],[Date]])</f>
        <v>2017</v>
      </c>
    </row>
    <row r="8190" spans="1:17" x14ac:dyDescent="0.25">
      <c r="A8190" s="1">
        <v>42855</v>
      </c>
      <c r="B8190">
        <v>850000</v>
      </c>
      <c r="C8190" t="s">
        <v>51</v>
      </c>
      <c r="D8190" t="s">
        <v>12429</v>
      </c>
      <c r="E8190" t="s">
        <v>5</v>
      </c>
      <c r="F8190">
        <v>3165</v>
      </c>
      <c r="G8190">
        <v>3</v>
      </c>
      <c r="H8190">
        <v>2</v>
      </c>
      <c r="I8190">
        <v>1</v>
      </c>
      <c r="J8190">
        <v>200</v>
      </c>
      <c r="L8190" t="s">
        <v>8358</v>
      </c>
      <c r="M8190" t="s">
        <v>138</v>
      </c>
      <c r="N8190" t="s">
        <v>57</v>
      </c>
      <c r="O8190" s="6" t="str">
        <f>INDEX(lkp_Region,MATCH(tbl_Sales[[#This Row],[Suburb]],lkp_Suburb,0))</f>
        <v>Southern Metropolitan</v>
      </c>
      <c r="P8190" s="6">
        <f>MONTH(tbl_Sales[[#This Row],[Date]])</f>
        <v>4</v>
      </c>
      <c r="Q8190" s="6">
        <f>YEAR(tbl_Sales[[#This Row],[Date]])</f>
        <v>2017</v>
      </c>
    </row>
    <row r="8191" spans="1:17" x14ac:dyDescent="0.25">
      <c r="A8191" s="1">
        <v>42855</v>
      </c>
      <c r="B8191">
        <v>385000</v>
      </c>
      <c r="C8191" t="s">
        <v>13</v>
      </c>
      <c r="D8191" t="s">
        <v>12428</v>
      </c>
      <c r="E8191" t="s">
        <v>5</v>
      </c>
      <c r="F8191">
        <v>3072</v>
      </c>
      <c r="G8191">
        <v>1</v>
      </c>
      <c r="H8191">
        <v>1</v>
      </c>
      <c r="I8191">
        <v>1</v>
      </c>
      <c r="J8191">
        <v>896</v>
      </c>
      <c r="K8191">
        <v>2011</v>
      </c>
      <c r="L8191" t="s">
        <v>8359</v>
      </c>
      <c r="M8191" t="s">
        <v>97</v>
      </c>
      <c r="N8191" t="s">
        <v>62</v>
      </c>
      <c r="O8191" s="6" t="str">
        <f>INDEX(lkp_Region,MATCH(tbl_Sales[[#This Row],[Suburb]],lkp_Suburb,0))</f>
        <v>Northern Metropolitan</v>
      </c>
      <c r="P8191" s="6">
        <f>MONTH(tbl_Sales[[#This Row],[Date]])</f>
        <v>4</v>
      </c>
      <c r="Q8191" s="6">
        <f>YEAR(tbl_Sales[[#This Row],[Date]])</f>
        <v>2017</v>
      </c>
    </row>
    <row r="8192" spans="1:17" x14ac:dyDescent="0.25">
      <c r="A8192" s="1">
        <v>42855</v>
      </c>
      <c r="B8192">
        <v>970000</v>
      </c>
      <c r="C8192" t="s">
        <v>2</v>
      </c>
      <c r="D8192" t="s">
        <v>12432</v>
      </c>
      <c r="E8192" t="s">
        <v>10</v>
      </c>
      <c r="F8192">
        <v>3070</v>
      </c>
      <c r="G8192">
        <v>2</v>
      </c>
      <c r="H8192">
        <v>2</v>
      </c>
      <c r="I8192">
        <v>1</v>
      </c>
      <c r="J8192">
        <v>173</v>
      </c>
      <c r="L8192" t="s">
        <v>8360</v>
      </c>
      <c r="M8192" t="s">
        <v>271</v>
      </c>
      <c r="N8192" t="s">
        <v>62</v>
      </c>
      <c r="O8192" s="6" t="str">
        <f>INDEX(lkp_Region,MATCH(tbl_Sales[[#This Row],[Suburb]],lkp_Suburb,0))</f>
        <v>Northern Metropolitan</v>
      </c>
      <c r="P8192" s="6">
        <f>MONTH(tbl_Sales[[#This Row],[Date]])</f>
        <v>4</v>
      </c>
      <c r="Q8192" s="6">
        <f>YEAR(tbl_Sales[[#This Row],[Date]])</f>
        <v>2017</v>
      </c>
    </row>
    <row r="8193" spans="1:17" x14ac:dyDescent="0.25">
      <c r="A8193" s="1">
        <v>42855</v>
      </c>
      <c r="B8193">
        <v>1400000</v>
      </c>
      <c r="C8193" t="s">
        <v>2</v>
      </c>
      <c r="D8193" t="s">
        <v>12432</v>
      </c>
      <c r="E8193" t="s">
        <v>10</v>
      </c>
      <c r="F8193">
        <v>3071</v>
      </c>
      <c r="G8193">
        <v>4</v>
      </c>
      <c r="H8193">
        <v>2</v>
      </c>
      <c r="I8193">
        <v>0</v>
      </c>
      <c r="J8193">
        <v>364</v>
      </c>
      <c r="L8193" t="s">
        <v>8361</v>
      </c>
      <c r="M8193" t="s">
        <v>60</v>
      </c>
      <c r="N8193" t="s">
        <v>62</v>
      </c>
      <c r="O8193" s="6" t="str">
        <f>INDEX(lkp_Region,MATCH(tbl_Sales[[#This Row],[Suburb]],lkp_Suburb,0))</f>
        <v>Northern Metropolitan</v>
      </c>
      <c r="P8193" s="6">
        <f>MONTH(tbl_Sales[[#This Row],[Date]])</f>
        <v>4</v>
      </c>
      <c r="Q8193" s="6">
        <f>YEAR(tbl_Sales[[#This Row],[Date]])</f>
        <v>2017</v>
      </c>
    </row>
    <row r="8194" spans="1:17" x14ac:dyDescent="0.25">
      <c r="A8194" s="1">
        <v>42855</v>
      </c>
      <c r="B8194">
        <v>420000</v>
      </c>
      <c r="C8194" t="s">
        <v>13</v>
      </c>
      <c r="D8194" t="s">
        <v>12425</v>
      </c>
      <c r="E8194" t="s">
        <v>10</v>
      </c>
      <c r="F8194">
        <v>3020</v>
      </c>
      <c r="G8194">
        <v>2</v>
      </c>
      <c r="H8194">
        <v>1</v>
      </c>
      <c r="I8194">
        <v>1</v>
      </c>
      <c r="J8194">
        <v>192</v>
      </c>
      <c r="K8194">
        <v>1970</v>
      </c>
      <c r="L8194" t="s">
        <v>8362</v>
      </c>
      <c r="M8194" t="s">
        <v>0</v>
      </c>
      <c r="N8194" t="s">
        <v>3</v>
      </c>
      <c r="O8194" s="6" t="str">
        <f>INDEX(lkp_Region,MATCH(tbl_Sales[[#This Row],[Suburb]],lkp_Suburb,0))</f>
        <v>Western Metropolitan</v>
      </c>
      <c r="P8194" s="6">
        <f>MONTH(tbl_Sales[[#This Row],[Date]])</f>
        <v>4</v>
      </c>
      <c r="Q8194" s="6">
        <f>YEAR(tbl_Sales[[#This Row],[Date]])</f>
        <v>2017</v>
      </c>
    </row>
    <row r="8195" spans="1:17" x14ac:dyDescent="0.25">
      <c r="A8195" s="1">
        <v>42855</v>
      </c>
      <c r="B8195">
        <v>790500</v>
      </c>
      <c r="C8195" t="s">
        <v>2</v>
      </c>
      <c r="D8195" t="s">
        <v>12423</v>
      </c>
      <c r="E8195" t="s">
        <v>10</v>
      </c>
      <c r="F8195">
        <v>3038</v>
      </c>
      <c r="G8195">
        <v>3</v>
      </c>
      <c r="H8195">
        <v>2</v>
      </c>
      <c r="I8195">
        <v>2</v>
      </c>
      <c r="J8195">
        <v>808</v>
      </c>
      <c r="L8195" t="s">
        <v>8363</v>
      </c>
      <c r="M8195" t="s">
        <v>7992</v>
      </c>
      <c r="N8195" t="s">
        <v>3</v>
      </c>
      <c r="O8195" s="6" t="str">
        <f>INDEX(lkp_Region,MATCH(tbl_Sales[[#This Row],[Suburb]],lkp_Suburb,0))</f>
        <v>Western Metropolitan</v>
      </c>
      <c r="P8195" s="6">
        <f>MONTH(tbl_Sales[[#This Row],[Date]])</f>
        <v>4</v>
      </c>
      <c r="Q8195" s="6">
        <f>YEAR(tbl_Sales[[#This Row],[Date]])</f>
        <v>2017</v>
      </c>
    </row>
    <row r="8196" spans="1:17" x14ac:dyDescent="0.25">
      <c r="A8196" s="1">
        <v>42855</v>
      </c>
      <c r="B8196">
        <v>300000</v>
      </c>
      <c r="C8196" t="s">
        <v>2</v>
      </c>
      <c r="D8196" t="s">
        <v>12427</v>
      </c>
      <c r="E8196" t="s">
        <v>5</v>
      </c>
      <c r="F8196">
        <v>3122</v>
      </c>
      <c r="G8196">
        <v>1</v>
      </c>
      <c r="H8196">
        <v>1</v>
      </c>
      <c r="I8196">
        <v>1</v>
      </c>
      <c r="J8196">
        <v>0</v>
      </c>
      <c r="L8196" t="s">
        <v>8364</v>
      </c>
      <c r="M8196" t="s">
        <v>461</v>
      </c>
      <c r="N8196" t="s">
        <v>101</v>
      </c>
      <c r="O8196" s="6" t="str">
        <f>INDEX(lkp_Region,MATCH(tbl_Sales[[#This Row],[Suburb]],lkp_Suburb,0))</f>
        <v>Southern Metropolitan</v>
      </c>
      <c r="P8196" s="6">
        <f>MONTH(tbl_Sales[[#This Row],[Date]])</f>
        <v>4</v>
      </c>
      <c r="Q8196" s="6">
        <f>YEAR(tbl_Sales[[#This Row],[Date]])</f>
        <v>2017</v>
      </c>
    </row>
    <row r="8197" spans="1:17" x14ac:dyDescent="0.25">
      <c r="A8197" s="1">
        <v>42855</v>
      </c>
      <c r="B8197">
        <v>500000</v>
      </c>
      <c r="C8197" t="s">
        <v>13</v>
      </c>
      <c r="D8197" t="s">
        <v>12425</v>
      </c>
      <c r="E8197" t="s">
        <v>5</v>
      </c>
      <c r="F8197">
        <v>3122</v>
      </c>
      <c r="G8197">
        <v>2</v>
      </c>
      <c r="H8197">
        <v>2</v>
      </c>
      <c r="I8197">
        <v>1</v>
      </c>
      <c r="J8197">
        <v>0</v>
      </c>
      <c r="L8197" t="s">
        <v>8365</v>
      </c>
      <c r="M8197" t="s">
        <v>461</v>
      </c>
      <c r="N8197" t="s">
        <v>101</v>
      </c>
      <c r="O8197" s="6" t="str">
        <f>INDEX(lkp_Region,MATCH(tbl_Sales[[#This Row],[Suburb]],lkp_Suburb,0))</f>
        <v>Southern Metropolitan</v>
      </c>
      <c r="P8197" s="6">
        <f>MONTH(tbl_Sales[[#This Row],[Date]])</f>
        <v>4</v>
      </c>
      <c r="Q8197" s="6">
        <f>YEAR(tbl_Sales[[#This Row],[Date]])</f>
        <v>2017</v>
      </c>
    </row>
    <row r="8198" spans="1:17" x14ac:dyDescent="0.25">
      <c r="A8198" s="1">
        <v>42855</v>
      </c>
      <c r="B8198">
        <v>1236000</v>
      </c>
      <c r="C8198" t="s">
        <v>51</v>
      </c>
      <c r="D8198" t="s">
        <v>12427</v>
      </c>
      <c r="E8198" t="s">
        <v>10</v>
      </c>
      <c r="F8198">
        <v>3122</v>
      </c>
      <c r="G8198">
        <v>3</v>
      </c>
      <c r="H8198">
        <v>2</v>
      </c>
      <c r="I8198">
        <v>2</v>
      </c>
      <c r="J8198">
        <v>159</v>
      </c>
      <c r="K8198">
        <v>2000</v>
      </c>
      <c r="L8198" t="s">
        <v>8366</v>
      </c>
      <c r="M8198" t="s">
        <v>461</v>
      </c>
      <c r="N8198" t="s">
        <v>101</v>
      </c>
      <c r="O8198" s="6" t="str">
        <f>INDEX(lkp_Region,MATCH(tbl_Sales[[#This Row],[Suburb]],lkp_Suburb,0))</f>
        <v>Southern Metropolitan</v>
      </c>
      <c r="P8198" s="6">
        <f>MONTH(tbl_Sales[[#This Row],[Date]])</f>
        <v>4</v>
      </c>
      <c r="Q8198" s="6">
        <f>YEAR(tbl_Sales[[#This Row],[Date]])</f>
        <v>2017</v>
      </c>
    </row>
    <row r="8199" spans="1:17" x14ac:dyDescent="0.25">
      <c r="A8199" s="1">
        <v>42855</v>
      </c>
      <c r="B8199">
        <v>1490000</v>
      </c>
      <c r="C8199" t="s">
        <v>2</v>
      </c>
      <c r="D8199" t="s">
        <v>12427</v>
      </c>
      <c r="E8199" t="s">
        <v>10</v>
      </c>
      <c r="F8199">
        <v>3104</v>
      </c>
      <c r="G8199">
        <v>3</v>
      </c>
      <c r="H8199">
        <v>1</v>
      </c>
      <c r="I8199">
        <v>2</v>
      </c>
      <c r="J8199">
        <v>703</v>
      </c>
      <c r="L8199" t="s">
        <v>8367</v>
      </c>
      <c r="M8199" t="s">
        <v>99</v>
      </c>
      <c r="N8199" t="s">
        <v>101</v>
      </c>
      <c r="O8199" s="6" t="str">
        <f>INDEX(lkp_Region,MATCH(tbl_Sales[[#This Row],[Suburb]],lkp_Suburb,0))</f>
        <v>Southern Metropolitan</v>
      </c>
      <c r="P8199" s="6">
        <f>MONTH(tbl_Sales[[#This Row],[Date]])</f>
        <v>4</v>
      </c>
      <c r="Q8199" s="6">
        <f>YEAR(tbl_Sales[[#This Row],[Date]])</f>
        <v>2017</v>
      </c>
    </row>
    <row r="8200" spans="1:17" x14ac:dyDescent="0.25">
      <c r="A8200" s="1">
        <v>42855</v>
      </c>
      <c r="B8200">
        <v>1775000</v>
      </c>
      <c r="C8200" t="s">
        <v>2</v>
      </c>
      <c r="D8200" t="s">
        <v>12429</v>
      </c>
      <c r="E8200" t="s">
        <v>5</v>
      </c>
      <c r="F8200">
        <v>3124</v>
      </c>
      <c r="G8200">
        <v>3</v>
      </c>
      <c r="H8200">
        <v>1</v>
      </c>
      <c r="I8200">
        <v>3</v>
      </c>
      <c r="J8200">
        <v>715</v>
      </c>
      <c r="L8200" t="s">
        <v>8368</v>
      </c>
      <c r="M8200" t="s">
        <v>209</v>
      </c>
      <c r="N8200" t="s">
        <v>101</v>
      </c>
      <c r="O8200" s="6" t="str">
        <f>INDEX(lkp_Region,MATCH(tbl_Sales[[#This Row],[Suburb]],lkp_Suburb,0))</f>
        <v>Southern Metropolitan</v>
      </c>
      <c r="P8200" s="6">
        <f>MONTH(tbl_Sales[[#This Row],[Date]])</f>
        <v>4</v>
      </c>
      <c r="Q8200" s="6">
        <f>YEAR(tbl_Sales[[#This Row],[Date]])</f>
        <v>2017</v>
      </c>
    </row>
    <row r="8201" spans="1:17" x14ac:dyDescent="0.25">
      <c r="A8201" s="1">
        <v>42855</v>
      </c>
      <c r="B8201">
        <v>1800000</v>
      </c>
      <c r="C8201" t="s">
        <v>2</v>
      </c>
      <c r="D8201" t="s">
        <v>12429</v>
      </c>
      <c r="E8201" t="s">
        <v>5</v>
      </c>
      <c r="F8201">
        <v>3146</v>
      </c>
      <c r="G8201">
        <v>3</v>
      </c>
      <c r="H8201">
        <v>1</v>
      </c>
      <c r="I8201">
        <v>3</v>
      </c>
      <c r="J8201">
        <v>732</v>
      </c>
      <c r="K8201">
        <v>1950</v>
      </c>
      <c r="L8201" t="s">
        <v>8369</v>
      </c>
      <c r="M8201" t="s">
        <v>102</v>
      </c>
      <c r="N8201" t="s">
        <v>101</v>
      </c>
      <c r="O8201" s="6" t="str">
        <f>INDEX(lkp_Region,MATCH(tbl_Sales[[#This Row],[Suburb]],lkp_Suburb,0))</f>
        <v>Southern Metropolitan</v>
      </c>
      <c r="P8201" s="6">
        <f>MONTH(tbl_Sales[[#This Row],[Date]])</f>
        <v>4</v>
      </c>
      <c r="Q8201" s="6">
        <f>YEAR(tbl_Sales[[#This Row],[Date]])</f>
        <v>2017</v>
      </c>
    </row>
    <row r="8202" spans="1:17" x14ac:dyDescent="0.25">
      <c r="A8202" s="1">
        <v>42855</v>
      </c>
      <c r="B8202">
        <v>1430000</v>
      </c>
      <c r="C8202" t="s">
        <v>2</v>
      </c>
      <c r="D8202" t="s">
        <v>12429</v>
      </c>
      <c r="E8202" t="s">
        <v>10</v>
      </c>
      <c r="F8202">
        <v>3190</v>
      </c>
      <c r="G8202">
        <v>4</v>
      </c>
      <c r="H8202">
        <v>2</v>
      </c>
      <c r="I8202">
        <v>1</v>
      </c>
      <c r="J8202">
        <v>590</v>
      </c>
      <c r="L8202" t="s">
        <v>8370</v>
      </c>
      <c r="M8202" t="s">
        <v>7808</v>
      </c>
      <c r="N8202" t="s">
        <v>107</v>
      </c>
      <c r="O8202" s="6" t="str">
        <f>INDEX(lkp_Region,MATCH(tbl_Sales[[#This Row],[Suburb]],lkp_Suburb,0))</f>
        <v>Southern Metropolitan</v>
      </c>
      <c r="P8202" s="6">
        <f>MONTH(tbl_Sales[[#This Row],[Date]])</f>
        <v>4</v>
      </c>
      <c r="Q8202" s="6">
        <f>YEAR(tbl_Sales[[#This Row],[Date]])</f>
        <v>2017</v>
      </c>
    </row>
    <row r="8203" spans="1:17" x14ac:dyDescent="0.25">
      <c r="A8203" s="1">
        <v>42856</v>
      </c>
      <c r="B8203">
        <v>690000</v>
      </c>
      <c r="C8203" t="s">
        <v>13</v>
      </c>
      <c r="D8203" t="s">
        <v>12428</v>
      </c>
      <c r="E8203" t="s">
        <v>5</v>
      </c>
      <c r="F8203">
        <v>3121</v>
      </c>
      <c r="G8203">
        <v>2</v>
      </c>
      <c r="H8203">
        <v>2</v>
      </c>
      <c r="I8203">
        <v>1</v>
      </c>
      <c r="J8203">
        <v>760</v>
      </c>
      <c r="K8203">
        <v>2010</v>
      </c>
      <c r="L8203" t="s">
        <v>8371</v>
      </c>
      <c r="M8203" t="s">
        <v>6</v>
      </c>
      <c r="N8203" t="s">
        <v>8</v>
      </c>
      <c r="O8203" s="6" t="str">
        <f>INDEX(lkp_Region,MATCH(tbl_Sales[[#This Row],[Suburb]],lkp_Suburb,0))</f>
        <v>Northern Metropolitan</v>
      </c>
      <c r="P8203" s="6">
        <f>MONTH(tbl_Sales[[#This Row],[Date]])</f>
        <v>5</v>
      </c>
      <c r="Q8203" s="6">
        <f>YEAR(tbl_Sales[[#This Row],[Date]])</f>
        <v>2017</v>
      </c>
    </row>
    <row r="8204" spans="1:17" x14ac:dyDescent="0.25">
      <c r="A8204" s="1">
        <v>42856</v>
      </c>
      <c r="B8204">
        <v>1025000</v>
      </c>
      <c r="C8204" t="s">
        <v>2</v>
      </c>
      <c r="D8204" t="s">
        <v>12429</v>
      </c>
      <c r="E8204" t="s">
        <v>5</v>
      </c>
      <c r="F8204">
        <v>3066</v>
      </c>
      <c r="G8204">
        <v>2</v>
      </c>
      <c r="H8204">
        <v>2</v>
      </c>
      <c r="I8204">
        <v>1</v>
      </c>
      <c r="J8204">
        <v>108</v>
      </c>
      <c r="K8204">
        <v>2005</v>
      </c>
      <c r="L8204" t="s">
        <v>8372</v>
      </c>
      <c r="M8204" t="s">
        <v>216</v>
      </c>
      <c r="N8204" t="s">
        <v>8</v>
      </c>
      <c r="O8204" s="6" t="str">
        <f>INDEX(lkp_Region,MATCH(tbl_Sales[[#This Row],[Suburb]],lkp_Suburb,0))</f>
        <v>Northern Metropolitan</v>
      </c>
      <c r="P8204" s="6">
        <f>MONTH(tbl_Sales[[#This Row],[Date]])</f>
        <v>5</v>
      </c>
      <c r="Q8204" s="6">
        <f>YEAR(tbl_Sales[[#This Row],[Date]])</f>
        <v>2017</v>
      </c>
    </row>
    <row r="8205" spans="1:17" x14ac:dyDescent="0.25">
      <c r="A8205" s="1">
        <v>42856</v>
      </c>
      <c r="B8205">
        <v>2555000</v>
      </c>
      <c r="C8205" t="s">
        <v>2</v>
      </c>
      <c r="D8205" t="s">
        <v>12424</v>
      </c>
      <c r="E8205" t="s">
        <v>10</v>
      </c>
      <c r="F8205">
        <v>3068</v>
      </c>
      <c r="G8205">
        <v>3</v>
      </c>
      <c r="H8205">
        <v>1</v>
      </c>
      <c r="I8205">
        <v>1</v>
      </c>
      <c r="J8205">
        <v>340</v>
      </c>
      <c r="L8205" t="s">
        <v>8373</v>
      </c>
      <c r="M8205" t="s">
        <v>72</v>
      </c>
      <c r="N8205" t="s">
        <v>8</v>
      </c>
      <c r="O8205" s="6" t="str">
        <f>INDEX(lkp_Region,MATCH(tbl_Sales[[#This Row],[Suburb]],lkp_Suburb,0))</f>
        <v>Northern Metropolitan</v>
      </c>
      <c r="P8205" s="6">
        <f>MONTH(tbl_Sales[[#This Row],[Date]])</f>
        <v>5</v>
      </c>
      <c r="Q8205" s="6">
        <f>YEAR(tbl_Sales[[#This Row],[Date]])</f>
        <v>2017</v>
      </c>
    </row>
    <row r="8206" spans="1:17" x14ac:dyDescent="0.25">
      <c r="A8206" s="1">
        <v>42856</v>
      </c>
      <c r="B8206">
        <v>1280000</v>
      </c>
      <c r="C8206" t="s">
        <v>2</v>
      </c>
      <c r="D8206" t="s">
        <v>12423</v>
      </c>
      <c r="E8206" t="s">
        <v>5</v>
      </c>
      <c r="F8206">
        <v>3130</v>
      </c>
      <c r="G8206">
        <v>4</v>
      </c>
      <c r="H8206">
        <v>2</v>
      </c>
      <c r="I8206">
        <v>1</v>
      </c>
      <c r="J8206">
        <v>797</v>
      </c>
      <c r="K8206">
        <v>1960</v>
      </c>
      <c r="L8206" t="s">
        <v>8374</v>
      </c>
      <c r="M8206" t="s">
        <v>8008</v>
      </c>
      <c r="N8206" t="s">
        <v>14</v>
      </c>
      <c r="O8206" s="6" t="str">
        <f>INDEX(lkp_Region,MATCH(tbl_Sales[[#This Row],[Suburb]],lkp_Suburb,0))</f>
        <v>Eastern Metropolitan</v>
      </c>
      <c r="P8206" s="6">
        <f>MONTH(tbl_Sales[[#This Row],[Date]])</f>
        <v>5</v>
      </c>
      <c r="Q8206" s="6">
        <f>YEAR(tbl_Sales[[#This Row],[Date]])</f>
        <v>2017</v>
      </c>
    </row>
    <row r="8207" spans="1:17" x14ac:dyDescent="0.25">
      <c r="A8207" s="1">
        <v>42856</v>
      </c>
      <c r="B8207">
        <v>690000</v>
      </c>
      <c r="C8207" t="s">
        <v>13</v>
      </c>
      <c r="D8207" t="s">
        <v>12427</v>
      </c>
      <c r="E8207" t="s">
        <v>10</v>
      </c>
      <c r="F8207">
        <v>3181</v>
      </c>
      <c r="G8207">
        <v>2</v>
      </c>
      <c r="H8207">
        <v>1</v>
      </c>
      <c r="I8207">
        <v>1</v>
      </c>
      <c r="J8207">
        <v>0</v>
      </c>
      <c r="L8207" t="s">
        <v>8375</v>
      </c>
      <c r="M8207" t="s">
        <v>431</v>
      </c>
      <c r="N8207" t="s">
        <v>76</v>
      </c>
      <c r="O8207" s="6" t="str">
        <f>INDEX(lkp_Region,MATCH(tbl_Sales[[#This Row],[Suburb]],lkp_Suburb,0))</f>
        <v>Southern Metropolitan</v>
      </c>
      <c r="P8207" s="6">
        <f>MONTH(tbl_Sales[[#This Row],[Date]])</f>
        <v>5</v>
      </c>
      <c r="Q8207" s="6">
        <f>YEAR(tbl_Sales[[#This Row],[Date]])</f>
        <v>2017</v>
      </c>
    </row>
    <row r="8208" spans="1:17" x14ac:dyDescent="0.25">
      <c r="A8208" s="1">
        <v>42856</v>
      </c>
      <c r="B8208">
        <v>860000</v>
      </c>
      <c r="C8208" t="s">
        <v>2</v>
      </c>
      <c r="D8208" t="s">
        <v>12428</v>
      </c>
      <c r="E8208" t="s">
        <v>5</v>
      </c>
      <c r="F8208">
        <v>3181</v>
      </c>
      <c r="G8208">
        <v>1</v>
      </c>
      <c r="H8208">
        <v>1</v>
      </c>
      <c r="I8208">
        <v>0</v>
      </c>
      <c r="J8208">
        <v>108</v>
      </c>
      <c r="K8208">
        <v>1905</v>
      </c>
      <c r="L8208" t="s">
        <v>8376</v>
      </c>
      <c r="M8208" t="s">
        <v>302</v>
      </c>
      <c r="N8208" t="s">
        <v>76</v>
      </c>
      <c r="O8208" s="6" t="str">
        <f>INDEX(lkp_Region,MATCH(tbl_Sales[[#This Row],[Suburb]],lkp_Suburb,0))</f>
        <v>Southern Metropolitan</v>
      </c>
      <c r="P8208" s="6">
        <f>MONTH(tbl_Sales[[#This Row],[Date]])</f>
        <v>5</v>
      </c>
      <c r="Q8208" s="6">
        <f>YEAR(tbl_Sales[[#This Row],[Date]])</f>
        <v>2017</v>
      </c>
    </row>
    <row r="8209" spans="1:17" x14ac:dyDescent="0.25">
      <c r="A8209" s="1">
        <v>42856</v>
      </c>
      <c r="B8209">
        <v>900000</v>
      </c>
      <c r="C8209" t="s">
        <v>2</v>
      </c>
      <c r="D8209" t="s">
        <v>12424</v>
      </c>
      <c r="E8209" t="s">
        <v>5</v>
      </c>
      <c r="F8209">
        <v>3141</v>
      </c>
      <c r="G8209">
        <v>3</v>
      </c>
      <c r="H8209">
        <v>1</v>
      </c>
      <c r="I8209">
        <v>1</v>
      </c>
      <c r="J8209">
        <v>119</v>
      </c>
      <c r="L8209" t="s">
        <v>8377</v>
      </c>
      <c r="M8209" t="s">
        <v>111</v>
      </c>
      <c r="N8209" t="s">
        <v>76</v>
      </c>
      <c r="O8209" s="6" t="str">
        <f>INDEX(lkp_Region,MATCH(tbl_Sales[[#This Row],[Suburb]],lkp_Suburb,0))</f>
        <v>Southern Metropolitan</v>
      </c>
      <c r="P8209" s="6">
        <f>MONTH(tbl_Sales[[#This Row],[Date]])</f>
        <v>5</v>
      </c>
      <c r="Q8209" s="6">
        <f>YEAR(tbl_Sales[[#This Row],[Date]])</f>
        <v>2017</v>
      </c>
    </row>
    <row r="8210" spans="1:17" x14ac:dyDescent="0.25">
      <c r="A8210" s="1">
        <v>42856</v>
      </c>
      <c r="B8210">
        <v>1400000</v>
      </c>
      <c r="C8210" t="s">
        <v>2</v>
      </c>
      <c r="D8210" t="s">
        <v>12425</v>
      </c>
      <c r="E8210" t="s">
        <v>5</v>
      </c>
      <c r="F8210">
        <v>3141</v>
      </c>
      <c r="G8210">
        <v>3</v>
      </c>
      <c r="H8210">
        <v>1</v>
      </c>
      <c r="I8210">
        <v>1</v>
      </c>
      <c r="J8210">
        <v>136</v>
      </c>
      <c r="K8210">
        <v>1993</v>
      </c>
      <c r="L8210" t="s">
        <v>8378</v>
      </c>
      <c r="M8210" t="s">
        <v>111</v>
      </c>
      <c r="N8210" t="s">
        <v>76</v>
      </c>
      <c r="O8210" s="6" t="str">
        <f>INDEX(lkp_Region,MATCH(tbl_Sales[[#This Row],[Suburb]],lkp_Suburb,0))</f>
        <v>Southern Metropolitan</v>
      </c>
      <c r="P8210" s="6">
        <f>MONTH(tbl_Sales[[#This Row],[Date]])</f>
        <v>5</v>
      </c>
      <c r="Q8210" s="6">
        <f>YEAR(tbl_Sales[[#This Row],[Date]])</f>
        <v>2017</v>
      </c>
    </row>
    <row r="8211" spans="1:17" x14ac:dyDescent="0.25">
      <c r="A8211" s="1">
        <v>42856</v>
      </c>
      <c r="B8211">
        <v>586500</v>
      </c>
      <c r="C8211" t="s">
        <v>13</v>
      </c>
      <c r="D8211" t="s">
        <v>12429</v>
      </c>
      <c r="E8211" t="s">
        <v>10</v>
      </c>
      <c r="F8211">
        <v>3182</v>
      </c>
      <c r="G8211">
        <v>2</v>
      </c>
      <c r="H8211">
        <v>1</v>
      </c>
      <c r="I8211">
        <v>1</v>
      </c>
      <c r="J8211">
        <v>3093</v>
      </c>
      <c r="L8211" t="s">
        <v>8379</v>
      </c>
      <c r="M8211" t="s">
        <v>156</v>
      </c>
      <c r="N8211" t="s">
        <v>26</v>
      </c>
      <c r="O8211" s="6" t="str">
        <f>INDEX(lkp_Region,MATCH(tbl_Sales[[#This Row],[Suburb]],lkp_Suburb,0))</f>
        <v>Southern Metropolitan</v>
      </c>
      <c r="P8211" s="6">
        <f>MONTH(tbl_Sales[[#This Row],[Date]])</f>
        <v>5</v>
      </c>
      <c r="Q8211" s="6">
        <f>YEAR(tbl_Sales[[#This Row],[Date]])</f>
        <v>2017</v>
      </c>
    </row>
    <row r="8212" spans="1:17" x14ac:dyDescent="0.25">
      <c r="A8212" s="1">
        <v>42856</v>
      </c>
      <c r="B8212">
        <v>1190000</v>
      </c>
      <c r="C8212" t="s">
        <v>2</v>
      </c>
      <c r="D8212" t="s">
        <v>12433</v>
      </c>
      <c r="E8212" t="s">
        <v>10</v>
      </c>
      <c r="F8212">
        <v>3206</v>
      </c>
      <c r="G8212">
        <v>2</v>
      </c>
      <c r="H8212">
        <v>1</v>
      </c>
      <c r="I8212">
        <v>0</v>
      </c>
      <c r="J8212">
        <v>111</v>
      </c>
      <c r="K8212">
        <v>1915</v>
      </c>
      <c r="L8212" t="s">
        <v>8380</v>
      </c>
      <c r="M8212" t="s">
        <v>113</v>
      </c>
      <c r="N8212" t="s">
        <v>26</v>
      </c>
      <c r="O8212" s="6" t="str">
        <f>INDEX(lkp_Region,MATCH(tbl_Sales[[#This Row],[Suburb]],lkp_Suburb,0))</f>
        <v>Southern Metropolitan</v>
      </c>
      <c r="P8212" s="6">
        <f>MONTH(tbl_Sales[[#This Row],[Date]])</f>
        <v>5</v>
      </c>
      <c r="Q8212" s="6">
        <f>YEAR(tbl_Sales[[#This Row],[Date]])</f>
        <v>2017</v>
      </c>
    </row>
    <row r="8213" spans="1:17" x14ac:dyDescent="0.25">
      <c r="A8213" s="1">
        <v>42856</v>
      </c>
      <c r="B8213">
        <v>1650000</v>
      </c>
      <c r="C8213" t="s">
        <v>2</v>
      </c>
      <c r="D8213" t="s">
        <v>12424</v>
      </c>
      <c r="E8213" t="s">
        <v>5</v>
      </c>
      <c r="F8213">
        <v>3182</v>
      </c>
      <c r="G8213">
        <v>4</v>
      </c>
      <c r="H8213">
        <v>2</v>
      </c>
      <c r="I8213">
        <v>2</v>
      </c>
      <c r="J8213">
        <v>268</v>
      </c>
      <c r="L8213" t="s">
        <v>8381</v>
      </c>
      <c r="M8213" t="s">
        <v>156</v>
      </c>
      <c r="N8213" t="s">
        <v>26</v>
      </c>
      <c r="O8213" s="6" t="str">
        <f>INDEX(lkp_Region,MATCH(tbl_Sales[[#This Row],[Suburb]],lkp_Suburb,0))</f>
        <v>Southern Metropolitan</v>
      </c>
      <c r="P8213" s="6">
        <f>MONTH(tbl_Sales[[#This Row],[Date]])</f>
        <v>5</v>
      </c>
      <c r="Q8213" s="6">
        <f>YEAR(tbl_Sales[[#This Row],[Date]])</f>
        <v>2017</v>
      </c>
    </row>
    <row r="8214" spans="1:17" x14ac:dyDescent="0.25">
      <c r="A8214" s="1">
        <v>42856</v>
      </c>
      <c r="B8214">
        <v>2155000</v>
      </c>
      <c r="C8214" t="s">
        <v>2</v>
      </c>
      <c r="D8214" t="s">
        <v>12433</v>
      </c>
      <c r="E8214" t="s">
        <v>10</v>
      </c>
      <c r="F8214">
        <v>3206</v>
      </c>
      <c r="G8214">
        <v>3</v>
      </c>
      <c r="H8214">
        <v>2</v>
      </c>
      <c r="I8214">
        <v>0</v>
      </c>
      <c r="J8214">
        <v>130</v>
      </c>
      <c r="L8214" t="s">
        <v>8382</v>
      </c>
      <c r="M8214" t="s">
        <v>113</v>
      </c>
      <c r="N8214" t="s">
        <v>26</v>
      </c>
      <c r="O8214" s="6" t="str">
        <f>INDEX(lkp_Region,MATCH(tbl_Sales[[#This Row],[Suburb]],lkp_Suburb,0))</f>
        <v>Southern Metropolitan</v>
      </c>
      <c r="P8214" s="6">
        <f>MONTH(tbl_Sales[[#This Row],[Date]])</f>
        <v>5</v>
      </c>
      <c r="Q8214" s="6">
        <f>YEAR(tbl_Sales[[#This Row],[Date]])</f>
        <v>2017</v>
      </c>
    </row>
    <row r="8215" spans="1:17" x14ac:dyDescent="0.25">
      <c r="A8215" s="1">
        <v>42856</v>
      </c>
      <c r="B8215">
        <v>570000</v>
      </c>
      <c r="C8215" t="s">
        <v>13</v>
      </c>
      <c r="D8215" t="s">
        <v>12432</v>
      </c>
      <c r="E8215" t="s">
        <v>10</v>
      </c>
      <c r="F8215">
        <v>3057</v>
      </c>
      <c r="G8215">
        <v>2</v>
      </c>
      <c r="H8215">
        <v>1</v>
      </c>
      <c r="I8215">
        <v>1</v>
      </c>
      <c r="J8215">
        <v>0</v>
      </c>
      <c r="K8215">
        <v>1980</v>
      </c>
      <c r="L8215" t="s">
        <v>8383</v>
      </c>
      <c r="M8215" t="s">
        <v>83</v>
      </c>
      <c r="N8215" t="s">
        <v>18</v>
      </c>
      <c r="O8215" s="6" t="str">
        <f>INDEX(lkp_Region,MATCH(tbl_Sales[[#This Row],[Suburb]],lkp_Suburb,0))</f>
        <v>Northern Metropolitan</v>
      </c>
      <c r="P8215" s="6">
        <f>MONTH(tbl_Sales[[#This Row],[Date]])</f>
        <v>5</v>
      </c>
      <c r="Q8215" s="6">
        <f>YEAR(tbl_Sales[[#This Row],[Date]])</f>
        <v>2017</v>
      </c>
    </row>
    <row r="8216" spans="1:17" x14ac:dyDescent="0.25">
      <c r="A8216" s="1">
        <v>42856</v>
      </c>
      <c r="B8216">
        <v>651000</v>
      </c>
      <c r="C8216" t="s">
        <v>2</v>
      </c>
      <c r="D8216" t="s">
        <v>12427</v>
      </c>
      <c r="E8216" t="s">
        <v>5</v>
      </c>
      <c r="F8216">
        <v>3046</v>
      </c>
      <c r="G8216">
        <v>4</v>
      </c>
      <c r="H8216">
        <v>1</v>
      </c>
      <c r="I8216">
        <v>2</v>
      </c>
      <c r="J8216">
        <v>587</v>
      </c>
      <c r="L8216" t="s">
        <v>8384</v>
      </c>
      <c r="M8216" t="s">
        <v>78</v>
      </c>
      <c r="N8216" t="s">
        <v>18</v>
      </c>
      <c r="O8216" s="6" t="str">
        <f>INDEX(lkp_Region,MATCH(tbl_Sales[[#This Row],[Suburb]],lkp_Suburb,0))</f>
        <v>Northern Metropolitan</v>
      </c>
      <c r="P8216" s="6">
        <f>MONTH(tbl_Sales[[#This Row],[Date]])</f>
        <v>5</v>
      </c>
      <c r="Q8216" s="6">
        <f>YEAR(tbl_Sales[[#This Row],[Date]])</f>
        <v>2017</v>
      </c>
    </row>
    <row r="8217" spans="1:17" x14ac:dyDescent="0.25">
      <c r="A8217" s="1">
        <v>42856</v>
      </c>
      <c r="B8217">
        <v>981000</v>
      </c>
      <c r="C8217" t="s">
        <v>51</v>
      </c>
      <c r="D8217" t="s">
        <v>12427</v>
      </c>
      <c r="E8217" t="s">
        <v>5</v>
      </c>
      <c r="F8217">
        <v>3056</v>
      </c>
      <c r="G8217">
        <v>3</v>
      </c>
      <c r="H8217">
        <v>2</v>
      </c>
      <c r="I8217">
        <v>1</v>
      </c>
      <c r="J8217">
        <v>122</v>
      </c>
      <c r="K8217">
        <v>2012</v>
      </c>
      <c r="L8217" t="s">
        <v>8385</v>
      </c>
      <c r="M8217" t="s">
        <v>117</v>
      </c>
      <c r="N8217" t="s">
        <v>18</v>
      </c>
      <c r="O8217" s="6" t="str">
        <f>INDEX(lkp_Region,MATCH(tbl_Sales[[#This Row],[Suburb]],lkp_Suburb,0))</f>
        <v>Northern Metropolitan</v>
      </c>
      <c r="P8217" s="6">
        <f>MONTH(tbl_Sales[[#This Row],[Date]])</f>
        <v>5</v>
      </c>
      <c r="Q8217" s="6">
        <f>YEAR(tbl_Sales[[#This Row],[Date]])</f>
        <v>2017</v>
      </c>
    </row>
    <row r="8218" spans="1:17" x14ac:dyDescent="0.25">
      <c r="A8218" s="1">
        <v>42856</v>
      </c>
      <c r="B8218">
        <v>1406000</v>
      </c>
      <c r="C8218" t="s">
        <v>2</v>
      </c>
      <c r="D8218" t="s">
        <v>12427</v>
      </c>
      <c r="E8218" t="s">
        <v>10</v>
      </c>
      <c r="F8218">
        <v>3040</v>
      </c>
      <c r="G8218">
        <v>3</v>
      </c>
      <c r="H8218">
        <v>1</v>
      </c>
      <c r="I8218">
        <v>1</v>
      </c>
      <c r="J8218">
        <v>34</v>
      </c>
      <c r="L8218" t="s">
        <v>8386</v>
      </c>
      <c r="M8218" t="s">
        <v>417</v>
      </c>
      <c r="N8218" t="s">
        <v>49</v>
      </c>
      <c r="O8218" s="6" t="str">
        <f>INDEX(lkp_Region,MATCH(tbl_Sales[[#This Row],[Suburb]],lkp_Suburb,0))</f>
        <v>Western Metropolitan</v>
      </c>
      <c r="P8218" s="6">
        <f>MONTH(tbl_Sales[[#This Row],[Date]])</f>
        <v>5</v>
      </c>
      <c r="Q8218" s="6">
        <f>YEAR(tbl_Sales[[#This Row],[Date]])</f>
        <v>2017</v>
      </c>
    </row>
    <row r="8219" spans="1:17" x14ac:dyDescent="0.25">
      <c r="A8219" s="1">
        <v>42856</v>
      </c>
      <c r="B8219">
        <v>422000</v>
      </c>
      <c r="C8219" t="s">
        <v>13</v>
      </c>
      <c r="D8219" t="s">
        <v>12425</v>
      </c>
      <c r="E8219" t="s">
        <v>10</v>
      </c>
      <c r="F8219">
        <v>3006</v>
      </c>
      <c r="G8219">
        <v>1</v>
      </c>
      <c r="H8219">
        <v>1</v>
      </c>
      <c r="I8219">
        <v>1</v>
      </c>
      <c r="J8219">
        <v>63</v>
      </c>
      <c r="K8219">
        <v>2010</v>
      </c>
      <c r="L8219" t="s">
        <v>8387</v>
      </c>
      <c r="M8219" t="s">
        <v>434</v>
      </c>
      <c r="N8219" t="s">
        <v>88</v>
      </c>
      <c r="O8219" s="6" t="str">
        <f>INDEX(lkp_Region,MATCH(tbl_Sales[[#This Row],[Suburb]],lkp_Suburb,0))</f>
        <v>Southern Metropolitan</v>
      </c>
      <c r="P8219" s="6">
        <f>MONTH(tbl_Sales[[#This Row],[Date]])</f>
        <v>5</v>
      </c>
      <c r="Q8219" s="6">
        <f>YEAR(tbl_Sales[[#This Row],[Date]])</f>
        <v>2017</v>
      </c>
    </row>
    <row r="8220" spans="1:17" x14ac:dyDescent="0.25">
      <c r="A8220" s="1">
        <v>42856</v>
      </c>
      <c r="B8220">
        <v>670000</v>
      </c>
      <c r="C8220" t="s">
        <v>51</v>
      </c>
      <c r="D8220" t="s">
        <v>12427</v>
      </c>
      <c r="E8220" t="s">
        <v>10</v>
      </c>
      <c r="F8220">
        <v>3135</v>
      </c>
      <c r="G8220">
        <v>3</v>
      </c>
      <c r="H8220">
        <v>2</v>
      </c>
      <c r="I8220">
        <v>1</v>
      </c>
      <c r="J8220">
        <v>194</v>
      </c>
      <c r="L8220" t="s">
        <v>8388</v>
      </c>
      <c r="M8220" t="s">
        <v>7763</v>
      </c>
      <c r="N8220" t="s">
        <v>7588</v>
      </c>
      <c r="O8220" s="6" t="str">
        <f>INDEX(lkp_Region,MATCH(tbl_Sales[[#This Row],[Suburb]],lkp_Suburb,0))</f>
        <v>Eastern Metropolitan</v>
      </c>
      <c r="P8220" s="6">
        <f>MONTH(tbl_Sales[[#This Row],[Date]])</f>
        <v>5</v>
      </c>
      <c r="Q8220" s="6">
        <f>YEAR(tbl_Sales[[#This Row],[Date]])</f>
        <v>2017</v>
      </c>
    </row>
    <row r="8221" spans="1:17" x14ac:dyDescent="0.25">
      <c r="A8221" s="1">
        <v>42856</v>
      </c>
      <c r="B8221">
        <v>322500</v>
      </c>
      <c r="C8221" t="s">
        <v>13</v>
      </c>
      <c r="D8221" t="s">
        <v>12429</v>
      </c>
      <c r="E8221" t="s">
        <v>10</v>
      </c>
      <c r="F8221">
        <v>3011</v>
      </c>
      <c r="G8221">
        <v>1</v>
      </c>
      <c r="H8221">
        <v>1</v>
      </c>
      <c r="I8221">
        <v>1</v>
      </c>
      <c r="J8221">
        <v>0</v>
      </c>
      <c r="L8221" t="s">
        <v>8389</v>
      </c>
      <c r="M8221" t="s">
        <v>660</v>
      </c>
      <c r="N8221" t="s">
        <v>21</v>
      </c>
      <c r="O8221" s="6" t="str">
        <f>INDEX(lkp_Region,MATCH(tbl_Sales[[#This Row],[Suburb]],lkp_Suburb,0))</f>
        <v>Western Metropolitan</v>
      </c>
      <c r="P8221" s="6">
        <f>MONTH(tbl_Sales[[#This Row],[Date]])</f>
        <v>5</v>
      </c>
      <c r="Q8221" s="6">
        <f>YEAR(tbl_Sales[[#This Row],[Date]])</f>
        <v>2017</v>
      </c>
    </row>
    <row r="8222" spans="1:17" x14ac:dyDescent="0.25">
      <c r="A8222" s="1">
        <v>42856</v>
      </c>
      <c r="B8222">
        <v>665000</v>
      </c>
      <c r="C8222" t="s">
        <v>2</v>
      </c>
      <c r="D8222" t="s">
        <v>12429</v>
      </c>
      <c r="E8222" t="s">
        <v>5</v>
      </c>
      <c r="F8222">
        <v>3011</v>
      </c>
      <c r="G8222">
        <v>2</v>
      </c>
      <c r="H8222">
        <v>1</v>
      </c>
      <c r="I8222">
        <v>0</v>
      </c>
      <c r="J8222">
        <v>269</v>
      </c>
      <c r="K8222">
        <v>1900</v>
      </c>
      <c r="L8222" t="s">
        <v>8390</v>
      </c>
      <c r="M8222" t="s">
        <v>660</v>
      </c>
      <c r="N8222" t="s">
        <v>21</v>
      </c>
      <c r="O8222" s="6" t="str">
        <f>INDEX(lkp_Region,MATCH(tbl_Sales[[#This Row],[Suburb]],lkp_Suburb,0))</f>
        <v>Western Metropolitan</v>
      </c>
      <c r="P8222" s="6">
        <f>MONTH(tbl_Sales[[#This Row],[Date]])</f>
        <v>5</v>
      </c>
      <c r="Q8222" s="6">
        <f>YEAR(tbl_Sales[[#This Row],[Date]])</f>
        <v>2017</v>
      </c>
    </row>
    <row r="8223" spans="1:17" x14ac:dyDescent="0.25">
      <c r="A8223" s="1">
        <v>42856</v>
      </c>
      <c r="B8223">
        <v>1700000</v>
      </c>
      <c r="C8223" t="s">
        <v>2</v>
      </c>
      <c r="D8223" t="s">
        <v>12428</v>
      </c>
      <c r="E8223" t="s">
        <v>10</v>
      </c>
      <c r="F8223">
        <v>3194</v>
      </c>
      <c r="G8223">
        <v>4</v>
      </c>
      <c r="H8223">
        <v>2</v>
      </c>
      <c r="I8223">
        <v>2</v>
      </c>
      <c r="J8223">
        <v>731</v>
      </c>
      <c r="L8223" t="s">
        <v>8391</v>
      </c>
      <c r="M8223" t="s">
        <v>8318</v>
      </c>
      <c r="N8223" t="s">
        <v>45</v>
      </c>
      <c r="O8223" s="6" t="str">
        <f>INDEX(lkp_Region,MATCH(tbl_Sales[[#This Row],[Suburb]],lkp_Suburb,0))</f>
        <v>South-Eastern Metropolitan</v>
      </c>
      <c r="P8223" s="6">
        <f>MONTH(tbl_Sales[[#This Row],[Date]])</f>
        <v>5</v>
      </c>
      <c r="Q8223" s="6">
        <f>YEAR(tbl_Sales[[#This Row],[Date]])</f>
        <v>2017</v>
      </c>
    </row>
    <row r="8224" spans="1:17" x14ac:dyDescent="0.25">
      <c r="A8224" s="1">
        <v>42856</v>
      </c>
      <c r="B8224">
        <v>500000</v>
      </c>
      <c r="C8224" t="s">
        <v>2</v>
      </c>
      <c r="D8224" t="s">
        <v>12430</v>
      </c>
      <c r="E8224" t="s">
        <v>10</v>
      </c>
      <c r="F8224">
        <v>3064</v>
      </c>
      <c r="G8224">
        <v>4</v>
      </c>
      <c r="H8224">
        <v>2</v>
      </c>
      <c r="I8224">
        <v>2</v>
      </c>
      <c r="J8224">
        <v>383</v>
      </c>
      <c r="K8224">
        <v>2006</v>
      </c>
      <c r="L8224" t="s">
        <v>8393</v>
      </c>
      <c r="M8224" t="s">
        <v>8392</v>
      </c>
      <c r="N8224" t="s">
        <v>195</v>
      </c>
      <c r="O8224" s="6" t="str">
        <f>INDEX(lkp_Region,MATCH(tbl_Sales[[#This Row],[Suburb]],lkp_Suburb,0))</f>
        <v>Northern Metropolitan</v>
      </c>
      <c r="P8224" s="6">
        <f>MONTH(tbl_Sales[[#This Row],[Date]])</f>
        <v>5</v>
      </c>
      <c r="Q8224" s="6">
        <f>YEAR(tbl_Sales[[#This Row],[Date]])</f>
        <v>2017</v>
      </c>
    </row>
    <row r="8225" spans="1:17" x14ac:dyDescent="0.25">
      <c r="A8225" s="1">
        <v>42856</v>
      </c>
      <c r="B8225">
        <v>600000</v>
      </c>
      <c r="C8225" t="s">
        <v>51</v>
      </c>
      <c r="D8225" t="s">
        <v>12428</v>
      </c>
      <c r="E8225" t="s">
        <v>5</v>
      </c>
      <c r="F8225">
        <v>3018</v>
      </c>
      <c r="G8225">
        <v>2</v>
      </c>
      <c r="H8225">
        <v>1</v>
      </c>
      <c r="I8225">
        <v>2</v>
      </c>
      <c r="J8225">
        <v>190</v>
      </c>
      <c r="L8225" t="s">
        <v>8394</v>
      </c>
      <c r="M8225" t="s">
        <v>67</v>
      </c>
      <c r="N8225" t="s">
        <v>69</v>
      </c>
      <c r="O8225" s="6" t="str">
        <f>INDEX(lkp_Region,MATCH(tbl_Sales[[#This Row],[Suburb]],lkp_Suburb,0))</f>
        <v>Western Metropolitan</v>
      </c>
      <c r="P8225" s="6">
        <f>MONTH(tbl_Sales[[#This Row],[Date]])</f>
        <v>5</v>
      </c>
      <c r="Q8225" s="6">
        <f>YEAR(tbl_Sales[[#This Row],[Date]])</f>
        <v>2017</v>
      </c>
    </row>
    <row r="8226" spans="1:17" x14ac:dyDescent="0.25">
      <c r="A8226" s="1">
        <v>42856</v>
      </c>
      <c r="B8226">
        <v>305000</v>
      </c>
      <c r="C8226" t="s">
        <v>13</v>
      </c>
      <c r="D8226" t="s">
        <v>12425</v>
      </c>
      <c r="E8226" t="s">
        <v>5</v>
      </c>
      <c r="F8226">
        <v>3161</v>
      </c>
      <c r="G8226">
        <v>1</v>
      </c>
      <c r="H8226">
        <v>1</v>
      </c>
      <c r="I8226">
        <v>1</v>
      </c>
      <c r="J8226">
        <v>750</v>
      </c>
      <c r="K8226">
        <v>1965</v>
      </c>
      <c r="L8226" t="s">
        <v>8395</v>
      </c>
      <c r="M8226" t="s">
        <v>338</v>
      </c>
      <c r="N8226" t="s">
        <v>57</v>
      </c>
      <c r="O8226" s="6" t="str">
        <f>INDEX(lkp_Region,MATCH(tbl_Sales[[#This Row],[Suburb]],lkp_Suburb,0))</f>
        <v>Southern Metropolitan</v>
      </c>
      <c r="P8226" s="6">
        <f>MONTH(tbl_Sales[[#This Row],[Date]])</f>
        <v>5</v>
      </c>
      <c r="Q8226" s="6">
        <f>YEAR(tbl_Sales[[#This Row],[Date]])</f>
        <v>2017</v>
      </c>
    </row>
    <row r="8227" spans="1:17" x14ac:dyDescent="0.25">
      <c r="A8227" s="1">
        <v>42856</v>
      </c>
      <c r="B8227">
        <v>1042000</v>
      </c>
      <c r="C8227" t="s">
        <v>13</v>
      </c>
      <c r="D8227" t="s">
        <v>12428</v>
      </c>
      <c r="E8227" t="s">
        <v>10</v>
      </c>
      <c r="F8227">
        <v>3163</v>
      </c>
      <c r="G8227">
        <v>3</v>
      </c>
      <c r="H8227">
        <v>2</v>
      </c>
      <c r="I8227">
        <v>2</v>
      </c>
      <c r="J8227">
        <v>0</v>
      </c>
      <c r="K8227">
        <v>2008</v>
      </c>
      <c r="L8227" t="s">
        <v>8396</v>
      </c>
      <c r="M8227" t="s">
        <v>201</v>
      </c>
      <c r="N8227" t="s">
        <v>57</v>
      </c>
      <c r="O8227" s="6" t="str">
        <f>INDEX(lkp_Region,MATCH(tbl_Sales[[#This Row],[Suburb]],lkp_Suburb,0))</f>
        <v>Southern Metropolitan</v>
      </c>
      <c r="P8227" s="6">
        <f>MONTH(tbl_Sales[[#This Row],[Date]])</f>
        <v>5</v>
      </c>
      <c r="Q8227" s="6">
        <f>YEAR(tbl_Sales[[#This Row],[Date]])</f>
        <v>2017</v>
      </c>
    </row>
    <row r="8228" spans="1:17" x14ac:dyDescent="0.25">
      <c r="A8228" s="1">
        <v>42856</v>
      </c>
      <c r="B8228">
        <v>715000</v>
      </c>
      <c r="C8228" t="s">
        <v>2</v>
      </c>
      <c r="D8228" t="s">
        <v>12427</v>
      </c>
      <c r="E8228" t="s">
        <v>10</v>
      </c>
      <c r="F8228">
        <v>3199</v>
      </c>
      <c r="G8228">
        <v>5</v>
      </c>
      <c r="H8228">
        <v>2</v>
      </c>
      <c r="I8228">
        <v>1</v>
      </c>
      <c r="J8228">
        <v>1424</v>
      </c>
      <c r="L8228" t="s">
        <v>8397</v>
      </c>
      <c r="M8228" t="s">
        <v>7773</v>
      </c>
      <c r="N8228" t="s">
        <v>7773</v>
      </c>
      <c r="O8228" s="6" t="str">
        <f>INDEX(lkp_Region,MATCH(tbl_Sales[[#This Row],[Suburb]],lkp_Suburb,0))</f>
        <v>South-Eastern Metropolitan</v>
      </c>
      <c r="P8228" s="6">
        <f>MONTH(tbl_Sales[[#This Row],[Date]])</f>
        <v>5</v>
      </c>
      <c r="Q8228" s="6">
        <f>YEAR(tbl_Sales[[#This Row],[Date]])</f>
        <v>2017</v>
      </c>
    </row>
    <row r="8229" spans="1:17" x14ac:dyDescent="0.25">
      <c r="A8229" s="1">
        <v>42856</v>
      </c>
      <c r="B8229">
        <v>970000</v>
      </c>
      <c r="C8229" t="s">
        <v>2</v>
      </c>
      <c r="D8229" t="s">
        <v>12427</v>
      </c>
      <c r="E8229" t="s">
        <v>10</v>
      </c>
      <c r="F8229">
        <v>3072</v>
      </c>
      <c r="G8229">
        <v>3</v>
      </c>
      <c r="H8229">
        <v>1</v>
      </c>
      <c r="I8229">
        <v>1</v>
      </c>
      <c r="J8229">
        <v>345</v>
      </c>
      <c r="K8229">
        <v>1950</v>
      </c>
      <c r="L8229" t="s">
        <v>8398</v>
      </c>
      <c r="M8229" t="s">
        <v>97</v>
      </c>
      <c r="N8229" t="s">
        <v>62</v>
      </c>
      <c r="O8229" s="6" t="str">
        <f>INDEX(lkp_Region,MATCH(tbl_Sales[[#This Row],[Suburb]],lkp_Suburb,0))</f>
        <v>Northern Metropolitan</v>
      </c>
      <c r="P8229" s="6">
        <f>MONTH(tbl_Sales[[#This Row],[Date]])</f>
        <v>5</v>
      </c>
      <c r="Q8229" s="6">
        <f>YEAR(tbl_Sales[[#This Row],[Date]])</f>
        <v>2017</v>
      </c>
    </row>
    <row r="8230" spans="1:17" x14ac:dyDescent="0.25">
      <c r="A8230" s="1">
        <v>42856</v>
      </c>
      <c r="B8230">
        <v>797000</v>
      </c>
      <c r="C8230" t="s">
        <v>13</v>
      </c>
      <c r="D8230" t="s">
        <v>12429</v>
      </c>
      <c r="E8230" t="s">
        <v>10</v>
      </c>
      <c r="F8230">
        <v>3101</v>
      </c>
      <c r="G8230">
        <v>2</v>
      </c>
      <c r="H8230">
        <v>1</v>
      </c>
      <c r="I8230">
        <v>2</v>
      </c>
      <c r="J8230">
        <v>964</v>
      </c>
      <c r="K8230">
        <v>1960</v>
      </c>
      <c r="L8230" t="s">
        <v>8399</v>
      </c>
      <c r="M8230" t="s">
        <v>145</v>
      </c>
      <c r="N8230" t="s">
        <v>101</v>
      </c>
      <c r="O8230" s="6" t="str">
        <f>INDEX(lkp_Region,MATCH(tbl_Sales[[#This Row],[Suburb]],lkp_Suburb,0))</f>
        <v>Southern Metropolitan</v>
      </c>
      <c r="P8230" s="6">
        <f>MONTH(tbl_Sales[[#This Row],[Date]])</f>
        <v>5</v>
      </c>
      <c r="Q8230" s="6">
        <f>YEAR(tbl_Sales[[#This Row],[Date]])</f>
        <v>2017</v>
      </c>
    </row>
    <row r="8231" spans="1:17" x14ac:dyDescent="0.25">
      <c r="A8231" s="1">
        <v>42856</v>
      </c>
      <c r="B8231">
        <v>835000</v>
      </c>
      <c r="C8231" t="s">
        <v>13</v>
      </c>
      <c r="D8231" t="s">
        <v>12427</v>
      </c>
      <c r="E8231" t="s">
        <v>10</v>
      </c>
      <c r="F8231">
        <v>3124</v>
      </c>
      <c r="G8231">
        <v>3</v>
      </c>
      <c r="H8231">
        <v>1</v>
      </c>
      <c r="I8231">
        <v>1</v>
      </c>
      <c r="J8231">
        <v>112</v>
      </c>
      <c r="K8231">
        <v>1960</v>
      </c>
      <c r="L8231" t="s">
        <v>8400</v>
      </c>
      <c r="M8231" t="s">
        <v>209</v>
      </c>
      <c r="N8231" t="s">
        <v>101</v>
      </c>
      <c r="O8231" s="6" t="str">
        <f>INDEX(lkp_Region,MATCH(tbl_Sales[[#This Row],[Suburb]],lkp_Suburb,0))</f>
        <v>Southern Metropolitan</v>
      </c>
      <c r="P8231" s="6">
        <f>MONTH(tbl_Sales[[#This Row],[Date]])</f>
        <v>5</v>
      </c>
      <c r="Q8231" s="6">
        <f>YEAR(tbl_Sales[[#This Row],[Date]])</f>
        <v>2017</v>
      </c>
    </row>
    <row r="8232" spans="1:17" x14ac:dyDescent="0.25">
      <c r="A8232" s="1">
        <v>42856</v>
      </c>
      <c r="B8232">
        <v>910000</v>
      </c>
      <c r="C8232" t="s">
        <v>13</v>
      </c>
      <c r="D8232" t="s">
        <v>12425</v>
      </c>
      <c r="E8232" t="s">
        <v>10</v>
      </c>
      <c r="F8232">
        <v>3146</v>
      </c>
      <c r="G8232">
        <v>2</v>
      </c>
      <c r="H8232">
        <v>1</v>
      </c>
      <c r="I8232">
        <v>1</v>
      </c>
      <c r="J8232">
        <v>157</v>
      </c>
      <c r="K8232">
        <v>1970</v>
      </c>
      <c r="L8232" t="s">
        <v>8401</v>
      </c>
      <c r="M8232" t="s">
        <v>102</v>
      </c>
      <c r="N8232" t="s">
        <v>101</v>
      </c>
      <c r="O8232" s="6" t="str">
        <f>INDEX(lkp_Region,MATCH(tbl_Sales[[#This Row],[Suburb]],lkp_Suburb,0))</f>
        <v>Southern Metropolitan</v>
      </c>
      <c r="P8232" s="6">
        <f>MONTH(tbl_Sales[[#This Row],[Date]])</f>
        <v>5</v>
      </c>
      <c r="Q8232" s="6">
        <f>YEAR(tbl_Sales[[#This Row],[Date]])</f>
        <v>2017</v>
      </c>
    </row>
    <row r="8233" spans="1:17" x14ac:dyDescent="0.25">
      <c r="A8233" s="1">
        <v>42856</v>
      </c>
      <c r="B8233">
        <v>2162000</v>
      </c>
      <c r="C8233" t="s">
        <v>2</v>
      </c>
      <c r="D8233" t="s">
        <v>12429</v>
      </c>
      <c r="E8233" t="s">
        <v>10</v>
      </c>
      <c r="F8233">
        <v>3102</v>
      </c>
      <c r="G8233">
        <v>4</v>
      </c>
      <c r="H8233">
        <v>2</v>
      </c>
      <c r="I8233">
        <v>3</v>
      </c>
      <c r="J8233">
        <v>794</v>
      </c>
      <c r="K8233">
        <v>1950</v>
      </c>
      <c r="L8233" t="s">
        <v>8402</v>
      </c>
      <c r="M8233" t="s">
        <v>297</v>
      </c>
      <c r="N8233" t="s">
        <v>101</v>
      </c>
      <c r="O8233" s="6" t="str">
        <f>INDEX(lkp_Region,MATCH(tbl_Sales[[#This Row],[Suburb]],lkp_Suburb,0))</f>
        <v>Southern Metropolitan</v>
      </c>
      <c r="P8233" s="6">
        <f>MONTH(tbl_Sales[[#This Row],[Date]])</f>
        <v>5</v>
      </c>
      <c r="Q8233" s="6">
        <f>YEAR(tbl_Sales[[#This Row],[Date]])</f>
        <v>2017</v>
      </c>
    </row>
    <row r="8234" spans="1:17" x14ac:dyDescent="0.25">
      <c r="A8234" s="1">
        <v>42856</v>
      </c>
      <c r="B8234">
        <v>1470000</v>
      </c>
      <c r="C8234" t="s">
        <v>51</v>
      </c>
      <c r="D8234" t="s">
        <v>12431</v>
      </c>
      <c r="E8234" t="s">
        <v>10</v>
      </c>
      <c r="F8234">
        <v>3186</v>
      </c>
      <c r="G8234">
        <v>2</v>
      </c>
      <c r="H8234">
        <v>1</v>
      </c>
      <c r="I8234">
        <v>1</v>
      </c>
      <c r="J8234">
        <v>238</v>
      </c>
      <c r="L8234" t="s">
        <v>8403</v>
      </c>
      <c r="M8234" t="s">
        <v>105</v>
      </c>
      <c r="N8234" t="s">
        <v>107</v>
      </c>
      <c r="O8234" s="6" t="str">
        <f>INDEX(lkp_Region,MATCH(tbl_Sales[[#This Row],[Suburb]],lkp_Suburb,0))</f>
        <v>Southern Metropolitan</v>
      </c>
      <c r="P8234" s="6">
        <f>MONTH(tbl_Sales[[#This Row],[Date]])</f>
        <v>5</v>
      </c>
      <c r="Q8234" s="6">
        <f>YEAR(tbl_Sales[[#This Row],[Date]])</f>
        <v>2017</v>
      </c>
    </row>
    <row r="8235" spans="1:17" x14ac:dyDescent="0.25">
      <c r="A8235" s="1">
        <v>42856</v>
      </c>
      <c r="B8235">
        <v>5800000</v>
      </c>
      <c r="C8235" t="s">
        <v>2</v>
      </c>
      <c r="D8235" t="s">
        <v>12424</v>
      </c>
      <c r="E8235" t="s">
        <v>5</v>
      </c>
      <c r="F8235">
        <v>3186</v>
      </c>
      <c r="G8235">
        <v>5</v>
      </c>
      <c r="H8235">
        <v>4</v>
      </c>
      <c r="I8235">
        <v>4</v>
      </c>
      <c r="J8235">
        <v>1276</v>
      </c>
      <c r="K8235">
        <v>1880</v>
      </c>
      <c r="L8235" t="s">
        <v>8404</v>
      </c>
      <c r="M8235" t="s">
        <v>105</v>
      </c>
      <c r="N8235" t="s">
        <v>107</v>
      </c>
      <c r="O8235" s="6" t="str">
        <f>INDEX(lkp_Region,MATCH(tbl_Sales[[#This Row],[Suburb]],lkp_Suburb,0))</f>
        <v>Southern Metropolitan</v>
      </c>
      <c r="P8235" s="6">
        <f>MONTH(tbl_Sales[[#This Row],[Date]])</f>
        <v>5</v>
      </c>
      <c r="Q8235" s="6">
        <f>YEAR(tbl_Sales[[#This Row],[Date]])</f>
        <v>2017</v>
      </c>
    </row>
    <row r="8236" spans="1:17" x14ac:dyDescent="0.25">
      <c r="A8236" s="1">
        <v>42856</v>
      </c>
      <c r="B8236">
        <v>1100000</v>
      </c>
      <c r="C8236" t="s">
        <v>2</v>
      </c>
      <c r="D8236" t="s">
        <v>12425</v>
      </c>
      <c r="E8236" t="s">
        <v>5</v>
      </c>
      <c r="F8236">
        <v>3084</v>
      </c>
      <c r="G8236">
        <v>3</v>
      </c>
      <c r="H8236">
        <v>2</v>
      </c>
      <c r="I8236">
        <v>2</v>
      </c>
      <c r="J8236">
        <v>468</v>
      </c>
      <c r="K8236">
        <v>1985</v>
      </c>
      <c r="L8236" t="s">
        <v>8405</v>
      </c>
      <c r="M8236" t="s">
        <v>235</v>
      </c>
      <c r="N8236" t="s">
        <v>150</v>
      </c>
      <c r="O8236" s="6" t="str">
        <f>INDEX(lkp_Region,MATCH(tbl_Sales[[#This Row],[Suburb]],lkp_Suburb,0))</f>
        <v>Eastern Metropolitan</v>
      </c>
      <c r="P8236" s="6">
        <f>MONTH(tbl_Sales[[#This Row],[Date]])</f>
        <v>5</v>
      </c>
      <c r="Q8236" s="6">
        <f>YEAR(tbl_Sales[[#This Row],[Date]])</f>
        <v>2017</v>
      </c>
    </row>
    <row r="8237" spans="1:17" x14ac:dyDescent="0.25">
      <c r="A8237" s="1">
        <v>42857</v>
      </c>
      <c r="B8237">
        <v>1000000</v>
      </c>
      <c r="C8237" t="s">
        <v>13</v>
      </c>
      <c r="D8237" t="s">
        <v>12432</v>
      </c>
      <c r="E8237" t="s">
        <v>5</v>
      </c>
      <c r="F8237">
        <v>3182</v>
      </c>
      <c r="G8237">
        <v>3</v>
      </c>
      <c r="H8237">
        <v>1</v>
      </c>
      <c r="I8237">
        <v>0</v>
      </c>
      <c r="J8237">
        <v>0</v>
      </c>
      <c r="K8237">
        <v>1930</v>
      </c>
      <c r="L8237" t="s">
        <v>8406</v>
      </c>
      <c r="M8237" t="s">
        <v>156</v>
      </c>
      <c r="N8237" t="s">
        <v>26</v>
      </c>
      <c r="O8237" s="6" t="str">
        <f>INDEX(lkp_Region,MATCH(tbl_Sales[[#This Row],[Suburb]],lkp_Suburb,0))</f>
        <v>Southern Metropolitan</v>
      </c>
      <c r="P8237" s="6">
        <f>MONTH(tbl_Sales[[#This Row],[Date]])</f>
        <v>5</v>
      </c>
      <c r="Q8237" s="6">
        <f>YEAR(tbl_Sales[[#This Row],[Date]])</f>
        <v>2017</v>
      </c>
    </row>
    <row r="8238" spans="1:17" x14ac:dyDescent="0.25">
      <c r="A8238" s="1">
        <v>42857</v>
      </c>
      <c r="B8238">
        <v>1700000</v>
      </c>
      <c r="C8238" t="s">
        <v>2</v>
      </c>
      <c r="D8238" t="s">
        <v>12429</v>
      </c>
      <c r="E8238" t="s">
        <v>10</v>
      </c>
      <c r="F8238">
        <v>3205</v>
      </c>
      <c r="G8238">
        <v>3</v>
      </c>
      <c r="H8238">
        <v>1</v>
      </c>
      <c r="I8238">
        <v>1</v>
      </c>
      <c r="J8238">
        <v>118</v>
      </c>
      <c r="L8238" t="s">
        <v>8407</v>
      </c>
      <c r="M8238" t="s">
        <v>185</v>
      </c>
      <c r="N8238" t="s">
        <v>26</v>
      </c>
      <c r="O8238" s="6" t="str">
        <f>INDEX(lkp_Region,MATCH(tbl_Sales[[#This Row],[Suburb]],lkp_Suburb,0))</f>
        <v>Southern Metropolitan</v>
      </c>
      <c r="P8238" s="6">
        <f>MONTH(tbl_Sales[[#This Row],[Date]])</f>
        <v>5</v>
      </c>
      <c r="Q8238" s="6">
        <f>YEAR(tbl_Sales[[#This Row],[Date]])</f>
        <v>2017</v>
      </c>
    </row>
    <row r="8239" spans="1:17" x14ac:dyDescent="0.25">
      <c r="A8239" s="1">
        <v>42857</v>
      </c>
      <c r="B8239">
        <v>2250000</v>
      </c>
      <c r="C8239" t="s">
        <v>2</v>
      </c>
      <c r="D8239" t="s">
        <v>12427</v>
      </c>
      <c r="E8239" t="s">
        <v>5</v>
      </c>
      <c r="F8239">
        <v>3206</v>
      </c>
      <c r="G8239">
        <v>3</v>
      </c>
      <c r="H8239">
        <v>2</v>
      </c>
      <c r="I8239">
        <v>1</v>
      </c>
      <c r="J8239">
        <v>148</v>
      </c>
      <c r="K8239">
        <v>1890</v>
      </c>
      <c r="L8239" t="s">
        <v>8408</v>
      </c>
      <c r="M8239" t="s">
        <v>474</v>
      </c>
      <c r="N8239" t="s">
        <v>26</v>
      </c>
      <c r="O8239" s="6" t="str">
        <f>INDEX(lkp_Region,MATCH(tbl_Sales[[#This Row],[Suburb]],lkp_Suburb,0))</f>
        <v>Southern Metropolitan</v>
      </c>
      <c r="P8239" s="6">
        <f>MONTH(tbl_Sales[[#This Row],[Date]])</f>
        <v>5</v>
      </c>
      <c r="Q8239" s="6">
        <f>YEAR(tbl_Sales[[#This Row],[Date]])</f>
        <v>2017</v>
      </c>
    </row>
    <row r="8240" spans="1:17" x14ac:dyDescent="0.25">
      <c r="A8240" s="1">
        <v>42857</v>
      </c>
      <c r="B8240">
        <v>821000</v>
      </c>
      <c r="C8240" t="s">
        <v>2</v>
      </c>
      <c r="D8240" t="s">
        <v>12428</v>
      </c>
      <c r="E8240" t="s">
        <v>10</v>
      </c>
      <c r="F8240">
        <v>3060</v>
      </c>
      <c r="G8240">
        <v>4</v>
      </c>
      <c r="H8240">
        <v>1</v>
      </c>
      <c r="I8240">
        <v>1</v>
      </c>
      <c r="J8240">
        <v>687</v>
      </c>
      <c r="L8240" t="s">
        <v>8409</v>
      </c>
      <c r="M8240" t="s">
        <v>16</v>
      </c>
      <c r="N8240" t="s">
        <v>18</v>
      </c>
      <c r="O8240" s="6" t="str">
        <f>INDEX(lkp_Region,MATCH(tbl_Sales[[#This Row],[Suburb]],lkp_Suburb,0))</f>
        <v>Northern Metropolitan</v>
      </c>
      <c r="P8240" s="6">
        <f>MONTH(tbl_Sales[[#This Row],[Date]])</f>
        <v>5</v>
      </c>
      <c r="Q8240" s="6">
        <f>YEAR(tbl_Sales[[#This Row],[Date]])</f>
        <v>2017</v>
      </c>
    </row>
    <row r="8241" spans="1:17" x14ac:dyDescent="0.25">
      <c r="A8241" s="1">
        <v>42857</v>
      </c>
      <c r="B8241">
        <v>821000</v>
      </c>
      <c r="C8241" t="s">
        <v>2</v>
      </c>
      <c r="D8241" t="s">
        <v>12425</v>
      </c>
      <c r="E8241" t="s">
        <v>10</v>
      </c>
      <c r="F8241">
        <v>3046</v>
      </c>
      <c r="G8241">
        <v>3</v>
      </c>
      <c r="H8241">
        <v>1</v>
      </c>
      <c r="I8241">
        <v>1</v>
      </c>
      <c r="J8241">
        <v>656</v>
      </c>
      <c r="L8241" t="s">
        <v>8410</v>
      </c>
      <c r="M8241" t="s">
        <v>680</v>
      </c>
      <c r="N8241" t="s">
        <v>18</v>
      </c>
      <c r="O8241" s="6" t="str">
        <f>INDEX(lkp_Region,MATCH(tbl_Sales[[#This Row],[Suburb]],lkp_Suburb,0))</f>
        <v>Northern Metropolitan</v>
      </c>
      <c r="P8241" s="6">
        <f>MONTH(tbl_Sales[[#This Row],[Date]])</f>
        <v>5</v>
      </c>
      <c r="Q8241" s="6">
        <f>YEAR(tbl_Sales[[#This Row],[Date]])</f>
        <v>2017</v>
      </c>
    </row>
    <row r="8242" spans="1:17" x14ac:dyDescent="0.25">
      <c r="A8242" s="1">
        <v>42857</v>
      </c>
      <c r="B8242">
        <v>827000</v>
      </c>
      <c r="C8242" t="s">
        <v>2</v>
      </c>
      <c r="D8242" t="s">
        <v>12428</v>
      </c>
      <c r="E8242" t="s">
        <v>10</v>
      </c>
      <c r="F8242">
        <v>3046</v>
      </c>
      <c r="G8242">
        <v>3</v>
      </c>
      <c r="H8242">
        <v>1</v>
      </c>
      <c r="I8242">
        <v>2</v>
      </c>
      <c r="J8242">
        <v>676</v>
      </c>
      <c r="K8242">
        <v>1960</v>
      </c>
      <c r="L8242" t="s">
        <v>8411</v>
      </c>
      <c r="M8242" t="s">
        <v>391</v>
      </c>
      <c r="N8242" t="s">
        <v>18</v>
      </c>
      <c r="O8242" s="6" t="str">
        <f>INDEX(lkp_Region,MATCH(tbl_Sales[[#This Row],[Suburb]],lkp_Suburb,0))</f>
        <v>Northern Metropolitan</v>
      </c>
      <c r="P8242" s="6">
        <f>MONTH(tbl_Sales[[#This Row],[Date]])</f>
        <v>5</v>
      </c>
      <c r="Q8242" s="6">
        <f>YEAR(tbl_Sales[[#This Row],[Date]])</f>
        <v>2017</v>
      </c>
    </row>
    <row r="8243" spans="1:17" x14ac:dyDescent="0.25">
      <c r="A8243" s="1">
        <v>42857</v>
      </c>
      <c r="B8243">
        <v>1157000</v>
      </c>
      <c r="C8243" t="s">
        <v>2</v>
      </c>
      <c r="D8243" t="s">
        <v>12427</v>
      </c>
      <c r="E8243" t="s">
        <v>5</v>
      </c>
      <c r="F8243">
        <v>3058</v>
      </c>
      <c r="G8243">
        <v>3</v>
      </c>
      <c r="H8243">
        <v>1</v>
      </c>
      <c r="I8243">
        <v>1</v>
      </c>
      <c r="J8243">
        <v>480</v>
      </c>
      <c r="L8243" t="s">
        <v>8412</v>
      </c>
      <c r="M8243" t="s">
        <v>41</v>
      </c>
      <c r="N8243" t="s">
        <v>18</v>
      </c>
      <c r="O8243" s="6" t="str">
        <f>INDEX(lkp_Region,MATCH(tbl_Sales[[#This Row],[Suburb]],lkp_Suburb,0))</f>
        <v>Northern Metropolitan</v>
      </c>
      <c r="P8243" s="6">
        <f>MONTH(tbl_Sales[[#This Row],[Date]])</f>
        <v>5</v>
      </c>
      <c r="Q8243" s="6">
        <f>YEAR(tbl_Sales[[#This Row],[Date]])</f>
        <v>2017</v>
      </c>
    </row>
    <row r="8244" spans="1:17" x14ac:dyDescent="0.25">
      <c r="A8244" s="1">
        <v>42857</v>
      </c>
      <c r="B8244">
        <v>1082000</v>
      </c>
      <c r="C8244" t="s">
        <v>2</v>
      </c>
      <c r="D8244" t="s">
        <v>12427</v>
      </c>
      <c r="E8244" t="s">
        <v>10</v>
      </c>
      <c r="F8244">
        <v>3032</v>
      </c>
      <c r="G8244">
        <v>3</v>
      </c>
      <c r="H8244">
        <v>2</v>
      </c>
      <c r="I8244">
        <v>2</v>
      </c>
      <c r="J8244">
        <v>254</v>
      </c>
      <c r="K8244">
        <v>2000</v>
      </c>
      <c r="L8244" t="s">
        <v>8413</v>
      </c>
      <c r="M8244" t="s">
        <v>160</v>
      </c>
      <c r="N8244" t="s">
        <v>49</v>
      </c>
      <c r="O8244" s="6" t="str">
        <f>INDEX(lkp_Region,MATCH(tbl_Sales[[#This Row],[Suburb]],lkp_Suburb,0))</f>
        <v>Western Metropolitan</v>
      </c>
      <c r="P8244" s="6">
        <f>MONTH(tbl_Sales[[#This Row],[Date]])</f>
        <v>5</v>
      </c>
      <c r="Q8244" s="6">
        <f>YEAR(tbl_Sales[[#This Row],[Date]])</f>
        <v>2017</v>
      </c>
    </row>
    <row r="8245" spans="1:17" x14ac:dyDescent="0.25">
      <c r="A8245" s="1">
        <v>42857</v>
      </c>
      <c r="B8245">
        <v>720000</v>
      </c>
      <c r="C8245" t="s">
        <v>13</v>
      </c>
      <c r="D8245" t="s">
        <v>12427</v>
      </c>
      <c r="E8245" t="s">
        <v>10</v>
      </c>
      <c r="F8245">
        <v>3149</v>
      </c>
      <c r="G8245">
        <v>2</v>
      </c>
      <c r="H8245">
        <v>1</v>
      </c>
      <c r="I8245">
        <v>1</v>
      </c>
      <c r="J8245">
        <v>198</v>
      </c>
      <c r="L8245" t="s">
        <v>8414</v>
      </c>
      <c r="M8245" t="s">
        <v>7758</v>
      </c>
      <c r="N8245" t="s">
        <v>31</v>
      </c>
      <c r="O8245" s="6" t="str">
        <f>INDEX(lkp_Region,MATCH(tbl_Sales[[#This Row],[Suburb]],lkp_Suburb,0))</f>
        <v>Eastern Metropolitan</v>
      </c>
      <c r="P8245" s="6">
        <f>MONTH(tbl_Sales[[#This Row],[Date]])</f>
        <v>5</v>
      </c>
      <c r="Q8245" s="6">
        <f>YEAR(tbl_Sales[[#This Row],[Date]])</f>
        <v>2017</v>
      </c>
    </row>
    <row r="8246" spans="1:17" x14ac:dyDescent="0.25">
      <c r="A8246" s="1">
        <v>42857</v>
      </c>
      <c r="B8246">
        <v>1750000</v>
      </c>
      <c r="C8246" t="s">
        <v>2</v>
      </c>
      <c r="D8246" t="s">
        <v>12429</v>
      </c>
      <c r="E8246" t="s">
        <v>10</v>
      </c>
      <c r="F8246">
        <v>3166</v>
      </c>
      <c r="G8246">
        <v>5</v>
      </c>
      <c r="H8246">
        <v>2</v>
      </c>
      <c r="I8246">
        <v>2</v>
      </c>
      <c r="J8246">
        <v>546</v>
      </c>
      <c r="K8246">
        <v>1935</v>
      </c>
      <c r="L8246" t="s">
        <v>8415</v>
      </c>
      <c r="M8246" t="s">
        <v>246</v>
      </c>
      <c r="N8246" t="s">
        <v>31</v>
      </c>
      <c r="O8246" s="6" t="str">
        <f>INDEX(lkp_Region,MATCH(tbl_Sales[[#This Row],[Suburb]],lkp_Suburb,0))</f>
        <v>Southern Metropolitan</v>
      </c>
      <c r="P8246" s="6">
        <f>MONTH(tbl_Sales[[#This Row],[Date]])</f>
        <v>5</v>
      </c>
      <c r="Q8246" s="6">
        <f>YEAR(tbl_Sales[[#This Row],[Date]])</f>
        <v>2017</v>
      </c>
    </row>
    <row r="8247" spans="1:17" x14ac:dyDescent="0.25">
      <c r="A8247" s="1">
        <v>42857</v>
      </c>
      <c r="B8247">
        <v>1240000</v>
      </c>
      <c r="C8247" t="s">
        <v>2</v>
      </c>
      <c r="D8247" t="s">
        <v>12424</v>
      </c>
      <c r="E8247" t="s">
        <v>10</v>
      </c>
      <c r="F8247">
        <v>3192</v>
      </c>
      <c r="G8247">
        <v>3</v>
      </c>
      <c r="H8247">
        <v>1</v>
      </c>
      <c r="I8247">
        <v>4</v>
      </c>
      <c r="J8247">
        <v>605</v>
      </c>
      <c r="K8247">
        <v>1960</v>
      </c>
      <c r="L8247" t="s">
        <v>8416</v>
      </c>
      <c r="M8247" t="s">
        <v>7622</v>
      </c>
      <c r="N8247" t="s">
        <v>45</v>
      </c>
      <c r="O8247" s="6" t="str">
        <f>INDEX(lkp_Region,MATCH(tbl_Sales[[#This Row],[Suburb]],lkp_Suburb,0))</f>
        <v>Southern Metropolitan</v>
      </c>
      <c r="P8247" s="6">
        <f>MONTH(tbl_Sales[[#This Row],[Date]])</f>
        <v>5</v>
      </c>
      <c r="Q8247" s="6">
        <f>YEAR(tbl_Sales[[#This Row],[Date]])</f>
        <v>2017</v>
      </c>
    </row>
    <row r="8248" spans="1:17" x14ac:dyDescent="0.25">
      <c r="A8248" s="1">
        <v>42857</v>
      </c>
      <c r="B8248">
        <v>310000</v>
      </c>
      <c r="C8248" t="s">
        <v>13</v>
      </c>
      <c r="D8248" t="s">
        <v>12423</v>
      </c>
      <c r="E8248" t="s">
        <v>10</v>
      </c>
      <c r="F8248">
        <v>3047</v>
      </c>
      <c r="G8248">
        <v>2</v>
      </c>
      <c r="H8248">
        <v>1</v>
      </c>
      <c r="I8248">
        <v>1</v>
      </c>
      <c r="J8248">
        <v>171</v>
      </c>
      <c r="K8248">
        <v>2008</v>
      </c>
      <c r="L8248" t="s">
        <v>8417</v>
      </c>
      <c r="M8248" t="s">
        <v>7915</v>
      </c>
      <c r="N8248" t="s">
        <v>195</v>
      </c>
      <c r="O8248" s="6" t="str">
        <f>INDEX(lkp_Region,MATCH(tbl_Sales[[#This Row],[Suburb]],lkp_Suburb,0))</f>
        <v>Northern Metropolitan</v>
      </c>
      <c r="P8248" s="6">
        <f>MONTH(tbl_Sales[[#This Row],[Date]])</f>
        <v>5</v>
      </c>
      <c r="Q8248" s="6">
        <f>YEAR(tbl_Sales[[#This Row],[Date]])</f>
        <v>2017</v>
      </c>
    </row>
    <row r="8249" spans="1:17" x14ac:dyDescent="0.25">
      <c r="A8249" s="1">
        <v>42857</v>
      </c>
      <c r="B8249">
        <v>540000</v>
      </c>
      <c r="C8249" t="s">
        <v>2</v>
      </c>
      <c r="D8249" t="s">
        <v>12423</v>
      </c>
      <c r="E8249" t="s">
        <v>5</v>
      </c>
      <c r="F8249">
        <v>3049</v>
      </c>
      <c r="G8249">
        <v>3</v>
      </c>
      <c r="H8249">
        <v>1</v>
      </c>
      <c r="I8249">
        <v>2</v>
      </c>
      <c r="J8249">
        <v>532</v>
      </c>
      <c r="K8249">
        <v>1975</v>
      </c>
      <c r="L8249" t="s">
        <v>8419</v>
      </c>
      <c r="M8249" t="s">
        <v>8418</v>
      </c>
      <c r="N8249" t="s">
        <v>195</v>
      </c>
      <c r="O8249" s="6" t="str">
        <f>INDEX(lkp_Region,MATCH(tbl_Sales[[#This Row],[Suburb]],lkp_Suburb,0))</f>
        <v>Northern Metropolitan</v>
      </c>
      <c r="P8249" s="6">
        <f>MONTH(tbl_Sales[[#This Row],[Date]])</f>
        <v>5</v>
      </c>
      <c r="Q8249" s="6">
        <f>YEAR(tbl_Sales[[#This Row],[Date]])</f>
        <v>2017</v>
      </c>
    </row>
    <row r="8250" spans="1:17" x14ac:dyDescent="0.25">
      <c r="A8250" s="1">
        <v>42857</v>
      </c>
      <c r="B8250">
        <v>321000</v>
      </c>
      <c r="C8250" t="s">
        <v>13</v>
      </c>
      <c r="D8250" t="s">
        <v>12431</v>
      </c>
      <c r="E8250" t="s">
        <v>5</v>
      </c>
      <c r="F8250">
        <v>3015</v>
      </c>
      <c r="G8250">
        <v>2</v>
      </c>
      <c r="H8250">
        <v>1</v>
      </c>
      <c r="I8250">
        <v>1</v>
      </c>
      <c r="J8250">
        <v>0</v>
      </c>
      <c r="K8250">
        <v>1970</v>
      </c>
      <c r="L8250" t="s">
        <v>8420</v>
      </c>
      <c r="M8250" t="s">
        <v>419</v>
      </c>
      <c r="N8250" t="s">
        <v>69</v>
      </c>
      <c r="O8250" s="6" t="str">
        <f>INDEX(lkp_Region,MATCH(tbl_Sales[[#This Row],[Suburb]],lkp_Suburb,0))</f>
        <v>Western Metropolitan</v>
      </c>
      <c r="P8250" s="6">
        <f>MONTH(tbl_Sales[[#This Row],[Date]])</f>
        <v>5</v>
      </c>
      <c r="Q8250" s="6">
        <f>YEAR(tbl_Sales[[#This Row],[Date]])</f>
        <v>2017</v>
      </c>
    </row>
    <row r="8251" spans="1:17" x14ac:dyDescent="0.25">
      <c r="A8251" s="1">
        <v>42857</v>
      </c>
      <c r="B8251">
        <v>1530000</v>
      </c>
      <c r="C8251" t="s">
        <v>2</v>
      </c>
      <c r="D8251" t="s">
        <v>12430</v>
      </c>
      <c r="E8251" t="s">
        <v>10</v>
      </c>
      <c r="F8251">
        <v>3015</v>
      </c>
      <c r="G8251">
        <v>3</v>
      </c>
      <c r="H8251">
        <v>1</v>
      </c>
      <c r="I8251">
        <v>2</v>
      </c>
      <c r="J8251">
        <v>588</v>
      </c>
      <c r="L8251" t="s">
        <v>8421</v>
      </c>
      <c r="M8251" t="s">
        <v>133</v>
      </c>
      <c r="N8251" t="s">
        <v>69</v>
      </c>
      <c r="O8251" s="6" t="str">
        <f>INDEX(lkp_Region,MATCH(tbl_Sales[[#This Row],[Suburb]],lkp_Suburb,0))</f>
        <v>Western Metropolitan</v>
      </c>
      <c r="P8251" s="6">
        <f>MONTH(tbl_Sales[[#This Row],[Date]])</f>
        <v>5</v>
      </c>
      <c r="Q8251" s="6">
        <f>YEAR(tbl_Sales[[#This Row],[Date]])</f>
        <v>2017</v>
      </c>
    </row>
    <row r="8252" spans="1:17" x14ac:dyDescent="0.25">
      <c r="A8252" s="1">
        <v>42857</v>
      </c>
      <c r="B8252">
        <v>1200000</v>
      </c>
      <c r="C8252" t="s">
        <v>51</v>
      </c>
      <c r="D8252" t="s">
        <v>12430</v>
      </c>
      <c r="E8252" t="s">
        <v>5</v>
      </c>
      <c r="F8252">
        <v>3165</v>
      </c>
      <c r="G8252">
        <v>3</v>
      </c>
      <c r="H8252">
        <v>2</v>
      </c>
      <c r="I8252">
        <v>2</v>
      </c>
      <c r="J8252">
        <v>369</v>
      </c>
      <c r="L8252" t="s">
        <v>8422</v>
      </c>
      <c r="M8252" t="s">
        <v>138</v>
      </c>
      <c r="N8252" t="s">
        <v>57</v>
      </c>
      <c r="O8252" s="6" t="str">
        <f>INDEX(lkp_Region,MATCH(tbl_Sales[[#This Row],[Suburb]],lkp_Suburb,0))</f>
        <v>Southern Metropolitan</v>
      </c>
      <c r="P8252" s="6">
        <f>MONTH(tbl_Sales[[#This Row],[Date]])</f>
        <v>5</v>
      </c>
      <c r="Q8252" s="6">
        <f>YEAR(tbl_Sales[[#This Row],[Date]])</f>
        <v>2017</v>
      </c>
    </row>
    <row r="8253" spans="1:17" x14ac:dyDescent="0.25">
      <c r="A8253" s="1">
        <v>42857</v>
      </c>
      <c r="B8253">
        <v>1500000</v>
      </c>
      <c r="C8253" t="s">
        <v>2</v>
      </c>
      <c r="D8253" t="s">
        <v>12429</v>
      </c>
      <c r="E8253" t="s">
        <v>5</v>
      </c>
      <c r="F8253">
        <v>3078</v>
      </c>
      <c r="G8253">
        <v>3</v>
      </c>
      <c r="H8253">
        <v>1</v>
      </c>
      <c r="I8253">
        <v>2</v>
      </c>
      <c r="J8253">
        <v>574</v>
      </c>
      <c r="K8253">
        <v>1925</v>
      </c>
      <c r="L8253" t="s">
        <v>8423</v>
      </c>
      <c r="M8253" t="s">
        <v>533</v>
      </c>
      <c r="N8253" t="s">
        <v>62</v>
      </c>
      <c r="O8253" s="6" t="str">
        <f>INDEX(lkp_Region,MATCH(tbl_Sales[[#This Row],[Suburb]],lkp_Suburb,0))</f>
        <v>Northern Metropolitan</v>
      </c>
      <c r="P8253" s="6">
        <f>MONTH(tbl_Sales[[#This Row],[Date]])</f>
        <v>5</v>
      </c>
      <c r="Q8253" s="6">
        <f>YEAR(tbl_Sales[[#This Row],[Date]])</f>
        <v>2017</v>
      </c>
    </row>
    <row r="8254" spans="1:17" x14ac:dyDescent="0.25">
      <c r="A8254" s="1">
        <v>42857</v>
      </c>
      <c r="B8254">
        <v>2750000</v>
      </c>
      <c r="C8254" t="s">
        <v>2</v>
      </c>
      <c r="D8254" t="s">
        <v>12427</v>
      </c>
      <c r="E8254" t="s">
        <v>5</v>
      </c>
      <c r="F8254">
        <v>3078</v>
      </c>
      <c r="G8254">
        <v>4</v>
      </c>
      <c r="H8254">
        <v>3</v>
      </c>
      <c r="I8254">
        <v>4</v>
      </c>
      <c r="J8254">
        <v>597</v>
      </c>
      <c r="L8254" t="s">
        <v>8424</v>
      </c>
      <c r="M8254" t="s">
        <v>764</v>
      </c>
      <c r="N8254" t="s">
        <v>62</v>
      </c>
      <c r="O8254" s="6" t="str">
        <f>INDEX(lkp_Region,MATCH(tbl_Sales[[#This Row],[Suburb]],lkp_Suburb,0))</f>
        <v>Northern Metropolitan</v>
      </c>
      <c r="P8254" s="6">
        <f>MONTH(tbl_Sales[[#This Row],[Date]])</f>
        <v>5</v>
      </c>
      <c r="Q8254" s="6">
        <f>YEAR(tbl_Sales[[#This Row],[Date]])</f>
        <v>2017</v>
      </c>
    </row>
    <row r="8255" spans="1:17" x14ac:dyDescent="0.25">
      <c r="A8255" s="1">
        <v>42857</v>
      </c>
      <c r="B8255">
        <v>773000</v>
      </c>
      <c r="C8255" t="s">
        <v>2</v>
      </c>
      <c r="D8255" t="s">
        <v>12427</v>
      </c>
      <c r="E8255" t="s">
        <v>10</v>
      </c>
      <c r="F8255">
        <v>3042</v>
      </c>
      <c r="G8255">
        <v>3</v>
      </c>
      <c r="H8255">
        <v>2</v>
      </c>
      <c r="I8255">
        <v>2</v>
      </c>
      <c r="J8255">
        <v>650</v>
      </c>
      <c r="K8255">
        <v>1980</v>
      </c>
      <c r="L8255" t="s">
        <v>8425</v>
      </c>
      <c r="M8255" t="s">
        <v>1091</v>
      </c>
      <c r="N8255" t="s">
        <v>3</v>
      </c>
      <c r="O8255" s="6" t="str">
        <f>INDEX(lkp_Region,MATCH(tbl_Sales[[#This Row],[Suburb]],lkp_Suburb,0))</f>
        <v>Western Metropolitan</v>
      </c>
      <c r="P8255" s="6">
        <f>MONTH(tbl_Sales[[#This Row],[Date]])</f>
        <v>5</v>
      </c>
      <c r="Q8255" s="6">
        <f>YEAR(tbl_Sales[[#This Row],[Date]])</f>
        <v>2017</v>
      </c>
    </row>
    <row r="8256" spans="1:17" x14ac:dyDescent="0.25">
      <c r="A8256" s="1">
        <v>42857</v>
      </c>
      <c r="B8256">
        <v>535000</v>
      </c>
      <c r="C8256" t="s">
        <v>13</v>
      </c>
      <c r="D8256" t="s">
        <v>12428</v>
      </c>
      <c r="E8256" t="s">
        <v>10</v>
      </c>
      <c r="F8256">
        <v>3122</v>
      </c>
      <c r="G8256">
        <v>1</v>
      </c>
      <c r="H8256">
        <v>1</v>
      </c>
      <c r="I8256">
        <v>1</v>
      </c>
      <c r="J8256">
        <v>918</v>
      </c>
      <c r="K8256">
        <v>2006</v>
      </c>
      <c r="L8256" t="s">
        <v>8426</v>
      </c>
      <c r="M8256" t="s">
        <v>461</v>
      </c>
      <c r="N8256" t="s">
        <v>101</v>
      </c>
      <c r="O8256" s="6" t="str">
        <f>INDEX(lkp_Region,MATCH(tbl_Sales[[#This Row],[Suburb]],lkp_Suburb,0))</f>
        <v>Southern Metropolitan</v>
      </c>
      <c r="P8256" s="6">
        <f>MONTH(tbl_Sales[[#This Row],[Date]])</f>
        <v>5</v>
      </c>
      <c r="Q8256" s="6">
        <f>YEAR(tbl_Sales[[#This Row],[Date]])</f>
        <v>2017</v>
      </c>
    </row>
    <row r="8257" spans="1:17" x14ac:dyDescent="0.25">
      <c r="A8257" s="1">
        <v>42857</v>
      </c>
      <c r="B8257">
        <v>635000</v>
      </c>
      <c r="C8257" t="s">
        <v>13</v>
      </c>
      <c r="D8257" t="s">
        <v>12429</v>
      </c>
      <c r="E8257" t="s">
        <v>10</v>
      </c>
      <c r="F8257">
        <v>3122</v>
      </c>
      <c r="G8257">
        <v>2</v>
      </c>
      <c r="H8257">
        <v>1</v>
      </c>
      <c r="I8257">
        <v>1</v>
      </c>
      <c r="J8257">
        <v>2679</v>
      </c>
      <c r="K8257">
        <v>1960</v>
      </c>
      <c r="L8257" t="s">
        <v>8427</v>
      </c>
      <c r="M8257" t="s">
        <v>461</v>
      </c>
      <c r="N8257" t="s">
        <v>101</v>
      </c>
      <c r="O8257" s="6" t="str">
        <f>INDEX(lkp_Region,MATCH(tbl_Sales[[#This Row],[Suburb]],lkp_Suburb,0))</f>
        <v>Southern Metropolitan</v>
      </c>
      <c r="P8257" s="6">
        <f>MONTH(tbl_Sales[[#This Row],[Date]])</f>
        <v>5</v>
      </c>
      <c r="Q8257" s="6">
        <f>YEAR(tbl_Sales[[#This Row],[Date]])</f>
        <v>2017</v>
      </c>
    </row>
    <row r="8258" spans="1:17" x14ac:dyDescent="0.25">
      <c r="A8258" s="1">
        <v>42857</v>
      </c>
      <c r="B8258">
        <v>1922000</v>
      </c>
      <c r="C8258" t="s">
        <v>2</v>
      </c>
      <c r="D8258" t="s">
        <v>12428</v>
      </c>
      <c r="E8258" t="s">
        <v>10</v>
      </c>
      <c r="F8258">
        <v>3104</v>
      </c>
      <c r="G8258">
        <v>3</v>
      </c>
      <c r="H8258">
        <v>1</v>
      </c>
      <c r="I8258">
        <v>1</v>
      </c>
      <c r="J8258">
        <v>696</v>
      </c>
      <c r="L8258" t="s">
        <v>8428</v>
      </c>
      <c r="M8258" t="s">
        <v>99</v>
      </c>
      <c r="N8258" t="s">
        <v>101</v>
      </c>
      <c r="O8258" s="6" t="str">
        <f>INDEX(lkp_Region,MATCH(tbl_Sales[[#This Row],[Suburb]],lkp_Suburb,0))</f>
        <v>Southern Metropolitan</v>
      </c>
      <c r="P8258" s="6">
        <f>MONTH(tbl_Sales[[#This Row],[Date]])</f>
        <v>5</v>
      </c>
      <c r="Q8258" s="6">
        <f>YEAR(tbl_Sales[[#This Row],[Date]])</f>
        <v>2017</v>
      </c>
    </row>
    <row r="8259" spans="1:17" x14ac:dyDescent="0.25">
      <c r="A8259" s="1">
        <v>42857</v>
      </c>
      <c r="B8259">
        <v>3750000</v>
      </c>
      <c r="C8259" t="s">
        <v>2</v>
      </c>
      <c r="D8259" t="s">
        <v>12429</v>
      </c>
      <c r="E8259" t="s">
        <v>5</v>
      </c>
      <c r="F8259">
        <v>3123</v>
      </c>
      <c r="G8259">
        <v>5</v>
      </c>
      <c r="H8259">
        <v>3</v>
      </c>
      <c r="I8259">
        <v>4</v>
      </c>
      <c r="J8259">
        <v>858</v>
      </c>
      <c r="L8259" t="s">
        <v>8429</v>
      </c>
      <c r="M8259" t="s">
        <v>230</v>
      </c>
      <c r="N8259" t="s">
        <v>101</v>
      </c>
      <c r="O8259" s="6" t="str">
        <f>INDEX(lkp_Region,MATCH(tbl_Sales[[#This Row],[Suburb]],lkp_Suburb,0))</f>
        <v>Southern Metropolitan</v>
      </c>
      <c r="P8259" s="6">
        <f>MONTH(tbl_Sales[[#This Row],[Date]])</f>
        <v>5</v>
      </c>
      <c r="Q8259" s="6">
        <f>YEAR(tbl_Sales[[#This Row],[Date]])</f>
        <v>2017</v>
      </c>
    </row>
    <row r="8260" spans="1:17" x14ac:dyDescent="0.25">
      <c r="A8260" s="1">
        <v>42858</v>
      </c>
      <c r="B8260">
        <v>650000</v>
      </c>
      <c r="C8260" t="s">
        <v>13</v>
      </c>
      <c r="D8260" t="s">
        <v>12427</v>
      </c>
      <c r="E8260" t="s">
        <v>10</v>
      </c>
      <c r="F8260">
        <v>3121</v>
      </c>
      <c r="G8260">
        <v>2</v>
      </c>
      <c r="H8260">
        <v>2</v>
      </c>
      <c r="I8260">
        <v>1</v>
      </c>
      <c r="J8260">
        <v>2226</v>
      </c>
      <c r="K8260">
        <v>2011</v>
      </c>
      <c r="L8260" t="s">
        <v>8430</v>
      </c>
      <c r="M8260" t="s">
        <v>6</v>
      </c>
      <c r="N8260" t="s">
        <v>8</v>
      </c>
      <c r="O8260" s="6" t="str">
        <f>INDEX(lkp_Region,MATCH(tbl_Sales[[#This Row],[Suburb]],lkp_Suburb,0))</f>
        <v>Northern Metropolitan</v>
      </c>
      <c r="P8260" s="6">
        <f>MONTH(tbl_Sales[[#This Row],[Date]])</f>
        <v>5</v>
      </c>
      <c r="Q8260" s="6">
        <f>YEAR(tbl_Sales[[#This Row],[Date]])</f>
        <v>2017</v>
      </c>
    </row>
    <row r="8261" spans="1:17" x14ac:dyDescent="0.25">
      <c r="A8261" s="1">
        <v>42858</v>
      </c>
      <c r="B8261">
        <v>910000</v>
      </c>
      <c r="C8261" t="s">
        <v>2</v>
      </c>
      <c r="D8261" t="s">
        <v>12425</v>
      </c>
      <c r="E8261" t="s">
        <v>10</v>
      </c>
      <c r="F8261">
        <v>3128</v>
      </c>
      <c r="G8261">
        <v>3</v>
      </c>
      <c r="H8261">
        <v>1</v>
      </c>
      <c r="I8261">
        <v>2</v>
      </c>
      <c r="J8261">
        <v>414</v>
      </c>
      <c r="L8261" t="s">
        <v>8431</v>
      </c>
      <c r="M8261" t="s">
        <v>151</v>
      </c>
      <c r="N8261" t="s">
        <v>14</v>
      </c>
      <c r="O8261" s="6" t="str">
        <f>INDEX(lkp_Region,MATCH(tbl_Sales[[#This Row],[Suburb]],lkp_Suburb,0))</f>
        <v>Eastern Metropolitan</v>
      </c>
      <c r="P8261" s="6">
        <f>MONTH(tbl_Sales[[#This Row],[Date]])</f>
        <v>5</v>
      </c>
      <c r="Q8261" s="6">
        <f>YEAR(tbl_Sales[[#This Row],[Date]])</f>
        <v>2017</v>
      </c>
    </row>
    <row r="8262" spans="1:17" x14ac:dyDescent="0.25">
      <c r="A8262" s="1">
        <v>42858</v>
      </c>
      <c r="B8262">
        <v>800000</v>
      </c>
      <c r="C8262" t="s">
        <v>13</v>
      </c>
      <c r="D8262" t="s">
        <v>12429</v>
      </c>
      <c r="E8262" t="s">
        <v>5</v>
      </c>
      <c r="F8262">
        <v>3184</v>
      </c>
      <c r="G8262">
        <v>2</v>
      </c>
      <c r="H8262">
        <v>2</v>
      </c>
      <c r="I8262">
        <v>2</v>
      </c>
      <c r="J8262">
        <v>0</v>
      </c>
      <c r="K8262">
        <v>2001</v>
      </c>
      <c r="L8262" t="s">
        <v>8432</v>
      </c>
      <c r="M8262" t="s">
        <v>58</v>
      </c>
      <c r="N8262" t="s">
        <v>26</v>
      </c>
      <c r="O8262" s="6" t="str">
        <f>INDEX(lkp_Region,MATCH(tbl_Sales[[#This Row],[Suburb]],lkp_Suburb,0))</f>
        <v>Southern Metropolitan</v>
      </c>
      <c r="P8262" s="6">
        <f>MONTH(tbl_Sales[[#This Row],[Date]])</f>
        <v>5</v>
      </c>
      <c r="Q8262" s="6">
        <f>YEAR(tbl_Sales[[#This Row],[Date]])</f>
        <v>2017</v>
      </c>
    </row>
    <row r="8263" spans="1:17" x14ac:dyDescent="0.25">
      <c r="A8263" s="1">
        <v>42858</v>
      </c>
      <c r="B8263">
        <v>710000</v>
      </c>
      <c r="C8263" t="s">
        <v>2</v>
      </c>
      <c r="D8263" t="s">
        <v>12423</v>
      </c>
      <c r="E8263" t="s">
        <v>10</v>
      </c>
      <c r="F8263">
        <v>3058</v>
      </c>
      <c r="G8263">
        <v>3</v>
      </c>
      <c r="H8263">
        <v>1</v>
      </c>
      <c r="I8263">
        <v>1</v>
      </c>
      <c r="J8263">
        <v>160</v>
      </c>
      <c r="L8263" t="s">
        <v>8433</v>
      </c>
      <c r="M8263" t="s">
        <v>41</v>
      </c>
      <c r="N8263" t="s">
        <v>18</v>
      </c>
      <c r="O8263" s="6" t="str">
        <f>INDEX(lkp_Region,MATCH(tbl_Sales[[#This Row],[Suburb]],lkp_Suburb,0))</f>
        <v>Northern Metropolitan</v>
      </c>
      <c r="P8263" s="6">
        <f>MONTH(tbl_Sales[[#This Row],[Date]])</f>
        <v>5</v>
      </c>
      <c r="Q8263" s="6">
        <f>YEAR(tbl_Sales[[#This Row],[Date]])</f>
        <v>2017</v>
      </c>
    </row>
    <row r="8264" spans="1:17" x14ac:dyDescent="0.25">
      <c r="A8264" s="1">
        <v>42858</v>
      </c>
      <c r="B8264">
        <v>750000</v>
      </c>
      <c r="C8264" t="s">
        <v>2</v>
      </c>
      <c r="D8264" t="s">
        <v>12423</v>
      </c>
      <c r="E8264" t="s">
        <v>5</v>
      </c>
      <c r="F8264">
        <v>3046</v>
      </c>
      <c r="G8264">
        <v>4</v>
      </c>
      <c r="H8264">
        <v>2</v>
      </c>
      <c r="I8264">
        <v>3</v>
      </c>
      <c r="J8264">
        <v>659</v>
      </c>
      <c r="L8264" t="s">
        <v>8434</v>
      </c>
      <c r="M8264" t="s">
        <v>78</v>
      </c>
      <c r="N8264" t="s">
        <v>18</v>
      </c>
      <c r="O8264" s="6" t="str">
        <f>INDEX(lkp_Region,MATCH(tbl_Sales[[#This Row],[Suburb]],lkp_Suburb,0))</f>
        <v>Northern Metropolitan</v>
      </c>
      <c r="P8264" s="6">
        <f>MONTH(tbl_Sales[[#This Row],[Date]])</f>
        <v>5</v>
      </c>
      <c r="Q8264" s="6">
        <f>YEAR(tbl_Sales[[#This Row],[Date]])</f>
        <v>2017</v>
      </c>
    </row>
    <row r="8265" spans="1:17" x14ac:dyDescent="0.25">
      <c r="A8265" s="1">
        <v>42858</v>
      </c>
      <c r="B8265">
        <v>856000</v>
      </c>
      <c r="C8265" t="s">
        <v>51</v>
      </c>
      <c r="D8265" t="s">
        <v>12427</v>
      </c>
      <c r="E8265" t="s">
        <v>10</v>
      </c>
      <c r="F8265">
        <v>3032</v>
      </c>
      <c r="G8265">
        <v>2</v>
      </c>
      <c r="H8265">
        <v>1</v>
      </c>
      <c r="I8265">
        <v>2</v>
      </c>
      <c r="J8265">
        <v>326</v>
      </c>
      <c r="K8265">
        <v>1996</v>
      </c>
      <c r="L8265" t="s">
        <v>8435</v>
      </c>
      <c r="M8265" t="s">
        <v>504</v>
      </c>
      <c r="N8265" t="s">
        <v>49</v>
      </c>
      <c r="O8265" s="6" t="str">
        <f>INDEX(lkp_Region,MATCH(tbl_Sales[[#This Row],[Suburb]],lkp_Suburb,0))</f>
        <v>Western Metropolitan</v>
      </c>
      <c r="P8265" s="6">
        <f>MONTH(tbl_Sales[[#This Row],[Date]])</f>
        <v>5</v>
      </c>
      <c r="Q8265" s="6">
        <f>YEAR(tbl_Sales[[#This Row],[Date]])</f>
        <v>2017</v>
      </c>
    </row>
    <row r="8266" spans="1:17" x14ac:dyDescent="0.25">
      <c r="A8266" s="1">
        <v>42858</v>
      </c>
      <c r="B8266">
        <v>998000</v>
      </c>
      <c r="C8266" t="s">
        <v>51</v>
      </c>
      <c r="D8266" t="s">
        <v>12427</v>
      </c>
      <c r="E8266" t="s">
        <v>10</v>
      </c>
      <c r="F8266">
        <v>3166</v>
      </c>
      <c r="G8266">
        <v>3</v>
      </c>
      <c r="H8266">
        <v>2</v>
      </c>
      <c r="I8266">
        <v>2</v>
      </c>
      <c r="J8266">
        <v>246</v>
      </c>
      <c r="K8266">
        <v>2000</v>
      </c>
      <c r="L8266" t="s">
        <v>8436</v>
      </c>
      <c r="M8266" t="s">
        <v>262</v>
      </c>
      <c r="N8266" t="s">
        <v>31</v>
      </c>
      <c r="O8266" s="6" t="str">
        <f>INDEX(lkp_Region,MATCH(tbl_Sales[[#This Row],[Suburb]],lkp_Suburb,0))</f>
        <v>Southern Metropolitan</v>
      </c>
      <c r="P8266" s="6">
        <f>MONTH(tbl_Sales[[#This Row],[Date]])</f>
        <v>5</v>
      </c>
      <c r="Q8266" s="6">
        <f>YEAR(tbl_Sales[[#This Row],[Date]])</f>
        <v>2017</v>
      </c>
    </row>
    <row r="8267" spans="1:17" x14ac:dyDescent="0.25">
      <c r="A8267" s="1">
        <v>42858</v>
      </c>
      <c r="B8267">
        <v>950000</v>
      </c>
      <c r="C8267" t="s">
        <v>2</v>
      </c>
      <c r="D8267" t="s">
        <v>12429</v>
      </c>
      <c r="E8267" t="s">
        <v>10</v>
      </c>
      <c r="F8267">
        <v>3011</v>
      </c>
      <c r="G8267">
        <v>3</v>
      </c>
      <c r="H8267">
        <v>1</v>
      </c>
      <c r="I8267">
        <v>0</v>
      </c>
      <c r="J8267">
        <v>220</v>
      </c>
      <c r="K8267">
        <v>1920</v>
      </c>
      <c r="L8267" t="s">
        <v>8437</v>
      </c>
      <c r="M8267" t="s">
        <v>660</v>
      </c>
      <c r="N8267" t="s">
        <v>21</v>
      </c>
      <c r="O8267" s="6" t="str">
        <f>INDEX(lkp_Region,MATCH(tbl_Sales[[#This Row],[Suburb]],lkp_Suburb,0))</f>
        <v>Western Metropolitan</v>
      </c>
      <c r="P8267" s="6">
        <f>MONTH(tbl_Sales[[#This Row],[Date]])</f>
        <v>5</v>
      </c>
      <c r="Q8267" s="6">
        <f>YEAR(tbl_Sales[[#This Row],[Date]])</f>
        <v>2017</v>
      </c>
    </row>
    <row r="8268" spans="1:17" x14ac:dyDescent="0.25">
      <c r="A8268" s="1">
        <v>42858</v>
      </c>
      <c r="B8268">
        <v>355000</v>
      </c>
      <c r="C8268" t="s">
        <v>51</v>
      </c>
      <c r="D8268" t="s">
        <v>12423</v>
      </c>
      <c r="E8268" t="s">
        <v>10</v>
      </c>
      <c r="F8268">
        <v>3043</v>
      </c>
      <c r="G8268">
        <v>2</v>
      </c>
      <c r="H8268">
        <v>1</v>
      </c>
      <c r="I8268">
        <v>1</v>
      </c>
      <c r="J8268">
        <v>108</v>
      </c>
      <c r="L8268" t="s">
        <v>8438</v>
      </c>
      <c r="M8268" t="s">
        <v>7892</v>
      </c>
      <c r="N8268" t="s">
        <v>195</v>
      </c>
      <c r="O8268" s="6" t="str">
        <f>INDEX(lkp_Region,MATCH(tbl_Sales[[#This Row],[Suburb]],lkp_Suburb,0))</f>
        <v>Western Metropolitan</v>
      </c>
      <c r="P8268" s="6">
        <f>MONTH(tbl_Sales[[#This Row],[Date]])</f>
        <v>5</v>
      </c>
      <c r="Q8268" s="6">
        <f>YEAR(tbl_Sales[[#This Row],[Date]])</f>
        <v>2017</v>
      </c>
    </row>
    <row r="8269" spans="1:17" x14ac:dyDescent="0.25">
      <c r="A8269" s="1">
        <v>42858</v>
      </c>
      <c r="B8269">
        <v>467000</v>
      </c>
      <c r="C8269" t="s">
        <v>2</v>
      </c>
      <c r="D8269" t="s">
        <v>12430</v>
      </c>
      <c r="E8269" t="s">
        <v>10</v>
      </c>
      <c r="F8269">
        <v>3048</v>
      </c>
      <c r="G8269">
        <v>3</v>
      </c>
      <c r="H8269">
        <v>1</v>
      </c>
      <c r="I8269">
        <v>1</v>
      </c>
      <c r="J8269">
        <v>565</v>
      </c>
      <c r="K8269">
        <v>1975</v>
      </c>
      <c r="L8269" t="s">
        <v>8440</v>
      </c>
      <c r="M8269" t="s">
        <v>8439</v>
      </c>
      <c r="N8269" t="s">
        <v>195</v>
      </c>
      <c r="O8269" s="6" t="str">
        <f>INDEX(lkp_Region,MATCH(tbl_Sales[[#This Row],[Suburb]],lkp_Suburb,0))</f>
        <v>Northern Metropolitan</v>
      </c>
      <c r="P8269" s="6">
        <f>MONTH(tbl_Sales[[#This Row],[Date]])</f>
        <v>5</v>
      </c>
      <c r="Q8269" s="6">
        <f>YEAR(tbl_Sales[[#This Row],[Date]])</f>
        <v>2017</v>
      </c>
    </row>
    <row r="8270" spans="1:17" x14ac:dyDescent="0.25">
      <c r="A8270" s="1">
        <v>42858</v>
      </c>
      <c r="B8270">
        <v>506000</v>
      </c>
      <c r="C8270" t="s">
        <v>2</v>
      </c>
      <c r="D8270" t="s">
        <v>12430</v>
      </c>
      <c r="E8270" t="s">
        <v>10</v>
      </c>
      <c r="F8270">
        <v>3064</v>
      </c>
      <c r="G8270">
        <v>6</v>
      </c>
      <c r="H8270">
        <v>2</v>
      </c>
      <c r="I8270">
        <v>2</v>
      </c>
      <c r="J8270">
        <v>655</v>
      </c>
      <c r="K8270">
        <v>1997</v>
      </c>
      <c r="L8270" t="s">
        <v>8441</v>
      </c>
      <c r="M8270" t="s">
        <v>7797</v>
      </c>
      <c r="N8270" t="s">
        <v>195</v>
      </c>
      <c r="O8270" s="6" t="str">
        <f>INDEX(lkp_Region,MATCH(tbl_Sales[[#This Row],[Suburb]],lkp_Suburb,0))</f>
        <v>Northern Metropolitan</v>
      </c>
      <c r="P8270" s="6">
        <f>MONTH(tbl_Sales[[#This Row],[Date]])</f>
        <v>5</v>
      </c>
      <c r="Q8270" s="6">
        <f>YEAR(tbl_Sales[[#This Row],[Date]])</f>
        <v>2017</v>
      </c>
    </row>
    <row r="8271" spans="1:17" x14ac:dyDescent="0.25">
      <c r="A8271" s="1">
        <v>42858</v>
      </c>
      <c r="B8271">
        <v>900000</v>
      </c>
      <c r="C8271" t="s">
        <v>51</v>
      </c>
      <c r="D8271" t="s">
        <v>12423</v>
      </c>
      <c r="E8271" t="s">
        <v>10</v>
      </c>
      <c r="F8271">
        <v>3163</v>
      </c>
      <c r="G8271">
        <v>3</v>
      </c>
      <c r="H8271">
        <v>2</v>
      </c>
      <c r="I8271">
        <v>2</v>
      </c>
      <c r="J8271">
        <v>238</v>
      </c>
      <c r="K8271">
        <v>1998</v>
      </c>
      <c r="L8271" t="s">
        <v>8442</v>
      </c>
      <c r="M8271" t="s">
        <v>225</v>
      </c>
      <c r="N8271" t="s">
        <v>57</v>
      </c>
      <c r="O8271" s="6" t="str">
        <f>INDEX(lkp_Region,MATCH(tbl_Sales[[#This Row],[Suburb]],lkp_Suburb,0))</f>
        <v>Southern Metropolitan</v>
      </c>
      <c r="P8271" s="6">
        <f>MONTH(tbl_Sales[[#This Row],[Date]])</f>
        <v>5</v>
      </c>
      <c r="Q8271" s="6">
        <f>YEAR(tbl_Sales[[#This Row],[Date]])</f>
        <v>2017</v>
      </c>
    </row>
    <row r="8272" spans="1:17" x14ac:dyDescent="0.25">
      <c r="A8272" s="1">
        <v>42858</v>
      </c>
      <c r="B8272">
        <v>1573000</v>
      </c>
      <c r="C8272" t="s">
        <v>2</v>
      </c>
      <c r="D8272" t="s">
        <v>12429</v>
      </c>
      <c r="E8272" t="s">
        <v>5</v>
      </c>
      <c r="F8272">
        <v>3204</v>
      </c>
      <c r="G8272">
        <v>3</v>
      </c>
      <c r="H8272">
        <v>1</v>
      </c>
      <c r="I8272">
        <v>2</v>
      </c>
      <c r="J8272">
        <v>670</v>
      </c>
      <c r="L8272" t="s">
        <v>8443</v>
      </c>
      <c r="M8272" t="s">
        <v>55</v>
      </c>
      <c r="N8272" t="s">
        <v>57</v>
      </c>
      <c r="O8272" s="6" t="str">
        <f>INDEX(lkp_Region,MATCH(tbl_Sales[[#This Row],[Suburb]],lkp_Suburb,0))</f>
        <v>Southern Metropolitan</v>
      </c>
      <c r="P8272" s="6">
        <f>MONTH(tbl_Sales[[#This Row],[Date]])</f>
        <v>5</v>
      </c>
      <c r="Q8272" s="6">
        <f>YEAR(tbl_Sales[[#This Row],[Date]])</f>
        <v>2017</v>
      </c>
    </row>
    <row r="8273" spans="1:17" x14ac:dyDescent="0.25">
      <c r="A8273" s="1">
        <v>42858</v>
      </c>
      <c r="B8273">
        <v>413000</v>
      </c>
      <c r="C8273" t="s">
        <v>13</v>
      </c>
      <c r="D8273" t="s">
        <v>12430</v>
      </c>
      <c r="E8273" t="s">
        <v>5</v>
      </c>
      <c r="F8273">
        <v>3072</v>
      </c>
      <c r="G8273">
        <v>2</v>
      </c>
      <c r="H8273">
        <v>1</v>
      </c>
      <c r="I8273">
        <v>1</v>
      </c>
      <c r="J8273">
        <v>0</v>
      </c>
      <c r="K8273">
        <v>2009</v>
      </c>
      <c r="L8273" t="s">
        <v>8444</v>
      </c>
      <c r="M8273" t="s">
        <v>97</v>
      </c>
      <c r="N8273" t="s">
        <v>62</v>
      </c>
      <c r="O8273" s="6" t="str">
        <f>INDEX(lkp_Region,MATCH(tbl_Sales[[#This Row],[Suburb]],lkp_Suburb,0))</f>
        <v>Northern Metropolitan</v>
      </c>
      <c r="P8273" s="6">
        <f>MONTH(tbl_Sales[[#This Row],[Date]])</f>
        <v>5</v>
      </c>
      <c r="Q8273" s="6">
        <f>YEAR(tbl_Sales[[#This Row],[Date]])</f>
        <v>2017</v>
      </c>
    </row>
    <row r="8274" spans="1:17" x14ac:dyDescent="0.25">
      <c r="A8274" s="1">
        <v>42858</v>
      </c>
      <c r="B8274">
        <v>1121000</v>
      </c>
      <c r="C8274" t="s">
        <v>2</v>
      </c>
      <c r="D8274" t="s">
        <v>12423</v>
      </c>
      <c r="E8274" t="s">
        <v>10</v>
      </c>
      <c r="F8274">
        <v>3072</v>
      </c>
      <c r="G8274">
        <v>3</v>
      </c>
      <c r="H8274">
        <v>2</v>
      </c>
      <c r="I8274">
        <v>3</v>
      </c>
      <c r="J8274">
        <v>604</v>
      </c>
      <c r="K8274">
        <v>1925</v>
      </c>
      <c r="L8274" t="s">
        <v>8445</v>
      </c>
      <c r="M8274" t="s">
        <v>97</v>
      </c>
      <c r="N8274" t="s">
        <v>62</v>
      </c>
      <c r="O8274" s="6" t="str">
        <f>INDEX(lkp_Region,MATCH(tbl_Sales[[#This Row],[Suburb]],lkp_Suburb,0))</f>
        <v>Northern Metropolitan</v>
      </c>
      <c r="P8274" s="6">
        <f>MONTH(tbl_Sales[[#This Row],[Date]])</f>
        <v>5</v>
      </c>
      <c r="Q8274" s="6">
        <f>YEAR(tbl_Sales[[#This Row],[Date]])</f>
        <v>2017</v>
      </c>
    </row>
    <row r="8275" spans="1:17" x14ac:dyDescent="0.25">
      <c r="A8275" s="1">
        <v>42858</v>
      </c>
      <c r="B8275">
        <v>1150000</v>
      </c>
      <c r="C8275" t="s">
        <v>2</v>
      </c>
      <c r="D8275" t="s">
        <v>12423</v>
      </c>
      <c r="E8275" t="s">
        <v>10</v>
      </c>
      <c r="F8275">
        <v>3073</v>
      </c>
      <c r="G8275">
        <v>4</v>
      </c>
      <c r="H8275">
        <v>1</v>
      </c>
      <c r="I8275">
        <v>2</v>
      </c>
      <c r="J8275">
        <v>928</v>
      </c>
      <c r="L8275" t="s">
        <v>8446</v>
      </c>
      <c r="M8275" t="s">
        <v>93</v>
      </c>
      <c r="N8275" t="s">
        <v>62</v>
      </c>
      <c r="O8275" s="6" t="str">
        <f>INDEX(lkp_Region,MATCH(tbl_Sales[[#This Row],[Suburb]],lkp_Suburb,0))</f>
        <v>Northern Metropolitan</v>
      </c>
      <c r="P8275" s="6">
        <f>MONTH(tbl_Sales[[#This Row],[Date]])</f>
        <v>5</v>
      </c>
      <c r="Q8275" s="6">
        <f>YEAR(tbl_Sales[[#This Row],[Date]])</f>
        <v>2017</v>
      </c>
    </row>
    <row r="8276" spans="1:17" x14ac:dyDescent="0.25">
      <c r="A8276" s="1">
        <v>42858</v>
      </c>
      <c r="B8276">
        <v>690500</v>
      </c>
      <c r="C8276" t="s">
        <v>2</v>
      </c>
      <c r="D8276" t="s">
        <v>12428</v>
      </c>
      <c r="E8276" t="s">
        <v>10</v>
      </c>
      <c r="F8276">
        <v>3020</v>
      </c>
      <c r="G8276">
        <v>3</v>
      </c>
      <c r="H8276">
        <v>1</v>
      </c>
      <c r="I8276">
        <v>0</v>
      </c>
      <c r="J8276">
        <v>637</v>
      </c>
      <c r="L8276" t="s">
        <v>8447</v>
      </c>
      <c r="M8276" t="s">
        <v>143</v>
      </c>
      <c r="N8276" t="s">
        <v>3</v>
      </c>
      <c r="O8276" s="6" t="str">
        <f>INDEX(lkp_Region,MATCH(tbl_Sales[[#This Row],[Suburb]],lkp_Suburb,0))</f>
        <v>Western Metropolitan</v>
      </c>
      <c r="P8276" s="6">
        <f>MONTH(tbl_Sales[[#This Row],[Date]])</f>
        <v>5</v>
      </c>
      <c r="Q8276" s="6">
        <f>YEAR(tbl_Sales[[#This Row],[Date]])</f>
        <v>2017</v>
      </c>
    </row>
    <row r="8277" spans="1:17" x14ac:dyDescent="0.25">
      <c r="A8277" s="1">
        <v>42858</v>
      </c>
      <c r="B8277">
        <v>1205000</v>
      </c>
      <c r="C8277" t="s">
        <v>51</v>
      </c>
      <c r="D8277" t="s">
        <v>12428</v>
      </c>
      <c r="E8277" t="s">
        <v>10</v>
      </c>
      <c r="F8277">
        <v>3102</v>
      </c>
      <c r="G8277">
        <v>3</v>
      </c>
      <c r="H8277">
        <v>2</v>
      </c>
      <c r="I8277">
        <v>2</v>
      </c>
      <c r="J8277">
        <v>270</v>
      </c>
      <c r="L8277" t="s">
        <v>8448</v>
      </c>
      <c r="M8277" t="s">
        <v>297</v>
      </c>
      <c r="N8277" t="s">
        <v>101</v>
      </c>
      <c r="O8277" s="6" t="str">
        <f>INDEX(lkp_Region,MATCH(tbl_Sales[[#This Row],[Suburb]],lkp_Suburb,0))</f>
        <v>Southern Metropolitan</v>
      </c>
      <c r="P8277" s="6">
        <f>MONTH(tbl_Sales[[#This Row],[Date]])</f>
        <v>5</v>
      </c>
      <c r="Q8277" s="6">
        <f>YEAR(tbl_Sales[[#This Row],[Date]])</f>
        <v>2017</v>
      </c>
    </row>
    <row r="8278" spans="1:17" x14ac:dyDescent="0.25">
      <c r="A8278" s="1">
        <v>42858</v>
      </c>
      <c r="B8278">
        <v>957000</v>
      </c>
      <c r="C8278" t="s">
        <v>13</v>
      </c>
      <c r="D8278" t="s">
        <v>12429</v>
      </c>
      <c r="E8278" t="s">
        <v>10</v>
      </c>
      <c r="F8278">
        <v>3188</v>
      </c>
      <c r="G8278">
        <v>3</v>
      </c>
      <c r="H8278">
        <v>2</v>
      </c>
      <c r="I8278">
        <v>2</v>
      </c>
      <c r="J8278">
        <v>254</v>
      </c>
      <c r="K8278">
        <v>1994</v>
      </c>
      <c r="L8278" t="s">
        <v>8449</v>
      </c>
      <c r="M8278" t="s">
        <v>278</v>
      </c>
      <c r="N8278" t="s">
        <v>107</v>
      </c>
      <c r="O8278" s="6" t="str">
        <f>INDEX(lkp_Region,MATCH(tbl_Sales[[#This Row],[Suburb]],lkp_Suburb,0))</f>
        <v>Southern Metropolitan</v>
      </c>
      <c r="P8278" s="6">
        <f>MONTH(tbl_Sales[[#This Row],[Date]])</f>
        <v>5</v>
      </c>
      <c r="Q8278" s="6">
        <f>YEAR(tbl_Sales[[#This Row],[Date]])</f>
        <v>2017</v>
      </c>
    </row>
    <row r="8279" spans="1:17" x14ac:dyDescent="0.25">
      <c r="A8279" s="1">
        <v>42858</v>
      </c>
      <c r="B8279">
        <v>1620000</v>
      </c>
      <c r="C8279" t="s">
        <v>51</v>
      </c>
      <c r="D8279" t="s">
        <v>12429</v>
      </c>
      <c r="E8279" t="s">
        <v>5</v>
      </c>
      <c r="F8279">
        <v>3187</v>
      </c>
      <c r="G8279">
        <v>4</v>
      </c>
      <c r="H8279">
        <v>2</v>
      </c>
      <c r="I8279">
        <v>2</v>
      </c>
      <c r="J8279">
        <v>326</v>
      </c>
      <c r="L8279" t="s">
        <v>8450</v>
      </c>
      <c r="M8279" t="s">
        <v>346</v>
      </c>
      <c r="N8279" t="s">
        <v>107</v>
      </c>
      <c r="O8279" s="6" t="str">
        <f>INDEX(lkp_Region,MATCH(tbl_Sales[[#This Row],[Suburb]],lkp_Suburb,0))</f>
        <v>Southern Metropolitan</v>
      </c>
      <c r="P8279" s="6">
        <f>MONTH(tbl_Sales[[#This Row],[Date]])</f>
        <v>5</v>
      </c>
      <c r="Q8279" s="6">
        <f>YEAR(tbl_Sales[[#This Row],[Date]])</f>
        <v>2017</v>
      </c>
    </row>
    <row r="8280" spans="1:17" x14ac:dyDescent="0.25">
      <c r="A8280" s="1">
        <v>42858</v>
      </c>
      <c r="B8280">
        <v>690000</v>
      </c>
      <c r="C8280" t="s">
        <v>2</v>
      </c>
      <c r="D8280" t="s">
        <v>12423</v>
      </c>
      <c r="E8280" t="s">
        <v>5</v>
      </c>
      <c r="F8280">
        <v>3081</v>
      </c>
      <c r="G8280">
        <v>2</v>
      </c>
      <c r="H8280">
        <v>1</v>
      </c>
      <c r="I8280">
        <v>0</v>
      </c>
      <c r="J8280">
        <v>563</v>
      </c>
      <c r="L8280" t="s">
        <v>8451</v>
      </c>
      <c r="M8280" t="s">
        <v>748</v>
      </c>
      <c r="N8280" t="s">
        <v>150</v>
      </c>
      <c r="O8280" s="6" t="str">
        <f>INDEX(lkp_Region,MATCH(tbl_Sales[[#This Row],[Suburb]],lkp_Suburb,0))</f>
        <v>Eastern Metropolitan</v>
      </c>
      <c r="P8280" s="6">
        <f>MONTH(tbl_Sales[[#This Row],[Date]])</f>
        <v>5</v>
      </c>
      <c r="Q8280" s="6">
        <f>YEAR(tbl_Sales[[#This Row],[Date]])</f>
        <v>2017</v>
      </c>
    </row>
    <row r="8281" spans="1:17" x14ac:dyDescent="0.25">
      <c r="A8281" s="1">
        <v>42858</v>
      </c>
      <c r="B8281">
        <v>960000</v>
      </c>
      <c r="C8281" t="s">
        <v>51</v>
      </c>
      <c r="D8281" t="s">
        <v>12423</v>
      </c>
      <c r="E8281" t="s">
        <v>10</v>
      </c>
      <c r="F8281">
        <v>3094</v>
      </c>
      <c r="G8281">
        <v>3</v>
      </c>
      <c r="H8281">
        <v>2</v>
      </c>
      <c r="I8281">
        <v>2</v>
      </c>
      <c r="J8281">
        <v>397</v>
      </c>
      <c r="K8281">
        <v>2003</v>
      </c>
      <c r="L8281" t="s">
        <v>8452</v>
      </c>
      <c r="M8281" t="s">
        <v>7601</v>
      </c>
      <c r="N8281" t="s">
        <v>150</v>
      </c>
      <c r="O8281" s="6" t="str">
        <f>INDEX(lkp_Region,MATCH(tbl_Sales[[#This Row],[Suburb]],lkp_Suburb,0))</f>
        <v>Eastern Metropolitan</v>
      </c>
      <c r="P8281" s="6">
        <f>MONTH(tbl_Sales[[#This Row],[Date]])</f>
        <v>5</v>
      </c>
      <c r="Q8281" s="6">
        <f>YEAR(tbl_Sales[[#This Row],[Date]])</f>
        <v>2017</v>
      </c>
    </row>
    <row r="8282" spans="1:17" x14ac:dyDescent="0.25">
      <c r="A8282" s="1">
        <v>42858</v>
      </c>
      <c r="B8282">
        <v>1300000</v>
      </c>
      <c r="C8282" t="s">
        <v>2</v>
      </c>
      <c r="D8282" t="s">
        <v>12427</v>
      </c>
      <c r="E8282" t="s">
        <v>5</v>
      </c>
      <c r="F8282">
        <v>3079</v>
      </c>
      <c r="G8282">
        <v>3</v>
      </c>
      <c r="H8282">
        <v>2</v>
      </c>
      <c r="I8282">
        <v>2</v>
      </c>
      <c r="J8282">
        <v>334</v>
      </c>
      <c r="K8282">
        <v>2005</v>
      </c>
      <c r="L8282" t="s">
        <v>8453</v>
      </c>
      <c r="M8282" t="s">
        <v>213</v>
      </c>
      <c r="N8282" t="s">
        <v>150</v>
      </c>
      <c r="O8282" s="6" t="str">
        <f>INDEX(lkp_Region,MATCH(tbl_Sales[[#This Row],[Suburb]],lkp_Suburb,0))</f>
        <v>Eastern Metropolitan</v>
      </c>
      <c r="P8282" s="6">
        <f>MONTH(tbl_Sales[[#This Row],[Date]])</f>
        <v>5</v>
      </c>
      <c r="Q8282" s="6">
        <f>YEAR(tbl_Sales[[#This Row],[Date]])</f>
        <v>2017</v>
      </c>
    </row>
    <row r="8283" spans="1:17" x14ac:dyDescent="0.25">
      <c r="A8283" s="1">
        <v>42859</v>
      </c>
      <c r="B8283">
        <v>846000</v>
      </c>
      <c r="C8283" t="s">
        <v>2</v>
      </c>
      <c r="D8283" t="s">
        <v>12427</v>
      </c>
      <c r="E8283" t="s">
        <v>10</v>
      </c>
      <c r="F8283">
        <v>3068</v>
      </c>
      <c r="G8283">
        <v>2</v>
      </c>
      <c r="H8283">
        <v>1</v>
      </c>
      <c r="I8283">
        <v>0</v>
      </c>
      <c r="J8283">
        <v>160</v>
      </c>
      <c r="K8283">
        <v>1880</v>
      </c>
      <c r="L8283" t="s">
        <v>8454</v>
      </c>
      <c r="M8283" t="s">
        <v>72</v>
      </c>
      <c r="N8283" t="s">
        <v>8</v>
      </c>
      <c r="O8283" s="6" t="str">
        <f>INDEX(lkp_Region,MATCH(tbl_Sales[[#This Row],[Suburb]],lkp_Suburb,0))</f>
        <v>Northern Metropolitan</v>
      </c>
      <c r="P8283" s="6">
        <f>MONTH(tbl_Sales[[#This Row],[Date]])</f>
        <v>5</v>
      </c>
      <c r="Q8283" s="6">
        <f>YEAR(tbl_Sales[[#This Row],[Date]])</f>
        <v>2017</v>
      </c>
    </row>
    <row r="8284" spans="1:17" x14ac:dyDescent="0.25">
      <c r="A8284" s="1">
        <v>42859</v>
      </c>
      <c r="B8284">
        <v>1000000</v>
      </c>
      <c r="C8284" t="s">
        <v>2</v>
      </c>
      <c r="D8284" t="s">
        <v>12427</v>
      </c>
      <c r="E8284" t="s">
        <v>5</v>
      </c>
      <c r="F8284">
        <v>3067</v>
      </c>
      <c r="G8284">
        <v>3</v>
      </c>
      <c r="H8284">
        <v>1</v>
      </c>
      <c r="I8284">
        <v>0</v>
      </c>
      <c r="J8284">
        <v>198</v>
      </c>
      <c r="K8284">
        <v>1900</v>
      </c>
      <c r="L8284" t="s">
        <v>8455</v>
      </c>
      <c r="M8284" t="s">
        <v>38</v>
      </c>
      <c r="N8284" t="s">
        <v>8</v>
      </c>
      <c r="O8284" s="6" t="str">
        <f>INDEX(lkp_Region,MATCH(tbl_Sales[[#This Row],[Suburb]],lkp_Suburb,0))</f>
        <v>Northern Metropolitan</v>
      </c>
      <c r="P8284" s="6">
        <f>MONTH(tbl_Sales[[#This Row],[Date]])</f>
        <v>5</v>
      </c>
      <c r="Q8284" s="6">
        <f>YEAR(tbl_Sales[[#This Row],[Date]])</f>
        <v>2017</v>
      </c>
    </row>
    <row r="8285" spans="1:17" x14ac:dyDescent="0.25">
      <c r="A8285" s="1">
        <v>42859</v>
      </c>
      <c r="B8285">
        <v>1000000</v>
      </c>
      <c r="C8285" t="s">
        <v>13</v>
      </c>
      <c r="D8285" t="s">
        <v>12429</v>
      </c>
      <c r="E8285" t="s">
        <v>5</v>
      </c>
      <c r="F8285">
        <v>3066</v>
      </c>
      <c r="G8285">
        <v>3</v>
      </c>
      <c r="H8285">
        <v>2</v>
      </c>
      <c r="I8285">
        <v>2</v>
      </c>
      <c r="J8285">
        <v>0</v>
      </c>
      <c r="K8285">
        <v>2005</v>
      </c>
      <c r="L8285" t="s">
        <v>8456</v>
      </c>
      <c r="M8285" t="s">
        <v>216</v>
      </c>
      <c r="N8285" t="s">
        <v>8</v>
      </c>
      <c r="O8285" s="6" t="str">
        <f>INDEX(lkp_Region,MATCH(tbl_Sales[[#This Row],[Suburb]],lkp_Suburb,0))</f>
        <v>Northern Metropolitan</v>
      </c>
      <c r="P8285" s="6">
        <f>MONTH(tbl_Sales[[#This Row],[Date]])</f>
        <v>5</v>
      </c>
      <c r="Q8285" s="6">
        <f>YEAR(tbl_Sales[[#This Row],[Date]])</f>
        <v>2017</v>
      </c>
    </row>
    <row r="8286" spans="1:17" x14ac:dyDescent="0.25">
      <c r="A8286" s="1">
        <v>42859</v>
      </c>
      <c r="B8286">
        <v>1250000</v>
      </c>
      <c r="C8286" t="s">
        <v>2</v>
      </c>
      <c r="D8286" t="s">
        <v>12429</v>
      </c>
      <c r="E8286" t="s">
        <v>10</v>
      </c>
      <c r="F8286">
        <v>3068</v>
      </c>
      <c r="G8286">
        <v>2</v>
      </c>
      <c r="H8286">
        <v>1</v>
      </c>
      <c r="I8286">
        <v>0</v>
      </c>
      <c r="J8286">
        <v>158</v>
      </c>
      <c r="K8286">
        <v>1890</v>
      </c>
      <c r="L8286" t="s">
        <v>8457</v>
      </c>
      <c r="M8286" t="s">
        <v>323</v>
      </c>
      <c r="N8286" t="s">
        <v>8</v>
      </c>
      <c r="O8286" s="6" t="str">
        <f>INDEX(lkp_Region,MATCH(tbl_Sales[[#This Row],[Suburb]],lkp_Suburb,0))</f>
        <v>Northern Metropolitan</v>
      </c>
      <c r="P8286" s="6">
        <f>MONTH(tbl_Sales[[#This Row],[Date]])</f>
        <v>5</v>
      </c>
      <c r="Q8286" s="6">
        <f>YEAR(tbl_Sales[[#This Row],[Date]])</f>
        <v>2017</v>
      </c>
    </row>
    <row r="8287" spans="1:17" x14ac:dyDescent="0.25">
      <c r="A8287" s="1">
        <v>42859</v>
      </c>
      <c r="B8287">
        <v>620000</v>
      </c>
      <c r="C8287" t="s">
        <v>2</v>
      </c>
      <c r="D8287" t="s">
        <v>12424</v>
      </c>
      <c r="E8287" t="s">
        <v>10</v>
      </c>
      <c r="F8287">
        <v>3076</v>
      </c>
      <c r="G8287">
        <v>3</v>
      </c>
      <c r="H8287">
        <v>1</v>
      </c>
      <c r="I8287">
        <v>2</v>
      </c>
      <c r="J8287">
        <v>606</v>
      </c>
      <c r="K8287">
        <v>1975</v>
      </c>
      <c r="L8287" t="s">
        <v>8458</v>
      </c>
      <c r="M8287" t="s">
        <v>7572</v>
      </c>
      <c r="N8287" t="s">
        <v>7515</v>
      </c>
      <c r="O8287" s="6" t="str">
        <f>INDEX(lkp_Region,MATCH(tbl_Sales[[#This Row],[Suburb]],lkp_Suburb,0))</f>
        <v>Northern Metropolitan</v>
      </c>
      <c r="P8287" s="6">
        <f>MONTH(tbl_Sales[[#This Row],[Date]])</f>
        <v>5</v>
      </c>
      <c r="Q8287" s="6">
        <f>YEAR(tbl_Sales[[#This Row],[Date]])</f>
        <v>2017</v>
      </c>
    </row>
    <row r="8288" spans="1:17" x14ac:dyDescent="0.25">
      <c r="A8288" s="1">
        <v>42859</v>
      </c>
      <c r="B8288">
        <v>572000</v>
      </c>
      <c r="C8288" t="s">
        <v>13</v>
      </c>
      <c r="D8288" t="s">
        <v>12423</v>
      </c>
      <c r="E8288" t="s">
        <v>5</v>
      </c>
      <c r="F8288">
        <v>3128</v>
      </c>
      <c r="G8288">
        <v>2</v>
      </c>
      <c r="H8288">
        <v>1</v>
      </c>
      <c r="I8288">
        <v>1</v>
      </c>
      <c r="J8288">
        <v>0</v>
      </c>
      <c r="L8288" t="s">
        <v>8459</v>
      </c>
      <c r="M8288" t="s">
        <v>151</v>
      </c>
      <c r="N8288" t="s">
        <v>14</v>
      </c>
      <c r="O8288" s="6" t="str">
        <f>INDEX(lkp_Region,MATCH(tbl_Sales[[#This Row],[Suburb]],lkp_Suburb,0))</f>
        <v>Eastern Metropolitan</v>
      </c>
      <c r="P8288" s="6">
        <f>MONTH(tbl_Sales[[#This Row],[Date]])</f>
        <v>5</v>
      </c>
      <c r="Q8288" s="6">
        <f>YEAR(tbl_Sales[[#This Row],[Date]])</f>
        <v>2017</v>
      </c>
    </row>
    <row r="8289" spans="1:17" x14ac:dyDescent="0.25">
      <c r="A8289" s="1">
        <v>42859</v>
      </c>
      <c r="B8289">
        <v>1380000</v>
      </c>
      <c r="C8289" t="s">
        <v>2</v>
      </c>
      <c r="D8289" t="s">
        <v>12429</v>
      </c>
      <c r="E8289" t="s">
        <v>10</v>
      </c>
      <c r="F8289">
        <v>3145</v>
      </c>
      <c r="G8289">
        <v>3</v>
      </c>
      <c r="H8289">
        <v>1</v>
      </c>
      <c r="I8289">
        <v>2</v>
      </c>
      <c r="J8289">
        <v>572</v>
      </c>
      <c r="L8289" t="s">
        <v>8460</v>
      </c>
      <c r="M8289" t="s">
        <v>74</v>
      </c>
      <c r="N8289" t="s">
        <v>76</v>
      </c>
      <c r="O8289" s="6" t="str">
        <f>INDEX(lkp_Region,MATCH(tbl_Sales[[#This Row],[Suburb]],lkp_Suburb,0))</f>
        <v>Southern Metropolitan</v>
      </c>
      <c r="P8289" s="6">
        <f>MONTH(tbl_Sales[[#This Row],[Date]])</f>
        <v>5</v>
      </c>
      <c r="Q8289" s="6">
        <f>YEAR(tbl_Sales[[#This Row],[Date]])</f>
        <v>2017</v>
      </c>
    </row>
    <row r="8290" spans="1:17" x14ac:dyDescent="0.25">
      <c r="A8290" s="1">
        <v>42859</v>
      </c>
      <c r="B8290">
        <v>1400000</v>
      </c>
      <c r="C8290" t="s">
        <v>2</v>
      </c>
      <c r="D8290" t="s">
        <v>12425</v>
      </c>
      <c r="E8290" t="s">
        <v>5</v>
      </c>
      <c r="F8290">
        <v>3046</v>
      </c>
      <c r="G8290">
        <v>3</v>
      </c>
      <c r="H8290">
        <v>1</v>
      </c>
      <c r="I8290">
        <v>3</v>
      </c>
      <c r="J8290">
        <v>730</v>
      </c>
      <c r="L8290" t="s">
        <v>8461</v>
      </c>
      <c r="M8290" t="s">
        <v>680</v>
      </c>
      <c r="N8290" t="s">
        <v>18</v>
      </c>
      <c r="O8290" s="6" t="str">
        <f>INDEX(lkp_Region,MATCH(tbl_Sales[[#This Row],[Suburb]],lkp_Suburb,0))</f>
        <v>Northern Metropolitan</v>
      </c>
      <c r="P8290" s="6">
        <f>MONTH(tbl_Sales[[#This Row],[Date]])</f>
        <v>5</v>
      </c>
      <c r="Q8290" s="6">
        <f>YEAR(tbl_Sales[[#This Row],[Date]])</f>
        <v>2017</v>
      </c>
    </row>
    <row r="8291" spans="1:17" x14ac:dyDescent="0.25">
      <c r="A8291" s="1">
        <v>42859</v>
      </c>
      <c r="B8291">
        <v>1455000</v>
      </c>
      <c r="C8291" t="s">
        <v>2</v>
      </c>
      <c r="D8291" t="s">
        <v>12428</v>
      </c>
      <c r="E8291" t="s">
        <v>10</v>
      </c>
      <c r="F8291">
        <v>3058</v>
      </c>
      <c r="G8291">
        <v>6</v>
      </c>
      <c r="H8291">
        <v>3</v>
      </c>
      <c r="I8291">
        <v>4</v>
      </c>
      <c r="J8291">
        <v>768</v>
      </c>
      <c r="K8291">
        <v>1997</v>
      </c>
      <c r="L8291" t="s">
        <v>8462</v>
      </c>
      <c r="M8291" t="s">
        <v>41</v>
      </c>
      <c r="N8291" t="s">
        <v>18</v>
      </c>
      <c r="O8291" s="6" t="str">
        <f>INDEX(lkp_Region,MATCH(tbl_Sales[[#This Row],[Suburb]],lkp_Suburb,0))</f>
        <v>Northern Metropolitan</v>
      </c>
      <c r="P8291" s="6">
        <f>MONTH(tbl_Sales[[#This Row],[Date]])</f>
        <v>5</v>
      </c>
      <c r="Q8291" s="6">
        <f>YEAR(tbl_Sales[[#This Row],[Date]])</f>
        <v>2017</v>
      </c>
    </row>
    <row r="8292" spans="1:17" x14ac:dyDescent="0.25">
      <c r="A8292" s="1">
        <v>42859</v>
      </c>
      <c r="B8292">
        <v>1652000</v>
      </c>
      <c r="C8292" t="s">
        <v>2</v>
      </c>
      <c r="D8292" t="s">
        <v>12429</v>
      </c>
      <c r="E8292" t="s">
        <v>10</v>
      </c>
      <c r="F8292">
        <v>3056</v>
      </c>
      <c r="G8292">
        <v>3</v>
      </c>
      <c r="H8292">
        <v>1</v>
      </c>
      <c r="I8292">
        <v>2</v>
      </c>
      <c r="J8292">
        <v>506</v>
      </c>
      <c r="K8292">
        <v>1921</v>
      </c>
      <c r="L8292" t="s">
        <v>8463</v>
      </c>
      <c r="M8292" t="s">
        <v>117</v>
      </c>
      <c r="N8292" t="s">
        <v>18</v>
      </c>
      <c r="O8292" s="6" t="str">
        <f>INDEX(lkp_Region,MATCH(tbl_Sales[[#This Row],[Suburb]],lkp_Suburb,0))</f>
        <v>Northern Metropolitan</v>
      </c>
      <c r="P8292" s="6">
        <f>MONTH(tbl_Sales[[#This Row],[Date]])</f>
        <v>5</v>
      </c>
      <c r="Q8292" s="6">
        <f>YEAR(tbl_Sales[[#This Row],[Date]])</f>
        <v>2017</v>
      </c>
    </row>
    <row r="8293" spans="1:17" x14ac:dyDescent="0.25">
      <c r="A8293" s="1">
        <v>42859</v>
      </c>
      <c r="B8293">
        <v>1900000</v>
      </c>
      <c r="C8293" t="s">
        <v>2</v>
      </c>
      <c r="D8293" t="s">
        <v>12427</v>
      </c>
      <c r="E8293" t="s">
        <v>5</v>
      </c>
      <c r="F8293">
        <v>3056</v>
      </c>
      <c r="G8293">
        <v>4</v>
      </c>
      <c r="H8293">
        <v>3</v>
      </c>
      <c r="I8293">
        <v>2</v>
      </c>
      <c r="J8293">
        <v>0</v>
      </c>
      <c r="K8293">
        <v>2012</v>
      </c>
      <c r="L8293" t="s">
        <v>8464</v>
      </c>
      <c r="M8293" t="s">
        <v>117</v>
      </c>
      <c r="N8293" t="s">
        <v>18</v>
      </c>
      <c r="O8293" s="6" t="str">
        <f>INDEX(lkp_Region,MATCH(tbl_Sales[[#This Row],[Suburb]],lkp_Suburb,0))</f>
        <v>Northern Metropolitan</v>
      </c>
      <c r="P8293" s="6">
        <f>MONTH(tbl_Sales[[#This Row],[Date]])</f>
        <v>5</v>
      </c>
      <c r="Q8293" s="6">
        <f>YEAR(tbl_Sales[[#This Row],[Date]])</f>
        <v>2017</v>
      </c>
    </row>
    <row r="8294" spans="1:17" x14ac:dyDescent="0.25">
      <c r="A8294" s="1">
        <v>42859</v>
      </c>
      <c r="B8294">
        <v>1085000</v>
      </c>
      <c r="C8294" t="s">
        <v>2</v>
      </c>
      <c r="D8294" t="s">
        <v>12427</v>
      </c>
      <c r="E8294" t="s">
        <v>5</v>
      </c>
      <c r="F8294">
        <v>3031</v>
      </c>
      <c r="G8294">
        <v>3</v>
      </c>
      <c r="H8294">
        <v>1</v>
      </c>
      <c r="I8294">
        <v>1</v>
      </c>
      <c r="J8294">
        <v>180</v>
      </c>
      <c r="K8294">
        <v>1991</v>
      </c>
      <c r="L8294" t="s">
        <v>8465</v>
      </c>
      <c r="M8294" t="s">
        <v>288</v>
      </c>
      <c r="N8294" t="s">
        <v>49</v>
      </c>
      <c r="O8294" s="6" t="str">
        <f>INDEX(lkp_Region,MATCH(tbl_Sales[[#This Row],[Suburb]],lkp_Suburb,0))</f>
        <v>Northern Metropolitan</v>
      </c>
      <c r="P8294" s="6">
        <f>MONTH(tbl_Sales[[#This Row],[Date]])</f>
        <v>5</v>
      </c>
      <c r="Q8294" s="6">
        <f>YEAR(tbl_Sales[[#This Row],[Date]])</f>
        <v>2017</v>
      </c>
    </row>
    <row r="8295" spans="1:17" x14ac:dyDescent="0.25">
      <c r="A8295" s="1">
        <v>42859</v>
      </c>
      <c r="B8295">
        <v>1400000</v>
      </c>
      <c r="C8295" t="s">
        <v>2</v>
      </c>
      <c r="D8295" t="s">
        <v>12427</v>
      </c>
      <c r="E8295" t="s">
        <v>10</v>
      </c>
      <c r="F8295">
        <v>3040</v>
      </c>
      <c r="G8295">
        <v>3</v>
      </c>
      <c r="H8295">
        <v>2</v>
      </c>
      <c r="I8295">
        <v>2</v>
      </c>
      <c r="J8295">
        <v>359</v>
      </c>
      <c r="L8295" t="s">
        <v>8466</v>
      </c>
      <c r="M8295" t="s">
        <v>47</v>
      </c>
      <c r="N8295" t="s">
        <v>49</v>
      </c>
      <c r="O8295" s="6" t="str">
        <f>INDEX(lkp_Region,MATCH(tbl_Sales[[#This Row],[Suburb]],lkp_Suburb,0))</f>
        <v>Western Metropolitan</v>
      </c>
      <c r="P8295" s="6">
        <f>MONTH(tbl_Sales[[#This Row],[Date]])</f>
        <v>5</v>
      </c>
      <c r="Q8295" s="6">
        <f>YEAR(tbl_Sales[[#This Row],[Date]])</f>
        <v>2017</v>
      </c>
    </row>
    <row r="8296" spans="1:17" x14ac:dyDescent="0.25">
      <c r="A8296" s="1">
        <v>42859</v>
      </c>
      <c r="B8296">
        <v>1490000</v>
      </c>
      <c r="C8296" t="s">
        <v>2</v>
      </c>
      <c r="D8296" t="s">
        <v>12427</v>
      </c>
      <c r="E8296" t="s">
        <v>10</v>
      </c>
      <c r="F8296">
        <v>3032</v>
      </c>
      <c r="G8296">
        <v>3</v>
      </c>
      <c r="H8296">
        <v>2</v>
      </c>
      <c r="I8296">
        <v>1</v>
      </c>
      <c r="J8296">
        <v>542</v>
      </c>
      <c r="L8296" t="s">
        <v>8467</v>
      </c>
      <c r="M8296" t="s">
        <v>160</v>
      </c>
      <c r="N8296" t="s">
        <v>49</v>
      </c>
      <c r="O8296" s="6" t="str">
        <f>INDEX(lkp_Region,MATCH(tbl_Sales[[#This Row],[Suburb]],lkp_Suburb,0))</f>
        <v>Western Metropolitan</v>
      </c>
      <c r="P8296" s="6">
        <f>MONTH(tbl_Sales[[#This Row],[Date]])</f>
        <v>5</v>
      </c>
      <c r="Q8296" s="6">
        <f>YEAR(tbl_Sales[[#This Row],[Date]])</f>
        <v>2017</v>
      </c>
    </row>
    <row r="8297" spans="1:17" x14ac:dyDescent="0.25">
      <c r="A8297" s="1">
        <v>42859</v>
      </c>
      <c r="B8297">
        <v>1780000</v>
      </c>
      <c r="C8297" t="s">
        <v>2</v>
      </c>
      <c r="D8297" t="s">
        <v>12427</v>
      </c>
      <c r="E8297" t="s">
        <v>10</v>
      </c>
      <c r="F8297">
        <v>3041</v>
      </c>
      <c r="G8297">
        <v>5</v>
      </c>
      <c r="H8297">
        <v>3</v>
      </c>
      <c r="I8297">
        <v>6</v>
      </c>
      <c r="J8297">
        <v>699</v>
      </c>
      <c r="L8297" t="s">
        <v>8468</v>
      </c>
      <c r="M8297" t="s">
        <v>121</v>
      </c>
      <c r="N8297" t="s">
        <v>49</v>
      </c>
      <c r="O8297" s="6" t="str">
        <f>INDEX(lkp_Region,MATCH(tbl_Sales[[#This Row],[Suburb]],lkp_Suburb,0))</f>
        <v>Western Metropolitan</v>
      </c>
      <c r="P8297" s="6">
        <f>MONTH(tbl_Sales[[#This Row],[Date]])</f>
        <v>5</v>
      </c>
      <c r="Q8297" s="6">
        <f>YEAR(tbl_Sales[[#This Row],[Date]])</f>
        <v>2017</v>
      </c>
    </row>
    <row r="8298" spans="1:17" x14ac:dyDescent="0.25">
      <c r="A8298" s="1">
        <v>42859</v>
      </c>
      <c r="B8298">
        <v>1093800</v>
      </c>
      <c r="C8298" t="s">
        <v>2</v>
      </c>
      <c r="D8298" t="s">
        <v>12427</v>
      </c>
      <c r="E8298" t="s">
        <v>10</v>
      </c>
      <c r="F8298">
        <v>3166</v>
      </c>
      <c r="G8298">
        <v>3</v>
      </c>
      <c r="H8298">
        <v>1</v>
      </c>
      <c r="I8298">
        <v>2</v>
      </c>
      <c r="J8298">
        <v>501</v>
      </c>
      <c r="L8298" t="s">
        <v>8470</v>
      </c>
      <c r="M8298" t="s">
        <v>8469</v>
      </c>
      <c r="N8298" t="s">
        <v>31</v>
      </c>
      <c r="O8298" s="6" t="str">
        <f>INDEX(lkp_Region,MATCH(tbl_Sales[[#This Row],[Suburb]],lkp_Suburb,0))</f>
        <v>Southern Metropolitan</v>
      </c>
      <c r="P8298" s="6">
        <f>MONTH(tbl_Sales[[#This Row],[Date]])</f>
        <v>5</v>
      </c>
      <c r="Q8298" s="6">
        <f>YEAR(tbl_Sales[[#This Row],[Date]])</f>
        <v>2017</v>
      </c>
    </row>
    <row r="8299" spans="1:17" x14ac:dyDescent="0.25">
      <c r="A8299" s="1">
        <v>42859</v>
      </c>
      <c r="B8299">
        <v>333000</v>
      </c>
      <c r="C8299" t="s">
        <v>13</v>
      </c>
      <c r="D8299" t="s">
        <v>12427</v>
      </c>
      <c r="E8299" t="s">
        <v>5</v>
      </c>
      <c r="F8299">
        <v>3000</v>
      </c>
      <c r="G8299">
        <v>1</v>
      </c>
      <c r="H8299">
        <v>1</v>
      </c>
      <c r="I8299">
        <v>0</v>
      </c>
      <c r="J8299">
        <v>0</v>
      </c>
      <c r="K8299">
        <v>2010</v>
      </c>
      <c r="L8299" t="s">
        <v>8471</v>
      </c>
      <c r="M8299" t="s">
        <v>88</v>
      </c>
      <c r="N8299" t="s">
        <v>88</v>
      </c>
      <c r="O8299" s="6" t="str">
        <f>INDEX(lkp_Region,MATCH(tbl_Sales[[#This Row],[Suburb]],lkp_Suburb,0))</f>
        <v>Northern Metropolitan</v>
      </c>
      <c r="P8299" s="6">
        <f>MONTH(tbl_Sales[[#This Row],[Date]])</f>
        <v>5</v>
      </c>
      <c r="Q8299" s="6">
        <f>YEAR(tbl_Sales[[#This Row],[Date]])</f>
        <v>2017</v>
      </c>
    </row>
    <row r="8300" spans="1:17" x14ac:dyDescent="0.25">
      <c r="A8300" s="1">
        <v>42859</v>
      </c>
      <c r="B8300">
        <v>395000</v>
      </c>
      <c r="C8300" t="s">
        <v>13</v>
      </c>
      <c r="D8300" t="s">
        <v>12431</v>
      </c>
      <c r="E8300" t="s">
        <v>5</v>
      </c>
      <c r="F8300">
        <v>3031</v>
      </c>
      <c r="G8300">
        <v>1</v>
      </c>
      <c r="H8300">
        <v>1</v>
      </c>
      <c r="I8300">
        <v>1</v>
      </c>
      <c r="J8300">
        <v>2592</v>
      </c>
      <c r="L8300" t="s">
        <v>8472</v>
      </c>
      <c r="M8300" t="s">
        <v>264</v>
      </c>
      <c r="N8300" t="s">
        <v>88</v>
      </c>
      <c r="O8300" s="6" t="str">
        <f>INDEX(lkp_Region,MATCH(tbl_Sales[[#This Row],[Suburb]],lkp_Suburb,0))</f>
        <v>Northern Metropolitan</v>
      </c>
      <c r="P8300" s="6">
        <f>MONTH(tbl_Sales[[#This Row],[Date]])</f>
        <v>5</v>
      </c>
      <c r="Q8300" s="6">
        <f>YEAR(tbl_Sales[[#This Row],[Date]])</f>
        <v>2017</v>
      </c>
    </row>
    <row r="8301" spans="1:17" x14ac:dyDescent="0.25">
      <c r="A8301" s="1">
        <v>42859</v>
      </c>
      <c r="B8301">
        <v>1180000</v>
      </c>
      <c r="C8301" t="s">
        <v>2</v>
      </c>
      <c r="D8301" t="s">
        <v>12427</v>
      </c>
      <c r="E8301" t="s">
        <v>5</v>
      </c>
      <c r="F8301">
        <v>3011</v>
      </c>
      <c r="G8301">
        <v>3</v>
      </c>
      <c r="H8301">
        <v>1</v>
      </c>
      <c r="I8301">
        <v>0</v>
      </c>
      <c r="J8301">
        <v>198</v>
      </c>
      <c r="K8301">
        <v>1910</v>
      </c>
      <c r="L8301" t="s">
        <v>8473</v>
      </c>
      <c r="M8301" t="s">
        <v>660</v>
      </c>
      <c r="N8301" t="s">
        <v>21</v>
      </c>
      <c r="O8301" s="6" t="str">
        <f>INDEX(lkp_Region,MATCH(tbl_Sales[[#This Row],[Suburb]],lkp_Suburb,0))</f>
        <v>Western Metropolitan</v>
      </c>
      <c r="P8301" s="6">
        <f>MONTH(tbl_Sales[[#This Row],[Date]])</f>
        <v>5</v>
      </c>
      <c r="Q8301" s="6">
        <f>YEAR(tbl_Sales[[#This Row],[Date]])</f>
        <v>2017</v>
      </c>
    </row>
    <row r="8302" spans="1:17" x14ac:dyDescent="0.25">
      <c r="A8302" s="1">
        <v>42859</v>
      </c>
      <c r="B8302">
        <v>1030000</v>
      </c>
      <c r="C8302" t="s">
        <v>2</v>
      </c>
      <c r="D8302" t="s">
        <v>12431</v>
      </c>
      <c r="E8302" t="s">
        <v>10</v>
      </c>
      <c r="F8302">
        <v>3153</v>
      </c>
      <c r="G8302">
        <v>4</v>
      </c>
      <c r="H8302">
        <v>2</v>
      </c>
      <c r="I8302">
        <v>2</v>
      </c>
      <c r="J8302">
        <v>1094</v>
      </c>
      <c r="L8302" t="s">
        <v>8474</v>
      </c>
      <c r="M8302" t="s">
        <v>8050</v>
      </c>
      <c r="N8302" t="s">
        <v>7768</v>
      </c>
      <c r="O8302" s="6" t="str">
        <f>INDEX(lkp_Region,MATCH(tbl_Sales[[#This Row],[Suburb]],lkp_Suburb,0))</f>
        <v>Eastern Metropolitan</v>
      </c>
      <c r="P8302" s="6">
        <f>MONTH(tbl_Sales[[#This Row],[Date]])</f>
        <v>5</v>
      </c>
      <c r="Q8302" s="6">
        <f>YEAR(tbl_Sales[[#This Row],[Date]])</f>
        <v>2017</v>
      </c>
    </row>
    <row r="8303" spans="1:17" x14ac:dyDescent="0.25">
      <c r="A8303" s="1">
        <v>42859</v>
      </c>
      <c r="B8303">
        <v>1485000</v>
      </c>
      <c r="C8303" t="s">
        <v>2</v>
      </c>
      <c r="D8303" t="s">
        <v>12430</v>
      </c>
      <c r="E8303" t="s">
        <v>10</v>
      </c>
      <c r="F8303">
        <v>3194</v>
      </c>
      <c r="G8303">
        <v>5</v>
      </c>
      <c r="H8303">
        <v>2</v>
      </c>
      <c r="I8303">
        <v>2</v>
      </c>
      <c r="J8303">
        <v>720</v>
      </c>
      <c r="K8303">
        <v>1975</v>
      </c>
      <c r="L8303" t="s">
        <v>8475</v>
      </c>
      <c r="M8303" t="s">
        <v>8318</v>
      </c>
      <c r="N8303" t="s">
        <v>45</v>
      </c>
      <c r="O8303" s="6" t="str">
        <f>INDEX(lkp_Region,MATCH(tbl_Sales[[#This Row],[Suburb]],lkp_Suburb,0))</f>
        <v>South-Eastern Metropolitan</v>
      </c>
      <c r="P8303" s="6">
        <f>MONTH(tbl_Sales[[#This Row],[Date]])</f>
        <v>5</v>
      </c>
      <c r="Q8303" s="6">
        <f>YEAR(tbl_Sales[[#This Row],[Date]])</f>
        <v>2017</v>
      </c>
    </row>
    <row r="8304" spans="1:17" x14ac:dyDescent="0.25">
      <c r="A8304" s="1">
        <v>42859</v>
      </c>
      <c r="B8304">
        <v>600000</v>
      </c>
      <c r="C8304" t="s">
        <v>2</v>
      </c>
      <c r="D8304" t="s">
        <v>12427</v>
      </c>
      <c r="E8304" t="s">
        <v>10</v>
      </c>
      <c r="F8304">
        <v>3064</v>
      </c>
      <c r="G8304">
        <v>4</v>
      </c>
      <c r="H8304">
        <v>2</v>
      </c>
      <c r="I8304">
        <v>2</v>
      </c>
      <c r="J8304">
        <v>560</v>
      </c>
      <c r="K8304">
        <v>2007</v>
      </c>
      <c r="L8304" t="s">
        <v>8476</v>
      </c>
      <c r="M8304" t="s">
        <v>7797</v>
      </c>
      <c r="N8304" t="s">
        <v>195</v>
      </c>
      <c r="O8304" s="6" t="str">
        <f>INDEX(lkp_Region,MATCH(tbl_Sales[[#This Row],[Suburb]],lkp_Suburb,0))</f>
        <v>Northern Metropolitan</v>
      </c>
      <c r="P8304" s="6">
        <f>MONTH(tbl_Sales[[#This Row],[Date]])</f>
        <v>5</v>
      </c>
      <c r="Q8304" s="6">
        <f>YEAR(tbl_Sales[[#This Row],[Date]])</f>
        <v>2017</v>
      </c>
    </row>
    <row r="8305" spans="1:17" x14ac:dyDescent="0.25">
      <c r="A8305" s="1">
        <v>42859</v>
      </c>
      <c r="B8305">
        <v>543000</v>
      </c>
      <c r="C8305" t="s">
        <v>13</v>
      </c>
      <c r="D8305" t="s">
        <v>12424</v>
      </c>
      <c r="E8305" t="s">
        <v>10</v>
      </c>
      <c r="F8305">
        <v>3016</v>
      </c>
      <c r="G8305">
        <v>2</v>
      </c>
      <c r="H8305">
        <v>1</v>
      </c>
      <c r="I8305">
        <v>1</v>
      </c>
      <c r="J8305">
        <v>0</v>
      </c>
      <c r="K8305">
        <v>1974</v>
      </c>
      <c r="L8305" t="s">
        <v>8477</v>
      </c>
      <c r="M8305" t="s">
        <v>196</v>
      </c>
      <c r="N8305" t="s">
        <v>69</v>
      </c>
      <c r="O8305" s="6" t="str">
        <f>INDEX(lkp_Region,MATCH(tbl_Sales[[#This Row],[Suburb]],lkp_Suburb,0))</f>
        <v>Western Metropolitan</v>
      </c>
      <c r="P8305" s="6">
        <f>MONTH(tbl_Sales[[#This Row],[Date]])</f>
        <v>5</v>
      </c>
      <c r="Q8305" s="6">
        <f>YEAR(tbl_Sales[[#This Row],[Date]])</f>
        <v>2017</v>
      </c>
    </row>
    <row r="8306" spans="1:17" x14ac:dyDescent="0.25">
      <c r="A8306" s="1">
        <v>42859</v>
      </c>
      <c r="B8306">
        <v>280000</v>
      </c>
      <c r="C8306" t="s">
        <v>13</v>
      </c>
      <c r="D8306" t="s">
        <v>12424</v>
      </c>
      <c r="E8306" t="s">
        <v>5</v>
      </c>
      <c r="F8306">
        <v>3204</v>
      </c>
      <c r="G8306">
        <v>1</v>
      </c>
      <c r="H8306">
        <v>1</v>
      </c>
      <c r="I8306">
        <v>1</v>
      </c>
      <c r="J8306">
        <v>821</v>
      </c>
      <c r="K8306">
        <v>1975</v>
      </c>
      <c r="L8306" t="s">
        <v>8478</v>
      </c>
      <c r="M8306" t="s">
        <v>63</v>
      </c>
      <c r="N8306" t="s">
        <v>57</v>
      </c>
      <c r="O8306" s="6" t="str">
        <f>INDEX(lkp_Region,MATCH(tbl_Sales[[#This Row],[Suburb]],lkp_Suburb,0))</f>
        <v>Southern Metropolitan</v>
      </c>
      <c r="P8306" s="6">
        <f>MONTH(tbl_Sales[[#This Row],[Date]])</f>
        <v>5</v>
      </c>
      <c r="Q8306" s="6">
        <f>YEAR(tbl_Sales[[#This Row],[Date]])</f>
        <v>2017</v>
      </c>
    </row>
    <row r="8307" spans="1:17" x14ac:dyDescent="0.25">
      <c r="A8307" s="1">
        <v>42859</v>
      </c>
      <c r="B8307">
        <v>1200000</v>
      </c>
      <c r="C8307" t="s">
        <v>51</v>
      </c>
      <c r="D8307" t="s">
        <v>12429</v>
      </c>
      <c r="E8307" t="s">
        <v>5</v>
      </c>
      <c r="F8307">
        <v>3204</v>
      </c>
      <c r="G8307">
        <v>4</v>
      </c>
      <c r="H8307">
        <v>2</v>
      </c>
      <c r="I8307">
        <v>2</v>
      </c>
      <c r="J8307">
        <v>293</v>
      </c>
      <c r="K8307">
        <v>2012</v>
      </c>
      <c r="L8307" t="s">
        <v>8479</v>
      </c>
      <c r="M8307" t="s">
        <v>55</v>
      </c>
      <c r="N8307" t="s">
        <v>57</v>
      </c>
      <c r="O8307" s="6" t="str">
        <f>INDEX(lkp_Region,MATCH(tbl_Sales[[#This Row],[Suburb]],lkp_Suburb,0))</f>
        <v>Southern Metropolitan</v>
      </c>
      <c r="P8307" s="6">
        <f>MONTH(tbl_Sales[[#This Row],[Date]])</f>
        <v>5</v>
      </c>
      <c r="Q8307" s="6">
        <f>YEAR(tbl_Sales[[#This Row],[Date]])</f>
        <v>2017</v>
      </c>
    </row>
    <row r="8308" spans="1:17" x14ac:dyDescent="0.25">
      <c r="A8308" s="1">
        <v>42859</v>
      </c>
      <c r="B8308">
        <v>615000</v>
      </c>
      <c r="C8308" t="s">
        <v>51</v>
      </c>
      <c r="D8308" t="s">
        <v>12427</v>
      </c>
      <c r="E8308" t="s">
        <v>10</v>
      </c>
      <c r="F8308">
        <v>3073</v>
      </c>
      <c r="G8308">
        <v>2</v>
      </c>
      <c r="H8308">
        <v>1</v>
      </c>
      <c r="I8308">
        <v>1</v>
      </c>
      <c r="J8308">
        <v>202</v>
      </c>
      <c r="L8308" t="s">
        <v>8480</v>
      </c>
      <c r="M8308" t="s">
        <v>93</v>
      </c>
      <c r="N8308" t="s">
        <v>62</v>
      </c>
      <c r="O8308" s="6" t="str">
        <f>INDEX(lkp_Region,MATCH(tbl_Sales[[#This Row],[Suburb]],lkp_Suburb,0))</f>
        <v>Northern Metropolitan</v>
      </c>
      <c r="P8308" s="6">
        <f>MONTH(tbl_Sales[[#This Row],[Date]])</f>
        <v>5</v>
      </c>
      <c r="Q8308" s="6">
        <f>YEAR(tbl_Sales[[#This Row],[Date]])</f>
        <v>2017</v>
      </c>
    </row>
    <row r="8309" spans="1:17" x14ac:dyDescent="0.25">
      <c r="A8309" s="1">
        <v>42859</v>
      </c>
      <c r="B8309">
        <v>1205500</v>
      </c>
      <c r="C8309" t="s">
        <v>2</v>
      </c>
      <c r="D8309" t="s">
        <v>12427</v>
      </c>
      <c r="E8309" t="s">
        <v>10</v>
      </c>
      <c r="F8309">
        <v>3071</v>
      </c>
      <c r="G8309">
        <v>2</v>
      </c>
      <c r="H8309">
        <v>1</v>
      </c>
      <c r="I8309">
        <v>1</v>
      </c>
      <c r="J8309">
        <v>361</v>
      </c>
      <c r="L8309" t="s">
        <v>8481</v>
      </c>
      <c r="M8309" t="s">
        <v>60</v>
      </c>
      <c r="N8309" t="s">
        <v>62</v>
      </c>
      <c r="O8309" s="6" t="str">
        <f>INDEX(lkp_Region,MATCH(tbl_Sales[[#This Row],[Suburb]],lkp_Suburb,0))</f>
        <v>Northern Metropolitan</v>
      </c>
      <c r="P8309" s="6">
        <f>MONTH(tbl_Sales[[#This Row],[Date]])</f>
        <v>5</v>
      </c>
      <c r="Q8309" s="6">
        <f>YEAR(tbl_Sales[[#This Row],[Date]])</f>
        <v>2017</v>
      </c>
    </row>
    <row r="8310" spans="1:17" x14ac:dyDescent="0.25">
      <c r="A8310" s="1">
        <v>42859</v>
      </c>
      <c r="B8310">
        <v>245000</v>
      </c>
      <c r="C8310" t="s">
        <v>13</v>
      </c>
      <c r="D8310" t="s">
        <v>12432</v>
      </c>
      <c r="E8310" t="s">
        <v>5</v>
      </c>
      <c r="F8310">
        <v>3020</v>
      </c>
      <c r="G8310">
        <v>1</v>
      </c>
      <c r="H8310">
        <v>1</v>
      </c>
      <c r="I8310">
        <v>1</v>
      </c>
      <c r="J8310">
        <v>44</v>
      </c>
      <c r="L8310" t="s">
        <v>8482</v>
      </c>
      <c r="M8310" t="s">
        <v>443</v>
      </c>
      <c r="N8310" t="s">
        <v>3</v>
      </c>
      <c r="O8310" s="6" t="str">
        <f>INDEX(lkp_Region,MATCH(tbl_Sales[[#This Row],[Suburb]],lkp_Suburb,0))</f>
        <v>Western Metropolitan</v>
      </c>
      <c r="P8310" s="6">
        <f>MONTH(tbl_Sales[[#This Row],[Date]])</f>
        <v>5</v>
      </c>
      <c r="Q8310" s="6">
        <f>YEAR(tbl_Sales[[#This Row],[Date]])</f>
        <v>2017</v>
      </c>
    </row>
    <row r="8311" spans="1:17" x14ac:dyDescent="0.25">
      <c r="A8311" s="1">
        <v>42859</v>
      </c>
      <c r="B8311">
        <v>700000</v>
      </c>
      <c r="C8311" t="s">
        <v>13</v>
      </c>
      <c r="D8311" t="s">
        <v>12429</v>
      </c>
      <c r="E8311" t="s">
        <v>5</v>
      </c>
      <c r="F8311">
        <v>3101</v>
      </c>
      <c r="G8311">
        <v>2</v>
      </c>
      <c r="H8311">
        <v>1</v>
      </c>
      <c r="I8311">
        <v>1</v>
      </c>
      <c r="J8311">
        <v>0</v>
      </c>
      <c r="L8311" t="s">
        <v>8483</v>
      </c>
      <c r="M8311" t="s">
        <v>145</v>
      </c>
      <c r="N8311" t="s">
        <v>101</v>
      </c>
      <c r="O8311" s="6" t="str">
        <f>INDEX(lkp_Region,MATCH(tbl_Sales[[#This Row],[Suburb]],lkp_Suburb,0))</f>
        <v>Southern Metropolitan</v>
      </c>
      <c r="P8311" s="6">
        <f>MONTH(tbl_Sales[[#This Row],[Date]])</f>
        <v>5</v>
      </c>
      <c r="Q8311" s="6">
        <f>YEAR(tbl_Sales[[#This Row],[Date]])</f>
        <v>2017</v>
      </c>
    </row>
    <row r="8312" spans="1:17" x14ac:dyDescent="0.25">
      <c r="A8312" s="1">
        <v>42859</v>
      </c>
      <c r="B8312">
        <v>3600000</v>
      </c>
      <c r="C8312" t="s">
        <v>2</v>
      </c>
      <c r="D8312" t="s">
        <v>12429</v>
      </c>
      <c r="E8312" t="s">
        <v>5</v>
      </c>
      <c r="F8312">
        <v>3123</v>
      </c>
      <c r="G8312">
        <v>4</v>
      </c>
      <c r="H8312">
        <v>3</v>
      </c>
      <c r="I8312">
        <v>2</v>
      </c>
      <c r="J8312">
        <v>667</v>
      </c>
      <c r="K8312">
        <v>1988</v>
      </c>
      <c r="L8312" t="s">
        <v>8484</v>
      </c>
      <c r="M8312" t="s">
        <v>230</v>
      </c>
      <c r="N8312" t="s">
        <v>101</v>
      </c>
      <c r="O8312" s="6" t="str">
        <f>INDEX(lkp_Region,MATCH(tbl_Sales[[#This Row],[Suburb]],lkp_Suburb,0))</f>
        <v>Southern Metropolitan</v>
      </c>
      <c r="P8312" s="6">
        <f>MONTH(tbl_Sales[[#This Row],[Date]])</f>
        <v>5</v>
      </c>
      <c r="Q8312" s="6">
        <f>YEAR(tbl_Sales[[#This Row],[Date]])</f>
        <v>2017</v>
      </c>
    </row>
    <row r="8313" spans="1:17" x14ac:dyDescent="0.25">
      <c r="A8313" s="1">
        <v>42859</v>
      </c>
      <c r="B8313">
        <v>1710000</v>
      </c>
      <c r="C8313" t="s">
        <v>2</v>
      </c>
      <c r="D8313" t="s">
        <v>12429</v>
      </c>
      <c r="E8313" t="s">
        <v>5</v>
      </c>
      <c r="F8313">
        <v>3191</v>
      </c>
      <c r="G8313">
        <v>3</v>
      </c>
      <c r="H8313">
        <v>2</v>
      </c>
      <c r="I8313">
        <v>0</v>
      </c>
      <c r="J8313">
        <v>398</v>
      </c>
      <c r="K8313">
        <v>1920</v>
      </c>
      <c r="L8313" t="s">
        <v>8485</v>
      </c>
      <c r="M8313" t="s">
        <v>7562</v>
      </c>
      <c r="N8313" t="s">
        <v>107</v>
      </c>
      <c r="O8313" s="6" t="str">
        <f>INDEX(lkp_Region,MATCH(tbl_Sales[[#This Row],[Suburb]],lkp_Suburb,0))</f>
        <v>Southern Metropolitan</v>
      </c>
      <c r="P8313" s="6">
        <f>MONTH(tbl_Sales[[#This Row],[Date]])</f>
        <v>5</v>
      </c>
      <c r="Q8313" s="6">
        <f>YEAR(tbl_Sales[[#This Row],[Date]])</f>
        <v>2017</v>
      </c>
    </row>
    <row r="8314" spans="1:17" x14ac:dyDescent="0.25">
      <c r="A8314" s="1">
        <v>42860</v>
      </c>
      <c r="B8314">
        <v>495000</v>
      </c>
      <c r="C8314" t="s">
        <v>13</v>
      </c>
      <c r="D8314" t="s">
        <v>12429</v>
      </c>
      <c r="E8314" t="s">
        <v>10</v>
      </c>
      <c r="F8314">
        <v>3068</v>
      </c>
      <c r="G8314">
        <v>1</v>
      </c>
      <c r="H8314">
        <v>1</v>
      </c>
      <c r="I8314">
        <v>1</v>
      </c>
      <c r="J8314">
        <v>0</v>
      </c>
      <c r="L8314" t="s">
        <v>8486</v>
      </c>
      <c r="M8314" t="s">
        <v>72</v>
      </c>
      <c r="N8314" t="s">
        <v>8</v>
      </c>
      <c r="O8314" s="6" t="str">
        <f>INDEX(lkp_Region,MATCH(tbl_Sales[[#This Row],[Suburb]],lkp_Suburb,0))</f>
        <v>Northern Metropolitan</v>
      </c>
      <c r="P8314" s="6">
        <f>MONTH(tbl_Sales[[#This Row],[Date]])</f>
        <v>5</v>
      </c>
      <c r="Q8314" s="6">
        <f>YEAR(tbl_Sales[[#This Row],[Date]])</f>
        <v>2017</v>
      </c>
    </row>
    <row r="8315" spans="1:17" x14ac:dyDescent="0.25">
      <c r="A8315" s="1">
        <v>42860</v>
      </c>
      <c r="B8315">
        <v>855000</v>
      </c>
      <c r="C8315" t="s">
        <v>2</v>
      </c>
      <c r="D8315" t="s">
        <v>12427</v>
      </c>
      <c r="E8315" t="s">
        <v>10</v>
      </c>
      <c r="F8315">
        <v>3067</v>
      </c>
      <c r="G8315">
        <v>3</v>
      </c>
      <c r="H8315">
        <v>2</v>
      </c>
      <c r="I8315">
        <v>1</v>
      </c>
      <c r="J8315">
        <v>92</v>
      </c>
      <c r="K8315">
        <v>2004</v>
      </c>
      <c r="L8315" t="s">
        <v>8487</v>
      </c>
      <c r="M8315" t="s">
        <v>38</v>
      </c>
      <c r="N8315" t="s">
        <v>8</v>
      </c>
      <c r="O8315" s="6" t="str">
        <f>INDEX(lkp_Region,MATCH(tbl_Sales[[#This Row],[Suburb]],lkp_Suburb,0))</f>
        <v>Northern Metropolitan</v>
      </c>
      <c r="P8315" s="6">
        <f>MONTH(tbl_Sales[[#This Row],[Date]])</f>
        <v>5</v>
      </c>
      <c r="Q8315" s="6">
        <f>YEAR(tbl_Sales[[#This Row],[Date]])</f>
        <v>2017</v>
      </c>
    </row>
    <row r="8316" spans="1:17" x14ac:dyDescent="0.25">
      <c r="A8316" s="1">
        <v>42860</v>
      </c>
      <c r="B8316">
        <v>1950000</v>
      </c>
      <c r="C8316" t="s">
        <v>2</v>
      </c>
      <c r="D8316" t="s">
        <v>12427</v>
      </c>
      <c r="E8316" t="s">
        <v>10</v>
      </c>
      <c r="F8316">
        <v>3054</v>
      </c>
      <c r="G8316">
        <v>3</v>
      </c>
      <c r="H8316">
        <v>1</v>
      </c>
      <c r="I8316">
        <v>1</v>
      </c>
      <c r="J8316">
        <v>309</v>
      </c>
      <c r="L8316" t="s">
        <v>8488</v>
      </c>
      <c r="M8316" t="s">
        <v>513</v>
      </c>
      <c r="N8316" t="s">
        <v>8</v>
      </c>
      <c r="O8316" s="6" t="str">
        <f>INDEX(lkp_Region,MATCH(tbl_Sales[[#This Row],[Suburb]],lkp_Suburb,0))</f>
        <v>Northern Metropolitan</v>
      </c>
      <c r="P8316" s="6">
        <f>MONTH(tbl_Sales[[#This Row],[Date]])</f>
        <v>5</v>
      </c>
      <c r="Q8316" s="6">
        <f>YEAR(tbl_Sales[[#This Row],[Date]])</f>
        <v>2017</v>
      </c>
    </row>
    <row r="8317" spans="1:17" x14ac:dyDescent="0.25">
      <c r="A8317" s="1">
        <v>42860</v>
      </c>
      <c r="B8317">
        <v>442000</v>
      </c>
      <c r="C8317" t="s">
        <v>2</v>
      </c>
      <c r="D8317" t="s">
        <v>12425</v>
      </c>
      <c r="E8317" t="s">
        <v>10</v>
      </c>
      <c r="F8317">
        <v>3030</v>
      </c>
      <c r="G8317">
        <v>3</v>
      </c>
      <c r="H8317">
        <v>1</v>
      </c>
      <c r="I8317">
        <v>1</v>
      </c>
      <c r="J8317">
        <v>575</v>
      </c>
      <c r="L8317" t="s">
        <v>8489</v>
      </c>
      <c r="M8317" t="s">
        <v>8069</v>
      </c>
      <c r="N8317" t="s">
        <v>7964</v>
      </c>
      <c r="O8317" s="6" t="str">
        <f>INDEX(lkp_Region,MATCH(tbl_Sales[[#This Row],[Suburb]],lkp_Suburb,0))</f>
        <v>Western Metropolitan</v>
      </c>
      <c r="P8317" s="6">
        <f>MONTH(tbl_Sales[[#This Row],[Date]])</f>
        <v>5</v>
      </c>
      <c r="Q8317" s="6">
        <f>YEAR(tbl_Sales[[#This Row],[Date]])</f>
        <v>2017</v>
      </c>
    </row>
    <row r="8318" spans="1:17" x14ac:dyDescent="0.25">
      <c r="A8318" s="1">
        <v>42860</v>
      </c>
      <c r="B8318">
        <v>580000</v>
      </c>
      <c r="C8318" t="s">
        <v>13</v>
      </c>
      <c r="D8318" t="s">
        <v>12432</v>
      </c>
      <c r="E8318" t="s">
        <v>10</v>
      </c>
      <c r="F8318">
        <v>3125</v>
      </c>
      <c r="G8318">
        <v>2</v>
      </c>
      <c r="H8318">
        <v>1</v>
      </c>
      <c r="I8318">
        <v>1</v>
      </c>
      <c r="J8318">
        <v>153</v>
      </c>
      <c r="K8318">
        <v>1970</v>
      </c>
      <c r="L8318" t="s">
        <v>8490</v>
      </c>
      <c r="M8318" t="s">
        <v>32</v>
      </c>
      <c r="N8318" t="s">
        <v>14</v>
      </c>
      <c r="O8318" s="6" t="str">
        <f>INDEX(lkp_Region,MATCH(tbl_Sales[[#This Row],[Suburb]],lkp_Suburb,0))</f>
        <v>Southern Metropolitan</v>
      </c>
      <c r="P8318" s="6">
        <f>MONTH(tbl_Sales[[#This Row],[Date]])</f>
        <v>5</v>
      </c>
      <c r="Q8318" s="6">
        <f>YEAR(tbl_Sales[[#This Row],[Date]])</f>
        <v>2017</v>
      </c>
    </row>
    <row r="8319" spans="1:17" x14ac:dyDescent="0.25">
      <c r="A8319" s="1">
        <v>42860</v>
      </c>
      <c r="B8319">
        <v>890000</v>
      </c>
      <c r="C8319" t="s">
        <v>2</v>
      </c>
      <c r="D8319" t="s">
        <v>12427</v>
      </c>
      <c r="E8319" t="s">
        <v>10</v>
      </c>
      <c r="F8319">
        <v>3132</v>
      </c>
      <c r="G8319">
        <v>2</v>
      </c>
      <c r="H8319">
        <v>2</v>
      </c>
      <c r="I8319">
        <v>1</v>
      </c>
      <c r="J8319">
        <v>370</v>
      </c>
      <c r="L8319" t="s">
        <v>8491</v>
      </c>
      <c r="M8319" t="s">
        <v>7708</v>
      </c>
      <c r="N8319" t="s">
        <v>14</v>
      </c>
      <c r="O8319" s="6" t="str">
        <f>INDEX(lkp_Region,MATCH(tbl_Sales[[#This Row],[Suburb]],lkp_Suburb,0))</f>
        <v>Eastern Metropolitan</v>
      </c>
      <c r="P8319" s="6">
        <f>MONTH(tbl_Sales[[#This Row],[Date]])</f>
        <v>5</v>
      </c>
      <c r="Q8319" s="6">
        <f>YEAR(tbl_Sales[[#This Row],[Date]])</f>
        <v>2017</v>
      </c>
    </row>
    <row r="8320" spans="1:17" x14ac:dyDescent="0.25">
      <c r="A8320" s="1">
        <v>42860</v>
      </c>
      <c r="B8320">
        <v>1420000</v>
      </c>
      <c r="C8320" t="s">
        <v>51</v>
      </c>
      <c r="D8320" t="s">
        <v>12427</v>
      </c>
      <c r="E8320" t="s">
        <v>10</v>
      </c>
      <c r="F8320">
        <v>3181</v>
      </c>
      <c r="G8320">
        <v>3</v>
      </c>
      <c r="H8320">
        <v>2</v>
      </c>
      <c r="I8320">
        <v>2</v>
      </c>
      <c r="J8320">
        <v>187</v>
      </c>
      <c r="L8320" t="s">
        <v>8492</v>
      </c>
      <c r="M8320" t="s">
        <v>302</v>
      </c>
      <c r="N8320" t="s">
        <v>76</v>
      </c>
      <c r="O8320" s="6" t="str">
        <f>INDEX(lkp_Region,MATCH(tbl_Sales[[#This Row],[Suburb]],lkp_Suburb,0))</f>
        <v>Southern Metropolitan</v>
      </c>
      <c r="P8320" s="6">
        <f>MONTH(tbl_Sales[[#This Row],[Date]])</f>
        <v>5</v>
      </c>
      <c r="Q8320" s="6">
        <f>YEAR(tbl_Sales[[#This Row],[Date]])</f>
        <v>2017</v>
      </c>
    </row>
    <row r="8321" spans="1:17" x14ac:dyDescent="0.25">
      <c r="A8321" s="1">
        <v>42860</v>
      </c>
      <c r="B8321">
        <v>1375000</v>
      </c>
      <c r="C8321" t="s">
        <v>2</v>
      </c>
      <c r="D8321" t="s">
        <v>12428</v>
      </c>
      <c r="E8321" t="s">
        <v>10</v>
      </c>
      <c r="F8321">
        <v>3207</v>
      </c>
      <c r="G8321">
        <v>4</v>
      </c>
      <c r="H8321">
        <v>1</v>
      </c>
      <c r="I8321">
        <v>1</v>
      </c>
      <c r="J8321">
        <v>190</v>
      </c>
      <c r="L8321" t="s">
        <v>8493</v>
      </c>
      <c r="M8321" t="s">
        <v>24</v>
      </c>
      <c r="N8321" t="s">
        <v>26</v>
      </c>
      <c r="O8321" s="6" t="str">
        <f>INDEX(lkp_Region,MATCH(tbl_Sales[[#This Row],[Suburb]],lkp_Suburb,0))</f>
        <v>Southern Metropolitan</v>
      </c>
      <c r="P8321" s="6">
        <f>MONTH(tbl_Sales[[#This Row],[Date]])</f>
        <v>5</v>
      </c>
      <c r="Q8321" s="6">
        <f>YEAR(tbl_Sales[[#This Row],[Date]])</f>
        <v>2017</v>
      </c>
    </row>
    <row r="8322" spans="1:17" x14ac:dyDescent="0.25">
      <c r="A8322" s="1">
        <v>42860</v>
      </c>
      <c r="B8322">
        <v>775000</v>
      </c>
      <c r="C8322" t="s">
        <v>2</v>
      </c>
      <c r="D8322" t="s">
        <v>12423</v>
      </c>
      <c r="E8322" t="s">
        <v>10</v>
      </c>
      <c r="F8322">
        <v>3058</v>
      </c>
      <c r="G8322">
        <v>2</v>
      </c>
      <c r="H8322">
        <v>1</v>
      </c>
      <c r="I8322">
        <v>1</v>
      </c>
      <c r="J8322">
        <v>314</v>
      </c>
      <c r="L8322" t="s">
        <v>8494</v>
      </c>
      <c r="M8322" t="s">
        <v>41</v>
      </c>
      <c r="N8322" t="s">
        <v>18</v>
      </c>
      <c r="O8322" s="6" t="str">
        <f>INDEX(lkp_Region,MATCH(tbl_Sales[[#This Row],[Suburb]],lkp_Suburb,0))</f>
        <v>Northern Metropolitan</v>
      </c>
      <c r="P8322" s="6">
        <f>MONTH(tbl_Sales[[#This Row],[Date]])</f>
        <v>5</v>
      </c>
      <c r="Q8322" s="6">
        <f>YEAR(tbl_Sales[[#This Row],[Date]])</f>
        <v>2017</v>
      </c>
    </row>
    <row r="8323" spans="1:17" x14ac:dyDescent="0.25">
      <c r="A8323" s="1">
        <v>42860</v>
      </c>
      <c r="B8323">
        <v>895000</v>
      </c>
      <c r="C8323" t="s">
        <v>2</v>
      </c>
      <c r="D8323" t="s">
        <v>12423</v>
      </c>
      <c r="E8323" t="s">
        <v>10</v>
      </c>
      <c r="F8323">
        <v>3046</v>
      </c>
      <c r="G8323">
        <v>3</v>
      </c>
      <c r="H8323">
        <v>1</v>
      </c>
      <c r="I8323">
        <v>2</v>
      </c>
      <c r="J8323">
        <v>697</v>
      </c>
      <c r="K8323">
        <v>1955</v>
      </c>
      <c r="L8323" t="s">
        <v>8495</v>
      </c>
      <c r="M8323" t="s">
        <v>78</v>
      </c>
      <c r="N8323" t="s">
        <v>18</v>
      </c>
      <c r="O8323" s="6" t="str">
        <f>INDEX(lkp_Region,MATCH(tbl_Sales[[#This Row],[Suburb]],lkp_Suburb,0))</f>
        <v>Northern Metropolitan</v>
      </c>
      <c r="P8323" s="6">
        <f>MONTH(tbl_Sales[[#This Row],[Date]])</f>
        <v>5</v>
      </c>
      <c r="Q8323" s="6">
        <f>YEAR(tbl_Sales[[#This Row],[Date]])</f>
        <v>2017</v>
      </c>
    </row>
    <row r="8324" spans="1:17" x14ac:dyDescent="0.25">
      <c r="A8324" s="1">
        <v>42860</v>
      </c>
      <c r="B8324">
        <v>945000</v>
      </c>
      <c r="C8324" t="s">
        <v>2</v>
      </c>
      <c r="D8324" t="s">
        <v>12427</v>
      </c>
      <c r="E8324" t="s">
        <v>10</v>
      </c>
      <c r="F8324">
        <v>3043</v>
      </c>
      <c r="G8324">
        <v>4</v>
      </c>
      <c r="H8324">
        <v>2</v>
      </c>
      <c r="I8324">
        <v>4</v>
      </c>
      <c r="J8324">
        <v>474</v>
      </c>
      <c r="K8324">
        <v>2000</v>
      </c>
      <c r="L8324" t="s">
        <v>8496</v>
      </c>
      <c r="M8324" t="s">
        <v>556</v>
      </c>
      <c r="N8324" t="s">
        <v>18</v>
      </c>
      <c r="O8324" s="6" t="str">
        <f>INDEX(lkp_Region,MATCH(tbl_Sales[[#This Row],[Suburb]],lkp_Suburb,0))</f>
        <v>Western Metropolitan</v>
      </c>
      <c r="P8324" s="6">
        <f>MONTH(tbl_Sales[[#This Row],[Date]])</f>
        <v>5</v>
      </c>
      <c r="Q8324" s="6">
        <f>YEAR(tbl_Sales[[#This Row],[Date]])</f>
        <v>2017</v>
      </c>
    </row>
    <row r="8325" spans="1:17" x14ac:dyDescent="0.25">
      <c r="A8325" s="1">
        <v>42860</v>
      </c>
      <c r="B8325">
        <v>1097000</v>
      </c>
      <c r="C8325" t="s">
        <v>2</v>
      </c>
      <c r="D8325" t="s">
        <v>12424</v>
      </c>
      <c r="E8325" t="s">
        <v>10</v>
      </c>
      <c r="F8325">
        <v>3055</v>
      </c>
      <c r="G8325">
        <v>3</v>
      </c>
      <c r="H8325">
        <v>1</v>
      </c>
      <c r="I8325">
        <v>1</v>
      </c>
      <c r="J8325">
        <v>372</v>
      </c>
      <c r="L8325" t="s">
        <v>8497</v>
      </c>
      <c r="M8325" t="s">
        <v>80</v>
      </c>
      <c r="N8325" t="s">
        <v>18</v>
      </c>
      <c r="O8325" s="6" t="str">
        <f>INDEX(lkp_Region,MATCH(tbl_Sales[[#This Row],[Suburb]],lkp_Suburb,0))</f>
        <v>Northern Metropolitan</v>
      </c>
      <c r="P8325" s="6">
        <f>MONTH(tbl_Sales[[#This Row],[Date]])</f>
        <v>5</v>
      </c>
      <c r="Q8325" s="6">
        <f>YEAR(tbl_Sales[[#This Row],[Date]])</f>
        <v>2017</v>
      </c>
    </row>
    <row r="8326" spans="1:17" x14ac:dyDescent="0.25">
      <c r="A8326" s="1">
        <v>42860</v>
      </c>
      <c r="B8326">
        <v>360000</v>
      </c>
      <c r="C8326" t="s">
        <v>13</v>
      </c>
      <c r="D8326" t="s">
        <v>12428</v>
      </c>
      <c r="E8326" t="s">
        <v>5</v>
      </c>
      <c r="F8326">
        <v>3032</v>
      </c>
      <c r="G8326">
        <v>2</v>
      </c>
      <c r="H8326">
        <v>1</v>
      </c>
      <c r="I8326">
        <v>1</v>
      </c>
      <c r="J8326">
        <v>0</v>
      </c>
      <c r="K8326">
        <v>2010</v>
      </c>
      <c r="L8326" t="s">
        <v>8498</v>
      </c>
      <c r="M8326" t="s">
        <v>504</v>
      </c>
      <c r="N8326" t="s">
        <v>49</v>
      </c>
      <c r="O8326" s="6" t="str">
        <f>INDEX(lkp_Region,MATCH(tbl_Sales[[#This Row],[Suburb]],lkp_Suburb,0))</f>
        <v>Western Metropolitan</v>
      </c>
      <c r="P8326" s="6">
        <f>MONTH(tbl_Sales[[#This Row],[Date]])</f>
        <v>5</v>
      </c>
      <c r="Q8326" s="6">
        <f>YEAR(tbl_Sales[[#This Row],[Date]])</f>
        <v>2017</v>
      </c>
    </row>
    <row r="8327" spans="1:17" x14ac:dyDescent="0.25">
      <c r="A8327" s="1">
        <v>42860</v>
      </c>
      <c r="B8327">
        <v>737500</v>
      </c>
      <c r="C8327" t="s">
        <v>13</v>
      </c>
      <c r="D8327" t="s">
        <v>12428</v>
      </c>
      <c r="E8327" t="s">
        <v>5</v>
      </c>
      <c r="F8327">
        <v>3042</v>
      </c>
      <c r="G8327">
        <v>3</v>
      </c>
      <c r="H8327">
        <v>2</v>
      </c>
      <c r="I8327">
        <v>2</v>
      </c>
      <c r="J8327">
        <v>143</v>
      </c>
      <c r="K8327">
        <v>2012</v>
      </c>
      <c r="L8327" t="s">
        <v>8499</v>
      </c>
      <c r="M8327" t="s">
        <v>330</v>
      </c>
      <c r="N8327" t="s">
        <v>49</v>
      </c>
      <c r="O8327" s="6" t="str">
        <f>INDEX(lkp_Region,MATCH(tbl_Sales[[#This Row],[Suburb]],lkp_Suburb,0))</f>
        <v>Western Metropolitan</v>
      </c>
      <c r="P8327" s="6">
        <f>MONTH(tbl_Sales[[#This Row],[Date]])</f>
        <v>5</v>
      </c>
      <c r="Q8327" s="6">
        <f>YEAR(tbl_Sales[[#This Row],[Date]])</f>
        <v>2017</v>
      </c>
    </row>
    <row r="8328" spans="1:17" x14ac:dyDescent="0.25">
      <c r="A8328" s="1">
        <v>42860</v>
      </c>
      <c r="B8328">
        <v>970000</v>
      </c>
      <c r="C8328" t="s">
        <v>51</v>
      </c>
      <c r="D8328" t="s">
        <v>12427</v>
      </c>
      <c r="E8328" t="s">
        <v>10</v>
      </c>
      <c r="F8328">
        <v>3040</v>
      </c>
      <c r="G8328">
        <v>4</v>
      </c>
      <c r="H8328">
        <v>2</v>
      </c>
      <c r="I8328">
        <v>2</v>
      </c>
      <c r="J8328">
        <v>0</v>
      </c>
      <c r="K8328">
        <v>2003</v>
      </c>
      <c r="L8328" t="s">
        <v>8500</v>
      </c>
      <c r="M8328" t="s">
        <v>47</v>
      </c>
      <c r="N8328" t="s">
        <v>49</v>
      </c>
      <c r="O8328" s="6" t="str">
        <f>INDEX(lkp_Region,MATCH(tbl_Sales[[#This Row],[Suburb]],lkp_Suburb,0))</f>
        <v>Western Metropolitan</v>
      </c>
      <c r="P8328" s="6">
        <f>MONTH(tbl_Sales[[#This Row],[Date]])</f>
        <v>5</v>
      </c>
      <c r="Q8328" s="6">
        <f>YEAR(tbl_Sales[[#This Row],[Date]])</f>
        <v>2017</v>
      </c>
    </row>
    <row r="8329" spans="1:17" x14ac:dyDescent="0.25">
      <c r="A8329" s="1">
        <v>42860</v>
      </c>
      <c r="B8329">
        <v>1327000</v>
      </c>
      <c r="C8329" t="s">
        <v>2</v>
      </c>
      <c r="D8329" t="s">
        <v>12427</v>
      </c>
      <c r="E8329" t="s">
        <v>10</v>
      </c>
      <c r="F8329">
        <v>3149</v>
      </c>
      <c r="G8329">
        <v>4</v>
      </c>
      <c r="H8329">
        <v>3</v>
      </c>
      <c r="I8329">
        <v>2</v>
      </c>
      <c r="J8329">
        <v>768</v>
      </c>
      <c r="L8329" t="s">
        <v>8501</v>
      </c>
      <c r="M8329" t="s">
        <v>7758</v>
      </c>
      <c r="N8329" t="s">
        <v>31</v>
      </c>
      <c r="O8329" s="6" t="str">
        <f>INDEX(lkp_Region,MATCH(tbl_Sales[[#This Row],[Suburb]],lkp_Suburb,0))</f>
        <v>Eastern Metropolitan</v>
      </c>
      <c r="P8329" s="6">
        <f>MONTH(tbl_Sales[[#This Row],[Date]])</f>
        <v>5</v>
      </c>
      <c r="Q8329" s="6">
        <f>YEAR(tbl_Sales[[#This Row],[Date]])</f>
        <v>2017</v>
      </c>
    </row>
    <row r="8330" spans="1:17" x14ac:dyDescent="0.25">
      <c r="A8330" s="1">
        <v>42860</v>
      </c>
      <c r="B8330">
        <v>1615000</v>
      </c>
      <c r="C8330" t="s">
        <v>2</v>
      </c>
      <c r="D8330" t="s">
        <v>12425</v>
      </c>
      <c r="E8330" t="s">
        <v>10</v>
      </c>
      <c r="F8330">
        <v>3149</v>
      </c>
      <c r="G8330">
        <v>3</v>
      </c>
      <c r="H8330">
        <v>1</v>
      </c>
      <c r="I8330">
        <v>2</v>
      </c>
      <c r="J8330">
        <v>1321</v>
      </c>
      <c r="L8330" t="s">
        <v>8502</v>
      </c>
      <c r="M8330" t="s">
        <v>7758</v>
      </c>
      <c r="N8330" t="s">
        <v>31</v>
      </c>
      <c r="O8330" s="6" t="str">
        <f>INDEX(lkp_Region,MATCH(tbl_Sales[[#This Row],[Suburb]],lkp_Suburb,0))</f>
        <v>Eastern Metropolitan</v>
      </c>
      <c r="P8330" s="6">
        <f>MONTH(tbl_Sales[[#This Row],[Date]])</f>
        <v>5</v>
      </c>
      <c r="Q8330" s="6">
        <f>YEAR(tbl_Sales[[#This Row],[Date]])</f>
        <v>2017</v>
      </c>
    </row>
    <row r="8331" spans="1:17" x14ac:dyDescent="0.25">
      <c r="A8331" s="1">
        <v>42860</v>
      </c>
      <c r="B8331">
        <v>1131500</v>
      </c>
      <c r="C8331" t="s">
        <v>2</v>
      </c>
      <c r="D8331" t="s">
        <v>12431</v>
      </c>
      <c r="E8331" t="s">
        <v>5</v>
      </c>
      <c r="F8331">
        <v>3013</v>
      </c>
      <c r="G8331">
        <v>3</v>
      </c>
      <c r="H8331">
        <v>1</v>
      </c>
      <c r="I8331">
        <v>1</v>
      </c>
      <c r="J8331">
        <v>248</v>
      </c>
      <c r="L8331" t="s">
        <v>6714</v>
      </c>
      <c r="M8331" t="s">
        <v>65</v>
      </c>
      <c r="N8331" t="s">
        <v>21</v>
      </c>
      <c r="O8331" s="6" t="str">
        <f>INDEX(lkp_Region,MATCH(tbl_Sales[[#This Row],[Suburb]],lkp_Suburb,0))</f>
        <v>Western Metropolitan</v>
      </c>
      <c r="P8331" s="6">
        <f>MONTH(tbl_Sales[[#This Row],[Date]])</f>
        <v>5</v>
      </c>
      <c r="Q8331" s="6">
        <f>YEAR(tbl_Sales[[#This Row],[Date]])</f>
        <v>2017</v>
      </c>
    </row>
    <row r="8332" spans="1:17" x14ac:dyDescent="0.25">
      <c r="A8332" s="1">
        <v>42860</v>
      </c>
      <c r="B8332">
        <v>1181000</v>
      </c>
      <c r="C8332" t="s">
        <v>2</v>
      </c>
      <c r="D8332" t="s">
        <v>12429</v>
      </c>
      <c r="E8332" t="s">
        <v>10</v>
      </c>
      <c r="F8332">
        <v>3107</v>
      </c>
      <c r="G8332">
        <v>3</v>
      </c>
      <c r="H8332">
        <v>1</v>
      </c>
      <c r="I8332">
        <v>2</v>
      </c>
      <c r="J8332">
        <v>656</v>
      </c>
      <c r="L8332" t="s">
        <v>8503</v>
      </c>
      <c r="M8332" t="s">
        <v>586</v>
      </c>
      <c r="N8332" t="s">
        <v>128</v>
      </c>
      <c r="O8332" s="6" t="str">
        <f>INDEX(lkp_Region,MATCH(tbl_Sales[[#This Row],[Suburb]],lkp_Suburb,0))</f>
        <v>Eastern Metropolitan</v>
      </c>
      <c r="P8332" s="6">
        <f>MONTH(tbl_Sales[[#This Row],[Date]])</f>
        <v>5</v>
      </c>
      <c r="Q8332" s="6">
        <f>YEAR(tbl_Sales[[#This Row],[Date]])</f>
        <v>2017</v>
      </c>
    </row>
    <row r="8333" spans="1:17" x14ac:dyDescent="0.25">
      <c r="A8333" s="1">
        <v>42860</v>
      </c>
      <c r="B8333">
        <v>455000</v>
      </c>
      <c r="C8333" t="s">
        <v>13</v>
      </c>
      <c r="D8333" t="s">
        <v>12429</v>
      </c>
      <c r="E8333" t="s">
        <v>10</v>
      </c>
      <c r="F8333">
        <v>3194</v>
      </c>
      <c r="G8333">
        <v>2</v>
      </c>
      <c r="H8333">
        <v>1</v>
      </c>
      <c r="I8333">
        <v>1</v>
      </c>
      <c r="J8333">
        <v>3160</v>
      </c>
      <c r="K8333">
        <v>1970</v>
      </c>
      <c r="L8333" t="s">
        <v>8504</v>
      </c>
      <c r="M8333" t="s">
        <v>8318</v>
      </c>
      <c r="N8333" t="s">
        <v>45</v>
      </c>
      <c r="O8333" s="6" t="str">
        <f>INDEX(lkp_Region,MATCH(tbl_Sales[[#This Row],[Suburb]],lkp_Suburb,0))</f>
        <v>South-Eastern Metropolitan</v>
      </c>
      <c r="P8333" s="6">
        <f>MONTH(tbl_Sales[[#This Row],[Date]])</f>
        <v>5</v>
      </c>
      <c r="Q8333" s="6">
        <f>YEAR(tbl_Sales[[#This Row],[Date]])</f>
        <v>2017</v>
      </c>
    </row>
    <row r="8334" spans="1:17" x14ac:dyDescent="0.25">
      <c r="A8334" s="1">
        <v>42860</v>
      </c>
      <c r="B8334">
        <v>730000</v>
      </c>
      <c r="C8334" t="s">
        <v>2</v>
      </c>
      <c r="D8334" t="s">
        <v>12426</v>
      </c>
      <c r="E8334" t="s">
        <v>10</v>
      </c>
      <c r="F8334">
        <v>3059</v>
      </c>
      <c r="G8334">
        <v>4</v>
      </c>
      <c r="H8334">
        <v>2</v>
      </c>
      <c r="I8334">
        <v>1</v>
      </c>
      <c r="J8334">
        <v>633</v>
      </c>
      <c r="K8334">
        <v>2004</v>
      </c>
      <c r="L8334" t="s">
        <v>8505</v>
      </c>
      <c r="M8334" t="s">
        <v>7544</v>
      </c>
      <c r="N8334" t="s">
        <v>195</v>
      </c>
      <c r="O8334" s="6" t="str">
        <f>INDEX(lkp_Region,MATCH(tbl_Sales[[#This Row],[Suburb]],lkp_Suburb,0))</f>
        <v>Northern Metropolitan</v>
      </c>
      <c r="P8334" s="6">
        <f>MONTH(tbl_Sales[[#This Row],[Date]])</f>
        <v>5</v>
      </c>
      <c r="Q8334" s="6">
        <f>YEAR(tbl_Sales[[#This Row],[Date]])</f>
        <v>2017</v>
      </c>
    </row>
    <row r="8335" spans="1:17" x14ac:dyDescent="0.25">
      <c r="A8335" s="1">
        <v>42860</v>
      </c>
      <c r="B8335">
        <v>785000</v>
      </c>
      <c r="C8335" t="s">
        <v>2</v>
      </c>
      <c r="D8335" t="s">
        <v>12424</v>
      </c>
      <c r="E8335" t="s">
        <v>10</v>
      </c>
      <c r="F8335">
        <v>3015</v>
      </c>
      <c r="G8335">
        <v>3</v>
      </c>
      <c r="H8335">
        <v>1</v>
      </c>
      <c r="I8335">
        <v>2</v>
      </c>
      <c r="J8335">
        <v>343</v>
      </c>
      <c r="L8335" t="s">
        <v>8506</v>
      </c>
      <c r="M8335" t="s">
        <v>131</v>
      </c>
      <c r="N8335" t="s">
        <v>69</v>
      </c>
      <c r="O8335" s="6" t="str">
        <f>INDEX(lkp_Region,MATCH(tbl_Sales[[#This Row],[Suburb]],lkp_Suburb,0))</f>
        <v>Western Metropolitan</v>
      </c>
      <c r="P8335" s="6">
        <f>MONTH(tbl_Sales[[#This Row],[Date]])</f>
        <v>5</v>
      </c>
      <c r="Q8335" s="6">
        <f>YEAR(tbl_Sales[[#This Row],[Date]])</f>
        <v>2017</v>
      </c>
    </row>
    <row r="8336" spans="1:17" x14ac:dyDescent="0.25">
      <c r="A8336" s="1">
        <v>42860</v>
      </c>
      <c r="B8336">
        <v>890000</v>
      </c>
      <c r="C8336" t="s">
        <v>2</v>
      </c>
      <c r="D8336" t="s">
        <v>12428</v>
      </c>
      <c r="E8336" t="s">
        <v>10</v>
      </c>
      <c r="F8336">
        <v>3015</v>
      </c>
      <c r="G8336">
        <v>2</v>
      </c>
      <c r="H8336">
        <v>1</v>
      </c>
      <c r="I8336">
        <v>0</v>
      </c>
      <c r="J8336">
        <v>165</v>
      </c>
      <c r="L8336" t="s">
        <v>8507</v>
      </c>
      <c r="M8336" t="s">
        <v>133</v>
      </c>
      <c r="N8336" t="s">
        <v>69</v>
      </c>
      <c r="O8336" s="6" t="str">
        <f>INDEX(lkp_Region,MATCH(tbl_Sales[[#This Row],[Suburb]],lkp_Suburb,0))</f>
        <v>Western Metropolitan</v>
      </c>
      <c r="P8336" s="6">
        <f>MONTH(tbl_Sales[[#This Row],[Date]])</f>
        <v>5</v>
      </c>
      <c r="Q8336" s="6">
        <f>YEAR(tbl_Sales[[#This Row],[Date]])</f>
        <v>2017</v>
      </c>
    </row>
    <row r="8337" spans="1:17" x14ac:dyDescent="0.25">
      <c r="A8337" s="1">
        <v>42860</v>
      </c>
      <c r="B8337">
        <v>285000</v>
      </c>
      <c r="C8337" t="s">
        <v>13</v>
      </c>
      <c r="D8337" t="s">
        <v>12427</v>
      </c>
      <c r="E8337" t="s">
        <v>10</v>
      </c>
      <c r="F8337">
        <v>3163</v>
      </c>
      <c r="G8337">
        <v>1</v>
      </c>
      <c r="H8337">
        <v>1</v>
      </c>
      <c r="I8337">
        <v>1</v>
      </c>
      <c r="J8337">
        <v>0</v>
      </c>
      <c r="L8337" t="s">
        <v>8508</v>
      </c>
      <c r="M8337" t="s">
        <v>201</v>
      </c>
      <c r="N8337" t="s">
        <v>57</v>
      </c>
      <c r="O8337" s="6" t="str">
        <f>INDEX(lkp_Region,MATCH(tbl_Sales[[#This Row],[Suburb]],lkp_Suburb,0))</f>
        <v>Southern Metropolitan</v>
      </c>
      <c r="P8337" s="6">
        <f>MONTH(tbl_Sales[[#This Row],[Date]])</f>
        <v>5</v>
      </c>
      <c r="Q8337" s="6">
        <f>YEAR(tbl_Sales[[#This Row],[Date]])</f>
        <v>2017</v>
      </c>
    </row>
    <row r="8338" spans="1:17" x14ac:dyDescent="0.25">
      <c r="A8338" s="1">
        <v>42860</v>
      </c>
      <c r="B8338">
        <v>1300000</v>
      </c>
      <c r="C8338" t="s">
        <v>51</v>
      </c>
      <c r="D8338" t="s">
        <v>12428</v>
      </c>
      <c r="E8338" t="s">
        <v>10</v>
      </c>
      <c r="F8338">
        <v>3204</v>
      </c>
      <c r="G8338">
        <v>4</v>
      </c>
      <c r="H8338">
        <v>2</v>
      </c>
      <c r="I8338">
        <v>2</v>
      </c>
      <c r="J8338">
        <v>352</v>
      </c>
      <c r="L8338" t="s">
        <v>8509</v>
      </c>
      <c r="M8338" t="s">
        <v>55</v>
      </c>
      <c r="N8338" t="s">
        <v>57</v>
      </c>
      <c r="O8338" s="6" t="str">
        <f>INDEX(lkp_Region,MATCH(tbl_Sales[[#This Row],[Suburb]],lkp_Suburb,0))</f>
        <v>Southern Metropolitan</v>
      </c>
      <c r="P8338" s="6">
        <f>MONTH(tbl_Sales[[#This Row],[Date]])</f>
        <v>5</v>
      </c>
      <c r="Q8338" s="6">
        <f>YEAR(tbl_Sales[[#This Row],[Date]])</f>
        <v>2017</v>
      </c>
    </row>
    <row r="8339" spans="1:17" x14ac:dyDescent="0.25">
      <c r="A8339" s="1">
        <v>42860</v>
      </c>
      <c r="B8339">
        <v>1920000</v>
      </c>
      <c r="C8339" t="s">
        <v>2</v>
      </c>
      <c r="D8339" t="s">
        <v>12427</v>
      </c>
      <c r="E8339" t="s">
        <v>10</v>
      </c>
      <c r="F8339">
        <v>3163</v>
      </c>
      <c r="G8339">
        <v>4</v>
      </c>
      <c r="H8339">
        <v>1</v>
      </c>
      <c r="I8339">
        <v>2</v>
      </c>
      <c r="J8339">
        <v>718</v>
      </c>
      <c r="K8339">
        <v>1920</v>
      </c>
      <c r="L8339" t="s">
        <v>8510</v>
      </c>
      <c r="M8339" t="s">
        <v>225</v>
      </c>
      <c r="N8339" t="s">
        <v>57</v>
      </c>
      <c r="O8339" s="6" t="str">
        <f>INDEX(lkp_Region,MATCH(tbl_Sales[[#This Row],[Suburb]],lkp_Suburb,0))</f>
        <v>Southern Metropolitan</v>
      </c>
      <c r="P8339" s="6">
        <f>MONTH(tbl_Sales[[#This Row],[Date]])</f>
        <v>5</v>
      </c>
      <c r="Q8339" s="6">
        <f>YEAR(tbl_Sales[[#This Row],[Date]])</f>
        <v>2017</v>
      </c>
    </row>
    <row r="8340" spans="1:17" x14ac:dyDescent="0.25">
      <c r="A8340" s="1">
        <v>42860</v>
      </c>
      <c r="B8340">
        <v>566000</v>
      </c>
      <c r="C8340" t="s">
        <v>2</v>
      </c>
      <c r="D8340" t="s">
        <v>12430</v>
      </c>
      <c r="E8340" t="s">
        <v>10</v>
      </c>
      <c r="F8340">
        <v>3199</v>
      </c>
      <c r="G8340">
        <v>3</v>
      </c>
      <c r="H8340">
        <v>1</v>
      </c>
      <c r="I8340">
        <v>1</v>
      </c>
      <c r="J8340">
        <v>623</v>
      </c>
      <c r="L8340" t="s">
        <v>8511</v>
      </c>
      <c r="M8340" t="s">
        <v>7773</v>
      </c>
      <c r="N8340" t="s">
        <v>7773</v>
      </c>
      <c r="O8340" s="6" t="str">
        <f>INDEX(lkp_Region,MATCH(tbl_Sales[[#This Row],[Suburb]],lkp_Suburb,0))</f>
        <v>South-Eastern Metropolitan</v>
      </c>
      <c r="P8340" s="6">
        <f>MONTH(tbl_Sales[[#This Row],[Date]])</f>
        <v>5</v>
      </c>
      <c r="Q8340" s="6">
        <f>YEAR(tbl_Sales[[#This Row],[Date]])</f>
        <v>2017</v>
      </c>
    </row>
    <row r="8341" spans="1:17" x14ac:dyDescent="0.25">
      <c r="A8341" s="1">
        <v>42860</v>
      </c>
      <c r="B8341">
        <v>1100000</v>
      </c>
      <c r="C8341" t="s">
        <v>2</v>
      </c>
      <c r="D8341" t="s">
        <v>12432</v>
      </c>
      <c r="E8341" t="s">
        <v>5</v>
      </c>
      <c r="F8341">
        <v>3071</v>
      </c>
      <c r="G8341">
        <v>2</v>
      </c>
      <c r="H8341">
        <v>1</v>
      </c>
      <c r="I8341">
        <v>1</v>
      </c>
      <c r="J8341">
        <v>330</v>
      </c>
      <c r="K8341">
        <v>1930</v>
      </c>
      <c r="L8341" t="s">
        <v>8512</v>
      </c>
      <c r="M8341" t="s">
        <v>60</v>
      </c>
      <c r="N8341" t="s">
        <v>62</v>
      </c>
      <c r="O8341" s="6" t="str">
        <f>INDEX(lkp_Region,MATCH(tbl_Sales[[#This Row],[Suburb]],lkp_Suburb,0))</f>
        <v>Northern Metropolitan</v>
      </c>
      <c r="P8341" s="6">
        <f>MONTH(tbl_Sales[[#This Row],[Date]])</f>
        <v>5</v>
      </c>
      <c r="Q8341" s="6">
        <f>YEAR(tbl_Sales[[#This Row],[Date]])</f>
        <v>2017</v>
      </c>
    </row>
    <row r="8342" spans="1:17" x14ac:dyDescent="0.25">
      <c r="A8342" s="1">
        <v>42860</v>
      </c>
      <c r="B8342">
        <v>1343000</v>
      </c>
      <c r="C8342" t="s">
        <v>2</v>
      </c>
      <c r="D8342" t="s">
        <v>12429</v>
      </c>
      <c r="E8342" t="s">
        <v>10</v>
      </c>
      <c r="F8342">
        <v>3070</v>
      </c>
      <c r="G8342">
        <v>2</v>
      </c>
      <c r="H8342">
        <v>1</v>
      </c>
      <c r="I8342">
        <v>1</v>
      </c>
      <c r="J8342">
        <v>263</v>
      </c>
      <c r="L8342" t="s">
        <v>8513</v>
      </c>
      <c r="M8342" t="s">
        <v>271</v>
      </c>
      <c r="N8342" t="s">
        <v>62</v>
      </c>
      <c r="O8342" s="6" t="str">
        <f>INDEX(lkp_Region,MATCH(tbl_Sales[[#This Row],[Suburb]],lkp_Suburb,0))</f>
        <v>Northern Metropolitan</v>
      </c>
      <c r="P8342" s="6">
        <f>MONTH(tbl_Sales[[#This Row],[Date]])</f>
        <v>5</v>
      </c>
      <c r="Q8342" s="6">
        <f>YEAR(tbl_Sales[[#This Row],[Date]])</f>
        <v>2017</v>
      </c>
    </row>
    <row r="8343" spans="1:17" x14ac:dyDescent="0.25">
      <c r="A8343" s="1">
        <v>42860</v>
      </c>
      <c r="B8343">
        <v>435000</v>
      </c>
      <c r="C8343" t="s">
        <v>13</v>
      </c>
      <c r="D8343" t="s">
        <v>12433</v>
      </c>
      <c r="E8343" t="s">
        <v>10</v>
      </c>
      <c r="F8343">
        <v>3123</v>
      </c>
      <c r="G8343">
        <v>2</v>
      </c>
      <c r="H8343">
        <v>1</v>
      </c>
      <c r="I8343">
        <v>1</v>
      </c>
      <c r="J8343">
        <v>1536</v>
      </c>
      <c r="L8343" t="s">
        <v>8514</v>
      </c>
      <c r="M8343" t="s">
        <v>230</v>
      </c>
      <c r="N8343" t="s">
        <v>101</v>
      </c>
      <c r="O8343" s="6" t="str">
        <f>INDEX(lkp_Region,MATCH(tbl_Sales[[#This Row],[Suburb]],lkp_Suburb,0))</f>
        <v>Southern Metropolitan</v>
      </c>
      <c r="P8343" s="6">
        <f>MONTH(tbl_Sales[[#This Row],[Date]])</f>
        <v>5</v>
      </c>
      <c r="Q8343" s="6">
        <f>YEAR(tbl_Sales[[#This Row],[Date]])</f>
        <v>2017</v>
      </c>
    </row>
    <row r="8344" spans="1:17" x14ac:dyDescent="0.25">
      <c r="A8344" s="1">
        <v>42860</v>
      </c>
      <c r="B8344">
        <v>1800000</v>
      </c>
      <c r="C8344" t="s">
        <v>2</v>
      </c>
      <c r="D8344" t="s">
        <v>12431</v>
      </c>
      <c r="E8344" t="s">
        <v>10</v>
      </c>
      <c r="F8344">
        <v>3147</v>
      </c>
      <c r="G8344">
        <v>4</v>
      </c>
      <c r="H8344">
        <v>2</v>
      </c>
      <c r="I8344">
        <v>2</v>
      </c>
      <c r="J8344">
        <v>682</v>
      </c>
      <c r="L8344" t="s">
        <v>8515</v>
      </c>
      <c r="M8344" t="s">
        <v>206</v>
      </c>
      <c r="N8344" t="s">
        <v>101</v>
      </c>
      <c r="O8344" s="6" t="str">
        <f>INDEX(lkp_Region,MATCH(tbl_Sales[[#This Row],[Suburb]],lkp_Suburb,0))</f>
        <v>Southern Metropolitan</v>
      </c>
      <c r="P8344" s="6">
        <f>MONTH(tbl_Sales[[#This Row],[Date]])</f>
        <v>5</v>
      </c>
      <c r="Q8344" s="6">
        <f>YEAR(tbl_Sales[[#This Row],[Date]])</f>
        <v>2017</v>
      </c>
    </row>
    <row r="8345" spans="1:17" x14ac:dyDescent="0.25">
      <c r="A8345" s="1">
        <v>42860</v>
      </c>
      <c r="B8345">
        <v>2170000</v>
      </c>
      <c r="C8345" t="s">
        <v>2</v>
      </c>
      <c r="D8345" t="s">
        <v>12427</v>
      </c>
      <c r="E8345" t="s">
        <v>10</v>
      </c>
      <c r="F8345">
        <v>3147</v>
      </c>
      <c r="G8345">
        <v>4</v>
      </c>
      <c r="H8345">
        <v>2</v>
      </c>
      <c r="I8345">
        <v>2</v>
      </c>
      <c r="J8345">
        <v>697</v>
      </c>
      <c r="L8345" t="s">
        <v>8516</v>
      </c>
      <c r="M8345" t="s">
        <v>206</v>
      </c>
      <c r="N8345" t="s">
        <v>101</v>
      </c>
      <c r="O8345" s="6" t="str">
        <f>INDEX(lkp_Region,MATCH(tbl_Sales[[#This Row],[Suburb]],lkp_Suburb,0))</f>
        <v>Southern Metropolitan</v>
      </c>
      <c r="P8345" s="6">
        <f>MONTH(tbl_Sales[[#This Row],[Date]])</f>
        <v>5</v>
      </c>
      <c r="Q8345" s="6">
        <f>YEAR(tbl_Sales[[#This Row],[Date]])</f>
        <v>2017</v>
      </c>
    </row>
    <row r="8346" spans="1:17" x14ac:dyDescent="0.25">
      <c r="A8346" s="1">
        <v>42860</v>
      </c>
      <c r="B8346">
        <v>3175000</v>
      </c>
      <c r="C8346" t="s">
        <v>2</v>
      </c>
      <c r="D8346" t="s">
        <v>12427</v>
      </c>
      <c r="E8346" t="s">
        <v>5</v>
      </c>
      <c r="F8346">
        <v>3101</v>
      </c>
      <c r="G8346">
        <v>5</v>
      </c>
      <c r="H8346">
        <v>4</v>
      </c>
      <c r="I8346">
        <v>2</v>
      </c>
      <c r="J8346">
        <v>769</v>
      </c>
      <c r="K8346">
        <v>1940</v>
      </c>
      <c r="L8346" t="s">
        <v>8517</v>
      </c>
      <c r="M8346" t="s">
        <v>145</v>
      </c>
      <c r="N8346" t="s">
        <v>101</v>
      </c>
      <c r="O8346" s="6" t="str">
        <f>INDEX(lkp_Region,MATCH(tbl_Sales[[#This Row],[Suburb]],lkp_Suburb,0))</f>
        <v>Southern Metropolitan</v>
      </c>
      <c r="P8346" s="6">
        <f>MONTH(tbl_Sales[[#This Row],[Date]])</f>
        <v>5</v>
      </c>
      <c r="Q8346" s="6">
        <f>YEAR(tbl_Sales[[#This Row],[Date]])</f>
        <v>2017</v>
      </c>
    </row>
    <row r="8347" spans="1:17" x14ac:dyDescent="0.25">
      <c r="A8347" s="1">
        <v>42860</v>
      </c>
      <c r="B8347">
        <v>910000</v>
      </c>
      <c r="C8347" t="s">
        <v>13</v>
      </c>
      <c r="D8347" t="s">
        <v>12429</v>
      </c>
      <c r="E8347" t="s">
        <v>10</v>
      </c>
      <c r="F8347">
        <v>3187</v>
      </c>
      <c r="G8347">
        <v>2</v>
      </c>
      <c r="H8347">
        <v>1</v>
      </c>
      <c r="I8347">
        <v>3</v>
      </c>
      <c r="J8347">
        <v>238</v>
      </c>
      <c r="L8347" t="s">
        <v>8518</v>
      </c>
      <c r="M8347" t="s">
        <v>346</v>
      </c>
      <c r="N8347" t="s">
        <v>107</v>
      </c>
      <c r="O8347" s="6" t="str">
        <f>INDEX(lkp_Region,MATCH(tbl_Sales[[#This Row],[Suburb]],lkp_Suburb,0))</f>
        <v>Southern Metropolitan</v>
      </c>
      <c r="P8347" s="6">
        <f>MONTH(tbl_Sales[[#This Row],[Date]])</f>
        <v>5</v>
      </c>
      <c r="Q8347" s="6">
        <f>YEAR(tbl_Sales[[#This Row],[Date]])</f>
        <v>2017</v>
      </c>
    </row>
    <row r="8348" spans="1:17" x14ac:dyDescent="0.25">
      <c r="A8348" s="1">
        <v>42860</v>
      </c>
      <c r="B8348">
        <v>1211000</v>
      </c>
      <c r="C8348" t="s">
        <v>2</v>
      </c>
      <c r="D8348" t="s">
        <v>12433</v>
      </c>
      <c r="E8348" t="s">
        <v>10</v>
      </c>
      <c r="F8348">
        <v>3186</v>
      </c>
      <c r="G8348">
        <v>3</v>
      </c>
      <c r="H8348">
        <v>2</v>
      </c>
      <c r="I8348">
        <v>1</v>
      </c>
      <c r="J8348">
        <v>343</v>
      </c>
      <c r="L8348" t="s">
        <v>8519</v>
      </c>
      <c r="M8348" t="s">
        <v>105</v>
      </c>
      <c r="N8348" t="s">
        <v>107</v>
      </c>
      <c r="O8348" s="6" t="str">
        <f>INDEX(lkp_Region,MATCH(tbl_Sales[[#This Row],[Suburb]],lkp_Suburb,0))</f>
        <v>Southern Metropolitan</v>
      </c>
      <c r="P8348" s="6">
        <f>MONTH(tbl_Sales[[#This Row],[Date]])</f>
        <v>5</v>
      </c>
      <c r="Q8348" s="6">
        <f>YEAR(tbl_Sales[[#This Row],[Date]])</f>
        <v>2017</v>
      </c>
    </row>
    <row r="8349" spans="1:17" x14ac:dyDescent="0.25">
      <c r="A8349" s="1">
        <v>42860</v>
      </c>
      <c r="B8349">
        <v>1910000</v>
      </c>
      <c r="C8349" t="s">
        <v>51</v>
      </c>
      <c r="D8349" t="s">
        <v>12429</v>
      </c>
      <c r="E8349" t="s">
        <v>10</v>
      </c>
      <c r="F8349">
        <v>3188</v>
      </c>
      <c r="G8349">
        <v>4</v>
      </c>
      <c r="H8349">
        <v>2</v>
      </c>
      <c r="I8349">
        <v>2</v>
      </c>
      <c r="J8349">
        <v>351</v>
      </c>
      <c r="L8349" t="s">
        <v>8520</v>
      </c>
      <c r="M8349" t="s">
        <v>176</v>
      </c>
      <c r="N8349" t="s">
        <v>107</v>
      </c>
      <c r="O8349" s="6" t="str">
        <f>INDEX(lkp_Region,MATCH(tbl_Sales[[#This Row],[Suburb]],lkp_Suburb,0))</f>
        <v>Southern Metropolitan</v>
      </c>
      <c r="P8349" s="6">
        <f>MONTH(tbl_Sales[[#This Row],[Date]])</f>
        <v>5</v>
      </c>
      <c r="Q8349" s="6">
        <f>YEAR(tbl_Sales[[#This Row],[Date]])</f>
        <v>2017</v>
      </c>
    </row>
    <row r="8350" spans="1:17" x14ac:dyDescent="0.25">
      <c r="A8350" s="1">
        <v>42860</v>
      </c>
      <c r="B8350">
        <v>2291000</v>
      </c>
      <c r="C8350" t="s">
        <v>2</v>
      </c>
      <c r="D8350" t="s">
        <v>12427</v>
      </c>
      <c r="E8350" t="s">
        <v>10</v>
      </c>
      <c r="F8350">
        <v>3187</v>
      </c>
      <c r="G8350">
        <v>3</v>
      </c>
      <c r="H8350">
        <v>2</v>
      </c>
      <c r="I8350">
        <v>2</v>
      </c>
      <c r="J8350">
        <v>530</v>
      </c>
      <c r="K8350">
        <v>1886</v>
      </c>
      <c r="L8350" t="s">
        <v>8521</v>
      </c>
      <c r="M8350" t="s">
        <v>346</v>
      </c>
      <c r="N8350" t="s">
        <v>107</v>
      </c>
      <c r="O8350" s="6" t="str">
        <f>INDEX(lkp_Region,MATCH(tbl_Sales[[#This Row],[Suburb]],lkp_Suburb,0))</f>
        <v>Southern Metropolitan</v>
      </c>
      <c r="P8350" s="6">
        <f>MONTH(tbl_Sales[[#This Row],[Date]])</f>
        <v>5</v>
      </c>
      <c r="Q8350" s="6">
        <f>YEAR(tbl_Sales[[#This Row],[Date]])</f>
        <v>2017</v>
      </c>
    </row>
    <row r="8351" spans="1:17" x14ac:dyDescent="0.25">
      <c r="A8351" s="1">
        <v>42861</v>
      </c>
      <c r="B8351">
        <v>681500</v>
      </c>
      <c r="C8351" t="s">
        <v>13</v>
      </c>
      <c r="D8351" t="s">
        <v>12429</v>
      </c>
      <c r="E8351" t="s">
        <v>5</v>
      </c>
      <c r="F8351">
        <v>3065</v>
      </c>
      <c r="G8351">
        <v>2</v>
      </c>
      <c r="H8351">
        <v>1</v>
      </c>
      <c r="I8351">
        <v>1</v>
      </c>
      <c r="J8351">
        <v>0</v>
      </c>
      <c r="L8351" t="s">
        <v>8522</v>
      </c>
      <c r="M8351" t="s">
        <v>427</v>
      </c>
      <c r="N8351" t="s">
        <v>8</v>
      </c>
      <c r="O8351" s="6" t="str">
        <f>INDEX(lkp_Region,MATCH(tbl_Sales[[#This Row],[Suburb]],lkp_Suburb,0))</f>
        <v>Northern Metropolitan</v>
      </c>
      <c r="P8351" s="6">
        <f>MONTH(tbl_Sales[[#This Row],[Date]])</f>
        <v>5</v>
      </c>
      <c r="Q8351" s="6">
        <f>YEAR(tbl_Sales[[#This Row],[Date]])</f>
        <v>2017</v>
      </c>
    </row>
    <row r="8352" spans="1:17" x14ac:dyDescent="0.25">
      <c r="A8352" s="1">
        <v>42861</v>
      </c>
      <c r="B8352">
        <v>492000</v>
      </c>
      <c r="C8352" t="s">
        <v>2</v>
      </c>
      <c r="D8352" t="s">
        <v>12426</v>
      </c>
      <c r="E8352" t="s">
        <v>10</v>
      </c>
      <c r="F8352">
        <v>3029</v>
      </c>
      <c r="G8352">
        <v>3</v>
      </c>
      <c r="H8352">
        <v>1</v>
      </c>
      <c r="I8352">
        <v>1</v>
      </c>
      <c r="J8352">
        <v>581</v>
      </c>
      <c r="L8352" t="s">
        <v>8523</v>
      </c>
      <c r="M8352" t="s">
        <v>7962</v>
      </c>
      <c r="N8352" t="s">
        <v>7964</v>
      </c>
      <c r="O8352" s="6" t="str">
        <f>INDEX(lkp_Region,MATCH(tbl_Sales[[#This Row],[Suburb]],lkp_Suburb,0))</f>
        <v>Western Metropolitan</v>
      </c>
      <c r="P8352" s="6">
        <f>MONTH(tbl_Sales[[#This Row],[Date]])</f>
        <v>5</v>
      </c>
      <c r="Q8352" s="6">
        <f>YEAR(tbl_Sales[[#This Row],[Date]])</f>
        <v>2017</v>
      </c>
    </row>
    <row r="8353" spans="1:17" x14ac:dyDescent="0.25">
      <c r="A8353" s="1">
        <v>42861</v>
      </c>
      <c r="B8353">
        <v>968000</v>
      </c>
      <c r="C8353" t="s">
        <v>2</v>
      </c>
      <c r="D8353" t="s">
        <v>12424</v>
      </c>
      <c r="E8353" t="s">
        <v>10</v>
      </c>
      <c r="F8353">
        <v>3151</v>
      </c>
      <c r="G8353">
        <v>3</v>
      </c>
      <c r="H8353">
        <v>1</v>
      </c>
      <c r="I8353">
        <v>1</v>
      </c>
      <c r="J8353">
        <v>612</v>
      </c>
      <c r="L8353" t="s">
        <v>8524</v>
      </c>
      <c r="M8353" t="s">
        <v>8166</v>
      </c>
      <c r="N8353" t="s">
        <v>14</v>
      </c>
      <c r="O8353" s="6" t="str">
        <f>INDEX(lkp_Region,MATCH(tbl_Sales[[#This Row],[Suburb]],lkp_Suburb,0))</f>
        <v>Eastern Metropolitan</v>
      </c>
      <c r="P8353" s="6">
        <f>MONTH(tbl_Sales[[#This Row],[Date]])</f>
        <v>5</v>
      </c>
      <c r="Q8353" s="6">
        <f>YEAR(tbl_Sales[[#This Row],[Date]])</f>
        <v>2017</v>
      </c>
    </row>
    <row r="8354" spans="1:17" x14ac:dyDescent="0.25">
      <c r="A8354" s="1">
        <v>42861</v>
      </c>
      <c r="B8354">
        <v>1301000</v>
      </c>
      <c r="C8354" t="s">
        <v>2</v>
      </c>
      <c r="D8354" t="s">
        <v>12424</v>
      </c>
      <c r="E8354" t="s">
        <v>10</v>
      </c>
      <c r="F8354">
        <v>3182</v>
      </c>
      <c r="G8354">
        <v>2</v>
      </c>
      <c r="H8354">
        <v>1</v>
      </c>
      <c r="I8354">
        <v>1</v>
      </c>
      <c r="J8354">
        <v>165</v>
      </c>
      <c r="K8354">
        <v>1910</v>
      </c>
      <c r="L8354" t="s">
        <v>8525</v>
      </c>
      <c r="M8354" t="s">
        <v>156</v>
      </c>
      <c r="N8354" t="s">
        <v>26</v>
      </c>
      <c r="O8354" s="6" t="str">
        <f>INDEX(lkp_Region,MATCH(tbl_Sales[[#This Row],[Suburb]],lkp_Suburb,0))</f>
        <v>Southern Metropolitan</v>
      </c>
      <c r="P8354" s="6">
        <f>MONTH(tbl_Sales[[#This Row],[Date]])</f>
        <v>5</v>
      </c>
      <c r="Q8354" s="6">
        <f>YEAR(tbl_Sales[[#This Row],[Date]])</f>
        <v>2017</v>
      </c>
    </row>
    <row r="8355" spans="1:17" x14ac:dyDescent="0.25">
      <c r="A8355" s="1">
        <v>42861</v>
      </c>
      <c r="B8355">
        <v>1850000</v>
      </c>
      <c r="C8355" t="s">
        <v>2</v>
      </c>
      <c r="D8355" t="s">
        <v>12431</v>
      </c>
      <c r="E8355" t="s">
        <v>5</v>
      </c>
      <c r="F8355">
        <v>3206</v>
      </c>
      <c r="G8355">
        <v>3</v>
      </c>
      <c r="H8355">
        <v>2</v>
      </c>
      <c r="I8355">
        <v>1</v>
      </c>
      <c r="J8355">
        <v>321</v>
      </c>
      <c r="L8355" t="s">
        <v>8526</v>
      </c>
      <c r="M8355" t="s">
        <v>474</v>
      </c>
      <c r="N8355" t="s">
        <v>26</v>
      </c>
      <c r="O8355" s="6" t="str">
        <f>INDEX(lkp_Region,MATCH(tbl_Sales[[#This Row],[Suburb]],lkp_Suburb,0))</f>
        <v>Southern Metropolitan</v>
      </c>
      <c r="P8355" s="6">
        <f>MONTH(tbl_Sales[[#This Row],[Date]])</f>
        <v>5</v>
      </c>
      <c r="Q8355" s="6">
        <f>YEAR(tbl_Sales[[#This Row],[Date]])</f>
        <v>2017</v>
      </c>
    </row>
    <row r="8356" spans="1:17" x14ac:dyDescent="0.25">
      <c r="A8356" s="1">
        <v>42861</v>
      </c>
      <c r="B8356">
        <v>2400000</v>
      </c>
      <c r="C8356" t="s">
        <v>2</v>
      </c>
      <c r="D8356" t="s">
        <v>12430</v>
      </c>
      <c r="E8356" t="s">
        <v>10</v>
      </c>
      <c r="F8356">
        <v>3207</v>
      </c>
      <c r="G8356">
        <v>3</v>
      </c>
      <c r="H8356">
        <v>2</v>
      </c>
      <c r="I8356">
        <v>2</v>
      </c>
      <c r="J8356">
        <v>368</v>
      </c>
      <c r="K8356">
        <v>1880</v>
      </c>
      <c r="L8356" t="s">
        <v>8527</v>
      </c>
      <c r="M8356" t="s">
        <v>24</v>
      </c>
      <c r="N8356" t="s">
        <v>26</v>
      </c>
      <c r="O8356" s="6" t="str">
        <f>INDEX(lkp_Region,MATCH(tbl_Sales[[#This Row],[Suburb]],lkp_Suburb,0))</f>
        <v>Southern Metropolitan</v>
      </c>
      <c r="P8356" s="6">
        <f>MONTH(tbl_Sales[[#This Row],[Date]])</f>
        <v>5</v>
      </c>
      <c r="Q8356" s="6">
        <f>YEAR(tbl_Sales[[#This Row],[Date]])</f>
        <v>2017</v>
      </c>
    </row>
    <row r="8357" spans="1:17" x14ac:dyDescent="0.25">
      <c r="A8357" s="1">
        <v>42861</v>
      </c>
      <c r="B8357">
        <v>650000</v>
      </c>
      <c r="C8357" t="s">
        <v>2</v>
      </c>
      <c r="D8357" t="s">
        <v>12427</v>
      </c>
      <c r="E8357" t="s">
        <v>10</v>
      </c>
      <c r="F8357">
        <v>3046</v>
      </c>
      <c r="G8357">
        <v>2</v>
      </c>
      <c r="H8357">
        <v>1</v>
      </c>
      <c r="I8357">
        <v>2</v>
      </c>
      <c r="J8357">
        <v>650</v>
      </c>
      <c r="L8357" t="s">
        <v>8528</v>
      </c>
      <c r="M8357" t="s">
        <v>78</v>
      </c>
      <c r="N8357" t="s">
        <v>18</v>
      </c>
      <c r="O8357" s="6" t="str">
        <f>INDEX(lkp_Region,MATCH(tbl_Sales[[#This Row],[Suburb]],lkp_Suburb,0))</f>
        <v>Northern Metropolitan</v>
      </c>
      <c r="P8357" s="6">
        <f>MONTH(tbl_Sales[[#This Row],[Date]])</f>
        <v>5</v>
      </c>
      <c r="Q8357" s="6">
        <f>YEAR(tbl_Sales[[#This Row],[Date]])</f>
        <v>2017</v>
      </c>
    </row>
    <row r="8358" spans="1:17" x14ac:dyDescent="0.25">
      <c r="A8358" s="1">
        <v>42861</v>
      </c>
      <c r="B8358">
        <v>740000</v>
      </c>
      <c r="C8358" t="s">
        <v>2</v>
      </c>
      <c r="D8358" t="s">
        <v>12428</v>
      </c>
      <c r="E8358" t="s">
        <v>10</v>
      </c>
      <c r="F8358">
        <v>3044</v>
      </c>
      <c r="G8358">
        <v>2</v>
      </c>
      <c r="H8358">
        <v>1</v>
      </c>
      <c r="I8358">
        <v>1</v>
      </c>
      <c r="J8358">
        <v>487</v>
      </c>
      <c r="K8358">
        <v>1940</v>
      </c>
      <c r="L8358" t="s">
        <v>8529</v>
      </c>
      <c r="M8358" t="s">
        <v>115</v>
      </c>
      <c r="N8358" t="s">
        <v>18</v>
      </c>
      <c r="O8358" s="6" t="str">
        <f>INDEX(lkp_Region,MATCH(tbl_Sales[[#This Row],[Suburb]],lkp_Suburb,0))</f>
        <v>Northern Metropolitan</v>
      </c>
      <c r="P8358" s="6">
        <f>MONTH(tbl_Sales[[#This Row],[Date]])</f>
        <v>5</v>
      </c>
      <c r="Q8358" s="6">
        <f>YEAR(tbl_Sales[[#This Row],[Date]])</f>
        <v>2017</v>
      </c>
    </row>
    <row r="8359" spans="1:17" x14ac:dyDescent="0.25">
      <c r="A8359" s="1">
        <v>42861</v>
      </c>
      <c r="B8359">
        <v>755000</v>
      </c>
      <c r="C8359" t="s">
        <v>2</v>
      </c>
      <c r="D8359" t="s">
        <v>12427</v>
      </c>
      <c r="E8359" t="s">
        <v>5</v>
      </c>
      <c r="F8359">
        <v>3046</v>
      </c>
      <c r="G8359">
        <v>3</v>
      </c>
      <c r="H8359">
        <v>2</v>
      </c>
      <c r="I8359">
        <v>1</v>
      </c>
      <c r="J8359">
        <v>341</v>
      </c>
      <c r="K8359">
        <v>2003</v>
      </c>
      <c r="L8359" t="s">
        <v>8530</v>
      </c>
      <c r="M8359" t="s">
        <v>680</v>
      </c>
      <c r="N8359" t="s">
        <v>18</v>
      </c>
      <c r="O8359" s="6" t="str">
        <f>INDEX(lkp_Region,MATCH(tbl_Sales[[#This Row],[Suburb]],lkp_Suburb,0))</f>
        <v>Northern Metropolitan</v>
      </c>
      <c r="P8359" s="6">
        <f>MONTH(tbl_Sales[[#This Row],[Date]])</f>
        <v>5</v>
      </c>
      <c r="Q8359" s="6">
        <f>YEAR(tbl_Sales[[#This Row],[Date]])</f>
        <v>2017</v>
      </c>
    </row>
    <row r="8360" spans="1:17" x14ac:dyDescent="0.25">
      <c r="A8360" s="1">
        <v>42861</v>
      </c>
      <c r="B8360">
        <v>770000</v>
      </c>
      <c r="C8360" t="s">
        <v>2</v>
      </c>
      <c r="D8360" t="s">
        <v>12427</v>
      </c>
      <c r="E8360" t="s">
        <v>10</v>
      </c>
      <c r="F8360">
        <v>3044</v>
      </c>
      <c r="G8360">
        <v>4</v>
      </c>
      <c r="H8360">
        <v>1</v>
      </c>
      <c r="I8360">
        <v>2</v>
      </c>
      <c r="J8360">
        <v>596</v>
      </c>
      <c r="K8360">
        <v>1960</v>
      </c>
      <c r="L8360" t="s">
        <v>8531</v>
      </c>
      <c r="M8360" t="s">
        <v>115</v>
      </c>
      <c r="N8360" t="s">
        <v>18</v>
      </c>
      <c r="O8360" s="6" t="str">
        <f>INDEX(lkp_Region,MATCH(tbl_Sales[[#This Row],[Suburb]],lkp_Suburb,0))</f>
        <v>Northern Metropolitan</v>
      </c>
      <c r="P8360" s="6">
        <f>MONTH(tbl_Sales[[#This Row],[Date]])</f>
        <v>5</v>
      </c>
      <c r="Q8360" s="6">
        <f>YEAR(tbl_Sales[[#This Row],[Date]])</f>
        <v>2017</v>
      </c>
    </row>
    <row r="8361" spans="1:17" x14ac:dyDescent="0.25">
      <c r="A8361" s="1">
        <v>42861</v>
      </c>
      <c r="B8361">
        <v>860000</v>
      </c>
      <c r="C8361" t="s">
        <v>2</v>
      </c>
      <c r="D8361" t="s">
        <v>12429</v>
      </c>
      <c r="E8361" t="s">
        <v>5</v>
      </c>
      <c r="F8361">
        <v>3046</v>
      </c>
      <c r="G8361">
        <v>4</v>
      </c>
      <c r="H8361">
        <v>2</v>
      </c>
      <c r="I8361">
        <v>2</v>
      </c>
      <c r="J8361">
        <v>301</v>
      </c>
      <c r="L8361" t="s">
        <v>8532</v>
      </c>
      <c r="M8361" t="s">
        <v>680</v>
      </c>
      <c r="N8361" t="s">
        <v>18</v>
      </c>
      <c r="O8361" s="6" t="str">
        <f>INDEX(lkp_Region,MATCH(tbl_Sales[[#This Row],[Suburb]],lkp_Suburb,0))</f>
        <v>Northern Metropolitan</v>
      </c>
      <c r="P8361" s="6">
        <f>MONTH(tbl_Sales[[#This Row],[Date]])</f>
        <v>5</v>
      </c>
      <c r="Q8361" s="6">
        <f>YEAR(tbl_Sales[[#This Row],[Date]])</f>
        <v>2017</v>
      </c>
    </row>
    <row r="8362" spans="1:17" x14ac:dyDescent="0.25">
      <c r="A8362" s="1">
        <v>42861</v>
      </c>
      <c r="B8362">
        <v>1260000</v>
      </c>
      <c r="C8362" t="s">
        <v>2</v>
      </c>
      <c r="D8362" t="s">
        <v>12429</v>
      </c>
      <c r="E8362" t="s">
        <v>10</v>
      </c>
      <c r="F8362">
        <v>3056</v>
      </c>
      <c r="G8362">
        <v>3</v>
      </c>
      <c r="H8362">
        <v>2</v>
      </c>
      <c r="I8362">
        <v>1</v>
      </c>
      <c r="J8362">
        <v>192</v>
      </c>
      <c r="K8362">
        <v>1910</v>
      </c>
      <c r="L8362" t="s">
        <v>8533</v>
      </c>
      <c r="M8362" t="s">
        <v>117</v>
      </c>
      <c r="N8362" t="s">
        <v>18</v>
      </c>
      <c r="O8362" s="6" t="str">
        <f>INDEX(lkp_Region,MATCH(tbl_Sales[[#This Row],[Suburb]],lkp_Suburb,0))</f>
        <v>Northern Metropolitan</v>
      </c>
      <c r="P8362" s="6">
        <f>MONTH(tbl_Sales[[#This Row],[Date]])</f>
        <v>5</v>
      </c>
      <c r="Q8362" s="6">
        <f>YEAR(tbl_Sales[[#This Row],[Date]])</f>
        <v>2017</v>
      </c>
    </row>
    <row r="8363" spans="1:17" x14ac:dyDescent="0.25">
      <c r="A8363" s="1">
        <v>42861</v>
      </c>
      <c r="B8363">
        <v>1400000</v>
      </c>
      <c r="C8363" t="s">
        <v>2</v>
      </c>
      <c r="D8363" t="s">
        <v>12429</v>
      </c>
      <c r="E8363" t="s">
        <v>5</v>
      </c>
      <c r="F8363">
        <v>3056</v>
      </c>
      <c r="G8363">
        <v>4</v>
      </c>
      <c r="H8363">
        <v>1</v>
      </c>
      <c r="I8363">
        <v>2</v>
      </c>
      <c r="J8363">
        <v>678</v>
      </c>
      <c r="K8363">
        <v>1900</v>
      </c>
      <c r="L8363" t="s">
        <v>8534</v>
      </c>
      <c r="M8363" t="s">
        <v>117</v>
      </c>
      <c r="N8363" t="s">
        <v>18</v>
      </c>
      <c r="O8363" s="6" t="str">
        <f>INDEX(lkp_Region,MATCH(tbl_Sales[[#This Row],[Suburb]],lkp_Suburb,0))</f>
        <v>Northern Metropolitan</v>
      </c>
      <c r="P8363" s="6">
        <f>MONTH(tbl_Sales[[#This Row],[Date]])</f>
        <v>5</v>
      </c>
      <c r="Q8363" s="6">
        <f>YEAR(tbl_Sales[[#This Row],[Date]])</f>
        <v>2017</v>
      </c>
    </row>
    <row r="8364" spans="1:17" x14ac:dyDescent="0.25">
      <c r="A8364" s="1">
        <v>42861</v>
      </c>
      <c r="B8364">
        <v>1445000</v>
      </c>
      <c r="C8364" t="s">
        <v>2</v>
      </c>
      <c r="D8364" t="s">
        <v>12424</v>
      </c>
      <c r="E8364" t="s">
        <v>10</v>
      </c>
      <c r="F8364">
        <v>3055</v>
      </c>
      <c r="G8364">
        <v>3</v>
      </c>
      <c r="H8364">
        <v>1</v>
      </c>
      <c r="I8364">
        <v>2</v>
      </c>
      <c r="J8364">
        <v>613</v>
      </c>
      <c r="K8364">
        <v>1950</v>
      </c>
      <c r="L8364" t="s">
        <v>8535</v>
      </c>
      <c r="M8364" t="s">
        <v>80</v>
      </c>
      <c r="N8364" t="s">
        <v>18</v>
      </c>
      <c r="O8364" s="6" t="str">
        <f>INDEX(lkp_Region,MATCH(tbl_Sales[[#This Row],[Suburb]],lkp_Suburb,0))</f>
        <v>Northern Metropolitan</v>
      </c>
      <c r="P8364" s="6">
        <f>MONTH(tbl_Sales[[#This Row],[Date]])</f>
        <v>5</v>
      </c>
      <c r="Q8364" s="6">
        <f>YEAR(tbl_Sales[[#This Row],[Date]])</f>
        <v>2017</v>
      </c>
    </row>
    <row r="8365" spans="1:17" x14ac:dyDescent="0.25">
      <c r="A8365" s="1">
        <v>42861</v>
      </c>
      <c r="B8365">
        <v>507000</v>
      </c>
      <c r="C8365" t="s">
        <v>13</v>
      </c>
      <c r="D8365" t="s">
        <v>12423</v>
      </c>
      <c r="E8365" t="s">
        <v>10</v>
      </c>
      <c r="F8365">
        <v>3040</v>
      </c>
      <c r="G8365">
        <v>2</v>
      </c>
      <c r="H8365">
        <v>1</v>
      </c>
      <c r="I8365">
        <v>1</v>
      </c>
      <c r="J8365">
        <v>0</v>
      </c>
      <c r="K8365">
        <v>1960</v>
      </c>
      <c r="L8365" t="s">
        <v>8536</v>
      </c>
      <c r="M8365" t="s">
        <v>190</v>
      </c>
      <c r="N8365" t="s">
        <v>49</v>
      </c>
      <c r="O8365" s="6" t="str">
        <f>INDEX(lkp_Region,MATCH(tbl_Sales[[#This Row],[Suburb]],lkp_Suburb,0))</f>
        <v>Western Metropolitan</v>
      </c>
      <c r="P8365" s="6">
        <f>MONTH(tbl_Sales[[#This Row],[Date]])</f>
        <v>5</v>
      </c>
      <c r="Q8365" s="6">
        <f>YEAR(tbl_Sales[[#This Row],[Date]])</f>
        <v>2017</v>
      </c>
    </row>
    <row r="8366" spans="1:17" x14ac:dyDescent="0.25">
      <c r="A8366" s="1">
        <v>42861</v>
      </c>
      <c r="B8366">
        <v>830000</v>
      </c>
      <c r="C8366" t="s">
        <v>51</v>
      </c>
      <c r="D8366" t="s">
        <v>12427</v>
      </c>
      <c r="E8366" t="s">
        <v>5</v>
      </c>
      <c r="F8366">
        <v>3040</v>
      </c>
      <c r="G8366">
        <v>3</v>
      </c>
      <c r="H8366">
        <v>2</v>
      </c>
      <c r="I8366">
        <v>1</v>
      </c>
      <c r="J8366">
        <v>176</v>
      </c>
      <c r="K8366">
        <v>2011</v>
      </c>
      <c r="L8366" t="s">
        <v>8537</v>
      </c>
      <c r="M8366" t="s">
        <v>47</v>
      </c>
      <c r="N8366" t="s">
        <v>49</v>
      </c>
      <c r="O8366" s="6" t="str">
        <f>INDEX(lkp_Region,MATCH(tbl_Sales[[#This Row],[Suburb]],lkp_Suburb,0))</f>
        <v>Western Metropolitan</v>
      </c>
      <c r="P8366" s="6">
        <f>MONTH(tbl_Sales[[#This Row],[Date]])</f>
        <v>5</v>
      </c>
      <c r="Q8366" s="6">
        <f>YEAR(tbl_Sales[[#This Row],[Date]])</f>
        <v>2017</v>
      </c>
    </row>
    <row r="8367" spans="1:17" x14ac:dyDescent="0.25">
      <c r="A8367" s="1">
        <v>42861</v>
      </c>
      <c r="B8367">
        <v>1155000</v>
      </c>
      <c r="C8367" t="s">
        <v>2</v>
      </c>
      <c r="D8367" t="s">
        <v>12428</v>
      </c>
      <c r="E8367" t="s">
        <v>5</v>
      </c>
      <c r="F8367">
        <v>3040</v>
      </c>
      <c r="G8367">
        <v>4</v>
      </c>
      <c r="H8367">
        <v>1</v>
      </c>
      <c r="I8367">
        <v>3</v>
      </c>
      <c r="J8367">
        <v>616</v>
      </c>
      <c r="K8367">
        <v>1900</v>
      </c>
      <c r="L8367" t="s">
        <v>8538</v>
      </c>
      <c r="M8367" t="s">
        <v>47</v>
      </c>
      <c r="N8367" t="s">
        <v>49</v>
      </c>
      <c r="O8367" s="6" t="str">
        <f>INDEX(lkp_Region,MATCH(tbl_Sales[[#This Row],[Suburb]],lkp_Suburb,0))</f>
        <v>Western Metropolitan</v>
      </c>
      <c r="P8367" s="6">
        <f>MONTH(tbl_Sales[[#This Row],[Date]])</f>
        <v>5</v>
      </c>
      <c r="Q8367" s="6">
        <f>YEAR(tbl_Sales[[#This Row],[Date]])</f>
        <v>2017</v>
      </c>
    </row>
    <row r="8368" spans="1:17" x14ac:dyDescent="0.25">
      <c r="A8368" s="1">
        <v>42861</v>
      </c>
      <c r="B8368">
        <v>918000</v>
      </c>
      <c r="C8368" t="s">
        <v>51</v>
      </c>
      <c r="D8368" t="s">
        <v>12430</v>
      </c>
      <c r="E8368" t="s">
        <v>10</v>
      </c>
      <c r="F8368">
        <v>3125</v>
      </c>
      <c r="G8368">
        <v>3</v>
      </c>
      <c r="H8368">
        <v>2</v>
      </c>
      <c r="I8368">
        <v>1</v>
      </c>
      <c r="J8368">
        <v>207</v>
      </c>
      <c r="K8368">
        <v>2012</v>
      </c>
      <c r="L8368" t="s">
        <v>8539</v>
      </c>
      <c r="M8368" t="s">
        <v>32</v>
      </c>
      <c r="N8368" t="s">
        <v>31</v>
      </c>
      <c r="O8368" s="6" t="str">
        <f>INDEX(lkp_Region,MATCH(tbl_Sales[[#This Row],[Suburb]],lkp_Suburb,0))</f>
        <v>Southern Metropolitan</v>
      </c>
      <c r="P8368" s="6">
        <f>MONTH(tbl_Sales[[#This Row],[Date]])</f>
        <v>5</v>
      </c>
      <c r="Q8368" s="6">
        <f>YEAR(tbl_Sales[[#This Row],[Date]])</f>
        <v>2017</v>
      </c>
    </row>
    <row r="8369" spans="1:17" x14ac:dyDescent="0.25">
      <c r="A8369" s="1">
        <v>42861</v>
      </c>
      <c r="B8369">
        <v>900000</v>
      </c>
      <c r="C8369" t="s">
        <v>2</v>
      </c>
      <c r="D8369" t="s">
        <v>12428</v>
      </c>
      <c r="E8369" t="s">
        <v>10</v>
      </c>
      <c r="F8369">
        <v>3012</v>
      </c>
      <c r="G8369">
        <v>3</v>
      </c>
      <c r="H8369">
        <v>1</v>
      </c>
      <c r="I8369">
        <v>0</v>
      </c>
      <c r="J8369">
        <v>218</v>
      </c>
      <c r="L8369" t="s">
        <v>8540</v>
      </c>
      <c r="M8369" t="s">
        <v>53</v>
      </c>
      <c r="N8369" t="s">
        <v>21</v>
      </c>
      <c r="O8369" s="6" t="str">
        <f>INDEX(lkp_Region,MATCH(tbl_Sales[[#This Row],[Suburb]],lkp_Suburb,0))</f>
        <v>Western Metropolitan</v>
      </c>
      <c r="P8369" s="6">
        <f>MONTH(tbl_Sales[[#This Row],[Date]])</f>
        <v>5</v>
      </c>
      <c r="Q8369" s="6">
        <f>YEAR(tbl_Sales[[#This Row],[Date]])</f>
        <v>2017</v>
      </c>
    </row>
    <row r="8370" spans="1:17" x14ac:dyDescent="0.25">
      <c r="A8370" s="1">
        <v>42861</v>
      </c>
      <c r="B8370">
        <v>1085000</v>
      </c>
      <c r="C8370" t="s">
        <v>2</v>
      </c>
      <c r="D8370" t="s">
        <v>12429</v>
      </c>
      <c r="E8370" t="s">
        <v>10</v>
      </c>
      <c r="F8370">
        <v>3011</v>
      </c>
      <c r="G8370">
        <v>2</v>
      </c>
      <c r="H8370">
        <v>1</v>
      </c>
      <c r="I8370">
        <v>2</v>
      </c>
      <c r="J8370">
        <v>249</v>
      </c>
      <c r="L8370" t="s">
        <v>8541</v>
      </c>
      <c r="M8370" t="s">
        <v>660</v>
      </c>
      <c r="N8370" t="s">
        <v>21</v>
      </c>
      <c r="O8370" s="6" t="str">
        <f>INDEX(lkp_Region,MATCH(tbl_Sales[[#This Row],[Suburb]],lkp_Suburb,0))</f>
        <v>Western Metropolitan</v>
      </c>
      <c r="P8370" s="6">
        <f>MONTH(tbl_Sales[[#This Row],[Date]])</f>
        <v>5</v>
      </c>
      <c r="Q8370" s="6">
        <f>YEAR(tbl_Sales[[#This Row],[Date]])</f>
        <v>2017</v>
      </c>
    </row>
    <row r="8371" spans="1:17" x14ac:dyDescent="0.25">
      <c r="A8371" s="1">
        <v>42861</v>
      </c>
      <c r="B8371">
        <v>1256000</v>
      </c>
      <c r="C8371" t="s">
        <v>2</v>
      </c>
      <c r="D8371" t="s">
        <v>12428</v>
      </c>
      <c r="E8371" t="s">
        <v>10</v>
      </c>
      <c r="F8371">
        <v>3013</v>
      </c>
      <c r="G8371">
        <v>2</v>
      </c>
      <c r="H8371">
        <v>1</v>
      </c>
      <c r="I8371">
        <v>3</v>
      </c>
      <c r="J8371">
        <v>531</v>
      </c>
      <c r="K8371">
        <v>1940</v>
      </c>
      <c r="L8371" t="s">
        <v>8542</v>
      </c>
      <c r="M8371" t="s">
        <v>65</v>
      </c>
      <c r="N8371" t="s">
        <v>21</v>
      </c>
      <c r="O8371" s="6" t="str">
        <f>INDEX(lkp_Region,MATCH(tbl_Sales[[#This Row],[Suburb]],lkp_Suburb,0))</f>
        <v>Western Metropolitan</v>
      </c>
      <c r="P8371" s="6">
        <f>MONTH(tbl_Sales[[#This Row],[Date]])</f>
        <v>5</v>
      </c>
      <c r="Q8371" s="6">
        <f>YEAR(tbl_Sales[[#This Row],[Date]])</f>
        <v>2017</v>
      </c>
    </row>
    <row r="8372" spans="1:17" x14ac:dyDescent="0.25">
      <c r="A8372" s="1">
        <v>42861</v>
      </c>
      <c r="B8372">
        <v>1375000</v>
      </c>
      <c r="C8372" t="s">
        <v>2</v>
      </c>
      <c r="D8372" t="s">
        <v>12430</v>
      </c>
      <c r="E8372" t="s">
        <v>10</v>
      </c>
      <c r="F8372">
        <v>3011</v>
      </c>
      <c r="G8372">
        <v>3</v>
      </c>
      <c r="H8372">
        <v>2</v>
      </c>
      <c r="I8372">
        <v>3</v>
      </c>
      <c r="J8372">
        <v>487</v>
      </c>
      <c r="L8372" t="s">
        <v>8543</v>
      </c>
      <c r="M8372" t="s">
        <v>22</v>
      </c>
      <c r="N8372" t="s">
        <v>21</v>
      </c>
      <c r="O8372" s="6" t="str">
        <f>INDEX(lkp_Region,MATCH(tbl_Sales[[#This Row],[Suburb]],lkp_Suburb,0))</f>
        <v>Western Metropolitan</v>
      </c>
      <c r="P8372" s="6">
        <f>MONTH(tbl_Sales[[#This Row],[Date]])</f>
        <v>5</v>
      </c>
      <c r="Q8372" s="6">
        <f>YEAR(tbl_Sales[[#This Row],[Date]])</f>
        <v>2017</v>
      </c>
    </row>
    <row r="8373" spans="1:17" x14ac:dyDescent="0.25">
      <c r="A8373" s="1">
        <v>42861</v>
      </c>
      <c r="B8373">
        <v>1010000</v>
      </c>
      <c r="C8373" t="s">
        <v>2</v>
      </c>
      <c r="D8373" t="s">
        <v>12423</v>
      </c>
      <c r="E8373" t="s">
        <v>10</v>
      </c>
      <c r="F8373">
        <v>3180</v>
      </c>
      <c r="G8373">
        <v>4</v>
      </c>
      <c r="H8373">
        <v>2</v>
      </c>
      <c r="I8373">
        <v>2</v>
      </c>
      <c r="J8373">
        <v>620</v>
      </c>
      <c r="L8373" t="s">
        <v>8544</v>
      </c>
      <c r="M8373" t="s">
        <v>8203</v>
      </c>
      <c r="N8373" t="s">
        <v>7768</v>
      </c>
      <c r="O8373" s="6" t="str">
        <f>INDEX(lkp_Region,MATCH(tbl_Sales[[#This Row],[Suburb]],lkp_Suburb,0))</f>
        <v>Eastern Metropolitan</v>
      </c>
      <c r="P8373" s="6">
        <f>MONTH(tbl_Sales[[#This Row],[Date]])</f>
        <v>5</v>
      </c>
      <c r="Q8373" s="6">
        <f>YEAR(tbl_Sales[[#This Row],[Date]])</f>
        <v>2017</v>
      </c>
    </row>
    <row r="8374" spans="1:17" x14ac:dyDescent="0.25">
      <c r="A8374" s="1">
        <v>42861</v>
      </c>
      <c r="B8374">
        <v>1315000</v>
      </c>
      <c r="C8374" t="s">
        <v>2</v>
      </c>
      <c r="D8374" t="s">
        <v>12429</v>
      </c>
      <c r="E8374" t="s">
        <v>5</v>
      </c>
      <c r="F8374">
        <v>3195</v>
      </c>
      <c r="G8374">
        <v>3</v>
      </c>
      <c r="H8374">
        <v>2</v>
      </c>
      <c r="I8374">
        <v>2</v>
      </c>
      <c r="J8374">
        <v>627</v>
      </c>
      <c r="K8374">
        <v>1950</v>
      </c>
      <c r="L8374" t="s">
        <v>8545</v>
      </c>
      <c r="M8374" t="s">
        <v>7624</v>
      </c>
      <c r="N8374" t="s">
        <v>45</v>
      </c>
      <c r="O8374" s="6" t="str">
        <f>INDEX(lkp_Region,MATCH(tbl_Sales[[#This Row],[Suburb]],lkp_Suburb,0))</f>
        <v>South-Eastern Metropolitan</v>
      </c>
      <c r="P8374" s="6">
        <f>MONTH(tbl_Sales[[#This Row],[Date]])</f>
        <v>5</v>
      </c>
      <c r="Q8374" s="6">
        <f>YEAR(tbl_Sales[[#This Row],[Date]])</f>
        <v>2017</v>
      </c>
    </row>
    <row r="8375" spans="1:17" x14ac:dyDescent="0.25">
      <c r="A8375" s="1">
        <v>42861</v>
      </c>
      <c r="B8375">
        <v>300000</v>
      </c>
      <c r="C8375" t="s">
        <v>13</v>
      </c>
      <c r="D8375" t="s">
        <v>12431</v>
      </c>
      <c r="E8375" t="s">
        <v>5</v>
      </c>
      <c r="F8375">
        <v>3015</v>
      </c>
      <c r="G8375">
        <v>2</v>
      </c>
      <c r="H8375">
        <v>1</v>
      </c>
      <c r="I8375">
        <v>1</v>
      </c>
      <c r="J8375">
        <v>0</v>
      </c>
      <c r="K8375">
        <v>1970</v>
      </c>
      <c r="L8375" t="s">
        <v>8420</v>
      </c>
      <c r="M8375" t="s">
        <v>419</v>
      </c>
      <c r="N8375" t="s">
        <v>69</v>
      </c>
      <c r="O8375" s="6" t="str">
        <f>INDEX(lkp_Region,MATCH(tbl_Sales[[#This Row],[Suburb]],lkp_Suburb,0))</f>
        <v>Western Metropolitan</v>
      </c>
      <c r="P8375" s="6">
        <f>MONTH(tbl_Sales[[#This Row],[Date]])</f>
        <v>5</v>
      </c>
      <c r="Q8375" s="6">
        <f>YEAR(tbl_Sales[[#This Row],[Date]])</f>
        <v>2017</v>
      </c>
    </row>
    <row r="8376" spans="1:17" x14ac:dyDescent="0.25">
      <c r="A8376" s="1">
        <v>42861</v>
      </c>
      <c r="B8376">
        <v>676000</v>
      </c>
      <c r="C8376" t="s">
        <v>2</v>
      </c>
      <c r="D8376" t="s">
        <v>12430</v>
      </c>
      <c r="E8376" t="s">
        <v>5</v>
      </c>
      <c r="F8376">
        <v>3174</v>
      </c>
      <c r="G8376">
        <v>3</v>
      </c>
      <c r="H8376">
        <v>1</v>
      </c>
      <c r="I8376">
        <v>1</v>
      </c>
      <c r="J8376">
        <v>587</v>
      </c>
      <c r="K8376">
        <v>1960</v>
      </c>
      <c r="L8376" t="s">
        <v>8546</v>
      </c>
      <c r="M8376" t="s">
        <v>7917</v>
      </c>
      <c r="N8376" t="s">
        <v>7727</v>
      </c>
      <c r="O8376" s="6" t="str">
        <f>INDEX(lkp_Region,MATCH(tbl_Sales[[#This Row],[Suburb]],lkp_Suburb,0))</f>
        <v>South-Eastern Metropolitan</v>
      </c>
      <c r="P8376" s="6">
        <f>MONTH(tbl_Sales[[#This Row],[Date]])</f>
        <v>5</v>
      </c>
      <c r="Q8376" s="6">
        <f>YEAR(tbl_Sales[[#This Row],[Date]])</f>
        <v>2017</v>
      </c>
    </row>
    <row r="8377" spans="1:17" x14ac:dyDescent="0.25">
      <c r="A8377" s="1">
        <v>42861</v>
      </c>
      <c r="B8377">
        <v>570000</v>
      </c>
      <c r="C8377" t="s">
        <v>13</v>
      </c>
      <c r="D8377" t="s">
        <v>12428</v>
      </c>
      <c r="E8377" t="s">
        <v>10</v>
      </c>
      <c r="F8377">
        <v>3162</v>
      </c>
      <c r="G8377">
        <v>2</v>
      </c>
      <c r="H8377">
        <v>1</v>
      </c>
      <c r="I8377">
        <v>1</v>
      </c>
      <c r="J8377">
        <v>601</v>
      </c>
      <c r="L8377" t="s">
        <v>8547</v>
      </c>
      <c r="M8377" t="s">
        <v>2878</v>
      </c>
      <c r="N8377" t="s">
        <v>57</v>
      </c>
      <c r="O8377" s="6" t="str">
        <f>INDEX(lkp_Region,MATCH(tbl_Sales[[#This Row],[Suburb]],lkp_Suburb,0))</f>
        <v>Southern Metropolitan</v>
      </c>
      <c r="P8377" s="6">
        <f>MONTH(tbl_Sales[[#This Row],[Date]])</f>
        <v>5</v>
      </c>
      <c r="Q8377" s="6">
        <f>YEAR(tbl_Sales[[#This Row],[Date]])</f>
        <v>2017</v>
      </c>
    </row>
    <row r="8378" spans="1:17" x14ac:dyDescent="0.25">
      <c r="A8378" s="1">
        <v>42861</v>
      </c>
      <c r="B8378">
        <v>770000</v>
      </c>
      <c r="C8378" t="s">
        <v>13</v>
      </c>
      <c r="D8378" t="s">
        <v>12429</v>
      </c>
      <c r="E8378" t="s">
        <v>5</v>
      </c>
      <c r="F8378">
        <v>3163</v>
      </c>
      <c r="G8378">
        <v>2</v>
      </c>
      <c r="H8378">
        <v>1</v>
      </c>
      <c r="I8378">
        <v>3</v>
      </c>
      <c r="J8378">
        <v>194</v>
      </c>
      <c r="L8378" t="s">
        <v>8548</v>
      </c>
      <c r="M8378" t="s">
        <v>225</v>
      </c>
      <c r="N8378" t="s">
        <v>57</v>
      </c>
      <c r="O8378" s="6" t="str">
        <f>INDEX(lkp_Region,MATCH(tbl_Sales[[#This Row],[Suburb]],lkp_Suburb,0))</f>
        <v>Southern Metropolitan</v>
      </c>
      <c r="P8378" s="6">
        <f>MONTH(tbl_Sales[[#This Row],[Date]])</f>
        <v>5</v>
      </c>
      <c r="Q8378" s="6">
        <f>YEAR(tbl_Sales[[#This Row],[Date]])</f>
        <v>2017</v>
      </c>
    </row>
    <row r="8379" spans="1:17" x14ac:dyDescent="0.25">
      <c r="A8379" s="1">
        <v>42861</v>
      </c>
      <c r="B8379">
        <v>1225000</v>
      </c>
      <c r="C8379" t="s">
        <v>51</v>
      </c>
      <c r="D8379" t="s">
        <v>12428</v>
      </c>
      <c r="E8379" t="s">
        <v>10</v>
      </c>
      <c r="F8379">
        <v>3165</v>
      </c>
      <c r="G8379">
        <v>3</v>
      </c>
      <c r="H8379">
        <v>2</v>
      </c>
      <c r="I8379">
        <v>2</v>
      </c>
      <c r="J8379">
        <v>372</v>
      </c>
      <c r="K8379">
        <v>2008</v>
      </c>
      <c r="L8379" t="s">
        <v>8549</v>
      </c>
      <c r="M8379" t="s">
        <v>138</v>
      </c>
      <c r="N8379" t="s">
        <v>57</v>
      </c>
      <c r="O8379" s="6" t="str">
        <f>INDEX(lkp_Region,MATCH(tbl_Sales[[#This Row],[Suburb]],lkp_Suburb,0))</f>
        <v>Southern Metropolitan</v>
      </c>
      <c r="P8379" s="6">
        <f>MONTH(tbl_Sales[[#This Row],[Date]])</f>
        <v>5</v>
      </c>
      <c r="Q8379" s="6">
        <f>YEAR(tbl_Sales[[#This Row],[Date]])</f>
        <v>2017</v>
      </c>
    </row>
    <row r="8380" spans="1:17" x14ac:dyDescent="0.25">
      <c r="A8380" s="1">
        <v>42861</v>
      </c>
      <c r="B8380">
        <v>850000</v>
      </c>
      <c r="C8380" t="s">
        <v>2</v>
      </c>
      <c r="D8380" t="s">
        <v>12432</v>
      </c>
      <c r="E8380" t="s">
        <v>5</v>
      </c>
      <c r="F8380">
        <v>3072</v>
      </c>
      <c r="G8380">
        <v>3</v>
      </c>
      <c r="H8380">
        <v>1</v>
      </c>
      <c r="I8380">
        <v>2</v>
      </c>
      <c r="J8380">
        <v>485</v>
      </c>
      <c r="L8380" t="s">
        <v>8550</v>
      </c>
      <c r="M8380" t="s">
        <v>97</v>
      </c>
      <c r="N8380" t="s">
        <v>62</v>
      </c>
      <c r="O8380" s="6" t="str">
        <f>INDEX(lkp_Region,MATCH(tbl_Sales[[#This Row],[Suburb]],lkp_Suburb,0))</f>
        <v>Northern Metropolitan</v>
      </c>
      <c r="P8380" s="6">
        <f>MONTH(tbl_Sales[[#This Row],[Date]])</f>
        <v>5</v>
      </c>
      <c r="Q8380" s="6">
        <f>YEAR(tbl_Sales[[#This Row],[Date]])</f>
        <v>2017</v>
      </c>
    </row>
    <row r="8381" spans="1:17" x14ac:dyDescent="0.25">
      <c r="A8381" s="1">
        <v>42861</v>
      </c>
      <c r="B8381">
        <v>917500</v>
      </c>
      <c r="C8381" t="s">
        <v>2</v>
      </c>
      <c r="D8381" t="s">
        <v>12427</v>
      </c>
      <c r="E8381" t="s">
        <v>10</v>
      </c>
      <c r="F8381">
        <v>3072</v>
      </c>
      <c r="G8381">
        <v>3</v>
      </c>
      <c r="H8381">
        <v>2</v>
      </c>
      <c r="I8381">
        <v>2</v>
      </c>
      <c r="J8381">
        <v>472</v>
      </c>
      <c r="K8381">
        <v>1965</v>
      </c>
      <c r="L8381" t="s">
        <v>5847</v>
      </c>
      <c r="M8381" t="s">
        <v>97</v>
      </c>
      <c r="N8381" t="s">
        <v>62</v>
      </c>
      <c r="O8381" s="6" t="str">
        <f>INDEX(lkp_Region,MATCH(tbl_Sales[[#This Row],[Suburb]],lkp_Suburb,0))</f>
        <v>Northern Metropolitan</v>
      </c>
      <c r="P8381" s="6">
        <f>MONTH(tbl_Sales[[#This Row],[Date]])</f>
        <v>5</v>
      </c>
      <c r="Q8381" s="6">
        <f>YEAR(tbl_Sales[[#This Row],[Date]])</f>
        <v>2017</v>
      </c>
    </row>
    <row r="8382" spans="1:17" x14ac:dyDescent="0.25">
      <c r="A8382" s="1">
        <v>42861</v>
      </c>
      <c r="B8382">
        <v>800000</v>
      </c>
      <c r="C8382" t="s">
        <v>13</v>
      </c>
      <c r="D8382" t="s">
        <v>12428</v>
      </c>
      <c r="E8382" t="s">
        <v>5</v>
      </c>
      <c r="F8382">
        <v>3104</v>
      </c>
      <c r="G8382">
        <v>2</v>
      </c>
      <c r="H8382">
        <v>2</v>
      </c>
      <c r="I8382">
        <v>1</v>
      </c>
      <c r="J8382">
        <v>196</v>
      </c>
      <c r="K8382">
        <v>1994</v>
      </c>
      <c r="L8382" t="s">
        <v>8551</v>
      </c>
      <c r="M8382" t="s">
        <v>99</v>
      </c>
      <c r="N8382" t="s">
        <v>101</v>
      </c>
      <c r="O8382" s="6" t="str">
        <f>INDEX(lkp_Region,MATCH(tbl_Sales[[#This Row],[Suburb]],lkp_Suburb,0))</f>
        <v>Southern Metropolitan</v>
      </c>
      <c r="P8382" s="6">
        <f>MONTH(tbl_Sales[[#This Row],[Date]])</f>
        <v>5</v>
      </c>
      <c r="Q8382" s="6">
        <f>YEAR(tbl_Sales[[#This Row],[Date]])</f>
        <v>2017</v>
      </c>
    </row>
    <row r="8383" spans="1:17" x14ac:dyDescent="0.25">
      <c r="A8383" s="1">
        <v>42861</v>
      </c>
      <c r="B8383">
        <v>855000</v>
      </c>
      <c r="C8383" t="s">
        <v>2</v>
      </c>
      <c r="D8383" t="s">
        <v>12429</v>
      </c>
      <c r="E8383" t="s">
        <v>10</v>
      </c>
      <c r="F8383">
        <v>3124</v>
      </c>
      <c r="G8383">
        <v>2</v>
      </c>
      <c r="H8383">
        <v>1</v>
      </c>
      <c r="I8383">
        <v>2</v>
      </c>
      <c r="J8383">
        <v>239</v>
      </c>
      <c r="L8383" t="s">
        <v>8552</v>
      </c>
      <c r="M8383" t="s">
        <v>209</v>
      </c>
      <c r="N8383" t="s">
        <v>101</v>
      </c>
      <c r="O8383" s="6" t="str">
        <f>INDEX(lkp_Region,MATCH(tbl_Sales[[#This Row],[Suburb]],lkp_Suburb,0))</f>
        <v>Southern Metropolitan</v>
      </c>
      <c r="P8383" s="6">
        <f>MONTH(tbl_Sales[[#This Row],[Date]])</f>
        <v>5</v>
      </c>
      <c r="Q8383" s="6">
        <f>YEAR(tbl_Sales[[#This Row],[Date]])</f>
        <v>2017</v>
      </c>
    </row>
    <row r="8384" spans="1:17" x14ac:dyDescent="0.25">
      <c r="A8384" s="1">
        <v>42861</v>
      </c>
      <c r="B8384">
        <v>1630000</v>
      </c>
      <c r="C8384" t="s">
        <v>2</v>
      </c>
      <c r="D8384" t="s">
        <v>12429</v>
      </c>
      <c r="E8384" t="s">
        <v>10</v>
      </c>
      <c r="F8384">
        <v>3104</v>
      </c>
      <c r="G8384">
        <v>4</v>
      </c>
      <c r="H8384">
        <v>2</v>
      </c>
      <c r="I8384">
        <v>1</v>
      </c>
      <c r="J8384">
        <v>677</v>
      </c>
      <c r="L8384" t="s">
        <v>8553</v>
      </c>
      <c r="M8384" t="s">
        <v>99</v>
      </c>
      <c r="N8384" t="s">
        <v>101</v>
      </c>
      <c r="O8384" s="6" t="str">
        <f>INDEX(lkp_Region,MATCH(tbl_Sales[[#This Row],[Suburb]],lkp_Suburb,0))</f>
        <v>Southern Metropolitan</v>
      </c>
      <c r="P8384" s="6">
        <f>MONTH(tbl_Sales[[#This Row],[Date]])</f>
        <v>5</v>
      </c>
      <c r="Q8384" s="6">
        <f>YEAR(tbl_Sales[[#This Row],[Date]])</f>
        <v>2017</v>
      </c>
    </row>
    <row r="8385" spans="1:17" x14ac:dyDescent="0.25">
      <c r="A8385" s="1">
        <v>42861</v>
      </c>
      <c r="B8385">
        <v>1670000</v>
      </c>
      <c r="C8385" t="s">
        <v>2</v>
      </c>
      <c r="D8385" t="s">
        <v>12428</v>
      </c>
      <c r="E8385" t="s">
        <v>10</v>
      </c>
      <c r="F8385">
        <v>3104</v>
      </c>
      <c r="G8385">
        <v>3</v>
      </c>
      <c r="H8385">
        <v>1</v>
      </c>
      <c r="I8385">
        <v>0</v>
      </c>
      <c r="J8385">
        <v>818</v>
      </c>
      <c r="L8385" t="s">
        <v>8554</v>
      </c>
      <c r="M8385" t="s">
        <v>99</v>
      </c>
      <c r="N8385" t="s">
        <v>101</v>
      </c>
      <c r="O8385" s="6" t="str">
        <f>INDEX(lkp_Region,MATCH(tbl_Sales[[#This Row],[Suburb]],lkp_Suburb,0))</f>
        <v>Southern Metropolitan</v>
      </c>
      <c r="P8385" s="6">
        <f>MONTH(tbl_Sales[[#This Row],[Date]])</f>
        <v>5</v>
      </c>
      <c r="Q8385" s="6">
        <f>YEAR(tbl_Sales[[#This Row],[Date]])</f>
        <v>2017</v>
      </c>
    </row>
    <row r="8386" spans="1:17" x14ac:dyDescent="0.25">
      <c r="A8386" s="1">
        <v>42861</v>
      </c>
      <c r="B8386">
        <v>3200000</v>
      </c>
      <c r="C8386" t="s">
        <v>2</v>
      </c>
      <c r="D8386" t="s">
        <v>12429</v>
      </c>
      <c r="E8386" t="s">
        <v>5</v>
      </c>
      <c r="F8386">
        <v>3104</v>
      </c>
      <c r="G8386">
        <v>5</v>
      </c>
      <c r="H8386">
        <v>3</v>
      </c>
      <c r="I8386">
        <v>2</v>
      </c>
      <c r="J8386">
        <v>836</v>
      </c>
      <c r="K8386">
        <v>1970</v>
      </c>
      <c r="L8386" t="s">
        <v>8555</v>
      </c>
      <c r="M8386" t="s">
        <v>99</v>
      </c>
      <c r="N8386" t="s">
        <v>101</v>
      </c>
      <c r="O8386" s="6" t="str">
        <f>INDEX(lkp_Region,MATCH(tbl_Sales[[#This Row],[Suburb]],lkp_Suburb,0))</f>
        <v>Southern Metropolitan</v>
      </c>
      <c r="P8386" s="6">
        <f>MONTH(tbl_Sales[[#This Row],[Date]])</f>
        <v>5</v>
      </c>
      <c r="Q8386" s="6">
        <f>YEAR(tbl_Sales[[#This Row],[Date]])</f>
        <v>2017</v>
      </c>
    </row>
    <row r="8387" spans="1:17" x14ac:dyDescent="0.25">
      <c r="A8387" s="1">
        <v>42861</v>
      </c>
      <c r="B8387">
        <v>5020000</v>
      </c>
      <c r="C8387" t="s">
        <v>2</v>
      </c>
      <c r="D8387" t="s">
        <v>12429</v>
      </c>
      <c r="E8387" t="s">
        <v>10</v>
      </c>
      <c r="F8387">
        <v>3124</v>
      </c>
      <c r="G8387">
        <v>4</v>
      </c>
      <c r="H8387">
        <v>4</v>
      </c>
      <c r="I8387">
        <v>3</v>
      </c>
      <c r="J8387">
        <v>892</v>
      </c>
      <c r="L8387" t="s">
        <v>8556</v>
      </c>
      <c r="M8387" t="s">
        <v>209</v>
      </c>
      <c r="N8387" t="s">
        <v>101</v>
      </c>
      <c r="O8387" s="6" t="str">
        <f>INDEX(lkp_Region,MATCH(tbl_Sales[[#This Row],[Suburb]],lkp_Suburb,0))</f>
        <v>Southern Metropolitan</v>
      </c>
      <c r="P8387" s="6">
        <f>MONTH(tbl_Sales[[#This Row],[Date]])</f>
        <v>5</v>
      </c>
      <c r="Q8387" s="6">
        <f>YEAR(tbl_Sales[[#This Row],[Date]])</f>
        <v>2017</v>
      </c>
    </row>
    <row r="8388" spans="1:17" x14ac:dyDescent="0.25">
      <c r="A8388" s="1">
        <v>42861</v>
      </c>
      <c r="B8388">
        <v>442000</v>
      </c>
      <c r="C8388" t="s">
        <v>2</v>
      </c>
      <c r="D8388" t="s">
        <v>12423</v>
      </c>
      <c r="E8388" t="s">
        <v>10</v>
      </c>
      <c r="F8388">
        <v>3081</v>
      </c>
      <c r="G8388">
        <v>1</v>
      </c>
      <c r="H8388">
        <v>1</v>
      </c>
      <c r="I8388">
        <v>0</v>
      </c>
      <c r="J8388">
        <v>290</v>
      </c>
      <c r="L8388" t="s">
        <v>8557</v>
      </c>
      <c r="M8388" t="s">
        <v>148</v>
      </c>
      <c r="N8388" t="s">
        <v>150</v>
      </c>
      <c r="O8388" s="6" t="str">
        <f>INDEX(lkp_Region,MATCH(tbl_Sales[[#This Row],[Suburb]],lkp_Suburb,0))</f>
        <v>Eastern Metropolitan</v>
      </c>
      <c r="P8388" s="6">
        <f>MONTH(tbl_Sales[[#This Row],[Date]])</f>
        <v>5</v>
      </c>
      <c r="Q8388" s="6">
        <f>YEAR(tbl_Sales[[#This Row],[Date]])</f>
        <v>2017</v>
      </c>
    </row>
    <row r="8389" spans="1:17" x14ac:dyDescent="0.25">
      <c r="A8389" s="1">
        <v>42862</v>
      </c>
      <c r="B8389">
        <v>1190000</v>
      </c>
      <c r="C8389" t="s">
        <v>2</v>
      </c>
      <c r="D8389" t="s">
        <v>12427</v>
      </c>
      <c r="E8389" t="s">
        <v>10</v>
      </c>
      <c r="F8389">
        <v>3121</v>
      </c>
      <c r="G8389">
        <v>3</v>
      </c>
      <c r="H8389">
        <v>2</v>
      </c>
      <c r="I8389">
        <v>1</v>
      </c>
      <c r="J8389">
        <v>105</v>
      </c>
      <c r="K8389">
        <v>1997</v>
      </c>
      <c r="L8389" t="s">
        <v>8558</v>
      </c>
      <c r="M8389" t="s">
        <v>6</v>
      </c>
      <c r="N8389" t="s">
        <v>8</v>
      </c>
      <c r="O8389" s="6" t="str">
        <f>INDEX(lkp_Region,MATCH(tbl_Sales[[#This Row],[Suburb]],lkp_Suburb,0))</f>
        <v>Northern Metropolitan</v>
      </c>
      <c r="P8389" s="6">
        <f>MONTH(tbl_Sales[[#This Row],[Date]])</f>
        <v>5</v>
      </c>
      <c r="Q8389" s="6">
        <f>YEAR(tbl_Sales[[#This Row],[Date]])</f>
        <v>2017</v>
      </c>
    </row>
    <row r="8390" spans="1:17" x14ac:dyDescent="0.25">
      <c r="A8390" s="1">
        <v>42862</v>
      </c>
      <c r="B8390">
        <v>472000</v>
      </c>
      <c r="C8390" t="s">
        <v>2</v>
      </c>
      <c r="D8390" t="s">
        <v>12431</v>
      </c>
      <c r="E8390" t="s">
        <v>5</v>
      </c>
      <c r="F8390">
        <v>3030</v>
      </c>
      <c r="G8390">
        <v>3</v>
      </c>
      <c r="H8390">
        <v>1</v>
      </c>
      <c r="I8390">
        <v>0</v>
      </c>
      <c r="J8390">
        <v>700</v>
      </c>
      <c r="K8390">
        <v>1950</v>
      </c>
      <c r="L8390" t="s">
        <v>8559</v>
      </c>
      <c r="M8390" t="s">
        <v>8069</v>
      </c>
      <c r="N8390" t="s">
        <v>7964</v>
      </c>
      <c r="O8390" s="6" t="str">
        <f>INDEX(lkp_Region,MATCH(tbl_Sales[[#This Row],[Suburb]],lkp_Suburb,0))</f>
        <v>Western Metropolitan</v>
      </c>
      <c r="P8390" s="6">
        <f>MONTH(tbl_Sales[[#This Row],[Date]])</f>
        <v>5</v>
      </c>
      <c r="Q8390" s="6">
        <f>YEAR(tbl_Sales[[#This Row],[Date]])</f>
        <v>2017</v>
      </c>
    </row>
    <row r="8391" spans="1:17" x14ac:dyDescent="0.25">
      <c r="A8391" s="1">
        <v>42862</v>
      </c>
      <c r="B8391">
        <v>732000</v>
      </c>
      <c r="C8391" t="s">
        <v>2</v>
      </c>
      <c r="D8391" t="s">
        <v>12424</v>
      </c>
      <c r="E8391" t="s">
        <v>10</v>
      </c>
      <c r="F8391">
        <v>3082</v>
      </c>
      <c r="G8391">
        <v>4</v>
      </c>
      <c r="H8391">
        <v>2</v>
      </c>
      <c r="I8391">
        <v>1</v>
      </c>
      <c r="J8391">
        <v>808</v>
      </c>
      <c r="K8391">
        <v>1980</v>
      </c>
      <c r="L8391" t="s">
        <v>8560</v>
      </c>
      <c r="M8391" t="s">
        <v>7706</v>
      </c>
      <c r="N8391" t="s">
        <v>7515</v>
      </c>
      <c r="O8391" s="6" t="str">
        <f>INDEX(lkp_Region,MATCH(tbl_Sales[[#This Row],[Suburb]],lkp_Suburb,0))</f>
        <v>Northern Metropolitan</v>
      </c>
      <c r="P8391" s="6">
        <f>MONTH(tbl_Sales[[#This Row],[Date]])</f>
        <v>5</v>
      </c>
      <c r="Q8391" s="6">
        <f>YEAR(tbl_Sales[[#This Row],[Date]])</f>
        <v>2017</v>
      </c>
    </row>
    <row r="8392" spans="1:17" x14ac:dyDescent="0.25">
      <c r="A8392" s="1">
        <v>42862</v>
      </c>
      <c r="B8392">
        <v>1225000</v>
      </c>
      <c r="C8392" t="s">
        <v>2</v>
      </c>
      <c r="D8392" t="s">
        <v>12429</v>
      </c>
      <c r="E8392" t="s">
        <v>10</v>
      </c>
      <c r="F8392">
        <v>3125</v>
      </c>
      <c r="G8392">
        <v>5</v>
      </c>
      <c r="H8392">
        <v>1</v>
      </c>
      <c r="I8392">
        <v>2</v>
      </c>
      <c r="J8392">
        <v>633</v>
      </c>
      <c r="K8392">
        <v>1960</v>
      </c>
      <c r="L8392" t="s">
        <v>8561</v>
      </c>
      <c r="M8392" t="s">
        <v>32</v>
      </c>
      <c r="N8392" t="s">
        <v>14</v>
      </c>
      <c r="O8392" s="6" t="str">
        <f>INDEX(lkp_Region,MATCH(tbl_Sales[[#This Row],[Suburb]],lkp_Suburb,0))</f>
        <v>Southern Metropolitan</v>
      </c>
      <c r="P8392" s="6">
        <f>MONTH(tbl_Sales[[#This Row],[Date]])</f>
        <v>5</v>
      </c>
      <c r="Q8392" s="6">
        <f>YEAR(tbl_Sales[[#This Row],[Date]])</f>
        <v>2017</v>
      </c>
    </row>
    <row r="8393" spans="1:17" x14ac:dyDescent="0.25">
      <c r="A8393" s="1">
        <v>42862</v>
      </c>
      <c r="B8393">
        <v>840000</v>
      </c>
      <c r="C8393" t="s">
        <v>2</v>
      </c>
      <c r="D8393" t="s">
        <v>12423</v>
      </c>
      <c r="E8393" t="s">
        <v>5</v>
      </c>
      <c r="F8393">
        <v>3095</v>
      </c>
      <c r="G8393">
        <v>4</v>
      </c>
      <c r="H8393">
        <v>3</v>
      </c>
      <c r="I8393">
        <v>2</v>
      </c>
      <c r="J8393">
        <v>903</v>
      </c>
      <c r="L8393" t="s">
        <v>8562</v>
      </c>
      <c r="M8393" t="s">
        <v>7521</v>
      </c>
      <c r="N8393" t="s">
        <v>7523</v>
      </c>
      <c r="O8393" s="6" t="str">
        <f>INDEX(lkp_Region,MATCH(tbl_Sales[[#This Row],[Suburb]],lkp_Suburb,0))</f>
        <v>Eastern Metropolitan</v>
      </c>
      <c r="P8393" s="6">
        <f>MONTH(tbl_Sales[[#This Row],[Date]])</f>
        <v>5</v>
      </c>
      <c r="Q8393" s="6">
        <f>YEAR(tbl_Sales[[#This Row],[Date]])</f>
        <v>2017</v>
      </c>
    </row>
    <row r="8394" spans="1:17" x14ac:dyDescent="0.25">
      <c r="A8394" s="1">
        <v>42862</v>
      </c>
      <c r="B8394">
        <v>328000</v>
      </c>
      <c r="C8394" t="s">
        <v>13</v>
      </c>
      <c r="D8394" t="s">
        <v>12427</v>
      </c>
      <c r="E8394" t="s">
        <v>5</v>
      </c>
      <c r="F8394">
        <v>3060</v>
      </c>
      <c r="G8394">
        <v>2</v>
      </c>
      <c r="H8394">
        <v>1</v>
      </c>
      <c r="I8394">
        <v>1</v>
      </c>
      <c r="J8394">
        <v>0</v>
      </c>
      <c r="K8394">
        <v>1970</v>
      </c>
      <c r="L8394" t="s">
        <v>8563</v>
      </c>
      <c r="M8394" t="s">
        <v>16</v>
      </c>
      <c r="N8394" t="s">
        <v>18</v>
      </c>
      <c r="O8394" s="6" t="str">
        <f>INDEX(lkp_Region,MATCH(tbl_Sales[[#This Row],[Suburb]],lkp_Suburb,0))</f>
        <v>Northern Metropolitan</v>
      </c>
      <c r="P8394" s="6">
        <f>MONTH(tbl_Sales[[#This Row],[Date]])</f>
        <v>5</v>
      </c>
      <c r="Q8394" s="6">
        <f>YEAR(tbl_Sales[[#This Row],[Date]])</f>
        <v>2017</v>
      </c>
    </row>
    <row r="8395" spans="1:17" x14ac:dyDescent="0.25">
      <c r="A8395" s="1">
        <v>42862</v>
      </c>
      <c r="B8395">
        <v>560000</v>
      </c>
      <c r="C8395" t="s">
        <v>51</v>
      </c>
      <c r="D8395" t="s">
        <v>12427</v>
      </c>
      <c r="E8395" t="s">
        <v>10</v>
      </c>
      <c r="F8395">
        <v>3044</v>
      </c>
      <c r="G8395">
        <v>3</v>
      </c>
      <c r="H8395">
        <v>2</v>
      </c>
      <c r="I8395">
        <v>1</v>
      </c>
      <c r="J8395">
        <v>141</v>
      </c>
      <c r="K8395">
        <v>2009</v>
      </c>
      <c r="L8395" t="s">
        <v>8564</v>
      </c>
      <c r="M8395" t="s">
        <v>115</v>
      </c>
      <c r="N8395" t="s">
        <v>18</v>
      </c>
      <c r="O8395" s="6" t="str">
        <f>INDEX(lkp_Region,MATCH(tbl_Sales[[#This Row],[Suburb]],lkp_Suburb,0))</f>
        <v>Northern Metropolitan</v>
      </c>
      <c r="P8395" s="6">
        <f>MONTH(tbl_Sales[[#This Row],[Date]])</f>
        <v>5</v>
      </c>
      <c r="Q8395" s="6">
        <f>YEAR(tbl_Sales[[#This Row],[Date]])</f>
        <v>2017</v>
      </c>
    </row>
    <row r="8396" spans="1:17" x14ac:dyDescent="0.25">
      <c r="A8396" s="1">
        <v>42862</v>
      </c>
      <c r="B8396">
        <v>1250000</v>
      </c>
      <c r="C8396" t="s">
        <v>2</v>
      </c>
      <c r="D8396" t="s">
        <v>12427</v>
      </c>
      <c r="E8396" t="s">
        <v>10</v>
      </c>
      <c r="F8396">
        <v>3058</v>
      </c>
      <c r="G8396">
        <v>3</v>
      </c>
      <c r="H8396">
        <v>2</v>
      </c>
      <c r="I8396">
        <v>2</v>
      </c>
      <c r="J8396">
        <v>500</v>
      </c>
      <c r="K8396">
        <v>1900</v>
      </c>
      <c r="L8396" t="s">
        <v>8565</v>
      </c>
      <c r="M8396" t="s">
        <v>41</v>
      </c>
      <c r="N8396" t="s">
        <v>18</v>
      </c>
      <c r="O8396" s="6" t="str">
        <f>INDEX(lkp_Region,MATCH(tbl_Sales[[#This Row],[Suburb]],lkp_Suburb,0))</f>
        <v>Northern Metropolitan</v>
      </c>
      <c r="P8396" s="6">
        <f>MONTH(tbl_Sales[[#This Row],[Date]])</f>
        <v>5</v>
      </c>
      <c r="Q8396" s="6">
        <f>YEAR(tbl_Sales[[#This Row],[Date]])</f>
        <v>2017</v>
      </c>
    </row>
    <row r="8397" spans="1:17" x14ac:dyDescent="0.25">
      <c r="A8397" s="1">
        <v>42862</v>
      </c>
      <c r="B8397">
        <v>860000</v>
      </c>
      <c r="C8397" t="s">
        <v>2</v>
      </c>
      <c r="D8397" t="s">
        <v>12430</v>
      </c>
      <c r="E8397" t="s">
        <v>10</v>
      </c>
      <c r="F8397">
        <v>3147</v>
      </c>
      <c r="G8397">
        <v>3</v>
      </c>
      <c r="H8397">
        <v>2</v>
      </c>
      <c r="I8397">
        <v>2</v>
      </c>
      <c r="J8397">
        <v>280</v>
      </c>
      <c r="K8397">
        <v>1990</v>
      </c>
      <c r="L8397" t="s">
        <v>8566</v>
      </c>
      <c r="M8397" t="s">
        <v>609</v>
      </c>
      <c r="N8397" t="s">
        <v>31</v>
      </c>
      <c r="O8397" s="6" t="str">
        <f>INDEX(lkp_Region,MATCH(tbl_Sales[[#This Row],[Suburb]],lkp_Suburb,0))</f>
        <v>Southern Metropolitan</v>
      </c>
      <c r="P8397" s="6">
        <f>MONTH(tbl_Sales[[#This Row],[Date]])</f>
        <v>5</v>
      </c>
      <c r="Q8397" s="6">
        <f>YEAR(tbl_Sales[[#This Row],[Date]])</f>
        <v>2017</v>
      </c>
    </row>
    <row r="8398" spans="1:17" x14ac:dyDescent="0.25">
      <c r="A8398" s="1">
        <v>42862</v>
      </c>
      <c r="B8398">
        <v>3970000</v>
      </c>
      <c r="C8398" t="s">
        <v>2</v>
      </c>
      <c r="D8398" t="s">
        <v>12424</v>
      </c>
      <c r="E8398" t="s">
        <v>10</v>
      </c>
      <c r="F8398">
        <v>3052</v>
      </c>
      <c r="G8398">
        <v>4</v>
      </c>
      <c r="H8398">
        <v>3</v>
      </c>
      <c r="I8398">
        <v>1</v>
      </c>
      <c r="J8398">
        <v>289</v>
      </c>
      <c r="L8398" t="s">
        <v>8567</v>
      </c>
      <c r="M8398" t="s">
        <v>1418</v>
      </c>
      <c r="N8398" t="s">
        <v>88</v>
      </c>
      <c r="O8398" s="6" t="str">
        <f>INDEX(lkp_Region,MATCH(tbl_Sales[[#This Row],[Suburb]],lkp_Suburb,0))</f>
        <v>Northern Metropolitan</v>
      </c>
      <c r="P8398" s="6">
        <f>MONTH(tbl_Sales[[#This Row],[Date]])</f>
        <v>5</v>
      </c>
      <c r="Q8398" s="6">
        <f>YEAR(tbl_Sales[[#This Row],[Date]])</f>
        <v>2017</v>
      </c>
    </row>
    <row r="8399" spans="1:17" x14ac:dyDescent="0.25">
      <c r="A8399" s="1">
        <v>42862</v>
      </c>
      <c r="B8399">
        <v>616000</v>
      </c>
      <c r="C8399" t="s">
        <v>2</v>
      </c>
      <c r="D8399" t="s">
        <v>12427</v>
      </c>
      <c r="E8399" t="s">
        <v>10</v>
      </c>
      <c r="F8399">
        <v>3153</v>
      </c>
      <c r="G8399">
        <v>3</v>
      </c>
      <c r="H8399">
        <v>2</v>
      </c>
      <c r="I8399">
        <v>0</v>
      </c>
      <c r="J8399">
        <v>586</v>
      </c>
      <c r="K8399">
        <v>1999</v>
      </c>
      <c r="L8399" t="s">
        <v>8569</v>
      </c>
      <c r="M8399" t="s">
        <v>8568</v>
      </c>
      <c r="N8399" t="s">
        <v>7588</v>
      </c>
      <c r="O8399" s="6" t="str">
        <f>INDEX(lkp_Region,MATCH(tbl_Sales[[#This Row],[Suburb]],lkp_Suburb,0))</f>
        <v>Eastern Metropolitan</v>
      </c>
      <c r="P8399" s="6">
        <f>MONTH(tbl_Sales[[#This Row],[Date]])</f>
        <v>5</v>
      </c>
      <c r="Q8399" s="6">
        <f>YEAR(tbl_Sales[[#This Row],[Date]])</f>
        <v>2017</v>
      </c>
    </row>
    <row r="8400" spans="1:17" x14ac:dyDescent="0.25">
      <c r="A8400" s="1">
        <v>42862</v>
      </c>
      <c r="B8400">
        <v>1035000</v>
      </c>
      <c r="C8400" t="s">
        <v>2</v>
      </c>
      <c r="D8400" t="s">
        <v>12428</v>
      </c>
      <c r="E8400" t="s">
        <v>10</v>
      </c>
      <c r="F8400">
        <v>3013</v>
      </c>
      <c r="G8400">
        <v>2</v>
      </c>
      <c r="H8400">
        <v>1</v>
      </c>
      <c r="I8400">
        <v>3</v>
      </c>
      <c r="J8400">
        <v>469</v>
      </c>
      <c r="L8400" t="s">
        <v>8570</v>
      </c>
      <c r="M8400" t="s">
        <v>65</v>
      </c>
      <c r="N8400" t="s">
        <v>21</v>
      </c>
      <c r="O8400" s="6" t="str">
        <f>INDEX(lkp_Region,MATCH(tbl_Sales[[#This Row],[Suburb]],lkp_Suburb,0))</f>
        <v>Western Metropolitan</v>
      </c>
      <c r="P8400" s="6">
        <f>MONTH(tbl_Sales[[#This Row],[Date]])</f>
        <v>5</v>
      </c>
      <c r="Q8400" s="6">
        <f>YEAR(tbl_Sales[[#This Row],[Date]])</f>
        <v>2017</v>
      </c>
    </row>
    <row r="8401" spans="1:17" x14ac:dyDescent="0.25">
      <c r="A8401" s="1">
        <v>42862</v>
      </c>
      <c r="B8401">
        <v>1500000</v>
      </c>
      <c r="C8401" t="s">
        <v>2</v>
      </c>
      <c r="D8401" t="s">
        <v>12428</v>
      </c>
      <c r="E8401" t="s">
        <v>5</v>
      </c>
      <c r="F8401">
        <v>3011</v>
      </c>
      <c r="G8401">
        <v>4</v>
      </c>
      <c r="H8401">
        <v>3</v>
      </c>
      <c r="I8401">
        <v>2</v>
      </c>
      <c r="J8401">
        <v>169</v>
      </c>
      <c r="L8401" t="s">
        <v>8571</v>
      </c>
      <c r="M8401" t="s">
        <v>660</v>
      </c>
      <c r="N8401" t="s">
        <v>21</v>
      </c>
      <c r="O8401" s="6" t="str">
        <f>INDEX(lkp_Region,MATCH(tbl_Sales[[#This Row],[Suburb]],lkp_Suburb,0))</f>
        <v>Western Metropolitan</v>
      </c>
      <c r="P8401" s="6">
        <f>MONTH(tbl_Sales[[#This Row],[Date]])</f>
        <v>5</v>
      </c>
      <c r="Q8401" s="6">
        <f>YEAR(tbl_Sales[[#This Row],[Date]])</f>
        <v>2017</v>
      </c>
    </row>
    <row r="8402" spans="1:17" x14ac:dyDescent="0.25">
      <c r="A8402" s="1">
        <v>42862</v>
      </c>
      <c r="B8402">
        <v>840000</v>
      </c>
      <c r="C8402" t="s">
        <v>2</v>
      </c>
      <c r="D8402" t="s">
        <v>12429</v>
      </c>
      <c r="E8402" t="s">
        <v>10</v>
      </c>
      <c r="F8402">
        <v>3172</v>
      </c>
      <c r="G8402">
        <v>3</v>
      </c>
      <c r="H8402">
        <v>2</v>
      </c>
      <c r="I8402">
        <v>2</v>
      </c>
      <c r="J8402">
        <v>542</v>
      </c>
      <c r="L8402" t="s">
        <v>8572</v>
      </c>
      <c r="M8402" t="s">
        <v>8147</v>
      </c>
      <c r="N8402" t="s">
        <v>45</v>
      </c>
      <c r="O8402" s="6" t="str">
        <f>INDEX(lkp_Region,MATCH(tbl_Sales[[#This Row],[Suburb]],lkp_Suburb,0))</f>
        <v>South-Eastern Metropolitan</v>
      </c>
      <c r="P8402" s="6">
        <f>MONTH(tbl_Sales[[#This Row],[Date]])</f>
        <v>5</v>
      </c>
      <c r="Q8402" s="6">
        <f>YEAR(tbl_Sales[[#This Row],[Date]])</f>
        <v>2017</v>
      </c>
    </row>
    <row r="8403" spans="1:17" x14ac:dyDescent="0.25">
      <c r="A8403" s="1">
        <v>42862</v>
      </c>
      <c r="B8403">
        <v>455000</v>
      </c>
      <c r="C8403" t="s">
        <v>2</v>
      </c>
      <c r="D8403" t="s">
        <v>12430</v>
      </c>
      <c r="E8403" t="s">
        <v>5</v>
      </c>
      <c r="F8403">
        <v>3429</v>
      </c>
      <c r="G8403">
        <v>3</v>
      </c>
      <c r="H8403">
        <v>1</v>
      </c>
      <c r="I8403">
        <v>6</v>
      </c>
      <c r="J8403">
        <v>639</v>
      </c>
      <c r="K8403">
        <v>1990</v>
      </c>
      <c r="L8403" t="s">
        <v>8573</v>
      </c>
      <c r="M8403" t="s">
        <v>7691</v>
      </c>
      <c r="N8403" t="s">
        <v>195</v>
      </c>
      <c r="O8403" s="6" t="str">
        <f>INDEX(lkp_Region,MATCH(tbl_Sales[[#This Row],[Suburb]],lkp_Suburb,0))</f>
        <v>Western Metropolitan</v>
      </c>
      <c r="P8403" s="6">
        <f>MONTH(tbl_Sales[[#This Row],[Date]])</f>
        <v>5</v>
      </c>
      <c r="Q8403" s="6">
        <f>YEAR(tbl_Sales[[#This Row],[Date]])</f>
        <v>2017</v>
      </c>
    </row>
    <row r="8404" spans="1:17" x14ac:dyDescent="0.25">
      <c r="A8404" s="1">
        <v>42862</v>
      </c>
      <c r="B8404">
        <v>490000</v>
      </c>
      <c r="C8404" t="s">
        <v>13</v>
      </c>
      <c r="D8404" t="s">
        <v>12429</v>
      </c>
      <c r="E8404" t="s">
        <v>10</v>
      </c>
      <c r="F8404">
        <v>3016</v>
      </c>
      <c r="G8404">
        <v>2</v>
      </c>
      <c r="H8404">
        <v>1</v>
      </c>
      <c r="I8404">
        <v>1</v>
      </c>
      <c r="J8404">
        <v>0</v>
      </c>
      <c r="L8404" t="s">
        <v>8574</v>
      </c>
      <c r="M8404" t="s">
        <v>196</v>
      </c>
      <c r="N8404" t="s">
        <v>69</v>
      </c>
      <c r="O8404" s="6" t="str">
        <f>INDEX(lkp_Region,MATCH(tbl_Sales[[#This Row],[Suburb]],lkp_Suburb,0))</f>
        <v>Western Metropolitan</v>
      </c>
      <c r="P8404" s="6">
        <f>MONTH(tbl_Sales[[#This Row],[Date]])</f>
        <v>5</v>
      </c>
      <c r="Q8404" s="6">
        <f>YEAR(tbl_Sales[[#This Row],[Date]])</f>
        <v>2017</v>
      </c>
    </row>
    <row r="8405" spans="1:17" x14ac:dyDescent="0.25">
      <c r="A8405" s="1">
        <v>42862</v>
      </c>
      <c r="B8405">
        <v>920000</v>
      </c>
      <c r="C8405" t="s">
        <v>2</v>
      </c>
      <c r="D8405" t="s">
        <v>12428</v>
      </c>
      <c r="E8405" t="s">
        <v>10</v>
      </c>
      <c r="F8405">
        <v>3163</v>
      </c>
      <c r="G8405">
        <v>2</v>
      </c>
      <c r="H8405">
        <v>1</v>
      </c>
      <c r="I8405">
        <v>1</v>
      </c>
      <c r="J8405">
        <v>431</v>
      </c>
      <c r="L8405" t="s">
        <v>8575</v>
      </c>
      <c r="M8405" t="s">
        <v>201</v>
      </c>
      <c r="N8405" t="s">
        <v>57</v>
      </c>
      <c r="O8405" s="6" t="str">
        <f>INDEX(lkp_Region,MATCH(tbl_Sales[[#This Row],[Suburb]],lkp_Suburb,0))</f>
        <v>Southern Metropolitan</v>
      </c>
      <c r="P8405" s="6">
        <f>MONTH(tbl_Sales[[#This Row],[Date]])</f>
        <v>5</v>
      </c>
      <c r="Q8405" s="6">
        <f>YEAR(tbl_Sales[[#This Row],[Date]])</f>
        <v>2017</v>
      </c>
    </row>
    <row r="8406" spans="1:17" x14ac:dyDescent="0.25">
      <c r="A8406" s="1">
        <v>42862</v>
      </c>
      <c r="B8406">
        <v>1570000</v>
      </c>
      <c r="C8406" t="s">
        <v>2</v>
      </c>
      <c r="D8406" t="s">
        <v>12428</v>
      </c>
      <c r="E8406" t="s">
        <v>10</v>
      </c>
      <c r="F8406">
        <v>3163</v>
      </c>
      <c r="G8406">
        <v>3</v>
      </c>
      <c r="H8406">
        <v>2</v>
      </c>
      <c r="I8406">
        <v>2</v>
      </c>
      <c r="J8406">
        <v>602</v>
      </c>
      <c r="K8406">
        <v>1970</v>
      </c>
      <c r="L8406" t="s">
        <v>8576</v>
      </c>
      <c r="M8406" t="s">
        <v>201</v>
      </c>
      <c r="N8406" t="s">
        <v>57</v>
      </c>
      <c r="O8406" s="6" t="str">
        <f>INDEX(lkp_Region,MATCH(tbl_Sales[[#This Row],[Suburb]],lkp_Suburb,0))</f>
        <v>Southern Metropolitan</v>
      </c>
      <c r="P8406" s="6">
        <f>MONTH(tbl_Sales[[#This Row],[Date]])</f>
        <v>5</v>
      </c>
      <c r="Q8406" s="6">
        <f>YEAR(tbl_Sales[[#This Row],[Date]])</f>
        <v>2017</v>
      </c>
    </row>
    <row r="8407" spans="1:17" x14ac:dyDescent="0.25">
      <c r="A8407" s="1">
        <v>42862</v>
      </c>
      <c r="B8407">
        <v>490000</v>
      </c>
      <c r="C8407" t="s">
        <v>13</v>
      </c>
      <c r="D8407" t="s">
        <v>12427</v>
      </c>
      <c r="E8407" t="s">
        <v>10</v>
      </c>
      <c r="F8407">
        <v>3073</v>
      </c>
      <c r="G8407">
        <v>2</v>
      </c>
      <c r="H8407">
        <v>1</v>
      </c>
      <c r="I8407">
        <v>1</v>
      </c>
      <c r="J8407">
        <v>143</v>
      </c>
      <c r="K8407">
        <v>2009</v>
      </c>
      <c r="L8407" t="s">
        <v>8577</v>
      </c>
      <c r="M8407" t="s">
        <v>93</v>
      </c>
      <c r="N8407" t="s">
        <v>62</v>
      </c>
      <c r="O8407" s="6" t="str">
        <f>INDEX(lkp_Region,MATCH(tbl_Sales[[#This Row],[Suburb]],lkp_Suburb,0))</f>
        <v>Northern Metropolitan</v>
      </c>
      <c r="P8407" s="6">
        <f>MONTH(tbl_Sales[[#This Row],[Date]])</f>
        <v>5</v>
      </c>
      <c r="Q8407" s="6">
        <f>YEAR(tbl_Sales[[#This Row],[Date]])</f>
        <v>2017</v>
      </c>
    </row>
    <row r="8408" spans="1:17" x14ac:dyDescent="0.25">
      <c r="A8408" s="1">
        <v>42862</v>
      </c>
      <c r="B8408">
        <v>970000</v>
      </c>
      <c r="C8408" t="s">
        <v>2</v>
      </c>
      <c r="D8408" t="s">
        <v>12432</v>
      </c>
      <c r="E8408" t="s">
        <v>10</v>
      </c>
      <c r="F8408">
        <v>3020</v>
      </c>
      <c r="G8408">
        <v>4</v>
      </c>
      <c r="H8408">
        <v>1</v>
      </c>
      <c r="I8408">
        <v>4</v>
      </c>
      <c r="J8408">
        <v>615</v>
      </c>
      <c r="L8408" t="s">
        <v>8578</v>
      </c>
      <c r="M8408" t="s">
        <v>443</v>
      </c>
      <c r="N8408" t="s">
        <v>3</v>
      </c>
      <c r="O8408" s="6" t="str">
        <f>INDEX(lkp_Region,MATCH(tbl_Sales[[#This Row],[Suburb]],lkp_Suburb,0))</f>
        <v>Western Metropolitan</v>
      </c>
      <c r="P8408" s="6">
        <f>MONTH(tbl_Sales[[#This Row],[Date]])</f>
        <v>5</v>
      </c>
      <c r="Q8408" s="6">
        <f>YEAR(tbl_Sales[[#This Row],[Date]])</f>
        <v>2017</v>
      </c>
    </row>
    <row r="8409" spans="1:17" x14ac:dyDescent="0.25">
      <c r="A8409" s="1">
        <v>42862</v>
      </c>
      <c r="B8409">
        <v>1300000</v>
      </c>
      <c r="C8409" t="s">
        <v>2</v>
      </c>
      <c r="D8409" t="s">
        <v>12425</v>
      </c>
      <c r="E8409" t="s">
        <v>5</v>
      </c>
      <c r="F8409">
        <v>3104</v>
      </c>
      <c r="G8409">
        <v>3</v>
      </c>
      <c r="H8409">
        <v>2</v>
      </c>
      <c r="I8409">
        <v>2</v>
      </c>
      <c r="J8409">
        <v>975</v>
      </c>
      <c r="K8409">
        <v>1985</v>
      </c>
      <c r="L8409" t="s">
        <v>8579</v>
      </c>
      <c r="M8409" t="s">
        <v>99</v>
      </c>
      <c r="N8409" t="s">
        <v>101</v>
      </c>
      <c r="O8409" s="6" t="str">
        <f>INDEX(lkp_Region,MATCH(tbl_Sales[[#This Row],[Suburb]],lkp_Suburb,0))</f>
        <v>Southern Metropolitan</v>
      </c>
      <c r="P8409" s="6">
        <f>MONTH(tbl_Sales[[#This Row],[Date]])</f>
        <v>5</v>
      </c>
      <c r="Q8409" s="6">
        <f>YEAR(tbl_Sales[[#This Row],[Date]])</f>
        <v>2017</v>
      </c>
    </row>
    <row r="8410" spans="1:17" x14ac:dyDescent="0.25">
      <c r="A8410" s="1">
        <v>42862</v>
      </c>
      <c r="B8410">
        <v>2250000</v>
      </c>
      <c r="C8410" t="s">
        <v>2</v>
      </c>
      <c r="D8410" t="s">
        <v>12428</v>
      </c>
      <c r="E8410" t="s">
        <v>5</v>
      </c>
      <c r="F8410">
        <v>3191</v>
      </c>
      <c r="G8410">
        <v>5</v>
      </c>
      <c r="H8410">
        <v>3</v>
      </c>
      <c r="I8410">
        <v>2</v>
      </c>
      <c r="J8410">
        <v>640</v>
      </c>
      <c r="K8410">
        <v>1980</v>
      </c>
      <c r="L8410" t="s">
        <v>8580</v>
      </c>
      <c r="M8410" t="s">
        <v>7562</v>
      </c>
      <c r="N8410" t="s">
        <v>107</v>
      </c>
      <c r="O8410" s="6" t="str">
        <f>INDEX(lkp_Region,MATCH(tbl_Sales[[#This Row],[Suburb]],lkp_Suburb,0))</f>
        <v>Southern Metropolitan</v>
      </c>
      <c r="P8410" s="6">
        <f>MONTH(tbl_Sales[[#This Row],[Date]])</f>
        <v>5</v>
      </c>
      <c r="Q8410" s="6">
        <f>YEAR(tbl_Sales[[#This Row],[Date]])</f>
        <v>2017</v>
      </c>
    </row>
    <row r="8411" spans="1:17" x14ac:dyDescent="0.25">
      <c r="A8411" s="1">
        <v>42862</v>
      </c>
      <c r="B8411">
        <v>601000</v>
      </c>
      <c r="C8411" t="s">
        <v>51</v>
      </c>
      <c r="D8411" t="s">
        <v>12425</v>
      </c>
      <c r="E8411" t="s">
        <v>10</v>
      </c>
      <c r="F8411">
        <v>3081</v>
      </c>
      <c r="G8411">
        <v>3</v>
      </c>
      <c r="H8411">
        <v>2</v>
      </c>
      <c r="I8411">
        <v>2</v>
      </c>
      <c r="J8411">
        <v>200</v>
      </c>
      <c r="L8411" t="s">
        <v>8581</v>
      </c>
      <c r="M8411" t="s">
        <v>748</v>
      </c>
      <c r="N8411" t="s">
        <v>150</v>
      </c>
      <c r="O8411" s="6" t="str">
        <f>INDEX(lkp_Region,MATCH(tbl_Sales[[#This Row],[Suburb]],lkp_Suburb,0))</f>
        <v>Eastern Metropolitan</v>
      </c>
      <c r="P8411" s="6">
        <f>MONTH(tbl_Sales[[#This Row],[Date]])</f>
        <v>5</v>
      </c>
      <c r="Q8411" s="6">
        <f>YEAR(tbl_Sales[[#This Row],[Date]])</f>
        <v>2017</v>
      </c>
    </row>
    <row r="8412" spans="1:17" x14ac:dyDescent="0.25">
      <c r="A8412" s="1">
        <v>42862</v>
      </c>
      <c r="B8412">
        <v>781000</v>
      </c>
      <c r="C8412" t="s">
        <v>51</v>
      </c>
      <c r="D8412" t="s">
        <v>12423</v>
      </c>
      <c r="E8412" t="s">
        <v>10</v>
      </c>
      <c r="F8412">
        <v>3084</v>
      </c>
      <c r="G8412">
        <v>3</v>
      </c>
      <c r="H8412">
        <v>2</v>
      </c>
      <c r="I8412">
        <v>2</v>
      </c>
      <c r="J8412">
        <v>137</v>
      </c>
      <c r="K8412">
        <v>2000</v>
      </c>
      <c r="L8412" t="s">
        <v>8582</v>
      </c>
      <c r="M8412" t="s">
        <v>211</v>
      </c>
      <c r="N8412" t="s">
        <v>150</v>
      </c>
      <c r="O8412" s="6" t="str">
        <f>INDEX(lkp_Region,MATCH(tbl_Sales[[#This Row],[Suburb]],lkp_Suburb,0))</f>
        <v>Eastern Metropolitan</v>
      </c>
      <c r="P8412" s="6">
        <f>MONTH(tbl_Sales[[#This Row],[Date]])</f>
        <v>5</v>
      </c>
      <c r="Q8412" s="6">
        <f>YEAR(tbl_Sales[[#This Row],[Date]])</f>
        <v>2017</v>
      </c>
    </row>
    <row r="8413" spans="1:17" x14ac:dyDescent="0.25">
      <c r="A8413" s="1">
        <v>42862</v>
      </c>
      <c r="B8413">
        <v>1110000</v>
      </c>
      <c r="C8413" t="s">
        <v>13</v>
      </c>
      <c r="D8413" t="s">
        <v>12423</v>
      </c>
      <c r="E8413" t="s">
        <v>10</v>
      </c>
      <c r="F8413">
        <v>3079</v>
      </c>
      <c r="G8413">
        <v>3</v>
      </c>
      <c r="H8413">
        <v>2</v>
      </c>
      <c r="I8413">
        <v>1</v>
      </c>
      <c r="J8413">
        <v>366</v>
      </c>
      <c r="L8413" t="s">
        <v>8583</v>
      </c>
      <c r="M8413" t="s">
        <v>213</v>
      </c>
      <c r="N8413" t="s">
        <v>150</v>
      </c>
      <c r="O8413" s="6" t="str">
        <f>INDEX(lkp_Region,MATCH(tbl_Sales[[#This Row],[Suburb]],lkp_Suburb,0))</f>
        <v>Eastern Metropolitan</v>
      </c>
      <c r="P8413" s="6">
        <f>MONTH(tbl_Sales[[#This Row],[Date]])</f>
        <v>5</v>
      </c>
      <c r="Q8413" s="6">
        <f>YEAR(tbl_Sales[[#This Row],[Date]])</f>
        <v>2017</v>
      </c>
    </row>
    <row r="8414" spans="1:17" x14ac:dyDescent="0.25">
      <c r="A8414" s="1">
        <v>42863</v>
      </c>
      <c r="B8414">
        <v>383000</v>
      </c>
      <c r="C8414" t="s">
        <v>13</v>
      </c>
      <c r="D8414" t="s">
        <v>12424</v>
      </c>
      <c r="E8414" t="s">
        <v>10</v>
      </c>
      <c r="F8414">
        <v>3075</v>
      </c>
      <c r="G8414">
        <v>2</v>
      </c>
      <c r="H8414">
        <v>1</v>
      </c>
      <c r="I8414">
        <v>2</v>
      </c>
      <c r="J8414">
        <v>138</v>
      </c>
      <c r="L8414" t="s">
        <v>8584</v>
      </c>
      <c r="M8414" t="s">
        <v>7965</v>
      </c>
      <c r="N8414" t="s">
        <v>7515</v>
      </c>
      <c r="O8414" s="6" t="str">
        <f>INDEX(lkp_Region,MATCH(tbl_Sales[[#This Row],[Suburb]],lkp_Suburb,0))</f>
        <v>Northern Metropolitan</v>
      </c>
      <c r="P8414" s="6">
        <f>MONTH(tbl_Sales[[#This Row],[Date]])</f>
        <v>5</v>
      </c>
      <c r="Q8414" s="6">
        <f>YEAR(tbl_Sales[[#This Row],[Date]])</f>
        <v>2017</v>
      </c>
    </row>
    <row r="8415" spans="1:17" x14ac:dyDescent="0.25">
      <c r="A8415" s="1">
        <v>42863</v>
      </c>
      <c r="B8415">
        <v>365000</v>
      </c>
      <c r="C8415" t="s">
        <v>13</v>
      </c>
      <c r="D8415" t="s">
        <v>12428</v>
      </c>
      <c r="E8415" t="s">
        <v>5</v>
      </c>
      <c r="F8415">
        <v>3144</v>
      </c>
      <c r="G8415">
        <v>1</v>
      </c>
      <c r="H8415">
        <v>1</v>
      </c>
      <c r="I8415">
        <v>1</v>
      </c>
      <c r="J8415">
        <v>0</v>
      </c>
      <c r="K8415">
        <v>1960</v>
      </c>
      <c r="L8415" t="s">
        <v>8585</v>
      </c>
      <c r="M8415" t="s">
        <v>388</v>
      </c>
      <c r="N8415" t="s">
        <v>76</v>
      </c>
      <c r="O8415" s="6" t="str">
        <f>INDEX(lkp_Region,MATCH(tbl_Sales[[#This Row],[Suburb]],lkp_Suburb,0))</f>
        <v>Southern Metropolitan</v>
      </c>
      <c r="P8415" s="6">
        <f>MONTH(tbl_Sales[[#This Row],[Date]])</f>
        <v>5</v>
      </c>
      <c r="Q8415" s="6">
        <f>YEAR(tbl_Sales[[#This Row],[Date]])</f>
        <v>2017</v>
      </c>
    </row>
    <row r="8416" spans="1:17" x14ac:dyDescent="0.25">
      <c r="A8416" s="1">
        <v>42863</v>
      </c>
      <c r="B8416">
        <v>735000</v>
      </c>
      <c r="C8416" t="s">
        <v>13</v>
      </c>
      <c r="D8416" t="s">
        <v>12430</v>
      </c>
      <c r="E8416" t="s">
        <v>10</v>
      </c>
      <c r="F8416">
        <v>3181</v>
      </c>
      <c r="G8416">
        <v>2</v>
      </c>
      <c r="H8416">
        <v>1</v>
      </c>
      <c r="I8416">
        <v>1</v>
      </c>
      <c r="J8416">
        <v>0</v>
      </c>
      <c r="L8416" t="s">
        <v>8586</v>
      </c>
      <c r="M8416" t="s">
        <v>302</v>
      </c>
      <c r="N8416" t="s">
        <v>76</v>
      </c>
      <c r="O8416" s="6" t="str">
        <f>INDEX(lkp_Region,MATCH(tbl_Sales[[#This Row],[Suburb]],lkp_Suburb,0))</f>
        <v>Southern Metropolitan</v>
      </c>
      <c r="P8416" s="6">
        <f>MONTH(tbl_Sales[[#This Row],[Date]])</f>
        <v>5</v>
      </c>
      <c r="Q8416" s="6">
        <f>YEAR(tbl_Sales[[#This Row],[Date]])</f>
        <v>2017</v>
      </c>
    </row>
    <row r="8417" spans="1:17" x14ac:dyDescent="0.25">
      <c r="A8417" s="1">
        <v>42863</v>
      </c>
      <c r="B8417">
        <v>805000</v>
      </c>
      <c r="C8417" t="s">
        <v>13</v>
      </c>
      <c r="D8417" t="s">
        <v>12428</v>
      </c>
      <c r="E8417" t="s">
        <v>10</v>
      </c>
      <c r="F8417">
        <v>3141</v>
      </c>
      <c r="G8417">
        <v>3</v>
      </c>
      <c r="H8417">
        <v>1</v>
      </c>
      <c r="I8417">
        <v>1</v>
      </c>
      <c r="J8417">
        <v>0</v>
      </c>
      <c r="K8417">
        <v>1970</v>
      </c>
      <c r="L8417" t="s">
        <v>8587</v>
      </c>
      <c r="M8417" t="s">
        <v>111</v>
      </c>
      <c r="N8417" t="s">
        <v>76</v>
      </c>
      <c r="O8417" s="6" t="str">
        <f>INDEX(lkp_Region,MATCH(tbl_Sales[[#This Row],[Suburb]],lkp_Suburb,0))</f>
        <v>Southern Metropolitan</v>
      </c>
      <c r="P8417" s="6">
        <f>MONTH(tbl_Sales[[#This Row],[Date]])</f>
        <v>5</v>
      </c>
      <c r="Q8417" s="6">
        <f>YEAR(tbl_Sales[[#This Row],[Date]])</f>
        <v>2017</v>
      </c>
    </row>
    <row r="8418" spans="1:17" x14ac:dyDescent="0.25">
      <c r="A8418" s="1">
        <v>42863</v>
      </c>
      <c r="B8418">
        <v>755000</v>
      </c>
      <c r="C8418" t="s">
        <v>13</v>
      </c>
      <c r="D8418" t="s">
        <v>12429</v>
      </c>
      <c r="E8418" t="s">
        <v>5</v>
      </c>
      <c r="F8418">
        <v>3056</v>
      </c>
      <c r="G8418">
        <v>2</v>
      </c>
      <c r="H8418">
        <v>1</v>
      </c>
      <c r="I8418">
        <v>0</v>
      </c>
      <c r="J8418">
        <v>0</v>
      </c>
      <c r="L8418" t="s">
        <v>8588</v>
      </c>
      <c r="M8418" t="s">
        <v>117</v>
      </c>
      <c r="N8418" t="s">
        <v>18</v>
      </c>
      <c r="O8418" s="6" t="str">
        <f>INDEX(lkp_Region,MATCH(tbl_Sales[[#This Row],[Suburb]],lkp_Suburb,0))</f>
        <v>Northern Metropolitan</v>
      </c>
      <c r="P8418" s="6">
        <f>MONTH(tbl_Sales[[#This Row],[Date]])</f>
        <v>5</v>
      </c>
      <c r="Q8418" s="6">
        <f>YEAR(tbl_Sales[[#This Row],[Date]])</f>
        <v>2017</v>
      </c>
    </row>
    <row r="8419" spans="1:17" x14ac:dyDescent="0.25">
      <c r="A8419" s="1">
        <v>42863</v>
      </c>
      <c r="B8419">
        <v>970000</v>
      </c>
      <c r="C8419" t="s">
        <v>2</v>
      </c>
      <c r="D8419" t="s">
        <v>12427</v>
      </c>
      <c r="E8419" t="s">
        <v>10</v>
      </c>
      <c r="F8419">
        <v>3039</v>
      </c>
      <c r="G8419">
        <v>2</v>
      </c>
      <c r="H8419">
        <v>1</v>
      </c>
      <c r="I8419">
        <v>2</v>
      </c>
      <c r="J8419">
        <v>272</v>
      </c>
      <c r="K8419">
        <v>1900</v>
      </c>
      <c r="L8419" t="s">
        <v>8589</v>
      </c>
      <c r="M8419" t="s">
        <v>242</v>
      </c>
      <c r="N8419" t="s">
        <v>49</v>
      </c>
      <c r="O8419" s="6" t="str">
        <f>INDEX(lkp_Region,MATCH(tbl_Sales[[#This Row],[Suburb]],lkp_Suburb,0))</f>
        <v>Western Metropolitan</v>
      </c>
      <c r="P8419" s="6">
        <f>MONTH(tbl_Sales[[#This Row],[Date]])</f>
        <v>5</v>
      </c>
      <c r="Q8419" s="6">
        <f>YEAR(tbl_Sales[[#This Row],[Date]])</f>
        <v>2017</v>
      </c>
    </row>
    <row r="8420" spans="1:17" x14ac:dyDescent="0.25">
      <c r="A8420" s="1">
        <v>42863</v>
      </c>
      <c r="B8420">
        <v>1670000</v>
      </c>
      <c r="C8420" t="s">
        <v>2</v>
      </c>
      <c r="D8420" t="s">
        <v>12428</v>
      </c>
      <c r="E8420" t="s">
        <v>10</v>
      </c>
      <c r="F8420">
        <v>3039</v>
      </c>
      <c r="G8420">
        <v>3</v>
      </c>
      <c r="H8420">
        <v>2</v>
      </c>
      <c r="I8420">
        <v>2</v>
      </c>
      <c r="J8420">
        <v>803</v>
      </c>
      <c r="K8420">
        <v>1915</v>
      </c>
      <c r="L8420" t="s">
        <v>8590</v>
      </c>
      <c r="M8420" t="s">
        <v>242</v>
      </c>
      <c r="N8420" t="s">
        <v>49</v>
      </c>
      <c r="O8420" s="6" t="str">
        <f>INDEX(lkp_Region,MATCH(tbl_Sales[[#This Row],[Suburb]],lkp_Suburb,0))</f>
        <v>Western Metropolitan</v>
      </c>
      <c r="P8420" s="6">
        <f>MONTH(tbl_Sales[[#This Row],[Date]])</f>
        <v>5</v>
      </c>
      <c r="Q8420" s="6">
        <f>YEAR(tbl_Sales[[#This Row],[Date]])</f>
        <v>2017</v>
      </c>
    </row>
    <row r="8421" spans="1:17" x14ac:dyDescent="0.25">
      <c r="A8421" s="1">
        <v>42863</v>
      </c>
      <c r="B8421">
        <v>1817000</v>
      </c>
      <c r="C8421" t="s">
        <v>2</v>
      </c>
      <c r="D8421" t="s">
        <v>12431</v>
      </c>
      <c r="E8421" t="s">
        <v>5</v>
      </c>
      <c r="F8421">
        <v>3031</v>
      </c>
      <c r="G8421">
        <v>4</v>
      </c>
      <c r="H8421">
        <v>2</v>
      </c>
      <c r="I8421">
        <v>1</v>
      </c>
      <c r="J8421">
        <v>309</v>
      </c>
      <c r="L8421" t="s">
        <v>8591</v>
      </c>
      <c r="M8421" t="s">
        <v>264</v>
      </c>
      <c r="N8421" t="s">
        <v>88</v>
      </c>
      <c r="O8421" s="6" t="str">
        <f>INDEX(lkp_Region,MATCH(tbl_Sales[[#This Row],[Suburb]],lkp_Suburb,0))</f>
        <v>Northern Metropolitan</v>
      </c>
      <c r="P8421" s="6">
        <f>MONTH(tbl_Sales[[#This Row],[Date]])</f>
        <v>5</v>
      </c>
      <c r="Q8421" s="6">
        <f>YEAR(tbl_Sales[[#This Row],[Date]])</f>
        <v>2017</v>
      </c>
    </row>
    <row r="8422" spans="1:17" x14ac:dyDescent="0.25">
      <c r="A8422" s="1">
        <v>42863</v>
      </c>
      <c r="B8422">
        <v>800000</v>
      </c>
      <c r="C8422" t="s">
        <v>2</v>
      </c>
      <c r="D8422" t="s">
        <v>12429</v>
      </c>
      <c r="E8422" t="s">
        <v>5</v>
      </c>
      <c r="F8422">
        <v>3134</v>
      </c>
      <c r="G8422">
        <v>3</v>
      </c>
      <c r="H8422">
        <v>1</v>
      </c>
      <c r="I8422">
        <v>1</v>
      </c>
      <c r="J8422">
        <v>737</v>
      </c>
      <c r="L8422" t="s">
        <v>8592</v>
      </c>
      <c r="M8422" t="s">
        <v>7688</v>
      </c>
      <c r="N8422" t="s">
        <v>7588</v>
      </c>
      <c r="O8422" s="6" t="str">
        <f>INDEX(lkp_Region,MATCH(tbl_Sales[[#This Row],[Suburb]],lkp_Suburb,0))</f>
        <v>Eastern Metropolitan</v>
      </c>
      <c r="P8422" s="6">
        <f>MONTH(tbl_Sales[[#This Row],[Date]])</f>
        <v>5</v>
      </c>
      <c r="Q8422" s="6">
        <f>YEAR(tbl_Sales[[#This Row],[Date]])</f>
        <v>2017</v>
      </c>
    </row>
    <row r="8423" spans="1:17" x14ac:dyDescent="0.25">
      <c r="A8423" s="1">
        <v>42863</v>
      </c>
      <c r="B8423">
        <v>270000</v>
      </c>
      <c r="C8423" t="s">
        <v>13</v>
      </c>
      <c r="D8423" t="s">
        <v>12425</v>
      </c>
      <c r="E8423" t="s">
        <v>5</v>
      </c>
      <c r="F8423">
        <v>3011</v>
      </c>
      <c r="G8423">
        <v>2</v>
      </c>
      <c r="H8423">
        <v>1</v>
      </c>
      <c r="I8423">
        <v>1</v>
      </c>
      <c r="J8423">
        <v>0</v>
      </c>
      <c r="L8423" t="s">
        <v>8593</v>
      </c>
      <c r="M8423" t="s">
        <v>22</v>
      </c>
      <c r="N8423" t="s">
        <v>21</v>
      </c>
      <c r="O8423" s="6" t="str">
        <f>INDEX(lkp_Region,MATCH(tbl_Sales[[#This Row],[Suburb]],lkp_Suburb,0))</f>
        <v>Western Metropolitan</v>
      </c>
      <c r="P8423" s="6">
        <f>MONTH(tbl_Sales[[#This Row],[Date]])</f>
        <v>5</v>
      </c>
      <c r="Q8423" s="6">
        <f>YEAR(tbl_Sales[[#This Row],[Date]])</f>
        <v>2017</v>
      </c>
    </row>
    <row r="8424" spans="1:17" x14ac:dyDescent="0.25">
      <c r="A8424" s="1">
        <v>42863</v>
      </c>
      <c r="B8424">
        <v>405000</v>
      </c>
      <c r="C8424" t="s">
        <v>13</v>
      </c>
      <c r="D8424" t="s">
        <v>12428</v>
      </c>
      <c r="E8424" t="s">
        <v>5</v>
      </c>
      <c r="F8424">
        <v>3012</v>
      </c>
      <c r="G8424">
        <v>2</v>
      </c>
      <c r="H8424">
        <v>2</v>
      </c>
      <c r="I8424">
        <v>1</v>
      </c>
      <c r="J8424">
        <v>2787</v>
      </c>
      <c r="K8424">
        <v>2013</v>
      </c>
      <c r="L8424" t="s">
        <v>8594</v>
      </c>
      <c r="M8424" t="s">
        <v>19</v>
      </c>
      <c r="N8424" t="s">
        <v>21</v>
      </c>
      <c r="O8424" s="6" t="str">
        <f>INDEX(lkp_Region,MATCH(tbl_Sales[[#This Row],[Suburb]],lkp_Suburb,0))</f>
        <v>Western Metropolitan</v>
      </c>
      <c r="P8424" s="6">
        <f>MONTH(tbl_Sales[[#This Row],[Date]])</f>
        <v>5</v>
      </c>
      <c r="Q8424" s="6">
        <f>YEAR(tbl_Sales[[#This Row],[Date]])</f>
        <v>2017</v>
      </c>
    </row>
    <row r="8425" spans="1:17" x14ac:dyDescent="0.25">
      <c r="A8425" s="1">
        <v>42863</v>
      </c>
      <c r="B8425">
        <v>1160000</v>
      </c>
      <c r="C8425" t="s">
        <v>2</v>
      </c>
      <c r="D8425" t="s">
        <v>12423</v>
      </c>
      <c r="E8425" t="s">
        <v>10</v>
      </c>
      <c r="F8425">
        <v>3105</v>
      </c>
      <c r="G8425">
        <v>3</v>
      </c>
      <c r="H8425">
        <v>1</v>
      </c>
      <c r="I8425">
        <v>1</v>
      </c>
      <c r="J8425">
        <v>603</v>
      </c>
      <c r="L8425" t="s">
        <v>8595</v>
      </c>
      <c r="M8425" t="s">
        <v>507</v>
      </c>
      <c r="N8425" t="s">
        <v>128</v>
      </c>
      <c r="O8425" s="6" t="str">
        <f>INDEX(lkp_Region,MATCH(tbl_Sales[[#This Row],[Suburb]],lkp_Suburb,0))</f>
        <v>Eastern Metropolitan</v>
      </c>
      <c r="P8425" s="6">
        <f>MONTH(tbl_Sales[[#This Row],[Date]])</f>
        <v>5</v>
      </c>
      <c r="Q8425" s="6">
        <f>YEAR(tbl_Sales[[#This Row],[Date]])</f>
        <v>2017</v>
      </c>
    </row>
    <row r="8426" spans="1:17" x14ac:dyDescent="0.25">
      <c r="A8426" s="1">
        <v>42863</v>
      </c>
      <c r="B8426">
        <v>1010000</v>
      </c>
      <c r="C8426" t="s">
        <v>51</v>
      </c>
      <c r="D8426" t="s">
        <v>12429</v>
      </c>
      <c r="E8426" t="s">
        <v>10</v>
      </c>
      <c r="F8426">
        <v>3194</v>
      </c>
      <c r="G8426">
        <v>3</v>
      </c>
      <c r="H8426">
        <v>1</v>
      </c>
      <c r="I8426">
        <v>2</v>
      </c>
      <c r="J8426">
        <v>309</v>
      </c>
      <c r="L8426" t="s">
        <v>8596</v>
      </c>
      <c r="M8426" t="s">
        <v>8318</v>
      </c>
      <c r="N8426" t="s">
        <v>45</v>
      </c>
      <c r="O8426" s="6" t="str">
        <f>INDEX(lkp_Region,MATCH(tbl_Sales[[#This Row],[Suburb]],lkp_Suburb,0))</f>
        <v>South-Eastern Metropolitan</v>
      </c>
      <c r="P8426" s="6">
        <f>MONTH(tbl_Sales[[#This Row],[Date]])</f>
        <v>5</v>
      </c>
      <c r="Q8426" s="6">
        <f>YEAR(tbl_Sales[[#This Row],[Date]])</f>
        <v>2017</v>
      </c>
    </row>
    <row r="8427" spans="1:17" x14ac:dyDescent="0.25">
      <c r="A8427" s="1">
        <v>42863</v>
      </c>
      <c r="B8427">
        <v>1100000</v>
      </c>
      <c r="C8427" t="s">
        <v>2</v>
      </c>
      <c r="D8427" t="s">
        <v>12430</v>
      </c>
      <c r="E8427" t="s">
        <v>5</v>
      </c>
      <c r="F8427">
        <v>3015</v>
      </c>
      <c r="G8427">
        <v>3</v>
      </c>
      <c r="H8427">
        <v>1</v>
      </c>
      <c r="I8427">
        <v>0</v>
      </c>
      <c r="J8427">
        <v>305</v>
      </c>
      <c r="K8427">
        <v>1900</v>
      </c>
      <c r="L8427" t="s">
        <v>8597</v>
      </c>
      <c r="M8427" t="s">
        <v>131</v>
      </c>
      <c r="N8427" t="s">
        <v>69</v>
      </c>
      <c r="O8427" s="6" t="str">
        <f>INDEX(lkp_Region,MATCH(tbl_Sales[[#This Row],[Suburb]],lkp_Suburb,0))</f>
        <v>Western Metropolitan</v>
      </c>
      <c r="P8427" s="6">
        <f>MONTH(tbl_Sales[[#This Row],[Date]])</f>
        <v>5</v>
      </c>
      <c r="Q8427" s="6">
        <f>YEAR(tbl_Sales[[#This Row],[Date]])</f>
        <v>2017</v>
      </c>
    </row>
    <row r="8428" spans="1:17" x14ac:dyDescent="0.25">
      <c r="A8428" s="1">
        <v>42863</v>
      </c>
      <c r="B8428">
        <v>1650000</v>
      </c>
      <c r="C8428" t="s">
        <v>2</v>
      </c>
      <c r="D8428" t="s">
        <v>12430</v>
      </c>
      <c r="E8428" t="s">
        <v>10</v>
      </c>
      <c r="F8428">
        <v>3015</v>
      </c>
      <c r="G8428">
        <v>4</v>
      </c>
      <c r="H8428">
        <v>1</v>
      </c>
      <c r="I8428">
        <v>4</v>
      </c>
      <c r="J8428">
        <v>837</v>
      </c>
      <c r="K8428">
        <v>1930</v>
      </c>
      <c r="L8428" t="s">
        <v>8598</v>
      </c>
      <c r="M8428" t="s">
        <v>133</v>
      </c>
      <c r="N8428" t="s">
        <v>69</v>
      </c>
      <c r="O8428" s="6" t="str">
        <f>INDEX(lkp_Region,MATCH(tbl_Sales[[#This Row],[Suburb]],lkp_Suburb,0))</f>
        <v>Western Metropolitan</v>
      </c>
      <c r="P8428" s="6">
        <f>MONTH(tbl_Sales[[#This Row],[Date]])</f>
        <v>5</v>
      </c>
      <c r="Q8428" s="6">
        <f>YEAR(tbl_Sales[[#This Row],[Date]])</f>
        <v>2017</v>
      </c>
    </row>
    <row r="8429" spans="1:17" x14ac:dyDescent="0.25">
      <c r="A8429" s="1">
        <v>42863</v>
      </c>
      <c r="B8429">
        <v>2040000</v>
      </c>
      <c r="C8429" t="s">
        <v>2</v>
      </c>
      <c r="D8429" t="s">
        <v>12430</v>
      </c>
      <c r="E8429" t="s">
        <v>10</v>
      </c>
      <c r="F8429">
        <v>3016</v>
      </c>
      <c r="G8429">
        <v>5</v>
      </c>
      <c r="H8429">
        <v>3</v>
      </c>
      <c r="I8429">
        <v>2</v>
      </c>
      <c r="J8429">
        <v>531</v>
      </c>
      <c r="K8429">
        <v>1997</v>
      </c>
      <c r="L8429" t="s">
        <v>8599</v>
      </c>
      <c r="M8429" t="s">
        <v>196</v>
      </c>
      <c r="N8429" t="s">
        <v>69</v>
      </c>
      <c r="O8429" s="6" t="str">
        <f>INDEX(lkp_Region,MATCH(tbl_Sales[[#This Row],[Suburb]],lkp_Suburb,0))</f>
        <v>Western Metropolitan</v>
      </c>
      <c r="P8429" s="6">
        <f>MONTH(tbl_Sales[[#This Row],[Date]])</f>
        <v>5</v>
      </c>
      <c r="Q8429" s="6">
        <f>YEAR(tbl_Sales[[#This Row],[Date]])</f>
        <v>2017</v>
      </c>
    </row>
    <row r="8430" spans="1:17" x14ac:dyDescent="0.25">
      <c r="A8430" s="1">
        <v>42863</v>
      </c>
      <c r="B8430">
        <v>2337000</v>
      </c>
      <c r="C8430" t="s">
        <v>2</v>
      </c>
      <c r="D8430" t="s">
        <v>12424</v>
      </c>
      <c r="E8430" t="s">
        <v>10</v>
      </c>
      <c r="F8430">
        <v>3015</v>
      </c>
      <c r="G8430">
        <v>4</v>
      </c>
      <c r="H8430">
        <v>2</v>
      </c>
      <c r="I8430">
        <v>3</v>
      </c>
      <c r="J8430">
        <v>580</v>
      </c>
      <c r="K8430">
        <v>1890</v>
      </c>
      <c r="L8430" t="s">
        <v>8600</v>
      </c>
      <c r="M8430" t="s">
        <v>133</v>
      </c>
      <c r="N8430" t="s">
        <v>69</v>
      </c>
      <c r="O8430" s="6" t="str">
        <f>INDEX(lkp_Region,MATCH(tbl_Sales[[#This Row],[Suburb]],lkp_Suburb,0))</f>
        <v>Western Metropolitan</v>
      </c>
      <c r="P8430" s="6">
        <f>MONTH(tbl_Sales[[#This Row],[Date]])</f>
        <v>5</v>
      </c>
      <c r="Q8430" s="6">
        <f>YEAR(tbl_Sales[[#This Row],[Date]])</f>
        <v>2017</v>
      </c>
    </row>
    <row r="8431" spans="1:17" x14ac:dyDescent="0.25">
      <c r="A8431" s="1">
        <v>42863</v>
      </c>
      <c r="B8431">
        <v>1260000</v>
      </c>
      <c r="C8431" t="s">
        <v>2</v>
      </c>
      <c r="D8431" t="s">
        <v>12427</v>
      </c>
      <c r="E8431" t="s">
        <v>10</v>
      </c>
      <c r="F8431">
        <v>3071</v>
      </c>
      <c r="G8431">
        <v>2</v>
      </c>
      <c r="H8431">
        <v>1</v>
      </c>
      <c r="I8431">
        <v>0</v>
      </c>
      <c r="J8431">
        <v>317</v>
      </c>
      <c r="K8431">
        <v>1910</v>
      </c>
      <c r="L8431" t="s">
        <v>8601</v>
      </c>
      <c r="M8431" t="s">
        <v>60</v>
      </c>
      <c r="N8431" t="s">
        <v>62</v>
      </c>
      <c r="O8431" s="6" t="str">
        <f>INDEX(lkp_Region,MATCH(tbl_Sales[[#This Row],[Suburb]],lkp_Suburb,0))</f>
        <v>Northern Metropolitan</v>
      </c>
      <c r="P8431" s="6">
        <f>MONTH(tbl_Sales[[#This Row],[Date]])</f>
        <v>5</v>
      </c>
      <c r="Q8431" s="6">
        <f>YEAR(tbl_Sales[[#This Row],[Date]])</f>
        <v>2017</v>
      </c>
    </row>
    <row r="8432" spans="1:17" x14ac:dyDescent="0.25">
      <c r="A8432" s="1">
        <v>42863</v>
      </c>
      <c r="B8432">
        <v>830000</v>
      </c>
      <c r="C8432" t="s">
        <v>2</v>
      </c>
      <c r="D8432" t="s">
        <v>12423</v>
      </c>
      <c r="E8432" t="s">
        <v>10</v>
      </c>
      <c r="F8432">
        <v>3087</v>
      </c>
      <c r="G8432">
        <v>3</v>
      </c>
      <c r="H8432">
        <v>1</v>
      </c>
      <c r="I8432">
        <v>2</v>
      </c>
      <c r="J8432">
        <v>696</v>
      </c>
      <c r="L8432" t="s">
        <v>8602</v>
      </c>
      <c r="M8432" t="s">
        <v>349</v>
      </c>
      <c r="N8432" t="s">
        <v>150</v>
      </c>
      <c r="O8432" s="6" t="str">
        <f>INDEX(lkp_Region,MATCH(tbl_Sales[[#This Row],[Suburb]],lkp_Suburb,0))</f>
        <v>Northern Metropolitan</v>
      </c>
      <c r="P8432" s="6">
        <f>MONTH(tbl_Sales[[#This Row],[Date]])</f>
        <v>5</v>
      </c>
      <c r="Q8432" s="6">
        <f>YEAR(tbl_Sales[[#This Row],[Date]])</f>
        <v>2017</v>
      </c>
    </row>
    <row r="8433" spans="1:17" x14ac:dyDescent="0.25">
      <c r="A8433" s="1">
        <v>42864</v>
      </c>
      <c r="B8433">
        <v>314000</v>
      </c>
      <c r="C8433" t="s">
        <v>13</v>
      </c>
      <c r="D8433" t="s">
        <v>12427</v>
      </c>
      <c r="E8433" t="s">
        <v>5</v>
      </c>
      <c r="F8433">
        <v>3121</v>
      </c>
      <c r="G8433">
        <v>1</v>
      </c>
      <c r="H8433">
        <v>1</v>
      </c>
      <c r="I8433">
        <v>1</v>
      </c>
      <c r="J8433">
        <v>0</v>
      </c>
      <c r="K8433">
        <v>1970</v>
      </c>
      <c r="L8433" t="s">
        <v>8603</v>
      </c>
      <c r="M8433" t="s">
        <v>6</v>
      </c>
      <c r="N8433" t="s">
        <v>8</v>
      </c>
      <c r="O8433" s="6" t="str">
        <f>INDEX(lkp_Region,MATCH(tbl_Sales[[#This Row],[Suburb]],lkp_Suburb,0))</f>
        <v>Northern Metropolitan</v>
      </c>
      <c r="P8433" s="6">
        <f>MONTH(tbl_Sales[[#This Row],[Date]])</f>
        <v>5</v>
      </c>
      <c r="Q8433" s="6">
        <f>YEAR(tbl_Sales[[#This Row],[Date]])</f>
        <v>2017</v>
      </c>
    </row>
    <row r="8434" spans="1:17" x14ac:dyDescent="0.25">
      <c r="A8434" s="1">
        <v>42864</v>
      </c>
      <c r="B8434">
        <v>960000</v>
      </c>
      <c r="C8434" t="s">
        <v>2</v>
      </c>
      <c r="D8434" t="s">
        <v>12427</v>
      </c>
      <c r="E8434" t="s">
        <v>10</v>
      </c>
      <c r="F8434">
        <v>3068</v>
      </c>
      <c r="G8434">
        <v>2</v>
      </c>
      <c r="H8434">
        <v>1</v>
      </c>
      <c r="I8434">
        <v>0</v>
      </c>
      <c r="J8434">
        <v>121</v>
      </c>
      <c r="L8434" t="s">
        <v>8604</v>
      </c>
      <c r="M8434" t="s">
        <v>72</v>
      </c>
      <c r="N8434" t="s">
        <v>8</v>
      </c>
      <c r="O8434" s="6" t="str">
        <f>INDEX(lkp_Region,MATCH(tbl_Sales[[#This Row],[Suburb]],lkp_Suburb,0))</f>
        <v>Northern Metropolitan</v>
      </c>
      <c r="P8434" s="6">
        <f>MONTH(tbl_Sales[[#This Row],[Date]])</f>
        <v>5</v>
      </c>
      <c r="Q8434" s="6">
        <f>YEAR(tbl_Sales[[#This Row],[Date]])</f>
        <v>2017</v>
      </c>
    </row>
    <row r="8435" spans="1:17" x14ac:dyDescent="0.25">
      <c r="A8435" s="1">
        <v>42864</v>
      </c>
      <c r="B8435">
        <v>1400000</v>
      </c>
      <c r="C8435" t="s">
        <v>2</v>
      </c>
      <c r="D8435" t="s">
        <v>12427</v>
      </c>
      <c r="E8435" t="s">
        <v>10</v>
      </c>
      <c r="F8435">
        <v>3121</v>
      </c>
      <c r="G8435">
        <v>4</v>
      </c>
      <c r="H8435">
        <v>1</v>
      </c>
      <c r="I8435">
        <v>0</v>
      </c>
      <c r="J8435">
        <v>244</v>
      </c>
      <c r="L8435" t="s">
        <v>8605</v>
      </c>
      <c r="M8435" t="s">
        <v>6</v>
      </c>
      <c r="N8435" t="s">
        <v>8</v>
      </c>
      <c r="O8435" s="6" t="str">
        <f>INDEX(lkp_Region,MATCH(tbl_Sales[[#This Row],[Suburb]],lkp_Suburb,0))</f>
        <v>Northern Metropolitan</v>
      </c>
      <c r="P8435" s="6">
        <f>MONTH(tbl_Sales[[#This Row],[Date]])</f>
        <v>5</v>
      </c>
      <c r="Q8435" s="6">
        <f>YEAR(tbl_Sales[[#This Row],[Date]])</f>
        <v>2017</v>
      </c>
    </row>
    <row r="8436" spans="1:17" x14ac:dyDescent="0.25">
      <c r="A8436" s="1">
        <v>42864</v>
      </c>
      <c r="B8436">
        <v>1302000</v>
      </c>
      <c r="C8436" t="s">
        <v>2</v>
      </c>
      <c r="D8436" t="s">
        <v>12423</v>
      </c>
      <c r="E8436" t="s">
        <v>10</v>
      </c>
      <c r="F8436">
        <v>3132</v>
      </c>
      <c r="G8436">
        <v>4</v>
      </c>
      <c r="H8436">
        <v>1</v>
      </c>
      <c r="I8436">
        <v>1</v>
      </c>
      <c r="J8436">
        <v>842</v>
      </c>
      <c r="K8436">
        <v>1950</v>
      </c>
      <c r="L8436" t="s">
        <v>8606</v>
      </c>
      <c r="M8436" t="s">
        <v>7708</v>
      </c>
      <c r="N8436" t="s">
        <v>14</v>
      </c>
      <c r="O8436" s="6" t="str">
        <f>INDEX(lkp_Region,MATCH(tbl_Sales[[#This Row],[Suburb]],lkp_Suburb,0))</f>
        <v>Eastern Metropolitan</v>
      </c>
      <c r="P8436" s="6">
        <f>MONTH(tbl_Sales[[#This Row],[Date]])</f>
        <v>5</v>
      </c>
      <c r="Q8436" s="6">
        <f>YEAR(tbl_Sales[[#This Row],[Date]])</f>
        <v>2017</v>
      </c>
    </row>
    <row r="8437" spans="1:17" x14ac:dyDescent="0.25">
      <c r="A8437" s="1">
        <v>42864</v>
      </c>
      <c r="B8437">
        <v>1525000</v>
      </c>
      <c r="C8437" t="s">
        <v>2</v>
      </c>
      <c r="D8437" t="s">
        <v>12425</v>
      </c>
      <c r="E8437" t="s">
        <v>10</v>
      </c>
      <c r="F8437">
        <v>3127</v>
      </c>
      <c r="G8437">
        <v>3</v>
      </c>
      <c r="H8437">
        <v>2</v>
      </c>
      <c r="I8437">
        <v>2</v>
      </c>
      <c r="J8437">
        <v>347</v>
      </c>
      <c r="K8437">
        <v>2013</v>
      </c>
      <c r="L8437" t="s">
        <v>8607</v>
      </c>
      <c r="M8437" t="s">
        <v>11</v>
      </c>
      <c r="N8437" t="s">
        <v>14</v>
      </c>
      <c r="O8437" s="6" t="str">
        <f>INDEX(lkp_Region,MATCH(tbl_Sales[[#This Row],[Suburb]],lkp_Suburb,0))</f>
        <v>Southern Metropolitan</v>
      </c>
      <c r="P8437" s="6">
        <f>MONTH(tbl_Sales[[#This Row],[Date]])</f>
        <v>5</v>
      </c>
      <c r="Q8437" s="6">
        <f>YEAR(tbl_Sales[[#This Row],[Date]])</f>
        <v>2017</v>
      </c>
    </row>
    <row r="8438" spans="1:17" x14ac:dyDescent="0.25">
      <c r="A8438" s="1">
        <v>42864</v>
      </c>
      <c r="B8438">
        <v>470000</v>
      </c>
      <c r="C8438" t="s">
        <v>13</v>
      </c>
      <c r="D8438" t="s">
        <v>12424</v>
      </c>
      <c r="E8438" t="s">
        <v>5</v>
      </c>
      <c r="F8438">
        <v>3141</v>
      </c>
      <c r="G8438">
        <v>2</v>
      </c>
      <c r="H8438">
        <v>1</v>
      </c>
      <c r="I8438">
        <v>1</v>
      </c>
      <c r="J8438">
        <v>1890</v>
      </c>
      <c r="L8438" t="s">
        <v>8608</v>
      </c>
      <c r="M8438" t="s">
        <v>111</v>
      </c>
      <c r="N8438" t="s">
        <v>76</v>
      </c>
      <c r="O8438" s="6" t="str">
        <f>INDEX(lkp_Region,MATCH(tbl_Sales[[#This Row],[Suburb]],lkp_Suburb,0))</f>
        <v>Southern Metropolitan</v>
      </c>
      <c r="P8438" s="6">
        <f>MONTH(tbl_Sales[[#This Row],[Date]])</f>
        <v>5</v>
      </c>
      <c r="Q8438" s="6">
        <f>YEAR(tbl_Sales[[#This Row],[Date]])</f>
        <v>2017</v>
      </c>
    </row>
    <row r="8439" spans="1:17" x14ac:dyDescent="0.25">
      <c r="A8439" s="1">
        <v>42864</v>
      </c>
      <c r="B8439">
        <v>1320000</v>
      </c>
      <c r="C8439" t="s">
        <v>51</v>
      </c>
      <c r="D8439" t="s">
        <v>12425</v>
      </c>
      <c r="E8439" t="s">
        <v>10</v>
      </c>
      <c r="F8439">
        <v>3142</v>
      </c>
      <c r="G8439">
        <v>3</v>
      </c>
      <c r="H8439">
        <v>2</v>
      </c>
      <c r="I8439">
        <v>1</v>
      </c>
      <c r="J8439">
        <v>3</v>
      </c>
      <c r="K8439">
        <v>1970</v>
      </c>
      <c r="L8439" t="s">
        <v>8609</v>
      </c>
      <c r="M8439" t="s">
        <v>109</v>
      </c>
      <c r="N8439" t="s">
        <v>76</v>
      </c>
      <c r="O8439" s="6" t="str">
        <f>INDEX(lkp_Region,MATCH(tbl_Sales[[#This Row],[Suburb]],lkp_Suburb,0))</f>
        <v>Southern Metropolitan</v>
      </c>
      <c r="P8439" s="6">
        <f>MONTH(tbl_Sales[[#This Row],[Date]])</f>
        <v>5</v>
      </c>
      <c r="Q8439" s="6">
        <f>YEAR(tbl_Sales[[#This Row],[Date]])</f>
        <v>2017</v>
      </c>
    </row>
    <row r="8440" spans="1:17" x14ac:dyDescent="0.25">
      <c r="A8440" s="1">
        <v>42864</v>
      </c>
      <c r="B8440">
        <v>520000</v>
      </c>
      <c r="C8440" t="s">
        <v>13</v>
      </c>
      <c r="D8440" t="s">
        <v>12428</v>
      </c>
      <c r="E8440" t="s">
        <v>10</v>
      </c>
      <c r="F8440">
        <v>3182</v>
      </c>
      <c r="G8440">
        <v>1</v>
      </c>
      <c r="H8440">
        <v>1</v>
      </c>
      <c r="I8440">
        <v>1</v>
      </c>
      <c r="J8440">
        <v>2422</v>
      </c>
      <c r="K8440">
        <v>1970</v>
      </c>
      <c r="L8440" t="s">
        <v>8610</v>
      </c>
      <c r="M8440" t="s">
        <v>156</v>
      </c>
      <c r="N8440" t="s">
        <v>26</v>
      </c>
      <c r="O8440" s="6" t="str">
        <f>INDEX(lkp_Region,MATCH(tbl_Sales[[#This Row],[Suburb]],lkp_Suburb,0))</f>
        <v>Southern Metropolitan</v>
      </c>
      <c r="P8440" s="6">
        <f>MONTH(tbl_Sales[[#This Row],[Date]])</f>
        <v>5</v>
      </c>
      <c r="Q8440" s="6">
        <f>YEAR(tbl_Sales[[#This Row],[Date]])</f>
        <v>2017</v>
      </c>
    </row>
    <row r="8441" spans="1:17" x14ac:dyDescent="0.25">
      <c r="A8441" s="1">
        <v>42864</v>
      </c>
      <c r="B8441">
        <v>680000</v>
      </c>
      <c r="C8441" t="s">
        <v>51</v>
      </c>
      <c r="D8441" t="s">
        <v>12425</v>
      </c>
      <c r="E8441" t="s">
        <v>5</v>
      </c>
      <c r="F8441">
        <v>3046</v>
      </c>
      <c r="G8441">
        <v>3</v>
      </c>
      <c r="H8441">
        <v>2</v>
      </c>
      <c r="I8441">
        <v>2</v>
      </c>
      <c r="J8441">
        <v>243</v>
      </c>
      <c r="K8441">
        <v>2014</v>
      </c>
      <c r="L8441" t="s">
        <v>8611</v>
      </c>
      <c r="M8441" t="s">
        <v>78</v>
      </c>
      <c r="N8441" t="s">
        <v>18</v>
      </c>
      <c r="O8441" s="6" t="str">
        <f>INDEX(lkp_Region,MATCH(tbl_Sales[[#This Row],[Suburb]],lkp_Suburb,0))</f>
        <v>Northern Metropolitan</v>
      </c>
      <c r="P8441" s="6">
        <f>MONTH(tbl_Sales[[#This Row],[Date]])</f>
        <v>5</v>
      </c>
      <c r="Q8441" s="6">
        <f>YEAR(tbl_Sales[[#This Row],[Date]])</f>
        <v>2017</v>
      </c>
    </row>
    <row r="8442" spans="1:17" x14ac:dyDescent="0.25">
      <c r="A8442" s="1">
        <v>42864</v>
      </c>
      <c r="B8442">
        <v>941000</v>
      </c>
      <c r="C8442" t="s">
        <v>2</v>
      </c>
      <c r="D8442" t="s">
        <v>12427</v>
      </c>
      <c r="E8442" t="s">
        <v>10</v>
      </c>
      <c r="F8442">
        <v>3058</v>
      </c>
      <c r="G8442">
        <v>2</v>
      </c>
      <c r="H8442">
        <v>1</v>
      </c>
      <c r="I8442">
        <v>2</v>
      </c>
      <c r="J8442">
        <v>413</v>
      </c>
      <c r="L8442" t="s">
        <v>177</v>
      </c>
      <c r="M8442" t="s">
        <v>41</v>
      </c>
      <c r="N8442" t="s">
        <v>18</v>
      </c>
      <c r="O8442" s="6" t="str">
        <f>INDEX(lkp_Region,MATCH(tbl_Sales[[#This Row],[Suburb]],lkp_Suburb,0))</f>
        <v>Northern Metropolitan</v>
      </c>
      <c r="P8442" s="6">
        <f>MONTH(tbl_Sales[[#This Row],[Date]])</f>
        <v>5</v>
      </c>
      <c r="Q8442" s="6">
        <f>YEAR(tbl_Sales[[#This Row],[Date]])</f>
        <v>2017</v>
      </c>
    </row>
    <row r="8443" spans="1:17" x14ac:dyDescent="0.25">
      <c r="A8443" s="1">
        <v>42864</v>
      </c>
      <c r="B8443">
        <v>1185000</v>
      </c>
      <c r="C8443" t="s">
        <v>2</v>
      </c>
      <c r="D8443" t="s">
        <v>12429</v>
      </c>
      <c r="E8443" t="s">
        <v>10</v>
      </c>
      <c r="F8443">
        <v>3057</v>
      </c>
      <c r="G8443">
        <v>1</v>
      </c>
      <c r="H8443">
        <v>1</v>
      </c>
      <c r="I8443">
        <v>0</v>
      </c>
      <c r="J8443">
        <v>365</v>
      </c>
      <c r="L8443" t="s">
        <v>8612</v>
      </c>
      <c r="M8443" t="s">
        <v>83</v>
      </c>
      <c r="N8443" t="s">
        <v>18</v>
      </c>
      <c r="O8443" s="6" t="str">
        <f>INDEX(lkp_Region,MATCH(tbl_Sales[[#This Row],[Suburb]],lkp_Suburb,0))</f>
        <v>Northern Metropolitan</v>
      </c>
      <c r="P8443" s="6">
        <f>MONTH(tbl_Sales[[#This Row],[Date]])</f>
        <v>5</v>
      </c>
      <c r="Q8443" s="6">
        <f>YEAR(tbl_Sales[[#This Row],[Date]])</f>
        <v>2017</v>
      </c>
    </row>
    <row r="8444" spans="1:17" x14ac:dyDescent="0.25">
      <c r="A8444" s="1">
        <v>42864</v>
      </c>
      <c r="B8444">
        <v>865000</v>
      </c>
      <c r="C8444" t="s">
        <v>2</v>
      </c>
      <c r="D8444" t="s">
        <v>12427</v>
      </c>
      <c r="E8444" t="s">
        <v>5</v>
      </c>
      <c r="F8444">
        <v>3032</v>
      </c>
      <c r="G8444">
        <v>3</v>
      </c>
      <c r="H8444">
        <v>1</v>
      </c>
      <c r="I8444">
        <v>0</v>
      </c>
      <c r="J8444">
        <v>217</v>
      </c>
      <c r="K8444">
        <v>1910</v>
      </c>
      <c r="L8444" t="s">
        <v>8613</v>
      </c>
      <c r="M8444" t="s">
        <v>160</v>
      </c>
      <c r="N8444" t="s">
        <v>49</v>
      </c>
      <c r="O8444" s="6" t="str">
        <f>INDEX(lkp_Region,MATCH(tbl_Sales[[#This Row],[Suburb]],lkp_Suburb,0))</f>
        <v>Western Metropolitan</v>
      </c>
      <c r="P8444" s="6">
        <f>MONTH(tbl_Sales[[#This Row],[Date]])</f>
        <v>5</v>
      </c>
      <c r="Q8444" s="6">
        <f>YEAR(tbl_Sales[[#This Row],[Date]])</f>
        <v>2017</v>
      </c>
    </row>
    <row r="8445" spans="1:17" x14ac:dyDescent="0.25">
      <c r="A8445" s="1">
        <v>42864</v>
      </c>
      <c r="B8445">
        <v>1300000</v>
      </c>
      <c r="C8445" t="s">
        <v>2</v>
      </c>
      <c r="D8445" t="s">
        <v>12429</v>
      </c>
      <c r="E8445" t="s">
        <v>5</v>
      </c>
      <c r="F8445">
        <v>3168</v>
      </c>
      <c r="G8445">
        <v>3</v>
      </c>
      <c r="H8445">
        <v>1</v>
      </c>
      <c r="I8445">
        <v>2</v>
      </c>
      <c r="J8445">
        <v>725</v>
      </c>
      <c r="K8445">
        <v>1970</v>
      </c>
      <c r="L8445" t="s">
        <v>8614</v>
      </c>
      <c r="M8445" t="s">
        <v>7857</v>
      </c>
      <c r="N8445" t="s">
        <v>31</v>
      </c>
      <c r="O8445" s="6" t="str">
        <f>INDEX(lkp_Region,MATCH(tbl_Sales[[#This Row],[Suburb]],lkp_Suburb,0))</f>
        <v>South-Eastern Metropolitan</v>
      </c>
      <c r="P8445" s="6">
        <f>MONTH(tbl_Sales[[#This Row],[Date]])</f>
        <v>5</v>
      </c>
      <c r="Q8445" s="6">
        <f>YEAR(tbl_Sales[[#This Row],[Date]])</f>
        <v>2017</v>
      </c>
    </row>
    <row r="8446" spans="1:17" x14ac:dyDescent="0.25">
      <c r="A8446" s="1">
        <v>42864</v>
      </c>
      <c r="B8446">
        <v>380000</v>
      </c>
      <c r="C8446" t="s">
        <v>13</v>
      </c>
      <c r="D8446" t="s">
        <v>12431</v>
      </c>
      <c r="E8446" t="s">
        <v>5</v>
      </c>
      <c r="F8446">
        <v>3031</v>
      </c>
      <c r="G8446">
        <v>1</v>
      </c>
      <c r="H8446">
        <v>1</v>
      </c>
      <c r="I8446">
        <v>1</v>
      </c>
      <c r="J8446">
        <v>2592</v>
      </c>
      <c r="L8446" t="s">
        <v>8472</v>
      </c>
      <c r="M8446" t="s">
        <v>264</v>
      </c>
      <c r="N8446" t="s">
        <v>88</v>
      </c>
      <c r="O8446" s="6" t="str">
        <f>INDEX(lkp_Region,MATCH(tbl_Sales[[#This Row],[Suburb]],lkp_Suburb,0))</f>
        <v>Northern Metropolitan</v>
      </c>
      <c r="P8446" s="6">
        <f>MONTH(tbl_Sales[[#This Row],[Date]])</f>
        <v>5</v>
      </c>
      <c r="Q8446" s="6">
        <f>YEAR(tbl_Sales[[#This Row],[Date]])</f>
        <v>2017</v>
      </c>
    </row>
    <row r="8447" spans="1:17" x14ac:dyDescent="0.25">
      <c r="A8447" s="1">
        <v>42864</v>
      </c>
      <c r="B8447">
        <v>505500</v>
      </c>
      <c r="C8447" t="s">
        <v>51</v>
      </c>
      <c r="D8447" t="s">
        <v>12428</v>
      </c>
      <c r="E8447" t="s">
        <v>5</v>
      </c>
      <c r="F8447">
        <v>3012</v>
      </c>
      <c r="G8447">
        <v>2</v>
      </c>
      <c r="H8447">
        <v>1</v>
      </c>
      <c r="I8447">
        <v>1</v>
      </c>
      <c r="J8447">
        <v>59</v>
      </c>
      <c r="K8447">
        <v>2014</v>
      </c>
      <c r="L8447" t="s">
        <v>8615</v>
      </c>
      <c r="M8447" t="s">
        <v>19</v>
      </c>
      <c r="N8447" t="s">
        <v>21</v>
      </c>
      <c r="O8447" s="6" t="str">
        <f>INDEX(lkp_Region,MATCH(tbl_Sales[[#This Row],[Suburb]],lkp_Suburb,0))</f>
        <v>Western Metropolitan</v>
      </c>
      <c r="P8447" s="6">
        <f>MONTH(tbl_Sales[[#This Row],[Date]])</f>
        <v>5</v>
      </c>
      <c r="Q8447" s="6">
        <f>YEAR(tbl_Sales[[#This Row],[Date]])</f>
        <v>2017</v>
      </c>
    </row>
    <row r="8448" spans="1:17" x14ac:dyDescent="0.25">
      <c r="A8448" s="1">
        <v>42864</v>
      </c>
      <c r="B8448">
        <v>1060000</v>
      </c>
      <c r="C8448" t="s">
        <v>2</v>
      </c>
      <c r="D8448" t="s">
        <v>12423</v>
      </c>
      <c r="E8448" t="s">
        <v>10</v>
      </c>
      <c r="F8448">
        <v>3108</v>
      </c>
      <c r="G8448">
        <v>3</v>
      </c>
      <c r="H8448">
        <v>1</v>
      </c>
      <c r="I8448">
        <v>1</v>
      </c>
      <c r="J8448">
        <v>633</v>
      </c>
      <c r="L8448" t="s">
        <v>8616</v>
      </c>
      <c r="M8448" t="s">
        <v>126</v>
      </c>
      <c r="N8448" t="s">
        <v>128</v>
      </c>
      <c r="O8448" s="6" t="str">
        <f>INDEX(lkp_Region,MATCH(tbl_Sales[[#This Row],[Suburb]],lkp_Suburb,0))</f>
        <v>Eastern Metropolitan</v>
      </c>
      <c r="P8448" s="6">
        <f>MONTH(tbl_Sales[[#This Row],[Date]])</f>
        <v>5</v>
      </c>
      <c r="Q8448" s="6">
        <f>YEAR(tbl_Sales[[#This Row],[Date]])</f>
        <v>2017</v>
      </c>
    </row>
    <row r="8449" spans="1:17" x14ac:dyDescent="0.25">
      <c r="A8449" s="1">
        <v>42864</v>
      </c>
      <c r="B8449">
        <v>1207000</v>
      </c>
      <c r="C8449" t="s">
        <v>2</v>
      </c>
      <c r="D8449" t="s">
        <v>12423</v>
      </c>
      <c r="E8449" t="s">
        <v>10</v>
      </c>
      <c r="F8449">
        <v>3105</v>
      </c>
      <c r="G8449">
        <v>4</v>
      </c>
      <c r="H8449">
        <v>1</v>
      </c>
      <c r="I8449">
        <v>2</v>
      </c>
      <c r="J8449">
        <v>607</v>
      </c>
      <c r="L8449" t="s">
        <v>8617</v>
      </c>
      <c r="M8449" t="s">
        <v>507</v>
      </c>
      <c r="N8449" t="s">
        <v>128</v>
      </c>
      <c r="O8449" s="6" t="str">
        <f>INDEX(lkp_Region,MATCH(tbl_Sales[[#This Row],[Suburb]],lkp_Suburb,0))</f>
        <v>Eastern Metropolitan</v>
      </c>
      <c r="P8449" s="6">
        <f>MONTH(tbl_Sales[[#This Row],[Date]])</f>
        <v>5</v>
      </c>
      <c r="Q8449" s="6">
        <f>YEAR(tbl_Sales[[#This Row],[Date]])</f>
        <v>2017</v>
      </c>
    </row>
    <row r="8450" spans="1:17" x14ac:dyDescent="0.25">
      <c r="A8450" s="1">
        <v>42864</v>
      </c>
      <c r="B8450">
        <v>340000</v>
      </c>
      <c r="C8450" t="s">
        <v>51</v>
      </c>
      <c r="D8450" t="s">
        <v>12427</v>
      </c>
      <c r="E8450" t="s">
        <v>10</v>
      </c>
      <c r="F8450">
        <v>3064</v>
      </c>
      <c r="G8450">
        <v>2</v>
      </c>
      <c r="H8450">
        <v>1</v>
      </c>
      <c r="I8450">
        <v>1</v>
      </c>
      <c r="J8450">
        <v>197</v>
      </c>
      <c r="L8450" t="s">
        <v>8618</v>
      </c>
      <c r="M8450" t="s">
        <v>7797</v>
      </c>
      <c r="N8450" t="s">
        <v>195</v>
      </c>
      <c r="O8450" s="6" t="str">
        <f>INDEX(lkp_Region,MATCH(tbl_Sales[[#This Row],[Suburb]],lkp_Suburb,0))</f>
        <v>Northern Metropolitan</v>
      </c>
      <c r="P8450" s="6">
        <f>MONTH(tbl_Sales[[#This Row],[Date]])</f>
        <v>5</v>
      </c>
      <c r="Q8450" s="6">
        <f>YEAR(tbl_Sales[[#This Row],[Date]])</f>
        <v>2017</v>
      </c>
    </row>
    <row r="8451" spans="1:17" x14ac:dyDescent="0.25">
      <c r="A8451" s="1">
        <v>42864</v>
      </c>
      <c r="B8451">
        <v>840000</v>
      </c>
      <c r="C8451" t="s">
        <v>2</v>
      </c>
      <c r="D8451" t="s">
        <v>12428</v>
      </c>
      <c r="E8451" t="s">
        <v>5</v>
      </c>
      <c r="F8451">
        <v>3018</v>
      </c>
      <c r="G8451">
        <v>3</v>
      </c>
      <c r="H8451">
        <v>1</v>
      </c>
      <c r="I8451">
        <v>2</v>
      </c>
      <c r="J8451">
        <v>577</v>
      </c>
      <c r="L8451" t="s">
        <v>8619</v>
      </c>
      <c r="M8451" t="s">
        <v>67</v>
      </c>
      <c r="N8451" t="s">
        <v>69</v>
      </c>
      <c r="O8451" s="6" t="str">
        <f>INDEX(lkp_Region,MATCH(tbl_Sales[[#This Row],[Suburb]],lkp_Suburb,0))</f>
        <v>Western Metropolitan</v>
      </c>
      <c r="P8451" s="6">
        <f>MONTH(tbl_Sales[[#This Row],[Date]])</f>
        <v>5</v>
      </c>
      <c r="Q8451" s="6">
        <f>YEAR(tbl_Sales[[#This Row],[Date]])</f>
        <v>2017</v>
      </c>
    </row>
    <row r="8452" spans="1:17" x14ac:dyDescent="0.25">
      <c r="A8452" s="1">
        <v>42864</v>
      </c>
      <c r="B8452">
        <v>1201000</v>
      </c>
      <c r="C8452" t="s">
        <v>51</v>
      </c>
      <c r="D8452" t="s">
        <v>12427</v>
      </c>
      <c r="E8452" t="s">
        <v>10</v>
      </c>
      <c r="F8452">
        <v>3163</v>
      </c>
      <c r="G8452">
        <v>4</v>
      </c>
      <c r="H8452">
        <v>2</v>
      </c>
      <c r="I8452">
        <v>2</v>
      </c>
      <c r="J8452">
        <v>273</v>
      </c>
      <c r="K8452">
        <v>2000</v>
      </c>
      <c r="L8452" t="s">
        <v>8620</v>
      </c>
      <c r="M8452" t="s">
        <v>201</v>
      </c>
      <c r="N8452" t="s">
        <v>57</v>
      </c>
      <c r="O8452" s="6" t="str">
        <f>INDEX(lkp_Region,MATCH(tbl_Sales[[#This Row],[Suburb]],lkp_Suburb,0))</f>
        <v>Southern Metropolitan</v>
      </c>
      <c r="P8452" s="6">
        <f>MONTH(tbl_Sales[[#This Row],[Date]])</f>
        <v>5</v>
      </c>
      <c r="Q8452" s="6">
        <f>YEAR(tbl_Sales[[#This Row],[Date]])</f>
        <v>2017</v>
      </c>
    </row>
    <row r="8453" spans="1:17" x14ac:dyDescent="0.25">
      <c r="A8453" s="1">
        <v>42864</v>
      </c>
      <c r="B8453">
        <v>1402000</v>
      </c>
      <c r="C8453" t="s">
        <v>2</v>
      </c>
      <c r="D8453" t="s">
        <v>12429</v>
      </c>
      <c r="E8453" t="s">
        <v>10</v>
      </c>
      <c r="F8453">
        <v>3204</v>
      </c>
      <c r="G8453">
        <v>2</v>
      </c>
      <c r="H8453">
        <v>1</v>
      </c>
      <c r="I8453">
        <v>4</v>
      </c>
      <c r="J8453">
        <v>616</v>
      </c>
      <c r="L8453" t="s">
        <v>8621</v>
      </c>
      <c r="M8453" t="s">
        <v>55</v>
      </c>
      <c r="N8453" t="s">
        <v>57</v>
      </c>
      <c r="O8453" s="6" t="str">
        <f>INDEX(lkp_Region,MATCH(tbl_Sales[[#This Row],[Suburb]],lkp_Suburb,0))</f>
        <v>Southern Metropolitan</v>
      </c>
      <c r="P8453" s="6">
        <f>MONTH(tbl_Sales[[#This Row],[Date]])</f>
        <v>5</v>
      </c>
      <c r="Q8453" s="6">
        <f>YEAR(tbl_Sales[[#This Row],[Date]])</f>
        <v>2017</v>
      </c>
    </row>
    <row r="8454" spans="1:17" x14ac:dyDescent="0.25">
      <c r="A8454" s="1">
        <v>42864</v>
      </c>
      <c r="B8454">
        <v>745000</v>
      </c>
      <c r="C8454" t="s">
        <v>13</v>
      </c>
      <c r="D8454" t="s">
        <v>12432</v>
      </c>
      <c r="E8454" t="s">
        <v>10</v>
      </c>
      <c r="F8454">
        <v>3071</v>
      </c>
      <c r="G8454">
        <v>2</v>
      </c>
      <c r="H8454">
        <v>1</v>
      </c>
      <c r="I8454">
        <v>1</v>
      </c>
      <c r="J8454">
        <v>120</v>
      </c>
      <c r="K8454">
        <v>1975</v>
      </c>
      <c r="L8454" t="s">
        <v>8622</v>
      </c>
      <c r="M8454" t="s">
        <v>60</v>
      </c>
      <c r="N8454" t="s">
        <v>62</v>
      </c>
      <c r="O8454" s="6" t="str">
        <f>INDEX(lkp_Region,MATCH(tbl_Sales[[#This Row],[Suburb]],lkp_Suburb,0))</f>
        <v>Northern Metropolitan</v>
      </c>
      <c r="P8454" s="6">
        <f>MONTH(tbl_Sales[[#This Row],[Date]])</f>
        <v>5</v>
      </c>
      <c r="Q8454" s="6">
        <f>YEAR(tbl_Sales[[#This Row],[Date]])</f>
        <v>2017</v>
      </c>
    </row>
    <row r="8455" spans="1:17" x14ac:dyDescent="0.25">
      <c r="A8455" s="1">
        <v>42864</v>
      </c>
      <c r="B8455">
        <v>930000</v>
      </c>
      <c r="C8455" t="s">
        <v>2</v>
      </c>
      <c r="D8455" t="s">
        <v>12423</v>
      </c>
      <c r="E8455" t="s">
        <v>10</v>
      </c>
      <c r="F8455">
        <v>3073</v>
      </c>
      <c r="G8455">
        <v>4</v>
      </c>
      <c r="H8455">
        <v>1</v>
      </c>
      <c r="I8455">
        <v>3</v>
      </c>
      <c r="J8455">
        <v>635</v>
      </c>
      <c r="L8455" t="s">
        <v>8623</v>
      </c>
      <c r="M8455" t="s">
        <v>93</v>
      </c>
      <c r="N8455" t="s">
        <v>62</v>
      </c>
      <c r="O8455" s="6" t="str">
        <f>INDEX(lkp_Region,MATCH(tbl_Sales[[#This Row],[Suburb]],lkp_Suburb,0))</f>
        <v>Northern Metropolitan</v>
      </c>
      <c r="P8455" s="6">
        <f>MONTH(tbl_Sales[[#This Row],[Date]])</f>
        <v>5</v>
      </c>
      <c r="Q8455" s="6">
        <f>YEAR(tbl_Sales[[#This Row],[Date]])</f>
        <v>2017</v>
      </c>
    </row>
    <row r="8456" spans="1:17" x14ac:dyDescent="0.25">
      <c r="A8456" s="1">
        <v>42864</v>
      </c>
      <c r="B8456">
        <v>1350000</v>
      </c>
      <c r="C8456" t="s">
        <v>2</v>
      </c>
      <c r="D8456" t="s">
        <v>12431</v>
      </c>
      <c r="E8456" t="s">
        <v>10</v>
      </c>
      <c r="F8456">
        <v>3072</v>
      </c>
      <c r="G8456">
        <v>5</v>
      </c>
      <c r="H8456">
        <v>3</v>
      </c>
      <c r="I8456">
        <v>4</v>
      </c>
      <c r="J8456">
        <v>525</v>
      </c>
      <c r="K8456">
        <v>2014</v>
      </c>
      <c r="L8456" t="s">
        <v>8624</v>
      </c>
      <c r="M8456" t="s">
        <v>97</v>
      </c>
      <c r="N8456" t="s">
        <v>62</v>
      </c>
      <c r="O8456" s="6" t="str">
        <f>INDEX(lkp_Region,MATCH(tbl_Sales[[#This Row],[Suburb]],lkp_Suburb,0))</f>
        <v>Northern Metropolitan</v>
      </c>
      <c r="P8456" s="6">
        <f>MONTH(tbl_Sales[[#This Row],[Date]])</f>
        <v>5</v>
      </c>
      <c r="Q8456" s="6">
        <f>YEAR(tbl_Sales[[#This Row],[Date]])</f>
        <v>2017</v>
      </c>
    </row>
    <row r="8457" spans="1:17" x14ac:dyDescent="0.25">
      <c r="A8457" s="1">
        <v>42864</v>
      </c>
      <c r="B8457">
        <v>1855000</v>
      </c>
      <c r="C8457" t="s">
        <v>2</v>
      </c>
      <c r="D8457" t="s">
        <v>12433</v>
      </c>
      <c r="E8457" t="s">
        <v>10</v>
      </c>
      <c r="F8457">
        <v>3124</v>
      </c>
      <c r="G8457">
        <v>4</v>
      </c>
      <c r="H8457">
        <v>1</v>
      </c>
      <c r="I8457">
        <v>1</v>
      </c>
      <c r="J8457">
        <v>500</v>
      </c>
      <c r="L8457" t="s">
        <v>8625</v>
      </c>
      <c r="M8457" t="s">
        <v>209</v>
      </c>
      <c r="N8457" t="s">
        <v>101</v>
      </c>
      <c r="O8457" s="6" t="str">
        <f>INDEX(lkp_Region,MATCH(tbl_Sales[[#This Row],[Suburb]],lkp_Suburb,0))</f>
        <v>Southern Metropolitan</v>
      </c>
      <c r="P8457" s="6">
        <f>MONTH(tbl_Sales[[#This Row],[Date]])</f>
        <v>5</v>
      </c>
      <c r="Q8457" s="6">
        <f>YEAR(tbl_Sales[[#This Row],[Date]])</f>
        <v>2017</v>
      </c>
    </row>
    <row r="8458" spans="1:17" x14ac:dyDescent="0.25">
      <c r="A8458" s="1">
        <v>42864</v>
      </c>
      <c r="B8458">
        <v>1926000</v>
      </c>
      <c r="C8458" t="s">
        <v>2</v>
      </c>
      <c r="D8458" t="s">
        <v>12425</v>
      </c>
      <c r="E8458" t="s">
        <v>10</v>
      </c>
      <c r="F8458">
        <v>3104</v>
      </c>
      <c r="G8458">
        <v>4</v>
      </c>
      <c r="H8458">
        <v>2</v>
      </c>
      <c r="I8458">
        <v>2</v>
      </c>
      <c r="J8458">
        <v>639</v>
      </c>
      <c r="L8458" t="s">
        <v>8626</v>
      </c>
      <c r="M8458" t="s">
        <v>99</v>
      </c>
      <c r="N8458" t="s">
        <v>101</v>
      </c>
      <c r="O8458" s="6" t="str">
        <f>INDEX(lkp_Region,MATCH(tbl_Sales[[#This Row],[Suburb]],lkp_Suburb,0))</f>
        <v>Southern Metropolitan</v>
      </c>
      <c r="P8458" s="6">
        <f>MONTH(tbl_Sales[[#This Row],[Date]])</f>
        <v>5</v>
      </c>
      <c r="Q8458" s="6">
        <f>YEAR(tbl_Sales[[#This Row],[Date]])</f>
        <v>2017</v>
      </c>
    </row>
    <row r="8459" spans="1:17" x14ac:dyDescent="0.25">
      <c r="A8459" s="1">
        <v>42864</v>
      </c>
      <c r="B8459">
        <v>725000</v>
      </c>
      <c r="C8459" t="s">
        <v>13</v>
      </c>
      <c r="D8459" t="s">
        <v>12429</v>
      </c>
      <c r="E8459" t="s">
        <v>10</v>
      </c>
      <c r="F8459">
        <v>3187</v>
      </c>
      <c r="G8459">
        <v>3</v>
      </c>
      <c r="H8459">
        <v>1</v>
      </c>
      <c r="I8459">
        <v>1</v>
      </c>
      <c r="J8459">
        <v>137</v>
      </c>
      <c r="L8459" t="s">
        <v>8627</v>
      </c>
      <c r="M8459" t="s">
        <v>346</v>
      </c>
      <c r="N8459" t="s">
        <v>107</v>
      </c>
      <c r="O8459" s="6" t="str">
        <f>INDEX(lkp_Region,MATCH(tbl_Sales[[#This Row],[Suburb]],lkp_Suburb,0))</f>
        <v>Southern Metropolitan</v>
      </c>
      <c r="P8459" s="6">
        <f>MONTH(tbl_Sales[[#This Row],[Date]])</f>
        <v>5</v>
      </c>
      <c r="Q8459" s="6">
        <f>YEAR(tbl_Sales[[#This Row],[Date]])</f>
        <v>2017</v>
      </c>
    </row>
    <row r="8460" spans="1:17" x14ac:dyDescent="0.25">
      <c r="A8460" s="1">
        <v>42865</v>
      </c>
      <c r="B8460">
        <v>632500</v>
      </c>
      <c r="C8460" t="s">
        <v>2</v>
      </c>
      <c r="D8460" t="s">
        <v>12424</v>
      </c>
      <c r="E8460" t="s">
        <v>10</v>
      </c>
      <c r="F8460">
        <v>3074</v>
      </c>
      <c r="G8460">
        <v>3</v>
      </c>
      <c r="H8460">
        <v>1</v>
      </c>
      <c r="I8460">
        <v>2</v>
      </c>
      <c r="J8460">
        <v>536</v>
      </c>
      <c r="L8460" t="s">
        <v>8628</v>
      </c>
      <c r="M8460" t="s">
        <v>7603</v>
      </c>
      <c r="N8460" t="s">
        <v>7515</v>
      </c>
      <c r="O8460" s="6" t="str">
        <f>INDEX(lkp_Region,MATCH(tbl_Sales[[#This Row],[Suburb]],lkp_Suburb,0))</f>
        <v>Northern Metropolitan</v>
      </c>
      <c r="P8460" s="6">
        <f>MONTH(tbl_Sales[[#This Row],[Date]])</f>
        <v>5</v>
      </c>
      <c r="Q8460" s="6">
        <f>YEAR(tbl_Sales[[#This Row],[Date]])</f>
        <v>2017</v>
      </c>
    </row>
    <row r="8461" spans="1:17" x14ac:dyDescent="0.25">
      <c r="A8461" s="1">
        <v>42865</v>
      </c>
      <c r="B8461">
        <v>346000</v>
      </c>
      <c r="C8461" t="s">
        <v>13</v>
      </c>
      <c r="D8461" t="s">
        <v>12429</v>
      </c>
      <c r="E8461" t="s">
        <v>5</v>
      </c>
      <c r="F8461">
        <v>3182</v>
      </c>
      <c r="G8461">
        <v>1</v>
      </c>
      <c r="H8461">
        <v>1</v>
      </c>
      <c r="I8461">
        <v>1</v>
      </c>
      <c r="J8461">
        <v>678</v>
      </c>
      <c r="L8461" t="s">
        <v>8629</v>
      </c>
      <c r="M8461" t="s">
        <v>156</v>
      </c>
      <c r="N8461" t="s">
        <v>26</v>
      </c>
      <c r="O8461" s="6" t="str">
        <f>INDEX(lkp_Region,MATCH(tbl_Sales[[#This Row],[Suburb]],lkp_Suburb,0))</f>
        <v>Southern Metropolitan</v>
      </c>
      <c r="P8461" s="6">
        <f>MONTH(tbl_Sales[[#This Row],[Date]])</f>
        <v>5</v>
      </c>
      <c r="Q8461" s="6">
        <f>YEAR(tbl_Sales[[#This Row],[Date]])</f>
        <v>2017</v>
      </c>
    </row>
    <row r="8462" spans="1:17" x14ac:dyDescent="0.25">
      <c r="A8462" s="1">
        <v>42865</v>
      </c>
      <c r="B8462">
        <v>2150000</v>
      </c>
      <c r="C8462" t="s">
        <v>2</v>
      </c>
      <c r="D8462" t="s">
        <v>12427</v>
      </c>
      <c r="E8462" t="s">
        <v>10</v>
      </c>
      <c r="F8462">
        <v>3206</v>
      </c>
      <c r="G8462">
        <v>3</v>
      </c>
      <c r="H8462">
        <v>1</v>
      </c>
      <c r="I8462">
        <v>1</v>
      </c>
      <c r="J8462">
        <v>163</v>
      </c>
      <c r="K8462">
        <v>1890</v>
      </c>
      <c r="L8462" t="s">
        <v>8630</v>
      </c>
      <c r="M8462" t="s">
        <v>113</v>
      </c>
      <c r="N8462" t="s">
        <v>26</v>
      </c>
      <c r="O8462" s="6" t="str">
        <f>INDEX(lkp_Region,MATCH(tbl_Sales[[#This Row],[Suburb]],lkp_Suburb,0))</f>
        <v>Southern Metropolitan</v>
      </c>
      <c r="P8462" s="6">
        <f>MONTH(tbl_Sales[[#This Row],[Date]])</f>
        <v>5</v>
      </c>
      <c r="Q8462" s="6">
        <f>YEAR(tbl_Sales[[#This Row],[Date]])</f>
        <v>2017</v>
      </c>
    </row>
    <row r="8463" spans="1:17" x14ac:dyDescent="0.25">
      <c r="A8463" s="1">
        <v>42865</v>
      </c>
      <c r="B8463">
        <v>687000</v>
      </c>
      <c r="C8463" t="s">
        <v>2</v>
      </c>
      <c r="D8463" t="s">
        <v>12428</v>
      </c>
      <c r="E8463" t="s">
        <v>10</v>
      </c>
      <c r="F8463">
        <v>3060</v>
      </c>
      <c r="G8463">
        <v>3</v>
      </c>
      <c r="H8463">
        <v>2</v>
      </c>
      <c r="I8463">
        <v>1</v>
      </c>
      <c r="J8463">
        <v>577</v>
      </c>
      <c r="L8463" t="s">
        <v>8631</v>
      </c>
      <c r="M8463" t="s">
        <v>16</v>
      </c>
      <c r="N8463" t="s">
        <v>18</v>
      </c>
      <c r="O8463" s="6" t="str">
        <f>INDEX(lkp_Region,MATCH(tbl_Sales[[#This Row],[Suburb]],lkp_Suburb,0))</f>
        <v>Northern Metropolitan</v>
      </c>
      <c r="P8463" s="6">
        <f>MONTH(tbl_Sales[[#This Row],[Date]])</f>
        <v>5</v>
      </c>
      <c r="Q8463" s="6">
        <f>YEAR(tbl_Sales[[#This Row],[Date]])</f>
        <v>2017</v>
      </c>
    </row>
    <row r="8464" spans="1:17" x14ac:dyDescent="0.25">
      <c r="A8464" s="1">
        <v>42865</v>
      </c>
      <c r="B8464">
        <v>955000</v>
      </c>
      <c r="C8464" t="s">
        <v>2</v>
      </c>
      <c r="D8464" t="s">
        <v>12429</v>
      </c>
      <c r="E8464" t="s">
        <v>10</v>
      </c>
      <c r="F8464">
        <v>3056</v>
      </c>
      <c r="G8464">
        <v>2</v>
      </c>
      <c r="H8464">
        <v>1</v>
      </c>
      <c r="I8464">
        <v>0</v>
      </c>
      <c r="J8464">
        <v>1328</v>
      </c>
      <c r="K8464">
        <v>1880</v>
      </c>
      <c r="L8464" t="s">
        <v>8632</v>
      </c>
      <c r="M8464" t="s">
        <v>117</v>
      </c>
      <c r="N8464" t="s">
        <v>18</v>
      </c>
      <c r="O8464" s="6" t="str">
        <f>INDEX(lkp_Region,MATCH(tbl_Sales[[#This Row],[Suburb]],lkp_Suburb,0))</f>
        <v>Northern Metropolitan</v>
      </c>
      <c r="P8464" s="6">
        <f>MONTH(tbl_Sales[[#This Row],[Date]])</f>
        <v>5</v>
      </c>
      <c r="Q8464" s="6">
        <f>YEAR(tbl_Sales[[#This Row],[Date]])</f>
        <v>2017</v>
      </c>
    </row>
    <row r="8465" spans="1:17" x14ac:dyDescent="0.25">
      <c r="A8465" s="1">
        <v>42865</v>
      </c>
      <c r="B8465">
        <v>935000</v>
      </c>
      <c r="C8465" t="s">
        <v>2</v>
      </c>
      <c r="D8465" t="s">
        <v>12430</v>
      </c>
      <c r="E8465" t="s">
        <v>10</v>
      </c>
      <c r="F8465">
        <v>3042</v>
      </c>
      <c r="G8465">
        <v>3</v>
      </c>
      <c r="H8465">
        <v>1</v>
      </c>
      <c r="I8465">
        <v>2</v>
      </c>
      <c r="J8465">
        <v>657</v>
      </c>
      <c r="L8465" t="s">
        <v>8633</v>
      </c>
      <c r="M8465" t="s">
        <v>86</v>
      </c>
      <c r="N8465" t="s">
        <v>49</v>
      </c>
      <c r="O8465" s="6" t="str">
        <f>INDEX(lkp_Region,MATCH(tbl_Sales[[#This Row],[Suburb]],lkp_Suburb,0))</f>
        <v>Western Metropolitan</v>
      </c>
      <c r="P8465" s="6">
        <f>MONTH(tbl_Sales[[#This Row],[Date]])</f>
        <v>5</v>
      </c>
      <c r="Q8465" s="6">
        <f>YEAR(tbl_Sales[[#This Row],[Date]])</f>
        <v>2017</v>
      </c>
    </row>
    <row r="8466" spans="1:17" x14ac:dyDescent="0.25">
      <c r="A8466" s="1">
        <v>42865</v>
      </c>
      <c r="B8466">
        <v>572000</v>
      </c>
      <c r="C8466" t="s">
        <v>13</v>
      </c>
      <c r="D8466" t="s">
        <v>12427</v>
      </c>
      <c r="E8466" t="s">
        <v>10</v>
      </c>
      <c r="F8466">
        <v>3149</v>
      </c>
      <c r="G8466">
        <v>2</v>
      </c>
      <c r="H8466">
        <v>1</v>
      </c>
      <c r="I8466">
        <v>1</v>
      </c>
      <c r="J8466">
        <v>173</v>
      </c>
      <c r="K8466">
        <v>1970</v>
      </c>
      <c r="L8466" t="s">
        <v>8634</v>
      </c>
      <c r="M8466" t="s">
        <v>7758</v>
      </c>
      <c r="N8466" t="s">
        <v>31</v>
      </c>
      <c r="O8466" s="6" t="str">
        <f>INDEX(lkp_Region,MATCH(tbl_Sales[[#This Row],[Suburb]],lkp_Suburb,0))</f>
        <v>Eastern Metropolitan</v>
      </c>
      <c r="P8466" s="6">
        <f>MONTH(tbl_Sales[[#This Row],[Date]])</f>
        <v>5</v>
      </c>
      <c r="Q8466" s="6">
        <f>YEAR(tbl_Sales[[#This Row],[Date]])</f>
        <v>2017</v>
      </c>
    </row>
    <row r="8467" spans="1:17" x14ac:dyDescent="0.25">
      <c r="A8467" s="1">
        <v>42865</v>
      </c>
      <c r="B8467">
        <v>405000</v>
      </c>
      <c r="C8467" t="s">
        <v>2</v>
      </c>
      <c r="D8467" t="s">
        <v>12428</v>
      </c>
      <c r="E8467" t="s">
        <v>10</v>
      </c>
      <c r="F8467">
        <v>3337</v>
      </c>
      <c r="G8467">
        <v>4</v>
      </c>
      <c r="H8467">
        <v>2</v>
      </c>
      <c r="I8467">
        <v>2</v>
      </c>
      <c r="J8467">
        <v>590</v>
      </c>
      <c r="K8467">
        <v>1970</v>
      </c>
      <c r="L8467" t="s">
        <v>8635</v>
      </c>
      <c r="M8467" t="s">
        <v>7542</v>
      </c>
      <c r="N8467" t="s">
        <v>7542</v>
      </c>
      <c r="O8467" s="6" t="str">
        <f>INDEX(lkp_Region,MATCH(tbl_Sales[[#This Row],[Suburb]],lkp_Suburb,0))</f>
        <v>Western Victoria</v>
      </c>
      <c r="P8467" s="6">
        <f>MONTH(tbl_Sales[[#This Row],[Date]])</f>
        <v>5</v>
      </c>
      <c r="Q8467" s="6">
        <f>YEAR(tbl_Sales[[#This Row],[Date]])</f>
        <v>2017</v>
      </c>
    </row>
    <row r="8468" spans="1:17" x14ac:dyDescent="0.25">
      <c r="A8468" s="1">
        <v>42865</v>
      </c>
      <c r="B8468">
        <v>1000000</v>
      </c>
      <c r="C8468" t="s">
        <v>2</v>
      </c>
      <c r="D8468" t="s">
        <v>12429</v>
      </c>
      <c r="E8468" t="s">
        <v>5</v>
      </c>
      <c r="F8468">
        <v>3053</v>
      </c>
      <c r="G8468">
        <v>3</v>
      </c>
      <c r="H8468">
        <v>1</v>
      </c>
      <c r="I8468">
        <v>0</v>
      </c>
      <c r="J8468">
        <v>96</v>
      </c>
      <c r="K8468">
        <v>1910</v>
      </c>
      <c r="L8468" t="s">
        <v>8636</v>
      </c>
      <c r="M8468" t="s">
        <v>164</v>
      </c>
      <c r="N8468" t="s">
        <v>88</v>
      </c>
      <c r="O8468" s="6" t="str">
        <f>INDEX(lkp_Region,MATCH(tbl_Sales[[#This Row],[Suburb]],lkp_Suburb,0))</f>
        <v>Northern Metropolitan</v>
      </c>
      <c r="P8468" s="6">
        <f>MONTH(tbl_Sales[[#This Row],[Date]])</f>
        <v>5</v>
      </c>
      <c r="Q8468" s="6">
        <f>YEAR(tbl_Sales[[#This Row],[Date]])</f>
        <v>2017</v>
      </c>
    </row>
    <row r="8469" spans="1:17" x14ac:dyDescent="0.25">
      <c r="A8469" s="1">
        <v>42865</v>
      </c>
      <c r="B8469">
        <v>315000</v>
      </c>
      <c r="C8469" t="s">
        <v>13</v>
      </c>
      <c r="D8469" t="s">
        <v>12427</v>
      </c>
      <c r="E8469" t="s">
        <v>5</v>
      </c>
      <c r="F8469">
        <v>3011</v>
      </c>
      <c r="G8469">
        <v>1</v>
      </c>
      <c r="H8469">
        <v>1</v>
      </c>
      <c r="I8469">
        <v>1</v>
      </c>
      <c r="J8469">
        <v>0</v>
      </c>
      <c r="L8469" t="s">
        <v>8637</v>
      </c>
      <c r="M8469" t="s">
        <v>22</v>
      </c>
      <c r="N8469" t="s">
        <v>21</v>
      </c>
      <c r="O8469" s="6" t="str">
        <f>INDEX(lkp_Region,MATCH(tbl_Sales[[#This Row],[Suburb]],lkp_Suburb,0))</f>
        <v>Western Metropolitan</v>
      </c>
      <c r="P8469" s="6">
        <f>MONTH(tbl_Sales[[#This Row],[Date]])</f>
        <v>5</v>
      </c>
      <c r="Q8469" s="6">
        <f>YEAR(tbl_Sales[[#This Row],[Date]])</f>
        <v>2017</v>
      </c>
    </row>
    <row r="8470" spans="1:17" x14ac:dyDescent="0.25">
      <c r="A8470" s="1">
        <v>42865</v>
      </c>
      <c r="B8470">
        <v>497600</v>
      </c>
      <c r="C8470" t="s">
        <v>13</v>
      </c>
      <c r="D8470" t="s">
        <v>12431</v>
      </c>
      <c r="E8470" t="s">
        <v>5</v>
      </c>
      <c r="F8470">
        <v>3013</v>
      </c>
      <c r="G8470">
        <v>2</v>
      </c>
      <c r="H8470">
        <v>1</v>
      </c>
      <c r="I8470">
        <v>1</v>
      </c>
      <c r="J8470">
        <v>0</v>
      </c>
      <c r="L8470" t="s">
        <v>8638</v>
      </c>
      <c r="M8470" t="s">
        <v>65</v>
      </c>
      <c r="N8470" t="s">
        <v>21</v>
      </c>
      <c r="O8470" s="6" t="str">
        <f>INDEX(lkp_Region,MATCH(tbl_Sales[[#This Row],[Suburb]],lkp_Suburb,0))</f>
        <v>Western Metropolitan</v>
      </c>
      <c r="P8470" s="6">
        <f>MONTH(tbl_Sales[[#This Row],[Date]])</f>
        <v>5</v>
      </c>
      <c r="Q8470" s="6">
        <f>YEAR(tbl_Sales[[#This Row],[Date]])</f>
        <v>2017</v>
      </c>
    </row>
    <row r="8471" spans="1:17" x14ac:dyDescent="0.25">
      <c r="A8471" s="1">
        <v>42865</v>
      </c>
      <c r="B8471">
        <v>749000</v>
      </c>
      <c r="C8471" t="s">
        <v>2</v>
      </c>
      <c r="D8471" t="s">
        <v>12431</v>
      </c>
      <c r="E8471" t="s">
        <v>10</v>
      </c>
      <c r="F8471">
        <v>3012</v>
      </c>
      <c r="G8471">
        <v>2</v>
      </c>
      <c r="H8471">
        <v>1</v>
      </c>
      <c r="I8471">
        <v>1</v>
      </c>
      <c r="J8471">
        <v>369</v>
      </c>
      <c r="L8471" t="s">
        <v>8639</v>
      </c>
      <c r="M8471" t="s">
        <v>53</v>
      </c>
      <c r="N8471" t="s">
        <v>21</v>
      </c>
      <c r="O8471" s="6" t="str">
        <f>INDEX(lkp_Region,MATCH(tbl_Sales[[#This Row],[Suburb]],lkp_Suburb,0))</f>
        <v>Western Metropolitan</v>
      </c>
      <c r="P8471" s="6">
        <f>MONTH(tbl_Sales[[#This Row],[Date]])</f>
        <v>5</v>
      </c>
      <c r="Q8471" s="6">
        <f>YEAR(tbl_Sales[[#This Row],[Date]])</f>
        <v>2017</v>
      </c>
    </row>
    <row r="8472" spans="1:17" x14ac:dyDescent="0.25">
      <c r="A8472" s="1">
        <v>42865</v>
      </c>
      <c r="B8472">
        <v>1450000</v>
      </c>
      <c r="C8472" t="s">
        <v>2</v>
      </c>
      <c r="D8472" t="s">
        <v>12429</v>
      </c>
      <c r="E8472" t="s">
        <v>5</v>
      </c>
      <c r="F8472">
        <v>3106</v>
      </c>
      <c r="G8472">
        <v>4</v>
      </c>
      <c r="H8472">
        <v>2</v>
      </c>
      <c r="I8472">
        <v>2</v>
      </c>
      <c r="J8472">
        <v>883</v>
      </c>
      <c r="K8472">
        <v>2005</v>
      </c>
      <c r="L8472" t="s">
        <v>8641</v>
      </c>
      <c r="M8472" t="s">
        <v>8640</v>
      </c>
      <c r="N8472" t="s">
        <v>128</v>
      </c>
      <c r="O8472" s="6" t="str">
        <f>INDEX(lkp_Region,MATCH(tbl_Sales[[#This Row],[Suburb]],lkp_Suburb,0))</f>
        <v>Eastern Metropolitan</v>
      </c>
      <c r="P8472" s="6">
        <f>MONTH(tbl_Sales[[#This Row],[Date]])</f>
        <v>5</v>
      </c>
      <c r="Q8472" s="6">
        <f>YEAR(tbl_Sales[[#This Row],[Date]])</f>
        <v>2017</v>
      </c>
    </row>
    <row r="8473" spans="1:17" x14ac:dyDescent="0.25">
      <c r="A8473" s="1">
        <v>42865</v>
      </c>
      <c r="B8473">
        <v>1200000</v>
      </c>
      <c r="C8473" t="s">
        <v>2</v>
      </c>
      <c r="D8473" t="s">
        <v>12424</v>
      </c>
      <c r="E8473" t="s">
        <v>10</v>
      </c>
      <c r="F8473">
        <v>3015</v>
      </c>
      <c r="G8473">
        <v>3</v>
      </c>
      <c r="H8473">
        <v>1</v>
      </c>
      <c r="I8473">
        <v>0</v>
      </c>
      <c r="J8473">
        <v>484</v>
      </c>
      <c r="L8473" t="s">
        <v>8642</v>
      </c>
      <c r="M8473" t="s">
        <v>133</v>
      </c>
      <c r="N8473" t="s">
        <v>69</v>
      </c>
      <c r="O8473" s="6" t="str">
        <f>INDEX(lkp_Region,MATCH(tbl_Sales[[#This Row],[Suburb]],lkp_Suburb,0))</f>
        <v>Western Metropolitan</v>
      </c>
      <c r="P8473" s="6">
        <f>MONTH(tbl_Sales[[#This Row],[Date]])</f>
        <v>5</v>
      </c>
      <c r="Q8473" s="6">
        <f>YEAR(tbl_Sales[[#This Row],[Date]])</f>
        <v>2017</v>
      </c>
    </row>
    <row r="8474" spans="1:17" x14ac:dyDescent="0.25">
      <c r="A8474" s="1">
        <v>42865</v>
      </c>
      <c r="B8474">
        <v>1656000</v>
      </c>
      <c r="C8474" t="s">
        <v>2</v>
      </c>
      <c r="D8474" t="s">
        <v>12427</v>
      </c>
      <c r="E8474" t="s">
        <v>10</v>
      </c>
      <c r="F8474">
        <v>3163</v>
      </c>
      <c r="G8474">
        <v>4</v>
      </c>
      <c r="H8474">
        <v>2</v>
      </c>
      <c r="I8474">
        <v>2</v>
      </c>
      <c r="J8474">
        <v>651</v>
      </c>
      <c r="K8474">
        <v>1940</v>
      </c>
      <c r="L8474" t="s">
        <v>8643</v>
      </c>
      <c r="M8474" t="s">
        <v>225</v>
      </c>
      <c r="N8474" t="s">
        <v>57</v>
      </c>
      <c r="O8474" s="6" t="str">
        <f>INDEX(lkp_Region,MATCH(tbl_Sales[[#This Row],[Suburb]],lkp_Suburb,0))</f>
        <v>Southern Metropolitan</v>
      </c>
      <c r="P8474" s="6">
        <f>MONTH(tbl_Sales[[#This Row],[Date]])</f>
        <v>5</v>
      </c>
      <c r="Q8474" s="6">
        <f>YEAR(tbl_Sales[[#This Row],[Date]])</f>
        <v>2017</v>
      </c>
    </row>
    <row r="8475" spans="1:17" x14ac:dyDescent="0.25">
      <c r="A8475" s="1">
        <v>42865</v>
      </c>
      <c r="B8475">
        <v>365000</v>
      </c>
      <c r="C8475" t="s">
        <v>13</v>
      </c>
      <c r="D8475" t="s">
        <v>12427</v>
      </c>
      <c r="E8475" t="s">
        <v>5</v>
      </c>
      <c r="F8475">
        <v>3073</v>
      </c>
      <c r="G8475">
        <v>1</v>
      </c>
      <c r="H8475">
        <v>1</v>
      </c>
      <c r="I8475">
        <v>1</v>
      </c>
      <c r="J8475">
        <v>113</v>
      </c>
      <c r="L8475" t="s">
        <v>8644</v>
      </c>
      <c r="M8475" t="s">
        <v>93</v>
      </c>
      <c r="N8475" t="s">
        <v>62</v>
      </c>
      <c r="O8475" s="6" t="str">
        <f>INDEX(lkp_Region,MATCH(tbl_Sales[[#This Row],[Suburb]],lkp_Suburb,0))</f>
        <v>Northern Metropolitan</v>
      </c>
      <c r="P8475" s="6">
        <f>MONTH(tbl_Sales[[#This Row],[Date]])</f>
        <v>5</v>
      </c>
      <c r="Q8475" s="6">
        <f>YEAR(tbl_Sales[[#This Row],[Date]])</f>
        <v>2017</v>
      </c>
    </row>
    <row r="8476" spans="1:17" x14ac:dyDescent="0.25">
      <c r="A8476" s="1">
        <v>42865</v>
      </c>
      <c r="B8476">
        <v>510000</v>
      </c>
      <c r="C8476" t="s">
        <v>13</v>
      </c>
      <c r="D8476" t="s">
        <v>12423</v>
      </c>
      <c r="E8476" t="s">
        <v>10</v>
      </c>
      <c r="F8476">
        <v>3073</v>
      </c>
      <c r="G8476">
        <v>3</v>
      </c>
      <c r="H8476">
        <v>1</v>
      </c>
      <c r="I8476">
        <v>1</v>
      </c>
      <c r="J8476">
        <v>178</v>
      </c>
      <c r="K8476">
        <v>2009</v>
      </c>
      <c r="L8476" t="s">
        <v>8645</v>
      </c>
      <c r="M8476" t="s">
        <v>93</v>
      </c>
      <c r="N8476" t="s">
        <v>62</v>
      </c>
      <c r="O8476" s="6" t="str">
        <f>INDEX(lkp_Region,MATCH(tbl_Sales[[#This Row],[Suburb]],lkp_Suburb,0))</f>
        <v>Northern Metropolitan</v>
      </c>
      <c r="P8476" s="6">
        <f>MONTH(tbl_Sales[[#This Row],[Date]])</f>
        <v>5</v>
      </c>
      <c r="Q8476" s="6">
        <f>YEAR(tbl_Sales[[#This Row],[Date]])</f>
        <v>2017</v>
      </c>
    </row>
    <row r="8477" spans="1:17" x14ac:dyDescent="0.25">
      <c r="A8477" s="1">
        <v>42865</v>
      </c>
      <c r="B8477">
        <v>801000</v>
      </c>
      <c r="C8477" t="s">
        <v>2</v>
      </c>
      <c r="D8477" t="s">
        <v>12427</v>
      </c>
      <c r="E8477" t="s">
        <v>10</v>
      </c>
      <c r="F8477">
        <v>3072</v>
      </c>
      <c r="G8477">
        <v>3</v>
      </c>
      <c r="H8477">
        <v>1</v>
      </c>
      <c r="I8477">
        <v>2</v>
      </c>
      <c r="J8477">
        <v>620</v>
      </c>
      <c r="L8477" t="s">
        <v>4934</v>
      </c>
      <c r="M8477" t="s">
        <v>97</v>
      </c>
      <c r="N8477" t="s">
        <v>62</v>
      </c>
      <c r="O8477" s="6" t="str">
        <f>INDEX(lkp_Region,MATCH(tbl_Sales[[#This Row],[Suburb]],lkp_Suburb,0))</f>
        <v>Northern Metropolitan</v>
      </c>
      <c r="P8477" s="6">
        <f>MONTH(tbl_Sales[[#This Row],[Date]])</f>
        <v>5</v>
      </c>
      <c r="Q8477" s="6">
        <f>YEAR(tbl_Sales[[#This Row],[Date]])</f>
        <v>2017</v>
      </c>
    </row>
    <row r="8478" spans="1:17" x14ac:dyDescent="0.25">
      <c r="A8478" s="1">
        <v>42865</v>
      </c>
      <c r="B8478">
        <v>775000</v>
      </c>
      <c r="C8478" t="s">
        <v>2</v>
      </c>
      <c r="D8478" t="s">
        <v>12432</v>
      </c>
      <c r="E8478" t="s">
        <v>10</v>
      </c>
      <c r="F8478">
        <v>3020</v>
      </c>
      <c r="G8478">
        <v>4</v>
      </c>
      <c r="H8478">
        <v>1</v>
      </c>
      <c r="I8478">
        <v>2</v>
      </c>
      <c r="J8478">
        <v>665</v>
      </c>
      <c r="K8478">
        <v>1980</v>
      </c>
      <c r="L8478" t="s">
        <v>8646</v>
      </c>
      <c r="M8478" t="s">
        <v>143</v>
      </c>
      <c r="N8478" t="s">
        <v>3</v>
      </c>
      <c r="O8478" s="6" t="str">
        <f>INDEX(lkp_Region,MATCH(tbl_Sales[[#This Row],[Suburb]],lkp_Suburb,0))</f>
        <v>Western Metropolitan</v>
      </c>
      <c r="P8478" s="6">
        <f>MONTH(tbl_Sales[[#This Row],[Date]])</f>
        <v>5</v>
      </c>
      <c r="Q8478" s="6">
        <f>YEAR(tbl_Sales[[#This Row],[Date]])</f>
        <v>2017</v>
      </c>
    </row>
    <row r="8479" spans="1:17" x14ac:dyDescent="0.25">
      <c r="A8479" s="1">
        <v>42865</v>
      </c>
      <c r="B8479">
        <v>1995000</v>
      </c>
      <c r="C8479" t="s">
        <v>2</v>
      </c>
      <c r="D8479" t="s">
        <v>12427</v>
      </c>
      <c r="E8479" t="s">
        <v>10</v>
      </c>
      <c r="F8479">
        <v>3101</v>
      </c>
      <c r="G8479">
        <v>3</v>
      </c>
      <c r="H8479">
        <v>1</v>
      </c>
      <c r="I8479">
        <v>4</v>
      </c>
      <c r="J8479">
        <v>482</v>
      </c>
      <c r="L8479" t="s">
        <v>8647</v>
      </c>
      <c r="M8479" t="s">
        <v>145</v>
      </c>
      <c r="N8479" t="s">
        <v>101</v>
      </c>
      <c r="O8479" s="6" t="str">
        <f>INDEX(lkp_Region,MATCH(tbl_Sales[[#This Row],[Suburb]],lkp_Suburb,0))</f>
        <v>Southern Metropolitan</v>
      </c>
      <c r="P8479" s="6">
        <f>MONTH(tbl_Sales[[#This Row],[Date]])</f>
        <v>5</v>
      </c>
      <c r="Q8479" s="6">
        <f>YEAR(tbl_Sales[[#This Row],[Date]])</f>
        <v>2017</v>
      </c>
    </row>
    <row r="8480" spans="1:17" x14ac:dyDescent="0.25">
      <c r="A8480" s="1">
        <v>42865</v>
      </c>
      <c r="B8480">
        <v>2340000</v>
      </c>
      <c r="C8480" t="s">
        <v>2</v>
      </c>
      <c r="D8480" t="s">
        <v>12427</v>
      </c>
      <c r="E8480" t="s">
        <v>10</v>
      </c>
      <c r="F8480">
        <v>3146</v>
      </c>
      <c r="G8480">
        <v>4</v>
      </c>
      <c r="H8480">
        <v>2</v>
      </c>
      <c r="I8480">
        <v>2</v>
      </c>
      <c r="J8480">
        <v>586</v>
      </c>
      <c r="L8480" t="s">
        <v>8648</v>
      </c>
      <c r="M8480" t="s">
        <v>102</v>
      </c>
      <c r="N8480" t="s">
        <v>101</v>
      </c>
      <c r="O8480" s="6" t="str">
        <f>INDEX(lkp_Region,MATCH(tbl_Sales[[#This Row],[Suburb]],lkp_Suburb,0))</f>
        <v>Southern Metropolitan</v>
      </c>
      <c r="P8480" s="6">
        <f>MONTH(tbl_Sales[[#This Row],[Date]])</f>
        <v>5</v>
      </c>
      <c r="Q8480" s="6">
        <f>YEAR(tbl_Sales[[#This Row],[Date]])</f>
        <v>2017</v>
      </c>
    </row>
    <row r="8481" spans="1:17" x14ac:dyDescent="0.25">
      <c r="A8481" s="1">
        <v>42865</v>
      </c>
      <c r="B8481">
        <v>3725000</v>
      </c>
      <c r="C8481" t="s">
        <v>2</v>
      </c>
      <c r="D8481" t="s">
        <v>12427</v>
      </c>
      <c r="E8481" t="s">
        <v>10</v>
      </c>
      <c r="F8481">
        <v>3126</v>
      </c>
      <c r="G8481">
        <v>3</v>
      </c>
      <c r="H8481">
        <v>2</v>
      </c>
      <c r="I8481">
        <v>2</v>
      </c>
      <c r="J8481">
        <v>857</v>
      </c>
      <c r="L8481" t="s">
        <v>8649</v>
      </c>
      <c r="M8481" t="s">
        <v>232</v>
      </c>
      <c r="N8481" t="s">
        <v>101</v>
      </c>
      <c r="O8481" s="6" t="str">
        <f>INDEX(lkp_Region,MATCH(tbl_Sales[[#This Row],[Suburb]],lkp_Suburb,0))</f>
        <v>Southern Metropolitan</v>
      </c>
      <c r="P8481" s="6">
        <f>MONTH(tbl_Sales[[#This Row],[Date]])</f>
        <v>5</v>
      </c>
      <c r="Q8481" s="6">
        <f>YEAR(tbl_Sales[[#This Row],[Date]])</f>
        <v>2017</v>
      </c>
    </row>
    <row r="8482" spans="1:17" x14ac:dyDescent="0.25">
      <c r="A8482" s="1">
        <v>42865</v>
      </c>
      <c r="B8482">
        <v>760000</v>
      </c>
      <c r="C8482" t="s">
        <v>13</v>
      </c>
      <c r="D8482" t="s">
        <v>12431</v>
      </c>
      <c r="E8482" t="s">
        <v>5</v>
      </c>
      <c r="F8482">
        <v>3191</v>
      </c>
      <c r="G8482">
        <v>3</v>
      </c>
      <c r="H8482">
        <v>1</v>
      </c>
      <c r="I8482">
        <v>1</v>
      </c>
      <c r="J8482">
        <v>178</v>
      </c>
      <c r="L8482" t="s">
        <v>8650</v>
      </c>
      <c r="M8482" t="s">
        <v>7562</v>
      </c>
      <c r="N8482" t="s">
        <v>107</v>
      </c>
      <c r="O8482" s="6" t="str">
        <f>INDEX(lkp_Region,MATCH(tbl_Sales[[#This Row],[Suburb]],lkp_Suburb,0))</f>
        <v>Southern Metropolitan</v>
      </c>
      <c r="P8482" s="6">
        <f>MONTH(tbl_Sales[[#This Row],[Date]])</f>
        <v>5</v>
      </c>
      <c r="Q8482" s="6">
        <f>YEAR(tbl_Sales[[#This Row],[Date]])</f>
        <v>2017</v>
      </c>
    </row>
    <row r="8483" spans="1:17" x14ac:dyDescent="0.25">
      <c r="A8483" s="1">
        <v>42865</v>
      </c>
      <c r="B8483">
        <v>714000</v>
      </c>
      <c r="C8483" t="s">
        <v>2</v>
      </c>
      <c r="D8483" t="s">
        <v>12423</v>
      </c>
      <c r="E8483" t="s">
        <v>10</v>
      </c>
      <c r="F8483">
        <v>3083</v>
      </c>
      <c r="G8483">
        <v>3</v>
      </c>
      <c r="H8483">
        <v>1</v>
      </c>
      <c r="I8483">
        <v>2</v>
      </c>
      <c r="J8483">
        <v>412</v>
      </c>
      <c r="L8483" t="s">
        <v>8651</v>
      </c>
      <c r="M8483" t="s">
        <v>7813</v>
      </c>
      <c r="N8483" t="s">
        <v>150</v>
      </c>
      <c r="O8483" s="6" t="str">
        <f>INDEX(lkp_Region,MATCH(tbl_Sales[[#This Row],[Suburb]],lkp_Suburb,0))</f>
        <v>Northern Metropolitan</v>
      </c>
      <c r="P8483" s="6">
        <f>MONTH(tbl_Sales[[#This Row],[Date]])</f>
        <v>5</v>
      </c>
      <c r="Q8483" s="6">
        <f>YEAR(tbl_Sales[[#This Row],[Date]])</f>
        <v>2017</v>
      </c>
    </row>
    <row r="8484" spans="1:17" x14ac:dyDescent="0.25">
      <c r="A8484" s="1">
        <v>42866</v>
      </c>
      <c r="B8484">
        <v>534000</v>
      </c>
      <c r="C8484" t="s">
        <v>13</v>
      </c>
      <c r="D8484" t="s">
        <v>12428</v>
      </c>
      <c r="E8484" t="s">
        <v>10</v>
      </c>
      <c r="F8484">
        <v>3121</v>
      </c>
      <c r="G8484">
        <v>1</v>
      </c>
      <c r="H8484">
        <v>1</v>
      </c>
      <c r="I8484">
        <v>1</v>
      </c>
      <c r="J8484">
        <v>1347</v>
      </c>
      <c r="K8484">
        <v>2003</v>
      </c>
      <c r="L8484" t="s">
        <v>8652</v>
      </c>
      <c r="M8484" t="s">
        <v>6</v>
      </c>
      <c r="N8484" t="s">
        <v>8</v>
      </c>
      <c r="O8484" s="6" t="str">
        <f>INDEX(lkp_Region,MATCH(tbl_Sales[[#This Row],[Suburb]],lkp_Suburb,0))</f>
        <v>Northern Metropolitan</v>
      </c>
      <c r="P8484" s="6">
        <f>MONTH(tbl_Sales[[#This Row],[Date]])</f>
        <v>5</v>
      </c>
      <c r="Q8484" s="6">
        <f>YEAR(tbl_Sales[[#This Row],[Date]])</f>
        <v>2017</v>
      </c>
    </row>
    <row r="8485" spans="1:17" x14ac:dyDescent="0.25">
      <c r="A8485" s="1">
        <v>42866</v>
      </c>
      <c r="B8485">
        <v>615000</v>
      </c>
      <c r="C8485" t="s">
        <v>13</v>
      </c>
      <c r="D8485" t="s">
        <v>12428</v>
      </c>
      <c r="E8485" t="s">
        <v>5</v>
      </c>
      <c r="F8485">
        <v>3121</v>
      </c>
      <c r="G8485">
        <v>2</v>
      </c>
      <c r="H8485">
        <v>2</v>
      </c>
      <c r="I8485">
        <v>1</v>
      </c>
      <c r="J8485">
        <v>14196</v>
      </c>
      <c r="K8485">
        <v>2005</v>
      </c>
      <c r="L8485" t="s">
        <v>8653</v>
      </c>
      <c r="M8485" t="s">
        <v>6</v>
      </c>
      <c r="N8485" t="s">
        <v>8</v>
      </c>
      <c r="O8485" s="6" t="str">
        <f>INDEX(lkp_Region,MATCH(tbl_Sales[[#This Row],[Suburb]],lkp_Suburb,0))</f>
        <v>Northern Metropolitan</v>
      </c>
      <c r="P8485" s="6">
        <f>MONTH(tbl_Sales[[#This Row],[Date]])</f>
        <v>5</v>
      </c>
      <c r="Q8485" s="6">
        <f>YEAR(tbl_Sales[[#This Row],[Date]])</f>
        <v>2017</v>
      </c>
    </row>
    <row r="8486" spans="1:17" x14ac:dyDescent="0.25">
      <c r="A8486" s="1">
        <v>42866</v>
      </c>
      <c r="B8486">
        <v>630000</v>
      </c>
      <c r="C8486" t="s">
        <v>13</v>
      </c>
      <c r="D8486" t="s">
        <v>12427</v>
      </c>
      <c r="E8486" t="s">
        <v>10</v>
      </c>
      <c r="F8486">
        <v>3121</v>
      </c>
      <c r="G8486">
        <v>2</v>
      </c>
      <c r="H8486">
        <v>2</v>
      </c>
      <c r="I8486">
        <v>1</v>
      </c>
      <c r="J8486">
        <v>3512</v>
      </c>
      <c r="K8486">
        <v>2011</v>
      </c>
      <c r="L8486" t="s">
        <v>8654</v>
      </c>
      <c r="M8486" t="s">
        <v>6</v>
      </c>
      <c r="N8486" t="s">
        <v>8</v>
      </c>
      <c r="O8486" s="6" t="str">
        <f>INDEX(lkp_Region,MATCH(tbl_Sales[[#This Row],[Suburb]],lkp_Suburb,0))</f>
        <v>Northern Metropolitan</v>
      </c>
      <c r="P8486" s="6">
        <f>MONTH(tbl_Sales[[#This Row],[Date]])</f>
        <v>5</v>
      </c>
      <c r="Q8486" s="6">
        <f>YEAR(tbl_Sales[[#This Row],[Date]])</f>
        <v>2017</v>
      </c>
    </row>
    <row r="8487" spans="1:17" x14ac:dyDescent="0.25">
      <c r="A8487" s="1">
        <v>42866</v>
      </c>
      <c r="B8487">
        <v>1255000</v>
      </c>
      <c r="C8487" t="s">
        <v>51</v>
      </c>
      <c r="D8487" t="s">
        <v>12429</v>
      </c>
      <c r="E8487" t="s">
        <v>10</v>
      </c>
      <c r="F8487">
        <v>3121</v>
      </c>
      <c r="G8487">
        <v>3</v>
      </c>
      <c r="H8487">
        <v>2</v>
      </c>
      <c r="I8487">
        <v>1</v>
      </c>
      <c r="J8487">
        <v>124</v>
      </c>
      <c r="K8487">
        <v>2008</v>
      </c>
      <c r="L8487" t="s">
        <v>8655</v>
      </c>
      <c r="M8487" t="s">
        <v>6</v>
      </c>
      <c r="N8487" t="s">
        <v>8</v>
      </c>
      <c r="O8487" s="6" t="str">
        <f>INDEX(lkp_Region,MATCH(tbl_Sales[[#This Row],[Suburb]],lkp_Suburb,0))</f>
        <v>Northern Metropolitan</v>
      </c>
      <c r="P8487" s="6">
        <f>MONTH(tbl_Sales[[#This Row],[Date]])</f>
        <v>5</v>
      </c>
      <c r="Q8487" s="6">
        <f>YEAR(tbl_Sales[[#This Row],[Date]])</f>
        <v>2017</v>
      </c>
    </row>
    <row r="8488" spans="1:17" x14ac:dyDescent="0.25">
      <c r="A8488" s="1">
        <v>42866</v>
      </c>
      <c r="B8488">
        <v>555500</v>
      </c>
      <c r="C8488" t="s">
        <v>2</v>
      </c>
      <c r="D8488" t="s">
        <v>12428</v>
      </c>
      <c r="E8488" t="s">
        <v>10</v>
      </c>
      <c r="F8488">
        <v>3029</v>
      </c>
      <c r="G8488">
        <v>3</v>
      </c>
      <c r="H8488">
        <v>2</v>
      </c>
      <c r="I8488">
        <v>1</v>
      </c>
      <c r="J8488">
        <v>557</v>
      </c>
      <c r="K8488">
        <v>1971</v>
      </c>
      <c r="L8488" t="s">
        <v>8656</v>
      </c>
      <c r="M8488" t="s">
        <v>7962</v>
      </c>
      <c r="N8488" t="s">
        <v>7964</v>
      </c>
      <c r="O8488" s="6" t="str">
        <f>INDEX(lkp_Region,MATCH(tbl_Sales[[#This Row],[Suburb]],lkp_Suburb,0))</f>
        <v>Western Metropolitan</v>
      </c>
      <c r="P8488" s="6">
        <f>MONTH(tbl_Sales[[#This Row],[Date]])</f>
        <v>5</v>
      </c>
      <c r="Q8488" s="6">
        <f>YEAR(tbl_Sales[[#This Row],[Date]])</f>
        <v>2017</v>
      </c>
    </row>
    <row r="8489" spans="1:17" x14ac:dyDescent="0.25">
      <c r="A8489" s="1">
        <v>42866</v>
      </c>
      <c r="B8489">
        <v>750000</v>
      </c>
      <c r="C8489" t="s">
        <v>2</v>
      </c>
      <c r="D8489" t="s">
        <v>12426</v>
      </c>
      <c r="E8489" t="s">
        <v>5</v>
      </c>
      <c r="F8489">
        <v>3030</v>
      </c>
      <c r="G8489">
        <v>5</v>
      </c>
      <c r="H8489">
        <v>2</v>
      </c>
      <c r="I8489">
        <v>2</v>
      </c>
      <c r="J8489">
        <v>1014</v>
      </c>
      <c r="L8489" t="s">
        <v>8657</v>
      </c>
      <c r="M8489" t="s">
        <v>8069</v>
      </c>
      <c r="N8489" t="s">
        <v>7964</v>
      </c>
      <c r="O8489" s="6" t="str">
        <f>INDEX(lkp_Region,MATCH(tbl_Sales[[#This Row],[Suburb]],lkp_Suburb,0))</f>
        <v>Western Metropolitan</v>
      </c>
      <c r="P8489" s="6">
        <f>MONTH(tbl_Sales[[#This Row],[Date]])</f>
        <v>5</v>
      </c>
      <c r="Q8489" s="6">
        <f>YEAR(tbl_Sales[[#This Row],[Date]])</f>
        <v>2017</v>
      </c>
    </row>
    <row r="8490" spans="1:17" x14ac:dyDescent="0.25">
      <c r="A8490" s="1">
        <v>42866</v>
      </c>
      <c r="B8490">
        <v>1253000</v>
      </c>
      <c r="C8490" t="s">
        <v>51</v>
      </c>
      <c r="D8490" t="s">
        <v>12429</v>
      </c>
      <c r="E8490" t="s">
        <v>10</v>
      </c>
      <c r="F8490">
        <v>3146</v>
      </c>
      <c r="G8490">
        <v>3</v>
      </c>
      <c r="H8490">
        <v>2</v>
      </c>
      <c r="I8490">
        <v>2</v>
      </c>
      <c r="J8490">
        <v>0</v>
      </c>
      <c r="K8490">
        <v>1995</v>
      </c>
      <c r="L8490" t="s">
        <v>8658</v>
      </c>
      <c r="M8490" t="s">
        <v>102</v>
      </c>
      <c r="N8490" t="s">
        <v>76</v>
      </c>
      <c r="O8490" s="6" t="str">
        <f>INDEX(lkp_Region,MATCH(tbl_Sales[[#This Row],[Suburb]],lkp_Suburb,0))</f>
        <v>Southern Metropolitan</v>
      </c>
      <c r="P8490" s="6">
        <f>MONTH(tbl_Sales[[#This Row],[Date]])</f>
        <v>5</v>
      </c>
      <c r="Q8490" s="6">
        <f>YEAR(tbl_Sales[[#This Row],[Date]])</f>
        <v>2017</v>
      </c>
    </row>
    <row r="8491" spans="1:17" x14ac:dyDescent="0.25">
      <c r="A8491" s="1">
        <v>42866</v>
      </c>
      <c r="B8491">
        <v>360000</v>
      </c>
      <c r="C8491" t="s">
        <v>13</v>
      </c>
      <c r="D8491" t="s">
        <v>12427</v>
      </c>
      <c r="E8491" t="s">
        <v>10</v>
      </c>
      <c r="F8491">
        <v>3184</v>
      </c>
      <c r="G8491">
        <v>1</v>
      </c>
      <c r="H8491">
        <v>1</v>
      </c>
      <c r="I8491">
        <v>0</v>
      </c>
      <c r="J8491">
        <v>0</v>
      </c>
      <c r="K8491">
        <v>1959</v>
      </c>
      <c r="L8491" t="s">
        <v>8659</v>
      </c>
      <c r="M8491" t="s">
        <v>58</v>
      </c>
      <c r="N8491" t="s">
        <v>26</v>
      </c>
      <c r="O8491" s="6" t="str">
        <f>INDEX(lkp_Region,MATCH(tbl_Sales[[#This Row],[Suburb]],lkp_Suburb,0))</f>
        <v>Southern Metropolitan</v>
      </c>
      <c r="P8491" s="6">
        <f>MONTH(tbl_Sales[[#This Row],[Date]])</f>
        <v>5</v>
      </c>
      <c r="Q8491" s="6">
        <f>YEAR(tbl_Sales[[#This Row],[Date]])</f>
        <v>2017</v>
      </c>
    </row>
    <row r="8492" spans="1:17" x14ac:dyDescent="0.25">
      <c r="A8492" s="1">
        <v>42866</v>
      </c>
      <c r="B8492">
        <v>730000</v>
      </c>
      <c r="C8492" t="s">
        <v>13</v>
      </c>
      <c r="D8492" t="s">
        <v>12429</v>
      </c>
      <c r="E8492" t="s">
        <v>5</v>
      </c>
      <c r="F8492">
        <v>3207</v>
      </c>
      <c r="G8492">
        <v>2</v>
      </c>
      <c r="H8492">
        <v>1</v>
      </c>
      <c r="I8492">
        <v>1</v>
      </c>
      <c r="J8492">
        <v>0</v>
      </c>
      <c r="L8492" t="s">
        <v>8660</v>
      </c>
      <c r="M8492" t="s">
        <v>24</v>
      </c>
      <c r="N8492" t="s">
        <v>26</v>
      </c>
      <c r="O8492" s="6" t="str">
        <f>INDEX(lkp_Region,MATCH(tbl_Sales[[#This Row],[Suburb]],lkp_Suburb,0))</f>
        <v>Southern Metropolitan</v>
      </c>
      <c r="P8492" s="6">
        <f>MONTH(tbl_Sales[[#This Row],[Date]])</f>
        <v>5</v>
      </c>
      <c r="Q8492" s="6">
        <f>YEAR(tbl_Sales[[#This Row],[Date]])</f>
        <v>2017</v>
      </c>
    </row>
    <row r="8493" spans="1:17" x14ac:dyDescent="0.25">
      <c r="A8493" s="1">
        <v>42866</v>
      </c>
      <c r="B8493">
        <v>801000</v>
      </c>
      <c r="C8493" t="s">
        <v>2</v>
      </c>
      <c r="D8493" t="s">
        <v>12430</v>
      </c>
      <c r="E8493" t="s">
        <v>10</v>
      </c>
      <c r="F8493">
        <v>3207</v>
      </c>
      <c r="G8493">
        <v>2</v>
      </c>
      <c r="H8493">
        <v>2</v>
      </c>
      <c r="I8493">
        <v>1</v>
      </c>
      <c r="J8493">
        <v>0</v>
      </c>
      <c r="K8493">
        <v>2012</v>
      </c>
      <c r="L8493" t="s">
        <v>8661</v>
      </c>
      <c r="M8493" t="s">
        <v>24</v>
      </c>
      <c r="N8493" t="s">
        <v>26</v>
      </c>
      <c r="O8493" s="6" t="str">
        <f>INDEX(lkp_Region,MATCH(tbl_Sales[[#This Row],[Suburb]],lkp_Suburb,0))</f>
        <v>Southern Metropolitan</v>
      </c>
      <c r="P8493" s="6">
        <f>MONTH(tbl_Sales[[#This Row],[Date]])</f>
        <v>5</v>
      </c>
      <c r="Q8493" s="6">
        <f>YEAR(tbl_Sales[[#This Row],[Date]])</f>
        <v>2017</v>
      </c>
    </row>
    <row r="8494" spans="1:17" x14ac:dyDescent="0.25">
      <c r="A8494" s="1">
        <v>42866</v>
      </c>
      <c r="B8494">
        <v>1005000</v>
      </c>
      <c r="C8494" t="s">
        <v>2</v>
      </c>
      <c r="D8494" t="s">
        <v>12432</v>
      </c>
      <c r="E8494" t="s">
        <v>5</v>
      </c>
      <c r="F8494">
        <v>3185</v>
      </c>
      <c r="G8494">
        <v>2</v>
      </c>
      <c r="H8494">
        <v>2</v>
      </c>
      <c r="I8494">
        <v>2</v>
      </c>
      <c r="J8494">
        <v>290</v>
      </c>
      <c r="L8494" t="s">
        <v>8662</v>
      </c>
      <c r="M8494" t="s">
        <v>154</v>
      </c>
      <c r="N8494" t="s">
        <v>26</v>
      </c>
      <c r="O8494" s="6" t="str">
        <f>INDEX(lkp_Region,MATCH(tbl_Sales[[#This Row],[Suburb]],lkp_Suburb,0))</f>
        <v>Southern Metropolitan</v>
      </c>
      <c r="P8494" s="6">
        <f>MONTH(tbl_Sales[[#This Row],[Date]])</f>
        <v>5</v>
      </c>
      <c r="Q8494" s="6">
        <f>YEAR(tbl_Sales[[#This Row],[Date]])</f>
        <v>2017</v>
      </c>
    </row>
    <row r="8495" spans="1:17" x14ac:dyDescent="0.25">
      <c r="A8495" s="1">
        <v>42866</v>
      </c>
      <c r="B8495">
        <v>856000</v>
      </c>
      <c r="C8495" t="s">
        <v>51</v>
      </c>
      <c r="D8495" t="s">
        <v>12423</v>
      </c>
      <c r="E8495" t="s">
        <v>10</v>
      </c>
      <c r="F8495">
        <v>3042</v>
      </c>
      <c r="G8495">
        <v>3</v>
      </c>
      <c r="H8495">
        <v>2</v>
      </c>
      <c r="I8495">
        <v>1</v>
      </c>
      <c r="J8495">
        <v>300</v>
      </c>
      <c r="K8495">
        <v>2011</v>
      </c>
      <c r="L8495" t="s">
        <v>8663</v>
      </c>
      <c r="M8495" t="s">
        <v>330</v>
      </c>
      <c r="N8495" t="s">
        <v>49</v>
      </c>
      <c r="O8495" s="6" t="str">
        <f>INDEX(lkp_Region,MATCH(tbl_Sales[[#This Row],[Suburb]],lkp_Suburb,0))</f>
        <v>Western Metropolitan</v>
      </c>
      <c r="P8495" s="6">
        <f>MONTH(tbl_Sales[[#This Row],[Date]])</f>
        <v>5</v>
      </c>
      <c r="Q8495" s="6">
        <f>YEAR(tbl_Sales[[#This Row],[Date]])</f>
        <v>2017</v>
      </c>
    </row>
    <row r="8496" spans="1:17" x14ac:dyDescent="0.25">
      <c r="A8496" s="1">
        <v>42866</v>
      </c>
      <c r="B8496">
        <v>400000</v>
      </c>
      <c r="C8496" t="s">
        <v>13</v>
      </c>
      <c r="D8496" t="s">
        <v>12431</v>
      </c>
      <c r="E8496" t="s">
        <v>5</v>
      </c>
      <c r="F8496">
        <v>3031</v>
      </c>
      <c r="G8496">
        <v>1</v>
      </c>
      <c r="H8496">
        <v>1</v>
      </c>
      <c r="I8496">
        <v>1</v>
      </c>
      <c r="J8496">
        <v>0</v>
      </c>
      <c r="K8496">
        <v>2008</v>
      </c>
      <c r="L8496" t="s">
        <v>8664</v>
      </c>
      <c r="M8496" t="s">
        <v>264</v>
      </c>
      <c r="N8496" t="s">
        <v>88</v>
      </c>
      <c r="O8496" s="6" t="str">
        <f>INDEX(lkp_Region,MATCH(tbl_Sales[[#This Row],[Suburb]],lkp_Suburb,0))</f>
        <v>Northern Metropolitan</v>
      </c>
      <c r="P8496" s="6">
        <f>MONTH(tbl_Sales[[#This Row],[Date]])</f>
        <v>5</v>
      </c>
      <c r="Q8496" s="6">
        <f>YEAR(tbl_Sales[[#This Row],[Date]])</f>
        <v>2017</v>
      </c>
    </row>
    <row r="8497" spans="1:17" x14ac:dyDescent="0.25">
      <c r="A8497" s="1">
        <v>42866</v>
      </c>
      <c r="B8497">
        <v>799000</v>
      </c>
      <c r="C8497" t="s">
        <v>13</v>
      </c>
      <c r="D8497" t="s">
        <v>12429</v>
      </c>
      <c r="E8497" t="s">
        <v>10</v>
      </c>
      <c r="F8497">
        <v>3051</v>
      </c>
      <c r="G8497">
        <v>2</v>
      </c>
      <c r="H8497">
        <v>1</v>
      </c>
      <c r="I8497">
        <v>1</v>
      </c>
      <c r="J8497">
        <v>0</v>
      </c>
      <c r="K8497">
        <v>1900</v>
      </c>
      <c r="L8497" t="s">
        <v>8665</v>
      </c>
      <c r="M8497" t="s">
        <v>915</v>
      </c>
      <c r="N8497" t="s">
        <v>88</v>
      </c>
      <c r="O8497" s="6" t="str">
        <f>INDEX(lkp_Region,MATCH(tbl_Sales[[#This Row],[Suburb]],lkp_Suburb,0))</f>
        <v>Northern Metropolitan</v>
      </c>
      <c r="P8497" s="6">
        <f>MONTH(tbl_Sales[[#This Row],[Date]])</f>
        <v>5</v>
      </c>
      <c r="Q8497" s="6">
        <f>YEAR(tbl_Sales[[#This Row],[Date]])</f>
        <v>2017</v>
      </c>
    </row>
    <row r="8498" spans="1:17" x14ac:dyDescent="0.25">
      <c r="A8498" s="1">
        <v>42866</v>
      </c>
      <c r="B8498">
        <v>1085000</v>
      </c>
      <c r="C8498" t="s">
        <v>2</v>
      </c>
      <c r="D8498" t="s">
        <v>12425</v>
      </c>
      <c r="E8498" t="s">
        <v>10</v>
      </c>
      <c r="F8498">
        <v>3134</v>
      </c>
      <c r="G8498">
        <v>3</v>
      </c>
      <c r="H8498">
        <v>2</v>
      </c>
      <c r="I8498">
        <v>2</v>
      </c>
      <c r="J8498">
        <v>921</v>
      </c>
      <c r="K8498">
        <v>1980</v>
      </c>
      <c r="L8498" t="s">
        <v>8666</v>
      </c>
      <c r="M8498" t="s">
        <v>7688</v>
      </c>
      <c r="N8498" t="s">
        <v>7588</v>
      </c>
      <c r="O8498" s="6" t="str">
        <f>INDEX(lkp_Region,MATCH(tbl_Sales[[#This Row],[Suburb]],lkp_Suburb,0))</f>
        <v>Eastern Metropolitan</v>
      </c>
      <c r="P8498" s="6">
        <f>MONTH(tbl_Sales[[#This Row],[Date]])</f>
        <v>5</v>
      </c>
      <c r="Q8498" s="6">
        <f>YEAR(tbl_Sales[[#This Row],[Date]])</f>
        <v>2017</v>
      </c>
    </row>
    <row r="8499" spans="1:17" x14ac:dyDescent="0.25">
      <c r="A8499" s="1">
        <v>42866</v>
      </c>
      <c r="B8499">
        <v>397000</v>
      </c>
      <c r="C8499" t="s">
        <v>13</v>
      </c>
      <c r="D8499" t="s">
        <v>12429</v>
      </c>
      <c r="E8499" t="s">
        <v>10</v>
      </c>
      <c r="F8499">
        <v>3013</v>
      </c>
      <c r="G8499">
        <v>2</v>
      </c>
      <c r="H8499">
        <v>1</v>
      </c>
      <c r="I8499">
        <v>1</v>
      </c>
      <c r="J8499">
        <v>0</v>
      </c>
      <c r="K8499">
        <v>1975</v>
      </c>
      <c r="L8499" t="s">
        <v>8667</v>
      </c>
      <c r="M8499" t="s">
        <v>65</v>
      </c>
      <c r="N8499" t="s">
        <v>21</v>
      </c>
      <c r="O8499" s="6" t="str">
        <f>INDEX(lkp_Region,MATCH(tbl_Sales[[#This Row],[Suburb]],lkp_Suburb,0))</f>
        <v>Western Metropolitan</v>
      </c>
      <c r="P8499" s="6">
        <f>MONTH(tbl_Sales[[#This Row],[Date]])</f>
        <v>5</v>
      </c>
      <c r="Q8499" s="6">
        <f>YEAR(tbl_Sales[[#This Row],[Date]])</f>
        <v>2017</v>
      </c>
    </row>
    <row r="8500" spans="1:17" x14ac:dyDescent="0.25">
      <c r="A8500" s="1">
        <v>42866</v>
      </c>
      <c r="B8500">
        <v>810000</v>
      </c>
      <c r="C8500" t="s">
        <v>51</v>
      </c>
      <c r="D8500" t="s">
        <v>12427</v>
      </c>
      <c r="E8500" t="s">
        <v>10</v>
      </c>
      <c r="F8500">
        <v>3012</v>
      </c>
      <c r="G8500">
        <v>3</v>
      </c>
      <c r="H8500">
        <v>2</v>
      </c>
      <c r="I8500">
        <v>2</v>
      </c>
      <c r="J8500">
        <v>209</v>
      </c>
      <c r="L8500" t="s">
        <v>8668</v>
      </c>
      <c r="M8500" t="s">
        <v>19</v>
      </c>
      <c r="N8500" t="s">
        <v>21</v>
      </c>
      <c r="O8500" s="6" t="str">
        <f>INDEX(lkp_Region,MATCH(tbl_Sales[[#This Row],[Suburb]],lkp_Suburb,0))</f>
        <v>Western Metropolitan</v>
      </c>
      <c r="P8500" s="6">
        <f>MONTH(tbl_Sales[[#This Row],[Date]])</f>
        <v>5</v>
      </c>
      <c r="Q8500" s="6">
        <f>YEAR(tbl_Sales[[#This Row],[Date]])</f>
        <v>2017</v>
      </c>
    </row>
    <row r="8501" spans="1:17" x14ac:dyDescent="0.25">
      <c r="A8501" s="1">
        <v>42866</v>
      </c>
      <c r="B8501">
        <v>838000</v>
      </c>
      <c r="C8501" t="s">
        <v>51</v>
      </c>
      <c r="D8501" t="s">
        <v>12428</v>
      </c>
      <c r="E8501" t="s">
        <v>10</v>
      </c>
      <c r="F8501">
        <v>3012</v>
      </c>
      <c r="G8501">
        <v>4</v>
      </c>
      <c r="H8501">
        <v>2</v>
      </c>
      <c r="I8501">
        <v>2</v>
      </c>
      <c r="J8501">
        <v>294</v>
      </c>
      <c r="L8501" t="s">
        <v>8669</v>
      </c>
      <c r="M8501" t="s">
        <v>19</v>
      </c>
      <c r="N8501" t="s">
        <v>21</v>
      </c>
      <c r="O8501" s="6" t="str">
        <f>INDEX(lkp_Region,MATCH(tbl_Sales[[#This Row],[Suburb]],lkp_Suburb,0))</f>
        <v>Western Metropolitan</v>
      </c>
      <c r="P8501" s="6">
        <f>MONTH(tbl_Sales[[#This Row],[Date]])</f>
        <v>5</v>
      </c>
      <c r="Q8501" s="6">
        <f>YEAR(tbl_Sales[[#This Row],[Date]])</f>
        <v>2017</v>
      </c>
    </row>
    <row r="8502" spans="1:17" x14ac:dyDescent="0.25">
      <c r="A8502" s="1">
        <v>42866</v>
      </c>
      <c r="B8502">
        <v>455000</v>
      </c>
      <c r="C8502" t="s">
        <v>2</v>
      </c>
      <c r="D8502" t="s">
        <v>12426</v>
      </c>
      <c r="E8502" t="s">
        <v>10</v>
      </c>
      <c r="F8502">
        <v>3429</v>
      </c>
      <c r="G8502">
        <v>3</v>
      </c>
      <c r="H8502">
        <v>2</v>
      </c>
      <c r="I8502">
        <v>2</v>
      </c>
      <c r="J8502">
        <v>690</v>
      </c>
      <c r="L8502" t="s">
        <v>8670</v>
      </c>
      <c r="M8502" t="s">
        <v>7691</v>
      </c>
      <c r="N8502" t="s">
        <v>195</v>
      </c>
      <c r="O8502" s="6" t="str">
        <f>INDEX(lkp_Region,MATCH(tbl_Sales[[#This Row],[Suburb]],lkp_Suburb,0))</f>
        <v>Western Metropolitan</v>
      </c>
      <c r="P8502" s="6">
        <f>MONTH(tbl_Sales[[#This Row],[Date]])</f>
        <v>5</v>
      </c>
      <c r="Q8502" s="6">
        <f>YEAR(tbl_Sales[[#This Row],[Date]])</f>
        <v>2017</v>
      </c>
    </row>
    <row r="8503" spans="1:17" x14ac:dyDescent="0.25">
      <c r="A8503" s="1">
        <v>42866</v>
      </c>
      <c r="B8503">
        <v>830000</v>
      </c>
      <c r="C8503" t="s">
        <v>2</v>
      </c>
      <c r="D8503" t="s">
        <v>12431</v>
      </c>
      <c r="E8503" t="s">
        <v>5</v>
      </c>
      <c r="F8503">
        <v>3059</v>
      </c>
      <c r="G8503">
        <v>5</v>
      </c>
      <c r="H8503">
        <v>4</v>
      </c>
      <c r="I8503">
        <v>5</v>
      </c>
      <c r="J8503">
        <v>602</v>
      </c>
      <c r="K8503">
        <v>2001</v>
      </c>
      <c r="L8503" t="s">
        <v>8671</v>
      </c>
      <c r="M8503" t="s">
        <v>7544</v>
      </c>
      <c r="N8503" t="s">
        <v>195</v>
      </c>
      <c r="O8503" s="6" t="str">
        <f>INDEX(lkp_Region,MATCH(tbl_Sales[[#This Row],[Suburb]],lkp_Suburb,0))</f>
        <v>Northern Metropolitan</v>
      </c>
      <c r="P8503" s="6">
        <f>MONTH(tbl_Sales[[#This Row],[Date]])</f>
        <v>5</v>
      </c>
      <c r="Q8503" s="6">
        <f>YEAR(tbl_Sales[[#This Row],[Date]])</f>
        <v>2017</v>
      </c>
    </row>
    <row r="8504" spans="1:17" x14ac:dyDescent="0.25">
      <c r="A8504" s="1">
        <v>42866</v>
      </c>
      <c r="B8504">
        <v>305000</v>
      </c>
      <c r="C8504" t="s">
        <v>13</v>
      </c>
      <c r="D8504" t="s">
        <v>12429</v>
      </c>
      <c r="E8504" t="s">
        <v>10</v>
      </c>
      <c r="F8504">
        <v>3163</v>
      </c>
      <c r="G8504">
        <v>1</v>
      </c>
      <c r="H8504">
        <v>1</v>
      </c>
      <c r="I8504">
        <v>1</v>
      </c>
      <c r="J8504">
        <v>0</v>
      </c>
      <c r="K8504">
        <v>1960</v>
      </c>
      <c r="L8504" t="s">
        <v>2051</v>
      </c>
      <c r="M8504" t="s">
        <v>201</v>
      </c>
      <c r="N8504" t="s">
        <v>57</v>
      </c>
      <c r="O8504" s="6" t="str">
        <f>INDEX(lkp_Region,MATCH(tbl_Sales[[#This Row],[Suburb]],lkp_Suburb,0))</f>
        <v>Southern Metropolitan</v>
      </c>
      <c r="P8504" s="6">
        <f>MONTH(tbl_Sales[[#This Row],[Date]])</f>
        <v>5</v>
      </c>
      <c r="Q8504" s="6">
        <f>YEAR(tbl_Sales[[#This Row],[Date]])</f>
        <v>2017</v>
      </c>
    </row>
    <row r="8505" spans="1:17" x14ac:dyDescent="0.25">
      <c r="A8505" s="1">
        <v>42866</v>
      </c>
      <c r="B8505">
        <v>1520000</v>
      </c>
      <c r="C8505" t="s">
        <v>2</v>
      </c>
      <c r="D8505" t="s">
        <v>12427</v>
      </c>
      <c r="E8505" t="s">
        <v>5</v>
      </c>
      <c r="F8505">
        <v>3161</v>
      </c>
      <c r="G8505">
        <v>3</v>
      </c>
      <c r="H8505">
        <v>2</v>
      </c>
      <c r="I8505">
        <v>2</v>
      </c>
      <c r="J8505">
        <v>426</v>
      </c>
      <c r="L8505" t="s">
        <v>8672</v>
      </c>
      <c r="M8505" t="s">
        <v>338</v>
      </c>
      <c r="N8505" t="s">
        <v>57</v>
      </c>
      <c r="O8505" s="6" t="str">
        <f>INDEX(lkp_Region,MATCH(tbl_Sales[[#This Row],[Suburb]],lkp_Suburb,0))</f>
        <v>Southern Metropolitan</v>
      </c>
      <c r="P8505" s="6">
        <f>MONTH(tbl_Sales[[#This Row],[Date]])</f>
        <v>5</v>
      </c>
      <c r="Q8505" s="6">
        <f>YEAR(tbl_Sales[[#This Row],[Date]])</f>
        <v>2017</v>
      </c>
    </row>
    <row r="8506" spans="1:17" x14ac:dyDescent="0.25">
      <c r="A8506" s="1">
        <v>42866</v>
      </c>
      <c r="B8506">
        <v>1900000</v>
      </c>
      <c r="C8506" t="s">
        <v>2</v>
      </c>
      <c r="D8506" t="s">
        <v>12429</v>
      </c>
      <c r="E8506" t="s">
        <v>5</v>
      </c>
      <c r="F8506">
        <v>3204</v>
      </c>
      <c r="G8506">
        <v>5</v>
      </c>
      <c r="H8506">
        <v>1</v>
      </c>
      <c r="I8506">
        <v>2</v>
      </c>
      <c r="J8506">
        <v>644</v>
      </c>
      <c r="L8506" t="s">
        <v>8673</v>
      </c>
      <c r="M8506" t="s">
        <v>55</v>
      </c>
      <c r="N8506" t="s">
        <v>57</v>
      </c>
      <c r="O8506" s="6" t="str">
        <f>INDEX(lkp_Region,MATCH(tbl_Sales[[#This Row],[Suburb]],lkp_Suburb,0))</f>
        <v>Southern Metropolitan</v>
      </c>
      <c r="P8506" s="6">
        <f>MONTH(tbl_Sales[[#This Row],[Date]])</f>
        <v>5</v>
      </c>
      <c r="Q8506" s="6">
        <f>YEAR(tbl_Sales[[#This Row],[Date]])</f>
        <v>2017</v>
      </c>
    </row>
    <row r="8507" spans="1:17" x14ac:dyDescent="0.25">
      <c r="A8507" s="1">
        <v>42866</v>
      </c>
      <c r="B8507">
        <v>817000</v>
      </c>
      <c r="C8507" t="s">
        <v>2</v>
      </c>
      <c r="D8507" t="s">
        <v>12423</v>
      </c>
      <c r="E8507" t="s">
        <v>10</v>
      </c>
      <c r="F8507">
        <v>3073</v>
      </c>
      <c r="G8507">
        <v>3</v>
      </c>
      <c r="H8507">
        <v>1</v>
      </c>
      <c r="I8507">
        <v>2</v>
      </c>
      <c r="J8507">
        <v>700</v>
      </c>
      <c r="L8507" t="s">
        <v>8674</v>
      </c>
      <c r="M8507" t="s">
        <v>93</v>
      </c>
      <c r="N8507" t="s">
        <v>62</v>
      </c>
      <c r="O8507" s="6" t="str">
        <f>INDEX(lkp_Region,MATCH(tbl_Sales[[#This Row],[Suburb]],lkp_Suburb,0))</f>
        <v>Northern Metropolitan</v>
      </c>
      <c r="P8507" s="6">
        <f>MONTH(tbl_Sales[[#This Row],[Date]])</f>
        <v>5</v>
      </c>
      <c r="Q8507" s="6">
        <f>YEAR(tbl_Sales[[#This Row],[Date]])</f>
        <v>2017</v>
      </c>
    </row>
    <row r="8508" spans="1:17" x14ac:dyDescent="0.25">
      <c r="A8508" s="1">
        <v>42866</v>
      </c>
      <c r="B8508">
        <v>1800000</v>
      </c>
      <c r="C8508" t="s">
        <v>2</v>
      </c>
      <c r="D8508" t="s">
        <v>12429</v>
      </c>
      <c r="E8508" t="s">
        <v>10</v>
      </c>
      <c r="F8508">
        <v>3078</v>
      </c>
      <c r="G8508">
        <v>4</v>
      </c>
      <c r="H8508">
        <v>1</v>
      </c>
      <c r="I8508">
        <v>2</v>
      </c>
      <c r="J8508">
        <v>605</v>
      </c>
      <c r="L8508" t="s">
        <v>8675</v>
      </c>
      <c r="M8508" t="s">
        <v>764</v>
      </c>
      <c r="N8508" t="s">
        <v>62</v>
      </c>
      <c r="O8508" s="6" t="str">
        <f>INDEX(lkp_Region,MATCH(tbl_Sales[[#This Row],[Suburb]],lkp_Suburb,0))</f>
        <v>Northern Metropolitan</v>
      </c>
      <c r="P8508" s="6">
        <f>MONTH(tbl_Sales[[#This Row],[Date]])</f>
        <v>5</v>
      </c>
      <c r="Q8508" s="6">
        <f>YEAR(tbl_Sales[[#This Row],[Date]])</f>
        <v>2017</v>
      </c>
    </row>
    <row r="8509" spans="1:17" x14ac:dyDescent="0.25">
      <c r="A8509" s="1">
        <v>42866</v>
      </c>
      <c r="B8509">
        <v>471000</v>
      </c>
      <c r="C8509" t="s">
        <v>2</v>
      </c>
      <c r="D8509" t="s">
        <v>12426</v>
      </c>
      <c r="E8509" t="s">
        <v>10</v>
      </c>
      <c r="F8509">
        <v>3037</v>
      </c>
      <c r="G8509">
        <v>3</v>
      </c>
      <c r="H8509">
        <v>2</v>
      </c>
      <c r="I8509">
        <v>1</v>
      </c>
      <c r="J8509">
        <v>338</v>
      </c>
      <c r="K8509">
        <v>2000</v>
      </c>
      <c r="L8509" t="s">
        <v>8677</v>
      </c>
      <c r="M8509" t="s">
        <v>8676</v>
      </c>
      <c r="N8509" t="s">
        <v>3</v>
      </c>
      <c r="O8509" s="6" t="str">
        <f>INDEX(lkp_Region,MATCH(tbl_Sales[[#This Row],[Suburb]],lkp_Suburb,0))</f>
        <v>Western Metropolitan</v>
      </c>
      <c r="P8509" s="6">
        <f>MONTH(tbl_Sales[[#This Row],[Date]])</f>
        <v>5</v>
      </c>
      <c r="Q8509" s="6">
        <f>YEAR(tbl_Sales[[#This Row],[Date]])</f>
        <v>2017</v>
      </c>
    </row>
    <row r="8510" spans="1:17" x14ac:dyDescent="0.25">
      <c r="A8510" s="1">
        <v>42866</v>
      </c>
      <c r="B8510">
        <v>716000</v>
      </c>
      <c r="C8510" t="s">
        <v>2</v>
      </c>
      <c r="D8510" t="s">
        <v>12425</v>
      </c>
      <c r="E8510" t="s">
        <v>10</v>
      </c>
      <c r="F8510">
        <v>3023</v>
      </c>
      <c r="G8510">
        <v>3</v>
      </c>
      <c r="H8510">
        <v>1</v>
      </c>
      <c r="I8510">
        <v>2</v>
      </c>
      <c r="J8510">
        <v>693</v>
      </c>
      <c r="L8510" t="s">
        <v>8678</v>
      </c>
      <c r="M8510" t="s">
        <v>8289</v>
      </c>
      <c r="N8510" t="s">
        <v>3</v>
      </c>
      <c r="O8510" s="6" t="str">
        <f>INDEX(lkp_Region,MATCH(tbl_Sales[[#This Row],[Suburb]],lkp_Suburb,0))</f>
        <v>Western Metropolitan</v>
      </c>
      <c r="P8510" s="6">
        <f>MONTH(tbl_Sales[[#This Row],[Date]])</f>
        <v>5</v>
      </c>
      <c r="Q8510" s="6">
        <f>YEAR(tbl_Sales[[#This Row],[Date]])</f>
        <v>2017</v>
      </c>
    </row>
    <row r="8511" spans="1:17" x14ac:dyDescent="0.25">
      <c r="A8511" s="1">
        <v>42866</v>
      </c>
      <c r="B8511">
        <v>716000</v>
      </c>
      <c r="C8511" t="s">
        <v>2</v>
      </c>
      <c r="D8511" t="s">
        <v>12423</v>
      </c>
      <c r="E8511" t="s">
        <v>10</v>
      </c>
      <c r="F8511">
        <v>3038</v>
      </c>
      <c r="G8511">
        <v>4</v>
      </c>
      <c r="H8511">
        <v>2</v>
      </c>
      <c r="I8511">
        <v>2</v>
      </c>
      <c r="J8511">
        <v>684</v>
      </c>
      <c r="L8511" t="s">
        <v>8679</v>
      </c>
      <c r="M8511" t="s">
        <v>7992</v>
      </c>
      <c r="N8511" t="s">
        <v>3</v>
      </c>
      <c r="O8511" s="6" t="str">
        <f>INDEX(lkp_Region,MATCH(tbl_Sales[[#This Row],[Suburb]],lkp_Suburb,0))</f>
        <v>Western Metropolitan</v>
      </c>
      <c r="P8511" s="6">
        <f>MONTH(tbl_Sales[[#This Row],[Date]])</f>
        <v>5</v>
      </c>
      <c r="Q8511" s="6">
        <f>YEAR(tbl_Sales[[#This Row],[Date]])</f>
        <v>2017</v>
      </c>
    </row>
    <row r="8512" spans="1:17" x14ac:dyDescent="0.25">
      <c r="A8512" s="1">
        <v>42866</v>
      </c>
      <c r="B8512">
        <v>835000</v>
      </c>
      <c r="C8512" t="s">
        <v>51</v>
      </c>
      <c r="D8512" t="s">
        <v>12433</v>
      </c>
      <c r="E8512" t="s">
        <v>10</v>
      </c>
      <c r="F8512">
        <v>3101</v>
      </c>
      <c r="G8512">
        <v>3</v>
      </c>
      <c r="H8512">
        <v>2</v>
      </c>
      <c r="I8512">
        <v>2</v>
      </c>
      <c r="J8512">
        <v>247</v>
      </c>
      <c r="K8512">
        <v>2007</v>
      </c>
      <c r="L8512" t="s">
        <v>8680</v>
      </c>
      <c r="M8512" t="s">
        <v>145</v>
      </c>
      <c r="N8512" t="s">
        <v>101</v>
      </c>
      <c r="O8512" s="6" t="str">
        <f>INDEX(lkp_Region,MATCH(tbl_Sales[[#This Row],[Suburb]],lkp_Suburb,0))</f>
        <v>Southern Metropolitan</v>
      </c>
      <c r="P8512" s="6">
        <f>MONTH(tbl_Sales[[#This Row],[Date]])</f>
        <v>5</v>
      </c>
      <c r="Q8512" s="6">
        <f>YEAR(tbl_Sales[[#This Row],[Date]])</f>
        <v>2017</v>
      </c>
    </row>
    <row r="8513" spans="1:17" x14ac:dyDescent="0.25">
      <c r="A8513" s="1">
        <v>42866</v>
      </c>
      <c r="B8513">
        <v>2258000</v>
      </c>
      <c r="C8513" t="s">
        <v>2</v>
      </c>
      <c r="D8513" t="s">
        <v>12429</v>
      </c>
      <c r="E8513" t="s">
        <v>10</v>
      </c>
      <c r="F8513">
        <v>3102</v>
      </c>
      <c r="G8513">
        <v>4</v>
      </c>
      <c r="H8513">
        <v>1</v>
      </c>
      <c r="I8513">
        <v>2</v>
      </c>
      <c r="J8513">
        <v>836</v>
      </c>
      <c r="K8513">
        <v>1910</v>
      </c>
      <c r="L8513" t="s">
        <v>8681</v>
      </c>
      <c r="M8513" t="s">
        <v>297</v>
      </c>
      <c r="N8513" t="s">
        <v>101</v>
      </c>
      <c r="O8513" s="6" t="str">
        <f>INDEX(lkp_Region,MATCH(tbl_Sales[[#This Row],[Suburb]],lkp_Suburb,0))</f>
        <v>Southern Metropolitan</v>
      </c>
      <c r="P8513" s="6">
        <f>MONTH(tbl_Sales[[#This Row],[Date]])</f>
        <v>5</v>
      </c>
      <c r="Q8513" s="6">
        <f>YEAR(tbl_Sales[[#This Row],[Date]])</f>
        <v>2017</v>
      </c>
    </row>
    <row r="8514" spans="1:17" x14ac:dyDescent="0.25">
      <c r="A8514" s="1">
        <v>42866</v>
      </c>
      <c r="B8514">
        <v>2450000</v>
      </c>
      <c r="C8514" t="s">
        <v>2</v>
      </c>
      <c r="D8514" t="s">
        <v>12427</v>
      </c>
      <c r="E8514" t="s">
        <v>10</v>
      </c>
      <c r="F8514">
        <v>3146</v>
      </c>
      <c r="G8514">
        <v>4</v>
      </c>
      <c r="H8514">
        <v>3</v>
      </c>
      <c r="I8514">
        <v>2</v>
      </c>
      <c r="J8514">
        <v>910</v>
      </c>
      <c r="L8514" t="s">
        <v>8682</v>
      </c>
      <c r="M8514" t="s">
        <v>102</v>
      </c>
      <c r="N8514" t="s">
        <v>101</v>
      </c>
      <c r="O8514" s="6" t="str">
        <f>INDEX(lkp_Region,MATCH(tbl_Sales[[#This Row],[Suburb]],lkp_Suburb,0))</f>
        <v>Southern Metropolitan</v>
      </c>
      <c r="P8514" s="6">
        <f>MONTH(tbl_Sales[[#This Row],[Date]])</f>
        <v>5</v>
      </c>
      <c r="Q8514" s="6">
        <f>YEAR(tbl_Sales[[#This Row],[Date]])</f>
        <v>2017</v>
      </c>
    </row>
    <row r="8515" spans="1:17" x14ac:dyDescent="0.25">
      <c r="A8515" s="1">
        <v>42866</v>
      </c>
      <c r="B8515">
        <v>2513000</v>
      </c>
      <c r="C8515" t="s">
        <v>2</v>
      </c>
      <c r="D8515" t="s">
        <v>12431</v>
      </c>
      <c r="E8515" t="s">
        <v>10</v>
      </c>
      <c r="F8515">
        <v>3188</v>
      </c>
      <c r="G8515">
        <v>3</v>
      </c>
      <c r="H8515">
        <v>2</v>
      </c>
      <c r="I8515">
        <v>1</v>
      </c>
      <c r="J8515">
        <v>766</v>
      </c>
      <c r="K8515">
        <v>1930</v>
      </c>
      <c r="L8515" t="s">
        <v>8683</v>
      </c>
      <c r="M8515" t="s">
        <v>176</v>
      </c>
      <c r="N8515" t="s">
        <v>107</v>
      </c>
      <c r="O8515" s="6" t="str">
        <f>INDEX(lkp_Region,MATCH(tbl_Sales[[#This Row],[Suburb]],lkp_Suburb,0))</f>
        <v>Southern Metropolitan</v>
      </c>
      <c r="P8515" s="6">
        <f>MONTH(tbl_Sales[[#This Row],[Date]])</f>
        <v>5</v>
      </c>
      <c r="Q8515" s="6">
        <f>YEAR(tbl_Sales[[#This Row],[Date]])</f>
        <v>2017</v>
      </c>
    </row>
    <row r="8516" spans="1:17" x14ac:dyDescent="0.25">
      <c r="A8516" s="1">
        <v>42866</v>
      </c>
      <c r="B8516">
        <v>3225000</v>
      </c>
      <c r="C8516" t="s">
        <v>2</v>
      </c>
      <c r="D8516" t="s">
        <v>12427</v>
      </c>
      <c r="E8516" t="s">
        <v>10</v>
      </c>
      <c r="F8516">
        <v>3186</v>
      </c>
      <c r="G8516">
        <v>4</v>
      </c>
      <c r="H8516">
        <v>3</v>
      </c>
      <c r="I8516">
        <v>3</v>
      </c>
      <c r="J8516">
        <v>803</v>
      </c>
      <c r="L8516" t="s">
        <v>8684</v>
      </c>
      <c r="M8516" t="s">
        <v>105</v>
      </c>
      <c r="N8516" t="s">
        <v>107</v>
      </c>
      <c r="O8516" s="6" t="str">
        <f>INDEX(lkp_Region,MATCH(tbl_Sales[[#This Row],[Suburb]],lkp_Suburb,0))</f>
        <v>Southern Metropolitan</v>
      </c>
      <c r="P8516" s="6">
        <f>MONTH(tbl_Sales[[#This Row],[Date]])</f>
        <v>5</v>
      </c>
      <c r="Q8516" s="6">
        <f>YEAR(tbl_Sales[[#This Row],[Date]])</f>
        <v>2017</v>
      </c>
    </row>
    <row r="8517" spans="1:17" x14ac:dyDescent="0.25">
      <c r="A8517" s="1">
        <v>42866</v>
      </c>
      <c r="B8517">
        <v>970000</v>
      </c>
      <c r="C8517" t="s">
        <v>2</v>
      </c>
      <c r="D8517" t="s">
        <v>12423</v>
      </c>
      <c r="E8517" t="s">
        <v>10</v>
      </c>
      <c r="F8517">
        <v>3079</v>
      </c>
      <c r="G8517">
        <v>3</v>
      </c>
      <c r="H8517">
        <v>1</v>
      </c>
      <c r="I8517">
        <v>4</v>
      </c>
      <c r="J8517">
        <v>459</v>
      </c>
      <c r="L8517" t="s">
        <v>8685</v>
      </c>
      <c r="M8517" t="s">
        <v>213</v>
      </c>
      <c r="N8517" t="s">
        <v>150</v>
      </c>
      <c r="O8517" s="6" t="str">
        <f>INDEX(lkp_Region,MATCH(tbl_Sales[[#This Row],[Suburb]],lkp_Suburb,0))</f>
        <v>Eastern Metropolitan</v>
      </c>
      <c r="P8517" s="6">
        <f>MONTH(tbl_Sales[[#This Row],[Date]])</f>
        <v>5</v>
      </c>
      <c r="Q8517" s="6">
        <f>YEAR(tbl_Sales[[#This Row],[Date]])</f>
        <v>2017</v>
      </c>
    </row>
    <row r="8518" spans="1:17" x14ac:dyDescent="0.25">
      <c r="A8518" s="1">
        <v>42867</v>
      </c>
      <c r="B8518">
        <v>500000</v>
      </c>
      <c r="C8518" t="s">
        <v>13</v>
      </c>
      <c r="D8518" t="s">
        <v>12424</v>
      </c>
      <c r="E8518" t="s">
        <v>5</v>
      </c>
      <c r="F8518">
        <v>3121</v>
      </c>
      <c r="G8518">
        <v>1</v>
      </c>
      <c r="H8518">
        <v>1</v>
      </c>
      <c r="I8518">
        <v>1</v>
      </c>
      <c r="J8518">
        <v>2044</v>
      </c>
      <c r="L8518" t="s">
        <v>8686</v>
      </c>
      <c r="M8518" t="s">
        <v>6</v>
      </c>
      <c r="N8518" t="s">
        <v>8</v>
      </c>
      <c r="O8518" s="6" t="str">
        <f>INDEX(lkp_Region,MATCH(tbl_Sales[[#This Row],[Suburb]],lkp_Suburb,0))</f>
        <v>Northern Metropolitan</v>
      </c>
      <c r="P8518" s="6">
        <f>MONTH(tbl_Sales[[#This Row],[Date]])</f>
        <v>5</v>
      </c>
      <c r="Q8518" s="6">
        <f>YEAR(tbl_Sales[[#This Row],[Date]])</f>
        <v>2017</v>
      </c>
    </row>
    <row r="8519" spans="1:17" x14ac:dyDescent="0.25">
      <c r="A8519" s="1">
        <v>42867</v>
      </c>
      <c r="B8519">
        <v>1785000</v>
      </c>
      <c r="C8519" t="s">
        <v>2</v>
      </c>
      <c r="D8519" t="s">
        <v>12428</v>
      </c>
      <c r="E8519" t="s">
        <v>10</v>
      </c>
      <c r="F8519">
        <v>3121</v>
      </c>
      <c r="G8519">
        <v>3</v>
      </c>
      <c r="H8519">
        <v>1</v>
      </c>
      <c r="I8519">
        <v>0</v>
      </c>
      <c r="J8519">
        <v>240</v>
      </c>
      <c r="K8519">
        <v>1958</v>
      </c>
      <c r="L8519" t="s">
        <v>8687</v>
      </c>
      <c r="M8519" t="s">
        <v>6</v>
      </c>
      <c r="N8519" t="s">
        <v>8</v>
      </c>
      <c r="O8519" s="6" t="str">
        <f>INDEX(lkp_Region,MATCH(tbl_Sales[[#This Row],[Suburb]],lkp_Suburb,0))</f>
        <v>Northern Metropolitan</v>
      </c>
      <c r="P8519" s="6">
        <f>MONTH(tbl_Sales[[#This Row],[Date]])</f>
        <v>5</v>
      </c>
      <c r="Q8519" s="6">
        <f>YEAR(tbl_Sales[[#This Row],[Date]])</f>
        <v>2017</v>
      </c>
    </row>
    <row r="8520" spans="1:17" x14ac:dyDescent="0.25">
      <c r="A8520" s="1">
        <v>42867</v>
      </c>
      <c r="B8520">
        <v>421000</v>
      </c>
      <c r="C8520" t="s">
        <v>2</v>
      </c>
      <c r="D8520" t="s">
        <v>12427</v>
      </c>
      <c r="E8520" t="s">
        <v>10</v>
      </c>
      <c r="F8520">
        <v>3082</v>
      </c>
      <c r="G8520">
        <v>2</v>
      </c>
      <c r="H8520">
        <v>1</v>
      </c>
      <c r="I8520">
        <v>1</v>
      </c>
      <c r="J8520">
        <v>257</v>
      </c>
      <c r="K8520">
        <v>1985</v>
      </c>
      <c r="L8520" t="s">
        <v>8688</v>
      </c>
      <c r="M8520" t="s">
        <v>7706</v>
      </c>
      <c r="N8520" t="s">
        <v>7515</v>
      </c>
      <c r="O8520" s="6" t="str">
        <f>INDEX(lkp_Region,MATCH(tbl_Sales[[#This Row],[Suburb]],lkp_Suburb,0))</f>
        <v>Northern Metropolitan</v>
      </c>
      <c r="P8520" s="6">
        <f>MONTH(tbl_Sales[[#This Row],[Date]])</f>
        <v>5</v>
      </c>
      <c r="Q8520" s="6">
        <f>YEAR(tbl_Sales[[#This Row],[Date]])</f>
        <v>2017</v>
      </c>
    </row>
    <row r="8521" spans="1:17" x14ac:dyDescent="0.25">
      <c r="A8521" s="1">
        <v>42867</v>
      </c>
      <c r="B8521">
        <v>1264000</v>
      </c>
      <c r="C8521" t="s">
        <v>2</v>
      </c>
      <c r="D8521" t="s">
        <v>12423</v>
      </c>
      <c r="E8521" t="s">
        <v>10</v>
      </c>
      <c r="F8521">
        <v>3130</v>
      </c>
      <c r="G8521">
        <v>3</v>
      </c>
      <c r="H8521">
        <v>1</v>
      </c>
      <c r="I8521">
        <v>2</v>
      </c>
      <c r="J8521">
        <v>579</v>
      </c>
      <c r="K8521">
        <v>1960</v>
      </c>
      <c r="L8521" t="s">
        <v>8689</v>
      </c>
      <c r="M8521" t="s">
        <v>8257</v>
      </c>
      <c r="N8521" t="s">
        <v>14</v>
      </c>
      <c r="O8521" s="6" t="str">
        <f>INDEX(lkp_Region,MATCH(tbl_Sales[[#This Row],[Suburb]],lkp_Suburb,0))</f>
        <v>Eastern Metropolitan</v>
      </c>
      <c r="P8521" s="6">
        <f>MONTH(tbl_Sales[[#This Row],[Date]])</f>
        <v>5</v>
      </c>
      <c r="Q8521" s="6">
        <f>YEAR(tbl_Sales[[#This Row],[Date]])</f>
        <v>2017</v>
      </c>
    </row>
    <row r="8522" spans="1:17" x14ac:dyDescent="0.25">
      <c r="A8522" s="1">
        <v>42867</v>
      </c>
      <c r="B8522">
        <v>485000</v>
      </c>
      <c r="C8522" t="s">
        <v>13</v>
      </c>
      <c r="D8522" t="s">
        <v>12427</v>
      </c>
      <c r="E8522" t="s">
        <v>5</v>
      </c>
      <c r="F8522">
        <v>3141</v>
      </c>
      <c r="G8522">
        <v>2</v>
      </c>
      <c r="H8522">
        <v>1</v>
      </c>
      <c r="I8522">
        <v>0</v>
      </c>
      <c r="J8522">
        <v>5467</v>
      </c>
      <c r="K8522">
        <v>1970</v>
      </c>
      <c r="L8522" t="s">
        <v>8690</v>
      </c>
      <c r="M8522" t="s">
        <v>111</v>
      </c>
      <c r="N8522" t="s">
        <v>76</v>
      </c>
      <c r="O8522" s="6" t="str">
        <f>INDEX(lkp_Region,MATCH(tbl_Sales[[#This Row],[Suburb]],lkp_Suburb,0))</f>
        <v>Southern Metropolitan</v>
      </c>
      <c r="P8522" s="6">
        <f>MONTH(tbl_Sales[[#This Row],[Date]])</f>
        <v>5</v>
      </c>
      <c r="Q8522" s="6">
        <f>YEAR(tbl_Sales[[#This Row],[Date]])</f>
        <v>2017</v>
      </c>
    </row>
    <row r="8523" spans="1:17" x14ac:dyDescent="0.25">
      <c r="A8523" s="1">
        <v>42867</v>
      </c>
      <c r="B8523">
        <v>2250000</v>
      </c>
      <c r="C8523" t="s">
        <v>2</v>
      </c>
      <c r="D8523" t="s">
        <v>12425</v>
      </c>
      <c r="E8523" t="s">
        <v>10</v>
      </c>
      <c r="F8523">
        <v>3145</v>
      </c>
      <c r="G8523">
        <v>3</v>
      </c>
      <c r="H8523">
        <v>1</v>
      </c>
      <c r="I8523">
        <v>2</v>
      </c>
      <c r="J8523">
        <v>840</v>
      </c>
      <c r="K8523">
        <v>1950</v>
      </c>
      <c r="L8523" t="s">
        <v>8691</v>
      </c>
      <c r="M8523" t="s">
        <v>74</v>
      </c>
      <c r="N8523" t="s">
        <v>76</v>
      </c>
      <c r="O8523" s="6" t="str">
        <f>INDEX(lkp_Region,MATCH(tbl_Sales[[#This Row],[Suburb]],lkp_Suburb,0))</f>
        <v>Southern Metropolitan</v>
      </c>
      <c r="P8523" s="6">
        <f>MONTH(tbl_Sales[[#This Row],[Date]])</f>
        <v>5</v>
      </c>
      <c r="Q8523" s="6">
        <f>YEAR(tbl_Sales[[#This Row],[Date]])</f>
        <v>2017</v>
      </c>
    </row>
    <row r="8524" spans="1:17" x14ac:dyDescent="0.25">
      <c r="A8524" s="1">
        <v>42867</v>
      </c>
      <c r="B8524">
        <v>600000</v>
      </c>
      <c r="C8524" t="s">
        <v>13</v>
      </c>
      <c r="D8524" t="s">
        <v>12428</v>
      </c>
      <c r="E8524" t="s">
        <v>5</v>
      </c>
      <c r="F8524">
        <v>3207</v>
      </c>
      <c r="G8524">
        <v>2</v>
      </c>
      <c r="H8524">
        <v>1</v>
      </c>
      <c r="I8524">
        <v>1</v>
      </c>
      <c r="J8524">
        <v>0</v>
      </c>
      <c r="K8524">
        <v>2005</v>
      </c>
      <c r="L8524" t="s">
        <v>8692</v>
      </c>
      <c r="M8524" t="s">
        <v>24</v>
      </c>
      <c r="N8524" t="s">
        <v>26</v>
      </c>
      <c r="O8524" s="6" t="str">
        <f>INDEX(lkp_Region,MATCH(tbl_Sales[[#This Row],[Suburb]],lkp_Suburb,0))</f>
        <v>Southern Metropolitan</v>
      </c>
      <c r="P8524" s="6">
        <f>MONTH(tbl_Sales[[#This Row],[Date]])</f>
        <v>5</v>
      </c>
      <c r="Q8524" s="6">
        <f>YEAR(tbl_Sales[[#This Row],[Date]])</f>
        <v>2017</v>
      </c>
    </row>
    <row r="8525" spans="1:17" x14ac:dyDescent="0.25">
      <c r="A8525" s="1">
        <v>42867</v>
      </c>
      <c r="B8525">
        <v>660000</v>
      </c>
      <c r="C8525" t="s">
        <v>13</v>
      </c>
      <c r="D8525" t="s">
        <v>12429</v>
      </c>
      <c r="E8525" t="s">
        <v>10</v>
      </c>
      <c r="F8525">
        <v>3184</v>
      </c>
      <c r="G8525">
        <v>2</v>
      </c>
      <c r="H8525">
        <v>1</v>
      </c>
      <c r="I8525">
        <v>1</v>
      </c>
      <c r="J8525">
        <v>0</v>
      </c>
      <c r="L8525" t="s">
        <v>8693</v>
      </c>
      <c r="M8525" t="s">
        <v>58</v>
      </c>
      <c r="N8525" t="s">
        <v>26</v>
      </c>
      <c r="O8525" s="6" t="str">
        <f>INDEX(lkp_Region,MATCH(tbl_Sales[[#This Row],[Suburb]],lkp_Suburb,0))</f>
        <v>Southern Metropolitan</v>
      </c>
      <c r="P8525" s="6">
        <f>MONTH(tbl_Sales[[#This Row],[Date]])</f>
        <v>5</v>
      </c>
      <c r="Q8525" s="6">
        <f>YEAR(tbl_Sales[[#This Row],[Date]])</f>
        <v>2017</v>
      </c>
    </row>
    <row r="8526" spans="1:17" x14ac:dyDescent="0.25">
      <c r="A8526" s="1">
        <v>42867</v>
      </c>
      <c r="B8526">
        <v>2130000</v>
      </c>
      <c r="C8526" t="s">
        <v>2</v>
      </c>
      <c r="D8526" t="s">
        <v>12427</v>
      </c>
      <c r="E8526" t="s">
        <v>10</v>
      </c>
      <c r="F8526">
        <v>3206</v>
      </c>
      <c r="G8526">
        <v>2</v>
      </c>
      <c r="H8526">
        <v>1</v>
      </c>
      <c r="I8526">
        <v>1</v>
      </c>
      <c r="J8526">
        <v>236</v>
      </c>
      <c r="L8526" t="s">
        <v>8694</v>
      </c>
      <c r="M8526" t="s">
        <v>113</v>
      </c>
      <c r="N8526" t="s">
        <v>26</v>
      </c>
      <c r="O8526" s="6" t="str">
        <f>INDEX(lkp_Region,MATCH(tbl_Sales[[#This Row],[Suburb]],lkp_Suburb,0))</f>
        <v>Southern Metropolitan</v>
      </c>
      <c r="P8526" s="6">
        <f>MONTH(tbl_Sales[[#This Row],[Date]])</f>
        <v>5</v>
      </c>
      <c r="Q8526" s="6">
        <f>YEAR(tbl_Sales[[#This Row],[Date]])</f>
        <v>2017</v>
      </c>
    </row>
    <row r="8527" spans="1:17" x14ac:dyDescent="0.25">
      <c r="A8527" s="1">
        <v>42867</v>
      </c>
      <c r="B8527">
        <v>895000</v>
      </c>
      <c r="C8527" t="s">
        <v>2</v>
      </c>
      <c r="D8527" t="s">
        <v>12430</v>
      </c>
      <c r="E8527" t="s">
        <v>5</v>
      </c>
      <c r="F8527">
        <v>3095</v>
      </c>
      <c r="G8527">
        <v>4</v>
      </c>
      <c r="H8527">
        <v>3</v>
      </c>
      <c r="I8527">
        <v>2</v>
      </c>
      <c r="J8527">
        <v>792</v>
      </c>
      <c r="K8527">
        <v>1995</v>
      </c>
      <c r="L8527" t="s">
        <v>8696</v>
      </c>
      <c r="M8527" t="s">
        <v>8695</v>
      </c>
      <c r="N8527" t="s">
        <v>7523</v>
      </c>
      <c r="O8527" s="6" t="str">
        <f>INDEX(lkp_Region,MATCH(tbl_Sales[[#This Row],[Suburb]],lkp_Suburb,0))</f>
        <v>Eastern Metropolitan</v>
      </c>
      <c r="P8527" s="6">
        <f>MONTH(tbl_Sales[[#This Row],[Date]])</f>
        <v>5</v>
      </c>
      <c r="Q8527" s="6">
        <f>YEAR(tbl_Sales[[#This Row],[Date]])</f>
        <v>2017</v>
      </c>
    </row>
    <row r="8528" spans="1:17" x14ac:dyDescent="0.25">
      <c r="A8528" s="1">
        <v>42867</v>
      </c>
      <c r="B8528">
        <v>830000</v>
      </c>
      <c r="C8528" t="s">
        <v>2</v>
      </c>
      <c r="D8528" t="s">
        <v>12427</v>
      </c>
      <c r="E8528" t="s">
        <v>5</v>
      </c>
      <c r="F8528">
        <v>3056</v>
      </c>
      <c r="G8528">
        <v>2</v>
      </c>
      <c r="H8528">
        <v>1</v>
      </c>
      <c r="I8528">
        <v>1</v>
      </c>
      <c r="J8528">
        <v>153</v>
      </c>
      <c r="L8528" t="s">
        <v>8697</v>
      </c>
      <c r="M8528" t="s">
        <v>117</v>
      </c>
      <c r="N8528" t="s">
        <v>18</v>
      </c>
      <c r="O8528" s="6" t="str">
        <f>INDEX(lkp_Region,MATCH(tbl_Sales[[#This Row],[Suburb]],lkp_Suburb,0))</f>
        <v>Northern Metropolitan</v>
      </c>
      <c r="P8528" s="6">
        <f>MONTH(tbl_Sales[[#This Row],[Date]])</f>
        <v>5</v>
      </c>
      <c r="Q8528" s="6">
        <f>YEAR(tbl_Sales[[#This Row],[Date]])</f>
        <v>2017</v>
      </c>
    </row>
    <row r="8529" spans="1:17" x14ac:dyDescent="0.25">
      <c r="A8529" s="1">
        <v>42867</v>
      </c>
      <c r="B8529">
        <v>1000000</v>
      </c>
      <c r="C8529" t="s">
        <v>2</v>
      </c>
      <c r="D8529" t="s">
        <v>12427</v>
      </c>
      <c r="E8529" t="s">
        <v>5</v>
      </c>
      <c r="F8529">
        <v>3060</v>
      </c>
      <c r="G8529">
        <v>3</v>
      </c>
      <c r="H8529">
        <v>1</v>
      </c>
      <c r="I8529">
        <v>2</v>
      </c>
      <c r="J8529">
        <v>1069</v>
      </c>
      <c r="K8529">
        <v>1960</v>
      </c>
      <c r="L8529" t="s">
        <v>8698</v>
      </c>
      <c r="M8529" t="s">
        <v>16</v>
      </c>
      <c r="N8529" t="s">
        <v>18</v>
      </c>
      <c r="O8529" s="6" t="str">
        <f>INDEX(lkp_Region,MATCH(tbl_Sales[[#This Row],[Suburb]],lkp_Suburb,0))</f>
        <v>Northern Metropolitan</v>
      </c>
      <c r="P8529" s="6">
        <f>MONTH(tbl_Sales[[#This Row],[Date]])</f>
        <v>5</v>
      </c>
      <c r="Q8529" s="6">
        <f>YEAR(tbl_Sales[[#This Row],[Date]])</f>
        <v>2017</v>
      </c>
    </row>
    <row r="8530" spans="1:17" x14ac:dyDescent="0.25">
      <c r="A8530" s="1">
        <v>42867</v>
      </c>
      <c r="B8530">
        <v>485000</v>
      </c>
      <c r="C8530" t="s">
        <v>13</v>
      </c>
      <c r="D8530" t="s">
        <v>12423</v>
      </c>
      <c r="E8530" t="s">
        <v>10</v>
      </c>
      <c r="F8530">
        <v>3040</v>
      </c>
      <c r="G8530">
        <v>2</v>
      </c>
      <c r="H8530">
        <v>1</v>
      </c>
      <c r="I8530">
        <v>1</v>
      </c>
      <c r="J8530">
        <v>1856</v>
      </c>
      <c r="L8530" t="s">
        <v>8699</v>
      </c>
      <c r="M8530" t="s">
        <v>47</v>
      </c>
      <c r="N8530" t="s">
        <v>49</v>
      </c>
      <c r="O8530" s="6" t="str">
        <f>INDEX(lkp_Region,MATCH(tbl_Sales[[#This Row],[Suburb]],lkp_Suburb,0))</f>
        <v>Western Metropolitan</v>
      </c>
      <c r="P8530" s="6">
        <f>MONTH(tbl_Sales[[#This Row],[Date]])</f>
        <v>5</v>
      </c>
      <c r="Q8530" s="6">
        <f>YEAR(tbl_Sales[[#This Row],[Date]])</f>
        <v>2017</v>
      </c>
    </row>
    <row r="8531" spans="1:17" x14ac:dyDescent="0.25">
      <c r="A8531" s="1">
        <v>42867</v>
      </c>
      <c r="B8531">
        <v>1370000</v>
      </c>
      <c r="C8531" t="s">
        <v>2</v>
      </c>
      <c r="D8531" t="s">
        <v>12427</v>
      </c>
      <c r="E8531" t="s">
        <v>10</v>
      </c>
      <c r="F8531">
        <v>3032</v>
      </c>
      <c r="G8531">
        <v>3</v>
      </c>
      <c r="H8531">
        <v>2</v>
      </c>
      <c r="I8531">
        <v>2</v>
      </c>
      <c r="J8531">
        <v>566</v>
      </c>
      <c r="L8531" t="s">
        <v>8700</v>
      </c>
      <c r="M8531" t="s">
        <v>160</v>
      </c>
      <c r="N8531" t="s">
        <v>49</v>
      </c>
      <c r="O8531" s="6" t="str">
        <f>INDEX(lkp_Region,MATCH(tbl_Sales[[#This Row],[Suburb]],lkp_Suburb,0))</f>
        <v>Western Metropolitan</v>
      </c>
      <c r="P8531" s="6">
        <f>MONTH(tbl_Sales[[#This Row],[Date]])</f>
        <v>5</v>
      </c>
      <c r="Q8531" s="6">
        <f>YEAR(tbl_Sales[[#This Row],[Date]])</f>
        <v>2017</v>
      </c>
    </row>
    <row r="8532" spans="1:17" x14ac:dyDescent="0.25">
      <c r="A8532" s="1">
        <v>42867</v>
      </c>
      <c r="B8532">
        <v>840000</v>
      </c>
      <c r="C8532" t="s">
        <v>13</v>
      </c>
      <c r="D8532" t="s">
        <v>12423</v>
      </c>
      <c r="E8532" t="s">
        <v>10</v>
      </c>
      <c r="F8532">
        <v>3168</v>
      </c>
      <c r="G8532">
        <v>3</v>
      </c>
      <c r="H8532">
        <v>1</v>
      </c>
      <c r="I8532">
        <v>1</v>
      </c>
      <c r="J8532">
        <v>390</v>
      </c>
      <c r="K8532">
        <v>1970</v>
      </c>
      <c r="L8532" t="s">
        <v>8702</v>
      </c>
      <c r="M8532" t="s">
        <v>8701</v>
      </c>
      <c r="N8532" t="s">
        <v>31</v>
      </c>
      <c r="O8532" s="6" t="str">
        <f>INDEX(lkp_Region,MATCH(tbl_Sales[[#This Row],[Suburb]],lkp_Suburb,0))</f>
        <v>Southern Metropolitan</v>
      </c>
      <c r="P8532" s="6">
        <f>MONTH(tbl_Sales[[#This Row],[Date]])</f>
        <v>5</v>
      </c>
      <c r="Q8532" s="6">
        <f>YEAR(tbl_Sales[[#This Row],[Date]])</f>
        <v>2017</v>
      </c>
    </row>
    <row r="8533" spans="1:17" x14ac:dyDescent="0.25">
      <c r="A8533" s="1">
        <v>42867</v>
      </c>
      <c r="B8533">
        <v>850000</v>
      </c>
      <c r="C8533" t="s">
        <v>2</v>
      </c>
      <c r="D8533" t="s">
        <v>12425</v>
      </c>
      <c r="E8533" t="s">
        <v>10</v>
      </c>
      <c r="F8533">
        <v>3135</v>
      </c>
      <c r="G8533">
        <v>3</v>
      </c>
      <c r="H8533">
        <v>1</v>
      </c>
      <c r="I8533">
        <v>2</v>
      </c>
      <c r="J8533">
        <v>797</v>
      </c>
      <c r="L8533" t="s">
        <v>8703</v>
      </c>
      <c r="M8533" t="s">
        <v>7763</v>
      </c>
      <c r="N8533" t="s">
        <v>7588</v>
      </c>
      <c r="O8533" s="6" t="str">
        <f>INDEX(lkp_Region,MATCH(tbl_Sales[[#This Row],[Suburb]],lkp_Suburb,0))</f>
        <v>Eastern Metropolitan</v>
      </c>
      <c r="P8533" s="6">
        <f>MONTH(tbl_Sales[[#This Row],[Date]])</f>
        <v>5</v>
      </c>
      <c r="Q8533" s="6">
        <f>YEAR(tbl_Sales[[#This Row],[Date]])</f>
        <v>2017</v>
      </c>
    </row>
    <row r="8534" spans="1:17" x14ac:dyDescent="0.25">
      <c r="A8534" s="1">
        <v>42867</v>
      </c>
      <c r="B8534">
        <v>862000</v>
      </c>
      <c r="C8534" t="s">
        <v>2</v>
      </c>
      <c r="D8534" t="s">
        <v>12424</v>
      </c>
      <c r="E8534" t="s">
        <v>10</v>
      </c>
      <c r="F8534">
        <v>3136</v>
      </c>
      <c r="G8534">
        <v>3</v>
      </c>
      <c r="H8534">
        <v>2</v>
      </c>
      <c r="I8534">
        <v>1</v>
      </c>
      <c r="J8534">
        <v>864</v>
      </c>
      <c r="L8534" t="s">
        <v>8704</v>
      </c>
      <c r="M8534" t="s">
        <v>7654</v>
      </c>
      <c r="N8534" t="s">
        <v>7588</v>
      </c>
      <c r="O8534" s="6" t="str">
        <f>INDEX(lkp_Region,MATCH(tbl_Sales[[#This Row],[Suburb]],lkp_Suburb,0))</f>
        <v>Eastern Metropolitan</v>
      </c>
      <c r="P8534" s="6">
        <f>MONTH(tbl_Sales[[#This Row],[Date]])</f>
        <v>5</v>
      </c>
      <c r="Q8534" s="6">
        <f>YEAR(tbl_Sales[[#This Row],[Date]])</f>
        <v>2017</v>
      </c>
    </row>
    <row r="8535" spans="1:17" x14ac:dyDescent="0.25">
      <c r="A8535" s="1">
        <v>42867</v>
      </c>
      <c r="B8535">
        <v>871000</v>
      </c>
      <c r="C8535" t="s">
        <v>2</v>
      </c>
      <c r="D8535" t="s">
        <v>12430</v>
      </c>
      <c r="E8535" t="s">
        <v>10</v>
      </c>
      <c r="F8535">
        <v>3011</v>
      </c>
      <c r="G8535">
        <v>3</v>
      </c>
      <c r="H8535">
        <v>1</v>
      </c>
      <c r="I8535">
        <v>1</v>
      </c>
      <c r="J8535">
        <v>267</v>
      </c>
      <c r="K8535">
        <v>1900</v>
      </c>
      <c r="L8535" t="s">
        <v>8705</v>
      </c>
      <c r="M8535" t="s">
        <v>22</v>
      </c>
      <c r="N8535" t="s">
        <v>21</v>
      </c>
      <c r="O8535" s="6" t="str">
        <f>INDEX(lkp_Region,MATCH(tbl_Sales[[#This Row],[Suburb]],lkp_Suburb,0))</f>
        <v>Western Metropolitan</v>
      </c>
      <c r="P8535" s="6">
        <f>MONTH(tbl_Sales[[#This Row],[Date]])</f>
        <v>5</v>
      </c>
      <c r="Q8535" s="6">
        <f>YEAR(tbl_Sales[[#This Row],[Date]])</f>
        <v>2017</v>
      </c>
    </row>
    <row r="8536" spans="1:17" x14ac:dyDescent="0.25">
      <c r="A8536" s="1">
        <v>42867</v>
      </c>
      <c r="B8536">
        <v>1455000</v>
      </c>
      <c r="C8536" t="s">
        <v>2</v>
      </c>
      <c r="D8536" t="s">
        <v>12429</v>
      </c>
      <c r="E8536" t="s">
        <v>10</v>
      </c>
      <c r="F8536">
        <v>3013</v>
      </c>
      <c r="G8536">
        <v>4</v>
      </c>
      <c r="H8536">
        <v>1</v>
      </c>
      <c r="I8536">
        <v>1</v>
      </c>
      <c r="J8536">
        <v>328</v>
      </c>
      <c r="K8536">
        <v>1920</v>
      </c>
      <c r="L8536" t="s">
        <v>8706</v>
      </c>
      <c r="M8536" t="s">
        <v>65</v>
      </c>
      <c r="N8536" t="s">
        <v>21</v>
      </c>
      <c r="O8536" s="6" t="str">
        <f>INDEX(lkp_Region,MATCH(tbl_Sales[[#This Row],[Suburb]],lkp_Suburb,0))</f>
        <v>Western Metropolitan</v>
      </c>
      <c r="P8536" s="6">
        <f>MONTH(tbl_Sales[[#This Row],[Date]])</f>
        <v>5</v>
      </c>
      <c r="Q8536" s="6">
        <f>YEAR(tbl_Sales[[#This Row],[Date]])</f>
        <v>2017</v>
      </c>
    </row>
    <row r="8537" spans="1:17" x14ac:dyDescent="0.25">
      <c r="A8537" s="1">
        <v>42867</v>
      </c>
      <c r="B8537">
        <v>1730000</v>
      </c>
      <c r="C8537" t="s">
        <v>2</v>
      </c>
      <c r="D8537" t="s">
        <v>12433</v>
      </c>
      <c r="E8537" t="s">
        <v>10</v>
      </c>
      <c r="F8537">
        <v>3105</v>
      </c>
      <c r="G8537">
        <v>5</v>
      </c>
      <c r="H8537">
        <v>4</v>
      </c>
      <c r="I8537">
        <v>4</v>
      </c>
      <c r="J8537">
        <v>564</v>
      </c>
      <c r="K8537">
        <v>1955</v>
      </c>
      <c r="L8537" t="s">
        <v>8707</v>
      </c>
      <c r="M8537" t="s">
        <v>507</v>
      </c>
      <c r="N8537" t="s">
        <v>128</v>
      </c>
      <c r="O8537" s="6" t="str">
        <f>INDEX(lkp_Region,MATCH(tbl_Sales[[#This Row],[Suburb]],lkp_Suburb,0))</f>
        <v>Eastern Metropolitan</v>
      </c>
      <c r="P8537" s="6">
        <f>MONTH(tbl_Sales[[#This Row],[Date]])</f>
        <v>5</v>
      </c>
      <c r="Q8537" s="6">
        <f>YEAR(tbl_Sales[[#This Row],[Date]])</f>
        <v>2017</v>
      </c>
    </row>
    <row r="8538" spans="1:17" x14ac:dyDescent="0.25">
      <c r="A8538" s="1">
        <v>42867</v>
      </c>
      <c r="B8538">
        <v>525000</v>
      </c>
      <c r="C8538" t="s">
        <v>13</v>
      </c>
      <c r="D8538" t="s">
        <v>12428</v>
      </c>
      <c r="E8538" t="s">
        <v>5</v>
      </c>
      <c r="F8538">
        <v>3196</v>
      </c>
      <c r="G8538">
        <v>2</v>
      </c>
      <c r="H8538">
        <v>1</v>
      </c>
      <c r="I8538">
        <v>1</v>
      </c>
      <c r="J8538">
        <v>506</v>
      </c>
      <c r="K8538">
        <v>2011</v>
      </c>
      <c r="L8538" t="s">
        <v>8709</v>
      </c>
      <c r="M8538" t="s">
        <v>8708</v>
      </c>
      <c r="N8538" t="s">
        <v>45</v>
      </c>
      <c r="O8538" s="6" t="str">
        <f>INDEX(lkp_Region,MATCH(tbl_Sales[[#This Row],[Suburb]],lkp_Suburb,0))</f>
        <v>South-Eastern Metropolitan</v>
      </c>
      <c r="P8538" s="6">
        <f>MONTH(tbl_Sales[[#This Row],[Date]])</f>
        <v>5</v>
      </c>
      <c r="Q8538" s="6">
        <f>YEAR(tbl_Sales[[#This Row],[Date]])</f>
        <v>2017</v>
      </c>
    </row>
    <row r="8539" spans="1:17" x14ac:dyDescent="0.25">
      <c r="A8539" s="1">
        <v>42867</v>
      </c>
      <c r="B8539">
        <v>595000</v>
      </c>
      <c r="C8539" t="s">
        <v>13</v>
      </c>
      <c r="D8539" t="s">
        <v>12427</v>
      </c>
      <c r="E8539" t="s">
        <v>10</v>
      </c>
      <c r="F8539">
        <v>3172</v>
      </c>
      <c r="G8539">
        <v>2</v>
      </c>
      <c r="H8539">
        <v>1</v>
      </c>
      <c r="I8539">
        <v>1</v>
      </c>
      <c r="J8539">
        <v>2256</v>
      </c>
      <c r="K8539">
        <v>1980</v>
      </c>
      <c r="L8539" t="s">
        <v>8710</v>
      </c>
      <c r="M8539" t="s">
        <v>8147</v>
      </c>
      <c r="N8539" t="s">
        <v>45</v>
      </c>
      <c r="O8539" s="6" t="str">
        <f>INDEX(lkp_Region,MATCH(tbl_Sales[[#This Row],[Suburb]],lkp_Suburb,0))</f>
        <v>South-Eastern Metropolitan</v>
      </c>
      <c r="P8539" s="6">
        <f>MONTH(tbl_Sales[[#This Row],[Date]])</f>
        <v>5</v>
      </c>
      <c r="Q8539" s="6">
        <f>YEAR(tbl_Sales[[#This Row],[Date]])</f>
        <v>2017</v>
      </c>
    </row>
    <row r="8540" spans="1:17" x14ac:dyDescent="0.25">
      <c r="A8540" s="1">
        <v>42867</v>
      </c>
      <c r="B8540">
        <v>1300000</v>
      </c>
      <c r="C8540" t="s">
        <v>2</v>
      </c>
      <c r="D8540" t="s">
        <v>12429</v>
      </c>
      <c r="E8540" t="s">
        <v>5</v>
      </c>
      <c r="F8540">
        <v>3195</v>
      </c>
      <c r="G8540">
        <v>4</v>
      </c>
      <c r="H8540">
        <v>2</v>
      </c>
      <c r="I8540">
        <v>2</v>
      </c>
      <c r="J8540">
        <v>597</v>
      </c>
      <c r="K8540">
        <v>1970</v>
      </c>
      <c r="L8540" t="s">
        <v>8711</v>
      </c>
      <c r="M8540" t="s">
        <v>7624</v>
      </c>
      <c r="N8540" t="s">
        <v>45</v>
      </c>
      <c r="O8540" s="6" t="str">
        <f>INDEX(lkp_Region,MATCH(tbl_Sales[[#This Row],[Suburb]],lkp_Suburb,0))</f>
        <v>South-Eastern Metropolitan</v>
      </c>
      <c r="P8540" s="6">
        <f>MONTH(tbl_Sales[[#This Row],[Date]])</f>
        <v>5</v>
      </c>
      <c r="Q8540" s="6">
        <f>YEAR(tbl_Sales[[#This Row],[Date]])</f>
        <v>2017</v>
      </c>
    </row>
    <row r="8541" spans="1:17" x14ac:dyDescent="0.25">
      <c r="A8541" s="1">
        <v>42867</v>
      </c>
      <c r="B8541">
        <v>425000</v>
      </c>
      <c r="C8541" t="s">
        <v>2</v>
      </c>
      <c r="D8541" t="s">
        <v>12427</v>
      </c>
      <c r="E8541" t="s">
        <v>10</v>
      </c>
      <c r="F8541">
        <v>3064</v>
      </c>
      <c r="G8541">
        <v>3</v>
      </c>
      <c r="H8541">
        <v>2</v>
      </c>
      <c r="I8541">
        <v>2</v>
      </c>
      <c r="J8541">
        <v>263</v>
      </c>
      <c r="K8541">
        <v>2008</v>
      </c>
      <c r="L8541" t="s">
        <v>8712</v>
      </c>
      <c r="M8541" t="s">
        <v>7797</v>
      </c>
      <c r="N8541" t="s">
        <v>195</v>
      </c>
      <c r="O8541" s="6" t="str">
        <f>INDEX(lkp_Region,MATCH(tbl_Sales[[#This Row],[Suburb]],lkp_Suburb,0))</f>
        <v>Northern Metropolitan</v>
      </c>
      <c r="P8541" s="6">
        <f>MONTH(tbl_Sales[[#This Row],[Date]])</f>
        <v>5</v>
      </c>
      <c r="Q8541" s="6">
        <f>YEAR(tbl_Sales[[#This Row],[Date]])</f>
        <v>2017</v>
      </c>
    </row>
    <row r="8542" spans="1:17" x14ac:dyDescent="0.25">
      <c r="A8542" s="1">
        <v>42867</v>
      </c>
      <c r="B8542">
        <v>2165000</v>
      </c>
      <c r="C8542" t="s">
        <v>2</v>
      </c>
      <c r="D8542" t="s">
        <v>12430</v>
      </c>
      <c r="E8542" t="s">
        <v>5</v>
      </c>
      <c r="F8542">
        <v>3016</v>
      </c>
      <c r="G8542">
        <v>4</v>
      </c>
      <c r="H8542">
        <v>2</v>
      </c>
      <c r="I8542">
        <v>2</v>
      </c>
      <c r="J8542">
        <v>450</v>
      </c>
      <c r="K8542">
        <v>1910</v>
      </c>
      <c r="L8542" t="s">
        <v>8713</v>
      </c>
      <c r="M8542" t="s">
        <v>196</v>
      </c>
      <c r="N8542" t="s">
        <v>69</v>
      </c>
      <c r="O8542" s="6" t="str">
        <f>INDEX(lkp_Region,MATCH(tbl_Sales[[#This Row],[Suburb]],lkp_Suburb,0))</f>
        <v>Western Metropolitan</v>
      </c>
      <c r="P8542" s="6">
        <f>MONTH(tbl_Sales[[#This Row],[Date]])</f>
        <v>5</v>
      </c>
      <c r="Q8542" s="6">
        <f>YEAR(tbl_Sales[[#This Row],[Date]])</f>
        <v>2017</v>
      </c>
    </row>
    <row r="8543" spans="1:17" x14ac:dyDescent="0.25">
      <c r="A8543" s="1">
        <v>42867</v>
      </c>
      <c r="B8543">
        <v>545000</v>
      </c>
      <c r="C8543" t="s">
        <v>2</v>
      </c>
      <c r="D8543" t="s">
        <v>12424</v>
      </c>
      <c r="E8543" t="s">
        <v>10</v>
      </c>
      <c r="F8543">
        <v>3199</v>
      </c>
      <c r="G8543">
        <v>3</v>
      </c>
      <c r="H8543">
        <v>2</v>
      </c>
      <c r="I8543">
        <v>2</v>
      </c>
      <c r="J8543">
        <v>571</v>
      </c>
      <c r="L8543" t="s">
        <v>8714</v>
      </c>
      <c r="M8543" t="s">
        <v>7773</v>
      </c>
      <c r="N8543" t="s">
        <v>7773</v>
      </c>
      <c r="O8543" s="6" t="str">
        <f>INDEX(lkp_Region,MATCH(tbl_Sales[[#This Row],[Suburb]],lkp_Suburb,0))</f>
        <v>South-Eastern Metropolitan</v>
      </c>
      <c r="P8543" s="6">
        <f>MONTH(tbl_Sales[[#This Row],[Date]])</f>
        <v>5</v>
      </c>
      <c r="Q8543" s="6">
        <f>YEAR(tbl_Sales[[#This Row],[Date]])</f>
        <v>2017</v>
      </c>
    </row>
    <row r="8544" spans="1:17" x14ac:dyDescent="0.25">
      <c r="A8544" s="1">
        <v>42867</v>
      </c>
      <c r="B8544">
        <v>270000</v>
      </c>
      <c r="C8544" t="s">
        <v>13</v>
      </c>
      <c r="D8544" t="s">
        <v>12425</v>
      </c>
      <c r="E8544" t="s">
        <v>5</v>
      </c>
      <c r="F8544">
        <v>3073</v>
      </c>
      <c r="G8544">
        <v>1</v>
      </c>
      <c r="H8544">
        <v>1</v>
      </c>
      <c r="I8544">
        <v>1</v>
      </c>
      <c r="J8544">
        <v>0</v>
      </c>
      <c r="K8544">
        <v>1980</v>
      </c>
      <c r="L8544" t="s">
        <v>8715</v>
      </c>
      <c r="M8544" t="s">
        <v>93</v>
      </c>
      <c r="N8544" t="s">
        <v>62</v>
      </c>
      <c r="O8544" s="6" t="str">
        <f>INDEX(lkp_Region,MATCH(tbl_Sales[[#This Row],[Suburb]],lkp_Suburb,0))</f>
        <v>Northern Metropolitan</v>
      </c>
      <c r="P8544" s="6">
        <f>MONTH(tbl_Sales[[#This Row],[Date]])</f>
        <v>5</v>
      </c>
      <c r="Q8544" s="6">
        <f>YEAR(tbl_Sales[[#This Row],[Date]])</f>
        <v>2017</v>
      </c>
    </row>
    <row r="8545" spans="1:17" x14ac:dyDescent="0.25">
      <c r="A8545" s="1">
        <v>42867</v>
      </c>
      <c r="B8545">
        <v>493000</v>
      </c>
      <c r="C8545" t="s">
        <v>13</v>
      </c>
      <c r="D8545" t="s">
        <v>12429</v>
      </c>
      <c r="E8545" t="s">
        <v>10</v>
      </c>
      <c r="F8545">
        <v>3071</v>
      </c>
      <c r="G8545">
        <v>2</v>
      </c>
      <c r="H8545">
        <v>1</v>
      </c>
      <c r="I8545">
        <v>1</v>
      </c>
      <c r="J8545">
        <v>0</v>
      </c>
      <c r="K8545">
        <v>1970</v>
      </c>
      <c r="L8545" t="s">
        <v>8716</v>
      </c>
      <c r="M8545" t="s">
        <v>60</v>
      </c>
      <c r="N8545" t="s">
        <v>62</v>
      </c>
      <c r="O8545" s="6" t="str">
        <f>INDEX(lkp_Region,MATCH(tbl_Sales[[#This Row],[Suburb]],lkp_Suburb,0))</f>
        <v>Northern Metropolitan</v>
      </c>
      <c r="P8545" s="6">
        <f>MONTH(tbl_Sales[[#This Row],[Date]])</f>
        <v>5</v>
      </c>
      <c r="Q8545" s="6">
        <f>YEAR(tbl_Sales[[#This Row],[Date]])</f>
        <v>2017</v>
      </c>
    </row>
    <row r="8546" spans="1:17" x14ac:dyDescent="0.25">
      <c r="A8546" s="1">
        <v>42867</v>
      </c>
      <c r="B8546">
        <v>845000</v>
      </c>
      <c r="C8546" t="s">
        <v>2</v>
      </c>
      <c r="D8546" t="s">
        <v>12431</v>
      </c>
      <c r="E8546" t="s">
        <v>10</v>
      </c>
      <c r="F8546">
        <v>3073</v>
      </c>
      <c r="G8546">
        <v>5</v>
      </c>
      <c r="H8546">
        <v>2</v>
      </c>
      <c r="I8546">
        <v>2</v>
      </c>
      <c r="J8546">
        <v>676</v>
      </c>
      <c r="K8546">
        <v>1960</v>
      </c>
      <c r="L8546" t="s">
        <v>8717</v>
      </c>
      <c r="M8546" t="s">
        <v>93</v>
      </c>
      <c r="N8546" t="s">
        <v>62</v>
      </c>
      <c r="O8546" s="6" t="str">
        <f>INDEX(lkp_Region,MATCH(tbl_Sales[[#This Row],[Suburb]],lkp_Suburb,0))</f>
        <v>Northern Metropolitan</v>
      </c>
      <c r="P8546" s="6">
        <f>MONTH(tbl_Sales[[#This Row],[Date]])</f>
        <v>5</v>
      </c>
      <c r="Q8546" s="6">
        <f>YEAR(tbl_Sales[[#This Row],[Date]])</f>
        <v>2017</v>
      </c>
    </row>
    <row r="8547" spans="1:17" x14ac:dyDescent="0.25">
      <c r="A8547" s="1">
        <v>42867</v>
      </c>
      <c r="B8547">
        <v>935000</v>
      </c>
      <c r="C8547" t="s">
        <v>2</v>
      </c>
      <c r="D8547" t="s">
        <v>12427</v>
      </c>
      <c r="E8547" t="s">
        <v>10</v>
      </c>
      <c r="F8547">
        <v>3073</v>
      </c>
      <c r="G8547">
        <v>2</v>
      </c>
      <c r="H8547">
        <v>1</v>
      </c>
      <c r="I8547">
        <v>1</v>
      </c>
      <c r="J8547">
        <v>537</v>
      </c>
      <c r="L8547" t="s">
        <v>8718</v>
      </c>
      <c r="M8547" t="s">
        <v>93</v>
      </c>
      <c r="N8547" t="s">
        <v>62</v>
      </c>
      <c r="O8547" s="6" t="str">
        <f>INDEX(lkp_Region,MATCH(tbl_Sales[[#This Row],[Suburb]],lkp_Suburb,0))</f>
        <v>Northern Metropolitan</v>
      </c>
      <c r="P8547" s="6">
        <f>MONTH(tbl_Sales[[#This Row],[Date]])</f>
        <v>5</v>
      </c>
      <c r="Q8547" s="6">
        <f>YEAR(tbl_Sales[[#This Row],[Date]])</f>
        <v>2017</v>
      </c>
    </row>
    <row r="8548" spans="1:17" x14ac:dyDescent="0.25">
      <c r="A8548" s="1">
        <v>42867</v>
      </c>
      <c r="B8548">
        <v>1017500</v>
      </c>
      <c r="C8548" t="s">
        <v>2</v>
      </c>
      <c r="D8548" t="s">
        <v>12428</v>
      </c>
      <c r="E8548" t="s">
        <v>10</v>
      </c>
      <c r="F8548">
        <v>3072</v>
      </c>
      <c r="G8548">
        <v>3</v>
      </c>
      <c r="H8548">
        <v>1</v>
      </c>
      <c r="I8548">
        <v>2</v>
      </c>
      <c r="J8548">
        <v>592</v>
      </c>
      <c r="L8548" t="s">
        <v>8719</v>
      </c>
      <c r="M8548" t="s">
        <v>97</v>
      </c>
      <c r="N8548" t="s">
        <v>62</v>
      </c>
      <c r="O8548" s="6" t="str">
        <f>INDEX(lkp_Region,MATCH(tbl_Sales[[#This Row],[Suburb]],lkp_Suburb,0))</f>
        <v>Northern Metropolitan</v>
      </c>
      <c r="P8548" s="6">
        <f>MONTH(tbl_Sales[[#This Row],[Date]])</f>
        <v>5</v>
      </c>
      <c r="Q8548" s="6">
        <f>YEAR(tbl_Sales[[#This Row],[Date]])</f>
        <v>2017</v>
      </c>
    </row>
    <row r="8549" spans="1:17" x14ac:dyDescent="0.25">
      <c r="A8549" s="1">
        <v>42867</v>
      </c>
      <c r="B8549">
        <v>1750000</v>
      </c>
      <c r="C8549" t="s">
        <v>2</v>
      </c>
      <c r="D8549" t="s">
        <v>12429</v>
      </c>
      <c r="E8549" t="s">
        <v>5</v>
      </c>
      <c r="F8549">
        <v>3122</v>
      </c>
      <c r="G8549">
        <v>3</v>
      </c>
      <c r="H8549">
        <v>2</v>
      </c>
      <c r="I8549">
        <v>0</v>
      </c>
      <c r="J8549">
        <v>234</v>
      </c>
      <c r="L8549" t="s">
        <v>8720</v>
      </c>
      <c r="M8549" t="s">
        <v>461</v>
      </c>
      <c r="N8549" t="s">
        <v>101</v>
      </c>
      <c r="O8549" s="6" t="str">
        <f>INDEX(lkp_Region,MATCH(tbl_Sales[[#This Row],[Suburb]],lkp_Suburb,0))</f>
        <v>Southern Metropolitan</v>
      </c>
      <c r="P8549" s="6">
        <f>MONTH(tbl_Sales[[#This Row],[Date]])</f>
        <v>5</v>
      </c>
      <c r="Q8549" s="6">
        <f>YEAR(tbl_Sales[[#This Row],[Date]])</f>
        <v>2017</v>
      </c>
    </row>
    <row r="8550" spans="1:17" x14ac:dyDescent="0.25">
      <c r="A8550" s="1">
        <v>42867</v>
      </c>
      <c r="B8550">
        <v>2085000</v>
      </c>
      <c r="C8550" t="s">
        <v>2</v>
      </c>
      <c r="D8550" t="s">
        <v>12429</v>
      </c>
      <c r="E8550" t="s">
        <v>10</v>
      </c>
      <c r="F8550">
        <v>3146</v>
      </c>
      <c r="G8550">
        <v>3</v>
      </c>
      <c r="H8550">
        <v>1</v>
      </c>
      <c r="I8550">
        <v>2</v>
      </c>
      <c r="J8550">
        <v>715</v>
      </c>
      <c r="L8550" t="s">
        <v>8721</v>
      </c>
      <c r="M8550" t="s">
        <v>102</v>
      </c>
      <c r="N8550" t="s">
        <v>101</v>
      </c>
      <c r="O8550" s="6" t="str">
        <f>INDEX(lkp_Region,MATCH(tbl_Sales[[#This Row],[Suburb]],lkp_Suburb,0))</f>
        <v>Southern Metropolitan</v>
      </c>
      <c r="P8550" s="6">
        <f>MONTH(tbl_Sales[[#This Row],[Date]])</f>
        <v>5</v>
      </c>
      <c r="Q8550" s="6">
        <f>YEAR(tbl_Sales[[#This Row],[Date]])</f>
        <v>2017</v>
      </c>
    </row>
    <row r="8551" spans="1:17" x14ac:dyDescent="0.25">
      <c r="A8551" s="1">
        <v>42867</v>
      </c>
      <c r="B8551">
        <v>2405000</v>
      </c>
      <c r="C8551" t="s">
        <v>2</v>
      </c>
      <c r="D8551" t="s">
        <v>12429</v>
      </c>
      <c r="E8551" t="s">
        <v>10</v>
      </c>
      <c r="F8551">
        <v>3147</v>
      </c>
      <c r="G8551">
        <v>4</v>
      </c>
      <c r="H8551">
        <v>2</v>
      </c>
      <c r="I8551">
        <v>2</v>
      </c>
      <c r="J8551">
        <v>604</v>
      </c>
      <c r="K8551">
        <v>1930</v>
      </c>
      <c r="L8551" t="s">
        <v>8722</v>
      </c>
      <c r="M8551" t="s">
        <v>206</v>
      </c>
      <c r="N8551" t="s">
        <v>101</v>
      </c>
      <c r="O8551" s="6" t="str">
        <f>INDEX(lkp_Region,MATCH(tbl_Sales[[#This Row],[Suburb]],lkp_Suburb,0))</f>
        <v>Southern Metropolitan</v>
      </c>
      <c r="P8551" s="6">
        <f>MONTH(tbl_Sales[[#This Row],[Date]])</f>
        <v>5</v>
      </c>
      <c r="Q8551" s="6">
        <f>YEAR(tbl_Sales[[#This Row],[Date]])</f>
        <v>2017</v>
      </c>
    </row>
    <row r="8552" spans="1:17" x14ac:dyDescent="0.25">
      <c r="A8552" s="1">
        <v>42867</v>
      </c>
      <c r="B8552">
        <v>2862000</v>
      </c>
      <c r="C8552" t="s">
        <v>2</v>
      </c>
      <c r="D8552" t="s">
        <v>12429</v>
      </c>
      <c r="E8552" t="s">
        <v>10</v>
      </c>
      <c r="F8552">
        <v>3146</v>
      </c>
      <c r="G8552">
        <v>5</v>
      </c>
      <c r="H8552">
        <v>2</v>
      </c>
      <c r="I8552">
        <v>3</v>
      </c>
      <c r="J8552">
        <v>858</v>
      </c>
      <c r="L8552" t="s">
        <v>8723</v>
      </c>
      <c r="M8552" t="s">
        <v>102</v>
      </c>
      <c r="N8552" t="s">
        <v>101</v>
      </c>
      <c r="O8552" s="6" t="str">
        <f>INDEX(lkp_Region,MATCH(tbl_Sales[[#This Row],[Suburb]],lkp_Suburb,0))</f>
        <v>Southern Metropolitan</v>
      </c>
      <c r="P8552" s="6">
        <f>MONTH(tbl_Sales[[#This Row],[Date]])</f>
        <v>5</v>
      </c>
      <c r="Q8552" s="6">
        <f>YEAR(tbl_Sales[[#This Row],[Date]])</f>
        <v>2017</v>
      </c>
    </row>
    <row r="8553" spans="1:17" x14ac:dyDescent="0.25">
      <c r="A8553" s="1">
        <v>42867</v>
      </c>
      <c r="B8553">
        <v>3800000</v>
      </c>
      <c r="C8553" t="s">
        <v>2</v>
      </c>
      <c r="D8553" t="s">
        <v>12429</v>
      </c>
      <c r="E8553" t="s">
        <v>5</v>
      </c>
      <c r="F8553">
        <v>3101</v>
      </c>
      <c r="G8553">
        <v>5</v>
      </c>
      <c r="H8553">
        <v>5</v>
      </c>
      <c r="I8553">
        <v>3</v>
      </c>
      <c r="J8553">
        <v>609</v>
      </c>
      <c r="K8553">
        <v>1970</v>
      </c>
      <c r="L8553" t="s">
        <v>8724</v>
      </c>
      <c r="M8553" t="s">
        <v>145</v>
      </c>
      <c r="N8553" t="s">
        <v>101</v>
      </c>
      <c r="O8553" s="6" t="str">
        <f>INDEX(lkp_Region,MATCH(tbl_Sales[[#This Row],[Suburb]],lkp_Suburb,0))</f>
        <v>Southern Metropolitan</v>
      </c>
      <c r="P8553" s="6">
        <f>MONTH(tbl_Sales[[#This Row],[Date]])</f>
        <v>5</v>
      </c>
      <c r="Q8553" s="6">
        <f>YEAR(tbl_Sales[[#This Row],[Date]])</f>
        <v>2017</v>
      </c>
    </row>
    <row r="8554" spans="1:17" x14ac:dyDescent="0.25">
      <c r="A8554" s="1">
        <v>42867</v>
      </c>
      <c r="B8554">
        <v>1600000</v>
      </c>
      <c r="C8554" t="s">
        <v>2</v>
      </c>
      <c r="D8554" t="s">
        <v>12431</v>
      </c>
      <c r="E8554" t="s">
        <v>10</v>
      </c>
      <c r="F8554">
        <v>3188</v>
      </c>
      <c r="G8554">
        <v>4</v>
      </c>
      <c r="H8554">
        <v>2</v>
      </c>
      <c r="I8554">
        <v>3</v>
      </c>
      <c r="J8554">
        <v>633</v>
      </c>
      <c r="K8554">
        <v>1950</v>
      </c>
      <c r="L8554" t="s">
        <v>8725</v>
      </c>
      <c r="M8554" t="s">
        <v>176</v>
      </c>
      <c r="N8554" t="s">
        <v>107</v>
      </c>
      <c r="O8554" s="6" t="str">
        <f>INDEX(lkp_Region,MATCH(tbl_Sales[[#This Row],[Suburb]],lkp_Suburb,0))</f>
        <v>Southern Metropolitan</v>
      </c>
      <c r="P8554" s="6">
        <f>MONTH(tbl_Sales[[#This Row],[Date]])</f>
        <v>5</v>
      </c>
      <c r="Q8554" s="6">
        <f>YEAR(tbl_Sales[[#This Row],[Date]])</f>
        <v>2017</v>
      </c>
    </row>
    <row r="8555" spans="1:17" x14ac:dyDescent="0.25">
      <c r="A8555" s="1">
        <v>42867</v>
      </c>
      <c r="B8555">
        <v>2575000</v>
      </c>
      <c r="C8555" t="s">
        <v>2</v>
      </c>
      <c r="D8555" t="s">
        <v>12427</v>
      </c>
      <c r="E8555" t="s">
        <v>10</v>
      </c>
      <c r="F8555">
        <v>3186</v>
      </c>
      <c r="G8555">
        <v>3</v>
      </c>
      <c r="H8555">
        <v>2</v>
      </c>
      <c r="I8555">
        <v>2</v>
      </c>
      <c r="J8555">
        <v>517</v>
      </c>
      <c r="K8555">
        <v>1920</v>
      </c>
      <c r="L8555" t="s">
        <v>8726</v>
      </c>
      <c r="M8555" t="s">
        <v>105</v>
      </c>
      <c r="N8555" t="s">
        <v>107</v>
      </c>
      <c r="O8555" s="6" t="str">
        <f>INDEX(lkp_Region,MATCH(tbl_Sales[[#This Row],[Suburb]],lkp_Suburb,0))</f>
        <v>Southern Metropolitan</v>
      </c>
      <c r="P8555" s="6">
        <f>MONTH(tbl_Sales[[#This Row],[Date]])</f>
        <v>5</v>
      </c>
      <c r="Q8555" s="6">
        <f>YEAR(tbl_Sales[[#This Row],[Date]])</f>
        <v>2017</v>
      </c>
    </row>
    <row r="8556" spans="1:17" x14ac:dyDescent="0.25">
      <c r="A8556" s="1">
        <v>42867</v>
      </c>
      <c r="B8556">
        <v>657000</v>
      </c>
      <c r="C8556" t="s">
        <v>2</v>
      </c>
      <c r="D8556" t="s">
        <v>12429</v>
      </c>
      <c r="E8556" t="s">
        <v>10</v>
      </c>
      <c r="F8556">
        <v>3081</v>
      </c>
      <c r="G8556">
        <v>3</v>
      </c>
      <c r="H8556">
        <v>1</v>
      </c>
      <c r="I8556">
        <v>1</v>
      </c>
      <c r="J8556">
        <v>317</v>
      </c>
      <c r="K8556">
        <v>1950</v>
      </c>
      <c r="L8556" t="s">
        <v>8727</v>
      </c>
      <c r="M8556" t="s">
        <v>748</v>
      </c>
      <c r="N8556" t="s">
        <v>150</v>
      </c>
      <c r="O8556" s="6" t="str">
        <f>INDEX(lkp_Region,MATCH(tbl_Sales[[#This Row],[Suburb]],lkp_Suburb,0))</f>
        <v>Eastern Metropolitan</v>
      </c>
      <c r="P8556" s="6">
        <f>MONTH(tbl_Sales[[#This Row],[Date]])</f>
        <v>5</v>
      </c>
      <c r="Q8556" s="6">
        <f>YEAR(tbl_Sales[[#This Row],[Date]])</f>
        <v>2017</v>
      </c>
    </row>
    <row r="8557" spans="1:17" x14ac:dyDescent="0.25">
      <c r="A8557" s="1">
        <v>42867</v>
      </c>
      <c r="B8557">
        <v>677500</v>
      </c>
      <c r="C8557" t="s">
        <v>2</v>
      </c>
      <c r="D8557" t="s">
        <v>12430</v>
      </c>
      <c r="E8557" t="s">
        <v>10</v>
      </c>
      <c r="F8557">
        <v>3087</v>
      </c>
      <c r="G8557">
        <v>3</v>
      </c>
      <c r="H8557">
        <v>1</v>
      </c>
      <c r="I8557">
        <v>2</v>
      </c>
      <c r="J8557">
        <v>245</v>
      </c>
      <c r="L8557" t="s">
        <v>8728</v>
      </c>
      <c r="M8557" t="s">
        <v>349</v>
      </c>
      <c r="N8557" t="s">
        <v>150</v>
      </c>
      <c r="O8557" s="6" t="str">
        <f>INDEX(lkp_Region,MATCH(tbl_Sales[[#This Row],[Suburb]],lkp_Suburb,0))</f>
        <v>Northern Metropolitan</v>
      </c>
      <c r="P8557" s="6">
        <f>MONTH(tbl_Sales[[#This Row],[Date]])</f>
        <v>5</v>
      </c>
      <c r="Q8557" s="6">
        <f>YEAR(tbl_Sales[[#This Row],[Date]])</f>
        <v>2017</v>
      </c>
    </row>
    <row r="8558" spans="1:17" x14ac:dyDescent="0.25">
      <c r="A8558" s="1">
        <v>42868</v>
      </c>
      <c r="B8558">
        <v>2450000</v>
      </c>
      <c r="C8558" t="s">
        <v>2</v>
      </c>
      <c r="D8558" t="s">
        <v>12429</v>
      </c>
      <c r="E8558" t="s">
        <v>10</v>
      </c>
      <c r="F8558">
        <v>3054</v>
      </c>
      <c r="G8558">
        <v>5</v>
      </c>
      <c r="H8558">
        <v>3</v>
      </c>
      <c r="I8558">
        <v>2</v>
      </c>
      <c r="J8558">
        <v>268</v>
      </c>
      <c r="L8558" t="s">
        <v>8729</v>
      </c>
      <c r="M8558" t="s">
        <v>513</v>
      </c>
      <c r="N8558" t="s">
        <v>8</v>
      </c>
      <c r="O8558" s="6" t="str">
        <f>INDEX(lkp_Region,MATCH(tbl_Sales[[#This Row],[Suburb]],lkp_Suburb,0))</f>
        <v>Northern Metropolitan</v>
      </c>
      <c r="P8558" s="6">
        <f>MONTH(tbl_Sales[[#This Row],[Date]])</f>
        <v>5</v>
      </c>
      <c r="Q8558" s="6">
        <f>YEAR(tbl_Sales[[#This Row],[Date]])</f>
        <v>2017</v>
      </c>
    </row>
    <row r="8559" spans="1:17" x14ac:dyDescent="0.25">
      <c r="A8559" s="1">
        <v>42868</v>
      </c>
      <c r="B8559">
        <v>1465500</v>
      </c>
      <c r="C8559" t="s">
        <v>2</v>
      </c>
      <c r="D8559" t="s">
        <v>12429</v>
      </c>
      <c r="E8559" t="s">
        <v>10</v>
      </c>
      <c r="F8559">
        <v>3125</v>
      </c>
      <c r="G8559">
        <v>3</v>
      </c>
      <c r="H8559">
        <v>2</v>
      </c>
      <c r="I8559">
        <v>3</v>
      </c>
      <c r="J8559">
        <v>620</v>
      </c>
      <c r="L8559" t="s">
        <v>8730</v>
      </c>
      <c r="M8559" t="s">
        <v>32</v>
      </c>
      <c r="N8559" t="s">
        <v>14</v>
      </c>
      <c r="O8559" s="6" t="str">
        <f>INDEX(lkp_Region,MATCH(tbl_Sales[[#This Row],[Suburb]],lkp_Suburb,0))</f>
        <v>Southern Metropolitan</v>
      </c>
      <c r="P8559" s="6">
        <f>MONTH(tbl_Sales[[#This Row],[Date]])</f>
        <v>5</v>
      </c>
      <c r="Q8559" s="6">
        <f>YEAR(tbl_Sales[[#This Row],[Date]])</f>
        <v>2017</v>
      </c>
    </row>
    <row r="8560" spans="1:17" x14ac:dyDescent="0.25">
      <c r="A8560" s="1">
        <v>42868</v>
      </c>
      <c r="B8560">
        <v>1760000</v>
      </c>
      <c r="C8560" t="s">
        <v>2</v>
      </c>
      <c r="D8560" t="s">
        <v>12423</v>
      </c>
      <c r="E8560" t="s">
        <v>10</v>
      </c>
      <c r="F8560">
        <v>3128</v>
      </c>
      <c r="G8560">
        <v>3</v>
      </c>
      <c r="H8560">
        <v>1</v>
      </c>
      <c r="I8560">
        <v>2</v>
      </c>
      <c r="J8560">
        <v>689</v>
      </c>
      <c r="K8560">
        <v>1920</v>
      </c>
      <c r="L8560" t="s">
        <v>8731</v>
      </c>
      <c r="M8560" t="s">
        <v>151</v>
      </c>
      <c r="N8560" t="s">
        <v>14</v>
      </c>
      <c r="O8560" s="6" t="str">
        <f>INDEX(lkp_Region,MATCH(tbl_Sales[[#This Row],[Suburb]],lkp_Suburb,0))</f>
        <v>Eastern Metropolitan</v>
      </c>
      <c r="P8560" s="6">
        <f>MONTH(tbl_Sales[[#This Row],[Date]])</f>
        <v>5</v>
      </c>
      <c r="Q8560" s="6">
        <f>YEAR(tbl_Sales[[#This Row],[Date]])</f>
        <v>2017</v>
      </c>
    </row>
    <row r="8561" spans="1:17" x14ac:dyDescent="0.25">
      <c r="A8561" s="1">
        <v>42868</v>
      </c>
      <c r="B8561">
        <v>570000</v>
      </c>
      <c r="C8561" t="s">
        <v>13</v>
      </c>
      <c r="D8561" t="s">
        <v>12425</v>
      </c>
      <c r="E8561" t="s">
        <v>10</v>
      </c>
      <c r="F8561">
        <v>3181</v>
      </c>
      <c r="G8561">
        <v>2</v>
      </c>
      <c r="H8561">
        <v>1</v>
      </c>
      <c r="I8561">
        <v>1</v>
      </c>
      <c r="J8561">
        <v>479</v>
      </c>
      <c r="L8561" t="s">
        <v>8732</v>
      </c>
      <c r="M8561" t="s">
        <v>302</v>
      </c>
      <c r="N8561" t="s">
        <v>76</v>
      </c>
      <c r="O8561" s="6" t="str">
        <f>INDEX(lkp_Region,MATCH(tbl_Sales[[#This Row],[Suburb]],lkp_Suburb,0))</f>
        <v>Southern Metropolitan</v>
      </c>
      <c r="P8561" s="6">
        <f>MONTH(tbl_Sales[[#This Row],[Date]])</f>
        <v>5</v>
      </c>
      <c r="Q8561" s="6">
        <f>YEAR(tbl_Sales[[#This Row],[Date]])</f>
        <v>2017</v>
      </c>
    </row>
    <row r="8562" spans="1:17" x14ac:dyDescent="0.25">
      <c r="A8562" s="1">
        <v>42868</v>
      </c>
      <c r="B8562">
        <v>840000</v>
      </c>
      <c r="C8562" t="s">
        <v>13</v>
      </c>
      <c r="D8562" t="s">
        <v>12428</v>
      </c>
      <c r="E8562" t="s">
        <v>10</v>
      </c>
      <c r="F8562">
        <v>3142</v>
      </c>
      <c r="G8562">
        <v>3</v>
      </c>
      <c r="H8562">
        <v>1</v>
      </c>
      <c r="I8562">
        <v>1</v>
      </c>
      <c r="J8562">
        <v>1678</v>
      </c>
      <c r="K8562">
        <v>1940</v>
      </c>
      <c r="L8562" t="s">
        <v>8733</v>
      </c>
      <c r="M8562" t="s">
        <v>109</v>
      </c>
      <c r="N8562" t="s">
        <v>76</v>
      </c>
      <c r="O8562" s="6" t="str">
        <f>INDEX(lkp_Region,MATCH(tbl_Sales[[#This Row],[Suburb]],lkp_Suburb,0))</f>
        <v>Southern Metropolitan</v>
      </c>
      <c r="P8562" s="6">
        <f>MONTH(tbl_Sales[[#This Row],[Date]])</f>
        <v>5</v>
      </c>
      <c r="Q8562" s="6">
        <f>YEAR(tbl_Sales[[#This Row],[Date]])</f>
        <v>2017</v>
      </c>
    </row>
    <row r="8563" spans="1:17" x14ac:dyDescent="0.25">
      <c r="A8563" s="1">
        <v>42868</v>
      </c>
      <c r="B8563">
        <v>1200000</v>
      </c>
      <c r="C8563" t="s">
        <v>2</v>
      </c>
      <c r="D8563" t="s">
        <v>12427</v>
      </c>
      <c r="E8563" t="s">
        <v>10</v>
      </c>
      <c r="F8563">
        <v>3056</v>
      </c>
      <c r="G8563">
        <v>3</v>
      </c>
      <c r="H8563">
        <v>1</v>
      </c>
      <c r="I8563">
        <v>1</v>
      </c>
      <c r="J8563">
        <v>318</v>
      </c>
      <c r="K8563">
        <v>1927</v>
      </c>
      <c r="L8563" t="s">
        <v>8734</v>
      </c>
      <c r="M8563" t="s">
        <v>117</v>
      </c>
      <c r="N8563" t="s">
        <v>18</v>
      </c>
      <c r="O8563" s="6" t="str">
        <f>INDEX(lkp_Region,MATCH(tbl_Sales[[#This Row],[Suburb]],lkp_Suburb,0))</f>
        <v>Northern Metropolitan</v>
      </c>
      <c r="P8563" s="6">
        <f>MONTH(tbl_Sales[[#This Row],[Date]])</f>
        <v>5</v>
      </c>
      <c r="Q8563" s="6">
        <f>YEAR(tbl_Sales[[#This Row],[Date]])</f>
        <v>2017</v>
      </c>
    </row>
    <row r="8564" spans="1:17" x14ac:dyDescent="0.25">
      <c r="A8564" s="1">
        <v>42868</v>
      </c>
      <c r="B8564">
        <v>1280000</v>
      </c>
      <c r="C8564" t="s">
        <v>2</v>
      </c>
      <c r="D8564" t="s">
        <v>12427</v>
      </c>
      <c r="E8564" t="s">
        <v>10</v>
      </c>
      <c r="F8564">
        <v>3056</v>
      </c>
      <c r="G8564">
        <v>3</v>
      </c>
      <c r="H8564">
        <v>1</v>
      </c>
      <c r="I8564">
        <v>1</v>
      </c>
      <c r="J8564">
        <v>439</v>
      </c>
      <c r="L8564" t="s">
        <v>8735</v>
      </c>
      <c r="M8564" t="s">
        <v>117</v>
      </c>
      <c r="N8564" t="s">
        <v>18</v>
      </c>
      <c r="O8564" s="6" t="str">
        <f>INDEX(lkp_Region,MATCH(tbl_Sales[[#This Row],[Suburb]],lkp_Suburb,0))</f>
        <v>Northern Metropolitan</v>
      </c>
      <c r="P8564" s="6">
        <f>MONTH(tbl_Sales[[#This Row],[Date]])</f>
        <v>5</v>
      </c>
      <c r="Q8564" s="6">
        <f>YEAR(tbl_Sales[[#This Row],[Date]])</f>
        <v>2017</v>
      </c>
    </row>
    <row r="8565" spans="1:17" x14ac:dyDescent="0.25">
      <c r="A8565" s="1">
        <v>42868</v>
      </c>
      <c r="B8565">
        <v>930000</v>
      </c>
      <c r="C8565" t="s">
        <v>13</v>
      </c>
      <c r="D8565" t="s">
        <v>12428</v>
      </c>
      <c r="E8565" t="s">
        <v>10</v>
      </c>
      <c r="F8565">
        <v>3040</v>
      </c>
      <c r="G8565">
        <v>3</v>
      </c>
      <c r="H8565">
        <v>2</v>
      </c>
      <c r="I8565">
        <v>1</v>
      </c>
      <c r="J8565">
        <v>223</v>
      </c>
      <c r="K8565">
        <v>2002</v>
      </c>
      <c r="L8565" t="s">
        <v>8736</v>
      </c>
      <c r="M8565" t="s">
        <v>47</v>
      </c>
      <c r="N8565" t="s">
        <v>49</v>
      </c>
      <c r="O8565" s="6" t="str">
        <f>INDEX(lkp_Region,MATCH(tbl_Sales[[#This Row],[Suburb]],lkp_Suburb,0))</f>
        <v>Western Metropolitan</v>
      </c>
      <c r="P8565" s="6">
        <f>MONTH(tbl_Sales[[#This Row],[Date]])</f>
        <v>5</v>
      </c>
      <c r="Q8565" s="6">
        <f>YEAR(tbl_Sales[[#This Row],[Date]])</f>
        <v>2017</v>
      </c>
    </row>
    <row r="8566" spans="1:17" x14ac:dyDescent="0.25">
      <c r="A8566" s="1">
        <v>42868</v>
      </c>
      <c r="B8566">
        <v>1000000</v>
      </c>
      <c r="C8566" t="s">
        <v>2</v>
      </c>
      <c r="D8566" t="s">
        <v>12423</v>
      </c>
      <c r="E8566" t="s">
        <v>5</v>
      </c>
      <c r="F8566">
        <v>3034</v>
      </c>
      <c r="G8566">
        <v>3</v>
      </c>
      <c r="H8566">
        <v>1</v>
      </c>
      <c r="I8566">
        <v>1</v>
      </c>
      <c r="J8566">
        <v>723</v>
      </c>
      <c r="L8566" t="s">
        <v>8737</v>
      </c>
      <c r="M8566" t="s">
        <v>524</v>
      </c>
      <c r="N8566" t="s">
        <v>49</v>
      </c>
      <c r="O8566" s="6" t="str">
        <f>INDEX(lkp_Region,MATCH(tbl_Sales[[#This Row],[Suburb]],lkp_Suburb,0))</f>
        <v>Western Metropolitan</v>
      </c>
      <c r="P8566" s="6">
        <f>MONTH(tbl_Sales[[#This Row],[Date]])</f>
        <v>5</v>
      </c>
      <c r="Q8566" s="6">
        <f>YEAR(tbl_Sales[[#This Row],[Date]])</f>
        <v>2017</v>
      </c>
    </row>
    <row r="8567" spans="1:17" x14ac:dyDescent="0.25">
      <c r="A8567" s="1">
        <v>42868</v>
      </c>
      <c r="B8567">
        <v>820000</v>
      </c>
      <c r="C8567" t="s">
        <v>51</v>
      </c>
      <c r="D8567" t="s">
        <v>12428</v>
      </c>
      <c r="E8567" t="s">
        <v>5</v>
      </c>
      <c r="F8567">
        <v>3148</v>
      </c>
      <c r="G8567">
        <v>3</v>
      </c>
      <c r="H8567">
        <v>2</v>
      </c>
      <c r="I8567">
        <v>2</v>
      </c>
      <c r="J8567">
        <v>213</v>
      </c>
      <c r="K8567">
        <v>2012</v>
      </c>
      <c r="L8567" t="s">
        <v>8738</v>
      </c>
      <c r="M8567" t="s">
        <v>29</v>
      </c>
      <c r="N8567" t="s">
        <v>31</v>
      </c>
      <c r="O8567" s="6" t="str">
        <f>INDEX(lkp_Region,MATCH(tbl_Sales[[#This Row],[Suburb]],lkp_Suburb,0))</f>
        <v>Southern Metropolitan</v>
      </c>
      <c r="P8567" s="6">
        <f>MONTH(tbl_Sales[[#This Row],[Date]])</f>
        <v>5</v>
      </c>
      <c r="Q8567" s="6">
        <f>YEAR(tbl_Sales[[#This Row],[Date]])</f>
        <v>2017</v>
      </c>
    </row>
    <row r="8568" spans="1:17" x14ac:dyDescent="0.25">
      <c r="A8568" s="1">
        <v>42868</v>
      </c>
      <c r="B8568">
        <v>640000</v>
      </c>
      <c r="C8568" t="s">
        <v>13</v>
      </c>
      <c r="D8568" t="s">
        <v>12430</v>
      </c>
      <c r="E8568" t="s">
        <v>5</v>
      </c>
      <c r="F8568">
        <v>3000</v>
      </c>
      <c r="G8568">
        <v>2</v>
      </c>
      <c r="H8568">
        <v>1</v>
      </c>
      <c r="I8568">
        <v>1</v>
      </c>
      <c r="J8568">
        <v>0</v>
      </c>
      <c r="K8568">
        <v>2005</v>
      </c>
      <c r="L8568" t="s">
        <v>8739</v>
      </c>
      <c r="M8568" t="s">
        <v>88</v>
      </c>
      <c r="N8568" t="s">
        <v>88</v>
      </c>
      <c r="O8568" s="6" t="str">
        <f>INDEX(lkp_Region,MATCH(tbl_Sales[[#This Row],[Suburb]],lkp_Suburb,0))</f>
        <v>Northern Metropolitan</v>
      </c>
      <c r="P8568" s="6">
        <f>MONTH(tbl_Sales[[#This Row],[Date]])</f>
        <v>5</v>
      </c>
      <c r="Q8568" s="6">
        <f>YEAR(tbl_Sales[[#This Row],[Date]])</f>
        <v>2017</v>
      </c>
    </row>
    <row r="8569" spans="1:17" x14ac:dyDescent="0.25">
      <c r="A8569" s="1">
        <v>42868</v>
      </c>
      <c r="B8569">
        <v>1013000</v>
      </c>
      <c r="C8569" t="s">
        <v>51</v>
      </c>
      <c r="D8569" t="s">
        <v>12425</v>
      </c>
      <c r="E8569" t="s">
        <v>10</v>
      </c>
      <c r="F8569">
        <v>3003</v>
      </c>
      <c r="G8569">
        <v>2</v>
      </c>
      <c r="H8569">
        <v>2</v>
      </c>
      <c r="I8569">
        <v>1</v>
      </c>
      <c r="J8569">
        <v>0</v>
      </c>
      <c r="K8569">
        <v>2010</v>
      </c>
      <c r="L8569" t="s">
        <v>8740</v>
      </c>
      <c r="M8569" t="s">
        <v>686</v>
      </c>
      <c r="N8569" t="s">
        <v>88</v>
      </c>
      <c r="O8569" s="6" t="str">
        <f>INDEX(lkp_Region,MATCH(tbl_Sales[[#This Row],[Suburb]],lkp_Suburb,0))</f>
        <v>Northern Metropolitan</v>
      </c>
      <c r="P8569" s="6">
        <f>MONTH(tbl_Sales[[#This Row],[Date]])</f>
        <v>5</v>
      </c>
      <c r="Q8569" s="6">
        <f>YEAR(tbl_Sales[[#This Row],[Date]])</f>
        <v>2017</v>
      </c>
    </row>
    <row r="8570" spans="1:17" x14ac:dyDescent="0.25">
      <c r="A8570" s="1">
        <v>42868</v>
      </c>
      <c r="B8570">
        <v>1053000</v>
      </c>
      <c r="C8570" t="s">
        <v>2</v>
      </c>
      <c r="D8570" t="s">
        <v>12430</v>
      </c>
      <c r="E8570" t="s">
        <v>10</v>
      </c>
      <c r="F8570">
        <v>3003</v>
      </c>
      <c r="G8570">
        <v>2</v>
      </c>
      <c r="H8570">
        <v>1</v>
      </c>
      <c r="I8570">
        <v>0</v>
      </c>
      <c r="J8570">
        <v>147</v>
      </c>
      <c r="K8570">
        <v>1880</v>
      </c>
      <c r="L8570" t="s">
        <v>8741</v>
      </c>
      <c r="M8570" t="s">
        <v>686</v>
      </c>
      <c r="N8570" t="s">
        <v>88</v>
      </c>
      <c r="O8570" s="6" t="str">
        <f>INDEX(lkp_Region,MATCH(tbl_Sales[[#This Row],[Suburb]],lkp_Suburb,0))</f>
        <v>Northern Metropolitan</v>
      </c>
      <c r="P8570" s="6">
        <f>MONTH(tbl_Sales[[#This Row],[Date]])</f>
        <v>5</v>
      </c>
      <c r="Q8570" s="6">
        <f>YEAR(tbl_Sales[[#This Row],[Date]])</f>
        <v>2017</v>
      </c>
    </row>
    <row r="8571" spans="1:17" x14ac:dyDescent="0.25">
      <c r="A8571" s="1">
        <v>42868</v>
      </c>
      <c r="B8571">
        <v>2050000</v>
      </c>
      <c r="C8571" t="s">
        <v>13</v>
      </c>
      <c r="D8571" t="s">
        <v>12425</v>
      </c>
      <c r="E8571" t="s">
        <v>10</v>
      </c>
      <c r="F8571">
        <v>3141</v>
      </c>
      <c r="G8571">
        <v>3</v>
      </c>
      <c r="H8571">
        <v>2</v>
      </c>
      <c r="I8571">
        <v>2</v>
      </c>
      <c r="J8571">
        <v>3197</v>
      </c>
      <c r="L8571" t="s">
        <v>8742</v>
      </c>
      <c r="M8571" t="s">
        <v>111</v>
      </c>
      <c r="N8571" t="s">
        <v>88</v>
      </c>
      <c r="O8571" s="6" t="str">
        <f>INDEX(lkp_Region,MATCH(tbl_Sales[[#This Row],[Suburb]],lkp_Suburb,0))</f>
        <v>Southern Metropolitan</v>
      </c>
      <c r="P8571" s="6">
        <f>MONTH(tbl_Sales[[#This Row],[Date]])</f>
        <v>5</v>
      </c>
      <c r="Q8571" s="6">
        <f>YEAR(tbl_Sales[[#This Row],[Date]])</f>
        <v>2017</v>
      </c>
    </row>
    <row r="8572" spans="1:17" x14ac:dyDescent="0.25">
      <c r="A8572" s="1">
        <v>42868</v>
      </c>
      <c r="B8572">
        <v>700000</v>
      </c>
      <c r="C8572" t="s">
        <v>13</v>
      </c>
      <c r="D8572" t="s">
        <v>12423</v>
      </c>
      <c r="E8572" t="s">
        <v>5</v>
      </c>
      <c r="F8572">
        <v>3153</v>
      </c>
      <c r="G8572">
        <v>3</v>
      </c>
      <c r="H8572">
        <v>2</v>
      </c>
      <c r="I8572">
        <v>2</v>
      </c>
      <c r="J8572">
        <v>535</v>
      </c>
      <c r="L8572" t="s">
        <v>8743</v>
      </c>
      <c r="M8572" t="s">
        <v>8568</v>
      </c>
      <c r="N8572" t="s">
        <v>7588</v>
      </c>
      <c r="O8572" s="6" t="str">
        <f>INDEX(lkp_Region,MATCH(tbl_Sales[[#This Row],[Suburb]],lkp_Suburb,0))</f>
        <v>Eastern Metropolitan</v>
      </c>
      <c r="P8572" s="6">
        <f>MONTH(tbl_Sales[[#This Row],[Date]])</f>
        <v>5</v>
      </c>
      <c r="Q8572" s="6">
        <f>YEAR(tbl_Sales[[#This Row],[Date]])</f>
        <v>2017</v>
      </c>
    </row>
    <row r="8573" spans="1:17" x14ac:dyDescent="0.25">
      <c r="A8573" s="1">
        <v>42868</v>
      </c>
      <c r="B8573">
        <v>1005800</v>
      </c>
      <c r="C8573" t="s">
        <v>2</v>
      </c>
      <c r="D8573" t="s">
        <v>12429</v>
      </c>
      <c r="E8573" t="s">
        <v>5</v>
      </c>
      <c r="F8573">
        <v>3178</v>
      </c>
      <c r="G8573">
        <v>4</v>
      </c>
      <c r="H8573">
        <v>2</v>
      </c>
      <c r="I8573">
        <v>2</v>
      </c>
      <c r="J8573">
        <v>502</v>
      </c>
      <c r="K8573">
        <v>2003</v>
      </c>
      <c r="L8573" t="s">
        <v>8744</v>
      </c>
      <c r="M8573" t="s">
        <v>8242</v>
      </c>
      <c r="N8573" t="s">
        <v>7768</v>
      </c>
      <c r="O8573" s="6" t="str">
        <f>INDEX(lkp_Region,MATCH(tbl_Sales[[#This Row],[Suburb]],lkp_Suburb,0))</f>
        <v>South-Eastern Metropolitan</v>
      </c>
      <c r="P8573" s="6">
        <f>MONTH(tbl_Sales[[#This Row],[Date]])</f>
        <v>5</v>
      </c>
      <c r="Q8573" s="6">
        <f>YEAR(tbl_Sales[[#This Row],[Date]])</f>
        <v>2017</v>
      </c>
    </row>
    <row r="8574" spans="1:17" x14ac:dyDescent="0.25">
      <c r="A8574" s="1">
        <v>42868</v>
      </c>
      <c r="B8574">
        <v>861000</v>
      </c>
      <c r="C8574" t="s">
        <v>51</v>
      </c>
      <c r="D8574" t="s">
        <v>12427</v>
      </c>
      <c r="E8574" t="s">
        <v>10</v>
      </c>
      <c r="F8574">
        <v>3192</v>
      </c>
      <c r="G8574">
        <v>3</v>
      </c>
      <c r="H8574">
        <v>2</v>
      </c>
      <c r="I8574">
        <v>2</v>
      </c>
      <c r="J8574">
        <v>305</v>
      </c>
      <c r="K8574">
        <v>2000</v>
      </c>
      <c r="L8574" t="s">
        <v>8745</v>
      </c>
      <c r="M8574" t="s">
        <v>7622</v>
      </c>
      <c r="N8574" t="s">
        <v>45</v>
      </c>
      <c r="O8574" s="6" t="str">
        <f>INDEX(lkp_Region,MATCH(tbl_Sales[[#This Row],[Suburb]],lkp_Suburb,0))</f>
        <v>Southern Metropolitan</v>
      </c>
      <c r="P8574" s="6">
        <f>MONTH(tbl_Sales[[#This Row],[Date]])</f>
        <v>5</v>
      </c>
      <c r="Q8574" s="6">
        <f>YEAR(tbl_Sales[[#This Row],[Date]])</f>
        <v>2017</v>
      </c>
    </row>
    <row r="8575" spans="1:17" x14ac:dyDescent="0.25">
      <c r="A8575" s="1">
        <v>42868</v>
      </c>
      <c r="B8575">
        <v>330000</v>
      </c>
      <c r="C8575" t="s">
        <v>13</v>
      </c>
      <c r="D8575" t="s">
        <v>12428</v>
      </c>
      <c r="E8575" t="s">
        <v>10</v>
      </c>
      <c r="F8575">
        <v>3163</v>
      </c>
      <c r="G8575">
        <v>1</v>
      </c>
      <c r="H8575">
        <v>1</v>
      </c>
      <c r="I8575">
        <v>1</v>
      </c>
      <c r="J8575">
        <v>0</v>
      </c>
      <c r="L8575" t="s">
        <v>8746</v>
      </c>
      <c r="M8575" t="s">
        <v>225</v>
      </c>
      <c r="N8575" t="s">
        <v>57</v>
      </c>
      <c r="O8575" s="6" t="str">
        <f>INDEX(lkp_Region,MATCH(tbl_Sales[[#This Row],[Suburb]],lkp_Suburb,0))</f>
        <v>Southern Metropolitan</v>
      </c>
      <c r="P8575" s="6">
        <f>MONTH(tbl_Sales[[#This Row],[Date]])</f>
        <v>5</v>
      </c>
      <c r="Q8575" s="6">
        <f>YEAR(tbl_Sales[[#This Row],[Date]])</f>
        <v>2017</v>
      </c>
    </row>
    <row r="8576" spans="1:17" x14ac:dyDescent="0.25">
      <c r="A8576" s="1">
        <v>42868</v>
      </c>
      <c r="B8576">
        <v>850000</v>
      </c>
      <c r="C8576" t="s">
        <v>51</v>
      </c>
      <c r="D8576" t="s">
        <v>12430</v>
      </c>
      <c r="E8576" t="s">
        <v>5</v>
      </c>
      <c r="F8576">
        <v>3185</v>
      </c>
      <c r="G8576">
        <v>3</v>
      </c>
      <c r="H8576">
        <v>2</v>
      </c>
      <c r="I8576">
        <v>2</v>
      </c>
      <c r="J8576">
        <v>114</v>
      </c>
      <c r="K8576">
        <v>1995</v>
      </c>
      <c r="L8576" t="s">
        <v>8747</v>
      </c>
      <c r="M8576" t="s">
        <v>136</v>
      </c>
      <c r="N8576" t="s">
        <v>57</v>
      </c>
      <c r="O8576" s="6" t="str">
        <f>INDEX(lkp_Region,MATCH(tbl_Sales[[#This Row],[Suburb]],lkp_Suburb,0))</f>
        <v>Southern Metropolitan</v>
      </c>
      <c r="P8576" s="6">
        <f>MONTH(tbl_Sales[[#This Row],[Date]])</f>
        <v>5</v>
      </c>
      <c r="Q8576" s="6">
        <f>YEAR(tbl_Sales[[#This Row],[Date]])</f>
        <v>2017</v>
      </c>
    </row>
    <row r="8577" spans="1:17" x14ac:dyDescent="0.25">
      <c r="A8577" s="1">
        <v>42868</v>
      </c>
      <c r="B8577">
        <v>970000</v>
      </c>
      <c r="C8577" t="s">
        <v>2</v>
      </c>
      <c r="D8577" t="s">
        <v>12426</v>
      </c>
      <c r="E8577" t="s">
        <v>5</v>
      </c>
      <c r="F8577">
        <v>3070</v>
      </c>
      <c r="G8577">
        <v>2</v>
      </c>
      <c r="H8577">
        <v>1</v>
      </c>
      <c r="I8577">
        <v>1</v>
      </c>
      <c r="J8577">
        <v>326</v>
      </c>
      <c r="L8577" t="s">
        <v>8748</v>
      </c>
      <c r="M8577" t="s">
        <v>271</v>
      </c>
      <c r="N8577" t="s">
        <v>62</v>
      </c>
      <c r="O8577" s="6" t="str">
        <f>INDEX(lkp_Region,MATCH(tbl_Sales[[#This Row],[Suburb]],lkp_Suburb,0))</f>
        <v>Northern Metropolitan</v>
      </c>
      <c r="P8577" s="6">
        <f>MONTH(tbl_Sales[[#This Row],[Date]])</f>
        <v>5</v>
      </c>
      <c r="Q8577" s="6">
        <f>YEAR(tbl_Sales[[#This Row],[Date]])</f>
        <v>2017</v>
      </c>
    </row>
    <row r="8578" spans="1:17" x14ac:dyDescent="0.25">
      <c r="A8578" s="1">
        <v>42868</v>
      </c>
      <c r="B8578">
        <v>1822000</v>
      </c>
      <c r="C8578" t="s">
        <v>2</v>
      </c>
      <c r="D8578" t="s">
        <v>12427</v>
      </c>
      <c r="E8578" t="s">
        <v>10</v>
      </c>
      <c r="F8578">
        <v>3070</v>
      </c>
      <c r="G8578">
        <v>4</v>
      </c>
      <c r="H8578">
        <v>1</v>
      </c>
      <c r="I8578">
        <v>8</v>
      </c>
      <c r="J8578">
        <v>728</v>
      </c>
      <c r="K8578">
        <v>1900</v>
      </c>
      <c r="L8578" t="s">
        <v>3878</v>
      </c>
      <c r="M8578" t="s">
        <v>271</v>
      </c>
      <c r="N8578" t="s">
        <v>62</v>
      </c>
      <c r="O8578" s="6" t="str">
        <f>INDEX(lkp_Region,MATCH(tbl_Sales[[#This Row],[Suburb]],lkp_Suburb,0))</f>
        <v>Northern Metropolitan</v>
      </c>
      <c r="P8578" s="6">
        <f>MONTH(tbl_Sales[[#This Row],[Date]])</f>
        <v>5</v>
      </c>
      <c r="Q8578" s="6">
        <f>YEAR(tbl_Sales[[#This Row],[Date]])</f>
        <v>2017</v>
      </c>
    </row>
    <row r="8579" spans="1:17" x14ac:dyDescent="0.25">
      <c r="A8579" s="1">
        <v>42868</v>
      </c>
      <c r="B8579">
        <v>715000</v>
      </c>
      <c r="C8579" t="s">
        <v>2</v>
      </c>
      <c r="D8579" t="s">
        <v>12423</v>
      </c>
      <c r="E8579" t="s">
        <v>10</v>
      </c>
      <c r="F8579">
        <v>3038</v>
      </c>
      <c r="G8579">
        <v>4</v>
      </c>
      <c r="H8579">
        <v>3</v>
      </c>
      <c r="I8579">
        <v>2</v>
      </c>
      <c r="J8579">
        <v>679</v>
      </c>
      <c r="L8579" t="s">
        <v>8749</v>
      </c>
      <c r="M8579" t="s">
        <v>7992</v>
      </c>
      <c r="N8579" t="s">
        <v>3</v>
      </c>
      <c r="O8579" s="6" t="str">
        <f>INDEX(lkp_Region,MATCH(tbl_Sales[[#This Row],[Suburb]],lkp_Suburb,0))</f>
        <v>Western Metropolitan</v>
      </c>
      <c r="P8579" s="6">
        <f>MONTH(tbl_Sales[[#This Row],[Date]])</f>
        <v>5</v>
      </c>
      <c r="Q8579" s="6">
        <f>YEAR(tbl_Sales[[#This Row],[Date]])</f>
        <v>2017</v>
      </c>
    </row>
    <row r="8580" spans="1:17" x14ac:dyDescent="0.25">
      <c r="A8580" s="1">
        <v>42868</v>
      </c>
      <c r="B8580">
        <v>720000</v>
      </c>
      <c r="C8580" t="s">
        <v>2</v>
      </c>
      <c r="D8580" t="s">
        <v>12426</v>
      </c>
      <c r="E8580" t="s">
        <v>10</v>
      </c>
      <c r="F8580">
        <v>3023</v>
      </c>
      <c r="G8580">
        <v>4</v>
      </c>
      <c r="H8580">
        <v>2</v>
      </c>
      <c r="I8580">
        <v>2</v>
      </c>
      <c r="J8580">
        <v>595</v>
      </c>
      <c r="L8580" t="s">
        <v>8751</v>
      </c>
      <c r="M8580" t="s">
        <v>8750</v>
      </c>
      <c r="N8580" t="s">
        <v>3</v>
      </c>
      <c r="O8580" s="6" t="str">
        <f>INDEX(lkp_Region,MATCH(tbl_Sales[[#This Row],[Suburb]],lkp_Suburb,0))</f>
        <v>Western Metropolitan</v>
      </c>
      <c r="P8580" s="6">
        <f>MONTH(tbl_Sales[[#This Row],[Date]])</f>
        <v>5</v>
      </c>
      <c r="Q8580" s="6">
        <f>YEAR(tbl_Sales[[#This Row],[Date]])</f>
        <v>2017</v>
      </c>
    </row>
    <row r="8581" spans="1:17" x14ac:dyDescent="0.25">
      <c r="A8581" s="1">
        <v>42868</v>
      </c>
      <c r="B8581">
        <v>1905000</v>
      </c>
      <c r="C8581" t="s">
        <v>2</v>
      </c>
      <c r="D8581" t="s">
        <v>12427</v>
      </c>
      <c r="E8581" t="s">
        <v>10</v>
      </c>
      <c r="F8581">
        <v>3124</v>
      </c>
      <c r="G8581">
        <v>3</v>
      </c>
      <c r="H8581">
        <v>1</v>
      </c>
      <c r="I8581">
        <v>2</v>
      </c>
      <c r="J8581">
        <v>400</v>
      </c>
      <c r="K8581">
        <v>1890</v>
      </c>
      <c r="L8581" t="s">
        <v>8752</v>
      </c>
      <c r="M8581" t="s">
        <v>209</v>
      </c>
      <c r="N8581" t="s">
        <v>101</v>
      </c>
      <c r="O8581" s="6" t="str">
        <f>INDEX(lkp_Region,MATCH(tbl_Sales[[#This Row],[Suburb]],lkp_Suburb,0))</f>
        <v>Southern Metropolitan</v>
      </c>
      <c r="P8581" s="6">
        <f>MONTH(tbl_Sales[[#This Row],[Date]])</f>
        <v>5</v>
      </c>
      <c r="Q8581" s="6">
        <f>YEAR(tbl_Sales[[#This Row],[Date]])</f>
        <v>2017</v>
      </c>
    </row>
    <row r="8582" spans="1:17" x14ac:dyDescent="0.25">
      <c r="A8582" s="1">
        <v>42868</v>
      </c>
      <c r="B8582">
        <v>1605000</v>
      </c>
      <c r="C8582" t="s">
        <v>2</v>
      </c>
      <c r="D8582" t="s">
        <v>12429</v>
      </c>
      <c r="E8582" t="s">
        <v>10</v>
      </c>
      <c r="F8582">
        <v>3187</v>
      </c>
      <c r="G8582">
        <v>4</v>
      </c>
      <c r="H8582">
        <v>1</v>
      </c>
      <c r="I8582">
        <v>2</v>
      </c>
      <c r="J8582">
        <v>606</v>
      </c>
      <c r="K8582">
        <v>1948</v>
      </c>
      <c r="L8582" t="s">
        <v>8753</v>
      </c>
      <c r="M8582" t="s">
        <v>346</v>
      </c>
      <c r="N8582" t="s">
        <v>107</v>
      </c>
      <c r="O8582" s="6" t="str">
        <f>INDEX(lkp_Region,MATCH(tbl_Sales[[#This Row],[Suburb]],lkp_Suburb,0))</f>
        <v>Southern Metropolitan</v>
      </c>
      <c r="P8582" s="6">
        <f>MONTH(tbl_Sales[[#This Row],[Date]])</f>
        <v>5</v>
      </c>
      <c r="Q8582" s="6">
        <f>YEAR(tbl_Sales[[#This Row],[Date]])</f>
        <v>2017</v>
      </c>
    </row>
    <row r="8583" spans="1:17" x14ac:dyDescent="0.25">
      <c r="A8583" s="1">
        <v>42868</v>
      </c>
      <c r="B8583">
        <v>2140000</v>
      </c>
      <c r="C8583" t="s">
        <v>2</v>
      </c>
      <c r="D8583" t="s">
        <v>12428</v>
      </c>
      <c r="E8583" t="s">
        <v>10</v>
      </c>
      <c r="F8583">
        <v>3186</v>
      </c>
      <c r="G8583">
        <v>3</v>
      </c>
      <c r="H8583">
        <v>2</v>
      </c>
      <c r="I8583">
        <v>2</v>
      </c>
      <c r="J8583">
        <v>393</v>
      </c>
      <c r="L8583" t="s">
        <v>8754</v>
      </c>
      <c r="M8583" t="s">
        <v>105</v>
      </c>
      <c r="N8583" t="s">
        <v>107</v>
      </c>
      <c r="O8583" s="6" t="str">
        <f>INDEX(lkp_Region,MATCH(tbl_Sales[[#This Row],[Suburb]],lkp_Suburb,0))</f>
        <v>Southern Metropolitan</v>
      </c>
      <c r="P8583" s="6">
        <f>MONTH(tbl_Sales[[#This Row],[Date]])</f>
        <v>5</v>
      </c>
      <c r="Q8583" s="6">
        <f>YEAR(tbl_Sales[[#This Row],[Date]])</f>
        <v>2017</v>
      </c>
    </row>
    <row r="8584" spans="1:17" x14ac:dyDescent="0.25">
      <c r="A8584" s="1">
        <v>42868</v>
      </c>
      <c r="B8584">
        <v>835000</v>
      </c>
      <c r="C8584" t="s">
        <v>2</v>
      </c>
      <c r="D8584" t="s">
        <v>12423</v>
      </c>
      <c r="E8584" t="s">
        <v>10</v>
      </c>
      <c r="F8584">
        <v>3087</v>
      </c>
      <c r="G8584">
        <v>3</v>
      </c>
      <c r="H8584">
        <v>2</v>
      </c>
      <c r="I8584">
        <v>1</v>
      </c>
      <c r="J8584">
        <v>447</v>
      </c>
      <c r="K8584">
        <v>1997</v>
      </c>
      <c r="L8584" t="s">
        <v>8755</v>
      </c>
      <c r="M8584" t="s">
        <v>349</v>
      </c>
      <c r="N8584" t="s">
        <v>150</v>
      </c>
      <c r="O8584" s="6" t="str">
        <f>INDEX(lkp_Region,MATCH(tbl_Sales[[#This Row],[Suburb]],lkp_Suburb,0))</f>
        <v>Northern Metropolitan</v>
      </c>
      <c r="P8584" s="6">
        <f>MONTH(tbl_Sales[[#This Row],[Date]])</f>
        <v>5</v>
      </c>
      <c r="Q8584" s="6">
        <f>YEAR(tbl_Sales[[#This Row],[Date]])</f>
        <v>2017</v>
      </c>
    </row>
    <row r="8585" spans="1:17" x14ac:dyDescent="0.25">
      <c r="A8585" s="1">
        <v>42869</v>
      </c>
      <c r="B8585">
        <v>1400000</v>
      </c>
      <c r="C8585" t="s">
        <v>2</v>
      </c>
      <c r="D8585" t="s">
        <v>12429</v>
      </c>
      <c r="E8585" t="s">
        <v>5</v>
      </c>
      <c r="F8585">
        <v>3181</v>
      </c>
      <c r="G8585">
        <v>3</v>
      </c>
      <c r="H8585">
        <v>2</v>
      </c>
      <c r="I8585">
        <v>0</v>
      </c>
      <c r="J8585">
        <v>145</v>
      </c>
      <c r="K8585">
        <v>1880</v>
      </c>
      <c r="L8585" t="s">
        <v>8756</v>
      </c>
      <c r="M8585" t="s">
        <v>302</v>
      </c>
      <c r="N8585" t="s">
        <v>76</v>
      </c>
      <c r="O8585" s="6" t="str">
        <f>INDEX(lkp_Region,MATCH(tbl_Sales[[#This Row],[Suburb]],lkp_Suburb,0))</f>
        <v>Southern Metropolitan</v>
      </c>
      <c r="P8585" s="6">
        <f>MONTH(tbl_Sales[[#This Row],[Date]])</f>
        <v>5</v>
      </c>
      <c r="Q8585" s="6">
        <f>YEAR(tbl_Sales[[#This Row],[Date]])</f>
        <v>2017</v>
      </c>
    </row>
    <row r="8586" spans="1:17" x14ac:dyDescent="0.25">
      <c r="A8586" s="1">
        <v>42869</v>
      </c>
      <c r="B8586">
        <v>1465000</v>
      </c>
      <c r="C8586" t="s">
        <v>2</v>
      </c>
      <c r="D8586" t="s">
        <v>12425</v>
      </c>
      <c r="E8586" t="s">
        <v>10</v>
      </c>
      <c r="F8586">
        <v>3145</v>
      </c>
      <c r="G8586">
        <v>4</v>
      </c>
      <c r="H8586">
        <v>2</v>
      </c>
      <c r="I8586">
        <v>2</v>
      </c>
      <c r="J8586">
        <v>559</v>
      </c>
      <c r="L8586" t="s">
        <v>8757</v>
      </c>
      <c r="M8586" t="s">
        <v>74</v>
      </c>
      <c r="N8586" t="s">
        <v>76</v>
      </c>
      <c r="O8586" s="6" t="str">
        <f>INDEX(lkp_Region,MATCH(tbl_Sales[[#This Row],[Suburb]],lkp_Suburb,0))</f>
        <v>Southern Metropolitan</v>
      </c>
      <c r="P8586" s="6">
        <f>MONTH(tbl_Sales[[#This Row],[Date]])</f>
        <v>5</v>
      </c>
      <c r="Q8586" s="6">
        <f>YEAR(tbl_Sales[[#This Row],[Date]])</f>
        <v>2017</v>
      </c>
    </row>
    <row r="8587" spans="1:17" x14ac:dyDescent="0.25">
      <c r="A8587" s="1">
        <v>42869</v>
      </c>
      <c r="B8587">
        <v>3310000</v>
      </c>
      <c r="C8587" t="s">
        <v>2</v>
      </c>
      <c r="D8587" t="s">
        <v>12427</v>
      </c>
      <c r="E8587" t="s">
        <v>10</v>
      </c>
      <c r="F8587">
        <v>3146</v>
      </c>
      <c r="G8587">
        <v>3</v>
      </c>
      <c r="H8587">
        <v>3</v>
      </c>
      <c r="I8587">
        <v>2</v>
      </c>
      <c r="J8587">
        <v>662</v>
      </c>
      <c r="K8587">
        <v>1988</v>
      </c>
      <c r="L8587" t="s">
        <v>8758</v>
      </c>
      <c r="M8587" t="s">
        <v>102</v>
      </c>
      <c r="N8587" t="s">
        <v>76</v>
      </c>
      <c r="O8587" s="6" t="str">
        <f>INDEX(lkp_Region,MATCH(tbl_Sales[[#This Row],[Suburb]],lkp_Suburb,0))</f>
        <v>Southern Metropolitan</v>
      </c>
      <c r="P8587" s="6">
        <f>MONTH(tbl_Sales[[#This Row],[Date]])</f>
        <v>5</v>
      </c>
      <c r="Q8587" s="6">
        <f>YEAR(tbl_Sales[[#This Row],[Date]])</f>
        <v>2017</v>
      </c>
    </row>
    <row r="8588" spans="1:17" x14ac:dyDescent="0.25">
      <c r="A8588" s="1">
        <v>42869</v>
      </c>
      <c r="B8588">
        <v>600000</v>
      </c>
      <c r="C8588" t="s">
        <v>51</v>
      </c>
      <c r="D8588" t="s">
        <v>12427</v>
      </c>
      <c r="E8588" t="s">
        <v>10</v>
      </c>
      <c r="F8588">
        <v>3046</v>
      </c>
      <c r="G8588">
        <v>2</v>
      </c>
      <c r="H8588">
        <v>1</v>
      </c>
      <c r="I8588">
        <v>1</v>
      </c>
      <c r="J8588">
        <v>161</v>
      </c>
      <c r="K8588">
        <v>2015</v>
      </c>
      <c r="L8588" t="s">
        <v>8759</v>
      </c>
      <c r="M8588" t="s">
        <v>680</v>
      </c>
      <c r="N8588" t="s">
        <v>18</v>
      </c>
      <c r="O8588" s="6" t="str">
        <f>INDEX(lkp_Region,MATCH(tbl_Sales[[#This Row],[Suburb]],lkp_Suburb,0))</f>
        <v>Northern Metropolitan</v>
      </c>
      <c r="P8588" s="6">
        <f>MONTH(tbl_Sales[[#This Row],[Date]])</f>
        <v>5</v>
      </c>
      <c r="Q8588" s="6">
        <f>YEAR(tbl_Sales[[#This Row],[Date]])</f>
        <v>2017</v>
      </c>
    </row>
    <row r="8589" spans="1:17" x14ac:dyDescent="0.25">
      <c r="A8589" s="1">
        <v>42869</v>
      </c>
      <c r="B8589">
        <v>750000</v>
      </c>
      <c r="C8589" t="s">
        <v>2</v>
      </c>
      <c r="D8589" t="s">
        <v>12427</v>
      </c>
      <c r="E8589" t="s">
        <v>5</v>
      </c>
      <c r="F8589">
        <v>3044</v>
      </c>
      <c r="G8589">
        <v>2</v>
      </c>
      <c r="H8589">
        <v>1</v>
      </c>
      <c r="I8589">
        <v>2</v>
      </c>
      <c r="J8589">
        <v>531</v>
      </c>
      <c r="L8589" t="s">
        <v>8760</v>
      </c>
      <c r="M8589" t="s">
        <v>115</v>
      </c>
      <c r="N8589" t="s">
        <v>18</v>
      </c>
      <c r="O8589" s="6" t="str">
        <f>INDEX(lkp_Region,MATCH(tbl_Sales[[#This Row],[Suburb]],lkp_Suburb,0))</f>
        <v>Northern Metropolitan</v>
      </c>
      <c r="P8589" s="6">
        <f>MONTH(tbl_Sales[[#This Row],[Date]])</f>
        <v>5</v>
      </c>
      <c r="Q8589" s="6">
        <f>YEAR(tbl_Sales[[#This Row],[Date]])</f>
        <v>2017</v>
      </c>
    </row>
    <row r="8590" spans="1:17" x14ac:dyDescent="0.25">
      <c r="A8590" s="1">
        <v>42869</v>
      </c>
      <c r="B8590">
        <v>1222000</v>
      </c>
      <c r="C8590" t="s">
        <v>2</v>
      </c>
      <c r="D8590" t="s">
        <v>12427</v>
      </c>
      <c r="E8590" t="s">
        <v>10</v>
      </c>
      <c r="F8590">
        <v>3055</v>
      </c>
      <c r="G8590">
        <v>3</v>
      </c>
      <c r="H8590">
        <v>1</v>
      </c>
      <c r="I8590">
        <v>1</v>
      </c>
      <c r="J8590">
        <v>380</v>
      </c>
      <c r="L8590" t="s">
        <v>8761</v>
      </c>
      <c r="M8590" t="s">
        <v>80</v>
      </c>
      <c r="N8590" t="s">
        <v>18</v>
      </c>
      <c r="O8590" s="6" t="str">
        <f>INDEX(lkp_Region,MATCH(tbl_Sales[[#This Row],[Suburb]],lkp_Suburb,0))</f>
        <v>Northern Metropolitan</v>
      </c>
      <c r="P8590" s="6">
        <f>MONTH(tbl_Sales[[#This Row],[Date]])</f>
        <v>5</v>
      </c>
      <c r="Q8590" s="6">
        <f>YEAR(tbl_Sales[[#This Row],[Date]])</f>
        <v>2017</v>
      </c>
    </row>
    <row r="8591" spans="1:17" x14ac:dyDescent="0.25">
      <c r="A8591" s="1">
        <v>42869</v>
      </c>
      <c r="B8591">
        <v>1260000</v>
      </c>
      <c r="C8591" t="s">
        <v>2</v>
      </c>
      <c r="D8591" t="s">
        <v>12429</v>
      </c>
      <c r="E8591" t="s">
        <v>10</v>
      </c>
      <c r="F8591">
        <v>3044</v>
      </c>
      <c r="G8591">
        <v>4</v>
      </c>
      <c r="H8591">
        <v>2</v>
      </c>
      <c r="I8591">
        <v>5</v>
      </c>
      <c r="J8591">
        <v>669</v>
      </c>
      <c r="L8591" t="s">
        <v>8762</v>
      </c>
      <c r="M8591" t="s">
        <v>115</v>
      </c>
      <c r="N8591" t="s">
        <v>18</v>
      </c>
      <c r="O8591" s="6" t="str">
        <f>INDEX(lkp_Region,MATCH(tbl_Sales[[#This Row],[Suburb]],lkp_Suburb,0))</f>
        <v>Northern Metropolitan</v>
      </c>
      <c r="P8591" s="6">
        <f>MONTH(tbl_Sales[[#This Row],[Date]])</f>
        <v>5</v>
      </c>
      <c r="Q8591" s="6">
        <f>YEAR(tbl_Sales[[#This Row],[Date]])</f>
        <v>2017</v>
      </c>
    </row>
    <row r="8592" spans="1:17" x14ac:dyDescent="0.25">
      <c r="A8592" s="1">
        <v>42869</v>
      </c>
      <c r="B8592">
        <v>1320000</v>
      </c>
      <c r="C8592" t="s">
        <v>2</v>
      </c>
      <c r="D8592" t="s">
        <v>12425</v>
      </c>
      <c r="E8592" t="s">
        <v>10</v>
      </c>
      <c r="F8592">
        <v>3040</v>
      </c>
      <c r="G8592">
        <v>3</v>
      </c>
      <c r="H8592">
        <v>2</v>
      </c>
      <c r="I8592">
        <v>1</v>
      </c>
      <c r="J8592">
        <v>276</v>
      </c>
      <c r="K8592">
        <v>1910</v>
      </c>
      <c r="L8592" t="s">
        <v>8763</v>
      </c>
      <c r="M8592" t="s">
        <v>47</v>
      </c>
      <c r="N8592" t="s">
        <v>49</v>
      </c>
      <c r="O8592" s="6" t="str">
        <f>INDEX(lkp_Region,MATCH(tbl_Sales[[#This Row],[Suburb]],lkp_Suburb,0))</f>
        <v>Western Metropolitan</v>
      </c>
      <c r="P8592" s="6">
        <f>MONTH(tbl_Sales[[#This Row],[Date]])</f>
        <v>5</v>
      </c>
      <c r="Q8592" s="6">
        <f>YEAR(tbl_Sales[[#This Row],[Date]])</f>
        <v>2017</v>
      </c>
    </row>
    <row r="8593" spans="1:17" x14ac:dyDescent="0.25">
      <c r="A8593" s="1">
        <v>42869</v>
      </c>
      <c r="B8593">
        <v>1250000</v>
      </c>
      <c r="C8593" t="s">
        <v>2</v>
      </c>
      <c r="D8593" t="s">
        <v>12428</v>
      </c>
      <c r="E8593" t="s">
        <v>5</v>
      </c>
      <c r="F8593">
        <v>3166</v>
      </c>
      <c r="G8593">
        <v>3</v>
      </c>
      <c r="H8593">
        <v>1</v>
      </c>
      <c r="I8593">
        <v>2</v>
      </c>
      <c r="J8593">
        <v>603</v>
      </c>
      <c r="L8593" t="s">
        <v>8764</v>
      </c>
      <c r="M8593" t="s">
        <v>262</v>
      </c>
      <c r="N8593" t="s">
        <v>31</v>
      </c>
      <c r="O8593" s="6" t="str">
        <f>INDEX(lkp_Region,MATCH(tbl_Sales[[#This Row],[Suburb]],lkp_Suburb,0))</f>
        <v>Southern Metropolitan</v>
      </c>
      <c r="P8593" s="6">
        <f>MONTH(tbl_Sales[[#This Row],[Date]])</f>
        <v>5</v>
      </c>
      <c r="Q8593" s="6">
        <f>YEAR(tbl_Sales[[#This Row],[Date]])</f>
        <v>2017</v>
      </c>
    </row>
    <row r="8594" spans="1:17" x14ac:dyDescent="0.25">
      <c r="A8594" s="1">
        <v>42869</v>
      </c>
      <c r="B8594">
        <v>1340000</v>
      </c>
      <c r="C8594" t="s">
        <v>51</v>
      </c>
      <c r="D8594" t="s">
        <v>12427</v>
      </c>
      <c r="E8594" t="s">
        <v>10</v>
      </c>
      <c r="F8594">
        <v>3166</v>
      </c>
      <c r="G8594">
        <v>4</v>
      </c>
      <c r="H8594">
        <v>4</v>
      </c>
      <c r="I8594">
        <v>2</v>
      </c>
      <c r="J8594">
        <v>370</v>
      </c>
      <c r="K8594">
        <v>2006</v>
      </c>
      <c r="L8594" t="s">
        <v>8765</v>
      </c>
      <c r="M8594" t="s">
        <v>262</v>
      </c>
      <c r="N8594" t="s">
        <v>31</v>
      </c>
      <c r="O8594" s="6" t="str">
        <f>INDEX(lkp_Region,MATCH(tbl_Sales[[#This Row],[Suburb]],lkp_Suburb,0))</f>
        <v>Southern Metropolitan</v>
      </c>
      <c r="P8594" s="6">
        <f>MONTH(tbl_Sales[[#This Row],[Date]])</f>
        <v>5</v>
      </c>
      <c r="Q8594" s="6">
        <f>YEAR(tbl_Sales[[#This Row],[Date]])</f>
        <v>2017</v>
      </c>
    </row>
    <row r="8595" spans="1:17" x14ac:dyDescent="0.25">
      <c r="A8595" s="1">
        <v>42869</v>
      </c>
      <c r="B8595">
        <v>528000</v>
      </c>
      <c r="C8595" t="s">
        <v>13</v>
      </c>
      <c r="D8595" t="s">
        <v>12427</v>
      </c>
      <c r="E8595" t="s">
        <v>10</v>
      </c>
      <c r="F8595">
        <v>3031</v>
      </c>
      <c r="G8595">
        <v>2</v>
      </c>
      <c r="H8595">
        <v>1</v>
      </c>
      <c r="I8595">
        <v>1</v>
      </c>
      <c r="J8595">
        <v>0</v>
      </c>
      <c r="K8595">
        <v>1975</v>
      </c>
      <c r="L8595" t="s">
        <v>8766</v>
      </c>
      <c r="M8595" t="s">
        <v>264</v>
      </c>
      <c r="N8595" t="s">
        <v>88</v>
      </c>
      <c r="O8595" s="6" t="str">
        <f>INDEX(lkp_Region,MATCH(tbl_Sales[[#This Row],[Suburb]],lkp_Suburb,0))</f>
        <v>Northern Metropolitan</v>
      </c>
      <c r="P8595" s="6">
        <f>MONTH(tbl_Sales[[#This Row],[Date]])</f>
        <v>5</v>
      </c>
      <c r="Q8595" s="6">
        <f>YEAR(tbl_Sales[[#This Row],[Date]])</f>
        <v>2017</v>
      </c>
    </row>
    <row r="8596" spans="1:17" x14ac:dyDescent="0.25">
      <c r="A8596" s="1">
        <v>42869</v>
      </c>
      <c r="B8596">
        <v>890000</v>
      </c>
      <c r="C8596" t="s">
        <v>2</v>
      </c>
      <c r="D8596" t="s">
        <v>12427</v>
      </c>
      <c r="E8596" t="s">
        <v>10</v>
      </c>
      <c r="F8596">
        <v>3012</v>
      </c>
      <c r="G8596">
        <v>3</v>
      </c>
      <c r="H8596">
        <v>1</v>
      </c>
      <c r="I8596">
        <v>3</v>
      </c>
      <c r="J8596">
        <v>334</v>
      </c>
      <c r="L8596" t="s">
        <v>8767</v>
      </c>
      <c r="M8596" t="s">
        <v>53</v>
      </c>
      <c r="N8596" t="s">
        <v>21</v>
      </c>
      <c r="O8596" s="6" t="str">
        <f>INDEX(lkp_Region,MATCH(tbl_Sales[[#This Row],[Suburb]],lkp_Suburb,0))</f>
        <v>Western Metropolitan</v>
      </c>
      <c r="P8596" s="6">
        <f>MONTH(tbl_Sales[[#This Row],[Date]])</f>
        <v>5</v>
      </c>
      <c r="Q8596" s="6">
        <f>YEAR(tbl_Sales[[#This Row],[Date]])</f>
        <v>2017</v>
      </c>
    </row>
    <row r="8597" spans="1:17" x14ac:dyDescent="0.25">
      <c r="A8597" s="1">
        <v>42869</v>
      </c>
      <c r="B8597">
        <v>2020000</v>
      </c>
      <c r="C8597" t="s">
        <v>2</v>
      </c>
      <c r="D8597" t="s">
        <v>12429</v>
      </c>
      <c r="E8597" t="s">
        <v>5</v>
      </c>
      <c r="F8597">
        <v>3155</v>
      </c>
      <c r="G8597">
        <v>5</v>
      </c>
      <c r="H8597">
        <v>3</v>
      </c>
      <c r="I8597">
        <v>0</v>
      </c>
      <c r="J8597">
        <v>2735</v>
      </c>
      <c r="L8597" t="s">
        <v>8769</v>
      </c>
      <c r="M8597" t="s">
        <v>8768</v>
      </c>
      <c r="N8597" t="s">
        <v>7768</v>
      </c>
      <c r="O8597" s="6" t="str">
        <f>INDEX(lkp_Region,MATCH(tbl_Sales[[#This Row],[Suburb]],lkp_Suburb,0))</f>
        <v>Eastern Metropolitan</v>
      </c>
      <c r="P8597" s="6">
        <f>MONTH(tbl_Sales[[#This Row],[Date]])</f>
        <v>5</v>
      </c>
      <c r="Q8597" s="6">
        <f>YEAR(tbl_Sales[[#This Row],[Date]])</f>
        <v>2017</v>
      </c>
    </row>
    <row r="8598" spans="1:17" x14ac:dyDescent="0.25">
      <c r="A8598" s="1">
        <v>42869</v>
      </c>
      <c r="B8598">
        <v>1199000</v>
      </c>
      <c r="C8598" t="s">
        <v>2</v>
      </c>
      <c r="D8598" t="s">
        <v>12429</v>
      </c>
      <c r="E8598" t="s">
        <v>10</v>
      </c>
      <c r="F8598">
        <v>3192</v>
      </c>
      <c r="G8598">
        <v>3</v>
      </c>
      <c r="H8598">
        <v>2</v>
      </c>
      <c r="I8598">
        <v>2</v>
      </c>
      <c r="J8598">
        <v>552</v>
      </c>
      <c r="L8598" t="s">
        <v>8770</v>
      </c>
      <c r="M8598" t="s">
        <v>7622</v>
      </c>
      <c r="N8598" t="s">
        <v>45</v>
      </c>
      <c r="O8598" s="6" t="str">
        <f>INDEX(lkp_Region,MATCH(tbl_Sales[[#This Row],[Suburb]],lkp_Suburb,0))</f>
        <v>Southern Metropolitan</v>
      </c>
      <c r="P8598" s="6">
        <f>MONTH(tbl_Sales[[#This Row],[Date]])</f>
        <v>5</v>
      </c>
      <c r="Q8598" s="6">
        <f>YEAR(tbl_Sales[[#This Row],[Date]])</f>
        <v>2017</v>
      </c>
    </row>
    <row r="8599" spans="1:17" x14ac:dyDescent="0.25">
      <c r="A8599" s="1">
        <v>42869</v>
      </c>
      <c r="B8599">
        <v>1415000</v>
      </c>
      <c r="C8599" t="s">
        <v>2</v>
      </c>
      <c r="D8599" t="s">
        <v>12425</v>
      </c>
      <c r="E8599" t="s">
        <v>5</v>
      </c>
      <c r="F8599">
        <v>3195</v>
      </c>
      <c r="G8599">
        <v>3</v>
      </c>
      <c r="H8599">
        <v>1</v>
      </c>
      <c r="I8599">
        <v>2</v>
      </c>
      <c r="J8599">
        <v>545</v>
      </c>
      <c r="K8599">
        <v>1950</v>
      </c>
      <c r="L8599" t="s">
        <v>8771</v>
      </c>
      <c r="M8599" t="s">
        <v>7624</v>
      </c>
      <c r="N8599" t="s">
        <v>45</v>
      </c>
      <c r="O8599" s="6" t="str">
        <f>INDEX(lkp_Region,MATCH(tbl_Sales[[#This Row],[Suburb]],lkp_Suburb,0))</f>
        <v>South-Eastern Metropolitan</v>
      </c>
      <c r="P8599" s="6">
        <f>MONTH(tbl_Sales[[#This Row],[Date]])</f>
        <v>5</v>
      </c>
      <c r="Q8599" s="6">
        <f>YEAR(tbl_Sales[[#This Row],[Date]])</f>
        <v>2017</v>
      </c>
    </row>
    <row r="8600" spans="1:17" x14ac:dyDescent="0.25">
      <c r="A8600" s="1">
        <v>42869</v>
      </c>
      <c r="B8600">
        <v>880000</v>
      </c>
      <c r="C8600" t="s">
        <v>13</v>
      </c>
      <c r="D8600" t="s">
        <v>12428</v>
      </c>
      <c r="E8600" t="s">
        <v>10</v>
      </c>
      <c r="F8600">
        <v>3016</v>
      </c>
      <c r="G8600">
        <v>2</v>
      </c>
      <c r="H8600">
        <v>1</v>
      </c>
      <c r="I8600">
        <v>2</v>
      </c>
      <c r="J8600">
        <v>169</v>
      </c>
      <c r="K8600">
        <v>2000</v>
      </c>
      <c r="L8600" t="s">
        <v>8772</v>
      </c>
      <c r="M8600" t="s">
        <v>196</v>
      </c>
      <c r="N8600" t="s">
        <v>69</v>
      </c>
      <c r="O8600" s="6" t="str">
        <f>INDEX(lkp_Region,MATCH(tbl_Sales[[#This Row],[Suburb]],lkp_Suburb,0))</f>
        <v>Western Metropolitan</v>
      </c>
      <c r="P8600" s="6">
        <f>MONTH(tbl_Sales[[#This Row],[Date]])</f>
        <v>5</v>
      </c>
      <c r="Q8600" s="6">
        <f>YEAR(tbl_Sales[[#This Row],[Date]])</f>
        <v>2017</v>
      </c>
    </row>
    <row r="8601" spans="1:17" x14ac:dyDescent="0.25">
      <c r="A8601" s="1">
        <v>42869</v>
      </c>
      <c r="B8601">
        <v>420500</v>
      </c>
      <c r="C8601" t="s">
        <v>13</v>
      </c>
      <c r="D8601" t="s">
        <v>12429</v>
      </c>
      <c r="E8601" t="s">
        <v>10</v>
      </c>
      <c r="F8601">
        <v>3163</v>
      </c>
      <c r="G8601">
        <v>2</v>
      </c>
      <c r="H8601">
        <v>1</v>
      </c>
      <c r="I8601">
        <v>1</v>
      </c>
      <c r="J8601">
        <v>0</v>
      </c>
      <c r="L8601" t="s">
        <v>8773</v>
      </c>
      <c r="M8601" t="s">
        <v>225</v>
      </c>
      <c r="N8601" t="s">
        <v>57</v>
      </c>
      <c r="O8601" s="6" t="str">
        <f>INDEX(lkp_Region,MATCH(tbl_Sales[[#This Row],[Suburb]],lkp_Suburb,0))</f>
        <v>Southern Metropolitan</v>
      </c>
      <c r="P8601" s="6">
        <f>MONTH(tbl_Sales[[#This Row],[Date]])</f>
        <v>5</v>
      </c>
      <c r="Q8601" s="6">
        <f>YEAR(tbl_Sales[[#This Row],[Date]])</f>
        <v>2017</v>
      </c>
    </row>
    <row r="8602" spans="1:17" x14ac:dyDescent="0.25">
      <c r="A8602" s="1">
        <v>42869</v>
      </c>
      <c r="B8602">
        <v>1200000</v>
      </c>
      <c r="C8602" t="s">
        <v>2</v>
      </c>
      <c r="D8602" t="s">
        <v>12428</v>
      </c>
      <c r="E8602" t="s">
        <v>5</v>
      </c>
      <c r="F8602">
        <v>3163</v>
      </c>
      <c r="G8602">
        <v>3</v>
      </c>
      <c r="H8602">
        <v>2</v>
      </c>
      <c r="I8602">
        <v>2</v>
      </c>
      <c r="J8602">
        <v>515</v>
      </c>
      <c r="K8602">
        <v>1930</v>
      </c>
      <c r="L8602" t="s">
        <v>8774</v>
      </c>
      <c r="M8602" t="s">
        <v>201</v>
      </c>
      <c r="N8602" t="s">
        <v>57</v>
      </c>
      <c r="O8602" s="6" t="str">
        <f>INDEX(lkp_Region,MATCH(tbl_Sales[[#This Row],[Suburb]],lkp_Suburb,0))</f>
        <v>Southern Metropolitan</v>
      </c>
      <c r="P8602" s="6">
        <f>MONTH(tbl_Sales[[#This Row],[Date]])</f>
        <v>5</v>
      </c>
      <c r="Q8602" s="6">
        <f>YEAR(tbl_Sales[[#This Row],[Date]])</f>
        <v>2017</v>
      </c>
    </row>
    <row r="8603" spans="1:17" x14ac:dyDescent="0.25">
      <c r="A8603" s="1">
        <v>42869</v>
      </c>
      <c r="B8603">
        <v>1225000</v>
      </c>
      <c r="C8603" t="s">
        <v>2</v>
      </c>
      <c r="D8603" t="s">
        <v>12429</v>
      </c>
      <c r="E8603" t="s">
        <v>5</v>
      </c>
      <c r="F8603">
        <v>3165</v>
      </c>
      <c r="G8603">
        <v>3</v>
      </c>
      <c r="H8603">
        <v>1</v>
      </c>
      <c r="I8603">
        <v>2</v>
      </c>
      <c r="J8603">
        <v>580</v>
      </c>
      <c r="K8603">
        <v>1950</v>
      </c>
      <c r="L8603" t="s">
        <v>8775</v>
      </c>
      <c r="M8603" t="s">
        <v>138</v>
      </c>
      <c r="N8603" t="s">
        <v>57</v>
      </c>
      <c r="O8603" s="6" t="str">
        <f>INDEX(lkp_Region,MATCH(tbl_Sales[[#This Row],[Suburb]],lkp_Suburb,0))</f>
        <v>Southern Metropolitan</v>
      </c>
      <c r="P8603" s="6">
        <f>MONTH(tbl_Sales[[#This Row],[Date]])</f>
        <v>5</v>
      </c>
      <c r="Q8603" s="6">
        <f>YEAR(tbl_Sales[[#This Row],[Date]])</f>
        <v>2017</v>
      </c>
    </row>
    <row r="8604" spans="1:17" x14ac:dyDescent="0.25">
      <c r="A8604" s="1">
        <v>42869</v>
      </c>
      <c r="B8604">
        <v>920000</v>
      </c>
      <c r="C8604" t="s">
        <v>2</v>
      </c>
      <c r="D8604" t="s">
        <v>12432</v>
      </c>
      <c r="E8604" t="s">
        <v>5</v>
      </c>
      <c r="F8604">
        <v>3072</v>
      </c>
      <c r="G8604">
        <v>3</v>
      </c>
      <c r="H8604">
        <v>1</v>
      </c>
      <c r="I8604">
        <v>2</v>
      </c>
      <c r="J8604">
        <v>693</v>
      </c>
      <c r="K8604">
        <v>1950</v>
      </c>
      <c r="L8604" t="s">
        <v>8776</v>
      </c>
      <c r="M8604" t="s">
        <v>97</v>
      </c>
      <c r="N8604" t="s">
        <v>62</v>
      </c>
      <c r="O8604" s="6" t="str">
        <f>INDEX(lkp_Region,MATCH(tbl_Sales[[#This Row],[Suburb]],lkp_Suburb,0))</f>
        <v>Northern Metropolitan</v>
      </c>
      <c r="P8604" s="6">
        <f>MONTH(tbl_Sales[[#This Row],[Date]])</f>
        <v>5</v>
      </c>
      <c r="Q8604" s="6">
        <f>YEAR(tbl_Sales[[#This Row],[Date]])</f>
        <v>2017</v>
      </c>
    </row>
    <row r="8605" spans="1:17" x14ac:dyDescent="0.25">
      <c r="A8605" s="1">
        <v>42869</v>
      </c>
      <c r="B8605">
        <v>945000</v>
      </c>
      <c r="C8605" t="s">
        <v>2</v>
      </c>
      <c r="D8605" t="s">
        <v>12432</v>
      </c>
      <c r="E8605" t="s">
        <v>10</v>
      </c>
      <c r="F8605">
        <v>3072</v>
      </c>
      <c r="G8605">
        <v>3</v>
      </c>
      <c r="H8605">
        <v>1</v>
      </c>
      <c r="I8605">
        <v>2</v>
      </c>
      <c r="J8605">
        <v>349</v>
      </c>
      <c r="K8605">
        <v>1940</v>
      </c>
      <c r="L8605" t="s">
        <v>8777</v>
      </c>
      <c r="M8605" t="s">
        <v>97</v>
      </c>
      <c r="N8605" t="s">
        <v>62</v>
      </c>
      <c r="O8605" s="6" t="str">
        <f>INDEX(lkp_Region,MATCH(tbl_Sales[[#This Row],[Suburb]],lkp_Suburb,0))</f>
        <v>Northern Metropolitan</v>
      </c>
      <c r="P8605" s="6">
        <f>MONTH(tbl_Sales[[#This Row],[Date]])</f>
        <v>5</v>
      </c>
      <c r="Q8605" s="6">
        <f>YEAR(tbl_Sales[[#This Row],[Date]])</f>
        <v>2017</v>
      </c>
    </row>
    <row r="8606" spans="1:17" x14ac:dyDescent="0.25">
      <c r="A8606" s="1">
        <v>42869</v>
      </c>
      <c r="B8606">
        <v>1010000</v>
      </c>
      <c r="C8606" t="s">
        <v>2</v>
      </c>
      <c r="D8606" t="s">
        <v>12432</v>
      </c>
      <c r="E8606" t="s">
        <v>5</v>
      </c>
      <c r="F8606">
        <v>3072</v>
      </c>
      <c r="G8606">
        <v>3</v>
      </c>
      <c r="H8606">
        <v>1</v>
      </c>
      <c r="I8606">
        <v>0</v>
      </c>
      <c r="J8606">
        <v>533</v>
      </c>
      <c r="L8606" t="s">
        <v>8778</v>
      </c>
      <c r="M8606" t="s">
        <v>97</v>
      </c>
      <c r="N8606" t="s">
        <v>62</v>
      </c>
      <c r="O8606" s="6" t="str">
        <f>INDEX(lkp_Region,MATCH(tbl_Sales[[#This Row],[Suburb]],lkp_Suburb,0))</f>
        <v>Northern Metropolitan</v>
      </c>
      <c r="P8606" s="6">
        <f>MONTH(tbl_Sales[[#This Row],[Date]])</f>
        <v>5</v>
      </c>
      <c r="Q8606" s="6">
        <f>YEAR(tbl_Sales[[#This Row],[Date]])</f>
        <v>2017</v>
      </c>
    </row>
    <row r="8607" spans="1:17" x14ac:dyDescent="0.25">
      <c r="A8607" s="1">
        <v>42869</v>
      </c>
      <c r="B8607">
        <v>1242000</v>
      </c>
      <c r="C8607" t="s">
        <v>2</v>
      </c>
      <c r="D8607" t="s">
        <v>12432</v>
      </c>
      <c r="E8607" t="s">
        <v>10</v>
      </c>
      <c r="F8607">
        <v>3072</v>
      </c>
      <c r="G8607">
        <v>3</v>
      </c>
      <c r="H8607">
        <v>2</v>
      </c>
      <c r="I8607">
        <v>3</v>
      </c>
      <c r="J8607">
        <v>468</v>
      </c>
      <c r="K8607">
        <v>1940</v>
      </c>
      <c r="L8607" t="s">
        <v>8779</v>
      </c>
      <c r="M8607" t="s">
        <v>97</v>
      </c>
      <c r="N8607" t="s">
        <v>62</v>
      </c>
      <c r="O8607" s="6" t="str">
        <f>INDEX(lkp_Region,MATCH(tbl_Sales[[#This Row],[Suburb]],lkp_Suburb,0))</f>
        <v>Northern Metropolitan</v>
      </c>
      <c r="P8607" s="6">
        <f>MONTH(tbl_Sales[[#This Row],[Date]])</f>
        <v>5</v>
      </c>
      <c r="Q8607" s="6">
        <f>YEAR(tbl_Sales[[#This Row],[Date]])</f>
        <v>2017</v>
      </c>
    </row>
    <row r="8608" spans="1:17" x14ac:dyDescent="0.25">
      <c r="A8608" s="1">
        <v>42869</v>
      </c>
      <c r="B8608">
        <v>667000</v>
      </c>
      <c r="C8608" t="s">
        <v>2</v>
      </c>
      <c r="D8608" t="s">
        <v>12429</v>
      </c>
      <c r="E8608" t="s">
        <v>10</v>
      </c>
      <c r="F8608">
        <v>3806</v>
      </c>
      <c r="G8608">
        <v>4</v>
      </c>
      <c r="H8608">
        <v>2</v>
      </c>
      <c r="I8608">
        <v>2</v>
      </c>
      <c r="J8608">
        <v>792</v>
      </c>
      <c r="K8608">
        <v>1977</v>
      </c>
      <c r="L8608" t="s">
        <v>8780</v>
      </c>
      <c r="M8608" t="s">
        <v>7733</v>
      </c>
      <c r="N8608" t="s">
        <v>7735</v>
      </c>
      <c r="O8608" s="6" t="str">
        <f>INDEX(lkp_Region,MATCH(tbl_Sales[[#This Row],[Suburb]],lkp_Suburb,0))</f>
        <v>Eastern Victoria</v>
      </c>
      <c r="P8608" s="6">
        <f>MONTH(tbl_Sales[[#This Row],[Date]])</f>
        <v>5</v>
      </c>
      <c r="Q8608" s="6">
        <f>YEAR(tbl_Sales[[#This Row],[Date]])</f>
        <v>2017</v>
      </c>
    </row>
    <row r="8609" spans="1:17" x14ac:dyDescent="0.25">
      <c r="A8609" s="1">
        <v>42869</v>
      </c>
      <c r="B8609">
        <v>797000</v>
      </c>
      <c r="C8609" t="s">
        <v>51</v>
      </c>
      <c r="D8609" t="s">
        <v>12429</v>
      </c>
      <c r="E8609" t="s">
        <v>10</v>
      </c>
      <c r="F8609">
        <v>3146</v>
      </c>
      <c r="G8609">
        <v>2</v>
      </c>
      <c r="H8609">
        <v>1</v>
      </c>
      <c r="I8609">
        <v>2</v>
      </c>
      <c r="J8609">
        <v>97</v>
      </c>
      <c r="K8609">
        <v>1970</v>
      </c>
      <c r="L8609" t="s">
        <v>8781</v>
      </c>
      <c r="M8609" t="s">
        <v>102</v>
      </c>
      <c r="N8609" t="s">
        <v>101</v>
      </c>
      <c r="O8609" s="6" t="str">
        <f>INDEX(lkp_Region,MATCH(tbl_Sales[[#This Row],[Suburb]],lkp_Suburb,0))</f>
        <v>Southern Metropolitan</v>
      </c>
      <c r="P8609" s="6">
        <f>MONTH(tbl_Sales[[#This Row],[Date]])</f>
        <v>5</v>
      </c>
      <c r="Q8609" s="6">
        <f>YEAR(tbl_Sales[[#This Row],[Date]])</f>
        <v>2017</v>
      </c>
    </row>
    <row r="8610" spans="1:17" x14ac:dyDescent="0.25">
      <c r="A8610" s="1">
        <v>42869</v>
      </c>
      <c r="B8610">
        <v>1500000</v>
      </c>
      <c r="C8610" t="s">
        <v>2</v>
      </c>
      <c r="D8610" t="s">
        <v>12431</v>
      </c>
      <c r="E8610" t="s">
        <v>10</v>
      </c>
      <c r="F8610">
        <v>3146</v>
      </c>
      <c r="G8610">
        <v>3</v>
      </c>
      <c r="H8610">
        <v>2</v>
      </c>
      <c r="I8610">
        <v>2</v>
      </c>
      <c r="J8610">
        <v>409</v>
      </c>
      <c r="L8610" t="s">
        <v>8782</v>
      </c>
      <c r="M8610" t="s">
        <v>102</v>
      </c>
      <c r="N8610" t="s">
        <v>101</v>
      </c>
      <c r="O8610" s="6" t="str">
        <f>INDEX(lkp_Region,MATCH(tbl_Sales[[#This Row],[Suburb]],lkp_Suburb,0))</f>
        <v>Southern Metropolitan</v>
      </c>
      <c r="P8610" s="6">
        <f>MONTH(tbl_Sales[[#This Row],[Date]])</f>
        <v>5</v>
      </c>
      <c r="Q8610" s="6">
        <f>YEAR(tbl_Sales[[#This Row],[Date]])</f>
        <v>2017</v>
      </c>
    </row>
    <row r="8611" spans="1:17" x14ac:dyDescent="0.25">
      <c r="A8611" s="1">
        <v>42869</v>
      </c>
      <c r="B8611">
        <v>878000</v>
      </c>
      <c r="C8611" t="s">
        <v>13</v>
      </c>
      <c r="D8611" t="s">
        <v>12427</v>
      </c>
      <c r="E8611" t="s">
        <v>10</v>
      </c>
      <c r="F8611">
        <v>3188</v>
      </c>
      <c r="G8611">
        <v>2</v>
      </c>
      <c r="H8611">
        <v>1</v>
      </c>
      <c r="I8611">
        <v>1</v>
      </c>
      <c r="J8611">
        <v>128</v>
      </c>
      <c r="K8611">
        <v>1967</v>
      </c>
      <c r="L8611" t="s">
        <v>8783</v>
      </c>
      <c r="M8611" t="s">
        <v>176</v>
      </c>
      <c r="N8611" t="s">
        <v>107</v>
      </c>
      <c r="O8611" s="6" t="str">
        <f>INDEX(lkp_Region,MATCH(tbl_Sales[[#This Row],[Suburb]],lkp_Suburb,0))</f>
        <v>Southern Metropolitan</v>
      </c>
      <c r="P8611" s="6">
        <f>MONTH(tbl_Sales[[#This Row],[Date]])</f>
        <v>5</v>
      </c>
      <c r="Q8611" s="6">
        <f>YEAR(tbl_Sales[[#This Row],[Date]])</f>
        <v>2017</v>
      </c>
    </row>
    <row r="8612" spans="1:17" x14ac:dyDescent="0.25">
      <c r="A8612" s="1">
        <v>42869</v>
      </c>
      <c r="B8612">
        <v>2270000</v>
      </c>
      <c r="C8612" t="s">
        <v>2</v>
      </c>
      <c r="D8612" t="s">
        <v>12423</v>
      </c>
      <c r="E8612" t="s">
        <v>5</v>
      </c>
      <c r="F8612">
        <v>3084</v>
      </c>
      <c r="G8612">
        <v>3</v>
      </c>
      <c r="H8612">
        <v>1</v>
      </c>
      <c r="I8612">
        <v>2</v>
      </c>
      <c r="J8612">
        <v>1143</v>
      </c>
      <c r="L8612" t="s">
        <v>8784</v>
      </c>
      <c r="M8612" t="s">
        <v>257</v>
      </c>
      <c r="N8612" t="s">
        <v>150</v>
      </c>
      <c r="O8612" s="6" t="str">
        <f>INDEX(lkp_Region,MATCH(tbl_Sales[[#This Row],[Suburb]],lkp_Suburb,0))</f>
        <v>Eastern Metropolitan</v>
      </c>
      <c r="P8612" s="6">
        <f>MONTH(tbl_Sales[[#This Row],[Date]])</f>
        <v>5</v>
      </c>
      <c r="Q8612" s="6">
        <f>YEAR(tbl_Sales[[#This Row],[Date]])</f>
        <v>2017</v>
      </c>
    </row>
    <row r="8613" spans="1:17" x14ac:dyDescent="0.25">
      <c r="A8613" s="1">
        <v>42870</v>
      </c>
      <c r="B8613">
        <v>945000</v>
      </c>
      <c r="C8613" t="s">
        <v>51</v>
      </c>
      <c r="D8613" t="s">
        <v>12429</v>
      </c>
      <c r="E8613" t="s">
        <v>10</v>
      </c>
      <c r="F8613">
        <v>3066</v>
      </c>
      <c r="G8613">
        <v>2</v>
      </c>
      <c r="H8613">
        <v>1</v>
      </c>
      <c r="I8613">
        <v>1</v>
      </c>
      <c r="J8613">
        <v>15900</v>
      </c>
      <c r="K8613">
        <v>1880</v>
      </c>
      <c r="L8613" t="s">
        <v>8785</v>
      </c>
      <c r="M8613" t="s">
        <v>216</v>
      </c>
      <c r="N8613" t="s">
        <v>8</v>
      </c>
      <c r="O8613" s="6" t="str">
        <f>INDEX(lkp_Region,MATCH(tbl_Sales[[#This Row],[Suburb]],lkp_Suburb,0))</f>
        <v>Northern Metropolitan</v>
      </c>
      <c r="P8613" s="6">
        <f>MONTH(tbl_Sales[[#This Row],[Date]])</f>
        <v>5</v>
      </c>
      <c r="Q8613" s="6">
        <f>YEAR(tbl_Sales[[#This Row],[Date]])</f>
        <v>2017</v>
      </c>
    </row>
    <row r="8614" spans="1:17" x14ac:dyDescent="0.25">
      <c r="A8614" s="1">
        <v>42870</v>
      </c>
      <c r="B8614">
        <v>555000</v>
      </c>
      <c r="C8614" t="s">
        <v>2</v>
      </c>
      <c r="D8614" t="s">
        <v>12428</v>
      </c>
      <c r="E8614" t="s">
        <v>10</v>
      </c>
      <c r="F8614">
        <v>3029</v>
      </c>
      <c r="G8614">
        <v>3</v>
      </c>
      <c r="H8614">
        <v>2</v>
      </c>
      <c r="I8614">
        <v>4</v>
      </c>
      <c r="J8614">
        <v>615</v>
      </c>
      <c r="L8614" t="s">
        <v>8786</v>
      </c>
      <c r="M8614" t="s">
        <v>7962</v>
      </c>
      <c r="N8614" t="s">
        <v>7964</v>
      </c>
      <c r="O8614" s="6" t="str">
        <f>INDEX(lkp_Region,MATCH(tbl_Sales[[#This Row],[Suburb]],lkp_Suburb,0))</f>
        <v>Western Metropolitan</v>
      </c>
      <c r="P8614" s="6">
        <f>MONTH(tbl_Sales[[#This Row],[Date]])</f>
        <v>5</v>
      </c>
      <c r="Q8614" s="6">
        <f>YEAR(tbl_Sales[[#This Row],[Date]])</f>
        <v>2017</v>
      </c>
    </row>
    <row r="8615" spans="1:17" x14ac:dyDescent="0.25">
      <c r="A8615" s="1">
        <v>42870</v>
      </c>
      <c r="B8615">
        <v>1120000</v>
      </c>
      <c r="C8615" t="s">
        <v>2</v>
      </c>
      <c r="D8615" t="s">
        <v>12428</v>
      </c>
      <c r="E8615" t="s">
        <v>10</v>
      </c>
      <c r="F8615">
        <v>3182</v>
      </c>
      <c r="G8615">
        <v>2</v>
      </c>
      <c r="H8615">
        <v>1</v>
      </c>
      <c r="I8615">
        <v>0</v>
      </c>
      <c r="J8615">
        <v>135</v>
      </c>
      <c r="K8615">
        <v>1930</v>
      </c>
      <c r="L8615" t="s">
        <v>8787</v>
      </c>
      <c r="M8615" t="s">
        <v>156</v>
      </c>
      <c r="N8615" t="s">
        <v>26</v>
      </c>
      <c r="O8615" s="6" t="str">
        <f>INDEX(lkp_Region,MATCH(tbl_Sales[[#This Row],[Suburb]],lkp_Suburb,0))</f>
        <v>Southern Metropolitan</v>
      </c>
      <c r="P8615" s="6">
        <f>MONTH(tbl_Sales[[#This Row],[Date]])</f>
        <v>5</v>
      </c>
      <c r="Q8615" s="6">
        <f>YEAR(tbl_Sales[[#This Row],[Date]])</f>
        <v>2017</v>
      </c>
    </row>
    <row r="8616" spans="1:17" x14ac:dyDescent="0.25">
      <c r="A8616" s="1">
        <v>42870</v>
      </c>
      <c r="B8616">
        <v>2905000</v>
      </c>
      <c r="C8616" t="s">
        <v>2</v>
      </c>
      <c r="D8616" t="s">
        <v>12433</v>
      </c>
      <c r="E8616" t="s">
        <v>10</v>
      </c>
      <c r="F8616">
        <v>3206</v>
      </c>
      <c r="G8616">
        <v>2</v>
      </c>
      <c r="H8616">
        <v>1</v>
      </c>
      <c r="I8616">
        <v>1</v>
      </c>
      <c r="J8616">
        <v>254</v>
      </c>
      <c r="L8616" t="s">
        <v>8788</v>
      </c>
      <c r="M8616" t="s">
        <v>113</v>
      </c>
      <c r="N8616" t="s">
        <v>26</v>
      </c>
      <c r="O8616" s="6" t="str">
        <f>INDEX(lkp_Region,MATCH(tbl_Sales[[#This Row],[Suburb]],lkp_Suburb,0))</f>
        <v>Southern Metropolitan</v>
      </c>
      <c r="P8616" s="6">
        <f>MONTH(tbl_Sales[[#This Row],[Date]])</f>
        <v>5</v>
      </c>
      <c r="Q8616" s="6">
        <f>YEAR(tbl_Sales[[#This Row],[Date]])</f>
        <v>2017</v>
      </c>
    </row>
    <row r="8617" spans="1:17" x14ac:dyDescent="0.25">
      <c r="A8617" s="1">
        <v>42870</v>
      </c>
      <c r="B8617">
        <v>5600000</v>
      </c>
      <c r="C8617" t="s">
        <v>2</v>
      </c>
      <c r="D8617" t="s">
        <v>12427</v>
      </c>
      <c r="E8617" t="s">
        <v>5</v>
      </c>
      <c r="F8617">
        <v>3206</v>
      </c>
      <c r="G8617">
        <v>6</v>
      </c>
      <c r="H8617">
        <v>4</v>
      </c>
      <c r="I8617">
        <v>2</v>
      </c>
      <c r="J8617">
        <v>472</v>
      </c>
      <c r="K8617">
        <v>1915</v>
      </c>
      <c r="L8617" t="s">
        <v>8789</v>
      </c>
      <c r="M8617" t="s">
        <v>474</v>
      </c>
      <c r="N8617" t="s">
        <v>26</v>
      </c>
      <c r="O8617" s="6" t="str">
        <f>INDEX(lkp_Region,MATCH(tbl_Sales[[#This Row],[Suburb]],lkp_Suburb,0))</f>
        <v>Southern Metropolitan</v>
      </c>
      <c r="P8617" s="6">
        <f>MONTH(tbl_Sales[[#This Row],[Date]])</f>
        <v>5</v>
      </c>
      <c r="Q8617" s="6">
        <f>YEAR(tbl_Sales[[#This Row],[Date]])</f>
        <v>2017</v>
      </c>
    </row>
    <row r="8618" spans="1:17" x14ac:dyDescent="0.25">
      <c r="A8618" s="1">
        <v>42870</v>
      </c>
      <c r="B8618">
        <v>312000</v>
      </c>
      <c r="C8618" t="s">
        <v>13</v>
      </c>
      <c r="D8618" t="s">
        <v>12429</v>
      </c>
      <c r="E8618" t="s">
        <v>10</v>
      </c>
      <c r="F8618">
        <v>3055</v>
      </c>
      <c r="G8618">
        <v>1</v>
      </c>
      <c r="H8618">
        <v>1</v>
      </c>
      <c r="I8618">
        <v>1</v>
      </c>
      <c r="J8618">
        <v>406</v>
      </c>
      <c r="K8618">
        <v>1970</v>
      </c>
      <c r="L8618" t="s">
        <v>8790</v>
      </c>
      <c r="M8618" t="s">
        <v>80</v>
      </c>
      <c r="N8618" t="s">
        <v>18</v>
      </c>
      <c r="O8618" s="6" t="str">
        <f>INDEX(lkp_Region,MATCH(tbl_Sales[[#This Row],[Suburb]],lkp_Suburb,0))</f>
        <v>Northern Metropolitan</v>
      </c>
      <c r="P8618" s="6">
        <f>MONTH(tbl_Sales[[#This Row],[Date]])</f>
        <v>5</v>
      </c>
      <c r="Q8618" s="6">
        <f>YEAR(tbl_Sales[[#This Row],[Date]])</f>
        <v>2017</v>
      </c>
    </row>
    <row r="8619" spans="1:17" x14ac:dyDescent="0.25">
      <c r="A8619" s="1">
        <v>42870</v>
      </c>
      <c r="B8619">
        <v>630000</v>
      </c>
      <c r="C8619" t="s">
        <v>13</v>
      </c>
      <c r="D8619" t="s">
        <v>12428</v>
      </c>
      <c r="E8619" t="s">
        <v>10</v>
      </c>
      <c r="F8619">
        <v>3044</v>
      </c>
      <c r="G8619">
        <v>3</v>
      </c>
      <c r="H8619">
        <v>1</v>
      </c>
      <c r="I8619">
        <v>1</v>
      </c>
      <c r="J8619">
        <v>365</v>
      </c>
      <c r="L8619" t="s">
        <v>8791</v>
      </c>
      <c r="M8619" t="s">
        <v>115</v>
      </c>
      <c r="N8619" t="s">
        <v>18</v>
      </c>
      <c r="O8619" s="6" t="str">
        <f>INDEX(lkp_Region,MATCH(tbl_Sales[[#This Row],[Suburb]],lkp_Suburb,0))</f>
        <v>Northern Metropolitan</v>
      </c>
      <c r="P8619" s="6">
        <f>MONTH(tbl_Sales[[#This Row],[Date]])</f>
        <v>5</v>
      </c>
      <c r="Q8619" s="6">
        <f>YEAR(tbl_Sales[[#This Row],[Date]])</f>
        <v>2017</v>
      </c>
    </row>
    <row r="8620" spans="1:17" x14ac:dyDescent="0.25">
      <c r="A8620" s="1">
        <v>42870</v>
      </c>
      <c r="B8620">
        <v>565000</v>
      </c>
      <c r="C8620" t="s">
        <v>51</v>
      </c>
      <c r="D8620" t="s">
        <v>12429</v>
      </c>
      <c r="E8620" t="s">
        <v>10</v>
      </c>
      <c r="F8620">
        <v>3032</v>
      </c>
      <c r="G8620">
        <v>2</v>
      </c>
      <c r="H8620">
        <v>2</v>
      </c>
      <c r="I8620">
        <v>1</v>
      </c>
      <c r="J8620">
        <v>103</v>
      </c>
      <c r="L8620" t="s">
        <v>8792</v>
      </c>
      <c r="M8620" t="s">
        <v>160</v>
      </c>
      <c r="N8620" t="s">
        <v>49</v>
      </c>
      <c r="O8620" s="6" t="str">
        <f>INDEX(lkp_Region,MATCH(tbl_Sales[[#This Row],[Suburb]],lkp_Suburb,0))</f>
        <v>Western Metropolitan</v>
      </c>
      <c r="P8620" s="6">
        <f>MONTH(tbl_Sales[[#This Row],[Date]])</f>
        <v>5</v>
      </c>
      <c r="Q8620" s="6">
        <f>YEAR(tbl_Sales[[#This Row],[Date]])</f>
        <v>2017</v>
      </c>
    </row>
    <row r="8621" spans="1:17" x14ac:dyDescent="0.25">
      <c r="A8621" s="1">
        <v>42870</v>
      </c>
      <c r="B8621">
        <v>944000</v>
      </c>
      <c r="C8621" t="s">
        <v>2</v>
      </c>
      <c r="D8621" t="s">
        <v>12423</v>
      </c>
      <c r="E8621" t="s">
        <v>10</v>
      </c>
      <c r="F8621">
        <v>3042</v>
      </c>
      <c r="G8621">
        <v>3</v>
      </c>
      <c r="H8621">
        <v>1</v>
      </c>
      <c r="I8621">
        <v>2</v>
      </c>
      <c r="J8621">
        <v>597</v>
      </c>
      <c r="L8621" t="s">
        <v>8793</v>
      </c>
      <c r="M8621" t="s">
        <v>86</v>
      </c>
      <c r="N8621" t="s">
        <v>49</v>
      </c>
      <c r="O8621" s="6" t="str">
        <f>INDEX(lkp_Region,MATCH(tbl_Sales[[#This Row],[Suburb]],lkp_Suburb,0))</f>
        <v>Western Metropolitan</v>
      </c>
      <c r="P8621" s="6">
        <f>MONTH(tbl_Sales[[#This Row],[Date]])</f>
        <v>5</v>
      </c>
      <c r="Q8621" s="6">
        <f>YEAR(tbl_Sales[[#This Row],[Date]])</f>
        <v>2017</v>
      </c>
    </row>
    <row r="8622" spans="1:17" x14ac:dyDescent="0.25">
      <c r="A8622" s="1">
        <v>42870</v>
      </c>
      <c r="B8622">
        <v>1350000</v>
      </c>
      <c r="C8622" t="s">
        <v>2</v>
      </c>
      <c r="D8622" t="s">
        <v>12429</v>
      </c>
      <c r="E8622" t="s">
        <v>10</v>
      </c>
      <c r="F8622">
        <v>3039</v>
      </c>
      <c r="G8622">
        <v>2</v>
      </c>
      <c r="H8622">
        <v>1</v>
      </c>
      <c r="I8622">
        <v>1</v>
      </c>
      <c r="J8622">
        <v>459</v>
      </c>
      <c r="L8622" t="s">
        <v>8794</v>
      </c>
      <c r="M8622" t="s">
        <v>242</v>
      </c>
      <c r="N8622" t="s">
        <v>49</v>
      </c>
      <c r="O8622" s="6" t="str">
        <f>INDEX(lkp_Region,MATCH(tbl_Sales[[#This Row],[Suburb]],lkp_Suburb,0))</f>
        <v>Western Metropolitan</v>
      </c>
      <c r="P8622" s="6">
        <f>MONTH(tbl_Sales[[#This Row],[Date]])</f>
        <v>5</v>
      </c>
      <c r="Q8622" s="6">
        <f>YEAR(tbl_Sales[[#This Row],[Date]])</f>
        <v>2017</v>
      </c>
    </row>
    <row r="8623" spans="1:17" x14ac:dyDescent="0.25">
      <c r="A8623" s="1">
        <v>42870</v>
      </c>
      <c r="B8623">
        <v>1405000</v>
      </c>
      <c r="C8623" t="s">
        <v>2</v>
      </c>
      <c r="D8623" t="s">
        <v>12423</v>
      </c>
      <c r="E8623" t="s">
        <v>10</v>
      </c>
      <c r="F8623">
        <v>3042</v>
      </c>
      <c r="G8623">
        <v>1</v>
      </c>
      <c r="H8623">
        <v>1</v>
      </c>
      <c r="I8623">
        <v>0</v>
      </c>
      <c r="J8623">
        <v>649</v>
      </c>
      <c r="L8623" t="s">
        <v>8795</v>
      </c>
      <c r="M8623" t="s">
        <v>86</v>
      </c>
      <c r="N8623" t="s">
        <v>49</v>
      </c>
      <c r="O8623" s="6" t="str">
        <f>INDEX(lkp_Region,MATCH(tbl_Sales[[#This Row],[Suburb]],lkp_Suburb,0))</f>
        <v>Western Metropolitan</v>
      </c>
      <c r="P8623" s="6">
        <f>MONTH(tbl_Sales[[#This Row],[Date]])</f>
        <v>5</v>
      </c>
      <c r="Q8623" s="6">
        <f>YEAR(tbl_Sales[[#This Row],[Date]])</f>
        <v>2017</v>
      </c>
    </row>
    <row r="8624" spans="1:17" x14ac:dyDescent="0.25">
      <c r="A8624" s="1">
        <v>42870</v>
      </c>
      <c r="B8624">
        <v>1740000</v>
      </c>
      <c r="C8624" t="s">
        <v>2</v>
      </c>
      <c r="D8624" t="s">
        <v>12427</v>
      </c>
      <c r="E8624" t="s">
        <v>5</v>
      </c>
      <c r="F8624">
        <v>3040</v>
      </c>
      <c r="G8624">
        <v>4</v>
      </c>
      <c r="H8624">
        <v>2</v>
      </c>
      <c r="I8624">
        <v>2</v>
      </c>
      <c r="J8624">
        <v>746</v>
      </c>
      <c r="K8624">
        <v>1950</v>
      </c>
      <c r="L8624" t="s">
        <v>8796</v>
      </c>
      <c r="M8624" t="s">
        <v>190</v>
      </c>
      <c r="N8624" t="s">
        <v>49</v>
      </c>
      <c r="O8624" s="6" t="str">
        <f>INDEX(lkp_Region,MATCH(tbl_Sales[[#This Row],[Suburb]],lkp_Suburb,0))</f>
        <v>Western Metropolitan</v>
      </c>
      <c r="P8624" s="6">
        <f>MONTH(tbl_Sales[[#This Row],[Date]])</f>
        <v>5</v>
      </c>
      <c r="Q8624" s="6">
        <f>YEAR(tbl_Sales[[#This Row],[Date]])</f>
        <v>2017</v>
      </c>
    </row>
    <row r="8625" spans="1:17" x14ac:dyDescent="0.25">
      <c r="A8625" s="1">
        <v>42870</v>
      </c>
      <c r="B8625">
        <v>2020000</v>
      </c>
      <c r="C8625" t="s">
        <v>2</v>
      </c>
      <c r="D8625" t="s">
        <v>12428</v>
      </c>
      <c r="E8625" t="s">
        <v>10</v>
      </c>
      <c r="F8625">
        <v>3040</v>
      </c>
      <c r="G8625">
        <v>5</v>
      </c>
      <c r="H8625">
        <v>3</v>
      </c>
      <c r="I8625">
        <v>3</v>
      </c>
      <c r="J8625">
        <v>900</v>
      </c>
      <c r="L8625" t="s">
        <v>8797</v>
      </c>
      <c r="M8625" t="s">
        <v>47</v>
      </c>
      <c r="N8625" t="s">
        <v>49</v>
      </c>
      <c r="O8625" s="6" t="str">
        <f>INDEX(lkp_Region,MATCH(tbl_Sales[[#This Row],[Suburb]],lkp_Suburb,0))</f>
        <v>Western Metropolitan</v>
      </c>
      <c r="P8625" s="6">
        <f>MONTH(tbl_Sales[[#This Row],[Date]])</f>
        <v>5</v>
      </c>
      <c r="Q8625" s="6">
        <f>YEAR(tbl_Sales[[#This Row],[Date]])</f>
        <v>2017</v>
      </c>
    </row>
    <row r="8626" spans="1:17" x14ac:dyDescent="0.25">
      <c r="A8626" s="1">
        <v>42870</v>
      </c>
      <c r="B8626">
        <v>890000</v>
      </c>
      <c r="C8626" t="s">
        <v>13</v>
      </c>
      <c r="D8626" t="s">
        <v>12429</v>
      </c>
      <c r="E8626" t="s">
        <v>10</v>
      </c>
      <c r="F8626">
        <v>3147</v>
      </c>
      <c r="G8626">
        <v>3</v>
      </c>
      <c r="H8626">
        <v>2</v>
      </c>
      <c r="I8626">
        <v>2</v>
      </c>
      <c r="J8626">
        <v>235</v>
      </c>
      <c r="K8626">
        <v>2006</v>
      </c>
      <c r="L8626" t="s">
        <v>8798</v>
      </c>
      <c r="M8626" t="s">
        <v>609</v>
      </c>
      <c r="N8626" t="s">
        <v>31</v>
      </c>
      <c r="O8626" s="6" t="str">
        <f>INDEX(lkp_Region,MATCH(tbl_Sales[[#This Row],[Suburb]],lkp_Suburb,0))</f>
        <v>Southern Metropolitan</v>
      </c>
      <c r="P8626" s="6">
        <f>MONTH(tbl_Sales[[#This Row],[Date]])</f>
        <v>5</v>
      </c>
      <c r="Q8626" s="6">
        <f>YEAR(tbl_Sales[[#This Row],[Date]])</f>
        <v>2017</v>
      </c>
    </row>
    <row r="8627" spans="1:17" x14ac:dyDescent="0.25">
      <c r="A8627" s="1">
        <v>42870</v>
      </c>
      <c r="B8627">
        <v>500000</v>
      </c>
      <c r="C8627" t="s">
        <v>13</v>
      </c>
      <c r="D8627" t="s">
        <v>12425</v>
      </c>
      <c r="E8627" t="s">
        <v>5</v>
      </c>
      <c r="F8627">
        <v>3053</v>
      </c>
      <c r="G8627">
        <v>2</v>
      </c>
      <c r="H8627">
        <v>1</v>
      </c>
      <c r="I8627">
        <v>1</v>
      </c>
      <c r="J8627">
        <v>4076</v>
      </c>
      <c r="L8627" t="s">
        <v>8799</v>
      </c>
      <c r="M8627" t="s">
        <v>164</v>
      </c>
      <c r="N8627" t="s">
        <v>88</v>
      </c>
      <c r="O8627" s="6" t="str">
        <f>INDEX(lkp_Region,MATCH(tbl_Sales[[#This Row],[Suburb]],lkp_Suburb,0))</f>
        <v>Northern Metropolitan</v>
      </c>
      <c r="P8627" s="6">
        <f>MONTH(tbl_Sales[[#This Row],[Date]])</f>
        <v>5</v>
      </c>
      <c r="Q8627" s="6">
        <f>YEAR(tbl_Sales[[#This Row],[Date]])</f>
        <v>2017</v>
      </c>
    </row>
    <row r="8628" spans="1:17" x14ac:dyDescent="0.25">
      <c r="A8628" s="1">
        <v>42870</v>
      </c>
      <c r="B8628">
        <v>970000</v>
      </c>
      <c r="C8628" t="s">
        <v>2</v>
      </c>
      <c r="D8628" t="s">
        <v>12427</v>
      </c>
      <c r="E8628" t="s">
        <v>5</v>
      </c>
      <c r="F8628">
        <v>3012</v>
      </c>
      <c r="G8628">
        <v>4</v>
      </c>
      <c r="H8628">
        <v>1</v>
      </c>
      <c r="I8628">
        <v>2</v>
      </c>
      <c r="J8628">
        <v>528</v>
      </c>
      <c r="K8628">
        <v>1940</v>
      </c>
      <c r="L8628" t="s">
        <v>8800</v>
      </c>
      <c r="M8628" t="s">
        <v>53</v>
      </c>
      <c r="N8628" t="s">
        <v>21</v>
      </c>
      <c r="O8628" s="6" t="str">
        <f>INDEX(lkp_Region,MATCH(tbl_Sales[[#This Row],[Suburb]],lkp_Suburb,0))</f>
        <v>Western Metropolitan</v>
      </c>
      <c r="P8628" s="6">
        <f>MONTH(tbl_Sales[[#This Row],[Date]])</f>
        <v>5</v>
      </c>
      <c r="Q8628" s="6">
        <f>YEAR(tbl_Sales[[#This Row],[Date]])</f>
        <v>2017</v>
      </c>
    </row>
    <row r="8629" spans="1:17" x14ac:dyDescent="0.25">
      <c r="A8629" s="1">
        <v>42870</v>
      </c>
      <c r="B8629">
        <v>1300000</v>
      </c>
      <c r="C8629" t="s">
        <v>2</v>
      </c>
      <c r="D8629" t="s">
        <v>12429</v>
      </c>
      <c r="E8629" t="s">
        <v>5</v>
      </c>
      <c r="F8629">
        <v>3195</v>
      </c>
      <c r="G8629">
        <v>4</v>
      </c>
      <c r="H8629">
        <v>2</v>
      </c>
      <c r="I8629">
        <v>2</v>
      </c>
      <c r="J8629">
        <v>597</v>
      </c>
      <c r="K8629">
        <v>1970</v>
      </c>
      <c r="L8629" t="s">
        <v>8711</v>
      </c>
      <c r="M8629" t="s">
        <v>7624</v>
      </c>
      <c r="N8629" t="s">
        <v>45</v>
      </c>
      <c r="O8629" s="6" t="str">
        <f>INDEX(lkp_Region,MATCH(tbl_Sales[[#This Row],[Suburb]],lkp_Suburb,0))</f>
        <v>South-Eastern Metropolitan</v>
      </c>
      <c r="P8629" s="6">
        <f>MONTH(tbl_Sales[[#This Row],[Date]])</f>
        <v>5</v>
      </c>
      <c r="Q8629" s="6">
        <f>YEAR(tbl_Sales[[#This Row],[Date]])</f>
        <v>2017</v>
      </c>
    </row>
    <row r="8630" spans="1:17" x14ac:dyDescent="0.25">
      <c r="A8630" s="1">
        <v>42870</v>
      </c>
      <c r="B8630">
        <v>310000</v>
      </c>
      <c r="C8630" t="s">
        <v>2</v>
      </c>
      <c r="D8630" t="s">
        <v>12430</v>
      </c>
      <c r="E8630" t="s">
        <v>10</v>
      </c>
      <c r="F8630">
        <v>3047</v>
      </c>
      <c r="G8630">
        <v>3</v>
      </c>
      <c r="H8630">
        <v>1</v>
      </c>
      <c r="I8630">
        <v>1</v>
      </c>
      <c r="J8630">
        <v>595</v>
      </c>
      <c r="L8630" t="s">
        <v>8802</v>
      </c>
      <c r="M8630" t="s">
        <v>8801</v>
      </c>
      <c r="N8630" t="s">
        <v>195</v>
      </c>
      <c r="O8630" s="6" t="str">
        <f>INDEX(lkp_Region,MATCH(tbl_Sales[[#This Row],[Suburb]],lkp_Suburb,0))</f>
        <v>Northern Metropolitan</v>
      </c>
      <c r="P8630" s="6">
        <f>MONTH(tbl_Sales[[#This Row],[Date]])</f>
        <v>5</v>
      </c>
      <c r="Q8630" s="6">
        <f>YEAR(tbl_Sales[[#This Row],[Date]])</f>
        <v>2017</v>
      </c>
    </row>
    <row r="8631" spans="1:17" x14ac:dyDescent="0.25">
      <c r="A8631" s="1">
        <v>42870</v>
      </c>
      <c r="B8631">
        <v>500000</v>
      </c>
      <c r="C8631" t="s">
        <v>51</v>
      </c>
      <c r="D8631" t="s">
        <v>12423</v>
      </c>
      <c r="E8631" t="s">
        <v>10</v>
      </c>
      <c r="F8631">
        <v>3049</v>
      </c>
      <c r="G8631">
        <v>3</v>
      </c>
      <c r="H8631">
        <v>1</v>
      </c>
      <c r="I8631">
        <v>2</v>
      </c>
      <c r="J8631">
        <v>141</v>
      </c>
      <c r="K8631">
        <v>2012</v>
      </c>
      <c r="L8631" t="s">
        <v>8803</v>
      </c>
      <c r="M8631" t="s">
        <v>8418</v>
      </c>
      <c r="N8631" t="s">
        <v>195</v>
      </c>
      <c r="O8631" s="6" t="str">
        <f>INDEX(lkp_Region,MATCH(tbl_Sales[[#This Row],[Suburb]],lkp_Suburb,0))</f>
        <v>Northern Metropolitan</v>
      </c>
      <c r="P8631" s="6">
        <f>MONTH(tbl_Sales[[#This Row],[Date]])</f>
        <v>5</v>
      </c>
      <c r="Q8631" s="6">
        <f>YEAR(tbl_Sales[[#This Row],[Date]])</f>
        <v>2017</v>
      </c>
    </row>
    <row r="8632" spans="1:17" x14ac:dyDescent="0.25">
      <c r="A8632" s="1">
        <v>42870</v>
      </c>
      <c r="B8632">
        <v>660000</v>
      </c>
      <c r="C8632" t="s">
        <v>2</v>
      </c>
      <c r="D8632" t="s">
        <v>12423</v>
      </c>
      <c r="E8632" t="s">
        <v>10</v>
      </c>
      <c r="F8632">
        <v>3043</v>
      </c>
      <c r="G8632">
        <v>5</v>
      </c>
      <c r="H8632">
        <v>2</v>
      </c>
      <c r="I8632">
        <v>1</v>
      </c>
      <c r="J8632">
        <v>536</v>
      </c>
      <c r="L8632" t="s">
        <v>8804</v>
      </c>
      <c r="M8632" t="s">
        <v>7626</v>
      </c>
      <c r="N8632" t="s">
        <v>195</v>
      </c>
      <c r="O8632" s="6" t="str">
        <f>INDEX(lkp_Region,MATCH(tbl_Sales[[#This Row],[Suburb]],lkp_Suburb,0))</f>
        <v>Western Metropolitan</v>
      </c>
      <c r="P8632" s="6">
        <f>MONTH(tbl_Sales[[#This Row],[Date]])</f>
        <v>5</v>
      </c>
      <c r="Q8632" s="6">
        <f>YEAR(tbl_Sales[[#This Row],[Date]])</f>
        <v>2017</v>
      </c>
    </row>
    <row r="8633" spans="1:17" x14ac:dyDescent="0.25">
      <c r="A8633" s="1">
        <v>42870</v>
      </c>
      <c r="B8633">
        <v>602000</v>
      </c>
      <c r="C8633" t="s">
        <v>13</v>
      </c>
      <c r="D8633" t="s">
        <v>12428</v>
      </c>
      <c r="E8633" t="s">
        <v>10</v>
      </c>
      <c r="F8633">
        <v>3163</v>
      </c>
      <c r="G8633">
        <v>2</v>
      </c>
      <c r="H8633">
        <v>1</v>
      </c>
      <c r="I8633">
        <v>1</v>
      </c>
      <c r="J8633">
        <v>1166</v>
      </c>
      <c r="L8633" t="s">
        <v>8805</v>
      </c>
      <c r="M8633" t="s">
        <v>225</v>
      </c>
      <c r="N8633" t="s">
        <v>57</v>
      </c>
      <c r="O8633" s="6" t="str">
        <f>INDEX(lkp_Region,MATCH(tbl_Sales[[#This Row],[Suburb]],lkp_Suburb,0))</f>
        <v>Southern Metropolitan</v>
      </c>
      <c r="P8633" s="6">
        <f>MONTH(tbl_Sales[[#This Row],[Date]])</f>
        <v>5</v>
      </c>
      <c r="Q8633" s="6">
        <f>YEAR(tbl_Sales[[#This Row],[Date]])</f>
        <v>2017</v>
      </c>
    </row>
    <row r="8634" spans="1:17" x14ac:dyDescent="0.25">
      <c r="A8634" s="1">
        <v>42870</v>
      </c>
      <c r="B8634">
        <v>635000</v>
      </c>
      <c r="C8634" t="s">
        <v>13</v>
      </c>
      <c r="D8634" t="s">
        <v>12423</v>
      </c>
      <c r="E8634" t="s">
        <v>10</v>
      </c>
      <c r="F8634">
        <v>3163</v>
      </c>
      <c r="G8634">
        <v>2</v>
      </c>
      <c r="H8634">
        <v>1</v>
      </c>
      <c r="I8634">
        <v>1</v>
      </c>
      <c r="J8634">
        <v>0</v>
      </c>
      <c r="K8634">
        <v>1980</v>
      </c>
      <c r="L8634" t="s">
        <v>8806</v>
      </c>
      <c r="M8634" t="s">
        <v>201</v>
      </c>
      <c r="N8634" t="s">
        <v>57</v>
      </c>
      <c r="O8634" s="6" t="str">
        <f>INDEX(lkp_Region,MATCH(tbl_Sales[[#This Row],[Suburb]],lkp_Suburb,0))</f>
        <v>Southern Metropolitan</v>
      </c>
      <c r="P8634" s="6">
        <f>MONTH(tbl_Sales[[#This Row],[Date]])</f>
        <v>5</v>
      </c>
      <c r="Q8634" s="6">
        <f>YEAR(tbl_Sales[[#This Row],[Date]])</f>
        <v>2017</v>
      </c>
    </row>
    <row r="8635" spans="1:17" x14ac:dyDescent="0.25">
      <c r="A8635" s="1">
        <v>42870</v>
      </c>
      <c r="B8635">
        <v>1525000</v>
      </c>
      <c r="C8635" t="s">
        <v>2</v>
      </c>
      <c r="D8635" t="s">
        <v>12429</v>
      </c>
      <c r="E8635" t="s">
        <v>5</v>
      </c>
      <c r="F8635">
        <v>3165</v>
      </c>
      <c r="G8635">
        <v>3</v>
      </c>
      <c r="H8635">
        <v>1</v>
      </c>
      <c r="I8635">
        <v>3</v>
      </c>
      <c r="J8635">
        <v>581</v>
      </c>
      <c r="K8635">
        <v>1940</v>
      </c>
      <c r="L8635" t="s">
        <v>8807</v>
      </c>
      <c r="M8635" t="s">
        <v>138</v>
      </c>
      <c r="N8635" t="s">
        <v>57</v>
      </c>
      <c r="O8635" s="6" t="str">
        <f>INDEX(lkp_Region,MATCH(tbl_Sales[[#This Row],[Suburb]],lkp_Suburb,0))</f>
        <v>Southern Metropolitan</v>
      </c>
      <c r="P8635" s="6">
        <f>MONTH(tbl_Sales[[#This Row],[Date]])</f>
        <v>5</v>
      </c>
      <c r="Q8635" s="6">
        <f>YEAR(tbl_Sales[[#This Row],[Date]])</f>
        <v>2017</v>
      </c>
    </row>
    <row r="8636" spans="1:17" x14ac:dyDescent="0.25">
      <c r="A8636" s="1">
        <v>42870</v>
      </c>
      <c r="B8636">
        <v>1550000</v>
      </c>
      <c r="C8636" t="s">
        <v>2</v>
      </c>
      <c r="D8636" t="s">
        <v>12428</v>
      </c>
      <c r="E8636" t="s">
        <v>10</v>
      </c>
      <c r="F8636">
        <v>3162</v>
      </c>
      <c r="G8636">
        <v>4</v>
      </c>
      <c r="H8636">
        <v>1</v>
      </c>
      <c r="I8636">
        <v>2</v>
      </c>
      <c r="J8636">
        <v>584</v>
      </c>
      <c r="L8636" t="s">
        <v>8808</v>
      </c>
      <c r="M8636" t="s">
        <v>569</v>
      </c>
      <c r="N8636" t="s">
        <v>57</v>
      </c>
      <c r="O8636" s="6" t="str">
        <f>INDEX(lkp_Region,MATCH(tbl_Sales[[#This Row],[Suburb]],lkp_Suburb,0))</f>
        <v>Southern Metropolitan</v>
      </c>
      <c r="P8636" s="6">
        <f>MONTH(tbl_Sales[[#This Row],[Date]])</f>
        <v>5</v>
      </c>
      <c r="Q8636" s="6">
        <f>YEAR(tbl_Sales[[#This Row],[Date]])</f>
        <v>2017</v>
      </c>
    </row>
    <row r="8637" spans="1:17" x14ac:dyDescent="0.25">
      <c r="A8637" s="1">
        <v>42870</v>
      </c>
      <c r="B8637">
        <v>2250000</v>
      </c>
      <c r="C8637" t="s">
        <v>2</v>
      </c>
      <c r="D8637" t="s">
        <v>12429</v>
      </c>
      <c r="E8637" t="s">
        <v>10</v>
      </c>
      <c r="F8637">
        <v>3204</v>
      </c>
      <c r="G8637">
        <v>5</v>
      </c>
      <c r="H8637">
        <v>2</v>
      </c>
      <c r="I8637">
        <v>2</v>
      </c>
      <c r="J8637">
        <v>699</v>
      </c>
      <c r="K8637">
        <v>1925</v>
      </c>
      <c r="L8637" t="s">
        <v>8809</v>
      </c>
      <c r="M8637" t="s">
        <v>63</v>
      </c>
      <c r="N8637" t="s">
        <v>57</v>
      </c>
      <c r="O8637" s="6" t="str">
        <f>INDEX(lkp_Region,MATCH(tbl_Sales[[#This Row],[Suburb]],lkp_Suburb,0))</f>
        <v>Southern Metropolitan</v>
      </c>
      <c r="P8637" s="6">
        <f>MONTH(tbl_Sales[[#This Row],[Date]])</f>
        <v>5</v>
      </c>
      <c r="Q8637" s="6">
        <f>YEAR(tbl_Sales[[#This Row],[Date]])</f>
        <v>2017</v>
      </c>
    </row>
    <row r="8638" spans="1:17" x14ac:dyDescent="0.25">
      <c r="A8638" s="1">
        <v>42870</v>
      </c>
      <c r="B8638">
        <v>406000</v>
      </c>
      <c r="C8638" t="s">
        <v>13</v>
      </c>
      <c r="D8638" t="s">
        <v>12423</v>
      </c>
      <c r="E8638" t="s">
        <v>10</v>
      </c>
      <c r="F8638">
        <v>3073</v>
      </c>
      <c r="G8638">
        <v>2</v>
      </c>
      <c r="H8638">
        <v>1</v>
      </c>
      <c r="I8638">
        <v>1</v>
      </c>
      <c r="J8638">
        <v>0</v>
      </c>
      <c r="L8638" t="s">
        <v>8810</v>
      </c>
      <c r="M8638" t="s">
        <v>93</v>
      </c>
      <c r="N8638" t="s">
        <v>62</v>
      </c>
      <c r="O8638" s="6" t="str">
        <f>INDEX(lkp_Region,MATCH(tbl_Sales[[#This Row],[Suburb]],lkp_Suburb,0))</f>
        <v>Northern Metropolitan</v>
      </c>
      <c r="P8638" s="6">
        <f>MONTH(tbl_Sales[[#This Row],[Date]])</f>
        <v>5</v>
      </c>
      <c r="Q8638" s="6">
        <f>YEAR(tbl_Sales[[#This Row],[Date]])</f>
        <v>2017</v>
      </c>
    </row>
    <row r="8639" spans="1:17" x14ac:dyDescent="0.25">
      <c r="A8639" s="1">
        <v>42870</v>
      </c>
      <c r="B8639">
        <v>1055000</v>
      </c>
      <c r="C8639" t="s">
        <v>2</v>
      </c>
      <c r="D8639" t="s">
        <v>12427</v>
      </c>
      <c r="E8639" t="s">
        <v>10</v>
      </c>
      <c r="F8639">
        <v>3072</v>
      </c>
      <c r="G8639">
        <v>3</v>
      </c>
      <c r="H8639">
        <v>1</v>
      </c>
      <c r="I8639">
        <v>2</v>
      </c>
      <c r="J8639">
        <v>575</v>
      </c>
      <c r="L8639" t="s">
        <v>8811</v>
      </c>
      <c r="M8639" t="s">
        <v>97</v>
      </c>
      <c r="N8639" t="s">
        <v>62</v>
      </c>
      <c r="O8639" s="6" t="str">
        <f>INDEX(lkp_Region,MATCH(tbl_Sales[[#This Row],[Suburb]],lkp_Suburb,0))</f>
        <v>Northern Metropolitan</v>
      </c>
      <c r="P8639" s="6">
        <f>MONTH(tbl_Sales[[#This Row],[Date]])</f>
        <v>5</v>
      </c>
      <c r="Q8639" s="6">
        <f>YEAR(tbl_Sales[[#This Row],[Date]])</f>
        <v>2017</v>
      </c>
    </row>
    <row r="8640" spans="1:17" x14ac:dyDescent="0.25">
      <c r="A8640" s="1">
        <v>42870</v>
      </c>
      <c r="B8640">
        <v>726000</v>
      </c>
      <c r="C8640" t="s">
        <v>2</v>
      </c>
      <c r="D8640" t="s">
        <v>12426</v>
      </c>
      <c r="E8640" t="s">
        <v>10</v>
      </c>
      <c r="F8640">
        <v>3020</v>
      </c>
      <c r="G8640">
        <v>4</v>
      </c>
      <c r="H8640">
        <v>2</v>
      </c>
      <c r="I8640">
        <v>0</v>
      </c>
      <c r="J8640">
        <v>567</v>
      </c>
      <c r="K8640">
        <v>1950</v>
      </c>
      <c r="L8640" t="s">
        <v>8812</v>
      </c>
      <c r="M8640" t="s">
        <v>443</v>
      </c>
      <c r="N8640" t="s">
        <v>3</v>
      </c>
      <c r="O8640" s="6" t="str">
        <f>INDEX(lkp_Region,MATCH(tbl_Sales[[#This Row],[Suburb]],lkp_Suburb,0))</f>
        <v>Western Metropolitan</v>
      </c>
      <c r="P8640" s="6">
        <f>MONTH(tbl_Sales[[#This Row],[Date]])</f>
        <v>5</v>
      </c>
      <c r="Q8640" s="6">
        <f>YEAR(tbl_Sales[[#This Row],[Date]])</f>
        <v>2017</v>
      </c>
    </row>
    <row r="8641" spans="1:17" x14ac:dyDescent="0.25">
      <c r="A8641" s="1">
        <v>42870</v>
      </c>
      <c r="B8641">
        <v>780000</v>
      </c>
      <c r="C8641" t="s">
        <v>2</v>
      </c>
      <c r="D8641" t="s">
        <v>12428</v>
      </c>
      <c r="E8641" t="s">
        <v>10</v>
      </c>
      <c r="F8641">
        <v>3020</v>
      </c>
      <c r="G8641">
        <v>4</v>
      </c>
      <c r="H8641">
        <v>2</v>
      </c>
      <c r="I8641">
        <v>2</v>
      </c>
      <c r="J8641">
        <v>696</v>
      </c>
      <c r="K8641">
        <v>1999</v>
      </c>
      <c r="L8641" t="s">
        <v>8813</v>
      </c>
      <c r="M8641" t="s">
        <v>141</v>
      </c>
      <c r="N8641" t="s">
        <v>3</v>
      </c>
      <c r="O8641" s="6" t="str">
        <f>INDEX(lkp_Region,MATCH(tbl_Sales[[#This Row],[Suburb]],lkp_Suburb,0))</f>
        <v>Western Metropolitan</v>
      </c>
      <c r="P8641" s="6">
        <f>MONTH(tbl_Sales[[#This Row],[Date]])</f>
        <v>5</v>
      </c>
      <c r="Q8641" s="6">
        <f>YEAR(tbl_Sales[[#This Row],[Date]])</f>
        <v>2017</v>
      </c>
    </row>
    <row r="8642" spans="1:17" x14ac:dyDescent="0.25">
      <c r="A8642" s="1">
        <v>42870</v>
      </c>
      <c r="B8642">
        <v>752000</v>
      </c>
      <c r="C8642" t="s">
        <v>51</v>
      </c>
      <c r="D8642" t="s">
        <v>12428</v>
      </c>
      <c r="E8642" t="s">
        <v>10</v>
      </c>
      <c r="F8642">
        <v>3101</v>
      </c>
      <c r="G8642">
        <v>3</v>
      </c>
      <c r="H8642">
        <v>2</v>
      </c>
      <c r="I8642">
        <v>2</v>
      </c>
      <c r="J8642">
        <v>0</v>
      </c>
      <c r="K8642">
        <v>1980</v>
      </c>
      <c r="L8642" t="s">
        <v>8814</v>
      </c>
      <c r="M8642" t="s">
        <v>145</v>
      </c>
      <c r="N8642" t="s">
        <v>101</v>
      </c>
      <c r="O8642" s="6" t="str">
        <f>INDEX(lkp_Region,MATCH(tbl_Sales[[#This Row],[Suburb]],lkp_Suburb,0))</f>
        <v>Southern Metropolitan</v>
      </c>
      <c r="P8642" s="6">
        <f>MONTH(tbl_Sales[[#This Row],[Date]])</f>
        <v>5</v>
      </c>
      <c r="Q8642" s="6">
        <f>YEAR(tbl_Sales[[#This Row],[Date]])</f>
        <v>2017</v>
      </c>
    </row>
    <row r="8643" spans="1:17" x14ac:dyDescent="0.25">
      <c r="A8643" s="1">
        <v>42870</v>
      </c>
      <c r="B8643">
        <v>1590000</v>
      </c>
      <c r="C8643" t="s">
        <v>2</v>
      </c>
      <c r="D8643" t="s">
        <v>12429</v>
      </c>
      <c r="E8643" t="s">
        <v>10</v>
      </c>
      <c r="F8643">
        <v>3104</v>
      </c>
      <c r="G8643">
        <v>3</v>
      </c>
      <c r="H8643">
        <v>1</v>
      </c>
      <c r="I8643">
        <v>1</v>
      </c>
      <c r="J8643">
        <v>697</v>
      </c>
      <c r="K8643">
        <v>1955</v>
      </c>
      <c r="L8643" t="s">
        <v>8815</v>
      </c>
      <c r="M8643" t="s">
        <v>99</v>
      </c>
      <c r="N8643" t="s">
        <v>101</v>
      </c>
      <c r="O8643" s="6" t="str">
        <f>INDEX(lkp_Region,MATCH(tbl_Sales[[#This Row],[Suburb]],lkp_Suburb,0))</f>
        <v>Southern Metropolitan</v>
      </c>
      <c r="P8643" s="6">
        <f>MONTH(tbl_Sales[[#This Row],[Date]])</f>
        <v>5</v>
      </c>
      <c r="Q8643" s="6">
        <f>YEAR(tbl_Sales[[#This Row],[Date]])</f>
        <v>2017</v>
      </c>
    </row>
    <row r="8644" spans="1:17" x14ac:dyDescent="0.25">
      <c r="A8644" s="1">
        <v>42870</v>
      </c>
      <c r="B8644">
        <v>2050000</v>
      </c>
      <c r="C8644" t="s">
        <v>2</v>
      </c>
      <c r="D8644" t="s">
        <v>12429</v>
      </c>
      <c r="E8644" t="s">
        <v>10</v>
      </c>
      <c r="F8644">
        <v>3104</v>
      </c>
      <c r="G8644">
        <v>4</v>
      </c>
      <c r="H8644">
        <v>3</v>
      </c>
      <c r="I8644">
        <v>2</v>
      </c>
      <c r="J8644">
        <v>526</v>
      </c>
      <c r="K8644">
        <v>2006</v>
      </c>
      <c r="L8644" t="s">
        <v>8816</v>
      </c>
      <c r="M8644" t="s">
        <v>99</v>
      </c>
      <c r="N8644" t="s">
        <v>101</v>
      </c>
      <c r="O8644" s="6" t="str">
        <f>INDEX(lkp_Region,MATCH(tbl_Sales[[#This Row],[Suburb]],lkp_Suburb,0))</f>
        <v>Southern Metropolitan</v>
      </c>
      <c r="P8644" s="6">
        <f>MONTH(tbl_Sales[[#This Row],[Date]])</f>
        <v>5</v>
      </c>
      <c r="Q8644" s="6">
        <f>YEAR(tbl_Sales[[#This Row],[Date]])</f>
        <v>2017</v>
      </c>
    </row>
    <row r="8645" spans="1:17" x14ac:dyDescent="0.25">
      <c r="A8645" s="1">
        <v>42870</v>
      </c>
      <c r="B8645">
        <v>2680000</v>
      </c>
      <c r="C8645" t="s">
        <v>2</v>
      </c>
      <c r="D8645" t="s">
        <v>12429</v>
      </c>
      <c r="E8645" t="s">
        <v>10</v>
      </c>
      <c r="F8645">
        <v>3123</v>
      </c>
      <c r="G8645">
        <v>3</v>
      </c>
      <c r="H8645">
        <v>2</v>
      </c>
      <c r="I8645">
        <v>4</v>
      </c>
      <c r="J8645">
        <v>522</v>
      </c>
      <c r="L8645" t="s">
        <v>8817</v>
      </c>
      <c r="M8645" t="s">
        <v>230</v>
      </c>
      <c r="N8645" t="s">
        <v>101</v>
      </c>
      <c r="O8645" s="6" t="str">
        <f>INDEX(lkp_Region,MATCH(tbl_Sales[[#This Row],[Suburb]],lkp_Suburb,0))</f>
        <v>Southern Metropolitan</v>
      </c>
      <c r="P8645" s="6">
        <f>MONTH(tbl_Sales[[#This Row],[Date]])</f>
        <v>5</v>
      </c>
      <c r="Q8645" s="6">
        <f>YEAR(tbl_Sales[[#This Row],[Date]])</f>
        <v>2017</v>
      </c>
    </row>
    <row r="8646" spans="1:17" x14ac:dyDescent="0.25">
      <c r="A8646" s="1">
        <v>42870</v>
      </c>
      <c r="B8646">
        <v>875000</v>
      </c>
      <c r="C8646" t="s">
        <v>2</v>
      </c>
      <c r="D8646" t="s">
        <v>12432</v>
      </c>
      <c r="E8646" t="s">
        <v>5</v>
      </c>
      <c r="F8646">
        <v>3081</v>
      </c>
      <c r="G8646">
        <v>2</v>
      </c>
      <c r="H8646">
        <v>1</v>
      </c>
      <c r="I8646">
        <v>3</v>
      </c>
      <c r="J8646">
        <v>671</v>
      </c>
      <c r="L8646" t="s">
        <v>8818</v>
      </c>
      <c r="M8646" t="s">
        <v>148</v>
      </c>
      <c r="N8646" t="s">
        <v>150</v>
      </c>
      <c r="O8646" s="6" t="str">
        <f>INDEX(lkp_Region,MATCH(tbl_Sales[[#This Row],[Suburb]],lkp_Suburb,0))</f>
        <v>Eastern Metropolitan</v>
      </c>
      <c r="P8646" s="6">
        <f>MONTH(tbl_Sales[[#This Row],[Date]])</f>
        <v>5</v>
      </c>
      <c r="Q8646" s="6">
        <f>YEAR(tbl_Sales[[#This Row],[Date]])</f>
        <v>2017</v>
      </c>
    </row>
    <row r="8647" spans="1:17" x14ac:dyDescent="0.25">
      <c r="A8647" s="1">
        <v>42870</v>
      </c>
      <c r="B8647">
        <v>880000</v>
      </c>
      <c r="C8647" t="s">
        <v>2</v>
      </c>
      <c r="D8647" t="s">
        <v>12423</v>
      </c>
      <c r="E8647" t="s">
        <v>10</v>
      </c>
      <c r="F8647">
        <v>3087</v>
      </c>
      <c r="G8647">
        <v>3</v>
      </c>
      <c r="H8647">
        <v>1</v>
      </c>
      <c r="I8647">
        <v>4</v>
      </c>
      <c r="J8647">
        <v>555</v>
      </c>
      <c r="L8647" t="s">
        <v>8819</v>
      </c>
      <c r="M8647" t="s">
        <v>349</v>
      </c>
      <c r="N8647" t="s">
        <v>150</v>
      </c>
      <c r="O8647" s="6" t="str">
        <f>INDEX(lkp_Region,MATCH(tbl_Sales[[#This Row],[Suburb]],lkp_Suburb,0))</f>
        <v>Northern Metropolitan</v>
      </c>
      <c r="P8647" s="6">
        <f>MONTH(tbl_Sales[[#This Row],[Date]])</f>
        <v>5</v>
      </c>
      <c r="Q8647" s="6">
        <f>YEAR(tbl_Sales[[#This Row],[Date]])</f>
        <v>2017</v>
      </c>
    </row>
    <row r="8648" spans="1:17" x14ac:dyDescent="0.25">
      <c r="A8648" s="1">
        <v>42870</v>
      </c>
      <c r="B8648">
        <v>980000</v>
      </c>
      <c r="C8648" t="s">
        <v>2</v>
      </c>
      <c r="D8648" t="s">
        <v>12423</v>
      </c>
      <c r="E8648" t="s">
        <v>10</v>
      </c>
      <c r="F8648">
        <v>3094</v>
      </c>
      <c r="G8648">
        <v>4</v>
      </c>
      <c r="H8648">
        <v>3</v>
      </c>
      <c r="I8648">
        <v>2</v>
      </c>
      <c r="J8648">
        <v>701</v>
      </c>
      <c r="K8648">
        <v>1993</v>
      </c>
      <c r="L8648" t="s">
        <v>8820</v>
      </c>
      <c r="M8648" t="s">
        <v>7601</v>
      </c>
      <c r="N8648" t="s">
        <v>150</v>
      </c>
      <c r="O8648" s="6" t="str">
        <f>INDEX(lkp_Region,MATCH(tbl_Sales[[#This Row],[Suburb]],lkp_Suburb,0))</f>
        <v>Eastern Metropolitan</v>
      </c>
      <c r="P8648" s="6">
        <f>MONTH(tbl_Sales[[#This Row],[Date]])</f>
        <v>5</v>
      </c>
      <c r="Q8648" s="6">
        <f>YEAR(tbl_Sales[[#This Row],[Date]])</f>
        <v>2017</v>
      </c>
    </row>
    <row r="8649" spans="1:17" x14ac:dyDescent="0.25">
      <c r="A8649" s="1">
        <v>42871</v>
      </c>
      <c r="B8649">
        <v>330000</v>
      </c>
      <c r="C8649" t="s">
        <v>2</v>
      </c>
      <c r="D8649" t="s">
        <v>12427</v>
      </c>
      <c r="E8649" t="s">
        <v>5</v>
      </c>
      <c r="F8649">
        <v>3078</v>
      </c>
      <c r="G8649">
        <v>1</v>
      </c>
      <c r="H8649">
        <v>1</v>
      </c>
      <c r="I8649">
        <v>1</v>
      </c>
      <c r="J8649">
        <v>60</v>
      </c>
      <c r="K8649">
        <v>1970</v>
      </c>
      <c r="L8649" t="s">
        <v>8821</v>
      </c>
      <c r="M8649" t="s">
        <v>764</v>
      </c>
      <c r="N8649" t="s">
        <v>8</v>
      </c>
      <c r="O8649" s="6" t="str">
        <f>INDEX(lkp_Region,MATCH(tbl_Sales[[#This Row],[Suburb]],lkp_Suburb,0))</f>
        <v>Northern Metropolitan</v>
      </c>
      <c r="P8649" s="6">
        <f>MONTH(tbl_Sales[[#This Row],[Date]])</f>
        <v>5</v>
      </c>
      <c r="Q8649" s="6">
        <f>YEAR(tbl_Sales[[#This Row],[Date]])</f>
        <v>2017</v>
      </c>
    </row>
    <row r="8650" spans="1:17" x14ac:dyDescent="0.25">
      <c r="A8650" s="1">
        <v>42871</v>
      </c>
      <c r="B8650">
        <v>1235000</v>
      </c>
      <c r="C8650" t="s">
        <v>2</v>
      </c>
      <c r="D8650" t="s">
        <v>12423</v>
      </c>
      <c r="E8650" t="s">
        <v>5</v>
      </c>
      <c r="F8650">
        <v>3133</v>
      </c>
      <c r="G8650">
        <v>4</v>
      </c>
      <c r="H8650">
        <v>2</v>
      </c>
      <c r="I8650">
        <v>4</v>
      </c>
      <c r="J8650">
        <v>624</v>
      </c>
      <c r="K8650">
        <v>1960</v>
      </c>
      <c r="L8650" t="s">
        <v>8822</v>
      </c>
      <c r="M8650" t="s">
        <v>7516</v>
      </c>
      <c r="N8650" t="s">
        <v>14</v>
      </c>
      <c r="O8650" s="6" t="str">
        <f>INDEX(lkp_Region,MATCH(tbl_Sales[[#This Row],[Suburb]],lkp_Suburb,0))</f>
        <v>Eastern Metropolitan</v>
      </c>
      <c r="P8650" s="6">
        <f>MONTH(tbl_Sales[[#This Row],[Date]])</f>
        <v>5</v>
      </c>
      <c r="Q8650" s="6">
        <f>YEAR(tbl_Sales[[#This Row],[Date]])</f>
        <v>2017</v>
      </c>
    </row>
    <row r="8651" spans="1:17" x14ac:dyDescent="0.25">
      <c r="A8651" s="1">
        <v>42871</v>
      </c>
      <c r="B8651">
        <v>1815000</v>
      </c>
      <c r="C8651" t="s">
        <v>2</v>
      </c>
      <c r="D8651" t="s">
        <v>12427</v>
      </c>
      <c r="E8651" t="s">
        <v>10</v>
      </c>
      <c r="F8651">
        <v>3125</v>
      </c>
      <c r="G8651">
        <v>2</v>
      </c>
      <c r="H8651">
        <v>1</v>
      </c>
      <c r="I8651">
        <v>1</v>
      </c>
      <c r="J8651">
        <v>698</v>
      </c>
      <c r="K8651">
        <v>1960</v>
      </c>
      <c r="L8651" t="s">
        <v>8823</v>
      </c>
      <c r="M8651" t="s">
        <v>32</v>
      </c>
      <c r="N8651" t="s">
        <v>14</v>
      </c>
      <c r="O8651" s="6" t="str">
        <f>INDEX(lkp_Region,MATCH(tbl_Sales[[#This Row],[Suburb]],lkp_Suburb,0))</f>
        <v>Southern Metropolitan</v>
      </c>
      <c r="P8651" s="6">
        <f>MONTH(tbl_Sales[[#This Row],[Date]])</f>
        <v>5</v>
      </c>
      <c r="Q8651" s="6">
        <f>YEAR(tbl_Sales[[#This Row],[Date]])</f>
        <v>2017</v>
      </c>
    </row>
    <row r="8652" spans="1:17" x14ac:dyDescent="0.25">
      <c r="A8652" s="1">
        <v>42871</v>
      </c>
      <c r="B8652">
        <v>405000</v>
      </c>
      <c r="C8652" t="s">
        <v>13</v>
      </c>
      <c r="D8652" t="s">
        <v>12427</v>
      </c>
      <c r="E8652" t="s">
        <v>10</v>
      </c>
      <c r="F8652">
        <v>3143</v>
      </c>
      <c r="G8652">
        <v>1</v>
      </c>
      <c r="H8652">
        <v>1</v>
      </c>
      <c r="I8652">
        <v>0</v>
      </c>
      <c r="J8652">
        <v>0</v>
      </c>
      <c r="K8652">
        <v>1966</v>
      </c>
      <c r="L8652" t="s">
        <v>8824</v>
      </c>
      <c r="M8652" t="s">
        <v>283</v>
      </c>
      <c r="N8652" t="s">
        <v>76</v>
      </c>
      <c r="O8652" s="6" t="str">
        <f>INDEX(lkp_Region,MATCH(tbl_Sales[[#This Row],[Suburb]],lkp_Suburb,0))</f>
        <v>Southern Metropolitan</v>
      </c>
      <c r="P8652" s="6">
        <f>MONTH(tbl_Sales[[#This Row],[Date]])</f>
        <v>5</v>
      </c>
      <c r="Q8652" s="6">
        <f>YEAR(tbl_Sales[[#This Row],[Date]])</f>
        <v>2017</v>
      </c>
    </row>
    <row r="8653" spans="1:17" x14ac:dyDescent="0.25">
      <c r="A8653" s="1">
        <v>42871</v>
      </c>
      <c r="B8653">
        <v>867000</v>
      </c>
      <c r="C8653" t="s">
        <v>13</v>
      </c>
      <c r="D8653" t="s">
        <v>12429</v>
      </c>
      <c r="E8653" t="s">
        <v>10</v>
      </c>
      <c r="F8653">
        <v>3142</v>
      </c>
      <c r="G8653">
        <v>2</v>
      </c>
      <c r="H8653">
        <v>1</v>
      </c>
      <c r="I8653">
        <v>1</v>
      </c>
      <c r="J8653">
        <v>1087</v>
      </c>
      <c r="L8653" t="s">
        <v>8825</v>
      </c>
      <c r="M8653" t="s">
        <v>109</v>
      </c>
      <c r="N8653" t="s">
        <v>76</v>
      </c>
      <c r="O8653" s="6" t="str">
        <f>INDEX(lkp_Region,MATCH(tbl_Sales[[#This Row],[Suburb]],lkp_Suburb,0))</f>
        <v>Southern Metropolitan</v>
      </c>
      <c r="P8653" s="6">
        <f>MONTH(tbl_Sales[[#This Row],[Date]])</f>
        <v>5</v>
      </c>
      <c r="Q8653" s="6">
        <f>YEAR(tbl_Sales[[#This Row],[Date]])</f>
        <v>2017</v>
      </c>
    </row>
    <row r="8654" spans="1:17" x14ac:dyDescent="0.25">
      <c r="A8654" s="1">
        <v>42871</v>
      </c>
      <c r="B8654">
        <v>2250000</v>
      </c>
      <c r="C8654" t="s">
        <v>2</v>
      </c>
      <c r="D8654" t="s">
        <v>12429</v>
      </c>
      <c r="E8654" t="s">
        <v>5</v>
      </c>
      <c r="F8654">
        <v>3146</v>
      </c>
      <c r="G8654">
        <v>4</v>
      </c>
      <c r="H8654">
        <v>1</v>
      </c>
      <c r="I8654">
        <v>2</v>
      </c>
      <c r="J8654">
        <v>1110</v>
      </c>
      <c r="L8654" t="s">
        <v>8826</v>
      </c>
      <c r="M8654" t="s">
        <v>102</v>
      </c>
      <c r="N8654" t="s">
        <v>76</v>
      </c>
      <c r="O8654" s="6" t="str">
        <f>INDEX(lkp_Region,MATCH(tbl_Sales[[#This Row],[Suburb]],lkp_Suburb,0))</f>
        <v>Southern Metropolitan</v>
      </c>
      <c r="P8654" s="6">
        <f>MONTH(tbl_Sales[[#This Row],[Date]])</f>
        <v>5</v>
      </c>
      <c r="Q8654" s="6">
        <f>YEAR(tbl_Sales[[#This Row],[Date]])</f>
        <v>2017</v>
      </c>
    </row>
    <row r="8655" spans="1:17" x14ac:dyDescent="0.25">
      <c r="A8655" s="1">
        <v>42871</v>
      </c>
      <c r="B8655">
        <v>2400000</v>
      </c>
      <c r="C8655" t="s">
        <v>2</v>
      </c>
      <c r="D8655" t="s">
        <v>12427</v>
      </c>
      <c r="E8655" t="s">
        <v>10</v>
      </c>
      <c r="F8655">
        <v>3145</v>
      </c>
      <c r="G8655">
        <v>4</v>
      </c>
      <c r="H8655">
        <v>2</v>
      </c>
      <c r="I8655">
        <v>0</v>
      </c>
      <c r="J8655">
        <v>589</v>
      </c>
      <c r="L8655" t="s">
        <v>8827</v>
      </c>
      <c r="M8655" t="s">
        <v>74</v>
      </c>
      <c r="N8655" t="s">
        <v>76</v>
      </c>
      <c r="O8655" s="6" t="str">
        <f>INDEX(lkp_Region,MATCH(tbl_Sales[[#This Row],[Suburb]],lkp_Suburb,0))</f>
        <v>Southern Metropolitan</v>
      </c>
      <c r="P8655" s="6">
        <f>MONTH(tbl_Sales[[#This Row],[Date]])</f>
        <v>5</v>
      </c>
      <c r="Q8655" s="6">
        <f>YEAR(tbl_Sales[[#This Row],[Date]])</f>
        <v>2017</v>
      </c>
    </row>
    <row r="8656" spans="1:17" x14ac:dyDescent="0.25">
      <c r="A8656" s="1">
        <v>42871</v>
      </c>
      <c r="B8656">
        <v>2240000</v>
      </c>
      <c r="C8656" t="s">
        <v>2</v>
      </c>
      <c r="D8656" t="s">
        <v>12430</v>
      </c>
      <c r="E8656" t="s">
        <v>10</v>
      </c>
      <c r="F8656">
        <v>3205</v>
      </c>
      <c r="G8656">
        <v>3</v>
      </c>
      <c r="H8656">
        <v>2</v>
      </c>
      <c r="I8656">
        <v>1</v>
      </c>
      <c r="J8656">
        <v>197</v>
      </c>
      <c r="K8656">
        <v>1900</v>
      </c>
      <c r="L8656" t="s">
        <v>8828</v>
      </c>
      <c r="M8656" t="s">
        <v>185</v>
      </c>
      <c r="N8656" t="s">
        <v>26</v>
      </c>
      <c r="O8656" s="6" t="str">
        <f>INDEX(lkp_Region,MATCH(tbl_Sales[[#This Row],[Suburb]],lkp_Suburb,0))</f>
        <v>Southern Metropolitan</v>
      </c>
      <c r="P8656" s="6">
        <f>MONTH(tbl_Sales[[#This Row],[Date]])</f>
        <v>5</v>
      </c>
      <c r="Q8656" s="6">
        <f>YEAR(tbl_Sales[[#This Row],[Date]])</f>
        <v>2017</v>
      </c>
    </row>
    <row r="8657" spans="1:17" x14ac:dyDescent="0.25">
      <c r="A8657" s="1">
        <v>42871</v>
      </c>
      <c r="B8657">
        <v>2810000</v>
      </c>
      <c r="C8657" t="s">
        <v>2</v>
      </c>
      <c r="D8657" t="s">
        <v>12430</v>
      </c>
      <c r="E8657" t="s">
        <v>10</v>
      </c>
      <c r="F8657">
        <v>3206</v>
      </c>
      <c r="G8657">
        <v>2</v>
      </c>
      <c r="H8657">
        <v>1</v>
      </c>
      <c r="I8657">
        <v>1</v>
      </c>
      <c r="J8657">
        <v>263</v>
      </c>
      <c r="L8657" t="s">
        <v>8829</v>
      </c>
      <c r="M8657" t="s">
        <v>113</v>
      </c>
      <c r="N8657" t="s">
        <v>26</v>
      </c>
      <c r="O8657" s="6" t="str">
        <f>INDEX(lkp_Region,MATCH(tbl_Sales[[#This Row],[Suburb]],lkp_Suburb,0))</f>
        <v>Southern Metropolitan</v>
      </c>
      <c r="P8657" s="6">
        <f>MONTH(tbl_Sales[[#This Row],[Date]])</f>
        <v>5</v>
      </c>
      <c r="Q8657" s="6">
        <f>YEAR(tbl_Sales[[#This Row],[Date]])</f>
        <v>2017</v>
      </c>
    </row>
    <row r="8658" spans="1:17" x14ac:dyDescent="0.25">
      <c r="A8658" s="1">
        <v>42871</v>
      </c>
      <c r="B8658">
        <v>865000</v>
      </c>
      <c r="C8658" t="s">
        <v>2</v>
      </c>
      <c r="D8658" t="s">
        <v>12428</v>
      </c>
      <c r="E8658" t="s">
        <v>10</v>
      </c>
      <c r="F8658">
        <v>3046</v>
      </c>
      <c r="G8658">
        <v>3</v>
      </c>
      <c r="H8658">
        <v>1</v>
      </c>
      <c r="I8658">
        <v>1</v>
      </c>
      <c r="J8658">
        <v>746</v>
      </c>
      <c r="K8658">
        <v>1960</v>
      </c>
      <c r="L8658" t="s">
        <v>8830</v>
      </c>
      <c r="M8658" t="s">
        <v>78</v>
      </c>
      <c r="N8658" t="s">
        <v>18</v>
      </c>
      <c r="O8658" s="6" t="str">
        <f>INDEX(lkp_Region,MATCH(tbl_Sales[[#This Row],[Suburb]],lkp_Suburb,0))</f>
        <v>Northern Metropolitan</v>
      </c>
      <c r="P8658" s="6">
        <f>MONTH(tbl_Sales[[#This Row],[Date]])</f>
        <v>5</v>
      </c>
      <c r="Q8658" s="6">
        <f>YEAR(tbl_Sales[[#This Row],[Date]])</f>
        <v>2017</v>
      </c>
    </row>
    <row r="8659" spans="1:17" x14ac:dyDescent="0.25">
      <c r="A8659" s="1">
        <v>42871</v>
      </c>
      <c r="B8659">
        <v>325000</v>
      </c>
      <c r="C8659" t="s">
        <v>13</v>
      </c>
      <c r="D8659" t="s">
        <v>12424</v>
      </c>
      <c r="E8659" t="s">
        <v>10</v>
      </c>
      <c r="F8659">
        <v>3040</v>
      </c>
      <c r="G8659">
        <v>1</v>
      </c>
      <c r="H8659">
        <v>1</v>
      </c>
      <c r="I8659">
        <v>1</v>
      </c>
      <c r="J8659">
        <v>0</v>
      </c>
      <c r="L8659" t="s">
        <v>8831</v>
      </c>
      <c r="M8659" t="s">
        <v>47</v>
      </c>
      <c r="N8659" t="s">
        <v>49</v>
      </c>
      <c r="O8659" s="6" t="str">
        <f>INDEX(lkp_Region,MATCH(tbl_Sales[[#This Row],[Suburb]],lkp_Suburb,0))</f>
        <v>Western Metropolitan</v>
      </c>
      <c r="P8659" s="6">
        <f>MONTH(tbl_Sales[[#This Row],[Date]])</f>
        <v>5</v>
      </c>
      <c r="Q8659" s="6">
        <f>YEAR(tbl_Sales[[#This Row],[Date]])</f>
        <v>2017</v>
      </c>
    </row>
    <row r="8660" spans="1:17" x14ac:dyDescent="0.25">
      <c r="A8660" s="1">
        <v>42871</v>
      </c>
      <c r="B8660">
        <v>603000</v>
      </c>
      <c r="C8660" t="s">
        <v>13</v>
      </c>
      <c r="D8660" t="s">
        <v>12427</v>
      </c>
      <c r="E8660" t="s">
        <v>10</v>
      </c>
      <c r="F8660">
        <v>3031</v>
      </c>
      <c r="G8660">
        <v>2</v>
      </c>
      <c r="H8660">
        <v>1</v>
      </c>
      <c r="I8660">
        <v>1</v>
      </c>
      <c r="J8660">
        <v>0</v>
      </c>
      <c r="K8660">
        <v>1890</v>
      </c>
      <c r="L8660" t="s">
        <v>8832</v>
      </c>
      <c r="M8660" t="s">
        <v>288</v>
      </c>
      <c r="N8660" t="s">
        <v>49</v>
      </c>
      <c r="O8660" s="6" t="str">
        <f>INDEX(lkp_Region,MATCH(tbl_Sales[[#This Row],[Suburb]],lkp_Suburb,0))</f>
        <v>Northern Metropolitan</v>
      </c>
      <c r="P8660" s="6">
        <f>MONTH(tbl_Sales[[#This Row],[Date]])</f>
        <v>5</v>
      </c>
      <c r="Q8660" s="6">
        <f>YEAR(tbl_Sales[[#This Row],[Date]])</f>
        <v>2017</v>
      </c>
    </row>
    <row r="8661" spans="1:17" x14ac:dyDescent="0.25">
      <c r="A8661" s="1">
        <v>42871</v>
      </c>
      <c r="B8661">
        <v>900000</v>
      </c>
      <c r="C8661" t="s">
        <v>51</v>
      </c>
      <c r="D8661" t="s">
        <v>12425</v>
      </c>
      <c r="E8661" t="s">
        <v>5</v>
      </c>
      <c r="F8661">
        <v>3032</v>
      </c>
      <c r="G8661">
        <v>4</v>
      </c>
      <c r="H8661">
        <v>3</v>
      </c>
      <c r="I8661">
        <v>2</v>
      </c>
      <c r="J8661">
        <v>0</v>
      </c>
      <c r="K8661">
        <v>2011</v>
      </c>
      <c r="L8661" t="s">
        <v>8833</v>
      </c>
      <c r="M8661" t="s">
        <v>160</v>
      </c>
      <c r="N8661" t="s">
        <v>49</v>
      </c>
      <c r="O8661" s="6" t="str">
        <f>INDEX(lkp_Region,MATCH(tbl_Sales[[#This Row],[Suburb]],lkp_Suburb,0))</f>
        <v>Western Metropolitan</v>
      </c>
      <c r="P8661" s="6">
        <f>MONTH(tbl_Sales[[#This Row],[Date]])</f>
        <v>5</v>
      </c>
      <c r="Q8661" s="6">
        <f>YEAR(tbl_Sales[[#This Row],[Date]])</f>
        <v>2017</v>
      </c>
    </row>
    <row r="8662" spans="1:17" x14ac:dyDescent="0.25">
      <c r="A8662" s="1">
        <v>42871</v>
      </c>
      <c r="B8662">
        <v>1130000</v>
      </c>
      <c r="C8662" t="s">
        <v>2</v>
      </c>
      <c r="D8662" t="s">
        <v>12427</v>
      </c>
      <c r="E8662" t="s">
        <v>10</v>
      </c>
      <c r="F8662">
        <v>3150</v>
      </c>
      <c r="G8662">
        <v>4</v>
      </c>
      <c r="H8662">
        <v>2</v>
      </c>
      <c r="I8662">
        <v>2</v>
      </c>
      <c r="J8662">
        <v>690</v>
      </c>
      <c r="L8662" t="s">
        <v>8834</v>
      </c>
      <c r="M8662" t="s">
        <v>8079</v>
      </c>
      <c r="N8662" t="s">
        <v>31</v>
      </c>
      <c r="O8662" s="6" t="str">
        <f>INDEX(lkp_Region,MATCH(tbl_Sales[[#This Row],[Suburb]],lkp_Suburb,0))</f>
        <v>Eastern Metropolitan</v>
      </c>
      <c r="P8662" s="6">
        <f>MONTH(tbl_Sales[[#This Row],[Date]])</f>
        <v>5</v>
      </c>
      <c r="Q8662" s="6">
        <f>YEAR(tbl_Sales[[#This Row],[Date]])</f>
        <v>2017</v>
      </c>
    </row>
    <row r="8663" spans="1:17" x14ac:dyDescent="0.25">
      <c r="A8663" s="1">
        <v>42871</v>
      </c>
      <c r="B8663">
        <v>355000</v>
      </c>
      <c r="C8663" t="s">
        <v>2</v>
      </c>
      <c r="D8663" t="s">
        <v>12430</v>
      </c>
      <c r="E8663" t="s">
        <v>10</v>
      </c>
      <c r="F8663">
        <v>3337</v>
      </c>
      <c r="G8663">
        <v>5</v>
      </c>
      <c r="H8663">
        <v>2</v>
      </c>
      <c r="I8663">
        <v>2</v>
      </c>
      <c r="J8663">
        <v>666</v>
      </c>
      <c r="K8663">
        <v>1976</v>
      </c>
      <c r="L8663" t="s">
        <v>8836</v>
      </c>
      <c r="M8663" t="s">
        <v>8835</v>
      </c>
      <c r="N8663" t="s">
        <v>7542</v>
      </c>
      <c r="O8663" s="6" t="str">
        <f>INDEX(lkp_Region,MATCH(tbl_Sales[[#This Row],[Suburb]],lkp_Suburb,0))</f>
        <v>Northern Victoria</v>
      </c>
      <c r="P8663" s="6">
        <f>MONTH(tbl_Sales[[#This Row],[Date]])</f>
        <v>5</v>
      </c>
      <c r="Q8663" s="6">
        <f>YEAR(tbl_Sales[[#This Row],[Date]])</f>
        <v>2017</v>
      </c>
    </row>
    <row r="8664" spans="1:17" x14ac:dyDescent="0.25">
      <c r="A8664" s="1">
        <v>42871</v>
      </c>
      <c r="B8664">
        <v>465000</v>
      </c>
      <c r="C8664" t="s">
        <v>2</v>
      </c>
      <c r="D8664" t="s">
        <v>12423</v>
      </c>
      <c r="E8664" t="s">
        <v>10</v>
      </c>
      <c r="F8664">
        <v>3338</v>
      </c>
      <c r="G8664">
        <v>3</v>
      </c>
      <c r="H8664">
        <v>1</v>
      </c>
      <c r="I8664">
        <v>2</v>
      </c>
      <c r="J8664">
        <v>615</v>
      </c>
      <c r="K8664">
        <v>1980</v>
      </c>
      <c r="L8664" t="s">
        <v>8837</v>
      </c>
      <c r="M8664" t="s">
        <v>8044</v>
      </c>
      <c r="N8664" t="s">
        <v>7542</v>
      </c>
      <c r="O8664" s="6" t="str">
        <f>INDEX(lkp_Region,MATCH(tbl_Sales[[#This Row],[Suburb]],lkp_Suburb,0))</f>
        <v>Western Victoria</v>
      </c>
      <c r="P8664" s="6">
        <f>MONTH(tbl_Sales[[#This Row],[Date]])</f>
        <v>5</v>
      </c>
      <c r="Q8664" s="6">
        <f>YEAR(tbl_Sales[[#This Row],[Date]])</f>
        <v>2017</v>
      </c>
    </row>
    <row r="8665" spans="1:17" x14ac:dyDescent="0.25">
      <c r="A8665" s="1">
        <v>42871</v>
      </c>
      <c r="B8665">
        <v>580000</v>
      </c>
      <c r="C8665" t="s">
        <v>13</v>
      </c>
      <c r="D8665" t="s">
        <v>12425</v>
      </c>
      <c r="E8665" t="s">
        <v>5</v>
      </c>
      <c r="F8665">
        <v>3006</v>
      </c>
      <c r="G8665">
        <v>2</v>
      </c>
      <c r="H8665">
        <v>1</v>
      </c>
      <c r="I8665">
        <v>1</v>
      </c>
      <c r="J8665">
        <v>0</v>
      </c>
      <c r="K8665">
        <v>1995</v>
      </c>
      <c r="L8665" t="s">
        <v>8838</v>
      </c>
      <c r="M8665" t="s">
        <v>434</v>
      </c>
      <c r="N8665" t="s">
        <v>88</v>
      </c>
      <c r="O8665" s="6" t="str">
        <f>INDEX(lkp_Region,MATCH(tbl_Sales[[#This Row],[Suburb]],lkp_Suburb,0))</f>
        <v>Southern Metropolitan</v>
      </c>
      <c r="P8665" s="6">
        <f>MONTH(tbl_Sales[[#This Row],[Date]])</f>
        <v>5</v>
      </c>
      <c r="Q8665" s="6">
        <f>YEAR(tbl_Sales[[#This Row],[Date]])</f>
        <v>2017</v>
      </c>
    </row>
    <row r="8666" spans="1:17" x14ac:dyDescent="0.25">
      <c r="A8666" s="1">
        <v>42871</v>
      </c>
      <c r="B8666">
        <v>910000</v>
      </c>
      <c r="C8666" t="s">
        <v>2</v>
      </c>
      <c r="D8666" t="s">
        <v>12425</v>
      </c>
      <c r="E8666" t="s">
        <v>10</v>
      </c>
      <c r="F8666">
        <v>3135</v>
      </c>
      <c r="G8666">
        <v>4</v>
      </c>
      <c r="H8666">
        <v>1</v>
      </c>
      <c r="I8666">
        <v>2</v>
      </c>
      <c r="J8666">
        <v>669</v>
      </c>
      <c r="K8666">
        <v>1965</v>
      </c>
      <c r="L8666" t="s">
        <v>8839</v>
      </c>
      <c r="M8666" t="s">
        <v>8016</v>
      </c>
      <c r="N8666" t="s">
        <v>7588</v>
      </c>
      <c r="O8666" s="6" t="str">
        <f>INDEX(lkp_Region,MATCH(tbl_Sales[[#This Row],[Suburb]],lkp_Suburb,0))</f>
        <v>Eastern Metropolitan</v>
      </c>
      <c r="P8666" s="6">
        <f>MONTH(tbl_Sales[[#This Row],[Date]])</f>
        <v>5</v>
      </c>
      <c r="Q8666" s="6">
        <f>YEAR(tbl_Sales[[#This Row],[Date]])</f>
        <v>2017</v>
      </c>
    </row>
    <row r="8667" spans="1:17" x14ac:dyDescent="0.25">
      <c r="A8667" s="1">
        <v>42871</v>
      </c>
      <c r="B8667">
        <v>855000</v>
      </c>
      <c r="C8667" t="s">
        <v>13</v>
      </c>
      <c r="D8667" t="s">
        <v>12431</v>
      </c>
      <c r="E8667" t="s">
        <v>10</v>
      </c>
      <c r="F8667">
        <v>3011</v>
      </c>
      <c r="G8667">
        <v>3</v>
      </c>
      <c r="H8667">
        <v>2</v>
      </c>
      <c r="I8667">
        <v>2</v>
      </c>
      <c r="J8667">
        <v>0</v>
      </c>
      <c r="L8667" t="s">
        <v>8840</v>
      </c>
      <c r="M8667" t="s">
        <v>22</v>
      </c>
      <c r="N8667" t="s">
        <v>21</v>
      </c>
      <c r="O8667" s="6" t="str">
        <f>INDEX(lkp_Region,MATCH(tbl_Sales[[#This Row],[Suburb]],lkp_Suburb,0))</f>
        <v>Western Metropolitan</v>
      </c>
      <c r="P8667" s="6">
        <f>MONTH(tbl_Sales[[#This Row],[Date]])</f>
        <v>5</v>
      </c>
      <c r="Q8667" s="6">
        <f>YEAR(tbl_Sales[[#This Row],[Date]])</f>
        <v>2017</v>
      </c>
    </row>
    <row r="8668" spans="1:17" x14ac:dyDescent="0.25">
      <c r="A8668" s="1">
        <v>42871</v>
      </c>
      <c r="B8668">
        <v>1205000</v>
      </c>
      <c r="C8668" t="s">
        <v>2</v>
      </c>
      <c r="D8668" t="s">
        <v>12428</v>
      </c>
      <c r="E8668" t="s">
        <v>10</v>
      </c>
      <c r="F8668">
        <v>3012</v>
      </c>
      <c r="G8668">
        <v>4</v>
      </c>
      <c r="H8668">
        <v>1</v>
      </c>
      <c r="I8668">
        <v>1</v>
      </c>
      <c r="J8668">
        <v>318</v>
      </c>
      <c r="K8668">
        <v>1960</v>
      </c>
      <c r="L8668" t="s">
        <v>8841</v>
      </c>
      <c r="M8668" t="s">
        <v>336</v>
      </c>
      <c r="N8668" t="s">
        <v>21</v>
      </c>
      <c r="O8668" s="6" t="str">
        <f>INDEX(lkp_Region,MATCH(tbl_Sales[[#This Row],[Suburb]],lkp_Suburb,0))</f>
        <v>Western Metropolitan</v>
      </c>
      <c r="P8668" s="6">
        <f>MONTH(tbl_Sales[[#This Row],[Date]])</f>
        <v>5</v>
      </c>
      <c r="Q8668" s="6">
        <f>YEAR(tbl_Sales[[#This Row],[Date]])</f>
        <v>2017</v>
      </c>
    </row>
    <row r="8669" spans="1:17" x14ac:dyDescent="0.25">
      <c r="A8669" s="1">
        <v>42871</v>
      </c>
      <c r="B8669">
        <v>599900</v>
      </c>
      <c r="C8669" t="s">
        <v>51</v>
      </c>
      <c r="D8669" t="s">
        <v>12423</v>
      </c>
      <c r="E8669" t="s">
        <v>10</v>
      </c>
      <c r="F8669">
        <v>3105</v>
      </c>
      <c r="G8669">
        <v>2</v>
      </c>
      <c r="H8669">
        <v>1</v>
      </c>
      <c r="I8669">
        <v>2</v>
      </c>
      <c r="J8669">
        <v>135</v>
      </c>
      <c r="K8669">
        <v>1970</v>
      </c>
      <c r="L8669" t="s">
        <v>8842</v>
      </c>
      <c r="M8669" t="s">
        <v>507</v>
      </c>
      <c r="N8669" t="s">
        <v>128</v>
      </c>
      <c r="O8669" s="6" t="str">
        <f>INDEX(lkp_Region,MATCH(tbl_Sales[[#This Row],[Suburb]],lkp_Suburb,0))</f>
        <v>Eastern Metropolitan</v>
      </c>
      <c r="P8669" s="6">
        <f>MONTH(tbl_Sales[[#This Row],[Date]])</f>
        <v>5</v>
      </c>
      <c r="Q8669" s="6">
        <f>YEAR(tbl_Sales[[#This Row],[Date]])</f>
        <v>2017</v>
      </c>
    </row>
    <row r="8670" spans="1:17" x14ac:dyDescent="0.25">
      <c r="A8670" s="1">
        <v>42871</v>
      </c>
      <c r="B8670">
        <v>560000</v>
      </c>
      <c r="C8670" t="s">
        <v>2</v>
      </c>
      <c r="D8670" t="s">
        <v>12430</v>
      </c>
      <c r="E8670" t="s">
        <v>10</v>
      </c>
      <c r="F8670">
        <v>3049</v>
      </c>
      <c r="G8670">
        <v>5</v>
      </c>
      <c r="H8670">
        <v>2</v>
      </c>
      <c r="I8670">
        <v>2</v>
      </c>
      <c r="J8670">
        <v>626</v>
      </c>
      <c r="L8670" t="s">
        <v>8843</v>
      </c>
      <c r="M8670" t="s">
        <v>8418</v>
      </c>
      <c r="N8670" t="s">
        <v>195</v>
      </c>
      <c r="O8670" s="6" t="str">
        <f>INDEX(lkp_Region,MATCH(tbl_Sales[[#This Row],[Suburb]],lkp_Suburb,0))</f>
        <v>Northern Metropolitan</v>
      </c>
      <c r="P8670" s="6">
        <f>MONTH(tbl_Sales[[#This Row],[Date]])</f>
        <v>5</v>
      </c>
      <c r="Q8670" s="6">
        <f>YEAR(tbl_Sales[[#This Row],[Date]])</f>
        <v>2017</v>
      </c>
    </row>
    <row r="8671" spans="1:17" x14ac:dyDescent="0.25">
      <c r="A8671" s="1">
        <v>42871</v>
      </c>
      <c r="B8671">
        <v>935000</v>
      </c>
      <c r="C8671" t="s">
        <v>51</v>
      </c>
      <c r="D8671" t="s">
        <v>12428</v>
      </c>
      <c r="E8671" t="s">
        <v>10</v>
      </c>
      <c r="F8671">
        <v>3165</v>
      </c>
      <c r="G8671">
        <v>3</v>
      </c>
      <c r="H8671">
        <v>2</v>
      </c>
      <c r="I8671">
        <v>2</v>
      </c>
      <c r="J8671">
        <v>244</v>
      </c>
      <c r="K8671">
        <v>2000</v>
      </c>
      <c r="L8671" t="s">
        <v>8844</v>
      </c>
      <c r="M8671" t="s">
        <v>138</v>
      </c>
      <c r="N8671" t="s">
        <v>57</v>
      </c>
      <c r="O8671" s="6" t="str">
        <f>INDEX(lkp_Region,MATCH(tbl_Sales[[#This Row],[Suburb]],lkp_Suburb,0))</f>
        <v>Southern Metropolitan</v>
      </c>
      <c r="P8671" s="6">
        <f>MONTH(tbl_Sales[[#This Row],[Date]])</f>
        <v>5</v>
      </c>
      <c r="Q8671" s="6">
        <f>YEAR(tbl_Sales[[#This Row],[Date]])</f>
        <v>2017</v>
      </c>
    </row>
    <row r="8672" spans="1:17" x14ac:dyDescent="0.25">
      <c r="A8672" s="1">
        <v>42871</v>
      </c>
      <c r="B8672">
        <v>1303000</v>
      </c>
      <c r="C8672" t="s">
        <v>51</v>
      </c>
      <c r="D8672" t="s">
        <v>12428</v>
      </c>
      <c r="E8672" t="s">
        <v>10</v>
      </c>
      <c r="F8672">
        <v>3204</v>
      </c>
      <c r="G8672">
        <v>3</v>
      </c>
      <c r="H8672">
        <v>2</v>
      </c>
      <c r="I8672">
        <v>2</v>
      </c>
      <c r="J8672">
        <v>334</v>
      </c>
      <c r="K8672">
        <v>2006</v>
      </c>
      <c r="L8672" t="s">
        <v>8845</v>
      </c>
      <c r="M8672" t="s">
        <v>55</v>
      </c>
      <c r="N8672" t="s">
        <v>57</v>
      </c>
      <c r="O8672" s="6" t="str">
        <f>INDEX(lkp_Region,MATCH(tbl_Sales[[#This Row],[Suburb]],lkp_Suburb,0))</f>
        <v>Southern Metropolitan</v>
      </c>
      <c r="P8672" s="6">
        <f>MONTH(tbl_Sales[[#This Row],[Date]])</f>
        <v>5</v>
      </c>
      <c r="Q8672" s="6">
        <f>YEAR(tbl_Sales[[#This Row],[Date]])</f>
        <v>2017</v>
      </c>
    </row>
    <row r="8673" spans="1:17" x14ac:dyDescent="0.25">
      <c r="A8673" s="1">
        <v>42871</v>
      </c>
      <c r="B8673">
        <v>1330000</v>
      </c>
      <c r="C8673" t="s">
        <v>2</v>
      </c>
      <c r="D8673" t="s">
        <v>12428</v>
      </c>
      <c r="E8673" t="s">
        <v>5</v>
      </c>
      <c r="F8673">
        <v>3165</v>
      </c>
      <c r="G8673">
        <v>4</v>
      </c>
      <c r="H8673">
        <v>2</v>
      </c>
      <c r="I8673">
        <v>2</v>
      </c>
      <c r="J8673">
        <v>566</v>
      </c>
      <c r="K8673">
        <v>1950</v>
      </c>
      <c r="L8673" t="s">
        <v>8846</v>
      </c>
      <c r="M8673" t="s">
        <v>138</v>
      </c>
      <c r="N8673" t="s">
        <v>57</v>
      </c>
      <c r="O8673" s="6" t="str">
        <f>INDEX(lkp_Region,MATCH(tbl_Sales[[#This Row],[Suburb]],lkp_Suburb,0))</f>
        <v>Southern Metropolitan</v>
      </c>
      <c r="P8673" s="6">
        <f>MONTH(tbl_Sales[[#This Row],[Date]])</f>
        <v>5</v>
      </c>
      <c r="Q8673" s="6">
        <f>YEAR(tbl_Sales[[#This Row],[Date]])</f>
        <v>2017</v>
      </c>
    </row>
    <row r="8674" spans="1:17" x14ac:dyDescent="0.25">
      <c r="A8674" s="1">
        <v>42871</v>
      </c>
      <c r="B8674">
        <v>2700000</v>
      </c>
      <c r="C8674" t="s">
        <v>2</v>
      </c>
      <c r="D8674" t="s">
        <v>12428</v>
      </c>
      <c r="E8674" t="s">
        <v>5</v>
      </c>
      <c r="F8674">
        <v>3204</v>
      </c>
      <c r="G8674">
        <v>4</v>
      </c>
      <c r="H8674">
        <v>4</v>
      </c>
      <c r="I8674">
        <v>2</v>
      </c>
      <c r="J8674">
        <v>673</v>
      </c>
      <c r="K8674">
        <v>1935</v>
      </c>
      <c r="L8674" t="s">
        <v>8847</v>
      </c>
      <c r="M8674" t="s">
        <v>55</v>
      </c>
      <c r="N8674" t="s">
        <v>57</v>
      </c>
      <c r="O8674" s="6" t="str">
        <f>INDEX(lkp_Region,MATCH(tbl_Sales[[#This Row],[Suburb]],lkp_Suburb,0))</f>
        <v>Southern Metropolitan</v>
      </c>
      <c r="P8674" s="6">
        <f>MONTH(tbl_Sales[[#This Row],[Date]])</f>
        <v>5</v>
      </c>
      <c r="Q8674" s="6">
        <f>YEAR(tbl_Sales[[#This Row],[Date]])</f>
        <v>2017</v>
      </c>
    </row>
    <row r="8675" spans="1:17" x14ac:dyDescent="0.25">
      <c r="A8675" s="1">
        <v>42871</v>
      </c>
      <c r="B8675">
        <v>645000</v>
      </c>
      <c r="C8675" t="s">
        <v>2</v>
      </c>
      <c r="D8675" t="s">
        <v>12424</v>
      </c>
      <c r="E8675" t="s">
        <v>5</v>
      </c>
      <c r="F8675">
        <v>3977</v>
      </c>
      <c r="G8675">
        <v>4</v>
      </c>
      <c r="H8675">
        <v>2</v>
      </c>
      <c r="I8675">
        <v>2</v>
      </c>
      <c r="J8675">
        <v>448</v>
      </c>
      <c r="K8675">
        <v>2010</v>
      </c>
      <c r="L8675" t="s">
        <v>8849</v>
      </c>
      <c r="M8675" t="s">
        <v>8848</v>
      </c>
      <c r="N8675" t="s">
        <v>7773</v>
      </c>
      <c r="O8675" s="6" t="str">
        <f>INDEX(lkp_Region,MATCH(tbl_Sales[[#This Row],[Suburb]],lkp_Suburb,0))</f>
        <v>South-Eastern Metropolitan</v>
      </c>
      <c r="P8675" s="6">
        <f>MONTH(tbl_Sales[[#This Row],[Date]])</f>
        <v>5</v>
      </c>
      <c r="Q8675" s="6">
        <f>YEAR(tbl_Sales[[#This Row],[Date]])</f>
        <v>2017</v>
      </c>
    </row>
    <row r="8676" spans="1:17" x14ac:dyDescent="0.25">
      <c r="A8676" s="1">
        <v>42871</v>
      </c>
      <c r="B8676">
        <v>660000</v>
      </c>
      <c r="C8676" t="s">
        <v>13</v>
      </c>
      <c r="D8676" t="s">
        <v>12427</v>
      </c>
      <c r="E8676" t="s">
        <v>10</v>
      </c>
      <c r="F8676">
        <v>3072</v>
      </c>
      <c r="G8676">
        <v>3</v>
      </c>
      <c r="H8676">
        <v>1</v>
      </c>
      <c r="I8676">
        <v>1</v>
      </c>
      <c r="J8676">
        <v>234</v>
      </c>
      <c r="K8676">
        <v>1995</v>
      </c>
      <c r="L8676" t="s">
        <v>8850</v>
      </c>
      <c r="M8676" t="s">
        <v>97</v>
      </c>
      <c r="N8676" t="s">
        <v>62</v>
      </c>
      <c r="O8676" s="6" t="str">
        <f>INDEX(lkp_Region,MATCH(tbl_Sales[[#This Row],[Suburb]],lkp_Suburb,0))</f>
        <v>Northern Metropolitan</v>
      </c>
      <c r="P8676" s="6">
        <f>MONTH(tbl_Sales[[#This Row],[Date]])</f>
        <v>5</v>
      </c>
      <c r="Q8676" s="6">
        <f>YEAR(tbl_Sales[[#This Row],[Date]])</f>
        <v>2017</v>
      </c>
    </row>
    <row r="8677" spans="1:17" x14ac:dyDescent="0.25">
      <c r="A8677" s="1">
        <v>42871</v>
      </c>
      <c r="B8677">
        <v>685000</v>
      </c>
      <c r="C8677" t="s">
        <v>2</v>
      </c>
      <c r="D8677" t="s">
        <v>12425</v>
      </c>
      <c r="E8677" t="s">
        <v>10</v>
      </c>
      <c r="F8677">
        <v>3020</v>
      </c>
      <c r="G8677">
        <v>4</v>
      </c>
      <c r="H8677">
        <v>2</v>
      </c>
      <c r="I8677">
        <v>2</v>
      </c>
      <c r="J8677">
        <v>572</v>
      </c>
      <c r="K8677">
        <v>1967</v>
      </c>
      <c r="L8677" t="s">
        <v>8851</v>
      </c>
      <c r="M8677" t="s">
        <v>141</v>
      </c>
      <c r="N8677" t="s">
        <v>3</v>
      </c>
      <c r="O8677" s="6" t="str">
        <f>INDEX(lkp_Region,MATCH(tbl_Sales[[#This Row],[Suburb]],lkp_Suburb,0))</f>
        <v>Western Metropolitan</v>
      </c>
      <c r="P8677" s="6">
        <f>MONTH(tbl_Sales[[#This Row],[Date]])</f>
        <v>5</v>
      </c>
      <c r="Q8677" s="6">
        <f>YEAR(tbl_Sales[[#This Row],[Date]])</f>
        <v>2017</v>
      </c>
    </row>
    <row r="8678" spans="1:17" x14ac:dyDescent="0.25">
      <c r="A8678" s="1">
        <v>42871</v>
      </c>
      <c r="B8678">
        <v>500000</v>
      </c>
      <c r="C8678" t="s">
        <v>13</v>
      </c>
      <c r="D8678" t="s">
        <v>12428</v>
      </c>
      <c r="E8678" t="s">
        <v>10</v>
      </c>
      <c r="F8678">
        <v>3123</v>
      </c>
      <c r="G8678">
        <v>2</v>
      </c>
      <c r="H8678">
        <v>1</v>
      </c>
      <c r="I8678">
        <v>1</v>
      </c>
      <c r="J8678">
        <v>1324</v>
      </c>
      <c r="K8678">
        <v>1970</v>
      </c>
      <c r="L8678" t="s">
        <v>4385</v>
      </c>
      <c r="M8678" t="s">
        <v>230</v>
      </c>
      <c r="N8678" t="s">
        <v>101</v>
      </c>
      <c r="O8678" s="6" t="str">
        <f>INDEX(lkp_Region,MATCH(tbl_Sales[[#This Row],[Suburb]],lkp_Suburb,0))</f>
        <v>Southern Metropolitan</v>
      </c>
      <c r="P8678" s="6">
        <f>MONTH(tbl_Sales[[#This Row],[Date]])</f>
        <v>5</v>
      </c>
      <c r="Q8678" s="6">
        <f>YEAR(tbl_Sales[[#This Row],[Date]])</f>
        <v>2017</v>
      </c>
    </row>
    <row r="8679" spans="1:17" x14ac:dyDescent="0.25">
      <c r="A8679" s="1">
        <v>42871</v>
      </c>
      <c r="B8679">
        <v>1300000</v>
      </c>
      <c r="C8679" t="s">
        <v>51</v>
      </c>
      <c r="D8679" t="s">
        <v>12429</v>
      </c>
      <c r="E8679" t="s">
        <v>5</v>
      </c>
      <c r="F8679">
        <v>3122</v>
      </c>
      <c r="G8679">
        <v>3</v>
      </c>
      <c r="H8679">
        <v>2</v>
      </c>
      <c r="I8679">
        <v>1</v>
      </c>
      <c r="J8679">
        <v>126</v>
      </c>
      <c r="L8679" t="s">
        <v>8852</v>
      </c>
      <c r="M8679" t="s">
        <v>461</v>
      </c>
      <c r="N8679" t="s">
        <v>101</v>
      </c>
      <c r="O8679" s="6" t="str">
        <f>INDEX(lkp_Region,MATCH(tbl_Sales[[#This Row],[Suburb]],lkp_Suburb,0))</f>
        <v>Southern Metropolitan</v>
      </c>
      <c r="P8679" s="6">
        <f>MONTH(tbl_Sales[[#This Row],[Date]])</f>
        <v>5</v>
      </c>
      <c r="Q8679" s="6">
        <f>YEAR(tbl_Sales[[#This Row],[Date]])</f>
        <v>2017</v>
      </c>
    </row>
    <row r="8680" spans="1:17" x14ac:dyDescent="0.25">
      <c r="A8680" s="1">
        <v>42871</v>
      </c>
      <c r="B8680">
        <v>1600000</v>
      </c>
      <c r="C8680" t="s">
        <v>2</v>
      </c>
      <c r="D8680" t="s">
        <v>12427</v>
      </c>
      <c r="E8680" t="s">
        <v>5</v>
      </c>
      <c r="F8680">
        <v>3127</v>
      </c>
      <c r="G8680">
        <v>4</v>
      </c>
      <c r="H8680">
        <v>1</v>
      </c>
      <c r="I8680">
        <v>2</v>
      </c>
      <c r="J8680">
        <v>600</v>
      </c>
      <c r="K8680">
        <v>1886</v>
      </c>
      <c r="L8680" t="s">
        <v>8853</v>
      </c>
      <c r="M8680" t="s">
        <v>11</v>
      </c>
      <c r="N8680" t="s">
        <v>101</v>
      </c>
      <c r="O8680" s="6" t="str">
        <f>INDEX(lkp_Region,MATCH(tbl_Sales[[#This Row],[Suburb]],lkp_Suburb,0))</f>
        <v>Southern Metropolitan</v>
      </c>
      <c r="P8680" s="6">
        <f>MONTH(tbl_Sales[[#This Row],[Date]])</f>
        <v>5</v>
      </c>
      <c r="Q8680" s="6">
        <f>YEAR(tbl_Sales[[#This Row],[Date]])</f>
        <v>2017</v>
      </c>
    </row>
    <row r="8681" spans="1:17" x14ac:dyDescent="0.25">
      <c r="A8681" s="1">
        <v>42871</v>
      </c>
      <c r="B8681">
        <v>1875000</v>
      </c>
      <c r="C8681" t="s">
        <v>2</v>
      </c>
      <c r="D8681" t="s">
        <v>12429</v>
      </c>
      <c r="E8681" t="s">
        <v>10</v>
      </c>
      <c r="F8681">
        <v>3123</v>
      </c>
      <c r="G8681">
        <v>3</v>
      </c>
      <c r="H8681">
        <v>2</v>
      </c>
      <c r="I8681">
        <v>1</v>
      </c>
      <c r="J8681">
        <v>282</v>
      </c>
      <c r="K8681">
        <v>1890</v>
      </c>
      <c r="L8681" t="s">
        <v>8854</v>
      </c>
      <c r="M8681" t="s">
        <v>230</v>
      </c>
      <c r="N8681" t="s">
        <v>101</v>
      </c>
      <c r="O8681" s="6" t="str">
        <f>INDEX(lkp_Region,MATCH(tbl_Sales[[#This Row],[Suburb]],lkp_Suburb,0))</f>
        <v>Southern Metropolitan</v>
      </c>
      <c r="P8681" s="6">
        <f>MONTH(tbl_Sales[[#This Row],[Date]])</f>
        <v>5</v>
      </c>
      <c r="Q8681" s="6">
        <f>YEAR(tbl_Sales[[#This Row],[Date]])</f>
        <v>2017</v>
      </c>
    </row>
    <row r="8682" spans="1:17" x14ac:dyDescent="0.25">
      <c r="A8682" s="1">
        <v>42871</v>
      </c>
      <c r="B8682">
        <v>2425000</v>
      </c>
      <c r="C8682" t="s">
        <v>2</v>
      </c>
      <c r="D8682" t="s">
        <v>12429</v>
      </c>
      <c r="E8682" t="s">
        <v>5</v>
      </c>
      <c r="F8682">
        <v>3101</v>
      </c>
      <c r="G8682">
        <v>4</v>
      </c>
      <c r="H8682">
        <v>3</v>
      </c>
      <c r="I8682">
        <v>1</v>
      </c>
      <c r="J8682">
        <v>638</v>
      </c>
      <c r="L8682" t="s">
        <v>8855</v>
      </c>
      <c r="M8682" t="s">
        <v>145</v>
      </c>
      <c r="N8682" t="s">
        <v>101</v>
      </c>
      <c r="O8682" s="6" t="str">
        <f>INDEX(lkp_Region,MATCH(tbl_Sales[[#This Row],[Suburb]],lkp_Suburb,0))</f>
        <v>Southern Metropolitan</v>
      </c>
      <c r="P8682" s="6">
        <f>MONTH(tbl_Sales[[#This Row],[Date]])</f>
        <v>5</v>
      </c>
      <c r="Q8682" s="6">
        <f>YEAR(tbl_Sales[[#This Row],[Date]])</f>
        <v>2017</v>
      </c>
    </row>
    <row r="8683" spans="1:17" x14ac:dyDescent="0.25">
      <c r="A8683" s="1">
        <v>42871</v>
      </c>
      <c r="B8683">
        <v>1900000</v>
      </c>
      <c r="C8683" t="s">
        <v>2</v>
      </c>
      <c r="D8683" t="s">
        <v>12431</v>
      </c>
      <c r="E8683" t="s">
        <v>5</v>
      </c>
      <c r="F8683">
        <v>3187</v>
      </c>
      <c r="G8683">
        <v>5</v>
      </c>
      <c r="H8683">
        <v>3</v>
      </c>
      <c r="I8683">
        <v>2</v>
      </c>
      <c r="J8683">
        <v>583</v>
      </c>
      <c r="K8683">
        <v>2009</v>
      </c>
      <c r="L8683" t="s">
        <v>8856</v>
      </c>
      <c r="M8683" t="s">
        <v>346</v>
      </c>
      <c r="N8683" t="s">
        <v>107</v>
      </c>
      <c r="O8683" s="6" t="str">
        <f>INDEX(lkp_Region,MATCH(tbl_Sales[[#This Row],[Suburb]],lkp_Suburb,0))</f>
        <v>Southern Metropolitan</v>
      </c>
      <c r="P8683" s="6">
        <f>MONTH(tbl_Sales[[#This Row],[Date]])</f>
        <v>5</v>
      </c>
      <c r="Q8683" s="6">
        <f>YEAR(tbl_Sales[[#This Row],[Date]])</f>
        <v>2017</v>
      </c>
    </row>
    <row r="8684" spans="1:17" x14ac:dyDescent="0.25">
      <c r="A8684" s="1">
        <v>42871</v>
      </c>
      <c r="B8684">
        <v>2000000</v>
      </c>
      <c r="C8684" t="s">
        <v>2</v>
      </c>
      <c r="D8684" t="s">
        <v>12425</v>
      </c>
      <c r="E8684" t="s">
        <v>5</v>
      </c>
      <c r="F8684">
        <v>3186</v>
      </c>
      <c r="G8684">
        <v>4</v>
      </c>
      <c r="H8684">
        <v>2</v>
      </c>
      <c r="I8684">
        <v>2</v>
      </c>
      <c r="J8684">
        <v>286</v>
      </c>
      <c r="K8684">
        <v>1999</v>
      </c>
      <c r="L8684" t="s">
        <v>8857</v>
      </c>
      <c r="M8684" t="s">
        <v>105</v>
      </c>
      <c r="N8684" t="s">
        <v>107</v>
      </c>
      <c r="O8684" s="6" t="str">
        <f>INDEX(lkp_Region,MATCH(tbl_Sales[[#This Row],[Suburb]],lkp_Suburb,0))</f>
        <v>Southern Metropolitan</v>
      </c>
      <c r="P8684" s="6">
        <f>MONTH(tbl_Sales[[#This Row],[Date]])</f>
        <v>5</v>
      </c>
      <c r="Q8684" s="6">
        <f>YEAR(tbl_Sales[[#This Row],[Date]])</f>
        <v>2017</v>
      </c>
    </row>
    <row r="8685" spans="1:17" x14ac:dyDescent="0.25">
      <c r="A8685" s="1">
        <v>42871</v>
      </c>
      <c r="B8685">
        <v>2100000</v>
      </c>
      <c r="C8685" t="s">
        <v>2</v>
      </c>
      <c r="D8685" t="s">
        <v>12424</v>
      </c>
      <c r="E8685" t="s">
        <v>5</v>
      </c>
      <c r="F8685">
        <v>3187</v>
      </c>
      <c r="G8685">
        <v>4</v>
      </c>
      <c r="H8685">
        <v>3</v>
      </c>
      <c r="I8685">
        <v>2</v>
      </c>
      <c r="J8685">
        <v>608</v>
      </c>
      <c r="K8685">
        <v>2000</v>
      </c>
      <c r="L8685" t="s">
        <v>8858</v>
      </c>
      <c r="M8685" t="s">
        <v>346</v>
      </c>
      <c r="N8685" t="s">
        <v>107</v>
      </c>
      <c r="O8685" s="6" t="str">
        <f>INDEX(lkp_Region,MATCH(tbl_Sales[[#This Row],[Suburb]],lkp_Suburb,0))</f>
        <v>Southern Metropolitan</v>
      </c>
      <c r="P8685" s="6">
        <f>MONTH(tbl_Sales[[#This Row],[Date]])</f>
        <v>5</v>
      </c>
      <c r="Q8685" s="6">
        <f>YEAR(tbl_Sales[[#This Row],[Date]])</f>
        <v>2017</v>
      </c>
    </row>
    <row r="8686" spans="1:17" x14ac:dyDescent="0.25">
      <c r="A8686" s="1">
        <v>42872</v>
      </c>
      <c r="B8686">
        <v>641000</v>
      </c>
      <c r="C8686" t="s">
        <v>13</v>
      </c>
      <c r="D8686" t="s">
        <v>12429</v>
      </c>
      <c r="E8686" t="s">
        <v>10</v>
      </c>
      <c r="F8686">
        <v>3068</v>
      </c>
      <c r="G8686">
        <v>2</v>
      </c>
      <c r="H8686">
        <v>1</v>
      </c>
      <c r="I8686">
        <v>1</v>
      </c>
      <c r="J8686">
        <v>72</v>
      </c>
      <c r="K8686">
        <v>1980</v>
      </c>
      <c r="L8686" t="s">
        <v>8859</v>
      </c>
      <c r="M8686" t="s">
        <v>323</v>
      </c>
      <c r="N8686" t="s">
        <v>8</v>
      </c>
      <c r="O8686" s="6" t="str">
        <f>INDEX(lkp_Region,MATCH(tbl_Sales[[#This Row],[Suburb]],lkp_Suburb,0))</f>
        <v>Northern Metropolitan</v>
      </c>
      <c r="P8686" s="6">
        <f>MONTH(tbl_Sales[[#This Row],[Date]])</f>
        <v>5</v>
      </c>
      <c r="Q8686" s="6">
        <f>YEAR(tbl_Sales[[#This Row],[Date]])</f>
        <v>2017</v>
      </c>
    </row>
    <row r="8687" spans="1:17" x14ac:dyDescent="0.25">
      <c r="A8687" s="1">
        <v>42872</v>
      </c>
      <c r="B8687">
        <v>1614500</v>
      </c>
      <c r="C8687" t="s">
        <v>2</v>
      </c>
      <c r="D8687" t="s">
        <v>12429</v>
      </c>
      <c r="E8687" t="s">
        <v>10</v>
      </c>
      <c r="F8687">
        <v>3054</v>
      </c>
      <c r="G8687">
        <v>3</v>
      </c>
      <c r="H8687">
        <v>1</v>
      </c>
      <c r="I8687">
        <v>0</v>
      </c>
      <c r="J8687">
        <v>167</v>
      </c>
      <c r="L8687" t="s">
        <v>8860</v>
      </c>
      <c r="M8687" t="s">
        <v>513</v>
      </c>
      <c r="N8687" t="s">
        <v>8</v>
      </c>
      <c r="O8687" s="6" t="str">
        <f>INDEX(lkp_Region,MATCH(tbl_Sales[[#This Row],[Suburb]],lkp_Suburb,0))</f>
        <v>Northern Metropolitan</v>
      </c>
      <c r="P8687" s="6">
        <f>MONTH(tbl_Sales[[#This Row],[Date]])</f>
        <v>5</v>
      </c>
      <c r="Q8687" s="6">
        <f>YEAR(tbl_Sales[[#This Row],[Date]])</f>
        <v>2017</v>
      </c>
    </row>
    <row r="8688" spans="1:17" x14ac:dyDescent="0.25">
      <c r="A8688" s="1">
        <v>42872</v>
      </c>
      <c r="B8688">
        <v>1900000</v>
      </c>
      <c r="C8688" t="s">
        <v>2</v>
      </c>
      <c r="D8688" t="s">
        <v>12427</v>
      </c>
      <c r="E8688" t="s">
        <v>5</v>
      </c>
      <c r="F8688">
        <v>3054</v>
      </c>
      <c r="G8688">
        <v>3</v>
      </c>
      <c r="H8688">
        <v>1</v>
      </c>
      <c r="I8688">
        <v>0</v>
      </c>
      <c r="J8688">
        <v>204</v>
      </c>
      <c r="K8688">
        <v>1910</v>
      </c>
      <c r="L8688" t="s">
        <v>8861</v>
      </c>
      <c r="M8688" t="s">
        <v>1161</v>
      </c>
      <c r="N8688" t="s">
        <v>8</v>
      </c>
      <c r="O8688" s="6" t="str">
        <f>INDEX(lkp_Region,MATCH(tbl_Sales[[#This Row],[Suburb]],lkp_Suburb,0))</f>
        <v>Northern Metropolitan</v>
      </c>
      <c r="P8688" s="6">
        <f>MONTH(tbl_Sales[[#This Row],[Date]])</f>
        <v>5</v>
      </c>
      <c r="Q8688" s="6">
        <f>YEAR(tbl_Sales[[#This Row],[Date]])</f>
        <v>2017</v>
      </c>
    </row>
    <row r="8689" spans="1:17" x14ac:dyDescent="0.25">
      <c r="A8689" s="1">
        <v>42872</v>
      </c>
      <c r="B8689">
        <v>716000</v>
      </c>
      <c r="C8689" t="s">
        <v>2</v>
      </c>
      <c r="D8689" t="s">
        <v>12424</v>
      </c>
      <c r="E8689" t="s">
        <v>10</v>
      </c>
      <c r="F8689">
        <v>3075</v>
      </c>
      <c r="G8689">
        <v>3</v>
      </c>
      <c r="H8689">
        <v>1</v>
      </c>
      <c r="I8689">
        <v>4</v>
      </c>
      <c r="J8689">
        <v>651</v>
      </c>
      <c r="L8689" t="s">
        <v>8862</v>
      </c>
      <c r="M8689" t="s">
        <v>7965</v>
      </c>
      <c r="N8689" t="s">
        <v>7515</v>
      </c>
      <c r="O8689" s="6" t="str">
        <f>INDEX(lkp_Region,MATCH(tbl_Sales[[#This Row],[Suburb]],lkp_Suburb,0))</f>
        <v>Northern Metropolitan</v>
      </c>
      <c r="P8689" s="6">
        <f>MONTH(tbl_Sales[[#This Row],[Date]])</f>
        <v>5</v>
      </c>
      <c r="Q8689" s="6">
        <f>YEAR(tbl_Sales[[#This Row],[Date]])</f>
        <v>2017</v>
      </c>
    </row>
    <row r="8690" spans="1:17" x14ac:dyDescent="0.25">
      <c r="A8690" s="1">
        <v>42872</v>
      </c>
      <c r="B8690">
        <v>1865000</v>
      </c>
      <c r="C8690" t="s">
        <v>2</v>
      </c>
      <c r="D8690" t="s">
        <v>12425</v>
      </c>
      <c r="E8690" t="s">
        <v>10</v>
      </c>
      <c r="F8690">
        <v>3127</v>
      </c>
      <c r="G8690">
        <v>4</v>
      </c>
      <c r="H8690">
        <v>2</v>
      </c>
      <c r="I8690">
        <v>2</v>
      </c>
      <c r="J8690">
        <v>609</v>
      </c>
      <c r="L8690" t="s">
        <v>8863</v>
      </c>
      <c r="M8690" t="s">
        <v>34</v>
      </c>
      <c r="N8690" t="s">
        <v>14</v>
      </c>
      <c r="O8690" s="6" t="str">
        <f>INDEX(lkp_Region,MATCH(tbl_Sales[[#This Row],[Suburb]],lkp_Suburb,0))</f>
        <v>Eastern Metropolitan</v>
      </c>
      <c r="P8690" s="6">
        <f>MONTH(tbl_Sales[[#This Row],[Date]])</f>
        <v>5</v>
      </c>
      <c r="Q8690" s="6">
        <f>YEAR(tbl_Sales[[#This Row],[Date]])</f>
        <v>2017</v>
      </c>
    </row>
    <row r="8691" spans="1:17" x14ac:dyDescent="0.25">
      <c r="A8691" s="1">
        <v>42872</v>
      </c>
      <c r="B8691">
        <v>590000</v>
      </c>
      <c r="C8691" t="s">
        <v>13</v>
      </c>
      <c r="D8691" t="s">
        <v>12429</v>
      </c>
      <c r="E8691" t="s">
        <v>10</v>
      </c>
      <c r="F8691">
        <v>3143</v>
      </c>
      <c r="G8691">
        <v>2</v>
      </c>
      <c r="H8691">
        <v>1</v>
      </c>
      <c r="I8691">
        <v>1</v>
      </c>
      <c r="J8691">
        <v>903</v>
      </c>
      <c r="L8691" t="s">
        <v>8864</v>
      </c>
      <c r="M8691" t="s">
        <v>283</v>
      </c>
      <c r="N8691" t="s">
        <v>76</v>
      </c>
      <c r="O8691" s="6" t="str">
        <f>INDEX(lkp_Region,MATCH(tbl_Sales[[#This Row],[Suburb]],lkp_Suburb,0))</f>
        <v>Southern Metropolitan</v>
      </c>
      <c r="P8691" s="6">
        <f>MONTH(tbl_Sales[[#This Row],[Date]])</f>
        <v>5</v>
      </c>
      <c r="Q8691" s="6">
        <f>YEAR(tbl_Sales[[#This Row],[Date]])</f>
        <v>2017</v>
      </c>
    </row>
    <row r="8692" spans="1:17" x14ac:dyDescent="0.25">
      <c r="A8692" s="1">
        <v>42872</v>
      </c>
      <c r="B8692">
        <v>850000</v>
      </c>
      <c r="C8692" t="s">
        <v>13</v>
      </c>
      <c r="D8692" t="s">
        <v>12428</v>
      </c>
      <c r="E8692" t="s">
        <v>10</v>
      </c>
      <c r="F8692">
        <v>3141</v>
      </c>
      <c r="G8692">
        <v>2</v>
      </c>
      <c r="H8692">
        <v>2</v>
      </c>
      <c r="I8692">
        <v>2</v>
      </c>
      <c r="J8692">
        <v>17200</v>
      </c>
      <c r="K8692">
        <v>2000</v>
      </c>
      <c r="L8692" t="s">
        <v>8865</v>
      </c>
      <c r="M8692" t="s">
        <v>111</v>
      </c>
      <c r="N8692" t="s">
        <v>76</v>
      </c>
      <c r="O8692" s="6" t="str">
        <f>INDEX(lkp_Region,MATCH(tbl_Sales[[#This Row],[Suburb]],lkp_Suburb,0))</f>
        <v>Southern Metropolitan</v>
      </c>
      <c r="P8692" s="6">
        <f>MONTH(tbl_Sales[[#This Row],[Date]])</f>
        <v>5</v>
      </c>
      <c r="Q8692" s="6">
        <f>YEAR(tbl_Sales[[#This Row],[Date]])</f>
        <v>2017</v>
      </c>
    </row>
    <row r="8693" spans="1:17" x14ac:dyDescent="0.25">
      <c r="A8693" s="1">
        <v>42872</v>
      </c>
      <c r="B8693">
        <v>1000000</v>
      </c>
      <c r="C8693" t="s">
        <v>51</v>
      </c>
      <c r="D8693" t="s">
        <v>12429</v>
      </c>
      <c r="E8693" t="s">
        <v>5</v>
      </c>
      <c r="F8693">
        <v>3144</v>
      </c>
      <c r="G8693">
        <v>2</v>
      </c>
      <c r="H8693">
        <v>2</v>
      </c>
      <c r="I8693">
        <v>1</v>
      </c>
      <c r="J8693">
        <v>156</v>
      </c>
      <c r="L8693" t="s">
        <v>8866</v>
      </c>
      <c r="M8693" t="s">
        <v>388</v>
      </c>
      <c r="N8693" t="s">
        <v>76</v>
      </c>
      <c r="O8693" s="6" t="str">
        <f>INDEX(lkp_Region,MATCH(tbl_Sales[[#This Row],[Suburb]],lkp_Suburb,0))</f>
        <v>Southern Metropolitan</v>
      </c>
      <c r="P8693" s="6">
        <f>MONTH(tbl_Sales[[#This Row],[Date]])</f>
        <v>5</v>
      </c>
      <c r="Q8693" s="6">
        <f>YEAR(tbl_Sales[[#This Row],[Date]])</f>
        <v>2017</v>
      </c>
    </row>
    <row r="8694" spans="1:17" x14ac:dyDescent="0.25">
      <c r="A8694" s="1">
        <v>42872</v>
      </c>
      <c r="B8694">
        <v>1800000</v>
      </c>
      <c r="C8694" t="s">
        <v>2</v>
      </c>
      <c r="D8694" t="s">
        <v>12430</v>
      </c>
      <c r="E8694" t="s">
        <v>5</v>
      </c>
      <c r="F8694">
        <v>3206</v>
      </c>
      <c r="G8694">
        <v>3</v>
      </c>
      <c r="H8694">
        <v>1</v>
      </c>
      <c r="I8694">
        <v>1</v>
      </c>
      <c r="J8694">
        <v>130</v>
      </c>
      <c r="L8694" t="s">
        <v>8867</v>
      </c>
      <c r="M8694" t="s">
        <v>113</v>
      </c>
      <c r="N8694" t="s">
        <v>26</v>
      </c>
      <c r="O8694" s="6" t="str">
        <f>INDEX(lkp_Region,MATCH(tbl_Sales[[#This Row],[Suburb]],lkp_Suburb,0))</f>
        <v>Southern Metropolitan</v>
      </c>
      <c r="P8694" s="6">
        <f>MONTH(tbl_Sales[[#This Row],[Date]])</f>
        <v>5</v>
      </c>
      <c r="Q8694" s="6">
        <f>YEAR(tbl_Sales[[#This Row],[Date]])</f>
        <v>2017</v>
      </c>
    </row>
    <row r="8695" spans="1:17" x14ac:dyDescent="0.25">
      <c r="A8695" s="1">
        <v>42872</v>
      </c>
      <c r="B8695">
        <v>478000</v>
      </c>
      <c r="C8695" t="s">
        <v>2</v>
      </c>
      <c r="D8695" t="s">
        <v>12427</v>
      </c>
      <c r="E8695" t="s">
        <v>10</v>
      </c>
      <c r="F8695">
        <v>3044</v>
      </c>
      <c r="G8695">
        <v>2</v>
      </c>
      <c r="H8695">
        <v>1</v>
      </c>
      <c r="I8695">
        <v>1</v>
      </c>
      <c r="J8695">
        <v>0</v>
      </c>
      <c r="K8695">
        <v>1960</v>
      </c>
      <c r="L8695" t="s">
        <v>8868</v>
      </c>
      <c r="M8695" t="s">
        <v>115</v>
      </c>
      <c r="N8695" t="s">
        <v>18</v>
      </c>
      <c r="O8695" s="6" t="str">
        <f>INDEX(lkp_Region,MATCH(tbl_Sales[[#This Row],[Suburb]],lkp_Suburb,0))</f>
        <v>Northern Metropolitan</v>
      </c>
      <c r="P8695" s="6">
        <f>MONTH(tbl_Sales[[#This Row],[Date]])</f>
        <v>5</v>
      </c>
      <c r="Q8695" s="6">
        <f>YEAR(tbl_Sales[[#This Row],[Date]])</f>
        <v>2017</v>
      </c>
    </row>
    <row r="8696" spans="1:17" x14ac:dyDescent="0.25">
      <c r="A8696" s="1">
        <v>42872</v>
      </c>
      <c r="B8696">
        <v>683000</v>
      </c>
      <c r="C8696" t="s">
        <v>2</v>
      </c>
      <c r="D8696" t="s">
        <v>12425</v>
      </c>
      <c r="E8696" t="s">
        <v>10</v>
      </c>
      <c r="F8696">
        <v>3046</v>
      </c>
      <c r="G8696">
        <v>3</v>
      </c>
      <c r="H8696">
        <v>1</v>
      </c>
      <c r="I8696">
        <v>2</v>
      </c>
      <c r="J8696">
        <v>697</v>
      </c>
      <c r="L8696" t="s">
        <v>8869</v>
      </c>
      <c r="M8696" t="s">
        <v>78</v>
      </c>
      <c r="N8696" t="s">
        <v>18</v>
      </c>
      <c r="O8696" s="6" t="str">
        <f>INDEX(lkp_Region,MATCH(tbl_Sales[[#This Row],[Suburb]],lkp_Suburb,0))</f>
        <v>Northern Metropolitan</v>
      </c>
      <c r="P8696" s="6">
        <f>MONTH(tbl_Sales[[#This Row],[Date]])</f>
        <v>5</v>
      </c>
      <c r="Q8696" s="6">
        <f>YEAR(tbl_Sales[[#This Row],[Date]])</f>
        <v>2017</v>
      </c>
    </row>
    <row r="8697" spans="1:17" x14ac:dyDescent="0.25">
      <c r="A8697" s="1">
        <v>42872</v>
      </c>
      <c r="B8697">
        <v>800000</v>
      </c>
      <c r="C8697" t="s">
        <v>2</v>
      </c>
      <c r="D8697" t="s">
        <v>12431</v>
      </c>
      <c r="E8697" t="s">
        <v>10</v>
      </c>
      <c r="F8697">
        <v>3060</v>
      </c>
      <c r="G8697">
        <v>4</v>
      </c>
      <c r="H8697">
        <v>2</v>
      </c>
      <c r="I8697">
        <v>4</v>
      </c>
      <c r="J8697">
        <v>625</v>
      </c>
      <c r="K8697">
        <v>1960</v>
      </c>
      <c r="L8697" t="s">
        <v>8870</v>
      </c>
      <c r="M8697" t="s">
        <v>16</v>
      </c>
      <c r="N8697" t="s">
        <v>18</v>
      </c>
      <c r="O8697" s="6" t="str">
        <f>INDEX(lkp_Region,MATCH(tbl_Sales[[#This Row],[Suburb]],lkp_Suburb,0))</f>
        <v>Northern Metropolitan</v>
      </c>
      <c r="P8697" s="6">
        <f>MONTH(tbl_Sales[[#This Row],[Date]])</f>
        <v>5</v>
      </c>
      <c r="Q8697" s="6">
        <f>YEAR(tbl_Sales[[#This Row],[Date]])</f>
        <v>2017</v>
      </c>
    </row>
    <row r="8698" spans="1:17" x14ac:dyDescent="0.25">
      <c r="A8698" s="1">
        <v>42872</v>
      </c>
      <c r="B8698">
        <v>815000</v>
      </c>
      <c r="C8698" t="s">
        <v>2</v>
      </c>
      <c r="D8698" t="s">
        <v>12423</v>
      </c>
      <c r="E8698" t="s">
        <v>10</v>
      </c>
      <c r="F8698">
        <v>3046</v>
      </c>
      <c r="G8698">
        <v>3</v>
      </c>
      <c r="H8698">
        <v>1</v>
      </c>
      <c r="I8698">
        <v>1</v>
      </c>
      <c r="J8698">
        <v>641</v>
      </c>
      <c r="L8698" t="s">
        <v>5847</v>
      </c>
      <c r="M8698" t="s">
        <v>78</v>
      </c>
      <c r="N8698" t="s">
        <v>18</v>
      </c>
      <c r="O8698" s="6" t="str">
        <f>INDEX(lkp_Region,MATCH(tbl_Sales[[#This Row],[Suburb]],lkp_Suburb,0))</f>
        <v>Northern Metropolitan</v>
      </c>
      <c r="P8698" s="6">
        <f>MONTH(tbl_Sales[[#This Row],[Date]])</f>
        <v>5</v>
      </c>
      <c r="Q8698" s="6">
        <f>YEAR(tbl_Sales[[#This Row],[Date]])</f>
        <v>2017</v>
      </c>
    </row>
    <row r="8699" spans="1:17" x14ac:dyDescent="0.25">
      <c r="A8699" s="1">
        <v>42872</v>
      </c>
      <c r="B8699">
        <v>912000</v>
      </c>
      <c r="C8699" t="s">
        <v>2</v>
      </c>
      <c r="D8699" t="s">
        <v>12427</v>
      </c>
      <c r="E8699" t="s">
        <v>10</v>
      </c>
      <c r="F8699">
        <v>3033</v>
      </c>
      <c r="G8699">
        <v>3</v>
      </c>
      <c r="H8699">
        <v>1</v>
      </c>
      <c r="I8699">
        <v>3</v>
      </c>
      <c r="J8699">
        <v>660</v>
      </c>
      <c r="L8699" t="s">
        <v>8871</v>
      </c>
      <c r="M8699" t="s">
        <v>119</v>
      </c>
      <c r="N8699" t="s">
        <v>49</v>
      </c>
      <c r="O8699" s="6" t="str">
        <f>INDEX(lkp_Region,MATCH(tbl_Sales[[#This Row],[Suburb]],lkp_Suburb,0))</f>
        <v>Western Metropolitan</v>
      </c>
      <c r="P8699" s="6">
        <f>MONTH(tbl_Sales[[#This Row],[Date]])</f>
        <v>5</v>
      </c>
      <c r="Q8699" s="6">
        <f>YEAR(tbl_Sales[[#This Row],[Date]])</f>
        <v>2017</v>
      </c>
    </row>
    <row r="8700" spans="1:17" x14ac:dyDescent="0.25">
      <c r="A8700" s="1">
        <v>42872</v>
      </c>
      <c r="B8700">
        <v>1850000</v>
      </c>
      <c r="C8700" t="s">
        <v>2</v>
      </c>
      <c r="D8700" t="s">
        <v>12424</v>
      </c>
      <c r="E8700" t="s">
        <v>5</v>
      </c>
      <c r="F8700">
        <v>3039</v>
      </c>
      <c r="G8700">
        <v>3</v>
      </c>
      <c r="H8700">
        <v>2</v>
      </c>
      <c r="I8700">
        <v>2</v>
      </c>
      <c r="J8700">
        <v>596</v>
      </c>
      <c r="K8700">
        <v>1950</v>
      </c>
      <c r="L8700" t="s">
        <v>3363</v>
      </c>
      <c r="M8700" t="s">
        <v>242</v>
      </c>
      <c r="N8700" t="s">
        <v>49</v>
      </c>
      <c r="O8700" s="6" t="str">
        <f>INDEX(lkp_Region,MATCH(tbl_Sales[[#This Row],[Suburb]],lkp_Suburb,0))</f>
        <v>Western Metropolitan</v>
      </c>
      <c r="P8700" s="6">
        <f>MONTH(tbl_Sales[[#This Row],[Date]])</f>
        <v>5</v>
      </c>
      <c r="Q8700" s="6">
        <f>YEAR(tbl_Sales[[#This Row],[Date]])</f>
        <v>2017</v>
      </c>
    </row>
    <row r="8701" spans="1:17" x14ac:dyDescent="0.25">
      <c r="A8701" s="1">
        <v>42872</v>
      </c>
      <c r="B8701">
        <v>570000</v>
      </c>
      <c r="C8701" t="s">
        <v>13</v>
      </c>
      <c r="D8701" t="s">
        <v>12425</v>
      </c>
      <c r="E8701" t="s">
        <v>5</v>
      </c>
      <c r="F8701">
        <v>3051</v>
      </c>
      <c r="G8701">
        <v>2</v>
      </c>
      <c r="H8701">
        <v>2</v>
      </c>
      <c r="I8701">
        <v>1</v>
      </c>
      <c r="J8701">
        <v>1223</v>
      </c>
      <c r="K8701">
        <v>2011</v>
      </c>
      <c r="L8701" t="s">
        <v>8872</v>
      </c>
      <c r="M8701" t="s">
        <v>915</v>
      </c>
      <c r="N8701" t="s">
        <v>88</v>
      </c>
      <c r="O8701" s="6" t="str">
        <f>INDEX(lkp_Region,MATCH(tbl_Sales[[#This Row],[Suburb]],lkp_Suburb,0))</f>
        <v>Northern Metropolitan</v>
      </c>
      <c r="P8701" s="6">
        <f>MONTH(tbl_Sales[[#This Row],[Date]])</f>
        <v>5</v>
      </c>
      <c r="Q8701" s="6">
        <f>YEAR(tbl_Sales[[#This Row],[Date]])</f>
        <v>2017</v>
      </c>
    </row>
    <row r="8702" spans="1:17" x14ac:dyDescent="0.25">
      <c r="A8702" s="1">
        <v>42872</v>
      </c>
      <c r="B8702">
        <v>917500</v>
      </c>
      <c r="C8702" t="s">
        <v>51</v>
      </c>
      <c r="D8702" t="s">
        <v>12427</v>
      </c>
      <c r="E8702" t="s">
        <v>10</v>
      </c>
      <c r="F8702">
        <v>3031</v>
      </c>
      <c r="G8702">
        <v>3</v>
      </c>
      <c r="H8702">
        <v>1</v>
      </c>
      <c r="I8702">
        <v>1</v>
      </c>
      <c r="J8702">
        <v>98</v>
      </c>
      <c r="K8702">
        <v>1997</v>
      </c>
      <c r="L8702" t="s">
        <v>8873</v>
      </c>
      <c r="M8702" t="s">
        <v>264</v>
      </c>
      <c r="N8702" t="s">
        <v>88</v>
      </c>
      <c r="O8702" s="6" t="str">
        <f>INDEX(lkp_Region,MATCH(tbl_Sales[[#This Row],[Suburb]],lkp_Suburb,0))</f>
        <v>Northern Metropolitan</v>
      </c>
      <c r="P8702" s="6">
        <f>MONTH(tbl_Sales[[#This Row],[Date]])</f>
        <v>5</v>
      </c>
      <c r="Q8702" s="6">
        <f>YEAR(tbl_Sales[[#This Row],[Date]])</f>
        <v>2017</v>
      </c>
    </row>
    <row r="8703" spans="1:17" x14ac:dyDescent="0.25">
      <c r="A8703" s="1">
        <v>42872</v>
      </c>
      <c r="B8703">
        <v>392500</v>
      </c>
      <c r="C8703" t="s">
        <v>13</v>
      </c>
      <c r="D8703" t="s">
        <v>12428</v>
      </c>
      <c r="E8703" t="s">
        <v>5</v>
      </c>
      <c r="F8703">
        <v>3011</v>
      </c>
      <c r="G8703">
        <v>2</v>
      </c>
      <c r="H8703">
        <v>1</v>
      </c>
      <c r="I8703">
        <v>1</v>
      </c>
      <c r="J8703">
        <v>1783</v>
      </c>
      <c r="K8703">
        <v>1960</v>
      </c>
      <c r="L8703" t="s">
        <v>8874</v>
      </c>
      <c r="M8703" t="s">
        <v>22</v>
      </c>
      <c r="N8703" t="s">
        <v>21</v>
      </c>
      <c r="O8703" s="6" t="str">
        <f>INDEX(lkp_Region,MATCH(tbl_Sales[[#This Row],[Suburb]],lkp_Suburb,0))</f>
        <v>Western Metropolitan</v>
      </c>
      <c r="P8703" s="6">
        <f>MONTH(tbl_Sales[[#This Row],[Date]])</f>
        <v>5</v>
      </c>
      <c r="Q8703" s="6">
        <f>YEAR(tbl_Sales[[#This Row],[Date]])</f>
        <v>2017</v>
      </c>
    </row>
    <row r="8704" spans="1:17" x14ac:dyDescent="0.25">
      <c r="A8704" s="1">
        <v>42872</v>
      </c>
      <c r="B8704">
        <v>1360000</v>
      </c>
      <c r="C8704" t="s">
        <v>2</v>
      </c>
      <c r="D8704" t="s">
        <v>12429</v>
      </c>
      <c r="E8704" t="s">
        <v>5</v>
      </c>
      <c r="F8704">
        <v>3108</v>
      </c>
      <c r="G8704">
        <v>3</v>
      </c>
      <c r="H8704">
        <v>1</v>
      </c>
      <c r="I8704">
        <v>2</v>
      </c>
      <c r="J8704">
        <v>647</v>
      </c>
      <c r="K8704">
        <v>1965</v>
      </c>
      <c r="L8704" t="s">
        <v>8875</v>
      </c>
      <c r="M8704" t="s">
        <v>126</v>
      </c>
      <c r="N8704" t="s">
        <v>128</v>
      </c>
      <c r="O8704" s="6" t="str">
        <f>INDEX(lkp_Region,MATCH(tbl_Sales[[#This Row],[Suburb]],lkp_Suburb,0))</f>
        <v>Eastern Metropolitan</v>
      </c>
      <c r="P8704" s="6">
        <f>MONTH(tbl_Sales[[#This Row],[Date]])</f>
        <v>5</v>
      </c>
      <c r="Q8704" s="6">
        <f>YEAR(tbl_Sales[[#This Row],[Date]])</f>
        <v>2017</v>
      </c>
    </row>
    <row r="8705" spans="1:17" x14ac:dyDescent="0.25">
      <c r="A8705" s="1">
        <v>42872</v>
      </c>
      <c r="B8705">
        <v>1860000</v>
      </c>
      <c r="C8705" t="s">
        <v>2</v>
      </c>
      <c r="D8705" t="s">
        <v>12429</v>
      </c>
      <c r="E8705" t="s">
        <v>5</v>
      </c>
      <c r="F8705">
        <v>3106</v>
      </c>
      <c r="G8705">
        <v>4</v>
      </c>
      <c r="H8705">
        <v>3</v>
      </c>
      <c r="I8705">
        <v>3</v>
      </c>
      <c r="J8705">
        <v>682</v>
      </c>
      <c r="K8705">
        <v>1995</v>
      </c>
      <c r="L8705" t="s">
        <v>8876</v>
      </c>
      <c r="M8705" t="s">
        <v>8640</v>
      </c>
      <c r="N8705" t="s">
        <v>128</v>
      </c>
      <c r="O8705" s="6" t="str">
        <f>INDEX(lkp_Region,MATCH(tbl_Sales[[#This Row],[Suburb]],lkp_Suburb,0))</f>
        <v>Eastern Metropolitan</v>
      </c>
      <c r="P8705" s="6">
        <f>MONTH(tbl_Sales[[#This Row],[Date]])</f>
        <v>5</v>
      </c>
      <c r="Q8705" s="6">
        <f>YEAR(tbl_Sales[[#This Row],[Date]])</f>
        <v>2017</v>
      </c>
    </row>
    <row r="8706" spans="1:17" x14ac:dyDescent="0.25">
      <c r="A8706" s="1">
        <v>42872</v>
      </c>
      <c r="B8706">
        <v>485000</v>
      </c>
      <c r="C8706" t="s">
        <v>2</v>
      </c>
      <c r="D8706" t="s">
        <v>12423</v>
      </c>
      <c r="E8706" t="s">
        <v>5</v>
      </c>
      <c r="F8706">
        <v>3047</v>
      </c>
      <c r="G8706">
        <v>3</v>
      </c>
      <c r="H8706">
        <v>1</v>
      </c>
      <c r="I8706">
        <v>2</v>
      </c>
      <c r="J8706">
        <v>630</v>
      </c>
      <c r="K8706">
        <v>1970</v>
      </c>
      <c r="L8706" t="s">
        <v>8877</v>
      </c>
      <c r="M8706" t="s">
        <v>779</v>
      </c>
      <c r="N8706" t="s">
        <v>195</v>
      </c>
      <c r="O8706" s="6" t="str">
        <f>INDEX(lkp_Region,MATCH(tbl_Sales[[#This Row],[Suburb]],lkp_Suburb,0))</f>
        <v>Northern Metropolitan</v>
      </c>
      <c r="P8706" s="6">
        <f>MONTH(tbl_Sales[[#This Row],[Date]])</f>
        <v>5</v>
      </c>
      <c r="Q8706" s="6">
        <f>YEAR(tbl_Sales[[#This Row],[Date]])</f>
        <v>2017</v>
      </c>
    </row>
    <row r="8707" spans="1:17" x14ac:dyDescent="0.25">
      <c r="A8707" s="1">
        <v>42872</v>
      </c>
      <c r="B8707">
        <v>1295000</v>
      </c>
      <c r="C8707" t="s">
        <v>2</v>
      </c>
      <c r="D8707" t="s">
        <v>12430</v>
      </c>
      <c r="E8707" t="s">
        <v>10</v>
      </c>
      <c r="F8707">
        <v>3018</v>
      </c>
      <c r="G8707">
        <v>4</v>
      </c>
      <c r="H8707">
        <v>1</v>
      </c>
      <c r="I8707">
        <v>2</v>
      </c>
      <c r="J8707">
        <v>725</v>
      </c>
      <c r="L8707" t="s">
        <v>8878</v>
      </c>
      <c r="M8707" t="s">
        <v>67</v>
      </c>
      <c r="N8707" t="s">
        <v>69</v>
      </c>
      <c r="O8707" s="6" t="str">
        <f>INDEX(lkp_Region,MATCH(tbl_Sales[[#This Row],[Suburb]],lkp_Suburb,0))</f>
        <v>Western Metropolitan</v>
      </c>
      <c r="P8707" s="6">
        <f>MONTH(tbl_Sales[[#This Row],[Date]])</f>
        <v>5</v>
      </c>
      <c r="Q8707" s="6">
        <f>YEAR(tbl_Sales[[#This Row],[Date]])</f>
        <v>2017</v>
      </c>
    </row>
    <row r="8708" spans="1:17" x14ac:dyDescent="0.25">
      <c r="A8708" s="1">
        <v>42872</v>
      </c>
      <c r="B8708">
        <v>550000</v>
      </c>
      <c r="C8708" t="s">
        <v>13</v>
      </c>
      <c r="D8708" t="s">
        <v>12425</v>
      </c>
      <c r="E8708" t="s">
        <v>5</v>
      </c>
      <c r="F8708">
        <v>3161</v>
      </c>
      <c r="G8708">
        <v>2</v>
      </c>
      <c r="H8708">
        <v>1</v>
      </c>
      <c r="I8708">
        <v>1</v>
      </c>
      <c r="J8708">
        <v>0</v>
      </c>
      <c r="L8708" t="s">
        <v>8879</v>
      </c>
      <c r="M8708" t="s">
        <v>338</v>
      </c>
      <c r="N8708" t="s">
        <v>57</v>
      </c>
      <c r="O8708" s="6" t="str">
        <f>INDEX(lkp_Region,MATCH(tbl_Sales[[#This Row],[Suburb]],lkp_Suburb,0))</f>
        <v>Southern Metropolitan</v>
      </c>
      <c r="P8708" s="6">
        <f>MONTH(tbl_Sales[[#This Row],[Date]])</f>
        <v>5</v>
      </c>
      <c r="Q8708" s="6">
        <f>YEAR(tbl_Sales[[#This Row],[Date]])</f>
        <v>2017</v>
      </c>
    </row>
    <row r="8709" spans="1:17" x14ac:dyDescent="0.25">
      <c r="A8709" s="1">
        <v>42872</v>
      </c>
      <c r="B8709">
        <v>641500</v>
      </c>
      <c r="C8709" t="s">
        <v>13</v>
      </c>
      <c r="D8709" t="s">
        <v>12428</v>
      </c>
      <c r="E8709" t="s">
        <v>10</v>
      </c>
      <c r="F8709">
        <v>3204</v>
      </c>
      <c r="G8709">
        <v>3</v>
      </c>
      <c r="H8709">
        <v>1</v>
      </c>
      <c r="I8709">
        <v>1</v>
      </c>
      <c r="J8709">
        <v>681</v>
      </c>
      <c r="K8709">
        <v>1960</v>
      </c>
      <c r="L8709" t="s">
        <v>8880</v>
      </c>
      <c r="M8709" t="s">
        <v>55</v>
      </c>
      <c r="N8709" t="s">
        <v>57</v>
      </c>
      <c r="O8709" s="6" t="str">
        <f>INDEX(lkp_Region,MATCH(tbl_Sales[[#This Row],[Suburb]],lkp_Suburb,0))</f>
        <v>Southern Metropolitan</v>
      </c>
      <c r="P8709" s="6">
        <f>MONTH(tbl_Sales[[#This Row],[Date]])</f>
        <v>5</v>
      </c>
      <c r="Q8709" s="6">
        <f>YEAR(tbl_Sales[[#This Row],[Date]])</f>
        <v>2017</v>
      </c>
    </row>
    <row r="8710" spans="1:17" x14ac:dyDescent="0.25">
      <c r="A8710" s="1">
        <v>42872</v>
      </c>
      <c r="B8710">
        <v>1080000</v>
      </c>
      <c r="C8710" t="s">
        <v>2</v>
      </c>
      <c r="D8710" t="s">
        <v>12423</v>
      </c>
      <c r="E8710" t="s">
        <v>10</v>
      </c>
      <c r="F8710">
        <v>3071</v>
      </c>
      <c r="G8710">
        <v>3</v>
      </c>
      <c r="H8710">
        <v>1</v>
      </c>
      <c r="I8710">
        <v>1</v>
      </c>
      <c r="J8710">
        <v>408</v>
      </c>
      <c r="L8710" t="s">
        <v>8881</v>
      </c>
      <c r="M8710" t="s">
        <v>60</v>
      </c>
      <c r="N8710" t="s">
        <v>62</v>
      </c>
      <c r="O8710" s="6" t="str">
        <f>INDEX(lkp_Region,MATCH(tbl_Sales[[#This Row],[Suburb]],lkp_Suburb,0))</f>
        <v>Northern Metropolitan</v>
      </c>
      <c r="P8710" s="6">
        <f>MONTH(tbl_Sales[[#This Row],[Date]])</f>
        <v>5</v>
      </c>
      <c r="Q8710" s="6">
        <f>YEAR(tbl_Sales[[#This Row],[Date]])</f>
        <v>2017</v>
      </c>
    </row>
    <row r="8711" spans="1:17" x14ac:dyDescent="0.25">
      <c r="A8711" s="1">
        <v>42872</v>
      </c>
      <c r="B8711">
        <v>1750000</v>
      </c>
      <c r="C8711" t="s">
        <v>2</v>
      </c>
      <c r="D8711" t="s">
        <v>12427</v>
      </c>
      <c r="E8711" t="s">
        <v>5</v>
      </c>
      <c r="F8711">
        <v>3070</v>
      </c>
      <c r="G8711">
        <v>5</v>
      </c>
      <c r="H8711">
        <v>2</v>
      </c>
      <c r="I8711">
        <v>0</v>
      </c>
      <c r="J8711">
        <v>406</v>
      </c>
      <c r="K8711">
        <v>1900</v>
      </c>
      <c r="L8711" t="s">
        <v>8882</v>
      </c>
      <c r="M8711" t="s">
        <v>271</v>
      </c>
      <c r="N8711" t="s">
        <v>62</v>
      </c>
      <c r="O8711" s="6" t="str">
        <f>INDEX(lkp_Region,MATCH(tbl_Sales[[#This Row],[Suburb]],lkp_Suburb,0))</f>
        <v>Northern Metropolitan</v>
      </c>
      <c r="P8711" s="6">
        <f>MONTH(tbl_Sales[[#This Row],[Date]])</f>
        <v>5</v>
      </c>
      <c r="Q8711" s="6">
        <f>YEAR(tbl_Sales[[#This Row],[Date]])</f>
        <v>2017</v>
      </c>
    </row>
    <row r="8712" spans="1:17" x14ac:dyDescent="0.25">
      <c r="A8712" s="1">
        <v>42872</v>
      </c>
      <c r="B8712">
        <v>360000</v>
      </c>
      <c r="C8712" t="s">
        <v>13</v>
      </c>
      <c r="D8712" t="s">
        <v>12429</v>
      </c>
      <c r="E8712" t="s">
        <v>5</v>
      </c>
      <c r="F8712">
        <v>3122</v>
      </c>
      <c r="G8712">
        <v>1</v>
      </c>
      <c r="H8712">
        <v>1</v>
      </c>
      <c r="I8712">
        <v>1</v>
      </c>
      <c r="J8712">
        <v>6494</v>
      </c>
      <c r="K8712">
        <v>1965</v>
      </c>
      <c r="L8712" t="s">
        <v>8883</v>
      </c>
      <c r="M8712" t="s">
        <v>461</v>
      </c>
      <c r="N8712" t="s">
        <v>101</v>
      </c>
      <c r="O8712" s="6" t="str">
        <f>INDEX(lkp_Region,MATCH(tbl_Sales[[#This Row],[Suburb]],lkp_Suburb,0))</f>
        <v>Southern Metropolitan</v>
      </c>
      <c r="P8712" s="6">
        <f>MONTH(tbl_Sales[[#This Row],[Date]])</f>
        <v>5</v>
      </c>
      <c r="Q8712" s="6">
        <f>YEAR(tbl_Sales[[#This Row],[Date]])</f>
        <v>2017</v>
      </c>
    </row>
    <row r="8713" spans="1:17" x14ac:dyDescent="0.25">
      <c r="A8713" s="1">
        <v>42872</v>
      </c>
      <c r="B8713">
        <v>532000</v>
      </c>
      <c r="C8713" t="s">
        <v>13</v>
      </c>
      <c r="D8713" t="s">
        <v>12427</v>
      </c>
      <c r="E8713" t="s">
        <v>10</v>
      </c>
      <c r="F8713">
        <v>3123</v>
      </c>
      <c r="G8713">
        <v>2</v>
      </c>
      <c r="H8713">
        <v>1</v>
      </c>
      <c r="I8713">
        <v>1</v>
      </c>
      <c r="J8713">
        <v>0</v>
      </c>
      <c r="L8713" t="s">
        <v>8884</v>
      </c>
      <c r="M8713" t="s">
        <v>230</v>
      </c>
      <c r="N8713" t="s">
        <v>101</v>
      </c>
      <c r="O8713" s="6" t="str">
        <f>INDEX(lkp_Region,MATCH(tbl_Sales[[#This Row],[Suburb]],lkp_Suburb,0))</f>
        <v>Southern Metropolitan</v>
      </c>
      <c r="P8713" s="6">
        <f>MONTH(tbl_Sales[[#This Row],[Date]])</f>
        <v>5</v>
      </c>
      <c r="Q8713" s="6">
        <f>YEAR(tbl_Sales[[#This Row],[Date]])</f>
        <v>2017</v>
      </c>
    </row>
    <row r="8714" spans="1:17" x14ac:dyDescent="0.25">
      <c r="A8714" s="1">
        <v>42872</v>
      </c>
      <c r="B8714">
        <v>1050000</v>
      </c>
      <c r="C8714" t="s">
        <v>2</v>
      </c>
      <c r="D8714" t="s">
        <v>12427</v>
      </c>
      <c r="E8714" t="s">
        <v>10</v>
      </c>
      <c r="F8714">
        <v>3127</v>
      </c>
      <c r="G8714">
        <v>3</v>
      </c>
      <c r="H8714">
        <v>2</v>
      </c>
      <c r="I8714">
        <v>2</v>
      </c>
      <c r="J8714">
        <v>444</v>
      </c>
      <c r="L8714" t="s">
        <v>8885</v>
      </c>
      <c r="M8714" t="s">
        <v>11</v>
      </c>
      <c r="N8714" t="s">
        <v>101</v>
      </c>
      <c r="O8714" s="6" t="str">
        <f>INDEX(lkp_Region,MATCH(tbl_Sales[[#This Row],[Suburb]],lkp_Suburb,0))</f>
        <v>Southern Metropolitan</v>
      </c>
      <c r="P8714" s="6">
        <f>MONTH(tbl_Sales[[#This Row],[Date]])</f>
        <v>5</v>
      </c>
      <c r="Q8714" s="6">
        <f>YEAR(tbl_Sales[[#This Row],[Date]])</f>
        <v>2017</v>
      </c>
    </row>
    <row r="8715" spans="1:17" x14ac:dyDescent="0.25">
      <c r="A8715" s="1">
        <v>42872</v>
      </c>
      <c r="B8715">
        <v>1980000</v>
      </c>
      <c r="C8715" t="s">
        <v>2</v>
      </c>
      <c r="D8715" t="s">
        <v>12427</v>
      </c>
      <c r="E8715" t="s">
        <v>10</v>
      </c>
      <c r="F8715">
        <v>3124</v>
      </c>
      <c r="G8715">
        <v>4</v>
      </c>
      <c r="H8715">
        <v>3</v>
      </c>
      <c r="I8715">
        <v>2</v>
      </c>
      <c r="J8715">
        <v>728</v>
      </c>
      <c r="L8715" t="s">
        <v>8886</v>
      </c>
      <c r="M8715" t="s">
        <v>209</v>
      </c>
      <c r="N8715" t="s">
        <v>101</v>
      </c>
      <c r="O8715" s="6" t="str">
        <f>INDEX(lkp_Region,MATCH(tbl_Sales[[#This Row],[Suburb]],lkp_Suburb,0))</f>
        <v>Southern Metropolitan</v>
      </c>
      <c r="P8715" s="6">
        <f>MONTH(tbl_Sales[[#This Row],[Date]])</f>
        <v>5</v>
      </c>
      <c r="Q8715" s="6">
        <f>YEAR(tbl_Sales[[#This Row],[Date]])</f>
        <v>2017</v>
      </c>
    </row>
    <row r="8716" spans="1:17" x14ac:dyDescent="0.25">
      <c r="A8716" s="1">
        <v>42872</v>
      </c>
      <c r="B8716">
        <v>2100000</v>
      </c>
      <c r="C8716" t="s">
        <v>2</v>
      </c>
      <c r="D8716" t="s">
        <v>12427</v>
      </c>
      <c r="E8716" t="s">
        <v>10</v>
      </c>
      <c r="F8716">
        <v>3188</v>
      </c>
      <c r="G8716">
        <v>3</v>
      </c>
      <c r="H8716">
        <v>2</v>
      </c>
      <c r="I8716">
        <v>1</v>
      </c>
      <c r="J8716">
        <v>455</v>
      </c>
      <c r="K8716">
        <v>1990</v>
      </c>
      <c r="L8716" t="s">
        <v>8887</v>
      </c>
      <c r="M8716" t="s">
        <v>176</v>
      </c>
      <c r="N8716" t="s">
        <v>107</v>
      </c>
      <c r="O8716" s="6" t="str">
        <f>INDEX(lkp_Region,MATCH(tbl_Sales[[#This Row],[Suburb]],lkp_Suburb,0))</f>
        <v>Southern Metropolitan</v>
      </c>
      <c r="P8716" s="6">
        <f>MONTH(tbl_Sales[[#This Row],[Date]])</f>
        <v>5</v>
      </c>
      <c r="Q8716" s="6">
        <f>YEAR(tbl_Sales[[#This Row],[Date]])</f>
        <v>2017</v>
      </c>
    </row>
    <row r="8717" spans="1:17" x14ac:dyDescent="0.25">
      <c r="A8717" s="1">
        <v>42872</v>
      </c>
      <c r="B8717">
        <v>615000</v>
      </c>
      <c r="C8717" t="s">
        <v>13</v>
      </c>
      <c r="D8717" t="s">
        <v>12423</v>
      </c>
      <c r="E8717" t="s">
        <v>10</v>
      </c>
      <c r="F8717">
        <v>3084</v>
      </c>
      <c r="G8717">
        <v>2</v>
      </c>
      <c r="H8717">
        <v>1</v>
      </c>
      <c r="I8717">
        <v>1</v>
      </c>
      <c r="J8717">
        <v>190</v>
      </c>
      <c r="K8717">
        <v>1980</v>
      </c>
      <c r="L8717" t="s">
        <v>8888</v>
      </c>
      <c r="M8717" t="s">
        <v>235</v>
      </c>
      <c r="N8717" t="s">
        <v>150</v>
      </c>
      <c r="O8717" s="6" t="str">
        <f>INDEX(lkp_Region,MATCH(tbl_Sales[[#This Row],[Suburb]],lkp_Suburb,0))</f>
        <v>Eastern Metropolitan</v>
      </c>
      <c r="P8717" s="6">
        <f>MONTH(tbl_Sales[[#This Row],[Date]])</f>
        <v>5</v>
      </c>
      <c r="Q8717" s="6">
        <f>YEAR(tbl_Sales[[#This Row],[Date]])</f>
        <v>2017</v>
      </c>
    </row>
    <row r="8718" spans="1:17" x14ac:dyDescent="0.25">
      <c r="A8718" s="1">
        <v>42872</v>
      </c>
      <c r="B8718">
        <v>984000</v>
      </c>
      <c r="C8718" t="s">
        <v>2</v>
      </c>
      <c r="D8718" t="s">
        <v>12426</v>
      </c>
      <c r="E8718" t="s">
        <v>10</v>
      </c>
      <c r="F8718">
        <v>3085</v>
      </c>
      <c r="G8718">
        <v>3</v>
      </c>
      <c r="H8718">
        <v>2</v>
      </c>
      <c r="I8718">
        <v>2</v>
      </c>
      <c r="J8718">
        <v>552</v>
      </c>
      <c r="L8718" t="s">
        <v>8889</v>
      </c>
      <c r="M8718" t="s">
        <v>299</v>
      </c>
      <c r="N8718" t="s">
        <v>150</v>
      </c>
      <c r="O8718" s="6" t="str">
        <f>INDEX(lkp_Region,MATCH(tbl_Sales[[#This Row],[Suburb]],lkp_Suburb,0))</f>
        <v>Northern Metropolitan</v>
      </c>
      <c r="P8718" s="6">
        <f>MONTH(tbl_Sales[[#This Row],[Date]])</f>
        <v>5</v>
      </c>
      <c r="Q8718" s="6">
        <f>YEAR(tbl_Sales[[#This Row],[Date]])</f>
        <v>2017</v>
      </c>
    </row>
    <row r="8719" spans="1:17" x14ac:dyDescent="0.25">
      <c r="A8719" s="1">
        <v>42873</v>
      </c>
      <c r="B8719">
        <v>730000</v>
      </c>
      <c r="C8719" t="s">
        <v>2</v>
      </c>
      <c r="D8719" t="s">
        <v>12425</v>
      </c>
      <c r="E8719" t="s">
        <v>5</v>
      </c>
      <c r="F8719">
        <v>3138</v>
      </c>
      <c r="G8719">
        <v>3</v>
      </c>
      <c r="H8719">
        <v>2</v>
      </c>
      <c r="I8719">
        <v>2</v>
      </c>
      <c r="J8719">
        <v>947</v>
      </c>
      <c r="K8719">
        <v>1978</v>
      </c>
      <c r="L8719" t="s">
        <v>8890</v>
      </c>
      <c r="M8719" t="s">
        <v>7784</v>
      </c>
      <c r="N8719" t="s">
        <v>7639</v>
      </c>
      <c r="O8719" s="6" t="str">
        <f>INDEX(lkp_Region,MATCH(tbl_Sales[[#This Row],[Suburb]],lkp_Suburb,0))</f>
        <v>Eastern Victoria</v>
      </c>
      <c r="P8719" s="6">
        <f>MONTH(tbl_Sales[[#This Row],[Date]])</f>
        <v>5</v>
      </c>
      <c r="Q8719" s="6">
        <f>YEAR(tbl_Sales[[#This Row],[Date]])</f>
        <v>2017</v>
      </c>
    </row>
    <row r="8720" spans="1:17" x14ac:dyDescent="0.25">
      <c r="A8720" s="1">
        <v>42873</v>
      </c>
      <c r="B8720">
        <v>860000</v>
      </c>
      <c r="C8720" t="s">
        <v>2</v>
      </c>
      <c r="D8720" t="s">
        <v>12427</v>
      </c>
      <c r="E8720" t="s">
        <v>5</v>
      </c>
      <c r="F8720">
        <v>3121</v>
      </c>
      <c r="G8720">
        <v>2</v>
      </c>
      <c r="H8720">
        <v>1</v>
      </c>
      <c r="I8720">
        <v>0</v>
      </c>
      <c r="J8720">
        <v>111</v>
      </c>
      <c r="L8720" t="s">
        <v>8891</v>
      </c>
      <c r="M8720" t="s">
        <v>6</v>
      </c>
      <c r="N8720" t="s">
        <v>8</v>
      </c>
      <c r="O8720" s="6" t="str">
        <f>INDEX(lkp_Region,MATCH(tbl_Sales[[#This Row],[Suburb]],lkp_Suburb,0))</f>
        <v>Northern Metropolitan</v>
      </c>
      <c r="P8720" s="6">
        <f>MONTH(tbl_Sales[[#This Row],[Date]])</f>
        <v>5</v>
      </c>
      <c r="Q8720" s="6">
        <f>YEAR(tbl_Sales[[#This Row],[Date]])</f>
        <v>2017</v>
      </c>
    </row>
    <row r="8721" spans="1:17" x14ac:dyDescent="0.25">
      <c r="A8721" s="1">
        <v>42873</v>
      </c>
      <c r="B8721">
        <v>950000</v>
      </c>
      <c r="C8721" t="s">
        <v>2</v>
      </c>
      <c r="D8721" t="s">
        <v>12428</v>
      </c>
      <c r="E8721" t="s">
        <v>5</v>
      </c>
      <c r="F8721">
        <v>3121</v>
      </c>
      <c r="G8721">
        <v>2</v>
      </c>
      <c r="H8721">
        <v>1</v>
      </c>
      <c r="I8721">
        <v>0</v>
      </c>
      <c r="J8721">
        <v>150</v>
      </c>
      <c r="L8721" t="s">
        <v>8892</v>
      </c>
      <c r="M8721" t="s">
        <v>6</v>
      </c>
      <c r="N8721" t="s">
        <v>8</v>
      </c>
      <c r="O8721" s="6" t="str">
        <f>INDEX(lkp_Region,MATCH(tbl_Sales[[#This Row],[Suburb]],lkp_Suburb,0))</f>
        <v>Northern Metropolitan</v>
      </c>
      <c r="P8721" s="6">
        <f>MONTH(tbl_Sales[[#This Row],[Date]])</f>
        <v>5</v>
      </c>
      <c r="Q8721" s="6">
        <f>YEAR(tbl_Sales[[#This Row],[Date]])</f>
        <v>2017</v>
      </c>
    </row>
    <row r="8722" spans="1:17" x14ac:dyDescent="0.25">
      <c r="A8722" s="1">
        <v>42873</v>
      </c>
      <c r="B8722">
        <v>1301000</v>
      </c>
      <c r="C8722" t="s">
        <v>2</v>
      </c>
      <c r="D8722" t="s">
        <v>12429</v>
      </c>
      <c r="E8722" t="s">
        <v>10</v>
      </c>
      <c r="F8722">
        <v>3121</v>
      </c>
      <c r="G8722">
        <v>3</v>
      </c>
      <c r="H8722">
        <v>1</v>
      </c>
      <c r="I8722">
        <v>1</v>
      </c>
      <c r="J8722">
        <v>163</v>
      </c>
      <c r="K8722">
        <v>1990</v>
      </c>
      <c r="L8722" t="s">
        <v>8893</v>
      </c>
      <c r="M8722" t="s">
        <v>6</v>
      </c>
      <c r="N8722" t="s">
        <v>8</v>
      </c>
      <c r="O8722" s="6" t="str">
        <f>INDEX(lkp_Region,MATCH(tbl_Sales[[#This Row],[Suburb]],lkp_Suburb,0))</f>
        <v>Northern Metropolitan</v>
      </c>
      <c r="P8722" s="6">
        <f>MONTH(tbl_Sales[[#This Row],[Date]])</f>
        <v>5</v>
      </c>
      <c r="Q8722" s="6">
        <f>YEAR(tbl_Sales[[#This Row],[Date]])</f>
        <v>2017</v>
      </c>
    </row>
    <row r="8723" spans="1:17" x14ac:dyDescent="0.25">
      <c r="A8723" s="1">
        <v>42873</v>
      </c>
      <c r="B8723">
        <v>680000</v>
      </c>
      <c r="C8723" t="s">
        <v>2</v>
      </c>
      <c r="D8723" t="s">
        <v>12427</v>
      </c>
      <c r="E8723" t="s">
        <v>10</v>
      </c>
      <c r="F8723">
        <v>3083</v>
      </c>
      <c r="G8723">
        <v>3</v>
      </c>
      <c r="H8723">
        <v>1</v>
      </c>
      <c r="I8723">
        <v>1</v>
      </c>
      <c r="J8723">
        <v>539</v>
      </c>
      <c r="L8723" t="s">
        <v>8894</v>
      </c>
      <c r="M8723" t="s">
        <v>7813</v>
      </c>
      <c r="N8723" t="s">
        <v>7515</v>
      </c>
      <c r="O8723" s="6" t="str">
        <f>INDEX(lkp_Region,MATCH(tbl_Sales[[#This Row],[Suburb]],lkp_Suburb,0))</f>
        <v>Northern Metropolitan</v>
      </c>
      <c r="P8723" s="6">
        <f>MONTH(tbl_Sales[[#This Row],[Date]])</f>
        <v>5</v>
      </c>
      <c r="Q8723" s="6">
        <f>YEAR(tbl_Sales[[#This Row],[Date]])</f>
        <v>2017</v>
      </c>
    </row>
    <row r="8724" spans="1:17" x14ac:dyDescent="0.25">
      <c r="A8724" s="1">
        <v>42873</v>
      </c>
      <c r="B8724">
        <v>1530000</v>
      </c>
      <c r="C8724" t="s">
        <v>2</v>
      </c>
      <c r="D8724" t="s">
        <v>12423</v>
      </c>
      <c r="E8724" t="s">
        <v>10</v>
      </c>
      <c r="F8724">
        <v>3130</v>
      </c>
      <c r="G8724">
        <v>3</v>
      </c>
      <c r="H8724">
        <v>1</v>
      </c>
      <c r="I8724">
        <v>2</v>
      </c>
      <c r="J8724">
        <v>785</v>
      </c>
      <c r="L8724" t="s">
        <v>8895</v>
      </c>
      <c r="M8724" t="s">
        <v>7710</v>
      </c>
      <c r="N8724" t="s">
        <v>14</v>
      </c>
      <c r="O8724" s="6" t="str">
        <f>INDEX(lkp_Region,MATCH(tbl_Sales[[#This Row],[Suburb]],lkp_Suburb,0))</f>
        <v>Eastern Metropolitan</v>
      </c>
      <c r="P8724" s="6">
        <f>MONTH(tbl_Sales[[#This Row],[Date]])</f>
        <v>5</v>
      </c>
      <c r="Q8724" s="6">
        <f>YEAR(tbl_Sales[[#This Row],[Date]])</f>
        <v>2017</v>
      </c>
    </row>
    <row r="8725" spans="1:17" x14ac:dyDescent="0.25">
      <c r="A8725" s="1">
        <v>42873</v>
      </c>
      <c r="B8725">
        <v>762000</v>
      </c>
      <c r="C8725" t="s">
        <v>13</v>
      </c>
      <c r="D8725" t="s">
        <v>12429</v>
      </c>
      <c r="E8725" t="s">
        <v>10</v>
      </c>
      <c r="F8725">
        <v>3146</v>
      </c>
      <c r="G8725">
        <v>2</v>
      </c>
      <c r="H8725">
        <v>1</v>
      </c>
      <c r="I8725">
        <v>1</v>
      </c>
      <c r="J8725">
        <v>730</v>
      </c>
      <c r="K8725">
        <v>1875</v>
      </c>
      <c r="L8725" t="s">
        <v>8896</v>
      </c>
      <c r="M8725" t="s">
        <v>102</v>
      </c>
      <c r="N8725" t="s">
        <v>76</v>
      </c>
      <c r="O8725" s="6" t="str">
        <f>INDEX(lkp_Region,MATCH(tbl_Sales[[#This Row],[Suburb]],lkp_Suburb,0))</f>
        <v>Southern Metropolitan</v>
      </c>
      <c r="P8725" s="6">
        <f>MONTH(tbl_Sales[[#This Row],[Date]])</f>
        <v>5</v>
      </c>
      <c r="Q8725" s="6">
        <f>YEAR(tbl_Sales[[#This Row],[Date]])</f>
        <v>2017</v>
      </c>
    </row>
    <row r="8726" spans="1:17" x14ac:dyDescent="0.25">
      <c r="A8726" s="1">
        <v>42873</v>
      </c>
      <c r="B8726">
        <v>880000</v>
      </c>
      <c r="C8726" t="s">
        <v>2</v>
      </c>
      <c r="D8726" t="s">
        <v>12429</v>
      </c>
      <c r="E8726" t="s">
        <v>5</v>
      </c>
      <c r="F8726">
        <v>3181</v>
      </c>
      <c r="G8726">
        <v>3</v>
      </c>
      <c r="H8726">
        <v>1</v>
      </c>
      <c r="I8726">
        <v>0</v>
      </c>
      <c r="J8726">
        <v>249</v>
      </c>
      <c r="L8726" t="s">
        <v>8897</v>
      </c>
      <c r="M8726" t="s">
        <v>302</v>
      </c>
      <c r="N8726" t="s">
        <v>76</v>
      </c>
      <c r="O8726" s="6" t="str">
        <f>INDEX(lkp_Region,MATCH(tbl_Sales[[#This Row],[Suburb]],lkp_Suburb,0))</f>
        <v>Southern Metropolitan</v>
      </c>
      <c r="P8726" s="6">
        <f>MONTH(tbl_Sales[[#This Row],[Date]])</f>
        <v>5</v>
      </c>
      <c r="Q8726" s="6">
        <f>YEAR(tbl_Sales[[#This Row],[Date]])</f>
        <v>2017</v>
      </c>
    </row>
    <row r="8727" spans="1:17" x14ac:dyDescent="0.25">
      <c r="A8727" s="1">
        <v>42873</v>
      </c>
      <c r="B8727">
        <v>1020000</v>
      </c>
      <c r="C8727" t="s">
        <v>13</v>
      </c>
      <c r="D8727" t="s">
        <v>12428</v>
      </c>
      <c r="E8727" t="s">
        <v>10</v>
      </c>
      <c r="F8727">
        <v>3181</v>
      </c>
      <c r="G8727">
        <v>2</v>
      </c>
      <c r="H8727">
        <v>1</v>
      </c>
      <c r="I8727">
        <v>1</v>
      </c>
      <c r="J8727">
        <v>0</v>
      </c>
      <c r="K8727">
        <v>1920</v>
      </c>
      <c r="L8727" t="s">
        <v>8898</v>
      </c>
      <c r="M8727" t="s">
        <v>302</v>
      </c>
      <c r="N8727" t="s">
        <v>76</v>
      </c>
      <c r="O8727" s="6" t="str">
        <f>INDEX(lkp_Region,MATCH(tbl_Sales[[#This Row],[Suburb]],lkp_Suburb,0))</f>
        <v>Southern Metropolitan</v>
      </c>
      <c r="P8727" s="6">
        <f>MONTH(tbl_Sales[[#This Row],[Date]])</f>
        <v>5</v>
      </c>
      <c r="Q8727" s="6">
        <f>YEAR(tbl_Sales[[#This Row],[Date]])</f>
        <v>2017</v>
      </c>
    </row>
    <row r="8728" spans="1:17" x14ac:dyDescent="0.25">
      <c r="A8728" s="1">
        <v>42873</v>
      </c>
      <c r="B8728">
        <v>710000</v>
      </c>
      <c r="C8728" t="s">
        <v>13</v>
      </c>
      <c r="D8728" t="s">
        <v>12430</v>
      </c>
      <c r="E8728" t="s">
        <v>5</v>
      </c>
      <c r="F8728">
        <v>3205</v>
      </c>
      <c r="G8728">
        <v>3</v>
      </c>
      <c r="H8728">
        <v>2</v>
      </c>
      <c r="I8728">
        <v>2</v>
      </c>
      <c r="J8728">
        <v>0</v>
      </c>
      <c r="K8728">
        <v>2001</v>
      </c>
      <c r="L8728" t="s">
        <v>8899</v>
      </c>
      <c r="M8728" t="s">
        <v>185</v>
      </c>
      <c r="N8728" t="s">
        <v>26</v>
      </c>
      <c r="O8728" s="6" t="str">
        <f>INDEX(lkp_Region,MATCH(tbl_Sales[[#This Row],[Suburb]],lkp_Suburb,0))</f>
        <v>Southern Metropolitan</v>
      </c>
      <c r="P8728" s="6">
        <f>MONTH(tbl_Sales[[#This Row],[Date]])</f>
        <v>5</v>
      </c>
      <c r="Q8728" s="6">
        <f>YEAR(tbl_Sales[[#This Row],[Date]])</f>
        <v>2017</v>
      </c>
    </row>
    <row r="8729" spans="1:17" x14ac:dyDescent="0.25">
      <c r="A8729" s="1">
        <v>42873</v>
      </c>
      <c r="B8729">
        <v>890000</v>
      </c>
      <c r="C8729" t="s">
        <v>2</v>
      </c>
      <c r="D8729" t="s">
        <v>12430</v>
      </c>
      <c r="E8729" t="s">
        <v>5</v>
      </c>
      <c r="F8729">
        <v>3095</v>
      </c>
      <c r="G8729">
        <v>4</v>
      </c>
      <c r="H8729">
        <v>2</v>
      </c>
      <c r="I8729">
        <v>2</v>
      </c>
      <c r="J8729">
        <v>786</v>
      </c>
      <c r="K8729">
        <v>1980</v>
      </c>
      <c r="L8729" t="s">
        <v>8900</v>
      </c>
      <c r="M8729" t="s">
        <v>8695</v>
      </c>
      <c r="N8729" t="s">
        <v>7523</v>
      </c>
      <c r="O8729" s="6" t="str">
        <f>INDEX(lkp_Region,MATCH(tbl_Sales[[#This Row],[Suburb]],lkp_Suburb,0))</f>
        <v>Eastern Metropolitan</v>
      </c>
      <c r="P8729" s="6">
        <f>MONTH(tbl_Sales[[#This Row],[Date]])</f>
        <v>5</v>
      </c>
      <c r="Q8729" s="6">
        <f>YEAR(tbl_Sales[[#This Row],[Date]])</f>
        <v>2017</v>
      </c>
    </row>
    <row r="8730" spans="1:17" x14ac:dyDescent="0.25">
      <c r="A8730" s="1">
        <v>42873</v>
      </c>
      <c r="B8730">
        <v>910000</v>
      </c>
      <c r="C8730" t="s">
        <v>2</v>
      </c>
      <c r="D8730" t="s">
        <v>12431</v>
      </c>
      <c r="E8730" t="s">
        <v>10</v>
      </c>
      <c r="F8730">
        <v>3044</v>
      </c>
      <c r="G8730">
        <v>2</v>
      </c>
      <c r="H8730">
        <v>1</v>
      </c>
      <c r="I8730">
        <v>3</v>
      </c>
      <c r="J8730">
        <v>602</v>
      </c>
      <c r="L8730" t="s">
        <v>8901</v>
      </c>
      <c r="M8730" t="s">
        <v>115</v>
      </c>
      <c r="N8730" t="s">
        <v>18</v>
      </c>
      <c r="O8730" s="6" t="str">
        <f>INDEX(lkp_Region,MATCH(tbl_Sales[[#This Row],[Suburb]],lkp_Suburb,0))</f>
        <v>Northern Metropolitan</v>
      </c>
      <c r="P8730" s="6">
        <f>MONTH(tbl_Sales[[#This Row],[Date]])</f>
        <v>5</v>
      </c>
      <c r="Q8730" s="6">
        <f>YEAR(tbl_Sales[[#This Row],[Date]])</f>
        <v>2017</v>
      </c>
    </row>
    <row r="8731" spans="1:17" x14ac:dyDescent="0.25">
      <c r="A8731" s="1">
        <v>42873</v>
      </c>
      <c r="B8731">
        <v>2545000</v>
      </c>
      <c r="C8731" t="s">
        <v>2</v>
      </c>
      <c r="D8731" t="s">
        <v>12429</v>
      </c>
      <c r="E8731" t="s">
        <v>10</v>
      </c>
      <c r="F8731">
        <v>3056</v>
      </c>
      <c r="G8731">
        <v>5</v>
      </c>
      <c r="H8731">
        <v>3</v>
      </c>
      <c r="I8731">
        <v>4</v>
      </c>
      <c r="J8731">
        <v>957</v>
      </c>
      <c r="K8731">
        <v>1995</v>
      </c>
      <c r="L8731" t="s">
        <v>8902</v>
      </c>
      <c r="M8731" t="s">
        <v>117</v>
      </c>
      <c r="N8731" t="s">
        <v>18</v>
      </c>
      <c r="O8731" s="6" t="str">
        <f>INDEX(lkp_Region,MATCH(tbl_Sales[[#This Row],[Suburb]],lkp_Suburb,0))</f>
        <v>Northern Metropolitan</v>
      </c>
      <c r="P8731" s="6">
        <f>MONTH(tbl_Sales[[#This Row],[Date]])</f>
        <v>5</v>
      </c>
      <c r="Q8731" s="6">
        <f>YEAR(tbl_Sales[[#This Row],[Date]])</f>
        <v>2017</v>
      </c>
    </row>
    <row r="8732" spans="1:17" x14ac:dyDescent="0.25">
      <c r="A8732" s="1">
        <v>42873</v>
      </c>
      <c r="B8732">
        <v>440000</v>
      </c>
      <c r="C8732" t="s">
        <v>13</v>
      </c>
      <c r="D8732" t="s">
        <v>12423</v>
      </c>
      <c r="E8732" t="s">
        <v>10</v>
      </c>
      <c r="F8732">
        <v>3040</v>
      </c>
      <c r="G8732">
        <v>2</v>
      </c>
      <c r="H8732">
        <v>1</v>
      </c>
      <c r="I8732">
        <v>1</v>
      </c>
      <c r="J8732">
        <v>921</v>
      </c>
      <c r="L8732" t="s">
        <v>8903</v>
      </c>
      <c r="M8732" t="s">
        <v>47</v>
      </c>
      <c r="N8732" t="s">
        <v>49</v>
      </c>
      <c r="O8732" s="6" t="str">
        <f>INDEX(lkp_Region,MATCH(tbl_Sales[[#This Row],[Suburb]],lkp_Suburb,0))</f>
        <v>Western Metropolitan</v>
      </c>
      <c r="P8732" s="6">
        <f>MONTH(tbl_Sales[[#This Row],[Date]])</f>
        <v>5</v>
      </c>
      <c r="Q8732" s="6">
        <f>YEAR(tbl_Sales[[#This Row],[Date]])</f>
        <v>2017</v>
      </c>
    </row>
    <row r="8733" spans="1:17" x14ac:dyDescent="0.25">
      <c r="A8733" s="1">
        <v>42873</v>
      </c>
      <c r="B8733">
        <v>773000</v>
      </c>
      <c r="C8733" t="s">
        <v>2</v>
      </c>
      <c r="D8733" t="s">
        <v>12425</v>
      </c>
      <c r="E8733" t="s">
        <v>10</v>
      </c>
      <c r="F8733">
        <v>3034</v>
      </c>
      <c r="G8733">
        <v>4</v>
      </c>
      <c r="H8733">
        <v>2</v>
      </c>
      <c r="I8733">
        <v>2</v>
      </c>
      <c r="J8733">
        <v>344</v>
      </c>
      <c r="K8733">
        <v>2004</v>
      </c>
      <c r="L8733" t="s">
        <v>8904</v>
      </c>
      <c r="M8733" t="s">
        <v>524</v>
      </c>
      <c r="N8733" t="s">
        <v>49</v>
      </c>
      <c r="O8733" s="6" t="str">
        <f>INDEX(lkp_Region,MATCH(tbl_Sales[[#This Row],[Suburb]],lkp_Suburb,0))</f>
        <v>Western Metropolitan</v>
      </c>
      <c r="P8733" s="6">
        <f>MONTH(tbl_Sales[[#This Row],[Date]])</f>
        <v>5</v>
      </c>
      <c r="Q8733" s="6">
        <f>YEAR(tbl_Sales[[#This Row],[Date]])</f>
        <v>2017</v>
      </c>
    </row>
    <row r="8734" spans="1:17" x14ac:dyDescent="0.25">
      <c r="A8734" s="1">
        <v>42873</v>
      </c>
      <c r="B8734">
        <v>955000</v>
      </c>
      <c r="C8734" t="s">
        <v>2</v>
      </c>
      <c r="D8734" t="s">
        <v>12429</v>
      </c>
      <c r="E8734" t="s">
        <v>10</v>
      </c>
      <c r="F8734">
        <v>3039</v>
      </c>
      <c r="G8734">
        <v>4</v>
      </c>
      <c r="H8734">
        <v>2</v>
      </c>
      <c r="I8734">
        <v>3</v>
      </c>
      <c r="J8734">
        <v>431</v>
      </c>
      <c r="K8734">
        <v>1910</v>
      </c>
      <c r="L8734" t="s">
        <v>8905</v>
      </c>
      <c r="M8734" t="s">
        <v>242</v>
      </c>
      <c r="N8734" t="s">
        <v>49</v>
      </c>
      <c r="O8734" s="6" t="str">
        <f>INDEX(lkp_Region,MATCH(tbl_Sales[[#This Row],[Suburb]],lkp_Suburb,0))</f>
        <v>Western Metropolitan</v>
      </c>
      <c r="P8734" s="6">
        <f>MONTH(tbl_Sales[[#This Row],[Date]])</f>
        <v>5</v>
      </c>
      <c r="Q8734" s="6">
        <f>YEAR(tbl_Sales[[#This Row],[Date]])</f>
        <v>2017</v>
      </c>
    </row>
    <row r="8735" spans="1:17" x14ac:dyDescent="0.25">
      <c r="A8735" s="1">
        <v>42873</v>
      </c>
      <c r="B8735">
        <v>1410000</v>
      </c>
      <c r="C8735" t="s">
        <v>2</v>
      </c>
      <c r="D8735" t="s">
        <v>12429</v>
      </c>
      <c r="E8735" t="s">
        <v>10</v>
      </c>
      <c r="F8735">
        <v>3167</v>
      </c>
      <c r="G8735">
        <v>4</v>
      </c>
      <c r="H8735">
        <v>2</v>
      </c>
      <c r="I8735">
        <v>4</v>
      </c>
      <c r="J8735">
        <v>590</v>
      </c>
      <c r="K8735">
        <v>1950</v>
      </c>
      <c r="L8735" t="s">
        <v>8906</v>
      </c>
      <c r="M8735" t="s">
        <v>43</v>
      </c>
      <c r="N8735" t="s">
        <v>31</v>
      </c>
      <c r="O8735" s="6" t="str">
        <f>INDEX(lkp_Region,MATCH(tbl_Sales[[#This Row],[Suburb]],lkp_Suburb,0))</f>
        <v>South-Eastern Metropolitan</v>
      </c>
      <c r="P8735" s="6">
        <f>MONTH(tbl_Sales[[#This Row],[Date]])</f>
        <v>5</v>
      </c>
      <c r="Q8735" s="6">
        <f>YEAR(tbl_Sales[[#This Row],[Date]])</f>
        <v>2017</v>
      </c>
    </row>
    <row r="8736" spans="1:17" x14ac:dyDescent="0.25">
      <c r="A8736" s="1">
        <v>42873</v>
      </c>
      <c r="B8736">
        <v>310000</v>
      </c>
      <c r="C8736" t="s">
        <v>13</v>
      </c>
      <c r="D8736" t="s">
        <v>12425</v>
      </c>
      <c r="E8736" t="s">
        <v>5</v>
      </c>
      <c r="F8736">
        <v>3011</v>
      </c>
      <c r="G8736">
        <v>1</v>
      </c>
      <c r="H8736">
        <v>1</v>
      </c>
      <c r="I8736">
        <v>0</v>
      </c>
      <c r="J8736">
        <v>0</v>
      </c>
      <c r="K8736">
        <v>1888</v>
      </c>
      <c r="L8736" t="s">
        <v>8907</v>
      </c>
      <c r="M8736" t="s">
        <v>22</v>
      </c>
      <c r="N8736" t="s">
        <v>21</v>
      </c>
      <c r="O8736" s="6" t="str">
        <f>INDEX(lkp_Region,MATCH(tbl_Sales[[#This Row],[Suburb]],lkp_Suburb,0))</f>
        <v>Western Metropolitan</v>
      </c>
      <c r="P8736" s="6">
        <f>MONTH(tbl_Sales[[#This Row],[Date]])</f>
        <v>5</v>
      </c>
      <c r="Q8736" s="6">
        <f>YEAR(tbl_Sales[[#This Row],[Date]])</f>
        <v>2017</v>
      </c>
    </row>
    <row r="8737" spans="1:17" x14ac:dyDescent="0.25">
      <c r="A8737" s="1">
        <v>42873</v>
      </c>
      <c r="B8737">
        <v>793000</v>
      </c>
      <c r="C8737" t="s">
        <v>2</v>
      </c>
      <c r="D8737" t="s">
        <v>12428</v>
      </c>
      <c r="E8737" t="s">
        <v>10</v>
      </c>
      <c r="F8737">
        <v>3012</v>
      </c>
      <c r="G8737">
        <v>3</v>
      </c>
      <c r="H8737">
        <v>1</v>
      </c>
      <c r="I8737">
        <v>2</v>
      </c>
      <c r="J8737">
        <v>417</v>
      </c>
      <c r="L8737" t="s">
        <v>8908</v>
      </c>
      <c r="M8737" t="s">
        <v>19</v>
      </c>
      <c r="N8737" t="s">
        <v>21</v>
      </c>
      <c r="O8737" s="6" t="str">
        <f>INDEX(lkp_Region,MATCH(tbl_Sales[[#This Row],[Suburb]],lkp_Suburb,0))</f>
        <v>Western Metropolitan</v>
      </c>
      <c r="P8737" s="6">
        <f>MONTH(tbl_Sales[[#This Row],[Date]])</f>
        <v>5</v>
      </c>
      <c r="Q8737" s="6">
        <f>YEAR(tbl_Sales[[#This Row],[Date]])</f>
        <v>2017</v>
      </c>
    </row>
    <row r="8738" spans="1:17" x14ac:dyDescent="0.25">
      <c r="A8738" s="1">
        <v>42873</v>
      </c>
      <c r="B8738">
        <v>850000</v>
      </c>
      <c r="C8738" t="s">
        <v>13</v>
      </c>
      <c r="D8738" t="s">
        <v>12431</v>
      </c>
      <c r="E8738" t="s">
        <v>10</v>
      </c>
      <c r="F8738">
        <v>3109</v>
      </c>
      <c r="G8738">
        <v>3</v>
      </c>
      <c r="H8738">
        <v>2</v>
      </c>
      <c r="I8738">
        <v>1</v>
      </c>
      <c r="J8738">
        <v>236</v>
      </c>
      <c r="K8738">
        <v>1980</v>
      </c>
      <c r="L8738" t="s">
        <v>8909</v>
      </c>
      <c r="M8738" t="s">
        <v>7794</v>
      </c>
      <c r="N8738" t="s">
        <v>128</v>
      </c>
      <c r="O8738" s="6" t="str">
        <f>INDEX(lkp_Region,MATCH(tbl_Sales[[#This Row],[Suburb]],lkp_Suburb,0))</f>
        <v>Eastern Metropolitan</v>
      </c>
      <c r="P8738" s="6">
        <f>MONTH(tbl_Sales[[#This Row],[Date]])</f>
        <v>5</v>
      </c>
      <c r="Q8738" s="6">
        <f>YEAR(tbl_Sales[[#This Row],[Date]])</f>
        <v>2017</v>
      </c>
    </row>
    <row r="8739" spans="1:17" x14ac:dyDescent="0.25">
      <c r="A8739" s="1">
        <v>42873</v>
      </c>
      <c r="B8739">
        <v>920000</v>
      </c>
      <c r="C8739" t="s">
        <v>2</v>
      </c>
      <c r="D8739" t="s">
        <v>12424</v>
      </c>
      <c r="E8739" t="s">
        <v>10</v>
      </c>
      <c r="F8739">
        <v>3195</v>
      </c>
      <c r="G8739">
        <v>4</v>
      </c>
      <c r="H8739">
        <v>2</v>
      </c>
      <c r="I8739">
        <v>2</v>
      </c>
      <c r="J8739">
        <v>413</v>
      </c>
      <c r="K8739">
        <v>1975</v>
      </c>
      <c r="L8739" t="s">
        <v>8911</v>
      </c>
      <c r="M8739" t="s">
        <v>8910</v>
      </c>
      <c r="N8739" t="s">
        <v>45</v>
      </c>
      <c r="O8739" s="6" t="str">
        <f>INDEX(lkp_Region,MATCH(tbl_Sales[[#This Row],[Suburb]],lkp_Suburb,0))</f>
        <v>South-Eastern Metropolitan</v>
      </c>
      <c r="P8739" s="6">
        <f>MONTH(tbl_Sales[[#This Row],[Date]])</f>
        <v>5</v>
      </c>
      <c r="Q8739" s="6">
        <f>YEAR(tbl_Sales[[#This Row],[Date]])</f>
        <v>2017</v>
      </c>
    </row>
    <row r="8740" spans="1:17" x14ac:dyDescent="0.25">
      <c r="A8740" s="1">
        <v>42873</v>
      </c>
      <c r="B8740">
        <v>670000</v>
      </c>
      <c r="C8740" t="s">
        <v>51</v>
      </c>
      <c r="D8740" t="s">
        <v>12431</v>
      </c>
      <c r="E8740" t="s">
        <v>5</v>
      </c>
      <c r="F8740">
        <v>3016</v>
      </c>
      <c r="G8740">
        <v>3</v>
      </c>
      <c r="H8740">
        <v>2</v>
      </c>
      <c r="I8740">
        <v>2</v>
      </c>
      <c r="J8740">
        <v>146</v>
      </c>
      <c r="K8740">
        <v>2001</v>
      </c>
      <c r="L8740" t="s">
        <v>8912</v>
      </c>
      <c r="M8740" t="s">
        <v>1587</v>
      </c>
      <c r="N8740" t="s">
        <v>69</v>
      </c>
      <c r="O8740" s="6" t="str">
        <f>INDEX(lkp_Region,MATCH(tbl_Sales[[#This Row],[Suburb]],lkp_Suburb,0))</f>
        <v>Western Metropolitan</v>
      </c>
      <c r="P8740" s="6">
        <f>MONTH(tbl_Sales[[#This Row],[Date]])</f>
        <v>5</v>
      </c>
      <c r="Q8740" s="6">
        <f>YEAR(tbl_Sales[[#This Row],[Date]])</f>
        <v>2017</v>
      </c>
    </row>
    <row r="8741" spans="1:17" x14ac:dyDescent="0.25">
      <c r="A8741" s="1">
        <v>42873</v>
      </c>
      <c r="B8741">
        <v>900000</v>
      </c>
      <c r="C8741" t="s">
        <v>51</v>
      </c>
      <c r="D8741" t="s">
        <v>12430</v>
      </c>
      <c r="E8741" t="s">
        <v>10</v>
      </c>
      <c r="F8741">
        <v>3015</v>
      </c>
      <c r="G8741">
        <v>3</v>
      </c>
      <c r="H8741">
        <v>2</v>
      </c>
      <c r="I8741">
        <v>2</v>
      </c>
      <c r="J8741">
        <v>575</v>
      </c>
      <c r="K8741">
        <v>2017</v>
      </c>
      <c r="L8741" t="s">
        <v>1674</v>
      </c>
      <c r="M8741" t="s">
        <v>133</v>
      </c>
      <c r="N8741" t="s">
        <v>69</v>
      </c>
      <c r="O8741" s="6" t="str">
        <f>INDEX(lkp_Region,MATCH(tbl_Sales[[#This Row],[Suburb]],lkp_Suburb,0))</f>
        <v>Western Metropolitan</v>
      </c>
      <c r="P8741" s="6">
        <f>MONTH(tbl_Sales[[#This Row],[Date]])</f>
        <v>5</v>
      </c>
      <c r="Q8741" s="6">
        <f>YEAR(tbl_Sales[[#This Row],[Date]])</f>
        <v>2017</v>
      </c>
    </row>
    <row r="8742" spans="1:17" x14ac:dyDescent="0.25">
      <c r="A8742" s="1">
        <v>42873</v>
      </c>
      <c r="B8742">
        <v>1290000</v>
      </c>
      <c r="C8742" t="s">
        <v>2</v>
      </c>
      <c r="D8742" t="s">
        <v>12431</v>
      </c>
      <c r="E8742" t="s">
        <v>10</v>
      </c>
      <c r="F8742">
        <v>3015</v>
      </c>
      <c r="G8742">
        <v>3</v>
      </c>
      <c r="H8742">
        <v>1</v>
      </c>
      <c r="I8742">
        <v>3</v>
      </c>
      <c r="J8742">
        <v>715</v>
      </c>
      <c r="L8742" t="s">
        <v>8913</v>
      </c>
      <c r="M8742" t="s">
        <v>419</v>
      </c>
      <c r="N8742" t="s">
        <v>69</v>
      </c>
      <c r="O8742" s="6" t="str">
        <f>INDEX(lkp_Region,MATCH(tbl_Sales[[#This Row],[Suburb]],lkp_Suburb,0))</f>
        <v>Western Metropolitan</v>
      </c>
      <c r="P8742" s="6">
        <f>MONTH(tbl_Sales[[#This Row],[Date]])</f>
        <v>5</v>
      </c>
      <c r="Q8742" s="6">
        <f>YEAR(tbl_Sales[[#This Row],[Date]])</f>
        <v>2017</v>
      </c>
    </row>
    <row r="8743" spans="1:17" x14ac:dyDescent="0.25">
      <c r="A8743" s="1">
        <v>42873</v>
      </c>
      <c r="B8743">
        <v>1286000</v>
      </c>
      <c r="C8743" t="s">
        <v>2</v>
      </c>
      <c r="D8743" t="s">
        <v>12429</v>
      </c>
      <c r="E8743" t="s">
        <v>10</v>
      </c>
      <c r="F8743">
        <v>3204</v>
      </c>
      <c r="G8743">
        <v>3</v>
      </c>
      <c r="H8743">
        <v>1</v>
      </c>
      <c r="I8743">
        <v>2</v>
      </c>
      <c r="J8743">
        <v>614</v>
      </c>
      <c r="L8743" t="s">
        <v>8914</v>
      </c>
      <c r="M8743" t="s">
        <v>55</v>
      </c>
      <c r="N8743" t="s">
        <v>57</v>
      </c>
      <c r="O8743" s="6" t="str">
        <f>INDEX(lkp_Region,MATCH(tbl_Sales[[#This Row],[Suburb]],lkp_Suburb,0))</f>
        <v>Southern Metropolitan</v>
      </c>
      <c r="P8743" s="6">
        <f>MONTH(tbl_Sales[[#This Row],[Date]])</f>
        <v>5</v>
      </c>
      <c r="Q8743" s="6">
        <f>YEAR(tbl_Sales[[#This Row],[Date]])</f>
        <v>2017</v>
      </c>
    </row>
    <row r="8744" spans="1:17" x14ac:dyDescent="0.25">
      <c r="A8744" s="1">
        <v>42873</v>
      </c>
      <c r="B8744">
        <v>1561000</v>
      </c>
      <c r="C8744" t="s">
        <v>2</v>
      </c>
      <c r="D8744" t="s">
        <v>12428</v>
      </c>
      <c r="E8744" t="s">
        <v>10</v>
      </c>
      <c r="F8744">
        <v>3163</v>
      </c>
      <c r="G8744">
        <v>3</v>
      </c>
      <c r="H8744">
        <v>1</v>
      </c>
      <c r="I8744">
        <v>2</v>
      </c>
      <c r="J8744">
        <v>627</v>
      </c>
      <c r="K8744">
        <v>1930</v>
      </c>
      <c r="L8744" t="s">
        <v>8915</v>
      </c>
      <c r="M8744" t="s">
        <v>225</v>
      </c>
      <c r="N8744" t="s">
        <v>57</v>
      </c>
      <c r="O8744" s="6" t="str">
        <f>INDEX(lkp_Region,MATCH(tbl_Sales[[#This Row],[Suburb]],lkp_Suburb,0))</f>
        <v>Southern Metropolitan</v>
      </c>
      <c r="P8744" s="6">
        <f>MONTH(tbl_Sales[[#This Row],[Date]])</f>
        <v>5</v>
      </c>
      <c r="Q8744" s="6">
        <f>YEAR(tbl_Sales[[#This Row],[Date]])</f>
        <v>2017</v>
      </c>
    </row>
    <row r="8745" spans="1:17" x14ac:dyDescent="0.25">
      <c r="A8745" s="1">
        <v>42873</v>
      </c>
      <c r="B8745">
        <v>715000</v>
      </c>
      <c r="C8745" t="s">
        <v>13</v>
      </c>
      <c r="D8745" t="s">
        <v>12428</v>
      </c>
      <c r="E8745" t="s">
        <v>10</v>
      </c>
      <c r="F8745">
        <v>3072</v>
      </c>
      <c r="G8745">
        <v>3</v>
      </c>
      <c r="H8745">
        <v>1</v>
      </c>
      <c r="I8745">
        <v>1</v>
      </c>
      <c r="J8745">
        <v>210</v>
      </c>
      <c r="K8745">
        <v>1996</v>
      </c>
      <c r="L8745" t="s">
        <v>8916</v>
      </c>
      <c r="M8745" t="s">
        <v>97</v>
      </c>
      <c r="N8745" t="s">
        <v>62</v>
      </c>
      <c r="O8745" s="6" t="str">
        <f>INDEX(lkp_Region,MATCH(tbl_Sales[[#This Row],[Suburb]],lkp_Suburb,0))</f>
        <v>Northern Metropolitan</v>
      </c>
      <c r="P8745" s="6">
        <f>MONTH(tbl_Sales[[#This Row],[Date]])</f>
        <v>5</v>
      </c>
      <c r="Q8745" s="6">
        <f>YEAR(tbl_Sales[[#This Row],[Date]])</f>
        <v>2017</v>
      </c>
    </row>
    <row r="8746" spans="1:17" x14ac:dyDescent="0.25">
      <c r="A8746" s="1">
        <v>42873</v>
      </c>
      <c r="B8746">
        <v>1975000</v>
      </c>
      <c r="C8746" t="s">
        <v>2</v>
      </c>
      <c r="D8746" t="s">
        <v>12427</v>
      </c>
      <c r="E8746" t="s">
        <v>10</v>
      </c>
      <c r="F8746">
        <v>3078</v>
      </c>
      <c r="G8746">
        <v>4</v>
      </c>
      <c r="H8746">
        <v>2</v>
      </c>
      <c r="I8746">
        <v>2</v>
      </c>
      <c r="J8746">
        <v>600</v>
      </c>
      <c r="L8746" t="s">
        <v>8917</v>
      </c>
      <c r="M8746" t="s">
        <v>764</v>
      </c>
      <c r="N8746" t="s">
        <v>62</v>
      </c>
      <c r="O8746" s="6" t="str">
        <f>INDEX(lkp_Region,MATCH(tbl_Sales[[#This Row],[Suburb]],lkp_Suburb,0))</f>
        <v>Northern Metropolitan</v>
      </c>
      <c r="P8746" s="6">
        <f>MONTH(tbl_Sales[[#This Row],[Date]])</f>
        <v>5</v>
      </c>
      <c r="Q8746" s="6">
        <f>YEAR(tbl_Sales[[#This Row],[Date]])</f>
        <v>2017</v>
      </c>
    </row>
    <row r="8747" spans="1:17" x14ac:dyDescent="0.25">
      <c r="A8747" s="1">
        <v>42873</v>
      </c>
      <c r="B8747">
        <v>841000</v>
      </c>
      <c r="C8747" t="s">
        <v>2</v>
      </c>
      <c r="D8747" t="s">
        <v>12432</v>
      </c>
      <c r="E8747" t="s">
        <v>10</v>
      </c>
      <c r="F8747">
        <v>3020</v>
      </c>
      <c r="G8747">
        <v>3</v>
      </c>
      <c r="H8747">
        <v>1</v>
      </c>
      <c r="I8747">
        <v>2</v>
      </c>
      <c r="J8747">
        <v>557</v>
      </c>
      <c r="K8747">
        <v>1960</v>
      </c>
      <c r="L8747" t="s">
        <v>8918</v>
      </c>
      <c r="M8747" t="s">
        <v>443</v>
      </c>
      <c r="N8747" t="s">
        <v>3</v>
      </c>
      <c r="O8747" s="6" t="str">
        <f>INDEX(lkp_Region,MATCH(tbl_Sales[[#This Row],[Suburb]],lkp_Suburb,0))</f>
        <v>Western Metropolitan</v>
      </c>
      <c r="P8747" s="6">
        <f>MONTH(tbl_Sales[[#This Row],[Date]])</f>
        <v>5</v>
      </c>
      <c r="Q8747" s="6">
        <f>YEAR(tbl_Sales[[#This Row],[Date]])</f>
        <v>2017</v>
      </c>
    </row>
    <row r="8748" spans="1:17" x14ac:dyDescent="0.25">
      <c r="A8748" s="1">
        <v>42873</v>
      </c>
      <c r="B8748">
        <v>1381000</v>
      </c>
      <c r="C8748" t="s">
        <v>51</v>
      </c>
      <c r="D8748" t="s">
        <v>12429</v>
      </c>
      <c r="E8748" t="s">
        <v>10</v>
      </c>
      <c r="F8748">
        <v>3126</v>
      </c>
      <c r="G8748">
        <v>3</v>
      </c>
      <c r="H8748">
        <v>2</v>
      </c>
      <c r="I8748">
        <v>2</v>
      </c>
      <c r="J8748">
        <v>230</v>
      </c>
      <c r="L8748" t="s">
        <v>8919</v>
      </c>
      <c r="M8748" t="s">
        <v>232</v>
      </c>
      <c r="N8748" t="s">
        <v>101</v>
      </c>
      <c r="O8748" s="6" t="str">
        <f>INDEX(lkp_Region,MATCH(tbl_Sales[[#This Row],[Suburb]],lkp_Suburb,0))</f>
        <v>Southern Metropolitan</v>
      </c>
      <c r="P8748" s="6">
        <f>MONTH(tbl_Sales[[#This Row],[Date]])</f>
        <v>5</v>
      </c>
      <c r="Q8748" s="6">
        <f>YEAR(tbl_Sales[[#This Row],[Date]])</f>
        <v>2017</v>
      </c>
    </row>
    <row r="8749" spans="1:17" x14ac:dyDescent="0.25">
      <c r="A8749" s="1">
        <v>42873</v>
      </c>
      <c r="B8749">
        <v>2225000</v>
      </c>
      <c r="C8749" t="s">
        <v>2</v>
      </c>
      <c r="D8749" t="s">
        <v>12429</v>
      </c>
      <c r="E8749" t="s">
        <v>5</v>
      </c>
      <c r="F8749">
        <v>3123</v>
      </c>
      <c r="G8749">
        <v>3</v>
      </c>
      <c r="H8749">
        <v>1</v>
      </c>
      <c r="I8749">
        <v>2</v>
      </c>
      <c r="J8749">
        <v>616</v>
      </c>
      <c r="K8749">
        <v>1920</v>
      </c>
      <c r="L8749" t="s">
        <v>8920</v>
      </c>
      <c r="M8749" t="s">
        <v>230</v>
      </c>
      <c r="N8749" t="s">
        <v>101</v>
      </c>
      <c r="O8749" s="6" t="str">
        <f>INDEX(lkp_Region,MATCH(tbl_Sales[[#This Row],[Suburb]],lkp_Suburb,0))</f>
        <v>Southern Metropolitan</v>
      </c>
      <c r="P8749" s="6">
        <f>MONTH(tbl_Sales[[#This Row],[Date]])</f>
        <v>5</v>
      </c>
      <c r="Q8749" s="6">
        <f>YEAR(tbl_Sales[[#This Row],[Date]])</f>
        <v>2017</v>
      </c>
    </row>
    <row r="8750" spans="1:17" x14ac:dyDescent="0.25">
      <c r="A8750" s="1">
        <v>42873</v>
      </c>
      <c r="B8750">
        <v>3200500</v>
      </c>
      <c r="C8750" t="s">
        <v>2</v>
      </c>
      <c r="D8750" t="s">
        <v>12425</v>
      </c>
      <c r="E8750" t="s">
        <v>10</v>
      </c>
      <c r="F8750">
        <v>3101</v>
      </c>
      <c r="G8750">
        <v>5</v>
      </c>
      <c r="H8750">
        <v>2</v>
      </c>
      <c r="I8750">
        <v>2</v>
      </c>
      <c r="J8750">
        <v>842</v>
      </c>
      <c r="L8750" t="s">
        <v>8921</v>
      </c>
      <c r="M8750" t="s">
        <v>145</v>
      </c>
      <c r="N8750" t="s">
        <v>101</v>
      </c>
      <c r="O8750" s="6" t="str">
        <f>INDEX(lkp_Region,MATCH(tbl_Sales[[#This Row],[Suburb]],lkp_Suburb,0))</f>
        <v>Southern Metropolitan</v>
      </c>
      <c r="P8750" s="6">
        <f>MONTH(tbl_Sales[[#This Row],[Date]])</f>
        <v>5</v>
      </c>
      <c r="Q8750" s="6">
        <f>YEAR(tbl_Sales[[#This Row],[Date]])</f>
        <v>2017</v>
      </c>
    </row>
    <row r="8751" spans="1:17" x14ac:dyDescent="0.25">
      <c r="A8751" s="1">
        <v>42873</v>
      </c>
      <c r="B8751">
        <v>650000</v>
      </c>
      <c r="C8751" t="s">
        <v>2</v>
      </c>
      <c r="D8751" t="s">
        <v>12432</v>
      </c>
      <c r="E8751" t="s">
        <v>10</v>
      </c>
      <c r="F8751">
        <v>3081</v>
      </c>
      <c r="G8751">
        <v>2</v>
      </c>
      <c r="H8751">
        <v>1</v>
      </c>
      <c r="I8751">
        <v>2</v>
      </c>
      <c r="J8751">
        <v>465</v>
      </c>
      <c r="K8751">
        <v>1960</v>
      </c>
      <c r="L8751" t="s">
        <v>8922</v>
      </c>
      <c r="M8751" t="s">
        <v>148</v>
      </c>
      <c r="N8751" t="s">
        <v>150</v>
      </c>
      <c r="O8751" s="6" t="str">
        <f>INDEX(lkp_Region,MATCH(tbl_Sales[[#This Row],[Suburb]],lkp_Suburb,0))</f>
        <v>Eastern Metropolitan</v>
      </c>
      <c r="P8751" s="6">
        <f>MONTH(tbl_Sales[[#This Row],[Date]])</f>
        <v>5</v>
      </c>
      <c r="Q8751" s="6">
        <f>YEAR(tbl_Sales[[#This Row],[Date]])</f>
        <v>2017</v>
      </c>
    </row>
    <row r="8752" spans="1:17" x14ac:dyDescent="0.25">
      <c r="A8752" s="1">
        <v>42873</v>
      </c>
      <c r="B8752">
        <v>1060000</v>
      </c>
      <c r="C8752" t="s">
        <v>2</v>
      </c>
      <c r="D8752" t="s">
        <v>12430</v>
      </c>
      <c r="E8752" t="s">
        <v>10</v>
      </c>
      <c r="F8752">
        <v>3085</v>
      </c>
      <c r="G8752">
        <v>5</v>
      </c>
      <c r="H8752">
        <v>2</v>
      </c>
      <c r="I8752">
        <v>2</v>
      </c>
      <c r="J8752">
        <v>627</v>
      </c>
      <c r="K8752">
        <v>1960</v>
      </c>
      <c r="L8752" t="s">
        <v>8923</v>
      </c>
      <c r="M8752" t="s">
        <v>299</v>
      </c>
      <c r="N8752" t="s">
        <v>150</v>
      </c>
      <c r="O8752" s="6" t="str">
        <f>INDEX(lkp_Region,MATCH(tbl_Sales[[#This Row],[Suburb]],lkp_Suburb,0))</f>
        <v>Northern Metropolitan</v>
      </c>
      <c r="P8752" s="6">
        <f>MONTH(tbl_Sales[[#This Row],[Date]])</f>
        <v>5</v>
      </c>
      <c r="Q8752" s="6">
        <f>YEAR(tbl_Sales[[#This Row],[Date]])</f>
        <v>2017</v>
      </c>
    </row>
    <row r="8753" spans="1:17" x14ac:dyDescent="0.25">
      <c r="A8753" s="1">
        <v>42874</v>
      </c>
      <c r="B8753">
        <v>561000</v>
      </c>
      <c r="C8753" t="s">
        <v>13</v>
      </c>
      <c r="D8753" t="s">
        <v>12430</v>
      </c>
      <c r="E8753" t="s">
        <v>10</v>
      </c>
      <c r="F8753">
        <v>3066</v>
      </c>
      <c r="G8753">
        <v>2</v>
      </c>
      <c r="H8753">
        <v>2</v>
      </c>
      <c r="I8753">
        <v>2</v>
      </c>
      <c r="J8753">
        <v>3701</v>
      </c>
      <c r="K8753">
        <v>2005</v>
      </c>
      <c r="L8753" t="s">
        <v>8924</v>
      </c>
      <c r="M8753" t="s">
        <v>216</v>
      </c>
      <c r="N8753" t="s">
        <v>8</v>
      </c>
      <c r="O8753" s="6" t="str">
        <f>INDEX(lkp_Region,MATCH(tbl_Sales[[#This Row],[Suburb]],lkp_Suburb,0))</f>
        <v>Northern Metropolitan</v>
      </c>
      <c r="P8753" s="6">
        <f>MONTH(tbl_Sales[[#This Row],[Date]])</f>
        <v>5</v>
      </c>
      <c r="Q8753" s="6">
        <f>YEAR(tbl_Sales[[#This Row],[Date]])</f>
        <v>2017</v>
      </c>
    </row>
    <row r="8754" spans="1:17" x14ac:dyDescent="0.25">
      <c r="A8754" s="1">
        <v>42874</v>
      </c>
      <c r="B8754">
        <v>1052000</v>
      </c>
      <c r="C8754" t="s">
        <v>51</v>
      </c>
      <c r="D8754" t="s">
        <v>12429</v>
      </c>
      <c r="E8754" t="s">
        <v>10</v>
      </c>
      <c r="F8754">
        <v>3121</v>
      </c>
      <c r="G8754">
        <v>3</v>
      </c>
      <c r="H8754">
        <v>1</v>
      </c>
      <c r="I8754">
        <v>2</v>
      </c>
      <c r="J8754">
        <v>0</v>
      </c>
      <c r="K8754">
        <v>2010</v>
      </c>
      <c r="L8754" t="s">
        <v>8925</v>
      </c>
      <c r="M8754" t="s">
        <v>6</v>
      </c>
      <c r="N8754" t="s">
        <v>8</v>
      </c>
      <c r="O8754" s="6" t="str">
        <f>INDEX(lkp_Region,MATCH(tbl_Sales[[#This Row],[Suburb]],lkp_Suburb,0))</f>
        <v>Northern Metropolitan</v>
      </c>
      <c r="P8754" s="6">
        <f>MONTH(tbl_Sales[[#This Row],[Date]])</f>
        <v>5</v>
      </c>
      <c r="Q8754" s="6">
        <f>YEAR(tbl_Sales[[#This Row],[Date]])</f>
        <v>2017</v>
      </c>
    </row>
    <row r="8755" spans="1:17" x14ac:dyDescent="0.25">
      <c r="A8755" s="1">
        <v>42874</v>
      </c>
      <c r="B8755">
        <v>1100000</v>
      </c>
      <c r="C8755" t="s">
        <v>2</v>
      </c>
      <c r="D8755" t="s">
        <v>12428</v>
      </c>
      <c r="E8755" t="s">
        <v>5</v>
      </c>
      <c r="F8755">
        <v>3121</v>
      </c>
      <c r="G8755">
        <v>3</v>
      </c>
      <c r="H8755">
        <v>2</v>
      </c>
      <c r="I8755">
        <v>2</v>
      </c>
      <c r="J8755">
        <v>1212</v>
      </c>
      <c r="K8755">
        <v>2010</v>
      </c>
      <c r="L8755" t="s">
        <v>8926</v>
      </c>
      <c r="M8755" t="s">
        <v>1350</v>
      </c>
      <c r="N8755" t="s">
        <v>8</v>
      </c>
      <c r="O8755" s="6" t="str">
        <f>INDEX(lkp_Region,MATCH(tbl_Sales[[#This Row],[Suburb]],lkp_Suburb,0))</f>
        <v>Northern Metropolitan</v>
      </c>
      <c r="P8755" s="6">
        <f>MONTH(tbl_Sales[[#This Row],[Date]])</f>
        <v>5</v>
      </c>
      <c r="Q8755" s="6">
        <f>YEAR(tbl_Sales[[#This Row],[Date]])</f>
        <v>2017</v>
      </c>
    </row>
    <row r="8756" spans="1:17" x14ac:dyDescent="0.25">
      <c r="A8756" s="1">
        <v>42874</v>
      </c>
      <c r="B8756">
        <v>1717500</v>
      </c>
      <c r="C8756" t="s">
        <v>2</v>
      </c>
      <c r="D8756" t="s">
        <v>12427</v>
      </c>
      <c r="E8756" t="s">
        <v>10</v>
      </c>
      <c r="F8756">
        <v>3054</v>
      </c>
      <c r="G8756">
        <v>3</v>
      </c>
      <c r="H8756">
        <v>1</v>
      </c>
      <c r="I8756">
        <v>0</v>
      </c>
      <c r="J8756">
        <v>202</v>
      </c>
      <c r="L8756" t="s">
        <v>8927</v>
      </c>
      <c r="M8756" t="s">
        <v>513</v>
      </c>
      <c r="N8756" t="s">
        <v>8</v>
      </c>
      <c r="O8756" s="6" t="str">
        <f>INDEX(lkp_Region,MATCH(tbl_Sales[[#This Row],[Suburb]],lkp_Suburb,0))</f>
        <v>Northern Metropolitan</v>
      </c>
      <c r="P8756" s="6">
        <f>MONTH(tbl_Sales[[#This Row],[Date]])</f>
        <v>5</v>
      </c>
      <c r="Q8756" s="6">
        <f>YEAR(tbl_Sales[[#This Row],[Date]])</f>
        <v>2017</v>
      </c>
    </row>
    <row r="8757" spans="1:17" x14ac:dyDescent="0.25">
      <c r="A8757" s="1">
        <v>42874</v>
      </c>
      <c r="B8757">
        <v>1802500</v>
      </c>
      <c r="C8757" t="s">
        <v>2</v>
      </c>
      <c r="D8757" t="s">
        <v>12427</v>
      </c>
      <c r="E8757" t="s">
        <v>10</v>
      </c>
      <c r="F8757">
        <v>3068</v>
      </c>
      <c r="G8757">
        <v>2</v>
      </c>
      <c r="H8757">
        <v>2</v>
      </c>
      <c r="I8757">
        <v>1</v>
      </c>
      <c r="J8757">
        <v>182</v>
      </c>
      <c r="K8757">
        <v>1880</v>
      </c>
      <c r="L8757" t="s">
        <v>8928</v>
      </c>
      <c r="M8757" t="s">
        <v>72</v>
      </c>
      <c r="N8757" t="s">
        <v>8</v>
      </c>
      <c r="O8757" s="6" t="str">
        <f>INDEX(lkp_Region,MATCH(tbl_Sales[[#This Row],[Suburb]],lkp_Suburb,0))</f>
        <v>Northern Metropolitan</v>
      </c>
      <c r="P8757" s="6">
        <f>MONTH(tbl_Sales[[#This Row],[Date]])</f>
        <v>5</v>
      </c>
      <c r="Q8757" s="6">
        <f>YEAR(tbl_Sales[[#This Row],[Date]])</f>
        <v>2017</v>
      </c>
    </row>
    <row r="8758" spans="1:17" x14ac:dyDescent="0.25">
      <c r="A8758" s="1">
        <v>42874</v>
      </c>
      <c r="B8758">
        <v>800000</v>
      </c>
      <c r="C8758" t="s">
        <v>2</v>
      </c>
      <c r="D8758" t="s">
        <v>12423</v>
      </c>
      <c r="E8758" t="s">
        <v>5</v>
      </c>
      <c r="F8758">
        <v>3131</v>
      </c>
      <c r="G8758">
        <v>3</v>
      </c>
      <c r="H8758">
        <v>1</v>
      </c>
      <c r="I8758">
        <v>2</v>
      </c>
      <c r="J8758">
        <v>617</v>
      </c>
      <c r="K8758">
        <v>1960</v>
      </c>
      <c r="L8758" t="s">
        <v>8930</v>
      </c>
      <c r="M8758" t="s">
        <v>8929</v>
      </c>
      <c r="N8758" t="s">
        <v>14</v>
      </c>
      <c r="O8758" s="6" t="str">
        <f>INDEX(lkp_Region,MATCH(tbl_Sales[[#This Row],[Suburb]],lkp_Suburb,0))</f>
        <v>Eastern Metropolitan</v>
      </c>
      <c r="P8758" s="6">
        <f>MONTH(tbl_Sales[[#This Row],[Date]])</f>
        <v>5</v>
      </c>
      <c r="Q8758" s="6">
        <f>YEAR(tbl_Sales[[#This Row],[Date]])</f>
        <v>2017</v>
      </c>
    </row>
    <row r="8759" spans="1:17" x14ac:dyDescent="0.25">
      <c r="A8759" s="1">
        <v>42874</v>
      </c>
      <c r="B8759">
        <v>595000</v>
      </c>
      <c r="C8759" t="s">
        <v>13</v>
      </c>
      <c r="D8759" t="s">
        <v>12429</v>
      </c>
      <c r="E8759" t="s">
        <v>10</v>
      </c>
      <c r="F8759">
        <v>3143</v>
      </c>
      <c r="G8759">
        <v>2</v>
      </c>
      <c r="H8759">
        <v>1</v>
      </c>
      <c r="I8759">
        <v>1</v>
      </c>
      <c r="J8759">
        <v>0</v>
      </c>
      <c r="L8759" t="s">
        <v>8931</v>
      </c>
      <c r="M8759" t="s">
        <v>283</v>
      </c>
      <c r="N8759" t="s">
        <v>76</v>
      </c>
      <c r="O8759" s="6" t="str">
        <f>INDEX(lkp_Region,MATCH(tbl_Sales[[#This Row],[Suburb]],lkp_Suburb,0))</f>
        <v>Southern Metropolitan</v>
      </c>
      <c r="P8759" s="6">
        <f>MONTH(tbl_Sales[[#This Row],[Date]])</f>
        <v>5</v>
      </c>
      <c r="Q8759" s="6">
        <f>YEAR(tbl_Sales[[#This Row],[Date]])</f>
        <v>2017</v>
      </c>
    </row>
    <row r="8760" spans="1:17" x14ac:dyDescent="0.25">
      <c r="A8760" s="1">
        <v>42874</v>
      </c>
      <c r="B8760">
        <v>1060000</v>
      </c>
      <c r="C8760" t="s">
        <v>51</v>
      </c>
      <c r="D8760" t="s">
        <v>12429</v>
      </c>
      <c r="E8760" t="s">
        <v>10</v>
      </c>
      <c r="F8760">
        <v>3145</v>
      </c>
      <c r="G8760">
        <v>3</v>
      </c>
      <c r="H8760">
        <v>1</v>
      </c>
      <c r="I8760">
        <v>1</v>
      </c>
      <c r="J8760">
        <v>206</v>
      </c>
      <c r="K8760">
        <v>1980</v>
      </c>
      <c r="L8760" t="s">
        <v>8932</v>
      </c>
      <c r="M8760" t="s">
        <v>74</v>
      </c>
      <c r="N8760" t="s">
        <v>76</v>
      </c>
      <c r="O8760" s="6" t="str">
        <f>INDEX(lkp_Region,MATCH(tbl_Sales[[#This Row],[Suburb]],lkp_Suburb,0))</f>
        <v>Southern Metropolitan</v>
      </c>
      <c r="P8760" s="6">
        <f>MONTH(tbl_Sales[[#This Row],[Date]])</f>
        <v>5</v>
      </c>
      <c r="Q8760" s="6">
        <f>YEAR(tbl_Sales[[#This Row],[Date]])</f>
        <v>2017</v>
      </c>
    </row>
    <row r="8761" spans="1:17" x14ac:dyDescent="0.25">
      <c r="A8761" s="1">
        <v>42874</v>
      </c>
      <c r="B8761">
        <v>964000</v>
      </c>
      <c r="C8761" t="s">
        <v>2</v>
      </c>
      <c r="D8761" t="s">
        <v>12431</v>
      </c>
      <c r="E8761" t="s">
        <v>10</v>
      </c>
      <c r="F8761">
        <v>3207</v>
      </c>
      <c r="G8761">
        <v>1</v>
      </c>
      <c r="H8761">
        <v>1</v>
      </c>
      <c r="I8761">
        <v>0</v>
      </c>
      <c r="J8761">
        <v>85</v>
      </c>
      <c r="L8761" t="s">
        <v>8933</v>
      </c>
      <c r="M8761" t="s">
        <v>24</v>
      </c>
      <c r="N8761" t="s">
        <v>26</v>
      </c>
      <c r="O8761" s="6" t="str">
        <f>INDEX(lkp_Region,MATCH(tbl_Sales[[#This Row],[Suburb]],lkp_Suburb,0))</f>
        <v>Southern Metropolitan</v>
      </c>
      <c r="P8761" s="6">
        <f>MONTH(tbl_Sales[[#This Row],[Date]])</f>
        <v>5</v>
      </c>
      <c r="Q8761" s="6">
        <f>YEAR(tbl_Sales[[#This Row],[Date]])</f>
        <v>2017</v>
      </c>
    </row>
    <row r="8762" spans="1:17" x14ac:dyDescent="0.25">
      <c r="A8762" s="1">
        <v>42874</v>
      </c>
      <c r="B8762">
        <v>1475000</v>
      </c>
      <c r="C8762" t="s">
        <v>2</v>
      </c>
      <c r="D8762" t="s">
        <v>12425</v>
      </c>
      <c r="E8762" t="s">
        <v>10</v>
      </c>
      <c r="F8762">
        <v>3183</v>
      </c>
      <c r="G8762">
        <v>3</v>
      </c>
      <c r="H8762">
        <v>2</v>
      </c>
      <c r="I8762">
        <v>1</v>
      </c>
      <c r="J8762">
        <v>147</v>
      </c>
      <c r="L8762" t="s">
        <v>8934</v>
      </c>
      <c r="M8762" t="s">
        <v>326</v>
      </c>
      <c r="N8762" t="s">
        <v>26</v>
      </c>
      <c r="O8762" s="6" t="str">
        <f>INDEX(lkp_Region,MATCH(tbl_Sales[[#This Row],[Suburb]],lkp_Suburb,0))</f>
        <v>Southern Metropolitan</v>
      </c>
      <c r="P8762" s="6">
        <f>MONTH(tbl_Sales[[#This Row],[Date]])</f>
        <v>5</v>
      </c>
      <c r="Q8762" s="6">
        <f>YEAR(tbl_Sales[[#This Row],[Date]])</f>
        <v>2017</v>
      </c>
    </row>
    <row r="8763" spans="1:17" x14ac:dyDescent="0.25">
      <c r="A8763" s="1">
        <v>42874</v>
      </c>
      <c r="B8763">
        <v>643000</v>
      </c>
      <c r="C8763" t="s">
        <v>2</v>
      </c>
      <c r="D8763" t="s">
        <v>12425</v>
      </c>
      <c r="E8763" t="s">
        <v>10</v>
      </c>
      <c r="F8763">
        <v>3046</v>
      </c>
      <c r="G8763">
        <v>3</v>
      </c>
      <c r="H8763">
        <v>1</v>
      </c>
      <c r="I8763">
        <v>2</v>
      </c>
      <c r="J8763">
        <v>674</v>
      </c>
      <c r="L8763" t="s">
        <v>8935</v>
      </c>
      <c r="M8763" t="s">
        <v>78</v>
      </c>
      <c r="N8763" t="s">
        <v>18</v>
      </c>
      <c r="O8763" s="6" t="str">
        <f>INDEX(lkp_Region,MATCH(tbl_Sales[[#This Row],[Suburb]],lkp_Suburb,0))</f>
        <v>Northern Metropolitan</v>
      </c>
      <c r="P8763" s="6">
        <f>MONTH(tbl_Sales[[#This Row],[Date]])</f>
        <v>5</v>
      </c>
      <c r="Q8763" s="6">
        <f>YEAR(tbl_Sales[[#This Row],[Date]])</f>
        <v>2017</v>
      </c>
    </row>
    <row r="8764" spans="1:17" x14ac:dyDescent="0.25">
      <c r="A8764" s="1">
        <v>42874</v>
      </c>
      <c r="B8764">
        <v>705000</v>
      </c>
      <c r="C8764" t="s">
        <v>2</v>
      </c>
      <c r="D8764" t="s">
        <v>12423</v>
      </c>
      <c r="E8764" t="s">
        <v>10</v>
      </c>
      <c r="F8764">
        <v>3046</v>
      </c>
      <c r="G8764">
        <v>3</v>
      </c>
      <c r="H8764">
        <v>1</v>
      </c>
      <c r="I8764">
        <v>2</v>
      </c>
      <c r="J8764">
        <v>694</v>
      </c>
      <c r="K8764">
        <v>1960</v>
      </c>
      <c r="L8764" t="s">
        <v>8936</v>
      </c>
      <c r="M8764" t="s">
        <v>78</v>
      </c>
      <c r="N8764" t="s">
        <v>18</v>
      </c>
      <c r="O8764" s="6" t="str">
        <f>INDEX(lkp_Region,MATCH(tbl_Sales[[#This Row],[Suburb]],lkp_Suburb,0))</f>
        <v>Northern Metropolitan</v>
      </c>
      <c r="P8764" s="6">
        <f>MONTH(tbl_Sales[[#This Row],[Date]])</f>
        <v>5</v>
      </c>
      <c r="Q8764" s="6">
        <f>YEAR(tbl_Sales[[#This Row],[Date]])</f>
        <v>2017</v>
      </c>
    </row>
    <row r="8765" spans="1:17" x14ac:dyDescent="0.25">
      <c r="A8765" s="1">
        <v>42874</v>
      </c>
      <c r="B8765">
        <v>325000</v>
      </c>
      <c r="C8765" t="s">
        <v>13</v>
      </c>
      <c r="D8765" t="s">
        <v>12427</v>
      </c>
      <c r="E8765" t="s">
        <v>5</v>
      </c>
      <c r="F8765">
        <v>3042</v>
      </c>
      <c r="G8765">
        <v>1</v>
      </c>
      <c r="H8765">
        <v>1</v>
      </c>
      <c r="I8765">
        <v>1</v>
      </c>
      <c r="J8765">
        <v>710</v>
      </c>
      <c r="K8765">
        <v>2015</v>
      </c>
      <c r="L8765" t="s">
        <v>8937</v>
      </c>
      <c r="M8765" t="s">
        <v>86</v>
      </c>
      <c r="N8765" t="s">
        <v>49</v>
      </c>
      <c r="O8765" s="6" t="str">
        <f>INDEX(lkp_Region,MATCH(tbl_Sales[[#This Row],[Suburb]],lkp_Suburb,0))</f>
        <v>Western Metropolitan</v>
      </c>
      <c r="P8765" s="6">
        <f>MONTH(tbl_Sales[[#This Row],[Date]])</f>
        <v>5</v>
      </c>
      <c r="Q8765" s="6">
        <f>YEAR(tbl_Sales[[#This Row],[Date]])</f>
        <v>2017</v>
      </c>
    </row>
    <row r="8766" spans="1:17" x14ac:dyDescent="0.25">
      <c r="A8766" s="1">
        <v>42874</v>
      </c>
      <c r="B8766">
        <v>445000</v>
      </c>
      <c r="C8766" t="s">
        <v>13</v>
      </c>
      <c r="D8766" t="s">
        <v>12423</v>
      </c>
      <c r="E8766" t="s">
        <v>5</v>
      </c>
      <c r="F8766">
        <v>3041</v>
      </c>
      <c r="G8766">
        <v>2</v>
      </c>
      <c r="H8766">
        <v>1</v>
      </c>
      <c r="I8766">
        <v>1</v>
      </c>
      <c r="J8766">
        <v>92</v>
      </c>
      <c r="K8766">
        <v>1970</v>
      </c>
      <c r="L8766" t="s">
        <v>8938</v>
      </c>
      <c r="M8766" t="s">
        <v>1033</v>
      </c>
      <c r="N8766" t="s">
        <v>49</v>
      </c>
      <c r="O8766" s="6" t="str">
        <f>INDEX(lkp_Region,MATCH(tbl_Sales[[#This Row],[Suburb]],lkp_Suburb,0))</f>
        <v>Western Metropolitan</v>
      </c>
      <c r="P8766" s="6">
        <f>MONTH(tbl_Sales[[#This Row],[Date]])</f>
        <v>5</v>
      </c>
      <c r="Q8766" s="6">
        <f>YEAR(tbl_Sales[[#This Row],[Date]])</f>
        <v>2017</v>
      </c>
    </row>
    <row r="8767" spans="1:17" x14ac:dyDescent="0.25">
      <c r="A8767" s="1">
        <v>42874</v>
      </c>
      <c r="B8767">
        <v>835000</v>
      </c>
      <c r="C8767" t="s">
        <v>2</v>
      </c>
      <c r="D8767" t="s">
        <v>12427</v>
      </c>
      <c r="E8767" t="s">
        <v>5</v>
      </c>
      <c r="F8767">
        <v>3034</v>
      </c>
      <c r="G8767">
        <v>4</v>
      </c>
      <c r="H8767">
        <v>2</v>
      </c>
      <c r="I8767">
        <v>2</v>
      </c>
      <c r="J8767">
        <v>573</v>
      </c>
      <c r="K8767">
        <v>1960</v>
      </c>
      <c r="L8767" t="s">
        <v>8939</v>
      </c>
      <c r="M8767" t="s">
        <v>524</v>
      </c>
      <c r="N8767" t="s">
        <v>49</v>
      </c>
      <c r="O8767" s="6" t="str">
        <f>INDEX(lkp_Region,MATCH(tbl_Sales[[#This Row],[Suburb]],lkp_Suburb,0))</f>
        <v>Western Metropolitan</v>
      </c>
      <c r="P8767" s="6">
        <f>MONTH(tbl_Sales[[#This Row],[Date]])</f>
        <v>5</v>
      </c>
      <c r="Q8767" s="6">
        <f>YEAR(tbl_Sales[[#This Row],[Date]])</f>
        <v>2017</v>
      </c>
    </row>
    <row r="8768" spans="1:17" x14ac:dyDescent="0.25">
      <c r="A8768" s="1">
        <v>42874</v>
      </c>
      <c r="B8768">
        <v>883000</v>
      </c>
      <c r="C8768" t="s">
        <v>2</v>
      </c>
      <c r="D8768" t="s">
        <v>12430</v>
      </c>
      <c r="E8768" t="s">
        <v>10</v>
      </c>
      <c r="F8768">
        <v>3041</v>
      </c>
      <c r="G8768">
        <v>3</v>
      </c>
      <c r="H8768">
        <v>1</v>
      </c>
      <c r="I8768">
        <v>1</v>
      </c>
      <c r="J8768">
        <v>534</v>
      </c>
      <c r="L8768" t="s">
        <v>8940</v>
      </c>
      <c r="M8768" t="s">
        <v>121</v>
      </c>
      <c r="N8768" t="s">
        <v>49</v>
      </c>
      <c r="O8768" s="6" t="str">
        <f>INDEX(lkp_Region,MATCH(tbl_Sales[[#This Row],[Suburb]],lkp_Suburb,0))</f>
        <v>Western Metropolitan</v>
      </c>
      <c r="P8768" s="6">
        <f>MONTH(tbl_Sales[[#This Row],[Date]])</f>
        <v>5</v>
      </c>
      <c r="Q8768" s="6">
        <f>YEAR(tbl_Sales[[#This Row],[Date]])</f>
        <v>2017</v>
      </c>
    </row>
    <row r="8769" spans="1:17" x14ac:dyDescent="0.25">
      <c r="A8769" s="1">
        <v>42874</v>
      </c>
      <c r="B8769">
        <v>1250000</v>
      </c>
      <c r="C8769" t="s">
        <v>2</v>
      </c>
      <c r="D8769" t="s">
        <v>12425</v>
      </c>
      <c r="E8769" t="s">
        <v>5</v>
      </c>
      <c r="F8769">
        <v>3034</v>
      </c>
      <c r="G8769">
        <v>5</v>
      </c>
      <c r="H8769">
        <v>2</v>
      </c>
      <c r="I8769">
        <v>2</v>
      </c>
      <c r="J8769">
        <v>889</v>
      </c>
      <c r="L8769" t="s">
        <v>8941</v>
      </c>
      <c r="M8769" t="s">
        <v>524</v>
      </c>
      <c r="N8769" t="s">
        <v>49</v>
      </c>
      <c r="O8769" s="6" t="str">
        <f>INDEX(lkp_Region,MATCH(tbl_Sales[[#This Row],[Suburb]],lkp_Suburb,0))</f>
        <v>Western Metropolitan</v>
      </c>
      <c r="P8769" s="6">
        <f>MONTH(tbl_Sales[[#This Row],[Date]])</f>
        <v>5</v>
      </c>
      <c r="Q8769" s="6">
        <f>YEAR(tbl_Sales[[#This Row],[Date]])</f>
        <v>2017</v>
      </c>
    </row>
    <row r="8770" spans="1:17" x14ac:dyDescent="0.25">
      <c r="A8770" s="1">
        <v>42874</v>
      </c>
      <c r="B8770">
        <v>730000</v>
      </c>
      <c r="C8770" t="s">
        <v>13</v>
      </c>
      <c r="D8770" t="s">
        <v>12425</v>
      </c>
      <c r="E8770" t="s">
        <v>5</v>
      </c>
      <c r="F8770">
        <v>3031</v>
      </c>
      <c r="G8770">
        <v>2</v>
      </c>
      <c r="H8770">
        <v>2</v>
      </c>
      <c r="I8770">
        <v>1</v>
      </c>
      <c r="J8770">
        <v>2135</v>
      </c>
      <c r="K8770">
        <v>2012</v>
      </c>
      <c r="L8770" t="s">
        <v>8942</v>
      </c>
      <c r="M8770" t="s">
        <v>264</v>
      </c>
      <c r="N8770" t="s">
        <v>88</v>
      </c>
      <c r="O8770" s="6" t="str">
        <f>INDEX(lkp_Region,MATCH(tbl_Sales[[#This Row],[Suburb]],lkp_Suburb,0))</f>
        <v>Northern Metropolitan</v>
      </c>
      <c r="P8770" s="6">
        <f>MONTH(tbl_Sales[[#This Row],[Date]])</f>
        <v>5</v>
      </c>
      <c r="Q8770" s="6">
        <f>YEAR(tbl_Sales[[#This Row],[Date]])</f>
        <v>2017</v>
      </c>
    </row>
    <row r="8771" spans="1:17" x14ac:dyDescent="0.25">
      <c r="A8771" s="1">
        <v>42874</v>
      </c>
      <c r="B8771">
        <v>602000</v>
      </c>
      <c r="C8771" t="s">
        <v>13</v>
      </c>
      <c r="D8771" t="s">
        <v>12431</v>
      </c>
      <c r="E8771" t="s">
        <v>10</v>
      </c>
      <c r="F8771">
        <v>3134</v>
      </c>
      <c r="G8771">
        <v>2</v>
      </c>
      <c r="H8771">
        <v>1</v>
      </c>
      <c r="I8771">
        <v>1</v>
      </c>
      <c r="J8771">
        <v>209</v>
      </c>
      <c r="K8771">
        <v>1996</v>
      </c>
      <c r="L8771" t="s">
        <v>8943</v>
      </c>
      <c r="M8771" t="s">
        <v>7586</v>
      </c>
      <c r="N8771" t="s">
        <v>7588</v>
      </c>
      <c r="O8771" s="6" t="str">
        <f>INDEX(lkp_Region,MATCH(tbl_Sales[[#This Row],[Suburb]],lkp_Suburb,0))</f>
        <v>Eastern Metropolitan</v>
      </c>
      <c r="P8771" s="6">
        <f>MONTH(tbl_Sales[[#This Row],[Date]])</f>
        <v>5</v>
      </c>
      <c r="Q8771" s="6">
        <f>YEAR(tbl_Sales[[#This Row],[Date]])</f>
        <v>2017</v>
      </c>
    </row>
    <row r="8772" spans="1:17" x14ac:dyDescent="0.25">
      <c r="A8772" s="1">
        <v>42874</v>
      </c>
      <c r="B8772">
        <v>630000</v>
      </c>
      <c r="C8772" t="s">
        <v>2</v>
      </c>
      <c r="D8772" t="s">
        <v>12432</v>
      </c>
      <c r="E8772" t="s">
        <v>10</v>
      </c>
      <c r="F8772">
        <v>3136</v>
      </c>
      <c r="G8772">
        <v>3</v>
      </c>
      <c r="H8772">
        <v>2</v>
      </c>
      <c r="I8772">
        <v>2</v>
      </c>
      <c r="J8772">
        <v>319</v>
      </c>
      <c r="L8772" t="s">
        <v>8944</v>
      </c>
      <c r="M8772" t="s">
        <v>7654</v>
      </c>
      <c r="N8772" t="s">
        <v>7588</v>
      </c>
      <c r="O8772" s="6" t="str">
        <f>INDEX(lkp_Region,MATCH(tbl_Sales[[#This Row],[Suburb]],lkp_Suburb,0))</f>
        <v>Eastern Metropolitan</v>
      </c>
      <c r="P8772" s="6">
        <f>MONTH(tbl_Sales[[#This Row],[Date]])</f>
        <v>5</v>
      </c>
      <c r="Q8772" s="6">
        <f>YEAR(tbl_Sales[[#This Row],[Date]])</f>
        <v>2017</v>
      </c>
    </row>
    <row r="8773" spans="1:17" x14ac:dyDescent="0.25">
      <c r="A8773" s="1">
        <v>42874</v>
      </c>
      <c r="B8773">
        <v>375000</v>
      </c>
      <c r="C8773" t="s">
        <v>13</v>
      </c>
      <c r="D8773" t="s">
        <v>12425</v>
      </c>
      <c r="E8773" t="s">
        <v>10</v>
      </c>
      <c r="F8773">
        <v>3012</v>
      </c>
      <c r="G8773">
        <v>1</v>
      </c>
      <c r="H8773">
        <v>1</v>
      </c>
      <c r="I8773">
        <v>1</v>
      </c>
      <c r="J8773">
        <v>60</v>
      </c>
      <c r="K8773">
        <v>1982</v>
      </c>
      <c r="L8773" t="s">
        <v>8945</v>
      </c>
      <c r="M8773" t="s">
        <v>53</v>
      </c>
      <c r="N8773" t="s">
        <v>21</v>
      </c>
      <c r="O8773" s="6" t="str">
        <f>INDEX(lkp_Region,MATCH(tbl_Sales[[#This Row],[Suburb]],lkp_Suburb,0))</f>
        <v>Western Metropolitan</v>
      </c>
      <c r="P8773" s="6">
        <f>MONTH(tbl_Sales[[#This Row],[Date]])</f>
        <v>5</v>
      </c>
      <c r="Q8773" s="6">
        <f>YEAR(tbl_Sales[[#This Row],[Date]])</f>
        <v>2017</v>
      </c>
    </row>
    <row r="8774" spans="1:17" x14ac:dyDescent="0.25">
      <c r="A8774" s="1">
        <v>42874</v>
      </c>
      <c r="B8774">
        <v>920000</v>
      </c>
      <c r="C8774" t="s">
        <v>2</v>
      </c>
      <c r="D8774" t="s">
        <v>12427</v>
      </c>
      <c r="E8774" t="s">
        <v>5</v>
      </c>
      <c r="F8774">
        <v>3032</v>
      </c>
      <c r="G8774">
        <v>2</v>
      </c>
      <c r="H8774">
        <v>1</v>
      </c>
      <c r="I8774">
        <v>1</v>
      </c>
      <c r="J8774">
        <v>575</v>
      </c>
      <c r="L8774" t="s">
        <v>8946</v>
      </c>
      <c r="M8774" t="s">
        <v>21</v>
      </c>
      <c r="N8774" t="s">
        <v>21</v>
      </c>
      <c r="O8774" s="6" t="str">
        <f>INDEX(lkp_Region,MATCH(tbl_Sales[[#This Row],[Suburb]],lkp_Suburb,0))</f>
        <v>Western Metropolitan</v>
      </c>
      <c r="P8774" s="6">
        <f>MONTH(tbl_Sales[[#This Row],[Date]])</f>
        <v>5</v>
      </c>
      <c r="Q8774" s="6">
        <f>YEAR(tbl_Sales[[#This Row],[Date]])</f>
        <v>2017</v>
      </c>
    </row>
    <row r="8775" spans="1:17" x14ac:dyDescent="0.25">
      <c r="A8775" s="1">
        <v>42874</v>
      </c>
      <c r="B8775">
        <v>1145000</v>
      </c>
      <c r="C8775" t="s">
        <v>2</v>
      </c>
      <c r="D8775" t="s">
        <v>12429</v>
      </c>
      <c r="E8775" t="s">
        <v>10</v>
      </c>
      <c r="F8775">
        <v>3192</v>
      </c>
      <c r="G8775">
        <v>3</v>
      </c>
      <c r="H8775">
        <v>1</v>
      </c>
      <c r="I8775">
        <v>2</v>
      </c>
      <c r="J8775">
        <v>584</v>
      </c>
      <c r="K8775">
        <v>1950</v>
      </c>
      <c r="L8775" t="s">
        <v>8947</v>
      </c>
      <c r="M8775" t="s">
        <v>7622</v>
      </c>
      <c r="N8775" t="s">
        <v>45</v>
      </c>
      <c r="O8775" s="6" t="str">
        <f>INDEX(lkp_Region,MATCH(tbl_Sales[[#This Row],[Suburb]],lkp_Suburb,0))</f>
        <v>Southern Metropolitan</v>
      </c>
      <c r="P8775" s="6">
        <f>MONTH(tbl_Sales[[#This Row],[Date]])</f>
        <v>5</v>
      </c>
      <c r="Q8775" s="6">
        <f>YEAR(tbl_Sales[[#This Row],[Date]])</f>
        <v>2017</v>
      </c>
    </row>
    <row r="8776" spans="1:17" x14ac:dyDescent="0.25">
      <c r="A8776" s="1">
        <v>42874</v>
      </c>
      <c r="B8776">
        <v>1150000</v>
      </c>
      <c r="C8776" t="s">
        <v>2</v>
      </c>
      <c r="D8776" t="s">
        <v>12429</v>
      </c>
      <c r="E8776" t="s">
        <v>5</v>
      </c>
      <c r="F8776">
        <v>3195</v>
      </c>
      <c r="G8776">
        <v>4</v>
      </c>
      <c r="H8776">
        <v>2</v>
      </c>
      <c r="I8776">
        <v>2</v>
      </c>
      <c r="J8776">
        <v>599</v>
      </c>
      <c r="L8776" t="s">
        <v>8949</v>
      </c>
      <c r="M8776" t="s">
        <v>8948</v>
      </c>
      <c r="N8776" t="s">
        <v>45</v>
      </c>
      <c r="O8776" s="6" t="str">
        <f>INDEX(lkp_Region,MATCH(tbl_Sales[[#This Row],[Suburb]],lkp_Suburb,0))</f>
        <v>South-Eastern Metropolitan</v>
      </c>
      <c r="P8776" s="6">
        <f>MONTH(tbl_Sales[[#This Row],[Date]])</f>
        <v>5</v>
      </c>
      <c r="Q8776" s="6">
        <f>YEAR(tbl_Sales[[#This Row],[Date]])</f>
        <v>2017</v>
      </c>
    </row>
    <row r="8777" spans="1:17" x14ac:dyDescent="0.25">
      <c r="A8777" s="1">
        <v>42874</v>
      </c>
      <c r="B8777">
        <v>305000</v>
      </c>
      <c r="C8777" t="s">
        <v>13</v>
      </c>
      <c r="D8777" t="s">
        <v>12423</v>
      </c>
      <c r="E8777" t="s">
        <v>5</v>
      </c>
      <c r="F8777">
        <v>3175</v>
      </c>
      <c r="G8777">
        <v>2</v>
      </c>
      <c r="H8777">
        <v>1</v>
      </c>
      <c r="I8777">
        <v>1</v>
      </c>
      <c r="J8777">
        <v>141</v>
      </c>
      <c r="K8777">
        <v>1980</v>
      </c>
      <c r="L8777" t="s">
        <v>8950</v>
      </c>
      <c r="M8777" t="s">
        <v>8206</v>
      </c>
      <c r="N8777" t="s">
        <v>7727</v>
      </c>
      <c r="O8777" s="6" t="str">
        <f>INDEX(lkp_Region,MATCH(tbl_Sales[[#This Row],[Suburb]],lkp_Suburb,0))</f>
        <v>South-Eastern Metropolitan</v>
      </c>
      <c r="P8777" s="6">
        <f>MONTH(tbl_Sales[[#This Row],[Date]])</f>
        <v>5</v>
      </c>
      <c r="Q8777" s="6">
        <f>YEAR(tbl_Sales[[#This Row],[Date]])</f>
        <v>2017</v>
      </c>
    </row>
    <row r="8778" spans="1:17" x14ac:dyDescent="0.25">
      <c r="A8778" s="1">
        <v>42874</v>
      </c>
      <c r="B8778">
        <v>665000</v>
      </c>
      <c r="C8778" t="s">
        <v>13</v>
      </c>
      <c r="D8778" t="s">
        <v>12429</v>
      </c>
      <c r="E8778" t="s">
        <v>10</v>
      </c>
      <c r="F8778">
        <v>3161</v>
      </c>
      <c r="G8778">
        <v>2</v>
      </c>
      <c r="H8778">
        <v>1</v>
      </c>
      <c r="I8778">
        <v>1</v>
      </c>
      <c r="J8778">
        <v>0</v>
      </c>
      <c r="K8778">
        <v>1970</v>
      </c>
      <c r="L8778" t="s">
        <v>8951</v>
      </c>
      <c r="M8778" t="s">
        <v>338</v>
      </c>
      <c r="N8778" t="s">
        <v>57</v>
      </c>
      <c r="O8778" s="6" t="str">
        <f>INDEX(lkp_Region,MATCH(tbl_Sales[[#This Row],[Suburb]],lkp_Suburb,0))</f>
        <v>Southern Metropolitan</v>
      </c>
      <c r="P8778" s="6">
        <f>MONTH(tbl_Sales[[#This Row],[Date]])</f>
        <v>5</v>
      </c>
      <c r="Q8778" s="6">
        <f>YEAR(tbl_Sales[[#This Row],[Date]])</f>
        <v>2017</v>
      </c>
    </row>
    <row r="8779" spans="1:17" x14ac:dyDescent="0.25">
      <c r="A8779" s="1">
        <v>42874</v>
      </c>
      <c r="B8779">
        <v>817000</v>
      </c>
      <c r="C8779" t="s">
        <v>51</v>
      </c>
      <c r="D8779" t="s">
        <v>12429</v>
      </c>
      <c r="E8779" t="s">
        <v>10</v>
      </c>
      <c r="F8779">
        <v>3165</v>
      </c>
      <c r="G8779">
        <v>3</v>
      </c>
      <c r="H8779">
        <v>1</v>
      </c>
      <c r="I8779">
        <v>2</v>
      </c>
      <c r="J8779">
        <v>332</v>
      </c>
      <c r="L8779" t="s">
        <v>8952</v>
      </c>
      <c r="M8779" t="s">
        <v>138</v>
      </c>
      <c r="N8779" t="s">
        <v>57</v>
      </c>
      <c r="O8779" s="6" t="str">
        <f>INDEX(lkp_Region,MATCH(tbl_Sales[[#This Row],[Suburb]],lkp_Suburb,0))</f>
        <v>Southern Metropolitan</v>
      </c>
      <c r="P8779" s="6">
        <f>MONTH(tbl_Sales[[#This Row],[Date]])</f>
        <v>5</v>
      </c>
      <c r="Q8779" s="6">
        <f>YEAR(tbl_Sales[[#This Row],[Date]])</f>
        <v>2017</v>
      </c>
    </row>
    <row r="8780" spans="1:17" x14ac:dyDescent="0.25">
      <c r="A8780" s="1">
        <v>42874</v>
      </c>
      <c r="B8780">
        <v>955000</v>
      </c>
      <c r="C8780" t="s">
        <v>51</v>
      </c>
      <c r="D8780" t="s">
        <v>12428</v>
      </c>
      <c r="E8780" t="s">
        <v>10</v>
      </c>
      <c r="F8780">
        <v>3165</v>
      </c>
      <c r="G8780">
        <v>3</v>
      </c>
      <c r="H8780">
        <v>2</v>
      </c>
      <c r="I8780">
        <v>2</v>
      </c>
      <c r="J8780">
        <v>225</v>
      </c>
      <c r="L8780" t="s">
        <v>8953</v>
      </c>
      <c r="M8780" t="s">
        <v>138</v>
      </c>
      <c r="N8780" t="s">
        <v>57</v>
      </c>
      <c r="O8780" s="6" t="str">
        <f>INDEX(lkp_Region,MATCH(tbl_Sales[[#This Row],[Suburb]],lkp_Suburb,0))</f>
        <v>Southern Metropolitan</v>
      </c>
      <c r="P8780" s="6">
        <f>MONTH(tbl_Sales[[#This Row],[Date]])</f>
        <v>5</v>
      </c>
      <c r="Q8780" s="6">
        <f>YEAR(tbl_Sales[[#This Row],[Date]])</f>
        <v>2017</v>
      </c>
    </row>
    <row r="8781" spans="1:17" x14ac:dyDescent="0.25">
      <c r="A8781" s="1">
        <v>42874</v>
      </c>
      <c r="B8781">
        <v>1205000</v>
      </c>
      <c r="C8781" t="s">
        <v>2</v>
      </c>
      <c r="D8781" t="s">
        <v>12429</v>
      </c>
      <c r="E8781" t="s">
        <v>10</v>
      </c>
      <c r="F8781">
        <v>3165</v>
      </c>
      <c r="G8781">
        <v>3</v>
      </c>
      <c r="H8781">
        <v>3</v>
      </c>
      <c r="I8781">
        <v>2</v>
      </c>
      <c r="J8781">
        <v>604</v>
      </c>
      <c r="K8781">
        <v>1960</v>
      </c>
      <c r="L8781" t="s">
        <v>8954</v>
      </c>
      <c r="M8781" t="s">
        <v>138</v>
      </c>
      <c r="N8781" t="s">
        <v>57</v>
      </c>
      <c r="O8781" s="6" t="str">
        <f>INDEX(lkp_Region,MATCH(tbl_Sales[[#This Row],[Suburb]],lkp_Suburb,0))</f>
        <v>Southern Metropolitan</v>
      </c>
      <c r="P8781" s="6">
        <f>MONTH(tbl_Sales[[#This Row],[Date]])</f>
        <v>5</v>
      </c>
      <c r="Q8781" s="6">
        <f>YEAR(tbl_Sales[[#This Row],[Date]])</f>
        <v>2017</v>
      </c>
    </row>
    <row r="8782" spans="1:17" x14ac:dyDescent="0.25">
      <c r="A8782" s="1">
        <v>42874</v>
      </c>
      <c r="B8782">
        <v>1700000</v>
      </c>
      <c r="C8782" t="s">
        <v>2</v>
      </c>
      <c r="D8782" t="s">
        <v>12425</v>
      </c>
      <c r="E8782" t="s">
        <v>5</v>
      </c>
      <c r="F8782">
        <v>3162</v>
      </c>
      <c r="G8782">
        <v>4</v>
      </c>
      <c r="H8782">
        <v>2</v>
      </c>
      <c r="I8782">
        <v>2</v>
      </c>
      <c r="J8782">
        <v>627</v>
      </c>
      <c r="K8782">
        <v>1925</v>
      </c>
      <c r="L8782" t="s">
        <v>8955</v>
      </c>
      <c r="M8782" t="s">
        <v>569</v>
      </c>
      <c r="N8782" t="s">
        <v>57</v>
      </c>
      <c r="O8782" s="6" t="str">
        <f>INDEX(lkp_Region,MATCH(tbl_Sales[[#This Row],[Suburb]],lkp_Suburb,0))</f>
        <v>Southern Metropolitan</v>
      </c>
      <c r="P8782" s="6">
        <f>MONTH(tbl_Sales[[#This Row],[Date]])</f>
        <v>5</v>
      </c>
      <c r="Q8782" s="6">
        <f>YEAR(tbl_Sales[[#This Row],[Date]])</f>
        <v>2017</v>
      </c>
    </row>
    <row r="8783" spans="1:17" x14ac:dyDescent="0.25">
      <c r="A8783" s="1">
        <v>42874</v>
      </c>
      <c r="B8783">
        <v>1880000</v>
      </c>
      <c r="C8783" t="s">
        <v>2</v>
      </c>
      <c r="D8783" t="s">
        <v>12427</v>
      </c>
      <c r="E8783" t="s">
        <v>10</v>
      </c>
      <c r="F8783">
        <v>3185</v>
      </c>
      <c r="G8783">
        <v>5</v>
      </c>
      <c r="H8783">
        <v>2</v>
      </c>
      <c r="I8783">
        <v>2</v>
      </c>
      <c r="J8783">
        <v>538</v>
      </c>
      <c r="L8783" t="s">
        <v>8956</v>
      </c>
      <c r="M8783" t="s">
        <v>1123</v>
      </c>
      <c r="N8783" t="s">
        <v>57</v>
      </c>
      <c r="O8783" s="6" t="str">
        <f>INDEX(lkp_Region,MATCH(tbl_Sales[[#This Row],[Suburb]],lkp_Suburb,0))</f>
        <v>Southern Metropolitan</v>
      </c>
      <c r="P8783" s="6">
        <f>MONTH(tbl_Sales[[#This Row],[Date]])</f>
        <v>5</v>
      </c>
      <c r="Q8783" s="6">
        <f>YEAR(tbl_Sales[[#This Row],[Date]])</f>
        <v>2017</v>
      </c>
    </row>
    <row r="8784" spans="1:17" x14ac:dyDescent="0.25">
      <c r="A8784" s="1">
        <v>42874</v>
      </c>
      <c r="B8784">
        <v>200000</v>
      </c>
      <c r="C8784" t="s">
        <v>13</v>
      </c>
      <c r="D8784" t="s">
        <v>12433</v>
      </c>
      <c r="E8784" t="s">
        <v>5</v>
      </c>
      <c r="F8784">
        <v>3020</v>
      </c>
      <c r="G8784">
        <v>1</v>
      </c>
      <c r="H8784">
        <v>1</v>
      </c>
      <c r="I8784">
        <v>1</v>
      </c>
      <c r="J8784">
        <v>1175</v>
      </c>
      <c r="K8784">
        <v>1970</v>
      </c>
      <c r="L8784" t="s">
        <v>8957</v>
      </c>
      <c r="M8784" t="s">
        <v>0</v>
      </c>
      <c r="N8784" t="s">
        <v>3</v>
      </c>
      <c r="O8784" s="6" t="str">
        <f>INDEX(lkp_Region,MATCH(tbl_Sales[[#This Row],[Suburb]],lkp_Suburb,0))</f>
        <v>Western Metropolitan</v>
      </c>
      <c r="P8784" s="6">
        <f>MONTH(tbl_Sales[[#This Row],[Date]])</f>
        <v>5</v>
      </c>
      <c r="Q8784" s="6">
        <f>YEAR(tbl_Sales[[#This Row],[Date]])</f>
        <v>2017</v>
      </c>
    </row>
    <row r="8785" spans="1:17" x14ac:dyDescent="0.25">
      <c r="A8785" s="1">
        <v>42874</v>
      </c>
      <c r="B8785">
        <v>690000</v>
      </c>
      <c r="C8785" t="s">
        <v>2</v>
      </c>
      <c r="D8785" t="s">
        <v>12423</v>
      </c>
      <c r="E8785" t="s">
        <v>5</v>
      </c>
      <c r="F8785">
        <v>3042</v>
      </c>
      <c r="G8785">
        <v>3</v>
      </c>
      <c r="H8785">
        <v>1</v>
      </c>
      <c r="I8785">
        <v>2</v>
      </c>
      <c r="J8785">
        <v>650</v>
      </c>
      <c r="L8785" t="s">
        <v>8958</v>
      </c>
      <c r="M8785" t="s">
        <v>1091</v>
      </c>
      <c r="N8785" t="s">
        <v>3</v>
      </c>
      <c r="O8785" s="6" t="str">
        <f>INDEX(lkp_Region,MATCH(tbl_Sales[[#This Row],[Suburb]],lkp_Suburb,0))</f>
        <v>Western Metropolitan</v>
      </c>
      <c r="P8785" s="6">
        <f>MONTH(tbl_Sales[[#This Row],[Date]])</f>
        <v>5</v>
      </c>
      <c r="Q8785" s="6">
        <f>YEAR(tbl_Sales[[#This Row],[Date]])</f>
        <v>2017</v>
      </c>
    </row>
    <row r="8786" spans="1:17" x14ac:dyDescent="0.25">
      <c r="A8786" s="1">
        <v>42874</v>
      </c>
      <c r="B8786">
        <v>760000</v>
      </c>
      <c r="C8786" t="s">
        <v>2</v>
      </c>
      <c r="D8786" t="s">
        <v>12432</v>
      </c>
      <c r="E8786" t="s">
        <v>10</v>
      </c>
      <c r="F8786">
        <v>3020</v>
      </c>
      <c r="G8786">
        <v>4</v>
      </c>
      <c r="H8786">
        <v>1</v>
      </c>
      <c r="I8786">
        <v>5</v>
      </c>
      <c r="J8786">
        <v>650</v>
      </c>
      <c r="L8786" t="s">
        <v>3894</v>
      </c>
      <c r="M8786" t="s">
        <v>443</v>
      </c>
      <c r="N8786" t="s">
        <v>3</v>
      </c>
      <c r="O8786" s="6" t="str">
        <f>INDEX(lkp_Region,MATCH(tbl_Sales[[#This Row],[Suburb]],lkp_Suburb,0))</f>
        <v>Western Metropolitan</v>
      </c>
      <c r="P8786" s="6">
        <f>MONTH(tbl_Sales[[#This Row],[Date]])</f>
        <v>5</v>
      </c>
      <c r="Q8786" s="6">
        <f>YEAR(tbl_Sales[[#This Row],[Date]])</f>
        <v>2017</v>
      </c>
    </row>
    <row r="8787" spans="1:17" x14ac:dyDescent="0.25">
      <c r="A8787" s="1">
        <v>42874</v>
      </c>
      <c r="B8787">
        <v>970000</v>
      </c>
      <c r="C8787" t="s">
        <v>13</v>
      </c>
      <c r="D8787" t="s">
        <v>12427</v>
      </c>
      <c r="E8787" t="s">
        <v>10</v>
      </c>
      <c r="F8787">
        <v>3122</v>
      </c>
      <c r="G8787">
        <v>3</v>
      </c>
      <c r="H8787">
        <v>2</v>
      </c>
      <c r="I8787">
        <v>2</v>
      </c>
      <c r="J8787">
        <v>0</v>
      </c>
      <c r="L8787" t="s">
        <v>8959</v>
      </c>
      <c r="M8787" t="s">
        <v>461</v>
      </c>
      <c r="N8787" t="s">
        <v>101</v>
      </c>
      <c r="O8787" s="6" t="str">
        <f>INDEX(lkp_Region,MATCH(tbl_Sales[[#This Row],[Suburb]],lkp_Suburb,0))</f>
        <v>Southern Metropolitan</v>
      </c>
      <c r="P8787" s="6">
        <f>MONTH(tbl_Sales[[#This Row],[Date]])</f>
        <v>5</v>
      </c>
      <c r="Q8787" s="6">
        <f>YEAR(tbl_Sales[[#This Row],[Date]])</f>
        <v>2017</v>
      </c>
    </row>
    <row r="8788" spans="1:17" x14ac:dyDescent="0.25">
      <c r="A8788" s="1">
        <v>42874</v>
      </c>
      <c r="B8788">
        <v>1880000</v>
      </c>
      <c r="C8788" t="s">
        <v>2</v>
      </c>
      <c r="D8788" t="s">
        <v>12429</v>
      </c>
      <c r="E8788" t="s">
        <v>5</v>
      </c>
      <c r="F8788">
        <v>3147</v>
      </c>
      <c r="G8788">
        <v>2</v>
      </c>
      <c r="H8788">
        <v>2</v>
      </c>
      <c r="I8788">
        <v>2</v>
      </c>
      <c r="J8788">
        <v>627</v>
      </c>
      <c r="L8788" t="s">
        <v>8960</v>
      </c>
      <c r="M8788" t="s">
        <v>206</v>
      </c>
      <c r="N8788" t="s">
        <v>101</v>
      </c>
      <c r="O8788" s="6" t="str">
        <f>INDEX(lkp_Region,MATCH(tbl_Sales[[#This Row],[Suburb]],lkp_Suburb,0))</f>
        <v>Southern Metropolitan</v>
      </c>
      <c r="P8788" s="6">
        <f>MONTH(tbl_Sales[[#This Row],[Date]])</f>
        <v>5</v>
      </c>
      <c r="Q8788" s="6">
        <f>YEAR(tbl_Sales[[#This Row],[Date]])</f>
        <v>2017</v>
      </c>
    </row>
    <row r="8789" spans="1:17" x14ac:dyDescent="0.25">
      <c r="A8789" s="1">
        <v>42874</v>
      </c>
      <c r="B8789">
        <v>680000</v>
      </c>
      <c r="C8789" t="s">
        <v>51</v>
      </c>
      <c r="D8789" t="s">
        <v>12429</v>
      </c>
      <c r="E8789" t="s">
        <v>10</v>
      </c>
      <c r="F8789">
        <v>3081</v>
      </c>
      <c r="G8789">
        <v>2</v>
      </c>
      <c r="H8789">
        <v>1</v>
      </c>
      <c r="I8789">
        <v>1</v>
      </c>
      <c r="J8789">
        <v>129</v>
      </c>
      <c r="K8789">
        <v>2013</v>
      </c>
      <c r="L8789" t="s">
        <v>8961</v>
      </c>
      <c r="M8789" t="s">
        <v>748</v>
      </c>
      <c r="N8789" t="s">
        <v>150</v>
      </c>
      <c r="O8789" s="6" t="str">
        <f>INDEX(lkp_Region,MATCH(tbl_Sales[[#This Row],[Suburb]],lkp_Suburb,0))</f>
        <v>Eastern Metropolitan</v>
      </c>
      <c r="P8789" s="6">
        <f>MONTH(tbl_Sales[[#This Row],[Date]])</f>
        <v>5</v>
      </c>
      <c r="Q8789" s="6">
        <f>YEAR(tbl_Sales[[#This Row],[Date]])</f>
        <v>2017</v>
      </c>
    </row>
    <row r="8790" spans="1:17" x14ac:dyDescent="0.25">
      <c r="A8790" s="1">
        <v>42874</v>
      </c>
      <c r="B8790">
        <v>780000</v>
      </c>
      <c r="C8790" t="s">
        <v>2</v>
      </c>
      <c r="D8790" t="s">
        <v>12423</v>
      </c>
      <c r="E8790" t="s">
        <v>10</v>
      </c>
      <c r="F8790">
        <v>3081</v>
      </c>
      <c r="G8790">
        <v>2</v>
      </c>
      <c r="H8790">
        <v>1</v>
      </c>
      <c r="I8790">
        <v>1</v>
      </c>
      <c r="J8790">
        <v>433</v>
      </c>
      <c r="L8790" t="s">
        <v>8962</v>
      </c>
      <c r="M8790" t="s">
        <v>748</v>
      </c>
      <c r="N8790" t="s">
        <v>150</v>
      </c>
      <c r="O8790" s="6" t="str">
        <f>INDEX(lkp_Region,MATCH(tbl_Sales[[#This Row],[Suburb]],lkp_Suburb,0))</f>
        <v>Eastern Metropolitan</v>
      </c>
      <c r="P8790" s="6">
        <f>MONTH(tbl_Sales[[#This Row],[Date]])</f>
        <v>5</v>
      </c>
      <c r="Q8790" s="6">
        <f>YEAR(tbl_Sales[[#This Row],[Date]])</f>
        <v>2017</v>
      </c>
    </row>
    <row r="8791" spans="1:17" x14ac:dyDescent="0.25">
      <c r="A8791" s="1">
        <v>42874</v>
      </c>
      <c r="B8791">
        <v>800000</v>
      </c>
      <c r="C8791" t="s">
        <v>2</v>
      </c>
      <c r="D8791" t="s">
        <v>12423</v>
      </c>
      <c r="E8791" t="s">
        <v>10</v>
      </c>
      <c r="F8791">
        <v>3093</v>
      </c>
      <c r="G8791">
        <v>5</v>
      </c>
      <c r="H8791">
        <v>2</v>
      </c>
      <c r="I8791">
        <v>2</v>
      </c>
      <c r="J8791">
        <v>864</v>
      </c>
      <c r="L8791" t="s">
        <v>8964</v>
      </c>
      <c r="M8791" t="s">
        <v>8963</v>
      </c>
      <c r="N8791" t="s">
        <v>150</v>
      </c>
      <c r="O8791" s="6" t="str">
        <f>INDEX(lkp_Region,MATCH(tbl_Sales[[#This Row],[Suburb]],lkp_Suburb,0))</f>
        <v>Eastern Metropolitan</v>
      </c>
      <c r="P8791" s="6">
        <f>MONTH(tbl_Sales[[#This Row],[Date]])</f>
        <v>5</v>
      </c>
      <c r="Q8791" s="6">
        <f>YEAR(tbl_Sales[[#This Row],[Date]])</f>
        <v>2017</v>
      </c>
    </row>
    <row r="8792" spans="1:17" x14ac:dyDescent="0.25">
      <c r="A8792" s="1">
        <v>42874</v>
      </c>
      <c r="B8792">
        <v>894000</v>
      </c>
      <c r="C8792" t="s">
        <v>2</v>
      </c>
      <c r="D8792" t="s">
        <v>12427</v>
      </c>
      <c r="E8792" t="s">
        <v>10</v>
      </c>
      <c r="F8792">
        <v>3081</v>
      </c>
      <c r="G8792">
        <v>3</v>
      </c>
      <c r="H8792">
        <v>2</v>
      </c>
      <c r="I8792">
        <v>3</v>
      </c>
      <c r="J8792">
        <v>601</v>
      </c>
      <c r="K8792">
        <v>1950</v>
      </c>
      <c r="L8792" t="s">
        <v>8965</v>
      </c>
      <c r="M8792" t="s">
        <v>982</v>
      </c>
      <c r="N8792" t="s">
        <v>150</v>
      </c>
      <c r="O8792" s="6" t="str">
        <f>INDEX(lkp_Region,MATCH(tbl_Sales[[#This Row],[Suburb]],lkp_Suburb,0))</f>
        <v>Eastern Metropolitan</v>
      </c>
      <c r="P8792" s="6">
        <f>MONTH(tbl_Sales[[#This Row],[Date]])</f>
        <v>5</v>
      </c>
      <c r="Q8792" s="6">
        <f>YEAR(tbl_Sales[[#This Row],[Date]])</f>
        <v>2017</v>
      </c>
    </row>
    <row r="8793" spans="1:17" x14ac:dyDescent="0.25">
      <c r="A8793" s="1">
        <v>42875</v>
      </c>
      <c r="B8793">
        <v>1321000</v>
      </c>
      <c r="C8793" t="s">
        <v>2</v>
      </c>
      <c r="D8793" t="s">
        <v>12429</v>
      </c>
      <c r="E8793" t="s">
        <v>10</v>
      </c>
      <c r="F8793">
        <v>3068</v>
      </c>
      <c r="G8793">
        <v>2</v>
      </c>
      <c r="H8793">
        <v>1</v>
      </c>
      <c r="I8793">
        <v>1</v>
      </c>
      <c r="J8793">
        <v>167</v>
      </c>
      <c r="L8793" t="s">
        <v>8966</v>
      </c>
      <c r="M8793" t="s">
        <v>72</v>
      </c>
      <c r="N8793" t="s">
        <v>8</v>
      </c>
      <c r="O8793" s="6" t="str">
        <f>INDEX(lkp_Region,MATCH(tbl_Sales[[#This Row],[Suburb]],lkp_Suburb,0))</f>
        <v>Northern Metropolitan</v>
      </c>
      <c r="P8793" s="6">
        <f>MONTH(tbl_Sales[[#This Row],[Date]])</f>
        <v>5</v>
      </c>
      <c r="Q8793" s="6">
        <f>YEAR(tbl_Sales[[#This Row],[Date]])</f>
        <v>2017</v>
      </c>
    </row>
    <row r="8794" spans="1:17" x14ac:dyDescent="0.25">
      <c r="A8794" s="1">
        <v>42875</v>
      </c>
      <c r="B8794">
        <v>1500000</v>
      </c>
      <c r="C8794" t="s">
        <v>2</v>
      </c>
      <c r="D8794" t="s">
        <v>12427</v>
      </c>
      <c r="E8794" t="s">
        <v>10</v>
      </c>
      <c r="F8794">
        <v>3068</v>
      </c>
      <c r="G8794">
        <v>3</v>
      </c>
      <c r="H8794">
        <v>1</v>
      </c>
      <c r="I8794">
        <v>1</v>
      </c>
      <c r="J8794">
        <v>230</v>
      </c>
      <c r="K8794">
        <v>1900</v>
      </c>
      <c r="L8794" t="s">
        <v>8967</v>
      </c>
      <c r="M8794" t="s">
        <v>323</v>
      </c>
      <c r="N8794" t="s">
        <v>8</v>
      </c>
      <c r="O8794" s="6" t="str">
        <f>INDEX(lkp_Region,MATCH(tbl_Sales[[#This Row],[Suburb]],lkp_Suburb,0))</f>
        <v>Northern Metropolitan</v>
      </c>
      <c r="P8794" s="6">
        <f>MONTH(tbl_Sales[[#This Row],[Date]])</f>
        <v>5</v>
      </c>
      <c r="Q8794" s="6">
        <f>YEAR(tbl_Sales[[#This Row],[Date]])</f>
        <v>2017</v>
      </c>
    </row>
    <row r="8795" spans="1:17" x14ac:dyDescent="0.25">
      <c r="A8795" s="1">
        <v>42875</v>
      </c>
      <c r="B8795">
        <v>3450000</v>
      </c>
      <c r="C8795" t="s">
        <v>2</v>
      </c>
      <c r="D8795" t="s">
        <v>12427</v>
      </c>
      <c r="E8795" t="s">
        <v>10</v>
      </c>
      <c r="F8795">
        <v>3054</v>
      </c>
      <c r="G8795">
        <v>4</v>
      </c>
      <c r="H8795">
        <v>2</v>
      </c>
      <c r="I8795">
        <v>1</v>
      </c>
      <c r="J8795">
        <v>515</v>
      </c>
      <c r="K8795">
        <v>1905</v>
      </c>
      <c r="L8795" t="s">
        <v>8968</v>
      </c>
      <c r="M8795" t="s">
        <v>513</v>
      </c>
      <c r="N8795" t="s">
        <v>8</v>
      </c>
      <c r="O8795" s="6" t="str">
        <f>INDEX(lkp_Region,MATCH(tbl_Sales[[#This Row],[Suburb]],lkp_Suburb,0))</f>
        <v>Northern Metropolitan</v>
      </c>
      <c r="P8795" s="6">
        <f>MONTH(tbl_Sales[[#This Row],[Date]])</f>
        <v>5</v>
      </c>
      <c r="Q8795" s="6">
        <f>YEAR(tbl_Sales[[#This Row],[Date]])</f>
        <v>2017</v>
      </c>
    </row>
    <row r="8796" spans="1:17" x14ac:dyDescent="0.25">
      <c r="A8796" s="1">
        <v>42875</v>
      </c>
      <c r="B8796">
        <v>975000</v>
      </c>
      <c r="C8796" t="s">
        <v>51</v>
      </c>
      <c r="D8796" t="s">
        <v>12424</v>
      </c>
      <c r="E8796" t="s">
        <v>10</v>
      </c>
      <c r="F8796">
        <v>3133</v>
      </c>
      <c r="G8796">
        <v>4</v>
      </c>
      <c r="H8796">
        <v>2</v>
      </c>
      <c r="I8796">
        <v>2</v>
      </c>
      <c r="J8796">
        <v>0</v>
      </c>
      <c r="K8796">
        <v>2008</v>
      </c>
      <c r="L8796" t="s">
        <v>8969</v>
      </c>
      <c r="M8796" t="s">
        <v>7516</v>
      </c>
      <c r="N8796" t="s">
        <v>14</v>
      </c>
      <c r="O8796" s="6" t="str">
        <f>INDEX(lkp_Region,MATCH(tbl_Sales[[#This Row],[Suburb]],lkp_Suburb,0))</f>
        <v>Eastern Metropolitan</v>
      </c>
      <c r="P8796" s="6">
        <f>MONTH(tbl_Sales[[#This Row],[Date]])</f>
        <v>5</v>
      </c>
      <c r="Q8796" s="6">
        <f>YEAR(tbl_Sales[[#This Row],[Date]])</f>
        <v>2017</v>
      </c>
    </row>
    <row r="8797" spans="1:17" x14ac:dyDescent="0.25">
      <c r="A8797" s="1">
        <v>42875</v>
      </c>
      <c r="B8797">
        <v>682000</v>
      </c>
      <c r="C8797" t="s">
        <v>13</v>
      </c>
      <c r="D8797" t="s">
        <v>12428</v>
      </c>
      <c r="E8797" t="s">
        <v>10</v>
      </c>
      <c r="F8797">
        <v>3142</v>
      </c>
      <c r="G8797">
        <v>2</v>
      </c>
      <c r="H8797">
        <v>1</v>
      </c>
      <c r="I8797">
        <v>1</v>
      </c>
      <c r="J8797">
        <v>713</v>
      </c>
      <c r="K8797">
        <v>1975</v>
      </c>
      <c r="L8797" t="s">
        <v>8970</v>
      </c>
      <c r="M8797" t="s">
        <v>109</v>
      </c>
      <c r="N8797" t="s">
        <v>76</v>
      </c>
      <c r="O8797" s="6" t="str">
        <f>INDEX(lkp_Region,MATCH(tbl_Sales[[#This Row],[Suburb]],lkp_Suburb,0))</f>
        <v>Southern Metropolitan</v>
      </c>
      <c r="P8797" s="6">
        <f>MONTH(tbl_Sales[[#This Row],[Date]])</f>
        <v>5</v>
      </c>
      <c r="Q8797" s="6">
        <f>YEAR(tbl_Sales[[#This Row],[Date]])</f>
        <v>2017</v>
      </c>
    </row>
    <row r="8798" spans="1:17" x14ac:dyDescent="0.25">
      <c r="A8798" s="1">
        <v>42875</v>
      </c>
      <c r="B8798">
        <v>1200000</v>
      </c>
      <c r="C8798" t="s">
        <v>51</v>
      </c>
      <c r="D8798" t="s">
        <v>12433</v>
      </c>
      <c r="E8798" t="s">
        <v>10</v>
      </c>
      <c r="F8798">
        <v>3143</v>
      </c>
      <c r="G8798">
        <v>2</v>
      </c>
      <c r="H8798">
        <v>2</v>
      </c>
      <c r="I8798">
        <v>1</v>
      </c>
      <c r="J8798">
        <v>189</v>
      </c>
      <c r="L8798" t="s">
        <v>8971</v>
      </c>
      <c r="M8798" t="s">
        <v>283</v>
      </c>
      <c r="N8798" t="s">
        <v>76</v>
      </c>
      <c r="O8798" s="6" t="str">
        <f>INDEX(lkp_Region,MATCH(tbl_Sales[[#This Row],[Suburb]],lkp_Suburb,0))</f>
        <v>Southern Metropolitan</v>
      </c>
      <c r="P8798" s="6">
        <f>MONTH(tbl_Sales[[#This Row],[Date]])</f>
        <v>5</v>
      </c>
      <c r="Q8798" s="6">
        <f>YEAR(tbl_Sales[[#This Row],[Date]])</f>
        <v>2017</v>
      </c>
    </row>
    <row r="8799" spans="1:17" x14ac:dyDescent="0.25">
      <c r="A8799" s="1">
        <v>42875</v>
      </c>
      <c r="B8799">
        <v>2080000</v>
      </c>
      <c r="C8799" t="s">
        <v>2</v>
      </c>
      <c r="D8799" t="s">
        <v>12425</v>
      </c>
      <c r="E8799" t="s">
        <v>5</v>
      </c>
      <c r="F8799">
        <v>3181</v>
      </c>
      <c r="G8799">
        <v>3</v>
      </c>
      <c r="H8799">
        <v>2</v>
      </c>
      <c r="I8799">
        <v>2</v>
      </c>
      <c r="J8799">
        <v>754</v>
      </c>
      <c r="K8799">
        <v>1905</v>
      </c>
      <c r="L8799" t="s">
        <v>8972</v>
      </c>
      <c r="M8799" t="s">
        <v>431</v>
      </c>
      <c r="N8799" t="s">
        <v>76</v>
      </c>
      <c r="O8799" s="6" t="str">
        <f>INDEX(lkp_Region,MATCH(tbl_Sales[[#This Row],[Suburb]],lkp_Suburb,0))</f>
        <v>Southern Metropolitan</v>
      </c>
      <c r="P8799" s="6">
        <f>MONTH(tbl_Sales[[#This Row],[Date]])</f>
        <v>5</v>
      </c>
      <c r="Q8799" s="6">
        <f>YEAR(tbl_Sales[[#This Row],[Date]])</f>
        <v>2017</v>
      </c>
    </row>
    <row r="8800" spans="1:17" x14ac:dyDescent="0.25">
      <c r="A8800" s="1">
        <v>42875</v>
      </c>
      <c r="B8800">
        <v>805000</v>
      </c>
      <c r="C8800" t="s">
        <v>13</v>
      </c>
      <c r="D8800" t="s">
        <v>12431</v>
      </c>
      <c r="E8800" t="s">
        <v>10</v>
      </c>
      <c r="F8800">
        <v>3205</v>
      </c>
      <c r="G8800">
        <v>2</v>
      </c>
      <c r="H8800">
        <v>2</v>
      </c>
      <c r="I8800">
        <v>2</v>
      </c>
      <c r="J8800">
        <v>0</v>
      </c>
      <c r="L8800" t="s">
        <v>8973</v>
      </c>
      <c r="M8800" t="s">
        <v>185</v>
      </c>
      <c r="N8800" t="s">
        <v>26</v>
      </c>
      <c r="O8800" s="6" t="str">
        <f>INDEX(lkp_Region,MATCH(tbl_Sales[[#This Row],[Suburb]],lkp_Suburb,0))</f>
        <v>Southern Metropolitan</v>
      </c>
      <c r="P8800" s="6">
        <f>MONTH(tbl_Sales[[#This Row],[Date]])</f>
        <v>5</v>
      </c>
      <c r="Q8800" s="6">
        <f>YEAR(tbl_Sales[[#This Row],[Date]])</f>
        <v>2017</v>
      </c>
    </row>
    <row r="8801" spans="1:17" x14ac:dyDescent="0.25">
      <c r="A8801" s="1">
        <v>42875</v>
      </c>
      <c r="B8801">
        <v>1077000</v>
      </c>
      <c r="C8801" t="s">
        <v>51</v>
      </c>
      <c r="D8801" t="s">
        <v>12427</v>
      </c>
      <c r="E8801" t="s">
        <v>10</v>
      </c>
      <c r="F8801">
        <v>3182</v>
      </c>
      <c r="G8801">
        <v>2</v>
      </c>
      <c r="H8801">
        <v>1</v>
      </c>
      <c r="I8801">
        <v>1</v>
      </c>
      <c r="J8801">
        <v>455</v>
      </c>
      <c r="K8801">
        <v>1890</v>
      </c>
      <c r="L8801" t="s">
        <v>8974</v>
      </c>
      <c r="M8801" t="s">
        <v>156</v>
      </c>
      <c r="N8801" t="s">
        <v>26</v>
      </c>
      <c r="O8801" s="6" t="str">
        <f>INDEX(lkp_Region,MATCH(tbl_Sales[[#This Row],[Suburb]],lkp_Suburb,0))</f>
        <v>Southern Metropolitan</v>
      </c>
      <c r="P8801" s="6">
        <f>MONTH(tbl_Sales[[#This Row],[Date]])</f>
        <v>5</v>
      </c>
      <c r="Q8801" s="6">
        <f>YEAR(tbl_Sales[[#This Row],[Date]])</f>
        <v>2017</v>
      </c>
    </row>
    <row r="8802" spans="1:17" x14ac:dyDescent="0.25">
      <c r="A8802" s="1">
        <v>42875</v>
      </c>
      <c r="B8802">
        <v>1200000</v>
      </c>
      <c r="C8802" t="s">
        <v>2</v>
      </c>
      <c r="D8802" t="s">
        <v>12423</v>
      </c>
      <c r="E8802" t="s">
        <v>10</v>
      </c>
      <c r="F8802">
        <v>3056</v>
      </c>
      <c r="G8802">
        <v>1</v>
      </c>
      <c r="H8802">
        <v>1</v>
      </c>
      <c r="I8802">
        <v>0</v>
      </c>
      <c r="J8802">
        <v>225</v>
      </c>
      <c r="L8802" t="s">
        <v>8975</v>
      </c>
      <c r="M8802" t="s">
        <v>117</v>
      </c>
      <c r="N8802" t="s">
        <v>18</v>
      </c>
      <c r="O8802" s="6" t="str">
        <f>INDEX(lkp_Region,MATCH(tbl_Sales[[#This Row],[Suburb]],lkp_Suburb,0))</f>
        <v>Northern Metropolitan</v>
      </c>
      <c r="P8802" s="6">
        <f>MONTH(tbl_Sales[[#This Row],[Date]])</f>
        <v>5</v>
      </c>
      <c r="Q8802" s="6">
        <f>YEAR(tbl_Sales[[#This Row],[Date]])</f>
        <v>2017</v>
      </c>
    </row>
    <row r="8803" spans="1:17" x14ac:dyDescent="0.25">
      <c r="A8803" s="1">
        <v>42875</v>
      </c>
      <c r="B8803">
        <v>390000</v>
      </c>
      <c r="C8803" t="s">
        <v>13</v>
      </c>
      <c r="D8803" t="s">
        <v>12427</v>
      </c>
      <c r="E8803" t="s">
        <v>5</v>
      </c>
      <c r="F8803">
        <v>3031</v>
      </c>
      <c r="G8803">
        <v>2</v>
      </c>
      <c r="H8803">
        <v>1</v>
      </c>
      <c r="I8803">
        <v>1</v>
      </c>
      <c r="J8803">
        <v>472</v>
      </c>
      <c r="K8803">
        <v>1960</v>
      </c>
      <c r="L8803" t="s">
        <v>8976</v>
      </c>
      <c r="M8803" t="s">
        <v>288</v>
      </c>
      <c r="N8803" t="s">
        <v>49</v>
      </c>
      <c r="O8803" s="6" t="str">
        <f>INDEX(lkp_Region,MATCH(tbl_Sales[[#This Row],[Suburb]],lkp_Suburb,0))</f>
        <v>Northern Metropolitan</v>
      </c>
      <c r="P8803" s="6">
        <f>MONTH(tbl_Sales[[#This Row],[Date]])</f>
        <v>5</v>
      </c>
      <c r="Q8803" s="6">
        <f>YEAR(tbl_Sales[[#This Row],[Date]])</f>
        <v>2017</v>
      </c>
    </row>
    <row r="8804" spans="1:17" x14ac:dyDescent="0.25">
      <c r="A8804" s="1">
        <v>42875</v>
      </c>
      <c r="B8804">
        <v>415500</v>
      </c>
      <c r="C8804" t="s">
        <v>13</v>
      </c>
      <c r="D8804" t="s">
        <v>12427</v>
      </c>
      <c r="E8804" t="s">
        <v>10</v>
      </c>
      <c r="F8804">
        <v>3041</v>
      </c>
      <c r="G8804">
        <v>2</v>
      </c>
      <c r="H8804">
        <v>1</v>
      </c>
      <c r="I8804">
        <v>1</v>
      </c>
      <c r="J8804">
        <v>82</v>
      </c>
      <c r="K8804">
        <v>1970</v>
      </c>
      <c r="L8804" t="s">
        <v>8977</v>
      </c>
      <c r="M8804" t="s">
        <v>1033</v>
      </c>
      <c r="N8804" t="s">
        <v>49</v>
      </c>
      <c r="O8804" s="6" t="str">
        <f>INDEX(lkp_Region,MATCH(tbl_Sales[[#This Row],[Suburb]],lkp_Suburb,0))</f>
        <v>Western Metropolitan</v>
      </c>
      <c r="P8804" s="6">
        <f>MONTH(tbl_Sales[[#This Row],[Date]])</f>
        <v>5</v>
      </c>
      <c r="Q8804" s="6">
        <f>YEAR(tbl_Sales[[#This Row],[Date]])</f>
        <v>2017</v>
      </c>
    </row>
    <row r="8805" spans="1:17" x14ac:dyDescent="0.25">
      <c r="A8805" s="1">
        <v>42875</v>
      </c>
      <c r="B8805">
        <v>760000</v>
      </c>
      <c r="C8805" t="s">
        <v>2</v>
      </c>
      <c r="D8805" t="s">
        <v>12425</v>
      </c>
      <c r="E8805" t="s">
        <v>5</v>
      </c>
      <c r="F8805">
        <v>3034</v>
      </c>
      <c r="G8805">
        <v>3</v>
      </c>
      <c r="H8805">
        <v>1</v>
      </c>
      <c r="I8805">
        <v>1</v>
      </c>
      <c r="J8805">
        <v>585</v>
      </c>
      <c r="K8805">
        <v>1960</v>
      </c>
      <c r="L8805" t="s">
        <v>8978</v>
      </c>
      <c r="M8805" t="s">
        <v>524</v>
      </c>
      <c r="N8805" t="s">
        <v>49</v>
      </c>
      <c r="O8805" s="6" t="str">
        <f>INDEX(lkp_Region,MATCH(tbl_Sales[[#This Row],[Suburb]],lkp_Suburb,0))</f>
        <v>Western Metropolitan</v>
      </c>
      <c r="P8805" s="6">
        <f>MONTH(tbl_Sales[[#This Row],[Date]])</f>
        <v>5</v>
      </c>
      <c r="Q8805" s="6">
        <f>YEAR(tbl_Sales[[#This Row],[Date]])</f>
        <v>2017</v>
      </c>
    </row>
    <row r="8806" spans="1:17" x14ac:dyDescent="0.25">
      <c r="A8806" s="1">
        <v>42875</v>
      </c>
      <c r="B8806">
        <v>670000</v>
      </c>
      <c r="C8806" t="s">
        <v>13</v>
      </c>
      <c r="D8806" t="s">
        <v>12432</v>
      </c>
      <c r="E8806" t="s">
        <v>10</v>
      </c>
      <c r="F8806">
        <v>3149</v>
      </c>
      <c r="G8806">
        <v>2</v>
      </c>
      <c r="H8806">
        <v>1</v>
      </c>
      <c r="I8806">
        <v>1</v>
      </c>
      <c r="J8806">
        <v>296</v>
      </c>
      <c r="L8806" t="s">
        <v>8979</v>
      </c>
      <c r="M8806" t="s">
        <v>7758</v>
      </c>
      <c r="N8806" t="s">
        <v>31</v>
      </c>
      <c r="O8806" s="6" t="str">
        <f>INDEX(lkp_Region,MATCH(tbl_Sales[[#This Row],[Suburb]],lkp_Suburb,0))</f>
        <v>Eastern Metropolitan</v>
      </c>
      <c r="P8806" s="6">
        <f>MONTH(tbl_Sales[[#This Row],[Date]])</f>
        <v>5</v>
      </c>
      <c r="Q8806" s="6">
        <f>YEAR(tbl_Sales[[#This Row],[Date]])</f>
        <v>2017</v>
      </c>
    </row>
    <row r="8807" spans="1:17" x14ac:dyDescent="0.25">
      <c r="A8807" s="1">
        <v>42875</v>
      </c>
      <c r="B8807">
        <v>770000</v>
      </c>
      <c r="C8807" t="s">
        <v>51</v>
      </c>
      <c r="D8807" t="s">
        <v>12429</v>
      </c>
      <c r="E8807" t="s">
        <v>5</v>
      </c>
      <c r="F8807">
        <v>3147</v>
      </c>
      <c r="G8807">
        <v>2</v>
      </c>
      <c r="H8807">
        <v>1</v>
      </c>
      <c r="I8807">
        <v>2</v>
      </c>
      <c r="J8807">
        <v>162</v>
      </c>
      <c r="K8807">
        <v>2010</v>
      </c>
      <c r="L8807" t="s">
        <v>8980</v>
      </c>
      <c r="M8807" t="s">
        <v>609</v>
      </c>
      <c r="N8807" t="s">
        <v>31</v>
      </c>
      <c r="O8807" s="6" t="str">
        <f>INDEX(lkp_Region,MATCH(tbl_Sales[[#This Row],[Suburb]],lkp_Suburb,0))</f>
        <v>Southern Metropolitan</v>
      </c>
      <c r="P8807" s="6">
        <f>MONTH(tbl_Sales[[#This Row],[Date]])</f>
        <v>5</v>
      </c>
      <c r="Q8807" s="6">
        <f>YEAR(tbl_Sales[[#This Row],[Date]])</f>
        <v>2017</v>
      </c>
    </row>
    <row r="8808" spans="1:17" x14ac:dyDescent="0.25">
      <c r="A8808" s="1">
        <v>42875</v>
      </c>
      <c r="B8808">
        <v>912000</v>
      </c>
      <c r="C8808" t="s">
        <v>51</v>
      </c>
      <c r="D8808" t="s">
        <v>12429</v>
      </c>
      <c r="E8808" t="s">
        <v>10</v>
      </c>
      <c r="F8808">
        <v>3166</v>
      </c>
      <c r="G8808">
        <v>4</v>
      </c>
      <c r="H8808">
        <v>2</v>
      </c>
      <c r="I8808">
        <v>2</v>
      </c>
      <c r="J8808">
        <v>344</v>
      </c>
      <c r="K8808">
        <v>1997</v>
      </c>
      <c r="L8808" t="s">
        <v>8981</v>
      </c>
      <c r="M8808" t="s">
        <v>7613</v>
      </c>
      <c r="N8808" t="s">
        <v>31</v>
      </c>
      <c r="O8808" s="6" t="str">
        <f>INDEX(lkp_Region,MATCH(tbl_Sales[[#This Row],[Suburb]],lkp_Suburb,0))</f>
        <v>Southern Metropolitan</v>
      </c>
      <c r="P8808" s="6">
        <f>MONTH(tbl_Sales[[#This Row],[Date]])</f>
        <v>5</v>
      </c>
      <c r="Q8808" s="6">
        <f>YEAR(tbl_Sales[[#This Row],[Date]])</f>
        <v>2017</v>
      </c>
    </row>
    <row r="8809" spans="1:17" x14ac:dyDescent="0.25">
      <c r="A8809" s="1">
        <v>42875</v>
      </c>
      <c r="B8809">
        <v>355000</v>
      </c>
      <c r="C8809" t="s">
        <v>2</v>
      </c>
      <c r="D8809" t="s">
        <v>12430</v>
      </c>
      <c r="E8809" t="s">
        <v>10</v>
      </c>
      <c r="F8809">
        <v>3338</v>
      </c>
      <c r="G8809">
        <v>4</v>
      </c>
      <c r="H8809">
        <v>2</v>
      </c>
      <c r="I8809">
        <v>1</v>
      </c>
      <c r="J8809">
        <v>766</v>
      </c>
      <c r="K8809">
        <v>1980</v>
      </c>
      <c r="L8809" t="s">
        <v>8982</v>
      </c>
      <c r="M8809" t="s">
        <v>8044</v>
      </c>
      <c r="N8809" t="s">
        <v>7542</v>
      </c>
      <c r="O8809" s="6" t="str">
        <f>INDEX(lkp_Region,MATCH(tbl_Sales[[#This Row],[Suburb]],lkp_Suburb,0))</f>
        <v>Western Victoria</v>
      </c>
      <c r="P8809" s="6">
        <f>MONTH(tbl_Sales[[#This Row],[Date]])</f>
        <v>5</v>
      </c>
      <c r="Q8809" s="6">
        <f>YEAR(tbl_Sales[[#This Row],[Date]])</f>
        <v>2017</v>
      </c>
    </row>
    <row r="8810" spans="1:17" x14ac:dyDescent="0.25">
      <c r="A8810" s="1">
        <v>42875</v>
      </c>
      <c r="B8810">
        <v>550000</v>
      </c>
      <c r="C8810" t="s">
        <v>13</v>
      </c>
      <c r="D8810" t="s">
        <v>12427</v>
      </c>
      <c r="E8810" t="s">
        <v>10</v>
      </c>
      <c r="F8810">
        <v>3051</v>
      </c>
      <c r="G8810">
        <v>2</v>
      </c>
      <c r="H8810">
        <v>1</v>
      </c>
      <c r="I8810">
        <v>1</v>
      </c>
      <c r="J8810">
        <v>0</v>
      </c>
      <c r="L8810" t="s">
        <v>8983</v>
      </c>
      <c r="M8810" t="s">
        <v>915</v>
      </c>
      <c r="N8810" t="s">
        <v>88</v>
      </c>
      <c r="O8810" s="6" t="str">
        <f>INDEX(lkp_Region,MATCH(tbl_Sales[[#This Row],[Suburb]],lkp_Suburb,0))</f>
        <v>Northern Metropolitan</v>
      </c>
      <c r="P8810" s="6">
        <f>MONTH(tbl_Sales[[#This Row],[Date]])</f>
        <v>5</v>
      </c>
      <c r="Q8810" s="6">
        <f>YEAR(tbl_Sales[[#This Row],[Date]])</f>
        <v>2017</v>
      </c>
    </row>
    <row r="8811" spans="1:17" x14ac:dyDescent="0.25">
      <c r="A8811" s="1">
        <v>42875</v>
      </c>
      <c r="B8811">
        <v>910000</v>
      </c>
      <c r="C8811" t="s">
        <v>2</v>
      </c>
      <c r="D8811" t="s">
        <v>12428</v>
      </c>
      <c r="E8811" t="s">
        <v>10</v>
      </c>
      <c r="F8811">
        <v>3011</v>
      </c>
      <c r="G8811">
        <v>2</v>
      </c>
      <c r="H8811">
        <v>1</v>
      </c>
      <c r="I8811">
        <v>0</v>
      </c>
      <c r="J8811">
        <v>312</v>
      </c>
      <c r="L8811" t="s">
        <v>8984</v>
      </c>
      <c r="M8811" t="s">
        <v>22</v>
      </c>
      <c r="N8811" t="s">
        <v>21</v>
      </c>
      <c r="O8811" s="6" t="str">
        <f>INDEX(lkp_Region,MATCH(tbl_Sales[[#This Row],[Suburb]],lkp_Suburb,0))</f>
        <v>Western Metropolitan</v>
      </c>
      <c r="P8811" s="6">
        <f>MONTH(tbl_Sales[[#This Row],[Date]])</f>
        <v>5</v>
      </c>
      <c r="Q8811" s="6">
        <f>YEAR(tbl_Sales[[#This Row],[Date]])</f>
        <v>2017</v>
      </c>
    </row>
    <row r="8812" spans="1:17" x14ac:dyDescent="0.25">
      <c r="A8812" s="1">
        <v>42875</v>
      </c>
      <c r="B8812">
        <v>1200000</v>
      </c>
      <c r="C8812" t="s">
        <v>2</v>
      </c>
      <c r="D8812" t="s">
        <v>12425</v>
      </c>
      <c r="E8812" t="s">
        <v>10</v>
      </c>
      <c r="F8812">
        <v>3113</v>
      </c>
      <c r="G8812">
        <v>3</v>
      </c>
      <c r="H8812">
        <v>1</v>
      </c>
      <c r="I8812">
        <v>0</v>
      </c>
      <c r="J8812">
        <v>2978</v>
      </c>
      <c r="L8812" t="s">
        <v>8986</v>
      </c>
      <c r="M8812" t="s">
        <v>8985</v>
      </c>
      <c r="N8812" t="s">
        <v>128</v>
      </c>
      <c r="O8812" s="6" t="str">
        <f>INDEX(lkp_Region,MATCH(tbl_Sales[[#This Row],[Suburb]],lkp_Suburb,0))</f>
        <v>Eastern Metropolitan</v>
      </c>
      <c r="P8812" s="6">
        <f>MONTH(tbl_Sales[[#This Row],[Date]])</f>
        <v>5</v>
      </c>
      <c r="Q8812" s="6">
        <f>YEAR(tbl_Sales[[#This Row],[Date]])</f>
        <v>2017</v>
      </c>
    </row>
    <row r="8813" spans="1:17" x14ac:dyDescent="0.25">
      <c r="A8813" s="1">
        <v>42875</v>
      </c>
      <c r="B8813">
        <v>1120000</v>
      </c>
      <c r="C8813" t="s">
        <v>2</v>
      </c>
      <c r="D8813" t="s">
        <v>12429</v>
      </c>
      <c r="E8813" t="s">
        <v>10</v>
      </c>
      <c r="F8813">
        <v>3192</v>
      </c>
      <c r="G8813">
        <v>4</v>
      </c>
      <c r="H8813">
        <v>2</v>
      </c>
      <c r="I8813">
        <v>2</v>
      </c>
      <c r="J8813">
        <v>806</v>
      </c>
      <c r="L8813" t="s">
        <v>8987</v>
      </c>
      <c r="M8813" t="s">
        <v>7622</v>
      </c>
      <c r="N8813" t="s">
        <v>45</v>
      </c>
      <c r="O8813" s="6" t="str">
        <f>INDEX(lkp_Region,MATCH(tbl_Sales[[#This Row],[Suburb]],lkp_Suburb,0))</f>
        <v>Southern Metropolitan</v>
      </c>
      <c r="P8813" s="6">
        <f>MONTH(tbl_Sales[[#This Row],[Date]])</f>
        <v>5</v>
      </c>
      <c r="Q8813" s="6">
        <f>YEAR(tbl_Sales[[#This Row],[Date]])</f>
        <v>2017</v>
      </c>
    </row>
    <row r="8814" spans="1:17" x14ac:dyDescent="0.25">
      <c r="A8814" s="1">
        <v>42875</v>
      </c>
      <c r="B8814">
        <v>1321000</v>
      </c>
      <c r="C8814" t="s">
        <v>2</v>
      </c>
      <c r="D8814" t="s">
        <v>12431</v>
      </c>
      <c r="E8814" t="s">
        <v>10</v>
      </c>
      <c r="F8814">
        <v>3189</v>
      </c>
      <c r="G8814">
        <v>3</v>
      </c>
      <c r="H8814">
        <v>1</v>
      </c>
      <c r="I8814">
        <v>2</v>
      </c>
      <c r="J8814">
        <v>688</v>
      </c>
      <c r="K8814">
        <v>1956</v>
      </c>
      <c r="L8814" t="s">
        <v>8988</v>
      </c>
      <c r="M8814" t="s">
        <v>70</v>
      </c>
      <c r="N8814" t="s">
        <v>45</v>
      </c>
      <c r="O8814" s="6" t="str">
        <f>INDEX(lkp_Region,MATCH(tbl_Sales[[#This Row],[Suburb]],lkp_Suburb,0))</f>
        <v>Southern Metropolitan</v>
      </c>
      <c r="P8814" s="6">
        <f>MONTH(tbl_Sales[[#This Row],[Date]])</f>
        <v>5</v>
      </c>
      <c r="Q8814" s="6">
        <f>YEAR(tbl_Sales[[#This Row],[Date]])</f>
        <v>2017</v>
      </c>
    </row>
    <row r="8815" spans="1:17" x14ac:dyDescent="0.25">
      <c r="A8815" s="1">
        <v>42875</v>
      </c>
      <c r="B8815">
        <v>620000</v>
      </c>
      <c r="C8815" t="s">
        <v>2</v>
      </c>
      <c r="D8815" t="s">
        <v>12424</v>
      </c>
      <c r="E8815" t="s">
        <v>5</v>
      </c>
      <c r="F8815">
        <v>3175</v>
      </c>
      <c r="G8815">
        <v>3</v>
      </c>
      <c r="H8815">
        <v>1</v>
      </c>
      <c r="I8815">
        <v>4</v>
      </c>
      <c r="J8815">
        <v>597</v>
      </c>
      <c r="L8815" t="s">
        <v>8989</v>
      </c>
      <c r="M8815" t="s">
        <v>8283</v>
      </c>
      <c r="N8815" t="s">
        <v>7727</v>
      </c>
      <c r="O8815" s="6" t="str">
        <f>INDEX(lkp_Region,MATCH(tbl_Sales[[#This Row],[Suburb]],lkp_Suburb,0))</f>
        <v>South-Eastern Metropolitan</v>
      </c>
      <c r="P8815" s="6">
        <f>MONTH(tbl_Sales[[#This Row],[Date]])</f>
        <v>5</v>
      </c>
      <c r="Q8815" s="6">
        <f>YEAR(tbl_Sales[[#This Row],[Date]])</f>
        <v>2017</v>
      </c>
    </row>
    <row r="8816" spans="1:17" x14ac:dyDescent="0.25">
      <c r="A8816" s="1">
        <v>42875</v>
      </c>
      <c r="B8816">
        <v>620000</v>
      </c>
      <c r="C8816" t="s">
        <v>51</v>
      </c>
      <c r="D8816" t="s">
        <v>12432</v>
      </c>
      <c r="E8816" t="s">
        <v>5</v>
      </c>
      <c r="F8816">
        <v>3204</v>
      </c>
      <c r="G8816">
        <v>2</v>
      </c>
      <c r="H8816">
        <v>2</v>
      </c>
      <c r="I8816">
        <v>1</v>
      </c>
      <c r="J8816">
        <v>0</v>
      </c>
      <c r="K8816">
        <v>2012</v>
      </c>
      <c r="L8816" t="s">
        <v>8990</v>
      </c>
      <c r="M8816" t="s">
        <v>55</v>
      </c>
      <c r="N8816" t="s">
        <v>57</v>
      </c>
      <c r="O8816" s="6" t="str">
        <f>INDEX(lkp_Region,MATCH(tbl_Sales[[#This Row],[Suburb]],lkp_Suburb,0))</f>
        <v>Southern Metropolitan</v>
      </c>
      <c r="P8816" s="6">
        <f>MONTH(tbl_Sales[[#This Row],[Date]])</f>
        <v>5</v>
      </c>
      <c r="Q8816" s="6">
        <f>YEAR(tbl_Sales[[#This Row],[Date]])</f>
        <v>2017</v>
      </c>
    </row>
    <row r="8817" spans="1:17" x14ac:dyDescent="0.25">
      <c r="A8817" s="1">
        <v>42875</v>
      </c>
      <c r="B8817">
        <v>1250000</v>
      </c>
      <c r="C8817" t="s">
        <v>2</v>
      </c>
      <c r="D8817" t="s">
        <v>12432</v>
      </c>
      <c r="E8817" t="s">
        <v>5</v>
      </c>
      <c r="F8817">
        <v>3204</v>
      </c>
      <c r="G8817">
        <v>2</v>
      </c>
      <c r="H8817">
        <v>1</v>
      </c>
      <c r="I8817">
        <v>2</v>
      </c>
      <c r="J8817">
        <v>368</v>
      </c>
      <c r="K8817">
        <v>1920</v>
      </c>
      <c r="L8817" t="s">
        <v>8991</v>
      </c>
      <c r="M8817" t="s">
        <v>7662</v>
      </c>
      <c r="N8817" t="s">
        <v>57</v>
      </c>
      <c r="O8817" s="6" t="str">
        <f>INDEX(lkp_Region,MATCH(tbl_Sales[[#This Row],[Suburb]],lkp_Suburb,0))</f>
        <v>Southern Metropolitan</v>
      </c>
      <c r="P8817" s="6">
        <f>MONTH(tbl_Sales[[#This Row],[Date]])</f>
        <v>5</v>
      </c>
      <c r="Q8817" s="6">
        <f>YEAR(tbl_Sales[[#This Row],[Date]])</f>
        <v>2017</v>
      </c>
    </row>
    <row r="8818" spans="1:17" x14ac:dyDescent="0.25">
      <c r="A8818" s="1">
        <v>42875</v>
      </c>
      <c r="B8818">
        <v>2300000</v>
      </c>
      <c r="C8818" t="s">
        <v>2</v>
      </c>
      <c r="D8818" t="s">
        <v>12431</v>
      </c>
      <c r="E8818" t="s">
        <v>10</v>
      </c>
      <c r="F8818">
        <v>3204</v>
      </c>
      <c r="G8818">
        <v>5</v>
      </c>
      <c r="H8818">
        <v>2</v>
      </c>
      <c r="I8818">
        <v>2</v>
      </c>
      <c r="J8818">
        <v>904</v>
      </c>
      <c r="L8818" t="s">
        <v>8992</v>
      </c>
      <c r="M8818" t="s">
        <v>7662</v>
      </c>
      <c r="N8818" t="s">
        <v>57</v>
      </c>
      <c r="O8818" s="6" t="str">
        <f>INDEX(lkp_Region,MATCH(tbl_Sales[[#This Row],[Suburb]],lkp_Suburb,0))</f>
        <v>Southern Metropolitan</v>
      </c>
      <c r="P8818" s="6">
        <f>MONTH(tbl_Sales[[#This Row],[Date]])</f>
        <v>5</v>
      </c>
      <c r="Q8818" s="6">
        <f>YEAR(tbl_Sales[[#This Row],[Date]])</f>
        <v>2017</v>
      </c>
    </row>
    <row r="8819" spans="1:17" x14ac:dyDescent="0.25">
      <c r="A8819" s="1">
        <v>42875</v>
      </c>
      <c r="B8819">
        <v>520000</v>
      </c>
      <c r="C8819" t="s">
        <v>2</v>
      </c>
      <c r="D8819" t="s">
        <v>12427</v>
      </c>
      <c r="E8819" t="s">
        <v>5</v>
      </c>
      <c r="F8819">
        <v>3021</v>
      </c>
      <c r="G8819">
        <v>5</v>
      </c>
      <c r="H8819">
        <v>2</v>
      </c>
      <c r="I8819">
        <v>3</v>
      </c>
      <c r="J8819">
        <v>545</v>
      </c>
      <c r="K8819">
        <v>1972</v>
      </c>
      <c r="L8819" t="s">
        <v>8994</v>
      </c>
      <c r="M8819" t="s">
        <v>8993</v>
      </c>
      <c r="N8819" t="s">
        <v>3</v>
      </c>
      <c r="O8819" s="6" t="str">
        <f>INDEX(lkp_Region,MATCH(tbl_Sales[[#This Row],[Suburb]],lkp_Suburb,0))</f>
        <v>Western Metropolitan</v>
      </c>
      <c r="P8819" s="6">
        <f>MONTH(tbl_Sales[[#This Row],[Date]])</f>
        <v>5</v>
      </c>
      <c r="Q8819" s="6">
        <f>YEAR(tbl_Sales[[#This Row],[Date]])</f>
        <v>2017</v>
      </c>
    </row>
    <row r="8820" spans="1:17" x14ac:dyDescent="0.25">
      <c r="A8820" s="1">
        <v>42875</v>
      </c>
      <c r="B8820">
        <v>515000</v>
      </c>
      <c r="C8820" t="s">
        <v>13</v>
      </c>
      <c r="D8820" t="s">
        <v>12427</v>
      </c>
      <c r="E8820" t="s">
        <v>10</v>
      </c>
      <c r="F8820">
        <v>3101</v>
      </c>
      <c r="G8820">
        <v>1</v>
      </c>
      <c r="H8820">
        <v>1</v>
      </c>
      <c r="I8820">
        <v>1</v>
      </c>
      <c r="J8820">
        <v>0</v>
      </c>
      <c r="K8820">
        <v>1900</v>
      </c>
      <c r="L8820" t="s">
        <v>8995</v>
      </c>
      <c r="M8820" t="s">
        <v>145</v>
      </c>
      <c r="N8820" t="s">
        <v>101</v>
      </c>
      <c r="O8820" s="6" t="str">
        <f>INDEX(lkp_Region,MATCH(tbl_Sales[[#This Row],[Suburb]],lkp_Suburb,0))</f>
        <v>Southern Metropolitan</v>
      </c>
      <c r="P8820" s="6">
        <f>MONTH(tbl_Sales[[#This Row],[Date]])</f>
        <v>5</v>
      </c>
      <c r="Q8820" s="6">
        <f>YEAR(tbl_Sales[[#This Row],[Date]])</f>
        <v>2017</v>
      </c>
    </row>
    <row r="8821" spans="1:17" x14ac:dyDescent="0.25">
      <c r="A8821" s="1">
        <v>42875</v>
      </c>
      <c r="B8821">
        <v>802500</v>
      </c>
      <c r="C8821" t="s">
        <v>13</v>
      </c>
      <c r="D8821" t="s">
        <v>12429</v>
      </c>
      <c r="E8821" t="s">
        <v>10</v>
      </c>
      <c r="F8821">
        <v>3123</v>
      </c>
      <c r="G8821">
        <v>2</v>
      </c>
      <c r="H8821">
        <v>1</v>
      </c>
      <c r="I8821">
        <v>2</v>
      </c>
      <c r="J8821">
        <v>966</v>
      </c>
      <c r="K8821">
        <v>1970</v>
      </c>
      <c r="L8821" t="s">
        <v>8996</v>
      </c>
      <c r="M8821" t="s">
        <v>230</v>
      </c>
      <c r="N8821" t="s">
        <v>101</v>
      </c>
      <c r="O8821" s="6" t="str">
        <f>INDEX(lkp_Region,MATCH(tbl_Sales[[#This Row],[Suburb]],lkp_Suburb,0))</f>
        <v>Southern Metropolitan</v>
      </c>
      <c r="P8821" s="6">
        <f>MONTH(tbl_Sales[[#This Row],[Date]])</f>
        <v>5</v>
      </c>
      <c r="Q8821" s="6">
        <f>YEAR(tbl_Sales[[#This Row],[Date]])</f>
        <v>2017</v>
      </c>
    </row>
    <row r="8822" spans="1:17" x14ac:dyDescent="0.25">
      <c r="A8822" s="1">
        <v>42875</v>
      </c>
      <c r="B8822">
        <v>1250000</v>
      </c>
      <c r="C8822" t="s">
        <v>2</v>
      </c>
      <c r="D8822" t="s">
        <v>12425</v>
      </c>
      <c r="E8822" t="s">
        <v>5</v>
      </c>
      <c r="F8822">
        <v>3127</v>
      </c>
      <c r="G8822">
        <v>2</v>
      </c>
      <c r="H8822">
        <v>2</v>
      </c>
      <c r="I8822">
        <v>1</v>
      </c>
      <c r="J8822">
        <v>323</v>
      </c>
      <c r="K8822">
        <v>1980</v>
      </c>
      <c r="L8822" t="s">
        <v>8997</v>
      </c>
      <c r="M8822" t="s">
        <v>11</v>
      </c>
      <c r="N8822" t="s">
        <v>101</v>
      </c>
      <c r="O8822" s="6" t="str">
        <f>INDEX(lkp_Region,MATCH(tbl_Sales[[#This Row],[Suburb]],lkp_Suburb,0))</f>
        <v>Southern Metropolitan</v>
      </c>
      <c r="P8822" s="6">
        <f>MONTH(tbl_Sales[[#This Row],[Date]])</f>
        <v>5</v>
      </c>
      <c r="Q8822" s="6">
        <f>YEAR(tbl_Sales[[#This Row],[Date]])</f>
        <v>2017</v>
      </c>
    </row>
    <row r="8823" spans="1:17" x14ac:dyDescent="0.25">
      <c r="A8823" s="1">
        <v>42875</v>
      </c>
      <c r="B8823">
        <v>1790000</v>
      </c>
      <c r="C8823" t="s">
        <v>2</v>
      </c>
      <c r="D8823" t="s">
        <v>12427</v>
      </c>
      <c r="E8823" t="s">
        <v>10</v>
      </c>
      <c r="F8823">
        <v>3122</v>
      </c>
      <c r="G8823">
        <v>2</v>
      </c>
      <c r="H8823">
        <v>2</v>
      </c>
      <c r="I8823">
        <v>2</v>
      </c>
      <c r="J8823">
        <v>460</v>
      </c>
      <c r="K8823">
        <v>1958</v>
      </c>
      <c r="L8823" t="s">
        <v>8998</v>
      </c>
      <c r="M8823" t="s">
        <v>461</v>
      </c>
      <c r="N8823" t="s">
        <v>101</v>
      </c>
      <c r="O8823" s="6" t="str">
        <f>INDEX(lkp_Region,MATCH(tbl_Sales[[#This Row],[Suburb]],lkp_Suburb,0))</f>
        <v>Southern Metropolitan</v>
      </c>
      <c r="P8823" s="6">
        <f>MONTH(tbl_Sales[[#This Row],[Date]])</f>
        <v>5</v>
      </c>
      <c r="Q8823" s="6">
        <f>YEAR(tbl_Sales[[#This Row],[Date]])</f>
        <v>2017</v>
      </c>
    </row>
    <row r="8824" spans="1:17" x14ac:dyDescent="0.25">
      <c r="A8824" s="1">
        <v>42875</v>
      </c>
      <c r="B8824">
        <v>2000000</v>
      </c>
      <c r="C8824" t="s">
        <v>2</v>
      </c>
      <c r="D8824" t="s">
        <v>12433</v>
      </c>
      <c r="E8824" t="s">
        <v>5</v>
      </c>
      <c r="F8824">
        <v>3104</v>
      </c>
      <c r="G8824">
        <v>4</v>
      </c>
      <c r="H8824">
        <v>2</v>
      </c>
      <c r="I8824">
        <v>2</v>
      </c>
      <c r="J8824">
        <v>627</v>
      </c>
      <c r="L8824" t="s">
        <v>8999</v>
      </c>
      <c r="M8824" t="s">
        <v>99</v>
      </c>
      <c r="N8824" t="s">
        <v>101</v>
      </c>
      <c r="O8824" s="6" t="str">
        <f>INDEX(lkp_Region,MATCH(tbl_Sales[[#This Row],[Suburb]],lkp_Suburb,0))</f>
        <v>Southern Metropolitan</v>
      </c>
      <c r="P8824" s="6">
        <f>MONTH(tbl_Sales[[#This Row],[Date]])</f>
        <v>5</v>
      </c>
      <c r="Q8824" s="6">
        <f>YEAR(tbl_Sales[[#This Row],[Date]])</f>
        <v>2017</v>
      </c>
    </row>
    <row r="8825" spans="1:17" x14ac:dyDescent="0.25">
      <c r="A8825" s="1">
        <v>42875</v>
      </c>
      <c r="B8825">
        <v>1502000</v>
      </c>
      <c r="C8825" t="s">
        <v>2</v>
      </c>
      <c r="D8825" t="s">
        <v>12425</v>
      </c>
      <c r="E8825" t="s">
        <v>10</v>
      </c>
      <c r="F8825">
        <v>3186</v>
      </c>
      <c r="G8825">
        <v>3</v>
      </c>
      <c r="H8825">
        <v>1</v>
      </c>
      <c r="I8825">
        <v>1</v>
      </c>
      <c r="J8825">
        <v>431</v>
      </c>
      <c r="L8825" t="s">
        <v>9000</v>
      </c>
      <c r="M8825" t="s">
        <v>105</v>
      </c>
      <c r="N8825" t="s">
        <v>107</v>
      </c>
      <c r="O8825" s="6" t="str">
        <f>INDEX(lkp_Region,MATCH(tbl_Sales[[#This Row],[Suburb]],lkp_Suburb,0))</f>
        <v>Southern Metropolitan</v>
      </c>
      <c r="P8825" s="6">
        <f>MONTH(tbl_Sales[[#This Row],[Date]])</f>
        <v>5</v>
      </c>
      <c r="Q8825" s="6">
        <f>YEAR(tbl_Sales[[#This Row],[Date]])</f>
        <v>2017</v>
      </c>
    </row>
    <row r="8826" spans="1:17" x14ac:dyDescent="0.25">
      <c r="A8826" s="1">
        <v>42875</v>
      </c>
      <c r="B8826">
        <v>715000</v>
      </c>
      <c r="C8826" t="s">
        <v>2</v>
      </c>
      <c r="D8826" t="s">
        <v>12423</v>
      </c>
      <c r="E8826" t="s">
        <v>5</v>
      </c>
      <c r="F8826">
        <v>3087</v>
      </c>
      <c r="G8826">
        <v>3</v>
      </c>
      <c r="H8826">
        <v>1</v>
      </c>
      <c r="I8826">
        <v>2</v>
      </c>
      <c r="J8826">
        <v>312</v>
      </c>
      <c r="L8826" t="s">
        <v>9001</v>
      </c>
      <c r="M8826" t="s">
        <v>349</v>
      </c>
      <c r="N8826" t="s">
        <v>150</v>
      </c>
      <c r="O8826" s="6" t="str">
        <f>INDEX(lkp_Region,MATCH(tbl_Sales[[#This Row],[Suburb]],lkp_Suburb,0))</f>
        <v>Northern Metropolitan</v>
      </c>
      <c r="P8826" s="6">
        <f>MONTH(tbl_Sales[[#This Row],[Date]])</f>
        <v>5</v>
      </c>
      <c r="Q8826" s="6">
        <f>YEAR(tbl_Sales[[#This Row],[Date]])</f>
        <v>2017</v>
      </c>
    </row>
    <row r="8827" spans="1:17" x14ac:dyDescent="0.25">
      <c r="A8827" s="1">
        <v>42875</v>
      </c>
      <c r="B8827">
        <v>880000</v>
      </c>
      <c r="C8827" t="s">
        <v>2</v>
      </c>
      <c r="D8827" t="s">
        <v>12432</v>
      </c>
      <c r="E8827" t="s">
        <v>10</v>
      </c>
      <c r="F8827">
        <v>3081</v>
      </c>
      <c r="G8827">
        <v>3</v>
      </c>
      <c r="H8827">
        <v>1</v>
      </c>
      <c r="I8827">
        <v>2</v>
      </c>
      <c r="J8827">
        <v>689</v>
      </c>
      <c r="L8827" t="s">
        <v>9002</v>
      </c>
      <c r="M8827" t="s">
        <v>148</v>
      </c>
      <c r="N8827" t="s">
        <v>150</v>
      </c>
      <c r="O8827" s="6" t="str">
        <f>INDEX(lkp_Region,MATCH(tbl_Sales[[#This Row],[Suburb]],lkp_Suburb,0))</f>
        <v>Eastern Metropolitan</v>
      </c>
      <c r="P8827" s="6">
        <f>MONTH(tbl_Sales[[#This Row],[Date]])</f>
        <v>5</v>
      </c>
      <c r="Q8827" s="6">
        <f>YEAR(tbl_Sales[[#This Row],[Date]])</f>
        <v>2017</v>
      </c>
    </row>
    <row r="8828" spans="1:17" x14ac:dyDescent="0.25">
      <c r="A8828" s="1">
        <v>42876</v>
      </c>
      <c r="B8828">
        <v>572000</v>
      </c>
      <c r="C8828" t="s">
        <v>2</v>
      </c>
      <c r="D8828" t="s">
        <v>12427</v>
      </c>
      <c r="E8828" t="s">
        <v>10</v>
      </c>
      <c r="F8828">
        <v>3075</v>
      </c>
      <c r="G8828">
        <v>3</v>
      </c>
      <c r="H8828">
        <v>1</v>
      </c>
      <c r="I8828">
        <v>2</v>
      </c>
      <c r="J8828">
        <v>640</v>
      </c>
      <c r="K8828">
        <v>1975</v>
      </c>
      <c r="L8828" t="s">
        <v>9003</v>
      </c>
      <c r="M8828" t="s">
        <v>7965</v>
      </c>
      <c r="N8828" t="s">
        <v>7515</v>
      </c>
      <c r="O8828" s="6" t="str">
        <f>INDEX(lkp_Region,MATCH(tbl_Sales[[#This Row],[Suburb]],lkp_Suburb,0))</f>
        <v>Northern Metropolitan</v>
      </c>
      <c r="P8828" s="6">
        <f>MONTH(tbl_Sales[[#This Row],[Date]])</f>
        <v>5</v>
      </c>
      <c r="Q8828" s="6">
        <f>YEAR(tbl_Sales[[#This Row],[Date]])</f>
        <v>2017</v>
      </c>
    </row>
    <row r="8829" spans="1:17" x14ac:dyDescent="0.25">
      <c r="A8829" s="1">
        <v>42876</v>
      </c>
      <c r="B8829">
        <v>655000</v>
      </c>
      <c r="C8829" t="s">
        <v>13</v>
      </c>
      <c r="D8829" t="s">
        <v>12427</v>
      </c>
      <c r="E8829" t="s">
        <v>10</v>
      </c>
      <c r="F8829">
        <v>3142</v>
      </c>
      <c r="G8829">
        <v>2</v>
      </c>
      <c r="H8829">
        <v>1</v>
      </c>
      <c r="I8829">
        <v>1</v>
      </c>
      <c r="J8829">
        <v>1816</v>
      </c>
      <c r="K8829">
        <v>1960</v>
      </c>
      <c r="L8829" t="s">
        <v>9004</v>
      </c>
      <c r="M8829" t="s">
        <v>109</v>
      </c>
      <c r="N8829" t="s">
        <v>76</v>
      </c>
      <c r="O8829" s="6" t="str">
        <f>INDEX(lkp_Region,MATCH(tbl_Sales[[#This Row],[Suburb]],lkp_Suburb,0))</f>
        <v>Southern Metropolitan</v>
      </c>
      <c r="P8829" s="6">
        <f>MONTH(tbl_Sales[[#This Row],[Date]])</f>
        <v>5</v>
      </c>
      <c r="Q8829" s="6">
        <f>YEAR(tbl_Sales[[#This Row],[Date]])</f>
        <v>2017</v>
      </c>
    </row>
    <row r="8830" spans="1:17" x14ac:dyDescent="0.25">
      <c r="A8830" s="1">
        <v>42876</v>
      </c>
      <c r="B8830">
        <v>490000</v>
      </c>
      <c r="C8830" t="s">
        <v>13</v>
      </c>
      <c r="D8830" t="s">
        <v>12428</v>
      </c>
      <c r="E8830" t="s">
        <v>5</v>
      </c>
      <c r="F8830">
        <v>3183</v>
      </c>
      <c r="G8830">
        <v>2</v>
      </c>
      <c r="H8830">
        <v>1</v>
      </c>
      <c r="I8830">
        <v>0</v>
      </c>
      <c r="J8830">
        <v>601</v>
      </c>
      <c r="L8830" t="s">
        <v>9005</v>
      </c>
      <c r="M8830" t="s">
        <v>326</v>
      </c>
      <c r="N8830" t="s">
        <v>26</v>
      </c>
      <c r="O8830" s="6" t="str">
        <f>INDEX(lkp_Region,MATCH(tbl_Sales[[#This Row],[Suburb]],lkp_Suburb,0))</f>
        <v>Southern Metropolitan</v>
      </c>
      <c r="P8830" s="6">
        <f>MONTH(tbl_Sales[[#This Row],[Date]])</f>
        <v>5</v>
      </c>
      <c r="Q8830" s="6">
        <f>YEAR(tbl_Sales[[#This Row],[Date]])</f>
        <v>2017</v>
      </c>
    </row>
    <row r="8831" spans="1:17" x14ac:dyDescent="0.25">
      <c r="A8831" s="1">
        <v>42876</v>
      </c>
      <c r="B8831">
        <v>810000</v>
      </c>
      <c r="C8831" t="s">
        <v>13</v>
      </c>
      <c r="D8831" t="s">
        <v>12428</v>
      </c>
      <c r="E8831" t="s">
        <v>10</v>
      </c>
      <c r="F8831">
        <v>3184</v>
      </c>
      <c r="G8831">
        <v>2</v>
      </c>
      <c r="H8831">
        <v>1</v>
      </c>
      <c r="I8831">
        <v>1</v>
      </c>
      <c r="J8831">
        <v>0</v>
      </c>
      <c r="K8831">
        <v>1935</v>
      </c>
      <c r="L8831" t="s">
        <v>9006</v>
      </c>
      <c r="M8831" t="s">
        <v>58</v>
      </c>
      <c r="N8831" t="s">
        <v>26</v>
      </c>
      <c r="O8831" s="6" t="str">
        <f>INDEX(lkp_Region,MATCH(tbl_Sales[[#This Row],[Suburb]],lkp_Suburb,0))</f>
        <v>Southern Metropolitan</v>
      </c>
      <c r="P8831" s="6">
        <f>MONTH(tbl_Sales[[#This Row],[Date]])</f>
        <v>5</v>
      </c>
      <c r="Q8831" s="6">
        <f>YEAR(tbl_Sales[[#This Row],[Date]])</f>
        <v>2017</v>
      </c>
    </row>
    <row r="8832" spans="1:17" x14ac:dyDescent="0.25">
      <c r="A8832" s="1">
        <v>42876</v>
      </c>
      <c r="B8832">
        <v>1150000</v>
      </c>
      <c r="C8832" t="s">
        <v>2</v>
      </c>
      <c r="D8832" t="s">
        <v>12430</v>
      </c>
      <c r="E8832" t="s">
        <v>5</v>
      </c>
      <c r="F8832">
        <v>3205</v>
      </c>
      <c r="G8832">
        <v>2</v>
      </c>
      <c r="H8832">
        <v>1</v>
      </c>
      <c r="I8832">
        <v>1</v>
      </c>
      <c r="J8832">
        <v>91</v>
      </c>
      <c r="K8832">
        <v>1970</v>
      </c>
      <c r="L8832" t="s">
        <v>9007</v>
      </c>
      <c r="M8832" t="s">
        <v>185</v>
      </c>
      <c r="N8832" t="s">
        <v>26</v>
      </c>
      <c r="O8832" s="6" t="str">
        <f>INDEX(lkp_Region,MATCH(tbl_Sales[[#This Row],[Suburb]],lkp_Suburb,0))</f>
        <v>Southern Metropolitan</v>
      </c>
      <c r="P8832" s="6">
        <f>MONTH(tbl_Sales[[#This Row],[Date]])</f>
        <v>5</v>
      </c>
      <c r="Q8832" s="6">
        <f>YEAR(tbl_Sales[[#This Row],[Date]])</f>
        <v>2017</v>
      </c>
    </row>
    <row r="8833" spans="1:17" x14ac:dyDescent="0.25">
      <c r="A8833" s="1">
        <v>42876</v>
      </c>
      <c r="B8833">
        <v>1255000</v>
      </c>
      <c r="C8833" t="s">
        <v>2</v>
      </c>
      <c r="D8833" t="s">
        <v>12429</v>
      </c>
      <c r="E8833" t="s">
        <v>5</v>
      </c>
      <c r="F8833">
        <v>3184</v>
      </c>
      <c r="G8833">
        <v>2</v>
      </c>
      <c r="H8833">
        <v>1</v>
      </c>
      <c r="I8833">
        <v>1</v>
      </c>
      <c r="J8833">
        <v>226</v>
      </c>
      <c r="L8833" t="s">
        <v>9008</v>
      </c>
      <c r="M8833" t="s">
        <v>58</v>
      </c>
      <c r="N8833" t="s">
        <v>26</v>
      </c>
      <c r="O8833" s="6" t="str">
        <f>INDEX(lkp_Region,MATCH(tbl_Sales[[#This Row],[Suburb]],lkp_Suburb,0))</f>
        <v>Southern Metropolitan</v>
      </c>
      <c r="P8833" s="6">
        <f>MONTH(tbl_Sales[[#This Row],[Date]])</f>
        <v>5</v>
      </c>
      <c r="Q8833" s="6">
        <f>YEAR(tbl_Sales[[#This Row],[Date]])</f>
        <v>2017</v>
      </c>
    </row>
    <row r="8834" spans="1:17" x14ac:dyDescent="0.25">
      <c r="A8834" s="1">
        <v>42876</v>
      </c>
      <c r="B8834">
        <v>545000</v>
      </c>
      <c r="C8834" t="s">
        <v>2</v>
      </c>
      <c r="D8834" t="s">
        <v>12429</v>
      </c>
      <c r="E8834" t="s">
        <v>5</v>
      </c>
      <c r="F8834">
        <v>3055</v>
      </c>
      <c r="G8834">
        <v>2</v>
      </c>
      <c r="H8834">
        <v>1</v>
      </c>
      <c r="I8834">
        <v>1</v>
      </c>
      <c r="J8834">
        <v>0</v>
      </c>
      <c r="K8834">
        <v>1970</v>
      </c>
      <c r="L8834" t="s">
        <v>9009</v>
      </c>
      <c r="M8834" t="s">
        <v>80</v>
      </c>
      <c r="N8834" t="s">
        <v>18</v>
      </c>
      <c r="O8834" s="6" t="str">
        <f>INDEX(lkp_Region,MATCH(tbl_Sales[[#This Row],[Suburb]],lkp_Suburb,0))</f>
        <v>Northern Metropolitan</v>
      </c>
      <c r="P8834" s="6">
        <f>MONTH(tbl_Sales[[#This Row],[Date]])</f>
        <v>5</v>
      </c>
      <c r="Q8834" s="6">
        <f>YEAR(tbl_Sales[[#This Row],[Date]])</f>
        <v>2017</v>
      </c>
    </row>
    <row r="8835" spans="1:17" x14ac:dyDescent="0.25">
      <c r="A8835" s="1">
        <v>42876</v>
      </c>
      <c r="B8835">
        <v>280000</v>
      </c>
      <c r="C8835" t="s">
        <v>13</v>
      </c>
      <c r="D8835" t="s">
        <v>12427</v>
      </c>
      <c r="E8835" t="s">
        <v>10</v>
      </c>
      <c r="F8835">
        <v>3040</v>
      </c>
      <c r="G8835">
        <v>1</v>
      </c>
      <c r="H8835">
        <v>1</v>
      </c>
      <c r="I8835">
        <v>1</v>
      </c>
      <c r="J8835">
        <v>28</v>
      </c>
      <c r="K8835">
        <v>1970</v>
      </c>
      <c r="L8835" t="s">
        <v>9010</v>
      </c>
      <c r="M8835" t="s">
        <v>47</v>
      </c>
      <c r="N8835" t="s">
        <v>49</v>
      </c>
      <c r="O8835" s="6" t="str">
        <f>INDEX(lkp_Region,MATCH(tbl_Sales[[#This Row],[Suburb]],lkp_Suburb,0))</f>
        <v>Western Metropolitan</v>
      </c>
      <c r="P8835" s="6">
        <f>MONTH(tbl_Sales[[#This Row],[Date]])</f>
        <v>5</v>
      </c>
      <c r="Q8835" s="6">
        <f>YEAR(tbl_Sales[[#This Row],[Date]])</f>
        <v>2017</v>
      </c>
    </row>
    <row r="8836" spans="1:17" x14ac:dyDescent="0.25">
      <c r="A8836" s="1">
        <v>42876</v>
      </c>
      <c r="B8836">
        <v>439000</v>
      </c>
      <c r="C8836" t="s">
        <v>13</v>
      </c>
      <c r="D8836" t="s">
        <v>12427</v>
      </c>
      <c r="E8836" t="s">
        <v>10</v>
      </c>
      <c r="F8836">
        <v>3039</v>
      </c>
      <c r="G8836">
        <v>2</v>
      </c>
      <c r="H8836">
        <v>1</v>
      </c>
      <c r="I8836">
        <v>1</v>
      </c>
      <c r="J8836">
        <v>0</v>
      </c>
      <c r="K8836">
        <v>2005</v>
      </c>
      <c r="L8836" t="s">
        <v>9011</v>
      </c>
      <c r="M8836" t="s">
        <v>242</v>
      </c>
      <c r="N8836" t="s">
        <v>49</v>
      </c>
      <c r="O8836" s="6" t="str">
        <f>INDEX(lkp_Region,MATCH(tbl_Sales[[#This Row],[Suburb]],lkp_Suburb,0))</f>
        <v>Western Metropolitan</v>
      </c>
      <c r="P8836" s="6">
        <f>MONTH(tbl_Sales[[#This Row],[Date]])</f>
        <v>5</v>
      </c>
      <c r="Q8836" s="6">
        <f>YEAR(tbl_Sales[[#This Row],[Date]])</f>
        <v>2017</v>
      </c>
    </row>
    <row r="8837" spans="1:17" x14ac:dyDescent="0.25">
      <c r="A8837" s="1">
        <v>42876</v>
      </c>
      <c r="B8837">
        <v>940000</v>
      </c>
      <c r="C8837" t="s">
        <v>2</v>
      </c>
      <c r="D8837" t="s">
        <v>12428</v>
      </c>
      <c r="E8837" t="s">
        <v>10</v>
      </c>
      <c r="F8837">
        <v>3031</v>
      </c>
      <c r="G8837">
        <v>3</v>
      </c>
      <c r="H8837">
        <v>1</v>
      </c>
      <c r="I8837">
        <v>1</v>
      </c>
      <c r="J8837">
        <v>320</v>
      </c>
      <c r="K8837">
        <v>1940</v>
      </c>
      <c r="L8837" t="s">
        <v>9012</v>
      </c>
      <c r="M8837" t="s">
        <v>288</v>
      </c>
      <c r="N8837" t="s">
        <v>49</v>
      </c>
      <c r="O8837" s="6" t="str">
        <f>INDEX(lkp_Region,MATCH(tbl_Sales[[#This Row],[Suburb]],lkp_Suburb,0))</f>
        <v>Northern Metropolitan</v>
      </c>
      <c r="P8837" s="6">
        <f>MONTH(tbl_Sales[[#This Row],[Date]])</f>
        <v>5</v>
      </c>
      <c r="Q8837" s="6">
        <f>YEAR(tbl_Sales[[#This Row],[Date]])</f>
        <v>2017</v>
      </c>
    </row>
    <row r="8838" spans="1:17" x14ac:dyDescent="0.25">
      <c r="A8838" s="1">
        <v>42876</v>
      </c>
      <c r="B8838">
        <v>1070000</v>
      </c>
      <c r="C8838" t="s">
        <v>2</v>
      </c>
      <c r="D8838" t="s">
        <v>12427</v>
      </c>
      <c r="E8838" t="s">
        <v>10</v>
      </c>
      <c r="F8838">
        <v>3039</v>
      </c>
      <c r="G8838">
        <v>3</v>
      </c>
      <c r="H8838">
        <v>1</v>
      </c>
      <c r="I8838">
        <v>2</v>
      </c>
      <c r="J8838">
        <v>231</v>
      </c>
      <c r="K8838">
        <v>1995</v>
      </c>
      <c r="L8838" t="s">
        <v>9013</v>
      </c>
      <c r="M8838" t="s">
        <v>242</v>
      </c>
      <c r="N8838" t="s">
        <v>49</v>
      </c>
      <c r="O8838" s="6" t="str">
        <f>INDEX(lkp_Region,MATCH(tbl_Sales[[#This Row],[Suburb]],lkp_Suburb,0))</f>
        <v>Western Metropolitan</v>
      </c>
      <c r="P8838" s="6">
        <f>MONTH(tbl_Sales[[#This Row],[Date]])</f>
        <v>5</v>
      </c>
      <c r="Q8838" s="6">
        <f>YEAR(tbl_Sales[[#This Row],[Date]])</f>
        <v>2017</v>
      </c>
    </row>
    <row r="8839" spans="1:17" x14ac:dyDescent="0.25">
      <c r="A8839" s="1">
        <v>42876</v>
      </c>
      <c r="B8839">
        <v>1200000</v>
      </c>
      <c r="C8839" t="s">
        <v>2</v>
      </c>
      <c r="D8839" t="s">
        <v>12427</v>
      </c>
      <c r="E8839" t="s">
        <v>10</v>
      </c>
      <c r="F8839">
        <v>3040</v>
      </c>
      <c r="G8839">
        <v>2</v>
      </c>
      <c r="H8839">
        <v>1</v>
      </c>
      <c r="I8839">
        <v>2</v>
      </c>
      <c r="J8839">
        <v>470</v>
      </c>
      <c r="K8839">
        <v>1937</v>
      </c>
      <c r="L8839" t="s">
        <v>9014</v>
      </c>
      <c r="M8839" t="s">
        <v>47</v>
      </c>
      <c r="N8839" t="s">
        <v>49</v>
      </c>
      <c r="O8839" s="6" t="str">
        <f>INDEX(lkp_Region,MATCH(tbl_Sales[[#This Row],[Suburb]],lkp_Suburb,0))</f>
        <v>Western Metropolitan</v>
      </c>
      <c r="P8839" s="6">
        <f>MONTH(tbl_Sales[[#This Row],[Date]])</f>
        <v>5</v>
      </c>
      <c r="Q8839" s="6">
        <f>YEAR(tbl_Sales[[#This Row],[Date]])</f>
        <v>2017</v>
      </c>
    </row>
    <row r="8840" spans="1:17" x14ac:dyDescent="0.25">
      <c r="A8840" s="1">
        <v>42876</v>
      </c>
      <c r="B8840">
        <v>1250000</v>
      </c>
      <c r="C8840" t="s">
        <v>2</v>
      </c>
      <c r="D8840" t="s">
        <v>12424</v>
      </c>
      <c r="E8840" t="s">
        <v>10</v>
      </c>
      <c r="F8840">
        <v>3031</v>
      </c>
      <c r="G8840">
        <v>3</v>
      </c>
      <c r="H8840">
        <v>2</v>
      </c>
      <c r="I8840">
        <v>2</v>
      </c>
      <c r="J8840">
        <v>226</v>
      </c>
      <c r="K8840">
        <v>2002</v>
      </c>
      <c r="L8840" t="s">
        <v>9015</v>
      </c>
      <c r="M8840" t="s">
        <v>288</v>
      </c>
      <c r="N8840" t="s">
        <v>49</v>
      </c>
      <c r="O8840" s="6" t="str">
        <f>INDEX(lkp_Region,MATCH(tbl_Sales[[#This Row],[Suburb]],lkp_Suburb,0))</f>
        <v>Northern Metropolitan</v>
      </c>
      <c r="P8840" s="6">
        <f>MONTH(tbl_Sales[[#This Row],[Date]])</f>
        <v>5</v>
      </c>
      <c r="Q8840" s="6">
        <f>YEAR(tbl_Sales[[#This Row],[Date]])</f>
        <v>2017</v>
      </c>
    </row>
    <row r="8841" spans="1:17" x14ac:dyDescent="0.25">
      <c r="A8841" s="1">
        <v>42876</v>
      </c>
      <c r="B8841">
        <v>1400000</v>
      </c>
      <c r="C8841" t="s">
        <v>2</v>
      </c>
      <c r="D8841" t="s">
        <v>12424</v>
      </c>
      <c r="E8841" t="s">
        <v>5</v>
      </c>
      <c r="F8841">
        <v>3040</v>
      </c>
      <c r="G8841">
        <v>3</v>
      </c>
      <c r="H8841">
        <v>1</v>
      </c>
      <c r="I8841">
        <v>1</v>
      </c>
      <c r="J8841">
        <v>578</v>
      </c>
      <c r="L8841" t="s">
        <v>9016</v>
      </c>
      <c r="M8841" t="s">
        <v>47</v>
      </c>
      <c r="N8841" t="s">
        <v>49</v>
      </c>
      <c r="O8841" s="6" t="str">
        <f>INDEX(lkp_Region,MATCH(tbl_Sales[[#This Row],[Suburb]],lkp_Suburb,0))</f>
        <v>Western Metropolitan</v>
      </c>
      <c r="P8841" s="6">
        <f>MONTH(tbl_Sales[[#This Row],[Date]])</f>
        <v>5</v>
      </c>
      <c r="Q8841" s="6">
        <f>YEAR(tbl_Sales[[#This Row],[Date]])</f>
        <v>2017</v>
      </c>
    </row>
    <row r="8842" spans="1:17" x14ac:dyDescent="0.25">
      <c r="A8842" s="1">
        <v>42876</v>
      </c>
      <c r="B8842">
        <v>1751000</v>
      </c>
      <c r="C8842" t="s">
        <v>2</v>
      </c>
      <c r="D8842" t="s">
        <v>12423</v>
      </c>
      <c r="E8842" t="s">
        <v>10</v>
      </c>
      <c r="F8842">
        <v>3042</v>
      </c>
      <c r="G8842">
        <v>4</v>
      </c>
      <c r="H8842">
        <v>3</v>
      </c>
      <c r="I8842">
        <v>2</v>
      </c>
      <c r="J8842">
        <v>564</v>
      </c>
      <c r="L8842" t="s">
        <v>3998</v>
      </c>
      <c r="M8842" t="s">
        <v>86</v>
      </c>
      <c r="N8842" t="s">
        <v>49</v>
      </c>
      <c r="O8842" s="6" t="str">
        <f>INDEX(lkp_Region,MATCH(tbl_Sales[[#This Row],[Suburb]],lkp_Suburb,0))</f>
        <v>Western Metropolitan</v>
      </c>
      <c r="P8842" s="6">
        <f>MONTH(tbl_Sales[[#This Row],[Date]])</f>
        <v>5</v>
      </c>
      <c r="Q8842" s="6">
        <f>YEAR(tbl_Sales[[#This Row],[Date]])</f>
        <v>2017</v>
      </c>
    </row>
    <row r="8843" spans="1:17" x14ac:dyDescent="0.25">
      <c r="A8843" s="1">
        <v>42876</v>
      </c>
      <c r="B8843">
        <v>757500</v>
      </c>
      <c r="C8843" t="s">
        <v>2</v>
      </c>
      <c r="D8843" t="s">
        <v>12427</v>
      </c>
      <c r="E8843" t="s">
        <v>10</v>
      </c>
      <c r="F8843">
        <v>3170</v>
      </c>
      <c r="G8843">
        <v>3</v>
      </c>
      <c r="H8843">
        <v>2</v>
      </c>
      <c r="I8843">
        <v>1</v>
      </c>
      <c r="J8843">
        <v>145</v>
      </c>
      <c r="L8843" t="s">
        <v>9017</v>
      </c>
      <c r="M8843" t="s">
        <v>8310</v>
      </c>
      <c r="N8843" t="s">
        <v>31</v>
      </c>
      <c r="O8843" s="6" t="str">
        <f>INDEX(lkp_Region,MATCH(tbl_Sales[[#This Row],[Suburb]],lkp_Suburb,0))</f>
        <v>South-Eastern Metropolitan</v>
      </c>
      <c r="P8843" s="6">
        <f>MONTH(tbl_Sales[[#This Row],[Date]])</f>
        <v>5</v>
      </c>
      <c r="Q8843" s="6">
        <f>YEAR(tbl_Sales[[#This Row],[Date]])</f>
        <v>2017</v>
      </c>
    </row>
    <row r="8844" spans="1:17" x14ac:dyDescent="0.25">
      <c r="A8844" s="1">
        <v>42876</v>
      </c>
      <c r="B8844">
        <v>1600000</v>
      </c>
      <c r="C8844" t="s">
        <v>2</v>
      </c>
      <c r="D8844" t="s">
        <v>12427</v>
      </c>
      <c r="E8844" t="s">
        <v>5</v>
      </c>
      <c r="F8844">
        <v>3166</v>
      </c>
      <c r="G8844">
        <v>4</v>
      </c>
      <c r="H8844">
        <v>3</v>
      </c>
      <c r="I8844">
        <v>4</v>
      </c>
      <c r="J8844">
        <v>691</v>
      </c>
      <c r="K8844">
        <v>1950</v>
      </c>
      <c r="L8844" t="s">
        <v>9018</v>
      </c>
      <c r="M8844" t="s">
        <v>246</v>
      </c>
      <c r="N8844" t="s">
        <v>31</v>
      </c>
      <c r="O8844" s="6" t="str">
        <f>INDEX(lkp_Region,MATCH(tbl_Sales[[#This Row],[Suburb]],lkp_Suburb,0))</f>
        <v>Southern Metropolitan</v>
      </c>
      <c r="P8844" s="6">
        <f>MONTH(tbl_Sales[[#This Row],[Date]])</f>
        <v>5</v>
      </c>
      <c r="Q8844" s="6">
        <f>YEAR(tbl_Sales[[#This Row],[Date]])</f>
        <v>2017</v>
      </c>
    </row>
    <row r="8845" spans="1:17" x14ac:dyDescent="0.25">
      <c r="A8845" s="1">
        <v>42876</v>
      </c>
      <c r="B8845">
        <v>642500</v>
      </c>
      <c r="C8845" t="s">
        <v>13</v>
      </c>
      <c r="D8845" t="s">
        <v>12430</v>
      </c>
      <c r="E8845" t="s">
        <v>10</v>
      </c>
      <c r="F8845">
        <v>3006</v>
      </c>
      <c r="G8845">
        <v>2</v>
      </c>
      <c r="H8845">
        <v>1</v>
      </c>
      <c r="I8845">
        <v>1</v>
      </c>
      <c r="J8845">
        <v>8888</v>
      </c>
      <c r="K8845">
        <v>1994</v>
      </c>
      <c r="L8845" t="s">
        <v>9019</v>
      </c>
      <c r="M8845" t="s">
        <v>434</v>
      </c>
      <c r="N8845" t="s">
        <v>88</v>
      </c>
      <c r="O8845" s="6" t="str">
        <f>INDEX(lkp_Region,MATCH(tbl_Sales[[#This Row],[Suburb]],lkp_Suburb,0))</f>
        <v>Southern Metropolitan</v>
      </c>
      <c r="P8845" s="6">
        <f>MONTH(tbl_Sales[[#This Row],[Date]])</f>
        <v>5</v>
      </c>
      <c r="Q8845" s="6">
        <f>YEAR(tbl_Sales[[#This Row],[Date]])</f>
        <v>2017</v>
      </c>
    </row>
    <row r="8846" spans="1:17" x14ac:dyDescent="0.25">
      <c r="A8846" s="1">
        <v>42876</v>
      </c>
      <c r="B8846">
        <v>502000</v>
      </c>
      <c r="C8846" t="s">
        <v>2</v>
      </c>
      <c r="D8846" t="s">
        <v>12428</v>
      </c>
      <c r="E8846" t="s">
        <v>10</v>
      </c>
      <c r="F8846">
        <v>3012</v>
      </c>
      <c r="G8846">
        <v>2</v>
      </c>
      <c r="H8846">
        <v>1</v>
      </c>
      <c r="I8846">
        <v>1</v>
      </c>
      <c r="J8846">
        <v>2701</v>
      </c>
      <c r="K8846">
        <v>2011</v>
      </c>
      <c r="L8846" t="s">
        <v>9020</v>
      </c>
      <c r="M8846" t="s">
        <v>53</v>
      </c>
      <c r="N8846" t="s">
        <v>21</v>
      </c>
      <c r="O8846" s="6" t="str">
        <f>INDEX(lkp_Region,MATCH(tbl_Sales[[#This Row],[Suburb]],lkp_Suburb,0))</f>
        <v>Western Metropolitan</v>
      </c>
      <c r="P8846" s="6">
        <f>MONTH(tbl_Sales[[#This Row],[Date]])</f>
        <v>5</v>
      </c>
      <c r="Q8846" s="6">
        <f>YEAR(tbl_Sales[[#This Row],[Date]])</f>
        <v>2017</v>
      </c>
    </row>
    <row r="8847" spans="1:17" x14ac:dyDescent="0.25">
      <c r="A8847" s="1">
        <v>42876</v>
      </c>
      <c r="B8847">
        <v>820000</v>
      </c>
      <c r="C8847" t="s">
        <v>2</v>
      </c>
      <c r="D8847" t="s">
        <v>12429</v>
      </c>
      <c r="E8847" t="s">
        <v>5</v>
      </c>
      <c r="F8847">
        <v>3013</v>
      </c>
      <c r="G8847">
        <v>2</v>
      </c>
      <c r="H8847">
        <v>1</v>
      </c>
      <c r="I8847">
        <v>0</v>
      </c>
      <c r="J8847">
        <v>211</v>
      </c>
      <c r="L8847" t="s">
        <v>9021</v>
      </c>
      <c r="M8847" t="s">
        <v>65</v>
      </c>
      <c r="N8847" t="s">
        <v>21</v>
      </c>
      <c r="O8847" s="6" t="str">
        <f>INDEX(lkp_Region,MATCH(tbl_Sales[[#This Row],[Suburb]],lkp_Suburb,0))</f>
        <v>Western Metropolitan</v>
      </c>
      <c r="P8847" s="6">
        <f>MONTH(tbl_Sales[[#This Row],[Date]])</f>
        <v>5</v>
      </c>
      <c r="Q8847" s="6">
        <f>YEAR(tbl_Sales[[#This Row],[Date]])</f>
        <v>2017</v>
      </c>
    </row>
    <row r="8848" spans="1:17" x14ac:dyDescent="0.25">
      <c r="A8848" s="1">
        <v>42876</v>
      </c>
      <c r="B8848">
        <v>550000</v>
      </c>
      <c r="C8848" t="s">
        <v>13</v>
      </c>
      <c r="D8848" t="s">
        <v>12424</v>
      </c>
      <c r="E8848" t="s">
        <v>5</v>
      </c>
      <c r="F8848">
        <v>3016</v>
      </c>
      <c r="G8848">
        <v>2</v>
      </c>
      <c r="H8848">
        <v>1</v>
      </c>
      <c r="I8848">
        <v>2</v>
      </c>
      <c r="J8848">
        <v>0</v>
      </c>
      <c r="K8848">
        <v>1990</v>
      </c>
      <c r="L8848" t="s">
        <v>9022</v>
      </c>
      <c r="M8848" t="s">
        <v>196</v>
      </c>
      <c r="N8848" t="s">
        <v>69</v>
      </c>
      <c r="O8848" s="6" t="str">
        <f>INDEX(lkp_Region,MATCH(tbl_Sales[[#This Row],[Suburb]],lkp_Suburb,0))</f>
        <v>Western Metropolitan</v>
      </c>
      <c r="P8848" s="6">
        <f>MONTH(tbl_Sales[[#This Row],[Date]])</f>
        <v>5</v>
      </c>
      <c r="Q8848" s="6">
        <f>YEAR(tbl_Sales[[#This Row],[Date]])</f>
        <v>2017</v>
      </c>
    </row>
    <row r="8849" spans="1:17" x14ac:dyDescent="0.25">
      <c r="A8849" s="1">
        <v>42876</v>
      </c>
      <c r="B8849">
        <v>350000</v>
      </c>
      <c r="C8849" t="s">
        <v>13</v>
      </c>
      <c r="D8849" t="s">
        <v>12428</v>
      </c>
      <c r="E8849" t="s">
        <v>5</v>
      </c>
      <c r="F8849">
        <v>3161</v>
      </c>
      <c r="G8849">
        <v>1</v>
      </c>
      <c r="H8849">
        <v>1</v>
      </c>
      <c r="I8849">
        <v>1</v>
      </c>
      <c r="J8849">
        <v>0</v>
      </c>
      <c r="K8849">
        <v>1960</v>
      </c>
      <c r="L8849" t="s">
        <v>9023</v>
      </c>
      <c r="M8849" t="s">
        <v>338</v>
      </c>
      <c r="N8849" t="s">
        <v>57</v>
      </c>
      <c r="O8849" s="6" t="str">
        <f>INDEX(lkp_Region,MATCH(tbl_Sales[[#This Row],[Suburb]],lkp_Suburb,0))</f>
        <v>Southern Metropolitan</v>
      </c>
      <c r="P8849" s="6">
        <f>MONTH(tbl_Sales[[#This Row],[Date]])</f>
        <v>5</v>
      </c>
      <c r="Q8849" s="6">
        <f>YEAR(tbl_Sales[[#This Row],[Date]])</f>
        <v>2017</v>
      </c>
    </row>
    <row r="8850" spans="1:17" x14ac:dyDescent="0.25">
      <c r="A8850" s="1">
        <v>42876</v>
      </c>
      <c r="B8850">
        <v>809000</v>
      </c>
      <c r="C8850" t="s">
        <v>13</v>
      </c>
      <c r="D8850" t="s">
        <v>12429</v>
      </c>
      <c r="E8850" t="s">
        <v>10</v>
      </c>
      <c r="F8850">
        <v>3165</v>
      </c>
      <c r="G8850">
        <v>3</v>
      </c>
      <c r="H8850">
        <v>1</v>
      </c>
      <c r="I8850">
        <v>1</v>
      </c>
      <c r="J8850">
        <v>289</v>
      </c>
      <c r="L8850" t="s">
        <v>9024</v>
      </c>
      <c r="M8850" t="s">
        <v>138</v>
      </c>
      <c r="N8850" t="s">
        <v>57</v>
      </c>
      <c r="O8850" s="6" t="str">
        <f>INDEX(lkp_Region,MATCH(tbl_Sales[[#This Row],[Suburb]],lkp_Suburb,0))</f>
        <v>Southern Metropolitan</v>
      </c>
      <c r="P8850" s="6">
        <f>MONTH(tbl_Sales[[#This Row],[Date]])</f>
        <v>5</v>
      </c>
      <c r="Q8850" s="6">
        <f>YEAR(tbl_Sales[[#This Row],[Date]])</f>
        <v>2017</v>
      </c>
    </row>
    <row r="8851" spans="1:17" x14ac:dyDescent="0.25">
      <c r="A8851" s="1">
        <v>42876</v>
      </c>
      <c r="B8851">
        <v>1600000</v>
      </c>
      <c r="C8851" t="s">
        <v>2</v>
      </c>
      <c r="D8851" t="s">
        <v>12428</v>
      </c>
      <c r="E8851" t="s">
        <v>5</v>
      </c>
      <c r="F8851">
        <v>3204</v>
      </c>
      <c r="G8851">
        <v>4</v>
      </c>
      <c r="H8851">
        <v>2</v>
      </c>
      <c r="I8851">
        <v>2</v>
      </c>
      <c r="J8851">
        <v>604</v>
      </c>
      <c r="L8851" t="s">
        <v>9025</v>
      </c>
      <c r="M8851" t="s">
        <v>55</v>
      </c>
      <c r="N8851" t="s">
        <v>57</v>
      </c>
      <c r="O8851" s="6" t="str">
        <f>INDEX(lkp_Region,MATCH(tbl_Sales[[#This Row],[Suburb]],lkp_Suburb,0))</f>
        <v>Southern Metropolitan</v>
      </c>
      <c r="P8851" s="6">
        <f>MONTH(tbl_Sales[[#This Row],[Date]])</f>
        <v>5</v>
      </c>
      <c r="Q8851" s="6">
        <f>YEAR(tbl_Sales[[#This Row],[Date]])</f>
        <v>2017</v>
      </c>
    </row>
    <row r="8852" spans="1:17" x14ac:dyDescent="0.25">
      <c r="A8852" s="1">
        <v>42876</v>
      </c>
      <c r="B8852">
        <v>491000</v>
      </c>
      <c r="C8852" t="s">
        <v>2</v>
      </c>
      <c r="D8852" t="s">
        <v>12426</v>
      </c>
      <c r="E8852" t="s">
        <v>10</v>
      </c>
      <c r="F8852">
        <v>3199</v>
      </c>
      <c r="G8852">
        <v>3</v>
      </c>
      <c r="H8852">
        <v>1</v>
      </c>
      <c r="I8852">
        <v>2</v>
      </c>
      <c r="J8852">
        <v>602</v>
      </c>
      <c r="L8852" t="s">
        <v>9026</v>
      </c>
      <c r="M8852" t="s">
        <v>7773</v>
      </c>
      <c r="N8852" t="s">
        <v>7773</v>
      </c>
      <c r="O8852" s="6" t="str">
        <f>INDEX(lkp_Region,MATCH(tbl_Sales[[#This Row],[Suburb]],lkp_Suburb,0))</f>
        <v>South-Eastern Metropolitan</v>
      </c>
      <c r="P8852" s="6">
        <f>MONTH(tbl_Sales[[#This Row],[Date]])</f>
        <v>5</v>
      </c>
      <c r="Q8852" s="6">
        <f>YEAR(tbl_Sales[[#This Row],[Date]])</f>
        <v>2017</v>
      </c>
    </row>
    <row r="8853" spans="1:17" x14ac:dyDescent="0.25">
      <c r="A8853" s="1">
        <v>42876</v>
      </c>
      <c r="B8853">
        <v>800000</v>
      </c>
      <c r="C8853" t="s">
        <v>2</v>
      </c>
      <c r="D8853" t="s">
        <v>12427</v>
      </c>
      <c r="E8853" t="s">
        <v>5</v>
      </c>
      <c r="F8853">
        <v>3072</v>
      </c>
      <c r="G8853">
        <v>2</v>
      </c>
      <c r="H8853">
        <v>1</v>
      </c>
      <c r="I8853">
        <v>1</v>
      </c>
      <c r="J8853">
        <v>405</v>
      </c>
      <c r="L8853" t="s">
        <v>9027</v>
      </c>
      <c r="M8853" t="s">
        <v>97</v>
      </c>
      <c r="N8853" t="s">
        <v>62</v>
      </c>
      <c r="O8853" s="6" t="str">
        <f>INDEX(lkp_Region,MATCH(tbl_Sales[[#This Row],[Suburb]],lkp_Suburb,0))</f>
        <v>Northern Metropolitan</v>
      </c>
      <c r="P8853" s="6">
        <f>MONTH(tbl_Sales[[#This Row],[Date]])</f>
        <v>5</v>
      </c>
      <c r="Q8853" s="6">
        <f>YEAR(tbl_Sales[[#This Row],[Date]])</f>
        <v>2017</v>
      </c>
    </row>
    <row r="8854" spans="1:17" x14ac:dyDescent="0.25">
      <c r="A8854" s="1">
        <v>42876</v>
      </c>
      <c r="B8854">
        <v>815000</v>
      </c>
      <c r="C8854" t="s">
        <v>51</v>
      </c>
      <c r="D8854" t="s">
        <v>12423</v>
      </c>
      <c r="E8854" t="s">
        <v>10</v>
      </c>
      <c r="F8854">
        <v>3073</v>
      </c>
      <c r="G8854">
        <v>3</v>
      </c>
      <c r="H8854">
        <v>2</v>
      </c>
      <c r="I8854">
        <v>2</v>
      </c>
      <c r="J8854">
        <v>213</v>
      </c>
      <c r="K8854">
        <v>2012</v>
      </c>
      <c r="L8854" t="s">
        <v>9028</v>
      </c>
      <c r="M8854" t="s">
        <v>93</v>
      </c>
      <c r="N8854" t="s">
        <v>62</v>
      </c>
      <c r="O8854" s="6" t="str">
        <f>INDEX(lkp_Region,MATCH(tbl_Sales[[#This Row],[Suburb]],lkp_Suburb,0))</f>
        <v>Northern Metropolitan</v>
      </c>
      <c r="P8854" s="6">
        <f>MONTH(tbl_Sales[[#This Row],[Date]])</f>
        <v>5</v>
      </c>
      <c r="Q8854" s="6">
        <f>YEAR(tbl_Sales[[#This Row],[Date]])</f>
        <v>2017</v>
      </c>
    </row>
    <row r="8855" spans="1:17" x14ac:dyDescent="0.25">
      <c r="A8855" s="1">
        <v>42876</v>
      </c>
      <c r="B8855">
        <v>996000</v>
      </c>
      <c r="C8855" t="s">
        <v>2</v>
      </c>
      <c r="D8855" t="s">
        <v>12428</v>
      </c>
      <c r="E8855" t="s">
        <v>10</v>
      </c>
      <c r="F8855">
        <v>3072</v>
      </c>
      <c r="G8855">
        <v>3</v>
      </c>
      <c r="H8855">
        <v>1</v>
      </c>
      <c r="I8855">
        <v>2</v>
      </c>
      <c r="J8855">
        <v>581</v>
      </c>
      <c r="L8855" t="s">
        <v>9029</v>
      </c>
      <c r="M8855" t="s">
        <v>97</v>
      </c>
      <c r="N8855" t="s">
        <v>62</v>
      </c>
      <c r="O8855" s="6" t="str">
        <f>INDEX(lkp_Region,MATCH(tbl_Sales[[#This Row],[Suburb]],lkp_Suburb,0))</f>
        <v>Northern Metropolitan</v>
      </c>
      <c r="P8855" s="6">
        <f>MONTH(tbl_Sales[[#This Row],[Date]])</f>
        <v>5</v>
      </c>
      <c r="Q8855" s="6">
        <f>YEAR(tbl_Sales[[#This Row],[Date]])</f>
        <v>2017</v>
      </c>
    </row>
    <row r="8856" spans="1:17" x14ac:dyDescent="0.25">
      <c r="A8856" s="1">
        <v>42876</v>
      </c>
      <c r="B8856">
        <v>645000</v>
      </c>
      <c r="C8856" t="s">
        <v>2</v>
      </c>
      <c r="D8856" t="s">
        <v>12433</v>
      </c>
      <c r="E8856" t="s">
        <v>10</v>
      </c>
      <c r="F8856">
        <v>3023</v>
      </c>
      <c r="G8856">
        <v>3</v>
      </c>
      <c r="H8856">
        <v>1</v>
      </c>
      <c r="I8856">
        <v>2</v>
      </c>
      <c r="J8856">
        <v>586</v>
      </c>
      <c r="K8856">
        <v>1990</v>
      </c>
      <c r="L8856" t="s">
        <v>9030</v>
      </c>
      <c r="M8856" t="s">
        <v>8289</v>
      </c>
      <c r="N8856" t="s">
        <v>3</v>
      </c>
      <c r="O8856" s="6" t="str">
        <f>INDEX(lkp_Region,MATCH(tbl_Sales[[#This Row],[Suburb]],lkp_Suburb,0))</f>
        <v>Western Metropolitan</v>
      </c>
      <c r="P8856" s="6">
        <f>MONTH(tbl_Sales[[#This Row],[Date]])</f>
        <v>5</v>
      </c>
      <c r="Q8856" s="6">
        <f>YEAR(tbl_Sales[[#This Row],[Date]])</f>
        <v>2017</v>
      </c>
    </row>
    <row r="8857" spans="1:17" x14ac:dyDescent="0.25">
      <c r="A8857" s="1">
        <v>42876</v>
      </c>
      <c r="B8857">
        <v>700000</v>
      </c>
      <c r="C8857" t="s">
        <v>13</v>
      </c>
      <c r="D8857" t="s">
        <v>12427</v>
      </c>
      <c r="E8857" t="s">
        <v>10</v>
      </c>
      <c r="F8857">
        <v>3104</v>
      </c>
      <c r="G8857">
        <v>3</v>
      </c>
      <c r="H8857">
        <v>1</v>
      </c>
      <c r="I8857">
        <v>1</v>
      </c>
      <c r="J8857">
        <v>350</v>
      </c>
      <c r="K8857">
        <v>1950</v>
      </c>
      <c r="L8857" t="s">
        <v>9031</v>
      </c>
      <c r="M8857" t="s">
        <v>99</v>
      </c>
      <c r="N8857" t="s">
        <v>101</v>
      </c>
      <c r="O8857" s="6" t="str">
        <f>INDEX(lkp_Region,MATCH(tbl_Sales[[#This Row],[Suburb]],lkp_Suburb,0))</f>
        <v>Southern Metropolitan</v>
      </c>
      <c r="P8857" s="6">
        <f>MONTH(tbl_Sales[[#This Row],[Date]])</f>
        <v>5</v>
      </c>
      <c r="Q8857" s="6">
        <f>YEAR(tbl_Sales[[#This Row],[Date]])</f>
        <v>2017</v>
      </c>
    </row>
    <row r="8858" spans="1:17" x14ac:dyDescent="0.25">
      <c r="A8858" s="1">
        <v>42876</v>
      </c>
      <c r="B8858">
        <v>1810000</v>
      </c>
      <c r="C8858" t="s">
        <v>51</v>
      </c>
      <c r="D8858" t="s">
        <v>12423</v>
      </c>
      <c r="E8858" t="s">
        <v>10</v>
      </c>
      <c r="F8858">
        <v>3103</v>
      </c>
      <c r="G8858">
        <v>3</v>
      </c>
      <c r="H8858">
        <v>2</v>
      </c>
      <c r="I8858">
        <v>2</v>
      </c>
      <c r="J8858">
        <v>400</v>
      </c>
      <c r="L8858" t="s">
        <v>9032</v>
      </c>
      <c r="M8858" t="s">
        <v>274</v>
      </c>
      <c r="N8858" t="s">
        <v>101</v>
      </c>
      <c r="O8858" s="6" t="str">
        <f>INDEX(lkp_Region,MATCH(tbl_Sales[[#This Row],[Suburb]],lkp_Suburb,0))</f>
        <v>Southern Metropolitan</v>
      </c>
      <c r="P8858" s="6">
        <f>MONTH(tbl_Sales[[#This Row],[Date]])</f>
        <v>5</v>
      </c>
      <c r="Q8858" s="6">
        <f>YEAR(tbl_Sales[[#This Row],[Date]])</f>
        <v>2017</v>
      </c>
    </row>
    <row r="8859" spans="1:17" x14ac:dyDescent="0.25">
      <c r="A8859" s="1">
        <v>42876</v>
      </c>
      <c r="B8859">
        <v>2216000</v>
      </c>
      <c r="C8859" t="s">
        <v>2</v>
      </c>
      <c r="D8859" t="s">
        <v>12425</v>
      </c>
      <c r="E8859" t="s">
        <v>10</v>
      </c>
      <c r="F8859">
        <v>3124</v>
      </c>
      <c r="G8859">
        <v>4</v>
      </c>
      <c r="H8859">
        <v>2</v>
      </c>
      <c r="I8859">
        <v>0</v>
      </c>
      <c r="J8859">
        <v>670</v>
      </c>
      <c r="K8859">
        <v>1930</v>
      </c>
      <c r="L8859" t="s">
        <v>9033</v>
      </c>
      <c r="M8859" t="s">
        <v>209</v>
      </c>
      <c r="N8859" t="s">
        <v>101</v>
      </c>
      <c r="O8859" s="6" t="str">
        <f>INDEX(lkp_Region,MATCH(tbl_Sales[[#This Row],[Suburb]],lkp_Suburb,0))</f>
        <v>Southern Metropolitan</v>
      </c>
      <c r="P8859" s="6">
        <f>MONTH(tbl_Sales[[#This Row],[Date]])</f>
        <v>5</v>
      </c>
      <c r="Q8859" s="6">
        <f>YEAR(tbl_Sales[[#This Row],[Date]])</f>
        <v>2017</v>
      </c>
    </row>
    <row r="8860" spans="1:17" x14ac:dyDescent="0.25">
      <c r="A8860" s="1">
        <v>42876</v>
      </c>
      <c r="B8860">
        <v>970000</v>
      </c>
      <c r="C8860" t="s">
        <v>13</v>
      </c>
      <c r="D8860" t="s">
        <v>12429</v>
      </c>
      <c r="E8860" t="s">
        <v>10</v>
      </c>
      <c r="F8860">
        <v>3188</v>
      </c>
      <c r="G8860">
        <v>3</v>
      </c>
      <c r="H8860">
        <v>2</v>
      </c>
      <c r="I8860">
        <v>2</v>
      </c>
      <c r="J8860">
        <v>0</v>
      </c>
      <c r="K8860">
        <v>2005</v>
      </c>
      <c r="L8860" t="s">
        <v>9034</v>
      </c>
      <c r="M8860" t="s">
        <v>176</v>
      </c>
      <c r="N8860" t="s">
        <v>107</v>
      </c>
      <c r="O8860" s="6" t="str">
        <f>INDEX(lkp_Region,MATCH(tbl_Sales[[#This Row],[Suburb]],lkp_Suburb,0))</f>
        <v>Southern Metropolitan</v>
      </c>
      <c r="P8860" s="6">
        <f>MONTH(tbl_Sales[[#This Row],[Date]])</f>
        <v>5</v>
      </c>
      <c r="Q8860" s="6">
        <f>YEAR(tbl_Sales[[#This Row],[Date]])</f>
        <v>2017</v>
      </c>
    </row>
    <row r="8861" spans="1:17" x14ac:dyDescent="0.25">
      <c r="A8861" s="1">
        <v>42876</v>
      </c>
      <c r="B8861">
        <v>1900000</v>
      </c>
      <c r="C8861" t="s">
        <v>2</v>
      </c>
      <c r="D8861" t="s">
        <v>12428</v>
      </c>
      <c r="E8861" t="s">
        <v>10</v>
      </c>
      <c r="F8861">
        <v>3186</v>
      </c>
      <c r="G8861">
        <v>3</v>
      </c>
      <c r="H8861">
        <v>2</v>
      </c>
      <c r="I8861">
        <v>3</v>
      </c>
      <c r="J8861">
        <v>503</v>
      </c>
      <c r="L8861" t="s">
        <v>9035</v>
      </c>
      <c r="M8861" t="s">
        <v>105</v>
      </c>
      <c r="N8861" t="s">
        <v>107</v>
      </c>
      <c r="O8861" s="6" t="str">
        <f>INDEX(lkp_Region,MATCH(tbl_Sales[[#This Row],[Suburb]],lkp_Suburb,0))</f>
        <v>Southern Metropolitan</v>
      </c>
      <c r="P8861" s="6">
        <f>MONTH(tbl_Sales[[#This Row],[Date]])</f>
        <v>5</v>
      </c>
      <c r="Q8861" s="6">
        <f>YEAR(tbl_Sales[[#This Row],[Date]])</f>
        <v>2017</v>
      </c>
    </row>
    <row r="8862" spans="1:17" x14ac:dyDescent="0.25">
      <c r="A8862" s="1">
        <v>42876</v>
      </c>
      <c r="B8862">
        <v>2100000</v>
      </c>
      <c r="C8862" t="s">
        <v>2</v>
      </c>
      <c r="D8862" t="s">
        <v>12423</v>
      </c>
      <c r="E8862" t="s">
        <v>10</v>
      </c>
      <c r="F8862">
        <v>3079</v>
      </c>
      <c r="G8862">
        <v>2</v>
      </c>
      <c r="H8862">
        <v>1</v>
      </c>
      <c r="I8862">
        <v>2</v>
      </c>
      <c r="J8862">
        <v>1003</v>
      </c>
      <c r="L8862" t="s">
        <v>9036</v>
      </c>
      <c r="M8862" t="s">
        <v>1008</v>
      </c>
      <c r="N8862" t="s">
        <v>150</v>
      </c>
      <c r="O8862" s="6" t="str">
        <f>INDEX(lkp_Region,MATCH(tbl_Sales[[#This Row],[Suburb]],lkp_Suburb,0))</f>
        <v>Eastern Metropolitan</v>
      </c>
      <c r="P8862" s="6">
        <f>MONTH(tbl_Sales[[#This Row],[Date]])</f>
        <v>5</v>
      </c>
      <c r="Q8862" s="6">
        <f>YEAR(tbl_Sales[[#This Row],[Date]])</f>
        <v>2017</v>
      </c>
    </row>
    <row r="8863" spans="1:17" x14ac:dyDescent="0.25">
      <c r="A8863" s="1">
        <v>42877</v>
      </c>
      <c r="B8863">
        <v>531000</v>
      </c>
      <c r="C8863" t="s">
        <v>2</v>
      </c>
      <c r="D8863" t="s">
        <v>12431</v>
      </c>
      <c r="E8863" t="s">
        <v>5</v>
      </c>
      <c r="F8863">
        <v>3030</v>
      </c>
      <c r="G8863">
        <v>3</v>
      </c>
      <c r="H8863">
        <v>2</v>
      </c>
      <c r="I8863">
        <v>1</v>
      </c>
      <c r="J8863">
        <v>805</v>
      </c>
      <c r="L8863" t="s">
        <v>9037</v>
      </c>
      <c r="M8863" t="s">
        <v>8069</v>
      </c>
      <c r="N8863" t="s">
        <v>7964</v>
      </c>
      <c r="O8863" s="6" t="str">
        <f>INDEX(lkp_Region,MATCH(tbl_Sales[[#This Row],[Suburb]],lkp_Suburb,0))</f>
        <v>Western Metropolitan</v>
      </c>
      <c r="P8863" s="6">
        <f>MONTH(tbl_Sales[[#This Row],[Date]])</f>
        <v>5</v>
      </c>
      <c r="Q8863" s="6">
        <f>YEAR(tbl_Sales[[#This Row],[Date]])</f>
        <v>2017</v>
      </c>
    </row>
    <row r="8864" spans="1:17" x14ac:dyDescent="0.25">
      <c r="A8864" s="1">
        <v>42877</v>
      </c>
      <c r="B8864">
        <v>722500</v>
      </c>
      <c r="C8864" t="s">
        <v>2</v>
      </c>
      <c r="D8864" t="s">
        <v>12427</v>
      </c>
      <c r="E8864" t="s">
        <v>10</v>
      </c>
      <c r="F8864">
        <v>3082</v>
      </c>
      <c r="G8864">
        <v>4</v>
      </c>
      <c r="H8864">
        <v>2</v>
      </c>
      <c r="I8864">
        <v>2</v>
      </c>
      <c r="J8864">
        <v>643</v>
      </c>
      <c r="K8864">
        <v>2001</v>
      </c>
      <c r="L8864" t="s">
        <v>9038</v>
      </c>
      <c r="M8864" t="s">
        <v>7706</v>
      </c>
      <c r="N8864" t="s">
        <v>7515</v>
      </c>
      <c r="O8864" s="6" t="str">
        <f>INDEX(lkp_Region,MATCH(tbl_Sales[[#This Row],[Suburb]],lkp_Suburb,0))</f>
        <v>Northern Metropolitan</v>
      </c>
      <c r="P8864" s="6">
        <f>MONTH(tbl_Sales[[#This Row],[Date]])</f>
        <v>5</v>
      </c>
      <c r="Q8864" s="6">
        <f>YEAR(tbl_Sales[[#This Row],[Date]])</f>
        <v>2017</v>
      </c>
    </row>
    <row r="8865" spans="1:17" x14ac:dyDescent="0.25">
      <c r="A8865" s="1">
        <v>42877</v>
      </c>
      <c r="B8865">
        <v>2775000</v>
      </c>
      <c r="C8865" t="s">
        <v>2</v>
      </c>
      <c r="D8865" t="s">
        <v>12427</v>
      </c>
      <c r="E8865" t="s">
        <v>5</v>
      </c>
      <c r="F8865">
        <v>3144</v>
      </c>
      <c r="G8865">
        <v>4</v>
      </c>
      <c r="H8865">
        <v>2</v>
      </c>
      <c r="I8865">
        <v>2</v>
      </c>
      <c r="J8865">
        <v>510</v>
      </c>
      <c r="L8865" t="s">
        <v>9039</v>
      </c>
      <c r="M8865" t="s">
        <v>388</v>
      </c>
      <c r="N8865" t="s">
        <v>76</v>
      </c>
      <c r="O8865" s="6" t="str">
        <f>INDEX(lkp_Region,MATCH(tbl_Sales[[#This Row],[Suburb]],lkp_Suburb,0))</f>
        <v>Southern Metropolitan</v>
      </c>
      <c r="P8865" s="6">
        <f>MONTH(tbl_Sales[[#This Row],[Date]])</f>
        <v>5</v>
      </c>
      <c r="Q8865" s="6">
        <f>YEAR(tbl_Sales[[#This Row],[Date]])</f>
        <v>2017</v>
      </c>
    </row>
    <row r="8866" spans="1:17" x14ac:dyDescent="0.25">
      <c r="A8866" s="1">
        <v>42877</v>
      </c>
      <c r="B8866">
        <v>440000</v>
      </c>
      <c r="C8866" t="s">
        <v>13</v>
      </c>
      <c r="D8866" t="s">
        <v>12428</v>
      </c>
      <c r="E8866" t="s">
        <v>10</v>
      </c>
      <c r="F8866">
        <v>3183</v>
      </c>
      <c r="G8866">
        <v>1</v>
      </c>
      <c r="H8866">
        <v>1</v>
      </c>
      <c r="I8866">
        <v>0</v>
      </c>
      <c r="J8866">
        <v>0</v>
      </c>
      <c r="K8866">
        <v>1940</v>
      </c>
      <c r="L8866" t="s">
        <v>9040</v>
      </c>
      <c r="M8866" t="s">
        <v>326</v>
      </c>
      <c r="N8866" t="s">
        <v>26</v>
      </c>
      <c r="O8866" s="6" t="str">
        <f>INDEX(lkp_Region,MATCH(tbl_Sales[[#This Row],[Suburb]],lkp_Suburb,0))</f>
        <v>Southern Metropolitan</v>
      </c>
      <c r="P8866" s="6">
        <f>MONTH(tbl_Sales[[#This Row],[Date]])</f>
        <v>5</v>
      </c>
      <c r="Q8866" s="6">
        <f>YEAR(tbl_Sales[[#This Row],[Date]])</f>
        <v>2017</v>
      </c>
    </row>
    <row r="8867" spans="1:17" x14ac:dyDescent="0.25">
      <c r="A8867" s="1">
        <v>42877</v>
      </c>
      <c r="B8867">
        <v>330000</v>
      </c>
      <c r="C8867" t="s">
        <v>13</v>
      </c>
      <c r="D8867" t="s">
        <v>12427</v>
      </c>
      <c r="E8867" t="s">
        <v>5</v>
      </c>
      <c r="F8867">
        <v>3040</v>
      </c>
      <c r="G8867">
        <v>1</v>
      </c>
      <c r="H8867">
        <v>1</v>
      </c>
      <c r="I8867">
        <v>1</v>
      </c>
      <c r="J8867">
        <v>0</v>
      </c>
      <c r="K8867">
        <v>2014</v>
      </c>
      <c r="L8867" t="s">
        <v>9041</v>
      </c>
      <c r="M8867" t="s">
        <v>47</v>
      </c>
      <c r="N8867" t="s">
        <v>49</v>
      </c>
      <c r="O8867" s="6" t="str">
        <f>INDEX(lkp_Region,MATCH(tbl_Sales[[#This Row],[Suburb]],lkp_Suburb,0))</f>
        <v>Western Metropolitan</v>
      </c>
      <c r="P8867" s="6">
        <f>MONTH(tbl_Sales[[#This Row],[Date]])</f>
        <v>5</v>
      </c>
      <c r="Q8867" s="6">
        <f>YEAR(tbl_Sales[[#This Row],[Date]])</f>
        <v>2017</v>
      </c>
    </row>
    <row r="8868" spans="1:17" x14ac:dyDescent="0.25">
      <c r="A8868" s="1">
        <v>42877</v>
      </c>
      <c r="B8868">
        <v>835000</v>
      </c>
      <c r="C8868" t="s">
        <v>2</v>
      </c>
      <c r="D8868" t="s">
        <v>12428</v>
      </c>
      <c r="E8868" t="s">
        <v>10</v>
      </c>
      <c r="F8868">
        <v>3033</v>
      </c>
      <c r="G8868">
        <v>3</v>
      </c>
      <c r="H8868">
        <v>2</v>
      </c>
      <c r="I8868">
        <v>2</v>
      </c>
      <c r="J8868">
        <v>700</v>
      </c>
      <c r="K8868">
        <v>1980</v>
      </c>
      <c r="L8868" t="s">
        <v>9042</v>
      </c>
      <c r="M8868" t="s">
        <v>119</v>
      </c>
      <c r="N8868" t="s">
        <v>49</v>
      </c>
      <c r="O8868" s="6" t="str">
        <f>INDEX(lkp_Region,MATCH(tbl_Sales[[#This Row],[Suburb]],lkp_Suburb,0))</f>
        <v>Western Metropolitan</v>
      </c>
      <c r="P8868" s="6">
        <f>MONTH(tbl_Sales[[#This Row],[Date]])</f>
        <v>5</v>
      </c>
      <c r="Q8868" s="6">
        <f>YEAR(tbl_Sales[[#This Row],[Date]])</f>
        <v>2017</v>
      </c>
    </row>
    <row r="8869" spans="1:17" x14ac:dyDescent="0.25">
      <c r="A8869" s="1">
        <v>42877</v>
      </c>
      <c r="B8869">
        <v>1100000</v>
      </c>
      <c r="C8869" t="s">
        <v>2</v>
      </c>
      <c r="D8869" t="s">
        <v>12428</v>
      </c>
      <c r="E8869" t="s">
        <v>5</v>
      </c>
      <c r="F8869">
        <v>3040</v>
      </c>
      <c r="G8869">
        <v>3</v>
      </c>
      <c r="H8869">
        <v>3</v>
      </c>
      <c r="I8869">
        <v>2</v>
      </c>
      <c r="J8869">
        <v>255</v>
      </c>
      <c r="K8869">
        <v>2007</v>
      </c>
      <c r="L8869" t="s">
        <v>9043</v>
      </c>
      <c r="M8869" t="s">
        <v>47</v>
      </c>
      <c r="N8869" t="s">
        <v>49</v>
      </c>
      <c r="O8869" s="6" t="str">
        <f>INDEX(lkp_Region,MATCH(tbl_Sales[[#This Row],[Suburb]],lkp_Suburb,0))</f>
        <v>Western Metropolitan</v>
      </c>
      <c r="P8869" s="6">
        <f>MONTH(tbl_Sales[[#This Row],[Date]])</f>
        <v>5</v>
      </c>
      <c r="Q8869" s="6">
        <f>YEAR(tbl_Sales[[#This Row],[Date]])</f>
        <v>2017</v>
      </c>
    </row>
    <row r="8870" spans="1:17" x14ac:dyDescent="0.25">
      <c r="A8870" s="1">
        <v>42877</v>
      </c>
      <c r="B8870">
        <v>1375000</v>
      </c>
      <c r="C8870" t="s">
        <v>2</v>
      </c>
      <c r="D8870" t="s">
        <v>12428</v>
      </c>
      <c r="E8870" t="s">
        <v>10</v>
      </c>
      <c r="F8870">
        <v>3032</v>
      </c>
      <c r="G8870">
        <v>3</v>
      </c>
      <c r="H8870">
        <v>1</v>
      </c>
      <c r="I8870">
        <v>2</v>
      </c>
      <c r="J8870">
        <v>483</v>
      </c>
      <c r="L8870" t="s">
        <v>9044</v>
      </c>
      <c r="M8870" t="s">
        <v>160</v>
      </c>
      <c r="N8870" t="s">
        <v>49</v>
      </c>
      <c r="O8870" s="6" t="str">
        <f>INDEX(lkp_Region,MATCH(tbl_Sales[[#This Row],[Suburb]],lkp_Suburb,0))</f>
        <v>Western Metropolitan</v>
      </c>
      <c r="P8870" s="6">
        <f>MONTH(tbl_Sales[[#This Row],[Date]])</f>
        <v>5</v>
      </c>
      <c r="Q8870" s="6">
        <f>YEAR(tbl_Sales[[#This Row],[Date]])</f>
        <v>2017</v>
      </c>
    </row>
    <row r="8871" spans="1:17" x14ac:dyDescent="0.25">
      <c r="A8871" s="1">
        <v>42877</v>
      </c>
      <c r="B8871">
        <v>1400000</v>
      </c>
      <c r="C8871" t="s">
        <v>2</v>
      </c>
      <c r="D8871" t="s">
        <v>12427</v>
      </c>
      <c r="E8871" t="s">
        <v>10</v>
      </c>
      <c r="F8871">
        <v>3149</v>
      </c>
      <c r="G8871">
        <v>4</v>
      </c>
      <c r="H8871">
        <v>3</v>
      </c>
      <c r="I8871">
        <v>2</v>
      </c>
      <c r="J8871">
        <v>668</v>
      </c>
      <c r="L8871" t="s">
        <v>9045</v>
      </c>
      <c r="M8871" t="s">
        <v>7758</v>
      </c>
      <c r="N8871" t="s">
        <v>31</v>
      </c>
      <c r="O8871" s="6" t="str">
        <f>INDEX(lkp_Region,MATCH(tbl_Sales[[#This Row],[Suburb]],lkp_Suburb,0))</f>
        <v>Eastern Metropolitan</v>
      </c>
      <c r="P8871" s="6">
        <f>MONTH(tbl_Sales[[#This Row],[Date]])</f>
        <v>5</v>
      </c>
      <c r="Q8871" s="6">
        <f>YEAR(tbl_Sales[[#This Row],[Date]])</f>
        <v>2017</v>
      </c>
    </row>
    <row r="8872" spans="1:17" x14ac:dyDescent="0.25">
      <c r="A8872" s="1">
        <v>42877</v>
      </c>
      <c r="B8872">
        <v>1285000</v>
      </c>
      <c r="C8872" t="s">
        <v>2</v>
      </c>
      <c r="D8872" t="s">
        <v>12431</v>
      </c>
      <c r="E8872" t="s">
        <v>5</v>
      </c>
      <c r="F8872">
        <v>3051</v>
      </c>
      <c r="G8872">
        <v>3</v>
      </c>
      <c r="H8872">
        <v>1</v>
      </c>
      <c r="I8872">
        <v>1</v>
      </c>
      <c r="J8872">
        <v>170</v>
      </c>
      <c r="K8872">
        <v>1990</v>
      </c>
      <c r="L8872" t="s">
        <v>9046</v>
      </c>
      <c r="M8872" t="s">
        <v>915</v>
      </c>
      <c r="N8872" t="s">
        <v>88</v>
      </c>
      <c r="O8872" s="6" t="str">
        <f>INDEX(lkp_Region,MATCH(tbl_Sales[[#This Row],[Suburb]],lkp_Suburb,0))</f>
        <v>Northern Metropolitan</v>
      </c>
      <c r="P8872" s="6">
        <f>MONTH(tbl_Sales[[#This Row],[Date]])</f>
        <v>5</v>
      </c>
      <c r="Q8872" s="6">
        <f>YEAR(tbl_Sales[[#This Row],[Date]])</f>
        <v>2017</v>
      </c>
    </row>
    <row r="8873" spans="1:17" x14ac:dyDescent="0.25">
      <c r="A8873" s="1">
        <v>42877</v>
      </c>
      <c r="B8873">
        <v>859000</v>
      </c>
      <c r="C8873" t="s">
        <v>2</v>
      </c>
      <c r="D8873" t="s">
        <v>12428</v>
      </c>
      <c r="E8873" t="s">
        <v>10</v>
      </c>
      <c r="F8873">
        <v>3136</v>
      </c>
      <c r="G8873">
        <v>4</v>
      </c>
      <c r="H8873">
        <v>2</v>
      </c>
      <c r="I8873">
        <v>3</v>
      </c>
      <c r="J8873">
        <v>660</v>
      </c>
      <c r="L8873" t="s">
        <v>9047</v>
      </c>
      <c r="M8873" t="s">
        <v>7833</v>
      </c>
      <c r="N8873" t="s">
        <v>7588</v>
      </c>
      <c r="O8873" s="6" t="str">
        <f>INDEX(lkp_Region,MATCH(tbl_Sales[[#This Row],[Suburb]],lkp_Suburb,0))</f>
        <v>Eastern Metropolitan</v>
      </c>
      <c r="P8873" s="6">
        <f>MONTH(tbl_Sales[[#This Row],[Date]])</f>
        <v>5</v>
      </c>
      <c r="Q8873" s="6">
        <f>YEAR(tbl_Sales[[#This Row],[Date]])</f>
        <v>2017</v>
      </c>
    </row>
    <row r="8874" spans="1:17" x14ac:dyDescent="0.25">
      <c r="A8874" s="1">
        <v>42877</v>
      </c>
      <c r="B8874">
        <v>975000</v>
      </c>
      <c r="C8874" t="s">
        <v>2</v>
      </c>
      <c r="D8874" t="s">
        <v>12431</v>
      </c>
      <c r="E8874" t="s">
        <v>10</v>
      </c>
      <c r="F8874">
        <v>3012</v>
      </c>
      <c r="G8874">
        <v>3</v>
      </c>
      <c r="H8874">
        <v>1</v>
      </c>
      <c r="I8874">
        <v>0</v>
      </c>
      <c r="J8874">
        <v>318</v>
      </c>
      <c r="L8874" t="s">
        <v>9048</v>
      </c>
      <c r="M8874" t="s">
        <v>53</v>
      </c>
      <c r="N8874" t="s">
        <v>21</v>
      </c>
      <c r="O8874" s="6" t="str">
        <f>INDEX(lkp_Region,MATCH(tbl_Sales[[#This Row],[Suburb]],lkp_Suburb,0))</f>
        <v>Western Metropolitan</v>
      </c>
      <c r="P8874" s="6">
        <f>MONTH(tbl_Sales[[#This Row],[Date]])</f>
        <v>5</v>
      </c>
      <c r="Q8874" s="6">
        <f>YEAR(tbl_Sales[[#This Row],[Date]])</f>
        <v>2017</v>
      </c>
    </row>
    <row r="8875" spans="1:17" x14ac:dyDescent="0.25">
      <c r="A8875" s="1">
        <v>42877</v>
      </c>
      <c r="B8875">
        <v>1270000</v>
      </c>
      <c r="C8875" t="s">
        <v>2</v>
      </c>
      <c r="D8875" t="s">
        <v>12431</v>
      </c>
      <c r="E8875" t="s">
        <v>10</v>
      </c>
      <c r="F8875">
        <v>3011</v>
      </c>
      <c r="G8875">
        <v>3</v>
      </c>
      <c r="H8875">
        <v>1</v>
      </c>
      <c r="I8875">
        <v>1</v>
      </c>
      <c r="J8875">
        <v>452</v>
      </c>
      <c r="K8875">
        <v>1913</v>
      </c>
      <c r="L8875" t="s">
        <v>9049</v>
      </c>
      <c r="M8875" t="s">
        <v>22</v>
      </c>
      <c r="N8875" t="s">
        <v>21</v>
      </c>
      <c r="O8875" s="6" t="str">
        <f>INDEX(lkp_Region,MATCH(tbl_Sales[[#This Row],[Suburb]],lkp_Suburb,0))</f>
        <v>Western Metropolitan</v>
      </c>
      <c r="P8875" s="6">
        <f>MONTH(tbl_Sales[[#This Row],[Date]])</f>
        <v>5</v>
      </c>
      <c r="Q8875" s="6">
        <f>YEAR(tbl_Sales[[#This Row],[Date]])</f>
        <v>2017</v>
      </c>
    </row>
    <row r="8876" spans="1:17" x14ac:dyDescent="0.25">
      <c r="A8876" s="1">
        <v>42877</v>
      </c>
      <c r="B8876">
        <v>959000</v>
      </c>
      <c r="C8876" t="s">
        <v>2</v>
      </c>
      <c r="D8876" t="s">
        <v>12427</v>
      </c>
      <c r="E8876" t="s">
        <v>10</v>
      </c>
      <c r="F8876">
        <v>3165</v>
      </c>
      <c r="G8876">
        <v>3</v>
      </c>
      <c r="H8876">
        <v>2</v>
      </c>
      <c r="I8876">
        <v>2</v>
      </c>
      <c r="J8876">
        <v>557</v>
      </c>
      <c r="K8876">
        <v>1960</v>
      </c>
      <c r="L8876" t="s">
        <v>9050</v>
      </c>
      <c r="M8876" t="s">
        <v>138</v>
      </c>
      <c r="N8876" t="s">
        <v>57</v>
      </c>
      <c r="O8876" s="6" t="str">
        <f>INDEX(lkp_Region,MATCH(tbl_Sales[[#This Row],[Suburb]],lkp_Suburb,0))</f>
        <v>Southern Metropolitan</v>
      </c>
      <c r="P8876" s="6">
        <f>MONTH(tbl_Sales[[#This Row],[Date]])</f>
        <v>5</v>
      </c>
      <c r="Q8876" s="6">
        <f>YEAR(tbl_Sales[[#This Row],[Date]])</f>
        <v>2017</v>
      </c>
    </row>
    <row r="8877" spans="1:17" x14ac:dyDescent="0.25">
      <c r="A8877" s="1">
        <v>42877</v>
      </c>
      <c r="B8877">
        <v>1316000</v>
      </c>
      <c r="C8877" t="s">
        <v>2</v>
      </c>
      <c r="D8877" t="s">
        <v>12428</v>
      </c>
      <c r="E8877" t="s">
        <v>10</v>
      </c>
      <c r="F8877">
        <v>3165</v>
      </c>
      <c r="G8877">
        <v>3</v>
      </c>
      <c r="H8877">
        <v>1</v>
      </c>
      <c r="I8877">
        <v>1</v>
      </c>
      <c r="J8877">
        <v>636</v>
      </c>
      <c r="K8877">
        <v>1958</v>
      </c>
      <c r="L8877" t="s">
        <v>9051</v>
      </c>
      <c r="M8877" t="s">
        <v>138</v>
      </c>
      <c r="N8877" t="s">
        <v>57</v>
      </c>
      <c r="O8877" s="6" t="str">
        <f>INDEX(lkp_Region,MATCH(tbl_Sales[[#This Row],[Suburb]],lkp_Suburb,0))</f>
        <v>Southern Metropolitan</v>
      </c>
      <c r="P8877" s="6">
        <f>MONTH(tbl_Sales[[#This Row],[Date]])</f>
        <v>5</v>
      </c>
      <c r="Q8877" s="6">
        <f>YEAR(tbl_Sales[[#This Row],[Date]])</f>
        <v>2017</v>
      </c>
    </row>
    <row r="8878" spans="1:17" x14ac:dyDescent="0.25">
      <c r="A8878" s="1">
        <v>42877</v>
      </c>
      <c r="B8878">
        <v>470000</v>
      </c>
      <c r="C8878" t="s">
        <v>13</v>
      </c>
      <c r="D8878" t="s">
        <v>12431</v>
      </c>
      <c r="E8878" t="s">
        <v>5</v>
      </c>
      <c r="F8878">
        <v>3073</v>
      </c>
      <c r="G8878">
        <v>2</v>
      </c>
      <c r="H8878">
        <v>1</v>
      </c>
      <c r="I8878">
        <v>1</v>
      </c>
      <c r="J8878">
        <v>73</v>
      </c>
      <c r="L8878" t="s">
        <v>9052</v>
      </c>
      <c r="M8878" t="s">
        <v>93</v>
      </c>
      <c r="N8878" t="s">
        <v>62</v>
      </c>
      <c r="O8878" s="6" t="str">
        <f>INDEX(lkp_Region,MATCH(tbl_Sales[[#This Row],[Suburb]],lkp_Suburb,0))</f>
        <v>Northern Metropolitan</v>
      </c>
      <c r="P8878" s="6">
        <f>MONTH(tbl_Sales[[#This Row],[Date]])</f>
        <v>5</v>
      </c>
      <c r="Q8878" s="6">
        <f>YEAR(tbl_Sales[[#This Row],[Date]])</f>
        <v>2017</v>
      </c>
    </row>
    <row r="8879" spans="1:17" x14ac:dyDescent="0.25">
      <c r="A8879" s="1">
        <v>42877</v>
      </c>
      <c r="B8879">
        <v>600000</v>
      </c>
      <c r="C8879" t="s">
        <v>13</v>
      </c>
      <c r="D8879" t="s">
        <v>12427</v>
      </c>
      <c r="E8879" t="s">
        <v>10</v>
      </c>
      <c r="F8879">
        <v>3071</v>
      </c>
      <c r="G8879">
        <v>2</v>
      </c>
      <c r="H8879">
        <v>1</v>
      </c>
      <c r="I8879">
        <v>1</v>
      </c>
      <c r="J8879">
        <v>0</v>
      </c>
      <c r="K8879">
        <v>1960</v>
      </c>
      <c r="L8879" t="s">
        <v>9053</v>
      </c>
      <c r="M8879" t="s">
        <v>60</v>
      </c>
      <c r="N8879" t="s">
        <v>62</v>
      </c>
      <c r="O8879" s="6" t="str">
        <f>INDEX(lkp_Region,MATCH(tbl_Sales[[#This Row],[Suburb]],lkp_Suburb,0))</f>
        <v>Northern Metropolitan</v>
      </c>
      <c r="P8879" s="6">
        <f>MONTH(tbl_Sales[[#This Row],[Date]])</f>
        <v>5</v>
      </c>
      <c r="Q8879" s="6">
        <f>YEAR(tbl_Sales[[#This Row],[Date]])</f>
        <v>2017</v>
      </c>
    </row>
    <row r="8880" spans="1:17" x14ac:dyDescent="0.25">
      <c r="A8880" s="1">
        <v>42877</v>
      </c>
      <c r="B8880">
        <v>801000</v>
      </c>
      <c r="C8880" t="s">
        <v>2</v>
      </c>
      <c r="D8880" t="s">
        <v>12427</v>
      </c>
      <c r="E8880" t="s">
        <v>5</v>
      </c>
      <c r="F8880">
        <v>3073</v>
      </c>
      <c r="G8880">
        <v>3</v>
      </c>
      <c r="H8880">
        <v>1</v>
      </c>
      <c r="I8880">
        <v>1</v>
      </c>
      <c r="J8880">
        <v>551</v>
      </c>
      <c r="K8880">
        <v>1950</v>
      </c>
      <c r="L8880" t="s">
        <v>9054</v>
      </c>
      <c r="M8880" t="s">
        <v>93</v>
      </c>
      <c r="N8880" t="s">
        <v>62</v>
      </c>
      <c r="O8880" s="6" t="str">
        <f>INDEX(lkp_Region,MATCH(tbl_Sales[[#This Row],[Suburb]],lkp_Suburb,0))</f>
        <v>Northern Metropolitan</v>
      </c>
      <c r="P8880" s="6">
        <f>MONTH(tbl_Sales[[#This Row],[Date]])</f>
        <v>5</v>
      </c>
      <c r="Q8880" s="6">
        <f>YEAR(tbl_Sales[[#This Row],[Date]])</f>
        <v>2017</v>
      </c>
    </row>
    <row r="8881" spans="1:17" x14ac:dyDescent="0.25">
      <c r="A8881" s="1">
        <v>42877</v>
      </c>
      <c r="B8881">
        <v>1108000</v>
      </c>
      <c r="C8881" t="s">
        <v>2</v>
      </c>
      <c r="D8881" t="s">
        <v>12432</v>
      </c>
      <c r="E8881" t="s">
        <v>5</v>
      </c>
      <c r="F8881">
        <v>3072</v>
      </c>
      <c r="G8881">
        <v>2</v>
      </c>
      <c r="H8881">
        <v>1</v>
      </c>
      <c r="I8881">
        <v>0</v>
      </c>
      <c r="J8881">
        <v>258</v>
      </c>
      <c r="K8881">
        <v>1940</v>
      </c>
      <c r="L8881" t="s">
        <v>9055</v>
      </c>
      <c r="M8881" t="s">
        <v>97</v>
      </c>
      <c r="N8881" t="s">
        <v>62</v>
      </c>
      <c r="O8881" s="6" t="str">
        <f>INDEX(lkp_Region,MATCH(tbl_Sales[[#This Row],[Suburb]],lkp_Suburb,0))</f>
        <v>Northern Metropolitan</v>
      </c>
      <c r="P8881" s="6">
        <f>MONTH(tbl_Sales[[#This Row],[Date]])</f>
        <v>5</v>
      </c>
      <c r="Q8881" s="6">
        <f>YEAR(tbl_Sales[[#This Row],[Date]])</f>
        <v>2017</v>
      </c>
    </row>
    <row r="8882" spans="1:17" x14ac:dyDescent="0.25">
      <c r="A8882" s="1">
        <v>42877</v>
      </c>
      <c r="B8882">
        <v>1650000</v>
      </c>
      <c r="C8882" t="s">
        <v>2</v>
      </c>
      <c r="D8882" t="s">
        <v>12432</v>
      </c>
      <c r="E8882" t="s">
        <v>5</v>
      </c>
      <c r="F8882">
        <v>3070</v>
      </c>
      <c r="G8882">
        <v>4</v>
      </c>
      <c r="H8882">
        <v>3</v>
      </c>
      <c r="I8882">
        <v>4</v>
      </c>
      <c r="J8882">
        <v>423</v>
      </c>
      <c r="L8882" t="s">
        <v>9056</v>
      </c>
      <c r="M8882" t="s">
        <v>271</v>
      </c>
      <c r="N8882" t="s">
        <v>62</v>
      </c>
      <c r="O8882" s="6" t="str">
        <f>INDEX(lkp_Region,MATCH(tbl_Sales[[#This Row],[Suburb]],lkp_Suburb,0))</f>
        <v>Northern Metropolitan</v>
      </c>
      <c r="P8882" s="6">
        <f>MONTH(tbl_Sales[[#This Row],[Date]])</f>
        <v>5</v>
      </c>
      <c r="Q8882" s="6">
        <f>YEAR(tbl_Sales[[#This Row],[Date]])</f>
        <v>2017</v>
      </c>
    </row>
    <row r="8883" spans="1:17" x14ac:dyDescent="0.25">
      <c r="A8883" s="1">
        <v>42877</v>
      </c>
      <c r="B8883">
        <v>3335000</v>
      </c>
      <c r="C8883" t="s">
        <v>2</v>
      </c>
      <c r="D8883" t="s">
        <v>12425</v>
      </c>
      <c r="E8883" t="s">
        <v>10</v>
      </c>
      <c r="F8883">
        <v>3122</v>
      </c>
      <c r="G8883">
        <v>4</v>
      </c>
      <c r="H8883">
        <v>2</v>
      </c>
      <c r="I8883">
        <v>2</v>
      </c>
      <c r="J8883">
        <v>371</v>
      </c>
      <c r="K8883">
        <v>1890</v>
      </c>
      <c r="L8883" t="s">
        <v>9057</v>
      </c>
      <c r="M8883" t="s">
        <v>461</v>
      </c>
      <c r="N8883" t="s">
        <v>101</v>
      </c>
      <c r="O8883" s="6" t="str">
        <f>INDEX(lkp_Region,MATCH(tbl_Sales[[#This Row],[Suburb]],lkp_Suburb,0))</f>
        <v>Southern Metropolitan</v>
      </c>
      <c r="P8883" s="6">
        <f>MONTH(tbl_Sales[[#This Row],[Date]])</f>
        <v>5</v>
      </c>
      <c r="Q8883" s="6">
        <f>YEAR(tbl_Sales[[#This Row],[Date]])</f>
        <v>2017</v>
      </c>
    </row>
    <row r="8884" spans="1:17" x14ac:dyDescent="0.25">
      <c r="A8884" s="1">
        <v>42877</v>
      </c>
      <c r="B8884">
        <v>1620000</v>
      </c>
      <c r="C8884" t="s">
        <v>2</v>
      </c>
      <c r="D8884" t="s">
        <v>12429</v>
      </c>
      <c r="E8884" t="s">
        <v>10</v>
      </c>
      <c r="F8884">
        <v>3188</v>
      </c>
      <c r="G8884">
        <v>3</v>
      </c>
      <c r="H8884">
        <v>2</v>
      </c>
      <c r="I8884">
        <v>2</v>
      </c>
      <c r="J8884">
        <v>699</v>
      </c>
      <c r="L8884" t="s">
        <v>9058</v>
      </c>
      <c r="M8884" t="s">
        <v>176</v>
      </c>
      <c r="N8884" t="s">
        <v>107</v>
      </c>
      <c r="O8884" s="6" t="str">
        <f>INDEX(lkp_Region,MATCH(tbl_Sales[[#This Row],[Suburb]],lkp_Suburb,0))</f>
        <v>Southern Metropolitan</v>
      </c>
      <c r="P8884" s="6">
        <f>MONTH(tbl_Sales[[#This Row],[Date]])</f>
        <v>5</v>
      </c>
      <c r="Q8884" s="6">
        <f>YEAR(tbl_Sales[[#This Row],[Date]])</f>
        <v>2017</v>
      </c>
    </row>
    <row r="8885" spans="1:17" x14ac:dyDescent="0.25">
      <c r="A8885" s="1">
        <v>42877</v>
      </c>
      <c r="B8885">
        <v>569000</v>
      </c>
      <c r="C8885" t="s">
        <v>13</v>
      </c>
      <c r="D8885" t="s">
        <v>12427</v>
      </c>
      <c r="E8885" t="s">
        <v>10</v>
      </c>
      <c r="F8885">
        <v>3094</v>
      </c>
      <c r="G8885">
        <v>3</v>
      </c>
      <c r="H8885">
        <v>1</v>
      </c>
      <c r="I8885">
        <v>2</v>
      </c>
      <c r="J8885">
        <v>280</v>
      </c>
      <c r="K8885">
        <v>1987</v>
      </c>
      <c r="L8885" t="s">
        <v>9059</v>
      </c>
      <c r="M8885" t="s">
        <v>7601</v>
      </c>
      <c r="N8885" t="s">
        <v>150</v>
      </c>
      <c r="O8885" s="6" t="str">
        <f>INDEX(lkp_Region,MATCH(tbl_Sales[[#This Row],[Suburb]],lkp_Suburb,0))</f>
        <v>Eastern Metropolitan</v>
      </c>
      <c r="P8885" s="6">
        <f>MONTH(tbl_Sales[[#This Row],[Date]])</f>
        <v>5</v>
      </c>
      <c r="Q8885" s="6">
        <f>YEAR(tbl_Sales[[#This Row],[Date]])</f>
        <v>2017</v>
      </c>
    </row>
    <row r="8886" spans="1:17" x14ac:dyDescent="0.25">
      <c r="A8886" s="1">
        <v>42877</v>
      </c>
      <c r="B8886">
        <v>910000</v>
      </c>
      <c r="C8886" t="s">
        <v>2</v>
      </c>
      <c r="D8886" t="s">
        <v>12432</v>
      </c>
      <c r="E8886" t="s">
        <v>10</v>
      </c>
      <c r="F8886">
        <v>3081</v>
      </c>
      <c r="G8886">
        <v>2</v>
      </c>
      <c r="H8886">
        <v>1</v>
      </c>
      <c r="I8886">
        <v>2</v>
      </c>
      <c r="J8886">
        <v>733</v>
      </c>
      <c r="L8886" t="s">
        <v>9060</v>
      </c>
      <c r="M8886" t="s">
        <v>748</v>
      </c>
      <c r="N8886" t="s">
        <v>150</v>
      </c>
      <c r="O8886" s="6" t="str">
        <f>INDEX(lkp_Region,MATCH(tbl_Sales[[#This Row],[Suburb]],lkp_Suburb,0))</f>
        <v>Eastern Metropolitan</v>
      </c>
      <c r="P8886" s="6">
        <f>MONTH(tbl_Sales[[#This Row],[Date]])</f>
        <v>5</v>
      </c>
      <c r="Q8886" s="6">
        <f>YEAR(tbl_Sales[[#This Row],[Date]])</f>
        <v>2017</v>
      </c>
    </row>
    <row r="8887" spans="1:17" x14ac:dyDescent="0.25">
      <c r="A8887" s="1">
        <v>42877</v>
      </c>
      <c r="B8887">
        <v>1380000</v>
      </c>
      <c r="C8887" t="s">
        <v>2</v>
      </c>
      <c r="D8887" t="s">
        <v>12425</v>
      </c>
      <c r="E8887" t="s">
        <v>10</v>
      </c>
      <c r="F8887">
        <v>3084</v>
      </c>
      <c r="G8887">
        <v>4</v>
      </c>
      <c r="H8887">
        <v>2</v>
      </c>
      <c r="I8887">
        <v>2</v>
      </c>
      <c r="J8887">
        <v>607</v>
      </c>
      <c r="L8887" t="s">
        <v>9061</v>
      </c>
      <c r="M8887" t="s">
        <v>235</v>
      </c>
      <c r="N8887" t="s">
        <v>150</v>
      </c>
      <c r="O8887" s="6" t="str">
        <f>INDEX(lkp_Region,MATCH(tbl_Sales[[#This Row],[Suburb]],lkp_Suburb,0))</f>
        <v>Eastern Metropolitan</v>
      </c>
      <c r="P8887" s="6">
        <f>MONTH(tbl_Sales[[#This Row],[Date]])</f>
        <v>5</v>
      </c>
      <c r="Q8887" s="6">
        <f>YEAR(tbl_Sales[[#This Row],[Date]])</f>
        <v>2017</v>
      </c>
    </row>
    <row r="8888" spans="1:17" x14ac:dyDescent="0.25">
      <c r="A8888" s="1">
        <v>42878</v>
      </c>
      <c r="B8888">
        <v>725000</v>
      </c>
      <c r="C8888" t="s">
        <v>2</v>
      </c>
      <c r="D8888" t="s">
        <v>12427</v>
      </c>
      <c r="E8888" t="s">
        <v>5</v>
      </c>
      <c r="F8888">
        <v>3082</v>
      </c>
      <c r="G8888">
        <v>5</v>
      </c>
      <c r="H8888">
        <v>2</v>
      </c>
      <c r="I8888">
        <v>2</v>
      </c>
      <c r="J8888">
        <v>574</v>
      </c>
      <c r="K8888">
        <v>1970</v>
      </c>
      <c r="L8888" t="s">
        <v>9062</v>
      </c>
      <c r="M8888" t="s">
        <v>7706</v>
      </c>
      <c r="N8888" t="s">
        <v>7515</v>
      </c>
      <c r="O8888" s="6" t="str">
        <f>INDEX(lkp_Region,MATCH(tbl_Sales[[#This Row],[Suburb]],lkp_Suburb,0))</f>
        <v>Northern Metropolitan</v>
      </c>
      <c r="P8888" s="6">
        <f>MONTH(tbl_Sales[[#This Row],[Date]])</f>
        <v>5</v>
      </c>
      <c r="Q8888" s="6">
        <f>YEAR(tbl_Sales[[#This Row],[Date]])</f>
        <v>2017</v>
      </c>
    </row>
    <row r="8889" spans="1:17" x14ac:dyDescent="0.25">
      <c r="A8889" s="1">
        <v>42878</v>
      </c>
      <c r="B8889">
        <v>1523500</v>
      </c>
      <c r="C8889" t="s">
        <v>2</v>
      </c>
      <c r="D8889" t="s">
        <v>12425</v>
      </c>
      <c r="E8889" t="s">
        <v>10</v>
      </c>
      <c r="F8889">
        <v>3151</v>
      </c>
      <c r="G8889">
        <v>5</v>
      </c>
      <c r="H8889">
        <v>2</v>
      </c>
      <c r="I8889">
        <v>2</v>
      </c>
      <c r="J8889">
        <v>577</v>
      </c>
      <c r="L8889" t="s">
        <v>9063</v>
      </c>
      <c r="M8889" t="s">
        <v>8166</v>
      </c>
      <c r="N8889" t="s">
        <v>14</v>
      </c>
      <c r="O8889" s="6" t="str">
        <f>INDEX(lkp_Region,MATCH(tbl_Sales[[#This Row],[Suburb]],lkp_Suburb,0))</f>
        <v>Eastern Metropolitan</v>
      </c>
      <c r="P8889" s="6">
        <f>MONTH(tbl_Sales[[#This Row],[Date]])</f>
        <v>5</v>
      </c>
      <c r="Q8889" s="6">
        <f>YEAR(tbl_Sales[[#This Row],[Date]])</f>
        <v>2017</v>
      </c>
    </row>
    <row r="8890" spans="1:17" x14ac:dyDescent="0.25">
      <c r="A8890" s="1">
        <v>42878</v>
      </c>
      <c r="B8890">
        <v>1562000</v>
      </c>
      <c r="C8890" t="s">
        <v>2</v>
      </c>
      <c r="D8890" t="s">
        <v>12423</v>
      </c>
      <c r="E8890" t="s">
        <v>10</v>
      </c>
      <c r="F8890">
        <v>3130</v>
      </c>
      <c r="G8890">
        <v>4</v>
      </c>
      <c r="H8890">
        <v>2</v>
      </c>
      <c r="I8890">
        <v>1</v>
      </c>
      <c r="J8890">
        <v>592</v>
      </c>
      <c r="L8890" t="s">
        <v>9064</v>
      </c>
      <c r="M8890" t="s">
        <v>7710</v>
      </c>
      <c r="N8890" t="s">
        <v>14</v>
      </c>
      <c r="O8890" s="6" t="str">
        <f>INDEX(lkp_Region,MATCH(tbl_Sales[[#This Row],[Suburb]],lkp_Suburb,0))</f>
        <v>Eastern Metropolitan</v>
      </c>
      <c r="P8890" s="6">
        <f>MONTH(tbl_Sales[[#This Row],[Date]])</f>
        <v>5</v>
      </c>
      <c r="Q8890" s="6">
        <f>YEAR(tbl_Sales[[#This Row],[Date]])</f>
        <v>2017</v>
      </c>
    </row>
    <row r="8891" spans="1:17" x14ac:dyDescent="0.25">
      <c r="A8891" s="1">
        <v>42878</v>
      </c>
      <c r="B8891">
        <v>700500</v>
      </c>
      <c r="C8891" t="s">
        <v>13</v>
      </c>
      <c r="D8891" t="s">
        <v>12428</v>
      </c>
      <c r="E8891" t="s">
        <v>10</v>
      </c>
      <c r="F8891">
        <v>3143</v>
      </c>
      <c r="G8891">
        <v>2</v>
      </c>
      <c r="H8891">
        <v>1</v>
      </c>
      <c r="I8891">
        <v>1</v>
      </c>
      <c r="J8891">
        <v>0</v>
      </c>
      <c r="L8891" t="s">
        <v>9065</v>
      </c>
      <c r="M8891" t="s">
        <v>283</v>
      </c>
      <c r="N8891" t="s">
        <v>76</v>
      </c>
      <c r="O8891" s="6" t="str">
        <f>INDEX(lkp_Region,MATCH(tbl_Sales[[#This Row],[Suburb]],lkp_Suburb,0))</f>
        <v>Southern Metropolitan</v>
      </c>
      <c r="P8891" s="6">
        <f>MONTH(tbl_Sales[[#This Row],[Date]])</f>
        <v>5</v>
      </c>
      <c r="Q8891" s="6">
        <f>YEAR(tbl_Sales[[#This Row],[Date]])</f>
        <v>2017</v>
      </c>
    </row>
    <row r="8892" spans="1:17" x14ac:dyDescent="0.25">
      <c r="A8892" s="1">
        <v>42878</v>
      </c>
      <c r="B8892">
        <v>888000</v>
      </c>
      <c r="C8892" t="s">
        <v>13</v>
      </c>
      <c r="D8892" t="s">
        <v>12429</v>
      </c>
      <c r="E8892" t="s">
        <v>10</v>
      </c>
      <c r="F8892">
        <v>3181</v>
      </c>
      <c r="G8892">
        <v>2</v>
      </c>
      <c r="H8892">
        <v>1</v>
      </c>
      <c r="I8892">
        <v>1</v>
      </c>
      <c r="J8892">
        <v>0</v>
      </c>
      <c r="L8892" t="s">
        <v>9066</v>
      </c>
      <c r="M8892" t="s">
        <v>302</v>
      </c>
      <c r="N8892" t="s">
        <v>76</v>
      </c>
      <c r="O8892" s="6" t="str">
        <f>INDEX(lkp_Region,MATCH(tbl_Sales[[#This Row],[Suburb]],lkp_Suburb,0))</f>
        <v>Southern Metropolitan</v>
      </c>
      <c r="P8892" s="6">
        <f>MONTH(tbl_Sales[[#This Row],[Date]])</f>
        <v>5</v>
      </c>
      <c r="Q8892" s="6">
        <f>YEAR(tbl_Sales[[#This Row],[Date]])</f>
        <v>2017</v>
      </c>
    </row>
    <row r="8893" spans="1:17" x14ac:dyDescent="0.25">
      <c r="A8893" s="1">
        <v>42878</v>
      </c>
      <c r="B8893">
        <v>460000</v>
      </c>
      <c r="C8893" t="s">
        <v>13</v>
      </c>
      <c r="D8893" t="s">
        <v>12428</v>
      </c>
      <c r="E8893" t="s">
        <v>10</v>
      </c>
      <c r="F8893">
        <v>3205</v>
      </c>
      <c r="G8893">
        <v>1</v>
      </c>
      <c r="H8893">
        <v>1</v>
      </c>
      <c r="I8893">
        <v>1</v>
      </c>
      <c r="J8893">
        <v>0</v>
      </c>
      <c r="K8893">
        <v>1970</v>
      </c>
      <c r="L8893" t="s">
        <v>9067</v>
      </c>
      <c r="M8893" t="s">
        <v>185</v>
      </c>
      <c r="N8893" t="s">
        <v>26</v>
      </c>
      <c r="O8893" s="6" t="str">
        <f>INDEX(lkp_Region,MATCH(tbl_Sales[[#This Row],[Suburb]],lkp_Suburb,0))</f>
        <v>Southern Metropolitan</v>
      </c>
      <c r="P8893" s="6">
        <f>MONTH(tbl_Sales[[#This Row],[Date]])</f>
        <v>5</v>
      </c>
      <c r="Q8893" s="6">
        <f>YEAR(tbl_Sales[[#This Row],[Date]])</f>
        <v>2017</v>
      </c>
    </row>
    <row r="8894" spans="1:17" x14ac:dyDescent="0.25">
      <c r="A8894" s="1">
        <v>42878</v>
      </c>
      <c r="B8894">
        <v>1440000</v>
      </c>
      <c r="C8894" t="s">
        <v>2</v>
      </c>
      <c r="D8894" t="s">
        <v>12427</v>
      </c>
      <c r="E8894" t="s">
        <v>10</v>
      </c>
      <c r="F8894">
        <v>3182</v>
      </c>
      <c r="G8894">
        <v>2</v>
      </c>
      <c r="H8894">
        <v>1</v>
      </c>
      <c r="I8894">
        <v>2</v>
      </c>
      <c r="J8894">
        <v>194</v>
      </c>
      <c r="K8894">
        <v>1890</v>
      </c>
      <c r="L8894" t="s">
        <v>9068</v>
      </c>
      <c r="M8894" t="s">
        <v>156</v>
      </c>
      <c r="N8894" t="s">
        <v>26</v>
      </c>
      <c r="O8894" s="6" t="str">
        <f>INDEX(lkp_Region,MATCH(tbl_Sales[[#This Row],[Suburb]],lkp_Suburb,0))</f>
        <v>Southern Metropolitan</v>
      </c>
      <c r="P8894" s="6">
        <f>MONTH(tbl_Sales[[#This Row],[Date]])</f>
        <v>5</v>
      </c>
      <c r="Q8894" s="6">
        <f>YEAR(tbl_Sales[[#This Row],[Date]])</f>
        <v>2017</v>
      </c>
    </row>
    <row r="8895" spans="1:17" x14ac:dyDescent="0.25">
      <c r="A8895" s="1">
        <v>42878</v>
      </c>
      <c r="B8895">
        <v>977500</v>
      </c>
      <c r="C8895" t="s">
        <v>2</v>
      </c>
      <c r="D8895" t="s">
        <v>12424</v>
      </c>
      <c r="E8895" t="s">
        <v>10</v>
      </c>
      <c r="F8895">
        <v>3095</v>
      </c>
      <c r="G8895">
        <v>4</v>
      </c>
      <c r="H8895">
        <v>2</v>
      </c>
      <c r="I8895">
        <v>3</v>
      </c>
      <c r="J8895">
        <v>1004</v>
      </c>
      <c r="K8895">
        <v>1985</v>
      </c>
      <c r="L8895" t="s">
        <v>9069</v>
      </c>
      <c r="M8895" t="s">
        <v>7521</v>
      </c>
      <c r="N8895" t="s">
        <v>7523</v>
      </c>
      <c r="O8895" s="6" t="str">
        <f>INDEX(lkp_Region,MATCH(tbl_Sales[[#This Row],[Suburb]],lkp_Suburb,0))</f>
        <v>Eastern Metropolitan</v>
      </c>
      <c r="P8895" s="6">
        <f>MONTH(tbl_Sales[[#This Row],[Date]])</f>
        <v>5</v>
      </c>
      <c r="Q8895" s="6">
        <f>YEAR(tbl_Sales[[#This Row],[Date]])</f>
        <v>2017</v>
      </c>
    </row>
    <row r="8896" spans="1:17" x14ac:dyDescent="0.25">
      <c r="A8896" s="1">
        <v>42878</v>
      </c>
      <c r="B8896">
        <v>710000</v>
      </c>
      <c r="C8896" t="s">
        <v>2</v>
      </c>
      <c r="D8896" t="s">
        <v>12425</v>
      </c>
      <c r="E8896" t="s">
        <v>10</v>
      </c>
      <c r="F8896">
        <v>3060</v>
      </c>
      <c r="G8896">
        <v>3</v>
      </c>
      <c r="H8896">
        <v>2</v>
      </c>
      <c r="I8896">
        <v>4</v>
      </c>
      <c r="J8896">
        <v>491</v>
      </c>
      <c r="L8896" t="s">
        <v>9070</v>
      </c>
      <c r="M8896" t="s">
        <v>16</v>
      </c>
      <c r="N8896" t="s">
        <v>18</v>
      </c>
      <c r="O8896" s="6" t="str">
        <f>INDEX(lkp_Region,MATCH(tbl_Sales[[#This Row],[Suburb]],lkp_Suburb,0))</f>
        <v>Northern Metropolitan</v>
      </c>
      <c r="P8896" s="6">
        <f>MONTH(tbl_Sales[[#This Row],[Date]])</f>
        <v>5</v>
      </c>
      <c r="Q8896" s="6">
        <f>YEAR(tbl_Sales[[#This Row],[Date]])</f>
        <v>2017</v>
      </c>
    </row>
    <row r="8897" spans="1:17" x14ac:dyDescent="0.25">
      <c r="A8897" s="1">
        <v>42878</v>
      </c>
      <c r="B8897">
        <v>780000</v>
      </c>
      <c r="C8897" t="s">
        <v>2</v>
      </c>
      <c r="D8897" t="s">
        <v>12427</v>
      </c>
      <c r="E8897" t="s">
        <v>10</v>
      </c>
      <c r="F8897">
        <v>3046</v>
      </c>
      <c r="G8897">
        <v>4</v>
      </c>
      <c r="H8897">
        <v>1</v>
      </c>
      <c r="I8897">
        <v>3</v>
      </c>
      <c r="J8897">
        <v>697</v>
      </c>
      <c r="K8897">
        <v>1960</v>
      </c>
      <c r="L8897" t="s">
        <v>9071</v>
      </c>
      <c r="M8897" t="s">
        <v>78</v>
      </c>
      <c r="N8897" t="s">
        <v>18</v>
      </c>
      <c r="O8897" s="6" t="str">
        <f>INDEX(lkp_Region,MATCH(tbl_Sales[[#This Row],[Suburb]],lkp_Suburb,0))</f>
        <v>Northern Metropolitan</v>
      </c>
      <c r="P8897" s="6">
        <f>MONTH(tbl_Sales[[#This Row],[Date]])</f>
        <v>5</v>
      </c>
      <c r="Q8897" s="6">
        <f>YEAR(tbl_Sales[[#This Row],[Date]])</f>
        <v>2017</v>
      </c>
    </row>
    <row r="8898" spans="1:17" x14ac:dyDescent="0.25">
      <c r="A8898" s="1">
        <v>42878</v>
      </c>
      <c r="B8898">
        <v>880000</v>
      </c>
      <c r="C8898" t="s">
        <v>2</v>
      </c>
      <c r="D8898" t="s">
        <v>12429</v>
      </c>
      <c r="E8898" t="s">
        <v>10</v>
      </c>
      <c r="F8898">
        <v>3058</v>
      </c>
      <c r="G8898">
        <v>3</v>
      </c>
      <c r="H8898">
        <v>2</v>
      </c>
      <c r="I8898">
        <v>1</v>
      </c>
      <c r="J8898">
        <v>229</v>
      </c>
      <c r="L8898" t="s">
        <v>9072</v>
      </c>
      <c r="M8898" t="s">
        <v>41</v>
      </c>
      <c r="N8898" t="s">
        <v>18</v>
      </c>
      <c r="O8898" s="6" t="str">
        <f>INDEX(lkp_Region,MATCH(tbl_Sales[[#This Row],[Suburb]],lkp_Suburb,0))</f>
        <v>Northern Metropolitan</v>
      </c>
      <c r="P8898" s="6">
        <f>MONTH(tbl_Sales[[#This Row],[Date]])</f>
        <v>5</v>
      </c>
      <c r="Q8898" s="6">
        <f>YEAR(tbl_Sales[[#This Row],[Date]])</f>
        <v>2017</v>
      </c>
    </row>
    <row r="8899" spans="1:17" x14ac:dyDescent="0.25">
      <c r="A8899" s="1">
        <v>42878</v>
      </c>
      <c r="B8899">
        <v>1100000</v>
      </c>
      <c r="C8899" t="s">
        <v>2</v>
      </c>
      <c r="D8899" t="s">
        <v>12427</v>
      </c>
      <c r="E8899" t="s">
        <v>5</v>
      </c>
      <c r="F8899">
        <v>3055</v>
      </c>
      <c r="G8899">
        <v>3</v>
      </c>
      <c r="H8899">
        <v>2</v>
      </c>
      <c r="I8899">
        <v>1</v>
      </c>
      <c r="J8899">
        <v>169</v>
      </c>
      <c r="K8899">
        <v>1900</v>
      </c>
      <c r="L8899" t="s">
        <v>9073</v>
      </c>
      <c r="M8899" t="s">
        <v>80</v>
      </c>
      <c r="N8899" t="s">
        <v>18</v>
      </c>
      <c r="O8899" s="6" t="str">
        <f>INDEX(lkp_Region,MATCH(tbl_Sales[[#This Row],[Suburb]],lkp_Suburb,0))</f>
        <v>Northern Metropolitan</v>
      </c>
      <c r="P8899" s="6">
        <f>MONTH(tbl_Sales[[#This Row],[Date]])</f>
        <v>5</v>
      </c>
      <c r="Q8899" s="6">
        <f>YEAR(tbl_Sales[[#This Row],[Date]])</f>
        <v>2017</v>
      </c>
    </row>
    <row r="8900" spans="1:17" x14ac:dyDescent="0.25">
      <c r="A8900" s="1">
        <v>42878</v>
      </c>
      <c r="B8900">
        <v>1500000</v>
      </c>
      <c r="C8900" t="s">
        <v>2</v>
      </c>
      <c r="D8900" t="s">
        <v>12427</v>
      </c>
      <c r="E8900" t="s">
        <v>10</v>
      </c>
      <c r="F8900">
        <v>3056</v>
      </c>
      <c r="G8900">
        <v>4</v>
      </c>
      <c r="H8900">
        <v>1</v>
      </c>
      <c r="I8900">
        <v>1</v>
      </c>
      <c r="J8900">
        <v>318</v>
      </c>
      <c r="K8900">
        <v>1908</v>
      </c>
      <c r="L8900" t="s">
        <v>9074</v>
      </c>
      <c r="M8900" t="s">
        <v>117</v>
      </c>
      <c r="N8900" t="s">
        <v>18</v>
      </c>
      <c r="O8900" s="6" t="str">
        <f>INDEX(lkp_Region,MATCH(tbl_Sales[[#This Row],[Suburb]],lkp_Suburb,0))</f>
        <v>Northern Metropolitan</v>
      </c>
      <c r="P8900" s="6">
        <f>MONTH(tbl_Sales[[#This Row],[Date]])</f>
        <v>5</v>
      </c>
      <c r="Q8900" s="6">
        <f>YEAR(tbl_Sales[[#This Row],[Date]])</f>
        <v>2017</v>
      </c>
    </row>
    <row r="8901" spans="1:17" x14ac:dyDescent="0.25">
      <c r="A8901" s="1">
        <v>42878</v>
      </c>
      <c r="B8901">
        <v>786000</v>
      </c>
      <c r="C8901" t="s">
        <v>13</v>
      </c>
      <c r="D8901" t="s">
        <v>12427</v>
      </c>
      <c r="E8901" t="s">
        <v>10</v>
      </c>
      <c r="F8901">
        <v>3040</v>
      </c>
      <c r="G8901">
        <v>3</v>
      </c>
      <c r="H8901">
        <v>2</v>
      </c>
      <c r="I8901">
        <v>1</v>
      </c>
      <c r="J8901">
        <v>138</v>
      </c>
      <c r="K8901">
        <v>1982</v>
      </c>
      <c r="L8901" t="s">
        <v>9075</v>
      </c>
      <c r="M8901" t="s">
        <v>47</v>
      </c>
      <c r="N8901" t="s">
        <v>49</v>
      </c>
      <c r="O8901" s="6" t="str">
        <f>INDEX(lkp_Region,MATCH(tbl_Sales[[#This Row],[Suburb]],lkp_Suburb,0))</f>
        <v>Western Metropolitan</v>
      </c>
      <c r="P8901" s="6">
        <f>MONTH(tbl_Sales[[#This Row],[Date]])</f>
        <v>5</v>
      </c>
      <c r="Q8901" s="6">
        <f>YEAR(tbl_Sales[[#This Row],[Date]])</f>
        <v>2017</v>
      </c>
    </row>
    <row r="8902" spans="1:17" x14ac:dyDescent="0.25">
      <c r="A8902" s="1">
        <v>42878</v>
      </c>
      <c r="B8902">
        <v>1090000</v>
      </c>
      <c r="C8902" t="s">
        <v>2</v>
      </c>
      <c r="D8902" t="s">
        <v>12424</v>
      </c>
      <c r="E8902" t="s">
        <v>5</v>
      </c>
      <c r="F8902">
        <v>3039</v>
      </c>
      <c r="G8902">
        <v>2</v>
      </c>
      <c r="H8902">
        <v>1</v>
      </c>
      <c r="I8902">
        <v>0</v>
      </c>
      <c r="J8902">
        <v>233</v>
      </c>
      <c r="L8902" t="s">
        <v>9076</v>
      </c>
      <c r="M8902" t="s">
        <v>242</v>
      </c>
      <c r="N8902" t="s">
        <v>49</v>
      </c>
      <c r="O8902" s="6" t="str">
        <f>INDEX(lkp_Region,MATCH(tbl_Sales[[#This Row],[Suburb]],lkp_Suburb,0))</f>
        <v>Western Metropolitan</v>
      </c>
      <c r="P8902" s="6">
        <f>MONTH(tbl_Sales[[#This Row],[Date]])</f>
        <v>5</v>
      </c>
      <c r="Q8902" s="6">
        <f>YEAR(tbl_Sales[[#This Row],[Date]])</f>
        <v>2017</v>
      </c>
    </row>
    <row r="8903" spans="1:17" x14ac:dyDescent="0.25">
      <c r="A8903" s="1">
        <v>42878</v>
      </c>
      <c r="B8903">
        <v>1042500</v>
      </c>
      <c r="C8903" t="s">
        <v>2</v>
      </c>
      <c r="D8903" t="s">
        <v>12429</v>
      </c>
      <c r="E8903" t="s">
        <v>10</v>
      </c>
      <c r="F8903">
        <v>3167</v>
      </c>
      <c r="G8903">
        <v>3</v>
      </c>
      <c r="H8903">
        <v>1</v>
      </c>
      <c r="I8903">
        <v>4</v>
      </c>
      <c r="J8903">
        <v>658</v>
      </c>
      <c r="K8903">
        <v>1950</v>
      </c>
      <c r="L8903" t="s">
        <v>9077</v>
      </c>
      <c r="M8903" t="s">
        <v>43</v>
      </c>
      <c r="N8903" t="s">
        <v>31</v>
      </c>
      <c r="O8903" s="6" t="str">
        <f>INDEX(lkp_Region,MATCH(tbl_Sales[[#This Row],[Suburb]],lkp_Suburb,0))</f>
        <v>South-Eastern Metropolitan</v>
      </c>
      <c r="P8903" s="6">
        <f>MONTH(tbl_Sales[[#This Row],[Date]])</f>
        <v>5</v>
      </c>
      <c r="Q8903" s="6">
        <f>YEAR(tbl_Sales[[#This Row],[Date]])</f>
        <v>2017</v>
      </c>
    </row>
    <row r="8904" spans="1:17" x14ac:dyDescent="0.25">
      <c r="A8904" s="1">
        <v>42878</v>
      </c>
      <c r="B8904">
        <v>1100000</v>
      </c>
      <c r="C8904" t="s">
        <v>2</v>
      </c>
      <c r="D8904" t="s">
        <v>12424</v>
      </c>
      <c r="E8904" t="s">
        <v>10</v>
      </c>
      <c r="F8904">
        <v>3150</v>
      </c>
      <c r="G8904">
        <v>4</v>
      </c>
      <c r="H8904">
        <v>2</v>
      </c>
      <c r="I8904">
        <v>2</v>
      </c>
      <c r="J8904">
        <v>726</v>
      </c>
      <c r="K8904">
        <v>1961</v>
      </c>
      <c r="L8904" t="s">
        <v>5273</v>
      </c>
      <c r="M8904" t="s">
        <v>8079</v>
      </c>
      <c r="N8904" t="s">
        <v>31</v>
      </c>
      <c r="O8904" s="6" t="str">
        <f>INDEX(lkp_Region,MATCH(tbl_Sales[[#This Row],[Suburb]],lkp_Suburb,0))</f>
        <v>Eastern Metropolitan</v>
      </c>
      <c r="P8904" s="6">
        <f>MONTH(tbl_Sales[[#This Row],[Date]])</f>
        <v>5</v>
      </c>
      <c r="Q8904" s="6">
        <f>YEAR(tbl_Sales[[#This Row],[Date]])</f>
        <v>2017</v>
      </c>
    </row>
    <row r="8905" spans="1:17" x14ac:dyDescent="0.25">
      <c r="A8905" s="1">
        <v>42878</v>
      </c>
      <c r="B8905">
        <v>1200000</v>
      </c>
      <c r="C8905" t="s">
        <v>2</v>
      </c>
      <c r="D8905" t="s">
        <v>12427</v>
      </c>
      <c r="E8905" t="s">
        <v>5</v>
      </c>
      <c r="F8905">
        <v>3150</v>
      </c>
      <c r="G8905">
        <v>4</v>
      </c>
      <c r="H8905">
        <v>3</v>
      </c>
      <c r="I8905">
        <v>3</v>
      </c>
      <c r="J8905">
        <v>858</v>
      </c>
      <c r="L8905" t="s">
        <v>9078</v>
      </c>
      <c r="M8905" t="s">
        <v>8082</v>
      </c>
      <c r="N8905" t="s">
        <v>31</v>
      </c>
      <c r="O8905" s="6" t="str">
        <f>INDEX(lkp_Region,MATCH(tbl_Sales[[#This Row],[Suburb]],lkp_Suburb,0))</f>
        <v>South-Eastern Metropolitan</v>
      </c>
      <c r="P8905" s="6">
        <f>MONTH(tbl_Sales[[#This Row],[Date]])</f>
        <v>5</v>
      </c>
      <c r="Q8905" s="6">
        <f>YEAR(tbl_Sales[[#This Row],[Date]])</f>
        <v>2017</v>
      </c>
    </row>
    <row r="8906" spans="1:17" x14ac:dyDescent="0.25">
      <c r="A8906" s="1">
        <v>42878</v>
      </c>
      <c r="B8906">
        <v>680000</v>
      </c>
      <c r="C8906" t="s">
        <v>2</v>
      </c>
      <c r="D8906" t="s">
        <v>12423</v>
      </c>
      <c r="E8906" t="s">
        <v>5</v>
      </c>
      <c r="F8906">
        <v>3037</v>
      </c>
      <c r="G8906">
        <v>3</v>
      </c>
      <c r="H8906">
        <v>2</v>
      </c>
      <c r="I8906">
        <v>2</v>
      </c>
      <c r="J8906">
        <v>666</v>
      </c>
      <c r="K8906">
        <v>2005</v>
      </c>
      <c r="L8906" t="s">
        <v>9079</v>
      </c>
      <c r="M8906" t="s">
        <v>7540</v>
      </c>
      <c r="N8906" t="s">
        <v>7542</v>
      </c>
      <c r="O8906" s="6" t="str">
        <f>INDEX(lkp_Region,MATCH(tbl_Sales[[#This Row],[Suburb]],lkp_Suburb,0))</f>
        <v>Western Metropolitan</v>
      </c>
      <c r="P8906" s="6">
        <f>MONTH(tbl_Sales[[#This Row],[Date]])</f>
        <v>5</v>
      </c>
      <c r="Q8906" s="6">
        <f>YEAR(tbl_Sales[[#This Row],[Date]])</f>
        <v>2017</v>
      </c>
    </row>
    <row r="8907" spans="1:17" x14ac:dyDescent="0.25">
      <c r="A8907" s="1">
        <v>42878</v>
      </c>
      <c r="B8907">
        <v>740000</v>
      </c>
      <c r="C8907" t="s">
        <v>13</v>
      </c>
      <c r="D8907" t="s">
        <v>12425</v>
      </c>
      <c r="E8907" t="s">
        <v>5</v>
      </c>
      <c r="F8907">
        <v>3000</v>
      </c>
      <c r="G8907">
        <v>2</v>
      </c>
      <c r="H8907">
        <v>1</v>
      </c>
      <c r="I8907">
        <v>1</v>
      </c>
      <c r="J8907">
        <v>0</v>
      </c>
      <c r="K8907">
        <v>1999</v>
      </c>
      <c r="L8907" t="s">
        <v>9080</v>
      </c>
      <c r="M8907" t="s">
        <v>88</v>
      </c>
      <c r="N8907" t="s">
        <v>88</v>
      </c>
      <c r="O8907" s="6" t="str">
        <f>INDEX(lkp_Region,MATCH(tbl_Sales[[#This Row],[Suburb]],lkp_Suburb,0))</f>
        <v>Northern Metropolitan</v>
      </c>
      <c r="P8907" s="6">
        <f>MONTH(tbl_Sales[[#This Row],[Date]])</f>
        <v>5</v>
      </c>
      <c r="Q8907" s="6">
        <f>YEAR(tbl_Sales[[#This Row],[Date]])</f>
        <v>2017</v>
      </c>
    </row>
    <row r="8908" spans="1:17" x14ac:dyDescent="0.25">
      <c r="A8908" s="1">
        <v>42878</v>
      </c>
      <c r="B8908">
        <v>850000</v>
      </c>
      <c r="C8908" t="s">
        <v>13</v>
      </c>
      <c r="D8908" t="s">
        <v>12423</v>
      </c>
      <c r="E8908" t="s">
        <v>5</v>
      </c>
      <c r="F8908">
        <v>3051</v>
      </c>
      <c r="G8908">
        <v>2</v>
      </c>
      <c r="H8908">
        <v>3</v>
      </c>
      <c r="I8908">
        <v>1</v>
      </c>
      <c r="J8908">
        <v>1223</v>
      </c>
      <c r="L8908" t="s">
        <v>9081</v>
      </c>
      <c r="M8908" t="s">
        <v>915</v>
      </c>
      <c r="N8908" t="s">
        <v>88</v>
      </c>
      <c r="O8908" s="6" t="str">
        <f>INDEX(lkp_Region,MATCH(tbl_Sales[[#This Row],[Suburb]],lkp_Suburb,0))</f>
        <v>Northern Metropolitan</v>
      </c>
      <c r="P8908" s="6">
        <f>MONTH(tbl_Sales[[#This Row],[Date]])</f>
        <v>5</v>
      </c>
      <c r="Q8908" s="6">
        <f>YEAR(tbl_Sales[[#This Row],[Date]])</f>
        <v>2017</v>
      </c>
    </row>
    <row r="8909" spans="1:17" x14ac:dyDescent="0.25">
      <c r="A8909" s="1">
        <v>42878</v>
      </c>
      <c r="B8909">
        <v>902500</v>
      </c>
      <c r="C8909" t="s">
        <v>2</v>
      </c>
      <c r="D8909" t="s">
        <v>12425</v>
      </c>
      <c r="E8909" t="s">
        <v>10</v>
      </c>
      <c r="F8909">
        <v>3031</v>
      </c>
      <c r="G8909">
        <v>3</v>
      </c>
      <c r="H8909">
        <v>1</v>
      </c>
      <c r="I8909">
        <v>1</v>
      </c>
      <c r="J8909">
        <v>0</v>
      </c>
      <c r="K8909">
        <v>2003</v>
      </c>
      <c r="L8909" t="s">
        <v>9082</v>
      </c>
      <c r="M8909" t="s">
        <v>264</v>
      </c>
      <c r="N8909" t="s">
        <v>88</v>
      </c>
      <c r="O8909" s="6" t="str">
        <f>INDEX(lkp_Region,MATCH(tbl_Sales[[#This Row],[Suburb]],lkp_Suburb,0))</f>
        <v>Northern Metropolitan</v>
      </c>
      <c r="P8909" s="6">
        <f>MONTH(tbl_Sales[[#This Row],[Date]])</f>
        <v>5</v>
      </c>
      <c r="Q8909" s="6">
        <f>YEAR(tbl_Sales[[#This Row],[Date]])</f>
        <v>2017</v>
      </c>
    </row>
    <row r="8910" spans="1:17" x14ac:dyDescent="0.25">
      <c r="A8910" s="1">
        <v>42878</v>
      </c>
      <c r="B8910">
        <v>1435000</v>
      </c>
      <c r="C8910" t="s">
        <v>2</v>
      </c>
      <c r="D8910" t="s">
        <v>12429</v>
      </c>
      <c r="E8910" t="s">
        <v>10</v>
      </c>
      <c r="F8910">
        <v>3012</v>
      </c>
      <c r="G8910">
        <v>4</v>
      </c>
      <c r="H8910">
        <v>2</v>
      </c>
      <c r="I8910">
        <v>2</v>
      </c>
      <c r="J8910">
        <v>523</v>
      </c>
      <c r="K8910">
        <v>1915</v>
      </c>
      <c r="L8910" t="s">
        <v>9083</v>
      </c>
      <c r="M8910" t="s">
        <v>53</v>
      </c>
      <c r="N8910" t="s">
        <v>21</v>
      </c>
      <c r="O8910" s="6" t="str">
        <f>INDEX(lkp_Region,MATCH(tbl_Sales[[#This Row],[Suburb]],lkp_Suburb,0))</f>
        <v>Western Metropolitan</v>
      </c>
      <c r="P8910" s="6">
        <f>MONTH(tbl_Sales[[#This Row],[Date]])</f>
        <v>5</v>
      </c>
      <c r="Q8910" s="6">
        <f>YEAR(tbl_Sales[[#This Row],[Date]])</f>
        <v>2017</v>
      </c>
    </row>
    <row r="8911" spans="1:17" x14ac:dyDescent="0.25">
      <c r="A8911" s="1">
        <v>42878</v>
      </c>
      <c r="B8911">
        <v>1360000</v>
      </c>
      <c r="C8911" t="s">
        <v>2</v>
      </c>
      <c r="D8911" t="s">
        <v>12424</v>
      </c>
      <c r="E8911" t="s">
        <v>10</v>
      </c>
      <c r="F8911">
        <v>3105</v>
      </c>
      <c r="G8911">
        <v>3</v>
      </c>
      <c r="H8911">
        <v>2</v>
      </c>
      <c r="I8911">
        <v>2</v>
      </c>
      <c r="J8911">
        <v>746</v>
      </c>
      <c r="L8911" t="s">
        <v>9084</v>
      </c>
      <c r="M8911" t="s">
        <v>507</v>
      </c>
      <c r="N8911" t="s">
        <v>128</v>
      </c>
      <c r="O8911" s="6" t="str">
        <f>INDEX(lkp_Region,MATCH(tbl_Sales[[#This Row],[Suburb]],lkp_Suburb,0))</f>
        <v>Eastern Metropolitan</v>
      </c>
      <c r="P8911" s="6">
        <f>MONTH(tbl_Sales[[#This Row],[Date]])</f>
        <v>5</v>
      </c>
      <c r="Q8911" s="6">
        <f>YEAR(tbl_Sales[[#This Row],[Date]])</f>
        <v>2017</v>
      </c>
    </row>
    <row r="8912" spans="1:17" x14ac:dyDescent="0.25">
      <c r="A8912" s="1">
        <v>42878</v>
      </c>
      <c r="B8912">
        <v>1275000</v>
      </c>
      <c r="C8912" t="s">
        <v>2</v>
      </c>
      <c r="D8912" t="s">
        <v>12427</v>
      </c>
      <c r="E8912" t="s">
        <v>10</v>
      </c>
      <c r="F8912">
        <v>3178</v>
      </c>
      <c r="G8912">
        <v>4</v>
      </c>
      <c r="H8912">
        <v>2</v>
      </c>
      <c r="I8912">
        <v>2</v>
      </c>
      <c r="J8912">
        <v>726</v>
      </c>
      <c r="L8912" t="s">
        <v>9085</v>
      </c>
      <c r="M8912" t="s">
        <v>8242</v>
      </c>
      <c r="N8912" t="s">
        <v>7768</v>
      </c>
      <c r="O8912" s="6" t="str">
        <f>INDEX(lkp_Region,MATCH(tbl_Sales[[#This Row],[Suburb]],lkp_Suburb,0))</f>
        <v>South-Eastern Metropolitan</v>
      </c>
      <c r="P8912" s="6">
        <f>MONTH(tbl_Sales[[#This Row],[Date]])</f>
        <v>5</v>
      </c>
      <c r="Q8912" s="6">
        <f>YEAR(tbl_Sales[[#This Row],[Date]])</f>
        <v>2017</v>
      </c>
    </row>
    <row r="8913" spans="1:17" x14ac:dyDescent="0.25">
      <c r="A8913" s="1">
        <v>42878</v>
      </c>
      <c r="B8913">
        <v>965000</v>
      </c>
      <c r="C8913" t="s">
        <v>2</v>
      </c>
      <c r="D8913" t="s">
        <v>12429</v>
      </c>
      <c r="E8913" t="s">
        <v>5</v>
      </c>
      <c r="F8913">
        <v>3197</v>
      </c>
      <c r="G8913">
        <v>4</v>
      </c>
      <c r="H8913">
        <v>1</v>
      </c>
      <c r="I8913">
        <v>3</v>
      </c>
      <c r="J8913">
        <v>1000</v>
      </c>
      <c r="L8913" t="s">
        <v>9086</v>
      </c>
      <c r="M8913" t="s">
        <v>7589</v>
      </c>
      <c r="N8913" t="s">
        <v>45</v>
      </c>
      <c r="O8913" s="6" t="str">
        <f>INDEX(lkp_Region,MATCH(tbl_Sales[[#This Row],[Suburb]],lkp_Suburb,0))</f>
        <v>South-Eastern Metropolitan</v>
      </c>
      <c r="P8913" s="6">
        <f>MONTH(tbl_Sales[[#This Row],[Date]])</f>
        <v>5</v>
      </c>
      <c r="Q8913" s="6">
        <f>YEAR(tbl_Sales[[#This Row],[Date]])</f>
        <v>2017</v>
      </c>
    </row>
    <row r="8914" spans="1:17" x14ac:dyDescent="0.25">
      <c r="A8914" s="1">
        <v>42878</v>
      </c>
      <c r="B8914">
        <v>1270000</v>
      </c>
      <c r="C8914" t="s">
        <v>2</v>
      </c>
      <c r="D8914" t="s">
        <v>12423</v>
      </c>
      <c r="E8914" t="s">
        <v>10</v>
      </c>
      <c r="F8914">
        <v>3195</v>
      </c>
      <c r="G8914">
        <v>2</v>
      </c>
      <c r="H8914">
        <v>1</v>
      </c>
      <c r="I8914">
        <v>4</v>
      </c>
      <c r="J8914">
        <v>772</v>
      </c>
      <c r="K8914">
        <v>1940</v>
      </c>
      <c r="L8914" t="s">
        <v>9087</v>
      </c>
      <c r="M8914" t="s">
        <v>7624</v>
      </c>
      <c r="N8914" t="s">
        <v>45</v>
      </c>
      <c r="O8914" s="6" t="str">
        <f>INDEX(lkp_Region,MATCH(tbl_Sales[[#This Row],[Suburb]],lkp_Suburb,0))</f>
        <v>South-Eastern Metropolitan</v>
      </c>
      <c r="P8914" s="6">
        <f>MONTH(tbl_Sales[[#This Row],[Date]])</f>
        <v>5</v>
      </c>
      <c r="Q8914" s="6">
        <f>YEAR(tbl_Sales[[#This Row],[Date]])</f>
        <v>2017</v>
      </c>
    </row>
    <row r="8915" spans="1:17" x14ac:dyDescent="0.25">
      <c r="A8915" s="1">
        <v>42878</v>
      </c>
      <c r="B8915">
        <v>691000</v>
      </c>
      <c r="C8915" t="s">
        <v>2</v>
      </c>
      <c r="D8915" t="s">
        <v>12423</v>
      </c>
      <c r="E8915" t="s">
        <v>10</v>
      </c>
      <c r="F8915">
        <v>3043</v>
      </c>
      <c r="G8915">
        <v>5</v>
      </c>
      <c r="H8915">
        <v>2</v>
      </c>
      <c r="I8915">
        <v>3</v>
      </c>
      <c r="J8915">
        <v>551</v>
      </c>
      <c r="K8915">
        <v>1975</v>
      </c>
      <c r="L8915" t="s">
        <v>9088</v>
      </c>
      <c r="M8915" t="s">
        <v>7626</v>
      </c>
      <c r="N8915" t="s">
        <v>195</v>
      </c>
      <c r="O8915" s="6" t="str">
        <f>INDEX(lkp_Region,MATCH(tbl_Sales[[#This Row],[Suburb]],lkp_Suburb,0))</f>
        <v>Western Metropolitan</v>
      </c>
      <c r="P8915" s="6">
        <f>MONTH(tbl_Sales[[#This Row],[Date]])</f>
        <v>5</v>
      </c>
      <c r="Q8915" s="6">
        <f>YEAR(tbl_Sales[[#This Row],[Date]])</f>
        <v>2017</v>
      </c>
    </row>
    <row r="8916" spans="1:17" x14ac:dyDescent="0.25">
      <c r="A8916" s="1">
        <v>42878</v>
      </c>
      <c r="B8916">
        <v>546000</v>
      </c>
      <c r="C8916" t="s">
        <v>13</v>
      </c>
      <c r="D8916" t="s">
        <v>12424</v>
      </c>
      <c r="E8916" t="s">
        <v>10</v>
      </c>
      <c r="F8916">
        <v>3016</v>
      </c>
      <c r="G8916">
        <v>2</v>
      </c>
      <c r="H8916">
        <v>1</v>
      </c>
      <c r="I8916">
        <v>1</v>
      </c>
      <c r="J8916">
        <v>2023</v>
      </c>
      <c r="K8916">
        <v>1979</v>
      </c>
      <c r="L8916" t="s">
        <v>9089</v>
      </c>
      <c r="M8916" t="s">
        <v>1587</v>
      </c>
      <c r="N8916" t="s">
        <v>69</v>
      </c>
      <c r="O8916" s="6" t="str">
        <f>INDEX(lkp_Region,MATCH(tbl_Sales[[#This Row],[Suburb]],lkp_Suburb,0))</f>
        <v>Western Metropolitan</v>
      </c>
      <c r="P8916" s="6">
        <f>MONTH(tbl_Sales[[#This Row],[Date]])</f>
        <v>5</v>
      </c>
      <c r="Q8916" s="6">
        <f>YEAR(tbl_Sales[[#This Row],[Date]])</f>
        <v>2017</v>
      </c>
    </row>
    <row r="8917" spans="1:17" x14ac:dyDescent="0.25">
      <c r="A8917" s="1">
        <v>42878</v>
      </c>
      <c r="B8917">
        <v>1220000</v>
      </c>
      <c r="C8917" t="s">
        <v>2</v>
      </c>
      <c r="D8917" t="s">
        <v>12430</v>
      </c>
      <c r="E8917" t="s">
        <v>5</v>
      </c>
      <c r="F8917">
        <v>3015</v>
      </c>
      <c r="G8917">
        <v>3</v>
      </c>
      <c r="H8917">
        <v>1</v>
      </c>
      <c r="I8917">
        <v>2</v>
      </c>
      <c r="J8917">
        <v>492</v>
      </c>
      <c r="K8917">
        <v>1940</v>
      </c>
      <c r="L8917" t="s">
        <v>9090</v>
      </c>
      <c r="M8917" t="s">
        <v>133</v>
      </c>
      <c r="N8917" t="s">
        <v>69</v>
      </c>
      <c r="O8917" s="6" t="str">
        <f>INDEX(lkp_Region,MATCH(tbl_Sales[[#This Row],[Suburb]],lkp_Suburb,0))</f>
        <v>Western Metropolitan</v>
      </c>
      <c r="P8917" s="6">
        <f>MONTH(tbl_Sales[[#This Row],[Date]])</f>
        <v>5</v>
      </c>
      <c r="Q8917" s="6">
        <f>YEAR(tbl_Sales[[#This Row],[Date]])</f>
        <v>2017</v>
      </c>
    </row>
    <row r="8918" spans="1:17" x14ac:dyDescent="0.25">
      <c r="A8918" s="1">
        <v>42878</v>
      </c>
      <c r="B8918">
        <v>691000</v>
      </c>
      <c r="C8918" t="s">
        <v>13</v>
      </c>
      <c r="D8918" t="s">
        <v>12423</v>
      </c>
      <c r="E8918" t="s">
        <v>10</v>
      </c>
      <c r="F8918">
        <v>3072</v>
      </c>
      <c r="G8918">
        <v>3</v>
      </c>
      <c r="H8918">
        <v>1</v>
      </c>
      <c r="I8918">
        <v>1</v>
      </c>
      <c r="J8918">
        <v>170</v>
      </c>
      <c r="L8918" t="s">
        <v>9091</v>
      </c>
      <c r="M8918" t="s">
        <v>97</v>
      </c>
      <c r="N8918" t="s">
        <v>62</v>
      </c>
      <c r="O8918" s="6" t="str">
        <f>INDEX(lkp_Region,MATCH(tbl_Sales[[#This Row],[Suburb]],lkp_Suburb,0))</f>
        <v>Northern Metropolitan</v>
      </c>
      <c r="P8918" s="6">
        <f>MONTH(tbl_Sales[[#This Row],[Date]])</f>
        <v>5</v>
      </c>
      <c r="Q8918" s="6">
        <f>YEAR(tbl_Sales[[#This Row],[Date]])</f>
        <v>2017</v>
      </c>
    </row>
    <row r="8919" spans="1:17" x14ac:dyDescent="0.25">
      <c r="A8919" s="1">
        <v>42878</v>
      </c>
      <c r="B8919">
        <v>1000000</v>
      </c>
      <c r="C8919" t="s">
        <v>2</v>
      </c>
      <c r="D8919" t="s">
        <v>12427</v>
      </c>
      <c r="E8919" t="s">
        <v>5</v>
      </c>
      <c r="F8919">
        <v>3072</v>
      </c>
      <c r="G8919">
        <v>3</v>
      </c>
      <c r="H8919">
        <v>1</v>
      </c>
      <c r="I8919">
        <v>3</v>
      </c>
      <c r="J8919">
        <v>624</v>
      </c>
      <c r="K8919">
        <v>1950</v>
      </c>
      <c r="L8919" t="s">
        <v>9092</v>
      </c>
      <c r="M8919" t="s">
        <v>97</v>
      </c>
      <c r="N8919" t="s">
        <v>62</v>
      </c>
      <c r="O8919" s="6" t="str">
        <f>INDEX(lkp_Region,MATCH(tbl_Sales[[#This Row],[Suburb]],lkp_Suburb,0))</f>
        <v>Northern Metropolitan</v>
      </c>
      <c r="P8919" s="6">
        <f>MONTH(tbl_Sales[[#This Row],[Date]])</f>
        <v>5</v>
      </c>
      <c r="Q8919" s="6">
        <f>YEAR(tbl_Sales[[#This Row],[Date]])</f>
        <v>2017</v>
      </c>
    </row>
    <row r="8920" spans="1:17" x14ac:dyDescent="0.25">
      <c r="A8920" s="1">
        <v>42878</v>
      </c>
      <c r="B8920">
        <v>1100000</v>
      </c>
      <c r="C8920" t="s">
        <v>2</v>
      </c>
      <c r="D8920" t="s">
        <v>12429</v>
      </c>
      <c r="E8920" t="s">
        <v>5</v>
      </c>
      <c r="F8920">
        <v>3071</v>
      </c>
      <c r="G8920">
        <v>3</v>
      </c>
      <c r="H8920">
        <v>2</v>
      </c>
      <c r="I8920">
        <v>1</v>
      </c>
      <c r="J8920">
        <v>359</v>
      </c>
      <c r="L8920" t="s">
        <v>9093</v>
      </c>
      <c r="M8920" t="s">
        <v>60</v>
      </c>
      <c r="N8920" t="s">
        <v>62</v>
      </c>
      <c r="O8920" s="6" t="str">
        <f>INDEX(lkp_Region,MATCH(tbl_Sales[[#This Row],[Suburb]],lkp_Suburb,0))</f>
        <v>Northern Metropolitan</v>
      </c>
      <c r="P8920" s="6">
        <f>MONTH(tbl_Sales[[#This Row],[Date]])</f>
        <v>5</v>
      </c>
      <c r="Q8920" s="6">
        <f>YEAR(tbl_Sales[[#This Row],[Date]])</f>
        <v>2017</v>
      </c>
    </row>
    <row r="8921" spans="1:17" x14ac:dyDescent="0.25">
      <c r="A8921" s="1">
        <v>42878</v>
      </c>
      <c r="B8921">
        <v>913000</v>
      </c>
      <c r="C8921" t="s">
        <v>13</v>
      </c>
      <c r="D8921" t="s">
        <v>12425</v>
      </c>
      <c r="E8921" t="s">
        <v>10</v>
      </c>
      <c r="F8921">
        <v>3126</v>
      </c>
      <c r="G8921">
        <v>2</v>
      </c>
      <c r="H8921">
        <v>1</v>
      </c>
      <c r="I8921">
        <v>1</v>
      </c>
      <c r="J8921">
        <v>0</v>
      </c>
      <c r="L8921" t="s">
        <v>9094</v>
      </c>
      <c r="M8921" t="s">
        <v>232</v>
      </c>
      <c r="N8921" t="s">
        <v>101</v>
      </c>
      <c r="O8921" s="6" t="str">
        <f>INDEX(lkp_Region,MATCH(tbl_Sales[[#This Row],[Suburb]],lkp_Suburb,0))</f>
        <v>Southern Metropolitan</v>
      </c>
      <c r="P8921" s="6">
        <f>MONTH(tbl_Sales[[#This Row],[Date]])</f>
        <v>5</v>
      </c>
      <c r="Q8921" s="6">
        <f>YEAR(tbl_Sales[[#This Row],[Date]])</f>
        <v>2017</v>
      </c>
    </row>
    <row r="8922" spans="1:17" x14ac:dyDescent="0.25">
      <c r="A8922" s="1">
        <v>42878</v>
      </c>
      <c r="B8922">
        <v>925000</v>
      </c>
      <c r="C8922" t="s">
        <v>13</v>
      </c>
      <c r="D8922" t="s">
        <v>12429</v>
      </c>
      <c r="E8922" t="s">
        <v>10</v>
      </c>
      <c r="F8922">
        <v>3147</v>
      </c>
      <c r="G8922">
        <v>2</v>
      </c>
      <c r="H8922">
        <v>1</v>
      </c>
      <c r="I8922">
        <v>2</v>
      </c>
      <c r="J8922">
        <v>257</v>
      </c>
      <c r="L8922" t="s">
        <v>9095</v>
      </c>
      <c r="M8922" t="s">
        <v>206</v>
      </c>
      <c r="N8922" t="s">
        <v>101</v>
      </c>
      <c r="O8922" s="6" t="str">
        <f>INDEX(lkp_Region,MATCH(tbl_Sales[[#This Row],[Suburb]],lkp_Suburb,0))</f>
        <v>Southern Metropolitan</v>
      </c>
      <c r="P8922" s="6">
        <f>MONTH(tbl_Sales[[#This Row],[Date]])</f>
        <v>5</v>
      </c>
      <c r="Q8922" s="6">
        <f>YEAR(tbl_Sales[[#This Row],[Date]])</f>
        <v>2017</v>
      </c>
    </row>
    <row r="8923" spans="1:17" x14ac:dyDescent="0.25">
      <c r="A8923" s="1">
        <v>42878</v>
      </c>
      <c r="B8923">
        <v>3100000</v>
      </c>
      <c r="C8923" t="s">
        <v>2</v>
      </c>
      <c r="D8923" t="s">
        <v>12428</v>
      </c>
      <c r="E8923" t="s">
        <v>5</v>
      </c>
      <c r="F8923">
        <v>3104</v>
      </c>
      <c r="G8923">
        <v>5</v>
      </c>
      <c r="H8923">
        <v>3</v>
      </c>
      <c r="I8923">
        <v>2</v>
      </c>
      <c r="J8923">
        <v>616</v>
      </c>
      <c r="L8923" t="s">
        <v>9096</v>
      </c>
      <c r="M8923" t="s">
        <v>99</v>
      </c>
      <c r="N8923" t="s">
        <v>101</v>
      </c>
      <c r="O8923" s="6" t="str">
        <f>INDEX(lkp_Region,MATCH(tbl_Sales[[#This Row],[Suburb]],lkp_Suburb,0))</f>
        <v>Southern Metropolitan</v>
      </c>
      <c r="P8923" s="6">
        <f>MONTH(tbl_Sales[[#This Row],[Date]])</f>
        <v>5</v>
      </c>
      <c r="Q8923" s="6">
        <f>YEAR(tbl_Sales[[#This Row],[Date]])</f>
        <v>2017</v>
      </c>
    </row>
    <row r="8924" spans="1:17" x14ac:dyDescent="0.25">
      <c r="A8924" s="1">
        <v>42878</v>
      </c>
      <c r="B8924">
        <v>2720000</v>
      </c>
      <c r="C8924" t="s">
        <v>2</v>
      </c>
      <c r="D8924" t="s">
        <v>12427</v>
      </c>
      <c r="E8924" t="s">
        <v>10</v>
      </c>
      <c r="F8924">
        <v>3187</v>
      </c>
      <c r="G8924">
        <v>4</v>
      </c>
      <c r="H8924">
        <v>3</v>
      </c>
      <c r="I8924">
        <v>2</v>
      </c>
      <c r="J8924">
        <v>792</v>
      </c>
      <c r="L8924" t="s">
        <v>9097</v>
      </c>
      <c r="M8924" t="s">
        <v>346</v>
      </c>
      <c r="N8924" t="s">
        <v>107</v>
      </c>
      <c r="O8924" s="6" t="str">
        <f>INDEX(lkp_Region,MATCH(tbl_Sales[[#This Row],[Suburb]],lkp_Suburb,0))</f>
        <v>Southern Metropolitan</v>
      </c>
      <c r="P8924" s="6">
        <f>MONTH(tbl_Sales[[#This Row],[Date]])</f>
        <v>5</v>
      </c>
      <c r="Q8924" s="6">
        <f>YEAR(tbl_Sales[[#This Row],[Date]])</f>
        <v>2017</v>
      </c>
    </row>
    <row r="8925" spans="1:17" x14ac:dyDescent="0.25">
      <c r="A8925" s="1">
        <v>42879</v>
      </c>
      <c r="B8925">
        <v>1085000</v>
      </c>
      <c r="C8925" t="s">
        <v>2</v>
      </c>
      <c r="D8925" t="s">
        <v>12424</v>
      </c>
      <c r="E8925" t="s">
        <v>10</v>
      </c>
      <c r="F8925">
        <v>3795</v>
      </c>
      <c r="G8925">
        <v>3</v>
      </c>
      <c r="H8925">
        <v>2</v>
      </c>
      <c r="I8925">
        <v>2</v>
      </c>
      <c r="J8925">
        <v>76000</v>
      </c>
      <c r="L8925" t="s">
        <v>9099</v>
      </c>
      <c r="M8925" t="s">
        <v>9098</v>
      </c>
      <c r="N8925" t="s">
        <v>7639</v>
      </c>
      <c r="O8925" s="6" t="str">
        <f>INDEX(lkp_Region,MATCH(tbl_Sales[[#This Row],[Suburb]],lkp_Suburb,0))</f>
        <v>Eastern Victoria</v>
      </c>
      <c r="P8925" s="6">
        <f>MONTH(tbl_Sales[[#This Row],[Date]])</f>
        <v>5</v>
      </c>
      <c r="Q8925" s="6">
        <f>YEAR(tbl_Sales[[#This Row],[Date]])</f>
        <v>2017</v>
      </c>
    </row>
    <row r="8926" spans="1:17" x14ac:dyDescent="0.25">
      <c r="A8926" s="1">
        <v>42879</v>
      </c>
      <c r="B8926">
        <v>1501000</v>
      </c>
      <c r="C8926" t="s">
        <v>2</v>
      </c>
      <c r="D8926" t="s">
        <v>12427</v>
      </c>
      <c r="E8926" t="s">
        <v>10</v>
      </c>
      <c r="F8926">
        <v>3054</v>
      </c>
      <c r="G8926">
        <v>2</v>
      </c>
      <c r="H8926">
        <v>1</v>
      </c>
      <c r="I8926">
        <v>0</v>
      </c>
      <c r="J8926">
        <v>152</v>
      </c>
      <c r="L8926" t="s">
        <v>9100</v>
      </c>
      <c r="M8926" t="s">
        <v>513</v>
      </c>
      <c r="N8926" t="s">
        <v>8</v>
      </c>
      <c r="O8926" s="6" t="str">
        <f>INDEX(lkp_Region,MATCH(tbl_Sales[[#This Row],[Suburb]],lkp_Suburb,0))</f>
        <v>Northern Metropolitan</v>
      </c>
      <c r="P8926" s="6">
        <f>MONTH(tbl_Sales[[#This Row],[Date]])</f>
        <v>5</v>
      </c>
      <c r="Q8926" s="6">
        <f>YEAR(tbl_Sales[[#This Row],[Date]])</f>
        <v>2017</v>
      </c>
    </row>
    <row r="8927" spans="1:17" x14ac:dyDescent="0.25">
      <c r="A8927" s="1">
        <v>42879</v>
      </c>
      <c r="B8927">
        <v>480750</v>
      </c>
      <c r="C8927" t="s">
        <v>51</v>
      </c>
      <c r="D8927" t="s">
        <v>12427</v>
      </c>
      <c r="E8927" t="s">
        <v>10</v>
      </c>
      <c r="F8927">
        <v>3082</v>
      </c>
      <c r="G8927">
        <v>2</v>
      </c>
      <c r="H8927">
        <v>1</v>
      </c>
      <c r="I8927">
        <v>1</v>
      </c>
      <c r="J8927">
        <v>114</v>
      </c>
      <c r="L8927" t="s">
        <v>9101</v>
      </c>
      <c r="M8927" t="s">
        <v>7706</v>
      </c>
      <c r="N8927" t="s">
        <v>7515</v>
      </c>
      <c r="O8927" s="6" t="str">
        <f>INDEX(lkp_Region,MATCH(tbl_Sales[[#This Row],[Suburb]],lkp_Suburb,0))</f>
        <v>Northern Metropolitan</v>
      </c>
      <c r="P8927" s="6">
        <f>MONTH(tbl_Sales[[#This Row],[Date]])</f>
        <v>5</v>
      </c>
      <c r="Q8927" s="6">
        <f>YEAR(tbl_Sales[[#This Row],[Date]])</f>
        <v>2017</v>
      </c>
    </row>
    <row r="8928" spans="1:17" x14ac:dyDescent="0.25">
      <c r="A8928" s="1">
        <v>42879</v>
      </c>
      <c r="B8928">
        <v>682000</v>
      </c>
      <c r="C8928" t="s">
        <v>13</v>
      </c>
      <c r="D8928" t="s">
        <v>12427</v>
      </c>
      <c r="E8928" t="s">
        <v>10</v>
      </c>
      <c r="F8928">
        <v>3127</v>
      </c>
      <c r="G8928">
        <v>2</v>
      </c>
      <c r="H8928">
        <v>1</v>
      </c>
      <c r="I8928">
        <v>2</v>
      </c>
      <c r="J8928">
        <v>119</v>
      </c>
      <c r="L8928" t="s">
        <v>9102</v>
      </c>
      <c r="M8928" t="s">
        <v>11</v>
      </c>
      <c r="N8928" t="s">
        <v>14</v>
      </c>
      <c r="O8928" s="6" t="str">
        <f>INDEX(lkp_Region,MATCH(tbl_Sales[[#This Row],[Suburb]],lkp_Suburb,0))</f>
        <v>Southern Metropolitan</v>
      </c>
      <c r="P8928" s="6">
        <f>MONTH(tbl_Sales[[#This Row],[Date]])</f>
        <v>5</v>
      </c>
      <c r="Q8928" s="6">
        <f>YEAR(tbl_Sales[[#This Row],[Date]])</f>
        <v>2017</v>
      </c>
    </row>
    <row r="8929" spans="1:17" x14ac:dyDescent="0.25">
      <c r="A8929" s="1">
        <v>42879</v>
      </c>
      <c r="B8929">
        <v>1601000</v>
      </c>
      <c r="C8929" t="s">
        <v>2</v>
      </c>
      <c r="D8929" t="s">
        <v>12432</v>
      </c>
      <c r="E8929" t="s">
        <v>10</v>
      </c>
      <c r="F8929">
        <v>3125</v>
      </c>
      <c r="G8929">
        <v>4</v>
      </c>
      <c r="H8929">
        <v>2</v>
      </c>
      <c r="I8929">
        <v>1</v>
      </c>
      <c r="J8929">
        <v>863</v>
      </c>
      <c r="K8929">
        <v>1940</v>
      </c>
      <c r="L8929" t="s">
        <v>9103</v>
      </c>
      <c r="M8929" t="s">
        <v>32</v>
      </c>
      <c r="N8929" t="s">
        <v>14</v>
      </c>
      <c r="O8929" s="6" t="str">
        <f>INDEX(lkp_Region,MATCH(tbl_Sales[[#This Row],[Suburb]],lkp_Suburb,0))</f>
        <v>Southern Metropolitan</v>
      </c>
      <c r="P8929" s="6">
        <f>MONTH(tbl_Sales[[#This Row],[Date]])</f>
        <v>5</v>
      </c>
      <c r="Q8929" s="6">
        <f>YEAR(tbl_Sales[[#This Row],[Date]])</f>
        <v>2017</v>
      </c>
    </row>
    <row r="8930" spans="1:17" x14ac:dyDescent="0.25">
      <c r="A8930" s="1">
        <v>42879</v>
      </c>
      <c r="B8930">
        <v>852000</v>
      </c>
      <c r="C8930" t="s">
        <v>13</v>
      </c>
      <c r="D8930" t="s">
        <v>12429</v>
      </c>
      <c r="E8930" t="s">
        <v>10</v>
      </c>
      <c r="F8930">
        <v>3143</v>
      </c>
      <c r="G8930">
        <v>2</v>
      </c>
      <c r="H8930">
        <v>1</v>
      </c>
      <c r="I8930">
        <v>1</v>
      </c>
      <c r="J8930">
        <v>869</v>
      </c>
      <c r="K8930">
        <v>1980</v>
      </c>
      <c r="L8930" t="s">
        <v>9104</v>
      </c>
      <c r="M8930" t="s">
        <v>283</v>
      </c>
      <c r="N8930" t="s">
        <v>76</v>
      </c>
      <c r="O8930" s="6" t="str">
        <f>INDEX(lkp_Region,MATCH(tbl_Sales[[#This Row],[Suburb]],lkp_Suburb,0))</f>
        <v>Southern Metropolitan</v>
      </c>
      <c r="P8930" s="6">
        <f>MONTH(tbl_Sales[[#This Row],[Date]])</f>
        <v>5</v>
      </c>
      <c r="Q8930" s="6">
        <f>YEAR(tbl_Sales[[#This Row],[Date]])</f>
        <v>2017</v>
      </c>
    </row>
    <row r="8931" spans="1:17" x14ac:dyDescent="0.25">
      <c r="A8931" s="1">
        <v>42879</v>
      </c>
      <c r="B8931">
        <v>2265000</v>
      </c>
      <c r="C8931" t="s">
        <v>2</v>
      </c>
      <c r="D8931" t="s">
        <v>12427</v>
      </c>
      <c r="E8931" t="s">
        <v>10</v>
      </c>
      <c r="F8931">
        <v>3145</v>
      </c>
      <c r="G8931">
        <v>3</v>
      </c>
      <c r="H8931">
        <v>2</v>
      </c>
      <c r="I8931">
        <v>2</v>
      </c>
      <c r="J8931">
        <v>531</v>
      </c>
      <c r="L8931" t="s">
        <v>9105</v>
      </c>
      <c r="M8931" t="s">
        <v>74</v>
      </c>
      <c r="N8931" t="s">
        <v>76</v>
      </c>
      <c r="O8931" s="6" t="str">
        <f>INDEX(lkp_Region,MATCH(tbl_Sales[[#This Row],[Suburb]],lkp_Suburb,0))</f>
        <v>Southern Metropolitan</v>
      </c>
      <c r="P8931" s="6">
        <f>MONTH(tbl_Sales[[#This Row],[Date]])</f>
        <v>5</v>
      </c>
      <c r="Q8931" s="6">
        <f>YEAR(tbl_Sales[[#This Row],[Date]])</f>
        <v>2017</v>
      </c>
    </row>
    <row r="8932" spans="1:17" x14ac:dyDescent="0.25">
      <c r="A8932" s="1">
        <v>42879</v>
      </c>
      <c r="B8932">
        <v>730000</v>
      </c>
      <c r="C8932" t="s">
        <v>13</v>
      </c>
      <c r="D8932" t="s">
        <v>12433</v>
      </c>
      <c r="E8932" t="s">
        <v>10</v>
      </c>
      <c r="F8932">
        <v>3182</v>
      </c>
      <c r="G8932">
        <v>2</v>
      </c>
      <c r="H8932">
        <v>1</v>
      </c>
      <c r="I8932">
        <v>0</v>
      </c>
      <c r="J8932">
        <v>284</v>
      </c>
      <c r="L8932" t="s">
        <v>9106</v>
      </c>
      <c r="M8932" t="s">
        <v>156</v>
      </c>
      <c r="N8932" t="s">
        <v>26</v>
      </c>
      <c r="O8932" s="6" t="str">
        <f>INDEX(lkp_Region,MATCH(tbl_Sales[[#This Row],[Suburb]],lkp_Suburb,0))</f>
        <v>Southern Metropolitan</v>
      </c>
      <c r="P8932" s="6">
        <f>MONTH(tbl_Sales[[#This Row],[Date]])</f>
        <v>5</v>
      </c>
      <c r="Q8932" s="6">
        <f>YEAR(tbl_Sales[[#This Row],[Date]])</f>
        <v>2017</v>
      </c>
    </row>
    <row r="8933" spans="1:17" x14ac:dyDescent="0.25">
      <c r="A8933" s="1">
        <v>42879</v>
      </c>
      <c r="B8933">
        <v>806000</v>
      </c>
      <c r="C8933" t="s">
        <v>2</v>
      </c>
      <c r="D8933" t="s">
        <v>12428</v>
      </c>
      <c r="E8933" t="s">
        <v>5</v>
      </c>
      <c r="F8933">
        <v>3044</v>
      </c>
      <c r="G8933">
        <v>3</v>
      </c>
      <c r="H8933">
        <v>1</v>
      </c>
      <c r="I8933">
        <v>1</v>
      </c>
      <c r="J8933">
        <v>488</v>
      </c>
      <c r="L8933" t="s">
        <v>9107</v>
      </c>
      <c r="M8933" t="s">
        <v>115</v>
      </c>
      <c r="N8933" t="s">
        <v>18</v>
      </c>
      <c r="O8933" s="6" t="str">
        <f>INDEX(lkp_Region,MATCH(tbl_Sales[[#This Row],[Suburb]],lkp_Suburb,0))</f>
        <v>Northern Metropolitan</v>
      </c>
      <c r="P8933" s="6">
        <f>MONTH(tbl_Sales[[#This Row],[Date]])</f>
        <v>5</v>
      </c>
      <c r="Q8933" s="6">
        <f>YEAR(tbl_Sales[[#This Row],[Date]])</f>
        <v>2017</v>
      </c>
    </row>
    <row r="8934" spans="1:17" x14ac:dyDescent="0.25">
      <c r="A8934" s="1">
        <v>42879</v>
      </c>
      <c r="B8934">
        <v>1138000</v>
      </c>
      <c r="C8934" t="s">
        <v>2</v>
      </c>
      <c r="D8934" t="s">
        <v>12427</v>
      </c>
      <c r="E8934" t="s">
        <v>5</v>
      </c>
      <c r="F8934">
        <v>3046</v>
      </c>
      <c r="G8934">
        <v>4</v>
      </c>
      <c r="H8934">
        <v>2</v>
      </c>
      <c r="I8934">
        <v>2</v>
      </c>
      <c r="J8934">
        <v>697</v>
      </c>
      <c r="K8934">
        <v>1960</v>
      </c>
      <c r="L8934" t="s">
        <v>9108</v>
      </c>
      <c r="M8934" t="s">
        <v>680</v>
      </c>
      <c r="N8934" t="s">
        <v>18</v>
      </c>
      <c r="O8934" s="6" t="str">
        <f>INDEX(lkp_Region,MATCH(tbl_Sales[[#This Row],[Suburb]],lkp_Suburb,0))</f>
        <v>Northern Metropolitan</v>
      </c>
      <c r="P8934" s="6">
        <f>MONTH(tbl_Sales[[#This Row],[Date]])</f>
        <v>5</v>
      </c>
      <c r="Q8934" s="6">
        <f>YEAR(tbl_Sales[[#This Row],[Date]])</f>
        <v>2017</v>
      </c>
    </row>
    <row r="8935" spans="1:17" x14ac:dyDescent="0.25">
      <c r="A8935" s="1">
        <v>42879</v>
      </c>
      <c r="B8935">
        <v>1500000</v>
      </c>
      <c r="C8935" t="s">
        <v>2</v>
      </c>
      <c r="D8935" t="s">
        <v>12429</v>
      </c>
      <c r="E8935" t="s">
        <v>5</v>
      </c>
      <c r="F8935">
        <v>3056</v>
      </c>
      <c r="G8935">
        <v>4</v>
      </c>
      <c r="H8935">
        <v>2</v>
      </c>
      <c r="I8935">
        <v>1</v>
      </c>
      <c r="J8935">
        <v>459</v>
      </c>
      <c r="L8935" t="s">
        <v>9109</v>
      </c>
      <c r="M8935" t="s">
        <v>117</v>
      </c>
      <c r="N8935" t="s">
        <v>18</v>
      </c>
      <c r="O8935" s="6" t="str">
        <f>INDEX(lkp_Region,MATCH(tbl_Sales[[#This Row],[Suburb]],lkp_Suburb,0))</f>
        <v>Northern Metropolitan</v>
      </c>
      <c r="P8935" s="6">
        <f>MONTH(tbl_Sales[[#This Row],[Date]])</f>
        <v>5</v>
      </c>
      <c r="Q8935" s="6">
        <f>YEAR(tbl_Sales[[#This Row],[Date]])</f>
        <v>2017</v>
      </c>
    </row>
    <row r="8936" spans="1:17" x14ac:dyDescent="0.25">
      <c r="A8936" s="1">
        <v>42879</v>
      </c>
      <c r="B8936">
        <v>800000</v>
      </c>
      <c r="C8936" t="s">
        <v>51</v>
      </c>
      <c r="D8936" t="s">
        <v>12423</v>
      </c>
      <c r="E8936" t="s">
        <v>5</v>
      </c>
      <c r="F8936">
        <v>3042</v>
      </c>
      <c r="G8936">
        <v>3</v>
      </c>
      <c r="H8936">
        <v>2</v>
      </c>
      <c r="I8936">
        <v>2</v>
      </c>
      <c r="J8936">
        <v>202</v>
      </c>
      <c r="K8936">
        <v>2015</v>
      </c>
      <c r="L8936" t="s">
        <v>9110</v>
      </c>
      <c r="M8936" t="s">
        <v>86</v>
      </c>
      <c r="N8936" t="s">
        <v>49</v>
      </c>
      <c r="O8936" s="6" t="str">
        <f>INDEX(lkp_Region,MATCH(tbl_Sales[[#This Row],[Suburb]],lkp_Suburb,0))</f>
        <v>Western Metropolitan</v>
      </c>
      <c r="P8936" s="6">
        <f>MONTH(tbl_Sales[[#This Row],[Date]])</f>
        <v>5</v>
      </c>
      <c r="Q8936" s="6">
        <f>YEAR(tbl_Sales[[#This Row],[Date]])</f>
        <v>2017</v>
      </c>
    </row>
    <row r="8937" spans="1:17" x14ac:dyDescent="0.25">
      <c r="A8937" s="1">
        <v>42879</v>
      </c>
      <c r="B8937">
        <v>985000</v>
      </c>
      <c r="C8937" t="s">
        <v>2</v>
      </c>
      <c r="D8937" t="s">
        <v>12424</v>
      </c>
      <c r="E8937" t="s">
        <v>10</v>
      </c>
      <c r="F8937">
        <v>3042</v>
      </c>
      <c r="G8937">
        <v>3</v>
      </c>
      <c r="H8937">
        <v>1</v>
      </c>
      <c r="I8937">
        <v>1</v>
      </c>
      <c r="J8937">
        <v>841</v>
      </c>
      <c r="L8937" t="s">
        <v>9111</v>
      </c>
      <c r="M8937" t="s">
        <v>330</v>
      </c>
      <c r="N8937" t="s">
        <v>49</v>
      </c>
      <c r="O8937" s="6" t="str">
        <f>INDEX(lkp_Region,MATCH(tbl_Sales[[#This Row],[Suburb]],lkp_Suburb,0))</f>
        <v>Western Metropolitan</v>
      </c>
      <c r="P8937" s="6">
        <f>MONTH(tbl_Sales[[#This Row],[Date]])</f>
        <v>5</v>
      </c>
      <c r="Q8937" s="6">
        <f>YEAR(tbl_Sales[[#This Row],[Date]])</f>
        <v>2017</v>
      </c>
    </row>
    <row r="8938" spans="1:17" x14ac:dyDescent="0.25">
      <c r="A8938" s="1">
        <v>42879</v>
      </c>
      <c r="B8938">
        <v>1240000</v>
      </c>
      <c r="C8938" t="s">
        <v>2</v>
      </c>
      <c r="D8938" t="s">
        <v>12424</v>
      </c>
      <c r="E8938" t="s">
        <v>10</v>
      </c>
      <c r="F8938">
        <v>3039</v>
      </c>
      <c r="G8938">
        <v>3</v>
      </c>
      <c r="H8938">
        <v>2</v>
      </c>
      <c r="I8938">
        <v>2</v>
      </c>
      <c r="J8938">
        <v>275</v>
      </c>
      <c r="K8938">
        <v>1880</v>
      </c>
      <c r="L8938" t="s">
        <v>9112</v>
      </c>
      <c r="M8938" t="s">
        <v>242</v>
      </c>
      <c r="N8938" t="s">
        <v>49</v>
      </c>
      <c r="O8938" s="6" t="str">
        <f>INDEX(lkp_Region,MATCH(tbl_Sales[[#This Row],[Suburb]],lkp_Suburb,0))</f>
        <v>Western Metropolitan</v>
      </c>
      <c r="P8938" s="6">
        <f>MONTH(tbl_Sales[[#This Row],[Date]])</f>
        <v>5</v>
      </c>
      <c r="Q8938" s="6">
        <f>YEAR(tbl_Sales[[#This Row],[Date]])</f>
        <v>2017</v>
      </c>
    </row>
    <row r="8939" spans="1:17" x14ac:dyDescent="0.25">
      <c r="A8939" s="1">
        <v>42879</v>
      </c>
      <c r="B8939">
        <v>2300000</v>
      </c>
      <c r="C8939" t="s">
        <v>2</v>
      </c>
      <c r="D8939" t="s">
        <v>12427</v>
      </c>
      <c r="E8939" t="s">
        <v>5</v>
      </c>
      <c r="F8939">
        <v>3039</v>
      </c>
      <c r="G8939">
        <v>5</v>
      </c>
      <c r="H8939">
        <v>2</v>
      </c>
      <c r="I8939">
        <v>2</v>
      </c>
      <c r="J8939">
        <v>597</v>
      </c>
      <c r="K8939">
        <v>1930</v>
      </c>
      <c r="L8939" t="s">
        <v>6129</v>
      </c>
      <c r="M8939" t="s">
        <v>242</v>
      </c>
      <c r="N8939" t="s">
        <v>49</v>
      </c>
      <c r="O8939" s="6" t="str">
        <f>INDEX(lkp_Region,MATCH(tbl_Sales[[#This Row],[Suburb]],lkp_Suburb,0))</f>
        <v>Western Metropolitan</v>
      </c>
      <c r="P8939" s="6">
        <f>MONTH(tbl_Sales[[#This Row],[Date]])</f>
        <v>5</v>
      </c>
      <c r="Q8939" s="6">
        <f>YEAR(tbl_Sales[[#This Row],[Date]])</f>
        <v>2017</v>
      </c>
    </row>
    <row r="8940" spans="1:17" x14ac:dyDescent="0.25">
      <c r="A8940" s="1">
        <v>42879</v>
      </c>
      <c r="B8940">
        <v>1250000</v>
      </c>
      <c r="C8940" t="s">
        <v>2</v>
      </c>
      <c r="D8940" t="s">
        <v>12423</v>
      </c>
      <c r="E8940" t="s">
        <v>10</v>
      </c>
      <c r="F8940">
        <v>3108</v>
      </c>
      <c r="G8940">
        <v>4</v>
      </c>
      <c r="H8940">
        <v>2</v>
      </c>
      <c r="I8940">
        <v>3</v>
      </c>
      <c r="J8940">
        <v>733</v>
      </c>
      <c r="L8940" t="s">
        <v>9113</v>
      </c>
      <c r="M8940" t="s">
        <v>126</v>
      </c>
      <c r="N8940" t="s">
        <v>128</v>
      </c>
      <c r="O8940" s="6" t="str">
        <f>INDEX(lkp_Region,MATCH(tbl_Sales[[#This Row],[Suburb]],lkp_Suburb,0))</f>
        <v>Eastern Metropolitan</v>
      </c>
      <c r="P8940" s="6">
        <f>MONTH(tbl_Sales[[#This Row],[Date]])</f>
        <v>5</v>
      </c>
      <c r="Q8940" s="6">
        <f>YEAR(tbl_Sales[[#This Row],[Date]])</f>
        <v>2017</v>
      </c>
    </row>
    <row r="8941" spans="1:17" x14ac:dyDescent="0.25">
      <c r="A8941" s="1">
        <v>42879</v>
      </c>
      <c r="B8941">
        <v>700000</v>
      </c>
      <c r="C8941" t="s">
        <v>13</v>
      </c>
      <c r="D8941" t="s">
        <v>12428</v>
      </c>
      <c r="E8941" t="s">
        <v>5</v>
      </c>
      <c r="F8941">
        <v>3169</v>
      </c>
      <c r="G8941">
        <v>3</v>
      </c>
      <c r="H8941">
        <v>2</v>
      </c>
      <c r="I8941">
        <v>2</v>
      </c>
      <c r="J8941">
        <v>363</v>
      </c>
      <c r="K8941">
        <v>2006</v>
      </c>
      <c r="L8941" t="s">
        <v>9115</v>
      </c>
      <c r="M8941" t="s">
        <v>9114</v>
      </c>
      <c r="N8941" t="s">
        <v>45</v>
      </c>
      <c r="O8941" s="6" t="str">
        <f>INDEX(lkp_Region,MATCH(tbl_Sales[[#This Row],[Suburb]],lkp_Suburb,0))</f>
        <v>South-Eastern Metropolitan</v>
      </c>
      <c r="P8941" s="6">
        <f>MONTH(tbl_Sales[[#This Row],[Date]])</f>
        <v>5</v>
      </c>
      <c r="Q8941" s="6">
        <f>YEAR(tbl_Sales[[#This Row],[Date]])</f>
        <v>2017</v>
      </c>
    </row>
    <row r="8942" spans="1:17" x14ac:dyDescent="0.25">
      <c r="A8942" s="1">
        <v>42879</v>
      </c>
      <c r="B8942">
        <v>732000</v>
      </c>
      <c r="C8942" t="s">
        <v>2</v>
      </c>
      <c r="D8942" t="s">
        <v>12429</v>
      </c>
      <c r="E8942" t="s">
        <v>10</v>
      </c>
      <c r="F8942">
        <v>3196</v>
      </c>
      <c r="G8942">
        <v>4</v>
      </c>
      <c r="H8942">
        <v>2</v>
      </c>
      <c r="I8942">
        <v>2</v>
      </c>
      <c r="J8942">
        <v>536</v>
      </c>
      <c r="K8942">
        <v>1985</v>
      </c>
      <c r="L8942" t="s">
        <v>9117</v>
      </c>
      <c r="M8942" t="s">
        <v>9116</v>
      </c>
      <c r="N8942" t="s">
        <v>45</v>
      </c>
      <c r="O8942" s="6" t="str">
        <f>INDEX(lkp_Region,MATCH(tbl_Sales[[#This Row],[Suburb]],lkp_Suburb,0))</f>
        <v>South-Eastern Metropolitan</v>
      </c>
      <c r="P8942" s="6">
        <f>MONTH(tbl_Sales[[#This Row],[Date]])</f>
        <v>5</v>
      </c>
      <c r="Q8942" s="6">
        <f>YEAR(tbl_Sales[[#This Row],[Date]])</f>
        <v>2017</v>
      </c>
    </row>
    <row r="8943" spans="1:17" x14ac:dyDescent="0.25">
      <c r="A8943" s="1">
        <v>42879</v>
      </c>
      <c r="B8943">
        <v>715000</v>
      </c>
      <c r="C8943" t="s">
        <v>2</v>
      </c>
      <c r="D8943" t="s">
        <v>12426</v>
      </c>
      <c r="E8943" t="s">
        <v>10</v>
      </c>
      <c r="F8943">
        <v>3059</v>
      </c>
      <c r="G8943">
        <v>4</v>
      </c>
      <c r="H8943">
        <v>2</v>
      </c>
      <c r="I8943">
        <v>2</v>
      </c>
      <c r="J8943">
        <v>680</v>
      </c>
      <c r="K8943">
        <v>2011</v>
      </c>
      <c r="L8943" t="s">
        <v>9118</v>
      </c>
      <c r="M8943" t="s">
        <v>7544</v>
      </c>
      <c r="N8943" t="s">
        <v>195</v>
      </c>
      <c r="O8943" s="6" t="str">
        <f>INDEX(lkp_Region,MATCH(tbl_Sales[[#This Row],[Suburb]],lkp_Suburb,0))</f>
        <v>Northern Metropolitan</v>
      </c>
      <c r="P8943" s="6">
        <f>MONTH(tbl_Sales[[#This Row],[Date]])</f>
        <v>5</v>
      </c>
      <c r="Q8943" s="6">
        <f>YEAR(tbl_Sales[[#This Row],[Date]])</f>
        <v>2017</v>
      </c>
    </row>
    <row r="8944" spans="1:17" x14ac:dyDescent="0.25">
      <c r="A8944" s="1">
        <v>42879</v>
      </c>
      <c r="B8944">
        <v>520000</v>
      </c>
      <c r="C8944" t="s">
        <v>2</v>
      </c>
      <c r="D8944" t="s">
        <v>12428</v>
      </c>
      <c r="E8944" t="s">
        <v>5</v>
      </c>
      <c r="F8944">
        <v>3020</v>
      </c>
      <c r="G8944">
        <v>3</v>
      </c>
      <c r="H8944">
        <v>2</v>
      </c>
      <c r="I8944">
        <v>2</v>
      </c>
      <c r="J8944">
        <v>535</v>
      </c>
      <c r="L8944" t="s">
        <v>9119</v>
      </c>
      <c r="M8944" t="s">
        <v>141</v>
      </c>
      <c r="N8944" t="s">
        <v>3</v>
      </c>
      <c r="O8944" s="6" t="str">
        <f>INDEX(lkp_Region,MATCH(tbl_Sales[[#This Row],[Suburb]],lkp_Suburb,0))</f>
        <v>Western Metropolitan</v>
      </c>
      <c r="P8944" s="6">
        <f>MONTH(tbl_Sales[[#This Row],[Date]])</f>
        <v>5</v>
      </c>
      <c r="Q8944" s="6">
        <f>YEAR(tbl_Sales[[#This Row],[Date]])</f>
        <v>2017</v>
      </c>
    </row>
    <row r="8945" spans="1:17" x14ac:dyDescent="0.25">
      <c r="A8945" s="1">
        <v>42879</v>
      </c>
      <c r="B8945">
        <v>700000</v>
      </c>
      <c r="C8945" t="s">
        <v>2</v>
      </c>
      <c r="D8945" t="s">
        <v>12432</v>
      </c>
      <c r="E8945" t="s">
        <v>10</v>
      </c>
      <c r="F8945">
        <v>3020</v>
      </c>
      <c r="G8945">
        <v>3</v>
      </c>
      <c r="H8945">
        <v>1</v>
      </c>
      <c r="I8945">
        <v>2</v>
      </c>
      <c r="J8945">
        <v>697</v>
      </c>
      <c r="L8945" t="s">
        <v>9120</v>
      </c>
      <c r="M8945" t="s">
        <v>0</v>
      </c>
      <c r="N8945" t="s">
        <v>3</v>
      </c>
      <c r="O8945" s="6" t="str">
        <f>INDEX(lkp_Region,MATCH(tbl_Sales[[#This Row],[Suburb]],lkp_Suburb,0))</f>
        <v>Western Metropolitan</v>
      </c>
      <c r="P8945" s="6">
        <f>MONTH(tbl_Sales[[#This Row],[Date]])</f>
        <v>5</v>
      </c>
      <c r="Q8945" s="6">
        <f>YEAR(tbl_Sales[[#This Row],[Date]])</f>
        <v>2017</v>
      </c>
    </row>
    <row r="8946" spans="1:17" x14ac:dyDescent="0.25">
      <c r="A8946" s="1">
        <v>42879</v>
      </c>
      <c r="B8946">
        <v>950000</v>
      </c>
      <c r="C8946" t="s">
        <v>2</v>
      </c>
      <c r="D8946" t="s">
        <v>12432</v>
      </c>
      <c r="E8946" t="s">
        <v>10</v>
      </c>
      <c r="F8946">
        <v>3020</v>
      </c>
      <c r="G8946">
        <v>3</v>
      </c>
      <c r="H8946">
        <v>1</v>
      </c>
      <c r="I8946">
        <v>1</v>
      </c>
      <c r="J8946">
        <v>725</v>
      </c>
      <c r="L8946" t="s">
        <v>4479</v>
      </c>
      <c r="M8946" t="s">
        <v>443</v>
      </c>
      <c r="N8946" t="s">
        <v>3</v>
      </c>
      <c r="O8946" s="6" t="str">
        <f>INDEX(lkp_Region,MATCH(tbl_Sales[[#This Row],[Suburb]],lkp_Suburb,0))</f>
        <v>Western Metropolitan</v>
      </c>
      <c r="P8946" s="6">
        <f>MONTH(tbl_Sales[[#This Row],[Date]])</f>
        <v>5</v>
      </c>
      <c r="Q8946" s="6">
        <f>YEAR(tbl_Sales[[#This Row],[Date]])</f>
        <v>2017</v>
      </c>
    </row>
    <row r="8947" spans="1:17" x14ac:dyDescent="0.25">
      <c r="A8947" s="1">
        <v>42879</v>
      </c>
      <c r="B8947">
        <v>560000</v>
      </c>
      <c r="C8947" t="s">
        <v>13</v>
      </c>
      <c r="D8947" t="s">
        <v>12425</v>
      </c>
      <c r="E8947" t="s">
        <v>10</v>
      </c>
      <c r="F8947">
        <v>3122</v>
      </c>
      <c r="G8947">
        <v>1</v>
      </c>
      <c r="H8947">
        <v>1</v>
      </c>
      <c r="I8947">
        <v>1</v>
      </c>
      <c r="J8947">
        <v>0</v>
      </c>
      <c r="K8947">
        <v>1970</v>
      </c>
      <c r="L8947" t="s">
        <v>9121</v>
      </c>
      <c r="M8947" t="s">
        <v>461</v>
      </c>
      <c r="N8947" t="s">
        <v>101</v>
      </c>
      <c r="O8947" s="6" t="str">
        <f>INDEX(lkp_Region,MATCH(tbl_Sales[[#This Row],[Suburb]],lkp_Suburb,0))</f>
        <v>Southern Metropolitan</v>
      </c>
      <c r="P8947" s="6">
        <f>MONTH(tbl_Sales[[#This Row],[Date]])</f>
        <v>5</v>
      </c>
      <c r="Q8947" s="6">
        <f>YEAR(tbl_Sales[[#This Row],[Date]])</f>
        <v>2017</v>
      </c>
    </row>
    <row r="8948" spans="1:17" x14ac:dyDescent="0.25">
      <c r="A8948" s="1">
        <v>42879</v>
      </c>
      <c r="B8948">
        <v>725000</v>
      </c>
      <c r="C8948" t="s">
        <v>13</v>
      </c>
      <c r="D8948" t="s">
        <v>12423</v>
      </c>
      <c r="E8948" t="s">
        <v>5</v>
      </c>
      <c r="F8948">
        <v>3103</v>
      </c>
      <c r="G8948">
        <v>2</v>
      </c>
      <c r="H8948">
        <v>1</v>
      </c>
      <c r="I8948">
        <v>1</v>
      </c>
      <c r="J8948">
        <v>136</v>
      </c>
      <c r="K8948">
        <v>1975</v>
      </c>
      <c r="L8948" t="s">
        <v>9122</v>
      </c>
      <c r="M8948" t="s">
        <v>274</v>
      </c>
      <c r="N8948" t="s">
        <v>101</v>
      </c>
      <c r="O8948" s="6" t="str">
        <f>INDEX(lkp_Region,MATCH(tbl_Sales[[#This Row],[Suburb]],lkp_Suburb,0))</f>
        <v>Southern Metropolitan</v>
      </c>
      <c r="P8948" s="6">
        <f>MONTH(tbl_Sales[[#This Row],[Date]])</f>
        <v>5</v>
      </c>
      <c r="Q8948" s="6">
        <f>YEAR(tbl_Sales[[#This Row],[Date]])</f>
        <v>2017</v>
      </c>
    </row>
    <row r="8949" spans="1:17" x14ac:dyDescent="0.25">
      <c r="A8949" s="1">
        <v>42879</v>
      </c>
      <c r="B8949">
        <v>1575000</v>
      </c>
      <c r="C8949" t="s">
        <v>2</v>
      </c>
      <c r="D8949" t="s">
        <v>12429</v>
      </c>
      <c r="E8949" t="s">
        <v>10</v>
      </c>
      <c r="F8949">
        <v>3123</v>
      </c>
      <c r="G8949">
        <v>3</v>
      </c>
      <c r="H8949">
        <v>1</v>
      </c>
      <c r="I8949">
        <v>0</v>
      </c>
      <c r="J8949">
        <v>305</v>
      </c>
      <c r="L8949" t="s">
        <v>9123</v>
      </c>
      <c r="M8949" t="s">
        <v>230</v>
      </c>
      <c r="N8949" t="s">
        <v>101</v>
      </c>
      <c r="O8949" s="6" t="str">
        <f>INDEX(lkp_Region,MATCH(tbl_Sales[[#This Row],[Suburb]],lkp_Suburb,0))</f>
        <v>Southern Metropolitan</v>
      </c>
      <c r="P8949" s="6">
        <f>MONTH(tbl_Sales[[#This Row],[Date]])</f>
        <v>5</v>
      </c>
      <c r="Q8949" s="6">
        <f>YEAR(tbl_Sales[[#This Row],[Date]])</f>
        <v>2017</v>
      </c>
    </row>
    <row r="8950" spans="1:17" x14ac:dyDescent="0.25">
      <c r="A8950" s="1">
        <v>42879</v>
      </c>
      <c r="B8950">
        <v>1950000</v>
      </c>
      <c r="C8950" t="s">
        <v>2</v>
      </c>
      <c r="D8950" t="s">
        <v>12423</v>
      </c>
      <c r="E8950" t="s">
        <v>10</v>
      </c>
      <c r="F8950">
        <v>3146</v>
      </c>
      <c r="G8950">
        <v>5</v>
      </c>
      <c r="H8950">
        <v>2</v>
      </c>
      <c r="I8950">
        <v>2</v>
      </c>
      <c r="J8950">
        <v>794</v>
      </c>
      <c r="K8950">
        <v>1920</v>
      </c>
      <c r="L8950" t="s">
        <v>9124</v>
      </c>
      <c r="M8950" t="s">
        <v>102</v>
      </c>
      <c r="N8950" t="s">
        <v>101</v>
      </c>
      <c r="O8950" s="6" t="str">
        <f>INDEX(lkp_Region,MATCH(tbl_Sales[[#This Row],[Suburb]],lkp_Suburb,0))</f>
        <v>Southern Metropolitan</v>
      </c>
      <c r="P8950" s="6">
        <f>MONTH(tbl_Sales[[#This Row],[Date]])</f>
        <v>5</v>
      </c>
      <c r="Q8950" s="6">
        <f>YEAR(tbl_Sales[[#This Row],[Date]])</f>
        <v>2017</v>
      </c>
    </row>
    <row r="8951" spans="1:17" x14ac:dyDescent="0.25">
      <c r="A8951" s="1">
        <v>42879</v>
      </c>
      <c r="B8951">
        <v>2100000</v>
      </c>
      <c r="C8951" t="s">
        <v>51</v>
      </c>
      <c r="D8951" t="s">
        <v>12429</v>
      </c>
      <c r="E8951" t="s">
        <v>10</v>
      </c>
      <c r="F8951">
        <v>3186</v>
      </c>
      <c r="G8951">
        <v>3</v>
      </c>
      <c r="H8951">
        <v>2</v>
      </c>
      <c r="I8951">
        <v>4</v>
      </c>
      <c r="J8951">
        <v>0</v>
      </c>
      <c r="K8951">
        <v>1970</v>
      </c>
      <c r="L8951" t="s">
        <v>9125</v>
      </c>
      <c r="M8951" t="s">
        <v>105</v>
      </c>
      <c r="N8951" t="s">
        <v>107</v>
      </c>
      <c r="O8951" s="6" t="str">
        <f>INDEX(lkp_Region,MATCH(tbl_Sales[[#This Row],[Suburb]],lkp_Suburb,0))</f>
        <v>Southern Metropolitan</v>
      </c>
      <c r="P8951" s="6">
        <f>MONTH(tbl_Sales[[#This Row],[Date]])</f>
        <v>5</v>
      </c>
      <c r="Q8951" s="6">
        <f>YEAR(tbl_Sales[[#This Row],[Date]])</f>
        <v>2017</v>
      </c>
    </row>
    <row r="8952" spans="1:17" x14ac:dyDescent="0.25">
      <c r="A8952" s="1">
        <v>42879</v>
      </c>
      <c r="B8952">
        <v>755000</v>
      </c>
      <c r="C8952" t="s">
        <v>2</v>
      </c>
      <c r="D8952" t="s">
        <v>12430</v>
      </c>
      <c r="E8952" t="s">
        <v>10</v>
      </c>
      <c r="F8952">
        <v>3094</v>
      </c>
      <c r="G8952">
        <v>3</v>
      </c>
      <c r="H8952">
        <v>1</v>
      </c>
      <c r="I8952">
        <v>2</v>
      </c>
      <c r="J8952">
        <v>848</v>
      </c>
      <c r="L8952" t="s">
        <v>9126</v>
      </c>
      <c r="M8952" t="s">
        <v>7601</v>
      </c>
      <c r="N8952" t="s">
        <v>150</v>
      </c>
      <c r="O8952" s="6" t="str">
        <f>INDEX(lkp_Region,MATCH(tbl_Sales[[#This Row],[Suburb]],lkp_Suburb,0))</f>
        <v>Eastern Metropolitan</v>
      </c>
      <c r="P8952" s="6">
        <f>MONTH(tbl_Sales[[#This Row],[Date]])</f>
        <v>5</v>
      </c>
      <c r="Q8952" s="6">
        <f>YEAR(tbl_Sales[[#This Row],[Date]])</f>
        <v>2017</v>
      </c>
    </row>
    <row r="8953" spans="1:17" x14ac:dyDescent="0.25">
      <c r="A8953" s="1">
        <v>42879</v>
      </c>
      <c r="B8953">
        <v>800000</v>
      </c>
      <c r="C8953" t="s">
        <v>2</v>
      </c>
      <c r="D8953" t="s">
        <v>12430</v>
      </c>
      <c r="E8953" t="s">
        <v>5</v>
      </c>
      <c r="F8953">
        <v>3087</v>
      </c>
      <c r="G8953">
        <v>4</v>
      </c>
      <c r="H8953">
        <v>2</v>
      </c>
      <c r="I8953">
        <v>3</v>
      </c>
      <c r="J8953">
        <v>777</v>
      </c>
      <c r="L8953" t="s">
        <v>9127</v>
      </c>
      <c r="M8953" t="s">
        <v>7565</v>
      </c>
      <c r="N8953" t="s">
        <v>150</v>
      </c>
      <c r="O8953" s="6" t="str">
        <f>INDEX(lkp_Region,MATCH(tbl_Sales[[#This Row],[Suburb]],lkp_Suburb,0))</f>
        <v>Northern Metropolitan</v>
      </c>
      <c r="P8953" s="6">
        <f>MONTH(tbl_Sales[[#This Row],[Date]])</f>
        <v>5</v>
      </c>
      <c r="Q8953" s="6">
        <f>YEAR(tbl_Sales[[#This Row],[Date]])</f>
        <v>2017</v>
      </c>
    </row>
    <row r="8954" spans="1:17" x14ac:dyDescent="0.25">
      <c r="A8954" s="1">
        <v>42879</v>
      </c>
      <c r="B8954">
        <v>1340000</v>
      </c>
      <c r="C8954" t="s">
        <v>2</v>
      </c>
      <c r="D8954" t="s">
        <v>12426</v>
      </c>
      <c r="E8954" t="s">
        <v>10</v>
      </c>
      <c r="F8954">
        <v>3084</v>
      </c>
      <c r="G8954">
        <v>3</v>
      </c>
      <c r="H8954">
        <v>2</v>
      </c>
      <c r="I8954">
        <v>0</v>
      </c>
      <c r="J8954">
        <v>600</v>
      </c>
      <c r="L8954" t="s">
        <v>9128</v>
      </c>
      <c r="M8954" t="s">
        <v>211</v>
      </c>
      <c r="N8954" t="s">
        <v>150</v>
      </c>
      <c r="O8954" s="6" t="str">
        <f>INDEX(lkp_Region,MATCH(tbl_Sales[[#This Row],[Suburb]],lkp_Suburb,0))</f>
        <v>Eastern Metropolitan</v>
      </c>
      <c r="P8954" s="6">
        <f>MONTH(tbl_Sales[[#This Row],[Date]])</f>
        <v>5</v>
      </c>
      <c r="Q8954" s="6">
        <f>YEAR(tbl_Sales[[#This Row],[Date]])</f>
        <v>2017</v>
      </c>
    </row>
    <row r="8955" spans="1:17" x14ac:dyDescent="0.25">
      <c r="A8955" s="1">
        <v>42880</v>
      </c>
      <c r="B8955">
        <v>505000</v>
      </c>
      <c r="C8955" t="s">
        <v>13</v>
      </c>
      <c r="D8955" t="s">
        <v>12427</v>
      </c>
      <c r="E8955" t="s">
        <v>5</v>
      </c>
      <c r="F8955">
        <v>3067</v>
      </c>
      <c r="G8955">
        <v>2</v>
      </c>
      <c r="H8955">
        <v>1</v>
      </c>
      <c r="I8955">
        <v>1</v>
      </c>
      <c r="J8955">
        <v>0</v>
      </c>
      <c r="K8955">
        <v>1970</v>
      </c>
      <c r="L8955" t="s">
        <v>9129</v>
      </c>
      <c r="M8955" t="s">
        <v>38</v>
      </c>
      <c r="N8955" t="s">
        <v>8</v>
      </c>
      <c r="O8955" s="6" t="str">
        <f>INDEX(lkp_Region,MATCH(tbl_Sales[[#This Row],[Suburb]],lkp_Suburb,0))</f>
        <v>Northern Metropolitan</v>
      </c>
      <c r="P8955" s="6">
        <f>MONTH(tbl_Sales[[#This Row],[Date]])</f>
        <v>5</v>
      </c>
      <c r="Q8955" s="6">
        <f>YEAR(tbl_Sales[[#This Row],[Date]])</f>
        <v>2017</v>
      </c>
    </row>
    <row r="8956" spans="1:17" x14ac:dyDescent="0.25">
      <c r="A8956" s="1">
        <v>42880</v>
      </c>
      <c r="B8956">
        <v>550000</v>
      </c>
      <c r="C8956" t="s">
        <v>2</v>
      </c>
      <c r="D8956" t="s">
        <v>12425</v>
      </c>
      <c r="E8956" t="s">
        <v>5</v>
      </c>
      <c r="F8956">
        <v>3030</v>
      </c>
      <c r="G8956">
        <v>4</v>
      </c>
      <c r="H8956">
        <v>2</v>
      </c>
      <c r="I8956">
        <v>2</v>
      </c>
      <c r="J8956">
        <v>464</v>
      </c>
      <c r="L8956" t="s">
        <v>9131</v>
      </c>
      <c r="M8956" t="s">
        <v>9130</v>
      </c>
      <c r="N8956" t="s">
        <v>7964</v>
      </c>
      <c r="O8956" s="6" t="str">
        <f>INDEX(lkp_Region,MATCH(tbl_Sales[[#This Row],[Suburb]],lkp_Suburb,0))</f>
        <v>Western Metropolitan</v>
      </c>
      <c r="P8956" s="6">
        <f>MONTH(tbl_Sales[[#This Row],[Date]])</f>
        <v>5</v>
      </c>
      <c r="Q8956" s="6">
        <f>YEAR(tbl_Sales[[#This Row],[Date]])</f>
        <v>2017</v>
      </c>
    </row>
    <row r="8957" spans="1:17" x14ac:dyDescent="0.25">
      <c r="A8957" s="1">
        <v>42880</v>
      </c>
      <c r="B8957">
        <v>813000</v>
      </c>
      <c r="C8957" t="s">
        <v>13</v>
      </c>
      <c r="D8957" t="s">
        <v>12428</v>
      </c>
      <c r="E8957" t="s">
        <v>10</v>
      </c>
      <c r="F8957">
        <v>3125</v>
      </c>
      <c r="G8957">
        <v>4</v>
      </c>
      <c r="H8957">
        <v>1</v>
      </c>
      <c r="I8957">
        <v>2</v>
      </c>
      <c r="J8957">
        <v>360</v>
      </c>
      <c r="K8957">
        <v>1990</v>
      </c>
      <c r="L8957" t="s">
        <v>9132</v>
      </c>
      <c r="M8957" t="s">
        <v>32</v>
      </c>
      <c r="N8957" t="s">
        <v>14</v>
      </c>
      <c r="O8957" s="6" t="str">
        <f>INDEX(lkp_Region,MATCH(tbl_Sales[[#This Row],[Suburb]],lkp_Suburb,0))</f>
        <v>Southern Metropolitan</v>
      </c>
      <c r="P8957" s="6">
        <f>MONTH(tbl_Sales[[#This Row],[Date]])</f>
        <v>5</v>
      </c>
      <c r="Q8957" s="6">
        <f>YEAR(tbl_Sales[[#This Row],[Date]])</f>
        <v>2017</v>
      </c>
    </row>
    <row r="8958" spans="1:17" x14ac:dyDescent="0.25">
      <c r="A8958" s="1">
        <v>42880</v>
      </c>
      <c r="B8958">
        <v>552000</v>
      </c>
      <c r="C8958" t="s">
        <v>13</v>
      </c>
      <c r="D8958" t="s">
        <v>12427</v>
      </c>
      <c r="E8958" t="s">
        <v>10</v>
      </c>
      <c r="F8958">
        <v>3142</v>
      </c>
      <c r="G8958">
        <v>1</v>
      </c>
      <c r="H8958">
        <v>1</v>
      </c>
      <c r="I8958">
        <v>1</v>
      </c>
      <c r="J8958">
        <v>0</v>
      </c>
      <c r="L8958" t="s">
        <v>9133</v>
      </c>
      <c r="M8958" t="s">
        <v>109</v>
      </c>
      <c r="N8958" t="s">
        <v>76</v>
      </c>
      <c r="O8958" s="6" t="str">
        <f>INDEX(lkp_Region,MATCH(tbl_Sales[[#This Row],[Suburb]],lkp_Suburb,0))</f>
        <v>Southern Metropolitan</v>
      </c>
      <c r="P8958" s="6">
        <f>MONTH(tbl_Sales[[#This Row],[Date]])</f>
        <v>5</v>
      </c>
      <c r="Q8958" s="6">
        <f>YEAR(tbl_Sales[[#This Row],[Date]])</f>
        <v>2017</v>
      </c>
    </row>
    <row r="8959" spans="1:17" x14ac:dyDescent="0.25">
      <c r="A8959" s="1">
        <v>42880</v>
      </c>
      <c r="B8959">
        <v>854000</v>
      </c>
      <c r="C8959" t="s">
        <v>13</v>
      </c>
      <c r="D8959" t="s">
        <v>12429</v>
      </c>
      <c r="E8959" t="s">
        <v>5</v>
      </c>
      <c r="F8959">
        <v>3181</v>
      </c>
      <c r="G8959">
        <v>2</v>
      </c>
      <c r="H8959">
        <v>1</v>
      </c>
      <c r="I8959">
        <v>1</v>
      </c>
      <c r="J8959">
        <v>774</v>
      </c>
      <c r="K8959">
        <v>1945</v>
      </c>
      <c r="L8959" t="s">
        <v>9134</v>
      </c>
      <c r="M8959" t="s">
        <v>431</v>
      </c>
      <c r="N8959" t="s">
        <v>76</v>
      </c>
      <c r="O8959" s="6" t="str">
        <f>INDEX(lkp_Region,MATCH(tbl_Sales[[#This Row],[Suburb]],lkp_Suburb,0))</f>
        <v>Southern Metropolitan</v>
      </c>
      <c r="P8959" s="6">
        <f>MONTH(tbl_Sales[[#This Row],[Date]])</f>
        <v>5</v>
      </c>
      <c r="Q8959" s="6">
        <f>YEAR(tbl_Sales[[#This Row],[Date]])</f>
        <v>2017</v>
      </c>
    </row>
    <row r="8960" spans="1:17" x14ac:dyDescent="0.25">
      <c r="A8960" s="1">
        <v>42880</v>
      </c>
      <c r="B8960">
        <v>1705000</v>
      </c>
      <c r="C8960" t="s">
        <v>2</v>
      </c>
      <c r="D8960" t="s">
        <v>12427</v>
      </c>
      <c r="E8960" t="s">
        <v>10</v>
      </c>
      <c r="F8960">
        <v>3143</v>
      </c>
      <c r="G8960">
        <v>2</v>
      </c>
      <c r="H8960">
        <v>2</v>
      </c>
      <c r="I8960">
        <v>0</v>
      </c>
      <c r="J8960">
        <v>195</v>
      </c>
      <c r="L8960" t="s">
        <v>9135</v>
      </c>
      <c r="M8960" t="s">
        <v>283</v>
      </c>
      <c r="N8960" t="s">
        <v>76</v>
      </c>
      <c r="O8960" s="6" t="str">
        <f>INDEX(lkp_Region,MATCH(tbl_Sales[[#This Row],[Suburb]],lkp_Suburb,0))</f>
        <v>Southern Metropolitan</v>
      </c>
      <c r="P8960" s="6">
        <f>MONTH(tbl_Sales[[#This Row],[Date]])</f>
        <v>5</v>
      </c>
      <c r="Q8960" s="6">
        <f>YEAR(tbl_Sales[[#This Row],[Date]])</f>
        <v>2017</v>
      </c>
    </row>
    <row r="8961" spans="1:17" x14ac:dyDescent="0.25">
      <c r="A8961" s="1">
        <v>42880</v>
      </c>
      <c r="B8961">
        <v>2520000</v>
      </c>
      <c r="C8961" t="s">
        <v>2</v>
      </c>
      <c r="D8961" t="s">
        <v>12427</v>
      </c>
      <c r="E8961" t="s">
        <v>5</v>
      </c>
      <c r="F8961">
        <v>3145</v>
      </c>
      <c r="G8961">
        <v>4</v>
      </c>
      <c r="H8961">
        <v>3</v>
      </c>
      <c r="I8961">
        <v>4</v>
      </c>
      <c r="J8961">
        <v>960</v>
      </c>
      <c r="K8961">
        <v>1910</v>
      </c>
      <c r="L8961" t="s">
        <v>9136</v>
      </c>
      <c r="M8961" t="s">
        <v>74</v>
      </c>
      <c r="N8961" t="s">
        <v>76</v>
      </c>
      <c r="O8961" s="6" t="str">
        <f>INDEX(lkp_Region,MATCH(tbl_Sales[[#This Row],[Suburb]],lkp_Suburb,0))</f>
        <v>Southern Metropolitan</v>
      </c>
      <c r="P8961" s="6">
        <f>MONTH(tbl_Sales[[#This Row],[Date]])</f>
        <v>5</v>
      </c>
      <c r="Q8961" s="6">
        <f>YEAR(tbl_Sales[[#This Row],[Date]])</f>
        <v>2017</v>
      </c>
    </row>
    <row r="8962" spans="1:17" x14ac:dyDescent="0.25">
      <c r="A8962" s="1">
        <v>42880</v>
      </c>
      <c r="B8962">
        <v>525000</v>
      </c>
      <c r="C8962" t="s">
        <v>51</v>
      </c>
      <c r="D8962" t="s">
        <v>12430</v>
      </c>
      <c r="E8962" t="s">
        <v>5</v>
      </c>
      <c r="F8962">
        <v>3058</v>
      </c>
      <c r="G8962">
        <v>2</v>
      </c>
      <c r="H8962">
        <v>2</v>
      </c>
      <c r="I8962">
        <v>1</v>
      </c>
      <c r="J8962">
        <v>143</v>
      </c>
      <c r="L8962" t="s">
        <v>9137</v>
      </c>
      <c r="M8962" t="s">
        <v>499</v>
      </c>
      <c r="N8962" t="s">
        <v>18</v>
      </c>
      <c r="O8962" s="6" t="str">
        <f>INDEX(lkp_Region,MATCH(tbl_Sales[[#This Row],[Suburb]],lkp_Suburb,0))</f>
        <v>Northern Metropolitan</v>
      </c>
      <c r="P8962" s="6">
        <f>MONTH(tbl_Sales[[#This Row],[Date]])</f>
        <v>5</v>
      </c>
      <c r="Q8962" s="6">
        <f>YEAR(tbl_Sales[[#This Row],[Date]])</f>
        <v>2017</v>
      </c>
    </row>
    <row r="8963" spans="1:17" x14ac:dyDescent="0.25">
      <c r="A8963" s="1">
        <v>42880</v>
      </c>
      <c r="B8963">
        <v>785000</v>
      </c>
      <c r="C8963" t="s">
        <v>2</v>
      </c>
      <c r="D8963" t="s">
        <v>12423</v>
      </c>
      <c r="E8963" t="s">
        <v>10</v>
      </c>
      <c r="F8963">
        <v>3046</v>
      </c>
      <c r="G8963">
        <v>3</v>
      </c>
      <c r="H8963">
        <v>1</v>
      </c>
      <c r="I8963">
        <v>1</v>
      </c>
      <c r="J8963">
        <v>602</v>
      </c>
      <c r="L8963" t="s">
        <v>9138</v>
      </c>
      <c r="M8963" t="s">
        <v>391</v>
      </c>
      <c r="N8963" t="s">
        <v>18</v>
      </c>
      <c r="O8963" s="6" t="str">
        <f>INDEX(lkp_Region,MATCH(tbl_Sales[[#This Row],[Suburb]],lkp_Suburb,0))</f>
        <v>Northern Metropolitan</v>
      </c>
      <c r="P8963" s="6">
        <f>MONTH(tbl_Sales[[#This Row],[Date]])</f>
        <v>5</v>
      </c>
      <c r="Q8963" s="6">
        <f>YEAR(tbl_Sales[[#This Row],[Date]])</f>
        <v>2017</v>
      </c>
    </row>
    <row r="8964" spans="1:17" x14ac:dyDescent="0.25">
      <c r="A8964" s="1">
        <v>42880</v>
      </c>
      <c r="B8964">
        <v>900000</v>
      </c>
      <c r="C8964" t="s">
        <v>2</v>
      </c>
      <c r="D8964" t="s">
        <v>12427</v>
      </c>
      <c r="E8964" t="s">
        <v>5</v>
      </c>
      <c r="F8964">
        <v>3041</v>
      </c>
      <c r="G8964">
        <v>3</v>
      </c>
      <c r="H8964">
        <v>1</v>
      </c>
      <c r="I8964">
        <v>2</v>
      </c>
      <c r="J8964">
        <v>531</v>
      </c>
      <c r="L8964" t="s">
        <v>9139</v>
      </c>
      <c r="M8964" t="s">
        <v>121</v>
      </c>
      <c r="N8964" t="s">
        <v>49</v>
      </c>
      <c r="O8964" s="6" t="str">
        <f>INDEX(lkp_Region,MATCH(tbl_Sales[[#This Row],[Suburb]],lkp_Suburb,0))</f>
        <v>Western Metropolitan</v>
      </c>
      <c r="P8964" s="6">
        <f>MONTH(tbl_Sales[[#This Row],[Date]])</f>
        <v>5</v>
      </c>
      <c r="Q8964" s="6">
        <f>YEAR(tbl_Sales[[#This Row],[Date]])</f>
        <v>2017</v>
      </c>
    </row>
    <row r="8965" spans="1:17" x14ac:dyDescent="0.25">
      <c r="A8965" s="1">
        <v>42880</v>
      </c>
      <c r="B8965">
        <v>1195000</v>
      </c>
      <c r="C8965" t="s">
        <v>2</v>
      </c>
      <c r="D8965" t="s">
        <v>12429</v>
      </c>
      <c r="E8965" t="s">
        <v>10</v>
      </c>
      <c r="F8965">
        <v>3040</v>
      </c>
      <c r="G8965">
        <v>2</v>
      </c>
      <c r="H8965">
        <v>1</v>
      </c>
      <c r="I8965">
        <v>1</v>
      </c>
      <c r="J8965">
        <v>337</v>
      </c>
      <c r="K8965">
        <v>1940</v>
      </c>
      <c r="L8965" t="s">
        <v>9140</v>
      </c>
      <c r="M8965" t="s">
        <v>47</v>
      </c>
      <c r="N8965" t="s">
        <v>49</v>
      </c>
      <c r="O8965" s="6" t="str">
        <f>INDEX(lkp_Region,MATCH(tbl_Sales[[#This Row],[Suburb]],lkp_Suburb,0))</f>
        <v>Western Metropolitan</v>
      </c>
      <c r="P8965" s="6">
        <f>MONTH(tbl_Sales[[#This Row],[Date]])</f>
        <v>5</v>
      </c>
      <c r="Q8965" s="6">
        <f>YEAR(tbl_Sales[[#This Row],[Date]])</f>
        <v>2017</v>
      </c>
    </row>
    <row r="8966" spans="1:17" x14ac:dyDescent="0.25">
      <c r="A8966" s="1">
        <v>42880</v>
      </c>
      <c r="B8966">
        <v>1400000</v>
      </c>
      <c r="C8966" t="s">
        <v>2</v>
      </c>
      <c r="D8966" t="s">
        <v>12427</v>
      </c>
      <c r="E8966" t="s">
        <v>5</v>
      </c>
      <c r="F8966">
        <v>3032</v>
      </c>
      <c r="G8966">
        <v>4</v>
      </c>
      <c r="H8966">
        <v>1</v>
      </c>
      <c r="I8966">
        <v>3</v>
      </c>
      <c r="J8966">
        <v>165</v>
      </c>
      <c r="K8966">
        <v>1910</v>
      </c>
      <c r="L8966" t="s">
        <v>9141</v>
      </c>
      <c r="M8966" t="s">
        <v>160</v>
      </c>
      <c r="N8966" t="s">
        <v>49</v>
      </c>
      <c r="O8966" s="6" t="str">
        <f>INDEX(lkp_Region,MATCH(tbl_Sales[[#This Row],[Suburb]],lkp_Suburb,0))</f>
        <v>Western Metropolitan</v>
      </c>
      <c r="P8966" s="6">
        <f>MONTH(tbl_Sales[[#This Row],[Date]])</f>
        <v>5</v>
      </c>
      <c r="Q8966" s="6">
        <f>YEAR(tbl_Sales[[#This Row],[Date]])</f>
        <v>2017</v>
      </c>
    </row>
    <row r="8967" spans="1:17" x14ac:dyDescent="0.25">
      <c r="A8967" s="1">
        <v>42880</v>
      </c>
      <c r="B8967">
        <v>720000</v>
      </c>
      <c r="C8967" t="s">
        <v>2</v>
      </c>
      <c r="D8967" t="s">
        <v>12429</v>
      </c>
      <c r="E8967" t="s">
        <v>5</v>
      </c>
      <c r="F8967">
        <v>3166</v>
      </c>
      <c r="G8967">
        <v>2</v>
      </c>
      <c r="H8967">
        <v>1</v>
      </c>
      <c r="I8967">
        <v>2</v>
      </c>
      <c r="J8967">
        <v>795</v>
      </c>
      <c r="L8967" t="s">
        <v>9142</v>
      </c>
      <c r="M8967" t="s">
        <v>262</v>
      </c>
      <c r="N8967" t="s">
        <v>31</v>
      </c>
      <c r="O8967" s="6" t="str">
        <f>INDEX(lkp_Region,MATCH(tbl_Sales[[#This Row],[Suburb]],lkp_Suburb,0))</f>
        <v>Southern Metropolitan</v>
      </c>
      <c r="P8967" s="6">
        <f>MONTH(tbl_Sales[[#This Row],[Date]])</f>
        <v>5</v>
      </c>
      <c r="Q8967" s="6">
        <f>YEAR(tbl_Sales[[#This Row],[Date]])</f>
        <v>2017</v>
      </c>
    </row>
    <row r="8968" spans="1:17" x14ac:dyDescent="0.25">
      <c r="A8968" s="1">
        <v>42880</v>
      </c>
      <c r="B8968">
        <v>1050000</v>
      </c>
      <c r="C8968" t="s">
        <v>2</v>
      </c>
      <c r="D8968" t="s">
        <v>12429</v>
      </c>
      <c r="E8968" t="s">
        <v>10</v>
      </c>
      <c r="F8968">
        <v>3167</v>
      </c>
      <c r="G8968">
        <v>4</v>
      </c>
      <c r="H8968">
        <v>2</v>
      </c>
      <c r="I8968">
        <v>2</v>
      </c>
      <c r="J8968">
        <v>624</v>
      </c>
      <c r="L8968" t="s">
        <v>9143</v>
      </c>
      <c r="M8968" t="s">
        <v>43</v>
      </c>
      <c r="N8968" t="s">
        <v>31</v>
      </c>
      <c r="O8968" s="6" t="str">
        <f>INDEX(lkp_Region,MATCH(tbl_Sales[[#This Row],[Suburb]],lkp_Suburb,0))</f>
        <v>South-Eastern Metropolitan</v>
      </c>
      <c r="P8968" s="6">
        <f>MONTH(tbl_Sales[[#This Row],[Date]])</f>
        <v>5</v>
      </c>
      <c r="Q8968" s="6">
        <f>YEAR(tbl_Sales[[#This Row],[Date]])</f>
        <v>2017</v>
      </c>
    </row>
    <row r="8969" spans="1:17" x14ac:dyDescent="0.25">
      <c r="A8969" s="1">
        <v>42880</v>
      </c>
      <c r="B8969">
        <v>660000</v>
      </c>
      <c r="C8969" t="s">
        <v>2</v>
      </c>
      <c r="D8969" t="s">
        <v>12423</v>
      </c>
      <c r="E8969" t="s">
        <v>10</v>
      </c>
      <c r="F8969">
        <v>3037</v>
      </c>
      <c r="G8969">
        <v>3</v>
      </c>
      <c r="H8969">
        <v>2</v>
      </c>
      <c r="I8969">
        <v>2</v>
      </c>
      <c r="J8969">
        <v>666</v>
      </c>
      <c r="K8969">
        <v>2002</v>
      </c>
      <c r="L8969" t="s">
        <v>9144</v>
      </c>
      <c r="M8969" t="s">
        <v>7977</v>
      </c>
      <c r="N8969" t="s">
        <v>7542</v>
      </c>
      <c r="O8969" s="6" t="str">
        <f>INDEX(lkp_Region,MATCH(tbl_Sales[[#This Row],[Suburb]],lkp_Suburb,0))</f>
        <v>Western Metropolitan</v>
      </c>
      <c r="P8969" s="6">
        <f>MONTH(tbl_Sales[[#This Row],[Date]])</f>
        <v>5</v>
      </c>
      <c r="Q8969" s="6">
        <f>YEAR(tbl_Sales[[#This Row],[Date]])</f>
        <v>2017</v>
      </c>
    </row>
    <row r="8970" spans="1:17" x14ac:dyDescent="0.25">
      <c r="A8970" s="1">
        <v>42880</v>
      </c>
      <c r="B8970">
        <v>985500</v>
      </c>
      <c r="C8970" t="s">
        <v>2</v>
      </c>
      <c r="D8970" t="s">
        <v>12432</v>
      </c>
      <c r="E8970" t="s">
        <v>10</v>
      </c>
      <c r="F8970">
        <v>3136</v>
      </c>
      <c r="G8970">
        <v>3</v>
      </c>
      <c r="H8970">
        <v>1</v>
      </c>
      <c r="I8970">
        <v>2</v>
      </c>
      <c r="J8970">
        <v>973</v>
      </c>
      <c r="L8970" t="s">
        <v>9145</v>
      </c>
      <c r="M8970" t="s">
        <v>7654</v>
      </c>
      <c r="N8970" t="s">
        <v>7588</v>
      </c>
      <c r="O8970" s="6" t="str">
        <f>INDEX(lkp_Region,MATCH(tbl_Sales[[#This Row],[Suburb]],lkp_Suburb,0))</f>
        <v>Eastern Metropolitan</v>
      </c>
      <c r="P8970" s="6">
        <f>MONTH(tbl_Sales[[#This Row],[Date]])</f>
        <v>5</v>
      </c>
      <c r="Q8970" s="6">
        <f>YEAR(tbl_Sales[[#This Row],[Date]])</f>
        <v>2017</v>
      </c>
    </row>
    <row r="8971" spans="1:17" x14ac:dyDescent="0.25">
      <c r="A8971" s="1">
        <v>42880</v>
      </c>
      <c r="B8971">
        <v>847000</v>
      </c>
      <c r="C8971" t="s">
        <v>2</v>
      </c>
      <c r="D8971" t="s">
        <v>12431</v>
      </c>
      <c r="E8971" t="s">
        <v>10</v>
      </c>
      <c r="F8971">
        <v>3011</v>
      </c>
      <c r="G8971">
        <v>3</v>
      </c>
      <c r="H8971">
        <v>1</v>
      </c>
      <c r="I8971">
        <v>1</v>
      </c>
      <c r="J8971">
        <v>205</v>
      </c>
      <c r="L8971" t="s">
        <v>9146</v>
      </c>
      <c r="M8971" t="s">
        <v>660</v>
      </c>
      <c r="N8971" t="s">
        <v>21</v>
      </c>
      <c r="O8971" s="6" t="str">
        <f>INDEX(lkp_Region,MATCH(tbl_Sales[[#This Row],[Suburb]],lkp_Suburb,0))</f>
        <v>Western Metropolitan</v>
      </c>
      <c r="P8971" s="6">
        <f>MONTH(tbl_Sales[[#This Row],[Date]])</f>
        <v>5</v>
      </c>
      <c r="Q8971" s="6">
        <f>YEAR(tbl_Sales[[#This Row],[Date]])</f>
        <v>2017</v>
      </c>
    </row>
    <row r="8972" spans="1:17" x14ac:dyDescent="0.25">
      <c r="A8972" s="1">
        <v>42880</v>
      </c>
      <c r="B8972">
        <v>860000</v>
      </c>
      <c r="C8972" t="s">
        <v>2</v>
      </c>
      <c r="D8972" t="s">
        <v>12429</v>
      </c>
      <c r="E8972" t="s">
        <v>5</v>
      </c>
      <c r="F8972">
        <v>3012</v>
      </c>
      <c r="G8972">
        <v>3</v>
      </c>
      <c r="H8972">
        <v>1</v>
      </c>
      <c r="I8972">
        <v>3</v>
      </c>
      <c r="J8972">
        <v>555</v>
      </c>
      <c r="K8972">
        <v>1940</v>
      </c>
      <c r="L8972" t="s">
        <v>9147</v>
      </c>
      <c r="M8972" t="s">
        <v>336</v>
      </c>
      <c r="N8972" t="s">
        <v>21</v>
      </c>
      <c r="O8972" s="6" t="str">
        <f>INDEX(lkp_Region,MATCH(tbl_Sales[[#This Row],[Suburb]],lkp_Suburb,0))</f>
        <v>Western Metropolitan</v>
      </c>
      <c r="P8972" s="6">
        <f>MONTH(tbl_Sales[[#This Row],[Date]])</f>
        <v>5</v>
      </c>
      <c r="Q8972" s="6">
        <f>YEAR(tbl_Sales[[#This Row],[Date]])</f>
        <v>2017</v>
      </c>
    </row>
    <row r="8973" spans="1:17" x14ac:dyDescent="0.25">
      <c r="A8973" s="1">
        <v>42880</v>
      </c>
      <c r="B8973">
        <v>1320000</v>
      </c>
      <c r="C8973" t="s">
        <v>2</v>
      </c>
      <c r="D8973" t="s">
        <v>12428</v>
      </c>
      <c r="E8973" t="s">
        <v>5</v>
      </c>
      <c r="F8973">
        <v>3011</v>
      </c>
      <c r="G8973">
        <v>3</v>
      </c>
      <c r="H8973">
        <v>1</v>
      </c>
      <c r="I8973">
        <v>1</v>
      </c>
      <c r="J8973">
        <v>482</v>
      </c>
      <c r="L8973" t="s">
        <v>9148</v>
      </c>
      <c r="M8973" t="s">
        <v>22</v>
      </c>
      <c r="N8973" t="s">
        <v>21</v>
      </c>
      <c r="O8973" s="6" t="str">
        <f>INDEX(lkp_Region,MATCH(tbl_Sales[[#This Row],[Suburb]],lkp_Suburb,0))</f>
        <v>Western Metropolitan</v>
      </c>
      <c r="P8973" s="6">
        <f>MONTH(tbl_Sales[[#This Row],[Date]])</f>
        <v>5</v>
      </c>
      <c r="Q8973" s="6">
        <f>YEAR(tbl_Sales[[#This Row],[Date]])</f>
        <v>2017</v>
      </c>
    </row>
    <row r="8974" spans="1:17" x14ac:dyDescent="0.25">
      <c r="A8974" s="1">
        <v>42880</v>
      </c>
      <c r="B8974">
        <v>783000</v>
      </c>
      <c r="C8974" t="s">
        <v>2</v>
      </c>
      <c r="D8974" t="s">
        <v>12423</v>
      </c>
      <c r="E8974" t="s">
        <v>5</v>
      </c>
      <c r="F8974">
        <v>3155</v>
      </c>
      <c r="G8974">
        <v>4</v>
      </c>
      <c r="H8974">
        <v>1</v>
      </c>
      <c r="I8974">
        <v>3</v>
      </c>
      <c r="J8974">
        <v>730</v>
      </c>
      <c r="K8974">
        <v>1975</v>
      </c>
      <c r="L8974" t="s">
        <v>9149</v>
      </c>
      <c r="M8974" t="s">
        <v>8768</v>
      </c>
      <c r="N8974" t="s">
        <v>7768</v>
      </c>
      <c r="O8974" s="6" t="str">
        <f>INDEX(lkp_Region,MATCH(tbl_Sales[[#This Row],[Suburb]],lkp_Suburb,0))</f>
        <v>Eastern Metropolitan</v>
      </c>
      <c r="P8974" s="6">
        <f>MONTH(tbl_Sales[[#This Row],[Date]])</f>
        <v>5</v>
      </c>
      <c r="Q8974" s="6">
        <f>YEAR(tbl_Sales[[#This Row],[Date]])</f>
        <v>2017</v>
      </c>
    </row>
    <row r="8975" spans="1:17" x14ac:dyDescent="0.25">
      <c r="A8975" s="1">
        <v>42880</v>
      </c>
      <c r="B8975">
        <v>833800</v>
      </c>
      <c r="C8975" t="s">
        <v>2</v>
      </c>
      <c r="D8975" t="s">
        <v>12423</v>
      </c>
      <c r="E8975" t="s">
        <v>5</v>
      </c>
      <c r="F8975">
        <v>3179</v>
      </c>
      <c r="G8975">
        <v>3</v>
      </c>
      <c r="H8975">
        <v>1</v>
      </c>
      <c r="I8975">
        <v>0</v>
      </c>
      <c r="J8975">
        <v>730</v>
      </c>
      <c r="L8975" t="s">
        <v>9151</v>
      </c>
      <c r="M8975" t="s">
        <v>9150</v>
      </c>
      <c r="N8975" t="s">
        <v>7768</v>
      </c>
      <c r="O8975" s="6" t="str">
        <f>INDEX(lkp_Region,MATCH(tbl_Sales[[#This Row],[Suburb]],lkp_Suburb,0))</f>
        <v>Eastern Metropolitan</v>
      </c>
      <c r="P8975" s="6">
        <f>MONTH(tbl_Sales[[#This Row],[Date]])</f>
        <v>5</v>
      </c>
      <c r="Q8975" s="6">
        <f>YEAR(tbl_Sales[[#This Row],[Date]])</f>
        <v>2017</v>
      </c>
    </row>
    <row r="8976" spans="1:17" x14ac:dyDescent="0.25">
      <c r="A8976" s="1">
        <v>42880</v>
      </c>
      <c r="B8976">
        <v>1160000</v>
      </c>
      <c r="C8976" t="s">
        <v>2</v>
      </c>
      <c r="D8976" t="s">
        <v>12427</v>
      </c>
      <c r="E8976" t="s">
        <v>10</v>
      </c>
      <c r="F8976">
        <v>3152</v>
      </c>
      <c r="G8976">
        <v>3</v>
      </c>
      <c r="H8976">
        <v>1</v>
      </c>
      <c r="I8976">
        <v>4</v>
      </c>
      <c r="J8976">
        <v>733</v>
      </c>
      <c r="L8976" t="s">
        <v>9153</v>
      </c>
      <c r="M8976" t="s">
        <v>9152</v>
      </c>
      <c r="N8976" t="s">
        <v>7768</v>
      </c>
      <c r="O8976" s="6" t="str">
        <f>INDEX(lkp_Region,MATCH(tbl_Sales[[#This Row],[Suburb]],lkp_Suburb,0))</f>
        <v>Eastern Metropolitan</v>
      </c>
      <c r="P8976" s="6">
        <f>MONTH(tbl_Sales[[#This Row],[Date]])</f>
        <v>5</v>
      </c>
      <c r="Q8976" s="6">
        <f>YEAR(tbl_Sales[[#This Row],[Date]])</f>
        <v>2017</v>
      </c>
    </row>
    <row r="8977" spans="1:17" x14ac:dyDescent="0.25">
      <c r="A8977" s="1">
        <v>42880</v>
      </c>
      <c r="B8977">
        <v>408500</v>
      </c>
      <c r="C8977" t="s">
        <v>2</v>
      </c>
      <c r="D8977" t="s">
        <v>12430</v>
      </c>
      <c r="E8977" t="s">
        <v>10</v>
      </c>
      <c r="F8977">
        <v>3047</v>
      </c>
      <c r="G8977">
        <v>3</v>
      </c>
      <c r="H8977">
        <v>1</v>
      </c>
      <c r="I8977">
        <v>2</v>
      </c>
      <c r="J8977">
        <v>584</v>
      </c>
      <c r="L8977" t="s">
        <v>9154</v>
      </c>
      <c r="M8977" t="s">
        <v>8801</v>
      </c>
      <c r="N8977" t="s">
        <v>195</v>
      </c>
      <c r="O8977" s="6" t="str">
        <f>INDEX(lkp_Region,MATCH(tbl_Sales[[#This Row],[Suburb]],lkp_Suburb,0))</f>
        <v>Northern Metropolitan</v>
      </c>
      <c r="P8977" s="6">
        <f>MONTH(tbl_Sales[[#This Row],[Date]])</f>
        <v>5</v>
      </c>
      <c r="Q8977" s="6">
        <f>YEAR(tbl_Sales[[#This Row],[Date]])</f>
        <v>2017</v>
      </c>
    </row>
    <row r="8978" spans="1:17" x14ac:dyDescent="0.25">
      <c r="A8978" s="1">
        <v>42880</v>
      </c>
      <c r="B8978">
        <v>645000</v>
      </c>
      <c r="C8978" t="s">
        <v>2</v>
      </c>
      <c r="D8978" t="s">
        <v>12423</v>
      </c>
      <c r="E8978" t="s">
        <v>10</v>
      </c>
      <c r="F8978">
        <v>3059</v>
      </c>
      <c r="G8978">
        <v>4</v>
      </c>
      <c r="H8978">
        <v>2</v>
      </c>
      <c r="I8978">
        <v>2</v>
      </c>
      <c r="J8978">
        <v>538</v>
      </c>
      <c r="K8978">
        <v>2000</v>
      </c>
      <c r="L8978" t="s">
        <v>9155</v>
      </c>
      <c r="M8978" t="s">
        <v>7544</v>
      </c>
      <c r="N8978" t="s">
        <v>195</v>
      </c>
      <c r="O8978" s="6" t="str">
        <f>INDEX(lkp_Region,MATCH(tbl_Sales[[#This Row],[Suburb]],lkp_Suburb,0))</f>
        <v>Northern Metropolitan</v>
      </c>
      <c r="P8978" s="6">
        <f>MONTH(tbl_Sales[[#This Row],[Date]])</f>
        <v>5</v>
      </c>
      <c r="Q8978" s="6">
        <f>YEAR(tbl_Sales[[#This Row],[Date]])</f>
        <v>2017</v>
      </c>
    </row>
    <row r="8979" spans="1:17" x14ac:dyDescent="0.25">
      <c r="A8979" s="1">
        <v>42880</v>
      </c>
      <c r="B8979">
        <v>540000</v>
      </c>
      <c r="C8979" t="s">
        <v>13</v>
      </c>
      <c r="D8979" t="s">
        <v>12428</v>
      </c>
      <c r="E8979" t="s">
        <v>5</v>
      </c>
      <c r="F8979">
        <v>3018</v>
      </c>
      <c r="G8979">
        <v>2</v>
      </c>
      <c r="H8979">
        <v>1</v>
      </c>
      <c r="I8979">
        <v>1</v>
      </c>
      <c r="J8979">
        <v>132</v>
      </c>
      <c r="K8979">
        <v>1980</v>
      </c>
      <c r="L8979" t="s">
        <v>9156</v>
      </c>
      <c r="M8979" t="s">
        <v>67</v>
      </c>
      <c r="N8979" t="s">
        <v>69</v>
      </c>
      <c r="O8979" s="6" t="str">
        <f>INDEX(lkp_Region,MATCH(tbl_Sales[[#This Row],[Suburb]],lkp_Suburb,0))</f>
        <v>Western Metropolitan</v>
      </c>
      <c r="P8979" s="6">
        <f>MONTH(tbl_Sales[[#This Row],[Date]])</f>
        <v>5</v>
      </c>
      <c r="Q8979" s="6">
        <f>YEAR(tbl_Sales[[#This Row],[Date]])</f>
        <v>2017</v>
      </c>
    </row>
    <row r="8980" spans="1:17" x14ac:dyDescent="0.25">
      <c r="A8980" s="1">
        <v>42880</v>
      </c>
      <c r="B8980">
        <v>490000</v>
      </c>
      <c r="C8980" t="s">
        <v>13</v>
      </c>
      <c r="D8980" t="s">
        <v>12428</v>
      </c>
      <c r="E8980" t="s">
        <v>10</v>
      </c>
      <c r="F8980">
        <v>3162</v>
      </c>
      <c r="G8980">
        <v>2</v>
      </c>
      <c r="H8980">
        <v>1</v>
      </c>
      <c r="I8980">
        <v>1</v>
      </c>
      <c r="J8980">
        <v>0</v>
      </c>
      <c r="K8980">
        <v>1960</v>
      </c>
      <c r="L8980" t="s">
        <v>9157</v>
      </c>
      <c r="M8980" t="s">
        <v>569</v>
      </c>
      <c r="N8980" t="s">
        <v>57</v>
      </c>
      <c r="O8980" s="6" t="str">
        <f>INDEX(lkp_Region,MATCH(tbl_Sales[[#This Row],[Suburb]],lkp_Suburb,0))</f>
        <v>Southern Metropolitan</v>
      </c>
      <c r="P8980" s="6">
        <f>MONTH(tbl_Sales[[#This Row],[Date]])</f>
        <v>5</v>
      </c>
      <c r="Q8980" s="6">
        <f>YEAR(tbl_Sales[[#This Row],[Date]])</f>
        <v>2017</v>
      </c>
    </row>
    <row r="8981" spans="1:17" x14ac:dyDescent="0.25">
      <c r="A8981" s="1">
        <v>42880</v>
      </c>
      <c r="B8981">
        <v>795000</v>
      </c>
      <c r="C8981" t="s">
        <v>2</v>
      </c>
      <c r="D8981" t="s">
        <v>12429</v>
      </c>
      <c r="E8981" t="s">
        <v>10</v>
      </c>
      <c r="F8981">
        <v>3198</v>
      </c>
      <c r="G8981">
        <v>4</v>
      </c>
      <c r="H8981">
        <v>2</v>
      </c>
      <c r="I8981">
        <v>2</v>
      </c>
      <c r="J8981">
        <v>631</v>
      </c>
      <c r="K8981">
        <v>1960</v>
      </c>
      <c r="L8981" t="s">
        <v>9159</v>
      </c>
      <c r="M8981" t="s">
        <v>9158</v>
      </c>
      <c r="N8981" t="s">
        <v>7773</v>
      </c>
      <c r="O8981" s="6" t="str">
        <f>INDEX(lkp_Region,MATCH(tbl_Sales[[#This Row],[Suburb]],lkp_Suburb,0))</f>
        <v>South-Eastern Metropolitan</v>
      </c>
      <c r="P8981" s="6">
        <f>MONTH(tbl_Sales[[#This Row],[Date]])</f>
        <v>5</v>
      </c>
      <c r="Q8981" s="6">
        <f>YEAR(tbl_Sales[[#This Row],[Date]])</f>
        <v>2017</v>
      </c>
    </row>
    <row r="8982" spans="1:17" x14ac:dyDescent="0.25">
      <c r="A8982" s="1">
        <v>42880</v>
      </c>
      <c r="B8982">
        <v>470000</v>
      </c>
      <c r="C8982" t="s">
        <v>13</v>
      </c>
      <c r="D8982" t="s">
        <v>12428</v>
      </c>
      <c r="E8982" t="s">
        <v>10</v>
      </c>
      <c r="F8982">
        <v>3073</v>
      </c>
      <c r="G8982">
        <v>2</v>
      </c>
      <c r="H8982">
        <v>1</v>
      </c>
      <c r="I8982">
        <v>1</v>
      </c>
      <c r="J8982">
        <v>142</v>
      </c>
      <c r="K8982">
        <v>2007</v>
      </c>
      <c r="L8982" t="s">
        <v>9160</v>
      </c>
      <c r="M8982" t="s">
        <v>93</v>
      </c>
      <c r="N8982" t="s">
        <v>62</v>
      </c>
      <c r="O8982" s="6" t="str">
        <f>INDEX(lkp_Region,MATCH(tbl_Sales[[#This Row],[Suburb]],lkp_Suburb,0))</f>
        <v>Northern Metropolitan</v>
      </c>
      <c r="P8982" s="6">
        <f>MONTH(tbl_Sales[[#This Row],[Date]])</f>
        <v>5</v>
      </c>
      <c r="Q8982" s="6">
        <f>YEAR(tbl_Sales[[#This Row],[Date]])</f>
        <v>2017</v>
      </c>
    </row>
    <row r="8983" spans="1:17" x14ac:dyDescent="0.25">
      <c r="A8983" s="1">
        <v>42880</v>
      </c>
      <c r="B8983">
        <v>1100000</v>
      </c>
      <c r="C8983" t="s">
        <v>2</v>
      </c>
      <c r="D8983" t="s">
        <v>12423</v>
      </c>
      <c r="E8983" t="s">
        <v>10</v>
      </c>
      <c r="F8983">
        <v>3073</v>
      </c>
      <c r="G8983">
        <v>4</v>
      </c>
      <c r="H8983">
        <v>2</v>
      </c>
      <c r="I8983">
        <v>2</v>
      </c>
      <c r="J8983">
        <v>665</v>
      </c>
      <c r="L8983" t="s">
        <v>9161</v>
      </c>
      <c r="M8983" t="s">
        <v>93</v>
      </c>
      <c r="N8983" t="s">
        <v>62</v>
      </c>
      <c r="O8983" s="6" t="str">
        <f>INDEX(lkp_Region,MATCH(tbl_Sales[[#This Row],[Suburb]],lkp_Suburb,0))</f>
        <v>Northern Metropolitan</v>
      </c>
      <c r="P8983" s="6">
        <f>MONTH(tbl_Sales[[#This Row],[Date]])</f>
        <v>5</v>
      </c>
      <c r="Q8983" s="6">
        <f>YEAR(tbl_Sales[[#This Row],[Date]])</f>
        <v>2017</v>
      </c>
    </row>
    <row r="8984" spans="1:17" x14ac:dyDescent="0.25">
      <c r="A8984" s="1">
        <v>42880</v>
      </c>
      <c r="B8984">
        <v>1350000</v>
      </c>
      <c r="C8984" t="s">
        <v>2</v>
      </c>
      <c r="D8984" t="s">
        <v>12427</v>
      </c>
      <c r="E8984" t="s">
        <v>5</v>
      </c>
      <c r="F8984">
        <v>3070</v>
      </c>
      <c r="G8984">
        <v>3</v>
      </c>
      <c r="H8984">
        <v>1</v>
      </c>
      <c r="I8984">
        <v>0</v>
      </c>
      <c r="J8984">
        <v>271</v>
      </c>
      <c r="K8984">
        <v>1910</v>
      </c>
      <c r="L8984" t="s">
        <v>9162</v>
      </c>
      <c r="M8984" t="s">
        <v>271</v>
      </c>
      <c r="N8984" t="s">
        <v>62</v>
      </c>
      <c r="O8984" s="6" t="str">
        <f>INDEX(lkp_Region,MATCH(tbl_Sales[[#This Row],[Suburb]],lkp_Suburb,0))</f>
        <v>Northern Metropolitan</v>
      </c>
      <c r="P8984" s="6">
        <f>MONTH(tbl_Sales[[#This Row],[Date]])</f>
        <v>5</v>
      </c>
      <c r="Q8984" s="6">
        <f>YEAR(tbl_Sales[[#This Row],[Date]])</f>
        <v>2017</v>
      </c>
    </row>
    <row r="8985" spans="1:17" x14ac:dyDescent="0.25">
      <c r="A8985" s="1">
        <v>42880</v>
      </c>
      <c r="B8985">
        <v>775000</v>
      </c>
      <c r="C8985" t="s">
        <v>2</v>
      </c>
      <c r="D8985" t="s">
        <v>12431</v>
      </c>
      <c r="E8985" t="s">
        <v>10</v>
      </c>
      <c r="F8985">
        <v>3020</v>
      </c>
      <c r="G8985">
        <v>3</v>
      </c>
      <c r="H8985">
        <v>2</v>
      </c>
      <c r="I8985">
        <v>3</v>
      </c>
      <c r="J8985">
        <v>540</v>
      </c>
      <c r="L8985" t="s">
        <v>9163</v>
      </c>
      <c r="M8985" t="s">
        <v>443</v>
      </c>
      <c r="N8985" t="s">
        <v>3</v>
      </c>
      <c r="O8985" s="6" t="str">
        <f>INDEX(lkp_Region,MATCH(tbl_Sales[[#This Row],[Suburb]],lkp_Suburb,0))</f>
        <v>Western Metropolitan</v>
      </c>
      <c r="P8985" s="6">
        <f>MONTH(tbl_Sales[[#This Row],[Date]])</f>
        <v>5</v>
      </c>
      <c r="Q8985" s="6">
        <f>YEAR(tbl_Sales[[#This Row],[Date]])</f>
        <v>2017</v>
      </c>
    </row>
    <row r="8986" spans="1:17" x14ac:dyDescent="0.25">
      <c r="A8986" s="1">
        <v>42880</v>
      </c>
      <c r="B8986">
        <v>912500</v>
      </c>
      <c r="C8986" t="s">
        <v>2</v>
      </c>
      <c r="D8986" t="s">
        <v>12429</v>
      </c>
      <c r="E8986" t="s">
        <v>10</v>
      </c>
      <c r="F8986">
        <v>3101</v>
      </c>
      <c r="G8986">
        <v>2</v>
      </c>
      <c r="H8986">
        <v>1</v>
      </c>
      <c r="I8986">
        <v>2</v>
      </c>
      <c r="J8986">
        <v>239</v>
      </c>
      <c r="L8986" t="s">
        <v>9164</v>
      </c>
      <c r="M8986" t="s">
        <v>145</v>
      </c>
      <c r="N8986" t="s">
        <v>101</v>
      </c>
      <c r="O8986" s="6" t="str">
        <f>INDEX(lkp_Region,MATCH(tbl_Sales[[#This Row],[Suburb]],lkp_Suburb,0))</f>
        <v>Southern Metropolitan</v>
      </c>
      <c r="P8986" s="6">
        <f>MONTH(tbl_Sales[[#This Row],[Date]])</f>
        <v>5</v>
      </c>
      <c r="Q8986" s="6">
        <f>YEAR(tbl_Sales[[#This Row],[Date]])</f>
        <v>2017</v>
      </c>
    </row>
    <row r="8987" spans="1:17" x14ac:dyDescent="0.25">
      <c r="A8987" s="1">
        <v>42880</v>
      </c>
      <c r="B8987">
        <v>1420000</v>
      </c>
      <c r="C8987" t="s">
        <v>13</v>
      </c>
      <c r="D8987" t="s">
        <v>12428</v>
      </c>
      <c r="E8987" t="s">
        <v>5</v>
      </c>
      <c r="F8987">
        <v>3104</v>
      </c>
      <c r="G8987">
        <v>3</v>
      </c>
      <c r="H8987">
        <v>2</v>
      </c>
      <c r="I8987">
        <v>2</v>
      </c>
      <c r="J8987">
        <v>0</v>
      </c>
      <c r="L8987" t="s">
        <v>9165</v>
      </c>
      <c r="M8987" t="s">
        <v>99</v>
      </c>
      <c r="N8987" t="s">
        <v>101</v>
      </c>
      <c r="O8987" s="6" t="str">
        <f>INDEX(lkp_Region,MATCH(tbl_Sales[[#This Row],[Suburb]],lkp_Suburb,0))</f>
        <v>Southern Metropolitan</v>
      </c>
      <c r="P8987" s="6">
        <f>MONTH(tbl_Sales[[#This Row],[Date]])</f>
        <v>5</v>
      </c>
      <c r="Q8987" s="6">
        <f>YEAR(tbl_Sales[[#This Row],[Date]])</f>
        <v>2017</v>
      </c>
    </row>
    <row r="8988" spans="1:17" x14ac:dyDescent="0.25">
      <c r="A8988" s="1">
        <v>42880</v>
      </c>
      <c r="B8988">
        <v>1462000</v>
      </c>
      <c r="C8988" t="s">
        <v>13</v>
      </c>
      <c r="D8988" t="s">
        <v>12429</v>
      </c>
      <c r="E8988" t="s">
        <v>10</v>
      </c>
      <c r="F8988">
        <v>3123</v>
      </c>
      <c r="G8988">
        <v>2</v>
      </c>
      <c r="H8988">
        <v>2</v>
      </c>
      <c r="I8988">
        <v>3</v>
      </c>
      <c r="J8988">
        <v>0</v>
      </c>
      <c r="L8988" t="s">
        <v>9166</v>
      </c>
      <c r="M8988" t="s">
        <v>230</v>
      </c>
      <c r="N8988" t="s">
        <v>101</v>
      </c>
      <c r="O8988" s="6" t="str">
        <f>INDEX(lkp_Region,MATCH(tbl_Sales[[#This Row],[Suburb]],lkp_Suburb,0))</f>
        <v>Southern Metropolitan</v>
      </c>
      <c r="P8988" s="6">
        <f>MONTH(tbl_Sales[[#This Row],[Date]])</f>
        <v>5</v>
      </c>
      <c r="Q8988" s="6">
        <f>YEAR(tbl_Sales[[#This Row],[Date]])</f>
        <v>2017</v>
      </c>
    </row>
    <row r="8989" spans="1:17" x14ac:dyDescent="0.25">
      <c r="A8989" s="1">
        <v>42880</v>
      </c>
      <c r="B8989">
        <v>2360000</v>
      </c>
      <c r="C8989" t="s">
        <v>2</v>
      </c>
      <c r="D8989" t="s">
        <v>12427</v>
      </c>
      <c r="E8989" t="s">
        <v>10</v>
      </c>
      <c r="F8989">
        <v>3127</v>
      </c>
      <c r="G8989">
        <v>4</v>
      </c>
      <c r="H8989">
        <v>2</v>
      </c>
      <c r="I8989">
        <v>2</v>
      </c>
      <c r="J8989">
        <v>764</v>
      </c>
      <c r="K8989">
        <v>1930</v>
      </c>
      <c r="L8989" t="s">
        <v>9167</v>
      </c>
      <c r="M8989" t="s">
        <v>11</v>
      </c>
      <c r="N8989" t="s">
        <v>101</v>
      </c>
      <c r="O8989" s="6" t="str">
        <f>INDEX(lkp_Region,MATCH(tbl_Sales[[#This Row],[Suburb]],lkp_Suburb,0))</f>
        <v>Southern Metropolitan</v>
      </c>
      <c r="P8989" s="6">
        <f>MONTH(tbl_Sales[[#This Row],[Date]])</f>
        <v>5</v>
      </c>
      <c r="Q8989" s="6">
        <f>YEAR(tbl_Sales[[#This Row],[Date]])</f>
        <v>2017</v>
      </c>
    </row>
    <row r="8990" spans="1:17" x14ac:dyDescent="0.25">
      <c r="A8990" s="1">
        <v>42880</v>
      </c>
      <c r="B8990">
        <v>3399000</v>
      </c>
      <c r="C8990" t="s">
        <v>2</v>
      </c>
      <c r="D8990" t="s">
        <v>12427</v>
      </c>
      <c r="E8990" t="s">
        <v>10</v>
      </c>
      <c r="F8990">
        <v>3122</v>
      </c>
      <c r="G8990">
        <v>4</v>
      </c>
      <c r="H8990">
        <v>2</v>
      </c>
      <c r="I8990">
        <v>2</v>
      </c>
      <c r="J8990">
        <v>446</v>
      </c>
      <c r="K8990">
        <v>2002</v>
      </c>
      <c r="L8990" t="s">
        <v>9168</v>
      </c>
      <c r="M8990" t="s">
        <v>461</v>
      </c>
      <c r="N8990" t="s">
        <v>101</v>
      </c>
      <c r="O8990" s="6" t="str">
        <f>INDEX(lkp_Region,MATCH(tbl_Sales[[#This Row],[Suburb]],lkp_Suburb,0))</f>
        <v>Southern Metropolitan</v>
      </c>
      <c r="P8990" s="6">
        <f>MONTH(tbl_Sales[[#This Row],[Date]])</f>
        <v>5</v>
      </c>
      <c r="Q8990" s="6">
        <f>YEAR(tbl_Sales[[#This Row],[Date]])</f>
        <v>2017</v>
      </c>
    </row>
    <row r="8991" spans="1:17" x14ac:dyDescent="0.25">
      <c r="A8991" s="1">
        <v>42880</v>
      </c>
      <c r="B8991">
        <v>1080000</v>
      </c>
      <c r="C8991" t="s">
        <v>13</v>
      </c>
      <c r="D8991" t="s">
        <v>12429</v>
      </c>
      <c r="E8991" t="s">
        <v>10</v>
      </c>
      <c r="F8991">
        <v>3193</v>
      </c>
      <c r="G8991">
        <v>3</v>
      </c>
      <c r="H8991">
        <v>2</v>
      </c>
      <c r="I8991">
        <v>2</v>
      </c>
      <c r="J8991">
        <v>328</v>
      </c>
      <c r="K8991">
        <v>1980</v>
      </c>
      <c r="L8991" t="s">
        <v>9169</v>
      </c>
      <c r="M8991" t="s">
        <v>7558</v>
      </c>
      <c r="N8991" t="s">
        <v>107</v>
      </c>
      <c r="O8991" s="6" t="str">
        <f>INDEX(lkp_Region,MATCH(tbl_Sales[[#This Row],[Suburb]],lkp_Suburb,0))</f>
        <v>Southern Metropolitan</v>
      </c>
      <c r="P8991" s="6">
        <f>MONTH(tbl_Sales[[#This Row],[Date]])</f>
        <v>5</v>
      </c>
      <c r="Q8991" s="6">
        <f>YEAR(tbl_Sales[[#This Row],[Date]])</f>
        <v>2017</v>
      </c>
    </row>
    <row r="8992" spans="1:17" x14ac:dyDescent="0.25">
      <c r="A8992" s="1">
        <v>42880</v>
      </c>
      <c r="B8992">
        <v>2221000</v>
      </c>
      <c r="C8992" t="s">
        <v>51</v>
      </c>
      <c r="D8992" t="s">
        <v>12432</v>
      </c>
      <c r="E8992" t="s">
        <v>10</v>
      </c>
      <c r="F8992">
        <v>3191</v>
      </c>
      <c r="G8992">
        <v>4</v>
      </c>
      <c r="H8992">
        <v>2</v>
      </c>
      <c r="I8992">
        <v>2</v>
      </c>
      <c r="J8992">
        <v>381</v>
      </c>
      <c r="K8992">
        <v>2000</v>
      </c>
      <c r="L8992" t="s">
        <v>9170</v>
      </c>
      <c r="M8992" t="s">
        <v>7562</v>
      </c>
      <c r="N8992" t="s">
        <v>107</v>
      </c>
      <c r="O8992" s="6" t="str">
        <f>INDEX(lkp_Region,MATCH(tbl_Sales[[#This Row],[Suburb]],lkp_Suburb,0))</f>
        <v>Southern Metropolitan</v>
      </c>
      <c r="P8992" s="6">
        <f>MONTH(tbl_Sales[[#This Row],[Date]])</f>
        <v>5</v>
      </c>
      <c r="Q8992" s="6">
        <f>YEAR(tbl_Sales[[#This Row],[Date]])</f>
        <v>2017</v>
      </c>
    </row>
    <row r="8993" spans="1:17" x14ac:dyDescent="0.25">
      <c r="A8993" s="1">
        <v>42880</v>
      </c>
      <c r="B8993">
        <v>575000</v>
      </c>
      <c r="C8993" t="s">
        <v>51</v>
      </c>
      <c r="D8993" t="s">
        <v>12423</v>
      </c>
      <c r="E8993" t="s">
        <v>10</v>
      </c>
      <c r="F8993">
        <v>3081</v>
      </c>
      <c r="G8993">
        <v>3</v>
      </c>
      <c r="H8993">
        <v>1</v>
      </c>
      <c r="I8993">
        <v>2</v>
      </c>
      <c r="J8993">
        <v>192</v>
      </c>
      <c r="K8993">
        <v>1995</v>
      </c>
      <c r="L8993" t="s">
        <v>9171</v>
      </c>
      <c r="M8993" t="s">
        <v>748</v>
      </c>
      <c r="N8993" t="s">
        <v>150</v>
      </c>
      <c r="O8993" s="6" t="str">
        <f>INDEX(lkp_Region,MATCH(tbl_Sales[[#This Row],[Suburb]],lkp_Suburb,0))</f>
        <v>Eastern Metropolitan</v>
      </c>
      <c r="P8993" s="6">
        <f>MONTH(tbl_Sales[[#This Row],[Date]])</f>
        <v>5</v>
      </c>
      <c r="Q8993" s="6">
        <f>YEAR(tbl_Sales[[#This Row],[Date]])</f>
        <v>2017</v>
      </c>
    </row>
    <row r="8994" spans="1:17" x14ac:dyDescent="0.25">
      <c r="A8994" s="1">
        <v>42880</v>
      </c>
      <c r="B8994">
        <v>810000</v>
      </c>
      <c r="C8994" t="s">
        <v>2</v>
      </c>
      <c r="D8994" t="s">
        <v>12423</v>
      </c>
      <c r="E8994" t="s">
        <v>5</v>
      </c>
      <c r="F8994">
        <v>3084</v>
      </c>
      <c r="G8994">
        <v>3</v>
      </c>
      <c r="H8994">
        <v>1</v>
      </c>
      <c r="I8994">
        <v>1</v>
      </c>
      <c r="J8994">
        <v>667</v>
      </c>
      <c r="L8994" t="s">
        <v>9172</v>
      </c>
      <c r="M8994" t="s">
        <v>320</v>
      </c>
      <c r="N8994" t="s">
        <v>150</v>
      </c>
      <c r="O8994" s="6" t="str">
        <f>INDEX(lkp_Region,MATCH(tbl_Sales[[#This Row],[Suburb]],lkp_Suburb,0))</f>
        <v>Eastern Metropolitan</v>
      </c>
      <c r="P8994" s="6">
        <f>MONTH(tbl_Sales[[#This Row],[Date]])</f>
        <v>5</v>
      </c>
      <c r="Q8994" s="6">
        <f>YEAR(tbl_Sales[[#This Row],[Date]])</f>
        <v>2017</v>
      </c>
    </row>
    <row r="8995" spans="1:17" x14ac:dyDescent="0.25">
      <c r="A8995" s="1">
        <v>42881</v>
      </c>
      <c r="B8995">
        <v>651000</v>
      </c>
      <c r="C8995" t="s">
        <v>2</v>
      </c>
      <c r="D8995" t="s">
        <v>12427</v>
      </c>
      <c r="E8995" t="s">
        <v>10</v>
      </c>
      <c r="F8995">
        <v>3138</v>
      </c>
      <c r="G8995">
        <v>4</v>
      </c>
      <c r="H8995">
        <v>2</v>
      </c>
      <c r="I8995">
        <v>2</v>
      </c>
      <c r="J8995">
        <v>854</v>
      </c>
      <c r="L8995" t="s">
        <v>9173</v>
      </c>
      <c r="M8995" t="s">
        <v>7784</v>
      </c>
      <c r="N8995" t="s">
        <v>7639</v>
      </c>
      <c r="O8995" s="6" t="str">
        <f>INDEX(lkp_Region,MATCH(tbl_Sales[[#This Row],[Suburb]],lkp_Suburb,0))</f>
        <v>Eastern Victoria</v>
      </c>
      <c r="P8995" s="6">
        <f>MONTH(tbl_Sales[[#This Row],[Date]])</f>
        <v>5</v>
      </c>
      <c r="Q8995" s="6">
        <f>YEAR(tbl_Sales[[#This Row],[Date]])</f>
        <v>2017</v>
      </c>
    </row>
    <row r="8996" spans="1:17" x14ac:dyDescent="0.25">
      <c r="A8996" s="1">
        <v>42881</v>
      </c>
      <c r="B8996">
        <v>550000</v>
      </c>
      <c r="C8996" t="s">
        <v>13</v>
      </c>
      <c r="D8996" t="s">
        <v>12428</v>
      </c>
      <c r="E8996" t="s">
        <v>5</v>
      </c>
      <c r="F8996">
        <v>3066</v>
      </c>
      <c r="G8996">
        <v>1</v>
      </c>
      <c r="H8996">
        <v>1</v>
      </c>
      <c r="I8996">
        <v>0</v>
      </c>
      <c r="J8996">
        <v>0</v>
      </c>
      <c r="K8996">
        <v>1995</v>
      </c>
      <c r="L8996" t="s">
        <v>9174</v>
      </c>
      <c r="M8996" t="s">
        <v>216</v>
      </c>
      <c r="N8996" t="s">
        <v>8</v>
      </c>
      <c r="O8996" s="6" t="str">
        <f>INDEX(lkp_Region,MATCH(tbl_Sales[[#This Row],[Suburb]],lkp_Suburb,0))</f>
        <v>Northern Metropolitan</v>
      </c>
      <c r="P8996" s="6">
        <f>MONTH(tbl_Sales[[#This Row],[Date]])</f>
        <v>5</v>
      </c>
      <c r="Q8996" s="6">
        <f>YEAR(tbl_Sales[[#This Row],[Date]])</f>
        <v>2017</v>
      </c>
    </row>
    <row r="8997" spans="1:17" x14ac:dyDescent="0.25">
      <c r="A8997" s="1">
        <v>42881</v>
      </c>
      <c r="B8997">
        <v>865000</v>
      </c>
      <c r="C8997" t="s">
        <v>2</v>
      </c>
      <c r="D8997" t="s">
        <v>12427</v>
      </c>
      <c r="E8997" t="s">
        <v>10</v>
      </c>
      <c r="F8997">
        <v>3082</v>
      </c>
      <c r="G8997">
        <v>4</v>
      </c>
      <c r="H8997">
        <v>2</v>
      </c>
      <c r="I8997">
        <v>2</v>
      </c>
      <c r="J8997">
        <v>612</v>
      </c>
      <c r="K8997">
        <v>2013</v>
      </c>
      <c r="L8997" t="s">
        <v>9175</v>
      </c>
      <c r="M8997" t="s">
        <v>7706</v>
      </c>
      <c r="N8997" t="s">
        <v>7515</v>
      </c>
      <c r="O8997" s="6" t="str">
        <f>INDEX(lkp_Region,MATCH(tbl_Sales[[#This Row],[Suburb]],lkp_Suburb,0))</f>
        <v>Northern Metropolitan</v>
      </c>
      <c r="P8997" s="6">
        <f>MONTH(tbl_Sales[[#This Row],[Date]])</f>
        <v>5</v>
      </c>
      <c r="Q8997" s="6">
        <f>YEAR(tbl_Sales[[#This Row],[Date]])</f>
        <v>2017</v>
      </c>
    </row>
    <row r="8998" spans="1:17" x14ac:dyDescent="0.25">
      <c r="A8998" s="1">
        <v>42881</v>
      </c>
      <c r="B8998">
        <v>807500</v>
      </c>
      <c r="C8998" t="s">
        <v>2</v>
      </c>
      <c r="D8998" t="s">
        <v>12430</v>
      </c>
      <c r="E8998" t="s">
        <v>10</v>
      </c>
      <c r="F8998">
        <v>3205</v>
      </c>
      <c r="G8998">
        <v>1</v>
      </c>
      <c r="H8998">
        <v>1</v>
      </c>
      <c r="I8998">
        <v>0</v>
      </c>
      <c r="J8998">
        <v>74</v>
      </c>
      <c r="K8998">
        <v>1900</v>
      </c>
      <c r="L8998" t="s">
        <v>9176</v>
      </c>
      <c r="M8998" t="s">
        <v>185</v>
      </c>
      <c r="N8998" t="s">
        <v>26</v>
      </c>
      <c r="O8998" s="6" t="str">
        <f>INDEX(lkp_Region,MATCH(tbl_Sales[[#This Row],[Suburb]],lkp_Suburb,0))</f>
        <v>Southern Metropolitan</v>
      </c>
      <c r="P8998" s="6">
        <f>MONTH(tbl_Sales[[#This Row],[Date]])</f>
        <v>5</v>
      </c>
      <c r="Q8998" s="6">
        <f>YEAR(tbl_Sales[[#This Row],[Date]])</f>
        <v>2017</v>
      </c>
    </row>
    <row r="8999" spans="1:17" x14ac:dyDescent="0.25">
      <c r="A8999" s="1">
        <v>42881</v>
      </c>
      <c r="B8999">
        <v>1950000</v>
      </c>
      <c r="C8999" t="s">
        <v>51</v>
      </c>
      <c r="D8999" t="s">
        <v>12424</v>
      </c>
      <c r="E8999" t="s">
        <v>5</v>
      </c>
      <c r="F8999">
        <v>3184</v>
      </c>
      <c r="G8999">
        <v>4</v>
      </c>
      <c r="H8999">
        <v>3</v>
      </c>
      <c r="I8999">
        <v>2</v>
      </c>
      <c r="J8999">
        <v>142</v>
      </c>
      <c r="K8999">
        <v>2013</v>
      </c>
      <c r="L8999" t="s">
        <v>9177</v>
      </c>
      <c r="M8999" t="s">
        <v>58</v>
      </c>
      <c r="N8999" t="s">
        <v>26</v>
      </c>
      <c r="O8999" s="6" t="str">
        <f>INDEX(lkp_Region,MATCH(tbl_Sales[[#This Row],[Suburb]],lkp_Suburb,0))</f>
        <v>Southern Metropolitan</v>
      </c>
      <c r="P8999" s="6">
        <f>MONTH(tbl_Sales[[#This Row],[Date]])</f>
        <v>5</v>
      </c>
      <c r="Q8999" s="6">
        <f>YEAR(tbl_Sales[[#This Row],[Date]])</f>
        <v>2017</v>
      </c>
    </row>
    <row r="9000" spans="1:17" x14ac:dyDescent="0.25">
      <c r="A9000" s="1">
        <v>42881</v>
      </c>
      <c r="B9000">
        <v>860000</v>
      </c>
      <c r="C9000" t="s">
        <v>2</v>
      </c>
      <c r="D9000" t="s">
        <v>12424</v>
      </c>
      <c r="E9000" t="s">
        <v>5</v>
      </c>
      <c r="F9000">
        <v>3056</v>
      </c>
      <c r="G9000">
        <v>2</v>
      </c>
      <c r="H9000">
        <v>1</v>
      </c>
      <c r="I9000">
        <v>1</v>
      </c>
      <c r="J9000">
        <v>245</v>
      </c>
      <c r="K9000">
        <v>1890</v>
      </c>
      <c r="L9000" t="s">
        <v>9178</v>
      </c>
      <c r="M9000" t="s">
        <v>117</v>
      </c>
      <c r="N9000" t="s">
        <v>18</v>
      </c>
      <c r="O9000" s="6" t="str">
        <f>INDEX(lkp_Region,MATCH(tbl_Sales[[#This Row],[Suburb]],lkp_Suburb,0))</f>
        <v>Northern Metropolitan</v>
      </c>
      <c r="P9000" s="6">
        <f>MONTH(tbl_Sales[[#This Row],[Date]])</f>
        <v>5</v>
      </c>
      <c r="Q9000" s="6">
        <f>YEAR(tbl_Sales[[#This Row],[Date]])</f>
        <v>2017</v>
      </c>
    </row>
    <row r="9001" spans="1:17" x14ac:dyDescent="0.25">
      <c r="A9001" s="1">
        <v>42881</v>
      </c>
      <c r="B9001">
        <v>1060000</v>
      </c>
      <c r="C9001" t="s">
        <v>2</v>
      </c>
      <c r="D9001" t="s">
        <v>12424</v>
      </c>
      <c r="E9001" t="s">
        <v>10</v>
      </c>
      <c r="F9001">
        <v>3055</v>
      </c>
      <c r="G9001">
        <v>3</v>
      </c>
      <c r="H9001">
        <v>1</v>
      </c>
      <c r="I9001">
        <v>2</v>
      </c>
      <c r="J9001">
        <v>465</v>
      </c>
      <c r="L9001" t="s">
        <v>9179</v>
      </c>
      <c r="M9001" t="s">
        <v>80</v>
      </c>
      <c r="N9001" t="s">
        <v>18</v>
      </c>
      <c r="O9001" s="6" t="str">
        <f>INDEX(lkp_Region,MATCH(tbl_Sales[[#This Row],[Suburb]],lkp_Suburb,0))</f>
        <v>Northern Metropolitan</v>
      </c>
      <c r="P9001" s="6">
        <f>MONTH(tbl_Sales[[#This Row],[Date]])</f>
        <v>5</v>
      </c>
      <c r="Q9001" s="6">
        <f>YEAR(tbl_Sales[[#This Row],[Date]])</f>
        <v>2017</v>
      </c>
    </row>
    <row r="9002" spans="1:17" x14ac:dyDescent="0.25">
      <c r="A9002" s="1">
        <v>42881</v>
      </c>
      <c r="B9002">
        <v>1105000</v>
      </c>
      <c r="C9002" t="s">
        <v>2</v>
      </c>
      <c r="D9002" t="s">
        <v>12427</v>
      </c>
      <c r="E9002" t="s">
        <v>10</v>
      </c>
      <c r="F9002">
        <v>3057</v>
      </c>
      <c r="G9002">
        <v>2</v>
      </c>
      <c r="H9002">
        <v>1</v>
      </c>
      <c r="I9002">
        <v>2</v>
      </c>
      <c r="J9002">
        <v>173</v>
      </c>
      <c r="K9002">
        <v>1890</v>
      </c>
      <c r="L9002" t="s">
        <v>9180</v>
      </c>
      <c r="M9002" t="s">
        <v>83</v>
      </c>
      <c r="N9002" t="s">
        <v>18</v>
      </c>
      <c r="O9002" s="6" t="str">
        <f>INDEX(lkp_Region,MATCH(tbl_Sales[[#This Row],[Suburb]],lkp_Suburb,0))</f>
        <v>Northern Metropolitan</v>
      </c>
      <c r="P9002" s="6">
        <f>MONTH(tbl_Sales[[#This Row],[Date]])</f>
        <v>5</v>
      </c>
      <c r="Q9002" s="6">
        <f>YEAR(tbl_Sales[[#This Row],[Date]])</f>
        <v>2017</v>
      </c>
    </row>
    <row r="9003" spans="1:17" x14ac:dyDescent="0.25">
      <c r="A9003" s="1">
        <v>42881</v>
      </c>
      <c r="B9003">
        <v>1500000</v>
      </c>
      <c r="C9003" t="s">
        <v>2</v>
      </c>
      <c r="D9003" t="s">
        <v>12427</v>
      </c>
      <c r="E9003" t="s">
        <v>5</v>
      </c>
      <c r="F9003">
        <v>3058</v>
      </c>
      <c r="G9003">
        <v>4</v>
      </c>
      <c r="H9003">
        <v>2</v>
      </c>
      <c r="I9003">
        <v>1</v>
      </c>
      <c r="J9003">
        <v>453</v>
      </c>
      <c r="K9003">
        <v>1910</v>
      </c>
      <c r="L9003" t="s">
        <v>9181</v>
      </c>
      <c r="M9003" t="s">
        <v>41</v>
      </c>
      <c r="N9003" t="s">
        <v>18</v>
      </c>
      <c r="O9003" s="6" t="str">
        <f>INDEX(lkp_Region,MATCH(tbl_Sales[[#This Row],[Suburb]],lkp_Suburb,0))</f>
        <v>Northern Metropolitan</v>
      </c>
      <c r="P9003" s="6">
        <f>MONTH(tbl_Sales[[#This Row],[Date]])</f>
        <v>5</v>
      </c>
      <c r="Q9003" s="6">
        <f>YEAR(tbl_Sales[[#This Row],[Date]])</f>
        <v>2017</v>
      </c>
    </row>
    <row r="9004" spans="1:17" x14ac:dyDescent="0.25">
      <c r="A9004" s="1">
        <v>42881</v>
      </c>
      <c r="B9004">
        <v>819000</v>
      </c>
      <c r="C9004" t="s">
        <v>13</v>
      </c>
      <c r="D9004" t="s">
        <v>12427</v>
      </c>
      <c r="E9004" t="s">
        <v>10</v>
      </c>
      <c r="F9004">
        <v>3032</v>
      </c>
      <c r="G9004">
        <v>3</v>
      </c>
      <c r="H9004">
        <v>2</v>
      </c>
      <c r="I9004">
        <v>1</v>
      </c>
      <c r="J9004">
        <v>166</v>
      </c>
      <c r="L9004" t="s">
        <v>9182</v>
      </c>
      <c r="M9004" t="s">
        <v>160</v>
      </c>
      <c r="N9004" t="s">
        <v>49</v>
      </c>
      <c r="O9004" s="6" t="str">
        <f>INDEX(lkp_Region,MATCH(tbl_Sales[[#This Row],[Suburb]],lkp_Suburb,0))</f>
        <v>Western Metropolitan</v>
      </c>
      <c r="P9004" s="6">
        <f>MONTH(tbl_Sales[[#This Row],[Date]])</f>
        <v>5</v>
      </c>
      <c r="Q9004" s="6">
        <f>YEAR(tbl_Sales[[#This Row],[Date]])</f>
        <v>2017</v>
      </c>
    </row>
    <row r="9005" spans="1:17" x14ac:dyDescent="0.25">
      <c r="A9005" s="1">
        <v>42881</v>
      </c>
      <c r="B9005">
        <v>1010000</v>
      </c>
      <c r="C9005" t="s">
        <v>2</v>
      </c>
      <c r="D9005" t="s">
        <v>12423</v>
      </c>
      <c r="E9005" t="s">
        <v>10</v>
      </c>
      <c r="F9005">
        <v>3042</v>
      </c>
      <c r="G9005">
        <v>4</v>
      </c>
      <c r="H9005">
        <v>2</v>
      </c>
      <c r="I9005">
        <v>2</v>
      </c>
      <c r="J9005">
        <v>650</v>
      </c>
      <c r="L9005" t="s">
        <v>9183</v>
      </c>
      <c r="M9005" t="s">
        <v>86</v>
      </c>
      <c r="N9005" t="s">
        <v>49</v>
      </c>
      <c r="O9005" s="6" t="str">
        <f>INDEX(lkp_Region,MATCH(tbl_Sales[[#This Row],[Suburb]],lkp_Suburb,0))</f>
        <v>Western Metropolitan</v>
      </c>
      <c r="P9005" s="6">
        <f>MONTH(tbl_Sales[[#This Row],[Date]])</f>
        <v>5</v>
      </c>
      <c r="Q9005" s="6">
        <f>YEAR(tbl_Sales[[#This Row],[Date]])</f>
        <v>2017</v>
      </c>
    </row>
    <row r="9006" spans="1:17" x14ac:dyDescent="0.25">
      <c r="A9006" s="1">
        <v>42881</v>
      </c>
      <c r="B9006">
        <v>1600000</v>
      </c>
      <c r="C9006" t="s">
        <v>2</v>
      </c>
      <c r="D9006" t="s">
        <v>12427</v>
      </c>
      <c r="E9006" t="s">
        <v>5</v>
      </c>
      <c r="F9006">
        <v>3034</v>
      </c>
      <c r="G9006">
        <v>4</v>
      </c>
      <c r="H9006">
        <v>3</v>
      </c>
      <c r="I9006">
        <v>3</v>
      </c>
      <c r="J9006">
        <v>857</v>
      </c>
      <c r="L9006" t="s">
        <v>9184</v>
      </c>
      <c r="M9006" t="s">
        <v>524</v>
      </c>
      <c r="N9006" t="s">
        <v>49</v>
      </c>
      <c r="O9006" s="6" t="str">
        <f>INDEX(lkp_Region,MATCH(tbl_Sales[[#This Row],[Suburb]],lkp_Suburb,0))</f>
        <v>Western Metropolitan</v>
      </c>
      <c r="P9006" s="6">
        <f>MONTH(tbl_Sales[[#This Row],[Date]])</f>
        <v>5</v>
      </c>
      <c r="Q9006" s="6">
        <f>YEAR(tbl_Sales[[#This Row],[Date]])</f>
        <v>2017</v>
      </c>
    </row>
    <row r="9007" spans="1:17" x14ac:dyDescent="0.25">
      <c r="A9007" s="1">
        <v>42881</v>
      </c>
      <c r="B9007">
        <v>905000</v>
      </c>
      <c r="C9007" t="s">
        <v>51</v>
      </c>
      <c r="D9007" t="s">
        <v>12429</v>
      </c>
      <c r="E9007" t="s">
        <v>10</v>
      </c>
      <c r="F9007">
        <v>3148</v>
      </c>
      <c r="G9007">
        <v>3</v>
      </c>
      <c r="H9007">
        <v>1</v>
      </c>
      <c r="I9007">
        <v>2</v>
      </c>
      <c r="J9007">
        <v>418</v>
      </c>
      <c r="K9007">
        <v>1955</v>
      </c>
      <c r="L9007" t="s">
        <v>9185</v>
      </c>
      <c r="M9007" t="s">
        <v>29</v>
      </c>
      <c r="N9007" t="s">
        <v>31</v>
      </c>
      <c r="O9007" s="6" t="str">
        <f>INDEX(lkp_Region,MATCH(tbl_Sales[[#This Row],[Suburb]],lkp_Suburb,0))</f>
        <v>Southern Metropolitan</v>
      </c>
      <c r="P9007" s="6">
        <f>MONTH(tbl_Sales[[#This Row],[Date]])</f>
        <v>5</v>
      </c>
      <c r="Q9007" s="6">
        <f>YEAR(tbl_Sales[[#This Row],[Date]])</f>
        <v>2017</v>
      </c>
    </row>
    <row r="9008" spans="1:17" x14ac:dyDescent="0.25">
      <c r="A9008" s="1">
        <v>42881</v>
      </c>
      <c r="B9008">
        <v>419000</v>
      </c>
      <c r="C9008" t="s">
        <v>2</v>
      </c>
      <c r="D9008" t="s">
        <v>12428</v>
      </c>
      <c r="E9008" t="s">
        <v>10</v>
      </c>
      <c r="F9008">
        <v>3338</v>
      </c>
      <c r="G9008">
        <v>3</v>
      </c>
      <c r="H9008">
        <v>1</v>
      </c>
      <c r="I9008">
        <v>3</v>
      </c>
      <c r="J9008">
        <v>603</v>
      </c>
      <c r="L9008" t="s">
        <v>9186</v>
      </c>
      <c r="M9008" t="s">
        <v>8044</v>
      </c>
      <c r="N9008" t="s">
        <v>7542</v>
      </c>
      <c r="O9008" s="6" t="str">
        <f>INDEX(lkp_Region,MATCH(tbl_Sales[[#This Row],[Suburb]],lkp_Suburb,0))</f>
        <v>Western Victoria</v>
      </c>
      <c r="P9008" s="6">
        <f>MONTH(tbl_Sales[[#This Row],[Date]])</f>
        <v>5</v>
      </c>
      <c r="Q9008" s="6">
        <f>YEAR(tbl_Sales[[#This Row],[Date]])</f>
        <v>2017</v>
      </c>
    </row>
    <row r="9009" spans="1:17" x14ac:dyDescent="0.25">
      <c r="A9009" s="1">
        <v>42881</v>
      </c>
      <c r="B9009">
        <v>1000000</v>
      </c>
      <c r="C9009" t="s">
        <v>2</v>
      </c>
      <c r="D9009" t="s">
        <v>12427</v>
      </c>
      <c r="E9009" t="s">
        <v>5</v>
      </c>
      <c r="F9009">
        <v>3031</v>
      </c>
      <c r="G9009">
        <v>2</v>
      </c>
      <c r="H9009">
        <v>1</v>
      </c>
      <c r="I9009">
        <v>0</v>
      </c>
      <c r="J9009">
        <v>159</v>
      </c>
      <c r="L9009" t="s">
        <v>9187</v>
      </c>
      <c r="M9009" t="s">
        <v>264</v>
      </c>
      <c r="N9009" t="s">
        <v>88</v>
      </c>
      <c r="O9009" s="6" t="str">
        <f>INDEX(lkp_Region,MATCH(tbl_Sales[[#This Row],[Suburb]],lkp_Suburb,0))</f>
        <v>Northern Metropolitan</v>
      </c>
      <c r="P9009" s="6">
        <f>MONTH(tbl_Sales[[#This Row],[Date]])</f>
        <v>5</v>
      </c>
      <c r="Q9009" s="6">
        <f>YEAR(tbl_Sales[[#This Row],[Date]])</f>
        <v>2017</v>
      </c>
    </row>
    <row r="9010" spans="1:17" x14ac:dyDescent="0.25">
      <c r="A9010" s="1">
        <v>42881</v>
      </c>
      <c r="B9010">
        <v>950000</v>
      </c>
      <c r="C9010" t="s">
        <v>2</v>
      </c>
      <c r="D9010" t="s">
        <v>12428</v>
      </c>
      <c r="E9010" t="s">
        <v>10</v>
      </c>
      <c r="F9010">
        <v>3013</v>
      </c>
      <c r="G9010">
        <v>3</v>
      </c>
      <c r="H9010">
        <v>2</v>
      </c>
      <c r="I9010">
        <v>2</v>
      </c>
      <c r="J9010">
        <v>287</v>
      </c>
      <c r="K9010">
        <v>2002</v>
      </c>
      <c r="L9010" t="s">
        <v>9188</v>
      </c>
      <c r="M9010" t="s">
        <v>65</v>
      </c>
      <c r="N9010" t="s">
        <v>21</v>
      </c>
      <c r="O9010" s="6" t="str">
        <f>INDEX(lkp_Region,MATCH(tbl_Sales[[#This Row],[Suburb]],lkp_Suburb,0))</f>
        <v>Western Metropolitan</v>
      </c>
      <c r="P9010" s="6">
        <f>MONTH(tbl_Sales[[#This Row],[Date]])</f>
        <v>5</v>
      </c>
      <c r="Q9010" s="6">
        <f>YEAR(tbl_Sales[[#This Row],[Date]])</f>
        <v>2017</v>
      </c>
    </row>
    <row r="9011" spans="1:17" x14ac:dyDescent="0.25">
      <c r="A9011" s="1">
        <v>42881</v>
      </c>
      <c r="B9011">
        <v>1010000</v>
      </c>
      <c r="C9011" t="s">
        <v>51</v>
      </c>
      <c r="D9011" t="s">
        <v>12429</v>
      </c>
      <c r="E9011" t="s">
        <v>10</v>
      </c>
      <c r="F9011">
        <v>3107</v>
      </c>
      <c r="G9011">
        <v>4</v>
      </c>
      <c r="H9011">
        <v>3</v>
      </c>
      <c r="I9011">
        <v>2</v>
      </c>
      <c r="J9011">
        <v>332</v>
      </c>
      <c r="K9011">
        <v>2013</v>
      </c>
      <c r="L9011" t="s">
        <v>9189</v>
      </c>
      <c r="M9011" t="s">
        <v>586</v>
      </c>
      <c r="N9011" t="s">
        <v>128</v>
      </c>
      <c r="O9011" s="6" t="str">
        <f>INDEX(lkp_Region,MATCH(tbl_Sales[[#This Row],[Suburb]],lkp_Suburb,0))</f>
        <v>Eastern Metropolitan</v>
      </c>
      <c r="P9011" s="6">
        <f>MONTH(tbl_Sales[[#This Row],[Date]])</f>
        <v>5</v>
      </c>
      <c r="Q9011" s="6">
        <f>YEAR(tbl_Sales[[#This Row],[Date]])</f>
        <v>2017</v>
      </c>
    </row>
    <row r="9012" spans="1:17" x14ac:dyDescent="0.25">
      <c r="A9012" s="1">
        <v>42881</v>
      </c>
      <c r="B9012">
        <v>1100000</v>
      </c>
      <c r="C9012" t="s">
        <v>2</v>
      </c>
      <c r="D9012" t="s">
        <v>12423</v>
      </c>
      <c r="E9012" t="s">
        <v>5</v>
      </c>
      <c r="F9012">
        <v>3108</v>
      </c>
      <c r="G9012">
        <v>4</v>
      </c>
      <c r="H9012">
        <v>3</v>
      </c>
      <c r="I9012">
        <v>2</v>
      </c>
      <c r="J9012">
        <v>661</v>
      </c>
      <c r="K9012">
        <v>1965</v>
      </c>
      <c r="L9012" t="s">
        <v>9190</v>
      </c>
      <c r="M9012" t="s">
        <v>126</v>
      </c>
      <c r="N9012" t="s">
        <v>128</v>
      </c>
      <c r="O9012" s="6" t="str">
        <f>INDEX(lkp_Region,MATCH(tbl_Sales[[#This Row],[Suburb]],lkp_Suburb,0))</f>
        <v>Eastern Metropolitan</v>
      </c>
      <c r="P9012" s="6">
        <f>MONTH(tbl_Sales[[#This Row],[Date]])</f>
        <v>5</v>
      </c>
      <c r="Q9012" s="6">
        <f>YEAR(tbl_Sales[[#This Row],[Date]])</f>
        <v>2017</v>
      </c>
    </row>
    <row r="9013" spans="1:17" x14ac:dyDescent="0.25">
      <c r="A9013" s="1">
        <v>42881</v>
      </c>
      <c r="B9013">
        <v>1400000</v>
      </c>
      <c r="C9013" t="s">
        <v>2</v>
      </c>
      <c r="D9013" t="s">
        <v>12429</v>
      </c>
      <c r="E9013" t="s">
        <v>5</v>
      </c>
      <c r="F9013">
        <v>3195</v>
      </c>
      <c r="G9013">
        <v>3</v>
      </c>
      <c r="H9013">
        <v>2</v>
      </c>
      <c r="I9013">
        <v>2</v>
      </c>
      <c r="J9013">
        <v>259</v>
      </c>
      <c r="K9013">
        <v>2007</v>
      </c>
      <c r="L9013" t="s">
        <v>9191</v>
      </c>
      <c r="M9013" t="s">
        <v>7624</v>
      </c>
      <c r="N9013" t="s">
        <v>45</v>
      </c>
      <c r="O9013" s="6" t="str">
        <f>INDEX(lkp_Region,MATCH(tbl_Sales[[#This Row],[Suburb]],lkp_Suburb,0))</f>
        <v>South-Eastern Metropolitan</v>
      </c>
      <c r="P9013" s="6">
        <f>MONTH(tbl_Sales[[#This Row],[Date]])</f>
        <v>5</v>
      </c>
      <c r="Q9013" s="6">
        <f>YEAR(tbl_Sales[[#This Row],[Date]])</f>
        <v>2017</v>
      </c>
    </row>
    <row r="9014" spans="1:17" x14ac:dyDescent="0.25">
      <c r="A9014" s="1">
        <v>42881</v>
      </c>
      <c r="B9014">
        <v>1375000</v>
      </c>
      <c r="C9014" t="s">
        <v>51</v>
      </c>
      <c r="D9014" t="s">
        <v>12429</v>
      </c>
      <c r="E9014" t="s">
        <v>10</v>
      </c>
      <c r="F9014">
        <v>3204</v>
      </c>
      <c r="G9014">
        <v>3</v>
      </c>
      <c r="H9014">
        <v>3</v>
      </c>
      <c r="I9014">
        <v>2</v>
      </c>
      <c r="J9014">
        <v>338</v>
      </c>
      <c r="K9014">
        <v>2012</v>
      </c>
      <c r="L9014" t="s">
        <v>9192</v>
      </c>
      <c r="M9014" t="s">
        <v>55</v>
      </c>
      <c r="N9014" t="s">
        <v>57</v>
      </c>
      <c r="O9014" s="6" t="str">
        <f>INDEX(lkp_Region,MATCH(tbl_Sales[[#This Row],[Suburb]],lkp_Suburb,0))</f>
        <v>Southern Metropolitan</v>
      </c>
      <c r="P9014" s="6">
        <f>MONTH(tbl_Sales[[#This Row],[Date]])</f>
        <v>5</v>
      </c>
      <c r="Q9014" s="6">
        <f>YEAR(tbl_Sales[[#This Row],[Date]])</f>
        <v>2017</v>
      </c>
    </row>
    <row r="9015" spans="1:17" x14ac:dyDescent="0.25">
      <c r="A9015" s="1">
        <v>42881</v>
      </c>
      <c r="B9015">
        <v>1486000</v>
      </c>
      <c r="C9015" t="s">
        <v>2</v>
      </c>
      <c r="D9015" t="s">
        <v>12429</v>
      </c>
      <c r="E9015" t="s">
        <v>10</v>
      </c>
      <c r="F9015">
        <v>3204</v>
      </c>
      <c r="G9015">
        <v>4</v>
      </c>
      <c r="H9015">
        <v>2</v>
      </c>
      <c r="I9015">
        <v>1</v>
      </c>
      <c r="J9015">
        <v>618</v>
      </c>
      <c r="L9015" t="s">
        <v>9193</v>
      </c>
      <c r="M9015" t="s">
        <v>63</v>
      </c>
      <c r="N9015" t="s">
        <v>57</v>
      </c>
      <c r="O9015" s="6" t="str">
        <f>INDEX(lkp_Region,MATCH(tbl_Sales[[#This Row],[Suburb]],lkp_Suburb,0))</f>
        <v>Southern Metropolitan</v>
      </c>
      <c r="P9015" s="6">
        <f>MONTH(tbl_Sales[[#This Row],[Date]])</f>
        <v>5</v>
      </c>
      <c r="Q9015" s="6">
        <f>YEAR(tbl_Sales[[#This Row],[Date]])</f>
        <v>2017</v>
      </c>
    </row>
    <row r="9016" spans="1:17" x14ac:dyDescent="0.25">
      <c r="A9016" s="1">
        <v>42881</v>
      </c>
      <c r="B9016">
        <v>915000</v>
      </c>
      <c r="C9016" t="s">
        <v>2</v>
      </c>
      <c r="D9016" t="s">
        <v>12427</v>
      </c>
      <c r="E9016" t="s">
        <v>10</v>
      </c>
      <c r="F9016">
        <v>3071</v>
      </c>
      <c r="G9016">
        <v>2</v>
      </c>
      <c r="H9016">
        <v>1</v>
      </c>
      <c r="I9016">
        <v>1</v>
      </c>
      <c r="J9016">
        <v>502</v>
      </c>
      <c r="L9016" t="s">
        <v>9194</v>
      </c>
      <c r="M9016" t="s">
        <v>60</v>
      </c>
      <c r="N9016" t="s">
        <v>62</v>
      </c>
      <c r="O9016" s="6" t="str">
        <f>INDEX(lkp_Region,MATCH(tbl_Sales[[#This Row],[Suburb]],lkp_Suburb,0))</f>
        <v>Northern Metropolitan</v>
      </c>
      <c r="P9016" s="6">
        <f>MONTH(tbl_Sales[[#This Row],[Date]])</f>
        <v>5</v>
      </c>
      <c r="Q9016" s="6">
        <f>YEAR(tbl_Sales[[#This Row],[Date]])</f>
        <v>2017</v>
      </c>
    </row>
    <row r="9017" spans="1:17" x14ac:dyDescent="0.25">
      <c r="A9017" s="1">
        <v>42881</v>
      </c>
      <c r="B9017">
        <v>1050000</v>
      </c>
      <c r="C9017" t="s">
        <v>2</v>
      </c>
      <c r="D9017" t="s">
        <v>12427</v>
      </c>
      <c r="E9017" t="s">
        <v>10</v>
      </c>
      <c r="F9017">
        <v>3072</v>
      </c>
      <c r="G9017">
        <v>2</v>
      </c>
      <c r="H9017">
        <v>1</v>
      </c>
      <c r="I9017">
        <v>1</v>
      </c>
      <c r="J9017">
        <v>688</v>
      </c>
      <c r="L9017" t="s">
        <v>9195</v>
      </c>
      <c r="M9017" t="s">
        <v>97</v>
      </c>
      <c r="N9017" t="s">
        <v>62</v>
      </c>
      <c r="O9017" s="6" t="str">
        <f>INDEX(lkp_Region,MATCH(tbl_Sales[[#This Row],[Suburb]],lkp_Suburb,0))</f>
        <v>Northern Metropolitan</v>
      </c>
      <c r="P9017" s="6">
        <f>MONTH(tbl_Sales[[#This Row],[Date]])</f>
        <v>5</v>
      </c>
      <c r="Q9017" s="6">
        <f>YEAR(tbl_Sales[[#This Row],[Date]])</f>
        <v>2017</v>
      </c>
    </row>
    <row r="9018" spans="1:17" x14ac:dyDescent="0.25">
      <c r="A9018" s="1">
        <v>42881</v>
      </c>
      <c r="B9018">
        <v>1250000</v>
      </c>
      <c r="C9018" t="s">
        <v>2</v>
      </c>
      <c r="D9018" t="s">
        <v>12429</v>
      </c>
      <c r="E9018" t="s">
        <v>5</v>
      </c>
      <c r="F9018">
        <v>3071</v>
      </c>
      <c r="G9018">
        <v>3</v>
      </c>
      <c r="H9018">
        <v>1</v>
      </c>
      <c r="I9018">
        <v>2</v>
      </c>
      <c r="J9018">
        <v>695</v>
      </c>
      <c r="K9018">
        <v>1960</v>
      </c>
      <c r="L9018" t="s">
        <v>9196</v>
      </c>
      <c r="M9018" t="s">
        <v>60</v>
      </c>
      <c r="N9018" t="s">
        <v>62</v>
      </c>
      <c r="O9018" s="6" t="str">
        <f>INDEX(lkp_Region,MATCH(tbl_Sales[[#This Row],[Suburb]],lkp_Suburb,0))</f>
        <v>Northern Metropolitan</v>
      </c>
      <c r="P9018" s="6">
        <f>MONTH(tbl_Sales[[#This Row],[Date]])</f>
        <v>5</v>
      </c>
      <c r="Q9018" s="6">
        <f>YEAR(tbl_Sales[[#This Row],[Date]])</f>
        <v>2017</v>
      </c>
    </row>
    <row r="9019" spans="1:17" x14ac:dyDescent="0.25">
      <c r="A9019" s="1">
        <v>42881</v>
      </c>
      <c r="B9019">
        <v>1275000</v>
      </c>
      <c r="C9019" t="s">
        <v>2</v>
      </c>
      <c r="D9019" t="s">
        <v>12429</v>
      </c>
      <c r="E9019" t="s">
        <v>5</v>
      </c>
      <c r="F9019">
        <v>3070</v>
      </c>
      <c r="G9019">
        <v>3</v>
      </c>
      <c r="H9019">
        <v>1</v>
      </c>
      <c r="I9019">
        <v>0</v>
      </c>
      <c r="J9019">
        <v>245</v>
      </c>
      <c r="L9019" t="s">
        <v>9197</v>
      </c>
      <c r="M9019" t="s">
        <v>271</v>
      </c>
      <c r="N9019" t="s">
        <v>62</v>
      </c>
      <c r="O9019" s="6" t="str">
        <f>INDEX(lkp_Region,MATCH(tbl_Sales[[#This Row],[Suburb]],lkp_Suburb,0))</f>
        <v>Northern Metropolitan</v>
      </c>
      <c r="P9019" s="6">
        <f>MONTH(tbl_Sales[[#This Row],[Date]])</f>
        <v>5</v>
      </c>
      <c r="Q9019" s="6">
        <f>YEAR(tbl_Sales[[#This Row],[Date]])</f>
        <v>2017</v>
      </c>
    </row>
    <row r="9020" spans="1:17" x14ac:dyDescent="0.25">
      <c r="A9020" s="1">
        <v>42881</v>
      </c>
      <c r="B9020">
        <v>1620000</v>
      </c>
      <c r="C9020" t="s">
        <v>2</v>
      </c>
      <c r="D9020" t="s">
        <v>12429</v>
      </c>
      <c r="E9020" t="s">
        <v>5</v>
      </c>
      <c r="F9020">
        <v>3127</v>
      </c>
      <c r="G9020">
        <v>3</v>
      </c>
      <c r="H9020">
        <v>1</v>
      </c>
      <c r="I9020">
        <v>2</v>
      </c>
      <c r="J9020">
        <v>665</v>
      </c>
      <c r="L9020" t="s">
        <v>9198</v>
      </c>
      <c r="M9020" t="s">
        <v>11</v>
      </c>
      <c r="N9020" t="s">
        <v>101</v>
      </c>
      <c r="O9020" s="6" t="str">
        <f>INDEX(lkp_Region,MATCH(tbl_Sales[[#This Row],[Suburb]],lkp_Suburb,0))</f>
        <v>Southern Metropolitan</v>
      </c>
      <c r="P9020" s="6">
        <f>MONTH(tbl_Sales[[#This Row],[Date]])</f>
        <v>5</v>
      </c>
      <c r="Q9020" s="6">
        <f>YEAR(tbl_Sales[[#This Row],[Date]])</f>
        <v>2017</v>
      </c>
    </row>
    <row r="9021" spans="1:17" x14ac:dyDescent="0.25">
      <c r="A9021" s="1">
        <v>42881</v>
      </c>
      <c r="B9021">
        <v>1912500</v>
      </c>
      <c r="C9021" t="s">
        <v>2</v>
      </c>
      <c r="D9021" t="s">
        <v>12429</v>
      </c>
      <c r="E9021" t="s">
        <v>10</v>
      </c>
      <c r="F9021">
        <v>3147</v>
      </c>
      <c r="G9021">
        <v>3</v>
      </c>
      <c r="H9021">
        <v>2</v>
      </c>
      <c r="I9021">
        <v>2</v>
      </c>
      <c r="J9021">
        <v>869</v>
      </c>
      <c r="L9021" t="s">
        <v>9199</v>
      </c>
      <c r="M9021" t="s">
        <v>206</v>
      </c>
      <c r="N9021" t="s">
        <v>101</v>
      </c>
      <c r="O9021" s="6" t="str">
        <f>INDEX(lkp_Region,MATCH(tbl_Sales[[#This Row],[Suburb]],lkp_Suburb,0))</f>
        <v>Southern Metropolitan</v>
      </c>
      <c r="P9021" s="6">
        <f>MONTH(tbl_Sales[[#This Row],[Date]])</f>
        <v>5</v>
      </c>
      <c r="Q9021" s="6">
        <f>YEAR(tbl_Sales[[#This Row],[Date]])</f>
        <v>2017</v>
      </c>
    </row>
    <row r="9022" spans="1:17" x14ac:dyDescent="0.25">
      <c r="A9022" s="1">
        <v>42882</v>
      </c>
      <c r="B9022">
        <v>905000</v>
      </c>
      <c r="C9022" t="s">
        <v>2</v>
      </c>
      <c r="D9022" t="s">
        <v>12427</v>
      </c>
      <c r="E9022" t="s">
        <v>10</v>
      </c>
      <c r="F9022">
        <v>3752</v>
      </c>
      <c r="G9022">
        <v>5</v>
      </c>
      <c r="H9022">
        <v>5</v>
      </c>
      <c r="I9022">
        <v>3</v>
      </c>
      <c r="J9022">
        <v>700</v>
      </c>
      <c r="K9022">
        <v>2010</v>
      </c>
      <c r="L9022" t="s">
        <v>9200</v>
      </c>
      <c r="M9022" t="s">
        <v>7513</v>
      </c>
      <c r="N9022" t="s">
        <v>7515</v>
      </c>
      <c r="O9022" s="6" t="str">
        <f>INDEX(lkp_Region,MATCH(tbl_Sales[[#This Row],[Suburb]],lkp_Suburb,0))</f>
        <v>Northern Metropolitan</v>
      </c>
      <c r="P9022" s="6">
        <f>MONTH(tbl_Sales[[#This Row],[Date]])</f>
        <v>5</v>
      </c>
      <c r="Q9022" s="6">
        <f>YEAR(tbl_Sales[[#This Row],[Date]])</f>
        <v>2017</v>
      </c>
    </row>
    <row r="9023" spans="1:17" x14ac:dyDescent="0.25">
      <c r="A9023" s="1">
        <v>42882</v>
      </c>
      <c r="B9023">
        <v>700000</v>
      </c>
      <c r="C9023" t="s">
        <v>13</v>
      </c>
      <c r="D9023" t="s">
        <v>12429</v>
      </c>
      <c r="E9023" t="s">
        <v>10</v>
      </c>
      <c r="F9023">
        <v>3125</v>
      </c>
      <c r="G9023">
        <v>2</v>
      </c>
      <c r="H9023">
        <v>1</v>
      </c>
      <c r="I9023">
        <v>1</v>
      </c>
      <c r="J9023">
        <v>251</v>
      </c>
      <c r="K9023">
        <v>1975</v>
      </c>
      <c r="L9023" t="s">
        <v>9201</v>
      </c>
      <c r="M9023" t="s">
        <v>32</v>
      </c>
      <c r="N9023" t="s">
        <v>14</v>
      </c>
      <c r="O9023" s="6" t="str">
        <f>INDEX(lkp_Region,MATCH(tbl_Sales[[#This Row],[Suburb]],lkp_Suburb,0))</f>
        <v>Southern Metropolitan</v>
      </c>
      <c r="P9023" s="6">
        <f>MONTH(tbl_Sales[[#This Row],[Date]])</f>
        <v>5</v>
      </c>
      <c r="Q9023" s="6">
        <f>YEAR(tbl_Sales[[#This Row],[Date]])</f>
        <v>2017</v>
      </c>
    </row>
    <row r="9024" spans="1:17" x14ac:dyDescent="0.25">
      <c r="A9024" s="1">
        <v>42882</v>
      </c>
      <c r="B9024">
        <v>957500</v>
      </c>
      <c r="C9024" t="s">
        <v>2</v>
      </c>
      <c r="D9024" t="s">
        <v>12428</v>
      </c>
      <c r="E9024" t="s">
        <v>10</v>
      </c>
      <c r="F9024">
        <v>3181</v>
      </c>
      <c r="G9024">
        <v>2</v>
      </c>
      <c r="H9024">
        <v>1</v>
      </c>
      <c r="I9024">
        <v>1</v>
      </c>
      <c r="J9024">
        <v>136</v>
      </c>
      <c r="K9024">
        <v>1892</v>
      </c>
      <c r="L9024" t="s">
        <v>9202</v>
      </c>
      <c r="M9024" t="s">
        <v>431</v>
      </c>
      <c r="N9024" t="s">
        <v>76</v>
      </c>
      <c r="O9024" s="6" t="str">
        <f>INDEX(lkp_Region,MATCH(tbl_Sales[[#This Row],[Suburb]],lkp_Suburb,0))</f>
        <v>Southern Metropolitan</v>
      </c>
      <c r="P9024" s="6">
        <f>MONTH(tbl_Sales[[#This Row],[Date]])</f>
        <v>5</v>
      </c>
      <c r="Q9024" s="6">
        <f>YEAR(tbl_Sales[[#This Row],[Date]])</f>
        <v>2017</v>
      </c>
    </row>
    <row r="9025" spans="1:17" x14ac:dyDescent="0.25">
      <c r="A9025" s="1">
        <v>42882</v>
      </c>
      <c r="B9025">
        <v>1700000</v>
      </c>
      <c r="C9025" t="s">
        <v>2</v>
      </c>
      <c r="D9025" t="s">
        <v>12429</v>
      </c>
      <c r="E9025" t="s">
        <v>5</v>
      </c>
      <c r="F9025">
        <v>3144</v>
      </c>
      <c r="G9025">
        <v>3</v>
      </c>
      <c r="H9025">
        <v>2</v>
      </c>
      <c r="I9025">
        <v>0</v>
      </c>
      <c r="J9025">
        <v>312</v>
      </c>
      <c r="K9025">
        <v>1920</v>
      </c>
      <c r="L9025" t="s">
        <v>9203</v>
      </c>
      <c r="M9025" t="s">
        <v>388</v>
      </c>
      <c r="N9025" t="s">
        <v>76</v>
      </c>
      <c r="O9025" s="6" t="str">
        <f>INDEX(lkp_Region,MATCH(tbl_Sales[[#This Row],[Suburb]],lkp_Suburb,0))</f>
        <v>Southern Metropolitan</v>
      </c>
      <c r="P9025" s="6">
        <f>MONTH(tbl_Sales[[#This Row],[Date]])</f>
        <v>5</v>
      </c>
      <c r="Q9025" s="6">
        <f>YEAR(tbl_Sales[[#This Row],[Date]])</f>
        <v>2017</v>
      </c>
    </row>
    <row r="9026" spans="1:17" x14ac:dyDescent="0.25">
      <c r="A9026" s="1">
        <v>42882</v>
      </c>
      <c r="B9026">
        <v>3600000</v>
      </c>
      <c r="C9026" t="s">
        <v>2</v>
      </c>
      <c r="D9026" t="s">
        <v>12427</v>
      </c>
      <c r="E9026" t="s">
        <v>10</v>
      </c>
      <c r="F9026">
        <v>3145</v>
      </c>
      <c r="G9026">
        <v>4</v>
      </c>
      <c r="H9026">
        <v>3</v>
      </c>
      <c r="I9026">
        <v>2</v>
      </c>
      <c r="J9026">
        <v>552</v>
      </c>
      <c r="K9026">
        <v>2015</v>
      </c>
      <c r="L9026" t="s">
        <v>8673</v>
      </c>
      <c r="M9026" t="s">
        <v>74</v>
      </c>
      <c r="N9026" t="s">
        <v>76</v>
      </c>
      <c r="O9026" s="6" t="str">
        <f>INDEX(lkp_Region,MATCH(tbl_Sales[[#This Row],[Suburb]],lkp_Suburb,0))</f>
        <v>Southern Metropolitan</v>
      </c>
      <c r="P9026" s="6">
        <f>MONTH(tbl_Sales[[#This Row],[Date]])</f>
        <v>5</v>
      </c>
      <c r="Q9026" s="6">
        <f>YEAR(tbl_Sales[[#This Row],[Date]])</f>
        <v>2017</v>
      </c>
    </row>
    <row r="9027" spans="1:17" x14ac:dyDescent="0.25">
      <c r="A9027" s="1">
        <v>42882</v>
      </c>
      <c r="B9027">
        <v>1750000</v>
      </c>
      <c r="C9027" t="s">
        <v>2</v>
      </c>
      <c r="D9027" t="s">
        <v>12430</v>
      </c>
      <c r="E9027" t="s">
        <v>5</v>
      </c>
      <c r="F9027">
        <v>3206</v>
      </c>
      <c r="G9027">
        <v>3</v>
      </c>
      <c r="H9027">
        <v>2</v>
      </c>
      <c r="I9027">
        <v>0</v>
      </c>
      <c r="J9027">
        <v>138</v>
      </c>
      <c r="K9027">
        <v>1885</v>
      </c>
      <c r="L9027" t="s">
        <v>9204</v>
      </c>
      <c r="M9027" t="s">
        <v>474</v>
      </c>
      <c r="N9027" t="s">
        <v>26</v>
      </c>
      <c r="O9027" s="6" t="str">
        <f>INDEX(lkp_Region,MATCH(tbl_Sales[[#This Row],[Suburb]],lkp_Suburb,0))</f>
        <v>Southern Metropolitan</v>
      </c>
      <c r="P9027" s="6">
        <f>MONTH(tbl_Sales[[#This Row],[Date]])</f>
        <v>5</v>
      </c>
      <c r="Q9027" s="6">
        <f>YEAR(tbl_Sales[[#This Row],[Date]])</f>
        <v>2017</v>
      </c>
    </row>
    <row r="9028" spans="1:17" x14ac:dyDescent="0.25">
      <c r="A9028" s="1">
        <v>42882</v>
      </c>
      <c r="B9028">
        <v>1800000</v>
      </c>
      <c r="C9028" t="s">
        <v>2</v>
      </c>
      <c r="D9028" t="s">
        <v>12425</v>
      </c>
      <c r="E9028" t="s">
        <v>5</v>
      </c>
      <c r="F9028">
        <v>3184</v>
      </c>
      <c r="G9028">
        <v>3</v>
      </c>
      <c r="H9028">
        <v>2</v>
      </c>
      <c r="I9028">
        <v>2</v>
      </c>
      <c r="J9028">
        <v>188</v>
      </c>
      <c r="K9028">
        <v>2010</v>
      </c>
      <c r="L9028" t="s">
        <v>9205</v>
      </c>
      <c r="M9028" t="s">
        <v>58</v>
      </c>
      <c r="N9028" t="s">
        <v>26</v>
      </c>
      <c r="O9028" s="6" t="str">
        <f>INDEX(lkp_Region,MATCH(tbl_Sales[[#This Row],[Suburb]],lkp_Suburb,0))</f>
        <v>Southern Metropolitan</v>
      </c>
      <c r="P9028" s="6">
        <f>MONTH(tbl_Sales[[#This Row],[Date]])</f>
        <v>5</v>
      </c>
      <c r="Q9028" s="6">
        <f>YEAR(tbl_Sales[[#This Row],[Date]])</f>
        <v>2017</v>
      </c>
    </row>
    <row r="9029" spans="1:17" x14ac:dyDescent="0.25">
      <c r="A9029" s="1">
        <v>42882</v>
      </c>
      <c r="B9029">
        <v>420000</v>
      </c>
      <c r="C9029" t="s">
        <v>51</v>
      </c>
      <c r="D9029" t="s">
        <v>12428</v>
      </c>
      <c r="E9029" t="s">
        <v>5</v>
      </c>
      <c r="F9029">
        <v>3046</v>
      </c>
      <c r="G9029">
        <v>2</v>
      </c>
      <c r="H9029">
        <v>2</v>
      </c>
      <c r="I9029">
        <v>1</v>
      </c>
      <c r="J9029">
        <v>1137</v>
      </c>
      <c r="K9029">
        <v>2009</v>
      </c>
      <c r="L9029" t="s">
        <v>9206</v>
      </c>
      <c r="M9029" t="s">
        <v>78</v>
      </c>
      <c r="N9029" t="s">
        <v>18</v>
      </c>
      <c r="O9029" s="6" t="str">
        <f>INDEX(lkp_Region,MATCH(tbl_Sales[[#This Row],[Suburb]],lkp_Suburb,0))</f>
        <v>Northern Metropolitan</v>
      </c>
      <c r="P9029" s="6">
        <f>MONTH(tbl_Sales[[#This Row],[Date]])</f>
        <v>5</v>
      </c>
      <c r="Q9029" s="6">
        <f>YEAR(tbl_Sales[[#This Row],[Date]])</f>
        <v>2017</v>
      </c>
    </row>
    <row r="9030" spans="1:17" x14ac:dyDescent="0.25">
      <c r="A9030" s="1">
        <v>42882</v>
      </c>
      <c r="B9030">
        <v>725000</v>
      </c>
      <c r="C9030" t="s">
        <v>2</v>
      </c>
      <c r="D9030" t="s">
        <v>12427</v>
      </c>
      <c r="E9030" t="s">
        <v>10</v>
      </c>
      <c r="F9030">
        <v>3060</v>
      </c>
      <c r="G9030">
        <v>2</v>
      </c>
      <c r="H9030">
        <v>1</v>
      </c>
      <c r="I9030">
        <v>2</v>
      </c>
      <c r="J9030">
        <v>606</v>
      </c>
      <c r="L9030" t="s">
        <v>9207</v>
      </c>
      <c r="M9030" t="s">
        <v>16</v>
      </c>
      <c r="N9030" t="s">
        <v>18</v>
      </c>
      <c r="O9030" s="6" t="str">
        <f>INDEX(lkp_Region,MATCH(tbl_Sales[[#This Row],[Suburb]],lkp_Suburb,0))</f>
        <v>Northern Metropolitan</v>
      </c>
      <c r="P9030" s="6">
        <f>MONTH(tbl_Sales[[#This Row],[Date]])</f>
        <v>5</v>
      </c>
      <c r="Q9030" s="6">
        <f>YEAR(tbl_Sales[[#This Row],[Date]])</f>
        <v>2017</v>
      </c>
    </row>
    <row r="9031" spans="1:17" x14ac:dyDescent="0.25">
      <c r="A9031" s="1">
        <v>42882</v>
      </c>
      <c r="B9031">
        <v>793000</v>
      </c>
      <c r="C9031" t="s">
        <v>2</v>
      </c>
      <c r="D9031" t="s">
        <v>12427</v>
      </c>
      <c r="E9031" t="s">
        <v>10</v>
      </c>
      <c r="F9031">
        <v>3046</v>
      </c>
      <c r="G9031">
        <v>4</v>
      </c>
      <c r="H9031">
        <v>1</v>
      </c>
      <c r="I9031">
        <v>2</v>
      </c>
      <c r="J9031">
        <v>677</v>
      </c>
      <c r="L9031" t="s">
        <v>9208</v>
      </c>
      <c r="M9031" t="s">
        <v>78</v>
      </c>
      <c r="N9031" t="s">
        <v>18</v>
      </c>
      <c r="O9031" s="6" t="str">
        <f>INDEX(lkp_Region,MATCH(tbl_Sales[[#This Row],[Suburb]],lkp_Suburb,0))</f>
        <v>Northern Metropolitan</v>
      </c>
      <c r="P9031" s="6">
        <f>MONTH(tbl_Sales[[#This Row],[Date]])</f>
        <v>5</v>
      </c>
      <c r="Q9031" s="6">
        <f>YEAR(tbl_Sales[[#This Row],[Date]])</f>
        <v>2017</v>
      </c>
    </row>
    <row r="9032" spans="1:17" x14ac:dyDescent="0.25">
      <c r="A9032" s="1">
        <v>42882</v>
      </c>
      <c r="B9032">
        <v>1505000</v>
      </c>
      <c r="C9032" t="s">
        <v>2</v>
      </c>
      <c r="D9032" t="s">
        <v>12429</v>
      </c>
      <c r="E9032" t="s">
        <v>10</v>
      </c>
      <c r="F9032">
        <v>3056</v>
      </c>
      <c r="G9032">
        <v>3</v>
      </c>
      <c r="H9032">
        <v>1</v>
      </c>
      <c r="I9032">
        <v>1</v>
      </c>
      <c r="J9032">
        <v>349</v>
      </c>
      <c r="L9032" t="s">
        <v>9209</v>
      </c>
      <c r="M9032" t="s">
        <v>117</v>
      </c>
      <c r="N9032" t="s">
        <v>18</v>
      </c>
      <c r="O9032" s="6" t="str">
        <f>INDEX(lkp_Region,MATCH(tbl_Sales[[#This Row],[Suburb]],lkp_Suburb,0))</f>
        <v>Northern Metropolitan</v>
      </c>
      <c r="P9032" s="6">
        <f>MONTH(tbl_Sales[[#This Row],[Date]])</f>
        <v>5</v>
      </c>
      <c r="Q9032" s="6">
        <f>YEAR(tbl_Sales[[#This Row],[Date]])</f>
        <v>2017</v>
      </c>
    </row>
    <row r="9033" spans="1:17" x14ac:dyDescent="0.25">
      <c r="A9033" s="1">
        <v>42882</v>
      </c>
      <c r="B9033">
        <v>490000</v>
      </c>
      <c r="C9033" t="s">
        <v>13</v>
      </c>
      <c r="D9033" t="s">
        <v>12428</v>
      </c>
      <c r="E9033" t="s">
        <v>5</v>
      </c>
      <c r="F9033">
        <v>3033</v>
      </c>
      <c r="G9033">
        <v>2</v>
      </c>
      <c r="H9033">
        <v>1</v>
      </c>
      <c r="I9033">
        <v>2</v>
      </c>
      <c r="J9033">
        <v>220</v>
      </c>
      <c r="K9033">
        <v>2001</v>
      </c>
      <c r="L9033" t="s">
        <v>9210</v>
      </c>
      <c r="M9033" t="s">
        <v>119</v>
      </c>
      <c r="N9033" t="s">
        <v>49</v>
      </c>
      <c r="O9033" s="6" t="str">
        <f>INDEX(lkp_Region,MATCH(tbl_Sales[[#This Row],[Suburb]],lkp_Suburb,0))</f>
        <v>Western Metropolitan</v>
      </c>
      <c r="P9033" s="6">
        <f>MONTH(tbl_Sales[[#This Row],[Date]])</f>
        <v>5</v>
      </c>
      <c r="Q9033" s="6">
        <f>YEAR(tbl_Sales[[#This Row],[Date]])</f>
        <v>2017</v>
      </c>
    </row>
    <row r="9034" spans="1:17" x14ac:dyDescent="0.25">
      <c r="A9034" s="1">
        <v>42882</v>
      </c>
      <c r="B9034">
        <v>843000</v>
      </c>
      <c r="C9034" t="s">
        <v>2</v>
      </c>
      <c r="D9034" t="s">
        <v>12427</v>
      </c>
      <c r="E9034" t="s">
        <v>10</v>
      </c>
      <c r="F9034">
        <v>3033</v>
      </c>
      <c r="G9034">
        <v>3</v>
      </c>
      <c r="H9034">
        <v>2</v>
      </c>
      <c r="I9034">
        <v>4</v>
      </c>
      <c r="J9034">
        <v>573</v>
      </c>
      <c r="K9034">
        <v>1980</v>
      </c>
      <c r="L9034" t="s">
        <v>9211</v>
      </c>
      <c r="M9034" t="s">
        <v>119</v>
      </c>
      <c r="N9034" t="s">
        <v>49</v>
      </c>
      <c r="O9034" s="6" t="str">
        <f>INDEX(lkp_Region,MATCH(tbl_Sales[[#This Row],[Suburb]],lkp_Suburb,0))</f>
        <v>Western Metropolitan</v>
      </c>
      <c r="P9034" s="6">
        <f>MONTH(tbl_Sales[[#This Row],[Date]])</f>
        <v>5</v>
      </c>
      <c r="Q9034" s="6">
        <f>YEAR(tbl_Sales[[#This Row],[Date]])</f>
        <v>2017</v>
      </c>
    </row>
    <row r="9035" spans="1:17" x14ac:dyDescent="0.25">
      <c r="A9035" s="1">
        <v>42882</v>
      </c>
      <c r="B9035">
        <v>1100000</v>
      </c>
      <c r="C9035" t="s">
        <v>2</v>
      </c>
      <c r="D9035" t="s">
        <v>12427</v>
      </c>
      <c r="E9035" t="s">
        <v>5</v>
      </c>
      <c r="F9035">
        <v>3031</v>
      </c>
      <c r="G9035">
        <v>2</v>
      </c>
      <c r="H9035">
        <v>1</v>
      </c>
      <c r="I9035">
        <v>1</v>
      </c>
      <c r="J9035">
        <v>186</v>
      </c>
      <c r="L9035" t="s">
        <v>9212</v>
      </c>
      <c r="M9035" t="s">
        <v>288</v>
      </c>
      <c r="N9035" t="s">
        <v>49</v>
      </c>
      <c r="O9035" s="6" t="str">
        <f>INDEX(lkp_Region,MATCH(tbl_Sales[[#This Row],[Suburb]],lkp_Suburb,0))</f>
        <v>Northern Metropolitan</v>
      </c>
      <c r="P9035" s="6">
        <f>MONTH(tbl_Sales[[#This Row],[Date]])</f>
        <v>5</v>
      </c>
      <c r="Q9035" s="6">
        <f>YEAR(tbl_Sales[[#This Row],[Date]])</f>
        <v>2017</v>
      </c>
    </row>
    <row r="9036" spans="1:17" x14ac:dyDescent="0.25">
      <c r="A9036" s="1">
        <v>42882</v>
      </c>
      <c r="B9036">
        <v>1520000</v>
      </c>
      <c r="C9036" t="s">
        <v>2</v>
      </c>
      <c r="D9036" t="s">
        <v>12428</v>
      </c>
      <c r="E9036" t="s">
        <v>10</v>
      </c>
      <c r="F9036">
        <v>3040</v>
      </c>
      <c r="G9036">
        <v>3</v>
      </c>
      <c r="H9036">
        <v>2</v>
      </c>
      <c r="I9036">
        <v>1</v>
      </c>
      <c r="J9036">
        <v>321</v>
      </c>
      <c r="L9036" t="s">
        <v>9213</v>
      </c>
      <c r="M9036" t="s">
        <v>47</v>
      </c>
      <c r="N9036" t="s">
        <v>49</v>
      </c>
      <c r="O9036" s="6" t="str">
        <f>INDEX(lkp_Region,MATCH(tbl_Sales[[#This Row],[Suburb]],lkp_Suburb,0))</f>
        <v>Western Metropolitan</v>
      </c>
      <c r="P9036" s="6">
        <f>MONTH(tbl_Sales[[#This Row],[Date]])</f>
        <v>5</v>
      </c>
      <c r="Q9036" s="6">
        <f>YEAR(tbl_Sales[[#This Row],[Date]])</f>
        <v>2017</v>
      </c>
    </row>
    <row r="9037" spans="1:17" x14ac:dyDescent="0.25">
      <c r="A9037" s="1">
        <v>42882</v>
      </c>
      <c r="B9037">
        <v>815000</v>
      </c>
      <c r="C9037" t="s">
        <v>13</v>
      </c>
      <c r="D9037" t="s">
        <v>12429</v>
      </c>
      <c r="E9037" t="s">
        <v>10</v>
      </c>
      <c r="F9037">
        <v>3167</v>
      </c>
      <c r="G9037">
        <v>3</v>
      </c>
      <c r="H9037">
        <v>1</v>
      </c>
      <c r="I9037">
        <v>2</v>
      </c>
      <c r="J9037">
        <v>393</v>
      </c>
      <c r="L9037" t="s">
        <v>9214</v>
      </c>
      <c r="M9037" t="s">
        <v>43</v>
      </c>
      <c r="N9037" t="s">
        <v>31</v>
      </c>
      <c r="O9037" s="6" t="str">
        <f>INDEX(lkp_Region,MATCH(tbl_Sales[[#This Row],[Suburb]],lkp_Suburb,0))</f>
        <v>South-Eastern Metropolitan</v>
      </c>
      <c r="P9037" s="6">
        <f>MONTH(tbl_Sales[[#This Row],[Date]])</f>
        <v>5</v>
      </c>
      <c r="Q9037" s="6">
        <f>YEAR(tbl_Sales[[#This Row],[Date]])</f>
        <v>2017</v>
      </c>
    </row>
    <row r="9038" spans="1:17" x14ac:dyDescent="0.25">
      <c r="A9038" s="1">
        <v>42882</v>
      </c>
      <c r="B9038">
        <v>800000</v>
      </c>
      <c r="C9038" t="s">
        <v>2</v>
      </c>
      <c r="D9038" t="s">
        <v>12423</v>
      </c>
      <c r="E9038" t="s">
        <v>5</v>
      </c>
      <c r="F9038">
        <v>3136</v>
      </c>
      <c r="G9038">
        <v>3</v>
      </c>
      <c r="H9038">
        <v>1</v>
      </c>
      <c r="I9038">
        <v>2</v>
      </c>
      <c r="J9038">
        <v>865</v>
      </c>
      <c r="L9038" t="s">
        <v>9216</v>
      </c>
      <c r="M9038" t="s">
        <v>9215</v>
      </c>
      <c r="N9038" t="s">
        <v>7588</v>
      </c>
      <c r="O9038" s="6" t="str">
        <f>INDEX(lkp_Region,MATCH(tbl_Sales[[#This Row],[Suburb]],lkp_Suburb,0))</f>
        <v>Eastern Metropolitan</v>
      </c>
      <c r="P9038" s="6">
        <f>MONTH(tbl_Sales[[#This Row],[Date]])</f>
        <v>5</v>
      </c>
      <c r="Q9038" s="6">
        <f>YEAR(tbl_Sales[[#This Row],[Date]])</f>
        <v>2017</v>
      </c>
    </row>
    <row r="9039" spans="1:17" x14ac:dyDescent="0.25">
      <c r="A9039" s="1">
        <v>42882</v>
      </c>
      <c r="B9039">
        <v>1315000</v>
      </c>
      <c r="C9039" t="s">
        <v>2</v>
      </c>
      <c r="D9039" t="s">
        <v>12429</v>
      </c>
      <c r="E9039" t="s">
        <v>10</v>
      </c>
      <c r="F9039">
        <v>3165</v>
      </c>
      <c r="G9039">
        <v>3</v>
      </c>
      <c r="H9039">
        <v>1</v>
      </c>
      <c r="I9039">
        <v>2</v>
      </c>
      <c r="J9039">
        <v>617</v>
      </c>
      <c r="L9039" t="s">
        <v>9217</v>
      </c>
      <c r="M9039" t="s">
        <v>138</v>
      </c>
      <c r="N9039" t="s">
        <v>57</v>
      </c>
      <c r="O9039" s="6" t="str">
        <f>INDEX(lkp_Region,MATCH(tbl_Sales[[#This Row],[Suburb]],lkp_Suburb,0))</f>
        <v>Southern Metropolitan</v>
      </c>
      <c r="P9039" s="6">
        <f>MONTH(tbl_Sales[[#This Row],[Date]])</f>
        <v>5</v>
      </c>
      <c r="Q9039" s="6">
        <f>YEAR(tbl_Sales[[#This Row],[Date]])</f>
        <v>2017</v>
      </c>
    </row>
    <row r="9040" spans="1:17" x14ac:dyDescent="0.25">
      <c r="A9040" s="1">
        <v>42882</v>
      </c>
      <c r="B9040">
        <v>1005000</v>
      </c>
      <c r="C9040" t="s">
        <v>2</v>
      </c>
      <c r="D9040" t="s">
        <v>12427</v>
      </c>
      <c r="E9040" t="s">
        <v>10</v>
      </c>
      <c r="F9040">
        <v>3073</v>
      </c>
      <c r="G9040">
        <v>4</v>
      </c>
      <c r="H9040">
        <v>2</v>
      </c>
      <c r="I9040">
        <v>5</v>
      </c>
      <c r="J9040">
        <v>768</v>
      </c>
      <c r="L9040" t="s">
        <v>9218</v>
      </c>
      <c r="M9040" t="s">
        <v>93</v>
      </c>
      <c r="N9040" t="s">
        <v>62</v>
      </c>
      <c r="O9040" s="6" t="str">
        <f>INDEX(lkp_Region,MATCH(tbl_Sales[[#This Row],[Suburb]],lkp_Suburb,0))</f>
        <v>Northern Metropolitan</v>
      </c>
      <c r="P9040" s="6">
        <f>MONTH(tbl_Sales[[#This Row],[Date]])</f>
        <v>5</v>
      </c>
      <c r="Q9040" s="6">
        <f>YEAR(tbl_Sales[[#This Row],[Date]])</f>
        <v>2017</v>
      </c>
    </row>
    <row r="9041" spans="1:17" x14ac:dyDescent="0.25">
      <c r="A9041" s="1">
        <v>42882</v>
      </c>
      <c r="B9041">
        <v>1130000</v>
      </c>
      <c r="C9041" t="s">
        <v>2</v>
      </c>
      <c r="D9041" t="s">
        <v>12429</v>
      </c>
      <c r="E9041" t="s">
        <v>10</v>
      </c>
      <c r="F9041">
        <v>3071</v>
      </c>
      <c r="G9041">
        <v>3</v>
      </c>
      <c r="H9041">
        <v>1</v>
      </c>
      <c r="I9041">
        <v>1</v>
      </c>
      <c r="J9041">
        <v>381</v>
      </c>
      <c r="L9041" t="s">
        <v>9219</v>
      </c>
      <c r="M9041" t="s">
        <v>60</v>
      </c>
      <c r="N9041" t="s">
        <v>62</v>
      </c>
      <c r="O9041" s="6" t="str">
        <f>INDEX(lkp_Region,MATCH(tbl_Sales[[#This Row],[Suburb]],lkp_Suburb,0))</f>
        <v>Northern Metropolitan</v>
      </c>
      <c r="P9041" s="6">
        <f>MONTH(tbl_Sales[[#This Row],[Date]])</f>
        <v>5</v>
      </c>
      <c r="Q9041" s="6">
        <f>YEAR(tbl_Sales[[#This Row],[Date]])</f>
        <v>2017</v>
      </c>
    </row>
    <row r="9042" spans="1:17" x14ac:dyDescent="0.25">
      <c r="A9042" s="1">
        <v>42882</v>
      </c>
      <c r="B9042">
        <v>580000</v>
      </c>
      <c r="C9042" t="s">
        <v>2</v>
      </c>
      <c r="D9042" t="s">
        <v>12430</v>
      </c>
      <c r="E9042" t="s">
        <v>5</v>
      </c>
      <c r="F9042">
        <v>3038</v>
      </c>
      <c r="G9042">
        <v>3</v>
      </c>
      <c r="H9042">
        <v>1</v>
      </c>
      <c r="I9042">
        <v>4</v>
      </c>
      <c r="J9042">
        <v>677</v>
      </c>
      <c r="L9042" t="s">
        <v>9220</v>
      </c>
      <c r="M9042" t="s">
        <v>8094</v>
      </c>
      <c r="N9042" t="s">
        <v>3</v>
      </c>
      <c r="O9042" s="6" t="str">
        <f>INDEX(lkp_Region,MATCH(tbl_Sales[[#This Row],[Suburb]],lkp_Suburb,0))</f>
        <v>Western Metropolitan</v>
      </c>
      <c r="P9042" s="6">
        <f>MONTH(tbl_Sales[[#This Row],[Date]])</f>
        <v>5</v>
      </c>
      <c r="Q9042" s="6">
        <f>YEAR(tbl_Sales[[#This Row],[Date]])</f>
        <v>2017</v>
      </c>
    </row>
    <row r="9043" spans="1:17" x14ac:dyDescent="0.25">
      <c r="A9043" s="1">
        <v>42882</v>
      </c>
      <c r="B9043">
        <v>942000</v>
      </c>
      <c r="C9043" t="s">
        <v>51</v>
      </c>
      <c r="D9043" t="s">
        <v>12428</v>
      </c>
      <c r="E9043" t="s">
        <v>10</v>
      </c>
      <c r="F9043">
        <v>3101</v>
      </c>
      <c r="G9043">
        <v>2</v>
      </c>
      <c r="H9043">
        <v>1</v>
      </c>
      <c r="I9043">
        <v>1</v>
      </c>
      <c r="J9043">
        <v>0</v>
      </c>
      <c r="K9043">
        <v>1975</v>
      </c>
      <c r="L9043" t="s">
        <v>9221</v>
      </c>
      <c r="M9043" t="s">
        <v>145</v>
      </c>
      <c r="N9043" t="s">
        <v>101</v>
      </c>
      <c r="O9043" s="6" t="str">
        <f>INDEX(lkp_Region,MATCH(tbl_Sales[[#This Row],[Suburb]],lkp_Suburb,0))</f>
        <v>Southern Metropolitan</v>
      </c>
      <c r="P9043" s="6">
        <f>MONTH(tbl_Sales[[#This Row],[Date]])</f>
        <v>5</v>
      </c>
      <c r="Q9043" s="6">
        <f>YEAR(tbl_Sales[[#This Row],[Date]])</f>
        <v>2017</v>
      </c>
    </row>
    <row r="9044" spans="1:17" x14ac:dyDescent="0.25">
      <c r="A9044" s="1">
        <v>42882</v>
      </c>
      <c r="B9044">
        <v>1405000</v>
      </c>
      <c r="C9044" t="s">
        <v>2</v>
      </c>
      <c r="D9044" t="s">
        <v>12425</v>
      </c>
      <c r="E9044" t="s">
        <v>10</v>
      </c>
      <c r="F9044">
        <v>3123</v>
      </c>
      <c r="G9044">
        <v>3</v>
      </c>
      <c r="H9044">
        <v>2</v>
      </c>
      <c r="I9044">
        <v>2</v>
      </c>
      <c r="J9044">
        <v>185</v>
      </c>
      <c r="K9044">
        <v>1985</v>
      </c>
      <c r="L9044" t="s">
        <v>9222</v>
      </c>
      <c r="M9044" t="s">
        <v>230</v>
      </c>
      <c r="N9044" t="s">
        <v>101</v>
      </c>
      <c r="O9044" s="6" t="str">
        <f>INDEX(lkp_Region,MATCH(tbl_Sales[[#This Row],[Suburb]],lkp_Suburb,0))</f>
        <v>Southern Metropolitan</v>
      </c>
      <c r="P9044" s="6">
        <f>MONTH(tbl_Sales[[#This Row],[Date]])</f>
        <v>5</v>
      </c>
      <c r="Q9044" s="6">
        <f>YEAR(tbl_Sales[[#This Row],[Date]])</f>
        <v>2017</v>
      </c>
    </row>
    <row r="9045" spans="1:17" x14ac:dyDescent="0.25">
      <c r="A9045" s="1">
        <v>42882</v>
      </c>
      <c r="B9045">
        <v>1725000</v>
      </c>
      <c r="C9045" t="s">
        <v>2</v>
      </c>
      <c r="D9045" t="s">
        <v>12427</v>
      </c>
      <c r="E9045" t="s">
        <v>5</v>
      </c>
      <c r="F9045">
        <v>3104</v>
      </c>
      <c r="G9045">
        <v>4</v>
      </c>
      <c r="H9045">
        <v>3</v>
      </c>
      <c r="I9045">
        <v>2</v>
      </c>
      <c r="J9045">
        <v>627</v>
      </c>
      <c r="K9045">
        <v>1970</v>
      </c>
      <c r="L9045" t="s">
        <v>9223</v>
      </c>
      <c r="M9045" t="s">
        <v>99</v>
      </c>
      <c r="N9045" t="s">
        <v>101</v>
      </c>
      <c r="O9045" s="6" t="str">
        <f>INDEX(lkp_Region,MATCH(tbl_Sales[[#This Row],[Suburb]],lkp_Suburb,0))</f>
        <v>Southern Metropolitan</v>
      </c>
      <c r="P9045" s="6">
        <f>MONTH(tbl_Sales[[#This Row],[Date]])</f>
        <v>5</v>
      </c>
      <c r="Q9045" s="6">
        <f>YEAR(tbl_Sales[[#This Row],[Date]])</f>
        <v>2017</v>
      </c>
    </row>
    <row r="9046" spans="1:17" x14ac:dyDescent="0.25">
      <c r="A9046" s="1">
        <v>42882</v>
      </c>
      <c r="B9046">
        <v>710500</v>
      </c>
      <c r="C9046" t="s">
        <v>2</v>
      </c>
      <c r="D9046" t="s">
        <v>12423</v>
      </c>
      <c r="E9046" t="s">
        <v>10</v>
      </c>
      <c r="F9046">
        <v>3088</v>
      </c>
      <c r="G9046">
        <v>2</v>
      </c>
      <c r="H9046">
        <v>1</v>
      </c>
      <c r="I9046">
        <v>1</v>
      </c>
      <c r="J9046">
        <v>598</v>
      </c>
      <c r="K9046">
        <v>1985</v>
      </c>
      <c r="L9046" t="s">
        <v>9225</v>
      </c>
      <c r="M9046" t="s">
        <v>9224</v>
      </c>
      <c r="N9046" t="s">
        <v>150</v>
      </c>
      <c r="O9046" s="6" t="str">
        <f>INDEX(lkp_Region,MATCH(tbl_Sales[[#This Row],[Suburb]],lkp_Suburb,0))</f>
        <v>Eastern Metropolitan</v>
      </c>
      <c r="P9046" s="6">
        <f>MONTH(tbl_Sales[[#This Row],[Date]])</f>
        <v>5</v>
      </c>
      <c r="Q9046" s="6">
        <f>YEAR(tbl_Sales[[#This Row],[Date]])</f>
        <v>2017</v>
      </c>
    </row>
    <row r="9047" spans="1:17" x14ac:dyDescent="0.25">
      <c r="A9047" s="1">
        <v>42882</v>
      </c>
      <c r="B9047">
        <v>940000</v>
      </c>
      <c r="C9047" t="s">
        <v>2</v>
      </c>
      <c r="D9047" t="s">
        <v>12423</v>
      </c>
      <c r="E9047" t="s">
        <v>5</v>
      </c>
      <c r="F9047">
        <v>3084</v>
      </c>
      <c r="G9047">
        <v>3</v>
      </c>
      <c r="H9047">
        <v>2</v>
      </c>
      <c r="I9047">
        <v>2</v>
      </c>
      <c r="J9047">
        <v>581</v>
      </c>
      <c r="L9047" t="s">
        <v>9226</v>
      </c>
      <c r="M9047" t="s">
        <v>235</v>
      </c>
      <c r="N9047" t="s">
        <v>150</v>
      </c>
      <c r="O9047" s="6" t="str">
        <f>INDEX(lkp_Region,MATCH(tbl_Sales[[#This Row],[Suburb]],lkp_Suburb,0))</f>
        <v>Eastern Metropolitan</v>
      </c>
      <c r="P9047" s="6">
        <f>MONTH(tbl_Sales[[#This Row],[Date]])</f>
        <v>5</v>
      </c>
      <c r="Q9047" s="6">
        <f>YEAR(tbl_Sales[[#This Row],[Date]])</f>
        <v>2017</v>
      </c>
    </row>
    <row r="9048" spans="1:17" x14ac:dyDescent="0.25">
      <c r="A9048" s="1">
        <v>42882</v>
      </c>
      <c r="B9048">
        <v>1475000</v>
      </c>
      <c r="C9048" t="s">
        <v>2</v>
      </c>
      <c r="D9048" t="s">
        <v>12427</v>
      </c>
      <c r="E9048" t="s">
        <v>10</v>
      </c>
      <c r="F9048">
        <v>3079</v>
      </c>
      <c r="G9048">
        <v>3</v>
      </c>
      <c r="H9048">
        <v>1</v>
      </c>
      <c r="I9048">
        <v>2</v>
      </c>
      <c r="J9048">
        <v>424</v>
      </c>
      <c r="K9048">
        <v>1950</v>
      </c>
      <c r="L9048" t="s">
        <v>9227</v>
      </c>
      <c r="M9048" t="s">
        <v>213</v>
      </c>
      <c r="N9048" t="s">
        <v>150</v>
      </c>
      <c r="O9048" s="6" t="str">
        <f>INDEX(lkp_Region,MATCH(tbl_Sales[[#This Row],[Suburb]],lkp_Suburb,0))</f>
        <v>Eastern Metropolitan</v>
      </c>
      <c r="P9048" s="6">
        <f>MONTH(tbl_Sales[[#This Row],[Date]])</f>
        <v>5</v>
      </c>
      <c r="Q9048" s="6">
        <f>YEAR(tbl_Sales[[#This Row],[Date]])</f>
        <v>2017</v>
      </c>
    </row>
    <row r="9049" spans="1:17" x14ac:dyDescent="0.25">
      <c r="A9049" s="1">
        <v>42883</v>
      </c>
      <c r="B9049">
        <v>911000</v>
      </c>
      <c r="C9049" t="s">
        <v>2</v>
      </c>
      <c r="D9049" t="s">
        <v>12427</v>
      </c>
      <c r="E9049" t="s">
        <v>10</v>
      </c>
      <c r="F9049">
        <v>3121</v>
      </c>
      <c r="G9049">
        <v>1</v>
      </c>
      <c r="H9049">
        <v>1</v>
      </c>
      <c r="I9049">
        <v>0</v>
      </c>
      <c r="J9049">
        <v>126</v>
      </c>
      <c r="K9049">
        <v>1900</v>
      </c>
      <c r="L9049" t="s">
        <v>9228</v>
      </c>
      <c r="M9049" t="s">
        <v>6</v>
      </c>
      <c r="N9049" t="s">
        <v>8</v>
      </c>
      <c r="O9049" s="6" t="str">
        <f>INDEX(lkp_Region,MATCH(tbl_Sales[[#This Row],[Suburb]],lkp_Suburb,0))</f>
        <v>Northern Metropolitan</v>
      </c>
      <c r="P9049" s="6">
        <f>MONTH(tbl_Sales[[#This Row],[Date]])</f>
        <v>5</v>
      </c>
      <c r="Q9049" s="6">
        <f>YEAR(tbl_Sales[[#This Row],[Date]])</f>
        <v>2017</v>
      </c>
    </row>
    <row r="9050" spans="1:17" x14ac:dyDescent="0.25">
      <c r="A9050" s="1">
        <v>42883</v>
      </c>
      <c r="B9050">
        <v>1825000</v>
      </c>
      <c r="C9050" t="s">
        <v>2</v>
      </c>
      <c r="D9050" t="s">
        <v>12427</v>
      </c>
      <c r="E9050" t="s">
        <v>10</v>
      </c>
      <c r="F9050">
        <v>3068</v>
      </c>
      <c r="G9050">
        <v>4</v>
      </c>
      <c r="H9050">
        <v>1</v>
      </c>
      <c r="I9050">
        <v>2</v>
      </c>
      <c r="J9050">
        <v>306</v>
      </c>
      <c r="L9050" t="s">
        <v>9229</v>
      </c>
      <c r="M9050" t="s">
        <v>323</v>
      </c>
      <c r="N9050" t="s">
        <v>8</v>
      </c>
      <c r="O9050" s="6" t="str">
        <f>INDEX(lkp_Region,MATCH(tbl_Sales[[#This Row],[Suburb]],lkp_Suburb,0))</f>
        <v>Northern Metropolitan</v>
      </c>
      <c r="P9050" s="6">
        <f>MONTH(tbl_Sales[[#This Row],[Date]])</f>
        <v>5</v>
      </c>
      <c r="Q9050" s="6">
        <f>YEAR(tbl_Sales[[#This Row],[Date]])</f>
        <v>2017</v>
      </c>
    </row>
    <row r="9051" spans="1:17" x14ac:dyDescent="0.25">
      <c r="A9051" s="1">
        <v>42883</v>
      </c>
      <c r="B9051">
        <v>545000</v>
      </c>
      <c r="C9051" t="s">
        <v>2</v>
      </c>
      <c r="D9051" t="s">
        <v>12423</v>
      </c>
      <c r="E9051" t="s">
        <v>5</v>
      </c>
      <c r="F9051">
        <v>3076</v>
      </c>
      <c r="G9051">
        <v>4</v>
      </c>
      <c r="H9051">
        <v>2</v>
      </c>
      <c r="I9051">
        <v>2</v>
      </c>
      <c r="J9051">
        <v>635</v>
      </c>
      <c r="K9051">
        <v>1985</v>
      </c>
      <c r="L9051" t="s">
        <v>9230</v>
      </c>
      <c r="M9051" t="s">
        <v>7572</v>
      </c>
      <c r="N9051" t="s">
        <v>7515</v>
      </c>
      <c r="O9051" s="6" t="str">
        <f>INDEX(lkp_Region,MATCH(tbl_Sales[[#This Row],[Suburb]],lkp_Suburb,0))</f>
        <v>Northern Metropolitan</v>
      </c>
      <c r="P9051" s="6">
        <f>MONTH(tbl_Sales[[#This Row],[Date]])</f>
        <v>5</v>
      </c>
      <c r="Q9051" s="6">
        <f>YEAR(tbl_Sales[[#This Row],[Date]])</f>
        <v>2017</v>
      </c>
    </row>
    <row r="9052" spans="1:17" x14ac:dyDescent="0.25">
      <c r="A9052" s="1">
        <v>42883</v>
      </c>
      <c r="B9052">
        <v>1205000</v>
      </c>
      <c r="C9052" t="s">
        <v>2</v>
      </c>
      <c r="D9052" t="s">
        <v>12423</v>
      </c>
      <c r="E9052" t="s">
        <v>10</v>
      </c>
      <c r="F9052">
        <v>3131</v>
      </c>
      <c r="G9052">
        <v>5</v>
      </c>
      <c r="H9052">
        <v>3</v>
      </c>
      <c r="I9052">
        <v>2</v>
      </c>
      <c r="J9052">
        <v>477</v>
      </c>
      <c r="L9052" t="s">
        <v>9231</v>
      </c>
      <c r="M9052" t="s">
        <v>8929</v>
      </c>
      <c r="N9052" t="s">
        <v>14</v>
      </c>
      <c r="O9052" s="6" t="str">
        <f>INDEX(lkp_Region,MATCH(tbl_Sales[[#This Row],[Suburb]],lkp_Suburb,0))</f>
        <v>Eastern Metropolitan</v>
      </c>
      <c r="P9052" s="6">
        <f>MONTH(tbl_Sales[[#This Row],[Date]])</f>
        <v>5</v>
      </c>
      <c r="Q9052" s="6">
        <f>YEAR(tbl_Sales[[#This Row],[Date]])</f>
        <v>2017</v>
      </c>
    </row>
    <row r="9053" spans="1:17" x14ac:dyDescent="0.25">
      <c r="A9053" s="1">
        <v>42883</v>
      </c>
      <c r="B9053">
        <v>740000</v>
      </c>
      <c r="C9053" t="s">
        <v>13</v>
      </c>
      <c r="D9053" t="s">
        <v>12427</v>
      </c>
      <c r="E9053" t="s">
        <v>10</v>
      </c>
      <c r="F9053">
        <v>3181</v>
      </c>
      <c r="G9053">
        <v>2</v>
      </c>
      <c r="H9053">
        <v>1</v>
      </c>
      <c r="I9053">
        <v>1</v>
      </c>
      <c r="J9053">
        <v>0</v>
      </c>
      <c r="K9053">
        <v>1940</v>
      </c>
      <c r="L9053" t="s">
        <v>9232</v>
      </c>
      <c r="M9053" t="s">
        <v>302</v>
      </c>
      <c r="N9053" t="s">
        <v>76</v>
      </c>
      <c r="O9053" s="6" t="str">
        <f>INDEX(lkp_Region,MATCH(tbl_Sales[[#This Row],[Suburb]],lkp_Suburb,0))</f>
        <v>Southern Metropolitan</v>
      </c>
      <c r="P9053" s="6">
        <f>MONTH(tbl_Sales[[#This Row],[Date]])</f>
        <v>5</v>
      </c>
      <c r="Q9053" s="6">
        <f>YEAR(tbl_Sales[[#This Row],[Date]])</f>
        <v>2017</v>
      </c>
    </row>
    <row r="9054" spans="1:17" x14ac:dyDescent="0.25">
      <c r="A9054" s="1">
        <v>42883</v>
      </c>
      <c r="B9054">
        <v>786000</v>
      </c>
      <c r="C9054" t="s">
        <v>2</v>
      </c>
      <c r="D9054" t="s">
        <v>12428</v>
      </c>
      <c r="E9054" t="s">
        <v>10</v>
      </c>
      <c r="F9054">
        <v>3060</v>
      </c>
      <c r="G9054">
        <v>2</v>
      </c>
      <c r="H9054">
        <v>1</v>
      </c>
      <c r="I9054">
        <v>4</v>
      </c>
      <c r="J9054">
        <v>687</v>
      </c>
      <c r="K9054">
        <v>1960</v>
      </c>
      <c r="L9054" t="s">
        <v>9233</v>
      </c>
      <c r="M9054" t="s">
        <v>16</v>
      </c>
      <c r="N9054" t="s">
        <v>18</v>
      </c>
      <c r="O9054" s="6" t="str">
        <f>INDEX(lkp_Region,MATCH(tbl_Sales[[#This Row],[Suburb]],lkp_Suburb,0))</f>
        <v>Northern Metropolitan</v>
      </c>
      <c r="P9054" s="6">
        <f>MONTH(tbl_Sales[[#This Row],[Date]])</f>
        <v>5</v>
      </c>
      <c r="Q9054" s="6">
        <f>YEAR(tbl_Sales[[#This Row],[Date]])</f>
        <v>2017</v>
      </c>
    </row>
    <row r="9055" spans="1:17" x14ac:dyDescent="0.25">
      <c r="A9055" s="1">
        <v>42883</v>
      </c>
      <c r="B9055">
        <v>824000</v>
      </c>
      <c r="C9055" t="s">
        <v>51</v>
      </c>
      <c r="D9055" t="s">
        <v>12423</v>
      </c>
      <c r="E9055" t="s">
        <v>10</v>
      </c>
      <c r="F9055">
        <v>3058</v>
      </c>
      <c r="G9055">
        <v>3</v>
      </c>
      <c r="H9055">
        <v>1</v>
      </c>
      <c r="I9055">
        <v>2</v>
      </c>
      <c r="J9055">
        <v>120</v>
      </c>
      <c r="K9055">
        <v>1990</v>
      </c>
      <c r="L9055" t="s">
        <v>9234</v>
      </c>
      <c r="M9055" t="s">
        <v>41</v>
      </c>
      <c r="N9055" t="s">
        <v>18</v>
      </c>
      <c r="O9055" s="6" t="str">
        <f>INDEX(lkp_Region,MATCH(tbl_Sales[[#This Row],[Suburb]],lkp_Suburb,0))</f>
        <v>Northern Metropolitan</v>
      </c>
      <c r="P9055" s="6">
        <f>MONTH(tbl_Sales[[#This Row],[Date]])</f>
        <v>5</v>
      </c>
      <c r="Q9055" s="6">
        <f>YEAR(tbl_Sales[[#This Row],[Date]])</f>
        <v>2017</v>
      </c>
    </row>
    <row r="9056" spans="1:17" x14ac:dyDescent="0.25">
      <c r="A9056" s="1">
        <v>42883</v>
      </c>
      <c r="B9056">
        <v>958000</v>
      </c>
      <c r="C9056" t="s">
        <v>2</v>
      </c>
      <c r="D9056" t="s">
        <v>12427</v>
      </c>
      <c r="E9056" t="s">
        <v>10</v>
      </c>
      <c r="F9056">
        <v>3044</v>
      </c>
      <c r="G9056">
        <v>5</v>
      </c>
      <c r="H9056">
        <v>2</v>
      </c>
      <c r="I9056">
        <v>2</v>
      </c>
      <c r="J9056">
        <v>706</v>
      </c>
      <c r="K9056">
        <v>1950</v>
      </c>
      <c r="L9056" t="s">
        <v>4349</v>
      </c>
      <c r="M9056" t="s">
        <v>115</v>
      </c>
      <c r="N9056" t="s">
        <v>18</v>
      </c>
      <c r="O9056" s="6" t="str">
        <f>INDEX(lkp_Region,MATCH(tbl_Sales[[#This Row],[Suburb]],lkp_Suburb,0))</f>
        <v>Northern Metropolitan</v>
      </c>
      <c r="P9056" s="6">
        <f>MONTH(tbl_Sales[[#This Row],[Date]])</f>
        <v>5</v>
      </c>
      <c r="Q9056" s="6">
        <f>YEAR(tbl_Sales[[#This Row],[Date]])</f>
        <v>2017</v>
      </c>
    </row>
    <row r="9057" spans="1:17" x14ac:dyDescent="0.25">
      <c r="A9057" s="1">
        <v>42883</v>
      </c>
      <c r="B9057">
        <v>1300000</v>
      </c>
      <c r="C9057" t="s">
        <v>2</v>
      </c>
      <c r="D9057" t="s">
        <v>12427</v>
      </c>
      <c r="E9057" t="s">
        <v>5</v>
      </c>
      <c r="F9057">
        <v>3034</v>
      </c>
      <c r="G9057">
        <v>4</v>
      </c>
      <c r="H9057">
        <v>3</v>
      </c>
      <c r="I9057">
        <v>2</v>
      </c>
      <c r="J9057">
        <v>656</v>
      </c>
      <c r="K9057">
        <v>1990</v>
      </c>
      <c r="L9057" t="s">
        <v>9235</v>
      </c>
      <c r="M9057" t="s">
        <v>524</v>
      </c>
      <c r="N9057" t="s">
        <v>49</v>
      </c>
      <c r="O9057" s="6" t="str">
        <f>INDEX(lkp_Region,MATCH(tbl_Sales[[#This Row],[Suburb]],lkp_Suburb,0))</f>
        <v>Western Metropolitan</v>
      </c>
      <c r="P9057" s="6">
        <f>MONTH(tbl_Sales[[#This Row],[Date]])</f>
        <v>5</v>
      </c>
      <c r="Q9057" s="6">
        <f>YEAR(tbl_Sales[[#This Row],[Date]])</f>
        <v>2017</v>
      </c>
    </row>
    <row r="9058" spans="1:17" x14ac:dyDescent="0.25">
      <c r="A9058" s="1">
        <v>42883</v>
      </c>
      <c r="B9058">
        <v>1302500</v>
      </c>
      <c r="C9058" t="s">
        <v>2</v>
      </c>
      <c r="D9058" t="s">
        <v>12429</v>
      </c>
      <c r="E9058" t="s">
        <v>10</v>
      </c>
      <c r="F9058">
        <v>3039</v>
      </c>
      <c r="G9058">
        <v>2</v>
      </c>
      <c r="H9058">
        <v>1</v>
      </c>
      <c r="I9058">
        <v>2</v>
      </c>
      <c r="J9058">
        <v>455</v>
      </c>
      <c r="L9058" t="s">
        <v>9236</v>
      </c>
      <c r="M9058" t="s">
        <v>242</v>
      </c>
      <c r="N9058" t="s">
        <v>49</v>
      </c>
      <c r="O9058" s="6" t="str">
        <f>INDEX(lkp_Region,MATCH(tbl_Sales[[#This Row],[Suburb]],lkp_Suburb,0))</f>
        <v>Western Metropolitan</v>
      </c>
      <c r="P9058" s="6">
        <f>MONTH(tbl_Sales[[#This Row],[Date]])</f>
        <v>5</v>
      </c>
      <c r="Q9058" s="6">
        <f>YEAR(tbl_Sales[[#This Row],[Date]])</f>
        <v>2017</v>
      </c>
    </row>
    <row r="9059" spans="1:17" x14ac:dyDescent="0.25">
      <c r="A9059" s="1">
        <v>42883</v>
      </c>
      <c r="B9059">
        <v>757000</v>
      </c>
      <c r="C9059" t="s">
        <v>2</v>
      </c>
      <c r="D9059" t="s">
        <v>12423</v>
      </c>
      <c r="E9059" t="s">
        <v>10</v>
      </c>
      <c r="F9059">
        <v>3170</v>
      </c>
      <c r="G9059">
        <v>3</v>
      </c>
      <c r="H9059">
        <v>1</v>
      </c>
      <c r="I9059">
        <v>1</v>
      </c>
      <c r="J9059">
        <v>664</v>
      </c>
      <c r="L9059" t="s">
        <v>9237</v>
      </c>
      <c r="M9059" t="s">
        <v>8310</v>
      </c>
      <c r="N9059" t="s">
        <v>31</v>
      </c>
      <c r="O9059" s="6" t="str">
        <f>INDEX(lkp_Region,MATCH(tbl_Sales[[#This Row],[Suburb]],lkp_Suburb,0))</f>
        <v>South-Eastern Metropolitan</v>
      </c>
      <c r="P9059" s="6">
        <f>MONTH(tbl_Sales[[#This Row],[Date]])</f>
        <v>5</v>
      </c>
      <c r="Q9059" s="6">
        <f>YEAR(tbl_Sales[[#This Row],[Date]])</f>
        <v>2017</v>
      </c>
    </row>
    <row r="9060" spans="1:17" x14ac:dyDescent="0.25">
      <c r="A9060" s="1">
        <v>42883</v>
      </c>
      <c r="B9060">
        <v>570000</v>
      </c>
      <c r="C9060" t="s">
        <v>2</v>
      </c>
      <c r="D9060" t="s">
        <v>12428</v>
      </c>
      <c r="E9060" t="s">
        <v>5</v>
      </c>
      <c r="F9060">
        <v>3019</v>
      </c>
      <c r="G9060">
        <v>2</v>
      </c>
      <c r="H9060">
        <v>1</v>
      </c>
      <c r="I9060">
        <v>2</v>
      </c>
      <c r="J9060">
        <v>567</v>
      </c>
      <c r="K9060">
        <v>1950</v>
      </c>
      <c r="L9060" t="s">
        <v>9238</v>
      </c>
      <c r="M9060" t="s">
        <v>436</v>
      </c>
      <c r="N9060" t="s">
        <v>21</v>
      </c>
      <c r="O9060" s="6" t="str">
        <f>INDEX(lkp_Region,MATCH(tbl_Sales[[#This Row],[Suburb]],lkp_Suburb,0))</f>
        <v>Western Metropolitan</v>
      </c>
      <c r="P9060" s="6">
        <f>MONTH(tbl_Sales[[#This Row],[Date]])</f>
        <v>5</v>
      </c>
      <c r="Q9060" s="6">
        <f>YEAR(tbl_Sales[[#This Row],[Date]])</f>
        <v>2017</v>
      </c>
    </row>
    <row r="9061" spans="1:17" x14ac:dyDescent="0.25">
      <c r="A9061" s="1">
        <v>42883</v>
      </c>
      <c r="B9061">
        <v>950000</v>
      </c>
      <c r="C9061" t="s">
        <v>2</v>
      </c>
      <c r="D9061" t="s">
        <v>12431</v>
      </c>
      <c r="E9061" t="s">
        <v>10</v>
      </c>
      <c r="F9061">
        <v>3013</v>
      </c>
      <c r="G9061">
        <v>2</v>
      </c>
      <c r="H9061">
        <v>1</v>
      </c>
      <c r="I9061">
        <v>0</v>
      </c>
      <c r="J9061">
        <v>150</v>
      </c>
      <c r="K9061">
        <v>1900</v>
      </c>
      <c r="L9061" t="s">
        <v>9239</v>
      </c>
      <c r="M9061" t="s">
        <v>65</v>
      </c>
      <c r="N9061" t="s">
        <v>21</v>
      </c>
      <c r="O9061" s="6" t="str">
        <f>INDEX(lkp_Region,MATCH(tbl_Sales[[#This Row],[Suburb]],lkp_Suburb,0))</f>
        <v>Western Metropolitan</v>
      </c>
      <c r="P9061" s="6">
        <f>MONTH(tbl_Sales[[#This Row],[Date]])</f>
        <v>5</v>
      </c>
      <c r="Q9061" s="6">
        <f>YEAR(tbl_Sales[[#This Row],[Date]])</f>
        <v>2017</v>
      </c>
    </row>
    <row r="9062" spans="1:17" x14ac:dyDescent="0.25">
      <c r="A9062" s="1">
        <v>42883</v>
      </c>
      <c r="B9062">
        <v>794000</v>
      </c>
      <c r="C9062" t="s">
        <v>2</v>
      </c>
      <c r="D9062" t="s">
        <v>12423</v>
      </c>
      <c r="E9062" t="s">
        <v>10</v>
      </c>
      <c r="F9062">
        <v>3105</v>
      </c>
      <c r="G9062">
        <v>3</v>
      </c>
      <c r="H9062">
        <v>1</v>
      </c>
      <c r="I9062">
        <v>0</v>
      </c>
      <c r="J9062">
        <v>353</v>
      </c>
      <c r="L9062" t="s">
        <v>9240</v>
      </c>
      <c r="M9062" t="s">
        <v>507</v>
      </c>
      <c r="N9062" t="s">
        <v>128</v>
      </c>
      <c r="O9062" s="6" t="str">
        <f>INDEX(lkp_Region,MATCH(tbl_Sales[[#This Row],[Suburb]],lkp_Suburb,0))</f>
        <v>Eastern Metropolitan</v>
      </c>
      <c r="P9062" s="6">
        <f>MONTH(tbl_Sales[[#This Row],[Date]])</f>
        <v>5</v>
      </c>
      <c r="Q9062" s="6">
        <f>YEAR(tbl_Sales[[#This Row],[Date]])</f>
        <v>2017</v>
      </c>
    </row>
    <row r="9063" spans="1:17" x14ac:dyDescent="0.25">
      <c r="A9063" s="1">
        <v>42883</v>
      </c>
      <c r="B9063">
        <v>950000</v>
      </c>
      <c r="C9063" t="s">
        <v>51</v>
      </c>
      <c r="D9063" t="s">
        <v>12423</v>
      </c>
      <c r="E9063" t="s">
        <v>5</v>
      </c>
      <c r="F9063">
        <v>3105</v>
      </c>
      <c r="G9063">
        <v>4</v>
      </c>
      <c r="H9063">
        <v>2</v>
      </c>
      <c r="I9063">
        <v>2</v>
      </c>
      <c r="J9063">
        <v>189</v>
      </c>
      <c r="K9063">
        <v>2011</v>
      </c>
      <c r="L9063" t="s">
        <v>9241</v>
      </c>
      <c r="M9063" t="s">
        <v>507</v>
      </c>
      <c r="N9063" t="s">
        <v>128</v>
      </c>
      <c r="O9063" s="6" t="str">
        <f>INDEX(lkp_Region,MATCH(tbl_Sales[[#This Row],[Suburb]],lkp_Suburb,0))</f>
        <v>Eastern Metropolitan</v>
      </c>
      <c r="P9063" s="6">
        <f>MONTH(tbl_Sales[[#This Row],[Date]])</f>
        <v>5</v>
      </c>
      <c r="Q9063" s="6">
        <f>YEAR(tbl_Sales[[#This Row],[Date]])</f>
        <v>2017</v>
      </c>
    </row>
    <row r="9064" spans="1:17" x14ac:dyDescent="0.25">
      <c r="A9064" s="1">
        <v>42883</v>
      </c>
      <c r="B9064">
        <v>1170000</v>
      </c>
      <c r="C9064" t="s">
        <v>2</v>
      </c>
      <c r="D9064" t="s">
        <v>12424</v>
      </c>
      <c r="E9064" t="s">
        <v>10</v>
      </c>
      <c r="F9064">
        <v>3192</v>
      </c>
      <c r="G9064">
        <v>3</v>
      </c>
      <c r="H9064">
        <v>1</v>
      </c>
      <c r="I9064">
        <v>2</v>
      </c>
      <c r="J9064">
        <v>627</v>
      </c>
      <c r="L9064" t="s">
        <v>9242</v>
      </c>
      <c r="M9064" t="s">
        <v>7622</v>
      </c>
      <c r="N9064" t="s">
        <v>45</v>
      </c>
      <c r="O9064" s="6" t="str">
        <f>INDEX(lkp_Region,MATCH(tbl_Sales[[#This Row],[Suburb]],lkp_Suburb,0))</f>
        <v>Southern Metropolitan</v>
      </c>
      <c r="P9064" s="6">
        <f>MONTH(tbl_Sales[[#This Row],[Date]])</f>
        <v>5</v>
      </c>
      <c r="Q9064" s="6">
        <f>YEAR(tbl_Sales[[#This Row],[Date]])</f>
        <v>2017</v>
      </c>
    </row>
    <row r="9065" spans="1:17" x14ac:dyDescent="0.25">
      <c r="A9065" s="1">
        <v>42883</v>
      </c>
      <c r="B9065">
        <v>1255000</v>
      </c>
      <c r="C9065" t="s">
        <v>2</v>
      </c>
      <c r="D9065" t="s">
        <v>12429</v>
      </c>
      <c r="E9065" t="s">
        <v>10</v>
      </c>
      <c r="F9065">
        <v>3192</v>
      </c>
      <c r="G9065">
        <v>4</v>
      </c>
      <c r="H9065">
        <v>2</v>
      </c>
      <c r="I9065">
        <v>4</v>
      </c>
      <c r="J9065">
        <v>712</v>
      </c>
      <c r="K9065">
        <v>1960</v>
      </c>
      <c r="L9065" t="s">
        <v>9243</v>
      </c>
      <c r="M9065" t="s">
        <v>7622</v>
      </c>
      <c r="N9065" t="s">
        <v>45</v>
      </c>
      <c r="O9065" s="6" t="str">
        <f>INDEX(lkp_Region,MATCH(tbl_Sales[[#This Row],[Suburb]],lkp_Suburb,0))</f>
        <v>Southern Metropolitan</v>
      </c>
      <c r="P9065" s="6">
        <f>MONTH(tbl_Sales[[#This Row],[Date]])</f>
        <v>5</v>
      </c>
      <c r="Q9065" s="6">
        <f>YEAR(tbl_Sales[[#This Row],[Date]])</f>
        <v>2017</v>
      </c>
    </row>
    <row r="9066" spans="1:17" x14ac:dyDescent="0.25">
      <c r="A9066" s="1">
        <v>42883</v>
      </c>
      <c r="B9066">
        <v>670000</v>
      </c>
      <c r="C9066" t="s">
        <v>13</v>
      </c>
      <c r="D9066" t="s">
        <v>12428</v>
      </c>
      <c r="E9066" t="s">
        <v>10</v>
      </c>
      <c r="F9066">
        <v>3018</v>
      </c>
      <c r="G9066">
        <v>3</v>
      </c>
      <c r="H9066">
        <v>2</v>
      </c>
      <c r="I9066">
        <v>1</v>
      </c>
      <c r="J9066">
        <v>284</v>
      </c>
      <c r="K9066">
        <v>1988</v>
      </c>
      <c r="L9066" t="s">
        <v>9244</v>
      </c>
      <c r="M9066" t="s">
        <v>67</v>
      </c>
      <c r="N9066" t="s">
        <v>69</v>
      </c>
      <c r="O9066" s="6" t="str">
        <f>INDEX(lkp_Region,MATCH(tbl_Sales[[#This Row],[Suburb]],lkp_Suburb,0))</f>
        <v>Western Metropolitan</v>
      </c>
      <c r="P9066" s="6">
        <f>MONTH(tbl_Sales[[#This Row],[Date]])</f>
        <v>5</v>
      </c>
      <c r="Q9066" s="6">
        <f>YEAR(tbl_Sales[[#This Row],[Date]])</f>
        <v>2017</v>
      </c>
    </row>
    <row r="9067" spans="1:17" x14ac:dyDescent="0.25">
      <c r="A9067" s="1">
        <v>42883</v>
      </c>
      <c r="B9067">
        <v>665000</v>
      </c>
      <c r="C9067" t="s">
        <v>2</v>
      </c>
      <c r="D9067" t="s">
        <v>12425</v>
      </c>
      <c r="E9067" t="s">
        <v>5</v>
      </c>
      <c r="F9067">
        <v>3175</v>
      </c>
      <c r="G9067">
        <v>3</v>
      </c>
      <c r="H9067">
        <v>1</v>
      </c>
      <c r="I9067">
        <v>2</v>
      </c>
      <c r="J9067">
        <v>540</v>
      </c>
      <c r="L9067" t="s">
        <v>9245</v>
      </c>
      <c r="M9067" t="s">
        <v>8283</v>
      </c>
      <c r="N9067" t="s">
        <v>7727</v>
      </c>
      <c r="O9067" s="6" t="str">
        <f>INDEX(lkp_Region,MATCH(tbl_Sales[[#This Row],[Suburb]],lkp_Suburb,0))</f>
        <v>South-Eastern Metropolitan</v>
      </c>
      <c r="P9067" s="6">
        <f>MONTH(tbl_Sales[[#This Row],[Date]])</f>
        <v>5</v>
      </c>
      <c r="Q9067" s="6">
        <f>YEAR(tbl_Sales[[#This Row],[Date]])</f>
        <v>2017</v>
      </c>
    </row>
    <row r="9068" spans="1:17" x14ac:dyDescent="0.25">
      <c r="A9068" s="1">
        <v>42883</v>
      </c>
      <c r="B9068">
        <v>260000</v>
      </c>
      <c r="C9068" t="s">
        <v>13</v>
      </c>
      <c r="D9068" t="s">
        <v>12429</v>
      </c>
      <c r="E9068" t="s">
        <v>5</v>
      </c>
      <c r="F9068">
        <v>3163</v>
      </c>
      <c r="G9068">
        <v>1</v>
      </c>
      <c r="H9068">
        <v>1</v>
      </c>
      <c r="I9068">
        <v>1</v>
      </c>
      <c r="J9068">
        <v>1162</v>
      </c>
      <c r="K9068">
        <v>1965</v>
      </c>
      <c r="L9068" t="s">
        <v>9246</v>
      </c>
      <c r="M9068" t="s">
        <v>199</v>
      </c>
      <c r="N9068" t="s">
        <v>57</v>
      </c>
      <c r="O9068" s="6" t="str">
        <f>INDEX(lkp_Region,MATCH(tbl_Sales[[#This Row],[Suburb]],lkp_Suburb,0))</f>
        <v>Southern Metropolitan</v>
      </c>
      <c r="P9068" s="6">
        <f>MONTH(tbl_Sales[[#This Row],[Date]])</f>
        <v>5</v>
      </c>
      <c r="Q9068" s="6">
        <f>YEAR(tbl_Sales[[#This Row],[Date]])</f>
        <v>2017</v>
      </c>
    </row>
    <row r="9069" spans="1:17" x14ac:dyDescent="0.25">
      <c r="A9069" s="1">
        <v>42883</v>
      </c>
      <c r="B9069">
        <v>490000</v>
      </c>
      <c r="C9069" t="s">
        <v>13</v>
      </c>
      <c r="D9069" t="s">
        <v>12429</v>
      </c>
      <c r="E9069" t="s">
        <v>5</v>
      </c>
      <c r="F9069">
        <v>3163</v>
      </c>
      <c r="G9069">
        <v>2</v>
      </c>
      <c r="H9069">
        <v>1</v>
      </c>
      <c r="I9069">
        <v>1</v>
      </c>
      <c r="J9069">
        <v>0</v>
      </c>
      <c r="L9069" t="s">
        <v>9247</v>
      </c>
      <c r="M9069" t="s">
        <v>225</v>
      </c>
      <c r="N9069" t="s">
        <v>57</v>
      </c>
      <c r="O9069" s="6" t="str">
        <f>INDEX(lkp_Region,MATCH(tbl_Sales[[#This Row],[Suburb]],lkp_Suburb,0))</f>
        <v>Southern Metropolitan</v>
      </c>
      <c r="P9069" s="6">
        <f>MONTH(tbl_Sales[[#This Row],[Date]])</f>
        <v>5</v>
      </c>
      <c r="Q9069" s="6">
        <f>YEAR(tbl_Sales[[#This Row],[Date]])</f>
        <v>2017</v>
      </c>
    </row>
    <row r="9070" spans="1:17" x14ac:dyDescent="0.25">
      <c r="A9070" s="1">
        <v>42883</v>
      </c>
      <c r="B9070">
        <v>850000</v>
      </c>
      <c r="C9070" t="s">
        <v>51</v>
      </c>
      <c r="D9070" t="s">
        <v>12428</v>
      </c>
      <c r="E9070" t="s">
        <v>10</v>
      </c>
      <c r="F9070">
        <v>3165</v>
      </c>
      <c r="G9070">
        <v>3</v>
      </c>
      <c r="H9070">
        <v>2</v>
      </c>
      <c r="I9070">
        <v>2</v>
      </c>
      <c r="J9070">
        <v>321</v>
      </c>
      <c r="L9070" t="s">
        <v>9248</v>
      </c>
      <c r="M9070" t="s">
        <v>138</v>
      </c>
      <c r="N9070" t="s">
        <v>57</v>
      </c>
      <c r="O9070" s="6" t="str">
        <f>INDEX(lkp_Region,MATCH(tbl_Sales[[#This Row],[Suburb]],lkp_Suburb,0))</f>
        <v>Southern Metropolitan</v>
      </c>
      <c r="P9070" s="6">
        <f>MONTH(tbl_Sales[[#This Row],[Date]])</f>
        <v>5</v>
      </c>
      <c r="Q9070" s="6">
        <f>YEAR(tbl_Sales[[#This Row],[Date]])</f>
        <v>2017</v>
      </c>
    </row>
    <row r="9071" spans="1:17" x14ac:dyDescent="0.25">
      <c r="A9071" s="1">
        <v>42883</v>
      </c>
      <c r="B9071">
        <v>650000</v>
      </c>
      <c r="C9071" t="s">
        <v>2</v>
      </c>
      <c r="D9071" t="s">
        <v>12428</v>
      </c>
      <c r="E9071" t="s">
        <v>10</v>
      </c>
      <c r="F9071">
        <v>3021</v>
      </c>
      <c r="G9071">
        <v>3</v>
      </c>
      <c r="H9071">
        <v>1</v>
      </c>
      <c r="I9071">
        <v>0</v>
      </c>
      <c r="J9071">
        <v>722</v>
      </c>
      <c r="L9071" t="s">
        <v>9249</v>
      </c>
      <c r="M9071" t="s">
        <v>7948</v>
      </c>
      <c r="N9071" t="s">
        <v>3</v>
      </c>
      <c r="O9071" s="6" t="str">
        <f>INDEX(lkp_Region,MATCH(tbl_Sales[[#This Row],[Suburb]],lkp_Suburb,0))</f>
        <v>Western Metropolitan</v>
      </c>
      <c r="P9071" s="6">
        <f>MONTH(tbl_Sales[[#This Row],[Date]])</f>
        <v>5</v>
      </c>
      <c r="Q9071" s="6">
        <f>YEAR(tbl_Sales[[#This Row],[Date]])</f>
        <v>2017</v>
      </c>
    </row>
    <row r="9072" spans="1:17" x14ac:dyDescent="0.25">
      <c r="A9072" s="1">
        <v>42883</v>
      </c>
      <c r="B9072">
        <v>580000</v>
      </c>
      <c r="C9072" t="s">
        <v>13</v>
      </c>
      <c r="D9072" t="s">
        <v>12425</v>
      </c>
      <c r="E9072" t="s">
        <v>5</v>
      </c>
      <c r="F9072">
        <v>3122</v>
      </c>
      <c r="G9072">
        <v>2</v>
      </c>
      <c r="H9072">
        <v>1</v>
      </c>
      <c r="I9072">
        <v>1</v>
      </c>
      <c r="J9072">
        <v>1063</v>
      </c>
      <c r="L9072" t="s">
        <v>9250</v>
      </c>
      <c r="M9072" t="s">
        <v>461</v>
      </c>
      <c r="N9072" t="s">
        <v>101</v>
      </c>
      <c r="O9072" s="6" t="str">
        <f>INDEX(lkp_Region,MATCH(tbl_Sales[[#This Row],[Suburb]],lkp_Suburb,0))</f>
        <v>Southern Metropolitan</v>
      </c>
      <c r="P9072" s="6">
        <f>MONTH(tbl_Sales[[#This Row],[Date]])</f>
        <v>5</v>
      </c>
      <c r="Q9072" s="6">
        <f>YEAR(tbl_Sales[[#This Row],[Date]])</f>
        <v>2017</v>
      </c>
    </row>
    <row r="9073" spans="1:17" x14ac:dyDescent="0.25">
      <c r="A9073" s="1">
        <v>42883</v>
      </c>
      <c r="B9073">
        <v>1402000</v>
      </c>
      <c r="C9073" t="s">
        <v>2</v>
      </c>
      <c r="D9073" t="s">
        <v>12427</v>
      </c>
      <c r="E9073" t="s">
        <v>10</v>
      </c>
      <c r="F9073">
        <v>3102</v>
      </c>
      <c r="G9073">
        <v>3</v>
      </c>
      <c r="H9073">
        <v>2</v>
      </c>
      <c r="I9073">
        <v>2</v>
      </c>
      <c r="J9073">
        <v>422</v>
      </c>
      <c r="K9073">
        <v>1950</v>
      </c>
      <c r="L9073" t="s">
        <v>9251</v>
      </c>
      <c r="M9073" t="s">
        <v>297</v>
      </c>
      <c r="N9073" t="s">
        <v>101</v>
      </c>
      <c r="O9073" s="6" t="str">
        <f>INDEX(lkp_Region,MATCH(tbl_Sales[[#This Row],[Suburb]],lkp_Suburb,0))</f>
        <v>Southern Metropolitan</v>
      </c>
      <c r="P9073" s="6">
        <f>MONTH(tbl_Sales[[#This Row],[Date]])</f>
        <v>5</v>
      </c>
      <c r="Q9073" s="6">
        <f>YEAR(tbl_Sales[[#This Row],[Date]])</f>
        <v>2017</v>
      </c>
    </row>
    <row r="9074" spans="1:17" x14ac:dyDescent="0.25">
      <c r="A9074" s="1">
        <v>42883</v>
      </c>
      <c r="B9074">
        <v>1655000</v>
      </c>
      <c r="C9074" t="s">
        <v>51</v>
      </c>
      <c r="D9074" t="s">
        <v>12428</v>
      </c>
      <c r="E9074" t="s">
        <v>10</v>
      </c>
      <c r="F9074">
        <v>3147</v>
      </c>
      <c r="G9074">
        <v>4</v>
      </c>
      <c r="H9074">
        <v>3</v>
      </c>
      <c r="I9074">
        <v>2</v>
      </c>
      <c r="J9074">
        <v>510</v>
      </c>
      <c r="K9074">
        <v>2013</v>
      </c>
      <c r="L9074" t="s">
        <v>9252</v>
      </c>
      <c r="M9074" t="s">
        <v>206</v>
      </c>
      <c r="N9074" t="s">
        <v>101</v>
      </c>
      <c r="O9074" s="6" t="str">
        <f>INDEX(lkp_Region,MATCH(tbl_Sales[[#This Row],[Suburb]],lkp_Suburb,0))</f>
        <v>Southern Metropolitan</v>
      </c>
      <c r="P9074" s="6">
        <f>MONTH(tbl_Sales[[#This Row],[Date]])</f>
        <v>5</v>
      </c>
      <c r="Q9074" s="6">
        <f>YEAR(tbl_Sales[[#This Row],[Date]])</f>
        <v>2017</v>
      </c>
    </row>
    <row r="9075" spans="1:17" x14ac:dyDescent="0.25">
      <c r="A9075" s="1">
        <v>42883</v>
      </c>
      <c r="B9075">
        <v>2361000</v>
      </c>
      <c r="C9075" t="s">
        <v>2</v>
      </c>
      <c r="D9075" t="s">
        <v>12425</v>
      </c>
      <c r="E9075" t="s">
        <v>5</v>
      </c>
      <c r="F9075">
        <v>3124</v>
      </c>
      <c r="G9075">
        <v>5</v>
      </c>
      <c r="H9075">
        <v>3</v>
      </c>
      <c r="I9075">
        <v>2</v>
      </c>
      <c r="J9075">
        <v>844</v>
      </c>
      <c r="K9075">
        <v>1920</v>
      </c>
      <c r="L9075" t="s">
        <v>9253</v>
      </c>
      <c r="M9075" t="s">
        <v>209</v>
      </c>
      <c r="N9075" t="s">
        <v>101</v>
      </c>
      <c r="O9075" s="6" t="str">
        <f>INDEX(lkp_Region,MATCH(tbl_Sales[[#This Row],[Suburb]],lkp_Suburb,0))</f>
        <v>Southern Metropolitan</v>
      </c>
      <c r="P9075" s="6">
        <f>MONTH(tbl_Sales[[#This Row],[Date]])</f>
        <v>5</v>
      </c>
      <c r="Q9075" s="6">
        <f>YEAR(tbl_Sales[[#This Row],[Date]])</f>
        <v>2017</v>
      </c>
    </row>
    <row r="9076" spans="1:17" x14ac:dyDescent="0.25">
      <c r="A9076" s="1">
        <v>42883</v>
      </c>
      <c r="B9076">
        <v>828000</v>
      </c>
      <c r="C9076" t="s">
        <v>51</v>
      </c>
      <c r="D9076" t="s">
        <v>12423</v>
      </c>
      <c r="E9076" t="s">
        <v>10</v>
      </c>
      <c r="F9076">
        <v>3084</v>
      </c>
      <c r="G9076">
        <v>4</v>
      </c>
      <c r="H9076">
        <v>2</v>
      </c>
      <c r="I9076">
        <v>2</v>
      </c>
      <c r="J9076">
        <v>264</v>
      </c>
      <c r="K9076">
        <v>2000</v>
      </c>
      <c r="L9076" t="s">
        <v>9254</v>
      </c>
      <c r="M9076" t="s">
        <v>211</v>
      </c>
      <c r="N9076" t="s">
        <v>150</v>
      </c>
      <c r="O9076" s="6" t="str">
        <f>INDEX(lkp_Region,MATCH(tbl_Sales[[#This Row],[Suburb]],lkp_Suburb,0))</f>
        <v>Eastern Metropolitan</v>
      </c>
      <c r="P9076" s="6">
        <f>MONTH(tbl_Sales[[#This Row],[Date]])</f>
        <v>5</v>
      </c>
      <c r="Q9076" s="6">
        <f>YEAR(tbl_Sales[[#This Row],[Date]])</f>
        <v>2017</v>
      </c>
    </row>
    <row r="9077" spans="1:17" x14ac:dyDescent="0.25">
      <c r="A9077" s="1">
        <v>42883</v>
      </c>
      <c r="B9077">
        <v>1110000</v>
      </c>
      <c r="C9077" t="s">
        <v>2</v>
      </c>
      <c r="D9077" t="s">
        <v>12432</v>
      </c>
      <c r="E9077" t="s">
        <v>10</v>
      </c>
      <c r="F9077">
        <v>3081</v>
      </c>
      <c r="G9077">
        <v>3</v>
      </c>
      <c r="H9077">
        <v>1</v>
      </c>
      <c r="I9077">
        <v>2</v>
      </c>
      <c r="J9077">
        <v>730</v>
      </c>
      <c r="L9077" t="s">
        <v>9255</v>
      </c>
      <c r="M9077" t="s">
        <v>982</v>
      </c>
      <c r="N9077" t="s">
        <v>150</v>
      </c>
      <c r="O9077" s="6" t="str">
        <f>INDEX(lkp_Region,MATCH(tbl_Sales[[#This Row],[Suburb]],lkp_Suburb,0))</f>
        <v>Eastern Metropolitan</v>
      </c>
      <c r="P9077" s="6">
        <f>MONTH(tbl_Sales[[#This Row],[Date]])</f>
        <v>5</v>
      </c>
      <c r="Q9077" s="6">
        <f>YEAR(tbl_Sales[[#This Row],[Date]])</f>
        <v>2017</v>
      </c>
    </row>
    <row r="9078" spans="1:17" x14ac:dyDescent="0.25">
      <c r="A9078" s="1">
        <v>42883</v>
      </c>
      <c r="B9078">
        <v>1740000</v>
      </c>
      <c r="C9078" t="s">
        <v>2</v>
      </c>
      <c r="D9078" t="s">
        <v>12427</v>
      </c>
      <c r="E9078" t="s">
        <v>10</v>
      </c>
      <c r="F9078">
        <v>3079</v>
      </c>
      <c r="G9078">
        <v>3</v>
      </c>
      <c r="H9078">
        <v>1</v>
      </c>
      <c r="I9078">
        <v>2</v>
      </c>
      <c r="J9078">
        <v>792</v>
      </c>
      <c r="L9078" t="s">
        <v>9256</v>
      </c>
      <c r="M9078" t="s">
        <v>1008</v>
      </c>
      <c r="N9078" t="s">
        <v>150</v>
      </c>
      <c r="O9078" s="6" t="str">
        <f>INDEX(lkp_Region,MATCH(tbl_Sales[[#This Row],[Suburb]],lkp_Suburb,0))</f>
        <v>Eastern Metropolitan</v>
      </c>
      <c r="P9078" s="6">
        <f>MONTH(tbl_Sales[[#This Row],[Date]])</f>
        <v>5</v>
      </c>
      <c r="Q9078" s="6">
        <f>YEAR(tbl_Sales[[#This Row],[Date]])</f>
        <v>2017</v>
      </c>
    </row>
    <row r="9079" spans="1:17" x14ac:dyDescent="0.25">
      <c r="A9079" s="1">
        <v>42884</v>
      </c>
      <c r="B9079">
        <v>1680000</v>
      </c>
      <c r="C9079" t="s">
        <v>2</v>
      </c>
      <c r="D9079" t="s">
        <v>12427</v>
      </c>
      <c r="E9079" t="s">
        <v>10</v>
      </c>
      <c r="F9079">
        <v>3068</v>
      </c>
      <c r="G9079">
        <v>2</v>
      </c>
      <c r="H9079">
        <v>1</v>
      </c>
      <c r="I9079">
        <v>1</v>
      </c>
      <c r="J9079">
        <v>185</v>
      </c>
      <c r="L9079" t="s">
        <v>9257</v>
      </c>
      <c r="M9079" t="s">
        <v>72</v>
      </c>
      <c r="N9079" t="s">
        <v>8</v>
      </c>
      <c r="O9079" s="6" t="str">
        <f>INDEX(lkp_Region,MATCH(tbl_Sales[[#This Row],[Suburb]],lkp_Suburb,0))</f>
        <v>Northern Metropolitan</v>
      </c>
      <c r="P9079" s="6">
        <f>MONTH(tbl_Sales[[#This Row],[Date]])</f>
        <v>5</v>
      </c>
      <c r="Q9079" s="6">
        <f>YEAR(tbl_Sales[[#This Row],[Date]])</f>
        <v>2017</v>
      </c>
    </row>
    <row r="9080" spans="1:17" x14ac:dyDescent="0.25">
      <c r="A9080" s="1">
        <v>42884</v>
      </c>
      <c r="B9080">
        <v>528000</v>
      </c>
      <c r="C9080" t="s">
        <v>2</v>
      </c>
      <c r="D9080" t="s">
        <v>12427</v>
      </c>
      <c r="E9080" t="s">
        <v>10</v>
      </c>
      <c r="F9080">
        <v>3076</v>
      </c>
      <c r="G9080">
        <v>3</v>
      </c>
      <c r="H9080">
        <v>2</v>
      </c>
      <c r="I9080">
        <v>1</v>
      </c>
      <c r="J9080">
        <v>525</v>
      </c>
      <c r="L9080" t="s">
        <v>9258</v>
      </c>
      <c r="M9080" t="s">
        <v>7572</v>
      </c>
      <c r="N9080" t="s">
        <v>7515</v>
      </c>
      <c r="O9080" s="6" t="str">
        <f>INDEX(lkp_Region,MATCH(tbl_Sales[[#This Row],[Suburb]],lkp_Suburb,0))</f>
        <v>Northern Metropolitan</v>
      </c>
      <c r="P9080" s="6">
        <f>MONTH(tbl_Sales[[#This Row],[Date]])</f>
        <v>5</v>
      </c>
      <c r="Q9080" s="6">
        <f>YEAR(tbl_Sales[[#This Row],[Date]])</f>
        <v>2017</v>
      </c>
    </row>
    <row r="9081" spans="1:17" x14ac:dyDescent="0.25">
      <c r="A9081" s="1">
        <v>42884</v>
      </c>
      <c r="B9081">
        <v>685000</v>
      </c>
      <c r="C9081" t="s">
        <v>2</v>
      </c>
      <c r="D9081" t="s">
        <v>12427</v>
      </c>
      <c r="E9081" t="s">
        <v>10</v>
      </c>
      <c r="F9081">
        <v>3075</v>
      </c>
      <c r="G9081">
        <v>2</v>
      </c>
      <c r="H9081">
        <v>1</v>
      </c>
      <c r="I9081">
        <v>2</v>
      </c>
      <c r="J9081">
        <v>766</v>
      </c>
      <c r="L9081" t="s">
        <v>9259</v>
      </c>
      <c r="M9081" t="s">
        <v>7965</v>
      </c>
      <c r="N9081" t="s">
        <v>7515</v>
      </c>
      <c r="O9081" s="6" t="str">
        <f>INDEX(lkp_Region,MATCH(tbl_Sales[[#This Row],[Suburb]],lkp_Suburb,0))</f>
        <v>Northern Metropolitan</v>
      </c>
      <c r="P9081" s="6">
        <f>MONTH(tbl_Sales[[#This Row],[Date]])</f>
        <v>5</v>
      </c>
      <c r="Q9081" s="6">
        <f>YEAR(tbl_Sales[[#This Row],[Date]])</f>
        <v>2017</v>
      </c>
    </row>
    <row r="9082" spans="1:17" x14ac:dyDescent="0.25">
      <c r="A9082" s="1">
        <v>42884</v>
      </c>
      <c r="B9082">
        <v>800000</v>
      </c>
      <c r="C9082" t="s">
        <v>13</v>
      </c>
      <c r="D9082" t="s">
        <v>12430</v>
      </c>
      <c r="E9082" t="s">
        <v>5</v>
      </c>
      <c r="F9082">
        <v>3141</v>
      </c>
      <c r="G9082">
        <v>2</v>
      </c>
      <c r="H9082">
        <v>2</v>
      </c>
      <c r="I9082">
        <v>2</v>
      </c>
      <c r="J9082">
        <v>0</v>
      </c>
      <c r="K9082">
        <v>2000</v>
      </c>
      <c r="L9082" t="s">
        <v>9260</v>
      </c>
      <c r="M9082" t="s">
        <v>111</v>
      </c>
      <c r="N9082" t="s">
        <v>76</v>
      </c>
      <c r="O9082" s="6" t="str">
        <f>INDEX(lkp_Region,MATCH(tbl_Sales[[#This Row],[Suburb]],lkp_Suburb,0))</f>
        <v>Southern Metropolitan</v>
      </c>
      <c r="P9082" s="6">
        <f>MONTH(tbl_Sales[[#This Row],[Date]])</f>
        <v>5</v>
      </c>
      <c r="Q9082" s="6">
        <f>YEAR(tbl_Sales[[#This Row],[Date]])</f>
        <v>2017</v>
      </c>
    </row>
    <row r="9083" spans="1:17" x14ac:dyDescent="0.25">
      <c r="A9083" s="1">
        <v>42884</v>
      </c>
      <c r="B9083">
        <v>967500</v>
      </c>
      <c r="C9083" t="s">
        <v>2</v>
      </c>
      <c r="D9083" t="s">
        <v>12424</v>
      </c>
      <c r="E9083" t="s">
        <v>10</v>
      </c>
      <c r="F9083">
        <v>3095</v>
      </c>
      <c r="G9083">
        <v>3</v>
      </c>
      <c r="H9083">
        <v>1</v>
      </c>
      <c r="I9083">
        <v>2</v>
      </c>
      <c r="J9083">
        <v>768</v>
      </c>
      <c r="K9083">
        <v>1985</v>
      </c>
      <c r="L9083" t="s">
        <v>9261</v>
      </c>
      <c r="M9083" t="s">
        <v>8695</v>
      </c>
      <c r="N9083" t="s">
        <v>7523</v>
      </c>
      <c r="O9083" s="6" t="str">
        <f>INDEX(lkp_Region,MATCH(tbl_Sales[[#This Row],[Suburb]],lkp_Suburb,0))</f>
        <v>Eastern Metropolitan</v>
      </c>
      <c r="P9083" s="6">
        <f>MONTH(tbl_Sales[[#This Row],[Date]])</f>
        <v>5</v>
      </c>
      <c r="Q9083" s="6">
        <f>YEAR(tbl_Sales[[#This Row],[Date]])</f>
        <v>2017</v>
      </c>
    </row>
    <row r="9084" spans="1:17" x14ac:dyDescent="0.25">
      <c r="A9084" s="1">
        <v>42884</v>
      </c>
      <c r="B9084">
        <v>530000</v>
      </c>
      <c r="C9084" t="s">
        <v>51</v>
      </c>
      <c r="D9084" t="s">
        <v>12430</v>
      </c>
      <c r="E9084" t="s">
        <v>10</v>
      </c>
      <c r="F9084">
        <v>3044</v>
      </c>
      <c r="G9084">
        <v>2</v>
      </c>
      <c r="H9084">
        <v>2</v>
      </c>
      <c r="I9084">
        <v>1</v>
      </c>
      <c r="J9084">
        <v>135</v>
      </c>
      <c r="L9084" t="s">
        <v>9262</v>
      </c>
      <c r="M9084" t="s">
        <v>115</v>
      </c>
      <c r="N9084" t="s">
        <v>18</v>
      </c>
      <c r="O9084" s="6" t="str">
        <f>INDEX(lkp_Region,MATCH(tbl_Sales[[#This Row],[Suburb]],lkp_Suburb,0))</f>
        <v>Northern Metropolitan</v>
      </c>
      <c r="P9084" s="6">
        <f>MONTH(tbl_Sales[[#This Row],[Date]])</f>
        <v>5</v>
      </c>
      <c r="Q9084" s="6">
        <f>YEAR(tbl_Sales[[#This Row],[Date]])</f>
        <v>2017</v>
      </c>
    </row>
    <row r="9085" spans="1:17" x14ac:dyDescent="0.25">
      <c r="A9085" s="1">
        <v>42884</v>
      </c>
      <c r="B9085">
        <v>510000</v>
      </c>
      <c r="C9085" t="s">
        <v>13</v>
      </c>
      <c r="D9085" t="s">
        <v>12431</v>
      </c>
      <c r="E9085" t="s">
        <v>5</v>
      </c>
      <c r="F9085">
        <v>3040</v>
      </c>
      <c r="G9085">
        <v>2</v>
      </c>
      <c r="H9085">
        <v>2</v>
      </c>
      <c r="I9085">
        <v>1</v>
      </c>
      <c r="J9085">
        <v>0</v>
      </c>
      <c r="L9085" t="s">
        <v>9263</v>
      </c>
      <c r="M9085" t="s">
        <v>47</v>
      </c>
      <c r="N9085" t="s">
        <v>49</v>
      </c>
      <c r="O9085" s="6" t="str">
        <f>INDEX(lkp_Region,MATCH(tbl_Sales[[#This Row],[Suburb]],lkp_Suburb,0))</f>
        <v>Western Metropolitan</v>
      </c>
      <c r="P9085" s="6">
        <f>MONTH(tbl_Sales[[#This Row],[Date]])</f>
        <v>5</v>
      </c>
      <c r="Q9085" s="6">
        <f>YEAR(tbl_Sales[[#This Row],[Date]])</f>
        <v>2017</v>
      </c>
    </row>
    <row r="9086" spans="1:17" x14ac:dyDescent="0.25">
      <c r="A9086" s="1">
        <v>42884</v>
      </c>
      <c r="B9086">
        <v>642000</v>
      </c>
      <c r="C9086" t="s">
        <v>13</v>
      </c>
      <c r="D9086" t="s">
        <v>12425</v>
      </c>
      <c r="E9086" t="s">
        <v>10</v>
      </c>
      <c r="F9086">
        <v>3141</v>
      </c>
      <c r="G9086">
        <v>2</v>
      </c>
      <c r="H9086">
        <v>1</v>
      </c>
      <c r="I9086">
        <v>1</v>
      </c>
      <c r="J9086">
        <v>595</v>
      </c>
      <c r="L9086" t="s">
        <v>9264</v>
      </c>
      <c r="M9086" t="s">
        <v>111</v>
      </c>
      <c r="N9086" t="s">
        <v>88</v>
      </c>
      <c r="O9086" s="6" t="str">
        <f>INDEX(lkp_Region,MATCH(tbl_Sales[[#This Row],[Suburb]],lkp_Suburb,0))</f>
        <v>Southern Metropolitan</v>
      </c>
      <c r="P9086" s="6">
        <f>MONTH(tbl_Sales[[#This Row],[Date]])</f>
        <v>5</v>
      </c>
      <c r="Q9086" s="6">
        <f>YEAR(tbl_Sales[[#This Row],[Date]])</f>
        <v>2017</v>
      </c>
    </row>
    <row r="9087" spans="1:17" x14ac:dyDescent="0.25">
      <c r="A9087" s="1">
        <v>42884</v>
      </c>
      <c r="B9087">
        <v>431000</v>
      </c>
      <c r="C9087" t="s">
        <v>51</v>
      </c>
      <c r="D9087" t="s">
        <v>12430</v>
      </c>
      <c r="E9087" t="s">
        <v>10</v>
      </c>
      <c r="F9087">
        <v>3032</v>
      </c>
      <c r="G9087">
        <v>2</v>
      </c>
      <c r="H9087">
        <v>1</v>
      </c>
      <c r="I9087">
        <v>1</v>
      </c>
      <c r="J9087">
        <v>0</v>
      </c>
      <c r="L9087" t="s">
        <v>9265</v>
      </c>
      <c r="M9087" t="s">
        <v>21</v>
      </c>
      <c r="N9087" t="s">
        <v>21</v>
      </c>
      <c r="O9087" s="6" t="str">
        <f>INDEX(lkp_Region,MATCH(tbl_Sales[[#This Row],[Suburb]],lkp_Suburb,0))</f>
        <v>Western Metropolitan</v>
      </c>
      <c r="P9087" s="6">
        <f>MONTH(tbl_Sales[[#This Row],[Date]])</f>
        <v>5</v>
      </c>
      <c r="Q9087" s="6">
        <f>YEAR(tbl_Sales[[#This Row],[Date]])</f>
        <v>2017</v>
      </c>
    </row>
    <row r="9088" spans="1:17" x14ac:dyDescent="0.25">
      <c r="A9088" s="1">
        <v>42884</v>
      </c>
      <c r="B9088">
        <v>816000</v>
      </c>
      <c r="C9088" t="s">
        <v>2</v>
      </c>
      <c r="D9088" t="s">
        <v>12429</v>
      </c>
      <c r="E9088" t="s">
        <v>10</v>
      </c>
      <c r="F9088">
        <v>3172</v>
      </c>
      <c r="G9088">
        <v>3</v>
      </c>
      <c r="H9088">
        <v>2</v>
      </c>
      <c r="I9088">
        <v>2</v>
      </c>
      <c r="J9088">
        <v>533</v>
      </c>
      <c r="K9088">
        <v>1980</v>
      </c>
      <c r="L9088" t="s">
        <v>9266</v>
      </c>
      <c r="M9088" t="s">
        <v>8147</v>
      </c>
      <c r="N9088" t="s">
        <v>45</v>
      </c>
      <c r="O9088" s="6" t="str">
        <f>INDEX(lkp_Region,MATCH(tbl_Sales[[#This Row],[Suburb]],lkp_Suburb,0))</f>
        <v>South-Eastern Metropolitan</v>
      </c>
      <c r="P9088" s="6">
        <f>MONTH(tbl_Sales[[#This Row],[Date]])</f>
        <v>5</v>
      </c>
      <c r="Q9088" s="6">
        <f>YEAR(tbl_Sales[[#This Row],[Date]])</f>
        <v>2017</v>
      </c>
    </row>
    <row r="9089" spans="1:17" x14ac:dyDescent="0.25">
      <c r="A9089" s="1">
        <v>42884</v>
      </c>
      <c r="B9089">
        <v>815000</v>
      </c>
      <c r="C9089" t="s">
        <v>51</v>
      </c>
      <c r="D9089" t="s">
        <v>12424</v>
      </c>
      <c r="E9089" t="s">
        <v>10</v>
      </c>
      <c r="F9089">
        <v>3015</v>
      </c>
      <c r="G9089">
        <v>3</v>
      </c>
      <c r="H9089">
        <v>2</v>
      </c>
      <c r="I9089">
        <v>2</v>
      </c>
      <c r="J9089">
        <v>148</v>
      </c>
      <c r="L9089" t="s">
        <v>9267</v>
      </c>
      <c r="M9089" t="s">
        <v>419</v>
      </c>
      <c r="N9089" t="s">
        <v>69</v>
      </c>
      <c r="O9089" s="6" t="str">
        <f>INDEX(lkp_Region,MATCH(tbl_Sales[[#This Row],[Suburb]],lkp_Suburb,0))</f>
        <v>Western Metropolitan</v>
      </c>
      <c r="P9089" s="6">
        <f>MONTH(tbl_Sales[[#This Row],[Date]])</f>
        <v>5</v>
      </c>
      <c r="Q9089" s="6">
        <f>YEAR(tbl_Sales[[#This Row],[Date]])</f>
        <v>2017</v>
      </c>
    </row>
    <row r="9090" spans="1:17" x14ac:dyDescent="0.25">
      <c r="A9090" s="1">
        <v>42884</v>
      </c>
      <c r="B9090">
        <v>1435000</v>
      </c>
      <c r="C9090" t="s">
        <v>2</v>
      </c>
      <c r="D9090" t="s">
        <v>12425</v>
      </c>
      <c r="E9090" t="s">
        <v>10</v>
      </c>
      <c r="F9090">
        <v>3163</v>
      </c>
      <c r="G9090">
        <v>3</v>
      </c>
      <c r="H9090">
        <v>2</v>
      </c>
      <c r="I9090">
        <v>2</v>
      </c>
      <c r="J9090">
        <v>430</v>
      </c>
      <c r="K9090">
        <v>1938</v>
      </c>
      <c r="L9090" t="s">
        <v>9268</v>
      </c>
      <c r="M9090" t="s">
        <v>201</v>
      </c>
      <c r="N9090" t="s">
        <v>57</v>
      </c>
      <c r="O9090" s="6" t="str">
        <f>INDEX(lkp_Region,MATCH(tbl_Sales[[#This Row],[Suburb]],lkp_Suburb,0))</f>
        <v>Southern Metropolitan</v>
      </c>
      <c r="P9090" s="6">
        <f>MONTH(tbl_Sales[[#This Row],[Date]])</f>
        <v>5</v>
      </c>
      <c r="Q9090" s="6">
        <f>YEAR(tbl_Sales[[#This Row],[Date]])</f>
        <v>2017</v>
      </c>
    </row>
    <row r="9091" spans="1:17" x14ac:dyDescent="0.25">
      <c r="A9091" s="1">
        <v>42884</v>
      </c>
      <c r="B9091">
        <v>830000</v>
      </c>
      <c r="C9091" t="s">
        <v>2</v>
      </c>
      <c r="D9091" t="s">
        <v>12427</v>
      </c>
      <c r="E9091" t="s">
        <v>5</v>
      </c>
      <c r="F9091">
        <v>3072</v>
      </c>
      <c r="G9091">
        <v>4</v>
      </c>
      <c r="H9091">
        <v>1</v>
      </c>
      <c r="I9091">
        <v>2</v>
      </c>
      <c r="J9091">
        <v>540</v>
      </c>
      <c r="K9091">
        <v>1965</v>
      </c>
      <c r="L9091" t="s">
        <v>9269</v>
      </c>
      <c r="M9091" t="s">
        <v>97</v>
      </c>
      <c r="N9091" t="s">
        <v>62</v>
      </c>
      <c r="O9091" s="6" t="str">
        <f>INDEX(lkp_Region,MATCH(tbl_Sales[[#This Row],[Suburb]],lkp_Suburb,0))</f>
        <v>Northern Metropolitan</v>
      </c>
      <c r="P9091" s="6">
        <f>MONTH(tbl_Sales[[#This Row],[Date]])</f>
        <v>5</v>
      </c>
      <c r="Q9091" s="6">
        <f>YEAR(tbl_Sales[[#This Row],[Date]])</f>
        <v>2017</v>
      </c>
    </row>
    <row r="9092" spans="1:17" x14ac:dyDescent="0.25">
      <c r="A9092" s="1">
        <v>42884</v>
      </c>
      <c r="B9092">
        <v>1346000</v>
      </c>
      <c r="C9092" t="s">
        <v>2</v>
      </c>
      <c r="D9092" t="s">
        <v>12427</v>
      </c>
      <c r="E9092" t="s">
        <v>10</v>
      </c>
      <c r="F9092">
        <v>3071</v>
      </c>
      <c r="G9092">
        <v>3</v>
      </c>
      <c r="H9092">
        <v>2</v>
      </c>
      <c r="I9092">
        <v>2</v>
      </c>
      <c r="J9092">
        <v>349</v>
      </c>
      <c r="K9092">
        <v>1918</v>
      </c>
      <c r="L9092" t="s">
        <v>9270</v>
      </c>
      <c r="M9092" t="s">
        <v>60</v>
      </c>
      <c r="N9092" t="s">
        <v>62</v>
      </c>
      <c r="O9092" s="6" t="str">
        <f>INDEX(lkp_Region,MATCH(tbl_Sales[[#This Row],[Suburb]],lkp_Suburb,0))</f>
        <v>Northern Metropolitan</v>
      </c>
      <c r="P9092" s="6">
        <f>MONTH(tbl_Sales[[#This Row],[Date]])</f>
        <v>5</v>
      </c>
      <c r="Q9092" s="6">
        <f>YEAR(tbl_Sales[[#This Row],[Date]])</f>
        <v>2017</v>
      </c>
    </row>
    <row r="9093" spans="1:17" x14ac:dyDescent="0.25">
      <c r="A9093" s="1">
        <v>42884</v>
      </c>
      <c r="B9093">
        <v>2042000</v>
      </c>
      <c r="C9093" t="s">
        <v>2</v>
      </c>
      <c r="D9093" t="s">
        <v>12428</v>
      </c>
      <c r="E9093" t="s">
        <v>10</v>
      </c>
      <c r="F9093">
        <v>3070</v>
      </c>
      <c r="G9093">
        <v>4</v>
      </c>
      <c r="H9093">
        <v>1</v>
      </c>
      <c r="I9093">
        <v>0</v>
      </c>
      <c r="J9093">
        <v>566</v>
      </c>
      <c r="L9093" t="s">
        <v>9271</v>
      </c>
      <c r="M9093" t="s">
        <v>271</v>
      </c>
      <c r="N9093" t="s">
        <v>62</v>
      </c>
      <c r="O9093" s="6" t="str">
        <f>INDEX(lkp_Region,MATCH(tbl_Sales[[#This Row],[Suburb]],lkp_Suburb,0))</f>
        <v>Northern Metropolitan</v>
      </c>
      <c r="P9093" s="6">
        <f>MONTH(tbl_Sales[[#This Row],[Date]])</f>
        <v>5</v>
      </c>
      <c r="Q9093" s="6">
        <f>YEAR(tbl_Sales[[#This Row],[Date]])</f>
        <v>2017</v>
      </c>
    </row>
    <row r="9094" spans="1:17" x14ac:dyDescent="0.25">
      <c r="A9094" s="1">
        <v>42884</v>
      </c>
      <c r="B9094">
        <v>500000</v>
      </c>
      <c r="C9094" t="s">
        <v>13</v>
      </c>
      <c r="D9094" t="s">
        <v>12427</v>
      </c>
      <c r="E9094" t="s">
        <v>5</v>
      </c>
      <c r="F9094">
        <v>3123</v>
      </c>
      <c r="G9094">
        <v>2</v>
      </c>
      <c r="H9094">
        <v>1</v>
      </c>
      <c r="I9094">
        <v>1</v>
      </c>
      <c r="J9094">
        <v>710</v>
      </c>
      <c r="L9094" t="s">
        <v>9272</v>
      </c>
      <c r="M9094" t="s">
        <v>230</v>
      </c>
      <c r="N9094" t="s">
        <v>101</v>
      </c>
      <c r="O9094" s="6" t="str">
        <f>INDEX(lkp_Region,MATCH(tbl_Sales[[#This Row],[Suburb]],lkp_Suburb,0))</f>
        <v>Southern Metropolitan</v>
      </c>
      <c r="P9094" s="6">
        <f>MONTH(tbl_Sales[[#This Row],[Date]])</f>
        <v>5</v>
      </c>
      <c r="Q9094" s="6">
        <f>YEAR(tbl_Sales[[#This Row],[Date]])</f>
        <v>2017</v>
      </c>
    </row>
    <row r="9095" spans="1:17" x14ac:dyDescent="0.25">
      <c r="A9095" s="1">
        <v>42884</v>
      </c>
      <c r="B9095">
        <v>690000</v>
      </c>
      <c r="C9095" t="s">
        <v>13</v>
      </c>
      <c r="D9095" t="s">
        <v>12425</v>
      </c>
      <c r="E9095" t="s">
        <v>10</v>
      </c>
      <c r="F9095">
        <v>3122</v>
      </c>
      <c r="G9095">
        <v>3</v>
      </c>
      <c r="H9095">
        <v>1</v>
      </c>
      <c r="I9095">
        <v>1</v>
      </c>
      <c r="J9095">
        <v>1396</v>
      </c>
      <c r="K9095">
        <v>1965</v>
      </c>
      <c r="L9095" t="s">
        <v>9273</v>
      </c>
      <c r="M9095" t="s">
        <v>461</v>
      </c>
      <c r="N9095" t="s">
        <v>101</v>
      </c>
      <c r="O9095" s="6" t="str">
        <f>INDEX(lkp_Region,MATCH(tbl_Sales[[#This Row],[Suburb]],lkp_Suburb,0))</f>
        <v>Southern Metropolitan</v>
      </c>
      <c r="P9095" s="6">
        <f>MONTH(tbl_Sales[[#This Row],[Date]])</f>
        <v>5</v>
      </c>
      <c r="Q9095" s="6">
        <f>YEAR(tbl_Sales[[#This Row],[Date]])</f>
        <v>2017</v>
      </c>
    </row>
    <row r="9096" spans="1:17" x14ac:dyDescent="0.25">
      <c r="A9096" s="1">
        <v>42884</v>
      </c>
      <c r="B9096">
        <v>1557000</v>
      </c>
      <c r="C9096" t="s">
        <v>51</v>
      </c>
      <c r="D9096" t="s">
        <v>12433</v>
      </c>
      <c r="E9096" t="s">
        <v>10</v>
      </c>
      <c r="F9096">
        <v>3104</v>
      </c>
      <c r="G9096">
        <v>3</v>
      </c>
      <c r="H9096">
        <v>2</v>
      </c>
      <c r="I9096">
        <v>2</v>
      </c>
      <c r="J9096">
        <v>292</v>
      </c>
      <c r="K9096">
        <v>2010</v>
      </c>
      <c r="L9096" t="s">
        <v>9274</v>
      </c>
      <c r="M9096" t="s">
        <v>99</v>
      </c>
      <c r="N9096" t="s">
        <v>101</v>
      </c>
      <c r="O9096" s="6" t="str">
        <f>INDEX(lkp_Region,MATCH(tbl_Sales[[#This Row],[Suburb]],lkp_Suburb,0))</f>
        <v>Southern Metropolitan</v>
      </c>
      <c r="P9096" s="6">
        <f>MONTH(tbl_Sales[[#This Row],[Date]])</f>
        <v>5</v>
      </c>
      <c r="Q9096" s="6">
        <f>YEAR(tbl_Sales[[#This Row],[Date]])</f>
        <v>2017</v>
      </c>
    </row>
    <row r="9097" spans="1:17" x14ac:dyDescent="0.25">
      <c r="A9097" s="1">
        <v>42884</v>
      </c>
      <c r="B9097">
        <v>1900000</v>
      </c>
      <c r="C9097" t="s">
        <v>13</v>
      </c>
      <c r="D9097" t="s">
        <v>12429</v>
      </c>
      <c r="E9097" t="s">
        <v>5</v>
      </c>
      <c r="F9097">
        <v>3124</v>
      </c>
      <c r="G9097">
        <v>4</v>
      </c>
      <c r="H9097">
        <v>2</v>
      </c>
      <c r="I9097">
        <v>4</v>
      </c>
      <c r="J9097">
        <v>336</v>
      </c>
      <c r="L9097" t="s">
        <v>9275</v>
      </c>
      <c r="M9097" t="s">
        <v>209</v>
      </c>
      <c r="N9097" t="s">
        <v>101</v>
      </c>
      <c r="O9097" s="6" t="str">
        <f>INDEX(lkp_Region,MATCH(tbl_Sales[[#This Row],[Suburb]],lkp_Suburb,0))</f>
        <v>Southern Metropolitan</v>
      </c>
      <c r="P9097" s="6">
        <f>MONTH(tbl_Sales[[#This Row],[Date]])</f>
        <v>5</v>
      </c>
      <c r="Q9097" s="6">
        <f>YEAR(tbl_Sales[[#This Row],[Date]])</f>
        <v>2017</v>
      </c>
    </row>
    <row r="9098" spans="1:17" x14ac:dyDescent="0.25">
      <c r="A9098" s="1">
        <v>42884</v>
      </c>
      <c r="B9098">
        <v>3900000</v>
      </c>
      <c r="C9098" t="s">
        <v>2</v>
      </c>
      <c r="D9098" t="s">
        <v>12429</v>
      </c>
      <c r="E9098" t="s">
        <v>10</v>
      </c>
      <c r="F9098">
        <v>3122</v>
      </c>
      <c r="G9098">
        <v>4</v>
      </c>
      <c r="H9098">
        <v>2</v>
      </c>
      <c r="I9098">
        <v>1</v>
      </c>
      <c r="J9098">
        <v>595</v>
      </c>
      <c r="L9098" t="s">
        <v>9276</v>
      </c>
      <c r="M9098" t="s">
        <v>461</v>
      </c>
      <c r="N9098" t="s">
        <v>101</v>
      </c>
      <c r="O9098" s="6" t="str">
        <f>INDEX(lkp_Region,MATCH(tbl_Sales[[#This Row],[Suburb]],lkp_Suburb,0))</f>
        <v>Southern Metropolitan</v>
      </c>
      <c r="P9098" s="6">
        <f>MONTH(tbl_Sales[[#This Row],[Date]])</f>
        <v>5</v>
      </c>
      <c r="Q9098" s="6">
        <f>YEAR(tbl_Sales[[#This Row],[Date]])</f>
        <v>2017</v>
      </c>
    </row>
    <row r="9099" spans="1:17" x14ac:dyDescent="0.25">
      <c r="A9099" s="1">
        <v>42884</v>
      </c>
      <c r="B9099">
        <v>825000</v>
      </c>
      <c r="C9099" t="s">
        <v>2</v>
      </c>
      <c r="D9099" t="s">
        <v>12423</v>
      </c>
      <c r="E9099" t="s">
        <v>10</v>
      </c>
      <c r="F9099">
        <v>3084</v>
      </c>
      <c r="G9099">
        <v>3</v>
      </c>
      <c r="H9099">
        <v>1</v>
      </c>
      <c r="I9099">
        <v>0</v>
      </c>
      <c r="J9099">
        <v>658</v>
      </c>
      <c r="L9099" t="s">
        <v>9277</v>
      </c>
      <c r="M9099" t="s">
        <v>320</v>
      </c>
      <c r="N9099" t="s">
        <v>150</v>
      </c>
      <c r="O9099" s="6" t="str">
        <f>INDEX(lkp_Region,MATCH(tbl_Sales[[#This Row],[Suburb]],lkp_Suburb,0))</f>
        <v>Eastern Metropolitan</v>
      </c>
      <c r="P9099" s="6">
        <f>MONTH(tbl_Sales[[#This Row],[Date]])</f>
        <v>5</v>
      </c>
      <c r="Q9099" s="6">
        <f>YEAR(tbl_Sales[[#This Row],[Date]])</f>
        <v>2017</v>
      </c>
    </row>
    <row r="9100" spans="1:17" x14ac:dyDescent="0.25">
      <c r="A9100" s="1">
        <v>42885</v>
      </c>
      <c r="B9100">
        <v>1226000</v>
      </c>
      <c r="C9100" t="s">
        <v>13</v>
      </c>
      <c r="D9100" t="s">
        <v>12428</v>
      </c>
      <c r="E9100" t="s">
        <v>10</v>
      </c>
      <c r="F9100">
        <v>3121</v>
      </c>
      <c r="G9100">
        <v>2</v>
      </c>
      <c r="H9100">
        <v>1</v>
      </c>
      <c r="I9100">
        <v>1</v>
      </c>
      <c r="J9100">
        <v>826</v>
      </c>
      <c r="K9100">
        <v>1996</v>
      </c>
      <c r="L9100" t="s">
        <v>9278</v>
      </c>
      <c r="M9100" t="s">
        <v>6</v>
      </c>
      <c r="N9100" t="s">
        <v>8</v>
      </c>
      <c r="O9100" s="6" t="str">
        <f>INDEX(lkp_Region,MATCH(tbl_Sales[[#This Row],[Suburb]],lkp_Suburb,0))</f>
        <v>Northern Metropolitan</v>
      </c>
      <c r="P9100" s="6">
        <f>MONTH(tbl_Sales[[#This Row],[Date]])</f>
        <v>5</v>
      </c>
      <c r="Q9100" s="6">
        <f>YEAR(tbl_Sales[[#This Row],[Date]])</f>
        <v>2017</v>
      </c>
    </row>
    <row r="9101" spans="1:17" x14ac:dyDescent="0.25">
      <c r="A9101" s="1">
        <v>42885</v>
      </c>
      <c r="B9101">
        <v>490000</v>
      </c>
      <c r="C9101" t="s">
        <v>2</v>
      </c>
      <c r="D9101" t="s">
        <v>12427</v>
      </c>
      <c r="E9101" t="s">
        <v>5</v>
      </c>
      <c r="F9101">
        <v>3030</v>
      </c>
      <c r="G9101">
        <v>3</v>
      </c>
      <c r="H9101">
        <v>2</v>
      </c>
      <c r="I9101">
        <v>4</v>
      </c>
      <c r="J9101">
        <v>1022</v>
      </c>
      <c r="L9101" t="s">
        <v>9279</v>
      </c>
      <c r="M9101" t="s">
        <v>8069</v>
      </c>
      <c r="N9101" t="s">
        <v>7964</v>
      </c>
      <c r="O9101" s="6" t="str">
        <f>INDEX(lkp_Region,MATCH(tbl_Sales[[#This Row],[Suburb]],lkp_Suburb,0))</f>
        <v>Western Metropolitan</v>
      </c>
      <c r="P9101" s="6">
        <f>MONTH(tbl_Sales[[#This Row],[Date]])</f>
        <v>5</v>
      </c>
      <c r="Q9101" s="6">
        <f>YEAR(tbl_Sales[[#This Row],[Date]])</f>
        <v>2017</v>
      </c>
    </row>
    <row r="9102" spans="1:17" x14ac:dyDescent="0.25">
      <c r="A9102" s="1">
        <v>42885</v>
      </c>
      <c r="B9102">
        <v>595000</v>
      </c>
      <c r="C9102" t="s">
        <v>2</v>
      </c>
      <c r="D9102" t="s">
        <v>12431</v>
      </c>
      <c r="E9102" t="s">
        <v>10</v>
      </c>
      <c r="F9102">
        <v>3750</v>
      </c>
      <c r="G9102">
        <v>4</v>
      </c>
      <c r="H9102">
        <v>2</v>
      </c>
      <c r="I9102">
        <v>2</v>
      </c>
      <c r="J9102">
        <v>448</v>
      </c>
      <c r="K9102">
        <v>2012</v>
      </c>
      <c r="L9102" t="s">
        <v>9281</v>
      </c>
      <c r="M9102" t="s">
        <v>9280</v>
      </c>
      <c r="N9102" t="s">
        <v>7515</v>
      </c>
      <c r="O9102" s="6" t="str">
        <f>INDEX(lkp_Region,MATCH(tbl_Sales[[#This Row],[Suburb]],lkp_Suburb,0))</f>
        <v>Northern Metropolitan</v>
      </c>
      <c r="P9102" s="6">
        <f>MONTH(tbl_Sales[[#This Row],[Date]])</f>
        <v>5</v>
      </c>
      <c r="Q9102" s="6">
        <f>YEAR(tbl_Sales[[#This Row],[Date]])</f>
        <v>2017</v>
      </c>
    </row>
    <row r="9103" spans="1:17" x14ac:dyDescent="0.25">
      <c r="A9103" s="1">
        <v>42885</v>
      </c>
      <c r="B9103">
        <v>845000</v>
      </c>
      <c r="C9103" t="s">
        <v>51</v>
      </c>
      <c r="D9103" t="s">
        <v>12428</v>
      </c>
      <c r="E9103" t="s">
        <v>5</v>
      </c>
      <c r="F9103">
        <v>3125</v>
      </c>
      <c r="G9103">
        <v>4</v>
      </c>
      <c r="H9103">
        <v>3</v>
      </c>
      <c r="I9103">
        <v>2</v>
      </c>
      <c r="J9103">
        <v>94</v>
      </c>
      <c r="L9103" t="s">
        <v>9282</v>
      </c>
      <c r="M9103" t="s">
        <v>32</v>
      </c>
      <c r="N9103" t="s">
        <v>14</v>
      </c>
      <c r="O9103" s="6" t="str">
        <f>INDEX(lkp_Region,MATCH(tbl_Sales[[#This Row],[Suburb]],lkp_Suburb,0))</f>
        <v>Southern Metropolitan</v>
      </c>
      <c r="P9103" s="6">
        <f>MONTH(tbl_Sales[[#This Row],[Date]])</f>
        <v>5</v>
      </c>
      <c r="Q9103" s="6">
        <f>YEAR(tbl_Sales[[#This Row],[Date]])</f>
        <v>2017</v>
      </c>
    </row>
    <row r="9104" spans="1:17" x14ac:dyDescent="0.25">
      <c r="A9104" s="1">
        <v>42885</v>
      </c>
      <c r="B9104">
        <v>910000</v>
      </c>
      <c r="C9104" t="s">
        <v>51</v>
      </c>
      <c r="D9104" t="s">
        <v>12427</v>
      </c>
      <c r="E9104" t="s">
        <v>10</v>
      </c>
      <c r="F9104">
        <v>3144</v>
      </c>
      <c r="G9104">
        <v>2</v>
      </c>
      <c r="H9104">
        <v>1</v>
      </c>
      <c r="I9104">
        <v>2</v>
      </c>
      <c r="J9104">
        <v>195</v>
      </c>
      <c r="L9104" t="s">
        <v>9283</v>
      </c>
      <c r="M9104" t="s">
        <v>388</v>
      </c>
      <c r="N9104" t="s">
        <v>76</v>
      </c>
      <c r="O9104" s="6" t="str">
        <f>INDEX(lkp_Region,MATCH(tbl_Sales[[#This Row],[Suburb]],lkp_Suburb,0))</f>
        <v>Southern Metropolitan</v>
      </c>
      <c r="P9104" s="6">
        <f>MONTH(tbl_Sales[[#This Row],[Date]])</f>
        <v>5</v>
      </c>
      <c r="Q9104" s="6">
        <f>YEAR(tbl_Sales[[#This Row],[Date]])</f>
        <v>2017</v>
      </c>
    </row>
    <row r="9105" spans="1:17" x14ac:dyDescent="0.25">
      <c r="A9105" s="1">
        <v>42885</v>
      </c>
      <c r="B9105">
        <v>530000</v>
      </c>
      <c r="C9105" t="s">
        <v>13</v>
      </c>
      <c r="D9105" t="s">
        <v>12430</v>
      </c>
      <c r="E9105" t="s">
        <v>5</v>
      </c>
      <c r="F9105">
        <v>3205</v>
      </c>
      <c r="G9105">
        <v>2</v>
      </c>
      <c r="H9105">
        <v>1</v>
      </c>
      <c r="I9105">
        <v>1</v>
      </c>
      <c r="J9105">
        <v>1646</v>
      </c>
      <c r="K9105">
        <v>2012</v>
      </c>
      <c r="L9105" t="s">
        <v>9284</v>
      </c>
      <c r="M9105" t="s">
        <v>185</v>
      </c>
      <c r="N9105" t="s">
        <v>26</v>
      </c>
      <c r="O9105" s="6" t="str">
        <f>INDEX(lkp_Region,MATCH(tbl_Sales[[#This Row],[Suburb]],lkp_Suburb,0))</f>
        <v>Southern Metropolitan</v>
      </c>
      <c r="P9105" s="6">
        <f>MONTH(tbl_Sales[[#This Row],[Date]])</f>
        <v>5</v>
      </c>
      <c r="Q9105" s="6">
        <f>YEAR(tbl_Sales[[#This Row],[Date]])</f>
        <v>2017</v>
      </c>
    </row>
    <row r="9106" spans="1:17" x14ac:dyDescent="0.25">
      <c r="A9106" s="1">
        <v>42885</v>
      </c>
      <c r="B9106">
        <v>1380000</v>
      </c>
      <c r="C9106" t="s">
        <v>2</v>
      </c>
      <c r="D9106" t="s">
        <v>12429</v>
      </c>
      <c r="E9106" t="s">
        <v>10</v>
      </c>
      <c r="F9106">
        <v>3206</v>
      </c>
      <c r="G9106">
        <v>2</v>
      </c>
      <c r="H9106">
        <v>1</v>
      </c>
      <c r="I9106">
        <v>1</v>
      </c>
      <c r="J9106">
        <v>164</v>
      </c>
      <c r="L9106" t="s">
        <v>9285</v>
      </c>
      <c r="M9106" t="s">
        <v>113</v>
      </c>
      <c r="N9106" t="s">
        <v>26</v>
      </c>
      <c r="O9106" s="6" t="str">
        <f>INDEX(lkp_Region,MATCH(tbl_Sales[[#This Row],[Suburb]],lkp_Suburb,0))</f>
        <v>Southern Metropolitan</v>
      </c>
      <c r="P9106" s="6">
        <f>MONTH(tbl_Sales[[#This Row],[Date]])</f>
        <v>5</v>
      </c>
      <c r="Q9106" s="6">
        <f>YEAR(tbl_Sales[[#This Row],[Date]])</f>
        <v>2017</v>
      </c>
    </row>
    <row r="9107" spans="1:17" x14ac:dyDescent="0.25">
      <c r="A9107" s="1">
        <v>42885</v>
      </c>
      <c r="B9107">
        <v>710000</v>
      </c>
      <c r="C9107" t="s">
        <v>2</v>
      </c>
      <c r="D9107" t="s">
        <v>12425</v>
      </c>
      <c r="E9107" t="s">
        <v>10</v>
      </c>
      <c r="F9107">
        <v>3046</v>
      </c>
      <c r="G9107">
        <v>3</v>
      </c>
      <c r="H9107">
        <v>1</v>
      </c>
      <c r="I9107">
        <v>2</v>
      </c>
      <c r="J9107">
        <v>587</v>
      </c>
      <c r="L9107" t="s">
        <v>9286</v>
      </c>
      <c r="M9107" t="s">
        <v>78</v>
      </c>
      <c r="N9107" t="s">
        <v>18</v>
      </c>
      <c r="O9107" s="6" t="str">
        <f>INDEX(lkp_Region,MATCH(tbl_Sales[[#This Row],[Suburb]],lkp_Suburb,0))</f>
        <v>Northern Metropolitan</v>
      </c>
      <c r="P9107" s="6">
        <f>MONTH(tbl_Sales[[#This Row],[Date]])</f>
        <v>5</v>
      </c>
      <c r="Q9107" s="6">
        <f>YEAR(tbl_Sales[[#This Row],[Date]])</f>
        <v>2017</v>
      </c>
    </row>
    <row r="9108" spans="1:17" x14ac:dyDescent="0.25">
      <c r="A9108" s="1">
        <v>42885</v>
      </c>
      <c r="B9108">
        <v>720000</v>
      </c>
      <c r="C9108" t="s">
        <v>51</v>
      </c>
      <c r="D9108" t="s">
        <v>12423</v>
      </c>
      <c r="E9108" t="s">
        <v>5</v>
      </c>
      <c r="F9108">
        <v>3058</v>
      </c>
      <c r="G9108">
        <v>3</v>
      </c>
      <c r="H9108">
        <v>2</v>
      </c>
      <c r="I9108">
        <v>2</v>
      </c>
      <c r="J9108">
        <v>531</v>
      </c>
      <c r="K9108">
        <v>2016</v>
      </c>
      <c r="L9108" t="s">
        <v>9287</v>
      </c>
      <c r="M9108" t="s">
        <v>41</v>
      </c>
      <c r="N9108" t="s">
        <v>18</v>
      </c>
      <c r="O9108" s="6" t="str">
        <f>INDEX(lkp_Region,MATCH(tbl_Sales[[#This Row],[Suburb]],lkp_Suburb,0))</f>
        <v>Northern Metropolitan</v>
      </c>
      <c r="P9108" s="6">
        <f>MONTH(tbl_Sales[[#This Row],[Date]])</f>
        <v>5</v>
      </c>
      <c r="Q9108" s="6">
        <f>YEAR(tbl_Sales[[#This Row],[Date]])</f>
        <v>2017</v>
      </c>
    </row>
    <row r="9109" spans="1:17" x14ac:dyDescent="0.25">
      <c r="A9109" s="1">
        <v>42885</v>
      </c>
      <c r="B9109">
        <v>741000</v>
      </c>
      <c r="C9109" t="s">
        <v>2</v>
      </c>
      <c r="D9109" t="s">
        <v>12425</v>
      </c>
      <c r="E9109" t="s">
        <v>10</v>
      </c>
      <c r="F9109">
        <v>3060</v>
      </c>
      <c r="G9109">
        <v>3</v>
      </c>
      <c r="H9109">
        <v>1</v>
      </c>
      <c r="I9109">
        <v>3</v>
      </c>
      <c r="J9109">
        <v>578</v>
      </c>
      <c r="K9109">
        <v>1960</v>
      </c>
      <c r="L9109" t="s">
        <v>9288</v>
      </c>
      <c r="M9109" t="s">
        <v>16</v>
      </c>
      <c r="N9109" t="s">
        <v>18</v>
      </c>
      <c r="O9109" s="6" t="str">
        <f>INDEX(lkp_Region,MATCH(tbl_Sales[[#This Row],[Suburb]],lkp_Suburb,0))</f>
        <v>Northern Metropolitan</v>
      </c>
      <c r="P9109" s="6">
        <f>MONTH(tbl_Sales[[#This Row],[Date]])</f>
        <v>5</v>
      </c>
      <c r="Q9109" s="6">
        <f>YEAR(tbl_Sales[[#This Row],[Date]])</f>
        <v>2017</v>
      </c>
    </row>
    <row r="9110" spans="1:17" x14ac:dyDescent="0.25">
      <c r="A9110" s="1">
        <v>42885</v>
      </c>
      <c r="B9110">
        <v>990000</v>
      </c>
      <c r="C9110" t="s">
        <v>2</v>
      </c>
      <c r="D9110" t="s">
        <v>12427</v>
      </c>
      <c r="E9110" t="s">
        <v>10</v>
      </c>
      <c r="F9110">
        <v>3043</v>
      </c>
      <c r="G9110">
        <v>4</v>
      </c>
      <c r="H9110">
        <v>2</v>
      </c>
      <c r="I9110">
        <v>2</v>
      </c>
      <c r="J9110">
        <v>702</v>
      </c>
      <c r="K9110">
        <v>2003</v>
      </c>
      <c r="L9110" t="s">
        <v>9289</v>
      </c>
      <c r="M9110" t="s">
        <v>556</v>
      </c>
      <c r="N9110" t="s">
        <v>18</v>
      </c>
      <c r="O9110" s="6" t="str">
        <f>INDEX(lkp_Region,MATCH(tbl_Sales[[#This Row],[Suburb]],lkp_Suburb,0))</f>
        <v>Western Metropolitan</v>
      </c>
      <c r="P9110" s="6">
        <f>MONTH(tbl_Sales[[#This Row],[Date]])</f>
        <v>5</v>
      </c>
      <c r="Q9110" s="6">
        <f>YEAR(tbl_Sales[[#This Row],[Date]])</f>
        <v>2017</v>
      </c>
    </row>
    <row r="9111" spans="1:17" x14ac:dyDescent="0.25">
      <c r="A9111" s="1">
        <v>42885</v>
      </c>
      <c r="B9111">
        <v>1265000</v>
      </c>
      <c r="C9111" t="s">
        <v>2</v>
      </c>
      <c r="D9111" t="s">
        <v>12427</v>
      </c>
      <c r="E9111" t="s">
        <v>10</v>
      </c>
      <c r="F9111">
        <v>3057</v>
      </c>
      <c r="G9111">
        <v>3</v>
      </c>
      <c r="H9111">
        <v>1</v>
      </c>
      <c r="I9111">
        <v>0</v>
      </c>
      <c r="J9111">
        <v>161</v>
      </c>
      <c r="L9111" t="s">
        <v>9290</v>
      </c>
      <c r="M9111" t="s">
        <v>83</v>
      </c>
      <c r="N9111" t="s">
        <v>18</v>
      </c>
      <c r="O9111" s="6" t="str">
        <f>INDEX(lkp_Region,MATCH(tbl_Sales[[#This Row],[Suburb]],lkp_Suburb,0))</f>
        <v>Northern Metropolitan</v>
      </c>
      <c r="P9111" s="6">
        <f>MONTH(tbl_Sales[[#This Row],[Date]])</f>
        <v>5</v>
      </c>
      <c r="Q9111" s="6">
        <f>YEAR(tbl_Sales[[#This Row],[Date]])</f>
        <v>2017</v>
      </c>
    </row>
    <row r="9112" spans="1:17" x14ac:dyDescent="0.25">
      <c r="A9112" s="1">
        <v>42885</v>
      </c>
      <c r="B9112">
        <v>410000</v>
      </c>
      <c r="C9112" t="s">
        <v>13</v>
      </c>
      <c r="D9112" t="s">
        <v>12424</v>
      </c>
      <c r="E9112" t="s">
        <v>5</v>
      </c>
      <c r="F9112">
        <v>3040</v>
      </c>
      <c r="G9112">
        <v>2</v>
      </c>
      <c r="H9112">
        <v>1</v>
      </c>
      <c r="I9112">
        <v>1</v>
      </c>
      <c r="J9112">
        <v>0</v>
      </c>
      <c r="K9112">
        <v>1965</v>
      </c>
      <c r="L9112" t="s">
        <v>9291</v>
      </c>
      <c r="M9112" t="s">
        <v>47</v>
      </c>
      <c r="N9112" t="s">
        <v>49</v>
      </c>
      <c r="O9112" s="6" t="str">
        <f>INDEX(lkp_Region,MATCH(tbl_Sales[[#This Row],[Suburb]],lkp_Suburb,0))</f>
        <v>Western Metropolitan</v>
      </c>
      <c r="P9112" s="6">
        <f>MONTH(tbl_Sales[[#This Row],[Date]])</f>
        <v>5</v>
      </c>
      <c r="Q9112" s="6">
        <f>YEAR(tbl_Sales[[#This Row],[Date]])</f>
        <v>2017</v>
      </c>
    </row>
    <row r="9113" spans="1:17" x14ac:dyDescent="0.25">
      <c r="A9113" s="1">
        <v>42885</v>
      </c>
      <c r="B9113">
        <v>650000</v>
      </c>
      <c r="C9113" t="s">
        <v>2</v>
      </c>
      <c r="D9113" t="s">
        <v>12431</v>
      </c>
      <c r="E9113" t="s">
        <v>10</v>
      </c>
      <c r="F9113">
        <v>3042</v>
      </c>
      <c r="G9113">
        <v>2</v>
      </c>
      <c r="H9113">
        <v>1</v>
      </c>
      <c r="I9113">
        <v>3</v>
      </c>
      <c r="J9113">
        <v>374</v>
      </c>
      <c r="K9113">
        <v>1950</v>
      </c>
      <c r="L9113" t="s">
        <v>9292</v>
      </c>
      <c r="M9113" t="s">
        <v>330</v>
      </c>
      <c r="N9113" t="s">
        <v>49</v>
      </c>
      <c r="O9113" s="6" t="str">
        <f>INDEX(lkp_Region,MATCH(tbl_Sales[[#This Row],[Suburb]],lkp_Suburb,0))</f>
        <v>Western Metropolitan</v>
      </c>
      <c r="P9113" s="6">
        <f>MONTH(tbl_Sales[[#This Row],[Date]])</f>
        <v>5</v>
      </c>
      <c r="Q9113" s="6">
        <f>YEAR(tbl_Sales[[#This Row],[Date]])</f>
        <v>2017</v>
      </c>
    </row>
    <row r="9114" spans="1:17" x14ac:dyDescent="0.25">
      <c r="A9114" s="1">
        <v>42885</v>
      </c>
      <c r="B9114">
        <v>1230000</v>
      </c>
      <c r="C9114" t="s">
        <v>2</v>
      </c>
      <c r="D9114" t="s">
        <v>12427</v>
      </c>
      <c r="E9114" t="s">
        <v>5</v>
      </c>
      <c r="F9114">
        <v>3032</v>
      </c>
      <c r="G9114">
        <v>3</v>
      </c>
      <c r="H9114">
        <v>1</v>
      </c>
      <c r="I9114">
        <v>2</v>
      </c>
      <c r="J9114">
        <v>538</v>
      </c>
      <c r="L9114" t="s">
        <v>9293</v>
      </c>
      <c r="M9114" t="s">
        <v>160</v>
      </c>
      <c r="N9114" t="s">
        <v>49</v>
      </c>
      <c r="O9114" s="6" t="str">
        <f>INDEX(lkp_Region,MATCH(tbl_Sales[[#This Row],[Suburb]],lkp_Suburb,0))</f>
        <v>Western Metropolitan</v>
      </c>
      <c r="P9114" s="6">
        <f>MONTH(tbl_Sales[[#This Row],[Date]])</f>
        <v>5</v>
      </c>
      <c r="Q9114" s="6">
        <f>YEAR(tbl_Sales[[#This Row],[Date]])</f>
        <v>2017</v>
      </c>
    </row>
    <row r="9115" spans="1:17" x14ac:dyDescent="0.25">
      <c r="A9115" s="1">
        <v>42885</v>
      </c>
      <c r="B9115">
        <v>1410000</v>
      </c>
      <c r="C9115" t="s">
        <v>51</v>
      </c>
      <c r="D9115" t="s">
        <v>12427</v>
      </c>
      <c r="E9115" t="s">
        <v>5</v>
      </c>
      <c r="F9115">
        <v>3039</v>
      </c>
      <c r="G9115">
        <v>3</v>
      </c>
      <c r="H9115">
        <v>3</v>
      </c>
      <c r="I9115">
        <v>2</v>
      </c>
      <c r="J9115">
        <v>256</v>
      </c>
      <c r="L9115" t="s">
        <v>9294</v>
      </c>
      <c r="M9115" t="s">
        <v>242</v>
      </c>
      <c r="N9115" t="s">
        <v>49</v>
      </c>
      <c r="O9115" s="6" t="str">
        <f>INDEX(lkp_Region,MATCH(tbl_Sales[[#This Row],[Suburb]],lkp_Suburb,0))</f>
        <v>Western Metropolitan</v>
      </c>
      <c r="P9115" s="6">
        <f>MONTH(tbl_Sales[[#This Row],[Date]])</f>
        <v>5</v>
      </c>
      <c r="Q9115" s="6">
        <f>YEAR(tbl_Sales[[#This Row],[Date]])</f>
        <v>2017</v>
      </c>
    </row>
    <row r="9116" spans="1:17" x14ac:dyDescent="0.25">
      <c r="A9116" s="1">
        <v>42885</v>
      </c>
      <c r="B9116">
        <v>1352000</v>
      </c>
      <c r="C9116" t="s">
        <v>2</v>
      </c>
      <c r="D9116" t="s">
        <v>12432</v>
      </c>
      <c r="E9116" t="s">
        <v>5</v>
      </c>
      <c r="F9116">
        <v>3149</v>
      </c>
      <c r="G9116">
        <v>4</v>
      </c>
      <c r="H9116">
        <v>3</v>
      </c>
      <c r="I9116">
        <v>2</v>
      </c>
      <c r="J9116">
        <v>708</v>
      </c>
      <c r="K9116">
        <v>1960</v>
      </c>
      <c r="L9116" t="s">
        <v>9295</v>
      </c>
      <c r="M9116" t="s">
        <v>7758</v>
      </c>
      <c r="N9116" t="s">
        <v>31</v>
      </c>
      <c r="O9116" s="6" t="str">
        <f>INDEX(lkp_Region,MATCH(tbl_Sales[[#This Row],[Suburb]],lkp_Suburb,0))</f>
        <v>Eastern Metropolitan</v>
      </c>
      <c r="P9116" s="6">
        <f>MONTH(tbl_Sales[[#This Row],[Date]])</f>
        <v>5</v>
      </c>
      <c r="Q9116" s="6">
        <f>YEAR(tbl_Sales[[#This Row],[Date]])</f>
        <v>2017</v>
      </c>
    </row>
    <row r="9117" spans="1:17" x14ac:dyDescent="0.25">
      <c r="A9117" s="1">
        <v>42885</v>
      </c>
      <c r="B9117">
        <v>1302000</v>
      </c>
      <c r="C9117" t="s">
        <v>2</v>
      </c>
      <c r="D9117" t="s">
        <v>12427</v>
      </c>
      <c r="E9117" t="s">
        <v>10</v>
      </c>
      <c r="F9117">
        <v>3107</v>
      </c>
      <c r="G9117">
        <v>4</v>
      </c>
      <c r="H9117">
        <v>2</v>
      </c>
      <c r="I9117">
        <v>2</v>
      </c>
      <c r="J9117">
        <v>650</v>
      </c>
      <c r="L9117" t="s">
        <v>9296</v>
      </c>
      <c r="M9117" t="s">
        <v>586</v>
      </c>
      <c r="N9117" t="s">
        <v>128</v>
      </c>
      <c r="O9117" s="6" t="str">
        <f>INDEX(lkp_Region,MATCH(tbl_Sales[[#This Row],[Suburb]],lkp_Suburb,0))</f>
        <v>Eastern Metropolitan</v>
      </c>
      <c r="P9117" s="6">
        <f>MONTH(tbl_Sales[[#This Row],[Date]])</f>
        <v>5</v>
      </c>
      <c r="Q9117" s="6">
        <f>YEAR(tbl_Sales[[#This Row],[Date]])</f>
        <v>2017</v>
      </c>
    </row>
    <row r="9118" spans="1:17" x14ac:dyDescent="0.25">
      <c r="A9118" s="1">
        <v>42885</v>
      </c>
      <c r="B9118">
        <v>1230000</v>
      </c>
      <c r="C9118" t="s">
        <v>2</v>
      </c>
      <c r="D9118" t="s">
        <v>12424</v>
      </c>
      <c r="E9118" t="s">
        <v>10</v>
      </c>
      <c r="F9118">
        <v>3015</v>
      </c>
      <c r="G9118">
        <v>3</v>
      </c>
      <c r="H9118">
        <v>1</v>
      </c>
      <c r="I9118">
        <v>1</v>
      </c>
      <c r="J9118">
        <v>396</v>
      </c>
      <c r="K9118">
        <v>1900</v>
      </c>
      <c r="L9118" t="s">
        <v>9297</v>
      </c>
      <c r="M9118" t="s">
        <v>133</v>
      </c>
      <c r="N9118" t="s">
        <v>69</v>
      </c>
      <c r="O9118" s="6" t="str">
        <f>INDEX(lkp_Region,MATCH(tbl_Sales[[#This Row],[Suburb]],lkp_Suburb,0))</f>
        <v>Western Metropolitan</v>
      </c>
      <c r="P9118" s="6">
        <f>MONTH(tbl_Sales[[#This Row],[Date]])</f>
        <v>5</v>
      </c>
      <c r="Q9118" s="6">
        <f>YEAR(tbl_Sales[[#This Row],[Date]])</f>
        <v>2017</v>
      </c>
    </row>
    <row r="9119" spans="1:17" x14ac:dyDescent="0.25">
      <c r="A9119" s="1">
        <v>42885</v>
      </c>
      <c r="B9119">
        <v>1460000</v>
      </c>
      <c r="C9119" t="s">
        <v>2</v>
      </c>
      <c r="D9119" t="s">
        <v>12427</v>
      </c>
      <c r="E9119" t="s">
        <v>5</v>
      </c>
      <c r="F9119">
        <v>3185</v>
      </c>
      <c r="G9119">
        <v>3</v>
      </c>
      <c r="H9119">
        <v>1</v>
      </c>
      <c r="I9119">
        <v>0</v>
      </c>
      <c r="J9119">
        <v>377</v>
      </c>
      <c r="K9119">
        <v>1915</v>
      </c>
      <c r="L9119" t="s">
        <v>9298</v>
      </c>
      <c r="M9119" t="s">
        <v>136</v>
      </c>
      <c r="N9119" t="s">
        <v>57</v>
      </c>
      <c r="O9119" s="6" t="str">
        <f>INDEX(lkp_Region,MATCH(tbl_Sales[[#This Row],[Suburb]],lkp_Suburb,0))</f>
        <v>Southern Metropolitan</v>
      </c>
      <c r="P9119" s="6">
        <f>MONTH(tbl_Sales[[#This Row],[Date]])</f>
        <v>5</v>
      </c>
      <c r="Q9119" s="6">
        <f>YEAR(tbl_Sales[[#This Row],[Date]])</f>
        <v>2017</v>
      </c>
    </row>
    <row r="9120" spans="1:17" x14ac:dyDescent="0.25">
      <c r="A9120" s="1">
        <v>42885</v>
      </c>
      <c r="B9120">
        <v>1550000</v>
      </c>
      <c r="C9120" t="s">
        <v>2</v>
      </c>
      <c r="D9120" t="s">
        <v>12428</v>
      </c>
      <c r="E9120" t="s">
        <v>5</v>
      </c>
      <c r="F9120">
        <v>3163</v>
      </c>
      <c r="G9120">
        <v>3</v>
      </c>
      <c r="H9120">
        <v>2</v>
      </c>
      <c r="I9120">
        <v>2</v>
      </c>
      <c r="J9120">
        <v>557</v>
      </c>
      <c r="K9120">
        <v>1930</v>
      </c>
      <c r="L9120" t="s">
        <v>9299</v>
      </c>
      <c r="M9120" t="s">
        <v>201</v>
      </c>
      <c r="N9120" t="s">
        <v>57</v>
      </c>
      <c r="O9120" s="6" t="str">
        <f>INDEX(lkp_Region,MATCH(tbl_Sales[[#This Row],[Suburb]],lkp_Suburb,0))</f>
        <v>Southern Metropolitan</v>
      </c>
      <c r="P9120" s="6">
        <f>MONTH(tbl_Sales[[#This Row],[Date]])</f>
        <v>5</v>
      </c>
      <c r="Q9120" s="6">
        <f>YEAR(tbl_Sales[[#This Row],[Date]])</f>
        <v>2017</v>
      </c>
    </row>
    <row r="9121" spans="1:17" x14ac:dyDescent="0.25">
      <c r="A9121" s="1">
        <v>42885</v>
      </c>
      <c r="B9121">
        <v>1010000</v>
      </c>
      <c r="C9121" t="s">
        <v>2</v>
      </c>
      <c r="D9121" t="s">
        <v>12427</v>
      </c>
      <c r="E9121" t="s">
        <v>5</v>
      </c>
      <c r="F9121">
        <v>3071</v>
      </c>
      <c r="G9121">
        <v>2</v>
      </c>
      <c r="H9121">
        <v>1</v>
      </c>
      <c r="I9121">
        <v>0</v>
      </c>
      <c r="J9121">
        <v>245</v>
      </c>
      <c r="L9121" t="s">
        <v>9300</v>
      </c>
      <c r="M9121" t="s">
        <v>60</v>
      </c>
      <c r="N9121" t="s">
        <v>62</v>
      </c>
      <c r="O9121" s="6" t="str">
        <f>INDEX(lkp_Region,MATCH(tbl_Sales[[#This Row],[Suburb]],lkp_Suburb,0))</f>
        <v>Northern Metropolitan</v>
      </c>
      <c r="P9121" s="6">
        <f>MONTH(tbl_Sales[[#This Row],[Date]])</f>
        <v>5</v>
      </c>
      <c r="Q9121" s="6">
        <f>YEAR(tbl_Sales[[#This Row],[Date]])</f>
        <v>2017</v>
      </c>
    </row>
    <row r="9122" spans="1:17" x14ac:dyDescent="0.25">
      <c r="A9122" s="1">
        <v>42885</v>
      </c>
      <c r="B9122">
        <v>1300000</v>
      </c>
      <c r="C9122" t="s">
        <v>2</v>
      </c>
      <c r="D9122" t="s">
        <v>12429</v>
      </c>
      <c r="E9122" t="s">
        <v>5</v>
      </c>
      <c r="F9122">
        <v>3070</v>
      </c>
      <c r="G9122">
        <v>3</v>
      </c>
      <c r="H9122">
        <v>1</v>
      </c>
      <c r="I9122">
        <v>0</v>
      </c>
      <c r="J9122">
        <v>191</v>
      </c>
      <c r="K9122">
        <v>1915</v>
      </c>
      <c r="L9122" t="s">
        <v>9301</v>
      </c>
      <c r="M9122" t="s">
        <v>271</v>
      </c>
      <c r="N9122" t="s">
        <v>62</v>
      </c>
      <c r="O9122" s="6" t="str">
        <f>INDEX(lkp_Region,MATCH(tbl_Sales[[#This Row],[Suburb]],lkp_Suburb,0))</f>
        <v>Northern Metropolitan</v>
      </c>
      <c r="P9122" s="6">
        <f>MONTH(tbl_Sales[[#This Row],[Date]])</f>
        <v>5</v>
      </c>
      <c r="Q9122" s="6">
        <f>YEAR(tbl_Sales[[#This Row],[Date]])</f>
        <v>2017</v>
      </c>
    </row>
    <row r="9123" spans="1:17" x14ac:dyDescent="0.25">
      <c r="A9123" s="1">
        <v>42885</v>
      </c>
      <c r="B9123">
        <v>1420000</v>
      </c>
      <c r="C9123" t="s">
        <v>2</v>
      </c>
      <c r="D9123" t="s">
        <v>12427</v>
      </c>
      <c r="E9123" t="s">
        <v>10</v>
      </c>
      <c r="F9123">
        <v>3071</v>
      </c>
      <c r="G9123">
        <v>3</v>
      </c>
      <c r="H9123">
        <v>1</v>
      </c>
      <c r="I9123">
        <v>2</v>
      </c>
      <c r="J9123">
        <v>438</v>
      </c>
      <c r="L9123" t="s">
        <v>9302</v>
      </c>
      <c r="M9123" t="s">
        <v>60</v>
      </c>
      <c r="N9123" t="s">
        <v>62</v>
      </c>
      <c r="O9123" s="6" t="str">
        <f>INDEX(lkp_Region,MATCH(tbl_Sales[[#This Row],[Suburb]],lkp_Suburb,0))</f>
        <v>Northern Metropolitan</v>
      </c>
      <c r="P9123" s="6">
        <f>MONTH(tbl_Sales[[#This Row],[Date]])</f>
        <v>5</v>
      </c>
      <c r="Q9123" s="6">
        <f>YEAR(tbl_Sales[[#This Row],[Date]])</f>
        <v>2017</v>
      </c>
    </row>
    <row r="9124" spans="1:17" x14ac:dyDescent="0.25">
      <c r="A9124" s="1">
        <v>42885</v>
      </c>
      <c r="B9124">
        <v>1460000</v>
      </c>
      <c r="C9124" t="s">
        <v>2</v>
      </c>
      <c r="D9124" t="s">
        <v>12427</v>
      </c>
      <c r="E9124" t="s">
        <v>10</v>
      </c>
      <c r="F9124">
        <v>3071</v>
      </c>
      <c r="G9124">
        <v>2</v>
      </c>
      <c r="H9124">
        <v>1</v>
      </c>
      <c r="I9124">
        <v>2</v>
      </c>
      <c r="J9124">
        <v>508</v>
      </c>
      <c r="L9124" t="s">
        <v>9303</v>
      </c>
      <c r="M9124" t="s">
        <v>60</v>
      </c>
      <c r="N9124" t="s">
        <v>62</v>
      </c>
      <c r="O9124" s="6" t="str">
        <f>INDEX(lkp_Region,MATCH(tbl_Sales[[#This Row],[Suburb]],lkp_Suburb,0))</f>
        <v>Northern Metropolitan</v>
      </c>
      <c r="P9124" s="6">
        <f>MONTH(tbl_Sales[[#This Row],[Date]])</f>
        <v>5</v>
      </c>
      <c r="Q9124" s="6">
        <f>YEAR(tbl_Sales[[#This Row],[Date]])</f>
        <v>2017</v>
      </c>
    </row>
    <row r="9125" spans="1:17" x14ac:dyDescent="0.25">
      <c r="A9125" s="1">
        <v>42885</v>
      </c>
      <c r="B9125">
        <v>453000</v>
      </c>
      <c r="C9125" t="s">
        <v>2</v>
      </c>
      <c r="D9125" t="s">
        <v>12428</v>
      </c>
      <c r="E9125" t="s">
        <v>10</v>
      </c>
      <c r="F9125">
        <v>3020</v>
      </c>
      <c r="G9125">
        <v>3</v>
      </c>
      <c r="H9125">
        <v>1</v>
      </c>
      <c r="I9125">
        <v>1</v>
      </c>
      <c r="J9125">
        <v>305</v>
      </c>
      <c r="K9125">
        <v>2006</v>
      </c>
      <c r="L9125" t="s">
        <v>9304</v>
      </c>
      <c r="M9125" t="s">
        <v>141</v>
      </c>
      <c r="N9125" t="s">
        <v>3</v>
      </c>
      <c r="O9125" s="6" t="str">
        <f>INDEX(lkp_Region,MATCH(tbl_Sales[[#This Row],[Suburb]],lkp_Suburb,0))</f>
        <v>Western Metropolitan</v>
      </c>
      <c r="P9125" s="6">
        <f>MONTH(tbl_Sales[[#This Row],[Date]])</f>
        <v>5</v>
      </c>
      <c r="Q9125" s="6">
        <f>YEAR(tbl_Sales[[#This Row],[Date]])</f>
        <v>2017</v>
      </c>
    </row>
    <row r="9126" spans="1:17" x14ac:dyDescent="0.25">
      <c r="A9126" s="1">
        <v>42885</v>
      </c>
      <c r="B9126">
        <v>511000</v>
      </c>
      <c r="C9126" t="s">
        <v>2</v>
      </c>
      <c r="D9126" t="s">
        <v>12423</v>
      </c>
      <c r="E9126" t="s">
        <v>10</v>
      </c>
      <c r="F9126">
        <v>3020</v>
      </c>
      <c r="G9126">
        <v>3</v>
      </c>
      <c r="H9126">
        <v>2</v>
      </c>
      <c r="I9126">
        <v>2</v>
      </c>
      <c r="J9126">
        <v>519</v>
      </c>
      <c r="L9126" t="s">
        <v>9305</v>
      </c>
      <c r="M9126" t="s">
        <v>141</v>
      </c>
      <c r="N9126" t="s">
        <v>3</v>
      </c>
      <c r="O9126" s="6" t="str">
        <f>INDEX(lkp_Region,MATCH(tbl_Sales[[#This Row],[Suburb]],lkp_Suburb,0))</f>
        <v>Western Metropolitan</v>
      </c>
      <c r="P9126" s="6">
        <f>MONTH(tbl_Sales[[#This Row],[Date]])</f>
        <v>5</v>
      </c>
      <c r="Q9126" s="6">
        <f>YEAR(tbl_Sales[[#This Row],[Date]])</f>
        <v>2017</v>
      </c>
    </row>
    <row r="9127" spans="1:17" x14ac:dyDescent="0.25">
      <c r="A9127" s="1">
        <v>42885</v>
      </c>
      <c r="B9127">
        <v>840000</v>
      </c>
      <c r="C9127" t="s">
        <v>2</v>
      </c>
      <c r="D9127" t="s">
        <v>12428</v>
      </c>
      <c r="E9127" t="s">
        <v>10</v>
      </c>
      <c r="F9127">
        <v>3188</v>
      </c>
      <c r="G9127">
        <v>2</v>
      </c>
      <c r="H9127">
        <v>1</v>
      </c>
      <c r="I9127">
        <v>2</v>
      </c>
      <c r="J9127">
        <v>171</v>
      </c>
      <c r="L9127" t="s">
        <v>9306</v>
      </c>
      <c r="M9127" t="s">
        <v>176</v>
      </c>
      <c r="N9127" t="s">
        <v>107</v>
      </c>
      <c r="O9127" s="6" t="str">
        <f>INDEX(lkp_Region,MATCH(tbl_Sales[[#This Row],[Suburb]],lkp_Suburb,0))</f>
        <v>Southern Metropolitan</v>
      </c>
      <c r="P9127" s="6">
        <f>MONTH(tbl_Sales[[#This Row],[Date]])</f>
        <v>5</v>
      </c>
      <c r="Q9127" s="6">
        <f>YEAR(tbl_Sales[[#This Row],[Date]])</f>
        <v>2017</v>
      </c>
    </row>
    <row r="9128" spans="1:17" x14ac:dyDescent="0.25">
      <c r="A9128" s="1">
        <v>42885</v>
      </c>
      <c r="B9128">
        <v>897000</v>
      </c>
      <c r="C9128" t="s">
        <v>13</v>
      </c>
      <c r="D9128" t="s">
        <v>12429</v>
      </c>
      <c r="E9128" t="s">
        <v>10</v>
      </c>
      <c r="F9128">
        <v>3186</v>
      </c>
      <c r="G9128">
        <v>3</v>
      </c>
      <c r="H9128">
        <v>1</v>
      </c>
      <c r="I9128">
        <v>1</v>
      </c>
      <c r="J9128">
        <v>164</v>
      </c>
      <c r="K9128">
        <v>1970</v>
      </c>
      <c r="L9128" t="s">
        <v>9307</v>
      </c>
      <c r="M9128" t="s">
        <v>105</v>
      </c>
      <c r="N9128" t="s">
        <v>107</v>
      </c>
      <c r="O9128" s="6" t="str">
        <f>INDEX(lkp_Region,MATCH(tbl_Sales[[#This Row],[Suburb]],lkp_Suburb,0))</f>
        <v>Southern Metropolitan</v>
      </c>
      <c r="P9128" s="6">
        <f>MONTH(tbl_Sales[[#This Row],[Date]])</f>
        <v>5</v>
      </c>
      <c r="Q9128" s="6">
        <f>YEAR(tbl_Sales[[#This Row],[Date]])</f>
        <v>2017</v>
      </c>
    </row>
    <row r="9129" spans="1:17" x14ac:dyDescent="0.25">
      <c r="A9129" s="1">
        <v>42885</v>
      </c>
      <c r="B9129">
        <v>1055000</v>
      </c>
      <c r="C9129" t="s">
        <v>51</v>
      </c>
      <c r="D9129" t="s">
        <v>12427</v>
      </c>
      <c r="E9129" t="s">
        <v>10</v>
      </c>
      <c r="F9129">
        <v>3186</v>
      </c>
      <c r="G9129">
        <v>2</v>
      </c>
      <c r="H9129">
        <v>1</v>
      </c>
      <c r="I9129">
        <v>2</v>
      </c>
      <c r="J9129">
        <v>211</v>
      </c>
      <c r="K9129">
        <v>1970</v>
      </c>
      <c r="L9129" t="s">
        <v>9308</v>
      </c>
      <c r="M9129" t="s">
        <v>105</v>
      </c>
      <c r="N9129" t="s">
        <v>107</v>
      </c>
      <c r="O9129" s="6" t="str">
        <f>INDEX(lkp_Region,MATCH(tbl_Sales[[#This Row],[Suburb]],lkp_Suburb,0))</f>
        <v>Southern Metropolitan</v>
      </c>
      <c r="P9129" s="6">
        <f>MONTH(tbl_Sales[[#This Row],[Date]])</f>
        <v>5</v>
      </c>
      <c r="Q9129" s="6">
        <f>YEAR(tbl_Sales[[#This Row],[Date]])</f>
        <v>2017</v>
      </c>
    </row>
    <row r="9130" spans="1:17" x14ac:dyDescent="0.25">
      <c r="A9130" s="1">
        <v>42885</v>
      </c>
      <c r="B9130">
        <v>2300000</v>
      </c>
      <c r="C9130" t="s">
        <v>2</v>
      </c>
      <c r="D9130" t="s">
        <v>12427</v>
      </c>
      <c r="E9130" t="s">
        <v>5</v>
      </c>
      <c r="F9130">
        <v>3187</v>
      </c>
      <c r="G9130">
        <v>4</v>
      </c>
      <c r="H9130">
        <v>3</v>
      </c>
      <c r="I9130">
        <v>2</v>
      </c>
      <c r="J9130">
        <v>592</v>
      </c>
      <c r="L9130" t="s">
        <v>9309</v>
      </c>
      <c r="M9130" t="s">
        <v>346</v>
      </c>
      <c r="N9130" t="s">
        <v>107</v>
      </c>
      <c r="O9130" s="6" t="str">
        <f>INDEX(lkp_Region,MATCH(tbl_Sales[[#This Row],[Suburb]],lkp_Suburb,0))</f>
        <v>Southern Metropolitan</v>
      </c>
      <c r="P9130" s="6">
        <f>MONTH(tbl_Sales[[#This Row],[Date]])</f>
        <v>5</v>
      </c>
      <c r="Q9130" s="6">
        <f>YEAR(tbl_Sales[[#This Row],[Date]])</f>
        <v>2017</v>
      </c>
    </row>
    <row r="9131" spans="1:17" x14ac:dyDescent="0.25">
      <c r="A9131" s="1">
        <v>42885</v>
      </c>
      <c r="B9131">
        <v>2550000</v>
      </c>
      <c r="C9131" t="s">
        <v>2</v>
      </c>
      <c r="D9131" t="s">
        <v>12431</v>
      </c>
      <c r="E9131" t="s">
        <v>5</v>
      </c>
      <c r="F9131">
        <v>3188</v>
      </c>
      <c r="G9131">
        <v>4</v>
      </c>
      <c r="H9131">
        <v>2</v>
      </c>
      <c r="I9131">
        <v>2</v>
      </c>
      <c r="J9131">
        <v>726</v>
      </c>
      <c r="K9131">
        <v>1925</v>
      </c>
      <c r="L9131" t="s">
        <v>9310</v>
      </c>
      <c r="M9131" t="s">
        <v>176</v>
      </c>
      <c r="N9131" t="s">
        <v>107</v>
      </c>
      <c r="O9131" s="6" t="str">
        <f>INDEX(lkp_Region,MATCH(tbl_Sales[[#This Row],[Suburb]],lkp_Suburb,0))</f>
        <v>Southern Metropolitan</v>
      </c>
      <c r="P9131" s="6">
        <f>MONTH(tbl_Sales[[#This Row],[Date]])</f>
        <v>5</v>
      </c>
      <c r="Q9131" s="6">
        <f>YEAR(tbl_Sales[[#This Row],[Date]])</f>
        <v>2017</v>
      </c>
    </row>
    <row r="9132" spans="1:17" x14ac:dyDescent="0.25">
      <c r="A9132" s="1">
        <v>42885</v>
      </c>
      <c r="B9132">
        <v>769000</v>
      </c>
      <c r="C9132" t="s">
        <v>2</v>
      </c>
      <c r="D9132" t="s">
        <v>12423</v>
      </c>
      <c r="E9132" t="s">
        <v>10</v>
      </c>
      <c r="F9132">
        <v>3083</v>
      </c>
      <c r="G9132">
        <v>4</v>
      </c>
      <c r="H9132">
        <v>2</v>
      </c>
      <c r="I9132">
        <v>2</v>
      </c>
      <c r="J9132">
        <v>662</v>
      </c>
      <c r="L9132" t="s">
        <v>9311</v>
      </c>
      <c r="M9132" t="s">
        <v>7813</v>
      </c>
      <c r="N9132" t="s">
        <v>150</v>
      </c>
      <c r="O9132" s="6" t="str">
        <f>INDEX(lkp_Region,MATCH(tbl_Sales[[#This Row],[Suburb]],lkp_Suburb,0))</f>
        <v>Northern Metropolitan</v>
      </c>
      <c r="P9132" s="6">
        <f>MONTH(tbl_Sales[[#This Row],[Date]])</f>
        <v>5</v>
      </c>
      <c r="Q9132" s="6">
        <f>YEAR(tbl_Sales[[#This Row],[Date]])</f>
        <v>2017</v>
      </c>
    </row>
    <row r="9133" spans="1:17" x14ac:dyDescent="0.25">
      <c r="A9133" s="1">
        <v>42886</v>
      </c>
      <c r="B9133">
        <v>1300000</v>
      </c>
      <c r="C9133" t="s">
        <v>2</v>
      </c>
      <c r="D9133" t="s">
        <v>12424</v>
      </c>
      <c r="E9133" t="s">
        <v>5</v>
      </c>
      <c r="F9133">
        <v>3054</v>
      </c>
      <c r="G9133">
        <v>3</v>
      </c>
      <c r="H9133">
        <v>1</v>
      </c>
      <c r="I9133">
        <v>0</v>
      </c>
      <c r="J9133">
        <v>223</v>
      </c>
      <c r="L9133" t="s">
        <v>9312</v>
      </c>
      <c r="M9133" t="s">
        <v>513</v>
      </c>
      <c r="N9133" t="s">
        <v>8</v>
      </c>
      <c r="O9133" s="6" t="str">
        <f>INDEX(lkp_Region,MATCH(tbl_Sales[[#This Row],[Suburb]],lkp_Suburb,0))</f>
        <v>Northern Metropolitan</v>
      </c>
      <c r="P9133" s="6">
        <f>MONTH(tbl_Sales[[#This Row],[Date]])</f>
        <v>5</v>
      </c>
      <c r="Q9133" s="6">
        <f>YEAR(tbl_Sales[[#This Row],[Date]])</f>
        <v>2017</v>
      </c>
    </row>
    <row r="9134" spans="1:17" x14ac:dyDescent="0.25">
      <c r="A9134" s="1">
        <v>42886</v>
      </c>
      <c r="B9134">
        <v>418000</v>
      </c>
      <c r="C9134" t="s">
        <v>2</v>
      </c>
      <c r="D9134" t="s">
        <v>12427</v>
      </c>
      <c r="E9134" t="s">
        <v>10</v>
      </c>
      <c r="F9134">
        <v>3029</v>
      </c>
      <c r="G9134">
        <v>3</v>
      </c>
      <c r="H9134">
        <v>2</v>
      </c>
      <c r="I9134">
        <v>1</v>
      </c>
      <c r="J9134">
        <v>435</v>
      </c>
      <c r="L9134" t="s">
        <v>9313</v>
      </c>
      <c r="M9134" t="s">
        <v>7962</v>
      </c>
      <c r="N9134" t="s">
        <v>7964</v>
      </c>
      <c r="O9134" s="6" t="str">
        <f>INDEX(lkp_Region,MATCH(tbl_Sales[[#This Row],[Suburb]],lkp_Suburb,0))</f>
        <v>Western Metropolitan</v>
      </c>
      <c r="P9134" s="6">
        <f>MONTH(tbl_Sales[[#This Row],[Date]])</f>
        <v>5</v>
      </c>
      <c r="Q9134" s="6">
        <f>YEAR(tbl_Sales[[#This Row],[Date]])</f>
        <v>2017</v>
      </c>
    </row>
    <row r="9135" spans="1:17" x14ac:dyDescent="0.25">
      <c r="A9135" s="1">
        <v>42886</v>
      </c>
      <c r="B9135">
        <v>646500</v>
      </c>
      <c r="C9135" t="s">
        <v>13</v>
      </c>
      <c r="D9135" t="s">
        <v>12432</v>
      </c>
      <c r="E9135" t="s">
        <v>10</v>
      </c>
      <c r="F9135">
        <v>3128</v>
      </c>
      <c r="G9135">
        <v>2</v>
      </c>
      <c r="H9135">
        <v>1</v>
      </c>
      <c r="I9135">
        <v>1</v>
      </c>
      <c r="J9135">
        <v>156</v>
      </c>
      <c r="K9135">
        <v>1980</v>
      </c>
      <c r="L9135" t="s">
        <v>9314</v>
      </c>
      <c r="M9135" t="s">
        <v>151</v>
      </c>
      <c r="N9135" t="s">
        <v>14</v>
      </c>
      <c r="O9135" s="6" t="str">
        <f>INDEX(lkp_Region,MATCH(tbl_Sales[[#This Row],[Suburb]],lkp_Suburb,0))</f>
        <v>Eastern Metropolitan</v>
      </c>
      <c r="P9135" s="6">
        <f>MONTH(tbl_Sales[[#This Row],[Date]])</f>
        <v>5</v>
      </c>
      <c r="Q9135" s="6">
        <f>YEAR(tbl_Sales[[#This Row],[Date]])</f>
        <v>2017</v>
      </c>
    </row>
    <row r="9136" spans="1:17" x14ac:dyDescent="0.25">
      <c r="A9136" s="1">
        <v>42886</v>
      </c>
      <c r="B9136">
        <v>990000</v>
      </c>
      <c r="C9136" t="s">
        <v>51</v>
      </c>
      <c r="D9136" t="s">
        <v>12425</v>
      </c>
      <c r="E9136" t="s">
        <v>10</v>
      </c>
      <c r="F9136">
        <v>3128</v>
      </c>
      <c r="G9136">
        <v>2</v>
      </c>
      <c r="H9136">
        <v>1</v>
      </c>
      <c r="I9136">
        <v>1</v>
      </c>
      <c r="J9136">
        <v>257</v>
      </c>
      <c r="L9136" t="s">
        <v>9315</v>
      </c>
      <c r="M9136" t="s">
        <v>151</v>
      </c>
      <c r="N9136" t="s">
        <v>14</v>
      </c>
      <c r="O9136" s="6" t="str">
        <f>INDEX(lkp_Region,MATCH(tbl_Sales[[#This Row],[Suburb]],lkp_Suburb,0))</f>
        <v>Eastern Metropolitan</v>
      </c>
      <c r="P9136" s="6">
        <f>MONTH(tbl_Sales[[#This Row],[Date]])</f>
        <v>5</v>
      </c>
      <c r="Q9136" s="6">
        <f>YEAR(tbl_Sales[[#This Row],[Date]])</f>
        <v>2017</v>
      </c>
    </row>
    <row r="9137" spans="1:17" x14ac:dyDescent="0.25">
      <c r="A9137" s="1">
        <v>42886</v>
      </c>
      <c r="B9137">
        <v>610500</v>
      </c>
      <c r="C9137" t="s">
        <v>13</v>
      </c>
      <c r="D9137" t="s">
        <v>12429</v>
      </c>
      <c r="E9137" t="s">
        <v>5</v>
      </c>
      <c r="F9137">
        <v>3182</v>
      </c>
      <c r="G9137">
        <v>2</v>
      </c>
      <c r="H9137">
        <v>2</v>
      </c>
      <c r="I9137">
        <v>1</v>
      </c>
      <c r="J9137">
        <v>2920</v>
      </c>
      <c r="K9137">
        <v>2006</v>
      </c>
      <c r="L9137" t="s">
        <v>9316</v>
      </c>
      <c r="M9137" t="s">
        <v>156</v>
      </c>
      <c r="N9137" t="s">
        <v>26</v>
      </c>
      <c r="O9137" s="6" t="str">
        <f>INDEX(lkp_Region,MATCH(tbl_Sales[[#This Row],[Suburb]],lkp_Suburb,0))</f>
        <v>Southern Metropolitan</v>
      </c>
      <c r="P9137" s="6">
        <f>MONTH(tbl_Sales[[#This Row],[Date]])</f>
        <v>5</v>
      </c>
      <c r="Q9137" s="6">
        <f>YEAR(tbl_Sales[[#This Row],[Date]])</f>
        <v>2017</v>
      </c>
    </row>
    <row r="9138" spans="1:17" x14ac:dyDescent="0.25">
      <c r="A9138" s="1">
        <v>42886</v>
      </c>
      <c r="B9138">
        <v>665000</v>
      </c>
      <c r="C9138" t="s">
        <v>13</v>
      </c>
      <c r="D9138" t="s">
        <v>12431</v>
      </c>
      <c r="E9138" t="s">
        <v>5</v>
      </c>
      <c r="F9138">
        <v>3207</v>
      </c>
      <c r="G9138">
        <v>2</v>
      </c>
      <c r="H9138">
        <v>2</v>
      </c>
      <c r="I9138">
        <v>1</v>
      </c>
      <c r="J9138">
        <v>1472</v>
      </c>
      <c r="K9138">
        <v>2010</v>
      </c>
      <c r="L9138" t="s">
        <v>9317</v>
      </c>
      <c r="M9138" t="s">
        <v>24</v>
      </c>
      <c r="N9138" t="s">
        <v>26</v>
      </c>
      <c r="O9138" s="6" t="str">
        <f>INDEX(lkp_Region,MATCH(tbl_Sales[[#This Row],[Suburb]],lkp_Suburb,0))</f>
        <v>Southern Metropolitan</v>
      </c>
      <c r="P9138" s="6">
        <f>MONTH(tbl_Sales[[#This Row],[Date]])</f>
        <v>5</v>
      </c>
      <c r="Q9138" s="6">
        <f>YEAR(tbl_Sales[[#This Row],[Date]])</f>
        <v>2017</v>
      </c>
    </row>
    <row r="9139" spans="1:17" x14ac:dyDescent="0.25">
      <c r="A9139" s="1">
        <v>42886</v>
      </c>
      <c r="B9139">
        <v>695500</v>
      </c>
      <c r="C9139" t="s">
        <v>13</v>
      </c>
      <c r="D9139" t="s">
        <v>12429</v>
      </c>
      <c r="E9139" t="s">
        <v>5</v>
      </c>
      <c r="F9139">
        <v>3184</v>
      </c>
      <c r="G9139">
        <v>2</v>
      </c>
      <c r="H9139">
        <v>1</v>
      </c>
      <c r="I9139">
        <v>1</v>
      </c>
      <c r="J9139">
        <v>887</v>
      </c>
      <c r="K9139">
        <v>1973</v>
      </c>
      <c r="L9139" t="s">
        <v>9318</v>
      </c>
      <c r="M9139" t="s">
        <v>58</v>
      </c>
      <c r="N9139" t="s">
        <v>26</v>
      </c>
      <c r="O9139" s="6" t="str">
        <f>INDEX(lkp_Region,MATCH(tbl_Sales[[#This Row],[Suburb]],lkp_Suburb,0))</f>
        <v>Southern Metropolitan</v>
      </c>
      <c r="P9139" s="6">
        <f>MONTH(tbl_Sales[[#This Row],[Date]])</f>
        <v>5</v>
      </c>
      <c r="Q9139" s="6">
        <f>YEAR(tbl_Sales[[#This Row],[Date]])</f>
        <v>2017</v>
      </c>
    </row>
    <row r="9140" spans="1:17" x14ac:dyDescent="0.25">
      <c r="A9140" s="1">
        <v>42886</v>
      </c>
      <c r="B9140">
        <v>412000</v>
      </c>
      <c r="C9140" t="s">
        <v>2</v>
      </c>
      <c r="D9140" t="s">
        <v>12427</v>
      </c>
      <c r="E9140" t="s">
        <v>10</v>
      </c>
      <c r="F9140">
        <v>3056</v>
      </c>
      <c r="G9140">
        <v>1</v>
      </c>
      <c r="H9140">
        <v>1</v>
      </c>
      <c r="I9140">
        <v>1</v>
      </c>
      <c r="J9140">
        <v>85</v>
      </c>
      <c r="L9140" t="s">
        <v>9319</v>
      </c>
      <c r="M9140" t="s">
        <v>117</v>
      </c>
      <c r="N9140" t="s">
        <v>18</v>
      </c>
      <c r="O9140" s="6" t="str">
        <f>INDEX(lkp_Region,MATCH(tbl_Sales[[#This Row],[Suburb]],lkp_Suburb,0))</f>
        <v>Northern Metropolitan</v>
      </c>
      <c r="P9140" s="6">
        <f>MONTH(tbl_Sales[[#This Row],[Date]])</f>
        <v>5</v>
      </c>
      <c r="Q9140" s="6">
        <f>YEAR(tbl_Sales[[#This Row],[Date]])</f>
        <v>2017</v>
      </c>
    </row>
    <row r="9141" spans="1:17" x14ac:dyDescent="0.25">
      <c r="A9141" s="1">
        <v>42886</v>
      </c>
      <c r="B9141">
        <v>640000</v>
      </c>
      <c r="C9141" t="s">
        <v>13</v>
      </c>
      <c r="D9141" t="s">
        <v>12431</v>
      </c>
      <c r="E9141" t="s">
        <v>10</v>
      </c>
      <c r="F9141">
        <v>3055</v>
      </c>
      <c r="G9141">
        <v>2</v>
      </c>
      <c r="H9141">
        <v>1</v>
      </c>
      <c r="I9141">
        <v>1</v>
      </c>
      <c r="J9141">
        <v>559</v>
      </c>
      <c r="K9141">
        <v>1970</v>
      </c>
      <c r="L9141" t="s">
        <v>9320</v>
      </c>
      <c r="M9141" t="s">
        <v>80</v>
      </c>
      <c r="N9141" t="s">
        <v>18</v>
      </c>
      <c r="O9141" s="6" t="str">
        <f>INDEX(lkp_Region,MATCH(tbl_Sales[[#This Row],[Suburb]],lkp_Suburb,0))</f>
        <v>Northern Metropolitan</v>
      </c>
      <c r="P9141" s="6">
        <f>MONTH(tbl_Sales[[#This Row],[Date]])</f>
        <v>5</v>
      </c>
      <c r="Q9141" s="6">
        <f>YEAR(tbl_Sales[[#This Row],[Date]])</f>
        <v>2017</v>
      </c>
    </row>
    <row r="9142" spans="1:17" x14ac:dyDescent="0.25">
      <c r="A9142" s="1">
        <v>42886</v>
      </c>
      <c r="B9142">
        <v>950000</v>
      </c>
      <c r="C9142" t="s">
        <v>2</v>
      </c>
      <c r="D9142" t="s">
        <v>12433</v>
      </c>
      <c r="E9142" t="s">
        <v>5</v>
      </c>
      <c r="F9142">
        <v>3056</v>
      </c>
      <c r="G9142">
        <v>3</v>
      </c>
      <c r="H9142">
        <v>1</v>
      </c>
      <c r="I9142">
        <v>0</v>
      </c>
      <c r="J9142">
        <v>230</v>
      </c>
      <c r="L9142" t="s">
        <v>9321</v>
      </c>
      <c r="M9142" t="s">
        <v>117</v>
      </c>
      <c r="N9142" t="s">
        <v>18</v>
      </c>
      <c r="O9142" s="6" t="str">
        <f>INDEX(lkp_Region,MATCH(tbl_Sales[[#This Row],[Suburb]],lkp_Suburb,0))</f>
        <v>Northern Metropolitan</v>
      </c>
      <c r="P9142" s="6">
        <f>MONTH(tbl_Sales[[#This Row],[Date]])</f>
        <v>5</v>
      </c>
      <c r="Q9142" s="6">
        <f>YEAR(tbl_Sales[[#This Row],[Date]])</f>
        <v>2017</v>
      </c>
    </row>
    <row r="9143" spans="1:17" x14ac:dyDescent="0.25">
      <c r="A9143" s="1">
        <v>42886</v>
      </c>
      <c r="B9143">
        <v>1210000</v>
      </c>
      <c r="C9143" t="s">
        <v>2</v>
      </c>
      <c r="D9143" t="s">
        <v>12427</v>
      </c>
      <c r="E9143" t="s">
        <v>10</v>
      </c>
      <c r="F9143">
        <v>3057</v>
      </c>
      <c r="G9143">
        <v>4</v>
      </c>
      <c r="H9143">
        <v>2</v>
      </c>
      <c r="I9143">
        <v>2</v>
      </c>
      <c r="J9143">
        <v>425</v>
      </c>
      <c r="K9143">
        <v>1920</v>
      </c>
      <c r="L9143" t="s">
        <v>9322</v>
      </c>
      <c r="M9143" t="s">
        <v>83</v>
      </c>
      <c r="N9143" t="s">
        <v>18</v>
      </c>
      <c r="O9143" s="6" t="str">
        <f>INDEX(lkp_Region,MATCH(tbl_Sales[[#This Row],[Suburb]],lkp_Suburb,0))</f>
        <v>Northern Metropolitan</v>
      </c>
      <c r="P9143" s="6">
        <f>MONTH(tbl_Sales[[#This Row],[Date]])</f>
        <v>5</v>
      </c>
      <c r="Q9143" s="6">
        <f>YEAR(tbl_Sales[[#This Row],[Date]])</f>
        <v>2017</v>
      </c>
    </row>
    <row r="9144" spans="1:17" x14ac:dyDescent="0.25">
      <c r="A9144" s="1">
        <v>42886</v>
      </c>
      <c r="B9144">
        <v>510000</v>
      </c>
      <c r="C9144" t="s">
        <v>2</v>
      </c>
      <c r="D9144" t="s">
        <v>12427</v>
      </c>
      <c r="E9144" t="s">
        <v>5</v>
      </c>
      <c r="F9144">
        <v>3042</v>
      </c>
      <c r="G9144">
        <v>3</v>
      </c>
      <c r="H9144">
        <v>1</v>
      </c>
      <c r="I9144">
        <v>1</v>
      </c>
      <c r="J9144">
        <v>488</v>
      </c>
      <c r="K9144">
        <v>1960</v>
      </c>
      <c r="L9144" t="s">
        <v>9323</v>
      </c>
      <c r="M9144" t="s">
        <v>330</v>
      </c>
      <c r="N9144" t="s">
        <v>49</v>
      </c>
      <c r="O9144" s="6" t="str">
        <f>INDEX(lkp_Region,MATCH(tbl_Sales[[#This Row],[Suburb]],lkp_Suburb,0))</f>
        <v>Western Metropolitan</v>
      </c>
      <c r="P9144" s="6">
        <f>MONTH(tbl_Sales[[#This Row],[Date]])</f>
        <v>5</v>
      </c>
      <c r="Q9144" s="6">
        <f>YEAR(tbl_Sales[[#This Row],[Date]])</f>
        <v>2017</v>
      </c>
    </row>
    <row r="9145" spans="1:17" x14ac:dyDescent="0.25">
      <c r="A9145" s="1">
        <v>42886</v>
      </c>
      <c r="B9145">
        <v>850000</v>
      </c>
      <c r="C9145" t="s">
        <v>2</v>
      </c>
      <c r="D9145" t="s">
        <v>12423</v>
      </c>
      <c r="E9145" t="s">
        <v>5</v>
      </c>
      <c r="F9145">
        <v>3042</v>
      </c>
      <c r="G9145">
        <v>3</v>
      </c>
      <c r="H9145">
        <v>2</v>
      </c>
      <c r="I9145">
        <v>2</v>
      </c>
      <c r="J9145">
        <v>795</v>
      </c>
      <c r="L9145" t="s">
        <v>9324</v>
      </c>
      <c r="M9145" t="s">
        <v>86</v>
      </c>
      <c r="N9145" t="s">
        <v>49</v>
      </c>
      <c r="O9145" s="6" t="str">
        <f>INDEX(lkp_Region,MATCH(tbl_Sales[[#This Row],[Suburb]],lkp_Suburb,0))</f>
        <v>Western Metropolitan</v>
      </c>
      <c r="P9145" s="6">
        <f>MONTH(tbl_Sales[[#This Row],[Date]])</f>
        <v>5</v>
      </c>
      <c r="Q9145" s="6">
        <f>YEAR(tbl_Sales[[#This Row],[Date]])</f>
        <v>2017</v>
      </c>
    </row>
    <row r="9146" spans="1:17" x14ac:dyDescent="0.25">
      <c r="A9146" s="1">
        <v>42886</v>
      </c>
      <c r="B9146">
        <v>1050000</v>
      </c>
      <c r="C9146" t="s">
        <v>2</v>
      </c>
      <c r="D9146" t="s">
        <v>12428</v>
      </c>
      <c r="E9146" t="s">
        <v>10</v>
      </c>
      <c r="F9146">
        <v>3032</v>
      </c>
      <c r="G9146">
        <v>2</v>
      </c>
      <c r="H9146">
        <v>1</v>
      </c>
      <c r="I9146">
        <v>0</v>
      </c>
      <c r="J9146">
        <v>341</v>
      </c>
      <c r="L9146" t="s">
        <v>9325</v>
      </c>
      <c r="M9146" t="s">
        <v>160</v>
      </c>
      <c r="N9146" t="s">
        <v>49</v>
      </c>
      <c r="O9146" s="6" t="str">
        <f>INDEX(lkp_Region,MATCH(tbl_Sales[[#This Row],[Suburb]],lkp_Suburb,0))</f>
        <v>Western Metropolitan</v>
      </c>
      <c r="P9146" s="6">
        <f>MONTH(tbl_Sales[[#This Row],[Date]])</f>
        <v>5</v>
      </c>
      <c r="Q9146" s="6">
        <f>YEAR(tbl_Sales[[#This Row],[Date]])</f>
        <v>2017</v>
      </c>
    </row>
    <row r="9147" spans="1:17" x14ac:dyDescent="0.25">
      <c r="A9147" s="1">
        <v>42886</v>
      </c>
      <c r="B9147">
        <v>1070000</v>
      </c>
      <c r="C9147" t="s">
        <v>2</v>
      </c>
      <c r="D9147" t="s">
        <v>12427</v>
      </c>
      <c r="E9147" t="s">
        <v>5</v>
      </c>
      <c r="F9147">
        <v>3040</v>
      </c>
      <c r="G9147">
        <v>3</v>
      </c>
      <c r="H9147">
        <v>1</v>
      </c>
      <c r="I9147">
        <v>2</v>
      </c>
      <c r="J9147">
        <v>363</v>
      </c>
      <c r="L9147" t="s">
        <v>9326</v>
      </c>
      <c r="M9147" t="s">
        <v>47</v>
      </c>
      <c r="N9147" t="s">
        <v>49</v>
      </c>
      <c r="O9147" s="6" t="str">
        <f>INDEX(lkp_Region,MATCH(tbl_Sales[[#This Row],[Suburb]],lkp_Suburb,0))</f>
        <v>Western Metropolitan</v>
      </c>
      <c r="P9147" s="6">
        <f>MONTH(tbl_Sales[[#This Row],[Date]])</f>
        <v>5</v>
      </c>
      <c r="Q9147" s="6">
        <f>YEAR(tbl_Sales[[#This Row],[Date]])</f>
        <v>2017</v>
      </c>
    </row>
    <row r="9148" spans="1:17" x14ac:dyDescent="0.25">
      <c r="A9148" s="1">
        <v>42886</v>
      </c>
      <c r="B9148">
        <v>1450000</v>
      </c>
      <c r="C9148" t="s">
        <v>2</v>
      </c>
      <c r="D9148" t="s">
        <v>12423</v>
      </c>
      <c r="E9148" t="s">
        <v>5</v>
      </c>
      <c r="F9148">
        <v>3042</v>
      </c>
      <c r="G9148">
        <v>3</v>
      </c>
      <c r="H9148">
        <v>1</v>
      </c>
      <c r="I9148">
        <v>1</v>
      </c>
      <c r="J9148">
        <v>650</v>
      </c>
      <c r="L9148" t="s">
        <v>9327</v>
      </c>
      <c r="M9148" t="s">
        <v>86</v>
      </c>
      <c r="N9148" t="s">
        <v>49</v>
      </c>
      <c r="O9148" s="6" t="str">
        <f>INDEX(lkp_Region,MATCH(tbl_Sales[[#This Row],[Suburb]],lkp_Suburb,0))</f>
        <v>Western Metropolitan</v>
      </c>
      <c r="P9148" s="6">
        <f>MONTH(tbl_Sales[[#This Row],[Date]])</f>
        <v>5</v>
      </c>
      <c r="Q9148" s="6">
        <f>YEAR(tbl_Sales[[#This Row],[Date]])</f>
        <v>2017</v>
      </c>
    </row>
    <row r="9149" spans="1:17" x14ac:dyDescent="0.25">
      <c r="A9149" s="1">
        <v>42886</v>
      </c>
      <c r="B9149">
        <v>500000</v>
      </c>
      <c r="C9149" t="s">
        <v>13</v>
      </c>
      <c r="D9149" t="s">
        <v>12431</v>
      </c>
      <c r="E9149" t="s">
        <v>10</v>
      </c>
      <c r="F9149">
        <v>3031</v>
      </c>
      <c r="G9149">
        <v>2</v>
      </c>
      <c r="H9149">
        <v>1</v>
      </c>
      <c r="I9149">
        <v>1</v>
      </c>
      <c r="J9149">
        <v>0</v>
      </c>
      <c r="K9149">
        <v>2000</v>
      </c>
      <c r="L9149" t="s">
        <v>1832</v>
      </c>
      <c r="M9149" t="s">
        <v>264</v>
      </c>
      <c r="N9149" t="s">
        <v>88</v>
      </c>
      <c r="O9149" s="6" t="str">
        <f>INDEX(lkp_Region,MATCH(tbl_Sales[[#This Row],[Suburb]],lkp_Suburb,0))</f>
        <v>Northern Metropolitan</v>
      </c>
      <c r="P9149" s="6">
        <f>MONTH(tbl_Sales[[#This Row],[Date]])</f>
        <v>5</v>
      </c>
      <c r="Q9149" s="6">
        <f>YEAR(tbl_Sales[[#This Row],[Date]])</f>
        <v>2017</v>
      </c>
    </row>
    <row r="9150" spans="1:17" x14ac:dyDescent="0.25">
      <c r="A9150" s="1">
        <v>42886</v>
      </c>
      <c r="B9150">
        <v>240000</v>
      </c>
      <c r="C9150" t="s">
        <v>13</v>
      </c>
      <c r="D9150" t="s">
        <v>12427</v>
      </c>
      <c r="E9150" t="s">
        <v>5</v>
      </c>
      <c r="F9150">
        <v>3011</v>
      </c>
      <c r="G9150">
        <v>1</v>
      </c>
      <c r="H9150">
        <v>1</v>
      </c>
      <c r="I9150">
        <v>1</v>
      </c>
      <c r="J9150">
        <v>1015</v>
      </c>
      <c r="K9150">
        <v>1970</v>
      </c>
      <c r="L9150" t="s">
        <v>9328</v>
      </c>
      <c r="M9150" t="s">
        <v>22</v>
      </c>
      <c r="N9150" t="s">
        <v>21</v>
      </c>
      <c r="O9150" s="6" t="str">
        <f>INDEX(lkp_Region,MATCH(tbl_Sales[[#This Row],[Suburb]],lkp_Suburb,0))</f>
        <v>Western Metropolitan</v>
      </c>
      <c r="P9150" s="6">
        <f>MONTH(tbl_Sales[[#This Row],[Date]])</f>
        <v>5</v>
      </c>
      <c r="Q9150" s="6">
        <f>YEAR(tbl_Sales[[#This Row],[Date]])</f>
        <v>2017</v>
      </c>
    </row>
    <row r="9151" spans="1:17" x14ac:dyDescent="0.25">
      <c r="A9151" s="1">
        <v>42886</v>
      </c>
      <c r="B9151">
        <v>441700</v>
      </c>
      <c r="C9151" t="s">
        <v>51</v>
      </c>
      <c r="D9151" t="s">
        <v>12423</v>
      </c>
      <c r="E9151" t="s">
        <v>5</v>
      </c>
      <c r="F9151">
        <v>3019</v>
      </c>
      <c r="G9151">
        <v>3</v>
      </c>
      <c r="H9151">
        <v>2</v>
      </c>
      <c r="I9151">
        <v>1</v>
      </c>
      <c r="J9151">
        <v>145</v>
      </c>
      <c r="K9151">
        <v>2003</v>
      </c>
      <c r="L9151" t="s">
        <v>9329</v>
      </c>
      <c r="M9151" t="s">
        <v>436</v>
      </c>
      <c r="N9151" t="s">
        <v>21</v>
      </c>
      <c r="O9151" s="6" t="str">
        <f>INDEX(lkp_Region,MATCH(tbl_Sales[[#This Row],[Suburb]],lkp_Suburb,0))</f>
        <v>Western Metropolitan</v>
      </c>
      <c r="P9151" s="6">
        <f>MONTH(tbl_Sales[[#This Row],[Date]])</f>
        <v>5</v>
      </c>
      <c r="Q9151" s="6">
        <f>YEAR(tbl_Sales[[#This Row],[Date]])</f>
        <v>2017</v>
      </c>
    </row>
    <row r="9152" spans="1:17" x14ac:dyDescent="0.25">
      <c r="A9152" s="1">
        <v>42886</v>
      </c>
      <c r="B9152">
        <v>1350000</v>
      </c>
      <c r="C9152" t="s">
        <v>2</v>
      </c>
      <c r="D9152" t="s">
        <v>12429</v>
      </c>
      <c r="E9152" t="s">
        <v>10</v>
      </c>
      <c r="F9152">
        <v>3106</v>
      </c>
      <c r="G9152">
        <v>3</v>
      </c>
      <c r="H9152">
        <v>2</v>
      </c>
      <c r="I9152">
        <v>2</v>
      </c>
      <c r="J9152">
        <v>809</v>
      </c>
      <c r="K9152">
        <v>1975</v>
      </c>
      <c r="L9152" t="s">
        <v>9330</v>
      </c>
      <c r="M9152" t="s">
        <v>8640</v>
      </c>
      <c r="N9152" t="s">
        <v>128</v>
      </c>
      <c r="O9152" s="6" t="str">
        <f>INDEX(lkp_Region,MATCH(tbl_Sales[[#This Row],[Suburb]],lkp_Suburb,0))</f>
        <v>Eastern Metropolitan</v>
      </c>
      <c r="P9152" s="6">
        <f>MONTH(tbl_Sales[[#This Row],[Date]])</f>
        <v>5</v>
      </c>
      <c r="Q9152" s="6">
        <f>YEAR(tbl_Sales[[#This Row],[Date]])</f>
        <v>2017</v>
      </c>
    </row>
    <row r="9153" spans="1:17" x14ac:dyDescent="0.25">
      <c r="A9153" s="1">
        <v>42886</v>
      </c>
      <c r="B9153">
        <v>1051000</v>
      </c>
      <c r="C9153" t="s">
        <v>51</v>
      </c>
      <c r="D9153" t="s">
        <v>12425</v>
      </c>
      <c r="E9153" t="s">
        <v>10</v>
      </c>
      <c r="F9153">
        <v>3194</v>
      </c>
      <c r="G9153">
        <v>3</v>
      </c>
      <c r="H9153">
        <v>2</v>
      </c>
      <c r="I9153">
        <v>2</v>
      </c>
      <c r="J9153">
        <v>435</v>
      </c>
      <c r="K9153">
        <v>1980</v>
      </c>
      <c r="L9153" t="s">
        <v>9331</v>
      </c>
      <c r="M9153" t="s">
        <v>8318</v>
      </c>
      <c r="N9153" t="s">
        <v>45</v>
      </c>
      <c r="O9153" s="6" t="str">
        <f>INDEX(lkp_Region,MATCH(tbl_Sales[[#This Row],[Suburb]],lkp_Suburb,0))</f>
        <v>South-Eastern Metropolitan</v>
      </c>
      <c r="P9153" s="6">
        <f>MONTH(tbl_Sales[[#This Row],[Date]])</f>
        <v>5</v>
      </c>
      <c r="Q9153" s="6">
        <f>YEAR(tbl_Sales[[#This Row],[Date]])</f>
        <v>2017</v>
      </c>
    </row>
    <row r="9154" spans="1:17" x14ac:dyDescent="0.25">
      <c r="A9154" s="1">
        <v>42886</v>
      </c>
      <c r="B9154">
        <v>1205500</v>
      </c>
      <c r="C9154" t="s">
        <v>2</v>
      </c>
      <c r="D9154" t="s">
        <v>12429</v>
      </c>
      <c r="E9154" t="s">
        <v>10</v>
      </c>
      <c r="F9154">
        <v>3167</v>
      </c>
      <c r="G9154">
        <v>4</v>
      </c>
      <c r="H9154">
        <v>2</v>
      </c>
      <c r="I9154">
        <v>2</v>
      </c>
      <c r="J9154">
        <v>553</v>
      </c>
      <c r="L9154" t="s">
        <v>9332</v>
      </c>
      <c r="M9154" t="s">
        <v>43</v>
      </c>
      <c r="N9154" t="s">
        <v>45</v>
      </c>
      <c r="O9154" s="6" t="str">
        <f>INDEX(lkp_Region,MATCH(tbl_Sales[[#This Row],[Suburb]],lkp_Suburb,0))</f>
        <v>South-Eastern Metropolitan</v>
      </c>
      <c r="P9154" s="6">
        <f>MONTH(tbl_Sales[[#This Row],[Date]])</f>
        <v>5</v>
      </c>
      <c r="Q9154" s="6">
        <f>YEAR(tbl_Sales[[#This Row],[Date]])</f>
        <v>2017</v>
      </c>
    </row>
    <row r="9155" spans="1:17" x14ac:dyDescent="0.25">
      <c r="A9155" s="1">
        <v>42886</v>
      </c>
      <c r="B9155">
        <v>695000</v>
      </c>
      <c r="C9155" t="s">
        <v>2</v>
      </c>
      <c r="D9155" t="s">
        <v>12426</v>
      </c>
      <c r="E9155" t="s">
        <v>10</v>
      </c>
      <c r="F9155">
        <v>3043</v>
      </c>
      <c r="G9155">
        <v>3</v>
      </c>
      <c r="H9155">
        <v>1</v>
      </c>
      <c r="I9155">
        <v>2</v>
      </c>
      <c r="J9155">
        <v>676</v>
      </c>
      <c r="K9155">
        <v>1980</v>
      </c>
      <c r="L9155" t="s">
        <v>9333</v>
      </c>
      <c r="M9155" t="s">
        <v>7892</v>
      </c>
      <c r="N9155" t="s">
        <v>195</v>
      </c>
      <c r="O9155" s="6" t="str">
        <f>INDEX(lkp_Region,MATCH(tbl_Sales[[#This Row],[Suburb]],lkp_Suburb,0))</f>
        <v>Western Metropolitan</v>
      </c>
      <c r="P9155" s="6">
        <f>MONTH(tbl_Sales[[#This Row],[Date]])</f>
        <v>5</v>
      </c>
      <c r="Q9155" s="6">
        <f>YEAR(tbl_Sales[[#This Row],[Date]])</f>
        <v>2017</v>
      </c>
    </row>
    <row r="9156" spans="1:17" x14ac:dyDescent="0.25">
      <c r="A9156" s="1">
        <v>42886</v>
      </c>
      <c r="B9156">
        <v>820000</v>
      </c>
      <c r="C9156" t="s">
        <v>2</v>
      </c>
      <c r="D9156" t="s">
        <v>12428</v>
      </c>
      <c r="E9156" t="s">
        <v>5</v>
      </c>
      <c r="F9156">
        <v>3028</v>
      </c>
      <c r="G9156">
        <v>3</v>
      </c>
      <c r="H9156">
        <v>2</v>
      </c>
      <c r="I9156">
        <v>2</v>
      </c>
      <c r="J9156">
        <v>530</v>
      </c>
      <c r="L9156" t="s">
        <v>9335</v>
      </c>
      <c r="M9156" t="s">
        <v>9334</v>
      </c>
      <c r="N9156" t="s">
        <v>69</v>
      </c>
      <c r="O9156" s="6" t="str">
        <f>INDEX(lkp_Region,MATCH(tbl_Sales[[#This Row],[Suburb]],lkp_Suburb,0))</f>
        <v>Western Metropolitan</v>
      </c>
      <c r="P9156" s="6">
        <f>MONTH(tbl_Sales[[#This Row],[Date]])</f>
        <v>5</v>
      </c>
      <c r="Q9156" s="6">
        <f>YEAR(tbl_Sales[[#This Row],[Date]])</f>
        <v>2017</v>
      </c>
    </row>
    <row r="9157" spans="1:17" x14ac:dyDescent="0.25">
      <c r="A9157" s="1">
        <v>42886</v>
      </c>
      <c r="B9157">
        <v>1005000</v>
      </c>
      <c r="C9157" t="s">
        <v>2</v>
      </c>
      <c r="D9157" t="s">
        <v>12423</v>
      </c>
      <c r="E9157" t="s">
        <v>10</v>
      </c>
      <c r="F9157">
        <v>3018</v>
      </c>
      <c r="G9157">
        <v>3</v>
      </c>
      <c r="H9157">
        <v>1</v>
      </c>
      <c r="I9157">
        <v>4</v>
      </c>
      <c r="J9157">
        <v>575</v>
      </c>
      <c r="K9157">
        <v>1960</v>
      </c>
      <c r="L9157" t="s">
        <v>9336</v>
      </c>
      <c r="M9157" t="s">
        <v>67</v>
      </c>
      <c r="N9157" t="s">
        <v>69</v>
      </c>
      <c r="O9157" s="6" t="str">
        <f>INDEX(lkp_Region,MATCH(tbl_Sales[[#This Row],[Suburb]],lkp_Suburb,0))</f>
        <v>Western Metropolitan</v>
      </c>
      <c r="P9157" s="6">
        <f>MONTH(tbl_Sales[[#This Row],[Date]])</f>
        <v>5</v>
      </c>
      <c r="Q9157" s="6">
        <f>YEAR(tbl_Sales[[#This Row],[Date]])</f>
        <v>2017</v>
      </c>
    </row>
    <row r="9158" spans="1:17" x14ac:dyDescent="0.25">
      <c r="A9158" s="1">
        <v>42886</v>
      </c>
      <c r="B9158">
        <v>752000</v>
      </c>
      <c r="C9158" t="s">
        <v>2</v>
      </c>
      <c r="D9158" t="s">
        <v>12429</v>
      </c>
      <c r="E9158" t="s">
        <v>5</v>
      </c>
      <c r="F9158">
        <v>3173</v>
      </c>
      <c r="G9158">
        <v>3</v>
      </c>
      <c r="H9158">
        <v>2</v>
      </c>
      <c r="I9158">
        <v>2</v>
      </c>
      <c r="J9158">
        <v>552</v>
      </c>
      <c r="L9158" t="s">
        <v>9337</v>
      </c>
      <c r="M9158" t="s">
        <v>7728</v>
      </c>
      <c r="N9158" t="s">
        <v>7727</v>
      </c>
      <c r="O9158" s="6" t="str">
        <f>INDEX(lkp_Region,MATCH(tbl_Sales[[#This Row],[Suburb]],lkp_Suburb,0))</f>
        <v>South-Eastern Metropolitan</v>
      </c>
      <c r="P9158" s="6">
        <f>MONTH(tbl_Sales[[#This Row],[Date]])</f>
        <v>5</v>
      </c>
      <c r="Q9158" s="6">
        <f>YEAR(tbl_Sales[[#This Row],[Date]])</f>
        <v>2017</v>
      </c>
    </row>
    <row r="9159" spans="1:17" x14ac:dyDescent="0.25">
      <c r="A9159" s="1">
        <v>42886</v>
      </c>
      <c r="B9159">
        <v>575000</v>
      </c>
      <c r="C9159" t="s">
        <v>13</v>
      </c>
      <c r="D9159" t="s">
        <v>12425</v>
      </c>
      <c r="E9159" t="s">
        <v>5</v>
      </c>
      <c r="F9159">
        <v>3161</v>
      </c>
      <c r="G9159">
        <v>2</v>
      </c>
      <c r="H9159">
        <v>1</v>
      </c>
      <c r="I9159">
        <v>1</v>
      </c>
      <c r="J9159">
        <v>0</v>
      </c>
      <c r="K9159">
        <v>1970</v>
      </c>
      <c r="L9159" t="s">
        <v>9338</v>
      </c>
      <c r="M9159" t="s">
        <v>338</v>
      </c>
      <c r="N9159" t="s">
        <v>57</v>
      </c>
      <c r="O9159" s="6" t="str">
        <f>INDEX(lkp_Region,MATCH(tbl_Sales[[#This Row],[Suburb]],lkp_Suburb,0))</f>
        <v>Southern Metropolitan</v>
      </c>
      <c r="P9159" s="6">
        <f>MONTH(tbl_Sales[[#This Row],[Date]])</f>
        <v>5</v>
      </c>
      <c r="Q9159" s="6">
        <f>YEAR(tbl_Sales[[#This Row],[Date]])</f>
        <v>2017</v>
      </c>
    </row>
    <row r="9160" spans="1:17" x14ac:dyDescent="0.25">
      <c r="A9160" s="1">
        <v>42886</v>
      </c>
      <c r="B9160">
        <v>300000</v>
      </c>
      <c r="C9160" t="s">
        <v>13</v>
      </c>
      <c r="D9160" t="s">
        <v>12432</v>
      </c>
      <c r="E9160" t="s">
        <v>5</v>
      </c>
      <c r="F9160">
        <v>3071</v>
      </c>
      <c r="G9160">
        <v>1</v>
      </c>
      <c r="H9160">
        <v>1</v>
      </c>
      <c r="I9160">
        <v>1</v>
      </c>
      <c r="J9160">
        <v>948</v>
      </c>
      <c r="K9160">
        <v>1970</v>
      </c>
      <c r="L9160" t="s">
        <v>9339</v>
      </c>
      <c r="M9160" t="s">
        <v>60</v>
      </c>
      <c r="N9160" t="s">
        <v>62</v>
      </c>
      <c r="O9160" s="6" t="str">
        <f>INDEX(lkp_Region,MATCH(tbl_Sales[[#This Row],[Suburb]],lkp_Suburb,0))</f>
        <v>Northern Metropolitan</v>
      </c>
      <c r="P9160" s="6">
        <f>MONTH(tbl_Sales[[#This Row],[Date]])</f>
        <v>5</v>
      </c>
      <c r="Q9160" s="6">
        <f>YEAR(tbl_Sales[[#This Row],[Date]])</f>
        <v>2017</v>
      </c>
    </row>
    <row r="9161" spans="1:17" x14ac:dyDescent="0.25">
      <c r="A9161" s="1">
        <v>42886</v>
      </c>
      <c r="B9161">
        <v>316000</v>
      </c>
      <c r="C9161" t="s">
        <v>13</v>
      </c>
      <c r="D9161" t="s">
        <v>12425</v>
      </c>
      <c r="E9161" t="s">
        <v>10</v>
      </c>
      <c r="F9161">
        <v>3078</v>
      </c>
      <c r="G9161">
        <v>1</v>
      </c>
      <c r="H9161">
        <v>1</v>
      </c>
      <c r="I9161">
        <v>1</v>
      </c>
      <c r="J9161">
        <v>0</v>
      </c>
      <c r="L9161" t="s">
        <v>9340</v>
      </c>
      <c r="M9161" t="s">
        <v>764</v>
      </c>
      <c r="N9161" t="s">
        <v>62</v>
      </c>
      <c r="O9161" s="6" t="str">
        <f>INDEX(lkp_Region,MATCH(tbl_Sales[[#This Row],[Suburb]],lkp_Suburb,0))</f>
        <v>Northern Metropolitan</v>
      </c>
      <c r="P9161" s="6">
        <f>MONTH(tbl_Sales[[#This Row],[Date]])</f>
        <v>5</v>
      </c>
      <c r="Q9161" s="6">
        <f>YEAR(tbl_Sales[[#This Row],[Date]])</f>
        <v>2017</v>
      </c>
    </row>
    <row r="9162" spans="1:17" x14ac:dyDescent="0.25">
      <c r="A9162" s="1">
        <v>42886</v>
      </c>
      <c r="B9162">
        <v>1110000</v>
      </c>
      <c r="C9162" t="s">
        <v>2</v>
      </c>
      <c r="D9162" t="s">
        <v>12427</v>
      </c>
      <c r="E9162" t="s">
        <v>10</v>
      </c>
      <c r="F9162">
        <v>3072</v>
      </c>
      <c r="G9162">
        <v>4</v>
      </c>
      <c r="H9162">
        <v>1</v>
      </c>
      <c r="I9162">
        <v>2</v>
      </c>
      <c r="J9162">
        <v>556</v>
      </c>
      <c r="K9162">
        <v>1935</v>
      </c>
      <c r="L9162" t="s">
        <v>9341</v>
      </c>
      <c r="M9162" t="s">
        <v>97</v>
      </c>
      <c r="N9162" t="s">
        <v>62</v>
      </c>
      <c r="O9162" s="6" t="str">
        <f>INDEX(lkp_Region,MATCH(tbl_Sales[[#This Row],[Suburb]],lkp_Suburb,0))</f>
        <v>Northern Metropolitan</v>
      </c>
      <c r="P9162" s="6">
        <f>MONTH(tbl_Sales[[#This Row],[Date]])</f>
        <v>5</v>
      </c>
      <c r="Q9162" s="6">
        <f>YEAR(tbl_Sales[[#This Row],[Date]])</f>
        <v>2017</v>
      </c>
    </row>
    <row r="9163" spans="1:17" x14ac:dyDescent="0.25">
      <c r="A9163" s="1">
        <v>42886</v>
      </c>
      <c r="B9163">
        <v>630000</v>
      </c>
      <c r="C9163" t="s">
        <v>2</v>
      </c>
      <c r="D9163" t="s">
        <v>12427</v>
      </c>
      <c r="E9163" t="s">
        <v>10</v>
      </c>
      <c r="F9163">
        <v>3021</v>
      </c>
      <c r="G9163">
        <v>3</v>
      </c>
      <c r="H9163">
        <v>1</v>
      </c>
      <c r="I9163">
        <v>2</v>
      </c>
      <c r="J9163">
        <v>524</v>
      </c>
      <c r="L9163" t="s">
        <v>9342</v>
      </c>
      <c r="M9163" t="s">
        <v>7948</v>
      </c>
      <c r="N9163" t="s">
        <v>3</v>
      </c>
      <c r="O9163" s="6" t="str">
        <f>INDEX(lkp_Region,MATCH(tbl_Sales[[#This Row],[Suburb]],lkp_Suburb,0))</f>
        <v>Western Metropolitan</v>
      </c>
      <c r="P9163" s="6">
        <f>MONTH(tbl_Sales[[#This Row],[Date]])</f>
        <v>5</v>
      </c>
      <c r="Q9163" s="6">
        <f>YEAR(tbl_Sales[[#This Row],[Date]])</f>
        <v>2017</v>
      </c>
    </row>
    <row r="9164" spans="1:17" x14ac:dyDescent="0.25">
      <c r="A9164" s="1">
        <v>42886</v>
      </c>
      <c r="B9164">
        <v>275000</v>
      </c>
      <c r="C9164" t="s">
        <v>13</v>
      </c>
      <c r="D9164" t="s">
        <v>12428</v>
      </c>
      <c r="E9164" t="s">
        <v>5</v>
      </c>
      <c r="F9164">
        <v>3122</v>
      </c>
      <c r="G9164">
        <v>1</v>
      </c>
      <c r="H9164">
        <v>1</v>
      </c>
      <c r="I9164">
        <v>0</v>
      </c>
      <c r="J9164">
        <v>479</v>
      </c>
      <c r="K9164">
        <v>1970</v>
      </c>
      <c r="L9164" t="s">
        <v>9343</v>
      </c>
      <c r="M9164" t="s">
        <v>461</v>
      </c>
      <c r="N9164" t="s">
        <v>101</v>
      </c>
      <c r="O9164" s="6" t="str">
        <f>INDEX(lkp_Region,MATCH(tbl_Sales[[#This Row],[Suburb]],lkp_Suburb,0))</f>
        <v>Southern Metropolitan</v>
      </c>
      <c r="P9164" s="6">
        <f>MONTH(tbl_Sales[[#This Row],[Date]])</f>
        <v>5</v>
      </c>
      <c r="Q9164" s="6">
        <f>YEAR(tbl_Sales[[#This Row],[Date]])</f>
        <v>2017</v>
      </c>
    </row>
    <row r="9165" spans="1:17" x14ac:dyDescent="0.25">
      <c r="A9165" s="1">
        <v>42886</v>
      </c>
      <c r="B9165">
        <v>795000</v>
      </c>
      <c r="C9165" t="s">
        <v>51</v>
      </c>
      <c r="D9165" t="s">
        <v>12427</v>
      </c>
      <c r="E9165" t="s">
        <v>10</v>
      </c>
      <c r="F9165">
        <v>3124</v>
      </c>
      <c r="G9165">
        <v>2</v>
      </c>
      <c r="H9165">
        <v>2</v>
      </c>
      <c r="I9165">
        <v>1</v>
      </c>
      <c r="J9165">
        <v>112</v>
      </c>
      <c r="L9165" t="s">
        <v>9344</v>
      </c>
      <c r="M9165" t="s">
        <v>209</v>
      </c>
      <c r="N9165" t="s">
        <v>101</v>
      </c>
      <c r="O9165" s="6" t="str">
        <f>INDEX(lkp_Region,MATCH(tbl_Sales[[#This Row],[Suburb]],lkp_Suburb,0))</f>
        <v>Southern Metropolitan</v>
      </c>
      <c r="P9165" s="6">
        <f>MONTH(tbl_Sales[[#This Row],[Date]])</f>
        <v>5</v>
      </c>
      <c r="Q9165" s="6">
        <f>YEAR(tbl_Sales[[#This Row],[Date]])</f>
        <v>2017</v>
      </c>
    </row>
    <row r="9166" spans="1:17" x14ac:dyDescent="0.25">
      <c r="A9166" s="1">
        <v>42886</v>
      </c>
      <c r="B9166">
        <v>1500000</v>
      </c>
      <c r="C9166" t="s">
        <v>2</v>
      </c>
      <c r="D9166" t="s">
        <v>12427</v>
      </c>
      <c r="E9166" t="s">
        <v>5</v>
      </c>
      <c r="F9166">
        <v>3124</v>
      </c>
      <c r="G9166">
        <v>4</v>
      </c>
      <c r="H9166">
        <v>2</v>
      </c>
      <c r="I9166">
        <v>2</v>
      </c>
      <c r="J9166">
        <v>468</v>
      </c>
      <c r="L9166" t="s">
        <v>9345</v>
      </c>
      <c r="M9166" t="s">
        <v>209</v>
      </c>
      <c r="N9166" t="s">
        <v>101</v>
      </c>
      <c r="O9166" s="6" t="str">
        <f>INDEX(lkp_Region,MATCH(tbl_Sales[[#This Row],[Suburb]],lkp_Suburb,0))</f>
        <v>Southern Metropolitan</v>
      </c>
      <c r="P9166" s="6">
        <f>MONTH(tbl_Sales[[#This Row],[Date]])</f>
        <v>5</v>
      </c>
      <c r="Q9166" s="6">
        <f>YEAR(tbl_Sales[[#This Row],[Date]])</f>
        <v>2017</v>
      </c>
    </row>
    <row r="9167" spans="1:17" x14ac:dyDescent="0.25">
      <c r="A9167" s="1">
        <v>42886</v>
      </c>
      <c r="B9167">
        <v>1775000</v>
      </c>
      <c r="C9167" t="s">
        <v>51</v>
      </c>
      <c r="D9167" t="s">
        <v>12429</v>
      </c>
      <c r="E9167" t="s">
        <v>5</v>
      </c>
      <c r="F9167">
        <v>3126</v>
      </c>
      <c r="G9167">
        <v>3</v>
      </c>
      <c r="H9167">
        <v>2</v>
      </c>
      <c r="I9167">
        <v>2</v>
      </c>
      <c r="J9167">
        <v>410</v>
      </c>
      <c r="L9167" t="s">
        <v>9346</v>
      </c>
      <c r="M9167" t="s">
        <v>232</v>
      </c>
      <c r="N9167" t="s">
        <v>101</v>
      </c>
      <c r="O9167" s="6" t="str">
        <f>INDEX(lkp_Region,MATCH(tbl_Sales[[#This Row],[Suburb]],lkp_Suburb,0))</f>
        <v>Southern Metropolitan</v>
      </c>
      <c r="P9167" s="6">
        <f>MONTH(tbl_Sales[[#This Row],[Date]])</f>
        <v>5</v>
      </c>
      <c r="Q9167" s="6">
        <f>YEAR(tbl_Sales[[#This Row],[Date]])</f>
        <v>2017</v>
      </c>
    </row>
    <row r="9168" spans="1:17" x14ac:dyDescent="0.25">
      <c r="A9168" s="1">
        <v>42886</v>
      </c>
      <c r="B9168">
        <v>1775000</v>
      </c>
      <c r="C9168" t="s">
        <v>2</v>
      </c>
      <c r="D9168" t="s">
        <v>12429</v>
      </c>
      <c r="E9168" t="s">
        <v>10</v>
      </c>
      <c r="F9168">
        <v>3147</v>
      </c>
      <c r="G9168">
        <v>3</v>
      </c>
      <c r="H9168">
        <v>2</v>
      </c>
      <c r="I9168">
        <v>2</v>
      </c>
      <c r="J9168">
        <v>721</v>
      </c>
      <c r="L9168" t="s">
        <v>9347</v>
      </c>
      <c r="M9168" t="s">
        <v>206</v>
      </c>
      <c r="N9168" t="s">
        <v>101</v>
      </c>
      <c r="O9168" s="6" t="str">
        <f>INDEX(lkp_Region,MATCH(tbl_Sales[[#This Row],[Suburb]],lkp_Suburb,0))</f>
        <v>Southern Metropolitan</v>
      </c>
      <c r="P9168" s="6">
        <f>MONTH(tbl_Sales[[#This Row],[Date]])</f>
        <v>5</v>
      </c>
      <c r="Q9168" s="6">
        <f>YEAR(tbl_Sales[[#This Row],[Date]])</f>
        <v>2017</v>
      </c>
    </row>
    <row r="9169" spans="1:17" x14ac:dyDescent="0.25">
      <c r="A9169" s="1">
        <v>42886</v>
      </c>
      <c r="B9169">
        <v>1002500</v>
      </c>
      <c r="C9169" t="s">
        <v>13</v>
      </c>
      <c r="D9169" t="s">
        <v>12428</v>
      </c>
      <c r="E9169" t="s">
        <v>10</v>
      </c>
      <c r="F9169">
        <v>3186</v>
      </c>
      <c r="G9169">
        <v>2</v>
      </c>
      <c r="H9169">
        <v>1</v>
      </c>
      <c r="I9169">
        <v>1</v>
      </c>
      <c r="J9169">
        <v>118</v>
      </c>
      <c r="K9169">
        <v>1975</v>
      </c>
      <c r="L9169" t="s">
        <v>9348</v>
      </c>
      <c r="M9169" t="s">
        <v>105</v>
      </c>
      <c r="N9169" t="s">
        <v>107</v>
      </c>
      <c r="O9169" s="6" t="str">
        <f>INDEX(lkp_Region,MATCH(tbl_Sales[[#This Row],[Suburb]],lkp_Suburb,0))</f>
        <v>Southern Metropolitan</v>
      </c>
      <c r="P9169" s="6">
        <f>MONTH(tbl_Sales[[#This Row],[Date]])</f>
        <v>5</v>
      </c>
      <c r="Q9169" s="6">
        <f>YEAR(tbl_Sales[[#This Row],[Date]])</f>
        <v>2017</v>
      </c>
    </row>
    <row r="9170" spans="1:17" x14ac:dyDescent="0.25">
      <c r="A9170" s="1">
        <v>42887</v>
      </c>
      <c r="B9170">
        <v>442500</v>
      </c>
      <c r="C9170" t="s">
        <v>2</v>
      </c>
      <c r="D9170" t="s">
        <v>12430</v>
      </c>
      <c r="E9170" t="s">
        <v>10</v>
      </c>
      <c r="F9170">
        <v>3029</v>
      </c>
      <c r="G9170">
        <v>3</v>
      </c>
      <c r="H9170">
        <v>1</v>
      </c>
      <c r="I9170">
        <v>2</v>
      </c>
      <c r="J9170">
        <v>537</v>
      </c>
      <c r="K9170">
        <v>1980</v>
      </c>
      <c r="L9170" t="s">
        <v>9349</v>
      </c>
      <c r="M9170" t="s">
        <v>7962</v>
      </c>
      <c r="N9170" t="s">
        <v>7964</v>
      </c>
      <c r="O9170" s="6" t="str">
        <f>INDEX(lkp_Region,MATCH(tbl_Sales[[#This Row],[Suburb]],lkp_Suburb,0))</f>
        <v>Western Metropolitan</v>
      </c>
      <c r="P9170" s="6">
        <f>MONTH(tbl_Sales[[#This Row],[Date]])</f>
        <v>6</v>
      </c>
      <c r="Q9170" s="6">
        <f>YEAR(tbl_Sales[[#This Row],[Date]])</f>
        <v>2017</v>
      </c>
    </row>
    <row r="9171" spans="1:17" x14ac:dyDescent="0.25">
      <c r="A9171" s="1">
        <v>42887</v>
      </c>
      <c r="B9171">
        <v>630000</v>
      </c>
      <c r="C9171" t="s">
        <v>2</v>
      </c>
      <c r="D9171" t="s">
        <v>12426</v>
      </c>
      <c r="E9171" t="s">
        <v>5</v>
      </c>
      <c r="F9171">
        <v>3074</v>
      </c>
      <c r="G9171">
        <v>3</v>
      </c>
      <c r="H9171">
        <v>1</v>
      </c>
      <c r="I9171">
        <v>3</v>
      </c>
      <c r="J9171">
        <v>654</v>
      </c>
      <c r="L9171" t="s">
        <v>9350</v>
      </c>
      <c r="M9171" t="s">
        <v>7603</v>
      </c>
      <c r="N9171" t="s">
        <v>7515</v>
      </c>
      <c r="O9171" s="6" t="str">
        <f>INDEX(lkp_Region,MATCH(tbl_Sales[[#This Row],[Suburb]],lkp_Suburb,0))</f>
        <v>Northern Metropolitan</v>
      </c>
      <c r="P9171" s="6">
        <f>MONTH(tbl_Sales[[#This Row],[Date]])</f>
        <v>6</v>
      </c>
      <c r="Q9171" s="6">
        <f>YEAR(tbl_Sales[[#This Row],[Date]])</f>
        <v>2017</v>
      </c>
    </row>
    <row r="9172" spans="1:17" x14ac:dyDescent="0.25">
      <c r="A9172" s="1">
        <v>42887</v>
      </c>
      <c r="B9172">
        <v>831000</v>
      </c>
      <c r="C9172" t="s">
        <v>2</v>
      </c>
      <c r="D9172" t="s">
        <v>12423</v>
      </c>
      <c r="E9172" t="s">
        <v>10</v>
      </c>
      <c r="F9172">
        <v>3074</v>
      </c>
      <c r="G9172">
        <v>3</v>
      </c>
      <c r="H9172">
        <v>1</v>
      </c>
      <c r="I9172">
        <v>2</v>
      </c>
      <c r="J9172">
        <v>651</v>
      </c>
      <c r="K9172">
        <v>1950</v>
      </c>
      <c r="L9172" t="s">
        <v>9351</v>
      </c>
      <c r="M9172" t="s">
        <v>7603</v>
      </c>
      <c r="N9172" t="s">
        <v>7515</v>
      </c>
      <c r="O9172" s="6" t="str">
        <f>INDEX(lkp_Region,MATCH(tbl_Sales[[#This Row],[Suburb]],lkp_Suburb,0))</f>
        <v>Northern Metropolitan</v>
      </c>
      <c r="P9172" s="6">
        <f>MONTH(tbl_Sales[[#This Row],[Date]])</f>
        <v>6</v>
      </c>
      <c r="Q9172" s="6">
        <f>YEAR(tbl_Sales[[#This Row],[Date]])</f>
        <v>2017</v>
      </c>
    </row>
    <row r="9173" spans="1:17" x14ac:dyDescent="0.25">
      <c r="A9173" s="1">
        <v>42887</v>
      </c>
      <c r="B9173">
        <v>820000</v>
      </c>
      <c r="C9173" t="s">
        <v>13</v>
      </c>
      <c r="D9173" t="s">
        <v>12423</v>
      </c>
      <c r="E9173" t="s">
        <v>5</v>
      </c>
      <c r="F9173">
        <v>3132</v>
      </c>
      <c r="G9173">
        <v>3</v>
      </c>
      <c r="H9173">
        <v>1</v>
      </c>
      <c r="I9173">
        <v>2</v>
      </c>
      <c r="J9173">
        <v>439</v>
      </c>
      <c r="K9173">
        <v>1960</v>
      </c>
      <c r="L9173" t="s">
        <v>9352</v>
      </c>
      <c r="M9173" t="s">
        <v>7708</v>
      </c>
      <c r="N9173" t="s">
        <v>14</v>
      </c>
      <c r="O9173" s="6" t="str">
        <f>INDEX(lkp_Region,MATCH(tbl_Sales[[#This Row],[Suburb]],lkp_Suburb,0))</f>
        <v>Eastern Metropolitan</v>
      </c>
      <c r="P9173" s="6">
        <f>MONTH(tbl_Sales[[#This Row],[Date]])</f>
        <v>6</v>
      </c>
      <c r="Q9173" s="6">
        <f>YEAR(tbl_Sales[[#This Row],[Date]])</f>
        <v>2017</v>
      </c>
    </row>
    <row r="9174" spans="1:17" x14ac:dyDescent="0.25">
      <c r="A9174" s="1">
        <v>42887</v>
      </c>
      <c r="B9174">
        <v>550000</v>
      </c>
      <c r="C9174" t="s">
        <v>13</v>
      </c>
      <c r="D9174" t="s">
        <v>12427</v>
      </c>
      <c r="E9174" t="s">
        <v>10</v>
      </c>
      <c r="F9174">
        <v>3181</v>
      </c>
      <c r="G9174">
        <v>1</v>
      </c>
      <c r="H9174">
        <v>1</v>
      </c>
      <c r="I9174">
        <v>1</v>
      </c>
      <c r="J9174">
        <v>0</v>
      </c>
      <c r="K9174">
        <v>1900</v>
      </c>
      <c r="L9174" t="s">
        <v>9353</v>
      </c>
      <c r="M9174" t="s">
        <v>302</v>
      </c>
      <c r="N9174" t="s">
        <v>76</v>
      </c>
      <c r="O9174" s="6" t="str">
        <f>INDEX(lkp_Region,MATCH(tbl_Sales[[#This Row],[Suburb]],lkp_Suburb,0))</f>
        <v>Southern Metropolitan</v>
      </c>
      <c r="P9174" s="6">
        <f>MONTH(tbl_Sales[[#This Row],[Date]])</f>
        <v>6</v>
      </c>
      <c r="Q9174" s="6">
        <f>YEAR(tbl_Sales[[#This Row],[Date]])</f>
        <v>2017</v>
      </c>
    </row>
    <row r="9175" spans="1:17" x14ac:dyDescent="0.25">
      <c r="A9175" s="1">
        <v>42887</v>
      </c>
      <c r="B9175">
        <v>330000</v>
      </c>
      <c r="C9175" t="s">
        <v>13</v>
      </c>
      <c r="D9175" t="s">
        <v>12425</v>
      </c>
      <c r="E9175" t="s">
        <v>5</v>
      </c>
      <c r="F9175">
        <v>3058</v>
      </c>
      <c r="G9175">
        <v>2</v>
      </c>
      <c r="H9175">
        <v>1</v>
      </c>
      <c r="I9175">
        <v>1</v>
      </c>
      <c r="J9175">
        <v>0</v>
      </c>
      <c r="K9175">
        <v>1970</v>
      </c>
      <c r="L9175" t="s">
        <v>9354</v>
      </c>
      <c r="M9175" t="s">
        <v>499</v>
      </c>
      <c r="N9175" t="s">
        <v>18</v>
      </c>
      <c r="O9175" s="6" t="str">
        <f>INDEX(lkp_Region,MATCH(tbl_Sales[[#This Row],[Suburb]],lkp_Suburb,0))</f>
        <v>Northern Metropolitan</v>
      </c>
      <c r="P9175" s="6">
        <f>MONTH(tbl_Sales[[#This Row],[Date]])</f>
        <v>6</v>
      </c>
      <c r="Q9175" s="6">
        <f>YEAR(tbl_Sales[[#This Row],[Date]])</f>
        <v>2017</v>
      </c>
    </row>
    <row r="9176" spans="1:17" x14ac:dyDescent="0.25">
      <c r="A9176" s="1">
        <v>42887</v>
      </c>
      <c r="B9176">
        <v>920000</v>
      </c>
      <c r="C9176" t="s">
        <v>2</v>
      </c>
      <c r="D9176" t="s">
        <v>12427</v>
      </c>
      <c r="E9176" t="s">
        <v>10</v>
      </c>
      <c r="F9176">
        <v>3056</v>
      </c>
      <c r="G9176">
        <v>2</v>
      </c>
      <c r="H9176">
        <v>1</v>
      </c>
      <c r="I9176">
        <v>1</v>
      </c>
      <c r="J9176">
        <v>240</v>
      </c>
      <c r="K9176">
        <v>1995</v>
      </c>
      <c r="L9176" t="s">
        <v>9355</v>
      </c>
      <c r="M9176" t="s">
        <v>117</v>
      </c>
      <c r="N9176" t="s">
        <v>18</v>
      </c>
      <c r="O9176" s="6" t="str">
        <f>INDEX(lkp_Region,MATCH(tbl_Sales[[#This Row],[Suburb]],lkp_Suburb,0))</f>
        <v>Northern Metropolitan</v>
      </c>
      <c r="P9176" s="6">
        <f>MONTH(tbl_Sales[[#This Row],[Date]])</f>
        <v>6</v>
      </c>
      <c r="Q9176" s="6">
        <f>YEAR(tbl_Sales[[#This Row],[Date]])</f>
        <v>2017</v>
      </c>
    </row>
    <row r="9177" spans="1:17" x14ac:dyDescent="0.25">
      <c r="A9177" s="1">
        <v>42887</v>
      </c>
      <c r="B9177">
        <v>955000</v>
      </c>
      <c r="C9177" t="s">
        <v>2</v>
      </c>
      <c r="D9177" t="s">
        <v>12430</v>
      </c>
      <c r="E9177" t="s">
        <v>10</v>
      </c>
      <c r="F9177">
        <v>3046</v>
      </c>
      <c r="G9177">
        <v>3</v>
      </c>
      <c r="H9177">
        <v>1</v>
      </c>
      <c r="I9177">
        <v>2</v>
      </c>
      <c r="J9177">
        <v>690</v>
      </c>
      <c r="K9177">
        <v>1950</v>
      </c>
      <c r="L9177" t="s">
        <v>9356</v>
      </c>
      <c r="M9177" t="s">
        <v>680</v>
      </c>
      <c r="N9177" t="s">
        <v>18</v>
      </c>
      <c r="O9177" s="6" t="str">
        <f>INDEX(lkp_Region,MATCH(tbl_Sales[[#This Row],[Suburb]],lkp_Suburb,0))</f>
        <v>Northern Metropolitan</v>
      </c>
      <c r="P9177" s="6">
        <f>MONTH(tbl_Sales[[#This Row],[Date]])</f>
        <v>6</v>
      </c>
      <c r="Q9177" s="6">
        <f>YEAR(tbl_Sales[[#This Row],[Date]])</f>
        <v>2017</v>
      </c>
    </row>
    <row r="9178" spans="1:17" x14ac:dyDescent="0.25">
      <c r="A9178" s="1">
        <v>42887</v>
      </c>
      <c r="B9178">
        <v>955000</v>
      </c>
      <c r="C9178" t="s">
        <v>2</v>
      </c>
      <c r="D9178" t="s">
        <v>12430</v>
      </c>
      <c r="E9178" t="s">
        <v>10</v>
      </c>
      <c r="F9178">
        <v>3044</v>
      </c>
      <c r="G9178">
        <v>3</v>
      </c>
      <c r="H9178">
        <v>1</v>
      </c>
      <c r="I9178">
        <v>4</v>
      </c>
      <c r="J9178">
        <v>645</v>
      </c>
      <c r="L9178" t="s">
        <v>9357</v>
      </c>
      <c r="M9178" t="s">
        <v>115</v>
      </c>
      <c r="N9178" t="s">
        <v>18</v>
      </c>
      <c r="O9178" s="6" t="str">
        <f>INDEX(lkp_Region,MATCH(tbl_Sales[[#This Row],[Suburb]],lkp_Suburb,0))</f>
        <v>Northern Metropolitan</v>
      </c>
      <c r="P9178" s="6">
        <f>MONTH(tbl_Sales[[#This Row],[Date]])</f>
        <v>6</v>
      </c>
      <c r="Q9178" s="6">
        <f>YEAR(tbl_Sales[[#This Row],[Date]])</f>
        <v>2017</v>
      </c>
    </row>
    <row r="9179" spans="1:17" x14ac:dyDescent="0.25">
      <c r="A9179" s="1">
        <v>42887</v>
      </c>
      <c r="B9179">
        <v>1200000</v>
      </c>
      <c r="C9179" t="s">
        <v>2</v>
      </c>
      <c r="D9179" t="s">
        <v>12429</v>
      </c>
      <c r="E9179" t="s">
        <v>5</v>
      </c>
      <c r="F9179">
        <v>3055</v>
      </c>
      <c r="G9179">
        <v>3</v>
      </c>
      <c r="H9179">
        <v>1</v>
      </c>
      <c r="I9179">
        <v>1</v>
      </c>
      <c r="J9179">
        <v>473</v>
      </c>
      <c r="L9179" t="s">
        <v>9358</v>
      </c>
      <c r="M9179" t="s">
        <v>80</v>
      </c>
      <c r="N9179" t="s">
        <v>18</v>
      </c>
      <c r="O9179" s="6" t="str">
        <f>INDEX(lkp_Region,MATCH(tbl_Sales[[#This Row],[Suburb]],lkp_Suburb,0))</f>
        <v>Northern Metropolitan</v>
      </c>
      <c r="P9179" s="6">
        <f>MONTH(tbl_Sales[[#This Row],[Date]])</f>
        <v>6</v>
      </c>
      <c r="Q9179" s="6">
        <f>YEAR(tbl_Sales[[#This Row],[Date]])</f>
        <v>2017</v>
      </c>
    </row>
    <row r="9180" spans="1:17" x14ac:dyDescent="0.25">
      <c r="A9180" s="1">
        <v>42887</v>
      </c>
      <c r="B9180">
        <v>1980000</v>
      </c>
      <c r="C9180" t="s">
        <v>2</v>
      </c>
      <c r="D9180" t="s">
        <v>12423</v>
      </c>
      <c r="E9180" t="s">
        <v>10</v>
      </c>
      <c r="F9180">
        <v>3040</v>
      </c>
      <c r="G9180">
        <v>2</v>
      </c>
      <c r="H9180">
        <v>1</v>
      </c>
      <c r="I9180">
        <v>6</v>
      </c>
      <c r="J9180">
        <v>856</v>
      </c>
      <c r="K9180">
        <v>1950</v>
      </c>
      <c r="L9180" t="s">
        <v>9359</v>
      </c>
      <c r="M9180" t="s">
        <v>47</v>
      </c>
      <c r="N9180" t="s">
        <v>49</v>
      </c>
      <c r="O9180" s="6" t="str">
        <f>INDEX(lkp_Region,MATCH(tbl_Sales[[#This Row],[Suburb]],lkp_Suburb,0))</f>
        <v>Western Metropolitan</v>
      </c>
      <c r="P9180" s="6">
        <f>MONTH(tbl_Sales[[#This Row],[Date]])</f>
        <v>6</v>
      </c>
      <c r="Q9180" s="6">
        <f>YEAR(tbl_Sales[[#This Row],[Date]])</f>
        <v>2017</v>
      </c>
    </row>
    <row r="9181" spans="1:17" x14ac:dyDescent="0.25">
      <c r="A9181" s="1">
        <v>42887</v>
      </c>
      <c r="B9181">
        <v>820000</v>
      </c>
      <c r="C9181" t="s">
        <v>51</v>
      </c>
      <c r="D9181" t="s">
        <v>12427</v>
      </c>
      <c r="E9181" t="s">
        <v>10</v>
      </c>
      <c r="F9181">
        <v>3166</v>
      </c>
      <c r="G9181">
        <v>3</v>
      </c>
      <c r="H9181">
        <v>2</v>
      </c>
      <c r="I9181">
        <v>1</v>
      </c>
      <c r="J9181">
        <v>200</v>
      </c>
      <c r="K9181">
        <v>2013</v>
      </c>
      <c r="L9181" t="s">
        <v>9360</v>
      </c>
      <c r="M9181" t="s">
        <v>7613</v>
      </c>
      <c r="N9181" t="s">
        <v>31</v>
      </c>
      <c r="O9181" s="6" t="str">
        <f>INDEX(lkp_Region,MATCH(tbl_Sales[[#This Row],[Suburb]],lkp_Suburb,0))</f>
        <v>Southern Metropolitan</v>
      </c>
      <c r="P9181" s="6">
        <f>MONTH(tbl_Sales[[#This Row],[Date]])</f>
        <v>6</v>
      </c>
      <c r="Q9181" s="6">
        <f>YEAR(tbl_Sales[[#This Row],[Date]])</f>
        <v>2017</v>
      </c>
    </row>
    <row r="9182" spans="1:17" x14ac:dyDescent="0.25">
      <c r="A9182" s="1">
        <v>42887</v>
      </c>
      <c r="B9182">
        <v>1530000</v>
      </c>
      <c r="C9182" t="s">
        <v>2</v>
      </c>
      <c r="D9182" t="s">
        <v>12427</v>
      </c>
      <c r="E9182" t="s">
        <v>10</v>
      </c>
      <c r="F9182">
        <v>3149</v>
      </c>
      <c r="G9182">
        <v>3</v>
      </c>
      <c r="H9182">
        <v>1</v>
      </c>
      <c r="I9182">
        <v>1</v>
      </c>
      <c r="J9182">
        <v>750</v>
      </c>
      <c r="K9182">
        <v>1970</v>
      </c>
      <c r="L9182" t="s">
        <v>9361</v>
      </c>
      <c r="M9182" t="s">
        <v>7758</v>
      </c>
      <c r="N9182" t="s">
        <v>31</v>
      </c>
      <c r="O9182" s="6" t="str">
        <f>INDEX(lkp_Region,MATCH(tbl_Sales[[#This Row],[Suburb]],lkp_Suburb,0))</f>
        <v>Eastern Metropolitan</v>
      </c>
      <c r="P9182" s="6">
        <f>MONTH(tbl_Sales[[#This Row],[Date]])</f>
        <v>6</v>
      </c>
      <c r="Q9182" s="6">
        <f>YEAR(tbl_Sales[[#This Row],[Date]])</f>
        <v>2017</v>
      </c>
    </row>
    <row r="9183" spans="1:17" x14ac:dyDescent="0.25">
      <c r="A9183" s="1">
        <v>42887</v>
      </c>
      <c r="B9183">
        <v>3056000</v>
      </c>
      <c r="C9183" t="s">
        <v>2</v>
      </c>
      <c r="D9183" t="s">
        <v>12431</v>
      </c>
      <c r="E9183" t="s">
        <v>5</v>
      </c>
      <c r="F9183">
        <v>3150</v>
      </c>
      <c r="G9183">
        <v>3</v>
      </c>
      <c r="H9183">
        <v>2</v>
      </c>
      <c r="I9183">
        <v>2</v>
      </c>
      <c r="J9183">
        <v>1590</v>
      </c>
      <c r="K9183">
        <v>1992</v>
      </c>
      <c r="L9183" t="s">
        <v>9362</v>
      </c>
      <c r="M9183" t="s">
        <v>8079</v>
      </c>
      <c r="N9183" t="s">
        <v>31</v>
      </c>
      <c r="O9183" s="6" t="str">
        <f>INDEX(lkp_Region,MATCH(tbl_Sales[[#This Row],[Suburb]],lkp_Suburb,0))</f>
        <v>Eastern Metropolitan</v>
      </c>
      <c r="P9183" s="6">
        <f>MONTH(tbl_Sales[[#This Row],[Date]])</f>
        <v>6</v>
      </c>
      <c r="Q9183" s="6">
        <f>YEAR(tbl_Sales[[#This Row],[Date]])</f>
        <v>2017</v>
      </c>
    </row>
    <row r="9184" spans="1:17" x14ac:dyDescent="0.25">
      <c r="A9184" s="1">
        <v>42887</v>
      </c>
      <c r="B9184">
        <v>2161000</v>
      </c>
      <c r="C9184" t="s">
        <v>2</v>
      </c>
      <c r="D9184" t="s">
        <v>12427</v>
      </c>
      <c r="E9184" t="s">
        <v>10</v>
      </c>
      <c r="F9184">
        <v>3051</v>
      </c>
      <c r="G9184">
        <v>3</v>
      </c>
      <c r="H9184">
        <v>2</v>
      </c>
      <c r="I9184">
        <v>1</v>
      </c>
      <c r="J9184">
        <v>230</v>
      </c>
      <c r="K9184">
        <v>1900</v>
      </c>
      <c r="L9184" t="s">
        <v>9363</v>
      </c>
      <c r="M9184" t="s">
        <v>915</v>
      </c>
      <c r="N9184" t="s">
        <v>88</v>
      </c>
      <c r="O9184" s="6" t="str">
        <f>INDEX(lkp_Region,MATCH(tbl_Sales[[#This Row],[Suburb]],lkp_Suburb,0))</f>
        <v>Northern Metropolitan</v>
      </c>
      <c r="P9184" s="6">
        <f>MONTH(tbl_Sales[[#This Row],[Date]])</f>
        <v>6</v>
      </c>
      <c r="Q9184" s="6">
        <f>YEAR(tbl_Sales[[#This Row],[Date]])</f>
        <v>2017</v>
      </c>
    </row>
    <row r="9185" spans="1:17" x14ac:dyDescent="0.25">
      <c r="A9185" s="1">
        <v>42887</v>
      </c>
      <c r="B9185">
        <v>955000</v>
      </c>
      <c r="C9185" t="s">
        <v>2</v>
      </c>
      <c r="D9185" t="s">
        <v>12427</v>
      </c>
      <c r="E9185" t="s">
        <v>10</v>
      </c>
      <c r="F9185">
        <v>3172</v>
      </c>
      <c r="G9185">
        <v>5</v>
      </c>
      <c r="H9185">
        <v>3</v>
      </c>
      <c r="I9185">
        <v>2</v>
      </c>
      <c r="J9185">
        <v>619</v>
      </c>
      <c r="K9185">
        <v>1975</v>
      </c>
      <c r="L9185" t="s">
        <v>9364</v>
      </c>
      <c r="M9185" t="s">
        <v>8147</v>
      </c>
      <c r="N9185" t="s">
        <v>45</v>
      </c>
      <c r="O9185" s="6" t="str">
        <f>INDEX(lkp_Region,MATCH(tbl_Sales[[#This Row],[Suburb]],lkp_Suburb,0))</f>
        <v>South-Eastern Metropolitan</v>
      </c>
      <c r="P9185" s="6">
        <f>MONTH(tbl_Sales[[#This Row],[Date]])</f>
        <v>6</v>
      </c>
      <c r="Q9185" s="6">
        <f>YEAR(tbl_Sales[[#This Row],[Date]])</f>
        <v>2017</v>
      </c>
    </row>
    <row r="9186" spans="1:17" x14ac:dyDescent="0.25">
      <c r="A9186" s="1">
        <v>42887</v>
      </c>
      <c r="B9186">
        <v>430000</v>
      </c>
      <c r="C9186" t="s">
        <v>2</v>
      </c>
      <c r="D9186" t="s">
        <v>12427</v>
      </c>
      <c r="E9186" t="s">
        <v>10</v>
      </c>
      <c r="F9186">
        <v>3064</v>
      </c>
      <c r="G9186">
        <v>3</v>
      </c>
      <c r="H9186">
        <v>2</v>
      </c>
      <c r="I9186">
        <v>1</v>
      </c>
      <c r="J9186">
        <v>280</v>
      </c>
      <c r="K9186">
        <v>2010</v>
      </c>
      <c r="L9186" t="s">
        <v>9365</v>
      </c>
      <c r="M9186" t="s">
        <v>7797</v>
      </c>
      <c r="N9186" t="s">
        <v>195</v>
      </c>
      <c r="O9186" s="6" t="str">
        <f>INDEX(lkp_Region,MATCH(tbl_Sales[[#This Row],[Suburb]],lkp_Suburb,0))</f>
        <v>Northern Metropolitan</v>
      </c>
      <c r="P9186" s="6">
        <f>MONTH(tbl_Sales[[#This Row],[Date]])</f>
        <v>6</v>
      </c>
      <c r="Q9186" s="6">
        <f>YEAR(tbl_Sales[[#This Row],[Date]])</f>
        <v>2017</v>
      </c>
    </row>
    <row r="9187" spans="1:17" x14ac:dyDescent="0.25">
      <c r="A9187" s="1">
        <v>42887</v>
      </c>
      <c r="B9187">
        <v>805000</v>
      </c>
      <c r="C9187" t="s">
        <v>2</v>
      </c>
      <c r="D9187" t="s">
        <v>12429</v>
      </c>
      <c r="E9187" t="s">
        <v>10</v>
      </c>
      <c r="F9187">
        <v>3174</v>
      </c>
      <c r="G9187">
        <v>4</v>
      </c>
      <c r="H9187">
        <v>2</v>
      </c>
      <c r="I9187">
        <v>4</v>
      </c>
      <c r="J9187">
        <v>702</v>
      </c>
      <c r="K9187">
        <v>1980</v>
      </c>
      <c r="L9187" t="s">
        <v>9366</v>
      </c>
      <c r="M9187" t="s">
        <v>7917</v>
      </c>
      <c r="N9187" t="s">
        <v>7727</v>
      </c>
      <c r="O9187" s="6" t="str">
        <f>INDEX(lkp_Region,MATCH(tbl_Sales[[#This Row],[Suburb]],lkp_Suburb,0))</f>
        <v>South-Eastern Metropolitan</v>
      </c>
      <c r="P9187" s="6">
        <f>MONTH(tbl_Sales[[#This Row],[Date]])</f>
        <v>6</v>
      </c>
      <c r="Q9187" s="6">
        <f>YEAR(tbl_Sales[[#This Row],[Date]])</f>
        <v>2017</v>
      </c>
    </row>
    <row r="9188" spans="1:17" x14ac:dyDescent="0.25">
      <c r="A9188" s="1">
        <v>42887</v>
      </c>
      <c r="B9188">
        <v>997000</v>
      </c>
      <c r="C9188" t="s">
        <v>2</v>
      </c>
      <c r="D9188" t="s">
        <v>12428</v>
      </c>
      <c r="E9188" t="s">
        <v>10</v>
      </c>
      <c r="F9188">
        <v>3162</v>
      </c>
      <c r="G9188">
        <v>2</v>
      </c>
      <c r="H9188">
        <v>1</v>
      </c>
      <c r="I9188">
        <v>2</v>
      </c>
      <c r="J9188">
        <v>311</v>
      </c>
      <c r="L9188" t="s">
        <v>9367</v>
      </c>
      <c r="M9188" t="s">
        <v>569</v>
      </c>
      <c r="N9188" t="s">
        <v>57</v>
      </c>
      <c r="O9188" s="6" t="str">
        <f>INDEX(lkp_Region,MATCH(tbl_Sales[[#This Row],[Suburb]],lkp_Suburb,0))</f>
        <v>Southern Metropolitan</v>
      </c>
      <c r="P9188" s="6">
        <f>MONTH(tbl_Sales[[#This Row],[Date]])</f>
        <v>6</v>
      </c>
      <c r="Q9188" s="6">
        <f>YEAR(tbl_Sales[[#This Row],[Date]])</f>
        <v>2017</v>
      </c>
    </row>
    <row r="9189" spans="1:17" x14ac:dyDescent="0.25">
      <c r="A9189" s="1">
        <v>42887</v>
      </c>
      <c r="B9189">
        <v>1350000</v>
      </c>
      <c r="C9189" t="s">
        <v>2</v>
      </c>
      <c r="D9189" t="s">
        <v>12428</v>
      </c>
      <c r="E9189" t="s">
        <v>5</v>
      </c>
      <c r="F9189">
        <v>3204</v>
      </c>
      <c r="G9189">
        <v>4</v>
      </c>
      <c r="H9189">
        <v>3</v>
      </c>
      <c r="I9189">
        <v>2</v>
      </c>
      <c r="J9189">
        <v>557</v>
      </c>
      <c r="K9189">
        <v>1950</v>
      </c>
      <c r="L9189" t="s">
        <v>9368</v>
      </c>
      <c r="M9189" t="s">
        <v>55</v>
      </c>
      <c r="N9189" t="s">
        <v>57</v>
      </c>
      <c r="O9189" s="6" t="str">
        <f>INDEX(lkp_Region,MATCH(tbl_Sales[[#This Row],[Suburb]],lkp_Suburb,0))</f>
        <v>Southern Metropolitan</v>
      </c>
      <c r="P9189" s="6">
        <f>MONTH(tbl_Sales[[#This Row],[Date]])</f>
        <v>6</v>
      </c>
      <c r="Q9189" s="6">
        <f>YEAR(tbl_Sales[[#This Row],[Date]])</f>
        <v>2017</v>
      </c>
    </row>
    <row r="9190" spans="1:17" x14ac:dyDescent="0.25">
      <c r="A9190" s="1">
        <v>42887</v>
      </c>
      <c r="B9190">
        <v>660000</v>
      </c>
      <c r="C9190" t="s">
        <v>13</v>
      </c>
      <c r="D9190" t="s">
        <v>12425</v>
      </c>
      <c r="E9190" t="s">
        <v>10</v>
      </c>
      <c r="F9190">
        <v>3020</v>
      </c>
      <c r="G9190">
        <v>4</v>
      </c>
      <c r="H9190">
        <v>2</v>
      </c>
      <c r="I9190">
        <v>2</v>
      </c>
      <c r="J9190">
        <v>283</v>
      </c>
      <c r="K9190">
        <v>2007</v>
      </c>
      <c r="L9190" t="s">
        <v>9369</v>
      </c>
      <c r="M9190" t="s">
        <v>443</v>
      </c>
      <c r="N9190" t="s">
        <v>3</v>
      </c>
      <c r="O9190" s="6" t="str">
        <f>INDEX(lkp_Region,MATCH(tbl_Sales[[#This Row],[Suburb]],lkp_Suburb,0))</f>
        <v>Western Metropolitan</v>
      </c>
      <c r="P9190" s="6">
        <f>MONTH(tbl_Sales[[#This Row],[Date]])</f>
        <v>6</v>
      </c>
      <c r="Q9190" s="6">
        <f>YEAR(tbl_Sales[[#This Row],[Date]])</f>
        <v>2017</v>
      </c>
    </row>
    <row r="9191" spans="1:17" x14ac:dyDescent="0.25">
      <c r="A9191" s="1">
        <v>42887</v>
      </c>
      <c r="B9191">
        <v>695000</v>
      </c>
      <c r="C9191" t="s">
        <v>2</v>
      </c>
      <c r="D9191" t="s">
        <v>12423</v>
      </c>
      <c r="E9191" t="s">
        <v>5</v>
      </c>
      <c r="F9191">
        <v>3038</v>
      </c>
      <c r="G9191">
        <v>3</v>
      </c>
      <c r="H9191">
        <v>2</v>
      </c>
      <c r="I9191">
        <v>2</v>
      </c>
      <c r="J9191">
        <v>665</v>
      </c>
      <c r="K9191">
        <v>1990</v>
      </c>
      <c r="L9191" t="s">
        <v>9370</v>
      </c>
      <c r="M9191" t="s">
        <v>7992</v>
      </c>
      <c r="N9191" t="s">
        <v>3</v>
      </c>
      <c r="O9191" s="6" t="str">
        <f>INDEX(lkp_Region,MATCH(tbl_Sales[[#This Row],[Suburb]],lkp_Suburb,0))</f>
        <v>Western Metropolitan</v>
      </c>
      <c r="P9191" s="6">
        <f>MONTH(tbl_Sales[[#This Row],[Date]])</f>
        <v>6</v>
      </c>
      <c r="Q9191" s="6">
        <f>YEAR(tbl_Sales[[#This Row],[Date]])</f>
        <v>2017</v>
      </c>
    </row>
    <row r="9192" spans="1:17" x14ac:dyDescent="0.25">
      <c r="A9192" s="1">
        <v>42887</v>
      </c>
      <c r="B9192">
        <v>1290000</v>
      </c>
      <c r="C9192" t="s">
        <v>2</v>
      </c>
      <c r="D9192" t="s">
        <v>12429</v>
      </c>
      <c r="E9192" t="s">
        <v>5</v>
      </c>
      <c r="F9192">
        <v>3124</v>
      </c>
      <c r="G9192">
        <v>3</v>
      </c>
      <c r="H9192">
        <v>2</v>
      </c>
      <c r="I9192">
        <v>2</v>
      </c>
      <c r="J9192">
        <v>321</v>
      </c>
      <c r="K9192">
        <v>1997</v>
      </c>
      <c r="L9192" t="s">
        <v>9371</v>
      </c>
      <c r="M9192" t="s">
        <v>209</v>
      </c>
      <c r="N9192" t="s">
        <v>101</v>
      </c>
      <c r="O9192" s="6" t="str">
        <f>INDEX(lkp_Region,MATCH(tbl_Sales[[#This Row],[Suburb]],lkp_Suburb,0))</f>
        <v>Southern Metropolitan</v>
      </c>
      <c r="P9192" s="6">
        <f>MONTH(tbl_Sales[[#This Row],[Date]])</f>
        <v>6</v>
      </c>
      <c r="Q9192" s="6">
        <f>YEAR(tbl_Sales[[#This Row],[Date]])</f>
        <v>2017</v>
      </c>
    </row>
    <row r="9193" spans="1:17" x14ac:dyDescent="0.25">
      <c r="A9193" s="1">
        <v>42887</v>
      </c>
      <c r="B9193">
        <v>1660000</v>
      </c>
      <c r="C9193" t="s">
        <v>2</v>
      </c>
      <c r="D9193" t="s">
        <v>12429</v>
      </c>
      <c r="E9193" t="s">
        <v>5</v>
      </c>
      <c r="F9193">
        <v>3193</v>
      </c>
      <c r="G9193">
        <v>6</v>
      </c>
      <c r="H9193">
        <v>3</v>
      </c>
      <c r="I9193">
        <v>4</v>
      </c>
      <c r="J9193">
        <v>730</v>
      </c>
      <c r="L9193" t="s">
        <v>9372</v>
      </c>
      <c r="M9193" t="s">
        <v>7954</v>
      </c>
      <c r="N9193" t="s">
        <v>107</v>
      </c>
      <c r="O9193" s="6" t="str">
        <f>INDEX(lkp_Region,MATCH(tbl_Sales[[#This Row],[Suburb]],lkp_Suburb,0))</f>
        <v>Southern Metropolitan</v>
      </c>
      <c r="P9193" s="6">
        <f>MONTH(tbl_Sales[[#This Row],[Date]])</f>
        <v>6</v>
      </c>
      <c r="Q9193" s="6">
        <f>YEAR(tbl_Sales[[#This Row],[Date]])</f>
        <v>2017</v>
      </c>
    </row>
    <row r="9194" spans="1:17" x14ac:dyDescent="0.25">
      <c r="A9194" s="1">
        <v>42888</v>
      </c>
      <c r="B9194">
        <v>511500</v>
      </c>
      <c r="C9194" t="s">
        <v>2</v>
      </c>
      <c r="D9194" t="s">
        <v>12424</v>
      </c>
      <c r="E9194" t="s">
        <v>5</v>
      </c>
      <c r="F9194">
        <v>3075</v>
      </c>
      <c r="G9194">
        <v>2</v>
      </c>
      <c r="H9194">
        <v>1</v>
      </c>
      <c r="I9194">
        <v>2</v>
      </c>
      <c r="J9194">
        <v>416</v>
      </c>
      <c r="K9194">
        <v>1960</v>
      </c>
      <c r="L9194" t="s">
        <v>9373</v>
      </c>
      <c r="M9194" t="s">
        <v>7965</v>
      </c>
      <c r="N9194" t="s">
        <v>7515</v>
      </c>
      <c r="O9194" s="6" t="str">
        <f>INDEX(lkp_Region,MATCH(tbl_Sales[[#This Row],[Suburb]],lkp_Suburb,0))</f>
        <v>Northern Metropolitan</v>
      </c>
      <c r="P9194" s="6">
        <f>MONTH(tbl_Sales[[#This Row],[Date]])</f>
        <v>6</v>
      </c>
      <c r="Q9194" s="6">
        <f>YEAR(tbl_Sales[[#This Row],[Date]])</f>
        <v>2017</v>
      </c>
    </row>
    <row r="9195" spans="1:17" x14ac:dyDescent="0.25">
      <c r="A9195" s="1">
        <v>42888</v>
      </c>
      <c r="B9195">
        <v>1430000</v>
      </c>
      <c r="C9195" t="s">
        <v>2</v>
      </c>
      <c r="D9195" t="s">
        <v>12423</v>
      </c>
      <c r="E9195" t="s">
        <v>10</v>
      </c>
      <c r="F9195">
        <v>3131</v>
      </c>
      <c r="G9195">
        <v>4</v>
      </c>
      <c r="H9195">
        <v>3</v>
      </c>
      <c r="I9195">
        <v>2</v>
      </c>
      <c r="J9195">
        <v>616</v>
      </c>
      <c r="L9195" t="s">
        <v>9374</v>
      </c>
      <c r="M9195" t="s">
        <v>7674</v>
      </c>
      <c r="N9195" t="s">
        <v>14</v>
      </c>
      <c r="O9195" s="6" t="str">
        <f>INDEX(lkp_Region,MATCH(tbl_Sales[[#This Row],[Suburb]],lkp_Suburb,0))</f>
        <v>Eastern Metropolitan</v>
      </c>
      <c r="P9195" s="6">
        <f>MONTH(tbl_Sales[[#This Row],[Date]])</f>
        <v>6</v>
      </c>
      <c r="Q9195" s="6">
        <f>YEAR(tbl_Sales[[#This Row],[Date]])</f>
        <v>2017</v>
      </c>
    </row>
    <row r="9196" spans="1:17" x14ac:dyDescent="0.25">
      <c r="A9196" s="1">
        <v>42888</v>
      </c>
      <c r="B9196">
        <v>550000</v>
      </c>
      <c r="C9196" t="s">
        <v>13</v>
      </c>
      <c r="D9196" t="s">
        <v>12424</v>
      </c>
      <c r="E9196" t="s">
        <v>5</v>
      </c>
      <c r="F9196">
        <v>3142</v>
      </c>
      <c r="G9196">
        <v>1</v>
      </c>
      <c r="H9196">
        <v>1</v>
      </c>
      <c r="I9196">
        <v>1</v>
      </c>
      <c r="J9196">
        <v>0</v>
      </c>
      <c r="K9196">
        <v>1965</v>
      </c>
      <c r="L9196" t="s">
        <v>9375</v>
      </c>
      <c r="M9196" t="s">
        <v>109</v>
      </c>
      <c r="N9196" t="s">
        <v>76</v>
      </c>
      <c r="O9196" s="6" t="str">
        <f>INDEX(lkp_Region,MATCH(tbl_Sales[[#This Row],[Suburb]],lkp_Suburb,0))</f>
        <v>Southern Metropolitan</v>
      </c>
      <c r="P9196" s="6">
        <f>MONTH(tbl_Sales[[#This Row],[Date]])</f>
        <v>6</v>
      </c>
      <c r="Q9196" s="6">
        <f>YEAR(tbl_Sales[[#This Row],[Date]])</f>
        <v>2017</v>
      </c>
    </row>
    <row r="9197" spans="1:17" x14ac:dyDescent="0.25">
      <c r="A9197" s="1">
        <v>42888</v>
      </c>
      <c r="B9197">
        <v>320000</v>
      </c>
      <c r="C9197" t="s">
        <v>13</v>
      </c>
      <c r="D9197" t="s">
        <v>12428</v>
      </c>
      <c r="E9197" t="s">
        <v>5</v>
      </c>
      <c r="F9197">
        <v>3182</v>
      </c>
      <c r="G9197">
        <v>1</v>
      </c>
      <c r="H9197">
        <v>1</v>
      </c>
      <c r="I9197">
        <v>1</v>
      </c>
      <c r="J9197">
        <v>1036</v>
      </c>
      <c r="L9197" t="s">
        <v>9376</v>
      </c>
      <c r="M9197" t="s">
        <v>156</v>
      </c>
      <c r="N9197" t="s">
        <v>26</v>
      </c>
      <c r="O9197" s="6" t="str">
        <f>INDEX(lkp_Region,MATCH(tbl_Sales[[#This Row],[Suburb]],lkp_Suburb,0))</f>
        <v>Southern Metropolitan</v>
      </c>
      <c r="P9197" s="6">
        <f>MONTH(tbl_Sales[[#This Row],[Date]])</f>
        <v>6</v>
      </c>
      <c r="Q9197" s="6">
        <f>YEAR(tbl_Sales[[#This Row],[Date]])</f>
        <v>2017</v>
      </c>
    </row>
    <row r="9198" spans="1:17" x14ac:dyDescent="0.25">
      <c r="A9198" s="1">
        <v>42888</v>
      </c>
      <c r="B9198">
        <v>575000</v>
      </c>
      <c r="C9198" t="s">
        <v>13</v>
      </c>
      <c r="D9198" t="s">
        <v>12427</v>
      </c>
      <c r="E9198" t="s">
        <v>10</v>
      </c>
      <c r="F9198">
        <v>3207</v>
      </c>
      <c r="G9198">
        <v>2</v>
      </c>
      <c r="H9198">
        <v>1</v>
      </c>
      <c r="I9198">
        <v>1</v>
      </c>
      <c r="J9198">
        <v>7159</v>
      </c>
      <c r="K9198">
        <v>2008</v>
      </c>
      <c r="L9198" t="s">
        <v>9377</v>
      </c>
      <c r="M9198" t="s">
        <v>24</v>
      </c>
      <c r="N9198" t="s">
        <v>26</v>
      </c>
      <c r="O9198" s="6" t="str">
        <f>INDEX(lkp_Region,MATCH(tbl_Sales[[#This Row],[Suburb]],lkp_Suburb,0))</f>
        <v>Southern Metropolitan</v>
      </c>
      <c r="P9198" s="6">
        <f>MONTH(tbl_Sales[[#This Row],[Date]])</f>
        <v>6</v>
      </c>
      <c r="Q9198" s="6">
        <f>YEAR(tbl_Sales[[#This Row],[Date]])</f>
        <v>2017</v>
      </c>
    </row>
    <row r="9199" spans="1:17" x14ac:dyDescent="0.25">
      <c r="A9199" s="1">
        <v>42888</v>
      </c>
      <c r="B9199">
        <v>625000</v>
      </c>
      <c r="C9199" t="s">
        <v>13</v>
      </c>
      <c r="D9199" t="s">
        <v>12427</v>
      </c>
      <c r="E9199" t="s">
        <v>10</v>
      </c>
      <c r="F9199">
        <v>3207</v>
      </c>
      <c r="G9199">
        <v>2</v>
      </c>
      <c r="H9199">
        <v>1</v>
      </c>
      <c r="I9199">
        <v>1</v>
      </c>
      <c r="J9199">
        <v>6830</v>
      </c>
      <c r="L9199" t="s">
        <v>9378</v>
      </c>
      <c r="M9199" t="s">
        <v>24</v>
      </c>
      <c r="N9199" t="s">
        <v>26</v>
      </c>
      <c r="O9199" s="6" t="str">
        <f>INDEX(lkp_Region,MATCH(tbl_Sales[[#This Row],[Suburb]],lkp_Suburb,0))</f>
        <v>Southern Metropolitan</v>
      </c>
      <c r="P9199" s="6">
        <f>MONTH(tbl_Sales[[#This Row],[Date]])</f>
        <v>6</v>
      </c>
      <c r="Q9199" s="6">
        <f>YEAR(tbl_Sales[[#This Row],[Date]])</f>
        <v>2017</v>
      </c>
    </row>
    <row r="9200" spans="1:17" x14ac:dyDescent="0.25">
      <c r="A9200" s="1">
        <v>42888</v>
      </c>
      <c r="B9200">
        <v>642000</v>
      </c>
      <c r="C9200" t="s">
        <v>13</v>
      </c>
      <c r="D9200" t="s">
        <v>12428</v>
      </c>
      <c r="E9200" t="s">
        <v>10</v>
      </c>
      <c r="F9200">
        <v>3184</v>
      </c>
      <c r="G9200">
        <v>2</v>
      </c>
      <c r="H9200">
        <v>1</v>
      </c>
      <c r="I9200">
        <v>0</v>
      </c>
      <c r="J9200">
        <v>0</v>
      </c>
      <c r="K9200">
        <v>1960</v>
      </c>
      <c r="L9200" t="s">
        <v>9379</v>
      </c>
      <c r="M9200" t="s">
        <v>58</v>
      </c>
      <c r="N9200" t="s">
        <v>26</v>
      </c>
      <c r="O9200" s="6" t="str">
        <f>INDEX(lkp_Region,MATCH(tbl_Sales[[#This Row],[Suburb]],lkp_Suburb,0))</f>
        <v>Southern Metropolitan</v>
      </c>
      <c r="P9200" s="6">
        <f>MONTH(tbl_Sales[[#This Row],[Date]])</f>
        <v>6</v>
      </c>
      <c r="Q9200" s="6">
        <f>YEAR(tbl_Sales[[#This Row],[Date]])</f>
        <v>2017</v>
      </c>
    </row>
    <row r="9201" spans="1:17" x14ac:dyDescent="0.25">
      <c r="A9201" s="1">
        <v>42888</v>
      </c>
      <c r="B9201">
        <v>1520000</v>
      </c>
      <c r="C9201" t="s">
        <v>2</v>
      </c>
      <c r="D9201" t="s">
        <v>12429</v>
      </c>
      <c r="E9201" t="s">
        <v>10</v>
      </c>
      <c r="F9201">
        <v>3184</v>
      </c>
      <c r="G9201">
        <v>3</v>
      </c>
      <c r="H9201">
        <v>2</v>
      </c>
      <c r="I9201">
        <v>1</v>
      </c>
      <c r="J9201">
        <v>362</v>
      </c>
      <c r="K9201">
        <v>1900</v>
      </c>
      <c r="L9201" t="s">
        <v>9380</v>
      </c>
      <c r="M9201" t="s">
        <v>58</v>
      </c>
      <c r="N9201" t="s">
        <v>26</v>
      </c>
      <c r="O9201" s="6" t="str">
        <f>INDEX(lkp_Region,MATCH(tbl_Sales[[#This Row],[Suburb]],lkp_Suburb,0))</f>
        <v>Southern Metropolitan</v>
      </c>
      <c r="P9201" s="6">
        <f>MONTH(tbl_Sales[[#This Row],[Date]])</f>
        <v>6</v>
      </c>
      <c r="Q9201" s="6">
        <f>YEAR(tbl_Sales[[#This Row],[Date]])</f>
        <v>2017</v>
      </c>
    </row>
    <row r="9202" spans="1:17" x14ac:dyDescent="0.25">
      <c r="A9202" s="1">
        <v>42888</v>
      </c>
      <c r="B9202">
        <v>1630000</v>
      </c>
      <c r="C9202" t="s">
        <v>2</v>
      </c>
      <c r="D9202" t="s">
        <v>12431</v>
      </c>
      <c r="E9202" t="s">
        <v>10</v>
      </c>
      <c r="F9202">
        <v>3206</v>
      </c>
      <c r="G9202">
        <v>3</v>
      </c>
      <c r="H9202">
        <v>1</v>
      </c>
      <c r="I9202">
        <v>0</v>
      </c>
      <c r="J9202">
        <v>143</v>
      </c>
      <c r="L9202" t="s">
        <v>9381</v>
      </c>
      <c r="M9202" t="s">
        <v>474</v>
      </c>
      <c r="N9202" t="s">
        <v>26</v>
      </c>
      <c r="O9202" s="6" t="str">
        <f>INDEX(lkp_Region,MATCH(tbl_Sales[[#This Row],[Suburb]],lkp_Suburb,0))</f>
        <v>Southern Metropolitan</v>
      </c>
      <c r="P9202" s="6">
        <f>MONTH(tbl_Sales[[#This Row],[Date]])</f>
        <v>6</v>
      </c>
      <c r="Q9202" s="6">
        <f>YEAR(tbl_Sales[[#This Row],[Date]])</f>
        <v>2017</v>
      </c>
    </row>
    <row r="9203" spans="1:17" x14ac:dyDescent="0.25">
      <c r="A9203" s="1">
        <v>42888</v>
      </c>
      <c r="B9203">
        <v>800000</v>
      </c>
      <c r="C9203" t="s">
        <v>2</v>
      </c>
      <c r="D9203" t="s">
        <v>12427</v>
      </c>
      <c r="E9203" t="s">
        <v>10</v>
      </c>
      <c r="F9203">
        <v>3044</v>
      </c>
      <c r="G9203">
        <v>4</v>
      </c>
      <c r="H9203">
        <v>1</v>
      </c>
      <c r="I9203">
        <v>1</v>
      </c>
      <c r="J9203">
        <v>593</v>
      </c>
      <c r="K9203">
        <v>1970</v>
      </c>
      <c r="L9203" t="s">
        <v>9382</v>
      </c>
      <c r="M9203" t="s">
        <v>115</v>
      </c>
      <c r="N9203" t="s">
        <v>18</v>
      </c>
      <c r="O9203" s="6" t="str">
        <f>INDEX(lkp_Region,MATCH(tbl_Sales[[#This Row],[Suburb]],lkp_Suburb,0))</f>
        <v>Northern Metropolitan</v>
      </c>
      <c r="P9203" s="6">
        <f>MONTH(tbl_Sales[[#This Row],[Date]])</f>
        <v>6</v>
      </c>
      <c r="Q9203" s="6">
        <f>YEAR(tbl_Sales[[#This Row],[Date]])</f>
        <v>2017</v>
      </c>
    </row>
    <row r="9204" spans="1:17" x14ac:dyDescent="0.25">
      <c r="A9204" s="1">
        <v>42888</v>
      </c>
      <c r="B9204">
        <v>960000</v>
      </c>
      <c r="C9204" t="s">
        <v>2</v>
      </c>
      <c r="D9204" t="s">
        <v>12429</v>
      </c>
      <c r="E9204" t="s">
        <v>10</v>
      </c>
      <c r="F9204">
        <v>3058</v>
      </c>
      <c r="G9204">
        <v>2</v>
      </c>
      <c r="H9204">
        <v>1</v>
      </c>
      <c r="I9204">
        <v>3</v>
      </c>
      <c r="J9204">
        <v>398</v>
      </c>
      <c r="L9204" t="s">
        <v>9383</v>
      </c>
      <c r="M9204" t="s">
        <v>41</v>
      </c>
      <c r="N9204" t="s">
        <v>18</v>
      </c>
      <c r="O9204" s="6" t="str">
        <f>INDEX(lkp_Region,MATCH(tbl_Sales[[#This Row],[Suburb]],lkp_Suburb,0))</f>
        <v>Northern Metropolitan</v>
      </c>
      <c r="P9204" s="6">
        <f>MONTH(tbl_Sales[[#This Row],[Date]])</f>
        <v>6</v>
      </c>
      <c r="Q9204" s="6">
        <f>YEAR(tbl_Sales[[#This Row],[Date]])</f>
        <v>2017</v>
      </c>
    </row>
    <row r="9205" spans="1:17" x14ac:dyDescent="0.25">
      <c r="A9205" s="1">
        <v>42888</v>
      </c>
      <c r="B9205">
        <v>698000</v>
      </c>
      <c r="C9205" t="s">
        <v>2</v>
      </c>
      <c r="D9205" t="s">
        <v>12427</v>
      </c>
      <c r="E9205" t="s">
        <v>10</v>
      </c>
      <c r="F9205">
        <v>3033</v>
      </c>
      <c r="G9205">
        <v>4</v>
      </c>
      <c r="H9205">
        <v>2</v>
      </c>
      <c r="I9205">
        <v>2</v>
      </c>
      <c r="J9205">
        <v>535</v>
      </c>
      <c r="L9205" t="s">
        <v>9384</v>
      </c>
      <c r="M9205" t="s">
        <v>119</v>
      </c>
      <c r="N9205" t="s">
        <v>49</v>
      </c>
      <c r="O9205" s="6" t="str">
        <f>INDEX(lkp_Region,MATCH(tbl_Sales[[#This Row],[Suburb]],lkp_Suburb,0))</f>
        <v>Western Metropolitan</v>
      </c>
      <c r="P9205" s="6">
        <f>MONTH(tbl_Sales[[#This Row],[Date]])</f>
        <v>6</v>
      </c>
      <c r="Q9205" s="6">
        <f>YEAR(tbl_Sales[[#This Row],[Date]])</f>
        <v>2017</v>
      </c>
    </row>
    <row r="9206" spans="1:17" x14ac:dyDescent="0.25">
      <c r="A9206" s="1">
        <v>42888</v>
      </c>
      <c r="B9206">
        <v>925000</v>
      </c>
      <c r="C9206" t="s">
        <v>51</v>
      </c>
      <c r="D9206" t="s">
        <v>12427</v>
      </c>
      <c r="E9206" t="s">
        <v>10</v>
      </c>
      <c r="F9206">
        <v>3041</v>
      </c>
      <c r="G9206">
        <v>3</v>
      </c>
      <c r="H9206">
        <v>3</v>
      </c>
      <c r="I9206">
        <v>1</v>
      </c>
      <c r="J9206">
        <v>555</v>
      </c>
      <c r="L9206" t="s">
        <v>9385</v>
      </c>
      <c r="M9206" t="s">
        <v>121</v>
      </c>
      <c r="N9206" t="s">
        <v>49</v>
      </c>
      <c r="O9206" s="6" t="str">
        <f>INDEX(lkp_Region,MATCH(tbl_Sales[[#This Row],[Suburb]],lkp_Suburb,0))</f>
        <v>Western Metropolitan</v>
      </c>
      <c r="P9206" s="6">
        <f>MONTH(tbl_Sales[[#This Row],[Date]])</f>
        <v>6</v>
      </c>
      <c r="Q9206" s="6">
        <f>YEAR(tbl_Sales[[#This Row],[Date]])</f>
        <v>2017</v>
      </c>
    </row>
    <row r="9207" spans="1:17" x14ac:dyDescent="0.25">
      <c r="A9207" s="1">
        <v>42888</v>
      </c>
      <c r="B9207">
        <v>1315000</v>
      </c>
      <c r="C9207" t="s">
        <v>2</v>
      </c>
      <c r="D9207" t="s">
        <v>12423</v>
      </c>
      <c r="E9207" t="s">
        <v>10</v>
      </c>
      <c r="F9207">
        <v>3042</v>
      </c>
      <c r="G9207">
        <v>4</v>
      </c>
      <c r="H9207">
        <v>2</v>
      </c>
      <c r="I9207">
        <v>2</v>
      </c>
      <c r="J9207">
        <v>650</v>
      </c>
      <c r="L9207" t="s">
        <v>9386</v>
      </c>
      <c r="M9207" t="s">
        <v>86</v>
      </c>
      <c r="N9207" t="s">
        <v>49</v>
      </c>
      <c r="O9207" s="6" t="str">
        <f>INDEX(lkp_Region,MATCH(tbl_Sales[[#This Row],[Suburb]],lkp_Suburb,0))</f>
        <v>Western Metropolitan</v>
      </c>
      <c r="P9207" s="6">
        <f>MONTH(tbl_Sales[[#This Row],[Date]])</f>
        <v>6</v>
      </c>
      <c r="Q9207" s="6">
        <f>YEAR(tbl_Sales[[#This Row],[Date]])</f>
        <v>2017</v>
      </c>
    </row>
    <row r="9208" spans="1:17" x14ac:dyDescent="0.25">
      <c r="A9208" s="1">
        <v>42888</v>
      </c>
      <c r="B9208">
        <v>676000</v>
      </c>
      <c r="C9208" t="s">
        <v>2</v>
      </c>
      <c r="D9208" t="s">
        <v>12427</v>
      </c>
      <c r="E9208" t="s">
        <v>10</v>
      </c>
      <c r="F9208">
        <v>3166</v>
      </c>
      <c r="G9208">
        <v>2</v>
      </c>
      <c r="H9208">
        <v>1</v>
      </c>
      <c r="I9208">
        <v>2</v>
      </c>
      <c r="J9208">
        <v>257</v>
      </c>
      <c r="L9208" t="s">
        <v>9387</v>
      </c>
      <c r="M9208" t="s">
        <v>246</v>
      </c>
      <c r="N9208" t="s">
        <v>31</v>
      </c>
      <c r="O9208" s="6" t="str">
        <f>INDEX(lkp_Region,MATCH(tbl_Sales[[#This Row],[Suburb]],lkp_Suburb,0))</f>
        <v>Southern Metropolitan</v>
      </c>
      <c r="P9208" s="6">
        <f>MONTH(tbl_Sales[[#This Row],[Date]])</f>
        <v>6</v>
      </c>
      <c r="Q9208" s="6">
        <f>YEAR(tbl_Sales[[#This Row],[Date]])</f>
        <v>2017</v>
      </c>
    </row>
    <row r="9209" spans="1:17" x14ac:dyDescent="0.25">
      <c r="A9209" s="1">
        <v>42888</v>
      </c>
      <c r="B9209">
        <v>1495000</v>
      </c>
      <c r="C9209" t="s">
        <v>2</v>
      </c>
      <c r="D9209" t="s">
        <v>12423</v>
      </c>
      <c r="E9209" t="s">
        <v>10</v>
      </c>
      <c r="F9209">
        <v>3147</v>
      </c>
      <c r="G9209">
        <v>2</v>
      </c>
      <c r="H9209">
        <v>1</v>
      </c>
      <c r="I9209">
        <v>2</v>
      </c>
      <c r="J9209">
        <v>803</v>
      </c>
      <c r="K9209">
        <v>1950</v>
      </c>
      <c r="L9209" t="s">
        <v>9388</v>
      </c>
      <c r="M9209" t="s">
        <v>609</v>
      </c>
      <c r="N9209" t="s">
        <v>31</v>
      </c>
      <c r="O9209" s="6" t="str">
        <f>INDEX(lkp_Region,MATCH(tbl_Sales[[#This Row],[Suburb]],lkp_Suburb,0))</f>
        <v>Southern Metropolitan</v>
      </c>
      <c r="P9209" s="6">
        <f>MONTH(tbl_Sales[[#This Row],[Date]])</f>
        <v>6</v>
      </c>
      <c r="Q9209" s="6">
        <f>YEAR(tbl_Sales[[#This Row],[Date]])</f>
        <v>2017</v>
      </c>
    </row>
    <row r="9210" spans="1:17" x14ac:dyDescent="0.25">
      <c r="A9210" s="1">
        <v>42888</v>
      </c>
      <c r="B9210">
        <v>392000</v>
      </c>
      <c r="C9210" t="s">
        <v>13</v>
      </c>
      <c r="D9210" t="s">
        <v>12425</v>
      </c>
      <c r="E9210" t="s">
        <v>5</v>
      </c>
      <c r="F9210">
        <v>3031</v>
      </c>
      <c r="G9210">
        <v>1</v>
      </c>
      <c r="H9210">
        <v>1</v>
      </c>
      <c r="I9210">
        <v>1</v>
      </c>
      <c r="J9210">
        <v>0</v>
      </c>
      <c r="K9210">
        <v>2001</v>
      </c>
      <c r="L9210" t="s">
        <v>9389</v>
      </c>
      <c r="M9210" t="s">
        <v>264</v>
      </c>
      <c r="N9210" t="s">
        <v>88</v>
      </c>
      <c r="O9210" s="6" t="str">
        <f>INDEX(lkp_Region,MATCH(tbl_Sales[[#This Row],[Suburb]],lkp_Suburb,0))</f>
        <v>Northern Metropolitan</v>
      </c>
      <c r="P9210" s="6">
        <f>MONTH(tbl_Sales[[#This Row],[Date]])</f>
        <v>6</v>
      </c>
      <c r="Q9210" s="6">
        <f>YEAR(tbl_Sales[[#This Row],[Date]])</f>
        <v>2017</v>
      </c>
    </row>
    <row r="9211" spans="1:17" x14ac:dyDescent="0.25">
      <c r="A9211" s="1">
        <v>42888</v>
      </c>
      <c r="B9211">
        <v>353000</v>
      </c>
      <c r="C9211" t="s">
        <v>13</v>
      </c>
      <c r="D9211" t="s">
        <v>12427</v>
      </c>
      <c r="E9211" t="s">
        <v>10</v>
      </c>
      <c r="F9211">
        <v>3032</v>
      </c>
      <c r="G9211">
        <v>2</v>
      </c>
      <c r="H9211">
        <v>1</v>
      </c>
      <c r="I9211">
        <v>1</v>
      </c>
      <c r="J9211">
        <v>4977</v>
      </c>
      <c r="K9211">
        <v>2000</v>
      </c>
      <c r="L9211" t="s">
        <v>9390</v>
      </c>
      <c r="M9211" t="s">
        <v>21</v>
      </c>
      <c r="N9211" t="s">
        <v>21</v>
      </c>
      <c r="O9211" s="6" t="str">
        <f>INDEX(lkp_Region,MATCH(tbl_Sales[[#This Row],[Suburb]],lkp_Suburb,0))</f>
        <v>Western Metropolitan</v>
      </c>
      <c r="P9211" s="6">
        <f>MONTH(tbl_Sales[[#This Row],[Date]])</f>
        <v>6</v>
      </c>
      <c r="Q9211" s="6">
        <f>YEAR(tbl_Sales[[#This Row],[Date]])</f>
        <v>2017</v>
      </c>
    </row>
    <row r="9212" spans="1:17" x14ac:dyDescent="0.25">
      <c r="A9212" s="1">
        <v>42888</v>
      </c>
      <c r="B9212">
        <v>1352000</v>
      </c>
      <c r="C9212" t="s">
        <v>2</v>
      </c>
      <c r="D9212" t="s">
        <v>12427</v>
      </c>
      <c r="E9212" t="s">
        <v>10</v>
      </c>
      <c r="F9212">
        <v>3107</v>
      </c>
      <c r="G9212">
        <v>4</v>
      </c>
      <c r="H9212">
        <v>2</v>
      </c>
      <c r="I9212">
        <v>3</v>
      </c>
      <c r="J9212">
        <v>725</v>
      </c>
      <c r="L9212" t="s">
        <v>9391</v>
      </c>
      <c r="M9212" t="s">
        <v>586</v>
      </c>
      <c r="N9212" t="s">
        <v>128</v>
      </c>
      <c r="O9212" s="6" t="str">
        <f>INDEX(lkp_Region,MATCH(tbl_Sales[[#This Row],[Suburb]],lkp_Suburb,0))</f>
        <v>Eastern Metropolitan</v>
      </c>
      <c r="P9212" s="6">
        <f>MONTH(tbl_Sales[[#This Row],[Date]])</f>
        <v>6</v>
      </c>
      <c r="Q9212" s="6">
        <f>YEAR(tbl_Sales[[#This Row],[Date]])</f>
        <v>2017</v>
      </c>
    </row>
    <row r="9213" spans="1:17" x14ac:dyDescent="0.25">
      <c r="A9213" s="1">
        <v>42888</v>
      </c>
      <c r="B9213">
        <v>1700000</v>
      </c>
      <c r="C9213" t="s">
        <v>2</v>
      </c>
      <c r="D9213" t="s">
        <v>12423</v>
      </c>
      <c r="E9213" t="s">
        <v>10</v>
      </c>
      <c r="F9213">
        <v>3108</v>
      </c>
      <c r="G9213">
        <v>3</v>
      </c>
      <c r="H9213">
        <v>2</v>
      </c>
      <c r="I9213">
        <v>2</v>
      </c>
      <c r="J9213">
        <v>820</v>
      </c>
      <c r="L9213" t="s">
        <v>9392</v>
      </c>
      <c r="M9213" t="s">
        <v>126</v>
      </c>
      <c r="N9213" t="s">
        <v>128</v>
      </c>
      <c r="O9213" s="6" t="str">
        <f>INDEX(lkp_Region,MATCH(tbl_Sales[[#This Row],[Suburb]],lkp_Suburb,0))</f>
        <v>Eastern Metropolitan</v>
      </c>
      <c r="P9213" s="6">
        <f>MONTH(tbl_Sales[[#This Row],[Date]])</f>
        <v>6</v>
      </c>
      <c r="Q9213" s="6">
        <f>YEAR(tbl_Sales[[#This Row],[Date]])</f>
        <v>2017</v>
      </c>
    </row>
    <row r="9214" spans="1:17" x14ac:dyDescent="0.25">
      <c r="A9214" s="1">
        <v>42888</v>
      </c>
      <c r="B9214">
        <v>420000</v>
      </c>
      <c r="C9214" t="s">
        <v>51</v>
      </c>
      <c r="D9214" t="s">
        <v>12427</v>
      </c>
      <c r="E9214" t="s">
        <v>10</v>
      </c>
      <c r="F9214">
        <v>3064</v>
      </c>
      <c r="G9214">
        <v>3</v>
      </c>
      <c r="H9214">
        <v>2</v>
      </c>
      <c r="I9214">
        <v>2</v>
      </c>
      <c r="J9214">
        <v>219</v>
      </c>
      <c r="K9214">
        <v>2010</v>
      </c>
      <c r="L9214" t="s">
        <v>9393</v>
      </c>
      <c r="M9214" t="s">
        <v>7797</v>
      </c>
      <c r="N9214" t="s">
        <v>195</v>
      </c>
      <c r="O9214" s="6" t="str">
        <f>INDEX(lkp_Region,MATCH(tbl_Sales[[#This Row],[Suburb]],lkp_Suburb,0))</f>
        <v>Northern Metropolitan</v>
      </c>
      <c r="P9214" s="6">
        <f>MONTH(tbl_Sales[[#This Row],[Date]])</f>
        <v>6</v>
      </c>
      <c r="Q9214" s="6">
        <f>YEAR(tbl_Sales[[#This Row],[Date]])</f>
        <v>2017</v>
      </c>
    </row>
    <row r="9215" spans="1:17" x14ac:dyDescent="0.25">
      <c r="A9215" s="1">
        <v>42888</v>
      </c>
      <c r="B9215">
        <v>499000</v>
      </c>
      <c r="C9215" t="s">
        <v>2</v>
      </c>
      <c r="D9215" t="s">
        <v>12427</v>
      </c>
      <c r="E9215" t="s">
        <v>10</v>
      </c>
      <c r="F9215">
        <v>3064</v>
      </c>
      <c r="G9215">
        <v>3</v>
      </c>
      <c r="H9215">
        <v>2</v>
      </c>
      <c r="I9215">
        <v>0</v>
      </c>
      <c r="J9215">
        <v>598</v>
      </c>
      <c r="K9215">
        <v>1990</v>
      </c>
      <c r="L9215" t="s">
        <v>9394</v>
      </c>
      <c r="M9215" t="s">
        <v>7797</v>
      </c>
      <c r="N9215" t="s">
        <v>195</v>
      </c>
      <c r="O9215" s="6" t="str">
        <f>INDEX(lkp_Region,MATCH(tbl_Sales[[#This Row],[Suburb]],lkp_Suburb,0))</f>
        <v>Northern Metropolitan</v>
      </c>
      <c r="P9215" s="6">
        <f>MONTH(tbl_Sales[[#This Row],[Date]])</f>
        <v>6</v>
      </c>
      <c r="Q9215" s="6">
        <f>YEAR(tbl_Sales[[#This Row],[Date]])</f>
        <v>2017</v>
      </c>
    </row>
    <row r="9216" spans="1:17" x14ac:dyDescent="0.25">
      <c r="A9216" s="1">
        <v>42888</v>
      </c>
      <c r="B9216">
        <v>1280000</v>
      </c>
      <c r="C9216" t="s">
        <v>2</v>
      </c>
      <c r="D9216" t="s">
        <v>12423</v>
      </c>
      <c r="E9216" t="s">
        <v>10</v>
      </c>
      <c r="F9216">
        <v>3018</v>
      </c>
      <c r="G9216">
        <v>3</v>
      </c>
      <c r="H9216">
        <v>1</v>
      </c>
      <c r="I9216">
        <v>1</v>
      </c>
      <c r="J9216">
        <v>798</v>
      </c>
      <c r="L9216" t="s">
        <v>9395</v>
      </c>
      <c r="M9216" t="s">
        <v>67</v>
      </c>
      <c r="N9216" t="s">
        <v>69</v>
      </c>
      <c r="O9216" s="6" t="str">
        <f>INDEX(lkp_Region,MATCH(tbl_Sales[[#This Row],[Suburb]],lkp_Suburb,0))</f>
        <v>Western Metropolitan</v>
      </c>
      <c r="P9216" s="6">
        <f>MONTH(tbl_Sales[[#This Row],[Date]])</f>
        <v>6</v>
      </c>
      <c r="Q9216" s="6">
        <f>YEAR(tbl_Sales[[#This Row],[Date]])</f>
        <v>2017</v>
      </c>
    </row>
    <row r="9217" spans="1:17" x14ac:dyDescent="0.25">
      <c r="A9217" s="1">
        <v>42888</v>
      </c>
      <c r="B9217">
        <v>1410000</v>
      </c>
      <c r="C9217" t="s">
        <v>2</v>
      </c>
      <c r="D9217" t="s">
        <v>12424</v>
      </c>
      <c r="E9217" t="s">
        <v>5</v>
      </c>
      <c r="F9217">
        <v>3015</v>
      </c>
      <c r="G9217">
        <v>3</v>
      </c>
      <c r="H9217">
        <v>2</v>
      </c>
      <c r="I9217">
        <v>2</v>
      </c>
      <c r="J9217">
        <v>315</v>
      </c>
      <c r="L9217" t="s">
        <v>9396</v>
      </c>
      <c r="M9217" t="s">
        <v>133</v>
      </c>
      <c r="N9217" t="s">
        <v>69</v>
      </c>
      <c r="O9217" s="6" t="str">
        <f>INDEX(lkp_Region,MATCH(tbl_Sales[[#This Row],[Suburb]],lkp_Suburb,0))</f>
        <v>Western Metropolitan</v>
      </c>
      <c r="P9217" s="6">
        <f>MONTH(tbl_Sales[[#This Row],[Date]])</f>
        <v>6</v>
      </c>
      <c r="Q9217" s="6">
        <f>YEAR(tbl_Sales[[#This Row],[Date]])</f>
        <v>2017</v>
      </c>
    </row>
    <row r="9218" spans="1:17" x14ac:dyDescent="0.25">
      <c r="A9218" s="1">
        <v>42888</v>
      </c>
      <c r="B9218">
        <v>986000</v>
      </c>
      <c r="C9218" t="s">
        <v>2</v>
      </c>
      <c r="D9218" t="s">
        <v>12429</v>
      </c>
      <c r="E9218" t="s">
        <v>10</v>
      </c>
      <c r="F9218">
        <v>3165</v>
      </c>
      <c r="G9218">
        <v>3</v>
      </c>
      <c r="H9218">
        <v>1</v>
      </c>
      <c r="I9218">
        <v>3</v>
      </c>
      <c r="J9218">
        <v>337</v>
      </c>
      <c r="K9218">
        <v>1950</v>
      </c>
      <c r="L9218" t="s">
        <v>9397</v>
      </c>
      <c r="M9218" t="s">
        <v>138</v>
      </c>
      <c r="N9218" t="s">
        <v>57</v>
      </c>
      <c r="O9218" s="6" t="str">
        <f>INDEX(lkp_Region,MATCH(tbl_Sales[[#This Row],[Suburb]],lkp_Suburb,0))</f>
        <v>Southern Metropolitan</v>
      </c>
      <c r="P9218" s="6">
        <f>MONTH(tbl_Sales[[#This Row],[Date]])</f>
        <v>6</v>
      </c>
      <c r="Q9218" s="6">
        <f>YEAR(tbl_Sales[[#This Row],[Date]])</f>
        <v>2017</v>
      </c>
    </row>
    <row r="9219" spans="1:17" x14ac:dyDescent="0.25">
      <c r="A9219" s="1">
        <v>42888</v>
      </c>
      <c r="B9219">
        <v>280000</v>
      </c>
      <c r="C9219" t="s">
        <v>13</v>
      </c>
      <c r="D9219" t="s">
        <v>12432</v>
      </c>
      <c r="E9219" t="s">
        <v>5</v>
      </c>
      <c r="F9219">
        <v>3070</v>
      </c>
      <c r="G9219">
        <v>1</v>
      </c>
      <c r="H9219">
        <v>1</v>
      </c>
      <c r="I9219">
        <v>1</v>
      </c>
      <c r="J9219">
        <v>0</v>
      </c>
      <c r="K9219">
        <v>1970</v>
      </c>
      <c r="L9219" t="s">
        <v>9398</v>
      </c>
      <c r="M9219" t="s">
        <v>271</v>
      </c>
      <c r="N9219" t="s">
        <v>62</v>
      </c>
      <c r="O9219" s="6" t="str">
        <f>INDEX(lkp_Region,MATCH(tbl_Sales[[#This Row],[Suburb]],lkp_Suburb,0))</f>
        <v>Northern Metropolitan</v>
      </c>
      <c r="P9219" s="6">
        <f>MONTH(tbl_Sales[[#This Row],[Date]])</f>
        <v>6</v>
      </c>
      <c r="Q9219" s="6">
        <f>YEAR(tbl_Sales[[#This Row],[Date]])</f>
        <v>2017</v>
      </c>
    </row>
    <row r="9220" spans="1:17" x14ac:dyDescent="0.25">
      <c r="A9220" s="1">
        <v>42888</v>
      </c>
      <c r="B9220">
        <v>716000</v>
      </c>
      <c r="C9220" t="s">
        <v>13</v>
      </c>
      <c r="D9220" t="s">
        <v>12427</v>
      </c>
      <c r="E9220" t="s">
        <v>10</v>
      </c>
      <c r="F9220">
        <v>3071</v>
      </c>
      <c r="G9220">
        <v>2</v>
      </c>
      <c r="H9220">
        <v>1</v>
      </c>
      <c r="I9220">
        <v>1</v>
      </c>
      <c r="J9220">
        <v>0</v>
      </c>
      <c r="K9220">
        <v>1995</v>
      </c>
      <c r="L9220" t="s">
        <v>9399</v>
      </c>
      <c r="M9220" t="s">
        <v>60</v>
      </c>
      <c r="N9220" t="s">
        <v>62</v>
      </c>
      <c r="O9220" s="6" t="str">
        <f>INDEX(lkp_Region,MATCH(tbl_Sales[[#This Row],[Suburb]],lkp_Suburb,0))</f>
        <v>Northern Metropolitan</v>
      </c>
      <c r="P9220" s="6">
        <f>MONTH(tbl_Sales[[#This Row],[Date]])</f>
        <v>6</v>
      </c>
      <c r="Q9220" s="6">
        <f>YEAR(tbl_Sales[[#This Row],[Date]])</f>
        <v>2017</v>
      </c>
    </row>
    <row r="9221" spans="1:17" x14ac:dyDescent="0.25">
      <c r="A9221" s="1">
        <v>42888</v>
      </c>
      <c r="B9221">
        <v>1115000</v>
      </c>
      <c r="C9221" t="s">
        <v>2</v>
      </c>
      <c r="D9221" t="s">
        <v>12432</v>
      </c>
      <c r="E9221" t="s">
        <v>10</v>
      </c>
      <c r="F9221">
        <v>3072</v>
      </c>
      <c r="G9221">
        <v>3</v>
      </c>
      <c r="H9221">
        <v>1</v>
      </c>
      <c r="I9221">
        <v>2</v>
      </c>
      <c r="J9221">
        <v>680</v>
      </c>
      <c r="K9221">
        <v>1960</v>
      </c>
      <c r="L9221" t="s">
        <v>9400</v>
      </c>
      <c r="M9221" t="s">
        <v>97</v>
      </c>
      <c r="N9221" t="s">
        <v>62</v>
      </c>
      <c r="O9221" s="6" t="str">
        <f>INDEX(lkp_Region,MATCH(tbl_Sales[[#This Row],[Suburb]],lkp_Suburb,0))</f>
        <v>Northern Metropolitan</v>
      </c>
      <c r="P9221" s="6">
        <f>MONTH(tbl_Sales[[#This Row],[Date]])</f>
        <v>6</v>
      </c>
      <c r="Q9221" s="6">
        <f>YEAR(tbl_Sales[[#This Row],[Date]])</f>
        <v>2017</v>
      </c>
    </row>
    <row r="9222" spans="1:17" x14ac:dyDescent="0.25">
      <c r="A9222" s="1">
        <v>42888</v>
      </c>
      <c r="B9222">
        <v>600000</v>
      </c>
      <c r="C9222" t="s">
        <v>2</v>
      </c>
      <c r="D9222" t="s">
        <v>12432</v>
      </c>
      <c r="E9222" t="s">
        <v>10</v>
      </c>
      <c r="F9222">
        <v>3020</v>
      </c>
      <c r="G9222">
        <v>3</v>
      </c>
      <c r="H9222">
        <v>1</v>
      </c>
      <c r="I9222">
        <v>2</v>
      </c>
      <c r="J9222">
        <v>465</v>
      </c>
      <c r="L9222" t="s">
        <v>9401</v>
      </c>
      <c r="M9222" t="s">
        <v>143</v>
      </c>
      <c r="N9222" t="s">
        <v>3</v>
      </c>
      <c r="O9222" s="6" t="str">
        <f>INDEX(lkp_Region,MATCH(tbl_Sales[[#This Row],[Suburb]],lkp_Suburb,0))</f>
        <v>Western Metropolitan</v>
      </c>
      <c r="P9222" s="6">
        <f>MONTH(tbl_Sales[[#This Row],[Date]])</f>
        <v>6</v>
      </c>
      <c r="Q9222" s="6">
        <f>YEAR(tbl_Sales[[#This Row],[Date]])</f>
        <v>2017</v>
      </c>
    </row>
    <row r="9223" spans="1:17" x14ac:dyDescent="0.25">
      <c r="A9223" s="1">
        <v>42888</v>
      </c>
      <c r="B9223">
        <v>1070000</v>
      </c>
      <c r="C9223" t="s">
        <v>2</v>
      </c>
      <c r="D9223" t="s">
        <v>12425</v>
      </c>
      <c r="E9223" t="s">
        <v>10</v>
      </c>
      <c r="F9223">
        <v>3020</v>
      </c>
      <c r="G9223">
        <v>3</v>
      </c>
      <c r="H9223">
        <v>2</v>
      </c>
      <c r="I9223">
        <v>2</v>
      </c>
      <c r="J9223">
        <v>573</v>
      </c>
      <c r="K9223">
        <v>1940</v>
      </c>
      <c r="L9223" t="s">
        <v>9402</v>
      </c>
      <c r="M9223" t="s">
        <v>443</v>
      </c>
      <c r="N9223" t="s">
        <v>3</v>
      </c>
      <c r="O9223" s="6" t="str">
        <f>INDEX(lkp_Region,MATCH(tbl_Sales[[#This Row],[Suburb]],lkp_Suburb,0))</f>
        <v>Western Metropolitan</v>
      </c>
      <c r="P9223" s="6">
        <f>MONTH(tbl_Sales[[#This Row],[Date]])</f>
        <v>6</v>
      </c>
      <c r="Q9223" s="6">
        <f>YEAR(tbl_Sales[[#This Row],[Date]])</f>
        <v>2017</v>
      </c>
    </row>
    <row r="9224" spans="1:17" x14ac:dyDescent="0.25">
      <c r="A9224" s="1">
        <v>42888</v>
      </c>
      <c r="B9224">
        <v>2920000</v>
      </c>
      <c r="C9224" t="s">
        <v>2</v>
      </c>
      <c r="D9224" t="s">
        <v>12427</v>
      </c>
      <c r="E9224" t="s">
        <v>10</v>
      </c>
      <c r="F9224">
        <v>3146</v>
      </c>
      <c r="G9224">
        <v>4</v>
      </c>
      <c r="H9224">
        <v>3</v>
      </c>
      <c r="I9224">
        <v>3</v>
      </c>
      <c r="J9224">
        <v>1064</v>
      </c>
      <c r="L9224" t="s">
        <v>9403</v>
      </c>
      <c r="M9224" t="s">
        <v>102</v>
      </c>
      <c r="N9224" t="s">
        <v>101</v>
      </c>
      <c r="O9224" s="6" t="str">
        <f>INDEX(lkp_Region,MATCH(tbl_Sales[[#This Row],[Suburb]],lkp_Suburb,0))</f>
        <v>Southern Metropolitan</v>
      </c>
      <c r="P9224" s="6">
        <f>MONTH(tbl_Sales[[#This Row],[Date]])</f>
        <v>6</v>
      </c>
      <c r="Q9224" s="6">
        <f>YEAR(tbl_Sales[[#This Row],[Date]])</f>
        <v>2017</v>
      </c>
    </row>
    <row r="9225" spans="1:17" x14ac:dyDescent="0.25">
      <c r="A9225" s="1">
        <v>42888</v>
      </c>
      <c r="B9225">
        <v>1300000</v>
      </c>
      <c r="C9225" t="s">
        <v>2</v>
      </c>
      <c r="D9225" t="s">
        <v>12429</v>
      </c>
      <c r="E9225" t="s">
        <v>5</v>
      </c>
      <c r="F9225">
        <v>3190</v>
      </c>
      <c r="G9225">
        <v>4</v>
      </c>
      <c r="H9225">
        <v>2</v>
      </c>
      <c r="I9225">
        <v>2</v>
      </c>
      <c r="J9225">
        <v>604</v>
      </c>
      <c r="L9225" t="s">
        <v>9404</v>
      </c>
      <c r="M9225" t="s">
        <v>7808</v>
      </c>
      <c r="N9225" t="s">
        <v>107</v>
      </c>
      <c r="O9225" s="6" t="str">
        <f>INDEX(lkp_Region,MATCH(tbl_Sales[[#This Row],[Suburb]],lkp_Suburb,0))</f>
        <v>Southern Metropolitan</v>
      </c>
      <c r="P9225" s="6">
        <f>MONTH(tbl_Sales[[#This Row],[Date]])</f>
        <v>6</v>
      </c>
      <c r="Q9225" s="6">
        <f>YEAR(tbl_Sales[[#This Row],[Date]])</f>
        <v>2017</v>
      </c>
    </row>
    <row r="9226" spans="1:17" x14ac:dyDescent="0.25">
      <c r="A9226" s="1">
        <v>42888</v>
      </c>
      <c r="B9226">
        <v>1400000</v>
      </c>
      <c r="C9226" t="s">
        <v>13</v>
      </c>
      <c r="D9226" t="s">
        <v>12431</v>
      </c>
      <c r="E9226" t="s">
        <v>5</v>
      </c>
      <c r="F9226">
        <v>3186</v>
      </c>
      <c r="G9226">
        <v>2</v>
      </c>
      <c r="H9226">
        <v>2</v>
      </c>
      <c r="I9226">
        <v>2</v>
      </c>
      <c r="J9226">
        <v>0</v>
      </c>
      <c r="L9226" t="s">
        <v>9405</v>
      </c>
      <c r="M9226" t="s">
        <v>105</v>
      </c>
      <c r="N9226" t="s">
        <v>107</v>
      </c>
      <c r="O9226" s="6" t="str">
        <f>INDEX(lkp_Region,MATCH(tbl_Sales[[#This Row],[Suburb]],lkp_Suburb,0))</f>
        <v>Southern Metropolitan</v>
      </c>
      <c r="P9226" s="6">
        <f>MONTH(tbl_Sales[[#This Row],[Date]])</f>
        <v>6</v>
      </c>
      <c r="Q9226" s="6">
        <f>YEAR(tbl_Sales[[#This Row],[Date]])</f>
        <v>2017</v>
      </c>
    </row>
    <row r="9227" spans="1:17" x14ac:dyDescent="0.25">
      <c r="A9227" s="1">
        <v>42888</v>
      </c>
      <c r="B9227">
        <v>805000</v>
      </c>
      <c r="C9227" t="s">
        <v>2</v>
      </c>
      <c r="D9227" t="s">
        <v>12423</v>
      </c>
      <c r="E9227" t="s">
        <v>10</v>
      </c>
      <c r="F9227">
        <v>3081</v>
      </c>
      <c r="G9227">
        <v>3</v>
      </c>
      <c r="H9227">
        <v>1</v>
      </c>
      <c r="I9227">
        <v>0</v>
      </c>
      <c r="J9227">
        <v>592</v>
      </c>
      <c r="L9227" t="s">
        <v>9406</v>
      </c>
      <c r="M9227" t="s">
        <v>748</v>
      </c>
      <c r="N9227" t="s">
        <v>150</v>
      </c>
      <c r="O9227" s="6" t="str">
        <f>INDEX(lkp_Region,MATCH(tbl_Sales[[#This Row],[Suburb]],lkp_Suburb,0))</f>
        <v>Eastern Metropolitan</v>
      </c>
      <c r="P9227" s="6">
        <f>MONTH(tbl_Sales[[#This Row],[Date]])</f>
        <v>6</v>
      </c>
      <c r="Q9227" s="6">
        <f>YEAR(tbl_Sales[[#This Row],[Date]])</f>
        <v>2017</v>
      </c>
    </row>
    <row r="9228" spans="1:17" x14ac:dyDescent="0.25">
      <c r="A9228" s="1">
        <v>42888</v>
      </c>
      <c r="B9228">
        <v>806000</v>
      </c>
      <c r="C9228" t="s">
        <v>2</v>
      </c>
      <c r="D9228" t="s">
        <v>12423</v>
      </c>
      <c r="E9228" t="s">
        <v>10</v>
      </c>
      <c r="F9228">
        <v>3094</v>
      </c>
      <c r="G9228">
        <v>3</v>
      </c>
      <c r="H9228">
        <v>1</v>
      </c>
      <c r="I9228">
        <v>0</v>
      </c>
      <c r="J9228">
        <v>396</v>
      </c>
      <c r="K9228">
        <v>1955</v>
      </c>
      <c r="L9228" t="s">
        <v>9407</v>
      </c>
      <c r="M9228" t="s">
        <v>7601</v>
      </c>
      <c r="N9228" t="s">
        <v>150</v>
      </c>
      <c r="O9228" s="6" t="str">
        <f>INDEX(lkp_Region,MATCH(tbl_Sales[[#This Row],[Suburb]],lkp_Suburb,0))</f>
        <v>Eastern Metropolitan</v>
      </c>
      <c r="P9228" s="6">
        <f>MONTH(tbl_Sales[[#This Row],[Date]])</f>
        <v>6</v>
      </c>
      <c r="Q9228" s="6">
        <f>YEAR(tbl_Sales[[#This Row],[Date]])</f>
        <v>2017</v>
      </c>
    </row>
    <row r="9229" spans="1:17" x14ac:dyDescent="0.25">
      <c r="A9229" s="1">
        <v>42888</v>
      </c>
      <c r="B9229">
        <v>1650000</v>
      </c>
      <c r="C9229" t="s">
        <v>2</v>
      </c>
      <c r="D9229" t="s">
        <v>12423</v>
      </c>
      <c r="E9229" t="s">
        <v>5</v>
      </c>
      <c r="F9229">
        <v>3079</v>
      </c>
      <c r="G9229">
        <v>4</v>
      </c>
      <c r="H9229">
        <v>2</v>
      </c>
      <c r="I9229">
        <v>1</v>
      </c>
      <c r="J9229">
        <v>589</v>
      </c>
      <c r="K9229">
        <v>1910</v>
      </c>
      <c r="L9229" t="s">
        <v>9408</v>
      </c>
      <c r="M9229" t="s">
        <v>213</v>
      </c>
      <c r="N9229" t="s">
        <v>150</v>
      </c>
      <c r="O9229" s="6" t="str">
        <f>INDEX(lkp_Region,MATCH(tbl_Sales[[#This Row],[Suburb]],lkp_Suburb,0))</f>
        <v>Eastern Metropolitan</v>
      </c>
      <c r="P9229" s="6">
        <f>MONTH(tbl_Sales[[#This Row],[Date]])</f>
        <v>6</v>
      </c>
      <c r="Q9229" s="6">
        <f>YEAR(tbl_Sales[[#This Row],[Date]])</f>
        <v>2017</v>
      </c>
    </row>
    <row r="9230" spans="1:17" x14ac:dyDescent="0.25">
      <c r="A9230" s="1">
        <v>42889</v>
      </c>
      <c r="B9230">
        <v>620000</v>
      </c>
      <c r="C9230" t="s">
        <v>13</v>
      </c>
      <c r="D9230" t="s">
        <v>12427</v>
      </c>
      <c r="E9230" t="s">
        <v>5</v>
      </c>
      <c r="F9230">
        <v>3068</v>
      </c>
      <c r="G9230">
        <v>2</v>
      </c>
      <c r="H9230">
        <v>1</v>
      </c>
      <c r="I9230">
        <v>2</v>
      </c>
      <c r="J9230">
        <v>0</v>
      </c>
      <c r="L9230" t="s">
        <v>9409</v>
      </c>
      <c r="M9230" t="s">
        <v>72</v>
      </c>
      <c r="N9230" t="s">
        <v>8</v>
      </c>
      <c r="O9230" s="6" t="str">
        <f>INDEX(lkp_Region,MATCH(tbl_Sales[[#This Row],[Suburb]],lkp_Suburb,0))</f>
        <v>Northern Metropolitan</v>
      </c>
      <c r="P9230" s="6">
        <f>MONTH(tbl_Sales[[#This Row],[Date]])</f>
        <v>6</v>
      </c>
      <c r="Q9230" s="6">
        <f>YEAR(tbl_Sales[[#This Row],[Date]])</f>
        <v>2017</v>
      </c>
    </row>
    <row r="9231" spans="1:17" x14ac:dyDescent="0.25">
      <c r="A9231" s="1">
        <v>42889</v>
      </c>
      <c r="B9231">
        <v>950000</v>
      </c>
      <c r="C9231" t="s">
        <v>51</v>
      </c>
      <c r="D9231" t="s">
        <v>12428</v>
      </c>
      <c r="E9231" t="s">
        <v>5</v>
      </c>
      <c r="F9231">
        <v>3121</v>
      </c>
      <c r="G9231">
        <v>2</v>
      </c>
      <c r="H9231">
        <v>1</v>
      </c>
      <c r="I9231">
        <v>1</v>
      </c>
      <c r="J9231">
        <v>113</v>
      </c>
      <c r="K9231">
        <v>2012</v>
      </c>
      <c r="L9231" t="s">
        <v>9410</v>
      </c>
      <c r="M9231" t="s">
        <v>6</v>
      </c>
      <c r="N9231" t="s">
        <v>8</v>
      </c>
      <c r="O9231" s="6" t="str">
        <f>INDEX(lkp_Region,MATCH(tbl_Sales[[#This Row],[Suburb]],lkp_Suburb,0))</f>
        <v>Northern Metropolitan</v>
      </c>
      <c r="P9231" s="6">
        <f>MONTH(tbl_Sales[[#This Row],[Date]])</f>
        <v>6</v>
      </c>
      <c r="Q9231" s="6">
        <f>YEAR(tbl_Sales[[#This Row],[Date]])</f>
        <v>2017</v>
      </c>
    </row>
    <row r="9232" spans="1:17" x14ac:dyDescent="0.25">
      <c r="A9232" s="1">
        <v>42889</v>
      </c>
      <c r="B9232">
        <v>390000</v>
      </c>
      <c r="C9232" t="s">
        <v>2</v>
      </c>
      <c r="D9232" t="s">
        <v>12432</v>
      </c>
      <c r="E9232" t="s">
        <v>10</v>
      </c>
      <c r="F9232">
        <v>3030</v>
      </c>
      <c r="G9232">
        <v>3</v>
      </c>
      <c r="H9232">
        <v>1</v>
      </c>
      <c r="I9232">
        <v>2</v>
      </c>
      <c r="J9232">
        <v>530</v>
      </c>
      <c r="K9232">
        <v>1987</v>
      </c>
      <c r="L9232" t="s">
        <v>9411</v>
      </c>
      <c r="M9232" t="s">
        <v>8069</v>
      </c>
      <c r="N9232" t="s">
        <v>7964</v>
      </c>
      <c r="O9232" s="6" t="str">
        <f>INDEX(lkp_Region,MATCH(tbl_Sales[[#This Row],[Suburb]],lkp_Suburb,0))</f>
        <v>Western Metropolitan</v>
      </c>
      <c r="P9232" s="6">
        <f>MONTH(tbl_Sales[[#This Row],[Date]])</f>
        <v>6</v>
      </c>
      <c r="Q9232" s="6">
        <f>YEAR(tbl_Sales[[#This Row],[Date]])</f>
        <v>2017</v>
      </c>
    </row>
    <row r="9233" spans="1:17" x14ac:dyDescent="0.25">
      <c r="A9233" s="1">
        <v>42889</v>
      </c>
      <c r="B9233">
        <v>680000</v>
      </c>
      <c r="C9233" t="s">
        <v>2</v>
      </c>
      <c r="D9233" t="s">
        <v>12428</v>
      </c>
      <c r="E9233" t="s">
        <v>5</v>
      </c>
      <c r="F9233">
        <v>3029</v>
      </c>
      <c r="G9233">
        <v>4</v>
      </c>
      <c r="H9233">
        <v>2</v>
      </c>
      <c r="I9233">
        <v>3</v>
      </c>
      <c r="J9233">
        <v>800</v>
      </c>
      <c r="K9233">
        <v>1990</v>
      </c>
      <c r="L9233" t="s">
        <v>9412</v>
      </c>
      <c r="M9233" t="s">
        <v>7962</v>
      </c>
      <c r="N9233" t="s">
        <v>7964</v>
      </c>
      <c r="O9233" s="6" t="str">
        <f>INDEX(lkp_Region,MATCH(tbl_Sales[[#This Row],[Suburb]],lkp_Suburb,0))</f>
        <v>Western Metropolitan</v>
      </c>
      <c r="P9233" s="6">
        <f>MONTH(tbl_Sales[[#This Row],[Date]])</f>
        <v>6</v>
      </c>
      <c r="Q9233" s="6">
        <f>YEAR(tbl_Sales[[#This Row],[Date]])</f>
        <v>2017</v>
      </c>
    </row>
    <row r="9234" spans="1:17" x14ac:dyDescent="0.25">
      <c r="A9234" s="1">
        <v>42889</v>
      </c>
      <c r="B9234">
        <v>2000000</v>
      </c>
      <c r="C9234" t="s">
        <v>2</v>
      </c>
      <c r="D9234" t="s">
        <v>12423</v>
      </c>
      <c r="E9234" t="s">
        <v>5</v>
      </c>
      <c r="F9234">
        <v>3127</v>
      </c>
      <c r="G9234">
        <v>5</v>
      </c>
      <c r="H9234">
        <v>3</v>
      </c>
      <c r="I9234">
        <v>2</v>
      </c>
      <c r="J9234">
        <v>735</v>
      </c>
      <c r="K9234">
        <v>1945</v>
      </c>
      <c r="L9234" t="s">
        <v>9413</v>
      </c>
      <c r="M9234" t="s">
        <v>11</v>
      </c>
      <c r="N9234" t="s">
        <v>14</v>
      </c>
      <c r="O9234" s="6" t="str">
        <f>INDEX(lkp_Region,MATCH(tbl_Sales[[#This Row],[Suburb]],lkp_Suburb,0))</f>
        <v>Southern Metropolitan</v>
      </c>
      <c r="P9234" s="6">
        <f>MONTH(tbl_Sales[[#This Row],[Date]])</f>
        <v>6</v>
      </c>
      <c r="Q9234" s="6">
        <f>YEAR(tbl_Sales[[#This Row],[Date]])</f>
        <v>2017</v>
      </c>
    </row>
    <row r="9235" spans="1:17" x14ac:dyDescent="0.25">
      <c r="A9235" s="1">
        <v>42889</v>
      </c>
      <c r="B9235">
        <v>440000</v>
      </c>
      <c r="C9235" t="s">
        <v>13</v>
      </c>
      <c r="D9235" t="s">
        <v>12424</v>
      </c>
      <c r="E9235" t="s">
        <v>5</v>
      </c>
      <c r="F9235">
        <v>3181</v>
      </c>
      <c r="G9235">
        <v>1</v>
      </c>
      <c r="H9235">
        <v>1</v>
      </c>
      <c r="I9235">
        <v>1</v>
      </c>
      <c r="J9235">
        <v>0</v>
      </c>
      <c r="K9235">
        <v>2015</v>
      </c>
      <c r="L9235" t="s">
        <v>9414</v>
      </c>
      <c r="M9235" t="s">
        <v>302</v>
      </c>
      <c r="N9235" t="s">
        <v>76</v>
      </c>
      <c r="O9235" s="6" t="str">
        <f>INDEX(lkp_Region,MATCH(tbl_Sales[[#This Row],[Suburb]],lkp_Suburb,0))</f>
        <v>Southern Metropolitan</v>
      </c>
      <c r="P9235" s="6">
        <f>MONTH(tbl_Sales[[#This Row],[Date]])</f>
        <v>6</v>
      </c>
      <c r="Q9235" s="6">
        <f>YEAR(tbl_Sales[[#This Row],[Date]])</f>
        <v>2017</v>
      </c>
    </row>
    <row r="9236" spans="1:17" x14ac:dyDescent="0.25">
      <c r="A9236" s="1">
        <v>42889</v>
      </c>
      <c r="B9236">
        <v>660000</v>
      </c>
      <c r="C9236" t="s">
        <v>13</v>
      </c>
      <c r="D9236" t="s">
        <v>12428</v>
      </c>
      <c r="E9236" t="s">
        <v>10</v>
      </c>
      <c r="F9236">
        <v>3181</v>
      </c>
      <c r="G9236">
        <v>2</v>
      </c>
      <c r="H9236">
        <v>1</v>
      </c>
      <c r="I9236">
        <v>1</v>
      </c>
      <c r="J9236">
        <v>0</v>
      </c>
      <c r="L9236" t="s">
        <v>9415</v>
      </c>
      <c r="M9236" t="s">
        <v>302</v>
      </c>
      <c r="N9236" t="s">
        <v>76</v>
      </c>
      <c r="O9236" s="6" t="str">
        <f>INDEX(lkp_Region,MATCH(tbl_Sales[[#This Row],[Suburb]],lkp_Suburb,0))</f>
        <v>Southern Metropolitan</v>
      </c>
      <c r="P9236" s="6">
        <f>MONTH(tbl_Sales[[#This Row],[Date]])</f>
        <v>6</v>
      </c>
      <c r="Q9236" s="6">
        <f>YEAR(tbl_Sales[[#This Row],[Date]])</f>
        <v>2017</v>
      </c>
    </row>
    <row r="9237" spans="1:17" x14ac:dyDescent="0.25">
      <c r="A9237" s="1">
        <v>42889</v>
      </c>
      <c r="B9237">
        <v>1405000</v>
      </c>
      <c r="C9237" t="s">
        <v>2</v>
      </c>
      <c r="D9237" t="s">
        <v>12430</v>
      </c>
      <c r="E9237" t="s">
        <v>10</v>
      </c>
      <c r="F9237">
        <v>3141</v>
      </c>
      <c r="G9237">
        <v>2</v>
      </c>
      <c r="H9237">
        <v>1</v>
      </c>
      <c r="I9237">
        <v>0</v>
      </c>
      <c r="J9237">
        <v>219</v>
      </c>
      <c r="L9237" t="s">
        <v>9416</v>
      </c>
      <c r="M9237" t="s">
        <v>111</v>
      </c>
      <c r="N9237" t="s">
        <v>76</v>
      </c>
      <c r="O9237" s="6" t="str">
        <f>INDEX(lkp_Region,MATCH(tbl_Sales[[#This Row],[Suburb]],lkp_Suburb,0))</f>
        <v>Southern Metropolitan</v>
      </c>
      <c r="P9237" s="6">
        <f>MONTH(tbl_Sales[[#This Row],[Date]])</f>
        <v>6</v>
      </c>
      <c r="Q9237" s="6">
        <f>YEAR(tbl_Sales[[#This Row],[Date]])</f>
        <v>2017</v>
      </c>
    </row>
    <row r="9238" spans="1:17" x14ac:dyDescent="0.25">
      <c r="A9238" s="1">
        <v>42889</v>
      </c>
      <c r="B9238">
        <v>2200000</v>
      </c>
      <c r="C9238" t="s">
        <v>2</v>
      </c>
      <c r="D9238" t="s">
        <v>12428</v>
      </c>
      <c r="E9238" t="s">
        <v>5</v>
      </c>
      <c r="F9238">
        <v>3181</v>
      </c>
      <c r="G9238">
        <v>3</v>
      </c>
      <c r="H9238">
        <v>2</v>
      </c>
      <c r="I9238">
        <v>2</v>
      </c>
      <c r="J9238">
        <v>142</v>
      </c>
      <c r="K9238">
        <v>2000</v>
      </c>
      <c r="L9238" t="s">
        <v>9417</v>
      </c>
      <c r="M9238" t="s">
        <v>302</v>
      </c>
      <c r="N9238" t="s">
        <v>76</v>
      </c>
      <c r="O9238" s="6" t="str">
        <f>INDEX(lkp_Region,MATCH(tbl_Sales[[#This Row],[Suburb]],lkp_Suburb,0))</f>
        <v>Southern Metropolitan</v>
      </c>
      <c r="P9238" s="6">
        <f>MONTH(tbl_Sales[[#This Row],[Date]])</f>
        <v>6</v>
      </c>
      <c r="Q9238" s="6">
        <f>YEAR(tbl_Sales[[#This Row],[Date]])</f>
        <v>2017</v>
      </c>
    </row>
    <row r="9239" spans="1:17" x14ac:dyDescent="0.25">
      <c r="A9239" s="1">
        <v>42889</v>
      </c>
      <c r="B9239">
        <v>1360000</v>
      </c>
      <c r="C9239" t="s">
        <v>51</v>
      </c>
      <c r="D9239" t="s">
        <v>12428</v>
      </c>
      <c r="E9239" t="s">
        <v>10</v>
      </c>
      <c r="F9239">
        <v>3184</v>
      </c>
      <c r="G9239">
        <v>3</v>
      </c>
      <c r="H9239">
        <v>2</v>
      </c>
      <c r="I9239">
        <v>2</v>
      </c>
      <c r="J9239">
        <v>797</v>
      </c>
      <c r="K9239">
        <v>1997</v>
      </c>
      <c r="L9239" t="s">
        <v>9418</v>
      </c>
      <c r="M9239" t="s">
        <v>58</v>
      </c>
      <c r="N9239" t="s">
        <v>26</v>
      </c>
      <c r="O9239" s="6" t="str">
        <f>INDEX(lkp_Region,MATCH(tbl_Sales[[#This Row],[Suburb]],lkp_Suburb,0))</f>
        <v>Southern Metropolitan</v>
      </c>
      <c r="P9239" s="6">
        <f>MONTH(tbl_Sales[[#This Row],[Date]])</f>
        <v>6</v>
      </c>
      <c r="Q9239" s="6">
        <f>YEAR(tbl_Sales[[#This Row],[Date]])</f>
        <v>2017</v>
      </c>
    </row>
    <row r="9240" spans="1:17" x14ac:dyDescent="0.25">
      <c r="A9240" s="1">
        <v>42889</v>
      </c>
      <c r="B9240">
        <v>1820000</v>
      </c>
      <c r="C9240" t="s">
        <v>2</v>
      </c>
      <c r="D9240" t="s">
        <v>12427</v>
      </c>
      <c r="E9240" t="s">
        <v>10</v>
      </c>
      <c r="F9240">
        <v>3205</v>
      </c>
      <c r="G9240">
        <v>3</v>
      </c>
      <c r="H9240">
        <v>1</v>
      </c>
      <c r="I9240">
        <v>1</v>
      </c>
      <c r="J9240">
        <v>204</v>
      </c>
      <c r="K9240">
        <v>1910</v>
      </c>
      <c r="L9240" t="s">
        <v>9419</v>
      </c>
      <c r="M9240" t="s">
        <v>185</v>
      </c>
      <c r="N9240" t="s">
        <v>26</v>
      </c>
      <c r="O9240" s="6" t="str">
        <f>INDEX(lkp_Region,MATCH(tbl_Sales[[#This Row],[Suburb]],lkp_Suburb,0))</f>
        <v>Southern Metropolitan</v>
      </c>
      <c r="P9240" s="6">
        <f>MONTH(tbl_Sales[[#This Row],[Date]])</f>
        <v>6</v>
      </c>
      <c r="Q9240" s="6">
        <f>YEAR(tbl_Sales[[#This Row],[Date]])</f>
        <v>2017</v>
      </c>
    </row>
    <row r="9241" spans="1:17" x14ac:dyDescent="0.25">
      <c r="A9241" s="1">
        <v>42889</v>
      </c>
      <c r="B9241">
        <v>2050000</v>
      </c>
      <c r="C9241" t="s">
        <v>2</v>
      </c>
      <c r="D9241" t="s">
        <v>12427</v>
      </c>
      <c r="E9241" t="s">
        <v>5</v>
      </c>
      <c r="F9241">
        <v>3205</v>
      </c>
      <c r="G9241">
        <v>3</v>
      </c>
      <c r="H9241">
        <v>2</v>
      </c>
      <c r="I9241">
        <v>1</v>
      </c>
      <c r="J9241">
        <v>230</v>
      </c>
      <c r="L9241" t="s">
        <v>9420</v>
      </c>
      <c r="M9241" t="s">
        <v>185</v>
      </c>
      <c r="N9241" t="s">
        <v>26</v>
      </c>
      <c r="O9241" s="6" t="str">
        <f>INDEX(lkp_Region,MATCH(tbl_Sales[[#This Row],[Suburb]],lkp_Suburb,0))</f>
        <v>Southern Metropolitan</v>
      </c>
      <c r="P9241" s="6">
        <f>MONTH(tbl_Sales[[#This Row],[Date]])</f>
        <v>6</v>
      </c>
      <c r="Q9241" s="6">
        <f>YEAR(tbl_Sales[[#This Row],[Date]])</f>
        <v>2017</v>
      </c>
    </row>
    <row r="9242" spans="1:17" x14ac:dyDescent="0.25">
      <c r="A9242" s="1">
        <v>42889</v>
      </c>
      <c r="B9242">
        <v>755000</v>
      </c>
      <c r="C9242" t="s">
        <v>51</v>
      </c>
      <c r="D9242" t="s">
        <v>12424</v>
      </c>
      <c r="E9242" t="s">
        <v>10</v>
      </c>
      <c r="F9242">
        <v>3095</v>
      </c>
      <c r="G9242">
        <v>3</v>
      </c>
      <c r="H9242">
        <v>2</v>
      </c>
      <c r="I9242">
        <v>2</v>
      </c>
      <c r="J9242">
        <v>214</v>
      </c>
      <c r="L9242" t="s">
        <v>9421</v>
      </c>
      <c r="M9242" t="s">
        <v>7521</v>
      </c>
      <c r="N9242" t="s">
        <v>7523</v>
      </c>
      <c r="O9242" s="6" t="str">
        <f>INDEX(lkp_Region,MATCH(tbl_Sales[[#This Row],[Suburb]],lkp_Suburb,0))</f>
        <v>Eastern Metropolitan</v>
      </c>
      <c r="P9242" s="6">
        <f>MONTH(tbl_Sales[[#This Row],[Date]])</f>
        <v>6</v>
      </c>
      <c r="Q9242" s="6">
        <f>YEAR(tbl_Sales[[#This Row],[Date]])</f>
        <v>2017</v>
      </c>
    </row>
    <row r="9243" spans="1:17" x14ac:dyDescent="0.25">
      <c r="A9243" s="1">
        <v>42889</v>
      </c>
      <c r="B9243">
        <v>645000</v>
      </c>
      <c r="C9243" t="s">
        <v>2</v>
      </c>
      <c r="D9243" t="s">
        <v>12427</v>
      </c>
      <c r="E9243" t="s">
        <v>5</v>
      </c>
      <c r="F9243">
        <v>3055</v>
      </c>
      <c r="G9243">
        <v>3</v>
      </c>
      <c r="H9243">
        <v>3</v>
      </c>
      <c r="I9243">
        <v>1</v>
      </c>
      <c r="J9243">
        <v>131</v>
      </c>
      <c r="K9243">
        <v>2008</v>
      </c>
      <c r="L9243" t="s">
        <v>9422</v>
      </c>
      <c r="M9243" t="s">
        <v>80</v>
      </c>
      <c r="N9243" t="s">
        <v>18</v>
      </c>
      <c r="O9243" s="6" t="str">
        <f>INDEX(lkp_Region,MATCH(tbl_Sales[[#This Row],[Suburb]],lkp_Suburb,0))</f>
        <v>Northern Metropolitan</v>
      </c>
      <c r="P9243" s="6">
        <f>MONTH(tbl_Sales[[#This Row],[Date]])</f>
        <v>6</v>
      </c>
      <c r="Q9243" s="6">
        <f>YEAR(tbl_Sales[[#This Row],[Date]])</f>
        <v>2017</v>
      </c>
    </row>
    <row r="9244" spans="1:17" x14ac:dyDescent="0.25">
      <c r="A9244" s="1">
        <v>42889</v>
      </c>
      <c r="B9244">
        <v>677776</v>
      </c>
      <c r="C9244" t="s">
        <v>2</v>
      </c>
      <c r="D9244" t="s">
        <v>12429</v>
      </c>
      <c r="E9244" t="s">
        <v>5</v>
      </c>
      <c r="F9244">
        <v>3058</v>
      </c>
      <c r="G9244">
        <v>2</v>
      </c>
      <c r="H9244">
        <v>1</v>
      </c>
      <c r="I9244">
        <v>2</v>
      </c>
      <c r="J9244">
        <v>0</v>
      </c>
      <c r="K9244">
        <v>1980</v>
      </c>
      <c r="L9244" t="s">
        <v>9423</v>
      </c>
      <c r="M9244" t="s">
        <v>41</v>
      </c>
      <c r="N9244" t="s">
        <v>18</v>
      </c>
      <c r="O9244" s="6" t="str">
        <f>INDEX(lkp_Region,MATCH(tbl_Sales[[#This Row],[Suburb]],lkp_Suburb,0))</f>
        <v>Northern Metropolitan</v>
      </c>
      <c r="P9244" s="6">
        <f>MONTH(tbl_Sales[[#This Row],[Date]])</f>
        <v>6</v>
      </c>
      <c r="Q9244" s="6">
        <f>YEAR(tbl_Sales[[#This Row],[Date]])</f>
        <v>2017</v>
      </c>
    </row>
    <row r="9245" spans="1:17" x14ac:dyDescent="0.25">
      <c r="A9245" s="1">
        <v>42889</v>
      </c>
      <c r="B9245">
        <v>720000</v>
      </c>
      <c r="C9245" t="s">
        <v>51</v>
      </c>
      <c r="D9245" t="s">
        <v>12427</v>
      </c>
      <c r="E9245" t="s">
        <v>10</v>
      </c>
      <c r="F9245">
        <v>3046</v>
      </c>
      <c r="G9245">
        <v>3</v>
      </c>
      <c r="H9245">
        <v>2</v>
      </c>
      <c r="I9245">
        <v>3</v>
      </c>
      <c r="J9245">
        <v>300</v>
      </c>
      <c r="K9245">
        <v>2013</v>
      </c>
      <c r="L9245" t="s">
        <v>9424</v>
      </c>
      <c r="M9245" t="s">
        <v>78</v>
      </c>
      <c r="N9245" t="s">
        <v>18</v>
      </c>
      <c r="O9245" s="6" t="str">
        <f>INDEX(lkp_Region,MATCH(tbl_Sales[[#This Row],[Suburb]],lkp_Suburb,0))</f>
        <v>Northern Metropolitan</v>
      </c>
      <c r="P9245" s="6">
        <f>MONTH(tbl_Sales[[#This Row],[Date]])</f>
        <v>6</v>
      </c>
      <c r="Q9245" s="6">
        <f>YEAR(tbl_Sales[[#This Row],[Date]])</f>
        <v>2017</v>
      </c>
    </row>
    <row r="9246" spans="1:17" x14ac:dyDescent="0.25">
      <c r="A9246" s="1">
        <v>42889</v>
      </c>
      <c r="B9246">
        <v>810000</v>
      </c>
      <c r="C9246" t="s">
        <v>2</v>
      </c>
      <c r="D9246" t="s">
        <v>12431</v>
      </c>
      <c r="E9246" t="s">
        <v>10</v>
      </c>
      <c r="F9246">
        <v>3046</v>
      </c>
      <c r="G9246">
        <v>3</v>
      </c>
      <c r="H9246">
        <v>1</v>
      </c>
      <c r="I9246">
        <v>2</v>
      </c>
      <c r="J9246">
        <v>634</v>
      </c>
      <c r="L9246" t="s">
        <v>9425</v>
      </c>
      <c r="M9246" t="s">
        <v>391</v>
      </c>
      <c r="N9246" t="s">
        <v>18</v>
      </c>
      <c r="O9246" s="6" t="str">
        <f>INDEX(lkp_Region,MATCH(tbl_Sales[[#This Row],[Suburb]],lkp_Suburb,0))</f>
        <v>Northern Metropolitan</v>
      </c>
      <c r="P9246" s="6">
        <f>MONTH(tbl_Sales[[#This Row],[Date]])</f>
        <v>6</v>
      </c>
      <c r="Q9246" s="6">
        <f>YEAR(tbl_Sales[[#This Row],[Date]])</f>
        <v>2017</v>
      </c>
    </row>
    <row r="9247" spans="1:17" x14ac:dyDescent="0.25">
      <c r="A9247" s="1">
        <v>42889</v>
      </c>
      <c r="B9247">
        <v>810000</v>
      </c>
      <c r="C9247" t="s">
        <v>2</v>
      </c>
      <c r="D9247" t="s">
        <v>12423</v>
      </c>
      <c r="E9247" t="s">
        <v>10</v>
      </c>
      <c r="F9247">
        <v>3042</v>
      </c>
      <c r="G9247">
        <v>3</v>
      </c>
      <c r="H9247">
        <v>2</v>
      </c>
      <c r="I9247">
        <v>1</v>
      </c>
      <c r="J9247">
        <v>297</v>
      </c>
      <c r="K9247">
        <v>1955</v>
      </c>
      <c r="L9247" t="s">
        <v>9426</v>
      </c>
      <c r="M9247" t="s">
        <v>86</v>
      </c>
      <c r="N9247" t="s">
        <v>49</v>
      </c>
      <c r="O9247" s="6" t="str">
        <f>INDEX(lkp_Region,MATCH(tbl_Sales[[#This Row],[Suburb]],lkp_Suburb,0))</f>
        <v>Western Metropolitan</v>
      </c>
      <c r="P9247" s="6">
        <f>MONTH(tbl_Sales[[#This Row],[Date]])</f>
        <v>6</v>
      </c>
      <c r="Q9247" s="6">
        <f>YEAR(tbl_Sales[[#This Row],[Date]])</f>
        <v>2017</v>
      </c>
    </row>
    <row r="9248" spans="1:17" x14ac:dyDescent="0.25">
      <c r="A9248" s="1">
        <v>42889</v>
      </c>
      <c r="B9248">
        <v>1040000</v>
      </c>
      <c r="C9248" t="s">
        <v>2</v>
      </c>
      <c r="D9248" t="s">
        <v>12427</v>
      </c>
      <c r="E9248" t="s">
        <v>10</v>
      </c>
      <c r="F9248">
        <v>3039</v>
      </c>
      <c r="G9248">
        <v>2</v>
      </c>
      <c r="H9248">
        <v>1</v>
      </c>
      <c r="I9248">
        <v>2</v>
      </c>
      <c r="J9248">
        <v>313</v>
      </c>
      <c r="K9248">
        <v>1920</v>
      </c>
      <c r="L9248" t="s">
        <v>9427</v>
      </c>
      <c r="M9248" t="s">
        <v>242</v>
      </c>
      <c r="N9248" t="s">
        <v>49</v>
      </c>
      <c r="O9248" s="6" t="str">
        <f>INDEX(lkp_Region,MATCH(tbl_Sales[[#This Row],[Suburb]],lkp_Suburb,0))</f>
        <v>Western Metropolitan</v>
      </c>
      <c r="P9248" s="6">
        <f>MONTH(tbl_Sales[[#This Row],[Date]])</f>
        <v>6</v>
      </c>
      <c r="Q9248" s="6">
        <f>YEAR(tbl_Sales[[#This Row],[Date]])</f>
        <v>2017</v>
      </c>
    </row>
    <row r="9249" spans="1:17" x14ac:dyDescent="0.25">
      <c r="A9249" s="1">
        <v>42889</v>
      </c>
      <c r="B9249">
        <v>1360000</v>
      </c>
      <c r="C9249" t="s">
        <v>2</v>
      </c>
      <c r="D9249" t="s">
        <v>12429</v>
      </c>
      <c r="E9249" t="s">
        <v>10</v>
      </c>
      <c r="F9249">
        <v>3040</v>
      </c>
      <c r="G9249">
        <v>4</v>
      </c>
      <c r="H9249">
        <v>2</v>
      </c>
      <c r="I9249">
        <v>1</v>
      </c>
      <c r="J9249">
        <v>267</v>
      </c>
      <c r="L9249" t="s">
        <v>9428</v>
      </c>
      <c r="M9249" t="s">
        <v>47</v>
      </c>
      <c r="N9249" t="s">
        <v>49</v>
      </c>
      <c r="O9249" s="6" t="str">
        <f>INDEX(lkp_Region,MATCH(tbl_Sales[[#This Row],[Suburb]],lkp_Suburb,0))</f>
        <v>Western Metropolitan</v>
      </c>
      <c r="P9249" s="6">
        <f>MONTH(tbl_Sales[[#This Row],[Date]])</f>
        <v>6</v>
      </c>
      <c r="Q9249" s="6">
        <f>YEAR(tbl_Sales[[#This Row],[Date]])</f>
        <v>2017</v>
      </c>
    </row>
    <row r="9250" spans="1:17" x14ac:dyDescent="0.25">
      <c r="A9250" s="1">
        <v>42889</v>
      </c>
      <c r="B9250">
        <v>880000</v>
      </c>
      <c r="C9250" t="s">
        <v>2</v>
      </c>
      <c r="D9250" t="s">
        <v>12427</v>
      </c>
      <c r="E9250" t="s">
        <v>5</v>
      </c>
      <c r="F9250">
        <v>3170</v>
      </c>
      <c r="G9250">
        <v>3</v>
      </c>
      <c r="H9250">
        <v>2</v>
      </c>
      <c r="I9250">
        <v>2</v>
      </c>
      <c r="J9250">
        <v>705</v>
      </c>
      <c r="L9250" t="s">
        <v>9429</v>
      </c>
      <c r="M9250" t="s">
        <v>8310</v>
      </c>
      <c r="N9250" t="s">
        <v>31</v>
      </c>
      <c r="O9250" s="6" t="str">
        <f>INDEX(lkp_Region,MATCH(tbl_Sales[[#This Row],[Suburb]],lkp_Suburb,0))</f>
        <v>South-Eastern Metropolitan</v>
      </c>
      <c r="P9250" s="6">
        <f>MONTH(tbl_Sales[[#This Row],[Date]])</f>
        <v>6</v>
      </c>
      <c r="Q9250" s="6">
        <f>YEAR(tbl_Sales[[#This Row],[Date]])</f>
        <v>2017</v>
      </c>
    </row>
    <row r="9251" spans="1:17" x14ac:dyDescent="0.25">
      <c r="A9251" s="1">
        <v>42889</v>
      </c>
      <c r="B9251">
        <v>1250000</v>
      </c>
      <c r="C9251" t="s">
        <v>2</v>
      </c>
      <c r="D9251" t="s">
        <v>12427</v>
      </c>
      <c r="E9251" t="s">
        <v>10</v>
      </c>
      <c r="F9251">
        <v>3149</v>
      </c>
      <c r="G9251">
        <v>3</v>
      </c>
      <c r="H9251">
        <v>1</v>
      </c>
      <c r="I9251">
        <v>1</v>
      </c>
      <c r="J9251">
        <v>722</v>
      </c>
      <c r="L9251" t="s">
        <v>9430</v>
      </c>
      <c r="M9251" t="s">
        <v>7758</v>
      </c>
      <c r="N9251" t="s">
        <v>31</v>
      </c>
      <c r="O9251" s="6" t="str">
        <f>INDEX(lkp_Region,MATCH(tbl_Sales[[#This Row],[Suburb]],lkp_Suburb,0))</f>
        <v>Eastern Metropolitan</v>
      </c>
      <c r="P9251" s="6">
        <f>MONTH(tbl_Sales[[#This Row],[Date]])</f>
        <v>6</v>
      </c>
      <c r="Q9251" s="6">
        <f>YEAR(tbl_Sales[[#This Row],[Date]])</f>
        <v>2017</v>
      </c>
    </row>
    <row r="9252" spans="1:17" x14ac:dyDescent="0.25">
      <c r="A9252" s="1">
        <v>42889</v>
      </c>
      <c r="B9252">
        <v>1615000</v>
      </c>
      <c r="C9252" t="s">
        <v>2</v>
      </c>
      <c r="D9252" t="s">
        <v>12429</v>
      </c>
      <c r="E9252" t="s">
        <v>10</v>
      </c>
      <c r="F9252">
        <v>3166</v>
      </c>
      <c r="G9252">
        <v>4</v>
      </c>
      <c r="H9252">
        <v>2</v>
      </c>
      <c r="I9252">
        <v>2</v>
      </c>
      <c r="J9252">
        <v>537</v>
      </c>
      <c r="K9252">
        <v>1920</v>
      </c>
      <c r="L9252" t="s">
        <v>9431</v>
      </c>
      <c r="M9252" t="s">
        <v>246</v>
      </c>
      <c r="N9252" t="s">
        <v>31</v>
      </c>
      <c r="O9252" s="6" t="str">
        <f>INDEX(lkp_Region,MATCH(tbl_Sales[[#This Row],[Suburb]],lkp_Suburb,0))</f>
        <v>Southern Metropolitan</v>
      </c>
      <c r="P9252" s="6">
        <f>MONTH(tbl_Sales[[#This Row],[Date]])</f>
        <v>6</v>
      </c>
      <c r="Q9252" s="6">
        <f>YEAR(tbl_Sales[[#This Row],[Date]])</f>
        <v>2017</v>
      </c>
    </row>
    <row r="9253" spans="1:17" x14ac:dyDescent="0.25">
      <c r="A9253" s="1">
        <v>42889</v>
      </c>
      <c r="B9253">
        <v>895000</v>
      </c>
      <c r="C9253" t="s">
        <v>13</v>
      </c>
      <c r="D9253" t="s">
        <v>12428</v>
      </c>
      <c r="E9253" t="s">
        <v>10</v>
      </c>
      <c r="F9253">
        <v>3000</v>
      </c>
      <c r="G9253">
        <v>3</v>
      </c>
      <c r="H9253">
        <v>2</v>
      </c>
      <c r="I9253">
        <v>3</v>
      </c>
      <c r="J9253">
        <v>0</v>
      </c>
      <c r="L9253" t="s">
        <v>9432</v>
      </c>
      <c r="M9253" t="s">
        <v>88</v>
      </c>
      <c r="N9253" t="s">
        <v>88</v>
      </c>
      <c r="O9253" s="6" t="str">
        <f>INDEX(lkp_Region,MATCH(tbl_Sales[[#This Row],[Suburb]],lkp_Suburb,0))</f>
        <v>Northern Metropolitan</v>
      </c>
      <c r="P9253" s="6">
        <f>MONTH(tbl_Sales[[#This Row],[Date]])</f>
        <v>6</v>
      </c>
      <c r="Q9253" s="6">
        <f>YEAR(tbl_Sales[[#This Row],[Date]])</f>
        <v>2017</v>
      </c>
    </row>
    <row r="9254" spans="1:17" x14ac:dyDescent="0.25">
      <c r="A9254" s="1">
        <v>42889</v>
      </c>
      <c r="B9254">
        <v>701000</v>
      </c>
      <c r="C9254" t="s">
        <v>51</v>
      </c>
      <c r="D9254" t="s">
        <v>12431</v>
      </c>
      <c r="E9254" t="s">
        <v>5</v>
      </c>
      <c r="F9254">
        <v>3135</v>
      </c>
      <c r="G9254">
        <v>3</v>
      </c>
      <c r="H9254">
        <v>2</v>
      </c>
      <c r="I9254">
        <v>2</v>
      </c>
      <c r="J9254">
        <v>173</v>
      </c>
      <c r="K9254">
        <v>2009</v>
      </c>
      <c r="L9254" t="s">
        <v>9433</v>
      </c>
      <c r="M9254" t="s">
        <v>7763</v>
      </c>
      <c r="N9254" t="s">
        <v>7588</v>
      </c>
      <c r="O9254" s="6" t="str">
        <f>INDEX(lkp_Region,MATCH(tbl_Sales[[#This Row],[Suburb]],lkp_Suburb,0))</f>
        <v>Eastern Metropolitan</v>
      </c>
      <c r="P9254" s="6">
        <f>MONTH(tbl_Sales[[#This Row],[Date]])</f>
        <v>6</v>
      </c>
      <c r="Q9254" s="6">
        <f>YEAR(tbl_Sales[[#This Row],[Date]])</f>
        <v>2017</v>
      </c>
    </row>
    <row r="9255" spans="1:17" x14ac:dyDescent="0.25">
      <c r="A9255" s="1">
        <v>42889</v>
      </c>
      <c r="B9255">
        <v>470500</v>
      </c>
      <c r="C9255" t="s">
        <v>13</v>
      </c>
      <c r="D9255" t="s">
        <v>12428</v>
      </c>
      <c r="E9255" t="s">
        <v>10</v>
      </c>
      <c r="F9255">
        <v>3195</v>
      </c>
      <c r="G9255">
        <v>2</v>
      </c>
      <c r="H9255">
        <v>1</v>
      </c>
      <c r="I9255">
        <v>1</v>
      </c>
      <c r="J9255">
        <v>0</v>
      </c>
      <c r="K9255">
        <v>1970</v>
      </c>
      <c r="L9255" t="s">
        <v>9434</v>
      </c>
      <c r="M9255" t="s">
        <v>8910</v>
      </c>
      <c r="N9255" t="s">
        <v>45</v>
      </c>
      <c r="O9255" s="6" t="str">
        <f>INDEX(lkp_Region,MATCH(tbl_Sales[[#This Row],[Suburb]],lkp_Suburb,0))</f>
        <v>South-Eastern Metropolitan</v>
      </c>
      <c r="P9255" s="6">
        <f>MONTH(tbl_Sales[[#This Row],[Date]])</f>
        <v>6</v>
      </c>
      <c r="Q9255" s="6">
        <f>YEAR(tbl_Sales[[#This Row],[Date]])</f>
        <v>2017</v>
      </c>
    </row>
    <row r="9256" spans="1:17" x14ac:dyDescent="0.25">
      <c r="A9256" s="1">
        <v>42889</v>
      </c>
      <c r="B9256">
        <v>980000</v>
      </c>
      <c r="C9256" t="s">
        <v>2</v>
      </c>
      <c r="D9256" t="s">
        <v>12431</v>
      </c>
      <c r="E9256" t="s">
        <v>5</v>
      </c>
      <c r="F9256">
        <v>3172</v>
      </c>
      <c r="G9256">
        <v>3</v>
      </c>
      <c r="H9256">
        <v>2</v>
      </c>
      <c r="I9256">
        <v>2</v>
      </c>
      <c r="J9256">
        <v>702</v>
      </c>
      <c r="L9256" t="s">
        <v>9435</v>
      </c>
      <c r="M9256" t="s">
        <v>8147</v>
      </c>
      <c r="N9256" t="s">
        <v>45</v>
      </c>
      <c r="O9256" s="6" t="str">
        <f>INDEX(lkp_Region,MATCH(tbl_Sales[[#This Row],[Suburb]],lkp_Suburb,0))</f>
        <v>South-Eastern Metropolitan</v>
      </c>
      <c r="P9256" s="6">
        <f>MONTH(tbl_Sales[[#This Row],[Date]])</f>
        <v>6</v>
      </c>
      <c r="Q9256" s="6">
        <f>YEAR(tbl_Sales[[#This Row],[Date]])</f>
        <v>2017</v>
      </c>
    </row>
    <row r="9257" spans="1:17" x14ac:dyDescent="0.25">
      <c r="A9257" s="1">
        <v>42889</v>
      </c>
      <c r="B9257">
        <v>470000</v>
      </c>
      <c r="C9257" t="s">
        <v>51</v>
      </c>
      <c r="D9257" t="s">
        <v>12424</v>
      </c>
      <c r="E9257" t="s">
        <v>10</v>
      </c>
      <c r="F9257">
        <v>3163</v>
      </c>
      <c r="G9257">
        <v>1</v>
      </c>
      <c r="H9257">
        <v>1</v>
      </c>
      <c r="I9257">
        <v>1</v>
      </c>
      <c r="J9257">
        <v>0</v>
      </c>
      <c r="K9257">
        <v>2000</v>
      </c>
      <c r="L9257" t="s">
        <v>9436</v>
      </c>
      <c r="M9257" t="s">
        <v>225</v>
      </c>
      <c r="N9257" t="s">
        <v>57</v>
      </c>
      <c r="O9257" s="6" t="str">
        <f>INDEX(lkp_Region,MATCH(tbl_Sales[[#This Row],[Suburb]],lkp_Suburb,0))</f>
        <v>Southern Metropolitan</v>
      </c>
      <c r="P9257" s="6">
        <f>MONTH(tbl_Sales[[#This Row],[Date]])</f>
        <v>6</v>
      </c>
      <c r="Q9257" s="6">
        <f>YEAR(tbl_Sales[[#This Row],[Date]])</f>
        <v>2017</v>
      </c>
    </row>
    <row r="9258" spans="1:17" x14ac:dyDescent="0.25">
      <c r="A9258" s="1">
        <v>42889</v>
      </c>
      <c r="B9258">
        <v>1300000</v>
      </c>
      <c r="C9258" t="s">
        <v>2</v>
      </c>
      <c r="D9258" t="s">
        <v>12428</v>
      </c>
      <c r="E9258" t="s">
        <v>5</v>
      </c>
      <c r="F9258">
        <v>3161</v>
      </c>
      <c r="G9258">
        <v>4</v>
      </c>
      <c r="H9258">
        <v>1</v>
      </c>
      <c r="I9258">
        <v>1</v>
      </c>
      <c r="J9258">
        <v>443</v>
      </c>
      <c r="L9258" t="s">
        <v>9437</v>
      </c>
      <c r="M9258" t="s">
        <v>338</v>
      </c>
      <c r="N9258" t="s">
        <v>57</v>
      </c>
      <c r="O9258" s="6" t="str">
        <f>INDEX(lkp_Region,MATCH(tbl_Sales[[#This Row],[Suburb]],lkp_Suburb,0))</f>
        <v>Southern Metropolitan</v>
      </c>
      <c r="P9258" s="6">
        <f>MONTH(tbl_Sales[[#This Row],[Date]])</f>
        <v>6</v>
      </c>
      <c r="Q9258" s="6">
        <f>YEAR(tbl_Sales[[#This Row],[Date]])</f>
        <v>2017</v>
      </c>
    </row>
    <row r="9259" spans="1:17" x14ac:dyDescent="0.25">
      <c r="A9259" s="1">
        <v>42889</v>
      </c>
      <c r="B9259">
        <v>452000</v>
      </c>
      <c r="C9259" t="s">
        <v>2</v>
      </c>
      <c r="D9259" t="s">
        <v>12427</v>
      </c>
      <c r="E9259" t="s">
        <v>5</v>
      </c>
      <c r="F9259">
        <v>3200</v>
      </c>
      <c r="G9259">
        <v>3</v>
      </c>
      <c r="H9259">
        <v>1</v>
      </c>
      <c r="I9259">
        <v>0</v>
      </c>
      <c r="J9259">
        <v>624</v>
      </c>
      <c r="K9259">
        <v>1962</v>
      </c>
      <c r="L9259" t="s">
        <v>9439</v>
      </c>
      <c r="M9259" t="s">
        <v>9438</v>
      </c>
      <c r="N9259" t="s">
        <v>7773</v>
      </c>
      <c r="O9259" s="6" t="str">
        <f>INDEX(lkp_Region,MATCH(tbl_Sales[[#This Row],[Suburb]],lkp_Suburb,0))</f>
        <v>Eastern Victoria</v>
      </c>
      <c r="P9259" s="6">
        <f>MONTH(tbl_Sales[[#This Row],[Date]])</f>
        <v>6</v>
      </c>
      <c r="Q9259" s="6">
        <f>YEAR(tbl_Sales[[#This Row],[Date]])</f>
        <v>2017</v>
      </c>
    </row>
    <row r="9260" spans="1:17" x14ac:dyDescent="0.25">
      <c r="A9260" s="1">
        <v>42889</v>
      </c>
      <c r="B9260">
        <v>521000</v>
      </c>
      <c r="C9260" t="s">
        <v>51</v>
      </c>
      <c r="D9260" t="s">
        <v>12424</v>
      </c>
      <c r="E9260" t="s">
        <v>10</v>
      </c>
      <c r="F9260">
        <v>3073</v>
      </c>
      <c r="G9260">
        <v>2</v>
      </c>
      <c r="H9260">
        <v>1</v>
      </c>
      <c r="I9260">
        <v>1</v>
      </c>
      <c r="J9260">
        <v>0</v>
      </c>
      <c r="K9260">
        <v>2009</v>
      </c>
      <c r="L9260" t="s">
        <v>9440</v>
      </c>
      <c r="M9260" t="s">
        <v>93</v>
      </c>
      <c r="N9260" t="s">
        <v>62</v>
      </c>
      <c r="O9260" s="6" t="str">
        <f>INDEX(lkp_Region,MATCH(tbl_Sales[[#This Row],[Suburb]],lkp_Suburb,0))</f>
        <v>Northern Metropolitan</v>
      </c>
      <c r="P9260" s="6">
        <f>MONTH(tbl_Sales[[#This Row],[Date]])</f>
        <v>6</v>
      </c>
      <c r="Q9260" s="6">
        <f>YEAR(tbl_Sales[[#This Row],[Date]])</f>
        <v>2017</v>
      </c>
    </row>
    <row r="9261" spans="1:17" x14ac:dyDescent="0.25">
      <c r="A9261" s="1">
        <v>42889</v>
      </c>
      <c r="B9261">
        <v>1171000</v>
      </c>
      <c r="C9261" t="s">
        <v>2</v>
      </c>
      <c r="D9261" t="s">
        <v>12429</v>
      </c>
      <c r="E9261" t="s">
        <v>10</v>
      </c>
      <c r="F9261">
        <v>3072</v>
      </c>
      <c r="G9261">
        <v>3</v>
      </c>
      <c r="H9261">
        <v>1</v>
      </c>
      <c r="I9261">
        <v>2</v>
      </c>
      <c r="J9261">
        <v>483</v>
      </c>
      <c r="K9261">
        <v>1930</v>
      </c>
      <c r="L9261" t="s">
        <v>9441</v>
      </c>
      <c r="M9261" t="s">
        <v>97</v>
      </c>
      <c r="N9261" t="s">
        <v>62</v>
      </c>
      <c r="O9261" s="6" t="str">
        <f>INDEX(lkp_Region,MATCH(tbl_Sales[[#This Row],[Suburb]],lkp_Suburb,0))</f>
        <v>Northern Metropolitan</v>
      </c>
      <c r="P9261" s="6">
        <f>MONTH(tbl_Sales[[#This Row],[Date]])</f>
        <v>6</v>
      </c>
      <c r="Q9261" s="6">
        <f>YEAR(tbl_Sales[[#This Row],[Date]])</f>
        <v>2017</v>
      </c>
    </row>
    <row r="9262" spans="1:17" x14ac:dyDescent="0.25">
      <c r="A9262" s="1">
        <v>42889</v>
      </c>
      <c r="B9262">
        <v>590000</v>
      </c>
      <c r="C9262" t="s">
        <v>13</v>
      </c>
      <c r="D9262" t="s">
        <v>12429</v>
      </c>
      <c r="E9262" t="s">
        <v>5</v>
      </c>
      <c r="F9262">
        <v>3102</v>
      </c>
      <c r="G9262">
        <v>2</v>
      </c>
      <c r="H9262">
        <v>1</v>
      </c>
      <c r="I9262">
        <v>1</v>
      </c>
      <c r="J9262">
        <v>838</v>
      </c>
      <c r="K9262">
        <v>1970</v>
      </c>
      <c r="L9262" t="s">
        <v>9442</v>
      </c>
      <c r="M9262" t="s">
        <v>297</v>
      </c>
      <c r="N9262" t="s">
        <v>101</v>
      </c>
      <c r="O9262" s="6" t="str">
        <f>INDEX(lkp_Region,MATCH(tbl_Sales[[#This Row],[Suburb]],lkp_Suburb,0))</f>
        <v>Southern Metropolitan</v>
      </c>
      <c r="P9262" s="6">
        <f>MONTH(tbl_Sales[[#This Row],[Date]])</f>
        <v>6</v>
      </c>
      <c r="Q9262" s="6">
        <f>YEAR(tbl_Sales[[#This Row],[Date]])</f>
        <v>2017</v>
      </c>
    </row>
    <row r="9263" spans="1:17" x14ac:dyDescent="0.25">
      <c r="A9263" s="1">
        <v>42889</v>
      </c>
      <c r="B9263">
        <v>850000</v>
      </c>
      <c r="C9263" t="s">
        <v>13</v>
      </c>
      <c r="D9263" t="s">
        <v>12425</v>
      </c>
      <c r="E9263" t="s">
        <v>5</v>
      </c>
      <c r="F9263">
        <v>3126</v>
      </c>
      <c r="G9263">
        <v>2</v>
      </c>
      <c r="H9263">
        <v>1</v>
      </c>
      <c r="I9263">
        <v>1</v>
      </c>
      <c r="J9263">
        <v>116</v>
      </c>
      <c r="K9263">
        <v>1960</v>
      </c>
      <c r="L9263" t="s">
        <v>9443</v>
      </c>
      <c r="M9263" t="s">
        <v>232</v>
      </c>
      <c r="N9263" t="s">
        <v>101</v>
      </c>
      <c r="O9263" s="6" t="str">
        <f>INDEX(lkp_Region,MATCH(tbl_Sales[[#This Row],[Suburb]],lkp_Suburb,0))</f>
        <v>Southern Metropolitan</v>
      </c>
      <c r="P9263" s="6">
        <f>MONTH(tbl_Sales[[#This Row],[Date]])</f>
        <v>6</v>
      </c>
      <c r="Q9263" s="6">
        <f>YEAR(tbl_Sales[[#This Row],[Date]])</f>
        <v>2017</v>
      </c>
    </row>
    <row r="9264" spans="1:17" x14ac:dyDescent="0.25">
      <c r="A9264" s="1">
        <v>42889</v>
      </c>
      <c r="B9264">
        <v>2990000</v>
      </c>
      <c r="C9264" t="s">
        <v>2</v>
      </c>
      <c r="D9264" t="s">
        <v>12427</v>
      </c>
      <c r="E9264" t="s">
        <v>10</v>
      </c>
      <c r="F9264">
        <v>3124</v>
      </c>
      <c r="G9264">
        <v>4</v>
      </c>
      <c r="H9264">
        <v>2</v>
      </c>
      <c r="I9264">
        <v>2</v>
      </c>
      <c r="J9264">
        <v>742</v>
      </c>
      <c r="K9264">
        <v>1997</v>
      </c>
      <c r="L9264" t="s">
        <v>9444</v>
      </c>
      <c r="M9264" t="s">
        <v>209</v>
      </c>
      <c r="N9264" t="s">
        <v>101</v>
      </c>
      <c r="O9264" s="6" t="str">
        <f>INDEX(lkp_Region,MATCH(tbl_Sales[[#This Row],[Suburb]],lkp_Suburb,0))</f>
        <v>Southern Metropolitan</v>
      </c>
      <c r="P9264" s="6">
        <f>MONTH(tbl_Sales[[#This Row],[Date]])</f>
        <v>6</v>
      </c>
      <c r="Q9264" s="6">
        <f>YEAR(tbl_Sales[[#This Row],[Date]])</f>
        <v>2017</v>
      </c>
    </row>
    <row r="9265" spans="1:17" x14ac:dyDescent="0.25">
      <c r="A9265" s="1">
        <v>42889</v>
      </c>
      <c r="B9265">
        <v>3050000</v>
      </c>
      <c r="C9265" t="s">
        <v>2</v>
      </c>
      <c r="D9265" t="s">
        <v>12429</v>
      </c>
      <c r="E9265" t="s">
        <v>10</v>
      </c>
      <c r="F9265">
        <v>3124</v>
      </c>
      <c r="G9265">
        <v>4</v>
      </c>
      <c r="H9265">
        <v>2</v>
      </c>
      <c r="I9265">
        <v>2</v>
      </c>
      <c r="J9265">
        <v>984</v>
      </c>
      <c r="K9265">
        <v>1930</v>
      </c>
      <c r="L9265" t="s">
        <v>9445</v>
      </c>
      <c r="M9265" t="s">
        <v>209</v>
      </c>
      <c r="N9265" t="s">
        <v>101</v>
      </c>
      <c r="O9265" s="6" t="str">
        <f>INDEX(lkp_Region,MATCH(tbl_Sales[[#This Row],[Suburb]],lkp_Suburb,0))</f>
        <v>Southern Metropolitan</v>
      </c>
      <c r="P9265" s="6">
        <f>MONTH(tbl_Sales[[#This Row],[Date]])</f>
        <v>6</v>
      </c>
      <c r="Q9265" s="6">
        <f>YEAR(tbl_Sales[[#This Row],[Date]])</f>
        <v>2017</v>
      </c>
    </row>
    <row r="9266" spans="1:17" x14ac:dyDescent="0.25">
      <c r="A9266" s="1">
        <v>42889</v>
      </c>
      <c r="B9266">
        <v>4515000</v>
      </c>
      <c r="C9266" t="s">
        <v>2</v>
      </c>
      <c r="D9266" t="s">
        <v>12427</v>
      </c>
      <c r="E9266" t="s">
        <v>10</v>
      </c>
      <c r="F9266">
        <v>3101</v>
      </c>
      <c r="G9266">
        <v>5</v>
      </c>
      <c r="H9266">
        <v>4</v>
      </c>
      <c r="I9266">
        <v>2</v>
      </c>
      <c r="J9266">
        <v>800</v>
      </c>
      <c r="K9266">
        <v>2012</v>
      </c>
      <c r="L9266" t="s">
        <v>9446</v>
      </c>
      <c r="M9266" t="s">
        <v>145</v>
      </c>
      <c r="N9266" t="s">
        <v>101</v>
      </c>
      <c r="O9266" s="6" t="str">
        <f>INDEX(lkp_Region,MATCH(tbl_Sales[[#This Row],[Suburb]],lkp_Suburb,0))</f>
        <v>Southern Metropolitan</v>
      </c>
      <c r="P9266" s="6">
        <f>MONTH(tbl_Sales[[#This Row],[Date]])</f>
        <v>6</v>
      </c>
      <c r="Q9266" s="6">
        <f>YEAR(tbl_Sales[[#This Row],[Date]])</f>
        <v>2017</v>
      </c>
    </row>
    <row r="9267" spans="1:17" x14ac:dyDescent="0.25">
      <c r="A9267" s="1">
        <v>42889</v>
      </c>
      <c r="B9267">
        <v>1221000</v>
      </c>
      <c r="C9267" t="s">
        <v>13</v>
      </c>
      <c r="D9267" t="s">
        <v>12424</v>
      </c>
      <c r="E9267" t="s">
        <v>10</v>
      </c>
      <c r="F9267">
        <v>3186</v>
      </c>
      <c r="G9267">
        <v>3</v>
      </c>
      <c r="H9267">
        <v>2</v>
      </c>
      <c r="I9267">
        <v>2</v>
      </c>
      <c r="J9267">
        <v>0</v>
      </c>
      <c r="K9267">
        <v>1975</v>
      </c>
      <c r="L9267" t="s">
        <v>9447</v>
      </c>
      <c r="M9267" t="s">
        <v>105</v>
      </c>
      <c r="N9267" t="s">
        <v>107</v>
      </c>
      <c r="O9267" s="6" t="str">
        <f>INDEX(lkp_Region,MATCH(tbl_Sales[[#This Row],[Suburb]],lkp_Suburb,0))</f>
        <v>Southern Metropolitan</v>
      </c>
      <c r="P9267" s="6">
        <f>MONTH(tbl_Sales[[#This Row],[Date]])</f>
        <v>6</v>
      </c>
      <c r="Q9267" s="6">
        <f>YEAR(tbl_Sales[[#This Row],[Date]])</f>
        <v>2017</v>
      </c>
    </row>
    <row r="9268" spans="1:17" x14ac:dyDescent="0.25">
      <c r="A9268" s="1">
        <v>42889</v>
      </c>
      <c r="B9268">
        <v>630000</v>
      </c>
      <c r="C9268" t="s">
        <v>13</v>
      </c>
      <c r="D9268" t="s">
        <v>12423</v>
      </c>
      <c r="E9268" t="s">
        <v>5</v>
      </c>
      <c r="F9268">
        <v>3081</v>
      </c>
      <c r="G9268">
        <v>3</v>
      </c>
      <c r="H9268">
        <v>1</v>
      </c>
      <c r="I9268">
        <v>1</v>
      </c>
      <c r="J9268">
        <v>277</v>
      </c>
      <c r="L9268" t="s">
        <v>9448</v>
      </c>
      <c r="M9268" t="s">
        <v>748</v>
      </c>
      <c r="N9268" t="s">
        <v>150</v>
      </c>
      <c r="O9268" s="6" t="str">
        <f>INDEX(lkp_Region,MATCH(tbl_Sales[[#This Row],[Suburb]],lkp_Suburb,0))</f>
        <v>Eastern Metropolitan</v>
      </c>
      <c r="P9268" s="6">
        <f>MONTH(tbl_Sales[[#This Row],[Date]])</f>
        <v>6</v>
      </c>
      <c r="Q9268" s="6">
        <f>YEAR(tbl_Sales[[#This Row],[Date]])</f>
        <v>2017</v>
      </c>
    </row>
    <row r="9269" spans="1:17" x14ac:dyDescent="0.25">
      <c r="A9269" s="1">
        <v>42889</v>
      </c>
      <c r="B9269">
        <v>650000</v>
      </c>
      <c r="C9269" t="s">
        <v>13</v>
      </c>
      <c r="D9269" t="s">
        <v>12424</v>
      </c>
      <c r="E9269" t="s">
        <v>5</v>
      </c>
      <c r="F9269">
        <v>3093</v>
      </c>
      <c r="G9269">
        <v>2</v>
      </c>
      <c r="H9269">
        <v>2</v>
      </c>
      <c r="I9269">
        <v>2</v>
      </c>
      <c r="J9269">
        <v>248</v>
      </c>
      <c r="K9269">
        <v>1995</v>
      </c>
      <c r="L9269" t="s">
        <v>9449</v>
      </c>
      <c r="M9269" t="s">
        <v>8963</v>
      </c>
      <c r="N9269" t="s">
        <v>150</v>
      </c>
      <c r="O9269" s="6" t="str">
        <f>INDEX(lkp_Region,MATCH(tbl_Sales[[#This Row],[Suburb]],lkp_Suburb,0))</f>
        <v>Eastern Metropolitan</v>
      </c>
      <c r="P9269" s="6">
        <f>MONTH(tbl_Sales[[#This Row],[Date]])</f>
        <v>6</v>
      </c>
      <c r="Q9269" s="6">
        <f>YEAR(tbl_Sales[[#This Row],[Date]])</f>
        <v>2017</v>
      </c>
    </row>
    <row r="9270" spans="1:17" x14ac:dyDescent="0.25">
      <c r="A9270" s="1">
        <v>42889</v>
      </c>
      <c r="B9270">
        <v>852000</v>
      </c>
      <c r="C9270" t="s">
        <v>2</v>
      </c>
      <c r="D9270" t="s">
        <v>12423</v>
      </c>
      <c r="E9270" t="s">
        <v>10</v>
      </c>
      <c r="F9270">
        <v>3085</v>
      </c>
      <c r="G9270">
        <v>3</v>
      </c>
      <c r="H9270">
        <v>2</v>
      </c>
      <c r="I9270">
        <v>2</v>
      </c>
      <c r="J9270">
        <v>629</v>
      </c>
      <c r="K9270">
        <v>1990</v>
      </c>
      <c r="L9270" t="s">
        <v>9450</v>
      </c>
      <c r="M9270" t="s">
        <v>299</v>
      </c>
      <c r="N9270" t="s">
        <v>150</v>
      </c>
      <c r="O9270" s="6" t="str">
        <f>INDEX(lkp_Region,MATCH(tbl_Sales[[#This Row],[Suburb]],lkp_Suburb,0))</f>
        <v>Northern Metropolitan</v>
      </c>
      <c r="P9270" s="6">
        <f>MONTH(tbl_Sales[[#This Row],[Date]])</f>
        <v>6</v>
      </c>
      <c r="Q9270" s="6">
        <f>YEAR(tbl_Sales[[#This Row],[Date]])</f>
        <v>2017</v>
      </c>
    </row>
    <row r="9271" spans="1:17" x14ac:dyDescent="0.25">
      <c r="A9271" s="1">
        <v>42890</v>
      </c>
      <c r="B9271">
        <v>1290000</v>
      </c>
      <c r="C9271" t="s">
        <v>2</v>
      </c>
      <c r="D9271" t="s">
        <v>12427</v>
      </c>
      <c r="E9271" t="s">
        <v>10</v>
      </c>
      <c r="F9271">
        <v>3054</v>
      </c>
      <c r="G9271">
        <v>2</v>
      </c>
      <c r="H9271">
        <v>1</v>
      </c>
      <c r="I9271">
        <v>0</v>
      </c>
      <c r="J9271">
        <v>119</v>
      </c>
      <c r="L9271" t="s">
        <v>9451</v>
      </c>
      <c r="M9271" t="s">
        <v>513</v>
      </c>
      <c r="N9271" t="s">
        <v>8</v>
      </c>
      <c r="O9271" s="6" t="str">
        <f>INDEX(lkp_Region,MATCH(tbl_Sales[[#This Row],[Suburb]],lkp_Suburb,0))</f>
        <v>Northern Metropolitan</v>
      </c>
      <c r="P9271" s="6">
        <f>MONTH(tbl_Sales[[#This Row],[Date]])</f>
        <v>6</v>
      </c>
      <c r="Q9271" s="6">
        <f>YEAR(tbl_Sales[[#This Row],[Date]])</f>
        <v>2017</v>
      </c>
    </row>
    <row r="9272" spans="1:17" x14ac:dyDescent="0.25">
      <c r="A9272" s="1">
        <v>42890</v>
      </c>
      <c r="B9272">
        <v>764000</v>
      </c>
      <c r="C9272" t="s">
        <v>13</v>
      </c>
      <c r="D9272" t="s">
        <v>12432</v>
      </c>
      <c r="E9272" t="s">
        <v>10</v>
      </c>
      <c r="F9272">
        <v>3131</v>
      </c>
      <c r="G9272">
        <v>3</v>
      </c>
      <c r="H9272">
        <v>2</v>
      </c>
      <c r="I9272">
        <v>1</v>
      </c>
      <c r="J9272">
        <v>258</v>
      </c>
      <c r="L9272" t="s">
        <v>9452</v>
      </c>
      <c r="M9272" t="s">
        <v>8929</v>
      </c>
      <c r="N9272" t="s">
        <v>14</v>
      </c>
      <c r="O9272" s="6" t="str">
        <f>INDEX(lkp_Region,MATCH(tbl_Sales[[#This Row],[Suburb]],lkp_Suburb,0))</f>
        <v>Eastern Metropolitan</v>
      </c>
      <c r="P9272" s="6">
        <f>MONTH(tbl_Sales[[#This Row],[Date]])</f>
        <v>6</v>
      </c>
      <c r="Q9272" s="6">
        <f>YEAR(tbl_Sales[[#This Row],[Date]])</f>
        <v>2017</v>
      </c>
    </row>
    <row r="9273" spans="1:17" x14ac:dyDescent="0.25">
      <c r="A9273" s="1">
        <v>42890</v>
      </c>
      <c r="B9273">
        <v>456000</v>
      </c>
      <c r="C9273" t="s">
        <v>13</v>
      </c>
      <c r="D9273" t="s">
        <v>12429</v>
      </c>
      <c r="E9273" t="s">
        <v>10</v>
      </c>
      <c r="F9273">
        <v>3144</v>
      </c>
      <c r="G9273">
        <v>1</v>
      </c>
      <c r="H9273">
        <v>1</v>
      </c>
      <c r="I9273">
        <v>1</v>
      </c>
      <c r="J9273">
        <v>4721</v>
      </c>
      <c r="L9273" t="s">
        <v>9453</v>
      </c>
      <c r="M9273" t="s">
        <v>388</v>
      </c>
      <c r="N9273" t="s">
        <v>76</v>
      </c>
      <c r="O9273" s="6" t="str">
        <f>INDEX(lkp_Region,MATCH(tbl_Sales[[#This Row],[Suburb]],lkp_Suburb,0))</f>
        <v>Southern Metropolitan</v>
      </c>
      <c r="P9273" s="6">
        <f>MONTH(tbl_Sales[[#This Row],[Date]])</f>
        <v>6</v>
      </c>
      <c r="Q9273" s="6">
        <f>YEAR(tbl_Sales[[#This Row],[Date]])</f>
        <v>2017</v>
      </c>
    </row>
    <row r="9274" spans="1:17" x14ac:dyDescent="0.25">
      <c r="A9274" s="1">
        <v>42890</v>
      </c>
      <c r="B9274">
        <v>645000</v>
      </c>
      <c r="C9274" t="s">
        <v>13</v>
      </c>
      <c r="D9274" t="s">
        <v>12425</v>
      </c>
      <c r="E9274" t="s">
        <v>10</v>
      </c>
      <c r="F9274">
        <v>3181</v>
      </c>
      <c r="G9274">
        <v>2</v>
      </c>
      <c r="H9274">
        <v>1</v>
      </c>
      <c r="I9274">
        <v>1</v>
      </c>
      <c r="J9274">
        <v>2842</v>
      </c>
      <c r="K9274">
        <v>1920</v>
      </c>
      <c r="L9274" t="s">
        <v>9454</v>
      </c>
      <c r="M9274" t="s">
        <v>302</v>
      </c>
      <c r="N9274" t="s">
        <v>76</v>
      </c>
      <c r="O9274" s="6" t="str">
        <f>INDEX(lkp_Region,MATCH(tbl_Sales[[#This Row],[Suburb]],lkp_Suburb,0))</f>
        <v>Southern Metropolitan</v>
      </c>
      <c r="P9274" s="6">
        <f>MONTH(tbl_Sales[[#This Row],[Date]])</f>
        <v>6</v>
      </c>
      <c r="Q9274" s="6">
        <f>YEAR(tbl_Sales[[#This Row],[Date]])</f>
        <v>2017</v>
      </c>
    </row>
    <row r="9275" spans="1:17" x14ac:dyDescent="0.25">
      <c r="A9275" s="1">
        <v>42890</v>
      </c>
      <c r="B9275">
        <v>842000</v>
      </c>
      <c r="C9275" t="s">
        <v>2</v>
      </c>
      <c r="D9275" t="s">
        <v>12424</v>
      </c>
      <c r="E9275" t="s">
        <v>10</v>
      </c>
      <c r="F9275">
        <v>3095</v>
      </c>
      <c r="G9275">
        <v>3</v>
      </c>
      <c r="H9275">
        <v>1</v>
      </c>
      <c r="I9275">
        <v>1</v>
      </c>
      <c r="J9275">
        <v>960</v>
      </c>
      <c r="L9275" t="s">
        <v>9455</v>
      </c>
      <c r="M9275" t="s">
        <v>7521</v>
      </c>
      <c r="N9275" t="s">
        <v>7523</v>
      </c>
      <c r="O9275" s="6" t="str">
        <f>INDEX(lkp_Region,MATCH(tbl_Sales[[#This Row],[Suburb]],lkp_Suburb,0))</f>
        <v>Eastern Metropolitan</v>
      </c>
      <c r="P9275" s="6">
        <f>MONTH(tbl_Sales[[#This Row],[Date]])</f>
        <v>6</v>
      </c>
      <c r="Q9275" s="6">
        <f>YEAR(tbl_Sales[[#This Row],[Date]])</f>
        <v>2017</v>
      </c>
    </row>
    <row r="9276" spans="1:17" x14ac:dyDescent="0.25">
      <c r="A9276" s="1">
        <v>42890</v>
      </c>
      <c r="B9276">
        <v>1180000</v>
      </c>
      <c r="C9276" t="s">
        <v>2</v>
      </c>
      <c r="D9276" t="s">
        <v>12427</v>
      </c>
      <c r="E9276" t="s">
        <v>10</v>
      </c>
      <c r="F9276">
        <v>3058</v>
      </c>
      <c r="G9276">
        <v>3</v>
      </c>
      <c r="H9276">
        <v>2</v>
      </c>
      <c r="I9276">
        <v>2</v>
      </c>
      <c r="J9276">
        <v>588</v>
      </c>
      <c r="L9276" t="s">
        <v>9456</v>
      </c>
      <c r="M9276" t="s">
        <v>41</v>
      </c>
      <c r="N9276" t="s">
        <v>18</v>
      </c>
      <c r="O9276" s="6" t="str">
        <f>INDEX(lkp_Region,MATCH(tbl_Sales[[#This Row],[Suburb]],lkp_Suburb,0))</f>
        <v>Northern Metropolitan</v>
      </c>
      <c r="P9276" s="6">
        <f>MONTH(tbl_Sales[[#This Row],[Date]])</f>
        <v>6</v>
      </c>
      <c r="Q9276" s="6">
        <f>YEAR(tbl_Sales[[#This Row],[Date]])</f>
        <v>2017</v>
      </c>
    </row>
    <row r="9277" spans="1:17" x14ac:dyDescent="0.25">
      <c r="A9277" s="1">
        <v>42890</v>
      </c>
      <c r="B9277">
        <v>1435000</v>
      </c>
      <c r="C9277" t="s">
        <v>2</v>
      </c>
      <c r="D9277" t="s">
        <v>12427</v>
      </c>
      <c r="E9277" t="s">
        <v>5</v>
      </c>
      <c r="F9277">
        <v>3056</v>
      </c>
      <c r="G9277">
        <v>3</v>
      </c>
      <c r="H9277">
        <v>2</v>
      </c>
      <c r="I9277">
        <v>0</v>
      </c>
      <c r="J9277">
        <v>251</v>
      </c>
      <c r="K9277">
        <v>1890</v>
      </c>
      <c r="L9277" t="s">
        <v>9457</v>
      </c>
      <c r="M9277" t="s">
        <v>117</v>
      </c>
      <c r="N9277" t="s">
        <v>18</v>
      </c>
      <c r="O9277" s="6" t="str">
        <f>INDEX(lkp_Region,MATCH(tbl_Sales[[#This Row],[Suburb]],lkp_Suburb,0))</f>
        <v>Northern Metropolitan</v>
      </c>
      <c r="P9277" s="6">
        <f>MONTH(tbl_Sales[[#This Row],[Date]])</f>
        <v>6</v>
      </c>
      <c r="Q9277" s="6">
        <f>YEAR(tbl_Sales[[#This Row],[Date]])</f>
        <v>2017</v>
      </c>
    </row>
    <row r="9278" spans="1:17" x14ac:dyDescent="0.25">
      <c r="A9278" s="1">
        <v>42890</v>
      </c>
      <c r="B9278">
        <v>1590000</v>
      </c>
      <c r="C9278" t="s">
        <v>2</v>
      </c>
      <c r="D9278" t="s">
        <v>12427</v>
      </c>
      <c r="E9278" t="s">
        <v>5</v>
      </c>
      <c r="F9278">
        <v>3056</v>
      </c>
      <c r="G9278">
        <v>3</v>
      </c>
      <c r="H9278">
        <v>2</v>
      </c>
      <c r="I9278">
        <v>1</v>
      </c>
      <c r="J9278">
        <v>322</v>
      </c>
      <c r="L9278" t="s">
        <v>9458</v>
      </c>
      <c r="M9278" t="s">
        <v>117</v>
      </c>
      <c r="N9278" t="s">
        <v>18</v>
      </c>
      <c r="O9278" s="6" t="str">
        <f>INDEX(lkp_Region,MATCH(tbl_Sales[[#This Row],[Suburb]],lkp_Suburb,0))</f>
        <v>Northern Metropolitan</v>
      </c>
      <c r="P9278" s="6">
        <f>MONTH(tbl_Sales[[#This Row],[Date]])</f>
        <v>6</v>
      </c>
      <c r="Q9278" s="6">
        <f>YEAR(tbl_Sales[[#This Row],[Date]])</f>
        <v>2017</v>
      </c>
    </row>
    <row r="9279" spans="1:17" x14ac:dyDescent="0.25">
      <c r="A9279" s="1">
        <v>42890</v>
      </c>
      <c r="B9279">
        <v>350000</v>
      </c>
      <c r="C9279" t="s">
        <v>2</v>
      </c>
      <c r="D9279" t="s">
        <v>12429</v>
      </c>
      <c r="E9279" t="s">
        <v>5</v>
      </c>
      <c r="F9279">
        <v>3040</v>
      </c>
      <c r="G9279">
        <v>1</v>
      </c>
      <c r="H9279">
        <v>1</v>
      </c>
      <c r="I9279">
        <v>1</v>
      </c>
      <c r="J9279">
        <v>46</v>
      </c>
      <c r="K9279">
        <v>1970</v>
      </c>
      <c r="L9279" t="s">
        <v>9459</v>
      </c>
      <c r="M9279" t="s">
        <v>47</v>
      </c>
      <c r="N9279" t="s">
        <v>49</v>
      </c>
      <c r="O9279" s="6" t="str">
        <f>INDEX(lkp_Region,MATCH(tbl_Sales[[#This Row],[Suburb]],lkp_Suburb,0))</f>
        <v>Western Metropolitan</v>
      </c>
      <c r="P9279" s="6">
        <f>MONTH(tbl_Sales[[#This Row],[Date]])</f>
        <v>6</v>
      </c>
      <c r="Q9279" s="6">
        <f>YEAR(tbl_Sales[[#This Row],[Date]])</f>
        <v>2017</v>
      </c>
    </row>
    <row r="9280" spans="1:17" x14ac:dyDescent="0.25">
      <c r="A9280" s="1">
        <v>42890</v>
      </c>
      <c r="B9280">
        <v>1300000</v>
      </c>
      <c r="C9280" t="s">
        <v>2</v>
      </c>
      <c r="D9280" t="s">
        <v>12427</v>
      </c>
      <c r="E9280" t="s">
        <v>10</v>
      </c>
      <c r="F9280">
        <v>3040</v>
      </c>
      <c r="G9280">
        <v>3</v>
      </c>
      <c r="H9280">
        <v>3</v>
      </c>
      <c r="I9280">
        <v>2</v>
      </c>
      <c r="J9280">
        <v>240</v>
      </c>
      <c r="K9280">
        <v>2013</v>
      </c>
      <c r="L9280" t="s">
        <v>9460</v>
      </c>
      <c r="M9280" t="s">
        <v>190</v>
      </c>
      <c r="N9280" t="s">
        <v>49</v>
      </c>
      <c r="O9280" s="6" t="str">
        <f>INDEX(lkp_Region,MATCH(tbl_Sales[[#This Row],[Suburb]],lkp_Suburb,0))</f>
        <v>Western Metropolitan</v>
      </c>
      <c r="P9280" s="6">
        <f>MONTH(tbl_Sales[[#This Row],[Date]])</f>
        <v>6</v>
      </c>
      <c r="Q9280" s="6">
        <f>YEAR(tbl_Sales[[#This Row],[Date]])</f>
        <v>2017</v>
      </c>
    </row>
    <row r="9281" spans="1:17" x14ac:dyDescent="0.25">
      <c r="A9281" s="1">
        <v>42890</v>
      </c>
      <c r="B9281">
        <v>1530000</v>
      </c>
      <c r="C9281" t="s">
        <v>2</v>
      </c>
      <c r="D9281" t="s">
        <v>12427</v>
      </c>
      <c r="E9281" t="s">
        <v>10</v>
      </c>
      <c r="F9281">
        <v>3149</v>
      </c>
      <c r="G9281">
        <v>3</v>
      </c>
      <c r="H9281">
        <v>1</v>
      </c>
      <c r="I9281">
        <v>2</v>
      </c>
      <c r="J9281">
        <v>810</v>
      </c>
      <c r="L9281" t="s">
        <v>9461</v>
      </c>
      <c r="M9281" t="s">
        <v>7758</v>
      </c>
      <c r="N9281" t="s">
        <v>31</v>
      </c>
      <c r="O9281" s="6" t="str">
        <f>INDEX(lkp_Region,MATCH(tbl_Sales[[#This Row],[Suburb]],lkp_Suburb,0))</f>
        <v>Eastern Metropolitan</v>
      </c>
      <c r="P9281" s="6">
        <f>MONTH(tbl_Sales[[#This Row],[Date]])</f>
        <v>6</v>
      </c>
      <c r="Q9281" s="6">
        <f>YEAR(tbl_Sales[[#This Row],[Date]])</f>
        <v>2017</v>
      </c>
    </row>
    <row r="9282" spans="1:17" x14ac:dyDescent="0.25">
      <c r="A9282" s="1">
        <v>42890</v>
      </c>
      <c r="B9282">
        <v>580000</v>
      </c>
      <c r="C9282" t="s">
        <v>13</v>
      </c>
      <c r="D9282" t="s">
        <v>12424</v>
      </c>
      <c r="E9282" t="s">
        <v>5</v>
      </c>
      <c r="F9282">
        <v>3006</v>
      </c>
      <c r="G9282">
        <v>2</v>
      </c>
      <c r="H9282">
        <v>1</v>
      </c>
      <c r="I9282">
        <v>1</v>
      </c>
      <c r="J9282">
        <v>0</v>
      </c>
      <c r="K9282">
        <v>1994</v>
      </c>
      <c r="L9282" t="s">
        <v>9462</v>
      </c>
      <c r="M9282" t="s">
        <v>434</v>
      </c>
      <c r="N9282" t="s">
        <v>88</v>
      </c>
      <c r="O9282" s="6" t="str">
        <f>INDEX(lkp_Region,MATCH(tbl_Sales[[#This Row],[Suburb]],lkp_Suburb,0))</f>
        <v>Southern Metropolitan</v>
      </c>
      <c r="P9282" s="6">
        <f>MONTH(tbl_Sales[[#This Row],[Date]])</f>
        <v>6</v>
      </c>
      <c r="Q9282" s="6">
        <f>YEAR(tbl_Sales[[#This Row],[Date]])</f>
        <v>2017</v>
      </c>
    </row>
    <row r="9283" spans="1:17" x14ac:dyDescent="0.25">
      <c r="A9283" s="1">
        <v>42890</v>
      </c>
      <c r="B9283">
        <v>960000</v>
      </c>
      <c r="C9283" t="s">
        <v>51</v>
      </c>
      <c r="D9283" t="s">
        <v>12427</v>
      </c>
      <c r="E9283" t="s">
        <v>5</v>
      </c>
      <c r="F9283">
        <v>3053</v>
      </c>
      <c r="G9283">
        <v>2</v>
      </c>
      <c r="H9283">
        <v>2</v>
      </c>
      <c r="I9283">
        <v>1</v>
      </c>
      <c r="J9283">
        <v>0</v>
      </c>
      <c r="K9283">
        <v>1860</v>
      </c>
      <c r="L9283" t="s">
        <v>9463</v>
      </c>
      <c r="M9283" t="s">
        <v>164</v>
      </c>
      <c r="N9283" t="s">
        <v>88</v>
      </c>
      <c r="O9283" s="6" t="str">
        <f>INDEX(lkp_Region,MATCH(tbl_Sales[[#This Row],[Suburb]],lkp_Suburb,0))</f>
        <v>Northern Metropolitan</v>
      </c>
      <c r="P9283" s="6">
        <f>MONTH(tbl_Sales[[#This Row],[Date]])</f>
        <v>6</v>
      </c>
      <c r="Q9283" s="6">
        <f>YEAR(tbl_Sales[[#This Row],[Date]])</f>
        <v>2017</v>
      </c>
    </row>
    <row r="9284" spans="1:17" x14ac:dyDescent="0.25">
      <c r="A9284" s="1">
        <v>42890</v>
      </c>
      <c r="B9284">
        <v>970000</v>
      </c>
      <c r="C9284" t="s">
        <v>2</v>
      </c>
      <c r="D9284" t="s">
        <v>12431</v>
      </c>
      <c r="E9284" t="s">
        <v>10</v>
      </c>
      <c r="F9284">
        <v>3051</v>
      </c>
      <c r="G9284">
        <v>2</v>
      </c>
      <c r="H9284">
        <v>1</v>
      </c>
      <c r="I9284">
        <v>0</v>
      </c>
      <c r="J9284">
        <v>102</v>
      </c>
      <c r="K9284">
        <v>1900</v>
      </c>
      <c r="L9284" t="s">
        <v>9464</v>
      </c>
      <c r="M9284" t="s">
        <v>915</v>
      </c>
      <c r="N9284" t="s">
        <v>88</v>
      </c>
      <c r="O9284" s="6" t="str">
        <f>INDEX(lkp_Region,MATCH(tbl_Sales[[#This Row],[Suburb]],lkp_Suburb,0))</f>
        <v>Northern Metropolitan</v>
      </c>
      <c r="P9284" s="6">
        <f>MONTH(tbl_Sales[[#This Row],[Date]])</f>
        <v>6</v>
      </c>
      <c r="Q9284" s="6">
        <f>YEAR(tbl_Sales[[#This Row],[Date]])</f>
        <v>2017</v>
      </c>
    </row>
    <row r="9285" spans="1:17" x14ac:dyDescent="0.25">
      <c r="A9285" s="1">
        <v>42890</v>
      </c>
      <c r="B9285">
        <v>2400000</v>
      </c>
      <c r="C9285" t="s">
        <v>13</v>
      </c>
      <c r="D9285" t="s">
        <v>12429</v>
      </c>
      <c r="E9285" t="s">
        <v>5</v>
      </c>
      <c r="F9285">
        <v>3141</v>
      </c>
      <c r="G9285">
        <v>3</v>
      </c>
      <c r="H9285">
        <v>2</v>
      </c>
      <c r="I9285">
        <v>1</v>
      </c>
      <c r="J9285">
        <v>0</v>
      </c>
      <c r="K9285">
        <v>1940</v>
      </c>
      <c r="L9285" t="s">
        <v>9465</v>
      </c>
      <c r="M9285" t="s">
        <v>111</v>
      </c>
      <c r="N9285" t="s">
        <v>88</v>
      </c>
      <c r="O9285" s="6" t="str">
        <f>INDEX(lkp_Region,MATCH(tbl_Sales[[#This Row],[Suburb]],lkp_Suburb,0))</f>
        <v>Southern Metropolitan</v>
      </c>
      <c r="P9285" s="6">
        <f>MONTH(tbl_Sales[[#This Row],[Date]])</f>
        <v>6</v>
      </c>
      <c r="Q9285" s="6">
        <f>YEAR(tbl_Sales[[#This Row],[Date]])</f>
        <v>2017</v>
      </c>
    </row>
    <row r="9286" spans="1:17" x14ac:dyDescent="0.25">
      <c r="A9286" s="1">
        <v>42890</v>
      </c>
      <c r="B9286">
        <v>750000</v>
      </c>
      <c r="C9286" t="s">
        <v>2</v>
      </c>
      <c r="D9286" t="s">
        <v>12432</v>
      </c>
      <c r="E9286" t="s">
        <v>5</v>
      </c>
      <c r="F9286">
        <v>3013</v>
      </c>
      <c r="G9286">
        <v>3</v>
      </c>
      <c r="H9286">
        <v>2</v>
      </c>
      <c r="I9286">
        <v>1</v>
      </c>
      <c r="J9286">
        <v>390</v>
      </c>
      <c r="K9286">
        <v>1980</v>
      </c>
      <c r="L9286" t="s">
        <v>9466</v>
      </c>
      <c r="M9286" t="s">
        <v>65</v>
      </c>
      <c r="N9286" t="s">
        <v>21</v>
      </c>
      <c r="O9286" s="6" t="str">
        <f>INDEX(lkp_Region,MATCH(tbl_Sales[[#This Row],[Suburb]],lkp_Suburb,0))</f>
        <v>Western Metropolitan</v>
      </c>
      <c r="P9286" s="6">
        <f>MONTH(tbl_Sales[[#This Row],[Date]])</f>
        <v>6</v>
      </c>
      <c r="Q9286" s="6">
        <f>YEAR(tbl_Sales[[#This Row],[Date]])</f>
        <v>2017</v>
      </c>
    </row>
    <row r="9287" spans="1:17" x14ac:dyDescent="0.25">
      <c r="A9287" s="1">
        <v>42890</v>
      </c>
      <c r="B9287">
        <v>705000</v>
      </c>
      <c r="C9287" t="s">
        <v>2</v>
      </c>
      <c r="D9287" t="s">
        <v>12427</v>
      </c>
      <c r="E9287" t="s">
        <v>5</v>
      </c>
      <c r="F9287">
        <v>3153</v>
      </c>
      <c r="G9287">
        <v>4</v>
      </c>
      <c r="H9287">
        <v>2</v>
      </c>
      <c r="I9287">
        <v>4</v>
      </c>
      <c r="J9287">
        <v>765</v>
      </c>
      <c r="K9287">
        <v>1975</v>
      </c>
      <c r="L9287" t="s">
        <v>9467</v>
      </c>
      <c r="M9287" t="s">
        <v>8050</v>
      </c>
      <c r="N9287" t="s">
        <v>7768</v>
      </c>
      <c r="O9287" s="6" t="str">
        <f>INDEX(lkp_Region,MATCH(tbl_Sales[[#This Row],[Suburb]],lkp_Suburb,0))</f>
        <v>Eastern Metropolitan</v>
      </c>
      <c r="P9287" s="6">
        <f>MONTH(tbl_Sales[[#This Row],[Date]])</f>
        <v>6</v>
      </c>
      <c r="Q9287" s="6">
        <f>YEAR(tbl_Sales[[#This Row],[Date]])</f>
        <v>2017</v>
      </c>
    </row>
    <row r="9288" spans="1:17" x14ac:dyDescent="0.25">
      <c r="A9288" s="1">
        <v>42890</v>
      </c>
      <c r="B9288">
        <v>840000</v>
      </c>
      <c r="C9288" t="s">
        <v>2</v>
      </c>
      <c r="D9288" t="s">
        <v>12427</v>
      </c>
      <c r="E9288" t="s">
        <v>10</v>
      </c>
      <c r="F9288">
        <v>3196</v>
      </c>
      <c r="G9288">
        <v>3</v>
      </c>
      <c r="H9288">
        <v>2</v>
      </c>
      <c r="I9288">
        <v>2</v>
      </c>
      <c r="J9288">
        <v>534</v>
      </c>
      <c r="K9288">
        <v>1975</v>
      </c>
      <c r="L9288" t="s">
        <v>9468</v>
      </c>
      <c r="M9288" t="s">
        <v>8708</v>
      </c>
      <c r="N9288" t="s">
        <v>45</v>
      </c>
      <c r="O9288" s="6" t="str">
        <f>INDEX(lkp_Region,MATCH(tbl_Sales[[#This Row],[Suburb]],lkp_Suburb,0))</f>
        <v>South-Eastern Metropolitan</v>
      </c>
      <c r="P9288" s="6">
        <f>MONTH(tbl_Sales[[#This Row],[Date]])</f>
        <v>6</v>
      </c>
      <c r="Q9288" s="6">
        <f>YEAR(tbl_Sales[[#This Row],[Date]])</f>
        <v>2017</v>
      </c>
    </row>
    <row r="9289" spans="1:17" x14ac:dyDescent="0.25">
      <c r="A9289" s="1">
        <v>42890</v>
      </c>
      <c r="B9289">
        <v>535000</v>
      </c>
      <c r="C9289" t="s">
        <v>2</v>
      </c>
      <c r="D9289" t="s">
        <v>12428</v>
      </c>
      <c r="E9289" t="s">
        <v>5</v>
      </c>
      <c r="F9289">
        <v>3429</v>
      </c>
      <c r="G9289">
        <v>4</v>
      </c>
      <c r="H9289">
        <v>2</v>
      </c>
      <c r="I9289">
        <v>2</v>
      </c>
      <c r="J9289">
        <v>808</v>
      </c>
      <c r="K9289">
        <v>1970</v>
      </c>
      <c r="L9289" t="s">
        <v>9469</v>
      </c>
      <c r="M9289" t="s">
        <v>7691</v>
      </c>
      <c r="N9289" t="s">
        <v>195</v>
      </c>
      <c r="O9289" s="6" t="str">
        <f>INDEX(lkp_Region,MATCH(tbl_Sales[[#This Row],[Suburb]],lkp_Suburb,0))</f>
        <v>Western Metropolitan</v>
      </c>
      <c r="P9289" s="6">
        <f>MONTH(tbl_Sales[[#This Row],[Date]])</f>
        <v>6</v>
      </c>
      <c r="Q9289" s="6">
        <f>YEAR(tbl_Sales[[#This Row],[Date]])</f>
        <v>2017</v>
      </c>
    </row>
    <row r="9290" spans="1:17" x14ac:dyDescent="0.25">
      <c r="A9290" s="1">
        <v>42890</v>
      </c>
      <c r="B9290">
        <v>670000</v>
      </c>
      <c r="C9290" t="s">
        <v>13</v>
      </c>
      <c r="D9290" t="s">
        <v>12429</v>
      </c>
      <c r="E9290" t="s">
        <v>5</v>
      </c>
      <c r="F9290">
        <v>3163</v>
      </c>
      <c r="G9290">
        <v>2</v>
      </c>
      <c r="H9290">
        <v>1</v>
      </c>
      <c r="I9290">
        <v>2</v>
      </c>
      <c r="J9290">
        <v>0</v>
      </c>
      <c r="L9290" t="s">
        <v>9470</v>
      </c>
      <c r="M9290" t="s">
        <v>225</v>
      </c>
      <c r="N9290" t="s">
        <v>57</v>
      </c>
      <c r="O9290" s="6" t="str">
        <f>INDEX(lkp_Region,MATCH(tbl_Sales[[#This Row],[Suburb]],lkp_Suburb,0))</f>
        <v>Southern Metropolitan</v>
      </c>
      <c r="P9290" s="6">
        <f>MONTH(tbl_Sales[[#This Row],[Date]])</f>
        <v>6</v>
      </c>
      <c r="Q9290" s="6">
        <f>YEAR(tbl_Sales[[#This Row],[Date]])</f>
        <v>2017</v>
      </c>
    </row>
    <row r="9291" spans="1:17" x14ac:dyDescent="0.25">
      <c r="A9291" s="1">
        <v>42890</v>
      </c>
      <c r="B9291">
        <v>1640000</v>
      </c>
      <c r="C9291" t="s">
        <v>2</v>
      </c>
      <c r="D9291" t="s">
        <v>12429</v>
      </c>
      <c r="E9291" t="s">
        <v>10</v>
      </c>
      <c r="F9291">
        <v>3165</v>
      </c>
      <c r="G9291">
        <v>3</v>
      </c>
      <c r="H9291">
        <v>1</v>
      </c>
      <c r="I9291">
        <v>2</v>
      </c>
      <c r="J9291">
        <v>733</v>
      </c>
      <c r="L9291" t="s">
        <v>9471</v>
      </c>
      <c r="M9291" t="s">
        <v>138</v>
      </c>
      <c r="N9291" t="s">
        <v>57</v>
      </c>
      <c r="O9291" s="6" t="str">
        <f>INDEX(lkp_Region,MATCH(tbl_Sales[[#This Row],[Suburb]],lkp_Suburb,0))</f>
        <v>Southern Metropolitan</v>
      </c>
      <c r="P9291" s="6">
        <f>MONTH(tbl_Sales[[#This Row],[Date]])</f>
        <v>6</v>
      </c>
      <c r="Q9291" s="6">
        <f>YEAR(tbl_Sales[[#This Row],[Date]])</f>
        <v>2017</v>
      </c>
    </row>
    <row r="9292" spans="1:17" x14ac:dyDescent="0.25">
      <c r="A9292" s="1">
        <v>42890</v>
      </c>
      <c r="B9292">
        <v>561000</v>
      </c>
      <c r="C9292" t="s">
        <v>2</v>
      </c>
      <c r="D9292" t="s">
        <v>12428</v>
      </c>
      <c r="E9292" t="s">
        <v>10</v>
      </c>
      <c r="F9292">
        <v>3201</v>
      </c>
      <c r="G9292">
        <v>3</v>
      </c>
      <c r="H9292">
        <v>1</v>
      </c>
      <c r="I9292">
        <v>2</v>
      </c>
      <c r="J9292">
        <v>787</v>
      </c>
      <c r="L9292" t="s">
        <v>9472</v>
      </c>
      <c r="M9292" t="s">
        <v>8187</v>
      </c>
      <c r="N9292" t="s">
        <v>7773</v>
      </c>
      <c r="O9292" s="6" t="str">
        <f>INDEX(lkp_Region,MATCH(tbl_Sales[[#This Row],[Suburb]],lkp_Suburb,0))</f>
        <v>South-Eastern Metropolitan</v>
      </c>
      <c r="P9292" s="6">
        <f>MONTH(tbl_Sales[[#This Row],[Date]])</f>
        <v>6</v>
      </c>
      <c r="Q9292" s="6">
        <f>YEAR(tbl_Sales[[#This Row],[Date]])</f>
        <v>2017</v>
      </c>
    </row>
    <row r="9293" spans="1:17" x14ac:dyDescent="0.25">
      <c r="A9293" s="1">
        <v>42890</v>
      </c>
      <c r="B9293">
        <v>857700</v>
      </c>
      <c r="C9293" t="s">
        <v>2</v>
      </c>
      <c r="D9293" t="s">
        <v>12428</v>
      </c>
      <c r="E9293" t="s">
        <v>5</v>
      </c>
      <c r="F9293">
        <v>3073</v>
      </c>
      <c r="G9293">
        <v>3</v>
      </c>
      <c r="H9293">
        <v>1</v>
      </c>
      <c r="I9293">
        <v>1</v>
      </c>
      <c r="J9293">
        <v>325</v>
      </c>
      <c r="K9293">
        <v>1930</v>
      </c>
      <c r="L9293" t="s">
        <v>9473</v>
      </c>
      <c r="M9293" t="s">
        <v>93</v>
      </c>
      <c r="N9293" t="s">
        <v>62</v>
      </c>
      <c r="O9293" s="6" t="str">
        <f>INDEX(lkp_Region,MATCH(tbl_Sales[[#This Row],[Suburb]],lkp_Suburb,0))</f>
        <v>Northern Metropolitan</v>
      </c>
      <c r="P9293" s="6">
        <f>MONTH(tbl_Sales[[#This Row],[Date]])</f>
        <v>6</v>
      </c>
      <c r="Q9293" s="6">
        <f>YEAR(tbl_Sales[[#This Row],[Date]])</f>
        <v>2017</v>
      </c>
    </row>
    <row r="9294" spans="1:17" x14ac:dyDescent="0.25">
      <c r="A9294" s="1">
        <v>42890</v>
      </c>
      <c r="B9294">
        <v>1240000</v>
      </c>
      <c r="C9294" t="s">
        <v>2</v>
      </c>
      <c r="D9294" t="s">
        <v>12427</v>
      </c>
      <c r="E9294" t="s">
        <v>10</v>
      </c>
      <c r="F9294">
        <v>3070</v>
      </c>
      <c r="G9294">
        <v>3</v>
      </c>
      <c r="H9294">
        <v>1</v>
      </c>
      <c r="I9294">
        <v>1</v>
      </c>
      <c r="J9294">
        <v>247</v>
      </c>
      <c r="L9294" t="s">
        <v>9474</v>
      </c>
      <c r="M9294" t="s">
        <v>271</v>
      </c>
      <c r="N9294" t="s">
        <v>62</v>
      </c>
      <c r="O9294" s="6" t="str">
        <f>INDEX(lkp_Region,MATCH(tbl_Sales[[#This Row],[Suburb]],lkp_Suburb,0))</f>
        <v>Northern Metropolitan</v>
      </c>
      <c r="P9294" s="6">
        <f>MONTH(tbl_Sales[[#This Row],[Date]])</f>
        <v>6</v>
      </c>
      <c r="Q9294" s="6">
        <f>YEAR(tbl_Sales[[#This Row],[Date]])</f>
        <v>2017</v>
      </c>
    </row>
    <row r="9295" spans="1:17" x14ac:dyDescent="0.25">
      <c r="A9295" s="1">
        <v>42890</v>
      </c>
      <c r="B9295">
        <v>1250000</v>
      </c>
      <c r="C9295" t="s">
        <v>2</v>
      </c>
      <c r="D9295" t="s">
        <v>12427</v>
      </c>
      <c r="E9295" t="s">
        <v>10</v>
      </c>
      <c r="F9295">
        <v>3083</v>
      </c>
      <c r="G9295">
        <v>5</v>
      </c>
      <c r="H9295">
        <v>3</v>
      </c>
      <c r="I9295">
        <v>2</v>
      </c>
      <c r="J9295">
        <v>544</v>
      </c>
      <c r="L9295" t="s">
        <v>9475</v>
      </c>
      <c r="M9295" t="s">
        <v>2793</v>
      </c>
      <c r="N9295" t="s">
        <v>62</v>
      </c>
      <c r="O9295" s="6" t="str">
        <f>INDEX(lkp_Region,MATCH(tbl_Sales[[#This Row],[Suburb]],lkp_Suburb,0))</f>
        <v>Northern Metropolitan</v>
      </c>
      <c r="P9295" s="6">
        <f>MONTH(tbl_Sales[[#This Row],[Date]])</f>
        <v>6</v>
      </c>
      <c r="Q9295" s="6">
        <f>YEAR(tbl_Sales[[#This Row],[Date]])</f>
        <v>2017</v>
      </c>
    </row>
    <row r="9296" spans="1:17" x14ac:dyDescent="0.25">
      <c r="A9296" s="1">
        <v>42890</v>
      </c>
      <c r="B9296">
        <v>1635000</v>
      </c>
      <c r="C9296" t="s">
        <v>2</v>
      </c>
      <c r="D9296" t="s">
        <v>12429</v>
      </c>
      <c r="E9296" t="s">
        <v>10</v>
      </c>
      <c r="F9296">
        <v>3071</v>
      </c>
      <c r="G9296">
        <v>4</v>
      </c>
      <c r="H9296">
        <v>2</v>
      </c>
      <c r="I9296">
        <v>2</v>
      </c>
      <c r="J9296">
        <v>464</v>
      </c>
      <c r="L9296" t="s">
        <v>9476</v>
      </c>
      <c r="M9296" t="s">
        <v>60</v>
      </c>
      <c r="N9296" t="s">
        <v>62</v>
      </c>
      <c r="O9296" s="6" t="str">
        <f>INDEX(lkp_Region,MATCH(tbl_Sales[[#This Row],[Suburb]],lkp_Suburb,0))</f>
        <v>Northern Metropolitan</v>
      </c>
      <c r="P9296" s="6">
        <f>MONTH(tbl_Sales[[#This Row],[Date]])</f>
        <v>6</v>
      </c>
      <c r="Q9296" s="6">
        <f>YEAR(tbl_Sales[[#This Row],[Date]])</f>
        <v>2017</v>
      </c>
    </row>
    <row r="9297" spans="1:17" x14ac:dyDescent="0.25">
      <c r="A9297" s="1">
        <v>42890</v>
      </c>
      <c r="B9297">
        <v>2990000</v>
      </c>
      <c r="C9297" t="s">
        <v>2</v>
      </c>
      <c r="D9297" t="s">
        <v>12432</v>
      </c>
      <c r="E9297" t="s">
        <v>10</v>
      </c>
      <c r="F9297">
        <v>3070</v>
      </c>
      <c r="G9297">
        <v>4</v>
      </c>
      <c r="H9297">
        <v>1</v>
      </c>
      <c r="I9297">
        <v>2</v>
      </c>
      <c r="J9297">
        <v>557</v>
      </c>
      <c r="L9297" t="s">
        <v>3866</v>
      </c>
      <c r="M9297" t="s">
        <v>271</v>
      </c>
      <c r="N9297" t="s">
        <v>62</v>
      </c>
      <c r="O9297" s="6" t="str">
        <f>INDEX(lkp_Region,MATCH(tbl_Sales[[#This Row],[Suburb]],lkp_Suburb,0))</f>
        <v>Northern Metropolitan</v>
      </c>
      <c r="P9297" s="6">
        <f>MONTH(tbl_Sales[[#This Row],[Date]])</f>
        <v>6</v>
      </c>
      <c r="Q9297" s="6">
        <f>YEAR(tbl_Sales[[#This Row],[Date]])</f>
        <v>2017</v>
      </c>
    </row>
    <row r="9298" spans="1:17" x14ac:dyDescent="0.25">
      <c r="A9298" s="1">
        <v>42890</v>
      </c>
      <c r="B9298">
        <v>680000</v>
      </c>
      <c r="C9298" t="s">
        <v>2</v>
      </c>
      <c r="D9298" t="s">
        <v>12428</v>
      </c>
      <c r="E9298" t="s">
        <v>10</v>
      </c>
      <c r="F9298">
        <v>3803</v>
      </c>
      <c r="G9298">
        <v>3</v>
      </c>
      <c r="H9298">
        <v>1</v>
      </c>
      <c r="I9298">
        <v>2</v>
      </c>
      <c r="J9298">
        <v>795</v>
      </c>
      <c r="K9298">
        <v>1970</v>
      </c>
      <c r="L9298" t="s">
        <v>9477</v>
      </c>
      <c r="M9298" t="s">
        <v>7990</v>
      </c>
      <c r="N9298" t="s">
        <v>7735</v>
      </c>
      <c r="O9298" s="6" t="str">
        <f>INDEX(lkp_Region,MATCH(tbl_Sales[[#This Row],[Suburb]],lkp_Suburb,0))</f>
        <v>South-Eastern Metropolitan</v>
      </c>
      <c r="P9298" s="6">
        <f>MONTH(tbl_Sales[[#This Row],[Date]])</f>
        <v>6</v>
      </c>
      <c r="Q9298" s="6">
        <f>YEAR(tbl_Sales[[#This Row],[Date]])</f>
        <v>2017</v>
      </c>
    </row>
    <row r="9299" spans="1:17" x14ac:dyDescent="0.25">
      <c r="A9299" s="1">
        <v>42890</v>
      </c>
      <c r="B9299">
        <v>1022000</v>
      </c>
      <c r="C9299" t="s">
        <v>13</v>
      </c>
      <c r="D9299" t="s">
        <v>12429</v>
      </c>
      <c r="E9299" t="s">
        <v>10</v>
      </c>
      <c r="F9299">
        <v>3122</v>
      </c>
      <c r="G9299">
        <v>2</v>
      </c>
      <c r="H9299">
        <v>1</v>
      </c>
      <c r="I9299">
        <v>1</v>
      </c>
      <c r="J9299">
        <v>2267</v>
      </c>
      <c r="K9299">
        <v>1930</v>
      </c>
      <c r="L9299" t="s">
        <v>9478</v>
      </c>
      <c r="M9299" t="s">
        <v>461</v>
      </c>
      <c r="N9299" t="s">
        <v>101</v>
      </c>
      <c r="O9299" s="6" t="str">
        <f>INDEX(lkp_Region,MATCH(tbl_Sales[[#This Row],[Suburb]],lkp_Suburb,0))</f>
        <v>Southern Metropolitan</v>
      </c>
      <c r="P9299" s="6">
        <f>MONTH(tbl_Sales[[#This Row],[Date]])</f>
        <v>6</v>
      </c>
      <c r="Q9299" s="6">
        <f>YEAR(tbl_Sales[[#This Row],[Date]])</f>
        <v>2017</v>
      </c>
    </row>
    <row r="9300" spans="1:17" x14ac:dyDescent="0.25">
      <c r="A9300" s="1">
        <v>42890</v>
      </c>
      <c r="B9300">
        <v>1110000</v>
      </c>
      <c r="C9300" t="s">
        <v>2</v>
      </c>
      <c r="D9300" t="s">
        <v>12427</v>
      </c>
      <c r="E9300" t="s">
        <v>5</v>
      </c>
      <c r="F9300">
        <v>3101</v>
      </c>
      <c r="G9300">
        <v>3</v>
      </c>
      <c r="H9300">
        <v>2</v>
      </c>
      <c r="I9300">
        <v>2</v>
      </c>
      <c r="J9300">
        <v>200</v>
      </c>
      <c r="L9300" t="s">
        <v>9479</v>
      </c>
      <c r="M9300" t="s">
        <v>145</v>
      </c>
      <c r="N9300" t="s">
        <v>101</v>
      </c>
      <c r="O9300" s="6" t="str">
        <f>INDEX(lkp_Region,MATCH(tbl_Sales[[#This Row],[Suburb]],lkp_Suburb,0))</f>
        <v>Southern Metropolitan</v>
      </c>
      <c r="P9300" s="6">
        <f>MONTH(tbl_Sales[[#This Row],[Date]])</f>
        <v>6</v>
      </c>
      <c r="Q9300" s="6">
        <f>YEAR(tbl_Sales[[#This Row],[Date]])</f>
        <v>2017</v>
      </c>
    </row>
    <row r="9301" spans="1:17" x14ac:dyDescent="0.25">
      <c r="A9301" s="1">
        <v>42890</v>
      </c>
      <c r="B9301">
        <v>879000</v>
      </c>
      <c r="C9301" t="s">
        <v>13</v>
      </c>
      <c r="D9301" t="s">
        <v>12431</v>
      </c>
      <c r="E9301" t="s">
        <v>10</v>
      </c>
      <c r="F9301">
        <v>3193</v>
      </c>
      <c r="G9301">
        <v>2</v>
      </c>
      <c r="H9301">
        <v>1</v>
      </c>
      <c r="I9301">
        <v>1</v>
      </c>
      <c r="J9301">
        <v>0</v>
      </c>
      <c r="K9301">
        <v>1970</v>
      </c>
      <c r="L9301" t="s">
        <v>9480</v>
      </c>
      <c r="M9301" t="s">
        <v>7558</v>
      </c>
      <c r="N9301" t="s">
        <v>107</v>
      </c>
      <c r="O9301" s="6" t="str">
        <f>INDEX(lkp_Region,MATCH(tbl_Sales[[#This Row],[Suburb]],lkp_Suburb,0))</f>
        <v>Southern Metropolitan</v>
      </c>
      <c r="P9301" s="6">
        <f>MONTH(tbl_Sales[[#This Row],[Date]])</f>
        <v>6</v>
      </c>
      <c r="Q9301" s="6">
        <f>YEAR(tbl_Sales[[#This Row],[Date]])</f>
        <v>2017</v>
      </c>
    </row>
    <row r="9302" spans="1:17" x14ac:dyDescent="0.25">
      <c r="A9302" s="1">
        <v>42890</v>
      </c>
      <c r="B9302">
        <v>2445000</v>
      </c>
      <c r="C9302" t="s">
        <v>2</v>
      </c>
      <c r="D9302" t="s">
        <v>12427</v>
      </c>
      <c r="E9302" t="s">
        <v>10</v>
      </c>
      <c r="F9302">
        <v>3186</v>
      </c>
      <c r="G9302">
        <v>3</v>
      </c>
      <c r="H9302">
        <v>3</v>
      </c>
      <c r="I9302">
        <v>2</v>
      </c>
      <c r="J9302">
        <v>440</v>
      </c>
      <c r="L9302" t="s">
        <v>9481</v>
      </c>
      <c r="M9302" t="s">
        <v>105</v>
      </c>
      <c r="N9302" t="s">
        <v>107</v>
      </c>
      <c r="O9302" s="6" t="str">
        <f>INDEX(lkp_Region,MATCH(tbl_Sales[[#This Row],[Suburb]],lkp_Suburb,0))</f>
        <v>Southern Metropolitan</v>
      </c>
      <c r="P9302" s="6">
        <f>MONTH(tbl_Sales[[#This Row],[Date]])</f>
        <v>6</v>
      </c>
      <c r="Q9302" s="6">
        <f>YEAR(tbl_Sales[[#This Row],[Date]])</f>
        <v>2017</v>
      </c>
    </row>
    <row r="9303" spans="1:17" x14ac:dyDescent="0.25">
      <c r="A9303" s="1">
        <v>42890</v>
      </c>
      <c r="B9303">
        <v>630000</v>
      </c>
      <c r="C9303" t="s">
        <v>51</v>
      </c>
      <c r="D9303" t="s">
        <v>12423</v>
      </c>
      <c r="E9303" t="s">
        <v>10</v>
      </c>
      <c r="F9303">
        <v>3084</v>
      </c>
      <c r="G9303">
        <v>2</v>
      </c>
      <c r="H9303">
        <v>1</v>
      </c>
      <c r="I9303">
        <v>1</v>
      </c>
      <c r="J9303">
        <v>86</v>
      </c>
      <c r="L9303" t="s">
        <v>9482</v>
      </c>
      <c r="M9303" t="s">
        <v>211</v>
      </c>
      <c r="N9303" t="s">
        <v>150</v>
      </c>
      <c r="O9303" s="6" t="str">
        <f>INDEX(lkp_Region,MATCH(tbl_Sales[[#This Row],[Suburb]],lkp_Suburb,0))</f>
        <v>Eastern Metropolitan</v>
      </c>
      <c r="P9303" s="6">
        <f>MONTH(tbl_Sales[[#This Row],[Date]])</f>
        <v>6</v>
      </c>
      <c r="Q9303" s="6">
        <f>YEAR(tbl_Sales[[#This Row],[Date]])</f>
        <v>2017</v>
      </c>
    </row>
    <row r="9304" spans="1:17" x14ac:dyDescent="0.25">
      <c r="A9304" s="1">
        <v>42890</v>
      </c>
      <c r="B9304">
        <v>665000</v>
      </c>
      <c r="C9304" t="s">
        <v>2</v>
      </c>
      <c r="D9304" t="s">
        <v>12429</v>
      </c>
      <c r="E9304" t="s">
        <v>10</v>
      </c>
      <c r="F9304">
        <v>3081</v>
      </c>
      <c r="G9304">
        <v>2</v>
      </c>
      <c r="H9304">
        <v>1</v>
      </c>
      <c r="I9304">
        <v>1</v>
      </c>
      <c r="J9304">
        <v>263</v>
      </c>
      <c r="K9304">
        <v>1992</v>
      </c>
      <c r="L9304" t="s">
        <v>9483</v>
      </c>
      <c r="M9304" t="s">
        <v>748</v>
      </c>
      <c r="N9304" t="s">
        <v>150</v>
      </c>
      <c r="O9304" s="6" t="str">
        <f>INDEX(lkp_Region,MATCH(tbl_Sales[[#This Row],[Suburb]],lkp_Suburb,0))</f>
        <v>Eastern Metropolitan</v>
      </c>
      <c r="P9304" s="6">
        <f>MONTH(tbl_Sales[[#This Row],[Date]])</f>
        <v>6</v>
      </c>
      <c r="Q9304" s="6">
        <f>YEAR(tbl_Sales[[#This Row],[Date]])</f>
        <v>2017</v>
      </c>
    </row>
    <row r="9305" spans="1:17" x14ac:dyDescent="0.25">
      <c r="A9305" s="1">
        <v>42890</v>
      </c>
      <c r="B9305">
        <v>870000</v>
      </c>
      <c r="C9305" t="s">
        <v>2</v>
      </c>
      <c r="D9305" t="s">
        <v>12423</v>
      </c>
      <c r="E9305" t="s">
        <v>10</v>
      </c>
      <c r="F9305">
        <v>3084</v>
      </c>
      <c r="G9305">
        <v>3</v>
      </c>
      <c r="H9305">
        <v>2</v>
      </c>
      <c r="I9305">
        <v>2</v>
      </c>
      <c r="J9305">
        <v>291</v>
      </c>
      <c r="K9305">
        <v>2000</v>
      </c>
      <c r="L9305" t="s">
        <v>9484</v>
      </c>
      <c r="M9305" t="s">
        <v>320</v>
      </c>
      <c r="N9305" t="s">
        <v>150</v>
      </c>
      <c r="O9305" s="6" t="str">
        <f>INDEX(lkp_Region,MATCH(tbl_Sales[[#This Row],[Suburb]],lkp_Suburb,0))</f>
        <v>Eastern Metropolitan</v>
      </c>
      <c r="P9305" s="6">
        <f>MONTH(tbl_Sales[[#This Row],[Date]])</f>
        <v>6</v>
      </c>
      <c r="Q9305" s="6">
        <f>YEAR(tbl_Sales[[#This Row],[Date]])</f>
        <v>2017</v>
      </c>
    </row>
    <row r="9306" spans="1:17" x14ac:dyDescent="0.25">
      <c r="A9306" s="1">
        <v>42891</v>
      </c>
      <c r="B9306">
        <v>1425000</v>
      </c>
      <c r="C9306" t="s">
        <v>2</v>
      </c>
      <c r="D9306" t="s">
        <v>12427</v>
      </c>
      <c r="E9306" t="s">
        <v>10</v>
      </c>
      <c r="F9306">
        <v>3121</v>
      </c>
      <c r="G9306">
        <v>3</v>
      </c>
      <c r="H9306">
        <v>3</v>
      </c>
      <c r="I9306">
        <v>3</v>
      </c>
      <c r="J9306">
        <v>81</v>
      </c>
      <c r="K9306">
        <v>2000</v>
      </c>
      <c r="L9306" t="s">
        <v>9485</v>
      </c>
      <c r="M9306" t="s">
        <v>6</v>
      </c>
      <c r="N9306" t="s">
        <v>8</v>
      </c>
      <c r="O9306" s="6" t="str">
        <f>INDEX(lkp_Region,MATCH(tbl_Sales[[#This Row],[Suburb]],lkp_Suburb,0))</f>
        <v>Northern Metropolitan</v>
      </c>
      <c r="P9306" s="6">
        <f>MONTH(tbl_Sales[[#This Row],[Date]])</f>
        <v>6</v>
      </c>
      <c r="Q9306" s="6">
        <f>YEAR(tbl_Sales[[#This Row],[Date]])</f>
        <v>2017</v>
      </c>
    </row>
    <row r="9307" spans="1:17" x14ac:dyDescent="0.25">
      <c r="A9307" s="1">
        <v>42891</v>
      </c>
      <c r="B9307">
        <v>380500</v>
      </c>
      <c r="C9307" t="s">
        <v>13</v>
      </c>
      <c r="D9307" t="s">
        <v>12431</v>
      </c>
      <c r="E9307" t="s">
        <v>5</v>
      </c>
      <c r="F9307">
        <v>3076</v>
      </c>
      <c r="G9307">
        <v>3</v>
      </c>
      <c r="H9307">
        <v>2</v>
      </c>
      <c r="I9307">
        <v>1</v>
      </c>
      <c r="J9307">
        <v>156</v>
      </c>
      <c r="K9307">
        <v>2013</v>
      </c>
      <c r="L9307" t="s">
        <v>9486</v>
      </c>
      <c r="M9307" t="s">
        <v>7572</v>
      </c>
      <c r="N9307" t="s">
        <v>7515</v>
      </c>
      <c r="O9307" s="6" t="str">
        <f>INDEX(lkp_Region,MATCH(tbl_Sales[[#This Row],[Suburb]],lkp_Suburb,0))</f>
        <v>Northern Metropolitan</v>
      </c>
      <c r="P9307" s="6">
        <f>MONTH(tbl_Sales[[#This Row],[Date]])</f>
        <v>6</v>
      </c>
      <c r="Q9307" s="6">
        <f>YEAR(tbl_Sales[[#This Row],[Date]])</f>
        <v>2017</v>
      </c>
    </row>
    <row r="9308" spans="1:17" x14ac:dyDescent="0.25">
      <c r="A9308" s="1">
        <v>42891</v>
      </c>
      <c r="B9308">
        <v>777000</v>
      </c>
      <c r="C9308" t="s">
        <v>13</v>
      </c>
      <c r="D9308" t="s">
        <v>12423</v>
      </c>
      <c r="E9308" t="s">
        <v>10</v>
      </c>
      <c r="F9308">
        <v>3131</v>
      </c>
      <c r="G9308">
        <v>3</v>
      </c>
      <c r="H9308">
        <v>2</v>
      </c>
      <c r="I9308">
        <v>2</v>
      </c>
      <c r="J9308">
        <v>239</v>
      </c>
      <c r="K9308">
        <v>2014</v>
      </c>
      <c r="L9308" t="s">
        <v>9487</v>
      </c>
      <c r="M9308" t="s">
        <v>7674</v>
      </c>
      <c r="N9308" t="s">
        <v>14</v>
      </c>
      <c r="O9308" s="6" t="str">
        <f>INDEX(lkp_Region,MATCH(tbl_Sales[[#This Row],[Suburb]],lkp_Suburb,0))</f>
        <v>Eastern Metropolitan</v>
      </c>
      <c r="P9308" s="6">
        <f>MONTH(tbl_Sales[[#This Row],[Date]])</f>
        <v>6</v>
      </c>
      <c r="Q9308" s="6">
        <f>YEAR(tbl_Sales[[#This Row],[Date]])</f>
        <v>2017</v>
      </c>
    </row>
    <row r="9309" spans="1:17" x14ac:dyDescent="0.25">
      <c r="A9309" s="1">
        <v>42891</v>
      </c>
      <c r="B9309">
        <v>1695000</v>
      </c>
      <c r="C9309" t="s">
        <v>2</v>
      </c>
      <c r="D9309" t="s">
        <v>12429</v>
      </c>
      <c r="E9309" t="s">
        <v>10</v>
      </c>
      <c r="F9309">
        <v>3130</v>
      </c>
      <c r="G9309">
        <v>4</v>
      </c>
      <c r="H9309">
        <v>3</v>
      </c>
      <c r="I9309">
        <v>4</v>
      </c>
      <c r="J9309">
        <v>696</v>
      </c>
      <c r="K9309">
        <v>1950</v>
      </c>
      <c r="L9309" t="s">
        <v>9488</v>
      </c>
      <c r="M9309" t="s">
        <v>7710</v>
      </c>
      <c r="N9309" t="s">
        <v>14</v>
      </c>
      <c r="O9309" s="6" t="str">
        <f>INDEX(lkp_Region,MATCH(tbl_Sales[[#This Row],[Suburb]],lkp_Suburb,0))</f>
        <v>Eastern Metropolitan</v>
      </c>
      <c r="P9309" s="6">
        <f>MONTH(tbl_Sales[[#This Row],[Date]])</f>
        <v>6</v>
      </c>
      <c r="Q9309" s="6">
        <f>YEAR(tbl_Sales[[#This Row],[Date]])</f>
        <v>2017</v>
      </c>
    </row>
    <row r="9310" spans="1:17" x14ac:dyDescent="0.25">
      <c r="A9310" s="1">
        <v>42891</v>
      </c>
      <c r="B9310">
        <v>771000</v>
      </c>
      <c r="C9310" t="s">
        <v>13</v>
      </c>
      <c r="D9310" t="s">
        <v>12428</v>
      </c>
      <c r="E9310" t="s">
        <v>10</v>
      </c>
      <c r="F9310">
        <v>3141</v>
      </c>
      <c r="G9310">
        <v>2</v>
      </c>
      <c r="H9310">
        <v>1</v>
      </c>
      <c r="I9310">
        <v>1</v>
      </c>
      <c r="J9310">
        <v>1272</v>
      </c>
      <c r="L9310" t="s">
        <v>9489</v>
      </c>
      <c r="M9310" t="s">
        <v>111</v>
      </c>
      <c r="N9310" t="s">
        <v>76</v>
      </c>
      <c r="O9310" s="6" t="str">
        <f>INDEX(lkp_Region,MATCH(tbl_Sales[[#This Row],[Suburb]],lkp_Suburb,0))</f>
        <v>Southern Metropolitan</v>
      </c>
      <c r="P9310" s="6">
        <f>MONTH(tbl_Sales[[#This Row],[Date]])</f>
        <v>6</v>
      </c>
      <c r="Q9310" s="6">
        <f>YEAR(tbl_Sales[[#This Row],[Date]])</f>
        <v>2017</v>
      </c>
    </row>
    <row r="9311" spans="1:17" x14ac:dyDescent="0.25">
      <c r="A9311" s="1">
        <v>42891</v>
      </c>
      <c r="B9311">
        <v>1190000</v>
      </c>
      <c r="C9311" t="s">
        <v>51</v>
      </c>
      <c r="D9311" t="s">
        <v>12429</v>
      </c>
      <c r="E9311" t="s">
        <v>10</v>
      </c>
      <c r="F9311">
        <v>3181</v>
      </c>
      <c r="G9311">
        <v>2</v>
      </c>
      <c r="H9311">
        <v>1</v>
      </c>
      <c r="I9311">
        <v>2</v>
      </c>
      <c r="J9311">
        <v>57</v>
      </c>
      <c r="L9311" t="s">
        <v>9490</v>
      </c>
      <c r="M9311" t="s">
        <v>302</v>
      </c>
      <c r="N9311" t="s">
        <v>76</v>
      </c>
      <c r="O9311" s="6" t="str">
        <f>INDEX(lkp_Region,MATCH(tbl_Sales[[#This Row],[Suburb]],lkp_Suburb,0))</f>
        <v>Southern Metropolitan</v>
      </c>
      <c r="P9311" s="6">
        <f>MONTH(tbl_Sales[[#This Row],[Date]])</f>
        <v>6</v>
      </c>
      <c r="Q9311" s="6">
        <f>YEAR(tbl_Sales[[#This Row],[Date]])</f>
        <v>2017</v>
      </c>
    </row>
    <row r="9312" spans="1:17" x14ac:dyDescent="0.25">
      <c r="A9312" s="1">
        <v>42891</v>
      </c>
      <c r="B9312">
        <v>2920000</v>
      </c>
      <c r="C9312" t="s">
        <v>2</v>
      </c>
      <c r="D9312" t="s">
        <v>12433</v>
      </c>
      <c r="E9312" t="s">
        <v>10</v>
      </c>
      <c r="F9312">
        <v>3141</v>
      </c>
      <c r="G9312">
        <v>4</v>
      </c>
      <c r="H9312">
        <v>2</v>
      </c>
      <c r="I9312">
        <v>2</v>
      </c>
      <c r="J9312">
        <v>564</v>
      </c>
      <c r="K9312">
        <v>1920</v>
      </c>
      <c r="L9312" t="s">
        <v>9491</v>
      </c>
      <c r="M9312" t="s">
        <v>111</v>
      </c>
      <c r="N9312" t="s">
        <v>76</v>
      </c>
      <c r="O9312" s="6" t="str">
        <f>INDEX(lkp_Region,MATCH(tbl_Sales[[#This Row],[Suburb]],lkp_Suburb,0))</f>
        <v>Southern Metropolitan</v>
      </c>
      <c r="P9312" s="6">
        <f>MONTH(tbl_Sales[[#This Row],[Date]])</f>
        <v>6</v>
      </c>
      <c r="Q9312" s="6">
        <f>YEAR(tbl_Sales[[#This Row],[Date]])</f>
        <v>2017</v>
      </c>
    </row>
    <row r="9313" spans="1:17" x14ac:dyDescent="0.25">
      <c r="A9313" s="1">
        <v>42891</v>
      </c>
      <c r="B9313">
        <v>2260000</v>
      </c>
      <c r="C9313" t="s">
        <v>2</v>
      </c>
      <c r="D9313" t="s">
        <v>12432</v>
      </c>
      <c r="E9313" t="s">
        <v>10</v>
      </c>
      <c r="F9313">
        <v>3182</v>
      </c>
      <c r="G9313">
        <v>4</v>
      </c>
      <c r="H9313">
        <v>2</v>
      </c>
      <c r="I9313">
        <v>1</v>
      </c>
      <c r="J9313">
        <v>297</v>
      </c>
      <c r="L9313" t="s">
        <v>9492</v>
      </c>
      <c r="M9313" t="s">
        <v>156</v>
      </c>
      <c r="N9313" t="s">
        <v>26</v>
      </c>
      <c r="O9313" s="6" t="str">
        <f>INDEX(lkp_Region,MATCH(tbl_Sales[[#This Row],[Suburb]],lkp_Suburb,0))</f>
        <v>Southern Metropolitan</v>
      </c>
      <c r="P9313" s="6">
        <f>MONTH(tbl_Sales[[#This Row],[Date]])</f>
        <v>6</v>
      </c>
      <c r="Q9313" s="6">
        <f>YEAR(tbl_Sales[[#This Row],[Date]])</f>
        <v>2017</v>
      </c>
    </row>
    <row r="9314" spans="1:17" x14ac:dyDescent="0.25">
      <c r="A9314" s="1">
        <v>42891</v>
      </c>
      <c r="B9314">
        <v>585000</v>
      </c>
      <c r="C9314" t="s">
        <v>13</v>
      </c>
      <c r="D9314" t="s">
        <v>12429</v>
      </c>
      <c r="E9314" t="s">
        <v>5</v>
      </c>
      <c r="F9314">
        <v>3056</v>
      </c>
      <c r="G9314">
        <v>2</v>
      </c>
      <c r="H9314">
        <v>1</v>
      </c>
      <c r="I9314">
        <v>1</v>
      </c>
      <c r="J9314">
        <v>430</v>
      </c>
      <c r="K9314">
        <v>2006</v>
      </c>
      <c r="L9314" t="s">
        <v>9493</v>
      </c>
      <c r="M9314" t="s">
        <v>117</v>
      </c>
      <c r="N9314" t="s">
        <v>18</v>
      </c>
      <c r="O9314" s="6" t="str">
        <f>INDEX(lkp_Region,MATCH(tbl_Sales[[#This Row],[Suburb]],lkp_Suburb,0))</f>
        <v>Northern Metropolitan</v>
      </c>
      <c r="P9314" s="6">
        <f>MONTH(tbl_Sales[[#This Row],[Date]])</f>
        <v>6</v>
      </c>
      <c r="Q9314" s="6">
        <f>YEAR(tbl_Sales[[#This Row],[Date]])</f>
        <v>2017</v>
      </c>
    </row>
    <row r="9315" spans="1:17" x14ac:dyDescent="0.25">
      <c r="A9315" s="1">
        <v>42891</v>
      </c>
      <c r="B9315">
        <v>1385000</v>
      </c>
      <c r="C9315" t="s">
        <v>2</v>
      </c>
      <c r="D9315" t="s">
        <v>12429</v>
      </c>
      <c r="E9315" t="s">
        <v>5</v>
      </c>
      <c r="F9315">
        <v>3056</v>
      </c>
      <c r="G9315">
        <v>4</v>
      </c>
      <c r="H9315">
        <v>2</v>
      </c>
      <c r="I9315">
        <v>4</v>
      </c>
      <c r="J9315">
        <v>650</v>
      </c>
      <c r="K9315">
        <v>1950</v>
      </c>
      <c r="L9315" t="s">
        <v>9494</v>
      </c>
      <c r="M9315" t="s">
        <v>117</v>
      </c>
      <c r="N9315" t="s">
        <v>18</v>
      </c>
      <c r="O9315" s="6" t="str">
        <f>INDEX(lkp_Region,MATCH(tbl_Sales[[#This Row],[Suburb]],lkp_Suburb,0))</f>
        <v>Northern Metropolitan</v>
      </c>
      <c r="P9315" s="6">
        <f>MONTH(tbl_Sales[[#This Row],[Date]])</f>
        <v>6</v>
      </c>
      <c r="Q9315" s="6">
        <f>YEAR(tbl_Sales[[#This Row],[Date]])</f>
        <v>2017</v>
      </c>
    </row>
    <row r="9316" spans="1:17" x14ac:dyDescent="0.25">
      <c r="A9316" s="1">
        <v>42891</v>
      </c>
      <c r="B9316">
        <v>610000</v>
      </c>
      <c r="C9316" t="s">
        <v>13</v>
      </c>
      <c r="D9316" t="s">
        <v>12429</v>
      </c>
      <c r="E9316" t="s">
        <v>5</v>
      </c>
      <c r="F9316">
        <v>3040</v>
      </c>
      <c r="G9316">
        <v>2</v>
      </c>
      <c r="H9316">
        <v>1</v>
      </c>
      <c r="I9316">
        <v>1</v>
      </c>
      <c r="J9316">
        <v>0</v>
      </c>
      <c r="K9316">
        <v>2012</v>
      </c>
      <c r="L9316" t="s">
        <v>9495</v>
      </c>
      <c r="M9316" t="s">
        <v>47</v>
      </c>
      <c r="N9316" t="s">
        <v>49</v>
      </c>
      <c r="O9316" s="6" t="str">
        <f>INDEX(lkp_Region,MATCH(tbl_Sales[[#This Row],[Suburb]],lkp_Suburb,0))</f>
        <v>Western Metropolitan</v>
      </c>
      <c r="P9316" s="6">
        <f>MONTH(tbl_Sales[[#This Row],[Date]])</f>
        <v>6</v>
      </c>
      <c r="Q9316" s="6">
        <f>YEAR(tbl_Sales[[#This Row],[Date]])</f>
        <v>2017</v>
      </c>
    </row>
    <row r="9317" spans="1:17" x14ac:dyDescent="0.25">
      <c r="A9317" s="1">
        <v>42891</v>
      </c>
      <c r="B9317">
        <v>806000</v>
      </c>
      <c r="C9317" t="s">
        <v>2</v>
      </c>
      <c r="D9317" t="s">
        <v>12423</v>
      </c>
      <c r="E9317" t="s">
        <v>10</v>
      </c>
      <c r="F9317">
        <v>3033</v>
      </c>
      <c r="G9317">
        <v>3</v>
      </c>
      <c r="H9317">
        <v>2</v>
      </c>
      <c r="I9317">
        <v>4</v>
      </c>
      <c r="J9317">
        <v>546</v>
      </c>
      <c r="L9317" t="s">
        <v>9496</v>
      </c>
      <c r="M9317" t="s">
        <v>119</v>
      </c>
      <c r="N9317" t="s">
        <v>49</v>
      </c>
      <c r="O9317" s="6" t="str">
        <f>INDEX(lkp_Region,MATCH(tbl_Sales[[#This Row],[Suburb]],lkp_Suburb,0))</f>
        <v>Western Metropolitan</v>
      </c>
      <c r="P9317" s="6">
        <f>MONTH(tbl_Sales[[#This Row],[Date]])</f>
        <v>6</v>
      </c>
      <c r="Q9317" s="6">
        <f>YEAR(tbl_Sales[[#This Row],[Date]])</f>
        <v>2017</v>
      </c>
    </row>
    <row r="9318" spans="1:17" x14ac:dyDescent="0.25">
      <c r="A9318" s="1">
        <v>42891</v>
      </c>
      <c r="B9318">
        <v>2000000</v>
      </c>
      <c r="C9318" t="s">
        <v>2</v>
      </c>
      <c r="D9318" t="s">
        <v>12427</v>
      </c>
      <c r="E9318" t="s">
        <v>10</v>
      </c>
      <c r="F9318">
        <v>3170</v>
      </c>
      <c r="G9318">
        <v>4</v>
      </c>
      <c r="H9318">
        <v>4</v>
      </c>
      <c r="I9318">
        <v>2</v>
      </c>
      <c r="J9318">
        <v>905</v>
      </c>
      <c r="L9318" t="s">
        <v>9497</v>
      </c>
      <c r="M9318" t="s">
        <v>8310</v>
      </c>
      <c r="N9318" t="s">
        <v>31</v>
      </c>
      <c r="O9318" s="6" t="str">
        <f>INDEX(lkp_Region,MATCH(tbl_Sales[[#This Row],[Suburb]],lkp_Suburb,0))</f>
        <v>South-Eastern Metropolitan</v>
      </c>
      <c r="P9318" s="6">
        <f>MONTH(tbl_Sales[[#This Row],[Date]])</f>
        <v>6</v>
      </c>
      <c r="Q9318" s="6">
        <f>YEAR(tbl_Sales[[#This Row],[Date]])</f>
        <v>2017</v>
      </c>
    </row>
    <row r="9319" spans="1:17" x14ac:dyDescent="0.25">
      <c r="A9319" s="1">
        <v>42891</v>
      </c>
      <c r="B9319">
        <v>295000</v>
      </c>
      <c r="C9319" t="s">
        <v>2</v>
      </c>
      <c r="D9319" t="s">
        <v>12429</v>
      </c>
      <c r="E9319" t="s">
        <v>5</v>
      </c>
      <c r="F9319">
        <v>3337</v>
      </c>
      <c r="G9319">
        <v>3</v>
      </c>
      <c r="H9319">
        <v>1</v>
      </c>
      <c r="I9319">
        <v>4</v>
      </c>
      <c r="J9319">
        <v>600</v>
      </c>
      <c r="K9319">
        <v>1975</v>
      </c>
      <c r="L9319" t="s">
        <v>9498</v>
      </c>
      <c r="M9319" t="s">
        <v>7542</v>
      </c>
      <c r="N9319" t="s">
        <v>7542</v>
      </c>
      <c r="O9319" s="6" t="str">
        <f>INDEX(lkp_Region,MATCH(tbl_Sales[[#This Row],[Suburb]],lkp_Suburb,0))</f>
        <v>Western Victoria</v>
      </c>
      <c r="P9319" s="6">
        <f>MONTH(tbl_Sales[[#This Row],[Date]])</f>
        <v>6</v>
      </c>
      <c r="Q9319" s="6">
        <f>YEAR(tbl_Sales[[#This Row],[Date]])</f>
        <v>2017</v>
      </c>
    </row>
    <row r="9320" spans="1:17" x14ac:dyDescent="0.25">
      <c r="A9320" s="1">
        <v>42891</v>
      </c>
      <c r="B9320">
        <v>945000</v>
      </c>
      <c r="C9320" t="s">
        <v>13</v>
      </c>
      <c r="D9320" t="s">
        <v>12424</v>
      </c>
      <c r="E9320" t="s">
        <v>5</v>
      </c>
      <c r="F9320">
        <v>3141</v>
      </c>
      <c r="G9320">
        <v>2</v>
      </c>
      <c r="H9320">
        <v>1</v>
      </c>
      <c r="I9320">
        <v>1</v>
      </c>
      <c r="J9320">
        <v>708</v>
      </c>
      <c r="K9320">
        <v>1970</v>
      </c>
      <c r="L9320" t="s">
        <v>9499</v>
      </c>
      <c r="M9320" t="s">
        <v>111</v>
      </c>
      <c r="N9320" t="s">
        <v>88</v>
      </c>
      <c r="O9320" s="6" t="str">
        <f>INDEX(lkp_Region,MATCH(tbl_Sales[[#This Row],[Suburb]],lkp_Suburb,0))</f>
        <v>Southern Metropolitan</v>
      </c>
      <c r="P9320" s="6">
        <f>MONTH(tbl_Sales[[#This Row],[Date]])</f>
        <v>6</v>
      </c>
      <c r="Q9320" s="6">
        <f>YEAR(tbl_Sales[[#This Row],[Date]])</f>
        <v>2017</v>
      </c>
    </row>
    <row r="9321" spans="1:17" x14ac:dyDescent="0.25">
      <c r="A9321" s="1">
        <v>42891</v>
      </c>
      <c r="B9321">
        <v>1126000</v>
      </c>
      <c r="C9321" t="s">
        <v>2</v>
      </c>
      <c r="D9321" t="s">
        <v>12427</v>
      </c>
      <c r="E9321" t="s">
        <v>5</v>
      </c>
      <c r="F9321">
        <v>3051</v>
      </c>
      <c r="G9321">
        <v>2</v>
      </c>
      <c r="H9321">
        <v>1</v>
      </c>
      <c r="I9321">
        <v>0</v>
      </c>
      <c r="J9321">
        <v>114</v>
      </c>
      <c r="K9321">
        <v>1910</v>
      </c>
      <c r="L9321" t="s">
        <v>9500</v>
      </c>
      <c r="M9321" t="s">
        <v>915</v>
      </c>
      <c r="N9321" t="s">
        <v>88</v>
      </c>
      <c r="O9321" s="6" t="str">
        <f>INDEX(lkp_Region,MATCH(tbl_Sales[[#This Row],[Suburb]],lkp_Suburb,0))</f>
        <v>Northern Metropolitan</v>
      </c>
      <c r="P9321" s="6">
        <f>MONTH(tbl_Sales[[#This Row],[Date]])</f>
        <v>6</v>
      </c>
      <c r="Q9321" s="6">
        <f>YEAR(tbl_Sales[[#This Row],[Date]])</f>
        <v>2017</v>
      </c>
    </row>
    <row r="9322" spans="1:17" x14ac:dyDescent="0.25">
      <c r="A9322" s="1">
        <v>42891</v>
      </c>
      <c r="B9322">
        <v>1817000</v>
      </c>
      <c r="C9322" t="s">
        <v>2</v>
      </c>
      <c r="D9322" t="s">
        <v>12431</v>
      </c>
      <c r="E9322" t="s">
        <v>5</v>
      </c>
      <c r="F9322">
        <v>3031</v>
      </c>
      <c r="G9322">
        <v>4</v>
      </c>
      <c r="H9322">
        <v>2</v>
      </c>
      <c r="I9322">
        <v>1</v>
      </c>
      <c r="J9322">
        <v>309</v>
      </c>
      <c r="L9322" t="s">
        <v>8591</v>
      </c>
      <c r="M9322" t="s">
        <v>264</v>
      </c>
      <c r="N9322" t="s">
        <v>88</v>
      </c>
      <c r="O9322" s="6" t="str">
        <f>INDEX(lkp_Region,MATCH(tbl_Sales[[#This Row],[Suburb]],lkp_Suburb,0))</f>
        <v>Northern Metropolitan</v>
      </c>
      <c r="P9322" s="6">
        <f>MONTH(tbl_Sales[[#This Row],[Date]])</f>
        <v>6</v>
      </c>
      <c r="Q9322" s="6">
        <f>YEAR(tbl_Sales[[#This Row],[Date]])</f>
        <v>2017</v>
      </c>
    </row>
    <row r="9323" spans="1:17" x14ac:dyDescent="0.25">
      <c r="A9323" s="1">
        <v>42891</v>
      </c>
      <c r="B9323">
        <v>450000</v>
      </c>
      <c r="C9323" t="s">
        <v>13</v>
      </c>
      <c r="D9323" t="s">
        <v>12430</v>
      </c>
      <c r="E9323" t="s">
        <v>5</v>
      </c>
      <c r="F9323">
        <v>3032</v>
      </c>
      <c r="G9323">
        <v>2</v>
      </c>
      <c r="H9323">
        <v>1</v>
      </c>
      <c r="I9323">
        <v>1</v>
      </c>
      <c r="J9323">
        <v>0</v>
      </c>
      <c r="K9323">
        <v>1940</v>
      </c>
      <c r="L9323" t="s">
        <v>9501</v>
      </c>
      <c r="M9323" t="s">
        <v>21</v>
      </c>
      <c r="N9323" t="s">
        <v>21</v>
      </c>
      <c r="O9323" s="6" t="str">
        <f>INDEX(lkp_Region,MATCH(tbl_Sales[[#This Row],[Suburb]],lkp_Suburb,0))</f>
        <v>Western Metropolitan</v>
      </c>
      <c r="P9323" s="6">
        <f>MONTH(tbl_Sales[[#This Row],[Date]])</f>
        <v>6</v>
      </c>
      <c r="Q9323" s="6">
        <f>YEAR(tbl_Sales[[#This Row],[Date]])</f>
        <v>2017</v>
      </c>
    </row>
    <row r="9324" spans="1:17" x14ac:dyDescent="0.25">
      <c r="A9324" s="1">
        <v>42891</v>
      </c>
      <c r="B9324">
        <v>530000</v>
      </c>
      <c r="C9324" t="s">
        <v>13</v>
      </c>
      <c r="D9324" t="s">
        <v>12428</v>
      </c>
      <c r="E9324" t="s">
        <v>10</v>
      </c>
      <c r="F9324">
        <v>3032</v>
      </c>
      <c r="G9324">
        <v>2</v>
      </c>
      <c r="H9324">
        <v>1</v>
      </c>
      <c r="I9324">
        <v>1</v>
      </c>
      <c r="J9324">
        <v>81</v>
      </c>
      <c r="K9324">
        <v>1980</v>
      </c>
      <c r="L9324" t="s">
        <v>9502</v>
      </c>
      <c r="M9324" t="s">
        <v>21</v>
      </c>
      <c r="N9324" t="s">
        <v>21</v>
      </c>
      <c r="O9324" s="6" t="str">
        <f>INDEX(lkp_Region,MATCH(tbl_Sales[[#This Row],[Suburb]],lkp_Suburb,0))</f>
        <v>Western Metropolitan</v>
      </c>
      <c r="P9324" s="6">
        <f>MONTH(tbl_Sales[[#This Row],[Date]])</f>
        <v>6</v>
      </c>
      <c r="Q9324" s="6">
        <f>YEAR(tbl_Sales[[#This Row],[Date]])</f>
        <v>2017</v>
      </c>
    </row>
    <row r="9325" spans="1:17" x14ac:dyDescent="0.25">
      <c r="A9325" s="1">
        <v>42891</v>
      </c>
      <c r="B9325">
        <v>1325000</v>
      </c>
      <c r="C9325" t="s">
        <v>2</v>
      </c>
      <c r="D9325" t="s">
        <v>12428</v>
      </c>
      <c r="E9325" t="s">
        <v>10</v>
      </c>
      <c r="F9325">
        <v>3012</v>
      </c>
      <c r="G9325">
        <v>4</v>
      </c>
      <c r="H9325">
        <v>2</v>
      </c>
      <c r="I9325">
        <v>4</v>
      </c>
      <c r="J9325">
        <v>525</v>
      </c>
      <c r="K9325">
        <v>1930</v>
      </c>
      <c r="L9325" t="s">
        <v>9503</v>
      </c>
      <c r="M9325" t="s">
        <v>53</v>
      </c>
      <c r="N9325" t="s">
        <v>21</v>
      </c>
      <c r="O9325" s="6" t="str">
        <f>INDEX(lkp_Region,MATCH(tbl_Sales[[#This Row],[Suburb]],lkp_Suburb,0))</f>
        <v>Western Metropolitan</v>
      </c>
      <c r="P9325" s="6">
        <f>MONTH(tbl_Sales[[#This Row],[Date]])</f>
        <v>6</v>
      </c>
      <c r="Q9325" s="6">
        <f>YEAR(tbl_Sales[[#This Row],[Date]])</f>
        <v>2017</v>
      </c>
    </row>
    <row r="9326" spans="1:17" x14ac:dyDescent="0.25">
      <c r="A9326" s="1">
        <v>42891</v>
      </c>
      <c r="B9326">
        <v>1320000</v>
      </c>
      <c r="C9326" t="s">
        <v>2</v>
      </c>
      <c r="D9326" t="s">
        <v>12429</v>
      </c>
      <c r="E9326" t="s">
        <v>10</v>
      </c>
      <c r="F9326">
        <v>3105</v>
      </c>
      <c r="G9326">
        <v>3</v>
      </c>
      <c r="H9326">
        <v>1</v>
      </c>
      <c r="I9326">
        <v>3</v>
      </c>
      <c r="J9326">
        <v>902</v>
      </c>
      <c r="L9326" t="s">
        <v>9504</v>
      </c>
      <c r="M9326" t="s">
        <v>507</v>
      </c>
      <c r="N9326" t="s">
        <v>128</v>
      </c>
      <c r="O9326" s="6" t="str">
        <f>INDEX(lkp_Region,MATCH(tbl_Sales[[#This Row],[Suburb]],lkp_Suburb,0))</f>
        <v>Eastern Metropolitan</v>
      </c>
      <c r="P9326" s="6">
        <f>MONTH(tbl_Sales[[#This Row],[Date]])</f>
        <v>6</v>
      </c>
      <c r="Q9326" s="6">
        <f>YEAR(tbl_Sales[[#This Row],[Date]])</f>
        <v>2017</v>
      </c>
    </row>
    <row r="9327" spans="1:17" x14ac:dyDescent="0.25">
      <c r="A9327" s="1">
        <v>42891</v>
      </c>
      <c r="B9327">
        <v>2020000</v>
      </c>
      <c r="C9327" t="s">
        <v>2</v>
      </c>
      <c r="D9327" t="s">
        <v>12430</v>
      </c>
      <c r="E9327" t="s">
        <v>10</v>
      </c>
      <c r="F9327">
        <v>3152</v>
      </c>
      <c r="G9327">
        <v>4</v>
      </c>
      <c r="H9327">
        <v>2</v>
      </c>
      <c r="I9327">
        <v>2</v>
      </c>
      <c r="J9327">
        <v>1183</v>
      </c>
      <c r="L9327" t="s">
        <v>9505</v>
      </c>
      <c r="M9327" t="s">
        <v>9152</v>
      </c>
      <c r="N9327" t="s">
        <v>7768</v>
      </c>
      <c r="O9327" s="6" t="str">
        <f>INDEX(lkp_Region,MATCH(tbl_Sales[[#This Row],[Suburb]],lkp_Suburb,0))</f>
        <v>Eastern Metropolitan</v>
      </c>
      <c r="P9327" s="6">
        <f>MONTH(tbl_Sales[[#This Row],[Date]])</f>
        <v>6</v>
      </c>
      <c r="Q9327" s="6">
        <f>YEAR(tbl_Sales[[#This Row],[Date]])</f>
        <v>2017</v>
      </c>
    </row>
    <row r="9328" spans="1:17" x14ac:dyDescent="0.25">
      <c r="A9328" s="1">
        <v>42891</v>
      </c>
      <c r="B9328">
        <v>1000000</v>
      </c>
      <c r="C9328" t="s">
        <v>2</v>
      </c>
      <c r="D9328" t="s">
        <v>12430</v>
      </c>
      <c r="E9328" t="s">
        <v>10</v>
      </c>
      <c r="F9328">
        <v>3016</v>
      </c>
      <c r="G9328">
        <v>2</v>
      </c>
      <c r="H9328">
        <v>1</v>
      </c>
      <c r="I9328">
        <v>2</v>
      </c>
      <c r="J9328">
        <v>447</v>
      </c>
      <c r="L9328" t="s">
        <v>9506</v>
      </c>
      <c r="M9328" t="s">
        <v>196</v>
      </c>
      <c r="N9328" t="s">
        <v>69</v>
      </c>
      <c r="O9328" s="6" t="str">
        <f>INDEX(lkp_Region,MATCH(tbl_Sales[[#This Row],[Suburb]],lkp_Suburb,0))</f>
        <v>Western Metropolitan</v>
      </c>
      <c r="P9328" s="6">
        <f>MONTH(tbl_Sales[[#This Row],[Date]])</f>
        <v>6</v>
      </c>
      <c r="Q9328" s="6">
        <f>YEAR(tbl_Sales[[#This Row],[Date]])</f>
        <v>2017</v>
      </c>
    </row>
    <row r="9329" spans="1:17" x14ac:dyDescent="0.25">
      <c r="A9329" s="1">
        <v>42891</v>
      </c>
      <c r="B9329">
        <v>802000</v>
      </c>
      <c r="C9329" t="s">
        <v>2</v>
      </c>
      <c r="D9329" t="s">
        <v>12429</v>
      </c>
      <c r="E9329" t="s">
        <v>10</v>
      </c>
      <c r="F9329">
        <v>3174</v>
      </c>
      <c r="G9329">
        <v>3</v>
      </c>
      <c r="H9329">
        <v>1</v>
      </c>
      <c r="I9329">
        <v>1</v>
      </c>
      <c r="J9329">
        <v>818</v>
      </c>
      <c r="L9329" t="s">
        <v>9507</v>
      </c>
      <c r="M9329" t="s">
        <v>7917</v>
      </c>
      <c r="N9329" t="s">
        <v>7727</v>
      </c>
      <c r="O9329" s="6" t="str">
        <f>INDEX(lkp_Region,MATCH(tbl_Sales[[#This Row],[Suburb]],lkp_Suburb,0))</f>
        <v>South-Eastern Metropolitan</v>
      </c>
      <c r="P9329" s="6">
        <f>MONTH(tbl_Sales[[#This Row],[Date]])</f>
        <v>6</v>
      </c>
      <c r="Q9329" s="6">
        <f>YEAR(tbl_Sales[[#This Row],[Date]])</f>
        <v>2017</v>
      </c>
    </row>
    <row r="9330" spans="1:17" x14ac:dyDescent="0.25">
      <c r="A9330" s="1">
        <v>42891</v>
      </c>
      <c r="B9330">
        <v>555698</v>
      </c>
      <c r="C9330" t="s">
        <v>2</v>
      </c>
      <c r="D9330" t="s">
        <v>12427</v>
      </c>
      <c r="E9330" t="s">
        <v>5</v>
      </c>
      <c r="F9330">
        <v>3977</v>
      </c>
      <c r="G9330">
        <v>4</v>
      </c>
      <c r="H9330">
        <v>2</v>
      </c>
      <c r="I9330">
        <v>1</v>
      </c>
      <c r="J9330">
        <v>534</v>
      </c>
      <c r="K9330">
        <v>2002</v>
      </c>
      <c r="L9330" t="s">
        <v>9509</v>
      </c>
      <c r="M9330" t="s">
        <v>9508</v>
      </c>
      <c r="N9330" t="s">
        <v>7773</v>
      </c>
      <c r="O9330" s="6" t="str">
        <f>INDEX(lkp_Region,MATCH(tbl_Sales[[#This Row],[Suburb]],lkp_Suburb,0))</f>
        <v>South-Eastern Metropolitan</v>
      </c>
      <c r="P9330" s="6">
        <f>MONTH(tbl_Sales[[#This Row],[Date]])</f>
        <v>6</v>
      </c>
      <c r="Q9330" s="6">
        <f>YEAR(tbl_Sales[[#This Row],[Date]])</f>
        <v>2017</v>
      </c>
    </row>
    <row r="9331" spans="1:17" x14ac:dyDescent="0.25">
      <c r="A9331" s="1">
        <v>42891</v>
      </c>
      <c r="B9331">
        <v>395000</v>
      </c>
      <c r="C9331" t="s">
        <v>13</v>
      </c>
      <c r="D9331" t="s">
        <v>12425</v>
      </c>
      <c r="E9331" t="s">
        <v>10</v>
      </c>
      <c r="F9331">
        <v>3073</v>
      </c>
      <c r="G9331">
        <v>2</v>
      </c>
      <c r="H9331">
        <v>1</v>
      </c>
      <c r="I9331">
        <v>1</v>
      </c>
      <c r="J9331">
        <v>166</v>
      </c>
      <c r="K9331">
        <v>1990</v>
      </c>
      <c r="L9331" t="s">
        <v>9510</v>
      </c>
      <c r="M9331" t="s">
        <v>93</v>
      </c>
      <c r="N9331" t="s">
        <v>62</v>
      </c>
      <c r="O9331" s="6" t="str">
        <f>INDEX(lkp_Region,MATCH(tbl_Sales[[#This Row],[Suburb]],lkp_Suburb,0))</f>
        <v>Northern Metropolitan</v>
      </c>
      <c r="P9331" s="6">
        <f>MONTH(tbl_Sales[[#This Row],[Date]])</f>
        <v>6</v>
      </c>
      <c r="Q9331" s="6">
        <f>YEAR(tbl_Sales[[#This Row],[Date]])</f>
        <v>2017</v>
      </c>
    </row>
    <row r="9332" spans="1:17" x14ac:dyDescent="0.25">
      <c r="A9332" s="1">
        <v>42891</v>
      </c>
      <c r="B9332">
        <v>667000</v>
      </c>
      <c r="C9332" t="s">
        <v>13</v>
      </c>
      <c r="D9332" t="s">
        <v>12427</v>
      </c>
      <c r="E9332" t="s">
        <v>10</v>
      </c>
      <c r="F9332">
        <v>3078</v>
      </c>
      <c r="G9332">
        <v>2</v>
      </c>
      <c r="H9332">
        <v>1</v>
      </c>
      <c r="I9332">
        <v>1</v>
      </c>
      <c r="J9332">
        <v>86</v>
      </c>
      <c r="L9332" t="s">
        <v>9511</v>
      </c>
      <c r="M9332" t="s">
        <v>533</v>
      </c>
      <c r="N9332" t="s">
        <v>62</v>
      </c>
      <c r="O9332" s="6" t="str">
        <f>INDEX(lkp_Region,MATCH(tbl_Sales[[#This Row],[Suburb]],lkp_Suburb,0))</f>
        <v>Northern Metropolitan</v>
      </c>
      <c r="P9332" s="6">
        <f>MONTH(tbl_Sales[[#This Row],[Date]])</f>
        <v>6</v>
      </c>
      <c r="Q9332" s="6">
        <f>YEAR(tbl_Sales[[#This Row],[Date]])</f>
        <v>2017</v>
      </c>
    </row>
    <row r="9333" spans="1:17" x14ac:dyDescent="0.25">
      <c r="A9333" s="1">
        <v>42891</v>
      </c>
      <c r="B9333">
        <v>1750000</v>
      </c>
      <c r="C9333" t="s">
        <v>2</v>
      </c>
      <c r="D9333" t="s">
        <v>12432</v>
      </c>
      <c r="E9333" t="s">
        <v>10</v>
      </c>
      <c r="F9333">
        <v>3071</v>
      </c>
      <c r="G9333">
        <v>3</v>
      </c>
      <c r="H9333">
        <v>1</v>
      </c>
      <c r="I9333">
        <v>3</v>
      </c>
      <c r="J9333">
        <v>712</v>
      </c>
      <c r="L9333" t="s">
        <v>9512</v>
      </c>
      <c r="M9333" t="s">
        <v>60</v>
      </c>
      <c r="N9333" t="s">
        <v>62</v>
      </c>
      <c r="O9333" s="6" t="str">
        <f>INDEX(lkp_Region,MATCH(tbl_Sales[[#This Row],[Suburb]],lkp_Suburb,0))</f>
        <v>Northern Metropolitan</v>
      </c>
      <c r="P9333" s="6">
        <f>MONTH(tbl_Sales[[#This Row],[Date]])</f>
        <v>6</v>
      </c>
      <c r="Q9333" s="6">
        <f>YEAR(tbl_Sales[[#This Row],[Date]])</f>
        <v>2017</v>
      </c>
    </row>
    <row r="9334" spans="1:17" x14ac:dyDescent="0.25">
      <c r="A9334" s="1">
        <v>42891</v>
      </c>
      <c r="B9334">
        <v>570000</v>
      </c>
      <c r="C9334" t="s">
        <v>2</v>
      </c>
      <c r="D9334" t="s">
        <v>12425</v>
      </c>
      <c r="E9334" t="s">
        <v>10</v>
      </c>
      <c r="F9334">
        <v>3023</v>
      </c>
      <c r="G9334">
        <v>3</v>
      </c>
      <c r="H9334">
        <v>1</v>
      </c>
      <c r="I9334">
        <v>3</v>
      </c>
      <c r="J9334">
        <v>531</v>
      </c>
      <c r="L9334" t="s">
        <v>9513</v>
      </c>
      <c r="M9334" t="s">
        <v>8289</v>
      </c>
      <c r="N9334" t="s">
        <v>3</v>
      </c>
      <c r="O9334" s="6" t="str">
        <f>INDEX(lkp_Region,MATCH(tbl_Sales[[#This Row],[Suburb]],lkp_Suburb,0))</f>
        <v>Western Metropolitan</v>
      </c>
      <c r="P9334" s="6">
        <f>MONTH(tbl_Sales[[#This Row],[Date]])</f>
        <v>6</v>
      </c>
      <c r="Q9334" s="6">
        <f>YEAR(tbl_Sales[[#This Row],[Date]])</f>
        <v>2017</v>
      </c>
    </row>
    <row r="9335" spans="1:17" x14ac:dyDescent="0.25">
      <c r="A9335" s="1">
        <v>42891</v>
      </c>
      <c r="B9335">
        <v>780000</v>
      </c>
      <c r="C9335" t="s">
        <v>2</v>
      </c>
      <c r="D9335" t="s">
        <v>12423</v>
      </c>
      <c r="E9335" t="s">
        <v>10</v>
      </c>
      <c r="F9335">
        <v>3038</v>
      </c>
      <c r="G9335">
        <v>5</v>
      </c>
      <c r="H9335">
        <v>2</v>
      </c>
      <c r="I9335">
        <v>2</v>
      </c>
      <c r="J9335">
        <v>663</v>
      </c>
      <c r="K9335">
        <v>1996</v>
      </c>
      <c r="L9335" t="s">
        <v>9514</v>
      </c>
      <c r="M9335" t="s">
        <v>7992</v>
      </c>
      <c r="N9335" t="s">
        <v>3</v>
      </c>
      <c r="O9335" s="6" t="str">
        <f>INDEX(lkp_Region,MATCH(tbl_Sales[[#This Row],[Suburb]],lkp_Suburb,0))</f>
        <v>Western Metropolitan</v>
      </c>
      <c r="P9335" s="6">
        <f>MONTH(tbl_Sales[[#This Row],[Date]])</f>
        <v>6</v>
      </c>
      <c r="Q9335" s="6">
        <f>YEAR(tbl_Sales[[#This Row],[Date]])</f>
        <v>2017</v>
      </c>
    </row>
    <row r="9336" spans="1:17" x14ac:dyDescent="0.25">
      <c r="A9336" s="1">
        <v>42891</v>
      </c>
      <c r="B9336">
        <v>2053000</v>
      </c>
      <c r="C9336" t="s">
        <v>2</v>
      </c>
      <c r="D9336" t="s">
        <v>12429</v>
      </c>
      <c r="E9336" t="s">
        <v>10</v>
      </c>
      <c r="F9336">
        <v>3122</v>
      </c>
      <c r="G9336">
        <v>4</v>
      </c>
      <c r="H9336">
        <v>3</v>
      </c>
      <c r="I9336">
        <v>2</v>
      </c>
      <c r="J9336">
        <v>354</v>
      </c>
      <c r="L9336" t="s">
        <v>9515</v>
      </c>
      <c r="M9336" t="s">
        <v>461</v>
      </c>
      <c r="N9336" t="s">
        <v>101</v>
      </c>
      <c r="O9336" s="6" t="str">
        <f>INDEX(lkp_Region,MATCH(tbl_Sales[[#This Row],[Suburb]],lkp_Suburb,0))</f>
        <v>Southern Metropolitan</v>
      </c>
      <c r="P9336" s="6">
        <f>MONTH(tbl_Sales[[#This Row],[Date]])</f>
        <v>6</v>
      </c>
      <c r="Q9336" s="6">
        <f>YEAR(tbl_Sales[[#This Row],[Date]])</f>
        <v>2017</v>
      </c>
    </row>
    <row r="9337" spans="1:17" x14ac:dyDescent="0.25">
      <c r="A9337" s="1">
        <v>42891</v>
      </c>
      <c r="B9337">
        <v>2225000</v>
      </c>
      <c r="C9337" t="s">
        <v>2</v>
      </c>
      <c r="D9337" t="s">
        <v>12424</v>
      </c>
      <c r="E9337" t="s">
        <v>5</v>
      </c>
      <c r="F9337">
        <v>3186</v>
      </c>
      <c r="G9337">
        <v>3</v>
      </c>
      <c r="H9337">
        <v>2</v>
      </c>
      <c r="I9337">
        <v>2</v>
      </c>
      <c r="J9337">
        <v>0</v>
      </c>
      <c r="K9337">
        <v>1980</v>
      </c>
      <c r="L9337" t="s">
        <v>9516</v>
      </c>
      <c r="M9337" t="s">
        <v>105</v>
      </c>
      <c r="N9337" t="s">
        <v>107</v>
      </c>
      <c r="O9337" s="6" t="str">
        <f>INDEX(lkp_Region,MATCH(tbl_Sales[[#This Row],[Suburb]],lkp_Suburb,0))</f>
        <v>Southern Metropolitan</v>
      </c>
      <c r="P9337" s="6">
        <f>MONTH(tbl_Sales[[#This Row],[Date]])</f>
        <v>6</v>
      </c>
      <c r="Q9337" s="6">
        <f>YEAR(tbl_Sales[[#This Row],[Date]])</f>
        <v>2017</v>
      </c>
    </row>
    <row r="9338" spans="1:17" x14ac:dyDescent="0.25">
      <c r="A9338" s="1">
        <v>42892</v>
      </c>
      <c r="B9338">
        <v>651000</v>
      </c>
      <c r="C9338" t="s">
        <v>2</v>
      </c>
      <c r="D9338" t="s">
        <v>12424</v>
      </c>
      <c r="E9338" t="s">
        <v>10</v>
      </c>
      <c r="F9338">
        <v>3074</v>
      </c>
      <c r="G9338">
        <v>3</v>
      </c>
      <c r="H9338">
        <v>1</v>
      </c>
      <c r="I9338">
        <v>2</v>
      </c>
      <c r="J9338">
        <v>555</v>
      </c>
      <c r="K9338">
        <v>1970</v>
      </c>
      <c r="L9338" t="s">
        <v>9517</v>
      </c>
      <c r="M9338" t="s">
        <v>7603</v>
      </c>
      <c r="N9338" t="s">
        <v>7515</v>
      </c>
      <c r="O9338" s="6" t="str">
        <f>INDEX(lkp_Region,MATCH(tbl_Sales[[#This Row],[Suburb]],lkp_Suburb,0))</f>
        <v>Northern Metropolitan</v>
      </c>
      <c r="P9338" s="6">
        <f>MONTH(tbl_Sales[[#This Row],[Date]])</f>
        <v>6</v>
      </c>
      <c r="Q9338" s="6">
        <f>YEAR(tbl_Sales[[#This Row],[Date]])</f>
        <v>2017</v>
      </c>
    </row>
    <row r="9339" spans="1:17" x14ac:dyDescent="0.25">
      <c r="A9339" s="1">
        <v>42892</v>
      </c>
      <c r="B9339">
        <v>653000</v>
      </c>
      <c r="C9339" t="s">
        <v>2</v>
      </c>
      <c r="D9339" t="s">
        <v>12424</v>
      </c>
      <c r="E9339" t="s">
        <v>10</v>
      </c>
      <c r="F9339">
        <v>3074</v>
      </c>
      <c r="G9339">
        <v>4</v>
      </c>
      <c r="H9339">
        <v>1</v>
      </c>
      <c r="I9339">
        <v>4</v>
      </c>
      <c r="J9339">
        <v>632</v>
      </c>
      <c r="L9339" t="s">
        <v>9518</v>
      </c>
      <c r="M9339" t="s">
        <v>7603</v>
      </c>
      <c r="N9339" t="s">
        <v>7515</v>
      </c>
      <c r="O9339" s="6" t="str">
        <f>INDEX(lkp_Region,MATCH(tbl_Sales[[#This Row],[Suburb]],lkp_Suburb,0))</f>
        <v>Northern Metropolitan</v>
      </c>
      <c r="P9339" s="6">
        <f>MONTH(tbl_Sales[[#This Row],[Date]])</f>
        <v>6</v>
      </c>
      <c r="Q9339" s="6">
        <f>YEAR(tbl_Sales[[#This Row],[Date]])</f>
        <v>2017</v>
      </c>
    </row>
    <row r="9340" spans="1:17" x14ac:dyDescent="0.25">
      <c r="A9340" s="1">
        <v>42892</v>
      </c>
      <c r="B9340">
        <v>680000</v>
      </c>
      <c r="C9340" t="s">
        <v>2</v>
      </c>
      <c r="D9340" t="s">
        <v>12425</v>
      </c>
      <c r="E9340" t="s">
        <v>5</v>
      </c>
      <c r="F9340">
        <v>3131</v>
      </c>
      <c r="G9340">
        <v>2</v>
      </c>
      <c r="H9340">
        <v>1</v>
      </c>
      <c r="I9340">
        <v>1</v>
      </c>
      <c r="J9340">
        <v>189</v>
      </c>
      <c r="K9340">
        <v>2001</v>
      </c>
      <c r="L9340" t="s">
        <v>9519</v>
      </c>
      <c r="M9340" t="s">
        <v>8929</v>
      </c>
      <c r="N9340" t="s">
        <v>14</v>
      </c>
      <c r="O9340" s="6" t="str">
        <f>INDEX(lkp_Region,MATCH(tbl_Sales[[#This Row],[Suburb]],lkp_Suburb,0))</f>
        <v>Eastern Metropolitan</v>
      </c>
      <c r="P9340" s="6">
        <f>MONTH(tbl_Sales[[#This Row],[Date]])</f>
        <v>6</v>
      </c>
      <c r="Q9340" s="6">
        <f>YEAR(tbl_Sales[[#This Row],[Date]])</f>
        <v>2017</v>
      </c>
    </row>
    <row r="9341" spans="1:17" x14ac:dyDescent="0.25">
      <c r="A9341" s="1">
        <v>42892</v>
      </c>
      <c r="B9341">
        <v>975000</v>
      </c>
      <c r="C9341" t="s">
        <v>51</v>
      </c>
      <c r="D9341" t="s">
        <v>12431</v>
      </c>
      <c r="E9341" t="s">
        <v>5</v>
      </c>
      <c r="F9341">
        <v>3125</v>
      </c>
      <c r="G9341">
        <v>3</v>
      </c>
      <c r="H9341">
        <v>2</v>
      </c>
      <c r="I9341">
        <v>2</v>
      </c>
      <c r="J9341">
        <v>267</v>
      </c>
      <c r="K9341">
        <v>2012</v>
      </c>
      <c r="L9341" t="s">
        <v>9520</v>
      </c>
      <c r="M9341" t="s">
        <v>32</v>
      </c>
      <c r="N9341" t="s">
        <v>14</v>
      </c>
      <c r="O9341" s="6" t="str">
        <f>INDEX(lkp_Region,MATCH(tbl_Sales[[#This Row],[Suburb]],lkp_Suburb,0))</f>
        <v>Southern Metropolitan</v>
      </c>
      <c r="P9341" s="6">
        <f>MONTH(tbl_Sales[[#This Row],[Date]])</f>
        <v>6</v>
      </c>
      <c r="Q9341" s="6">
        <f>YEAR(tbl_Sales[[#This Row],[Date]])</f>
        <v>2017</v>
      </c>
    </row>
    <row r="9342" spans="1:17" x14ac:dyDescent="0.25">
      <c r="A9342" s="1">
        <v>42892</v>
      </c>
      <c r="B9342">
        <v>1235000</v>
      </c>
      <c r="C9342" t="s">
        <v>51</v>
      </c>
      <c r="D9342" t="s">
        <v>12425</v>
      </c>
      <c r="E9342" t="s">
        <v>10</v>
      </c>
      <c r="F9342">
        <v>3131</v>
      </c>
      <c r="G9342">
        <v>3</v>
      </c>
      <c r="H9342">
        <v>3</v>
      </c>
      <c r="I9342">
        <v>2</v>
      </c>
      <c r="J9342">
        <v>338</v>
      </c>
      <c r="L9342" t="s">
        <v>9521</v>
      </c>
      <c r="M9342" t="s">
        <v>7674</v>
      </c>
      <c r="N9342" t="s">
        <v>14</v>
      </c>
      <c r="O9342" s="6" t="str">
        <f>INDEX(lkp_Region,MATCH(tbl_Sales[[#This Row],[Suburb]],lkp_Suburb,0))</f>
        <v>Eastern Metropolitan</v>
      </c>
      <c r="P9342" s="6">
        <f>MONTH(tbl_Sales[[#This Row],[Date]])</f>
        <v>6</v>
      </c>
      <c r="Q9342" s="6">
        <f>YEAR(tbl_Sales[[#This Row],[Date]])</f>
        <v>2017</v>
      </c>
    </row>
    <row r="9343" spans="1:17" x14ac:dyDescent="0.25">
      <c r="A9343" s="1">
        <v>42892</v>
      </c>
      <c r="B9343">
        <v>780000</v>
      </c>
      <c r="C9343" t="s">
        <v>2</v>
      </c>
      <c r="D9343" t="s">
        <v>12427</v>
      </c>
      <c r="E9343" t="s">
        <v>5</v>
      </c>
      <c r="F9343">
        <v>3181</v>
      </c>
      <c r="G9343">
        <v>2</v>
      </c>
      <c r="H9343">
        <v>1</v>
      </c>
      <c r="I9343">
        <v>0</v>
      </c>
      <c r="J9343">
        <v>117</v>
      </c>
      <c r="K9343">
        <v>1900</v>
      </c>
      <c r="L9343" t="s">
        <v>9522</v>
      </c>
      <c r="M9343" t="s">
        <v>302</v>
      </c>
      <c r="N9343" t="s">
        <v>76</v>
      </c>
      <c r="O9343" s="6" t="str">
        <f>INDEX(lkp_Region,MATCH(tbl_Sales[[#This Row],[Suburb]],lkp_Suburb,0))</f>
        <v>Southern Metropolitan</v>
      </c>
      <c r="P9343" s="6">
        <f>MONTH(tbl_Sales[[#This Row],[Date]])</f>
        <v>6</v>
      </c>
      <c r="Q9343" s="6">
        <f>YEAR(tbl_Sales[[#This Row],[Date]])</f>
        <v>2017</v>
      </c>
    </row>
    <row r="9344" spans="1:17" x14ac:dyDescent="0.25">
      <c r="A9344" s="1">
        <v>42892</v>
      </c>
      <c r="B9344">
        <v>1010000</v>
      </c>
      <c r="C9344" t="s">
        <v>13</v>
      </c>
      <c r="D9344" t="s">
        <v>12427</v>
      </c>
      <c r="E9344" t="s">
        <v>5</v>
      </c>
      <c r="F9344">
        <v>3142</v>
      </c>
      <c r="G9344">
        <v>2</v>
      </c>
      <c r="H9344">
        <v>2</v>
      </c>
      <c r="I9344">
        <v>2</v>
      </c>
      <c r="J9344">
        <v>586</v>
      </c>
      <c r="K9344">
        <v>1990</v>
      </c>
      <c r="L9344" t="s">
        <v>9523</v>
      </c>
      <c r="M9344" t="s">
        <v>109</v>
      </c>
      <c r="N9344" t="s">
        <v>76</v>
      </c>
      <c r="O9344" s="6" t="str">
        <f>INDEX(lkp_Region,MATCH(tbl_Sales[[#This Row],[Suburb]],lkp_Suburb,0))</f>
        <v>Southern Metropolitan</v>
      </c>
      <c r="P9344" s="6">
        <f>MONTH(tbl_Sales[[#This Row],[Date]])</f>
        <v>6</v>
      </c>
      <c r="Q9344" s="6">
        <f>YEAR(tbl_Sales[[#This Row],[Date]])</f>
        <v>2017</v>
      </c>
    </row>
    <row r="9345" spans="1:17" x14ac:dyDescent="0.25">
      <c r="A9345" s="1">
        <v>42892</v>
      </c>
      <c r="B9345">
        <v>1380000</v>
      </c>
      <c r="C9345" t="s">
        <v>2</v>
      </c>
      <c r="D9345" t="s">
        <v>12428</v>
      </c>
      <c r="E9345" t="s">
        <v>10</v>
      </c>
      <c r="F9345">
        <v>3145</v>
      </c>
      <c r="G9345">
        <v>4</v>
      </c>
      <c r="H9345">
        <v>2</v>
      </c>
      <c r="I9345">
        <v>2</v>
      </c>
      <c r="J9345">
        <v>230</v>
      </c>
      <c r="K9345">
        <v>2007</v>
      </c>
      <c r="L9345" t="s">
        <v>9524</v>
      </c>
      <c r="M9345" t="s">
        <v>74</v>
      </c>
      <c r="N9345" t="s">
        <v>76</v>
      </c>
      <c r="O9345" s="6" t="str">
        <f>INDEX(lkp_Region,MATCH(tbl_Sales[[#This Row],[Suburb]],lkp_Suburb,0))</f>
        <v>Southern Metropolitan</v>
      </c>
      <c r="P9345" s="6">
        <f>MONTH(tbl_Sales[[#This Row],[Date]])</f>
        <v>6</v>
      </c>
      <c r="Q9345" s="6">
        <f>YEAR(tbl_Sales[[#This Row],[Date]])</f>
        <v>2017</v>
      </c>
    </row>
    <row r="9346" spans="1:17" x14ac:dyDescent="0.25">
      <c r="A9346" s="1">
        <v>42892</v>
      </c>
      <c r="B9346">
        <v>2000000</v>
      </c>
      <c r="C9346" t="s">
        <v>13</v>
      </c>
      <c r="D9346" t="s">
        <v>12424</v>
      </c>
      <c r="E9346" t="s">
        <v>5</v>
      </c>
      <c r="F9346">
        <v>3142</v>
      </c>
      <c r="G9346">
        <v>3</v>
      </c>
      <c r="H9346">
        <v>2</v>
      </c>
      <c r="I9346">
        <v>2</v>
      </c>
      <c r="J9346">
        <v>0</v>
      </c>
      <c r="L9346" t="s">
        <v>9525</v>
      </c>
      <c r="M9346" t="s">
        <v>109</v>
      </c>
      <c r="N9346" t="s">
        <v>76</v>
      </c>
      <c r="O9346" s="6" t="str">
        <f>INDEX(lkp_Region,MATCH(tbl_Sales[[#This Row],[Suburb]],lkp_Suburb,0))</f>
        <v>Southern Metropolitan</v>
      </c>
      <c r="P9346" s="6">
        <f>MONTH(tbl_Sales[[#This Row],[Date]])</f>
        <v>6</v>
      </c>
      <c r="Q9346" s="6">
        <f>YEAR(tbl_Sales[[#This Row],[Date]])</f>
        <v>2017</v>
      </c>
    </row>
    <row r="9347" spans="1:17" x14ac:dyDescent="0.25">
      <c r="A9347" s="1">
        <v>42892</v>
      </c>
      <c r="B9347">
        <v>545000</v>
      </c>
      <c r="C9347" t="s">
        <v>13</v>
      </c>
      <c r="D9347" t="s">
        <v>12429</v>
      </c>
      <c r="E9347" t="s">
        <v>10</v>
      </c>
      <c r="F9347">
        <v>3207</v>
      </c>
      <c r="G9347">
        <v>1</v>
      </c>
      <c r="H9347">
        <v>1</v>
      </c>
      <c r="I9347">
        <v>1</v>
      </c>
      <c r="J9347">
        <v>0</v>
      </c>
      <c r="K9347">
        <v>2000</v>
      </c>
      <c r="L9347" t="s">
        <v>9526</v>
      </c>
      <c r="M9347" t="s">
        <v>24</v>
      </c>
      <c r="N9347" t="s">
        <v>26</v>
      </c>
      <c r="O9347" s="6" t="str">
        <f>INDEX(lkp_Region,MATCH(tbl_Sales[[#This Row],[Suburb]],lkp_Suburb,0))</f>
        <v>Southern Metropolitan</v>
      </c>
      <c r="P9347" s="6">
        <f>MONTH(tbl_Sales[[#This Row],[Date]])</f>
        <v>6</v>
      </c>
      <c r="Q9347" s="6">
        <f>YEAR(tbl_Sales[[#This Row],[Date]])</f>
        <v>2017</v>
      </c>
    </row>
    <row r="9348" spans="1:17" x14ac:dyDescent="0.25">
      <c r="A9348" s="1">
        <v>42892</v>
      </c>
      <c r="B9348">
        <v>1875000</v>
      </c>
      <c r="C9348" t="s">
        <v>2</v>
      </c>
      <c r="D9348" t="s">
        <v>12429</v>
      </c>
      <c r="E9348" t="s">
        <v>5</v>
      </c>
      <c r="F9348">
        <v>3184</v>
      </c>
      <c r="G9348">
        <v>3</v>
      </c>
      <c r="H9348">
        <v>2</v>
      </c>
      <c r="I9348">
        <v>2</v>
      </c>
      <c r="J9348">
        <v>270</v>
      </c>
      <c r="L9348" t="s">
        <v>9527</v>
      </c>
      <c r="M9348" t="s">
        <v>58</v>
      </c>
      <c r="N9348" t="s">
        <v>26</v>
      </c>
      <c r="O9348" s="6" t="str">
        <f>INDEX(lkp_Region,MATCH(tbl_Sales[[#This Row],[Suburb]],lkp_Suburb,0))</f>
        <v>Southern Metropolitan</v>
      </c>
      <c r="P9348" s="6">
        <f>MONTH(tbl_Sales[[#This Row],[Date]])</f>
        <v>6</v>
      </c>
      <c r="Q9348" s="6">
        <f>YEAR(tbl_Sales[[#This Row],[Date]])</f>
        <v>2017</v>
      </c>
    </row>
    <row r="9349" spans="1:17" x14ac:dyDescent="0.25">
      <c r="A9349" s="1">
        <v>42892</v>
      </c>
      <c r="B9349">
        <v>700000</v>
      </c>
      <c r="C9349" t="s">
        <v>13</v>
      </c>
      <c r="D9349" t="s">
        <v>12427</v>
      </c>
      <c r="E9349" t="s">
        <v>10</v>
      </c>
      <c r="F9349">
        <v>3040</v>
      </c>
      <c r="G9349">
        <v>3</v>
      </c>
      <c r="H9349">
        <v>1</v>
      </c>
      <c r="I9349">
        <v>1</v>
      </c>
      <c r="J9349">
        <v>227</v>
      </c>
      <c r="K9349">
        <v>2005</v>
      </c>
      <c r="L9349" t="s">
        <v>9528</v>
      </c>
      <c r="M9349" t="s">
        <v>47</v>
      </c>
      <c r="N9349" t="s">
        <v>49</v>
      </c>
      <c r="O9349" s="6" t="str">
        <f>INDEX(lkp_Region,MATCH(tbl_Sales[[#This Row],[Suburb]],lkp_Suburb,0))</f>
        <v>Western Metropolitan</v>
      </c>
      <c r="P9349" s="6">
        <f>MONTH(tbl_Sales[[#This Row],[Date]])</f>
        <v>6</v>
      </c>
      <c r="Q9349" s="6">
        <f>YEAR(tbl_Sales[[#This Row],[Date]])</f>
        <v>2017</v>
      </c>
    </row>
    <row r="9350" spans="1:17" x14ac:dyDescent="0.25">
      <c r="A9350" s="1">
        <v>42892</v>
      </c>
      <c r="B9350">
        <v>745000</v>
      </c>
      <c r="C9350" t="s">
        <v>51</v>
      </c>
      <c r="D9350" t="s">
        <v>12423</v>
      </c>
      <c r="E9350" t="s">
        <v>10</v>
      </c>
      <c r="F9350">
        <v>3033</v>
      </c>
      <c r="G9350">
        <v>3</v>
      </c>
      <c r="H9350">
        <v>2</v>
      </c>
      <c r="I9350">
        <v>1</v>
      </c>
      <c r="J9350">
        <v>224</v>
      </c>
      <c r="L9350" t="s">
        <v>9529</v>
      </c>
      <c r="M9350" t="s">
        <v>119</v>
      </c>
      <c r="N9350" t="s">
        <v>49</v>
      </c>
      <c r="O9350" s="6" t="str">
        <f>INDEX(lkp_Region,MATCH(tbl_Sales[[#This Row],[Suburb]],lkp_Suburb,0))</f>
        <v>Western Metropolitan</v>
      </c>
      <c r="P9350" s="6">
        <f>MONTH(tbl_Sales[[#This Row],[Date]])</f>
        <v>6</v>
      </c>
      <c r="Q9350" s="6">
        <f>YEAR(tbl_Sales[[#This Row],[Date]])</f>
        <v>2017</v>
      </c>
    </row>
    <row r="9351" spans="1:17" x14ac:dyDescent="0.25">
      <c r="A9351" s="1">
        <v>42892</v>
      </c>
      <c r="B9351">
        <v>1462000</v>
      </c>
      <c r="C9351" t="s">
        <v>2</v>
      </c>
      <c r="D9351" t="s">
        <v>12429</v>
      </c>
      <c r="E9351" t="s">
        <v>10</v>
      </c>
      <c r="F9351">
        <v>3168</v>
      </c>
      <c r="G9351">
        <v>3</v>
      </c>
      <c r="H9351">
        <v>1</v>
      </c>
      <c r="I9351">
        <v>1</v>
      </c>
      <c r="J9351">
        <v>816</v>
      </c>
      <c r="K9351">
        <v>1965</v>
      </c>
      <c r="L9351" t="s">
        <v>9530</v>
      </c>
      <c r="M9351" t="s">
        <v>7857</v>
      </c>
      <c r="N9351" t="s">
        <v>31</v>
      </c>
      <c r="O9351" s="6" t="str">
        <f>INDEX(lkp_Region,MATCH(tbl_Sales[[#This Row],[Suburb]],lkp_Suburb,0))</f>
        <v>South-Eastern Metropolitan</v>
      </c>
      <c r="P9351" s="6">
        <f>MONTH(tbl_Sales[[#This Row],[Date]])</f>
        <v>6</v>
      </c>
      <c r="Q9351" s="6">
        <f>YEAR(tbl_Sales[[#This Row],[Date]])</f>
        <v>2017</v>
      </c>
    </row>
    <row r="9352" spans="1:17" x14ac:dyDescent="0.25">
      <c r="A9352" s="1">
        <v>42892</v>
      </c>
      <c r="B9352">
        <v>370000</v>
      </c>
      <c r="C9352" t="s">
        <v>13</v>
      </c>
      <c r="D9352" t="s">
        <v>12425</v>
      </c>
      <c r="E9352" t="s">
        <v>5</v>
      </c>
      <c r="F9352">
        <v>3031</v>
      </c>
      <c r="G9352">
        <v>1</v>
      </c>
      <c r="H9352">
        <v>1</v>
      </c>
      <c r="I9352">
        <v>1</v>
      </c>
      <c r="J9352">
        <v>0</v>
      </c>
      <c r="K9352">
        <v>2011</v>
      </c>
      <c r="L9352" t="s">
        <v>9531</v>
      </c>
      <c r="M9352" t="s">
        <v>264</v>
      </c>
      <c r="N9352" t="s">
        <v>88</v>
      </c>
      <c r="O9352" s="6" t="str">
        <f>INDEX(lkp_Region,MATCH(tbl_Sales[[#This Row],[Suburb]],lkp_Suburb,0))</f>
        <v>Northern Metropolitan</v>
      </c>
      <c r="P9352" s="6">
        <f>MONTH(tbl_Sales[[#This Row],[Date]])</f>
        <v>6</v>
      </c>
      <c r="Q9352" s="6">
        <f>YEAR(tbl_Sales[[#This Row],[Date]])</f>
        <v>2017</v>
      </c>
    </row>
    <row r="9353" spans="1:17" x14ac:dyDescent="0.25">
      <c r="A9353" s="1">
        <v>42892</v>
      </c>
      <c r="B9353">
        <v>1175000</v>
      </c>
      <c r="C9353" t="s">
        <v>13</v>
      </c>
      <c r="D9353" t="s">
        <v>12433</v>
      </c>
      <c r="E9353" t="s">
        <v>5</v>
      </c>
      <c r="F9353">
        <v>3000</v>
      </c>
      <c r="G9353">
        <v>3</v>
      </c>
      <c r="H9353">
        <v>3</v>
      </c>
      <c r="I9353">
        <v>2</v>
      </c>
      <c r="J9353">
        <v>0</v>
      </c>
      <c r="L9353" t="s">
        <v>9532</v>
      </c>
      <c r="M9353" t="s">
        <v>88</v>
      </c>
      <c r="N9353" t="s">
        <v>88</v>
      </c>
      <c r="O9353" s="6" t="str">
        <f>INDEX(lkp_Region,MATCH(tbl_Sales[[#This Row],[Suburb]],lkp_Suburb,0))</f>
        <v>Northern Metropolitan</v>
      </c>
      <c r="P9353" s="6">
        <f>MONTH(tbl_Sales[[#This Row],[Date]])</f>
        <v>6</v>
      </c>
      <c r="Q9353" s="6">
        <f>YEAR(tbl_Sales[[#This Row],[Date]])</f>
        <v>2017</v>
      </c>
    </row>
    <row r="9354" spans="1:17" x14ac:dyDescent="0.25">
      <c r="A9354" s="1">
        <v>42892</v>
      </c>
      <c r="B9354">
        <v>480000</v>
      </c>
      <c r="C9354" t="s">
        <v>13</v>
      </c>
      <c r="D9354" t="s">
        <v>12431</v>
      </c>
      <c r="E9354" t="s">
        <v>5</v>
      </c>
      <c r="F9354">
        <v>3012</v>
      </c>
      <c r="G9354">
        <v>2</v>
      </c>
      <c r="H9354">
        <v>1</v>
      </c>
      <c r="I9354">
        <v>1</v>
      </c>
      <c r="J9354">
        <v>1157</v>
      </c>
      <c r="L9354" t="s">
        <v>9533</v>
      </c>
      <c r="M9354" t="s">
        <v>53</v>
      </c>
      <c r="N9354" t="s">
        <v>21</v>
      </c>
      <c r="O9354" s="6" t="str">
        <f>INDEX(lkp_Region,MATCH(tbl_Sales[[#This Row],[Suburb]],lkp_Suburb,0))</f>
        <v>Western Metropolitan</v>
      </c>
      <c r="P9354" s="6">
        <f>MONTH(tbl_Sales[[#This Row],[Date]])</f>
        <v>6</v>
      </c>
      <c r="Q9354" s="6">
        <f>YEAR(tbl_Sales[[#This Row],[Date]])</f>
        <v>2017</v>
      </c>
    </row>
    <row r="9355" spans="1:17" x14ac:dyDescent="0.25">
      <c r="A9355" s="1">
        <v>42892</v>
      </c>
      <c r="B9355">
        <v>900000</v>
      </c>
      <c r="C9355" t="s">
        <v>2</v>
      </c>
      <c r="D9355" t="s">
        <v>12429</v>
      </c>
      <c r="E9355" t="s">
        <v>5</v>
      </c>
      <c r="F9355">
        <v>3011</v>
      </c>
      <c r="G9355">
        <v>3</v>
      </c>
      <c r="H9355">
        <v>1</v>
      </c>
      <c r="I9355">
        <v>0</v>
      </c>
      <c r="J9355">
        <v>194</v>
      </c>
      <c r="L9355" t="s">
        <v>9534</v>
      </c>
      <c r="M9355" t="s">
        <v>660</v>
      </c>
      <c r="N9355" t="s">
        <v>21</v>
      </c>
      <c r="O9355" s="6" t="str">
        <f>INDEX(lkp_Region,MATCH(tbl_Sales[[#This Row],[Suburb]],lkp_Suburb,0))</f>
        <v>Western Metropolitan</v>
      </c>
      <c r="P9355" s="6">
        <f>MONTH(tbl_Sales[[#This Row],[Date]])</f>
        <v>6</v>
      </c>
      <c r="Q9355" s="6">
        <f>YEAR(tbl_Sales[[#This Row],[Date]])</f>
        <v>2017</v>
      </c>
    </row>
    <row r="9356" spans="1:17" x14ac:dyDescent="0.25">
      <c r="A9356" s="1">
        <v>42892</v>
      </c>
      <c r="B9356">
        <v>885000</v>
      </c>
      <c r="C9356" t="s">
        <v>13</v>
      </c>
      <c r="D9356" t="s">
        <v>12423</v>
      </c>
      <c r="E9356" t="s">
        <v>10</v>
      </c>
      <c r="F9356">
        <v>3108</v>
      </c>
      <c r="G9356">
        <v>4</v>
      </c>
      <c r="H9356">
        <v>2</v>
      </c>
      <c r="I9356">
        <v>2</v>
      </c>
      <c r="J9356">
        <v>493</v>
      </c>
      <c r="L9356" t="s">
        <v>9535</v>
      </c>
      <c r="M9356" t="s">
        <v>126</v>
      </c>
      <c r="N9356" t="s">
        <v>128</v>
      </c>
      <c r="O9356" s="6" t="str">
        <f>INDEX(lkp_Region,MATCH(tbl_Sales[[#This Row],[Suburb]],lkp_Suburb,0))</f>
        <v>Eastern Metropolitan</v>
      </c>
      <c r="P9356" s="6">
        <f>MONTH(tbl_Sales[[#This Row],[Date]])</f>
        <v>6</v>
      </c>
      <c r="Q9356" s="6">
        <f>YEAR(tbl_Sales[[#This Row],[Date]])</f>
        <v>2017</v>
      </c>
    </row>
    <row r="9357" spans="1:17" x14ac:dyDescent="0.25">
      <c r="A9357" s="1">
        <v>42892</v>
      </c>
      <c r="B9357">
        <v>1850000</v>
      </c>
      <c r="C9357" t="s">
        <v>2</v>
      </c>
      <c r="D9357" t="s">
        <v>12424</v>
      </c>
      <c r="E9357" t="s">
        <v>10</v>
      </c>
      <c r="F9357">
        <v>3196</v>
      </c>
      <c r="G9357">
        <v>6</v>
      </c>
      <c r="H9357">
        <v>4</v>
      </c>
      <c r="I9357">
        <v>4</v>
      </c>
      <c r="J9357">
        <v>840</v>
      </c>
      <c r="K9357">
        <v>2011</v>
      </c>
      <c r="L9357" t="s">
        <v>9537</v>
      </c>
      <c r="M9357" t="s">
        <v>9536</v>
      </c>
      <c r="N9357" t="s">
        <v>45</v>
      </c>
      <c r="O9357" s="6" t="str">
        <f>INDEX(lkp_Region,MATCH(tbl_Sales[[#This Row],[Suburb]],lkp_Suburb,0))</f>
        <v>South-Eastern Metropolitan</v>
      </c>
      <c r="P9357" s="6">
        <f>MONTH(tbl_Sales[[#This Row],[Date]])</f>
        <v>6</v>
      </c>
      <c r="Q9357" s="6">
        <f>YEAR(tbl_Sales[[#This Row],[Date]])</f>
        <v>2017</v>
      </c>
    </row>
    <row r="9358" spans="1:17" x14ac:dyDescent="0.25">
      <c r="A9358" s="1">
        <v>42892</v>
      </c>
      <c r="B9358">
        <v>1250000</v>
      </c>
      <c r="C9358" t="s">
        <v>2</v>
      </c>
      <c r="D9358" t="s">
        <v>12430</v>
      </c>
      <c r="E9358" t="s">
        <v>10</v>
      </c>
      <c r="F9358">
        <v>3015</v>
      </c>
      <c r="G9358">
        <v>3</v>
      </c>
      <c r="H9358">
        <v>1</v>
      </c>
      <c r="I9358">
        <v>1</v>
      </c>
      <c r="J9358">
        <v>343</v>
      </c>
      <c r="L9358" t="s">
        <v>9538</v>
      </c>
      <c r="M9358" t="s">
        <v>133</v>
      </c>
      <c r="N9358" t="s">
        <v>69</v>
      </c>
      <c r="O9358" s="6" t="str">
        <f>INDEX(lkp_Region,MATCH(tbl_Sales[[#This Row],[Suburb]],lkp_Suburb,0))</f>
        <v>Western Metropolitan</v>
      </c>
      <c r="P9358" s="6">
        <f>MONTH(tbl_Sales[[#This Row],[Date]])</f>
        <v>6</v>
      </c>
      <c r="Q9358" s="6">
        <f>YEAR(tbl_Sales[[#This Row],[Date]])</f>
        <v>2017</v>
      </c>
    </row>
    <row r="9359" spans="1:17" x14ac:dyDescent="0.25">
      <c r="A9359" s="1">
        <v>42892</v>
      </c>
      <c r="B9359">
        <v>1560000</v>
      </c>
      <c r="C9359" t="s">
        <v>2</v>
      </c>
      <c r="D9359" t="s">
        <v>12429</v>
      </c>
      <c r="E9359" t="s">
        <v>10</v>
      </c>
      <c r="F9359">
        <v>3015</v>
      </c>
      <c r="G9359">
        <v>4</v>
      </c>
      <c r="H9359">
        <v>2</v>
      </c>
      <c r="I9359">
        <v>3</v>
      </c>
      <c r="J9359">
        <v>480</v>
      </c>
      <c r="K9359">
        <v>1940</v>
      </c>
      <c r="L9359" t="s">
        <v>9539</v>
      </c>
      <c r="M9359" t="s">
        <v>133</v>
      </c>
      <c r="N9359" t="s">
        <v>69</v>
      </c>
      <c r="O9359" s="6" t="str">
        <f>INDEX(lkp_Region,MATCH(tbl_Sales[[#This Row],[Suburb]],lkp_Suburb,0))</f>
        <v>Western Metropolitan</v>
      </c>
      <c r="P9359" s="6">
        <f>MONTH(tbl_Sales[[#This Row],[Date]])</f>
        <v>6</v>
      </c>
      <c r="Q9359" s="6">
        <f>YEAR(tbl_Sales[[#This Row],[Date]])</f>
        <v>2017</v>
      </c>
    </row>
    <row r="9360" spans="1:17" x14ac:dyDescent="0.25">
      <c r="A9360" s="1">
        <v>42892</v>
      </c>
      <c r="B9360">
        <v>660000</v>
      </c>
      <c r="C9360" t="s">
        <v>2</v>
      </c>
      <c r="D9360" t="s">
        <v>12430</v>
      </c>
      <c r="E9360" t="s">
        <v>10</v>
      </c>
      <c r="F9360">
        <v>3174</v>
      </c>
      <c r="G9360">
        <v>3</v>
      </c>
      <c r="H9360">
        <v>1</v>
      </c>
      <c r="I9360">
        <v>2</v>
      </c>
      <c r="J9360">
        <v>550</v>
      </c>
      <c r="K9360">
        <v>1960</v>
      </c>
      <c r="L9360" t="s">
        <v>9540</v>
      </c>
      <c r="M9360" t="s">
        <v>7917</v>
      </c>
      <c r="N9360" t="s">
        <v>7727</v>
      </c>
      <c r="O9360" s="6" t="str">
        <f>INDEX(lkp_Region,MATCH(tbl_Sales[[#This Row],[Suburb]],lkp_Suburb,0))</f>
        <v>South-Eastern Metropolitan</v>
      </c>
      <c r="P9360" s="6">
        <f>MONTH(tbl_Sales[[#This Row],[Date]])</f>
        <v>6</v>
      </c>
      <c r="Q9360" s="6">
        <f>YEAR(tbl_Sales[[#This Row],[Date]])</f>
        <v>2017</v>
      </c>
    </row>
    <row r="9361" spans="1:17" x14ac:dyDescent="0.25">
      <c r="A9361" s="1">
        <v>42892</v>
      </c>
      <c r="B9361">
        <v>1565000</v>
      </c>
      <c r="C9361" t="s">
        <v>2</v>
      </c>
      <c r="D9361" t="s">
        <v>12429</v>
      </c>
      <c r="E9361" t="s">
        <v>5</v>
      </c>
      <c r="F9361">
        <v>3204</v>
      </c>
      <c r="G9361">
        <v>4</v>
      </c>
      <c r="H9361">
        <v>3</v>
      </c>
      <c r="I9361">
        <v>2</v>
      </c>
      <c r="J9361">
        <v>719</v>
      </c>
      <c r="K9361">
        <v>1920</v>
      </c>
      <c r="L9361" t="s">
        <v>9541</v>
      </c>
      <c r="M9361" t="s">
        <v>63</v>
      </c>
      <c r="N9361" t="s">
        <v>57</v>
      </c>
      <c r="O9361" s="6" t="str">
        <f>INDEX(lkp_Region,MATCH(tbl_Sales[[#This Row],[Suburb]],lkp_Suburb,0))</f>
        <v>Southern Metropolitan</v>
      </c>
      <c r="P9361" s="6">
        <f>MONTH(tbl_Sales[[#This Row],[Date]])</f>
        <v>6</v>
      </c>
      <c r="Q9361" s="6">
        <f>YEAR(tbl_Sales[[#This Row],[Date]])</f>
        <v>2017</v>
      </c>
    </row>
    <row r="9362" spans="1:17" x14ac:dyDescent="0.25">
      <c r="A9362" s="1">
        <v>42892</v>
      </c>
      <c r="B9362">
        <v>630000</v>
      </c>
      <c r="C9362" t="s">
        <v>2</v>
      </c>
      <c r="D9362" t="s">
        <v>12423</v>
      </c>
      <c r="E9362" t="s">
        <v>5</v>
      </c>
      <c r="F9362">
        <v>3072</v>
      </c>
      <c r="G9362">
        <v>2</v>
      </c>
      <c r="H9362">
        <v>1</v>
      </c>
      <c r="I9362">
        <v>1</v>
      </c>
      <c r="J9362">
        <v>319</v>
      </c>
      <c r="K9362">
        <v>1955</v>
      </c>
      <c r="L9362" t="s">
        <v>9542</v>
      </c>
      <c r="M9362" t="s">
        <v>97</v>
      </c>
      <c r="N9362" t="s">
        <v>62</v>
      </c>
      <c r="O9362" s="6" t="str">
        <f>INDEX(lkp_Region,MATCH(tbl_Sales[[#This Row],[Suburb]],lkp_Suburb,0))</f>
        <v>Northern Metropolitan</v>
      </c>
      <c r="P9362" s="6">
        <f>MONTH(tbl_Sales[[#This Row],[Date]])</f>
        <v>6</v>
      </c>
      <c r="Q9362" s="6">
        <f>YEAR(tbl_Sales[[#This Row],[Date]])</f>
        <v>2017</v>
      </c>
    </row>
    <row r="9363" spans="1:17" x14ac:dyDescent="0.25">
      <c r="A9363" s="1">
        <v>42892</v>
      </c>
      <c r="B9363">
        <v>990000</v>
      </c>
      <c r="C9363" t="s">
        <v>2</v>
      </c>
      <c r="D9363" t="s">
        <v>12428</v>
      </c>
      <c r="E9363" t="s">
        <v>10</v>
      </c>
      <c r="F9363">
        <v>3072</v>
      </c>
      <c r="G9363">
        <v>3</v>
      </c>
      <c r="H9363">
        <v>1</v>
      </c>
      <c r="I9363">
        <v>1</v>
      </c>
      <c r="J9363">
        <v>545</v>
      </c>
      <c r="L9363" t="s">
        <v>9543</v>
      </c>
      <c r="M9363" t="s">
        <v>97</v>
      </c>
      <c r="N9363" t="s">
        <v>62</v>
      </c>
      <c r="O9363" s="6" t="str">
        <f>INDEX(lkp_Region,MATCH(tbl_Sales[[#This Row],[Suburb]],lkp_Suburb,0))</f>
        <v>Northern Metropolitan</v>
      </c>
      <c r="P9363" s="6">
        <f>MONTH(tbl_Sales[[#This Row],[Date]])</f>
        <v>6</v>
      </c>
      <c r="Q9363" s="6">
        <f>YEAR(tbl_Sales[[#This Row],[Date]])</f>
        <v>2017</v>
      </c>
    </row>
    <row r="9364" spans="1:17" x14ac:dyDescent="0.25">
      <c r="A9364" s="1">
        <v>42892</v>
      </c>
      <c r="B9364">
        <v>1512000</v>
      </c>
      <c r="C9364" t="s">
        <v>2</v>
      </c>
      <c r="D9364" t="s">
        <v>12429</v>
      </c>
      <c r="E9364" t="s">
        <v>10</v>
      </c>
      <c r="F9364">
        <v>3070</v>
      </c>
      <c r="G9364">
        <v>3</v>
      </c>
      <c r="H9364">
        <v>1</v>
      </c>
      <c r="I9364">
        <v>0</v>
      </c>
      <c r="J9364">
        <v>326</v>
      </c>
      <c r="K9364">
        <v>1905</v>
      </c>
      <c r="L9364" t="s">
        <v>9544</v>
      </c>
      <c r="M9364" t="s">
        <v>271</v>
      </c>
      <c r="N9364" t="s">
        <v>62</v>
      </c>
      <c r="O9364" s="6" t="str">
        <f>INDEX(lkp_Region,MATCH(tbl_Sales[[#This Row],[Suburb]],lkp_Suburb,0))</f>
        <v>Northern Metropolitan</v>
      </c>
      <c r="P9364" s="6">
        <f>MONTH(tbl_Sales[[#This Row],[Date]])</f>
        <v>6</v>
      </c>
      <c r="Q9364" s="6">
        <f>YEAR(tbl_Sales[[#This Row],[Date]])</f>
        <v>2017</v>
      </c>
    </row>
    <row r="9365" spans="1:17" x14ac:dyDescent="0.25">
      <c r="A9365" s="1">
        <v>42892</v>
      </c>
      <c r="B9365">
        <v>1516000</v>
      </c>
      <c r="C9365" t="s">
        <v>2</v>
      </c>
      <c r="D9365" t="s">
        <v>12423</v>
      </c>
      <c r="E9365" t="s">
        <v>10</v>
      </c>
      <c r="F9365">
        <v>3070</v>
      </c>
      <c r="G9365">
        <v>3</v>
      </c>
      <c r="H9365">
        <v>1</v>
      </c>
      <c r="I9365">
        <v>2</v>
      </c>
      <c r="J9365">
        <v>504</v>
      </c>
      <c r="L9365" t="s">
        <v>9545</v>
      </c>
      <c r="M9365" t="s">
        <v>271</v>
      </c>
      <c r="N9365" t="s">
        <v>62</v>
      </c>
      <c r="O9365" s="6" t="str">
        <f>INDEX(lkp_Region,MATCH(tbl_Sales[[#This Row],[Suburb]],lkp_Suburb,0))</f>
        <v>Northern Metropolitan</v>
      </c>
      <c r="P9365" s="6">
        <f>MONTH(tbl_Sales[[#This Row],[Date]])</f>
        <v>6</v>
      </c>
      <c r="Q9365" s="6">
        <f>YEAR(tbl_Sales[[#This Row],[Date]])</f>
        <v>2017</v>
      </c>
    </row>
    <row r="9366" spans="1:17" x14ac:dyDescent="0.25">
      <c r="A9366" s="1">
        <v>42892</v>
      </c>
      <c r="B9366">
        <v>1610000</v>
      </c>
      <c r="C9366" t="s">
        <v>2</v>
      </c>
      <c r="D9366" t="s">
        <v>12427</v>
      </c>
      <c r="E9366" t="s">
        <v>5</v>
      </c>
      <c r="F9366">
        <v>3070</v>
      </c>
      <c r="G9366">
        <v>3</v>
      </c>
      <c r="H9366">
        <v>2</v>
      </c>
      <c r="I9366">
        <v>1</v>
      </c>
      <c r="J9366">
        <v>411</v>
      </c>
      <c r="L9366" t="s">
        <v>9546</v>
      </c>
      <c r="M9366" t="s">
        <v>271</v>
      </c>
      <c r="N9366" t="s">
        <v>62</v>
      </c>
      <c r="O9366" s="6" t="str">
        <f>INDEX(lkp_Region,MATCH(tbl_Sales[[#This Row],[Suburb]],lkp_Suburb,0))</f>
        <v>Northern Metropolitan</v>
      </c>
      <c r="P9366" s="6">
        <f>MONTH(tbl_Sales[[#This Row],[Date]])</f>
        <v>6</v>
      </c>
      <c r="Q9366" s="6">
        <f>YEAR(tbl_Sales[[#This Row],[Date]])</f>
        <v>2017</v>
      </c>
    </row>
    <row r="9367" spans="1:17" x14ac:dyDescent="0.25">
      <c r="A9367" s="1">
        <v>42892</v>
      </c>
      <c r="B9367">
        <v>600000</v>
      </c>
      <c r="C9367" t="s">
        <v>2</v>
      </c>
      <c r="D9367" t="s">
        <v>12433</v>
      </c>
      <c r="E9367" t="s">
        <v>5</v>
      </c>
      <c r="F9367">
        <v>3021</v>
      </c>
      <c r="G9367">
        <v>3</v>
      </c>
      <c r="H9367">
        <v>1</v>
      </c>
      <c r="I9367">
        <v>3</v>
      </c>
      <c r="J9367">
        <v>565</v>
      </c>
      <c r="L9367" t="s">
        <v>9547</v>
      </c>
      <c r="M9367" t="s">
        <v>7948</v>
      </c>
      <c r="N9367" t="s">
        <v>3</v>
      </c>
      <c r="O9367" s="6" t="str">
        <f>INDEX(lkp_Region,MATCH(tbl_Sales[[#This Row],[Suburb]],lkp_Suburb,0))</f>
        <v>Western Metropolitan</v>
      </c>
      <c r="P9367" s="6">
        <f>MONTH(tbl_Sales[[#This Row],[Date]])</f>
        <v>6</v>
      </c>
      <c r="Q9367" s="6">
        <f>YEAR(tbl_Sales[[#This Row],[Date]])</f>
        <v>2017</v>
      </c>
    </row>
    <row r="9368" spans="1:17" x14ac:dyDescent="0.25">
      <c r="A9368" s="1">
        <v>42892</v>
      </c>
      <c r="B9368">
        <v>1620000</v>
      </c>
      <c r="C9368" t="s">
        <v>2</v>
      </c>
      <c r="D9368" t="s">
        <v>12429</v>
      </c>
      <c r="E9368" t="s">
        <v>10</v>
      </c>
      <c r="F9368">
        <v>3124</v>
      </c>
      <c r="G9368">
        <v>3</v>
      </c>
      <c r="H9368">
        <v>2</v>
      </c>
      <c r="I9368">
        <v>2</v>
      </c>
      <c r="J9368">
        <v>575</v>
      </c>
      <c r="K9368">
        <v>2000</v>
      </c>
      <c r="L9368" t="s">
        <v>9548</v>
      </c>
      <c r="M9368" t="s">
        <v>209</v>
      </c>
      <c r="N9368" t="s">
        <v>101</v>
      </c>
      <c r="O9368" s="6" t="str">
        <f>INDEX(lkp_Region,MATCH(tbl_Sales[[#This Row],[Suburb]],lkp_Suburb,0))</f>
        <v>Southern Metropolitan</v>
      </c>
      <c r="P9368" s="6">
        <f>MONTH(tbl_Sales[[#This Row],[Date]])</f>
        <v>6</v>
      </c>
      <c r="Q9368" s="6">
        <f>YEAR(tbl_Sales[[#This Row],[Date]])</f>
        <v>2017</v>
      </c>
    </row>
    <row r="9369" spans="1:17" x14ac:dyDescent="0.25">
      <c r="A9369" s="1">
        <v>42892</v>
      </c>
      <c r="B9369">
        <v>1930000</v>
      </c>
      <c r="C9369" t="s">
        <v>2</v>
      </c>
      <c r="D9369" t="s">
        <v>12427</v>
      </c>
      <c r="E9369" t="s">
        <v>10</v>
      </c>
      <c r="F9369">
        <v>3126</v>
      </c>
      <c r="G9369">
        <v>3</v>
      </c>
      <c r="H9369">
        <v>2</v>
      </c>
      <c r="I9369">
        <v>1</v>
      </c>
      <c r="J9369">
        <v>359</v>
      </c>
      <c r="K9369">
        <v>1910</v>
      </c>
      <c r="L9369" t="s">
        <v>9549</v>
      </c>
      <c r="M9369" t="s">
        <v>232</v>
      </c>
      <c r="N9369" t="s">
        <v>101</v>
      </c>
      <c r="O9369" s="6" t="str">
        <f>INDEX(lkp_Region,MATCH(tbl_Sales[[#This Row],[Suburb]],lkp_Suburb,0))</f>
        <v>Southern Metropolitan</v>
      </c>
      <c r="P9369" s="6">
        <f>MONTH(tbl_Sales[[#This Row],[Date]])</f>
        <v>6</v>
      </c>
      <c r="Q9369" s="6">
        <f>YEAR(tbl_Sales[[#This Row],[Date]])</f>
        <v>2017</v>
      </c>
    </row>
    <row r="9370" spans="1:17" x14ac:dyDescent="0.25">
      <c r="A9370" s="1">
        <v>42892</v>
      </c>
      <c r="B9370">
        <v>767000</v>
      </c>
      <c r="C9370" t="s">
        <v>13</v>
      </c>
      <c r="D9370" t="s">
        <v>12429</v>
      </c>
      <c r="E9370" t="s">
        <v>5</v>
      </c>
      <c r="F9370">
        <v>3193</v>
      </c>
      <c r="G9370">
        <v>2</v>
      </c>
      <c r="H9370">
        <v>1</v>
      </c>
      <c r="I9370">
        <v>2</v>
      </c>
      <c r="J9370">
        <v>206</v>
      </c>
      <c r="K9370">
        <v>1970</v>
      </c>
      <c r="L9370" t="s">
        <v>9550</v>
      </c>
      <c r="M9370" t="s">
        <v>7558</v>
      </c>
      <c r="N9370" t="s">
        <v>107</v>
      </c>
      <c r="O9370" s="6" t="str">
        <f>INDEX(lkp_Region,MATCH(tbl_Sales[[#This Row],[Suburb]],lkp_Suburb,0))</f>
        <v>Southern Metropolitan</v>
      </c>
      <c r="P9370" s="6">
        <f>MONTH(tbl_Sales[[#This Row],[Date]])</f>
        <v>6</v>
      </c>
      <c r="Q9370" s="6">
        <f>YEAR(tbl_Sales[[#This Row],[Date]])</f>
        <v>2017</v>
      </c>
    </row>
    <row r="9371" spans="1:17" x14ac:dyDescent="0.25">
      <c r="A9371" s="1">
        <v>42892</v>
      </c>
      <c r="B9371">
        <v>1770000</v>
      </c>
      <c r="C9371" t="s">
        <v>2</v>
      </c>
      <c r="D9371" t="s">
        <v>12431</v>
      </c>
      <c r="E9371" t="s">
        <v>10</v>
      </c>
      <c r="F9371">
        <v>3191</v>
      </c>
      <c r="G9371">
        <v>4</v>
      </c>
      <c r="H9371">
        <v>2</v>
      </c>
      <c r="I9371">
        <v>2</v>
      </c>
      <c r="J9371">
        <v>463</v>
      </c>
      <c r="K9371">
        <v>1998</v>
      </c>
      <c r="L9371" t="s">
        <v>9551</v>
      </c>
      <c r="M9371" t="s">
        <v>7562</v>
      </c>
      <c r="N9371" t="s">
        <v>107</v>
      </c>
      <c r="O9371" s="6" t="str">
        <f>INDEX(lkp_Region,MATCH(tbl_Sales[[#This Row],[Suburb]],lkp_Suburb,0))</f>
        <v>Southern Metropolitan</v>
      </c>
      <c r="P9371" s="6">
        <f>MONTH(tbl_Sales[[#This Row],[Date]])</f>
        <v>6</v>
      </c>
      <c r="Q9371" s="6">
        <f>YEAR(tbl_Sales[[#This Row],[Date]])</f>
        <v>2017</v>
      </c>
    </row>
    <row r="9372" spans="1:17" x14ac:dyDescent="0.25">
      <c r="A9372" s="1">
        <v>42892</v>
      </c>
      <c r="B9372">
        <v>535000</v>
      </c>
      <c r="C9372" t="s">
        <v>13</v>
      </c>
      <c r="D9372" t="s">
        <v>12427</v>
      </c>
      <c r="E9372" t="s">
        <v>10</v>
      </c>
      <c r="F9372">
        <v>3079</v>
      </c>
      <c r="G9372">
        <v>2</v>
      </c>
      <c r="H9372">
        <v>1</v>
      </c>
      <c r="I9372">
        <v>1</v>
      </c>
      <c r="J9372">
        <v>0</v>
      </c>
      <c r="L9372" t="s">
        <v>9552</v>
      </c>
      <c r="M9372" t="s">
        <v>1008</v>
      </c>
      <c r="N9372" t="s">
        <v>150</v>
      </c>
      <c r="O9372" s="6" t="str">
        <f>INDEX(lkp_Region,MATCH(tbl_Sales[[#This Row],[Suburb]],lkp_Suburb,0))</f>
        <v>Eastern Metropolitan</v>
      </c>
      <c r="P9372" s="6">
        <f>MONTH(tbl_Sales[[#This Row],[Date]])</f>
        <v>6</v>
      </c>
      <c r="Q9372" s="6">
        <f>YEAR(tbl_Sales[[#This Row],[Date]])</f>
        <v>2017</v>
      </c>
    </row>
    <row r="9373" spans="1:17" x14ac:dyDescent="0.25">
      <c r="A9373" s="1">
        <v>42892</v>
      </c>
      <c r="B9373">
        <v>690000</v>
      </c>
      <c r="C9373" t="s">
        <v>2</v>
      </c>
      <c r="D9373" t="s">
        <v>12427</v>
      </c>
      <c r="E9373" t="s">
        <v>5</v>
      </c>
      <c r="F9373">
        <v>3083</v>
      </c>
      <c r="G9373">
        <v>3</v>
      </c>
      <c r="H9373">
        <v>1</v>
      </c>
      <c r="I9373">
        <v>2</v>
      </c>
      <c r="J9373">
        <v>513</v>
      </c>
      <c r="L9373" t="s">
        <v>9553</v>
      </c>
      <c r="M9373" t="s">
        <v>7813</v>
      </c>
      <c r="N9373" t="s">
        <v>150</v>
      </c>
      <c r="O9373" s="6" t="str">
        <f>INDEX(lkp_Region,MATCH(tbl_Sales[[#This Row],[Suburb]],lkp_Suburb,0))</f>
        <v>Northern Metropolitan</v>
      </c>
      <c r="P9373" s="6">
        <f>MONTH(tbl_Sales[[#This Row],[Date]])</f>
        <v>6</v>
      </c>
      <c r="Q9373" s="6">
        <f>YEAR(tbl_Sales[[#This Row],[Date]])</f>
        <v>2017</v>
      </c>
    </row>
    <row r="9374" spans="1:17" x14ac:dyDescent="0.25">
      <c r="A9374" s="1">
        <v>42893</v>
      </c>
      <c r="B9374">
        <v>1050000</v>
      </c>
      <c r="C9374" t="s">
        <v>51</v>
      </c>
      <c r="D9374" t="s">
        <v>12427</v>
      </c>
      <c r="E9374" t="s">
        <v>10</v>
      </c>
      <c r="F9374">
        <v>3065</v>
      </c>
      <c r="G9374">
        <v>2</v>
      </c>
      <c r="H9374">
        <v>1</v>
      </c>
      <c r="I9374">
        <v>1</v>
      </c>
      <c r="J9374">
        <v>87</v>
      </c>
      <c r="K9374">
        <v>2000</v>
      </c>
      <c r="L9374" t="s">
        <v>9554</v>
      </c>
      <c r="M9374" t="s">
        <v>427</v>
      </c>
      <c r="N9374" t="s">
        <v>8</v>
      </c>
      <c r="O9374" s="6" t="str">
        <f>INDEX(lkp_Region,MATCH(tbl_Sales[[#This Row],[Suburb]],lkp_Suburb,0))</f>
        <v>Northern Metropolitan</v>
      </c>
      <c r="P9374" s="6">
        <f>MONTH(tbl_Sales[[#This Row],[Date]])</f>
        <v>6</v>
      </c>
      <c r="Q9374" s="6">
        <f>YEAR(tbl_Sales[[#This Row],[Date]])</f>
        <v>2017</v>
      </c>
    </row>
    <row r="9375" spans="1:17" x14ac:dyDescent="0.25">
      <c r="A9375" s="1">
        <v>42893</v>
      </c>
      <c r="B9375">
        <v>740000</v>
      </c>
      <c r="C9375" t="s">
        <v>13</v>
      </c>
      <c r="D9375" t="s">
        <v>12429</v>
      </c>
      <c r="E9375" t="s">
        <v>5</v>
      </c>
      <c r="F9375">
        <v>3127</v>
      </c>
      <c r="G9375">
        <v>2</v>
      </c>
      <c r="H9375">
        <v>1</v>
      </c>
      <c r="I9375">
        <v>2</v>
      </c>
      <c r="J9375">
        <v>193</v>
      </c>
      <c r="K9375">
        <v>1970</v>
      </c>
      <c r="L9375" t="s">
        <v>9555</v>
      </c>
      <c r="M9375" t="s">
        <v>11</v>
      </c>
      <c r="N9375" t="s">
        <v>14</v>
      </c>
      <c r="O9375" s="6" t="str">
        <f>INDEX(lkp_Region,MATCH(tbl_Sales[[#This Row],[Suburb]],lkp_Suburb,0))</f>
        <v>Southern Metropolitan</v>
      </c>
      <c r="P9375" s="6">
        <f>MONTH(tbl_Sales[[#This Row],[Date]])</f>
        <v>6</v>
      </c>
      <c r="Q9375" s="6">
        <f>YEAR(tbl_Sales[[#This Row],[Date]])</f>
        <v>2017</v>
      </c>
    </row>
    <row r="9376" spans="1:17" x14ac:dyDescent="0.25">
      <c r="A9376" s="1">
        <v>42893</v>
      </c>
      <c r="B9376">
        <v>1325000</v>
      </c>
      <c r="C9376" t="s">
        <v>2</v>
      </c>
      <c r="D9376" t="s">
        <v>12433</v>
      </c>
      <c r="E9376" t="s">
        <v>5</v>
      </c>
      <c r="F9376">
        <v>3188</v>
      </c>
      <c r="G9376">
        <v>3</v>
      </c>
      <c r="H9376">
        <v>1</v>
      </c>
      <c r="I9376">
        <v>2</v>
      </c>
      <c r="J9376">
        <v>400</v>
      </c>
      <c r="L9376" t="s">
        <v>9556</v>
      </c>
      <c r="M9376" t="s">
        <v>176</v>
      </c>
      <c r="N9376" t="s">
        <v>14</v>
      </c>
      <c r="O9376" s="6" t="str">
        <f>INDEX(lkp_Region,MATCH(tbl_Sales[[#This Row],[Suburb]],lkp_Suburb,0))</f>
        <v>Southern Metropolitan</v>
      </c>
      <c r="P9376" s="6">
        <f>MONTH(tbl_Sales[[#This Row],[Date]])</f>
        <v>6</v>
      </c>
      <c r="Q9376" s="6">
        <f>YEAR(tbl_Sales[[#This Row],[Date]])</f>
        <v>2017</v>
      </c>
    </row>
    <row r="9377" spans="1:17" x14ac:dyDescent="0.25">
      <c r="A9377" s="1">
        <v>42893</v>
      </c>
      <c r="B9377">
        <v>721000</v>
      </c>
      <c r="C9377" t="s">
        <v>13</v>
      </c>
      <c r="D9377" t="s">
        <v>12425</v>
      </c>
      <c r="E9377" t="s">
        <v>10</v>
      </c>
      <c r="F9377">
        <v>3146</v>
      </c>
      <c r="G9377">
        <v>2</v>
      </c>
      <c r="H9377">
        <v>2</v>
      </c>
      <c r="I9377">
        <v>1</v>
      </c>
      <c r="J9377">
        <v>2696</v>
      </c>
      <c r="K9377">
        <v>1970</v>
      </c>
      <c r="L9377" t="s">
        <v>9557</v>
      </c>
      <c r="M9377" t="s">
        <v>102</v>
      </c>
      <c r="N9377" t="s">
        <v>76</v>
      </c>
      <c r="O9377" s="6" t="str">
        <f>INDEX(lkp_Region,MATCH(tbl_Sales[[#This Row],[Suburb]],lkp_Suburb,0))</f>
        <v>Southern Metropolitan</v>
      </c>
      <c r="P9377" s="6">
        <f>MONTH(tbl_Sales[[#This Row],[Date]])</f>
        <v>6</v>
      </c>
      <c r="Q9377" s="6">
        <f>YEAR(tbl_Sales[[#This Row],[Date]])</f>
        <v>2017</v>
      </c>
    </row>
    <row r="9378" spans="1:17" x14ac:dyDescent="0.25">
      <c r="A9378" s="1">
        <v>42893</v>
      </c>
      <c r="B9378">
        <v>407500</v>
      </c>
      <c r="C9378" t="s">
        <v>2</v>
      </c>
      <c r="D9378" t="s">
        <v>12430</v>
      </c>
      <c r="E9378" t="s">
        <v>10</v>
      </c>
      <c r="F9378">
        <v>3205</v>
      </c>
      <c r="G9378">
        <v>1</v>
      </c>
      <c r="H9378">
        <v>1</v>
      </c>
      <c r="I9378">
        <v>1</v>
      </c>
      <c r="J9378">
        <v>0</v>
      </c>
      <c r="K9378">
        <v>2000</v>
      </c>
      <c r="L9378" t="s">
        <v>9558</v>
      </c>
      <c r="M9378" t="s">
        <v>185</v>
      </c>
      <c r="N9378" t="s">
        <v>26</v>
      </c>
      <c r="O9378" s="6" t="str">
        <f>INDEX(lkp_Region,MATCH(tbl_Sales[[#This Row],[Suburb]],lkp_Suburb,0))</f>
        <v>Southern Metropolitan</v>
      </c>
      <c r="P9378" s="6">
        <f>MONTH(tbl_Sales[[#This Row],[Date]])</f>
        <v>6</v>
      </c>
      <c r="Q9378" s="6">
        <f>YEAR(tbl_Sales[[#This Row],[Date]])</f>
        <v>2017</v>
      </c>
    </row>
    <row r="9379" spans="1:17" x14ac:dyDescent="0.25">
      <c r="A9379" s="1">
        <v>42893</v>
      </c>
      <c r="B9379">
        <v>650000</v>
      </c>
      <c r="C9379" t="s">
        <v>13</v>
      </c>
      <c r="D9379" t="s">
        <v>12428</v>
      </c>
      <c r="E9379" t="s">
        <v>5</v>
      </c>
      <c r="F9379">
        <v>3205</v>
      </c>
      <c r="G9379">
        <v>2</v>
      </c>
      <c r="H9379">
        <v>1</v>
      </c>
      <c r="I9379">
        <v>0</v>
      </c>
      <c r="J9379">
        <v>438</v>
      </c>
      <c r="K9379">
        <v>1900</v>
      </c>
      <c r="L9379" t="s">
        <v>9559</v>
      </c>
      <c r="M9379" t="s">
        <v>185</v>
      </c>
      <c r="N9379" t="s">
        <v>26</v>
      </c>
      <c r="O9379" s="6" t="str">
        <f>INDEX(lkp_Region,MATCH(tbl_Sales[[#This Row],[Suburb]],lkp_Suburb,0))</f>
        <v>Southern Metropolitan</v>
      </c>
      <c r="P9379" s="6">
        <f>MONTH(tbl_Sales[[#This Row],[Date]])</f>
        <v>6</v>
      </c>
      <c r="Q9379" s="6">
        <f>YEAR(tbl_Sales[[#This Row],[Date]])</f>
        <v>2017</v>
      </c>
    </row>
    <row r="9380" spans="1:17" x14ac:dyDescent="0.25">
      <c r="A9380" s="1">
        <v>42893</v>
      </c>
      <c r="B9380">
        <v>1410000</v>
      </c>
      <c r="C9380" t="s">
        <v>2</v>
      </c>
      <c r="D9380" t="s">
        <v>12429</v>
      </c>
      <c r="E9380" t="s">
        <v>10</v>
      </c>
      <c r="F9380">
        <v>3184</v>
      </c>
      <c r="G9380">
        <v>2</v>
      </c>
      <c r="H9380">
        <v>1</v>
      </c>
      <c r="I9380">
        <v>1</v>
      </c>
      <c r="J9380">
        <v>249</v>
      </c>
      <c r="K9380">
        <v>1930</v>
      </c>
      <c r="L9380" t="s">
        <v>9560</v>
      </c>
      <c r="M9380" t="s">
        <v>58</v>
      </c>
      <c r="N9380" t="s">
        <v>26</v>
      </c>
      <c r="O9380" s="6" t="str">
        <f>INDEX(lkp_Region,MATCH(tbl_Sales[[#This Row],[Suburb]],lkp_Suburb,0))</f>
        <v>Southern Metropolitan</v>
      </c>
      <c r="P9380" s="6">
        <f>MONTH(tbl_Sales[[#This Row],[Date]])</f>
        <v>6</v>
      </c>
      <c r="Q9380" s="6">
        <f>YEAR(tbl_Sales[[#This Row],[Date]])</f>
        <v>2017</v>
      </c>
    </row>
    <row r="9381" spans="1:17" x14ac:dyDescent="0.25">
      <c r="A9381" s="1">
        <v>42893</v>
      </c>
      <c r="B9381">
        <v>1500000</v>
      </c>
      <c r="C9381" t="s">
        <v>51</v>
      </c>
      <c r="D9381" t="s">
        <v>12427</v>
      </c>
      <c r="E9381" t="s">
        <v>10</v>
      </c>
      <c r="F9381">
        <v>3206</v>
      </c>
      <c r="G9381">
        <v>2</v>
      </c>
      <c r="H9381">
        <v>1</v>
      </c>
      <c r="I9381">
        <v>1</v>
      </c>
      <c r="J9381">
        <v>115</v>
      </c>
      <c r="L9381" t="s">
        <v>9561</v>
      </c>
      <c r="M9381" t="s">
        <v>113</v>
      </c>
      <c r="N9381" t="s">
        <v>26</v>
      </c>
      <c r="O9381" s="6" t="str">
        <f>INDEX(lkp_Region,MATCH(tbl_Sales[[#This Row],[Suburb]],lkp_Suburb,0))</f>
        <v>Southern Metropolitan</v>
      </c>
      <c r="P9381" s="6">
        <f>MONTH(tbl_Sales[[#This Row],[Date]])</f>
        <v>6</v>
      </c>
      <c r="Q9381" s="6">
        <f>YEAR(tbl_Sales[[#This Row],[Date]])</f>
        <v>2017</v>
      </c>
    </row>
    <row r="9382" spans="1:17" x14ac:dyDescent="0.25">
      <c r="A9382" s="1">
        <v>42893</v>
      </c>
      <c r="B9382">
        <v>975000</v>
      </c>
      <c r="C9382" t="s">
        <v>2</v>
      </c>
      <c r="D9382" t="s">
        <v>12424</v>
      </c>
      <c r="E9382" t="s">
        <v>10</v>
      </c>
      <c r="F9382">
        <v>3095</v>
      </c>
      <c r="G9382">
        <v>4</v>
      </c>
      <c r="H9382">
        <v>1</v>
      </c>
      <c r="I9382">
        <v>2</v>
      </c>
      <c r="J9382">
        <v>1005</v>
      </c>
      <c r="L9382" t="s">
        <v>9562</v>
      </c>
      <c r="M9382" t="s">
        <v>7521</v>
      </c>
      <c r="N9382" t="s">
        <v>7523</v>
      </c>
      <c r="O9382" s="6" t="str">
        <f>INDEX(lkp_Region,MATCH(tbl_Sales[[#This Row],[Suburb]],lkp_Suburb,0))</f>
        <v>Eastern Metropolitan</v>
      </c>
      <c r="P9382" s="6">
        <f>MONTH(tbl_Sales[[#This Row],[Date]])</f>
        <v>6</v>
      </c>
      <c r="Q9382" s="6">
        <f>YEAR(tbl_Sales[[#This Row],[Date]])</f>
        <v>2017</v>
      </c>
    </row>
    <row r="9383" spans="1:17" x14ac:dyDescent="0.25">
      <c r="A9383" s="1">
        <v>42893</v>
      </c>
      <c r="B9383">
        <v>1420200</v>
      </c>
      <c r="C9383" t="s">
        <v>2</v>
      </c>
      <c r="D9383" t="s">
        <v>12430</v>
      </c>
      <c r="E9383" t="s">
        <v>10</v>
      </c>
      <c r="F9383">
        <v>3039</v>
      </c>
      <c r="G9383">
        <v>3</v>
      </c>
      <c r="H9383">
        <v>2</v>
      </c>
      <c r="I9383">
        <v>2</v>
      </c>
      <c r="J9383">
        <v>543</v>
      </c>
      <c r="L9383" t="s">
        <v>9563</v>
      </c>
      <c r="M9383" t="s">
        <v>242</v>
      </c>
      <c r="N9383" t="s">
        <v>49</v>
      </c>
      <c r="O9383" s="6" t="str">
        <f>INDEX(lkp_Region,MATCH(tbl_Sales[[#This Row],[Suburb]],lkp_Suburb,0))</f>
        <v>Western Metropolitan</v>
      </c>
      <c r="P9383" s="6">
        <f>MONTH(tbl_Sales[[#This Row],[Date]])</f>
        <v>6</v>
      </c>
      <c r="Q9383" s="6">
        <f>YEAR(tbl_Sales[[#This Row],[Date]])</f>
        <v>2017</v>
      </c>
    </row>
    <row r="9384" spans="1:17" x14ac:dyDescent="0.25">
      <c r="A9384" s="1">
        <v>42893</v>
      </c>
      <c r="B9384">
        <v>435000</v>
      </c>
      <c r="C9384" t="s">
        <v>2</v>
      </c>
      <c r="D9384" t="s">
        <v>12426</v>
      </c>
      <c r="E9384" t="s">
        <v>10</v>
      </c>
      <c r="F9384">
        <v>3427</v>
      </c>
      <c r="G9384">
        <v>3</v>
      </c>
      <c r="H9384">
        <v>1</v>
      </c>
      <c r="I9384">
        <v>2</v>
      </c>
      <c r="J9384">
        <v>608</v>
      </c>
      <c r="L9384" t="s">
        <v>9565</v>
      </c>
      <c r="M9384" t="s">
        <v>9564</v>
      </c>
      <c r="N9384" t="s">
        <v>7542</v>
      </c>
      <c r="O9384" s="6" t="str">
        <f>INDEX(lkp_Region,MATCH(tbl_Sales[[#This Row],[Suburb]],lkp_Suburb,0))</f>
        <v>Western Metropolitan</v>
      </c>
      <c r="P9384" s="6">
        <f>MONTH(tbl_Sales[[#This Row],[Date]])</f>
        <v>6</v>
      </c>
      <c r="Q9384" s="6">
        <f>YEAR(tbl_Sales[[#This Row],[Date]])</f>
        <v>2017</v>
      </c>
    </row>
    <row r="9385" spans="1:17" x14ac:dyDescent="0.25">
      <c r="A9385" s="1">
        <v>42893</v>
      </c>
      <c r="B9385">
        <v>985500</v>
      </c>
      <c r="C9385" t="s">
        <v>2</v>
      </c>
      <c r="D9385" t="s">
        <v>12431</v>
      </c>
      <c r="E9385" t="s">
        <v>10</v>
      </c>
      <c r="F9385">
        <v>3013</v>
      </c>
      <c r="G9385">
        <v>4</v>
      </c>
      <c r="H9385">
        <v>1</v>
      </c>
      <c r="I9385">
        <v>5</v>
      </c>
      <c r="J9385">
        <v>445</v>
      </c>
      <c r="K9385">
        <v>1977</v>
      </c>
      <c r="L9385" t="s">
        <v>9566</v>
      </c>
      <c r="M9385" t="s">
        <v>65</v>
      </c>
      <c r="N9385" t="s">
        <v>21</v>
      </c>
      <c r="O9385" s="6" t="str">
        <f>INDEX(lkp_Region,MATCH(tbl_Sales[[#This Row],[Suburb]],lkp_Suburb,0))</f>
        <v>Western Metropolitan</v>
      </c>
      <c r="P9385" s="6">
        <f>MONTH(tbl_Sales[[#This Row],[Date]])</f>
        <v>6</v>
      </c>
      <c r="Q9385" s="6">
        <f>YEAR(tbl_Sales[[#This Row],[Date]])</f>
        <v>2017</v>
      </c>
    </row>
    <row r="9386" spans="1:17" x14ac:dyDescent="0.25">
      <c r="A9386" s="1">
        <v>42893</v>
      </c>
      <c r="B9386">
        <v>940000</v>
      </c>
      <c r="C9386" t="s">
        <v>51</v>
      </c>
      <c r="D9386" t="s">
        <v>12429</v>
      </c>
      <c r="E9386" t="s">
        <v>5</v>
      </c>
      <c r="F9386">
        <v>3107</v>
      </c>
      <c r="G9386">
        <v>3</v>
      </c>
      <c r="H9386">
        <v>2</v>
      </c>
      <c r="I9386">
        <v>3</v>
      </c>
      <c r="J9386">
        <v>281</v>
      </c>
      <c r="K9386">
        <v>2011</v>
      </c>
      <c r="L9386" t="s">
        <v>9567</v>
      </c>
      <c r="M9386" t="s">
        <v>586</v>
      </c>
      <c r="N9386" t="s">
        <v>128</v>
      </c>
      <c r="O9386" s="6" t="str">
        <f>INDEX(lkp_Region,MATCH(tbl_Sales[[#This Row],[Suburb]],lkp_Suburb,0))</f>
        <v>Eastern Metropolitan</v>
      </c>
      <c r="P9386" s="6">
        <f>MONTH(tbl_Sales[[#This Row],[Date]])</f>
        <v>6</v>
      </c>
      <c r="Q9386" s="6">
        <f>YEAR(tbl_Sales[[#This Row],[Date]])</f>
        <v>2017</v>
      </c>
    </row>
    <row r="9387" spans="1:17" x14ac:dyDescent="0.25">
      <c r="A9387" s="1">
        <v>42893</v>
      </c>
      <c r="B9387">
        <v>1325500</v>
      </c>
      <c r="C9387" t="s">
        <v>2</v>
      </c>
      <c r="D9387" t="s">
        <v>12428</v>
      </c>
      <c r="E9387" t="s">
        <v>10</v>
      </c>
      <c r="F9387">
        <v>3015</v>
      </c>
      <c r="G9387">
        <v>3</v>
      </c>
      <c r="H9387">
        <v>2</v>
      </c>
      <c r="I9387">
        <v>0</v>
      </c>
      <c r="J9387">
        <v>367</v>
      </c>
      <c r="L9387" t="s">
        <v>9568</v>
      </c>
      <c r="M9387" t="s">
        <v>133</v>
      </c>
      <c r="N9387" t="s">
        <v>69</v>
      </c>
      <c r="O9387" s="6" t="str">
        <f>INDEX(lkp_Region,MATCH(tbl_Sales[[#This Row],[Suburb]],lkp_Suburb,0))</f>
        <v>Western Metropolitan</v>
      </c>
      <c r="P9387" s="6">
        <f>MONTH(tbl_Sales[[#This Row],[Date]])</f>
        <v>6</v>
      </c>
      <c r="Q9387" s="6">
        <f>YEAR(tbl_Sales[[#This Row],[Date]])</f>
        <v>2017</v>
      </c>
    </row>
    <row r="9388" spans="1:17" x14ac:dyDescent="0.25">
      <c r="A9388" s="1">
        <v>42893</v>
      </c>
      <c r="B9388">
        <v>1367000</v>
      </c>
      <c r="C9388" t="s">
        <v>2</v>
      </c>
      <c r="D9388" t="s">
        <v>12428</v>
      </c>
      <c r="E9388" t="s">
        <v>5</v>
      </c>
      <c r="F9388">
        <v>3016</v>
      </c>
      <c r="G9388">
        <v>3</v>
      </c>
      <c r="H9388">
        <v>1</v>
      </c>
      <c r="I9388">
        <v>2</v>
      </c>
      <c r="J9388">
        <v>410</v>
      </c>
      <c r="L9388" t="s">
        <v>9569</v>
      </c>
      <c r="M9388" t="s">
        <v>196</v>
      </c>
      <c r="N9388" t="s">
        <v>69</v>
      </c>
      <c r="O9388" s="6" t="str">
        <f>INDEX(lkp_Region,MATCH(tbl_Sales[[#This Row],[Suburb]],lkp_Suburb,0))</f>
        <v>Western Metropolitan</v>
      </c>
      <c r="P9388" s="6">
        <f>MONTH(tbl_Sales[[#This Row],[Date]])</f>
        <v>6</v>
      </c>
      <c r="Q9388" s="6">
        <f>YEAR(tbl_Sales[[#This Row],[Date]])</f>
        <v>2017</v>
      </c>
    </row>
    <row r="9389" spans="1:17" x14ac:dyDescent="0.25">
      <c r="A9389" s="1">
        <v>42893</v>
      </c>
      <c r="B9389">
        <v>1175000</v>
      </c>
      <c r="C9389" t="s">
        <v>2</v>
      </c>
      <c r="D9389" t="s">
        <v>12429</v>
      </c>
      <c r="E9389" t="s">
        <v>10</v>
      </c>
      <c r="F9389">
        <v>3165</v>
      </c>
      <c r="G9389">
        <v>3</v>
      </c>
      <c r="H9389">
        <v>1</v>
      </c>
      <c r="I9389">
        <v>2</v>
      </c>
      <c r="J9389">
        <v>625</v>
      </c>
      <c r="L9389" t="s">
        <v>9570</v>
      </c>
      <c r="M9389" t="s">
        <v>138</v>
      </c>
      <c r="N9389" t="s">
        <v>57</v>
      </c>
      <c r="O9389" s="6" t="str">
        <f>INDEX(lkp_Region,MATCH(tbl_Sales[[#This Row],[Suburb]],lkp_Suburb,0))</f>
        <v>Southern Metropolitan</v>
      </c>
      <c r="P9389" s="6">
        <f>MONTH(tbl_Sales[[#This Row],[Date]])</f>
        <v>6</v>
      </c>
      <c r="Q9389" s="6">
        <f>YEAR(tbl_Sales[[#This Row],[Date]])</f>
        <v>2017</v>
      </c>
    </row>
    <row r="9390" spans="1:17" x14ac:dyDescent="0.25">
      <c r="A9390" s="1">
        <v>42893</v>
      </c>
      <c r="B9390">
        <v>635000</v>
      </c>
      <c r="C9390" t="s">
        <v>2</v>
      </c>
      <c r="D9390" t="s">
        <v>12428</v>
      </c>
      <c r="E9390" t="s">
        <v>5</v>
      </c>
      <c r="F9390">
        <v>3073</v>
      </c>
      <c r="G9390">
        <v>3</v>
      </c>
      <c r="H9390">
        <v>2</v>
      </c>
      <c r="I9390">
        <v>2</v>
      </c>
      <c r="J9390">
        <v>289</v>
      </c>
      <c r="K9390">
        <v>2009</v>
      </c>
      <c r="L9390" t="s">
        <v>9571</v>
      </c>
      <c r="M9390" t="s">
        <v>93</v>
      </c>
      <c r="N9390" t="s">
        <v>62</v>
      </c>
      <c r="O9390" s="6" t="str">
        <f>INDEX(lkp_Region,MATCH(tbl_Sales[[#This Row],[Suburb]],lkp_Suburb,0))</f>
        <v>Northern Metropolitan</v>
      </c>
      <c r="P9390" s="6">
        <f>MONTH(tbl_Sales[[#This Row],[Date]])</f>
        <v>6</v>
      </c>
      <c r="Q9390" s="6">
        <f>YEAR(tbl_Sales[[#This Row],[Date]])</f>
        <v>2017</v>
      </c>
    </row>
    <row r="9391" spans="1:17" x14ac:dyDescent="0.25">
      <c r="A9391" s="1">
        <v>42893</v>
      </c>
      <c r="B9391">
        <v>912000</v>
      </c>
      <c r="C9391" t="s">
        <v>2</v>
      </c>
      <c r="D9391" t="s">
        <v>12427</v>
      </c>
      <c r="E9391" t="s">
        <v>10</v>
      </c>
      <c r="F9391">
        <v>3073</v>
      </c>
      <c r="G9391">
        <v>5</v>
      </c>
      <c r="H9391">
        <v>3</v>
      </c>
      <c r="I9391">
        <v>4</v>
      </c>
      <c r="J9391">
        <v>890</v>
      </c>
      <c r="K9391">
        <v>1960</v>
      </c>
      <c r="L9391" t="s">
        <v>9572</v>
      </c>
      <c r="M9391" t="s">
        <v>93</v>
      </c>
      <c r="N9391" t="s">
        <v>62</v>
      </c>
      <c r="O9391" s="6" t="str">
        <f>INDEX(lkp_Region,MATCH(tbl_Sales[[#This Row],[Suburb]],lkp_Suburb,0))</f>
        <v>Northern Metropolitan</v>
      </c>
      <c r="P9391" s="6">
        <f>MONTH(tbl_Sales[[#This Row],[Date]])</f>
        <v>6</v>
      </c>
      <c r="Q9391" s="6">
        <f>YEAR(tbl_Sales[[#This Row],[Date]])</f>
        <v>2017</v>
      </c>
    </row>
    <row r="9392" spans="1:17" x14ac:dyDescent="0.25">
      <c r="A9392" s="1">
        <v>42893</v>
      </c>
      <c r="B9392">
        <v>1015000</v>
      </c>
      <c r="C9392" t="s">
        <v>2</v>
      </c>
      <c r="D9392" t="s">
        <v>12427</v>
      </c>
      <c r="E9392" t="s">
        <v>10</v>
      </c>
      <c r="F9392">
        <v>3072</v>
      </c>
      <c r="G9392">
        <v>3</v>
      </c>
      <c r="H9392">
        <v>2</v>
      </c>
      <c r="I9392">
        <v>1</v>
      </c>
      <c r="J9392">
        <v>511</v>
      </c>
      <c r="L9392" t="s">
        <v>9573</v>
      </c>
      <c r="M9392" t="s">
        <v>97</v>
      </c>
      <c r="N9392" t="s">
        <v>62</v>
      </c>
      <c r="O9392" s="6" t="str">
        <f>INDEX(lkp_Region,MATCH(tbl_Sales[[#This Row],[Suburb]],lkp_Suburb,0))</f>
        <v>Northern Metropolitan</v>
      </c>
      <c r="P9392" s="6">
        <f>MONTH(tbl_Sales[[#This Row],[Date]])</f>
        <v>6</v>
      </c>
      <c r="Q9392" s="6">
        <f>YEAR(tbl_Sales[[#This Row],[Date]])</f>
        <v>2017</v>
      </c>
    </row>
    <row r="9393" spans="1:17" x14ac:dyDescent="0.25">
      <c r="A9393" s="1">
        <v>42893</v>
      </c>
      <c r="B9393">
        <v>1195000</v>
      </c>
      <c r="C9393" t="s">
        <v>2</v>
      </c>
      <c r="D9393" t="s">
        <v>12427</v>
      </c>
      <c r="E9393" t="s">
        <v>10</v>
      </c>
      <c r="F9393">
        <v>3071</v>
      </c>
      <c r="G9393">
        <v>3</v>
      </c>
      <c r="H9393">
        <v>1</v>
      </c>
      <c r="I9393">
        <v>2</v>
      </c>
      <c r="J9393">
        <v>463</v>
      </c>
      <c r="K9393">
        <v>1930</v>
      </c>
      <c r="L9393" t="s">
        <v>9574</v>
      </c>
      <c r="M9393" t="s">
        <v>60</v>
      </c>
      <c r="N9393" t="s">
        <v>62</v>
      </c>
      <c r="O9393" s="6" t="str">
        <f>INDEX(lkp_Region,MATCH(tbl_Sales[[#This Row],[Suburb]],lkp_Suburb,0))</f>
        <v>Northern Metropolitan</v>
      </c>
      <c r="P9393" s="6">
        <f>MONTH(tbl_Sales[[#This Row],[Date]])</f>
        <v>6</v>
      </c>
      <c r="Q9393" s="6">
        <f>YEAR(tbl_Sales[[#This Row],[Date]])</f>
        <v>2017</v>
      </c>
    </row>
    <row r="9394" spans="1:17" x14ac:dyDescent="0.25">
      <c r="A9394" s="1">
        <v>42893</v>
      </c>
      <c r="B9394">
        <v>545000</v>
      </c>
      <c r="C9394" t="s">
        <v>2</v>
      </c>
      <c r="D9394" t="s">
        <v>12424</v>
      </c>
      <c r="E9394" t="s">
        <v>5</v>
      </c>
      <c r="F9394">
        <v>3177</v>
      </c>
      <c r="G9394">
        <v>3</v>
      </c>
      <c r="H9394">
        <v>1</v>
      </c>
      <c r="I9394">
        <v>1</v>
      </c>
      <c r="J9394">
        <v>700</v>
      </c>
      <c r="K9394">
        <v>1960</v>
      </c>
      <c r="L9394" t="s">
        <v>9576</v>
      </c>
      <c r="M9394" t="s">
        <v>9575</v>
      </c>
      <c r="N9394" t="s">
        <v>7735</v>
      </c>
      <c r="O9394" s="6" t="str">
        <f>INDEX(lkp_Region,MATCH(tbl_Sales[[#This Row],[Suburb]],lkp_Suburb,0))</f>
        <v>South-Eastern Metropolitan</v>
      </c>
      <c r="P9394" s="6">
        <f>MONTH(tbl_Sales[[#This Row],[Date]])</f>
        <v>6</v>
      </c>
      <c r="Q9394" s="6">
        <f>YEAR(tbl_Sales[[#This Row],[Date]])</f>
        <v>2017</v>
      </c>
    </row>
    <row r="9395" spans="1:17" x14ac:dyDescent="0.25">
      <c r="A9395" s="1">
        <v>42893</v>
      </c>
      <c r="B9395">
        <v>518000</v>
      </c>
      <c r="C9395" t="s">
        <v>13</v>
      </c>
      <c r="D9395" t="s">
        <v>12429</v>
      </c>
      <c r="E9395" t="s">
        <v>10</v>
      </c>
      <c r="F9395">
        <v>3020</v>
      </c>
      <c r="G9395">
        <v>3</v>
      </c>
      <c r="H9395">
        <v>1</v>
      </c>
      <c r="I9395">
        <v>1</v>
      </c>
      <c r="J9395">
        <v>322</v>
      </c>
      <c r="L9395" t="s">
        <v>9577</v>
      </c>
      <c r="M9395" t="s">
        <v>141</v>
      </c>
      <c r="N9395" t="s">
        <v>3</v>
      </c>
      <c r="O9395" s="6" t="str">
        <f>INDEX(lkp_Region,MATCH(tbl_Sales[[#This Row],[Suburb]],lkp_Suburb,0))</f>
        <v>Western Metropolitan</v>
      </c>
      <c r="P9395" s="6">
        <f>MONTH(tbl_Sales[[#This Row],[Date]])</f>
        <v>6</v>
      </c>
      <c r="Q9395" s="6">
        <f>YEAR(tbl_Sales[[#This Row],[Date]])</f>
        <v>2017</v>
      </c>
    </row>
    <row r="9396" spans="1:17" x14ac:dyDescent="0.25">
      <c r="A9396" s="1">
        <v>42893</v>
      </c>
      <c r="B9396">
        <v>672000</v>
      </c>
      <c r="C9396" t="s">
        <v>13</v>
      </c>
      <c r="D9396" t="s">
        <v>12427</v>
      </c>
      <c r="E9396" t="s">
        <v>10</v>
      </c>
      <c r="F9396">
        <v>3101</v>
      </c>
      <c r="G9396">
        <v>2</v>
      </c>
      <c r="H9396">
        <v>1</v>
      </c>
      <c r="I9396">
        <v>1</v>
      </c>
      <c r="J9396">
        <v>710</v>
      </c>
      <c r="K9396">
        <v>1960</v>
      </c>
      <c r="L9396" t="s">
        <v>9578</v>
      </c>
      <c r="M9396" t="s">
        <v>145</v>
      </c>
      <c r="N9396" t="s">
        <v>101</v>
      </c>
      <c r="O9396" s="6" t="str">
        <f>INDEX(lkp_Region,MATCH(tbl_Sales[[#This Row],[Suburb]],lkp_Suburb,0))</f>
        <v>Southern Metropolitan</v>
      </c>
      <c r="P9396" s="6">
        <f>MONTH(tbl_Sales[[#This Row],[Date]])</f>
        <v>6</v>
      </c>
      <c r="Q9396" s="6">
        <f>YEAR(tbl_Sales[[#This Row],[Date]])</f>
        <v>2017</v>
      </c>
    </row>
    <row r="9397" spans="1:17" x14ac:dyDescent="0.25">
      <c r="A9397" s="1">
        <v>42893</v>
      </c>
      <c r="B9397">
        <v>697000</v>
      </c>
      <c r="C9397" t="s">
        <v>13</v>
      </c>
      <c r="D9397" t="s">
        <v>12427</v>
      </c>
      <c r="E9397" t="s">
        <v>10</v>
      </c>
      <c r="F9397">
        <v>3122</v>
      </c>
      <c r="G9397">
        <v>2</v>
      </c>
      <c r="H9397">
        <v>1</v>
      </c>
      <c r="I9397">
        <v>1</v>
      </c>
      <c r="J9397">
        <v>0</v>
      </c>
      <c r="L9397" t="s">
        <v>9579</v>
      </c>
      <c r="M9397" t="s">
        <v>461</v>
      </c>
      <c r="N9397" t="s">
        <v>101</v>
      </c>
      <c r="O9397" s="6" t="str">
        <f>INDEX(lkp_Region,MATCH(tbl_Sales[[#This Row],[Suburb]],lkp_Suburb,0))</f>
        <v>Southern Metropolitan</v>
      </c>
      <c r="P9397" s="6">
        <f>MONTH(tbl_Sales[[#This Row],[Date]])</f>
        <v>6</v>
      </c>
      <c r="Q9397" s="6">
        <f>YEAR(tbl_Sales[[#This Row],[Date]])</f>
        <v>2017</v>
      </c>
    </row>
    <row r="9398" spans="1:17" x14ac:dyDescent="0.25">
      <c r="A9398" s="1">
        <v>42893</v>
      </c>
      <c r="B9398">
        <v>762000</v>
      </c>
      <c r="C9398" t="s">
        <v>13</v>
      </c>
      <c r="D9398" t="s">
        <v>12427</v>
      </c>
      <c r="E9398" t="s">
        <v>10</v>
      </c>
      <c r="F9398">
        <v>3122</v>
      </c>
      <c r="G9398">
        <v>2</v>
      </c>
      <c r="H9398">
        <v>1</v>
      </c>
      <c r="I9398">
        <v>1</v>
      </c>
      <c r="J9398">
        <v>1583</v>
      </c>
      <c r="K9398">
        <v>1970</v>
      </c>
      <c r="L9398" t="s">
        <v>9580</v>
      </c>
      <c r="M9398" t="s">
        <v>461</v>
      </c>
      <c r="N9398" t="s">
        <v>101</v>
      </c>
      <c r="O9398" s="6" t="str">
        <f>INDEX(lkp_Region,MATCH(tbl_Sales[[#This Row],[Suburb]],lkp_Suburb,0))</f>
        <v>Southern Metropolitan</v>
      </c>
      <c r="P9398" s="6">
        <f>MONTH(tbl_Sales[[#This Row],[Date]])</f>
        <v>6</v>
      </c>
      <c r="Q9398" s="6">
        <f>YEAR(tbl_Sales[[#This Row],[Date]])</f>
        <v>2017</v>
      </c>
    </row>
    <row r="9399" spans="1:17" x14ac:dyDescent="0.25">
      <c r="A9399" s="1">
        <v>42893</v>
      </c>
      <c r="B9399">
        <v>2120000</v>
      </c>
      <c r="C9399" t="s">
        <v>2</v>
      </c>
      <c r="D9399" t="s">
        <v>12429</v>
      </c>
      <c r="E9399" t="s">
        <v>10</v>
      </c>
      <c r="F9399">
        <v>3188</v>
      </c>
      <c r="G9399">
        <v>3</v>
      </c>
      <c r="H9399">
        <v>1</v>
      </c>
      <c r="I9399">
        <v>3</v>
      </c>
      <c r="J9399">
        <v>753</v>
      </c>
      <c r="K9399">
        <v>1934</v>
      </c>
      <c r="L9399" t="s">
        <v>9581</v>
      </c>
      <c r="M9399" t="s">
        <v>176</v>
      </c>
      <c r="N9399" t="s">
        <v>107</v>
      </c>
      <c r="O9399" s="6" t="str">
        <f>INDEX(lkp_Region,MATCH(tbl_Sales[[#This Row],[Suburb]],lkp_Suburb,0))</f>
        <v>Southern Metropolitan</v>
      </c>
      <c r="P9399" s="6">
        <f>MONTH(tbl_Sales[[#This Row],[Date]])</f>
        <v>6</v>
      </c>
      <c r="Q9399" s="6">
        <f>YEAR(tbl_Sales[[#This Row],[Date]])</f>
        <v>2017</v>
      </c>
    </row>
    <row r="9400" spans="1:17" x14ac:dyDescent="0.25">
      <c r="A9400" s="1">
        <v>42893</v>
      </c>
      <c r="B9400">
        <v>2710000</v>
      </c>
      <c r="C9400" t="s">
        <v>2</v>
      </c>
      <c r="D9400" t="s">
        <v>12423</v>
      </c>
      <c r="E9400" t="s">
        <v>5</v>
      </c>
      <c r="F9400">
        <v>3084</v>
      </c>
      <c r="G9400">
        <v>5</v>
      </c>
      <c r="H9400">
        <v>3</v>
      </c>
      <c r="I9400">
        <v>2</v>
      </c>
      <c r="J9400">
        <v>1001</v>
      </c>
      <c r="K9400">
        <v>1930</v>
      </c>
      <c r="L9400" t="s">
        <v>9582</v>
      </c>
      <c r="M9400" t="s">
        <v>257</v>
      </c>
      <c r="N9400" t="s">
        <v>150</v>
      </c>
      <c r="O9400" s="6" t="str">
        <f>INDEX(lkp_Region,MATCH(tbl_Sales[[#This Row],[Suburb]],lkp_Suburb,0))</f>
        <v>Eastern Metropolitan</v>
      </c>
      <c r="P9400" s="6">
        <f>MONTH(tbl_Sales[[#This Row],[Date]])</f>
        <v>6</v>
      </c>
      <c r="Q9400" s="6">
        <f>YEAR(tbl_Sales[[#This Row],[Date]])</f>
        <v>2017</v>
      </c>
    </row>
    <row r="9401" spans="1:17" x14ac:dyDescent="0.25">
      <c r="A9401" s="1">
        <v>42894</v>
      </c>
      <c r="B9401">
        <v>600000</v>
      </c>
      <c r="C9401" t="s">
        <v>13</v>
      </c>
      <c r="D9401" t="s">
        <v>12427</v>
      </c>
      <c r="E9401" t="s">
        <v>5</v>
      </c>
      <c r="F9401">
        <v>3065</v>
      </c>
      <c r="G9401">
        <v>2</v>
      </c>
      <c r="H9401">
        <v>1</v>
      </c>
      <c r="I9401">
        <v>1</v>
      </c>
      <c r="J9401">
        <v>2122</v>
      </c>
      <c r="L9401" t="s">
        <v>9583</v>
      </c>
      <c r="M9401" t="s">
        <v>427</v>
      </c>
      <c r="N9401" t="s">
        <v>8</v>
      </c>
      <c r="O9401" s="6" t="str">
        <f>INDEX(lkp_Region,MATCH(tbl_Sales[[#This Row],[Suburb]],lkp_Suburb,0))</f>
        <v>Northern Metropolitan</v>
      </c>
      <c r="P9401" s="6">
        <f>MONTH(tbl_Sales[[#This Row],[Date]])</f>
        <v>6</v>
      </c>
      <c r="Q9401" s="6">
        <f>YEAR(tbl_Sales[[#This Row],[Date]])</f>
        <v>2017</v>
      </c>
    </row>
    <row r="9402" spans="1:17" x14ac:dyDescent="0.25">
      <c r="A9402" s="1">
        <v>42894</v>
      </c>
      <c r="B9402">
        <v>660000</v>
      </c>
      <c r="C9402" t="s">
        <v>2</v>
      </c>
      <c r="D9402" t="s">
        <v>12430</v>
      </c>
      <c r="E9402" t="s">
        <v>5</v>
      </c>
      <c r="F9402">
        <v>3076</v>
      </c>
      <c r="G9402">
        <v>4</v>
      </c>
      <c r="H9402">
        <v>1</v>
      </c>
      <c r="I9402">
        <v>3</v>
      </c>
      <c r="J9402">
        <v>558</v>
      </c>
      <c r="K9402">
        <v>1980</v>
      </c>
      <c r="L9402" t="s">
        <v>9584</v>
      </c>
      <c r="M9402" t="s">
        <v>7572</v>
      </c>
      <c r="N9402" t="s">
        <v>7515</v>
      </c>
      <c r="O9402" s="6" t="str">
        <f>INDEX(lkp_Region,MATCH(tbl_Sales[[#This Row],[Suburb]],lkp_Suburb,0))</f>
        <v>Northern Metropolitan</v>
      </c>
      <c r="P9402" s="6">
        <f>MONTH(tbl_Sales[[#This Row],[Date]])</f>
        <v>6</v>
      </c>
      <c r="Q9402" s="6">
        <f>YEAR(tbl_Sales[[#This Row],[Date]])</f>
        <v>2017</v>
      </c>
    </row>
    <row r="9403" spans="1:17" x14ac:dyDescent="0.25">
      <c r="A9403" s="1">
        <v>42894</v>
      </c>
      <c r="B9403">
        <v>475000</v>
      </c>
      <c r="C9403" t="s">
        <v>13</v>
      </c>
      <c r="D9403" t="s">
        <v>12428</v>
      </c>
      <c r="E9403" t="s">
        <v>5</v>
      </c>
      <c r="F9403">
        <v>3181</v>
      </c>
      <c r="G9403">
        <v>2</v>
      </c>
      <c r="H9403">
        <v>1</v>
      </c>
      <c r="I9403">
        <v>1</v>
      </c>
      <c r="J9403">
        <v>0</v>
      </c>
      <c r="L9403" t="s">
        <v>9585</v>
      </c>
      <c r="M9403" t="s">
        <v>302</v>
      </c>
      <c r="N9403" t="s">
        <v>76</v>
      </c>
      <c r="O9403" s="6" t="str">
        <f>INDEX(lkp_Region,MATCH(tbl_Sales[[#This Row],[Suburb]],lkp_Suburb,0))</f>
        <v>Southern Metropolitan</v>
      </c>
      <c r="P9403" s="6">
        <f>MONTH(tbl_Sales[[#This Row],[Date]])</f>
        <v>6</v>
      </c>
      <c r="Q9403" s="6">
        <f>YEAR(tbl_Sales[[#This Row],[Date]])</f>
        <v>2017</v>
      </c>
    </row>
    <row r="9404" spans="1:17" x14ac:dyDescent="0.25">
      <c r="A9404" s="1">
        <v>42894</v>
      </c>
      <c r="B9404">
        <v>499000</v>
      </c>
      <c r="C9404" t="s">
        <v>13</v>
      </c>
      <c r="D9404" t="s">
        <v>12428</v>
      </c>
      <c r="E9404" t="s">
        <v>10</v>
      </c>
      <c r="F9404">
        <v>3141</v>
      </c>
      <c r="G9404">
        <v>2</v>
      </c>
      <c r="H9404">
        <v>1</v>
      </c>
      <c r="I9404">
        <v>1</v>
      </c>
      <c r="J9404">
        <v>0</v>
      </c>
      <c r="K9404">
        <v>1970</v>
      </c>
      <c r="L9404" t="s">
        <v>9586</v>
      </c>
      <c r="M9404" t="s">
        <v>111</v>
      </c>
      <c r="N9404" t="s">
        <v>76</v>
      </c>
      <c r="O9404" s="6" t="str">
        <f>INDEX(lkp_Region,MATCH(tbl_Sales[[#This Row],[Suburb]],lkp_Suburb,0))</f>
        <v>Southern Metropolitan</v>
      </c>
      <c r="P9404" s="6">
        <f>MONTH(tbl_Sales[[#This Row],[Date]])</f>
        <v>6</v>
      </c>
      <c r="Q9404" s="6">
        <f>YEAR(tbl_Sales[[#This Row],[Date]])</f>
        <v>2017</v>
      </c>
    </row>
    <row r="9405" spans="1:17" x14ac:dyDescent="0.25">
      <c r="A9405" s="1">
        <v>42894</v>
      </c>
      <c r="B9405">
        <v>1690000</v>
      </c>
      <c r="C9405" t="s">
        <v>2</v>
      </c>
      <c r="D9405" t="s">
        <v>12427</v>
      </c>
      <c r="E9405" t="s">
        <v>5</v>
      </c>
      <c r="F9405">
        <v>3145</v>
      </c>
      <c r="G9405">
        <v>3</v>
      </c>
      <c r="H9405">
        <v>1</v>
      </c>
      <c r="I9405">
        <v>2</v>
      </c>
      <c r="J9405">
        <v>706</v>
      </c>
      <c r="K9405">
        <v>1930</v>
      </c>
      <c r="L9405" t="s">
        <v>9587</v>
      </c>
      <c r="M9405" t="s">
        <v>74</v>
      </c>
      <c r="N9405" t="s">
        <v>76</v>
      </c>
      <c r="O9405" s="6" t="str">
        <f>INDEX(lkp_Region,MATCH(tbl_Sales[[#This Row],[Suburb]],lkp_Suburb,0))</f>
        <v>Southern Metropolitan</v>
      </c>
      <c r="P9405" s="6">
        <f>MONTH(tbl_Sales[[#This Row],[Date]])</f>
        <v>6</v>
      </c>
      <c r="Q9405" s="6">
        <f>YEAR(tbl_Sales[[#This Row],[Date]])</f>
        <v>2017</v>
      </c>
    </row>
    <row r="9406" spans="1:17" x14ac:dyDescent="0.25">
      <c r="A9406" s="1">
        <v>42894</v>
      </c>
      <c r="B9406">
        <v>668000</v>
      </c>
      <c r="C9406" t="s">
        <v>2</v>
      </c>
      <c r="D9406" t="s">
        <v>12427</v>
      </c>
      <c r="E9406" t="s">
        <v>10</v>
      </c>
      <c r="F9406">
        <v>3060</v>
      </c>
      <c r="G9406">
        <v>3</v>
      </c>
      <c r="H9406">
        <v>1</v>
      </c>
      <c r="I9406">
        <v>1</v>
      </c>
      <c r="J9406">
        <v>540</v>
      </c>
      <c r="L9406" t="s">
        <v>9588</v>
      </c>
      <c r="M9406" t="s">
        <v>16</v>
      </c>
      <c r="N9406" t="s">
        <v>18</v>
      </c>
      <c r="O9406" s="6" t="str">
        <f>INDEX(lkp_Region,MATCH(tbl_Sales[[#This Row],[Suburb]],lkp_Suburb,0))</f>
        <v>Northern Metropolitan</v>
      </c>
      <c r="P9406" s="6">
        <f>MONTH(tbl_Sales[[#This Row],[Date]])</f>
        <v>6</v>
      </c>
      <c r="Q9406" s="6">
        <f>YEAR(tbl_Sales[[#This Row],[Date]])</f>
        <v>2017</v>
      </c>
    </row>
    <row r="9407" spans="1:17" x14ac:dyDescent="0.25">
      <c r="A9407" s="1">
        <v>42894</v>
      </c>
      <c r="B9407">
        <v>720000</v>
      </c>
      <c r="C9407" t="s">
        <v>51</v>
      </c>
      <c r="D9407" t="s">
        <v>12429</v>
      </c>
      <c r="E9407" t="s">
        <v>5</v>
      </c>
      <c r="F9407">
        <v>3058</v>
      </c>
      <c r="G9407">
        <v>3</v>
      </c>
      <c r="H9407">
        <v>2</v>
      </c>
      <c r="I9407">
        <v>2</v>
      </c>
      <c r="J9407">
        <v>531</v>
      </c>
      <c r="K9407">
        <v>2016</v>
      </c>
      <c r="L9407" t="s">
        <v>9287</v>
      </c>
      <c r="M9407" t="s">
        <v>41</v>
      </c>
      <c r="N9407" t="s">
        <v>18</v>
      </c>
      <c r="O9407" s="6" t="str">
        <f>INDEX(lkp_Region,MATCH(tbl_Sales[[#This Row],[Suburb]],lkp_Suburb,0))</f>
        <v>Northern Metropolitan</v>
      </c>
      <c r="P9407" s="6">
        <f>MONTH(tbl_Sales[[#This Row],[Date]])</f>
        <v>6</v>
      </c>
      <c r="Q9407" s="6">
        <f>YEAR(tbl_Sales[[#This Row],[Date]])</f>
        <v>2017</v>
      </c>
    </row>
    <row r="9408" spans="1:17" x14ac:dyDescent="0.25">
      <c r="A9408" s="1">
        <v>42894</v>
      </c>
      <c r="B9408">
        <v>850000</v>
      </c>
      <c r="C9408" t="s">
        <v>2</v>
      </c>
      <c r="D9408" t="s">
        <v>12427</v>
      </c>
      <c r="E9408" t="s">
        <v>5</v>
      </c>
      <c r="F9408">
        <v>3058</v>
      </c>
      <c r="G9408">
        <v>4</v>
      </c>
      <c r="H9408">
        <v>2</v>
      </c>
      <c r="I9408">
        <v>2</v>
      </c>
      <c r="J9408">
        <v>300</v>
      </c>
      <c r="L9408" t="s">
        <v>9589</v>
      </c>
      <c r="M9408" t="s">
        <v>499</v>
      </c>
      <c r="N9408" t="s">
        <v>18</v>
      </c>
      <c r="O9408" s="6" t="str">
        <f>INDEX(lkp_Region,MATCH(tbl_Sales[[#This Row],[Suburb]],lkp_Suburb,0))</f>
        <v>Northern Metropolitan</v>
      </c>
      <c r="P9408" s="6">
        <f>MONTH(tbl_Sales[[#This Row],[Date]])</f>
        <v>6</v>
      </c>
      <c r="Q9408" s="6">
        <f>YEAR(tbl_Sales[[#This Row],[Date]])</f>
        <v>2017</v>
      </c>
    </row>
    <row r="9409" spans="1:17" x14ac:dyDescent="0.25">
      <c r="A9409" s="1">
        <v>42894</v>
      </c>
      <c r="B9409">
        <v>935000</v>
      </c>
      <c r="C9409" t="s">
        <v>2</v>
      </c>
      <c r="D9409" t="s">
        <v>12425</v>
      </c>
      <c r="E9409" t="s">
        <v>10</v>
      </c>
      <c r="F9409">
        <v>3046</v>
      </c>
      <c r="G9409">
        <v>3</v>
      </c>
      <c r="H9409">
        <v>1</v>
      </c>
      <c r="I9409">
        <v>2</v>
      </c>
      <c r="J9409">
        <v>666</v>
      </c>
      <c r="K9409">
        <v>1960</v>
      </c>
      <c r="L9409" t="s">
        <v>9590</v>
      </c>
      <c r="M9409" t="s">
        <v>78</v>
      </c>
      <c r="N9409" t="s">
        <v>18</v>
      </c>
      <c r="O9409" s="6" t="str">
        <f>INDEX(lkp_Region,MATCH(tbl_Sales[[#This Row],[Suburb]],lkp_Suburb,0))</f>
        <v>Northern Metropolitan</v>
      </c>
      <c r="P9409" s="6">
        <f>MONTH(tbl_Sales[[#This Row],[Date]])</f>
        <v>6</v>
      </c>
      <c r="Q9409" s="6">
        <f>YEAR(tbl_Sales[[#This Row],[Date]])</f>
        <v>2017</v>
      </c>
    </row>
    <row r="9410" spans="1:17" x14ac:dyDescent="0.25">
      <c r="A9410" s="1">
        <v>42894</v>
      </c>
      <c r="B9410">
        <v>1090000</v>
      </c>
      <c r="C9410" t="s">
        <v>2</v>
      </c>
      <c r="D9410" t="s">
        <v>12427</v>
      </c>
      <c r="E9410" t="s">
        <v>10</v>
      </c>
      <c r="F9410">
        <v>3058</v>
      </c>
      <c r="G9410">
        <v>3</v>
      </c>
      <c r="H9410">
        <v>2</v>
      </c>
      <c r="I9410">
        <v>1</v>
      </c>
      <c r="J9410">
        <v>512</v>
      </c>
      <c r="L9410" t="s">
        <v>9591</v>
      </c>
      <c r="M9410" t="s">
        <v>41</v>
      </c>
      <c r="N9410" t="s">
        <v>18</v>
      </c>
      <c r="O9410" s="6" t="str">
        <f>INDEX(lkp_Region,MATCH(tbl_Sales[[#This Row],[Suburb]],lkp_Suburb,0))</f>
        <v>Northern Metropolitan</v>
      </c>
      <c r="P9410" s="6">
        <f>MONTH(tbl_Sales[[#This Row],[Date]])</f>
        <v>6</v>
      </c>
      <c r="Q9410" s="6">
        <f>YEAR(tbl_Sales[[#This Row],[Date]])</f>
        <v>2017</v>
      </c>
    </row>
    <row r="9411" spans="1:17" x14ac:dyDescent="0.25">
      <c r="A9411" s="1">
        <v>42894</v>
      </c>
      <c r="B9411">
        <v>810000</v>
      </c>
      <c r="C9411" t="s">
        <v>2</v>
      </c>
      <c r="D9411" t="s">
        <v>12427</v>
      </c>
      <c r="E9411" t="s">
        <v>5</v>
      </c>
      <c r="F9411">
        <v>3041</v>
      </c>
      <c r="G9411">
        <v>4</v>
      </c>
      <c r="H9411">
        <v>1</v>
      </c>
      <c r="I9411">
        <v>1</v>
      </c>
      <c r="J9411">
        <v>543</v>
      </c>
      <c r="K9411">
        <v>1960</v>
      </c>
      <c r="L9411" t="s">
        <v>9592</v>
      </c>
      <c r="M9411" t="s">
        <v>121</v>
      </c>
      <c r="N9411" t="s">
        <v>49</v>
      </c>
      <c r="O9411" s="6" t="str">
        <f>INDEX(lkp_Region,MATCH(tbl_Sales[[#This Row],[Suburb]],lkp_Suburb,0))</f>
        <v>Western Metropolitan</v>
      </c>
      <c r="P9411" s="6">
        <f>MONTH(tbl_Sales[[#This Row],[Date]])</f>
        <v>6</v>
      </c>
      <c r="Q9411" s="6">
        <f>YEAR(tbl_Sales[[#This Row],[Date]])</f>
        <v>2017</v>
      </c>
    </row>
    <row r="9412" spans="1:17" x14ac:dyDescent="0.25">
      <c r="A9412" s="1">
        <v>42894</v>
      </c>
      <c r="B9412">
        <v>872500</v>
      </c>
      <c r="C9412" t="s">
        <v>2</v>
      </c>
      <c r="D9412" t="s">
        <v>12427</v>
      </c>
      <c r="E9412" t="s">
        <v>10</v>
      </c>
      <c r="F9412">
        <v>3042</v>
      </c>
      <c r="G9412">
        <v>3</v>
      </c>
      <c r="H9412">
        <v>1</v>
      </c>
      <c r="I9412">
        <v>1</v>
      </c>
      <c r="J9412">
        <v>594</v>
      </c>
      <c r="K9412">
        <v>1950</v>
      </c>
      <c r="L9412" t="s">
        <v>9593</v>
      </c>
      <c r="M9412" t="s">
        <v>330</v>
      </c>
      <c r="N9412" t="s">
        <v>49</v>
      </c>
      <c r="O9412" s="6" t="str">
        <f>INDEX(lkp_Region,MATCH(tbl_Sales[[#This Row],[Suburb]],lkp_Suburb,0))</f>
        <v>Western Metropolitan</v>
      </c>
      <c r="P9412" s="6">
        <f>MONTH(tbl_Sales[[#This Row],[Date]])</f>
        <v>6</v>
      </c>
      <c r="Q9412" s="6">
        <f>YEAR(tbl_Sales[[#This Row],[Date]])</f>
        <v>2017</v>
      </c>
    </row>
    <row r="9413" spans="1:17" x14ac:dyDescent="0.25">
      <c r="A9413" s="1">
        <v>42894</v>
      </c>
      <c r="B9413">
        <v>1351000</v>
      </c>
      <c r="C9413" t="s">
        <v>2</v>
      </c>
      <c r="D9413" t="s">
        <v>12427</v>
      </c>
      <c r="E9413" t="s">
        <v>10</v>
      </c>
      <c r="F9413">
        <v>3166</v>
      </c>
      <c r="G9413">
        <v>5</v>
      </c>
      <c r="H9413">
        <v>3</v>
      </c>
      <c r="I9413">
        <v>2</v>
      </c>
      <c r="J9413">
        <v>707</v>
      </c>
      <c r="K9413">
        <v>1955</v>
      </c>
      <c r="L9413" t="s">
        <v>9594</v>
      </c>
      <c r="M9413" t="s">
        <v>246</v>
      </c>
      <c r="N9413" t="s">
        <v>31</v>
      </c>
      <c r="O9413" s="6" t="str">
        <f>INDEX(lkp_Region,MATCH(tbl_Sales[[#This Row],[Suburb]],lkp_Suburb,0))</f>
        <v>Southern Metropolitan</v>
      </c>
      <c r="P9413" s="6">
        <f>MONTH(tbl_Sales[[#This Row],[Date]])</f>
        <v>6</v>
      </c>
      <c r="Q9413" s="6">
        <f>YEAR(tbl_Sales[[#This Row],[Date]])</f>
        <v>2017</v>
      </c>
    </row>
    <row r="9414" spans="1:17" x14ac:dyDescent="0.25">
      <c r="A9414" s="1">
        <v>42894</v>
      </c>
      <c r="B9414">
        <v>593000</v>
      </c>
      <c r="C9414" t="s">
        <v>2</v>
      </c>
      <c r="D9414" t="s">
        <v>12423</v>
      </c>
      <c r="E9414" t="s">
        <v>10</v>
      </c>
      <c r="F9414">
        <v>3023</v>
      </c>
      <c r="G9414">
        <v>3</v>
      </c>
      <c r="H9414">
        <v>2</v>
      </c>
      <c r="I9414">
        <v>2</v>
      </c>
      <c r="J9414">
        <v>480</v>
      </c>
      <c r="K9414">
        <v>2007</v>
      </c>
      <c r="L9414" t="s">
        <v>9596</v>
      </c>
      <c r="M9414" t="s">
        <v>9595</v>
      </c>
      <c r="N9414" t="s">
        <v>7542</v>
      </c>
      <c r="O9414" s="6" t="str">
        <f>INDEX(lkp_Region,MATCH(tbl_Sales[[#This Row],[Suburb]],lkp_Suburb,0))</f>
        <v>Western Metropolitan</v>
      </c>
      <c r="P9414" s="6">
        <f>MONTH(tbl_Sales[[#This Row],[Date]])</f>
        <v>6</v>
      </c>
      <c r="Q9414" s="6">
        <f>YEAR(tbl_Sales[[#This Row],[Date]])</f>
        <v>2017</v>
      </c>
    </row>
    <row r="9415" spans="1:17" x14ac:dyDescent="0.25">
      <c r="A9415" s="1">
        <v>42894</v>
      </c>
      <c r="B9415">
        <v>1110000</v>
      </c>
      <c r="C9415" t="s">
        <v>2</v>
      </c>
      <c r="D9415" t="s">
        <v>12427</v>
      </c>
      <c r="E9415" t="s">
        <v>10</v>
      </c>
      <c r="F9415">
        <v>3031</v>
      </c>
      <c r="G9415">
        <v>2</v>
      </c>
      <c r="H9415">
        <v>1</v>
      </c>
      <c r="I9415">
        <v>0</v>
      </c>
      <c r="J9415">
        <v>155</v>
      </c>
      <c r="L9415" t="s">
        <v>9597</v>
      </c>
      <c r="M9415" t="s">
        <v>264</v>
      </c>
      <c r="N9415" t="s">
        <v>88</v>
      </c>
      <c r="O9415" s="6" t="str">
        <f>INDEX(lkp_Region,MATCH(tbl_Sales[[#This Row],[Suburb]],lkp_Suburb,0))</f>
        <v>Northern Metropolitan</v>
      </c>
      <c r="P9415" s="6">
        <f>MONTH(tbl_Sales[[#This Row],[Date]])</f>
        <v>6</v>
      </c>
      <c r="Q9415" s="6">
        <f>YEAR(tbl_Sales[[#This Row],[Date]])</f>
        <v>2017</v>
      </c>
    </row>
    <row r="9416" spans="1:17" x14ac:dyDescent="0.25">
      <c r="A9416" s="1">
        <v>42894</v>
      </c>
      <c r="B9416">
        <v>1100000</v>
      </c>
      <c r="C9416" t="s">
        <v>2</v>
      </c>
      <c r="D9416" t="s">
        <v>12423</v>
      </c>
      <c r="E9416" t="s">
        <v>10</v>
      </c>
      <c r="F9416">
        <v>3105</v>
      </c>
      <c r="G9416">
        <v>3</v>
      </c>
      <c r="H9416">
        <v>1</v>
      </c>
      <c r="I9416">
        <v>1</v>
      </c>
      <c r="J9416">
        <v>711</v>
      </c>
      <c r="L9416" t="s">
        <v>9598</v>
      </c>
      <c r="M9416" t="s">
        <v>507</v>
      </c>
      <c r="N9416" t="s">
        <v>128</v>
      </c>
      <c r="O9416" s="6" t="str">
        <f>INDEX(lkp_Region,MATCH(tbl_Sales[[#This Row],[Suburb]],lkp_Suburb,0))</f>
        <v>Eastern Metropolitan</v>
      </c>
      <c r="P9416" s="6">
        <f>MONTH(tbl_Sales[[#This Row],[Date]])</f>
        <v>6</v>
      </c>
      <c r="Q9416" s="6">
        <f>YEAR(tbl_Sales[[#This Row],[Date]])</f>
        <v>2017</v>
      </c>
    </row>
    <row r="9417" spans="1:17" x14ac:dyDescent="0.25">
      <c r="A9417" s="1">
        <v>42894</v>
      </c>
      <c r="B9417">
        <v>860000</v>
      </c>
      <c r="C9417" t="s">
        <v>2</v>
      </c>
      <c r="D9417" t="s">
        <v>12425</v>
      </c>
      <c r="E9417" t="s">
        <v>10</v>
      </c>
      <c r="F9417">
        <v>3178</v>
      </c>
      <c r="G9417">
        <v>4</v>
      </c>
      <c r="H9417">
        <v>2</v>
      </c>
      <c r="I9417">
        <v>0</v>
      </c>
      <c r="J9417">
        <v>725</v>
      </c>
      <c r="K9417">
        <v>1985</v>
      </c>
      <c r="L9417" t="s">
        <v>9599</v>
      </c>
      <c r="M9417" t="s">
        <v>8242</v>
      </c>
      <c r="N9417" t="s">
        <v>7768</v>
      </c>
      <c r="O9417" s="6" t="str">
        <f>INDEX(lkp_Region,MATCH(tbl_Sales[[#This Row],[Suburb]],lkp_Suburb,0))</f>
        <v>South-Eastern Metropolitan</v>
      </c>
      <c r="P9417" s="6">
        <f>MONTH(tbl_Sales[[#This Row],[Date]])</f>
        <v>6</v>
      </c>
      <c r="Q9417" s="6">
        <f>YEAR(tbl_Sales[[#This Row],[Date]])</f>
        <v>2017</v>
      </c>
    </row>
    <row r="9418" spans="1:17" x14ac:dyDescent="0.25">
      <c r="A9418" s="1">
        <v>42894</v>
      </c>
      <c r="B9418">
        <v>577000</v>
      </c>
      <c r="C9418" t="s">
        <v>13</v>
      </c>
      <c r="D9418" t="s">
        <v>12428</v>
      </c>
      <c r="E9418" t="s">
        <v>10</v>
      </c>
      <c r="F9418">
        <v>3163</v>
      </c>
      <c r="G9418">
        <v>3</v>
      </c>
      <c r="H9418">
        <v>1</v>
      </c>
      <c r="I9418">
        <v>1</v>
      </c>
      <c r="J9418">
        <v>0</v>
      </c>
      <c r="K9418">
        <v>1965</v>
      </c>
      <c r="L9418" t="s">
        <v>9600</v>
      </c>
      <c r="M9418" t="s">
        <v>201</v>
      </c>
      <c r="N9418" t="s">
        <v>57</v>
      </c>
      <c r="O9418" s="6" t="str">
        <f>INDEX(lkp_Region,MATCH(tbl_Sales[[#This Row],[Suburb]],lkp_Suburb,0))</f>
        <v>Southern Metropolitan</v>
      </c>
      <c r="P9418" s="6">
        <f>MONTH(tbl_Sales[[#This Row],[Date]])</f>
        <v>6</v>
      </c>
      <c r="Q9418" s="6">
        <f>YEAR(tbl_Sales[[#This Row],[Date]])</f>
        <v>2017</v>
      </c>
    </row>
    <row r="9419" spans="1:17" x14ac:dyDescent="0.25">
      <c r="A9419" s="1">
        <v>42894</v>
      </c>
      <c r="B9419">
        <v>800000</v>
      </c>
      <c r="C9419" t="s">
        <v>2</v>
      </c>
      <c r="D9419" t="s">
        <v>12428</v>
      </c>
      <c r="E9419" t="s">
        <v>5</v>
      </c>
      <c r="F9419">
        <v>3072</v>
      </c>
      <c r="G9419">
        <v>3</v>
      </c>
      <c r="H9419">
        <v>2</v>
      </c>
      <c r="I9419">
        <v>2</v>
      </c>
      <c r="J9419">
        <v>319</v>
      </c>
      <c r="K9419">
        <v>1940</v>
      </c>
      <c r="L9419" t="s">
        <v>9601</v>
      </c>
      <c r="M9419" t="s">
        <v>97</v>
      </c>
      <c r="N9419" t="s">
        <v>62</v>
      </c>
      <c r="O9419" s="6" t="str">
        <f>INDEX(lkp_Region,MATCH(tbl_Sales[[#This Row],[Suburb]],lkp_Suburb,0))</f>
        <v>Northern Metropolitan</v>
      </c>
      <c r="P9419" s="6">
        <f>MONTH(tbl_Sales[[#This Row],[Date]])</f>
        <v>6</v>
      </c>
      <c r="Q9419" s="6">
        <f>YEAR(tbl_Sales[[#This Row],[Date]])</f>
        <v>2017</v>
      </c>
    </row>
    <row r="9420" spans="1:17" x14ac:dyDescent="0.25">
      <c r="A9420" s="1">
        <v>42894</v>
      </c>
      <c r="B9420">
        <v>852000</v>
      </c>
      <c r="C9420" t="s">
        <v>2</v>
      </c>
      <c r="D9420" t="s">
        <v>12427</v>
      </c>
      <c r="E9420" t="s">
        <v>10</v>
      </c>
      <c r="F9420">
        <v>3073</v>
      </c>
      <c r="G9420">
        <v>2</v>
      </c>
      <c r="H9420">
        <v>1</v>
      </c>
      <c r="I9420">
        <v>2</v>
      </c>
      <c r="J9420">
        <v>705</v>
      </c>
      <c r="L9420" t="s">
        <v>9602</v>
      </c>
      <c r="M9420" t="s">
        <v>93</v>
      </c>
      <c r="N9420" t="s">
        <v>62</v>
      </c>
      <c r="O9420" s="6" t="str">
        <f>INDEX(lkp_Region,MATCH(tbl_Sales[[#This Row],[Suburb]],lkp_Suburb,0))</f>
        <v>Northern Metropolitan</v>
      </c>
      <c r="P9420" s="6">
        <f>MONTH(tbl_Sales[[#This Row],[Date]])</f>
        <v>6</v>
      </c>
      <c r="Q9420" s="6">
        <f>YEAR(tbl_Sales[[#This Row],[Date]])</f>
        <v>2017</v>
      </c>
    </row>
    <row r="9421" spans="1:17" x14ac:dyDescent="0.25">
      <c r="A9421" s="1">
        <v>42894</v>
      </c>
      <c r="B9421">
        <v>1100000</v>
      </c>
      <c r="C9421" t="s">
        <v>2</v>
      </c>
      <c r="D9421" t="s">
        <v>12429</v>
      </c>
      <c r="E9421" t="s">
        <v>5</v>
      </c>
      <c r="F9421">
        <v>3070</v>
      </c>
      <c r="G9421">
        <v>2</v>
      </c>
      <c r="H9421">
        <v>1</v>
      </c>
      <c r="I9421">
        <v>1</v>
      </c>
      <c r="J9421">
        <v>189</v>
      </c>
      <c r="L9421" t="s">
        <v>9603</v>
      </c>
      <c r="M9421" t="s">
        <v>271</v>
      </c>
      <c r="N9421" t="s">
        <v>62</v>
      </c>
      <c r="O9421" s="6" t="str">
        <f>INDEX(lkp_Region,MATCH(tbl_Sales[[#This Row],[Suburb]],lkp_Suburb,0))</f>
        <v>Northern Metropolitan</v>
      </c>
      <c r="P9421" s="6">
        <f>MONTH(tbl_Sales[[#This Row],[Date]])</f>
        <v>6</v>
      </c>
      <c r="Q9421" s="6">
        <f>YEAR(tbl_Sales[[#This Row],[Date]])</f>
        <v>2017</v>
      </c>
    </row>
    <row r="9422" spans="1:17" x14ac:dyDescent="0.25">
      <c r="A9422" s="1">
        <v>42894</v>
      </c>
      <c r="B9422">
        <v>1171000</v>
      </c>
      <c r="C9422" t="s">
        <v>51</v>
      </c>
      <c r="D9422" t="s">
        <v>12427</v>
      </c>
      <c r="E9422" t="s">
        <v>10</v>
      </c>
      <c r="F9422">
        <v>3124</v>
      </c>
      <c r="G9422">
        <v>3</v>
      </c>
      <c r="H9422">
        <v>2</v>
      </c>
      <c r="I9422">
        <v>2</v>
      </c>
      <c r="J9422">
        <v>350</v>
      </c>
      <c r="L9422" t="s">
        <v>9604</v>
      </c>
      <c r="M9422" t="s">
        <v>209</v>
      </c>
      <c r="N9422" t="s">
        <v>101</v>
      </c>
      <c r="O9422" s="6" t="str">
        <f>INDEX(lkp_Region,MATCH(tbl_Sales[[#This Row],[Suburb]],lkp_Suburb,0))</f>
        <v>Southern Metropolitan</v>
      </c>
      <c r="P9422" s="6">
        <f>MONTH(tbl_Sales[[#This Row],[Date]])</f>
        <v>6</v>
      </c>
      <c r="Q9422" s="6">
        <f>YEAR(tbl_Sales[[#This Row],[Date]])</f>
        <v>2017</v>
      </c>
    </row>
    <row r="9423" spans="1:17" x14ac:dyDescent="0.25">
      <c r="A9423" s="1">
        <v>42894</v>
      </c>
      <c r="B9423">
        <v>1380000</v>
      </c>
      <c r="C9423" t="s">
        <v>2</v>
      </c>
      <c r="D9423" t="s">
        <v>12423</v>
      </c>
      <c r="E9423" t="s">
        <v>10</v>
      </c>
      <c r="F9423">
        <v>3103</v>
      </c>
      <c r="G9423">
        <v>3</v>
      </c>
      <c r="H9423">
        <v>2</v>
      </c>
      <c r="I9423">
        <v>1</v>
      </c>
      <c r="J9423">
        <v>548</v>
      </c>
      <c r="L9423" t="s">
        <v>9605</v>
      </c>
      <c r="M9423" t="s">
        <v>274</v>
      </c>
      <c r="N9423" t="s">
        <v>101</v>
      </c>
      <c r="O9423" s="6" t="str">
        <f>INDEX(lkp_Region,MATCH(tbl_Sales[[#This Row],[Suburb]],lkp_Suburb,0))</f>
        <v>Southern Metropolitan</v>
      </c>
      <c r="P9423" s="6">
        <f>MONTH(tbl_Sales[[#This Row],[Date]])</f>
        <v>6</v>
      </c>
      <c r="Q9423" s="6">
        <f>YEAR(tbl_Sales[[#This Row],[Date]])</f>
        <v>2017</v>
      </c>
    </row>
    <row r="9424" spans="1:17" x14ac:dyDescent="0.25">
      <c r="A9424" s="1">
        <v>42894</v>
      </c>
      <c r="B9424">
        <v>2570000</v>
      </c>
      <c r="C9424" t="s">
        <v>2</v>
      </c>
      <c r="D9424" t="s">
        <v>12427</v>
      </c>
      <c r="E9424" t="s">
        <v>10</v>
      </c>
      <c r="F9424">
        <v>3124</v>
      </c>
      <c r="G9424">
        <v>3</v>
      </c>
      <c r="H9424">
        <v>2</v>
      </c>
      <c r="I9424">
        <v>1</v>
      </c>
      <c r="J9424">
        <v>766</v>
      </c>
      <c r="L9424" t="s">
        <v>9606</v>
      </c>
      <c r="M9424" t="s">
        <v>209</v>
      </c>
      <c r="N9424" t="s">
        <v>101</v>
      </c>
      <c r="O9424" s="6" t="str">
        <f>INDEX(lkp_Region,MATCH(tbl_Sales[[#This Row],[Suburb]],lkp_Suburb,0))</f>
        <v>Southern Metropolitan</v>
      </c>
      <c r="P9424" s="6">
        <f>MONTH(tbl_Sales[[#This Row],[Date]])</f>
        <v>6</v>
      </c>
      <c r="Q9424" s="6">
        <f>YEAR(tbl_Sales[[#This Row],[Date]])</f>
        <v>2017</v>
      </c>
    </row>
    <row r="9425" spans="1:17" x14ac:dyDescent="0.25">
      <c r="A9425" s="1">
        <v>42894</v>
      </c>
      <c r="B9425">
        <v>3150000</v>
      </c>
      <c r="C9425" t="s">
        <v>2</v>
      </c>
      <c r="D9425" t="s">
        <v>12427</v>
      </c>
      <c r="E9425" t="s">
        <v>10</v>
      </c>
      <c r="F9425">
        <v>3188</v>
      </c>
      <c r="G9425">
        <v>4</v>
      </c>
      <c r="H9425">
        <v>2</v>
      </c>
      <c r="I9425">
        <v>2</v>
      </c>
      <c r="J9425">
        <v>743</v>
      </c>
      <c r="L9425" t="s">
        <v>9607</v>
      </c>
      <c r="M9425" t="s">
        <v>176</v>
      </c>
      <c r="N9425" t="s">
        <v>107</v>
      </c>
      <c r="O9425" s="6" t="str">
        <f>INDEX(lkp_Region,MATCH(tbl_Sales[[#This Row],[Suburb]],lkp_Suburb,0))</f>
        <v>Southern Metropolitan</v>
      </c>
      <c r="P9425" s="6">
        <f>MONTH(tbl_Sales[[#This Row],[Date]])</f>
        <v>6</v>
      </c>
      <c r="Q9425" s="6">
        <f>YEAR(tbl_Sales[[#This Row],[Date]])</f>
        <v>2017</v>
      </c>
    </row>
    <row r="9426" spans="1:17" x14ac:dyDescent="0.25">
      <c r="A9426" s="1">
        <v>42895</v>
      </c>
      <c r="B9426">
        <v>1070000</v>
      </c>
      <c r="C9426" t="s">
        <v>2</v>
      </c>
      <c r="D9426" t="s">
        <v>12427</v>
      </c>
      <c r="E9426" t="s">
        <v>10</v>
      </c>
      <c r="F9426">
        <v>3795</v>
      </c>
      <c r="G9426">
        <v>4</v>
      </c>
      <c r="H9426">
        <v>2</v>
      </c>
      <c r="I9426">
        <v>3</v>
      </c>
      <c r="J9426">
        <v>38490</v>
      </c>
      <c r="L9426" t="s">
        <v>9608</v>
      </c>
      <c r="M9426" t="s">
        <v>9098</v>
      </c>
      <c r="N9426" t="s">
        <v>7639</v>
      </c>
      <c r="O9426" s="6" t="str">
        <f>INDEX(lkp_Region,MATCH(tbl_Sales[[#This Row],[Suburb]],lkp_Suburb,0))</f>
        <v>Eastern Victoria</v>
      </c>
      <c r="P9426" s="6">
        <f>MONTH(tbl_Sales[[#This Row],[Date]])</f>
        <v>6</v>
      </c>
      <c r="Q9426" s="6">
        <f>YEAR(tbl_Sales[[#This Row],[Date]])</f>
        <v>2017</v>
      </c>
    </row>
    <row r="9427" spans="1:17" x14ac:dyDescent="0.25">
      <c r="A9427" s="1">
        <v>42895</v>
      </c>
      <c r="B9427">
        <v>1550000</v>
      </c>
      <c r="C9427" t="s">
        <v>2</v>
      </c>
      <c r="D9427" t="s">
        <v>12429</v>
      </c>
      <c r="E9427" t="s">
        <v>10</v>
      </c>
      <c r="F9427">
        <v>3054</v>
      </c>
      <c r="G9427">
        <v>4</v>
      </c>
      <c r="H9427">
        <v>1</v>
      </c>
      <c r="I9427">
        <v>0</v>
      </c>
      <c r="J9427">
        <v>202</v>
      </c>
      <c r="L9427" t="s">
        <v>9609</v>
      </c>
      <c r="M9427" t="s">
        <v>513</v>
      </c>
      <c r="N9427" t="s">
        <v>8</v>
      </c>
      <c r="O9427" s="6" t="str">
        <f>INDEX(lkp_Region,MATCH(tbl_Sales[[#This Row],[Suburb]],lkp_Suburb,0))</f>
        <v>Northern Metropolitan</v>
      </c>
      <c r="P9427" s="6">
        <f>MONTH(tbl_Sales[[#This Row],[Date]])</f>
        <v>6</v>
      </c>
      <c r="Q9427" s="6">
        <f>YEAR(tbl_Sales[[#This Row],[Date]])</f>
        <v>2017</v>
      </c>
    </row>
    <row r="9428" spans="1:17" x14ac:dyDescent="0.25">
      <c r="A9428" s="1">
        <v>42895</v>
      </c>
      <c r="B9428">
        <v>580000</v>
      </c>
      <c r="C9428" t="s">
        <v>2</v>
      </c>
      <c r="D9428" t="s">
        <v>12424</v>
      </c>
      <c r="E9428" t="s">
        <v>5</v>
      </c>
      <c r="F9428">
        <v>3074</v>
      </c>
      <c r="G9428">
        <v>3</v>
      </c>
      <c r="H9428">
        <v>1</v>
      </c>
      <c r="I9428">
        <v>2</v>
      </c>
      <c r="J9428">
        <v>525</v>
      </c>
      <c r="L9428" t="s">
        <v>9610</v>
      </c>
      <c r="M9428" t="s">
        <v>7603</v>
      </c>
      <c r="N9428" t="s">
        <v>7515</v>
      </c>
      <c r="O9428" s="6" t="str">
        <f>INDEX(lkp_Region,MATCH(tbl_Sales[[#This Row],[Suburb]],lkp_Suburb,0))</f>
        <v>Northern Metropolitan</v>
      </c>
      <c r="P9428" s="6">
        <f>MONTH(tbl_Sales[[#This Row],[Date]])</f>
        <v>6</v>
      </c>
      <c r="Q9428" s="6">
        <f>YEAR(tbl_Sales[[#This Row],[Date]])</f>
        <v>2017</v>
      </c>
    </row>
    <row r="9429" spans="1:17" x14ac:dyDescent="0.25">
      <c r="A9429" s="1">
        <v>42895</v>
      </c>
      <c r="B9429">
        <v>990000</v>
      </c>
      <c r="C9429" t="s">
        <v>51</v>
      </c>
      <c r="D9429" t="s">
        <v>12423</v>
      </c>
      <c r="E9429" t="s">
        <v>5</v>
      </c>
      <c r="F9429">
        <v>3130</v>
      </c>
      <c r="G9429">
        <v>4</v>
      </c>
      <c r="H9429">
        <v>2</v>
      </c>
      <c r="I9429">
        <v>1</v>
      </c>
      <c r="J9429">
        <v>296</v>
      </c>
      <c r="K9429">
        <v>1950</v>
      </c>
      <c r="L9429" t="s">
        <v>9611</v>
      </c>
      <c r="M9429" t="s">
        <v>8008</v>
      </c>
      <c r="N9429" t="s">
        <v>14</v>
      </c>
      <c r="O9429" s="6" t="str">
        <f>INDEX(lkp_Region,MATCH(tbl_Sales[[#This Row],[Suburb]],lkp_Suburb,0))</f>
        <v>Eastern Metropolitan</v>
      </c>
      <c r="P9429" s="6">
        <f>MONTH(tbl_Sales[[#This Row],[Date]])</f>
        <v>6</v>
      </c>
      <c r="Q9429" s="6">
        <f>YEAR(tbl_Sales[[#This Row],[Date]])</f>
        <v>2017</v>
      </c>
    </row>
    <row r="9430" spans="1:17" x14ac:dyDescent="0.25">
      <c r="A9430" s="1">
        <v>42895</v>
      </c>
      <c r="B9430">
        <v>501000</v>
      </c>
      <c r="C9430" t="s">
        <v>13</v>
      </c>
      <c r="D9430" t="s">
        <v>12428</v>
      </c>
      <c r="E9430" t="s">
        <v>10</v>
      </c>
      <c r="F9430">
        <v>3146</v>
      </c>
      <c r="G9430">
        <v>2</v>
      </c>
      <c r="H9430">
        <v>1</v>
      </c>
      <c r="I9430">
        <v>1</v>
      </c>
      <c r="J9430">
        <v>0</v>
      </c>
      <c r="L9430" t="s">
        <v>9612</v>
      </c>
      <c r="M9430" t="s">
        <v>102</v>
      </c>
      <c r="N9430" t="s">
        <v>76</v>
      </c>
      <c r="O9430" s="6" t="str">
        <f>INDEX(lkp_Region,MATCH(tbl_Sales[[#This Row],[Suburb]],lkp_Suburb,0))</f>
        <v>Southern Metropolitan</v>
      </c>
      <c r="P9430" s="6">
        <f>MONTH(tbl_Sales[[#This Row],[Date]])</f>
        <v>6</v>
      </c>
      <c r="Q9430" s="6">
        <f>YEAR(tbl_Sales[[#This Row],[Date]])</f>
        <v>2017</v>
      </c>
    </row>
    <row r="9431" spans="1:17" x14ac:dyDescent="0.25">
      <c r="A9431" s="1">
        <v>42895</v>
      </c>
      <c r="B9431">
        <v>1320000</v>
      </c>
      <c r="C9431" t="s">
        <v>13</v>
      </c>
      <c r="D9431" t="s">
        <v>12433</v>
      </c>
      <c r="E9431" t="s">
        <v>10</v>
      </c>
      <c r="F9431">
        <v>3141</v>
      </c>
      <c r="G9431">
        <v>3</v>
      </c>
      <c r="H9431">
        <v>2</v>
      </c>
      <c r="I9431">
        <v>2</v>
      </c>
      <c r="J9431">
        <v>15</v>
      </c>
      <c r="L9431" t="s">
        <v>9613</v>
      </c>
      <c r="M9431" t="s">
        <v>111</v>
      </c>
      <c r="N9431" t="s">
        <v>76</v>
      </c>
      <c r="O9431" s="6" t="str">
        <f>INDEX(lkp_Region,MATCH(tbl_Sales[[#This Row],[Suburb]],lkp_Suburb,0))</f>
        <v>Southern Metropolitan</v>
      </c>
      <c r="P9431" s="6">
        <f>MONTH(tbl_Sales[[#This Row],[Date]])</f>
        <v>6</v>
      </c>
      <c r="Q9431" s="6">
        <f>YEAR(tbl_Sales[[#This Row],[Date]])</f>
        <v>2017</v>
      </c>
    </row>
    <row r="9432" spans="1:17" x14ac:dyDescent="0.25">
      <c r="A9432" s="1">
        <v>42895</v>
      </c>
      <c r="B9432">
        <v>680000</v>
      </c>
      <c r="C9432" t="s">
        <v>13</v>
      </c>
      <c r="D9432" t="s">
        <v>12429</v>
      </c>
      <c r="E9432" t="s">
        <v>10</v>
      </c>
      <c r="F9432">
        <v>3182</v>
      </c>
      <c r="G9432">
        <v>2</v>
      </c>
      <c r="H9432">
        <v>1</v>
      </c>
      <c r="I9432">
        <v>0</v>
      </c>
      <c r="J9432">
        <v>0</v>
      </c>
      <c r="L9432" t="s">
        <v>9614</v>
      </c>
      <c r="M9432" t="s">
        <v>156</v>
      </c>
      <c r="N9432" t="s">
        <v>26</v>
      </c>
      <c r="O9432" s="6" t="str">
        <f>INDEX(lkp_Region,MATCH(tbl_Sales[[#This Row],[Suburb]],lkp_Suburb,0))</f>
        <v>Southern Metropolitan</v>
      </c>
      <c r="P9432" s="6">
        <f>MONTH(tbl_Sales[[#This Row],[Date]])</f>
        <v>6</v>
      </c>
      <c r="Q9432" s="6">
        <f>YEAR(tbl_Sales[[#This Row],[Date]])</f>
        <v>2017</v>
      </c>
    </row>
    <row r="9433" spans="1:17" x14ac:dyDescent="0.25">
      <c r="A9433" s="1">
        <v>42895</v>
      </c>
      <c r="B9433">
        <v>460000</v>
      </c>
      <c r="C9433" t="s">
        <v>13</v>
      </c>
      <c r="D9433" t="s">
        <v>12427</v>
      </c>
      <c r="E9433" t="s">
        <v>5</v>
      </c>
      <c r="F9433">
        <v>3056</v>
      </c>
      <c r="G9433">
        <v>2</v>
      </c>
      <c r="H9433">
        <v>1</v>
      </c>
      <c r="I9433">
        <v>1</v>
      </c>
      <c r="J9433">
        <v>69</v>
      </c>
      <c r="K9433">
        <v>1970</v>
      </c>
      <c r="L9433" t="s">
        <v>9615</v>
      </c>
      <c r="M9433" t="s">
        <v>117</v>
      </c>
      <c r="N9433" t="s">
        <v>18</v>
      </c>
      <c r="O9433" s="6" t="str">
        <f>INDEX(lkp_Region,MATCH(tbl_Sales[[#This Row],[Suburb]],lkp_Suburb,0))</f>
        <v>Northern Metropolitan</v>
      </c>
      <c r="P9433" s="6">
        <f>MONTH(tbl_Sales[[#This Row],[Date]])</f>
        <v>6</v>
      </c>
      <c r="Q9433" s="6">
        <f>YEAR(tbl_Sales[[#This Row],[Date]])</f>
        <v>2017</v>
      </c>
    </row>
    <row r="9434" spans="1:17" x14ac:dyDescent="0.25">
      <c r="A9434" s="1">
        <v>42895</v>
      </c>
      <c r="B9434">
        <v>940500</v>
      </c>
      <c r="C9434" t="s">
        <v>2</v>
      </c>
      <c r="D9434" t="s">
        <v>12427</v>
      </c>
      <c r="E9434" t="s">
        <v>10</v>
      </c>
      <c r="F9434">
        <v>3058</v>
      </c>
      <c r="G9434">
        <v>3</v>
      </c>
      <c r="H9434">
        <v>1</v>
      </c>
      <c r="I9434">
        <v>3</v>
      </c>
      <c r="J9434">
        <v>480</v>
      </c>
      <c r="L9434" t="s">
        <v>9616</v>
      </c>
      <c r="M9434" t="s">
        <v>41</v>
      </c>
      <c r="N9434" t="s">
        <v>18</v>
      </c>
      <c r="O9434" s="6" t="str">
        <f>INDEX(lkp_Region,MATCH(tbl_Sales[[#This Row],[Suburb]],lkp_Suburb,0))</f>
        <v>Northern Metropolitan</v>
      </c>
      <c r="P9434" s="6">
        <f>MONTH(tbl_Sales[[#This Row],[Date]])</f>
        <v>6</v>
      </c>
      <c r="Q9434" s="6">
        <f>YEAR(tbl_Sales[[#This Row],[Date]])</f>
        <v>2017</v>
      </c>
    </row>
    <row r="9435" spans="1:17" x14ac:dyDescent="0.25">
      <c r="A9435" s="1">
        <v>42895</v>
      </c>
      <c r="B9435">
        <v>762000</v>
      </c>
      <c r="C9435" t="s">
        <v>13</v>
      </c>
      <c r="D9435" t="s">
        <v>12428</v>
      </c>
      <c r="E9435" t="s">
        <v>10</v>
      </c>
      <c r="F9435">
        <v>3040</v>
      </c>
      <c r="G9435">
        <v>2</v>
      </c>
      <c r="H9435">
        <v>1</v>
      </c>
      <c r="I9435">
        <v>1</v>
      </c>
      <c r="J9435">
        <v>195</v>
      </c>
      <c r="L9435" t="s">
        <v>9617</v>
      </c>
      <c r="M9435" t="s">
        <v>47</v>
      </c>
      <c r="N9435" t="s">
        <v>49</v>
      </c>
      <c r="O9435" s="6" t="str">
        <f>INDEX(lkp_Region,MATCH(tbl_Sales[[#This Row],[Suburb]],lkp_Suburb,0))</f>
        <v>Western Metropolitan</v>
      </c>
      <c r="P9435" s="6">
        <f>MONTH(tbl_Sales[[#This Row],[Date]])</f>
        <v>6</v>
      </c>
      <c r="Q9435" s="6">
        <f>YEAR(tbl_Sales[[#This Row],[Date]])</f>
        <v>2017</v>
      </c>
    </row>
    <row r="9436" spans="1:17" x14ac:dyDescent="0.25">
      <c r="A9436" s="1">
        <v>42895</v>
      </c>
      <c r="B9436">
        <v>1205000</v>
      </c>
      <c r="C9436" t="s">
        <v>2</v>
      </c>
      <c r="D9436" t="s">
        <v>12425</v>
      </c>
      <c r="E9436" t="s">
        <v>10</v>
      </c>
      <c r="F9436">
        <v>3166</v>
      </c>
      <c r="G9436">
        <v>3</v>
      </c>
      <c r="H9436">
        <v>2</v>
      </c>
      <c r="I9436">
        <v>1</v>
      </c>
      <c r="J9436">
        <v>570</v>
      </c>
      <c r="L9436" t="s">
        <v>9618</v>
      </c>
      <c r="M9436" t="s">
        <v>246</v>
      </c>
      <c r="N9436" t="s">
        <v>31</v>
      </c>
      <c r="O9436" s="6" t="str">
        <f>INDEX(lkp_Region,MATCH(tbl_Sales[[#This Row],[Suburb]],lkp_Suburb,0))</f>
        <v>Southern Metropolitan</v>
      </c>
      <c r="P9436" s="6">
        <f>MONTH(tbl_Sales[[#This Row],[Date]])</f>
        <v>6</v>
      </c>
      <c r="Q9436" s="6">
        <f>YEAR(tbl_Sales[[#This Row],[Date]])</f>
        <v>2017</v>
      </c>
    </row>
    <row r="9437" spans="1:17" x14ac:dyDescent="0.25">
      <c r="A9437" s="1">
        <v>42895</v>
      </c>
      <c r="B9437">
        <v>1325000</v>
      </c>
      <c r="C9437" t="s">
        <v>2</v>
      </c>
      <c r="D9437" t="s">
        <v>12429</v>
      </c>
      <c r="E9437" t="s">
        <v>10</v>
      </c>
      <c r="F9437">
        <v>3125</v>
      </c>
      <c r="G9437">
        <v>3</v>
      </c>
      <c r="H9437">
        <v>1</v>
      </c>
      <c r="I9437">
        <v>1</v>
      </c>
      <c r="J9437">
        <v>756</v>
      </c>
      <c r="L9437" t="s">
        <v>9619</v>
      </c>
      <c r="M9437" t="s">
        <v>32</v>
      </c>
      <c r="N9437" t="s">
        <v>31</v>
      </c>
      <c r="O9437" s="6" t="str">
        <f>INDEX(lkp_Region,MATCH(tbl_Sales[[#This Row],[Suburb]],lkp_Suburb,0))</f>
        <v>Southern Metropolitan</v>
      </c>
      <c r="P9437" s="6">
        <f>MONTH(tbl_Sales[[#This Row],[Date]])</f>
        <v>6</v>
      </c>
      <c r="Q9437" s="6">
        <f>YEAR(tbl_Sales[[#This Row],[Date]])</f>
        <v>2017</v>
      </c>
    </row>
    <row r="9438" spans="1:17" x14ac:dyDescent="0.25">
      <c r="A9438" s="1">
        <v>42895</v>
      </c>
      <c r="B9438">
        <v>1550000</v>
      </c>
      <c r="C9438" t="s">
        <v>2</v>
      </c>
      <c r="D9438" t="s">
        <v>12424</v>
      </c>
      <c r="E9438" t="s">
        <v>10</v>
      </c>
      <c r="F9438">
        <v>3150</v>
      </c>
      <c r="G9438">
        <v>3</v>
      </c>
      <c r="H9438">
        <v>2</v>
      </c>
      <c r="I9438">
        <v>2</v>
      </c>
      <c r="J9438">
        <v>648</v>
      </c>
      <c r="K9438">
        <v>1980</v>
      </c>
      <c r="L9438" t="s">
        <v>9620</v>
      </c>
      <c r="M9438" t="s">
        <v>8079</v>
      </c>
      <c r="N9438" t="s">
        <v>31</v>
      </c>
      <c r="O9438" s="6" t="str">
        <f>INDEX(lkp_Region,MATCH(tbl_Sales[[#This Row],[Suburb]],lkp_Suburb,0))</f>
        <v>Eastern Metropolitan</v>
      </c>
      <c r="P9438" s="6">
        <f>MONTH(tbl_Sales[[#This Row],[Date]])</f>
        <v>6</v>
      </c>
      <c r="Q9438" s="6">
        <f>YEAR(tbl_Sales[[#This Row],[Date]])</f>
        <v>2017</v>
      </c>
    </row>
    <row r="9439" spans="1:17" x14ac:dyDescent="0.25">
      <c r="A9439" s="1">
        <v>42895</v>
      </c>
      <c r="B9439">
        <v>1650000</v>
      </c>
      <c r="C9439" t="s">
        <v>2</v>
      </c>
      <c r="D9439" t="s">
        <v>12429</v>
      </c>
      <c r="E9439" t="s">
        <v>5</v>
      </c>
      <c r="F9439">
        <v>3147</v>
      </c>
      <c r="G9439">
        <v>3</v>
      </c>
      <c r="H9439">
        <v>1</v>
      </c>
      <c r="I9439">
        <v>2</v>
      </c>
      <c r="J9439">
        <v>964</v>
      </c>
      <c r="L9439" t="s">
        <v>9621</v>
      </c>
      <c r="M9439" t="s">
        <v>609</v>
      </c>
      <c r="N9439" t="s">
        <v>31</v>
      </c>
      <c r="O9439" s="6" t="str">
        <f>INDEX(lkp_Region,MATCH(tbl_Sales[[#This Row],[Suburb]],lkp_Suburb,0))</f>
        <v>Southern Metropolitan</v>
      </c>
      <c r="P9439" s="6">
        <f>MONTH(tbl_Sales[[#This Row],[Date]])</f>
        <v>6</v>
      </c>
      <c r="Q9439" s="6">
        <f>YEAR(tbl_Sales[[#This Row],[Date]])</f>
        <v>2017</v>
      </c>
    </row>
    <row r="9440" spans="1:17" x14ac:dyDescent="0.25">
      <c r="A9440" s="1">
        <v>42895</v>
      </c>
      <c r="B9440">
        <v>1171000</v>
      </c>
      <c r="C9440" t="s">
        <v>51</v>
      </c>
      <c r="D9440" t="s">
        <v>12425</v>
      </c>
      <c r="E9440" t="s">
        <v>10</v>
      </c>
      <c r="F9440">
        <v>3003</v>
      </c>
      <c r="G9440">
        <v>3</v>
      </c>
      <c r="H9440">
        <v>2</v>
      </c>
      <c r="I9440">
        <v>1</v>
      </c>
      <c r="J9440">
        <v>650</v>
      </c>
      <c r="L9440" t="s">
        <v>9622</v>
      </c>
      <c r="M9440" t="s">
        <v>686</v>
      </c>
      <c r="N9440" t="s">
        <v>88</v>
      </c>
      <c r="O9440" s="6" t="str">
        <f>INDEX(lkp_Region,MATCH(tbl_Sales[[#This Row],[Suburb]],lkp_Suburb,0))</f>
        <v>Northern Metropolitan</v>
      </c>
      <c r="P9440" s="6">
        <f>MONTH(tbl_Sales[[#This Row],[Date]])</f>
        <v>6</v>
      </c>
      <c r="Q9440" s="6">
        <f>YEAR(tbl_Sales[[#This Row],[Date]])</f>
        <v>2017</v>
      </c>
    </row>
    <row r="9441" spans="1:17" x14ac:dyDescent="0.25">
      <c r="A9441" s="1">
        <v>42895</v>
      </c>
      <c r="B9441">
        <v>475000</v>
      </c>
      <c r="C9441" t="s">
        <v>13</v>
      </c>
      <c r="D9441" t="s">
        <v>12429</v>
      </c>
      <c r="E9441" t="s">
        <v>5</v>
      </c>
      <c r="F9441">
        <v>3134</v>
      </c>
      <c r="G9441">
        <v>2</v>
      </c>
      <c r="H9441">
        <v>1</v>
      </c>
      <c r="I9441">
        <v>2</v>
      </c>
      <c r="J9441">
        <v>750</v>
      </c>
      <c r="K9441">
        <v>1975</v>
      </c>
      <c r="L9441" t="s">
        <v>9623</v>
      </c>
      <c r="M9441" t="s">
        <v>7688</v>
      </c>
      <c r="N9441" t="s">
        <v>7588</v>
      </c>
      <c r="O9441" s="6" t="str">
        <f>INDEX(lkp_Region,MATCH(tbl_Sales[[#This Row],[Suburb]],lkp_Suburb,0))</f>
        <v>Eastern Metropolitan</v>
      </c>
      <c r="P9441" s="6">
        <f>MONTH(tbl_Sales[[#This Row],[Date]])</f>
        <v>6</v>
      </c>
      <c r="Q9441" s="6">
        <f>YEAR(tbl_Sales[[#This Row],[Date]])</f>
        <v>2017</v>
      </c>
    </row>
    <row r="9442" spans="1:17" x14ac:dyDescent="0.25">
      <c r="A9442" s="1">
        <v>42895</v>
      </c>
      <c r="B9442">
        <v>882000</v>
      </c>
      <c r="C9442" t="s">
        <v>2</v>
      </c>
      <c r="D9442" t="s">
        <v>12429</v>
      </c>
      <c r="E9442" t="s">
        <v>5</v>
      </c>
      <c r="F9442">
        <v>3011</v>
      </c>
      <c r="G9442">
        <v>2</v>
      </c>
      <c r="H9442">
        <v>1</v>
      </c>
      <c r="I9442">
        <v>0</v>
      </c>
      <c r="J9442">
        <v>172</v>
      </c>
      <c r="K9442">
        <v>1900</v>
      </c>
      <c r="L9442" t="s">
        <v>9624</v>
      </c>
      <c r="M9442" t="s">
        <v>22</v>
      </c>
      <c r="N9442" t="s">
        <v>21</v>
      </c>
      <c r="O9442" s="6" t="str">
        <f>INDEX(lkp_Region,MATCH(tbl_Sales[[#This Row],[Suburb]],lkp_Suburb,0))</f>
        <v>Western Metropolitan</v>
      </c>
      <c r="P9442" s="6">
        <f>MONTH(tbl_Sales[[#This Row],[Date]])</f>
        <v>6</v>
      </c>
      <c r="Q9442" s="6">
        <f>YEAR(tbl_Sales[[#This Row],[Date]])</f>
        <v>2017</v>
      </c>
    </row>
    <row r="9443" spans="1:17" x14ac:dyDescent="0.25">
      <c r="A9443" s="1">
        <v>42895</v>
      </c>
      <c r="B9443">
        <v>1310000</v>
      </c>
      <c r="C9443" t="s">
        <v>2</v>
      </c>
      <c r="D9443" t="s">
        <v>12429</v>
      </c>
      <c r="E9443" t="s">
        <v>10</v>
      </c>
      <c r="F9443">
        <v>3105</v>
      </c>
      <c r="G9443">
        <v>1</v>
      </c>
      <c r="H9443">
        <v>1</v>
      </c>
      <c r="I9443">
        <v>1</v>
      </c>
      <c r="J9443">
        <v>604</v>
      </c>
      <c r="K9443">
        <v>1999</v>
      </c>
      <c r="L9443" t="s">
        <v>9625</v>
      </c>
      <c r="M9443" t="s">
        <v>507</v>
      </c>
      <c r="N9443" t="s">
        <v>128</v>
      </c>
      <c r="O9443" s="6" t="str">
        <f>INDEX(lkp_Region,MATCH(tbl_Sales[[#This Row],[Suburb]],lkp_Suburb,0))</f>
        <v>Eastern Metropolitan</v>
      </c>
      <c r="P9443" s="6">
        <f>MONTH(tbl_Sales[[#This Row],[Date]])</f>
        <v>6</v>
      </c>
      <c r="Q9443" s="6">
        <f>YEAR(tbl_Sales[[#This Row],[Date]])</f>
        <v>2017</v>
      </c>
    </row>
    <row r="9444" spans="1:17" x14ac:dyDescent="0.25">
      <c r="A9444" s="1">
        <v>42895</v>
      </c>
      <c r="B9444">
        <v>1360000</v>
      </c>
      <c r="C9444" t="s">
        <v>2</v>
      </c>
      <c r="D9444" t="s">
        <v>12429</v>
      </c>
      <c r="E9444" t="s">
        <v>10</v>
      </c>
      <c r="F9444">
        <v>3109</v>
      </c>
      <c r="G9444">
        <v>3</v>
      </c>
      <c r="H9444">
        <v>2</v>
      </c>
      <c r="I9444">
        <v>2</v>
      </c>
      <c r="J9444">
        <v>402</v>
      </c>
      <c r="K9444">
        <v>2007</v>
      </c>
      <c r="L9444" t="s">
        <v>9626</v>
      </c>
      <c r="M9444" t="s">
        <v>7794</v>
      </c>
      <c r="N9444" t="s">
        <v>128</v>
      </c>
      <c r="O9444" s="6" t="str">
        <f>INDEX(lkp_Region,MATCH(tbl_Sales[[#This Row],[Suburb]],lkp_Suburb,0))</f>
        <v>Eastern Metropolitan</v>
      </c>
      <c r="P9444" s="6">
        <f>MONTH(tbl_Sales[[#This Row],[Date]])</f>
        <v>6</v>
      </c>
      <c r="Q9444" s="6">
        <f>YEAR(tbl_Sales[[#This Row],[Date]])</f>
        <v>2017</v>
      </c>
    </row>
    <row r="9445" spans="1:17" x14ac:dyDescent="0.25">
      <c r="A9445" s="1">
        <v>42895</v>
      </c>
      <c r="B9445">
        <v>836000</v>
      </c>
      <c r="C9445" t="s">
        <v>2</v>
      </c>
      <c r="D9445" t="s">
        <v>12427</v>
      </c>
      <c r="E9445" t="s">
        <v>10</v>
      </c>
      <c r="F9445">
        <v>3196</v>
      </c>
      <c r="G9445">
        <v>3</v>
      </c>
      <c r="H9445">
        <v>2</v>
      </c>
      <c r="I9445">
        <v>2</v>
      </c>
      <c r="J9445">
        <v>407</v>
      </c>
      <c r="K9445">
        <v>1970</v>
      </c>
      <c r="L9445" t="s">
        <v>9628</v>
      </c>
      <c r="M9445" t="s">
        <v>9627</v>
      </c>
      <c r="N9445" t="s">
        <v>45</v>
      </c>
      <c r="O9445" s="6" t="str">
        <f>INDEX(lkp_Region,MATCH(tbl_Sales[[#This Row],[Suburb]],lkp_Suburb,0))</f>
        <v>South-Eastern Metropolitan</v>
      </c>
      <c r="P9445" s="6">
        <f>MONTH(tbl_Sales[[#This Row],[Date]])</f>
        <v>6</v>
      </c>
      <c r="Q9445" s="6">
        <f>YEAR(tbl_Sales[[#This Row],[Date]])</f>
        <v>2017</v>
      </c>
    </row>
    <row r="9446" spans="1:17" x14ac:dyDescent="0.25">
      <c r="A9446" s="1">
        <v>42895</v>
      </c>
      <c r="B9446">
        <v>1255000</v>
      </c>
      <c r="C9446" t="s">
        <v>2</v>
      </c>
      <c r="D9446" t="s">
        <v>12427</v>
      </c>
      <c r="E9446" t="s">
        <v>10</v>
      </c>
      <c r="F9446">
        <v>3172</v>
      </c>
      <c r="G9446">
        <v>4</v>
      </c>
      <c r="H9446">
        <v>2</v>
      </c>
      <c r="I9446">
        <v>3</v>
      </c>
      <c r="J9446">
        <v>624</v>
      </c>
      <c r="K9446">
        <v>2004</v>
      </c>
      <c r="L9446" t="s">
        <v>9629</v>
      </c>
      <c r="M9446" t="s">
        <v>8147</v>
      </c>
      <c r="N9446" t="s">
        <v>45</v>
      </c>
      <c r="O9446" s="6" t="str">
        <f>INDEX(lkp_Region,MATCH(tbl_Sales[[#This Row],[Suburb]],lkp_Suburb,0))</f>
        <v>South-Eastern Metropolitan</v>
      </c>
      <c r="P9446" s="6">
        <f>MONTH(tbl_Sales[[#This Row],[Date]])</f>
        <v>6</v>
      </c>
      <c r="Q9446" s="6">
        <f>YEAR(tbl_Sales[[#This Row],[Date]])</f>
        <v>2017</v>
      </c>
    </row>
    <row r="9447" spans="1:17" x14ac:dyDescent="0.25">
      <c r="A9447" s="1">
        <v>42895</v>
      </c>
      <c r="B9447">
        <v>505000</v>
      </c>
      <c r="C9447" t="s">
        <v>2</v>
      </c>
      <c r="D9447" t="s">
        <v>12426</v>
      </c>
      <c r="E9447" t="s">
        <v>5</v>
      </c>
      <c r="F9447">
        <v>3047</v>
      </c>
      <c r="G9447">
        <v>3</v>
      </c>
      <c r="H9447">
        <v>1</v>
      </c>
      <c r="I9447">
        <v>1</v>
      </c>
      <c r="J9447">
        <v>546</v>
      </c>
      <c r="K9447">
        <v>2000</v>
      </c>
      <c r="L9447" t="s">
        <v>9630</v>
      </c>
      <c r="M9447" t="s">
        <v>7915</v>
      </c>
      <c r="N9447" t="s">
        <v>195</v>
      </c>
      <c r="O9447" s="6" t="str">
        <f>INDEX(lkp_Region,MATCH(tbl_Sales[[#This Row],[Suburb]],lkp_Suburb,0))</f>
        <v>Northern Metropolitan</v>
      </c>
      <c r="P9447" s="6">
        <f>MONTH(tbl_Sales[[#This Row],[Date]])</f>
        <v>6</v>
      </c>
      <c r="Q9447" s="6">
        <f>YEAR(tbl_Sales[[#This Row],[Date]])</f>
        <v>2017</v>
      </c>
    </row>
    <row r="9448" spans="1:17" x14ac:dyDescent="0.25">
      <c r="A9448" s="1">
        <v>42895</v>
      </c>
      <c r="B9448">
        <v>620000</v>
      </c>
      <c r="C9448" t="s">
        <v>13</v>
      </c>
      <c r="D9448" t="s">
        <v>12427</v>
      </c>
      <c r="E9448" t="s">
        <v>5</v>
      </c>
      <c r="F9448">
        <v>3163</v>
      </c>
      <c r="G9448">
        <v>2</v>
      </c>
      <c r="H9448">
        <v>1</v>
      </c>
      <c r="I9448">
        <v>2</v>
      </c>
      <c r="J9448">
        <v>158</v>
      </c>
      <c r="K9448">
        <v>1970</v>
      </c>
      <c r="L9448" t="s">
        <v>9631</v>
      </c>
      <c r="M9448" t="s">
        <v>201</v>
      </c>
      <c r="N9448" t="s">
        <v>57</v>
      </c>
      <c r="O9448" s="6" t="str">
        <f>INDEX(lkp_Region,MATCH(tbl_Sales[[#This Row],[Suburb]],lkp_Suburb,0))</f>
        <v>Southern Metropolitan</v>
      </c>
      <c r="P9448" s="6">
        <f>MONTH(tbl_Sales[[#This Row],[Date]])</f>
        <v>6</v>
      </c>
      <c r="Q9448" s="6">
        <f>YEAR(tbl_Sales[[#This Row],[Date]])</f>
        <v>2017</v>
      </c>
    </row>
    <row r="9449" spans="1:17" x14ac:dyDescent="0.25">
      <c r="A9449" s="1">
        <v>42895</v>
      </c>
      <c r="B9449">
        <v>817500</v>
      </c>
      <c r="C9449" t="s">
        <v>51</v>
      </c>
      <c r="D9449" t="s">
        <v>12429</v>
      </c>
      <c r="E9449" t="s">
        <v>10</v>
      </c>
      <c r="F9449">
        <v>3163</v>
      </c>
      <c r="G9449">
        <v>2</v>
      </c>
      <c r="H9449">
        <v>1</v>
      </c>
      <c r="I9449">
        <v>1</v>
      </c>
      <c r="J9449">
        <v>292</v>
      </c>
      <c r="L9449" t="s">
        <v>9632</v>
      </c>
      <c r="M9449" t="s">
        <v>201</v>
      </c>
      <c r="N9449" t="s">
        <v>57</v>
      </c>
      <c r="O9449" s="6" t="str">
        <f>INDEX(lkp_Region,MATCH(tbl_Sales[[#This Row],[Suburb]],lkp_Suburb,0))</f>
        <v>Southern Metropolitan</v>
      </c>
      <c r="P9449" s="6">
        <f>MONTH(tbl_Sales[[#This Row],[Date]])</f>
        <v>6</v>
      </c>
      <c r="Q9449" s="6">
        <f>YEAR(tbl_Sales[[#This Row],[Date]])</f>
        <v>2017</v>
      </c>
    </row>
    <row r="9450" spans="1:17" x14ac:dyDescent="0.25">
      <c r="A9450" s="1">
        <v>42895</v>
      </c>
      <c r="B9450">
        <v>1940000</v>
      </c>
      <c r="C9450" t="s">
        <v>2</v>
      </c>
      <c r="D9450" t="s">
        <v>12427</v>
      </c>
      <c r="E9450" t="s">
        <v>10</v>
      </c>
      <c r="F9450">
        <v>3185</v>
      </c>
      <c r="G9450">
        <v>3</v>
      </c>
      <c r="H9450">
        <v>2</v>
      </c>
      <c r="I9450">
        <v>2</v>
      </c>
      <c r="J9450">
        <v>439</v>
      </c>
      <c r="K9450">
        <v>1912</v>
      </c>
      <c r="L9450" t="s">
        <v>9633</v>
      </c>
      <c r="M9450" t="s">
        <v>136</v>
      </c>
      <c r="N9450" t="s">
        <v>57</v>
      </c>
      <c r="O9450" s="6" t="str">
        <f>INDEX(lkp_Region,MATCH(tbl_Sales[[#This Row],[Suburb]],lkp_Suburb,0))</f>
        <v>Southern Metropolitan</v>
      </c>
      <c r="P9450" s="6">
        <f>MONTH(tbl_Sales[[#This Row],[Date]])</f>
        <v>6</v>
      </c>
      <c r="Q9450" s="6">
        <f>YEAR(tbl_Sales[[#This Row],[Date]])</f>
        <v>2017</v>
      </c>
    </row>
    <row r="9451" spans="1:17" x14ac:dyDescent="0.25">
      <c r="A9451" s="1">
        <v>42895</v>
      </c>
      <c r="B9451">
        <v>1290000</v>
      </c>
      <c r="C9451" t="s">
        <v>2</v>
      </c>
      <c r="D9451" t="s">
        <v>12427</v>
      </c>
      <c r="E9451" t="s">
        <v>10</v>
      </c>
      <c r="F9451">
        <v>3070</v>
      </c>
      <c r="G9451">
        <v>2</v>
      </c>
      <c r="H9451">
        <v>1</v>
      </c>
      <c r="I9451">
        <v>0</v>
      </c>
      <c r="J9451">
        <v>259</v>
      </c>
      <c r="L9451" t="s">
        <v>9634</v>
      </c>
      <c r="M9451" t="s">
        <v>271</v>
      </c>
      <c r="N9451" t="s">
        <v>62</v>
      </c>
      <c r="O9451" s="6" t="str">
        <f>INDEX(lkp_Region,MATCH(tbl_Sales[[#This Row],[Suburb]],lkp_Suburb,0))</f>
        <v>Northern Metropolitan</v>
      </c>
      <c r="P9451" s="6">
        <f>MONTH(tbl_Sales[[#This Row],[Date]])</f>
        <v>6</v>
      </c>
      <c r="Q9451" s="6">
        <f>YEAR(tbl_Sales[[#This Row],[Date]])</f>
        <v>2017</v>
      </c>
    </row>
    <row r="9452" spans="1:17" x14ac:dyDescent="0.25">
      <c r="A9452" s="1">
        <v>42895</v>
      </c>
      <c r="B9452">
        <v>2300000</v>
      </c>
      <c r="C9452" t="s">
        <v>2</v>
      </c>
      <c r="D9452" t="s">
        <v>12432</v>
      </c>
      <c r="E9452" t="s">
        <v>5</v>
      </c>
      <c r="F9452">
        <v>3072</v>
      </c>
      <c r="G9452">
        <v>2</v>
      </c>
      <c r="H9452">
        <v>1</v>
      </c>
      <c r="I9452">
        <v>2</v>
      </c>
      <c r="J9452">
        <v>465</v>
      </c>
      <c r="L9452" t="s">
        <v>5685</v>
      </c>
      <c r="M9452" t="s">
        <v>97</v>
      </c>
      <c r="N9452" t="s">
        <v>62</v>
      </c>
      <c r="O9452" s="6" t="str">
        <f>INDEX(lkp_Region,MATCH(tbl_Sales[[#This Row],[Suburb]],lkp_Suburb,0))</f>
        <v>Northern Metropolitan</v>
      </c>
      <c r="P9452" s="6">
        <f>MONTH(tbl_Sales[[#This Row],[Date]])</f>
        <v>6</v>
      </c>
      <c r="Q9452" s="6">
        <f>YEAR(tbl_Sales[[#This Row],[Date]])</f>
        <v>2017</v>
      </c>
    </row>
    <row r="9453" spans="1:17" x14ac:dyDescent="0.25">
      <c r="A9453" s="1">
        <v>42895</v>
      </c>
      <c r="B9453">
        <v>2513000</v>
      </c>
      <c r="C9453" t="s">
        <v>2</v>
      </c>
      <c r="D9453" t="s">
        <v>12427</v>
      </c>
      <c r="E9453" t="s">
        <v>10</v>
      </c>
      <c r="F9453">
        <v>3124</v>
      </c>
      <c r="G9453">
        <v>4</v>
      </c>
      <c r="H9453">
        <v>2</v>
      </c>
      <c r="I9453">
        <v>3</v>
      </c>
      <c r="J9453">
        <v>696</v>
      </c>
      <c r="L9453" t="s">
        <v>9635</v>
      </c>
      <c r="M9453" t="s">
        <v>209</v>
      </c>
      <c r="N9453" t="s">
        <v>101</v>
      </c>
      <c r="O9453" s="6" t="str">
        <f>INDEX(lkp_Region,MATCH(tbl_Sales[[#This Row],[Suburb]],lkp_Suburb,0))</f>
        <v>Southern Metropolitan</v>
      </c>
      <c r="P9453" s="6">
        <f>MONTH(tbl_Sales[[#This Row],[Date]])</f>
        <v>6</v>
      </c>
      <c r="Q9453" s="6">
        <f>YEAR(tbl_Sales[[#This Row],[Date]])</f>
        <v>2017</v>
      </c>
    </row>
    <row r="9454" spans="1:17" x14ac:dyDescent="0.25">
      <c r="A9454" s="1">
        <v>42895</v>
      </c>
      <c r="B9454">
        <v>925000</v>
      </c>
      <c r="C9454" t="s">
        <v>2</v>
      </c>
      <c r="D9454" t="s">
        <v>12427</v>
      </c>
      <c r="E9454" t="s">
        <v>5</v>
      </c>
      <c r="F9454">
        <v>3088</v>
      </c>
      <c r="G9454">
        <v>4</v>
      </c>
      <c r="H9454">
        <v>2</v>
      </c>
      <c r="I9454">
        <v>2</v>
      </c>
      <c r="J9454">
        <v>1070</v>
      </c>
      <c r="K9454">
        <v>1980</v>
      </c>
      <c r="L9454" t="s">
        <v>9636</v>
      </c>
      <c r="M9454" t="s">
        <v>7635</v>
      </c>
      <c r="N9454" t="s">
        <v>150</v>
      </c>
      <c r="O9454" s="6" t="str">
        <f>INDEX(lkp_Region,MATCH(tbl_Sales[[#This Row],[Suburb]],lkp_Suburb,0))</f>
        <v>Northern Metropolitan</v>
      </c>
      <c r="P9454" s="6">
        <f>MONTH(tbl_Sales[[#This Row],[Date]])</f>
        <v>6</v>
      </c>
      <c r="Q9454" s="6">
        <f>YEAR(tbl_Sales[[#This Row],[Date]])</f>
        <v>2017</v>
      </c>
    </row>
    <row r="9455" spans="1:17" x14ac:dyDescent="0.25">
      <c r="A9455" s="1">
        <v>42895</v>
      </c>
      <c r="B9455">
        <v>1640000</v>
      </c>
      <c r="C9455" t="s">
        <v>2</v>
      </c>
      <c r="D9455" t="s">
        <v>12427</v>
      </c>
      <c r="E9455" t="s">
        <v>10</v>
      </c>
      <c r="F9455">
        <v>3079</v>
      </c>
      <c r="G9455">
        <v>3</v>
      </c>
      <c r="H9455">
        <v>1</v>
      </c>
      <c r="I9455">
        <v>2</v>
      </c>
      <c r="J9455">
        <v>617</v>
      </c>
      <c r="K9455">
        <v>1930</v>
      </c>
      <c r="L9455" t="s">
        <v>9637</v>
      </c>
      <c r="M9455" t="s">
        <v>1008</v>
      </c>
      <c r="N9455" t="s">
        <v>150</v>
      </c>
      <c r="O9455" s="6" t="str">
        <f>INDEX(lkp_Region,MATCH(tbl_Sales[[#This Row],[Suburb]],lkp_Suburb,0))</f>
        <v>Eastern Metropolitan</v>
      </c>
      <c r="P9455" s="6">
        <f>MONTH(tbl_Sales[[#This Row],[Date]])</f>
        <v>6</v>
      </c>
      <c r="Q9455" s="6">
        <f>YEAR(tbl_Sales[[#This Row],[Date]])</f>
        <v>2017</v>
      </c>
    </row>
    <row r="9456" spans="1:17" x14ac:dyDescent="0.25">
      <c r="A9456" s="1">
        <v>42896</v>
      </c>
      <c r="B9456">
        <v>750000</v>
      </c>
      <c r="C9456" t="s">
        <v>13</v>
      </c>
      <c r="D9456" t="s">
        <v>12429</v>
      </c>
      <c r="E9456" t="s">
        <v>5</v>
      </c>
      <c r="F9456">
        <v>3067</v>
      </c>
      <c r="G9456">
        <v>2</v>
      </c>
      <c r="H9456">
        <v>1</v>
      </c>
      <c r="I9456">
        <v>1</v>
      </c>
      <c r="J9456">
        <v>2379</v>
      </c>
      <c r="K9456">
        <v>2013</v>
      </c>
      <c r="L9456" t="s">
        <v>9638</v>
      </c>
      <c r="M9456" t="s">
        <v>38</v>
      </c>
      <c r="N9456" t="s">
        <v>8</v>
      </c>
      <c r="O9456" s="6" t="str">
        <f>INDEX(lkp_Region,MATCH(tbl_Sales[[#This Row],[Suburb]],lkp_Suburb,0))</f>
        <v>Northern Metropolitan</v>
      </c>
      <c r="P9456" s="6">
        <f>MONTH(tbl_Sales[[#This Row],[Date]])</f>
        <v>6</v>
      </c>
      <c r="Q9456" s="6">
        <f>YEAR(tbl_Sales[[#This Row],[Date]])</f>
        <v>2017</v>
      </c>
    </row>
    <row r="9457" spans="1:17" x14ac:dyDescent="0.25">
      <c r="A9457" s="1">
        <v>42896</v>
      </c>
      <c r="B9457">
        <v>1200000</v>
      </c>
      <c r="C9457" t="s">
        <v>2</v>
      </c>
      <c r="D9457" t="s">
        <v>12429</v>
      </c>
      <c r="E9457" t="s">
        <v>10</v>
      </c>
      <c r="F9457">
        <v>3068</v>
      </c>
      <c r="G9457">
        <v>2</v>
      </c>
      <c r="H9457">
        <v>1</v>
      </c>
      <c r="I9457">
        <v>0</v>
      </c>
      <c r="J9457">
        <v>204</v>
      </c>
      <c r="L9457" t="s">
        <v>9639</v>
      </c>
      <c r="M9457" t="s">
        <v>72</v>
      </c>
      <c r="N9457" t="s">
        <v>8</v>
      </c>
      <c r="O9457" s="6" t="str">
        <f>INDEX(lkp_Region,MATCH(tbl_Sales[[#This Row],[Suburb]],lkp_Suburb,0))</f>
        <v>Northern Metropolitan</v>
      </c>
      <c r="P9457" s="6">
        <f>MONTH(tbl_Sales[[#This Row],[Date]])</f>
        <v>6</v>
      </c>
      <c r="Q9457" s="6">
        <f>YEAR(tbl_Sales[[#This Row],[Date]])</f>
        <v>2017</v>
      </c>
    </row>
    <row r="9458" spans="1:17" x14ac:dyDescent="0.25">
      <c r="A9458" s="1">
        <v>42896</v>
      </c>
      <c r="B9458">
        <v>1350000</v>
      </c>
      <c r="C9458" t="s">
        <v>51</v>
      </c>
      <c r="D9458" t="s">
        <v>12427</v>
      </c>
      <c r="E9458" t="s">
        <v>10</v>
      </c>
      <c r="F9458">
        <v>3065</v>
      </c>
      <c r="G9458">
        <v>2</v>
      </c>
      <c r="H9458">
        <v>1</v>
      </c>
      <c r="I9458">
        <v>2</v>
      </c>
      <c r="J9458">
        <v>6261</v>
      </c>
      <c r="K9458">
        <v>1999</v>
      </c>
      <c r="L9458" t="s">
        <v>9640</v>
      </c>
      <c r="M9458" t="s">
        <v>427</v>
      </c>
      <c r="N9458" t="s">
        <v>8</v>
      </c>
      <c r="O9458" s="6" t="str">
        <f>INDEX(lkp_Region,MATCH(tbl_Sales[[#This Row],[Suburb]],lkp_Suburb,0))</f>
        <v>Northern Metropolitan</v>
      </c>
      <c r="P9458" s="6">
        <f>MONTH(tbl_Sales[[#This Row],[Date]])</f>
        <v>6</v>
      </c>
      <c r="Q9458" s="6">
        <f>YEAR(tbl_Sales[[#This Row],[Date]])</f>
        <v>2017</v>
      </c>
    </row>
    <row r="9459" spans="1:17" x14ac:dyDescent="0.25">
      <c r="A9459" s="1">
        <v>42896</v>
      </c>
      <c r="B9459">
        <v>625000</v>
      </c>
      <c r="C9459" t="s">
        <v>2</v>
      </c>
      <c r="D9459" t="s">
        <v>12427</v>
      </c>
      <c r="E9459" t="s">
        <v>10</v>
      </c>
      <c r="F9459">
        <v>3082</v>
      </c>
      <c r="G9459">
        <v>4</v>
      </c>
      <c r="H9459">
        <v>2</v>
      </c>
      <c r="I9459">
        <v>2</v>
      </c>
      <c r="J9459">
        <v>628</v>
      </c>
      <c r="L9459" t="s">
        <v>9641</v>
      </c>
      <c r="M9459" t="s">
        <v>7706</v>
      </c>
      <c r="N9459" t="s">
        <v>7515</v>
      </c>
      <c r="O9459" s="6" t="str">
        <f>INDEX(lkp_Region,MATCH(tbl_Sales[[#This Row],[Suburb]],lkp_Suburb,0))</f>
        <v>Northern Metropolitan</v>
      </c>
      <c r="P9459" s="6">
        <f>MONTH(tbl_Sales[[#This Row],[Date]])</f>
        <v>6</v>
      </c>
      <c r="Q9459" s="6">
        <f>YEAR(tbl_Sales[[#This Row],[Date]])</f>
        <v>2017</v>
      </c>
    </row>
    <row r="9460" spans="1:17" x14ac:dyDescent="0.25">
      <c r="A9460" s="1">
        <v>42896</v>
      </c>
      <c r="B9460">
        <v>883000</v>
      </c>
      <c r="C9460" t="s">
        <v>2</v>
      </c>
      <c r="D9460" t="s">
        <v>12429</v>
      </c>
      <c r="E9460" t="s">
        <v>10</v>
      </c>
      <c r="F9460">
        <v>3132</v>
      </c>
      <c r="G9460">
        <v>2</v>
      </c>
      <c r="H9460">
        <v>1</v>
      </c>
      <c r="I9460">
        <v>1</v>
      </c>
      <c r="J9460">
        <v>697</v>
      </c>
      <c r="K9460">
        <v>1960</v>
      </c>
      <c r="L9460" t="s">
        <v>9642</v>
      </c>
      <c r="M9460" t="s">
        <v>7708</v>
      </c>
      <c r="N9460" t="s">
        <v>14</v>
      </c>
      <c r="O9460" s="6" t="str">
        <f>INDEX(lkp_Region,MATCH(tbl_Sales[[#This Row],[Suburb]],lkp_Suburb,0))</f>
        <v>Eastern Metropolitan</v>
      </c>
      <c r="P9460" s="6">
        <f>MONTH(tbl_Sales[[#This Row],[Date]])</f>
        <v>6</v>
      </c>
      <c r="Q9460" s="6">
        <f>YEAR(tbl_Sales[[#This Row],[Date]])</f>
        <v>2017</v>
      </c>
    </row>
    <row r="9461" spans="1:17" x14ac:dyDescent="0.25">
      <c r="A9461" s="1">
        <v>42896</v>
      </c>
      <c r="B9461">
        <v>1810000</v>
      </c>
      <c r="C9461" t="s">
        <v>2</v>
      </c>
      <c r="D9461" t="s">
        <v>12429</v>
      </c>
      <c r="E9461" t="s">
        <v>10</v>
      </c>
      <c r="F9461">
        <v>3141</v>
      </c>
      <c r="G9461">
        <v>3</v>
      </c>
      <c r="H9461">
        <v>2</v>
      </c>
      <c r="I9461">
        <v>2</v>
      </c>
      <c r="J9461">
        <v>273</v>
      </c>
      <c r="L9461" t="s">
        <v>9643</v>
      </c>
      <c r="M9461" t="s">
        <v>111</v>
      </c>
      <c r="N9461" t="s">
        <v>76</v>
      </c>
      <c r="O9461" s="6" t="str">
        <f>INDEX(lkp_Region,MATCH(tbl_Sales[[#This Row],[Suburb]],lkp_Suburb,0))</f>
        <v>Southern Metropolitan</v>
      </c>
      <c r="P9461" s="6">
        <f>MONTH(tbl_Sales[[#This Row],[Date]])</f>
        <v>6</v>
      </c>
      <c r="Q9461" s="6">
        <f>YEAR(tbl_Sales[[#This Row],[Date]])</f>
        <v>2017</v>
      </c>
    </row>
    <row r="9462" spans="1:17" x14ac:dyDescent="0.25">
      <c r="A9462" s="1">
        <v>42896</v>
      </c>
      <c r="B9462">
        <v>950000</v>
      </c>
      <c r="C9462" t="s">
        <v>13</v>
      </c>
      <c r="D9462" t="s">
        <v>12428</v>
      </c>
      <c r="E9462" t="s">
        <v>10</v>
      </c>
      <c r="F9462">
        <v>3207</v>
      </c>
      <c r="G9462">
        <v>2</v>
      </c>
      <c r="H9462">
        <v>2</v>
      </c>
      <c r="I9462">
        <v>1</v>
      </c>
      <c r="J9462">
        <v>98</v>
      </c>
      <c r="K9462">
        <v>2005</v>
      </c>
      <c r="L9462" t="s">
        <v>9644</v>
      </c>
      <c r="M9462" t="s">
        <v>24</v>
      </c>
      <c r="N9462" t="s">
        <v>26</v>
      </c>
      <c r="O9462" s="6" t="str">
        <f>INDEX(lkp_Region,MATCH(tbl_Sales[[#This Row],[Suburb]],lkp_Suburb,0))</f>
        <v>Southern Metropolitan</v>
      </c>
      <c r="P9462" s="6">
        <f>MONTH(tbl_Sales[[#This Row],[Date]])</f>
        <v>6</v>
      </c>
      <c r="Q9462" s="6">
        <f>YEAR(tbl_Sales[[#This Row],[Date]])</f>
        <v>2017</v>
      </c>
    </row>
    <row r="9463" spans="1:17" x14ac:dyDescent="0.25">
      <c r="A9463" s="1">
        <v>42896</v>
      </c>
      <c r="B9463">
        <v>1030000</v>
      </c>
      <c r="C9463" t="s">
        <v>13</v>
      </c>
      <c r="D9463" t="s">
        <v>12429</v>
      </c>
      <c r="E9463" t="s">
        <v>10</v>
      </c>
      <c r="F9463">
        <v>3207</v>
      </c>
      <c r="G9463">
        <v>2</v>
      </c>
      <c r="H9463">
        <v>2</v>
      </c>
      <c r="I9463">
        <v>2</v>
      </c>
      <c r="J9463">
        <v>21715</v>
      </c>
      <c r="K9463">
        <v>2005</v>
      </c>
      <c r="L9463" t="s">
        <v>9645</v>
      </c>
      <c r="M9463" t="s">
        <v>24</v>
      </c>
      <c r="N9463" t="s">
        <v>26</v>
      </c>
      <c r="O9463" s="6" t="str">
        <f>INDEX(lkp_Region,MATCH(tbl_Sales[[#This Row],[Suburb]],lkp_Suburb,0))</f>
        <v>Southern Metropolitan</v>
      </c>
      <c r="P9463" s="6">
        <f>MONTH(tbl_Sales[[#This Row],[Date]])</f>
        <v>6</v>
      </c>
      <c r="Q9463" s="6">
        <f>YEAR(tbl_Sales[[#This Row],[Date]])</f>
        <v>2017</v>
      </c>
    </row>
    <row r="9464" spans="1:17" x14ac:dyDescent="0.25">
      <c r="A9464" s="1">
        <v>42896</v>
      </c>
      <c r="B9464">
        <v>500000</v>
      </c>
      <c r="C9464" t="s">
        <v>13</v>
      </c>
      <c r="D9464" t="s">
        <v>12429</v>
      </c>
      <c r="E9464" t="s">
        <v>10</v>
      </c>
      <c r="F9464">
        <v>3057</v>
      </c>
      <c r="G9464">
        <v>2</v>
      </c>
      <c r="H9464">
        <v>1</v>
      </c>
      <c r="I9464">
        <v>1</v>
      </c>
      <c r="J9464">
        <v>1556</v>
      </c>
      <c r="K9464">
        <v>2013</v>
      </c>
      <c r="L9464" t="s">
        <v>9646</v>
      </c>
      <c r="M9464" t="s">
        <v>83</v>
      </c>
      <c r="N9464" t="s">
        <v>18</v>
      </c>
      <c r="O9464" s="6" t="str">
        <f>INDEX(lkp_Region,MATCH(tbl_Sales[[#This Row],[Suburb]],lkp_Suburb,0))</f>
        <v>Northern Metropolitan</v>
      </c>
      <c r="P9464" s="6">
        <f>MONTH(tbl_Sales[[#This Row],[Date]])</f>
        <v>6</v>
      </c>
      <c r="Q9464" s="6">
        <f>YEAR(tbl_Sales[[#This Row],[Date]])</f>
        <v>2017</v>
      </c>
    </row>
    <row r="9465" spans="1:17" x14ac:dyDescent="0.25">
      <c r="A9465" s="1">
        <v>42896</v>
      </c>
      <c r="B9465">
        <v>960000</v>
      </c>
      <c r="C9465" t="s">
        <v>2</v>
      </c>
      <c r="D9465" t="s">
        <v>12427</v>
      </c>
      <c r="E9465" t="s">
        <v>10</v>
      </c>
      <c r="F9465">
        <v>3042</v>
      </c>
      <c r="G9465">
        <v>3</v>
      </c>
      <c r="H9465">
        <v>1</v>
      </c>
      <c r="I9465">
        <v>2</v>
      </c>
      <c r="J9465">
        <v>626</v>
      </c>
      <c r="L9465" t="s">
        <v>3975</v>
      </c>
      <c r="M9465" t="s">
        <v>86</v>
      </c>
      <c r="N9465" t="s">
        <v>49</v>
      </c>
      <c r="O9465" s="6" t="str">
        <f>INDEX(lkp_Region,MATCH(tbl_Sales[[#This Row],[Suburb]],lkp_Suburb,0))</f>
        <v>Western Metropolitan</v>
      </c>
      <c r="P9465" s="6">
        <f>MONTH(tbl_Sales[[#This Row],[Date]])</f>
        <v>6</v>
      </c>
      <c r="Q9465" s="6">
        <f>YEAR(tbl_Sales[[#This Row],[Date]])</f>
        <v>2017</v>
      </c>
    </row>
    <row r="9466" spans="1:17" x14ac:dyDescent="0.25">
      <c r="A9466" s="1">
        <v>42896</v>
      </c>
      <c r="B9466">
        <v>1001000</v>
      </c>
      <c r="C9466" t="s">
        <v>2</v>
      </c>
      <c r="D9466" t="s">
        <v>12427</v>
      </c>
      <c r="E9466" t="s">
        <v>10</v>
      </c>
      <c r="F9466">
        <v>3033</v>
      </c>
      <c r="G9466">
        <v>3</v>
      </c>
      <c r="H9466">
        <v>1</v>
      </c>
      <c r="I9466">
        <v>2</v>
      </c>
      <c r="J9466">
        <v>605</v>
      </c>
      <c r="L9466" t="s">
        <v>9647</v>
      </c>
      <c r="M9466" t="s">
        <v>119</v>
      </c>
      <c r="N9466" t="s">
        <v>49</v>
      </c>
      <c r="O9466" s="6" t="str">
        <f>INDEX(lkp_Region,MATCH(tbl_Sales[[#This Row],[Suburb]],lkp_Suburb,0))</f>
        <v>Western Metropolitan</v>
      </c>
      <c r="P9466" s="6">
        <f>MONTH(tbl_Sales[[#This Row],[Date]])</f>
        <v>6</v>
      </c>
      <c r="Q9466" s="6">
        <f>YEAR(tbl_Sales[[#This Row],[Date]])</f>
        <v>2017</v>
      </c>
    </row>
    <row r="9467" spans="1:17" x14ac:dyDescent="0.25">
      <c r="A9467" s="1">
        <v>42896</v>
      </c>
      <c r="B9467">
        <v>1531000</v>
      </c>
      <c r="C9467" t="s">
        <v>2</v>
      </c>
      <c r="D9467" t="s">
        <v>12425</v>
      </c>
      <c r="E9467" t="s">
        <v>10</v>
      </c>
      <c r="F9467">
        <v>3039</v>
      </c>
      <c r="G9467">
        <v>4</v>
      </c>
      <c r="H9467">
        <v>2</v>
      </c>
      <c r="I9467">
        <v>3</v>
      </c>
      <c r="J9467">
        <v>508</v>
      </c>
      <c r="L9467" t="s">
        <v>9648</v>
      </c>
      <c r="M9467" t="s">
        <v>242</v>
      </c>
      <c r="N9467" t="s">
        <v>49</v>
      </c>
      <c r="O9467" s="6" t="str">
        <f>INDEX(lkp_Region,MATCH(tbl_Sales[[#This Row],[Suburb]],lkp_Suburb,0))</f>
        <v>Western Metropolitan</v>
      </c>
      <c r="P9467" s="6">
        <f>MONTH(tbl_Sales[[#This Row],[Date]])</f>
        <v>6</v>
      </c>
      <c r="Q9467" s="6">
        <f>YEAR(tbl_Sales[[#This Row],[Date]])</f>
        <v>2017</v>
      </c>
    </row>
    <row r="9468" spans="1:17" x14ac:dyDescent="0.25">
      <c r="A9468" s="1">
        <v>42896</v>
      </c>
      <c r="B9468">
        <v>470000</v>
      </c>
      <c r="C9468" t="s">
        <v>2</v>
      </c>
      <c r="D9468" t="s">
        <v>12430</v>
      </c>
      <c r="E9468" t="s">
        <v>5</v>
      </c>
      <c r="F9468">
        <v>3012</v>
      </c>
      <c r="G9468">
        <v>2</v>
      </c>
      <c r="H9468">
        <v>1</v>
      </c>
      <c r="I9468">
        <v>1</v>
      </c>
      <c r="J9468">
        <v>0</v>
      </c>
      <c r="K9468">
        <v>1975</v>
      </c>
      <c r="L9468" t="s">
        <v>9649</v>
      </c>
      <c r="M9468" t="s">
        <v>53</v>
      </c>
      <c r="N9468" t="s">
        <v>21</v>
      </c>
      <c r="O9468" s="6" t="str">
        <f>INDEX(lkp_Region,MATCH(tbl_Sales[[#This Row],[Suburb]],lkp_Suburb,0))</f>
        <v>Western Metropolitan</v>
      </c>
      <c r="P9468" s="6">
        <f>MONTH(tbl_Sales[[#This Row],[Date]])</f>
        <v>6</v>
      </c>
      <c r="Q9468" s="6">
        <f>YEAR(tbl_Sales[[#This Row],[Date]])</f>
        <v>2017</v>
      </c>
    </row>
    <row r="9469" spans="1:17" x14ac:dyDescent="0.25">
      <c r="A9469" s="1">
        <v>42896</v>
      </c>
      <c r="B9469">
        <v>885000</v>
      </c>
      <c r="C9469" t="s">
        <v>2</v>
      </c>
      <c r="D9469" t="s">
        <v>12431</v>
      </c>
      <c r="E9469" t="s">
        <v>10</v>
      </c>
      <c r="F9469">
        <v>3011</v>
      </c>
      <c r="G9469">
        <v>2</v>
      </c>
      <c r="H9469">
        <v>1</v>
      </c>
      <c r="I9469">
        <v>0</v>
      </c>
      <c r="J9469">
        <v>267</v>
      </c>
      <c r="K9469">
        <v>1890</v>
      </c>
      <c r="L9469" t="s">
        <v>9650</v>
      </c>
      <c r="M9469" t="s">
        <v>22</v>
      </c>
      <c r="N9469" t="s">
        <v>21</v>
      </c>
      <c r="O9469" s="6" t="str">
        <f>INDEX(lkp_Region,MATCH(tbl_Sales[[#This Row],[Suburb]],lkp_Suburb,0))</f>
        <v>Western Metropolitan</v>
      </c>
      <c r="P9469" s="6">
        <f>MONTH(tbl_Sales[[#This Row],[Date]])</f>
        <v>6</v>
      </c>
      <c r="Q9469" s="6">
        <f>YEAR(tbl_Sales[[#This Row],[Date]])</f>
        <v>2017</v>
      </c>
    </row>
    <row r="9470" spans="1:17" x14ac:dyDescent="0.25">
      <c r="A9470" s="1">
        <v>42896</v>
      </c>
      <c r="B9470">
        <v>940000</v>
      </c>
      <c r="C9470" t="s">
        <v>2</v>
      </c>
      <c r="D9470" t="s">
        <v>12429</v>
      </c>
      <c r="E9470" t="s">
        <v>10</v>
      </c>
      <c r="F9470">
        <v>3011</v>
      </c>
      <c r="G9470">
        <v>2</v>
      </c>
      <c r="H9470">
        <v>1</v>
      </c>
      <c r="I9470">
        <v>0</v>
      </c>
      <c r="J9470">
        <v>207</v>
      </c>
      <c r="K9470">
        <v>1910</v>
      </c>
      <c r="L9470" t="s">
        <v>9651</v>
      </c>
      <c r="M9470" t="s">
        <v>660</v>
      </c>
      <c r="N9470" t="s">
        <v>21</v>
      </c>
      <c r="O9470" s="6" t="str">
        <f>INDEX(lkp_Region,MATCH(tbl_Sales[[#This Row],[Suburb]],lkp_Suburb,0))</f>
        <v>Western Metropolitan</v>
      </c>
      <c r="P9470" s="6">
        <f>MONTH(tbl_Sales[[#This Row],[Date]])</f>
        <v>6</v>
      </c>
      <c r="Q9470" s="6">
        <f>YEAR(tbl_Sales[[#This Row],[Date]])</f>
        <v>2017</v>
      </c>
    </row>
    <row r="9471" spans="1:17" x14ac:dyDescent="0.25">
      <c r="A9471" s="1">
        <v>42896</v>
      </c>
      <c r="B9471">
        <v>1155000</v>
      </c>
      <c r="C9471" t="s">
        <v>2</v>
      </c>
      <c r="D9471" t="s">
        <v>12429</v>
      </c>
      <c r="E9471" t="s">
        <v>5</v>
      </c>
      <c r="F9471">
        <v>3012</v>
      </c>
      <c r="G9471">
        <v>3</v>
      </c>
      <c r="H9471">
        <v>2</v>
      </c>
      <c r="I9471">
        <v>1</v>
      </c>
      <c r="J9471">
        <v>342</v>
      </c>
      <c r="K9471">
        <v>1920</v>
      </c>
      <c r="L9471" t="s">
        <v>9652</v>
      </c>
      <c r="M9471" t="s">
        <v>53</v>
      </c>
      <c r="N9471" t="s">
        <v>21</v>
      </c>
      <c r="O9471" s="6" t="str">
        <f>INDEX(lkp_Region,MATCH(tbl_Sales[[#This Row],[Suburb]],lkp_Suburb,0))</f>
        <v>Western Metropolitan</v>
      </c>
      <c r="P9471" s="6">
        <f>MONTH(tbl_Sales[[#This Row],[Date]])</f>
        <v>6</v>
      </c>
      <c r="Q9471" s="6">
        <f>YEAR(tbl_Sales[[#This Row],[Date]])</f>
        <v>2017</v>
      </c>
    </row>
    <row r="9472" spans="1:17" x14ac:dyDescent="0.25">
      <c r="A9472" s="1">
        <v>42896</v>
      </c>
      <c r="B9472">
        <v>660000</v>
      </c>
      <c r="C9472" t="s">
        <v>13</v>
      </c>
      <c r="D9472" t="s">
        <v>12429</v>
      </c>
      <c r="E9472" t="s">
        <v>10</v>
      </c>
      <c r="F9472">
        <v>3194</v>
      </c>
      <c r="G9472">
        <v>2</v>
      </c>
      <c r="H9472">
        <v>1</v>
      </c>
      <c r="I9472">
        <v>1</v>
      </c>
      <c r="J9472">
        <v>101</v>
      </c>
      <c r="K9472">
        <v>1990</v>
      </c>
      <c r="L9472" t="s">
        <v>9653</v>
      </c>
      <c r="M9472" t="s">
        <v>8318</v>
      </c>
      <c r="N9472" t="s">
        <v>45</v>
      </c>
      <c r="O9472" s="6" t="str">
        <f>INDEX(lkp_Region,MATCH(tbl_Sales[[#This Row],[Suburb]],lkp_Suburb,0))</f>
        <v>South-Eastern Metropolitan</v>
      </c>
      <c r="P9472" s="6">
        <f>MONTH(tbl_Sales[[#This Row],[Date]])</f>
        <v>6</v>
      </c>
      <c r="Q9472" s="6">
        <f>YEAR(tbl_Sales[[#This Row],[Date]])</f>
        <v>2017</v>
      </c>
    </row>
    <row r="9473" spans="1:17" x14ac:dyDescent="0.25">
      <c r="A9473" s="1">
        <v>42896</v>
      </c>
      <c r="B9473">
        <v>800000</v>
      </c>
      <c r="C9473" t="s">
        <v>51</v>
      </c>
      <c r="D9473" t="s">
        <v>12431</v>
      </c>
      <c r="E9473" t="s">
        <v>5</v>
      </c>
      <c r="F9473">
        <v>3194</v>
      </c>
      <c r="G9473">
        <v>2</v>
      </c>
      <c r="H9473">
        <v>1</v>
      </c>
      <c r="I9473">
        <v>1</v>
      </c>
      <c r="J9473">
        <v>0</v>
      </c>
      <c r="K9473">
        <v>1980</v>
      </c>
      <c r="L9473" t="s">
        <v>9654</v>
      </c>
      <c r="M9473" t="s">
        <v>8318</v>
      </c>
      <c r="N9473" t="s">
        <v>45</v>
      </c>
      <c r="O9473" s="6" t="str">
        <f>INDEX(lkp_Region,MATCH(tbl_Sales[[#This Row],[Suburb]],lkp_Suburb,0))</f>
        <v>South-Eastern Metropolitan</v>
      </c>
      <c r="P9473" s="6">
        <f>MONTH(tbl_Sales[[#This Row],[Date]])</f>
        <v>6</v>
      </c>
      <c r="Q9473" s="6">
        <f>YEAR(tbl_Sales[[#This Row],[Date]])</f>
        <v>2017</v>
      </c>
    </row>
    <row r="9474" spans="1:17" x14ac:dyDescent="0.25">
      <c r="A9474" s="1">
        <v>42896</v>
      </c>
      <c r="B9474">
        <v>1075000</v>
      </c>
      <c r="C9474" t="s">
        <v>2</v>
      </c>
      <c r="D9474" t="s">
        <v>12430</v>
      </c>
      <c r="E9474" t="s">
        <v>5</v>
      </c>
      <c r="F9474">
        <v>3015</v>
      </c>
      <c r="G9474">
        <v>3</v>
      </c>
      <c r="H9474">
        <v>1</v>
      </c>
      <c r="I9474">
        <v>0</v>
      </c>
      <c r="J9474">
        <v>452</v>
      </c>
      <c r="K9474">
        <v>1950</v>
      </c>
      <c r="L9474" t="s">
        <v>9655</v>
      </c>
      <c r="M9474" t="s">
        <v>133</v>
      </c>
      <c r="N9474" t="s">
        <v>69</v>
      </c>
      <c r="O9474" s="6" t="str">
        <f>INDEX(lkp_Region,MATCH(tbl_Sales[[#This Row],[Suburb]],lkp_Suburb,0))</f>
        <v>Western Metropolitan</v>
      </c>
      <c r="P9474" s="6">
        <f>MONTH(tbl_Sales[[#This Row],[Date]])</f>
        <v>6</v>
      </c>
      <c r="Q9474" s="6">
        <f>YEAR(tbl_Sales[[#This Row],[Date]])</f>
        <v>2017</v>
      </c>
    </row>
    <row r="9475" spans="1:17" x14ac:dyDescent="0.25">
      <c r="A9475" s="1">
        <v>42896</v>
      </c>
      <c r="B9475">
        <v>1237000</v>
      </c>
      <c r="C9475" t="s">
        <v>51</v>
      </c>
      <c r="D9475" t="s">
        <v>12425</v>
      </c>
      <c r="E9475" t="s">
        <v>10</v>
      </c>
      <c r="F9475">
        <v>3162</v>
      </c>
      <c r="G9475">
        <v>3</v>
      </c>
      <c r="H9475">
        <v>2</v>
      </c>
      <c r="I9475">
        <v>2</v>
      </c>
      <c r="J9475">
        <v>0</v>
      </c>
      <c r="K9475">
        <v>1990</v>
      </c>
      <c r="L9475" t="s">
        <v>9656</v>
      </c>
      <c r="M9475" t="s">
        <v>569</v>
      </c>
      <c r="N9475" t="s">
        <v>57</v>
      </c>
      <c r="O9475" s="6" t="str">
        <f>INDEX(lkp_Region,MATCH(tbl_Sales[[#This Row],[Suburb]],lkp_Suburb,0))</f>
        <v>Southern Metropolitan</v>
      </c>
      <c r="P9475" s="6">
        <f>MONTH(tbl_Sales[[#This Row],[Date]])</f>
        <v>6</v>
      </c>
      <c r="Q9475" s="6">
        <f>YEAR(tbl_Sales[[#This Row],[Date]])</f>
        <v>2017</v>
      </c>
    </row>
    <row r="9476" spans="1:17" x14ac:dyDescent="0.25">
      <c r="A9476" s="1">
        <v>42896</v>
      </c>
      <c r="B9476">
        <v>1450000</v>
      </c>
      <c r="C9476" t="s">
        <v>2</v>
      </c>
      <c r="D9476" t="s">
        <v>12425</v>
      </c>
      <c r="E9476" t="s">
        <v>5</v>
      </c>
      <c r="F9476">
        <v>3163</v>
      </c>
      <c r="G9476">
        <v>3</v>
      </c>
      <c r="H9476">
        <v>2</v>
      </c>
      <c r="I9476">
        <v>2</v>
      </c>
      <c r="J9476">
        <v>621</v>
      </c>
      <c r="K9476">
        <v>1940</v>
      </c>
      <c r="L9476" t="s">
        <v>9657</v>
      </c>
      <c r="M9476" t="s">
        <v>201</v>
      </c>
      <c r="N9476" t="s">
        <v>57</v>
      </c>
      <c r="O9476" s="6" t="str">
        <f>INDEX(lkp_Region,MATCH(tbl_Sales[[#This Row],[Suburb]],lkp_Suburb,0))</f>
        <v>Southern Metropolitan</v>
      </c>
      <c r="P9476" s="6">
        <f>MONTH(tbl_Sales[[#This Row],[Date]])</f>
        <v>6</v>
      </c>
      <c r="Q9476" s="6">
        <f>YEAR(tbl_Sales[[#This Row],[Date]])</f>
        <v>2017</v>
      </c>
    </row>
    <row r="9477" spans="1:17" x14ac:dyDescent="0.25">
      <c r="A9477" s="1">
        <v>42896</v>
      </c>
      <c r="B9477">
        <v>955000</v>
      </c>
      <c r="C9477" t="s">
        <v>2</v>
      </c>
      <c r="D9477" t="s">
        <v>12427</v>
      </c>
      <c r="E9477" t="s">
        <v>10</v>
      </c>
      <c r="F9477">
        <v>3072</v>
      </c>
      <c r="G9477">
        <v>3</v>
      </c>
      <c r="H9477">
        <v>1</v>
      </c>
      <c r="I9477">
        <v>1</v>
      </c>
      <c r="J9477">
        <v>263</v>
      </c>
      <c r="K9477">
        <v>2000</v>
      </c>
      <c r="L9477" t="s">
        <v>9658</v>
      </c>
      <c r="M9477" t="s">
        <v>97</v>
      </c>
      <c r="N9477" t="s">
        <v>62</v>
      </c>
      <c r="O9477" s="6" t="str">
        <f>INDEX(lkp_Region,MATCH(tbl_Sales[[#This Row],[Suburb]],lkp_Suburb,0))</f>
        <v>Northern Metropolitan</v>
      </c>
      <c r="P9477" s="6">
        <f>MONTH(tbl_Sales[[#This Row],[Date]])</f>
        <v>6</v>
      </c>
      <c r="Q9477" s="6">
        <f>YEAR(tbl_Sales[[#This Row],[Date]])</f>
        <v>2017</v>
      </c>
    </row>
    <row r="9478" spans="1:17" x14ac:dyDescent="0.25">
      <c r="A9478" s="1">
        <v>42896</v>
      </c>
      <c r="B9478">
        <v>490000</v>
      </c>
      <c r="C9478" t="s">
        <v>2</v>
      </c>
      <c r="D9478" t="s">
        <v>12432</v>
      </c>
      <c r="E9478" t="s">
        <v>5</v>
      </c>
      <c r="F9478">
        <v>3020</v>
      </c>
      <c r="G9478">
        <v>3</v>
      </c>
      <c r="H9478">
        <v>1</v>
      </c>
      <c r="I9478">
        <v>1</v>
      </c>
      <c r="J9478">
        <v>546</v>
      </c>
      <c r="K9478">
        <v>1960</v>
      </c>
      <c r="L9478" t="s">
        <v>9659</v>
      </c>
      <c r="M9478" t="s">
        <v>143</v>
      </c>
      <c r="N9478" t="s">
        <v>3</v>
      </c>
      <c r="O9478" s="6" t="str">
        <f>INDEX(lkp_Region,MATCH(tbl_Sales[[#This Row],[Suburb]],lkp_Suburb,0))</f>
        <v>Western Metropolitan</v>
      </c>
      <c r="P9478" s="6">
        <f>MONTH(tbl_Sales[[#This Row],[Date]])</f>
        <v>6</v>
      </c>
      <c r="Q9478" s="6">
        <f>YEAR(tbl_Sales[[#This Row],[Date]])</f>
        <v>2017</v>
      </c>
    </row>
    <row r="9479" spans="1:17" x14ac:dyDescent="0.25">
      <c r="A9479" s="1">
        <v>42896</v>
      </c>
      <c r="B9479">
        <v>840000</v>
      </c>
      <c r="C9479" t="s">
        <v>2</v>
      </c>
      <c r="D9479" t="s">
        <v>12433</v>
      </c>
      <c r="E9479" t="s">
        <v>5</v>
      </c>
      <c r="F9479">
        <v>3020</v>
      </c>
      <c r="G9479">
        <v>3</v>
      </c>
      <c r="H9479">
        <v>1</v>
      </c>
      <c r="I9479">
        <v>1</v>
      </c>
      <c r="J9479">
        <v>462</v>
      </c>
      <c r="K9479">
        <v>1930</v>
      </c>
      <c r="L9479" t="s">
        <v>9660</v>
      </c>
      <c r="M9479" t="s">
        <v>443</v>
      </c>
      <c r="N9479" t="s">
        <v>3</v>
      </c>
      <c r="O9479" s="6" t="str">
        <f>INDEX(lkp_Region,MATCH(tbl_Sales[[#This Row],[Suburb]],lkp_Suburb,0))</f>
        <v>Western Metropolitan</v>
      </c>
      <c r="P9479" s="6">
        <f>MONTH(tbl_Sales[[#This Row],[Date]])</f>
        <v>6</v>
      </c>
      <c r="Q9479" s="6">
        <f>YEAR(tbl_Sales[[#This Row],[Date]])</f>
        <v>2017</v>
      </c>
    </row>
    <row r="9480" spans="1:17" x14ac:dyDescent="0.25">
      <c r="A9480" s="1">
        <v>42896</v>
      </c>
      <c r="B9480">
        <v>555000</v>
      </c>
      <c r="C9480" t="s">
        <v>13</v>
      </c>
      <c r="D9480" t="s">
        <v>12427</v>
      </c>
      <c r="E9480" t="s">
        <v>10</v>
      </c>
      <c r="F9480">
        <v>3123</v>
      </c>
      <c r="G9480">
        <v>2</v>
      </c>
      <c r="H9480">
        <v>1</v>
      </c>
      <c r="I9480">
        <v>2</v>
      </c>
      <c r="J9480">
        <v>0</v>
      </c>
      <c r="K9480">
        <v>1970</v>
      </c>
      <c r="L9480" t="s">
        <v>9661</v>
      </c>
      <c r="M9480" t="s">
        <v>230</v>
      </c>
      <c r="N9480" t="s">
        <v>101</v>
      </c>
      <c r="O9480" s="6" t="str">
        <f>INDEX(lkp_Region,MATCH(tbl_Sales[[#This Row],[Suburb]],lkp_Suburb,0))</f>
        <v>Southern Metropolitan</v>
      </c>
      <c r="P9480" s="6">
        <f>MONTH(tbl_Sales[[#This Row],[Date]])</f>
        <v>6</v>
      </c>
      <c r="Q9480" s="6">
        <f>YEAR(tbl_Sales[[#This Row],[Date]])</f>
        <v>2017</v>
      </c>
    </row>
    <row r="9481" spans="1:17" x14ac:dyDescent="0.25">
      <c r="A9481" s="1">
        <v>42896</v>
      </c>
      <c r="B9481">
        <v>1965000</v>
      </c>
      <c r="C9481" t="s">
        <v>2</v>
      </c>
      <c r="D9481" t="s">
        <v>12428</v>
      </c>
      <c r="E9481" t="s">
        <v>10</v>
      </c>
      <c r="F9481">
        <v>3101</v>
      </c>
      <c r="G9481">
        <v>3</v>
      </c>
      <c r="H9481">
        <v>1</v>
      </c>
      <c r="I9481">
        <v>2</v>
      </c>
      <c r="J9481">
        <v>813</v>
      </c>
      <c r="L9481" t="s">
        <v>9662</v>
      </c>
      <c r="M9481" t="s">
        <v>145</v>
      </c>
      <c r="N9481" t="s">
        <v>101</v>
      </c>
      <c r="O9481" s="6" t="str">
        <f>INDEX(lkp_Region,MATCH(tbl_Sales[[#This Row],[Suburb]],lkp_Suburb,0))</f>
        <v>Southern Metropolitan</v>
      </c>
      <c r="P9481" s="6">
        <f>MONTH(tbl_Sales[[#This Row],[Date]])</f>
        <v>6</v>
      </c>
      <c r="Q9481" s="6">
        <f>YEAR(tbl_Sales[[#This Row],[Date]])</f>
        <v>2017</v>
      </c>
    </row>
    <row r="9482" spans="1:17" x14ac:dyDescent="0.25">
      <c r="A9482" s="1">
        <v>42896</v>
      </c>
      <c r="B9482">
        <v>3001000</v>
      </c>
      <c r="C9482" t="s">
        <v>2</v>
      </c>
      <c r="D9482" t="s">
        <v>12429</v>
      </c>
      <c r="E9482" t="s">
        <v>10</v>
      </c>
      <c r="F9482">
        <v>3101</v>
      </c>
      <c r="G9482">
        <v>3</v>
      </c>
      <c r="H9482">
        <v>1</v>
      </c>
      <c r="I9482">
        <v>3</v>
      </c>
      <c r="J9482">
        <v>784</v>
      </c>
      <c r="L9482" t="s">
        <v>9663</v>
      </c>
      <c r="M9482" t="s">
        <v>145</v>
      </c>
      <c r="N9482" t="s">
        <v>101</v>
      </c>
      <c r="O9482" s="6" t="str">
        <f>INDEX(lkp_Region,MATCH(tbl_Sales[[#This Row],[Suburb]],lkp_Suburb,0))</f>
        <v>Southern Metropolitan</v>
      </c>
      <c r="P9482" s="6">
        <f>MONTH(tbl_Sales[[#This Row],[Date]])</f>
        <v>6</v>
      </c>
      <c r="Q9482" s="6">
        <f>YEAR(tbl_Sales[[#This Row],[Date]])</f>
        <v>2017</v>
      </c>
    </row>
    <row r="9483" spans="1:17" x14ac:dyDescent="0.25">
      <c r="A9483" s="1">
        <v>42896</v>
      </c>
      <c r="B9483">
        <v>3050000</v>
      </c>
      <c r="C9483" t="s">
        <v>2</v>
      </c>
      <c r="D9483" t="s">
        <v>12433</v>
      </c>
      <c r="E9483" t="s">
        <v>5</v>
      </c>
      <c r="F9483">
        <v>3103</v>
      </c>
      <c r="G9483">
        <v>4</v>
      </c>
      <c r="H9483">
        <v>4</v>
      </c>
      <c r="I9483">
        <v>2</v>
      </c>
      <c r="J9483">
        <v>613</v>
      </c>
      <c r="K9483">
        <v>2009</v>
      </c>
      <c r="L9483" t="s">
        <v>9664</v>
      </c>
      <c r="M9483" t="s">
        <v>274</v>
      </c>
      <c r="N9483" t="s">
        <v>101</v>
      </c>
      <c r="O9483" s="6" t="str">
        <f>INDEX(lkp_Region,MATCH(tbl_Sales[[#This Row],[Suburb]],lkp_Suburb,0))</f>
        <v>Southern Metropolitan</v>
      </c>
      <c r="P9483" s="6">
        <f>MONTH(tbl_Sales[[#This Row],[Date]])</f>
        <v>6</v>
      </c>
      <c r="Q9483" s="6">
        <f>YEAR(tbl_Sales[[#This Row],[Date]])</f>
        <v>2017</v>
      </c>
    </row>
    <row r="9484" spans="1:17" x14ac:dyDescent="0.25">
      <c r="A9484" s="1">
        <v>42897</v>
      </c>
      <c r="B9484">
        <v>638000</v>
      </c>
      <c r="C9484" t="s">
        <v>2</v>
      </c>
      <c r="D9484" t="s">
        <v>12424</v>
      </c>
      <c r="E9484" t="s">
        <v>10</v>
      </c>
      <c r="F9484">
        <v>3075</v>
      </c>
      <c r="G9484">
        <v>3</v>
      </c>
      <c r="H9484">
        <v>1</v>
      </c>
      <c r="I9484">
        <v>2</v>
      </c>
      <c r="J9484">
        <v>679</v>
      </c>
      <c r="K9484">
        <v>1965</v>
      </c>
      <c r="L9484" t="s">
        <v>9665</v>
      </c>
      <c r="M9484" t="s">
        <v>7965</v>
      </c>
      <c r="N9484" t="s">
        <v>7515</v>
      </c>
      <c r="O9484" s="6" t="str">
        <f>INDEX(lkp_Region,MATCH(tbl_Sales[[#This Row],[Suburb]],lkp_Suburb,0))</f>
        <v>Northern Metropolitan</v>
      </c>
      <c r="P9484" s="6">
        <f>MONTH(tbl_Sales[[#This Row],[Date]])</f>
        <v>6</v>
      </c>
      <c r="Q9484" s="6">
        <f>YEAR(tbl_Sales[[#This Row],[Date]])</f>
        <v>2017</v>
      </c>
    </row>
    <row r="9485" spans="1:17" x14ac:dyDescent="0.25">
      <c r="A9485" s="1">
        <v>42897</v>
      </c>
      <c r="B9485">
        <v>990000</v>
      </c>
      <c r="C9485" t="s">
        <v>2</v>
      </c>
      <c r="D9485" t="s">
        <v>12427</v>
      </c>
      <c r="E9485" t="s">
        <v>10</v>
      </c>
      <c r="F9485">
        <v>3132</v>
      </c>
      <c r="G9485">
        <v>4</v>
      </c>
      <c r="H9485">
        <v>2</v>
      </c>
      <c r="I9485">
        <v>2</v>
      </c>
      <c r="J9485">
        <v>708</v>
      </c>
      <c r="L9485" t="s">
        <v>9666</v>
      </c>
      <c r="M9485" t="s">
        <v>7708</v>
      </c>
      <c r="N9485" t="s">
        <v>14</v>
      </c>
      <c r="O9485" s="6" t="str">
        <f>INDEX(lkp_Region,MATCH(tbl_Sales[[#This Row],[Suburb]],lkp_Suburb,0))</f>
        <v>Eastern Metropolitan</v>
      </c>
      <c r="P9485" s="6">
        <f>MONTH(tbl_Sales[[#This Row],[Date]])</f>
        <v>6</v>
      </c>
      <c r="Q9485" s="6">
        <f>YEAR(tbl_Sales[[#This Row],[Date]])</f>
        <v>2017</v>
      </c>
    </row>
    <row r="9486" spans="1:17" x14ac:dyDescent="0.25">
      <c r="A9486" s="1">
        <v>42897</v>
      </c>
      <c r="B9486">
        <v>1290000</v>
      </c>
      <c r="C9486" t="s">
        <v>2</v>
      </c>
      <c r="D9486" t="s">
        <v>12427</v>
      </c>
      <c r="E9486" t="s">
        <v>10</v>
      </c>
      <c r="F9486">
        <v>3133</v>
      </c>
      <c r="G9486">
        <v>4</v>
      </c>
      <c r="H9486">
        <v>2</v>
      </c>
      <c r="I9486">
        <v>2</v>
      </c>
      <c r="J9486">
        <v>407</v>
      </c>
      <c r="K9486">
        <v>2003</v>
      </c>
      <c r="L9486" t="s">
        <v>9667</v>
      </c>
      <c r="M9486" t="s">
        <v>8220</v>
      </c>
      <c r="N9486" t="s">
        <v>14</v>
      </c>
      <c r="O9486" s="6" t="str">
        <f>INDEX(lkp_Region,MATCH(tbl_Sales[[#This Row],[Suburb]],lkp_Suburb,0))</f>
        <v>Eastern Metropolitan</v>
      </c>
      <c r="P9486" s="6">
        <f>MONTH(tbl_Sales[[#This Row],[Date]])</f>
        <v>6</v>
      </c>
      <c r="Q9486" s="6">
        <f>YEAR(tbl_Sales[[#This Row],[Date]])</f>
        <v>2017</v>
      </c>
    </row>
    <row r="9487" spans="1:17" x14ac:dyDescent="0.25">
      <c r="A9487" s="1">
        <v>42897</v>
      </c>
      <c r="B9487">
        <v>1650000</v>
      </c>
      <c r="C9487" t="s">
        <v>2</v>
      </c>
      <c r="D9487" t="s">
        <v>12423</v>
      </c>
      <c r="E9487" t="s">
        <v>5</v>
      </c>
      <c r="F9487">
        <v>3133</v>
      </c>
      <c r="G9487">
        <v>4</v>
      </c>
      <c r="H9487">
        <v>2</v>
      </c>
      <c r="I9487">
        <v>2</v>
      </c>
      <c r="J9487">
        <v>1250</v>
      </c>
      <c r="L9487" t="s">
        <v>9668</v>
      </c>
      <c r="M9487" t="s">
        <v>8220</v>
      </c>
      <c r="N9487" t="s">
        <v>14</v>
      </c>
      <c r="O9487" s="6" t="str">
        <f>INDEX(lkp_Region,MATCH(tbl_Sales[[#This Row],[Suburb]],lkp_Suburb,0))</f>
        <v>Eastern Metropolitan</v>
      </c>
      <c r="P9487" s="6">
        <f>MONTH(tbl_Sales[[#This Row],[Date]])</f>
        <v>6</v>
      </c>
      <c r="Q9487" s="6">
        <f>YEAR(tbl_Sales[[#This Row],[Date]])</f>
        <v>2017</v>
      </c>
    </row>
    <row r="9488" spans="1:17" x14ac:dyDescent="0.25">
      <c r="A9488" s="1">
        <v>42897</v>
      </c>
      <c r="B9488">
        <v>1780000</v>
      </c>
      <c r="C9488" t="s">
        <v>2</v>
      </c>
      <c r="D9488" t="s">
        <v>12427</v>
      </c>
      <c r="E9488" t="s">
        <v>10</v>
      </c>
      <c r="F9488">
        <v>3145</v>
      </c>
      <c r="G9488">
        <v>3</v>
      </c>
      <c r="H9488">
        <v>2</v>
      </c>
      <c r="I9488">
        <v>2</v>
      </c>
      <c r="J9488">
        <v>580</v>
      </c>
      <c r="K9488">
        <v>1930</v>
      </c>
      <c r="L9488" t="s">
        <v>9669</v>
      </c>
      <c r="M9488" t="s">
        <v>74</v>
      </c>
      <c r="N9488" t="s">
        <v>76</v>
      </c>
      <c r="O9488" s="6" t="str">
        <f>INDEX(lkp_Region,MATCH(tbl_Sales[[#This Row],[Suburb]],lkp_Suburb,0))</f>
        <v>Southern Metropolitan</v>
      </c>
      <c r="P9488" s="6">
        <f>MONTH(tbl_Sales[[#This Row],[Date]])</f>
        <v>6</v>
      </c>
      <c r="Q9488" s="6">
        <f>YEAR(tbl_Sales[[#This Row],[Date]])</f>
        <v>2017</v>
      </c>
    </row>
    <row r="9489" spans="1:17" x14ac:dyDescent="0.25">
      <c r="A9489" s="1">
        <v>42897</v>
      </c>
      <c r="B9489">
        <v>460000</v>
      </c>
      <c r="C9489" t="s">
        <v>13</v>
      </c>
      <c r="D9489" t="s">
        <v>12427</v>
      </c>
      <c r="E9489" t="s">
        <v>5</v>
      </c>
      <c r="F9489">
        <v>3057</v>
      </c>
      <c r="G9489">
        <v>2</v>
      </c>
      <c r="H9489">
        <v>1</v>
      </c>
      <c r="I9489">
        <v>1</v>
      </c>
      <c r="J9489">
        <v>0</v>
      </c>
      <c r="L9489" t="s">
        <v>9670</v>
      </c>
      <c r="M9489" t="s">
        <v>83</v>
      </c>
      <c r="N9489" t="s">
        <v>18</v>
      </c>
      <c r="O9489" s="6" t="str">
        <f>INDEX(lkp_Region,MATCH(tbl_Sales[[#This Row],[Suburb]],lkp_Suburb,0))</f>
        <v>Northern Metropolitan</v>
      </c>
      <c r="P9489" s="6">
        <f>MONTH(tbl_Sales[[#This Row],[Date]])</f>
        <v>6</v>
      </c>
      <c r="Q9489" s="6">
        <f>YEAR(tbl_Sales[[#This Row],[Date]])</f>
        <v>2017</v>
      </c>
    </row>
    <row r="9490" spans="1:17" x14ac:dyDescent="0.25">
      <c r="A9490" s="1">
        <v>42897</v>
      </c>
      <c r="B9490">
        <v>460000</v>
      </c>
      <c r="C9490" t="s">
        <v>13</v>
      </c>
      <c r="D9490" t="s">
        <v>12427</v>
      </c>
      <c r="E9490" t="s">
        <v>10</v>
      </c>
      <c r="F9490">
        <v>3055</v>
      </c>
      <c r="G9490">
        <v>2</v>
      </c>
      <c r="H9490">
        <v>1</v>
      </c>
      <c r="I9490">
        <v>1</v>
      </c>
      <c r="J9490">
        <v>54</v>
      </c>
      <c r="K9490">
        <v>1970</v>
      </c>
      <c r="L9490" t="s">
        <v>5926</v>
      </c>
      <c r="M9490" t="s">
        <v>80</v>
      </c>
      <c r="N9490" t="s">
        <v>18</v>
      </c>
      <c r="O9490" s="6" t="str">
        <f>INDEX(lkp_Region,MATCH(tbl_Sales[[#This Row],[Suburb]],lkp_Suburb,0))</f>
        <v>Northern Metropolitan</v>
      </c>
      <c r="P9490" s="6">
        <f>MONTH(tbl_Sales[[#This Row],[Date]])</f>
        <v>6</v>
      </c>
      <c r="Q9490" s="6">
        <f>YEAR(tbl_Sales[[#This Row],[Date]])</f>
        <v>2017</v>
      </c>
    </row>
    <row r="9491" spans="1:17" x14ac:dyDescent="0.25">
      <c r="A9491" s="1">
        <v>42897</v>
      </c>
      <c r="B9491">
        <v>835000</v>
      </c>
      <c r="C9491" t="s">
        <v>13</v>
      </c>
      <c r="D9491" t="s">
        <v>12429</v>
      </c>
      <c r="E9491" t="s">
        <v>5</v>
      </c>
      <c r="F9491">
        <v>3057</v>
      </c>
      <c r="G9491">
        <v>2</v>
      </c>
      <c r="H9491">
        <v>1</v>
      </c>
      <c r="I9491">
        <v>2</v>
      </c>
      <c r="J9491">
        <v>0</v>
      </c>
      <c r="K9491">
        <v>2005</v>
      </c>
      <c r="L9491" t="s">
        <v>9671</v>
      </c>
      <c r="M9491" t="s">
        <v>83</v>
      </c>
      <c r="N9491" t="s">
        <v>18</v>
      </c>
      <c r="O9491" s="6" t="str">
        <f>INDEX(lkp_Region,MATCH(tbl_Sales[[#This Row],[Suburb]],lkp_Suburb,0))</f>
        <v>Northern Metropolitan</v>
      </c>
      <c r="P9491" s="6">
        <f>MONTH(tbl_Sales[[#This Row],[Date]])</f>
        <v>6</v>
      </c>
      <c r="Q9491" s="6">
        <f>YEAR(tbl_Sales[[#This Row],[Date]])</f>
        <v>2017</v>
      </c>
    </row>
    <row r="9492" spans="1:17" x14ac:dyDescent="0.25">
      <c r="A9492" s="1">
        <v>42897</v>
      </c>
      <c r="B9492">
        <v>930000</v>
      </c>
      <c r="C9492" t="s">
        <v>2</v>
      </c>
      <c r="D9492" t="s">
        <v>12430</v>
      </c>
      <c r="E9492" t="s">
        <v>10</v>
      </c>
      <c r="F9492">
        <v>3058</v>
      </c>
      <c r="G9492">
        <v>2</v>
      </c>
      <c r="H9492">
        <v>1</v>
      </c>
      <c r="I9492">
        <v>0</v>
      </c>
      <c r="J9492">
        <v>275</v>
      </c>
      <c r="K9492">
        <v>1920</v>
      </c>
      <c r="L9492" t="s">
        <v>2630</v>
      </c>
      <c r="M9492" t="s">
        <v>41</v>
      </c>
      <c r="N9492" t="s">
        <v>18</v>
      </c>
      <c r="O9492" s="6" t="str">
        <f>INDEX(lkp_Region,MATCH(tbl_Sales[[#This Row],[Suburb]],lkp_Suburb,0))</f>
        <v>Northern Metropolitan</v>
      </c>
      <c r="P9492" s="6">
        <f>MONTH(tbl_Sales[[#This Row],[Date]])</f>
        <v>6</v>
      </c>
      <c r="Q9492" s="6">
        <f>YEAR(tbl_Sales[[#This Row],[Date]])</f>
        <v>2017</v>
      </c>
    </row>
    <row r="9493" spans="1:17" x14ac:dyDescent="0.25">
      <c r="A9493" s="1">
        <v>42897</v>
      </c>
      <c r="B9493">
        <v>1250000</v>
      </c>
      <c r="C9493" t="s">
        <v>2</v>
      </c>
      <c r="D9493" t="s">
        <v>12427</v>
      </c>
      <c r="E9493" t="s">
        <v>10</v>
      </c>
      <c r="F9493">
        <v>3046</v>
      </c>
      <c r="G9493">
        <v>4</v>
      </c>
      <c r="H9493">
        <v>2</v>
      </c>
      <c r="I9493">
        <v>3</v>
      </c>
      <c r="J9493">
        <v>568</v>
      </c>
      <c r="L9493" t="s">
        <v>9672</v>
      </c>
      <c r="M9493" t="s">
        <v>680</v>
      </c>
      <c r="N9493" t="s">
        <v>18</v>
      </c>
      <c r="O9493" s="6" t="str">
        <f>INDEX(lkp_Region,MATCH(tbl_Sales[[#This Row],[Suburb]],lkp_Suburb,0))</f>
        <v>Northern Metropolitan</v>
      </c>
      <c r="P9493" s="6">
        <f>MONTH(tbl_Sales[[#This Row],[Date]])</f>
        <v>6</v>
      </c>
      <c r="Q9493" s="6">
        <f>YEAR(tbl_Sales[[#This Row],[Date]])</f>
        <v>2017</v>
      </c>
    </row>
    <row r="9494" spans="1:17" x14ac:dyDescent="0.25">
      <c r="A9494" s="1">
        <v>42897</v>
      </c>
      <c r="B9494">
        <v>850000</v>
      </c>
      <c r="C9494" t="s">
        <v>2</v>
      </c>
      <c r="D9494" t="s">
        <v>12425</v>
      </c>
      <c r="E9494" t="s">
        <v>5</v>
      </c>
      <c r="F9494">
        <v>3034</v>
      </c>
      <c r="G9494">
        <v>4</v>
      </c>
      <c r="H9494">
        <v>1</v>
      </c>
      <c r="I9494">
        <v>2</v>
      </c>
      <c r="J9494">
        <v>697</v>
      </c>
      <c r="L9494" t="s">
        <v>9673</v>
      </c>
      <c r="M9494" t="s">
        <v>524</v>
      </c>
      <c r="N9494" t="s">
        <v>49</v>
      </c>
      <c r="O9494" s="6" t="str">
        <f>INDEX(lkp_Region,MATCH(tbl_Sales[[#This Row],[Suburb]],lkp_Suburb,0))</f>
        <v>Western Metropolitan</v>
      </c>
      <c r="P9494" s="6">
        <f>MONTH(tbl_Sales[[#This Row],[Date]])</f>
        <v>6</v>
      </c>
      <c r="Q9494" s="6">
        <f>YEAR(tbl_Sales[[#This Row],[Date]])</f>
        <v>2017</v>
      </c>
    </row>
    <row r="9495" spans="1:17" x14ac:dyDescent="0.25">
      <c r="A9495" s="1">
        <v>42897</v>
      </c>
      <c r="B9495">
        <v>1250000</v>
      </c>
      <c r="C9495" t="s">
        <v>2</v>
      </c>
      <c r="D9495" t="s">
        <v>12423</v>
      </c>
      <c r="E9495" t="s">
        <v>10</v>
      </c>
      <c r="F9495">
        <v>3042</v>
      </c>
      <c r="G9495">
        <v>3</v>
      </c>
      <c r="H9495">
        <v>1</v>
      </c>
      <c r="I9495">
        <v>1</v>
      </c>
      <c r="J9495">
        <v>773</v>
      </c>
      <c r="L9495" t="s">
        <v>9674</v>
      </c>
      <c r="M9495" t="s">
        <v>330</v>
      </c>
      <c r="N9495" t="s">
        <v>49</v>
      </c>
      <c r="O9495" s="6" t="str">
        <f>INDEX(lkp_Region,MATCH(tbl_Sales[[#This Row],[Suburb]],lkp_Suburb,0))</f>
        <v>Western Metropolitan</v>
      </c>
      <c r="P9495" s="6">
        <f>MONTH(tbl_Sales[[#This Row],[Date]])</f>
        <v>6</v>
      </c>
      <c r="Q9495" s="6">
        <f>YEAR(tbl_Sales[[#This Row],[Date]])</f>
        <v>2017</v>
      </c>
    </row>
    <row r="9496" spans="1:17" x14ac:dyDescent="0.25">
      <c r="A9496" s="1">
        <v>42897</v>
      </c>
      <c r="B9496">
        <v>1530000</v>
      </c>
      <c r="C9496" t="s">
        <v>2</v>
      </c>
      <c r="D9496" t="s">
        <v>12427</v>
      </c>
      <c r="E9496" t="s">
        <v>10</v>
      </c>
      <c r="F9496">
        <v>3032</v>
      </c>
      <c r="G9496">
        <v>3</v>
      </c>
      <c r="H9496">
        <v>2</v>
      </c>
      <c r="I9496">
        <v>1</v>
      </c>
      <c r="J9496">
        <v>257</v>
      </c>
      <c r="K9496">
        <v>1915</v>
      </c>
      <c r="L9496" t="s">
        <v>9675</v>
      </c>
      <c r="M9496" t="s">
        <v>160</v>
      </c>
      <c r="N9496" t="s">
        <v>49</v>
      </c>
      <c r="O9496" s="6" t="str">
        <f>INDEX(lkp_Region,MATCH(tbl_Sales[[#This Row],[Suburb]],lkp_Suburb,0))</f>
        <v>Western Metropolitan</v>
      </c>
      <c r="P9496" s="6">
        <f>MONTH(tbl_Sales[[#This Row],[Date]])</f>
        <v>6</v>
      </c>
      <c r="Q9496" s="6">
        <f>YEAR(tbl_Sales[[#This Row],[Date]])</f>
        <v>2017</v>
      </c>
    </row>
    <row r="9497" spans="1:17" x14ac:dyDescent="0.25">
      <c r="A9497" s="1">
        <v>42897</v>
      </c>
      <c r="B9497">
        <v>645000</v>
      </c>
      <c r="C9497" t="s">
        <v>2</v>
      </c>
      <c r="D9497" t="s">
        <v>12423</v>
      </c>
      <c r="E9497" t="s">
        <v>10</v>
      </c>
      <c r="F9497">
        <v>3037</v>
      </c>
      <c r="G9497">
        <v>3</v>
      </c>
      <c r="H9497">
        <v>2</v>
      </c>
      <c r="I9497">
        <v>2</v>
      </c>
      <c r="J9497">
        <v>684</v>
      </c>
      <c r="L9497" t="s">
        <v>8040</v>
      </c>
      <c r="M9497" t="s">
        <v>7540</v>
      </c>
      <c r="N9497" t="s">
        <v>7542</v>
      </c>
      <c r="O9497" s="6" t="str">
        <f>INDEX(lkp_Region,MATCH(tbl_Sales[[#This Row],[Suburb]],lkp_Suburb,0))</f>
        <v>Western Metropolitan</v>
      </c>
      <c r="P9497" s="6">
        <f>MONTH(tbl_Sales[[#This Row],[Date]])</f>
        <v>6</v>
      </c>
      <c r="Q9497" s="6">
        <f>YEAR(tbl_Sales[[#This Row],[Date]])</f>
        <v>2017</v>
      </c>
    </row>
    <row r="9498" spans="1:17" x14ac:dyDescent="0.25">
      <c r="A9498" s="1">
        <v>42897</v>
      </c>
      <c r="B9498">
        <v>452000</v>
      </c>
      <c r="C9498" t="s">
        <v>13</v>
      </c>
      <c r="D9498" t="s">
        <v>12433</v>
      </c>
      <c r="E9498" t="s">
        <v>10</v>
      </c>
      <c r="F9498">
        <v>3000</v>
      </c>
      <c r="G9498">
        <v>2</v>
      </c>
      <c r="H9498">
        <v>1</v>
      </c>
      <c r="I9498">
        <v>0</v>
      </c>
      <c r="J9498">
        <v>0</v>
      </c>
      <c r="K9498">
        <v>2006</v>
      </c>
      <c r="L9498" t="s">
        <v>9676</v>
      </c>
      <c r="M9498" t="s">
        <v>88</v>
      </c>
      <c r="N9498" t="s">
        <v>88</v>
      </c>
      <c r="O9498" s="6" t="str">
        <f>INDEX(lkp_Region,MATCH(tbl_Sales[[#This Row],[Suburb]],lkp_Suburb,0))</f>
        <v>Northern Metropolitan</v>
      </c>
      <c r="P9498" s="6">
        <f>MONTH(tbl_Sales[[#This Row],[Date]])</f>
        <v>6</v>
      </c>
      <c r="Q9498" s="6">
        <f>YEAR(tbl_Sales[[#This Row],[Date]])</f>
        <v>2017</v>
      </c>
    </row>
    <row r="9499" spans="1:17" x14ac:dyDescent="0.25">
      <c r="A9499" s="1">
        <v>42897</v>
      </c>
      <c r="B9499">
        <v>1875000</v>
      </c>
      <c r="C9499" t="s">
        <v>2</v>
      </c>
      <c r="D9499" t="s">
        <v>12429</v>
      </c>
      <c r="E9499" t="s">
        <v>5</v>
      </c>
      <c r="F9499">
        <v>3002</v>
      </c>
      <c r="G9499">
        <v>3</v>
      </c>
      <c r="H9499">
        <v>1</v>
      </c>
      <c r="I9499">
        <v>0</v>
      </c>
      <c r="J9499">
        <v>118</v>
      </c>
      <c r="K9499">
        <v>1890</v>
      </c>
      <c r="L9499" t="s">
        <v>9677</v>
      </c>
      <c r="M9499" t="s">
        <v>1176</v>
      </c>
      <c r="N9499" t="s">
        <v>88</v>
      </c>
      <c r="O9499" s="6" t="str">
        <f>INDEX(lkp_Region,MATCH(tbl_Sales[[#This Row],[Suburb]],lkp_Suburb,0))</f>
        <v>Northern Metropolitan</v>
      </c>
      <c r="P9499" s="6">
        <f>MONTH(tbl_Sales[[#This Row],[Date]])</f>
        <v>6</v>
      </c>
      <c r="Q9499" s="6">
        <f>YEAR(tbl_Sales[[#This Row],[Date]])</f>
        <v>2017</v>
      </c>
    </row>
    <row r="9500" spans="1:17" x14ac:dyDescent="0.25">
      <c r="A9500" s="1">
        <v>42897</v>
      </c>
      <c r="B9500">
        <v>266000</v>
      </c>
      <c r="C9500" t="s">
        <v>13</v>
      </c>
      <c r="D9500" t="s">
        <v>12428</v>
      </c>
      <c r="E9500" t="s">
        <v>10</v>
      </c>
      <c r="F9500">
        <v>3012</v>
      </c>
      <c r="G9500">
        <v>2</v>
      </c>
      <c r="H9500">
        <v>1</v>
      </c>
      <c r="I9500">
        <v>1</v>
      </c>
      <c r="J9500">
        <v>1059</v>
      </c>
      <c r="K9500">
        <v>1970</v>
      </c>
      <c r="L9500" t="s">
        <v>9678</v>
      </c>
      <c r="M9500" t="s">
        <v>53</v>
      </c>
      <c r="N9500" t="s">
        <v>21</v>
      </c>
      <c r="O9500" s="6" t="str">
        <f>INDEX(lkp_Region,MATCH(tbl_Sales[[#This Row],[Suburb]],lkp_Suburb,0))</f>
        <v>Western Metropolitan</v>
      </c>
      <c r="P9500" s="6">
        <f>MONTH(tbl_Sales[[#This Row],[Date]])</f>
        <v>6</v>
      </c>
      <c r="Q9500" s="6">
        <f>YEAR(tbl_Sales[[#This Row],[Date]])</f>
        <v>2017</v>
      </c>
    </row>
    <row r="9501" spans="1:17" x14ac:dyDescent="0.25">
      <c r="A9501" s="1">
        <v>42897</v>
      </c>
      <c r="B9501">
        <v>1370000</v>
      </c>
      <c r="C9501" t="s">
        <v>2</v>
      </c>
      <c r="D9501" t="s">
        <v>12429</v>
      </c>
      <c r="E9501" t="s">
        <v>10</v>
      </c>
      <c r="F9501">
        <v>3108</v>
      </c>
      <c r="G9501">
        <v>5</v>
      </c>
      <c r="H9501">
        <v>2</v>
      </c>
      <c r="I9501">
        <v>2</v>
      </c>
      <c r="J9501">
        <v>768</v>
      </c>
      <c r="L9501" t="s">
        <v>9679</v>
      </c>
      <c r="M9501" t="s">
        <v>126</v>
      </c>
      <c r="N9501" t="s">
        <v>128</v>
      </c>
      <c r="O9501" s="6" t="str">
        <f>INDEX(lkp_Region,MATCH(tbl_Sales[[#This Row],[Suburb]],lkp_Suburb,0))</f>
        <v>Eastern Metropolitan</v>
      </c>
      <c r="P9501" s="6">
        <f>MONTH(tbl_Sales[[#This Row],[Date]])</f>
        <v>6</v>
      </c>
      <c r="Q9501" s="6">
        <f>YEAR(tbl_Sales[[#This Row],[Date]])</f>
        <v>2017</v>
      </c>
    </row>
    <row r="9502" spans="1:17" x14ac:dyDescent="0.25">
      <c r="A9502" s="1">
        <v>42897</v>
      </c>
      <c r="B9502">
        <v>1385000</v>
      </c>
      <c r="C9502" t="s">
        <v>2</v>
      </c>
      <c r="D9502" t="s">
        <v>12423</v>
      </c>
      <c r="E9502" t="s">
        <v>10</v>
      </c>
      <c r="F9502">
        <v>3107</v>
      </c>
      <c r="G9502">
        <v>3</v>
      </c>
      <c r="H9502">
        <v>1</v>
      </c>
      <c r="I9502">
        <v>2</v>
      </c>
      <c r="J9502">
        <v>745</v>
      </c>
      <c r="L9502" t="s">
        <v>9680</v>
      </c>
      <c r="M9502" t="s">
        <v>586</v>
      </c>
      <c r="N9502" t="s">
        <v>128</v>
      </c>
      <c r="O9502" s="6" t="str">
        <f>INDEX(lkp_Region,MATCH(tbl_Sales[[#This Row],[Suburb]],lkp_Suburb,0))</f>
        <v>Eastern Metropolitan</v>
      </c>
      <c r="P9502" s="6">
        <f>MONTH(tbl_Sales[[#This Row],[Date]])</f>
        <v>6</v>
      </c>
      <c r="Q9502" s="6">
        <f>YEAR(tbl_Sales[[#This Row],[Date]])</f>
        <v>2017</v>
      </c>
    </row>
    <row r="9503" spans="1:17" x14ac:dyDescent="0.25">
      <c r="A9503" s="1">
        <v>42897</v>
      </c>
      <c r="B9503">
        <v>1503500</v>
      </c>
      <c r="C9503" t="s">
        <v>2</v>
      </c>
      <c r="D9503" t="s">
        <v>12423</v>
      </c>
      <c r="E9503" t="s">
        <v>10</v>
      </c>
      <c r="F9503">
        <v>3107</v>
      </c>
      <c r="G9503">
        <v>3</v>
      </c>
      <c r="H9503">
        <v>1</v>
      </c>
      <c r="I9503">
        <v>1</v>
      </c>
      <c r="J9503">
        <v>907</v>
      </c>
      <c r="L9503" t="s">
        <v>9681</v>
      </c>
      <c r="M9503" t="s">
        <v>586</v>
      </c>
      <c r="N9503" t="s">
        <v>128</v>
      </c>
      <c r="O9503" s="6" t="str">
        <f>INDEX(lkp_Region,MATCH(tbl_Sales[[#This Row],[Suburb]],lkp_Suburb,0))</f>
        <v>Eastern Metropolitan</v>
      </c>
      <c r="P9503" s="6">
        <f>MONTH(tbl_Sales[[#This Row],[Date]])</f>
        <v>6</v>
      </c>
      <c r="Q9503" s="6">
        <f>YEAR(tbl_Sales[[#This Row],[Date]])</f>
        <v>2017</v>
      </c>
    </row>
    <row r="9504" spans="1:17" x14ac:dyDescent="0.25">
      <c r="A9504" s="1">
        <v>42897</v>
      </c>
      <c r="B9504">
        <v>529000</v>
      </c>
      <c r="C9504" t="s">
        <v>13</v>
      </c>
      <c r="D9504" t="s">
        <v>12429</v>
      </c>
      <c r="E9504" t="s">
        <v>10</v>
      </c>
      <c r="F9504">
        <v>3197</v>
      </c>
      <c r="G9504">
        <v>2</v>
      </c>
      <c r="H9504">
        <v>1</v>
      </c>
      <c r="I9504">
        <v>1</v>
      </c>
      <c r="J9504">
        <v>199</v>
      </c>
      <c r="K9504">
        <v>1970</v>
      </c>
      <c r="L9504" t="s">
        <v>9682</v>
      </c>
      <c r="M9504" t="s">
        <v>7589</v>
      </c>
      <c r="N9504" t="s">
        <v>45</v>
      </c>
      <c r="O9504" s="6" t="str">
        <f>INDEX(lkp_Region,MATCH(tbl_Sales[[#This Row],[Suburb]],lkp_Suburb,0))</f>
        <v>South-Eastern Metropolitan</v>
      </c>
      <c r="P9504" s="6">
        <f>MONTH(tbl_Sales[[#This Row],[Date]])</f>
        <v>6</v>
      </c>
      <c r="Q9504" s="6">
        <f>YEAR(tbl_Sales[[#This Row],[Date]])</f>
        <v>2017</v>
      </c>
    </row>
    <row r="9505" spans="1:17" x14ac:dyDescent="0.25">
      <c r="A9505" s="1">
        <v>42897</v>
      </c>
      <c r="B9505">
        <v>850000</v>
      </c>
      <c r="C9505" t="s">
        <v>13</v>
      </c>
      <c r="D9505" t="s">
        <v>12429</v>
      </c>
      <c r="E9505" t="s">
        <v>10</v>
      </c>
      <c r="F9505">
        <v>3192</v>
      </c>
      <c r="G9505">
        <v>2</v>
      </c>
      <c r="H9505">
        <v>1</v>
      </c>
      <c r="I9505">
        <v>2</v>
      </c>
      <c r="J9505">
        <v>0</v>
      </c>
      <c r="K9505">
        <v>1970</v>
      </c>
      <c r="L9505" t="s">
        <v>9683</v>
      </c>
      <c r="M9505" t="s">
        <v>7622</v>
      </c>
      <c r="N9505" t="s">
        <v>45</v>
      </c>
      <c r="O9505" s="6" t="str">
        <f>INDEX(lkp_Region,MATCH(tbl_Sales[[#This Row],[Suburb]],lkp_Suburb,0))</f>
        <v>Southern Metropolitan</v>
      </c>
      <c r="P9505" s="6">
        <f>MONTH(tbl_Sales[[#This Row],[Date]])</f>
        <v>6</v>
      </c>
      <c r="Q9505" s="6">
        <f>YEAR(tbl_Sales[[#This Row],[Date]])</f>
        <v>2017</v>
      </c>
    </row>
    <row r="9506" spans="1:17" x14ac:dyDescent="0.25">
      <c r="A9506" s="1">
        <v>42897</v>
      </c>
      <c r="B9506">
        <v>1150000</v>
      </c>
      <c r="C9506" t="s">
        <v>2</v>
      </c>
      <c r="D9506" t="s">
        <v>12427</v>
      </c>
      <c r="E9506" t="s">
        <v>5</v>
      </c>
      <c r="F9506">
        <v>3195</v>
      </c>
      <c r="G9506">
        <v>4</v>
      </c>
      <c r="H9506">
        <v>2</v>
      </c>
      <c r="I9506">
        <v>2</v>
      </c>
      <c r="J9506">
        <v>603</v>
      </c>
      <c r="K9506">
        <v>2004</v>
      </c>
      <c r="L9506" t="s">
        <v>9684</v>
      </c>
      <c r="M9506" t="s">
        <v>8910</v>
      </c>
      <c r="N9506" t="s">
        <v>45</v>
      </c>
      <c r="O9506" s="6" t="str">
        <f>INDEX(lkp_Region,MATCH(tbl_Sales[[#This Row],[Suburb]],lkp_Suburb,0))</f>
        <v>South-Eastern Metropolitan</v>
      </c>
      <c r="P9506" s="6">
        <f>MONTH(tbl_Sales[[#This Row],[Date]])</f>
        <v>6</v>
      </c>
      <c r="Q9506" s="6">
        <f>YEAR(tbl_Sales[[#This Row],[Date]])</f>
        <v>2017</v>
      </c>
    </row>
    <row r="9507" spans="1:17" x14ac:dyDescent="0.25">
      <c r="A9507" s="1">
        <v>42897</v>
      </c>
      <c r="B9507">
        <v>380000</v>
      </c>
      <c r="C9507" t="s">
        <v>13</v>
      </c>
      <c r="D9507" t="s">
        <v>12431</v>
      </c>
      <c r="E9507" t="s">
        <v>10</v>
      </c>
      <c r="F9507">
        <v>3015</v>
      </c>
      <c r="G9507">
        <v>1</v>
      </c>
      <c r="H9507">
        <v>1</v>
      </c>
      <c r="I9507">
        <v>1</v>
      </c>
      <c r="J9507">
        <v>89</v>
      </c>
      <c r="K9507">
        <v>1980</v>
      </c>
      <c r="L9507" t="s">
        <v>9685</v>
      </c>
      <c r="M9507" t="s">
        <v>131</v>
      </c>
      <c r="N9507" t="s">
        <v>69</v>
      </c>
      <c r="O9507" s="6" t="str">
        <f>INDEX(lkp_Region,MATCH(tbl_Sales[[#This Row],[Suburb]],lkp_Suburb,0))</f>
        <v>Western Metropolitan</v>
      </c>
      <c r="P9507" s="6">
        <f>MONTH(tbl_Sales[[#This Row],[Date]])</f>
        <v>6</v>
      </c>
      <c r="Q9507" s="6">
        <f>YEAR(tbl_Sales[[#This Row],[Date]])</f>
        <v>2017</v>
      </c>
    </row>
    <row r="9508" spans="1:17" x14ac:dyDescent="0.25">
      <c r="A9508" s="1">
        <v>42897</v>
      </c>
      <c r="B9508">
        <v>1494000</v>
      </c>
      <c r="C9508" t="s">
        <v>2</v>
      </c>
      <c r="D9508" t="s">
        <v>12433</v>
      </c>
      <c r="E9508" t="s">
        <v>10</v>
      </c>
      <c r="F9508">
        <v>3016</v>
      </c>
      <c r="G9508">
        <v>3</v>
      </c>
      <c r="H9508">
        <v>1</v>
      </c>
      <c r="I9508">
        <v>0</v>
      </c>
      <c r="J9508">
        <v>333</v>
      </c>
      <c r="L9508" t="s">
        <v>9686</v>
      </c>
      <c r="M9508" t="s">
        <v>196</v>
      </c>
      <c r="N9508" t="s">
        <v>69</v>
      </c>
      <c r="O9508" s="6" t="str">
        <f>INDEX(lkp_Region,MATCH(tbl_Sales[[#This Row],[Suburb]],lkp_Suburb,0))</f>
        <v>Western Metropolitan</v>
      </c>
      <c r="P9508" s="6">
        <f>MONTH(tbl_Sales[[#This Row],[Date]])</f>
        <v>6</v>
      </c>
      <c r="Q9508" s="6">
        <f>YEAR(tbl_Sales[[#This Row],[Date]])</f>
        <v>2017</v>
      </c>
    </row>
    <row r="9509" spans="1:17" x14ac:dyDescent="0.25">
      <c r="A9509" s="1">
        <v>42897</v>
      </c>
      <c r="B9509">
        <v>2000000</v>
      </c>
      <c r="C9509" t="s">
        <v>2</v>
      </c>
      <c r="D9509" t="s">
        <v>12429</v>
      </c>
      <c r="E9509" t="s">
        <v>5</v>
      </c>
      <c r="F9509">
        <v>3204</v>
      </c>
      <c r="G9509">
        <v>6</v>
      </c>
      <c r="H9509">
        <v>2</v>
      </c>
      <c r="I9509">
        <v>2</v>
      </c>
      <c r="J9509">
        <v>702</v>
      </c>
      <c r="K9509">
        <v>1926</v>
      </c>
      <c r="L9509" t="s">
        <v>9687</v>
      </c>
      <c r="M9509" t="s">
        <v>55</v>
      </c>
      <c r="N9509" t="s">
        <v>57</v>
      </c>
      <c r="O9509" s="6" t="str">
        <f>INDEX(lkp_Region,MATCH(tbl_Sales[[#This Row],[Suburb]],lkp_Suburb,0))</f>
        <v>Southern Metropolitan</v>
      </c>
      <c r="P9509" s="6">
        <f>MONTH(tbl_Sales[[#This Row],[Date]])</f>
        <v>6</v>
      </c>
      <c r="Q9509" s="6">
        <f>YEAR(tbl_Sales[[#This Row],[Date]])</f>
        <v>2017</v>
      </c>
    </row>
    <row r="9510" spans="1:17" x14ac:dyDescent="0.25">
      <c r="A9510" s="1">
        <v>42897</v>
      </c>
      <c r="B9510">
        <v>540000</v>
      </c>
      <c r="C9510" t="s">
        <v>2</v>
      </c>
      <c r="D9510" t="s">
        <v>12424</v>
      </c>
      <c r="E9510" t="s">
        <v>10</v>
      </c>
      <c r="F9510">
        <v>3198</v>
      </c>
      <c r="G9510">
        <v>3</v>
      </c>
      <c r="H9510">
        <v>1</v>
      </c>
      <c r="I9510">
        <v>2</v>
      </c>
      <c r="J9510">
        <v>648</v>
      </c>
      <c r="K9510">
        <v>1960</v>
      </c>
      <c r="L9510" t="s">
        <v>9688</v>
      </c>
      <c r="M9510" t="s">
        <v>9158</v>
      </c>
      <c r="N9510" t="s">
        <v>7773</v>
      </c>
      <c r="O9510" s="6" t="str">
        <f>INDEX(lkp_Region,MATCH(tbl_Sales[[#This Row],[Suburb]],lkp_Suburb,0))</f>
        <v>South-Eastern Metropolitan</v>
      </c>
      <c r="P9510" s="6">
        <f>MONTH(tbl_Sales[[#This Row],[Date]])</f>
        <v>6</v>
      </c>
      <c r="Q9510" s="6">
        <f>YEAR(tbl_Sales[[#This Row],[Date]])</f>
        <v>2017</v>
      </c>
    </row>
    <row r="9511" spans="1:17" x14ac:dyDescent="0.25">
      <c r="A9511" s="1">
        <v>42897</v>
      </c>
      <c r="B9511">
        <v>471250</v>
      </c>
      <c r="C9511" t="s">
        <v>13</v>
      </c>
      <c r="D9511" t="s">
        <v>12432</v>
      </c>
      <c r="E9511" t="s">
        <v>10</v>
      </c>
      <c r="F9511">
        <v>3070</v>
      </c>
      <c r="G9511">
        <v>2</v>
      </c>
      <c r="H9511">
        <v>1</v>
      </c>
      <c r="I9511">
        <v>1</v>
      </c>
      <c r="J9511">
        <v>1000</v>
      </c>
      <c r="L9511" t="s">
        <v>9689</v>
      </c>
      <c r="M9511" t="s">
        <v>271</v>
      </c>
      <c r="N9511" t="s">
        <v>62</v>
      </c>
      <c r="O9511" s="6" t="str">
        <f>INDEX(lkp_Region,MATCH(tbl_Sales[[#This Row],[Suburb]],lkp_Suburb,0))</f>
        <v>Northern Metropolitan</v>
      </c>
      <c r="P9511" s="6">
        <f>MONTH(tbl_Sales[[#This Row],[Date]])</f>
        <v>6</v>
      </c>
      <c r="Q9511" s="6">
        <f>YEAR(tbl_Sales[[#This Row],[Date]])</f>
        <v>2017</v>
      </c>
    </row>
    <row r="9512" spans="1:17" x14ac:dyDescent="0.25">
      <c r="A9512" s="1">
        <v>42897</v>
      </c>
      <c r="B9512">
        <v>1650000</v>
      </c>
      <c r="C9512" t="s">
        <v>2</v>
      </c>
      <c r="D9512" t="s">
        <v>12427</v>
      </c>
      <c r="E9512" t="s">
        <v>5</v>
      </c>
      <c r="F9512">
        <v>3078</v>
      </c>
      <c r="G9512">
        <v>3</v>
      </c>
      <c r="H9512">
        <v>1</v>
      </c>
      <c r="I9512">
        <v>2</v>
      </c>
      <c r="J9512">
        <v>827</v>
      </c>
      <c r="L9512" t="s">
        <v>9690</v>
      </c>
      <c r="M9512" t="s">
        <v>764</v>
      </c>
      <c r="N9512" t="s">
        <v>62</v>
      </c>
      <c r="O9512" s="6" t="str">
        <f>INDEX(lkp_Region,MATCH(tbl_Sales[[#This Row],[Suburb]],lkp_Suburb,0))</f>
        <v>Northern Metropolitan</v>
      </c>
      <c r="P9512" s="6">
        <f>MONTH(tbl_Sales[[#This Row],[Date]])</f>
        <v>6</v>
      </c>
      <c r="Q9512" s="6">
        <f>YEAR(tbl_Sales[[#This Row],[Date]])</f>
        <v>2017</v>
      </c>
    </row>
    <row r="9513" spans="1:17" x14ac:dyDescent="0.25">
      <c r="A9513" s="1">
        <v>42897</v>
      </c>
      <c r="B9513">
        <v>400500</v>
      </c>
      <c r="C9513" t="s">
        <v>13</v>
      </c>
      <c r="D9513" t="s">
        <v>12430</v>
      </c>
      <c r="E9513" t="s">
        <v>10</v>
      </c>
      <c r="F9513">
        <v>3123</v>
      </c>
      <c r="G9513">
        <v>1</v>
      </c>
      <c r="H9513">
        <v>1</v>
      </c>
      <c r="I9513">
        <v>1</v>
      </c>
      <c r="J9513">
        <v>71</v>
      </c>
      <c r="L9513" t="s">
        <v>9691</v>
      </c>
      <c r="M9513" t="s">
        <v>230</v>
      </c>
      <c r="N9513" t="s">
        <v>101</v>
      </c>
      <c r="O9513" s="6" t="str">
        <f>INDEX(lkp_Region,MATCH(tbl_Sales[[#This Row],[Suburb]],lkp_Suburb,0))</f>
        <v>Southern Metropolitan</v>
      </c>
      <c r="P9513" s="6">
        <f>MONTH(tbl_Sales[[#This Row],[Date]])</f>
        <v>6</v>
      </c>
      <c r="Q9513" s="6">
        <f>YEAR(tbl_Sales[[#This Row],[Date]])</f>
        <v>2017</v>
      </c>
    </row>
    <row r="9514" spans="1:17" x14ac:dyDescent="0.25">
      <c r="A9514" s="1">
        <v>42898</v>
      </c>
      <c r="B9514">
        <v>600000</v>
      </c>
      <c r="C9514" t="s">
        <v>2</v>
      </c>
      <c r="D9514" t="s">
        <v>12427</v>
      </c>
      <c r="E9514" t="s">
        <v>10</v>
      </c>
      <c r="F9514">
        <v>3075</v>
      </c>
      <c r="G9514">
        <v>3</v>
      </c>
      <c r="H9514">
        <v>2</v>
      </c>
      <c r="I9514">
        <v>2</v>
      </c>
      <c r="J9514">
        <v>534</v>
      </c>
      <c r="K9514">
        <v>1980</v>
      </c>
      <c r="L9514" t="s">
        <v>9692</v>
      </c>
      <c r="M9514" t="s">
        <v>7965</v>
      </c>
      <c r="N9514" t="s">
        <v>7515</v>
      </c>
      <c r="O9514" s="6" t="str">
        <f>INDEX(lkp_Region,MATCH(tbl_Sales[[#This Row],[Suburb]],lkp_Suburb,0))</f>
        <v>Northern Metropolitan</v>
      </c>
      <c r="P9514" s="6">
        <f>MONTH(tbl_Sales[[#This Row],[Date]])</f>
        <v>6</v>
      </c>
      <c r="Q9514" s="6">
        <f>YEAR(tbl_Sales[[#This Row],[Date]])</f>
        <v>2017</v>
      </c>
    </row>
    <row r="9515" spans="1:17" x14ac:dyDescent="0.25">
      <c r="A9515" s="1">
        <v>42898</v>
      </c>
      <c r="B9515">
        <v>913000</v>
      </c>
      <c r="C9515" t="s">
        <v>2</v>
      </c>
      <c r="D9515" t="s">
        <v>12425</v>
      </c>
      <c r="E9515" t="s">
        <v>10</v>
      </c>
      <c r="F9515">
        <v>3131</v>
      </c>
      <c r="G9515">
        <v>3</v>
      </c>
      <c r="H9515">
        <v>2</v>
      </c>
      <c r="I9515">
        <v>1</v>
      </c>
      <c r="J9515">
        <v>431</v>
      </c>
      <c r="L9515" t="s">
        <v>9693</v>
      </c>
      <c r="M9515" t="s">
        <v>7674</v>
      </c>
      <c r="N9515" t="s">
        <v>14</v>
      </c>
      <c r="O9515" s="6" t="str">
        <f>INDEX(lkp_Region,MATCH(tbl_Sales[[#This Row],[Suburb]],lkp_Suburb,0))</f>
        <v>Eastern Metropolitan</v>
      </c>
      <c r="P9515" s="6">
        <f>MONTH(tbl_Sales[[#This Row],[Date]])</f>
        <v>6</v>
      </c>
      <c r="Q9515" s="6">
        <f>YEAR(tbl_Sales[[#This Row],[Date]])</f>
        <v>2017</v>
      </c>
    </row>
    <row r="9516" spans="1:17" x14ac:dyDescent="0.25">
      <c r="A9516" s="1">
        <v>42898</v>
      </c>
      <c r="B9516">
        <v>247500</v>
      </c>
      <c r="C9516" t="s">
        <v>13</v>
      </c>
      <c r="D9516" t="s">
        <v>12433</v>
      </c>
      <c r="E9516" t="s">
        <v>5</v>
      </c>
      <c r="F9516">
        <v>3142</v>
      </c>
      <c r="G9516">
        <v>1</v>
      </c>
      <c r="H9516">
        <v>1</v>
      </c>
      <c r="I9516">
        <v>1</v>
      </c>
      <c r="J9516">
        <v>0</v>
      </c>
      <c r="L9516" t="s">
        <v>9694</v>
      </c>
      <c r="M9516" t="s">
        <v>109</v>
      </c>
      <c r="N9516" t="s">
        <v>76</v>
      </c>
      <c r="O9516" s="6" t="str">
        <f>INDEX(lkp_Region,MATCH(tbl_Sales[[#This Row],[Suburb]],lkp_Suburb,0))</f>
        <v>Southern Metropolitan</v>
      </c>
      <c r="P9516" s="6">
        <f>MONTH(tbl_Sales[[#This Row],[Date]])</f>
        <v>6</v>
      </c>
      <c r="Q9516" s="6">
        <f>YEAR(tbl_Sales[[#This Row],[Date]])</f>
        <v>2017</v>
      </c>
    </row>
    <row r="9517" spans="1:17" x14ac:dyDescent="0.25">
      <c r="A9517" s="1">
        <v>42898</v>
      </c>
      <c r="B9517">
        <v>2305000</v>
      </c>
      <c r="C9517" t="s">
        <v>2</v>
      </c>
      <c r="D9517" t="s">
        <v>12429</v>
      </c>
      <c r="E9517" t="s">
        <v>10</v>
      </c>
      <c r="F9517">
        <v>3146</v>
      </c>
      <c r="G9517">
        <v>4</v>
      </c>
      <c r="H9517">
        <v>1</v>
      </c>
      <c r="I9517">
        <v>3</v>
      </c>
      <c r="J9517">
        <v>632</v>
      </c>
      <c r="L9517" t="s">
        <v>9695</v>
      </c>
      <c r="M9517" t="s">
        <v>102</v>
      </c>
      <c r="N9517" t="s">
        <v>76</v>
      </c>
      <c r="O9517" s="6" t="str">
        <f>INDEX(lkp_Region,MATCH(tbl_Sales[[#This Row],[Suburb]],lkp_Suburb,0))</f>
        <v>Southern Metropolitan</v>
      </c>
      <c r="P9517" s="6">
        <f>MONTH(tbl_Sales[[#This Row],[Date]])</f>
        <v>6</v>
      </c>
      <c r="Q9517" s="6">
        <f>YEAR(tbl_Sales[[#This Row],[Date]])</f>
        <v>2017</v>
      </c>
    </row>
    <row r="9518" spans="1:17" x14ac:dyDescent="0.25">
      <c r="A9518" s="1">
        <v>42898</v>
      </c>
      <c r="B9518">
        <v>350000</v>
      </c>
      <c r="C9518" t="s">
        <v>13</v>
      </c>
      <c r="D9518" t="s">
        <v>12425</v>
      </c>
      <c r="E9518" t="s">
        <v>5</v>
      </c>
      <c r="F9518">
        <v>3181</v>
      </c>
      <c r="G9518">
        <v>1</v>
      </c>
      <c r="H9518">
        <v>1</v>
      </c>
      <c r="I9518">
        <v>0</v>
      </c>
      <c r="J9518">
        <v>0</v>
      </c>
      <c r="K9518">
        <v>1975</v>
      </c>
      <c r="L9518" t="s">
        <v>9696</v>
      </c>
      <c r="M9518" t="s">
        <v>431</v>
      </c>
      <c r="N9518" t="s">
        <v>26</v>
      </c>
      <c r="O9518" s="6" t="str">
        <f>INDEX(lkp_Region,MATCH(tbl_Sales[[#This Row],[Suburb]],lkp_Suburb,0))</f>
        <v>Southern Metropolitan</v>
      </c>
      <c r="P9518" s="6">
        <f>MONTH(tbl_Sales[[#This Row],[Date]])</f>
        <v>6</v>
      </c>
      <c r="Q9518" s="6">
        <f>YEAR(tbl_Sales[[#This Row],[Date]])</f>
        <v>2017</v>
      </c>
    </row>
    <row r="9519" spans="1:17" x14ac:dyDescent="0.25">
      <c r="A9519" s="1">
        <v>42898</v>
      </c>
      <c r="B9519">
        <v>2275000</v>
      </c>
      <c r="C9519" t="s">
        <v>2</v>
      </c>
      <c r="D9519" t="s">
        <v>12427</v>
      </c>
      <c r="E9519" t="s">
        <v>10</v>
      </c>
      <c r="F9519">
        <v>3184</v>
      </c>
      <c r="G9519">
        <v>5</v>
      </c>
      <c r="H9519">
        <v>2</v>
      </c>
      <c r="I9519">
        <v>1</v>
      </c>
      <c r="J9519">
        <v>399</v>
      </c>
      <c r="K9519">
        <v>1910</v>
      </c>
      <c r="L9519" t="s">
        <v>9697</v>
      </c>
      <c r="M9519" t="s">
        <v>58</v>
      </c>
      <c r="N9519" t="s">
        <v>26</v>
      </c>
      <c r="O9519" s="6" t="str">
        <f>INDEX(lkp_Region,MATCH(tbl_Sales[[#This Row],[Suburb]],lkp_Suburb,0))</f>
        <v>Southern Metropolitan</v>
      </c>
      <c r="P9519" s="6">
        <f>MONTH(tbl_Sales[[#This Row],[Date]])</f>
        <v>6</v>
      </c>
      <c r="Q9519" s="6">
        <f>YEAR(tbl_Sales[[#This Row],[Date]])</f>
        <v>2017</v>
      </c>
    </row>
    <row r="9520" spans="1:17" x14ac:dyDescent="0.25">
      <c r="A9520" s="1">
        <v>42898</v>
      </c>
      <c r="B9520">
        <v>700000</v>
      </c>
      <c r="C9520" t="s">
        <v>2</v>
      </c>
      <c r="D9520" t="s">
        <v>12427</v>
      </c>
      <c r="E9520" t="s">
        <v>5</v>
      </c>
      <c r="F9520">
        <v>3056</v>
      </c>
      <c r="G9520">
        <v>2</v>
      </c>
      <c r="H9520">
        <v>1</v>
      </c>
      <c r="I9520">
        <v>1</v>
      </c>
      <c r="J9520">
        <v>61</v>
      </c>
      <c r="K9520">
        <v>2007</v>
      </c>
      <c r="L9520" t="s">
        <v>9698</v>
      </c>
      <c r="M9520" t="s">
        <v>117</v>
      </c>
      <c r="N9520" t="s">
        <v>18</v>
      </c>
      <c r="O9520" s="6" t="str">
        <f>INDEX(lkp_Region,MATCH(tbl_Sales[[#This Row],[Suburb]],lkp_Suburb,0))</f>
        <v>Northern Metropolitan</v>
      </c>
      <c r="P9520" s="6">
        <f>MONTH(tbl_Sales[[#This Row],[Date]])</f>
        <v>6</v>
      </c>
      <c r="Q9520" s="6">
        <f>YEAR(tbl_Sales[[#This Row],[Date]])</f>
        <v>2017</v>
      </c>
    </row>
    <row r="9521" spans="1:17" x14ac:dyDescent="0.25">
      <c r="A9521" s="1">
        <v>42898</v>
      </c>
      <c r="B9521">
        <v>790000</v>
      </c>
      <c r="C9521" t="s">
        <v>51</v>
      </c>
      <c r="D9521" t="s">
        <v>12427</v>
      </c>
      <c r="E9521" t="s">
        <v>10</v>
      </c>
      <c r="F9521">
        <v>3046</v>
      </c>
      <c r="G9521">
        <v>2</v>
      </c>
      <c r="H9521">
        <v>2</v>
      </c>
      <c r="I9521">
        <v>1</v>
      </c>
      <c r="J9521">
        <v>208</v>
      </c>
      <c r="K9521">
        <v>2010</v>
      </c>
      <c r="L9521" t="s">
        <v>9699</v>
      </c>
      <c r="M9521" t="s">
        <v>680</v>
      </c>
      <c r="N9521" t="s">
        <v>18</v>
      </c>
      <c r="O9521" s="6" t="str">
        <f>INDEX(lkp_Region,MATCH(tbl_Sales[[#This Row],[Suburb]],lkp_Suburb,0))</f>
        <v>Northern Metropolitan</v>
      </c>
      <c r="P9521" s="6">
        <f>MONTH(tbl_Sales[[#This Row],[Date]])</f>
        <v>6</v>
      </c>
      <c r="Q9521" s="6">
        <f>YEAR(tbl_Sales[[#This Row],[Date]])</f>
        <v>2017</v>
      </c>
    </row>
    <row r="9522" spans="1:17" x14ac:dyDescent="0.25">
      <c r="A9522" s="1">
        <v>42898</v>
      </c>
      <c r="B9522">
        <v>1300000</v>
      </c>
      <c r="C9522" t="s">
        <v>2</v>
      </c>
      <c r="D9522" t="s">
        <v>12427</v>
      </c>
      <c r="E9522" t="s">
        <v>5</v>
      </c>
      <c r="F9522">
        <v>3056</v>
      </c>
      <c r="G9522">
        <v>3</v>
      </c>
      <c r="H9522">
        <v>2</v>
      </c>
      <c r="I9522">
        <v>3</v>
      </c>
      <c r="J9522">
        <v>299</v>
      </c>
      <c r="L9522" t="s">
        <v>9700</v>
      </c>
      <c r="M9522" t="s">
        <v>117</v>
      </c>
      <c r="N9522" t="s">
        <v>18</v>
      </c>
      <c r="O9522" s="6" t="str">
        <f>INDEX(lkp_Region,MATCH(tbl_Sales[[#This Row],[Suburb]],lkp_Suburb,0))</f>
        <v>Northern Metropolitan</v>
      </c>
      <c r="P9522" s="6">
        <f>MONTH(tbl_Sales[[#This Row],[Date]])</f>
        <v>6</v>
      </c>
      <c r="Q9522" s="6">
        <f>YEAR(tbl_Sales[[#This Row],[Date]])</f>
        <v>2017</v>
      </c>
    </row>
    <row r="9523" spans="1:17" x14ac:dyDescent="0.25">
      <c r="A9523" s="1">
        <v>42898</v>
      </c>
      <c r="B9523">
        <v>1020000</v>
      </c>
      <c r="C9523" t="s">
        <v>2</v>
      </c>
      <c r="D9523" t="s">
        <v>12427</v>
      </c>
      <c r="E9523" t="s">
        <v>5</v>
      </c>
      <c r="F9523">
        <v>3032</v>
      </c>
      <c r="G9523">
        <v>2</v>
      </c>
      <c r="H9523">
        <v>1</v>
      </c>
      <c r="I9523">
        <v>1</v>
      </c>
      <c r="J9523">
        <v>226</v>
      </c>
      <c r="K9523">
        <v>1920</v>
      </c>
      <c r="L9523" t="s">
        <v>9701</v>
      </c>
      <c r="M9523" t="s">
        <v>160</v>
      </c>
      <c r="N9523" t="s">
        <v>49</v>
      </c>
      <c r="O9523" s="6" t="str">
        <f>INDEX(lkp_Region,MATCH(tbl_Sales[[#This Row],[Suburb]],lkp_Suburb,0))</f>
        <v>Western Metropolitan</v>
      </c>
      <c r="P9523" s="6">
        <f>MONTH(tbl_Sales[[#This Row],[Date]])</f>
        <v>6</v>
      </c>
      <c r="Q9523" s="6">
        <f>YEAR(tbl_Sales[[#This Row],[Date]])</f>
        <v>2017</v>
      </c>
    </row>
    <row r="9524" spans="1:17" x14ac:dyDescent="0.25">
      <c r="A9524" s="1">
        <v>42898</v>
      </c>
      <c r="B9524">
        <v>750000</v>
      </c>
      <c r="C9524" t="s">
        <v>2</v>
      </c>
      <c r="D9524" t="s">
        <v>12425</v>
      </c>
      <c r="E9524" t="s">
        <v>10</v>
      </c>
      <c r="F9524">
        <v>3134</v>
      </c>
      <c r="G9524">
        <v>3</v>
      </c>
      <c r="H9524">
        <v>1</v>
      </c>
      <c r="I9524">
        <v>1</v>
      </c>
      <c r="J9524">
        <v>446</v>
      </c>
      <c r="K9524">
        <v>1955</v>
      </c>
      <c r="L9524" t="s">
        <v>9702</v>
      </c>
      <c r="M9524" t="s">
        <v>7586</v>
      </c>
      <c r="N9524" t="s">
        <v>7588</v>
      </c>
      <c r="O9524" s="6" t="str">
        <f>INDEX(lkp_Region,MATCH(tbl_Sales[[#This Row],[Suburb]],lkp_Suburb,0))</f>
        <v>Eastern Metropolitan</v>
      </c>
      <c r="P9524" s="6">
        <f>MONTH(tbl_Sales[[#This Row],[Date]])</f>
        <v>6</v>
      </c>
      <c r="Q9524" s="6">
        <f>YEAR(tbl_Sales[[#This Row],[Date]])</f>
        <v>2017</v>
      </c>
    </row>
    <row r="9525" spans="1:17" x14ac:dyDescent="0.25">
      <c r="A9525" s="1">
        <v>42898</v>
      </c>
      <c r="B9525">
        <v>831000</v>
      </c>
      <c r="C9525" t="s">
        <v>2</v>
      </c>
      <c r="D9525" t="s">
        <v>12431</v>
      </c>
      <c r="E9525" t="s">
        <v>10</v>
      </c>
      <c r="F9525">
        <v>3011</v>
      </c>
      <c r="G9525">
        <v>3</v>
      </c>
      <c r="H9525">
        <v>1</v>
      </c>
      <c r="I9525">
        <v>0</v>
      </c>
      <c r="J9525">
        <v>210</v>
      </c>
      <c r="L9525" t="s">
        <v>9703</v>
      </c>
      <c r="M9525" t="s">
        <v>22</v>
      </c>
      <c r="N9525" t="s">
        <v>21</v>
      </c>
      <c r="O9525" s="6" t="str">
        <f>INDEX(lkp_Region,MATCH(tbl_Sales[[#This Row],[Suburb]],lkp_Suburb,0))</f>
        <v>Western Metropolitan</v>
      </c>
      <c r="P9525" s="6">
        <f>MONTH(tbl_Sales[[#This Row],[Date]])</f>
        <v>6</v>
      </c>
      <c r="Q9525" s="6">
        <f>YEAR(tbl_Sales[[#This Row],[Date]])</f>
        <v>2017</v>
      </c>
    </row>
    <row r="9526" spans="1:17" x14ac:dyDescent="0.25">
      <c r="A9526" s="1">
        <v>42898</v>
      </c>
      <c r="B9526">
        <v>925000</v>
      </c>
      <c r="C9526" t="s">
        <v>2</v>
      </c>
      <c r="D9526" t="s">
        <v>12427</v>
      </c>
      <c r="E9526" t="s">
        <v>5</v>
      </c>
      <c r="F9526">
        <v>3153</v>
      </c>
      <c r="G9526">
        <v>4</v>
      </c>
      <c r="H9526">
        <v>1</v>
      </c>
      <c r="I9526">
        <v>10</v>
      </c>
      <c r="J9526">
        <v>993</v>
      </c>
      <c r="K9526">
        <v>1966</v>
      </c>
      <c r="L9526" t="s">
        <v>9704</v>
      </c>
      <c r="M9526" t="s">
        <v>8050</v>
      </c>
      <c r="N9526" t="s">
        <v>7768</v>
      </c>
      <c r="O9526" s="6" t="str">
        <f>INDEX(lkp_Region,MATCH(tbl_Sales[[#This Row],[Suburb]],lkp_Suburb,0))</f>
        <v>Eastern Metropolitan</v>
      </c>
      <c r="P9526" s="6">
        <f>MONTH(tbl_Sales[[#This Row],[Date]])</f>
        <v>6</v>
      </c>
      <c r="Q9526" s="6">
        <f>YEAR(tbl_Sales[[#This Row],[Date]])</f>
        <v>2017</v>
      </c>
    </row>
    <row r="9527" spans="1:17" x14ac:dyDescent="0.25">
      <c r="A9527" s="1">
        <v>42898</v>
      </c>
      <c r="B9527">
        <v>1000000</v>
      </c>
      <c r="C9527" t="s">
        <v>2</v>
      </c>
      <c r="D9527" t="s">
        <v>12423</v>
      </c>
      <c r="E9527" t="s">
        <v>5</v>
      </c>
      <c r="F9527">
        <v>3152</v>
      </c>
      <c r="G9527">
        <v>4</v>
      </c>
      <c r="H9527">
        <v>2</v>
      </c>
      <c r="I9527">
        <v>1</v>
      </c>
      <c r="J9527">
        <v>722</v>
      </c>
      <c r="K9527">
        <v>1980</v>
      </c>
      <c r="L9527" t="s">
        <v>9705</v>
      </c>
      <c r="M9527" t="s">
        <v>7766</v>
      </c>
      <c r="N9527" t="s">
        <v>7768</v>
      </c>
      <c r="O9527" s="6" t="str">
        <f>INDEX(lkp_Region,MATCH(tbl_Sales[[#This Row],[Suburb]],lkp_Suburb,0))</f>
        <v>Eastern Metropolitan</v>
      </c>
      <c r="P9527" s="6">
        <f>MONTH(tbl_Sales[[#This Row],[Date]])</f>
        <v>6</v>
      </c>
      <c r="Q9527" s="6">
        <f>YEAR(tbl_Sales[[#This Row],[Date]])</f>
        <v>2017</v>
      </c>
    </row>
    <row r="9528" spans="1:17" x14ac:dyDescent="0.25">
      <c r="A9528" s="1">
        <v>42898</v>
      </c>
      <c r="B9528">
        <v>525000</v>
      </c>
      <c r="C9528" t="s">
        <v>13</v>
      </c>
      <c r="D9528" t="s">
        <v>12424</v>
      </c>
      <c r="E9528" t="s">
        <v>10</v>
      </c>
      <c r="F9528">
        <v>3194</v>
      </c>
      <c r="G9528">
        <v>2</v>
      </c>
      <c r="H9528">
        <v>1</v>
      </c>
      <c r="I9528">
        <v>1</v>
      </c>
      <c r="J9528">
        <v>723</v>
      </c>
      <c r="L9528" t="s">
        <v>9706</v>
      </c>
      <c r="M9528" t="s">
        <v>8318</v>
      </c>
      <c r="N9528" t="s">
        <v>45</v>
      </c>
      <c r="O9528" s="6" t="str">
        <f>INDEX(lkp_Region,MATCH(tbl_Sales[[#This Row],[Suburb]],lkp_Suburb,0))</f>
        <v>South-Eastern Metropolitan</v>
      </c>
      <c r="P9528" s="6">
        <f>MONTH(tbl_Sales[[#This Row],[Date]])</f>
        <v>6</v>
      </c>
      <c r="Q9528" s="6">
        <f>YEAR(tbl_Sales[[#This Row],[Date]])</f>
        <v>2017</v>
      </c>
    </row>
    <row r="9529" spans="1:17" x14ac:dyDescent="0.25">
      <c r="A9529" s="1">
        <v>42898</v>
      </c>
      <c r="B9529">
        <v>745000</v>
      </c>
      <c r="C9529" t="s">
        <v>51</v>
      </c>
      <c r="D9529" t="s">
        <v>12427</v>
      </c>
      <c r="E9529" t="s">
        <v>10</v>
      </c>
      <c r="F9529">
        <v>3192</v>
      </c>
      <c r="G9529">
        <v>2</v>
      </c>
      <c r="H9529">
        <v>1</v>
      </c>
      <c r="I9529">
        <v>2</v>
      </c>
      <c r="J9529">
        <v>359</v>
      </c>
      <c r="K9529">
        <v>1991</v>
      </c>
      <c r="L9529" t="s">
        <v>9707</v>
      </c>
      <c r="M9529" t="s">
        <v>7622</v>
      </c>
      <c r="N9529" t="s">
        <v>45</v>
      </c>
      <c r="O9529" s="6" t="str">
        <f>INDEX(lkp_Region,MATCH(tbl_Sales[[#This Row],[Suburb]],lkp_Suburb,0))</f>
        <v>Southern Metropolitan</v>
      </c>
      <c r="P9529" s="6">
        <f>MONTH(tbl_Sales[[#This Row],[Date]])</f>
        <v>6</v>
      </c>
      <c r="Q9529" s="6">
        <f>YEAR(tbl_Sales[[#This Row],[Date]])</f>
        <v>2017</v>
      </c>
    </row>
    <row r="9530" spans="1:17" x14ac:dyDescent="0.25">
      <c r="A9530" s="1">
        <v>42898</v>
      </c>
      <c r="B9530">
        <v>770000</v>
      </c>
      <c r="C9530" t="s">
        <v>2</v>
      </c>
      <c r="D9530" t="s">
        <v>12429</v>
      </c>
      <c r="E9530" t="s">
        <v>10</v>
      </c>
      <c r="F9530">
        <v>3167</v>
      </c>
      <c r="G9530">
        <v>3</v>
      </c>
      <c r="H9530">
        <v>1</v>
      </c>
      <c r="I9530">
        <v>1</v>
      </c>
      <c r="J9530">
        <v>590</v>
      </c>
      <c r="K9530">
        <v>1960</v>
      </c>
      <c r="L9530" t="s">
        <v>9708</v>
      </c>
      <c r="M9530" t="s">
        <v>43</v>
      </c>
      <c r="N9530" t="s">
        <v>45</v>
      </c>
      <c r="O9530" s="6" t="str">
        <f>INDEX(lkp_Region,MATCH(tbl_Sales[[#This Row],[Suburb]],lkp_Suburb,0))</f>
        <v>South-Eastern Metropolitan</v>
      </c>
      <c r="P9530" s="6">
        <f>MONTH(tbl_Sales[[#This Row],[Date]])</f>
        <v>6</v>
      </c>
      <c r="Q9530" s="6">
        <f>YEAR(tbl_Sales[[#This Row],[Date]])</f>
        <v>2017</v>
      </c>
    </row>
    <row r="9531" spans="1:17" x14ac:dyDescent="0.25">
      <c r="A9531" s="1">
        <v>42898</v>
      </c>
      <c r="B9531">
        <v>1137500</v>
      </c>
      <c r="C9531" t="s">
        <v>2</v>
      </c>
      <c r="D9531" t="s">
        <v>12423</v>
      </c>
      <c r="E9531" t="s">
        <v>5</v>
      </c>
      <c r="F9531">
        <v>3195</v>
      </c>
      <c r="G9531">
        <v>4</v>
      </c>
      <c r="H9531">
        <v>2</v>
      </c>
      <c r="I9531">
        <v>4</v>
      </c>
      <c r="J9531">
        <v>641</v>
      </c>
      <c r="K9531">
        <v>1980</v>
      </c>
      <c r="L9531" t="s">
        <v>9709</v>
      </c>
      <c r="M9531" t="s">
        <v>7624</v>
      </c>
      <c r="N9531" t="s">
        <v>45</v>
      </c>
      <c r="O9531" s="6" t="str">
        <f>INDEX(lkp_Region,MATCH(tbl_Sales[[#This Row],[Suburb]],lkp_Suburb,0))</f>
        <v>South-Eastern Metropolitan</v>
      </c>
      <c r="P9531" s="6">
        <f>MONTH(tbl_Sales[[#This Row],[Date]])</f>
        <v>6</v>
      </c>
      <c r="Q9531" s="6">
        <f>YEAR(tbl_Sales[[#This Row],[Date]])</f>
        <v>2017</v>
      </c>
    </row>
    <row r="9532" spans="1:17" x14ac:dyDescent="0.25">
      <c r="A9532" s="1">
        <v>42898</v>
      </c>
      <c r="B9532">
        <v>750000</v>
      </c>
      <c r="C9532" t="s">
        <v>2</v>
      </c>
      <c r="D9532" t="s">
        <v>12425</v>
      </c>
      <c r="E9532" t="s">
        <v>10</v>
      </c>
      <c r="F9532">
        <v>3059</v>
      </c>
      <c r="G9532">
        <v>5</v>
      </c>
      <c r="H9532">
        <v>2</v>
      </c>
      <c r="I9532">
        <v>2</v>
      </c>
      <c r="J9532">
        <v>877</v>
      </c>
      <c r="K9532">
        <v>1980</v>
      </c>
      <c r="L9532" t="s">
        <v>9710</v>
      </c>
      <c r="M9532" t="s">
        <v>7544</v>
      </c>
      <c r="N9532" t="s">
        <v>195</v>
      </c>
      <c r="O9532" s="6" t="str">
        <f>INDEX(lkp_Region,MATCH(tbl_Sales[[#This Row],[Suburb]],lkp_Suburb,0))</f>
        <v>Northern Metropolitan</v>
      </c>
      <c r="P9532" s="6">
        <f>MONTH(tbl_Sales[[#This Row],[Date]])</f>
        <v>6</v>
      </c>
      <c r="Q9532" s="6">
        <f>YEAR(tbl_Sales[[#This Row],[Date]])</f>
        <v>2017</v>
      </c>
    </row>
    <row r="9533" spans="1:17" x14ac:dyDescent="0.25">
      <c r="A9533" s="1">
        <v>42898</v>
      </c>
      <c r="B9533">
        <v>975000</v>
      </c>
      <c r="C9533" t="s">
        <v>13</v>
      </c>
      <c r="D9533" t="s">
        <v>12425</v>
      </c>
      <c r="E9533" t="s">
        <v>5</v>
      </c>
      <c r="F9533">
        <v>3185</v>
      </c>
      <c r="G9533">
        <v>2</v>
      </c>
      <c r="H9533">
        <v>1</v>
      </c>
      <c r="I9533">
        <v>1</v>
      </c>
      <c r="J9533">
        <v>1764</v>
      </c>
      <c r="K9533">
        <v>1970</v>
      </c>
      <c r="L9533" t="s">
        <v>9711</v>
      </c>
      <c r="M9533" t="s">
        <v>136</v>
      </c>
      <c r="N9533" t="s">
        <v>57</v>
      </c>
      <c r="O9533" s="6" t="str">
        <f>INDEX(lkp_Region,MATCH(tbl_Sales[[#This Row],[Suburb]],lkp_Suburb,0))</f>
        <v>Southern Metropolitan</v>
      </c>
      <c r="P9533" s="6">
        <f>MONTH(tbl_Sales[[#This Row],[Date]])</f>
        <v>6</v>
      </c>
      <c r="Q9533" s="6">
        <f>YEAR(tbl_Sales[[#This Row],[Date]])</f>
        <v>2017</v>
      </c>
    </row>
    <row r="9534" spans="1:17" x14ac:dyDescent="0.25">
      <c r="A9534" s="1">
        <v>42898</v>
      </c>
      <c r="B9534">
        <v>1920000</v>
      </c>
      <c r="C9534" t="s">
        <v>2</v>
      </c>
      <c r="D9534" t="s">
        <v>12428</v>
      </c>
      <c r="E9534" t="s">
        <v>10</v>
      </c>
      <c r="F9534">
        <v>3204</v>
      </c>
      <c r="G9534">
        <v>4</v>
      </c>
      <c r="H9534">
        <v>2</v>
      </c>
      <c r="I9534">
        <v>2</v>
      </c>
      <c r="J9534">
        <v>650</v>
      </c>
      <c r="K9534">
        <v>1996</v>
      </c>
      <c r="L9534" t="s">
        <v>9712</v>
      </c>
      <c r="M9534" t="s">
        <v>55</v>
      </c>
      <c r="N9534" t="s">
        <v>57</v>
      </c>
      <c r="O9534" s="6" t="str">
        <f>INDEX(lkp_Region,MATCH(tbl_Sales[[#This Row],[Suburb]],lkp_Suburb,0))</f>
        <v>Southern Metropolitan</v>
      </c>
      <c r="P9534" s="6">
        <f>MONTH(tbl_Sales[[#This Row],[Date]])</f>
        <v>6</v>
      </c>
      <c r="Q9534" s="6">
        <f>YEAR(tbl_Sales[[#This Row],[Date]])</f>
        <v>2017</v>
      </c>
    </row>
    <row r="9535" spans="1:17" x14ac:dyDescent="0.25">
      <c r="A9535" s="1">
        <v>42898</v>
      </c>
      <c r="B9535">
        <v>605000</v>
      </c>
      <c r="C9535" t="s">
        <v>2</v>
      </c>
      <c r="D9535" t="s">
        <v>12427</v>
      </c>
      <c r="E9535" t="s">
        <v>10</v>
      </c>
      <c r="F9535">
        <v>3073</v>
      </c>
      <c r="G9535">
        <v>3</v>
      </c>
      <c r="H9535">
        <v>1</v>
      </c>
      <c r="I9535">
        <v>2</v>
      </c>
      <c r="J9535">
        <v>371</v>
      </c>
      <c r="K9535">
        <v>1950</v>
      </c>
      <c r="L9535" t="s">
        <v>9713</v>
      </c>
      <c r="M9535" t="s">
        <v>93</v>
      </c>
      <c r="N9535" t="s">
        <v>62</v>
      </c>
      <c r="O9535" s="6" t="str">
        <f>INDEX(lkp_Region,MATCH(tbl_Sales[[#This Row],[Suburb]],lkp_Suburb,0))</f>
        <v>Northern Metropolitan</v>
      </c>
      <c r="P9535" s="6">
        <f>MONTH(tbl_Sales[[#This Row],[Date]])</f>
        <v>6</v>
      </c>
      <c r="Q9535" s="6">
        <f>YEAR(tbl_Sales[[#This Row],[Date]])</f>
        <v>2017</v>
      </c>
    </row>
    <row r="9536" spans="1:17" x14ac:dyDescent="0.25">
      <c r="A9536" s="1">
        <v>42898</v>
      </c>
      <c r="B9536">
        <v>665000</v>
      </c>
      <c r="C9536" t="s">
        <v>2</v>
      </c>
      <c r="D9536" t="s">
        <v>12427</v>
      </c>
      <c r="E9536" t="s">
        <v>10</v>
      </c>
      <c r="F9536">
        <v>3073</v>
      </c>
      <c r="G9536">
        <v>3</v>
      </c>
      <c r="H9536">
        <v>1</v>
      </c>
      <c r="I9536">
        <v>2</v>
      </c>
      <c r="J9536">
        <v>874</v>
      </c>
      <c r="L9536" t="s">
        <v>9714</v>
      </c>
      <c r="M9536" t="s">
        <v>93</v>
      </c>
      <c r="N9536" t="s">
        <v>62</v>
      </c>
      <c r="O9536" s="6" t="str">
        <f>INDEX(lkp_Region,MATCH(tbl_Sales[[#This Row],[Suburb]],lkp_Suburb,0))</f>
        <v>Northern Metropolitan</v>
      </c>
      <c r="P9536" s="6">
        <f>MONTH(tbl_Sales[[#This Row],[Date]])</f>
        <v>6</v>
      </c>
      <c r="Q9536" s="6">
        <f>YEAR(tbl_Sales[[#This Row],[Date]])</f>
        <v>2017</v>
      </c>
    </row>
    <row r="9537" spans="1:17" x14ac:dyDescent="0.25">
      <c r="A9537" s="1">
        <v>42898</v>
      </c>
      <c r="B9537">
        <v>770000</v>
      </c>
      <c r="C9537" t="s">
        <v>2</v>
      </c>
      <c r="D9537" t="s">
        <v>12427</v>
      </c>
      <c r="E9537" t="s">
        <v>10</v>
      </c>
      <c r="F9537">
        <v>3072</v>
      </c>
      <c r="G9537">
        <v>4</v>
      </c>
      <c r="H9537">
        <v>1</v>
      </c>
      <c r="I9537">
        <v>1</v>
      </c>
      <c r="J9537">
        <v>494</v>
      </c>
      <c r="L9537" t="s">
        <v>9715</v>
      </c>
      <c r="M9537" t="s">
        <v>97</v>
      </c>
      <c r="N9537" t="s">
        <v>62</v>
      </c>
      <c r="O9537" s="6" t="str">
        <f>INDEX(lkp_Region,MATCH(tbl_Sales[[#This Row],[Suburb]],lkp_Suburb,0))</f>
        <v>Northern Metropolitan</v>
      </c>
      <c r="P9537" s="6">
        <f>MONTH(tbl_Sales[[#This Row],[Date]])</f>
        <v>6</v>
      </c>
      <c r="Q9537" s="6">
        <f>YEAR(tbl_Sales[[#This Row],[Date]])</f>
        <v>2017</v>
      </c>
    </row>
    <row r="9538" spans="1:17" x14ac:dyDescent="0.25">
      <c r="A9538" s="1">
        <v>42898</v>
      </c>
      <c r="B9538">
        <v>930000</v>
      </c>
      <c r="C9538" t="s">
        <v>2</v>
      </c>
      <c r="D9538" t="s">
        <v>12427</v>
      </c>
      <c r="E9538" t="s">
        <v>10</v>
      </c>
      <c r="F9538">
        <v>3073</v>
      </c>
      <c r="G9538">
        <v>4</v>
      </c>
      <c r="H9538">
        <v>1</v>
      </c>
      <c r="I9538">
        <v>5</v>
      </c>
      <c r="J9538">
        <v>700</v>
      </c>
      <c r="L9538" t="s">
        <v>9716</v>
      </c>
      <c r="M9538" t="s">
        <v>93</v>
      </c>
      <c r="N9538" t="s">
        <v>62</v>
      </c>
      <c r="O9538" s="6" t="str">
        <f>INDEX(lkp_Region,MATCH(tbl_Sales[[#This Row],[Suburb]],lkp_Suburb,0))</f>
        <v>Northern Metropolitan</v>
      </c>
      <c r="P9538" s="6">
        <f>MONTH(tbl_Sales[[#This Row],[Date]])</f>
        <v>6</v>
      </c>
      <c r="Q9538" s="6">
        <f>YEAR(tbl_Sales[[#This Row],[Date]])</f>
        <v>2017</v>
      </c>
    </row>
    <row r="9539" spans="1:17" x14ac:dyDescent="0.25">
      <c r="A9539" s="1">
        <v>42898</v>
      </c>
      <c r="B9539">
        <v>821000</v>
      </c>
      <c r="C9539" t="s">
        <v>2</v>
      </c>
      <c r="D9539" t="s">
        <v>12428</v>
      </c>
      <c r="E9539" t="s">
        <v>5</v>
      </c>
      <c r="F9539">
        <v>3023</v>
      </c>
      <c r="G9539">
        <v>4</v>
      </c>
      <c r="H9539">
        <v>2</v>
      </c>
      <c r="I9539">
        <v>2</v>
      </c>
      <c r="J9539">
        <v>638</v>
      </c>
      <c r="K9539">
        <v>2009</v>
      </c>
      <c r="L9539" t="s">
        <v>9717</v>
      </c>
      <c r="M9539" t="s">
        <v>8750</v>
      </c>
      <c r="N9539" t="s">
        <v>3</v>
      </c>
      <c r="O9539" s="6" t="str">
        <f>INDEX(lkp_Region,MATCH(tbl_Sales[[#This Row],[Suburb]],lkp_Suburb,0))</f>
        <v>Western Metropolitan</v>
      </c>
      <c r="P9539" s="6">
        <f>MONTH(tbl_Sales[[#This Row],[Date]])</f>
        <v>6</v>
      </c>
      <c r="Q9539" s="6">
        <f>YEAR(tbl_Sales[[#This Row],[Date]])</f>
        <v>2017</v>
      </c>
    </row>
    <row r="9540" spans="1:17" x14ac:dyDescent="0.25">
      <c r="A9540" s="1">
        <v>42898</v>
      </c>
      <c r="B9540">
        <v>825000</v>
      </c>
      <c r="C9540" t="s">
        <v>13</v>
      </c>
      <c r="D9540" t="s">
        <v>12427</v>
      </c>
      <c r="E9540" t="s">
        <v>5</v>
      </c>
      <c r="F9540">
        <v>3103</v>
      </c>
      <c r="G9540">
        <v>2</v>
      </c>
      <c r="H9540">
        <v>2</v>
      </c>
      <c r="I9540">
        <v>2</v>
      </c>
      <c r="J9540">
        <v>288</v>
      </c>
      <c r="L9540" t="s">
        <v>9718</v>
      </c>
      <c r="M9540" t="s">
        <v>274</v>
      </c>
      <c r="N9540" t="s">
        <v>101</v>
      </c>
      <c r="O9540" s="6" t="str">
        <f>INDEX(lkp_Region,MATCH(tbl_Sales[[#This Row],[Suburb]],lkp_Suburb,0))</f>
        <v>Southern Metropolitan</v>
      </c>
      <c r="P9540" s="6">
        <f>MONTH(tbl_Sales[[#This Row],[Date]])</f>
        <v>6</v>
      </c>
      <c r="Q9540" s="6">
        <f>YEAR(tbl_Sales[[#This Row],[Date]])</f>
        <v>2017</v>
      </c>
    </row>
    <row r="9541" spans="1:17" x14ac:dyDescent="0.25">
      <c r="A9541" s="1">
        <v>42898</v>
      </c>
      <c r="B9541">
        <v>2150000</v>
      </c>
      <c r="C9541" t="s">
        <v>2</v>
      </c>
      <c r="D9541" t="s">
        <v>12427</v>
      </c>
      <c r="E9541" t="s">
        <v>10</v>
      </c>
      <c r="F9541">
        <v>3101</v>
      </c>
      <c r="G9541">
        <v>4</v>
      </c>
      <c r="H9541">
        <v>4</v>
      </c>
      <c r="I9541">
        <v>2</v>
      </c>
      <c r="J9541">
        <v>543</v>
      </c>
      <c r="L9541" t="s">
        <v>9719</v>
      </c>
      <c r="M9541" t="s">
        <v>145</v>
      </c>
      <c r="N9541" t="s">
        <v>101</v>
      </c>
      <c r="O9541" s="6" t="str">
        <f>INDEX(lkp_Region,MATCH(tbl_Sales[[#This Row],[Suburb]],lkp_Suburb,0))</f>
        <v>Southern Metropolitan</v>
      </c>
      <c r="P9541" s="6">
        <f>MONTH(tbl_Sales[[#This Row],[Date]])</f>
        <v>6</v>
      </c>
      <c r="Q9541" s="6">
        <f>YEAR(tbl_Sales[[#This Row],[Date]])</f>
        <v>2017</v>
      </c>
    </row>
    <row r="9542" spans="1:17" x14ac:dyDescent="0.25">
      <c r="A9542" s="1">
        <v>42899</v>
      </c>
      <c r="B9542">
        <v>888000</v>
      </c>
      <c r="C9542" t="s">
        <v>2</v>
      </c>
      <c r="D9542" t="s">
        <v>12427</v>
      </c>
      <c r="E9542" t="s">
        <v>10</v>
      </c>
      <c r="F9542">
        <v>3066</v>
      </c>
      <c r="G9542">
        <v>2</v>
      </c>
      <c r="H9542">
        <v>1</v>
      </c>
      <c r="I9542">
        <v>0</v>
      </c>
      <c r="J9542">
        <v>112</v>
      </c>
      <c r="K9542">
        <v>1900</v>
      </c>
      <c r="L9542" t="s">
        <v>9720</v>
      </c>
      <c r="M9542" t="s">
        <v>216</v>
      </c>
      <c r="N9542" t="s">
        <v>8</v>
      </c>
      <c r="O9542" s="6" t="str">
        <f>INDEX(lkp_Region,MATCH(tbl_Sales[[#This Row],[Suburb]],lkp_Suburb,0))</f>
        <v>Northern Metropolitan</v>
      </c>
      <c r="P9542" s="6">
        <f>MONTH(tbl_Sales[[#This Row],[Date]])</f>
        <v>6</v>
      </c>
      <c r="Q9542" s="6">
        <f>YEAR(tbl_Sales[[#This Row],[Date]])</f>
        <v>2017</v>
      </c>
    </row>
    <row r="9543" spans="1:17" x14ac:dyDescent="0.25">
      <c r="A9543" s="1">
        <v>42899</v>
      </c>
      <c r="B9543">
        <v>1120000</v>
      </c>
      <c r="C9543" t="s">
        <v>2</v>
      </c>
      <c r="D9543" t="s">
        <v>12427</v>
      </c>
      <c r="E9543" t="s">
        <v>10</v>
      </c>
      <c r="F9543">
        <v>3121</v>
      </c>
      <c r="G9543">
        <v>3</v>
      </c>
      <c r="H9543">
        <v>2</v>
      </c>
      <c r="I9543">
        <v>2</v>
      </c>
      <c r="J9543">
        <v>134</v>
      </c>
      <c r="K9543">
        <v>2007</v>
      </c>
      <c r="L9543" t="s">
        <v>9721</v>
      </c>
      <c r="M9543" t="s">
        <v>6</v>
      </c>
      <c r="N9543" t="s">
        <v>8</v>
      </c>
      <c r="O9543" s="6" t="str">
        <f>INDEX(lkp_Region,MATCH(tbl_Sales[[#This Row],[Suburb]],lkp_Suburb,0))</f>
        <v>Northern Metropolitan</v>
      </c>
      <c r="P9543" s="6">
        <f>MONTH(tbl_Sales[[#This Row],[Date]])</f>
        <v>6</v>
      </c>
      <c r="Q9543" s="6">
        <f>YEAR(tbl_Sales[[#This Row],[Date]])</f>
        <v>2017</v>
      </c>
    </row>
    <row r="9544" spans="1:17" x14ac:dyDescent="0.25">
      <c r="A9544" s="1">
        <v>42899</v>
      </c>
      <c r="B9544">
        <v>1330000</v>
      </c>
      <c r="C9544" t="s">
        <v>2</v>
      </c>
      <c r="D9544" t="s">
        <v>12429</v>
      </c>
      <c r="E9544" t="s">
        <v>10</v>
      </c>
      <c r="F9544">
        <v>3121</v>
      </c>
      <c r="G9544">
        <v>3</v>
      </c>
      <c r="H9544">
        <v>1</v>
      </c>
      <c r="I9544">
        <v>1</v>
      </c>
      <c r="J9544">
        <v>154</v>
      </c>
      <c r="K9544">
        <v>1900</v>
      </c>
      <c r="L9544" t="s">
        <v>9722</v>
      </c>
      <c r="M9544" t="s">
        <v>6</v>
      </c>
      <c r="N9544" t="s">
        <v>8</v>
      </c>
      <c r="O9544" s="6" t="str">
        <f>INDEX(lkp_Region,MATCH(tbl_Sales[[#This Row],[Suburb]],lkp_Suburb,0))</f>
        <v>Northern Metropolitan</v>
      </c>
      <c r="P9544" s="6">
        <f>MONTH(tbl_Sales[[#This Row],[Date]])</f>
        <v>6</v>
      </c>
      <c r="Q9544" s="6">
        <f>YEAR(tbl_Sales[[#This Row],[Date]])</f>
        <v>2017</v>
      </c>
    </row>
    <row r="9545" spans="1:17" x14ac:dyDescent="0.25">
      <c r="A9545" s="1">
        <v>42899</v>
      </c>
      <c r="B9545">
        <v>372000</v>
      </c>
      <c r="C9545" t="s">
        <v>2</v>
      </c>
      <c r="D9545" t="s">
        <v>12428</v>
      </c>
      <c r="E9545" t="s">
        <v>10</v>
      </c>
      <c r="F9545">
        <v>3030</v>
      </c>
      <c r="G9545">
        <v>3</v>
      </c>
      <c r="H9545">
        <v>1</v>
      </c>
      <c r="I9545">
        <v>1</v>
      </c>
      <c r="J9545">
        <v>239</v>
      </c>
      <c r="L9545" t="s">
        <v>9723</v>
      </c>
      <c r="M9545" t="s">
        <v>8069</v>
      </c>
      <c r="N9545" t="s">
        <v>7964</v>
      </c>
      <c r="O9545" s="6" t="str">
        <f>INDEX(lkp_Region,MATCH(tbl_Sales[[#This Row],[Suburb]],lkp_Suburb,0))</f>
        <v>Western Metropolitan</v>
      </c>
      <c r="P9545" s="6">
        <f>MONTH(tbl_Sales[[#This Row],[Date]])</f>
        <v>6</v>
      </c>
      <c r="Q9545" s="6">
        <f>YEAR(tbl_Sales[[#This Row],[Date]])</f>
        <v>2017</v>
      </c>
    </row>
    <row r="9546" spans="1:17" x14ac:dyDescent="0.25">
      <c r="A9546" s="1">
        <v>42899</v>
      </c>
      <c r="B9546">
        <v>1405000</v>
      </c>
      <c r="C9546" t="s">
        <v>2</v>
      </c>
      <c r="D9546" t="s">
        <v>12423</v>
      </c>
      <c r="E9546" t="s">
        <v>10</v>
      </c>
      <c r="F9546">
        <v>3083</v>
      </c>
      <c r="G9546">
        <v>3</v>
      </c>
      <c r="H9546">
        <v>2</v>
      </c>
      <c r="I9546">
        <v>2</v>
      </c>
      <c r="J9546">
        <v>639</v>
      </c>
      <c r="L9546" t="s">
        <v>9724</v>
      </c>
      <c r="M9546" t="s">
        <v>7813</v>
      </c>
      <c r="N9546" t="s">
        <v>7515</v>
      </c>
      <c r="O9546" s="6" t="str">
        <f>INDEX(lkp_Region,MATCH(tbl_Sales[[#This Row],[Suburb]],lkp_Suburb,0))</f>
        <v>Northern Metropolitan</v>
      </c>
      <c r="P9546" s="6">
        <f>MONTH(tbl_Sales[[#This Row],[Date]])</f>
        <v>6</v>
      </c>
      <c r="Q9546" s="6">
        <f>YEAR(tbl_Sales[[#This Row],[Date]])</f>
        <v>2017</v>
      </c>
    </row>
    <row r="9547" spans="1:17" x14ac:dyDescent="0.25">
      <c r="A9547" s="1">
        <v>42899</v>
      </c>
      <c r="B9547">
        <v>870000</v>
      </c>
      <c r="C9547" t="s">
        <v>2</v>
      </c>
      <c r="D9547" t="s">
        <v>12423</v>
      </c>
      <c r="E9547" t="s">
        <v>10</v>
      </c>
      <c r="F9547">
        <v>3125</v>
      </c>
      <c r="G9547">
        <v>2</v>
      </c>
      <c r="H9547">
        <v>1</v>
      </c>
      <c r="I9547">
        <v>1</v>
      </c>
      <c r="J9547">
        <v>271</v>
      </c>
      <c r="L9547" t="s">
        <v>9725</v>
      </c>
      <c r="M9547" t="s">
        <v>32</v>
      </c>
      <c r="N9547" t="s">
        <v>14</v>
      </c>
      <c r="O9547" s="6" t="str">
        <f>INDEX(lkp_Region,MATCH(tbl_Sales[[#This Row],[Suburb]],lkp_Suburb,0))</f>
        <v>Southern Metropolitan</v>
      </c>
      <c r="P9547" s="6">
        <f>MONTH(tbl_Sales[[#This Row],[Date]])</f>
        <v>6</v>
      </c>
      <c r="Q9547" s="6">
        <f>YEAR(tbl_Sales[[#This Row],[Date]])</f>
        <v>2017</v>
      </c>
    </row>
    <row r="9548" spans="1:17" x14ac:dyDescent="0.25">
      <c r="A9548" s="1">
        <v>42899</v>
      </c>
      <c r="B9548">
        <v>1208000</v>
      </c>
      <c r="C9548" t="s">
        <v>2</v>
      </c>
      <c r="D9548" t="s">
        <v>12427</v>
      </c>
      <c r="E9548" t="s">
        <v>10</v>
      </c>
      <c r="F9548">
        <v>3133</v>
      </c>
      <c r="G9548">
        <v>4</v>
      </c>
      <c r="H9548">
        <v>2</v>
      </c>
      <c r="I9548">
        <v>2</v>
      </c>
      <c r="J9548">
        <v>785</v>
      </c>
      <c r="L9548" t="s">
        <v>9726</v>
      </c>
      <c r="M9548" t="s">
        <v>8220</v>
      </c>
      <c r="N9548" t="s">
        <v>14</v>
      </c>
      <c r="O9548" s="6" t="str">
        <f>INDEX(lkp_Region,MATCH(tbl_Sales[[#This Row],[Suburb]],lkp_Suburb,0))</f>
        <v>Eastern Metropolitan</v>
      </c>
      <c r="P9548" s="6">
        <f>MONTH(tbl_Sales[[#This Row],[Date]])</f>
        <v>6</v>
      </c>
      <c r="Q9548" s="6">
        <f>YEAR(tbl_Sales[[#This Row],[Date]])</f>
        <v>2017</v>
      </c>
    </row>
    <row r="9549" spans="1:17" x14ac:dyDescent="0.25">
      <c r="A9549" s="1">
        <v>42899</v>
      </c>
      <c r="B9549">
        <v>1462000</v>
      </c>
      <c r="C9549" t="s">
        <v>2</v>
      </c>
      <c r="D9549" t="s">
        <v>12425</v>
      </c>
      <c r="E9549" t="s">
        <v>10</v>
      </c>
      <c r="F9549">
        <v>3127</v>
      </c>
      <c r="G9549">
        <v>4</v>
      </c>
      <c r="H9549">
        <v>2</v>
      </c>
      <c r="I9549">
        <v>0</v>
      </c>
      <c r="J9549">
        <v>420</v>
      </c>
      <c r="K9549">
        <v>1910</v>
      </c>
      <c r="L9549" t="s">
        <v>9727</v>
      </c>
      <c r="M9549" t="s">
        <v>34</v>
      </c>
      <c r="N9549" t="s">
        <v>14</v>
      </c>
      <c r="O9549" s="6" t="str">
        <f>INDEX(lkp_Region,MATCH(tbl_Sales[[#This Row],[Suburb]],lkp_Suburb,0))</f>
        <v>Eastern Metropolitan</v>
      </c>
      <c r="P9549" s="6">
        <f>MONTH(tbl_Sales[[#This Row],[Date]])</f>
        <v>6</v>
      </c>
      <c r="Q9549" s="6">
        <f>YEAR(tbl_Sales[[#This Row],[Date]])</f>
        <v>2017</v>
      </c>
    </row>
    <row r="9550" spans="1:17" x14ac:dyDescent="0.25">
      <c r="A9550" s="1">
        <v>42899</v>
      </c>
      <c r="B9550">
        <v>1591000</v>
      </c>
      <c r="C9550" t="s">
        <v>2</v>
      </c>
      <c r="D9550" t="s">
        <v>12427</v>
      </c>
      <c r="E9550" t="s">
        <v>10</v>
      </c>
      <c r="F9550">
        <v>3125</v>
      </c>
      <c r="G9550">
        <v>6</v>
      </c>
      <c r="H9550">
        <v>2</v>
      </c>
      <c r="I9550">
        <v>2</v>
      </c>
      <c r="J9550">
        <v>665</v>
      </c>
      <c r="K9550">
        <v>1950</v>
      </c>
      <c r="L9550" t="s">
        <v>9728</v>
      </c>
      <c r="M9550" t="s">
        <v>32</v>
      </c>
      <c r="N9550" t="s">
        <v>14</v>
      </c>
      <c r="O9550" s="6" t="str">
        <f>INDEX(lkp_Region,MATCH(tbl_Sales[[#This Row],[Suburb]],lkp_Suburb,0))</f>
        <v>Southern Metropolitan</v>
      </c>
      <c r="P9550" s="6">
        <f>MONTH(tbl_Sales[[#This Row],[Date]])</f>
        <v>6</v>
      </c>
      <c r="Q9550" s="6">
        <f>YEAR(tbl_Sales[[#This Row],[Date]])</f>
        <v>2017</v>
      </c>
    </row>
    <row r="9551" spans="1:17" x14ac:dyDescent="0.25">
      <c r="A9551" s="1">
        <v>42899</v>
      </c>
      <c r="B9551">
        <v>792500</v>
      </c>
      <c r="C9551" t="s">
        <v>13</v>
      </c>
      <c r="D9551" t="s">
        <v>12429</v>
      </c>
      <c r="E9551" t="s">
        <v>10</v>
      </c>
      <c r="F9551">
        <v>3141</v>
      </c>
      <c r="G9551">
        <v>2</v>
      </c>
      <c r="H9551">
        <v>1</v>
      </c>
      <c r="I9551">
        <v>1</v>
      </c>
      <c r="J9551">
        <v>0</v>
      </c>
      <c r="K9551">
        <v>1970</v>
      </c>
      <c r="L9551" t="s">
        <v>9729</v>
      </c>
      <c r="M9551" t="s">
        <v>111</v>
      </c>
      <c r="N9551" t="s">
        <v>76</v>
      </c>
      <c r="O9551" s="6" t="str">
        <f>INDEX(lkp_Region,MATCH(tbl_Sales[[#This Row],[Suburb]],lkp_Suburb,0))</f>
        <v>Southern Metropolitan</v>
      </c>
      <c r="P9551" s="6">
        <f>MONTH(tbl_Sales[[#This Row],[Date]])</f>
        <v>6</v>
      </c>
      <c r="Q9551" s="6">
        <f>YEAR(tbl_Sales[[#This Row],[Date]])</f>
        <v>2017</v>
      </c>
    </row>
    <row r="9552" spans="1:17" x14ac:dyDescent="0.25">
      <c r="A9552" s="1">
        <v>42899</v>
      </c>
      <c r="B9552">
        <v>1211000</v>
      </c>
      <c r="C9552" t="s">
        <v>13</v>
      </c>
      <c r="D9552" t="s">
        <v>12427</v>
      </c>
      <c r="E9552" t="s">
        <v>10</v>
      </c>
      <c r="F9552">
        <v>3145</v>
      </c>
      <c r="G9552">
        <v>2</v>
      </c>
      <c r="H9552">
        <v>1</v>
      </c>
      <c r="I9552">
        <v>1</v>
      </c>
      <c r="J9552">
        <v>259</v>
      </c>
      <c r="K9552">
        <v>1970</v>
      </c>
      <c r="L9552" t="s">
        <v>9730</v>
      </c>
      <c r="M9552" t="s">
        <v>74</v>
      </c>
      <c r="N9552" t="s">
        <v>76</v>
      </c>
      <c r="O9552" s="6" t="str">
        <f>INDEX(lkp_Region,MATCH(tbl_Sales[[#This Row],[Suburb]],lkp_Suburb,0))</f>
        <v>Southern Metropolitan</v>
      </c>
      <c r="P9552" s="6">
        <f>MONTH(tbl_Sales[[#This Row],[Date]])</f>
        <v>6</v>
      </c>
      <c r="Q9552" s="6">
        <f>YEAR(tbl_Sales[[#This Row],[Date]])</f>
        <v>2017</v>
      </c>
    </row>
    <row r="9553" spans="1:17" x14ac:dyDescent="0.25">
      <c r="A9553" s="1">
        <v>42899</v>
      </c>
      <c r="B9553">
        <v>2250000</v>
      </c>
      <c r="C9553" t="s">
        <v>2</v>
      </c>
      <c r="D9553" t="s">
        <v>12427</v>
      </c>
      <c r="E9553" t="s">
        <v>10</v>
      </c>
      <c r="F9553">
        <v>3144</v>
      </c>
      <c r="G9553">
        <v>3</v>
      </c>
      <c r="H9553">
        <v>2</v>
      </c>
      <c r="I9553">
        <v>2</v>
      </c>
      <c r="J9553">
        <v>192</v>
      </c>
      <c r="K9553">
        <v>2010</v>
      </c>
      <c r="L9553" t="s">
        <v>9731</v>
      </c>
      <c r="M9553" t="s">
        <v>388</v>
      </c>
      <c r="N9553" t="s">
        <v>76</v>
      </c>
      <c r="O9553" s="6" t="str">
        <f>INDEX(lkp_Region,MATCH(tbl_Sales[[#This Row],[Suburb]],lkp_Suburb,0))</f>
        <v>Southern Metropolitan</v>
      </c>
      <c r="P9553" s="6">
        <f>MONTH(tbl_Sales[[#This Row],[Date]])</f>
        <v>6</v>
      </c>
      <c r="Q9553" s="6">
        <f>YEAR(tbl_Sales[[#This Row],[Date]])</f>
        <v>2017</v>
      </c>
    </row>
    <row r="9554" spans="1:17" x14ac:dyDescent="0.25">
      <c r="A9554" s="1">
        <v>42899</v>
      </c>
      <c r="B9554">
        <v>490000</v>
      </c>
      <c r="C9554" t="s">
        <v>13</v>
      </c>
      <c r="D9554" t="s">
        <v>12432</v>
      </c>
      <c r="E9554" t="s">
        <v>5</v>
      </c>
      <c r="F9554">
        <v>3184</v>
      </c>
      <c r="G9554">
        <v>1</v>
      </c>
      <c r="H9554">
        <v>1</v>
      </c>
      <c r="I9554">
        <v>1</v>
      </c>
      <c r="J9554">
        <v>0</v>
      </c>
      <c r="K9554">
        <v>2002</v>
      </c>
      <c r="L9554" t="s">
        <v>9732</v>
      </c>
      <c r="M9554" t="s">
        <v>58</v>
      </c>
      <c r="N9554" t="s">
        <v>26</v>
      </c>
      <c r="O9554" s="6" t="str">
        <f>INDEX(lkp_Region,MATCH(tbl_Sales[[#This Row],[Suburb]],lkp_Suburb,0))</f>
        <v>Southern Metropolitan</v>
      </c>
      <c r="P9554" s="6">
        <f>MONTH(tbl_Sales[[#This Row],[Date]])</f>
        <v>6</v>
      </c>
      <c r="Q9554" s="6">
        <f>YEAR(tbl_Sales[[#This Row],[Date]])</f>
        <v>2017</v>
      </c>
    </row>
    <row r="9555" spans="1:17" x14ac:dyDescent="0.25">
      <c r="A9555" s="1">
        <v>42899</v>
      </c>
      <c r="B9555">
        <v>543000</v>
      </c>
      <c r="C9555" t="s">
        <v>13</v>
      </c>
      <c r="D9555" t="s">
        <v>12431</v>
      </c>
      <c r="E9555" t="s">
        <v>10</v>
      </c>
      <c r="F9555">
        <v>3184</v>
      </c>
      <c r="G9555">
        <v>2</v>
      </c>
      <c r="H9555">
        <v>1</v>
      </c>
      <c r="I9555">
        <v>1</v>
      </c>
      <c r="J9555">
        <v>0</v>
      </c>
      <c r="K9555">
        <v>1960</v>
      </c>
      <c r="L9555" t="s">
        <v>9733</v>
      </c>
      <c r="M9555" t="s">
        <v>58</v>
      </c>
      <c r="N9555" t="s">
        <v>26</v>
      </c>
      <c r="O9555" s="6" t="str">
        <f>INDEX(lkp_Region,MATCH(tbl_Sales[[#This Row],[Suburb]],lkp_Suburb,0))</f>
        <v>Southern Metropolitan</v>
      </c>
      <c r="P9555" s="6">
        <f>MONTH(tbl_Sales[[#This Row],[Date]])</f>
        <v>6</v>
      </c>
      <c r="Q9555" s="6">
        <f>YEAR(tbl_Sales[[#This Row],[Date]])</f>
        <v>2017</v>
      </c>
    </row>
    <row r="9556" spans="1:17" x14ac:dyDescent="0.25">
      <c r="A9556" s="1">
        <v>42899</v>
      </c>
      <c r="B9556">
        <v>1395000</v>
      </c>
      <c r="C9556" t="s">
        <v>2</v>
      </c>
      <c r="D9556" t="s">
        <v>12427</v>
      </c>
      <c r="E9556" t="s">
        <v>10</v>
      </c>
      <c r="F9556">
        <v>3044</v>
      </c>
      <c r="G9556">
        <v>4</v>
      </c>
      <c r="H9556">
        <v>3</v>
      </c>
      <c r="I9556">
        <v>4</v>
      </c>
      <c r="J9556">
        <v>590</v>
      </c>
      <c r="L9556" t="s">
        <v>9734</v>
      </c>
      <c r="M9556" t="s">
        <v>115</v>
      </c>
      <c r="N9556" t="s">
        <v>18</v>
      </c>
      <c r="O9556" s="6" t="str">
        <f>INDEX(lkp_Region,MATCH(tbl_Sales[[#This Row],[Suburb]],lkp_Suburb,0))</f>
        <v>Northern Metropolitan</v>
      </c>
      <c r="P9556" s="6">
        <f>MONTH(tbl_Sales[[#This Row],[Date]])</f>
        <v>6</v>
      </c>
      <c r="Q9556" s="6">
        <f>YEAR(tbl_Sales[[#This Row],[Date]])</f>
        <v>2017</v>
      </c>
    </row>
    <row r="9557" spans="1:17" x14ac:dyDescent="0.25">
      <c r="A9557" s="1">
        <v>42899</v>
      </c>
      <c r="B9557">
        <v>1005000</v>
      </c>
      <c r="C9557" t="s">
        <v>2</v>
      </c>
      <c r="D9557" t="s">
        <v>12428</v>
      </c>
      <c r="E9557" t="s">
        <v>10</v>
      </c>
      <c r="F9557">
        <v>3032</v>
      </c>
      <c r="G9557">
        <v>2</v>
      </c>
      <c r="H9557">
        <v>1</v>
      </c>
      <c r="I9557">
        <v>1</v>
      </c>
      <c r="J9557">
        <v>202</v>
      </c>
      <c r="L9557" t="s">
        <v>9735</v>
      </c>
      <c r="M9557" t="s">
        <v>160</v>
      </c>
      <c r="N9557" t="s">
        <v>49</v>
      </c>
      <c r="O9557" s="6" t="str">
        <f>INDEX(lkp_Region,MATCH(tbl_Sales[[#This Row],[Suburb]],lkp_Suburb,0))</f>
        <v>Western Metropolitan</v>
      </c>
      <c r="P9557" s="6">
        <f>MONTH(tbl_Sales[[#This Row],[Date]])</f>
        <v>6</v>
      </c>
      <c r="Q9557" s="6">
        <f>YEAR(tbl_Sales[[#This Row],[Date]])</f>
        <v>2017</v>
      </c>
    </row>
    <row r="9558" spans="1:17" x14ac:dyDescent="0.25">
      <c r="A9558" s="1">
        <v>42899</v>
      </c>
      <c r="B9558">
        <v>2210000</v>
      </c>
      <c r="C9558" t="s">
        <v>2</v>
      </c>
      <c r="D9558" t="s">
        <v>12428</v>
      </c>
      <c r="E9558" t="s">
        <v>10</v>
      </c>
      <c r="F9558">
        <v>3040</v>
      </c>
      <c r="G9558">
        <v>5</v>
      </c>
      <c r="H9558">
        <v>3</v>
      </c>
      <c r="I9558">
        <v>2</v>
      </c>
      <c r="J9558">
        <v>590</v>
      </c>
      <c r="K9558">
        <v>1880</v>
      </c>
      <c r="L9558" t="s">
        <v>9736</v>
      </c>
      <c r="M9558" t="s">
        <v>47</v>
      </c>
      <c r="N9558" t="s">
        <v>49</v>
      </c>
      <c r="O9558" s="6" t="str">
        <f>INDEX(lkp_Region,MATCH(tbl_Sales[[#This Row],[Suburb]],lkp_Suburb,0))</f>
        <v>Western Metropolitan</v>
      </c>
      <c r="P9558" s="6">
        <f>MONTH(tbl_Sales[[#This Row],[Date]])</f>
        <v>6</v>
      </c>
      <c r="Q9558" s="6">
        <f>YEAR(tbl_Sales[[#This Row],[Date]])</f>
        <v>2017</v>
      </c>
    </row>
    <row r="9559" spans="1:17" x14ac:dyDescent="0.25">
      <c r="A9559" s="1">
        <v>42899</v>
      </c>
      <c r="B9559">
        <v>2250000</v>
      </c>
      <c r="C9559" t="s">
        <v>2</v>
      </c>
      <c r="D9559" t="s">
        <v>12429</v>
      </c>
      <c r="E9559" t="s">
        <v>5</v>
      </c>
      <c r="F9559">
        <v>3032</v>
      </c>
      <c r="G9559">
        <v>6</v>
      </c>
      <c r="H9559">
        <v>3</v>
      </c>
      <c r="I9559">
        <v>2</v>
      </c>
      <c r="J9559">
        <v>1012</v>
      </c>
      <c r="K9559">
        <v>1887</v>
      </c>
      <c r="L9559" t="s">
        <v>1774</v>
      </c>
      <c r="M9559" t="s">
        <v>160</v>
      </c>
      <c r="N9559" t="s">
        <v>49</v>
      </c>
      <c r="O9559" s="6" t="str">
        <f>INDEX(lkp_Region,MATCH(tbl_Sales[[#This Row],[Suburb]],lkp_Suburb,0))</f>
        <v>Western Metropolitan</v>
      </c>
      <c r="P9559" s="6">
        <f>MONTH(tbl_Sales[[#This Row],[Date]])</f>
        <v>6</v>
      </c>
      <c r="Q9559" s="6">
        <f>YEAR(tbl_Sales[[#This Row],[Date]])</f>
        <v>2017</v>
      </c>
    </row>
    <row r="9560" spans="1:17" x14ac:dyDescent="0.25">
      <c r="A9560" s="1">
        <v>42899</v>
      </c>
      <c r="B9560">
        <v>715000</v>
      </c>
      <c r="C9560" t="s">
        <v>51</v>
      </c>
      <c r="D9560" t="s">
        <v>12427</v>
      </c>
      <c r="E9560" t="s">
        <v>10</v>
      </c>
      <c r="F9560">
        <v>3031</v>
      </c>
      <c r="G9560">
        <v>1</v>
      </c>
      <c r="H9560">
        <v>1</v>
      </c>
      <c r="I9560">
        <v>0</v>
      </c>
      <c r="J9560">
        <v>91</v>
      </c>
      <c r="K9560">
        <v>2006</v>
      </c>
      <c r="L9560" t="s">
        <v>9737</v>
      </c>
      <c r="M9560" t="s">
        <v>264</v>
      </c>
      <c r="N9560" t="s">
        <v>88</v>
      </c>
      <c r="O9560" s="6" t="str">
        <f>INDEX(lkp_Region,MATCH(tbl_Sales[[#This Row],[Suburb]],lkp_Suburb,0))</f>
        <v>Northern Metropolitan</v>
      </c>
      <c r="P9560" s="6">
        <f>MONTH(tbl_Sales[[#This Row],[Date]])</f>
        <v>6</v>
      </c>
      <c r="Q9560" s="6">
        <f>YEAR(tbl_Sales[[#This Row],[Date]])</f>
        <v>2017</v>
      </c>
    </row>
    <row r="9561" spans="1:17" x14ac:dyDescent="0.25">
      <c r="A9561" s="1">
        <v>42899</v>
      </c>
      <c r="B9561">
        <v>1750000</v>
      </c>
      <c r="C9561" t="s">
        <v>2</v>
      </c>
      <c r="D9561" t="s">
        <v>12429</v>
      </c>
      <c r="E9561" t="s">
        <v>10</v>
      </c>
      <c r="F9561">
        <v>3003</v>
      </c>
      <c r="G9561">
        <v>3</v>
      </c>
      <c r="H9561">
        <v>1</v>
      </c>
      <c r="I9561">
        <v>1</v>
      </c>
      <c r="J9561">
        <v>160</v>
      </c>
      <c r="K9561">
        <v>1870</v>
      </c>
      <c r="L9561" t="s">
        <v>9738</v>
      </c>
      <c r="M9561" t="s">
        <v>686</v>
      </c>
      <c r="N9561" t="s">
        <v>88</v>
      </c>
      <c r="O9561" s="6" t="str">
        <f>INDEX(lkp_Region,MATCH(tbl_Sales[[#This Row],[Suburb]],lkp_Suburb,0))</f>
        <v>Northern Metropolitan</v>
      </c>
      <c r="P9561" s="6">
        <f>MONTH(tbl_Sales[[#This Row],[Date]])</f>
        <v>6</v>
      </c>
      <c r="Q9561" s="6">
        <f>YEAR(tbl_Sales[[#This Row],[Date]])</f>
        <v>2017</v>
      </c>
    </row>
    <row r="9562" spans="1:17" x14ac:dyDescent="0.25">
      <c r="A9562" s="1">
        <v>42899</v>
      </c>
      <c r="B9562">
        <v>2000000</v>
      </c>
      <c r="C9562" t="s">
        <v>2</v>
      </c>
      <c r="D9562" t="s">
        <v>12423</v>
      </c>
      <c r="E9562" t="s">
        <v>10</v>
      </c>
      <c r="F9562">
        <v>3106</v>
      </c>
      <c r="G9562">
        <v>4</v>
      </c>
      <c r="H9562">
        <v>2</v>
      </c>
      <c r="I9562">
        <v>2</v>
      </c>
      <c r="J9562">
        <v>457</v>
      </c>
      <c r="L9562" t="s">
        <v>9739</v>
      </c>
      <c r="M9562" t="s">
        <v>8640</v>
      </c>
      <c r="N9562" t="s">
        <v>128</v>
      </c>
      <c r="O9562" s="6" t="str">
        <f>INDEX(lkp_Region,MATCH(tbl_Sales[[#This Row],[Suburb]],lkp_Suburb,0))</f>
        <v>Eastern Metropolitan</v>
      </c>
      <c r="P9562" s="6">
        <f>MONTH(tbl_Sales[[#This Row],[Date]])</f>
        <v>6</v>
      </c>
      <c r="Q9562" s="6">
        <f>YEAR(tbl_Sales[[#This Row],[Date]])</f>
        <v>2017</v>
      </c>
    </row>
    <row r="9563" spans="1:17" x14ac:dyDescent="0.25">
      <c r="A9563" s="1">
        <v>42899</v>
      </c>
      <c r="B9563">
        <v>519000</v>
      </c>
      <c r="C9563" t="s">
        <v>13</v>
      </c>
      <c r="D9563" t="s">
        <v>12424</v>
      </c>
      <c r="E9563" t="s">
        <v>10</v>
      </c>
      <c r="F9563">
        <v>3195</v>
      </c>
      <c r="G9563">
        <v>1</v>
      </c>
      <c r="H9563">
        <v>1</v>
      </c>
      <c r="I9563">
        <v>1</v>
      </c>
      <c r="J9563">
        <v>0</v>
      </c>
      <c r="K9563">
        <v>1970</v>
      </c>
      <c r="L9563" t="s">
        <v>9740</v>
      </c>
      <c r="M9563" t="s">
        <v>8910</v>
      </c>
      <c r="N9563" t="s">
        <v>45</v>
      </c>
      <c r="O9563" s="6" t="str">
        <f>INDEX(lkp_Region,MATCH(tbl_Sales[[#This Row],[Suburb]],lkp_Suburb,0))</f>
        <v>South-Eastern Metropolitan</v>
      </c>
      <c r="P9563" s="6">
        <f>MONTH(tbl_Sales[[#This Row],[Date]])</f>
        <v>6</v>
      </c>
      <c r="Q9563" s="6">
        <f>YEAR(tbl_Sales[[#This Row],[Date]])</f>
        <v>2017</v>
      </c>
    </row>
    <row r="9564" spans="1:17" x14ac:dyDescent="0.25">
      <c r="A9564" s="1">
        <v>42899</v>
      </c>
      <c r="B9564">
        <v>1110000</v>
      </c>
      <c r="C9564" t="s">
        <v>2</v>
      </c>
      <c r="D9564" t="s">
        <v>12427</v>
      </c>
      <c r="E9564" t="s">
        <v>10</v>
      </c>
      <c r="F9564">
        <v>3195</v>
      </c>
      <c r="G9564">
        <v>2</v>
      </c>
      <c r="H9564">
        <v>1</v>
      </c>
      <c r="I9564">
        <v>1</v>
      </c>
      <c r="J9564">
        <v>709</v>
      </c>
      <c r="L9564" t="s">
        <v>9741</v>
      </c>
      <c r="M9564" t="s">
        <v>8910</v>
      </c>
      <c r="N9564" t="s">
        <v>45</v>
      </c>
      <c r="O9564" s="6" t="str">
        <f>INDEX(lkp_Region,MATCH(tbl_Sales[[#This Row],[Suburb]],lkp_Suburb,0))</f>
        <v>South-Eastern Metropolitan</v>
      </c>
      <c r="P9564" s="6">
        <f>MONTH(tbl_Sales[[#This Row],[Date]])</f>
        <v>6</v>
      </c>
      <c r="Q9564" s="6">
        <f>YEAR(tbl_Sales[[#This Row],[Date]])</f>
        <v>2017</v>
      </c>
    </row>
    <row r="9565" spans="1:17" x14ac:dyDescent="0.25">
      <c r="A9565" s="1">
        <v>42899</v>
      </c>
      <c r="B9565">
        <v>742500</v>
      </c>
      <c r="C9565" t="s">
        <v>13</v>
      </c>
      <c r="D9565" t="s">
        <v>12425</v>
      </c>
      <c r="E9565" t="s">
        <v>10</v>
      </c>
      <c r="F9565">
        <v>3161</v>
      </c>
      <c r="G9565">
        <v>2</v>
      </c>
      <c r="H9565">
        <v>2</v>
      </c>
      <c r="I9565">
        <v>1</v>
      </c>
      <c r="J9565">
        <v>0</v>
      </c>
      <c r="K9565">
        <v>2011</v>
      </c>
      <c r="L9565" t="s">
        <v>9742</v>
      </c>
      <c r="M9565" t="s">
        <v>338</v>
      </c>
      <c r="N9565" t="s">
        <v>57</v>
      </c>
      <c r="O9565" s="6" t="str">
        <f>INDEX(lkp_Region,MATCH(tbl_Sales[[#This Row],[Suburb]],lkp_Suburb,0))</f>
        <v>Southern Metropolitan</v>
      </c>
      <c r="P9565" s="6">
        <f>MONTH(tbl_Sales[[#This Row],[Date]])</f>
        <v>6</v>
      </c>
      <c r="Q9565" s="6">
        <f>YEAR(tbl_Sales[[#This Row],[Date]])</f>
        <v>2017</v>
      </c>
    </row>
    <row r="9566" spans="1:17" x14ac:dyDescent="0.25">
      <c r="A9566" s="1">
        <v>42899</v>
      </c>
      <c r="B9566">
        <v>845000</v>
      </c>
      <c r="C9566" t="s">
        <v>13</v>
      </c>
      <c r="D9566" t="s">
        <v>12429</v>
      </c>
      <c r="E9566" t="s">
        <v>10</v>
      </c>
      <c r="F9566">
        <v>3204</v>
      </c>
      <c r="G9566">
        <v>3</v>
      </c>
      <c r="H9566">
        <v>1</v>
      </c>
      <c r="I9566">
        <v>2</v>
      </c>
      <c r="J9566">
        <v>242</v>
      </c>
      <c r="L9566" t="s">
        <v>9743</v>
      </c>
      <c r="M9566" t="s">
        <v>55</v>
      </c>
      <c r="N9566" t="s">
        <v>57</v>
      </c>
      <c r="O9566" s="6" t="str">
        <f>INDEX(lkp_Region,MATCH(tbl_Sales[[#This Row],[Suburb]],lkp_Suburb,0))</f>
        <v>Southern Metropolitan</v>
      </c>
      <c r="P9566" s="6">
        <f>MONTH(tbl_Sales[[#This Row],[Date]])</f>
        <v>6</v>
      </c>
      <c r="Q9566" s="6">
        <f>YEAR(tbl_Sales[[#This Row],[Date]])</f>
        <v>2017</v>
      </c>
    </row>
    <row r="9567" spans="1:17" x14ac:dyDescent="0.25">
      <c r="A9567" s="1">
        <v>42899</v>
      </c>
      <c r="B9567">
        <v>1617000</v>
      </c>
      <c r="C9567" t="s">
        <v>2</v>
      </c>
      <c r="D9567" t="s">
        <v>12429</v>
      </c>
      <c r="E9567" t="s">
        <v>10</v>
      </c>
      <c r="F9567">
        <v>3165</v>
      </c>
      <c r="G9567">
        <v>3</v>
      </c>
      <c r="H9567">
        <v>1</v>
      </c>
      <c r="I9567">
        <v>2</v>
      </c>
      <c r="J9567">
        <v>650</v>
      </c>
      <c r="L9567" t="s">
        <v>9744</v>
      </c>
      <c r="M9567" t="s">
        <v>138</v>
      </c>
      <c r="N9567" t="s">
        <v>57</v>
      </c>
      <c r="O9567" s="6" t="str">
        <f>INDEX(lkp_Region,MATCH(tbl_Sales[[#This Row],[Suburb]],lkp_Suburb,0))</f>
        <v>Southern Metropolitan</v>
      </c>
      <c r="P9567" s="6">
        <f>MONTH(tbl_Sales[[#This Row],[Date]])</f>
        <v>6</v>
      </c>
      <c r="Q9567" s="6">
        <f>YEAR(tbl_Sales[[#This Row],[Date]])</f>
        <v>2017</v>
      </c>
    </row>
    <row r="9568" spans="1:17" x14ac:dyDescent="0.25">
      <c r="A9568" s="1">
        <v>42899</v>
      </c>
      <c r="B9568">
        <v>881000</v>
      </c>
      <c r="C9568" t="s">
        <v>2</v>
      </c>
      <c r="D9568" t="s">
        <v>12427</v>
      </c>
      <c r="E9568" t="s">
        <v>10</v>
      </c>
      <c r="F9568">
        <v>3072</v>
      </c>
      <c r="G9568">
        <v>3</v>
      </c>
      <c r="H9568">
        <v>1</v>
      </c>
      <c r="I9568">
        <v>2</v>
      </c>
      <c r="J9568">
        <v>470</v>
      </c>
      <c r="K9568">
        <v>1930</v>
      </c>
      <c r="L9568" t="s">
        <v>9745</v>
      </c>
      <c r="M9568" t="s">
        <v>97</v>
      </c>
      <c r="N9568" t="s">
        <v>62</v>
      </c>
      <c r="O9568" s="6" t="str">
        <f>INDEX(lkp_Region,MATCH(tbl_Sales[[#This Row],[Suburb]],lkp_Suburb,0))</f>
        <v>Northern Metropolitan</v>
      </c>
      <c r="P9568" s="6">
        <f>MONTH(tbl_Sales[[#This Row],[Date]])</f>
        <v>6</v>
      </c>
      <c r="Q9568" s="6">
        <f>YEAR(tbl_Sales[[#This Row],[Date]])</f>
        <v>2017</v>
      </c>
    </row>
    <row r="9569" spans="1:17" x14ac:dyDescent="0.25">
      <c r="A9569" s="1">
        <v>42899</v>
      </c>
      <c r="B9569">
        <v>911000</v>
      </c>
      <c r="C9569" t="s">
        <v>2</v>
      </c>
      <c r="D9569" t="s">
        <v>12424</v>
      </c>
      <c r="E9569" t="s">
        <v>10</v>
      </c>
      <c r="F9569">
        <v>3073</v>
      </c>
      <c r="G9569">
        <v>3</v>
      </c>
      <c r="H9569">
        <v>1</v>
      </c>
      <c r="I9569">
        <v>4</v>
      </c>
      <c r="J9569">
        <v>601</v>
      </c>
      <c r="K9569">
        <v>1950</v>
      </c>
      <c r="L9569" t="s">
        <v>9746</v>
      </c>
      <c r="M9569" t="s">
        <v>93</v>
      </c>
      <c r="N9569" t="s">
        <v>62</v>
      </c>
      <c r="O9569" s="6" t="str">
        <f>INDEX(lkp_Region,MATCH(tbl_Sales[[#This Row],[Suburb]],lkp_Suburb,0))</f>
        <v>Northern Metropolitan</v>
      </c>
      <c r="P9569" s="6">
        <f>MONTH(tbl_Sales[[#This Row],[Date]])</f>
        <v>6</v>
      </c>
      <c r="Q9569" s="6">
        <f>YEAR(tbl_Sales[[#This Row],[Date]])</f>
        <v>2017</v>
      </c>
    </row>
    <row r="9570" spans="1:17" x14ac:dyDescent="0.25">
      <c r="A9570" s="1">
        <v>42899</v>
      </c>
      <c r="B9570">
        <v>1050000</v>
      </c>
      <c r="C9570" t="s">
        <v>2</v>
      </c>
      <c r="D9570" t="s">
        <v>12429</v>
      </c>
      <c r="E9570" t="s">
        <v>10</v>
      </c>
      <c r="F9570">
        <v>3070</v>
      </c>
      <c r="G9570">
        <v>2</v>
      </c>
      <c r="H9570">
        <v>1</v>
      </c>
      <c r="I9570">
        <v>1</v>
      </c>
      <c r="J9570">
        <v>181</v>
      </c>
      <c r="K9570">
        <v>1925</v>
      </c>
      <c r="L9570" t="s">
        <v>9747</v>
      </c>
      <c r="M9570" t="s">
        <v>271</v>
      </c>
      <c r="N9570" t="s">
        <v>62</v>
      </c>
      <c r="O9570" s="6" t="str">
        <f>INDEX(lkp_Region,MATCH(tbl_Sales[[#This Row],[Suburb]],lkp_Suburb,0))</f>
        <v>Northern Metropolitan</v>
      </c>
      <c r="P9570" s="6">
        <f>MONTH(tbl_Sales[[#This Row],[Date]])</f>
        <v>6</v>
      </c>
      <c r="Q9570" s="6">
        <f>YEAR(tbl_Sales[[#This Row],[Date]])</f>
        <v>2017</v>
      </c>
    </row>
    <row r="9571" spans="1:17" x14ac:dyDescent="0.25">
      <c r="A9571" s="1">
        <v>42899</v>
      </c>
      <c r="B9571">
        <v>1075000</v>
      </c>
      <c r="C9571" t="s">
        <v>2</v>
      </c>
      <c r="D9571" t="s">
        <v>12427</v>
      </c>
      <c r="E9571" t="s">
        <v>10</v>
      </c>
      <c r="F9571">
        <v>3072</v>
      </c>
      <c r="G9571">
        <v>4</v>
      </c>
      <c r="H9571">
        <v>1</v>
      </c>
      <c r="I9571">
        <v>2</v>
      </c>
      <c r="J9571">
        <v>521</v>
      </c>
      <c r="K9571">
        <v>1935</v>
      </c>
      <c r="L9571" t="s">
        <v>9748</v>
      </c>
      <c r="M9571" t="s">
        <v>97</v>
      </c>
      <c r="N9571" t="s">
        <v>62</v>
      </c>
      <c r="O9571" s="6" t="str">
        <f>INDEX(lkp_Region,MATCH(tbl_Sales[[#This Row],[Suburb]],lkp_Suburb,0))</f>
        <v>Northern Metropolitan</v>
      </c>
      <c r="P9571" s="6">
        <f>MONTH(tbl_Sales[[#This Row],[Date]])</f>
        <v>6</v>
      </c>
      <c r="Q9571" s="6">
        <f>YEAR(tbl_Sales[[#This Row],[Date]])</f>
        <v>2017</v>
      </c>
    </row>
    <row r="9572" spans="1:17" x14ac:dyDescent="0.25">
      <c r="A9572" s="1">
        <v>42899</v>
      </c>
      <c r="B9572">
        <v>1972500</v>
      </c>
      <c r="C9572" t="s">
        <v>2</v>
      </c>
      <c r="D9572" t="s">
        <v>12429</v>
      </c>
      <c r="E9572" t="s">
        <v>10</v>
      </c>
      <c r="F9572">
        <v>3147</v>
      </c>
      <c r="G9572">
        <v>4</v>
      </c>
      <c r="H9572">
        <v>1</v>
      </c>
      <c r="I9572">
        <v>1</v>
      </c>
      <c r="J9572">
        <v>676</v>
      </c>
      <c r="L9572" t="s">
        <v>9749</v>
      </c>
      <c r="M9572" t="s">
        <v>206</v>
      </c>
      <c r="N9572" t="s">
        <v>101</v>
      </c>
      <c r="O9572" s="6" t="str">
        <f>INDEX(lkp_Region,MATCH(tbl_Sales[[#This Row],[Suburb]],lkp_Suburb,0))</f>
        <v>Southern Metropolitan</v>
      </c>
      <c r="P9572" s="6">
        <f>MONTH(tbl_Sales[[#This Row],[Date]])</f>
        <v>6</v>
      </c>
      <c r="Q9572" s="6">
        <f>YEAR(tbl_Sales[[#This Row],[Date]])</f>
        <v>2017</v>
      </c>
    </row>
    <row r="9573" spans="1:17" x14ac:dyDescent="0.25">
      <c r="A9573" s="1">
        <v>42899</v>
      </c>
      <c r="B9573">
        <v>3550000</v>
      </c>
      <c r="C9573" t="s">
        <v>2</v>
      </c>
      <c r="D9573" t="s">
        <v>12427</v>
      </c>
      <c r="E9573" t="s">
        <v>10</v>
      </c>
      <c r="F9573">
        <v>3124</v>
      </c>
      <c r="G9573">
        <v>4</v>
      </c>
      <c r="H9573">
        <v>2</v>
      </c>
      <c r="I9573">
        <v>1</v>
      </c>
      <c r="J9573">
        <v>790</v>
      </c>
      <c r="K9573">
        <v>1890</v>
      </c>
      <c r="L9573" t="s">
        <v>9750</v>
      </c>
      <c r="M9573" t="s">
        <v>209</v>
      </c>
      <c r="N9573" t="s">
        <v>101</v>
      </c>
      <c r="O9573" s="6" t="str">
        <f>INDEX(lkp_Region,MATCH(tbl_Sales[[#This Row],[Suburb]],lkp_Suburb,0))</f>
        <v>Southern Metropolitan</v>
      </c>
      <c r="P9573" s="6">
        <f>MONTH(tbl_Sales[[#This Row],[Date]])</f>
        <v>6</v>
      </c>
      <c r="Q9573" s="6">
        <f>YEAR(tbl_Sales[[#This Row],[Date]])</f>
        <v>2017</v>
      </c>
    </row>
    <row r="9574" spans="1:17" x14ac:dyDescent="0.25">
      <c r="A9574" s="1">
        <v>42899</v>
      </c>
      <c r="B9574">
        <v>2325000</v>
      </c>
      <c r="C9574" t="s">
        <v>2</v>
      </c>
      <c r="D9574" t="s">
        <v>12429</v>
      </c>
      <c r="E9574" t="s">
        <v>5</v>
      </c>
      <c r="F9574">
        <v>3079</v>
      </c>
      <c r="G9574">
        <v>5</v>
      </c>
      <c r="H9574">
        <v>3</v>
      </c>
      <c r="I9574">
        <v>2</v>
      </c>
      <c r="J9574">
        <v>737</v>
      </c>
      <c r="K9574">
        <v>2008</v>
      </c>
      <c r="L9574" t="s">
        <v>9751</v>
      </c>
      <c r="M9574" t="s">
        <v>1008</v>
      </c>
      <c r="N9574" t="s">
        <v>150</v>
      </c>
      <c r="O9574" s="6" t="str">
        <f>INDEX(lkp_Region,MATCH(tbl_Sales[[#This Row],[Suburb]],lkp_Suburb,0))</f>
        <v>Eastern Metropolitan</v>
      </c>
      <c r="P9574" s="6">
        <f>MONTH(tbl_Sales[[#This Row],[Date]])</f>
        <v>6</v>
      </c>
      <c r="Q9574" s="6">
        <f>YEAR(tbl_Sales[[#This Row],[Date]])</f>
        <v>2017</v>
      </c>
    </row>
    <row r="9575" spans="1:17" x14ac:dyDescent="0.25">
      <c r="A9575" s="1">
        <v>42900</v>
      </c>
      <c r="B9575">
        <v>465000</v>
      </c>
      <c r="C9575" t="s">
        <v>13</v>
      </c>
      <c r="D9575" t="s">
        <v>12432</v>
      </c>
      <c r="E9575" t="s">
        <v>10</v>
      </c>
      <c r="F9575">
        <v>3068</v>
      </c>
      <c r="G9575">
        <v>1</v>
      </c>
      <c r="H9575">
        <v>1</v>
      </c>
      <c r="I9575">
        <v>1</v>
      </c>
      <c r="J9575">
        <v>0</v>
      </c>
      <c r="K9575">
        <v>1970</v>
      </c>
      <c r="L9575" t="s">
        <v>9752</v>
      </c>
      <c r="M9575" t="s">
        <v>323</v>
      </c>
      <c r="N9575" t="s">
        <v>8</v>
      </c>
      <c r="O9575" s="6" t="str">
        <f>INDEX(lkp_Region,MATCH(tbl_Sales[[#This Row],[Suburb]],lkp_Suburb,0))</f>
        <v>Northern Metropolitan</v>
      </c>
      <c r="P9575" s="6">
        <f>MONTH(tbl_Sales[[#This Row],[Date]])</f>
        <v>6</v>
      </c>
      <c r="Q9575" s="6">
        <f>YEAR(tbl_Sales[[#This Row],[Date]])</f>
        <v>2017</v>
      </c>
    </row>
    <row r="9576" spans="1:17" x14ac:dyDescent="0.25">
      <c r="A9576" s="1">
        <v>42900</v>
      </c>
      <c r="B9576">
        <v>900000</v>
      </c>
      <c r="C9576" t="s">
        <v>2</v>
      </c>
      <c r="D9576" t="s">
        <v>12429</v>
      </c>
      <c r="E9576" t="s">
        <v>5</v>
      </c>
      <c r="F9576">
        <v>3066</v>
      </c>
      <c r="G9576">
        <v>2</v>
      </c>
      <c r="H9576">
        <v>1</v>
      </c>
      <c r="I9576">
        <v>0</v>
      </c>
      <c r="J9576">
        <v>139</v>
      </c>
      <c r="K9576">
        <v>1890</v>
      </c>
      <c r="L9576" t="s">
        <v>9753</v>
      </c>
      <c r="M9576" t="s">
        <v>216</v>
      </c>
      <c r="N9576" t="s">
        <v>8</v>
      </c>
      <c r="O9576" s="6" t="str">
        <f>INDEX(lkp_Region,MATCH(tbl_Sales[[#This Row],[Suburb]],lkp_Suburb,0))</f>
        <v>Northern Metropolitan</v>
      </c>
      <c r="P9576" s="6">
        <f>MONTH(tbl_Sales[[#This Row],[Date]])</f>
        <v>6</v>
      </c>
      <c r="Q9576" s="6">
        <f>YEAR(tbl_Sales[[#This Row],[Date]])</f>
        <v>2017</v>
      </c>
    </row>
    <row r="9577" spans="1:17" x14ac:dyDescent="0.25">
      <c r="A9577" s="1">
        <v>42900</v>
      </c>
      <c r="B9577">
        <v>3000000</v>
      </c>
      <c r="C9577" t="s">
        <v>2</v>
      </c>
      <c r="D9577" t="s">
        <v>12429</v>
      </c>
      <c r="E9577" t="s">
        <v>5</v>
      </c>
      <c r="F9577">
        <v>3121</v>
      </c>
      <c r="G9577">
        <v>3</v>
      </c>
      <c r="H9577">
        <v>2</v>
      </c>
      <c r="I9577">
        <v>7</v>
      </c>
      <c r="J9577">
        <v>230</v>
      </c>
      <c r="K9577">
        <v>2011</v>
      </c>
      <c r="L9577" t="s">
        <v>9754</v>
      </c>
      <c r="M9577" t="s">
        <v>6</v>
      </c>
      <c r="N9577" t="s">
        <v>8</v>
      </c>
      <c r="O9577" s="6" t="str">
        <f>INDEX(lkp_Region,MATCH(tbl_Sales[[#This Row],[Suburb]],lkp_Suburb,0))</f>
        <v>Northern Metropolitan</v>
      </c>
      <c r="P9577" s="6">
        <f>MONTH(tbl_Sales[[#This Row],[Date]])</f>
        <v>6</v>
      </c>
      <c r="Q9577" s="6">
        <f>YEAR(tbl_Sales[[#This Row],[Date]])</f>
        <v>2017</v>
      </c>
    </row>
    <row r="9578" spans="1:17" x14ac:dyDescent="0.25">
      <c r="A9578" s="1">
        <v>42900</v>
      </c>
      <c r="B9578">
        <v>553100</v>
      </c>
      <c r="C9578" t="s">
        <v>2</v>
      </c>
      <c r="D9578" t="s">
        <v>12431</v>
      </c>
      <c r="E9578" t="s">
        <v>10</v>
      </c>
      <c r="F9578">
        <v>3029</v>
      </c>
      <c r="G9578">
        <v>3</v>
      </c>
      <c r="H9578">
        <v>2</v>
      </c>
      <c r="I9578">
        <v>2</v>
      </c>
      <c r="J9578">
        <v>540</v>
      </c>
      <c r="K9578">
        <v>1974</v>
      </c>
      <c r="L9578" t="s">
        <v>9755</v>
      </c>
      <c r="M9578" t="s">
        <v>7962</v>
      </c>
      <c r="N9578" t="s">
        <v>7964</v>
      </c>
      <c r="O9578" s="6" t="str">
        <f>INDEX(lkp_Region,MATCH(tbl_Sales[[#This Row],[Suburb]],lkp_Suburb,0))</f>
        <v>Western Metropolitan</v>
      </c>
      <c r="P9578" s="6">
        <f>MONTH(tbl_Sales[[#This Row],[Date]])</f>
        <v>6</v>
      </c>
      <c r="Q9578" s="6">
        <f>YEAR(tbl_Sales[[#This Row],[Date]])</f>
        <v>2017</v>
      </c>
    </row>
    <row r="9579" spans="1:17" x14ac:dyDescent="0.25">
      <c r="A9579" s="1">
        <v>42900</v>
      </c>
      <c r="B9579">
        <v>796000</v>
      </c>
      <c r="C9579" t="s">
        <v>2</v>
      </c>
      <c r="D9579" t="s">
        <v>12423</v>
      </c>
      <c r="E9579" t="s">
        <v>10</v>
      </c>
      <c r="F9579">
        <v>3083</v>
      </c>
      <c r="G9579">
        <v>3</v>
      </c>
      <c r="H9579">
        <v>2</v>
      </c>
      <c r="I9579">
        <v>2</v>
      </c>
      <c r="J9579">
        <v>534</v>
      </c>
      <c r="L9579" t="s">
        <v>9756</v>
      </c>
      <c r="M9579" t="s">
        <v>7813</v>
      </c>
      <c r="N9579" t="s">
        <v>7515</v>
      </c>
      <c r="O9579" s="6" t="str">
        <f>INDEX(lkp_Region,MATCH(tbl_Sales[[#This Row],[Suburb]],lkp_Suburb,0))</f>
        <v>Northern Metropolitan</v>
      </c>
      <c r="P9579" s="6">
        <f>MONTH(tbl_Sales[[#This Row],[Date]])</f>
        <v>6</v>
      </c>
      <c r="Q9579" s="6">
        <f>YEAR(tbl_Sales[[#This Row],[Date]])</f>
        <v>2017</v>
      </c>
    </row>
    <row r="9580" spans="1:17" x14ac:dyDescent="0.25">
      <c r="A9580" s="1">
        <v>42900</v>
      </c>
      <c r="B9580">
        <v>1430000</v>
      </c>
      <c r="C9580" t="s">
        <v>13</v>
      </c>
      <c r="D9580" t="s">
        <v>12429</v>
      </c>
      <c r="E9580" t="s">
        <v>10</v>
      </c>
      <c r="F9580">
        <v>3141</v>
      </c>
      <c r="G9580">
        <v>3</v>
      </c>
      <c r="H9580">
        <v>3</v>
      </c>
      <c r="I9580">
        <v>1</v>
      </c>
      <c r="J9580">
        <v>913</v>
      </c>
      <c r="K9580">
        <v>1996</v>
      </c>
      <c r="L9580" t="s">
        <v>9757</v>
      </c>
      <c r="M9580" t="s">
        <v>111</v>
      </c>
      <c r="N9580" t="s">
        <v>76</v>
      </c>
      <c r="O9580" s="6" t="str">
        <f>INDEX(lkp_Region,MATCH(tbl_Sales[[#This Row],[Suburb]],lkp_Suburb,0))</f>
        <v>Southern Metropolitan</v>
      </c>
      <c r="P9580" s="6">
        <f>MONTH(tbl_Sales[[#This Row],[Date]])</f>
        <v>6</v>
      </c>
      <c r="Q9580" s="6">
        <f>YEAR(tbl_Sales[[#This Row],[Date]])</f>
        <v>2017</v>
      </c>
    </row>
    <row r="9581" spans="1:17" x14ac:dyDescent="0.25">
      <c r="A9581" s="1">
        <v>42900</v>
      </c>
      <c r="B9581">
        <v>1250000</v>
      </c>
      <c r="C9581" t="s">
        <v>13</v>
      </c>
      <c r="D9581" t="s">
        <v>12430</v>
      </c>
      <c r="E9581" t="s">
        <v>10</v>
      </c>
      <c r="F9581">
        <v>3205</v>
      </c>
      <c r="G9581">
        <v>3</v>
      </c>
      <c r="H9581">
        <v>2</v>
      </c>
      <c r="I9581">
        <v>3</v>
      </c>
      <c r="J9581">
        <v>0</v>
      </c>
      <c r="K9581">
        <v>2001</v>
      </c>
      <c r="L9581" t="s">
        <v>9758</v>
      </c>
      <c r="M9581" t="s">
        <v>185</v>
      </c>
      <c r="N9581" t="s">
        <v>26</v>
      </c>
      <c r="O9581" s="6" t="str">
        <f>INDEX(lkp_Region,MATCH(tbl_Sales[[#This Row],[Suburb]],lkp_Suburb,0))</f>
        <v>Southern Metropolitan</v>
      </c>
      <c r="P9581" s="6">
        <f>MONTH(tbl_Sales[[#This Row],[Date]])</f>
        <v>6</v>
      </c>
      <c r="Q9581" s="6">
        <f>YEAR(tbl_Sales[[#This Row],[Date]])</f>
        <v>2017</v>
      </c>
    </row>
    <row r="9582" spans="1:17" x14ac:dyDescent="0.25">
      <c r="A9582" s="1">
        <v>42900</v>
      </c>
      <c r="B9582">
        <v>2250000</v>
      </c>
      <c r="C9582" t="s">
        <v>13</v>
      </c>
      <c r="D9582" t="s">
        <v>12430</v>
      </c>
      <c r="E9582" t="s">
        <v>10</v>
      </c>
      <c r="F9582">
        <v>3207</v>
      </c>
      <c r="G9582">
        <v>2</v>
      </c>
      <c r="H9582">
        <v>2</v>
      </c>
      <c r="I9582">
        <v>2</v>
      </c>
      <c r="J9582">
        <v>0</v>
      </c>
      <c r="L9582" t="s">
        <v>9759</v>
      </c>
      <c r="M9582" t="s">
        <v>24</v>
      </c>
      <c r="N9582" t="s">
        <v>26</v>
      </c>
      <c r="O9582" s="6" t="str">
        <f>INDEX(lkp_Region,MATCH(tbl_Sales[[#This Row],[Suburb]],lkp_Suburb,0))</f>
        <v>Southern Metropolitan</v>
      </c>
      <c r="P9582" s="6">
        <f>MONTH(tbl_Sales[[#This Row],[Date]])</f>
        <v>6</v>
      </c>
      <c r="Q9582" s="6">
        <f>YEAR(tbl_Sales[[#This Row],[Date]])</f>
        <v>2017</v>
      </c>
    </row>
    <row r="9583" spans="1:17" x14ac:dyDescent="0.25">
      <c r="A9583" s="1">
        <v>42900</v>
      </c>
      <c r="B9583">
        <v>745000</v>
      </c>
      <c r="C9583" t="s">
        <v>2</v>
      </c>
      <c r="D9583" t="s">
        <v>12427</v>
      </c>
      <c r="E9583" t="s">
        <v>10</v>
      </c>
      <c r="F9583">
        <v>3033</v>
      </c>
      <c r="G9583">
        <v>3</v>
      </c>
      <c r="H9583">
        <v>1</v>
      </c>
      <c r="I9583">
        <v>1</v>
      </c>
      <c r="J9583">
        <v>535</v>
      </c>
      <c r="K9583">
        <v>1980</v>
      </c>
      <c r="L9583" t="s">
        <v>9760</v>
      </c>
      <c r="M9583" t="s">
        <v>119</v>
      </c>
      <c r="N9583" t="s">
        <v>49</v>
      </c>
      <c r="O9583" s="6" t="str">
        <f>INDEX(lkp_Region,MATCH(tbl_Sales[[#This Row],[Suburb]],lkp_Suburb,0))</f>
        <v>Western Metropolitan</v>
      </c>
      <c r="P9583" s="6">
        <f>MONTH(tbl_Sales[[#This Row],[Date]])</f>
        <v>6</v>
      </c>
      <c r="Q9583" s="6">
        <f>YEAR(tbl_Sales[[#This Row],[Date]])</f>
        <v>2017</v>
      </c>
    </row>
    <row r="9584" spans="1:17" x14ac:dyDescent="0.25">
      <c r="A9584" s="1">
        <v>42900</v>
      </c>
      <c r="B9584">
        <v>1041000</v>
      </c>
      <c r="C9584" t="s">
        <v>2</v>
      </c>
      <c r="D9584" t="s">
        <v>12427</v>
      </c>
      <c r="E9584" t="s">
        <v>10</v>
      </c>
      <c r="F9584">
        <v>3032</v>
      </c>
      <c r="G9584">
        <v>3</v>
      </c>
      <c r="H9584">
        <v>2</v>
      </c>
      <c r="I9584">
        <v>2</v>
      </c>
      <c r="J9584">
        <v>209</v>
      </c>
      <c r="K9584">
        <v>2009</v>
      </c>
      <c r="L9584" t="s">
        <v>9761</v>
      </c>
      <c r="M9584" t="s">
        <v>160</v>
      </c>
      <c r="N9584" t="s">
        <v>49</v>
      </c>
      <c r="O9584" s="6" t="str">
        <f>INDEX(lkp_Region,MATCH(tbl_Sales[[#This Row],[Suburb]],lkp_Suburb,0))</f>
        <v>Western Metropolitan</v>
      </c>
      <c r="P9584" s="6">
        <f>MONTH(tbl_Sales[[#This Row],[Date]])</f>
        <v>6</v>
      </c>
      <c r="Q9584" s="6">
        <f>YEAR(tbl_Sales[[#This Row],[Date]])</f>
        <v>2017</v>
      </c>
    </row>
    <row r="9585" spans="1:17" x14ac:dyDescent="0.25">
      <c r="A9585" s="1">
        <v>42900</v>
      </c>
      <c r="B9585">
        <v>1210000</v>
      </c>
      <c r="C9585" t="s">
        <v>2</v>
      </c>
      <c r="D9585" t="s">
        <v>12427</v>
      </c>
      <c r="E9585" t="s">
        <v>10</v>
      </c>
      <c r="F9585">
        <v>3040</v>
      </c>
      <c r="G9585">
        <v>3</v>
      </c>
      <c r="H9585">
        <v>1</v>
      </c>
      <c r="I9585">
        <v>6</v>
      </c>
      <c r="J9585">
        <v>645</v>
      </c>
      <c r="L9585" t="s">
        <v>9762</v>
      </c>
      <c r="M9585" t="s">
        <v>190</v>
      </c>
      <c r="N9585" t="s">
        <v>49</v>
      </c>
      <c r="O9585" s="6" t="str">
        <f>INDEX(lkp_Region,MATCH(tbl_Sales[[#This Row],[Suburb]],lkp_Suburb,0))</f>
        <v>Western Metropolitan</v>
      </c>
      <c r="P9585" s="6">
        <f>MONTH(tbl_Sales[[#This Row],[Date]])</f>
        <v>6</v>
      </c>
      <c r="Q9585" s="6">
        <f>YEAR(tbl_Sales[[#This Row],[Date]])</f>
        <v>2017</v>
      </c>
    </row>
    <row r="9586" spans="1:17" x14ac:dyDescent="0.25">
      <c r="A9586" s="1">
        <v>42900</v>
      </c>
      <c r="B9586">
        <v>1385000</v>
      </c>
      <c r="C9586" t="s">
        <v>2</v>
      </c>
      <c r="D9586" t="s">
        <v>12427</v>
      </c>
      <c r="E9586" t="s">
        <v>10</v>
      </c>
      <c r="F9586">
        <v>3125</v>
      </c>
      <c r="G9586">
        <v>3</v>
      </c>
      <c r="H9586">
        <v>2</v>
      </c>
      <c r="I9586">
        <v>4</v>
      </c>
      <c r="J9586">
        <v>697</v>
      </c>
      <c r="L9586" t="s">
        <v>9763</v>
      </c>
      <c r="M9586" t="s">
        <v>32</v>
      </c>
      <c r="N9586" t="s">
        <v>31</v>
      </c>
      <c r="O9586" s="6" t="str">
        <f>INDEX(lkp_Region,MATCH(tbl_Sales[[#This Row],[Suburb]],lkp_Suburb,0))</f>
        <v>Southern Metropolitan</v>
      </c>
      <c r="P9586" s="6">
        <f>MONTH(tbl_Sales[[#This Row],[Date]])</f>
        <v>6</v>
      </c>
      <c r="Q9586" s="6">
        <f>YEAR(tbl_Sales[[#This Row],[Date]])</f>
        <v>2017</v>
      </c>
    </row>
    <row r="9587" spans="1:17" x14ac:dyDescent="0.25">
      <c r="A9587" s="1">
        <v>42900</v>
      </c>
      <c r="B9587">
        <v>185000</v>
      </c>
      <c r="C9587" t="s">
        <v>13</v>
      </c>
      <c r="D9587" t="s">
        <v>12431</v>
      </c>
      <c r="E9587" t="s">
        <v>5</v>
      </c>
      <c r="F9587">
        <v>3012</v>
      </c>
      <c r="G9587">
        <v>1</v>
      </c>
      <c r="H9587">
        <v>1</v>
      </c>
      <c r="I9587">
        <v>1</v>
      </c>
      <c r="J9587">
        <v>0</v>
      </c>
      <c r="L9587" t="s">
        <v>9764</v>
      </c>
      <c r="M9587" t="s">
        <v>53</v>
      </c>
      <c r="N9587" t="s">
        <v>21</v>
      </c>
      <c r="O9587" s="6" t="str">
        <f>INDEX(lkp_Region,MATCH(tbl_Sales[[#This Row],[Suburb]],lkp_Suburb,0))</f>
        <v>Western Metropolitan</v>
      </c>
      <c r="P9587" s="6">
        <f>MONTH(tbl_Sales[[#This Row],[Date]])</f>
        <v>6</v>
      </c>
      <c r="Q9587" s="6">
        <f>YEAR(tbl_Sales[[#This Row],[Date]])</f>
        <v>2017</v>
      </c>
    </row>
    <row r="9588" spans="1:17" x14ac:dyDescent="0.25">
      <c r="A9588" s="1">
        <v>42900</v>
      </c>
      <c r="B9588">
        <v>597000</v>
      </c>
      <c r="C9588" t="s">
        <v>13</v>
      </c>
      <c r="D9588" t="s">
        <v>12431</v>
      </c>
      <c r="E9588" t="s">
        <v>5</v>
      </c>
      <c r="F9588">
        <v>3012</v>
      </c>
      <c r="G9588">
        <v>3</v>
      </c>
      <c r="H9588">
        <v>1</v>
      </c>
      <c r="I9588">
        <v>1</v>
      </c>
      <c r="J9588">
        <v>126</v>
      </c>
      <c r="K9588">
        <v>1995</v>
      </c>
      <c r="L9588" t="s">
        <v>9765</v>
      </c>
      <c r="M9588" t="s">
        <v>53</v>
      </c>
      <c r="N9588" t="s">
        <v>21</v>
      </c>
      <c r="O9588" s="6" t="str">
        <f>INDEX(lkp_Region,MATCH(tbl_Sales[[#This Row],[Suburb]],lkp_Suburb,0))</f>
        <v>Western Metropolitan</v>
      </c>
      <c r="P9588" s="6">
        <f>MONTH(tbl_Sales[[#This Row],[Date]])</f>
        <v>6</v>
      </c>
      <c r="Q9588" s="6">
        <f>YEAR(tbl_Sales[[#This Row],[Date]])</f>
        <v>2017</v>
      </c>
    </row>
    <row r="9589" spans="1:17" x14ac:dyDescent="0.25">
      <c r="A9589" s="1">
        <v>42900</v>
      </c>
      <c r="B9589">
        <v>1035000</v>
      </c>
      <c r="C9589" t="s">
        <v>2</v>
      </c>
      <c r="D9589" t="s">
        <v>12431</v>
      </c>
      <c r="E9589" t="s">
        <v>10</v>
      </c>
      <c r="F9589">
        <v>3013</v>
      </c>
      <c r="G9589">
        <v>4</v>
      </c>
      <c r="H9589">
        <v>2</v>
      </c>
      <c r="I9589">
        <v>3</v>
      </c>
      <c r="J9589">
        <v>463</v>
      </c>
      <c r="L9589" t="s">
        <v>9766</v>
      </c>
      <c r="M9589" t="s">
        <v>65</v>
      </c>
      <c r="N9589" t="s">
        <v>21</v>
      </c>
      <c r="O9589" s="6" t="str">
        <f>INDEX(lkp_Region,MATCH(tbl_Sales[[#This Row],[Suburb]],lkp_Suburb,0))</f>
        <v>Western Metropolitan</v>
      </c>
      <c r="P9589" s="6">
        <f>MONTH(tbl_Sales[[#This Row],[Date]])</f>
        <v>6</v>
      </c>
      <c r="Q9589" s="6">
        <f>YEAR(tbl_Sales[[#This Row],[Date]])</f>
        <v>2017</v>
      </c>
    </row>
    <row r="9590" spans="1:17" x14ac:dyDescent="0.25">
      <c r="A9590" s="1">
        <v>42900</v>
      </c>
      <c r="B9590">
        <v>780000</v>
      </c>
      <c r="C9590" t="s">
        <v>2</v>
      </c>
      <c r="D9590" t="s">
        <v>12425</v>
      </c>
      <c r="E9590" t="s">
        <v>5</v>
      </c>
      <c r="F9590">
        <v>3155</v>
      </c>
      <c r="G9590">
        <v>4</v>
      </c>
      <c r="H9590">
        <v>2</v>
      </c>
      <c r="I9590">
        <v>2</v>
      </c>
      <c r="J9590">
        <v>820</v>
      </c>
      <c r="K9590">
        <v>1975</v>
      </c>
      <c r="L9590" t="s">
        <v>9767</v>
      </c>
      <c r="M9590" t="s">
        <v>8768</v>
      </c>
      <c r="N9590" t="s">
        <v>7768</v>
      </c>
      <c r="O9590" s="6" t="str">
        <f>INDEX(lkp_Region,MATCH(tbl_Sales[[#This Row],[Suburb]],lkp_Suburb,0))</f>
        <v>Eastern Metropolitan</v>
      </c>
      <c r="P9590" s="6">
        <f>MONTH(tbl_Sales[[#This Row],[Date]])</f>
        <v>6</v>
      </c>
      <c r="Q9590" s="6">
        <f>YEAR(tbl_Sales[[#This Row],[Date]])</f>
        <v>2017</v>
      </c>
    </row>
    <row r="9591" spans="1:17" x14ac:dyDescent="0.25">
      <c r="A9591" s="1">
        <v>42900</v>
      </c>
      <c r="B9591">
        <v>1000000</v>
      </c>
      <c r="C9591" t="s">
        <v>2</v>
      </c>
      <c r="D9591" t="s">
        <v>12429</v>
      </c>
      <c r="E9591" t="s">
        <v>5</v>
      </c>
      <c r="F9591">
        <v>3015</v>
      </c>
      <c r="G9591">
        <v>3</v>
      </c>
      <c r="H9591">
        <v>1</v>
      </c>
      <c r="I9591">
        <v>3</v>
      </c>
      <c r="J9591">
        <v>399</v>
      </c>
      <c r="L9591" t="s">
        <v>9768</v>
      </c>
      <c r="M9591" t="s">
        <v>131</v>
      </c>
      <c r="N9591" t="s">
        <v>69</v>
      </c>
      <c r="O9591" s="6" t="str">
        <f>INDEX(lkp_Region,MATCH(tbl_Sales[[#This Row],[Suburb]],lkp_Suburb,0))</f>
        <v>Western Metropolitan</v>
      </c>
      <c r="P9591" s="6">
        <f>MONTH(tbl_Sales[[#This Row],[Date]])</f>
        <v>6</v>
      </c>
      <c r="Q9591" s="6">
        <f>YEAR(tbl_Sales[[#This Row],[Date]])</f>
        <v>2017</v>
      </c>
    </row>
    <row r="9592" spans="1:17" x14ac:dyDescent="0.25">
      <c r="A9592" s="1">
        <v>42900</v>
      </c>
      <c r="B9592">
        <v>1030000</v>
      </c>
      <c r="C9592" t="s">
        <v>2</v>
      </c>
      <c r="D9592" t="s">
        <v>12423</v>
      </c>
      <c r="E9592" t="s">
        <v>10</v>
      </c>
      <c r="F9592">
        <v>3018</v>
      </c>
      <c r="G9592">
        <v>2</v>
      </c>
      <c r="H9592">
        <v>1</v>
      </c>
      <c r="I9592">
        <v>1</v>
      </c>
      <c r="J9592">
        <v>743</v>
      </c>
      <c r="L9592" t="s">
        <v>9769</v>
      </c>
      <c r="M9592" t="s">
        <v>67</v>
      </c>
      <c r="N9592" t="s">
        <v>69</v>
      </c>
      <c r="O9592" s="6" t="str">
        <f>INDEX(lkp_Region,MATCH(tbl_Sales[[#This Row],[Suburb]],lkp_Suburb,0))</f>
        <v>Western Metropolitan</v>
      </c>
      <c r="P9592" s="6">
        <f>MONTH(tbl_Sales[[#This Row],[Date]])</f>
        <v>6</v>
      </c>
      <c r="Q9592" s="6">
        <f>YEAR(tbl_Sales[[#This Row],[Date]])</f>
        <v>2017</v>
      </c>
    </row>
    <row r="9593" spans="1:17" x14ac:dyDescent="0.25">
      <c r="A9593" s="1">
        <v>42900</v>
      </c>
      <c r="B9593">
        <v>535000</v>
      </c>
      <c r="C9593" t="s">
        <v>13</v>
      </c>
      <c r="D9593" t="s">
        <v>12425</v>
      </c>
      <c r="E9593" t="s">
        <v>5</v>
      </c>
      <c r="F9593">
        <v>3163</v>
      </c>
      <c r="G9593">
        <v>2</v>
      </c>
      <c r="H9593">
        <v>1</v>
      </c>
      <c r="I9593">
        <v>1</v>
      </c>
      <c r="J9593">
        <v>77</v>
      </c>
      <c r="K9593">
        <v>1970</v>
      </c>
      <c r="L9593" t="s">
        <v>9770</v>
      </c>
      <c r="M9593" t="s">
        <v>225</v>
      </c>
      <c r="N9593" t="s">
        <v>57</v>
      </c>
      <c r="O9593" s="6" t="str">
        <f>INDEX(lkp_Region,MATCH(tbl_Sales[[#This Row],[Suburb]],lkp_Suburb,0))</f>
        <v>Southern Metropolitan</v>
      </c>
      <c r="P9593" s="6">
        <f>MONTH(tbl_Sales[[#This Row],[Date]])</f>
        <v>6</v>
      </c>
      <c r="Q9593" s="6">
        <f>YEAR(tbl_Sales[[#This Row],[Date]])</f>
        <v>2017</v>
      </c>
    </row>
    <row r="9594" spans="1:17" x14ac:dyDescent="0.25">
      <c r="A9594" s="1">
        <v>42900</v>
      </c>
      <c r="B9594">
        <v>1010000</v>
      </c>
      <c r="C9594" t="s">
        <v>2</v>
      </c>
      <c r="D9594" t="s">
        <v>12427</v>
      </c>
      <c r="E9594" t="s">
        <v>10</v>
      </c>
      <c r="F9594">
        <v>3072</v>
      </c>
      <c r="G9594">
        <v>3</v>
      </c>
      <c r="H9594">
        <v>1</v>
      </c>
      <c r="I9594">
        <v>2</v>
      </c>
      <c r="J9594">
        <v>486</v>
      </c>
      <c r="L9594" t="s">
        <v>9771</v>
      </c>
      <c r="M9594" t="s">
        <v>97</v>
      </c>
      <c r="N9594" t="s">
        <v>62</v>
      </c>
      <c r="O9594" s="6" t="str">
        <f>INDEX(lkp_Region,MATCH(tbl_Sales[[#This Row],[Suburb]],lkp_Suburb,0))</f>
        <v>Northern Metropolitan</v>
      </c>
      <c r="P9594" s="6">
        <f>MONTH(tbl_Sales[[#This Row],[Date]])</f>
        <v>6</v>
      </c>
      <c r="Q9594" s="6">
        <f>YEAR(tbl_Sales[[#This Row],[Date]])</f>
        <v>2017</v>
      </c>
    </row>
    <row r="9595" spans="1:17" x14ac:dyDescent="0.25">
      <c r="A9595" s="1">
        <v>42900</v>
      </c>
      <c r="B9595">
        <v>1300000</v>
      </c>
      <c r="C9595" t="s">
        <v>2</v>
      </c>
      <c r="D9595" t="s">
        <v>12423</v>
      </c>
      <c r="E9595" t="s">
        <v>5</v>
      </c>
      <c r="F9595">
        <v>3038</v>
      </c>
      <c r="G9595">
        <v>5</v>
      </c>
      <c r="H9595">
        <v>3</v>
      </c>
      <c r="I9595">
        <v>2</v>
      </c>
      <c r="J9595">
        <v>771</v>
      </c>
      <c r="L9595" t="s">
        <v>9772</v>
      </c>
      <c r="M9595" t="s">
        <v>7992</v>
      </c>
      <c r="N9595" t="s">
        <v>3</v>
      </c>
      <c r="O9595" s="6" t="str">
        <f>INDEX(lkp_Region,MATCH(tbl_Sales[[#This Row],[Suburb]],lkp_Suburb,0))</f>
        <v>Western Metropolitan</v>
      </c>
      <c r="P9595" s="6">
        <f>MONTH(tbl_Sales[[#This Row],[Date]])</f>
        <v>6</v>
      </c>
      <c r="Q9595" s="6">
        <f>YEAR(tbl_Sales[[#This Row],[Date]])</f>
        <v>2017</v>
      </c>
    </row>
    <row r="9596" spans="1:17" x14ac:dyDescent="0.25">
      <c r="A9596" s="1">
        <v>42900</v>
      </c>
      <c r="B9596">
        <v>560000</v>
      </c>
      <c r="C9596" t="s">
        <v>13</v>
      </c>
      <c r="D9596" t="s">
        <v>12430</v>
      </c>
      <c r="E9596" t="s">
        <v>5</v>
      </c>
      <c r="F9596">
        <v>3122</v>
      </c>
      <c r="G9596">
        <v>2</v>
      </c>
      <c r="H9596">
        <v>1</v>
      </c>
      <c r="I9596">
        <v>0</v>
      </c>
      <c r="J9596">
        <v>0</v>
      </c>
      <c r="K9596">
        <v>1960</v>
      </c>
      <c r="L9596" t="s">
        <v>9773</v>
      </c>
      <c r="M9596" t="s">
        <v>461</v>
      </c>
      <c r="N9596" t="s">
        <v>101</v>
      </c>
      <c r="O9596" s="6" t="str">
        <f>INDEX(lkp_Region,MATCH(tbl_Sales[[#This Row],[Suburb]],lkp_Suburb,0))</f>
        <v>Southern Metropolitan</v>
      </c>
      <c r="P9596" s="6">
        <f>MONTH(tbl_Sales[[#This Row],[Date]])</f>
        <v>6</v>
      </c>
      <c r="Q9596" s="6">
        <f>YEAR(tbl_Sales[[#This Row],[Date]])</f>
        <v>2017</v>
      </c>
    </row>
    <row r="9597" spans="1:17" x14ac:dyDescent="0.25">
      <c r="A9597" s="1">
        <v>42900</v>
      </c>
      <c r="B9597">
        <v>1440000</v>
      </c>
      <c r="C9597" t="s">
        <v>2</v>
      </c>
      <c r="D9597" t="s">
        <v>12429</v>
      </c>
      <c r="E9597" t="s">
        <v>10</v>
      </c>
      <c r="F9597">
        <v>3146</v>
      </c>
      <c r="G9597">
        <v>3</v>
      </c>
      <c r="H9597">
        <v>2</v>
      </c>
      <c r="I9597">
        <v>2</v>
      </c>
      <c r="J9597">
        <v>0</v>
      </c>
      <c r="L9597" t="s">
        <v>9774</v>
      </c>
      <c r="M9597" t="s">
        <v>102</v>
      </c>
      <c r="N9597" t="s">
        <v>101</v>
      </c>
      <c r="O9597" s="6" t="str">
        <f>INDEX(lkp_Region,MATCH(tbl_Sales[[#This Row],[Suburb]],lkp_Suburb,0))</f>
        <v>Southern Metropolitan</v>
      </c>
      <c r="P9597" s="6">
        <f>MONTH(tbl_Sales[[#This Row],[Date]])</f>
        <v>6</v>
      </c>
      <c r="Q9597" s="6">
        <f>YEAR(tbl_Sales[[#This Row],[Date]])</f>
        <v>2017</v>
      </c>
    </row>
    <row r="9598" spans="1:17" x14ac:dyDescent="0.25">
      <c r="A9598" s="1">
        <v>42900</v>
      </c>
      <c r="B9598">
        <v>1630000</v>
      </c>
      <c r="C9598" t="s">
        <v>2</v>
      </c>
      <c r="D9598" t="s">
        <v>12433</v>
      </c>
      <c r="E9598" t="s">
        <v>10</v>
      </c>
      <c r="F9598">
        <v>3187</v>
      </c>
      <c r="G9598">
        <v>4</v>
      </c>
      <c r="H9598">
        <v>2</v>
      </c>
      <c r="I9598">
        <v>1</v>
      </c>
      <c r="J9598">
        <v>596</v>
      </c>
      <c r="L9598" t="s">
        <v>9775</v>
      </c>
      <c r="M9598" t="s">
        <v>346</v>
      </c>
      <c r="N9598" t="s">
        <v>107</v>
      </c>
      <c r="O9598" s="6" t="str">
        <f>INDEX(lkp_Region,MATCH(tbl_Sales[[#This Row],[Suburb]],lkp_Suburb,0))</f>
        <v>Southern Metropolitan</v>
      </c>
      <c r="P9598" s="6">
        <f>MONTH(tbl_Sales[[#This Row],[Date]])</f>
        <v>6</v>
      </c>
      <c r="Q9598" s="6">
        <f>YEAR(tbl_Sales[[#This Row],[Date]])</f>
        <v>2017</v>
      </c>
    </row>
    <row r="9599" spans="1:17" x14ac:dyDescent="0.25">
      <c r="A9599" s="1">
        <v>42900</v>
      </c>
      <c r="B9599">
        <v>1670000</v>
      </c>
      <c r="C9599" t="s">
        <v>2</v>
      </c>
      <c r="D9599" t="s">
        <v>12423</v>
      </c>
      <c r="E9599" t="s">
        <v>10</v>
      </c>
      <c r="F9599">
        <v>3085</v>
      </c>
      <c r="G9599">
        <v>5</v>
      </c>
      <c r="H9599">
        <v>3</v>
      </c>
      <c r="I9599">
        <v>2</v>
      </c>
      <c r="J9599">
        <v>617</v>
      </c>
      <c r="K9599">
        <v>2012</v>
      </c>
      <c r="L9599" t="s">
        <v>9776</v>
      </c>
      <c r="M9599" t="s">
        <v>299</v>
      </c>
      <c r="N9599" t="s">
        <v>150</v>
      </c>
      <c r="O9599" s="6" t="str">
        <f>INDEX(lkp_Region,MATCH(tbl_Sales[[#This Row],[Suburb]],lkp_Suburb,0))</f>
        <v>Northern Metropolitan</v>
      </c>
      <c r="P9599" s="6">
        <f>MONTH(tbl_Sales[[#This Row],[Date]])</f>
        <v>6</v>
      </c>
      <c r="Q9599" s="6">
        <f>YEAR(tbl_Sales[[#This Row],[Date]])</f>
        <v>2017</v>
      </c>
    </row>
    <row r="9600" spans="1:17" x14ac:dyDescent="0.25">
      <c r="A9600" s="1">
        <v>42901</v>
      </c>
      <c r="B9600">
        <v>520000</v>
      </c>
      <c r="C9600" t="s">
        <v>2</v>
      </c>
      <c r="D9600" t="s">
        <v>12423</v>
      </c>
      <c r="E9600" t="s">
        <v>5</v>
      </c>
      <c r="F9600">
        <v>3029</v>
      </c>
      <c r="G9600">
        <v>3</v>
      </c>
      <c r="H9600">
        <v>2</v>
      </c>
      <c r="I9600">
        <v>2</v>
      </c>
      <c r="J9600">
        <v>530</v>
      </c>
      <c r="K9600">
        <v>1999</v>
      </c>
      <c r="L9600" t="s">
        <v>9777</v>
      </c>
      <c r="M9600" t="s">
        <v>7962</v>
      </c>
      <c r="N9600" t="s">
        <v>7964</v>
      </c>
      <c r="O9600" s="6" t="str">
        <f>INDEX(lkp_Region,MATCH(tbl_Sales[[#This Row],[Suburb]],lkp_Suburb,0))</f>
        <v>Western Metropolitan</v>
      </c>
      <c r="P9600" s="6">
        <f>MONTH(tbl_Sales[[#This Row],[Date]])</f>
        <v>6</v>
      </c>
      <c r="Q9600" s="6">
        <f>YEAR(tbl_Sales[[#This Row],[Date]])</f>
        <v>2017</v>
      </c>
    </row>
    <row r="9601" spans="1:17" x14ac:dyDescent="0.25">
      <c r="A9601" s="1">
        <v>42901</v>
      </c>
      <c r="B9601">
        <v>556500</v>
      </c>
      <c r="C9601" t="s">
        <v>2</v>
      </c>
      <c r="D9601" t="s">
        <v>12425</v>
      </c>
      <c r="E9601" t="s">
        <v>10</v>
      </c>
      <c r="F9601">
        <v>3082</v>
      </c>
      <c r="G9601">
        <v>3</v>
      </c>
      <c r="H9601">
        <v>1</v>
      </c>
      <c r="I9601">
        <v>2</v>
      </c>
      <c r="J9601">
        <v>526</v>
      </c>
      <c r="K9601">
        <v>1985</v>
      </c>
      <c r="L9601" t="s">
        <v>9778</v>
      </c>
      <c r="M9601" t="s">
        <v>7706</v>
      </c>
      <c r="N9601" t="s">
        <v>7515</v>
      </c>
      <c r="O9601" s="6" t="str">
        <f>INDEX(lkp_Region,MATCH(tbl_Sales[[#This Row],[Suburb]],lkp_Suburb,0))</f>
        <v>Northern Metropolitan</v>
      </c>
      <c r="P9601" s="6">
        <f>MONTH(tbl_Sales[[#This Row],[Date]])</f>
        <v>6</v>
      </c>
      <c r="Q9601" s="6">
        <f>YEAR(tbl_Sales[[#This Row],[Date]])</f>
        <v>2017</v>
      </c>
    </row>
    <row r="9602" spans="1:17" x14ac:dyDescent="0.25">
      <c r="A9602" s="1">
        <v>42901</v>
      </c>
      <c r="B9602">
        <v>1642000</v>
      </c>
      <c r="C9602" t="s">
        <v>2</v>
      </c>
      <c r="D9602" t="s">
        <v>12429</v>
      </c>
      <c r="E9602" t="s">
        <v>10</v>
      </c>
      <c r="F9602">
        <v>3125</v>
      </c>
      <c r="G9602">
        <v>7</v>
      </c>
      <c r="H9602">
        <v>4</v>
      </c>
      <c r="I9602">
        <v>2</v>
      </c>
      <c r="J9602">
        <v>765</v>
      </c>
      <c r="K9602">
        <v>1950</v>
      </c>
      <c r="L9602" t="s">
        <v>9779</v>
      </c>
      <c r="M9602" t="s">
        <v>32</v>
      </c>
      <c r="N9602" t="s">
        <v>14</v>
      </c>
      <c r="O9602" s="6" t="str">
        <f>INDEX(lkp_Region,MATCH(tbl_Sales[[#This Row],[Suburb]],lkp_Suburb,0))</f>
        <v>Southern Metropolitan</v>
      </c>
      <c r="P9602" s="6">
        <f>MONTH(tbl_Sales[[#This Row],[Date]])</f>
        <v>6</v>
      </c>
      <c r="Q9602" s="6">
        <f>YEAR(tbl_Sales[[#This Row],[Date]])</f>
        <v>2017</v>
      </c>
    </row>
    <row r="9603" spans="1:17" x14ac:dyDescent="0.25">
      <c r="A9603" s="1">
        <v>42901</v>
      </c>
      <c r="B9603">
        <v>500000</v>
      </c>
      <c r="C9603" t="s">
        <v>13</v>
      </c>
      <c r="D9603" t="s">
        <v>12428</v>
      </c>
      <c r="E9603" t="s">
        <v>5</v>
      </c>
      <c r="F9603">
        <v>3184</v>
      </c>
      <c r="G9603">
        <v>2</v>
      </c>
      <c r="H9603">
        <v>1</v>
      </c>
      <c r="I9603">
        <v>1</v>
      </c>
      <c r="J9603">
        <v>0</v>
      </c>
      <c r="K9603">
        <v>1960</v>
      </c>
      <c r="L9603" t="s">
        <v>9780</v>
      </c>
      <c r="M9603" t="s">
        <v>58</v>
      </c>
      <c r="N9603" t="s">
        <v>26</v>
      </c>
      <c r="O9603" s="6" t="str">
        <f>INDEX(lkp_Region,MATCH(tbl_Sales[[#This Row],[Suburb]],lkp_Suburb,0))</f>
        <v>Southern Metropolitan</v>
      </c>
      <c r="P9603" s="6">
        <f>MONTH(tbl_Sales[[#This Row],[Date]])</f>
        <v>6</v>
      </c>
      <c r="Q9603" s="6">
        <f>YEAR(tbl_Sales[[#This Row],[Date]])</f>
        <v>2017</v>
      </c>
    </row>
    <row r="9604" spans="1:17" x14ac:dyDescent="0.25">
      <c r="A9604" s="1">
        <v>42901</v>
      </c>
      <c r="B9604">
        <v>1190000</v>
      </c>
      <c r="C9604" t="s">
        <v>13</v>
      </c>
      <c r="D9604" t="s">
        <v>12425</v>
      </c>
      <c r="E9604" t="s">
        <v>10</v>
      </c>
      <c r="F9604">
        <v>3182</v>
      </c>
      <c r="G9604">
        <v>3</v>
      </c>
      <c r="H9604">
        <v>1</v>
      </c>
      <c r="I9604">
        <v>1</v>
      </c>
      <c r="J9604">
        <v>460</v>
      </c>
      <c r="K9604">
        <v>1955</v>
      </c>
      <c r="L9604" t="s">
        <v>9781</v>
      </c>
      <c r="M9604" t="s">
        <v>156</v>
      </c>
      <c r="N9604" t="s">
        <v>26</v>
      </c>
      <c r="O9604" s="6" t="str">
        <f>INDEX(lkp_Region,MATCH(tbl_Sales[[#This Row],[Suburb]],lkp_Suburb,0))</f>
        <v>Southern Metropolitan</v>
      </c>
      <c r="P9604" s="6">
        <f>MONTH(tbl_Sales[[#This Row],[Date]])</f>
        <v>6</v>
      </c>
      <c r="Q9604" s="6">
        <f>YEAR(tbl_Sales[[#This Row],[Date]])</f>
        <v>2017</v>
      </c>
    </row>
    <row r="9605" spans="1:17" x14ac:dyDescent="0.25">
      <c r="A9605" s="1">
        <v>42901</v>
      </c>
      <c r="B9605">
        <v>1700000</v>
      </c>
      <c r="C9605" t="s">
        <v>2</v>
      </c>
      <c r="D9605" t="s">
        <v>12430</v>
      </c>
      <c r="E9605" t="s">
        <v>5</v>
      </c>
      <c r="F9605">
        <v>3206</v>
      </c>
      <c r="G9605">
        <v>3</v>
      </c>
      <c r="H9605">
        <v>1</v>
      </c>
      <c r="I9605">
        <v>1</v>
      </c>
      <c r="J9605">
        <v>178</v>
      </c>
      <c r="K9605">
        <v>1910</v>
      </c>
      <c r="L9605" t="s">
        <v>9782</v>
      </c>
      <c r="M9605" t="s">
        <v>113</v>
      </c>
      <c r="N9605" t="s">
        <v>26</v>
      </c>
      <c r="O9605" s="6" t="str">
        <f>INDEX(lkp_Region,MATCH(tbl_Sales[[#This Row],[Suburb]],lkp_Suburb,0))</f>
        <v>Southern Metropolitan</v>
      </c>
      <c r="P9605" s="6">
        <f>MONTH(tbl_Sales[[#This Row],[Date]])</f>
        <v>6</v>
      </c>
      <c r="Q9605" s="6">
        <f>YEAR(tbl_Sales[[#This Row],[Date]])</f>
        <v>2017</v>
      </c>
    </row>
    <row r="9606" spans="1:17" x14ac:dyDescent="0.25">
      <c r="A9606" s="1">
        <v>42901</v>
      </c>
      <c r="B9606">
        <v>810000</v>
      </c>
      <c r="C9606" t="s">
        <v>2</v>
      </c>
      <c r="D9606" t="s">
        <v>12432</v>
      </c>
      <c r="E9606" t="s">
        <v>10</v>
      </c>
      <c r="F9606">
        <v>3095</v>
      </c>
      <c r="G9606">
        <v>4</v>
      </c>
      <c r="H9606">
        <v>2</v>
      </c>
      <c r="I9606">
        <v>2</v>
      </c>
      <c r="J9606">
        <v>838</v>
      </c>
      <c r="L9606" t="s">
        <v>9783</v>
      </c>
      <c r="M9606" t="s">
        <v>7521</v>
      </c>
      <c r="N9606" t="s">
        <v>7523</v>
      </c>
      <c r="O9606" s="6" t="str">
        <f>INDEX(lkp_Region,MATCH(tbl_Sales[[#This Row],[Suburb]],lkp_Suburb,0))</f>
        <v>Eastern Metropolitan</v>
      </c>
      <c r="P9606" s="6">
        <f>MONTH(tbl_Sales[[#This Row],[Date]])</f>
        <v>6</v>
      </c>
      <c r="Q9606" s="6">
        <f>YEAR(tbl_Sales[[#This Row],[Date]])</f>
        <v>2017</v>
      </c>
    </row>
    <row r="9607" spans="1:17" x14ac:dyDescent="0.25">
      <c r="A9607" s="1">
        <v>42901</v>
      </c>
      <c r="B9607">
        <v>595000</v>
      </c>
      <c r="C9607" t="s">
        <v>51</v>
      </c>
      <c r="D9607" t="s">
        <v>12427</v>
      </c>
      <c r="E9607" t="s">
        <v>5</v>
      </c>
      <c r="F9607">
        <v>3046</v>
      </c>
      <c r="G9607">
        <v>3</v>
      </c>
      <c r="H9607">
        <v>1</v>
      </c>
      <c r="I9607">
        <v>2</v>
      </c>
      <c r="J9607">
        <v>258</v>
      </c>
      <c r="K9607">
        <v>2001</v>
      </c>
      <c r="L9607" t="s">
        <v>5635</v>
      </c>
      <c r="M9607" t="s">
        <v>78</v>
      </c>
      <c r="N9607" t="s">
        <v>18</v>
      </c>
      <c r="O9607" s="6" t="str">
        <f>INDEX(lkp_Region,MATCH(tbl_Sales[[#This Row],[Suburb]],lkp_Suburb,0))</f>
        <v>Northern Metropolitan</v>
      </c>
      <c r="P9607" s="6">
        <f>MONTH(tbl_Sales[[#This Row],[Date]])</f>
        <v>6</v>
      </c>
      <c r="Q9607" s="6">
        <f>YEAR(tbl_Sales[[#This Row],[Date]])</f>
        <v>2017</v>
      </c>
    </row>
    <row r="9608" spans="1:17" x14ac:dyDescent="0.25">
      <c r="A9608" s="1">
        <v>42901</v>
      </c>
      <c r="B9608">
        <v>1020000</v>
      </c>
      <c r="C9608" t="s">
        <v>2</v>
      </c>
      <c r="D9608" t="s">
        <v>12427</v>
      </c>
      <c r="E9608" t="s">
        <v>5</v>
      </c>
      <c r="F9608">
        <v>3058</v>
      </c>
      <c r="G9608">
        <v>3</v>
      </c>
      <c r="H9608">
        <v>2</v>
      </c>
      <c r="I9608">
        <v>0</v>
      </c>
      <c r="J9608">
        <v>341</v>
      </c>
      <c r="K9608">
        <v>1920</v>
      </c>
      <c r="L9608" t="s">
        <v>9784</v>
      </c>
      <c r="M9608" t="s">
        <v>41</v>
      </c>
      <c r="N9608" t="s">
        <v>18</v>
      </c>
      <c r="O9608" s="6" t="str">
        <f>INDEX(lkp_Region,MATCH(tbl_Sales[[#This Row],[Suburb]],lkp_Suburb,0))</f>
        <v>Northern Metropolitan</v>
      </c>
      <c r="P9608" s="6">
        <f>MONTH(tbl_Sales[[#This Row],[Date]])</f>
        <v>6</v>
      </c>
      <c r="Q9608" s="6">
        <f>YEAR(tbl_Sales[[#This Row],[Date]])</f>
        <v>2017</v>
      </c>
    </row>
    <row r="9609" spans="1:17" x14ac:dyDescent="0.25">
      <c r="A9609" s="1">
        <v>42901</v>
      </c>
      <c r="B9609">
        <v>600000</v>
      </c>
      <c r="C9609" t="s">
        <v>13</v>
      </c>
      <c r="D9609" t="s">
        <v>12423</v>
      </c>
      <c r="E9609" t="s">
        <v>10</v>
      </c>
      <c r="F9609">
        <v>3040</v>
      </c>
      <c r="G9609">
        <v>2</v>
      </c>
      <c r="H9609">
        <v>1</v>
      </c>
      <c r="I9609">
        <v>1</v>
      </c>
      <c r="J9609">
        <v>132</v>
      </c>
      <c r="L9609" t="s">
        <v>9785</v>
      </c>
      <c r="M9609" t="s">
        <v>47</v>
      </c>
      <c r="N9609" t="s">
        <v>49</v>
      </c>
      <c r="O9609" s="6" t="str">
        <f>INDEX(lkp_Region,MATCH(tbl_Sales[[#This Row],[Suburb]],lkp_Suburb,0))</f>
        <v>Western Metropolitan</v>
      </c>
      <c r="P9609" s="6">
        <f>MONTH(tbl_Sales[[#This Row],[Date]])</f>
        <v>6</v>
      </c>
      <c r="Q9609" s="6">
        <f>YEAR(tbl_Sales[[#This Row],[Date]])</f>
        <v>2017</v>
      </c>
    </row>
    <row r="9610" spans="1:17" x14ac:dyDescent="0.25">
      <c r="A9610" s="1">
        <v>42901</v>
      </c>
      <c r="B9610">
        <v>905000</v>
      </c>
      <c r="C9610" t="s">
        <v>2</v>
      </c>
      <c r="D9610" t="s">
        <v>12429</v>
      </c>
      <c r="E9610" t="s">
        <v>10</v>
      </c>
      <c r="F9610">
        <v>3042</v>
      </c>
      <c r="G9610">
        <v>3</v>
      </c>
      <c r="H9610">
        <v>1</v>
      </c>
      <c r="I9610">
        <v>2</v>
      </c>
      <c r="J9610">
        <v>573</v>
      </c>
      <c r="K9610">
        <v>1965</v>
      </c>
      <c r="L9610" t="s">
        <v>9786</v>
      </c>
      <c r="M9610" t="s">
        <v>330</v>
      </c>
      <c r="N9610" t="s">
        <v>49</v>
      </c>
      <c r="O9610" s="6" t="str">
        <f>INDEX(lkp_Region,MATCH(tbl_Sales[[#This Row],[Suburb]],lkp_Suburb,0))</f>
        <v>Western Metropolitan</v>
      </c>
      <c r="P9610" s="6">
        <f>MONTH(tbl_Sales[[#This Row],[Date]])</f>
        <v>6</v>
      </c>
      <c r="Q9610" s="6">
        <f>YEAR(tbl_Sales[[#This Row],[Date]])</f>
        <v>2017</v>
      </c>
    </row>
    <row r="9611" spans="1:17" x14ac:dyDescent="0.25">
      <c r="A9611" s="1">
        <v>42901</v>
      </c>
      <c r="B9611">
        <v>902000</v>
      </c>
      <c r="C9611" t="s">
        <v>2</v>
      </c>
      <c r="D9611" t="s">
        <v>12429</v>
      </c>
      <c r="E9611" t="s">
        <v>10</v>
      </c>
      <c r="F9611">
        <v>3170</v>
      </c>
      <c r="G9611">
        <v>4</v>
      </c>
      <c r="H9611">
        <v>2</v>
      </c>
      <c r="I9611">
        <v>4</v>
      </c>
      <c r="J9611">
        <v>726</v>
      </c>
      <c r="K9611">
        <v>1960</v>
      </c>
      <c r="L9611" t="s">
        <v>9787</v>
      </c>
      <c r="M9611" t="s">
        <v>8310</v>
      </c>
      <c r="N9611" t="s">
        <v>31</v>
      </c>
      <c r="O9611" s="6" t="str">
        <f>INDEX(lkp_Region,MATCH(tbl_Sales[[#This Row],[Suburb]],lkp_Suburb,0))</f>
        <v>South-Eastern Metropolitan</v>
      </c>
      <c r="P9611" s="6">
        <f>MONTH(tbl_Sales[[#This Row],[Date]])</f>
        <v>6</v>
      </c>
      <c r="Q9611" s="6">
        <f>YEAR(tbl_Sales[[#This Row],[Date]])</f>
        <v>2017</v>
      </c>
    </row>
    <row r="9612" spans="1:17" x14ac:dyDescent="0.25">
      <c r="A9612" s="1">
        <v>42901</v>
      </c>
      <c r="B9612">
        <v>1175000</v>
      </c>
      <c r="C9612" t="s">
        <v>2</v>
      </c>
      <c r="D9612" t="s">
        <v>12423</v>
      </c>
      <c r="E9612" t="s">
        <v>10</v>
      </c>
      <c r="F9612">
        <v>3135</v>
      </c>
      <c r="G9612">
        <v>4</v>
      </c>
      <c r="H9612">
        <v>2</v>
      </c>
      <c r="I9612">
        <v>1</v>
      </c>
      <c r="J9612">
        <v>842</v>
      </c>
      <c r="K9612">
        <v>1960</v>
      </c>
      <c r="L9612" t="s">
        <v>9788</v>
      </c>
      <c r="M9612" t="s">
        <v>8016</v>
      </c>
      <c r="N9612" t="s">
        <v>7588</v>
      </c>
      <c r="O9612" s="6" t="str">
        <f>INDEX(lkp_Region,MATCH(tbl_Sales[[#This Row],[Suburb]],lkp_Suburb,0))</f>
        <v>Eastern Metropolitan</v>
      </c>
      <c r="P9612" s="6">
        <f>MONTH(tbl_Sales[[#This Row],[Date]])</f>
        <v>6</v>
      </c>
      <c r="Q9612" s="6">
        <f>YEAR(tbl_Sales[[#This Row],[Date]])</f>
        <v>2017</v>
      </c>
    </row>
    <row r="9613" spans="1:17" x14ac:dyDescent="0.25">
      <c r="A9613" s="1">
        <v>42901</v>
      </c>
      <c r="B9613">
        <v>830000</v>
      </c>
      <c r="C9613" t="s">
        <v>2</v>
      </c>
      <c r="D9613" t="s">
        <v>12425</v>
      </c>
      <c r="E9613" t="s">
        <v>5</v>
      </c>
      <c r="F9613">
        <v>3012</v>
      </c>
      <c r="G9613">
        <v>3</v>
      </c>
      <c r="H9613">
        <v>1</v>
      </c>
      <c r="I9613">
        <v>0</v>
      </c>
      <c r="J9613">
        <v>370</v>
      </c>
      <c r="L9613" t="s">
        <v>9789</v>
      </c>
      <c r="M9613" t="s">
        <v>53</v>
      </c>
      <c r="N9613" t="s">
        <v>21</v>
      </c>
      <c r="O9613" s="6" t="str">
        <f>INDEX(lkp_Region,MATCH(tbl_Sales[[#This Row],[Suburb]],lkp_Suburb,0))</f>
        <v>Western Metropolitan</v>
      </c>
      <c r="P9613" s="6">
        <f>MONTH(tbl_Sales[[#This Row],[Date]])</f>
        <v>6</v>
      </c>
      <c r="Q9613" s="6">
        <f>YEAR(tbl_Sales[[#This Row],[Date]])</f>
        <v>2017</v>
      </c>
    </row>
    <row r="9614" spans="1:17" x14ac:dyDescent="0.25">
      <c r="A9614" s="1">
        <v>42901</v>
      </c>
      <c r="B9614">
        <v>1241000</v>
      </c>
      <c r="C9614" t="s">
        <v>2</v>
      </c>
      <c r="D9614" t="s">
        <v>12427</v>
      </c>
      <c r="E9614" t="s">
        <v>10</v>
      </c>
      <c r="F9614">
        <v>3109</v>
      </c>
      <c r="G9614">
        <v>4</v>
      </c>
      <c r="H9614">
        <v>2</v>
      </c>
      <c r="I9614">
        <v>2</v>
      </c>
      <c r="J9614">
        <v>886</v>
      </c>
      <c r="K9614">
        <v>1980</v>
      </c>
      <c r="L9614" t="s">
        <v>9790</v>
      </c>
      <c r="M9614" t="s">
        <v>7794</v>
      </c>
      <c r="N9614" t="s">
        <v>128</v>
      </c>
      <c r="O9614" s="6" t="str">
        <f>INDEX(lkp_Region,MATCH(tbl_Sales[[#This Row],[Suburb]],lkp_Suburb,0))</f>
        <v>Eastern Metropolitan</v>
      </c>
      <c r="P9614" s="6">
        <f>MONTH(tbl_Sales[[#This Row],[Date]])</f>
        <v>6</v>
      </c>
      <c r="Q9614" s="6">
        <f>YEAR(tbl_Sales[[#This Row],[Date]])</f>
        <v>2017</v>
      </c>
    </row>
    <row r="9615" spans="1:17" x14ac:dyDescent="0.25">
      <c r="A9615" s="1">
        <v>42901</v>
      </c>
      <c r="B9615">
        <v>1542000</v>
      </c>
      <c r="C9615" t="s">
        <v>2</v>
      </c>
      <c r="D9615" t="s">
        <v>12423</v>
      </c>
      <c r="E9615" t="s">
        <v>10</v>
      </c>
      <c r="F9615">
        <v>3108</v>
      </c>
      <c r="G9615">
        <v>3</v>
      </c>
      <c r="H9615">
        <v>2</v>
      </c>
      <c r="I9615">
        <v>2</v>
      </c>
      <c r="J9615">
        <v>980</v>
      </c>
      <c r="L9615" t="s">
        <v>9791</v>
      </c>
      <c r="M9615" t="s">
        <v>126</v>
      </c>
      <c r="N9615" t="s">
        <v>128</v>
      </c>
      <c r="O9615" s="6" t="str">
        <f>INDEX(lkp_Region,MATCH(tbl_Sales[[#This Row],[Suburb]],lkp_Suburb,0))</f>
        <v>Eastern Metropolitan</v>
      </c>
      <c r="P9615" s="6">
        <f>MONTH(tbl_Sales[[#This Row],[Date]])</f>
        <v>6</v>
      </c>
      <c r="Q9615" s="6">
        <f>YEAR(tbl_Sales[[#This Row],[Date]])</f>
        <v>2017</v>
      </c>
    </row>
    <row r="9616" spans="1:17" x14ac:dyDescent="0.25">
      <c r="A9616" s="1">
        <v>42901</v>
      </c>
      <c r="B9616">
        <v>700000</v>
      </c>
      <c r="C9616" t="s">
        <v>2</v>
      </c>
      <c r="D9616" t="s">
        <v>12427</v>
      </c>
      <c r="E9616" t="s">
        <v>10</v>
      </c>
      <c r="F9616">
        <v>3153</v>
      </c>
      <c r="G9616">
        <v>3</v>
      </c>
      <c r="H9616">
        <v>2</v>
      </c>
      <c r="I9616">
        <v>1</v>
      </c>
      <c r="J9616">
        <v>509</v>
      </c>
      <c r="K9616">
        <v>1980</v>
      </c>
      <c r="L9616" t="s">
        <v>9792</v>
      </c>
      <c r="M9616" t="s">
        <v>8050</v>
      </c>
      <c r="N9616" t="s">
        <v>7768</v>
      </c>
      <c r="O9616" s="6" t="str">
        <f>INDEX(lkp_Region,MATCH(tbl_Sales[[#This Row],[Suburb]],lkp_Suburb,0))</f>
        <v>Eastern Metropolitan</v>
      </c>
      <c r="P9616" s="6">
        <f>MONTH(tbl_Sales[[#This Row],[Date]])</f>
        <v>6</v>
      </c>
      <c r="Q9616" s="6">
        <f>YEAR(tbl_Sales[[#This Row],[Date]])</f>
        <v>2017</v>
      </c>
    </row>
    <row r="9617" spans="1:17" x14ac:dyDescent="0.25">
      <c r="A9617" s="1">
        <v>42901</v>
      </c>
      <c r="B9617">
        <v>1460000</v>
      </c>
      <c r="C9617" t="s">
        <v>2</v>
      </c>
      <c r="D9617" t="s">
        <v>12425</v>
      </c>
      <c r="E9617" t="s">
        <v>5</v>
      </c>
      <c r="F9617">
        <v>3165</v>
      </c>
      <c r="G9617">
        <v>4</v>
      </c>
      <c r="H9617">
        <v>1</v>
      </c>
      <c r="I9617">
        <v>2</v>
      </c>
      <c r="J9617">
        <v>722</v>
      </c>
      <c r="K9617">
        <v>1955</v>
      </c>
      <c r="L9617" t="s">
        <v>9793</v>
      </c>
      <c r="M9617" t="s">
        <v>138</v>
      </c>
      <c r="N9617" t="s">
        <v>57</v>
      </c>
      <c r="O9617" s="6" t="str">
        <f>INDEX(lkp_Region,MATCH(tbl_Sales[[#This Row],[Suburb]],lkp_Suburb,0))</f>
        <v>Southern Metropolitan</v>
      </c>
      <c r="P9617" s="6">
        <f>MONTH(tbl_Sales[[#This Row],[Date]])</f>
        <v>6</v>
      </c>
      <c r="Q9617" s="6">
        <f>YEAR(tbl_Sales[[#This Row],[Date]])</f>
        <v>2017</v>
      </c>
    </row>
    <row r="9618" spans="1:17" x14ac:dyDescent="0.25">
      <c r="A9618" s="1">
        <v>42901</v>
      </c>
      <c r="B9618">
        <v>770000</v>
      </c>
      <c r="C9618" t="s">
        <v>2</v>
      </c>
      <c r="D9618" t="s">
        <v>12427</v>
      </c>
      <c r="E9618" t="s">
        <v>10</v>
      </c>
      <c r="F9618">
        <v>3073</v>
      </c>
      <c r="G9618">
        <v>4</v>
      </c>
      <c r="H9618">
        <v>3</v>
      </c>
      <c r="I9618">
        <v>3</v>
      </c>
      <c r="J9618">
        <v>697</v>
      </c>
      <c r="K9618">
        <v>1970</v>
      </c>
      <c r="L9618" t="s">
        <v>9794</v>
      </c>
      <c r="M9618" t="s">
        <v>93</v>
      </c>
      <c r="N9618" t="s">
        <v>62</v>
      </c>
      <c r="O9618" s="6" t="str">
        <f>INDEX(lkp_Region,MATCH(tbl_Sales[[#This Row],[Suburb]],lkp_Suburb,0))</f>
        <v>Northern Metropolitan</v>
      </c>
      <c r="P9618" s="6">
        <f>MONTH(tbl_Sales[[#This Row],[Date]])</f>
        <v>6</v>
      </c>
      <c r="Q9618" s="6">
        <f>YEAR(tbl_Sales[[#This Row],[Date]])</f>
        <v>2017</v>
      </c>
    </row>
    <row r="9619" spans="1:17" x14ac:dyDescent="0.25">
      <c r="A9619" s="1">
        <v>42901</v>
      </c>
      <c r="B9619">
        <v>530000</v>
      </c>
      <c r="C9619" t="s">
        <v>2</v>
      </c>
      <c r="D9619" t="s">
        <v>12423</v>
      </c>
      <c r="E9619" t="s">
        <v>10</v>
      </c>
      <c r="F9619">
        <v>3020</v>
      </c>
      <c r="G9619">
        <v>3</v>
      </c>
      <c r="H9619">
        <v>1</v>
      </c>
      <c r="I9619">
        <v>1</v>
      </c>
      <c r="J9619">
        <v>573</v>
      </c>
      <c r="K9619">
        <v>1970</v>
      </c>
      <c r="L9619" t="s">
        <v>9795</v>
      </c>
      <c r="M9619" t="s">
        <v>141</v>
      </c>
      <c r="N9619" t="s">
        <v>3</v>
      </c>
      <c r="O9619" s="6" t="str">
        <f>INDEX(lkp_Region,MATCH(tbl_Sales[[#This Row],[Suburb]],lkp_Suburb,0))</f>
        <v>Western Metropolitan</v>
      </c>
      <c r="P9619" s="6">
        <f>MONTH(tbl_Sales[[#This Row],[Date]])</f>
        <v>6</v>
      </c>
      <c r="Q9619" s="6">
        <f>YEAR(tbl_Sales[[#This Row],[Date]])</f>
        <v>2017</v>
      </c>
    </row>
    <row r="9620" spans="1:17" x14ac:dyDescent="0.25">
      <c r="A9620" s="1">
        <v>42901</v>
      </c>
      <c r="B9620">
        <v>1402000</v>
      </c>
      <c r="C9620" t="s">
        <v>2</v>
      </c>
      <c r="D9620" t="s">
        <v>12431</v>
      </c>
      <c r="E9620" t="s">
        <v>10</v>
      </c>
      <c r="F9620">
        <v>3124</v>
      </c>
      <c r="G9620">
        <v>2</v>
      </c>
      <c r="H9620">
        <v>1</v>
      </c>
      <c r="I9620">
        <v>0</v>
      </c>
      <c r="J9620">
        <v>429</v>
      </c>
      <c r="L9620" t="s">
        <v>9796</v>
      </c>
      <c r="M9620" t="s">
        <v>209</v>
      </c>
      <c r="N9620" t="s">
        <v>101</v>
      </c>
      <c r="O9620" s="6" t="str">
        <f>INDEX(lkp_Region,MATCH(tbl_Sales[[#This Row],[Suburb]],lkp_Suburb,0))</f>
        <v>Southern Metropolitan</v>
      </c>
      <c r="P9620" s="6">
        <f>MONTH(tbl_Sales[[#This Row],[Date]])</f>
        <v>6</v>
      </c>
      <c r="Q9620" s="6">
        <f>YEAR(tbl_Sales[[#This Row],[Date]])</f>
        <v>2017</v>
      </c>
    </row>
    <row r="9621" spans="1:17" x14ac:dyDescent="0.25">
      <c r="A9621" s="1">
        <v>42901</v>
      </c>
      <c r="B9621">
        <v>1861000</v>
      </c>
      <c r="C9621" t="s">
        <v>2</v>
      </c>
      <c r="D9621" t="s">
        <v>12427</v>
      </c>
      <c r="E9621" t="s">
        <v>10</v>
      </c>
      <c r="F9621">
        <v>3124</v>
      </c>
      <c r="G9621">
        <v>3</v>
      </c>
      <c r="H9621">
        <v>2</v>
      </c>
      <c r="I9621">
        <v>2</v>
      </c>
      <c r="J9621">
        <v>324</v>
      </c>
      <c r="L9621" t="s">
        <v>9797</v>
      </c>
      <c r="M9621" t="s">
        <v>209</v>
      </c>
      <c r="N9621" t="s">
        <v>101</v>
      </c>
      <c r="O9621" s="6" t="str">
        <f>INDEX(lkp_Region,MATCH(tbl_Sales[[#This Row],[Suburb]],lkp_Suburb,0))</f>
        <v>Southern Metropolitan</v>
      </c>
      <c r="P9621" s="6">
        <f>MONTH(tbl_Sales[[#This Row],[Date]])</f>
        <v>6</v>
      </c>
      <c r="Q9621" s="6">
        <f>YEAR(tbl_Sales[[#This Row],[Date]])</f>
        <v>2017</v>
      </c>
    </row>
    <row r="9622" spans="1:17" x14ac:dyDescent="0.25">
      <c r="A9622" s="1">
        <v>42901</v>
      </c>
      <c r="B9622">
        <v>2550000</v>
      </c>
      <c r="C9622" t="s">
        <v>2</v>
      </c>
      <c r="D9622" t="s">
        <v>12431</v>
      </c>
      <c r="E9622" t="s">
        <v>5</v>
      </c>
      <c r="F9622">
        <v>3186</v>
      </c>
      <c r="G9622">
        <v>4</v>
      </c>
      <c r="H9622">
        <v>3</v>
      </c>
      <c r="I9622">
        <v>2</v>
      </c>
      <c r="J9622">
        <v>263</v>
      </c>
      <c r="K9622">
        <v>2005</v>
      </c>
      <c r="L9622" t="s">
        <v>9798</v>
      </c>
      <c r="M9622" t="s">
        <v>105</v>
      </c>
      <c r="N9622" t="s">
        <v>107</v>
      </c>
      <c r="O9622" s="6" t="str">
        <f>INDEX(lkp_Region,MATCH(tbl_Sales[[#This Row],[Suburb]],lkp_Suburb,0))</f>
        <v>Southern Metropolitan</v>
      </c>
      <c r="P9622" s="6">
        <f>MONTH(tbl_Sales[[#This Row],[Date]])</f>
        <v>6</v>
      </c>
      <c r="Q9622" s="6">
        <f>YEAR(tbl_Sales[[#This Row],[Date]])</f>
        <v>2017</v>
      </c>
    </row>
    <row r="9623" spans="1:17" x14ac:dyDescent="0.25">
      <c r="A9623" s="1">
        <v>42901</v>
      </c>
      <c r="B9623">
        <v>885000</v>
      </c>
      <c r="C9623" t="s">
        <v>2</v>
      </c>
      <c r="D9623" t="s">
        <v>12423</v>
      </c>
      <c r="E9623" t="s">
        <v>5</v>
      </c>
      <c r="F9623">
        <v>3081</v>
      </c>
      <c r="G9623">
        <v>3</v>
      </c>
      <c r="H9623">
        <v>1</v>
      </c>
      <c r="I9623">
        <v>1</v>
      </c>
      <c r="J9623">
        <v>592</v>
      </c>
      <c r="K9623">
        <v>1960</v>
      </c>
      <c r="L9623" t="s">
        <v>9799</v>
      </c>
      <c r="M9623" t="s">
        <v>748</v>
      </c>
      <c r="N9623" t="s">
        <v>150</v>
      </c>
      <c r="O9623" s="6" t="str">
        <f>INDEX(lkp_Region,MATCH(tbl_Sales[[#This Row],[Suburb]],lkp_Suburb,0))</f>
        <v>Eastern Metropolitan</v>
      </c>
      <c r="P9623" s="6">
        <f>MONTH(tbl_Sales[[#This Row],[Date]])</f>
        <v>6</v>
      </c>
      <c r="Q9623" s="6">
        <f>YEAR(tbl_Sales[[#This Row],[Date]])</f>
        <v>2017</v>
      </c>
    </row>
    <row r="9624" spans="1:17" x14ac:dyDescent="0.25">
      <c r="A9624" s="1">
        <v>42901</v>
      </c>
      <c r="B9624">
        <v>975000</v>
      </c>
      <c r="C9624" t="s">
        <v>51</v>
      </c>
      <c r="D9624" t="s">
        <v>12427</v>
      </c>
      <c r="E9624" t="s">
        <v>5</v>
      </c>
      <c r="F9624">
        <v>3079</v>
      </c>
      <c r="G9624">
        <v>3</v>
      </c>
      <c r="H9624">
        <v>2</v>
      </c>
      <c r="I9624">
        <v>1</v>
      </c>
      <c r="J9624">
        <v>103</v>
      </c>
      <c r="K9624">
        <v>1997</v>
      </c>
      <c r="L9624" t="s">
        <v>9800</v>
      </c>
      <c r="M9624" t="s">
        <v>213</v>
      </c>
      <c r="N9624" t="s">
        <v>150</v>
      </c>
      <c r="O9624" s="6" t="str">
        <f>INDEX(lkp_Region,MATCH(tbl_Sales[[#This Row],[Suburb]],lkp_Suburb,0))</f>
        <v>Eastern Metropolitan</v>
      </c>
      <c r="P9624" s="6">
        <f>MONTH(tbl_Sales[[#This Row],[Date]])</f>
        <v>6</v>
      </c>
      <c r="Q9624" s="6">
        <f>YEAR(tbl_Sales[[#This Row],[Date]])</f>
        <v>2017</v>
      </c>
    </row>
    <row r="9625" spans="1:17" x14ac:dyDescent="0.25">
      <c r="A9625" s="1">
        <v>42902</v>
      </c>
      <c r="B9625">
        <v>515000</v>
      </c>
      <c r="C9625" t="s">
        <v>2</v>
      </c>
      <c r="D9625" t="s">
        <v>12428</v>
      </c>
      <c r="E9625" t="s">
        <v>10</v>
      </c>
      <c r="F9625">
        <v>3029</v>
      </c>
      <c r="G9625">
        <v>3</v>
      </c>
      <c r="H9625">
        <v>1</v>
      </c>
      <c r="I9625">
        <v>2</v>
      </c>
      <c r="J9625">
        <v>565</v>
      </c>
      <c r="L9625" t="s">
        <v>9801</v>
      </c>
      <c r="M9625" t="s">
        <v>7962</v>
      </c>
      <c r="N9625" t="s">
        <v>7964</v>
      </c>
      <c r="O9625" s="6" t="str">
        <f>INDEX(lkp_Region,MATCH(tbl_Sales[[#This Row],[Suburb]],lkp_Suburb,0))</f>
        <v>Western Metropolitan</v>
      </c>
      <c r="P9625" s="6">
        <f>MONTH(tbl_Sales[[#This Row],[Date]])</f>
        <v>6</v>
      </c>
      <c r="Q9625" s="6">
        <f>YEAR(tbl_Sales[[#This Row],[Date]])</f>
        <v>2017</v>
      </c>
    </row>
    <row r="9626" spans="1:17" x14ac:dyDescent="0.25">
      <c r="A9626" s="1">
        <v>42902</v>
      </c>
      <c r="B9626">
        <v>1425000</v>
      </c>
      <c r="C9626" t="s">
        <v>2</v>
      </c>
      <c r="D9626" t="s">
        <v>12423</v>
      </c>
      <c r="E9626" t="s">
        <v>10</v>
      </c>
      <c r="F9626">
        <v>3130</v>
      </c>
      <c r="G9626">
        <v>2</v>
      </c>
      <c r="H9626">
        <v>1</v>
      </c>
      <c r="I9626">
        <v>1</v>
      </c>
      <c r="J9626">
        <v>597</v>
      </c>
      <c r="L9626" t="s">
        <v>9802</v>
      </c>
      <c r="M9626" t="s">
        <v>7710</v>
      </c>
      <c r="N9626" t="s">
        <v>14</v>
      </c>
      <c r="O9626" s="6" t="str">
        <f>INDEX(lkp_Region,MATCH(tbl_Sales[[#This Row],[Suburb]],lkp_Suburb,0))</f>
        <v>Eastern Metropolitan</v>
      </c>
      <c r="P9626" s="6">
        <f>MONTH(tbl_Sales[[#This Row],[Date]])</f>
        <v>6</v>
      </c>
      <c r="Q9626" s="6">
        <f>YEAR(tbl_Sales[[#This Row],[Date]])</f>
        <v>2017</v>
      </c>
    </row>
    <row r="9627" spans="1:17" x14ac:dyDescent="0.25">
      <c r="A9627" s="1">
        <v>42902</v>
      </c>
      <c r="B9627">
        <v>1580000</v>
      </c>
      <c r="C9627" t="s">
        <v>2</v>
      </c>
      <c r="D9627" t="s">
        <v>12425</v>
      </c>
      <c r="E9627" t="s">
        <v>10</v>
      </c>
      <c r="F9627">
        <v>3151</v>
      </c>
      <c r="G9627">
        <v>4</v>
      </c>
      <c r="H9627">
        <v>2</v>
      </c>
      <c r="I9627">
        <v>2</v>
      </c>
      <c r="J9627">
        <v>724</v>
      </c>
      <c r="L9627" t="s">
        <v>9803</v>
      </c>
      <c r="M9627" t="s">
        <v>8166</v>
      </c>
      <c r="N9627" t="s">
        <v>14</v>
      </c>
      <c r="O9627" s="6" t="str">
        <f>INDEX(lkp_Region,MATCH(tbl_Sales[[#This Row],[Suburb]],lkp_Suburb,0))</f>
        <v>Eastern Metropolitan</v>
      </c>
      <c r="P9627" s="6">
        <f>MONTH(tbl_Sales[[#This Row],[Date]])</f>
        <v>6</v>
      </c>
      <c r="Q9627" s="6">
        <f>YEAR(tbl_Sales[[#This Row],[Date]])</f>
        <v>2017</v>
      </c>
    </row>
    <row r="9628" spans="1:17" x14ac:dyDescent="0.25">
      <c r="A9628" s="1">
        <v>42902</v>
      </c>
      <c r="B9628">
        <v>615000</v>
      </c>
      <c r="C9628" t="s">
        <v>13</v>
      </c>
      <c r="D9628" t="s">
        <v>12428</v>
      </c>
      <c r="E9628" t="s">
        <v>10</v>
      </c>
      <c r="F9628">
        <v>3141</v>
      </c>
      <c r="G9628">
        <v>2</v>
      </c>
      <c r="H9628">
        <v>1</v>
      </c>
      <c r="I9628">
        <v>1</v>
      </c>
      <c r="J9628">
        <v>0</v>
      </c>
      <c r="L9628" t="s">
        <v>9804</v>
      </c>
      <c r="M9628" t="s">
        <v>111</v>
      </c>
      <c r="N9628" t="s">
        <v>76</v>
      </c>
      <c r="O9628" s="6" t="str">
        <f>INDEX(lkp_Region,MATCH(tbl_Sales[[#This Row],[Suburb]],lkp_Suburb,0))</f>
        <v>Southern Metropolitan</v>
      </c>
      <c r="P9628" s="6">
        <f>MONTH(tbl_Sales[[#This Row],[Date]])</f>
        <v>6</v>
      </c>
      <c r="Q9628" s="6">
        <f>YEAR(tbl_Sales[[#This Row],[Date]])</f>
        <v>2017</v>
      </c>
    </row>
    <row r="9629" spans="1:17" x14ac:dyDescent="0.25">
      <c r="A9629" s="1">
        <v>42902</v>
      </c>
      <c r="B9629">
        <v>1805000</v>
      </c>
      <c r="C9629" t="s">
        <v>2</v>
      </c>
      <c r="D9629" t="s">
        <v>12425</v>
      </c>
      <c r="E9629" t="s">
        <v>10</v>
      </c>
      <c r="F9629">
        <v>3181</v>
      </c>
      <c r="G9629">
        <v>4</v>
      </c>
      <c r="H9629">
        <v>2</v>
      </c>
      <c r="I9629">
        <v>1</v>
      </c>
      <c r="J9629">
        <v>105</v>
      </c>
      <c r="L9629" t="s">
        <v>9805</v>
      </c>
      <c r="M9629" t="s">
        <v>302</v>
      </c>
      <c r="N9629" t="s">
        <v>76</v>
      </c>
      <c r="O9629" s="6" t="str">
        <f>INDEX(lkp_Region,MATCH(tbl_Sales[[#This Row],[Suburb]],lkp_Suburb,0))</f>
        <v>Southern Metropolitan</v>
      </c>
      <c r="P9629" s="6">
        <f>MONTH(tbl_Sales[[#This Row],[Date]])</f>
        <v>6</v>
      </c>
      <c r="Q9629" s="6">
        <f>YEAR(tbl_Sales[[#This Row],[Date]])</f>
        <v>2017</v>
      </c>
    </row>
    <row r="9630" spans="1:17" x14ac:dyDescent="0.25">
      <c r="A9630" s="1">
        <v>42902</v>
      </c>
      <c r="B9630">
        <v>2500000</v>
      </c>
      <c r="C9630" t="s">
        <v>2</v>
      </c>
      <c r="D9630" t="s">
        <v>12429</v>
      </c>
      <c r="E9630" t="s">
        <v>5</v>
      </c>
      <c r="F9630">
        <v>3142</v>
      </c>
      <c r="G9630">
        <v>3</v>
      </c>
      <c r="H9630">
        <v>2</v>
      </c>
      <c r="I9630">
        <v>2</v>
      </c>
      <c r="J9630">
        <v>440</v>
      </c>
      <c r="L9630" t="s">
        <v>9806</v>
      </c>
      <c r="M9630" t="s">
        <v>109</v>
      </c>
      <c r="N9630" t="s">
        <v>76</v>
      </c>
      <c r="O9630" s="6" t="str">
        <f>INDEX(lkp_Region,MATCH(tbl_Sales[[#This Row],[Suburb]],lkp_Suburb,0))</f>
        <v>Southern Metropolitan</v>
      </c>
      <c r="P9630" s="6">
        <f>MONTH(tbl_Sales[[#This Row],[Date]])</f>
        <v>6</v>
      </c>
      <c r="Q9630" s="6">
        <f>YEAR(tbl_Sales[[#This Row],[Date]])</f>
        <v>2017</v>
      </c>
    </row>
    <row r="9631" spans="1:17" x14ac:dyDescent="0.25">
      <c r="A9631" s="1">
        <v>42902</v>
      </c>
      <c r="B9631">
        <v>3600000</v>
      </c>
      <c r="C9631" t="s">
        <v>2</v>
      </c>
      <c r="D9631" t="s">
        <v>12433</v>
      </c>
      <c r="E9631" t="s">
        <v>5</v>
      </c>
      <c r="F9631">
        <v>3142</v>
      </c>
      <c r="G9631">
        <v>4</v>
      </c>
      <c r="H9631">
        <v>2</v>
      </c>
      <c r="I9631">
        <v>2</v>
      </c>
      <c r="J9631">
        <v>815</v>
      </c>
      <c r="L9631" t="s">
        <v>9807</v>
      </c>
      <c r="M9631" t="s">
        <v>109</v>
      </c>
      <c r="N9631" t="s">
        <v>76</v>
      </c>
      <c r="O9631" s="6" t="str">
        <f>INDEX(lkp_Region,MATCH(tbl_Sales[[#This Row],[Suburb]],lkp_Suburb,0))</f>
        <v>Southern Metropolitan</v>
      </c>
      <c r="P9631" s="6">
        <f>MONTH(tbl_Sales[[#This Row],[Date]])</f>
        <v>6</v>
      </c>
      <c r="Q9631" s="6">
        <f>YEAR(tbl_Sales[[#This Row],[Date]])</f>
        <v>2017</v>
      </c>
    </row>
    <row r="9632" spans="1:17" x14ac:dyDescent="0.25">
      <c r="A9632" s="1">
        <v>42902</v>
      </c>
      <c r="B9632">
        <v>445000</v>
      </c>
      <c r="C9632" t="s">
        <v>13</v>
      </c>
      <c r="D9632" t="s">
        <v>12427</v>
      </c>
      <c r="E9632" t="s">
        <v>10</v>
      </c>
      <c r="F9632">
        <v>3060</v>
      </c>
      <c r="G9632">
        <v>2</v>
      </c>
      <c r="H9632">
        <v>1</v>
      </c>
      <c r="I9632">
        <v>1</v>
      </c>
      <c r="J9632">
        <v>196</v>
      </c>
      <c r="L9632" t="s">
        <v>9808</v>
      </c>
      <c r="M9632" t="s">
        <v>16</v>
      </c>
      <c r="N9632" t="s">
        <v>18</v>
      </c>
      <c r="O9632" s="6" t="str">
        <f>INDEX(lkp_Region,MATCH(tbl_Sales[[#This Row],[Suburb]],lkp_Suburb,0))</f>
        <v>Northern Metropolitan</v>
      </c>
      <c r="P9632" s="6">
        <f>MONTH(tbl_Sales[[#This Row],[Date]])</f>
        <v>6</v>
      </c>
      <c r="Q9632" s="6">
        <f>YEAR(tbl_Sales[[#This Row],[Date]])</f>
        <v>2017</v>
      </c>
    </row>
    <row r="9633" spans="1:17" x14ac:dyDescent="0.25">
      <c r="A9633" s="1">
        <v>42902</v>
      </c>
      <c r="B9633">
        <v>695000</v>
      </c>
      <c r="C9633" t="s">
        <v>2</v>
      </c>
      <c r="D9633" t="s">
        <v>12430</v>
      </c>
      <c r="E9633" t="s">
        <v>10</v>
      </c>
      <c r="F9633">
        <v>3046</v>
      </c>
      <c r="G9633">
        <v>3</v>
      </c>
      <c r="H9633">
        <v>1</v>
      </c>
      <c r="I9633">
        <v>2</v>
      </c>
      <c r="J9633">
        <v>649</v>
      </c>
      <c r="K9633">
        <v>1955</v>
      </c>
      <c r="L9633" t="s">
        <v>9809</v>
      </c>
      <c r="M9633" t="s">
        <v>78</v>
      </c>
      <c r="N9633" t="s">
        <v>18</v>
      </c>
      <c r="O9633" s="6" t="str">
        <f>INDEX(lkp_Region,MATCH(tbl_Sales[[#This Row],[Suburb]],lkp_Suburb,0))</f>
        <v>Northern Metropolitan</v>
      </c>
      <c r="P9633" s="6">
        <f>MONTH(tbl_Sales[[#This Row],[Date]])</f>
        <v>6</v>
      </c>
      <c r="Q9633" s="6">
        <f>YEAR(tbl_Sales[[#This Row],[Date]])</f>
        <v>2017</v>
      </c>
    </row>
    <row r="9634" spans="1:17" x14ac:dyDescent="0.25">
      <c r="A9634" s="1">
        <v>42902</v>
      </c>
      <c r="B9634">
        <v>884000</v>
      </c>
      <c r="C9634" t="s">
        <v>2</v>
      </c>
      <c r="D9634" t="s">
        <v>12429</v>
      </c>
      <c r="E9634" t="s">
        <v>5</v>
      </c>
      <c r="F9634">
        <v>3056</v>
      </c>
      <c r="G9634">
        <v>2</v>
      </c>
      <c r="H9634">
        <v>1</v>
      </c>
      <c r="I9634">
        <v>0</v>
      </c>
      <c r="J9634">
        <v>148</v>
      </c>
      <c r="K9634">
        <v>1890</v>
      </c>
      <c r="L9634" t="s">
        <v>9810</v>
      </c>
      <c r="M9634" t="s">
        <v>117</v>
      </c>
      <c r="N9634" t="s">
        <v>18</v>
      </c>
      <c r="O9634" s="6" t="str">
        <f>INDEX(lkp_Region,MATCH(tbl_Sales[[#This Row],[Suburb]],lkp_Suburb,0))</f>
        <v>Northern Metropolitan</v>
      </c>
      <c r="P9634" s="6">
        <f>MONTH(tbl_Sales[[#This Row],[Date]])</f>
        <v>6</v>
      </c>
      <c r="Q9634" s="6">
        <f>YEAR(tbl_Sales[[#This Row],[Date]])</f>
        <v>2017</v>
      </c>
    </row>
    <row r="9635" spans="1:17" x14ac:dyDescent="0.25">
      <c r="A9635" s="1">
        <v>42902</v>
      </c>
      <c r="B9635">
        <v>1145000</v>
      </c>
      <c r="C9635" t="s">
        <v>2</v>
      </c>
      <c r="D9635" t="s">
        <v>12427</v>
      </c>
      <c r="E9635" t="s">
        <v>10</v>
      </c>
      <c r="F9635">
        <v>3166</v>
      </c>
      <c r="G9635">
        <v>4</v>
      </c>
      <c r="H9635">
        <v>2</v>
      </c>
      <c r="I9635">
        <v>2</v>
      </c>
      <c r="J9635">
        <v>538</v>
      </c>
      <c r="L9635" t="s">
        <v>9811</v>
      </c>
      <c r="M9635" t="s">
        <v>246</v>
      </c>
      <c r="N9635" t="s">
        <v>31</v>
      </c>
      <c r="O9635" s="6" t="str">
        <f>INDEX(lkp_Region,MATCH(tbl_Sales[[#This Row],[Suburb]],lkp_Suburb,0))</f>
        <v>Southern Metropolitan</v>
      </c>
      <c r="P9635" s="6">
        <f>MONTH(tbl_Sales[[#This Row],[Date]])</f>
        <v>6</v>
      </c>
      <c r="Q9635" s="6">
        <f>YEAR(tbl_Sales[[#This Row],[Date]])</f>
        <v>2017</v>
      </c>
    </row>
    <row r="9636" spans="1:17" x14ac:dyDescent="0.25">
      <c r="A9636" s="1">
        <v>42902</v>
      </c>
      <c r="B9636">
        <v>1145000</v>
      </c>
      <c r="C9636" t="s">
        <v>2</v>
      </c>
      <c r="D9636" t="s">
        <v>12427</v>
      </c>
      <c r="E9636" t="s">
        <v>10</v>
      </c>
      <c r="F9636">
        <v>3166</v>
      </c>
      <c r="G9636">
        <v>4</v>
      </c>
      <c r="H9636">
        <v>1</v>
      </c>
      <c r="I9636">
        <v>2</v>
      </c>
      <c r="J9636">
        <v>603</v>
      </c>
      <c r="K9636">
        <v>1960</v>
      </c>
      <c r="L9636" t="s">
        <v>9812</v>
      </c>
      <c r="M9636" t="s">
        <v>8469</v>
      </c>
      <c r="N9636" t="s">
        <v>31</v>
      </c>
      <c r="O9636" s="6" t="str">
        <f>INDEX(lkp_Region,MATCH(tbl_Sales[[#This Row],[Suburb]],lkp_Suburb,0))</f>
        <v>Southern Metropolitan</v>
      </c>
      <c r="P9636" s="6">
        <f>MONTH(tbl_Sales[[#This Row],[Date]])</f>
        <v>6</v>
      </c>
      <c r="Q9636" s="6">
        <f>YEAR(tbl_Sales[[#This Row],[Date]])</f>
        <v>2017</v>
      </c>
    </row>
    <row r="9637" spans="1:17" x14ac:dyDescent="0.25">
      <c r="A9637" s="1">
        <v>42902</v>
      </c>
      <c r="B9637">
        <v>525000</v>
      </c>
      <c r="C9637" t="s">
        <v>13</v>
      </c>
      <c r="D9637" t="s">
        <v>12431</v>
      </c>
      <c r="E9637" t="s">
        <v>5</v>
      </c>
      <c r="F9637">
        <v>3031</v>
      </c>
      <c r="G9637">
        <v>2</v>
      </c>
      <c r="H9637">
        <v>1</v>
      </c>
      <c r="I9637">
        <v>1</v>
      </c>
      <c r="J9637">
        <v>0</v>
      </c>
      <c r="K9637">
        <v>2011</v>
      </c>
      <c r="L9637" t="s">
        <v>9813</v>
      </c>
      <c r="M9637" t="s">
        <v>264</v>
      </c>
      <c r="N9637" t="s">
        <v>88</v>
      </c>
      <c r="O9637" s="6" t="str">
        <f>INDEX(lkp_Region,MATCH(tbl_Sales[[#This Row],[Suburb]],lkp_Suburb,0))</f>
        <v>Northern Metropolitan</v>
      </c>
      <c r="P9637" s="6">
        <f>MONTH(tbl_Sales[[#This Row],[Date]])</f>
        <v>6</v>
      </c>
      <c r="Q9637" s="6">
        <f>YEAR(tbl_Sales[[#This Row],[Date]])</f>
        <v>2017</v>
      </c>
    </row>
    <row r="9638" spans="1:17" x14ac:dyDescent="0.25">
      <c r="A9638" s="1">
        <v>42902</v>
      </c>
      <c r="B9638">
        <v>871000</v>
      </c>
      <c r="C9638" t="s">
        <v>13</v>
      </c>
      <c r="D9638" t="s">
        <v>12425</v>
      </c>
      <c r="E9638" t="s">
        <v>10</v>
      </c>
      <c r="F9638">
        <v>3109</v>
      </c>
      <c r="G9638">
        <v>3</v>
      </c>
      <c r="H9638">
        <v>2</v>
      </c>
      <c r="I9638">
        <v>2</v>
      </c>
      <c r="J9638">
        <v>195</v>
      </c>
      <c r="K9638">
        <v>2010</v>
      </c>
      <c r="L9638" t="s">
        <v>9814</v>
      </c>
      <c r="M9638" t="s">
        <v>7794</v>
      </c>
      <c r="N9638" t="s">
        <v>128</v>
      </c>
      <c r="O9638" s="6" t="str">
        <f>INDEX(lkp_Region,MATCH(tbl_Sales[[#This Row],[Suburb]],lkp_Suburb,0))</f>
        <v>Eastern Metropolitan</v>
      </c>
      <c r="P9638" s="6">
        <f>MONTH(tbl_Sales[[#This Row],[Date]])</f>
        <v>6</v>
      </c>
      <c r="Q9638" s="6">
        <f>YEAR(tbl_Sales[[#This Row],[Date]])</f>
        <v>2017</v>
      </c>
    </row>
    <row r="9639" spans="1:17" x14ac:dyDescent="0.25">
      <c r="A9639" s="1">
        <v>42902</v>
      </c>
      <c r="B9639">
        <v>1289000</v>
      </c>
      <c r="C9639" t="s">
        <v>2</v>
      </c>
      <c r="D9639" t="s">
        <v>12433</v>
      </c>
      <c r="E9639" t="s">
        <v>10</v>
      </c>
      <c r="F9639">
        <v>3189</v>
      </c>
      <c r="G9639">
        <v>4</v>
      </c>
      <c r="H9639">
        <v>2</v>
      </c>
      <c r="I9639">
        <v>1</v>
      </c>
      <c r="J9639">
        <v>532</v>
      </c>
      <c r="L9639" t="s">
        <v>9815</v>
      </c>
      <c r="M9639" t="s">
        <v>70</v>
      </c>
      <c r="N9639" t="s">
        <v>45</v>
      </c>
      <c r="O9639" s="6" t="str">
        <f>INDEX(lkp_Region,MATCH(tbl_Sales[[#This Row],[Suburb]],lkp_Suburb,0))</f>
        <v>Southern Metropolitan</v>
      </c>
      <c r="P9639" s="6">
        <f>MONTH(tbl_Sales[[#This Row],[Date]])</f>
        <v>6</v>
      </c>
      <c r="Q9639" s="6">
        <f>YEAR(tbl_Sales[[#This Row],[Date]])</f>
        <v>2017</v>
      </c>
    </row>
    <row r="9640" spans="1:17" x14ac:dyDescent="0.25">
      <c r="A9640" s="1">
        <v>42902</v>
      </c>
      <c r="B9640">
        <v>770000</v>
      </c>
      <c r="C9640" t="s">
        <v>2</v>
      </c>
      <c r="D9640" t="s">
        <v>12431</v>
      </c>
      <c r="E9640" t="s">
        <v>10</v>
      </c>
      <c r="F9640">
        <v>3059</v>
      </c>
      <c r="G9640">
        <v>3</v>
      </c>
      <c r="H9640">
        <v>2</v>
      </c>
      <c r="I9640">
        <v>2</v>
      </c>
      <c r="J9640">
        <v>711</v>
      </c>
      <c r="K9640">
        <v>1985</v>
      </c>
      <c r="L9640" t="s">
        <v>9816</v>
      </c>
      <c r="M9640" t="s">
        <v>7544</v>
      </c>
      <c r="N9640" t="s">
        <v>195</v>
      </c>
      <c r="O9640" s="6" t="str">
        <f>INDEX(lkp_Region,MATCH(tbl_Sales[[#This Row],[Suburb]],lkp_Suburb,0))</f>
        <v>Northern Metropolitan</v>
      </c>
      <c r="P9640" s="6">
        <f>MONTH(tbl_Sales[[#This Row],[Date]])</f>
        <v>6</v>
      </c>
      <c r="Q9640" s="6">
        <f>YEAR(tbl_Sales[[#This Row],[Date]])</f>
        <v>2017</v>
      </c>
    </row>
    <row r="9641" spans="1:17" x14ac:dyDescent="0.25">
      <c r="A9641" s="1">
        <v>42902</v>
      </c>
      <c r="B9641">
        <v>740000</v>
      </c>
      <c r="C9641" t="s">
        <v>13</v>
      </c>
      <c r="D9641" t="s">
        <v>12425</v>
      </c>
      <c r="E9641" t="s">
        <v>5</v>
      </c>
      <c r="F9641">
        <v>3185</v>
      </c>
      <c r="G9641">
        <v>2</v>
      </c>
      <c r="H9641">
        <v>1</v>
      </c>
      <c r="I9641">
        <v>1</v>
      </c>
      <c r="J9641">
        <v>0</v>
      </c>
      <c r="K9641">
        <v>1960</v>
      </c>
      <c r="L9641" t="s">
        <v>9817</v>
      </c>
      <c r="M9641" t="s">
        <v>136</v>
      </c>
      <c r="N9641" t="s">
        <v>57</v>
      </c>
      <c r="O9641" s="6" t="str">
        <f>INDEX(lkp_Region,MATCH(tbl_Sales[[#This Row],[Suburb]],lkp_Suburb,0))</f>
        <v>Southern Metropolitan</v>
      </c>
      <c r="P9641" s="6">
        <f>MONTH(tbl_Sales[[#This Row],[Date]])</f>
        <v>6</v>
      </c>
      <c r="Q9641" s="6">
        <f>YEAR(tbl_Sales[[#This Row],[Date]])</f>
        <v>2017</v>
      </c>
    </row>
    <row r="9642" spans="1:17" x14ac:dyDescent="0.25">
      <c r="A9642" s="1">
        <v>42902</v>
      </c>
      <c r="B9642">
        <v>1055000</v>
      </c>
      <c r="C9642" t="s">
        <v>51</v>
      </c>
      <c r="D9642" t="s">
        <v>12429</v>
      </c>
      <c r="E9642" t="s">
        <v>5</v>
      </c>
      <c r="F9642">
        <v>3165</v>
      </c>
      <c r="G9642">
        <v>3</v>
      </c>
      <c r="H9642">
        <v>2</v>
      </c>
      <c r="I9642">
        <v>2</v>
      </c>
      <c r="J9642">
        <v>301</v>
      </c>
      <c r="K9642">
        <v>2000</v>
      </c>
      <c r="L9642" t="s">
        <v>9818</v>
      </c>
      <c r="M9642" t="s">
        <v>138</v>
      </c>
      <c r="N9642" t="s">
        <v>57</v>
      </c>
      <c r="O9642" s="6" t="str">
        <f>INDEX(lkp_Region,MATCH(tbl_Sales[[#This Row],[Suburb]],lkp_Suburb,0))</f>
        <v>Southern Metropolitan</v>
      </c>
      <c r="P9642" s="6">
        <f>MONTH(tbl_Sales[[#This Row],[Date]])</f>
        <v>6</v>
      </c>
      <c r="Q9642" s="6">
        <f>YEAR(tbl_Sales[[#This Row],[Date]])</f>
        <v>2017</v>
      </c>
    </row>
    <row r="9643" spans="1:17" x14ac:dyDescent="0.25">
      <c r="A9643" s="1">
        <v>42902</v>
      </c>
      <c r="B9643">
        <v>888000</v>
      </c>
      <c r="C9643" t="s">
        <v>2</v>
      </c>
      <c r="D9643" t="s">
        <v>12427</v>
      </c>
      <c r="E9643" t="s">
        <v>10</v>
      </c>
      <c r="F9643">
        <v>3073</v>
      </c>
      <c r="G9643">
        <v>2</v>
      </c>
      <c r="H9643">
        <v>1</v>
      </c>
      <c r="I9643">
        <v>2</v>
      </c>
      <c r="J9643">
        <v>649</v>
      </c>
      <c r="L9643" t="s">
        <v>9819</v>
      </c>
      <c r="M9643" t="s">
        <v>93</v>
      </c>
      <c r="N9643" t="s">
        <v>62</v>
      </c>
      <c r="O9643" s="6" t="str">
        <f>INDEX(lkp_Region,MATCH(tbl_Sales[[#This Row],[Suburb]],lkp_Suburb,0))</f>
        <v>Northern Metropolitan</v>
      </c>
      <c r="P9643" s="6">
        <f>MONTH(tbl_Sales[[#This Row],[Date]])</f>
        <v>6</v>
      </c>
      <c r="Q9643" s="6">
        <f>YEAR(tbl_Sales[[#This Row],[Date]])</f>
        <v>2017</v>
      </c>
    </row>
    <row r="9644" spans="1:17" x14ac:dyDescent="0.25">
      <c r="A9644" s="1">
        <v>42902</v>
      </c>
      <c r="B9644">
        <v>1235000</v>
      </c>
      <c r="C9644" t="s">
        <v>2</v>
      </c>
      <c r="D9644" t="s">
        <v>12427</v>
      </c>
      <c r="E9644" t="s">
        <v>10</v>
      </c>
      <c r="F9644">
        <v>3070</v>
      </c>
      <c r="G9644">
        <v>3</v>
      </c>
      <c r="H9644">
        <v>1</v>
      </c>
      <c r="I9644">
        <v>1</v>
      </c>
      <c r="J9644">
        <v>534</v>
      </c>
      <c r="K9644">
        <v>1960</v>
      </c>
      <c r="L9644" t="s">
        <v>9820</v>
      </c>
      <c r="M9644" t="s">
        <v>271</v>
      </c>
      <c r="N9644" t="s">
        <v>62</v>
      </c>
      <c r="O9644" s="6" t="str">
        <f>INDEX(lkp_Region,MATCH(tbl_Sales[[#This Row],[Suburb]],lkp_Suburb,0))</f>
        <v>Northern Metropolitan</v>
      </c>
      <c r="P9644" s="6">
        <f>MONTH(tbl_Sales[[#This Row],[Date]])</f>
        <v>6</v>
      </c>
      <c r="Q9644" s="6">
        <f>YEAR(tbl_Sales[[#This Row],[Date]])</f>
        <v>2017</v>
      </c>
    </row>
    <row r="9645" spans="1:17" x14ac:dyDescent="0.25">
      <c r="A9645" s="1">
        <v>42902</v>
      </c>
      <c r="B9645">
        <v>1650000</v>
      </c>
      <c r="C9645" t="s">
        <v>2</v>
      </c>
      <c r="D9645" t="s">
        <v>12423</v>
      </c>
      <c r="E9645" t="s">
        <v>5</v>
      </c>
      <c r="F9645">
        <v>3102</v>
      </c>
      <c r="G9645">
        <v>3</v>
      </c>
      <c r="H9645">
        <v>3</v>
      </c>
      <c r="I9645">
        <v>1</v>
      </c>
      <c r="J9645">
        <v>204</v>
      </c>
      <c r="L9645" t="s">
        <v>9821</v>
      </c>
      <c r="M9645" t="s">
        <v>297</v>
      </c>
      <c r="N9645" t="s">
        <v>101</v>
      </c>
      <c r="O9645" s="6" t="str">
        <f>INDEX(lkp_Region,MATCH(tbl_Sales[[#This Row],[Suburb]],lkp_Suburb,0))</f>
        <v>Southern Metropolitan</v>
      </c>
      <c r="P9645" s="6">
        <f>MONTH(tbl_Sales[[#This Row],[Date]])</f>
        <v>6</v>
      </c>
      <c r="Q9645" s="6">
        <f>YEAR(tbl_Sales[[#This Row],[Date]])</f>
        <v>2017</v>
      </c>
    </row>
    <row r="9646" spans="1:17" x14ac:dyDescent="0.25">
      <c r="A9646" s="1">
        <v>42902</v>
      </c>
      <c r="B9646">
        <v>1682000</v>
      </c>
      <c r="C9646" t="s">
        <v>2</v>
      </c>
      <c r="D9646" t="s">
        <v>12429</v>
      </c>
      <c r="E9646" t="s">
        <v>10</v>
      </c>
      <c r="F9646">
        <v>3122</v>
      </c>
      <c r="G9646">
        <v>2</v>
      </c>
      <c r="H9646">
        <v>1</v>
      </c>
      <c r="I9646">
        <v>1</v>
      </c>
      <c r="J9646">
        <v>264</v>
      </c>
      <c r="K9646">
        <v>1910</v>
      </c>
      <c r="L9646" t="s">
        <v>9822</v>
      </c>
      <c r="M9646" t="s">
        <v>461</v>
      </c>
      <c r="N9646" t="s">
        <v>101</v>
      </c>
      <c r="O9646" s="6" t="str">
        <f>INDEX(lkp_Region,MATCH(tbl_Sales[[#This Row],[Suburb]],lkp_Suburb,0))</f>
        <v>Southern Metropolitan</v>
      </c>
      <c r="P9646" s="6">
        <f>MONTH(tbl_Sales[[#This Row],[Date]])</f>
        <v>6</v>
      </c>
      <c r="Q9646" s="6">
        <f>YEAR(tbl_Sales[[#This Row],[Date]])</f>
        <v>2017</v>
      </c>
    </row>
    <row r="9647" spans="1:17" x14ac:dyDescent="0.25">
      <c r="A9647" s="1">
        <v>42902</v>
      </c>
      <c r="B9647">
        <v>1410000</v>
      </c>
      <c r="C9647" t="s">
        <v>13</v>
      </c>
      <c r="D9647" t="s">
        <v>12424</v>
      </c>
      <c r="E9647" t="s">
        <v>10</v>
      </c>
      <c r="F9647">
        <v>3186</v>
      </c>
      <c r="G9647">
        <v>3</v>
      </c>
      <c r="H9647">
        <v>2</v>
      </c>
      <c r="I9647">
        <v>2</v>
      </c>
      <c r="J9647">
        <v>257</v>
      </c>
      <c r="L9647" t="s">
        <v>9823</v>
      </c>
      <c r="M9647" t="s">
        <v>105</v>
      </c>
      <c r="N9647" t="s">
        <v>107</v>
      </c>
      <c r="O9647" s="6" t="str">
        <f>INDEX(lkp_Region,MATCH(tbl_Sales[[#This Row],[Suburb]],lkp_Suburb,0))</f>
        <v>Southern Metropolitan</v>
      </c>
      <c r="P9647" s="6">
        <f>MONTH(tbl_Sales[[#This Row],[Date]])</f>
        <v>6</v>
      </c>
      <c r="Q9647" s="6">
        <f>YEAR(tbl_Sales[[#This Row],[Date]])</f>
        <v>2017</v>
      </c>
    </row>
    <row r="9648" spans="1:17" x14ac:dyDescent="0.25">
      <c r="A9648" s="1">
        <v>42902</v>
      </c>
      <c r="B9648">
        <v>950000</v>
      </c>
      <c r="C9648" t="s">
        <v>2</v>
      </c>
      <c r="D9648" t="s">
        <v>12424</v>
      </c>
      <c r="E9648" t="s">
        <v>10</v>
      </c>
      <c r="F9648">
        <v>3081</v>
      </c>
      <c r="G9648">
        <v>3</v>
      </c>
      <c r="H9648">
        <v>1</v>
      </c>
      <c r="I9648">
        <v>3</v>
      </c>
      <c r="J9648">
        <v>695</v>
      </c>
      <c r="L9648" t="s">
        <v>9824</v>
      </c>
      <c r="M9648" t="s">
        <v>148</v>
      </c>
      <c r="N9648" t="s">
        <v>150</v>
      </c>
      <c r="O9648" s="6" t="str">
        <f>INDEX(lkp_Region,MATCH(tbl_Sales[[#This Row],[Suburb]],lkp_Suburb,0))</f>
        <v>Eastern Metropolitan</v>
      </c>
      <c r="P9648" s="6">
        <f>MONTH(tbl_Sales[[#This Row],[Date]])</f>
        <v>6</v>
      </c>
      <c r="Q9648" s="6">
        <f>YEAR(tbl_Sales[[#This Row],[Date]])</f>
        <v>2017</v>
      </c>
    </row>
    <row r="9649" spans="1:17" x14ac:dyDescent="0.25">
      <c r="A9649" s="1">
        <v>42903</v>
      </c>
      <c r="B9649">
        <v>1250000</v>
      </c>
      <c r="C9649" t="s">
        <v>2</v>
      </c>
      <c r="D9649" t="s">
        <v>12429</v>
      </c>
      <c r="E9649" t="s">
        <v>5</v>
      </c>
      <c r="F9649">
        <v>3121</v>
      </c>
      <c r="G9649">
        <v>3</v>
      </c>
      <c r="H9649">
        <v>1</v>
      </c>
      <c r="I9649">
        <v>1</v>
      </c>
      <c r="J9649">
        <v>111</v>
      </c>
      <c r="L9649" t="s">
        <v>9825</v>
      </c>
      <c r="M9649" t="s">
        <v>6</v>
      </c>
      <c r="N9649" t="s">
        <v>8</v>
      </c>
      <c r="O9649" s="6" t="str">
        <f>INDEX(lkp_Region,MATCH(tbl_Sales[[#This Row],[Suburb]],lkp_Suburb,0))</f>
        <v>Northern Metropolitan</v>
      </c>
      <c r="P9649" s="6">
        <f>MONTH(tbl_Sales[[#This Row],[Date]])</f>
        <v>6</v>
      </c>
      <c r="Q9649" s="6">
        <f>YEAR(tbl_Sales[[#This Row],[Date]])</f>
        <v>2017</v>
      </c>
    </row>
    <row r="9650" spans="1:17" x14ac:dyDescent="0.25">
      <c r="A9650" s="1">
        <v>42903</v>
      </c>
      <c r="B9650">
        <v>1402500</v>
      </c>
      <c r="C9650" t="s">
        <v>2</v>
      </c>
      <c r="D9650" t="s">
        <v>12429</v>
      </c>
      <c r="E9650" t="s">
        <v>10</v>
      </c>
      <c r="F9650">
        <v>3067</v>
      </c>
      <c r="G9650">
        <v>3</v>
      </c>
      <c r="H9650">
        <v>1</v>
      </c>
      <c r="I9650">
        <v>1</v>
      </c>
      <c r="J9650">
        <v>270</v>
      </c>
      <c r="K9650">
        <v>1960</v>
      </c>
      <c r="L9650" t="s">
        <v>9826</v>
      </c>
      <c r="M9650" t="s">
        <v>38</v>
      </c>
      <c r="N9650" t="s">
        <v>8</v>
      </c>
      <c r="O9650" s="6" t="str">
        <f>INDEX(lkp_Region,MATCH(tbl_Sales[[#This Row],[Suburb]],lkp_Suburb,0))</f>
        <v>Northern Metropolitan</v>
      </c>
      <c r="P9650" s="6">
        <f>MONTH(tbl_Sales[[#This Row],[Date]])</f>
        <v>6</v>
      </c>
      <c r="Q9650" s="6">
        <f>YEAR(tbl_Sales[[#This Row],[Date]])</f>
        <v>2017</v>
      </c>
    </row>
    <row r="9651" spans="1:17" x14ac:dyDescent="0.25">
      <c r="A9651" s="1">
        <v>42903</v>
      </c>
      <c r="B9651">
        <v>2100000</v>
      </c>
      <c r="C9651" t="s">
        <v>2</v>
      </c>
      <c r="D9651" t="s">
        <v>12424</v>
      </c>
      <c r="E9651" t="s">
        <v>5</v>
      </c>
      <c r="F9651">
        <v>3127</v>
      </c>
      <c r="G9651">
        <v>4</v>
      </c>
      <c r="H9651">
        <v>2</v>
      </c>
      <c r="I9651">
        <v>5</v>
      </c>
      <c r="J9651">
        <v>719</v>
      </c>
      <c r="K9651">
        <v>1950</v>
      </c>
      <c r="L9651" t="s">
        <v>9827</v>
      </c>
      <c r="M9651" t="s">
        <v>34</v>
      </c>
      <c r="N9651" t="s">
        <v>14</v>
      </c>
      <c r="O9651" s="6" t="str">
        <f>INDEX(lkp_Region,MATCH(tbl_Sales[[#This Row],[Suburb]],lkp_Suburb,0))</f>
        <v>Eastern Metropolitan</v>
      </c>
      <c r="P9651" s="6">
        <f>MONTH(tbl_Sales[[#This Row],[Date]])</f>
        <v>6</v>
      </c>
      <c r="Q9651" s="6">
        <f>YEAR(tbl_Sales[[#This Row],[Date]])</f>
        <v>2017</v>
      </c>
    </row>
    <row r="9652" spans="1:17" x14ac:dyDescent="0.25">
      <c r="A9652" s="1">
        <v>42903</v>
      </c>
      <c r="B9652">
        <v>902000</v>
      </c>
      <c r="C9652" t="s">
        <v>13</v>
      </c>
      <c r="D9652" t="s">
        <v>12433</v>
      </c>
      <c r="E9652" t="s">
        <v>10</v>
      </c>
      <c r="F9652">
        <v>3184</v>
      </c>
      <c r="G9652">
        <v>2</v>
      </c>
      <c r="H9652">
        <v>1</v>
      </c>
      <c r="I9652">
        <v>0</v>
      </c>
      <c r="J9652">
        <v>702</v>
      </c>
      <c r="K9652">
        <v>1940</v>
      </c>
      <c r="L9652" t="s">
        <v>9828</v>
      </c>
      <c r="M9652" t="s">
        <v>58</v>
      </c>
      <c r="N9652" t="s">
        <v>26</v>
      </c>
      <c r="O9652" s="6" t="str">
        <f>INDEX(lkp_Region,MATCH(tbl_Sales[[#This Row],[Suburb]],lkp_Suburb,0))</f>
        <v>Southern Metropolitan</v>
      </c>
      <c r="P9652" s="6">
        <f>MONTH(tbl_Sales[[#This Row],[Date]])</f>
        <v>6</v>
      </c>
      <c r="Q9652" s="6">
        <f>YEAR(tbl_Sales[[#This Row],[Date]])</f>
        <v>2017</v>
      </c>
    </row>
    <row r="9653" spans="1:17" x14ac:dyDescent="0.25">
      <c r="A9653" s="1">
        <v>42903</v>
      </c>
      <c r="B9653">
        <v>920000</v>
      </c>
      <c r="C9653" t="s">
        <v>2</v>
      </c>
      <c r="D9653" t="s">
        <v>12428</v>
      </c>
      <c r="E9653" t="s">
        <v>10</v>
      </c>
      <c r="F9653">
        <v>3182</v>
      </c>
      <c r="G9653">
        <v>2</v>
      </c>
      <c r="H9653">
        <v>1</v>
      </c>
      <c r="I9653">
        <v>0</v>
      </c>
      <c r="J9653">
        <v>190</v>
      </c>
      <c r="L9653" t="s">
        <v>9829</v>
      </c>
      <c r="M9653" t="s">
        <v>156</v>
      </c>
      <c r="N9653" t="s">
        <v>26</v>
      </c>
      <c r="O9653" s="6" t="str">
        <f>INDEX(lkp_Region,MATCH(tbl_Sales[[#This Row],[Suburb]],lkp_Suburb,0))</f>
        <v>Southern Metropolitan</v>
      </c>
      <c r="P9653" s="6">
        <f>MONTH(tbl_Sales[[#This Row],[Date]])</f>
        <v>6</v>
      </c>
      <c r="Q9653" s="6">
        <f>YEAR(tbl_Sales[[#This Row],[Date]])</f>
        <v>2017</v>
      </c>
    </row>
    <row r="9654" spans="1:17" x14ac:dyDescent="0.25">
      <c r="A9654" s="1">
        <v>42903</v>
      </c>
      <c r="B9654">
        <v>590000</v>
      </c>
      <c r="C9654" t="s">
        <v>13</v>
      </c>
      <c r="D9654" t="s">
        <v>12427</v>
      </c>
      <c r="E9654" t="s">
        <v>10</v>
      </c>
      <c r="F9654">
        <v>3058</v>
      </c>
      <c r="G9654">
        <v>2</v>
      </c>
      <c r="H9654">
        <v>1</v>
      </c>
      <c r="I9654">
        <v>1</v>
      </c>
      <c r="J9654">
        <v>79</v>
      </c>
      <c r="L9654" t="s">
        <v>9830</v>
      </c>
      <c r="M9654" t="s">
        <v>41</v>
      </c>
      <c r="N9654" t="s">
        <v>18</v>
      </c>
      <c r="O9654" s="6" t="str">
        <f>INDEX(lkp_Region,MATCH(tbl_Sales[[#This Row],[Suburb]],lkp_Suburb,0))</f>
        <v>Northern Metropolitan</v>
      </c>
      <c r="P9654" s="6">
        <f>MONTH(tbl_Sales[[#This Row],[Date]])</f>
        <v>6</v>
      </c>
      <c r="Q9654" s="6">
        <f>YEAR(tbl_Sales[[#This Row],[Date]])</f>
        <v>2017</v>
      </c>
    </row>
    <row r="9655" spans="1:17" x14ac:dyDescent="0.25">
      <c r="A9655" s="1">
        <v>42903</v>
      </c>
      <c r="B9655">
        <v>510000</v>
      </c>
      <c r="C9655" t="s">
        <v>13</v>
      </c>
      <c r="D9655" t="s">
        <v>12423</v>
      </c>
      <c r="E9655" t="s">
        <v>5</v>
      </c>
      <c r="F9655">
        <v>3042</v>
      </c>
      <c r="G9655">
        <v>2</v>
      </c>
      <c r="H9655">
        <v>1</v>
      </c>
      <c r="I9655">
        <v>1</v>
      </c>
      <c r="J9655">
        <v>167</v>
      </c>
      <c r="K9655">
        <v>2013</v>
      </c>
      <c r="L9655" t="s">
        <v>9831</v>
      </c>
      <c r="M9655" t="s">
        <v>86</v>
      </c>
      <c r="N9655" t="s">
        <v>49</v>
      </c>
      <c r="O9655" s="6" t="str">
        <f>INDEX(lkp_Region,MATCH(tbl_Sales[[#This Row],[Suburb]],lkp_Suburb,0))</f>
        <v>Western Metropolitan</v>
      </c>
      <c r="P9655" s="6">
        <f>MONTH(tbl_Sales[[#This Row],[Date]])</f>
        <v>6</v>
      </c>
      <c r="Q9655" s="6">
        <f>YEAR(tbl_Sales[[#This Row],[Date]])</f>
        <v>2017</v>
      </c>
    </row>
    <row r="9656" spans="1:17" x14ac:dyDescent="0.25">
      <c r="A9656" s="1">
        <v>42903</v>
      </c>
      <c r="B9656">
        <v>685000</v>
      </c>
      <c r="C9656" t="s">
        <v>2</v>
      </c>
      <c r="D9656" t="s">
        <v>12427</v>
      </c>
      <c r="E9656" t="s">
        <v>5</v>
      </c>
      <c r="F9656">
        <v>3041</v>
      </c>
      <c r="G9656">
        <v>2</v>
      </c>
      <c r="H9656">
        <v>1</v>
      </c>
      <c r="I9656">
        <v>1</v>
      </c>
      <c r="J9656">
        <v>173</v>
      </c>
      <c r="K9656">
        <v>2009</v>
      </c>
      <c r="L9656" t="s">
        <v>9832</v>
      </c>
      <c r="M9656" t="s">
        <v>1033</v>
      </c>
      <c r="N9656" t="s">
        <v>49</v>
      </c>
      <c r="O9656" s="6" t="str">
        <f>INDEX(lkp_Region,MATCH(tbl_Sales[[#This Row],[Suburb]],lkp_Suburb,0))</f>
        <v>Western Metropolitan</v>
      </c>
      <c r="P9656" s="6">
        <f>MONTH(tbl_Sales[[#This Row],[Date]])</f>
        <v>6</v>
      </c>
      <c r="Q9656" s="6">
        <f>YEAR(tbl_Sales[[#This Row],[Date]])</f>
        <v>2017</v>
      </c>
    </row>
    <row r="9657" spans="1:17" x14ac:dyDescent="0.25">
      <c r="A9657" s="1">
        <v>42903</v>
      </c>
      <c r="B9657">
        <v>760000</v>
      </c>
      <c r="C9657" t="s">
        <v>2</v>
      </c>
      <c r="D9657" t="s">
        <v>12423</v>
      </c>
      <c r="E9657" t="s">
        <v>5</v>
      </c>
      <c r="F9657">
        <v>3039</v>
      </c>
      <c r="G9657">
        <v>2</v>
      </c>
      <c r="H9657">
        <v>1</v>
      </c>
      <c r="I9657">
        <v>0</v>
      </c>
      <c r="J9657">
        <v>251</v>
      </c>
      <c r="K9657">
        <v>1980</v>
      </c>
      <c r="L9657" t="s">
        <v>9833</v>
      </c>
      <c r="M9657" t="s">
        <v>242</v>
      </c>
      <c r="N9657" t="s">
        <v>49</v>
      </c>
      <c r="O9657" s="6" t="str">
        <f>INDEX(lkp_Region,MATCH(tbl_Sales[[#This Row],[Suburb]],lkp_Suburb,0))</f>
        <v>Western Metropolitan</v>
      </c>
      <c r="P9657" s="6">
        <f>MONTH(tbl_Sales[[#This Row],[Date]])</f>
        <v>6</v>
      </c>
      <c r="Q9657" s="6">
        <f>YEAR(tbl_Sales[[#This Row],[Date]])</f>
        <v>2017</v>
      </c>
    </row>
    <row r="9658" spans="1:17" x14ac:dyDescent="0.25">
      <c r="A9658" s="1">
        <v>42903</v>
      </c>
      <c r="B9658">
        <v>850000</v>
      </c>
      <c r="C9658" t="s">
        <v>13</v>
      </c>
      <c r="D9658" t="s">
        <v>12423</v>
      </c>
      <c r="E9658" t="s">
        <v>10</v>
      </c>
      <c r="F9658">
        <v>3042</v>
      </c>
      <c r="G9658">
        <v>3</v>
      </c>
      <c r="H9658">
        <v>2</v>
      </c>
      <c r="I9658">
        <v>1</v>
      </c>
      <c r="J9658">
        <v>307</v>
      </c>
      <c r="L9658" t="s">
        <v>9834</v>
      </c>
      <c r="M9658" t="s">
        <v>330</v>
      </c>
      <c r="N9658" t="s">
        <v>49</v>
      </c>
      <c r="O9658" s="6" t="str">
        <f>INDEX(lkp_Region,MATCH(tbl_Sales[[#This Row],[Suburb]],lkp_Suburb,0))</f>
        <v>Western Metropolitan</v>
      </c>
      <c r="P9658" s="6">
        <f>MONTH(tbl_Sales[[#This Row],[Date]])</f>
        <v>6</v>
      </c>
      <c r="Q9658" s="6">
        <f>YEAR(tbl_Sales[[#This Row],[Date]])</f>
        <v>2017</v>
      </c>
    </row>
    <row r="9659" spans="1:17" x14ac:dyDescent="0.25">
      <c r="A9659" s="1">
        <v>42903</v>
      </c>
      <c r="B9659">
        <v>740000</v>
      </c>
      <c r="C9659" t="s">
        <v>2</v>
      </c>
      <c r="D9659" t="s">
        <v>12432</v>
      </c>
      <c r="E9659" t="s">
        <v>5</v>
      </c>
      <c r="F9659">
        <v>3148</v>
      </c>
      <c r="G9659">
        <v>3</v>
      </c>
      <c r="H9659">
        <v>1</v>
      </c>
      <c r="I9659">
        <v>1</v>
      </c>
      <c r="J9659">
        <v>280</v>
      </c>
      <c r="K9659">
        <v>2000</v>
      </c>
      <c r="L9659" t="s">
        <v>9835</v>
      </c>
      <c r="M9659" t="s">
        <v>29</v>
      </c>
      <c r="N9659" t="s">
        <v>31</v>
      </c>
      <c r="O9659" s="6" t="str">
        <f>INDEX(lkp_Region,MATCH(tbl_Sales[[#This Row],[Suburb]],lkp_Suburb,0))</f>
        <v>Southern Metropolitan</v>
      </c>
      <c r="P9659" s="6">
        <f>MONTH(tbl_Sales[[#This Row],[Date]])</f>
        <v>6</v>
      </c>
      <c r="Q9659" s="6">
        <f>YEAR(tbl_Sales[[#This Row],[Date]])</f>
        <v>2017</v>
      </c>
    </row>
    <row r="9660" spans="1:17" x14ac:dyDescent="0.25">
      <c r="A9660" s="1">
        <v>42903</v>
      </c>
      <c r="B9660">
        <v>755000</v>
      </c>
      <c r="C9660" t="s">
        <v>51</v>
      </c>
      <c r="D9660" t="s">
        <v>12427</v>
      </c>
      <c r="E9660" t="s">
        <v>5</v>
      </c>
      <c r="F9660">
        <v>3051</v>
      </c>
      <c r="G9660">
        <v>2</v>
      </c>
      <c r="H9660">
        <v>1</v>
      </c>
      <c r="I9660">
        <v>1</v>
      </c>
      <c r="J9660">
        <v>1537</v>
      </c>
      <c r="K9660">
        <v>1890</v>
      </c>
      <c r="L9660" t="s">
        <v>9836</v>
      </c>
      <c r="M9660" t="s">
        <v>915</v>
      </c>
      <c r="N9660" t="s">
        <v>88</v>
      </c>
      <c r="O9660" s="6" t="str">
        <f>INDEX(lkp_Region,MATCH(tbl_Sales[[#This Row],[Suburb]],lkp_Suburb,0))</f>
        <v>Northern Metropolitan</v>
      </c>
      <c r="P9660" s="6">
        <f>MONTH(tbl_Sales[[#This Row],[Date]])</f>
        <v>6</v>
      </c>
      <c r="Q9660" s="6">
        <f>YEAR(tbl_Sales[[#This Row],[Date]])</f>
        <v>2017</v>
      </c>
    </row>
    <row r="9661" spans="1:17" x14ac:dyDescent="0.25">
      <c r="A9661" s="1">
        <v>42903</v>
      </c>
      <c r="B9661">
        <v>1350000</v>
      </c>
      <c r="C9661" t="s">
        <v>51</v>
      </c>
      <c r="D9661" t="s">
        <v>12429</v>
      </c>
      <c r="E9661" t="s">
        <v>10</v>
      </c>
      <c r="F9661">
        <v>3002</v>
      </c>
      <c r="G9661">
        <v>2</v>
      </c>
      <c r="H9661">
        <v>2</v>
      </c>
      <c r="I9661">
        <v>1</v>
      </c>
      <c r="J9661">
        <v>87</v>
      </c>
      <c r="K9661">
        <v>2005</v>
      </c>
      <c r="L9661" t="s">
        <v>9837</v>
      </c>
      <c r="M9661" t="s">
        <v>1176</v>
      </c>
      <c r="N9661" t="s">
        <v>88</v>
      </c>
      <c r="O9661" s="6" t="str">
        <f>INDEX(lkp_Region,MATCH(tbl_Sales[[#This Row],[Suburb]],lkp_Suburb,0))</f>
        <v>Northern Metropolitan</v>
      </c>
      <c r="P9661" s="6">
        <f>MONTH(tbl_Sales[[#This Row],[Date]])</f>
        <v>6</v>
      </c>
      <c r="Q9661" s="6">
        <f>YEAR(tbl_Sales[[#This Row],[Date]])</f>
        <v>2017</v>
      </c>
    </row>
    <row r="9662" spans="1:17" x14ac:dyDescent="0.25">
      <c r="A9662" s="1">
        <v>42903</v>
      </c>
      <c r="B9662">
        <v>2790000</v>
      </c>
      <c r="C9662" t="s">
        <v>2</v>
      </c>
      <c r="D9662" t="s">
        <v>12424</v>
      </c>
      <c r="E9662" t="s">
        <v>10</v>
      </c>
      <c r="F9662">
        <v>3052</v>
      </c>
      <c r="G9662">
        <v>3</v>
      </c>
      <c r="H9662">
        <v>2</v>
      </c>
      <c r="I9662">
        <v>1</v>
      </c>
      <c r="J9662">
        <v>180</v>
      </c>
      <c r="K9662">
        <v>1890</v>
      </c>
      <c r="L9662" t="s">
        <v>9838</v>
      </c>
      <c r="M9662" t="s">
        <v>1418</v>
      </c>
      <c r="N9662" t="s">
        <v>88</v>
      </c>
      <c r="O9662" s="6" t="str">
        <f>INDEX(lkp_Region,MATCH(tbl_Sales[[#This Row],[Suburb]],lkp_Suburb,0))</f>
        <v>Northern Metropolitan</v>
      </c>
      <c r="P9662" s="6">
        <f>MONTH(tbl_Sales[[#This Row],[Date]])</f>
        <v>6</v>
      </c>
      <c r="Q9662" s="6">
        <f>YEAR(tbl_Sales[[#This Row],[Date]])</f>
        <v>2017</v>
      </c>
    </row>
    <row r="9663" spans="1:17" x14ac:dyDescent="0.25">
      <c r="A9663" s="1">
        <v>42903</v>
      </c>
      <c r="B9663">
        <v>4275000</v>
      </c>
      <c r="C9663" t="s">
        <v>2</v>
      </c>
      <c r="D9663" t="s">
        <v>12429</v>
      </c>
      <c r="E9663" t="s">
        <v>10</v>
      </c>
      <c r="F9663">
        <v>3002</v>
      </c>
      <c r="G9663">
        <v>4</v>
      </c>
      <c r="H9663">
        <v>2</v>
      </c>
      <c r="I9663">
        <v>2</v>
      </c>
      <c r="J9663">
        <v>326</v>
      </c>
      <c r="K9663">
        <v>1970</v>
      </c>
      <c r="L9663" t="s">
        <v>9839</v>
      </c>
      <c r="M9663" t="s">
        <v>1176</v>
      </c>
      <c r="N9663" t="s">
        <v>88</v>
      </c>
      <c r="O9663" s="6" t="str">
        <f>INDEX(lkp_Region,MATCH(tbl_Sales[[#This Row],[Suburb]],lkp_Suburb,0))</f>
        <v>Northern Metropolitan</v>
      </c>
      <c r="P9663" s="6">
        <f>MONTH(tbl_Sales[[#This Row],[Date]])</f>
        <v>6</v>
      </c>
      <c r="Q9663" s="6">
        <f>YEAR(tbl_Sales[[#This Row],[Date]])</f>
        <v>2017</v>
      </c>
    </row>
    <row r="9664" spans="1:17" x14ac:dyDescent="0.25">
      <c r="A9664" s="1">
        <v>42903</v>
      </c>
      <c r="B9664">
        <v>872500</v>
      </c>
      <c r="C9664" t="s">
        <v>2</v>
      </c>
      <c r="D9664" t="s">
        <v>12431</v>
      </c>
      <c r="E9664" t="s">
        <v>5</v>
      </c>
      <c r="F9664">
        <v>3013</v>
      </c>
      <c r="G9664">
        <v>3</v>
      </c>
      <c r="H9664">
        <v>1</v>
      </c>
      <c r="I9664">
        <v>2</v>
      </c>
      <c r="J9664">
        <v>189</v>
      </c>
      <c r="K9664">
        <v>1920</v>
      </c>
      <c r="L9664" t="s">
        <v>9840</v>
      </c>
      <c r="M9664" t="s">
        <v>65</v>
      </c>
      <c r="N9664" t="s">
        <v>21</v>
      </c>
      <c r="O9664" s="6" t="str">
        <f>INDEX(lkp_Region,MATCH(tbl_Sales[[#This Row],[Suburb]],lkp_Suburb,0))</f>
        <v>Western Metropolitan</v>
      </c>
      <c r="P9664" s="6">
        <f>MONTH(tbl_Sales[[#This Row],[Date]])</f>
        <v>6</v>
      </c>
      <c r="Q9664" s="6">
        <f>YEAR(tbl_Sales[[#This Row],[Date]])</f>
        <v>2017</v>
      </c>
    </row>
    <row r="9665" spans="1:17" x14ac:dyDescent="0.25">
      <c r="A9665" s="1">
        <v>42903</v>
      </c>
      <c r="B9665">
        <v>1040000</v>
      </c>
      <c r="C9665" t="s">
        <v>2</v>
      </c>
      <c r="D9665" t="s">
        <v>12431</v>
      </c>
      <c r="E9665" t="s">
        <v>10</v>
      </c>
      <c r="F9665">
        <v>3012</v>
      </c>
      <c r="G9665">
        <v>3</v>
      </c>
      <c r="H9665">
        <v>1</v>
      </c>
      <c r="I9665">
        <v>1</v>
      </c>
      <c r="J9665">
        <v>330</v>
      </c>
      <c r="L9665" t="s">
        <v>9841</v>
      </c>
      <c r="M9665" t="s">
        <v>53</v>
      </c>
      <c r="N9665" t="s">
        <v>21</v>
      </c>
      <c r="O9665" s="6" t="str">
        <f>INDEX(lkp_Region,MATCH(tbl_Sales[[#This Row],[Suburb]],lkp_Suburb,0))</f>
        <v>Western Metropolitan</v>
      </c>
      <c r="P9665" s="6">
        <f>MONTH(tbl_Sales[[#This Row],[Date]])</f>
        <v>6</v>
      </c>
      <c r="Q9665" s="6">
        <f>YEAR(tbl_Sales[[#This Row],[Date]])</f>
        <v>2017</v>
      </c>
    </row>
    <row r="9666" spans="1:17" x14ac:dyDescent="0.25">
      <c r="A9666" s="1">
        <v>42903</v>
      </c>
      <c r="B9666">
        <v>1285000</v>
      </c>
      <c r="C9666" t="s">
        <v>2</v>
      </c>
      <c r="D9666" t="s">
        <v>12427</v>
      </c>
      <c r="E9666" t="s">
        <v>5</v>
      </c>
      <c r="F9666">
        <v>3108</v>
      </c>
      <c r="G9666">
        <v>3</v>
      </c>
      <c r="H9666">
        <v>1</v>
      </c>
      <c r="I9666">
        <v>2</v>
      </c>
      <c r="J9666">
        <v>645</v>
      </c>
      <c r="L9666" t="s">
        <v>9842</v>
      </c>
      <c r="M9666" t="s">
        <v>126</v>
      </c>
      <c r="N9666" t="s">
        <v>128</v>
      </c>
      <c r="O9666" s="6" t="str">
        <f>INDEX(lkp_Region,MATCH(tbl_Sales[[#This Row],[Suburb]],lkp_Suburb,0))</f>
        <v>Eastern Metropolitan</v>
      </c>
      <c r="P9666" s="6">
        <f>MONTH(tbl_Sales[[#This Row],[Date]])</f>
        <v>6</v>
      </c>
      <c r="Q9666" s="6">
        <f>YEAR(tbl_Sales[[#This Row],[Date]])</f>
        <v>2017</v>
      </c>
    </row>
    <row r="9667" spans="1:17" x14ac:dyDescent="0.25">
      <c r="A9667" s="1">
        <v>42903</v>
      </c>
      <c r="B9667">
        <v>675000</v>
      </c>
      <c r="C9667" t="s">
        <v>2</v>
      </c>
      <c r="D9667" t="s">
        <v>12426</v>
      </c>
      <c r="E9667" t="s">
        <v>5</v>
      </c>
      <c r="F9667">
        <v>3043</v>
      </c>
      <c r="G9667">
        <v>5</v>
      </c>
      <c r="H9667">
        <v>2</v>
      </c>
      <c r="I9667">
        <v>2</v>
      </c>
      <c r="J9667">
        <v>565</v>
      </c>
      <c r="L9667" t="s">
        <v>9843</v>
      </c>
      <c r="M9667" t="s">
        <v>7626</v>
      </c>
      <c r="N9667" t="s">
        <v>195</v>
      </c>
      <c r="O9667" s="6" t="str">
        <f>INDEX(lkp_Region,MATCH(tbl_Sales[[#This Row],[Suburb]],lkp_Suburb,0))</f>
        <v>Western Metropolitan</v>
      </c>
      <c r="P9667" s="6">
        <f>MONTH(tbl_Sales[[#This Row],[Date]])</f>
        <v>6</v>
      </c>
      <c r="Q9667" s="6">
        <f>YEAR(tbl_Sales[[#This Row],[Date]])</f>
        <v>2017</v>
      </c>
    </row>
    <row r="9668" spans="1:17" x14ac:dyDescent="0.25">
      <c r="A9668" s="1">
        <v>42903</v>
      </c>
      <c r="B9668">
        <v>840500</v>
      </c>
      <c r="C9668" t="s">
        <v>2</v>
      </c>
      <c r="D9668" t="s">
        <v>12426</v>
      </c>
      <c r="E9668" t="s">
        <v>10</v>
      </c>
      <c r="F9668">
        <v>3059</v>
      </c>
      <c r="G9668">
        <v>4</v>
      </c>
      <c r="H9668">
        <v>2</v>
      </c>
      <c r="I9668">
        <v>2</v>
      </c>
      <c r="J9668">
        <v>494</v>
      </c>
      <c r="K9668">
        <v>2014</v>
      </c>
      <c r="L9668" t="s">
        <v>9844</v>
      </c>
      <c r="M9668" t="s">
        <v>7544</v>
      </c>
      <c r="N9668" t="s">
        <v>195</v>
      </c>
      <c r="O9668" s="6" t="str">
        <f>INDEX(lkp_Region,MATCH(tbl_Sales[[#This Row],[Suburb]],lkp_Suburb,0))</f>
        <v>Northern Metropolitan</v>
      </c>
      <c r="P9668" s="6">
        <f>MONTH(tbl_Sales[[#This Row],[Date]])</f>
        <v>6</v>
      </c>
      <c r="Q9668" s="6">
        <f>YEAR(tbl_Sales[[#This Row],[Date]])</f>
        <v>2017</v>
      </c>
    </row>
    <row r="9669" spans="1:17" x14ac:dyDescent="0.25">
      <c r="A9669" s="1">
        <v>42903</v>
      </c>
      <c r="B9669">
        <v>515000</v>
      </c>
      <c r="C9669" t="s">
        <v>2</v>
      </c>
      <c r="D9669" t="s">
        <v>12425</v>
      </c>
      <c r="E9669" t="s">
        <v>5</v>
      </c>
      <c r="F9669">
        <v>3028</v>
      </c>
      <c r="G9669">
        <v>3</v>
      </c>
      <c r="H9669">
        <v>1</v>
      </c>
      <c r="I9669">
        <v>2</v>
      </c>
      <c r="J9669">
        <v>531</v>
      </c>
      <c r="K9669">
        <v>1985</v>
      </c>
      <c r="L9669" t="s">
        <v>9846</v>
      </c>
      <c r="M9669" t="s">
        <v>9845</v>
      </c>
      <c r="N9669" t="s">
        <v>69</v>
      </c>
      <c r="O9669" s="6" t="str">
        <f>INDEX(lkp_Region,MATCH(tbl_Sales[[#This Row],[Suburb]],lkp_Suburb,0))</f>
        <v>Western Metropolitan</v>
      </c>
      <c r="P9669" s="6">
        <f>MONTH(tbl_Sales[[#This Row],[Date]])</f>
        <v>6</v>
      </c>
      <c r="Q9669" s="6">
        <f>YEAR(tbl_Sales[[#This Row],[Date]])</f>
        <v>2017</v>
      </c>
    </row>
    <row r="9670" spans="1:17" x14ac:dyDescent="0.25">
      <c r="A9670" s="1">
        <v>42903</v>
      </c>
      <c r="B9670">
        <v>1410000</v>
      </c>
      <c r="C9670" t="s">
        <v>2</v>
      </c>
      <c r="D9670" t="s">
        <v>12430</v>
      </c>
      <c r="E9670" t="s">
        <v>10</v>
      </c>
      <c r="F9670">
        <v>3018</v>
      </c>
      <c r="G9670">
        <v>4</v>
      </c>
      <c r="H9670">
        <v>1</v>
      </c>
      <c r="I9670">
        <v>2</v>
      </c>
      <c r="J9670">
        <v>521</v>
      </c>
      <c r="L9670" t="s">
        <v>9847</v>
      </c>
      <c r="M9670" t="s">
        <v>2816</v>
      </c>
      <c r="N9670" t="s">
        <v>69</v>
      </c>
      <c r="O9670" s="6" t="str">
        <f>INDEX(lkp_Region,MATCH(tbl_Sales[[#This Row],[Suburb]],lkp_Suburb,0))</f>
        <v>Western Metropolitan</v>
      </c>
      <c r="P9670" s="6">
        <f>MONTH(tbl_Sales[[#This Row],[Date]])</f>
        <v>6</v>
      </c>
      <c r="Q9670" s="6">
        <f>YEAR(tbl_Sales[[#This Row],[Date]])</f>
        <v>2017</v>
      </c>
    </row>
    <row r="9671" spans="1:17" x14ac:dyDescent="0.25">
      <c r="A9671" s="1">
        <v>42903</v>
      </c>
      <c r="B9671">
        <v>716000</v>
      </c>
      <c r="C9671" t="s">
        <v>2</v>
      </c>
      <c r="D9671" t="s">
        <v>12428</v>
      </c>
      <c r="E9671" t="s">
        <v>10</v>
      </c>
      <c r="F9671">
        <v>3185</v>
      </c>
      <c r="G9671">
        <v>2</v>
      </c>
      <c r="H9671">
        <v>1</v>
      </c>
      <c r="I9671">
        <v>1</v>
      </c>
      <c r="J9671">
        <v>0</v>
      </c>
      <c r="K9671">
        <v>1970</v>
      </c>
      <c r="L9671" t="s">
        <v>9848</v>
      </c>
      <c r="M9671" t="s">
        <v>136</v>
      </c>
      <c r="N9671" t="s">
        <v>57</v>
      </c>
      <c r="O9671" s="6" t="str">
        <f>INDEX(lkp_Region,MATCH(tbl_Sales[[#This Row],[Suburb]],lkp_Suburb,0))</f>
        <v>Southern Metropolitan</v>
      </c>
      <c r="P9671" s="6">
        <f>MONTH(tbl_Sales[[#This Row],[Date]])</f>
        <v>6</v>
      </c>
      <c r="Q9671" s="6">
        <f>YEAR(tbl_Sales[[#This Row],[Date]])</f>
        <v>2017</v>
      </c>
    </row>
    <row r="9672" spans="1:17" x14ac:dyDescent="0.25">
      <c r="A9672" s="1">
        <v>42903</v>
      </c>
      <c r="B9672">
        <v>635000</v>
      </c>
      <c r="C9672" t="s">
        <v>2</v>
      </c>
      <c r="D9672" t="s">
        <v>12427</v>
      </c>
      <c r="E9672" t="s">
        <v>5</v>
      </c>
      <c r="F9672">
        <v>3073</v>
      </c>
      <c r="G9672">
        <v>3</v>
      </c>
      <c r="H9672">
        <v>2</v>
      </c>
      <c r="I9672">
        <v>2</v>
      </c>
      <c r="J9672">
        <v>247</v>
      </c>
      <c r="L9672" t="s">
        <v>9849</v>
      </c>
      <c r="M9672" t="s">
        <v>93</v>
      </c>
      <c r="N9672" t="s">
        <v>62</v>
      </c>
      <c r="O9672" s="6" t="str">
        <f>INDEX(lkp_Region,MATCH(tbl_Sales[[#This Row],[Suburb]],lkp_Suburb,0))</f>
        <v>Northern Metropolitan</v>
      </c>
      <c r="P9672" s="6">
        <f>MONTH(tbl_Sales[[#This Row],[Date]])</f>
        <v>6</v>
      </c>
      <c r="Q9672" s="6">
        <f>YEAR(tbl_Sales[[#This Row],[Date]])</f>
        <v>2017</v>
      </c>
    </row>
    <row r="9673" spans="1:17" x14ac:dyDescent="0.25">
      <c r="A9673" s="1">
        <v>42903</v>
      </c>
      <c r="B9673">
        <v>1010000</v>
      </c>
      <c r="C9673" t="s">
        <v>2</v>
      </c>
      <c r="D9673" t="s">
        <v>12423</v>
      </c>
      <c r="E9673" t="s">
        <v>10</v>
      </c>
      <c r="F9673">
        <v>3073</v>
      </c>
      <c r="G9673">
        <v>3</v>
      </c>
      <c r="H9673">
        <v>1</v>
      </c>
      <c r="I9673">
        <v>2</v>
      </c>
      <c r="J9673">
        <v>649</v>
      </c>
      <c r="L9673" t="s">
        <v>9850</v>
      </c>
      <c r="M9673" t="s">
        <v>93</v>
      </c>
      <c r="N9673" t="s">
        <v>62</v>
      </c>
      <c r="O9673" s="6" t="str">
        <f>INDEX(lkp_Region,MATCH(tbl_Sales[[#This Row],[Suburb]],lkp_Suburb,0))</f>
        <v>Northern Metropolitan</v>
      </c>
      <c r="P9673" s="6">
        <f>MONTH(tbl_Sales[[#This Row],[Date]])</f>
        <v>6</v>
      </c>
      <c r="Q9673" s="6">
        <f>YEAR(tbl_Sales[[#This Row],[Date]])</f>
        <v>2017</v>
      </c>
    </row>
    <row r="9674" spans="1:17" x14ac:dyDescent="0.25">
      <c r="A9674" s="1">
        <v>42903</v>
      </c>
      <c r="B9674">
        <v>525000</v>
      </c>
      <c r="C9674" t="s">
        <v>13</v>
      </c>
      <c r="D9674" t="s">
        <v>12427</v>
      </c>
      <c r="E9674" t="s">
        <v>5</v>
      </c>
      <c r="F9674">
        <v>3122</v>
      </c>
      <c r="G9674">
        <v>2</v>
      </c>
      <c r="H9674">
        <v>1</v>
      </c>
      <c r="I9674">
        <v>1</v>
      </c>
      <c r="J9674">
        <v>279</v>
      </c>
      <c r="L9674" t="s">
        <v>9851</v>
      </c>
      <c r="M9674" t="s">
        <v>461</v>
      </c>
      <c r="N9674" t="s">
        <v>101</v>
      </c>
      <c r="O9674" s="6" t="str">
        <f>INDEX(lkp_Region,MATCH(tbl_Sales[[#This Row],[Suburb]],lkp_Suburb,0))</f>
        <v>Southern Metropolitan</v>
      </c>
      <c r="P9674" s="6">
        <f>MONTH(tbl_Sales[[#This Row],[Date]])</f>
        <v>6</v>
      </c>
      <c r="Q9674" s="6">
        <f>YEAR(tbl_Sales[[#This Row],[Date]])</f>
        <v>2017</v>
      </c>
    </row>
    <row r="9675" spans="1:17" x14ac:dyDescent="0.25">
      <c r="A9675" s="1">
        <v>42903</v>
      </c>
      <c r="B9675">
        <v>805000</v>
      </c>
      <c r="C9675" t="s">
        <v>13</v>
      </c>
      <c r="D9675" t="s">
        <v>12429</v>
      </c>
      <c r="E9675" t="s">
        <v>10</v>
      </c>
      <c r="F9675">
        <v>3122</v>
      </c>
      <c r="G9675">
        <v>2</v>
      </c>
      <c r="H9675">
        <v>1</v>
      </c>
      <c r="I9675">
        <v>1</v>
      </c>
      <c r="J9675">
        <v>0</v>
      </c>
      <c r="K9675">
        <v>1965</v>
      </c>
      <c r="L9675" t="s">
        <v>9852</v>
      </c>
      <c r="M9675" t="s">
        <v>461</v>
      </c>
      <c r="N9675" t="s">
        <v>101</v>
      </c>
      <c r="O9675" s="6" t="str">
        <f>INDEX(lkp_Region,MATCH(tbl_Sales[[#This Row],[Suburb]],lkp_Suburb,0))</f>
        <v>Southern Metropolitan</v>
      </c>
      <c r="P9675" s="6">
        <f>MONTH(tbl_Sales[[#This Row],[Date]])</f>
        <v>6</v>
      </c>
      <c r="Q9675" s="6">
        <f>YEAR(tbl_Sales[[#This Row],[Date]])</f>
        <v>2017</v>
      </c>
    </row>
    <row r="9676" spans="1:17" x14ac:dyDescent="0.25">
      <c r="A9676" s="1">
        <v>42903</v>
      </c>
      <c r="B9676">
        <v>1930000</v>
      </c>
      <c r="C9676" t="s">
        <v>2</v>
      </c>
      <c r="D9676" t="s">
        <v>12427</v>
      </c>
      <c r="E9676" t="s">
        <v>10</v>
      </c>
      <c r="F9676">
        <v>3124</v>
      </c>
      <c r="G9676">
        <v>3</v>
      </c>
      <c r="H9676">
        <v>1</v>
      </c>
      <c r="I9676">
        <v>2</v>
      </c>
      <c r="J9676">
        <v>643</v>
      </c>
      <c r="K9676">
        <v>1920</v>
      </c>
      <c r="L9676" t="s">
        <v>9853</v>
      </c>
      <c r="M9676" t="s">
        <v>209</v>
      </c>
      <c r="N9676" t="s">
        <v>101</v>
      </c>
      <c r="O9676" s="6" t="str">
        <f>INDEX(lkp_Region,MATCH(tbl_Sales[[#This Row],[Suburb]],lkp_Suburb,0))</f>
        <v>Southern Metropolitan</v>
      </c>
      <c r="P9676" s="6">
        <f>MONTH(tbl_Sales[[#This Row],[Date]])</f>
        <v>6</v>
      </c>
      <c r="Q9676" s="6">
        <f>YEAR(tbl_Sales[[#This Row],[Date]])</f>
        <v>2017</v>
      </c>
    </row>
    <row r="9677" spans="1:17" x14ac:dyDescent="0.25">
      <c r="A9677" s="1">
        <v>42903</v>
      </c>
      <c r="B9677">
        <v>1050000</v>
      </c>
      <c r="C9677" t="s">
        <v>2</v>
      </c>
      <c r="D9677" t="s">
        <v>12424</v>
      </c>
      <c r="E9677" t="s">
        <v>5</v>
      </c>
      <c r="F9677">
        <v>3088</v>
      </c>
      <c r="G9677">
        <v>5</v>
      </c>
      <c r="H9677">
        <v>3</v>
      </c>
      <c r="I9677">
        <v>3</v>
      </c>
      <c r="J9677">
        <v>616</v>
      </c>
      <c r="K9677">
        <v>1960</v>
      </c>
      <c r="L9677" t="s">
        <v>9854</v>
      </c>
      <c r="M9677" t="s">
        <v>7635</v>
      </c>
      <c r="N9677" t="s">
        <v>150</v>
      </c>
      <c r="O9677" s="6" t="str">
        <f>INDEX(lkp_Region,MATCH(tbl_Sales[[#This Row],[Suburb]],lkp_Suburb,0))</f>
        <v>Northern Metropolitan</v>
      </c>
      <c r="P9677" s="6">
        <f>MONTH(tbl_Sales[[#This Row],[Date]])</f>
        <v>6</v>
      </c>
      <c r="Q9677" s="6">
        <f>YEAR(tbl_Sales[[#This Row],[Date]])</f>
        <v>2017</v>
      </c>
    </row>
    <row r="9678" spans="1:17" x14ac:dyDescent="0.25">
      <c r="A9678" s="1">
        <v>42904</v>
      </c>
      <c r="B9678">
        <v>480000</v>
      </c>
      <c r="C9678" t="s">
        <v>13</v>
      </c>
      <c r="D9678" t="s">
        <v>12428</v>
      </c>
      <c r="E9678" t="s">
        <v>10</v>
      </c>
      <c r="F9678">
        <v>3067</v>
      </c>
      <c r="G9678">
        <v>2</v>
      </c>
      <c r="H9678">
        <v>1</v>
      </c>
      <c r="I9678">
        <v>1</v>
      </c>
      <c r="J9678">
        <v>601</v>
      </c>
      <c r="K9678">
        <v>1970</v>
      </c>
      <c r="L9678" t="s">
        <v>9855</v>
      </c>
      <c r="M9678" t="s">
        <v>38</v>
      </c>
      <c r="N9678" t="s">
        <v>8</v>
      </c>
      <c r="O9678" s="6" t="str">
        <f>INDEX(lkp_Region,MATCH(tbl_Sales[[#This Row],[Suburb]],lkp_Suburb,0))</f>
        <v>Northern Metropolitan</v>
      </c>
      <c r="P9678" s="6">
        <f>MONTH(tbl_Sales[[#This Row],[Date]])</f>
        <v>6</v>
      </c>
      <c r="Q9678" s="6">
        <f>YEAR(tbl_Sales[[#This Row],[Date]])</f>
        <v>2017</v>
      </c>
    </row>
    <row r="9679" spans="1:17" x14ac:dyDescent="0.25">
      <c r="A9679" s="1">
        <v>42904</v>
      </c>
      <c r="B9679">
        <v>556000</v>
      </c>
      <c r="C9679" t="s">
        <v>13</v>
      </c>
      <c r="D9679" t="s">
        <v>12427</v>
      </c>
      <c r="E9679" t="s">
        <v>10</v>
      </c>
      <c r="F9679">
        <v>3068</v>
      </c>
      <c r="G9679">
        <v>2</v>
      </c>
      <c r="H9679">
        <v>1</v>
      </c>
      <c r="I9679">
        <v>0</v>
      </c>
      <c r="J9679">
        <v>0</v>
      </c>
      <c r="K9679">
        <v>1968</v>
      </c>
      <c r="L9679" t="s">
        <v>9856</v>
      </c>
      <c r="M9679" t="s">
        <v>323</v>
      </c>
      <c r="N9679" t="s">
        <v>8</v>
      </c>
      <c r="O9679" s="6" t="str">
        <f>INDEX(lkp_Region,MATCH(tbl_Sales[[#This Row],[Suburb]],lkp_Suburb,0))</f>
        <v>Northern Metropolitan</v>
      </c>
      <c r="P9679" s="6">
        <f>MONTH(tbl_Sales[[#This Row],[Date]])</f>
        <v>6</v>
      </c>
      <c r="Q9679" s="6">
        <f>YEAR(tbl_Sales[[#This Row],[Date]])</f>
        <v>2017</v>
      </c>
    </row>
    <row r="9680" spans="1:17" x14ac:dyDescent="0.25">
      <c r="A9680" s="1">
        <v>42904</v>
      </c>
      <c r="B9680">
        <v>575000</v>
      </c>
      <c r="C9680" t="s">
        <v>13</v>
      </c>
      <c r="D9680" t="s">
        <v>12427</v>
      </c>
      <c r="E9680" t="s">
        <v>10</v>
      </c>
      <c r="F9680">
        <v>3121</v>
      </c>
      <c r="G9680">
        <v>2</v>
      </c>
      <c r="H9680">
        <v>1</v>
      </c>
      <c r="I9680">
        <v>1</v>
      </c>
      <c r="J9680">
        <v>407</v>
      </c>
      <c r="K9680">
        <v>1960</v>
      </c>
      <c r="L9680" t="s">
        <v>9857</v>
      </c>
      <c r="M9680" t="s">
        <v>6</v>
      </c>
      <c r="N9680" t="s">
        <v>8</v>
      </c>
      <c r="O9680" s="6" t="str">
        <f>INDEX(lkp_Region,MATCH(tbl_Sales[[#This Row],[Suburb]],lkp_Suburb,0))</f>
        <v>Northern Metropolitan</v>
      </c>
      <c r="P9680" s="6">
        <f>MONTH(tbl_Sales[[#This Row],[Date]])</f>
        <v>6</v>
      </c>
      <c r="Q9680" s="6">
        <f>YEAR(tbl_Sales[[#This Row],[Date]])</f>
        <v>2017</v>
      </c>
    </row>
    <row r="9681" spans="1:17" x14ac:dyDescent="0.25">
      <c r="A9681" s="1">
        <v>42904</v>
      </c>
      <c r="B9681">
        <v>1625000</v>
      </c>
      <c r="C9681" t="s">
        <v>2</v>
      </c>
      <c r="D9681" t="s">
        <v>12427</v>
      </c>
      <c r="E9681" t="s">
        <v>10</v>
      </c>
      <c r="F9681">
        <v>3068</v>
      </c>
      <c r="G9681">
        <v>3</v>
      </c>
      <c r="H9681">
        <v>1</v>
      </c>
      <c r="I9681">
        <v>0</v>
      </c>
      <c r="J9681">
        <v>204</v>
      </c>
      <c r="L9681" t="s">
        <v>9858</v>
      </c>
      <c r="M9681" t="s">
        <v>72</v>
      </c>
      <c r="N9681" t="s">
        <v>8</v>
      </c>
      <c r="O9681" s="6" t="str">
        <f>INDEX(lkp_Region,MATCH(tbl_Sales[[#This Row],[Suburb]],lkp_Suburb,0))</f>
        <v>Northern Metropolitan</v>
      </c>
      <c r="P9681" s="6">
        <f>MONTH(tbl_Sales[[#This Row],[Date]])</f>
        <v>6</v>
      </c>
      <c r="Q9681" s="6">
        <f>YEAR(tbl_Sales[[#This Row],[Date]])</f>
        <v>2017</v>
      </c>
    </row>
    <row r="9682" spans="1:17" x14ac:dyDescent="0.25">
      <c r="A9682" s="1">
        <v>42904</v>
      </c>
      <c r="B9682">
        <v>1840000</v>
      </c>
      <c r="C9682" t="s">
        <v>2</v>
      </c>
      <c r="D9682" t="s">
        <v>12427</v>
      </c>
      <c r="E9682" t="s">
        <v>5</v>
      </c>
      <c r="F9682">
        <v>3054</v>
      </c>
      <c r="G9682">
        <v>3</v>
      </c>
      <c r="H9682">
        <v>1</v>
      </c>
      <c r="I9682">
        <v>1</v>
      </c>
      <c r="J9682">
        <v>311</v>
      </c>
      <c r="L9682" t="s">
        <v>9859</v>
      </c>
      <c r="M9682" t="s">
        <v>513</v>
      </c>
      <c r="N9682" t="s">
        <v>8</v>
      </c>
      <c r="O9682" s="6" t="str">
        <f>INDEX(lkp_Region,MATCH(tbl_Sales[[#This Row],[Suburb]],lkp_Suburb,0))</f>
        <v>Northern Metropolitan</v>
      </c>
      <c r="P9682" s="6">
        <f>MONTH(tbl_Sales[[#This Row],[Date]])</f>
        <v>6</v>
      </c>
      <c r="Q9682" s="6">
        <f>YEAR(tbl_Sales[[#This Row],[Date]])</f>
        <v>2017</v>
      </c>
    </row>
    <row r="9683" spans="1:17" x14ac:dyDescent="0.25">
      <c r="A9683" s="1">
        <v>42904</v>
      </c>
      <c r="B9683">
        <v>472000</v>
      </c>
      <c r="C9683" t="s">
        <v>2</v>
      </c>
      <c r="D9683" t="s">
        <v>12423</v>
      </c>
      <c r="E9683" t="s">
        <v>10</v>
      </c>
      <c r="F9683">
        <v>3029</v>
      </c>
      <c r="G9683">
        <v>4</v>
      </c>
      <c r="H9683">
        <v>2</v>
      </c>
      <c r="I9683">
        <v>2</v>
      </c>
      <c r="J9683">
        <v>546</v>
      </c>
      <c r="L9683" t="s">
        <v>9860</v>
      </c>
      <c r="M9683" t="s">
        <v>7962</v>
      </c>
      <c r="N9683" t="s">
        <v>7964</v>
      </c>
      <c r="O9683" s="6" t="str">
        <f>INDEX(lkp_Region,MATCH(tbl_Sales[[#This Row],[Suburb]],lkp_Suburb,0))</f>
        <v>Western Metropolitan</v>
      </c>
      <c r="P9683" s="6">
        <f>MONTH(tbl_Sales[[#This Row],[Date]])</f>
        <v>6</v>
      </c>
      <c r="Q9683" s="6">
        <f>YEAR(tbl_Sales[[#This Row],[Date]])</f>
        <v>2017</v>
      </c>
    </row>
    <row r="9684" spans="1:17" x14ac:dyDescent="0.25">
      <c r="A9684" s="1">
        <v>42904</v>
      </c>
      <c r="B9684">
        <v>410000</v>
      </c>
      <c r="C9684" t="s">
        <v>13</v>
      </c>
      <c r="D9684" t="s">
        <v>12428</v>
      </c>
      <c r="E9684" t="s">
        <v>10</v>
      </c>
      <c r="F9684">
        <v>3141</v>
      </c>
      <c r="G9684">
        <v>1</v>
      </c>
      <c r="H9684">
        <v>1</v>
      </c>
      <c r="I9684">
        <v>0</v>
      </c>
      <c r="J9684">
        <v>0</v>
      </c>
      <c r="L9684" t="s">
        <v>9861</v>
      </c>
      <c r="M9684" t="s">
        <v>111</v>
      </c>
      <c r="N9684" t="s">
        <v>76</v>
      </c>
      <c r="O9684" s="6" t="str">
        <f>INDEX(lkp_Region,MATCH(tbl_Sales[[#This Row],[Suburb]],lkp_Suburb,0))</f>
        <v>Southern Metropolitan</v>
      </c>
      <c r="P9684" s="6">
        <f>MONTH(tbl_Sales[[#This Row],[Date]])</f>
        <v>6</v>
      </c>
      <c r="Q9684" s="6">
        <f>YEAR(tbl_Sales[[#This Row],[Date]])</f>
        <v>2017</v>
      </c>
    </row>
    <row r="9685" spans="1:17" x14ac:dyDescent="0.25">
      <c r="A9685" s="1">
        <v>42904</v>
      </c>
      <c r="B9685">
        <v>1300000</v>
      </c>
      <c r="C9685" t="s">
        <v>2</v>
      </c>
      <c r="D9685" t="s">
        <v>12428</v>
      </c>
      <c r="E9685" t="s">
        <v>10</v>
      </c>
      <c r="F9685">
        <v>3206</v>
      </c>
      <c r="G9685">
        <v>2</v>
      </c>
      <c r="H9685">
        <v>1</v>
      </c>
      <c r="I9685">
        <v>0</v>
      </c>
      <c r="J9685">
        <v>132</v>
      </c>
      <c r="K9685">
        <v>1900</v>
      </c>
      <c r="L9685" t="s">
        <v>9862</v>
      </c>
      <c r="M9685" t="s">
        <v>474</v>
      </c>
      <c r="N9685" t="s">
        <v>26</v>
      </c>
      <c r="O9685" s="6" t="str">
        <f>INDEX(lkp_Region,MATCH(tbl_Sales[[#This Row],[Suburb]],lkp_Suburb,0))</f>
        <v>Southern Metropolitan</v>
      </c>
      <c r="P9685" s="6">
        <f>MONTH(tbl_Sales[[#This Row],[Date]])</f>
        <v>6</v>
      </c>
      <c r="Q9685" s="6">
        <f>YEAR(tbl_Sales[[#This Row],[Date]])</f>
        <v>2017</v>
      </c>
    </row>
    <row r="9686" spans="1:17" x14ac:dyDescent="0.25">
      <c r="A9686" s="1">
        <v>42904</v>
      </c>
      <c r="B9686">
        <v>670000</v>
      </c>
      <c r="C9686" t="s">
        <v>51</v>
      </c>
      <c r="D9686" t="s">
        <v>12430</v>
      </c>
      <c r="E9686" t="s">
        <v>10</v>
      </c>
      <c r="F9686">
        <v>3055</v>
      </c>
      <c r="G9686">
        <v>3</v>
      </c>
      <c r="H9686">
        <v>1</v>
      </c>
      <c r="I9686">
        <v>2</v>
      </c>
      <c r="J9686">
        <v>176</v>
      </c>
      <c r="K9686">
        <v>2000</v>
      </c>
      <c r="L9686" t="s">
        <v>9863</v>
      </c>
      <c r="M9686" t="s">
        <v>80</v>
      </c>
      <c r="N9686" t="s">
        <v>18</v>
      </c>
      <c r="O9686" s="6" t="str">
        <f>INDEX(lkp_Region,MATCH(tbl_Sales[[#This Row],[Suburb]],lkp_Suburb,0))</f>
        <v>Northern Metropolitan</v>
      </c>
      <c r="P9686" s="6">
        <f>MONTH(tbl_Sales[[#This Row],[Date]])</f>
        <v>6</v>
      </c>
      <c r="Q9686" s="6">
        <f>YEAR(tbl_Sales[[#This Row],[Date]])</f>
        <v>2017</v>
      </c>
    </row>
    <row r="9687" spans="1:17" x14ac:dyDescent="0.25">
      <c r="A9687" s="1">
        <v>42904</v>
      </c>
      <c r="B9687">
        <v>730000</v>
      </c>
      <c r="C9687" t="s">
        <v>2</v>
      </c>
      <c r="D9687" t="s">
        <v>12427</v>
      </c>
      <c r="E9687" t="s">
        <v>10</v>
      </c>
      <c r="F9687">
        <v>3056</v>
      </c>
      <c r="G9687">
        <v>2</v>
      </c>
      <c r="H9687">
        <v>1</v>
      </c>
      <c r="I9687">
        <v>0</v>
      </c>
      <c r="J9687">
        <v>190</v>
      </c>
      <c r="L9687" t="s">
        <v>9864</v>
      </c>
      <c r="M9687" t="s">
        <v>117</v>
      </c>
      <c r="N9687" t="s">
        <v>18</v>
      </c>
      <c r="O9687" s="6" t="str">
        <f>INDEX(lkp_Region,MATCH(tbl_Sales[[#This Row],[Suburb]],lkp_Suburb,0))</f>
        <v>Northern Metropolitan</v>
      </c>
      <c r="P9687" s="6">
        <f>MONTH(tbl_Sales[[#This Row],[Date]])</f>
        <v>6</v>
      </c>
      <c r="Q9687" s="6">
        <f>YEAR(tbl_Sales[[#This Row],[Date]])</f>
        <v>2017</v>
      </c>
    </row>
    <row r="9688" spans="1:17" x14ac:dyDescent="0.25">
      <c r="A9688" s="1">
        <v>42904</v>
      </c>
      <c r="B9688">
        <v>755000</v>
      </c>
      <c r="C9688" t="s">
        <v>2</v>
      </c>
      <c r="D9688" t="s">
        <v>12427</v>
      </c>
      <c r="E9688" t="s">
        <v>10</v>
      </c>
      <c r="F9688">
        <v>3044</v>
      </c>
      <c r="G9688">
        <v>3</v>
      </c>
      <c r="H9688">
        <v>2</v>
      </c>
      <c r="I9688">
        <v>2</v>
      </c>
      <c r="J9688">
        <v>294</v>
      </c>
      <c r="K9688">
        <v>1950</v>
      </c>
      <c r="L9688" t="s">
        <v>9865</v>
      </c>
      <c r="M9688" t="s">
        <v>115</v>
      </c>
      <c r="N9688" t="s">
        <v>18</v>
      </c>
      <c r="O9688" s="6" t="str">
        <f>INDEX(lkp_Region,MATCH(tbl_Sales[[#This Row],[Suburb]],lkp_Suburb,0))</f>
        <v>Northern Metropolitan</v>
      </c>
      <c r="P9688" s="6">
        <f>MONTH(tbl_Sales[[#This Row],[Date]])</f>
        <v>6</v>
      </c>
      <c r="Q9688" s="6">
        <f>YEAR(tbl_Sales[[#This Row],[Date]])</f>
        <v>2017</v>
      </c>
    </row>
    <row r="9689" spans="1:17" x14ac:dyDescent="0.25">
      <c r="A9689" s="1">
        <v>42904</v>
      </c>
      <c r="B9689">
        <v>1268000</v>
      </c>
      <c r="C9689" t="s">
        <v>2</v>
      </c>
      <c r="D9689" t="s">
        <v>12425</v>
      </c>
      <c r="E9689" t="s">
        <v>5</v>
      </c>
      <c r="F9689">
        <v>3055</v>
      </c>
      <c r="G9689">
        <v>4</v>
      </c>
      <c r="H9689">
        <v>2</v>
      </c>
      <c r="I9689">
        <v>2</v>
      </c>
      <c r="J9689">
        <v>645</v>
      </c>
      <c r="K9689">
        <v>1950</v>
      </c>
      <c r="L9689" t="s">
        <v>9866</v>
      </c>
      <c r="M9689" t="s">
        <v>80</v>
      </c>
      <c r="N9689" t="s">
        <v>18</v>
      </c>
      <c r="O9689" s="6" t="str">
        <f>INDEX(lkp_Region,MATCH(tbl_Sales[[#This Row],[Suburb]],lkp_Suburb,0))</f>
        <v>Northern Metropolitan</v>
      </c>
      <c r="P9689" s="6">
        <f>MONTH(tbl_Sales[[#This Row],[Date]])</f>
        <v>6</v>
      </c>
      <c r="Q9689" s="6">
        <f>YEAR(tbl_Sales[[#This Row],[Date]])</f>
        <v>2017</v>
      </c>
    </row>
    <row r="9690" spans="1:17" x14ac:dyDescent="0.25">
      <c r="A9690" s="1">
        <v>42904</v>
      </c>
      <c r="B9690">
        <v>286000</v>
      </c>
      <c r="C9690" t="s">
        <v>13</v>
      </c>
      <c r="D9690" t="s">
        <v>12427</v>
      </c>
      <c r="E9690" t="s">
        <v>5</v>
      </c>
      <c r="F9690">
        <v>3039</v>
      </c>
      <c r="G9690">
        <v>1</v>
      </c>
      <c r="H9690">
        <v>1</v>
      </c>
      <c r="I9690">
        <v>1</v>
      </c>
      <c r="J9690">
        <v>114</v>
      </c>
      <c r="K9690">
        <v>1970</v>
      </c>
      <c r="L9690" t="s">
        <v>9867</v>
      </c>
      <c r="M9690" t="s">
        <v>242</v>
      </c>
      <c r="N9690" t="s">
        <v>49</v>
      </c>
      <c r="O9690" s="6" t="str">
        <f>INDEX(lkp_Region,MATCH(tbl_Sales[[#This Row],[Suburb]],lkp_Suburb,0))</f>
        <v>Western Metropolitan</v>
      </c>
      <c r="P9690" s="6">
        <f>MONTH(tbl_Sales[[#This Row],[Date]])</f>
        <v>6</v>
      </c>
      <c r="Q9690" s="6">
        <f>YEAR(tbl_Sales[[#This Row],[Date]])</f>
        <v>2017</v>
      </c>
    </row>
    <row r="9691" spans="1:17" x14ac:dyDescent="0.25">
      <c r="A9691" s="1">
        <v>42904</v>
      </c>
      <c r="B9691">
        <v>1010000</v>
      </c>
      <c r="C9691" t="s">
        <v>2</v>
      </c>
      <c r="D9691" t="s">
        <v>12428</v>
      </c>
      <c r="E9691" t="s">
        <v>10</v>
      </c>
      <c r="F9691">
        <v>3032</v>
      </c>
      <c r="G9691">
        <v>3</v>
      </c>
      <c r="H9691">
        <v>2</v>
      </c>
      <c r="I9691">
        <v>1</v>
      </c>
      <c r="J9691">
        <v>150</v>
      </c>
      <c r="K9691">
        <v>1990</v>
      </c>
      <c r="L9691" t="s">
        <v>9868</v>
      </c>
      <c r="M9691" t="s">
        <v>160</v>
      </c>
      <c r="N9691" t="s">
        <v>49</v>
      </c>
      <c r="O9691" s="6" t="str">
        <f>INDEX(lkp_Region,MATCH(tbl_Sales[[#This Row],[Suburb]],lkp_Suburb,0))</f>
        <v>Western Metropolitan</v>
      </c>
      <c r="P9691" s="6">
        <f>MONTH(tbl_Sales[[#This Row],[Date]])</f>
        <v>6</v>
      </c>
      <c r="Q9691" s="6">
        <f>YEAR(tbl_Sales[[#This Row],[Date]])</f>
        <v>2017</v>
      </c>
    </row>
    <row r="9692" spans="1:17" x14ac:dyDescent="0.25">
      <c r="A9692" s="1">
        <v>42904</v>
      </c>
      <c r="B9692">
        <v>1300000</v>
      </c>
      <c r="C9692" t="s">
        <v>2</v>
      </c>
      <c r="D9692" t="s">
        <v>12427</v>
      </c>
      <c r="E9692" t="s">
        <v>10</v>
      </c>
      <c r="F9692">
        <v>3042</v>
      </c>
      <c r="G9692">
        <v>3</v>
      </c>
      <c r="H9692">
        <v>1</v>
      </c>
      <c r="I9692">
        <v>4</v>
      </c>
      <c r="J9692">
        <v>646</v>
      </c>
      <c r="K9692">
        <v>1950</v>
      </c>
      <c r="L9692" t="s">
        <v>9869</v>
      </c>
      <c r="M9692" t="s">
        <v>86</v>
      </c>
      <c r="N9692" t="s">
        <v>49</v>
      </c>
      <c r="O9692" s="6" t="str">
        <f>INDEX(lkp_Region,MATCH(tbl_Sales[[#This Row],[Suburb]],lkp_Suburb,0))</f>
        <v>Western Metropolitan</v>
      </c>
      <c r="P9692" s="6">
        <f>MONTH(tbl_Sales[[#This Row],[Date]])</f>
        <v>6</v>
      </c>
      <c r="Q9692" s="6">
        <f>YEAR(tbl_Sales[[#This Row],[Date]])</f>
        <v>2017</v>
      </c>
    </row>
    <row r="9693" spans="1:17" x14ac:dyDescent="0.25">
      <c r="A9693" s="1">
        <v>42904</v>
      </c>
      <c r="B9693">
        <v>1590000</v>
      </c>
      <c r="C9693" t="s">
        <v>2</v>
      </c>
      <c r="D9693" t="s">
        <v>12429</v>
      </c>
      <c r="E9693" t="s">
        <v>5</v>
      </c>
      <c r="F9693">
        <v>3125</v>
      </c>
      <c r="G9693">
        <v>3</v>
      </c>
      <c r="H9693">
        <v>2</v>
      </c>
      <c r="I9693">
        <v>4</v>
      </c>
      <c r="J9693">
        <v>862</v>
      </c>
      <c r="K9693">
        <v>1950</v>
      </c>
      <c r="L9693" t="s">
        <v>9870</v>
      </c>
      <c r="M9693" t="s">
        <v>32</v>
      </c>
      <c r="N9693" t="s">
        <v>31</v>
      </c>
      <c r="O9693" s="6" t="str">
        <f>INDEX(lkp_Region,MATCH(tbl_Sales[[#This Row],[Suburb]],lkp_Suburb,0))</f>
        <v>Southern Metropolitan</v>
      </c>
      <c r="P9693" s="6">
        <f>MONTH(tbl_Sales[[#This Row],[Date]])</f>
        <v>6</v>
      </c>
      <c r="Q9693" s="6">
        <f>YEAR(tbl_Sales[[#This Row],[Date]])</f>
        <v>2017</v>
      </c>
    </row>
    <row r="9694" spans="1:17" x14ac:dyDescent="0.25">
      <c r="A9694" s="1">
        <v>42904</v>
      </c>
      <c r="B9694">
        <v>1840000</v>
      </c>
      <c r="C9694" t="s">
        <v>2</v>
      </c>
      <c r="D9694" t="s">
        <v>12429</v>
      </c>
      <c r="E9694" t="s">
        <v>10</v>
      </c>
      <c r="F9694">
        <v>3166</v>
      </c>
      <c r="G9694">
        <v>4</v>
      </c>
      <c r="H9694">
        <v>2</v>
      </c>
      <c r="I9694">
        <v>2</v>
      </c>
      <c r="J9694">
        <v>598</v>
      </c>
      <c r="K9694">
        <v>1900</v>
      </c>
      <c r="L9694" t="s">
        <v>9871</v>
      </c>
      <c r="M9694" t="s">
        <v>246</v>
      </c>
      <c r="N9694" t="s">
        <v>31</v>
      </c>
      <c r="O9694" s="6" t="str">
        <f>INDEX(lkp_Region,MATCH(tbl_Sales[[#This Row],[Suburb]],lkp_Suburb,0))</f>
        <v>Southern Metropolitan</v>
      </c>
      <c r="P9694" s="6">
        <f>MONTH(tbl_Sales[[#This Row],[Date]])</f>
        <v>6</v>
      </c>
      <c r="Q9694" s="6">
        <f>YEAR(tbl_Sales[[#This Row],[Date]])</f>
        <v>2017</v>
      </c>
    </row>
    <row r="9695" spans="1:17" x14ac:dyDescent="0.25">
      <c r="A9695" s="1">
        <v>42904</v>
      </c>
      <c r="B9695">
        <v>873000</v>
      </c>
      <c r="C9695" t="s">
        <v>2</v>
      </c>
      <c r="D9695" t="s">
        <v>12427</v>
      </c>
      <c r="E9695" t="s">
        <v>10</v>
      </c>
      <c r="F9695">
        <v>3012</v>
      </c>
      <c r="G9695">
        <v>3</v>
      </c>
      <c r="H9695">
        <v>1</v>
      </c>
      <c r="I9695">
        <v>2</v>
      </c>
      <c r="J9695">
        <v>625</v>
      </c>
      <c r="L9695" t="s">
        <v>9872</v>
      </c>
      <c r="M9695" t="s">
        <v>19</v>
      </c>
      <c r="N9695" t="s">
        <v>21</v>
      </c>
      <c r="O9695" s="6" t="str">
        <f>INDEX(lkp_Region,MATCH(tbl_Sales[[#This Row],[Suburb]],lkp_Suburb,0))</f>
        <v>Western Metropolitan</v>
      </c>
      <c r="P9695" s="6">
        <f>MONTH(tbl_Sales[[#This Row],[Date]])</f>
        <v>6</v>
      </c>
      <c r="Q9695" s="6">
        <f>YEAR(tbl_Sales[[#This Row],[Date]])</f>
        <v>2017</v>
      </c>
    </row>
    <row r="9696" spans="1:17" x14ac:dyDescent="0.25">
      <c r="A9696" s="1">
        <v>42904</v>
      </c>
      <c r="B9696">
        <v>888000</v>
      </c>
      <c r="C9696" t="s">
        <v>2</v>
      </c>
      <c r="D9696" t="s">
        <v>12428</v>
      </c>
      <c r="E9696" t="s">
        <v>5</v>
      </c>
      <c r="F9696">
        <v>3012</v>
      </c>
      <c r="G9696">
        <v>2</v>
      </c>
      <c r="H9696">
        <v>1</v>
      </c>
      <c r="I9696">
        <v>2</v>
      </c>
      <c r="J9696">
        <v>401</v>
      </c>
      <c r="K9696">
        <v>1945</v>
      </c>
      <c r="L9696" t="s">
        <v>9873</v>
      </c>
      <c r="M9696" t="s">
        <v>53</v>
      </c>
      <c r="N9696" t="s">
        <v>21</v>
      </c>
      <c r="O9696" s="6" t="str">
        <f>INDEX(lkp_Region,MATCH(tbl_Sales[[#This Row],[Suburb]],lkp_Suburb,0))</f>
        <v>Western Metropolitan</v>
      </c>
      <c r="P9696" s="6">
        <f>MONTH(tbl_Sales[[#This Row],[Date]])</f>
        <v>6</v>
      </c>
      <c r="Q9696" s="6">
        <f>YEAR(tbl_Sales[[#This Row],[Date]])</f>
        <v>2017</v>
      </c>
    </row>
    <row r="9697" spans="1:17" x14ac:dyDescent="0.25">
      <c r="A9697" s="1">
        <v>42904</v>
      </c>
      <c r="B9697">
        <v>1315000</v>
      </c>
      <c r="C9697" t="s">
        <v>2</v>
      </c>
      <c r="D9697" t="s">
        <v>12427</v>
      </c>
      <c r="E9697" t="s">
        <v>5</v>
      </c>
      <c r="F9697">
        <v>3011</v>
      </c>
      <c r="G9697">
        <v>3</v>
      </c>
      <c r="H9697">
        <v>3</v>
      </c>
      <c r="I9697">
        <v>2</v>
      </c>
      <c r="J9697">
        <v>122</v>
      </c>
      <c r="K9697">
        <v>1950</v>
      </c>
      <c r="L9697" t="s">
        <v>9874</v>
      </c>
      <c r="M9697" t="s">
        <v>660</v>
      </c>
      <c r="N9697" t="s">
        <v>21</v>
      </c>
      <c r="O9697" s="6" t="str">
        <f>INDEX(lkp_Region,MATCH(tbl_Sales[[#This Row],[Suburb]],lkp_Suburb,0))</f>
        <v>Western Metropolitan</v>
      </c>
      <c r="P9697" s="6">
        <f>MONTH(tbl_Sales[[#This Row],[Date]])</f>
        <v>6</v>
      </c>
      <c r="Q9697" s="6">
        <f>YEAR(tbl_Sales[[#This Row],[Date]])</f>
        <v>2017</v>
      </c>
    </row>
    <row r="9698" spans="1:17" x14ac:dyDescent="0.25">
      <c r="A9698" s="1">
        <v>42904</v>
      </c>
      <c r="B9698">
        <v>1180000</v>
      </c>
      <c r="C9698" t="s">
        <v>2</v>
      </c>
      <c r="D9698" t="s">
        <v>12431</v>
      </c>
      <c r="E9698" t="s">
        <v>10</v>
      </c>
      <c r="F9698">
        <v>3107</v>
      </c>
      <c r="G9698">
        <v>3</v>
      </c>
      <c r="H9698">
        <v>1</v>
      </c>
      <c r="I9698">
        <v>3</v>
      </c>
      <c r="J9698">
        <v>655</v>
      </c>
      <c r="L9698" t="s">
        <v>9875</v>
      </c>
      <c r="M9698" t="s">
        <v>586</v>
      </c>
      <c r="N9698" t="s">
        <v>128</v>
      </c>
      <c r="O9698" s="6" t="str">
        <f>INDEX(lkp_Region,MATCH(tbl_Sales[[#This Row],[Suburb]],lkp_Suburb,0))</f>
        <v>Eastern Metropolitan</v>
      </c>
      <c r="P9698" s="6">
        <f>MONTH(tbl_Sales[[#This Row],[Date]])</f>
        <v>6</v>
      </c>
      <c r="Q9698" s="6">
        <f>YEAR(tbl_Sales[[#This Row],[Date]])</f>
        <v>2017</v>
      </c>
    </row>
    <row r="9699" spans="1:17" x14ac:dyDescent="0.25">
      <c r="A9699" s="1">
        <v>42904</v>
      </c>
      <c r="B9699">
        <v>1504000</v>
      </c>
      <c r="C9699" t="s">
        <v>2</v>
      </c>
      <c r="D9699" t="s">
        <v>12423</v>
      </c>
      <c r="E9699" t="s">
        <v>10</v>
      </c>
      <c r="F9699">
        <v>3109</v>
      </c>
      <c r="G9699">
        <v>4</v>
      </c>
      <c r="H9699">
        <v>2</v>
      </c>
      <c r="I9699">
        <v>2</v>
      </c>
      <c r="J9699">
        <v>661</v>
      </c>
      <c r="L9699" t="s">
        <v>9876</v>
      </c>
      <c r="M9699" t="s">
        <v>7794</v>
      </c>
      <c r="N9699" t="s">
        <v>128</v>
      </c>
      <c r="O9699" s="6" t="str">
        <f>INDEX(lkp_Region,MATCH(tbl_Sales[[#This Row],[Suburb]],lkp_Suburb,0))</f>
        <v>Eastern Metropolitan</v>
      </c>
      <c r="P9699" s="6">
        <f>MONTH(tbl_Sales[[#This Row],[Date]])</f>
        <v>6</v>
      </c>
      <c r="Q9699" s="6">
        <f>YEAR(tbl_Sales[[#This Row],[Date]])</f>
        <v>2017</v>
      </c>
    </row>
    <row r="9700" spans="1:17" x14ac:dyDescent="0.25">
      <c r="A9700" s="1">
        <v>42904</v>
      </c>
      <c r="B9700">
        <v>1180000</v>
      </c>
      <c r="C9700" t="s">
        <v>2</v>
      </c>
      <c r="D9700" t="s">
        <v>12427</v>
      </c>
      <c r="E9700" t="s">
        <v>10</v>
      </c>
      <c r="F9700">
        <v>3152</v>
      </c>
      <c r="G9700">
        <v>6</v>
      </c>
      <c r="H9700">
        <v>2</v>
      </c>
      <c r="I9700">
        <v>2</v>
      </c>
      <c r="J9700">
        <v>453</v>
      </c>
      <c r="K9700">
        <v>2001</v>
      </c>
      <c r="L9700" t="s">
        <v>9877</v>
      </c>
      <c r="M9700" t="s">
        <v>9152</v>
      </c>
      <c r="N9700" t="s">
        <v>7768</v>
      </c>
      <c r="O9700" s="6" t="str">
        <f>INDEX(lkp_Region,MATCH(tbl_Sales[[#This Row],[Suburb]],lkp_Suburb,0))</f>
        <v>Eastern Metropolitan</v>
      </c>
      <c r="P9700" s="6">
        <f>MONTH(tbl_Sales[[#This Row],[Date]])</f>
        <v>6</v>
      </c>
      <c r="Q9700" s="6">
        <f>YEAR(tbl_Sales[[#This Row],[Date]])</f>
        <v>2017</v>
      </c>
    </row>
    <row r="9701" spans="1:17" x14ac:dyDescent="0.25">
      <c r="A9701" s="1">
        <v>42904</v>
      </c>
      <c r="B9701">
        <v>590000</v>
      </c>
      <c r="C9701" t="s">
        <v>13</v>
      </c>
      <c r="D9701" t="s">
        <v>12423</v>
      </c>
      <c r="E9701" t="s">
        <v>10</v>
      </c>
      <c r="F9701">
        <v>3197</v>
      </c>
      <c r="G9701">
        <v>3</v>
      </c>
      <c r="H9701">
        <v>1</v>
      </c>
      <c r="I9701">
        <v>1</v>
      </c>
      <c r="J9701">
        <v>179</v>
      </c>
      <c r="L9701" t="s">
        <v>9878</v>
      </c>
      <c r="M9701" t="s">
        <v>7589</v>
      </c>
      <c r="N9701" t="s">
        <v>45</v>
      </c>
      <c r="O9701" s="6" t="str">
        <f>INDEX(lkp_Region,MATCH(tbl_Sales[[#This Row],[Suburb]],lkp_Suburb,0))</f>
        <v>South-Eastern Metropolitan</v>
      </c>
      <c r="P9701" s="6">
        <f>MONTH(tbl_Sales[[#This Row],[Date]])</f>
        <v>6</v>
      </c>
      <c r="Q9701" s="6">
        <f>YEAR(tbl_Sales[[#This Row],[Date]])</f>
        <v>2017</v>
      </c>
    </row>
    <row r="9702" spans="1:17" x14ac:dyDescent="0.25">
      <c r="A9702" s="1">
        <v>42904</v>
      </c>
      <c r="B9702">
        <v>745000</v>
      </c>
      <c r="C9702" t="s">
        <v>2</v>
      </c>
      <c r="D9702" t="s">
        <v>12423</v>
      </c>
      <c r="E9702" t="s">
        <v>10</v>
      </c>
      <c r="F9702">
        <v>3169</v>
      </c>
      <c r="G9702">
        <v>3</v>
      </c>
      <c r="H9702">
        <v>2</v>
      </c>
      <c r="I9702">
        <v>2</v>
      </c>
      <c r="J9702">
        <v>180</v>
      </c>
      <c r="L9702" t="s">
        <v>9879</v>
      </c>
      <c r="M9702" t="s">
        <v>9114</v>
      </c>
      <c r="N9702" t="s">
        <v>45</v>
      </c>
      <c r="O9702" s="6" t="str">
        <f>INDEX(lkp_Region,MATCH(tbl_Sales[[#This Row],[Suburb]],lkp_Suburb,0))</f>
        <v>South-Eastern Metropolitan</v>
      </c>
      <c r="P9702" s="6">
        <f>MONTH(tbl_Sales[[#This Row],[Date]])</f>
        <v>6</v>
      </c>
      <c r="Q9702" s="6">
        <f>YEAR(tbl_Sales[[#This Row],[Date]])</f>
        <v>2017</v>
      </c>
    </row>
    <row r="9703" spans="1:17" x14ac:dyDescent="0.25">
      <c r="A9703" s="1">
        <v>42904</v>
      </c>
      <c r="B9703">
        <v>556000</v>
      </c>
      <c r="C9703" t="s">
        <v>2</v>
      </c>
      <c r="D9703" t="s">
        <v>12426</v>
      </c>
      <c r="E9703" t="s">
        <v>10</v>
      </c>
      <c r="F9703">
        <v>3047</v>
      </c>
      <c r="G9703">
        <v>3</v>
      </c>
      <c r="H9703">
        <v>1</v>
      </c>
      <c r="I9703">
        <v>1</v>
      </c>
      <c r="J9703">
        <v>627</v>
      </c>
      <c r="L9703" t="s">
        <v>9880</v>
      </c>
      <c r="M9703" t="s">
        <v>779</v>
      </c>
      <c r="N9703" t="s">
        <v>195</v>
      </c>
      <c r="O9703" s="6" t="str">
        <f>INDEX(lkp_Region,MATCH(tbl_Sales[[#This Row],[Suburb]],lkp_Suburb,0))</f>
        <v>Northern Metropolitan</v>
      </c>
      <c r="P9703" s="6">
        <f>MONTH(tbl_Sales[[#This Row],[Date]])</f>
        <v>6</v>
      </c>
      <c r="Q9703" s="6">
        <f>YEAR(tbl_Sales[[#This Row],[Date]])</f>
        <v>2017</v>
      </c>
    </row>
    <row r="9704" spans="1:17" x14ac:dyDescent="0.25">
      <c r="A9704" s="1">
        <v>42904</v>
      </c>
      <c r="B9704">
        <v>720000</v>
      </c>
      <c r="C9704" t="s">
        <v>51</v>
      </c>
      <c r="D9704" t="s">
        <v>12431</v>
      </c>
      <c r="E9704" t="s">
        <v>5</v>
      </c>
      <c r="F9704">
        <v>3016</v>
      </c>
      <c r="G9704">
        <v>3</v>
      </c>
      <c r="H9704">
        <v>2</v>
      </c>
      <c r="I9704">
        <v>2</v>
      </c>
      <c r="J9704">
        <v>146</v>
      </c>
      <c r="K9704">
        <v>2001</v>
      </c>
      <c r="L9704" t="s">
        <v>8912</v>
      </c>
      <c r="M9704" t="s">
        <v>1587</v>
      </c>
      <c r="N9704" t="s">
        <v>69</v>
      </c>
      <c r="O9704" s="6" t="str">
        <f>INDEX(lkp_Region,MATCH(tbl_Sales[[#This Row],[Suburb]],lkp_Suburb,0))</f>
        <v>Western Metropolitan</v>
      </c>
      <c r="P9704" s="6">
        <f>MONTH(tbl_Sales[[#This Row],[Date]])</f>
        <v>6</v>
      </c>
      <c r="Q9704" s="6">
        <f>YEAR(tbl_Sales[[#This Row],[Date]])</f>
        <v>2017</v>
      </c>
    </row>
    <row r="9705" spans="1:17" x14ac:dyDescent="0.25">
      <c r="A9705" s="1">
        <v>42904</v>
      </c>
      <c r="B9705">
        <v>790000</v>
      </c>
      <c r="C9705" t="s">
        <v>2</v>
      </c>
      <c r="D9705" t="s">
        <v>12432</v>
      </c>
      <c r="E9705" t="s">
        <v>10</v>
      </c>
      <c r="F9705">
        <v>3015</v>
      </c>
      <c r="G9705">
        <v>3</v>
      </c>
      <c r="H9705">
        <v>2</v>
      </c>
      <c r="I9705">
        <v>2</v>
      </c>
      <c r="J9705">
        <v>334</v>
      </c>
      <c r="K9705">
        <v>2003</v>
      </c>
      <c r="L9705" t="s">
        <v>9881</v>
      </c>
      <c r="M9705" t="s">
        <v>419</v>
      </c>
      <c r="N9705" t="s">
        <v>69</v>
      </c>
      <c r="O9705" s="6" t="str">
        <f>INDEX(lkp_Region,MATCH(tbl_Sales[[#This Row],[Suburb]],lkp_Suburb,0))</f>
        <v>Western Metropolitan</v>
      </c>
      <c r="P9705" s="6">
        <f>MONTH(tbl_Sales[[#This Row],[Date]])</f>
        <v>6</v>
      </c>
      <c r="Q9705" s="6">
        <f>YEAR(tbl_Sales[[#This Row],[Date]])</f>
        <v>2017</v>
      </c>
    </row>
    <row r="9706" spans="1:17" x14ac:dyDescent="0.25">
      <c r="A9706" s="1">
        <v>42904</v>
      </c>
      <c r="B9706">
        <v>1230000</v>
      </c>
      <c r="C9706" t="s">
        <v>2</v>
      </c>
      <c r="D9706" t="s">
        <v>12432</v>
      </c>
      <c r="E9706" t="s">
        <v>5</v>
      </c>
      <c r="F9706">
        <v>3015</v>
      </c>
      <c r="G9706">
        <v>4</v>
      </c>
      <c r="H9706">
        <v>2</v>
      </c>
      <c r="I9706">
        <v>1</v>
      </c>
      <c r="J9706">
        <v>402</v>
      </c>
      <c r="K9706">
        <v>1925</v>
      </c>
      <c r="L9706" t="s">
        <v>9882</v>
      </c>
      <c r="M9706" t="s">
        <v>133</v>
      </c>
      <c r="N9706" t="s">
        <v>69</v>
      </c>
      <c r="O9706" s="6" t="str">
        <f>INDEX(lkp_Region,MATCH(tbl_Sales[[#This Row],[Suburb]],lkp_Suburb,0))</f>
        <v>Western Metropolitan</v>
      </c>
      <c r="P9706" s="6">
        <f>MONTH(tbl_Sales[[#This Row],[Date]])</f>
        <v>6</v>
      </c>
      <c r="Q9706" s="6">
        <f>YEAR(tbl_Sales[[#This Row],[Date]])</f>
        <v>2017</v>
      </c>
    </row>
    <row r="9707" spans="1:17" x14ac:dyDescent="0.25">
      <c r="A9707" s="1">
        <v>42904</v>
      </c>
      <c r="B9707">
        <v>603000</v>
      </c>
      <c r="C9707" t="s">
        <v>13</v>
      </c>
      <c r="D9707" t="s">
        <v>12428</v>
      </c>
      <c r="E9707" t="s">
        <v>10</v>
      </c>
      <c r="F9707">
        <v>3163</v>
      </c>
      <c r="G9707">
        <v>2</v>
      </c>
      <c r="H9707">
        <v>1</v>
      </c>
      <c r="I9707">
        <v>1</v>
      </c>
      <c r="J9707">
        <v>2</v>
      </c>
      <c r="L9707" t="s">
        <v>9883</v>
      </c>
      <c r="M9707" t="s">
        <v>201</v>
      </c>
      <c r="N9707" t="s">
        <v>57</v>
      </c>
      <c r="O9707" s="6" t="str">
        <f>INDEX(lkp_Region,MATCH(tbl_Sales[[#This Row],[Suburb]],lkp_Suburb,0))</f>
        <v>Southern Metropolitan</v>
      </c>
      <c r="P9707" s="6">
        <f>MONTH(tbl_Sales[[#This Row],[Date]])</f>
        <v>6</v>
      </c>
      <c r="Q9707" s="6">
        <f>YEAR(tbl_Sales[[#This Row],[Date]])</f>
        <v>2017</v>
      </c>
    </row>
    <row r="9708" spans="1:17" x14ac:dyDescent="0.25">
      <c r="A9708" s="1">
        <v>42904</v>
      </c>
      <c r="B9708">
        <v>1256000</v>
      </c>
      <c r="C9708" t="s">
        <v>2</v>
      </c>
      <c r="D9708" t="s">
        <v>12429</v>
      </c>
      <c r="E9708" t="s">
        <v>10</v>
      </c>
      <c r="F9708">
        <v>3163</v>
      </c>
      <c r="G9708">
        <v>3</v>
      </c>
      <c r="H9708">
        <v>2</v>
      </c>
      <c r="I9708">
        <v>2</v>
      </c>
      <c r="J9708">
        <v>335</v>
      </c>
      <c r="L9708" t="s">
        <v>9884</v>
      </c>
      <c r="M9708" t="s">
        <v>225</v>
      </c>
      <c r="N9708" t="s">
        <v>57</v>
      </c>
      <c r="O9708" s="6" t="str">
        <f>INDEX(lkp_Region,MATCH(tbl_Sales[[#This Row],[Suburb]],lkp_Suburb,0))</f>
        <v>Southern Metropolitan</v>
      </c>
      <c r="P9708" s="6">
        <f>MONTH(tbl_Sales[[#This Row],[Date]])</f>
        <v>6</v>
      </c>
      <c r="Q9708" s="6">
        <f>YEAR(tbl_Sales[[#This Row],[Date]])</f>
        <v>2017</v>
      </c>
    </row>
    <row r="9709" spans="1:17" x14ac:dyDescent="0.25">
      <c r="A9709" s="1">
        <v>42904</v>
      </c>
      <c r="B9709">
        <v>652000</v>
      </c>
      <c r="C9709" t="s">
        <v>51</v>
      </c>
      <c r="D9709" t="s">
        <v>12427</v>
      </c>
      <c r="E9709" t="s">
        <v>10</v>
      </c>
      <c r="F9709">
        <v>3073</v>
      </c>
      <c r="G9709">
        <v>2</v>
      </c>
      <c r="H9709">
        <v>2</v>
      </c>
      <c r="I9709">
        <v>2</v>
      </c>
      <c r="J9709">
        <v>254</v>
      </c>
      <c r="K9709">
        <v>2007</v>
      </c>
      <c r="L9709" t="s">
        <v>9885</v>
      </c>
      <c r="M9709" t="s">
        <v>93</v>
      </c>
      <c r="N9709" t="s">
        <v>62</v>
      </c>
      <c r="O9709" s="6" t="str">
        <f>INDEX(lkp_Region,MATCH(tbl_Sales[[#This Row],[Suburb]],lkp_Suburb,0))</f>
        <v>Northern Metropolitan</v>
      </c>
      <c r="P9709" s="6">
        <f>MONTH(tbl_Sales[[#This Row],[Date]])</f>
        <v>6</v>
      </c>
      <c r="Q9709" s="6">
        <f>YEAR(tbl_Sales[[#This Row],[Date]])</f>
        <v>2017</v>
      </c>
    </row>
    <row r="9710" spans="1:17" x14ac:dyDescent="0.25">
      <c r="A9710" s="1">
        <v>42904</v>
      </c>
      <c r="B9710">
        <v>760000</v>
      </c>
      <c r="C9710" t="s">
        <v>2</v>
      </c>
      <c r="D9710" t="s">
        <v>12423</v>
      </c>
      <c r="E9710" t="s">
        <v>5</v>
      </c>
      <c r="F9710">
        <v>3073</v>
      </c>
      <c r="G9710">
        <v>3</v>
      </c>
      <c r="H9710">
        <v>2</v>
      </c>
      <c r="I9710">
        <v>2</v>
      </c>
      <c r="J9710">
        <v>567</v>
      </c>
      <c r="L9710" t="s">
        <v>9886</v>
      </c>
      <c r="M9710" t="s">
        <v>93</v>
      </c>
      <c r="N9710" t="s">
        <v>62</v>
      </c>
      <c r="O9710" s="6" t="str">
        <f>INDEX(lkp_Region,MATCH(tbl_Sales[[#This Row],[Suburb]],lkp_Suburb,0))</f>
        <v>Northern Metropolitan</v>
      </c>
      <c r="P9710" s="6">
        <f>MONTH(tbl_Sales[[#This Row],[Date]])</f>
        <v>6</v>
      </c>
      <c r="Q9710" s="6">
        <f>YEAR(tbl_Sales[[#This Row],[Date]])</f>
        <v>2017</v>
      </c>
    </row>
    <row r="9711" spans="1:17" x14ac:dyDescent="0.25">
      <c r="A9711" s="1">
        <v>42904</v>
      </c>
      <c r="B9711">
        <v>1626000</v>
      </c>
      <c r="C9711" t="s">
        <v>2</v>
      </c>
      <c r="D9711" t="s">
        <v>12429</v>
      </c>
      <c r="E9711" t="s">
        <v>10</v>
      </c>
      <c r="F9711">
        <v>3071</v>
      </c>
      <c r="G9711">
        <v>4</v>
      </c>
      <c r="H9711">
        <v>1</v>
      </c>
      <c r="I9711">
        <v>2</v>
      </c>
      <c r="J9711">
        <v>495</v>
      </c>
      <c r="K9711">
        <v>1925</v>
      </c>
      <c r="L9711" t="s">
        <v>9887</v>
      </c>
      <c r="M9711" t="s">
        <v>60</v>
      </c>
      <c r="N9711" t="s">
        <v>62</v>
      </c>
      <c r="O9711" s="6" t="str">
        <f>INDEX(lkp_Region,MATCH(tbl_Sales[[#This Row],[Suburb]],lkp_Suburb,0))</f>
        <v>Northern Metropolitan</v>
      </c>
      <c r="P9711" s="6">
        <f>MONTH(tbl_Sales[[#This Row],[Date]])</f>
        <v>6</v>
      </c>
      <c r="Q9711" s="6">
        <f>YEAR(tbl_Sales[[#This Row],[Date]])</f>
        <v>2017</v>
      </c>
    </row>
    <row r="9712" spans="1:17" x14ac:dyDescent="0.25">
      <c r="A9712" s="1">
        <v>42904</v>
      </c>
      <c r="B9712">
        <v>690000</v>
      </c>
      <c r="C9712" t="s">
        <v>2</v>
      </c>
      <c r="D9712" t="s">
        <v>12424</v>
      </c>
      <c r="E9712" t="s">
        <v>10</v>
      </c>
      <c r="F9712">
        <v>3806</v>
      </c>
      <c r="G9712">
        <v>3</v>
      </c>
      <c r="H9712">
        <v>2</v>
      </c>
      <c r="I9712">
        <v>2</v>
      </c>
      <c r="J9712">
        <v>703</v>
      </c>
      <c r="K9712">
        <v>1980</v>
      </c>
      <c r="L9712" t="s">
        <v>9888</v>
      </c>
      <c r="M9712" t="s">
        <v>7733</v>
      </c>
      <c r="N9712" t="s">
        <v>7735</v>
      </c>
      <c r="O9712" s="6" t="str">
        <f>INDEX(lkp_Region,MATCH(tbl_Sales[[#This Row],[Suburb]],lkp_Suburb,0))</f>
        <v>Eastern Victoria</v>
      </c>
      <c r="P9712" s="6">
        <f>MONTH(tbl_Sales[[#This Row],[Date]])</f>
        <v>6</v>
      </c>
      <c r="Q9712" s="6">
        <f>YEAR(tbl_Sales[[#This Row],[Date]])</f>
        <v>2017</v>
      </c>
    </row>
    <row r="9713" spans="1:17" x14ac:dyDescent="0.25">
      <c r="A9713" s="1">
        <v>42904</v>
      </c>
      <c r="B9713">
        <v>575000</v>
      </c>
      <c r="C9713" t="s">
        <v>2</v>
      </c>
      <c r="D9713" t="s">
        <v>12428</v>
      </c>
      <c r="E9713" t="s">
        <v>5</v>
      </c>
      <c r="F9713">
        <v>3038</v>
      </c>
      <c r="G9713">
        <v>3</v>
      </c>
      <c r="H9713">
        <v>1</v>
      </c>
      <c r="I9713">
        <v>1</v>
      </c>
      <c r="J9713">
        <v>307</v>
      </c>
      <c r="K9713">
        <v>1990</v>
      </c>
      <c r="L9713" t="s">
        <v>9889</v>
      </c>
      <c r="M9713" t="s">
        <v>8094</v>
      </c>
      <c r="N9713" t="s">
        <v>3</v>
      </c>
      <c r="O9713" s="6" t="str">
        <f>INDEX(lkp_Region,MATCH(tbl_Sales[[#This Row],[Suburb]],lkp_Suburb,0))</f>
        <v>Western Metropolitan</v>
      </c>
      <c r="P9713" s="6">
        <f>MONTH(tbl_Sales[[#This Row],[Date]])</f>
        <v>6</v>
      </c>
      <c r="Q9713" s="6">
        <f>YEAR(tbl_Sales[[#This Row],[Date]])</f>
        <v>2017</v>
      </c>
    </row>
    <row r="9714" spans="1:17" x14ac:dyDescent="0.25">
      <c r="A9714" s="1">
        <v>42904</v>
      </c>
      <c r="B9714">
        <v>468000</v>
      </c>
      <c r="C9714" t="s">
        <v>13</v>
      </c>
      <c r="D9714" t="s">
        <v>12428</v>
      </c>
      <c r="E9714" t="s">
        <v>10</v>
      </c>
      <c r="F9714">
        <v>3101</v>
      </c>
      <c r="G9714">
        <v>1</v>
      </c>
      <c r="H9714">
        <v>1</v>
      </c>
      <c r="I9714">
        <v>1</v>
      </c>
      <c r="J9714">
        <v>0</v>
      </c>
      <c r="L9714" t="s">
        <v>9890</v>
      </c>
      <c r="M9714" t="s">
        <v>145</v>
      </c>
      <c r="N9714" t="s">
        <v>101</v>
      </c>
      <c r="O9714" s="6" t="str">
        <f>INDEX(lkp_Region,MATCH(tbl_Sales[[#This Row],[Suburb]],lkp_Suburb,0))</f>
        <v>Southern Metropolitan</v>
      </c>
      <c r="P9714" s="6">
        <f>MONTH(tbl_Sales[[#This Row],[Date]])</f>
        <v>6</v>
      </c>
      <c r="Q9714" s="6">
        <f>YEAR(tbl_Sales[[#This Row],[Date]])</f>
        <v>2017</v>
      </c>
    </row>
    <row r="9715" spans="1:17" x14ac:dyDescent="0.25">
      <c r="A9715" s="1">
        <v>42904</v>
      </c>
      <c r="B9715">
        <v>3115000</v>
      </c>
      <c r="C9715" t="s">
        <v>2</v>
      </c>
      <c r="D9715" t="s">
        <v>12425</v>
      </c>
      <c r="E9715" t="s">
        <v>5</v>
      </c>
      <c r="F9715">
        <v>3126</v>
      </c>
      <c r="G9715">
        <v>5</v>
      </c>
      <c r="H9715">
        <v>3</v>
      </c>
      <c r="I9715">
        <v>0</v>
      </c>
      <c r="J9715">
        <v>715</v>
      </c>
      <c r="K9715">
        <v>1920</v>
      </c>
      <c r="L9715" t="s">
        <v>9891</v>
      </c>
      <c r="M9715" t="s">
        <v>232</v>
      </c>
      <c r="N9715" t="s">
        <v>101</v>
      </c>
      <c r="O9715" s="6" t="str">
        <f>INDEX(lkp_Region,MATCH(tbl_Sales[[#This Row],[Suburb]],lkp_Suburb,0))</f>
        <v>Southern Metropolitan</v>
      </c>
      <c r="P9715" s="6">
        <f>MONTH(tbl_Sales[[#This Row],[Date]])</f>
        <v>6</v>
      </c>
      <c r="Q9715" s="6">
        <f>YEAR(tbl_Sales[[#This Row],[Date]])</f>
        <v>2017</v>
      </c>
    </row>
    <row r="9716" spans="1:17" x14ac:dyDescent="0.25">
      <c r="A9716" s="1">
        <v>42904</v>
      </c>
      <c r="B9716">
        <v>1336000</v>
      </c>
      <c r="C9716" t="s">
        <v>13</v>
      </c>
      <c r="D9716" t="s">
        <v>12428</v>
      </c>
      <c r="E9716" t="s">
        <v>10</v>
      </c>
      <c r="F9716">
        <v>3186</v>
      </c>
      <c r="G9716">
        <v>3</v>
      </c>
      <c r="H9716">
        <v>2</v>
      </c>
      <c r="I9716">
        <v>1</v>
      </c>
      <c r="J9716">
        <v>249</v>
      </c>
      <c r="L9716" t="s">
        <v>9892</v>
      </c>
      <c r="M9716" t="s">
        <v>105</v>
      </c>
      <c r="N9716" t="s">
        <v>107</v>
      </c>
      <c r="O9716" s="6" t="str">
        <f>INDEX(lkp_Region,MATCH(tbl_Sales[[#This Row],[Suburb]],lkp_Suburb,0))</f>
        <v>Southern Metropolitan</v>
      </c>
      <c r="P9716" s="6">
        <f>MONTH(tbl_Sales[[#This Row],[Date]])</f>
        <v>6</v>
      </c>
      <c r="Q9716" s="6">
        <f>YEAR(tbl_Sales[[#This Row],[Date]])</f>
        <v>2017</v>
      </c>
    </row>
    <row r="9717" spans="1:17" x14ac:dyDescent="0.25">
      <c r="A9717" s="1">
        <v>42904</v>
      </c>
      <c r="B9717">
        <v>1370000</v>
      </c>
      <c r="C9717" t="s">
        <v>13</v>
      </c>
      <c r="D9717" t="s">
        <v>12431</v>
      </c>
      <c r="E9717" t="s">
        <v>10</v>
      </c>
      <c r="F9717">
        <v>3186</v>
      </c>
      <c r="G9717">
        <v>3</v>
      </c>
      <c r="H9717">
        <v>1</v>
      </c>
      <c r="I9717">
        <v>2</v>
      </c>
      <c r="J9717">
        <v>0</v>
      </c>
      <c r="L9717" t="s">
        <v>9893</v>
      </c>
      <c r="M9717" t="s">
        <v>105</v>
      </c>
      <c r="N9717" t="s">
        <v>107</v>
      </c>
      <c r="O9717" s="6" t="str">
        <f>INDEX(lkp_Region,MATCH(tbl_Sales[[#This Row],[Suburb]],lkp_Suburb,0))</f>
        <v>Southern Metropolitan</v>
      </c>
      <c r="P9717" s="6">
        <f>MONTH(tbl_Sales[[#This Row],[Date]])</f>
        <v>6</v>
      </c>
      <c r="Q9717" s="6">
        <f>YEAR(tbl_Sales[[#This Row],[Date]])</f>
        <v>2017</v>
      </c>
    </row>
    <row r="9718" spans="1:17" x14ac:dyDescent="0.25">
      <c r="A9718" s="1">
        <v>42904</v>
      </c>
      <c r="B9718">
        <v>900000</v>
      </c>
      <c r="C9718" t="s">
        <v>2</v>
      </c>
      <c r="D9718" t="s">
        <v>12423</v>
      </c>
      <c r="E9718" t="s">
        <v>10</v>
      </c>
      <c r="F9718">
        <v>3094</v>
      </c>
      <c r="G9718">
        <v>3</v>
      </c>
      <c r="H9718">
        <v>1</v>
      </c>
      <c r="I9718">
        <v>1</v>
      </c>
      <c r="J9718">
        <v>575</v>
      </c>
      <c r="K9718">
        <v>1980</v>
      </c>
      <c r="L9718" t="s">
        <v>9894</v>
      </c>
      <c r="M9718" t="s">
        <v>7601</v>
      </c>
      <c r="N9718" t="s">
        <v>150</v>
      </c>
      <c r="O9718" s="6" t="str">
        <f>INDEX(lkp_Region,MATCH(tbl_Sales[[#This Row],[Suburb]],lkp_Suburb,0))</f>
        <v>Eastern Metropolitan</v>
      </c>
      <c r="P9718" s="6">
        <f>MONTH(tbl_Sales[[#This Row],[Date]])</f>
        <v>6</v>
      </c>
      <c r="Q9718" s="6">
        <f>YEAR(tbl_Sales[[#This Row],[Date]])</f>
        <v>2017</v>
      </c>
    </row>
    <row r="9719" spans="1:17" x14ac:dyDescent="0.25">
      <c r="A9719" s="1">
        <v>42905</v>
      </c>
      <c r="B9719">
        <v>1300000</v>
      </c>
      <c r="C9719" t="s">
        <v>2</v>
      </c>
      <c r="D9719" t="s">
        <v>12429</v>
      </c>
      <c r="E9719" t="s">
        <v>5</v>
      </c>
      <c r="F9719">
        <v>3121</v>
      </c>
      <c r="G9719">
        <v>3</v>
      </c>
      <c r="H9719">
        <v>1</v>
      </c>
      <c r="I9719">
        <v>0</v>
      </c>
      <c r="J9719">
        <v>200</v>
      </c>
      <c r="L9719" t="s">
        <v>9895</v>
      </c>
      <c r="M9719" t="s">
        <v>6</v>
      </c>
      <c r="N9719" t="s">
        <v>8</v>
      </c>
      <c r="O9719" s="6" t="str">
        <f>INDEX(lkp_Region,MATCH(tbl_Sales[[#This Row],[Suburb]],lkp_Suburb,0))</f>
        <v>Northern Metropolitan</v>
      </c>
      <c r="P9719" s="6">
        <f>MONTH(tbl_Sales[[#This Row],[Date]])</f>
        <v>6</v>
      </c>
      <c r="Q9719" s="6">
        <f>YEAR(tbl_Sales[[#This Row],[Date]])</f>
        <v>2017</v>
      </c>
    </row>
    <row r="9720" spans="1:17" x14ac:dyDescent="0.25">
      <c r="A9720" s="1">
        <v>42905</v>
      </c>
      <c r="B9720">
        <v>650000</v>
      </c>
      <c r="C9720" t="s">
        <v>2</v>
      </c>
      <c r="D9720" t="s">
        <v>12424</v>
      </c>
      <c r="E9720" t="s">
        <v>10</v>
      </c>
      <c r="F9720">
        <v>3076</v>
      </c>
      <c r="G9720">
        <v>4</v>
      </c>
      <c r="H9720">
        <v>2</v>
      </c>
      <c r="I9720">
        <v>2</v>
      </c>
      <c r="J9720">
        <v>469</v>
      </c>
      <c r="K9720">
        <v>2010</v>
      </c>
      <c r="L9720" t="s">
        <v>9896</v>
      </c>
      <c r="M9720" t="s">
        <v>7572</v>
      </c>
      <c r="N9720" t="s">
        <v>7515</v>
      </c>
      <c r="O9720" s="6" t="str">
        <f>INDEX(lkp_Region,MATCH(tbl_Sales[[#This Row],[Suburb]],lkp_Suburb,0))</f>
        <v>Northern Metropolitan</v>
      </c>
      <c r="P9720" s="6">
        <f>MONTH(tbl_Sales[[#This Row],[Date]])</f>
        <v>6</v>
      </c>
      <c r="Q9720" s="6">
        <f>YEAR(tbl_Sales[[#This Row],[Date]])</f>
        <v>2017</v>
      </c>
    </row>
    <row r="9721" spans="1:17" x14ac:dyDescent="0.25">
      <c r="A9721" s="1">
        <v>42905</v>
      </c>
      <c r="B9721">
        <v>806000</v>
      </c>
      <c r="C9721" t="s">
        <v>13</v>
      </c>
      <c r="D9721" t="s">
        <v>12432</v>
      </c>
      <c r="E9721" t="s">
        <v>10</v>
      </c>
      <c r="F9721">
        <v>3131</v>
      </c>
      <c r="G9721">
        <v>3</v>
      </c>
      <c r="H9721">
        <v>1</v>
      </c>
      <c r="I9721">
        <v>2</v>
      </c>
      <c r="J9721">
        <v>319</v>
      </c>
      <c r="L9721" t="s">
        <v>9897</v>
      </c>
      <c r="M9721" t="s">
        <v>7674</v>
      </c>
      <c r="N9721" t="s">
        <v>14</v>
      </c>
      <c r="O9721" s="6" t="str">
        <f>INDEX(lkp_Region,MATCH(tbl_Sales[[#This Row],[Suburb]],lkp_Suburb,0))</f>
        <v>Eastern Metropolitan</v>
      </c>
      <c r="P9721" s="6">
        <f>MONTH(tbl_Sales[[#This Row],[Date]])</f>
        <v>6</v>
      </c>
      <c r="Q9721" s="6">
        <f>YEAR(tbl_Sales[[#This Row],[Date]])</f>
        <v>2017</v>
      </c>
    </row>
    <row r="9722" spans="1:17" x14ac:dyDescent="0.25">
      <c r="A9722" s="1">
        <v>42905</v>
      </c>
      <c r="B9722">
        <v>1400000</v>
      </c>
      <c r="C9722" t="s">
        <v>2</v>
      </c>
      <c r="D9722" t="s">
        <v>12429</v>
      </c>
      <c r="E9722" t="s">
        <v>5</v>
      </c>
      <c r="F9722">
        <v>3133</v>
      </c>
      <c r="G9722">
        <v>4</v>
      </c>
      <c r="H9722">
        <v>3</v>
      </c>
      <c r="I9722">
        <v>2</v>
      </c>
      <c r="J9722">
        <v>882</v>
      </c>
      <c r="L9722" t="s">
        <v>9898</v>
      </c>
      <c r="M9722" t="s">
        <v>8220</v>
      </c>
      <c r="N9722" t="s">
        <v>14</v>
      </c>
      <c r="O9722" s="6" t="str">
        <f>INDEX(lkp_Region,MATCH(tbl_Sales[[#This Row],[Suburb]],lkp_Suburb,0))</f>
        <v>Eastern Metropolitan</v>
      </c>
      <c r="P9722" s="6">
        <f>MONTH(tbl_Sales[[#This Row],[Date]])</f>
        <v>6</v>
      </c>
      <c r="Q9722" s="6">
        <f>YEAR(tbl_Sales[[#This Row],[Date]])</f>
        <v>2017</v>
      </c>
    </row>
    <row r="9723" spans="1:17" x14ac:dyDescent="0.25">
      <c r="A9723" s="1">
        <v>42905</v>
      </c>
      <c r="B9723">
        <v>1335000</v>
      </c>
      <c r="C9723" t="s">
        <v>2</v>
      </c>
      <c r="D9723" t="s">
        <v>12430</v>
      </c>
      <c r="E9723" t="s">
        <v>10</v>
      </c>
      <c r="F9723">
        <v>3206</v>
      </c>
      <c r="G9723">
        <v>2</v>
      </c>
      <c r="H9723">
        <v>1</v>
      </c>
      <c r="I9723">
        <v>1</v>
      </c>
      <c r="J9723">
        <v>107</v>
      </c>
      <c r="K9723">
        <v>1900</v>
      </c>
      <c r="L9723" t="s">
        <v>865</v>
      </c>
      <c r="M9723" t="s">
        <v>474</v>
      </c>
      <c r="N9723" t="s">
        <v>26</v>
      </c>
      <c r="O9723" s="6" t="str">
        <f>INDEX(lkp_Region,MATCH(tbl_Sales[[#This Row],[Suburb]],lkp_Suburb,0))</f>
        <v>Southern Metropolitan</v>
      </c>
      <c r="P9723" s="6">
        <f>MONTH(tbl_Sales[[#This Row],[Date]])</f>
        <v>6</v>
      </c>
      <c r="Q9723" s="6">
        <f>YEAR(tbl_Sales[[#This Row],[Date]])</f>
        <v>2017</v>
      </c>
    </row>
    <row r="9724" spans="1:17" x14ac:dyDescent="0.25">
      <c r="A9724" s="1">
        <v>42905</v>
      </c>
      <c r="B9724">
        <v>800000</v>
      </c>
      <c r="C9724" t="s">
        <v>2</v>
      </c>
      <c r="D9724" t="s">
        <v>12427</v>
      </c>
      <c r="E9724" t="s">
        <v>5</v>
      </c>
      <c r="F9724">
        <v>3044</v>
      </c>
      <c r="G9724">
        <v>3</v>
      </c>
      <c r="H9724">
        <v>1</v>
      </c>
      <c r="I9724">
        <v>0</v>
      </c>
      <c r="J9724">
        <v>793</v>
      </c>
      <c r="L9724" t="s">
        <v>9899</v>
      </c>
      <c r="M9724" t="s">
        <v>115</v>
      </c>
      <c r="N9724" t="s">
        <v>18</v>
      </c>
      <c r="O9724" s="6" t="str">
        <f>INDEX(lkp_Region,MATCH(tbl_Sales[[#This Row],[Suburb]],lkp_Suburb,0))</f>
        <v>Northern Metropolitan</v>
      </c>
      <c r="P9724" s="6">
        <f>MONTH(tbl_Sales[[#This Row],[Date]])</f>
        <v>6</v>
      </c>
      <c r="Q9724" s="6">
        <f>YEAR(tbl_Sales[[#This Row],[Date]])</f>
        <v>2017</v>
      </c>
    </row>
    <row r="9725" spans="1:17" x14ac:dyDescent="0.25">
      <c r="A9725" s="1">
        <v>42905</v>
      </c>
      <c r="B9725">
        <v>840000</v>
      </c>
      <c r="C9725" t="s">
        <v>2</v>
      </c>
      <c r="D9725" t="s">
        <v>12427</v>
      </c>
      <c r="E9725" t="s">
        <v>5</v>
      </c>
      <c r="F9725">
        <v>3046</v>
      </c>
      <c r="G9725">
        <v>3</v>
      </c>
      <c r="H9725">
        <v>1</v>
      </c>
      <c r="I9725">
        <v>1</v>
      </c>
      <c r="J9725">
        <v>722</v>
      </c>
      <c r="K9725">
        <v>1960</v>
      </c>
      <c r="L9725" t="s">
        <v>9900</v>
      </c>
      <c r="M9725" t="s">
        <v>680</v>
      </c>
      <c r="N9725" t="s">
        <v>18</v>
      </c>
      <c r="O9725" s="6" t="str">
        <f>INDEX(lkp_Region,MATCH(tbl_Sales[[#This Row],[Suburb]],lkp_Suburb,0))</f>
        <v>Northern Metropolitan</v>
      </c>
      <c r="P9725" s="6">
        <f>MONTH(tbl_Sales[[#This Row],[Date]])</f>
        <v>6</v>
      </c>
      <c r="Q9725" s="6">
        <f>YEAR(tbl_Sales[[#This Row],[Date]])</f>
        <v>2017</v>
      </c>
    </row>
    <row r="9726" spans="1:17" x14ac:dyDescent="0.25">
      <c r="A9726" s="1">
        <v>42905</v>
      </c>
      <c r="B9726">
        <v>1020000</v>
      </c>
      <c r="C9726" t="s">
        <v>2</v>
      </c>
      <c r="D9726" t="s">
        <v>12427</v>
      </c>
      <c r="E9726" t="s">
        <v>5</v>
      </c>
      <c r="F9726">
        <v>3058</v>
      </c>
      <c r="G9726">
        <v>4</v>
      </c>
      <c r="H9726">
        <v>2</v>
      </c>
      <c r="I9726">
        <v>2</v>
      </c>
      <c r="J9726">
        <v>441</v>
      </c>
      <c r="K9726">
        <v>2002</v>
      </c>
      <c r="L9726" t="s">
        <v>9901</v>
      </c>
      <c r="M9726" t="s">
        <v>41</v>
      </c>
      <c r="N9726" t="s">
        <v>18</v>
      </c>
      <c r="O9726" s="6" t="str">
        <f>INDEX(lkp_Region,MATCH(tbl_Sales[[#This Row],[Suburb]],lkp_Suburb,0))</f>
        <v>Northern Metropolitan</v>
      </c>
      <c r="P9726" s="6">
        <f>MONTH(tbl_Sales[[#This Row],[Date]])</f>
        <v>6</v>
      </c>
      <c r="Q9726" s="6">
        <f>YEAR(tbl_Sales[[#This Row],[Date]])</f>
        <v>2017</v>
      </c>
    </row>
    <row r="9727" spans="1:17" x14ac:dyDescent="0.25">
      <c r="A9727" s="1">
        <v>42905</v>
      </c>
      <c r="B9727">
        <v>1210000</v>
      </c>
      <c r="C9727" t="s">
        <v>2</v>
      </c>
      <c r="D9727" t="s">
        <v>12429</v>
      </c>
      <c r="E9727" t="s">
        <v>10</v>
      </c>
      <c r="F9727">
        <v>3056</v>
      </c>
      <c r="G9727">
        <v>3</v>
      </c>
      <c r="H9727">
        <v>1</v>
      </c>
      <c r="I9727">
        <v>0</v>
      </c>
      <c r="J9727">
        <v>282</v>
      </c>
      <c r="K9727">
        <v>1900</v>
      </c>
      <c r="L9727" t="s">
        <v>9902</v>
      </c>
      <c r="M9727" t="s">
        <v>117</v>
      </c>
      <c r="N9727" t="s">
        <v>18</v>
      </c>
      <c r="O9727" s="6" t="str">
        <f>INDEX(lkp_Region,MATCH(tbl_Sales[[#This Row],[Suburb]],lkp_Suburb,0))</f>
        <v>Northern Metropolitan</v>
      </c>
      <c r="P9727" s="6">
        <f>MONTH(tbl_Sales[[#This Row],[Date]])</f>
        <v>6</v>
      </c>
      <c r="Q9727" s="6">
        <f>YEAR(tbl_Sales[[#This Row],[Date]])</f>
        <v>2017</v>
      </c>
    </row>
    <row r="9728" spans="1:17" x14ac:dyDescent="0.25">
      <c r="A9728" s="1">
        <v>42905</v>
      </c>
      <c r="B9728">
        <v>750000</v>
      </c>
      <c r="C9728" t="s">
        <v>2</v>
      </c>
      <c r="D9728" t="s">
        <v>12425</v>
      </c>
      <c r="E9728" t="s">
        <v>5</v>
      </c>
      <c r="F9728">
        <v>3034</v>
      </c>
      <c r="G9728">
        <v>3</v>
      </c>
      <c r="H9728">
        <v>1</v>
      </c>
      <c r="I9728">
        <v>1</v>
      </c>
      <c r="J9728">
        <v>585</v>
      </c>
      <c r="K9728">
        <v>1965</v>
      </c>
      <c r="L9728" t="s">
        <v>9903</v>
      </c>
      <c r="M9728" t="s">
        <v>524</v>
      </c>
      <c r="N9728" t="s">
        <v>49</v>
      </c>
      <c r="O9728" s="6" t="str">
        <f>INDEX(lkp_Region,MATCH(tbl_Sales[[#This Row],[Suburb]],lkp_Suburb,0))</f>
        <v>Western Metropolitan</v>
      </c>
      <c r="P9728" s="6">
        <f>MONTH(tbl_Sales[[#This Row],[Date]])</f>
        <v>6</v>
      </c>
      <c r="Q9728" s="6">
        <f>YEAR(tbl_Sales[[#This Row],[Date]])</f>
        <v>2017</v>
      </c>
    </row>
    <row r="9729" spans="1:17" x14ac:dyDescent="0.25">
      <c r="A9729" s="1">
        <v>42905</v>
      </c>
      <c r="B9729">
        <v>1080000</v>
      </c>
      <c r="C9729" t="s">
        <v>2</v>
      </c>
      <c r="D9729" t="s">
        <v>12432</v>
      </c>
      <c r="E9729" t="s">
        <v>5</v>
      </c>
      <c r="F9729">
        <v>3148</v>
      </c>
      <c r="G9729">
        <v>3</v>
      </c>
      <c r="H9729">
        <v>1</v>
      </c>
      <c r="I9729">
        <v>1</v>
      </c>
      <c r="J9729">
        <v>588</v>
      </c>
      <c r="L9729" t="s">
        <v>9904</v>
      </c>
      <c r="M9729" t="s">
        <v>29</v>
      </c>
      <c r="N9729" t="s">
        <v>31</v>
      </c>
      <c r="O9729" s="6" t="str">
        <f>INDEX(lkp_Region,MATCH(tbl_Sales[[#This Row],[Suburb]],lkp_Suburb,0))</f>
        <v>Southern Metropolitan</v>
      </c>
      <c r="P9729" s="6">
        <f>MONTH(tbl_Sales[[#This Row],[Date]])</f>
        <v>6</v>
      </c>
      <c r="Q9729" s="6">
        <f>YEAR(tbl_Sales[[#This Row],[Date]])</f>
        <v>2017</v>
      </c>
    </row>
    <row r="9730" spans="1:17" x14ac:dyDescent="0.25">
      <c r="A9730" s="1">
        <v>42905</v>
      </c>
      <c r="B9730">
        <v>1750000</v>
      </c>
      <c r="C9730" t="s">
        <v>2</v>
      </c>
      <c r="D9730" t="s">
        <v>12424</v>
      </c>
      <c r="E9730" t="s">
        <v>10</v>
      </c>
      <c r="F9730">
        <v>3150</v>
      </c>
      <c r="G9730">
        <v>4</v>
      </c>
      <c r="H9730">
        <v>1</v>
      </c>
      <c r="I9730">
        <v>2</v>
      </c>
      <c r="J9730">
        <v>655</v>
      </c>
      <c r="K9730">
        <v>1970</v>
      </c>
      <c r="L9730" t="s">
        <v>9905</v>
      </c>
      <c r="M9730" t="s">
        <v>8079</v>
      </c>
      <c r="N9730" t="s">
        <v>31</v>
      </c>
      <c r="O9730" s="6" t="str">
        <f>INDEX(lkp_Region,MATCH(tbl_Sales[[#This Row],[Suburb]],lkp_Suburb,0))</f>
        <v>Eastern Metropolitan</v>
      </c>
      <c r="P9730" s="6">
        <f>MONTH(tbl_Sales[[#This Row],[Date]])</f>
        <v>6</v>
      </c>
      <c r="Q9730" s="6">
        <f>YEAR(tbl_Sales[[#This Row],[Date]])</f>
        <v>2017</v>
      </c>
    </row>
    <row r="9731" spans="1:17" x14ac:dyDescent="0.25">
      <c r="A9731" s="1">
        <v>42905</v>
      </c>
      <c r="B9731">
        <v>720000</v>
      </c>
      <c r="C9731" t="s">
        <v>13</v>
      </c>
      <c r="D9731" t="s">
        <v>12427</v>
      </c>
      <c r="E9731" t="s">
        <v>5</v>
      </c>
      <c r="F9731">
        <v>3053</v>
      </c>
      <c r="G9731">
        <v>2</v>
      </c>
      <c r="H9731">
        <v>1</v>
      </c>
      <c r="I9731">
        <v>1</v>
      </c>
      <c r="J9731">
        <v>3481</v>
      </c>
      <c r="L9731" t="s">
        <v>9906</v>
      </c>
      <c r="M9731" t="s">
        <v>164</v>
      </c>
      <c r="N9731" t="s">
        <v>88</v>
      </c>
      <c r="O9731" s="6" t="str">
        <f>INDEX(lkp_Region,MATCH(tbl_Sales[[#This Row],[Suburb]],lkp_Suburb,0))</f>
        <v>Northern Metropolitan</v>
      </c>
      <c r="P9731" s="6">
        <f>MONTH(tbl_Sales[[#This Row],[Date]])</f>
        <v>6</v>
      </c>
      <c r="Q9731" s="6">
        <f>YEAR(tbl_Sales[[#This Row],[Date]])</f>
        <v>2017</v>
      </c>
    </row>
    <row r="9732" spans="1:17" x14ac:dyDescent="0.25">
      <c r="A9732" s="1">
        <v>42905</v>
      </c>
      <c r="B9732">
        <v>567000</v>
      </c>
      <c r="C9732" t="s">
        <v>2</v>
      </c>
      <c r="D9732" t="s">
        <v>12428</v>
      </c>
      <c r="E9732" t="s">
        <v>10</v>
      </c>
      <c r="F9732">
        <v>3136</v>
      </c>
      <c r="G9732">
        <v>3</v>
      </c>
      <c r="H9732">
        <v>1</v>
      </c>
      <c r="I9732">
        <v>1</v>
      </c>
      <c r="J9732">
        <v>420</v>
      </c>
      <c r="L9732" t="s">
        <v>9907</v>
      </c>
      <c r="M9732" t="s">
        <v>7654</v>
      </c>
      <c r="N9732" t="s">
        <v>7588</v>
      </c>
      <c r="O9732" s="6" t="str">
        <f>INDEX(lkp_Region,MATCH(tbl_Sales[[#This Row],[Suburb]],lkp_Suburb,0))</f>
        <v>Eastern Metropolitan</v>
      </c>
      <c r="P9732" s="6">
        <f>MONTH(tbl_Sales[[#This Row],[Date]])</f>
        <v>6</v>
      </c>
      <c r="Q9732" s="6">
        <f>YEAR(tbl_Sales[[#This Row],[Date]])</f>
        <v>2017</v>
      </c>
    </row>
    <row r="9733" spans="1:17" x14ac:dyDescent="0.25">
      <c r="A9733" s="1">
        <v>42905</v>
      </c>
      <c r="B9733">
        <v>580000</v>
      </c>
      <c r="C9733" t="s">
        <v>13</v>
      </c>
      <c r="D9733" t="s">
        <v>12431</v>
      </c>
      <c r="E9733" t="s">
        <v>5</v>
      </c>
      <c r="F9733">
        <v>3012</v>
      </c>
      <c r="G9733">
        <v>3</v>
      </c>
      <c r="H9733">
        <v>1</v>
      </c>
      <c r="I9733">
        <v>0</v>
      </c>
      <c r="J9733">
        <v>183</v>
      </c>
      <c r="K9733">
        <v>1930</v>
      </c>
      <c r="L9733" t="s">
        <v>9908</v>
      </c>
      <c r="M9733" t="s">
        <v>53</v>
      </c>
      <c r="N9733" t="s">
        <v>21</v>
      </c>
      <c r="O9733" s="6" t="str">
        <f>INDEX(lkp_Region,MATCH(tbl_Sales[[#This Row],[Suburb]],lkp_Suburb,0))</f>
        <v>Western Metropolitan</v>
      </c>
      <c r="P9733" s="6">
        <f>MONTH(tbl_Sales[[#This Row],[Date]])</f>
        <v>6</v>
      </c>
      <c r="Q9733" s="6">
        <f>YEAR(tbl_Sales[[#This Row],[Date]])</f>
        <v>2017</v>
      </c>
    </row>
    <row r="9734" spans="1:17" x14ac:dyDescent="0.25">
      <c r="A9734" s="1">
        <v>42905</v>
      </c>
      <c r="B9734">
        <v>940000</v>
      </c>
      <c r="C9734" t="s">
        <v>2</v>
      </c>
      <c r="D9734" t="s">
        <v>12429</v>
      </c>
      <c r="E9734" t="s">
        <v>10</v>
      </c>
      <c r="F9734">
        <v>3195</v>
      </c>
      <c r="G9734">
        <v>3</v>
      </c>
      <c r="H9734">
        <v>2</v>
      </c>
      <c r="I9734">
        <v>2</v>
      </c>
      <c r="J9734">
        <v>454</v>
      </c>
      <c r="K9734">
        <v>1950</v>
      </c>
      <c r="L9734" t="s">
        <v>9909</v>
      </c>
      <c r="M9734" t="s">
        <v>7624</v>
      </c>
      <c r="N9734" t="s">
        <v>45</v>
      </c>
      <c r="O9734" s="6" t="str">
        <f>INDEX(lkp_Region,MATCH(tbl_Sales[[#This Row],[Suburb]],lkp_Suburb,0))</f>
        <v>South-Eastern Metropolitan</v>
      </c>
      <c r="P9734" s="6">
        <f>MONTH(tbl_Sales[[#This Row],[Date]])</f>
        <v>6</v>
      </c>
      <c r="Q9734" s="6">
        <f>YEAR(tbl_Sales[[#This Row],[Date]])</f>
        <v>2017</v>
      </c>
    </row>
    <row r="9735" spans="1:17" x14ac:dyDescent="0.25">
      <c r="A9735" s="1">
        <v>42905</v>
      </c>
      <c r="B9735">
        <v>1170000</v>
      </c>
      <c r="C9735" t="s">
        <v>51</v>
      </c>
      <c r="D9735" t="s">
        <v>12428</v>
      </c>
      <c r="E9735" t="s">
        <v>10</v>
      </c>
      <c r="F9735">
        <v>3195</v>
      </c>
      <c r="G9735">
        <v>4</v>
      </c>
      <c r="H9735">
        <v>2</v>
      </c>
      <c r="I9735">
        <v>2</v>
      </c>
      <c r="J9735">
        <v>312</v>
      </c>
      <c r="K9735">
        <v>2004</v>
      </c>
      <c r="L9735" t="s">
        <v>9910</v>
      </c>
      <c r="M9735" t="s">
        <v>8910</v>
      </c>
      <c r="N9735" t="s">
        <v>45</v>
      </c>
      <c r="O9735" s="6" t="str">
        <f>INDEX(lkp_Region,MATCH(tbl_Sales[[#This Row],[Suburb]],lkp_Suburb,0))</f>
        <v>South-Eastern Metropolitan</v>
      </c>
      <c r="P9735" s="6">
        <f>MONTH(tbl_Sales[[#This Row],[Date]])</f>
        <v>6</v>
      </c>
      <c r="Q9735" s="6">
        <f>YEAR(tbl_Sales[[#This Row],[Date]])</f>
        <v>2017</v>
      </c>
    </row>
    <row r="9736" spans="1:17" x14ac:dyDescent="0.25">
      <c r="A9736" s="1">
        <v>42905</v>
      </c>
      <c r="B9736">
        <v>295000</v>
      </c>
      <c r="C9736" t="s">
        <v>13</v>
      </c>
      <c r="D9736" t="s">
        <v>12425</v>
      </c>
      <c r="E9736" t="s">
        <v>5</v>
      </c>
      <c r="F9736">
        <v>3162</v>
      </c>
      <c r="G9736">
        <v>1</v>
      </c>
      <c r="H9736">
        <v>1</v>
      </c>
      <c r="I9736">
        <v>1</v>
      </c>
      <c r="J9736">
        <v>811</v>
      </c>
      <c r="L9736" t="s">
        <v>9911</v>
      </c>
      <c r="M9736" t="s">
        <v>569</v>
      </c>
      <c r="N9736" t="s">
        <v>57</v>
      </c>
      <c r="O9736" s="6" t="str">
        <f>INDEX(lkp_Region,MATCH(tbl_Sales[[#This Row],[Suburb]],lkp_Suburb,0))</f>
        <v>Southern Metropolitan</v>
      </c>
      <c r="P9736" s="6">
        <f>MONTH(tbl_Sales[[#This Row],[Date]])</f>
        <v>6</v>
      </c>
      <c r="Q9736" s="6">
        <f>YEAR(tbl_Sales[[#This Row],[Date]])</f>
        <v>2017</v>
      </c>
    </row>
    <row r="9737" spans="1:17" x14ac:dyDescent="0.25">
      <c r="A9737" s="1">
        <v>42905</v>
      </c>
      <c r="B9737">
        <v>875000</v>
      </c>
      <c r="C9737" t="s">
        <v>51</v>
      </c>
      <c r="D9737" t="s">
        <v>12424</v>
      </c>
      <c r="E9737" t="s">
        <v>10</v>
      </c>
      <c r="F9737">
        <v>3072</v>
      </c>
      <c r="G9737">
        <v>3</v>
      </c>
      <c r="H9737">
        <v>2</v>
      </c>
      <c r="I9737">
        <v>2</v>
      </c>
      <c r="J9737">
        <v>214</v>
      </c>
      <c r="L9737" t="s">
        <v>9912</v>
      </c>
      <c r="M9737" t="s">
        <v>97</v>
      </c>
      <c r="N9737" t="s">
        <v>62</v>
      </c>
      <c r="O9737" s="6" t="str">
        <f>INDEX(lkp_Region,MATCH(tbl_Sales[[#This Row],[Suburb]],lkp_Suburb,0))</f>
        <v>Northern Metropolitan</v>
      </c>
      <c r="P9737" s="6">
        <f>MONTH(tbl_Sales[[#This Row],[Date]])</f>
        <v>6</v>
      </c>
      <c r="Q9737" s="6">
        <f>YEAR(tbl_Sales[[#This Row],[Date]])</f>
        <v>2017</v>
      </c>
    </row>
    <row r="9738" spans="1:17" x14ac:dyDescent="0.25">
      <c r="A9738" s="1">
        <v>42905</v>
      </c>
      <c r="B9738">
        <v>1001000</v>
      </c>
      <c r="C9738" t="s">
        <v>2</v>
      </c>
      <c r="D9738" t="s">
        <v>12427</v>
      </c>
      <c r="E9738" t="s">
        <v>10</v>
      </c>
      <c r="F9738">
        <v>3070</v>
      </c>
      <c r="G9738">
        <v>2</v>
      </c>
      <c r="H9738">
        <v>1</v>
      </c>
      <c r="I9738">
        <v>0</v>
      </c>
      <c r="J9738">
        <v>166</v>
      </c>
      <c r="L9738" t="s">
        <v>9913</v>
      </c>
      <c r="M9738" t="s">
        <v>271</v>
      </c>
      <c r="N9738" t="s">
        <v>62</v>
      </c>
      <c r="O9738" s="6" t="str">
        <f>INDEX(lkp_Region,MATCH(tbl_Sales[[#This Row],[Suburb]],lkp_Suburb,0))</f>
        <v>Northern Metropolitan</v>
      </c>
      <c r="P9738" s="6">
        <f>MONTH(tbl_Sales[[#This Row],[Date]])</f>
        <v>6</v>
      </c>
      <c r="Q9738" s="6">
        <f>YEAR(tbl_Sales[[#This Row],[Date]])</f>
        <v>2017</v>
      </c>
    </row>
    <row r="9739" spans="1:17" x14ac:dyDescent="0.25">
      <c r="A9739" s="1">
        <v>42905</v>
      </c>
      <c r="B9739">
        <v>580000</v>
      </c>
      <c r="C9739" t="s">
        <v>13</v>
      </c>
      <c r="D9739" t="s">
        <v>12432</v>
      </c>
      <c r="E9739" t="s">
        <v>5</v>
      </c>
      <c r="F9739">
        <v>3020</v>
      </c>
      <c r="G9739">
        <v>3</v>
      </c>
      <c r="H9739">
        <v>2</v>
      </c>
      <c r="I9739">
        <v>2</v>
      </c>
      <c r="J9739">
        <v>250</v>
      </c>
      <c r="K9739">
        <v>2013</v>
      </c>
      <c r="L9739" t="s">
        <v>7780</v>
      </c>
      <c r="M9739" t="s">
        <v>0</v>
      </c>
      <c r="N9739" t="s">
        <v>3</v>
      </c>
      <c r="O9739" s="6" t="str">
        <f>INDEX(lkp_Region,MATCH(tbl_Sales[[#This Row],[Suburb]],lkp_Suburb,0))</f>
        <v>Western Metropolitan</v>
      </c>
      <c r="P9739" s="6">
        <f>MONTH(tbl_Sales[[#This Row],[Date]])</f>
        <v>6</v>
      </c>
      <c r="Q9739" s="6">
        <f>YEAR(tbl_Sales[[#This Row],[Date]])</f>
        <v>2017</v>
      </c>
    </row>
    <row r="9740" spans="1:17" x14ac:dyDescent="0.25">
      <c r="A9740" s="1">
        <v>42905</v>
      </c>
      <c r="B9740">
        <v>677000</v>
      </c>
      <c r="C9740" t="s">
        <v>2</v>
      </c>
      <c r="D9740" t="s">
        <v>12423</v>
      </c>
      <c r="E9740" t="s">
        <v>10</v>
      </c>
      <c r="F9740">
        <v>3037</v>
      </c>
      <c r="G9740">
        <v>4</v>
      </c>
      <c r="H9740">
        <v>2</v>
      </c>
      <c r="I9740">
        <v>2</v>
      </c>
      <c r="J9740">
        <v>661</v>
      </c>
      <c r="K9740">
        <v>1999</v>
      </c>
      <c r="L9740" t="s">
        <v>9914</v>
      </c>
      <c r="M9740" t="s">
        <v>7977</v>
      </c>
      <c r="N9740" t="s">
        <v>3</v>
      </c>
      <c r="O9740" s="6" t="str">
        <f>INDEX(lkp_Region,MATCH(tbl_Sales[[#This Row],[Suburb]],lkp_Suburb,0))</f>
        <v>Western Metropolitan</v>
      </c>
      <c r="P9740" s="6">
        <f>MONTH(tbl_Sales[[#This Row],[Date]])</f>
        <v>6</v>
      </c>
      <c r="Q9740" s="6">
        <f>YEAR(tbl_Sales[[#This Row],[Date]])</f>
        <v>2017</v>
      </c>
    </row>
    <row r="9741" spans="1:17" x14ac:dyDescent="0.25">
      <c r="A9741" s="1">
        <v>42905</v>
      </c>
      <c r="B9741">
        <v>790000</v>
      </c>
      <c r="C9741" t="s">
        <v>2</v>
      </c>
      <c r="D9741" t="s">
        <v>12427</v>
      </c>
      <c r="E9741" t="s">
        <v>10</v>
      </c>
      <c r="F9741">
        <v>3038</v>
      </c>
      <c r="G9741">
        <v>4</v>
      </c>
      <c r="H9741">
        <v>2</v>
      </c>
      <c r="I9741">
        <v>3</v>
      </c>
      <c r="J9741">
        <v>696</v>
      </c>
      <c r="K9741">
        <v>1980</v>
      </c>
      <c r="L9741" t="s">
        <v>9915</v>
      </c>
      <c r="M9741" t="s">
        <v>8094</v>
      </c>
      <c r="N9741" t="s">
        <v>3</v>
      </c>
      <c r="O9741" s="6" t="str">
        <f>INDEX(lkp_Region,MATCH(tbl_Sales[[#This Row],[Suburb]],lkp_Suburb,0))</f>
        <v>Western Metropolitan</v>
      </c>
      <c r="P9741" s="6">
        <f>MONTH(tbl_Sales[[#This Row],[Date]])</f>
        <v>6</v>
      </c>
      <c r="Q9741" s="6">
        <f>YEAR(tbl_Sales[[#This Row],[Date]])</f>
        <v>2017</v>
      </c>
    </row>
    <row r="9742" spans="1:17" x14ac:dyDescent="0.25">
      <c r="A9742" s="1">
        <v>42905</v>
      </c>
      <c r="B9742">
        <v>780000</v>
      </c>
      <c r="C9742" t="s">
        <v>13</v>
      </c>
      <c r="D9742" t="s">
        <v>12429</v>
      </c>
      <c r="E9742" t="s">
        <v>10</v>
      </c>
      <c r="F9742">
        <v>3123</v>
      </c>
      <c r="G9742">
        <v>3</v>
      </c>
      <c r="H9742">
        <v>1</v>
      </c>
      <c r="I9742">
        <v>1</v>
      </c>
      <c r="J9742">
        <v>0</v>
      </c>
      <c r="L9742" t="s">
        <v>9916</v>
      </c>
      <c r="M9742" t="s">
        <v>230</v>
      </c>
      <c r="N9742" t="s">
        <v>101</v>
      </c>
      <c r="O9742" s="6" t="str">
        <f>INDEX(lkp_Region,MATCH(tbl_Sales[[#This Row],[Suburb]],lkp_Suburb,0))</f>
        <v>Southern Metropolitan</v>
      </c>
      <c r="P9742" s="6">
        <f>MONTH(tbl_Sales[[#This Row],[Date]])</f>
        <v>6</v>
      </c>
      <c r="Q9742" s="6">
        <f>YEAR(tbl_Sales[[#This Row],[Date]])</f>
        <v>2017</v>
      </c>
    </row>
    <row r="9743" spans="1:17" x14ac:dyDescent="0.25">
      <c r="A9743" s="1">
        <v>42905</v>
      </c>
      <c r="B9743">
        <v>1080000</v>
      </c>
      <c r="C9743" t="s">
        <v>13</v>
      </c>
      <c r="D9743" t="s">
        <v>12429</v>
      </c>
      <c r="E9743" t="s">
        <v>10</v>
      </c>
      <c r="F9743">
        <v>3122</v>
      </c>
      <c r="G9743">
        <v>2</v>
      </c>
      <c r="H9743">
        <v>2</v>
      </c>
      <c r="I9743">
        <v>2</v>
      </c>
      <c r="J9743">
        <v>6996</v>
      </c>
      <c r="K9743">
        <v>2000</v>
      </c>
      <c r="L9743" t="s">
        <v>9917</v>
      </c>
      <c r="M9743" t="s">
        <v>461</v>
      </c>
      <c r="N9743" t="s">
        <v>101</v>
      </c>
      <c r="O9743" s="6" t="str">
        <f>INDEX(lkp_Region,MATCH(tbl_Sales[[#This Row],[Suburb]],lkp_Suburb,0))</f>
        <v>Southern Metropolitan</v>
      </c>
      <c r="P9743" s="6">
        <f>MONTH(tbl_Sales[[#This Row],[Date]])</f>
        <v>6</v>
      </c>
      <c r="Q9743" s="6">
        <f>YEAR(tbl_Sales[[#This Row],[Date]])</f>
        <v>2017</v>
      </c>
    </row>
    <row r="9744" spans="1:17" x14ac:dyDescent="0.25">
      <c r="A9744" s="1">
        <v>42905</v>
      </c>
      <c r="B9744">
        <v>1525000</v>
      </c>
      <c r="C9744" t="s">
        <v>2</v>
      </c>
      <c r="D9744" t="s">
        <v>12429</v>
      </c>
      <c r="E9744" t="s">
        <v>5</v>
      </c>
      <c r="F9744">
        <v>3122</v>
      </c>
      <c r="G9744">
        <v>3</v>
      </c>
      <c r="H9744">
        <v>1</v>
      </c>
      <c r="I9744">
        <v>0</v>
      </c>
      <c r="J9744">
        <v>269</v>
      </c>
      <c r="K9744">
        <v>1905</v>
      </c>
      <c r="L9744" t="s">
        <v>9918</v>
      </c>
      <c r="M9744" t="s">
        <v>461</v>
      </c>
      <c r="N9744" t="s">
        <v>101</v>
      </c>
      <c r="O9744" s="6" t="str">
        <f>INDEX(lkp_Region,MATCH(tbl_Sales[[#This Row],[Suburb]],lkp_Suburb,0))</f>
        <v>Southern Metropolitan</v>
      </c>
      <c r="P9744" s="6">
        <f>MONTH(tbl_Sales[[#This Row],[Date]])</f>
        <v>6</v>
      </c>
      <c r="Q9744" s="6">
        <f>YEAR(tbl_Sales[[#This Row],[Date]])</f>
        <v>2017</v>
      </c>
    </row>
    <row r="9745" spans="1:17" x14ac:dyDescent="0.25">
      <c r="A9745" s="1">
        <v>42905</v>
      </c>
      <c r="B9745">
        <v>1155000</v>
      </c>
      <c r="C9745" t="s">
        <v>2</v>
      </c>
      <c r="D9745" t="s">
        <v>12429</v>
      </c>
      <c r="E9745" t="s">
        <v>5</v>
      </c>
      <c r="F9745">
        <v>3190</v>
      </c>
      <c r="G9745">
        <v>3</v>
      </c>
      <c r="H9745">
        <v>2</v>
      </c>
      <c r="I9745">
        <v>1</v>
      </c>
      <c r="J9745">
        <v>650</v>
      </c>
      <c r="L9745" t="s">
        <v>9919</v>
      </c>
      <c r="M9745" t="s">
        <v>7808</v>
      </c>
      <c r="N9745" t="s">
        <v>107</v>
      </c>
      <c r="O9745" s="6" t="str">
        <f>INDEX(lkp_Region,MATCH(tbl_Sales[[#This Row],[Suburb]],lkp_Suburb,0))</f>
        <v>Southern Metropolitan</v>
      </c>
      <c r="P9745" s="6">
        <f>MONTH(tbl_Sales[[#This Row],[Date]])</f>
        <v>6</v>
      </c>
      <c r="Q9745" s="6">
        <f>YEAR(tbl_Sales[[#This Row],[Date]])</f>
        <v>2017</v>
      </c>
    </row>
    <row r="9746" spans="1:17" x14ac:dyDescent="0.25">
      <c r="A9746" s="1">
        <v>42905</v>
      </c>
      <c r="B9746">
        <v>1750800</v>
      </c>
      <c r="C9746" t="s">
        <v>2</v>
      </c>
      <c r="D9746" t="s">
        <v>12430</v>
      </c>
      <c r="E9746" t="s">
        <v>10</v>
      </c>
      <c r="F9746">
        <v>3187</v>
      </c>
      <c r="G9746">
        <v>3</v>
      </c>
      <c r="H9746">
        <v>4</v>
      </c>
      <c r="I9746">
        <v>2</v>
      </c>
      <c r="J9746">
        <v>424</v>
      </c>
      <c r="K9746">
        <v>2012</v>
      </c>
      <c r="L9746" t="s">
        <v>9920</v>
      </c>
      <c r="M9746" t="s">
        <v>346</v>
      </c>
      <c r="N9746" t="s">
        <v>107</v>
      </c>
      <c r="O9746" s="6" t="str">
        <f>INDEX(lkp_Region,MATCH(tbl_Sales[[#This Row],[Suburb]],lkp_Suburb,0))</f>
        <v>Southern Metropolitan</v>
      </c>
      <c r="P9746" s="6">
        <f>MONTH(tbl_Sales[[#This Row],[Date]])</f>
        <v>6</v>
      </c>
      <c r="Q9746" s="6">
        <f>YEAR(tbl_Sales[[#This Row],[Date]])</f>
        <v>2017</v>
      </c>
    </row>
    <row r="9747" spans="1:17" x14ac:dyDescent="0.25">
      <c r="A9747" s="1">
        <v>42905</v>
      </c>
      <c r="B9747">
        <v>2655000</v>
      </c>
      <c r="C9747" t="s">
        <v>2</v>
      </c>
      <c r="D9747" t="s">
        <v>12431</v>
      </c>
      <c r="E9747" t="s">
        <v>5</v>
      </c>
      <c r="F9747">
        <v>3186</v>
      </c>
      <c r="G9747">
        <v>3</v>
      </c>
      <c r="H9747">
        <v>2</v>
      </c>
      <c r="I9747">
        <v>2</v>
      </c>
      <c r="J9747">
        <v>697</v>
      </c>
      <c r="K9747">
        <v>1991</v>
      </c>
      <c r="L9747" t="s">
        <v>9921</v>
      </c>
      <c r="M9747" t="s">
        <v>105</v>
      </c>
      <c r="N9747" t="s">
        <v>107</v>
      </c>
      <c r="O9747" s="6" t="str">
        <f>INDEX(lkp_Region,MATCH(tbl_Sales[[#This Row],[Suburb]],lkp_Suburb,0))</f>
        <v>Southern Metropolitan</v>
      </c>
      <c r="P9747" s="6">
        <f>MONTH(tbl_Sales[[#This Row],[Date]])</f>
        <v>6</v>
      </c>
      <c r="Q9747" s="6">
        <f>YEAR(tbl_Sales[[#This Row],[Date]])</f>
        <v>2017</v>
      </c>
    </row>
    <row r="9748" spans="1:17" x14ac:dyDescent="0.25">
      <c r="A9748" s="1">
        <v>42906</v>
      </c>
      <c r="B9748">
        <v>1341000</v>
      </c>
      <c r="C9748" t="s">
        <v>2</v>
      </c>
      <c r="D9748" t="s">
        <v>12427</v>
      </c>
      <c r="E9748" t="s">
        <v>10</v>
      </c>
      <c r="F9748">
        <v>3121</v>
      </c>
      <c r="G9748">
        <v>2</v>
      </c>
      <c r="H9748">
        <v>1</v>
      </c>
      <c r="I9748">
        <v>0</v>
      </c>
      <c r="J9748">
        <v>135</v>
      </c>
      <c r="K9748">
        <v>1890</v>
      </c>
      <c r="L9748" t="s">
        <v>9922</v>
      </c>
      <c r="M9748" t="s">
        <v>6</v>
      </c>
      <c r="N9748" t="s">
        <v>8</v>
      </c>
      <c r="O9748" s="6" t="str">
        <f>INDEX(lkp_Region,MATCH(tbl_Sales[[#This Row],[Suburb]],lkp_Suburb,0))</f>
        <v>Northern Metropolitan</v>
      </c>
      <c r="P9748" s="6">
        <f>MONTH(tbl_Sales[[#This Row],[Date]])</f>
        <v>6</v>
      </c>
      <c r="Q9748" s="6">
        <f>YEAR(tbl_Sales[[#This Row],[Date]])</f>
        <v>2017</v>
      </c>
    </row>
    <row r="9749" spans="1:17" x14ac:dyDescent="0.25">
      <c r="A9749" s="1">
        <v>42906</v>
      </c>
      <c r="B9749">
        <v>1600000</v>
      </c>
      <c r="C9749" t="s">
        <v>2</v>
      </c>
      <c r="D9749" t="s">
        <v>12427</v>
      </c>
      <c r="E9749" t="s">
        <v>5</v>
      </c>
      <c r="F9749">
        <v>3068</v>
      </c>
      <c r="G9749">
        <v>3</v>
      </c>
      <c r="H9749">
        <v>2</v>
      </c>
      <c r="I9749">
        <v>0</v>
      </c>
      <c r="J9749">
        <v>251</v>
      </c>
      <c r="L9749" t="s">
        <v>9923</v>
      </c>
      <c r="M9749" t="s">
        <v>72</v>
      </c>
      <c r="N9749" t="s">
        <v>8</v>
      </c>
      <c r="O9749" s="6" t="str">
        <f>INDEX(lkp_Region,MATCH(tbl_Sales[[#This Row],[Suburb]],lkp_Suburb,0))</f>
        <v>Northern Metropolitan</v>
      </c>
      <c r="P9749" s="6">
        <f>MONTH(tbl_Sales[[#This Row],[Date]])</f>
        <v>6</v>
      </c>
      <c r="Q9749" s="6">
        <f>YEAR(tbl_Sales[[#This Row],[Date]])</f>
        <v>2017</v>
      </c>
    </row>
    <row r="9750" spans="1:17" x14ac:dyDescent="0.25">
      <c r="A9750" s="1">
        <v>42906</v>
      </c>
      <c r="B9750">
        <v>800000</v>
      </c>
      <c r="C9750" t="s">
        <v>51</v>
      </c>
      <c r="D9750" t="s">
        <v>12423</v>
      </c>
      <c r="E9750" t="s">
        <v>5</v>
      </c>
      <c r="F9750">
        <v>3132</v>
      </c>
      <c r="G9750">
        <v>3</v>
      </c>
      <c r="H9750">
        <v>2</v>
      </c>
      <c r="I9750">
        <v>2</v>
      </c>
      <c r="J9750">
        <v>343</v>
      </c>
      <c r="K9750">
        <v>2010</v>
      </c>
      <c r="L9750" t="s">
        <v>9924</v>
      </c>
      <c r="M9750" t="s">
        <v>7708</v>
      </c>
      <c r="N9750" t="s">
        <v>14</v>
      </c>
      <c r="O9750" s="6" t="str">
        <f>INDEX(lkp_Region,MATCH(tbl_Sales[[#This Row],[Suburb]],lkp_Suburb,0))</f>
        <v>Eastern Metropolitan</v>
      </c>
      <c r="P9750" s="6">
        <f>MONTH(tbl_Sales[[#This Row],[Date]])</f>
        <v>6</v>
      </c>
      <c r="Q9750" s="6">
        <f>YEAR(tbl_Sales[[#This Row],[Date]])</f>
        <v>2017</v>
      </c>
    </row>
    <row r="9751" spans="1:17" x14ac:dyDescent="0.25">
      <c r="A9751" s="1">
        <v>42906</v>
      </c>
      <c r="B9751">
        <v>650000</v>
      </c>
      <c r="C9751" t="s">
        <v>13</v>
      </c>
      <c r="D9751" t="s">
        <v>12431</v>
      </c>
      <c r="E9751" t="s">
        <v>10</v>
      </c>
      <c r="F9751">
        <v>3142</v>
      </c>
      <c r="G9751">
        <v>2</v>
      </c>
      <c r="H9751">
        <v>1</v>
      </c>
      <c r="I9751">
        <v>0</v>
      </c>
      <c r="J9751">
        <v>0</v>
      </c>
      <c r="L9751" t="s">
        <v>9925</v>
      </c>
      <c r="M9751" t="s">
        <v>109</v>
      </c>
      <c r="N9751" t="s">
        <v>76</v>
      </c>
      <c r="O9751" s="6" t="str">
        <f>INDEX(lkp_Region,MATCH(tbl_Sales[[#This Row],[Suburb]],lkp_Suburb,0))</f>
        <v>Southern Metropolitan</v>
      </c>
      <c r="P9751" s="6">
        <f>MONTH(tbl_Sales[[#This Row],[Date]])</f>
        <v>6</v>
      </c>
      <c r="Q9751" s="6">
        <f>YEAR(tbl_Sales[[#This Row],[Date]])</f>
        <v>2017</v>
      </c>
    </row>
    <row r="9752" spans="1:17" x14ac:dyDescent="0.25">
      <c r="A9752" s="1">
        <v>42906</v>
      </c>
      <c r="B9752">
        <v>1635000</v>
      </c>
      <c r="C9752" t="s">
        <v>13</v>
      </c>
      <c r="D9752" t="s">
        <v>12429</v>
      </c>
      <c r="E9752" t="s">
        <v>10</v>
      </c>
      <c r="F9752">
        <v>3143</v>
      </c>
      <c r="G9752">
        <v>3</v>
      </c>
      <c r="H9752">
        <v>2</v>
      </c>
      <c r="I9752">
        <v>2</v>
      </c>
      <c r="J9752">
        <v>1803</v>
      </c>
      <c r="K9752">
        <v>2011</v>
      </c>
      <c r="L9752" t="s">
        <v>9926</v>
      </c>
      <c r="M9752" t="s">
        <v>283</v>
      </c>
      <c r="N9752" t="s">
        <v>76</v>
      </c>
      <c r="O9752" s="6" t="str">
        <f>INDEX(lkp_Region,MATCH(tbl_Sales[[#This Row],[Suburb]],lkp_Suburb,0))</f>
        <v>Southern Metropolitan</v>
      </c>
      <c r="P9752" s="6">
        <f>MONTH(tbl_Sales[[#This Row],[Date]])</f>
        <v>6</v>
      </c>
      <c r="Q9752" s="6">
        <f>YEAR(tbl_Sales[[#This Row],[Date]])</f>
        <v>2017</v>
      </c>
    </row>
    <row r="9753" spans="1:17" x14ac:dyDescent="0.25">
      <c r="A9753" s="1">
        <v>42906</v>
      </c>
      <c r="B9753">
        <v>1325000</v>
      </c>
      <c r="C9753" t="s">
        <v>2</v>
      </c>
      <c r="D9753" t="s">
        <v>12427</v>
      </c>
      <c r="E9753" t="s">
        <v>5</v>
      </c>
      <c r="F9753">
        <v>3207</v>
      </c>
      <c r="G9753">
        <v>3</v>
      </c>
      <c r="H9753">
        <v>2</v>
      </c>
      <c r="I9753">
        <v>2</v>
      </c>
      <c r="J9753">
        <v>133</v>
      </c>
      <c r="L9753" t="s">
        <v>9927</v>
      </c>
      <c r="M9753" t="s">
        <v>24</v>
      </c>
      <c r="N9753" t="s">
        <v>26</v>
      </c>
      <c r="O9753" s="6" t="str">
        <f>INDEX(lkp_Region,MATCH(tbl_Sales[[#This Row],[Suburb]],lkp_Suburb,0))</f>
        <v>Southern Metropolitan</v>
      </c>
      <c r="P9753" s="6">
        <f>MONTH(tbl_Sales[[#This Row],[Date]])</f>
        <v>6</v>
      </c>
      <c r="Q9753" s="6">
        <f>YEAR(tbl_Sales[[#This Row],[Date]])</f>
        <v>2017</v>
      </c>
    </row>
    <row r="9754" spans="1:17" x14ac:dyDescent="0.25">
      <c r="A9754" s="1">
        <v>42906</v>
      </c>
      <c r="B9754">
        <v>730000</v>
      </c>
      <c r="C9754" t="s">
        <v>2</v>
      </c>
      <c r="D9754" t="s">
        <v>12424</v>
      </c>
      <c r="E9754" t="s">
        <v>10</v>
      </c>
      <c r="F9754">
        <v>3088</v>
      </c>
      <c r="G9754">
        <v>3</v>
      </c>
      <c r="H9754">
        <v>2</v>
      </c>
      <c r="I9754">
        <v>2</v>
      </c>
      <c r="J9754">
        <v>563</v>
      </c>
      <c r="L9754" t="s">
        <v>9928</v>
      </c>
      <c r="M9754" t="s">
        <v>7635</v>
      </c>
      <c r="N9754" t="s">
        <v>7523</v>
      </c>
      <c r="O9754" s="6" t="str">
        <f>INDEX(lkp_Region,MATCH(tbl_Sales[[#This Row],[Suburb]],lkp_Suburb,0))</f>
        <v>Northern Metropolitan</v>
      </c>
      <c r="P9754" s="6">
        <f>MONTH(tbl_Sales[[#This Row],[Date]])</f>
        <v>6</v>
      </c>
      <c r="Q9754" s="6">
        <f>YEAR(tbl_Sales[[#This Row],[Date]])</f>
        <v>2017</v>
      </c>
    </row>
    <row r="9755" spans="1:17" x14ac:dyDescent="0.25">
      <c r="A9755" s="1">
        <v>42906</v>
      </c>
      <c r="B9755">
        <v>825000</v>
      </c>
      <c r="C9755" t="s">
        <v>2</v>
      </c>
      <c r="D9755" t="s">
        <v>12427</v>
      </c>
      <c r="E9755" t="s">
        <v>5</v>
      </c>
      <c r="F9755">
        <v>3055</v>
      </c>
      <c r="G9755">
        <v>2</v>
      </c>
      <c r="H9755">
        <v>1</v>
      </c>
      <c r="I9755">
        <v>0</v>
      </c>
      <c r="J9755">
        <v>207</v>
      </c>
      <c r="K9755">
        <v>1950</v>
      </c>
      <c r="L9755" t="s">
        <v>9929</v>
      </c>
      <c r="M9755" t="s">
        <v>80</v>
      </c>
      <c r="N9755" t="s">
        <v>18</v>
      </c>
      <c r="O9755" s="6" t="str">
        <f>INDEX(lkp_Region,MATCH(tbl_Sales[[#This Row],[Suburb]],lkp_Suburb,0))</f>
        <v>Northern Metropolitan</v>
      </c>
      <c r="P9755" s="6">
        <f>MONTH(tbl_Sales[[#This Row],[Date]])</f>
        <v>6</v>
      </c>
      <c r="Q9755" s="6">
        <f>YEAR(tbl_Sales[[#This Row],[Date]])</f>
        <v>2017</v>
      </c>
    </row>
    <row r="9756" spans="1:17" x14ac:dyDescent="0.25">
      <c r="A9756" s="1">
        <v>42906</v>
      </c>
      <c r="B9756">
        <v>963500</v>
      </c>
      <c r="C9756" t="s">
        <v>2</v>
      </c>
      <c r="D9756" t="s">
        <v>12425</v>
      </c>
      <c r="E9756" t="s">
        <v>10</v>
      </c>
      <c r="F9756">
        <v>3046</v>
      </c>
      <c r="G9756">
        <v>3</v>
      </c>
      <c r="H9756">
        <v>2</v>
      </c>
      <c r="I9756">
        <v>6</v>
      </c>
      <c r="J9756">
        <v>697</v>
      </c>
      <c r="K9756">
        <v>1960</v>
      </c>
      <c r="L9756" t="s">
        <v>9930</v>
      </c>
      <c r="M9756" t="s">
        <v>78</v>
      </c>
      <c r="N9756" t="s">
        <v>18</v>
      </c>
      <c r="O9756" s="6" t="str">
        <f>INDEX(lkp_Region,MATCH(tbl_Sales[[#This Row],[Suburb]],lkp_Suburb,0))</f>
        <v>Northern Metropolitan</v>
      </c>
      <c r="P9756" s="6">
        <f>MONTH(tbl_Sales[[#This Row],[Date]])</f>
        <v>6</v>
      </c>
      <c r="Q9756" s="6">
        <f>YEAR(tbl_Sales[[#This Row],[Date]])</f>
        <v>2017</v>
      </c>
    </row>
    <row r="9757" spans="1:17" x14ac:dyDescent="0.25">
      <c r="A9757" s="1">
        <v>42906</v>
      </c>
      <c r="B9757">
        <v>1325000</v>
      </c>
      <c r="C9757" t="s">
        <v>2</v>
      </c>
      <c r="D9757" t="s">
        <v>12429</v>
      </c>
      <c r="E9757" t="s">
        <v>10</v>
      </c>
      <c r="F9757">
        <v>3055</v>
      </c>
      <c r="G9757">
        <v>4</v>
      </c>
      <c r="H9757">
        <v>1</v>
      </c>
      <c r="I9757">
        <v>0</v>
      </c>
      <c r="J9757">
        <v>465</v>
      </c>
      <c r="L9757" t="s">
        <v>9931</v>
      </c>
      <c r="M9757" t="s">
        <v>80</v>
      </c>
      <c r="N9757" t="s">
        <v>18</v>
      </c>
      <c r="O9757" s="6" t="str">
        <f>INDEX(lkp_Region,MATCH(tbl_Sales[[#This Row],[Suburb]],lkp_Suburb,0))</f>
        <v>Northern Metropolitan</v>
      </c>
      <c r="P9757" s="6">
        <f>MONTH(tbl_Sales[[#This Row],[Date]])</f>
        <v>6</v>
      </c>
      <c r="Q9757" s="6">
        <f>YEAR(tbl_Sales[[#This Row],[Date]])</f>
        <v>2017</v>
      </c>
    </row>
    <row r="9758" spans="1:17" x14ac:dyDescent="0.25">
      <c r="A9758" s="1">
        <v>42906</v>
      </c>
      <c r="B9758">
        <v>1410000</v>
      </c>
      <c r="C9758" t="s">
        <v>2</v>
      </c>
      <c r="D9758" t="s">
        <v>12428</v>
      </c>
      <c r="E9758" t="s">
        <v>5</v>
      </c>
      <c r="F9758">
        <v>3044</v>
      </c>
      <c r="G9758">
        <v>5</v>
      </c>
      <c r="H9758">
        <v>3</v>
      </c>
      <c r="I9758">
        <v>4</v>
      </c>
      <c r="J9758">
        <v>1004</v>
      </c>
      <c r="L9758" t="s">
        <v>9932</v>
      </c>
      <c r="M9758" t="s">
        <v>115</v>
      </c>
      <c r="N9758" t="s">
        <v>18</v>
      </c>
      <c r="O9758" s="6" t="str">
        <f>INDEX(lkp_Region,MATCH(tbl_Sales[[#This Row],[Suburb]],lkp_Suburb,0))</f>
        <v>Northern Metropolitan</v>
      </c>
      <c r="P9758" s="6">
        <f>MONTH(tbl_Sales[[#This Row],[Date]])</f>
        <v>6</v>
      </c>
      <c r="Q9758" s="6">
        <f>YEAR(tbl_Sales[[#This Row],[Date]])</f>
        <v>2017</v>
      </c>
    </row>
    <row r="9759" spans="1:17" x14ac:dyDescent="0.25">
      <c r="A9759" s="1">
        <v>42906</v>
      </c>
      <c r="B9759">
        <v>1500000</v>
      </c>
      <c r="C9759" t="s">
        <v>2</v>
      </c>
      <c r="D9759" t="s">
        <v>12429</v>
      </c>
      <c r="E9759" t="s">
        <v>10</v>
      </c>
      <c r="F9759">
        <v>3057</v>
      </c>
      <c r="G9759">
        <v>3</v>
      </c>
      <c r="H9759">
        <v>1</v>
      </c>
      <c r="I9759">
        <v>3</v>
      </c>
      <c r="J9759">
        <v>446</v>
      </c>
      <c r="K9759">
        <v>1940</v>
      </c>
      <c r="L9759" t="s">
        <v>9933</v>
      </c>
      <c r="M9759" t="s">
        <v>83</v>
      </c>
      <c r="N9759" t="s">
        <v>18</v>
      </c>
      <c r="O9759" s="6" t="str">
        <f>INDEX(lkp_Region,MATCH(tbl_Sales[[#This Row],[Suburb]],lkp_Suburb,0))</f>
        <v>Northern Metropolitan</v>
      </c>
      <c r="P9759" s="6">
        <f>MONTH(tbl_Sales[[#This Row],[Date]])</f>
        <v>6</v>
      </c>
      <c r="Q9759" s="6">
        <f>YEAR(tbl_Sales[[#This Row],[Date]])</f>
        <v>2017</v>
      </c>
    </row>
    <row r="9760" spans="1:17" x14ac:dyDescent="0.25">
      <c r="A9760" s="1">
        <v>42906</v>
      </c>
      <c r="B9760">
        <v>1120000</v>
      </c>
      <c r="C9760" t="s">
        <v>2</v>
      </c>
      <c r="D9760" t="s">
        <v>12423</v>
      </c>
      <c r="E9760" t="s">
        <v>10</v>
      </c>
      <c r="F9760">
        <v>3033</v>
      </c>
      <c r="G9760">
        <v>4</v>
      </c>
      <c r="H9760">
        <v>2</v>
      </c>
      <c r="I9760">
        <v>2</v>
      </c>
      <c r="J9760">
        <v>599</v>
      </c>
      <c r="L9760" t="s">
        <v>9934</v>
      </c>
      <c r="M9760" t="s">
        <v>119</v>
      </c>
      <c r="N9760" t="s">
        <v>49</v>
      </c>
      <c r="O9760" s="6" t="str">
        <f>INDEX(lkp_Region,MATCH(tbl_Sales[[#This Row],[Suburb]],lkp_Suburb,0))</f>
        <v>Western Metropolitan</v>
      </c>
      <c r="P9760" s="6">
        <f>MONTH(tbl_Sales[[#This Row],[Date]])</f>
        <v>6</v>
      </c>
      <c r="Q9760" s="6">
        <f>YEAR(tbl_Sales[[#This Row],[Date]])</f>
        <v>2017</v>
      </c>
    </row>
    <row r="9761" spans="1:17" x14ac:dyDescent="0.25">
      <c r="A9761" s="1">
        <v>42906</v>
      </c>
      <c r="B9761">
        <v>1340000</v>
      </c>
      <c r="C9761" t="s">
        <v>2</v>
      </c>
      <c r="D9761" t="s">
        <v>12427</v>
      </c>
      <c r="E9761" t="s">
        <v>5</v>
      </c>
      <c r="F9761">
        <v>3031</v>
      </c>
      <c r="G9761">
        <v>4</v>
      </c>
      <c r="H9761">
        <v>2</v>
      </c>
      <c r="I9761">
        <v>1</v>
      </c>
      <c r="J9761">
        <v>302</v>
      </c>
      <c r="K9761">
        <v>1928</v>
      </c>
      <c r="L9761" t="s">
        <v>9935</v>
      </c>
      <c r="M9761" t="s">
        <v>288</v>
      </c>
      <c r="N9761" t="s">
        <v>49</v>
      </c>
      <c r="O9761" s="6" t="str">
        <f>INDEX(lkp_Region,MATCH(tbl_Sales[[#This Row],[Suburb]],lkp_Suburb,0))</f>
        <v>Northern Metropolitan</v>
      </c>
      <c r="P9761" s="6">
        <f>MONTH(tbl_Sales[[#This Row],[Date]])</f>
        <v>6</v>
      </c>
      <c r="Q9761" s="6">
        <f>YEAR(tbl_Sales[[#This Row],[Date]])</f>
        <v>2017</v>
      </c>
    </row>
    <row r="9762" spans="1:17" x14ac:dyDescent="0.25">
      <c r="A9762" s="1">
        <v>42906</v>
      </c>
      <c r="B9762">
        <v>1515000</v>
      </c>
      <c r="C9762" t="s">
        <v>2</v>
      </c>
      <c r="D9762" t="s">
        <v>12427</v>
      </c>
      <c r="E9762" t="s">
        <v>10</v>
      </c>
      <c r="F9762">
        <v>3039</v>
      </c>
      <c r="G9762">
        <v>4</v>
      </c>
      <c r="H9762">
        <v>2</v>
      </c>
      <c r="I9762">
        <v>3</v>
      </c>
      <c r="J9762">
        <v>574</v>
      </c>
      <c r="K9762">
        <v>1910</v>
      </c>
      <c r="L9762" t="s">
        <v>9936</v>
      </c>
      <c r="M9762" t="s">
        <v>242</v>
      </c>
      <c r="N9762" t="s">
        <v>49</v>
      </c>
      <c r="O9762" s="6" t="str">
        <f>INDEX(lkp_Region,MATCH(tbl_Sales[[#This Row],[Suburb]],lkp_Suburb,0))</f>
        <v>Western Metropolitan</v>
      </c>
      <c r="P9762" s="6">
        <f>MONTH(tbl_Sales[[#This Row],[Date]])</f>
        <v>6</v>
      </c>
      <c r="Q9762" s="6">
        <f>YEAR(tbl_Sales[[#This Row],[Date]])</f>
        <v>2017</v>
      </c>
    </row>
    <row r="9763" spans="1:17" x14ac:dyDescent="0.25">
      <c r="A9763" s="1">
        <v>42906</v>
      </c>
      <c r="B9763">
        <v>701000</v>
      </c>
      <c r="C9763" t="s">
        <v>13</v>
      </c>
      <c r="D9763" t="s">
        <v>12427</v>
      </c>
      <c r="E9763" t="s">
        <v>5</v>
      </c>
      <c r="F9763">
        <v>3148</v>
      </c>
      <c r="G9763">
        <v>3</v>
      </c>
      <c r="H9763">
        <v>2</v>
      </c>
      <c r="I9763">
        <v>2</v>
      </c>
      <c r="J9763">
        <v>235</v>
      </c>
      <c r="K9763">
        <v>2000</v>
      </c>
      <c r="L9763" t="s">
        <v>9937</v>
      </c>
      <c r="M9763" t="s">
        <v>29</v>
      </c>
      <c r="N9763" t="s">
        <v>31</v>
      </c>
      <c r="O9763" s="6" t="str">
        <f>INDEX(lkp_Region,MATCH(tbl_Sales[[#This Row],[Suburb]],lkp_Suburb,0))</f>
        <v>Southern Metropolitan</v>
      </c>
      <c r="P9763" s="6">
        <f>MONTH(tbl_Sales[[#This Row],[Date]])</f>
        <v>6</v>
      </c>
      <c r="Q9763" s="6">
        <f>YEAR(tbl_Sales[[#This Row],[Date]])</f>
        <v>2017</v>
      </c>
    </row>
    <row r="9764" spans="1:17" x14ac:dyDescent="0.25">
      <c r="A9764" s="1">
        <v>42906</v>
      </c>
      <c r="B9764">
        <v>1171000</v>
      </c>
      <c r="C9764" t="s">
        <v>2</v>
      </c>
      <c r="D9764" t="s">
        <v>12424</v>
      </c>
      <c r="E9764" t="s">
        <v>10</v>
      </c>
      <c r="F9764">
        <v>3150</v>
      </c>
      <c r="G9764">
        <v>4</v>
      </c>
      <c r="H9764">
        <v>2</v>
      </c>
      <c r="I9764">
        <v>3</v>
      </c>
      <c r="J9764">
        <v>800</v>
      </c>
      <c r="K9764">
        <v>1968</v>
      </c>
      <c r="L9764" t="s">
        <v>9938</v>
      </c>
      <c r="M9764" t="s">
        <v>8082</v>
      </c>
      <c r="N9764" t="s">
        <v>31</v>
      </c>
      <c r="O9764" s="6" t="str">
        <f>INDEX(lkp_Region,MATCH(tbl_Sales[[#This Row],[Suburb]],lkp_Suburb,0))</f>
        <v>South-Eastern Metropolitan</v>
      </c>
      <c r="P9764" s="6">
        <f>MONTH(tbl_Sales[[#This Row],[Date]])</f>
        <v>6</v>
      </c>
      <c r="Q9764" s="6">
        <f>YEAR(tbl_Sales[[#This Row],[Date]])</f>
        <v>2017</v>
      </c>
    </row>
    <row r="9765" spans="1:17" x14ac:dyDescent="0.25">
      <c r="A9765" s="1">
        <v>42906</v>
      </c>
      <c r="B9765">
        <v>1225000</v>
      </c>
      <c r="C9765" t="s">
        <v>2</v>
      </c>
      <c r="D9765" t="s">
        <v>12429</v>
      </c>
      <c r="E9765" t="s">
        <v>10</v>
      </c>
      <c r="F9765">
        <v>3166</v>
      </c>
      <c r="G9765">
        <v>2</v>
      </c>
      <c r="H9765">
        <v>1</v>
      </c>
      <c r="I9765">
        <v>2</v>
      </c>
      <c r="J9765">
        <v>567</v>
      </c>
      <c r="K9765">
        <v>1940</v>
      </c>
      <c r="L9765" t="s">
        <v>9939</v>
      </c>
      <c r="M9765" t="s">
        <v>246</v>
      </c>
      <c r="N9765" t="s">
        <v>31</v>
      </c>
      <c r="O9765" s="6" t="str">
        <f>INDEX(lkp_Region,MATCH(tbl_Sales[[#This Row],[Suburb]],lkp_Suburb,0))</f>
        <v>Southern Metropolitan</v>
      </c>
      <c r="P9765" s="6">
        <f>MONTH(tbl_Sales[[#This Row],[Date]])</f>
        <v>6</v>
      </c>
      <c r="Q9765" s="6">
        <f>YEAR(tbl_Sales[[#This Row],[Date]])</f>
        <v>2017</v>
      </c>
    </row>
    <row r="9766" spans="1:17" x14ac:dyDescent="0.25">
      <c r="A9766" s="1">
        <v>42906</v>
      </c>
      <c r="B9766">
        <v>1520000</v>
      </c>
      <c r="C9766" t="s">
        <v>13</v>
      </c>
      <c r="D9766" t="s">
        <v>12428</v>
      </c>
      <c r="E9766" t="s">
        <v>10</v>
      </c>
      <c r="F9766">
        <v>3053</v>
      </c>
      <c r="G9766">
        <v>3</v>
      </c>
      <c r="H9766">
        <v>2</v>
      </c>
      <c r="I9766">
        <v>2</v>
      </c>
      <c r="J9766">
        <v>214</v>
      </c>
      <c r="K9766">
        <v>1993</v>
      </c>
      <c r="L9766" t="s">
        <v>9940</v>
      </c>
      <c r="M9766" t="s">
        <v>164</v>
      </c>
      <c r="N9766" t="s">
        <v>88</v>
      </c>
      <c r="O9766" s="6" t="str">
        <f>INDEX(lkp_Region,MATCH(tbl_Sales[[#This Row],[Suburb]],lkp_Suburb,0))</f>
        <v>Northern Metropolitan</v>
      </c>
      <c r="P9766" s="6">
        <f>MONTH(tbl_Sales[[#This Row],[Date]])</f>
        <v>6</v>
      </c>
      <c r="Q9766" s="6">
        <f>YEAR(tbl_Sales[[#This Row],[Date]])</f>
        <v>2017</v>
      </c>
    </row>
    <row r="9767" spans="1:17" x14ac:dyDescent="0.25">
      <c r="A9767" s="1">
        <v>42906</v>
      </c>
      <c r="B9767">
        <v>637000</v>
      </c>
      <c r="C9767" t="s">
        <v>2</v>
      </c>
      <c r="D9767" t="s">
        <v>12431</v>
      </c>
      <c r="E9767" t="s">
        <v>10</v>
      </c>
      <c r="F9767">
        <v>3136</v>
      </c>
      <c r="G9767">
        <v>3</v>
      </c>
      <c r="H9767">
        <v>1</v>
      </c>
      <c r="I9767">
        <v>2</v>
      </c>
      <c r="J9767">
        <v>455</v>
      </c>
      <c r="K9767">
        <v>1960</v>
      </c>
      <c r="L9767" t="s">
        <v>1871</v>
      </c>
      <c r="M9767" t="s">
        <v>7654</v>
      </c>
      <c r="N9767" t="s">
        <v>7588</v>
      </c>
      <c r="O9767" s="6" t="str">
        <f>INDEX(lkp_Region,MATCH(tbl_Sales[[#This Row],[Suburb]],lkp_Suburb,0))</f>
        <v>Eastern Metropolitan</v>
      </c>
      <c r="P9767" s="6">
        <f>MONTH(tbl_Sales[[#This Row],[Date]])</f>
        <v>6</v>
      </c>
      <c r="Q9767" s="6">
        <f>YEAR(tbl_Sales[[#This Row],[Date]])</f>
        <v>2017</v>
      </c>
    </row>
    <row r="9768" spans="1:17" x14ac:dyDescent="0.25">
      <c r="A9768" s="1">
        <v>42906</v>
      </c>
      <c r="B9768">
        <v>1775000</v>
      </c>
      <c r="C9768" t="s">
        <v>2</v>
      </c>
      <c r="D9768" t="s">
        <v>12429</v>
      </c>
      <c r="E9768" t="s">
        <v>10</v>
      </c>
      <c r="F9768">
        <v>3107</v>
      </c>
      <c r="G9768">
        <v>5</v>
      </c>
      <c r="H9768">
        <v>4</v>
      </c>
      <c r="I9768">
        <v>2</v>
      </c>
      <c r="J9768">
        <v>501</v>
      </c>
      <c r="L9768" t="s">
        <v>9941</v>
      </c>
      <c r="M9768" t="s">
        <v>586</v>
      </c>
      <c r="N9768" t="s">
        <v>128</v>
      </c>
      <c r="O9768" s="6" t="str">
        <f>INDEX(lkp_Region,MATCH(tbl_Sales[[#This Row],[Suburb]],lkp_Suburb,0))</f>
        <v>Eastern Metropolitan</v>
      </c>
      <c r="P9768" s="6">
        <f>MONTH(tbl_Sales[[#This Row],[Date]])</f>
        <v>6</v>
      </c>
      <c r="Q9768" s="6">
        <f>YEAR(tbl_Sales[[#This Row],[Date]])</f>
        <v>2017</v>
      </c>
    </row>
    <row r="9769" spans="1:17" x14ac:dyDescent="0.25">
      <c r="A9769" s="1">
        <v>42906</v>
      </c>
      <c r="B9769">
        <v>1401500</v>
      </c>
      <c r="C9769" t="s">
        <v>2</v>
      </c>
      <c r="D9769" t="s">
        <v>12429</v>
      </c>
      <c r="E9769" t="s">
        <v>10</v>
      </c>
      <c r="F9769">
        <v>3189</v>
      </c>
      <c r="G9769">
        <v>3</v>
      </c>
      <c r="H9769">
        <v>2</v>
      </c>
      <c r="I9769">
        <v>4</v>
      </c>
      <c r="J9769">
        <v>867</v>
      </c>
      <c r="L9769" t="s">
        <v>9942</v>
      </c>
      <c r="M9769" t="s">
        <v>70</v>
      </c>
      <c r="N9769" t="s">
        <v>45</v>
      </c>
      <c r="O9769" s="6" t="str">
        <f>INDEX(lkp_Region,MATCH(tbl_Sales[[#This Row],[Suburb]],lkp_Suburb,0))</f>
        <v>Southern Metropolitan</v>
      </c>
      <c r="P9769" s="6">
        <f>MONTH(tbl_Sales[[#This Row],[Date]])</f>
        <v>6</v>
      </c>
      <c r="Q9769" s="6">
        <f>YEAR(tbl_Sales[[#This Row],[Date]])</f>
        <v>2017</v>
      </c>
    </row>
    <row r="9770" spans="1:17" x14ac:dyDescent="0.25">
      <c r="A9770" s="1">
        <v>42906</v>
      </c>
      <c r="B9770">
        <v>585000</v>
      </c>
      <c r="C9770" t="s">
        <v>2</v>
      </c>
      <c r="D9770" t="s">
        <v>12427</v>
      </c>
      <c r="E9770" t="s">
        <v>10</v>
      </c>
      <c r="F9770">
        <v>3025</v>
      </c>
      <c r="G9770">
        <v>3</v>
      </c>
      <c r="H9770">
        <v>1</v>
      </c>
      <c r="I9770">
        <v>1</v>
      </c>
      <c r="J9770">
        <v>402</v>
      </c>
      <c r="L9770" t="s">
        <v>9943</v>
      </c>
      <c r="M9770" t="s">
        <v>91</v>
      </c>
      <c r="N9770" t="s">
        <v>69</v>
      </c>
      <c r="O9770" s="6" t="str">
        <f>INDEX(lkp_Region,MATCH(tbl_Sales[[#This Row],[Suburb]],lkp_Suburb,0))</f>
        <v>Western Metropolitan</v>
      </c>
      <c r="P9770" s="6">
        <f>MONTH(tbl_Sales[[#This Row],[Date]])</f>
        <v>6</v>
      </c>
      <c r="Q9770" s="6">
        <f>YEAR(tbl_Sales[[#This Row],[Date]])</f>
        <v>2017</v>
      </c>
    </row>
    <row r="9771" spans="1:17" x14ac:dyDescent="0.25">
      <c r="A9771" s="1">
        <v>42906</v>
      </c>
      <c r="B9771">
        <v>820000</v>
      </c>
      <c r="C9771" t="s">
        <v>2</v>
      </c>
      <c r="D9771" t="s">
        <v>12433</v>
      </c>
      <c r="E9771" t="s">
        <v>10</v>
      </c>
      <c r="F9771">
        <v>3015</v>
      </c>
      <c r="G9771">
        <v>2</v>
      </c>
      <c r="H9771">
        <v>1</v>
      </c>
      <c r="I9771">
        <v>1</v>
      </c>
      <c r="J9771">
        <v>342</v>
      </c>
      <c r="L9771" t="s">
        <v>9944</v>
      </c>
      <c r="M9771" t="s">
        <v>133</v>
      </c>
      <c r="N9771" t="s">
        <v>69</v>
      </c>
      <c r="O9771" s="6" t="str">
        <f>INDEX(lkp_Region,MATCH(tbl_Sales[[#This Row],[Suburb]],lkp_Suburb,0))</f>
        <v>Western Metropolitan</v>
      </c>
      <c r="P9771" s="6">
        <f>MONTH(tbl_Sales[[#This Row],[Date]])</f>
        <v>6</v>
      </c>
      <c r="Q9771" s="6">
        <f>YEAR(tbl_Sales[[#This Row],[Date]])</f>
        <v>2017</v>
      </c>
    </row>
    <row r="9772" spans="1:17" x14ac:dyDescent="0.25">
      <c r="A9772" s="1">
        <v>42906</v>
      </c>
      <c r="B9772">
        <v>582000</v>
      </c>
      <c r="C9772" t="s">
        <v>13</v>
      </c>
      <c r="D9772" t="s">
        <v>12425</v>
      </c>
      <c r="E9772" t="s">
        <v>10</v>
      </c>
      <c r="F9772">
        <v>3163</v>
      </c>
      <c r="G9772">
        <v>2</v>
      </c>
      <c r="H9772">
        <v>1</v>
      </c>
      <c r="I9772">
        <v>2</v>
      </c>
      <c r="J9772">
        <v>1113</v>
      </c>
      <c r="K9772">
        <v>2010</v>
      </c>
      <c r="L9772" t="s">
        <v>9945</v>
      </c>
      <c r="M9772" t="s">
        <v>225</v>
      </c>
      <c r="N9772" t="s">
        <v>57</v>
      </c>
      <c r="O9772" s="6" t="str">
        <f>INDEX(lkp_Region,MATCH(tbl_Sales[[#This Row],[Suburb]],lkp_Suburb,0))</f>
        <v>Southern Metropolitan</v>
      </c>
      <c r="P9772" s="6">
        <f>MONTH(tbl_Sales[[#This Row],[Date]])</f>
        <v>6</v>
      </c>
      <c r="Q9772" s="6">
        <f>YEAR(tbl_Sales[[#This Row],[Date]])</f>
        <v>2017</v>
      </c>
    </row>
    <row r="9773" spans="1:17" x14ac:dyDescent="0.25">
      <c r="A9773" s="1">
        <v>42906</v>
      </c>
      <c r="B9773">
        <v>1292000</v>
      </c>
      <c r="C9773" t="s">
        <v>2</v>
      </c>
      <c r="D9773" t="s">
        <v>12429</v>
      </c>
      <c r="E9773" t="s">
        <v>10</v>
      </c>
      <c r="F9773">
        <v>3165</v>
      </c>
      <c r="G9773">
        <v>4</v>
      </c>
      <c r="H9773">
        <v>1</v>
      </c>
      <c r="I9773">
        <v>2</v>
      </c>
      <c r="J9773">
        <v>587</v>
      </c>
      <c r="K9773">
        <v>1950</v>
      </c>
      <c r="L9773" t="s">
        <v>9946</v>
      </c>
      <c r="M9773" t="s">
        <v>138</v>
      </c>
      <c r="N9773" t="s">
        <v>57</v>
      </c>
      <c r="O9773" s="6" t="str">
        <f>INDEX(lkp_Region,MATCH(tbl_Sales[[#This Row],[Suburb]],lkp_Suburb,0))</f>
        <v>Southern Metropolitan</v>
      </c>
      <c r="P9773" s="6">
        <f>MONTH(tbl_Sales[[#This Row],[Date]])</f>
        <v>6</v>
      </c>
      <c r="Q9773" s="6">
        <f>YEAR(tbl_Sales[[#This Row],[Date]])</f>
        <v>2017</v>
      </c>
    </row>
    <row r="9774" spans="1:17" x14ac:dyDescent="0.25">
      <c r="A9774" s="1">
        <v>42906</v>
      </c>
      <c r="B9774">
        <v>1390000</v>
      </c>
      <c r="C9774" t="s">
        <v>2</v>
      </c>
      <c r="D9774" t="s">
        <v>12425</v>
      </c>
      <c r="E9774" t="s">
        <v>10</v>
      </c>
      <c r="F9774">
        <v>3163</v>
      </c>
      <c r="G9774">
        <v>3</v>
      </c>
      <c r="H9774">
        <v>2</v>
      </c>
      <c r="I9774">
        <v>2</v>
      </c>
      <c r="J9774">
        <v>585</v>
      </c>
      <c r="L9774" t="s">
        <v>9947</v>
      </c>
      <c r="M9774" t="s">
        <v>201</v>
      </c>
      <c r="N9774" t="s">
        <v>57</v>
      </c>
      <c r="O9774" s="6" t="str">
        <f>INDEX(lkp_Region,MATCH(tbl_Sales[[#This Row],[Suburb]],lkp_Suburb,0))</f>
        <v>Southern Metropolitan</v>
      </c>
      <c r="P9774" s="6">
        <f>MONTH(tbl_Sales[[#This Row],[Date]])</f>
        <v>6</v>
      </c>
      <c r="Q9774" s="6">
        <f>YEAR(tbl_Sales[[#This Row],[Date]])</f>
        <v>2017</v>
      </c>
    </row>
    <row r="9775" spans="1:17" x14ac:dyDescent="0.25">
      <c r="A9775" s="1">
        <v>42906</v>
      </c>
      <c r="B9775">
        <v>1410000</v>
      </c>
      <c r="C9775" t="s">
        <v>2</v>
      </c>
      <c r="D9775" t="s">
        <v>12429</v>
      </c>
      <c r="E9775" t="s">
        <v>10</v>
      </c>
      <c r="F9775">
        <v>3165</v>
      </c>
      <c r="G9775">
        <v>3</v>
      </c>
      <c r="H9775">
        <v>2</v>
      </c>
      <c r="I9775">
        <v>3</v>
      </c>
      <c r="J9775">
        <v>722</v>
      </c>
      <c r="L9775" t="s">
        <v>9948</v>
      </c>
      <c r="M9775" t="s">
        <v>138</v>
      </c>
      <c r="N9775" t="s">
        <v>57</v>
      </c>
      <c r="O9775" s="6" t="str">
        <f>INDEX(lkp_Region,MATCH(tbl_Sales[[#This Row],[Suburb]],lkp_Suburb,0))</f>
        <v>Southern Metropolitan</v>
      </c>
      <c r="P9775" s="6">
        <f>MONTH(tbl_Sales[[#This Row],[Date]])</f>
        <v>6</v>
      </c>
      <c r="Q9775" s="6">
        <f>YEAR(tbl_Sales[[#This Row],[Date]])</f>
        <v>2017</v>
      </c>
    </row>
    <row r="9776" spans="1:17" x14ac:dyDescent="0.25">
      <c r="A9776" s="1">
        <v>42906</v>
      </c>
      <c r="B9776">
        <v>741000</v>
      </c>
      <c r="C9776" t="s">
        <v>2</v>
      </c>
      <c r="D9776" t="s">
        <v>12427</v>
      </c>
      <c r="E9776" t="s">
        <v>10</v>
      </c>
      <c r="F9776">
        <v>3073</v>
      </c>
      <c r="G9776">
        <v>4</v>
      </c>
      <c r="H9776">
        <v>1</v>
      </c>
      <c r="I9776">
        <v>2</v>
      </c>
      <c r="J9776">
        <v>659</v>
      </c>
      <c r="L9776" t="s">
        <v>9949</v>
      </c>
      <c r="M9776" t="s">
        <v>93</v>
      </c>
      <c r="N9776" t="s">
        <v>62</v>
      </c>
      <c r="O9776" s="6" t="str">
        <f>INDEX(lkp_Region,MATCH(tbl_Sales[[#This Row],[Suburb]],lkp_Suburb,0))</f>
        <v>Northern Metropolitan</v>
      </c>
      <c r="P9776" s="6">
        <f>MONTH(tbl_Sales[[#This Row],[Date]])</f>
        <v>6</v>
      </c>
      <c r="Q9776" s="6">
        <f>YEAR(tbl_Sales[[#This Row],[Date]])</f>
        <v>2017</v>
      </c>
    </row>
    <row r="9777" spans="1:17" x14ac:dyDescent="0.25">
      <c r="A9777" s="1">
        <v>42906</v>
      </c>
      <c r="B9777">
        <v>1031000</v>
      </c>
      <c r="C9777" t="s">
        <v>2</v>
      </c>
      <c r="D9777" t="s">
        <v>12432</v>
      </c>
      <c r="E9777" t="s">
        <v>10</v>
      </c>
      <c r="F9777">
        <v>3071</v>
      </c>
      <c r="G9777">
        <v>3</v>
      </c>
      <c r="H9777">
        <v>1</v>
      </c>
      <c r="I9777">
        <v>2</v>
      </c>
      <c r="J9777">
        <v>612</v>
      </c>
      <c r="K9777">
        <v>1950</v>
      </c>
      <c r="L9777" t="s">
        <v>9950</v>
      </c>
      <c r="M9777" t="s">
        <v>60</v>
      </c>
      <c r="N9777" t="s">
        <v>62</v>
      </c>
      <c r="O9777" s="6" t="str">
        <f>INDEX(lkp_Region,MATCH(tbl_Sales[[#This Row],[Suburb]],lkp_Suburb,0))</f>
        <v>Northern Metropolitan</v>
      </c>
      <c r="P9777" s="6">
        <f>MONTH(tbl_Sales[[#This Row],[Date]])</f>
        <v>6</v>
      </c>
      <c r="Q9777" s="6">
        <f>YEAR(tbl_Sales[[#This Row],[Date]])</f>
        <v>2017</v>
      </c>
    </row>
    <row r="9778" spans="1:17" x14ac:dyDescent="0.25">
      <c r="A9778" s="1">
        <v>42906</v>
      </c>
      <c r="B9778">
        <v>905000</v>
      </c>
      <c r="C9778" t="s">
        <v>2</v>
      </c>
      <c r="D9778" t="s">
        <v>12432</v>
      </c>
      <c r="E9778" t="s">
        <v>5</v>
      </c>
      <c r="F9778">
        <v>3020</v>
      </c>
      <c r="G9778">
        <v>3</v>
      </c>
      <c r="H9778">
        <v>1</v>
      </c>
      <c r="I9778">
        <v>4</v>
      </c>
      <c r="J9778">
        <v>697</v>
      </c>
      <c r="L9778" t="s">
        <v>9951</v>
      </c>
      <c r="M9778" t="s">
        <v>143</v>
      </c>
      <c r="N9778" t="s">
        <v>3</v>
      </c>
      <c r="O9778" s="6" t="str">
        <f>INDEX(lkp_Region,MATCH(tbl_Sales[[#This Row],[Suburb]],lkp_Suburb,0))</f>
        <v>Western Metropolitan</v>
      </c>
      <c r="P9778" s="6">
        <f>MONTH(tbl_Sales[[#This Row],[Date]])</f>
        <v>6</v>
      </c>
      <c r="Q9778" s="6">
        <f>YEAR(tbl_Sales[[#This Row],[Date]])</f>
        <v>2017</v>
      </c>
    </row>
    <row r="9779" spans="1:17" x14ac:dyDescent="0.25">
      <c r="A9779" s="1">
        <v>42906</v>
      </c>
      <c r="B9779">
        <v>1593000</v>
      </c>
      <c r="C9779" t="s">
        <v>2</v>
      </c>
      <c r="D9779" t="s">
        <v>12425</v>
      </c>
      <c r="E9779" t="s">
        <v>10</v>
      </c>
      <c r="F9779">
        <v>3104</v>
      </c>
      <c r="G9779">
        <v>4</v>
      </c>
      <c r="H9779">
        <v>3</v>
      </c>
      <c r="I9779">
        <v>2</v>
      </c>
      <c r="J9779">
        <v>598</v>
      </c>
      <c r="L9779" t="s">
        <v>9952</v>
      </c>
      <c r="M9779" t="s">
        <v>99</v>
      </c>
      <c r="N9779" t="s">
        <v>101</v>
      </c>
      <c r="O9779" s="6" t="str">
        <f>INDEX(lkp_Region,MATCH(tbl_Sales[[#This Row],[Suburb]],lkp_Suburb,0))</f>
        <v>Southern Metropolitan</v>
      </c>
      <c r="P9779" s="6">
        <f>MONTH(tbl_Sales[[#This Row],[Date]])</f>
        <v>6</v>
      </c>
      <c r="Q9779" s="6">
        <f>YEAR(tbl_Sales[[#This Row],[Date]])</f>
        <v>2017</v>
      </c>
    </row>
    <row r="9780" spans="1:17" x14ac:dyDescent="0.25">
      <c r="A9780" s="1">
        <v>42906</v>
      </c>
      <c r="B9780">
        <v>2380000</v>
      </c>
      <c r="C9780" t="s">
        <v>2</v>
      </c>
      <c r="D9780" t="s">
        <v>12427</v>
      </c>
      <c r="E9780" t="s">
        <v>10</v>
      </c>
      <c r="F9780">
        <v>3103</v>
      </c>
      <c r="G9780">
        <v>3</v>
      </c>
      <c r="H9780">
        <v>2</v>
      </c>
      <c r="I9780">
        <v>2</v>
      </c>
      <c r="J9780">
        <v>752</v>
      </c>
      <c r="K9780">
        <v>1938</v>
      </c>
      <c r="L9780" t="s">
        <v>9953</v>
      </c>
      <c r="M9780" t="s">
        <v>274</v>
      </c>
      <c r="N9780" t="s">
        <v>101</v>
      </c>
      <c r="O9780" s="6" t="str">
        <f>INDEX(lkp_Region,MATCH(tbl_Sales[[#This Row],[Suburb]],lkp_Suburb,0))</f>
        <v>Southern Metropolitan</v>
      </c>
      <c r="P9780" s="6">
        <f>MONTH(tbl_Sales[[#This Row],[Date]])</f>
        <v>6</v>
      </c>
      <c r="Q9780" s="6">
        <f>YEAR(tbl_Sales[[#This Row],[Date]])</f>
        <v>2017</v>
      </c>
    </row>
    <row r="9781" spans="1:17" x14ac:dyDescent="0.25">
      <c r="A9781" s="1">
        <v>42906</v>
      </c>
      <c r="B9781">
        <v>1230000</v>
      </c>
      <c r="C9781" t="s">
        <v>2</v>
      </c>
      <c r="D9781" t="s">
        <v>12427</v>
      </c>
      <c r="E9781" t="s">
        <v>10</v>
      </c>
      <c r="F9781">
        <v>3084</v>
      </c>
      <c r="G9781">
        <v>4</v>
      </c>
      <c r="H9781">
        <v>1</v>
      </c>
      <c r="I9781">
        <v>2</v>
      </c>
      <c r="J9781">
        <v>630</v>
      </c>
      <c r="K9781">
        <v>1950</v>
      </c>
      <c r="L9781" t="s">
        <v>9954</v>
      </c>
      <c r="M9781" t="s">
        <v>211</v>
      </c>
      <c r="N9781" t="s">
        <v>150</v>
      </c>
      <c r="O9781" s="6" t="str">
        <f>INDEX(lkp_Region,MATCH(tbl_Sales[[#This Row],[Suburb]],lkp_Suburb,0))</f>
        <v>Eastern Metropolitan</v>
      </c>
      <c r="P9781" s="6">
        <f>MONTH(tbl_Sales[[#This Row],[Date]])</f>
        <v>6</v>
      </c>
      <c r="Q9781" s="6">
        <f>YEAR(tbl_Sales[[#This Row],[Date]])</f>
        <v>2017</v>
      </c>
    </row>
    <row r="9782" spans="1:17" x14ac:dyDescent="0.25">
      <c r="A9782" s="1">
        <v>42906</v>
      </c>
      <c r="B9782">
        <v>2380000</v>
      </c>
      <c r="C9782" t="s">
        <v>2</v>
      </c>
      <c r="D9782" t="s">
        <v>12429</v>
      </c>
      <c r="E9782" t="s">
        <v>10</v>
      </c>
      <c r="F9782">
        <v>3079</v>
      </c>
      <c r="G9782">
        <v>4</v>
      </c>
      <c r="H9782">
        <v>2</v>
      </c>
      <c r="I9782">
        <v>2</v>
      </c>
      <c r="J9782">
        <v>778</v>
      </c>
      <c r="L9782" t="s">
        <v>9955</v>
      </c>
      <c r="M9782" t="s">
        <v>213</v>
      </c>
      <c r="N9782" t="s">
        <v>150</v>
      </c>
      <c r="O9782" s="6" t="str">
        <f>INDEX(lkp_Region,MATCH(tbl_Sales[[#This Row],[Suburb]],lkp_Suburb,0))</f>
        <v>Eastern Metropolitan</v>
      </c>
      <c r="P9782" s="6">
        <f>MONTH(tbl_Sales[[#This Row],[Date]])</f>
        <v>6</v>
      </c>
      <c r="Q9782" s="6">
        <f>YEAR(tbl_Sales[[#This Row],[Date]])</f>
        <v>2017</v>
      </c>
    </row>
    <row r="9783" spans="1:17" x14ac:dyDescent="0.25">
      <c r="A9783" s="1">
        <v>42907</v>
      </c>
      <c r="B9783">
        <v>1135000</v>
      </c>
      <c r="C9783" t="s">
        <v>2</v>
      </c>
      <c r="D9783" t="s">
        <v>12425</v>
      </c>
      <c r="E9783" t="s">
        <v>10</v>
      </c>
      <c r="F9783">
        <v>3066</v>
      </c>
      <c r="G9783">
        <v>2</v>
      </c>
      <c r="H9783">
        <v>1</v>
      </c>
      <c r="I9783">
        <v>0</v>
      </c>
      <c r="J9783">
        <v>144</v>
      </c>
      <c r="K9783">
        <v>1880</v>
      </c>
      <c r="L9783" t="s">
        <v>9956</v>
      </c>
      <c r="M9783" t="s">
        <v>216</v>
      </c>
      <c r="N9783" t="s">
        <v>8</v>
      </c>
      <c r="O9783" s="6" t="str">
        <f>INDEX(lkp_Region,MATCH(tbl_Sales[[#This Row],[Suburb]],lkp_Suburb,0))</f>
        <v>Northern Metropolitan</v>
      </c>
      <c r="P9783" s="6">
        <f>MONTH(tbl_Sales[[#This Row],[Date]])</f>
        <v>6</v>
      </c>
      <c r="Q9783" s="6">
        <f>YEAR(tbl_Sales[[#This Row],[Date]])</f>
        <v>2017</v>
      </c>
    </row>
    <row r="9784" spans="1:17" x14ac:dyDescent="0.25">
      <c r="A9784" s="1">
        <v>42907</v>
      </c>
      <c r="B9784">
        <v>1650000</v>
      </c>
      <c r="C9784" t="s">
        <v>2</v>
      </c>
      <c r="D9784" t="s">
        <v>12427</v>
      </c>
      <c r="E9784" t="s">
        <v>10</v>
      </c>
      <c r="F9784">
        <v>3068</v>
      </c>
      <c r="G9784">
        <v>2</v>
      </c>
      <c r="H9784">
        <v>1</v>
      </c>
      <c r="I9784">
        <v>1</v>
      </c>
      <c r="J9784">
        <v>118</v>
      </c>
      <c r="L9784" t="s">
        <v>9957</v>
      </c>
      <c r="M9784" t="s">
        <v>323</v>
      </c>
      <c r="N9784" t="s">
        <v>8</v>
      </c>
      <c r="O9784" s="6" t="str">
        <f>INDEX(lkp_Region,MATCH(tbl_Sales[[#This Row],[Suburb]],lkp_Suburb,0))</f>
        <v>Northern Metropolitan</v>
      </c>
      <c r="P9784" s="6">
        <f>MONTH(tbl_Sales[[#This Row],[Date]])</f>
        <v>6</v>
      </c>
      <c r="Q9784" s="6">
        <f>YEAR(tbl_Sales[[#This Row],[Date]])</f>
        <v>2017</v>
      </c>
    </row>
    <row r="9785" spans="1:17" x14ac:dyDescent="0.25">
      <c r="A9785" s="1">
        <v>42907</v>
      </c>
      <c r="B9785">
        <v>585000</v>
      </c>
      <c r="C9785" t="s">
        <v>2</v>
      </c>
      <c r="D9785" t="s">
        <v>12426</v>
      </c>
      <c r="E9785" t="s">
        <v>10</v>
      </c>
      <c r="F9785">
        <v>3044</v>
      </c>
      <c r="G9785">
        <v>3</v>
      </c>
      <c r="H9785">
        <v>1</v>
      </c>
      <c r="I9785">
        <v>1</v>
      </c>
      <c r="J9785">
        <v>0</v>
      </c>
      <c r="K9785">
        <v>2000</v>
      </c>
      <c r="L9785" t="s">
        <v>9958</v>
      </c>
      <c r="M9785" t="s">
        <v>115</v>
      </c>
      <c r="N9785" t="s">
        <v>18</v>
      </c>
      <c r="O9785" s="6" t="str">
        <f>INDEX(lkp_Region,MATCH(tbl_Sales[[#This Row],[Suburb]],lkp_Suburb,0))</f>
        <v>Northern Metropolitan</v>
      </c>
      <c r="P9785" s="6">
        <f>MONTH(tbl_Sales[[#This Row],[Date]])</f>
        <v>6</v>
      </c>
      <c r="Q9785" s="6">
        <f>YEAR(tbl_Sales[[#This Row],[Date]])</f>
        <v>2017</v>
      </c>
    </row>
    <row r="9786" spans="1:17" x14ac:dyDescent="0.25">
      <c r="A9786" s="1">
        <v>42907</v>
      </c>
      <c r="B9786">
        <v>660000</v>
      </c>
      <c r="C9786" t="s">
        <v>2</v>
      </c>
      <c r="D9786" t="s">
        <v>12428</v>
      </c>
      <c r="E9786" t="s">
        <v>10</v>
      </c>
      <c r="F9786">
        <v>3060</v>
      </c>
      <c r="G9786">
        <v>3</v>
      </c>
      <c r="H9786">
        <v>1</v>
      </c>
      <c r="I9786">
        <v>2</v>
      </c>
      <c r="J9786">
        <v>585</v>
      </c>
      <c r="K9786">
        <v>1960</v>
      </c>
      <c r="L9786" t="s">
        <v>4609</v>
      </c>
      <c r="M9786" t="s">
        <v>16</v>
      </c>
      <c r="N9786" t="s">
        <v>18</v>
      </c>
      <c r="O9786" s="6" t="str">
        <f>INDEX(lkp_Region,MATCH(tbl_Sales[[#This Row],[Suburb]],lkp_Suburb,0))</f>
        <v>Northern Metropolitan</v>
      </c>
      <c r="P9786" s="6">
        <f>MONTH(tbl_Sales[[#This Row],[Date]])</f>
        <v>6</v>
      </c>
      <c r="Q9786" s="6">
        <f>YEAR(tbl_Sales[[#This Row],[Date]])</f>
        <v>2017</v>
      </c>
    </row>
    <row r="9787" spans="1:17" x14ac:dyDescent="0.25">
      <c r="A9787" s="1">
        <v>42907</v>
      </c>
      <c r="B9787">
        <v>880000</v>
      </c>
      <c r="C9787" t="s">
        <v>2</v>
      </c>
      <c r="D9787" t="s">
        <v>12427</v>
      </c>
      <c r="E9787" t="s">
        <v>10</v>
      </c>
      <c r="F9787">
        <v>3046</v>
      </c>
      <c r="G9787">
        <v>4</v>
      </c>
      <c r="H9787">
        <v>3</v>
      </c>
      <c r="I9787">
        <v>2</v>
      </c>
      <c r="J9787">
        <v>530</v>
      </c>
      <c r="L9787" t="s">
        <v>9959</v>
      </c>
      <c r="M9787" t="s">
        <v>391</v>
      </c>
      <c r="N9787" t="s">
        <v>18</v>
      </c>
      <c r="O9787" s="6" t="str">
        <f>INDEX(lkp_Region,MATCH(tbl_Sales[[#This Row],[Suburb]],lkp_Suburb,0))</f>
        <v>Northern Metropolitan</v>
      </c>
      <c r="P9787" s="6">
        <f>MONTH(tbl_Sales[[#This Row],[Date]])</f>
        <v>6</v>
      </c>
      <c r="Q9787" s="6">
        <f>YEAR(tbl_Sales[[#This Row],[Date]])</f>
        <v>2017</v>
      </c>
    </row>
    <row r="9788" spans="1:17" x14ac:dyDescent="0.25">
      <c r="A9788" s="1">
        <v>42907</v>
      </c>
      <c r="B9788">
        <v>985000</v>
      </c>
      <c r="C9788" t="s">
        <v>2</v>
      </c>
      <c r="D9788" t="s">
        <v>12429</v>
      </c>
      <c r="E9788" t="s">
        <v>5</v>
      </c>
      <c r="F9788">
        <v>3058</v>
      </c>
      <c r="G9788">
        <v>3</v>
      </c>
      <c r="H9788">
        <v>1</v>
      </c>
      <c r="I9788">
        <v>2</v>
      </c>
      <c r="J9788">
        <v>391</v>
      </c>
      <c r="L9788" t="s">
        <v>9960</v>
      </c>
      <c r="M9788" t="s">
        <v>41</v>
      </c>
      <c r="N9788" t="s">
        <v>18</v>
      </c>
      <c r="O9788" s="6" t="str">
        <f>INDEX(lkp_Region,MATCH(tbl_Sales[[#This Row],[Suburb]],lkp_Suburb,0))</f>
        <v>Northern Metropolitan</v>
      </c>
      <c r="P9788" s="6">
        <f>MONTH(tbl_Sales[[#This Row],[Date]])</f>
        <v>6</v>
      </c>
      <c r="Q9788" s="6">
        <f>YEAR(tbl_Sales[[#This Row],[Date]])</f>
        <v>2017</v>
      </c>
    </row>
    <row r="9789" spans="1:17" x14ac:dyDescent="0.25">
      <c r="A9789" s="1">
        <v>42907</v>
      </c>
      <c r="B9789">
        <v>996000</v>
      </c>
      <c r="C9789" t="s">
        <v>2</v>
      </c>
      <c r="D9789" t="s">
        <v>12427</v>
      </c>
      <c r="E9789" t="s">
        <v>10</v>
      </c>
      <c r="F9789">
        <v>3058</v>
      </c>
      <c r="G9789">
        <v>2</v>
      </c>
      <c r="H9789">
        <v>1</v>
      </c>
      <c r="I9789">
        <v>1</v>
      </c>
      <c r="J9789">
        <v>476</v>
      </c>
      <c r="K9789">
        <v>1930</v>
      </c>
      <c r="L9789" t="s">
        <v>9961</v>
      </c>
      <c r="M9789" t="s">
        <v>41</v>
      </c>
      <c r="N9789" t="s">
        <v>18</v>
      </c>
      <c r="O9789" s="6" t="str">
        <f>INDEX(lkp_Region,MATCH(tbl_Sales[[#This Row],[Suburb]],lkp_Suburb,0))</f>
        <v>Northern Metropolitan</v>
      </c>
      <c r="P9789" s="6">
        <f>MONTH(tbl_Sales[[#This Row],[Date]])</f>
        <v>6</v>
      </c>
      <c r="Q9789" s="6">
        <f>YEAR(tbl_Sales[[#This Row],[Date]])</f>
        <v>2017</v>
      </c>
    </row>
    <row r="9790" spans="1:17" x14ac:dyDescent="0.25">
      <c r="A9790" s="1">
        <v>42907</v>
      </c>
      <c r="B9790">
        <v>1315000</v>
      </c>
      <c r="C9790" t="s">
        <v>2</v>
      </c>
      <c r="D9790" t="s">
        <v>12427</v>
      </c>
      <c r="E9790" t="s">
        <v>10</v>
      </c>
      <c r="F9790">
        <v>3056</v>
      </c>
      <c r="G9790">
        <v>2</v>
      </c>
      <c r="H9790">
        <v>1</v>
      </c>
      <c r="I9790">
        <v>1</v>
      </c>
      <c r="J9790">
        <v>234</v>
      </c>
      <c r="K9790">
        <v>1910</v>
      </c>
      <c r="L9790" t="s">
        <v>9962</v>
      </c>
      <c r="M9790" t="s">
        <v>117</v>
      </c>
      <c r="N9790" t="s">
        <v>18</v>
      </c>
      <c r="O9790" s="6" t="str">
        <f>INDEX(lkp_Region,MATCH(tbl_Sales[[#This Row],[Suburb]],lkp_Suburb,0))</f>
        <v>Northern Metropolitan</v>
      </c>
      <c r="P9790" s="6">
        <f>MONTH(tbl_Sales[[#This Row],[Date]])</f>
        <v>6</v>
      </c>
      <c r="Q9790" s="6">
        <f>YEAR(tbl_Sales[[#This Row],[Date]])</f>
        <v>2017</v>
      </c>
    </row>
    <row r="9791" spans="1:17" x14ac:dyDescent="0.25">
      <c r="A9791" s="1">
        <v>42907</v>
      </c>
      <c r="B9791">
        <v>296000</v>
      </c>
      <c r="C9791" t="s">
        <v>13</v>
      </c>
      <c r="D9791" t="s">
        <v>12429</v>
      </c>
      <c r="E9791" t="s">
        <v>5</v>
      </c>
      <c r="F9791">
        <v>3039</v>
      </c>
      <c r="G9791">
        <v>1</v>
      </c>
      <c r="H9791">
        <v>1</v>
      </c>
      <c r="I9791">
        <v>1</v>
      </c>
      <c r="J9791">
        <v>0</v>
      </c>
      <c r="L9791" t="s">
        <v>9963</v>
      </c>
      <c r="M9791" t="s">
        <v>242</v>
      </c>
      <c r="N9791" t="s">
        <v>49</v>
      </c>
      <c r="O9791" s="6" t="str">
        <f>INDEX(lkp_Region,MATCH(tbl_Sales[[#This Row],[Suburb]],lkp_Suburb,0))</f>
        <v>Western Metropolitan</v>
      </c>
      <c r="P9791" s="6">
        <f>MONTH(tbl_Sales[[#This Row],[Date]])</f>
        <v>6</v>
      </c>
      <c r="Q9791" s="6">
        <f>YEAR(tbl_Sales[[#This Row],[Date]])</f>
        <v>2017</v>
      </c>
    </row>
    <row r="9792" spans="1:17" x14ac:dyDescent="0.25">
      <c r="A9792" s="1">
        <v>42907</v>
      </c>
      <c r="B9792">
        <v>426500</v>
      </c>
      <c r="C9792" t="s">
        <v>13</v>
      </c>
      <c r="D9792" t="s">
        <v>12428</v>
      </c>
      <c r="E9792" t="s">
        <v>10</v>
      </c>
      <c r="F9792">
        <v>3040</v>
      </c>
      <c r="G9792">
        <v>1</v>
      </c>
      <c r="H9792">
        <v>1</v>
      </c>
      <c r="I9792">
        <v>1</v>
      </c>
      <c r="J9792">
        <v>62</v>
      </c>
      <c r="K9792">
        <v>1960</v>
      </c>
      <c r="L9792" t="s">
        <v>9964</v>
      </c>
      <c r="M9792" t="s">
        <v>47</v>
      </c>
      <c r="N9792" t="s">
        <v>49</v>
      </c>
      <c r="O9792" s="6" t="str">
        <f>INDEX(lkp_Region,MATCH(tbl_Sales[[#This Row],[Suburb]],lkp_Suburb,0))</f>
        <v>Western Metropolitan</v>
      </c>
      <c r="P9792" s="6">
        <f>MONTH(tbl_Sales[[#This Row],[Date]])</f>
        <v>6</v>
      </c>
      <c r="Q9792" s="6">
        <f>YEAR(tbl_Sales[[#This Row],[Date]])</f>
        <v>2017</v>
      </c>
    </row>
    <row r="9793" spans="1:17" x14ac:dyDescent="0.25">
      <c r="A9793" s="1">
        <v>42907</v>
      </c>
      <c r="B9793">
        <v>886000</v>
      </c>
      <c r="C9793" t="s">
        <v>2</v>
      </c>
      <c r="D9793" t="s">
        <v>12427</v>
      </c>
      <c r="E9793" t="s">
        <v>10</v>
      </c>
      <c r="F9793">
        <v>3040</v>
      </c>
      <c r="G9793">
        <v>3</v>
      </c>
      <c r="H9793">
        <v>2</v>
      </c>
      <c r="I9793">
        <v>1</v>
      </c>
      <c r="J9793">
        <v>173</v>
      </c>
      <c r="K9793">
        <v>2007</v>
      </c>
      <c r="L9793" t="s">
        <v>9965</v>
      </c>
      <c r="M9793" t="s">
        <v>47</v>
      </c>
      <c r="N9793" t="s">
        <v>49</v>
      </c>
      <c r="O9793" s="6" t="str">
        <f>INDEX(lkp_Region,MATCH(tbl_Sales[[#This Row],[Suburb]],lkp_Suburb,0))</f>
        <v>Western Metropolitan</v>
      </c>
      <c r="P9793" s="6">
        <f>MONTH(tbl_Sales[[#This Row],[Date]])</f>
        <v>6</v>
      </c>
      <c r="Q9793" s="6">
        <f>YEAR(tbl_Sales[[#This Row],[Date]])</f>
        <v>2017</v>
      </c>
    </row>
    <row r="9794" spans="1:17" x14ac:dyDescent="0.25">
      <c r="A9794" s="1">
        <v>42907</v>
      </c>
      <c r="B9794">
        <v>1011000</v>
      </c>
      <c r="C9794" t="s">
        <v>51</v>
      </c>
      <c r="D9794" t="s">
        <v>12432</v>
      </c>
      <c r="E9794" t="s">
        <v>10</v>
      </c>
      <c r="F9794">
        <v>3149</v>
      </c>
      <c r="G9794">
        <v>3</v>
      </c>
      <c r="H9794">
        <v>2</v>
      </c>
      <c r="I9794">
        <v>2</v>
      </c>
      <c r="J9794">
        <v>297</v>
      </c>
      <c r="K9794">
        <v>2001</v>
      </c>
      <c r="L9794" t="s">
        <v>9966</v>
      </c>
      <c r="M9794" t="s">
        <v>7758</v>
      </c>
      <c r="N9794" t="s">
        <v>31</v>
      </c>
      <c r="O9794" s="6" t="str">
        <f>INDEX(lkp_Region,MATCH(tbl_Sales[[#This Row],[Suburb]],lkp_Suburb,0))</f>
        <v>Eastern Metropolitan</v>
      </c>
      <c r="P9794" s="6">
        <f>MONTH(tbl_Sales[[#This Row],[Date]])</f>
        <v>6</v>
      </c>
      <c r="Q9794" s="6">
        <f>YEAR(tbl_Sales[[#This Row],[Date]])</f>
        <v>2017</v>
      </c>
    </row>
    <row r="9795" spans="1:17" x14ac:dyDescent="0.25">
      <c r="A9795" s="1">
        <v>42907</v>
      </c>
      <c r="B9795">
        <v>600000</v>
      </c>
      <c r="C9795" t="s">
        <v>13</v>
      </c>
      <c r="D9795" t="s">
        <v>12428</v>
      </c>
      <c r="E9795" t="s">
        <v>5</v>
      </c>
      <c r="F9795">
        <v>3006</v>
      </c>
      <c r="G9795">
        <v>2</v>
      </c>
      <c r="H9795">
        <v>1</v>
      </c>
      <c r="I9795">
        <v>1</v>
      </c>
      <c r="J9795">
        <v>3634</v>
      </c>
      <c r="K9795">
        <v>1993</v>
      </c>
      <c r="L9795" t="s">
        <v>9967</v>
      </c>
      <c r="M9795" t="s">
        <v>434</v>
      </c>
      <c r="N9795" t="s">
        <v>88</v>
      </c>
      <c r="O9795" s="6" t="str">
        <f>INDEX(lkp_Region,MATCH(tbl_Sales[[#This Row],[Suburb]],lkp_Suburb,0))</f>
        <v>Southern Metropolitan</v>
      </c>
      <c r="P9795" s="6">
        <f>MONTH(tbl_Sales[[#This Row],[Date]])</f>
        <v>6</v>
      </c>
      <c r="Q9795" s="6">
        <f>YEAR(tbl_Sales[[#This Row],[Date]])</f>
        <v>2017</v>
      </c>
    </row>
    <row r="9796" spans="1:17" x14ac:dyDescent="0.25">
      <c r="A9796" s="1">
        <v>42907</v>
      </c>
      <c r="B9796">
        <v>1190000</v>
      </c>
      <c r="C9796" t="s">
        <v>2</v>
      </c>
      <c r="D9796" t="s">
        <v>12425</v>
      </c>
      <c r="E9796" t="s">
        <v>10</v>
      </c>
      <c r="F9796">
        <v>3031</v>
      </c>
      <c r="G9796">
        <v>3</v>
      </c>
      <c r="H9796">
        <v>2</v>
      </c>
      <c r="I9796">
        <v>1</v>
      </c>
      <c r="J9796">
        <v>180</v>
      </c>
      <c r="L9796" t="s">
        <v>9968</v>
      </c>
      <c r="M9796" t="s">
        <v>264</v>
      </c>
      <c r="N9796" t="s">
        <v>88</v>
      </c>
      <c r="O9796" s="6" t="str">
        <f>INDEX(lkp_Region,MATCH(tbl_Sales[[#This Row],[Suburb]],lkp_Suburb,0))</f>
        <v>Northern Metropolitan</v>
      </c>
      <c r="P9796" s="6">
        <f>MONTH(tbl_Sales[[#This Row],[Date]])</f>
        <v>6</v>
      </c>
      <c r="Q9796" s="6">
        <f>YEAR(tbl_Sales[[#This Row],[Date]])</f>
        <v>2017</v>
      </c>
    </row>
    <row r="9797" spans="1:17" x14ac:dyDescent="0.25">
      <c r="A9797" s="1">
        <v>42907</v>
      </c>
      <c r="B9797">
        <v>585000</v>
      </c>
      <c r="C9797" t="s">
        <v>13</v>
      </c>
      <c r="D9797" t="s">
        <v>12428</v>
      </c>
      <c r="E9797" t="s">
        <v>10</v>
      </c>
      <c r="F9797">
        <v>3032</v>
      </c>
      <c r="G9797">
        <v>2</v>
      </c>
      <c r="H9797">
        <v>2</v>
      </c>
      <c r="I9797">
        <v>2</v>
      </c>
      <c r="J9797">
        <v>37000</v>
      </c>
      <c r="K9797">
        <v>2004</v>
      </c>
      <c r="L9797" t="s">
        <v>9969</v>
      </c>
      <c r="M9797" t="s">
        <v>21</v>
      </c>
      <c r="N9797" t="s">
        <v>21</v>
      </c>
      <c r="O9797" s="6" t="str">
        <f>INDEX(lkp_Region,MATCH(tbl_Sales[[#This Row],[Suburb]],lkp_Suburb,0))</f>
        <v>Western Metropolitan</v>
      </c>
      <c r="P9797" s="6">
        <f>MONTH(tbl_Sales[[#This Row],[Date]])</f>
        <v>6</v>
      </c>
      <c r="Q9797" s="6">
        <f>YEAR(tbl_Sales[[#This Row],[Date]])</f>
        <v>2017</v>
      </c>
    </row>
    <row r="9798" spans="1:17" x14ac:dyDescent="0.25">
      <c r="A9798" s="1">
        <v>42907</v>
      </c>
      <c r="B9798">
        <v>910000</v>
      </c>
      <c r="C9798" t="s">
        <v>51</v>
      </c>
      <c r="D9798" t="s">
        <v>12423</v>
      </c>
      <c r="E9798" t="s">
        <v>5</v>
      </c>
      <c r="F9798">
        <v>3105</v>
      </c>
      <c r="G9798">
        <v>4</v>
      </c>
      <c r="H9798">
        <v>2</v>
      </c>
      <c r="I9798">
        <v>2</v>
      </c>
      <c r="J9798">
        <v>190</v>
      </c>
      <c r="K9798">
        <v>2000</v>
      </c>
      <c r="L9798" t="s">
        <v>9970</v>
      </c>
      <c r="M9798" t="s">
        <v>507</v>
      </c>
      <c r="N9798" t="s">
        <v>128</v>
      </c>
      <c r="O9798" s="6" t="str">
        <f>INDEX(lkp_Region,MATCH(tbl_Sales[[#This Row],[Suburb]],lkp_Suburb,0))</f>
        <v>Eastern Metropolitan</v>
      </c>
      <c r="P9798" s="6">
        <f>MONTH(tbl_Sales[[#This Row],[Date]])</f>
        <v>6</v>
      </c>
      <c r="Q9798" s="6">
        <f>YEAR(tbl_Sales[[#This Row],[Date]])</f>
        <v>2017</v>
      </c>
    </row>
    <row r="9799" spans="1:17" x14ac:dyDescent="0.25">
      <c r="A9799" s="1">
        <v>42907</v>
      </c>
      <c r="B9799">
        <v>860000</v>
      </c>
      <c r="C9799" t="s">
        <v>51</v>
      </c>
      <c r="D9799" t="s">
        <v>12427</v>
      </c>
      <c r="E9799" t="s">
        <v>10</v>
      </c>
      <c r="F9799">
        <v>3153</v>
      </c>
      <c r="G9799">
        <v>4</v>
      </c>
      <c r="H9799">
        <v>3</v>
      </c>
      <c r="I9799">
        <v>2</v>
      </c>
      <c r="J9799">
        <v>304</v>
      </c>
      <c r="K9799">
        <v>1970</v>
      </c>
      <c r="L9799" t="s">
        <v>9971</v>
      </c>
      <c r="M9799" t="s">
        <v>8050</v>
      </c>
      <c r="N9799" t="s">
        <v>7768</v>
      </c>
      <c r="O9799" s="6" t="str">
        <f>INDEX(lkp_Region,MATCH(tbl_Sales[[#This Row],[Suburb]],lkp_Suburb,0))</f>
        <v>Eastern Metropolitan</v>
      </c>
      <c r="P9799" s="6">
        <f>MONTH(tbl_Sales[[#This Row],[Date]])</f>
        <v>6</v>
      </c>
      <c r="Q9799" s="6">
        <f>YEAR(tbl_Sales[[#This Row],[Date]])</f>
        <v>2017</v>
      </c>
    </row>
    <row r="9800" spans="1:17" x14ac:dyDescent="0.25">
      <c r="A9800" s="1">
        <v>42907</v>
      </c>
      <c r="B9800">
        <v>800000</v>
      </c>
      <c r="C9800" t="s">
        <v>2</v>
      </c>
      <c r="D9800" t="s">
        <v>12429</v>
      </c>
      <c r="E9800" t="s">
        <v>5</v>
      </c>
      <c r="F9800">
        <v>3192</v>
      </c>
      <c r="G9800">
        <v>3</v>
      </c>
      <c r="H9800">
        <v>1</v>
      </c>
      <c r="I9800">
        <v>1</v>
      </c>
      <c r="J9800">
        <v>366</v>
      </c>
      <c r="K9800">
        <v>1970</v>
      </c>
      <c r="L9800" t="s">
        <v>9972</v>
      </c>
      <c r="M9800" t="s">
        <v>7622</v>
      </c>
      <c r="N9800" t="s">
        <v>45</v>
      </c>
      <c r="O9800" s="6" t="str">
        <f>INDEX(lkp_Region,MATCH(tbl_Sales[[#This Row],[Suburb]],lkp_Suburb,0))</f>
        <v>Southern Metropolitan</v>
      </c>
      <c r="P9800" s="6">
        <f>MONTH(tbl_Sales[[#This Row],[Date]])</f>
        <v>6</v>
      </c>
      <c r="Q9800" s="6">
        <f>YEAR(tbl_Sales[[#This Row],[Date]])</f>
        <v>2017</v>
      </c>
    </row>
    <row r="9801" spans="1:17" x14ac:dyDescent="0.25">
      <c r="A9801" s="1">
        <v>42907</v>
      </c>
      <c r="B9801">
        <v>1190000</v>
      </c>
      <c r="C9801" t="s">
        <v>2</v>
      </c>
      <c r="D9801" t="s">
        <v>12429</v>
      </c>
      <c r="E9801" t="s">
        <v>5</v>
      </c>
      <c r="F9801">
        <v>3190</v>
      </c>
      <c r="G9801">
        <v>3</v>
      </c>
      <c r="H9801">
        <v>1</v>
      </c>
      <c r="I9801">
        <v>1</v>
      </c>
      <c r="J9801">
        <v>635</v>
      </c>
      <c r="L9801" t="s">
        <v>9973</v>
      </c>
      <c r="M9801" t="s">
        <v>7808</v>
      </c>
      <c r="N9801" t="s">
        <v>45</v>
      </c>
      <c r="O9801" s="6" t="str">
        <f>INDEX(lkp_Region,MATCH(tbl_Sales[[#This Row],[Suburb]],lkp_Suburb,0))</f>
        <v>Southern Metropolitan</v>
      </c>
      <c r="P9801" s="6">
        <f>MONTH(tbl_Sales[[#This Row],[Date]])</f>
        <v>6</v>
      </c>
      <c r="Q9801" s="6">
        <f>YEAR(tbl_Sales[[#This Row],[Date]])</f>
        <v>2017</v>
      </c>
    </row>
    <row r="9802" spans="1:17" x14ac:dyDescent="0.25">
      <c r="A9802" s="1">
        <v>42907</v>
      </c>
      <c r="B9802">
        <v>870000</v>
      </c>
      <c r="C9802" t="s">
        <v>2</v>
      </c>
      <c r="D9802" t="s">
        <v>12428</v>
      </c>
      <c r="E9802" t="s">
        <v>10</v>
      </c>
      <c r="F9802">
        <v>3025</v>
      </c>
      <c r="G9802">
        <v>3</v>
      </c>
      <c r="H9802">
        <v>1</v>
      </c>
      <c r="I9802">
        <v>4</v>
      </c>
      <c r="J9802">
        <v>559</v>
      </c>
      <c r="K9802">
        <v>1950</v>
      </c>
      <c r="L9802" t="s">
        <v>9974</v>
      </c>
      <c r="M9802" t="s">
        <v>91</v>
      </c>
      <c r="N9802" t="s">
        <v>69</v>
      </c>
      <c r="O9802" s="6" t="str">
        <f>INDEX(lkp_Region,MATCH(tbl_Sales[[#This Row],[Suburb]],lkp_Suburb,0))</f>
        <v>Western Metropolitan</v>
      </c>
      <c r="P9802" s="6">
        <f>MONTH(tbl_Sales[[#This Row],[Date]])</f>
        <v>6</v>
      </c>
      <c r="Q9802" s="6">
        <f>YEAR(tbl_Sales[[#This Row],[Date]])</f>
        <v>2017</v>
      </c>
    </row>
    <row r="9803" spans="1:17" x14ac:dyDescent="0.25">
      <c r="A9803" s="1">
        <v>42907</v>
      </c>
      <c r="B9803">
        <v>1245000</v>
      </c>
      <c r="C9803" t="s">
        <v>2</v>
      </c>
      <c r="D9803" t="s">
        <v>12428</v>
      </c>
      <c r="E9803" t="s">
        <v>10</v>
      </c>
      <c r="F9803">
        <v>3016</v>
      </c>
      <c r="G9803">
        <v>3</v>
      </c>
      <c r="H9803">
        <v>2</v>
      </c>
      <c r="I9803">
        <v>2</v>
      </c>
      <c r="J9803">
        <v>292</v>
      </c>
      <c r="K9803">
        <v>1980</v>
      </c>
      <c r="L9803" t="s">
        <v>9975</v>
      </c>
      <c r="M9803" t="s">
        <v>196</v>
      </c>
      <c r="N9803" t="s">
        <v>69</v>
      </c>
      <c r="O9803" s="6" t="str">
        <f>INDEX(lkp_Region,MATCH(tbl_Sales[[#This Row],[Suburb]],lkp_Suburb,0))</f>
        <v>Western Metropolitan</v>
      </c>
      <c r="P9803" s="6">
        <f>MONTH(tbl_Sales[[#This Row],[Date]])</f>
        <v>6</v>
      </c>
      <c r="Q9803" s="6">
        <f>YEAR(tbl_Sales[[#This Row],[Date]])</f>
        <v>2017</v>
      </c>
    </row>
    <row r="9804" spans="1:17" x14ac:dyDescent="0.25">
      <c r="A9804" s="1">
        <v>42907</v>
      </c>
      <c r="B9804">
        <v>485000</v>
      </c>
      <c r="C9804" t="s">
        <v>13</v>
      </c>
      <c r="D9804" t="s">
        <v>12425</v>
      </c>
      <c r="E9804" t="s">
        <v>5</v>
      </c>
      <c r="F9804">
        <v>3204</v>
      </c>
      <c r="G9804">
        <v>2</v>
      </c>
      <c r="H9804">
        <v>1</v>
      </c>
      <c r="I9804">
        <v>1</v>
      </c>
      <c r="J9804">
        <v>0</v>
      </c>
      <c r="K9804">
        <v>2012</v>
      </c>
      <c r="L9804" t="s">
        <v>9976</v>
      </c>
      <c r="M9804" t="s">
        <v>63</v>
      </c>
      <c r="N9804" t="s">
        <v>57</v>
      </c>
      <c r="O9804" s="6" t="str">
        <f>INDEX(lkp_Region,MATCH(tbl_Sales[[#This Row],[Suburb]],lkp_Suburb,0))</f>
        <v>Southern Metropolitan</v>
      </c>
      <c r="P9804" s="6">
        <f>MONTH(tbl_Sales[[#This Row],[Date]])</f>
        <v>6</v>
      </c>
      <c r="Q9804" s="6">
        <f>YEAR(tbl_Sales[[#This Row],[Date]])</f>
        <v>2017</v>
      </c>
    </row>
    <row r="9805" spans="1:17" x14ac:dyDescent="0.25">
      <c r="A9805" s="1">
        <v>42907</v>
      </c>
      <c r="B9805">
        <v>1228000</v>
      </c>
      <c r="C9805" t="s">
        <v>2</v>
      </c>
      <c r="D9805" t="s">
        <v>12428</v>
      </c>
      <c r="E9805" t="s">
        <v>10</v>
      </c>
      <c r="F9805">
        <v>3165</v>
      </c>
      <c r="G9805">
        <v>3</v>
      </c>
      <c r="H9805">
        <v>1</v>
      </c>
      <c r="I9805">
        <v>2</v>
      </c>
      <c r="J9805">
        <v>623</v>
      </c>
      <c r="L9805" t="s">
        <v>9977</v>
      </c>
      <c r="M9805" t="s">
        <v>138</v>
      </c>
      <c r="N9805" t="s">
        <v>57</v>
      </c>
      <c r="O9805" s="6" t="str">
        <f>INDEX(lkp_Region,MATCH(tbl_Sales[[#This Row],[Suburb]],lkp_Suburb,0))</f>
        <v>Southern Metropolitan</v>
      </c>
      <c r="P9805" s="6">
        <f>MONTH(tbl_Sales[[#This Row],[Date]])</f>
        <v>6</v>
      </c>
      <c r="Q9805" s="6">
        <f>YEAR(tbl_Sales[[#This Row],[Date]])</f>
        <v>2017</v>
      </c>
    </row>
    <row r="9806" spans="1:17" x14ac:dyDescent="0.25">
      <c r="A9806" s="1">
        <v>42907</v>
      </c>
      <c r="B9806">
        <v>1815000</v>
      </c>
      <c r="C9806" t="s">
        <v>2</v>
      </c>
      <c r="D9806" t="s">
        <v>12428</v>
      </c>
      <c r="E9806" t="s">
        <v>10</v>
      </c>
      <c r="F9806">
        <v>3165</v>
      </c>
      <c r="G9806">
        <v>4</v>
      </c>
      <c r="H9806">
        <v>3</v>
      </c>
      <c r="I9806">
        <v>2</v>
      </c>
      <c r="J9806">
        <v>933</v>
      </c>
      <c r="K9806">
        <v>1960</v>
      </c>
      <c r="L9806" t="s">
        <v>9978</v>
      </c>
      <c r="M9806" t="s">
        <v>138</v>
      </c>
      <c r="N9806" t="s">
        <v>57</v>
      </c>
      <c r="O9806" s="6" t="str">
        <f>INDEX(lkp_Region,MATCH(tbl_Sales[[#This Row],[Suburb]],lkp_Suburb,0))</f>
        <v>Southern Metropolitan</v>
      </c>
      <c r="P9806" s="6">
        <f>MONTH(tbl_Sales[[#This Row],[Date]])</f>
        <v>6</v>
      </c>
      <c r="Q9806" s="6">
        <f>YEAR(tbl_Sales[[#This Row],[Date]])</f>
        <v>2017</v>
      </c>
    </row>
    <row r="9807" spans="1:17" x14ac:dyDescent="0.25">
      <c r="A9807" s="1">
        <v>42907</v>
      </c>
      <c r="B9807">
        <v>1050000</v>
      </c>
      <c r="C9807" t="s">
        <v>2</v>
      </c>
      <c r="D9807" t="s">
        <v>12424</v>
      </c>
      <c r="E9807" t="s">
        <v>10</v>
      </c>
      <c r="F9807">
        <v>3198</v>
      </c>
      <c r="G9807">
        <v>6</v>
      </c>
      <c r="H9807">
        <v>4</v>
      </c>
      <c r="I9807">
        <v>2</v>
      </c>
      <c r="J9807">
        <v>662</v>
      </c>
      <c r="L9807" t="s">
        <v>9979</v>
      </c>
      <c r="M9807" t="s">
        <v>9158</v>
      </c>
      <c r="N9807" t="s">
        <v>7773</v>
      </c>
      <c r="O9807" s="6" t="str">
        <f>INDEX(lkp_Region,MATCH(tbl_Sales[[#This Row],[Suburb]],lkp_Suburb,0))</f>
        <v>South-Eastern Metropolitan</v>
      </c>
      <c r="P9807" s="6">
        <f>MONTH(tbl_Sales[[#This Row],[Date]])</f>
        <v>6</v>
      </c>
      <c r="Q9807" s="6">
        <f>YEAR(tbl_Sales[[#This Row],[Date]])</f>
        <v>2017</v>
      </c>
    </row>
    <row r="9808" spans="1:17" x14ac:dyDescent="0.25">
      <c r="A9808" s="1">
        <v>42907</v>
      </c>
      <c r="B9808">
        <v>678500</v>
      </c>
      <c r="C9808" t="s">
        <v>2</v>
      </c>
      <c r="D9808" t="s">
        <v>12428</v>
      </c>
      <c r="E9808" t="s">
        <v>10</v>
      </c>
      <c r="F9808">
        <v>3073</v>
      </c>
      <c r="G9808">
        <v>4</v>
      </c>
      <c r="H9808">
        <v>1</v>
      </c>
      <c r="I9808">
        <v>2</v>
      </c>
      <c r="J9808">
        <v>606</v>
      </c>
      <c r="L9808" t="s">
        <v>9980</v>
      </c>
      <c r="M9808" t="s">
        <v>93</v>
      </c>
      <c r="N9808" t="s">
        <v>62</v>
      </c>
      <c r="O9808" s="6" t="str">
        <f>INDEX(lkp_Region,MATCH(tbl_Sales[[#This Row],[Suburb]],lkp_Suburb,0))</f>
        <v>Northern Metropolitan</v>
      </c>
      <c r="P9808" s="6">
        <f>MONTH(tbl_Sales[[#This Row],[Date]])</f>
        <v>6</v>
      </c>
      <c r="Q9808" s="6">
        <f>YEAR(tbl_Sales[[#This Row],[Date]])</f>
        <v>2017</v>
      </c>
    </row>
    <row r="9809" spans="1:17" x14ac:dyDescent="0.25">
      <c r="A9809" s="1">
        <v>42907</v>
      </c>
      <c r="B9809">
        <v>960000</v>
      </c>
      <c r="C9809" t="s">
        <v>51</v>
      </c>
      <c r="D9809" t="s">
        <v>12429</v>
      </c>
      <c r="E9809" t="s">
        <v>10</v>
      </c>
      <c r="F9809">
        <v>3071</v>
      </c>
      <c r="G9809">
        <v>2</v>
      </c>
      <c r="H9809">
        <v>2</v>
      </c>
      <c r="I9809">
        <v>2</v>
      </c>
      <c r="J9809">
        <v>158</v>
      </c>
      <c r="K9809">
        <v>2007</v>
      </c>
      <c r="L9809" t="s">
        <v>9981</v>
      </c>
      <c r="M9809" t="s">
        <v>60</v>
      </c>
      <c r="N9809" t="s">
        <v>62</v>
      </c>
      <c r="O9809" s="6" t="str">
        <f>INDEX(lkp_Region,MATCH(tbl_Sales[[#This Row],[Suburb]],lkp_Suburb,0))</f>
        <v>Northern Metropolitan</v>
      </c>
      <c r="P9809" s="6">
        <f>MONTH(tbl_Sales[[#This Row],[Date]])</f>
        <v>6</v>
      </c>
      <c r="Q9809" s="6">
        <f>YEAR(tbl_Sales[[#This Row],[Date]])</f>
        <v>2017</v>
      </c>
    </row>
    <row r="9810" spans="1:17" x14ac:dyDescent="0.25">
      <c r="A9810" s="1">
        <v>42907</v>
      </c>
      <c r="B9810">
        <v>670000</v>
      </c>
      <c r="C9810" t="s">
        <v>2</v>
      </c>
      <c r="D9810" t="s">
        <v>12427</v>
      </c>
      <c r="E9810" t="s">
        <v>5</v>
      </c>
      <c r="F9810">
        <v>3042</v>
      </c>
      <c r="G9810">
        <v>3</v>
      </c>
      <c r="H9810">
        <v>1</v>
      </c>
      <c r="I9810">
        <v>2</v>
      </c>
      <c r="J9810">
        <v>647</v>
      </c>
      <c r="K9810">
        <v>1975</v>
      </c>
      <c r="L9810" t="s">
        <v>9982</v>
      </c>
      <c r="M9810" t="s">
        <v>1091</v>
      </c>
      <c r="N9810" t="s">
        <v>3</v>
      </c>
      <c r="O9810" s="6" t="str">
        <f>INDEX(lkp_Region,MATCH(tbl_Sales[[#This Row],[Suburb]],lkp_Suburb,0))</f>
        <v>Western Metropolitan</v>
      </c>
      <c r="P9810" s="6">
        <f>MONTH(tbl_Sales[[#This Row],[Date]])</f>
        <v>6</v>
      </c>
      <c r="Q9810" s="6">
        <f>YEAR(tbl_Sales[[#This Row],[Date]])</f>
        <v>2017</v>
      </c>
    </row>
    <row r="9811" spans="1:17" x14ac:dyDescent="0.25">
      <c r="A9811" s="1">
        <v>42907</v>
      </c>
      <c r="B9811">
        <v>700000</v>
      </c>
      <c r="C9811" t="s">
        <v>2</v>
      </c>
      <c r="D9811" t="s">
        <v>12432</v>
      </c>
      <c r="E9811" t="s">
        <v>5</v>
      </c>
      <c r="F9811">
        <v>3020</v>
      </c>
      <c r="G9811">
        <v>3</v>
      </c>
      <c r="H9811">
        <v>1</v>
      </c>
      <c r="I9811">
        <v>2</v>
      </c>
      <c r="J9811">
        <v>701</v>
      </c>
      <c r="L9811" t="s">
        <v>9983</v>
      </c>
      <c r="M9811" t="s">
        <v>141</v>
      </c>
      <c r="N9811" t="s">
        <v>3</v>
      </c>
      <c r="O9811" s="6" t="str">
        <f>INDEX(lkp_Region,MATCH(tbl_Sales[[#This Row],[Suburb]],lkp_Suburb,0))</f>
        <v>Western Metropolitan</v>
      </c>
      <c r="P9811" s="6">
        <f>MONTH(tbl_Sales[[#This Row],[Date]])</f>
        <v>6</v>
      </c>
      <c r="Q9811" s="6">
        <f>YEAR(tbl_Sales[[#This Row],[Date]])</f>
        <v>2017</v>
      </c>
    </row>
    <row r="9812" spans="1:17" x14ac:dyDescent="0.25">
      <c r="A9812" s="1">
        <v>42907</v>
      </c>
      <c r="B9812">
        <v>690000</v>
      </c>
      <c r="C9812" t="s">
        <v>51</v>
      </c>
      <c r="D9812" t="s">
        <v>12432</v>
      </c>
      <c r="E9812" t="s">
        <v>10</v>
      </c>
      <c r="F9812">
        <v>3101</v>
      </c>
      <c r="G9812">
        <v>3</v>
      </c>
      <c r="H9812">
        <v>1</v>
      </c>
      <c r="I9812">
        <v>2</v>
      </c>
      <c r="J9812">
        <v>111</v>
      </c>
      <c r="K9812">
        <v>1872</v>
      </c>
      <c r="L9812" t="s">
        <v>9984</v>
      </c>
      <c r="M9812" t="s">
        <v>145</v>
      </c>
      <c r="N9812" t="s">
        <v>101</v>
      </c>
      <c r="O9812" s="6" t="str">
        <f>INDEX(lkp_Region,MATCH(tbl_Sales[[#This Row],[Suburb]],lkp_Suburb,0))</f>
        <v>Southern Metropolitan</v>
      </c>
      <c r="P9812" s="6">
        <f>MONTH(tbl_Sales[[#This Row],[Date]])</f>
        <v>6</v>
      </c>
      <c r="Q9812" s="6">
        <f>YEAR(tbl_Sales[[#This Row],[Date]])</f>
        <v>2017</v>
      </c>
    </row>
    <row r="9813" spans="1:17" x14ac:dyDescent="0.25">
      <c r="A9813" s="1">
        <v>42907</v>
      </c>
      <c r="B9813">
        <v>725000</v>
      </c>
      <c r="C9813" t="s">
        <v>13</v>
      </c>
      <c r="D9813" t="s">
        <v>12425</v>
      </c>
      <c r="E9813" t="s">
        <v>10</v>
      </c>
      <c r="F9813">
        <v>3104</v>
      </c>
      <c r="G9813">
        <v>2</v>
      </c>
      <c r="H9813">
        <v>1</v>
      </c>
      <c r="I9813">
        <v>1</v>
      </c>
      <c r="J9813">
        <v>134</v>
      </c>
      <c r="K9813">
        <v>1970</v>
      </c>
      <c r="L9813" t="s">
        <v>9985</v>
      </c>
      <c r="M9813" t="s">
        <v>99</v>
      </c>
      <c r="N9813" t="s">
        <v>101</v>
      </c>
      <c r="O9813" s="6" t="str">
        <f>INDEX(lkp_Region,MATCH(tbl_Sales[[#This Row],[Suburb]],lkp_Suburb,0))</f>
        <v>Southern Metropolitan</v>
      </c>
      <c r="P9813" s="6">
        <f>MONTH(tbl_Sales[[#This Row],[Date]])</f>
        <v>6</v>
      </c>
      <c r="Q9813" s="6">
        <f>YEAR(tbl_Sales[[#This Row],[Date]])</f>
        <v>2017</v>
      </c>
    </row>
    <row r="9814" spans="1:17" x14ac:dyDescent="0.25">
      <c r="A9814" s="1">
        <v>42908</v>
      </c>
      <c r="B9814">
        <v>370000</v>
      </c>
      <c r="C9814" t="s">
        <v>13</v>
      </c>
      <c r="D9814" t="s">
        <v>12427</v>
      </c>
      <c r="E9814" t="s">
        <v>5</v>
      </c>
      <c r="F9814">
        <v>3121</v>
      </c>
      <c r="G9814">
        <v>1</v>
      </c>
      <c r="H9814">
        <v>1</v>
      </c>
      <c r="I9814">
        <v>1</v>
      </c>
      <c r="J9814">
        <v>3512</v>
      </c>
      <c r="K9814">
        <v>2011</v>
      </c>
      <c r="L9814" t="s">
        <v>9986</v>
      </c>
      <c r="M9814" t="s">
        <v>6</v>
      </c>
      <c r="N9814" t="s">
        <v>8</v>
      </c>
      <c r="O9814" s="6" t="str">
        <f>INDEX(lkp_Region,MATCH(tbl_Sales[[#This Row],[Suburb]],lkp_Suburb,0))</f>
        <v>Northern Metropolitan</v>
      </c>
      <c r="P9814" s="6">
        <f>MONTH(tbl_Sales[[#This Row],[Date]])</f>
        <v>6</v>
      </c>
      <c r="Q9814" s="6">
        <f>YEAR(tbl_Sales[[#This Row],[Date]])</f>
        <v>2017</v>
      </c>
    </row>
    <row r="9815" spans="1:17" x14ac:dyDescent="0.25">
      <c r="A9815" s="1">
        <v>42908</v>
      </c>
      <c r="B9815">
        <v>700000</v>
      </c>
      <c r="C9815" t="s">
        <v>2</v>
      </c>
      <c r="D9815" t="s">
        <v>12427</v>
      </c>
      <c r="E9815" t="s">
        <v>5</v>
      </c>
      <c r="F9815">
        <v>3068</v>
      </c>
      <c r="G9815">
        <v>2</v>
      </c>
      <c r="H9815">
        <v>1</v>
      </c>
      <c r="I9815">
        <v>0</v>
      </c>
      <c r="J9815">
        <v>194</v>
      </c>
      <c r="L9815" t="s">
        <v>9987</v>
      </c>
      <c r="M9815" t="s">
        <v>323</v>
      </c>
      <c r="N9815" t="s">
        <v>8</v>
      </c>
      <c r="O9815" s="6" t="str">
        <f>INDEX(lkp_Region,MATCH(tbl_Sales[[#This Row],[Suburb]],lkp_Suburb,0))</f>
        <v>Northern Metropolitan</v>
      </c>
      <c r="P9815" s="6">
        <f>MONTH(tbl_Sales[[#This Row],[Date]])</f>
        <v>6</v>
      </c>
      <c r="Q9815" s="6">
        <f>YEAR(tbl_Sales[[#This Row],[Date]])</f>
        <v>2017</v>
      </c>
    </row>
    <row r="9816" spans="1:17" x14ac:dyDescent="0.25">
      <c r="A9816" s="1">
        <v>42908</v>
      </c>
      <c r="B9816">
        <v>890500</v>
      </c>
      <c r="C9816" t="s">
        <v>13</v>
      </c>
      <c r="D9816" t="s">
        <v>12427</v>
      </c>
      <c r="E9816" t="s">
        <v>5</v>
      </c>
      <c r="F9816">
        <v>3121</v>
      </c>
      <c r="G9816">
        <v>2</v>
      </c>
      <c r="H9816">
        <v>2</v>
      </c>
      <c r="I9816">
        <v>2</v>
      </c>
      <c r="J9816">
        <v>180</v>
      </c>
      <c r="K9816">
        <v>1940</v>
      </c>
      <c r="L9816" t="s">
        <v>9988</v>
      </c>
      <c r="M9816" t="s">
        <v>6</v>
      </c>
      <c r="N9816" t="s">
        <v>8</v>
      </c>
      <c r="O9816" s="6" t="str">
        <f>INDEX(lkp_Region,MATCH(tbl_Sales[[#This Row],[Suburb]],lkp_Suburb,0))</f>
        <v>Northern Metropolitan</v>
      </c>
      <c r="P9816" s="6">
        <f>MONTH(tbl_Sales[[#This Row],[Date]])</f>
        <v>6</v>
      </c>
      <c r="Q9816" s="6">
        <f>YEAR(tbl_Sales[[#This Row],[Date]])</f>
        <v>2017</v>
      </c>
    </row>
    <row r="9817" spans="1:17" x14ac:dyDescent="0.25">
      <c r="A9817" s="1">
        <v>42908</v>
      </c>
      <c r="B9817">
        <v>1242000</v>
      </c>
      <c r="C9817" t="s">
        <v>2</v>
      </c>
      <c r="D9817" t="s">
        <v>12427</v>
      </c>
      <c r="E9817" t="s">
        <v>10</v>
      </c>
      <c r="F9817">
        <v>3067</v>
      </c>
      <c r="G9817">
        <v>2</v>
      </c>
      <c r="H9817">
        <v>1</v>
      </c>
      <c r="I9817">
        <v>1</v>
      </c>
      <c r="J9817">
        <v>249</v>
      </c>
      <c r="K9817">
        <v>1940</v>
      </c>
      <c r="L9817" t="s">
        <v>9989</v>
      </c>
      <c r="M9817" t="s">
        <v>38</v>
      </c>
      <c r="N9817" t="s">
        <v>8</v>
      </c>
      <c r="O9817" s="6" t="str">
        <f>INDEX(lkp_Region,MATCH(tbl_Sales[[#This Row],[Suburb]],lkp_Suburb,0))</f>
        <v>Northern Metropolitan</v>
      </c>
      <c r="P9817" s="6">
        <f>MONTH(tbl_Sales[[#This Row],[Date]])</f>
        <v>6</v>
      </c>
      <c r="Q9817" s="6">
        <f>YEAR(tbl_Sales[[#This Row],[Date]])</f>
        <v>2017</v>
      </c>
    </row>
    <row r="9818" spans="1:17" x14ac:dyDescent="0.25">
      <c r="A9818" s="1">
        <v>42908</v>
      </c>
      <c r="B9818">
        <v>1270000</v>
      </c>
      <c r="C9818" t="s">
        <v>2</v>
      </c>
      <c r="D9818" t="s">
        <v>12427</v>
      </c>
      <c r="E9818" t="s">
        <v>10</v>
      </c>
      <c r="F9818">
        <v>3068</v>
      </c>
      <c r="G9818">
        <v>2</v>
      </c>
      <c r="H9818">
        <v>1</v>
      </c>
      <c r="I9818">
        <v>0</v>
      </c>
      <c r="J9818">
        <v>183</v>
      </c>
      <c r="K9818">
        <v>1890</v>
      </c>
      <c r="L9818" t="s">
        <v>9990</v>
      </c>
      <c r="M9818" t="s">
        <v>72</v>
      </c>
      <c r="N9818" t="s">
        <v>8</v>
      </c>
      <c r="O9818" s="6" t="str">
        <f>INDEX(lkp_Region,MATCH(tbl_Sales[[#This Row],[Suburb]],lkp_Suburb,0))</f>
        <v>Northern Metropolitan</v>
      </c>
      <c r="P9818" s="6">
        <f>MONTH(tbl_Sales[[#This Row],[Date]])</f>
        <v>6</v>
      </c>
      <c r="Q9818" s="6">
        <f>YEAR(tbl_Sales[[#This Row],[Date]])</f>
        <v>2017</v>
      </c>
    </row>
    <row r="9819" spans="1:17" x14ac:dyDescent="0.25">
      <c r="A9819" s="1">
        <v>42908</v>
      </c>
      <c r="B9819">
        <v>880000</v>
      </c>
      <c r="C9819" t="s">
        <v>2</v>
      </c>
      <c r="D9819" t="s">
        <v>12427</v>
      </c>
      <c r="E9819" t="s">
        <v>5</v>
      </c>
      <c r="F9819">
        <v>3083</v>
      </c>
      <c r="G9819">
        <v>4</v>
      </c>
      <c r="H9819">
        <v>2</v>
      </c>
      <c r="I9819">
        <v>2</v>
      </c>
      <c r="J9819">
        <v>520</v>
      </c>
      <c r="K9819">
        <v>2004</v>
      </c>
      <c r="L9819" t="s">
        <v>9991</v>
      </c>
      <c r="M9819" t="s">
        <v>7813</v>
      </c>
      <c r="N9819" t="s">
        <v>7515</v>
      </c>
      <c r="O9819" s="6" t="str">
        <f>INDEX(lkp_Region,MATCH(tbl_Sales[[#This Row],[Suburb]],lkp_Suburb,0))</f>
        <v>Northern Metropolitan</v>
      </c>
      <c r="P9819" s="6">
        <f>MONTH(tbl_Sales[[#This Row],[Date]])</f>
        <v>6</v>
      </c>
      <c r="Q9819" s="6">
        <f>YEAR(tbl_Sales[[#This Row],[Date]])</f>
        <v>2017</v>
      </c>
    </row>
    <row r="9820" spans="1:17" x14ac:dyDescent="0.25">
      <c r="A9820" s="1">
        <v>42908</v>
      </c>
      <c r="B9820">
        <v>267500</v>
      </c>
      <c r="C9820" t="s">
        <v>13</v>
      </c>
      <c r="D9820" t="s">
        <v>12427</v>
      </c>
      <c r="E9820" t="s">
        <v>10</v>
      </c>
      <c r="F9820">
        <v>3145</v>
      </c>
      <c r="G9820">
        <v>1</v>
      </c>
      <c r="H9820">
        <v>1</v>
      </c>
      <c r="I9820">
        <v>1</v>
      </c>
      <c r="J9820">
        <v>2410</v>
      </c>
      <c r="L9820" t="s">
        <v>9992</v>
      </c>
      <c r="M9820" t="s">
        <v>74</v>
      </c>
      <c r="N9820" t="s">
        <v>76</v>
      </c>
      <c r="O9820" s="6" t="str">
        <f>INDEX(lkp_Region,MATCH(tbl_Sales[[#This Row],[Suburb]],lkp_Suburb,0))</f>
        <v>Southern Metropolitan</v>
      </c>
      <c r="P9820" s="6">
        <f>MONTH(tbl_Sales[[#This Row],[Date]])</f>
        <v>6</v>
      </c>
      <c r="Q9820" s="6">
        <f>YEAR(tbl_Sales[[#This Row],[Date]])</f>
        <v>2017</v>
      </c>
    </row>
    <row r="9821" spans="1:17" x14ac:dyDescent="0.25">
      <c r="A9821" s="1">
        <v>42908</v>
      </c>
      <c r="B9821">
        <v>696750</v>
      </c>
      <c r="C9821" t="s">
        <v>13</v>
      </c>
      <c r="D9821" t="s">
        <v>12429</v>
      </c>
      <c r="E9821" t="s">
        <v>10</v>
      </c>
      <c r="F9821">
        <v>3184</v>
      </c>
      <c r="G9821">
        <v>2</v>
      </c>
      <c r="H9821">
        <v>1</v>
      </c>
      <c r="I9821">
        <v>1</v>
      </c>
      <c r="J9821">
        <v>0</v>
      </c>
      <c r="K9821">
        <v>1930</v>
      </c>
      <c r="L9821" t="s">
        <v>9993</v>
      </c>
      <c r="M9821" t="s">
        <v>58</v>
      </c>
      <c r="N9821" t="s">
        <v>26</v>
      </c>
      <c r="O9821" s="6" t="str">
        <f>INDEX(lkp_Region,MATCH(tbl_Sales[[#This Row],[Suburb]],lkp_Suburb,0))</f>
        <v>Southern Metropolitan</v>
      </c>
      <c r="P9821" s="6">
        <f>MONTH(tbl_Sales[[#This Row],[Date]])</f>
        <v>6</v>
      </c>
      <c r="Q9821" s="6">
        <f>YEAR(tbl_Sales[[#This Row],[Date]])</f>
        <v>2017</v>
      </c>
    </row>
    <row r="9822" spans="1:17" x14ac:dyDescent="0.25">
      <c r="A9822" s="1">
        <v>42908</v>
      </c>
      <c r="B9822">
        <v>315000</v>
      </c>
      <c r="C9822" t="s">
        <v>13</v>
      </c>
      <c r="D9822" t="s">
        <v>12429</v>
      </c>
      <c r="E9822" t="s">
        <v>10</v>
      </c>
      <c r="F9822">
        <v>3056</v>
      </c>
      <c r="G9822">
        <v>1</v>
      </c>
      <c r="H9822">
        <v>1</v>
      </c>
      <c r="I9822">
        <v>1</v>
      </c>
      <c r="J9822">
        <v>1403</v>
      </c>
      <c r="L9822" t="s">
        <v>9994</v>
      </c>
      <c r="M9822" t="s">
        <v>117</v>
      </c>
      <c r="N9822" t="s">
        <v>18</v>
      </c>
      <c r="O9822" s="6" t="str">
        <f>INDEX(lkp_Region,MATCH(tbl_Sales[[#This Row],[Suburb]],lkp_Suburb,0))</f>
        <v>Northern Metropolitan</v>
      </c>
      <c r="P9822" s="6">
        <f>MONTH(tbl_Sales[[#This Row],[Date]])</f>
        <v>6</v>
      </c>
      <c r="Q9822" s="6">
        <f>YEAR(tbl_Sales[[#This Row],[Date]])</f>
        <v>2017</v>
      </c>
    </row>
    <row r="9823" spans="1:17" x14ac:dyDescent="0.25">
      <c r="A9823" s="1">
        <v>42908</v>
      </c>
      <c r="B9823">
        <v>645000</v>
      </c>
      <c r="C9823" t="s">
        <v>51</v>
      </c>
      <c r="D9823" t="s">
        <v>12423</v>
      </c>
      <c r="E9823" t="s">
        <v>10</v>
      </c>
      <c r="F9823">
        <v>3046</v>
      </c>
      <c r="G9823">
        <v>5</v>
      </c>
      <c r="H9823">
        <v>1</v>
      </c>
      <c r="I9823">
        <v>1</v>
      </c>
      <c r="J9823">
        <v>227</v>
      </c>
      <c r="K9823">
        <v>2013</v>
      </c>
      <c r="L9823" t="s">
        <v>9995</v>
      </c>
      <c r="M9823" t="s">
        <v>78</v>
      </c>
      <c r="N9823" t="s">
        <v>18</v>
      </c>
      <c r="O9823" s="6" t="str">
        <f>INDEX(lkp_Region,MATCH(tbl_Sales[[#This Row],[Suburb]],lkp_Suburb,0))</f>
        <v>Northern Metropolitan</v>
      </c>
      <c r="P9823" s="6">
        <f>MONTH(tbl_Sales[[#This Row],[Date]])</f>
        <v>6</v>
      </c>
      <c r="Q9823" s="6">
        <f>YEAR(tbl_Sales[[#This Row],[Date]])</f>
        <v>2017</v>
      </c>
    </row>
    <row r="9824" spans="1:17" x14ac:dyDescent="0.25">
      <c r="A9824" s="1">
        <v>42908</v>
      </c>
      <c r="B9824">
        <v>775000</v>
      </c>
      <c r="C9824" t="s">
        <v>2</v>
      </c>
      <c r="D9824" t="s">
        <v>12428</v>
      </c>
      <c r="E9824" t="s">
        <v>10</v>
      </c>
      <c r="F9824">
        <v>3060</v>
      </c>
      <c r="G9824">
        <v>3</v>
      </c>
      <c r="H9824">
        <v>1</v>
      </c>
      <c r="I9824">
        <v>2</v>
      </c>
      <c r="J9824">
        <v>621</v>
      </c>
      <c r="K9824">
        <v>1960</v>
      </c>
      <c r="L9824" t="s">
        <v>9996</v>
      </c>
      <c r="M9824" t="s">
        <v>16</v>
      </c>
      <c r="N9824" t="s">
        <v>18</v>
      </c>
      <c r="O9824" s="6" t="str">
        <f>INDEX(lkp_Region,MATCH(tbl_Sales[[#This Row],[Suburb]],lkp_Suburb,0))</f>
        <v>Northern Metropolitan</v>
      </c>
      <c r="P9824" s="6">
        <f>MONTH(tbl_Sales[[#This Row],[Date]])</f>
        <v>6</v>
      </c>
      <c r="Q9824" s="6">
        <f>YEAR(tbl_Sales[[#This Row],[Date]])</f>
        <v>2017</v>
      </c>
    </row>
    <row r="9825" spans="1:17" x14ac:dyDescent="0.25">
      <c r="A9825" s="1">
        <v>42908</v>
      </c>
      <c r="B9825">
        <v>780000</v>
      </c>
      <c r="C9825" t="s">
        <v>2</v>
      </c>
      <c r="D9825" t="s">
        <v>12425</v>
      </c>
      <c r="E9825" t="s">
        <v>10</v>
      </c>
      <c r="F9825">
        <v>3046</v>
      </c>
      <c r="G9825">
        <v>3</v>
      </c>
      <c r="H9825">
        <v>1</v>
      </c>
      <c r="I9825">
        <v>2</v>
      </c>
      <c r="J9825">
        <v>697</v>
      </c>
      <c r="K9825">
        <v>1960</v>
      </c>
      <c r="L9825" t="s">
        <v>9997</v>
      </c>
      <c r="M9825" t="s">
        <v>78</v>
      </c>
      <c r="N9825" t="s">
        <v>18</v>
      </c>
      <c r="O9825" s="6" t="str">
        <f>INDEX(lkp_Region,MATCH(tbl_Sales[[#This Row],[Suburb]],lkp_Suburb,0))</f>
        <v>Northern Metropolitan</v>
      </c>
      <c r="P9825" s="6">
        <f>MONTH(tbl_Sales[[#This Row],[Date]])</f>
        <v>6</v>
      </c>
      <c r="Q9825" s="6">
        <f>YEAR(tbl_Sales[[#This Row],[Date]])</f>
        <v>2017</v>
      </c>
    </row>
    <row r="9826" spans="1:17" x14ac:dyDescent="0.25">
      <c r="A9826" s="1">
        <v>42908</v>
      </c>
      <c r="B9826">
        <v>881000</v>
      </c>
      <c r="C9826" t="s">
        <v>2</v>
      </c>
      <c r="D9826" t="s">
        <v>12427</v>
      </c>
      <c r="E9826" t="s">
        <v>10</v>
      </c>
      <c r="F9826">
        <v>3034</v>
      </c>
      <c r="G9826">
        <v>3</v>
      </c>
      <c r="H9826">
        <v>1</v>
      </c>
      <c r="I9826">
        <v>2</v>
      </c>
      <c r="J9826">
        <v>615</v>
      </c>
      <c r="L9826" t="s">
        <v>9998</v>
      </c>
      <c r="M9826" t="s">
        <v>524</v>
      </c>
      <c r="N9826" t="s">
        <v>49</v>
      </c>
      <c r="O9826" s="6" t="str">
        <f>INDEX(lkp_Region,MATCH(tbl_Sales[[#This Row],[Suburb]],lkp_Suburb,0))</f>
        <v>Western Metropolitan</v>
      </c>
      <c r="P9826" s="6">
        <f>MONTH(tbl_Sales[[#This Row],[Date]])</f>
        <v>6</v>
      </c>
      <c r="Q9826" s="6">
        <f>YEAR(tbl_Sales[[#This Row],[Date]])</f>
        <v>2017</v>
      </c>
    </row>
    <row r="9827" spans="1:17" x14ac:dyDescent="0.25">
      <c r="A9827" s="1">
        <v>42908</v>
      </c>
      <c r="B9827">
        <v>1312000</v>
      </c>
      <c r="C9827" t="s">
        <v>2</v>
      </c>
      <c r="D9827" t="s">
        <v>12428</v>
      </c>
      <c r="E9827" t="s">
        <v>10</v>
      </c>
      <c r="F9827">
        <v>3042</v>
      </c>
      <c r="G9827">
        <v>3</v>
      </c>
      <c r="H9827">
        <v>1</v>
      </c>
      <c r="I9827">
        <v>1</v>
      </c>
      <c r="J9827">
        <v>650</v>
      </c>
      <c r="L9827" t="s">
        <v>9999</v>
      </c>
      <c r="M9827" t="s">
        <v>86</v>
      </c>
      <c r="N9827" t="s">
        <v>49</v>
      </c>
      <c r="O9827" s="6" t="str">
        <f>INDEX(lkp_Region,MATCH(tbl_Sales[[#This Row],[Suburb]],lkp_Suburb,0))</f>
        <v>Western Metropolitan</v>
      </c>
      <c r="P9827" s="6">
        <f>MONTH(tbl_Sales[[#This Row],[Date]])</f>
        <v>6</v>
      </c>
      <c r="Q9827" s="6">
        <f>YEAR(tbl_Sales[[#This Row],[Date]])</f>
        <v>2017</v>
      </c>
    </row>
    <row r="9828" spans="1:17" x14ac:dyDescent="0.25">
      <c r="A9828" s="1">
        <v>42908</v>
      </c>
      <c r="B9828">
        <v>1408000</v>
      </c>
      <c r="C9828" t="s">
        <v>2</v>
      </c>
      <c r="D9828" t="s">
        <v>12424</v>
      </c>
      <c r="E9828" t="s">
        <v>10</v>
      </c>
      <c r="F9828">
        <v>3150</v>
      </c>
      <c r="G9828">
        <v>3</v>
      </c>
      <c r="H9828">
        <v>2</v>
      </c>
      <c r="I9828">
        <v>1</v>
      </c>
      <c r="J9828">
        <v>658</v>
      </c>
      <c r="L9828" t="s">
        <v>10000</v>
      </c>
      <c r="M9828" t="s">
        <v>8082</v>
      </c>
      <c r="N9828" t="s">
        <v>31</v>
      </c>
      <c r="O9828" s="6" t="str">
        <f>INDEX(lkp_Region,MATCH(tbl_Sales[[#This Row],[Suburb]],lkp_Suburb,0))</f>
        <v>South-Eastern Metropolitan</v>
      </c>
      <c r="P9828" s="6">
        <f>MONTH(tbl_Sales[[#This Row],[Date]])</f>
        <v>6</v>
      </c>
      <c r="Q9828" s="6">
        <f>YEAR(tbl_Sales[[#This Row],[Date]])</f>
        <v>2017</v>
      </c>
    </row>
    <row r="9829" spans="1:17" x14ac:dyDescent="0.25">
      <c r="A9829" s="1">
        <v>42908</v>
      </c>
      <c r="B9829">
        <v>485000</v>
      </c>
      <c r="C9829" t="s">
        <v>2</v>
      </c>
      <c r="D9829" t="s">
        <v>12428</v>
      </c>
      <c r="E9829" t="s">
        <v>5</v>
      </c>
      <c r="F9829">
        <v>3037</v>
      </c>
      <c r="G9829">
        <v>3</v>
      </c>
      <c r="H9829">
        <v>2</v>
      </c>
      <c r="I9829">
        <v>1</v>
      </c>
      <c r="J9829">
        <v>453</v>
      </c>
      <c r="K9829">
        <v>1997</v>
      </c>
      <c r="L9829" t="s">
        <v>10001</v>
      </c>
      <c r="M9829" t="s">
        <v>7977</v>
      </c>
      <c r="N9829" t="s">
        <v>7542</v>
      </c>
      <c r="O9829" s="6" t="str">
        <f>INDEX(lkp_Region,MATCH(tbl_Sales[[#This Row],[Suburb]],lkp_Suburb,0))</f>
        <v>Western Metropolitan</v>
      </c>
      <c r="P9829" s="6">
        <f>MONTH(tbl_Sales[[#This Row],[Date]])</f>
        <v>6</v>
      </c>
      <c r="Q9829" s="6">
        <f>YEAR(tbl_Sales[[#This Row],[Date]])</f>
        <v>2017</v>
      </c>
    </row>
    <row r="9830" spans="1:17" x14ac:dyDescent="0.25">
      <c r="A9830" s="1">
        <v>42908</v>
      </c>
      <c r="B9830">
        <v>930000</v>
      </c>
      <c r="C9830" t="s">
        <v>2</v>
      </c>
      <c r="D9830" t="s">
        <v>12424</v>
      </c>
      <c r="E9830" t="s">
        <v>10</v>
      </c>
      <c r="F9830">
        <v>3134</v>
      </c>
      <c r="G9830">
        <v>3</v>
      </c>
      <c r="H9830">
        <v>1</v>
      </c>
      <c r="I9830">
        <v>1</v>
      </c>
      <c r="J9830">
        <v>835</v>
      </c>
      <c r="L9830" t="s">
        <v>10002</v>
      </c>
      <c r="M9830" t="s">
        <v>7688</v>
      </c>
      <c r="N9830" t="s">
        <v>7588</v>
      </c>
      <c r="O9830" s="6" t="str">
        <f>INDEX(lkp_Region,MATCH(tbl_Sales[[#This Row],[Suburb]],lkp_Suburb,0))</f>
        <v>Eastern Metropolitan</v>
      </c>
      <c r="P9830" s="6">
        <f>MONTH(tbl_Sales[[#This Row],[Date]])</f>
        <v>6</v>
      </c>
      <c r="Q9830" s="6">
        <f>YEAR(tbl_Sales[[#This Row],[Date]])</f>
        <v>2017</v>
      </c>
    </row>
    <row r="9831" spans="1:17" x14ac:dyDescent="0.25">
      <c r="A9831" s="1">
        <v>42908</v>
      </c>
      <c r="B9831">
        <v>1190000</v>
      </c>
      <c r="C9831" t="s">
        <v>2</v>
      </c>
      <c r="D9831" t="s">
        <v>12431</v>
      </c>
      <c r="E9831" t="s">
        <v>10</v>
      </c>
      <c r="F9831">
        <v>3013</v>
      </c>
      <c r="G9831">
        <v>4</v>
      </c>
      <c r="H9831">
        <v>1</v>
      </c>
      <c r="I9831">
        <v>2</v>
      </c>
      <c r="J9831">
        <v>405</v>
      </c>
      <c r="L9831" t="s">
        <v>10003</v>
      </c>
      <c r="M9831" t="s">
        <v>65</v>
      </c>
      <c r="N9831" t="s">
        <v>21</v>
      </c>
      <c r="O9831" s="6" t="str">
        <f>INDEX(lkp_Region,MATCH(tbl_Sales[[#This Row],[Suburb]],lkp_Suburb,0))</f>
        <v>Western Metropolitan</v>
      </c>
      <c r="P9831" s="6">
        <f>MONTH(tbl_Sales[[#This Row],[Date]])</f>
        <v>6</v>
      </c>
      <c r="Q9831" s="6">
        <f>YEAR(tbl_Sales[[#This Row],[Date]])</f>
        <v>2017</v>
      </c>
    </row>
    <row r="9832" spans="1:17" x14ac:dyDescent="0.25">
      <c r="A9832" s="1">
        <v>42908</v>
      </c>
      <c r="B9832">
        <v>445000</v>
      </c>
      <c r="C9832" t="s">
        <v>2</v>
      </c>
      <c r="D9832" t="s">
        <v>12424</v>
      </c>
      <c r="E9832" t="s">
        <v>10</v>
      </c>
      <c r="F9832">
        <v>3061</v>
      </c>
      <c r="G9832">
        <v>3</v>
      </c>
      <c r="H9832">
        <v>1</v>
      </c>
      <c r="I9832">
        <v>2</v>
      </c>
      <c r="J9832">
        <v>534</v>
      </c>
      <c r="L9832" t="s">
        <v>10004</v>
      </c>
      <c r="M9832" t="s">
        <v>4874</v>
      </c>
      <c r="N9832" t="s">
        <v>195</v>
      </c>
      <c r="O9832" s="6" t="str">
        <f>INDEX(lkp_Region,MATCH(tbl_Sales[[#This Row],[Suburb]],lkp_Suburb,0))</f>
        <v>Northern Metropolitan</v>
      </c>
      <c r="P9832" s="6">
        <f>MONTH(tbl_Sales[[#This Row],[Date]])</f>
        <v>6</v>
      </c>
      <c r="Q9832" s="6">
        <f>YEAR(tbl_Sales[[#This Row],[Date]])</f>
        <v>2017</v>
      </c>
    </row>
    <row r="9833" spans="1:17" x14ac:dyDescent="0.25">
      <c r="A9833" s="1">
        <v>42908</v>
      </c>
      <c r="B9833">
        <v>750000</v>
      </c>
      <c r="C9833" t="s">
        <v>2</v>
      </c>
      <c r="D9833" t="s">
        <v>12433</v>
      </c>
      <c r="E9833" t="s">
        <v>5</v>
      </c>
      <c r="F9833">
        <v>3175</v>
      </c>
      <c r="G9833">
        <v>4</v>
      </c>
      <c r="H9833">
        <v>2</v>
      </c>
      <c r="I9833">
        <v>1</v>
      </c>
      <c r="J9833">
        <v>811</v>
      </c>
      <c r="L9833" t="s">
        <v>10005</v>
      </c>
      <c r="M9833" t="s">
        <v>8206</v>
      </c>
      <c r="N9833" t="s">
        <v>7727</v>
      </c>
      <c r="O9833" s="6" t="str">
        <f>INDEX(lkp_Region,MATCH(tbl_Sales[[#This Row],[Suburb]],lkp_Suburb,0))</f>
        <v>South-Eastern Metropolitan</v>
      </c>
      <c r="P9833" s="6">
        <f>MONTH(tbl_Sales[[#This Row],[Date]])</f>
        <v>6</v>
      </c>
      <c r="Q9833" s="6">
        <f>YEAR(tbl_Sales[[#This Row],[Date]])</f>
        <v>2017</v>
      </c>
    </row>
    <row r="9834" spans="1:17" x14ac:dyDescent="0.25">
      <c r="A9834" s="1">
        <v>42908</v>
      </c>
      <c r="B9834">
        <v>1255000</v>
      </c>
      <c r="C9834" t="s">
        <v>2</v>
      </c>
      <c r="D9834" t="s">
        <v>12428</v>
      </c>
      <c r="E9834" t="s">
        <v>10</v>
      </c>
      <c r="F9834">
        <v>3163</v>
      </c>
      <c r="G9834">
        <v>3</v>
      </c>
      <c r="H9834">
        <v>1</v>
      </c>
      <c r="I9834">
        <v>2</v>
      </c>
      <c r="J9834">
        <v>557</v>
      </c>
      <c r="K9834">
        <v>1950</v>
      </c>
      <c r="L9834" t="s">
        <v>10006</v>
      </c>
      <c r="M9834" t="s">
        <v>225</v>
      </c>
      <c r="N9834" t="s">
        <v>57</v>
      </c>
      <c r="O9834" s="6" t="str">
        <f>INDEX(lkp_Region,MATCH(tbl_Sales[[#This Row],[Suburb]],lkp_Suburb,0))</f>
        <v>Southern Metropolitan</v>
      </c>
      <c r="P9834" s="6">
        <f>MONTH(tbl_Sales[[#This Row],[Date]])</f>
        <v>6</v>
      </c>
      <c r="Q9834" s="6">
        <f>YEAR(tbl_Sales[[#This Row],[Date]])</f>
        <v>2017</v>
      </c>
    </row>
    <row r="9835" spans="1:17" x14ac:dyDescent="0.25">
      <c r="A9835" s="1">
        <v>42908</v>
      </c>
      <c r="B9835">
        <v>1455000</v>
      </c>
      <c r="C9835" t="s">
        <v>2</v>
      </c>
      <c r="D9835" t="s">
        <v>12429</v>
      </c>
      <c r="E9835" t="s">
        <v>5</v>
      </c>
      <c r="F9835">
        <v>3163</v>
      </c>
      <c r="G9835">
        <v>4</v>
      </c>
      <c r="H9835">
        <v>2</v>
      </c>
      <c r="I9835">
        <v>2</v>
      </c>
      <c r="J9835">
        <v>608</v>
      </c>
      <c r="L9835" t="s">
        <v>10007</v>
      </c>
      <c r="M9835" t="s">
        <v>201</v>
      </c>
      <c r="N9835" t="s">
        <v>57</v>
      </c>
      <c r="O9835" s="6" t="str">
        <f>INDEX(lkp_Region,MATCH(tbl_Sales[[#This Row],[Suburb]],lkp_Suburb,0))</f>
        <v>Southern Metropolitan</v>
      </c>
      <c r="P9835" s="6">
        <f>MONTH(tbl_Sales[[#This Row],[Date]])</f>
        <v>6</v>
      </c>
      <c r="Q9835" s="6">
        <f>YEAR(tbl_Sales[[#This Row],[Date]])</f>
        <v>2017</v>
      </c>
    </row>
    <row r="9836" spans="1:17" x14ac:dyDescent="0.25">
      <c r="A9836" s="1">
        <v>42908</v>
      </c>
      <c r="B9836">
        <v>621000</v>
      </c>
      <c r="C9836" t="s">
        <v>2</v>
      </c>
      <c r="D9836" t="s">
        <v>12428</v>
      </c>
      <c r="E9836" t="s">
        <v>10</v>
      </c>
      <c r="F9836">
        <v>3020</v>
      </c>
      <c r="G9836">
        <v>3</v>
      </c>
      <c r="H9836">
        <v>1</v>
      </c>
      <c r="I9836">
        <v>3</v>
      </c>
      <c r="J9836">
        <v>547</v>
      </c>
      <c r="L9836" t="s">
        <v>10008</v>
      </c>
      <c r="M9836" t="s">
        <v>0</v>
      </c>
      <c r="N9836" t="s">
        <v>3</v>
      </c>
      <c r="O9836" s="6" t="str">
        <f>INDEX(lkp_Region,MATCH(tbl_Sales[[#This Row],[Suburb]],lkp_Suburb,0))</f>
        <v>Western Metropolitan</v>
      </c>
      <c r="P9836" s="6">
        <f>MONTH(tbl_Sales[[#This Row],[Date]])</f>
        <v>6</v>
      </c>
      <c r="Q9836" s="6">
        <f>YEAR(tbl_Sales[[#This Row],[Date]])</f>
        <v>2017</v>
      </c>
    </row>
    <row r="9837" spans="1:17" x14ac:dyDescent="0.25">
      <c r="A9837" s="1">
        <v>42908</v>
      </c>
      <c r="B9837">
        <v>716000</v>
      </c>
      <c r="C9837" t="s">
        <v>2</v>
      </c>
      <c r="D9837" t="s">
        <v>12423</v>
      </c>
      <c r="E9837" t="s">
        <v>10</v>
      </c>
      <c r="F9837">
        <v>3020</v>
      </c>
      <c r="G9837">
        <v>3</v>
      </c>
      <c r="H9837">
        <v>1</v>
      </c>
      <c r="I9837">
        <v>1</v>
      </c>
      <c r="J9837">
        <v>534</v>
      </c>
      <c r="K9837">
        <v>1975</v>
      </c>
      <c r="L9837" t="s">
        <v>10009</v>
      </c>
      <c r="M9837" t="s">
        <v>141</v>
      </c>
      <c r="N9837" t="s">
        <v>3</v>
      </c>
      <c r="O9837" s="6" t="str">
        <f>INDEX(lkp_Region,MATCH(tbl_Sales[[#This Row],[Suburb]],lkp_Suburb,0))</f>
        <v>Western Metropolitan</v>
      </c>
      <c r="P9837" s="6">
        <f>MONTH(tbl_Sales[[#This Row],[Date]])</f>
        <v>6</v>
      </c>
      <c r="Q9837" s="6">
        <f>YEAR(tbl_Sales[[#This Row],[Date]])</f>
        <v>2017</v>
      </c>
    </row>
    <row r="9838" spans="1:17" x14ac:dyDescent="0.25">
      <c r="A9838" s="1">
        <v>42908</v>
      </c>
      <c r="B9838">
        <v>317500</v>
      </c>
      <c r="C9838" t="s">
        <v>13</v>
      </c>
      <c r="D9838" t="s">
        <v>12423</v>
      </c>
      <c r="E9838" t="s">
        <v>10</v>
      </c>
      <c r="F9838">
        <v>3122</v>
      </c>
      <c r="G9838">
        <v>1</v>
      </c>
      <c r="H9838">
        <v>1</v>
      </c>
      <c r="I9838">
        <v>0</v>
      </c>
      <c r="J9838">
        <v>0</v>
      </c>
      <c r="K9838">
        <v>1957</v>
      </c>
      <c r="L9838" t="s">
        <v>10010</v>
      </c>
      <c r="M9838" t="s">
        <v>461</v>
      </c>
      <c r="N9838" t="s">
        <v>101</v>
      </c>
      <c r="O9838" s="6" t="str">
        <f>INDEX(lkp_Region,MATCH(tbl_Sales[[#This Row],[Suburb]],lkp_Suburb,0))</f>
        <v>Southern Metropolitan</v>
      </c>
      <c r="P9838" s="6">
        <f>MONTH(tbl_Sales[[#This Row],[Date]])</f>
        <v>6</v>
      </c>
      <c r="Q9838" s="6">
        <f>YEAR(tbl_Sales[[#This Row],[Date]])</f>
        <v>2017</v>
      </c>
    </row>
    <row r="9839" spans="1:17" x14ac:dyDescent="0.25">
      <c r="A9839" s="1">
        <v>42908</v>
      </c>
      <c r="B9839">
        <v>1955000</v>
      </c>
      <c r="C9839" t="s">
        <v>2</v>
      </c>
      <c r="D9839" t="s">
        <v>12429</v>
      </c>
      <c r="E9839" t="s">
        <v>10</v>
      </c>
      <c r="F9839">
        <v>3122</v>
      </c>
      <c r="G9839">
        <v>3</v>
      </c>
      <c r="H9839">
        <v>1</v>
      </c>
      <c r="I9839">
        <v>2</v>
      </c>
      <c r="J9839">
        <v>261</v>
      </c>
      <c r="K9839">
        <v>1890</v>
      </c>
      <c r="L9839" t="s">
        <v>10011</v>
      </c>
      <c r="M9839" t="s">
        <v>461</v>
      </c>
      <c r="N9839" t="s">
        <v>101</v>
      </c>
      <c r="O9839" s="6" t="str">
        <f>INDEX(lkp_Region,MATCH(tbl_Sales[[#This Row],[Suburb]],lkp_Suburb,0))</f>
        <v>Southern Metropolitan</v>
      </c>
      <c r="P9839" s="6">
        <f>MONTH(tbl_Sales[[#This Row],[Date]])</f>
        <v>6</v>
      </c>
      <c r="Q9839" s="6">
        <f>YEAR(tbl_Sales[[#This Row],[Date]])</f>
        <v>2017</v>
      </c>
    </row>
    <row r="9840" spans="1:17" x14ac:dyDescent="0.25">
      <c r="A9840" s="1">
        <v>42908</v>
      </c>
      <c r="B9840">
        <v>548000</v>
      </c>
      <c r="C9840" t="s">
        <v>2</v>
      </c>
      <c r="D9840" t="s">
        <v>12425</v>
      </c>
      <c r="E9840" t="s">
        <v>10</v>
      </c>
      <c r="F9840">
        <v>3190</v>
      </c>
      <c r="G9840">
        <v>2</v>
      </c>
      <c r="H9840">
        <v>1</v>
      </c>
      <c r="I9840">
        <v>1</v>
      </c>
      <c r="J9840">
        <v>0</v>
      </c>
      <c r="K9840">
        <v>1970</v>
      </c>
      <c r="L9840" t="s">
        <v>10012</v>
      </c>
      <c r="M9840" t="s">
        <v>7808</v>
      </c>
      <c r="N9840" t="s">
        <v>107</v>
      </c>
      <c r="O9840" s="6" t="str">
        <f>INDEX(lkp_Region,MATCH(tbl_Sales[[#This Row],[Suburb]],lkp_Suburb,0))</f>
        <v>Southern Metropolitan</v>
      </c>
      <c r="P9840" s="6">
        <f>MONTH(tbl_Sales[[#This Row],[Date]])</f>
        <v>6</v>
      </c>
      <c r="Q9840" s="6">
        <f>YEAR(tbl_Sales[[#This Row],[Date]])</f>
        <v>2017</v>
      </c>
    </row>
    <row r="9841" spans="1:17" x14ac:dyDescent="0.25">
      <c r="A9841" s="1">
        <v>42908</v>
      </c>
      <c r="B9841">
        <v>685000</v>
      </c>
      <c r="C9841" t="s">
        <v>13</v>
      </c>
      <c r="D9841" t="s">
        <v>12429</v>
      </c>
      <c r="E9841" t="s">
        <v>5</v>
      </c>
      <c r="F9841">
        <v>3188</v>
      </c>
      <c r="G9841">
        <v>2</v>
      </c>
      <c r="H9841">
        <v>1</v>
      </c>
      <c r="I9841">
        <v>0</v>
      </c>
      <c r="J9841">
        <v>0</v>
      </c>
      <c r="K9841">
        <v>2007</v>
      </c>
      <c r="L9841" t="s">
        <v>10013</v>
      </c>
      <c r="M9841" t="s">
        <v>176</v>
      </c>
      <c r="N9841" t="s">
        <v>107</v>
      </c>
      <c r="O9841" s="6" t="str">
        <f>INDEX(lkp_Region,MATCH(tbl_Sales[[#This Row],[Suburb]],lkp_Suburb,0))</f>
        <v>Southern Metropolitan</v>
      </c>
      <c r="P9841" s="6">
        <f>MONTH(tbl_Sales[[#This Row],[Date]])</f>
        <v>6</v>
      </c>
      <c r="Q9841" s="6">
        <f>YEAR(tbl_Sales[[#This Row],[Date]])</f>
        <v>2017</v>
      </c>
    </row>
    <row r="9842" spans="1:17" x14ac:dyDescent="0.25">
      <c r="A9842" s="1">
        <v>42908</v>
      </c>
      <c r="B9842">
        <v>3020000</v>
      </c>
      <c r="C9842" t="s">
        <v>2</v>
      </c>
      <c r="D9842" t="s">
        <v>12423</v>
      </c>
      <c r="E9842" t="s">
        <v>10</v>
      </c>
      <c r="F9842">
        <v>3079</v>
      </c>
      <c r="G9842">
        <v>4</v>
      </c>
      <c r="H9842">
        <v>2</v>
      </c>
      <c r="I9842">
        <v>1</v>
      </c>
      <c r="J9842">
        <v>1250</v>
      </c>
      <c r="L9842" t="s">
        <v>10014</v>
      </c>
      <c r="M9842" t="s">
        <v>213</v>
      </c>
      <c r="N9842" t="s">
        <v>150</v>
      </c>
      <c r="O9842" s="6" t="str">
        <f>INDEX(lkp_Region,MATCH(tbl_Sales[[#This Row],[Suburb]],lkp_Suburb,0))</f>
        <v>Eastern Metropolitan</v>
      </c>
      <c r="P9842" s="6">
        <f>MONTH(tbl_Sales[[#This Row],[Date]])</f>
        <v>6</v>
      </c>
      <c r="Q9842" s="6">
        <f>YEAR(tbl_Sales[[#This Row],[Date]])</f>
        <v>2017</v>
      </c>
    </row>
    <row r="9843" spans="1:17" x14ac:dyDescent="0.25">
      <c r="A9843" s="1">
        <v>42909</v>
      </c>
      <c r="B9843">
        <v>500000</v>
      </c>
      <c r="C9843" t="s">
        <v>13</v>
      </c>
      <c r="D9843" t="s">
        <v>12429</v>
      </c>
      <c r="E9843" t="s">
        <v>5</v>
      </c>
      <c r="F9843">
        <v>3121</v>
      </c>
      <c r="G9843">
        <v>2</v>
      </c>
      <c r="H9843">
        <v>1</v>
      </c>
      <c r="I9843">
        <v>1</v>
      </c>
      <c r="J9843">
        <v>0</v>
      </c>
      <c r="K9843">
        <v>2012</v>
      </c>
      <c r="L9843" t="s">
        <v>10015</v>
      </c>
      <c r="M9843" t="s">
        <v>6</v>
      </c>
      <c r="N9843" t="s">
        <v>8</v>
      </c>
      <c r="O9843" s="6" t="str">
        <f>INDEX(lkp_Region,MATCH(tbl_Sales[[#This Row],[Suburb]],lkp_Suburb,0))</f>
        <v>Northern Metropolitan</v>
      </c>
      <c r="P9843" s="6">
        <f>MONTH(tbl_Sales[[#This Row],[Date]])</f>
        <v>6</v>
      </c>
      <c r="Q9843" s="6">
        <f>YEAR(tbl_Sales[[#This Row],[Date]])</f>
        <v>2017</v>
      </c>
    </row>
    <row r="9844" spans="1:17" x14ac:dyDescent="0.25">
      <c r="A9844" s="1">
        <v>42909</v>
      </c>
      <c r="B9844">
        <v>700000</v>
      </c>
      <c r="C9844" t="s">
        <v>13</v>
      </c>
      <c r="D9844" t="s">
        <v>12427</v>
      </c>
      <c r="E9844" t="s">
        <v>5</v>
      </c>
      <c r="F9844">
        <v>3065</v>
      </c>
      <c r="G9844">
        <v>2</v>
      </c>
      <c r="H9844">
        <v>1</v>
      </c>
      <c r="I9844">
        <v>1</v>
      </c>
      <c r="J9844">
        <v>470</v>
      </c>
      <c r="K9844">
        <v>2007</v>
      </c>
      <c r="L9844" t="s">
        <v>10016</v>
      </c>
      <c r="M9844" t="s">
        <v>427</v>
      </c>
      <c r="N9844" t="s">
        <v>8</v>
      </c>
      <c r="O9844" s="6" t="str">
        <f>INDEX(lkp_Region,MATCH(tbl_Sales[[#This Row],[Suburb]],lkp_Suburb,0))</f>
        <v>Northern Metropolitan</v>
      </c>
      <c r="P9844" s="6">
        <f>MONTH(tbl_Sales[[#This Row],[Date]])</f>
        <v>6</v>
      </c>
      <c r="Q9844" s="6">
        <f>YEAR(tbl_Sales[[#This Row],[Date]])</f>
        <v>2017</v>
      </c>
    </row>
    <row r="9845" spans="1:17" x14ac:dyDescent="0.25">
      <c r="A9845" s="1">
        <v>42909</v>
      </c>
      <c r="B9845">
        <v>1460000</v>
      </c>
      <c r="C9845" t="s">
        <v>2</v>
      </c>
      <c r="D9845" t="s">
        <v>12427</v>
      </c>
      <c r="E9845" t="s">
        <v>10</v>
      </c>
      <c r="F9845">
        <v>3068</v>
      </c>
      <c r="G9845">
        <v>3</v>
      </c>
      <c r="H9845">
        <v>1</v>
      </c>
      <c r="I9845">
        <v>0</v>
      </c>
      <c r="J9845">
        <v>192</v>
      </c>
      <c r="K9845">
        <v>1900</v>
      </c>
      <c r="L9845" t="s">
        <v>10017</v>
      </c>
      <c r="M9845" t="s">
        <v>323</v>
      </c>
      <c r="N9845" t="s">
        <v>8</v>
      </c>
      <c r="O9845" s="6" t="str">
        <f>INDEX(lkp_Region,MATCH(tbl_Sales[[#This Row],[Suburb]],lkp_Suburb,0))</f>
        <v>Northern Metropolitan</v>
      </c>
      <c r="P9845" s="6">
        <f>MONTH(tbl_Sales[[#This Row],[Date]])</f>
        <v>6</v>
      </c>
      <c r="Q9845" s="6">
        <f>YEAR(tbl_Sales[[#This Row],[Date]])</f>
        <v>2017</v>
      </c>
    </row>
    <row r="9846" spans="1:17" x14ac:dyDescent="0.25">
      <c r="A9846" s="1">
        <v>42909</v>
      </c>
      <c r="B9846">
        <v>1837500</v>
      </c>
      <c r="C9846" t="s">
        <v>2</v>
      </c>
      <c r="D9846" t="s">
        <v>12429</v>
      </c>
      <c r="E9846" t="s">
        <v>10</v>
      </c>
      <c r="F9846">
        <v>3121</v>
      </c>
      <c r="G9846">
        <v>3</v>
      </c>
      <c r="H9846">
        <v>2</v>
      </c>
      <c r="I9846">
        <v>1</v>
      </c>
      <c r="J9846">
        <v>93</v>
      </c>
      <c r="K9846">
        <v>2014</v>
      </c>
      <c r="L9846" t="s">
        <v>10018</v>
      </c>
      <c r="M9846" t="s">
        <v>1350</v>
      </c>
      <c r="N9846" t="s">
        <v>8</v>
      </c>
      <c r="O9846" s="6" t="str">
        <f>INDEX(lkp_Region,MATCH(tbl_Sales[[#This Row],[Suburb]],lkp_Suburb,0))</f>
        <v>Northern Metropolitan</v>
      </c>
      <c r="P9846" s="6">
        <f>MONTH(tbl_Sales[[#This Row],[Date]])</f>
        <v>6</v>
      </c>
      <c r="Q9846" s="6">
        <f>YEAR(tbl_Sales[[#This Row],[Date]])</f>
        <v>2017</v>
      </c>
    </row>
    <row r="9847" spans="1:17" x14ac:dyDescent="0.25">
      <c r="A9847" s="1">
        <v>42909</v>
      </c>
      <c r="B9847">
        <v>535000</v>
      </c>
      <c r="C9847" t="s">
        <v>13</v>
      </c>
      <c r="D9847" t="s">
        <v>12425</v>
      </c>
      <c r="E9847" t="s">
        <v>5</v>
      </c>
      <c r="F9847">
        <v>3141</v>
      </c>
      <c r="G9847">
        <v>2</v>
      </c>
      <c r="H9847">
        <v>1</v>
      </c>
      <c r="I9847">
        <v>1</v>
      </c>
      <c r="J9847">
        <v>0</v>
      </c>
      <c r="K9847">
        <v>1970</v>
      </c>
      <c r="L9847" t="s">
        <v>10019</v>
      </c>
      <c r="M9847" t="s">
        <v>111</v>
      </c>
      <c r="N9847" t="s">
        <v>76</v>
      </c>
      <c r="O9847" s="6" t="str">
        <f>INDEX(lkp_Region,MATCH(tbl_Sales[[#This Row],[Suburb]],lkp_Suburb,0))</f>
        <v>Southern Metropolitan</v>
      </c>
      <c r="P9847" s="6">
        <f>MONTH(tbl_Sales[[#This Row],[Date]])</f>
        <v>6</v>
      </c>
      <c r="Q9847" s="6">
        <f>YEAR(tbl_Sales[[#This Row],[Date]])</f>
        <v>2017</v>
      </c>
    </row>
    <row r="9848" spans="1:17" x14ac:dyDescent="0.25">
      <c r="A9848" s="1">
        <v>42909</v>
      </c>
      <c r="B9848">
        <v>592000</v>
      </c>
      <c r="C9848" t="s">
        <v>13</v>
      </c>
      <c r="D9848" t="s">
        <v>12425</v>
      </c>
      <c r="E9848" t="s">
        <v>10</v>
      </c>
      <c r="F9848">
        <v>3144</v>
      </c>
      <c r="G9848">
        <v>2</v>
      </c>
      <c r="H9848">
        <v>1</v>
      </c>
      <c r="I9848">
        <v>1</v>
      </c>
      <c r="J9848">
        <v>0</v>
      </c>
      <c r="K9848">
        <v>1977</v>
      </c>
      <c r="L9848" t="s">
        <v>10020</v>
      </c>
      <c r="M9848" t="s">
        <v>388</v>
      </c>
      <c r="N9848" t="s">
        <v>76</v>
      </c>
      <c r="O9848" s="6" t="str">
        <f>INDEX(lkp_Region,MATCH(tbl_Sales[[#This Row],[Suburb]],lkp_Suburb,0))</f>
        <v>Southern Metropolitan</v>
      </c>
      <c r="P9848" s="6">
        <f>MONTH(tbl_Sales[[#This Row],[Date]])</f>
        <v>6</v>
      </c>
      <c r="Q9848" s="6">
        <f>YEAR(tbl_Sales[[#This Row],[Date]])</f>
        <v>2017</v>
      </c>
    </row>
    <row r="9849" spans="1:17" x14ac:dyDescent="0.25">
      <c r="A9849" s="1">
        <v>42909</v>
      </c>
      <c r="B9849">
        <v>480000</v>
      </c>
      <c r="C9849" t="s">
        <v>13</v>
      </c>
      <c r="D9849" t="s">
        <v>12432</v>
      </c>
      <c r="E9849" t="s">
        <v>10</v>
      </c>
      <c r="F9849">
        <v>3184</v>
      </c>
      <c r="G9849">
        <v>2</v>
      </c>
      <c r="H9849">
        <v>1</v>
      </c>
      <c r="I9849">
        <v>1</v>
      </c>
      <c r="J9849">
        <v>1210</v>
      </c>
      <c r="K9849">
        <v>1968</v>
      </c>
      <c r="L9849" t="s">
        <v>10021</v>
      </c>
      <c r="M9849" t="s">
        <v>58</v>
      </c>
      <c r="N9849" t="s">
        <v>26</v>
      </c>
      <c r="O9849" s="6" t="str">
        <f>INDEX(lkp_Region,MATCH(tbl_Sales[[#This Row],[Suburb]],lkp_Suburb,0))</f>
        <v>Southern Metropolitan</v>
      </c>
      <c r="P9849" s="6">
        <f>MONTH(tbl_Sales[[#This Row],[Date]])</f>
        <v>6</v>
      </c>
      <c r="Q9849" s="6">
        <f>YEAR(tbl_Sales[[#This Row],[Date]])</f>
        <v>2017</v>
      </c>
    </row>
    <row r="9850" spans="1:17" x14ac:dyDescent="0.25">
      <c r="A9850" s="1">
        <v>42909</v>
      </c>
      <c r="B9850">
        <v>550000</v>
      </c>
      <c r="C9850" t="s">
        <v>13</v>
      </c>
      <c r="D9850" t="s">
        <v>12429</v>
      </c>
      <c r="E9850" t="s">
        <v>5</v>
      </c>
      <c r="F9850">
        <v>3184</v>
      </c>
      <c r="G9850">
        <v>2</v>
      </c>
      <c r="H9850">
        <v>1</v>
      </c>
      <c r="I9850">
        <v>1</v>
      </c>
      <c r="J9850">
        <v>605</v>
      </c>
      <c r="K9850">
        <v>1970</v>
      </c>
      <c r="L9850" t="s">
        <v>10022</v>
      </c>
      <c r="M9850" t="s">
        <v>58</v>
      </c>
      <c r="N9850" t="s">
        <v>26</v>
      </c>
      <c r="O9850" s="6" t="str">
        <f>INDEX(lkp_Region,MATCH(tbl_Sales[[#This Row],[Suburb]],lkp_Suburb,0))</f>
        <v>Southern Metropolitan</v>
      </c>
      <c r="P9850" s="6">
        <f>MONTH(tbl_Sales[[#This Row],[Date]])</f>
        <v>6</v>
      </c>
      <c r="Q9850" s="6">
        <f>YEAR(tbl_Sales[[#This Row],[Date]])</f>
        <v>2017</v>
      </c>
    </row>
    <row r="9851" spans="1:17" x14ac:dyDescent="0.25">
      <c r="A9851" s="1">
        <v>42909</v>
      </c>
      <c r="B9851">
        <v>685000</v>
      </c>
      <c r="C9851" t="s">
        <v>13</v>
      </c>
      <c r="D9851" t="s">
        <v>12430</v>
      </c>
      <c r="E9851" t="s">
        <v>5</v>
      </c>
      <c r="F9851">
        <v>3206</v>
      </c>
      <c r="G9851">
        <v>2</v>
      </c>
      <c r="H9851">
        <v>1</v>
      </c>
      <c r="I9851">
        <v>0</v>
      </c>
      <c r="J9851">
        <v>324</v>
      </c>
      <c r="K9851">
        <v>1930</v>
      </c>
      <c r="L9851" t="s">
        <v>10023</v>
      </c>
      <c r="M9851" t="s">
        <v>113</v>
      </c>
      <c r="N9851" t="s">
        <v>26</v>
      </c>
      <c r="O9851" s="6" t="str">
        <f>INDEX(lkp_Region,MATCH(tbl_Sales[[#This Row],[Suburb]],lkp_Suburb,0))</f>
        <v>Southern Metropolitan</v>
      </c>
      <c r="P9851" s="6">
        <f>MONTH(tbl_Sales[[#This Row],[Date]])</f>
        <v>6</v>
      </c>
      <c r="Q9851" s="6">
        <f>YEAR(tbl_Sales[[#This Row],[Date]])</f>
        <v>2017</v>
      </c>
    </row>
    <row r="9852" spans="1:17" x14ac:dyDescent="0.25">
      <c r="A9852" s="1">
        <v>42909</v>
      </c>
      <c r="B9852">
        <v>1332000</v>
      </c>
      <c r="C9852" t="s">
        <v>2</v>
      </c>
      <c r="D9852" t="s">
        <v>12430</v>
      </c>
      <c r="E9852" t="s">
        <v>10</v>
      </c>
      <c r="F9852">
        <v>3207</v>
      </c>
      <c r="G9852">
        <v>2</v>
      </c>
      <c r="H9852">
        <v>1</v>
      </c>
      <c r="I9852">
        <v>2</v>
      </c>
      <c r="J9852">
        <v>288</v>
      </c>
      <c r="L9852" t="s">
        <v>10024</v>
      </c>
      <c r="M9852" t="s">
        <v>24</v>
      </c>
      <c r="N9852" t="s">
        <v>26</v>
      </c>
      <c r="O9852" s="6" t="str">
        <f>INDEX(lkp_Region,MATCH(tbl_Sales[[#This Row],[Suburb]],lkp_Suburb,0))</f>
        <v>Southern Metropolitan</v>
      </c>
      <c r="P9852" s="6">
        <f>MONTH(tbl_Sales[[#This Row],[Date]])</f>
        <v>6</v>
      </c>
      <c r="Q9852" s="6">
        <f>YEAR(tbl_Sales[[#This Row],[Date]])</f>
        <v>2017</v>
      </c>
    </row>
    <row r="9853" spans="1:17" x14ac:dyDescent="0.25">
      <c r="A9853" s="1">
        <v>42909</v>
      </c>
      <c r="B9853">
        <v>2860000</v>
      </c>
      <c r="C9853" t="s">
        <v>2</v>
      </c>
      <c r="D9853" t="s">
        <v>12429</v>
      </c>
      <c r="E9853" t="s">
        <v>10</v>
      </c>
      <c r="F9853">
        <v>3206</v>
      </c>
      <c r="G9853">
        <v>4</v>
      </c>
      <c r="H9853">
        <v>3</v>
      </c>
      <c r="I9853">
        <v>2</v>
      </c>
      <c r="J9853">
        <v>160</v>
      </c>
      <c r="L9853" t="s">
        <v>10025</v>
      </c>
      <c r="M9853" t="s">
        <v>474</v>
      </c>
      <c r="N9853" t="s">
        <v>26</v>
      </c>
      <c r="O9853" s="6" t="str">
        <f>INDEX(lkp_Region,MATCH(tbl_Sales[[#This Row],[Suburb]],lkp_Suburb,0))</f>
        <v>Southern Metropolitan</v>
      </c>
      <c r="P9853" s="6">
        <f>MONTH(tbl_Sales[[#This Row],[Date]])</f>
        <v>6</v>
      </c>
      <c r="Q9853" s="6">
        <f>YEAR(tbl_Sales[[#This Row],[Date]])</f>
        <v>2017</v>
      </c>
    </row>
    <row r="9854" spans="1:17" x14ac:dyDescent="0.25">
      <c r="A9854" s="1">
        <v>42909</v>
      </c>
      <c r="B9854">
        <v>740000</v>
      </c>
      <c r="C9854" t="s">
        <v>2</v>
      </c>
      <c r="D9854" t="s">
        <v>12425</v>
      </c>
      <c r="E9854" t="s">
        <v>5</v>
      </c>
      <c r="F9854">
        <v>3046</v>
      </c>
      <c r="G9854">
        <v>3</v>
      </c>
      <c r="H9854">
        <v>1</v>
      </c>
      <c r="I9854">
        <v>4</v>
      </c>
      <c r="J9854">
        <v>605</v>
      </c>
      <c r="K9854">
        <v>1960</v>
      </c>
      <c r="L9854" t="s">
        <v>10026</v>
      </c>
      <c r="M9854" t="s">
        <v>391</v>
      </c>
      <c r="N9854" t="s">
        <v>18</v>
      </c>
      <c r="O9854" s="6" t="str">
        <f>INDEX(lkp_Region,MATCH(tbl_Sales[[#This Row],[Suburb]],lkp_Suburb,0))</f>
        <v>Northern Metropolitan</v>
      </c>
      <c r="P9854" s="6">
        <f>MONTH(tbl_Sales[[#This Row],[Date]])</f>
        <v>6</v>
      </c>
      <c r="Q9854" s="6">
        <f>YEAR(tbl_Sales[[#This Row],[Date]])</f>
        <v>2017</v>
      </c>
    </row>
    <row r="9855" spans="1:17" x14ac:dyDescent="0.25">
      <c r="A9855" s="1">
        <v>42909</v>
      </c>
      <c r="B9855">
        <v>901000</v>
      </c>
      <c r="C9855" t="s">
        <v>2</v>
      </c>
      <c r="D9855" t="s">
        <v>12425</v>
      </c>
      <c r="E9855" t="s">
        <v>10</v>
      </c>
      <c r="F9855">
        <v>3046</v>
      </c>
      <c r="G9855">
        <v>3</v>
      </c>
      <c r="H9855">
        <v>1</v>
      </c>
      <c r="I9855">
        <v>2</v>
      </c>
      <c r="J9855">
        <v>702</v>
      </c>
      <c r="L9855" t="s">
        <v>10027</v>
      </c>
      <c r="M9855" t="s">
        <v>78</v>
      </c>
      <c r="N9855" t="s">
        <v>18</v>
      </c>
      <c r="O9855" s="6" t="str">
        <f>INDEX(lkp_Region,MATCH(tbl_Sales[[#This Row],[Suburb]],lkp_Suburb,0))</f>
        <v>Northern Metropolitan</v>
      </c>
      <c r="P9855" s="6">
        <f>MONTH(tbl_Sales[[#This Row],[Date]])</f>
        <v>6</v>
      </c>
      <c r="Q9855" s="6">
        <f>YEAR(tbl_Sales[[#This Row],[Date]])</f>
        <v>2017</v>
      </c>
    </row>
    <row r="9856" spans="1:17" x14ac:dyDescent="0.25">
      <c r="A9856" s="1">
        <v>42909</v>
      </c>
      <c r="B9856">
        <v>580000</v>
      </c>
      <c r="C9856" t="s">
        <v>13</v>
      </c>
      <c r="D9856" t="s">
        <v>12423</v>
      </c>
      <c r="E9856" t="s">
        <v>10</v>
      </c>
      <c r="F9856">
        <v>3040</v>
      </c>
      <c r="G9856">
        <v>2</v>
      </c>
      <c r="H9856">
        <v>1</v>
      </c>
      <c r="I9856">
        <v>1</v>
      </c>
      <c r="J9856">
        <v>921</v>
      </c>
      <c r="K9856">
        <v>1970</v>
      </c>
      <c r="L9856" t="s">
        <v>10028</v>
      </c>
      <c r="M9856" t="s">
        <v>47</v>
      </c>
      <c r="N9856" t="s">
        <v>49</v>
      </c>
      <c r="O9856" s="6" t="str">
        <f>INDEX(lkp_Region,MATCH(tbl_Sales[[#This Row],[Suburb]],lkp_Suburb,0))</f>
        <v>Western Metropolitan</v>
      </c>
      <c r="P9856" s="6">
        <f>MONTH(tbl_Sales[[#This Row],[Date]])</f>
        <v>6</v>
      </c>
      <c r="Q9856" s="6">
        <f>YEAR(tbl_Sales[[#This Row],[Date]])</f>
        <v>2017</v>
      </c>
    </row>
    <row r="9857" spans="1:17" x14ac:dyDescent="0.25">
      <c r="A9857" s="1">
        <v>42909</v>
      </c>
      <c r="B9857">
        <v>970000</v>
      </c>
      <c r="C9857" t="s">
        <v>51</v>
      </c>
      <c r="D9857" t="s">
        <v>12429</v>
      </c>
      <c r="E9857" t="s">
        <v>5</v>
      </c>
      <c r="F9857">
        <v>3149</v>
      </c>
      <c r="G9857">
        <v>4</v>
      </c>
      <c r="H9857">
        <v>2</v>
      </c>
      <c r="I9857">
        <v>2</v>
      </c>
      <c r="J9857">
        <v>196</v>
      </c>
      <c r="L9857" t="s">
        <v>10029</v>
      </c>
      <c r="M9857" t="s">
        <v>7758</v>
      </c>
      <c r="N9857" t="s">
        <v>31</v>
      </c>
      <c r="O9857" s="6" t="str">
        <f>INDEX(lkp_Region,MATCH(tbl_Sales[[#This Row],[Suburb]],lkp_Suburb,0))</f>
        <v>Eastern Metropolitan</v>
      </c>
      <c r="P9857" s="6">
        <f>MONTH(tbl_Sales[[#This Row],[Date]])</f>
        <v>6</v>
      </c>
      <c r="Q9857" s="6">
        <f>YEAR(tbl_Sales[[#This Row],[Date]])</f>
        <v>2017</v>
      </c>
    </row>
    <row r="9858" spans="1:17" x14ac:dyDescent="0.25">
      <c r="A9858" s="1">
        <v>42909</v>
      </c>
      <c r="B9858">
        <v>1361000</v>
      </c>
      <c r="C9858" t="s">
        <v>2</v>
      </c>
      <c r="D9858" t="s">
        <v>12430</v>
      </c>
      <c r="E9858" t="s">
        <v>10</v>
      </c>
      <c r="F9858">
        <v>3168</v>
      </c>
      <c r="G9858">
        <v>6</v>
      </c>
      <c r="H9858">
        <v>3</v>
      </c>
      <c r="I9858">
        <v>4</v>
      </c>
      <c r="J9858">
        <v>726</v>
      </c>
      <c r="L9858" t="s">
        <v>10030</v>
      </c>
      <c r="M9858" t="s">
        <v>7857</v>
      </c>
      <c r="N9858" t="s">
        <v>31</v>
      </c>
      <c r="O9858" s="6" t="str">
        <f>INDEX(lkp_Region,MATCH(tbl_Sales[[#This Row],[Suburb]],lkp_Suburb,0))</f>
        <v>South-Eastern Metropolitan</v>
      </c>
      <c r="P9858" s="6">
        <f>MONTH(tbl_Sales[[#This Row],[Date]])</f>
        <v>6</v>
      </c>
      <c r="Q9858" s="6">
        <f>YEAR(tbl_Sales[[#This Row],[Date]])</f>
        <v>2017</v>
      </c>
    </row>
    <row r="9859" spans="1:17" x14ac:dyDescent="0.25">
      <c r="A9859" s="1">
        <v>42909</v>
      </c>
      <c r="B9859">
        <v>595000</v>
      </c>
      <c r="C9859" t="s">
        <v>13</v>
      </c>
      <c r="D9859" t="s">
        <v>12433</v>
      </c>
      <c r="E9859" t="s">
        <v>10</v>
      </c>
      <c r="F9859">
        <v>3006</v>
      </c>
      <c r="G9859">
        <v>2</v>
      </c>
      <c r="H9859">
        <v>1</v>
      </c>
      <c r="I9859">
        <v>1</v>
      </c>
      <c r="J9859">
        <v>0</v>
      </c>
      <c r="K9859">
        <v>1998</v>
      </c>
      <c r="L9859" t="s">
        <v>10031</v>
      </c>
      <c r="M9859" t="s">
        <v>434</v>
      </c>
      <c r="N9859" t="s">
        <v>88</v>
      </c>
      <c r="O9859" s="6" t="str">
        <f>INDEX(lkp_Region,MATCH(tbl_Sales[[#This Row],[Suburb]],lkp_Suburb,0))</f>
        <v>Southern Metropolitan</v>
      </c>
      <c r="P9859" s="6">
        <f>MONTH(tbl_Sales[[#This Row],[Date]])</f>
        <v>6</v>
      </c>
      <c r="Q9859" s="6">
        <f>YEAR(tbl_Sales[[#This Row],[Date]])</f>
        <v>2017</v>
      </c>
    </row>
    <row r="9860" spans="1:17" x14ac:dyDescent="0.25">
      <c r="A9860" s="1">
        <v>42909</v>
      </c>
      <c r="B9860">
        <v>820000</v>
      </c>
      <c r="C9860" t="s">
        <v>2</v>
      </c>
      <c r="D9860" t="s">
        <v>12431</v>
      </c>
      <c r="E9860" t="s">
        <v>10</v>
      </c>
      <c r="F9860">
        <v>3136</v>
      </c>
      <c r="G9860">
        <v>4</v>
      </c>
      <c r="H9860">
        <v>2</v>
      </c>
      <c r="I9860">
        <v>2</v>
      </c>
      <c r="J9860">
        <v>841</v>
      </c>
      <c r="K9860">
        <v>2016</v>
      </c>
      <c r="L9860" t="s">
        <v>10032</v>
      </c>
      <c r="M9860" t="s">
        <v>7833</v>
      </c>
      <c r="N9860" t="s">
        <v>7588</v>
      </c>
      <c r="O9860" s="6" t="str">
        <f>INDEX(lkp_Region,MATCH(tbl_Sales[[#This Row],[Suburb]],lkp_Suburb,0))</f>
        <v>Eastern Metropolitan</v>
      </c>
      <c r="P9860" s="6">
        <f>MONTH(tbl_Sales[[#This Row],[Date]])</f>
        <v>6</v>
      </c>
      <c r="Q9860" s="6">
        <f>YEAR(tbl_Sales[[#This Row],[Date]])</f>
        <v>2017</v>
      </c>
    </row>
    <row r="9861" spans="1:17" x14ac:dyDescent="0.25">
      <c r="A9861" s="1">
        <v>42909</v>
      </c>
      <c r="B9861">
        <v>1600000</v>
      </c>
      <c r="C9861" t="s">
        <v>2</v>
      </c>
      <c r="D9861" t="s">
        <v>12423</v>
      </c>
      <c r="E9861" t="s">
        <v>5</v>
      </c>
      <c r="F9861">
        <v>3108</v>
      </c>
      <c r="G9861">
        <v>5</v>
      </c>
      <c r="H9861">
        <v>2</v>
      </c>
      <c r="I9861">
        <v>2</v>
      </c>
      <c r="J9861">
        <v>757</v>
      </c>
      <c r="K9861">
        <v>1980</v>
      </c>
      <c r="L9861" t="s">
        <v>10033</v>
      </c>
      <c r="M9861" t="s">
        <v>126</v>
      </c>
      <c r="N9861" t="s">
        <v>128</v>
      </c>
      <c r="O9861" s="6" t="str">
        <f>INDEX(lkp_Region,MATCH(tbl_Sales[[#This Row],[Suburb]],lkp_Suburb,0))</f>
        <v>Eastern Metropolitan</v>
      </c>
      <c r="P9861" s="6">
        <f>MONTH(tbl_Sales[[#This Row],[Date]])</f>
        <v>6</v>
      </c>
      <c r="Q9861" s="6">
        <f>YEAR(tbl_Sales[[#This Row],[Date]])</f>
        <v>2017</v>
      </c>
    </row>
    <row r="9862" spans="1:17" x14ac:dyDescent="0.25">
      <c r="A9862" s="1">
        <v>42909</v>
      </c>
      <c r="B9862">
        <v>1100000</v>
      </c>
      <c r="C9862" t="s">
        <v>2</v>
      </c>
      <c r="D9862" t="s">
        <v>12428</v>
      </c>
      <c r="E9862" t="s">
        <v>5</v>
      </c>
      <c r="F9862">
        <v>3015</v>
      </c>
      <c r="G9862">
        <v>3</v>
      </c>
      <c r="H9862">
        <v>1</v>
      </c>
      <c r="I9862">
        <v>6</v>
      </c>
      <c r="J9862">
        <v>761</v>
      </c>
      <c r="L9862" t="s">
        <v>10034</v>
      </c>
      <c r="M9862" t="s">
        <v>133</v>
      </c>
      <c r="N9862" t="s">
        <v>69</v>
      </c>
      <c r="O9862" s="6" t="str">
        <f>INDEX(lkp_Region,MATCH(tbl_Sales[[#This Row],[Suburb]],lkp_Suburb,0))</f>
        <v>Western Metropolitan</v>
      </c>
      <c r="P9862" s="6">
        <f>MONTH(tbl_Sales[[#This Row],[Date]])</f>
        <v>6</v>
      </c>
      <c r="Q9862" s="6">
        <f>YEAR(tbl_Sales[[#This Row],[Date]])</f>
        <v>2017</v>
      </c>
    </row>
    <row r="9863" spans="1:17" x14ac:dyDescent="0.25">
      <c r="A9863" s="1">
        <v>42909</v>
      </c>
      <c r="B9863">
        <v>261000</v>
      </c>
      <c r="C9863" t="s">
        <v>13</v>
      </c>
      <c r="D9863" t="s">
        <v>12429</v>
      </c>
      <c r="E9863" t="s">
        <v>5</v>
      </c>
      <c r="F9863">
        <v>3163</v>
      </c>
      <c r="G9863">
        <v>1</v>
      </c>
      <c r="H9863">
        <v>1</v>
      </c>
      <c r="I9863">
        <v>1</v>
      </c>
      <c r="J9863">
        <v>0</v>
      </c>
      <c r="K9863">
        <v>1960</v>
      </c>
      <c r="L9863" t="s">
        <v>10035</v>
      </c>
      <c r="M9863" t="s">
        <v>225</v>
      </c>
      <c r="N9863" t="s">
        <v>57</v>
      </c>
      <c r="O9863" s="6" t="str">
        <f>INDEX(lkp_Region,MATCH(tbl_Sales[[#This Row],[Suburb]],lkp_Suburb,0))</f>
        <v>Southern Metropolitan</v>
      </c>
      <c r="P9863" s="6">
        <f>MONTH(tbl_Sales[[#This Row],[Date]])</f>
        <v>6</v>
      </c>
      <c r="Q9863" s="6">
        <f>YEAR(tbl_Sales[[#This Row],[Date]])</f>
        <v>2017</v>
      </c>
    </row>
    <row r="9864" spans="1:17" x14ac:dyDescent="0.25">
      <c r="A9864" s="1">
        <v>42909</v>
      </c>
      <c r="B9864">
        <v>725000</v>
      </c>
      <c r="C9864" t="s">
        <v>13</v>
      </c>
      <c r="D9864" t="s">
        <v>12429</v>
      </c>
      <c r="E9864" t="s">
        <v>10</v>
      </c>
      <c r="F9864">
        <v>3204</v>
      </c>
      <c r="G9864">
        <v>2</v>
      </c>
      <c r="H9864">
        <v>1</v>
      </c>
      <c r="I9864">
        <v>1</v>
      </c>
      <c r="J9864">
        <v>0</v>
      </c>
      <c r="K9864">
        <v>2006</v>
      </c>
      <c r="L9864" t="s">
        <v>10036</v>
      </c>
      <c r="M9864" t="s">
        <v>55</v>
      </c>
      <c r="N9864" t="s">
        <v>57</v>
      </c>
      <c r="O9864" s="6" t="str">
        <f>INDEX(lkp_Region,MATCH(tbl_Sales[[#This Row],[Suburb]],lkp_Suburb,0))</f>
        <v>Southern Metropolitan</v>
      </c>
      <c r="P9864" s="6">
        <f>MONTH(tbl_Sales[[#This Row],[Date]])</f>
        <v>6</v>
      </c>
      <c r="Q9864" s="6">
        <f>YEAR(tbl_Sales[[#This Row],[Date]])</f>
        <v>2017</v>
      </c>
    </row>
    <row r="9865" spans="1:17" x14ac:dyDescent="0.25">
      <c r="A9865" s="1">
        <v>42909</v>
      </c>
      <c r="B9865">
        <v>960000</v>
      </c>
      <c r="C9865" t="s">
        <v>2</v>
      </c>
      <c r="D9865" t="s">
        <v>12433</v>
      </c>
      <c r="E9865" t="s">
        <v>10</v>
      </c>
      <c r="F9865">
        <v>3162</v>
      </c>
      <c r="G9865">
        <v>2</v>
      </c>
      <c r="H9865">
        <v>1</v>
      </c>
      <c r="I9865">
        <v>3</v>
      </c>
      <c r="J9865">
        <v>294</v>
      </c>
      <c r="L9865" t="s">
        <v>10037</v>
      </c>
      <c r="M9865" t="s">
        <v>569</v>
      </c>
      <c r="N9865" t="s">
        <v>57</v>
      </c>
      <c r="O9865" s="6" t="str">
        <f>INDEX(lkp_Region,MATCH(tbl_Sales[[#This Row],[Suburb]],lkp_Suburb,0))</f>
        <v>Southern Metropolitan</v>
      </c>
      <c r="P9865" s="6">
        <f>MONTH(tbl_Sales[[#This Row],[Date]])</f>
        <v>6</v>
      </c>
      <c r="Q9865" s="6">
        <f>YEAR(tbl_Sales[[#This Row],[Date]])</f>
        <v>2017</v>
      </c>
    </row>
    <row r="9866" spans="1:17" x14ac:dyDescent="0.25">
      <c r="A9866" s="1">
        <v>42909</v>
      </c>
      <c r="B9866">
        <v>700000</v>
      </c>
      <c r="C9866" t="s">
        <v>2</v>
      </c>
      <c r="D9866" t="s">
        <v>12425</v>
      </c>
      <c r="E9866" t="s">
        <v>10</v>
      </c>
      <c r="F9866">
        <v>3073</v>
      </c>
      <c r="G9866">
        <v>3</v>
      </c>
      <c r="H9866">
        <v>2</v>
      </c>
      <c r="I9866">
        <v>1</v>
      </c>
      <c r="J9866">
        <v>301</v>
      </c>
      <c r="L9866" t="s">
        <v>10038</v>
      </c>
      <c r="M9866" t="s">
        <v>93</v>
      </c>
      <c r="N9866" t="s">
        <v>62</v>
      </c>
      <c r="O9866" s="6" t="str">
        <f>INDEX(lkp_Region,MATCH(tbl_Sales[[#This Row],[Suburb]],lkp_Suburb,0))</f>
        <v>Northern Metropolitan</v>
      </c>
      <c r="P9866" s="6">
        <f>MONTH(tbl_Sales[[#This Row],[Date]])</f>
        <v>6</v>
      </c>
      <c r="Q9866" s="6">
        <f>YEAR(tbl_Sales[[#This Row],[Date]])</f>
        <v>2017</v>
      </c>
    </row>
    <row r="9867" spans="1:17" x14ac:dyDescent="0.25">
      <c r="A9867" s="1">
        <v>42909</v>
      </c>
      <c r="B9867">
        <v>1200000</v>
      </c>
      <c r="C9867" t="s">
        <v>2</v>
      </c>
      <c r="D9867" t="s">
        <v>12427</v>
      </c>
      <c r="E9867" t="s">
        <v>10</v>
      </c>
      <c r="F9867">
        <v>3078</v>
      </c>
      <c r="G9867">
        <v>3</v>
      </c>
      <c r="H9867">
        <v>1</v>
      </c>
      <c r="I9867">
        <v>2</v>
      </c>
      <c r="J9867">
        <v>440</v>
      </c>
      <c r="L9867" t="s">
        <v>10039</v>
      </c>
      <c r="M9867" t="s">
        <v>533</v>
      </c>
      <c r="N9867" t="s">
        <v>62</v>
      </c>
      <c r="O9867" s="6" t="str">
        <f>INDEX(lkp_Region,MATCH(tbl_Sales[[#This Row],[Suburb]],lkp_Suburb,0))</f>
        <v>Northern Metropolitan</v>
      </c>
      <c r="P9867" s="6">
        <f>MONTH(tbl_Sales[[#This Row],[Date]])</f>
        <v>6</v>
      </c>
      <c r="Q9867" s="6">
        <f>YEAR(tbl_Sales[[#This Row],[Date]])</f>
        <v>2017</v>
      </c>
    </row>
    <row r="9868" spans="1:17" x14ac:dyDescent="0.25">
      <c r="A9868" s="1">
        <v>42909</v>
      </c>
      <c r="B9868">
        <v>736000</v>
      </c>
      <c r="C9868" t="s">
        <v>13</v>
      </c>
      <c r="D9868" t="s">
        <v>12427</v>
      </c>
      <c r="E9868" t="s">
        <v>10</v>
      </c>
      <c r="F9868">
        <v>3101</v>
      </c>
      <c r="G9868">
        <v>2</v>
      </c>
      <c r="H9868">
        <v>1</v>
      </c>
      <c r="I9868">
        <v>1</v>
      </c>
      <c r="J9868">
        <v>964</v>
      </c>
      <c r="K9868">
        <v>1960</v>
      </c>
      <c r="L9868" t="s">
        <v>10040</v>
      </c>
      <c r="M9868" t="s">
        <v>145</v>
      </c>
      <c r="N9868" t="s">
        <v>101</v>
      </c>
      <c r="O9868" s="6" t="str">
        <f>INDEX(lkp_Region,MATCH(tbl_Sales[[#This Row],[Suburb]],lkp_Suburb,0))</f>
        <v>Southern Metropolitan</v>
      </c>
      <c r="P9868" s="6">
        <f>MONTH(tbl_Sales[[#This Row],[Date]])</f>
        <v>6</v>
      </c>
      <c r="Q9868" s="6">
        <f>YEAR(tbl_Sales[[#This Row],[Date]])</f>
        <v>2017</v>
      </c>
    </row>
    <row r="9869" spans="1:17" x14ac:dyDescent="0.25">
      <c r="A9869" s="1">
        <v>42909</v>
      </c>
      <c r="B9869">
        <v>1650000</v>
      </c>
      <c r="C9869" t="s">
        <v>2</v>
      </c>
      <c r="D9869" t="s">
        <v>12428</v>
      </c>
      <c r="E9869" t="s">
        <v>5</v>
      </c>
      <c r="F9869">
        <v>3146</v>
      </c>
      <c r="G9869">
        <v>2</v>
      </c>
      <c r="H9869">
        <v>1</v>
      </c>
      <c r="I9869">
        <v>2</v>
      </c>
      <c r="J9869">
        <v>660</v>
      </c>
      <c r="K9869">
        <v>1928</v>
      </c>
      <c r="L9869" t="s">
        <v>10041</v>
      </c>
      <c r="M9869" t="s">
        <v>102</v>
      </c>
      <c r="N9869" t="s">
        <v>101</v>
      </c>
      <c r="O9869" s="6" t="str">
        <f>INDEX(lkp_Region,MATCH(tbl_Sales[[#This Row],[Suburb]],lkp_Suburb,0))</f>
        <v>Southern Metropolitan</v>
      </c>
      <c r="P9869" s="6">
        <f>MONTH(tbl_Sales[[#This Row],[Date]])</f>
        <v>6</v>
      </c>
      <c r="Q9869" s="6">
        <f>YEAR(tbl_Sales[[#This Row],[Date]])</f>
        <v>2017</v>
      </c>
    </row>
    <row r="9870" spans="1:17" x14ac:dyDescent="0.25">
      <c r="A9870" s="1">
        <v>42909</v>
      </c>
      <c r="B9870">
        <v>605000</v>
      </c>
      <c r="C9870" t="s">
        <v>2</v>
      </c>
      <c r="D9870" t="s">
        <v>12432</v>
      </c>
      <c r="E9870" t="s">
        <v>10</v>
      </c>
      <c r="F9870">
        <v>3081</v>
      </c>
      <c r="G9870">
        <v>3</v>
      </c>
      <c r="H9870">
        <v>1</v>
      </c>
      <c r="I9870">
        <v>2</v>
      </c>
      <c r="J9870">
        <v>377</v>
      </c>
      <c r="K9870">
        <v>1960</v>
      </c>
      <c r="L9870" t="s">
        <v>10042</v>
      </c>
      <c r="M9870" t="s">
        <v>148</v>
      </c>
      <c r="N9870" t="s">
        <v>150</v>
      </c>
      <c r="O9870" s="6" t="str">
        <f>INDEX(lkp_Region,MATCH(tbl_Sales[[#This Row],[Suburb]],lkp_Suburb,0))</f>
        <v>Eastern Metropolitan</v>
      </c>
      <c r="P9870" s="6">
        <f>MONTH(tbl_Sales[[#This Row],[Date]])</f>
        <v>6</v>
      </c>
      <c r="Q9870" s="6">
        <f>YEAR(tbl_Sales[[#This Row],[Date]])</f>
        <v>2017</v>
      </c>
    </row>
    <row r="9871" spans="1:17" x14ac:dyDescent="0.25">
      <c r="A9871" s="1">
        <v>42910</v>
      </c>
      <c r="B9871">
        <v>1275000</v>
      </c>
      <c r="C9871" t="s">
        <v>2</v>
      </c>
      <c r="D9871" t="s">
        <v>12427</v>
      </c>
      <c r="E9871" t="s">
        <v>10</v>
      </c>
      <c r="F9871">
        <v>3121</v>
      </c>
      <c r="G9871">
        <v>2</v>
      </c>
      <c r="H9871">
        <v>1</v>
      </c>
      <c r="I9871">
        <v>1</v>
      </c>
      <c r="J9871">
        <v>110</v>
      </c>
      <c r="K9871">
        <v>1890</v>
      </c>
      <c r="L9871" t="s">
        <v>10043</v>
      </c>
      <c r="M9871" t="s">
        <v>6</v>
      </c>
      <c r="N9871" t="s">
        <v>8</v>
      </c>
      <c r="O9871" s="6" t="str">
        <f>INDEX(lkp_Region,MATCH(tbl_Sales[[#This Row],[Suburb]],lkp_Suburb,0))</f>
        <v>Northern Metropolitan</v>
      </c>
      <c r="P9871" s="6">
        <f>MONTH(tbl_Sales[[#This Row],[Date]])</f>
        <v>6</v>
      </c>
      <c r="Q9871" s="6">
        <f>YEAR(tbl_Sales[[#This Row],[Date]])</f>
        <v>2017</v>
      </c>
    </row>
    <row r="9872" spans="1:17" x14ac:dyDescent="0.25">
      <c r="A9872" s="1">
        <v>42910</v>
      </c>
      <c r="B9872">
        <v>830000</v>
      </c>
      <c r="C9872" t="s">
        <v>2</v>
      </c>
      <c r="D9872" t="s">
        <v>12426</v>
      </c>
      <c r="E9872" t="s">
        <v>5</v>
      </c>
      <c r="F9872">
        <v>3030</v>
      </c>
      <c r="G9872">
        <v>3</v>
      </c>
      <c r="H9872">
        <v>2</v>
      </c>
      <c r="I9872">
        <v>2</v>
      </c>
      <c r="J9872">
        <v>1025</v>
      </c>
      <c r="K9872">
        <v>1970</v>
      </c>
      <c r="L9872" t="s">
        <v>10044</v>
      </c>
      <c r="M9872" t="s">
        <v>8069</v>
      </c>
      <c r="N9872" t="s">
        <v>7964</v>
      </c>
      <c r="O9872" s="6" t="str">
        <f>INDEX(lkp_Region,MATCH(tbl_Sales[[#This Row],[Suburb]],lkp_Suburb,0))</f>
        <v>Western Metropolitan</v>
      </c>
      <c r="P9872" s="6">
        <f>MONTH(tbl_Sales[[#This Row],[Date]])</f>
        <v>6</v>
      </c>
      <c r="Q9872" s="6">
        <f>YEAR(tbl_Sales[[#This Row],[Date]])</f>
        <v>2017</v>
      </c>
    </row>
    <row r="9873" spans="1:17" x14ac:dyDescent="0.25">
      <c r="A9873" s="1">
        <v>42910</v>
      </c>
      <c r="B9873">
        <v>695000</v>
      </c>
      <c r="C9873" t="s">
        <v>13</v>
      </c>
      <c r="D9873" t="s">
        <v>12423</v>
      </c>
      <c r="E9873" t="s">
        <v>10</v>
      </c>
      <c r="F9873">
        <v>3132</v>
      </c>
      <c r="G9873">
        <v>2</v>
      </c>
      <c r="H9873">
        <v>1</v>
      </c>
      <c r="I9873">
        <v>1</v>
      </c>
      <c r="J9873">
        <v>300</v>
      </c>
      <c r="K9873">
        <v>2011</v>
      </c>
      <c r="L9873" t="s">
        <v>10045</v>
      </c>
      <c r="M9873" t="s">
        <v>7708</v>
      </c>
      <c r="N9873" t="s">
        <v>14</v>
      </c>
      <c r="O9873" s="6" t="str">
        <f>INDEX(lkp_Region,MATCH(tbl_Sales[[#This Row],[Suburb]],lkp_Suburb,0))</f>
        <v>Eastern Metropolitan</v>
      </c>
      <c r="P9873" s="6">
        <f>MONTH(tbl_Sales[[#This Row],[Date]])</f>
        <v>6</v>
      </c>
      <c r="Q9873" s="6">
        <f>YEAR(tbl_Sales[[#This Row],[Date]])</f>
        <v>2017</v>
      </c>
    </row>
    <row r="9874" spans="1:17" x14ac:dyDescent="0.25">
      <c r="A9874" s="1">
        <v>42910</v>
      </c>
      <c r="B9874">
        <v>950000</v>
      </c>
      <c r="C9874" t="s">
        <v>51</v>
      </c>
      <c r="D9874" t="s">
        <v>12429</v>
      </c>
      <c r="E9874" t="s">
        <v>5</v>
      </c>
      <c r="F9874">
        <v>3131</v>
      </c>
      <c r="G9874">
        <v>4</v>
      </c>
      <c r="H9874">
        <v>2</v>
      </c>
      <c r="I9874">
        <v>2</v>
      </c>
      <c r="J9874">
        <v>338</v>
      </c>
      <c r="L9874" t="s">
        <v>10046</v>
      </c>
      <c r="M9874" t="s">
        <v>7674</v>
      </c>
      <c r="N9874" t="s">
        <v>14</v>
      </c>
      <c r="O9874" s="6" t="str">
        <f>INDEX(lkp_Region,MATCH(tbl_Sales[[#This Row],[Suburb]],lkp_Suburb,0))</f>
        <v>Eastern Metropolitan</v>
      </c>
      <c r="P9874" s="6">
        <f>MONTH(tbl_Sales[[#This Row],[Date]])</f>
        <v>6</v>
      </c>
      <c r="Q9874" s="6">
        <f>YEAR(tbl_Sales[[#This Row],[Date]])</f>
        <v>2017</v>
      </c>
    </row>
    <row r="9875" spans="1:17" x14ac:dyDescent="0.25">
      <c r="A9875" s="1">
        <v>42910</v>
      </c>
      <c r="B9875">
        <v>1050000</v>
      </c>
      <c r="C9875" t="s">
        <v>2</v>
      </c>
      <c r="D9875" t="s">
        <v>12423</v>
      </c>
      <c r="E9875" t="s">
        <v>5</v>
      </c>
      <c r="F9875">
        <v>3133</v>
      </c>
      <c r="G9875">
        <v>4</v>
      </c>
      <c r="H9875">
        <v>2</v>
      </c>
      <c r="I9875">
        <v>2</v>
      </c>
      <c r="J9875">
        <v>651</v>
      </c>
      <c r="K9875">
        <v>1975</v>
      </c>
      <c r="L9875" t="s">
        <v>10047</v>
      </c>
      <c r="M9875" t="s">
        <v>8220</v>
      </c>
      <c r="N9875" t="s">
        <v>14</v>
      </c>
      <c r="O9875" s="6" t="str">
        <f>INDEX(lkp_Region,MATCH(tbl_Sales[[#This Row],[Suburb]],lkp_Suburb,0))</f>
        <v>Eastern Metropolitan</v>
      </c>
      <c r="P9875" s="6">
        <f>MONTH(tbl_Sales[[#This Row],[Date]])</f>
        <v>6</v>
      </c>
      <c r="Q9875" s="6">
        <f>YEAR(tbl_Sales[[#This Row],[Date]])</f>
        <v>2017</v>
      </c>
    </row>
    <row r="9876" spans="1:17" x14ac:dyDescent="0.25">
      <c r="A9876" s="1">
        <v>42910</v>
      </c>
      <c r="B9876">
        <v>585000</v>
      </c>
      <c r="C9876" t="s">
        <v>13</v>
      </c>
      <c r="D9876" t="s">
        <v>12428</v>
      </c>
      <c r="E9876" t="s">
        <v>10</v>
      </c>
      <c r="F9876">
        <v>3181</v>
      </c>
      <c r="G9876">
        <v>2</v>
      </c>
      <c r="H9876">
        <v>1</v>
      </c>
      <c r="I9876">
        <v>1</v>
      </c>
      <c r="J9876">
        <v>0</v>
      </c>
      <c r="K9876">
        <v>1965</v>
      </c>
      <c r="L9876" t="s">
        <v>10048</v>
      </c>
      <c r="M9876" t="s">
        <v>431</v>
      </c>
      <c r="N9876" t="s">
        <v>76</v>
      </c>
      <c r="O9876" s="6" t="str">
        <f>INDEX(lkp_Region,MATCH(tbl_Sales[[#This Row],[Suburb]],lkp_Suburb,0))</f>
        <v>Southern Metropolitan</v>
      </c>
      <c r="P9876" s="6">
        <f>MONTH(tbl_Sales[[#This Row],[Date]])</f>
        <v>6</v>
      </c>
      <c r="Q9876" s="6">
        <f>YEAR(tbl_Sales[[#This Row],[Date]])</f>
        <v>2017</v>
      </c>
    </row>
    <row r="9877" spans="1:17" x14ac:dyDescent="0.25">
      <c r="A9877" s="1">
        <v>42910</v>
      </c>
      <c r="B9877">
        <v>1050000</v>
      </c>
      <c r="C9877" t="s">
        <v>51</v>
      </c>
      <c r="D9877" t="s">
        <v>12425</v>
      </c>
      <c r="E9877" t="s">
        <v>10</v>
      </c>
      <c r="F9877">
        <v>3141</v>
      </c>
      <c r="G9877">
        <v>2</v>
      </c>
      <c r="H9877">
        <v>1</v>
      </c>
      <c r="I9877">
        <v>1</v>
      </c>
      <c r="J9877">
        <v>0</v>
      </c>
      <c r="L9877" t="s">
        <v>10049</v>
      </c>
      <c r="M9877" t="s">
        <v>111</v>
      </c>
      <c r="N9877" t="s">
        <v>76</v>
      </c>
      <c r="O9877" s="6" t="str">
        <f>INDEX(lkp_Region,MATCH(tbl_Sales[[#This Row],[Suburb]],lkp_Suburb,0))</f>
        <v>Southern Metropolitan</v>
      </c>
      <c r="P9877" s="6">
        <f>MONTH(tbl_Sales[[#This Row],[Date]])</f>
        <v>6</v>
      </c>
      <c r="Q9877" s="6">
        <f>YEAR(tbl_Sales[[#This Row],[Date]])</f>
        <v>2017</v>
      </c>
    </row>
    <row r="9878" spans="1:17" x14ac:dyDescent="0.25">
      <c r="A9878" s="1">
        <v>42910</v>
      </c>
      <c r="B9878">
        <v>2020000</v>
      </c>
      <c r="C9878" t="s">
        <v>2</v>
      </c>
      <c r="D9878" t="s">
        <v>12427</v>
      </c>
      <c r="E9878" t="s">
        <v>10</v>
      </c>
      <c r="F9878">
        <v>3145</v>
      </c>
      <c r="G9878">
        <v>3</v>
      </c>
      <c r="H9878">
        <v>2</v>
      </c>
      <c r="I9878">
        <v>2</v>
      </c>
      <c r="J9878">
        <v>711</v>
      </c>
      <c r="K9878">
        <v>1915</v>
      </c>
      <c r="L9878" t="s">
        <v>10050</v>
      </c>
      <c r="M9878" t="s">
        <v>74</v>
      </c>
      <c r="N9878" t="s">
        <v>76</v>
      </c>
      <c r="O9878" s="6" t="str">
        <f>INDEX(lkp_Region,MATCH(tbl_Sales[[#This Row],[Suburb]],lkp_Suburb,0))</f>
        <v>Southern Metropolitan</v>
      </c>
      <c r="P9878" s="6">
        <f>MONTH(tbl_Sales[[#This Row],[Date]])</f>
        <v>6</v>
      </c>
      <c r="Q9878" s="6">
        <f>YEAR(tbl_Sales[[#This Row],[Date]])</f>
        <v>2017</v>
      </c>
    </row>
    <row r="9879" spans="1:17" x14ac:dyDescent="0.25">
      <c r="A9879" s="1">
        <v>42910</v>
      </c>
      <c r="B9879">
        <v>4900000</v>
      </c>
      <c r="C9879" t="s">
        <v>2</v>
      </c>
      <c r="D9879" t="s">
        <v>12425</v>
      </c>
      <c r="E9879" t="s">
        <v>5</v>
      </c>
      <c r="F9879">
        <v>3144</v>
      </c>
      <c r="G9879">
        <v>3</v>
      </c>
      <c r="H9879">
        <v>4</v>
      </c>
      <c r="I9879">
        <v>2</v>
      </c>
      <c r="J9879">
        <v>950</v>
      </c>
      <c r="L9879" t="s">
        <v>10051</v>
      </c>
      <c r="M9879" t="s">
        <v>388</v>
      </c>
      <c r="N9879" t="s">
        <v>76</v>
      </c>
      <c r="O9879" s="6" t="str">
        <f>INDEX(lkp_Region,MATCH(tbl_Sales[[#This Row],[Suburb]],lkp_Suburb,0))</f>
        <v>Southern Metropolitan</v>
      </c>
      <c r="P9879" s="6">
        <f>MONTH(tbl_Sales[[#This Row],[Date]])</f>
        <v>6</v>
      </c>
      <c r="Q9879" s="6">
        <f>YEAR(tbl_Sales[[#This Row],[Date]])</f>
        <v>2017</v>
      </c>
    </row>
    <row r="9880" spans="1:17" x14ac:dyDescent="0.25">
      <c r="A9880" s="1">
        <v>42910</v>
      </c>
      <c r="B9880">
        <v>427500</v>
      </c>
      <c r="C9880" t="s">
        <v>13</v>
      </c>
      <c r="D9880" t="s">
        <v>12428</v>
      </c>
      <c r="E9880" t="s">
        <v>10</v>
      </c>
      <c r="F9880">
        <v>3044</v>
      </c>
      <c r="G9880">
        <v>2</v>
      </c>
      <c r="H9880">
        <v>1</v>
      </c>
      <c r="I9880">
        <v>1</v>
      </c>
      <c r="J9880">
        <v>134</v>
      </c>
      <c r="K9880">
        <v>1988</v>
      </c>
      <c r="L9880" t="s">
        <v>10052</v>
      </c>
      <c r="M9880" t="s">
        <v>115</v>
      </c>
      <c r="N9880" t="s">
        <v>18</v>
      </c>
      <c r="O9880" s="6" t="str">
        <f>INDEX(lkp_Region,MATCH(tbl_Sales[[#This Row],[Suburb]],lkp_Suburb,0))</f>
        <v>Northern Metropolitan</v>
      </c>
      <c r="P9880" s="6">
        <f>MONTH(tbl_Sales[[#This Row],[Date]])</f>
        <v>6</v>
      </c>
      <c r="Q9880" s="6">
        <f>YEAR(tbl_Sales[[#This Row],[Date]])</f>
        <v>2017</v>
      </c>
    </row>
    <row r="9881" spans="1:17" x14ac:dyDescent="0.25">
      <c r="A9881" s="1">
        <v>42910</v>
      </c>
      <c r="B9881">
        <v>460000</v>
      </c>
      <c r="C9881" t="s">
        <v>13</v>
      </c>
      <c r="D9881" t="s">
        <v>12428</v>
      </c>
      <c r="E9881" t="s">
        <v>10</v>
      </c>
      <c r="F9881">
        <v>3046</v>
      </c>
      <c r="G9881">
        <v>2</v>
      </c>
      <c r="H9881">
        <v>1</v>
      </c>
      <c r="I9881">
        <v>1</v>
      </c>
      <c r="J9881">
        <v>106</v>
      </c>
      <c r="L9881" t="s">
        <v>10053</v>
      </c>
      <c r="M9881" t="s">
        <v>680</v>
      </c>
      <c r="N9881" t="s">
        <v>18</v>
      </c>
      <c r="O9881" s="6" t="str">
        <f>INDEX(lkp_Region,MATCH(tbl_Sales[[#This Row],[Suburb]],lkp_Suburb,0))</f>
        <v>Northern Metropolitan</v>
      </c>
      <c r="P9881" s="6">
        <f>MONTH(tbl_Sales[[#This Row],[Date]])</f>
        <v>6</v>
      </c>
      <c r="Q9881" s="6">
        <f>YEAR(tbl_Sales[[#This Row],[Date]])</f>
        <v>2017</v>
      </c>
    </row>
    <row r="9882" spans="1:17" x14ac:dyDescent="0.25">
      <c r="A9882" s="1">
        <v>42910</v>
      </c>
      <c r="B9882">
        <v>735000</v>
      </c>
      <c r="C9882" t="s">
        <v>13</v>
      </c>
      <c r="D9882" t="s">
        <v>12424</v>
      </c>
      <c r="E9882" t="s">
        <v>5</v>
      </c>
      <c r="F9882">
        <v>3056</v>
      </c>
      <c r="G9882">
        <v>2</v>
      </c>
      <c r="H9882">
        <v>1</v>
      </c>
      <c r="I9882">
        <v>2</v>
      </c>
      <c r="J9882">
        <v>173</v>
      </c>
      <c r="K9882">
        <v>1970</v>
      </c>
      <c r="L9882" t="s">
        <v>4655</v>
      </c>
      <c r="M9882" t="s">
        <v>117</v>
      </c>
      <c r="N9882" t="s">
        <v>18</v>
      </c>
      <c r="O9882" s="6" t="str">
        <f>INDEX(lkp_Region,MATCH(tbl_Sales[[#This Row],[Suburb]],lkp_Suburb,0))</f>
        <v>Northern Metropolitan</v>
      </c>
      <c r="P9882" s="6">
        <f>MONTH(tbl_Sales[[#This Row],[Date]])</f>
        <v>6</v>
      </c>
      <c r="Q9882" s="6">
        <f>YEAR(tbl_Sales[[#This Row],[Date]])</f>
        <v>2017</v>
      </c>
    </row>
    <row r="9883" spans="1:17" x14ac:dyDescent="0.25">
      <c r="A9883" s="1">
        <v>42910</v>
      </c>
      <c r="B9883">
        <v>995000</v>
      </c>
      <c r="C9883" t="s">
        <v>2</v>
      </c>
      <c r="D9883" t="s">
        <v>12429</v>
      </c>
      <c r="E9883" t="s">
        <v>10</v>
      </c>
      <c r="F9883">
        <v>3058</v>
      </c>
      <c r="G9883">
        <v>3</v>
      </c>
      <c r="H9883">
        <v>1</v>
      </c>
      <c r="I9883">
        <v>1</v>
      </c>
      <c r="J9883">
        <v>415</v>
      </c>
      <c r="L9883" t="s">
        <v>10054</v>
      </c>
      <c r="M9883" t="s">
        <v>41</v>
      </c>
      <c r="N9883" t="s">
        <v>18</v>
      </c>
      <c r="O9883" s="6" t="str">
        <f>INDEX(lkp_Region,MATCH(tbl_Sales[[#This Row],[Suburb]],lkp_Suburb,0))</f>
        <v>Northern Metropolitan</v>
      </c>
      <c r="P9883" s="6">
        <f>MONTH(tbl_Sales[[#This Row],[Date]])</f>
        <v>6</v>
      </c>
      <c r="Q9883" s="6">
        <f>YEAR(tbl_Sales[[#This Row],[Date]])</f>
        <v>2017</v>
      </c>
    </row>
    <row r="9884" spans="1:17" x14ac:dyDescent="0.25">
      <c r="A9884" s="1">
        <v>42910</v>
      </c>
      <c r="B9884">
        <v>990000</v>
      </c>
      <c r="C9884" t="s">
        <v>2</v>
      </c>
      <c r="D9884" t="s">
        <v>12427</v>
      </c>
      <c r="E9884" t="s">
        <v>10</v>
      </c>
      <c r="F9884">
        <v>3031</v>
      </c>
      <c r="G9884">
        <v>2</v>
      </c>
      <c r="H9884">
        <v>1</v>
      </c>
      <c r="I9884">
        <v>1</v>
      </c>
      <c r="J9884">
        <v>180</v>
      </c>
      <c r="K9884">
        <v>1900</v>
      </c>
      <c r="L9884" t="s">
        <v>10055</v>
      </c>
      <c r="M9884" t="s">
        <v>288</v>
      </c>
      <c r="N9884" t="s">
        <v>49</v>
      </c>
      <c r="O9884" s="6" t="str">
        <f>INDEX(lkp_Region,MATCH(tbl_Sales[[#This Row],[Suburb]],lkp_Suburb,0))</f>
        <v>Northern Metropolitan</v>
      </c>
      <c r="P9884" s="6">
        <f>MONTH(tbl_Sales[[#This Row],[Date]])</f>
        <v>6</v>
      </c>
      <c r="Q9884" s="6">
        <f>YEAR(tbl_Sales[[#This Row],[Date]])</f>
        <v>2017</v>
      </c>
    </row>
    <row r="9885" spans="1:17" x14ac:dyDescent="0.25">
      <c r="A9885" s="1">
        <v>42910</v>
      </c>
      <c r="B9885">
        <v>1210000</v>
      </c>
      <c r="C9885" t="s">
        <v>2</v>
      </c>
      <c r="D9885" t="s">
        <v>12429</v>
      </c>
      <c r="E9885" t="s">
        <v>10</v>
      </c>
      <c r="F9885">
        <v>3166</v>
      </c>
      <c r="G9885">
        <v>3</v>
      </c>
      <c r="H9885">
        <v>1</v>
      </c>
      <c r="I9885">
        <v>2</v>
      </c>
      <c r="J9885">
        <v>700</v>
      </c>
      <c r="K9885">
        <v>1960</v>
      </c>
      <c r="L9885" t="s">
        <v>10056</v>
      </c>
      <c r="M9885" t="s">
        <v>7613</v>
      </c>
      <c r="N9885" t="s">
        <v>31</v>
      </c>
      <c r="O9885" s="6" t="str">
        <f>INDEX(lkp_Region,MATCH(tbl_Sales[[#This Row],[Suburb]],lkp_Suburb,0))</f>
        <v>Southern Metropolitan</v>
      </c>
      <c r="P9885" s="6">
        <f>MONTH(tbl_Sales[[#This Row],[Date]])</f>
        <v>6</v>
      </c>
      <c r="Q9885" s="6">
        <f>YEAR(tbl_Sales[[#This Row],[Date]])</f>
        <v>2017</v>
      </c>
    </row>
    <row r="9886" spans="1:17" x14ac:dyDescent="0.25">
      <c r="A9886" s="1">
        <v>42910</v>
      </c>
      <c r="B9886">
        <v>400000</v>
      </c>
      <c r="C9886" t="s">
        <v>2</v>
      </c>
      <c r="D9886" t="s">
        <v>12426</v>
      </c>
      <c r="E9886" t="s">
        <v>10</v>
      </c>
      <c r="F9886">
        <v>3337</v>
      </c>
      <c r="G9886">
        <v>4</v>
      </c>
      <c r="H9886">
        <v>2</v>
      </c>
      <c r="I9886">
        <v>2</v>
      </c>
      <c r="J9886">
        <v>643</v>
      </c>
      <c r="L9886" t="s">
        <v>10057</v>
      </c>
      <c r="M9886" t="s">
        <v>7542</v>
      </c>
      <c r="N9886" t="s">
        <v>7542</v>
      </c>
      <c r="O9886" s="6" t="str">
        <f>INDEX(lkp_Region,MATCH(tbl_Sales[[#This Row],[Suburb]],lkp_Suburb,0))</f>
        <v>Western Victoria</v>
      </c>
      <c r="P9886" s="6">
        <f>MONTH(tbl_Sales[[#This Row],[Date]])</f>
        <v>6</v>
      </c>
      <c r="Q9886" s="6">
        <f>YEAR(tbl_Sales[[#This Row],[Date]])</f>
        <v>2017</v>
      </c>
    </row>
    <row r="9887" spans="1:17" x14ac:dyDescent="0.25">
      <c r="A9887" s="1">
        <v>42910</v>
      </c>
      <c r="B9887">
        <v>295000</v>
      </c>
      <c r="C9887" t="s">
        <v>13</v>
      </c>
      <c r="D9887" t="s">
        <v>12425</v>
      </c>
      <c r="E9887" t="s">
        <v>5</v>
      </c>
      <c r="F9887">
        <v>3003</v>
      </c>
      <c r="G9887">
        <v>1</v>
      </c>
      <c r="H9887">
        <v>1</v>
      </c>
      <c r="I9887">
        <v>1</v>
      </c>
      <c r="J9887">
        <v>0</v>
      </c>
      <c r="K9887">
        <v>2013</v>
      </c>
      <c r="L9887" t="s">
        <v>10058</v>
      </c>
      <c r="M9887" t="s">
        <v>686</v>
      </c>
      <c r="N9887" t="s">
        <v>88</v>
      </c>
      <c r="O9887" s="6" t="str">
        <f>INDEX(lkp_Region,MATCH(tbl_Sales[[#This Row],[Suburb]],lkp_Suburb,0))</f>
        <v>Northern Metropolitan</v>
      </c>
      <c r="P9887" s="6">
        <f>MONTH(tbl_Sales[[#This Row],[Date]])</f>
        <v>6</v>
      </c>
      <c r="Q9887" s="6">
        <f>YEAR(tbl_Sales[[#This Row],[Date]])</f>
        <v>2017</v>
      </c>
    </row>
    <row r="9888" spans="1:17" x14ac:dyDescent="0.25">
      <c r="A9888" s="1">
        <v>42910</v>
      </c>
      <c r="B9888">
        <v>675000</v>
      </c>
      <c r="C9888" t="s">
        <v>51</v>
      </c>
      <c r="D9888" t="s">
        <v>12427</v>
      </c>
      <c r="E9888" t="s">
        <v>10</v>
      </c>
      <c r="F9888">
        <v>3012</v>
      </c>
      <c r="G9888">
        <v>3</v>
      </c>
      <c r="H9888">
        <v>2</v>
      </c>
      <c r="I9888">
        <v>2</v>
      </c>
      <c r="J9888">
        <v>159</v>
      </c>
      <c r="K9888">
        <v>2016</v>
      </c>
      <c r="L9888" t="s">
        <v>10059</v>
      </c>
      <c r="M9888" t="s">
        <v>19</v>
      </c>
      <c r="N9888" t="s">
        <v>21</v>
      </c>
      <c r="O9888" s="6" t="str">
        <f>INDEX(lkp_Region,MATCH(tbl_Sales[[#This Row],[Suburb]],lkp_Suburb,0))</f>
        <v>Western Metropolitan</v>
      </c>
      <c r="P9888" s="6">
        <f>MONTH(tbl_Sales[[#This Row],[Date]])</f>
        <v>6</v>
      </c>
      <c r="Q9888" s="6">
        <f>YEAR(tbl_Sales[[#This Row],[Date]])</f>
        <v>2017</v>
      </c>
    </row>
    <row r="9889" spans="1:17" x14ac:dyDescent="0.25">
      <c r="A9889" s="1">
        <v>42910</v>
      </c>
      <c r="B9889">
        <v>2600000</v>
      </c>
      <c r="C9889" t="s">
        <v>2</v>
      </c>
      <c r="D9889" t="s">
        <v>12423</v>
      </c>
      <c r="E9889" t="s">
        <v>5</v>
      </c>
      <c r="F9889">
        <v>3108</v>
      </c>
      <c r="G9889">
        <v>4</v>
      </c>
      <c r="H9889">
        <v>4</v>
      </c>
      <c r="I9889">
        <v>2</v>
      </c>
      <c r="J9889">
        <v>1072</v>
      </c>
      <c r="K9889">
        <v>1960</v>
      </c>
      <c r="L9889" t="s">
        <v>10060</v>
      </c>
      <c r="M9889" t="s">
        <v>126</v>
      </c>
      <c r="N9889" t="s">
        <v>128</v>
      </c>
      <c r="O9889" s="6" t="str">
        <f>INDEX(lkp_Region,MATCH(tbl_Sales[[#This Row],[Suburb]],lkp_Suburb,0))</f>
        <v>Eastern Metropolitan</v>
      </c>
      <c r="P9889" s="6">
        <f>MONTH(tbl_Sales[[#This Row],[Date]])</f>
        <v>6</v>
      </c>
      <c r="Q9889" s="6">
        <f>YEAR(tbl_Sales[[#This Row],[Date]])</f>
        <v>2017</v>
      </c>
    </row>
    <row r="9890" spans="1:17" x14ac:dyDescent="0.25">
      <c r="A9890" s="1">
        <v>42910</v>
      </c>
      <c r="B9890">
        <v>540000</v>
      </c>
      <c r="C9890" t="s">
        <v>2</v>
      </c>
      <c r="D9890" t="s">
        <v>12424</v>
      </c>
      <c r="E9890" t="s">
        <v>5</v>
      </c>
      <c r="F9890">
        <v>3437</v>
      </c>
      <c r="G9890">
        <v>3</v>
      </c>
      <c r="H9890">
        <v>1</v>
      </c>
      <c r="I9890">
        <v>2</v>
      </c>
      <c r="J9890">
        <v>665</v>
      </c>
      <c r="K9890">
        <v>1930</v>
      </c>
      <c r="L9890" t="s">
        <v>4135</v>
      </c>
      <c r="M9890" t="s">
        <v>10061</v>
      </c>
      <c r="N9890" t="s">
        <v>8240</v>
      </c>
      <c r="O9890" s="6" t="str">
        <f>INDEX(lkp_Region,MATCH(tbl_Sales[[#This Row],[Suburb]],lkp_Suburb,0))</f>
        <v>Northern Victoria</v>
      </c>
      <c r="P9890" s="6">
        <f>MONTH(tbl_Sales[[#This Row],[Date]])</f>
        <v>6</v>
      </c>
      <c r="Q9890" s="6">
        <f>YEAR(tbl_Sales[[#This Row],[Date]])</f>
        <v>2017</v>
      </c>
    </row>
    <row r="9891" spans="1:17" x14ac:dyDescent="0.25">
      <c r="A9891" s="1">
        <v>42910</v>
      </c>
      <c r="B9891">
        <v>1010000</v>
      </c>
      <c r="C9891" t="s">
        <v>2</v>
      </c>
      <c r="D9891" t="s">
        <v>12431</v>
      </c>
      <c r="E9891" t="s">
        <v>5</v>
      </c>
      <c r="F9891">
        <v>3192</v>
      </c>
      <c r="G9891">
        <v>3</v>
      </c>
      <c r="H9891">
        <v>1</v>
      </c>
      <c r="I9891">
        <v>2</v>
      </c>
      <c r="J9891">
        <v>532</v>
      </c>
      <c r="L9891" t="s">
        <v>10062</v>
      </c>
      <c r="M9891" t="s">
        <v>7622</v>
      </c>
      <c r="N9891" t="s">
        <v>45</v>
      </c>
      <c r="O9891" s="6" t="str">
        <f>INDEX(lkp_Region,MATCH(tbl_Sales[[#This Row],[Suburb]],lkp_Suburb,0))</f>
        <v>Southern Metropolitan</v>
      </c>
      <c r="P9891" s="6">
        <f>MONTH(tbl_Sales[[#This Row],[Date]])</f>
        <v>6</v>
      </c>
      <c r="Q9891" s="6">
        <f>YEAR(tbl_Sales[[#This Row],[Date]])</f>
        <v>2017</v>
      </c>
    </row>
    <row r="9892" spans="1:17" x14ac:dyDescent="0.25">
      <c r="A9892" s="1">
        <v>42910</v>
      </c>
      <c r="B9892">
        <v>707000</v>
      </c>
      <c r="C9892" t="s">
        <v>2</v>
      </c>
      <c r="D9892" t="s">
        <v>12425</v>
      </c>
      <c r="E9892" t="s">
        <v>10</v>
      </c>
      <c r="F9892">
        <v>3163</v>
      </c>
      <c r="G9892">
        <v>2</v>
      </c>
      <c r="H9892">
        <v>1</v>
      </c>
      <c r="I9892">
        <v>1</v>
      </c>
      <c r="J9892">
        <v>646</v>
      </c>
      <c r="L9892" t="s">
        <v>6539</v>
      </c>
      <c r="M9892" t="s">
        <v>225</v>
      </c>
      <c r="N9892" t="s">
        <v>57</v>
      </c>
      <c r="O9892" s="6" t="str">
        <f>INDEX(lkp_Region,MATCH(tbl_Sales[[#This Row],[Suburb]],lkp_Suburb,0))</f>
        <v>Southern Metropolitan</v>
      </c>
      <c r="P9892" s="6">
        <f>MONTH(tbl_Sales[[#This Row],[Date]])</f>
        <v>6</v>
      </c>
      <c r="Q9892" s="6">
        <f>YEAR(tbl_Sales[[#This Row],[Date]])</f>
        <v>2017</v>
      </c>
    </row>
    <row r="9893" spans="1:17" x14ac:dyDescent="0.25">
      <c r="A9893" s="1">
        <v>42910</v>
      </c>
      <c r="B9893">
        <v>1100000</v>
      </c>
      <c r="C9893" t="s">
        <v>2</v>
      </c>
      <c r="D9893" t="s">
        <v>12429</v>
      </c>
      <c r="E9893" t="s">
        <v>5</v>
      </c>
      <c r="F9893">
        <v>3204</v>
      </c>
      <c r="G9893">
        <v>2</v>
      </c>
      <c r="H9893">
        <v>1</v>
      </c>
      <c r="I9893">
        <v>3</v>
      </c>
      <c r="J9893">
        <v>579</v>
      </c>
      <c r="L9893" t="s">
        <v>10063</v>
      </c>
      <c r="M9893" t="s">
        <v>55</v>
      </c>
      <c r="N9893" t="s">
        <v>57</v>
      </c>
      <c r="O9893" s="6" t="str">
        <f>INDEX(lkp_Region,MATCH(tbl_Sales[[#This Row],[Suburb]],lkp_Suburb,0))</f>
        <v>Southern Metropolitan</v>
      </c>
      <c r="P9893" s="6">
        <f>MONTH(tbl_Sales[[#This Row],[Date]])</f>
        <v>6</v>
      </c>
      <c r="Q9893" s="6">
        <f>YEAR(tbl_Sales[[#This Row],[Date]])</f>
        <v>2017</v>
      </c>
    </row>
    <row r="9894" spans="1:17" x14ac:dyDescent="0.25">
      <c r="A9894" s="1">
        <v>42910</v>
      </c>
      <c r="B9894">
        <v>1417500</v>
      </c>
      <c r="C9894" t="s">
        <v>2</v>
      </c>
      <c r="D9894" t="s">
        <v>12427</v>
      </c>
      <c r="E9894" t="s">
        <v>10</v>
      </c>
      <c r="F9894">
        <v>3161</v>
      </c>
      <c r="G9894">
        <v>2</v>
      </c>
      <c r="H9894">
        <v>1</v>
      </c>
      <c r="I9894">
        <v>2</v>
      </c>
      <c r="J9894">
        <v>307</v>
      </c>
      <c r="K9894">
        <v>1900</v>
      </c>
      <c r="L9894" t="s">
        <v>10064</v>
      </c>
      <c r="M9894" t="s">
        <v>338</v>
      </c>
      <c r="N9894" t="s">
        <v>57</v>
      </c>
      <c r="O9894" s="6" t="str">
        <f>INDEX(lkp_Region,MATCH(tbl_Sales[[#This Row],[Suburb]],lkp_Suburb,0))</f>
        <v>Southern Metropolitan</v>
      </c>
      <c r="P9894" s="6">
        <f>MONTH(tbl_Sales[[#This Row],[Date]])</f>
        <v>6</v>
      </c>
      <c r="Q9894" s="6">
        <f>YEAR(tbl_Sales[[#This Row],[Date]])</f>
        <v>2017</v>
      </c>
    </row>
    <row r="9895" spans="1:17" x14ac:dyDescent="0.25">
      <c r="A9895" s="1">
        <v>42910</v>
      </c>
      <c r="B9895">
        <v>503000</v>
      </c>
      <c r="C9895" t="s">
        <v>13</v>
      </c>
      <c r="D9895" t="s">
        <v>12429</v>
      </c>
      <c r="E9895" t="s">
        <v>5</v>
      </c>
      <c r="F9895">
        <v>3070</v>
      </c>
      <c r="G9895">
        <v>2</v>
      </c>
      <c r="H9895">
        <v>1</v>
      </c>
      <c r="I9895">
        <v>1</v>
      </c>
      <c r="J9895">
        <v>0</v>
      </c>
      <c r="K9895">
        <v>1970</v>
      </c>
      <c r="L9895" t="s">
        <v>10065</v>
      </c>
      <c r="M9895" t="s">
        <v>271</v>
      </c>
      <c r="N9895" t="s">
        <v>62</v>
      </c>
      <c r="O9895" s="6" t="str">
        <f>INDEX(lkp_Region,MATCH(tbl_Sales[[#This Row],[Suburb]],lkp_Suburb,0))</f>
        <v>Northern Metropolitan</v>
      </c>
      <c r="P9895" s="6">
        <f>MONTH(tbl_Sales[[#This Row],[Date]])</f>
        <v>6</v>
      </c>
      <c r="Q9895" s="6">
        <f>YEAR(tbl_Sales[[#This Row],[Date]])</f>
        <v>2017</v>
      </c>
    </row>
    <row r="9896" spans="1:17" x14ac:dyDescent="0.25">
      <c r="A9896" s="1">
        <v>42910</v>
      </c>
      <c r="B9896">
        <v>610000</v>
      </c>
      <c r="C9896" t="s">
        <v>2</v>
      </c>
      <c r="D9896" t="s">
        <v>12425</v>
      </c>
      <c r="E9896" t="s">
        <v>10</v>
      </c>
      <c r="F9896">
        <v>3030</v>
      </c>
      <c r="G9896">
        <v>4</v>
      </c>
      <c r="H9896">
        <v>2</v>
      </c>
      <c r="I9896">
        <v>2</v>
      </c>
      <c r="J9896">
        <v>528</v>
      </c>
      <c r="K9896">
        <v>2010</v>
      </c>
      <c r="L9896" t="s">
        <v>10067</v>
      </c>
      <c r="M9896" t="s">
        <v>10066</v>
      </c>
      <c r="N9896" t="s">
        <v>3</v>
      </c>
      <c r="O9896" s="6" t="str">
        <f>INDEX(lkp_Region,MATCH(tbl_Sales[[#This Row],[Suburb]],lkp_Suburb,0))</f>
        <v>Western Metropolitan</v>
      </c>
      <c r="P9896" s="6">
        <f>MONTH(tbl_Sales[[#This Row],[Date]])</f>
        <v>6</v>
      </c>
      <c r="Q9896" s="6">
        <f>YEAR(tbl_Sales[[#This Row],[Date]])</f>
        <v>2017</v>
      </c>
    </row>
    <row r="9897" spans="1:17" x14ac:dyDescent="0.25">
      <c r="A9897" s="1">
        <v>42910</v>
      </c>
      <c r="B9897">
        <v>441000</v>
      </c>
      <c r="C9897" t="s">
        <v>13</v>
      </c>
      <c r="D9897" t="s">
        <v>12429</v>
      </c>
      <c r="E9897" t="s">
        <v>10</v>
      </c>
      <c r="F9897">
        <v>3123</v>
      </c>
      <c r="G9897">
        <v>1</v>
      </c>
      <c r="H9897">
        <v>1</v>
      </c>
      <c r="I9897">
        <v>0</v>
      </c>
      <c r="J9897">
        <v>0</v>
      </c>
      <c r="K9897">
        <v>1960</v>
      </c>
      <c r="L9897" t="s">
        <v>10068</v>
      </c>
      <c r="M9897" t="s">
        <v>230</v>
      </c>
      <c r="N9897" t="s">
        <v>101</v>
      </c>
      <c r="O9897" s="6" t="str">
        <f>INDEX(lkp_Region,MATCH(tbl_Sales[[#This Row],[Suburb]],lkp_Suburb,0))</f>
        <v>Southern Metropolitan</v>
      </c>
      <c r="P9897" s="6">
        <f>MONTH(tbl_Sales[[#This Row],[Date]])</f>
        <v>6</v>
      </c>
      <c r="Q9897" s="6">
        <f>YEAR(tbl_Sales[[#This Row],[Date]])</f>
        <v>2017</v>
      </c>
    </row>
    <row r="9898" spans="1:17" x14ac:dyDescent="0.25">
      <c r="A9898" s="1">
        <v>42910</v>
      </c>
      <c r="B9898">
        <v>1330000</v>
      </c>
      <c r="C9898" t="s">
        <v>51</v>
      </c>
      <c r="D9898" t="s">
        <v>12427</v>
      </c>
      <c r="E9898" t="s">
        <v>10</v>
      </c>
      <c r="F9898">
        <v>3104</v>
      </c>
      <c r="G9898">
        <v>3</v>
      </c>
      <c r="H9898">
        <v>2</v>
      </c>
      <c r="I9898">
        <v>1</v>
      </c>
      <c r="J9898">
        <v>260</v>
      </c>
      <c r="K9898">
        <v>2001</v>
      </c>
      <c r="L9898" t="s">
        <v>10069</v>
      </c>
      <c r="M9898" t="s">
        <v>99</v>
      </c>
      <c r="N9898" t="s">
        <v>101</v>
      </c>
      <c r="O9898" s="6" t="str">
        <f>INDEX(lkp_Region,MATCH(tbl_Sales[[#This Row],[Suburb]],lkp_Suburb,0))</f>
        <v>Southern Metropolitan</v>
      </c>
      <c r="P9898" s="6">
        <f>MONTH(tbl_Sales[[#This Row],[Date]])</f>
        <v>6</v>
      </c>
      <c r="Q9898" s="6">
        <f>YEAR(tbl_Sales[[#This Row],[Date]])</f>
        <v>2017</v>
      </c>
    </row>
    <row r="9899" spans="1:17" x14ac:dyDescent="0.25">
      <c r="A9899" s="1">
        <v>42910</v>
      </c>
      <c r="B9899">
        <v>2100000</v>
      </c>
      <c r="C9899" t="s">
        <v>2</v>
      </c>
      <c r="D9899" t="s">
        <v>12428</v>
      </c>
      <c r="E9899" t="s">
        <v>5</v>
      </c>
      <c r="F9899">
        <v>3103</v>
      </c>
      <c r="G9899">
        <v>1</v>
      </c>
      <c r="H9899">
        <v>1</v>
      </c>
      <c r="I9899">
        <v>1</v>
      </c>
      <c r="J9899">
        <v>678</v>
      </c>
      <c r="K9899">
        <v>2016</v>
      </c>
      <c r="L9899" t="s">
        <v>10070</v>
      </c>
      <c r="M9899" t="s">
        <v>274</v>
      </c>
      <c r="N9899" t="s">
        <v>101</v>
      </c>
      <c r="O9899" s="6" t="str">
        <f>INDEX(lkp_Region,MATCH(tbl_Sales[[#This Row],[Suburb]],lkp_Suburb,0))</f>
        <v>Southern Metropolitan</v>
      </c>
      <c r="P9899" s="6">
        <f>MONTH(tbl_Sales[[#This Row],[Date]])</f>
        <v>6</v>
      </c>
      <c r="Q9899" s="6">
        <f>YEAR(tbl_Sales[[#This Row],[Date]])</f>
        <v>2017</v>
      </c>
    </row>
    <row r="9900" spans="1:17" x14ac:dyDescent="0.25">
      <c r="A9900" s="1">
        <v>42910</v>
      </c>
      <c r="B9900">
        <v>687000</v>
      </c>
      <c r="C9900" t="s">
        <v>2</v>
      </c>
      <c r="D9900" t="s">
        <v>12432</v>
      </c>
      <c r="E9900" t="s">
        <v>10</v>
      </c>
      <c r="F9900">
        <v>3081</v>
      </c>
      <c r="G9900">
        <v>3</v>
      </c>
      <c r="H9900">
        <v>1</v>
      </c>
      <c r="I9900">
        <v>2</v>
      </c>
      <c r="J9900">
        <v>489</v>
      </c>
      <c r="L9900" t="s">
        <v>10071</v>
      </c>
      <c r="M9900" t="s">
        <v>148</v>
      </c>
      <c r="N9900" t="s">
        <v>150</v>
      </c>
      <c r="O9900" s="6" t="str">
        <f>INDEX(lkp_Region,MATCH(tbl_Sales[[#This Row],[Suburb]],lkp_Suburb,0))</f>
        <v>Eastern Metropolitan</v>
      </c>
      <c r="P9900" s="6">
        <f>MONTH(tbl_Sales[[#This Row],[Date]])</f>
        <v>6</v>
      </c>
      <c r="Q9900" s="6">
        <f>YEAR(tbl_Sales[[#This Row],[Date]])</f>
        <v>2017</v>
      </c>
    </row>
    <row r="9901" spans="1:17" x14ac:dyDescent="0.25">
      <c r="A9901" s="1">
        <v>42910</v>
      </c>
      <c r="B9901">
        <v>880000</v>
      </c>
      <c r="C9901" t="s">
        <v>2</v>
      </c>
      <c r="D9901" t="s">
        <v>12423</v>
      </c>
      <c r="E9901" t="s">
        <v>5</v>
      </c>
      <c r="F9901">
        <v>3088</v>
      </c>
      <c r="G9901">
        <v>5</v>
      </c>
      <c r="H9901">
        <v>3</v>
      </c>
      <c r="I9901">
        <v>2</v>
      </c>
      <c r="J9901">
        <v>789</v>
      </c>
      <c r="K9901">
        <v>1980</v>
      </c>
      <c r="L9901" t="s">
        <v>10072</v>
      </c>
      <c r="M9901" t="s">
        <v>7635</v>
      </c>
      <c r="N9901" t="s">
        <v>150</v>
      </c>
      <c r="O9901" s="6" t="str">
        <f>INDEX(lkp_Region,MATCH(tbl_Sales[[#This Row],[Suburb]],lkp_Suburb,0))</f>
        <v>Northern Metropolitan</v>
      </c>
      <c r="P9901" s="6">
        <f>MONTH(tbl_Sales[[#This Row],[Date]])</f>
        <v>6</v>
      </c>
      <c r="Q9901" s="6">
        <f>YEAR(tbl_Sales[[#This Row],[Date]])</f>
        <v>2017</v>
      </c>
    </row>
    <row r="9902" spans="1:17" x14ac:dyDescent="0.25">
      <c r="A9902" s="1">
        <v>42910</v>
      </c>
      <c r="B9902">
        <v>895000</v>
      </c>
      <c r="C9902" t="s">
        <v>2</v>
      </c>
      <c r="D9902" t="s">
        <v>12423</v>
      </c>
      <c r="E9902" t="s">
        <v>10</v>
      </c>
      <c r="F9902">
        <v>3087</v>
      </c>
      <c r="G9902">
        <v>3</v>
      </c>
      <c r="H9902">
        <v>1</v>
      </c>
      <c r="I9902">
        <v>2</v>
      </c>
      <c r="J9902">
        <v>775</v>
      </c>
      <c r="L9902" t="s">
        <v>10073</v>
      </c>
      <c r="M9902" t="s">
        <v>349</v>
      </c>
      <c r="N9902" t="s">
        <v>150</v>
      </c>
      <c r="O9902" s="6" t="str">
        <f>INDEX(lkp_Region,MATCH(tbl_Sales[[#This Row],[Suburb]],lkp_Suburb,0))</f>
        <v>Northern Metropolitan</v>
      </c>
      <c r="P9902" s="6">
        <f>MONTH(tbl_Sales[[#This Row],[Date]])</f>
        <v>6</v>
      </c>
      <c r="Q9902" s="6">
        <f>YEAR(tbl_Sales[[#This Row],[Date]])</f>
        <v>2017</v>
      </c>
    </row>
    <row r="9903" spans="1:17" x14ac:dyDescent="0.25">
      <c r="A9903" s="1">
        <v>42910</v>
      </c>
      <c r="B9903">
        <v>1350000</v>
      </c>
      <c r="C9903" t="s">
        <v>2</v>
      </c>
      <c r="D9903" t="s">
        <v>12427</v>
      </c>
      <c r="E9903" t="s">
        <v>5</v>
      </c>
      <c r="F9903">
        <v>3079</v>
      </c>
      <c r="G9903">
        <v>4</v>
      </c>
      <c r="H9903">
        <v>1</v>
      </c>
      <c r="I9903">
        <v>2</v>
      </c>
      <c r="J9903">
        <v>587</v>
      </c>
      <c r="L9903" t="s">
        <v>10074</v>
      </c>
      <c r="M9903" t="s">
        <v>213</v>
      </c>
      <c r="N9903" t="s">
        <v>150</v>
      </c>
      <c r="O9903" s="6" t="str">
        <f>INDEX(lkp_Region,MATCH(tbl_Sales[[#This Row],[Suburb]],lkp_Suburb,0))</f>
        <v>Eastern Metropolitan</v>
      </c>
      <c r="P9903" s="6">
        <f>MONTH(tbl_Sales[[#This Row],[Date]])</f>
        <v>6</v>
      </c>
      <c r="Q9903" s="6">
        <f>YEAR(tbl_Sales[[#This Row],[Date]])</f>
        <v>2017</v>
      </c>
    </row>
    <row r="9904" spans="1:17" x14ac:dyDescent="0.25">
      <c r="A9904" s="1">
        <v>42911</v>
      </c>
      <c r="B9904">
        <v>1000000</v>
      </c>
      <c r="C9904" t="s">
        <v>2</v>
      </c>
      <c r="D9904" t="s">
        <v>12427</v>
      </c>
      <c r="E9904" t="s">
        <v>5</v>
      </c>
      <c r="F9904">
        <v>3121</v>
      </c>
      <c r="G9904">
        <v>2</v>
      </c>
      <c r="H9904">
        <v>1</v>
      </c>
      <c r="I9904">
        <v>0</v>
      </c>
      <c r="J9904">
        <v>164</v>
      </c>
      <c r="L9904" t="s">
        <v>10075</v>
      </c>
      <c r="M9904" t="s">
        <v>6</v>
      </c>
      <c r="N9904" t="s">
        <v>8</v>
      </c>
      <c r="O9904" s="6" t="str">
        <f>INDEX(lkp_Region,MATCH(tbl_Sales[[#This Row],[Suburb]],lkp_Suburb,0))</f>
        <v>Northern Metropolitan</v>
      </c>
      <c r="P9904" s="6">
        <f>MONTH(tbl_Sales[[#This Row],[Date]])</f>
        <v>6</v>
      </c>
      <c r="Q9904" s="6">
        <f>YEAR(tbl_Sales[[#This Row],[Date]])</f>
        <v>2017</v>
      </c>
    </row>
    <row r="9905" spans="1:17" x14ac:dyDescent="0.25">
      <c r="A9905" s="1">
        <v>42911</v>
      </c>
      <c r="B9905">
        <v>1590000</v>
      </c>
      <c r="C9905" t="s">
        <v>2</v>
      </c>
      <c r="D9905" t="s">
        <v>12428</v>
      </c>
      <c r="E9905" t="s">
        <v>10</v>
      </c>
      <c r="F9905">
        <v>3121</v>
      </c>
      <c r="G9905">
        <v>3</v>
      </c>
      <c r="H9905">
        <v>1</v>
      </c>
      <c r="I9905">
        <v>1</v>
      </c>
      <c r="J9905">
        <v>318</v>
      </c>
      <c r="L9905" t="s">
        <v>10076</v>
      </c>
      <c r="M9905" t="s">
        <v>6</v>
      </c>
      <c r="N9905" t="s">
        <v>8</v>
      </c>
      <c r="O9905" s="6" t="str">
        <f>INDEX(lkp_Region,MATCH(tbl_Sales[[#This Row],[Suburb]],lkp_Suburb,0))</f>
        <v>Northern Metropolitan</v>
      </c>
      <c r="P9905" s="6">
        <f>MONTH(tbl_Sales[[#This Row],[Date]])</f>
        <v>6</v>
      </c>
      <c r="Q9905" s="6">
        <f>YEAR(tbl_Sales[[#This Row],[Date]])</f>
        <v>2017</v>
      </c>
    </row>
    <row r="9906" spans="1:17" x14ac:dyDescent="0.25">
      <c r="A9906" s="1">
        <v>42911</v>
      </c>
      <c r="B9906">
        <v>1131000</v>
      </c>
      <c r="C9906" t="s">
        <v>2</v>
      </c>
      <c r="D9906" t="s">
        <v>12429</v>
      </c>
      <c r="E9906" t="s">
        <v>10</v>
      </c>
      <c r="F9906">
        <v>3131</v>
      </c>
      <c r="G9906">
        <v>3</v>
      </c>
      <c r="H9906">
        <v>1</v>
      </c>
      <c r="I9906">
        <v>2</v>
      </c>
      <c r="J9906">
        <v>697</v>
      </c>
      <c r="L9906" t="s">
        <v>10077</v>
      </c>
      <c r="M9906" t="s">
        <v>8929</v>
      </c>
      <c r="N9906" t="s">
        <v>14</v>
      </c>
      <c r="O9906" s="6" t="str">
        <f>INDEX(lkp_Region,MATCH(tbl_Sales[[#This Row],[Suburb]],lkp_Suburb,0))</f>
        <v>Eastern Metropolitan</v>
      </c>
      <c r="P9906" s="6">
        <f>MONTH(tbl_Sales[[#This Row],[Date]])</f>
        <v>6</v>
      </c>
      <c r="Q9906" s="6">
        <f>YEAR(tbl_Sales[[#This Row],[Date]])</f>
        <v>2017</v>
      </c>
    </row>
    <row r="9907" spans="1:17" x14ac:dyDescent="0.25">
      <c r="A9907" s="1">
        <v>42911</v>
      </c>
      <c r="B9907">
        <v>550000</v>
      </c>
      <c r="C9907" t="s">
        <v>13</v>
      </c>
      <c r="D9907" t="s">
        <v>12424</v>
      </c>
      <c r="E9907" t="s">
        <v>5</v>
      </c>
      <c r="F9907">
        <v>3181</v>
      </c>
      <c r="G9907">
        <v>2</v>
      </c>
      <c r="H9907">
        <v>1</v>
      </c>
      <c r="I9907">
        <v>1</v>
      </c>
      <c r="J9907">
        <v>72</v>
      </c>
      <c r="K9907">
        <v>1976</v>
      </c>
      <c r="L9907" t="s">
        <v>10078</v>
      </c>
      <c r="M9907" t="s">
        <v>302</v>
      </c>
      <c r="N9907" t="s">
        <v>76</v>
      </c>
      <c r="O9907" s="6" t="str">
        <f>INDEX(lkp_Region,MATCH(tbl_Sales[[#This Row],[Suburb]],lkp_Suburb,0))</f>
        <v>Southern Metropolitan</v>
      </c>
      <c r="P9907" s="6">
        <f>MONTH(tbl_Sales[[#This Row],[Date]])</f>
        <v>6</v>
      </c>
      <c r="Q9907" s="6">
        <f>YEAR(tbl_Sales[[#This Row],[Date]])</f>
        <v>2017</v>
      </c>
    </row>
    <row r="9908" spans="1:17" x14ac:dyDescent="0.25">
      <c r="A9908" s="1">
        <v>42911</v>
      </c>
      <c r="B9908">
        <v>760000</v>
      </c>
      <c r="C9908" t="s">
        <v>13</v>
      </c>
      <c r="D9908" t="s">
        <v>12429</v>
      </c>
      <c r="E9908" t="s">
        <v>10</v>
      </c>
      <c r="F9908">
        <v>3142</v>
      </c>
      <c r="G9908">
        <v>2</v>
      </c>
      <c r="H9908">
        <v>1</v>
      </c>
      <c r="I9908">
        <v>1</v>
      </c>
      <c r="J9908">
        <v>0</v>
      </c>
      <c r="L9908" t="s">
        <v>10079</v>
      </c>
      <c r="M9908" t="s">
        <v>109</v>
      </c>
      <c r="N9908" t="s">
        <v>76</v>
      </c>
      <c r="O9908" s="6" t="str">
        <f>INDEX(lkp_Region,MATCH(tbl_Sales[[#This Row],[Suburb]],lkp_Suburb,0))</f>
        <v>Southern Metropolitan</v>
      </c>
      <c r="P9908" s="6">
        <f>MONTH(tbl_Sales[[#This Row],[Date]])</f>
        <v>6</v>
      </c>
      <c r="Q9908" s="6">
        <f>YEAR(tbl_Sales[[#This Row],[Date]])</f>
        <v>2017</v>
      </c>
    </row>
    <row r="9909" spans="1:17" x14ac:dyDescent="0.25">
      <c r="A9909" s="1">
        <v>42911</v>
      </c>
      <c r="B9909">
        <v>480000</v>
      </c>
      <c r="C9909" t="s">
        <v>13</v>
      </c>
      <c r="D9909" t="s">
        <v>12429</v>
      </c>
      <c r="E9909" t="s">
        <v>5</v>
      </c>
      <c r="F9909">
        <v>3182</v>
      </c>
      <c r="G9909">
        <v>1</v>
      </c>
      <c r="H9909">
        <v>1</v>
      </c>
      <c r="I9909">
        <v>1</v>
      </c>
      <c r="J9909">
        <v>0</v>
      </c>
      <c r="K9909">
        <v>1930</v>
      </c>
      <c r="L9909" t="s">
        <v>10080</v>
      </c>
      <c r="M9909" t="s">
        <v>156</v>
      </c>
      <c r="N9909" t="s">
        <v>26</v>
      </c>
      <c r="O9909" s="6" t="str">
        <f>INDEX(lkp_Region,MATCH(tbl_Sales[[#This Row],[Suburb]],lkp_Suburb,0))</f>
        <v>Southern Metropolitan</v>
      </c>
      <c r="P9909" s="6">
        <f>MONTH(tbl_Sales[[#This Row],[Date]])</f>
        <v>6</v>
      </c>
      <c r="Q9909" s="6">
        <f>YEAR(tbl_Sales[[#This Row],[Date]])</f>
        <v>2017</v>
      </c>
    </row>
    <row r="9910" spans="1:17" x14ac:dyDescent="0.25">
      <c r="A9910" s="1">
        <v>42911</v>
      </c>
      <c r="B9910">
        <v>3750000</v>
      </c>
      <c r="C9910" t="s">
        <v>2</v>
      </c>
      <c r="D9910" t="s">
        <v>12430</v>
      </c>
      <c r="E9910" t="s">
        <v>5</v>
      </c>
      <c r="F9910">
        <v>3206</v>
      </c>
      <c r="G9910">
        <v>3</v>
      </c>
      <c r="H9910">
        <v>2</v>
      </c>
      <c r="I9910">
        <v>1</v>
      </c>
      <c r="J9910">
        <v>411</v>
      </c>
      <c r="L9910" t="s">
        <v>10081</v>
      </c>
      <c r="M9910" t="s">
        <v>474</v>
      </c>
      <c r="N9910" t="s">
        <v>26</v>
      </c>
      <c r="O9910" s="6" t="str">
        <f>INDEX(lkp_Region,MATCH(tbl_Sales[[#This Row],[Suburb]],lkp_Suburb,0))</f>
        <v>Southern Metropolitan</v>
      </c>
      <c r="P9910" s="6">
        <f>MONTH(tbl_Sales[[#This Row],[Date]])</f>
        <v>6</v>
      </c>
      <c r="Q9910" s="6">
        <f>YEAR(tbl_Sales[[#This Row],[Date]])</f>
        <v>2017</v>
      </c>
    </row>
    <row r="9911" spans="1:17" x14ac:dyDescent="0.25">
      <c r="A9911" s="1">
        <v>42911</v>
      </c>
      <c r="B9911">
        <v>495000</v>
      </c>
      <c r="C9911" t="s">
        <v>13</v>
      </c>
      <c r="D9911" t="s">
        <v>12423</v>
      </c>
      <c r="E9911" t="s">
        <v>10</v>
      </c>
      <c r="F9911">
        <v>3058</v>
      </c>
      <c r="G9911">
        <v>2</v>
      </c>
      <c r="H9911">
        <v>1</v>
      </c>
      <c r="I9911">
        <v>0</v>
      </c>
      <c r="J9911">
        <v>388</v>
      </c>
      <c r="K9911">
        <v>1960</v>
      </c>
      <c r="L9911" t="s">
        <v>10082</v>
      </c>
      <c r="M9911" t="s">
        <v>41</v>
      </c>
      <c r="N9911" t="s">
        <v>18</v>
      </c>
      <c r="O9911" s="6" t="str">
        <f>INDEX(lkp_Region,MATCH(tbl_Sales[[#This Row],[Suburb]],lkp_Suburb,0))</f>
        <v>Northern Metropolitan</v>
      </c>
      <c r="P9911" s="6">
        <f>MONTH(tbl_Sales[[#This Row],[Date]])</f>
        <v>6</v>
      </c>
      <c r="Q9911" s="6">
        <f>YEAR(tbl_Sales[[#This Row],[Date]])</f>
        <v>2017</v>
      </c>
    </row>
    <row r="9912" spans="1:17" x14ac:dyDescent="0.25">
      <c r="A9912" s="1">
        <v>42911</v>
      </c>
      <c r="B9912">
        <v>650000</v>
      </c>
      <c r="C9912" t="s">
        <v>2</v>
      </c>
      <c r="D9912" t="s">
        <v>12425</v>
      </c>
      <c r="E9912" t="s">
        <v>5</v>
      </c>
      <c r="F9912">
        <v>3060</v>
      </c>
      <c r="G9912">
        <v>3</v>
      </c>
      <c r="H9912">
        <v>1</v>
      </c>
      <c r="I9912">
        <v>4</v>
      </c>
      <c r="J9912">
        <v>616</v>
      </c>
      <c r="K9912">
        <v>1960</v>
      </c>
      <c r="L9912" t="s">
        <v>10083</v>
      </c>
      <c r="M9912" t="s">
        <v>16</v>
      </c>
      <c r="N9912" t="s">
        <v>18</v>
      </c>
      <c r="O9912" s="6" t="str">
        <f>INDEX(lkp_Region,MATCH(tbl_Sales[[#This Row],[Suburb]],lkp_Suburb,0))</f>
        <v>Northern Metropolitan</v>
      </c>
      <c r="P9912" s="6">
        <f>MONTH(tbl_Sales[[#This Row],[Date]])</f>
        <v>6</v>
      </c>
      <c r="Q9912" s="6">
        <f>YEAR(tbl_Sales[[#This Row],[Date]])</f>
        <v>2017</v>
      </c>
    </row>
    <row r="9913" spans="1:17" x14ac:dyDescent="0.25">
      <c r="A9913" s="1">
        <v>42911</v>
      </c>
      <c r="B9913">
        <v>740000</v>
      </c>
      <c r="C9913" t="s">
        <v>2</v>
      </c>
      <c r="D9913" t="s">
        <v>12427</v>
      </c>
      <c r="E9913" t="s">
        <v>5</v>
      </c>
      <c r="F9913">
        <v>3056</v>
      </c>
      <c r="G9913">
        <v>2</v>
      </c>
      <c r="H9913">
        <v>1</v>
      </c>
      <c r="I9913">
        <v>0</v>
      </c>
      <c r="J9913">
        <v>0</v>
      </c>
      <c r="L9913" t="s">
        <v>10084</v>
      </c>
      <c r="M9913" t="s">
        <v>117</v>
      </c>
      <c r="N9913" t="s">
        <v>18</v>
      </c>
      <c r="O9913" s="6" t="str">
        <f>INDEX(lkp_Region,MATCH(tbl_Sales[[#This Row],[Suburb]],lkp_Suburb,0))</f>
        <v>Northern Metropolitan</v>
      </c>
      <c r="P9913" s="6">
        <f>MONTH(tbl_Sales[[#This Row],[Date]])</f>
        <v>6</v>
      </c>
      <c r="Q9913" s="6">
        <f>YEAR(tbl_Sales[[#This Row],[Date]])</f>
        <v>2017</v>
      </c>
    </row>
    <row r="9914" spans="1:17" x14ac:dyDescent="0.25">
      <c r="A9914" s="1">
        <v>42911</v>
      </c>
      <c r="B9914">
        <v>770000</v>
      </c>
      <c r="C9914" t="s">
        <v>2</v>
      </c>
      <c r="D9914" t="s">
        <v>12428</v>
      </c>
      <c r="E9914" t="s">
        <v>10</v>
      </c>
      <c r="F9914">
        <v>3058</v>
      </c>
      <c r="G9914">
        <v>4</v>
      </c>
      <c r="H9914">
        <v>1</v>
      </c>
      <c r="I9914">
        <v>1</v>
      </c>
      <c r="J9914">
        <v>545</v>
      </c>
      <c r="L9914" t="s">
        <v>10085</v>
      </c>
      <c r="M9914" t="s">
        <v>499</v>
      </c>
      <c r="N9914" t="s">
        <v>18</v>
      </c>
      <c r="O9914" s="6" t="str">
        <f>INDEX(lkp_Region,MATCH(tbl_Sales[[#This Row],[Suburb]],lkp_Suburb,0))</f>
        <v>Northern Metropolitan</v>
      </c>
      <c r="P9914" s="6">
        <f>MONTH(tbl_Sales[[#This Row],[Date]])</f>
        <v>6</v>
      </c>
      <c r="Q9914" s="6">
        <f>YEAR(tbl_Sales[[#This Row],[Date]])</f>
        <v>2017</v>
      </c>
    </row>
    <row r="9915" spans="1:17" x14ac:dyDescent="0.25">
      <c r="A9915" s="1">
        <v>42911</v>
      </c>
      <c r="B9915">
        <v>845000</v>
      </c>
      <c r="C9915" t="s">
        <v>2</v>
      </c>
      <c r="D9915" t="s">
        <v>12423</v>
      </c>
      <c r="E9915" t="s">
        <v>10</v>
      </c>
      <c r="F9915">
        <v>3042</v>
      </c>
      <c r="G9915">
        <v>3</v>
      </c>
      <c r="H9915">
        <v>1</v>
      </c>
      <c r="I9915">
        <v>2</v>
      </c>
      <c r="J9915">
        <v>589</v>
      </c>
      <c r="L9915" t="s">
        <v>10086</v>
      </c>
      <c r="M9915" t="s">
        <v>330</v>
      </c>
      <c r="N9915" t="s">
        <v>49</v>
      </c>
      <c r="O9915" s="6" t="str">
        <f>INDEX(lkp_Region,MATCH(tbl_Sales[[#This Row],[Suburb]],lkp_Suburb,0))</f>
        <v>Western Metropolitan</v>
      </c>
      <c r="P9915" s="6">
        <f>MONTH(tbl_Sales[[#This Row],[Date]])</f>
        <v>6</v>
      </c>
      <c r="Q9915" s="6">
        <f>YEAR(tbl_Sales[[#This Row],[Date]])</f>
        <v>2017</v>
      </c>
    </row>
    <row r="9916" spans="1:17" x14ac:dyDescent="0.25">
      <c r="A9916" s="1">
        <v>42911</v>
      </c>
      <c r="B9916">
        <v>901000</v>
      </c>
      <c r="C9916" t="s">
        <v>2</v>
      </c>
      <c r="D9916" t="s">
        <v>12432</v>
      </c>
      <c r="E9916" t="s">
        <v>10</v>
      </c>
      <c r="F9916">
        <v>3170</v>
      </c>
      <c r="G9916">
        <v>3</v>
      </c>
      <c r="H9916">
        <v>1</v>
      </c>
      <c r="I9916">
        <v>2</v>
      </c>
      <c r="J9916">
        <v>801</v>
      </c>
      <c r="L9916" t="s">
        <v>10087</v>
      </c>
      <c r="M9916" t="s">
        <v>8310</v>
      </c>
      <c r="N9916" t="s">
        <v>31</v>
      </c>
      <c r="O9916" s="6" t="str">
        <f>INDEX(lkp_Region,MATCH(tbl_Sales[[#This Row],[Suburb]],lkp_Suburb,0))</f>
        <v>South-Eastern Metropolitan</v>
      </c>
      <c r="P9916" s="6">
        <f>MONTH(tbl_Sales[[#This Row],[Date]])</f>
        <v>6</v>
      </c>
      <c r="Q9916" s="6">
        <f>YEAR(tbl_Sales[[#This Row],[Date]])</f>
        <v>2017</v>
      </c>
    </row>
    <row r="9917" spans="1:17" x14ac:dyDescent="0.25">
      <c r="A9917" s="1">
        <v>42911</v>
      </c>
      <c r="B9917">
        <v>1265000</v>
      </c>
      <c r="C9917" t="s">
        <v>2</v>
      </c>
      <c r="D9917" t="s">
        <v>12429</v>
      </c>
      <c r="E9917" t="s">
        <v>10</v>
      </c>
      <c r="F9917">
        <v>3167</v>
      </c>
      <c r="G9917">
        <v>3</v>
      </c>
      <c r="H9917">
        <v>1</v>
      </c>
      <c r="I9917">
        <v>1</v>
      </c>
      <c r="J9917">
        <v>743</v>
      </c>
      <c r="L9917" t="s">
        <v>10088</v>
      </c>
      <c r="M9917" t="s">
        <v>43</v>
      </c>
      <c r="N9917" t="s">
        <v>31</v>
      </c>
      <c r="O9917" s="6" t="str">
        <f>INDEX(lkp_Region,MATCH(tbl_Sales[[#This Row],[Suburb]],lkp_Suburb,0))</f>
        <v>South-Eastern Metropolitan</v>
      </c>
      <c r="P9917" s="6">
        <f>MONTH(tbl_Sales[[#This Row],[Date]])</f>
        <v>6</v>
      </c>
      <c r="Q9917" s="6">
        <f>YEAR(tbl_Sales[[#This Row],[Date]])</f>
        <v>2017</v>
      </c>
    </row>
    <row r="9918" spans="1:17" x14ac:dyDescent="0.25">
      <c r="A9918" s="1">
        <v>42911</v>
      </c>
      <c r="B9918">
        <v>1425000</v>
      </c>
      <c r="C9918" t="s">
        <v>2</v>
      </c>
      <c r="D9918" t="s">
        <v>12429</v>
      </c>
      <c r="E9918" t="s">
        <v>10</v>
      </c>
      <c r="F9918">
        <v>3147</v>
      </c>
      <c r="G9918">
        <v>4</v>
      </c>
      <c r="H9918">
        <v>1</v>
      </c>
      <c r="I9918">
        <v>2</v>
      </c>
      <c r="J9918">
        <v>778</v>
      </c>
      <c r="L9918" t="s">
        <v>10089</v>
      </c>
      <c r="M9918" t="s">
        <v>609</v>
      </c>
      <c r="N9918" t="s">
        <v>31</v>
      </c>
      <c r="O9918" s="6" t="str">
        <f>INDEX(lkp_Region,MATCH(tbl_Sales[[#This Row],[Suburb]],lkp_Suburb,0))</f>
        <v>Southern Metropolitan</v>
      </c>
      <c r="P9918" s="6">
        <f>MONTH(tbl_Sales[[#This Row],[Date]])</f>
        <v>6</v>
      </c>
      <c r="Q9918" s="6">
        <f>YEAR(tbl_Sales[[#This Row],[Date]])</f>
        <v>2017</v>
      </c>
    </row>
    <row r="9919" spans="1:17" x14ac:dyDescent="0.25">
      <c r="A9919" s="1">
        <v>42911</v>
      </c>
      <c r="B9919">
        <v>1150000</v>
      </c>
      <c r="C9919" t="s">
        <v>2</v>
      </c>
      <c r="D9919" t="s">
        <v>12431</v>
      </c>
      <c r="E9919" t="s">
        <v>5</v>
      </c>
      <c r="F9919">
        <v>3023</v>
      </c>
      <c r="G9919">
        <v>5</v>
      </c>
      <c r="H9919">
        <v>5</v>
      </c>
      <c r="I9919">
        <v>4</v>
      </c>
      <c r="J9919">
        <v>688</v>
      </c>
      <c r="K9919">
        <v>2006</v>
      </c>
      <c r="L9919" t="s">
        <v>10090</v>
      </c>
      <c r="M9919" t="s">
        <v>7615</v>
      </c>
      <c r="N9919" t="s">
        <v>7542</v>
      </c>
      <c r="O9919" s="6" t="str">
        <f>INDEX(lkp_Region,MATCH(tbl_Sales[[#This Row],[Suburb]],lkp_Suburb,0))</f>
        <v>Western Metropolitan</v>
      </c>
      <c r="P9919" s="6">
        <f>MONTH(tbl_Sales[[#This Row],[Date]])</f>
        <v>6</v>
      </c>
      <c r="Q9919" s="6">
        <f>YEAR(tbl_Sales[[#This Row],[Date]])</f>
        <v>2017</v>
      </c>
    </row>
    <row r="9920" spans="1:17" x14ac:dyDescent="0.25">
      <c r="A9920" s="1">
        <v>42911</v>
      </c>
      <c r="B9920">
        <v>1070000</v>
      </c>
      <c r="C9920" t="s">
        <v>2</v>
      </c>
      <c r="D9920" t="s">
        <v>12427</v>
      </c>
      <c r="E9920" t="s">
        <v>10</v>
      </c>
      <c r="F9920">
        <v>3031</v>
      </c>
      <c r="G9920">
        <v>2</v>
      </c>
      <c r="H9920">
        <v>1</v>
      </c>
      <c r="I9920">
        <v>0</v>
      </c>
      <c r="J9920">
        <v>282</v>
      </c>
      <c r="L9920" t="s">
        <v>10091</v>
      </c>
      <c r="M9920" t="s">
        <v>264</v>
      </c>
      <c r="N9920" t="s">
        <v>88</v>
      </c>
      <c r="O9920" s="6" t="str">
        <f>INDEX(lkp_Region,MATCH(tbl_Sales[[#This Row],[Suburb]],lkp_Suburb,0))</f>
        <v>Northern Metropolitan</v>
      </c>
      <c r="P9920" s="6">
        <f>MONTH(tbl_Sales[[#This Row],[Date]])</f>
        <v>6</v>
      </c>
      <c r="Q9920" s="6">
        <f>YEAR(tbl_Sales[[#This Row],[Date]])</f>
        <v>2017</v>
      </c>
    </row>
    <row r="9921" spans="1:17" x14ac:dyDescent="0.25">
      <c r="A9921" s="1">
        <v>42911</v>
      </c>
      <c r="B9921">
        <v>1200000</v>
      </c>
      <c r="C9921" t="s">
        <v>2</v>
      </c>
      <c r="D9921" t="s">
        <v>12426</v>
      </c>
      <c r="E9921" t="s">
        <v>10</v>
      </c>
      <c r="F9921">
        <v>3135</v>
      </c>
      <c r="G9921">
        <v>4</v>
      </c>
      <c r="H9921">
        <v>1</v>
      </c>
      <c r="I9921">
        <v>1</v>
      </c>
      <c r="J9921">
        <v>833</v>
      </c>
      <c r="K9921">
        <v>1960</v>
      </c>
      <c r="L9921" t="s">
        <v>10092</v>
      </c>
      <c r="M9921" t="s">
        <v>8016</v>
      </c>
      <c r="N9921" t="s">
        <v>7588</v>
      </c>
      <c r="O9921" s="6" t="str">
        <f>INDEX(lkp_Region,MATCH(tbl_Sales[[#This Row],[Suburb]],lkp_Suburb,0))</f>
        <v>Eastern Metropolitan</v>
      </c>
      <c r="P9921" s="6">
        <f>MONTH(tbl_Sales[[#This Row],[Date]])</f>
        <v>6</v>
      </c>
      <c r="Q9921" s="6">
        <f>YEAR(tbl_Sales[[#This Row],[Date]])</f>
        <v>2017</v>
      </c>
    </row>
    <row r="9922" spans="1:17" x14ac:dyDescent="0.25">
      <c r="A9922" s="1">
        <v>42911</v>
      </c>
      <c r="B9922">
        <v>650000</v>
      </c>
      <c r="C9922" t="s">
        <v>2</v>
      </c>
      <c r="D9922" t="s">
        <v>12429</v>
      </c>
      <c r="E9922" t="s">
        <v>5</v>
      </c>
      <c r="F9922">
        <v>3013</v>
      </c>
      <c r="G9922">
        <v>2</v>
      </c>
      <c r="H9922">
        <v>1</v>
      </c>
      <c r="I9922">
        <v>2</v>
      </c>
      <c r="J9922">
        <v>304</v>
      </c>
      <c r="K9922">
        <v>1960</v>
      </c>
      <c r="L9922" t="s">
        <v>10093</v>
      </c>
      <c r="M9922" t="s">
        <v>65</v>
      </c>
      <c r="N9922" t="s">
        <v>21</v>
      </c>
      <c r="O9922" s="6" t="str">
        <f>INDEX(lkp_Region,MATCH(tbl_Sales[[#This Row],[Suburb]],lkp_Suburb,0))</f>
        <v>Western Metropolitan</v>
      </c>
      <c r="P9922" s="6">
        <f>MONTH(tbl_Sales[[#This Row],[Date]])</f>
        <v>6</v>
      </c>
      <c r="Q9922" s="6">
        <f>YEAR(tbl_Sales[[#This Row],[Date]])</f>
        <v>2017</v>
      </c>
    </row>
    <row r="9923" spans="1:17" x14ac:dyDescent="0.25">
      <c r="A9923" s="1">
        <v>42911</v>
      </c>
      <c r="B9923">
        <v>706500</v>
      </c>
      <c r="C9923" t="s">
        <v>2</v>
      </c>
      <c r="D9923" t="s">
        <v>12432</v>
      </c>
      <c r="E9923" t="s">
        <v>5</v>
      </c>
      <c r="F9923">
        <v>3155</v>
      </c>
      <c r="G9923">
        <v>3</v>
      </c>
      <c r="H9923">
        <v>2</v>
      </c>
      <c r="I9923">
        <v>3</v>
      </c>
      <c r="J9923">
        <v>723</v>
      </c>
      <c r="L9923" t="s">
        <v>10094</v>
      </c>
      <c r="M9923" t="s">
        <v>8768</v>
      </c>
      <c r="N9923" t="s">
        <v>7768</v>
      </c>
      <c r="O9923" s="6" t="str">
        <f>INDEX(lkp_Region,MATCH(tbl_Sales[[#This Row],[Suburb]],lkp_Suburb,0))</f>
        <v>Eastern Metropolitan</v>
      </c>
      <c r="P9923" s="6">
        <f>MONTH(tbl_Sales[[#This Row],[Date]])</f>
        <v>6</v>
      </c>
      <c r="Q9923" s="6">
        <f>YEAR(tbl_Sales[[#This Row],[Date]])</f>
        <v>2017</v>
      </c>
    </row>
    <row r="9924" spans="1:17" x14ac:dyDescent="0.25">
      <c r="A9924" s="1">
        <v>42911</v>
      </c>
      <c r="B9924">
        <v>877000</v>
      </c>
      <c r="C9924" t="s">
        <v>2</v>
      </c>
      <c r="D9924" t="s">
        <v>12427</v>
      </c>
      <c r="E9924" t="s">
        <v>10</v>
      </c>
      <c r="F9924">
        <v>3192</v>
      </c>
      <c r="G9924">
        <v>3</v>
      </c>
      <c r="H9924">
        <v>1</v>
      </c>
      <c r="I9924">
        <v>2</v>
      </c>
      <c r="J9924">
        <v>533</v>
      </c>
      <c r="K9924">
        <v>1965</v>
      </c>
      <c r="L9924" t="s">
        <v>10095</v>
      </c>
      <c r="M9924" t="s">
        <v>7622</v>
      </c>
      <c r="N9924" t="s">
        <v>45</v>
      </c>
      <c r="O9924" s="6" t="str">
        <f>INDEX(lkp_Region,MATCH(tbl_Sales[[#This Row],[Suburb]],lkp_Suburb,0))</f>
        <v>Southern Metropolitan</v>
      </c>
      <c r="P9924" s="6">
        <f>MONTH(tbl_Sales[[#This Row],[Date]])</f>
        <v>6</v>
      </c>
      <c r="Q9924" s="6">
        <f>YEAR(tbl_Sales[[#This Row],[Date]])</f>
        <v>2017</v>
      </c>
    </row>
    <row r="9925" spans="1:17" x14ac:dyDescent="0.25">
      <c r="A9925" s="1">
        <v>42911</v>
      </c>
      <c r="B9925">
        <v>1090500</v>
      </c>
      <c r="C9925" t="s">
        <v>2</v>
      </c>
      <c r="D9925" t="s">
        <v>12429</v>
      </c>
      <c r="E9925" t="s">
        <v>10</v>
      </c>
      <c r="F9925">
        <v>3189</v>
      </c>
      <c r="G9925">
        <v>3</v>
      </c>
      <c r="H9925">
        <v>2</v>
      </c>
      <c r="I9925">
        <v>2</v>
      </c>
      <c r="J9925">
        <v>347</v>
      </c>
      <c r="K9925">
        <v>1955</v>
      </c>
      <c r="L9925" t="s">
        <v>10096</v>
      </c>
      <c r="M9925" t="s">
        <v>70</v>
      </c>
      <c r="N9925" t="s">
        <v>45</v>
      </c>
      <c r="O9925" s="6" t="str">
        <f>INDEX(lkp_Region,MATCH(tbl_Sales[[#This Row],[Suburb]],lkp_Suburb,0))</f>
        <v>Southern Metropolitan</v>
      </c>
      <c r="P9925" s="6">
        <f>MONTH(tbl_Sales[[#This Row],[Date]])</f>
        <v>6</v>
      </c>
      <c r="Q9925" s="6">
        <f>YEAR(tbl_Sales[[#This Row],[Date]])</f>
        <v>2017</v>
      </c>
    </row>
    <row r="9926" spans="1:17" x14ac:dyDescent="0.25">
      <c r="A9926" s="1">
        <v>42911</v>
      </c>
      <c r="B9926">
        <v>465000</v>
      </c>
      <c r="C9926" t="s">
        <v>13</v>
      </c>
      <c r="D9926" t="s">
        <v>12427</v>
      </c>
      <c r="E9926" t="s">
        <v>5</v>
      </c>
      <c r="F9926">
        <v>3072</v>
      </c>
      <c r="G9926">
        <v>2</v>
      </c>
      <c r="H9926">
        <v>1</v>
      </c>
      <c r="I9926">
        <v>1</v>
      </c>
      <c r="J9926">
        <v>163</v>
      </c>
      <c r="L9926" t="s">
        <v>10097</v>
      </c>
      <c r="M9926" t="s">
        <v>97</v>
      </c>
      <c r="N9926" t="s">
        <v>62</v>
      </c>
      <c r="O9926" s="6" t="str">
        <f>INDEX(lkp_Region,MATCH(tbl_Sales[[#This Row],[Suburb]],lkp_Suburb,0))</f>
        <v>Northern Metropolitan</v>
      </c>
      <c r="P9926" s="6">
        <f>MONTH(tbl_Sales[[#This Row],[Date]])</f>
        <v>6</v>
      </c>
      <c r="Q9926" s="6">
        <f>YEAR(tbl_Sales[[#This Row],[Date]])</f>
        <v>2017</v>
      </c>
    </row>
    <row r="9927" spans="1:17" x14ac:dyDescent="0.25">
      <c r="A9927" s="1">
        <v>42911</v>
      </c>
      <c r="B9927">
        <v>617500</v>
      </c>
      <c r="C9927" t="s">
        <v>2</v>
      </c>
      <c r="D9927" t="s">
        <v>12428</v>
      </c>
      <c r="E9927" t="s">
        <v>10</v>
      </c>
      <c r="F9927">
        <v>3072</v>
      </c>
      <c r="G9927">
        <v>2</v>
      </c>
      <c r="H9927">
        <v>1</v>
      </c>
      <c r="I9927">
        <v>3</v>
      </c>
      <c r="J9927">
        <v>155</v>
      </c>
      <c r="K9927">
        <v>1985</v>
      </c>
      <c r="L9927" t="s">
        <v>10098</v>
      </c>
      <c r="M9927" t="s">
        <v>97</v>
      </c>
      <c r="N9927" t="s">
        <v>62</v>
      </c>
      <c r="O9927" s="6" t="str">
        <f>INDEX(lkp_Region,MATCH(tbl_Sales[[#This Row],[Suburb]],lkp_Suburb,0))</f>
        <v>Northern Metropolitan</v>
      </c>
      <c r="P9927" s="6">
        <f>MONTH(tbl_Sales[[#This Row],[Date]])</f>
        <v>6</v>
      </c>
      <c r="Q9927" s="6">
        <f>YEAR(tbl_Sales[[#This Row],[Date]])</f>
        <v>2017</v>
      </c>
    </row>
    <row r="9928" spans="1:17" x14ac:dyDescent="0.25">
      <c r="A9928" s="1">
        <v>42911</v>
      </c>
      <c r="B9928">
        <v>690000</v>
      </c>
      <c r="C9928" t="s">
        <v>2</v>
      </c>
      <c r="D9928" t="s">
        <v>12431</v>
      </c>
      <c r="E9928" t="s">
        <v>10</v>
      </c>
      <c r="F9928">
        <v>3072</v>
      </c>
      <c r="G9928">
        <v>3</v>
      </c>
      <c r="H9928">
        <v>1</v>
      </c>
      <c r="I9928">
        <v>2</v>
      </c>
      <c r="J9928">
        <v>581</v>
      </c>
      <c r="K9928">
        <v>1960</v>
      </c>
      <c r="L9928" t="s">
        <v>10099</v>
      </c>
      <c r="M9928" t="s">
        <v>97</v>
      </c>
      <c r="N9928" t="s">
        <v>62</v>
      </c>
      <c r="O9928" s="6" t="str">
        <f>INDEX(lkp_Region,MATCH(tbl_Sales[[#This Row],[Suburb]],lkp_Suburb,0))</f>
        <v>Northern Metropolitan</v>
      </c>
      <c r="P9928" s="6">
        <f>MONTH(tbl_Sales[[#This Row],[Date]])</f>
        <v>6</v>
      </c>
      <c r="Q9928" s="6">
        <f>YEAR(tbl_Sales[[#This Row],[Date]])</f>
        <v>2017</v>
      </c>
    </row>
    <row r="9929" spans="1:17" x14ac:dyDescent="0.25">
      <c r="A9929" s="1">
        <v>42911</v>
      </c>
      <c r="B9929">
        <v>905000</v>
      </c>
      <c r="C9929" t="s">
        <v>2</v>
      </c>
      <c r="D9929" t="s">
        <v>12428</v>
      </c>
      <c r="E9929" t="s">
        <v>10</v>
      </c>
      <c r="F9929">
        <v>3073</v>
      </c>
      <c r="G9929">
        <v>4</v>
      </c>
      <c r="H9929">
        <v>2</v>
      </c>
      <c r="I9929">
        <v>2</v>
      </c>
      <c r="J9929">
        <v>696</v>
      </c>
      <c r="K9929">
        <v>1965</v>
      </c>
      <c r="L9929" t="s">
        <v>10100</v>
      </c>
      <c r="M9929" t="s">
        <v>93</v>
      </c>
      <c r="N9929" t="s">
        <v>62</v>
      </c>
      <c r="O9929" s="6" t="str">
        <f>INDEX(lkp_Region,MATCH(tbl_Sales[[#This Row],[Suburb]],lkp_Suburb,0))</f>
        <v>Northern Metropolitan</v>
      </c>
      <c r="P9929" s="6">
        <f>MONTH(tbl_Sales[[#This Row],[Date]])</f>
        <v>6</v>
      </c>
      <c r="Q9929" s="6">
        <f>YEAR(tbl_Sales[[#This Row],[Date]])</f>
        <v>2017</v>
      </c>
    </row>
    <row r="9930" spans="1:17" x14ac:dyDescent="0.25">
      <c r="A9930" s="1">
        <v>42911</v>
      </c>
      <c r="B9930">
        <v>1590000</v>
      </c>
      <c r="C9930" t="s">
        <v>2</v>
      </c>
      <c r="D9930" t="s">
        <v>12429</v>
      </c>
      <c r="E9930" t="s">
        <v>10</v>
      </c>
      <c r="F9930">
        <v>3070</v>
      </c>
      <c r="G9930">
        <v>3</v>
      </c>
      <c r="H9930">
        <v>1</v>
      </c>
      <c r="I9930">
        <v>1</v>
      </c>
      <c r="J9930">
        <v>563</v>
      </c>
      <c r="L9930" t="s">
        <v>10101</v>
      </c>
      <c r="M9930" t="s">
        <v>271</v>
      </c>
      <c r="N9930" t="s">
        <v>62</v>
      </c>
      <c r="O9930" s="6" t="str">
        <f>INDEX(lkp_Region,MATCH(tbl_Sales[[#This Row],[Suburb]],lkp_Suburb,0))</f>
        <v>Northern Metropolitan</v>
      </c>
      <c r="P9930" s="6">
        <f>MONTH(tbl_Sales[[#This Row],[Date]])</f>
        <v>6</v>
      </c>
      <c r="Q9930" s="6">
        <f>YEAR(tbl_Sales[[#This Row],[Date]])</f>
        <v>2017</v>
      </c>
    </row>
    <row r="9931" spans="1:17" x14ac:dyDescent="0.25">
      <c r="A9931" s="1">
        <v>42911</v>
      </c>
      <c r="B9931">
        <v>600000</v>
      </c>
      <c r="C9931" t="s">
        <v>13</v>
      </c>
      <c r="D9931" t="s">
        <v>12432</v>
      </c>
      <c r="E9931" t="s">
        <v>5</v>
      </c>
      <c r="F9931">
        <v>3020</v>
      </c>
      <c r="G9931">
        <v>3</v>
      </c>
      <c r="H9931">
        <v>1</v>
      </c>
      <c r="I9931">
        <v>1</v>
      </c>
      <c r="J9931">
        <v>181</v>
      </c>
      <c r="K9931">
        <v>2000</v>
      </c>
      <c r="L9931" t="s">
        <v>10102</v>
      </c>
      <c r="M9931" t="s">
        <v>0</v>
      </c>
      <c r="N9931" t="s">
        <v>3</v>
      </c>
      <c r="O9931" s="6" t="str">
        <f>INDEX(lkp_Region,MATCH(tbl_Sales[[#This Row],[Suburb]],lkp_Suburb,0))</f>
        <v>Western Metropolitan</v>
      </c>
      <c r="P9931" s="6">
        <f>MONTH(tbl_Sales[[#This Row],[Date]])</f>
        <v>6</v>
      </c>
      <c r="Q9931" s="6">
        <f>YEAR(tbl_Sales[[#This Row],[Date]])</f>
        <v>2017</v>
      </c>
    </row>
    <row r="9932" spans="1:17" x14ac:dyDescent="0.25">
      <c r="A9932" s="1">
        <v>42911</v>
      </c>
      <c r="B9932">
        <v>1610000</v>
      </c>
      <c r="C9932" t="s">
        <v>51</v>
      </c>
      <c r="D9932" t="s">
        <v>12425</v>
      </c>
      <c r="E9932" t="s">
        <v>10</v>
      </c>
      <c r="F9932">
        <v>3146</v>
      </c>
      <c r="G9932">
        <v>3</v>
      </c>
      <c r="H9932">
        <v>2</v>
      </c>
      <c r="I9932">
        <v>2</v>
      </c>
      <c r="J9932">
        <v>364</v>
      </c>
      <c r="L9932" t="s">
        <v>10103</v>
      </c>
      <c r="M9932" t="s">
        <v>102</v>
      </c>
      <c r="N9932" t="s">
        <v>101</v>
      </c>
      <c r="O9932" s="6" t="str">
        <f>INDEX(lkp_Region,MATCH(tbl_Sales[[#This Row],[Suburb]],lkp_Suburb,0))</f>
        <v>Southern Metropolitan</v>
      </c>
      <c r="P9932" s="6">
        <f>MONTH(tbl_Sales[[#This Row],[Date]])</f>
        <v>6</v>
      </c>
      <c r="Q9932" s="6">
        <f>YEAR(tbl_Sales[[#This Row],[Date]])</f>
        <v>2017</v>
      </c>
    </row>
    <row r="9933" spans="1:17" x14ac:dyDescent="0.25">
      <c r="A9933" s="1">
        <v>42911</v>
      </c>
      <c r="B9933">
        <v>1800000</v>
      </c>
      <c r="C9933" t="s">
        <v>2</v>
      </c>
      <c r="D9933" t="s">
        <v>12429</v>
      </c>
      <c r="E9933" t="s">
        <v>10</v>
      </c>
      <c r="F9933">
        <v>3122</v>
      </c>
      <c r="G9933">
        <v>2</v>
      </c>
      <c r="H9933">
        <v>1</v>
      </c>
      <c r="I9933">
        <v>0</v>
      </c>
      <c r="J9933">
        <v>221</v>
      </c>
      <c r="K9933">
        <v>1900</v>
      </c>
      <c r="L9933" t="s">
        <v>10104</v>
      </c>
      <c r="M9933" t="s">
        <v>461</v>
      </c>
      <c r="N9933" t="s">
        <v>101</v>
      </c>
      <c r="O9933" s="6" t="str">
        <f>INDEX(lkp_Region,MATCH(tbl_Sales[[#This Row],[Suburb]],lkp_Suburb,0))</f>
        <v>Southern Metropolitan</v>
      </c>
      <c r="P9933" s="6">
        <f>MONTH(tbl_Sales[[#This Row],[Date]])</f>
        <v>6</v>
      </c>
      <c r="Q9933" s="6">
        <f>YEAR(tbl_Sales[[#This Row],[Date]])</f>
        <v>2017</v>
      </c>
    </row>
    <row r="9934" spans="1:17" x14ac:dyDescent="0.25">
      <c r="A9934" s="1">
        <v>42911</v>
      </c>
      <c r="B9934">
        <v>3255000</v>
      </c>
      <c r="C9934" t="s">
        <v>2</v>
      </c>
      <c r="D9934" t="s">
        <v>12425</v>
      </c>
      <c r="E9934" t="s">
        <v>5</v>
      </c>
      <c r="F9934">
        <v>3123</v>
      </c>
      <c r="G9934">
        <v>4</v>
      </c>
      <c r="H9934">
        <v>3</v>
      </c>
      <c r="I9934">
        <v>3</v>
      </c>
      <c r="J9934">
        <v>1116</v>
      </c>
      <c r="K9934">
        <v>1984</v>
      </c>
      <c r="L9934" t="s">
        <v>10105</v>
      </c>
      <c r="M9934" t="s">
        <v>230</v>
      </c>
      <c r="N9934" t="s">
        <v>101</v>
      </c>
      <c r="O9934" s="6" t="str">
        <f>INDEX(lkp_Region,MATCH(tbl_Sales[[#This Row],[Suburb]],lkp_Suburb,0))</f>
        <v>Southern Metropolitan</v>
      </c>
      <c r="P9934" s="6">
        <f>MONTH(tbl_Sales[[#This Row],[Date]])</f>
        <v>6</v>
      </c>
      <c r="Q9934" s="6">
        <f>YEAR(tbl_Sales[[#This Row],[Date]])</f>
        <v>2017</v>
      </c>
    </row>
    <row r="9935" spans="1:17" x14ac:dyDescent="0.25">
      <c r="A9935" s="1">
        <v>42911</v>
      </c>
      <c r="B9935">
        <v>1175000</v>
      </c>
      <c r="C9935" t="s">
        <v>2</v>
      </c>
      <c r="D9935" t="s">
        <v>12427</v>
      </c>
      <c r="E9935" t="s">
        <v>5</v>
      </c>
      <c r="F9935">
        <v>3186</v>
      </c>
      <c r="G9935">
        <v>3</v>
      </c>
      <c r="H9935">
        <v>1</v>
      </c>
      <c r="I9935">
        <v>3</v>
      </c>
      <c r="J9935">
        <v>284</v>
      </c>
      <c r="K9935">
        <v>1970</v>
      </c>
      <c r="L9935" t="s">
        <v>10106</v>
      </c>
      <c r="M9935" t="s">
        <v>105</v>
      </c>
      <c r="N9935" t="s">
        <v>107</v>
      </c>
      <c r="O9935" s="6" t="str">
        <f>INDEX(lkp_Region,MATCH(tbl_Sales[[#This Row],[Suburb]],lkp_Suburb,0))</f>
        <v>Southern Metropolitan</v>
      </c>
      <c r="P9935" s="6">
        <f>MONTH(tbl_Sales[[#This Row],[Date]])</f>
        <v>6</v>
      </c>
      <c r="Q9935" s="6">
        <f>YEAR(tbl_Sales[[#This Row],[Date]])</f>
        <v>2017</v>
      </c>
    </row>
    <row r="9936" spans="1:17" x14ac:dyDescent="0.25">
      <c r="A9936" s="1">
        <v>42911</v>
      </c>
      <c r="B9936">
        <v>2200000</v>
      </c>
      <c r="C9936" t="s">
        <v>2</v>
      </c>
      <c r="D9936" t="s">
        <v>12427</v>
      </c>
      <c r="E9936" t="s">
        <v>10</v>
      </c>
      <c r="F9936">
        <v>3193</v>
      </c>
      <c r="G9936">
        <v>4</v>
      </c>
      <c r="H9936">
        <v>3</v>
      </c>
      <c r="I9936">
        <v>2</v>
      </c>
      <c r="J9936">
        <v>704</v>
      </c>
      <c r="K9936">
        <v>2014</v>
      </c>
      <c r="L9936" t="s">
        <v>10107</v>
      </c>
      <c r="M9936" t="s">
        <v>7954</v>
      </c>
      <c r="N9936" t="s">
        <v>107</v>
      </c>
      <c r="O9936" s="6" t="str">
        <f>INDEX(lkp_Region,MATCH(tbl_Sales[[#This Row],[Suburb]],lkp_Suburb,0))</f>
        <v>Southern Metropolitan</v>
      </c>
      <c r="P9936" s="6">
        <f>MONTH(tbl_Sales[[#This Row],[Date]])</f>
        <v>6</v>
      </c>
      <c r="Q9936" s="6">
        <f>YEAR(tbl_Sales[[#This Row],[Date]])</f>
        <v>2017</v>
      </c>
    </row>
    <row r="9937" spans="1:17" x14ac:dyDescent="0.25">
      <c r="A9937" s="1">
        <v>42911</v>
      </c>
      <c r="B9937">
        <v>895000</v>
      </c>
      <c r="C9937" t="s">
        <v>2</v>
      </c>
      <c r="D9937" t="s">
        <v>12424</v>
      </c>
      <c r="E9937" t="s">
        <v>10</v>
      </c>
      <c r="F9937">
        <v>3088</v>
      </c>
      <c r="G9937">
        <v>3</v>
      </c>
      <c r="H9937">
        <v>2</v>
      </c>
      <c r="I9937">
        <v>2</v>
      </c>
      <c r="J9937">
        <v>1036</v>
      </c>
      <c r="K9937">
        <v>1954</v>
      </c>
      <c r="L9937" t="s">
        <v>10108</v>
      </c>
      <c r="M9937" t="s">
        <v>7635</v>
      </c>
      <c r="N9937" t="s">
        <v>150</v>
      </c>
      <c r="O9937" s="6" t="str">
        <f>INDEX(lkp_Region,MATCH(tbl_Sales[[#This Row],[Suburb]],lkp_Suburb,0))</f>
        <v>Northern Metropolitan</v>
      </c>
      <c r="P9937" s="6">
        <f>MONTH(tbl_Sales[[#This Row],[Date]])</f>
        <v>6</v>
      </c>
      <c r="Q9937" s="6">
        <f>YEAR(tbl_Sales[[#This Row],[Date]])</f>
        <v>2017</v>
      </c>
    </row>
    <row r="9938" spans="1:17" x14ac:dyDescent="0.25">
      <c r="A9938" s="1">
        <v>42912</v>
      </c>
      <c r="B9938">
        <v>500000</v>
      </c>
      <c r="C9938" t="s">
        <v>2</v>
      </c>
      <c r="D9938" t="s">
        <v>12424</v>
      </c>
      <c r="E9938" t="s">
        <v>10</v>
      </c>
      <c r="F9938">
        <v>3076</v>
      </c>
      <c r="G9938">
        <v>3</v>
      </c>
      <c r="H9938">
        <v>2</v>
      </c>
      <c r="I9938">
        <v>2</v>
      </c>
      <c r="J9938">
        <v>553</v>
      </c>
      <c r="K9938">
        <v>1975</v>
      </c>
      <c r="L9938" t="s">
        <v>10109</v>
      </c>
      <c r="M9938" t="s">
        <v>7572</v>
      </c>
      <c r="N9938" t="s">
        <v>7515</v>
      </c>
      <c r="O9938" s="6" t="str">
        <f>INDEX(lkp_Region,MATCH(tbl_Sales[[#This Row],[Suburb]],lkp_Suburb,0))</f>
        <v>Northern Metropolitan</v>
      </c>
      <c r="P9938" s="6">
        <f>MONTH(tbl_Sales[[#This Row],[Date]])</f>
        <v>6</v>
      </c>
      <c r="Q9938" s="6">
        <f>YEAR(tbl_Sales[[#This Row],[Date]])</f>
        <v>2017</v>
      </c>
    </row>
    <row r="9939" spans="1:17" x14ac:dyDescent="0.25">
      <c r="A9939" s="1">
        <v>42912</v>
      </c>
      <c r="B9939">
        <v>560000</v>
      </c>
      <c r="C9939" t="s">
        <v>2</v>
      </c>
      <c r="D9939" t="s">
        <v>12424</v>
      </c>
      <c r="E9939" t="s">
        <v>10</v>
      </c>
      <c r="F9939">
        <v>3075</v>
      </c>
      <c r="G9939">
        <v>3</v>
      </c>
      <c r="H9939">
        <v>1</v>
      </c>
      <c r="I9939">
        <v>1</v>
      </c>
      <c r="J9939">
        <v>364</v>
      </c>
      <c r="K9939">
        <v>1985</v>
      </c>
      <c r="L9939" t="s">
        <v>10110</v>
      </c>
      <c r="M9939" t="s">
        <v>7965</v>
      </c>
      <c r="N9939" t="s">
        <v>7515</v>
      </c>
      <c r="O9939" s="6" t="str">
        <f>INDEX(lkp_Region,MATCH(tbl_Sales[[#This Row],[Suburb]],lkp_Suburb,0))</f>
        <v>Northern Metropolitan</v>
      </c>
      <c r="P9939" s="6">
        <f>MONTH(tbl_Sales[[#This Row],[Date]])</f>
        <v>6</v>
      </c>
      <c r="Q9939" s="6">
        <f>YEAR(tbl_Sales[[#This Row],[Date]])</f>
        <v>2017</v>
      </c>
    </row>
    <row r="9940" spans="1:17" x14ac:dyDescent="0.25">
      <c r="A9940" s="1">
        <v>42912</v>
      </c>
      <c r="B9940">
        <v>2300000</v>
      </c>
      <c r="C9940" t="s">
        <v>2</v>
      </c>
      <c r="D9940" t="s">
        <v>12433</v>
      </c>
      <c r="E9940" t="s">
        <v>5</v>
      </c>
      <c r="F9940">
        <v>3181</v>
      </c>
      <c r="G9940">
        <v>4</v>
      </c>
      <c r="H9940">
        <v>2</v>
      </c>
      <c r="I9940">
        <v>2</v>
      </c>
      <c r="J9940">
        <v>291</v>
      </c>
      <c r="K9940">
        <v>1890</v>
      </c>
      <c r="L9940" t="s">
        <v>10111</v>
      </c>
      <c r="M9940" t="s">
        <v>302</v>
      </c>
      <c r="N9940" t="s">
        <v>76</v>
      </c>
      <c r="O9940" s="6" t="str">
        <f>INDEX(lkp_Region,MATCH(tbl_Sales[[#This Row],[Suburb]],lkp_Suburb,0))</f>
        <v>Southern Metropolitan</v>
      </c>
      <c r="P9940" s="6">
        <f>MONTH(tbl_Sales[[#This Row],[Date]])</f>
        <v>6</v>
      </c>
      <c r="Q9940" s="6">
        <f>YEAR(tbl_Sales[[#This Row],[Date]])</f>
        <v>2017</v>
      </c>
    </row>
    <row r="9941" spans="1:17" x14ac:dyDescent="0.25">
      <c r="A9941" s="1">
        <v>42912</v>
      </c>
      <c r="B9941">
        <v>350000</v>
      </c>
      <c r="C9941" t="s">
        <v>13</v>
      </c>
      <c r="D9941" t="s">
        <v>12428</v>
      </c>
      <c r="E9941" t="s">
        <v>5</v>
      </c>
      <c r="F9941">
        <v>3182</v>
      </c>
      <c r="G9941">
        <v>1</v>
      </c>
      <c r="H9941">
        <v>1</v>
      </c>
      <c r="I9941">
        <v>1</v>
      </c>
      <c r="J9941">
        <v>1236</v>
      </c>
      <c r="K9941">
        <v>1968</v>
      </c>
      <c r="L9941" t="s">
        <v>10112</v>
      </c>
      <c r="M9941" t="s">
        <v>156</v>
      </c>
      <c r="N9941" t="s">
        <v>26</v>
      </c>
      <c r="O9941" s="6" t="str">
        <f>INDEX(lkp_Region,MATCH(tbl_Sales[[#This Row],[Suburb]],lkp_Suburb,0))</f>
        <v>Southern Metropolitan</v>
      </c>
      <c r="P9941" s="6">
        <f>MONTH(tbl_Sales[[#This Row],[Date]])</f>
        <v>6</v>
      </c>
      <c r="Q9941" s="6">
        <f>YEAR(tbl_Sales[[#This Row],[Date]])</f>
        <v>2017</v>
      </c>
    </row>
    <row r="9942" spans="1:17" x14ac:dyDescent="0.25">
      <c r="A9942" s="1">
        <v>42912</v>
      </c>
      <c r="B9942">
        <v>540000</v>
      </c>
      <c r="C9942" t="s">
        <v>51</v>
      </c>
      <c r="D9942" t="s">
        <v>12427</v>
      </c>
      <c r="E9942" t="s">
        <v>5</v>
      </c>
      <c r="F9942">
        <v>3044</v>
      </c>
      <c r="G9942">
        <v>2</v>
      </c>
      <c r="H9942">
        <v>1</v>
      </c>
      <c r="I9942">
        <v>2</v>
      </c>
      <c r="J9942">
        <v>240</v>
      </c>
      <c r="L9942" t="s">
        <v>10113</v>
      </c>
      <c r="M9942" t="s">
        <v>115</v>
      </c>
      <c r="N9942" t="s">
        <v>18</v>
      </c>
      <c r="O9942" s="6" t="str">
        <f>INDEX(lkp_Region,MATCH(tbl_Sales[[#This Row],[Suburb]],lkp_Suburb,0))</f>
        <v>Northern Metropolitan</v>
      </c>
      <c r="P9942" s="6">
        <f>MONTH(tbl_Sales[[#This Row],[Date]])</f>
        <v>6</v>
      </c>
      <c r="Q9942" s="6">
        <f>YEAR(tbl_Sales[[#This Row],[Date]])</f>
        <v>2017</v>
      </c>
    </row>
    <row r="9943" spans="1:17" x14ac:dyDescent="0.25">
      <c r="A9943" s="1">
        <v>42912</v>
      </c>
      <c r="B9943">
        <v>1450000</v>
      </c>
      <c r="C9943" t="s">
        <v>2</v>
      </c>
      <c r="D9943" t="s">
        <v>12429</v>
      </c>
      <c r="E9943" t="s">
        <v>10</v>
      </c>
      <c r="F9943">
        <v>3056</v>
      </c>
      <c r="G9943">
        <v>3</v>
      </c>
      <c r="H9943">
        <v>1</v>
      </c>
      <c r="I9943">
        <v>2</v>
      </c>
      <c r="J9943">
        <v>304</v>
      </c>
      <c r="L9943" t="s">
        <v>10114</v>
      </c>
      <c r="M9943" t="s">
        <v>117</v>
      </c>
      <c r="N9943" t="s">
        <v>18</v>
      </c>
      <c r="O9943" s="6" t="str">
        <f>INDEX(lkp_Region,MATCH(tbl_Sales[[#This Row],[Suburb]],lkp_Suburb,0))</f>
        <v>Northern Metropolitan</v>
      </c>
      <c r="P9943" s="6">
        <f>MONTH(tbl_Sales[[#This Row],[Date]])</f>
        <v>6</v>
      </c>
      <c r="Q9943" s="6">
        <f>YEAR(tbl_Sales[[#This Row],[Date]])</f>
        <v>2017</v>
      </c>
    </row>
    <row r="9944" spans="1:17" x14ac:dyDescent="0.25">
      <c r="A9944" s="1">
        <v>42912</v>
      </c>
      <c r="B9944">
        <v>910000</v>
      </c>
      <c r="C9944" t="s">
        <v>2</v>
      </c>
      <c r="D9944" t="s">
        <v>12428</v>
      </c>
      <c r="E9944" t="s">
        <v>5</v>
      </c>
      <c r="F9944">
        <v>3041</v>
      </c>
      <c r="G9944">
        <v>5</v>
      </c>
      <c r="H9944">
        <v>2</v>
      </c>
      <c r="I9944">
        <v>2</v>
      </c>
      <c r="J9944">
        <v>533</v>
      </c>
      <c r="K9944">
        <v>1965</v>
      </c>
      <c r="L9944" t="s">
        <v>10115</v>
      </c>
      <c r="M9944" t="s">
        <v>121</v>
      </c>
      <c r="N9944" t="s">
        <v>49</v>
      </c>
      <c r="O9944" s="6" t="str">
        <f>INDEX(lkp_Region,MATCH(tbl_Sales[[#This Row],[Suburb]],lkp_Suburb,0))</f>
        <v>Western Metropolitan</v>
      </c>
      <c r="P9944" s="6">
        <f>MONTH(tbl_Sales[[#This Row],[Date]])</f>
        <v>6</v>
      </c>
      <c r="Q9944" s="6">
        <f>YEAR(tbl_Sales[[#This Row],[Date]])</f>
        <v>2017</v>
      </c>
    </row>
    <row r="9945" spans="1:17" x14ac:dyDescent="0.25">
      <c r="A9945" s="1">
        <v>42912</v>
      </c>
      <c r="B9945">
        <v>1100000</v>
      </c>
      <c r="C9945" t="s">
        <v>2</v>
      </c>
      <c r="D9945" t="s">
        <v>12428</v>
      </c>
      <c r="E9945" t="s">
        <v>5</v>
      </c>
      <c r="F9945">
        <v>3032</v>
      </c>
      <c r="G9945">
        <v>3</v>
      </c>
      <c r="H9945">
        <v>2</v>
      </c>
      <c r="I9945">
        <v>2</v>
      </c>
      <c r="J9945">
        <v>239</v>
      </c>
      <c r="L9945" t="s">
        <v>10116</v>
      </c>
      <c r="M9945" t="s">
        <v>160</v>
      </c>
      <c r="N9945" t="s">
        <v>49</v>
      </c>
      <c r="O9945" s="6" t="str">
        <f>INDEX(lkp_Region,MATCH(tbl_Sales[[#This Row],[Suburb]],lkp_Suburb,0))</f>
        <v>Western Metropolitan</v>
      </c>
      <c r="P9945" s="6">
        <f>MONTH(tbl_Sales[[#This Row],[Date]])</f>
        <v>6</v>
      </c>
      <c r="Q9945" s="6">
        <f>YEAR(tbl_Sales[[#This Row],[Date]])</f>
        <v>2017</v>
      </c>
    </row>
    <row r="9946" spans="1:17" x14ac:dyDescent="0.25">
      <c r="A9946" s="1">
        <v>42912</v>
      </c>
      <c r="B9946">
        <v>1035000</v>
      </c>
      <c r="C9946" t="s">
        <v>2</v>
      </c>
      <c r="D9946" t="s">
        <v>12432</v>
      </c>
      <c r="E9946" t="s">
        <v>10</v>
      </c>
      <c r="F9946">
        <v>3150</v>
      </c>
      <c r="G9946">
        <v>4</v>
      </c>
      <c r="H9946">
        <v>2</v>
      </c>
      <c r="I9946">
        <v>2</v>
      </c>
      <c r="J9946">
        <v>702</v>
      </c>
      <c r="L9946" t="s">
        <v>10117</v>
      </c>
      <c r="M9946" t="s">
        <v>8082</v>
      </c>
      <c r="N9946" t="s">
        <v>31</v>
      </c>
      <c r="O9946" s="6" t="str">
        <f>INDEX(lkp_Region,MATCH(tbl_Sales[[#This Row],[Suburb]],lkp_Suburb,0))</f>
        <v>South-Eastern Metropolitan</v>
      </c>
      <c r="P9946" s="6">
        <f>MONTH(tbl_Sales[[#This Row],[Date]])</f>
        <v>6</v>
      </c>
      <c r="Q9946" s="6">
        <f>YEAR(tbl_Sales[[#This Row],[Date]])</f>
        <v>2017</v>
      </c>
    </row>
    <row r="9947" spans="1:17" x14ac:dyDescent="0.25">
      <c r="A9947" s="1">
        <v>42912</v>
      </c>
      <c r="B9947">
        <v>410000</v>
      </c>
      <c r="C9947" t="s">
        <v>2</v>
      </c>
      <c r="D9947" t="s">
        <v>12423</v>
      </c>
      <c r="E9947" t="s">
        <v>10</v>
      </c>
      <c r="F9947">
        <v>3337</v>
      </c>
      <c r="G9947">
        <v>3</v>
      </c>
      <c r="H9947">
        <v>2</v>
      </c>
      <c r="I9947">
        <v>2</v>
      </c>
      <c r="J9947">
        <v>740</v>
      </c>
      <c r="K9947">
        <v>1985</v>
      </c>
      <c r="L9947" t="s">
        <v>10118</v>
      </c>
      <c r="M9947" t="s">
        <v>8835</v>
      </c>
      <c r="N9947" t="s">
        <v>7542</v>
      </c>
      <c r="O9947" s="6" t="str">
        <f>INDEX(lkp_Region,MATCH(tbl_Sales[[#This Row],[Suburb]],lkp_Suburb,0))</f>
        <v>Northern Victoria</v>
      </c>
      <c r="P9947" s="6">
        <f>MONTH(tbl_Sales[[#This Row],[Date]])</f>
        <v>6</v>
      </c>
      <c r="Q9947" s="6">
        <f>YEAR(tbl_Sales[[#This Row],[Date]])</f>
        <v>2017</v>
      </c>
    </row>
    <row r="9948" spans="1:17" x14ac:dyDescent="0.25">
      <c r="A9948" s="1">
        <v>42912</v>
      </c>
      <c r="B9948">
        <v>720000</v>
      </c>
      <c r="C9948" t="s">
        <v>13</v>
      </c>
      <c r="D9948" t="s">
        <v>12424</v>
      </c>
      <c r="E9948" t="s">
        <v>10</v>
      </c>
      <c r="F9948">
        <v>3000</v>
      </c>
      <c r="G9948">
        <v>2</v>
      </c>
      <c r="H9948">
        <v>1</v>
      </c>
      <c r="I9948">
        <v>1</v>
      </c>
      <c r="J9948">
        <v>0</v>
      </c>
      <c r="K9948">
        <v>1976</v>
      </c>
      <c r="L9948" t="s">
        <v>10119</v>
      </c>
      <c r="M9948" t="s">
        <v>88</v>
      </c>
      <c r="N9948" t="s">
        <v>88</v>
      </c>
      <c r="O9948" s="6" t="str">
        <f>INDEX(lkp_Region,MATCH(tbl_Sales[[#This Row],[Suburb]],lkp_Suburb,0))</f>
        <v>Northern Metropolitan</v>
      </c>
      <c r="P9948" s="6">
        <f>MONTH(tbl_Sales[[#This Row],[Date]])</f>
        <v>6</v>
      </c>
      <c r="Q9948" s="6">
        <f>YEAR(tbl_Sales[[#This Row],[Date]])</f>
        <v>2017</v>
      </c>
    </row>
    <row r="9949" spans="1:17" x14ac:dyDescent="0.25">
      <c r="A9949" s="1">
        <v>42912</v>
      </c>
      <c r="B9949">
        <v>1850000</v>
      </c>
      <c r="C9949" t="s">
        <v>13</v>
      </c>
      <c r="D9949" t="s">
        <v>12428</v>
      </c>
      <c r="E9949" t="s">
        <v>5</v>
      </c>
      <c r="F9949">
        <v>3000</v>
      </c>
      <c r="G9949">
        <v>4</v>
      </c>
      <c r="H9949">
        <v>2</v>
      </c>
      <c r="I9949">
        <v>1</v>
      </c>
      <c r="J9949">
        <v>0</v>
      </c>
      <c r="K9949">
        <v>1938</v>
      </c>
      <c r="L9949" t="s">
        <v>10120</v>
      </c>
      <c r="M9949" t="s">
        <v>88</v>
      </c>
      <c r="N9949" t="s">
        <v>88</v>
      </c>
      <c r="O9949" s="6" t="str">
        <f>INDEX(lkp_Region,MATCH(tbl_Sales[[#This Row],[Suburb]],lkp_Suburb,0))</f>
        <v>Northern Metropolitan</v>
      </c>
      <c r="P9949" s="6">
        <f>MONTH(tbl_Sales[[#This Row],[Date]])</f>
        <v>6</v>
      </c>
      <c r="Q9949" s="6">
        <f>YEAR(tbl_Sales[[#This Row],[Date]])</f>
        <v>2017</v>
      </c>
    </row>
    <row r="9950" spans="1:17" x14ac:dyDescent="0.25">
      <c r="A9950" s="1">
        <v>42912</v>
      </c>
      <c r="B9950">
        <v>990000</v>
      </c>
      <c r="C9950" t="s">
        <v>2</v>
      </c>
      <c r="D9950" t="s">
        <v>12431</v>
      </c>
      <c r="E9950" t="s">
        <v>10</v>
      </c>
      <c r="F9950">
        <v>3013</v>
      </c>
      <c r="G9950">
        <v>3</v>
      </c>
      <c r="H9950">
        <v>1</v>
      </c>
      <c r="I9950">
        <v>2</v>
      </c>
      <c r="J9950">
        <v>340</v>
      </c>
      <c r="K9950">
        <v>1940</v>
      </c>
      <c r="L9950" t="s">
        <v>10121</v>
      </c>
      <c r="M9950" t="s">
        <v>65</v>
      </c>
      <c r="N9950" t="s">
        <v>21</v>
      </c>
      <c r="O9950" s="6" t="str">
        <f>INDEX(lkp_Region,MATCH(tbl_Sales[[#This Row],[Suburb]],lkp_Suburb,0))</f>
        <v>Western Metropolitan</v>
      </c>
      <c r="P9950" s="6">
        <f>MONTH(tbl_Sales[[#This Row],[Date]])</f>
        <v>6</v>
      </c>
      <c r="Q9950" s="6">
        <f>YEAR(tbl_Sales[[#This Row],[Date]])</f>
        <v>2017</v>
      </c>
    </row>
    <row r="9951" spans="1:17" x14ac:dyDescent="0.25">
      <c r="A9951" s="1">
        <v>42912</v>
      </c>
      <c r="B9951">
        <v>1100000</v>
      </c>
      <c r="C9951" t="s">
        <v>2</v>
      </c>
      <c r="D9951" t="s">
        <v>12423</v>
      </c>
      <c r="E9951" t="s">
        <v>10</v>
      </c>
      <c r="F9951">
        <v>3105</v>
      </c>
      <c r="G9951">
        <v>3</v>
      </c>
      <c r="H9951">
        <v>2</v>
      </c>
      <c r="I9951">
        <v>3</v>
      </c>
      <c r="J9951">
        <v>709</v>
      </c>
      <c r="K9951">
        <v>1970</v>
      </c>
      <c r="L9951" t="s">
        <v>10122</v>
      </c>
      <c r="M9951" t="s">
        <v>507</v>
      </c>
      <c r="N9951" t="s">
        <v>128</v>
      </c>
      <c r="O9951" s="6" t="str">
        <f>INDEX(lkp_Region,MATCH(tbl_Sales[[#This Row],[Suburb]],lkp_Suburb,0))</f>
        <v>Eastern Metropolitan</v>
      </c>
      <c r="P9951" s="6">
        <f>MONTH(tbl_Sales[[#This Row],[Date]])</f>
        <v>6</v>
      </c>
      <c r="Q9951" s="6">
        <f>YEAR(tbl_Sales[[#This Row],[Date]])</f>
        <v>2017</v>
      </c>
    </row>
    <row r="9952" spans="1:17" x14ac:dyDescent="0.25">
      <c r="A9952" s="1">
        <v>42912</v>
      </c>
      <c r="B9952">
        <v>1370000</v>
      </c>
      <c r="C9952" t="s">
        <v>2</v>
      </c>
      <c r="D9952" t="s">
        <v>12423</v>
      </c>
      <c r="E9952" t="s">
        <v>10</v>
      </c>
      <c r="F9952">
        <v>3107</v>
      </c>
      <c r="G9952">
        <v>3</v>
      </c>
      <c r="H9952">
        <v>1</v>
      </c>
      <c r="I9952">
        <v>2</v>
      </c>
      <c r="J9952">
        <v>743</v>
      </c>
      <c r="L9952" t="s">
        <v>10123</v>
      </c>
      <c r="M9952" t="s">
        <v>586</v>
      </c>
      <c r="N9952" t="s">
        <v>128</v>
      </c>
      <c r="O9952" s="6" t="str">
        <f>INDEX(lkp_Region,MATCH(tbl_Sales[[#This Row],[Suburb]],lkp_Suburb,0))</f>
        <v>Eastern Metropolitan</v>
      </c>
      <c r="P9952" s="6">
        <f>MONTH(tbl_Sales[[#This Row],[Date]])</f>
        <v>6</v>
      </c>
      <c r="Q9952" s="6">
        <f>YEAR(tbl_Sales[[#This Row],[Date]])</f>
        <v>2017</v>
      </c>
    </row>
    <row r="9953" spans="1:17" x14ac:dyDescent="0.25">
      <c r="A9953" s="1">
        <v>42912</v>
      </c>
      <c r="B9953">
        <v>1020000</v>
      </c>
      <c r="C9953" t="s">
        <v>2</v>
      </c>
      <c r="D9953" t="s">
        <v>12430</v>
      </c>
      <c r="E9953" t="s">
        <v>5</v>
      </c>
      <c r="F9953">
        <v>3018</v>
      </c>
      <c r="G9953">
        <v>3</v>
      </c>
      <c r="H9953">
        <v>1</v>
      </c>
      <c r="I9953">
        <v>2</v>
      </c>
      <c r="J9953">
        <v>570</v>
      </c>
      <c r="L9953" t="s">
        <v>10124</v>
      </c>
      <c r="M9953" t="s">
        <v>67</v>
      </c>
      <c r="N9953" t="s">
        <v>69</v>
      </c>
      <c r="O9953" s="6" t="str">
        <f>INDEX(lkp_Region,MATCH(tbl_Sales[[#This Row],[Suburb]],lkp_Suburb,0))</f>
        <v>Western Metropolitan</v>
      </c>
      <c r="P9953" s="6">
        <f>MONTH(tbl_Sales[[#This Row],[Date]])</f>
        <v>6</v>
      </c>
      <c r="Q9953" s="6">
        <f>YEAR(tbl_Sales[[#This Row],[Date]])</f>
        <v>2017</v>
      </c>
    </row>
    <row r="9954" spans="1:17" x14ac:dyDescent="0.25">
      <c r="A9954" s="1">
        <v>42912</v>
      </c>
      <c r="B9954">
        <v>1060000</v>
      </c>
      <c r="C9954" t="s">
        <v>2</v>
      </c>
      <c r="D9954" t="s">
        <v>12427</v>
      </c>
      <c r="E9954" t="s">
        <v>10</v>
      </c>
      <c r="F9954">
        <v>3185</v>
      </c>
      <c r="G9954">
        <v>3</v>
      </c>
      <c r="H9954">
        <v>2</v>
      </c>
      <c r="I9954">
        <v>1</v>
      </c>
      <c r="J9954">
        <v>306</v>
      </c>
      <c r="L9954" t="s">
        <v>10125</v>
      </c>
      <c r="M9954" t="s">
        <v>136</v>
      </c>
      <c r="N9954" t="s">
        <v>57</v>
      </c>
      <c r="O9954" s="6" t="str">
        <f>INDEX(lkp_Region,MATCH(tbl_Sales[[#This Row],[Suburb]],lkp_Suburb,0))</f>
        <v>Southern Metropolitan</v>
      </c>
      <c r="P9954" s="6">
        <f>MONTH(tbl_Sales[[#This Row],[Date]])</f>
        <v>6</v>
      </c>
      <c r="Q9954" s="6">
        <f>YEAR(tbl_Sales[[#This Row],[Date]])</f>
        <v>2017</v>
      </c>
    </row>
    <row r="9955" spans="1:17" x14ac:dyDescent="0.25">
      <c r="A9955" s="1">
        <v>42912</v>
      </c>
      <c r="B9955">
        <v>1104000</v>
      </c>
      <c r="C9955" t="s">
        <v>2</v>
      </c>
      <c r="D9955" t="s">
        <v>12425</v>
      </c>
      <c r="E9955" t="s">
        <v>10</v>
      </c>
      <c r="F9955">
        <v>3162</v>
      </c>
      <c r="G9955">
        <v>2</v>
      </c>
      <c r="H9955">
        <v>1</v>
      </c>
      <c r="I9955">
        <v>1</v>
      </c>
      <c r="J9955">
        <v>534</v>
      </c>
      <c r="L9955" t="s">
        <v>10126</v>
      </c>
      <c r="M9955" t="s">
        <v>569</v>
      </c>
      <c r="N9955" t="s">
        <v>57</v>
      </c>
      <c r="O9955" s="6" t="str">
        <f>INDEX(lkp_Region,MATCH(tbl_Sales[[#This Row],[Suburb]],lkp_Suburb,0))</f>
        <v>Southern Metropolitan</v>
      </c>
      <c r="P9955" s="6">
        <f>MONTH(tbl_Sales[[#This Row],[Date]])</f>
        <v>6</v>
      </c>
      <c r="Q9955" s="6">
        <f>YEAR(tbl_Sales[[#This Row],[Date]])</f>
        <v>2017</v>
      </c>
    </row>
    <row r="9956" spans="1:17" x14ac:dyDescent="0.25">
      <c r="A9956" s="1">
        <v>42912</v>
      </c>
      <c r="B9956">
        <v>1400000</v>
      </c>
      <c r="C9956" t="s">
        <v>2</v>
      </c>
      <c r="D9956" t="s">
        <v>12424</v>
      </c>
      <c r="E9956" t="s">
        <v>5</v>
      </c>
      <c r="F9956">
        <v>3199</v>
      </c>
      <c r="G9956">
        <v>4</v>
      </c>
      <c r="H9956">
        <v>3</v>
      </c>
      <c r="I9956">
        <v>2</v>
      </c>
      <c r="J9956">
        <v>1659</v>
      </c>
      <c r="K9956">
        <v>1890</v>
      </c>
      <c r="L9956" t="s">
        <v>10127</v>
      </c>
      <c r="M9956" t="s">
        <v>7802</v>
      </c>
      <c r="N9956" t="s">
        <v>7773</v>
      </c>
      <c r="O9956" s="6" t="str">
        <f>INDEX(lkp_Region,MATCH(tbl_Sales[[#This Row],[Suburb]],lkp_Suburb,0))</f>
        <v>South-Eastern Metropolitan</v>
      </c>
      <c r="P9956" s="6">
        <f>MONTH(tbl_Sales[[#This Row],[Date]])</f>
        <v>6</v>
      </c>
      <c r="Q9956" s="6">
        <f>YEAR(tbl_Sales[[#This Row],[Date]])</f>
        <v>2017</v>
      </c>
    </row>
    <row r="9957" spans="1:17" x14ac:dyDescent="0.25">
      <c r="A9957" s="1">
        <v>42912</v>
      </c>
      <c r="B9957">
        <v>420000</v>
      </c>
      <c r="C9957" t="s">
        <v>13</v>
      </c>
      <c r="D9957" t="s">
        <v>12432</v>
      </c>
      <c r="E9957" t="s">
        <v>5</v>
      </c>
      <c r="F9957">
        <v>3070</v>
      </c>
      <c r="G9957">
        <v>2</v>
      </c>
      <c r="H9957">
        <v>1</v>
      </c>
      <c r="I9957">
        <v>1</v>
      </c>
      <c r="J9957">
        <v>1000</v>
      </c>
      <c r="L9957" t="s">
        <v>9689</v>
      </c>
      <c r="M9957" t="s">
        <v>271</v>
      </c>
      <c r="N9957" t="s">
        <v>62</v>
      </c>
      <c r="O9957" s="6" t="str">
        <f>INDEX(lkp_Region,MATCH(tbl_Sales[[#This Row],[Suburb]],lkp_Suburb,0))</f>
        <v>Northern Metropolitan</v>
      </c>
      <c r="P9957" s="6">
        <f>MONTH(tbl_Sales[[#This Row],[Date]])</f>
        <v>6</v>
      </c>
      <c r="Q9957" s="6">
        <f>YEAR(tbl_Sales[[#This Row],[Date]])</f>
        <v>2017</v>
      </c>
    </row>
    <row r="9958" spans="1:17" x14ac:dyDescent="0.25">
      <c r="A9958" s="1">
        <v>42912</v>
      </c>
      <c r="B9958">
        <v>610000</v>
      </c>
      <c r="C9958" t="s">
        <v>2</v>
      </c>
      <c r="D9958" t="s">
        <v>12423</v>
      </c>
      <c r="E9958" t="s">
        <v>10</v>
      </c>
      <c r="F9958">
        <v>3073</v>
      </c>
      <c r="G9958">
        <v>3</v>
      </c>
      <c r="H9958">
        <v>1</v>
      </c>
      <c r="I9958">
        <v>2</v>
      </c>
      <c r="J9958">
        <v>435</v>
      </c>
      <c r="K9958">
        <v>1960</v>
      </c>
      <c r="L9958" t="s">
        <v>10128</v>
      </c>
      <c r="M9958" t="s">
        <v>93</v>
      </c>
      <c r="N9958" t="s">
        <v>62</v>
      </c>
      <c r="O9958" s="6" t="str">
        <f>INDEX(lkp_Region,MATCH(tbl_Sales[[#This Row],[Suburb]],lkp_Suburb,0))</f>
        <v>Northern Metropolitan</v>
      </c>
      <c r="P9958" s="6">
        <f>MONTH(tbl_Sales[[#This Row],[Date]])</f>
        <v>6</v>
      </c>
      <c r="Q9958" s="6">
        <f>YEAR(tbl_Sales[[#This Row],[Date]])</f>
        <v>2017</v>
      </c>
    </row>
    <row r="9959" spans="1:17" x14ac:dyDescent="0.25">
      <c r="A9959" s="1">
        <v>42912</v>
      </c>
      <c r="B9959">
        <v>630000</v>
      </c>
      <c r="C9959" t="s">
        <v>2</v>
      </c>
      <c r="D9959" t="s">
        <v>12429</v>
      </c>
      <c r="E9959" t="s">
        <v>10</v>
      </c>
      <c r="F9959">
        <v>3073</v>
      </c>
      <c r="G9959">
        <v>3</v>
      </c>
      <c r="H9959">
        <v>1</v>
      </c>
      <c r="I9959">
        <v>2</v>
      </c>
      <c r="J9959">
        <v>0</v>
      </c>
      <c r="L9959" t="s">
        <v>10129</v>
      </c>
      <c r="M9959" t="s">
        <v>93</v>
      </c>
      <c r="N9959" t="s">
        <v>62</v>
      </c>
      <c r="O9959" s="6" t="str">
        <f>INDEX(lkp_Region,MATCH(tbl_Sales[[#This Row],[Suburb]],lkp_Suburb,0))</f>
        <v>Northern Metropolitan</v>
      </c>
      <c r="P9959" s="6">
        <f>MONTH(tbl_Sales[[#This Row],[Date]])</f>
        <v>6</v>
      </c>
      <c r="Q9959" s="6">
        <f>YEAR(tbl_Sales[[#This Row],[Date]])</f>
        <v>2017</v>
      </c>
    </row>
    <row r="9960" spans="1:17" x14ac:dyDescent="0.25">
      <c r="A9960" s="1">
        <v>42912</v>
      </c>
      <c r="B9960">
        <v>752500</v>
      </c>
      <c r="C9960" t="s">
        <v>2</v>
      </c>
      <c r="D9960" t="s">
        <v>12427</v>
      </c>
      <c r="E9960" t="s">
        <v>10</v>
      </c>
      <c r="F9960">
        <v>3042</v>
      </c>
      <c r="G9960">
        <v>3</v>
      </c>
      <c r="H9960">
        <v>2</v>
      </c>
      <c r="I9960">
        <v>1</v>
      </c>
      <c r="J9960">
        <v>468</v>
      </c>
      <c r="L9960" t="s">
        <v>10130</v>
      </c>
      <c r="M9960" t="s">
        <v>1091</v>
      </c>
      <c r="N9960" t="s">
        <v>3</v>
      </c>
      <c r="O9960" s="6" t="str">
        <f>INDEX(lkp_Region,MATCH(tbl_Sales[[#This Row],[Suburb]],lkp_Suburb,0))</f>
        <v>Western Metropolitan</v>
      </c>
      <c r="P9960" s="6">
        <f>MONTH(tbl_Sales[[#This Row],[Date]])</f>
        <v>6</v>
      </c>
      <c r="Q9960" s="6">
        <f>YEAR(tbl_Sales[[#This Row],[Date]])</f>
        <v>2017</v>
      </c>
    </row>
    <row r="9961" spans="1:17" x14ac:dyDescent="0.25">
      <c r="A9961" s="1">
        <v>42912</v>
      </c>
      <c r="B9961">
        <v>1320000</v>
      </c>
      <c r="C9961" t="s">
        <v>2</v>
      </c>
      <c r="D9961" t="s">
        <v>12429</v>
      </c>
      <c r="E9961" t="s">
        <v>10</v>
      </c>
      <c r="F9961">
        <v>3123</v>
      </c>
      <c r="G9961">
        <v>2</v>
      </c>
      <c r="H9961">
        <v>1</v>
      </c>
      <c r="I9961">
        <v>3</v>
      </c>
      <c r="J9961">
        <v>325</v>
      </c>
      <c r="L9961" t="s">
        <v>10131</v>
      </c>
      <c r="M9961" t="s">
        <v>230</v>
      </c>
      <c r="N9961" t="s">
        <v>101</v>
      </c>
      <c r="O9961" s="6" t="str">
        <f>INDEX(lkp_Region,MATCH(tbl_Sales[[#This Row],[Suburb]],lkp_Suburb,0))</f>
        <v>Southern Metropolitan</v>
      </c>
      <c r="P9961" s="6">
        <f>MONTH(tbl_Sales[[#This Row],[Date]])</f>
        <v>6</v>
      </c>
      <c r="Q9961" s="6">
        <f>YEAR(tbl_Sales[[#This Row],[Date]])</f>
        <v>2017</v>
      </c>
    </row>
    <row r="9962" spans="1:17" x14ac:dyDescent="0.25">
      <c r="A9962" s="1">
        <v>42912</v>
      </c>
      <c r="B9962">
        <v>1465000</v>
      </c>
      <c r="C9962" t="s">
        <v>51</v>
      </c>
      <c r="D9962" t="s">
        <v>12429</v>
      </c>
      <c r="E9962" t="s">
        <v>10</v>
      </c>
      <c r="F9962">
        <v>3123</v>
      </c>
      <c r="G9962">
        <v>3</v>
      </c>
      <c r="H9962">
        <v>2</v>
      </c>
      <c r="I9962">
        <v>2</v>
      </c>
      <c r="J9962">
        <v>265</v>
      </c>
      <c r="K9962">
        <v>2010</v>
      </c>
      <c r="L9962" t="s">
        <v>10132</v>
      </c>
      <c r="M9962" t="s">
        <v>230</v>
      </c>
      <c r="N9962" t="s">
        <v>101</v>
      </c>
      <c r="O9962" s="6" t="str">
        <f>INDEX(lkp_Region,MATCH(tbl_Sales[[#This Row],[Suburb]],lkp_Suburb,0))</f>
        <v>Southern Metropolitan</v>
      </c>
      <c r="P9962" s="6">
        <f>MONTH(tbl_Sales[[#This Row],[Date]])</f>
        <v>6</v>
      </c>
      <c r="Q9962" s="6">
        <f>YEAR(tbl_Sales[[#This Row],[Date]])</f>
        <v>2017</v>
      </c>
    </row>
    <row r="9963" spans="1:17" x14ac:dyDescent="0.25">
      <c r="A9963" s="1">
        <v>42912</v>
      </c>
      <c r="B9963">
        <v>1652000</v>
      </c>
      <c r="C9963" t="s">
        <v>2</v>
      </c>
      <c r="D9963" t="s">
        <v>12425</v>
      </c>
      <c r="E9963" t="s">
        <v>10</v>
      </c>
      <c r="F9963">
        <v>3127</v>
      </c>
      <c r="G9963">
        <v>3</v>
      </c>
      <c r="H9963">
        <v>2</v>
      </c>
      <c r="I9963">
        <v>2</v>
      </c>
      <c r="J9963">
        <v>368</v>
      </c>
      <c r="L9963" t="s">
        <v>10133</v>
      </c>
      <c r="M9963" t="s">
        <v>11</v>
      </c>
      <c r="N9963" t="s">
        <v>101</v>
      </c>
      <c r="O9963" s="6" t="str">
        <f>INDEX(lkp_Region,MATCH(tbl_Sales[[#This Row],[Suburb]],lkp_Suburb,0))</f>
        <v>Southern Metropolitan</v>
      </c>
      <c r="P9963" s="6">
        <f>MONTH(tbl_Sales[[#This Row],[Date]])</f>
        <v>6</v>
      </c>
      <c r="Q9963" s="6">
        <f>YEAR(tbl_Sales[[#This Row],[Date]])</f>
        <v>2017</v>
      </c>
    </row>
    <row r="9964" spans="1:17" x14ac:dyDescent="0.25">
      <c r="A9964" s="1">
        <v>42912</v>
      </c>
      <c r="B9964">
        <v>2050000</v>
      </c>
      <c r="C9964" t="s">
        <v>2</v>
      </c>
      <c r="D9964" t="s">
        <v>12423</v>
      </c>
      <c r="E9964" t="s">
        <v>5</v>
      </c>
      <c r="F9964">
        <v>3126</v>
      </c>
      <c r="G9964">
        <v>3</v>
      </c>
      <c r="H9964">
        <v>2</v>
      </c>
      <c r="I9964">
        <v>3</v>
      </c>
      <c r="J9964">
        <v>779</v>
      </c>
      <c r="L9964" t="s">
        <v>10134</v>
      </c>
      <c r="M9964" t="s">
        <v>232</v>
      </c>
      <c r="N9964" t="s">
        <v>101</v>
      </c>
      <c r="O9964" s="6" t="str">
        <f>INDEX(lkp_Region,MATCH(tbl_Sales[[#This Row],[Suburb]],lkp_Suburb,0))</f>
        <v>Southern Metropolitan</v>
      </c>
      <c r="P9964" s="6">
        <f>MONTH(tbl_Sales[[#This Row],[Date]])</f>
        <v>6</v>
      </c>
      <c r="Q9964" s="6">
        <f>YEAR(tbl_Sales[[#This Row],[Date]])</f>
        <v>2017</v>
      </c>
    </row>
    <row r="9965" spans="1:17" x14ac:dyDescent="0.25">
      <c r="A9965" s="1">
        <v>42912</v>
      </c>
      <c r="B9965">
        <v>2425000</v>
      </c>
      <c r="C9965" t="s">
        <v>2</v>
      </c>
      <c r="D9965" t="s">
        <v>12426</v>
      </c>
      <c r="E9965" t="s">
        <v>5</v>
      </c>
      <c r="F9965">
        <v>3123</v>
      </c>
      <c r="G9965">
        <v>4</v>
      </c>
      <c r="H9965">
        <v>2</v>
      </c>
      <c r="I9965">
        <v>2</v>
      </c>
      <c r="J9965">
        <v>729</v>
      </c>
      <c r="L9965" t="s">
        <v>10135</v>
      </c>
      <c r="M9965" t="s">
        <v>230</v>
      </c>
      <c r="N9965" t="s">
        <v>101</v>
      </c>
      <c r="O9965" s="6" t="str">
        <f>INDEX(lkp_Region,MATCH(tbl_Sales[[#This Row],[Suburb]],lkp_Suburb,0))</f>
        <v>Southern Metropolitan</v>
      </c>
      <c r="P9965" s="6">
        <f>MONTH(tbl_Sales[[#This Row],[Date]])</f>
        <v>6</v>
      </c>
      <c r="Q9965" s="6">
        <f>YEAR(tbl_Sales[[#This Row],[Date]])</f>
        <v>2017</v>
      </c>
    </row>
    <row r="9966" spans="1:17" x14ac:dyDescent="0.25">
      <c r="A9966" s="1">
        <v>42912</v>
      </c>
      <c r="B9966">
        <v>3160000</v>
      </c>
      <c r="C9966" t="s">
        <v>2</v>
      </c>
      <c r="D9966" t="s">
        <v>12427</v>
      </c>
      <c r="E9966" t="s">
        <v>10</v>
      </c>
      <c r="F9966">
        <v>3101</v>
      </c>
      <c r="G9966">
        <v>5</v>
      </c>
      <c r="H9966">
        <v>5</v>
      </c>
      <c r="I9966">
        <v>2</v>
      </c>
      <c r="J9966">
        <v>811</v>
      </c>
      <c r="L9966" t="s">
        <v>10136</v>
      </c>
      <c r="M9966" t="s">
        <v>145</v>
      </c>
      <c r="N9966" t="s">
        <v>101</v>
      </c>
      <c r="O9966" s="6" t="str">
        <f>INDEX(lkp_Region,MATCH(tbl_Sales[[#This Row],[Suburb]],lkp_Suburb,0))</f>
        <v>Southern Metropolitan</v>
      </c>
      <c r="P9966" s="6">
        <f>MONTH(tbl_Sales[[#This Row],[Date]])</f>
        <v>6</v>
      </c>
      <c r="Q9966" s="6">
        <f>YEAR(tbl_Sales[[#This Row],[Date]])</f>
        <v>2017</v>
      </c>
    </row>
    <row r="9967" spans="1:17" x14ac:dyDescent="0.25">
      <c r="A9967" s="1">
        <v>42912</v>
      </c>
      <c r="B9967">
        <v>1285000</v>
      </c>
      <c r="C9967" t="s">
        <v>51</v>
      </c>
      <c r="D9967" t="s">
        <v>12431</v>
      </c>
      <c r="E9967" t="s">
        <v>10</v>
      </c>
      <c r="F9967">
        <v>3188</v>
      </c>
      <c r="G9967">
        <v>2</v>
      </c>
      <c r="H9967">
        <v>1</v>
      </c>
      <c r="I9967">
        <v>1</v>
      </c>
      <c r="J9967">
        <v>348</v>
      </c>
      <c r="K9967">
        <v>1992</v>
      </c>
      <c r="L9967" t="s">
        <v>10137</v>
      </c>
      <c r="M9967" t="s">
        <v>176</v>
      </c>
      <c r="N9967" t="s">
        <v>107</v>
      </c>
      <c r="O9967" s="6" t="str">
        <f>INDEX(lkp_Region,MATCH(tbl_Sales[[#This Row],[Suburb]],lkp_Suburb,0))</f>
        <v>Southern Metropolitan</v>
      </c>
      <c r="P9967" s="6">
        <f>MONTH(tbl_Sales[[#This Row],[Date]])</f>
        <v>6</v>
      </c>
      <c r="Q9967" s="6">
        <f>YEAR(tbl_Sales[[#This Row],[Date]])</f>
        <v>2017</v>
      </c>
    </row>
    <row r="9968" spans="1:17" x14ac:dyDescent="0.25">
      <c r="A9968" s="1">
        <v>42912</v>
      </c>
      <c r="B9968">
        <v>1300000</v>
      </c>
      <c r="C9968" t="s">
        <v>2</v>
      </c>
      <c r="D9968" t="s">
        <v>12429</v>
      </c>
      <c r="E9968" t="s">
        <v>5</v>
      </c>
      <c r="F9968">
        <v>3187</v>
      </c>
      <c r="G9968">
        <v>3</v>
      </c>
      <c r="H9968">
        <v>1</v>
      </c>
      <c r="I9968">
        <v>2</v>
      </c>
      <c r="J9968">
        <v>684</v>
      </c>
      <c r="K9968">
        <v>1940</v>
      </c>
      <c r="L9968" t="s">
        <v>10138</v>
      </c>
      <c r="M9968" t="s">
        <v>346</v>
      </c>
      <c r="N9968" t="s">
        <v>107</v>
      </c>
      <c r="O9968" s="6" t="str">
        <f>INDEX(lkp_Region,MATCH(tbl_Sales[[#This Row],[Suburb]],lkp_Suburb,0))</f>
        <v>Southern Metropolitan</v>
      </c>
      <c r="P9968" s="6">
        <f>MONTH(tbl_Sales[[#This Row],[Date]])</f>
        <v>6</v>
      </c>
      <c r="Q9968" s="6">
        <f>YEAR(tbl_Sales[[#This Row],[Date]])</f>
        <v>2017</v>
      </c>
    </row>
    <row r="9969" spans="1:17" x14ac:dyDescent="0.25">
      <c r="A9969" s="1">
        <v>42912</v>
      </c>
      <c r="B9969">
        <v>1990000</v>
      </c>
      <c r="C9969" t="s">
        <v>51</v>
      </c>
      <c r="D9969" t="s">
        <v>12429</v>
      </c>
      <c r="E9969" t="s">
        <v>10</v>
      </c>
      <c r="F9969">
        <v>3186</v>
      </c>
      <c r="G9969">
        <v>3</v>
      </c>
      <c r="H9969">
        <v>2</v>
      </c>
      <c r="I9969">
        <v>2</v>
      </c>
      <c r="J9969">
        <v>0</v>
      </c>
      <c r="K9969">
        <v>1935</v>
      </c>
      <c r="L9969" t="s">
        <v>10139</v>
      </c>
      <c r="M9969" t="s">
        <v>105</v>
      </c>
      <c r="N9969" t="s">
        <v>107</v>
      </c>
      <c r="O9969" s="6" t="str">
        <f>INDEX(lkp_Region,MATCH(tbl_Sales[[#This Row],[Suburb]],lkp_Suburb,0))</f>
        <v>Southern Metropolitan</v>
      </c>
      <c r="P9969" s="6">
        <f>MONTH(tbl_Sales[[#This Row],[Date]])</f>
        <v>6</v>
      </c>
      <c r="Q9969" s="6">
        <f>YEAR(tbl_Sales[[#This Row],[Date]])</f>
        <v>2017</v>
      </c>
    </row>
    <row r="9970" spans="1:17" x14ac:dyDescent="0.25">
      <c r="A9970" s="1">
        <v>42912</v>
      </c>
      <c r="B9970">
        <v>590000</v>
      </c>
      <c r="C9970" t="s">
        <v>2</v>
      </c>
      <c r="D9970" t="s">
        <v>12423</v>
      </c>
      <c r="E9970" t="s">
        <v>10</v>
      </c>
      <c r="F9970">
        <v>3088</v>
      </c>
      <c r="G9970">
        <v>3</v>
      </c>
      <c r="H9970">
        <v>1</v>
      </c>
      <c r="I9970">
        <v>2</v>
      </c>
      <c r="J9970">
        <v>392</v>
      </c>
      <c r="L9970" t="s">
        <v>10140</v>
      </c>
      <c r="M9970" t="s">
        <v>9224</v>
      </c>
      <c r="N9970" t="s">
        <v>150</v>
      </c>
      <c r="O9970" s="6" t="str">
        <f>INDEX(lkp_Region,MATCH(tbl_Sales[[#This Row],[Suburb]],lkp_Suburb,0))</f>
        <v>Eastern Metropolitan</v>
      </c>
      <c r="P9970" s="6">
        <f>MONTH(tbl_Sales[[#This Row],[Date]])</f>
        <v>6</v>
      </c>
      <c r="Q9970" s="6">
        <f>YEAR(tbl_Sales[[#This Row],[Date]])</f>
        <v>2017</v>
      </c>
    </row>
    <row r="9971" spans="1:17" x14ac:dyDescent="0.25">
      <c r="A9971" s="1">
        <v>42912</v>
      </c>
      <c r="B9971">
        <v>1010000</v>
      </c>
      <c r="C9971" t="s">
        <v>2</v>
      </c>
      <c r="D9971" t="s">
        <v>12430</v>
      </c>
      <c r="E9971" t="s">
        <v>10</v>
      </c>
      <c r="F9971">
        <v>3087</v>
      </c>
      <c r="G9971">
        <v>3</v>
      </c>
      <c r="H9971">
        <v>1</v>
      </c>
      <c r="I9971">
        <v>2</v>
      </c>
      <c r="J9971">
        <v>700</v>
      </c>
      <c r="L9971" t="s">
        <v>10141</v>
      </c>
      <c r="M9971" t="s">
        <v>349</v>
      </c>
      <c r="N9971" t="s">
        <v>150</v>
      </c>
      <c r="O9971" s="6" t="str">
        <f>INDEX(lkp_Region,MATCH(tbl_Sales[[#This Row],[Suburb]],lkp_Suburb,0))</f>
        <v>Northern Metropolitan</v>
      </c>
      <c r="P9971" s="6">
        <f>MONTH(tbl_Sales[[#This Row],[Date]])</f>
        <v>6</v>
      </c>
      <c r="Q9971" s="6">
        <f>YEAR(tbl_Sales[[#This Row],[Date]])</f>
        <v>2017</v>
      </c>
    </row>
    <row r="9972" spans="1:17" x14ac:dyDescent="0.25">
      <c r="A9972" s="1">
        <v>42912</v>
      </c>
      <c r="B9972">
        <v>1140000</v>
      </c>
      <c r="C9972" t="s">
        <v>2</v>
      </c>
      <c r="D9972" t="s">
        <v>12423</v>
      </c>
      <c r="E9972" t="s">
        <v>10</v>
      </c>
      <c r="F9972">
        <v>3084</v>
      </c>
      <c r="G9972">
        <v>4</v>
      </c>
      <c r="H9972">
        <v>2</v>
      </c>
      <c r="I9972">
        <v>4</v>
      </c>
      <c r="J9972">
        <v>863</v>
      </c>
      <c r="L9972" t="s">
        <v>10142</v>
      </c>
      <c r="M9972" t="s">
        <v>320</v>
      </c>
      <c r="N9972" t="s">
        <v>150</v>
      </c>
      <c r="O9972" s="6" t="str">
        <f>INDEX(lkp_Region,MATCH(tbl_Sales[[#This Row],[Suburb]],lkp_Suburb,0))</f>
        <v>Eastern Metropolitan</v>
      </c>
      <c r="P9972" s="6">
        <f>MONTH(tbl_Sales[[#This Row],[Date]])</f>
        <v>6</v>
      </c>
      <c r="Q9972" s="6">
        <f>YEAR(tbl_Sales[[#This Row],[Date]])</f>
        <v>2017</v>
      </c>
    </row>
    <row r="9973" spans="1:17" x14ac:dyDescent="0.25">
      <c r="A9973" s="1">
        <v>42913</v>
      </c>
      <c r="B9973">
        <v>712000</v>
      </c>
      <c r="C9973" t="s">
        <v>13</v>
      </c>
      <c r="D9973" t="s">
        <v>12425</v>
      </c>
      <c r="E9973" t="s">
        <v>10</v>
      </c>
      <c r="F9973">
        <v>3068</v>
      </c>
      <c r="G9973">
        <v>2</v>
      </c>
      <c r="H9973">
        <v>1</v>
      </c>
      <c r="I9973">
        <v>1</v>
      </c>
      <c r="J9973">
        <v>36</v>
      </c>
      <c r="L9973" t="s">
        <v>10143</v>
      </c>
      <c r="M9973" t="s">
        <v>323</v>
      </c>
      <c r="N9973" t="s">
        <v>8</v>
      </c>
      <c r="O9973" s="6" t="str">
        <f>INDEX(lkp_Region,MATCH(tbl_Sales[[#This Row],[Suburb]],lkp_Suburb,0))</f>
        <v>Northern Metropolitan</v>
      </c>
      <c r="P9973" s="6">
        <f>MONTH(tbl_Sales[[#This Row],[Date]])</f>
        <v>6</v>
      </c>
      <c r="Q9973" s="6">
        <f>YEAR(tbl_Sales[[#This Row],[Date]])</f>
        <v>2017</v>
      </c>
    </row>
    <row r="9974" spans="1:17" x14ac:dyDescent="0.25">
      <c r="A9974" s="1">
        <v>42913</v>
      </c>
      <c r="B9974">
        <v>605000</v>
      </c>
      <c r="C9974" t="s">
        <v>13</v>
      </c>
      <c r="D9974" t="s">
        <v>12423</v>
      </c>
      <c r="E9974" t="s">
        <v>10</v>
      </c>
      <c r="F9974">
        <v>3125</v>
      </c>
      <c r="G9974">
        <v>2</v>
      </c>
      <c r="H9974">
        <v>1</v>
      </c>
      <c r="I9974">
        <v>1</v>
      </c>
      <c r="J9974">
        <v>81</v>
      </c>
      <c r="K9974">
        <v>1965</v>
      </c>
      <c r="L9974" t="s">
        <v>10144</v>
      </c>
      <c r="M9974" t="s">
        <v>32</v>
      </c>
      <c r="N9974" t="s">
        <v>14</v>
      </c>
      <c r="O9974" s="6" t="str">
        <f>INDEX(lkp_Region,MATCH(tbl_Sales[[#This Row],[Suburb]],lkp_Suburb,0))</f>
        <v>Southern Metropolitan</v>
      </c>
      <c r="P9974" s="6">
        <f>MONTH(tbl_Sales[[#This Row],[Date]])</f>
        <v>6</v>
      </c>
      <c r="Q9974" s="6">
        <f>YEAR(tbl_Sales[[#This Row],[Date]])</f>
        <v>2017</v>
      </c>
    </row>
    <row r="9975" spans="1:17" x14ac:dyDescent="0.25">
      <c r="A9975" s="1">
        <v>42913</v>
      </c>
      <c r="B9975">
        <v>1258000</v>
      </c>
      <c r="C9975" t="s">
        <v>2</v>
      </c>
      <c r="D9975" t="s">
        <v>12427</v>
      </c>
      <c r="E9975" t="s">
        <v>10</v>
      </c>
      <c r="F9975">
        <v>3130</v>
      </c>
      <c r="G9975">
        <v>4</v>
      </c>
      <c r="H9975">
        <v>1</v>
      </c>
      <c r="I9975">
        <v>2</v>
      </c>
      <c r="J9975">
        <v>769</v>
      </c>
      <c r="L9975" t="s">
        <v>10145</v>
      </c>
      <c r="M9975" t="s">
        <v>8257</v>
      </c>
      <c r="N9975" t="s">
        <v>14</v>
      </c>
      <c r="O9975" s="6" t="str">
        <f>INDEX(lkp_Region,MATCH(tbl_Sales[[#This Row],[Suburb]],lkp_Suburb,0))</f>
        <v>Eastern Metropolitan</v>
      </c>
      <c r="P9975" s="6">
        <f>MONTH(tbl_Sales[[#This Row],[Date]])</f>
        <v>6</v>
      </c>
      <c r="Q9975" s="6">
        <f>YEAR(tbl_Sales[[#This Row],[Date]])</f>
        <v>2017</v>
      </c>
    </row>
    <row r="9976" spans="1:17" x14ac:dyDescent="0.25">
      <c r="A9976" s="1">
        <v>42913</v>
      </c>
      <c r="B9976">
        <v>410000</v>
      </c>
      <c r="C9976" t="s">
        <v>13</v>
      </c>
      <c r="D9976" t="s">
        <v>12428</v>
      </c>
      <c r="E9976" t="s">
        <v>5</v>
      </c>
      <c r="F9976">
        <v>3143</v>
      </c>
      <c r="G9976">
        <v>2</v>
      </c>
      <c r="H9976">
        <v>1</v>
      </c>
      <c r="I9976">
        <v>0</v>
      </c>
      <c r="J9976">
        <v>1097</v>
      </c>
      <c r="K9976">
        <v>1967</v>
      </c>
      <c r="L9976" t="s">
        <v>10146</v>
      </c>
      <c r="M9976" t="s">
        <v>283</v>
      </c>
      <c r="N9976" t="s">
        <v>76</v>
      </c>
      <c r="O9976" s="6" t="str">
        <f>INDEX(lkp_Region,MATCH(tbl_Sales[[#This Row],[Suburb]],lkp_Suburb,0))</f>
        <v>Southern Metropolitan</v>
      </c>
      <c r="P9976" s="6">
        <f>MONTH(tbl_Sales[[#This Row],[Date]])</f>
        <v>6</v>
      </c>
      <c r="Q9976" s="6">
        <f>YEAR(tbl_Sales[[#This Row],[Date]])</f>
        <v>2017</v>
      </c>
    </row>
    <row r="9977" spans="1:17" x14ac:dyDescent="0.25">
      <c r="A9977" s="1">
        <v>42913</v>
      </c>
      <c r="B9977">
        <v>1710000</v>
      </c>
      <c r="C9977" t="s">
        <v>2</v>
      </c>
      <c r="D9977" t="s">
        <v>12429</v>
      </c>
      <c r="E9977" t="s">
        <v>5</v>
      </c>
      <c r="F9977">
        <v>3141</v>
      </c>
      <c r="G9977">
        <v>2</v>
      </c>
      <c r="H9977">
        <v>2</v>
      </c>
      <c r="I9977">
        <v>0</v>
      </c>
      <c r="J9977">
        <v>208</v>
      </c>
      <c r="K9977">
        <v>1880</v>
      </c>
      <c r="L9977" t="s">
        <v>10147</v>
      </c>
      <c r="M9977" t="s">
        <v>111</v>
      </c>
      <c r="N9977" t="s">
        <v>76</v>
      </c>
      <c r="O9977" s="6" t="str">
        <f>INDEX(lkp_Region,MATCH(tbl_Sales[[#This Row],[Suburb]],lkp_Suburb,0))</f>
        <v>Southern Metropolitan</v>
      </c>
      <c r="P9977" s="6">
        <f>MONTH(tbl_Sales[[#This Row],[Date]])</f>
        <v>6</v>
      </c>
      <c r="Q9977" s="6">
        <f>YEAR(tbl_Sales[[#This Row],[Date]])</f>
        <v>2017</v>
      </c>
    </row>
    <row r="9978" spans="1:17" x14ac:dyDescent="0.25">
      <c r="A9978" s="1">
        <v>42913</v>
      </c>
      <c r="B9978">
        <v>687000</v>
      </c>
      <c r="C9978" t="s">
        <v>13</v>
      </c>
      <c r="D9978" t="s">
        <v>12427</v>
      </c>
      <c r="E9978" t="s">
        <v>5</v>
      </c>
      <c r="F9978">
        <v>3184</v>
      </c>
      <c r="G9978">
        <v>2</v>
      </c>
      <c r="H9978">
        <v>1</v>
      </c>
      <c r="I9978">
        <v>1</v>
      </c>
      <c r="J9978">
        <v>1912</v>
      </c>
      <c r="K9978">
        <v>1970</v>
      </c>
      <c r="L9978" t="s">
        <v>10148</v>
      </c>
      <c r="M9978" t="s">
        <v>58</v>
      </c>
      <c r="N9978" t="s">
        <v>26</v>
      </c>
      <c r="O9978" s="6" t="str">
        <f>INDEX(lkp_Region,MATCH(tbl_Sales[[#This Row],[Suburb]],lkp_Suburb,0))</f>
        <v>Southern Metropolitan</v>
      </c>
      <c r="P9978" s="6">
        <f>MONTH(tbl_Sales[[#This Row],[Date]])</f>
        <v>6</v>
      </c>
      <c r="Q9978" s="6">
        <f>YEAR(tbl_Sales[[#This Row],[Date]])</f>
        <v>2017</v>
      </c>
    </row>
    <row r="9979" spans="1:17" x14ac:dyDescent="0.25">
      <c r="A9979" s="1">
        <v>42913</v>
      </c>
      <c r="B9979">
        <v>1260000</v>
      </c>
      <c r="C9979" t="s">
        <v>13</v>
      </c>
      <c r="D9979" t="s">
        <v>12428</v>
      </c>
      <c r="E9979" t="s">
        <v>10</v>
      </c>
      <c r="F9979">
        <v>3184</v>
      </c>
      <c r="G9979">
        <v>2</v>
      </c>
      <c r="H9979">
        <v>2</v>
      </c>
      <c r="I9979">
        <v>2</v>
      </c>
      <c r="J9979">
        <v>626</v>
      </c>
      <c r="K9979">
        <v>2008</v>
      </c>
      <c r="L9979" t="s">
        <v>10149</v>
      </c>
      <c r="M9979" t="s">
        <v>58</v>
      </c>
      <c r="N9979" t="s">
        <v>26</v>
      </c>
      <c r="O9979" s="6" t="str">
        <f>INDEX(lkp_Region,MATCH(tbl_Sales[[#This Row],[Suburb]],lkp_Suburb,0))</f>
        <v>Southern Metropolitan</v>
      </c>
      <c r="P9979" s="6">
        <f>MONTH(tbl_Sales[[#This Row],[Date]])</f>
        <v>6</v>
      </c>
      <c r="Q9979" s="6">
        <f>YEAR(tbl_Sales[[#This Row],[Date]])</f>
        <v>2017</v>
      </c>
    </row>
    <row r="9980" spans="1:17" x14ac:dyDescent="0.25">
      <c r="A9980" s="1">
        <v>42913</v>
      </c>
      <c r="B9980">
        <v>1361000</v>
      </c>
      <c r="C9980" t="s">
        <v>2</v>
      </c>
      <c r="D9980" t="s">
        <v>12429</v>
      </c>
      <c r="E9980" t="s">
        <v>10</v>
      </c>
      <c r="F9980">
        <v>3182</v>
      </c>
      <c r="G9980">
        <v>3</v>
      </c>
      <c r="H9980">
        <v>1</v>
      </c>
      <c r="I9980">
        <v>0</v>
      </c>
      <c r="J9980">
        <v>246</v>
      </c>
      <c r="L9980" t="s">
        <v>10150</v>
      </c>
      <c r="M9980" t="s">
        <v>156</v>
      </c>
      <c r="N9980" t="s">
        <v>26</v>
      </c>
      <c r="O9980" s="6" t="str">
        <f>INDEX(lkp_Region,MATCH(tbl_Sales[[#This Row],[Suburb]],lkp_Suburb,0))</f>
        <v>Southern Metropolitan</v>
      </c>
      <c r="P9980" s="6">
        <f>MONTH(tbl_Sales[[#This Row],[Date]])</f>
        <v>6</v>
      </c>
      <c r="Q9980" s="6">
        <f>YEAR(tbl_Sales[[#This Row],[Date]])</f>
        <v>2017</v>
      </c>
    </row>
    <row r="9981" spans="1:17" x14ac:dyDescent="0.25">
      <c r="A9981" s="1">
        <v>42913</v>
      </c>
      <c r="B9981">
        <v>496000</v>
      </c>
      <c r="C9981" t="s">
        <v>13</v>
      </c>
      <c r="D9981" t="s">
        <v>12428</v>
      </c>
      <c r="E9981" t="s">
        <v>10</v>
      </c>
      <c r="F9981">
        <v>3044</v>
      </c>
      <c r="G9981">
        <v>2</v>
      </c>
      <c r="H9981">
        <v>1</v>
      </c>
      <c r="I9981">
        <v>1</v>
      </c>
      <c r="J9981">
        <v>136</v>
      </c>
      <c r="L9981" t="s">
        <v>10151</v>
      </c>
      <c r="M9981" t="s">
        <v>115</v>
      </c>
      <c r="N9981" t="s">
        <v>18</v>
      </c>
      <c r="O9981" s="6" t="str">
        <f>INDEX(lkp_Region,MATCH(tbl_Sales[[#This Row],[Suburb]],lkp_Suburb,0))</f>
        <v>Northern Metropolitan</v>
      </c>
      <c r="P9981" s="6">
        <f>MONTH(tbl_Sales[[#This Row],[Date]])</f>
        <v>6</v>
      </c>
      <c r="Q9981" s="6">
        <f>YEAR(tbl_Sales[[#This Row],[Date]])</f>
        <v>2017</v>
      </c>
    </row>
    <row r="9982" spans="1:17" x14ac:dyDescent="0.25">
      <c r="A9982" s="1">
        <v>42913</v>
      </c>
      <c r="B9982">
        <v>597500</v>
      </c>
      <c r="C9982" t="s">
        <v>2</v>
      </c>
      <c r="D9982" t="s">
        <v>12426</v>
      </c>
      <c r="E9982" t="s">
        <v>10</v>
      </c>
      <c r="F9982">
        <v>3046</v>
      </c>
      <c r="G9982">
        <v>3</v>
      </c>
      <c r="H9982">
        <v>1</v>
      </c>
      <c r="I9982">
        <v>2</v>
      </c>
      <c r="J9982">
        <v>663</v>
      </c>
      <c r="K9982">
        <v>1950</v>
      </c>
      <c r="L9982" t="s">
        <v>10152</v>
      </c>
      <c r="M9982" t="s">
        <v>78</v>
      </c>
      <c r="N9982" t="s">
        <v>18</v>
      </c>
      <c r="O9982" s="6" t="str">
        <f>INDEX(lkp_Region,MATCH(tbl_Sales[[#This Row],[Suburb]],lkp_Suburb,0))</f>
        <v>Northern Metropolitan</v>
      </c>
      <c r="P9982" s="6">
        <f>MONTH(tbl_Sales[[#This Row],[Date]])</f>
        <v>6</v>
      </c>
      <c r="Q9982" s="6">
        <f>YEAR(tbl_Sales[[#This Row],[Date]])</f>
        <v>2017</v>
      </c>
    </row>
    <row r="9983" spans="1:17" x14ac:dyDescent="0.25">
      <c r="A9983" s="1">
        <v>42913</v>
      </c>
      <c r="B9983">
        <v>1005000</v>
      </c>
      <c r="C9983" t="s">
        <v>2</v>
      </c>
      <c r="D9983" t="s">
        <v>12427</v>
      </c>
      <c r="E9983" t="s">
        <v>10</v>
      </c>
      <c r="F9983">
        <v>3058</v>
      </c>
      <c r="G9983">
        <v>4</v>
      </c>
      <c r="H9983">
        <v>2</v>
      </c>
      <c r="I9983">
        <v>1</v>
      </c>
      <c r="J9983">
        <v>172</v>
      </c>
      <c r="K9983">
        <v>1900</v>
      </c>
      <c r="L9983" t="s">
        <v>10153</v>
      </c>
      <c r="M9983" t="s">
        <v>41</v>
      </c>
      <c r="N9983" t="s">
        <v>18</v>
      </c>
      <c r="O9983" s="6" t="str">
        <f>INDEX(lkp_Region,MATCH(tbl_Sales[[#This Row],[Suburb]],lkp_Suburb,0))</f>
        <v>Northern Metropolitan</v>
      </c>
      <c r="P9983" s="6">
        <f>MONTH(tbl_Sales[[#This Row],[Date]])</f>
        <v>6</v>
      </c>
      <c r="Q9983" s="6">
        <f>YEAR(tbl_Sales[[#This Row],[Date]])</f>
        <v>2017</v>
      </c>
    </row>
    <row r="9984" spans="1:17" x14ac:dyDescent="0.25">
      <c r="A9984" s="1">
        <v>42913</v>
      </c>
      <c r="B9984">
        <v>1925000</v>
      </c>
      <c r="C9984" t="s">
        <v>2</v>
      </c>
      <c r="D9984" t="s">
        <v>12430</v>
      </c>
      <c r="E9984" t="s">
        <v>5</v>
      </c>
      <c r="F9984">
        <v>3056</v>
      </c>
      <c r="G9984">
        <v>3</v>
      </c>
      <c r="H9984">
        <v>1</v>
      </c>
      <c r="I9984">
        <v>4</v>
      </c>
      <c r="J9984">
        <v>479</v>
      </c>
      <c r="K9984">
        <v>1925</v>
      </c>
      <c r="L9984" t="s">
        <v>10154</v>
      </c>
      <c r="M9984" t="s">
        <v>117</v>
      </c>
      <c r="N9984" t="s">
        <v>18</v>
      </c>
      <c r="O9984" s="6" t="str">
        <f>INDEX(lkp_Region,MATCH(tbl_Sales[[#This Row],[Suburb]],lkp_Suburb,0))</f>
        <v>Northern Metropolitan</v>
      </c>
      <c r="P9984" s="6">
        <f>MONTH(tbl_Sales[[#This Row],[Date]])</f>
        <v>6</v>
      </c>
      <c r="Q9984" s="6">
        <f>YEAR(tbl_Sales[[#This Row],[Date]])</f>
        <v>2017</v>
      </c>
    </row>
    <row r="9985" spans="1:17" x14ac:dyDescent="0.25">
      <c r="A9985" s="1">
        <v>42913</v>
      </c>
      <c r="B9985">
        <v>707000</v>
      </c>
      <c r="C9985" t="s">
        <v>13</v>
      </c>
      <c r="D9985" t="s">
        <v>12427</v>
      </c>
      <c r="E9985" t="s">
        <v>10</v>
      </c>
      <c r="F9985">
        <v>3040</v>
      </c>
      <c r="G9985">
        <v>2</v>
      </c>
      <c r="H9985">
        <v>1</v>
      </c>
      <c r="I9985">
        <v>1</v>
      </c>
      <c r="J9985">
        <v>179</v>
      </c>
      <c r="L9985" t="s">
        <v>10155</v>
      </c>
      <c r="M9985" t="s">
        <v>47</v>
      </c>
      <c r="N9985" t="s">
        <v>49</v>
      </c>
      <c r="O9985" s="6" t="str">
        <f>INDEX(lkp_Region,MATCH(tbl_Sales[[#This Row],[Suburb]],lkp_Suburb,0))</f>
        <v>Western Metropolitan</v>
      </c>
      <c r="P9985" s="6">
        <f>MONTH(tbl_Sales[[#This Row],[Date]])</f>
        <v>6</v>
      </c>
      <c r="Q9985" s="6">
        <f>YEAR(tbl_Sales[[#This Row],[Date]])</f>
        <v>2017</v>
      </c>
    </row>
    <row r="9986" spans="1:17" x14ac:dyDescent="0.25">
      <c r="A9986" s="1">
        <v>42913</v>
      </c>
      <c r="B9986">
        <v>715000</v>
      </c>
      <c r="C9986" t="s">
        <v>51</v>
      </c>
      <c r="D9986" t="s">
        <v>12427</v>
      </c>
      <c r="E9986" t="s">
        <v>5</v>
      </c>
      <c r="F9986">
        <v>3042</v>
      </c>
      <c r="G9986">
        <v>3</v>
      </c>
      <c r="H9986">
        <v>1</v>
      </c>
      <c r="I9986">
        <v>1</v>
      </c>
      <c r="J9986">
        <v>178</v>
      </c>
      <c r="L9986" t="s">
        <v>10156</v>
      </c>
      <c r="M9986" t="s">
        <v>86</v>
      </c>
      <c r="N9986" t="s">
        <v>49</v>
      </c>
      <c r="O9986" s="6" t="str">
        <f>INDEX(lkp_Region,MATCH(tbl_Sales[[#This Row],[Suburb]],lkp_Suburb,0))</f>
        <v>Western Metropolitan</v>
      </c>
      <c r="P9986" s="6">
        <f>MONTH(tbl_Sales[[#This Row],[Date]])</f>
        <v>6</v>
      </c>
      <c r="Q9986" s="6">
        <f>YEAR(tbl_Sales[[#This Row],[Date]])</f>
        <v>2017</v>
      </c>
    </row>
    <row r="9987" spans="1:17" x14ac:dyDescent="0.25">
      <c r="A9987" s="1">
        <v>42913</v>
      </c>
      <c r="B9987">
        <v>730000</v>
      </c>
      <c r="C9987" t="s">
        <v>51</v>
      </c>
      <c r="D9987" t="s">
        <v>12428</v>
      </c>
      <c r="E9987" t="s">
        <v>10</v>
      </c>
      <c r="F9987">
        <v>3042</v>
      </c>
      <c r="G9987">
        <v>3</v>
      </c>
      <c r="H9987">
        <v>1</v>
      </c>
      <c r="I9987">
        <v>2</v>
      </c>
      <c r="J9987">
        <v>242</v>
      </c>
      <c r="K9987">
        <v>2010</v>
      </c>
      <c r="L9987" t="s">
        <v>10157</v>
      </c>
      <c r="M9987" t="s">
        <v>330</v>
      </c>
      <c r="N9987" t="s">
        <v>49</v>
      </c>
      <c r="O9987" s="6" t="str">
        <f>INDEX(lkp_Region,MATCH(tbl_Sales[[#This Row],[Suburb]],lkp_Suburb,0))</f>
        <v>Western Metropolitan</v>
      </c>
      <c r="P9987" s="6">
        <f>MONTH(tbl_Sales[[#This Row],[Date]])</f>
        <v>6</v>
      </c>
      <c r="Q9987" s="6">
        <f>YEAR(tbl_Sales[[#This Row],[Date]])</f>
        <v>2017</v>
      </c>
    </row>
    <row r="9988" spans="1:17" x14ac:dyDescent="0.25">
      <c r="A9988" s="1">
        <v>42913</v>
      </c>
      <c r="B9988">
        <v>1550000</v>
      </c>
      <c r="C9988" t="s">
        <v>2</v>
      </c>
      <c r="D9988" t="s">
        <v>12427</v>
      </c>
      <c r="E9988" t="s">
        <v>5</v>
      </c>
      <c r="F9988">
        <v>3031</v>
      </c>
      <c r="G9988">
        <v>5</v>
      </c>
      <c r="H9988">
        <v>1</v>
      </c>
      <c r="I9988">
        <v>1</v>
      </c>
      <c r="J9988">
        <v>432</v>
      </c>
      <c r="K9988">
        <v>1915</v>
      </c>
      <c r="L9988" t="s">
        <v>10158</v>
      </c>
      <c r="M9988" t="s">
        <v>288</v>
      </c>
      <c r="N9988" t="s">
        <v>49</v>
      </c>
      <c r="O9988" s="6" t="str">
        <f>INDEX(lkp_Region,MATCH(tbl_Sales[[#This Row],[Suburb]],lkp_Suburb,0))</f>
        <v>Northern Metropolitan</v>
      </c>
      <c r="P9988" s="6">
        <f>MONTH(tbl_Sales[[#This Row],[Date]])</f>
        <v>6</v>
      </c>
      <c r="Q9988" s="6">
        <f>YEAR(tbl_Sales[[#This Row],[Date]])</f>
        <v>2017</v>
      </c>
    </row>
    <row r="9989" spans="1:17" x14ac:dyDescent="0.25">
      <c r="A9989" s="1">
        <v>42913</v>
      </c>
      <c r="B9989">
        <v>1100000</v>
      </c>
      <c r="C9989" t="s">
        <v>13</v>
      </c>
      <c r="D9989" t="s">
        <v>12429</v>
      </c>
      <c r="E9989" t="s">
        <v>5</v>
      </c>
      <c r="F9989">
        <v>3053</v>
      </c>
      <c r="G9989">
        <v>2</v>
      </c>
      <c r="H9989">
        <v>2</v>
      </c>
      <c r="I9989">
        <v>2</v>
      </c>
      <c r="J9989">
        <v>0</v>
      </c>
      <c r="K9989">
        <v>2008</v>
      </c>
      <c r="L9989" t="s">
        <v>10159</v>
      </c>
      <c r="M9989" t="s">
        <v>164</v>
      </c>
      <c r="N9989" t="s">
        <v>88</v>
      </c>
      <c r="O9989" s="6" t="str">
        <f>INDEX(lkp_Region,MATCH(tbl_Sales[[#This Row],[Suburb]],lkp_Suburb,0))</f>
        <v>Northern Metropolitan</v>
      </c>
      <c r="P9989" s="6">
        <f>MONTH(tbl_Sales[[#This Row],[Date]])</f>
        <v>6</v>
      </c>
      <c r="Q9989" s="6">
        <f>YEAR(tbl_Sales[[#This Row],[Date]])</f>
        <v>2017</v>
      </c>
    </row>
    <row r="9990" spans="1:17" x14ac:dyDescent="0.25">
      <c r="A9990" s="1">
        <v>42913</v>
      </c>
      <c r="B9990">
        <v>1415000</v>
      </c>
      <c r="C9990" t="s">
        <v>2</v>
      </c>
      <c r="D9990" t="s">
        <v>12427</v>
      </c>
      <c r="E9990" t="s">
        <v>5</v>
      </c>
      <c r="F9990">
        <v>3031</v>
      </c>
      <c r="G9990">
        <v>4</v>
      </c>
      <c r="H9990">
        <v>2</v>
      </c>
      <c r="I9990">
        <v>0</v>
      </c>
      <c r="J9990">
        <v>199</v>
      </c>
      <c r="K9990">
        <v>1982</v>
      </c>
      <c r="L9990" t="s">
        <v>10160</v>
      </c>
      <c r="M9990" t="s">
        <v>264</v>
      </c>
      <c r="N9990" t="s">
        <v>88</v>
      </c>
      <c r="O9990" s="6" t="str">
        <f>INDEX(lkp_Region,MATCH(tbl_Sales[[#This Row],[Suburb]],lkp_Suburb,0))</f>
        <v>Northern Metropolitan</v>
      </c>
      <c r="P9990" s="6">
        <f>MONTH(tbl_Sales[[#This Row],[Date]])</f>
        <v>6</v>
      </c>
      <c r="Q9990" s="6">
        <f>YEAR(tbl_Sales[[#This Row],[Date]])</f>
        <v>2017</v>
      </c>
    </row>
    <row r="9991" spans="1:17" x14ac:dyDescent="0.25">
      <c r="A9991" s="1">
        <v>42913</v>
      </c>
      <c r="B9991">
        <v>485000</v>
      </c>
      <c r="C9991" t="s">
        <v>51</v>
      </c>
      <c r="D9991" t="s">
        <v>12427</v>
      </c>
      <c r="E9991" t="s">
        <v>5</v>
      </c>
      <c r="F9991">
        <v>3011</v>
      </c>
      <c r="G9991">
        <v>2</v>
      </c>
      <c r="H9991">
        <v>2</v>
      </c>
      <c r="I9991">
        <v>1</v>
      </c>
      <c r="J9991">
        <v>0</v>
      </c>
      <c r="K9991">
        <v>2011</v>
      </c>
      <c r="L9991" t="s">
        <v>10161</v>
      </c>
      <c r="M9991" t="s">
        <v>22</v>
      </c>
      <c r="N9991" t="s">
        <v>21</v>
      </c>
      <c r="O9991" s="6" t="str">
        <f>INDEX(lkp_Region,MATCH(tbl_Sales[[#This Row],[Suburb]],lkp_Suburb,0))</f>
        <v>Western Metropolitan</v>
      </c>
      <c r="P9991" s="6">
        <f>MONTH(tbl_Sales[[#This Row],[Date]])</f>
        <v>6</v>
      </c>
      <c r="Q9991" s="6">
        <f>YEAR(tbl_Sales[[#This Row],[Date]])</f>
        <v>2017</v>
      </c>
    </row>
    <row r="9992" spans="1:17" x14ac:dyDescent="0.25">
      <c r="A9992" s="1">
        <v>42913</v>
      </c>
      <c r="B9992">
        <v>1181000</v>
      </c>
      <c r="C9992" t="s">
        <v>2</v>
      </c>
      <c r="D9992" t="s">
        <v>12424</v>
      </c>
      <c r="E9992" t="s">
        <v>5</v>
      </c>
      <c r="F9992">
        <v>3107</v>
      </c>
      <c r="G9992">
        <v>4</v>
      </c>
      <c r="H9992">
        <v>2</v>
      </c>
      <c r="I9992">
        <v>2</v>
      </c>
      <c r="J9992">
        <v>805</v>
      </c>
      <c r="L9992" t="s">
        <v>10162</v>
      </c>
      <c r="M9992" t="s">
        <v>586</v>
      </c>
      <c r="N9992" t="s">
        <v>128</v>
      </c>
      <c r="O9992" s="6" t="str">
        <f>INDEX(lkp_Region,MATCH(tbl_Sales[[#This Row],[Suburb]],lkp_Suburb,0))</f>
        <v>Eastern Metropolitan</v>
      </c>
      <c r="P9992" s="6">
        <f>MONTH(tbl_Sales[[#This Row],[Date]])</f>
        <v>6</v>
      </c>
      <c r="Q9992" s="6">
        <f>YEAR(tbl_Sales[[#This Row],[Date]])</f>
        <v>2017</v>
      </c>
    </row>
    <row r="9993" spans="1:17" x14ac:dyDescent="0.25">
      <c r="A9993" s="1">
        <v>42913</v>
      </c>
      <c r="B9993">
        <v>1385000</v>
      </c>
      <c r="C9993" t="s">
        <v>2</v>
      </c>
      <c r="D9993" t="s">
        <v>12423</v>
      </c>
      <c r="E9993" t="s">
        <v>10</v>
      </c>
      <c r="F9993">
        <v>3109</v>
      </c>
      <c r="G9993">
        <v>3</v>
      </c>
      <c r="H9993">
        <v>2</v>
      </c>
      <c r="I9993">
        <v>3</v>
      </c>
      <c r="J9993">
        <v>654</v>
      </c>
      <c r="K9993">
        <v>1966</v>
      </c>
      <c r="L9993" t="s">
        <v>10163</v>
      </c>
      <c r="M9993" t="s">
        <v>7794</v>
      </c>
      <c r="N9993" t="s">
        <v>128</v>
      </c>
      <c r="O9993" s="6" t="str">
        <f>INDEX(lkp_Region,MATCH(tbl_Sales[[#This Row],[Suburb]],lkp_Suburb,0))</f>
        <v>Eastern Metropolitan</v>
      </c>
      <c r="P9993" s="6">
        <f>MONTH(tbl_Sales[[#This Row],[Date]])</f>
        <v>6</v>
      </c>
      <c r="Q9993" s="6">
        <f>YEAR(tbl_Sales[[#This Row],[Date]])</f>
        <v>2017</v>
      </c>
    </row>
    <row r="9994" spans="1:17" x14ac:dyDescent="0.25">
      <c r="A9994" s="1">
        <v>42913</v>
      </c>
      <c r="B9994">
        <v>2620000</v>
      </c>
      <c r="C9994" t="s">
        <v>2</v>
      </c>
      <c r="D9994" t="s">
        <v>12423</v>
      </c>
      <c r="E9994" t="s">
        <v>10</v>
      </c>
      <c r="F9994">
        <v>3111</v>
      </c>
      <c r="G9994">
        <v>5</v>
      </c>
      <c r="H9994">
        <v>4</v>
      </c>
      <c r="I9994">
        <v>3</v>
      </c>
      <c r="J9994">
        <v>4077</v>
      </c>
      <c r="L9994" t="s">
        <v>10164</v>
      </c>
      <c r="M9994" t="s">
        <v>7982</v>
      </c>
      <c r="N9994" t="s">
        <v>128</v>
      </c>
      <c r="O9994" s="6" t="str">
        <f>INDEX(lkp_Region,MATCH(tbl_Sales[[#This Row],[Suburb]],lkp_Suburb,0))</f>
        <v>Eastern Metropolitan</v>
      </c>
      <c r="P9994" s="6">
        <f>MONTH(tbl_Sales[[#This Row],[Date]])</f>
        <v>6</v>
      </c>
      <c r="Q9994" s="6">
        <f>YEAR(tbl_Sales[[#This Row],[Date]])</f>
        <v>2017</v>
      </c>
    </row>
    <row r="9995" spans="1:17" x14ac:dyDescent="0.25">
      <c r="A9995" s="1">
        <v>42913</v>
      </c>
      <c r="B9995">
        <v>1360000</v>
      </c>
      <c r="C9995" t="s">
        <v>2</v>
      </c>
      <c r="D9995" t="s">
        <v>12428</v>
      </c>
      <c r="E9995" t="s">
        <v>10</v>
      </c>
      <c r="F9995">
        <v>3018</v>
      </c>
      <c r="G9995">
        <v>3</v>
      </c>
      <c r="H9995">
        <v>2</v>
      </c>
      <c r="I9995">
        <v>6</v>
      </c>
      <c r="J9995">
        <v>663</v>
      </c>
      <c r="K9995">
        <v>1970</v>
      </c>
      <c r="L9995" t="s">
        <v>10165</v>
      </c>
      <c r="M9995" t="s">
        <v>2816</v>
      </c>
      <c r="N9995" t="s">
        <v>69</v>
      </c>
      <c r="O9995" s="6" t="str">
        <f>INDEX(lkp_Region,MATCH(tbl_Sales[[#This Row],[Suburb]],lkp_Suburb,0))</f>
        <v>Western Metropolitan</v>
      </c>
      <c r="P9995" s="6">
        <f>MONTH(tbl_Sales[[#This Row],[Date]])</f>
        <v>6</v>
      </c>
      <c r="Q9995" s="6">
        <f>YEAR(tbl_Sales[[#This Row],[Date]])</f>
        <v>2017</v>
      </c>
    </row>
    <row r="9996" spans="1:17" x14ac:dyDescent="0.25">
      <c r="A9996" s="1">
        <v>42913</v>
      </c>
      <c r="B9996">
        <v>960000</v>
      </c>
      <c r="C9996" t="s">
        <v>13</v>
      </c>
      <c r="D9996" t="s">
        <v>12428</v>
      </c>
      <c r="E9996" t="s">
        <v>10</v>
      </c>
      <c r="F9996">
        <v>3204</v>
      </c>
      <c r="G9996">
        <v>3</v>
      </c>
      <c r="H9996">
        <v>2</v>
      </c>
      <c r="I9996">
        <v>2</v>
      </c>
      <c r="J9996">
        <v>199</v>
      </c>
      <c r="K9996">
        <v>1995</v>
      </c>
      <c r="L9996" t="s">
        <v>10166</v>
      </c>
      <c r="M9996" t="s">
        <v>63</v>
      </c>
      <c r="N9996" t="s">
        <v>57</v>
      </c>
      <c r="O9996" s="6" t="str">
        <f>INDEX(lkp_Region,MATCH(tbl_Sales[[#This Row],[Suburb]],lkp_Suburb,0))</f>
        <v>Southern Metropolitan</v>
      </c>
      <c r="P9996" s="6">
        <f>MONTH(tbl_Sales[[#This Row],[Date]])</f>
        <v>6</v>
      </c>
      <c r="Q9996" s="6">
        <f>YEAR(tbl_Sales[[#This Row],[Date]])</f>
        <v>2017</v>
      </c>
    </row>
    <row r="9997" spans="1:17" x14ac:dyDescent="0.25">
      <c r="A9997" s="1">
        <v>42913</v>
      </c>
      <c r="B9997">
        <v>1160000</v>
      </c>
      <c r="C9997" t="s">
        <v>13</v>
      </c>
      <c r="D9997" t="s">
        <v>12431</v>
      </c>
      <c r="E9997" t="s">
        <v>10</v>
      </c>
      <c r="F9997">
        <v>3163</v>
      </c>
      <c r="G9997">
        <v>3</v>
      </c>
      <c r="H9997">
        <v>2</v>
      </c>
      <c r="I9997">
        <v>2</v>
      </c>
      <c r="J9997">
        <v>441</v>
      </c>
      <c r="L9997" t="s">
        <v>10167</v>
      </c>
      <c r="M9997" t="s">
        <v>225</v>
      </c>
      <c r="N9997" t="s">
        <v>57</v>
      </c>
      <c r="O9997" s="6" t="str">
        <f>INDEX(lkp_Region,MATCH(tbl_Sales[[#This Row],[Suburb]],lkp_Suburb,0))</f>
        <v>Southern Metropolitan</v>
      </c>
      <c r="P9997" s="6">
        <f>MONTH(tbl_Sales[[#This Row],[Date]])</f>
        <v>6</v>
      </c>
      <c r="Q9997" s="6">
        <f>YEAR(tbl_Sales[[#This Row],[Date]])</f>
        <v>2017</v>
      </c>
    </row>
    <row r="9998" spans="1:17" x14ac:dyDescent="0.25">
      <c r="A9998" s="1">
        <v>42913</v>
      </c>
      <c r="B9998">
        <v>1200000</v>
      </c>
      <c r="C9998" t="s">
        <v>2</v>
      </c>
      <c r="D9998" t="s">
        <v>12431</v>
      </c>
      <c r="E9998" t="s">
        <v>10</v>
      </c>
      <c r="F9998">
        <v>3072</v>
      </c>
      <c r="G9998">
        <v>4</v>
      </c>
      <c r="H9998">
        <v>3</v>
      </c>
      <c r="I9998">
        <v>2</v>
      </c>
      <c r="J9998">
        <v>466</v>
      </c>
      <c r="L9998" t="s">
        <v>10168</v>
      </c>
      <c r="M9998" t="s">
        <v>97</v>
      </c>
      <c r="N9998" t="s">
        <v>62</v>
      </c>
      <c r="O9998" s="6" t="str">
        <f>INDEX(lkp_Region,MATCH(tbl_Sales[[#This Row],[Suburb]],lkp_Suburb,0))</f>
        <v>Northern Metropolitan</v>
      </c>
      <c r="P9998" s="6">
        <f>MONTH(tbl_Sales[[#This Row],[Date]])</f>
        <v>6</v>
      </c>
      <c r="Q9998" s="6">
        <f>YEAR(tbl_Sales[[#This Row],[Date]])</f>
        <v>2017</v>
      </c>
    </row>
    <row r="9999" spans="1:17" x14ac:dyDescent="0.25">
      <c r="A9999" s="1">
        <v>42913</v>
      </c>
      <c r="B9999">
        <v>1232000</v>
      </c>
      <c r="C9999" t="s">
        <v>2</v>
      </c>
      <c r="D9999" t="s">
        <v>12427</v>
      </c>
      <c r="E9999" t="s">
        <v>10</v>
      </c>
      <c r="F9999">
        <v>3070</v>
      </c>
      <c r="G9999">
        <v>3</v>
      </c>
      <c r="H9999">
        <v>1</v>
      </c>
      <c r="I9999">
        <v>1</v>
      </c>
      <c r="J9999">
        <v>352</v>
      </c>
      <c r="K9999">
        <v>1900</v>
      </c>
      <c r="L9999" t="s">
        <v>10169</v>
      </c>
      <c r="M9999" t="s">
        <v>271</v>
      </c>
      <c r="N9999" t="s">
        <v>62</v>
      </c>
      <c r="O9999" s="6" t="str">
        <f>INDEX(lkp_Region,MATCH(tbl_Sales[[#This Row],[Suburb]],lkp_Suburb,0))</f>
        <v>Northern Metropolitan</v>
      </c>
      <c r="P9999" s="6">
        <f>MONTH(tbl_Sales[[#This Row],[Date]])</f>
        <v>6</v>
      </c>
      <c r="Q9999" s="6">
        <f>YEAR(tbl_Sales[[#This Row],[Date]])</f>
        <v>2017</v>
      </c>
    </row>
    <row r="10000" spans="1:17" x14ac:dyDescent="0.25">
      <c r="A10000" s="1">
        <v>42913</v>
      </c>
      <c r="B10000">
        <v>830000</v>
      </c>
      <c r="C10000" t="s">
        <v>2</v>
      </c>
      <c r="D10000" t="s">
        <v>12432</v>
      </c>
      <c r="E10000" t="s">
        <v>10</v>
      </c>
      <c r="F10000">
        <v>3020</v>
      </c>
      <c r="G10000">
        <v>3</v>
      </c>
      <c r="H10000">
        <v>1</v>
      </c>
      <c r="I10000">
        <v>2</v>
      </c>
      <c r="J10000">
        <v>608</v>
      </c>
      <c r="L10000" t="s">
        <v>10170</v>
      </c>
      <c r="M10000" t="s">
        <v>143</v>
      </c>
      <c r="N10000" t="s">
        <v>3</v>
      </c>
      <c r="O10000" s="6" t="str">
        <f>INDEX(lkp_Region,MATCH(tbl_Sales[[#This Row],[Suburb]],lkp_Suburb,0))</f>
        <v>Western Metropolitan</v>
      </c>
      <c r="P10000" s="6">
        <f>MONTH(tbl_Sales[[#This Row],[Date]])</f>
        <v>6</v>
      </c>
      <c r="Q10000" s="6">
        <f>YEAR(tbl_Sales[[#This Row],[Date]])</f>
        <v>2017</v>
      </c>
    </row>
    <row r="10001" spans="1:17" x14ac:dyDescent="0.25">
      <c r="A10001" s="1">
        <v>42913</v>
      </c>
      <c r="B10001">
        <v>1264000</v>
      </c>
      <c r="C10001" t="s">
        <v>51</v>
      </c>
      <c r="D10001" t="s">
        <v>12428</v>
      </c>
      <c r="E10001" t="s">
        <v>10</v>
      </c>
      <c r="F10001">
        <v>3123</v>
      </c>
      <c r="G10001">
        <v>3</v>
      </c>
      <c r="H10001">
        <v>2</v>
      </c>
      <c r="I10001">
        <v>2</v>
      </c>
      <c r="J10001">
        <v>0</v>
      </c>
      <c r="K10001">
        <v>2010</v>
      </c>
      <c r="L10001" t="s">
        <v>10171</v>
      </c>
      <c r="M10001" t="s">
        <v>230</v>
      </c>
      <c r="N10001" t="s">
        <v>101</v>
      </c>
      <c r="O10001" s="6" t="str">
        <f>INDEX(lkp_Region,MATCH(tbl_Sales[[#This Row],[Suburb]],lkp_Suburb,0))</f>
        <v>Southern Metropolitan</v>
      </c>
      <c r="P10001" s="6">
        <f>MONTH(tbl_Sales[[#This Row],[Date]])</f>
        <v>6</v>
      </c>
      <c r="Q10001" s="6">
        <f>YEAR(tbl_Sales[[#This Row],[Date]])</f>
        <v>2017</v>
      </c>
    </row>
    <row r="10002" spans="1:17" x14ac:dyDescent="0.25">
      <c r="A10002" s="1">
        <v>42913</v>
      </c>
      <c r="B10002">
        <v>1880000</v>
      </c>
      <c r="C10002" t="s">
        <v>2</v>
      </c>
      <c r="D10002" t="s">
        <v>12429</v>
      </c>
      <c r="E10002" t="s">
        <v>5</v>
      </c>
      <c r="F10002">
        <v>3187</v>
      </c>
      <c r="G10002">
        <v>8</v>
      </c>
      <c r="H10002">
        <v>3</v>
      </c>
      <c r="I10002">
        <v>3</v>
      </c>
      <c r="J10002">
        <v>614</v>
      </c>
      <c r="L10002" t="s">
        <v>10172</v>
      </c>
      <c r="M10002" t="s">
        <v>346</v>
      </c>
      <c r="N10002" t="s">
        <v>107</v>
      </c>
      <c r="O10002" s="6" t="str">
        <f>INDEX(lkp_Region,MATCH(tbl_Sales[[#This Row],[Suburb]],lkp_Suburb,0))</f>
        <v>Southern Metropolitan</v>
      </c>
      <c r="P10002" s="6">
        <f>MONTH(tbl_Sales[[#This Row],[Date]])</f>
        <v>6</v>
      </c>
      <c r="Q10002" s="6">
        <f>YEAR(tbl_Sales[[#This Row],[Date]])</f>
        <v>2017</v>
      </c>
    </row>
    <row r="10003" spans="1:17" x14ac:dyDescent="0.25">
      <c r="A10003" s="1">
        <v>42913</v>
      </c>
      <c r="B10003">
        <v>2520000</v>
      </c>
      <c r="C10003" t="s">
        <v>2</v>
      </c>
      <c r="D10003" t="s">
        <v>12431</v>
      </c>
      <c r="E10003" t="s">
        <v>10</v>
      </c>
      <c r="F10003">
        <v>3193</v>
      </c>
      <c r="G10003">
        <v>5</v>
      </c>
      <c r="H10003">
        <v>3</v>
      </c>
      <c r="I10003">
        <v>2</v>
      </c>
      <c r="J10003">
        <v>947</v>
      </c>
      <c r="L10003" t="s">
        <v>10173</v>
      </c>
      <c r="M10003" t="s">
        <v>7558</v>
      </c>
      <c r="N10003" t="s">
        <v>107</v>
      </c>
      <c r="O10003" s="6" t="str">
        <f>INDEX(lkp_Region,MATCH(tbl_Sales[[#This Row],[Suburb]],lkp_Suburb,0))</f>
        <v>Southern Metropolitan</v>
      </c>
      <c r="P10003" s="6">
        <f>MONTH(tbl_Sales[[#This Row],[Date]])</f>
        <v>6</v>
      </c>
      <c r="Q10003" s="6">
        <f>YEAR(tbl_Sales[[#This Row],[Date]])</f>
        <v>2017</v>
      </c>
    </row>
    <row r="10004" spans="1:17" x14ac:dyDescent="0.25">
      <c r="A10004" s="1">
        <v>42913</v>
      </c>
      <c r="B10004">
        <v>925000</v>
      </c>
      <c r="C10004" t="s">
        <v>2</v>
      </c>
      <c r="D10004" t="s">
        <v>12423</v>
      </c>
      <c r="E10004" t="s">
        <v>10</v>
      </c>
      <c r="F10004">
        <v>3095</v>
      </c>
      <c r="G10004">
        <v>4</v>
      </c>
      <c r="H10004">
        <v>2</v>
      </c>
      <c r="I10004">
        <v>2</v>
      </c>
      <c r="J10004">
        <v>796</v>
      </c>
      <c r="L10004" t="s">
        <v>10174</v>
      </c>
      <c r="M10004" t="s">
        <v>8695</v>
      </c>
      <c r="N10004" t="s">
        <v>150</v>
      </c>
      <c r="O10004" s="6" t="str">
        <f>INDEX(lkp_Region,MATCH(tbl_Sales[[#This Row],[Suburb]],lkp_Suburb,0))</f>
        <v>Eastern Metropolitan</v>
      </c>
      <c r="P10004" s="6">
        <f>MONTH(tbl_Sales[[#This Row],[Date]])</f>
        <v>6</v>
      </c>
      <c r="Q10004" s="6">
        <f>YEAR(tbl_Sales[[#This Row],[Date]])</f>
        <v>2017</v>
      </c>
    </row>
    <row r="10005" spans="1:17" x14ac:dyDescent="0.25">
      <c r="A10005" s="1">
        <v>42913</v>
      </c>
      <c r="B10005">
        <v>1750000</v>
      </c>
      <c r="C10005" t="s">
        <v>2</v>
      </c>
      <c r="D10005" t="s">
        <v>12427</v>
      </c>
      <c r="E10005" t="s">
        <v>5</v>
      </c>
      <c r="F10005">
        <v>3084</v>
      </c>
      <c r="G10005">
        <v>4</v>
      </c>
      <c r="H10005">
        <v>2</v>
      </c>
      <c r="I10005">
        <v>2</v>
      </c>
      <c r="J10005">
        <v>707</v>
      </c>
      <c r="K10005">
        <v>1956</v>
      </c>
      <c r="L10005" t="s">
        <v>10175</v>
      </c>
      <c r="M10005" t="s">
        <v>257</v>
      </c>
      <c r="N10005" t="s">
        <v>150</v>
      </c>
      <c r="O10005" s="6" t="str">
        <f>INDEX(lkp_Region,MATCH(tbl_Sales[[#This Row],[Suburb]],lkp_Suburb,0))</f>
        <v>Eastern Metropolitan</v>
      </c>
      <c r="P10005" s="6">
        <f>MONTH(tbl_Sales[[#This Row],[Date]])</f>
        <v>6</v>
      </c>
      <c r="Q10005" s="6">
        <f>YEAR(tbl_Sales[[#This Row],[Date]])</f>
        <v>2017</v>
      </c>
    </row>
    <row r="10006" spans="1:17" x14ac:dyDescent="0.25">
      <c r="A10006" s="1">
        <v>42914</v>
      </c>
      <c r="B10006">
        <v>570000</v>
      </c>
      <c r="C10006" t="s">
        <v>2</v>
      </c>
      <c r="D10006" t="s">
        <v>12426</v>
      </c>
      <c r="E10006" t="s">
        <v>10</v>
      </c>
      <c r="F10006">
        <v>3030</v>
      </c>
      <c r="G10006">
        <v>3</v>
      </c>
      <c r="H10006">
        <v>1</v>
      </c>
      <c r="I10006">
        <v>2</v>
      </c>
      <c r="J10006">
        <v>660</v>
      </c>
      <c r="K10006">
        <v>1960</v>
      </c>
      <c r="L10006" t="s">
        <v>10176</v>
      </c>
      <c r="M10006" t="s">
        <v>8069</v>
      </c>
      <c r="N10006" t="s">
        <v>7964</v>
      </c>
      <c r="O10006" s="6" t="str">
        <f>INDEX(lkp_Region,MATCH(tbl_Sales[[#This Row],[Suburb]],lkp_Suburb,0))</f>
        <v>Western Metropolitan</v>
      </c>
      <c r="P10006" s="6">
        <f>MONTH(tbl_Sales[[#This Row],[Date]])</f>
        <v>6</v>
      </c>
      <c r="Q10006" s="6">
        <f>YEAR(tbl_Sales[[#This Row],[Date]])</f>
        <v>2017</v>
      </c>
    </row>
    <row r="10007" spans="1:17" x14ac:dyDescent="0.25">
      <c r="A10007" s="1">
        <v>42914</v>
      </c>
      <c r="B10007">
        <v>1305000</v>
      </c>
      <c r="C10007" t="s">
        <v>2</v>
      </c>
      <c r="D10007" t="s">
        <v>12427</v>
      </c>
      <c r="E10007" t="s">
        <v>10</v>
      </c>
      <c r="F10007">
        <v>3029</v>
      </c>
      <c r="G10007">
        <v>4</v>
      </c>
      <c r="H10007">
        <v>2</v>
      </c>
      <c r="I10007">
        <v>0</v>
      </c>
      <c r="J10007">
        <v>4606</v>
      </c>
      <c r="L10007" t="s">
        <v>10177</v>
      </c>
      <c r="M10007" t="s">
        <v>7962</v>
      </c>
      <c r="N10007" t="s">
        <v>7964</v>
      </c>
      <c r="O10007" s="6" t="str">
        <f>INDEX(lkp_Region,MATCH(tbl_Sales[[#This Row],[Suburb]],lkp_Suburb,0))</f>
        <v>Western Metropolitan</v>
      </c>
      <c r="P10007" s="6">
        <f>MONTH(tbl_Sales[[#This Row],[Date]])</f>
        <v>6</v>
      </c>
      <c r="Q10007" s="6">
        <f>YEAR(tbl_Sales[[#This Row],[Date]])</f>
        <v>2017</v>
      </c>
    </row>
    <row r="10008" spans="1:17" x14ac:dyDescent="0.25">
      <c r="A10008" s="1">
        <v>42914</v>
      </c>
      <c r="B10008">
        <v>695000</v>
      </c>
      <c r="C10008" t="s">
        <v>13</v>
      </c>
      <c r="D10008" t="s">
        <v>12428</v>
      </c>
      <c r="E10008" t="s">
        <v>10</v>
      </c>
      <c r="F10008">
        <v>3184</v>
      </c>
      <c r="G10008">
        <v>2</v>
      </c>
      <c r="H10008">
        <v>1</v>
      </c>
      <c r="I10008">
        <v>1</v>
      </c>
      <c r="J10008">
        <v>845</v>
      </c>
      <c r="K10008">
        <v>1970</v>
      </c>
      <c r="L10008" t="s">
        <v>10178</v>
      </c>
      <c r="M10008" t="s">
        <v>58</v>
      </c>
      <c r="N10008" t="s">
        <v>26</v>
      </c>
      <c r="O10008" s="6" t="str">
        <f>INDEX(lkp_Region,MATCH(tbl_Sales[[#This Row],[Suburb]],lkp_Suburb,0))</f>
        <v>Southern Metropolitan</v>
      </c>
      <c r="P10008" s="6">
        <f>MONTH(tbl_Sales[[#This Row],[Date]])</f>
        <v>6</v>
      </c>
      <c r="Q10008" s="6">
        <f>YEAR(tbl_Sales[[#This Row],[Date]])</f>
        <v>2017</v>
      </c>
    </row>
    <row r="10009" spans="1:17" x14ac:dyDescent="0.25">
      <c r="A10009" s="1">
        <v>42914</v>
      </c>
      <c r="B10009">
        <v>627000</v>
      </c>
      <c r="C10009" t="s">
        <v>51</v>
      </c>
      <c r="D10009" t="s">
        <v>12425</v>
      </c>
      <c r="E10009" t="s">
        <v>10</v>
      </c>
      <c r="F10009">
        <v>3046</v>
      </c>
      <c r="G10009">
        <v>3</v>
      </c>
      <c r="H10009">
        <v>2</v>
      </c>
      <c r="I10009">
        <v>2</v>
      </c>
      <c r="J10009">
        <v>0</v>
      </c>
      <c r="K10009">
        <v>2013</v>
      </c>
      <c r="L10009" t="s">
        <v>10179</v>
      </c>
      <c r="M10009" t="s">
        <v>391</v>
      </c>
      <c r="N10009" t="s">
        <v>18</v>
      </c>
      <c r="O10009" s="6" t="str">
        <f>INDEX(lkp_Region,MATCH(tbl_Sales[[#This Row],[Suburb]],lkp_Suburb,0))</f>
        <v>Northern Metropolitan</v>
      </c>
      <c r="P10009" s="6">
        <f>MONTH(tbl_Sales[[#This Row],[Date]])</f>
        <v>6</v>
      </c>
      <c r="Q10009" s="6">
        <f>YEAR(tbl_Sales[[#This Row],[Date]])</f>
        <v>2017</v>
      </c>
    </row>
    <row r="10010" spans="1:17" x14ac:dyDescent="0.25">
      <c r="A10010" s="1">
        <v>42914</v>
      </c>
      <c r="B10010">
        <v>825000</v>
      </c>
      <c r="C10010" t="s">
        <v>2</v>
      </c>
      <c r="D10010" t="s">
        <v>12423</v>
      </c>
      <c r="E10010" t="s">
        <v>10</v>
      </c>
      <c r="F10010">
        <v>3033</v>
      </c>
      <c r="G10010">
        <v>3</v>
      </c>
      <c r="H10010">
        <v>1</v>
      </c>
      <c r="I10010">
        <v>0</v>
      </c>
      <c r="J10010">
        <v>534</v>
      </c>
      <c r="K10010">
        <v>1965</v>
      </c>
      <c r="L10010" t="s">
        <v>10180</v>
      </c>
      <c r="M10010" t="s">
        <v>119</v>
      </c>
      <c r="N10010" t="s">
        <v>49</v>
      </c>
      <c r="O10010" s="6" t="str">
        <f>INDEX(lkp_Region,MATCH(tbl_Sales[[#This Row],[Suburb]],lkp_Suburb,0))</f>
        <v>Western Metropolitan</v>
      </c>
      <c r="P10010" s="6">
        <f>MONTH(tbl_Sales[[#This Row],[Date]])</f>
        <v>6</v>
      </c>
      <c r="Q10010" s="6">
        <f>YEAR(tbl_Sales[[#This Row],[Date]])</f>
        <v>2017</v>
      </c>
    </row>
    <row r="10011" spans="1:17" x14ac:dyDescent="0.25">
      <c r="A10011" s="1">
        <v>42914</v>
      </c>
      <c r="B10011">
        <v>941000</v>
      </c>
      <c r="C10011" t="s">
        <v>2</v>
      </c>
      <c r="D10011" t="s">
        <v>12424</v>
      </c>
      <c r="E10011" t="s">
        <v>10</v>
      </c>
      <c r="F10011">
        <v>3033</v>
      </c>
      <c r="G10011">
        <v>3</v>
      </c>
      <c r="H10011">
        <v>1</v>
      </c>
      <c r="I10011">
        <v>1</v>
      </c>
      <c r="J10011">
        <v>703</v>
      </c>
      <c r="K10011">
        <v>1965</v>
      </c>
      <c r="L10011" t="s">
        <v>10181</v>
      </c>
      <c r="M10011" t="s">
        <v>119</v>
      </c>
      <c r="N10011" t="s">
        <v>49</v>
      </c>
      <c r="O10011" s="6" t="str">
        <f>INDEX(lkp_Region,MATCH(tbl_Sales[[#This Row],[Suburb]],lkp_Suburb,0))</f>
        <v>Western Metropolitan</v>
      </c>
      <c r="P10011" s="6">
        <f>MONTH(tbl_Sales[[#This Row],[Date]])</f>
        <v>6</v>
      </c>
      <c r="Q10011" s="6">
        <f>YEAR(tbl_Sales[[#This Row],[Date]])</f>
        <v>2017</v>
      </c>
    </row>
    <row r="10012" spans="1:17" x14ac:dyDescent="0.25">
      <c r="A10012" s="1">
        <v>42914</v>
      </c>
      <c r="B10012">
        <v>1100000</v>
      </c>
      <c r="C10012" t="s">
        <v>2</v>
      </c>
      <c r="D10012" t="s">
        <v>12427</v>
      </c>
      <c r="E10012" t="s">
        <v>5</v>
      </c>
      <c r="F10012">
        <v>3039</v>
      </c>
      <c r="G10012">
        <v>3</v>
      </c>
      <c r="H10012">
        <v>2</v>
      </c>
      <c r="I10012">
        <v>1</v>
      </c>
      <c r="J10012">
        <v>169</v>
      </c>
      <c r="L10012" t="s">
        <v>10182</v>
      </c>
      <c r="M10012" t="s">
        <v>242</v>
      </c>
      <c r="N10012" t="s">
        <v>49</v>
      </c>
      <c r="O10012" s="6" t="str">
        <f>INDEX(lkp_Region,MATCH(tbl_Sales[[#This Row],[Suburb]],lkp_Suburb,0))</f>
        <v>Western Metropolitan</v>
      </c>
      <c r="P10012" s="6">
        <f>MONTH(tbl_Sales[[#This Row],[Date]])</f>
        <v>6</v>
      </c>
      <c r="Q10012" s="6">
        <f>YEAR(tbl_Sales[[#This Row],[Date]])</f>
        <v>2017</v>
      </c>
    </row>
    <row r="10013" spans="1:17" x14ac:dyDescent="0.25">
      <c r="A10013" s="1">
        <v>42914</v>
      </c>
      <c r="B10013">
        <v>422500</v>
      </c>
      <c r="C10013" t="s">
        <v>13</v>
      </c>
      <c r="D10013" t="s">
        <v>12424</v>
      </c>
      <c r="E10013" t="s">
        <v>5</v>
      </c>
      <c r="F10013">
        <v>3006</v>
      </c>
      <c r="G10013">
        <v>1</v>
      </c>
      <c r="H10013">
        <v>1</v>
      </c>
      <c r="I10013">
        <v>1</v>
      </c>
      <c r="J10013">
        <v>3878</v>
      </c>
      <c r="K10013">
        <v>2012</v>
      </c>
      <c r="L10013" t="s">
        <v>562</v>
      </c>
      <c r="M10013" t="s">
        <v>434</v>
      </c>
      <c r="N10013" t="s">
        <v>88</v>
      </c>
      <c r="O10013" s="6" t="str">
        <f>INDEX(lkp_Region,MATCH(tbl_Sales[[#This Row],[Suburb]],lkp_Suburb,0))</f>
        <v>Southern Metropolitan</v>
      </c>
      <c r="P10013" s="6">
        <f>MONTH(tbl_Sales[[#This Row],[Date]])</f>
        <v>6</v>
      </c>
      <c r="Q10013" s="6">
        <f>YEAR(tbl_Sales[[#This Row],[Date]])</f>
        <v>2017</v>
      </c>
    </row>
    <row r="10014" spans="1:17" x14ac:dyDescent="0.25">
      <c r="A10014" s="1">
        <v>42914</v>
      </c>
      <c r="B10014">
        <v>709500</v>
      </c>
      <c r="C10014" t="s">
        <v>13</v>
      </c>
      <c r="D10014" t="s">
        <v>12431</v>
      </c>
      <c r="E10014" t="s">
        <v>5</v>
      </c>
      <c r="F10014">
        <v>3013</v>
      </c>
      <c r="G10014">
        <v>2</v>
      </c>
      <c r="H10014">
        <v>1</v>
      </c>
      <c r="I10014">
        <v>1</v>
      </c>
      <c r="J10014">
        <v>80</v>
      </c>
      <c r="K10014">
        <v>1970</v>
      </c>
      <c r="L10014" t="s">
        <v>10183</v>
      </c>
      <c r="M10014" t="s">
        <v>65</v>
      </c>
      <c r="N10014" t="s">
        <v>21</v>
      </c>
      <c r="O10014" s="6" t="str">
        <f>INDEX(lkp_Region,MATCH(tbl_Sales[[#This Row],[Suburb]],lkp_Suburb,0))</f>
        <v>Western Metropolitan</v>
      </c>
      <c r="P10014" s="6">
        <f>MONTH(tbl_Sales[[#This Row],[Date]])</f>
        <v>6</v>
      </c>
      <c r="Q10014" s="6">
        <f>YEAR(tbl_Sales[[#This Row],[Date]])</f>
        <v>2017</v>
      </c>
    </row>
    <row r="10015" spans="1:17" x14ac:dyDescent="0.25">
      <c r="A10015" s="1">
        <v>42914</v>
      </c>
      <c r="B10015">
        <v>735000</v>
      </c>
      <c r="C10015" t="s">
        <v>2</v>
      </c>
      <c r="D10015" t="s">
        <v>12432</v>
      </c>
      <c r="E10015" t="s">
        <v>5</v>
      </c>
      <c r="F10015">
        <v>3012</v>
      </c>
      <c r="G10015">
        <v>2</v>
      </c>
      <c r="H10015">
        <v>1</v>
      </c>
      <c r="I10015">
        <v>1</v>
      </c>
      <c r="J10015">
        <v>170</v>
      </c>
      <c r="L10015" t="s">
        <v>10184</v>
      </c>
      <c r="M10015" t="s">
        <v>336</v>
      </c>
      <c r="N10015" t="s">
        <v>21</v>
      </c>
      <c r="O10015" s="6" t="str">
        <f>INDEX(lkp_Region,MATCH(tbl_Sales[[#This Row],[Suburb]],lkp_Suburb,0))</f>
        <v>Western Metropolitan</v>
      </c>
      <c r="P10015" s="6">
        <f>MONTH(tbl_Sales[[#This Row],[Date]])</f>
        <v>6</v>
      </c>
      <c r="Q10015" s="6">
        <f>YEAR(tbl_Sales[[#This Row],[Date]])</f>
        <v>2017</v>
      </c>
    </row>
    <row r="10016" spans="1:17" x14ac:dyDescent="0.25">
      <c r="A10016" s="1">
        <v>42914</v>
      </c>
      <c r="B10016">
        <v>810000</v>
      </c>
      <c r="C10016" t="s">
        <v>2</v>
      </c>
      <c r="D10016" t="s">
        <v>12425</v>
      </c>
      <c r="E10016" t="s">
        <v>5</v>
      </c>
      <c r="F10016">
        <v>3019</v>
      </c>
      <c r="G10016">
        <v>3</v>
      </c>
      <c r="H10016">
        <v>1</v>
      </c>
      <c r="I10016">
        <v>2</v>
      </c>
      <c r="J10016">
        <v>649</v>
      </c>
      <c r="L10016" t="s">
        <v>10185</v>
      </c>
      <c r="M10016" t="s">
        <v>436</v>
      </c>
      <c r="N10016" t="s">
        <v>21</v>
      </c>
      <c r="O10016" s="6" t="str">
        <f>INDEX(lkp_Region,MATCH(tbl_Sales[[#This Row],[Suburb]],lkp_Suburb,0))</f>
        <v>Western Metropolitan</v>
      </c>
      <c r="P10016" s="6">
        <f>MONTH(tbl_Sales[[#This Row],[Date]])</f>
        <v>6</v>
      </c>
      <c r="Q10016" s="6">
        <f>YEAR(tbl_Sales[[#This Row],[Date]])</f>
        <v>2017</v>
      </c>
    </row>
    <row r="10017" spans="1:17" x14ac:dyDescent="0.25">
      <c r="A10017" s="1">
        <v>42914</v>
      </c>
      <c r="B10017">
        <v>1202000</v>
      </c>
      <c r="C10017" t="s">
        <v>51</v>
      </c>
      <c r="D10017" t="s">
        <v>12423</v>
      </c>
      <c r="E10017" t="s">
        <v>10</v>
      </c>
      <c r="F10017">
        <v>3108</v>
      </c>
      <c r="G10017">
        <v>4</v>
      </c>
      <c r="H10017">
        <v>3</v>
      </c>
      <c r="I10017">
        <v>0</v>
      </c>
      <c r="J10017">
        <v>403</v>
      </c>
      <c r="L10017" t="s">
        <v>10186</v>
      </c>
      <c r="M10017" t="s">
        <v>126</v>
      </c>
      <c r="N10017" t="s">
        <v>128</v>
      </c>
      <c r="O10017" s="6" t="str">
        <f>INDEX(lkp_Region,MATCH(tbl_Sales[[#This Row],[Suburb]],lkp_Suburb,0))</f>
        <v>Eastern Metropolitan</v>
      </c>
      <c r="P10017" s="6">
        <f>MONTH(tbl_Sales[[#This Row],[Date]])</f>
        <v>6</v>
      </c>
      <c r="Q10017" s="6">
        <f>YEAR(tbl_Sales[[#This Row],[Date]])</f>
        <v>2017</v>
      </c>
    </row>
    <row r="10018" spans="1:17" x14ac:dyDescent="0.25">
      <c r="A10018" s="1">
        <v>42914</v>
      </c>
      <c r="B10018">
        <v>1451000</v>
      </c>
      <c r="C10018" t="s">
        <v>2</v>
      </c>
      <c r="D10018" t="s">
        <v>12423</v>
      </c>
      <c r="E10018" t="s">
        <v>10</v>
      </c>
      <c r="F10018">
        <v>3109</v>
      </c>
      <c r="G10018">
        <v>3</v>
      </c>
      <c r="H10018">
        <v>2</v>
      </c>
      <c r="I10018">
        <v>2</v>
      </c>
      <c r="J10018">
        <v>695</v>
      </c>
      <c r="K10018">
        <v>1960</v>
      </c>
      <c r="L10018" t="s">
        <v>10187</v>
      </c>
      <c r="M10018" t="s">
        <v>7794</v>
      </c>
      <c r="N10018" t="s">
        <v>128</v>
      </c>
      <c r="O10018" s="6" t="str">
        <f>INDEX(lkp_Region,MATCH(tbl_Sales[[#This Row],[Suburb]],lkp_Suburb,0))</f>
        <v>Eastern Metropolitan</v>
      </c>
      <c r="P10018" s="6">
        <f>MONTH(tbl_Sales[[#This Row],[Date]])</f>
        <v>6</v>
      </c>
      <c r="Q10018" s="6">
        <f>YEAR(tbl_Sales[[#This Row],[Date]])</f>
        <v>2017</v>
      </c>
    </row>
    <row r="10019" spans="1:17" x14ac:dyDescent="0.25">
      <c r="A10019" s="1">
        <v>42914</v>
      </c>
      <c r="B10019">
        <v>1760000</v>
      </c>
      <c r="C10019" t="s">
        <v>2</v>
      </c>
      <c r="D10019" t="s">
        <v>12429</v>
      </c>
      <c r="E10019" t="s">
        <v>10</v>
      </c>
      <c r="F10019">
        <v>3109</v>
      </c>
      <c r="G10019">
        <v>4</v>
      </c>
      <c r="H10019">
        <v>4</v>
      </c>
      <c r="I10019">
        <v>2</v>
      </c>
      <c r="J10019">
        <v>651</v>
      </c>
      <c r="L10019" t="s">
        <v>10188</v>
      </c>
      <c r="M10019" t="s">
        <v>7794</v>
      </c>
      <c r="N10019" t="s">
        <v>128</v>
      </c>
      <c r="O10019" s="6" t="str">
        <f>INDEX(lkp_Region,MATCH(tbl_Sales[[#This Row],[Suburb]],lkp_Suburb,0))</f>
        <v>Eastern Metropolitan</v>
      </c>
      <c r="P10019" s="6">
        <f>MONTH(tbl_Sales[[#This Row],[Date]])</f>
        <v>6</v>
      </c>
      <c r="Q10019" s="6">
        <f>YEAR(tbl_Sales[[#This Row],[Date]])</f>
        <v>2017</v>
      </c>
    </row>
    <row r="10020" spans="1:17" x14ac:dyDescent="0.25">
      <c r="A10020" s="1">
        <v>42914</v>
      </c>
      <c r="B10020">
        <v>1350000</v>
      </c>
      <c r="C10020" t="s">
        <v>2</v>
      </c>
      <c r="D10020" t="s">
        <v>12427</v>
      </c>
      <c r="E10020" t="s">
        <v>5</v>
      </c>
      <c r="F10020">
        <v>3195</v>
      </c>
      <c r="G10020">
        <v>4</v>
      </c>
      <c r="H10020">
        <v>2</v>
      </c>
      <c r="I10020">
        <v>2</v>
      </c>
      <c r="J10020">
        <v>314</v>
      </c>
      <c r="K10020">
        <v>1995</v>
      </c>
      <c r="L10020" t="s">
        <v>10189</v>
      </c>
      <c r="M10020" t="s">
        <v>8910</v>
      </c>
      <c r="N10020" t="s">
        <v>45</v>
      </c>
      <c r="O10020" s="6" t="str">
        <f>INDEX(lkp_Region,MATCH(tbl_Sales[[#This Row],[Suburb]],lkp_Suburb,0))</f>
        <v>South-Eastern Metropolitan</v>
      </c>
      <c r="P10020" s="6">
        <f>MONTH(tbl_Sales[[#This Row],[Date]])</f>
        <v>6</v>
      </c>
      <c r="Q10020" s="6">
        <f>YEAR(tbl_Sales[[#This Row],[Date]])</f>
        <v>2017</v>
      </c>
    </row>
    <row r="10021" spans="1:17" x14ac:dyDescent="0.25">
      <c r="A10021" s="1">
        <v>42914</v>
      </c>
      <c r="B10021">
        <v>1520000</v>
      </c>
      <c r="C10021" t="s">
        <v>2</v>
      </c>
      <c r="D10021" t="s">
        <v>12424</v>
      </c>
      <c r="E10021" t="s">
        <v>5</v>
      </c>
      <c r="F10021">
        <v>3016</v>
      </c>
      <c r="G10021">
        <v>4</v>
      </c>
      <c r="H10021">
        <v>2</v>
      </c>
      <c r="I10021">
        <v>3</v>
      </c>
      <c r="J10021">
        <v>560</v>
      </c>
      <c r="L10021" t="s">
        <v>10190</v>
      </c>
      <c r="M10021" t="s">
        <v>1587</v>
      </c>
      <c r="N10021" t="s">
        <v>69</v>
      </c>
      <c r="O10021" s="6" t="str">
        <f>INDEX(lkp_Region,MATCH(tbl_Sales[[#This Row],[Suburb]],lkp_Suburb,0))</f>
        <v>Western Metropolitan</v>
      </c>
      <c r="P10021" s="6">
        <f>MONTH(tbl_Sales[[#This Row],[Date]])</f>
        <v>6</v>
      </c>
      <c r="Q10021" s="6">
        <f>YEAR(tbl_Sales[[#This Row],[Date]])</f>
        <v>2017</v>
      </c>
    </row>
    <row r="10022" spans="1:17" x14ac:dyDescent="0.25">
      <c r="A10022" s="1">
        <v>42914</v>
      </c>
      <c r="B10022">
        <v>745000</v>
      </c>
      <c r="C10022" t="s">
        <v>2</v>
      </c>
      <c r="D10022" t="s">
        <v>12429</v>
      </c>
      <c r="E10022" t="s">
        <v>10</v>
      </c>
      <c r="F10022">
        <v>3173</v>
      </c>
      <c r="G10022">
        <v>4</v>
      </c>
      <c r="H10022">
        <v>2</v>
      </c>
      <c r="I10022">
        <v>1</v>
      </c>
      <c r="J10022">
        <v>624</v>
      </c>
      <c r="K10022">
        <v>1969</v>
      </c>
      <c r="L10022" t="s">
        <v>10191</v>
      </c>
      <c r="M10022" t="s">
        <v>7728</v>
      </c>
      <c r="N10022" t="s">
        <v>7727</v>
      </c>
      <c r="O10022" s="6" t="str">
        <f>INDEX(lkp_Region,MATCH(tbl_Sales[[#This Row],[Suburb]],lkp_Suburb,0))</f>
        <v>South-Eastern Metropolitan</v>
      </c>
      <c r="P10022" s="6">
        <f>MONTH(tbl_Sales[[#This Row],[Date]])</f>
        <v>6</v>
      </c>
      <c r="Q10022" s="6">
        <f>YEAR(tbl_Sales[[#This Row],[Date]])</f>
        <v>2017</v>
      </c>
    </row>
    <row r="10023" spans="1:17" x14ac:dyDescent="0.25">
      <c r="A10023" s="1">
        <v>42914</v>
      </c>
      <c r="B10023">
        <v>1667000</v>
      </c>
      <c r="C10023" t="s">
        <v>2</v>
      </c>
      <c r="D10023" t="s">
        <v>12427</v>
      </c>
      <c r="E10023" t="s">
        <v>10</v>
      </c>
      <c r="F10023">
        <v>3163</v>
      </c>
      <c r="G10023">
        <v>4</v>
      </c>
      <c r="H10023">
        <v>2</v>
      </c>
      <c r="I10023">
        <v>2</v>
      </c>
      <c r="J10023">
        <v>615</v>
      </c>
      <c r="K10023">
        <v>1920</v>
      </c>
      <c r="L10023" t="s">
        <v>10192</v>
      </c>
      <c r="M10023" t="s">
        <v>201</v>
      </c>
      <c r="N10023" t="s">
        <v>57</v>
      </c>
      <c r="O10023" s="6" t="str">
        <f>INDEX(lkp_Region,MATCH(tbl_Sales[[#This Row],[Suburb]],lkp_Suburb,0))</f>
        <v>Southern Metropolitan</v>
      </c>
      <c r="P10023" s="6">
        <f>MONTH(tbl_Sales[[#This Row],[Date]])</f>
        <v>6</v>
      </c>
      <c r="Q10023" s="6">
        <f>YEAR(tbl_Sales[[#This Row],[Date]])</f>
        <v>2017</v>
      </c>
    </row>
    <row r="10024" spans="1:17" x14ac:dyDescent="0.25">
      <c r="A10024" s="1">
        <v>42914</v>
      </c>
      <c r="B10024">
        <v>525000</v>
      </c>
      <c r="C10024" t="s">
        <v>2</v>
      </c>
      <c r="D10024" t="s">
        <v>12424</v>
      </c>
      <c r="E10024" t="s">
        <v>10</v>
      </c>
      <c r="F10024">
        <v>3201</v>
      </c>
      <c r="G10024">
        <v>4</v>
      </c>
      <c r="H10024">
        <v>2</v>
      </c>
      <c r="I10024">
        <v>2</v>
      </c>
      <c r="J10024">
        <v>550</v>
      </c>
      <c r="K10024">
        <v>2010</v>
      </c>
      <c r="L10024" t="s">
        <v>10193</v>
      </c>
      <c r="M10024" t="s">
        <v>8187</v>
      </c>
      <c r="N10024" t="s">
        <v>7773</v>
      </c>
      <c r="O10024" s="6" t="str">
        <f>INDEX(lkp_Region,MATCH(tbl_Sales[[#This Row],[Suburb]],lkp_Suburb,0))</f>
        <v>South-Eastern Metropolitan</v>
      </c>
      <c r="P10024" s="6">
        <f>MONTH(tbl_Sales[[#This Row],[Date]])</f>
        <v>6</v>
      </c>
      <c r="Q10024" s="6">
        <f>YEAR(tbl_Sales[[#This Row],[Date]])</f>
        <v>2017</v>
      </c>
    </row>
    <row r="10025" spans="1:17" x14ac:dyDescent="0.25">
      <c r="A10025" s="1">
        <v>42914</v>
      </c>
      <c r="B10025">
        <v>488000</v>
      </c>
      <c r="C10025" t="s">
        <v>13</v>
      </c>
      <c r="D10025" t="s">
        <v>12427</v>
      </c>
      <c r="E10025" t="s">
        <v>10</v>
      </c>
      <c r="F10025">
        <v>3083</v>
      </c>
      <c r="G10025">
        <v>3</v>
      </c>
      <c r="H10025">
        <v>1</v>
      </c>
      <c r="I10025">
        <v>1</v>
      </c>
      <c r="J10025">
        <v>260</v>
      </c>
      <c r="K10025">
        <v>1961</v>
      </c>
      <c r="L10025" t="s">
        <v>10194</v>
      </c>
      <c r="M10025" t="s">
        <v>2793</v>
      </c>
      <c r="N10025" t="s">
        <v>62</v>
      </c>
      <c r="O10025" s="6" t="str">
        <f>INDEX(lkp_Region,MATCH(tbl_Sales[[#This Row],[Suburb]],lkp_Suburb,0))</f>
        <v>Northern Metropolitan</v>
      </c>
      <c r="P10025" s="6">
        <f>MONTH(tbl_Sales[[#This Row],[Date]])</f>
        <v>6</v>
      </c>
      <c r="Q10025" s="6">
        <f>YEAR(tbl_Sales[[#This Row],[Date]])</f>
        <v>2017</v>
      </c>
    </row>
    <row r="10026" spans="1:17" x14ac:dyDescent="0.25">
      <c r="A10026" s="1">
        <v>42914</v>
      </c>
      <c r="B10026">
        <v>560000</v>
      </c>
      <c r="C10026" t="s">
        <v>13</v>
      </c>
      <c r="D10026" t="s">
        <v>12427</v>
      </c>
      <c r="E10026" t="s">
        <v>10</v>
      </c>
      <c r="F10026">
        <v>3072</v>
      </c>
      <c r="G10026">
        <v>2</v>
      </c>
      <c r="H10026">
        <v>1</v>
      </c>
      <c r="I10026">
        <v>2</v>
      </c>
      <c r="J10026">
        <v>196</v>
      </c>
      <c r="L10026" t="s">
        <v>10195</v>
      </c>
      <c r="M10026" t="s">
        <v>97</v>
      </c>
      <c r="N10026" t="s">
        <v>62</v>
      </c>
      <c r="O10026" s="6" t="str">
        <f>INDEX(lkp_Region,MATCH(tbl_Sales[[#This Row],[Suburb]],lkp_Suburb,0))</f>
        <v>Northern Metropolitan</v>
      </c>
      <c r="P10026" s="6">
        <f>MONTH(tbl_Sales[[#This Row],[Date]])</f>
        <v>6</v>
      </c>
      <c r="Q10026" s="6">
        <f>YEAR(tbl_Sales[[#This Row],[Date]])</f>
        <v>2017</v>
      </c>
    </row>
    <row r="10027" spans="1:17" x14ac:dyDescent="0.25">
      <c r="A10027" s="1">
        <v>42914</v>
      </c>
      <c r="B10027">
        <v>741000</v>
      </c>
      <c r="C10027" t="s">
        <v>51</v>
      </c>
      <c r="D10027" t="s">
        <v>12423</v>
      </c>
      <c r="E10027" t="s">
        <v>10</v>
      </c>
      <c r="F10027">
        <v>3073</v>
      </c>
      <c r="G10027">
        <v>3</v>
      </c>
      <c r="H10027">
        <v>2</v>
      </c>
      <c r="I10027">
        <v>2</v>
      </c>
      <c r="J10027">
        <v>257</v>
      </c>
      <c r="L10027" t="s">
        <v>10196</v>
      </c>
      <c r="M10027" t="s">
        <v>93</v>
      </c>
      <c r="N10027" t="s">
        <v>62</v>
      </c>
      <c r="O10027" s="6" t="str">
        <f>INDEX(lkp_Region,MATCH(tbl_Sales[[#This Row],[Suburb]],lkp_Suburb,0))</f>
        <v>Northern Metropolitan</v>
      </c>
      <c r="P10027" s="6">
        <f>MONTH(tbl_Sales[[#This Row],[Date]])</f>
        <v>6</v>
      </c>
      <c r="Q10027" s="6">
        <f>YEAR(tbl_Sales[[#This Row],[Date]])</f>
        <v>2017</v>
      </c>
    </row>
    <row r="10028" spans="1:17" x14ac:dyDescent="0.25">
      <c r="A10028" s="1">
        <v>42914</v>
      </c>
      <c r="B10028">
        <v>998000</v>
      </c>
      <c r="C10028" t="s">
        <v>51</v>
      </c>
      <c r="D10028" t="s">
        <v>12429</v>
      </c>
      <c r="E10028" t="s">
        <v>5</v>
      </c>
      <c r="F10028">
        <v>3071</v>
      </c>
      <c r="G10028">
        <v>3</v>
      </c>
      <c r="H10028">
        <v>2</v>
      </c>
      <c r="I10028">
        <v>1</v>
      </c>
      <c r="J10028">
        <v>0</v>
      </c>
      <c r="K10028">
        <v>2001</v>
      </c>
      <c r="L10028" t="s">
        <v>10197</v>
      </c>
      <c r="M10028" t="s">
        <v>60</v>
      </c>
      <c r="N10028" t="s">
        <v>62</v>
      </c>
      <c r="O10028" s="6" t="str">
        <f>INDEX(lkp_Region,MATCH(tbl_Sales[[#This Row],[Suburb]],lkp_Suburb,0))</f>
        <v>Northern Metropolitan</v>
      </c>
      <c r="P10028" s="6">
        <f>MONTH(tbl_Sales[[#This Row],[Date]])</f>
        <v>6</v>
      </c>
      <c r="Q10028" s="6">
        <f>YEAR(tbl_Sales[[#This Row],[Date]])</f>
        <v>2017</v>
      </c>
    </row>
    <row r="10029" spans="1:17" x14ac:dyDescent="0.25">
      <c r="A10029" s="1">
        <v>42914</v>
      </c>
      <c r="B10029">
        <v>1000000</v>
      </c>
      <c r="C10029" t="s">
        <v>2</v>
      </c>
      <c r="D10029" t="s">
        <v>12427</v>
      </c>
      <c r="E10029" t="s">
        <v>5</v>
      </c>
      <c r="F10029">
        <v>3070</v>
      </c>
      <c r="G10029">
        <v>3</v>
      </c>
      <c r="H10029">
        <v>1</v>
      </c>
      <c r="I10029">
        <v>1</v>
      </c>
      <c r="J10029">
        <v>188</v>
      </c>
      <c r="L10029" t="s">
        <v>10198</v>
      </c>
      <c r="M10029" t="s">
        <v>271</v>
      </c>
      <c r="N10029" t="s">
        <v>62</v>
      </c>
      <c r="O10029" s="6" t="str">
        <f>INDEX(lkp_Region,MATCH(tbl_Sales[[#This Row],[Suburb]],lkp_Suburb,0))</f>
        <v>Northern Metropolitan</v>
      </c>
      <c r="P10029" s="6">
        <f>MONTH(tbl_Sales[[#This Row],[Date]])</f>
        <v>6</v>
      </c>
      <c r="Q10029" s="6">
        <f>YEAR(tbl_Sales[[#This Row],[Date]])</f>
        <v>2017</v>
      </c>
    </row>
    <row r="10030" spans="1:17" x14ac:dyDescent="0.25">
      <c r="A10030" s="1">
        <v>42914</v>
      </c>
      <c r="B10030">
        <v>660000</v>
      </c>
      <c r="C10030" t="s">
        <v>13</v>
      </c>
      <c r="D10030" t="s">
        <v>12429</v>
      </c>
      <c r="E10030" t="s">
        <v>10</v>
      </c>
      <c r="F10030">
        <v>3101</v>
      </c>
      <c r="G10030">
        <v>3</v>
      </c>
      <c r="H10030">
        <v>1</v>
      </c>
      <c r="I10030">
        <v>1</v>
      </c>
      <c r="J10030">
        <v>1096</v>
      </c>
      <c r="L10030" t="s">
        <v>10199</v>
      </c>
      <c r="M10030" t="s">
        <v>145</v>
      </c>
      <c r="N10030" t="s">
        <v>101</v>
      </c>
      <c r="O10030" s="6" t="str">
        <f>INDEX(lkp_Region,MATCH(tbl_Sales[[#This Row],[Suburb]],lkp_Suburb,0))</f>
        <v>Southern Metropolitan</v>
      </c>
      <c r="P10030" s="6">
        <f>MONTH(tbl_Sales[[#This Row],[Date]])</f>
        <v>6</v>
      </c>
      <c r="Q10030" s="6">
        <f>YEAR(tbl_Sales[[#This Row],[Date]])</f>
        <v>2017</v>
      </c>
    </row>
    <row r="10031" spans="1:17" x14ac:dyDescent="0.25">
      <c r="A10031" s="1">
        <v>42914</v>
      </c>
      <c r="B10031">
        <v>1450000</v>
      </c>
      <c r="C10031" t="s">
        <v>2</v>
      </c>
      <c r="D10031" t="s">
        <v>12429</v>
      </c>
      <c r="E10031" t="s">
        <v>10</v>
      </c>
      <c r="F10031">
        <v>3147</v>
      </c>
      <c r="G10031">
        <v>2</v>
      </c>
      <c r="H10031">
        <v>1</v>
      </c>
      <c r="I10031">
        <v>1</v>
      </c>
      <c r="J10031">
        <v>627</v>
      </c>
      <c r="L10031" t="s">
        <v>10200</v>
      </c>
      <c r="M10031" t="s">
        <v>206</v>
      </c>
      <c r="N10031" t="s">
        <v>101</v>
      </c>
      <c r="O10031" s="6" t="str">
        <f>INDEX(lkp_Region,MATCH(tbl_Sales[[#This Row],[Suburb]],lkp_Suburb,0))</f>
        <v>Southern Metropolitan</v>
      </c>
      <c r="P10031" s="6">
        <f>MONTH(tbl_Sales[[#This Row],[Date]])</f>
        <v>6</v>
      </c>
      <c r="Q10031" s="6">
        <f>YEAR(tbl_Sales[[#This Row],[Date]])</f>
        <v>2017</v>
      </c>
    </row>
    <row r="10032" spans="1:17" x14ac:dyDescent="0.25">
      <c r="A10032" s="1">
        <v>42914</v>
      </c>
      <c r="B10032">
        <v>1480000</v>
      </c>
      <c r="C10032" t="s">
        <v>2</v>
      </c>
      <c r="D10032" t="s">
        <v>12427</v>
      </c>
      <c r="E10032" t="s">
        <v>10</v>
      </c>
      <c r="F10032">
        <v>3122</v>
      </c>
      <c r="G10032">
        <v>2</v>
      </c>
      <c r="H10032">
        <v>1</v>
      </c>
      <c r="I10032">
        <v>0</v>
      </c>
      <c r="J10032">
        <v>241</v>
      </c>
      <c r="L10032" t="s">
        <v>10201</v>
      </c>
      <c r="M10032" t="s">
        <v>461</v>
      </c>
      <c r="N10032" t="s">
        <v>101</v>
      </c>
      <c r="O10032" s="6" t="str">
        <f>INDEX(lkp_Region,MATCH(tbl_Sales[[#This Row],[Suburb]],lkp_Suburb,0))</f>
        <v>Southern Metropolitan</v>
      </c>
      <c r="P10032" s="6">
        <f>MONTH(tbl_Sales[[#This Row],[Date]])</f>
        <v>6</v>
      </c>
      <c r="Q10032" s="6">
        <f>YEAR(tbl_Sales[[#This Row],[Date]])</f>
        <v>2017</v>
      </c>
    </row>
    <row r="10033" spans="1:17" x14ac:dyDescent="0.25">
      <c r="A10033" s="1">
        <v>42914</v>
      </c>
      <c r="B10033">
        <v>1501000</v>
      </c>
      <c r="C10033" t="s">
        <v>51</v>
      </c>
      <c r="D10033" t="s">
        <v>12428</v>
      </c>
      <c r="E10033" t="s">
        <v>10</v>
      </c>
      <c r="F10033">
        <v>3146</v>
      </c>
      <c r="G10033">
        <v>3</v>
      </c>
      <c r="H10033">
        <v>2</v>
      </c>
      <c r="I10033">
        <v>2</v>
      </c>
      <c r="J10033">
        <v>313</v>
      </c>
      <c r="K10033">
        <v>1995</v>
      </c>
      <c r="L10033" t="s">
        <v>10202</v>
      </c>
      <c r="M10033" t="s">
        <v>102</v>
      </c>
      <c r="N10033" t="s">
        <v>101</v>
      </c>
      <c r="O10033" s="6" t="str">
        <f>INDEX(lkp_Region,MATCH(tbl_Sales[[#This Row],[Suburb]],lkp_Suburb,0))</f>
        <v>Southern Metropolitan</v>
      </c>
      <c r="P10033" s="6">
        <f>MONTH(tbl_Sales[[#This Row],[Date]])</f>
        <v>6</v>
      </c>
      <c r="Q10033" s="6">
        <f>YEAR(tbl_Sales[[#This Row],[Date]])</f>
        <v>2017</v>
      </c>
    </row>
    <row r="10034" spans="1:17" x14ac:dyDescent="0.25">
      <c r="A10034" s="1">
        <v>42915</v>
      </c>
      <c r="B10034">
        <v>581000</v>
      </c>
      <c r="C10034" t="s">
        <v>2</v>
      </c>
      <c r="D10034" t="s">
        <v>12432</v>
      </c>
      <c r="E10034" t="s">
        <v>10</v>
      </c>
      <c r="F10034">
        <v>3138</v>
      </c>
      <c r="G10034">
        <v>3</v>
      </c>
      <c r="H10034">
        <v>1</v>
      </c>
      <c r="I10034">
        <v>2</v>
      </c>
      <c r="J10034">
        <v>484</v>
      </c>
      <c r="K10034">
        <v>1970</v>
      </c>
      <c r="L10034" t="s">
        <v>10203</v>
      </c>
      <c r="M10034" t="s">
        <v>7784</v>
      </c>
      <c r="N10034" t="s">
        <v>7639</v>
      </c>
      <c r="O10034" s="6" t="str">
        <f>INDEX(lkp_Region,MATCH(tbl_Sales[[#This Row],[Suburb]],lkp_Suburb,0))</f>
        <v>Eastern Victoria</v>
      </c>
      <c r="P10034" s="6">
        <f>MONTH(tbl_Sales[[#This Row],[Date]])</f>
        <v>6</v>
      </c>
      <c r="Q10034" s="6">
        <f>YEAR(tbl_Sales[[#This Row],[Date]])</f>
        <v>2017</v>
      </c>
    </row>
    <row r="10035" spans="1:17" x14ac:dyDescent="0.25">
      <c r="A10035" s="1">
        <v>42915</v>
      </c>
      <c r="B10035">
        <v>676000</v>
      </c>
      <c r="C10035" t="s">
        <v>13</v>
      </c>
      <c r="D10035" t="s">
        <v>12429</v>
      </c>
      <c r="E10035" t="s">
        <v>10</v>
      </c>
      <c r="F10035">
        <v>3078</v>
      </c>
      <c r="G10035">
        <v>2</v>
      </c>
      <c r="H10035">
        <v>1</v>
      </c>
      <c r="I10035">
        <v>1</v>
      </c>
      <c r="J10035">
        <v>0</v>
      </c>
      <c r="K10035">
        <v>2002</v>
      </c>
      <c r="L10035" t="s">
        <v>10204</v>
      </c>
      <c r="M10035" t="s">
        <v>533</v>
      </c>
      <c r="N10035" t="s">
        <v>8</v>
      </c>
      <c r="O10035" s="6" t="str">
        <f>INDEX(lkp_Region,MATCH(tbl_Sales[[#This Row],[Suburb]],lkp_Suburb,0))</f>
        <v>Northern Metropolitan</v>
      </c>
      <c r="P10035" s="6">
        <f>MONTH(tbl_Sales[[#This Row],[Date]])</f>
        <v>6</v>
      </c>
      <c r="Q10035" s="6">
        <f>YEAR(tbl_Sales[[#This Row],[Date]])</f>
        <v>2017</v>
      </c>
    </row>
    <row r="10036" spans="1:17" x14ac:dyDescent="0.25">
      <c r="A10036" s="1">
        <v>42915</v>
      </c>
      <c r="B10036">
        <v>1628000</v>
      </c>
      <c r="C10036" t="s">
        <v>2</v>
      </c>
      <c r="D10036" t="s">
        <v>12427</v>
      </c>
      <c r="E10036" t="s">
        <v>10</v>
      </c>
      <c r="F10036">
        <v>3054</v>
      </c>
      <c r="G10036">
        <v>3</v>
      </c>
      <c r="H10036">
        <v>1</v>
      </c>
      <c r="I10036">
        <v>0</v>
      </c>
      <c r="J10036">
        <v>216</v>
      </c>
      <c r="L10036" t="s">
        <v>10205</v>
      </c>
      <c r="M10036" t="s">
        <v>513</v>
      </c>
      <c r="N10036" t="s">
        <v>8</v>
      </c>
      <c r="O10036" s="6" t="str">
        <f>INDEX(lkp_Region,MATCH(tbl_Sales[[#This Row],[Suburb]],lkp_Suburb,0))</f>
        <v>Northern Metropolitan</v>
      </c>
      <c r="P10036" s="6">
        <f>MONTH(tbl_Sales[[#This Row],[Date]])</f>
        <v>6</v>
      </c>
      <c r="Q10036" s="6">
        <f>YEAR(tbl_Sales[[#This Row],[Date]])</f>
        <v>2017</v>
      </c>
    </row>
    <row r="10037" spans="1:17" x14ac:dyDescent="0.25">
      <c r="A10037" s="1">
        <v>42915</v>
      </c>
      <c r="B10037">
        <v>630000</v>
      </c>
      <c r="C10037" t="s">
        <v>13</v>
      </c>
      <c r="D10037" t="s">
        <v>12428</v>
      </c>
      <c r="E10037" t="s">
        <v>10</v>
      </c>
      <c r="F10037">
        <v>3181</v>
      </c>
      <c r="G10037">
        <v>2</v>
      </c>
      <c r="H10037">
        <v>1</v>
      </c>
      <c r="I10037">
        <v>1</v>
      </c>
      <c r="J10037">
        <v>0</v>
      </c>
      <c r="K10037">
        <v>1970</v>
      </c>
      <c r="L10037" t="s">
        <v>10206</v>
      </c>
      <c r="M10037" t="s">
        <v>302</v>
      </c>
      <c r="N10037" t="s">
        <v>76</v>
      </c>
      <c r="O10037" s="6" t="str">
        <f>INDEX(lkp_Region,MATCH(tbl_Sales[[#This Row],[Suburb]],lkp_Suburb,0))</f>
        <v>Southern Metropolitan</v>
      </c>
      <c r="P10037" s="6">
        <f>MONTH(tbl_Sales[[#This Row],[Date]])</f>
        <v>6</v>
      </c>
      <c r="Q10037" s="6">
        <f>YEAR(tbl_Sales[[#This Row],[Date]])</f>
        <v>2017</v>
      </c>
    </row>
    <row r="10038" spans="1:17" x14ac:dyDescent="0.25">
      <c r="A10038" s="1">
        <v>42915</v>
      </c>
      <c r="B10038">
        <v>851000</v>
      </c>
      <c r="C10038" t="s">
        <v>13</v>
      </c>
      <c r="D10038" t="s">
        <v>12427</v>
      </c>
      <c r="E10038" t="s">
        <v>10</v>
      </c>
      <c r="F10038">
        <v>3141</v>
      </c>
      <c r="G10038">
        <v>2</v>
      </c>
      <c r="H10038">
        <v>1</v>
      </c>
      <c r="I10038">
        <v>1</v>
      </c>
      <c r="J10038">
        <v>284</v>
      </c>
      <c r="L10038" t="s">
        <v>10207</v>
      </c>
      <c r="M10038" t="s">
        <v>111</v>
      </c>
      <c r="N10038" t="s">
        <v>76</v>
      </c>
      <c r="O10038" s="6" t="str">
        <f>INDEX(lkp_Region,MATCH(tbl_Sales[[#This Row],[Suburb]],lkp_Suburb,0))</f>
        <v>Southern Metropolitan</v>
      </c>
      <c r="P10038" s="6">
        <f>MONTH(tbl_Sales[[#This Row],[Date]])</f>
        <v>6</v>
      </c>
      <c r="Q10038" s="6">
        <f>YEAR(tbl_Sales[[#This Row],[Date]])</f>
        <v>2017</v>
      </c>
    </row>
    <row r="10039" spans="1:17" x14ac:dyDescent="0.25">
      <c r="A10039" s="1">
        <v>42915</v>
      </c>
      <c r="B10039">
        <v>1005000</v>
      </c>
      <c r="C10039" t="s">
        <v>51</v>
      </c>
      <c r="D10039" t="s">
        <v>12425</v>
      </c>
      <c r="E10039" t="s">
        <v>10</v>
      </c>
      <c r="F10039">
        <v>3143</v>
      </c>
      <c r="G10039">
        <v>3</v>
      </c>
      <c r="H10039">
        <v>2</v>
      </c>
      <c r="I10039">
        <v>2</v>
      </c>
      <c r="J10039">
        <v>0</v>
      </c>
      <c r="L10039" t="s">
        <v>10208</v>
      </c>
      <c r="M10039" t="s">
        <v>283</v>
      </c>
      <c r="N10039" t="s">
        <v>76</v>
      </c>
      <c r="O10039" s="6" t="str">
        <f>INDEX(lkp_Region,MATCH(tbl_Sales[[#This Row],[Suburb]],lkp_Suburb,0))</f>
        <v>Southern Metropolitan</v>
      </c>
      <c r="P10039" s="6">
        <f>MONTH(tbl_Sales[[#This Row],[Date]])</f>
        <v>6</v>
      </c>
      <c r="Q10039" s="6">
        <f>YEAR(tbl_Sales[[#This Row],[Date]])</f>
        <v>2017</v>
      </c>
    </row>
    <row r="10040" spans="1:17" x14ac:dyDescent="0.25">
      <c r="A10040" s="1">
        <v>42915</v>
      </c>
      <c r="B10040">
        <v>3200000</v>
      </c>
      <c r="C10040" t="s">
        <v>2</v>
      </c>
      <c r="D10040" t="s">
        <v>12425</v>
      </c>
      <c r="E10040" t="s">
        <v>5</v>
      </c>
      <c r="F10040">
        <v>3143</v>
      </c>
      <c r="G10040">
        <v>4</v>
      </c>
      <c r="H10040">
        <v>4</v>
      </c>
      <c r="I10040">
        <v>2</v>
      </c>
      <c r="J10040">
        <v>847</v>
      </c>
      <c r="K10040">
        <v>1935</v>
      </c>
      <c r="L10040" t="s">
        <v>10209</v>
      </c>
      <c r="M10040" t="s">
        <v>283</v>
      </c>
      <c r="N10040" t="s">
        <v>76</v>
      </c>
      <c r="O10040" s="6" t="str">
        <f>INDEX(lkp_Region,MATCH(tbl_Sales[[#This Row],[Suburb]],lkp_Suburb,0))</f>
        <v>Southern Metropolitan</v>
      </c>
      <c r="P10040" s="6">
        <f>MONTH(tbl_Sales[[#This Row],[Date]])</f>
        <v>6</v>
      </c>
      <c r="Q10040" s="6">
        <f>YEAR(tbl_Sales[[#This Row],[Date]])</f>
        <v>2017</v>
      </c>
    </row>
    <row r="10041" spans="1:17" x14ac:dyDescent="0.25">
      <c r="A10041" s="1">
        <v>42915</v>
      </c>
      <c r="B10041">
        <v>1400000</v>
      </c>
      <c r="C10041" t="s">
        <v>2</v>
      </c>
      <c r="D10041" t="s">
        <v>12427</v>
      </c>
      <c r="E10041" t="s">
        <v>10</v>
      </c>
      <c r="F10041">
        <v>3207</v>
      </c>
      <c r="G10041">
        <v>3</v>
      </c>
      <c r="H10041">
        <v>3</v>
      </c>
      <c r="I10041">
        <v>0</v>
      </c>
      <c r="J10041">
        <v>92</v>
      </c>
      <c r="K10041">
        <v>1910</v>
      </c>
      <c r="L10041" t="s">
        <v>10210</v>
      </c>
      <c r="M10041" t="s">
        <v>24</v>
      </c>
      <c r="N10041" t="s">
        <v>26</v>
      </c>
      <c r="O10041" s="6" t="str">
        <f>INDEX(lkp_Region,MATCH(tbl_Sales[[#This Row],[Suburb]],lkp_Suburb,0))</f>
        <v>Southern Metropolitan</v>
      </c>
      <c r="P10041" s="6">
        <f>MONTH(tbl_Sales[[#This Row],[Date]])</f>
        <v>6</v>
      </c>
      <c r="Q10041" s="6">
        <f>YEAR(tbl_Sales[[#This Row],[Date]])</f>
        <v>2017</v>
      </c>
    </row>
    <row r="10042" spans="1:17" x14ac:dyDescent="0.25">
      <c r="A10042" s="1">
        <v>42915</v>
      </c>
      <c r="B10042">
        <v>690000</v>
      </c>
      <c r="C10042" t="s">
        <v>51</v>
      </c>
      <c r="D10042" t="s">
        <v>12429</v>
      </c>
      <c r="E10042" t="s">
        <v>10</v>
      </c>
      <c r="F10042">
        <v>3057</v>
      </c>
      <c r="G10042">
        <v>2</v>
      </c>
      <c r="H10042">
        <v>1</v>
      </c>
      <c r="I10042">
        <v>1</v>
      </c>
      <c r="J10042">
        <v>3886</v>
      </c>
      <c r="L10042" t="s">
        <v>10211</v>
      </c>
      <c r="M10042" t="s">
        <v>83</v>
      </c>
      <c r="N10042" t="s">
        <v>18</v>
      </c>
      <c r="O10042" s="6" t="str">
        <f>INDEX(lkp_Region,MATCH(tbl_Sales[[#This Row],[Suburb]],lkp_Suburb,0))</f>
        <v>Northern Metropolitan</v>
      </c>
      <c r="P10042" s="6">
        <f>MONTH(tbl_Sales[[#This Row],[Date]])</f>
        <v>6</v>
      </c>
      <c r="Q10042" s="6">
        <f>YEAR(tbl_Sales[[#This Row],[Date]])</f>
        <v>2017</v>
      </c>
    </row>
    <row r="10043" spans="1:17" x14ac:dyDescent="0.25">
      <c r="A10043" s="1">
        <v>42915</v>
      </c>
      <c r="B10043">
        <v>1720000</v>
      </c>
      <c r="C10043" t="s">
        <v>2</v>
      </c>
      <c r="D10043" t="s">
        <v>12427</v>
      </c>
      <c r="E10043" t="s">
        <v>10</v>
      </c>
      <c r="F10043">
        <v>3040</v>
      </c>
      <c r="G10043">
        <v>4</v>
      </c>
      <c r="H10043">
        <v>2</v>
      </c>
      <c r="I10043">
        <v>2</v>
      </c>
      <c r="J10043">
        <v>639</v>
      </c>
      <c r="L10043" t="s">
        <v>10212</v>
      </c>
      <c r="M10043" t="s">
        <v>47</v>
      </c>
      <c r="N10043" t="s">
        <v>49</v>
      </c>
      <c r="O10043" s="6" t="str">
        <f>INDEX(lkp_Region,MATCH(tbl_Sales[[#This Row],[Suburb]],lkp_Suburb,0))</f>
        <v>Western Metropolitan</v>
      </c>
      <c r="P10043" s="6">
        <f>MONTH(tbl_Sales[[#This Row],[Date]])</f>
        <v>6</v>
      </c>
      <c r="Q10043" s="6">
        <f>YEAR(tbl_Sales[[#This Row],[Date]])</f>
        <v>2017</v>
      </c>
    </row>
    <row r="10044" spans="1:17" x14ac:dyDescent="0.25">
      <c r="A10044" s="1">
        <v>42915</v>
      </c>
      <c r="B10044">
        <v>660000</v>
      </c>
      <c r="C10044" t="s">
        <v>13</v>
      </c>
      <c r="D10044" t="s">
        <v>12427</v>
      </c>
      <c r="E10044" t="s">
        <v>5</v>
      </c>
      <c r="F10044">
        <v>3003</v>
      </c>
      <c r="G10044">
        <v>2</v>
      </c>
      <c r="H10044">
        <v>1</v>
      </c>
      <c r="I10044">
        <v>1</v>
      </c>
      <c r="J10044">
        <v>0</v>
      </c>
      <c r="K10044">
        <v>1993</v>
      </c>
      <c r="L10044" t="s">
        <v>10213</v>
      </c>
      <c r="M10044" t="s">
        <v>686</v>
      </c>
      <c r="N10044" t="s">
        <v>88</v>
      </c>
      <c r="O10044" s="6" t="str">
        <f>INDEX(lkp_Region,MATCH(tbl_Sales[[#This Row],[Suburb]],lkp_Suburb,0))</f>
        <v>Northern Metropolitan</v>
      </c>
      <c r="P10044" s="6">
        <f>MONTH(tbl_Sales[[#This Row],[Date]])</f>
        <v>6</v>
      </c>
      <c r="Q10044" s="6">
        <f>YEAR(tbl_Sales[[#This Row],[Date]])</f>
        <v>2017</v>
      </c>
    </row>
    <row r="10045" spans="1:17" x14ac:dyDescent="0.25">
      <c r="A10045" s="1">
        <v>42915</v>
      </c>
      <c r="B10045">
        <v>900000</v>
      </c>
      <c r="C10045" t="s">
        <v>2</v>
      </c>
      <c r="D10045" t="s">
        <v>12428</v>
      </c>
      <c r="E10045" t="s">
        <v>5</v>
      </c>
      <c r="F10045">
        <v>3011</v>
      </c>
      <c r="G10045">
        <v>3</v>
      </c>
      <c r="H10045">
        <v>1</v>
      </c>
      <c r="I10045">
        <v>1</v>
      </c>
      <c r="J10045">
        <v>252</v>
      </c>
      <c r="L10045" t="s">
        <v>10214</v>
      </c>
      <c r="M10045" t="s">
        <v>660</v>
      </c>
      <c r="N10045" t="s">
        <v>21</v>
      </c>
      <c r="O10045" s="6" t="str">
        <f>INDEX(lkp_Region,MATCH(tbl_Sales[[#This Row],[Suburb]],lkp_Suburb,0))</f>
        <v>Western Metropolitan</v>
      </c>
      <c r="P10045" s="6">
        <f>MONTH(tbl_Sales[[#This Row],[Date]])</f>
        <v>6</v>
      </c>
      <c r="Q10045" s="6">
        <f>YEAR(tbl_Sales[[#This Row],[Date]])</f>
        <v>2017</v>
      </c>
    </row>
    <row r="10046" spans="1:17" x14ac:dyDescent="0.25">
      <c r="A10046" s="1">
        <v>42915</v>
      </c>
      <c r="B10046">
        <v>601000</v>
      </c>
      <c r="C10046" t="s">
        <v>13</v>
      </c>
      <c r="D10046" t="s">
        <v>12429</v>
      </c>
      <c r="E10046" t="s">
        <v>10</v>
      </c>
      <c r="F10046">
        <v>3192</v>
      </c>
      <c r="G10046">
        <v>2</v>
      </c>
      <c r="H10046">
        <v>1</v>
      </c>
      <c r="I10046">
        <v>1</v>
      </c>
      <c r="J10046">
        <v>1078</v>
      </c>
      <c r="K10046">
        <v>1972</v>
      </c>
      <c r="L10046" t="s">
        <v>10215</v>
      </c>
      <c r="M10046" t="s">
        <v>7622</v>
      </c>
      <c r="N10046" t="s">
        <v>45</v>
      </c>
      <c r="O10046" s="6" t="str">
        <f>INDEX(lkp_Region,MATCH(tbl_Sales[[#This Row],[Suburb]],lkp_Suburb,0))</f>
        <v>Southern Metropolitan</v>
      </c>
      <c r="P10046" s="6">
        <f>MONTH(tbl_Sales[[#This Row],[Date]])</f>
        <v>6</v>
      </c>
      <c r="Q10046" s="6">
        <f>YEAR(tbl_Sales[[#This Row],[Date]])</f>
        <v>2017</v>
      </c>
    </row>
    <row r="10047" spans="1:17" x14ac:dyDescent="0.25">
      <c r="A10047" s="1">
        <v>42915</v>
      </c>
      <c r="B10047">
        <v>725000</v>
      </c>
      <c r="C10047" t="s">
        <v>2</v>
      </c>
      <c r="D10047" t="s">
        <v>12427</v>
      </c>
      <c r="E10047" t="s">
        <v>10</v>
      </c>
      <c r="F10047">
        <v>3064</v>
      </c>
      <c r="G10047">
        <v>4</v>
      </c>
      <c r="H10047">
        <v>2</v>
      </c>
      <c r="I10047">
        <v>3</v>
      </c>
      <c r="J10047">
        <v>854</v>
      </c>
      <c r="K10047">
        <v>1950</v>
      </c>
      <c r="L10047" t="s">
        <v>10216</v>
      </c>
      <c r="M10047" t="s">
        <v>7797</v>
      </c>
      <c r="N10047" t="s">
        <v>195</v>
      </c>
      <c r="O10047" s="6" t="str">
        <f>INDEX(lkp_Region,MATCH(tbl_Sales[[#This Row],[Suburb]],lkp_Suburb,0))</f>
        <v>Northern Metropolitan</v>
      </c>
      <c r="P10047" s="6">
        <f>MONTH(tbl_Sales[[#This Row],[Date]])</f>
        <v>6</v>
      </c>
      <c r="Q10047" s="6">
        <f>YEAR(tbl_Sales[[#This Row],[Date]])</f>
        <v>2017</v>
      </c>
    </row>
    <row r="10048" spans="1:17" x14ac:dyDescent="0.25">
      <c r="A10048" s="1">
        <v>42915</v>
      </c>
      <c r="B10048">
        <v>678000</v>
      </c>
      <c r="C10048" t="s">
        <v>2</v>
      </c>
      <c r="D10048" t="s">
        <v>12427</v>
      </c>
      <c r="E10048" t="s">
        <v>10</v>
      </c>
      <c r="F10048">
        <v>3175</v>
      </c>
      <c r="G10048">
        <v>3</v>
      </c>
      <c r="H10048">
        <v>1</v>
      </c>
      <c r="I10048">
        <v>2</v>
      </c>
      <c r="J10048">
        <v>624</v>
      </c>
      <c r="K10048">
        <v>1970</v>
      </c>
      <c r="L10048" t="s">
        <v>10217</v>
      </c>
      <c r="M10048" t="s">
        <v>8283</v>
      </c>
      <c r="N10048" t="s">
        <v>7727</v>
      </c>
      <c r="O10048" s="6" t="str">
        <f>INDEX(lkp_Region,MATCH(tbl_Sales[[#This Row],[Suburb]],lkp_Suburb,0))</f>
        <v>South-Eastern Metropolitan</v>
      </c>
      <c r="P10048" s="6">
        <f>MONTH(tbl_Sales[[#This Row],[Date]])</f>
        <v>6</v>
      </c>
      <c r="Q10048" s="6">
        <f>YEAR(tbl_Sales[[#This Row],[Date]])</f>
        <v>2017</v>
      </c>
    </row>
    <row r="10049" spans="1:17" x14ac:dyDescent="0.25">
      <c r="A10049" s="1">
        <v>42915</v>
      </c>
      <c r="B10049">
        <v>1962000</v>
      </c>
      <c r="C10049" t="s">
        <v>2</v>
      </c>
      <c r="D10049" t="s">
        <v>12429</v>
      </c>
      <c r="E10049" t="s">
        <v>10</v>
      </c>
      <c r="F10049">
        <v>3165</v>
      </c>
      <c r="G10049">
        <v>2</v>
      </c>
      <c r="H10049">
        <v>1</v>
      </c>
      <c r="I10049">
        <v>2</v>
      </c>
      <c r="J10049">
        <v>848</v>
      </c>
      <c r="L10049" t="s">
        <v>10218</v>
      </c>
      <c r="M10049" t="s">
        <v>138</v>
      </c>
      <c r="N10049" t="s">
        <v>57</v>
      </c>
      <c r="O10049" s="6" t="str">
        <f>INDEX(lkp_Region,MATCH(tbl_Sales[[#This Row],[Suburb]],lkp_Suburb,0))</f>
        <v>Southern Metropolitan</v>
      </c>
      <c r="P10049" s="6">
        <f>MONTH(tbl_Sales[[#This Row],[Date]])</f>
        <v>6</v>
      </c>
      <c r="Q10049" s="6">
        <f>YEAR(tbl_Sales[[#This Row],[Date]])</f>
        <v>2017</v>
      </c>
    </row>
    <row r="10050" spans="1:17" x14ac:dyDescent="0.25">
      <c r="A10050" s="1">
        <v>42915</v>
      </c>
      <c r="B10050">
        <v>995000</v>
      </c>
      <c r="C10050" t="s">
        <v>2</v>
      </c>
      <c r="D10050" t="s">
        <v>12430</v>
      </c>
      <c r="E10050" t="s">
        <v>5</v>
      </c>
      <c r="F10050">
        <v>3070</v>
      </c>
      <c r="G10050">
        <v>2</v>
      </c>
      <c r="H10050">
        <v>1</v>
      </c>
      <c r="I10050">
        <v>2</v>
      </c>
      <c r="J10050">
        <v>228</v>
      </c>
      <c r="K10050">
        <v>2004</v>
      </c>
      <c r="L10050" t="s">
        <v>10219</v>
      </c>
      <c r="M10050" t="s">
        <v>271</v>
      </c>
      <c r="N10050" t="s">
        <v>62</v>
      </c>
      <c r="O10050" s="6" t="str">
        <f>INDEX(lkp_Region,MATCH(tbl_Sales[[#This Row],[Suburb]],lkp_Suburb,0))</f>
        <v>Northern Metropolitan</v>
      </c>
      <c r="P10050" s="6">
        <f>MONTH(tbl_Sales[[#This Row],[Date]])</f>
        <v>6</v>
      </c>
      <c r="Q10050" s="6">
        <f>YEAR(tbl_Sales[[#This Row],[Date]])</f>
        <v>2017</v>
      </c>
    </row>
    <row r="10051" spans="1:17" x14ac:dyDescent="0.25">
      <c r="A10051" s="1">
        <v>42915</v>
      </c>
      <c r="B10051">
        <v>670000</v>
      </c>
      <c r="C10051" t="s">
        <v>2</v>
      </c>
      <c r="D10051" t="s">
        <v>12429</v>
      </c>
      <c r="E10051" t="s">
        <v>10</v>
      </c>
      <c r="F10051">
        <v>3038</v>
      </c>
      <c r="G10051">
        <v>4</v>
      </c>
      <c r="H10051">
        <v>2</v>
      </c>
      <c r="I10051">
        <v>2</v>
      </c>
      <c r="J10051">
        <v>713</v>
      </c>
      <c r="K10051">
        <v>1982</v>
      </c>
      <c r="L10051" t="s">
        <v>10220</v>
      </c>
      <c r="M10051" t="s">
        <v>8094</v>
      </c>
      <c r="N10051" t="s">
        <v>3</v>
      </c>
      <c r="O10051" s="6" t="str">
        <f>INDEX(lkp_Region,MATCH(tbl_Sales[[#This Row],[Suburb]],lkp_Suburb,0))</f>
        <v>Western Metropolitan</v>
      </c>
      <c r="P10051" s="6">
        <f>MONTH(tbl_Sales[[#This Row],[Date]])</f>
        <v>6</v>
      </c>
      <c r="Q10051" s="6">
        <f>YEAR(tbl_Sales[[#This Row],[Date]])</f>
        <v>2017</v>
      </c>
    </row>
    <row r="10052" spans="1:17" x14ac:dyDescent="0.25">
      <c r="A10052" s="1">
        <v>42915</v>
      </c>
      <c r="B10052">
        <v>895000</v>
      </c>
      <c r="C10052" t="s">
        <v>2</v>
      </c>
      <c r="D10052" t="s">
        <v>12424</v>
      </c>
      <c r="E10052" t="s">
        <v>10</v>
      </c>
      <c r="F10052">
        <v>3036</v>
      </c>
      <c r="G10052">
        <v>3</v>
      </c>
      <c r="H10052">
        <v>1</v>
      </c>
      <c r="I10052">
        <v>1</v>
      </c>
      <c r="J10052">
        <v>589</v>
      </c>
      <c r="K10052">
        <v>1965</v>
      </c>
      <c r="L10052" t="s">
        <v>10221</v>
      </c>
      <c r="M10052" t="s">
        <v>7994</v>
      </c>
      <c r="N10052" t="s">
        <v>3</v>
      </c>
      <c r="O10052" s="6" t="str">
        <f>INDEX(lkp_Region,MATCH(tbl_Sales[[#This Row],[Suburb]],lkp_Suburb,0))</f>
        <v>Western Metropolitan</v>
      </c>
      <c r="P10052" s="6">
        <f>MONTH(tbl_Sales[[#This Row],[Date]])</f>
        <v>6</v>
      </c>
      <c r="Q10052" s="6">
        <f>YEAR(tbl_Sales[[#This Row],[Date]])</f>
        <v>2017</v>
      </c>
    </row>
    <row r="10053" spans="1:17" x14ac:dyDescent="0.25">
      <c r="A10053" s="1">
        <v>42915</v>
      </c>
      <c r="B10053">
        <v>643000</v>
      </c>
      <c r="C10053" t="s">
        <v>13</v>
      </c>
      <c r="D10053" t="s">
        <v>12429</v>
      </c>
      <c r="E10053" t="s">
        <v>10</v>
      </c>
      <c r="F10053">
        <v>3101</v>
      </c>
      <c r="G10053">
        <v>2</v>
      </c>
      <c r="H10053">
        <v>1</v>
      </c>
      <c r="I10053">
        <v>1</v>
      </c>
      <c r="J10053">
        <v>0</v>
      </c>
      <c r="K10053">
        <v>1960</v>
      </c>
      <c r="L10053" t="s">
        <v>10222</v>
      </c>
      <c r="M10053" t="s">
        <v>145</v>
      </c>
      <c r="N10053" t="s">
        <v>101</v>
      </c>
      <c r="O10053" s="6" t="str">
        <f>INDEX(lkp_Region,MATCH(tbl_Sales[[#This Row],[Suburb]],lkp_Suburb,0))</f>
        <v>Southern Metropolitan</v>
      </c>
      <c r="P10053" s="6">
        <f>MONTH(tbl_Sales[[#This Row],[Date]])</f>
        <v>6</v>
      </c>
      <c r="Q10053" s="6">
        <f>YEAR(tbl_Sales[[#This Row],[Date]])</f>
        <v>2017</v>
      </c>
    </row>
    <row r="10054" spans="1:17" x14ac:dyDescent="0.25">
      <c r="A10054" s="1">
        <v>42915</v>
      </c>
      <c r="B10054">
        <v>682000</v>
      </c>
      <c r="C10054" t="s">
        <v>13</v>
      </c>
      <c r="D10054" t="s">
        <v>12428</v>
      </c>
      <c r="E10054" t="s">
        <v>10</v>
      </c>
      <c r="F10054">
        <v>3104</v>
      </c>
      <c r="G10054">
        <v>2</v>
      </c>
      <c r="H10054">
        <v>1</v>
      </c>
      <c r="I10054">
        <v>1</v>
      </c>
      <c r="J10054">
        <v>140</v>
      </c>
      <c r="K10054">
        <v>1970</v>
      </c>
      <c r="L10054" t="s">
        <v>10223</v>
      </c>
      <c r="M10054" t="s">
        <v>99</v>
      </c>
      <c r="N10054" t="s">
        <v>101</v>
      </c>
      <c r="O10054" s="6" t="str">
        <f>INDEX(lkp_Region,MATCH(tbl_Sales[[#This Row],[Suburb]],lkp_Suburb,0))</f>
        <v>Southern Metropolitan</v>
      </c>
      <c r="P10054" s="6">
        <f>MONTH(tbl_Sales[[#This Row],[Date]])</f>
        <v>6</v>
      </c>
      <c r="Q10054" s="6">
        <f>YEAR(tbl_Sales[[#This Row],[Date]])</f>
        <v>2017</v>
      </c>
    </row>
    <row r="10055" spans="1:17" x14ac:dyDescent="0.25">
      <c r="A10055" s="1">
        <v>42915</v>
      </c>
      <c r="B10055">
        <v>1601000</v>
      </c>
      <c r="C10055" t="s">
        <v>2</v>
      </c>
      <c r="D10055" t="s">
        <v>12427</v>
      </c>
      <c r="E10055" t="s">
        <v>10</v>
      </c>
      <c r="F10055">
        <v>3146</v>
      </c>
      <c r="G10055">
        <v>3</v>
      </c>
      <c r="H10055">
        <v>1</v>
      </c>
      <c r="I10055">
        <v>2</v>
      </c>
      <c r="J10055">
        <v>453</v>
      </c>
      <c r="K10055">
        <v>1930</v>
      </c>
      <c r="L10055" t="s">
        <v>10224</v>
      </c>
      <c r="M10055" t="s">
        <v>102</v>
      </c>
      <c r="N10055" t="s">
        <v>101</v>
      </c>
      <c r="O10055" s="6" t="str">
        <f>INDEX(lkp_Region,MATCH(tbl_Sales[[#This Row],[Suburb]],lkp_Suburb,0))</f>
        <v>Southern Metropolitan</v>
      </c>
      <c r="P10055" s="6">
        <f>MONTH(tbl_Sales[[#This Row],[Date]])</f>
        <v>6</v>
      </c>
      <c r="Q10055" s="6">
        <f>YEAR(tbl_Sales[[#This Row],[Date]])</f>
        <v>2017</v>
      </c>
    </row>
    <row r="10056" spans="1:17" x14ac:dyDescent="0.25">
      <c r="A10056" s="1">
        <v>42915</v>
      </c>
      <c r="B10056">
        <v>1940000</v>
      </c>
      <c r="C10056" t="s">
        <v>2</v>
      </c>
      <c r="D10056" t="s">
        <v>12428</v>
      </c>
      <c r="E10056" t="s">
        <v>10</v>
      </c>
      <c r="F10056">
        <v>3104</v>
      </c>
      <c r="G10056">
        <v>5</v>
      </c>
      <c r="H10056">
        <v>2</v>
      </c>
      <c r="I10056">
        <v>1</v>
      </c>
      <c r="J10056">
        <v>629</v>
      </c>
      <c r="K10056">
        <v>1940</v>
      </c>
      <c r="L10056" t="s">
        <v>10225</v>
      </c>
      <c r="M10056" t="s">
        <v>99</v>
      </c>
      <c r="N10056" t="s">
        <v>101</v>
      </c>
      <c r="O10056" s="6" t="str">
        <f>INDEX(lkp_Region,MATCH(tbl_Sales[[#This Row],[Suburb]],lkp_Suburb,0))</f>
        <v>Southern Metropolitan</v>
      </c>
      <c r="P10056" s="6">
        <f>MONTH(tbl_Sales[[#This Row],[Date]])</f>
        <v>6</v>
      </c>
      <c r="Q10056" s="6">
        <f>YEAR(tbl_Sales[[#This Row],[Date]])</f>
        <v>2017</v>
      </c>
    </row>
    <row r="10057" spans="1:17" x14ac:dyDescent="0.25">
      <c r="A10057" s="1">
        <v>42915</v>
      </c>
      <c r="B10057">
        <v>2180000</v>
      </c>
      <c r="C10057" t="s">
        <v>2</v>
      </c>
      <c r="D10057" t="s">
        <v>12428</v>
      </c>
      <c r="E10057" t="s">
        <v>5</v>
      </c>
      <c r="F10057">
        <v>3146</v>
      </c>
      <c r="G10057">
        <v>5</v>
      </c>
      <c r="H10057">
        <v>3</v>
      </c>
      <c r="I10057">
        <v>2</v>
      </c>
      <c r="J10057">
        <v>595</v>
      </c>
      <c r="L10057" t="s">
        <v>10226</v>
      </c>
      <c r="M10057" t="s">
        <v>102</v>
      </c>
      <c r="N10057" t="s">
        <v>101</v>
      </c>
      <c r="O10057" s="6" t="str">
        <f>INDEX(lkp_Region,MATCH(tbl_Sales[[#This Row],[Suburb]],lkp_Suburb,0))</f>
        <v>Southern Metropolitan</v>
      </c>
      <c r="P10057" s="6">
        <f>MONTH(tbl_Sales[[#This Row],[Date]])</f>
        <v>6</v>
      </c>
      <c r="Q10057" s="6">
        <f>YEAR(tbl_Sales[[#This Row],[Date]])</f>
        <v>2017</v>
      </c>
    </row>
    <row r="10058" spans="1:17" x14ac:dyDescent="0.25">
      <c r="A10058" s="1">
        <v>42915</v>
      </c>
      <c r="B10058">
        <v>2408000</v>
      </c>
      <c r="C10058" t="s">
        <v>2</v>
      </c>
      <c r="D10058" t="s">
        <v>12429</v>
      </c>
      <c r="E10058" t="s">
        <v>10</v>
      </c>
      <c r="F10058">
        <v>3126</v>
      </c>
      <c r="G10058">
        <v>4</v>
      </c>
      <c r="H10058">
        <v>2</v>
      </c>
      <c r="I10058">
        <v>2</v>
      </c>
      <c r="J10058">
        <v>654</v>
      </c>
      <c r="K10058">
        <v>1945</v>
      </c>
      <c r="L10058" t="s">
        <v>10227</v>
      </c>
      <c r="M10058" t="s">
        <v>232</v>
      </c>
      <c r="N10058" t="s">
        <v>101</v>
      </c>
      <c r="O10058" s="6" t="str">
        <f>INDEX(lkp_Region,MATCH(tbl_Sales[[#This Row],[Suburb]],lkp_Suburb,0))</f>
        <v>Southern Metropolitan</v>
      </c>
      <c r="P10058" s="6">
        <f>MONTH(tbl_Sales[[#This Row],[Date]])</f>
        <v>6</v>
      </c>
      <c r="Q10058" s="6">
        <f>YEAR(tbl_Sales[[#This Row],[Date]])</f>
        <v>2017</v>
      </c>
    </row>
    <row r="10059" spans="1:17" x14ac:dyDescent="0.25">
      <c r="A10059" s="1">
        <v>42916</v>
      </c>
      <c r="B10059">
        <v>670000</v>
      </c>
      <c r="C10059" t="s">
        <v>2</v>
      </c>
      <c r="D10059" t="s">
        <v>12428</v>
      </c>
      <c r="E10059" t="s">
        <v>10</v>
      </c>
      <c r="F10059">
        <v>3060</v>
      </c>
      <c r="G10059">
        <v>3</v>
      </c>
      <c r="H10059">
        <v>1</v>
      </c>
      <c r="I10059">
        <v>2</v>
      </c>
      <c r="J10059">
        <v>585</v>
      </c>
      <c r="L10059" t="s">
        <v>10228</v>
      </c>
      <c r="M10059" t="s">
        <v>16</v>
      </c>
      <c r="N10059" t="s">
        <v>18</v>
      </c>
      <c r="O10059" s="6" t="str">
        <f>INDEX(lkp_Region,MATCH(tbl_Sales[[#This Row],[Suburb]],lkp_Suburb,0))</f>
        <v>Northern Metropolitan</v>
      </c>
      <c r="P10059" s="6">
        <f>MONTH(tbl_Sales[[#This Row],[Date]])</f>
        <v>6</v>
      </c>
      <c r="Q10059" s="6">
        <f>YEAR(tbl_Sales[[#This Row],[Date]])</f>
        <v>2017</v>
      </c>
    </row>
    <row r="10060" spans="1:17" x14ac:dyDescent="0.25">
      <c r="A10060" s="1">
        <v>42916</v>
      </c>
      <c r="B10060">
        <v>700000</v>
      </c>
      <c r="C10060" t="s">
        <v>2</v>
      </c>
      <c r="D10060" t="s">
        <v>12427</v>
      </c>
      <c r="E10060" t="s">
        <v>10</v>
      </c>
      <c r="F10060">
        <v>3060</v>
      </c>
      <c r="G10060">
        <v>3</v>
      </c>
      <c r="H10060">
        <v>2</v>
      </c>
      <c r="I10060">
        <v>2</v>
      </c>
      <c r="J10060">
        <v>400</v>
      </c>
      <c r="K10060">
        <v>1960</v>
      </c>
      <c r="L10060" t="s">
        <v>10229</v>
      </c>
      <c r="M10060" t="s">
        <v>16</v>
      </c>
      <c r="N10060" t="s">
        <v>18</v>
      </c>
      <c r="O10060" s="6" t="str">
        <f>INDEX(lkp_Region,MATCH(tbl_Sales[[#This Row],[Suburb]],lkp_Suburb,0))</f>
        <v>Northern Metropolitan</v>
      </c>
      <c r="P10060" s="6">
        <f>MONTH(tbl_Sales[[#This Row],[Date]])</f>
        <v>6</v>
      </c>
      <c r="Q10060" s="6">
        <f>YEAR(tbl_Sales[[#This Row],[Date]])</f>
        <v>2017</v>
      </c>
    </row>
    <row r="10061" spans="1:17" x14ac:dyDescent="0.25">
      <c r="A10061" s="1">
        <v>42916</v>
      </c>
      <c r="B10061">
        <v>1205000</v>
      </c>
      <c r="C10061" t="s">
        <v>2</v>
      </c>
      <c r="D10061" t="s">
        <v>12427</v>
      </c>
      <c r="E10061" t="s">
        <v>10</v>
      </c>
      <c r="F10061">
        <v>3055</v>
      </c>
      <c r="G10061">
        <v>4</v>
      </c>
      <c r="H10061">
        <v>2</v>
      </c>
      <c r="I10061">
        <v>2</v>
      </c>
      <c r="J10061">
        <v>518</v>
      </c>
      <c r="K10061">
        <v>1980</v>
      </c>
      <c r="L10061" t="s">
        <v>10230</v>
      </c>
      <c r="M10061" t="s">
        <v>80</v>
      </c>
      <c r="N10061" t="s">
        <v>18</v>
      </c>
      <c r="O10061" s="6" t="str">
        <f>INDEX(lkp_Region,MATCH(tbl_Sales[[#This Row],[Suburb]],lkp_Suburb,0))</f>
        <v>Northern Metropolitan</v>
      </c>
      <c r="P10061" s="6">
        <f>MONTH(tbl_Sales[[#This Row],[Date]])</f>
        <v>6</v>
      </c>
      <c r="Q10061" s="6">
        <f>YEAR(tbl_Sales[[#This Row],[Date]])</f>
        <v>2017</v>
      </c>
    </row>
    <row r="10062" spans="1:17" x14ac:dyDescent="0.25">
      <c r="A10062" s="1">
        <v>42916</v>
      </c>
      <c r="B10062">
        <v>1900000</v>
      </c>
      <c r="C10062" t="s">
        <v>2</v>
      </c>
      <c r="D10062" t="s">
        <v>12427</v>
      </c>
      <c r="E10062" t="s">
        <v>5</v>
      </c>
      <c r="F10062">
        <v>3056</v>
      </c>
      <c r="G10062">
        <v>3</v>
      </c>
      <c r="H10062">
        <v>2</v>
      </c>
      <c r="I10062">
        <v>3</v>
      </c>
      <c r="J10062">
        <v>372</v>
      </c>
      <c r="L10062" t="s">
        <v>10231</v>
      </c>
      <c r="M10062" t="s">
        <v>117</v>
      </c>
      <c r="N10062" t="s">
        <v>18</v>
      </c>
      <c r="O10062" s="6" t="str">
        <f>INDEX(lkp_Region,MATCH(tbl_Sales[[#This Row],[Suburb]],lkp_Suburb,0))</f>
        <v>Northern Metropolitan</v>
      </c>
      <c r="P10062" s="6">
        <f>MONTH(tbl_Sales[[#This Row],[Date]])</f>
        <v>6</v>
      </c>
      <c r="Q10062" s="6">
        <f>YEAR(tbl_Sales[[#This Row],[Date]])</f>
        <v>2017</v>
      </c>
    </row>
    <row r="10063" spans="1:17" x14ac:dyDescent="0.25">
      <c r="A10063" s="1">
        <v>42916</v>
      </c>
      <c r="B10063">
        <v>960000</v>
      </c>
      <c r="C10063" t="s">
        <v>2</v>
      </c>
      <c r="D10063" t="s">
        <v>12423</v>
      </c>
      <c r="E10063" t="s">
        <v>5</v>
      </c>
      <c r="F10063">
        <v>3040</v>
      </c>
      <c r="G10063">
        <v>3</v>
      </c>
      <c r="H10063">
        <v>2</v>
      </c>
      <c r="I10063">
        <v>1</v>
      </c>
      <c r="J10063">
        <v>411</v>
      </c>
      <c r="K10063">
        <v>1990</v>
      </c>
      <c r="L10063" t="s">
        <v>10232</v>
      </c>
      <c r="M10063" t="s">
        <v>47</v>
      </c>
      <c r="N10063" t="s">
        <v>49</v>
      </c>
      <c r="O10063" s="6" t="str">
        <f>INDEX(lkp_Region,MATCH(tbl_Sales[[#This Row],[Suburb]],lkp_Suburb,0))</f>
        <v>Western Metropolitan</v>
      </c>
      <c r="P10063" s="6">
        <f>MONTH(tbl_Sales[[#This Row],[Date]])</f>
        <v>6</v>
      </c>
      <c r="Q10063" s="6">
        <f>YEAR(tbl_Sales[[#This Row],[Date]])</f>
        <v>2017</v>
      </c>
    </row>
    <row r="10064" spans="1:17" x14ac:dyDescent="0.25">
      <c r="A10064" s="1">
        <v>42916</v>
      </c>
      <c r="B10064">
        <v>799999</v>
      </c>
      <c r="C10064" t="s">
        <v>2</v>
      </c>
      <c r="D10064" t="s">
        <v>12429</v>
      </c>
      <c r="E10064" t="s">
        <v>10</v>
      </c>
      <c r="F10064">
        <v>3167</v>
      </c>
      <c r="G10064">
        <v>3</v>
      </c>
      <c r="H10064">
        <v>2</v>
      </c>
      <c r="I10064">
        <v>4</v>
      </c>
      <c r="J10064">
        <v>590</v>
      </c>
      <c r="K10064">
        <v>1960</v>
      </c>
      <c r="L10064" t="s">
        <v>10233</v>
      </c>
      <c r="M10064" t="s">
        <v>43</v>
      </c>
      <c r="N10064" t="s">
        <v>31</v>
      </c>
      <c r="O10064" s="6" t="str">
        <f>INDEX(lkp_Region,MATCH(tbl_Sales[[#This Row],[Suburb]],lkp_Suburb,0))</f>
        <v>South-Eastern Metropolitan</v>
      </c>
      <c r="P10064" s="6">
        <f>MONTH(tbl_Sales[[#This Row],[Date]])</f>
        <v>6</v>
      </c>
      <c r="Q10064" s="6">
        <f>YEAR(tbl_Sales[[#This Row],[Date]])</f>
        <v>2017</v>
      </c>
    </row>
    <row r="10065" spans="1:17" x14ac:dyDescent="0.25">
      <c r="A10065" s="1">
        <v>42916</v>
      </c>
      <c r="B10065">
        <v>1135000</v>
      </c>
      <c r="C10065" t="s">
        <v>13</v>
      </c>
      <c r="D10065" t="s">
        <v>12432</v>
      </c>
      <c r="E10065" t="s">
        <v>10</v>
      </c>
      <c r="F10065">
        <v>3150</v>
      </c>
      <c r="G10065">
        <v>3</v>
      </c>
      <c r="H10065">
        <v>2</v>
      </c>
      <c r="I10065">
        <v>2</v>
      </c>
      <c r="J10065">
        <v>328</v>
      </c>
      <c r="K10065">
        <v>1980</v>
      </c>
      <c r="L10065" t="s">
        <v>10234</v>
      </c>
      <c r="M10065" t="s">
        <v>8079</v>
      </c>
      <c r="N10065" t="s">
        <v>31</v>
      </c>
      <c r="O10065" s="6" t="str">
        <f>INDEX(lkp_Region,MATCH(tbl_Sales[[#This Row],[Suburb]],lkp_Suburb,0))</f>
        <v>Eastern Metropolitan</v>
      </c>
      <c r="P10065" s="6">
        <f>MONTH(tbl_Sales[[#This Row],[Date]])</f>
        <v>6</v>
      </c>
      <c r="Q10065" s="6">
        <f>YEAR(tbl_Sales[[#This Row],[Date]])</f>
        <v>2017</v>
      </c>
    </row>
    <row r="10066" spans="1:17" x14ac:dyDescent="0.25">
      <c r="A10066" s="1">
        <v>42916</v>
      </c>
      <c r="B10066">
        <v>1728000</v>
      </c>
      <c r="C10066" t="s">
        <v>2</v>
      </c>
      <c r="D10066" t="s">
        <v>12429</v>
      </c>
      <c r="E10066" t="s">
        <v>10</v>
      </c>
      <c r="F10066">
        <v>3149</v>
      </c>
      <c r="G10066">
        <v>4</v>
      </c>
      <c r="H10066">
        <v>3</v>
      </c>
      <c r="I10066">
        <v>2</v>
      </c>
      <c r="J10066">
        <v>720</v>
      </c>
      <c r="K10066">
        <v>1960</v>
      </c>
      <c r="L10066" t="s">
        <v>10235</v>
      </c>
      <c r="M10066" t="s">
        <v>7758</v>
      </c>
      <c r="N10066" t="s">
        <v>31</v>
      </c>
      <c r="O10066" s="6" t="str">
        <f>INDEX(lkp_Region,MATCH(tbl_Sales[[#This Row],[Suburb]],lkp_Suburb,0))</f>
        <v>Eastern Metropolitan</v>
      </c>
      <c r="P10066" s="6">
        <f>MONTH(tbl_Sales[[#This Row],[Date]])</f>
        <v>6</v>
      </c>
      <c r="Q10066" s="6">
        <f>YEAR(tbl_Sales[[#This Row],[Date]])</f>
        <v>2017</v>
      </c>
    </row>
    <row r="10067" spans="1:17" x14ac:dyDescent="0.25">
      <c r="A10067" s="1">
        <v>42916</v>
      </c>
      <c r="B10067">
        <v>940000</v>
      </c>
      <c r="C10067" t="s">
        <v>2</v>
      </c>
      <c r="D10067" t="s">
        <v>12431</v>
      </c>
      <c r="E10067" t="s">
        <v>10</v>
      </c>
      <c r="F10067">
        <v>3051</v>
      </c>
      <c r="G10067">
        <v>2</v>
      </c>
      <c r="H10067">
        <v>1</v>
      </c>
      <c r="I10067">
        <v>0</v>
      </c>
      <c r="J10067">
        <v>89</v>
      </c>
      <c r="K10067">
        <v>1890</v>
      </c>
      <c r="L10067" t="s">
        <v>10236</v>
      </c>
      <c r="M10067" t="s">
        <v>915</v>
      </c>
      <c r="N10067" t="s">
        <v>88</v>
      </c>
      <c r="O10067" s="6" t="str">
        <f>INDEX(lkp_Region,MATCH(tbl_Sales[[#This Row],[Suburb]],lkp_Suburb,0))</f>
        <v>Northern Metropolitan</v>
      </c>
      <c r="P10067" s="6">
        <f>MONTH(tbl_Sales[[#This Row],[Date]])</f>
        <v>6</v>
      </c>
      <c r="Q10067" s="6">
        <f>YEAR(tbl_Sales[[#This Row],[Date]])</f>
        <v>2017</v>
      </c>
    </row>
    <row r="10068" spans="1:17" x14ac:dyDescent="0.25">
      <c r="A10068" s="1">
        <v>42916</v>
      </c>
      <c r="B10068">
        <v>905000</v>
      </c>
      <c r="C10068" t="s">
        <v>2</v>
      </c>
      <c r="D10068" t="s">
        <v>12425</v>
      </c>
      <c r="E10068" t="s">
        <v>10</v>
      </c>
      <c r="F10068">
        <v>3136</v>
      </c>
      <c r="G10068">
        <v>4</v>
      </c>
      <c r="H10068">
        <v>2</v>
      </c>
      <c r="I10068">
        <v>2</v>
      </c>
      <c r="J10068">
        <v>731</v>
      </c>
      <c r="K10068">
        <v>1985</v>
      </c>
      <c r="L10068" t="s">
        <v>10238</v>
      </c>
      <c r="M10068" t="s">
        <v>10237</v>
      </c>
      <c r="N10068" t="s">
        <v>7588</v>
      </c>
      <c r="O10068" s="6" t="str">
        <f>INDEX(lkp_Region,MATCH(tbl_Sales[[#This Row],[Suburb]],lkp_Suburb,0))</f>
        <v>Eastern Metropolitan</v>
      </c>
      <c r="P10068" s="6">
        <f>MONTH(tbl_Sales[[#This Row],[Date]])</f>
        <v>6</v>
      </c>
      <c r="Q10068" s="6">
        <f>YEAR(tbl_Sales[[#This Row],[Date]])</f>
        <v>2017</v>
      </c>
    </row>
    <row r="10069" spans="1:17" x14ac:dyDescent="0.25">
      <c r="A10069" s="1">
        <v>42916</v>
      </c>
      <c r="B10069">
        <v>470000</v>
      </c>
      <c r="C10069" t="s">
        <v>2</v>
      </c>
      <c r="D10069" t="s">
        <v>12428</v>
      </c>
      <c r="E10069" t="s">
        <v>10</v>
      </c>
      <c r="F10069">
        <v>3013</v>
      </c>
      <c r="G10069">
        <v>2</v>
      </c>
      <c r="H10069">
        <v>1</v>
      </c>
      <c r="I10069">
        <v>1</v>
      </c>
      <c r="J10069">
        <v>79</v>
      </c>
      <c r="K10069">
        <v>1965</v>
      </c>
      <c r="L10069" t="s">
        <v>10239</v>
      </c>
      <c r="M10069" t="s">
        <v>65</v>
      </c>
      <c r="N10069" t="s">
        <v>21</v>
      </c>
      <c r="O10069" s="6" t="str">
        <f>INDEX(lkp_Region,MATCH(tbl_Sales[[#This Row],[Suburb]],lkp_Suburb,0))</f>
        <v>Western Metropolitan</v>
      </c>
      <c r="P10069" s="6">
        <f>MONTH(tbl_Sales[[#This Row],[Date]])</f>
        <v>6</v>
      </c>
      <c r="Q10069" s="6">
        <f>YEAR(tbl_Sales[[#This Row],[Date]])</f>
        <v>2017</v>
      </c>
    </row>
    <row r="10070" spans="1:17" x14ac:dyDescent="0.25">
      <c r="A10070" s="1">
        <v>42916</v>
      </c>
      <c r="B10070">
        <v>663500</v>
      </c>
      <c r="C10070" t="s">
        <v>2</v>
      </c>
      <c r="D10070" t="s">
        <v>12424</v>
      </c>
      <c r="E10070" t="s">
        <v>10</v>
      </c>
      <c r="F10070">
        <v>3156</v>
      </c>
      <c r="G10070">
        <v>3</v>
      </c>
      <c r="H10070">
        <v>1</v>
      </c>
      <c r="I10070">
        <v>2</v>
      </c>
      <c r="J10070">
        <v>736</v>
      </c>
      <c r="L10070" t="s">
        <v>10240</v>
      </c>
      <c r="M10070" t="s">
        <v>8145</v>
      </c>
      <c r="N10070" t="s">
        <v>7768</v>
      </c>
      <c r="O10070" s="6" t="str">
        <f>INDEX(lkp_Region,MATCH(tbl_Sales[[#This Row],[Suburb]],lkp_Suburb,0))</f>
        <v>Eastern Metropolitan</v>
      </c>
      <c r="P10070" s="6">
        <f>MONTH(tbl_Sales[[#This Row],[Date]])</f>
        <v>6</v>
      </c>
      <c r="Q10070" s="6">
        <f>YEAR(tbl_Sales[[#This Row],[Date]])</f>
        <v>2017</v>
      </c>
    </row>
    <row r="10071" spans="1:17" x14ac:dyDescent="0.25">
      <c r="A10071" s="1">
        <v>42916</v>
      </c>
      <c r="B10071">
        <v>845000</v>
      </c>
      <c r="C10071" t="s">
        <v>2</v>
      </c>
      <c r="D10071" t="s">
        <v>12429</v>
      </c>
      <c r="E10071" t="s">
        <v>5</v>
      </c>
      <c r="F10071">
        <v>3197</v>
      </c>
      <c r="G10071">
        <v>4</v>
      </c>
      <c r="H10071">
        <v>2</v>
      </c>
      <c r="I10071">
        <v>2</v>
      </c>
      <c r="J10071">
        <v>633</v>
      </c>
      <c r="K10071">
        <v>1930</v>
      </c>
      <c r="L10071" t="s">
        <v>10241</v>
      </c>
      <c r="M10071" t="s">
        <v>7589</v>
      </c>
      <c r="N10071" t="s">
        <v>45</v>
      </c>
      <c r="O10071" s="6" t="str">
        <f>INDEX(lkp_Region,MATCH(tbl_Sales[[#This Row],[Suburb]],lkp_Suburb,0))</f>
        <v>South-Eastern Metropolitan</v>
      </c>
      <c r="P10071" s="6">
        <f>MONTH(tbl_Sales[[#This Row],[Date]])</f>
        <v>6</v>
      </c>
      <c r="Q10071" s="6">
        <f>YEAR(tbl_Sales[[#This Row],[Date]])</f>
        <v>2017</v>
      </c>
    </row>
    <row r="10072" spans="1:17" x14ac:dyDescent="0.25">
      <c r="A10072" s="1">
        <v>42916</v>
      </c>
      <c r="B10072">
        <v>640000</v>
      </c>
      <c r="C10072" t="s">
        <v>13</v>
      </c>
      <c r="D10072" t="s">
        <v>12427</v>
      </c>
      <c r="E10072" t="s">
        <v>5</v>
      </c>
      <c r="F10072">
        <v>3204</v>
      </c>
      <c r="G10072">
        <v>2</v>
      </c>
      <c r="H10072">
        <v>1</v>
      </c>
      <c r="I10072">
        <v>1</v>
      </c>
      <c r="J10072">
        <v>0</v>
      </c>
      <c r="L10072" t="s">
        <v>10242</v>
      </c>
      <c r="M10072" t="s">
        <v>63</v>
      </c>
      <c r="N10072" t="s">
        <v>57</v>
      </c>
      <c r="O10072" s="6" t="str">
        <f>INDEX(lkp_Region,MATCH(tbl_Sales[[#This Row],[Suburb]],lkp_Suburb,0))</f>
        <v>Southern Metropolitan</v>
      </c>
      <c r="P10072" s="6">
        <f>MONTH(tbl_Sales[[#This Row],[Date]])</f>
        <v>6</v>
      </c>
      <c r="Q10072" s="6">
        <f>YEAR(tbl_Sales[[#This Row],[Date]])</f>
        <v>2017</v>
      </c>
    </row>
    <row r="10073" spans="1:17" x14ac:dyDescent="0.25">
      <c r="A10073" s="1">
        <v>42916</v>
      </c>
      <c r="B10073">
        <v>1970000</v>
      </c>
      <c r="C10073" t="s">
        <v>51</v>
      </c>
      <c r="D10073" t="s">
        <v>12425</v>
      </c>
      <c r="E10073" t="s">
        <v>10</v>
      </c>
      <c r="F10073">
        <v>3185</v>
      </c>
      <c r="G10073">
        <v>4</v>
      </c>
      <c r="H10073">
        <v>2</v>
      </c>
      <c r="I10073">
        <v>2</v>
      </c>
      <c r="J10073">
        <v>470</v>
      </c>
      <c r="L10073" t="s">
        <v>10243</v>
      </c>
      <c r="M10073" t="s">
        <v>136</v>
      </c>
      <c r="N10073" t="s">
        <v>57</v>
      </c>
      <c r="O10073" s="6" t="str">
        <f>INDEX(lkp_Region,MATCH(tbl_Sales[[#This Row],[Suburb]],lkp_Suburb,0))</f>
        <v>Southern Metropolitan</v>
      </c>
      <c r="P10073" s="6">
        <f>MONTH(tbl_Sales[[#This Row],[Date]])</f>
        <v>6</v>
      </c>
      <c r="Q10073" s="6">
        <f>YEAR(tbl_Sales[[#This Row],[Date]])</f>
        <v>2017</v>
      </c>
    </row>
    <row r="10074" spans="1:17" x14ac:dyDescent="0.25">
      <c r="A10074" s="1">
        <v>42916</v>
      </c>
      <c r="B10074">
        <v>725000</v>
      </c>
      <c r="C10074" t="s">
        <v>2</v>
      </c>
      <c r="D10074" t="s">
        <v>12423</v>
      </c>
      <c r="E10074" t="s">
        <v>10</v>
      </c>
      <c r="F10074">
        <v>3072</v>
      </c>
      <c r="G10074">
        <v>3</v>
      </c>
      <c r="H10074">
        <v>1</v>
      </c>
      <c r="I10074">
        <v>2</v>
      </c>
      <c r="J10074">
        <v>590</v>
      </c>
      <c r="K10074">
        <v>1950</v>
      </c>
      <c r="L10074" t="s">
        <v>10244</v>
      </c>
      <c r="M10074" t="s">
        <v>97</v>
      </c>
      <c r="N10074" t="s">
        <v>62</v>
      </c>
      <c r="O10074" s="6" t="str">
        <f>INDEX(lkp_Region,MATCH(tbl_Sales[[#This Row],[Suburb]],lkp_Suburb,0))</f>
        <v>Northern Metropolitan</v>
      </c>
      <c r="P10074" s="6">
        <f>MONTH(tbl_Sales[[#This Row],[Date]])</f>
        <v>6</v>
      </c>
      <c r="Q10074" s="6">
        <f>YEAR(tbl_Sales[[#This Row],[Date]])</f>
        <v>2017</v>
      </c>
    </row>
    <row r="10075" spans="1:17" x14ac:dyDescent="0.25">
      <c r="A10075" s="1">
        <v>42916</v>
      </c>
      <c r="B10075">
        <v>972500</v>
      </c>
      <c r="C10075" t="s">
        <v>2</v>
      </c>
      <c r="D10075" t="s">
        <v>12427</v>
      </c>
      <c r="E10075" t="s">
        <v>10</v>
      </c>
      <c r="F10075">
        <v>3072</v>
      </c>
      <c r="G10075">
        <v>3</v>
      </c>
      <c r="H10075">
        <v>1</v>
      </c>
      <c r="I10075">
        <v>1</v>
      </c>
      <c r="J10075">
        <v>448</v>
      </c>
      <c r="K10075">
        <v>1930</v>
      </c>
      <c r="L10075" t="s">
        <v>10245</v>
      </c>
      <c r="M10075" t="s">
        <v>97</v>
      </c>
      <c r="N10075" t="s">
        <v>62</v>
      </c>
      <c r="O10075" s="6" t="str">
        <f>INDEX(lkp_Region,MATCH(tbl_Sales[[#This Row],[Suburb]],lkp_Suburb,0))</f>
        <v>Northern Metropolitan</v>
      </c>
      <c r="P10075" s="6">
        <f>MONTH(tbl_Sales[[#This Row],[Date]])</f>
        <v>6</v>
      </c>
      <c r="Q10075" s="6">
        <f>YEAR(tbl_Sales[[#This Row],[Date]])</f>
        <v>2017</v>
      </c>
    </row>
    <row r="10076" spans="1:17" x14ac:dyDescent="0.25">
      <c r="A10076" s="1">
        <v>42916</v>
      </c>
      <c r="B10076">
        <v>1025000</v>
      </c>
      <c r="C10076" t="s">
        <v>2</v>
      </c>
      <c r="D10076" t="s">
        <v>12423</v>
      </c>
      <c r="E10076" t="s">
        <v>10</v>
      </c>
      <c r="F10076">
        <v>3073</v>
      </c>
      <c r="G10076">
        <v>2</v>
      </c>
      <c r="H10076">
        <v>2</v>
      </c>
      <c r="I10076">
        <v>1</v>
      </c>
      <c r="J10076">
        <v>715</v>
      </c>
      <c r="L10076" t="s">
        <v>10246</v>
      </c>
      <c r="M10076" t="s">
        <v>93</v>
      </c>
      <c r="N10076" t="s">
        <v>62</v>
      </c>
      <c r="O10076" s="6" t="str">
        <f>INDEX(lkp_Region,MATCH(tbl_Sales[[#This Row],[Suburb]],lkp_Suburb,0))</f>
        <v>Northern Metropolitan</v>
      </c>
      <c r="P10076" s="6">
        <f>MONTH(tbl_Sales[[#This Row],[Date]])</f>
        <v>6</v>
      </c>
      <c r="Q10076" s="6">
        <f>YEAR(tbl_Sales[[#This Row],[Date]])</f>
        <v>2017</v>
      </c>
    </row>
    <row r="10077" spans="1:17" x14ac:dyDescent="0.25">
      <c r="A10077" s="1">
        <v>42916</v>
      </c>
      <c r="B10077">
        <v>1060000</v>
      </c>
      <c r="C10077" t="s">
        <v>2</v>
      </c>
      <c r="D10077" t="s">
        <v>12427</v>
      </c>
      <c r="E10077" t="s">
        <v>5</v>
      </c>
      <c r="F10077">
        <v>3072</v>
      </c>
      <c r="G10077">
        <v>5</v>
      </c>
      <c r="H10077">
        <v>2</v>
      </c>
      <c r="I10077">
        <v>2</v>
      </c>
      <c r="J10077">
        <v>559</v>
      </c>
      <c r="K10077">
        <v>1940</v>
      </c>
      <c r="L10077" t="s">
        <v>10247</v>
      </c>
      <c r="M10077" t="s">
        <v>97</v>
      </c>
      <c r="N10077" t="s">
        <v>62</v>
      </c>
      <c r="O10077" s="6" t="str">
        <f>INDEX(lkp_Region,MATCH(tbl_Sales[[#This Row],[Suburb]],lkp_Suburb,0))</f>
        <v>Northern Metropolitan</v>
      </c>
      <c r="P10077" s="6">
        <f>MONTH(tbl_Sales[[#This Row],[Date]])</f>
        <v>6</v>
      </c>
      <c r="Q10077" s="6">
        <f>YEAR(tbl_Sales[[#This Row],[Date]])</f>
        <v>2017</v>
      </c>
    </row>
    <row r="10078" spans="1:17" x14ac:dyDescent="0.25">
      <c r="A10078" s="1">
        <v>42916</v>
      </c>
      <c r="B10078">
        <v>500000</v>
      </c>
      <c r="C10078" t="s">
        <v>13</v>
      </c>
      <c r="D10078" t="s">
        <v>12428</v>
      </c>
      <c r="E10078" t="s">
        <v>10</v>
      </c>
      <c r="F10078">
        <v>3021</v>
      </c>
      <c r="G10078">
        <v>3</v>
      </c>
      <c r="H10078">
        <v>1</v>
      </c>
      <c r="I10078">
        <v>1</v>
      </c>
      <c r="J10078">
        <v>388</v>
      </c>
      <c r="K10078">
        <v>1992</v>
      </c>
      <c r="L10078" t="s">
        <v>10248</v>
      </c>
      <c r="M10078" t="s">
        <v>7948</v>
      </c>
      <c r="N10078" t="s">
        <v>3</v>
      </c>
      <c r="O10078" s="6" t="str">
        <f>INDEX(lkp_Region,MATCH(tbl_Sales[[#This Row],[Suburb]],lkp_Suburb,0))</f>
        <v>Western Metropolitan</v>
      </c>
      <c r="P10078" s="6">
        <f>MONTH(tbl_Sales[[#This Row],[Date]])</f>
        <v>6</v>
      </c>
      <c r="Q10078" s="6">
        <f>YEAR(tbl_Sales[[#This Row],[Date]])</f>
        <v>2017</v>
      </c>
    </row>
    <row r="10079" spans="1:17" x14ac:dyDescent="0.25">
      <c r="A10079" s="1">
        <v>42916</v>
      </c>
      <c r="B10079">
        <v>526500</v>
      </c>
      <c r="C10079" t="s">
        <v>2</v>
      </c>
      <c r="D10079" t="s">
        <v>12427</v>
      </c>
      <c r="E10079" t="s">
        <v>10</v>
      </c>
      <c r="F10079">
        <v>3021</v>
      </c>
      <c r="G10079">
        <v>3</v>
      </c>
      <c r="H10079">
        <v>1</v>
      </c>
      <c r="I10079">
        <v>2</v>
      </c>
      <c r="J10079">
        <v>529</v>
      </c>
      <c r="L10079" t="s">
        <v>10250</v>
      </c>
      <c r="M10079" t="s">
        <v>10249</v>
      </c>
      <c r="N10079" t="s">
        <v>3</v>
      </c>
      <c r="O10079" s="6" t="str">
        <f>INDEX(lkp_Region,MATCH(tbl_Sales[[#This Row],[Suburb]],lkp_Suburb,0))</f>
        <v>Western Metropolitan</v>
      </c>
      <c r="P10079" s="6">
        <f>MONTH(tbl_Sales[[#This Row],[Date]])</f>
        <v>6</v>
      </c>
      <c r="Q10079" s="6">
        <f>YEAR(tbl_Sales[[#This Row],[Date]])</f>
        <v>2017</v>
      </c>
    </row>
    <row r="10080" spans="1:17" x14ac:dyDescent="0.25">
      <c r="A10080" s="1">
        <v>42916</v>
      </c>
      <c r="B10080">
        <v>805000</v>
      </c>
      <c r="C10080" t="s">
        <v>2</v>
      </c>
      <c r="D10080" t="s">
        <v>12432</v>
      </c>
      <c r="E10080" t="s">
        <v>10</v>
      </c>
      <c r="F10080">
        <v>3020</v>
      </c>
      <c r="G10080">
        <v>3</v>
      </c>
      <c r="H10080">
        <v>1</v>
      </c>
      <c r="I10080">
        <v>2</v>
      </c>
      <c r="J10080">
        <v>631</v>
      </c>
      <c r="K10080">
        <v>1965</v>
      </c>
      <c r="L10080" t="s">
        <v>10251</v>
      </c>
      <c r="M10080" t="s">
        <v>443</v>
      </c>
      <c r="N10080" t="s">
        <v>3</v>
      </c>
      <c r="O10080" s="6" t="str">
        <f>INDEX(lkp_Region,MATCH(tbl_Sales[[#This Row],[Suburb]],lkp_Suburb,0))</f>
        <v>Western Metropolitan</v>
      </c>
      <c r="P10080" s="6">
        <f>MONTH(tbl_Sales[[#This Row],[Date]])</f>
        <v>6</v>
      </c>
      <c r="Q10080" s="6">
        <f>YEAR(tbl_Sales[[#This Row],[Date]])</f>
        <v>2017</v>
      </c>
    </row>
    <row r="10081" spans="1:17" x14ac:dyDescent="0.25">
      <c r="A10081" s="1">
        <v>42916</v>
      </c>
      <c r="B10081">
        <v>630000</v>
      </c>
      <c r="C10081" t="s">
        <v>13</v>
      </c>
      <c r="D10081" t="s">
        <v>12427</v>
      </c>
      <c r="E10081" t="s">
        <v>10</v>
      </c>
      <c r="F10081">
        <v>3101</v>
      </c>
      <c r="G10081">
        <v>2</v>
      </c>
      <c r="H10081">
        <v>1</v>
      </c>
      <c r="I10081">
        <v>1</v>
      </c>
      <c r="J10081">
        <v>1037</v>
      </c>
      <c r="K10081">
        <v>1960</v>
      </c>
      <c r="L10081" t="s">
        <v>10252</v>
      </c>
      <c r="M10081" t="s">
        <v>145</v>
      </c>
      <c r="N10081" t="s">
        <v>101</v>
      </c>
      <c r="O10081" s="6" t="str">
        <f>INDEX(lkp_Region,MATCH(tbl_Sales[[#This Row],[Suburb]],lkp_Suburb,0))</f>
        <v>Southern Metropolitan</v>
      </c>
      <c r="P10081" s="6">
        <f>MONTH(tbl_Sales[[#This Row],[Date]])</f>
        <v>6</v>
      </c>
      <c r="Q10081" s="6">
        <f>YEAR(tbl_Sales[[#This Row],[Date]])</f>
        <v>2017</v>
      </c>
    </row>
    <row r="10082" spans="1:17" x14ac:dyDescent="0.25">
      <c r="A10082" s="1">
        <v>42916</v>
      </c>
      <c r="B10082">
        <v>2444000</v>
      </c>
      <c r="C10082" t="s">
        <v>2</v>
      </c>
      <c r="D10082" t="s">
        <v>12425</v>
      </c>
      <c r="E10082" t="s">
        <v>10</v>
      </c>
      <c r="F10082">
        <v>3104</v>
      </c>
      <c r="G10082">
        <v>4</v>
      </c>
      <c r="H10082">
        <v>2</v>
      </c>
      <c r="I10082">
        <v>2</v>
      </c>
      <c r="J10082">
        <v>1011</v>
      </c>
      <c r="L10082" t="s">
        <v>10253</v>
      </c>
      <c r="M10082" t="s">
        <v>99</v>
      </c>
      <c r="N10082" t="s">
        <v>101</v>
      </c>
      <c r="O10082" s="6" t="str">
        <f>INDEX(lkp_Region,MATCH(tbl_Sales[[#This Row],[Suburb]],lkp_Suburb,0))</f>
        <v>Southern Metropolitan</v>
      </c>
      <c r="P10082" s="6">
        <f>MONTH(tbl_Sales[[#This Row],[Date]])</f>
        <v>6</v>
      </c>
      <c r="Q10082" s="6">
        <f>YEAR(tbl_Sales[[#This Row],[Date]])</f>
        <v>2017</v>
      </c>
    </row>
    <row r="10083" spans="1:17" x14ac:dyDescent="0.25">
      <c r="A10083" s="1">
        <v>42916</v>
      </c>
      <c r="B10083">
        <v>738000</v>
      </c>
      <c r="C10083" t="s">
        <v>51</v>
      </c>
      <c r="D10083" t="s">
        <v>12423</v>
      </c>
      <c r="E10083" t="s">
        <v>10</v>
      </c>
      <c r="F10083">
        <v>3084</v>
      </c>
      <c r="G10083">
        <v>2</v>
      </c>
      <c r="H10083">
        <v>1</v>
      </c>
      <c r="I10083">
        <v>2</v>
      </c>
      <c r="J10083">
        <v>154</v>
      </c>
      <c r="K10083">
        <v>1985</v>
      </c>
      <c r="L10083" t="s">
        <v>10254</v>
      </c>
      <c r="M10083" t="s">
        <v>211</v>
      </c>
      <c r="N10083" t="s">
        <v>150</v>
      </c>
      <c r="O10083" s="6" t="str">
        <f>INDEX(lkp_Region,MATCH(tbl_Sales[[#This Row],[Suburb]],lkp_Suburb,0))</f>
        <v>Eastern Metropolitan</v>
      </c>
      <c r="P10083" s="6">
        <f>MONTH(tbl_Sales[[#This Row],[Date]])</f>
        <v>6</v>
      </c>
      <c r="Q10083" s="6">
        <f>YEAR(tbl_Sales[[#This Row],[Date]])</f>
        <v>2017</v>
      </c>
    </row>
    <row r="10084" spans="1:17" x14ac:dyDescent="0.25">
      <c r="A10084" s="1">
        <v>42916</v>
      </c>
      <c r="B10084">
        <v>1060000</v>
      </c>
      <c r="C10084" t="s">
        <v>51</v>
      </c>
      <c r="D10084" t="s">
        <v>12430</v>
      </c>
      <c r="E10084" t="s">
        <v>10</v>
      </c>
      <c r="F10084">
        <v>3079</v>
      </c>
      <c r="G10084">
        <v>3</v>
      </c>
      <c r="H10084">
        <v>1</v>
      </c>
      <c r="I10084">
        <v>0</v>
      </c>
      <c r="J10084">
        <v>219</v>
      </c>
      <c r="K10084">
        <v>1980</v>
      </c>
      <c r="L10084" t="s">
        <v>10255</v>
      </c>
      <c r="M10084" t="s">
        <v>213</v>
      </c>
      <c r="N10084" t="s">
        <v>150</v>
      </c>
      <c r="O10084" s="6" t="str">
        <f>INDEX(lkp_Region,MATCH(tbl_Sales[[#This Row],[Suburb]],lkp_Suburb,0))</f>
        <v>Eastern Metropolitan</v>
      </c>
      <c r="P10084" s="6">
        <f>MONTH(tbl_Sales[[#This Row],[Date]])</f>
        <v>6</v>
      </c>
      <c r="Q10084" s="6">
        <f>YEAR(tbl_Sales[[#This Row],[Date]])</f>
        <v>2017</v>
      </c>
    </row>
    <row r="10085" spans="1:17" x14ac:dyDescent="0.25">
      <c r="A10085" s="1">
        <v>42916</v>
      </c>
      <c r="B10085">
        <v>1160000</v>
      </c>
      <c r="C10085" t="s">
        <v>2</v>
      </c>
      <c r="D10085" t="s">
        <v>12427</v>
      </c>
      <c r="E10085" t="s">
        <v>10</v>
      </c>
      <c r="F10085">
        <v>3094</v>
      </c>
      <c r="G10085">
        <v>3</v>
      </c>
      <c r="H10085">
        <v>2</v>
      </c>
      <c r="I10085">
        <v>1</v>
      </c>
      <c r="J10085">
        <v>1125</v>
      </c>
      <c r="L10085" t="s">
        <v>10256</v>
      </c>
      <c r="M10085" t="s">
        <v>7601</v>
      </c>
      <c r="N10085" t="s">
        <v>150</v>
      </c>
      <c r="O10085" s="6" t="str">
        <f>INDEX(lkp_Region,MATCH(tbl_Sales[[#This Row],[Suburb]],lkp_Suburb,0))</f>
        <v>Eastern Metropolitan</v>
      </c>
      <c r="P10085" s="6">
        <f>MONTH(tbl_Sales[[#This Row],[Date]])</f>
        <v>6</v>
      </c>
      <c r="Q10085" s="6">
        <f>YEAR(tbl_Sales[[#This Row],[Date]])</f>
        <v>2017</v>
      </c>
    </row>
    <row r="10086" spans="1:17" x14ac:dyDescent="0.25">
      <c r="A10086" s="1">
        <v>42917</v>
      </c>
      <c r="B10086">
        <v>1275000</v>
      </c>
      <c r="C10086" t="s">
        <v>2</v>
      </c>
      <c r="D10086" t="s">
        <v>12427</v>
      </c>
      <c r="E10086" t="s">
        <v>5</v>
      </c>
      <c r="F10086">
        <v>3068</v>
      </c>
      <c r="G10086">
        <v>2</v>
      </c>
      <c r="H10086">
        <v>1</v>
      </c>
      <c r="I10086">
        <v>0</v>
      </c>
      <c r="J10086">
        <v>153</v>
      </c>
      <c r="L10086" t="s">
        <v>10257</v>
      </c>
      <c r="M10086" t="s">
        <v>72</v>
      </c>
      <c r="N10086" t="s">
        <v>8</v>
      </c>
      <c r="O10086" s="6" t="str">
        <f>INDEX(lkp_Region,MATCH(tbl_Sales[[#This Row],[Suburb]],lkp_Suburb,0))</f>
        <v>Northern Metropolitan</v>
      </c>
      <c r="P10086" s="6">
        <f>MONTH(tbl_Sales[[#This Row],[Date]])</f>
        <v>7</v>
      </c>
      <c r="Q10086" s="6">
        <f>YEAR(tbl_Sales[[#This Row],[Date]])</f>
        <v>2017</v>
      </c>
    </row>
    <row r="10087" spans="1:17" x14ac:dyDescent="0.25">
      <c r="A10087" s="1">
        <v>42917</v>
      </c>
      <c r="B10087">
        <v>1326000</v>
      </c>
      <c r="C10087" t="s">
        <v>2</v>
      </c>
      <c r="D10087" t="s">
        <v>12427</v>
      </c>
      <c r="E10087" t="s">
        <v>10</v>
      </c>
      <c r="F10087">
        <v>3065</v>
      </c>
      <c r="G10087">
        <v>3</v>
      </c>
      <c r="H10087">
        <v>2</v>
      </c>
      <c r="I10087">
        <v>2</v>
      </c>
      <c r="J10087">
        <v>718</v>
      </c>
      <c r="K10087">
        <v>2006</v>
      </c>
      <c r="L10087" t="s">
        <v>10258</v>
      </c>
      <c r="M10087" t="s">
        <v>427</v>
      </c>
      <c r="N10087" t="s">
        <v>8</v>
      </c>
      <c r="O10087" s="6" t="str">
        <f>INDEX(lkp_Region,MATCH(tbl_Sales[[#This Row],[Suburb]],lkp_Suburb,0))</f>
        <v>Northern Metropolitan</v>
      </c>
      <c r="P10087" s="6">
        <f>MONTH(tbl_Sales[[#This Row],[Date]])</f>
        <v>7</v>
      </c>
      <c r="Q10087" s="6">
        <f>YEAR(tbl_Sales[[#This Row],[Date]])</f>
        <v>2017</v>
      </c>
    </row>
    <row r="10088" spans="1:17" x14ac:dyDescent="0.25">
      <c r="A10088" s="1">
        <v>42917</v>
      </c>
      <c r="B10088">
        <v>680000</v>
      </c>
      <c r="C10088" t="s">
        <v>2</v>
      </c>
      <c r="D10088" t="s">
        <v>12424</v>
      </c>
      <c r="E10088" t="s">
        <v>10</v>
      </c>
      <c r="F10088">
        <v>3076</v>
      </c>
      <c r="G10088">
        <v>4</v>
      </c>
      <c r="H10088">
        <v>2</v>
      </c>
      <c r="I10088">
        <v>2</v>
      </c>
      <c r="J10088">
        <v>656</v>
      </c>
      <c r="K10088">
        <v>1980</v>
      </c>
      <c r="L10088" t="s">
        <v>10259</v>
      </c>
      <c r="M10088" t="s">
        <v>7572</v>
      </c>
      <c r="N10088" t="s">
        <v>7515</v>
      </c>
      <c r="O10088" s="6" t="str">
        <f>INDEX(lkp_Region,MATCH(tbl_Sales[[#This Row],[Suburb]],lkp_Suburb,0))</f>
        <v>Northern Metropolitan</v>
      </c>
      <c r="P10088" s="6">
        <f>MONTH(tbl_Sales[[#This Row],[Date]])</f>
        <v>7</v>
      </c>
      <c r="Q10088" s="6">
        <f>YEAR(tbl_Sales[[#This Row],[Date]])</f>
        <v>2017</v>
      </c>
    </row>
    <row r="10089" spans="1:17" x14ac:dyDescent="0.25">
      <c r="A10089" s="1">
        <v>42917</v>
      </c>
      <c r="B10089">
        <v>1075000</v>
      </c>
      <c r="C10089" t="s">
        <v>2</v>
      </c>
      <c r="D10089" t="s">
        <v>12427</v>
      </c>
      <c r="E10089" t="s">
        <v>5</v>
      </c>
      <c r="F10089">
        <v>3131</v>
      </c>
      <c r="G10089">
        <v>4</v>
      </c>
      <c r="H10089">
        <v>2</v>
      </c>
      <c r="I10089">
        <v>2</v>
      </c>
      <c r="J10089">
        <v>697</v>
      </c>
      <c r="K10089">
        <v>1970</v>
      </c>
      <c r="L10089" t="s">
        <v>10260</v>
      </c>
      <c r="M10089" t="s">
        <v>7674</v>
      </c>
      <c r="N10089" t="s">
        <v>14</v>
      </c>
      <c r="O10089" s="6" t="str">
        <f>INDEX(lkp_Region,MATCH(tbl_Sales[[#This Row],[Suburb]],lkp_Suburb,0))</f>
        <v>Eastern Metropolitan</v>
      </c>
      <c r="P10089" s="6">
        <f>MONTH(tbl_Sales[[#This Row],[Date]])</f>
        <v>7</v>
      </c>
      <c r="Q10089" s="6">
        <f>YEAR(tbl_Sales[[#This Row],[Date]])</f>
        <v>2017</v>
      </c>
    </row>
    <row r="10090" spans="1:17" x14ac:dyDescent="0.25">
      <c r="A10090" s="1">
        <v>42917</v>
      </c>
      <c r="B10090">
        <v>558500</v>
      </c>
      <c r="C10090" t="s">
        <v>13</v>
      </c>
      <c r="D10090" t="s">
        <v>12429</v>
      </c>
      <c r="E10090" t="s">
        <v>5</v>
      </c>
      <c r="F10090">
        <v>3185</v>
      </c>
      <c r="G10090">
        <v>2</v>
      </c>
      <c r="H10090">
        <v>1</v>
      </c>
      <c r="I10090">
        <v>1</v>
      </c>
      <c r="J10090">
        <v>1453</v>
      </c>
      <c r="K10090">
        <v>1970</v>
      </c>
      <c r="L10090" t="s">
        <v>10261</v>
      </c>
      <c r="M10090" t="s">
        <v>154</v>
      </c>
      <c r="N10090" t="s">
        <v>26</v>
      </c>
      <c r="O10090" s="6" t="str">
        <f>INDEX(lkp_Region,MATCH(tbl_Sales[[#This Row],[Suburb]],lkp_Suburb,0))</f>
        <v>Southern Metropolitan</v>
      </c>
      <c r="P10090" s="6">
        <f>MONTH(tbl_Sales[[#This Row],[Date]])</f>
        <v>7</v>
      </c>
      <c r="Q10090" s="6">
        <f>YEAR(tbl_Sales[[#This Row],[Date]])</f>
        <v>2017</v>
      </c>
    </row>
    <row r="10091" spans="1:17" x14ac:dyDescent="0.25">
      <c r="A10091" s="1">
        <v>42917</v>
      </c>
      <c r="B10091">
        <v>1535000</v>
      </c>
      <c r="C10091" t="s">
        <v>2</v>
      </c>
      <c r="D10091" t="s">
        <v>12430</v>
      </c>
      <c r="E10091" t="s">
        <v>10</v>
      </c>
      <c r="F10091">
        <v>3206</v>
      </c>
      <c r="G10091">
        <v>2</v>
      </c>
      <c r="H10091">
        <v>1</v>
      </c>
      <c r="I10091">
        <v>0</v>
      </c>
      <c r="J10091">
        <v>171</v>
      </c>
      <c r="K10091">
        <v>1900</v>
      </c>
      <c r="L10091" t="s">
        <v>10262</v>
      </c>
      <c r="M10091" t="s">
        <v>113</v>
      </c>
      <c r="N10091" t="s">
        <v>26</v>
      </c>
      <c r="O10091" s="6" t="str">
        <f>INDEX(lkp_Region,MATCH(tbl_Sales[[#This Row],[Suburb]],lkp_Suburb,0))</f>
        <v>Southern Metropolitan</v>
      </c>
      <c r="P10091" s="6">
        <f>MONTH(tbl_Sales[[#This Row],[Date]])</f>
        <v>7</v>
      </c>
      <c r="Q10091" s="6">
        <f>YEAR(tbl_Sales[[#This Row],[Date]])</f>
        <v>2017</v>
      </c>
    </row>
    <row r="10092" spans="1:17" x14ac:dyDescent="0.25">
      <c r="A10092" s="1">
        <v>42917</v>
      </c>
      <c r="B10092">
        <v>1720000</v>
      </c>
      <c r="C10092" t="s">
        <v>2</v>
      </c>
      <c r="D10092" t="s">
        <v>12430</v>
      </c>
      <c r="E10092" t="s">
        <v>10</v>
      </c>
      <c r="F10092">
        <v>3205</v>
      </c>
      <c r="G10092">
        <v>3</v>
      </c>
      <c r="H10092">
        <v>2</v>
      </c>
      <c r="I10092">
        <v>2</v>
      </c>
      <c r="J10092">
        <v>81</v>
      </c>
      <c r="K10092">
        <v>1998</v>
      </c>
      <c r="L10092" t="s">
        <v>10263</v>
      </c>
      <c r="M10092" t="s">
        <v>185</v>
      </c>
      <c r="N10092" t="s">
        <v>26</v>
      </c>
      <c r="O10092" s="6" t="str">
        <f>INDEX(lkp_Region,MATCH(tbl_Sales[[#This Row],[Suburb]],lkp_Suburb,0))</f>
        <v>Southern Metropolitan</v>
      </c>
      <c r="P10092" s="6">
        <f>MONTH(tbl_Sales[[#This Row],[Date]])</f>
        <v>7</v>
      </c>
      <c r="Q10092" s="6">
        <f>YEAR(tbl_Sales[[#This Row],[Date]])</f>
        <v>2017</v>
      </c>
    </row>
    <row r="10093" spans="1:17" x14ac:dyDescent="0.25">
      <c r="A10093" s="1">
        <v>42917</v>
      </c>
      <c r="B10093">
        <v>650000</v>
      </c>
      <c r="C10093" t="s">
        <v>13</v>
      </c>
      <c r="D10093" t="s">
        <v>12423</v>
      </c>
      <c r="E10093" t="s">
        <v>10</v>
      </c>
      <c r="F10093">
        <v>3058</v>
      </c>
      <c r="G10093">
        <v>2</v>
      </c>
      <c r="H10093">
        <v>1</v>
      </c>
      <c r="I10093">
        <v>1</v>
      </c>
      <c r="J10093">
        <v>136</v>
      </c>
      <c r="K10093">
        <v>1975</v>
      </c>
      <c r="L10093" t="s">
        <v>10264</v>
      </c>
      <c r="M10093" t="s">
        <v>41</v>
      </c>
      <c r="N10093" t="s">
        <v>18</v>
      </c>
      <c r="O10093" s="6" t="str">
        <f>INDEX(lkp_Region,MATCH(tbl_Sales[[#This Row],[Suburb]],lkp_Suburb,0))</f>
        <v>Northern Metropolitan</v>
      </c>
      <c r="P10093" s="6">
        <f>MONTH(tbl_Sales[[#This Row],[Date]])</f>
        <v>7</v>
      </c>
      <c r="Q10093" s="6">
        <f>YEAR(tbl_Sales[[#This Row],[Date]])</f>
        <v>2017</v>
      </c>
    </row>
    <row r="10094" spans="1:17" x14ac:dyDescent="0.25">
      <c r="A10094" s="1">
        <v>42917</v>
      </c>
      <c r="B10094">
        <v>650000</v>
      </c>
      <c r="C10094" t="s">
        <v>2</v>
      </c>
      <c r="D10094" t="s">
        <v>12430</v>
      </c>
      <c r="E10094" t="s">
        <v>5</v>
      </c>
      <c r="F10094">
        <v>3044</v>
      </c>
      <c r="G10094">
        <v>2</v>
      </c>
      <c r="H10094">
        <v>1</v>
      </c>
      <c r="I10094">
        <v>2</v>
      </c>
      <c r="J10094">
        <v>605</v>
      </c>
      <c r="L10094" t="s">
        <v>10265</v>
      </c>
      <c r="M10094" t="s">
        <v>115</v>
      </c>
      <c r="N10094" t="s">
        <v>18</v>
      </c>
      <c r="O10094" s="6" t="str">
        <f>INDEX(lkp_Region,MATCH(tbl_Sales[[#This Row],[Suburb]],lkp_Suburb,0))</f>
        <v>Northern Metropolitan</v>
      </c>
      <c r="P10094" s="6">
        <f>MONTH(tbl_Sales[[#This Row],[Date]])</f>
        <v>7</v>
      </c>
      <c r="Q10094" s="6">
        <f>YEAR(tbl_Sales[[#This Row],[Date]])</f>
        <v>2017</v>
      </c>
    </row>
    <row r="10095" spans="1:17" x14ac:dyDescent="0.25">
      <c r="A10095" s="1">
        <v>42917</v>
      </c>
      <c r="B10095">
        <v>940000</v>
      </c>
      <c r="C10095" t="s">
        <v>2</v>
      </c>
      <c r="D10095" t="s">
        <v>12428</v>
      </c>
      <c r="E10095" t="s">
        <v>10</v>
      </c>
      <c r="F10095">
        <v>3044</v>
      </c>
      <c r="G10095">
        <v>3</v>
      </c>
      <c r="H10095">
        <v>1</v>
      </c>
      <c r="I10095">
        <v>2</v>
      </c>
      <c r="J10095">
        <v>587</v>
      </c>
      <c r="L10095" t="s">
        <v>10266</v>
      </c>
      <c r="M10095" t="s">
        <v>115</v>
      </c>
      <c r="N10095" t="s">
        <v>18</v>
      </c>
      <c r="O10095" s="6" t="str">
        <f>INDEX(lkp_Region,MATCH(tbl_Sales[[#This Row],[Suburb]],lkp_Suburb,0))</f>
        <v>Northern Metropolitan</v>
      </c>
      <c r="P10095" s="6">
        <f>MONTH(tbl_Sales[[#This Row],[Date]])</f>
        <v>7</v>
      </c>
      <c r="Q10095" s="6">
        <f>YEAR(tbl_Sales[[#This Row],[Date]])</f>
        <v>2017</v>
      </c>
    </row>
    <row r="10096" spans="1:17" x14ac:dyDescent="0.25">
      <c r="A10096" s="1">
        <v>42917</v>
      </c>
      <c r="B10096">
        <v>1663000</v>
      </c>
      <c r="C10096" t="s">
        <v>2</v>
      </c>
      <c r="D10096" t="s">
        <v>12427</v>
      </c>
      <c r="E10096" t="s">
        <v>10</v>
      </c>
      <c r="F10096">
        <v>3044</v>
      </c>
      <c r="G10096">
        <v>3</v>
      </c>
      <c r="H10096">
        <v>1</v>
      </c>
      <c r="I10096">
        <v>2</v>
      </c>
      <c r="J10096">
        <v>956</v>
      </c>
      <c r="L10096" t="s">
        <v>10267</v>
      </c>
      <c r="M10096" t="s">
        <v>115</v>
      </c>
      <c r="N10096" t="s">
        <v>18</v>
      </c>
      <c r="O10096" s="6" t="str">
        <f>INDEX(lkp_Region,MATCH(tbl_Sales[[#This Row],[Suburb]],lkp_Suburb,0))</f>
        <v>Northern Metropolitan</v>
      </c>
      <c r="P10096" s="6">
        <f>MONTH(tbl_Sales[[#This Row],[Date]])</f>
        <v>7</v>
      </c>
      <c r="Q10096" s="6">
        <f>YEAR(tbl_Sales[[#This Row],[Date]])</f>
        <v>2017</v>
      </c>
    </row>
    <row r="10097" spans="1:17" x14ac:dyDescent="0.25">
      <c r="A10097" s="1">
        <v>42917</v>
      </c>
      <c r="B10097">
        <v>738000</v>
      </c>
      <c r="C10097" t="s">
        <v>2</v>
      </c>
      <c r="D10097" t="s">
        <v>12425</v>
      </c>
      <c r="E10097" t="s">
        <v>10</v>
      </c>
      <c r="F10097">
        <v>3033</v>
      </c>
      <c r="G10097">
        <v>3</v>
      </c>
      <c r="H10097">
        <v>1</v>
      </c>
      <c r="I10097">
        <v>4</v>
      </c>
      <c r="J10097">
        <v>546</v>
      </c>
      <c r="L10097" t="s">
        <v>10268</v>
      </c>
      <c r="M10097" t="s">
        <v>119</v>
      </c>
      <c r="N10097" t="s">
        <v>49</v>
      </c>
      <c r="O10097" s="6" t="str">
        <f>INDEX(lkp_Region,MATCH(tbl_Sales[[#This Row],[Suburb]],lkp_Suburb,0))</f>
        <v>Western Metropolitan</v>
      </c>
      <c r="P10097" s="6">
        <f>MONTH(tbl_Sales[[#This Row],[Date]])</f>
        <v>7</v>
      </c>
      <c r="Q10097" s="6">
        <f>YEAR(tbl_Sales[[#This Row],[Date]])</f>
        <v>2017</v>
      </c>
    </row>
    <row r="10098" spans="1:17" x14ac:dyDescent="0.25">
      <c r="A10098" s="1">
        <v>42917</v>
      </c>
      <c r="B10098">
        <v>1165000</v>
      </c>
      <c r="C10098" t="s">
        <v>2</v>
      </c>
      <c r="D10098" t="s">
        <v>12423</v>
      </c>
      <c r="E10098" t="s">
        <v>10</v>
      </c>
      <c r="F10098">
        <v>3040</v>
      </c>
      <c r="G10098">
        <v>3</v>
      </c>
      <c r="H10098">
        <v>1</v>
      </c>
      <c r="I10098">
        <v>1</v>
      </c>
      <c r="J10098">
        <v>590</v>
      </c>
      <c r="L10098" t="s">
        <v>10269</v>
      </c>
      <c r="M10098" t="s">
        <v>47</v>
      </c>
      <c r="N10098" t="s">
        <v>49</v>
      </c>
      <c r="O10098" s="6" t="str">
        <f>INDEX(lkp_Region,MATCH(tbl_Sales[[#This Row],[Suburb]],lkp_Suburb,0))</f>
        <v>Western Metropolitan</v>
      </c>
      <c r="P10098" s="6">
        <f>MONTH(tbl_Sales[[#This Row],[Date]])</f>
        <v>7</v>
      </c>
      <c r="Q10098" s="6">
        <f>YEAR(tbl_Sales[[#This Row],[Date]])</f>
        <v>2017</v>
      </c>
    </row>
    <row r="10099" spans="1:17" x14ac:dyDescent="0.25">
      <c r="A10099" s="1">
        <v>42917</v>
      </c>
      <c r="B10099">
        <v>1205000</v>
      </c>
      <c r="C10099" t="s">
        <v>2</v>
      </c>
      <c r="D10099" t="s">
        <v>12427</v>
      </c>
      <c r="E10099" t="s">
        <v>10</v>
      </c>
      <c r="F10099">
        <v>3031</v>
      </c>
      <c r="G10099">
        <v>3</v>
      </c>
      <c r="H10099">
        <v>1</v>
      </c>
      <c r="I10099">
        <v>0</v>
      </c>
      <c r="J10099">
        <v>251</v>
      </c>
      <c r="L10099" t="s">
        <v>10270</v>
      </c>
      <c r="M10099" t="s">
        <v>288</v>
      </c>
      <c r="N10099" t="s">
        <v>49</v>
      </c>
      <c r="O10099" s="6" t="str">
        <f>INDEX(lkp_Region,MATCH(tbl_Sales[[#This Row],[Suburb]],lkp_Suburb,0))</f>
        <v>Northern Metropolitan</v>
      </c>
      <c r="P10099" s="6">
        <f>MONTH(tbl_Sales[[#This Row],[Date]])</f>
        <v>7</v>
      </c>
      <c r="Q10099" s="6">
        <f>YEAR(tbl_Sales[[#This Row],[Date]])</f>
        <v>2017</v>
      </c>
    </row>
    <row r="10100" spans="1:17" x14ac:dyDescent="0.25">
      <c r="A10100" s="1">
        <v>42917</v>
      </c>
      <c r="B10100">
        <v>1337000</v>
      </c>
      <c r="C10100" t="s">
        <v>2</v>
      </c>
      <c r="D10100" t="s">
        <v>12423</v>
      </c>
      <c r="E10100" t="s">
        <v>10</v>
      </c>
      <c r="F10100">
        <v>3042</v>
      </c>
      <c r="G10100">
        <v>4</v>
      </c>
      <c r="H10100">
        <v>2</v>
      </c>
      <c r="I10100">
        <v>2</v>
      </c>
      <c r="J10100">
        <v>650</v>
      </c>
      <c r="K10100">
        <v>1955</v>
      </c>
      <c r="L10100" t="s">
        <v>10271</v>
      </c>
      <c r="M10100" t="s">
        <v>86</v>
      </c>
      <c r="N10100" t="s">
        <v>49</v>
      </c>
      <c r="O10100" s="6" t="str">
        <f>INDEX(lkp_Region,MATCH(tbl_Sales[[#This Row],[Suburb]],lkp_Suburb,0))</f>
        <v>Western Metropolitan</v>
      </c>
      <c r="P10100" s="6">
        <f>MONTH(tbl_Sales[[#This Row],[Date]])</f>
        <v>7</v>
      </c>
      <c r="Q10100" s="6">
        <f>YEAR(tbl_Sales[[#This Row],[Date]])</f>
        <v>2017</v>
      </c>
    </row>
    <row r="10101" spans="1:17" x14ac:dyDescent="0.25">
      <c r="A10101" s="1">
        <v>42917</v>
      </c>
      <c r="B10101">
        <v>1400000</v>
      </c>
      <c r="C10101" t="s">
        <v>2</v>
      </c>
      <c r="D10101" t="s">
        <v>12427</v>
      </c>
      <c r="E10101" t="s">
        <v>5</v>
      </c>
      <c r="F10101">
        <v>3040</v>
      </c>
      <c r="G10101">
        <v>4</v>
      </c>
      <c r="H10101">
        <v>2</v>
      </c>
      <c r="I10101">
        <v>1</v>
      </c>
      <c r="J10101">
        <v>267</v>
      </c>
      <c r="L10101" t="s">
        <v>9428</v>
      </c>
      <c r="M10101" t="s">
        <v>47</v>
      </c>
      <c r="N10101" t="s">
        <v>49</v>
      </c>
      <c r="O10101" s="6" t="str">
        <f>INDEX(lkp_Region,MATCH(tbl_Sales[[#This Row],[Suburb]],lkp_Suburb,0))</f>
        <v>Western Metropolitan</v>
      </c>
      <c r="P10101" s="6">
        <f>MONTH(tbl_Sales[[#This Row],[Date]])</f>
        <v>7</v>
      </c>
      <c r="Q10101" s="6">
        <f>YEAR(tbl_Sales[[#This Row],[Date]])</f>
        <v>2017</v>
      </c>
    </row>
    <row r="10102" spans="1:17" x14ac:dyDescent="0.25">
      <c r="A10102" s="1">
        <v>42917</v>
      </c>
      <c r="B10102">
        <v>935000</v>
      </c>
      <c r="C10102" t="s">
        <v>2</v>
      </c>
      <c r="D10102" t="s">
        <v>12429</v>
      </c>
      <c r="E10102" t="s">
        <v>10</v>
      </c>
      <c r="F10102">
        <v>3037</v>
      </c>
      <c r="G10102">
        <v>6</v>
      </c>
      <c r="H10102">
        <v>4</v>
      </c>
      <c r="I10102">
        <v>2</v>
      </c>
      <c r="J10102">
        <v>694</v>
      </c>
      <c r="L10102" t="s">
        <v>10272</v>
      </c>
      <c r="M10102" t="s">
        <v>7977</v>
      </c>
      <c r="N10102" t="s">
        <v>7542</v>
      </c>
      <c r="O10102" s="6" t="str">
        <f>INDEX(lkp_Region,MATCH(tbl_Sales[[#This Row],[Suburb]],lkp_Suburb,0))</f>
        <v>Western Metropolitan</v>
      </c>
      <c r="P10102" s="6">
        <f>MONTH(tbl_Sales[[#This Row],[Date]])</f>
        <v>7</v>
      </c>
      <c r="Q10102" s="6">
        <f>YEAR(tbl_Sales[[#This Row],[Date]])</f>
        <v>2017</v>
      </c>
    </row>
    <row r="10103" spans="1:17" x14ac:dyDescent="0.25">
      <c r="A10103" s="1">
        <v>42917</v>
      </c>
      <c r="B10103">
        <v>490000</v>
      </c>
      <c r="C10103" t="s">
        <v>13</v>
      </c>
      <c r="D10103" t="s">
        <v>12428</v>
      </c>
      <c r="E10103" t="s">
        <v>10</v>
      </c>
      <c r="F10103">
        <v>3053</v>
      </c>
      <c r="G10103">
        <v>1</v>
      </c>
      <c r="H10103">
        <v>1</v>
      </c>
      <c r="I10103">
        <v>1</v>
      </c>
      <c r="J10103">
        <v>0</v>
      </c>
      <c r="K10103">
        <v>2009</v>
      </c>
      <c r="L10103" t="s">
        <v>10273</v>
      </c>
      <c r="M10103" t="s">
        <v>164</v>
      </c>
      <c r="N10103" t="s">
        <v>88</v>
      </c>
      <c r="O10103" s="6" t="str">
        <f>INDEX(lkp_Region,MATCH(tbl_Sales[[#This Row],[Suburb]],lkp_Suburb,0))</f>
        <v>Northern Metropolitan</v>
      </c>
      <c r="P10103" s="6">
        <f>MONTH(tbl_Sales[[#This Row],[Date]])</f>
        <v>7</v>
      </c>
      <c r="Q10103" s="6">
        <f>YEAR(tbl_Sales[[#This Row],[Date]])</f>
        <v>2017</v>
      </c>
    </row>
    <row r="10104" spans="1:17" x14ac:dyDescent="0.25">
      <c r="A10104" s="1">
        <v>42917</v>
      </c>
      <c r="B10104">
        <v>903000</v>
      </c>
      <c r="C10104" t="s">
        <v>2</v>
      </c>
      <c r="D10104" t="s">
        <v>12425</v>
      </c>
      <c r="E10104" t="s">
        <v>10</v>
      </c>
      <c r="F10104">
        <v>3031</v>
      </c>
      <c r="G10104">
        <v>2</v>
      </c>
      <c r="H10104">
        <v>1</v>
      </c>
      <c r="I10104">
        <v>0</v>
      </c>
      <c r="J10104">
        <v>184</v>
      </c>
      <c r="L10104" t="s">
        <v>10274</v>
      </c>
      <c r="M10104" t="s">
        <v>264</v>
      </c>
      <c r="N10104" t="s">
        <v>88</v>
      </c>
      <c r="O10104" s="6" t="str">
        <f>INDEX(lkp_Region,MATCH(tbl_Sales[[#This Row],[Suburb]],lkp_Suburb,0))</f>
        <v>Northern Metropolitan</v>
      </c>
      <c r="P10104" s="6">
        <f>MONTH(tbl_Sales[[#This Row],[Date]])</f>
        <v>7</v>
      </c>
      <c r="Q10104" s="6">
        <f>YEAR(tbl_Sales[[#This Row],[Date]])</f>
        <v>2017</v>
      </c>
    </row>
    <row r="10105" spans="1:17" x14ac:dyDescent="0.25">
      <c r="A10105" s="1">
        <v>42917</v>
      </c>
      <c r="B10105">
        <v>920000</v>
      </c>
      <c r="C10105" t="s">
        <v>2</v>
      </c>
      <c r="D10105" t="s">
        <v>12427</v>
      </c>
      <c r="E10105" t="s">
        <v>10</v>
      </c>
      <c r="F10105">
        <v>3053</v>
      </c>
      <c r="G10105">
        <v>3</v>
      </c>
      <c r="H10105">
        <v>1</v>
      </c>
      <c r="I10105">
        <v>0</v>
      </c>
      <c r="J10105">
        <v>98</v>
      </c>
      <c r="L10105" t="s">
        <v>10275</v>
      </c>
      <c r="M10105" t="s">
        <v>164</v>
      </c>
      <c r="N10105" t="s">
        <v>88</v>
      </c>
      <c r="O10105" s="6" t="str">
        <f>INDEX(lkp_Region,MATCH(tbl_Sales[[#This Row],[Suburb]],lkp_Suburb,0))</f>
        <v>Northern Metropolitan</v>
      </c>
      <c r="P10105" s="6">
        <f>MONTH(tbl_Sales[[#This Row],[Date]])</f>
        <v>7</v>
      </c>
      <c r="Q10105" s="6">
        <f>YEAR(tbl_Sales[[#This Row],[Date]])</f>
        <v>2017</v>
      </c>
    </row>
    <row r="10106" spans="1:17" x14ac:dyDescent="0.25">
      <c r="A10106" s="1">
        <v>42917</v>
      </c>
      <c r="B10106">
        <v>1075000</v>
      </c>
      <c r="C10106" t="s">
        <v>13</v>
      </c>
      <c r="D10106" t="s">
        <v>12427</v>
      </c>
      <c r="E10106" t="s">
        <v>5</v>
      </c>
      <c r="F10106">
        <v>3000</v>
      </c>
      <c r="G10106">
        <v>2</v>
      </c>
      <c r="H10106">
        <v>2</v>
      </c>
      <c r="I10106">
        <v>1</v>
      </c>
      <c r="J10106">
        <v>0</v>
      </c>
      <c r="L10106" t="s">
        <v>10276</v>
      </c>
      <c r="M10106" t="s">
        <v>88</v>
      </c>
      <c r="N10106" t="s">
        <v>88</v>
      </c>
      <c r="O10106" s="6" t="str">
        <f>INDEX(lkp_Region,MATCH(tbl_Sales[[#This Row],[Suburb]],lkp_Suburb,0))</f>
        <v>Northern Metropolitan</v>
      </c>
      <c r="P10106" s="6">
        <f>MONTH(tbl_Sales[[#This Row],[Date]])</f>
        <v>7</v>
      </c>
      <c r="Q10106" s="6">
        <f>YEAR(tbl_Sales[[#This Row],[Date]])</f>
        <v>2017</v>
      </c>
    </row>
    <row r="10107" spans="1:17" x14ac:dyDescent="0.25">
      <c r="A10107" s="1">
        <v>42917</v>
      </c>
      <c r="B10107">
        <v>895000</v>
      </c>
      <c r="C10107" t="s">
        <v>2</v>
      </c>
      <c r="D10107" t="s">
        <v>12425</v>
      </c>
      <c r="E10107" t="s">
        <v>5</v>
      </c>
      <c r="F10107">
        <v>3011</v>
      </c>
      <c r="G10107">
        <v>3</v>
      </c>
      <c r="H10107">
        <v>1</v>
      </c>
      <c r="I10107">
        <v>2</v>
      </c>
      <c r="J10107">
        <v>272</v>
      </c>
      <c r="K10107">
        <v>1920</v>
      </c>
      <c r="L10107" t="s">
        <v>10277</v>
      </c>
      <c r="M10107" t="s">
        <v>22</v>
      </c>
      <c r="N10107" t="s">
        <v>21</v>
      </c>
      <c r="O10107" s="6" t="str">
        <f>INDEX(lkp_Region,MATCH(tbl_Sales[[#This Row],[Suburb]],lkp_Suburb,0))</f>
        <v>Western Metropolitan</v>
      </c>
      <c r="P10107" s="6">
        <f>MONTH(tbl_Sales[[#This Row],[Date]])</f>
        <v>7</v>
      </c>
      <c r="Q10107" s="6">
        <f>YEAR(tbl_Sales[[#This Row],[Date]])</f>
        <v>2017</v>
      </c>
    </row>
    <row r="10108" spans="1:17" x14ac:dyDescent="0.25">
      <c r="A10108" s="1">
        <v>42917</v>
      </c>
      <c r="B10108">
        <v>935000</v>
      </c>
      <c r="C10108" t="s">
        <v>2</v>
      </c>
      <c r="D10108" t="s">
        <v>12431</v>
      </c>
      <c r="E10108" t="s">
        <v>10</v>
      </c>
      <c r="F10108">
        <v>3013</v>
      </c>
      <c r="G10108">
        <v>3</v>
      </c>
      <c r="H10108">
        <v>1</v>
      </c>
      <c r="I10108">
        <v>0</v>
      </c>
      <c r="J10108">
        <v>212</v>
      </c>
      <c r="L10108" t="s">
        <v>10278</v>
      </c>
      <c r="M10108" t="s">
        <v>65</v>
      </c>
      <c r="N10108" t="s">
        <v>21</v>
      </c>
      <c r="O10108" s="6" t="str">
        <f>INDEX(lkp_Region,MATCH(tbl_Sales[[#This Row],[Suburb]],lkp_Suburb,0))</f>
        <v>Western Metropolitan</v>
      </c>
      <c r="P10108" s="6">
        <f>MONTH(tbl_Sales[[#This Row],[Date]])</f>
        <v>7</v>
      </c>
      <c r="Q10108" s="6">
        <f>YEAR(tbl_Sales[[#This Row],[Date]])</f>
        <v>2017</v>
      </c>
    </row>
    <row r="10109" spans="1:17" x14ac:dyDescent="0.25">
      <c r="A10109" s="1">
        <v>42917</v>
      </c>
      <c r="B10109">
        <v>1225000</v>
      </c>
      <c r="C10109" t="s">
        <v>2</v>
      </c>
      <c r="D10109" t="s">
        <v>12433</v>
      </c>
      <c r="E10109" t="s">
        <v>10</v>
      </c>
      <c r="F10109">
        <v>3013</v>
      </c>
      <c r="G10109">
        <v>3</v>
      </c>
      <c r="H10109">
        <v>1</v>
      </c>
      <c r="I10109">
        <v>0</v>
      </c>
      <c r="J10109">
        <v>230</v>
      </c>
      <c r="L10109" t="s">
        <v>10279</v>
      </c>
      <c r="M10109" t="s">
        <v>65</v>
      </c>
      <c r="N10109" t="s">
        <v>21</v>
      </c>
      <c r="O10109" s="6" t="str">
        <f>INDEX(lkp_Region,MATCH(tbl_Sales[[#This Row],[Suburb]],lkp_Suburb,0))</f>
        <v>Western Metropolitan</v>
      </c>
      <c r="P10109" s="6">
        <f>MONTH(tbl_Sales[[#This Row],[Date]])</f>
        <v>7</v>
      </c>
      <c r="Q10109" s="6">
        <f>YEAR(tbl_Sales[[#This Row],[Date]])</f>
        <v>2017</v>
      </c>
    </row>
    <row r="10110" spans="1:17" x14ac:dyDescent="0.25">
      <c r="A10110" s="1">
        <v>42917</v>
      </c>
      <c r="B10110">
        <v>900000</v>
      </c>
      <c r="C10110" t="s">
        <v>2</v>
      </c>
      <c r="D10110" t="s">
        <v>12423</v>
      </c>
      <c r="E10110" t="s">
        <v>10</v>
      </c>
      <c r="F10110">
        <v>3192</v>
      </c>
      <c r="G10110">
        <v>3</v>
      </c>
      <c r="H10110">
        <v>1</v>
      </c>
      <c r="I10110">
        <v>2</v>
      </c>
      <c r="J10110">
        <v>537</v>
      </c>
      <c r="K10110">
        <v>1965</v>
      </c>
      <c r="L10110" t="s">
        <v>10280</v>
      </c>
      <c r="M10110" t="s">
        <v>7622</v>
      </c>
      <c r="N10110" t="s">
        <v>45</v>
      </c>
      <c r="O10110" s="6" t="str">
        <f>INDEX(lkp_Region,MATCH(tbl_Sales[[#This Row],[Suburb]],lkp_Suburb,0))</f>
        <v>Southern Metropolitan</v>
      </c>
      <c r="P10110" s="6">
        <f>MONTH(tbl_Sales[[#This Row],[Date]])</f>
        <v>7</v>
      </c>
      <c r="Q10110" s="6">
        <f>YEAR(tbl_Sales[[#This Row],[Date]])</f>
        <v>2017</v>
      </c>
    </row>
    <row r="10111" spans="1:17" x14ac:dyDescent="0.25">
      <c r="A10111" s="1">
        <v>42917</v>
      </c>
      <c r="B10111">
        <v>1215000</v>
      </c>
      <c r="C10111" t="s">
        <v>2</v>
      </c>
      <c r="D10111" t="s">
        <v>12431</v>
      </c>
      <c r="E10111" t="s">
        <v>5</v>
      </c>
      <c r="F10111">
        <v>3015</v>
      </c>
      <c r="G10111">
        <v>2</v>
      </c>
      <c r="H10111">
        <v>1</v>
      </c>
      <c r="I10111">
        <v>2</v>
      </c>
      <c r="J10111">
        <v>482</v>
      </c>
      <c r="L10111" t="s">
        <v>10281</v>
      </c>
      <c r="M10111" t="s">
        <v>133</v>
      </c>
      <c r="N10111" t="s">
        <v>69</v>
      </c>
      <c r="O10111" s="6" t="str">
        <f>INDEX(lkp_Region,MATCH(tbl_Sales[[#This Row],[Suburb]],lkp_Suburb,0))</f>
        <v>Western Metropolitan</v>
      </c>
      <c r="P10111" s="6">
        <f>MONTH(tbl_Sales[[#This Row],[Date]])</f>
        <v>7</v>
      </c>
      <c r="Q10111" s="6">
        <f>YEAR(tbl_Sales[[#This Row],[Date]])</f>
        <v>2017</v>
      </c>
    </row>
    <row r="10112" spans="1:17" x14ac:dyDescent="0.25">
      <c r="A10112" s="1">
        <v>42917</v>
      </c>
      <c r="B10112">
        <v>669000</v>
      </c>
      <c r="C10112" t="s">
        <v>2</v>
      </c>
      <c r="D10112" t="s">
        <v>12425</v>
      </c>
      <c r="E10112" t="s">
        <v>10</v>
      </c>
      <c r="F10112">
        <v>3175</v>
      </c>
      <c r="G10112">
        <v>3</v>
      </c>
      <c r="H10112">
        <v>1</v>
      </c>
      <c r="I10112">
        <v>1</v>
      </c>
      <c r="J10112">
        <v>713</v>
      </c>
      <c r="K10112">
        <v>1960</v>
      </c>
      <c r="L10112" t="s">
        <v>10282</v>
      </c>
      <c r="M10112" t="s">
        <v>8283</v>
      </c>
      <c r="N10112" t="s">
        <v>7727</v>
      </c>
      <c r="O10112" s="6" t="str">
        <f>INDEX(lkp_Region,MATCH(tbl_Sales[[#This Row],[Suburb]],lkp_Suburb,0))</f>
        <v>South-Eastern Metropolitan</v>
      </c>
      <c r="P10112" s="6">
        <f>MONTH(tbl_Sales[[#This Row],[Date]])</f>
        <v>7</v>
      </c>
      <c r="Q10112" s="6">
        <f>YEAR(tbl_Sales[[#This Row],[Date]])</f>
        <v>2017</v>
      </c>
    </row>
    <row r="10113" spans="1:17" x14ac:dyDescent="0.25">
      <c r="A10113" s="1">
        <v>42917</v>
      </c>
      <c r="B10113">
        <v>1116000</v>
      </c>
      <c r="C10113" t="s">
        <v>2</v>
      </c>
      <c r="D10113" t="s">
        <v>12428</v>
      </c>
      <c r="E10113" t="s">
        <v>10</v>
      </c>
      <c r="F10113">
        <v>3204</v>
      </c>
      <c r="G10113">
        <v>3</v>
      </c>
      <c r="H10113">
        <v>1</v>
      </c>
      <c r="I10113">
        <v>2</v>
      </c>
      <c r="J10113">
        <v>278</v>
      </c>
      <c r="K10113">
        <v>1930</v>
      </c>
      <c r="L10113" t="s">
        <v>10283</v>
      </c>
      <c r="M10113" t="s">
        <v>55</v>
      </c>
      <c r="N10113" t="s">
        <v>57</v>
      </c>
      <c r="O10113" s="6" t="str">
        <f>INDEX(lkp_Region,MATCH(tbl_Sales[[#This Row],[Suburb]],lkp_Suburb,0))</f>
        <v>Southern Metropolitan</v>
      </c>
      <c r="P10113" s="6">
        <f>MONTH(tbl_Sales[[#This Row],[Date]])</f>
        <v>7</v>
      </c>
      <c r="Q10113" s="6">
        <f>YEAR(tbl_Sales[[#This Row],[Date]])</f>
        <v>2017</v>
      </c>
    </row>
    <row r="10114" spans="1:17" x14ac:dyDescent="0.25">
      <c r="A10114" s="1">
        <v>42917</v>
      </c>
      <c r="B10114">
        <v>1251000</v>
      </c>
      <c r="C10114" t="s">
        <v>2</v>
      </c>
      <c r="D10114" t="s">
        <v>12428</v>
      </c>
      <c r="E10114" t="s">
        <v>10</v>
      </c>
      <c r="F10114">
        <v>3165</v>
      </c>
      <c r="G10114">
        <v>3</v>
      </c>
      <c r="H10114">
        <v>1</v>
      </c>
      <c r="I10114">
        <v>1</v>
      </c>
      <c r="J10114">
        <v>612</v>
      </c>
      <c r="L10114" t="s">
        <v>10284</v>
      </c>
      <c r="M10114" t="s">
        <v>138</v>
      </c>
      <c r="N10114" t="s">
        <v>57</v>
      </c>
      <c r="O10114" s="6" t="str">
        <f>INDEX(lkp_Region,MATCH(tbl_Sales[[#This Row],[Suburb]],lkp_Suburb,0))</f>
        <v>Southern Metropolitan</v>
      </c>
      <c r="P10114" s="6">
        <f>MONTH(tbl_Sales[[#This Row],[Date]])</f>
        <v>7</v>
      </c>
      <c r="Q10114" s="6">
        <f>YEAR(tbl_Sales[[#This Row],[Date]])</f>
        <v>2017</v>
      </c>
    </row>
    <row r="10115" spans="1:17" x14ac:dyDescent="0.25">
      <c r="A10115" s="1">
        <v>42917</v>
      </c>
      <c r="B10115">
        <v>447000</v>
      </c>
      <c r="C10115" t="s">
        <v>13</v>
      </c>
      <c r="D10115" t="s">
        <v>12428</v>
      </c>
      <c r="E10115" t="s">
        <v>10</v>
      </c>
      <c r="F10115">
        <v>3910</v>
      </c>
      <c r="G10115">
        <v>3</v>
      </c>
      <c r="H10115">
        <v>1</v>
      </c>
      <c r="I10115">
        <v>2</v>
      </c>
      <c r="J10115">
        <v>230</v>
      </c>
      <c r="K10115">
        <v>2002</v>
      </c>
      <c r="L10115" t="s">
        <v>10285</v>
      </c>
      <c r="M10115" t="s">
        <v>7988</v>
      </c>
      <c r="N10115" t="s">
        <v>7773</v>
      </c>
      <c r="O10115" s="6" t="str">
        <f>INDEX(lkp_Region,MATCH(tbl_Sales[[#This Row],[Suburb]],lkp_Suburb,0))</f>
        <v>Eastern Victoria</v>
      </c>
      <c r="P10115" s="6">
        <f>MONTH(tbl_Sales[[#This Row],[Date]])</f>
        <v>7</v>
      </c>
      <c r="Q10115" s="6">
        <f>YEAR(tbl_Sales[[#This Row],[Date]])</f>
        <v>2017</v>
      </c>
    </row>
    <row r="10116" spans="1:17" x14ac:dyDescent="0.25">
      <c r="A10116" s="1">
        <v>42917</v>
      </c>
      <c r="B10116">
        <v>1040000</v>
      </c>
      <c r="C10116" t="s">
        <v>2</v>
      </c>
      <c r="D10116" t="s">
        <v>12427</v>
      </c>
      <c r="E10116" t="s">
        <v>10</v>
      </c>
      <c r="F10116">
        <v>3073</v>
      </c>
      <c r="G10116">
        <v>3</v>
      </c>
      <c r="H10116">
        <v>2</v>
      </c>
      <c r="I10116">
        <v>1</v>
      </c>
      <c r="J10116">
        <v>461</v>
      </c>
      <c r="L10116" t="s">
        <v>10286</v>
      </c>
      <c r="M10116" t="s">
        <v>93</v>
      </c>
      <c r="N10116" t="s">
        <v>62</v>
      </c>
      <c r="O10116" s="6" t="str">
        <f>INDEX(lkp_Region,MATCH(tbl_Sales[[#This Row],[Suburb]],lkp_Suburb,0))</f>
        <v>Northern Metropolitan</v>
      </c>
      <c r="P10116" s="6">
        <f>MONTH(tbl_Sales[[#This Row],[Date]])</f>
        <v>7</v>
      </c>
      <c r="Q10116" s="6">
        <f>YEAR(tbl_Sales[[#This Row],[Date]])</f>
        <v>2017</v>
      </c>
    </row>
    <row r="10117" spans="1:17" x14ac:dyDescent="0.25">
      <c r="A10117" s="1">
        <v>42917</v>
      </c>
      <c r="B10117">
        <v>580000</v>
      </c>
      <c r="C10117" t="s">
        <v>2</v>
      </c>
      <c r="D10117" t="s">
        <v>12427</v>
      </c>
      <c r="E10117" t="s">
        <v>10</v>
      </c>
      <c r="F10117">
        <v>3802</v>
      </c>
      <c r="G10117">
        <v>3</v>
      </c>
      <c r="H10117">
        <v>1</v>
      </c>
      <c r="I10117">
        <v>8</v>
      </c>
      <c r="J10117">
        <v>665</v>
      </c>
      <c r="L10117" t="s">
        <v>10288</v>
      </c>
      <c r="M10117" t="s">
        <v>10287</v>
      </c>
      <c r="N10117" t="s">
        <v>7735</v>
      </c>
      <c r="O10117" s="6" t="str">
        <f>INDEX(lkp_Region,MATCH(tbl_Sales[[#This Row],[Suburb]],lkp_Suburb,0))</f>
        <v>South-Eastern Metropolitan</v>
      </c>
      <c r="P10117" s="6">
        <f>MONTH(tbl_Sales[[#This Row],[Date]])</f>
        <v>7</v>
      </c>
      <c r="Q10117" s="6">
        <f>YEAR(tbl_Sales[[#This Row],[Date]])</f>
        <v>2017</v>
      </c>
    </row>
    <row r="10118" spans="1:17" x14ac:dyDescent="0.25">
      <c r="A10118" s="1">
        <v>42917</v>
      </c>
      <c r="B10118">
        <v>675000</v>
      </c>
      <c r="C10118" t="s">
        <v>2</v>
      </c>
      <c r="D10118" t="s">
        <v>12425</v>
      </c>
      <c r="E10118" t="s">
        <v>5</v>
      </c>
      <c r="F10118">
        <v>3808</v>
      </c>
      <c r="G10118">
        <v>4</v>
      </c>
      <c r="H10118">
        <v>2</v>
      </c>
      <c r="I10118">
        <v>2</v>
      </c>
      <c r="J10118">
        <v>1031</v>
      </c>
      <c r="K10118">
        <v>1960</v>
      </c>
      <c r="L10118" t="s">
        <v>10290</v>
      </c>
      <c r="M10118" t="s">
        <v>10289</v>
      </c>
      <c r="N10118" t="s">
        <v>8330</v>
      </c>
      <c r="O10118" s="6" t="str">
        <f>INDEX(lkp_Region,MATCH(tbl_Sales[[#This Row],[Suburb]],lkp_Suburb,0))</f>
        <v>Eastern Victoria</v>
      </c>
      <c r="P10118" s="6">
        <f>MONTH(tbl_Sales[[#This Row],[Date]])</f>
        <v>7</v>
      </c>
      <c r="Q10118" s="6">
        <f>YEAR(tbl_Sales[[#This Row],[Date]])</f>
        <v>2017</v>
      </c>
    </row>
    <row r="10119" spans="1:17" x14ac:dyDescent="0.25">
      <c r="A10119" s="1">
        <v>42917</v>
      </c>
      <c r="B10119">
        <v>1890000</v>
      </c>
      <c r="C10119" t="s">
        <v>2</v>
      </c>
      <c r="D10119" t="s">
        <v>12431</v>
      </c>
      <c r="E10119" t="s">
        <v>10</v>
      </c>
      <c r="F10119">
        <v>3146</v>
      </c>
      <c r="G10119">
        <v>3</v>
      </c>
      <c r="H10119">
        <v>1</v>
      </c>
      <c r="I10119">
        <v>2</v>
      </c>
      <c r="J10119">
        <v>554</v>
      </c>
      <c r="K10119">
        <v>1925</v>
      </c>
      <c r="L10119" t="s">
        <v>10291</v>
      </c>
      <c r="M10119" t="s">
        <v>102</v>
      </c>
      <c r="N10119" t="s">
        <v>101</v>
      </c>
      <c r="O10119" s="6" t="str">
        <f>INDEX(lkp_Region,MATCH(tbl_Sales[[#This Row],[Suburb]],lkp_Suburb,0))</f>
        <v>Southern Metropolitan</v>
      </c>
      <c r="P10119" s="6">
        <f>MONTH(tbl_Sales[[#This Row],[Date]])</f>
        <v>7</v>
      </c>
      <c r="Q10119" s="6">
        <f>YEAR(tbl_Sales[[#This Row],[Date]])</f>
        <v>2017</v>
      </c>
    </row>
    <row r="10120" spans="1:17" x14ac:dyDescent="0.25">
      <c r="A10120" s="1">
        <v>42917</v>
      </c>
      <c r="B10120">
        <v>1210000</v>
      </c>
      <c r="C10120" t="s">
        <v>13</v>
      </c>
      <c r="D10120" t="s">
        <v>12429</v>
      </c>
      <c r="E10120" t="s">
        <v>5</v>
      </c>
      <c r="F10120">
        <v>3188</v>
      </c>
      <c r="G10120">
        <v>3</v>
      </c>
      <c r="H10120">
        <v>2</v>
      </c>
      <c r="I10120">
        <v>2</v>
      </c>
      <c r="J10120">
        <v>9838</v>
      </c>
      <c r="K10120">
        <v>2010</v>
      </c>
      <c r="L10120" t="s">
        <v>10292</v>
      </c>
      <c r="M10120" t="s">
        <v>176</v>
      </c>
      <c r="N10120" t="s">
        <v>107</v>
      </c>
      <c r="O10120" s="6" t="str">
        <f>INDEX(lkp_Region,MATCH(tbl_Sales[[#This Row],[Suburb]],lkp_Suburb,0))</f>
        <v>Southern Metropolitan</v>
      </c>
      <c r="P10120" s="6">
        <f>MONTH(tbl_Sales[[#This Row],[Date]])</f>
        <v>7</v>
      </c>
      <c r="Q10120" s="6">
        <f>YEAR(tbl_Sales[[#This Row],[Date]])</f>
        <v>2017</v>
      </c>
    </row>
    <row r="10121" spans="1:17" x14ac:dyDescent="0.25">
      <c r="A10121" s="1">
        <v>42917</v>
      </c>
      <c r="B10121">
        <v>2525000</v>
      </c>
      <c r="C10121" t="s">
        <v>2</v>
      </c>
      <c r="D10121" t="s">
        <v>12429</v>
      </c>
      <c r="E10121" t="s">
        <v>10</v>
      </c>
      <c r="F10121">
        <v>3187</v>
      </c>
      <c r="G10121">
        <v>4</v>
      </c>
      <c r="H10121">
        <v>2</v>
      </c>
      <c r="I10121">
        <v>2</v>
      </c>
      <c r="J10121">
        <v>725</v>
      </c>
      <c r="K10121">
        <v>2000</v>
      </c>
      <c r="L10121" t="s">
        <v>10293</v>
      </c>
      <c r="M10121" t="s">
        <v>346</v>
      </c>
      <c r="N10121" t="s">
        <v>107</v>
      </c>
      <c r="O10121" s="6" t="str">
        <f>INDEX(lkp_Region,MATCH(tbl_Sales[[#This Row],[Suburb]],lkp_Suburb,0))</f>
        <v>Southern Metropolitan</v>
      </c>
      <c r="P10121" s="6">
        <f>MONTH(tbl_Sales[[#This Row],[Date]])</f>
        <v>7</v>
      </c>
      <c r="Q10121" s="6">
        <f>YEAR(tbl_Sales[[#This Row],[Date]])</f>
        <v>2017</v>
      </c>
    </row>
    <row r="10122" spans="1:17" x14ac:dyDescent="0.25">
      <c r="A10122" s="1">
        <v>42917</v>
      </c>
      <c r="B10122">
        <v>761000</v>
      </c>
      <c r="C10122" t="s">
        <v>2</v>
      </c>
      <c r="D10122" t="s">
        <v>12425</v>
      </c>
      <c r="E10122" t="s">
        <v>10</v>
      </c>
      <c r="F10122">
        <v>3087</v>
      </c>
      <c r="G10122">
        <v>4</v>
      </c>
      <c r="H10122">
        <v>1</v>
      </c>
      <c r="I10122">
        <v>2</v>
      </c>
      <c r="J10122">
        <v>696</v>
      </c>
      <c r="K10122">
        <v>1956</v>
      </c>
      <c r="L10122" t="s">
        <v>10294</v>
      </c>
      <c r="M10122" t="s">
        <v>349</v>
      </c>
      <c r="N10122" t="s">
        <v>150</v>
      </c>
      <c r="O10122" s="6" t="str">
        <f>INDEX(lkp_Region,MATCH(tbl_Sales[[#This Row],[Suburb]],lkp_Suburb,0))</f>
        <v>Northern Metropolitan</v>
      </c>
      <c r="P10122" s="6">
        <f>MONTH(tbl_Sales[[#This Row],[Date]])</f>
        <v>7</v>
      </c>
      <c r="Q10122" s="6">
        <f>YEAR(tbl_Sales[[#This Row],[Date]])</f>
        <v>2017</v>
      </c>
    </row>
    <row r="10123" spans="1:17" x14ac:dyDescent="0.25">
      <c r="A10123" s="1">
        <v>42917</v>
      </c>
      <c r="B10123">
        <v>800000</v>
      </c>
      <c r="C10123" t="s">
        <v>2</v>
      </c>
      <c r="D10123" t="s">
        <v>12423</v>
      </c>
      <c r="E10123" t="s">
        <v>10</v>
      </c>
      <c r="F10123">
        <v>3081</v>
      </c>
      <c r="G10123">
        <v>3</v>
      </c>
      <c r="H10123">
        <v>1</v>
      </c>
      <c r="I10123">
        <v>0</v>
      </c>
      <c r="J10123">
        <v>583</v>
      </c>
      <c r="K10123">
        <v>1945</v>
      </c>
      <c r="L10123" t="s">
        <v>10295</v>
      </c>
      <c r="M10123" t="s">
        <v>748</v>
      </c>
      <c r="N10123" t="s">
        <v>150</v>
      </c>
      <c r="O10123" s="6" t="str">
        <f>INDEX(lkp_Region,MATCH(tbl_Sales[[#This Row],[Suburb]],lkp_Suburb,0))</f>
        <v>Eastern Metropolitan</v>
      </c>
      <c r="P10123" s="6">
        <f>MONTH(tbl_Sales[[#This Row],[Date]])</f>
        <v>7</v>
      </c>
      <c r="Q10123" s="6">
        <f>YEAR(tbl_Sales[[#This Row],[Date]])</f>
        <v>2017</v>
      </c>
    </row>
    <row r="10124" spans="1:17" x14ac:dyDescent="0.25">
      <c r="A10124" s="1">
        <v>42917</v>
      </c>
      <c r="B10124">
        <v>1160000</v>
      </c>
      <c r="C10124" t="s">
        <v>2</v>
      </c>
      <c r="D10124" t="s">
        <v>12423</v>
      </c>
      <c r="E10124" t="s">
        <v>10</v>
      </c>
      <c r="F10124">
        <v>3084</v>
      </c>
      <c r="G10124">
        <v>4</v>
      </c>
      <c r="H10124">
        <v>2</v>
      </c>
      <c r="I10124">
        <v>2</v>
      </c>
      <c r="J10124">
        <v>613</v>
      </c>
      <c r="L10124" t="s">
        <v>10296</v>
      </c>
      <c r="M10124" t="s">
        <v>235</v>
      </c>
      <c r="N10124" t="s">
        <v>150</v>
      </c>
      <c r="O10124" s="6" t="str">
        <f>INDEX(lkp_Region,MATCH(tbl_Sales[[#This Row],[Suburb]],lkp_Suburb,0))</f>
        <v>Eastern Metropolitan</v>
      </c>
      <c r="P10124" s="6">
        <f>MONTH(tbl_Sales[[#This Row],[Date]])</f>
        <v>7</v>
      </c>
      <c r="Q10124" s="6">
        <f>YEAR(tbl_Sales[[#This Row],[Date]])</f>
        <v>2017</v>
      </c>
    </row>
    <row r="10125" spans="1:17" x14ac:dyDescent="0.25">
      <c r="A10125" s="1">
        <v>42918</v>
      </c>
      <c r="B10125">
        <v>1280000</v>
      </c>
      <c r="C10125" t="s">
        <v>2</v>
      </c>
      <c r="D10125" t="s">
        <v>12427</v>
      </c>
      <c r="E10125" t="s">
        <v>10</v>
      </c>
      <c r="F10125">
        <v>3121</v>
      </c>
      <c r="G10125">
        <v>3</v>
      </c>
      <c r="H10125">
        <v>1</v>
      </c>
      <c r="I10125">
        <v>1</v>
      </c>
      <c r="J10125">
        <v>185</v>
      </c>
      <c r="L10125" t="s">
        <v>10297</v>
      </c>
      <c r="M10125" t="s">
        <v>6</v>
      </c>
      <c r="N10125" t="s">
        <v>8</v>
      </c>
      <c r="O10125" s="6" t="str">
        <f>INDEX(lkp_Region,MATCH(tbl_Sales[[#This Row],[Suburb]],lkp_Suburb,0))</f>
        <v>Northern Metropolitan</v>
      </c>
      <c r="P10125" s="6">
        <f>MONTH(tbl_Sales[[#This Row],[Date]])</f>
        <v>7</v>
      </c>
      <c r="Q10125" s="6">
        <f>YEAR(tbl_Sales[[#This Row],[Date]])</f>
        <v>2017</v>
      </c>
    </row>
    <row r="10126" spans="1:17" x14ac:dyDescent="0.25">
      <c r="A10126" s="1">
        <v>42918</v>
      </c>
      <c r="B10126">
        <v>1300000</v>
      </c>
      <c r="C10126" t="s">
        <v>2</v>
      </c>
      <c r="D10126" t="s">
        <v>12425</v>
      </c>
      <c r="E10126" t="s">
        <v>10</v>
      </c>
      <c r="F10126">
        <v>3066</v>
      </c>
      <c r="G10126">
        <v>3</v>
      </c>
      <c r="H10126">
        <v>1</v>
      </c>
      <c r="I10126">
        <v>1</v>
      </c>
      <c r="J10126">
        <v>209</v>
      </c>
      <c r="L10126" t="s">
        <v>10298</v>
      </c>
      <c r="M10126" t="s">
        <v>216</v>
      </c>
      <c r="N10126" t="s">
        <v>8</v>
      </c>
      <c r="O10126" s="6" t="str">
        <f>INDEX(lkp_Region,MATCH(tbl_Sales[[#This Row],[Suburb]],lkp_Suburb,0))</f>
        <v>Northern Metropolitan</v>
      </c>
      <c r="P10126" s="6">
        <f>MONTH(tbl_Sales[[#This Row],[Date]])</f>
        <v>7</v>
      </c>
      <c r="Q10126" s="6">
        <f>YEAR(tbl_Sales[[#This Row],[Date]])</f>
        <v>2017</v>
      </c>
    </row>
    <row r="10127" spans="1:17" x14ac:dyDescent="0.25">
      <c r="A10127" s="1">
        <v>42918</v>
      </c>
      <c r="B10127">
        <v>1530000</v>
      </c>
      <c r="C10127" t="s">
        <v>2</v>
      </c>
      <c r="D10127" t="s">
        <v>12427</v>
      </c>
      <c r="E10127" t="s">
        <v>10</v>
      </c>
      <c r="F10127">
        <v>3121</v>
      </c>
      <c r="G10127">
        <v>3</v>
      </c>
      <c r="H10127">
        <v>1</v>
      </c>
      <c r="I10127">
        <v>2</v>
      </c>
      <c r="J10127">
        <v>187</v>
      </c>
      <c r="K10127">
        <v>1900</v>
      </c>
      <c r="L10127" t="s">
        <v>10299</v>
      </c>
      <c r="M10127" t="s">
        <v>6</v>
      </c>
      <c r="N10127" t="s">
        <v>8</v>
      </c>
      <c r="O10127" s="6" t="str">
        <f>INDEX(lkp_Region,MATCH(tbl_Sales[[#This Row],[Suburb]],lkp_Suburb,0))</f>
        <v>Northern Metropolitan</v>
      </c>
      <c r="P10127" s="6">
        <f>MONTH(tbl_Sales[[#This Row],[Date]])</f>
        <v>7</v>
      </c>
      <c r="Q10127" s="6">
        <f>YEAR(tbl_Sales[[#This Row],[Date]])</f>
        <v>2017</v>
      </c>
    </row>
    <row r="10128" spans="1:17" x14ac:dyDescent="0.25">
      <c r="A10128" s="1">
        <v>42918</v>
      </c>
      <c r="B10128">
        <v>1540000</v>
      </c>
      <c r="C10128" t="s">
        <v>2</v>
      </c>
      <c r="D10128" t="s">
        <v>12424</v>
      </c>
      <c r="E10128" t="s">
        <v>10</v>
      </c>
      <c r="F10128">
        <v>3054</v>
      </c>
      <c r="G10128">
        <v>3</v>
      </c>
      <c r="H10128">
        <v>2</v>
      </c>
      <c r="I10128">
        <v>1</v>
      </c>
      <c r="J10128">
        <v>288</v>
      </c>
      <c r="L10128" t="s">
        <v>10300</v>
      </c>
      <c r="M10128" t="s">
        <v>1161</v>
      </c>
      <c r="N10128" t="s">
        <v>8</v>
      </c>
      <c r="O10128" s="6" t="str">
        <f>INDEX(lkp_Region,MATCH(tbl_Sales[[#This Row],[Suburb]],lkp_Suburb,0))</f>
        <v>Northern Metropolitan</v>
      </c>
      <c r="P10128" s="6">
        <f>MONTH(tbl_Sales[[#This Row],[Date]])</f>
        <v>7</v>
      </c>
      <c r="Q10128" s="6">
        <f>YEAR(tbl_Sales[[#This Row],[Date]])</f>
        <v>2017</v>
      </c>
    </row>
    <row r="10129" spans="1:17" x14ac:dyDescent="0.25">
      <c r="A10129" s="1">
        <v>42918</v>
      </c>
      <c r="B10129">
        <v>2060000</v>
      </c>
      <c r="C10129" t="s">
        <v>2</v>
      </c>
      <c r="D10129" t="s">
        <v>12427</v>
      </c>
      <c r="E10129" t="s">
        <v>5</v>
      </c>
      <c r="F10129">
        <v>3121</v>
      </c>
      <c r="G10129">
        <v>3</v>
      </c>
      <c r="H10129">
        <v>2</v>
      </c>
      <c r="I10129">
        <v>1</v>
      </c>
      <c r="J10129">
        <v>181</v>
      </c>
      <c r="L10129" t="s">
        <v>10301</v>
      </c>
      <c r="M10129" t="s">
        <v>6</v>
      </c>
      <c r="N10129" t="s">
        <v>8</v>
      </c>
      <c r="O10129" s="6" t="str">
        <f>INDEX(lkp_Region,MATCH(tbl_Sales[[#This Row],[Suburb]],lkp_Suburb,0))</f>
        <v>Northern Metropolitan</v>
      </c>
      <c r="P10129" s="6">
        <f>MONTH(tbl_Sales[[#This Row],[Date]])</f>
        <v>7</v>
      </c>
      <c r="Q10129" s="6">
        <f>YEAR(tbl_Sales[[#This Row],[Date]])</f>
        <v>2017</v>
      </c>
    </row>
    <row r="10130" spans="1:17" x14ac:dyDescent="0.25">
      <c r="A10130" s="1">
        <v>42918</v>
      </c>
      <c r="B10130">
        <v>2400000</v>
      </c>
      <c r="C10130" t="s">
        <v>2</v>
      </c>
      <c r="D10130" t="s">
        <v>12429</v>
      </c>
      <c r="E10130" t="s">
        <v>5</v>
      </c>
      <c r="F10130">
        <v>3054</v>
      </c>
      <c r="G10130">
        <v>4</v>
      </c>
      <c r="H10130">
        <v>1</v>
      </c>
      <c r="I10130">
        <v>1</v>
      </c>
      <c r="J10130">
        <v>163</v>
      </c>
      <c r="L10130" t="s">
        <v>10302</v>
      </c>
      <c r="M10130" t="s">
        <v>513</v>
      </c>
      <c r="N10130" t="s">
        <v>8</v>
      </c>
      <c r="O10130" s="6" t="str">
        <f>INDEX(lkp_Region,MATCH(tbl_Sales[[#This Row],[Suburb]],lkp_Suburb,0))</f>
        <v>Northern Metropolitan</v>
      </c>
      <c r="P10130" s="6">
        <f>MONTH(tbl_Sales[[#This Row],[Date]])</f>
        <v>7</v>
      </c>
      <c r="Q10130" s="6">
        <f>YEAR(tbl_Sales[[#This Row],[Date]])</f>
        <v>2017</v>
      </c>
    </row>
    <row r="10131" spans="1:17" x14ac:dyDescent="0.25">
      <c r="A10131" s="1">
        <v>42918</v>
      </c>
      <c r="B10131">
        <v>390000</v>
      </c>
      <c r="C10131" t="s">
        <v>13</v>
      </c>
      <c r="D10131" t="s">
        <v>12428</v>
      </c>
      <c r="E10131" t="s">
        <v>5</v>
      </c>
      <c r="F10131">
        <v>3029</v>
      </c>
      <c r="G10131">
        <v>3</v>
      </c>
      <c r="H10131">
        <v>2</v>
      </c>
      <c r="I10131">
        <v>1</v>
      </c>
      <c r="J10131">
        <v>289</v>
      </c>
      <c r="K10131">
        <v>2008</v>
      </c>
      <c r="L10131" t="s">
        <v>10304</v>
      </c>
      <c r="M10131" t="s">
        <v>10303</v>
      </c>
      <c r="N10131" t="s">
        <v>7964</v>
      </c>
      <c r="O10131" s="6" t="str">
        <f>INDEX(lkp_Region,MATCH(tbl_Sales[[#This Row],[Suburb]],lkp_Suburb,0))</f>
        <v>Western Metropolitan</v>
      </c>
      <c r="P10131" s="6">
        <f>MONTH(tbl_Sales[[#This Row],[Date]])</f>
        <v>7</v>
      </c>
      <c r="Q10131" s="6">
        <f>YEAR(tbl_Sales[[#This Row],[Date]])</f>
        <v>2017</v>
      </c>
    </row>
    <row r="10132" spans="1:17" x14ac:dyDescent="0.25">
      <c r="A10132" s="1">
        <v>42918</v>
      </c>
      <c r="B10132">
        <v>530000</v>
      </c>
      <c r="C10132" t="s">
        <v>2</v>
      </c>
      <c r="D10132" t="s">
        <v>12428</v>
      </c>
      <c r="E10132" t="s">
        <v>10</v>
      </c>
      <c r="F10132">
        <v>3029</v>
      </c>
      <c r="G10132">
        <v>3</v>
      </c>
      <c r="H10132">
        <v>2</v>
      </c>
      <c r="I10132">
        <v>2</v>
      </c>
      <c r="J10132">
        <v>530</v>
      </c>
      <c r="L10132" t="s">
        <v>10305</v>
      </c>
      <c r="M10132" t="s">
        <v>7962</v>
      </c>
      <c r="N10132" t="s">
        <v>7964</v>
      </c>
      <c r="O10132" s="6" t="str">
        <f>INDEX(lkp_Region,MATCH(tbl_Sales[[#This Row],[Suburb]],lkp_Suburb,0))</f>
        <v>Western Metropolitan</v>
      </c>
      <c r="P10132" s="6">
        <f>MONTH(tbl_Sales[[#This Row],[Date]])</f>
        <v>7</v>
      </c>
      <c r="Q10132" s="6">
        <f>YEAR(tbl_Sales[[#This Row],[Date]])</f>
        <v>2017</v>
      </c>
    </row>
    <row r="10133" spans="1:17" x14ac:dyDescent="0.25">
      <c r="A10133" s="1">
        <v>42918</v>
      </c>
      <c r="B10133">
        <v>517000</v>
      </c>
      <c r="C10133" t="s">
        <v>2</v>
      </c>
      <c r="D10133" t="s">
        <v>12424</v>
      </c>
      <c r="E10133" t="s">
        <v>10</v>
      </c>
      <c r="F10133">
        <v>3754</v>
      </c>
      <c r="G10133">
        <v>3</v>
      </c>
      <c r="H10133">
        <v>2</v>
      </c>
      <c r="I10133">
        <v>4</v>
      </c>
      <c r="J10133">
        <v>400</v>
      </c>
      <c r="L10133" t="s">
        <v>10306</v>
      </c>
      <c r="M10133" t="s">
        <v>7872</v>
      </c>
      <c r="N10133" t="s">
        <v>7515</v>
      </c>
      <c r="O10133" s="6" t="str">
        <f>INDEX(lkp_Region,MATCH(tbl_Sales[[#This Row],[Suburb]],lkp_Suburb,0))</f>
        <v>Northern Metropolitan</v>
      </c>
      <c r="P10133" s="6">
        <f>MONTH(tbl_Sales[[#This Row],[Date]])</f>
        <v>7</v>
      </c>
      <c r="Q10133" s="6">
        <f>YEAR(tbl_Sales[[#This Row],[Date]])</f>
        <v>2017</v>
      </c>
    </row>
    <row r="10134" spans="1:17" x14ac:dyDescent="0.25">
      <c r="A10134" s="1">
        <v>42918</v>
      </c>
      <c r="B10134">
        <v>610000</v>
      </c>
      <c r="C10134" t="s">
        <v>2</v>
      </c>
      <c r="D10134" t="s">
        <v>12427</v>
      </c>
      <c r="E10134" t="s">
        <v>10</v>
      </c>
      <c r="F10134">
        <v>3082</v>
      </c>
      <c r="G10134">
        <v>3</v>
      </c>
      <c r="H10134">
        <v>1</v>
      </c>
      <c r="I10134">
        <v>1</v>
      </c>
      <c r="J10134">
        <v>560</v>
      </c>
      <c r="L10134" t="s">
        <v>10307</v>
      </c>
      <c r="M10134" t="s">
        <v>7706</v>
      </c>
      <c r="N10134" t="s">
        <v>7515</v>
      </c>
      <c r="O10134" s="6" t="str">
        <f>INDEX(lkp_Region,MATCH(tbl_Sales[[#This Row],[Suburb]],lkp_Suburb,0))</f>
        <v>Northern Metropolitan</v>
      </c>
      <c r="P10134" s="6">
        <f>MONTH(tbl_Sales[[#This Row],[Date]])</f>
        <v>7</v>
      </c>
      <c r="Q10134" s="6">
        <f>YEAR(tbl_Sales[[#This Row],[Date]])</f>
        <v>2017</v>
      </c>
    </row>
    <row r="10135" spans="1:17" x14ac:dyDescent="0.25">
      <c r="A10135" s="1">
        <v>42918</v>
      </c>
      <c r="B10135">
        <v>668000</v>
      </c>
      <c r="C10135" t="s">
        <v>2</v>
      </c>
      <c r="D10135" t="s">
        <v>12427</v>
      </c>
      <c r="E10135" t="s">
        <v>10</v>
      </c>
      <c r="F10135">
        <v>3082</v>
      </c>
      <c r="G10135">
        <v>3</v>
      </c>
      <c r="H10135">
        <v>2</v>
      </c>
      <c r="I10135">
        <v>1</v>
      </c>
      <c r="J10135">
        <v>555</v>
      </c>
      <c r="K10135">
        <v>1990</v>
      </c>
      <c r="L10135" t="s">
        <v>10308</v>
      </c>
      <c r="M10135" t="s">
        <v>7706</v>
      </c>
      <c r="N10135" t="s">
        <v>7515</v>
      </c>
      <c r="O10135" s="6" t="str">
        <f>INDEX(lkp_Region,MATCH(tbl_Sales[[#This Row],[Suburb]],lkp_Suburb,0))</f>
        <v>Northern Metropolitan</v>
      </c>
      <c r="P10135" s="6">
        <f>MONTH(tbl_Sales[[#This Row],[Date]])</f>
        <v>7</v>
      </c>
      <c r="Q10135" s="6">
        <f>YEAR(tbl_Sales[[#This Row],[Date]])</f>
        <v>2017</v>
      </c>
    </row>
    <row r="10136" spans="1:17" x14ac:dyDescent="0.25">
      <c r="A10136" s="1">
        <v>42918</v>
      </c>
      <c r="B10136">
        <v>690000</v>
      </c>
      <c r="C10136" t="s">
        <v>2</v>
      </c>
      <c r="D10136" t="s">
        <v>12424</v>
      </c>
      <c r="E10136" t="s">
        <v>10</v>
      </c>
      <c r="F10136">
        <v>3752</v>
      </c>
      <c r="G10136">
        <v>3</v>
      </c>
      <c r="H10136">
        <v>2</v>
      </c>
      <c r="I10136">
        <v>2</v>
      </c>
      <c r="J10136">
        <v>545</v>
      </c>
      <c r="K10136">
        <v>2005</v>
      </c>
      <c r="L10136" t="s">
        <v>10309</v>
      </c>
      <c r="M10136" t="s">
        <v>7513</v>
      </c>
      <c r="N10136" t="s">
        <v>7515</v>
      </c>
      <c r="O10136" s="6" t="str">
        <f>INDEX(lkp_Region,MATCH(tbl_Sales[[#This Row],[Suburb]],lkp_Suburb,0))</f>
        <v>Northern Metropolitan</v>
      </c>
      <c r="P10136" s="6">
        <f>MONTH(tbl_Sales[[#This Row],[Date]])</f>
        <v>7</v>
      </c>
      <c r="Q10136" s="6">
        <f>YEAR(tbl_Sales[[#This Row],[Date]])</f>
        <v>2017</v>
      </c>
    </row>
    <row r="10137" spans="1:17" x14ac:dyDescent="0.25">
      <c r="A10137" s="1">
        <v>42918</v>
      </c>
      <c r="B10137">
        <v>750000</v>
      </c>
      <c r="C10137" t="s">
        <v>13</v>
      </c>
      <c r="D10137" t="s">
        <v>12423</v>
      </c>
      <c r="E10137" t="s">
        <v>5</v>
      </c>
      <c r="F10137">
        <v>3133</v>
      </c>
      <c r="G10137">
        <v>3</v>
      </c>
      <c r="H10137">
        <v>2</v>
      </c>
      <c r="I10137">
        <v>1</v>
      </c>
      <c r="J10137">
        <v>302</v>
      </c>
      <c r="L10137" t="s">
        <v>10310</v>
      </c>
      <c r="M10137" t="s">
        <v>8220</v>
      </c>
      <c r="N10137" t="s">
        <v>14</v>
      </c>
      <c r="O10137" s="6" t="str">
        <f>INDEX(lkp_Region,MATCH(tbl_Sales[[#This Row],[Suburb]],lkp_Suburb,0))</f>
        <v>Eastern Metropolitan</v>
      </c>
      <c r="P10137" s="6">
        <f>MONTH(tbl_Sales[[#This Row],[Date]])</f>
        <v>7</v>
      </c>
      <c r="Q10137" s="6">
        <f>YEAR(tbl_Sales[[#This Row],[Date]])</f>
        <v>2017</v>
      </c>
    </row>
    <row r="10138" spans="1:17" x14ac:dyDescent="0.25">
      <c r="A10138" s="1">
        <v>42918</v>
      </c>
      <c r="B10138">
        <v>775000</v>
      </c>
      <c r="C10138" t="s">
        <v>13</v>
      </c>
      <c r="D10138" t="s">
        <v>12429</v>
      </c>
      <c r="E10138" t="s">
        <v>5</v>
      </c>
      <c r="F10138">
        <v>3132</v>
      </c>
      <c r="G10138">
        <v>3</v>
      </c>
      <c r="H10138">
        <v>1</v>
      </c>
      <c r="I10138">
        <v>2</v>
      </c>
      <c r="J10138">
        <v>208</v>
      </c>
      <c r="K10138">
        <v>1975</v>
      </c>
      <c r="L10138" t="s">
        <v>10311</v>
      </c>
      <c r="M10138" t="s">
        <v>7708</v>
      </c>
      <c r="N10138" t="s">
        <v>14</v>
      </c>
      <c r="O10138" s="6" t="str">
        <f>INDEX(lkp_Region,MATCH(tbl_Sales[[#This Row],[Suburb]],lkp_Suburb,0))</f>
        <v>Eastern Metropolitan</v>
      </c>
      <c r="P10138" s="6">
        <f>MONTH(tbl_Sales[[#This Row],[Date]])</f>
        <v>7</v>
      </c>
      <c r="Q10138" s="6">
        <f>YEAR(tbl_Sales[[#This Row],[Date]])</f>
        <v>2017</v>
      </c>
    </row>
    <row r="10139" spans="1:17" x14ac:dyDescent="0.25">
      <c r="A10139" s="1">
        <v>42918</v>
      </c>
      <c r="B10139">
        <v>988000</v>
      </c>
      <c r="C10139" t="s">
        <v>2</v>
      </c>
      <c r="D10139" t="s">
        <v>12425</v>
      </c>
      <c r="E10139" t="s">
        <v>10</v>
      </c>
      <c r="F10139">
        <v>3133</v>
      </c>
      <c r="G10139">
        <v>3</v>
      </c>
      <c r="H10139">
        <v>1</v>
      </c>
      <c r="I10139">
        <v>1</v>
      </c>
      <c r="J10139">
        <v>653</v>
      </c>
      <c r="K10139">
        <v>1970</v>
      </c>
      <c r="L10139" t="s">
        <v>10312</v>
      </c>
      <c r="M10139" t="s">
        <v>7516</v>
      </c>
      <c r="N10139" t="s">
        <v>14</v>
      </c>
      <c r="O10139" s="6" t="str">
        <f>INDEX(lkp_Region,MATCH(tbl_Sales[[#This Row],[Suburb]],lkp_Suburb,0))</f>
        <v>Eastern Metropolitan</v>
      </c>
      <c r="P10139" s="6">
        <f>MONTH(tbl_Sales[[#This Row],[Date]])</f>
        <v>7</v>
      </c>
      <c r="Q10139" s="6">
        <f>YEAR(tbl_Sales[[#This Row],[Date]])</f>
        <v>2017</v>
      </c>
    </row>
    <row r="10140" spans="1:17" x14ac:dyDescent="0.25">
      <c r="A10140" s="1">
        <v>42918</v>
      </c>
      <c r="B10140">
        <v>1002000</v>
      </c>
      <c r="C10140" t="s">
        <v>2</v>
      </c>
      <c r="D10140" t="s">
        <v>12425</v>
      </c>
      <c r="E10140" t="s">
        <v>10</v>
      </c>
      <c r="F10140">
        <v>3131</v>
      </c>
      <c r="G10140">
        <v>3</v>
      </c>
      <c r="H10140">
        <v>1</v>
      </c>
      <c r="I10140">
        <v>2</v>
      </c>
      <c r="J10140">
        <v>598</v>
      </c>
      <c r="K10140">
        <v>1960</v>
      </c>
      <c r="L10140" t="s">
        <v>10313</v>
      </c>
      <c r="M10140" t="s">
        <v>7674</v>
      </c>
      <c r="N10140" t="s">
        <v>14</v>
      </c>
      <c r="O10140" s="6" t="str">
        <f>INDEX(lkp_Region,MATCH(tbl_Sales[[#This Row],[Suburb]],lkp_Suburb,0))</f>
        <v>Eastern Metropolitan</v>
      </c>
      <c r="P10140" s="6">
        <f>MONTH(tbl_Sales[[#This Row],[Date]])</f>
        <v>7</v>
      </c>
      <c r="Q10140" s="6">
        <f>YEAR(tbl_Sales[[#This Row],[Date]])</f>
        <v>2017</v>
      </c>
    </row>
    <row r="10141" spans="1:17" x14ac:dyDescent="0.25">
      <c r="A10141" s="1">
        <v>42918</v>
      </c>
      <c r="B10141">
        <v>1860000</v>
      </c>
      <c r="C10141" t="s">
        <v>13</v>
      </c>
      <c r="D10141" t="s">
        <v>12429</v>
      </c>
      <c r="E10141" t="s">
        <v>10</v>
      </c>
      <c r="F10141">
        <v>3142</v>
      </c>
      <c r="G10141">
        <v>3</v>
      </c>
      <c r="H10141">
        <v>2</v>
      </c>
      <c r="I10141">
        <v>2</v>
      </c>
      <c r="J10141">
        <v>0</v>
      </c>
      <c r="K10141">
        <v>1930</v>
      </c>
      <c r="L10141" t="s">
        <v>10314</v>
      </c>
      <c r="M10141" t="s">
        <v>109</v>
      </c>
      <c r="N10141" t="s">
        <v>76</v>
      </c>
      <c r="O10141" s="6" t="str">
        <f>INDEX(lkp_Region,MATCH(tbl_Sales[[#This Row],[Suburb]],lkp_Suburb,0))</f>
        <v>Southern Metropolitan</v>
      </c>
      <c r="P10141" s="6">
        <f>MONTH(tbl_Sales[[#This Row],[Date]])</f>
        <v>7</v>
      </c>
      <c r="Q10141" s="6">
        <f>YEAR(tbl_Sales[[#This Row],[Date]])</f>
        <v>2017</v>
      </c>
    </row>
    <row r="10142" spans="1:17" x14ac:dyDescent="0.25">
      <c r="A10142" s="1">
        <v>42918</v>
      </c>
      <c r="B10142">
        <v>630000</v>
      </c>
      <c r="C10142" t="s">
        <v>51</v>
      </c>
      <c r="D10142" t="s">
        <v>12427</v>
      </c>
      <c r="E10142" t="s">
        <v>10</v>
      </c>
      <c r="F10142">
        <v>3046</v>
      </c>
      <c r="G10142">
        <v>3</v>
      </c>
      <c r="H10142">
        <v>2</v>
      </c>
      <c r="I10142">
        <v>1</v>
      </c>
      <c r="J10142">
        <v>240</v>
      </c>
      <c r="L10142" t="s">
        <v>10315</v>
      </c>
      <c r="M10142" t="s">
        <v>391</v>
      </c>
      <c r="N10142" t="s">
        <v>18</v>
      </c>
      <c r="O10142" s="6" t="str">
        <f>INDEX(lkp_Region,MATCH(tbl_Sales[[#This Row],[Suburb]],lkp_Suburb,0))</f>
        <v>Northern Metropolitan</v>
      </c>
      <c r="P10142" s="6">
        <f>MONTH(tbl_Sales[[#This Row],[Date]])</f>
        <v>7</v>
      </c>
      <c r="Q10142" s="6">
        <f>YEAR(tbl_Sales[[#This Row],[Date]])</f>
        <v>2017</v>
      </c>
    </row>
    <row r="10143" spans="1:17" x14ac:dyDescent="0.25">
      <c r="A10143" s="1">
        <v>42918</v>
      </c>
      <c r="B10143">
        <v>820000</v>
      </c>
      <c r="C10143" t="s">
        <v>2</v>
      </c>
      <c r="D10143" t="s">
        <v>12427</v>
      </c>
      <c r="E10143" t="s">
        <v>5</v>
      </c>
      <c r="F10143">
        <v>3043</v>
      </c>
      <c r="G10143">
        <v>4</v>
      </c>
      <c r="H10143">
        <v>2</v>
      </c>
      <c r="I10143">
        <v>2</v>
      </c>
      <c r="J10143">
        <v>620</v>
      </c>
      <c r="L10143" t="s">
        <v>10316</v>
      </c>
      <c r="M10143" t="s">
        <v>556</v>
      </c>
      <c r="N10143" t="s">
        <v>18</v>
      </c>
      <c r="O10143" s="6" t="str">
        <f>INDEX(lkp_Region,MATCH(tbl_Sales[[#This Row],[Suburb]],lkp_Suburb,0))</f>
        <v>Western Metropolitan</v>
      </c>
      <c r="P10143" s="6">
        <f>MONTH(tbl_Sales[[#This Row],[Date]])</f>
        <v>7</v>
      </c>
      <c r="Q10143" s="6">
        <f>YEAR(tbl_Sales[[#This Row],[Date]])</f>
        <v>2017</v>
      </c>
    </row>
    <row r="10144" spans="1:17" x14ac:dyDescent="0.25">
      <c r="A10144" s="1">
        <v>42918</v>
      </c>
      <c r="B10144">
        <v>860000</v>
      </c>
      <c r="C10144" t="s">
        <v>2</v>
      </c>
      <c r="D10144" t="s">
        <v>12427</v>
      </c>
      <c r="E10144" t="s">
        <v>5</v>
      </c>
      <c r="F10144">
        <v>3044</v>
      </c>
      <c r="G10144">
        <v>2</v>
      </c>
      <c r="H10144">
        <v>1</v>
      </c>
      <c r="I10144">
        <v>4</v>
      </c>
      <c r="J10144">
        <v>609</v>
      </c>
      <c r="L10144" t="s">
        <v>10317</v>
      </c>
      <c r="M10144" t="s">
        <v>115</v>
      </c>
      <c r="N10144" t="s">
        <v>18</v>
      </c>
      <c r="O10144" s="6" t="str">
        <f>INDEX(lkp_Region,MATCH(tbl_Sales[[#This Row],[Suburb]],lkp_Suburb,0))</f>
        <v>Northern Metropolitan</v>
      </c>
      <c r="P10144" s="6">
        <f>MONTH(tbl_Sales[[#This Row],[Date]])</f>
        <v>7</v>
      </c>
      <c r="Q10144" s="6">
        <f>YEAR(tbl_Sales[[#This Row],[Date]])</f>
        <v>2017</v>
      </c>
    </row>
    <row r="10145" spans="1:17" x14ac:dyDescent="0.25">
      <c r="A10145" s="1">
        <v>42918</v>
      </c>
      <c r="B10145">
        <v>890000</v>
      </c>
      <c r="C10145" t="s">
        <v>2</v>
      </c>
      <c r="D10145" t="s">
        <v>12425</v>
      </c>
      <c r="E10145" t="s">
        <v>10</v>
      </c>
      <c r="F10145">
        <v>3058</v>
      </c>
      <c r="G10145">
        <v>3</v>
      </c>
      <c r="H10145">
        <v>2</v>
      </c>
      <c r="I10145">
        <v>2</v>
      </c>
      <c r="J10145">
        <v>190</v>
      </c>
      <c r="K10145">
        <v>2015</v>
      </c>
      <c r="L10145" t="s">
        <v>10318</v>
      </c>
      <c r="M10145" t="s">
        <v>41</v>
      </c>
      <c r="N10145" t="s">
        <v>18</v>
      </c>
      <c r="O10145" s="6" t="str">
        <f>INDEX(lkp_Region,MATCH(tbl_Sales[[#This Row],[Suburb]],lkp_Suburb,0))</f>
        <v>Northern Metropolitan</v>
      </c>
      <c r="P10145" s="6">
        <f>MONTH(tbl_Sales[[#This Row],[Date]])</f>
        <v>7</v>
      </c>
      <c r="Q10145" s="6">
        <f>YEAR(tbl_Sales[[#This Row],[Date]])</f>
        <v>2017</v>
      </c>
    </row>
    <row r="10146" spans="1:17" x14ac:dyDescent="0.25">
      <c r="A10146" s="1">
        <v>42918</v>
      </c>
      <c r="B10146">
        <v>922000</v>
      </c>
      <c r="C10146" t="s">
        <v>2</v>
      </c>
      <c r="D10146" t="s">
        <v>12427</v>
      </c>
      <c r="E10146" t="s">
        <v>10</v>
      </c>
      <c r="F10146">
        <v>3046</v>
      </c>
      <c r="G10146">
        <v>3</v>
      </c>
      <c r="H10146">
        <v>1</v>
      </c>
      <c r="I10146">
        <v>1</v>
      </c>
      <c r="J10146">
        <v>584</v>
      </c>
      <c r="K10146">
        <v>1960</v>
      </c>
      <c r="L10146" t="s">
        <v>10319</v>
      </c>
      <c r="M10146" t="s">
        <v>78</v>
      </c>
      <c r="N10146" t="s">
        <v>18</v>
      </c>
      <c r="O10146" s="6" t="str">
        <f>INDEX(lkp_Region,MATCH(tbl_Sales[[#This Row],[Suburb]],lkp_Suburb,0))</f>
        <v>Northern Metropolitan</v>
      </c>
      <c r="P10146" s="6">
        <f>MONTH(tbl_Sales[[#This Row],[Date]])</f>
        <v>7</v>
      </c>
      <c r="Q10146" s="6">
        <f>YEAR(tbl_Sales[[#This Row],[Date]])</f>
        <v>2017</v>
      </c>
    </row>
    <row r="10147" spans="1:17" x14ac:dyDescent="0.25">
      <c r="A10147" s="1">
        <v>42918</v>
      </c>
      <c r="B10147">
        <v>1100000</v>
      </c>
      <c r="C10147" t="s">
        <v>2</v>
      </c>
      <c r="D10147" t="s">
        <v>12425</v>
      </c>
      <c r="E10147" t="s">
        <v>5</v>
      </c>
      <c r="F10147">
        <v>3046</v>
      </c>
      <c r="G10147">
        <v>4</v>
      </c>
      <c r="H10147">
        <v>2</v>
      </c>
      <c r="I10147">
        <v>2</v>
      </c>
      <c r="J10147">
        <v>1017</v>
      </c>
      <c r="L10147" t="s">
        <v>10320</v>
      </c>
      <c r="M10147" t="s">
        <v>78</v>
      </c>
      <c r="N10147" t="s">
        <v>18</v>
      </c>
      <c r="O10147" s="6" t="str">
        <f>INDEX(lkp_Region,MATCH(tbl_Sales[[#This Row],[Suburb]],lkp_Suburb,0))</f>
        <v>Northern Metropolitan</v>
      </c>
      <c r="P10147" s="6">
        <f>MONTH(tbl_Sales[[#This Row],[Date]])</f>
        <v>7</v>
      </c>
      <c r="Q10147" s="6">
        <f>YEAR(tbl_Sales[[#This Row],[Date]])</f>
        <v>2017</v>
      </c>
    </row>
    <row r="10148" spans="1:17" x14ac:dyDescent="0.25">
      <c r="A10148" s="1">
        <v>42918</v>
      </c>
      <c r="B10148">
        <v>1700000</v>
      </c>
      <c r="C10148" t="s">
        <v>2</v>
      </c>
      <c r="D10148" t="s">
        <v>12427</v>
      </c>
      <c r="E10148" t="s">
        <v>5</v>
      </c>
      <c r="F10148">
        <v>3056</v>
      </c>
      <c r="G10148">
        <v>3</v>
      </c>
      <c r="H10148">
        <v>2</v>
      </c>
      <c r="I10148">
        <v>0</v>
      </c>
      <c r="J10148">
        <v>200</v>
      </c>
      <c r="L10148" t="s">
        <v>10321</v>
      </c>
      <c r="M10148" t="s">
        <v>117</v>
      </c>
      <c r="N10148" t="s">
        <v>18</v>
      </c>
      <c r="O10148" s="6" t="str">
        <f>INDEX(lkp_Region,MATCH(tbl_Sales[[#This Row],[Suburb]],lkp_Suburb,0))</f>
        <v>Northern Metropolitan</v>
      </c>
      <c r="P10148" s="6">
        <f>MONTH(tbl_Sales[[#This Row],[Date]])</f>
        <v>7</v>
      </c>
      <c r="Q10148" s="6">
        <f>YEAR(tbl_Sales[[#This Row],[Date]])</f>
        <v>2017</v>
      </c>
    </row>
    <row r="10149" spans="1:17" x14ac:dyDescent="0.25">
      <c r="A10149" s="1">
        <v>42918</v>
      </c>
      <c r="B10149">
        <v>222000</v>
      </c>
      <c r="C10149" t="s">
        <v>13</v>
      </c>
      <c r="D10149" t="s">
        <v>12423</v>
      </c>
      <c r="E10149" t="s">
        <v>10</v>
      </c>
      <c r="F10149">
        <v>3039</v>
      </c>
      <c r="G10149">
        <v>1</v>
      </c>
      <c r="H10149">
        <v>1</v>
      </c>
      <c r="I10149">
        <v>0</v>
      </c>
      <c r="J10149">
        <v>0</v>
      </c>
      <c r="K10149">
        <v>2012</v>
      </c>
      <c r="L10149" t="s">
        <v>10322</v>
      </c>
      <c r="M10149" t="s">
        <v>242</v>
      </c>
      <c r="N10149" t="s">
        <v>49</v>
      </c>
      <c r="O10149" s="6" t="str">
        <f>INDEX(lkp_Region,MATCH(tbl_Sales[[#This Row],[Suburb]],lkp_Suburb,0))</f>
        <v>Western Metropolitan</v>
      </c>
      <c r="P10149" s="6">
        <f>MONTH(tbl_Sales[[#This Row],[Date]])</f>
        <v>7</v>
      </c>
      <c r="Q10149" s="6">
        <f>YEAR(tbl_Sales[[#This Row],[Date]])</f>
        <v>2017</v>
      </c>
    </row>
    <row r="10150" spans="1:17" x14ac:dyDescent="0.25">
      <c r="A10150" s="1">
        <v>42918</v>
      </c>
      <c r="B10150">
        <v>800000</v>
      </c>
      <c r="C10150" t="s">
        <v>2</v>
      </c>
      <c r="D10150" t="s">
        <v>12423</v>
      </c>
      <c r="E10150" t="s">
        <v>5</v>
      </c>
      <c r="F10150">
        <v>3034</v>
      </c>
      <c r="G10150">
        <v>5</v>
      </c>
      <c r="H10150">
        <v>2</v>
      </c>
      <c r="I10150">
        <v>3</v>
      </c>
      <c r="J10150">
        <v>577</v>
      </c>
      <c r="K10150">
        <v>1985</v>
      </c>
      <c r="L10150" t="s">
        <v>10323</v>
      </c>
      <c r="M10150" t="s">
        <v>524</v>
      </c>
      <c r="N10150" t="s">
        <v>49</v>
      </c>
      <c r="O10150" s="6" t="str">
        <f>INDEX(lkp_Region,MATCH(tbl_Sales[[#This Row],[Suburb]],lkp_Suburb,0))</f>
        <v>Western Metropolitan</v>
      </c>
      <c r="P10150" s="6">
        <f>MONTH(tbl_Sales[[#This Row],[Date]])</f>
        <v>7</v>
      </c>
      <c r="Q10150" s="6">
        <f>YEAR(tbl_Sales[[#This Row],[Date]])</f>
        <v>2017</v>
      </c>
    </row>
    <row r="10151" spans="1:17" x14ac:dyDescent="0.25">
      <c r="A10151" s="1">
        <v>42918</v>
      </c>
      <c r="B10151">
        <v>1060000</v>
      </c>
      <c r="C10151" t="s">
        <v>2</v>
      </c>
      <c r="D10151" t="s">
        <v>12427</v>
      </c>
      <c r="E10151" t="s">
        <v>10</v>
      </c>
      <c r="F10151">
        <v>3039</v>
      </c>
      <c r="G10151">
        <v>2</v>
      </c>
      <c r="H10151">
        <v>1</v>
      </c>
      <c r="I10151">
        <v>1</v>
      </c>
      <c r="J10151">
        <v>283</v>
      </c>
      <c r="L10151" t="s">
        <v>10324</v>
      </c>
      <c r="M10151" t="s">
        <v>242</v>
      </c>
      <c r="N10151" t="s">
        <v>49</v>
      </c>
      <c r="O10151" s="6" t="str">
        <f>INDEX(lkp_Region,MATCH(tbl_Sales[[#This Row],[Suburb]],lkp_Suburb,0))</f>
        <v>Western Metropolitan</v>
      </c>
      <c r="P10151" s="6">
        <f>MONTH(tbl_Sales[[#This Row],[Date]])</f>
        <v>7</v>
      </c>
      <c r="Q10151" s="6">
        <f>YEAR(tbl_Sales[[#This Row],[Date]])</f>
        <v>2017</v>
      </c>
    </row>
    <row r="10152" spans="1:17" x14ac:dyDescent="0.25">
      <c r="A10152" s="1">
        <v>42918</v>
      </c>
      <c r="B10152">
        <v>1200000</v>
      </c>
      <c r="C10152" t="s">
        <v>2</v>
      </c>
      <c r="D10152" t="s">
        <v>12428</v>
      </c>
      <c r="E10152" t="s">
        <v>10</v>
      </c>
      <c r="F10152">
        <v>3042</v>
      </c>
      <c r="G10152">
        <v>3</v>
      </c>
      <c r="H10152">
        <v>1</v>
      </c>
      <c r="I10152">
        <v>1</v>
      </c>
      <c r="J10152">
        <v>650</v>
      </c>
      <c r="L10152" t="s">
        <v>10325</v>
      </c>
      <c r="M10152" t="s">
        <v>86</v>
      </c>
      <c r="N10152" t="s">
        <v>49</v>
      </c>
      <c r="O10152" s="6" t="str">
        <f>INDEX(lkp_Region,MATCH(tbl_Sales[[#This Row],[Suburb]],lkp_Suburb,0))</f>
        <v>Western Metropolitan</v>
      </c>
      <c r="P10152" s="6">
        <f>MONTH(tbl_Sales[[#This Row],[Date]])</f>
        <v>7</v>
      </c>
      <c r="Q10152" s="6">
        <f>YEAR(tbl_Sales[[#This Row],[Date]])</f>
        <v>2017</v>
      </c>
    </row>
    <row r="10153" spans="1:17" x14ac:dyDescent="0.25">
      <c r="A10153" s="1">
        <v>42918</v>
      </c>
      <c r="B10153">
        <v>620000</v>
      </c>
      <c r="C10153" t="s">
        <v>13</v>
      </c>
      <c r="D10153" t="s">
        <v>12425</v>
      </c>
      <c r="E10153" t="s">
        <v>10</v>
      </c>
      <c r="F10153">
        <v>3149</v>
      </c>
      <c r="G10153">
        <v>2</v>
      </c>
      <c r="H10153">
        <v>1</v>
      </c>
      <c r="I10153">
        <v>1</v>
      </c>
      <c r="J10153">
        <v>190</v>
      </c>
      <c r="L10153" t="s">
        <v>10326</v>
      </c>
      <c r="M10153" t="s">
        <v>7758</v>
      </c>
      <c r="N10153" t="s">
        <v>31</v>
      </c>
      <c r="O10153" s="6" t="str">
        <f>INDEX(lkp_Region,MATCH(tbl_Sales[[#This Row],[Suburb]],lkp_Suburb,0))</f>
        <v>Eastern Metropolitan</v>
      </c>
      <c r="P10153" s="6">
        <f>MONTH(tbl_Sales[[#This Row],[Date]])</f>
        <v>7</v>
      </c>
      <c r="Q10153" s="6">
        <f>YEAR(tbl_Sales[[#This Row],[Date]])</f>
        <v>2017</v>
      </c>
    </row>
    <row r="10154" spans="1:17" x14ac:dyDescent="0.25">
      <c r="A10154" s="1">
        <v>42918</v>
      </c>
      <c r="B10154">
        <v>1200000</v>
      </c>
      <c r="C10154" t="s">
        <v>2</v>
      </c>
      <c r="D10154" t="s">
        <v>12432</v>
      </c>
      <c r="E10154" t="s">
        <v>5</v>
      </c>
      <c r="F10154">
        <v>3149</v>
      </c>
      <c r="G10154">
        <v>3</v>
      </c>
      <c r="H10154">
        <v>1</v>
      </c>
      <c r="I10154">
        <v>4</v>
      </c>
      <c r="J10154">
        <v>807</v>
      </c>
      <c r="K10154">
        <v>1196</v>
      </c>
      <c r="L10154" t="s">
        <v>10327</v>
      </c>
      <c r="M10154" t="s">
        <v>7758</v>
      </c>
      <c r="N10154" t="s">
        <v>31</v>
      </c>
      <c r="O10154" s="6" t="str">
        <f>INDEX(lkp_Region,MATCH(tbl_Sales[[#This Row],[Suburb]],lkp_Suburb,0))</f>
        <v>Eastern Metropolitan</v>
      </c>
      <c r="P10154" s="6">
        <f>MONTH(tbl_Sales[[#This Row],[Date]])</f>
        <v>7</v>
      </c>
      <c r="Q10154" s="6">
        <f>YEAR(tbl_Sales[[#This Row],[Date]])</f>
        <v>2017</v>
      </c>
    </row>
    <row r="10155" spans="1:17" x14ac:dyDescent="0.25">
      <c r="A10155" s="1">
        <v>42918</v>
      </c>
      <c r="B10155">
        <v>1203500</v>
      </c>
      <c r="C10155" t="s">
        <v>13</v>
      </c>
      <c r="D10155" t="s">
        <v>12427</v>
      </c>
      <c r="E10155" t="s">
        <v>10</v>
      </c>
      <c r="F10155">
        <v>3166</v>
      </c>
      <c r="G10155">
        <v>3</v>
      </c>
      <c r="H10155">
        <v>2</v>
      </c>
      <c r="I10155">
        <v>2</v>
      </c>
      <c r="J10155">
        <v>311</v>
      </c>
      <c r="K10155">
        <v>2000</v>
      </c>
      <c r="L10155" t="s">
        <v>10328</v>
      </c>
      <c r="M10155" t="s">
        <v>262</v>
      </c>
      <c r="N10155" t="s">
        <v>31</v>
      </c>
      <c r="O10155" s="6" t="str">
        <f>INDEX(lkp_Region,MATCH(tbl_Sales[[#This Row],[Suburb]],lkp_Suburb,0))</f>
        <v>Southern Metropolitan</v>
      </c>
      <c r="P10155" s="6">
        <f>MONTH(tbl_Sales[[#This Row],[Date]])</f>
        <v>7</v>
      </c>
      <c r="Q10155" s="6">
        <f>YEAR(tbl_Sales[[#This Row],[Date]])</f>
        <v>2017</v>
      </c>
    </row>
    <row r="10156" spans="1:17" x14ac:dyDescent="0.25">
      <c r="A10156" s="1">
        <v>42918</v>
      </c>
      <c r="B10156">
        <v>535000</v>
      </c>
      <c r="C10156" t="s">
        <v>13</v>
      </c>
      <c r="D10156" t="s">
        <v>12428</v>
      </c>
      <c r="E10156" t="s">
        <v>5</v>
      </c>
      <c r="F10156">
        <v>3031</v>
      </c>
      <c r="G10156">
        <v>2</v>
      </c>
      <c r="H10156">
        <v>2</v>
      </c>
      <c r="I10156">
        <v>1</v>
      </c>
      <c r="J10156">
        <v>2592</v>
      </c>
      <c r="K10156">
        <v>2012</v>
      </c>
      <c r="L10156" t="s">
        <v>10329</v>
      </c>
      <c r="M10156" t="s">
        <v>264</v>
      </c>
      <c r="N10156" t="s">
        <v>88</v>
      </c>
      <c r="O10156" s="6" t="str">
        <f>INDEX(lkp_Region,MATCH(tbl_Sales[[#This Row],[Suburb]],lkp_Suburb,0))</f>
        <v>Northern Metropolitan</v>
      </c>
      <c r="P10156" s="6">
        <f>MONTH(tbl_Sales[[#This Row],[Date]])</f>
        <v>7</v>
      </c>
      <c r="Q10156" s="6">
        <f>YEAR(tbl_Sales[[#This Row],[Date]])</f>
        <v>2017</v>
      </c>
    </row>
    <row r="10157" spans="1:17" x14ac:dyDescent="0.25">
      <c r="A10157" s="1">
        <v>42918</v>
      </c>
      <c r="B10157">
        <v>490000</v>
      </c>
      <c r="C10157" t="s">
        <v>13</v>
      </c>
      <c r="D10157" t="s">
        <v>12429</v>
      </c>
      <c r="E10157" t="s">
        <v>10</v>
      </c>
      <c r="F10157">
        <v>3012</v>
      </c>
      <c r="G10157">
        <v>2</v>
      </c>
      <c r="H10157">
        <v>1</v>
      </c>
      <c r="I10157">
        <v>1</v>
      </c>
      <c r="J10157">
        <v>117</v>
      </c>
      <c r="L10157" t="s">
        <v>10330</v>
      </c>
      <c r="M10157" t="s">
        <v>53</v>
      </c>
      <c r="N10157" t="s">
        <v>21</v>
      </c>
      <c r="O10157" s="6" t="str">
        <f>INDEX(lkp_Region,MATCH(tbl_Sales[[#This Row],[Suburb]],lkp_Suburb,0))</f>
        <v>Western Metropolitan</v>
      </c>
      <c r="P10157" s="6">
        <f>MONTH(tbl_Sales[[#This Row],[Date]])</f>
        <v>7</v>
      </c>
      <c r="Q10157" s="6">
        <f>YEAR(tbl_Sales[[#This Row],[Date]])</f>
        <v>2017</v>
      </c>
    </row>
    <row r="10158" spans="1:17" x14ac:dyDescent="0.25">
      <c r="A10158" s="1">
        <v>42918</v>
      </c>
      <c r="B10158">
        <v>798000</v>
      </c>
      <c r="C10158" t="s">
        <v>2</v>
      </c>
      <c r="D10158" t="s">
        <v>12427</v>
      </c>
      <c r="E10158" t="s">
        <v>5</v>
      </c>
      <c r="F10158">
        <v>3012</v>
      </c>
      <c r="G10158">
        <v>3</v>
      </c>
      <c r="H10158">
        <v>2</v>
      </c>
      <c r="I10158">
        <v>2</v>
      </c>
      <c r="J10158">
        <v>159</v>
      </c>
      <c r="K10158">
        <v>2010</v>
      </c>
      <c r="L10158" t="s">
        <v>10331</v>
      </c>
      <c r="M10158" t="s">
        <v>19</v>
      </c>
      <c r="N10158" t="s">
        <v>21</v>
      </c>
      <c r="O10158" s="6" t="str">
        <f>INDEX(lkp_Region,MATCH(tbl_Sales[[#This Row],[Suburb]],lkp_Suburb,0))</f>
        <v>Western Metropolitan</v>
      </c>
      <c r="P10158" s="6">
        <f>MONTH(tbl_Sales[[#This Row],[Date]])</f>
        <v>7</v>
      </c>
      <c r="Q10158" s="6">
        <f>YEAR(tbl_Sales[[#This Row],[Date]])</f>
        <v>2017</v>
      </c>
    </row>
    <row r="10159" spans="1:17" x14ac:dyDescent="0.25">
      <c r="A10159" s="1">
        <v>42918</v>
      </c>
      <c r="B10159">
        <v>1196000</v>
      </c>
      <c r="C10159" t="s">
        <v>2</v>
      </c>
      <c r="D10159" t="s">
        <v>12430</v>
      </c>
      <c r="E10159" t="s">
        <v>10</v>
      </c>
      <c r="F10159">
        <v>3013</v>
      </c>
      <c r="G10159">
        <v>2</v>
      </c>
      <c r="H10159">
        <v>1</v>
      </c>
      <c r="I10159">
        <v>2</v>
      </c>
      <c r="J10159">
        <v>451</v>
      </c>
      <c r="L10159" t="s">
        <v>10332</v>
      </c>
      <c r="M10159" t="s">
        <v>65</v>
      </c>
      <c r="N10159" t="s">
        <v>21</v>
      </c>
      <c r="O10159" s="6" t="str">
        <f>INDEX(lkp_Region,MATCH(tbl_Sales[[#This Row],[Suburb]],lkp_Suburb,0))</f>
        <v>Western Metropolitan</v>
      </c>
      <c r="P10159" s="6">
        <f>MONTH(tbl_Sales[[#This Row],[Date]])</f>
        <v>7</v>
      </c>
      <c r="Q10159" s="6">
        <f>YEAR(tbl_Sales[[#This Row],[Date]])</f>
        <v>2017</v>
      </c>
    </row>
    <row r="10160" spans="1:17" x14ac:dyDescent="0.25">
      <c r="A10160" s="1">
        <v>42918</v>
      </c>
      <c r="B10160">
        <v>630000</v>
      </c>
      <c r="C10160" t="s">
        <v>51</v>
      </c>
      <c r="D10160" t="s">
        <v>12428</v>
      </c>
      <c r="E10160" t="s">
        <v>5</v>
      </c>
      <c r="F10160">
        <v>3111</v>
      </c>
      <c r="G10160">
        <v>2</v>
      </c>
      <c r="H10160">
        <v>1</v>
      </c>
      <c r="I10160">
        <v>1</v>
      </c>
      <c r="J10160">
        <v>196</v>
      </c>
      <c r="K10160">
        <v>2000</v>
      </c>
      <c r="L10160" t="s">
        <v>10333</v>
      </c>
      <c r="M10160" t="s">
        <v>7982</v>
      </c>
      <c r="N10160" t="s">
        <v>128</v>
      </c>
      <c r="O10160" s="6" t="str">
        <f>INDEX(lkp_Region,MATCH(tbl_Sales[[#This Row],[Suburb]],lkp_Suburb,0))</f>
        <v>Eastern Metropolitan</v>
      </c>
      <c r="P10160" s="6">
        <f>MONTH(tbl_Sales[[#This Row],[Date]])</f>
        <v>7</v>
      </c>
      <c r="Q10160" s="6">
        <f>YEAR(tbl_Sales[[#This Row],[Date]])</f>
        <v>2017</v>
      </c>
    </row>
    <row r="10161" spans="1:17" x14ac:dyDescent="0.25">
      <c r="A10161" s="1">
        <v>42918</v>
      </c>
      <c r="B10161">
        <v>755000</v>
      </c>
      <c r="C10161" t="s">
        <v>2</v>
      </c>
      <c r="D10161" t="s">
        <v>12427</v>
      </c>
      <c r="E10161" t="s">
        <v>5</v>
      </c>
      <c r="F10161">
        <v>3192</v>
      </c>
      <c r="G10161">
        <v>3</v>
      </c>
      <c r="H10161">
        <v>1</v>
      </c>
      <c r="I10161">
        <v>2</v>
      </c>
      <c r="J10161">
        <v>350</v>
      </c>
      <c r="L10161" t="s">
        <v>10334</v>
      </c>
      <c r="M10161" t="s">
        <v>7622</v>
      </c>
      <c r="N10161" t="s">
        <v>45</v>
      </c>
      <c r="O10161" s="6" t="str">
        <f>INDEX(lkp_Region,MATCH(tbl_Sales[[#This Row],[Suburb]],lkp_Suburb,0))</f>
        <v>Southern Metropolitan</v>
      </c>
      <c r="P10161" s="6">
        <f>MONTH(tbl_Sales[[#This Row],[Date]])</f>
        <v>7</v>
      </c>
      <c r="Q10161" s="6">
        <f>YEAR(tbl_Sales[[#This Row],[Date]])</f>
        <v>2017</v>
      </c>
    </row>
    <row r="10162" spans="1:17" x14ac:dyDescent="0.25">
      <c r="A10162" s="1">
        <v>42918</v>
      </c>
      <c r="B10162">
        <v>1140000</v>
      </c>
      <c r="C10162" t="s">
        <v>2</v>
      </c>
      <c r="D10162" t="s">
        <v>12424</v>
      </c>
      <c r="E10162" t="s">
        <v>10</v>
      </c>
      <c r="F10162">
        <v>3192</v>
      </c>
      <c r="G10162">
        <v>5</v>
      </c>
      <c r="H10162">
        <v>2</v>
      </c>
      <c r="I10162">
        <v>2</v>
      </c>
      <c r="J10162">
        <v>570</v>
      </c>
      <c r="L10162" t="s">
        <v>10335</v>
      </c>
      <c r="M10162" t="s">
        <v>7622</v>
      </c>
      <c r="N10162" t="s">
        <v>45</v>
      </c>
      <c r="O10162" s="6" t="str">
        <f>INDEX(lkp_Region,MATCH(tbl_Sales[[#This Row],[Suburb]],lkp_Suburb,0))</f>
        <v>Southern Metropolitan</v>
      </c>
      <c r="P10162" s="6">
        <f>MONTH(tbl_Sales[[#This Row],[Date]])</f>
        <v>7</v>
      </c>
      <c r="Q10162" s="6">
        <f>YEAR(tbl_Sales[[#This Row],[Date]])</f>
        <v>2017</v>
      </c>
    </row>
    <row r="10163" spans="1:17" x14ac:dyDescent="0.25">
      <c r="A10163" s="1">
        <v>42918</v>
      </c>
      <c r="B10163">
        <v>802000</v>
      </c>
      <c r="C10163" t="s">
        <v>2</v>
      </c>
      <c r="D10163" t="s">
        <v>12432</v>
      </c>
      <c r="E10163" t="s">
        <v>10</v>
      </c>
      <c r="F10163">
        <v>3015</v>
      </c>
      <c r="G10163">
        <v>2</v>
      </c>
      <c r="H10163">
        <v>1</v>
      </c>
      <c r="I10163">
        <v>1</v>
      </c>
      <c r="J10163">
        <v>174</v>
      </c>
      <c r="K10163">
        <v>1900</v>
      </c>
      <c r="L10163" t="s">
        <v>10336</v>
      </c>
      <c r="M10163" t="s">
        <v>131</v>
      </c>
      <c r="N10163" t="s">
        <v>69</v>
      </c>
      <c r="O10163" s="6" t="str">
        <f>INDEX(lkp_Region,MATCH(tbl_Sales[[#This Row],[Suburb]],lkp_Suburb,0))</f>
        <v>Western Metropolitan</v>
      </c>
      <c r="P10163" s="6">
        <f>MONTH(tbl_Sales[[#This Row],[Date]])</f>
        <v>7</v>
      </c>
      <c r="Q10163" s="6">
        <f>YEAR(tbl_Sales[[#This Row],[Date]])</f>
        <v>2017</v>
      </c>
    </row>
    <row r="10164" spans="1:17" x14ac:dyDescent="0.25">
      <c r="A10164" s="1">
        <v>42918</v>
      </c>
      <c r="B10164">
        <v>1045000</v>
      </c>
      <c r="C10164" t="s">
        <v>2</v>
      </c>
      <c r="D10164" t="s">
        <v>12424</v>
      </c>
      <c r="E10164" t="s">
        <v>10</v>
      </c>
      <c r="F10164">
        <v>3016</v>
      </c>
      <c r="G10164">
        <v>3</v>
      </c>
      <c r="H10164">
        <v>2</v>
      </c>
      <c r="I10164">
        <v>3</v>
      </c>
      <c r="J10164">
        <v>526</v>
      </c>
      <c r="K10164">
        <v>1990</v>
      </c>
      <c r="L10164" t="s">
        <v>10337</v>
      </c>
      <c r="M10164" t="s">
        <v>1587</v>
      </c>
      <c r="N10164" t="s">
        <v>69</v>
      </c>
      <c r="O10164" s="6" t="str">
        <f>INDEX(lkp_Region,MATCH(tbl_Sales[[#This Row],[Suburb]],lkp_Suburb,0))</f>
        <v>Western Metropolitan</v>
      </c>
      <c r="P10164" s="6">
        <f>MONTH(tbl_Sales[[#This Row],[Date]])</f>
        <v>7</v>
      </c>
      <c r="Q10164" s="6">
        <f>YEAR(tbl_Sales[[#This Row],[Date]])</f>
        <v>2017</v>
      </c>
    </row>
    <row r="10165" spans="1:17" x14ac:dyDescent="0.25">
      <c r="A10165" s="1">
        <v>42918</v>
      </c>
      <c r="B10165">
        <v>348000</v>
      </c>
      <c r="C10165" t="s">
        <v>13</v>
      </c>
      <c r="D10165" t="s">
        <v>12424</v>
      </c>
      <c r="E10165" t="s">
        <v>10</v>
      </c>
      <c r="F10165">
        <v>3175</v>
      </c>
      <c r="G10165">
        <v>2</v>
      </c>
      <c r="H10165">
        <v>1</v>
      </c>
      <c r="I10165">
        <v>0</v>
      </c>
      <c r="J10165">
        <v>156</v>
      </c>
      <c r="L10165" t="s">
        <v>10338</v>
      </c>
      <c r="M10165" t="s">
        <v>8283</v>
      </c>
      <c r="N10165" t="s">
        <v>7727</v>
      </c>
      <c r="O10165" s="6" t="str">
        <f>INDEX(lkp_Region,MATCH(tbl_Sales[[#This Row],[Suburb]],lkp_Suburb,0))</f>
        <v>South-Eastern Metropolitan</v>
      </c>
      <c r="P10165" s="6">
        <f>MONTH(tbl_Sales[[#This Row],[Date]])</f>
        <v>7</v>
      </c>
      <c r="Q10165" s="6">
        <f>YEAR(tbl_Sales[[#This Row],[Date]])</f>
        <v>2017</v>
      </c>
    </row>
    <row r="10166" spans="1:17" x14ac:dyDescent="0.25">
      <c r="A10166" s="1">
        <v>42918</v>
      </c>
      <c r="B10166">
        <v>488000</v>
      </c>
      <c r="C10166" t="s">
        <v>2</v>
      </c>
      <c r="D10166" t="s">
        <v>12424</v>
      </c>
      <c r="E10166" t="s">
        <v>5</v>
      </c>
      <c r="F10166">
        <v>3175</v>
      </c>
      <c r="G10166">
        <v>2</v>
      </c>
      <c r="H10166">
        <v>1</v>
      </c>
      <c r="I10166">
        <v>1</v>
      </c>
      <c r="J10166">
        <v>414</v>
      </c>
      <c r="L10166" t="s">
        <v>10339</v>
      </c>
      <c r="M10166" t="s">
        <v>8283</v>
      </c>
      <c r="N10166" t="s">
        <v>7727</v>
      </c>
      <c r="O10166" s="6" t="str">
        <f>INDEX(lkp_Region,MATCH(tbl_Sales[[#This Row],[Suburb]],lkp_Suburb,0))</f>
        <v>South-Eastern Metropolitan</v>
      </c>
      <c r="P10166" s="6">
        <f>MONTH(tbl_Sales[[#This Row],[Date]])</f>
        <v>7</v>
      </c>
      <c r="Q10166" s="6">
        <f>YEAR(tbl_Sales[[#This Row],[Date]])</f>
        <v>2017</v>
      </c>
    </row>
    <row r="10167" spans="1:17" x14ac:dyDescent="0.25">
      <c r="A10167" s="1">
        <v>42918</v>
      </c>
      <c r="B10167">
        <v>560000</v>
      </c>
      <c r="C10167" t="s">
        <v>2</v>
      </c>
      <c r="D10167" t="s">
        <v>12423</v>
      </c>
      <c r="E10167" t="s">
        <v>10</v>
      </c>
      <c r="F10167">
        <v>3175</v>
      </c>
      <c r="G10167">
        <v>3</v>
      </c>
      <c r="H10167">
        <v>1</v>
      </c>
      <c r="I10167">
        <v>2</v>
      </c>
      <c r="J10167">
        <v>630</v>
      </c>
      <c r="L10167" t="s">
        <v>10340</v>
      </c>
      <c r="M10167" t="s">
        <v>8206</v>
      </c>
      <c r="N10167" t="s">
        <v>7727</v>
      </c>
      <c r="O10167" s="6" t="str">
        <f>INDEX(lkp_Region,MATCH(tbl_Sales[[#This Row],[Suburb]],lkp_Suburb,0))</f>
        <v>South-Eastern Metropolitan</v>
      </c>
      <c r="P10167" s="6">
        <f>MONTH(tbl_Sales[[#This Row],[Date]])</f>
        <v>7</v>
      </c>
      <c r="Q10167" s="6">
        <f>YEAR(tbl_Sales[[#This Row],[Date]])</f>
        <v>2017</v>
      </c>
    </row>
    <row r="10168" spans="1:17" x14ac:dyDescent="0.25">
      <c r="A10168" s="1">
        <v>42918</v>
      </c>
      <c r="B10168">
        <v>945000</v>
      </c>
      <c r="C10168" t="s">
        <v>13</v>
      </c>
      <c r="D10168" t="s">
        <v>12428</v>
      </c>
      <c r="E10168" t="s">
        <v>10</v>
      </c>
      <c r="F10168">
        <v>3163</v>
      </c>
      <c r="G10168">
        <v>3</v>
      </c>
      <c r="H10168">
        <v>1</v>
      </c>
      <c r="I10168">
        <v>2</v>
      </c>
      <c r="J10168">
        <v>1103</v>
      </c>
      <c r="K10168">
        <v>1987</v>
      </c>
      <c r="L10168" t="s">
        <v>10341</v>
      </c>
      <c r="M10168" t="s">
        <v>201</v>
      </c>
      <c r="N10168" t="s">
        <v>57</v>
      </c>
      <c r="O10168" s="6" t="str">
        <f>INDEX(lkp_Region,MATCH(tbl_Sales[[#This Row],[Suburb]],lkp_Suburb,0))</f>
        <v>Southern Metropolitan</v>
      </c>
      <c r="P10168" s="6">
        <f>MONTH(tbl_Sales[[#This Row],[Date]])</f>
        <v>7</v>
      </c>
      <c r="Q10168" s="6">
        <f>YEAR(tbl_Sales[[#This Row],[Date]])</f>
        <v>2017</v>
      </c>
    </row>
    <row r="10169" spans="1:17" x14ac:dyDescent="0.25">
      <c r="A10169" s="1">
        <v>42918</v>
      </c>
      <c r="B10169">
        <v>392000</v>
      </c>
      <c r="C10169" t="s">
        <v>13</v>
      </c>
      <c r="D10169" t="s">
        <v>12424</v>
      </c>
      <c r="E10169" t="s">
        <v>10</v>
      </c>
      <c r="F10169">
        <v>3072</v>
      </c>
      <c r="G10169">
        <v>1</v>
      </c>
      <c r="H10169">
        <v>1</v>
      </c>
      <c r="I10169">
        <v>1</v>
      </c>
      <c r="J10169">
        <v>629</v>
      </c>
      <c r="K10169">
        <v>1965</v>
      </c>
      <c r="L10169" t="s">
        <v>10342</v>
      </c>
      <c r="M10169" t="s">
        <v>97</v>
      </c>
      <c r="N10169" t="s">
        <v>62</v>
      </c>
      <c r="O10169" s="6" t="str">
        <f>INDEX(lkp_Region,MATCH(tbl_Sales[[#This Row],[Suburb]],lkp_Suburb,0))</f>
        <v>Northern Metropolitan</v>
      </c>
      <c r="P10169" s="6">
        <f>MONTH(tbl_Sales[[#This Row],[Date]])</f>
        <v>7</v>
      </c>
      <c r="Q10169" s="6">
        <f>YEAR(tbl_Sales[[#This Row],[Date]])</f>
        <v>2017</v>
      </c>
    </row>
    <row r="10170" spans="1:17" x14ac:dyDescent="0.25">
      <c r="A10170" s="1">
        <v>42918</v>
      </c>
      <c r="B10170">
        <v>670000</v>
      </c>
      <c r="C10170" t="s">
        <v>2</v>
      </c>
      <c r="D10170" t="s">
        <v>12428</v>
      </c>
      <c r="E10170" t="s">
        <v>10</v>
      </c>
      <c r="F10170">
        <v>3073</v>
      </c>
      <c r="G10170">
        <v>3</v>
      </c>
      <c r="H10170">
        <v>2</v>
      </c>
      <c r="I10170">
        <v>1</v>
      </c>
      <c r="J10170">
        <v>536</v>
      </c>
      <c r="K10170">
        <v>1970</v>
      </c>
      <c r="L10170" t="s">
        <v>10343</v>
      </c>
      <c r="M10170" t="s">
        <v>93</v>
      </c>
      <c r="N10170" t="s">
        <v>62</v>
      </c>
      <c r="O10170" s="6" t="str">
        <f>INDEX(lkp_Region,MATCH(tbl_Sales[[#This Row],[Suburb]],lkp_Suburb,0))</f>
        <v>Northern Metropolitan</v>
      </c>
      <c r="P10170" s="6">
        <f>MONTH(tbl_Sales[[#This Row],[Date]])</f>
        <v>7</v>
      </c>
      <c r="Q10170" s="6">
        <f>YEAR(tbl_Sales[[#This Row],[Date]])</f>
        <v>2017</v>
      </c>
    </row>
    <row r="10171" spans="1:17" x14ac:dyDescent="0.25">
      <c r="A10171" s="1">
        <v>42918</v>
      </c>
      <c r="B10171">
        <v>925000</v>
      </c>
      <c r="C10171" t="s">
        <v>2</v>
      </c>
      <c r="D10171" t="s">
        <v>12427</v>
      </c>
      <c r="E10171" t="s">
        <v>10</v>
      </c>
      <c r="F10171">
        <v>3073</v>
      </c>
      <c r="G10171">
        <v>3</v>
      </c>
      <c r="H10171">
        <v>1</v>
      </c>
      <c r="I10171">
        <v>2</v>
      </c>
      <c r="J10171">
        <v>676</v>
      </c>
      <c r="K10171">
        <v>1940</v>
      </c>
      <c r="L10171" t="s">
        <v>10344</v>
      </c>
      <c r="M10171" t="s">
        <v>93</v>
      </c>
      <c r="N10171" t="s">
        <v>62</v>
      </c>
      <c r="O10171" s="6" t="str">
        <f>INDEX(lkp_Region,MATCH(tbl_Sales[[#This Row],[Suburb]],lkp_Suburb,0))</f>
        <v>Northern Metropolitan</v>
      </c>
      <c r="P10171" s="6">
        <f>MONTH(tbl_Sales[[#This Row],[Date]])</f>
        <v>7</v>
      </c>
      <c r="Q10171" s="6">
        <f>YEAR(tbl_Sales[[#This Row],[Date]])</f>
        <v>2017</v>
      </c>
    </row>
    <row r="10172" spans="1:17" x14ac:dyDescent="0.25">
      <c r="A10172" s="1">
        <v>42918</v>
      </c>
      <c r="B10172">
        <v>1200000</v>
      </c>
      <c r="C10172" t="s">
        <v>2</v>
      </c>
      <c r="D10172" t="s">
        <v>12429</v>
      </c>
      <c r="E10172" t="s">
        <v>10</v>
      </c>
      <c r="F10172">
        <v>3071</v>
      </c>
      <c r="G10172">
        <v>3</v>
      </c>
      <c r="H10172">
        <v>1</v>
      </c>
      <c r="I10172">
        <v>1</v>
      </c>
      <c r="J10172">
        <v>447</v>
      </c>
      <c r="L10172" t="s">
        <v>10345</v>
      </c>
      <c r="M10172" t="s">
        <v>60</v>
      </c>
      <c r="N10172" t="s">
        <v>62</v>
      </c>
      <c r="O10172" s="6" t="str">
        <f>INDEX(lkp_Region,MATCH(tbl_Sales[[#This Row],[Suburb]],lkp_Suburb,0))</f>
        <v>Northern Metropolitan</v>
      </c>
      <c r="P10172" s="6">
        <f>MONTH(tbl_Sales[[#This Row],[Date]])</f>
        <v>7</v>
      </c>
      <c r="Q10172" s="6">
        <f>YEAR(tbl_Sales[[#This Row],[Date]])</f>
        <v>2017</v>
      </c>
    </row>
    <row r="10173" spans="1:17" x14ac:dyDescent="0.25">
      <c r="A10173" s="1">
        <v>42918</v>
      </c>
      <c r="B10173">
        <v>610000</v>
      </c>
      <c r="C10173" t="s">
        <v>2</v>
      </c>
      <c r="D10173" t="s">
        <v>12426</v>
      </c>
      <c r="E10173" t="s">
        <v>5</v>
      </c>
      <c r="F10173">
        <v>3021</v>
      </c>
      <c r="G10173">
        <v>3</v>
      </c>
      <c r="H10173">
        <v>1</v>
      </c>
      <c r="I10173">
        <v>2</v>
      </c>
      <c r="J10173">
        <v>563</v>
      </c>
      <c r="K10173">
        <v>1989</v>
      </c>
      <c r="L10173" t="s">
        <v>10346</v>
      </c>
      <c r="M10173" t="s">
        <v>7948</v>
      </c>
      <c r="N10173" t="s">
        <v>3</v>
      </c>
      <c r="O10173" s="6" t="str">
        <f>INDEX(lkp_Region,MATCH(tbl_Sales[[#This Row],[Suburb]],lkp_Suburb,0))</f>
        <v>Western Metropolitan</v>
      </c>
      <c r="P10173" s="6">
        <f>MONTH(tbl_Sales[[#This Row],[Date]])</f>
        <v>7</v>
      </c>
      <c r="Q10173" s="6">
        <f>YEAR(tbl_Sales[[#This Row],[Date]])</f>
        <v>2017</v>
      </c>
    </row>
    <row r="10174" spans="1:17" x14ac:dyDescent="0.25">
      <c r="A10174" s="1">
        <v>42918</v>
      </c>
      <c r="B10174">
        <v>660000</v>
      </c>
      <c r="C10174" t="s">
        <v>2</v>
      </c>
      <c r="D10174" t="s">
        <v>12432</v>
      </c>
      <c r="E10174" t="s">
        <v>10</v>
      </c>
      <c r="F10174">
        <v>3020</v>
      </c>
      <c r="G10174">
        <v>3</v>
      </c>
      <c r="H10174">
        <v>2</v>
      </c>
      <c r="I10174">
        <v>2</v>
      </c>
      <c r="J10174">
        <v>660</v>
      </c>
      <c r="L10174" t="s">
        <v>10347</v>
      </c>
      <c r="M10174" t="s">
        <v>443</v>
      </c>
      <c r="N10174" t="s">
        <v>3</v>
      </c>
      <c r="O10174" s="6" t="str">
        <f>INDEX(lkp_Region,MATCH(tbl_Sales[[#This Row],[Suburb]],lkp_Suburb,0))</f>
        <v>Western Metropolitan</v>
      </c>
      <c r="P10174" s="6">
        <f>MONTH(tbl_Sales[[#This Row],[Date]])</f>
        <v>7</v>
      </c>
      <c r="Q10174" s="6">
        <f>YEAR(tbl_Sales[[#This Row],[Date]])</f>
        <v>2017</v>
      </c>
    </row>
    <row r="10175" spans="1:17" x14ac:dyDescent="0.25">
      <c r="A10175" s="1">
        <v>42918</v>
      </c>
      <c r="B10175">
        <v>780000</v>
      </c>
      <c r="C10175" t="s">
        <v>13</v>
      </c>
      <c r="D10175" t="s">
        <v>12423</v>
      </c>
      <c r="E10175" t="s">
        <v>5</v>
      </c>
      <c r="F10175">
        <v>3127</v>
      </c>
      <c r="G10175">
        <v>3</v>
      </c>
      <c r="H10175">
        <v>1</v>
      </c>
      <c r="I10175">
        <v>1</v>
      </c>
      <c r="J10175">
        <v>149</v>
      </c>
      <c r="L10175" t="s">
        <v>10348</v>
      </c>
      <c r="M10175" t="s">
        <v>11</v>
      </c>
      <c r="N10175" t="s">
        <v>101</v>
      </c>
      <c r="O10175" s="6" t="str">
        <f>INDEX(lkp_Region,MATCH(tbl_Sales[[#This Row],[Suburb]],lkp_Suburb,0))</f>
        <v>Southern Metropolitan</v>
      </c>
      <c r="P10175" s="6">
        <f>MONTH(tbl_Sales[[#This Row],[Date]])</f>
        <v>7</v>
      </c>
      <c r="Q10175" s="6">
        <f>YEAR(tbl_Sales[[#This Row],[Date]])</f>
        <v>2017</v>
      </c>
    </row>
    <row r="10176" spans="1:17" x14ac:dyDescent="0.25">
      <c r="A10176" s="1">
        <v>42918</v>
      </c>
      <c r="B10176">
        <v>1330000</v>
      </c>
      <c r="C10176" t="s">
        <v>13</v>
      </c>
      <c r="D10176" t="s">
        <v>12425</v>
      </c>
      <c r="E10176" t="s">
        <v>10</v>
      </c>
      <c r="F10176">
        <v>3146</v>
      </c>
      <c r="G10176">
        <v>3</v>
      </c>
      <c r="H10176">
        <v>2</v>
      </c>
      <c r="I10176">
        <v>2</v>
      </c>
      <c r="J10176">
        <v>296</v>
      </c>
      <c r="L10176" t="s">
        <v>10349</v>
      </c>
      <c r="M10176" t="s">
        <v>102</v>
      </c>
      <c r="N10176" t="s">
        <v>101</v>
      </c>
      <c r="O10176" s="6" t="str">
        <f>INDEX(lkp_Region,MATCH(tbl_Sales[[#This Row],[Suburb]],lkp_Suburb,0))</f>
        <v>Southern Metropolitan</v>
      </c>
      <c r="P10176" s="6">
        <f>MONTH(tbl_Sales[[#This Row],[Date]])</f>
        <v>7</v>
      </c>
      <c r="Q10176" s="6">
        <f>YEAR(tbl_Sales[[#This Row],[Date]])</f>
        <v>2017</v>
      </c>
    </row>
    <row r="10177" spans="1:17" x14ac:dyDescent="0.25">
      <c r="A10177" s="1">
        <v>42918</v>
      </c>
      <c r="B10177">
        <v>1510000</v>
      </c>
      <c r="C10177" t="s">
        <v>2</v>
      </c>
      <c r="D10177" t="s">
        <v>12427</v>
      </c>
      <c r="E10177" t="s">
        <v>5</v>
      </c>
      <c r="F10177">
        <v>3101</v>
      </c>
      <c r="G10177">
        <v>3</v>
      </c>
      <c r="H10177">
        <v>1</v>
      </c>
      <c r="I10177">
        <v>2</v>
      </c>
      <c r="J10177">
        <v>446</v>
      </c>
      <c r="K10177">
        <v>1960</v>
      </c>
      <c r="L10177" t="s">
        <v>10350</v>
      </c>
      <c r="M10177" t="s">
        <v>145</v>
      </c>
      <c r="N10177" t="s">
        <v>101</v>
      </c>
      <c r="O10177" s="6" t="str">
        <f>INDEX(lkp_Region,MATCH(tbl_Sales[[#This Row],[Suburb]],lkp_Suburb,0))</f>
        <v>Southern Metropolitan</v>
      </c>
      <c r="P10177" s="6">
        <f>MONTH(tbl_Sales[[#This Row],[Date]])</f>
        <v>7</v>
      </c>
      <c r="Q10177" s="6">
        <f>YEAR(tbl_Sales[[#This Row],[Date]])</f>
        <v>2017</v>
      </c>
    </row>
    <row r="10178" spans="1:17" x14ac:dyDescent="0.25">
      <c r="A10178" s="1">
        <v>42918</v>
      </c>
      <c r="B10178">
        <v>1670000</v>
      </c>
      <c r="C10178" t="s">
        <v>2</v>
      </c>
      <c r="D10178" t="s">
        <v>12425</v>
      </c>
      <c r="E10178" t="s">
        <v>5</v>
      </c>
      <c r="F10178">
        <v>3103</v>
      </c>
      <c r="G10178">
        <v>3</v>
      </c>
      <c r="H10178">
        <v>1</v>
      </c>
      <c r="I10178">
        <v>1</v>
      </c>
      <c r="J10178">
        <v>534</v>
      </c>
      <c r="L10178" t="s">
        <v>10351</v>
      </c>
      <c r="M10178" t="s">
        <v>274</v>
      </c>
      <c r="N10178" t="s">
        <v>101</v>
      </c>
      <c r="O10178" s="6" t="str">
        <f>INDEX(lkp_Region,MATCH(tbl_Sales[[#This Row],[Suburb]],lkp_Suburb,0))</f>
        <v>Southern Metropolitan</v>
      </c>
      <c r="P10178" s="6">
        <f>MONTH(tbl_Sales[[#This Row],[Date]])</f>
        <v>7</v>
      </c>
      <c r="Q10178" s="6">
        <f>YEAR(tbl_Sales[[#This Row],[Date]])</f>
        <v>2017</v>
      </c>
    </row>
    <row r="10179" spans="1:17" x14ac:dyDescent="0.25">
      <c r="A10179" s="1">
        <v>42918</v>
      </c>
      <c r="B10179">
        <v>1400000</v>
      </c>
      <c r="C10179" t="s">
        <v>2</v>
      </c>
      <c r="D10179" t="s">
        <v>12429</v>
      </c>
      <c r="E10179" t="s">
        <v>10</v>
      </c>
      <c r="F10179">
        <v>3187</v>
      </c>
      <c r="G10179">
        <v>3</v>
      </c>
      <c r="H10179">
        <v>1</v>
      </c>
      <c r="I10179">
        <v>2</v>
      </c>
      <c r="J10179">
        <v>677</v>
      </c>
      <c r="L10179" t="s">
        <v>10352</v>
      </c>
      <c r="M10179" t="s">
        <v>346</v>
      </c>
      <c r="N10179" t="s">
        <v>107</v>
      </c>
      <c r="O10179" s="6" t="str">
        <f>INDEX(lkp_Region,MATCH(tbl_Sales[[#This Row],[Suburb]],lkp_Suburb,0))</f>
        <v>Southern Metropolitan</v>
      </c>
      <c r="P10179" s="6">
        <f>MONTH(tbl_Sales[[#This Row],[Date]])</f>
        <v>7</v>
      </c>
      <c r="Q10179" s="6">
        <f>YEAR(tbl_Sales[[#This Row],[Date]])</f>
        <v>2017</v>
      </c>
    </row>
    <row r="10180" spans="1:17" x14ac:dyDescent="0.25">
      <c r="A10180" s="1">
        <v>42918</v>
      </c>
      <c r="B10180">
        <v>445000</v>
      </c>
      <c r="C10180" t="s">
        <v>13</v>
      </c>
      <c r="D10180" t="s">
        <v>12423</v>
      </c>
      <c r="E10180" t="s">
        <v>5</v>
      </c>
      <c r="F10180">
        <v>3081</v>
      </c>
      <c r="G10180">
        <v>2</v>
      </c>
      <c r="H10180">
        <v>1</v>
      </c>
      <c r="I10180">
        <v>1</v>
      </c>
      <c r="J10180">
        <v>94</v>
      </c>
      <c r="L10180" t="s">
        <v>10353</v>
      </c>
      <c r="M10180" t="s">
        <v>148</v>
      </c>
      <c r="N10180" t="s">
        <v>150</v>
      </c>
      <c r="O10180" s="6" t="str">
        <f>INDEX(lkp_Region,MATCH(tbl_Sales[[#This Row],[Suburb]],lkp_Suburb,0))</f>
        <v>Eastern Metropolitan</v>
      </c>
      <c r="P10180" s="6">
        <f>MONTH(tbl_Sales[[#This Row],[Date]])</f>
        <v>7</v>
      </c>
      <c r="Q10180" s="6">
        <f>YEAR(tbl_Sales[[#This Row],[Date]])</f>
        <v>2017</v>
      </c>
    </row>
    <row r="10181" spans="1:17" x14ac:dyDescent="0.25">
      <c r="A10181" s="1">
        <v>42918</v>
      </c>
      <c r="B10181">
        <v>1689000</v>
      </c>
      <c r="C10181" t="s">
        <v>2</v>
      </c>
      <c r="D10181" t="s">
        <v>12427</v>
      </c>
      <c r="E10181" t="s">
        <v>10</v>
      </c>
      <c r="F10181">
        <v>3079</v>
      </c>
      <c r="G10181">
        <v>5</v>
      </c>
      <c r="H10181">
        <v>2</v>
      </c>
      <c r="I10181">
        <v>2</v>
      </c>
      <c r="J10181">
        <v>633</v>
      </c>
      <c r="L10181" t="s">
        <v>10354</v>
      </c>
      <c r="M10181" t="s">
        <v>213</v>
      </c>
      <c r="N10181" t="s">
        <v>150</v>
      </c>
      <c r="O10181" s="6" t="str">
        <f>INDEX(lkp_Region,MATCH(tbl_Sales[[#This Row],[Suburb]],lkp_Suburb,0))</f>
        <v>Eastern Metropolitan</v>
      </c>
      <c r="P10181" s="6">
        <f>MONTH(tbl_Sales[[#This Row],[Date]])</f>
        <v>7</v>
      </c>
      <c r="Q10181" s="6">
        <f>YEAR(tbl_Sales[[#This Row],[Date]])</f>
        <v>2017</v>
      </c>
    </row>
    <row r="10182" spans="1:17" x14ac:dyDescent="0.25">
      <c r="A10182" s="1">
        <v>42918</v>
      </c>
      <c r="B10182">
        <v>2100000</v>
      </c>
      <c r="C10182" t="s">
        <v>2</v>
      </c>
      <c r="D10182" t="s">
        <v>12429</v>
      </c>
      <c r="E10182" t="s">
        <v>5</v>
      </c>
      <c r="F10182">
        <v>3079</v>
      </c>
      <c r="G10182">
        <v>5</v>
      </c>
      <c r="H10182">
        <v>3</v>
      </c>
      <c r="I10182">
        <v>2</v>
      </c>
      <c r="J10182">
        <v>740</v>
      </c>
      <c r="K10182">
        <v>1960</v>
      </c>
      <c r="L10182" t="s">
        <v>10355</v>
      </c>
      <c r="M10182" t="s">
        <v>213</v>
      </c>
      <c r="N10182" t="s">
        <v>150</v>
      </c>
      <c r="O10182" s="6" t="str">
        <f>INDEX(lkp_Region,MATCH(tbl_Sales[[#This Row],[Suburb]],lkp_Suburb,0))</f>
        <v>Eastern Metropolitan</v>
      </c>
      <c r="P10182" s="6">
        <f>MONTH(tbl_Sales[[#This Row],[Date]])</f>
        <v>7</v>
      </c>
      <c r="Q10182" s="6">
        <f>YEAR(tbl_Sales[[#This Row],[Date]])</f>
        <v>2017</v>
      </c>
    </row>
    <row r="10183" spans="1:17" x14ac:dyDescent="0.25">
      <c r="A10183" s="1">
        <v>42919</v>
      </c>
      <c r="B10183">
        <v>1090000</v>
      </c>
      <c r="C10183" t="s">
        <v>51</v>
      </c>
      <c r="D10183" t="s">
        <v>12425</v>
      </c>
      <c r="E10183" t="s">
        <v>10</v>
      </c>
      <c r="F10183">
        <v>3121</v>
      </c>
      <c r="G10183">
        <v>2</v>
      </c>
      <c r="H10183">
        <v>2</v>
      </c>
      <c r="I10183">
        <v>1</v>
      </c>
      <c r="J10183">
        <v>0</v>
      </c>
      <c r="K10183">
        <v>2002</v>
      </c>
      <c r="L10183" t="s">
        <v>10356</v>
      </c>
      <c r="M10183" t="s">
        <v>6</v>
      </c>
      <c r="N10183" t="s">
        <v>8</v>
      </c>
      <c r="O10183" s="6" t="str">
        <f>INDEX(lkp_Region,MATCH(tbl_Sales[[#This Row],[Suburb]],lkp_Suburb,0))</f>
        <v>Northern Metropolitan</v>
      </c>
      <c r="P10183" s="6">
        <f>MONTH(tbl_Sales[[#This Row],[Date]])</f>
        <v>7</v>
      </c>
      <c r="Q10183" s="6">
        <f>YEAR(tbl_Sales[[#This Row],[Date]])</f>
        <v>2017</v>
      </c>
    </row>
    <row r="10184" spans="1:17" x14ac:dyDescent="0.25">
      <c r="A10184" s="1">
        <v>42919</v>
      </c>
      <c r="B10184">
        <v>1110000</v>
      </c>
      <c r="C10184" t="s">
        <v>2</v>
      </c>
      <c r="D10184" t="s">
        <v>12428</v>
      </c>
      <c r="E10184" t="s">
        <v>10</v>
      </c>
      <c r="F10184">
        <v>3121</v>
      </c>
      <c r="G10184">
        <v>2</v>
      </c>
      <c r="H10184">
        <v>1</v>
      </c>
      <c r="I10184">
        <v>0</v>
      </c>
      <c r="J10184">
        <v>166</v>
      </c>
      <c r="L10184" t="s">
        <v>10357</v>
      </c>
      <c r="M10184" t="s">
        <v>6</v>
      </c>
      <c r="N10184" t="s">
        <v>8</v>
      </c>
      <c r="O10184" s="6" t="str">
        <f>INDEX(lkp_Region,MATCH(tbl_Sales[[#This Row],[Suburb]],lkp_Suburb,0))</f>
        <v>Northern Metropolitan</v>
      </c>
      <c r="P10184" s="6">
        <f>MONTH(tbl_Sales[[#This Row],[Date]])</f>
        <v>7</v>
      </c>
      <c r="Q10184" s="6">
        <f>YEAR(tbl_Sales[[#This Row],[Date]])</f>
        <v>2017</v>
      </c>
    </row>
    <row r="10185" spans="1:17" x14ac:dyDescent="0.25">
      <c r="A10185" s="1">
        <v>42919</v>
      </c>
      <c r="B10185">
        <v>1652500</v>
      </c>
      <c r="C10185" t="s">
        <v>2</v>
      </c>
      <c r="D10185" t="s">
        <v>12427</v>
      </c>
      <c r="E10185" t="s">
        <v>10</v>
      </c>
      <c r="F10185">
        <v>3068</v>
      </c>
      <c r="G10185">
        <v>3</v>
      </c>
      <c r="H10185">
        <v>1</v>
      </c>
      <c r="I10185">
        <v>0</v>
      </c>
      <c r="J10185">
        <v>276</v>
      </c>
      <c r="K10185">
        <v>1904</v>
      </c>
      <c r="L10185" t="s">
        <v>10358</v>
      </c>
      <c r="M10185" t="s">
        <v>323</v>
      </c>
      <c r="N10185" t="s">
        <v>8</v>
      </c>
      <c r="O10185" s="6" t="str">
        <f>INDEX(lkp_Region,MATCH(tbl_Sales[[#This Row],[Suburb]],lkp_Suburb,0))</f>
        <v>Northern Metropolitan</v>
      </c>
      <c r="P10185" s="6">
        <f>MONTH(tbl_Sales[[#This Row],[Date]])</f>
        <v>7</v>
      </c>
      <c r="Q10185" s="6">
        <f>YEAR(tbl_Sales[[#This Row],[Date]])</f>
        <v>2017</v>
      </c>
    </row>
    <row r="10186" spans="1:17" x14ac:dyDescent="0.25">
      <c r="A10186" s="1">
        <v>42919</v>
      </c>
      <c r="B10186">
        <v>482500</v>
      </c>
      <c r="C10186" t="s">
        <v>2</v>
      </c>
      <c r="D10186" t="s">
        <v>12426</v>
      </c>
      <c r="E10186" t="s">
        <v>10</v>
      </c>
      <c r="F10186">
        <v>3030</v>
      </c>
      <c r="G10186">
        <v>4</v>
      </c>
      <c r="H10186">
        <v>2</v>
      </c>
      <c r="I10186">
        <v>0</v>
      </c>
      <c r="J10186">
        <v>533</v>
      </c>
      <c r="K10186">
        <v>1980</v>
      </c>
      <c r="L10186" t="s">
        <v>10359</v>
      </c>
      <c r="M10186" t="s">
        <v>8069</v>
      </c>
      <c r="N10186" t="s">
        <v>7964</v>
      </c>
      <c r="O10186" s="6" t="str">
        <f>INDEX(lkp_Region,MATCH(tbl_Sales[[#This Row],[Suburb]],lkp_Suburb,0))</f>
        <v>Western Metropolitan</v>
      </c>
      <c r="P10186" s="6">
        <f>MONTH(tbl_Sales[[#This Row],[Date]])</f>
        <v>7</v>
      </c>
      <c r="Q10186" s="6">
        <f>YEAR(tbl_Sales[[#This Row],[Date]])</f>
        <v>2017</v>
      </c>
    </row>
    <row r="10187" spans="1:17" x14ac:dyDescent="0.25">
      <c r="A10187" s="1">
        <v>42919</v>
      </c>
      <c r="B10187">
        <v>520000</v>
      </c>
      <c r="C10187" t="s">
        <v>2</v>
      </c>
      <c r="D10187" t="s">
        <v>12425</v>
      </c>
      <c r="E10187" t="s">
        <v>5</v>
      </c>
      <c r="F10187">
        <v>3030</v>
      </c>
      <c r="G10187">
        <v>3</v>
      </c>
      <c r="H10187">
        <v>2</v>
      </c>
      <c r="I10187">
        <v>2</v>
      </c>
      <c r="J10187">
        <v>312</v>
      </c>
      <c r="K10187">
        <v>2014</v>
      </c>
      <c r="L10187" t="s">
        <v>10360</v>
      </c>
      <c r="M10187" t="s">
        <v>9130</v>
      </c>
      <c r="N10187" t="s">
        <v>7964</v>
      </c>
      <c r="O10187" s="6" t="str">
        <f>INDEX(lkp_Region,MATCH(tbl_Sales[[#This Row],[Suburb]],lkp_Suburb,0))</f>
        <v>Western Metropolitan</v>
      </c>
      <c r="P10187" s="6">
        <f>MONTH(tbl_Sales[[#This Row],[Date]])</f>
        <v>7</v>
      </c>
      <c r="Q10187" s="6">
        <f>YEAR(tbl_Sales[[#This Row],[Date]])</f>
        <v>2017</v>
      </c>
    </row>
    <row r="10188" spans="1:17" x14ac:dyDescent="0.25">
      <c r="A10188" s="1">
        <v>42919</v>
      </c>
      <c r="B10188">
        <v>795000</v>
      </c>
      <c r="C10188" t="s">
        <v>2</v>
      </c>
      <c r="D10188" t="s">
        <v>12424</v>
      </c>
      <c r="E10188" t="s">
        <v>10</v>
      </c>
      <c r="F10188">
        <v>3075</v>
      </c>
      <c r="G10188">
        <v>4</v>
      </c>
      <c r="H10188">
        <v>2</v>
      </c>
      <c r="I10188">
        <v>2</v>
      </c>
      <c r="J10188">
        <v>499</v>
      </c>
      <c r="L10188" t="s">
        <v>10361</v>
      </c>
      <c r="M10188" t="s">
        <v>7965</v>
      </c>
      <c r="N10188" t="s">
        <v>7515</v>
      </c>
      <c r="O10188" s="6" t="str">
        <f>INDEX(lkp_Region,MATCH(tbl_Sales[[#This Row],[Suburb]],lkp_Suburb,0))</f>
        <v>Northern Metropolitan</v>
      </c>
      <c r="P10188" s="6">
        <f>MONTH(tbl_Sales[[#This Row],[Date]])</f>
        <v>7</v>
      </c>
      <c r="Q10188" s="6">
        <f>YEAR(tbl_Sales[[#This Row],[Date]])</f>
        <v>2017</v>
      </c>
    </row>
    <row r="10189" spans="1:17" x14ac:dyDescent="0.25">
      <c r="A10189" s="1">
        <v>42919</v>
      </c>
      <c r="B10189">
        <v>820000</v>
      </c>
      <c r="C10189" t="s">
        <v>51</v>
      </c>
      <c r="D10189" t="s">
        <v>12430</v>
      </c>
      <c r="E10189" t="s">
        <v>5</v>
      </c>
      <c r="F10189">
        <v>3133</v>
      </c>
      <c r="G10189">
        <v>3</v>
      </c>
      <c r="H10189">
        <v>2</v>
      </c>
      <c r="I10189">
        <v>2</v>
      </c>
      <c r="J10189">
        <v>277</v>
      </c>
      <c r="K10189">
        <v>2016</v>
      </c>
      <c r="L10189" t="s">
        <v>10362</v>
      </c>
      <c r="M10189" t="s">
        <v>7516</v>
      </c>
      <c r="N10189" t="s">
        <v>14</v>
      </c>
      <c r="O10189" s="6" t="str">
        <f>INDEX(lkp_Region,MATCH(tbl_Sales[[#This Row],[Suburb]],lkp_Suburb,0))</f>
        <v>Eastern Metropolitan</v>
      </c>
      <c r="P10189" s="6">
        <f>MONTH(tbl_Sales[[#This Row],[Date]])</f>
        <v>7</v>
      </c>
      <c r="Q10189" s="6">
        <f>YEAR(tbl_Sales[[#This Row],[Date]])</f>
        <v>2017</v>
      </c>
    </row>
    <row r="10190" spans="1:17" x14ac:dyDescent="0.25">
      <c r="A10190" s="1">
        <v>42919</v>
      </c>
      <c r="B10190">
        <v>850500</v>
      </c>
      <c r="C10190" t="s">
        <v>51</v>
      </c>
      <c r="D10190" t="s">
        <v>12423</v>
      </c>
      <c r="E10190" t="s">
        <v>10</v>
      </c>
      <c r="F10190">
        <v>3131</v>
      </c>
      <c r="G10190">
        <v>3</v>
      </c>
      <c r="H10190">
        <v>2</v>
      </c>
      <c r="I10190">
        <v>2</v>
      </c>
      <c r="J10190">
        <v>353</v>
      </c>
      <c r="L10190" t="s">
        <v>10363</v>
      </c>
      <c r="M10190" t="s">
        <v>8929</v>
      </c>
      <c r="N10190" t="s">
        <v>14</v>
      </c>
      <c r="O10190" s="6" t="str">
        <f>INDEX(lkp_Region,MATCH(tbl_Sales[[#This Row],[Suburb]],lkp_Suburb,0))</f>
        <v>Eastern Metropolitan</v>
      </c>
      <c r="P10190" s="6">
        <f>MONTH(tbl_Sales[[#This Row],[Date]])</f>
        <v>7</v>
      </c>
      <c r="Q10190" s="6">
        <f>YEAR(tbl_Sales[[#This Row],[Date]])</f>
        <v>2017</v>
      </c>
    </row>
    <row r="10191" spans="1:17" x14ac:dyDescent="0.25">
      <c r="A10191" s="1">
        <v>42919</v>
      </c>
      <c r="B10191">
        <v>1041000</v>
      </c>
      <c r="C10191" t="s">
        <v>2</v>
      </c>
      <c r="D10191" t="s">
        <v>12423</v>
      </c>
      <c r="E10191" t="s">
        <v>5</v>
      </c>
      <c r="F10191">
        <v>3133</v>
      </c>
      <c r="G10191">
        <v>5</v>
      </c>
      <c r="H10191">
        <v>3</v>
      </c>
      <c r="I10191">
        <v>2</v>
      </c>
      <c r="J10191">
        <v>724</v>
      </c>
      <c r="L10191" t="s">
        <v>10364</v>
      </c>
      <c r="M10191" t="s">
        <v>7516</v>
      </c>
      <c r="N10191" t="s">
        <v>14</v>
      </c>
      <c r="O10191" s="6" t="str">
        <f>INDEX(lkp_Region,MATCH(tbl_Sales[[#This Row],[Suburb]],lkp_Suburb,0))</f>
        <v>Eastern Metropolitan</v>
      </c>
      <c r="P10191" s="6">
        <f>MONTH(tbl_Sales[[#This Row],[Date]])</f>
        <v>7</v>
      </c>
      <c r="Q10191" s="6">
        <f>YEAR(tbl_Sales[[#This Row],[Date]])</f>
        <v>2017</v>
      </c>
    </row>
    <row r="10192" spans="1:17" x14ac:dyDescent="0.25">
      <c r="A10192" s="1">
        <v>42919</v>
      </c>
      <c r="B10192">
        <v>1350000</v>
      </c>
      <c r="C10192" t="s">
        <v>2</v>
      </c>
      <c r="D10192" t="s">
        <v>12423</v>
      </c>
      <c r="E10192" t="s">
        <v>5</v>
      </c>
      <c r="F10192">
        <v>3130</v>
      </c>
      <c r="G10192">
        <v>3</v>
      </c>
      <c r="H10192">
        <v>2</v>
      </c>
      <c r="I10192">
        <v>1</v>
      </c>
      <c r="J10192">
        <v>601</v>
      </c>
      <c r="L10192" t="s">
        <v>10365</v>
      </c>
      <c r="M10192" t="s">
        <v>7710</v>
      </c>
      <c r="N10192" t="s">
        <v>14</v>
      </c>
      <c r="O10192" s="6" t="str">
        <f>INDEX(lkp_Region,MATCH(tbl_Sales[[#This Row],[Suburb]],lkp_Suburb,0))</f>
        <v>Eastern Metropolitan</v>
      </c>
      <c r="P10192" s="6">
        <f>MONTH(tbl_Sales[[#This Row],[Date]])</f>
        <v>7</v>
      </c>
      <c r="Q10192" s="6">
        <f>YEAR(tbl_Sales[[#This Row],[Date]])</f>
        <v>2017</v>
      </c>
    </row>
    <row r="10193" spans="1:17" x14ac:dyDescent="0.25">
      <c r="A10193" s="1">
        <v>42919</v>
      </c>
      <c r="B10193">
        <v>1600000</v>
      </c>
      <c r="C10193" t="s">
        <v>2</v>
      </c>
      <c r="D10193" t="s">
        <v>12425</v>
      </c>
      <c r="E10193" t="s">
        <v>10</v>
      </c>
      <c r="F10193">
        <v>3151</v>
      </c>
      <c r="G10193">
        <v>4</v>
      </c>
      <c r="H10193">
        <v>2</v>
      </c>
      <c r="I10193">
        <v>2</v>
      </c>
      <c r="J10193">
        <v>592</v>
      </c>
      <c r="K10193">
        <v>2007</v>
      </c>
      <c r="L10193" t="s">
        <v>10366</v>
      </c>
      <c r="M10193" t="s">
        <v>8166</v>
      </c>
      <c r="N10193" t="s">
        <v>14</v>
      </c>
      <c r="O10193" s="6" t="str">
        <f>INDEX(lkp_Region,MATCH(tbl_Sales[[#This Row],[Suburb]],lkp_Suburb,0))</f>
        <v>Eastern Metropolitan</v>
      </c>
      <c r="P10193" s="6">
        <f>MONTH(tbl_Sales[[#This Row],[Date]])</f>
        <v>7</v>
      </c>
      <c r="Q10193" s="6">
        <f>YEAR(tbl_Sales[[#This Row],[Date]])</f>
        <v>2017</v>
      </c>
    </row>
    <row r="10194" spans="1:17" x14ac:dyDescent="0.25">
      <c r="A10194" s="1">
        <v>42919</v>
      </c>
      <c r="B10194">
        <v>595000</v>
      </c>
      <c r="C10194" t="s">
        <v>13</v>
      </c>
      <c r="D10194" t="s">
        <v>12425</v>
      </c>
      <c r="E10194" t="s">
        <v>10</v>
      </c>
      <c r="F10194">
        <v>3141</v>
      </c>
      <c r="G10194">
        <v>2</v>
      </c>
      <c r="H10194">
        <v>1</v>
      </c>
      <c r="I10194">
        <v>2</v>
      </c>
      <c r="J10194">
        <v>0</v>
      </c>
      <c r="L10194" t="s">
        <v>10367</v>
      </c>
      <c r="M10194" t="s">
        <v>111</v>
      </c>
      <c r="N10194" t="s">
        <v>76</v>
      </c>
      <c r="O10194" s="6" t="str">
        <f>INDEX(lkp_Region,MATCH(tbl_Sales[[#This Row],[Suburb]],lkp_Suburb,0))</f>
        <v>Southern Metropolitan</v>
      </c>
      <c r="P10194" s="6">
        <f>MONTH(tbl_Sales[[#This Row],[Date]])</f>
        <v>7</v>
      </c>
      <c r="Q10194" s="6">
        <f>YEAR(tbl_Sales[[#This Row],[Date]])</f>
        <v>2017</v>
      </c>
    </row>
    <row r="10195" spans="1:17" x14ac:dyDescent="0.25">
      <c r="A10195" s="1">
        <v>42919</v>
      </c>
      <c r="B10195">
        <v>1452000</v>
      </c>
      <c r="C10195" t="s">
        <v>2</v>
      </c>
      <c r="D10195" t="s">
        <v>12429</v>
      </c>
      <c r="E10195" t="s">
        <v>5</v>
      </c>
      <c r="F10195">
        <v>3146</v>
      </c>
      <c r="G10195">
        <v>3</v>
      </c>
      <c r="H10195">
        <v>2</v>
      </c>
      <c r="I10195">
        <v>2</v>
      </c>
      <c r="J10195">
        <v>269</v>
      </c>
      <c r="K10195">
        <v>1997</v>
      </c>
      <c r="L10195" t="s">
        <v>10368</v>
      </c>
      <c r="M10195" t="s">
        <v>102</v>
      </c>
      <c r="N10195" t="s">
        <v>76</v>
      </c>
      <c r="O10195" s="6" t="str">
        <f>INDEX(lkp_Region,MATCH(tbl_Sales[[#This Row],[Suburb]],lkp_Suburb,0))</f>
        <v>Southern Metropolitan</v>
      </c>
      <c r="P10195" s="6">
        <f>MONTH(tbl_Sales[[#This Row],[Date]])</f>
        <v>7</v>
      </c>
      <c r="Q10195" s="6">
        <f>YEAR(tbl_Sales[[#This Row],[Date]])</f>
        <v>2017</v>
      </c>
    </row>
    <row r="10196" spans="1:17" x14ac:dyDescent="0.25">
      <c r="A10196" s="1">
        <v>42919</v>
      </c>
      <c r="B10196">
        <v>2110000</v>
      </c>
      <c r="C10196" t="s">
        <v>2</v>
      </c>
      <c r="D10196" t="s">
        <v>12429</v>
      </c>
      <c r="E10196" t="s">
        <v>10</v>
      </c>
      <c r="F10196">
        <v>3145</v>
      </c>
      <c r="G10196">
        <v>3</v>
      </c>
      <c r="H10196">
        <v>1</v>
      </c>
      <c r="I10196">
        <v>2</v>
      </c>
      <c r="J10196">
        <v>627</v>
      </c>
      <c r="L10196" t="s">
        <v>10369</v>
      </c>
      <c r="M10196" t="s">
        <v>74</v>
      </c>
      <c r="N10196" t="s">
        <v>76</v>
      </c>
      <c r="O10196" s="6" t="str">
        <f>INDEX(lkp_Region,MATCH(tbl_Sales[[#This Row],[Suburb]],lkp_Suburb,0))</f>
        <v>Southern Metropolitan</v>
      </c>
      <c r="P10196" s="6">
        <f>MONTH(tbl_Sales[[#This Row],[Date]])</f>
        <v>7</v>
      </c>
      <c r="Q10196" s="6">
        <f>YEAR(tbl_Sales[[#This Row],[Date]])</f>
        <v>2017</v>
      </c>
    </row>
    <row r="10197" spans="1:17" x14ac:dyDescent="0.25">
      <c r="A10197" s="1">
        <v>42919</v>
      </c>
      <c r="B10197">
        <v>2115000</v>
      </c>
      <c r="C10197" t="s">
        <v>2</v>
      </c>
      <c r="D10197" t="s">
        <v>12427</v>
      </c>
      <c r="E10197" t="s">
        <v>5</v>
      </c>
      <c r="F10197">
        <v>3206</v>
      </c>
      <c r="G10197">
        <v>3</v>
      </c>
      <c r="H10197">
        <v>2</v>
      </c>
      <c r="I10197">
        <v>0</v>
      </c>
      <c r="J10197">
        <v>140</v>
      </c>
      <c r="L10197" t="s">
        <v>10370</v>
      </c>
      <c r="M10197" t="s">
        <v>113</v>
      </c>
      <c r="N10197" t="s">
        <v>26</v>
      </c>
      <c r="O10197" s="6" t="str">
        <f>INDEX(lkp_Region,MATCH(tbl_Sales[[#This Row],[Suburb]],lkp_Suburb,0))</f>
        <v>Southern Metropolitan</v>
      </c>
      <c r="P10197" s="6">
        <f>MONTH(tbl_Sales[[#This Row],[Date]])</f>
        <v>7</v>
      </c>
      <c r="Q10197" s="6">
        <f>YEAR(tbl_Sales[[#This Row],[Date]])</f>
        <v>2017</v>
      </c>
    </row>
    <row r="10198" spans="1:17" x14ac:dyDescent="0.25">
      <c r="A10198" s="1">
        <v>42919</v>
      </c>
      <c r="B10198">
        <v>2120000</v>
      </c>
      <c r="C10198" t="s">
        <v>2</v>
      </c>
      <c r="D10198" t="s">
        <v>12431</v>
      </c>
      <c r="E10198" t="s">
        <v>10</v>
      </c>
      <c r="F10198">
        <v>3206</v>
      </c>
      <c r="G10198">
        <v>3</v>
      </c>
      <c r="H10198">
        <v>1</v>
      </c>
      <c r="I10198">
        <v>2</v>
      </c>
      <c r="J10198">
        <v>225</v>
      </c>
      <c r="L10198" t="s">
        <v>10371</v>
      </c>
      <c r="M10198" t="s">
        <v>113</v>
      </c>
      <c r="N10198" t="s">
        <v>26</v>
      </c>
      <c r="O10198" s="6" t="str">
        <f>INDEX(lkp_Region,MATCH(tbl_Sales[[#This Row],[Suburb]],lkp_Suburb,0))</f>
        <v>Southern Metropolitan</v>
      </c>
      <c r="P10198" s="6">
        <f>MONTH(tbl_Sales[[#This Row],[Date]])</f>
        <v>7</v>
      </c>
      <c r="Q10198" s="6">
        <f>YEAR(tbl_Sales[[#This Row],[Date]])</f>
        <v>2017</v>
      </c>
    </row>
    <row r="10199" spans="1:17" x14ac:dyDescent="0.25">
      <c r="A10199" s="1">
        <v>42919</v>
      </c>
      <c r="B10199">
        <v>493000</v>
      </c>
      <c r="C10199" t="s">
        <v>13</v>
      </c>
      <c r="D10199" t="s">
        <v>12427</v>
      </c>
      <c r="E10199" t="s">
        <v>10</v>
      </c>
      <c r="F10199">
        <v>3046</v>
      </c>
      <c r="G10199">
        <v>2</v>
      </c>
      <c r="H10199">
        <v>1</v>
      </c>
      <c r="I10199">
        <v>2</v>
      </c>
      <c r="J10199">
        <v>201</v>
      </c>
      <c r="K10199">
        <v>2000</v>
      </c>
      <c r="L10199" t="s">
        <v>10372</v>
      </c>
      <c r="M10199" t="s">
        <v>78</v>
      </c>
      <c r="N10199" t="s">
        <v>18</v>
      </c>
      <c r="O10199" s="6" t="str">
        <f>INDEX(lkp_Region,MATCH(tbl_Sales[[#This Row],[Suburb]],lkp_Suburb,0))</f>
        <v>Northern Metropolitan</v>
      </c>
      <c r="P10199" s="6">
        <f>MONTH(tbl_Sales[[#This Row],[Date]])</f>
        <v>7</v>
      </c>
      <c r="Q10199" s="6">
        <f>YEAR(tbl_Sales[[#This Row],[Date]])</f>
        <v>2017</v>
      </c>
    </row>
    <row r="10200" spans="1:17" x14ac:dyDescent="0.25">
      <c r="A10200" s="1">
        <v>42919</v>
      </c>
      <c r="B10200">
        <v>520000</v>
      </c>
      <c r="C10200" t="s">
        <v>51</v>
      </c>
      <c r="D10200" t="s">
        <v>12428</v>
      </c>
      <c r="E10200" t="s">
        <v>10</v>
      </c>
      <c r="F10200">
        <v>3044</v>
      </c>
      <c r="G10200">
        <v>2</v>
      </c>
      <c r="H10200">
        <v>1</v>
      </c>
      <c r="I10200">
        <v>1</v>
      </c>
      <c r="J10200">
        <v>0</v>
      </c>
      <c r="K10200">
        <v>2011</v>
      </c>
      <c r="L10200" t="s">
        <v>10373</v>
      </c>
      <c r="M10200" t="s">
        <v>115</v>
      </c>
      <c r="N10200" t="s">
        <v>18</v>
      </c>
      <c r="O10200" s="6" t="str">
        <f>INDEX(lkp_Region,MATCH(tbl_Sales[[#This Row],[Suburb]],lkp_Suburb,0))</f>
        <v>Northern Metropolitan</v>
      </c>
      <c r="P10200" s="6">
        <f>MONTH(tbl_Sales[[#This Row],[Date]])</f>
        <v>7</v>
      </c>
      <c r="Q10200" s="6">
        <f>YEAR(tbl_Sales[[#This Row],[Date]])</f>
        <v>2017</v>
      </c>
    </row>
    <row r="10201" spans="1:17" x14ac:dyDescent="0.25">
      <c r="A10201" s="1">
        <v>42919</v>
      </c>
      <c r="B10201">
        <v>875000</v>
      </c>
      <c r="C10201" t="s">
        <v>2</v>
      </c>
      <c r="D10201" t="s">
        <v>12428</v>
      </c>
      <c r="E10201" t="s">
        <v>10</v>
      </c>
      <c r="F10201">
        <v>3058</v>
      </c>
      <c r="G10201">
        <v>3</v>
      </c>
      <c r="H10201">
        <v>1</v>
      </c>
      <c r="I10201">
        <v>1</v>
      </c>
      <c r="J10201">
        <v>592</v>
      </c>
      <c r="L10201" t="s">
        <v>10374</v>
      </c>
      <c r="M10201" t="s">
        <v>499</v>
      </c>
      <c r="N10201" t="s">
        <v>18</v>
      </c>
      <c r="O10201" s="6" t="str">
        <f>INDEX(lkp_Region,MATCH(tbl_Sales[[#This Row],[Suburb]],lkp_Suburb,0))</f>
        <v>Northern Metropolitan</v>
      </c>
      <c r="P10201" s="6">
        <f>MONTH(tbl_Sales[[#This Row],[Date]])</f>
        <v>7</v>
      </c>
      <c r="Q10201" s="6">
        <f>YEAR(tbl_Sales[[#This Row],[Date]])</f>
        <v>2017</v>
      </c>
    </row>
    <row r="10202" spans="1:17" x14ac:dyDescent="0.25">
      <c r="A10202" s="1">
        <v>42919</v>
      </c>
      <c r="B10202">
        <v>972000</v>
      </c>
      <c r="C10202" t="s">
        <v>2</v>
      </c>
      <c r="D10202" t="s">
        <v>12428</v>
      </c>
      <c r="E10202" t="s">
        <v>10</v>
      </c>
      <c r="F10202">
        <v>3046</v>
      </c>
      <c r="G10202">
        <v>3</v>
      </c>
      <c r="H10202">
        <v>1</v>
      </c>
      <c r="I10202">
        <v>2</v>
      </c>
      <c r="J10202">
        <v>699</v>
      </c>
      <c r="L10202" t="s">
        <v>10375</v>
      </c>
      <c r="M10202" t="s">
        <v>680</v>
      </c>
      <c r="N10202" t="s">
        <v>18</v>
      </c>
      <c r="O10202" s="6" t="str">
        <f>INDEX(lkp_Region,MATCH(tbl_Sales[[#This Row],[Suburb]],lkp_Suburb,0))</f>
        <v>Northern Metropolitan</v>
      </c>
      <c r="P10202" s="6">
        <f>MONTH(tbl_Sales[[#This Row],[Date]])</f>
        <v>7</v>
      </c>
      <c r="Q10202" s="6">
        <f>YEAR(tbl_Sales[[#This Row],[Date]])</f>
        <v>2017</v>
      </c>
    </row>
    <row r="10203" spans="1:17" x14ac:dyDescent="0.25">
      <c r="A10203" s="1">
        <v>42919</v>
      </c>
      <c r="B10203">
        <v>1025000</v>
      </c>
      <c r="C10203" t="s">
        <v>2</v>
      </c>
      <c r="D10203" t="s">
        <v>12427</v>
      </c>
      <c r="E10203" t="s">
        <v>10</v>
      </c>
      <c r="F10203">
        <v>3057</v>
      </c>
      <c r="G10203">
        <v>2</v>
      </c>
      <c r="H10203">
        <v>1</v>
      </c>
      <c r="I10203">
        <v>0</v>
      </c>
      <c r="J10203">
        <v>121</v>
      </c>
      <c r="L10203" t="s">
        <v>10376</v>
      </c>
      <c r="M10203" t="s">
        <v>83</v>
      </c>
      <c r="N10203" t="s">
        <v>18</v>
      </c>
      <c r="O10203" s="6" t="str">
        <f>INDEX(lkp_Region,MATCH(tbl_Sales[[#This Row],[Suburb]],lkp_Suburb,0))</f>
        <v>Northern Metropolitan</v>
      </c>
      <c r="P10203" s="6">
        <f>MONTH(tbl_Sales[[#This Row],[Date]])</f>
        <v>7</v>
      </c>
      <c r="Q10203" s="6">
        <f>YEAR(tbl_Sales[[#This Row],[Date]])</f>
        <v>2017</v>
      </c>
    </row>
    <row r="10204" spans="1:17" x14ac:dyDescent="0.25">
      <c r="A10204" s="1">
        <v>42919</v>
      </c>
      <c r="B10204">
        <v>720000</v>
      </c>
      <c r="C10204" t="s">
        <v>2</v>
      </c>
      <c r="D10204" t="s">
        <v>12424</v>
      </c>
      <c r="E10204" t="s">
        <v>5</v>
      </c>
      <c r="F10204">
        <v>3034</v>
      </c>
      <c r="G10204">
        <v>3</v>
      </c>
      <c r="H10204">
        <v>1</v>
      </c>
      <c r="I10204">
        <v>1</v>
      </c>
      <c r="J10204">
        <v>582</v>
      </c>
      <c r="K10204">
        <v>1965</v>
      </c>
      <c r="L10204" t="s">
        <v>10377</v>
      </c>
      <c r="M10204" t="s">
        <v>524</v>
      </c>
      <c r="N10204" t="s">
        <v>49</v>
      </c>
      <c r="O10204" s="6" t="str">
        <f>INDEX(lkp_Region,MATCH(tbl_Sales[[#This Row],[Suburb]],lkp_Suburb,0))</f>
        <v>Western Metropolitan</v>
      </c>
      <c r="P10204" s="6">
        <f>MONTH(tbl_Sales[[#This Row],[Date]])</f>
        <v>7</v>
      </c>
      <c r="Q10204" s="6">
        <f>YEAR(tbl_Sales[[#This Row],[Date]])</f>
        <v>2017</v>
      </c>
    </row>
    <row r="10205" spans="1:17" x14ac:dyDescent="0.25">
      <c r="A10205" s="1">
        <v>42919</v>
      </c>
      <c r="B10205">
        <v>1150000</v>
      </c>
      <c r="C10205" t="s">
        <v>2</v>
      </c>
      <c r="D10205" t="s">
        <v>12428</v>
      </c>
      <c r="E10205" t="s">
        <v>5</v>
      </c>
      <c r="F10205">
        <v>3041</v>
      </c>
      <c r="G10205">
        <v>5</v>
      </c>
      <c r="H10205">
        <v>2</v>
      </c>
      <c r="I10205">
        <v>2</v>
      </c>
      <c r="J10205">
        <v>702</v>
      </c>
      <c r="L10205" t="s">
        <v>10378</v>
      </c>
      <c r="M10205" t="s">
        <v>121</v>
      </c>
      <c r="N10205" t="s">
        <v>49</v>
      </c>
      <c r="O10205" s="6" t="str">
        <f>INDEX(lkp_Region,MATCH(tbl_Sales[[#This Row],[Suburb]],lkp_Suburb,0))</f>
        <v>Western Metropolitan</v>
      </c>
      <c r="P10205" s="6">
        <f>MONTH(tbl_Sales[[#This Row],[Date]])</f>
        <v>7</v>
      </c>
      <c r="Q10205" s="6">
        <f>YEAR(tbl_Sales[[#This Row],[Date]])</f>
        <v>2017</v>
      </c>
    </row>
    <row r="10206" spans="1:17" x14ac:dyDescent="0.25">
      <c r="A10206" s="1">
        <v>42919</v>
      </c>
      <c r="B10206">
        <v>1550000</v>
      </c>
      <c r="C10206" t="s">
        <v>2</v>
      </c>
      <c r="D10206" t="s">
        <v>12427</v>
      </c>
      <c r="E10206" t="s">
        <v>10</v>
      </c>
      <c r="F10206">
        <v>3040</v>
      </c>
      <c r="G10206">
        <v>3</v>
      </c>
      <c r="H10206">
        <v>1</v>
      </c>
      <c r="I10206">
        <v>1</v>
      </c>
      <c r="J10206">
        <v>730</v>
      </c>
      <c r="L10206" t="s">
        <v>10379</v>
      </c>
      <c r="M10206" t="s">
        <v>47</v>
      </c>
      <c r="N10206" t="s">
        <v>49</v>
      </c>
      <c r="O10206" s="6" t="str">
        <f>INDEX(lkp_Region,MATCH(tbl_Sales[[#This Row],[Suburb]],lkp_Suburb,0))</f>
        <v>Western Metropolitan</v>
      </c>
      <c r="P10206" s="6">
        <f>MONTH(tbl_Sales[[#This Row],[Date]])</f>
        <v>7</v>
      </c>
      <c r="Q10206" s="6">
        <f>YEAR(tbl_Sales[[#This Row],[Date]])</f>
        <v>2017</v>
      </c>
    </row>
    <row r="10207" spans="1:17" x14ac:dyDescent="0.25">
      <c r="A10207" s="1">
        <v>42919</v>
      </c>
      <c r="B10207">
        <v>2190000</v>
      </c>
      <c r="C10207" t="s">
        <v>2</v>
      </c>
      <c r="D10207" t="s">
        <v>12430</v>
      </c>
      <c r="E10207" t="s">
        <v>10</v>
      </c>
      <c r="F10207">
        <v>3166</v>
      </c>
      <c r="G10207">
        <v>4</v>
      </c>
      <c r="H10207">
        <v>3</v>
      </c>
      <c r="I10207">
        <v>4</v>
      </c>
      <c r="J10207">
        <v>695</v>
      </c>
      <c r="L10207" t="s">
        <v>10380</v>
      </c>
      <c r="M10207" t="s">
        <v>262</v>
      </c>
      <c r="N10207" t="s">
        <v>31</v>
      </c>
      <c r="O10207" s="6" t="str">
        <f>INDEX(lkp_Region,MATCH(tbl_Sales[[#This Row],[Suburb]],lkp_Suburb,0))</f>
        <v>Southern Metropolitan</v>
      </c>
      <c r="P10207" s="6">
        <f>MONTH(tbl_Sales[[#This Row],[Date]])</f>
        <v>7</v>
      </c>
      <c r="Q10207" s="6">
        <f>YEAR(tbl_Sales[[#This Row],[Date]])</f>
        <v>2017</v>
      </c>
    </row>
    <row r="10208" spans="1:17" x14ac:dyDescent="0.25">
      <c r="A10208" s="1">
        <v>42919</v>
      </c>
      <c r="B10208">
        <v>600000</v>
      </c>
      <c r="C10208" t="s">
        <v>13</v>
      </c>
      <c r="D10208" t="s">
        <v>12428</v>
      </c>
      <c r="E10208" t="s">
        <v>10</v>
      </c>
      <c r="F10208">
        <v>3006</v>
      </c>
      <c r="G10208">
        <v>2</v>
      </c>
      <c r="H10208">
        <v>1</v>
      </c>
      <c r="I10208">
        <v>1</v>
      </c>
      <c r="J10208">
        <v>0</v>
      </c>
      <c r="L10208" t="s">
        <v>10381</v>
      </c>
      <c r="M10208" t="s">
        <v>434</v>
      </c>
      <c r="N10208" t="s">
        <v>88</v>
      </c>
      <c r="O10208" s="6" t="str">
        <f>INDEX(lkp_Region,MATCH(tbl_Sales[[#This Row],[Suburb]],lkp_Suburb,0))</f>
        <v>Southern Metropolitan</v>
      </c>
      <c r="P10208" s="6">
        <f>MONTH(tbl_Sales[[#This Row],[Date]])</f>
        <v>7</v>
      </c>
      <c r="Q10208" s="6">
        <f>YEAR(tbl_Sales[[#This Row],[Date]])</f>
        <v>2017</v>
      </c>
    </row>
    <row r="10209" spans="1:17" x14ac:dyDescent="0.25">
      <c r="A10209" s="1">
        <v>42919</v>
      </c>
      <c r="B10209">
        <v>730000</v>
      </c>
      <c r="C10209" t="s">
        <v>13</v>
      </c>
      <c r="D10209" t="s">
        <v>12427</v>
      </c>
      <c r="E10209" t="s">
        <v>5</v>
      </c>
      <c r="F10209">
        <v>3031</v>
      </c>
      <c r="G10209">
        <v>2</v>
      </c>
      <c r="H10209">
        <v>2</v>
      </c>
      <c r="I10209">
        <v>1</v>
      </c>
      <c r="J10209">
        <v>2135</v>
      </c>
      <c r="K10209">
        <v>2010</v>
      </c>
      <c r="L10209" t="s">
        <v>10382</v>
      </c>
      <c r="M10209" t="s">
        <v>264</v>
      </c>
      <c r="N10209" t="s">
        <v>88</v>
      </c>
      <c r="O10209" s="6" t="str">
        <f>INDEX(lkp_Region,MATCH(tbl_Sales[[#This Row],[Suburb]],lkp_Suburb,0))</f>
        <v>Northern Metropolitan</v>
      </c>
      <c r="P10209" s="6">
        <f>MONTH(tbl_Sales[[#This Row],[Date]])</f>
        <v>7</v>
      </c>
      <c r="Q10209" s="6">
        <f>YEAR(tbl_Sales[[#This Row],[Date]])</f>
        <v>2017</v>
      </c>
    </row>
    <row r="10210" spans="1:17" x14ac:dyDescent="0.25">
      <c r="A10210" s="1">
        <v>42919</v>
      </c>
      <c r="B10210">
        <v>855000</v>
      </c>
      <c r="C10210" t="s">
        <v>51</v>
      </c>
      <c r="D10210" t="s">
        <v>12427</v>
      </c>
      <c r="E10210" t="s">
        <v>10</v>
      </c>
      <c r="F10210">
        <v>3031</v>
      </c>
      <c r="G10210">
        <v>3</v>
      </c>
      <c r="H10210">
        <v>2</v>
      </c>
      <c r="I10210">
        <v>1</v>
      </c>
      <c r="J10210">
        <v>68</v>
      </c>
      <c r="L10210" t="s">
        <v>10383</v>
      </c>
      <c r="M10210" t="s">
        <v>264</v>
      </c>
      <c r="N10210" t="s">
        <v>88</v>
      </c>
      <c r="O10210" s="6" t="str">
        <f>INDEX(lkp_Region,MATCH(tbl_Sales[[#This Row],[Suburb]],lkp_Suburb,0))</f>
        <v>Northern Metropolitan</v>
      </c>
      <c r="P10210" s="6">
        <f>MONTH(tbl_Sales[[#This Row],[Date]])</f>
        <v>7</v>
      </c>
      <c r="Q10210" s="6">
        <f>YEAR(tbl_Sales[[#This Row],[Date]])</f>
        <v>2017</v>
      </c>
    </row>
    <row r="10211" spans="1:17" x14ac:dyDescent="0.25">
      <c r="A10211" s="1">
        <v>42919</v>
      </c>
      <c r="B10211">
        <v>720000</v>
      </c>
      <c r="C10211" t="s">
        <v>2</v>
      </c>
      <c r="D10211" t="s">
        <v>12427</v>
      </c>
      <c r="E10211" t="s">
        <v>10</v>
      </c>
      <c r="F10211">
        <v>3136</v>
      </c>
      <c r="G10211">
        <v>4</v>
      </c>
      <c r="H10211">
        <v>2</v>
      </c>
      <c r="I10211">
        <v>3</v>
      </c>
      <c r="J10211">
        <v>879</v>
      </c>
      <c r="L10211" t="s">
        <v>10384</v>
      </c>
      <c r="M10211" t="s">
        <v>7654</v>
      </c>
      <c r="N10211" t="s">
        <v>7588</v>
      </c>
      <c r="O10211" s="6" t="str">
        <f>INDEX(lkp_Region,MATCH(tbl_Sales[[#This Row],[Suburb]],lkp_Suburb,0))</f>
        <v>Eastern Metropolitan</v>
      </c>
      <c r="P10211" s="6">
        <f>MONTH(tbl_Sales[[#This Row],[Date]])</f>
        <v>7</v>
      </c>
      <c r="Q10211" s="6">
        <f>YEAR(tbl_Sales[[#This Row],[Date]])</f>
        <v>2017</v>
      </c>
    </row>
    <row r="10212" spans="1:17" x14ac:dyDescent="0.25">
      <c r="A10212" s="1">
        <v>42919</v>
      </c>
      <c r="B10212">
        <v>650000</v>
      </c>
      <c r="C10212" t="s">
        <v>2</v>
      </c>
      <c r="D10212" t="s">
        <v>12428</v>
      </c>
      <c r="E10212" t="s">
        <v>5</v>
      </c>
      <c r="F10212">
        <v>3012</v>
      </c>
      <c r="G10212">
        <v>2</v>
      </c>
      <c r="H10212">
        <v>1</v>
      </c>
      <c r="I10212">
        <v>1</v>
      </c>
      <c r="J10212">
        <v>452</v>
      </c>
      <c r="K10212">
        <v>1950</v>
      </c>
      <c r="L10212" t="s">
        <v>10385</v>
      </c>
      <c r="M10212" t="s">
        <v>53</v>
      </c>
      <c r="N10212" t="s">
        <v>21</v>
      </c>
      <c r="O10212" s="6" t="str">
        <f>INDEX(lkp_Region,MATCH(tbl_Sales[[#This Row],[Suburb]],lkp_Suburb,0))</f>
        <v>Western Metropolitan</v>
      </c>
      <c r="P10212" s="6">
        <f>MONTH(tbl_Sales[[#This Row],[Date]])</f>
        <v>7</v>
      </c>
      <c r="Q10212" s="6">
        <f>YEAR(tbl_Sales[[#This Row],[Date]])</f>
        <v>2017</v>
      </c>
    </row>
    <row r="10213" spans="1:17" x14ac:dyDescent="0.25">
      <c r="A10213" s="1">
        <v>42919</v>
      </c>
      <c r="B10213">
        <v>771000</v>
      </c>
      <c r="C10213" t="s">
        <v>2</v>
      </c>
      <c r="D10213" t="s">
        <v>12431</v>
      </c>
      <c r="E10213" t="s">
        <v>10</v>
      </c>
      <c r="F10213">
        <v>3019</v>
      </c>
      <c r="G10213">
        <v>3</v>
      </c>
      <c r="H10213">
        <v>1</v>
      </c>
      <c r="I10213">
        <v>0</v>
      </c>
      <c r="J10213">
        <v>556</v>
      </c>
      <c r="L10213" t="s">
        <v>3345</v>
      </c>
      <c r="M10213" t="s">
        <v>436</v>
      </c>
      <c r="N10213" t="s">
        <v>21</v>
      </c>
      <c r="O10213" s="6" t="str">
        <f>INDEX(lkp_Region,MATCH(tbl_Sales[[#This Row],[Suburb]],lkp_Suburb,0))</f>
        <v>Western Metropolitan</v>
      </c>
      <c r="P10213" s="6">
        <f>MONTH(tbl_Sales[[#This Row],[Date]])</f>
        <v>7</v>
      </c>
      <c r="Q10213" s="6">
        <f>YEAR(tbl_Sales[[#This Row],[Date]])</f>
        <v>2017</v>
      </c>
    </row>
    <row r="10214" spans="1:17" x14ac:dyDescent="0.25">
      <c r="A10214" s="1">
        <v>42919</v>
      </c>
      <c r="B10214">
        <v>895000</v>
      </c>
      <c r="C10214" t="s">
        <v>51</v>
      </c>
      <c r="D10214" t="s">
        <v>12425</v>
      </c>
      <c r="E10214" t="s">
        <v>10</v>
      </c>
      <c r="F10214">
        <v>3012</v>
      </c>
      <c r="G10214">
        <v>3</v>
      </c>
      <c r="H10214">
        <v>2</v>
      </c>
      <c r="I10214">
        <v>2</v>
      </c>
      <c r="J10214">
        <v>262</v>
      </c>
      <c r="K10214">
        <v>2004</v>
      </c>
      <c r="L10214" t="s">
        <v>10386</v>
      </c>
      <c r="M10214" t="s">
        <v>19</v>
      </c>
      <c r="N10214" t="s">
        <v>21</v>
      </c>
      <c r="O10214" s="6" t="str">
        <f>INDEX(lkp_Region,MATCH(tbl_Sales[[#This Row],[Suburb]],lkp_Suburb,0))</f>
        <v>Western Metropolitan</v>
      </c>
      <c r="P10214" s="6">
        <f>MONTH(tbl_Sales[[#This Row],[Date]])</f>
        <v>7</v>
      </c>
      <c r="Q10214" s="6">
        <f>YEAR(tbl_Sales[[#This Row],[Date]])</f>
        <v>2017</v>
      </c>
    </row>
    <row r="10215" spans="1:17" x14ac:dyDescent="0.25">
      <c r="A10215" s="1">
        <v>42919</v>
      </c>
      <c r="B10215">
        <v>1215000</v>
      </c>
      <c r="C10215" t="s">
        <v>2</v>
      </c>
      <c r="D10215" t="s">
        <v>12428</v>
      </c>
      <c r="E10215" t="s">
        <v>10</v>
      </c>
      <c r="F10215">
        <v>3107</v>
      </c>
      <c r="G10215">
        <v>4</v>
      </c>
      <c r="H10215">
        <v>2</v>
      </c>
      <c r="I10215">
        <v>4</v>
      </c>
      <c r="J10215">
        <v>729</v>
      </c>
      <c r="K10215">
        <v>1970</v>
      </c>
      <c r="L10215" t="s">
        <v>10387</v>
      </c>
      <c r="M10215" t="s">
        <v>586</v>
      </c>
      <c r="N10215" t="s">
        <v>128</v>
      </c>
      <c r="O10215" s="6" t="str">
        <f>INDEX(lkp_Region,MATCH(tbl_Sales[[#This Row],[Suburb]],lkp_Suburb,0))</f>
        <v>Eastern Metropolitan</v>
      </c>
      <c r="P10215" s="6">
        <f>MONTH(tbl_Sales[[#This Row],[Date]])</f>
        <v>7</v>
      </c>
      <c r="Q10215" s="6">
        <f>YEAR(tbl_Sales[[#This Row],[Date]])</f>
        <v>2017</v>
      </c>
    </row>
    <row r="10216" spans="1:17" x14ac:dyDescent="0.25">
      <c r="A10216" s="1">
        <v>42919</v>
      </c>
      <c r="B10216">
        <v>1214000</v>
      </c>
      <c r="C10216" t="s">
        <v>2</v>
      </c>
      <c r="D10216" t="s">
        <v>12427</v>
      </c>
      <c r="E10216" t="s">
        <v>10</v>
      </c>
      <c r="F10216">
        <v>3152</v>
      </c>
      <c r="G10216">
        <v>4</v>
      </c>
      <c r="H10216">
        <v>1</v>
      </c>
      <c r="I10216">
        <v>2</v>
      </c>
      <c r="J10216">
        <v>734</v>
      </c>
      <c r="L10216" t="s">
        <v>10388</v>
      </c>
      <c r="M10216" t="s">
        <v>7766</v>
      </c>
      <c r="N10216" t="s">
        <v>7768</v>
      </c>
      <c r="O10216" s="6" t="str">
        <f>INDEX(lkp_Region,MATCH(tbl_Sales[[#This Row],[Suburb]],lkp_Suburb,0))</f>
        <v>Eastern Metropolitan</v>
      </c>
      <c r="P10216" s="6">
        <f>MONTH(tbl_Sales[[#This Row],[Date]])</f>
        <v>7</v>
      </c>
      <c r="Q10216" s="6">
        <f>YEAR(tbl_Sales[[#This Row],[Date]])</f>
        <v>2017</v>
      </c>
    </row>
    <row r="10217" spans="1:17" x14ac:dyDescent="0.25">
      <c r="A10217" s="1">
        <v>42919</v>
      </c>
      <c r="B10217">
        <v>1241000</v>
      </c>
      <c r="C10217" t="s">
        <v>2</v>
      </c>
      <c r="D10217" t="s">
        <v>12429</v>
      </c>
      <c r="E10217" t="s">
        <v>10</v>
      </c>
      <c r="F10217">
        <v>3169</v>
      </c>
      <c r="G10217">
        <v>4</v>
      </c>
      <c r="H10217">
        <v>2</v>
      </c>
      <c r="I10217">
        <v>2</v>
      </c>
      <c r="J10217">
        <v>625</v>
      </c>
      <c r="K10217">
        <v>1950</v>
      </c>
      <c r="L10217" t="s">
        <v>10390</v>
      </c>
      <c r="M10217" t="s">
        <v>10389</v>
      </c>
      <c r="N10217" t="s">
        <v>45</v>
      </c>
      <c r="O10217" s="6" t="str">
        <f>INDEX(lkp_Region,MATCH(tbl_Sales[[#This Row],[Suburb]],lkp_Suburb,0))</f>
        <v>South-Eastern Metropolitan</v>
      </c>
      <c r="P10217" s="6">
        <f>MONTH(tbl_Sales[[#This Row],[Date]])</f>
        <v>7</v>
      </c>
      <c r="Q10217" s="6">
        <f>YEAR(tbl_Sales[[#This Row],[Date]])</f>
        <v>2017</v>
      </c>
    </row>
    <row r="10218" spans="1:17" x14ac:dyDescent="0.25">
      <c r="A10218" s="1">
        <v>42919</v>
      </c>
      <c r="B10218">
        <v>675000</v>
      </c>
      <c r="C10218" t="s">
        <v>2</v>
      </c>
      <c r="D10218" t="s">
        <v>12423</v>
      </c>
      <c r="E10218" t="s">
        <v>10</v>
      </c>
      <c r="F10218">
        <v>3049</v>
      </c>
      <c r="G10218">
        <v>4</v>
      </c>
      <c r="H10218">
        <v>2</v>
      </c>
      <c r="I10218">
        <v>4</v>
      </c>
      <c r="J10218">
        <v>744</v>
      </c>
      <c r="L10218" t="s">
        <v>10391</v>
      </c>
      <c r="M10218" t="s">
        <v>8418</v>
      </c>
      <c r="N10218" t="s">
        <v>195</v>
      </c>
      <c r="O10218" s="6" t="str">
        <f>INDEX(lkp_Region,MATCH(tbl_Sales[[#This Row],[Suburb]],lkp_Suburb,0))</f>
        <v>Northern Metropolitan</v>
      </c>
      <c r="P10218" s="6">
        <f>MONTH(tbl_Sales[[#This Row],[Date]])</f>
        <v>7</v>
      </c>
      <c r="Q10218" s="6">
        <f>YEAR(tbl_Sales[[#This Row],[Date]])</f>
        <v>2017</v>
      </c>
    </row>
    <row r="10219" spans="1:17" x14ac:dyDescent="0.25">
      <c r="A10219" s="1">
        <v>42919</v>
      </c>
      <c r="B10219">
        <v>855000</v>
      </c>
      <c r="C10219" t="s">
        <v>2</v>
      </c>
      <c r="D10219" t="s">
        <v>12424</v>
      </c>
      <c r="E10219" t="s">
        <v>10</v>
      </c>
      <c r="F10219">
        <v>3016</v>
      </c>
      <c r="G10219">
        <v>2</v>
      </c>
      <c r="H10219">
        <v>1</v>
      </c>
      <c r="I10219">
        <v>1</v>
      </c>
      <c r="J10219">
        <v>160</v>
      </c>
      <c r="L10219" t="s">
        <v>10392</v>
      </c>
      <c r="M10219" t="s">
        <v>196</v>
      </c>
      <c r="N10219" t="s">
        <v>69</v>
      </c>
      <c r="O10219" s="6" t="str">
        <f>INDEX(lkp_Region,MATCH(tbl_Sales[[#This Row],[Suburb]],lkp_Suburb,0))</f>
        <v>Western Metropolitan</v>
      </c>
      <c r="P10219" s="6">
        <f>MONTH(tbl_Sales[[#This Row],[Date]])</f>
        <v>7</v>
      </c>
      <c r="Q10219" s="6">
        <f>YEAR(tbl_Sales[[#This Row],[Date]])</f>
        <v>2017</v>
      </c>
    </row>
    <row r="10220" spans="1:17" x14ac:dyDescent="0.25">
      <c r="A10220" s="1">
        <v>42919</v>
      </c>
      <c r="B10220">
        <v>875000</v>
      </c>
      <c r="C10220" t="s">
        <v>2</v>
      </c>
      <c r="D10220" t="s">
        <v>12428</v>
      </c>
      <c r="E10220" t="s">
        <v>10</v>
      </c>
      <c r="F10220">
        <v>3025</v>
      </c>
      <c r="G10220">
        <v>3</v>
      </c>
      <c r="H10220">
        <v>1</v>
      </c>
      <c r="I10220">
        <v>4</v>
      </c>
      <c r="J10220">
        <v>563</v>
      </c>
      <c r="L10220" t="s">
        <v>10393</v>
      </c>
      <c r="M10220" t="s">
        <v>91</v>
      </c>
      <c r="N10220" t="s">
        <v>69</v>
      </c>
      <c r="O10220" s="6" t="str">
        <f>INDEX(lkp_Region,MATCH(tbl_Sales[[#This Row],[Suburb]],lkp_Suburb,0))</f>
        <v>Western Metropolitan</v>
      </c>
      <c r="P10220" s="6">
        <f>MONTH(tbl_Sales[[#This Row],[Date]])</f>
        <v>7</v>
      </c>
      <c r="Q10220" s="6">
        <f>YEAR(tbl_Sales[[#This Row],[Date]])</f>
        <v>2017</v>
      </c>
    </row>
    <row r="10221" spans="1:17" x14ac:dyDescent="0.25">
      <c r="A10221" s="1">
        <v>42919</v>
      </c>
      <c r="B10221">
        <v>1500000</v>
      </c>
      <c r="C10221" t="s">
        <v>2</v>
      </c>
      <c r="D10221" t="s">
        <v>12430</v>
      </c>
      <c r="E10221" t="s">
        <v>5</v>
      </c>
      <c r="F10221">
        <v>3025</v>
      </c>
      <c r="G10221">
        <v>5</v>
      </c>
      <c r="H10221">
        <v>3</v>
      </c>
      <c r="I10221">
        <v>2</v>
      </c>
      <c r="J10221">
        <v>1068</v>
      </c>
      <c r="L10221" t="s">
        <v>10394</v>
      </c>
      <c r="M10221" t="s">
        <v>91</v>
      </c>
      <c r="N10221" t="s">
        <v>69</v>
      </c>
      <c r="O10221" s="6" t="str">
        <f>INDEX(lkp_Region,MATCH(tbl_Sales[[#This Row],[Suburb]],lkp_Suburb,0))</f>
        <v>Western Metropolitan</v>
      </c>
      <c r="P10221" s="6">
        <f>MONTH(tbl_Sales[[#This Row],[Date]])</f>
        <v>7</v>
      </c>
      <c r="Q10221" s="6">
        <f>YEAR(tbl_Sales[[#This Row],[Date]])</f>
        <v>2017</v>
      </c>
    </row>
    <row r="10222" spans="1:17" x14ac:dyDescent="0.25">
      <c r="A10222" s="1">
        <v>42919</v>
      </c>
      <c r="B10222">
        <v>385000</v>
      </c>
      <c r="C10222" t="s">
        <v>13</v>
      </c>
      <c r="D10222" t="s">
        <v>12427</v>
      </c>
      <c r="E10222" t="s">
        <v>10</v>
      </c>
      <c r="F10222">
        <v>3185</v>
      </c>
      <c r="G10222">
        <v>1</v>
      </c>
      <c r="H10222">
        <v>1</v>
      </c>
      <c r="I10222">
        <v>1</v>
      </c>
      <c r="J10222">
        <v>1851</v>
      </c>
      <c r="L10222" t="s">
        <v>10395</v>
      </c>
      <c r="M10222" t="s">
        <v>136</v>
      </c>
      <c r="N10222" t="s">
        <v>57</v>
      </c>
      <c r="O10222" s="6" t="str">
        <f>INDEX(lkp_Region,MATCH(tbl_Sales[[#This Row],[Suburb]],lkp_Suburb,0))</f>
        <v>Southern Metropolitan</v>
      </c>
      <c r="P10222" s="6">
        <f>MONTH(tbl_Sales[[#This Row],[Date]])</f>
        <v>7</v>
      </c>
      <c r="Q10222" s="6">
        <f>YEAR(tbl_Sales[[#This Row],[Date]])</f>
        <v>2017</v>
      </c>
    </row>
    <row r="10223" spans="1:17" x14ac:dyDescent="0.25">
      <c r="A10223" s="1">
        <v>42919</v>
      </c>
      <c r="B10223">
        <v>632500</v>
      </c>
      <c r="C10223" t="s">
        <v>13</v>
      </c>
      <c r="D10223" t="s">
        <v>12425</v>
      </c>
      <c r="E10223" t="s">
        <v>10</v>
      </c>
      <c r="F10223">
        <v>3185</v>
      </c>
      <c r="G10223">
        <v>2</v>
      </c>
      <c r="H10223">
        <v>1</v>
      </c>
      <c r="I10223">
        <v>1</v>
      </c>
      <c r="J10223">
        <v>0</v>
      </c>
      <c r="K10223">
        <v>1968</v>
      </c>
      <c r="L10223" t="s">
        <v>10396</v>
      </c>
      <c r="M10223" t="s">
        <v>136</v>
      </c>
      <c r="N10223" t="s">
        <v>57</v>
      </c>
      <c r="O10223" s="6" t="str">
        <f>INDEX(lkp_Region,MATCH(tbl_Sales[[#This Row],[Suburb]],lkp_Suburb,0))</f>
        <v>Southern Metropolitan</v>
      </c>
      <c r="P10223" s="6">
        <f>MONTH(tbl_Sales[[#This Row],[Date]])</f>
        <v>7</v>
      </c>
      <c r="Q10223" s="6">
        <f>YEAR(tbl_Sales[[#This Row],[Date]])</f>
        <v>2017</v>
      </c>
    </row>
    <row r="10224" spans="1:17" x14ac:dyDescent="0.25">
      <c r="A10224" s="1">
        <v>42919</v>
      </c>
      <c r="B10224">
        <v>900000</v>
      </c>
      <c r="C10224" t="s">
        <v>13</v>
      </c>
      <c r="D10224" t="s">
        <v>12429</v>
      </c>
      <c r="E10224" t="s">
        <v>5</v>
      </c>
      <c r="F10224">
        <v>3185</v>
      </c>
      <c r="G10224">
        <v>3</v>
      </c>
      <c r="H10224">
        <v>2</v>
      </c>
      <c r="I10224">
        <v>2</v>
      </c>
      <c r="J10224">
        <v>0</v>
      </c>
      <c r="L10224" t="s">
        <v>10397</v>
      </c>
      <c r="M10224" t="s">
        <v>136</v>
      </c>
      <c r="N10224" t="s">
        <v>57</v>
      </c>
      <c r="O10224" s="6" t="str">
        <f>INDEX(lkp_Region,MATCH(tbl_Sales[[#This Row],[Suburb]],lkp_Suburb,0))</f>
        <v>Southern Metropolitan</v>
      </c>
      <c r="P10224" s="6">
        <f>MONTH(tbl_Sales[[#This Row],[Date]])</f>
        <v>7</v>
      </c>
      <c r="Q10224" s="6">
        <f>YEAR(tbl_Sales[[#This Row],[Date]])</f>
        <v>2017</v>
      </c>
    </row>
    <row r="10225" spans="1:17" x14ac:dyDescent="0.25">
      <c r="A10225" s="1">
        <v>42919</v>
      </c>
      <c r="B10225">
        <v>1580000</v>
      </c>
      <c r="C10225" t="s">
        <v>2</v>
      </c>
      <c r="D10225" t="s">
        <v>12429</v>
      </c>
      <c r="E10225" t="s">
        <v>5</v>
      </c>
      <c r="F10225">
        <v>3187</v>
      </c>
      <c r="G10225">
        <v>4</v>
      </c>
      <c r="H10225">
        <v>1</v>
      </c>
      <c r="I10225">
        <v>2</v>
      </c>
      <c r="J10225">
        <v>890</v>
      </c>
      <c r="K10225">
        <v>1970</v>
      </c>
      <c r="L10225" t="s">
        <v>10398</v>
      </c>
      <c r="M10225" t="s">
        <v>346</v>
      </c>
      <c r="N10225" t="s">
        <v>57</v>
      </c>
      <c r="O10225" s="6" t="str">
        <f>INDEX(lkp_Region,MATCH(tbl_Sales[[#This Row],[Suburb]],lkp_Suburb,0))</f>
        <v>Southern Metropolitan</v>
      </c>
      <c r="P10225" s="6">
        <f>MONTH(tbl_Sales[[#This Row],[Date]])</f>
        <v>7</v>
      </c>
      <c r="Q10225" s="6">
        <f>YEAR(tbl_Sales[[#This Row],[Date]])</f>
        <v>2017</v>
      </c>
    </row>
    <row r="10226" spans="1:17" x14ac:dyDescent="0.25">
      <c r="A10226" s="1">
        <v>42919</v>
      </c>
      <c r="B10226">
        <v>561000</v>
      </c>
      <c r="C10226" t="s">
        <v>2</v>
      </c>
      <c r="D10226" t="s">
        <v>12424</v>
      </c>
      <c r="E10226" t="s">
        <v>10</v>
      </c>
      <c r="F10226">
        <v>3976</v>
      </c>
      <c r="G10226">
        <v>3</v>
      </c>
      <c r="H10226">
        <v>2</v>
      </c>
      <c r="I10226">
        <v>3</v>
      </c>
      <c r="J10226">
        <v>646</v>
      </c>
      <c r="L10226" t="s">
        <v>10400</v>
      </c>
      <c r="M10226" t="s">
        <v>10399</v>
      </c>
      <c r="N10226" t="s">
        <v>7735</v>
      </c>
      <c r="O10226" s="6" t="str">
        <f>INDEX(lkp_Region,MATCH(tbl_Sales[[#This Row],[Suburb]],lkp_Suburb,0))</f>
        <v>South-Eastern Metropolitan</v>
      </c>
      <c r="P10226" s="6">
        <f>MONTH(tbl_Sales[[#This Row],[Date]])</f>
        <v>7</v>
      </c>
      <c r="Q10226" s="6">
        <f>YEAR(tbl_Sales[[#This Row],[Date]])</f>
        <v>2017</v>
      </c>
    </row>
    <row r="10227" spans="1:17" x14ac:dyDescent="0.25">
      <c r="A10227" s="1">
        <v>42919</v>
      </c>
      <c r="B10227">
        <v>570000</v>
      </c>
      <c r="C10227" t="s">
        <v>2</v>
      </c>
      <c r="D10227" t="s">
        <v>12423</v>
      </c>
      <c r="E10227" t="s">
        <v>10</v>
      </c>
      <c r="F10227">
        <v>3021</v>
      </c>
      <c r="G10227">
        <v>3</v>
      </c>
      <c r="H10227">
        <v>1</v>
      </c>
      <c r="I10227">
        <v>2</v>
      </c>
      <c r="J10227">
        <v>557</v>
      </c>
      <c r="L10227" t="s">
        <v>10401</v>
      </c>
      <c r="M10227" t="s">
        <v>173</v>
      </c>
      <c r="N10227" t="s">
        <v>3</v>
      </c>
      <c r="O10227" s="6" t="str">
        <f>INDEX(lkp_Region,MATCH(tbl_Sales[[#This Row],[Suburb]],lkp_Suburb,0))</f>
        <v>Western Metropolitan</v>
      </c>
      <c r="P10227" s="6">
        <f>MONTH(tbl_Sales[[#This Row],[Date]])</f>
        <v>7</v>
      </c>
      <c r="Q10227" s="6">
        <f>YEAR(tbl_Sales[[#This Row],[Date]])</f>
        <v>2017</v>
      </c>
    </row>
    <row r="10228" spans="1:17" x14ac:dyDescent="0.25">
      <c r="A10228" s="1">
        <v>42919</v>
      </c>
      <c r="B10228">
        <v>1460000</v>
      </c>
      <c r="C10228" t="s">
        <v>2</v>
      </c>
      <c r="D10228" t="s">
        <v>12427</v>
      </c>
      <c r="E10228" t="s">
        <v>10</v>
      </c>
      <c r="F10228">
        <v>3122</v>
      </c>
      <c r="G10228">
        <v>3</v>
      </c>
      <c r="H10228">
        <v>1</v>
      </c>
      <c r="I10228">
        <v>1</v>
      </c>
      <c r="J10228">
        <v>259</v>
      </c>
      <c r="L10228" t="s">
        <v>10402</v>
      </c>
      <c r="M10228" t="s">
        <v>461</v>
      </c>
      <c r="N10228" t="s">
        <v>101</v>
      </c>
      <c r="O10228" s="6" t="str">
        <f>INDEX(lkp_Region,MATCH(tbl_Sales[[#This Row],[Suburb]],lkp_Suburb,0))</f>
        <v>Southern Metropolitan</v>
      </c>
      <c r="P10228" s="6">
        <f>MONTH(tbl_Sales[[#This Row],[Date]])</f>
        <v>7</v>
      </c>
      <c r="Q10228" s="6">
        <f>YEAR(tbl_Sales[[#This Row],[Date]])</f>
        <v>2017</v>
      </c>
    </row>
    <row r="10229" spans="1:17" x14ac:dyDescent="0.25">
      <c r="A10229" s="1">
        <v>42919</v>
      </c>
      <c r="B10229">
        <v>1460000</v>
      </c>
      <c r="C10229" t="s">
        <v>2</v>
      </c>
      <c r="D10229" t="s">
        <v>12428</v>
      </c>
      <c r="E10229" t="s">
        <v>5</v>
      </c>
      <c r="F10229">
        <v>3104</v>
      </c>
      <c r="G10229">
        <v>4</v>
      </c>
      <c r="H10229">
        <v>2</v>
      </c>
      <c r="I10229">
        <v>2</v>
      </c>
      <c r="J10229">
        <v>433</v>
      </c>
      <c r="K10229">
        <v>1955</v>
      </c>
      <c r="L10229" t="s">
        <v>10403</v>
      </c>
      <c r="M10229" t="s">
        <v>99</v>
      </c>
      <c r="N10229" t="s">
        <v>101</v>
      </c>
      <c r="O10229" s="6" t="str">
        <f>INDEX(lkp_Region,MATCH(tbl_Sales[[#This Row],[Suburb]],lkp_Suburb,0))</f>
        <v>Southern Metropolitan</v>
      </c>
      <c r="P10229" s="6">
        <f>MONTH(tbl_Sales[[#This Row],[Date]])</f>
        <v>7</v>
      </c>
      <c r="Q10229" s="6">
        <f>YEAR(tbl_Sales[[#This Row],[Date]])</f>
        <v>2017</v>
      </c>
    </row>
    <row r="10230" spans="1:17" x14ac:dyDescent="0.25">
      <c r="A10230" s="1">
        <v>42919</v>
      </c>
      <c r="B10230">
        <v>972000</v>
      </c>
      <c r="C10230" t="s">
        <v>51</v>
      </c>
      <c r="D10230" t="s">
        <v>12425</v>
      </c>
      <c r="E10230" t="s">
        <v>10</v>
      </c>
      <c r="F10230">
        <v>3187</v>
      </c>
      <c r="G10230">
        <v>3</v>
      </c>
      <c r="H10230">
        <v>2</v>
      </c>
      <c r="I10230">
        <v>1</v>
      </c>
      <c r="J10230">
        <v>119</v>
      </c>
      <c r="K10230">
        <v>2000</v>
      </c>
      <c r="L10230" t="s">
        <v>10404</v>
      </c>
      <c r="M10230" t="s">
        <v>346</v>
      </c>
      <c r="N10230" t="s">
        <v>107</v>
      </c>
      <c r="O10230" s="6" t="str">
        <f>INDEX(lkp_Region,MATCH(tbl_Sales[[#This Row],[Suburb]],lkp_Suburb,0))</f>
        <v>Southern Metropolitan</v>
      </c>
      <c r="P10230" s="6">
        <f>MONTH(tbl_Sales[[#This Row],[Date]])</f>
        <v>7</v>
      </c>
      <c r="Q10230" s="6">
        <f>YEAR(tbl_Sales[[#This Row],[Date]])</f>
        <v>2017</v>
      </c>
    </row>
    <row r="10231" spans="1:17" x14ac:dyDescent="0.25">
      <c r="A10231" s="1">
        <v>42919</v>
      </c>
      <c r="B10231">
        <v>1221000</v>
      </c>
      <c r="C10231" t="s">
        <v>2</v>
      </c>
      <c r="D10231" t="s">
        <v>12427</v>
      </c>
      <c r="E10231" t="s">
        <v>5</v>
      </c>
      <c r="F10231">
        <v>3193</v>
      </c>
      <c r="G10231">
        <v>4</v>
      </c>
      <c r="H10231">
        <v>2</v>
      </c>
      <c r="I10231">
        <v>3</v>
      </c>
      <c r="J10231">
        <v>554</v>
      </c>
      <c r="K10231">
        <v>1925</v>
      </c>
      <c r="L10231" t="s">
        <v>10405</v>
      </c>
      <c r="M10231" t="s">
        <v>7954</v>
      </c>
      <c r="N10231" t="s">
        <v>107</v>
      </c>
      <c r="O10231" s="6" t="str">
        <f>INDEX(lkp_Region,MATCH(tbl_Sales[[#This Row],[Suburb]],lkp_Suburb,0))</f>
        <v>Southern Metropolitan</v>
      </c>
      <c r="P10231" s="6">
        <f>MONTH(tbl_Sales[[#This Row],[Date]])</f>
        <v>7</v>
      </c>
      <c r="Q10231" s="6">
        <f>YEAR(tbl_Sales[[#This Row],[Date]])</f>
        <v>2017</v>
      </c>
    </row>
    <row r="10232" spans="1:17" x14ac:dyDescent="0.25">
      <c r="A10232" s="1">
        <v>42919</v>
      </c>
      <c r="B10232">
        <v>1350000</v>
      </c>
      <c r="C10232" t="s">
        <v>2</v>
      </c>
      <c r="D10232" t="s">
        <v>12431</v>
      </c>
      <c r="E10232" t="s">
        <v>10</v>
      </c>
      <c r="F10232">
        <v>3186</v>
      </c>
      <c r="G10232">
        <v>2</v>
      </c>
      <c r="H10232">
        <v>1</v>
      </c>
      <c r="I10232">
        <v>1</v>
      </c>
      <c r="J10232">
        <v>873</v>
      </c>
      <c r="L10232" t="s">
        <v>10406</v>
      </c>
      <c r="M10232" t="s">
        <v>105</v>
      </c>
      <c r="N10232" t="s">
        <v>107</v>
      </c>
      <c r="O10232" s="6" t="str">
        <f>INDEX(lkp_Region,MATCH(tbl_Sales[[#This Row],[Suburb]],lkp_Suburb,0))</f>
        <v>Southern Metropolitan</v>
      </c>
      <c r="P10232" s="6">
        <f>MONTH(tbl_Sales[[#This Row],[Date]])</f>
        <v>7</v>
      </c>
      <c r="Q10232" s="6">
        <f>YEAR(tbl_Sales[[#This Row],[Date]])</f>
        <v>2017</v>
      </c>
    </row>
    <row r="10233" spans="1:17" x14ac:dyDescent="0.25">
      <c r="A10233" s="1">
        <v>42919</v>
      </c>
      <c r="B10233">
        <v>1615000</v>
      </c>
      <c r="C10233" t="s">
        <v>2</v>
      </c>
      <c r="D10233" t="s">
        <v>12429</v>
      </c>
      <c r="E10233" t="s">
        <v>10</v>
      </c>
      <c r="F10233">
        <v>3188</v>
      </c>
      <c r="G10233">
        <v>3</v>
      </c>
      <c r="H10233">
        <v>1</v>
      </c>
      <c r="I10233">
        <v>2</v>
      </c>
      <c r="J10233">
        <v>681</v>
      </c>
      <c r="L10233" t="s">
        <v>10407</v>
      </c>
      <c r="M10233" t="s">
        <v>176</v>
      </c>
      <c r="N10233" t="s">
        <v>107</v>
      </c>
      <c r="O10233" s="6" t="str">
        <f>INDEX(lkp_Region,MATCH(tbl_Sales[[#This Row],[Suburb]],lkp_Suburb,0))</f>
        <v>Southern Metropolitan</v>
      </c>
      <c r="P10233" s="6">
        <f>MONTH(tbl_Sales[[#This Row],[Date]])</f>
        <v>7</v>
      </c>
      <c r="Q10233" s="6">
        <f>YEAR(tbl_Sales[[#This Row],[Date]])</f>
        <v>2017</v>
      </c>
    </row>
    <row r="10234" spans="1:17" x14ac:dyDescent="0.25">
      <c r="A10234" s="1">
        <v>42919</v>
      </c>
      <c r="B10234">
        <v>1950000</v>
      </c>
      <c r="C10234" t="s">
        <v>2</v>
      </c>
      <c r="D10234" t="s">
        <v>12427</v>
      </c>
      <c r="E10234" t="s">
        <v>5</v>
      </c>
      <c r="F10234">
        <v>3186</v>
      </c>
      <c r="G10234">
        <v>3</v>
      </c>
      <c r="H10234">
        <v>1</v>
      </c>
      <c r="I10234">
        <v>2</v>
      </c>
      <c r="J10234">
        <v>632</v>
      </c>
      <c r="L10234" t="s">
        <v>10408</v>
      </c>
      <c r="M10234" t="s">
        <v>105</v>
      </c>
      <c r="N10234" t="s">
        <v>107</v>
      </c>
      <c r="O10234" s="6" t="str">
        <f>INDEX(lkp_Region,MATCH(tbl_Sales[[#This Row],[Suburb]],lkp_Suburb,0))</f>
        <v>Southern Metropolitan</v>
      </c>
      <c r="P10234" s="6">
        <f>MONTH(tbl_Sales[[#This Row],[Date]])</f>
        <v>7</v>
      </c>
      <c r="Q10234" s="6">
        <f>YEAR(tbl_Sales[[#This Row],[Date]])</f>
        <v>2017</v>
      </c>
    </row>
    <row r="10235" spans="1:17" x14ac:dyDescent="0.25">
      <c r="A10235" s="1">
        <v>42919</v>
      </c>
      <c r="B10235">
        <v>2415000</v>
      </c>
      <c r="C10235" t="s">
        <v>2</v>
      </c>
      <c r="D10235" t="s">
        <v>12429</v>
      </c>
      <c r="E10235" t="s">
        <v>10</v>
      </c>
      <c r="F10235">
        <v>3186</v>
      </c>
      <c r="G10235">
        <v>4</v>
      </c>
      <c r="H10235">
        <v>3</v>
      </c>
      <c r="I10235">
        <v>2</v>
      </c>
      <c r="J10235">
        <v>402</v>
      </c>
      <c r="L10235" t="s">
        <v>10409</v>
      </c>
      <c r="M10235" t="s">
        <v>105</v>
      </c>
      <c r="N10235" t="s">
        <v>107</v>
      </c>
      <c r="O10235" s="6" t="str">
        <f>INDEX(lkp_Region,MATCH(tbl_Sales[[#This Row],[Suburb]],lkp_Suburb,0))</f>
        <v>Southern Metropolitan</v>
      </c>
      <c r="P10235" s="6">
        <f>MONTH(tbl_Sales[[#This Row],[Date]])</f>
        <v>7</v>
      </c>
      <c r="Q10235" s="6">
        <f>YEAR(tbl_Sales[[#This Row],[Date]])</f>
        <v>2017</v>
      </c>
    </row>
    <row r="10236" spans="1:17" x14ac:dyDescent="0.25">
      <c r="A10236" s="1">
        <v>42919</v>
      </c>
      <c r="B10236">
        <v>637000</v>
      </c>
      <c r="C10236" t="s">
        <v>13</v>
      </c>
      <c r="D10236" t="s">
        <v>12424</v>
      </c>
      <c r="E10236" t="s">
        <v>10</v>
      </c>
      <c r="F10236">
        <v>3088</v>
      </c>
      <c r="G10236">
        <v>2</v>
      </c>
      <c r="H10236">
        <v>1</v>
      </c>
      <c r="I10236">
        <v>1</v>
      </c>
      <c r="J10236">
        <v>318</v>
      </c>
      <c r="K10236">
        <v>1980</v>
      </c>
      <c r="L10236" t="s">
        <v>10410</v>
      </c>
      <c r="M10236" t="s">
        <v>9224</v>
      </c>
      <c r="N10236" t="s">
        <v>150</v>
      </c>
      <c r="O10236" s="6" t="str">
        <f>INDEX(lkp_Region,MATCH(tbl_Sales[[#This Row],[Suburb]],lkp_Suburb,0))</f>
        <v>Eastern Metropolitan</v>
      </c>
      <c r="P10236" s="6">
        <f>MONTH(tbl_Sales[[#This Row],[Date]])</f>
        <v>7</v>
      </c>
      <c r="Q10236" s="6">
        <f>YEAR(tbl_Sales[[#This Row],[Date]])</f>
        <v>2017</v>
      </c>
    </row>
    <row r="10237" spans="1:17" x14ac:dyDescent="0.25">
      <c r="A10237" s="1">
        <v>42919</v>
      </c>
      <c r="B10237">
        <v>805000</v>
      </c>
      <c r="C10237" t="s">
        <v>2</v>
      </c>
      <c r="D10237" t="s">
        <v>12426</v>
      </c>
      <c r="E10237" t="s">
        <v>10</v>
      </c>
      <c r="F10237">
        <v>3088</v>
      </c>
      <c r="G10237">
        <v>3</v>
      </c>
      <c r="H10237">
        <v>1</v>
      </c>
      <c r="I10237">
        <v>0</v>
      </c>
      <c r="J10237">
        <v>930</v>
      </c>
      <c r="L10237" t="s">
        <v>10412</v>
      </c>
      <c r="M10237" t="s">
        <v>10411</v>
      </c>
      <c r="N10237" t="s">
        <v>150</v>
      </c>
      <c r="O10237" s="6" t="str">
        <f>INDEX(lkp_Region,MATCH(tbl_Sales[[#This Row],[Suburb]],lkp_Suburb,0))</f>
        <v>Eastern Metropolitan</v>
      </c>
      <c r="P10237" s="6">
        <f>MONTH(tbl_Sales[[#This Row],[Date]])</f>
        <v>7</v>
      </c>
      <c r="Q10237" s="6">
        <f>YEAR(tbl_Sales[[#This Row],[Date]])</f>
        <v>2017</v>
      </c>
    </row>
    <row r="10238" spans="1:17" x14ac:dyDescent="0.25">
      <c r="A10238" s="1">
        <v>42919</v>
      </c>
      <c r="B10238">
        <v>810000</v>
      </c>
      <c r="C10238" t="s">
        <v>2</v>
      </c>
      <c r="D10238" t="s">
        <v>12423</v>
      </c>
      <c r="E10238" t="s">
        <v>10</v>
      </c>
      <c r="F10238">
        <v>3081</v>
      </c>
      <c r="G10238">
        <v>3</v>
      </c>
      <c r="H10238">
        <v>2</v>
      </c>
      <c r="I10238">
        <v>0</v>
      </c>
      <c r="J10238">
        <v>747</v>
      </c>
      <c r="L10238" t="s">
        <v>10413</v>
      </c>
      <c r="M10238" t="s">
        <v>148</v>
      </c>
      <c r="N10238" t="s">
        <v>150</v>
      </c>
      <c r="O10238" s="6" t="str">
        <f>INDEX(lkp_Region,MATCH(tbl_Sales[[#This Row],[Suburb]],lkp_Suburb,0))</f>
        <v>Eastern Metropolitan</v>
      </c>
      <c r="P10238" s="6">
        <f>MONTH(tbl_Sales[[#This Row],[Date]])</f>
        <v>7</v>
      </c>
      <c r="Q10238" s="6">
        <f>YEAR(tbl_Sales[[#This Row],[Date]])</f>
        <v>2017</v>
      </c>
    </row>
    <row r="10239" spans="1:17" x14ac:dyDescent="0.25">
      <c r="A10239" s="1">
        <v>42919</v>
      </c>
      <c r="B10239">
        <v>835000</v>
      </c>
      <c r="C10239" t="s">
        <v>51</v>
      </c>
      <c r="D10239" t="s">
        <v>12428</v>
      </c>
      <c r="E10239" t="s">
        <v>5</v>
      </c>
      <c r="F10239">
        <v>3084</v>
      </c>
      <c r="G10239">
        <v>3</v>
      </c>
      <c r="H10239">
        <v>2</v>
      </c>
      <c r="I10239">
        <v>2</v>
      </c>
      <c r="J10239">
        <v>161</v>
      </c>
      <c r="K10239">
        <v>2010</v>
      </c>
      <c r="L10239" t="s">
        <v>10414</v>
      </c>
      <c r="M10239" t="s">
        <v>211</v>
      </c>
      <c r="N10239" t="s">
        <v>150</v>
      </c>
      <c r="O10239" s="6" t="str">
        <f>INDEX(lkp_Region,MATCH(tbl_Sales[[#This Row],[Suburb]],lkp_Suburb,0))</f>
        <v>Eastern Metropolitan</v>
      </c>
      <c r="P10239" s="6">
        <f>MONTH(tbl_Sales[[#This Row],[Date]])</f>
        <v>7</v>
      </c>
      <c r="Q10239" s="6">
        <f>YEAR(tbl_Sales[[#This Row],[Date]])</f>
        <v>2017</v>
      </c>
    </row>
    <row r="10240" spans="1:17" x14ac:dyDescent="0.25">
      <c r="A10240" s="1">
        <v>42920</v>
      </c>
      <c r="B10240">
        <v>696000</v>
      </c>
      <c r="C10240" t="s">
        <v>2</v>
      </c>
      <c r="D10240" t="s">
        <v>12425</v>
      </c>
      <c r="E10240" t="s">
        <v>10</v>
      </c>
      <c r="F10240">
        <v>3138</v>
      </c>
      <c r="G10240">
        <v>3</v>
      </c>
      <c r="H10240">
        <v>1</v>
      </c>
      <c r="I10240">
        <v>2</v>
      </c>
      <c r="J10240">
        <v>886</v>
      </c>
      <c r="K10240">
        <v>1960</v>
      </c>
      <c r="L10240" t="s">
        <v>10415</v>
      </c>
      <c r="M10240" t="s">
        <v>7784</v>
      </c>
      <c r="N10240" t="s">
        <v>7639</v>
      </c>
      <c r="O10240" s="6" t="str">
        <f>INDEX(lkp_Region,MATCH(tbl_Sales[[#This Row],[Suburb]],lkp_Suburb,0))</f>
        <v>Eastern Victoria</v>
      </c>
      <c r="P10240" s="6">
        <f>MONTH(tbl_Sales[[#This Row],[Date]])</f>
        <v>7</v>
      </c>
      <c r="Q10240" s="6">
        <f>YEAR(tbl_Sales[[#This Row],[Date]])</f>
        <v>2017</v>
      </c>
    </row>
    <row r="10241" spans="1:17" x14ac:dyDescent="0.25">
      <c r="A10241" s="1">
        <v>42920</v>
      </c>
      <c r="B10241">
        <v>460000</v>
      </c>
      <c r="C10241" t="s">
        <v>13</v>
      </c>
      <c r="D10241" t="s">
        <v>12427</v>
      </c>
      <c r="E10241" t="s">
        <v>10</v>
      </c>
      <c r="F10241">
        <v>3074</v>
      </c>
      <c r="G10241">
        <v>3</v>
      </c>
      <c r="H10241">
        <v>1</v>
      </c>
      <c r="I10241">
        <v>1</v>
      </c>
      <c r="J10241">
        <v>340</v>
      </c>
      <c r="K10241">
        <v>1980</v>
      </c>
      <c r="L10241" t="s">
        <v>10416</v>
      </c>
      <c r="M10241" t="s">
        <v>7603</v>
      </c>
      <c r="N10241" t="s">
        <v>7515</v>
      </c>
      <c r="O10241" s="6" t="str">
        <f>INDEX(lkp_Region,MATCH(tbl_Sales[[#This Row],[Suburb]],lkp_Suburb,0))</f>
        <v>Northern Metropolitan</v>
      </c>
      <c r="P10241" s="6">
        <f>MONTH(tbl_Sales[[#This Row],[Date]])</f>
        <v>7</v>
      </c>
      <c r="Q10241" s="6">
        <f>YEAR(tbl_Sales[[#This Row],[Date]])</f>
        <v>2017</v>
      </c>
    </row>
    <row r="10242" spans="1:17" x14ac:dyDescent="0.25">
      <c r="A10242" s="1">
        <v>42920</v>
      </c>
      <c r="B10242">
        <v>598000</v>
      </c>
      <c r="C10242" t="s">
        <v>2</v>
      </c>
      <c r="D10242" t="s">
        <v>12427</v>
      </c>
      <c r="E10242" t="s">
        <v>10</v>
      </c>
      <c r="F10242">
        <v>3082</v>
      </c>
      <c r="G10242">
        <v>5</v>
      </c>
      <c r="H10242">
        <v>3</v>
      </c>
      <c r="I10242">
        <v>1</v>
      </c>
      <c r="J10242">
        <v>531</v>
      </c>
      <c r="K10242">
        <v>1990</v>
      </c>
      <c r="L10242" t="s">
        <v>10417</v>
      </c>
      <c r="M10242" t="s">
        <v>7706</v>
      </c>
      <c r="N10242" t="s">
        <v>7515</v>
      </c>
      <c r="O10242" s="6" t="str">
        <f>INDEX(lkp_Region,MATCH(tbl_Sales[[#This Row],[Suburb]],lkp_Suburb,0))</f>
        <v>Northern Metropolitan</v>
      </c>
      <c r="P10242" s="6">
        <f>MONTH(tbl_Sales[[#This Row],[Date]])</f>
        <v>7</v>
      </c>
      <c r="Q10242" s="6">
        <f>YEAR(tbl_Sales[[#This Row],[Date]])</f>
        <v>2017</v>
      </c>
    </row>
    <row r="10243" spans="1:17" x14ac:dyDescent="0.25">
      <c r="A10243" s="1">
        <v>42920</v>
      </c>
      <c r="B10243">
        <v>1253500</v>
      </c>
      <c r="C10243" t="s">
        <v>2</v>
      </c>
      <c r="D10243" t="s">
        <v>12429</v>
      </c>
      <c r="E10243" t="s">
        <v>10</v>
      </c>
      <c r="F10243">
        <v>3125</v>
      </c>
      <c r="G10243">
        <v>3</v>
      </c>
      <c r="H10243">
        <v>1</v>
      </c>
      <c r="I10243">
        <v>1</v>
      </c>
      <c r="J10243">
        <v>583</v>
      </c>
      <c r="L10243" t="s">
        <v>10418</v>
      </c>
      <c r="M10243" t="s">
        <v>32</v>
      </c>
      <c r="N10243" t="s">
        <v>14</v>
      </c>
      <c r="O10243" s="6" t="str">
        <f>INDEX(lkp_Region,MATCH(tbl_Sales[[#This Row],[Suburb]],lkp_Suburb,0))</f>
        <v>Southern Metropolitan</v>
      </c>
      <c r="P10243" s="6">
        <f>MONTH(tbl_Sales[[#This Row],[Date]])</f>
        <v>7</v>
      </c>
      <c r="Q10243" s="6">
        <f>YEAR(tbl_Sales[[#This Row],[Date]])</f>
        <v>2017</v>
      </c>
    </row>
    <row r="10244" spans="1:17" x14ac:dyDescent="0.25">
      <c r="A10244" s="1">
        <v>42920</v>
      </c>
      <c r="B10244">
        <v>685000</v>
      </c>
      <c r="C10244" t="s">
        <v>13</v>
      </c>
      <c r="D10244" t="s">
        <v>12428</v>
      </c>
      <c r="E10244" t="s">
        <v>10</v>
      </c>
      <c r="F10244">
        <v>3181</v>
      </c>
      <c r="G10244">
        <v>2</v>
      </c>
      <c r="H10244">
        <v>1</v>
      </c>
      <c r="I10244">
        <v>1</v>
      </c>
      <c r="J10244">
        <v>8220</v>
      </c>
      <c r="K10244">
        <v>1965</v>
      </c>
      <c r="L10244" t="s">
        <v>10419</v>
      </c>
      <c r="M10244" t="s">
        <v>302</v>
      </c>
      <c r="N10244" t="s">
        <v>76</v>
      </c>
      <c r="O10244" s="6" t="str">
        <f>INDEX(lkp_Region,MATCH(tbl_Sales[[#This Row],[Suburb]],lkp_Suburb,0))</f>
        <v>Southern Metropolitan</v>
      </c>
      <c r="P10244" s="6">
        <f>MONTH(tbl_Sales[[#This Row],[Date]])</f>
        <v>7</v>
      </c>
      <c r="Q10244" s="6">
        <f>YEAR(tbl_Sales[[#This Row],[Date]])</f>
        <v>2017</v>
      </c>
    </row>
    <row r="10245" spans="1:17" x14ac:dyDescent="0.25">
      <c r="A10245" s="1">
        <v>42920</v>
      </c>
      <c r="B10245">
        <v>350000</v>
      </c>
      <c r="C10245" t="s">
        <v>13</v>
      </c>
      <c r="D10245" t="s">
        <v>12425</v>
      </c>
      <c r="E10245" t="s">
        <v>5</v>
      </c>
      <c r="F10245">
        <v>3182</v>
      </c>
      <c r="G10245">
        <v>1</v>
      </c>
      <c r="H10245">
        <v>1</v>
      </c>
      <c r="I10245">
        <v>1</v>
      </c>
      <c r="J10245">
        <v>0</v>
      </c>
      <c r="K10245">
        <v>2005</v>
      </c>
      <c r="L10245" t="s">
        <v>10420</v>
      </c>
      <c r="M10245" t="s">
        <v>156</v>
      </c>
      <c r="N10245" t="s">
        <v>26</v>
      </c>
      <c r="O10245" s="6" t="str">
        <f>INDEX(lkp_Region,MATCH(tbl_Sales[[#This Row],[Suburb]],lkp_Suburb,0))</f>
        <v>Southern Metropolitan</v>
      </c>
      <c r="P10245" s="6">
        <f>MONTH(tbl_Sales[[#This Row],[Date]])</f>
        <v>7</v>
      </c>
      <c r="Q10245" s="6">
        <f>YEAR(tbl_Sales[[#This Row],[Date]])</f>
        <v>2017</v>
      </c>
    </row>
    <row r="10246" spans="1:17" x14ac:dyDescent="0.25">
      <c r="A10246" s="1">
        <v>42920</v>
      </c>
      <c r="B10246">
        <v>1505000</v>
      </c>
      <c r="C10246" t="s">
        <v>2</v>
      </c>
      <c r="D10246" t="s">
        <v>12431</v>
      </c>
      <c r="E10246" t="s">
        <v>10</v>
      </c>
      <c r="F10246">
        <v>3206</v>
      </c>
      <c r="G10246">
        <v>3</v>
      </c>
      <c r="H10246">
        <v>1</v>
      </c>
      <c r="I10246">
        <v>1</v>
      </c>
      <c r="J10246">
        <v>149</v>
      </c>
      <c r="K10246">
        <v>1890</v>
      </c>
      <c r="L10246" t="s">
        <v>10421</v>
      </c>
      <c r="M10246" t="s">
        <v>113</v>
      </c>
      <c r="N10246" t="s">
        <v>26</v>
      </c>
      <c r="O10246" s="6" t="str">
        <f>INDEX(lkp_Region,MATCH(tbl_Sales[[#This Row],[Suburb]],lkp_Suburb,0))</f>
        <v>Southern Metropolitan</v>
      </c>
      <c r="P10246" s="6">
        <f>MONTH(tbl_Sales[[#This Row],[Date]])</f>
        <v>7</v>
      </c>
      <c r="Q10246" s="6">
        <f>YEAR(tbl_Sales[[#This Row],[Date]])</f>
        <v>2017</v>
      </c>
    </row>
    <row r="10247" spans="1:17" x14ac:dyDescent="0.25">
      <c r="A10247" s="1">
        <v>42920</v>
      </c>
      <c r="B10247">
        <v>1780000</v>
      </c>
      <c r="C10247" t="s">
        <v>2</v>
      </c>
      <c r="D10247" t="s">
        <v>12429</v>
      </c>
      <c r="E10247" t="s">
        <v>10</v>
      </c>
      <c r="F10247">
        <v>3205</v>
      </c>
      <c r="G10247">
        <v>3</v>
      </c>
      <c r="H10247">
        <v>2</v>
      </c>
      <c r="I10247">
        <v>2</v>
      </c>
      <c r="J10247">
        <v>202</v>
      </c>
      <c r="L10247" t="s">
        <v>10422</v>
      </c>
      <c r="M10247" t="s">
        <v>185</v>
      </c>
      <c r="N10247" t="s">
        <v>26</v>
      </c>
      <c r="O10247" s="6" t="str">
        <f>INDEX(lkp_Region,MATCH(tbl_Sales[[#This Row],[Suburb]],lkp_Suburb,0))</f>
        <v>Southern Metropolitan</v>
      </c>
      <c r="P10247" s="6">
        <f>MONTH(tbl_Sales[[#This Row],[Date]])</f>
        <v>7</v>
      </c>
      <c r="Q10247" s="6">
        <f>YEAR(tbl_Sales[[#This Row],[Date]])</f>
        <v>2017</v>
      </c>
    </row>
    <row r="10248" spans="1:17" x14ac:dyDescent="0.25">
      <c r="A10248" s="1">
        <v>42920</v>
      </c>
      <c r="B10248">
        <v>2200000</v>
      </c>
      <c r="C10248" t="s">
        <v>2</v>
      </c>
      <c r="D10248" t="s">
        <v>12427</v>
      </c>
      <c r="E10248" t="s">
        <v>5</v>
      </c>
      <c r="F10248">
        <v>3205</v>
      </c>
      <c r="G10248">
        <v>3</v>
      </c>
      <c r="H10248">
        <v>2</v>
      </c>
      <c r="I10248">
        <v>1</v>
      </c>
      <c r="J10248">
        <v>195</v>
      </c>
      <c r="K10248">
        <v>1857</v>
      </c>
      <c r="L10248" t="s">
        <v>10423</v>
      </c>
      <c r="M10248" t="s">
        <v>185</v>
      </c>
      <c r="N10248" t="s">
        <v>26</v>
      </c>
      <c r="O10248" s="6" t="str">
        <f>INDEX(lkp_Region,MATCH(tbl_Sales[[#This Row],[Suburb]],lkp_Suburb,0))</f>
        <v>Southern Metropolitan</v>
      </c>
      <c r="P10248" s="6">
        <f>MONTH(tbl_Sales[[#This Row],[Date]])</f>
        <v>7</v>
      </c>
      <c r="Q10248" s="6">
        <f>YEAR(tbl_Sales[[#This Row],[Date]])</f>
        <v>2017</v>
      </c>
    </row>
    <row r="10249" spans="1:17" x14ac:dyDescent="0.25">
      <c r="A10249" s="1">
        <v>42920</v>
      </c>
      <c r="B10249">
        <v>2950000</v>
      </c>
      <c r="C10249" t="s">
        <v>2</v>
      </c>
      <c r="D10249" t="s">
        <v>12430</v>
      </c>
      <c r="E10249" t="s">
        <v>10</v>
      </c>
      <c r="F10249">
        <v>3206</v>
      </c>
      <c r="G10249">
        <v>4</v>
      </c>
      <c r="H10249">
        <v>1</v>
      </c>
      <c r="I10249">
        <v>0</v>
      </c>
      <c r="J10249">
        <v>306</v>
      </c>
      <c r="L10249" t="s">
        <v>10424</v>
      </c>
      <c r="M10249" t="s">
        <v>113</v>
      </c>
      <c r="N10249" t="s">
        <v>26</v>
      </c>
      <c r="O10249" s="6" t="str">
        <f>INDEX(lkp_Region,MATCH(tbl_Sales[[#This Row],[Suburb]],lkp_Suburb,0))</f>
        <v>Southern Metropolitan</v>
      </c>
      <c r="P10249" s="6">
        <f>MONTH(tbl_Sales[[#This Row],[Date]])</f>
        <v>7</v>
      </c>
      <c r="Q10249" s="6">
        <f>YEAR(tbl_Sales[[#This Row],[Date]])</f>
        <v>2017</v>
      </c>
    </row>
    <row r="10250" spans="1:17" x14ac:dyDescent="0.25">
      <c r="A10250" s="1">
        <v>42920</v>
      </c>
      <c r="B10250">
        <v>422000</v>
      </c>
      <c r="C10250" t="s">
        <v>13</v>
      </c>
      <c r="D10250" t="s">
        <v>12426</v>
      </c>
      <c r="E10250" t="s">
        <v>10</v>
      </c>
      <c r="F10250">
        <v>3046</v>
      </c>
      <c r="G10250">
        <v>2</v>
      </c>
      <c r="H10250">
        <v>1</v>
      </c>
      <c r="I10250">
        <v>1</v>
      </c>
      <c r="J10250">
        <v>136</v>
      </c>
      <c r="K10250">
        <v>1980</v>
      </c>
      <c r="L10250" t="s">
        <v>10425</v>
      </c>
      <c r="M10250" t="s">
        <v>78</v>
      </c>
      <c r="N10250" t="s">
        <v>18</v>
      </c>
      <c r="O10250" s="6" t="str">
        <f>INDEX(lkp_Region,MATCH(tbl_Sales[[#This Row],[Suburb]],lkp_Suburb,0))</f>
        <v>Northern Metropolitan</v>
      </c>
      <c r="P10250" s="6">
        <f>MONTH(tbl_Sales[[#This Row],[Date]])</f>
        <v>7</v>
      </c>
      <c r="Q10250" s="6">
        <f>YEAR(tbl_Sales[[#This Row],[Date]])</f>
        <v>2017</v>
      </c>
    </row>
    <row r="10251" spans="1:17" x14ac:dyDescent="0.25">
      <c r="A10251" s="1">
        <v>42920</v>
      </c>
      <c r="B10251">
        <v>550000</v>
      </c>
      <c r="C10251" t="s">
        <v>13</v>
      </c>
      <c r="D10251" t="s">
        <v>12427</v>
      </c>
      <c r="E10251" t="s">
        <v>5</v>
      </c>
      <c r="F10251">
        <v>3057</v>
      </c>
      <c r="G10251">
        <v>2</v>
      </c>
      <c r="H10251">
        <v>1</v>
      </c>
      <c r="I10251">
        <v>1</v>
      </c>
      <c r="J10251">
        <v>1611</v>
      </c>
      <c r="L10251" t="s">
        <v>10426</v>
      </c>
      <c r="M10251" t="s">
        <v>83</v>
      </c>
      <c r="N10251" t="s">
        <v>18</v>
      </c>
      <c r="O10251" s="6" t="str">
        <f>INDEX(lkp_Region,MATCH(tbl_Sales[[#This Row],[Suburb]],lkp_Suburb,0))</f>
        <v>Northern Metropolitan</v>
      </c>
      <c r="P10251" s="6">
        <f>MONTH(tbl_Sales[[#This Row],[Date]])</f>
        <v>7</v>
      </c>
      <c r="Q10251" s="6">
        <f>YEAR(tbl_Sales[[#This Row],[Date]])</f>
        <v>2017</v>
      </c>
    </row>
    <row r="10252" spans="1:17" x14ac:dyDescent="0.25">
      <c r="A10252" s="1">
        <v>42920</v>
      </c>
      <c r="B10252">
        <v>700000</v>
      </c>
      <c r="C10252" t="s">
        <v>2</v>
      </c>
      <c r="D10252" t="s">
        <v>12427</v>
      </c>
      <c r="E10252" t="s">
        <v>5</v>
      </c>
      <c r="F10252">
        <v>3058</v>
      </c>
      <c r="G10252">
        <v>2</v>
      </c>
      <c r="H10252">
        <v>1</v>
      </c>
      <c r="I10252">
        <v>1</v>
      </c>
      <c r="J10252">
        <v>303</v>
      </c>
      <c r="L10252" t="s">
        <v>10427</v>
      </c>
      <c r="M10252" t="s">
        <v>499</v>
      </c>
      <c r="N10252" t="s">
        <v>18</v>
      </c>
      <c r="O10252" s="6" t="str">
        <f>INDEX(lkp_Region,MATCH(tbl_Sales[[#This Row],[Suburb]],lkp_Suburb,0))</f>
        <v>Northern Metropolitan</v>
      </c>
      <c r="P10252" s="6">
        <f>MONTH(tbl_Sales[[#This Row],[Date]])</f>
        <v>7</v>
      </c>
      <c r="Q10252" s="6">
        <f>YEAR(tbl_Sales[[#This Row],[Date]])</f>
        <v>2017</v>
      </c>
    </row>
    <row r="10253" spans="1:17" x14ac:dyDescent="0.25">
      <c r="A10253" s="1">
        <v>42920</v>
      </c>
      <c r="B10253">
        <v>700000</v>
      </c>
      <c r="C10253" t="s">
        <v>2</v>
      </c>
      <c r="D10253" t="s">
        <v>12428</v>
      </c>
      <c r="E10253" t="s">
        <v>5</v>
      </c>
      <c r="F10253">
        <v>3060</v>
      </c>
      <c r="G10253">
        <v>3</v>
      </c>
      <c r="H10253">
        <v>1</v>
      </c>
      <c r="I10253">
        <v>4</v>
      </c>
      <c r="J10253">
        <v>658</v>
      </c>
      <c r="L10253" t="s">
        <v>10428</v>
      </c>
      <c r="M10253" t="s">
        <v>16</v>
      </c>
      <c r="N10253" t="s">
        <v>18</v>
      </c>
      <c r="O10253" s="6" t="str">
        <f>INDEX(lkp_Region,MATCH(tbl_Sales[[#This Row],[Suburb]],lkp_Suburb,0))</f>
        <v>Northern Metropolitan</v>
      </c>
      <c r="P10253" s="6">
        <f>MONTH(tbl_Sales[[#This Row],[Date]])</f>
        <v>7</v>
      </c>
      <c r="Q10253" s="6">
        <f>YEAR(tbl_Sales[[#This Row],[Date]])</f>
        <v>2017</v>
      </c>
    </row>
    <row r="10254" spans="1:17" x14ac:dyDescent="0.25">
      <c r="A10254" s="1">
        <v>42920</v>
      </c>
      <c r="B10254">
        <v>860000</v>
      </c>
      <c r="C10254" t="s">
        <v>2</v>
      </c>
      <c r="D10254" t="s">
        <v>12425</v>
      </c>
      <c r="E10254" t="s">
        <v>10</v>
      </c>
      <c r="F10254">
        <v>3046</v>
      </c>
      <c r="G10254">
        <v>3</v>
      </c>
      <c r="H10254">
        <v>2</v>
      </c>
      <c r="I10254">
        <v>2</v>
      </c>
      <c r="J10254">
        <v>591</v>
      </c>
      <c r="L10254" t="s">
        <v>10429</v>
      </c>
      <c r="M10254" t="s">
        <v>391</v>
      </c>
      <c r="N10254" t="s">
        <v>18</v>
      </c>
      <c r="O10254" s="6" t="str">
        <f>INDEX(lkp_Region,MATCH(tbl_Sales[[#This Row],[Suburb]],lkp_Suburb,0))</f>
        <v>Northern Metropolitan</v>
      </c>
      <c r="P10254" s="6">
        <f>MONTH(tbl_Sales[[#This Row],[Date]])</f>
        <v>7</v>
      </c>
      <c r="Q10254" s="6">
        <f>YEAR(tbl_Sales[[#This Row],[Date]])</f>
        <v>2017</v>
      </c>
    </row>
    <row r="10255" spans="1:17" x14ac:dyDescent="0.25">
      <c r="A10255" s="1">
        <v>42920</v>
      </c>
      <c r="B10255">
        <v>1115000</v>
      </c>
      <c r="C10255" t="s">
        <v>2</v>
      </c>
      <c r="D10255" t="s">
        <v>12429</v>
      </c>
      <c r="E10255" t="s">
        <v>10</v>
      </c>
      <c r="F10255">
        <v>3056</v>
      </c>
      <c r="G10255">
        <v>3</v>
      </c>
      <c r="H10255">
        <v>1</v>
      </c>
      <c r="I10255">
        <v>1</v>
      </c>
      <c r="J10255">
        <v>249</v>
      </c>
      <c r="K10255">
        <v>1925</v>
      </c>
      <c r="L10255" t="s">
        <v>10430</v>
      </c>
      <c r="M10255" t="s">
        <v>117</v>
      </c>
      <c r="N10255" t="s">
        <v>18</v>
      </c>
      <c r="O10255" s="6" t="str">
        <f>INDEX(lkp_Region,MATCH(tbl_Sales[[#This Row],[Suburb]],lkp_Suburb,0))</f>
        <v>Northern Metropolitan</v>
      </c>
      <c r="P10255" s="6">
        <f>MONTH(tbl_Sales[[#This Row],[Date]])</f>
        <v>7</v>
      </c>
      <c r="Q10255" s="6">
        <f>YEAR(tbl_Sales[[#This Row],[Date]])</f>
        <v>2017</v>
      </c>
    </row>
    <row r="10256" spans="1:17" x14ac:dyDescent="0.25">
      <c r="A10256" s="1">
        <v>42920</v>
      </c>
      <c r="B10256">
        <v>1050000</v>
      </c>
      <c r="C10256" t="s">
        <v>2</v>
      </c>
      <c r="D10256" t="s">
        <v>12423</v>
      </c>
      <c r="E10256" t="s">
        <v>5</v>
      </c>
      <c r="F10256">
        <v>3040</v>
      </c>
      <c r="G10256">
        <v>3</v>
      </c>
      <c r="H10256">
        <v>3</v>
      </c>
      <c r="I10256">
        <v>1</v>
      </c>
      <c r="J10256">
        <v>846</v>
      </c>
      <c r="K10256">
        <v>1940</v>
      </c>
      <c r="L10256" t="s">
        <v>10431</v>
      </c>
      <c r="M10256" t="s">
        <v>417</v>
      </c>
      <c r="N10256" t="s">
        <v>49</v>
      </c>
      <c r="O10256" s="6" t="str">
        <f>INDEX(lkp_Region,MATCH(tbl_Sales[[#This Row],[Suburb]],lkp_Suburb,0))</f>
        <v>Western Metropolitan</v>
      </c>
      <c r="P10256" s="6">
        <f>MONTH(tbl_Sales[[#This Row],[Date]])</f>
        <v>7</v>
      </c>
      <c r="Q10256" s="6">
        <f>YEAR(tbl_Sales[[#This Row],[Date]])</f>
        <v>2017</v>
      </c>
    </row>
    <row r="10257" spans="1:17" x14ac:dyDescent="0.25">
      <c r="A10257" s="1">
        <v>42920</v>
      </c>
      <c r="B10257">
        <v>2100000</v>
      </c>
      <c r="C10257" t="s">
        <v>2</v>
      </c>
      <c r="D10257" t="s">
        <v>12427</v>
      </c>
      <c r="E10257" t="s">
        <v>10</v>
      </c>
      <c r="F10257">
        <v>3032</v>
      </c>
      <c r="G10257">
        <v>5</v>
      </c>
      <c r="H10257">
        <v>3</v>
      </c>
      <c r="I10257">
        <v>3</v>
      </c>
      <c r="J10257">
        <v>468</v>
      </c>
      <c r="K10257">
        <v>1925</v>
      </c>
      <c r="L10257" t="s">
        <v>10432</v>
      </c>
      <c r="M10257" t="s">
        <v>160</v>
      </c>
      <c r="N10257" t="s">
        <v>49</v>
      </c>
      <c r="O10257" s="6" t="str">
        <f>INDEX(lkp_Region,MATCH(tbl_Sales[[#This Row],[Suburb]],lkp_Suburb,0))</f>
        <v>Western Metropolitan</v>
      </c>
      <c r="P10257" s="6">
        <f>MONTH(tbl_Sales[[#This Row],[Date]])</f>
        <v>7</v>
      </c>
      <c r="Q10257" s="6">
        <f>YEAR(tbl_Sales[[#This Row],[Date]])</f>
        <v>2017</v>
      </c>
    </row>
    <row r="10258" spans="1:17" x14ac:dyDescent="0.25">
      <c r="A10258" s="1">
        <v>42920</v>
      </c>
      <c r="B10258">
        <v>988000</v>
      </c>
      <c r="C10258" t="s">
        <v>13</v>
      </c>
      <c r="D10258" t="s">
        <v>12429</v>
      </c>
      <c r="E10258" t="s">
        <v>5</v>
      </c>
      <c r="F10258">
        <v>3148</v>
      </c>
      <c r="G10258">
        <v>3</v>
      </c>
      <c r="H10258">
        <v>2</v>
      </c>
      <c r="I10258">
        <v>2</v>
      </c>
      <c r="J10258">
        <v>286</v>
      </c>
      <c r="K10258">
        <v>2008</v>
      </c>
      <c r="L10258" t="s">
        <v>10433</v>
      </c>
      <c r="M10258" t="s">
        <v>29</v>
      </c>
      <c r="N10258" t="s">
        <v>31</v>
      </c>
      <c r="O10258" s="6" t="str">
        <f>INDEX(lkp_Region,MATCH(tbl_Sales[[#This Row],[Suburb]],lkp_Suburb,0))</f>
        <v>Southern Metropolitan</v>
      </c>
      <c r="P10258" s="6">
        <f>MONTH(tbl_Sales[[#This Row],[Date]])</f>
        <v>7</v>
      </c>
      <c r="Q10258" s="6">
        <f>YEAR(tbl_Sales[[#This Row],[Date]])</f>
        <v>2017</v>
      </c>
    </row>
    <row r="10259" spans="1:17" x14ac:dyDescent="0.25">
      <c r="A10259" s="1">
        <v>42920</v>
      </c>
      <c r="B10259">
        <v>1040000</v>
      </c>
      <c r="C10259" t="s">
        <v>2</v>
      </c>
      <c r="D10259" t="s">
        <v>12429</v>
      </c>
      <c r="E10259" t="s">
        <v>10</v>
      </c>
      <c r="F10259">
        <v>3168</v>
      </c>
      <c r="G10259">
        <v>4</v>
      </c>
      <c r="H10259">
        <v>2</v>
      </c>
      <c r="I10259">
        <v>2</v>
      </c>
      <c r="J10259">
        <v>735</v>
      </c>
      <c r="K10259">
        <v>1970</v>
      </c>
      <c r="L10259" t="s">
        <v>10434</v>
      </c>
      <c r="M10259" t="s">
        <v>7857</v>
      </c>
      <c r="N10259" t="s">
        <v>31</v>
      </c>
      <c r="O10259" s="6" t="str">
        <f>INDEX(lkp_Region,MATCH(tbl_Sales[[#This Row],[Suburb]],lkp_Suburb,0))</f>
        <v>South-Eastern Metropolitan</v>
      </c>
      <c r="P10259" s="6">
        <f>MONTH(tbl_Sales[[#This Row],[Date]])</f>
        <v>7</v>
      </c>
      <c r="Q10259" s="6">
        <f>YEAR(tbl_Sales[[#This Row],[Date]])</f>
        <v>2017</v>
      </c>
    </row>
    <row r="10260" spans="1:17" x14ac:dyDescent="0.25">
      <c r="A10260" s="1">
        <v>42920</v>
      </c>
      <c r="B10260">
        <v>300000</v>
      </c>
      <c r="C10260" t="s">
        <v>2</v>
      </c>
      <c r="D10260" t="s">
        <v>12423</v>
      </c>
      <c r="E10260" t="s">
        <v>10</v>
      </c>
      <c r="F10260">
        <v>3338</v>
      </c>
      <c r="G10260">
        <v>3</v>
      </c>
      <c r="H10260">
        <v>1</v>
      </c>
      <c r="I10260">
        <v>1</v>
      </c>
      <c r="J10260">
        <v>585</v>
      </c>
      <c r="L10260" t="s">
        <v>10435</v>
      </c>
      <c r="M10260" t="s">
        <v>8044</v>
      </c>
      <c r="N10260" t="s">
        <v>7542</v>
      </c>
      <c r="O10260" s="6" t="str">
        <f>INDEX(lkp_Region,MATCH(tbl_Sales[[#This Row],[Suburb]],lkp_Suburb,0))</f>
        <v>Western Victoria</v>
      </c>
      <c r="P10260" s="6">
        <f>MONTH(tbl_Sales[[#This Row],[Date]])</f>
        <v>7</v>
      </c>
      <c r="Q10260" s="6">
        <f>YEAR(tbl_Sales[[#This Row],[Date]])</f>
        <v>2017</v>
      </c>
    </row>
    <row r="10261" spans="1:17" x14ac:dyDescent="0.25">
      <c r="A10261" s="1">
        <v>42920</v>
      </c>
      <c r="B10261">
        <v>340000</v>
      </c>
      <c r="C10261" t="s">
        <v>2</v>
      </c>
      <c r="D10261" t="s">
        <v>12426</v>
      </c>
      <c r="E10261" t="s">
        <v>5</v>
      </c>
      <c r="F10261">
        <v>3335</v>
      </c>
      <c r="G10261">
        <v>2</v>
      </c>
      <c r="H10261">
        <v>1</v>
      </c>
      <c r="I10261">
        <v>0</v>
      </c>
      <c r="J10261">
        <v>609</v>
      </c>
      <c r="L10261" t="s">
        <v>10437</v>
      </c>
      <c r="M10261" t="s">
        <v>10436</v>
      </c>
      <c r="N10261" t="s">
        <v>7542</v>
      </c>
      <c r="O10261" s="6" t="str">
        <f>INDEX(lkp_Region,MATCH(tbl_Sales[[#This Row],[Suburb]],lkp_Suburb,0))</f>
        <v>Western Metropolitan</v>
      </c>
      <c r="P10261" s="6">
        <f>MONTH(tbl_Sales[[#This Row],[Date]])</f>
        <v>7</v>
      </c>
      <c r="Q10261" s="6">
        <f>YEAR(tbl_Sales[[#This Row],[Date]])</f>
        <v>2017</v>
      </c>
    </row>
    <row r="10262" spans="1:17" x14ac:dyDescent="0.25">
      <c r="A10262" s="1">
        <v>42920</v>
      </c>
      <c r="B10262">
        <v>755000</v>
      </c>
      <c r="C10262" t="s">
        <v>2</v>
      </c>
      <c r="D10262" t="s">
        <v>12431</v>
      </c>
      <c r="E10262" t="s">
        <v>10</v>
      </c>
      <c r="F10262">
        <v>3012</v>
      </c>
      <c r="G10262">
        <v>3</v>
      </c>
      <c r="H10262">
        <v>2</v>
      </c>
      <c r="I10262">
        <v>2</v>
      </c>
      <c r="J10262">
        <v>0</v>
      </c>
      <c r="L10262" t="s">
        <v>10438</v>
      </c>
      <c r="M10262" t="s">
        <v>19</v>
      </c>
      <c r="N10262" t="s">
        <v>21</v>
      </c>
      <c r="O10262" s="6" t="str">
        <f>INDEX(lkp_Region,MATCH(tbl_Sales[[#This Row],[Suburb]],lkp_Suburb,0))</f>
        <v>Western Metropolitan</v>
      </c>
      <c r="P10262" s="6">
        <f>MONTH(tbl_Sales[[#This Row],[Date]])</f>
        <v>7</v>
      </c>
      <c r="Q10262" s="6">
        <f>YEAR(tbl_Sales[[#This Row],[Date]])</f>
        <v>2017</v>
      </c>
    </row>
    <row r="10263" spans="1:17" x14ac:dyDescent="0.25">
      <c r="A10263" s="1">
        <v>42920</v>
      </c>
      <c r="B10263">
        <v>1255000</v>
      </c>
      <c r="C10263" t="s">
        <v>2</v>
      </c>
      <c r="D10263" t="s">
        <v>12427</v>
      </c>
      <c r="E10263" t="s">
        <v>5</v>
      </c>
      <c r="F10263">
        <v>3109</v>
      </c>
      <c r="G10263">
        <v>3</v>
      </c>
      <c r="H10263">
        <v>2</v>
      </c>
      <c r="I10263">
        <v>2</v>
      </c>
      <c r="J10263">
        <v>348</v>
      </c>
      <c r="L10263" t="s">
        <v>10439</v>
      </c>
      <c r="M10263" t="s">
        <v>7794</v>
      </c>
      <c r="N10263" t="s">
        <v>128</v>
      </c>
      <c r="O10263" s="6" t="str">
        <f>INDEX(lkp_Region,MATCH(tbl_Sales[[#This Row],[Suburb]],lkp_Suburb,0))</f>
        <v>Eastern Metropolitan</v>
      </c>
      <c r="P10263" s="6">
        <f>MONTH(tbl_Sales[[#This Row],[Date]])</f>
        <v>7</v>
      </c>
      <c r="Q10263" s="6">
        <f>YEAR(tbl_Sales[[#This Row],[Date]])</f>
        <v>2017</v>
      </c>
    </row>
    <row r="10264" spans="1:17" x14ac:dyDescent="0.25">
      <c r="A10264" s="1">
        <v>42920</v>
      </c>
      <c r="B10264">
        <v>510000</v>
      </c>
      <c r="C10264" t="s">
        <v>2</v>
      </c>
      <c r="D10264" t="s">
        <v>12423</v>
      </c>
      <c r="E10264" t="s">
        <v>5</v>
      </c>
      <c r="F10264">
        <v>3048</v>
      </c>
      <c r="G10264">
        <v>3</v>
      </c>
      <c r="H10264">
        <v>1</v>
      </c>
      <c r="I10264">
        <v>1</v>
      </c>
      <c r="J10264">
        <v>670</v>
      </c>
      <c r="K10264">
        <v>1960</v>
      </c>
      <c r="L10264" t="s">
        <v>10440</v>
      </c>
      <c r="M10264" t="s">
        <v>8439</v>
      </c>
      <c r="N10264" t="s">
        <v>195</v>
      </c>
      <c r="O10264" s="6" t="str">
        <f>INDEX(lkp_Region,MATCH(tbl_Sales[[#This Row],[Suburb]],lkp_Suburb,0))</f>
        <v>Northern Metropolitan</v>
      </c>
      <c r="P10264" s="6">
        <f>MONTH(tbl_Sales[[#This Row],[Date]])</f>
        <v>7</v>
      </c>
      <c r="Q10264" s="6">
        <f>YEAR(tbl_Sales[[#This Row],[Date]])</f>
        <v>2017</v>
      </c>
    </row>
    <row r="10265" spans="1:17" x14ac:dyDescent="0.25">
      <c r="A10265" s="1">
        <v>42920</v>
      </c>
      <c r="B10265">
        <v>660000</v>
      </c>
      <c r="C10265" t="s">
        <v>13</v>
      </c>
      <c r="D10265" t="s">
        <v>12433</v>
      </c>
      <c r="E10265" t="s">
        <v>10</v>
      </c>
      <c r="F10265">
        <v>3015</v>
      </c>
      <c r="G10265">
        <v>3</v>
      </c>
      <c r="H10265">
        <v>1</v>
      </c>
      <c r="I10265">
        <v>1</v>
      </c>
      <c r="J10265">
        <v>221</v>
      </c>
      <c r="K10265">
        <v>2003</v>
      </c>
      <c r="L10265" t="s">
        <v>10441</v>
      </c>
      <c r="M10265" t="s">
        <v>131</v>
      </c>
      <c r="N10265" t="s">
        <v>69</v>
      </c>
      <c r="O10265" s="6" t="str">
        <f>INDEX(lkp_Region,MATCH(tbl_Sales[[#This Row],[Suburb]],lkp_Suburb,0))</f>
        <v>Western Metropolitan</v>
      </c>
      <c r="P10265" s="6">
        <f>MONTH(tbl_Sales[[#This Row],[Date]])</f>
        <v>7</v>
      </c>
      <c r="Q10265" s="6">
        <f>YEAR(tbl_Sales[[#This Row],[Date]])</f>
        <v>2017</v>
      </c>
    </row>
    <row r="10266" spans="1:17" x14ac:dyDescent="0.25">
      <c r="A10266" s="1">
        <v>42920</v>
      </c>
      <c r="B10266">
        <v>1200000</v>
      </c>
      <c r="C10266" t="s">
        <v>2</v>
      </c>
      <c r="D10266" t="s">
        <v>12429</v>
      </c>
      <c r="E10266" t="s">
        <v>5</v>
      </c>
      <c r="F10266">
        <v>3016</v>
      </c>
      <c r="G10266">
        <v>4</v>
      </c>
      <c r="H10266">
        <v>3</v>
      </c>
      <c r="I10266">
        <v>2</v>
      </c>
      <c r="J10266">
        <v>183</v>
      </c>
      <c r="K10266">
        <v>2006</v>
      </c>
      <c r="L10266" t="s">
        <v>10442</v>
      </c>
      <c r="M10266" t="s">
        <v>196</v>
      </c>
      <c r="N10266" t="s">
        <v>69</v>
      </c>
      <c r="O10266" s="6" t="str">
        <f>INDEX(lkp_Region,MATCH(tbl_Sales[[#This Row],[Suburb]],lkp_Suburb,0))</f>
        <v>Western Metropolitan</v>
      </c>
      <c r="P10266" s="6">
        <f>MONTH(tbl_Sales[[#This Row],[Date]])</f>
        <v>7</v>
      </c>
      <c r="Q10266" s="6">
        <f>YEAR(tbl_Sales[[#This Row],[Date]])</f>
        <v>2017</v>
      </c>
    </row>
    <row r="10267" spans="1:17" x14ac:dyDescent="0.25">
      <c r="A10267" s="1">
        <v>42920</v>
      </c>
      <c r="B10267">
        <v>1440000</v>
      </c>
      <c r="C10267" t="s">
        <v>2</v>
      </c>
      <c r="D10267" t="s">
        <v>12424</v>
      </c>
      <c r="E10267" t="s">
        <v>10</v>
      </c>
      <c r="F10267">
        <v>3016</v>
      </c>
      <c r="G10267">
        <v>4</v>
      </c>
      <c r="H10267">
        <v>2</v>
      </c>
      <c r="I10267">
        <v>0</v>
      </c>
      <c r="J10267">
        <v>240</v>
      </c>
      <c r="K10267">
        <v>1900</v>
      </c>
      <c r="L10267" t="s">
        <v>10443</v>
      </c>
      <c r="M10267" t="s">
        <v>196</v>
      </c>
      <c r="N10267" t="s">
        <v>69</v>
      </c>
      <c r="O10267" s="6" t="str">
        <f>INDEX(lkp_Region,MATCH(tbl_Sales[[#This Row],[Suburb]],lkp_Suburb,0))</f>
        <v>Western Metropolitan</v>
      </c>
      <c r="P10267" s="6">
        <f>MONTH(tbl_Sales[[#This Row],[Date]])</f>
        <v>7</v>
      </c>
      <c r="Q10267" s="6">
        <f>YEAR(tbl_Sales[[#This Row],[Date]])</f>
        <v>2017</v>
      </c>
    </row>
    <row r="10268" spans="1:17" x14ac:dyDescent="0.25">
      <c r="A10268" s="1">
        <v>42920</v>
      </c>
      <c r="B10268">
        <v>761000</v>
      </c>
      <c r="C10268" t="s">
        <v>2</v>
      </c>
      <c r="D10268" t="s">
        <v>12423</v>
      </c>
      <c r="E10268" t="s">
        <v>10</v>
      </c>
      <c r="F10268">
        <v>3173</v>
      </c>
      <c r="G10268">
        <v>4</v>
      </c>
      <c r="H10268">
        <v>1</v>
      </c>
      <c r="I10268">
        <v>2</v>
      </c>
      <c r="J10268">
        <v>680</v>
      </c>
      <c r="K10268">
        <v>1970</v>
      </c>
      <c r="L10268" t="s">
        <v>10444</v>
      </c>
      <c r="M10268" t="s">
        <v>7728</v>
      </c>
      <c r="N10268" t="s">
        <v>7727</v>
      </c>
      <c r="O10268" s="6" t="str">
        <f>INDEX(lkp_Region,MATCH(tbl_Sales[[#This Row],[Suburb]],lkp_Suburb,0))</f>
        <v>South-Eastern Metropolitan</v>
      </c>
      <c r="P10268" s="6">
        <f>MONTH(tbl_Sales[[#This Row],[Date]])</f>
        <v>7</v>
      </c>
      <c r="Q10268" s="6">
        <f>YEAR(tbl_Sales[[#This Row],[Date]])</f>
        <v>2017</v>
      </c>
    </row>
    <row r="10269" spans="1:17" x14ac:dyDescent="0.25">
      <c r="A10269" s="1">
        <v>42920</v>
      </c>
      <c r="B10269">
        <v>560000</v>
      </c>
      <c r="C10269" t="s">
        <v>2</v>
      </c>
      <c r="D10269" t="s">
        <v>12423</v>
      </c>
      <c r="E10269" t="s">
        <v>10</v>
      </c>
      <c r="F10269">
        <v>3073</v>
      </c>
      <c r="G10269">
        <v>2</v>
      </c>
      <c r="H10269">
        <v>1</v>
      </c>
      <c r="I10269">
        <v>1</v>
      </c>
      <c r="J10269">
        <v>198</v>
      </c>
      <c r="L10269" t="s">
        <v>10445</v>
      </c>
      <c r="M10269" t="s">
        <v>93</v>
      </c>
      <c r="N10269" t="s">
        <v>62</v>
      </c>
      <c r="O10269" s="6" t="str">
        <f>INDEX(lkp_Region,MATCH(tbl_Sales[[#This Row],[Suburb]],lkp_Suburb,0))</f>
        <v>Northern Metropolitan</v>
      </c>
      <c r="P10269" s="6">
        <f>MONTH(tbl_Sales[[#This Row],[Date]])</f>
        <v>7</v>
      </c>
      <c r="Q10269" s="6">
        <f>YEAR(tbl_Sales[[#This Row],[Date]])</f>
        <v>2017</v>
      </c>
    </row>
    <row r="10270" spans="1:17" x14ac:dyDescent="0.25">
      <c r="A10270" s="1">
        <v>42920</v>
      </c>
      <c r="B10270">
        <v>660000</v>
      </c>
      <c r="C10270" t="s">
        <v>51</v>
      </c>
      <c r="D10270" t="s">
        <v>12429</v>
      </c>
      <c r="E10270" t="s">
        <v>5</v>
      </c>
      <c r="F10270">
        <v>3072</v>
      </c>
      <c r="G10270">
        <v>2</v>
      </c>
      <c r="H10270">
        <v>2</v>
      </c>
      <c r="I10270">
        <v>1</v>
      </c>
      <c r="J10270">
        <v>70</v>
      </c>
      <c r="K10270">
        <v>1940</v>
      </c>
      <c r="L10270" t="s">
        <v>10446</v>
      </c>
      <c r="M10270" t="s">
        <v>97</v>
      </c>
      <c r="N10270" t="s">
        <v>62</v>
      </c>
      <c r="O10270" s="6" t="str">
        <f>INDEX(lkp_Region,MATCH(tbl_Sales[[#This Row],[Suburb]],lkp_Suburb,0))</f>
        <v>Northern Metropolitan</v>
      </c>
      <c r="P10270" s="6">
        <f>MONTH(tbl_Sales[[#This Row],[Date]])</f>
        <v>7</v>
      </c>
      <c r="Q10270" s="6">
        <f>YEAR(tbl_Sales[[#This Row],[Date]])</f>
        <v>2017</v>
      </c>
    </row>
    <row r="10271" spans="1:17" x14ac:dyDescent="0.25">
      <c r="A10271" s="1">
        <v>42920</v>
      </c>
      <c r="B10271">
        <v>910000</v>
      </c>
      <c r="C10271" t="s">
        <v>2</v>
      </c>
      <c r="D10271" t="s">
        <v>12428</v>
      </c>
      <c r="E10271" t="s">
        <v>10</v>
      </c>
      <c r="F10271">
        <v>3072</v>
      </c>
      <c r="G10271">
        <v>3</v>
      </c>
      <c r="H10271">
        <v>1</v>
      </c>
      <c r="I10271">
        <v>1</v>
      </c>
      <c r="J10271">
        <v>674</v>
      </c>
      <c r="K10271">
        <v>1955</v>
      </c>
      <c r="L10271" t="s">
        <v>10447</v>
      </c>
      <c r="M10271" t="s">
        <v>97</v>
      </c>
      <c r="N10271" t="s">
        <v>62</v>
      </c>
      <c r="O10271" s="6" t="str">
        <f>INDEX(lkp_Region,MATCH(tbl_Sales[[#This Row],[Suburb]],lkp_Suburb,0))</f>
        <v>Northern Metropolitan</v>
      </c>
      <c r="P10271" s="6">
        <f>MONTH(tbl_Sales[[#This Row],[Date]])</f>
        <v>7</v>
      </c>
      <c r="Q10271" s="6">
        <f>YEAR(tbl_Sales[[#This Row],[Date]])</f>
        <v>2017</v>
      </c>
    </row>
    <row r="10272" spans="1:17" x14ac:dyDescent="0.25">
      <c r="A10272" s="1">
        <v>42920</v>
      </c>
      <c r="B10272">
        <v>1225000</v>
      </c>
      <c r="C10272" t="s">
        <v>2</v>
      </c>
      <c r="D10272" t="s">
        <v>12429</v>
      </c>
      <c r="E10272" t="s">
        <v>5</v>
      </c>
      <c r="F10272">
        <v>3071</v>
      </c>
      <c r="G10272">
        <v>3</v>
      </c>
      <c r="H10272">
        <v>1</v>
      </c>
      <c r="I10272">
        <v>0</v>
      </c>
      <c r="J10272">
        <v>275</v>
      </c>
      <c r="K10272">
        <v>1920</v>
      </c>
      <c r="L10272" t="s">
        <v>10448</v>
      </c>
      <c r="M10272" t="s">
        <v>60</v>
      </c>
      <c r="N10272" t="s">
        <v>62</v>
      </c>
      <c r="O10272" s="6" t="str">
        <f>INDEX(lkp_Region,MATCH(tbl_Sales[[#This Row],[Suburb]],lkp_Suburb,0))</f>
        <v>Northern Metropolitan</v>
      </c>
      <c r="P10272" s="6">
        <f>MONTH(tbl_Sales[[#This Row],[Date]])</f>
        <v>7</v>
      </c>
      <c r="Q10272" s="6">
        <f>YEAR(tbl_Sales[[#This Row],[Date]])</f>
        <v>2017</v>
      </c>
    </row>
    <row r="10273" spans="1:17" x14ac:dyDescent="0.25">
      <c r="A10273" s="1">
        <v>42920</v>
      </c>
      <c r="B10273">
        <v>615000</v>
      </c>
      <c r="C10273" t="s">
        <v>2</v>
      </c>
      <c r="D10273" t="s">
        <v>12423</v>
      </c>
      <c r="E10273" t="s">
        <v>5</v>
      </c>
      <c r="F10273">
        <v>3020</v>
      </c>
      <c r="G10273">
        <v>2</v>
      </c>
      <c r="H10273">
        <v>1</v>
      </c>
      <c r="I10273">
        <v>0</v>
      </c>
      <c r="J10273">
        <v>418</v>
      </c>
      <c r="K10273">
        <v>1940</v>
      </c>
      <c r="L10273" t="s">
        <v>10449</v>
      </c>
      <c r="M10273" t="s">
        <v>443</v>
      </c>
      <c r="N10273" t="s">
        <v>3</v>
      </c>
      <c r="O10273" s="6" t="str">
        <f>INDEX(lkp_Region,MATCH(tbl_Sales[[#This Row],[Suburb]],lkp_Suburb,0))</f>
        <v>Western Metropolitan</v>
      </c>
      <c r="P10273" s="6">
        <f>MONTH(tbl_Sales[[#This Row],[Date]])</f>
        <v>7</v>
      </c>
      <c r="Q10273" s="6">
        <f>YEAR(tbl_Sales[[#This Row],[Date]])</f>
        <v>2017</v>
      </c>
    </row>
    <row r="10274" spans="1:17" x14ac:dyDescent="0.25">
      <c r="A10274" s="1">
        <v>42920</v>
      </c>
      <c r="B10274">
        <v>830500</v>
      </c>
      <c r="C10274" t="s">
        <v>2</v>
      </c>
      <c r="D10274" t="s">
        <v>12432</v>
      </c>
      <c r="E10274" t="s">
        <v>10</v>
      </c>
      <c r="F10274">
        <v>3020</v>
      </c>
      <c r="G10274">
        <v>3</v>
      </c>
      <c r="H10274">
        <v>1</v>
      </c>
      <c r="I10274">
        <v>2</v>
      </c>
      <c r="J10274">
        <v>508</v>
      </c>
      <c r="K10274">
        <v>1950</v>
      </c>
      <c r="L10274" t="s">
        <v>10450</v>
      </c>
      <c r="M10274" t="s">
        <v>443</v>
      </c>
      <c r="N10274" t="s">
        <v>3</v>
      </c>
      <c r="O10274" s="6" t="str">
        <f>INDEX(lkp_Region,MATCH(tbl_Sales[[#This Row],[Suburb]],lkp_Suburb,0))</f>
        <v>Western Metropolitan</v>
      </c>
      <c r="P10274" s="6">
        <f>MONTH(tbl_Sales[[#This Row],[Date]])</f>
        <v>7</v>
      </c>
      <c r="Q10274" s="6">
        <f>YEAR(tbl_Sales[[#This Row],[Date]])</f>
        <v>2017</v>
      </c>
    </row>
    <row r="10275" spans="1:17" x14ac:dyDescent="0.25">
      <c r="A10275" s="1">
        <v>42920</v>
      </c>
      <c r="B10275">
        <v>600800</v>
      </c>
      <c r="C10275" t="s">
        <v>13</v>
      </c>
      <c r="D10275" t="s">
        <v>12431</v>
      </c>
      <c r="E10275" t="s">
        <v>10</v>
      </c>
      <c r="F10275">
        <v>3124</v>
      </c>
      <c r="G10275">
        <v>2</v>
      </c>
      <c r="H10275">
        <v>1</v>
      </c>
      <c r="I10275">
        <v>1</v>
      </c>
      <c r="J10275">
        <v>1625</v>
      </c>
      <c r="K10275">
        <v>1960</v>
      </c>
      <c r="L10275" t="s">
        <v>10451</v>
      </c>
      <c r="M10275" t="s">
        <v>209</v>
      </c>
      <c r="N10275" t="s">
        <v>101</v>
      </c>
      <c r="O10275" s="6" t="str">
        <f>INDEX(lkp_Region,MATCH(tbl_Sales[[#This Row],[Suburb]],lkp_Suburb,0))</f>
        <v>Southern Metropolitan</v>
      </c>
      <c r="P10275" s="6">
        <f>MONTH(tbl_Sales[[#This Row],[Date]])</f>
        <v>7</v>
      </c>
      <c r="Q10275" s="6">
        <f>YEAR(tbl_Sales[[#This Row],[Date]])</f>
        <v>2017</v>
      </c>
    </row>
    <row r="10276" spans="1:17" x14ac:dyDescent="0.25">
      <c r="A10276" s="1">
        <v>42920</v>
      </c>
      <c r="B10276">
        <v>682000</v>
      </c>
      <c r="C10276" t="s">
        <v>13</v>
      </c>
      <c r="D10276" t="s">
        <v>12423</v>
      </c>
      <c r="E10276" t="s">
        <v>10</v>
      </c>
      <c r="F10276">
        <v>3124</v>
      </c>
      <c r="G10276">
        <v>3</v>
      </c>
      <c r="H10276">
        <v>1</v>
      </c>
      <c r="I10276">
        <v>2</v>
      </c>
      <c r="J10276">
        <v>2863</v>
      </c>
      <c r="L10276" t="s">
        <v>10452</v>
      </c>
      <c r="M10276" t="s">
        <v>209</v>
      </c>
      <c r="N10276" t="s">
        <v>101</v>
      </c>
      <c r="O10276" s="6" t="str">
        <f>INDEX(lkp_Region,MATCH(tbl_Sales[[#This Row],[Suburb]],lkp_Suburb,0))</f>
        <v>Southern Metropolitan</v>
      </c>
      <c r="P10276" s="6">
        <f>MONTH(tbl_Sales[[#This Row],[Date]])</f>
        <v>7</v>
      </c>
      <c r="Q10276" s="6">
        <f>YEAR(tbl_Sales[[#This Row],[Date]])</f>
        <v>2017</v>
      </c>
    </row>
    <row r="10277" spans="1:17" x14ac:dyDescent="0.25">
      <c r="A10277" s="1">
        <v>42920</v>
      </c>
      <c r="B10277">
        <v>1300000</v>
      </c>
      <c r="C10277" t="s">
        <v>2</v>
      </c>
      <c r="D10277" t="s">
        <v>12427</v>
      </c>
      <c r="E10277" t="s">
        <v>5</v>
      </c>
      <c r="F10277">
        <v>3101</v>
      </c>
      <c r="G10277">
        <v>3</v>
      </c>
      <c r="H10277">
        <v>1</v>
      </c>
      <c r="I10277">
        <v>2</v>
      </c>
      <c r="J10277">
        <v>257</v>
      </c>
      <c r="K10277">
        <v>1920</v>
      </c>
      <c r="L10277" t="s">
        <v>10453</v>
      </c>
      <c r="M10277" t="s">
        <v>145</v>
      </c>
      <c r="N10277" t="s">
        <v>101</v>
      </c>
      <c r="O10277" s="6" t="str">
        <f>INDEX(lkp_Region,MATCH(tbl_Sales[[#This Row],[Suburb]],lkp_Suburb,0))</f>
        <v>Southern Metropolitan</v>
      </c>
      <c r="P10277" s="6">
        <f>MONTH(tbl_Sales[[#This Row],[Date]])</f>
        <v>7</v>
      </c>
      <c r="Q10277" s="6">
        <f>YEAR(tbl_Sales[[#This Row],[Date]])</f>
        <v>2017</v>
      </c>
    </row>
    <row r="10278" spans="1:17" x14ac:dyDescent="0.25">
      <c r="A10278" s="1">
        <v>42920</v>
      </c>
      <c r="B10278">
        <v>1500000</v>
      </c>
      <c r="C10278" t="s">
        <v>2</v>
      </c>
      <c r="D10278" t="s">
        <v>12425</v>
      </c>
      <c r="E10278" t="s">
        <v>5</v>
      </c>
      <c r="F10278">
        <v>3104</v>
      </c>
      <c r="G10278">
        <v>2</v>
      </c>
      <c r="H10278">
        <v>1</v>
      </c>
      <c r="I10278">
        <v>1</v>
      </c>
      <c r="J10278">
        <v>943</v>
      </c>
      <c r="L10278" t="s">
        <v>10454</v>
      </c>
      <c r="M10278" t="s">
        <v>99</v>
      </c>
      <c r="N10278" t="s">
        <v>101</v>
      </c>
      <c r="O10278" s="6" t="str">
        <f>INDEX(lkp_Region,MATCH(tbl_Sales[[#This Row],[Suburb]],lkp_Suburb,0))</f>
        <v>Southern Metropolitan</v>
      </c>
      <c r="P10278" s="6">
        <f>MONTH(tbl_Sales[[#This Row],[Date]])</f>
        <v>7</v>
      </c>
      <c r="Q10278" s="6">
        <f>YEAR(tbl_Sales[[#This Row],[Date]])</f>
        <v>2017</v>
      </c>
    </row>
    <row r="10279" spans="1:17" x14ac:dyDescent="0.25">
      <c r="A10279" s="1">
        <v>42920</v>
      </c>
      <c r="B10279">
        <v>5510000</v>
      </c>
      <c r="C10279" t="s">
        <v>2</v>
      </c>
      <c r="D10279" t="s">
        <v>12433</v>
      </c>
      <c r="E10279" t="s">
        <v>10</v>
      </c>
      <c r="F10279">
        <v>3122</v>
      </c>
      <c r="G10279">
        <v>5</v>
      </c>
      <c r="H10279">
        <v>2</v>
      </c>
      <c r="I10279">
        <v>5</v>
      </c>
      <c r="J10279">
        <v>820</v>
      </c>
      <c r="K10279">
        <v>1971</v>
      </c>
      <c r="L10279" t="s">
        <v>10455</v>
      </c>
      <c r="M10279" t="s">
        <v>461</v>
      </c>
      <c r="N10279" t="s">
        <v>101</v>
      </c>
      <c r="O10279" s="6" t="str">
        <f>INDEX(lkp_Region,MATCH(tbl_Sales[[#This Row],[Suburb]],lkp_Suburb,0))</f>
        <v>Southern Metropolitan</v>
      </c>
      <c r="P10279" s="6">
        <f>MONTH(tbl_Sales[[#This Row],[Date]])</f>
        <v>7</v>
      </c>
      <c r="Q10279" s="6">
        <f>YEAR(tbl_Sales[[#This Row],[Date]])</f>
        <v>2017</v>
      </c>
    </row>
    <row r="10280" spans="1:17" x14ac:dyDescent="0.25">
      <c r="A10280" s="1">
        <v>42920</v>
      </c>
      <c r="B10280">
        <v>845000</v>
      </c>
      <c r="C10280" t="s">
        <v>13</v>
      </c>
      <c r="D10280" t="s">
        <v>12429</v>
      </c>
      <c r="E10280" t="s">
        <v>5</v>
      </c>
      <c r="F10280">
        <v>3186</v>
      </c>
      <c r="G10280">
        <v>2</v>
      </c>
      <c r="H10280">
        <v>1</v>
      </c>
      <c r="I10280">
        <v>1</v>
      </c>
      <c r="J10280">
        <v>100</v>
      </c>
      <c r="K10280">
        <v>1960</v>
      </c>
      <c r="L10280" t="s">
        <v>10456</v>
      </c>
      <c r="M10280" t="s">
        <v>105</v>
      </c>
      <c r="N10280" t="s">
        <v>107</v>
      </c>
      <c r="O10280" s="6" t="str">
        <f>INDEX(lkp_Region,MATCH(tbl_Sales[[#This Row],[Suburb]],lkp_Suburb,0))</f>
        <v>Southern Metropolitan</v>
      </c>
      <c r="P10280" s="6">
        <f>MONTH(tbl_Sales[[#This Row],[Date]])</f>
        <v>7</v>
      </c>
      <c r="Q10280" s="6">
        <f>YEAR(tbl_Sales[[#This Row],[Date]])</f>
        <v>2017</v>
      </c>
    </row>
    <row r="10281" spans="1:17" x14ac:dyDescent="0.25">
      <c r="A10281" s="1">
        <v>42920</v>
      </c>
      <c r="B10281">
        <v>1975000</v>
      </c>
      <c r="C10281" t="s">
        <v>2</v>
      </c>
      <c r="D10281" t="s">
        <v>12425</v>
      </c>
      <c r="E10281" t="s">
        <v>10</v>
      </c>
      <c r="F10281">
        <v>3187</v>
      </c>
      <c r="G10281">
        <v>3</v>
      </c>
      <c r="H10281">
        <v>1</v>
      </c>
      <c r="I10281">
        <v>2</v>
      </c>
      <c r="J10281">
        <v>688</v>
      </c>
      <c r="L10281" t="s">
        <v>10457</v>
      </c>
      <c r="M10281" t="s">
        <v>346</v>
      </c>
      <c r="N10281" t="s">
        <v>107</v>
      </c>
      <c r="O10281" s="6" t="str">
        <f>INDEX(lkp_Region,MATCH(tbl_Sales[[#This Row],[Suburb]],lkp_Suburb,0))</f>
        <v>Southern Metropolitan</v>
      </c>
      <c r="P10281" s="6">
        <f>MONTH(tbl_Sales[[#This Row],[Date]])</f>
        <v>7</v>
      </c>
      <c r="Q10281" s="6">
        <f>YEAR(tbl_Sales[[#This Row],[Date]])</f>
        <v>2017</v>
      </c>
    </row>
    <row r="10282" spans="1:17" x14ac:dyDescent="0.25">
      <c r="A10282" s="1">
        <v>42920</v>
      </c>
      <c r="B10282">
        <v>590000</v>
      </c>
      <c r="C10282" t="s">
        <v>2</v>
      </c>
      <c r="D10282" t="s">
        <v>12432</v>
      </c>
      <c r="E10282" t="s">
        <v>10</v>
      </c>
      <c r="F10282">
        <v>3081</v>
      </c>
      <c r="G10282">
        <v>4</v>
      </c>
      <c r="H10282">
        <v>2</v>
      </c>
      <c r="I10282">
        <v>2</v>
      </c>
      <c r="J10282">
        <v>409</v>
      </c>
      <c r="L10282" t="s">
        <v>10458</v>
      </c>
      <c r="M10282" t="s">
        <v>148</v>
      </c>
      <c r="N10282" t="s">
        <v>150</v>
      </c>
      <c r="O10282" s="6" t="str">
        <f>INDEX(lkp_Region,MATCH(tbl_Sales[[#This Row],[Suburb]],lkp_Suburb,0))</f>
        <v>Eastern Metropolitan</v>
      </c>
      <c r="P10282" s="6">
        <f>MONTH(tbl_Sales[[#This Row],[Date]])</f>
        <v>7</v>
      </c>
      <c r="Q10282" s="6">
        <f>YEAR(tbl_Sales[[#This Row],[Date]])</f>
        <v>2017</v>
      </c>
    </row>
    <row r="10283" spans="1:17" x14ac:dyDescent="0.25">
      <c r="A10283" s="1">
        <v>42920</v>
      </c>
      <c r="B10283">
        <v>830000</v>
      </c>
      <c r="C10283" t="s">
        <v>2</v>
      </c>
      <c r="D10283" t="s">
        <v>12423</v>
      </c>
      <c r="E10283" t="s">
        <v>10</v>
      </c>
      <c r="F10283">
        <v>3087</v>
      </c>
      <c r="G10283">
        <v>3</v>
      </c>
      <c r="H10283">
        <v>1</v>
      </c>
      <c r="I10283">
        <v>1</v>
      </c>
      <c r="J10283">
        <v>598</v>
      </c>
      <c r="K10283">
        <v>1975</v>
      </c>
      <c r="L10283" t="s">
        <v>10459</v>
      </c>
      <c r="M10283" t="s">
        <v>349</v>
      </c>
      <c r="N10283" t="s">
        <v>150</v>
      </c>
      <c r="O10283" s="6" t="str">
        <f>INDEX(lkp_Region,MATCH(tbl_Sales[[#This Row],[Suburb]],lkp_Suburb,0))</f>
        <v>Northern Metropolitan</v>
      </c>
      <c r="P10283" s="6">
        <f>MONTH(tbl_Sales[[#This Row],[Date]])</f>
        <v>7</v>
      </c>
      <c r="Q10283" s="6">
        <f>YEAR(tbl_Sales[[#This Row],[Date]])</f>
        <v>2017</v>
      </c>
    </row>
    <row r="10284" spans="1:17" x14ac:dyDescent="0.25">
      <c r="A10284" s="1">
        <v>42920</v>
      </c>
      <c r="B10284">
        <v>1271000</v>
      </c>
      <c r="C10284" t="s">
        <v>2</v>
      </c>
      <c r="D10284" t="s">
        <v>12425</v>
      </c>
      <c r="E10284" t="s">
        <v>10</v>
      </c>
      <c r="F10284">
        <v>3084</v>
      </c>
      <c r="G10284">
        <v>3</v>
      </c>
      <c r="H10284">
        <v>2</v>
      </c>
      <c r="I10284">
        <v>2</v>
      </c>
      <c r="J10284">
        <v>330</v>
      </c>
      <c r="K10284">
        <v>2008</v>
      </c>
      <c r="L10284" t="s">
        <v>10460</v>
      </c>
      <c r="M10284" t="s">
        <v>211</v>
      </c>
      <c r="N10284" t="s">
        <v>150</v>
      </c>
      <c r="O10284" s="6" t="str">
        <f>INDEX(lkp_Region,MATCH(tbl_Sales[[#This Row],[Suburb]],lkp_Suburb,0))</f>
        <v>Eastern Metropolitan</v>
      </c>
      <c r="P10284" s="6">
        <f>MONTH(tbl_Sales[[#This Row],[Date]])</f>
        <v>7</v>
      </c>
      <c r="Q10284" s="6">
        <f>YEAR(tbl_Sales[[#This Row],[Date]])</f>
        <v>2017</v>
      </c>
    </row>
    <row r="10285" spans="1:17" x14ac:dyDescent="0.25">
      <c r="A10285" s="1">
        <v>42921</v>
      </c>
      <c r="B10285">
        <v>780000</v>
      </c>
      <c r="C10285" t="s">
        <v>2</v>
      </c>
      <c r="D10285" t="s">
        <v>12424</v>
      </c>
      <c r="E10285" t="s">
        <v>5</v>
      </c>
      <c r="F10285">
        <v>3138</v>
      </c>
      <c r="G10285">
        <v>3</v>
      </c>
      <c r="H10285">
        <v>2</v>
      </c>
      <c r="I10285">
        <v>3</v>
      </c>
      <c r="J10285">
        <v>1469</v>
      </c>
      <c r="L10285" t="s">
        <v>10461</v>
      </c>
      <c r="M10285" t="s">
        <v>7784</v>
      </c>
      <c r="N10285" t="s">
        <v>7639</v>
      </c>
      <c r="O10285" s="6" t="str">
        <f>INDEX(lkp_Region,MATCH(tbl_Sales[[#This Row],[Suburb]],lkp_Suburb,0))</f>
        <v>Eastern Victoria</v>
      </c>
      <c r="P10285" s="6">
        <f>MONTH(tbl_Sales[[#This Row],[Date]])</f>
        <v>7</v>
      </c>
      <c r="Q10285" s="6">
        <f>YEAR(tbl_Sales[[#This Row],[Date]])</f>
        <v>2017</v>
      </c>
    </row>
    <row r="10286" spans="1:17" x14ac:dyDescent="0.25">
      <c r="A10286" s="1">
        <v>42921</v>
      </c>
      <c r="B10286">
        <v>596000</v>
      </c>
      <c r="C10286" t="s">
        <v>2</v>
      </c>
      <c r="D10286" t="s">
        <v>12428</v>
      </c>
      <c r="E10286" t="s">
        <v>10</v>
      </c>
      <c r="F10286">
        <v>3030</v>
      </c>
      <c r="G10286">
        <v>4</v>
      </c>
      <c r="H10286">
        <v>2</v>
      </c>
      <c r="I10286">
        <v>2</v>
      </c>
      <c r="J10286">
        <v>416</v>
      </c>
      <c r="K10286">
        <v>2006</v>
      </c>
      <c r="L10286" t="s">
        <v>10462</v>
      </c>
      <c r="M10286" t="s">
        <v>9130</v>
      </c>
      <c r="N10286" t="s">
        <v>7964</v>
      </c>
      <c r="O10286" s="6" t="str">
        <f>INDEX(lkp_Region,MATCH(tbl_Sales[[#This Row],[Suburb]],lkp_Suburb,0))</f>
        <v>Western Metropolitan</v>
      </c>
      <c r="P10286" s="6">
        <f>MONTH(tbl_Sales[[#This Row],[Date]])</f>
        <v>7</v>
      </c>
      <c r="Q10286" s="6">
        <f>YEAR(tbl_Sales[[#This Row],[Date]])</f>
        <v>2017</v>
      </c>
    </row>
    <row r="10287" spans="1:17" x14ac:dyDescent="0.25">
      <c r="A10287" s="1">
        <v>42921</v>
      </c>
      <c r="B10287">
        <v>490000</v>
      </c>
      <c r="C10287" t="s">
        <v>2</v>
      </c>
      <c r="D10287" t="s">
        <v>12431</v>
      </c>
      <c r="E10287" t="s">
        <v>5</v>
      </c>
      <c r="F10287">
        <v>3076</v>
      </c>
      <c r="G10287">
        <v>3</v>
      </c>
      <c r="H10287">
        <v>1</v>
      </c>
      <c r="I10287">
        <v>1</v>
      </c>
      <c r="J10287">
        <v>597</v>
      </c>
      <c r="L10287" t="s">
        <v>10463</v>
      </c>
      <c r="M10287" t="s">
        <v>7572</v>
      </c>
      <c r="N10287" t="s">
        <v>7515</v>
      </c>
      <c r="O10287" s="6" t="str">
        <f>INDEX(lkp_Region,MATCH(tbl_Sales[[#This Row],[Suburb]],lkp_Suburb,0))</f>
        <v>Northern Metropolitan</v>
      </c>
      <c r="P10287" s="6">
        <f>MONTH(tbl_Sales[[#This Row],[Date]])</f>
        <v>7</v>
      </c>
      <c r="Q10287" s="6">
        <f>YEAR(tbl_Sales[[#This Row],[Date]])</f>
        <v>2017</v>
      </c>
    </row>
    <row r="10288" spans="1:17" x14ac:dyDescent="0.25">
      <c r="A10288" s="1">
        <v>42921</v>
      </c>
      <c r="B10288">
        <v>503000</v>
      </c>
      <c r="C10288" t="s">
        <v>13</v>
      </c>
      <c r="D10288" t="s">
        <v>12427</v>
      </c>
      <c r="E10288" t="s">
        <v>10</v>
      </c>
      <c r="F10288">
        <v>3076</v>
      </c>
      <c r="G10288">
        <v>2</v>
      </c>
      <c r="H10288">
        <v>2</v>
      </c>
      <c r="I10288">
        <v>2</v>
      </c>
      <c r="J10288">
        <v>214</v>
      </c>
      <c r="K10288">
        <v>2000</v>
      </c>
      <c r="L10288" t="s">
        <v>10464</v>
      </c>
      <c r="M10288" t="s">
        <v>7572</v>
      </c>
      <c r="N10288" t="s">
        <v>7515</v>
      </c>
      <c r="O10288" s="6" t="str">
        <f>INDEX(lkp_Region,MATCH(tbl_Sales[[#This Row],[Suburb]],lkp_Suburb,0))</f>
        <v>Northern Metropolitan</v>
      </c>
      <c r="P10288" s="6">
        <f>MONTH(tbl_Sales[[#This Row],[Date]])</f>
        <v>7</v>
      </c>
      <c r="Q10288" s="6">
        <f>YEAR(tbl_Sales[[#This Row],[Date]])</f>
        <v>2017</v>
      </c>
    </row>
    <row r="10289" spans="1:17" x14ac:dyDescent="0.25">
      <c r="A10289" s="1">
        <v>42921</v>
      </c>
      <c r="B10289">
        <v>663500</v>
      </c>
      <c r="C10289" t="s">
        <v>2</v>
      </c>
      <c r="D10289" t="s">
        <v>12424</v>
      </c>
      <c r="E10289" t="s">
        <v>5</v>
      </c>
      <c r="F10289">
        <v>3082</v>
      </c>
      <c r="G10289">
        <v>3</v>
      </c>
      <c r="H10289">
        <v>2</v>
      </c>
      <c r="I10289">
        <v>1</v>
      </c>
      <c r="J10289">
        <v>991</v>
      </c>
      <c r="L10289" t="s">
        <v>10465</v>
      </c>
      <c r="M10289" t="s">
        <v>7706</v>
      </c>
      <c r="N10289" t="s">
        <v>7515</v>
      </c>
      <c r="O10289" s="6" t="str">
        <f>INDEX(lkp_Region,MATCH(tbl_Sales[[#This Row],[Suburb]],lkp_Suburb,0))</f>
        <v>Northern Metropolitan</v>
      </c>
      <c r="P10289" s="6">
        <f>MONTH(tbl_Sales[[#This Row],[Date]])</f>
        <v>7</v>
      </c>
      <c r="Q10289" s="6">
        <f>YEAR(tbl_Sales[[#This Row],[Date]])</f>
        <v>2017</v>
      </c>
    </row>
    <row r="10290" spans="1:17" x14ac:dyDescent="0.25">
      <c r="A10290" s="1">
        <v>42921</v>
      </c>
      <c r="B10290">
        <v>725000</v>
      </c>
      <c r="C10290" t="s">
        <v>13</v>
      </c>
      <c r="D10290" t="s">
        <v>12429</v>
      </c>
      <c r="E10290" t="s">
        <v>5</v>
      </c>
      <c r="F10290">
        <v>3130</v>
      </c>
      <c r="G10290">
        <v>2</v>
      </c>
      <c r="H10290">
        <v>2</v>
      </c>
      <c r="I10290">
        <v>2</v>
      </c>
      <c r="J10290">
        <v>311</v>
      </c>
      <c r="L10290" t="s">
        <v>10466</v>
      </c>
      <c r="M10290" t="s">
        <v>8257</v>
      </c>
      <c r="N10290" t="s">
        <v>14</v>
      </c>
      <c r="O10290" s="6" t="str">
        <f>INDEX(lkp_Region,MATCH(tbl_Sales[[#This Row],[Suburb]],lkp_Suburb,0))</f>
        <v>Eastern Metropolitan</v>
      </c>
      <c r="P10290" s="6">
        <f>MONTH(tbl_Sales[[#This Row],[Date]])</f>
        <v>7</v>
      </c>
      <c r="Q10290" s="6">
        <f>YEAR(tbl_Sales[[#This Row],[Date]])</f>
        <v>2017</v>
      </c>
    </row>
    <row r="10291" spans="1:17" x14ac:dyDescent="0.25">
      <c r="A10291" s="1">
        <v>42921</v>
      </c>
      <c r="B10291">
        <v>880000</v>
      </c>
      <c r="C10291" t="s">
        <v>2</v>
      </c>
      <c r="D10291" t="s">
        <v>12425</v>
      </c>
      <c r="E10291" t="s">
        <v>5</v>
      </c>
      <c r="F10291">
        <v>3130</v>
      </c>
      <c r="G10291">
        <v>3</v>
      </c>
      <c r="H10291">
        <v>1</v>
      </c>
      <c r="I10291">
        <v>1</v>
      </c>
      <c r="J10291">
        <v>335</v>
      </c>
      <c r="K10291">
        <v>1960</v>
      </c>
      <c r="L10291" t="s">
        <v>10467</v>
      </c>
      <c r="M10291" t="s">
        <v>7710</v>
      </c>
      <c r="N10291" t="s">
        <v>14</v>
      </c>
      <c r="O10291" s="6" t="str">
        <f>INDEX(lkp_Region,MATCH(tbl_Sales[[#This Row],[Suburb]],lkp_Suburb,0))</f>
        <v>Eastern Metropolitan</v>
      </c>
      <c r="P10291" s="6">
        <f>MONTH(tbl_Sales[[#This Row],[Date]])</f>
        <v>7</v>
      </c>
      <c r="Q10291" s="6">
        <f>YEAR(tbl_Sales[[#This Row],[Date]])</f>
        <v>2017</v>
      </c>
    </row>
    <row r="10292" spans="1:17" x14ac:dyDescent="0.25">
      <c r="A10292" s="1">
        <v>42921</v>
      </c>
      <c r="B10292">
        <v>1587000</v>
      </c>
      <c r="C10292" t="s">
        <v>2</v>
      </c>
      <c r="D10292" t="s">
        <v>12427</v>
      </c>
      <c r="E10292" t="s">
        <v>10</v>
      </c>
      <c r="F10292">
        <v>3127</v>
      </c>
      <c r="G10292">
        <v>3</v>
      </c>
      <c r="H10292">
        <v>2</v>
      </c>
      <c r="I10292">
        <v>2</v>
      </c>
      <c r="J10292">
        <v>624</v>
      </c>
      <c r="L10292" t="s">
        <v>10468</v>
      </c>
      <c r="M10292" t="s">
        <v>34</v>
      </c>
      <c r="N10292" t="s">
        <v>14</v>
      </c>
      <c r="O10292" s="6" t="str">
        <f>INDEX(lkp_Region,MATCH(tbl_Sales[[#This Row],[Suburb]],lkp_Suburb,0))</f>
        <v>Eastern Metropolitan</v>
      </c>
      <c r="P10292" s="6">
        <f>MONTH(tbl_Sales[[#This Row],[Date]])</f>
        <v>7</v>
      </c>
      <c r="Q10292" s="6">
        <f>YEAR(tbl_Sales[[#This Row],[Date]])</f>
        <v>2017</v>
      </c>
    </row>
    <row r="10293" spans="1:17" x14ac:dyDescent="0.25">
      <c r="A10293" s="1">
        <v>42921</v>
      </c>
      <c r="B10293">
        <v>455000</v>
      </c>
      <c r="C10293" t="s">
        <v>13</v>
      </c>
      <c r="D10293" t="s">
        <v>12427</v>
      </c>
      <c r="E10293" t="s">
        <v>10</v>
      </c>
      <c r="F10293">
        <v>3144</v>
      </c>
      <c r="G10293">
        <v>1</v>
      </c>
      <c r="H10293">
        <v>1</v>
      </c>
      <c r="I10293">
        <v>1</v>
      </c>
      <c r="J10293">
        <v>1112</v>
      </c>
      <c r="L10293" t="s">
        <v>10469</v>
      </c>
      <c r="M10293" t="s">
        <v>388</v>
      </c>
      <c r="N10293" t="s">
        <v>76</v>
      </c>
      <c r="O10293" s="6" t="str">
        <f>INDEX(lkp_Region,MATCH(tbl_Sales[[#This Row],[Suburb]],lkp_Suburb,0))</f>
        <v>Southern Metropolitan</v>
      </c>
      <c r="P10293" s="6">
        <f>MONTH(tbl_Sales[[#This Row],[Date]])</f>
        <v>7</v>
      </c>
      <c r="Q10293" s="6">
        <f>YEAR(tbl_Sales[[#This Row],[Date]])</f>
        <v>2017</v>
      </c>
    </row>
    <row r="10294" spans="1:17" x14ac:dyDescent="0.25">
      <c r="A10294" s="1">
        <v>42921</v>
      </c>
      <c r="B10294">
        <v>2385000</v>
      </c>
      <c r="C10294" t="s">
        <v>2</v>
      </c>
      <c r="D10294" t="s">
        <v>12427</v>
      </c>
      <c r="E10294" t="s">
        <v>10</v>
      </c>
      <c r="F10294">
        <v>3143</v>
      </c>
      <c r="G10294">
        <v>3</v>
      </c>
      <c r="H10294">
        <v>1</v>
      </c>
      <c r="I10294">
        <v>0</v>
      </c>
      <c r="J10294">
        <v>256</v>
      </c>
      <c r="K10294">
        <v>1910</v>
      </c>
      <c r="L10294" t="s">
        <v>10470</v>
      </c>
      <c r="M10294" t="s">
        <v>283</v>
      </c>
      <c r="N10294" t="s">
        <v>76</v>
      </c>
      <c r="O10294" s="6" t="str">
        <f>INDEX(lkp_Region,MATCH(tbl_Sales[[#This Row],[Suburb]],lkp_Suburb,0))</f>
        <v>Southern Metropolitan</v>
      </c>
      <c r="P10294" s="6">
        <f>MONTH(tbl_Sales[[#This Row],[Date]])</f>
        <v>7</v>
      </c>
      <c r="Q10294" s="6">
        <f>YEAR(tbl_Sales[[#This Row],[Date]])</f>
        <v>2017</v>
      </c>
    </row>
    <row r="10295" spans="1:17" x14ac:dyDescent="0.25">
      <c r="A10295" s="1">
        <v>42921</v>
      </c>
      <c r="B10295">
        <v>1355000</v>
      </c>
      <c r="C10295" t="s">
        <v>2</v>
      </c>
      <c r="D10295" t="s">
        <v>12430</v>
      </c>
      <c r="E10295" t="s">
        <v>10</v>
      </c>
      <c r="F10295">
        <v>3207</v>
      </c>
      <c r="G10295">
        <v>2</v>
      </c>
      <c r="H10295">
        <v>1</v>
      </c>
      <c r="I10295">
        <v>0</v>
      </c>
      <c r="J10295">
        <v>156</v>
      </c>
      <c r="L10295" t="s">
        <v>10471</v>
      </c>
      <c r="M10295" t="s">
        <v>24</v>
      </c>
      <c r="N10295" t="s">
        <v>26</v>
      </c>
      <c r="O10295" s="6" t="str">
        <f>INDEX(lkp_Region,MATCH(tbl_Sales[[#This Row],[Suburb]],lkp_Suburb,0))</f>
        <v>Southern Metropolitan</v>
      </c>
      <c r="P10295" s="6">
        <f>MONTH(tbl_Sales[[#This Row],[Date]])</f>
        <v>7</v>
      </c>
      <c r="Q10295" s="6">
        <f>YEAR(tbl_Sales[[#This Row],[Date]])</f>
        <v>2017</v>
      </c>
    </row>
    <row r="10296" spans="1:17" x14ac:dyDescent="0.25">
      <c r="A10296" s="1">
        <v>42921</v>
      </c>
      <c r="B10296">
        <v>975000</v>
      </c>
      <c r="C10296" t="s">
        <v>2</v>
      </c>
      <c r="D10296" t="s">
        <v>12424</v>
      </c>
      <c r="E10296" t="s">
        <v>10</v>
      </c>
      <c r="F10296">
        <v>3095</v>
      </c>
      <c r="G10296">
        <v>3</v>
      </c>
      <c r="H10296">
        <v>1</v>
      </c>
      <c r="I10296">
        <v>0</v>
      </c>
      <c r="J10296">
        <v>841</v>
      </c>
      <c r="L10296" t="s">
        <v>10472</v>
      </c>
      <c r="M10296" t="s">
        <v>7521</v>
      </c>
      <c r="N10296" t="s">
        <v>7523</v>
      </c>
      <c r="O10296" s="6" t="str">
        <f>INDEX(lkp_Region,MATCH(tbl_Sales[[#This Row],[Suburb]],lkp_Suburb,0))</f>
        <v>Eastern Metropolitan</v>
      </c>
      <c r="P10296" s="6">
        <f>MONTH(tbl_Sales[[#This Row],[Date]])</f>
        <v>7</v>
      </c>
      <c r="Q10296" s="6">
        <f>YEAR(tbl_Sales[[#This Row],[Date]])</f>
        <v>2017</v>
      </c>
    </row>
    <row r="10297" spans="1:17" x14ac:dyDescent="0.25">
      <c r="A10297" s="1">
        <v>42921</v>
      </c>
      <c r="B10297">
        <v>690000</v>
      </c>
      <c r="C10297" t="s">
        <v>2</v>
      </c>
      <c r="D10297" t="s">
        <v>12428</v>
      </c>
      <c r="E10297" t="s">
        <v>10</v>
      </c>
      <c r="F10297">
        <v>3058</v>
      </c>
      <c r="G10297">
        <v>3</v>
      </c>
      <c r="H10297">
        <v>1</v>
      </c>
      <c r="I10297">
        <v>2</v>
      </c>
      <c r="J10297">
        <v>479</v>
      </c>
      <c r="K10297">
        <v>1980</v>
      </c>
      <c r="L10297" t="s">
        <v>10473</v>
      </c>
      <c r="M10297" t="s">
        <v>499</v>
      </c>
      <c r="N10297" t="s">
        <v>18</v>
      </c>
      <c r="O10297" s="6" t="str">
        <f>INDEX(lkp_Region,MATCH(tbl_Sales[[#This Row],[Suburb]],lkp_Suburb,0))</f>
        <v>Northern Metropolitan</v>
      </c>
      <c r="P10297" s="6">
        <f>MONTH(tbl_Sales[[#This Row],[Date]])</f>
        <v>7</v>
      </c>
      <c r="Q10297" s="6">
        <f>YEAR(tbl_Sales[[#This Row],[Date]])</f>
        <v>2017</v>
      </c>
    </row>
    <row r="10298" spans="1:17" x14ac:dyDescent="0.25">
      <c r="A10298" s="1">
        <v>42921</v>
      </c>
      <c r="B10298">
        <v>700000</v>
      </c>
      <c r="C10298" t="s">
        <v>2</v>
      </c>
      <c r="D10298" t="s">
        <v>12431</v>
      </c>
      <c r="E10298" t="s">
        <v>10</v>
      </c>
      <c r="F10298">
        <v>3046</v>
      </c>
      <c r="G10298">
        <v>4</v>
      </c>
      <c r="H10298">
        <v>2</v>
      </c>
      <c r="I10298">
        <v>1</v>
      </c>
      <c r="J10298">
        <v>655</v>
      </c>
      <c r="K10298">
        <v>1950</v>
      </c>
      <c r="L10298" t="s">
        <v>10474</v>
      </c>
      <c r="M10298" t="s">
        <v>78</v>
      </c>
      <c r="N10298" t="s">
        <v>18</v>
      </c>
      <c r="O10298" s="6" t="str">
        <f>INDEX(lkp_Region,MATCH(tbl_Sales[[#This Row],[Suburb]],lkp_Suburb,0))</f>
        <v>Northern Metropolitan</v>
      </c>
      <c r="P10298" s="6">
        <f>MONTH(tbl_Sales[[#This Row],[Date]])</f>
        <v>7</v>
      </c>
      <c r="Q10298" s="6">
        <f>YEAR(tbl_Sales[[#This Row],[Date]])</f>
        <v>2017</v>
      </c>
    </row>
    <row r="10299" spans="1:17" x14ac:dyDescent="0.25">
      <c r="A10299" s="1">
        <v>42921</v>
      </c>
      <c r="B10299">
        <v>770000</v>
      </c>
      <c r="C10299" t="s">
        <v>2</v>
      </c>
      <c r="D10299" t="s">
        <v>12428</v>
      </c>
      <c r="E10299" t="s">
        <v>5</v>
      </c>
      <c r="F10299">
        <v>3044</v>
      </c>
      <c r="G10299">
        <v>3</v>
      </c>
      <c r="H10299">
        <v>1</v>
      </c>
      <c r="I10299">
        <v>1</v>
      </c>
      <c r="J10299">
        <v>603</v>
      </c>
      <c r="L10299" t="s">
        <v>10475</v>
      </c>
      <c r="M10299" t="s">
        <v>115</v>
      </c>
      <c r="N10299" t="s">
        <v>18</v>
      </c>
      <c r="O10299" s="6" t="str">
        <f>INDEX(lkp_Region,MATCH(tbl_Sales[[#This Row],[Suburb]],lkp_Suburb,0))</f>
        <v>Northern Metropolitan</v>
      </c>
      <c r="P10299" s="6">
        <f>MONTH(tbl_Sales[[#This Row],[Date]])</f>
        <v>7</v>
      </c>
      <c r="Q10299" s="6">
        <f>YEAR(tbl_Sales[[#This Row],[Date]])</f>
        <v>2017</v>
      </c>
    </row>
    <row r="10300" spans="1:17" x14ac:dyDescent="0.25">
      <c r="A10300" s="1">
        <v>42921</v>
      </c>
      <c r="B10300">
        <v>802000</v>
      </c>
      <c r="C10300" t="s">
        <v>2</v>
      </c>
      <c r="D10300" t="s">
        <v>12427</v>
      </c>
      <c r="E10300" t="s">
        <v>10</v>
      </c>
      <c r="F10300">
        <v>3044</v>
      </c>
      <c r="G10300">
        <v>3</v>
      </c>
      <c r="H10300">
        <v>2</v>
      </c>
      <c r="I10300">
        <v>1</v>
      </c>
      <c r="J10300">
        <v>450</v>
      </c>
      <c r="L10300" t="s">
        <v>10476</v>
      </c>
      <c r="M10300" t="s">
        <v>115</v>
      </c>
      <c r="N10300" t="s">
        <v>18</v>
      </c>
      <c r="O10300" s="6" t="str">
        <f>INDEX(lkp_Region,MATCH(tbl_Sales[[#This Row],[Suburb]],lkp_Suburb,0))</f>
        <v>Northern Metropolitan</v>
      </c>
      <c r="P10300" s="6">
        <f>MONTH(tbl_Sales[[#This Row],[Date]])</f>
        <v>7</v>
      </c>
      <c r="Q10300" s="6">
        <f>YEAR(tbl_Sales[[#This Row],[Date]])</f>
        <v>2017</v>
      </c>
    </row>
    <row r="10301" spans="1:17" x14ac:dyDescent="0.25">
      <c r="A10301" s="1">
        <v>42921</v>
      </c>
      <c r="B10301">
        <v>1204000</v>
      </c>
      <c r="C10301" t="s">
        <v>2</v>
      </c>
      <c r="D10301" t="s">
        <v>12427</v>
      </c>
      <c r="E10301" t="s">
        <v>10</v>
      </c>
      <c r="F10301">
        <v>3056</v>
      </c>
      <c r="G10301">
        <v>3</v>
      </c>
      <c r="H10301">
        <v>1</v>
      </c>
      <c r="I10301">
        <v>0</v>
      </c>
      <c r="J10301">
        <v>186</v>
      </c>
      <c r="K10301">
        <v>1890</v>
      </c>
      <c r="L10301" t="s">
        <v>10477</v>
      </c>
      <c r="M10301" t="s">
        <v>117</v>
      </c>
      <c r="N10301" t="s">
        <v>18</v>
      </c>
      <c r="O10301" s="6" t="str">
        <f>INDEX(lkp_Region,MATCH(tbl_Sales[[#This Row],[Suburb]],lkp_Suburb,0))</f>
        <v>Northern Metropolitan</v>
      </c>
      <c r="P10301" s="6">
        <f>MONTH(tbl_Sales[[#This Row],[Date]])</f>
        <v>7</v>
      </c>
      <c r="Q10301" s="6">
        <f>YEAR(tbl_Sales[[#This Row],[Date]])</f>
        <v>2017</v>
      </c>
    </row>
    <row r="10302" spans="1:17" x14ac:dyDescent="0.25">
      <c r="A10302" s="1">
        <v>42921</v>
      </c>
      <c r="B10302">
        <v>310000</v>
      </c>
      <c r="C10302" t="s">
        <v>13</v>
      </c>
      <c r="D10302" t="s">
        <v>12428</v>
      </c>
      <c r="E10302" t="s">
        <v>5</v>
      </c>
      <c r="F10302">
        <v>3040</v>
      </c>
      <c r="G10302">
        <v>1</v>
      </c>
      <c r="H10302">
        <v>1</v>
      </c>
      <c r="I10302">
        <v>1</v>
      </c>
      <c r="J10302">
        <v>845</v>
      </c>
      <c r="K10302">
        <v>1977</v>
      </c>
      <c r="L10302" t="s">
        <v>10478</v>
      </c>
      <c r="M10302" t="s">
        <v>47</v>
      </c>
      <c r="N10302" t="s">
        <v>49</v>
      </c>
      <c r="O10302" s="6" t="str">
        <f>INDEX(lkp_Region,MATCH(tbl_Sales[[#This Row],[Suburb]],lkp_Suburb,0))</f>
        <v>Western Metropolitan</v>
      </c>
      <c r="P10302" s="6">
        <f>MONTH(tbl_Sales[[#This Row],[Date]])</f>
        <v>7</v>
      </c>
      <c r="Q10302" s="6">
        <f>YEAR(tbl_Sales[[#This Row],[Date]])</f>
        <v>2017</v>
      </c>
    </row>
    <row r="10303" spans="1:17" x14ac:dyDescent="0.25">
      <c r="A10303" s="1">
        <v>42921</v>
      </c>
      <c r="B10303">
        <v>800000</v>
      </c>
      <c r="C10303" t="s">
        <v>2</v>
      </c>
      <c r="D10303" t="s">
        <v>12427</v>
      </c>
      <c r="E10303" t="s">
        <v>10</v>
      </c>
      <c r="F10303">
        <v>3170</v>
      </c>
      <c r="G10303">
        <v>3</v>
      </c>
      <c r="H10303">
        <v>2</v>
      </c>
      <c r="I10303">
        <v>2</v>
      </c>
      <c r="J10303">
        <v>324</v>
      </c>
      <c r="L10303" t="s">
        <v>10479</v>
      </c>
      <c r="M10303" t="s">
        <v>8310</v>
      </c>
      <c r="N10303" t="s">
        <v>31</v>
      </c>
      <c r="O10303" s="6" t="str">
        <f>INDEX(lkp_Region,MATCH(tbl_Sales[[#This Row],[Suburb]],lkp_Suburb,0))</f>
        <v>South-Eastern Metropolitan</v>
      </c>
      <c r="P10303" s="6">
        <f>MONTH(tbl_Sales[[#This Row],[Date]])</f>
        <v>7</v>
      </c>
      <c r="Q10303" s="6">
        <f>YEAR(tbl_Sales[[#This Row],[Date]])</f>
        <v>2017</v>
      </c>
    </row>
    <row r="10304" spans="1:17" x14ac:dyDescent="0.25">
      <c r="A10304" s="1">
        <v>42921</v>
      </c>
      <c r="B10304">
        <v>985100</v>
      </c>
      <c r="C10304" t="s">
        <v>2</v>
      </c>
      <c r="D10304" t="s">
        <v>12425</v>
      </c>
      <c r="E10304" t="s">
        <v>10</v>
      </c>
      <c r="F10304">
        <v>3167</v>
      </c>
      <c r="G10304">
        <v>3</v>
      </c>
      <c r="H10304">
        <v>1</v>
      </c>
      <c r="I10304">
        <v>2</v>
      </c>
      <c r="J10304">
        <v>621</v>
      </c>
      <c r="K10304">
        <v>1950</v>
      </c>
      <c r="L10304" t="s">
        <v>10480</v>
      </c>
      <c r="M10304" t="s">
        <v>43</v>
      </c>
      <c r="N10304" t="s">
        <v>31</v>
      </c>
      <c r="O10304" s="6" t="str">
        <f>INDEX(lkp_Region,MATCH(tbl_Sales[[#This Row],[Suburb]],lkp_Suburb,0))</f>
        <v>South-Eastern Metropolitan</v>
      </c>
      <c r="P10304" s="6">
        <f>MONTH(tbl_Sales[[#This Row],[Date]])</f>
        <v>7</v>
      </c>
      <c r="Q10304" s="6">
        <f>YEAR(tbl_Sales[[#This Row],[Date]])</f>
        <v>2017</v>
      </c>
    </row>
    <row r="10305" spans="1:17" x14ac:dyDescent="0.25">
      <c r="A10305" s="1">
        <v>42921</v>
      </c>
      <c r="B10305">
        <v>1126000</v>
      </c>
      <c r="C10305" t="s">
        <v>2</v>
      </c>
      <c r="D10305" t="s">
        <v>12424</v>
      </c>
      <c r="E10305" t="s">
        <v>10</v>
      </c>
      <c r="F10305">
        <v>3147</v>
      </c>
      <c r="G10305">
        <v>4</v>
      </c>
      <c r="H10305">
        <v>1</v>
      </c>
      <c r="I10305">
        <v>1</v>
      </c>
      <c r="J10305">
        <v>656</v>
      </c>
      <c r="L10305" t="s">
        <v>10481</v>
      </c>
      <c r="M10305" t="s">
        <v>609</v>
      </c>
      <c r="N10305" t="s">
        <v>31</v>
      </c>
      <c r="O10305" s="6" t="str">
        <f>INDEX(lkp_Region,MATCH(tbl_Sales[[#This Row],[Suburb]],lkp_Suburb,0))</f>
        <v>Southern Metropolitan</v>
      </c>
      <c r="P10305" s="6">
        <f>MONTH(tbl_Sales[[#This Row],[Date]])</f>
        <v>7</v>
      </c>
      <c r="Q10305" s="6">
        <f>YEAR(tbl_Sales[[#This Row],[Date]])</f>
        <v>2017</v>
      </c>
    </row>
    <row r="10306" spans="1:17" x14ac:dyDescent="0.25">
      <c r="A10306" s="1">
        <v>42921</v>
      </c>
      <c r="B10306">
        <v>1218500</v>
      </c>
      <c r="C10306" t="s">
        <v>2</v>
      </c>
      <c r="D10306" t="s">
        <v>12428</v>
      </c>
      <c r="E10306" t="s">
        <v>10</v>
      </c>
      <c r="F10306">
        <v>3167</v>
      </c>
      <c r="G10306">
        <v>3</v>
      </c>
      <c r="H10306">
        <v>1</v>
      </c>
      <c r="I10306">
        <v>2</v>
      </c>
      <c r="J10306">
        <v>673</v>
      </c>
      <c r="K10306">
        <v>1950</v>
      </c>
      <c r="L10306" t="s">
        <v>10482</v>
      </c>
      <c r="M10306" t="s">
        <v>43</v>
      </c>
      <c r="N10306" t="s">
        <v>31</v>
      </c>
      <c r="O10306" s="6" t="str">
        <f>INDEX(lkp_Region,MATCH(tbl_Sales[[#This Row],[Suburb]],lkp_Suburb,0))</f>
        <v>South-Eastern Metropolitan</v>
      </c>
      <c r="P10306" s="6">
        <f>MONTH(tbl_Sales[[#This Row],[Date]])</f>
        <v>7</v>
      </c>
      <c r="Q10306" s="6">
        <f>YEAR(tbl_Sales[[#This Row],[Date]])</f>
        <v>2017</v>
      </c>
    </row>
    <row r="10307" spans="1:17" x14ac:dyDescent="0.25">
      <c r="A10307" s="1">
        <v>42921</v>
      </c>
      <c r="B10307">
        <v>625000</v>
      </c>
      <c r="C10307" t="s">
        <v>13</v>
      </c>
      <c r="D10307" t="s">
        <v>12428</v>
      </c>
      <c r="E10307" t="s">
        <v>10</v>
      </c>
      <c r="F10307">
        <v>3006</v>
      </c>
      <c r="G10307">
        <v>2</v>
      </c>
      <c r="H10307">
        <v>1</v>
      </c>
      <c r="I10307">
        <v>1</v>
      </c>
      <c r="J10307">
        <v>0</v>
      </c>
      <c r="L10307" t="s">
        <v>10483</v>
      </c>
      <c r="M10307" t="s">
        <v>434</v>
      </c>
      <c r="N10307" t="s">
        <v>88</v>
      </c>
      <c r="O10307" s="6" t="str">
        <f>INDEX(lkp_Region,MATCH(tbl_Sales[[#This Row],[Suburb]],lkp_Suburb,0))</f>
        <v>Southern Metropolitan</v>
      </c>
      <c r="P10307" s="6">
        <f>MONTH(tbl_Sales[[#This Row],[Date]])</f>
        <v>7</v>
      </c>
      <c r="Q10307" s="6">
        <f>YEAR(tbl_Sales[[#This Row],[Date]])</f>
        <v>2017</v>
      </c>
    </row>
    <row r="10308" spans="1:17" x14ac:dyDescent="0.25">
      <c r="A10308" s="1">
        <v>42921</v>
      </c>
      <c r="B10308">
        <v>1050000</v>
      </c>
      <c r="C10308" t="s">
        <v>2</v>
      </c>
      <c r="D10308" t="s">
        <v>12425</v>
      </c>
      <c r="E10308" t="s">
        <v>10</v>
      </c>
      <c r="F10308">
        <v>3113</v>
      </c>
      <c r="G10308">
        <v>4</v>
      </c>
      <c r="H10308">
        <v>2</v>
      </c>
      <c r="I10308">
        <v>2</v>
      </c>
      <c r="J10308">
        <v>1529</v>
      </c>
      <c r="L10308" t="s">
        <v>10484</v>
      </c>
      <c r="M10308" t="s">
        <v>8985</v>
      </c>
      <c r="N10308" t="s">
        <v>128</v>
      </c>
      <c r="O10308" s="6" t="str">
        <f>INDEX(lkp_Region,MATCH(tbl_Sales[[#This Row],[Suburb]],lkp_Suburb,0))</f>
        <v>Eastern Metropolitan</v>
      </c>
      <c r="P10308" s="6">
        <f>MONTH(tbl_Sales[[#This Row],[Date]])</f>
        <v>7</v>
      </c>
      <c r="Q10308" s="6">
        <f>YEAR(tbl_Sales[[#This Row],[Date]])</f>
        <v>2017</v>
      </c>
    </row>
    <row r="10309" spans="1:17" x14ac:dyDescent="0.25">
      <c r="A10309" s="1">
        <v>42921</v>
      </c>
      <c r="B10309">
        <v>1540000</v>
      </c>
      <c r="C10309" t="s">
        <v>2</v>
      </c>
      <c r="D10309" t="s">
        <v>12429</v>
      </c>
      <c r="E10309" t="s">
        <v>10</v>
      </c>
      <c r="F10309">
        <v>3105</v>
      </c>
      <c r="G10309">
        <v>4</v>
      </c>
      <c r="H10309">
        <v>2</v>
      </c>
      <c r="I10309">
        <v>2</v>
      </c>
      <c r="J10309">
        <v>780</v>
      </c>
      <c r="L10309" t="s">
        <v>10485</v>
      </c>
      <c r="M10309" t="s">
        <v>507</v>
      </c>
      <c r="N10309" t="s">
        <v>128</v>
      </c>
      <c r="O10309" s="6" t="str">
        <f>INDEX(lkp_Region,MATCH(tbl_Sales[[#This Row],[Suburb]],lkp_Suburb,0))</f>
        <v>Eastern Metropolitan</v>
      </c>
      <c r="P10309" s="6">
        <f>MONTH(tbl_Sales[[#This Row],[Date]])</f>
        <v>7</v>
      </c>
      <c r="Q10309" s="6">
        <f>YEAR(tbl_Sales[[#This Row],[Date]])</f>
        <v>2017</v>
      </c>
    </row>
    <row r="10310" spans="1:17" x14ac:dyDescent="0.25">
      <c r="A10310" s="1">
        <v>42921</v>
      </c>
      <c r="B10310">
        <v>617000</v>
      </c>
      <c r="C10310" t="s">
        <v>13</v>
      </c>
      <c r="D10310" t="s">
        <v>12427</v>
      </c>
      <c r="E10310" t="s">
        <v>10</v>
      </c>
      <c r="F10310">
        <v>3156</v>
      </c>
      <c r="G10310">
        <v>2</v>
      </c>
      <c r="H10310">
        <v>2</v>
      </c>
      <c r="I10310">
        <v>1</v>
      </c>
      <c r="J10310">
        <v>306</v>
      </c>
      <c r="K10310">
        <v>2011</v>
      </c>
      <c r="L10310" t="s">
        <v>10486</v>
      </c>
      <c r="M10310" t="s">
        <v>8145</v>
      </c>
      <c r="N10310" t="s">
        <v>7768</v>
      </c>
      <c r="O10310" s="6" t="str">
        <f>INDEX(lkp_Region,MATCH(tbl_Sales[[#This Row],[Suburb]],lkp_Suburb,0))</f>
        <v>Eastern Metropolitan</v>
      </c>
      <c r="P10310" s="6">
        <f>MONTH(tbl_Sales[[#This Row],[Date]])</f>
        <v>7</v>
      </c>
      <c r="Q10310" s="6">
        <f>YEAR(tbl_Sales[[#This Row],[Date]])</f>
        <v>2017</v>
      </c>
    </row>
    <row r="10311" spans="1:17" x14ac:dyDescent="0.25">
      <c r="A10311" s="1">
        <v>42921</v>
      </c>
      <c r="B10311">
        <v>670000</v>
      </c>
      <c r="C10311" t="s">
        <v>51</v>
      </c>
      <c r="D10311" t="s">
        <v>12431</v>
      </c>
      <c r="E10311" t="s">
        <v>10</v>
      </c>
      <c r="F10311">
        <v>3156</v>
      </c>
      <c r="G10311">
        <v>3</v>
      </c>
      <c r="H10311">
        <v>2</v>
      </c>
      <c r="I10311">
        <v>2</v>
      </c>
      <c r="J10311">
        <v>239</v>
      </c>
      <c r="L10311" t="s">
        <v>10487</v>
      </c>
      <c r="M10311" t="s">
        <v>8145</v>
      </c>
      <c r="N10311" t="s">
        <v>7768</v>
      </c>
      <c r="O10311" s="6" t="str">
        <f>INDEX(lkp_Region,MATCH(tbl_Sales[[#This Row],[Suburb]],lkp_Suburb,0))</f>
        <v>Eastern Metropolitan</v>
      </c>
      <c r="P10311" s="6">
        <f>MONTH(tbl_Sales[[#This Row],[Date]])</f>
        <v>7</v>
      </c>
      <c r="Q10311" s="6">
        <f>YEAR(tbl_Sales[[#This Row],[Date]])</f>
        <v>2017</v>
      </c>
    </row>
    <row r="10312" spans="1:17" x14ac:dyDescent="0.25">
      <c r="A10312" s="1">
        <v>42921</v>
      </c>
      <c r="B10312">
        <v>450000</v>
      </c>
      <c r="C10312" t="s">
        <v>2</v>
      </c>
      <c r="D10312" t="s">
        <v>12423</v>
      </c>
      <c r="E10312" t="s">
        <v>5</v>
      </c>
      <c r="F10312">
        <v>3048</v>
      </c>
      <c r="G10312">
        <v>3</v>
      </c>
      <c r="H10312">
        <v>1</v>
      </c>
      <c r="I10312">
        <v>1</v>
      </c>
      <c r="J10312">
        <v>702</v>
      </c>
      <c r="K10312">
        <v>1970</v>
      </c>
      <c r="L10312" t="s">
        <v>10488</v>
      </c>
      <c r="M10312" t="s">
        <v>8439</v>
      </c>
      <c r="N10312" t="s">
        <v>195</v>
      </c>
      <c r="O10312" s="6" t="str">
        <f>INDEX(lkp_Region,MATCH(tbl_Sales[[#This Row],[Suburb]],lkp_Suburb,0))</f>
        <v>Northern Metropolitan</v>
      </c>
      <c r="P10312" s="6">
        <f>MONTH(tbl_Sales[[#This Row],[Date]])</f>
        <v>7</v>
      </c>
      <c r="Q10312" s="6">
        <f>YEAR(tbl_Sales[[#This Row],[Date]])</f>
        <v>2017</v>
      </c>
    </row>
    <row r="10313" spans="1:17" x14ac:dyDescent="0.25">
      <c r="A10313" s="1">
        <v>42921</v>
      </c>
      <c r="B10313">
        <v>570000</v>
      </c>
      <c r="C10313" t="s">
        <v>2</v>
      </c>
      <c r="D10313" t="s">
        <v>12430</v>
      </c>
      <c r="E10313" t="s">
        <v>10</v>
      </c>
      <c r="F10313">
        <v>3048</v>
      </c>
      <c r="G10313">
        <v>4</v>
      </c>
      <c r="H10313">
        <v>2</v>
      </c>
      <c r="I10313">
        <v>2</v>
      </c>
      <c r="J10313">
        <v>665</v>
      </c>
      <c r="L10313" t="s">
        <v>10489</v>
      </c>
      <c r="M10313" t="s">
        <v>8439</v>
      </c>
      <c r="N10313" t="s">
        <v>195</v>
      </c>
      <c r="O10313" s="6" t="str">
        <f>INDEX(lkp_Region,MATCH(tbl_Sales[[#This Row],[Suburb]],lkp_Suburb,0))</f>
        <v>Northern Metropolitan</v>
      </c>
      <c r="P10313" s="6">
        <f>MONTH(tbl_Sales[[#This Row],[Date]])</f>
        <v>7</v>
      </c>
      <c r="Q10313" s="6">
        <f>YEAR(tbl_Sales[[#This Row],[Date]])</f>
        <v>2017</v>
      </c>
    </row>
    <row r="10314" spans="1:17" x14ac:dyDescent="0.25">
      <c r="A10314" s="1">
        <v>42921</v>
      </c>
      <c r="B10314">
        <v>835000</v>
      </c>
      <c r="C10314" t="s">
        <v>2</v>
      </c>
      <c r="D10314" t="s">
        <v>12427</v>
      </c>
      <c r="E10314" t="s">
        <v>10</v>
      </c>
      <c r="F10314">
        <v>3015</v>
      </c>
      <c r="G10314">
        <v>3</v>
      </c>
      <c r="H10314">
        <v>1</v>
      </c>
      <c r="I10314">
        <v>1</v>
      </c>
      <c r="J10314">
        <v>297</v>
      </c>
      <c r="L10314" t="s">
        <v>10490</v>
      </c>
      <c r="M10314" t="s">
        <v>419</v>
      </c>
      <c r="N10314" t="s">
        <v>69</v>
      </c>
      <c r="O10314" s="6" t="str">
        <f>INDEX(lkp_Region,MATCH(tbl_Sales[[#This Row],[Suburb]],lkp_Suburb,0))</f>
        <v>Western Metropolitan</v>
      </c>
      <c r="P10314" s="6">
        <f>MONTH(tbl_Sales[[#This Row],[Date]])</f>
        <v>7</v>
      </c>
      <c r="Q10314" s="6">
        <f>YEAR(tbl_Sales[[#This Row],[Date]])</f>
        <v>2017</v>
      </c>
    </row>
    <row r="10315" spans="1:17" x14ac:dyDescent="0.25">
      <c r="A10315" s="1">
        <v>42921</v>
      </c>
      <c r="B10315">
        <v>2760000</v>
      </c>
      <c r="C10315" t="s">
        <v>2</v>
      </c>
      <c r="D10315" t="s">
        <v>12428</v>
      </c>
      <c r="E10315" t="s">
        <v>10</v>
      </c>
      <c r="F10315">
        <v>3016</v>
      </c>
      <c r="G10315">
        <v>5</v>
      </c>
      <c r="H10315">
        <v>2</v>
      </c>
      <c r="I10315">
        <v>2</v>
      </c>
      <c r="J10315">
        <v>646</v>
      </c>
      <c r="L10315" t="s">
        <v>10491</v>
      </c>
      <c r="M10315" t="s">
        <v>196</v>
      </c>
      <c r="N10315" t="s">
        <v>69</v>
      </c>
      <c r="O10315" s="6" t="str">
        <f>INDEX(lkp_Region,MATCH(tbl_Sales[[#This Row],[Suburb]],lkp_Suburb,0))</f>
        <v>Western Metropolitan</v>
      </c>
      <c r="P10315" s="6">
        <f>MONTH(tbl_Sales[[#This Row],[Date]])</f>
        <v>7</v>
      </c>
      <c r="Q10315" s="6">
        <f>YEAR(tbl_Sales[[#This Row],[Date]])</f>
        <v>2017</v>
      </c>
    </row>
    <row r="10316" spans="1:17" x14ac:dyDescent="0.25">
      <c r="A10316" s="1">
        <v>42921</v>
      </c>
      <c r="B10316">
        <v>592000</v>
      </c>
      <c r="C10316" t="s">
        <v>13</v>
      </c>
      <c r="D10316" t="s">
        <v>12425</v>
      </c>
      <c r="E10316" t="s">
        <v>10</v>
      </c>
      <c r="F10316">
        <v>3165</v>
      </c>
      <c r="G10316">
        <v>2</v>
      </c>
      <c r="H10316">
        <v>1</v>
      </c>
      <c r="I10316">
        <v>1</v>
      </c>
      <c r="J10316">
        <v>121</v>
      </c>
      <c r="L10316" t="s">
        <v>10492</v>
      </c>
      <c r="M10316" t="s">
        <v>138</v>
      </c>
      <c r="N10316" t="s">
        <v>57</v>
      </c>
      <c r="O10316" s="6" t="str">
        <f>INDEX(lkp_Region,MATCH(tbl_Sales[[#This Row],[Suburb]],lkp_Suburb,0))</f>
        <v>Southern Metropolitan</v>
      </c>
      <c r="P10316" s="6">
        <f>MONTH(tbl_Sales[[#This Row],[Date]])</f>
        <v>7</v>
      </c>
      <c r="Q10316" s="6">
        <f>YEAR(tbl_Sales[[#This Row],[Date]])</f>
        <v>2017</v>
      </c>
    </row>
    <row r="10317" spans="1:17" x14ac:dyDescent="0.25">
      <c r="A10317" s="1">
        <v>42921</v>
      </c>
      <c r="B10317">
        <v>926000</v>
      </c>
      <c r="C10317" t="s">
        <v>13</v>
      </c>
      <c r="D10317" t="s">
        <v>12428</v>
      </c>
      <c r="E10317" t="s">
        <v>10</v>
      </c>
      <c r="F10317">
        <v>3163</v>
      </c>
      <c r="G10317">
        <v>2</v>
      </c>
      <c r="H10317">
        <v>1</v>
      </c>
      <c r="I10317">
        <v>2</v>
      </c>
      <c r="J10317">
        <v>308</v>
      </c>
      <c r="K10317">
        <v>2008</v>
      </c>
      <c r="L10317" t="s">
        <v>10493</v>
      </c>
      <c r="M10317" t="s">
        <v>225</v>
      </c>
      <c r="N10317" t="s">
        <v>57</v>
      </c>
      <c r="O10317" s="6" t="str">
        <f>INDEX(lkp_Region,MATCH(tbl_Sales[[#This Row],[Suburb]],lkp_Suburb,0))</f>
        <v>Southern Metropolitan</v>
      </c>
      <c r="P10317" s="6">
        <f>MONTH(tbl_Sales[[#This Row],[Date]])</f>
        <v>7</v>
      </c>
      <c r="Q10317" s="6">
        <f>YEAR(tbl_Sales[[#This Row],[Date]])</f>
        <v>2017</v>
      </c>
    </row>
    <row r="10318" spans="1:17" x14ac:dyDescent="0.25">
      <c r="A10318" s="1">
        <v>42921</v>
      </c>
      <c r="B10318">
        <v>1105000</v>
      </c>
      <c r="C10318" t="s">
        <v>51</v>
      </c>
      <c r="D10318" t="s">
        <v>12431</v>
      </c>
      <c r="E10318" t="s">
        <v>10</v>
      </c>
      <c r="F10318">
        <v>3204</v>
      </c>
      <c r="G10318">
        <v>4</v>
      </c>
      <c r="H10318">
        <v>2</v>
      </c>
      <c r="I10318">
        <v>1</v>
      </c>
      <c r="J10318">
        <v>207</v>
      </c>
      <c r="K10318">
        <v>2007</v>
      </c>
      <c r="L10318" t="s">
        <v>10494</v>
      </c>
      <c r="M10318" t="s">
        <v>55</v>
      </c>
      <c r="N10318" t="s">
        <v>57</v>
      </c>
      <c r="O10318" s="6" t="str">
        <f>INDEX(lkp_Region,MATCH(tbl_Sales[[#This Row],[Suburb]],lkp_Suburb,0))</f>
        <v>Southern Metropolitan</v>
      </c>
      <c r="P10318" s="6">
        <f>MONTH(tbl_Sales[[#This Row],[Date]])</f>
        <v>7</v>
      </c>
      <c r="Q10318" s="6">
        <f>YEAR(tbl_Sales[[#This Row],[Date]])</f>
        <v>2017</v>
      </c>
    </row>
    <row r="10319" spans="1:17" x14ac:dyDescent="0.25">
      <c r="A10319" s="1">
        <v>42921</v>
      </c>
      <c r="B10319">
        <v>1479000</v>
      </c>
      <c r="C10319" t="s">
        <v>2</v>
      </c>
      <c r="D10319" t="s">
        <v>12425</v>
      </c>
      <c r="E10319" t="s">
        <v>10</v>
      </c>
      <c r="F10319">
        <v>3204</v>
      </c>
      <c r="G10319">
        <v>4</v>
      </c>
      <c r="H10319">
        <v>2</v>
      </c>
      <c r="I10319">
        <v>2</v>
      </c>
      <c r="J10319">
        <v>603</v>
      </c>
      <c r="K10319">
        <v>1920</v>
      </c>
      <c r="L10319" t="s">
        <v>10495</v>
      </c>
      <c r="M10319" t="s">
        <v>55</v>
      </c>
      <c r="N10319" t="s">
        <v>57</v>
      </c>
      <c r="O10319" s="6" t="str">
        <f>INDEX(lkp_Region,MATCH(tbl_Sales[[#This Row],[Suburb]],lkp_Suburb,0))</f>
        <v>Southern Metropolitan</v>
      </c>
      <c r="P10319" s="6">
        <f>MONTH(tbl_Sales[[#This Row],[Date]])</f>
        <v>7</v>
      </c>
      <c r="Q10319" s="6">
        <f>YEAR(tbl_Sales[[#This Row],[Date]])</f>
        <v>2017</v>
      </c>
    </row>
    <row r="10320" spans="1:17" x14ac:dyDescent="0.25">
      <c r="A10320" s="1">
        <v>42921</v>
      </c>
      <c r="B10320">
        <v>756000</v>
      </c>
      <c r="C10320" t="s">
        <v>51</v>
      </c>
      <c r="D10320" t="s">
        <v>12427</v>
      </c>
      <c r="E10320" t="s">
        <v>10</v>
      </c>
      <c r="F10320">
        <v>3071</v>
      </c>
      <c r="G10320">
        <v>2</v>
      </c>
      <c r="H10320">
        <v>1</v>
      </c>
      <c r="I10320">
        <v>1</v>
      </c>
      <c r="J10320">
        <v>0</v>
      </c>
      <c r="K10320">
        <v>2010</v>
      </c>
      <c r="L10320" t="s">
        <v>10496</v>
      </c>
      <c r="M10320" t="s">
        <v>60</v>
      </c>
      <c r="N10320" t="s">
        <v>62</v>
      </c>
      <c r="O10320" s="6" t="str">
        <f>INDEX(lkp_Region,MATCH(tbl_Sales[[#This Row],[Suburb]],lkp_Suburb,0))</f>
        <v>Northern Metropolitan</v>
      </c>
      <c r="P10320" s="6">
        <f>MONTH(tbl_Sales[[#This Row],[Date]])</f>
        <v>7</v>
      </c>
      <c r="Q10320" s="6">
        <f>YEAR(tbl_Sales[[#This Row],[Date]])</f>
        <v>2017</v>
      </c>
    </row>
    <row r="10321" spans="1:17" x14ac:dyDescent="0.25">
      <c r="A10321" s="1">
        <v>42921</v>
      </c>
      <c r="B10321">
        <v>632000</v>
      </c>
      <c r="C10321" t="s">
        <v>2</v>
      </c>
      <c r="D10321" t="s">
        <v>12432</v>
      </c>
      <c r="E10321" t="s">
        <v>10</v>
      </c>
      <c r="F10321">
        <v>3020</v>
      </c>
      <c r="G10321">
        <v>3</v>
      </c>
      <c r="H10321">
        <v>1</v>
      </c>
      <c r="I10321">
        <v>1</v>
      </c>
      <c r="J10321">
        <v>471</v>
      </c>
      <c r="K10321">
        <v>1950</v>
      </c>
      <c r="L10321" t="s">
        <v>10497</v>
      </c>
      <c r="M10321" t="s">
        <v>143</v>
      </c>
      <c r="N10321" t="s">
        <v>3</v>
      </c>
      <c r="O10321" s="6" t="str">
        <f>INDEX(lkp_Region,MATCH(tbl_Sales[[#This Row],[Suburb]],lkp_Suburb,0))</f>
        <v>Western Metropolitan</v>
      </c>
      <c r="P10321" s="6">
        <f>MONTH(tbl_Sales[[#This Row],[Date]])</f>
        <v>7</v>
      </c>
      <c r="Q10321" s="6">
        <f>YEAR(tbl_Sales[[#This Row],[Date]])</f>
        <v>2017</v>
      </c>
    </row>
    <row r="10322" spans="1:17" x14ac:dyDescent="0.25">
      <c r="A10322" s="1">
        <v>42921</v>
      </c>
      <c r="B10322">
        <v>787000</v>
      </c>
      <c r="C10322" t="s">
        <v>2</v>
      </c>
      <c r="D10322" t="s">
        <v>12428</v>
      </c>
      <c r="E10322" t="s">
        <v>10</v>
      </c>
      <c r="F10322">
        <v>3020</v>
      </c>
      <c r="G10322">
        <v>3</v>
      </c>
      <c r="H10322">
        <v>1</v>
      </c>
      <c r="I10322">
        <v>3</v>
      </c>
      <c r="J10322">
        <v>716</v>
      </c>
      <c r="K10322">
        <v>1955</v>
      </c>
      <c r="L10322" t="s">
        <v>10498</v>
      </c>
      <c r="M10322" t="s">
        <v>0</v>
      </c>
      <c r="N10322" t="s">
        <v>3</v>
      </c>
      <c r="O10322" s="6" t="str">
        <f>INDEX(lkp_Region,MATCH(tbl_Sales[[#This Row],[Suburb]],lkp_Suburb,0))</f>
        <v>Western Metropolitan</v>
      </c>
      <c r="P10322" s="6">
        <f>MONTH(tbl_Sales[[#This Row],[Date]])</f>
        <v>7</v>
      </c>
      <c r="Q10322" s="6">
        <f>YEAR(tbl_Sales[[#This Row],[Date]])</f>
        <v>2017</v>
      </c>
    </row>
    <row r="10323" spans="1:17" x14ac:dyDescent="0.25">
      <c r="A10323" s="1">
        <v>42921</v>
      </c>
      <c r="B10323">
        <v>645000</v>
      </c>
      <c r="C10323" t="s">
        <v>13</v>
      </c>
      <c r="D10323" t="s">
        <v>12429</v>
      </c>
      <c r="E10323" t="s">
        <v>5</v>
      </c>
      <c r="F10323">
        <v>3126</v>
      </c>
      <c r="G10323">
        <v>2</v>
      </c>
      <c r="H10323">
        <v>1</v>
      </c>
      <c r="I10323">
        <v>1</v>
      </c>
      <c r="J10323">
        <v>2207</v>
      </c>
      <c r="L10323" t="s">
        <v>10499</v>
      </c>
      <c r="M10323" t="s">
        <v>232</v>
      </c>
      <c r="N10323" t="s">
        <v>101</v>
      </c>
      <c r="O10323" s="6" t="str">
        <f>INDEX(lkp_Region,MATCH(tbl_Sales[[#This Row],[Suburb]],lkp_Suburb,0))</f>
        <v>Southern Metropolitan</v>
      </c>
      <c r="P10323" s="6">
        <f>MONTH(tbl_Sales[[#This Row],[Date]])</f>
        <v>7</v>
      </c>
      <c r="Q10323" s="6">
        <f>YEAR(tbl_Sales[[#This Row],[Date]])</f>
        <v>2017</v>
      </c>
    </row>
    <row r="10324" spans="1:17" x14ac:dyDescent="0.25">
      <c r="A10324" s="1">
        <v>42921</v>
      </c>
      <c r="B10324">
        <v>670000</v>
      </c>
      <c r="C10324" t="s">
        <v>13</v>
      </c>
      <c r="D10324" t="s">
        <v>12429</v>
      </c>
      <c r="E10324" t="s">
        <v>10</v>
      </c>
      <c r="F10324">
        <v>3122</v>
      </c>
      <c r="G10324">
        <v>2</v>
      </c>
      <c r="H10324">
        <v>1</v>
      </c>
      <c r="I10324">
        <v>0</v>
      </c>
      <c r="J10324">
        <v>0</v>
      </c>
      <c r="K10324">
        <v>1980</v>
      </c>
      <c r="L10324" t="s">
        <v>10500</v>
      </c>
      <c r="M10324" t="s">
        <v>461</v>
      </c>
      <c r="N10324" t="s">
        <v>101</v>
      </c>
      <c r="O10324" s="6" t="str">
        <f>INDEX(lkp_Region,MATCH(tbl_Sales[[#This Row],[Suburb]],lkp_Suburb,0))</f>
        <v>Southern Metropolitan</v>
      </c>
      <c r="P10324" s="6">
        <f>MONTH(tbl_Sales[[#This Row],[Date]])</f>
        <v>7</v>
      </c>
      <c r="Q10324" s="6">
        <f>YEAR(tbl_Sales[[#This Row],[Date]])</f>
        <v>2017</v>
      </c>
    </row>
    <row r="10325" spans="1:17" x14ac:dyDescent="0.25">
      <c r="A10325" s="1">
        <v>42921</v>
      </c>
      <c r="B10325">
        <v>677000</v>
      </c>
      <c r="C10325" t="s">
        <v>13</v>
      </c>
      <c r="D10325" t="s">
        <v>12423</v>
      </c>
      <c r="E10325" t="s">
        <v>10</v>
      </c>
      <c r="F10325">
        <v>3124</v>
      </c>
      <c r="G10325">
        <v>2</v>
      </c>
      <c r="H10325">
        <v>1</v>
      </c>
      <c r="I10325">
        <v>1</v>
      </c>
      <c r="J10325">
        <v>131</v>
      </c>
      <c r="K10325">
        <v>1975</v>
      </c>
      <c r="L10325" t="s">
        <v>10501</v>
      </c>
      <c r="M10325" t="s">
        <v>209</v>
      </c>
      <c r="N10325" t="s">
        <v>101</v>
      </c>
      <c r="O10325" s="6" t="str">
        <f>INDEX(lkp_Region,MATCH(tbl_Sales[[#This Row],[Suburb]],lkp_Suburb,0))</f>
        <v>Southern Metropolitan</v>
      </c>
      <c r="P10325" s="6">
        <f>MONTH(tbl_Sales[[#This Row],[Date]])</f>
        <v>7</v>
      </c>
      <c r="Q10325" s="6">
        <f>YEAR(tbl_Sales[[#This Row],[Date]])</f>
        <v>2017</v>
      </c>
    </row>
    <row r="10326" spans="1:17" x14ac:dyDescent="0.25">
      <c r="A10326" s="1">
        <v>42921</v>
      </c>
      <c r="B10326">
        <v>710000</v>
      </c>
      <c r="C10326" t="s">
        <v>2</v>
      </c>
      <c r="D10326" t="s">
        <v>12427</v>
      </c>
      <c r="E10326" t="s">
        <v>10</v>
      </c>
      <c r="F10326">
        <v>3103</v>
      </c>
      <c r="G10326">
        <v>2</v>
      </c>
      <c r="H10326">
        <v>1</v>
      </c>
      <c r="I10326">
        <v>2</v>
      </c>
      <c r="J10326">
        <v>1533</v>
      </c>
      <c r="L10326" t="s">
        <v>10503</v>
      </c>
      <c r="M10326" t="s">
        <v>10502</v>
      </c>
      <c r="N10326" t="s">
        <v>101</v>
      </c>
      <c r="O10326" s="6" t="str">
        <f>INDEX(lkp_Region,MATCH(tbl_Sales[[#This Row],[Suburb]],lkp_Suburb,0))</f>
        <v>Southern Metropolitan</v>
      </c>
      <c r="P10326" s="6">
        <f>MONTH(tbl_Sales[[#This Row],[Date]])</f>
        <v>7</v>
      </c>
      <c r="Q10326" s="6">
        <f>YEAR(tbl_Sales[[#This Row],[Date]])</f>
        <v>2017</v>
      </c>
    </row>
    <row r="10327" spans="1:17" x14ac:dyDescent="0.25">
      <c r="A10327" s="1">
        <v>42921</v>
      </c>
      <c r="B10327">
        <v>2290000</v>
      </c>
      <c r="C10327" t="s">
        <v>2</v>
      </c>
      <c r="D10327" t="s">
        <v>12425</v>
      </c>
      <c r="E10327" t="s">
        <v>5</v>
      </c>
      <c r="F10327">
        <v>3127</v>
      </c>
      <c r="G10327">
        <v>4</v>
      </c>
      <c r="H10327">
        <v>2</v>
      </c>
      <c r="I10327">
        <v>2</v>
      </c>
      <c r="J10327">
        <v>910</v>
      </c>
      <c r="L10327" t="s">
        <v>10504</v>
      </c>
      <c r="M10327" t="s">
        <v>11</v>
      </c>
      <c r="N10327" t="s">
        <v>101</v>
      </c>
      <c r="O10327" s="6" t="str">
        <f>INDEX(lkp_Region,MATCH(tbl_Sales[[#This Row],[Suburb]],lkp_Suburb,0))</f>
        <v>Southern Metropolitan</v>
      </c>
      <c r="P10327" s="6">
        <f>MONTH(tbl_Sales[[#This Row],[Date]])</f>
        <v>7</v>
      </c>
      <c r="Q10327" s="6">
        <f>YEAR(tbl_Sales[[#This Row],[Date]])</f>
        <v>2017</v>
      </c>
    </row>
    <row r="10328" spans="1:17" x14ac:dyDescent="0.25">
      <c r="A10328" s="1">
        <v>42921</v>
      </c>
      <c r="B10328">
        <v>1140000</v>
      </c>
      <c r="C10328" t="s">
        <v>2</v>
      </c>
      <c r="D10328" t="s">
        <v>12432</v>
      </c>
      <c r="E10328" t="s">
        <v>10</v>
      </c>
      <c r="F10328">
        <v>3188</v>
      </c>
      <c r="G10328">
        <v>3</v>
      </c>
      <c r="H10328">
        <v>1</v>
      </c>
      <c r="I10328">
        <v>2</v>
      </c>
      <c r="J10328">
        <v>1469</v>
      </c>
      <c r="L10328" t="s">
        <v>10505</v>
      </c>
      <c r="M10328" t="s">
        <v>278</v>
      </c>
      <c r="N10328" t="s">
        <v>107</v>
      </c>
      <c r="O10328" s="6" t="str">
        <f>INDEX(lkp_Region,MATCH(tbl_Sales[[#This Row],[Suburb]],lkp_Suburb,0))</f>
        <v>Southern Metropolitan</v>
      </c>
      <c r="P10328" s="6">
        <f>MONTH(tbl_Sales[[#This Row],[Date]])</f>
        <v>7</v>
      </c>
      <c r="Q10328" s="6">
        <f>YEAR(tbl_Sales[[#This Row],[Date]])</f>
        <v>2017</v>
      </c>
    </row>
    <row r="10329" spans="1:17" x14ac:dyDescent="0.25">
      <c r="A10329" s="1">
        <v>42921</v>
      </c>
      <c r="B10329">
        <v>1430000</v>
      </c>
      <c r="C10329" t="s">
        <v>2</v>
      </c>
      <c r="D10329" t="s">
        <v>12429</v>
      </c>
      <c r="E10329" t="s">
        <v>5</v>
      </c>
      <c r="F10329">
        <v>3190</v>
      </c>
      <c r="G10329">
        <v>3</v>
      </c>
      <c r="H10329">
        <v>1</v>
      </c>
      <c r="I10329">
        <v>0</v>
      </c>
      <c r="J10329">
        <v>703</v>
      </c>
      <c r="L10329" t="s">
        <v>10506</v>
      </c>
      <c r="M10329" t="s">
        <v>7808</v>
      </c>
      <c r="N10329" t="s">
        <v>107</v>
      </c>
      <c r="O10329" s="6" t="str">
        <f>INDEX(lkp_Region,MATCH(tbl_Sales[[#This Row],[Suburb]],lkp_Suburb,0))</f>
        <v>Southern Metropolitan</v>
      </c>
      <c r="P10329" s="6">
        <f>MONTH(tbl_Sales[[#This Row],[Date]])</f>
        <v>7</v>
      </c>
      <c r="Q10329" s="6">
        <f>YEAR(tbl_Sales[[#This Row],[Date]])</f>
        <v>2017</v>
      </c>
    </row>
    <row r="10330" spans="1:17" x14ac:dyDescent="0.25">
      <c r="A10330" s="1">
        <v>42921</v>
      </c>
      <c r="B10330">
        <v>590000</v>
      </c>
      <c r="C10330" t="s">
        <v>2</v>
      </c>
      <c r="D10330" t="s">
        <v>12425</v>
      </c>
      <c r="E10330" t="s">
        <v>10</v>
      </c>
      <c r="F10330">
        <v>3081</v>
      </c>
      <c r="G10330">
        <v>3</v>
      </c>
      <c r="H10330">
        <v>1</v>
      </c>
      <c r="I10330">
        <v>2</v>
      </c>
      <c r="J10330">
        <v>290</v>
      </c>
      <c r="K10330">
        <v>1950</v>
      </c>
      <c r="L10330" t="s">
        <v>10507</v>
      </c>
      <c r="M10330" t="s">
        <v>748</v>
      </c>
      <c r="N10330" t="s">
        <v>150</v>
      </c>
      <c r="O10330" s="6" t="str">
        <f>INDEX(lkp_Region,MATCH(tbl_Sales[[#This Row],[Suburb]],lkp_Suburb,0))</f>
        <v>Eastern Metropolitan</v>
      </c>
      <c r="P10330" s="6">
        <f>MONTH(tbl_Sales[[#This Row],[Date]])</f>
        <v>7</v>
      </c>
      <c r="Q10330" s="6">
        <f>YEAR(tbl_Sales[[#This Row],[Date]])</f>
        <v>2017</v>
      </c>
    </row>
    <row r="10331" spans="1:17" x14ac:dyDescent="0.25">
      <c r="A10331" s="1">
        <v>42921</v>
      </c>
      <c r="B10331">
        <v>690000</v>
      </c>
      <c r="C10331" t="s">
        <v>2</v>
      </c>
      <c r="D10331" t="s">
        <v>12426</v>
      </c>
      <c r="E10331" t="s">
        <v>10</v>
      </c>
      <c r="F10331">
        <v>3088</v>
      </c>
      <c r="G10331">
        <v>3</v>
      </c>
      <c r="H10331">
        <v>1</v>
      </c>
      <c r="I10331">
        <v>1</v>
      </c>
      <c r="J10331">
        <v>540</v>
      </c>
      <c r="L10331" t="s">
        <v>10508</v>
      </c>
      <c r="M10331" t="s">
        <v>7635</v>
      </c>
      <c r="N10331" t="s">
        <v>150</v>
      </c>
      <c r="O10331" s="6" t="str">
        <f>INDEX(lkp_Region,MATCH(tbl_Sales[[#This Row],[Suburb]],lkp_Suburb,0))</f>
        <v>Northern Metropolitan</v>
      </c>
      <c r="P10331" s="6">
        <f>MONTH(tbl_Sales[[#This Row],[Date]])</f>
        <v>7</v>
      </c>
      <c r="Q10331" s="6">
        <f>YEAR(tbl_Sales[[#This Row],[Date]])</f>
        <v>2017</v>
      </c>
    </row>
    <row r="10332" spans="1:17" x14ac:dyDescent="0.25">
      <c r="A10332" s="1">
        <v>42921</v>
      </c>
      <c r="B10332">
        <v>800000</v>
      </c>
      <c r="C10332" t="s">
        <v>2</v>
      </c>
      <c r="D10332" t="s">
        <v>12427</v>
      </c>
      <c r="E10332" t="s">
        <v>5</v>
      </c>
      <c r="F10332">
        <v>3083</v>
      </c>
      <c r="G10332">
        <v>4</v>
      </c>
      <c r="H10332">
        <v>1</v>
      </c>
      <c r="I10332">
        <v>1</v>
      </c>
      <c r="J10332">
        <v>535</v>
      </c>
      <c r="L10332" t="s">
        <v>10509</v>
      </c>
      <c r="M10332" t="s">
        <v>7813</v>
      </c>
      <c r="N10332" t="s">
        <v>150</v>
      </c>
      <c r="O10332" s="6" t="str">
        <f>INDEX(lkp_Region,MATCH(tbl_Sales[[#This Row],[Suburb]],lkp_Suburb,0))</f>
        <v>Northern Metropolitan</v>
      </c>
      <c r="P10332" s="6">
        <f>MONTH(tbl_Sales[[#This Row],[Date]])</f>
        <v>7</v>
      </c>
      <c r="Q10332" s="6">
        <f>YEAR(tbl_Sales[[#This Row],[Date]])</f>
        <v>2017</v>
      </c>
    </row>
    <row r="10333" spans="1:17" x14ac:dyDescent="0.25">
      <c r="A10333" s="1">
        <v>42921</v>
      </c>
      <c r="B10333">
        <v>1387000</v>
      </c>
      <c r="C10333" t="s">
        <v>2</v>
      </c>
      <c r="D10333" t="s">
        <v>12424</v>
      </c>
      <c r="E10333" t="s">
        <v>10</v>
      </c>
      <c r="F10333">
        <v>3088</v>
      </c>
      <c r="G10333">
        <v>5</v>
      </c>
      <c r="H10333">
        <v>3</v>
      </c>
      <c r="I10333">
        <v>3</v>
      </c>
      <c r="J10333">
        <v>1348</v>
      </c>
      <c r="K10333">
        <v>2005</v>
      </c>
      <c r="L10333" t="s">
        <v>10510</v>
      </c>
      <c r="M10333" t="s">
        <v>10411</v>
      </c>
      <c r="N10333" t="s">
        <v>150</v>
      </c>
      <c r="O10333" s="6" t="str">
        <f>INDEX(lkp_Region,MATCH(tbl_Sales[[#This Row],[Suburb]],lkp_Suburb,0))</f>
        <v>Eastern Metropolitan</v>
      </c>
      <c r="P10333" s="6">
        <f>MONTH(tbl_Sales[[#This Row],[Date]])</f>
        <v>7</v>
      </c>
      <c r="Q10333" s="6">
        <f>YEAR(tbl_Sales[[#This Row],[Date]])</f>
        <v>2017</v>
      </c>
    </row>
    <row r="10334" spans="1:17" x14ac:dyDescent="0.25">
      <c r="A10334" s="1">
        <v>42921</v>
      </c>
      <c r="B10334">
        <v>1450000</v>
      </c>
      <c r="C10334" t="s">
        <v>2</v>
      </c>
      <c r="D10334" t="s">
        <v>12423</v>
      </c>
      <c r="E10334" t="s">
        <v>5</v>
      </c>
      <c r="F10334">
        <v>3084</v>
      </c>
      <c r="G10334">
        <v>4</v>
      </c>
      <c r="H10334">
        <v>3</v>
      </c>
      <c r="I10334">
        <v>2</v>
      </c>
      <c r="J10334">
        <v>952</v>
      </c>
      <c r="K10334">
        <v>1967</v>
      </c>
      <c r="L10334" t="s">
        <v>10511</v>
      </c>
      <c r="M10334" t="s">
        <v>211</v>
      </c>
      <c r="N10334" t="s">
        <v>150</v>
      </c>
      <c r="O10334" s="6" t="str">
        <f>INDEX(lkp_Region,MATCH(tbl_Sales[[#This Row],[Suburb]],lkp_Suburb,0))</f>
        <v>Eastern Metropolitan</v>
      </c>
      <c r="P10334" s="6">
        <f>MONTH(tbl_Sales[[#This Row],[Date]])</f>
        <v>7</v>
      </c>
      <c r="Q10334" s="6">
        <f>YEAR(tbl_Sales[[#This Row],[Date]])</f>
        <v>2017</v>
      </c>
    </row>
    <row r="10335" spans="1:17" x14ac:dyDescent="0.25">
      <c r="A10335" s="1">
        <v>42921</v>
      </c>
      <c r="B10335">
        <v>2400000</v>
      </c>
      <c r="C10335" t="s">
        <v>2</v>
      </c>
      <c r="D10335" t="s">
        <v>12423</v>
      </c>
      <c r="E10335" t="s">
        <v>5</v>
      </c>
      <c r="F10335">
        <v>3079</v>
      </c>
      <c r="G10335">
        <v>3</v>
      </c>
      <c r="H10335">
        <v>2</v>
      </c>
      <c r="I10335">
        <v>2</v>
      </c>
      <c r="J10335">
        <v>1132</v>
      </c>
      <c r="K10335">
        <v>1950</v>
      </c>
      <c r="L10335" t="s">
        <v>10512</v>
      </c>
      <c r="M10335" t="s">
        <v>1008</v>
      </c>
      <c r="N10335" t="s">
        <v>150</v>
      </c>
      <c r="O10335" s="6" t="str">
        <f>INDEX(lkp_Region,MATCH(tbl_Sales[[#This Row],[Suburb]],lkp_Suburb,0))</f>
        <v>Eastern Metropolitan</v>
      </c>
      <c r="P10335" s="6">
        <f>MONTH(tbl_Sales[[#This Row],[Date]])</f>
        <v>7</v>
      </c>
      <c r="Q10335" s="6">
        <f>YEAR(tbl_Sales[[#This Row],[Date]])</f>
        <v>2017</v>
      </c>
    </row>
    <row r="10336" spans="1:17" x14ac:dyDescent="0.25">
      <c r="A10336" s="1">
        <v>42922</v>
      </c>
      <c r="B10336">
        <v>1050000</v>
      </c>
      <c r="C10336" t="s">
        <v>2</v>
      </c>
      <c r="D10336" t="s">
        <v>12427</v>
      </c>
      <c r="E10336" t="s">
        <v>5</v>
      </c>
      <c r="F10336">
        <v>3121</v>
      </c>
      <c r="G10336">
        <v>2</v>
      </c>
      <c r="H10336">
        <v>1</v>
      </c>
      <c r="I10336">
        <v>0</v>
      </c>
      <c r="J10336">
        <v>134</v>
      </c>
      <c r="K10336">
        <v>1900</v>
      </c>
      <c r="L10336" t="s">
        <v>10513</v>
      </c>
      <c r="M10336" t="s">
        <v>6</v>
      </c>
      <c r="N10336" t="s">
        <v>8</v>
      </c>
      <c r="O10336" s="6" t="str">
        <f>INDEX(lkp_Region,MATCH(tbl_Sales[[#This Row],[Suburb]],lkp_Suburb,0))</f>
        <v>Northern Metropolitan</v>
      </c>
      <c r="P10336" s="6">
        <f>MONTH(tbl_Sales[[#This Row],[Date]])</f>
        <v>7</v>
      </c>
      <c r="Q10336" s="6">
        <f>YEAR(tbl_Sales[[#This Row],[Date]])</f>
        <v>2017</v>
      </c>
    </row>
    <row r="10337" spans="1:17" x14ac:dyDescent="0.25">
      <c r="A10337" s="1">
        <v>42922</v>
      </c>
      <c r="B10337">
        <v>1250000</v>
      </c>
      <c r="C10337" t="s">
        <v>2</v>
      </c>
      <c r="D10337" t="s">
        <v>12424</v>
      </c>
      <c r="E10337" t="s">
        <v>10</v>
      </c>
      <c r="F10337">
        <v>3068</v>
      </c>
      <c r="G10337">
        <v>2</v>
      </c>
      <c r="H10337">
        <v>1</v>
      </c>
      <c r="I10337">
        <v>1</v>
      </c>
      <c r="J10337">
        <v>168</v>
      </c>
      <c r="L10337" t="s">
        <v>10514</v>
      </c>
      <c r="M10337" t="s">
        <v>323</v>
      </c>
      <c r="N10337" t="s">
        <v>8</v>
      </c>
      <c r="O10337" s="6" t="str">
        <f>INDEX(lkp_Region,MATCH(tbl_Sales[[#This Row],[Suburb]],lkp_Suburb,0))</f>
        <v>Northern Metropolitan</v>
      </c>
      <c r="P10337" s="6">
        <f>MONTH(tbl_Sales[[#This Row],[Date]])</f>
        <v>7</v>
      </c>
      <c r="Q10337" s="6">
        <f>YEAR(tbl_Sales[[#This Row],[Date]])</f>
        <v>2017</v>
      </c>
    </row>
    <row r="10338" spans="1:17" x14ac:dyDescent="0.25">
      <c r="A10338" s="1">
        <v>42922</v>
      </c>
      <c r="B10338">
        <v>660000</v>
      </c>
      <c r="C10338" t="s">
        <v>2</v>
      </c>
      <c r="D10338" t="s">
        <v>12423</v>
      </c>
      <c r="E10338" t="s">
        <v>10</v>
      </c>
      <c r="F10338">
        <v>3030</v>
      </c>
      <c r="G10338">
        <v>5</v>
      </c>
      <c r="H10338">
        <v>2</v>
      </c>
      <c r="I10338">
        <v>2</v>
      </c>
      <c r="J10338">
        <v>571</v>
      </c>
      <c r="K10338">
        <v>2011</v>
      </c>
      <c r="L10338" t="s">
        <v>10515</v>
      </c>
      <c r="M10338" t="s">
        <v>9130</v>
      </c>
      <c r="N10338" t="s">
        <v>7964</v>
      </c>
      <c r="O10338" s="6" t="str">
        <f>INDEX(lkp_Region,MATCH(tbl_Sales[[#This Row],[Suburb]],lkp_Suburb,0))</f>
        <v>Western Metropolitan</v>
      </c>
      <c r="P10338" s="6">
        <f>MONTH(tbl_Sales[[#This Row],[Date]])</f>
        <v>7</v>
      </c>
      <c r="Q10338" s="6">
        <f>YEAR(tbl_Sales[[#This Row],[Date]])</f>
        <v>2017</v>
      </c>
    </row>
    <row r="10339" spans="1:17" x14ac:dyDescent="0.25">
      <c r="A10339" s="1">
        <v>42922</v>
      </c>
      <c r="B10339">
        <v>570000</v>
      </c>
      <c r="C10339" t="s">
        <v>2</v>
      </c>
      <c r="D10339" t="s">
        <v>12429</v>
      </c>
      <c r="E10339" t="s">
        <v>10</v>
      </c>
      <c r="F10339">
        <v>3075</v>
      </c>
      <c r="G10339">
        <v>3</v>
      </c>
      <c r="H10339">
        <v>1</v>
      </c>
      <c r="I10339">
        <v>2</v>
      </c>
      <c r="J10339">
        <v>525</v>
      </c>
      <c r="L10339" t="s">
        <v>10516</v>
      </c>
      <c r="M10339" t="s">
        <v>7965</v>
      </c>
      <c r="N10339" t="s">
        <v>7515</v>
      </c>
      <c r="O10339" s="6" t="str">
        <f>INDEX(lkp_Region,MATCH(tbl_Sales[[#This Row],[Suburb]],lkp_Suburb,0))</f>
        <v>Northern Metropolitan</v>
      </c>
      <c r="P10339" s="6">
        <f>MONTH(tbl_Sales[[#This Row],[Date]])</f>
        <v>7</v>
      </c>
      <c r="Q10339" s="6">
        <f>YEAR(tbl_Sales[[#This Row],[Date]])</f>
        <v>2017</v>
      </c>
    </row>
    <row r="10340" spans="1:17" x14ac:dyDescent="0.25">
      <c r="A10340" s="1">
        <v>42922</v>
      </c>
      <c r="B10340">
        <v>740000</v>
      </c>
      <c r="C10340" t="s">
        <v>2</v>
      </c>
      <c r="D10340" t="s">
        <v>12424</v>
      </c>
      <c r="E10340" t="s">
        <v>10</v>
      </c>
      <c r="F10340">
        <v>3074</v>
      </c>
      <c r="G10340">
        <v>3</v>
      </c>
      <c r="H10340">
        <v>1</v>
      </c>
      <c r="I10340">
        <v>2</v>
      </c>
      <c r="J10340">
        <v>727</v>
      </c>
      <c r="K10340">
        <v>1952</v>
      </c>
      <c r="L10340" t="s">
        <v>10517</v>
      </c>
      <c r="M10340" t="s">
        <v>7603</v>
      </c>
      <c r="N10340" t="s">
        <v>7515</v>
      </c>
      <c r="O10340" s="6" t="str">
        <f>INDEX(lkp_Region,MATCH(tbl_Sales[[#This Row],[Suburb]],lkp_Suburb,0))</f>
        <v>Northern Metropolitan</v>
      </c>
      <c r="P10340" s="6">
        <f>MONTH(tbl_Sales[[#This Row],[Date]])</f>
        <v>7</v>
      </c>
      <c r="Q10340" s="6">
        <f>YEAR(tbl_Sales[[#This Row],[Date]])</f>
        <v>2017</v>
      </c>
    </row>
    <row r="10341" spans="1:17" x14ac:dyDescent="0.25">
      <c r="A10341" s="1">
        <v>42922</v>
      </c>
      <c r="B10341">
        <v>755000</v>
      </c>
      <c r="C10341" t="s">
        <v>2</v>
      </c>
      <c r="D10341" t="s">
        <v>12427</v>
      </c>
      <c r="E10341" t="s">
        <v>5</v>
      </c>
      <c r="F10341">
        <v>3083</v>
      </c>
      <c r="G10341">
        <v>4</v>
      </c>
      <c r="H10341">
        <v>2</v>
      </c>
      <c r="I10341">
        <v>2</v>
      </c>
      <c r="J10341">
        <v>300</v>
      </c>
      <c r="K10341">
        <v>2014</v>
      </c>
      <c r="L10341" t="s">
        <v>10518</v>
      </c>
      <c r="M10341" t="s">
        <v>7813</v>
      </c>
      <c r="N10341" t="s">
        <v>7515</v>
      </c>
      <c r="O10341" s="6" t="str">
        <f>INDEX(lkp_Region,MATCH(tbl_Sales[[#This Row],[Suburb]],lkp_Suburb,0))</f>
        <v>Northern Metropolitan</v>
      </c>
      <c r="P10341" s="6">
        <f>MONTH(tbl_Sales[[#This Row],[Date]])</f>
        <v>7</v>
      </c>
      <c r="Q10341" s="6">
        <f>YEAR(tbl_Sales[[#This Row],[Date]])</f>
        <v>2017</v>
      </c>
    </row>
    <row r="10342" spans="1:17" x14ac:dyDescent="0.25">
      <c r="A10342" s="1">
        <v>42922</v>
      </c>
      <c r="B10342">
        <v>915000</v>
      </c>
      <c r="C10342" t="s">
        <v>2</v>
      </c>
      <c r="D10342" t="s">
        <v>12424</v>
      </c>
      <c r="E10342" t="s">
        <v>10</v>
      </c>
      <c r="F10342">
        <v>3752</v>
      </c>
      <c r="G10342">
        <v>4</v>
      </c>
      <c r="H10342">
        <v>3</v>
      </c>
      <c r="I10342">
        <v>2</v>
      </c>
      <c r="J10342">
        <v>624</v>
      </c>
      <c r="K10342">
        <v>2005</v>
      </c>
      <c r="L10342" t="s">
        <v>10519</v>
      </c>
      <c r="M10342" t="s">
        <v>7513</v>
      </c>
      <c r="N10342" t="s">
        <v>7515</v>
      </c>
      <c r="O10342" s="6" t="str">
        <f>INDEX(lkp_Region,MATCH(tbl_Sales[[#This Row],[Suburb]],lkp_Suburb,0))</f>
        <v>Northern Metropolitan</v>
      </c>
      <c r="P10342" s="6">
        <f>MONTH(tbl_Sales[[#This Row],[Date]])</f>
        <v>7</v>
      </c>
      <c r="Q10342" s="6">
        <f>YEAR(tbl_Sales[[#This Row],[Date]])</f>
        <v>2017</v>
      </c>
    </row>
    <row r="10343" spans="1:17" x14ac:dyDescent="0.25">
      <c r="A10343" s="1">
        <v>42922</v>
      </c>
      <c r="B10343">
        <v>1070000</v>
      </c>
      <c r="C10343" t="s">
        <v>2</v>
      </c>
      <c r="D10343" t="s">
        <v>12429</v>
      </c>
      <c r="E10343" t="s">
        <v>10</v>
      </c>
      <c r="F10343">
        <v>3130</v>
      </c>
      <c r="G10343">
        <v>3</v>
      </c>
      <c r="H10343">
        <v>1</v>
      </c>
      <c r="I10343">
        <v>2</v>
      </c>
      <c r="J10343">
        <v>448</v>
      </c>
      <c r="K10343">
        <v>1950</v>
      </c>
      <c r="L10343" t="s">
        <v>10520</v>
      </c>
      <c r="M10343" t="s">
        <v>7710</v>
      </c>
      <c r="N10343" t="s">
        <v>14</v>
      </c>
      <c r="O10343" s="6" t="str">
        <f>INDEX(lkp_Region,MATCH(tbl_Sales[[#This Row],[Suburb]],lkp_Suburb,0))</f>
        <v>Eastern Metropolitan</v>
      </c>
      <c r="P10343" s="6">
        <f>MONTH(tbl_Sales[[#This Row],[Date]])</f>
        <v>7</v>
      </c>
      <c r="Q10343" s="6">
        <f>YEAR(tbl_Sales[[#This Row],[Date]])</f>
        <v>2017</v>
      </c>
    </row>
    <row r="10344" spans="1:17" x14ac:dyDescent="0.25">
      <c r="A10344" s="1">
        <v>42922</v>
      </c>
      <c r="B10344">
        <v>1570000</v>
      </c>
      <c r="C10344" t="s">
        <v>2</v>
      </c>
      <c r="D10344" t="s">
        <v>12429</v>
      </c>
      <c r="E10344" t="s">
        <v>10</v>
      </c>
      <c r="F10344">
        <v>3131</v>
      </c>
      <c r="G10344">
        <v>4</v>
      </c>
      <c r="H10344">
        <v>2</v>
      </c>
      <c r="I10344">
        <v>1</v>
      </c>
      <c r="J10344">
        <v>746</v>
      </c>
      <c r="L10344" t="s">
        <v>10521</v>
      </c>
      <c r="M10344" t="s">
        <v>7674</v>
      </c>
      <c r="N10344" t="s">
        <v>14</v>
      </c>
      <c r="O10344" s="6" t="str">
        <f>INDEX(lkp_Region,MATCH(tbl_Sales[[#This Row],[Suburb]],lkp_Suburb,0))</f>
        <v>Eastern Metropolitan</v>
      </c>
      <c r="P10344" s="6">
        <f>MONTH(tbl_Sales[[#This Row],[Date]])</f>
        <v>7</v>
      </c>
      <c r="Q10344" s="6">
        <f>YEAR(tbl_Sales[[#This Row],[Date]])</f>
        <v>2017</v>
      </c>
    </row>
    <row r="10345" spans="1:17" x14ac:dyDescent="0.25">
      <c r="A10345" s="1">
        <v>42922</v>
      </c>
      <c r="B10345">
        <v>1732000</v>
      </c>
      <c r="C10345" t="s">
        <v>2</v>
      </c>
      <c r="D10345" t="s">
        <v>12427</v>
      </c>
      <c r="E10345" t="s">
        <v>10</v>
      </c>
      <c r="F10345">
        <v>3125</v>
      </c>
      <c r="G10345">
        <v>3</v>
      </c>
      <c r="H10345">
        <v>1</v>
      </c>
      <c r="I10345">
        <v>0</v>
      </c>
      <c r="J10345">
        <v>646</v>
      </c>
      <c r="L10345" t="s">
        <v>10522</v>
      </c>
      <c r="M10345" t="s">
        <v>32</v>
      </c>
      <c r="N10345" t="s">
        <v>14</v>
      </c>
      <c r="O10345" s="6" t="str">
        <f>INDEX(lkp_Region,MATCH(tbl_Sales[[#This Row],[Suburb]],lkp_Suburb,0))</f>
        <v>Southern Metropolitan</v>
      </c>
      <c r="P10345" s="6">
        <f>MONTH(tbl_Sales[[#This Row],[Date]])</f>
        <v>7</v>
      </c>
      <c r="Q10345" s="6">
        <f>YEAR(tbl_Sales[[#This Row],[Date]])</f>
        <v>2017</v>
      </c>
    </row>
    <row r="10346" spans="1:17" x14ac:dyDescent="0.25">
      <c r="A10346" s="1">
        <v>42922</v>
      </c>
      <c r="B10346">
        <v>399000</v>
      </c>
      <c r="C10346" t="s">
        <v>13</v>
      </c>
      <c r="D10346" t="s">
        <v>12429</v>
      </c>
      <c r="E10346" t="s">
        <v>10</v>
      </c>
      <c r="F10346">
        <v>3181</v>
      </c>
      <c r="G10346">
        <v>1</v>
      </c>
      <c r="H10346">
        <v>1</v>
      </c>
      <c r="I10346">
        <v>0</v>
      </c>
      <c r="J10346">
        <v>0</v>
      </c>
      <c r="L10346" t="s">
        <v>10523</v>
      </c>
      <c r="M10346" t="s">
        <v>302</v>
      </c>
      <c r="N10346" t="s">
        <v>76</v>
      </c>
      <c r="O10346" s="6" t="str">
        <f>INDEX(lkp_Region,MATCH(tbl_Sales[[#This Row],[Suburb]],lkp_Suburb,0))</f>
        <v>Southern Metropolitan</v>
      </c>
      <c r="P10346" s="6">
        <f>MONTH(tbl_Sales[[#This Row],[Date]])</f>
        <v>7</v>
      </c>
      <c r="Q10346" s="6">
        <f>YEAR(tbl_Sales[[#This Row],[Date]])</f>
        <v>2017</v>
      </c>
    </row>
    <row r="10347" spans="1:17" x14ac:dyDescent="0.25">
      <c r="A10347" s="1">
        <v>42922</v>
      </c>
      <c r="B10347">
        <v>470000</v>
      </c>
      <c r="C10347" t="s">
        <v>13</v>
      </c>
      <c r="D10347" t="s">
        <v>12429</v>
      </c>
      <c r="E10347" t="s">
        <v>5</v>
      </c>
      <c r="F10347">
        <v>3182</v>
      </c>
      <c r="G10347">
        <v>1</v>
      </c>
      <c r="H10347">
        <v>1</v>
      </c>
      <c r="I10347">
        <v>1</v>
      </c>
      <c r="J10347">
        <v>548</v>
      </c>
      <c r="K10347">
        <v>2009</v>
      </c>
      <c r="L10347" t="s">
        <v>10524</v>
      </c>
      <c r="M10347" t="s">
        <v>156</v>
      </c>
      <c r="N10347" t="s">
        <v>26</v>
      </c>
      <c r="O10347" s="6" t="str">
        <f>INDEX(lkp_Region,MATCH(tbl_Sales[[#This Row],[Suburb]],lkp_Suburb,0))</f>
        <v>Southern Metropolitan</v>
      </c>
      <c r="P10347" s="6">
        <f>MONTH(tbl_Sales[[#This Row],[Date]])</f>
        <v>7</v>
      </c>
      <c r="Q10347" s="6">
        <f>YEAR(tbl_Sales[[#This Row],[Date]])</f>
        <v>2017</v>
      </c>
    </row>
    <row r="10348" spans="1:17" x14ac:dyDescent="0.25">
      <c r="A10348" s="1">
        <v>42922</v>
      </c>
      <c r="B10348">
        <v>1100000</v>
      </c>
      <c r="C10348" t="s">
        <v>13</v>
      </c>
      <c r="D10348" t="s">
        <v>12427</v>
      </c>
      <c r="E10348" t="s">
        <v>5</v>
      </c>
      <c r="F10348">
        <v>3206</v>
      </c>
      <c r="G10348">
        <v>1</v>
      </c>
      <c r="H10348">
        <v>1</v>
      </c>
      <c r="I10348">
        <v>1</v>
      </c>
      <c r="J10348">
        <v>0</v>
      </c>
      <c r="K10348">
        <v>1888</v>
      </c>
      <c r="L10348" t="s">
        <v>10525</v>
      </c>
      <c r="M10348" t="s">
        <v>113</v>
      </c>
      <c r="N10348" t="s">
        <v>26</v>
      </c>
      <c r="O10348" s="6" t="str">
        <f>INDEX(lkp_Region,MATCH(tbl_Sales[[#This Row],[Suburb]],lkp_Suburb,0))</f>
        <v>Southern Metropolitan</v>
      </c>
      <c r="P10348" s="6">
        <f>MONTH(tbl_Sales[[#This Row],[Date]])</f>
        <v>7</v>
      </c>
      <c r="Q10348" s="6">
        <f>YEAR(tbl_Sales[[#This Row],[Date]])</f>
        <v>2017</v>
      </c>
    </row>
    <row r="10349" spans="1:17" x14ac:dyDescent="0.25">
      <c r="A10349" s="1">
        <v>42922</v>
      </c>
      <c r="B10349">
        <v>1725000</v>
      </c>
      <c r="C10349" t="s">
        <v>13</v>
      </c>
      <c r="D10349" t="s">
        <v>12427</v>
      </c>
      <c r="E10349" t="s">
        <v>5</v>
      </c>
      <c r="F10349">
        <v>3207</v>
      </c>
      <c r="G10349">
        <v>3</v>
      </c>
      <c r="H10349">
        <v>2</v>
      </c>
      <c r="I10349">
        <v>2</v>
      </c>
      <c r="J10349">
        <v>0</v>
      </c>
      <c r="K10349">
        <v>2000</v>
      </c>
      <c r="L10349" t="s">
        <v>10526</v>
      </c>
      <c r="M10349" t="s">
        <v>24</v>
      </c>
      <c r="N10349" t="s">
        <v>26</v>
      </c>
      <c r="O10349" s="6" t="str">
        <f>INDEX(lkp_Region,MATCH(tbl_Sales[[#This Row],[Suburb]],lkp_Suburb,0))</f>
        <v>Southern Metropolitan</v>
      </c>
      <c r="P10349" s="6">
        <f>MONTH(tbl_Sales[[#This Row],[Date]])</f>
        <v>7</v>
      </c>
      <c r="Q10349" s="6">
        <f>YEAR(tbl_Sales[[#This Row],[Date]])</f>
        <v>2017</v>
      </c>
    </row>
    <row r="10350" spans="1:17" x14ac:dyDescent="0.25">
      <c r="A10350" s="1">
        <v>42922</v>
      </c>
      <c r="B10350">
        <v>390500</v>
      </c>
      <c r="C10350" t="s">
        <v>13</v>
      </c>
      <c r="D10350" t="s">
        <v>12427</v>
      </c>
      <c r="E10350" t="s">
        <v>5</v>
      </c>
      <c r="F10350">
        <v>3057</v>
      </c>
      <c r="G10350">
        <v>1</v>
      </c>
      <c r="H10350">
        <v>1</v>
      </c>
      <c r="I10350">
        <v>1</v>
      </c>
      <c r="J10350">
        <v>0</v>
      </c>
      <c r="K10350">
        <v>2011</v>
      </c>
      <c r="L10350" t="s">
        <v>10527</v>
      </c>
      <c r="M10350" t="s">
        <v>83</v>
      </c>
      <c r="N10350" t="s">
        <v>18</v>
      </c>
      <c r="O10350" s="6" t="str">
        <f>INDEX(lkp_Region,MATCH(tbl_Sales[[#This Row],[Suburb]],lkp_Suburb,0))</f>
        <v>Northern Metropolitan</v>
      </c>
      <c r="P10350" s="6">
        <f>MONTH(tbl_Sales[[#This Row],[Date]])</f>
        <v>7</v>
      </c>
      <c r="Q10350" s="6">
        <f>YEAR(tbl_Sales[[#This Row],[Date]])</f>
        <v>2017</v>
      </c>
    </row>
    <row r="10351" spans="1:17" x14ac:dyDescent="0.25">
      <c r="A10351" s="1">
        <v>42922</v>
      </c>
      <c r="B10351">
        <v>512000</v>
      </c>
      <c r="C10351" t="s">
        <v>2</v>
      </c>
      <c r="D10351" t="s">
        <v>12425</v>
      </c>
      <c r="E10351" t="s">
        <v>10</v>
      </c>
      <c r="F10351">
        <v>3046</v>
      </c>
      <c r="G10351">
        <v>3</v>
      </c>
      <c r="H10351">
        <v>1</v>
      </c>
      <c r="I10351">
        <v>2</v>
      </c>
      <c r="J10351">
        <v>197</v>
      </c>
      <c r="K10351">
        <v>2003</v>
      </c>
      <c r="L10351" t="s">
        <v>10528</v>
      </c>
      <c r="M10351" t="s">
        <v>78</v>
      </c>
      <c r="N10351" t="s">
        <v>18</v>
      </c>
      <c r="O10351" s="6" t="str">
        <f>INDEX(lkp_Region,MATCH(tbl_Sales[[#This Row],[Suburb]],lkp_Suburb,0))</f>
        <v>Northern Metropolitan</v>
      </c>
      <c r="P10351" s="6">
        <f>MONTH(tbl_Sales[[#This Row],[Date]])</f>
        <v>7</v>
      </c>
      <c r="Q10351" s="6">
        <f>YEAR(tbl_Sales[[#This Row],[Date]])</f>
        <v>2017</v>
      </c>
    </row>
    <row r="10352" spans="1:17" x14ac:dyDescent="0.25">
      <c r="A10352" s="1">
        <v>42922</v>
      </c>
      <c r="B10352">
        <v>862500</v>
      </c>
      <c r="C10352" t="s">
        <v>2</v>
      </c>
      <c r="D10352" t="s">
        <v>12430</v>
      </c>
      <c r="E10352" t="s">
        <v>10</v>
      </c>
      <c r="F10352">
        <v>3058</v>
      </c>
      <c r="G10352">
        <v>3</v>
      </c>
      <c r="H10352">
        <v>1</v>
      </c>
      <c r="I10352">
        <v>2</v>
      </c>
      <c r="J10352">
        <v>490</v>
      </c>
      <c r="L10352" t="s">
        <v>10529</v>
      </c>
      <c r="M10352" t="s">
        <v>41</v>
      </c>
      <c r="N10352" t="s">
        <v>18</v>
      </c>
      <c r="O10352" s="6" t="str">
        <f>INDEX(lkp_Region,MATCH(tbl_Sales[[#This Row],[Suburb]],lkp_Suburb,0))</f>
        <v>Northern Metropolitan</v>
      </c>
      <c r="P10352" s="6">
        <f>MONTH(tbl_Sales[[#This Row],[Date]])</f>
        <v>7</v>
      </c>
      <c r="Q10352" s="6">
        <f>YEAR(tbl_Sales[[#This Row],[Date]])</f>
        <v>2017</v>
      </c>
    </row>
    <row r="10353" spans="1:17" x14ac:dyDescent="0.25">
      <c r="A10353" s="1">
        <v>42922</v>
      </c>
      <c r="B10353">
        <v>285000</v>
      </c>
      <c r="C10353" t="s">
        <v>2</v>
      </c>
      <c r="D10353" t="s">
        <v>12428</v>
      </c>
      <c r="E10353" t="s">
        <v>10</v>
      </c>
      <c r="F10353">
        <v>3340</v>
      </c>
      <c r="G10353">
        <v>3</v>
      </c>
      <c r="H10353">
        <v>1</v>
      </c>
      <c r="I10353">
        <v>2</v>
      </c>
      <c r="J10353">
        <v>612</v>
      </c>
      <c r="L10353" t="s">
        <v>10531</v>
      </c>
      <c r="M10353" t="s">
        <v>10530</v>
      </c>
      <c r="N10353" t="s">
        <v>10532</v>
      </c>
      <c r="O10353" s="6" t="str">
        <f>INDEX(lkp_Region,MATCH(tbl_Sales[[#This Row],[Suburb]],lkp_Suburb,0))</f>
        <v>Western Victoria</v>
      </c>
      <c r="P10353" s="6">
        <f>MONTH(tbl_Sales[[#This Row],[Date]])</f>
        <v>7</v>
      </c>
      <c r="Q10353" s="6">
        <f>YEAR(tbl_Sales[[#This Row],[Date]])</f>
        <v>2017</v>
      </c>
    </row>
    <row r="10354" spans="1:17" x14ac:dyDescent="0.25">
      <c r="A10354" s="1">
        <v>42922</v>
      </c>
      <c r="B10354">
        <v>810000</v>
      </c>
      <c r="C10354" t="s">
        <v>51</v>
      </c>
      <c r="D10354" t="s">
        <v>12428</v>
      </c>
      <c r="E10354" t="s">
        <v>10</v>
      </c>
      <c r="F10354">
        <v>3041</v>
      </c>
      <c r="G10354">
        <v>2</v>
      </c>
      <c r="H10354">
        <v>2</v>
      </c>
      <c r="I10354">
        <v>1</v>
      </c>
      <c r="J10354">
        <v>175</v>
      </c>
      <c r="L10354" t="s">
        <v>10533</v>
      </c>
      <c r="M10354" t="s">
        <v>1033</v>
      </c>
      <c r="N10354" t="s">
        <v>49</v>
      </c>
      <c r="O10354" s="6" t="str">
        <f>INDEX(lkp_Region,MATCH(tbl_Sales[[#This Row],[Suburb]],lkp_Suburb,0))</f>
        <v>Western Metropolitan</v>
      </c>
      <c r="P10354" s="6">
        <f>MONTH(tbl_Sales[[#This Row],[Date]])</f>
        <v>7</v>
      </c>
      <c r="Q10354" s="6">
        <f>YEAR(tbl_Sales[[#This Row],[Date]])</f>
        <v>2017</v>
      </c>
    </row>
    <row r="10355" spans="1:17" x14ac:dyDescent="0.25">
      <c r="A10355" s="1">
        <v>42922</v>
      </c>
      <c r="B10355">
        <v>855000</v>
      </c>
      <c r="C10355" t="s">
        <v>51</v>
      </c>
      <c r="D10355" t="s">
        <v>12425</v>
      </c>
      <c r="E10355" t="s">
        <v>10</v>
      </c>
      <c r="F10355">
        <v>3032</v>
      </c>
      <c r="G10355">
        <v>3</v>
      </c>
      <c r="H10355">
        <v>1</v>
      </c>
      <c r="I10355">
        <v>2</v>
      </c>
      <c r="J10355">
        <v>159</v>
      </c>
      <c r="K10355">
        <v>2011</v>
      </c>
      <c r="L10355" t="s">
        <v>10534</v>
      </c>
      <c r="M10355" t="s">
        <v>160</v>
      </c>
      <c r="N10355" t="s">
        <v>49</v>
      </c>
      <c r="O10355" s="6" t="str">
        <f>INDEX(lkp_Region,MATCH(tbl_Sales[[#This Row],[Suburb]],lkp_Suburb,0))</f>
        <v>Western Metropolitan</v>
      </c>
      <c r="P10355" s="6">
        <f>MONTH(tbl_Sales[[#This Row],[Date]])</f>
        <v>7</v>
      </c>
      <c r="Q10355" s="6">
        <f>YEAR(tbl_Sales[[#This Row],[Date]])</f>
        <v>2017</v>
      </c>
    </row>
    <row r="10356" spans="1:17" x14ac:dyDescent="0.25">
      <c r="A10356" s="1">
        <v>42922</v>
      </c>
      <c r="B10356">
        <v>961000</v>
      </c>
      <c r="C10356" t="s">
        <v>2</v>
      </c>
      <c r="D10356" t="s">
        <v>12427</v>
      </c>
      <c r="E10356" t="s">
        <v>10</v>
      </c>
      <c r="F10356">
        <v>3042</v>
      </c>
      <c r="G10356">
        <v>3</v>
      </c>
      <c r="H10356">
        <v>1</v>
      </c>
      <c r="I10356">
        <v>2</v>
      </c>
      <c r="J10356">
        <v>717</v>
      </c>
      <c r="K10356">
        <v>1950</v>
      </c>
      <c r="L10356" t="s">
        <v>10535</v>
      </c>
      <c r="M10356" t="s">
        <v>330</v>
      </c>
      <c r="N10356" t="s">
        <v>49</v>
      </c>
      <c r="O10356" s="6" t="str">
        <f>INDEX(lkp_Region,MATCH(tbl_Sales[[#This Row],[Suburb]],lkp_Suburb,0))</f>
        <v>Western Metropolitan</v>
      </c>
      <c r="P10356" s="6">
        <f>MONTH(tbl_Sales[[#This Row],[Date]])</f>
        <v>7</v>
      </c>
      <c r="Q10356" s="6">
        <f>YEAR(tbl_Sales[[#This Row],[Date]])</f>
        <v>2017</v>
      </c>
    </row>
    <row r="10357" spans="1:17" x14ac:dyDescent="0.25">
      <c r="A10357" s="1">
        <v>42922</v>
      </c>
      <c r="B10357">
        <v>1250000</v>
      </c>
      <c r="C10357" t="s">
        <v>2</v>
      </c>
      <c r="D10357" t="s">
        <v>12427</v>
      </c>
      <c r="E10357" t="s">
        <v>10</v>
      </c>
      <c r="F10357">
        <v>3039</v>
      </c>
      <c r="G10357">
        <v>2</v>
      </c>
      <c r="H10357">
        <v>1</v>
      </c>
      <c r="I10357">
        <v>1</v>
      </c>
      <c r="J10357">
        <v>450</v>
      </c>
      <c r="L10357" t="s">
        <v>10536</v>
      </c>
      <c r="M10357" t="s">
        <v>242</v>
      </c>
      <c r="N10357" t="s">
        <v>49</v>
      </c>
      <c r="O10357" s="6" t="str">
        <f>INDEX(lkp_Region,MATCH(tbl_Sales[[#This Row],[Suburb]],lkp_Suburb,0))</f>
        <v>Western Metropolitan</v>
      </c>
      <c r="P10357" s="6">
        <f>MONTH(tbl_Sales[[#This Row],[Date]])</f>
        <v>7</v>
      </c>
      <c r="Q10357" s="6">
        <f>YEAR(tbl_Sales[[#This Row],[Date]])</f>
        <v>2017</v>
      </c>
    </row>
    <row r="10358" spans="1:17" x14ac:dyDescent="0.25">
      <c r="A10358" s="1">
        <v>42922</v>
      </c>
      <c r="B10358">
        <v>2905000</v>
      </c>
      <c r="C10358" t="s">
        <v>2</v>
      </c>
      <c r="D10358" t="s">
        <v>12425</v>
      </c>
      <c r="E10358" t="s">
        <v>10</v>
      </c>
      <c r="F10358">
        <v>3040</v>
      </c>
      <c r="G10358">
        <v>5</v>
      </c>
      <c r="H10358">
        <v>3</v>
      </c>
      <c r="I10358">
        <v>2</v>
      </c>
      <c r="J10358">
        <v>557</v>
      </c>
      <c r="K10358">
        <v>2010</v>
      </c>
      <c r="L10358" t="s">
        <v>10537</v>
      </c>
      <c r="M10358" t="s">
        <v>190</v>
      </c>
      <c r="N10358" t="s">
        <v>49</v>
      </c>
      <c r="O10358" s="6" t="str">
        <f>INDEX(lkp_Region,MATCH(tbl_Sales[[#This Row],[Suburb]],lkp_Suburb,0))</f>
        <v>Western Metropolitan</v>
      </c>
      <c r="P10358" s="6">
        <f>MONTH(tbl_Sales[[#This Row],[Date]])</f>
        <v>7</v>
      </c>
      <c r="Q10358" s="6">
        <f>YEAR(tbl_Sales[[#This Row],[Date]])</f>
        <v>2017</v>
      </c>
    </row>
    <row r="10359" spans="1:17" x14ac:dyDescent="0.25">
      <c r="A10359" s="1">
        <v>42922</v>
      </c>
      <c r="B10359">
        <v>1000000</v>
      </c>
      <c r="C10359" t="s">
        <v>13</v>
      </c>
      <c r="D10359" t="s">
        <v>12432</v>
      </c>
      <c r="E10359" t="s">
        <v>5</v>
      </c>
      <c r="F10359">
        <v>3150</v>
      </c>
      <c r="G10359">
        <v>3</v>
      </c>
      <c r="H10359">
        <v>2</v>
      </c>
      <c r="I10359">
        <v>2</v>
      </c>
      <c r="J10359">
        <v>365</v>
      </c>
      <c r="K10359">
        <v>1996</v>
      </c>
      <c r="L10359" t="s">
        <v>10538</v>
      </c>
      <c r="M10359" t="s">
        <v>8079</v>
      </c>
      <c r="N10359" t="s">
        <v>31</v>
      </c>
      <c r="O10359" s="6" t="str">
        <f>INDEX(lkp_Region,MATCH(tbl_Sales[[#This Row],[Suburb]],lkp_Suburb,0))</f>
        <v>Eastern Metropolitan</v>
      </c>
      <c r="P10359" s="6">
        <f>MONTH(tbl_Sales[[#This Row],[Date]])</f>
        <v>7</v>
      </c>
      <c r="Q10359" s="6">
        <f>YEAR(tbl_Sales[[#This Row],[Date]])</f>
        <v>2017</v>
      </c>
    </row>
    <row r="10360" spans="1:17" x14ac:dyDescent="0.25">
      <c r="A10360" s="1">
        <v>42922</v>
      </c>
      <c r="B10360">
        <v>1267000</v>
      </c>
      <c r="C10360" t="s">
        <v>2</v>
      </c>
      <c r="D10360" t="s">
        <v>12427</v>
      </c>
      <c r="E10360" t="s">
        <v>10</v>
      </c>
      <c r="F10360">
        <v>3149</v>
      </c>
      <c r="G10360">
        <v>3</v>
      </c>
      <c r="H10360">
        <v>2</v>
      </c>
      <c r="I10360">
        <v>4</v>
      </c>
      <c r="J10360">
        <v>714</v>
      </c>
      <c r="L10360" t="s">
        <v>10539</v>
      </c>
      <c r="M10360" t="s">
        <v>7758</v>
      </c>
      <c r="N10360" t="s">
        <v>31</v>
      </c>
      <c r="O10360" s="6" t="str">
        <f>INDEX(lkp_Region,MATCH(tbl_Sales[[#This Row],[Suburb]],lkp_Suburb,0))</f>
        <v>Eastern Metropolitan</v>
      </c>
      <c r="P10360" s="6">
        <f>MONTH(tbl_Sales[[#This Row],[Date]])</f>
        <v>7</v>
      </c>
      <c r="Q10360" s="6">
        <f>YEAR(tbl_Sales[[#This Row],[Date]])</f>
        <v>2017</v>
      </c>
    </row>
    <row r="10361" spans="1:17" x14ac:dyDescent="0.25">
      <c r="A10361" s="1">
        <v>42922</v>
      </c>
      <c r="B10361">
        <v>2558000</v>
      </c>
      <c r="C10361" t="s">
        <v>2</v>
      </c>
      <c r="D10361" t="s">
        <v>12432</v>
      </c>
      <c r="E10361" t="s">
        <v>10</v>
      </c>
      <c r="F10361">
        <v>3149</v>
      </c>
      <c r="G10361">
        <v>5</v>
      </c>
      <c r="H10361">
        <v>5</v>
      </c>
      <c r="I10361">
        <v>2</v>
      </c>
      <c r="J10361">
        <v>667</v>
      </c>
      <c r="K10361">
        <v>2015</v>
      </c>
      <c r="L10361" t="s">
        <v>5958</v>
      </c>
      <c r="M10361" t="s">
        <v>7758</v>
      </c>
      <c r="N10361" t="s">
        <v>31</v>
      </c>
      <c r="O10361" s="6" t="str">
        <f>INDEX(lkp_Region,MATCH(tbl_Sales[[#This Row],[Suburb]],lkp_Suburb,0))</f>
        <v>Eastern Metropolitan</v>
      </c>
      <c r="P10361" s="6">
        <f>MONTH(tbl_Sales[[#This Row],[Date]])</f>
        <v>7</v>
      </c>
      <c r="Q10361" s="6">
        <f>YEAR(tbl_Sales[[#This Row],[Date]])</f>
        <v>2017</v>
      </c>
    </row>
    <row r="10362" spans="1:17" x14ac:dyDescent="0.25">
      <c r="A10362" s="1">
        <v>42922</v>
      </c>
      <c r="B10362">
        <v>9000000</v>
      </c>
      <c r="C10362" t="s">
        <v>2</v>
      </c>
      <c r="D10362" t="s">
        <v>12433</v>
      </c>
      <c r="E10362" t="s">
        <v>5</v>
      </c>
      <c r="F10362">
        <v>3170</v>
      </c>
      <c r="G10362">
        <v>3</v>
      </c>
      <c r="H10362">
        <v>1</v>
      </c>
      <c r="I10362">
        <v>1</v>
      </c>
      <c r="J10362">
        <v>744</v>
      </c>
      <c r="K10362">
        <v>1960</v>
      </c>
      <c r="L10362" t="s">
        <v>10540</v>
      </c>
      <c r="M10362" t="s">
        <v>8310</v>
      </c>
      <c r="N10362" t="s">
        <v>31</v>
      </c>
      <c r="O10362" s="6" t="str">
        <f>INDEX(lkp_Region,MATCH(tbl_Sales[[#This Row],[Suburb]],lkp_Suburb,0))</f>
        <v>South-Eastern Metropolitan</v>
      </c>
      <c r="P10362" s="6">
        <f>MONTH(tbl_Sales[[#This Row],[Date]])</f>
        <v>7</v>
      </c>
      <c r="Q10362" s="6">
        <f>YEAR(tbl_Sales[[#This Row],[Date]])</f>
        <v>2017</v>
      </c>
    </row>
    <row r="10363" spans="1:17" x14ac:dyDescent="0.25">
      <c r="A10363" s="1">
        <v>42922</v>
      </c>
      <c r="B10363">
        <v>480000</v>
      </c>
      <c r="C10363" t="s">
        <v>2</v>
      </c>
      <c r="D10363" t="s">
        <v>12423</v>
      </c>
      <c r="E10363" t="s">
        <v>5</v>
      </c>
      <c r="F10363">
        <v>3037</v>
      </c>
      <c r="G10363">
        <v>3</v>
      </c>
      <c r="H10363">
        <v>2</v>
      </c>
      <c r="I10363">
        <v>1</v>
      </c>
      <c r="J10363">
        <v>320</v>
      </c>
      <c r="L10363" t="s">
        <v>10541</v>
      </c>
      <c r="M10363" t="s">
        <v>7977</v>
      </c>
      <c r="N10363" t="s">
        <v>7542</v>
      </c>
      <c r="O10363" s="6" t="str">
        <f>INDEX(lkp_Region,MATCH(tbl_Sales[[#This Row],[Suburb]],lkp_Suburb,0))</f>
        <v>Western Metropolitan</v>
      </c>
      <c r="P10363" s="6">
        <f>MONTH(tbl_Sales[[#This Row],[Date]])</f>
        <v>7</v>
      </c>
      <c r="Q10363" s="6">
        <f>YEAR(tbl_Sales[[#This Row],[Date]])</f>
        <v>2017</v>
      </c>
    </row>
    <row r="10364" spans="1:17" x14ac:dyDescent="0.25">
      <c r="A10364" s="1">
        <v>42922</v>
      </c>
      <c r="B10364">
        <v>275000</v>
      </c>
      <c r="C10364" t="s">
        <v>13</v>
      </c>
      <c r="D10364" t="s">
        <v>12427</v>
      </c>
      <c r="E10364" t="s">
        <v>5</v>
      </c>
      <c r="F10364">
        <v>3000</v>
      </c>
      <c r="G10364">
        <v>1</v>
      </c>
      <c r="H10364">
        <v>1</v>
      </c>
      <c r="I10364">
        <v>0</v>
      </c>
      <c r="J10364">
        <v>0</v>
      </c>
      <c r="K10364">
        <v>2000</v>
      </c>
      <c r="L10364" t="s">
        <v>10542</v>
      </c>
      <c r="M10364" t="s">
        <v>88</v>
      </c>
      <c r="N10364" t="s">
        <v>88</v>
      </c>
      <c r="O10364" s="6" t="str">
        <f>INDEX(lkp_Region,MATCH(tbl_Sales[[#This Row],[Suburb]],lkp_Suburb,0))</f>
        <v>Northern Metropolitan</v>
      </c>
      <c r="P10364" s="6">
        <f>MONTH(tbl_Sales[[#This Row],[Date]])</f>
        <v>7</v>
      </c>
      <c r="Q10364" s="6">
        <f>YEAR(tbl_Sales[[#This Row],[Date]])</f>
        <v>2017</v>
      </c>
    </row>
    <row r="10365" spans="1:17" x14ac:dyDescent="0.25">
      <c r="A10365" s="1">
        <v>42922</v>
      </c>
      <c r="B10365">
        <v>2210000</v>
      </c>
      <c r="C10365" t="s">
        <v>2</v>
      </c>
      <c r="D10365" t="s">
        <v>12424</v>
      </c>
      <c r="E10365" t="s">
        <v>10</v>
      </c>
      <c r="F10365">
        <v>3141</v>
      </c>
      <c r="G10365">
        <v>2</v>
      </c>
      <c r="H10365">
        <v>2</v>
      </c>
      <c r="I10365">
        <v>1</v>
      </c>
      <c r="J10365">
        <v>187</v>
      </c>
      <c r="K10365">
        <v>1890</v>
      </c>
      <c r="L10365" t="s">
        <v>10543</v>
      </c>
      <c r="M10365" t="s">
        <v>111</v>
      </c>
      <c r="N10365" t="s">
        <v>88</v>
      </c>
      <c r="O10365" s="6" t="str">
        <f>INDEX(lkp_Region,MATCH(tbl_Sales[[#This Row],[Suburb]],lkp_Suburb,0))</f>
        <v>Southern Metropolitan</v>
      </c>
      <c r="P10365" s="6">
        <f>MONTH(tbl_Sales[[#This Row],[Date]])</f>
        <v>7</v>
      </c>
      <c r="Q10365" s="6">
        <f>YEAR(tbl_Sales[[#This Row],[Date]])</f>
        <v>2017</v>
      </c>
    </row>
    <row r="10366" spans="1:17" x14ac:dyDescent="0.25">
      <c r="A10366" s="1">
        <v>42922</v>
      </c>
      <c r="B10366">
        <v>1100000</v>
      </c>
      <c r="C10366" t="s">
        <v>2</v>
      </c>
      <c r="D10366" t="s">
        <v>12425</v>
      </c>
      <c r="E10366" t="s">
        <v>10</v>
      </c>
      <c r="F10366">
        <v>3011</v>
      </c>
      <c r="G10366">
        <v>3</v>
      </c>
      <c r="H10366">
        <v>1</v>
      </c>
      <c r="I10366">
        <v>0</v>
      </c>
      <c r="J10366">
        <v>390</v>
      </c>
      <c r="L10366" t="s">
        <v>10544</v>
      </c>
      <c r="M10366" t="s">
        <v>22</v>
      </c>
      <c r="N10366" t="s">
        <v>21</v>
      </c>
      <c r="O10366" s="6" t="str">
        <f>INDEX(lkp_Region,MATCH(tbl_Sales[[#This Row],[Suburb]],lkp_Suburb,0))</f>
        <v>Western Metropolitan</v>
      </c>
      <c r="P10366" s="6">
        <f>MONTH(tbl_Sales[[#This Row],[Date]])</f>
        <v>7</v>
      </c>
      <c r="Q10366" s="6">
        <f>YEAR(tbl_Sales[[#This Row],[Date]])</f>
        <v>2017</v>
      </c>
    </row>
    <row r="10367" spans="1:17" x14ac:dyDescent="0.25">
      <c r="A10367" s="1">
        <v>42922</v>
      </c>
      <c r="B10367">
        <v>1245000</v>
      </c>
      <c r="C10367" t="s">
        <v>2</v>
      </c>
      <c r="D10367" t="s">
        <v>12423</v>
      </c>
      <c r="E10367" t="s">
        <v>10</v>
      </c>
      <c r="F10367">
        <v>3107</v>
      </c>
      <c r="G10367">
        <v>3</v>
      </c>
      <c r="H10367">
        <v>2</v>
      </c>
      <c r="I10367">
        <v>2</v>
      </c>
      <c r="J10367">
        <v>779</v>
      </c>
      <c r="K10367">
        <v>1970</v>
      </c>
      <c r="L10367" t="s">
        <v>10545</v>
      </c>
      <c r="M10367" t="s">
        <v>586</v>
      </c>
      <c r="N10367" t="s">
        <v>128</v>
      </c>
      <c r="O10367" s="6" t="str">
        <f>INDEX(lkp_Region,MATCH(tbl_Sales[[#This Row],[Suburb]],lkp_Suburb,0))</f>
        <v>Eastern Metropolitan</v>
      </c>
      <c r="P10367" s="6">
        <f>MONTH(tbl_Sales[[#This Row],[Date]])</f>
        <v>7</v>
      </c>
      <c r="Q10367" s="6">
        <f>YEAR(tbl_Sales[[#This Row],[Date]])</f>
        <v>2017</v>
      </c>
    </row>
    <row r="10368" spans="1:17" x14ac:dyDescent="0.25">
      <c r="A10368" s="1">
        <v>42922</v>
      </c>
      <c r="B10368">
        <v>612500</v>
      </c>
      <c r="C10368" t="s">
        <v>13</v>
      </c>
      <c r="D10368" t="s">
        <v>12427</v>
      </c>
      <c r="E10368" t="s">
        <v>10</v>
      </c>
      <c r="F10368">
        <v>3196</v>
      </c>
      <c r="G10368">
        <v>2</v>
      </c>
      <c r="H10368">
        <v>1</v>
      </c>
      <c r="I10368">
        <v>2</v>
      </c>
      <c r="J10368">
        <v>421</v>
      </c>
      <c r="K10368">
        <v>1975</v>
      </c>
      <c r="L10368" t="s">
        <v>10546</v>
      </c>
      <c r="M10368" t="s">
        <v>9536</v>
      </c>
      <c r="N10368" t="s">
        <v>45</v>
      </c>
      <c r="O10368" s="6" t="str">
        <f>INDEX(lkp_Region,MATCH(tbl_Sales[[#This Row],[Suburb]],lkp_Suburb,0))</f>
        <v>South-Eastern Metropolitan</v>
      </c>
      <c r="P10368" s="6">
        <f>MONTH(tbl_Sales[[#This Row],[Date]])</f>
        <v>7</v>
      </c>
      <c r="Q10368" s="6">
        <f>YEAR(tbl_Sales[[#This Row],[Date]])</f>
        <v>2017</v>
      </c>
    </row>
    <row r="10369" spans="1:17" x14ac:dyDescent="0.25">
      <c r="A10369" s="1">
        <v>42922</v>
      </c>
      <c r="B10369">
        <v>900000</v>
      </c>
      <c r="C10369" t="s">
        <v>2</v>
      </c>
      <c r="D10369" t="s">
        <v>12429</v>
      </c>
      <c r="E10369" t="s">
        <v>5</v>
      </c>
      <c r="F10369">
        <v>3194</v>
      </c>
      <c r="G10369">
        <v>3</v>
      </c>
      <c r="H10369">
        <v>1</v>
      </c>
      <c r="I10369">
        <v>2</v>
      </c>
      <c r="J10369">
        <v>585</v>
      </c>
      <c r="L10369" t="s">
        <v>10547</v>
      </c>
      <c r="M10369" t="s">
        <v>8318</v>
      </c>
      <c r="N10369" t="s">
        <v>45</v>
      </c>
      <c r="O10369" s="6" t="str">
        <f>INDEX(lkp_Region,MATCH(tbl_Sales[[#This Row],[Suburb]],lkp_Suburb,0))</f>
        <v>South-Eastern Metropolitan</v>
      </c>
      <c r="P10369" s="6">
        <f>MONTH(tbl_Sales[[#This Row],[Date]])</f>
        <v>7</v>
      </c>
      <c r="Q10369" s="6">
        <f>YEAR(tbl_Sales[[#This Row],[Date]])</f>
        <v>2017</v>
      </c>
    </row>
    <row r="10370" spans="1:17" x14ac:dyDescent="0.25">
      <c r="A10370" s="1">
        <v>42922</v>
      </c>
      <c r="B10370">
        <v>425000</v>
      </c>
      <c r="C10370" t="s">
        <v>2</v>
      </c>
      <c r="D10370" t="s">
        <v>12427</v>
      </c>
      <c r="E10370" t="s">
        <v>10</v>
      </c>
      <c r="F10370">
        <v>3064</v>
      </c>
      <c r="G10370">
        <v>3</v>
      </c>
      <c r="H10370">
        <v>2</v>
      </c>
      <c r="I10370">
        <v>2</v>
      </c>
      <c r="J10370">
        <v>255</v>
      </c>
      <c r="K10370">
        <v>1996</v>
      </c>
      <c r="L10370" t="s">
        <v>10548</v>
      </c>
      <c r="M10370" t="s">
        <v>8392</v>
      </c>
      <c r="N10370" t="s">
        <v>195</v>
      </c>
      <c r="O10370" s="6" t="str">
        <f>INDEX(lkp_Region,MATCH(tbl_Sales[[#This Row],[Suburb]],lkp_Suburb,0))</f>
        <v>Northern Metropolitan</v>
      </c>
      <c r="P10370" s="6">
        <f>MONTH(tbl_Sales[[#This Row],[Date]])</f>
        <v>7</v>
      </c>
      <c r="Q10370" s="6">
        <f>YEAR(tbl_Sales[[#This Row],[Date]])</f>
        <v>2017</v>
      </c>
    </row>
    <row r="10371" spans="1:17" x14ac:dyDescent="0.25">
      <c r="A10371" s="1">
        <v>42922</v>
      </c>
      <c r="B10371">
        <v>1070000</v>
      </c>
      <c r="C10371" t="s">
        <v>2</v>
      </c>
      <c r="D10371" t="s">
        <v>12431</v>
      </c>
      <c r="E10371" t="s">
        <v>10</v>
      </c>
      <c r="F10371">
        <v>3015</v>
      </c>
      <c r="G10371">
        <v>2</v>
      </c>
      <c r="H10371">
        <v>1</v>
      </c>
      <c r="I10371">
        <v>3</v>
      </c>
      <c r="J10371">
        <v>480</v>
      </c>
      <c r="L10371" t="s">
        <v>10549</v>
      </c>
      <c r="M10371" t="s">
        <v>133</v>
      </c>
      <c r="N10371" t="s">
        <v>69</v>
      </c>
      <c r="O10371" s="6" t="str">
        <f>INDEX(lkp_Region,MATCH(tbl_Sales[[#This Row],[Suburb]],lkp_Suburb,0))</f>
        <v>Western Metropolitan</v>
      </c>
      <c r="P10371" s="6">
        <f>MONTH(tbl_Sales[[#This Row],[Date]])</f>
        <v>7</v>
      </c>
      <c r="Q10371" s="6">
        <f>YEAR(tbl_Sales[[#This Row],[Date]])</f>
        <v>2017</v>
      </c>
    </row>
    <row r="10372" spans="1:17" x14ac:dyDescent="0.25">
      <c r="A10372" s="1">
        <v>42922</v>
      </c>
      <c r="B10372">
        <v>1071500</v>
      </c>
      <c r="C10372" t="s">
        <v>2</v>
      </c>
      <c r="D10372" t="s">
        <v>12424</v>
      </c>
      <c r="E10372" t="s">
        <v>10</v>
      </c>
      <c r="F10372">
        <v>3175</v>
      </c>
      <c r="G10372">
        <v>4</v>
      </c>
      <c r="H10372">
        <v>1</v>
      </c>
      <c r="I10372">
        <v>1</v>
      </c>
      <c r="J10372">
        <v>951</v>
      </c>
      <c r="L10372" t="s">
        <v>6120</v>
      </c>
      <c r="M10372" t="s">
        <v>8283</v>
      </c>
      <c r="N10372" t="s">
        <v>7727</v>
      </c>
      <c r="O10372" s="6" t="str">
        <f>INDEX(lkp_Region,MATCH(tbl_Sales[[#This Row],[Suburb]],lkp_Suburb,0))</f>
        <v>South-Eastern Metropolitan</v>
      </c>
      <c r="P10372" s="6">
        <f>MONTH(tbl_Sales[[#This Row],[Date]])</f>
        <v>7</v>
      </c>
      <c r="Q10372" s="6">
        <f>YEAR(tbl_Sales[[#This Row],[Date]])</f>
        <v>2017</v>
      </c>
    </row>
    <row r="10373" spans="1:17" x14ac:dyDescent="0.25">
      <c r="A10373" s="1">
        <v>42922</v>
      </c>
      <c r="B10373">
        <v>357000</v>
      </c>
      <c r="C10373" t="s">
        <v>13</v>
      </c>
      <c r="D10373" t="s">
        <v>12425</v>
      </c>
      <c r="E10373" t="s">
        <v>10</v>
      </c>
      <c r="F10373">
        <v>3163</v>
      </c>
      <c r="G10373">
        <v>1</v>
      </c>
      <c r="H10373">
        <v>1</v>
      </c>
      <c r="I10373">
        <v>1</v>
      </c>
      <c r="J10373">
        <v>1382</v>
      </c>
      <c r="L10373" t="s">
        <v>10550</v>
      </c>
      <c r="M10373" t="s">
        <v>225</v>
      </c>
      <c r="N10373" t="s">
        <v>57</v>
      </c>
      <c r="O10373" s="6" t="str">
        <f>INDEX(lkp_Region,MATCH(tbl_Sales[[#This Row],[Suburb]],lkp_Suburb,0))</f>
        <v>Southern Metropolitan</v>
      </c>
      <c r="P10373" s="6">
        <f>MONTH(tbl_Sales[[#This Row],[Date]])</f>
        <v>7</v>
      </c>
      <c r="Q10373" s="6">
        <f>YEAR(tbl_Sales[[#This Row],[Date]])</f>
        <v>2017</v>
      </c>
    </row>
    <row r="10374" spans="1:17" x14ac:dyDescent="0.25">
      <c r="A10374" s="1">
        <v>42922</v>
      </c>
      <c r="B10374">
        <v>1105000</v>
      </c>
      <c r="C10374" t="s">
        <v>13</v>
      </c>
      <c r="D10374" t="s">
        <v>12425</v>
      </c>
      <c r="E10374" t="s">
        <v>10</v>
      </c>
      <c r="F10374">
        <v>3163</v>
      </c>
      <c r="G10374">
        <v>3</v>
      </c>
      <c r="H10374">
        <v>2</v>
      </c>
      <c r="I10374">
        <v>2</v>
      </c>
      <c r="J10374">
        <v>271</v>
      </c>
      <c r="K10374">
        <v>1997</v>
      </c>
      <c r="L10374" t="s">
        <v>10551</v>
      </c>
      <c r="M10374" t="s">
        <v>201</v>
      </c>
      <c r="N10374" t="s">
        <v>57</v>
      </c>
      <c r="O10374" s="6" t="str">
        <f>INDEX(lkp_Region,MATCH(tbl_Sales[[#This Row],[Suburb]],lkp_Suburb,0))</f>
        <v>Southern Metropolitan</v>
      </c>
      <c r="P10374" s="6">
        <f>MONTH(tbl_Sales[[#This Row],[Date]])</f>
        <v>7</v>
      </c>
      <c r="Q10374" s="6">
        <f>YEAR(tbl_Sales[[#This Row],[Date]])</f>
        <v>2017</v>
      </c>
    </row>
    <row r="10375" spans="1:17" x14ac:dyDescent="0.25">
      <c r="A10375" s="1">
        <v>42922</v>
      </c>
      <c r="B10375">
        <v>1165000</v>
      </c>
      <c r="C10375" t="s">
        <v>2</v>
      </c>
      <c r="D10375" t="s">
        <v>12429</v>
      </c>
      <c r="E10375" t="s">
        <v>10</v>
      </c>
      <c r="F10375">
        <v>3165</v>
      </c>
      <c r="G10375">
        <v>3</v>
      </c>
      <c r="H10375">
        <v>1</v>
      </c>
      <c r="I10375">
        <v>2</v>
      </c>
      <c r="J10375">
        <v>589</v>
      </c>
      <c r="L10375" t="s">
        <v>10552</v>
      </c>
      <c r="M10375" t="s">
        <v>138</v>
      </c>
      <c r="N10375" t="s">
        <v>57</v>
      </c>
      <c r="O10375" s="6" t="str">
        <f>INDEX(lkp_Region,MATCH(tbl_Sales[[#This Row],[Suburb]],lkp_Suburb,0))</f>
        <v>Southern Metropolitan</v>
      </c>
      <c r="P10375" s="6">
        <f>MONTH(tbl_Sales[[#This Row],[Date]])</f>
        <v>7</v>
      </c>
      <c r="Q10375" s="6">
        <f>YEAR(tbl_Sales[[#This Row],[Date]])</f>
        <v>2017</v>
      </c>
    </row>
    <row r="10376" spans="1:17" x14ac:dyDescent="0.25">
      <c r="A10376" s="1">
        <v>42922</v>
      </c>
      <c r="B10376">
        <v>1410000</v>
      </c>
      <c r="C10376" t="s">
        <v>2</v>
      </c>
      <c r="D10376" t="s">
        <v>12429</v>
      </c>
      <c r="E10376" t="s">
        <v>10</v>
      </c>
      <c r="F10376">
        <v>3163</v>
      </c>
      <c r="G10376">
        <v>3</v>
      </c>
      <c r="H10376">
        <v>1</v>
      </c>
      <c r="I10376">
        <v>1</v>
      </c>
      <c r="J10376">
        <v>579</v>
      </c>
      <c r="L10376" t="s">
        <v>3492</v>
      </c>
      <c r="M10376" t="s">
        <v>225</v>
      </c>
      <c r="N10376" t="s">
        <v>57</v>
      </c>
      <c r="O10376" s="6" t="str">
        <f>INDEX(lkp_Region,MATCH(tbl_Sales[[#This Row],[Suburb]],lkp_Suburb,0))</f>
        <v>Southern Metropolitan</v>
      </c>
      <c r="P10376" s="6">
        <f>MONTH(tbl_Sales[[#This Row],[Date]])</f>
        <v>7</v>
      </c>
      <c r="Q10376" s="6">
        <f>YEAR(tbl_Sales[[#This Row],[Date]])</f>
        <v>2017</v>
      </c>
    </row>
    <row r="10377" spans="1:17" x14ac:dyDescent="0.25">
      <c r="A10377" s="1">
        <v>42922</v>
      </c>
      <c r="B10377">
        <v>725000</v>
      </c>
      <c r="C10377" t="s">
        <v>2</v>
      </c>
      <c r="D10377" t="s">
        <v>12427</v>
      </c>
      <c r="E10377" t="s">
        <v>10</v>
      </c>
      <c r="F10377">
        <v>3073</v>
      </c>
      <c r="G10377">
        <v>3</v>
      </c>
      <c r="H10377">
        <v>1</v>
      </c>
      <c r="I10377">
        <v>2</v>
      </c>
      <c r="J10377">
        <v>579</v>
      </c>
      <c r="L10377" t="s">
        <v>10553</v>
      </c>
      <c r="M10377" t="s">
        <v>93</v>
      </c>
      <c r="N10377" t="s">
        <v>62</v>
      </c>
      <c r="O10377" s="6" t="str">
        <f>INDEX(lkp_Region,MATCH(tbl_Sales[[#This Row],[Suburb]],lkp_Suburb,0))</f>
        <v>Northern Metropolitan</v>
      </c>
      <c r="P10377" s="6">
        <f>MONTH(tbl_Sales[[#This Row],[Date]])</f>
        <v>7</v>
      </c>
      <c r="Q10377" s="6">
        <f>YEAR(tbl_Sales[[#This Row],[Date]])</f>
        <v>2017</v>
      </c>
    </row>
    <row r="10378" spans="1:17" x14ac:dyDescent="0.25">
      <c r="A10378" s="1">
        <v>42922</v>
      </c>
      <c r="B10378">
        <v>930000</v>
      </c>
      <c r="C10378" t="s">
        <v>2</v>
      </c>
      <c r="D10378" t="s">
        <v>12423</v>
      </c>
      <c r="E10378" t="s">
        <v>10</v>
      </c>
      <c r="F10378">
        <v>3072</v>
      </c>
      <c r="G10378">
        <v>3</v>
      </c>
      <c r="H10378">
        <v>1</v>
      </c>
      <c r="I10378">
        <v>0</v>
      </c>
      <c r="J10378">
        <v>357</v>
      </c>
      <c r="L10378" t="s">
        <v>10554</v>
      </c>
      <c r="M10378" t="s">
        <v>97</v>
      </c>
      <c r="N10378" t="s">
        <v>62</v>
      </c>
      <c r="O10378" s="6" t="str">
        <f>INDEX(lkp_Region,MATCH(tbl_Sales[[#This Row],[Suburb]],lkp_Suburb,0))</f>
        <v>Northern Metropolitan</v>
      </c>
      <c r="P10378" s="6">
        <f>MONTH(tbl_Sales[[#This Row],[Date]])</f>
        <v>7</v>
      </c>
      <c r="Q10378" s="6">
        <f>YEAR(tbl_Sales[[#This Row],[Date]])</f>
        <v>2017</v>
      </c>
    </row>
    <row r="10379" spans="1:17" x14ac:dyDescent="0.25">
      <c r="A10379" s="1">
        <v>42922</v>
      </c>
      <c r="B10379">
        <v>622000</v>
      </c>
      <c r="C10379" t="s">
        <v>2</v>
      </c>
      <c r="D10379" t="s">
        <v>12433</v>
      </c>
      <c r="E10379" t="s">
        <v>5</v>
      </c>
      <c r="F10379">
        <v>3976</v>
      </c>
      <c r="G10379">
        <v>4</v>
      </c>
      <c r="H10379">
        <v>2</v>
      </c>
      <c r="I10379">
        <v>2</v>
      </c>
      <c r="J10379">
        <v>654</v>
      </c>
      <c r="K10379">
        <v>1989</v>
      </c>
      <c r="L10379" t="s">
        <v>10555</v>
      </c>
      <c r="M10379" t="s">
        <v>10399</v>
      </c>
      <c r="N10379" t="s">
        <v>7735</v>
      </c>
      <c r="O10379" s="6" t="str">
        <f>INDEX(lkp_Region,MATCH(tbl_Sales[[#This Row],[Suburb]],lkp_Suburb,0))</f>
        <v>South-Eastern Metropolitan</v>
      </c>
      <c r="P10379" s="6">
        <f>MONTH(tbl_Sales[[#This Row],[Date]])</f>
        <v>7</v>
      </c>
      <c r="Q10379" s="6">
        <f>YEAR(tbl_Sales[[#This Row],[Date]])</f>
        <v>2017</v>
      </c>
    </row>
    <row r="10380" spans="1:17" x14ac:dyDescent="0.25">
      <c r="A10380" s="1">
        <v>42922</v>
      </c>
      <c r="B10380">
        <v>550000</v>
      </c>
      <c r="C10380" t="s">
        <v>2</v>
      </c>
      <c r="D10380" t="s">
        <v>12430</v>
      </c>
      <c r="E10380" t="s">
        <v>10</v>
      </c>
      <c r="F10380">
        <v>3021</v>
      </c>
      <c r="G10380">
        <v>3</v>
      </c>
      <c r="H10380">
        <v>1</v>
      </c>
      <c r="I10380">
        <v>1</v>
      </c>
      <c r="J10380">
        <v>606</v>
      </c>
      <c r="K10380">
        <v>1965</v>
      </c>
      <c r="L10380" t="s">
        <v>10556</v>
      </c>
      <c r="M10380" t="s">
        <v>7948</v>
      </c>
      <c r="N10380" t="s">
        <v>3</v>
      </c>
      <c r="O10380" s="6" t="str">
        <f>INDEX(lkp_Region,MATCH(tbl_Sales[[#This Row],[Suburb]],lkp_Suburb,0))</f>
        <v>Western Metropolitan</v>
      </c>
      <c r="P10380" s="6">
        <f>MONTH(tbl_Sales[[#This Row],[Date]])</f>
        <v>7</v>
      </c>
      <c r="Q10380" s="6">
        <f>YEAR(tbl_Sales[[#This Row],[Date]])</f>
        <v>2017</v>
      </c>
    </row>
    <row r="10381" spans="1:17" x14ac:dyDescent="0.25">
      <c r="A10381" s="1">
        <v>42922</v>
      </c>
      <c r="B10381">
        <v>2600000</v>
      </c>
      <c r="C10381" t="s">
        <v>2</v>
      </c>
      <c r="D10381" t="s">
        <v>12427</v>
      </c>
      <c r="E10381" t="s">
        <v>10</v>
      </c>
      <c r="F10381">
        <v>3101</v>
      </c>
      <c r="G10381">
        <v>4</v>
      </c>
      <c r="H10381">
        <v>2</v>
      </c>
      <c r="I10381">
        <v>0</v>
      </c>
      <c r="J10381">
        <v>320</v>
      </c>
      <c r="K10381">
        <v>1920</v>
      </c>
      <c r="L10381" t="s">
        <v>10557</v>
      </c>
      <c r="M10381" t="s">
        <v>145</v>
      </c>
      <c r="N10381" t="s">
        <v>101</v>
      </c>
      <c r="O10381" s="6" t="str">
        <f>INDEX(lkp_Region,MATCH(tbl_Sales[[#This Row],[Suburb]],lkp_Suburb,0))</f>
        <v>Southern Metropolitan</v>
      </c>
      <c r="P10381" s="6">
        <f>MONTH(tbl_Sales[[#This Row],[Date]])</f>
        <v>7</v>
      </c>
      <c r="Q10381" s="6">
        <f>YEAR(tbl_Sales[[#This Row],[Date]])</f>
        <v>2017</v>
      </c>
    </row>
    <row r="10382" spans="1:17" x14ac:dyDescent="0.25">
      <c r="A10382" s="1">
        <v>42922</v>
      </c>
      <c r="B10382">
        <v>1651000</v>
      </c>
      <c r="C10382" t="s">
        <v>2</v>
      </c>
      <c r="D10382" t="s">
        <v>12429</v>
      </c>
      <c r="E10382" t="s">
        <v>10</v>
      </c>
      <c r="F10382">
        <v>3191</v>
      </c>
      <c r="G10382">
        <v>3</v>
      </c>
      <c r="H10382">
        <v>2</v>
      </c>
      <c r="I10382">
        <v>1</v>
      </c>
      <c r="J10382">
        <v>390</v>
      </c>
      <c r="K10382">
        <v>1950</v>
      </c>
      <c r="L10382" t="s">
        <v>10558</v>
      </c>
      <c r="M10382" t="s">
        <v>7562</v>
      </c>
      <c r="N10382" t="s">
        <v>107</v>
      </c>
      <c r="O10382" s="6" t="str">
        <f>INDEX(lkp_Region,MATCH(tbl_Sales[[#This Row],[Suburb]],lkp_Suburb,0))</f>
        <v>Southern Metropolitan</v>
      </c>
      <c r="P10382" s="6">
        <f>MONTH(tbl_Sales[[#This Row],[Date]])</f>
        <v>7</v>
      </c>
      <c r="Q10382" s="6">
        <f>YEAR(tbl_Sales[[#This Row],[Date]])</f>
        <v>2017</v>
      </c>
    </row>
    <row r="10383" spans="1:17" x14ac:dyDescent="0.25">
      <c r="A10383" s="1">
        <v>42922</v>
      </c>
      <c r="B10383">
        <v>2800000</v>
      </c>
      <c r="C10383" t="s">
        <v>2</v>
      </c>
      <c r="D10383" t="s">
        <v>12428</v>
      </c>
      <c r="E10383" t="s">
        <v>5</v>
      </c>
      <c r="F10383">
        <v>3186</v>
      </c>
      <c r="G10383">
        <v>4</v>
      </c>
      <c r="H10383">
        <v>3</v>
      </c>
      <c r="I10383">
        <v>2</v>
      </c>
      <c r="J10383">
        <v>498</v>
      </c>
      <c r="K10383">
        <v>1900</v>
      </c>
      <c r="L10383" t="s">
        <v>10559</v>
      </c>
      <c r="M10383" t="s">
        <v>105</v>
      </c>
      <c r="N10383" t="s">
        <v>107</v>
      </c>
      <c r="O10383" s="6" t="str">
        <f>INDEX(lkp_Region,MATCH(tbl_Sales[[#This Row],[Suburb]],lkp_Suburb,0))</f>
        <v>Southern Metropolitan</v>
      </c>
      <c r="P10383" s="6">
        <f>MONTH(tbl_Sales[[#This Row],[Date]])</f>
        <v>7</v>
      </c>
      <c r="Q10383" s="6">
        <f>YEAR(tbl_Sales[[#This Row],[Date]])</f>
        <v>2017</v>
      </c>
    </row>
    <row r="10384" spans="1:17" x14ac:dyDescent="0.25">
      <c r="A10384" s="1">
        <v>42922</v>
      </c>
      <c r="B10384">
        <v>580000</v>
      </c>
      <c r="C10384" t="s">
        <v>2</v>
      </c>
      <c r="D10384" t="s">
        <v>12424</v>
      </c>
      <c r="E10384" t="s">
        <v>10</v>
      </c>
      <c r="F10384">
        <v>3081</v>
      </c>
      <c r="G10384">
        <v>2</v>
      </c>
      <c r="H10384">
        <v>1</v>
      </c>
      <c r="I10384">
        <v>2</v>
      </c>
      <c r="J10384">
        <v>498</v>
      </c>
      <c r="K10384">
        <v>1955</v>
      </c>
      <c r="L10384" t="s">
        <v>10560</v>
      </c>
      <c r="M10384" t="s">
        <v>148</v>
      </c>
      <c r="N10384" t="s">
        <v>150</v>
      </c>
      <c r="O10384" s="6" t="str">
        <f>INDEX(lkp_Region,MATCH(tbl_Sales[[#This Row],[Suburb]],lkp_Suburb,0))</f>
        <v>Eastern Metropolitan</v>
      </c>
      <c r="P10384" s="6">
        <f>MONTH(tbl_Sales[[#This Row],[Date]])</f>
        <v>7</v>
      </c>
      <c r="Q10384" s="6">
        <f>YEAR(tbl_Sales[[#This Row],[Date]])</f>
        <v>2017</v>
      </c>
    </row>
    <row r="10385" spans="1:17" x14ac:dyDescent="0.25">
      <c r="A10385" s="1">
        <v>42922</v>
      </c>
      <c r="B10385">
        <v>687000</v>
      </c>
      <c r="C10385" t="s">
        <v>2</v>
      </c>
      <c r="D10385" t="s">
        <v>12427</v>
      </c>
      <c r="E10385" t="s">
        <v>10</v>
      </c>
      <c r="F10385">
        <v>3083</v>
      </c>
      <c r="G10385">
        <v>3</v>
      </c>
      <c r="H10385">
        <v>1</v>
      </c>
      <c r="I10385">
        <v>3</v>
      </c>
      <c r="J10385">
        <v>559</v>
      </c>
      <c r="L10385" t="s">
        <v>10561</v>
      </c>
      <c r="M10385" t="s">
        <v>7813</v>
      </c>
      <c r="N10385" t="s">
        <v>150</v>
      </c>
      <c r="O10385" s="6" t="str">
        <f>INDEX(lkp_Region,MATCH(tbl_Sales[[#This Row],[Suburb]],lkp_Suburb,0))</f>
        <v>Northern Metropolitan</v>
      </c>
      <c r="P10385" s="6">
        <f>MONTH(tbl_Sales[[#This Row],[Date]])</f>
        <v>7</v>
      </c>
      <c r="Q10385" s="6">
        <f>YEAR(tbl_Sales[[#This Row],[Date]])</f>
        <v>2017</v>
      </c>
    </row>
    <row r="10386" spans="1:17" x14ac:dyDescent="0.25">
      <c r="A10386" s="1">
        <v>42922</v>
      </c>
      <c r="B10386">
        <v>915000</v>
      </c>
      <c r="C10386" t="s">
        <v>13</v>
      </c>
      <c r="D10386" t="s">
        <v>12423</v>
      </c>
      <c r="E10386" t="s">
        <v>10</v>
      </c>
      <c r="F10386">
        <v>3084</v>
      </c>
      <c r="G10386">
        <v>4</v>
      </c>
      <c r="H10386">
        <v>2</v>
      </c>
      <c r="I10386">
        <v>2</v>
      </c>
      <c r="J10386">
        <v>419</v>
      </c>
      <c r="L10386" t="s">
        <v>10562</v>
      </c>
      <c r="M10386" t="s">
        <v>211</v>
      </c>
      <c r="N10386" t="s">
        <v>150</v>
      </c>
      <c r="O10386" s="6" t="str">
        <f>INDEX(lkp_Region,MATCH(tbl_Sales[[#This Row],[Suburb]],lkp_Suburb,0))</f>
        <v>Eastern Metropolitan</v>
      </c>
      <c r="P10386" s="6">
        <f>MONTH(tbl_Sales[[#This Row],[Date]])</f>
        <v>7</v>
      </c>
      <c r="Q10386" s="6">
        <f>YEAR(tbl_Sales[[#This Row],[Date]])</f>
        <v>2017</v>
      </c>
    </row>
    <row r="10387" spans="1:17" x14ac:dyDescent="0.25">
      <c r="A10387" s="1">
        <v>42922</v>
      </c>
      <c r="B10387">
        <v>1170000</v>
      </c>
      <c r="C10387" t="s">
        <v>2</v>
      </c>
      <c r="D10387" t="s">
        <v>12423</v>
      </c>
      <c r="E10387" t="s">
        <v>10</v>
      </c>
      <c r="F10387">
        <v>3084</v>
      </c>
      <c r="G10387">
        <v>5</v>
      </c>
      <c r="H10387">
        <v>3</v>
      </c>
      <c r="I10387">
        <v>3</v>
      </c>
      <c r="J10387">
        <v>694</v>
      </c>
      <c r="K10387">
        <v>1975</v>
      </c>
      <c r="L10387" t="s">
        <v>10563</v>
      </c>
      <c r="M10387" t="s">
        <v>235</v>
      </c>
      <c r="N10387" t="s">
        <v>150</v>
      </c>
      <c r="O10387" s="6" t="str">
        <f>INDEX(lkp_Region,MATCH(tbl_Sales[[#This Row],[Suburb]],lkp_Suburb,0))</f>
        <v>Eastern Metropolitan</v>
      </c>
      <c r="P10387" s="6">
        <f>MONTH(tbl_Sales[[#This Row],[Date]])</f>
        <v>7</v>
      </c>
      <c r="Q10387" s="6">
        <f>YEAR(tbl_Sales[[#This Row],[Date]])</f>
        <v>2017</v>
      </c>
    </row>
    <row r="10388" spans="1:17" x14ac:dyDescent="0.25">
      <c r="A10388" s="1">
        <v>42923</v>
      </c>
      <c r="B10388">
        <v>1520000</v>
      </c>
      <c r="C10388" t="s">
        <v>2</v>
      </c>
      <c r="D10388" t="s">
        <v>12427</v>
      </c>
      <c r="E10388" t="s">
        <v>5</v>
      </c>
      <c r="F10388">
        <v>3068</v>
      </c>
      <c r="G10388">
        <v>2</v>
      </c>
      <c r="H10388">
        <v>1</v>
      </c>
      <c r="I10388">
        <v>0</v>
      </c>
      <c r="J10388">
        <v>138</v>
      </c>
      <c r="L10388" t="s">
        <v>10564</v>
      </c>
      <c r="M10388" t="s">
        <v>72</v>
      </c>
      <c r="N10388" t="s">
        <v>8</v>
      </c>
      <c r="O10388" s="6" t="str">
        <f>INDEX(lkp_Region,MATCH(tbl_Sales[[#This Row],[Suburb]],lkp_Suburb,0))</f>
        <v>Northern Metropolitan</v>
      </c>
      <c r="P10388" s="6">
        <f>MONTH(tbl_Sales[[#This Row],[Date]])</f>
        <v>7</v>
      </c>
      <c r="Q10388" s="6">
        <f>YEAR(tbl_Sales[[#This Row],[Date]])</f>
        <v>2017</v>
      </c>
    </row>
    <row r="10389" spans="1:17" x14ac:dyDescent="0.25">
      <c r="A10389" s="1">
        <v>42923</v>
      </c>
      <c r="B10389">
        <v>452000</v>
      </c>
      <c r="C10389" t="s">
        <v>2</v>
      </c>
      <c r="D10389" t="s">
        <v>12427</v>
      </c>
      <c r="E10389" t="s">
        <v>5</v>
      </c>
      <c r="F10389">
        <v>3030</v>
      </c>
      <c r="G10389">
        <v>3</v>
      </c>
      <c r="H10389">
        <v>1</v>
      </c>
      <c r="I10389">
        <v>3</v>
      </c>
      <c r="J10389">
        <v>567</v>
      </c>
      <c r="K10389">
        <v>1980</v>
      </c>
      <c r="L10389" t="s">
        <v>10565</v>
      </c>
      <c r="M10389" t="s">
        <v>8069</v>
      </c>
      <c r="N10389" t="s">
        <v>7964</v>
      </c>
      <c r="O10389" s="6" t="str">
        <f>INDEX(lkp_Region,MATCH(tbl_Sales[[#This Row],[Suburb]],lkp_Suburb,0))</f>
        <v>Western Metropolitan</v>
      </c>
      <c r="P10389" s="6">
        <f>MONTH(tbl_Sales[[#This Row],[Date]])</f>
        <v>7</v>
      </c>
      <c r="Q10389" s="6">
        <f>YEAR(tbl_Sales[[#This Row],[Date]])</f>
        <v>2017</v>
      </c>
    </row>
    <row r="10390" spans="1:17" x14ac:dyDescent="0.25">
      <c r="A10390" s="1">
        <v>42923</v>
      </c>
      <c r="B10390">
        <v>467000</v>
      </c>
      <c r="C10390" t="s">
        <v>2</v>
      </c>
      <c r="D10390" t="s">
        <v>12428</v>
      </c>
      <c r="E10390" t="s">
        <v>10</v>
      </c>
      <c r="F10390">
        <v>3030</v>
      </c>
      <c r="G10390">
        <v>3</v>
      </c>
      <c r="H10390">
        <v>2</v>
      </c>
      <c r="I10390">
        <v>1</v>
      </c>
      <c r="J10390">
        <v>268</v>
      </c>
      <c r="K10390">
        <v>2008</v>
      </c>
      <c r="L10390" t="s">
        <v>10566</v>
      </c>
      <c r="M10390" t="s">
        <v>8069</v>
      </c>
      <c r="N10390" t="s">
        <v>7964</v>
      </c>
      <c r="O10390" s="6" t="str">
        <f>INDEX(lkp_Region,MATCH(tbl_Sales[[#This Row],[Suburb]],lkp_Suburb,0))</f>
        <v>Western Metropolitan</v>
      </c>
      <c r="P10390" s="6">
        <f>MONTH(tbl_Sales[[#This Row],[Date]])</f>
        <v>7</v>
      </c>
      <c r="Q10390" s="6">
        <f>YEAR(tbl_Sales[[#This Row],[Date]])</f>
        <v>2017</v>
      </c>
    </row>
    <row r="10391" spans="1:17" x14ac:dyDescent="0.25">
      <c r="A10391" s="1">
        <v>42923</v>
      </c>
      <c r="B10391">
        <v>463000</v>
      </c>
      <c r="C10391" t="s">
        <v>51</v>
      </c>
      <c r="D10391" t="s">
        <v>12429</v>
      </c>
      <c r="E10391" t="s">
        <v>10</v>
      </c>
      <c r="F10391">
        <v>3075</v>
      </c>
      <c r="G10391">
        <v>3</v>
      </c>
      <c r="H10391">
        <v>2</v>
      </c>
      <c r="I10391">
        <v>2</v>
      </c>
      <c r="J10391">
        <v>114</v>
      </c>
      <c r="K10391">
        <v>2014</v>
      </c>
      <c r="L10391" t="s">
        <v>10567</v>
      </c>
      <c r="M10391" t="s">
        <v>7965</v>
      </c>
      <c r="N10391" t="s">
        <v>7515</v>
      </c>
      <c r="O10391" s="6" t="str">
        <f>INDEX(lkp_Region,MATCH(tbl_Sales[[#This Row],[Suburb]],lkp_Suburb,0))</f>
        <v>Northern Metropolitan</v>
      </c>
      <c r="P10391" s="6">
        <f>MONTH(tbl_Sales[[#This Row],[Date]])</f>
        <v>7</v>
      </c>
      <c r="Q10391" s="6">
        <f>YEAR(tbl_Sales[[#This Row],[Date]])</f>
        <v>2017</v>
      </c>
    </row>
    <row r="10392" spans="1:17" x14ac:dyDescent="0.25">
      <c r="A10392" s="1">
        <v>42923</v>
      </c>
      <c r="B10392">
        <v>1032000</v>
      </c>
      <c r="C10392" t="s">
        <v>2</v>
      </c>
      <c r="D10392" t="s">
        <v>12423</v>
      </c>
      <c r="E10392" t="s">
        <v>10</v>
      </c>
      <c r="F10392">
        <v>3151</v>
      </c>
      <c r="G10392">
        <v>4</v>
      </c>
      <c r="H10392">
        <v>2</v>
      </c>
      <c r="I10392">
        <v>2</v>
      </c>
      <c r="J10392">
        <v>599</v>
      </c>
      <c r="K10392">
        <v>1960</v>
      </c>
      <c r="L10392" t="s">
        <v>10568</v>
      </c>
      <c r="M10392" t="s">
        <v>8166</v>
      </c>
      <c r="N10392" t="s">
        <v>14</v>
      </c>
      <c r="O10392" s="6" t="str">
        <f>INDEX(lkp_Region,MATCH(tbl_Sales[[#This Row],[Suburb]],lkp_Suburb,0))</f>
        <v>Eastern Metropolitan</v>
      </c>
      <c r="P10392" s="6">
        <f>MONTH(tbl_Sales[[#This Row],[Date]])</f>
        <v>7</v>
      </c>
      <c r="Q10392" s="6">
        <f>YEAR(tbl_Sales[[#This Row],[Date]])</f>
        <v>2017</v>
      </c>
    </row>
    <row r="10393" spans="1:17" x14ac:dyDescent="0.25">
      <c r="A10393" s="1">
        <v>42923</v>
      </c>
      <c r="B10393">
        <v>1100000</v>
      </c>
      <c r="C10393" t="s">
        <v>2</v>
      </c>
      <c r="D10393" t="s">
        <v>12423</v>
      </c>
      <c r="E10393" t="s">
        <v>10</v>
      </c>
      <c r="F10393">
        <v>3130</v>
      </c>
      <c r="G10393">
        <v>3</v>
      </c>
      <c r="H10393">
        <v>1</v>
      </c>
      <c r="I10393">
        <v>2</v>
      </c>
      <c r="J10393">
        <v>492</v>
      </c>
      <c r="K10393">
        <v>1957</v>
      </c>
      <c r="L10393" t="s">
        <v>10569</v>
      </c>
      <c r="M10393" t="s">
        <v>7710</v>
      </c>
      <c r="N10393" t="s">
        <v>14</v>
      </c>
      <c r="O10393" s="6" t="str">
        <f>INDEX(lkp_Region,MATCH(tbl_Sales[[#This Row],[Suburb]],lkp_Suburb,0))</f>
        <v>Eastern Metropolitan</v>
      </c>
      <c r="P10393" s="6">
        <f>MONTH(tbl_Sales[[#This Row],[Date]])</f>
        <v>7</v>
      </c>
      <c r="Q10393" s="6">
        <f>YEAR(tbl_Sales[[#This Row],[Date]])</f>
        <v>2017</v>
      </c>
    </row>
    <row r="10394" spans="1:17" x14ac:dyDescent="0.25">
      <c r="A10394" s="1">
        <v>42923</v>
      </c>
      <c r="B10394">
        <v>1177000</v>
      </c>
      <c r="C10394" t="s">
        <v>2</v>
      </c>
      <c r="D10394" t="s">
        <v>12423</v>
      </c>
      <c r="E10394" t="s">
        <v>10</v>
      </c>
      <c r="F10394">
        <v>3131</v>
      </c>
      <c r="G10394">
        <v>3</v>
      </c>
      <c r="H10394">
        <v>2</v>
      </c>
      <c r="I10394">
        <v>2</v>
      </c>
      <c r="J10394">
        <v>561</v>
      </c>
      <c r="L10394" t="s">
        <v>10570</v>
      </c>
      <c r="M10394" t="s">
        <v>8929</v>
      </c>
      <c r="N10394" t="s">
        <v>14</v>
      </c>
      <c r="O10394" s="6" t="str">
        <f>INDEX(lkp_Region,MATCH(tbl_Sales[[#This Row],[Suburb]],lkp_Suburb,0))</f>
        <v>Eastern Metropolitan</v>
      </c>
      <c r="P10394" s="6">
        <f>MONTH(tbl_Sales[[#This Row],[Date]])</f>
        <v>7</v>
      </c>
      <c r="Q10394" s="6">
        <f>YEAR(tbl_Sales[[#This Row],[Date]])</f>
        <v>2017</v>
      </c>
    </row>
    <row r="10395" spans="1:17" x14ac:dyDescent="0.25">
      <c r="A10395" s="1">
        <v>42923</v>
      </c>
      <c r="B10395">
        <v>1170000</v>
      </c>
      <c r="C10395" t="s">
        <v>2</v>
      </c>
      <c r="D10395" t="s">
        <v>12425</v>
      </c>
      <c r="E10395" t="s">
        <v>5</v>
      </c>
      <c r="F10395">
        <v>3181</v>
      </c>
      <c r="G10395">
        <v>2</v>
      </c>
      <c r="H10395">
        <v>2</v>
      </c>
      <c r="I10395">
        <v>2</v>
      </c>
      <c r="J10395">
        <v>86</v>
      </c>
      <c r="L10395" t="s">
        <v>10571</v>
      </c>
      <c r="M10395" t="s">
        <v>302</v>
      </c>
      <c r="N10395" t="s">
        <v>76</v>
      </c>
      <c r="O10395" s="6" t="str">
        <f>INDEX(lkp_Region,MATCH(tbl_Sales[[#This Row],[Suburb]],lkp_Suburb,0))</f>
        <v>Southern Metropolitan</v>
      </c>
      <c r="P10395" s="6">
        <f>MONTH(tbl_Sales[[#This Row],[Date]])</f>
        <v>7</v>
      </c>
      <c r="Q10395" s="6">
        <f>YEAR(tbl_Sales[[#This Row],[Date]])</f>
        <v>2017</v>
      </c>
    </row>
    <row r="10396" spans="1:17" x14ac:dyDescent="0.25">
      <c r="A10396" s="1">
        <v>42923</v>
      </c>
      <c r="B10396">
        <v>2010000</v>
      </c>
      <c r="C10396" t="s">
        <v>2</v>
      </c>
      <c r="D10396" t="s">
        <v>12431</v>
      </c>
      <c r="E10396" t="s">
        <v>10</v>
      </c>
      <c r="F10396">
        <v>3206</v>
      </c>
      <c r="G10396">
        <v>3</v>
      </c>
      <c r="H10396">
        <v>1</v>
      </c>
      <c r="I10396">
        <v>0</v>
      </c>
      <c r="J10396">
        <v>207</v>
      </c>
      <c r="K10396">
        <v>1890</v>
      </c>
      <c r="L10396" t="s">
        <v>10572</v>
      </c>
      <c r="M10396" t="s">
        <v>474</v>
      </c>
      <c r="N10396" t="s">
        <v>26</v>
      </c>
      <c r="O10396" s="6" t="str">
        <f>INDEX(lkp_Region,MATCH(tbl_Sales[[#This Row],[Suburb]],lkp_Suburb,0))</f>
        <v>Southern Metropolitan</v>
      </c>
      <c r="P10396" s="6">
        <f>MONTH(tbl_Sales[[#This Row],[Date]])</f>
        <v>7</v>
      </c>
      <c r="Q10396" s="6">
        <f>YEAR(tbl_Sales[[#This Row],[Date]])</f>
        <v>2017</v>
      </c>
    </row>
    <row r="10397" spans="1:17" x14ac:dyDescent="0.25">
      <c r="A10397" s="1">
        <v>42923</v>
      </c>
      <c r="B10397">
        <v>560000</v>
      </c>
      <c r="C10397" t="s">
        <v>51</v>
      </c>
      <c r="D10397" t="s">
        <v>12427</v>
      </c>
      <c r="E10397" t="s">
        <v>5</v>
      </c>
      <c r="F10397">
        <v>3046</v>
      </c>
      <c r="G10397">
        <v>2</v>
      </c>
      <c r="H10397">
        <v>1</v>
      </c>
      <c r="I10397">
        <v>1</v>
      </c>
      <c r="J10397">
        <v>132</v>
      </c>
      <c r="K10397">
        <v>2014</v>
      </c>
      <c r="L10397" t="s">
        <v>10573</v>
      </c>
      <c r="M10397" t="s">
        <v>680</v>
      </c>
      <c r="N10397" t="s">
        <v>18</v>
      </c>
      <c r="O10397" s="6" t="str">
        <f>INDEX(lkp_Region,MATCH(tbl_Sales[[#This Row],[Suburb]],lkp_Suburb,0))</f>
        <v>Northern Metropolitan</v>
      </c>
      <c r="P10397" s="6">
        <f>MONTH(tbl_Sales[[#This Row],[Date]])</f>
        <v>7</v>
      </c>
      <c r="Q10397" s="6">
        <f>YEAR(tbl_Sales[[#This Row],[Date]])</f>
        <v>2017</v>
      </c>
    </row>
    <row r="10398" spans="1:17" x14ac:dyDescent="0.25">
      <c r="A10398" s="1">
        <v>42923</v>
      </c>
      <c r="B10398">
        <v>800000</v>
      </c>
      <c r="C10398" t="s">
        <v>2</v>
      </c>
      <c r="D10398" t="s">
        <v>12428</v>
      </c>
      <c r="E10398" t="s">
        <v>10</v>
      </c>
      <c r="F10398">
        <v>3044</v>
      </c>
      <c r="G10398">
        <v>3</v>
      </c>
      <c r="H10398">
        <v>1</v>
      </c>
      <c r="I10398">
        <v>2</v>
      </c>
      <c r="J10398">
        <v>506</v>
      </c>
      <c r="L10398" t="s">
        <v>10574</v>
      </c>
      <c r="M10398" t="s">
        <v>115</v>
      </c>
      <c r="N10398" t="s">
        <v>18</v>
      </c>
      <c r="O10398" s="6" t="str">
        <f>INDEX(lkp_Region,MATCH(tbl_Sales[[#This Row],[Suburb]],lkp_Suburb,0))</f>
        <v>Northern Metropolitan</v>
      </c>
      <c r="P10398" s="6">
        <f>MONTH(tbl_Sales[[#This Row],[Date]])</f>
        <v>7</v>
      </c>
      <c r="Q10398" s="6">
        <f>YEAR(tbl_Sales[[#This Row],[Date]])</f>
        <v>2017</v>
      </c>
    </row>
    <row r="10399" spans="1:17" x14ac:dyDescent="0.25">
      <c r="A10399" s="1">
        <v>42923</v>
      </c>
      <c r="B10399">
        <v>805000</v>
      </c>
      <c r="C10399" t="s">
        <v>2</v>
      </c>
      <c r="D10399" t="s">
        <v>12428</v>
      </c>
      <c r="E10399" t="s">
        <v>10</v>
      </c>
      <c r="F10399">
        <v>3060</v>
      </c>
      <c r="G10399">
        <v>3</v>
      </c>
      <c r="H10399">
        <v>2</v>
      </c>
      <c r="I10399">
        <v>2</v>
      </c>
      <c r="J10399">
        <v>572</v>
      </c>
      <c r="L10399" t="s">
        <v>10575</v>
      </c>
      <c r="M10399" t="s">
        <v>16</v>
      </c>
      <c r="N10399" t="s">
        <v>18</v>
      </c>
      <c r="O10399" s="6" t="str">
        <f>INDEX(lkp_Region,MATCH(tbl_Sales[[#This Row],[Suburb]],lkp_Suburb,0))</f>
        <v>Northern Metropolitan</v>
      </c>
      <c r="P10399" s="6">
        <f>MONTH(tbl_Sales[[#This Row],[Date]])</f>
        <v>7</v>
      </c>
      <c r="Q10399" s="6">
        <f>YEAR(tbl_Sales[[#This Row],[Date]])</f>
        <v>2017</v>
      </c>
    </row>
    <row r="10400" spans="1:17" x14ac:dyDescent="0.25">
      <c r="A10400" s="1">
        <v>42923</v>
      </c>
      <c r="B10400">
        <v>468000</v>
      </c>
      <c r="C10400" t="s">
        <v>13</v>
      </c>
      <c r="D10400" t="s">
        <v>12427</v>
      </c>
      <c r="E10400" t="s">
        <v>10</v>
      </c>
      <c r="F10400">
        <v>3040</v>
      </c>
      <c r="G10400">
        <v>2</v>
      </c>
      <c r="H10400">
        <v>1</v>
      </c>
      <c r="I10400">
        <v>1</v>
      </c>
      <c r="J10400">
        <v>0</v>
      </c>
      <c r="L10400" t="s">
        <v>10576</v>
      </c>
      <c r="M10400" t="s">
        <v>47</v>
      </c>
      <c r="N10400" t="s">
        <v>49</v>
      </c>
      <c r="O10400" s="6" t="str">
        <f>INDEX(lkp_Region,MATCH(tbl_Sales[[#This Row],[Suburb]],lkp_Suburb,0))</f>
        <v>Western Metropolitan</v>
      </c>
      <c r="P10400" s="6">
        <f>MONTH(tbl_Sales[[#This Row],[Date]])</f>
        <v>7</v>
      </c>
      <c r="Q10400" s="6">
        <f>YEAR(tbl_Sales[[#This Row],[Date]])</f>
        <v>2017</v>
      </c>
    </row>
    <row r="10401" spans="1:17" x14ac:dyDescent="0.25">
      <c r="A10401" s="1">
        <v>42923</v>
      </c>
      <c r="B10401">
        <v>560000</v>
      </c>
      <c r="C10401" t="s">
        <v>13</v>
      </c>
      <c r="D10401" t="s">
        <v>12425</v>
      </c>
      <c r="E10401" t="s">
        <v>5</v>
      </c>
      <c r="F10401">
        <v>3039</v>
      </c>
      <c r="G10401">
        <v>2</v>
      </c>
      <c r="H10401">
        <v>2</v>
      </c>
      <c r="I10401">
        <v>1</v>
      </c>
      <c r="J10401">
        <v>0</v>
      </c>
      <c r="K10401">
        <v>2015</v>
      </c>
      <c r="L10401" t="s">
        <v>10577</v>
      </c>
      <c r="M10401" t="s">
        <v>242</v>
      </c>
      <c r="N10401" t="s">
        <v>49</v>
      </c>
      <c r="O10401" s="6" t="str">
        <f>INDEX(lkp_Region,MATCH(tbl_Sales[[#This Row],[Suburb]],lkp_Suburb,0))</f>
        <v>Western Metropolitan</v>
      </c>
      <c r="P10401" s="6">
        <f>MONTH(tbl_Sales[[#This Row],[Date]])</f>
        <v>7</v>
      </c>
      <c r="Q10401" s="6">
        <f>YEAR(tbl_Sales[[#This Row],[Date]])</f>
        <v>2017</v>
      </c>
    </row>
    <row r="10402" spans="1:17" x14ac:dyDescent="0.25">
      <c r="A10402" s="1">
        <v>42923</v>
      </c>
      <c r="B10402">
        <v>765000</v>
      </c>
      <c r="C10402" t="s">
        <v>13</v>
      </c>
      <c r="D10402" t="s">
        <v>12425</v>
      </c>
      <c r="E10402" t="s">
        <v>10</v>
      </c>
      <c r="F10402">
        <v>3034</v>
      </c>
      <c r="G10402">
        <v>3</v>
      </c>
      <c r="H10402">
        <v>2</v>
      </c>
      <c r="I10402">
        <v>1</v>
      </c>
      <c r="J10402">
        <v>292</v>
      </c>
      <c r="K10402">
        <v>2008</v>
      </c>
      <c r="L10402" t="s">
        <v>10578</v>
      </c>
      <c r="M10402" t="s">
        <v>524</v>
      </c>
      <c r="N10402" t="s">
        <v>49</v>
      </c>
      <c r="O10402" s="6" t="str">
        <f>INDEX(lkp_Region,MATCH(tbl_Sales[[#This Row],[Suburb]],lkp_Suburb,0))</f>
        <v>Western Metropolitan</v>
      </c>
      <c r="P10402" s="6">
        <f>MONTH(tbl_Sales[[#This Row],[Date]])</f>
        <v>7</v>
      </c>
      <c r="Q10402" s="6">
        <f>YEAR(tbl_Sales[[#This Row],[Date]])</f>
        <v>2017</v>
      </c>
    </row>
    <row r="10403" spans="1:17" x14ac:dyDescent="0.25">
      <c r="A10403" s="1">
        <v>42923</v>
      </c>
      <c r="B10403">
        <v>1270000</v>
      </c>
      <c r="C10403" t="s">
        <v>2</v>
      </c>
      <c r="D10403" t="s">
        <v>12429</v>
      </c>
      <c r="E10403" t="s">
        <v>10</v>
      </c>
      <c r="F10403">
        <v>3039</v>
      </c>
      <c r="G10403">
        <v>4</v>
      </c>
      <c r="H10403">
        <v>1</v>
      </c>
      <c r="I10403">
        <v>3</v>
      </c>
      <c r="J10403">
        <v>478</v>
      </c>
      <c r="K10403">
        <v>1925</v>
      </c>
      <c r="L10403" t="s">
        <v>10579</v>
      </c>
      <c r="M10403" t="s">
        <v>242</v>
      </c>
      <c r="N10403" t="s">
        <v>49</v>
      </c>
      <c r="O10403" s="6" t="str">
        <f>INDEX(lkp_Region,MATCH(tbl_Sales[[#This Row],[Suburb]],lkp_Suburb,0))</f>
        <v>Western Metropolitan</v>
      </c>
      <c r="P10403" s="6">
        <f>MONTH(tbl_Sales[[#This Row],[Date]])</f>
        <v>7</v>
      </c>
      <c r="Q10403" s="6">
        <f>YEAR(tbl_Sales[[#This Row],[Date]])</f>
        <v>2017</v>
      </c>
    </row>
    <row r="10404" spans="1:17" x14ac:dyDescent="0.25">
      <c r="A10404" s="1">
        <v>42923</v>
      </c>
      <c r="B10404">
        <v>1750000</v>
      </c>
      <c r="C10404" t="s">
        <v>2</v>
      </c>
      <c r="D10404" t="s">
        <v>12425</v>
      </c>
      <c r="E10404" t="s">
        <v>5</v>
      </c>
      <c r="F10404">
        <v>3032</v>
      </c>
      <c r="G10404">
        <v>4</v>
      </c>
      <c r="H10404">
        <v>2</v>
      </c>
      <c r="I10404">
        <v>1</v>
      </c>
      <c r="J10404">
        <v>360</v>
      </c>
      <c r="K10404">
        <v>1910</v>
      </c>
      <c r="L10404" t="s">
        <v>10580</v>
      </c>
      <c r="M10404" t="s">
        <v>160</v>
      </c>
      <c r="N10404" t="s">
        <v>49</v>
      </c>
      <c r="O10404" s="6" t="str">
        <f>INDEX(lkp_Region,MATCH(tbl_Sales[[#This Row],[Suburb]],lkp_Suburb,0))</f>
        <v>Western Metropolitan</v>
      </c>
      <c r="P10404" s="6">
        <f>MONTH(tbl_Sales[[#This Row],[Date]])</f>
        <v>7</v>
      </c>
      <c r="Q10404" s="6">
        <f>YEAR(tbl_Sales[[#This Row],[Date]])</f>
        <v>2017</v>
      </c>
    </row>
    <row r="10405" spans="1:17" x14ac:dyDescent="0.25">
      <c r="A10405" s="1">
        <v>42923</v>
      </c>
      <c r="B10405">
        <v>650000</v>
      </c>
      <c r="C10405" t="s">
        <v>51</v>
      </c>
      <c r="D10405" t="s">
        <v>12431</v>
      </c>
      <c r="E10405" t="s">
        <v>5</v>
      </c>
      <c r="F10405">
        <v>3012</v>
      </c>
      <c r="G10405">
        <v>3</v>
      </c>
      <c r="H10405">
        <v>2</v>
      </c>
      <c r="I10405">
        <v>2</v>
      </c>
      <c r="J10405">
        <v>159</v>
      </c>
      <c r="K10405">
        <v>2016</v>
      </c>
      <c r="L10405" t="s">
        <v>10059</v>
      </c>
      <c r="M10405" t="s">
        <v>19</v>
      </c>
      <c r="N10405" t="s">
        <v>21</v>
      </c>
      <c r="O10405" s="6" t="str">
        <f>INDEX(lkp_Region,MATCH(tbl_Sales[[#This Row],[Suburb]],lkp_Suburb,0))</f>
        <v>Western Metropolitan</v>
      </c>
      <c r="P10405" s="6">
        <f>MONTH(tbl_Sales[[#This Row],[Date]])</f>
        <v>7</v>
      </c>
      <c r="Q10405" s="6">
        <f>YEAR(tbl_Sales[[#This Row],[Date]])</f>
        <v>2017</v>
      </c>
    </row>
    <row r="10406" spans="1:17" x14ac:dyDescent="0.25">
      <c r="A10406" s="1">
        <v>42923</v>
      </c>
      <c r="B10406">
        <v>892000</v>
      </c>
      <c r="C10406" t="s">
        <v>2</v>
      </c>
      <c r="D10406" t="s">
        <v>12429</v>
      </c>
      <c r="E10406" t="s">
        <v>10</v>
      </c>
      <c r="F10406">
        <v>3013</v>
      </c>
      <c r="G10406">
        <v>3</v>
      </c>
      <c r="H10406">
        <v>1</v>
      </c>
      <c r="I10406">
        <v>2</v>
      </c>
      <c r="J10406">
        <v>449</v>
      </c>
      <c r="K10406">
        <v>1940</v>
      </c>
      <c r="L10406" t="s">
        <v>10581</v>
      </c>
      <c r="M10406" t="s">
        <v>65</v>
      </c>
      <c r="N10406" t="s">
        <v>21</v>
      </c>
      <c r="O10406" s="6" t="str">
        <f>INDEX(lkp_Region,MATCH(tbl_Sales[[#This Row],[Suburb]],lkp_Suburb,0))</f>
        <v>Western Metropolitan</v>
      </c>
      <c r="P10406" s="6">
        <f>MONTH(tbl_Sales[[#This Row],[Date]])</f>
        <v>7</v>
      </c>
      <c r="Q10406" s="6">
        <f>YEAR(tbl_Sales[[#This Row],[Date]])</f>
        <v>2017</v>
      </c>
    </row>
    <row r="10407" spans="1:17" x14ac:dyDescent="0.25">
      <c r="A10407" s="1">
        <v>42923</v>
      </c>
      <c r="B10407">
        <v>991000</v>
      </c>
      <c r="C10407" t="s">
        <v>2</v>
      </c>
      <c r="D10407" t="s">
        <v>12429</v>
      </c>
      <c r="E10407" t="s">
        <v>10</v>
      </c>
      <c r="F10407">
        <v>3011</v>
      </c>
      <c r="G10407">
        <v>2</v>
      </c>
      <c r="H10407">
        <v>1</v>
      </c>
      <c r="I10407">
        <v>1</v>
      </c>
      <c r="J10407">
        <v>318</v>
      </c>
      <c r="K10407">
        <v>1910</v>
      </c>
      <c r="L10407" t="s">
        <v>10582</v>
      </c>
      <c r="M10407" t="s">
        <v>22</v>
      </c>
      <c r="N10407" t="s">
        <v>21</v>
      </c>
      <c r="O10407" s="6" t="str">
        <f>INDEX(lkp_Region,MATCH(tbl_Sales[[#This Row],[Suburb]],lkp_Suburb,0))</f>
        <v>Western Metropolitan</v>
      </c>
      <c r="P10407" s="6">
        <f>MONTH(tbl_Sales[[#This Row],[Date]])</f>
        <v>7</v>
      </c>
      <c r="Q10407" s="6">
        <f>YEAR(tbl_Sales[[#This Row],[Date]])</f>
        <v>2017</v>
      </c>
    </row>
    <row r="10408" spans="1:17" x14ac:dyDescent="0.25">
      <c r="A10408" s="1">
        <v>42923</v>
      </c>
      <c r="B10408">
        <v>1120000</v>
      </c>
      <c r="C10408" t="s">
        <v>2</v>
      </c>
      <c r="D10408" t="s">
        <v>12423</v>
      </c>
      <c r="E10408" t="s">
        <v>5</v>
      </c>
      <c r="F10408">
        <v>3108</v>
      </c>
      <c r="G10408">
        <v>4</v>
      </c>
      <c r="H10408">
        <v>2</v>
      </c>
      <c r="I10408">
        <v>2</v>
      </c>
      <c r="J10408">
        <v>280</v>
      </c>
      <c r="K10408">
        <v>2008</v>
      </c>
      <c r="L10408" t="s">
        <v>10583</v>
      </c>
      <c r="M10408" t="s">
        <v>126</v>
      </c>
      <c r="N10408" t="s">
        <v>128</v>
      </c>
      <c r="O10408" s="6" t="str">
        <f>INDEX(lkp_Region,MATCH(tbl_Sales[[#This Row],[Suburb]],lkp_Suburb,0))</f>
        <v>Eastern Metropolitan</v>
      </c>
      <c r="P10408" s="6">
        <f>MONTH(tbl_Sales[[#This Row],[Date]])</f>
        <v>7</v>
      </c>
      <c r="Q10408" s="6">
        <f>YEAR(tbl_Sales[[#This Row],[Date]])</f>
        <v>2017</v>
      </c>
    </row>
    <row r="10409" spans="1:17" x14ac:dyDescent="0.25">
      <c r="A10409" s="1">
        <v>42923</v>
      </c>
      <c r="B10409">
        <v>1200000</v>
      </c>
      <c r="C10409" t="s">
        <v>2</v>
      </c>
      <c r="D10409" t="s">
        <v>12429</v>
      </c>
      <c r="E10409" t="s">
        <v>10</v>
      </c>
      <c r="F10409">
        <v>3105</v>
      </c>
      <c r="G10409">
        <v>3</v>
      </c>
      <c r="H10409">
        <v>1</v>
      </c>
      <c r="I10409">
        <v>3</v>
      </c>
      <c r="J10409">
        <v>557</v>
      </c>
      <c r="L10409" t="s">
        <v>10584</v>
      </c>
      <c r="M10409" t="s">
        <v>507</v>
      </c>
      <c r="N10409" t="s">
        <v>128</v>
      </c>
      <c r="O10409" s="6" t="str">
        <f>INDEX(lkp_Region,MATCH(tbl_Sales[[#This Row],[Suburb]],lkp_Suburb,0))</f>
        <v>Eastern Metropolitan</v>
      </c>
      <c r="P10409" s="6">
        <f>MONTH(tbl_Sales[[#This Row],[Date]])</f>
        <v>7</v>
      </c>
      <c r="Q10409" s="6">
        <f>YEAR(tbl_Sales[[#This Row],[Date]])</f>
        <v>2017</v>
      </c>
    </row>
    <row r="10410" spans="1:17" x14ac:dyDescent="0.25">
      <c r="A10410" s="1">
        <v>42923</v>
      </c>
      <c r="B10410">
        <v>1880000</v>
      </c>
      <c r="C10410" t="s">
        <v>2</v>
      </c>
      <c r="D10410" t="s">
        <v>12423</v>
      </c>
      <c r="E10410" t="s">
        <v>10</v>
      </c>
      <c r="F10410">
        <v>3108</v>
      </c>
      <c r="G10410">
        <v>4</v>
      </c>
      <c r="H10410">
        <v>2</v>
      </c>
      <c r="I10410">
        <v>2</v>
      </c>
      <c r="J10410">
        <v>814</v>
      </c>
      <c r="L10410" t="s">
        <v>10585</v>
      </c>
      <c r="M10410" t="s">
        <v>126</v>
      </c>
      <c r="N10410" t="s">
        <v>128</v>
      </c>
      <c r="O10410" s="6" t="str">
        <f>INDEX(lkp_Region,MATCH(tbl_Sales[[#This Row],[Suburb]],lkp_Suburb,0))</f>
        <v>Eastern Metropolitan</v>
      </c>
      <c r="P10410" s="6">
        <f>MONTH(tbl_Sales[[#This Row],[Date]])</f>
        <v>7</v>
      </c>
      <c r="Q10410" s="6">
        <f>YEAR(tbl_Sales[[#This Row],[Date]])</f>
        <v>2017</v>
      </c>
    </row>
    <row r="10411" spans="1:17" x14ac:dyDescent="0.25">
      <c r="A10411" s="1">
        <v>42923</v>
      </c>
      <c r="B10411">
        <v>936000</v>
      </c>
      <c r="C10411" t="s">
        <v>2</v>
      </c>
      <c r="D10411" t="s">
        <v>12429</v>
      </c>
      <c r="E10411" t="s">
        <v>10</v>
      </c>
      <c r="F10411">
        <v>3178</v>
      </c>
      <c r="G10411">
        <v>4</v>
      </c>
      <c r="H10411">
        <v>2</v>
      </c>
      <c r="I10411">
        <v>2</v>
      </c>
      <c r="J10411">
        <v>675</v>
      </c>
      <c r="K10411">
        <v>1980</v>
      </c>
      <c r="L10411" t="s">
        <v>10586</v>
      </c>
      <c r="M10411" t="s">
        <v>8242</v>
      </c>
      <c r="N10411" t="s">
        <v>7768</v>
      </c>
      <c r="O10411" s="6" t="str">
        <f>INDEX(lkp_Region,MATCH(tbl_Sales[[#This Row],[Suburb]],lkp_Suburb,0))</f>
        <v>South-Eastern Metropolitan</v>
      </c>
      <c r="P10411" s="6">
        <f>MONTH(tbl_Sales[[#This Row],[Date]])</f>
        <v>7</v>
      </c>
      <c r="Q10411" s="6">
        <f>YEAR(tbl_Sales[[#This Row],[Date]])</f>
        <v>2017</v>
      </c>
    </row>
    <row r="10412" spans="1:17" x14ac:dyDescent="0.25">
      <c r="A10412" s="1">
        <v>42923</v>
      </c>
      <c r="B10412">
        <v>742500</v>
      </c>
      <c r="C10412" t="s">
        <v>51</v>
      </c>
      <c r="D10412" t="s">
        <v>12429</v>
      </c>
      <c r="E10412" t="s">
        <v>10</v>
      </c>
      <c r="F10412">
        <v>3189</v>
      </c>
      <c r="G10412">
        <v>2</v>
      </c>
      <c r="H10412">
        <v>1</v>
      </c>
      <c r="I10412">
        <v>1</v>
      </c>
      <c r="J10412">
        <v>179</v>
      </c>
      <c r="K10412">
        <v>2001</v>
      </c>
      <c r="L10412" t="s">
        <v>10587</v>
      </c>
      <c r="M10412" t="s">
        <v>70</v>
      </c>
      <c r="N10412" t="s">
        <v>45</v>
      </c>
      <c r="O10412" s="6" t="str">
        <f>INDEX(lkp_Region,MATCH(tbl_Sales[[#This Row],[Suburb]],lkp_Suburb,0))</f>
        <v>Southern Metropolitan</v>
      </c>
      <c r="P10412" s="6">
        <f>MONTH(tbl_Sales[[#This Row],[Date]])</f>
        <v>7</v>
      </c>
      <c r="Q10412" s="6">
        <f>YEAR(tbl_Sales[[#This Row],[Date]])</f>
        <v>2017</v>
      </c>
    </row>
    <row r="10413" spans="1:17" x14ac:dyDescent="0.25">
      <c r="A10413" s="1">
        <v>42923</v>
      </c>
      <c r="B10413">
        <v>815000</v>
      </c>
      <c r="C10413" t="s">
        <v>51</v>
      </c>
      <c r="D10413" t="s">
        <v>12428</v>
      </c>
      <c r="E10413" t="s">
        <v>5</v>
      </c>
      <c r="F10413">
        <v>3194</v>
      </c>
      <c r="G10413">
        <v>3</v>
      </c>
      <c r="H10413">
        <v>3</v>
      </c>
      <c r="I10413">
        <v>2</v>
      </c>
      <c r="J10413">
        <v>93</v>
      </c>
      <c r="L10413" t="s">
        <v>10588</v>
      </c>
      <c r="M10413" t="s">
        <v>8318</v>
      </c>
      <c r="N10413" t="s">
        <v>45</v>
      </c>
      <c r="O10413" s="6" t="str">
        <f>INDEX(lkp_Region,MATCH(tbl_Sales[[#This Row],[Suburb]],lkp_Suburb,0))</f>
        <v>South-Eastern Metropolitan</v>
      </c>
      <c r="P10413" s="6">
        <f>MONTH(tbl_Sales[[#This Row],[Date]])</f>
        <v>7</v>
      </c>
      <c r="Q10413" s="6">
        <f>YEAR(tbl_Sales[[#This Row],[Date]])</f>
        <v>2017</v>
      </c>
    </row>
    <row r="10414" spans="1:17" x14ac:dyDescent="0.25">
      <c r="A10414" s="1">
        <v>42923</v>
      </c>
      <c r="B10414">
        <v>915000</v>
      </c>
      <c r="C10414" t="s">
        <v>2</v>
      </c>
      <c r="D10414" t="s">
        <v>12429</v>
      </c>
      <c r="E10414" t="s">
        <v>10</v>
      </c>
      <c r="F10414">
        <v>3172</v>
      </c>
      <c r="G10414">
        <v>4</v>
      </c>
      <c r="H10414">
        <v>2</v>
      </c>
      <c r="I10414">
        <v>2</v>
      </c>
      <c r="J10414">
        <v>649</v>
      </c>
      <c r="L10414" t="s">
        <v>10589</v>
      </c>
      <c r="M10414" t="s">
        <v>8147</v>
      </c>
      <c r="N10414" t="s">
        <v>45</v>
      </c>
      <c r="O10414" s="6" t="str">
        <f>INDEX(lkp_Region,MATCH(tbl_Sales[[#This Row],[Suburb]],lkp_Suburb,0))</f>
        <v>South-Eastern Metropolitan</v>
      </c>
      <c r="P10414" s="6">
        <f>MONTH(tbl_Sales[[#This Row],[Date]])</f>
        <v>7</v>
      </c>
      <c r="Q10414" s="6">
        <f>YEAR(tbl_Sales[[#This Row],[Date]])</f>
        <v>2017</v>
      </c>
    </row>
    <row r="10415" spans="1:17" x14ac:dyDescent="0.25">
      <c r="A10415" s="1">
        <v>42923</v>
      </c>
      <c r="B10415">
        <v>1120000</v>
      </c>
      <c r="C10415" t="s">
        <v>2</v>
      </c>
      <c r="D10415" t="s">
        <v>12429</v>
      </c>
      <c r="E10415" t="s">
        <v>10</v>
      </c>
      <c r="F10415">
        <v>3167</v>
      </c>
      <c r="G10415">
        <v>4</v>
      </c>
      <c r="H10415">
        <v>2</v>
      </c>
      <c r="I10415">
        <v>2</v>
      </c>
      <c r="J10415">
        <v>564</v>
      </c>
      <c r="K10415">
        <v>1975</v>
      </c>
      <c r="L10415" t="s">
        <v>10590</v>
      </c>
      <c r="M10415" t="s">
        <v>43</v>
      </c>
      <c r="N10415" t="s">
        <v>45</v>
      </c>
      <c r="O10415" s="6" t="str">
        <f>INDEX(lkp_Region,MATCH(tbl_Sales[[#This Row],[Suburb]],lkp_Suburb,0))</f>
        <v>South-Eastern Metropolitan</v>
      </c>
      <c r="P10415" s="6">
        <f>MONTH(tbl_Sales[[#This Row],[Date]])</f>
        <v>7</v>
      </c>
      <c r="Q10415" s="6">
        <f>YEAR(tbl_Sales[[#This Row],[Date]])</f>
        <v>2017</v>
      </c>
    </row>
    <row r="10416" spans="1:17" x14ac:dyDescent="0.25">
      <c r="A10416" s="1">
        <v>42923</v>
      </c>
      <c r="B10416">
        <v>455000</v>
      </c>
      <c r="C10416" t="s">
        <v>2</v>
      </c>
      <c r="D10416" t="s">
        <v>12427</v>
      </c>
      <c r="E10416" t="s">
        <v>10</v>
      </c>
      <c r="F10416">
        <v>3048</v>
      </c>
      <c r="G10416">
        <v>3</v>
      </c>
      <c r="H10416">
        <v>1</v>
      </c>
      <c r="I10416">
        <v>1</v>
      </c>
      <c r="J10416">
        <v>562</v>
      </c>
      <c r="L10416" t="s">
        <v>10592</v>
      </c>
      <c r="M10416" t="s">
        <v>10591</v>
      </c>
      <c r="N10416" t="s">
        <v>195</v>
      </c>
      <c r="O10416" s="6" t="str">
        <f>INDEX(lkp_Region,MATCH(tbl_Sales[[#This Row],[Suburb]],lkp_Suburb,0))</f>
        <v>Northern Metropolitan</v>
      </c>
      <c r="P10416" s="6">
        <f>MONTH(tbl_Sales[[#This Row],[Date]])</f>
        <v>7</v>
      </c>
      <c r="Q10416" s="6">
        <f>YEAR(tbl_Sales[[#This Row],[Date]])</f>
        <v>2017</v>
      </c>
    </row>
    <row r="10417" spans="1:17" x14ac:dyDescent="0.25">
      <c r="A10417" s="1">
        <v>42923</v>
      </c>
      <c r="B10417">
        <v>465000</v>
      </c>
      <c r="C10417" t="s">
        <v>13</v>
      </c>
      <c r="D10417" t="s">
        <v>12430</v>
      </c>
      <c r="E10417" t="s">
        <v>10</v>
      </c>
      <c r="F10417">
        <v>3016</v>
      </c>
      <c r="G10417">
        <v>2</v>
      </c>
      <c r="H10417">
        <v>1</v>
      </c>
      <c r="I10417">
        <v>1</v>
      </c>
      <c r="J10417">
        <v>0</v>
      </c>
      <c r="K10417">
        <v>1970</v>
      </c>
      <c r="L10417" t="s">
        <v>10593</v>
      </c>
      <c r="M10417" t="s">
        <v>196</v>
      </c>
      <c r="N10417" t="s">
        <v>69</v>
      </c>
      <c r="O10417" s="6" t="str">
        <f>INDEX(lkp_Region,MATCH(tbl_Sales[[#This Row],[Suburb]],lkp_Suburb,0))</f>
        <v>Western Metropolitan</v>
      </c>
      <c r="P10417" s="6">
        <f>MONTH(tbl_Sales[[#This Row],[Date]])</f>
        <v>7</v>
      </c>
      <c r="Q10417" s="6">
        <f>YEAR(tbl_Sales[[#This Row],[Date]])</f>
        <v>2017</v>
      </c>
    </row>
    <row r="10418" spans="1:17" x14ac:dyDescent="0.25">
      <c r="A10418" s="1">
        <v>42923</v>
      </c>
      <c r="B10418">
        <v>810000</v>
      </c>
      <c r="C10418" t="s">
        <v>2</v>
      </c>
      <c r="D10418" t="s">
        <v>12430</v>
      </c>
      <c r="E10418" t="s">
        <v>5</v>
      </c>
      <c r="F10418">
        <v>3028</v>
      </c>
      <c r="G10418">
        <v>4</v>
      </c>
      <c r="H10418">
        <v>2</v>
      </c>
      <c r="I10418">
        <v>2</v>
      </c>
      <c r="J10418">
        <v>749</v>
      </c>
      <c r="K10418">
        <v>1989</v>
      </c>
      <c r="L10418" t="s">
        <v>10594</v>
      </c>
      <c r="M10418" t="s">
        <v>9334</v>
      </c>
      <c r="N10418" t="s">
        <v>69</v>
      </c>
      <c r="O10418" s="6" t="str">
        <f>INDEX(lkp_Region,MATCH(tbl_Sales[[#This Row],[Suburb]],lkp_Suburb,0))</f>
        <v>Western Metropolitan</v>
      </c>
      <c r="P10418" s="6">
        <f>MONTH(tbl_Sales[[#This Row],[Date]])</f>
        <v>7</v>
      </c>
      <c r="Q10418" s="6">
        <f>YEAR(tbl_Sales[[#This Row],[Date]])</f>
        <v>2017</v>
      </c>
    </row>
    <row r="10419" spans="1:17" x14ac:dyDescent="0.25">
      <c r="A10419" s="1">
        <v>42923</v>
      </c>
      <c r="B10419">
        <v>820000</v>
      </c>
      <c r="C10419" t="s">
        <v>51</v>
      </c>
      <c r="D10419" t="s">
        <v>12428</v>
      </c>
      <c r="E10419" t="s">
        <v>5</v>
      </c>
      <c r="F10419">
        <v>3018</v>
      </c>
      <c r="G10419">
        <v>4</v>
      </c>
      <c r="H10419">
        <v>2</v>
      </c>
      <c r="I10419">
        <v>2</v>
      </c>
      <c r="J10419">
        <v>288</v>
      </c>
      <c r="K10419">
        <v>1970</v>
      </c>
      <c r="L10419" t="s">
        <v>10595</v>
      </c>
      <c r="M10419" t="s">
        <v>67</v>
      </c>
      <c r="N10419" t="s">
        <v>69</v>
      </c>
      <c r="O10419" s="6" t="str">
        <f>INDEX(lkp_Region,MATCH(tbl_Sales[[#This Row],[Suburb]],lkp_Suburb,0))</f>
        <v>Western Metropolitan</v>
      </c>
      <c r="P10419" s="6">
        <f>MONTH(tbl_Sales[[#This Row],[Date]])</f>
        <v>7</v>
      </c>
      <c r="Q10419" s="6">
        <f>YEAR(tbl_Sales[[#This Row],[Date]])</f>
        <v>2017</v>
      </c>
    </row>
    <row r="10420" spans="1:17" x14ac:dyDescent="0.25">
      <c r="A10420" s="1">
        <v>42923</v>
      </c>
      <c r="B10420">
        <v>956000</v>
      </c>
      <c r="C10420" t="s">
        <v>2</v>
      </c>
      <c r="D10420" t="s">
        <v>12428</v>
      </c>
      <c r="E10420" t="s">
        <v>10</v>
      </c>
      <c r="F10420">
        <v>3015</v>
      </c>
      <c r="G10420">
        <v>4</v>
      </c>
      <c r="H10420">
        <v>2</v>
      </c>
      <c r="I10420">
        <v>4</v>
      </c>
      <c r="J10420">
        <v>540</v>
      </c>
      <c r="K10420">
        <v>1970</v>
      </c>
      <c r="L10420" t="s">
        <v>10596</v>
      </c>
      <c r="M10420" t="s">
        <v>133</v>
      </c>
      <c r="N10420" t="s">
        <v>69</v>
      </c>
      <c r="O10420" s="6" t="str">
        <f>INDEX(lkp_Region,MATCH(tbl_Sales[[#This Row],[Suburb]],lkp_Suburb,0))</f>
        <v>Western Metropolitan</v>
      </c>
      <c r="P10420" s="6">
        <f>MONTH(tbl_Sales[[#This Row],[Date]])</f>
        <v>7</v>
      </c>
      <c r="Q10420" s="6">
        <f>YEAR(tbl_Sales[[#This Row],[Date]])</f>
        <v>2017</v>
      </c>
    </row>
    <row r="10421" spans="1:17" x14ac:dyDescent="0.25">
      <c r="A10421" s="1">
        <v>42923</v>
      </c>
      <c r="B10421">
        <v>995000</v>
      </c>
      <c r="C10421" t="s">
        <v>2</v>
      </c>
      <c r="D10421" t="s">
        <v>12425</v>
      </c>
      <c r="E10421" t="s">
        <v>10</v>
      </c>
      <c r="F10421">
        <v>3015</v>
      </c>
      <c r="G10421">
        <v>3</v>
      </c>
      <c r="H10421">
        <v>1</v>
      </c>
      <c r="I10421">
        <v>0</v>
      </c>
      <c r="J10421">
        <v>669</v>
      </c>
      <c r="L10421" t="s">
        <v>10597</v>
      </c>
      <c r="M10421" t="s">
        <v>419</v>
      </c>
      <c r="N10421" t="s">
        <v>69</v>
      </c>
      <c r="O10421" s="6" t="str">
        <f>INDEX(lkp_Region,MATCH(tbl_Sales[[#This Row],[Suburb]],lkp_Suburb,0))</f>
        <v>Western Metropolitan</v>
      </c>
      <c r="P10421" s="6">
        <f>MONTH(tbl_Sales[[#This Row],[Date]])</f>
        <v>7</v>
      </c>
      <c r="Q10421" s="6">
        <f>YEAR(tbl_Sales[[#This Row],[Date]])</f>
        <v>2017</v>
      </c>
    </row>
    <row r="10422" spans="1:17" x14ac:dyDescent="0.25">
      <c r="A10422" s="1">
        <v>42923</v>
      </c>
      <c r="B10422">
        <v>1575000</v>
      </c>
      <c r="C10422" t="s">
        <v>2</v>
      </c>
      <c r="D10422" t="s">
        <v>12428</v>
      </c>
      <c r="E10422" t="s">
        <v>10</v>
      </c>
      <c r="F10422">
        <v>3016</v>
      </c>
      <c r="G10422">
        <v>3</v>
      </c>
      <c r="H10422">
        <v>1</v>
      </c>
      <c r="I10422">
        <v>1</v>
      </c>
      <c r="J10422">
        <v>860</v>
      </c>
      <c r="K10422">
        <v>1950</v>
      </c>
      <c r="L10422" t="s">
        <v>10598</v>
      </c>
      <c r="M10422" t="s">
        <v>1587</v>
      </c>
      <c r="N10422" t="s">
        <v>69</v>
      </c>
      <c r="O10422" s="6" t="str">
        <f>INDEX(lkp_Region,MATCH(tbl_Sales[[#This Row],[Suburb]],lkp_Suburb,0))</f>
        <v>Western Metropolitan</v>
      </c>
      <c r="P10422" s="6">
        <f>MONTH(tbl_Sales[[#This Row],[Date]])</f>
        <v>7</v>
      </c>
      <c r="Q10422" s="6">
        <f>YEAR(tbl_Sales[[#This Row],[Date]])</f>
        <v>2017</v>
      </c>
    </row>
    <row r="10423" spans="1:17" x14ac:dyDescent="0.25">
      <c r="A10423" s="1">
        <v>42923</v>
      </c>
      <c r="B10423">
        <v>575000</v>
      </c>
      <c r="C10423" t="s">
        <v>13</v>
      </c>
      <c r="D10423" t="s">
        <v>12429</v>
      </c>
      <c r="E10423" t="s">
        <v>10</v>
      </c>
      <c r="F10423">
        <v>3163</v>
      </c>
      <c r="G10423">
        <v>2</v>
      </c>
      <c r="H10423">
        <v>2</v>
      </c>
      <c r="I10423">
        <v>1</v>
      </c>
      <c r="J10423">
        <v>0</v>
      </c>
      <c r="L10423" t="s">
        <v>10599</v>
      </c>
      <c r="M10423" t="s">
        <v>199</v>
      </c>
      <c r="N10423" t="s">
        <v>57</v>
      </c>
      <c r="O10423" s="6" t="str">
        <f>INDEX(lkp_Region,MATCH(tbl_Sales[[#This Row],[Suburb]],lkp_Suburb,0))</f>
        <v>Southern Metropolitan</v>
      </c>
      <c r="P10423" s="6">
        <f>MONTH(tbl_Sales[[#This Row],[Date]])</f>
        <v>7</v>
      </c>
      <c r="Q10423" s="6">
        <f>YEAR(tbl_Sales[[#This Row],[Date]])</f>
        <v>2017</v>
      </c>
    </row>
    <row r="10424" spans="1:17" x14ac:dyDescent="0.25">
      <c r="A10424" s="1">
        <v>42923</v>
      </c>
      <c r="B10424">
        <v>1540000</v>
      </c>
      <c r="C10424" t="s">
        <v>2</v>
      </c>
      <c r="D10424" t="s">
        <v>12429</v>
      </c>
      <c r="E10424" t="s">
        <v>10</v>
      </c>
      <c r="F10424">
        <v>3163</v>
      </c>
      <c r="G10424">
        <v>4</v>
      </c>
      <c r="H10424">
        <v>2</v>
      </c>
      <c r="I10424">
        <v>2</v>
      </c>
      <c r="J10424">
        <v>589</v>
      </c>
      <c r="K10424">
        <v>1920</v>
      </c>
      <c r="L10424" t="s">
        <v>10600</v>
      </c>
      <c r="M10424" t="s">
        <v>225</v>
      </c>
      <c r="N10424" t="s">
        <v>57</v>
      </c>
      <c r="O10424" s="6" t="str">
        <f>INDEX(lkp_Region,MATCH(tbl_Sales[[#This Row],[Suburb]],lkp_Suburb,0))</f>
        <v>Southern Metropolitan</v>
      </c>
      <c r="P10424" s="6">
        <f>MONTH(tbl_Sales[[#This Row],[Date]])</f>
        <v>7</v>
      </c>
      <c r="Q10424" s="6">
        <f>YEAR(tbl_Sales[[#This Row],[Date]])</f>
        <v>2017</v>
      </c>
    </row>
    <row r="10425" spans="1:17" x14ac:dyDescent="0.25">
      <c r="A10425" s="1">
        <v>42923</v>
      </c>
      <c r="B10425">
        <v>740000</v>
      </c>
      <c r="C10425" t="s">
        <v>2</v>
      </c>
      <c r="D10425" t="s">
        <v>12424</v>
      </c>
      <c r="E10425" t="s">
        <v>10</v>
      </c>
      <c r="F10425">
        <v>3199</v>
      </c>
      <c r="G10425">
        <v>3</v>
      </c>
      <c r="H10425">
        <v>1</v>
      </c>
      <c r="I10425">
        <v>1</v>
      </c>
      <c r="J10425">
        <v>650</v>
      </c>
      <c r="L10425" t="s">
        <v>10601</v>
      </c>
      <c r="M10425" t="s">
        <v>7773</v>
      </c>
      <c r="N10425" t="s">
        <v>7773</v>
      </c>
      <c r="O10425" s="6" t="str">
        <f>INDEX(lkp_Region,MATCH(tbl_Sales[[#This Row],[Suburb]],lkp_Suburb,0))</f>
        <v>South-Eastern Metropolitan</v>
      </c>
      <c r="P10425" s="6">
        <f>MONTH(tbl_Sales[[#This Row],[Date]])</f>
        <v>7</v>
      </c>
      <c r="Q10425" s="6">
        <f>YEAR(tbl_Sales[[#This Row],[Date]])</f>
        <v>2017</v>
      </c>
    </row>
    <row r="10426" spans="1:17" x14ac:dyDescent="0.25">
      <c r="A10426" s="1">
        <v>42923</v>
      </c>
      <c r="B10426">
        <v>782500</v>
      </c>
      <c r="C10426" t="s">
        <v>2</v>
      </c>
      <c r="D10426" t="s">
        <v>12427</v>
      </c>
      <c r="E10426" t="s">
        <v>10</v>
      </c>
      <c r="F10426">
        <v>3198</v>
      </c>
      <c r="G10426">
        <v>3</v>
      </c>
      <c r="H10426">
        <v>2</v>
      </c>
      <c r="I10426">
        <v>2</v>
      </c>
      <c r="J10426">
        <v>603</v>
      </c>
      <c r="L10426" t="s">
        <v>10602</v>
      </c>
      <c r="M10426" t="s">
        <v>9158</v>
      </c>
      <c r="N10426" t="s">
        <v>7773</v>
      </c>
      <c r="O10426" s="6" t="str">
        <f>INDEX(lkp_Region,MATCH(tbl_Sales[[#This Row],[Suburb]],lkp_Suburb,0))</f>
        <v>South-Eastern Metropolitan</v>
      </c>
      <c r="P10426" s="6">
        <f>MONTH(tbl_Sales[[#This Row],[Date]])</f>
        <v>7</v>
      </c>
      <c r="Q10426" s="6">
        <f>YEAR(tbl_Sales[[#This Row],[Date]])</f>
        <v>2017</v>
      </c>
    </row>
    <row r="10427" spans="1:17" x14ac:dyDescent="0.25">
      <c r="A10427" s="1">
        <v>42923</v>
      </c>
      <c r="B10427">
        <v>320000</v>
      </c>
      <c r="C10427" t="s">
        <v>13</v>
      </c>
      <c r="D10427" t="s">
        <v>12423</v>
      </c>
      <c r="E10427" t="s">
        <v>10</v>
      </c>
      <c r="F10427">
        <v>3078</v>
      </c>
      <c r="G10427">
        <v>1</v>
      </c>
      <c r="H10427">
        <v>1</v>
      </c>
      <c r="I10427">
        <v>1</v>
      </c>
      <c r="J10427">
        <v>915</v>
      </c>
      <c r="L10427" t="s">
        <v>10603</v>
      </c>
      <c r="M10427" t="s">
        <v>764</v>
      </c>
      <c r="N10427" t="s">
        <v>62</v>
      </c>
      <c r="O10427" s="6" t="str">
        <f>INDEX(lkp_Region,MATCH(tbl_Sales[[#This Row],[Suburb]],lkp_Suburb,0))</f>
        <v>Northern Metropolitan</v>
      </c>
      <c r="P10427" s="6">
        <f>MONTH(tbl_Sales[[#This Row],[Date]])</f>
        <v>7</v>
      </c>
      <c r="Q10427" s="6">
        <f>YEAR(tbl_Sales[[#This Row],[Date]])</f>
        <v>2017</v>
      </c>
    </row>
    <row r="10428" spans="1:17" x14ac:dyDescent="0.25">
      <c r="A10428" s="1">
        <v>42923</v>
      </c>
      <c r="B10428">
        <v>605000</v>
      </c>
      <c r="C10428" t="s">
        <v>2</v>
      </c>
      <c r="D10428" t="s">
        <v>12427</v>
      </c>
      <c r="E10428" t="s">
        <v>5</v>
      </c>
      <c r="F10428">
        <v>3073</v>
      </c>
      <c r="G10428">
        <v>3</v>
      </c>
      <c r="H10428">
        <v>1</v>
      </c>
      <c r="I10428">
        <v>1</v>
      </c>
      <c r="J10428">
        <v>540</v>
      </c>
      <c r="L10428" t="s">
        <v>10604</v>
      </c>
      <c r="M10428" t="s">
        <v>93</v>
      </c>
      <c r="N10428" t="s">
        <v>62</v>
      </c>
      <c r="O10428" s="6" t="str">
        <f>INDEX(lkp_Region,MATCH(tbl_Sales[[#This Row],[Suburb]],lkp_Suburb,0))</f>
        <v>Northern Metropolitan</v>
      </c>
      <c r="P10428" s="6">
        <f>MONTH(tbl_Sales[[#This Row],[Date]])</f>
        <v>7</v>
      </c>
      <c r="Q10428" s="6">
        <f>YEAR(tbl_Sales[[#This Row],[Date]])</f>
        <v>2017</v>
      </c>
    </row>
    <row r="10429" spans="1:17" x14ac:dyDescent="0.25">
      <c r="A10429" s="1">
        <v>42923</v>
      </c>
      <c r="B10429">
        <v>800001</v>
      </c>
      <c r="C10429" t="s">
        <v>2</v>
      </c>
      <c r="D10429" t="s">
        <v>12430</v>
      </c>
      <c r="E10429" t="s">
        <v>5</v>
      </c>
      <c r="F10429">
        <v>3083</v>
      </c>
      <c r="G10429">
        <v>4</v>
      </c>
      <c r="H10429">
        <v>1</v>
      </c>
      <c r="I10429">
        <v>2</v>
      </c>
      <c r="J10429">
        <v>467</v>
      </c>
      <c r="K10429">
        <v>1970</v>
      </c>
      <c r="L10429" t="s">
        <v>6084</v>
      </c>
      <c r="M10429" t="s">
        <v>2793</v>
      </c>
      <c r="N10429" t="s">
        <v>62</v>
      </c>
      <c r="O10429" s="6" t="str">
        <f>INDEX(lkp_Region,MATCH(tbl_Sales[[#This Row],[Suburb]],lkp_Suburb,0))</f>
        <v>Northern Metropolitan</v>
      </c>
      <c r="P10429" s="6">
        <f>MONTH(tbl_Sales[[#This Row],[Date]])</f>
        <v>7</v>
      </c>
      <c r="Q10429" s="6">
        <f>YEAR(tbl_Sales[[#This Row],[Date]])</f>
        <v>2017</v>
      </c>
    </row>
    <row r="10430" spans="1:17" x14ac:dyDescent="0.25">
      <c r="A10430" s="1">
        <v>42923</v>
      </c>
      <c r="B10430">
        <v>1260000</v>
      </c>
      <c r="C10430" t="s">
        <v>2</v>
      </c>
      <c r="D10430" t="s">
        <v>12429</v>
      </c>
      <c r="E10430" t="s">
        <v>10</v>
      </c>
      <c r="F10430">
        <v>3070</v>
      </c>
      <c r="G10430">
        <v>2</v>
      </c>
      <c r="H10430">
        <v>1</v>
      </c>
      <c r="I10430">
        <v>1</v>
      </c>
      <c r="J10430">
        <v>234</v>
      </c>
      <c r="K10430">
        <v>1900</v>
      </c>
      <c r="L10430" t="s">
        <v>10605</v>
      </c>
      <c r="M10430" t="s">
        <v>271</v>
      </c>
      <c r="N10430" t="s">
        <v>62</v>
      </c>
      <c r="O10430" s="6" t="str">
        <f>INDEX(lkp_Region,MATCH(tbl_Sales[[#This Row],[Suburb]],lkp_Suburb,0))</f>
        <v>Northern Metropolitan</v>
      </c>
      <c r="P10430" s="6">
        <f>MONTH(tbl_Sales[[#This Row],[Date]])</f>
        <v>7</v>
      </c>
      <c r="Q10430" s="6">
        <f>YEAR(tbl_Sales[[#This Row],[Date]])</f>
        <v>2017</v>
      </c>
    </row>
    <row r="10431" spans="1:17" x14ac:dyDescent="0.25">
      <c r="A10431" s="1">
        <v>42923</v>
      </c>
      <c r="B10431">
        <v>608500</v>
      </c>
      <c r="C10431" t="s">
        <v>2</v>
      </c>
      <c r="D10431" t="s">
        <v>12429</v>
      </c>
      <c r="E10431" t="s">
        <v>10</v>
      </c>
      <c r="F10431">
        <v>3806</v>
      </c>
      <c r="G10431">
        <v>4</v>
      </c>
      <c r="H10431">
        <v>2</v>
      </c>
      <c r="I10431">
        <v>2</v>
      </c>
      <c r="J10431">
        <v>563</v>
      </c>
      <c r="K10431">
        <v>1995</v>
      </c>
      <c r="L10431" t="s">
        <v>10606</v>
      </c>
      <c r="M10431" t="s">
        <v>7733</v>
      </c>
      <c r="N10431" t="s">
        <v>7735</v>
      </c>
      <c r="O10431" s="6" t="str">
        <f>INDEX(lkp_Region,MATCH(tbl_Sales[[#This Row],[Suburb]],lkp_Suburb,0))</f>
        <v>Eastern Victoria</v>
      </c>
      <c r="P10431" s="6">
        <f>MONTH(tbl_Sales[[#This Row],[Date]])</f>
        <v>7</v>
      </c>
      <c r="Q10431" s="6">
        <f>YEAR(tbl_Sales[[#This Row],[Date]])</f>
        <v>2017</v>
      </c>
    </row>
    <row r="10432" spans="1:17" x14ac:dyDescent="0.25">
      <c r="A10432" s="1">
        <v>42923</v>
      </c>
      <c r="B10432">
        <v>502000</v>
      </c>
      <c r="C10432" t="s">
        <v>51</v>
      </c>
      <c r="D10432" t="s">
        <v>12423</v>
      </c>
      <c r="E10432" t="s">
        <v>10</v>
      </c>
      <c r="F10432">
        <v>3038</v>
      </c>
      <c r="G10432">
        <v>3</v>
      </c>
      <c r="H10432">
        <v>2</v>
      </c>
      <c r="I10432">
        <v>2</v>
      </c>
      <c r="J10432">
        <v>198</v>
      </c>
      <c r="K10432">
        <v>2004</v>
      </c>
      <c r="L10432" t="s">
        <v>10607</v>
      </c>
      <c r="M10432" t="s">
        <v>7992</v>
      </c>
      <c r="N10432" t="s">
        <v>3</v>
      </c>
      <c r="O10432" s="6" t="str">
        <f>INDEX(lkp_Region,MATCH(tbl_Sales[[#This Row],[Suburb]],lkp_Suburb,0))</f>
        <v>Western Metropolitan</v>
      </c>
      <c r="P10432" s="6">
        <f>MONTH(tbl_Sales[[#This Row],[Date]])</f>
        <v>7</v>
      </c>
      <c r="Q10432" s="6">
        <f>YEAR(tbl_Sales[[#This Row],[Date]])</f>
        <v>2017</v>
      </c>
    </row>
    <row r="10433" spans="1:17" x14ac:dyDescent="0.25">
      <c r="A10433" s="1">
        <v>42923</v>
      </c>
      <c r="B10433">
        <v>820000</v>
      </c>
      <c r="C10433" t="s">
        <v>2</v>
      </c>
      <c r="D10433" t="s">
        <v>12425</v>
      </c>
      <c r="E10433" t="s">
        <v>10</v>
      </c>
      <c r="F10433">
        <v>3020</v>
      </c>
      <c r="G10433">
        <v>4</v>
      </c>
      <c r="H10433">
        <v>2</v>
      </c>
      <c r="I10433">
        <v>1</v>
      </c>
      <c r="J10433">
        <v>604</v>
      </c>
      <c r="K10433">
        <v>1950</v>
      </c>
      <c r="L10433" t="s">
        <v>10608</v>
      </c>
      <c r="M10433" t="s">
        <v>0</v>
      </c>
      <c r="N10433" t="s">
        <v>3</v>
      </c>
      <c r="O10433" s="6" t="str">
        <f>INDEX(lkp_Region,MATCH(tbl_Sales[[#This Row],[Suburb]],lkp_Suburb,0))</f>
        <v>Western Metropolitan</v>
      </c>
      <c r="P10433" s="6">
        <f>MONTH(tbl_Sales[[#This Row],[Date]])</f>
        <v>7</v>
      </c>
      <c r="Q10433" s="6">
        <f>YEAR(tbl_Sales[[#This Row],[Date]])</f>
        <v>2017</v>
      </c>
    </row>
    <row r="10434" spans="1:17" x14ac:dyDescent="0.25">
      <c r="A10434" s="1">
        <v>42923</v>
      </c>
      <c r="B10434">
        <v>940000</v>
      </c>
      <c r="C10434" t="s">
        <v>2</v>
      </c>
      <c r="D10434" t="s">
        <v>12432</v>
      </c>
      <c r="E10434" t="s">
        <v>10</v>
      </c>
      <c r="F10434">
        <v>3020</v>
      </c>
      <c r="G10434">
        <v>3</v>
      </c>
      <c r="H10434">
        <v>2</v>
      </c>
      <c r="I10434">
        <v>2</v>
      </c>
      <c r="J10434">
        <v>572</v>
      </c>
      <c r="K10434">
        <v>1950</v>
      </c>
      <c r="L10434" t="s">
        <v>10609</v>
      </c>
      <c r="M10434" t="s">
        <v>443</v>
      </c>
      <c r="N10434" t="s">
        <v>3</v>
      </c>
      <c r="O10434" s="6" t="str">
        <f>INDEX(lkp_Region,MATCH(tbl_Sales[[#This Row],[Suburb]],lkp_Suburb,0))</f>
        <v>Western Metropolitan</v>
      </c>
      <c r="P10434" s="6">
        <f>MONTH(tbl_Sales[[#This Row],[Date]])</f>
        <v>7</v>
      </c>
      <c r="Q10434" s="6">
        <f>YEAR(tbl_Sales[[#This Row],[Date]])</f>
        <v>2017</v>
      </c>
    </row>
    <row r="10435" spans="1:17" x14ac:dyDescent="0.25">
      <c r="A10435" s="1">
        <v>42923</v>
      </c>
      <c r="B10435">
        <v>830000</v>
      </c>
      <c r="C10435" t="s">
        <v>13</v>
      </c>
      <c r="D10435" t="s">
        <v>12425</v>
      </c>
      <c r="E10435" t="s">
        <v>10</v>
      </c>
      <c r="F10435">
        <v>3103</v>
      </c>
      <c r="G10435">
        <v>2</v>
      </c>
      <c r="H10435">
        <v>2</v>
      </c>
      <c r="I10435">
        <v>1</v>
      </c>
      <c r="J10435">
        <v>0</v>
      </c>
      <c r="K10435">
        <v>2007</v>
      </c>
      <c r="L10435" t="s">
        <v>10610</v>
      </c>
      <c r="M10435" t="s">
        <v>274</v>
      </c>
      <c r="N10435" t="s">
        <v>101</v>
      </c>
      <c r="O10435" s="6" t="str">
        <f>INDEX(lkp_Region,MATCH(tbl_Sales[[#This Row],[Suburb]],lkp_Suburb,0))</f>
        <v>Southern Metropolitan</v>
      </c>
      <c r="P10435" s="6">
        <f>MONTH(tbl_Sales[[#This Row],[Date]])</f>
        <v>7</v>
      </c>
      <c r="Q10435" s="6">
        <f>YEAR(tbl_Sales[[#This Row],[Date]])</f>
        <v>2017</v>
      </c>
    </row>
    <row r="10436" spans="1:17" x14ac:dyDescent="0.25">
      <c r="A10436" s="1">
        <v>42923</v>
      </c>
      <c r="B10436">
        <v>1900000</v>
      </c>
      <c r="C10436" t="s">
        <v>2</v>
      </c>
      <c r="D10436" t="s">
        <v>12423</v>
      </c>
      <c r="E10436" t="s">
        <v>10</v>
      </c>
      <c r="F10436">
        <v>3104</v>
      </c>
      <c r="G10436">
        <v>2</v>
      </c>
      <c r="H10436">
        <v>1</v>
      </c>
      <c r="I10436">
        <v>2</v>
      </c>
      <c r="J10436">
        <v>667</v>
      </c>
      <c r="K10436">
        <v>1955</v>
      </c>
      <c r="L10436" t="s">
        <v>10611</v>
      </c>
      <c r="M10436" t="s">
        <v>99</v>
      </c>
      <c r="N10436" t="s">
        <v>101</v>
      </c>
      <c r="O10436" s="6" t="str">
        <f>INDEX(lkp_Region,MATCH(tbl_Sales[[#This Row],[Suburb]],lkp_Suburb,0))</f>
        <v>Southern Metropolitan</v>
      </c>
      <c r="P10436" s="6">
        <f>MONTH(tbl_Sales[[#This Row],[Date]])</f>
        <v>7</v>
      </c>
      <c r="Q10436" s="6">
        <f>YEAR(tbl_Sales[[#This Row],[Date]])</f>
        <v>2017</v>
      </c>
    </row>
    <row r="10437" spans="1:17" x14ac:dyDescent="0.25">
      <c r="A10437" s="1">
        <v>42923</v>
      </c>
      <c r="B10437">
        <v>2085000</v>
      </c>
      <c r="C10437" t="s">
        <v>2</v>
      </c>
      <c r="D10437" t="s">
        <v>12429</v>
      </c>
      <c r="E10437" t="s">
        <v>5</v>
      </c>
      <c r="F10437">
        <v>3147</v>
      </c>
      <c r="G10437">
        <v>4</v>
      </c>
      <c r="H10437">
        <v>2</v>
      </c>
      <c r="I10437">
        <v>2</v>
      </c>
      <c r="J10437">
        <v>705</v>
      </c>
      <c r="L10437" t="s">
        <v>10612</v>
      </c>
      <c r="M10437" t="s">
        <v>206</v>
      </c>
      <c r="N10437" t="s">
        <v>101</v>
      </c>
      <c r="O10437" s="6" t="str">
        <f>INDEX(lkp_Region,MATCH(tbl_Sales[[#This Row],[Suburb]],lkp_Suburb,0))</f>
        <v>Southern Metropolitan</v>
      </c>
      <c r="P10437" s="6">
        <f>MONTH(tbl_Sales[[#This Row],[Date]])</f>
        <v>7</v>
      </c>
      <c r="Q10437" s="6">
        <f>YEAR(tbl_Sales[[#This Row],[Date]])</f>
        <v>2017</v>
      </c>
    </row>
    <row r="10438" spans="1:17" x14ac:dyDescent="0.25">
      <c r="A10438" s="1">
        <v>42923</v>
      </c>
      <c r="B10438">
        <v>3250000</v>
      </c>
      <c r="C10438" t="s">
        <v>2</v>
      </c>
      <c r="D10438" t="s">
        <v>12429</v>
      </c>
      <c r="E10438" t="s">
        <v>5</v>
      </c>
      <c r="F10438">
        <v>3126</v>
      </c>
      <c r="G10438">
        <v>4</v>
      </c>
      <c r="H10438">
        <v>2</v>
      </c>
      <c r="I10438">
        <v>3</v>
      </c>
      <c r="J10438">
        <v>855</v>
      </c>
      <c r="L10438" t="s">
        <v>10613</v>
      </c>
      <c r="M10438" t="s">
        <v>232</v>
      </c>
      <c r="N10438" t="s">
        <v>101</v>
      </c>
      <c r="O10438" s="6" t="str">
        <f>INDEX(lkp_Region,MATCH(tbl_Sales[[#This Row],[Suburb]],lkp_Suburb,0))</f>
        <v>Southern Metropolitan</v>
      </c>
      <c r="P10438" s="6">
        <f>MONTH(tbl_Sales[[#This Row],[Date]])</f>
        <v>7</v>
      </c>
      <c r="Q10438" s="6">
        <f>YEAR(tbl_Sales[[#This Row],[Date]])</f>
        <v>2017</v>
      </c>
    </row>
    <row r="10439" spans="1:17" x14ac:dyDescent="0.25">
      <c r="A10439" s="1">
        <v>42923</v>
      </c>
      <c r="B10439">
        <v>837000</v>
      </c>
      <c r="C10439" t="s">
        <v>51</v>
      </c>
      <c r="D10439" t="s">
        <v>12429</v>
      </c>
      <c r="E10439" t="s">
        <v>5</v>
      </c>
      <c r="F10439">
        <v>3188</v>
      </c>
      <c r="G10439">
        <v>2</v>
      </c>
      <c r="H10439">
        <v>2</v>
      </c>
      <c r="I10439">
        <v>1</v>
      </c>
      <c r="J10439">
        <v>516</v>
      </c>
      <c r="K10439">
        <v>2007</v>
      </c>
      <c r="L10439" t="s">
        <v>10614</v>
      </c>
      <c r="M10439" t="s">
        <v>176</v>
      </c>
      <c r="N10439" t="s">
        <v>107</v>
      </c>
      <c r="O10439" s="6" t="str">
        <f>INDEX(lkp_Region,MATCH(tbl_Sales[[#This Row],[Suburb]],lkp_Suburb,0))</f>
        <v>Southern Metropolitan</v>
      </c>
      <c r="P10439" s="6">
        <f>MONTH(tbl_Sales[[#This Row],[Date]])</f>
        <v>7</v>
      </c>
      <c r="Q10439" s="6">
        <f>YEAR(tbl_Sales[[#This Row],[Date]])</f>
        <v>2017</v>
      </c>
    </row>
    <row r="10440" spans="1:17" x14ac:dyDescent="0.25">
      <c r="A10440" s="1">
        <v>42923</v>
      </c>
      <c r="B10440">
        <v>1215000</v>
      </c>
      <c r="C10440" t="s">
        <v>51</v>
      </c>
      <c r="D10440" t="s">
        <v>12431</v>
      </c>
      <c r="E10440" t="s">
        <v>10</v>
      </c>
      <c r="F10440">
        <v>3193</v>
      </c>
      <c r="G10440">
        <v>3</v>
      </c>
      <c r="H10440">
        <v>2</v>
      </c>
      <c r="I10440">
        <v>2</v>
      </c>
      <c r="J10440">
        <v>314</v>
      </c>
      <c r="L10440" t="s">
        <v>10615</v>
      </c>
      <c r="M10440" t="s">
        <v>7558</v>
      </c>
      <c r="N10440" t="s">
        <v>107</v>
      </c>
      <c r="O10440" s="6" t="str">
        <f>INDEX(lkp_Region,MATCH(tbl_Sales[[#This Row],[Suburb]],lkp_Suburb,0))</f>
        <v>Southern Metropolitan</v>
      </c>
      <c r="P10440" s="6">
        <f>MONTH(tbl_Sales[[#This Row],[Date]])</f>
        <v>7</v>
      </c>
      <c r="Q10440" s="6">
        <f>YEAR(tbl_Sales[[#This Row],[Date]])</f>
        <v>2017</v>
      </c>
    </row>
    <row r="10441" spans="1:17" x14ac:dyDescent="0.25">
      <c r="A10441" s="1">
        <v>42923</v>
      </c>
      <c r="B10441">
        <v>1235000</v>
      </c>
      <c r="C10441" t="s">
        <v>2</v>
      </c>
      <c r="D10441" t="s">
        <v>12431</v>
      </c>
      <c r="E10441" t="s">
        <v>10</v>
      </c>
      <c r="F10441">
        <v>3191</v>
      </c>
      <c r="G10441">
        <v>4</v>
      </c>
      <c r="H10441">
        <v>2</v>
      </c>
      <c r="I10441">
        <v>2</v>
      </c>
      <c r="J10441">
        <v>404</v>
      </c>
      <c r="K10441">
        <v>1925</v>
      </c>
      <c r="L10441" t="s">
        <v>10616</v>
      </c>
      <c r="M10441" t="s">
        <v>7562</v>
      </c>
      <c r="N10441" t="s">
        <v>107</v>
      </c>
      <c r="O10441" s="6" t="str">
        <f>INDEX(lkp_Region,MATCH(tbl_Sales[[#This Row],[Suburb]],lkp_Suburb,0))</f>
        <v>Southern Metropolitan</v>
      </c>
      <c r="P10441" s="6">
        <f>MONTH(tbl_Sales[[#This Row],[Date]])</f>
        <v>7</v>
      </c>
      <c r="Q10441" s="6">
        <f>YEAR(tbl_Sales[[#This Row],[Date]])</f>
        <v>2017</v>
      </c>
    </row>
    <row r="10442" spans="1:17" x14ac:dyDescent="0.25">
      <c r="A10442" s="1">
        <v>42923</v>
      </c>
      <c r="B10442">
        <v>1500000</v>
      </c>
      <c r="C10442" t="s">
        <v>2</v>
      </c>
      <c r="D10442" t="s">
        <v>12429</v>
      </c>
      <c r="E10442" t="s">
        <v>10</v>
      </c>
      <c r="F10442">
        <v>3192</v>
      </c>
      <c r="G10442">
        <v>4</v>
      </c>
      <c r="H10442">
        <v>2</v>
      </c>
      <c r="I10442">
        <v>3</v>
      </c>
      <c r="J10442">
        <v>724</v>
      </c>
      <c r="L10442" t="s">
        <v>10617</v>
      </c>
      <c r="M10442" t="s">
        <v>7622</v>
      </c>
      <c r="N10442" t="s">
        <v>107</v>
      </c>
      <c r="O10442" s="6" t="str">
        <f>INDEX(lkp_Region,MATCH(tbl_Sales[[#This Row],[Suburb]],lkp_Suburb,0))</f>
        <v>Southern Metropolitan</v>
      </c>
      <c r="P10442" s="6">
        <f>MONTH(tbl_Sales[[#This Row],[Date]])</f>
        <v>7</v>
      </c>
      <c r="Q10442" s="6">
        <f>YEAR(tbl_Sales[[#This Row],[Date]])</f>
        <v>2017</v>
      </c>
    </row>
    <row r="10443" spans="1:17" x14ac:dyDescent="0.25">
      <c r="A10443" s="1">
        <v>42923</v>
      </c>
      <c r="B10443">
        <v>2210000</v>
      </c>
      <c r="C10443" t="s">
        <v>2</v>
      </c>
      <c r="D10443" t="s">
        <v>12427</v>
      </c>
      <c r="E10443" t="s">
        <v>5</v>
      </c>
      <c r="F10443">
        <v>3186</v>
      </c>
      <c r="G10443">
        <v>4</v>
      </c>
      <c r="H10443">
        <v>2</v>
      </c>
      <c r="I10443">
        <v>1</v>
      </c>
      <c r="J10443">
        <v>396</v>
      </c>
      <c r="K10443">
        <v>1908</v>
      </c>
      <c r="L10443" t="s">
        <v>10618</v>
      </c>
      <c r="M10443" t="s">
        <v>105</v>
      </c>
      <c r="N10443" t="s">
        <v>107</v>
      </c>
      <c r="O10443" s="6" t="str">
        <f>INDEX(lkp_Region,MATCH(tbl_Sales[[#This Row],[Suburb]],lkp_Suburb,0))</f>
        <v>Southern Metropolitan</v>
      </c>
      <c r="P10443" s="6">
        <f>MONTH(tbl_Sales[[#This Row],[Date]])</f>
        <v>7</v>
      </c>
      <c r="Q10443" s="6">
        <f>YEAR(tbl_Sales[[#This Row],[Date]])</f>
        <v>2017</v>
      </c>
    </row>
    <row r="10444" spans="1:17" x14ac:dyDescent="0.25">
      <c r="A10444" s="1">
        <v>42923</v>
      </c>
      <c r="B10444">
        <v>640000</v>
      </c>
      <c r="C10444" t="s">
        <v>2</v>
      </c>
      <c r="D10444" t="s">
        <v>12428</v>
      </c>
      <c r="E10444" t="s">
        <v>10</v>
      </c>
      <c r="F10444">
        <v>3081</v>
      </c>
      <c r="G10444">
        <v>3</v>
      </c>
      <c r="H10444">
        <v>1</v>
      </c>
      <c r="I10444">
        <v>2</v>
      </c>
      <c r="J10444">
        <v>476</v>
      </c>
      <c r="K10444">
        <v>1956</v>
      </c>
      <c r="L10444" t="s">
        <v>10619</v>
      </c>
      <c r="M10444" t="s">
        <v>148</v>
      </c>
      <c r="N10444" t="s">
        <v>150</v>
      </c>
      <c r="O10444" s="6" t="str">
        <f>INDEX(lkp_Region,MATCH(tbl_Sales[[#This Row],[Suburb]],lkp_Suburb,0))</f>
        <v>Eastern Metropolitan</v>
      </c>
      <c r="P10444" s="6">
        <f>MONTH(tbl_Sales[[#This Row],[Date]])</f>
        <v>7</v>
      </c>
      <c r="Q10444" s="6">
        <f>YEAR(tbl_Sales[[#This Row],[Date]])</f>
        <v>2017</v>
      </c>
    </row>
    <row r="10445" spans="1:17" x14ac:dyDescent="0.25">
      <c r="A10445" s="1">
        <v>42923</v>
      </c>
      <c r="B10445">
        <v>710000</v>
      </c>
      <c r="C10445" t="s">
        <v>2</v>
      </c>
      <c r="D10445" t="s">
        <v>12423</v>
      </c>
      <c r="E10445" t="s">
        <v>10</v>
      </c>
      <c r="F10445">
        <v>3087</v>
      </c>
      <c r="G10445">
        <v>4</v>
      </c>
      <c r="H10445">
        <v>1</v>
      </c>
      <c r="I10445">
        <v>3</v>
      </c>
      <c r="J10445">
        <v>541</v>
      </c>
      <c r="K10445">
        <v>1960</v>
      </c>
      <c r="L10445" t="s">
        <v>10620</v>
      </c>
      <c r="M10445" t="s">
        <v>7565</v>
      </c>
      <c r="N10445" t="s">
        <v>150</v>
      </c>
      <c r="O10445" s="6" t="str">
        <f>INDEX(lkp_Region,MATCH(tbl_Sales[[#This Row],[Suburb]],lkp_Suburb,0))</f>
        <v>Northern Metropolitan</v>
      </c>
      <c r="P10445" s="6">
        <f>MONTH(tbl_Sales[[#This Row],[Date]])</f>
        <v>7</v>
      </c>
      <c r="Q10445" s="6">
        <f>YEAR(tbl_Sales[[#This Row],[Date]])</f>
        <v>2017</v>
      </c>
    </row>
    <row r="10446" spans="1:17" x14ac:dyDescent="0.25">
      <c r="A10446" s="1">
        <v>42923</v>
      </c>
      <c r="B10446">
        <v>780000</v>
      </c>
      <c r="C10446" t="s">
        <v>2</v>
      </c>
      <c r="D10446" t="s">
        <v>12432</v>
      </c>
      <c r="E10446" t="s">
        <v>5</v>
      </c>
      <c r="F10446">
        <v>3081</v>
      </c>
      <c r="G10446">
        <v>3</v>
      </c>
      <c r="H10446">
        <v>1</v>
      </c>
      <c r="I10446">
        <v>2</v>
      </c>
      <c r="J10446">
        <v>680</v>
      </c>
      <c r="L10446" t="s">
        <v>10621</v>
      </c>
      <c r="M10446" t="s">
        <v>982</v>
      </c>
      <c r="N10446" t="s">
        <v>150</v>
      </c>
      <c r="O10446" s="6" t="str">
        <f>INDEX(lkp_Region,MATCH(tbl_Sales[[#This Row],[Suburb]],lkp_Suburb,0))</f>
        <v>Eastern Metropolitan</v>
      </c>
      <c r="P10446" s="6">
        <f>MONTH(tbl_Sales[[#This Row],[Date]])</f>
        <v>7</v>
      </c>
      <c r="Q10446" s="6">
        <f>YEAR(tbl_Sales[[#This Row],[Date]])</f>
        <v>2017</v>
      </c>
    </row>
    <row r="10447" spans="1:17" x14ac:dyDescent="0.25">
      <c r="A10447" s="1">
        <v>42923</v>
      </c>
      <c r="B10447">
        <v>1150000</v>
      </c>
      <c r="C10447" t="s">
        <v>2</v>
      </c>
      <c r="D10447" t="s">
        <v>12423</v>
      </c>
      <c r="E10447" t="s">
        <v>5</v>
      </c>
      <c r="F10447">
        <v>3084</v>
      </c>
      <c r="G10447">
        <v>4</v>
      </c>
      <c r="H10447">
        <v>1</v>
      </c>
      <c r="I10447">
        <v>2</v>
      </c>
      <c r="J10447">
        <v>672</v>
      </c>
      <c r="L10447" t="s">
        <v>10622</v>
      </c>
      <c r="M10447" t="s">
        <v>235</v>
      </c>
      <c r="N10447" t="s">
        <v>150</v>
      </c>
      <c r="O10447" s="6" t="str">
        <f>INDEX(lkp_Region,MATCH(tbl_Sales[[#This Row],[Suburb]],lkp_Suburb,0))</f>
        <v>Eastern Metropolitan</v>
      </c>
      <c r="P10447" s="6">
        <f>MONTH(tbl_Sales[[#This Row],[Date]])</f>
        <v>7</v>
      </c>
      <c r="Q10447" s="6">
        <f>YEAR(tbl_Sales[[#This Row],[Date]])</f>
        <v>2017</v>
      </c>
    </row>
    <row r="10448" spans="1:17" x14ac:dyDescent="0.25">
      <c r="A10448" s="1">
        <v>42923</v>
      </c>
      <c r="B10448">
        <v>2530000</v>
      </c>
      <c r="C10448" t="s">
        <v>2</v>
      </c>
      <c r="D10448" t="s">
        <v>12423</v>
      </c>
      <c r="E10448" t="s">
        <v>5</v>
      </c>
      <c r="F10448">
        <v>3079</v>
      </c>
      <c r="G10448">
        <v>4</v>
      </c>
      <c r="H10448">
        <v>2</v>
      </c>
      <c r="I10448">
        <v>0</v>
      </c>
      <c r="J10448">
        <v>637</v>
      </c>
      <c r="K10448">
        <v>1936</v>
      </c>
      <c r="L10448" t="s">
        <v>10623</v>
      </c>
      <c r="M10448" t="s">
        <v>213</v>
      </c>
      <c r="N10448" t="s">
        <v>150</v>
      </c>
      <c r="O10448" s="6" t="str">
        <f>INDEX(lkp_Region,MATCH(tbl_Sales[[#This Row],[Suburb]],lkp_Suburb,0))</f>
        <v>Eastern Metropolitan</v>
      </c>
      <c r="P10448" s="6">
        <f>MONTH(tbl_Sales[[#This Row],[Date]])</f>
        <v>7</v>
      </c>
      <c r="Q10448" s="6">
        <f>YEAR(tbl_Sales[[#This Row],[Date]])</f>
        <v>2017</v>
      </c>
    </row>
    <row r="10449" spans="1:17" x14ac:dyDescent="0.25">
      <c r="A10449" s="1">
        <v>42924</v>
      </c>
      <c r="B10449">
        <v>620000</v>
      </c>
      <c r="C10449" t="s">
        <v>2</v>
      </c>
      <c r="D10449" t="s">
        <v>12430</v>
      </c>
      <c r="E10449" t="s">
        <v>5</v>
      </c>
      <c r="F10449">
        <v>3775</v>
      </c>
      <c r="G10449">
        <v>3</v>
      </c>
      <c r="H10449">
        <v>2</v>
      </c>
      <c r="I10449">
        <v>1</v>
      </c>
      <c r="J10449">
        <v>863</v>
      </c>
      <c r="K10449">
        <v>1975</v>
      </c>
      <c r="L10449" t="s">
        <v>10625</v>
      </c>
      <c r="M10449" t="s">
        <v>10624</v>
      </c>
      <c r="N10449" t="s">
        <v>7639</v>
      </c>
      <c r="O10449" s="6" t="str">
        <f>INDEX(lkp_Region,MATCH(tbl_Sales[[#This Row],[Suburb]],lkp_Suburb,0))</f>
        <v>Northern Victoria</v>
      </c>
      <c r="P10449" s="6">
        <f>MONTH(tbl_Sales[[#This Row],[Date]])</f>
        <v>7</v>
      </c>
      <c r="Q10449" s="6">
        <f>YEAR(tbl_Sales[[#This Row],[Date]])</f>
        <v>2017</v>
      </c>
    </row>
    <row r="10450" spans="1:17" x14ac:dyDescent="0.25">
      <c r="A10450" s="1">
        <v>42924</v>
      </c>
      <c r="B10450">
        <v>536500</v>
      </c>
      <c r="C10450" t="s">
        <v>2</v>
      </c>
      <c r="D10450" t="s">
        <v>12423</v>
      </c>
      <c r="E10450" t="s">
        <v>10</v>
      </c>
      <c r="F10450">
        <v>3029</v>
      </c>
      <c r="G10450">
        <v>3</v>
      </c>
      <c r="H10450">
        <v>2</v>
      </c>
      <c r="I10450">
        <v>4</v>
      </c>
      <c r="J10450">
        <v>578</v>
      </c>
      <c r="K10450">
        <v>1972</v>
      </c>
      <c r="L10450" t="s">
        <v>10626</v>
      </c>
      <c r="M10450" t="s">
        <v>7962</v>
      </c>
      <c r="N10450" t="s">
        <v>7964</v>
      </c>
      <c r="O10450" s="6" t="str">
        <f>INDEX(lkp_Region,MATCH(tbl_Sales[[#This Row],[Suburb]],lkp_Suburb,0))</f>
        <v>Western Metropolitan</v>
      </c>
      <c r="P10450" s="6">
        <f>MONTH(tbl_Sales[[#This Row],[Date]])</f>
        <v>7</v>
      </c>
      <c r="Q10450" s="6">
        <f>YEAR(tbl_Sales[[#This Row],[Date]])</f>
        <v>2017</v>
      </c>
    </row>
    <row r="10451" spans="1:17" x14ac:dyDescent="0.25">
      <c r="A10451" s="1">
        <v>42924</v>
      </c>
      <c r="B10451">
        <v>560000</v>
      </c>
      <c r="C10451" t="s">
        <v>2</v>
      </c>
      <c r="D10451" t="s">
        <v>12423</v>
      </c>
      <c r="E10451" t="s">
        <v>5</v>
      </c>
      <c r="F10451">
        <v>3029</v>
      </c>
      <c r="G10451">
        <v>4</v>
      </c>
      <c r="H10451">
        <v>2</v>
      </c>
      <c r="I10451">
        <v>2</v>
      </c>
      <c r="J10451">
        <v>452</v>
      </c>
      <c r="K10451">
        <v>2009</v>
      </c>
      <c r="L10451" t="s">
        <v>10628</v>
      </c>
      <c r="M10451" t="s">
        <v>10627</v>
      </c>
      <c r="N10451" t="s">
        <v>7964</v>
      </c>
      <c r="O10451" s="6" t="str">
        <f>INDEX(lkp_Region,MATCH(tbl_Sales[[#This Row],[Suburb]],lkp_Suburb,0))</f>
        <v>Western Metropolitan</v>
      </c>
      <c r="P10451" s="6">
        <f>MONTH(tbl_Sales[[#This Row],[Date]])</f>
        <v>7</v>
      </c>
      <c r="Q10451" s="6">
        <f>YEAR(tbl_Sales[[#This Row],[Date]])</f>
        <v>2017</v>
      </c>
    </row>
    <row r="10452" spans="1:17" x14ac:dyDescent="0.25">
      <c r="A10452" s="1">
        <v>42924</v>
      </c>
      <c r="B10452">
        <v>715500</v>
      </c>
      <c r="C10452" t="s">
        <v>2</v>
      </c>
      <c r="D10452" t="s">
        <v>12427</v>
      </c>
      <c r="E10452" t="s">
        <v>10</v>
      </c>
      <c r="F10452">
        <v>3074</v>
      </c>
      <c r="G10452">
        <v>3</v>
      </c>
      <c r="H10452">
        <v>1</v>
      </c>
      <c r="I10452">
        <v>2</v>
      </c>
      <c r="J10452">
        <v>685</v>
      </c>
      <c r="L10452" t="s">
        <v>10629</v>
      </c>
      <c r="M10452" t="s">
        <v>7603</v>
      </c>
      <c r="N10452" t="s">
        <v>7515</v>
      </c>
      <c r="O10452" s="6" t="str">
        <f>INDEX(lkp_Region,MATCH(tbl_Sales[[#This Row],[Suburb]],lkp_Suburb,0))</f>
        <v>Northern Metropolitan</v>
      </c>
      <c r="P10452" s="6">
        <f>MONTH(tbl_Sales[[#This Row],[Date]])</f>
        <v>7</v>
      </c>
      <c r="Q10452" s="6">
        <f>YEAR(tbl_Sales[[#This Row],[Date]])</f>
        <v>2017</v>
      </c>
    </row>
    <row r="10453" spans="1:17" x14ac:dyDescent="0.25">
      <c r="A10453" s="1">
        <v>42924</v>
      </c>
      <c r="B10453">
        <v>780000</v>
      </c>
      <c r="C10453" t="s">
        <v>2</v>
      </c>
      <c r="D10453" t="s">
        <v>12428</v>
      </c>
      <c r="E10453" t="s">
        <v>5</v>
      </c>
      <c r="F10453">
        <v>3754</v>
      </c>
      <c r="G10453">
        <v>4</v>
      </c>
      <c r="H10453">
        <v>2</v>
      </c>
      <c r="I10453">
        <v>2</v>
      </c>
      <c r="J10453">
        <v>1037</v>
      </c>
      <c r="L10453" t="s">
        <v>10630</v>
      </c>
      <c r="M10453" t="s">
        <v>7872</v>
      </c>
      <c r="N10453" t="s">
        <v>7515</v>
      </c>
      <c r="O10453" s="6" t="str">
        <f>INDEX(lkp_Region,MATCH(tbl_Sales[[#This Row],[Suburb]],lkp_Suburb,0))</f>
        <v>Northern Metropolitan</v>
      </c>
      <c r="P10453" s="6">
        <f>MONTH(tbl_Sales[[#This Row],[Date]])</f>
        <v>7</v>
      </c>
      <c r="Q10453" s="6">
        <f>YEAR(tbl_Sales[[#This Row],[Date]])</f>
        <v>2017</v>
      </c>
    </row>
    <row r="10454" spans="1:17" x14ac:dyDescent="0.25">
      <c r="A10454" s="1">
        <v>42924</v>
      </c>
      <c r="B10454">
        <v>938000</v>
      </c>
      <c r="C10454" t="s">
        <v>51</v>
      </c>
      <c r="D10454" t="s">
        <v>12429</v>
      </c>
      <c r="E10454" t="s">
        <v>10</v>
      </c>
      <c r="F10454">
        <v>3127</v>
      </c>
      <c r="G10454">
        <v>3</v>
      </c>
      <c r="H10454">
        <v>1</v>
      </c>
      <c r="I10454">
        <v>2</v>
      </c>
      <c r="J10454">
        <v>271</v>
      </c>
      <c r="L10454" t="s">
        <v>10631</v>
      </c>
      <c r="M10454" t="s">
        <v>11</v>
      </c>
      <c r="N10454" t="s">
        <v>14</v>
      </c>
      <c r="O10454" s="6" t="str">
        <f>INDEX(lkp_Region,MATCH(tbl_Sales[[#This Row],[Suburb]],lkp_Suburb,0))</f>
        <v>Southern Metropolitan</v>
      </c>
      <c r="P10454" s="6">
        <f>MONTH(tbl_Sales[[#This Row],[Date]])</f>
        <v>7</v>
      </c>
      <c r="Q10454" s="6">
        <f>YEAR(tbl_Sales[[#This Row],[Date]])</f>
        <v>2017</v>
      </c>
    </row>
    <row r="10455" spans="1:17" x14ac:dyDescent="0.25">
      <c r="A10455" s="1">
        <v>42924</v>
      </c>
      <c r="B10455">
        <v>835000</v>
      </c>
      <c r="C10455" t="s">
        <v>2</v>
      </c>
      <c r="D10455" t="s">
        <v>12427</v>
      </c>
      <c r="E10455" t="s">
        <v>5</v>
      </c>
      <c r="F10455">
        <v>3055</v>
      </c>
      <c r="G10455">
        <v>2</v>
      </c>
      <c r="H10455">
        <v>1</v>
      </c>
      <c r="I10455">
        <v>1</v>
      </c>
      <c r="J10455">
        <v>207</v>
      </c>
      <c r="K10455">
        <v>1950</v>
      </c>
      <c r="L10455" t="s">
        <v>9929</v>
      </c>
      <c r="M10455" t="s">
        <v>80</v>
      </c>
      <c r="N10455" t="s">
        <v>18</v>
      </c>
      <c r="O10455" s="6" t="str">
        <f>INDEX(lkp_Region,MATCH(tbl_Sales[[#This Row],[Suburb]],lkp_Suburb,0))</f>
        <v>Northern Metropolitan</v>
      </c>
      <c r="P10455" s="6">
        <f>MONTH(tbl_Sales[[#This Row],[Date]])</f>
        <v>7</v>
      </c>
      <c r="Q10455" s="6">
        <f>YEAR(tbl_Sales[[#This Row],[Date]])</f>
        <v>2017</v>
      </c>
    </row>
    <row r="10456" spans="1:17" x14ac:dyDescent="0.25">
      <c r="A10456" s="1">
        <v>42924</v>
      </c>
      <c r="B10456">
        <v>962000</v>
      </c>
      <c r="C10456" t="s">
        <v>2</v>
      </c>
      <c r="D10456" t="s">
        <v>12431</v>
      </c>
      <c r="E10456" t="s">
        <v>10</v>
      </c>
      <c r="F10456">
        <v>3044</v>
      </c>
      <c r="G10456">
        <v>2</v>
      </c>
      <c r="H10456">
        <v>1</v>
      </c>
      <c r="I10456">
        <v>2</v>
      </c>
      <c r="J10456">
        <v>624</v>
      </c>
      <c r="L10456" t="s">
        <v>10632</v>
      </c>
      <c r="M10456" t="s">
        <v>115</v>
      </c>
      <c r="N10456" t="s">
        <v>18</v>
      </c>
      <c r="O10456" s="6" t="str">
        <f>INDEX(lkp_Region,MATCH(tbl_Sales[[#This Row],[Suburb]],lkp_Suburb,0))</f>
        <v>Northern Metropolitan</v>
      </c>
      <c r="P10456" s="6">
        <f>MONTH(tbl_Sales[[#This Row],[Date]])</f>
        <v>7</v>
      </c>
      <c r="Q10456" s="6">
        <f>YEAR(tbl_Sales[[#This Row],[Date]])</f>
        <v>2017</v>
      </c>
    </row>
    <row r="10457" spans="1:17" x14ac:dyDescent="0.25">
      <c r="A10457" s="1">
        <v>42924</v>
      </c>
      <c r="B10457">
        <v>1230000</v>
      </c>
      <c r="C10457" t="s">
        <v>2</v>
      </c>
      <c r="D10457" t="s">
        <v>12423</v>
      </c>
      <c r="E10457" t="s">
        <v>10</v>
      </c>
      <c r="F10457">
        <v>3042</v>
      </c>
      <c r="G10457">
        <v>3</v>
      </c>
      <c r="H10457">
        <v>2</v>
      </c>
      <c r="I10457">
        <v>1</v>
      </c>
      <c r="J10457">
        <v>324</v>
      </c>
      <c r="K10457">
        <v>2016</v>
      </c>
      <c r="L10457" t="s">
        <v>10633</v>
      </c>
      <c r="M10457" t="s">
        <v>86</v>
      </c>
      <c r="N10457" t="s">
        <v>49</v>
      </c>
      <c r="O10457" s="6" t="str">
        <f>INDEX(lkp_Region,MATCH(tbl_Sales[[#This Row],[Suburb]],lkp_Suburb,0))</f>
        <v>Western Metropolitan</v>
      </c>
      <c r="P10457" s="6">
        <f>MONTH(tbl_Sales[[#This Row],[Date]])</f>
        <v>7</v>
      </c>
      <c r="Q10457" s="6">
        <f>YEAR(tbl_Sales[[#This Row],[Date]])</f>
        <v>2017</v>
      </c>
    </row>
    <row r="10458" spans="1:17" x14ac:dyDescent="0.25">
      <c r="A10458" s="1">
        <v>42924</v>
      </c>
      <c r="B10458">
        <v>1250000</v>
      </c>
      <c r="C10458" t="s">
        <v>2</v>
      </c>
      <c r="D10458" t="s">
        <v>12432</v>
      </c>
      <c r="E10458" t="s">
        <v>10</v>
      </c>
      <c r="F10458">
        <v>3167</v>
      </c>
      <c r="G10458">
        <v>3</v>
      </c>
      <c r="H10458">
        <v>1</v>
      </c>
      <c r="I10458">
        <v>2</v>
      </c>
      <c r="J10458">
        <v>680</v>
      </c>
      <c r="L10458" t="s">
        <v>10634</v>
      </c>
      <c r="M10458" t="s">
        <v>43</v>
      </c>
      <c r="N10458" t="s">
        <v>31</v>
      </c>
      <c r="O10458" s="6" t="str">
        <f>INDEX(lkp_Region,MATCH(tbl_Sales[[#This Row],[Suburb]],lkp_Suburb,0))</f>
        <v>South-Eastern Metropolitan</v>
      </c>
      <c r="P10458" s="6">
        <f>MONTH(tbl_Sales[[#This Row],[Date]])</f>
        <v>7</v>
      </c>
      <c r="Q10458" s="6">
        <f>YEAR(tbl_Sales[[#This Row],[Date]])</f>
        <v>2017</v>
      </c>
    </row>
    <row r="10459" spans="1:17" x14ac:dyDescent="0.25">
      <c r="A10459" s="1">
        <v>42924</v>
      </c>
      <c r="B10459">
        <v>280500</v>
      </c>
      <c r="C10459" t="s">
        <v>2</v>
      </c>
      <c r="D10459" t="s">
        <v>12430</v>
      </c>
      <c r="E10459" t="s">
        <v>10</v>
      </c>
      <c r="F10459">
        <v>3338</v>
      </c>
      <c r="G10459">
        <v>2</v>
      </c>
      <c r="H10459">
        <v>1</v>
      </c>
      <c r="I10459">
        <v>1</v>
      </c>
      <c r="J10459">
        <v>180</v>
      </c>
      <c r="K10459">
        <v>1990</v>
      </c>
      <c r="L10459" t="s">
        <v>10635</v>
      </c>
      <c r="M10459" t="s">
        <v>8044</v>
      </c>
      <c r="N10459" t="s">
        <v>7542</v>
      </c>
      <c r="O10459" s="6" t="str">
        <f>INDEX(lkp_Region,MATCH(tbl_Sales[[#This Row],[Suburb]],lkp_Suburb,0))</f>
        <v>Western Victoria</v>
      </c>
      <c r="P10459" s="6">
        <f>MONTH(tbl_Sales[[#This Row],[Date]])</f>
        <v>7</v>
      </c>
      <c r="Q10459" s="6">
        <f>YEAR(tbl_Sales[[#This Row],[Date]])</f>
        <v>2017</v>
      </c>
    </row>
    <row r="10460" spans="1:17" x14ac:dyDescent="0.25">
      <c r="A10460" s="1">
        <v>42924</v>
      </c>
      <c r="B10460">
        <v>345000</v>
      </c>
      <c r="C10460" t="s">
        <v>2</v>
      </c>
      <c r="D10460" t="s">
        <v>12423</v>
      </c>
      <c r="E10460" t="s">
        <v>10</v>
      </c>
      <c r="F10460">
        <v>3337</v>
      </c>
      <c r="G10460">
        <v>4</v>
      </c>
      <c r="H10460">
        <v>1</v>
      </c>
      <c r="I10460">
        <v>0</v>
      </c>
      <c r="J10460">
        <v>651</v>
      </c>
      <c r="K10460">
        <v>2000</v>
      </c>
      <c r="L10460" t="s">
        <v>10637</v>
      </c>
      <c r="M10460" t="s">
        <v>10636</v>
      </c>
      <c r="N10460" t="s">
        <v>7542</v>
      </c>
      <c r="O10460" s="6" t="str">
        <f>INDEX(lkp_Region,MATCH(tbl_Sales[[#This Row],[Suburb]],lkp_Suburb,0))</f>
        <v>Northern Victoria</v>
      </c>
      <c r="P10460" s="6">
        <f>MONTH(tbl_Sales[[#This Row],[Date]])</f>
        <v>7</v>
      </c>
      <c r="Q10460" s="6">
        <f>YEAR(tbl_Sales[[#This Row],[Date]])</f>
        <v>2017</v>
      </c>
    </row>
    <row r="10461" spans="1:17" x14ac:dyDescent="0.25">
      <c r="A10461" s="1">
        <v>42924</v>
      </c>
      <c r="B10461">
        <v>485000</v>
      </c>
      <c r="C10461" t="s">
        <v>13</v>
      </c>
      <c r="D10461" t="s">
        <v>12423</v>
      </c>
      <c r="E10461" t="s">
        <v>10</v>
      </c>
      <c r="F10461">
        <v>3037</v>
      </c>
      <c r="G10461">
        <v>3</v>
      </c>
      <c r="H10461">
        <v>2</v>
      </c>
      <c r="I10461">
        <v>2</v>
      </c>
      <c r="J10461">
        <v>345</v>
      </c>
      <c r="K10461">
        <v>2005</v>
      </c>
      <c r="L10461" t="s">
        <v>10638</v>
      </c>
      <c r="M10461" t="s">
        <v>7977</v>
      </c>
      <c r="N10461" t="s">
        <v>7542</v>
      </c>
      <c r="O10461" s="6" t="str">
        <f>INDEX(lkp_Region,MATCH(tbl_Sales[[#This Row],[Suburb]],lkp_Suburb,0))</f>
        <v>Western Metropolitan</v>
      </c>
      <c r="P10461" s="6">
        <f>MONTH(tbl_Sales[[#This Row],[Date]])</f>
        <v>7</v>
      </c>
      <c r="Q10461" s="6">
        <f>YEAR(tbl_Sales[[#This Row],[Date]])</f>
        <v>2017</v>
      </c>
    </row>
    <row r="10462" spans="1:17" x14ac:dyDescent="0.25">
      <c r="A10462" s="1">
        <v>42924</v>
      </c>
      <c r="B10462">
        <v>520000</v>
      </c>
      <c r="C10462" t="s">
        <v>51</v>
      </c>
      <c r="D10462" t="s">
        <v>12431</v>
      </c>
      <c r="E10462" t="s">
        <v>10</v>
      </c>
      <c r="F10462">
        <v>3012</v>
      </c>
      <c r="G10462">
        <v>2</v>
      </c>
      <c r="H10462">
        <v>1</v>
      </c>
      <c r="I10462">
        <v>1</v>
      </c>
      <c r="J10462">
        <v>126</v>
      </c>
      <c r="L10462" t="s">
        <v>10639</v>
      </c>
      <c r="M10462" t="s">
        <v>19</v>
      </c>
      <c r="N10462" t="s">
        <v>21</v>
      </c>
      <c r="O10462" s="6" t="str">
        <f>INDEX(lkp_Region,MATCH(tbl_Sales[[#This Row],[Suburb]],lkp_Suburb,0))</f>
        <v>Western Metropolitan</v>
      </c>
      <c r="P10462" s="6">
        <f>MONTH(tbl_Sales[[#This Row],[Date]])</f>
        <v>7</v>
      </c>
      <c r="Q10462" s="6">
        <f>YEAR(tbl_Sales[[#This Row],[Date]])</f>
        <v>2017</v>
      </c>
    </row>
    <row r="10463" spans="1:17" x14ac:dyDescent="0.25">
      <c r="A10463" s="1">
        <v>42924</v>
      </c>
      <c r="B10463">
        <v>560000</v>
      </c>
      <c r="C10463" t="s">
        <v>51</v>
      </c>
      <c r="D10463" t="s">
        <v>12428</v>
      </c>
      <c r="E10463" t="s">
        <v>10</v>
      </c>
      <c r="F10463">
        <v>3019</v>
      </c>
      <c r="G10463">
        <v>3</v>
      </c>
      <c r="H10463">
        <v>1</v>
      </c>
      <c r="I10463">
        <v>1</v>
      </c>
      <c r="J10463">
        <v>158</v>
      </c>
      <c r="K10463">
        <v>2002</v>
      </c>
      <c r="L10463" t="s">
        <v>10640</v>
      </c>
      <c r="M10463" t="s">
        <v>436</v>
      </c>
      <c r="N10463" t="s">
        <v>21</v>
      </c>
      <c r="O10463" s="6" t="str">
        <f>INDEX(lkp_Region,MATCH(tbl_Sales[[#This Row],[Suburb]],lkp_Suburb,0))</f>
        <v>Western Metropolitan</v>
      </c>
      <c r="P10463" s="6">
        <f>MONTH(tbl_Sales[[#This Row],[Date]])</f>
        <v>7</v>
      </c>
      <c r="Q10463" s="6">
        <f>YEAR(tbl_Sales[[#This Row],[Date]])</f>
        <v>2017</v>
      </c>
    </row>
    <row r="10464" spans="1:17" x14ac:dyDescent="0.25">
      <c r="A10464" s="1">
        <v>42924</v>
      </c>
      <c r="B10464">
        <v>750000</v>
      </c>
      <c r="C10464" t="s">
        <v>2</v>
      </c>
      <c r="D10464" t="s">
        <v>12428</v>
      </c>
      <c r="E10464" t="s">
        <v>5</v>
      </c>
      <c r="F10464">
        <v>3013</v>
      </c>
      <c r="G10464">
        <v>2</v>
      </c>
      <c r="H10464">
        <v>1</v>
      </c>
      <c r="I10464">
        <v>2</v>
      </c>
      <c r="J10464">
        <v>269</v>
      </c>
      <c r="L10464" t="s">
        <v>10641</v>
      </c>
      <c r="M10464" t="s">
        <v>65</v>
      </c>
      <c r="N10464" t="s">
        <v>21</v>
      </c>
      <c r="O10464" s="6" t="str">
        <f>INDEX(lkp_Region,MATCH(tbl_Sales[[#This Row],[Suburb]],lkp_Suburb,0))</f>
        <v>Western Metropolitan</v>
      </c>
      <c r="P10464" s="6">
        <f>MONTH(tbl_Sales[[#This Row],[Date]])</f>
        <v>7</v>
      </c>
      <c r="Q10464" s="6">
        <f>YEAR(tbl_Sales[[#This Row],[Date]])</f>
        <v>2017</v>
      </c>
    </row>
    <row r="10465" spans="1:17" x14ac:dyDescent="0.25">
      <c r="A10465" s="1">
        <v>42924</v>
      </c>
      <c r="B10465">
        <v>900000</v>
      </c>
      <c r="C10465" t="s">
        <v>2</v>
      </c>
      <c r="D10465" t="s">
        <v>12428</v>
      </c>
      <c r="E10465" t="s">
        <v>5</v>
      </c>
      <c r="F10465">
        <v>3011</v>
      </c>
      <c r="G10465">
        <v>3</v>
      </c>
      <c r="H10465">
        <v>1</v>
      </c>
      <c r="I10465">
        <v>3</v>
      </c>
      <c r="J10465">
        <v>312</v>
      </c>
      <c r="K10465">
        <v>1880</v>
      </c>
      <c r="L10465" t="s">
        <v>10642</v>
      </c>
      <c r="M10465" t="s">
        <v>22</v>
      </c>
      <c r="N10465" t="s">
        <v>21</v>
      </c>
      <c r="O10465" s="6" t="str">
        <f>INDEX(lkp_Region,MATCH(tbl_Sales[[#This Row],[Suburb]],lkp_Suburb,0))</f>
        <v>Western Metropolitan</v>
      </c>
      <c r="P10465" s="6">
        <f>MONTH(tbl_Sales[[#This Row],[Date]])</f>
        <v>7</v>
      </c>
      <c r="Q10465" s="6">
        <f>YEAR(tbl_Sales[[#This Row],[Date]])</f>
        <v>2017</v>
      </c>
    </row>
    <row r="10466" spans="1:17" x14ac:dyDescent="0.25">
      <c r="A10466" s="1">
        <v>42924</v>
      </c>
      <c r="B10466">
        <v>1300000</v>
      </c>
      <c r="C10466" t="s">
        <v>2</v>
      </c>
      <c r="D10466" t="s">
        <v>12423</v>
      </c>
      <c r="E10466" t="s">
        <v>5</v>
      </c>
      <c r="F10466">
        <v>3106</v>
      </c>
      <c r="G10466">
        <v>5</v>
      </c>
      <c r="H10466">
        <v>3</v>
      </c>
      <c r="I10466">
        <v>3</v>
      </c>
      <c r="J10466">
        <v>767</v>
      </c>
      <c r="L10466" t="s">
        <v>10643</v>
      </c>
      <c r="M10466" t="s">
        <v>8640</v>
      </c>
      <c r="N10466" t="s">
        <v>128</v>
      </c>
      <c r="O10466" s="6" t="str">
        <f>INDEX(lkp_Region,MATCH(tbl_Sales[[#This Row],[Suburb]],lkp_Suburb,0))</f>
        <v>Eastern Metropolitan</v>
      </c>
      <c r="P10466" s="6">
        <f>MONTH(tbl_Sales[[#This Row],[Date]])</f>
        <v>7</v>
      </c>
      <c r="Q10466" s="6">
        <f>YEAR(tbl_Sales[[#This Row],[Date]])</f>
        <v>2017</v>
      </c>
    </row>
    <row r="10467" spans="1:17" x14ac:dyDescent="0.25">
      <c r="A10467" s="1">
        <v>42924</v>
      </c>
      <c r="B10467">
        <v>805000</v>
      </c>
      <c r="C10467" t="s">
        <v>51</v>
      </c>
      <c r="D10467" t="s">
        <v>12429</v>
      </c>
      <c r="E10467" t="s">
        <v>10</v>
      </c>
      <c r="F10467">
        <v>3195</v>
      </c>
      <c r="G10467">
        <v>3</v>
      </c>
      <c r="H10467">
        <v>2</v>
      </c>
      <c r="I10467">
        <v>2</v>
      </c>
      <c r="J10467">
        <v>0</v>
      </c>
      <c r="K10467">
        <v>2006</v>
      </c>
      <c r="L10467" t="s">
        <v>10644</v>
      </c>
      <c r="M10467" t="s">
        <v>8948</v>
      </c>
      <c r="N10467" t="s">
        <v>45</v>
      </c>
      <c r="O10467" s="6" t="str">
        <f>INDEX(lkp_Region,MATCH(tbl_Sales[[#This Row],[Suburb]],lkp_Suburb,0))</f>
        <v>South-Eastern Metropolitan</v>
      </c>
      <c r="P10467" s="6">
        <f>MONTH(tbl_Sales[[#This Row],[Date]])</f>
        <v>7</v>
      </c>
      <c r="Q10467" s="6">
        <f>YEAR(tbl_Sales[[#This Row],[Date]])</f>
        <v>2017</v>
      </c>
    </row>
    <row r="10468" spans="1:17" x14ac:dyDescent="0.25">
      <c r="A10468" s="1">
        <v>42924</v>
      </c>
      <c r="B10468">
        <v>1322000</v>
      </c>
      <c r="C10468" t="s">
        <v>2</v>
      </c>
      <c r="D10468" t="s">
        <v>12424</v>
      </c>
      <c r="E10468" t="s">
        <v>10</v>
      </c>
      <c r="F10468">
        <v>3194</v>
      </c>
      <c r="G10468">
        <v>4</v>
      </c>
      <c r="H10468">
        <v>2</v>
      </c>
      <c r="I10468">
        <v>2</v>
      </c>
      <c r="J10468">
        <v>556</v>
      </c>
      <c r="L10468" t="s">
        <v>10645</v>
      </c>
      <c r="M10468" t="s">
        <v>8318</v>
      </c>
      <c r="N10468" t="s">
        <v>45</v>
      </c>
      <c r="O10468" s="6" t="str">
        <f>INDEX(lkp_Region,MATCH(tbl_Sales[[#This Row],[Suburb]],lkp_Suburb,0))</f>
        <v>South-Eastern Metropolitan</v>
      </c>
      <c r="P10468" s="6">
        <f>MONTH(tbl_Sales[[#This Row],[Date]])</f>
        <v>7</v>
      </c>
      <c r="Q10468" s="6">
        <f>YEAR(tbl_Sales[[#This Row],[Date]])</f>
        <v>2017</v>
      </c>
    </row>
    <row r="10469" spans="1:17" x14ac:dyDescent="0.25">
      <c r="A10469" s="1">
        <v>42924</v>
      </c>
      <c r="B10469">
        <v>452500</v>
      </c>
      <c r="C10469" t="s">
        <v>2</v>
      </c>
      <c r="D10469" t="s">
        <v>12423</v>
      </c>
      <c r="E10469" t="s">
        <v>10</v>
      </c>
      <c r="F10469">
        <v>3043</v>
      </c>
      <c r="G10469">
        <v>3</v>
      </c>
      <c r="H10469">
        <v>1</v>
      </c>
      <c r="I10469">
        <v>0</v>
      </c>
      <c r="J10469">
        <v>259</v>
      </c>
      <c r="K10469">
        <v>1970</v>
      </c>
      <c r="L10469" t="s">
        <v>10646</v>
      </c>
      <c r="M10469" t="s">
        <v>7626</v>
      </c>
      <c r="N10469" t="s">
        <v>195</v>
      </c>
      <c r="O10469" s="6" t="str">
        <f>INDEX(lkp_Region,MATCH(tbl_Sales[[#This Row],[Suburb]],lkp_Suburb,0))</f>
        <v>Western Metropolitan</v>
      </c>
      <c r="P10469" s="6">
        <f>MONTH(tbl_Sales[[#This Row],[Date]])</f>
        <v>7</v>
      </c>
      <c r="Q10469" s="6">
        <f>YEAR(tbl_Sales[[#This Row],[Date]])</f>
        <v>2017</v>
      </c>
    </row>
    <row r="10470" spans="1:17" x14ac:dyDescent="0.25">
      <c r="A10470" s="1">
        <v>42924</v>
      </c>
      <c r="B10470">
        <v>500000</v>
      </c>
      <c r="C10470" t="s">
        <v>2</v>
      </c>
      <c r="D10470" t="s">
        <v>12425</v>
      </c>
      <c r="E10470" t="s">
        <v>10</v>
      </c>
      <c r="F10470">
        <v>3064</v>
      </c>
      <c r="G10470">
        <v>3</v>
      </c>
      <c r="H10470">
        <v>2</v>
      </c>
      <c r="I10470">
        <v>2</v>
      </c>
      <c r="J10470">
        <v>448</v>
      </c>
      <c r="K10470">
        <v>2008</v>
      </c>
      <c r="L10470" t="s">
        <v>10647</v>
      </c>
      <c r="M10470" t="s">
        <v>7797</v>
      </c>
      <c r="N10470" t="s">
        <v>195</v>
      </c>
      <c r="O10470" s="6" t="str">
        <f>INDEX(lkp_Region,MATCH(tbl_Sales[[#This Row],[Suburb]],lkp_Suburb,0))</f>
        <v>Northern Metropolitan</v>
      </c>
      <c r="P10470" s="6">
        <f>MONTH(tbl_Sales[[#This Row],[Date]])</f>
        <v>7</v>
      </c>
      <c r="Q10470" s="6">
        <f>YEAR(tbl_Sales[[#This Row],[Date]])</f>
        <v>2017</v>
      </c>
    </row>
    <row r="10471" spans="1:17" x14ac:dyDescent="0.25">
      <c r="A10471" s="1">
        <v>42924</v>
      </c>
      <c r="B10471">
        <v>1060500</v>
      </c>
      <c r="C10471" t="s">
        <v>2</v>
      </c>
      <c r="D10471" t="s">
        <v>12431</v>
      </c>
      <c r="E10471" t="s">
        <v>10</v>
      </c>
      <c r="F10471">
        <v>3072</v>
      </c>
      <c r="G10471">
        <v>4</v>
      </c>
      <c r="H10471">
        <v>2</v>
      </c>
      <c r="I10471">
        <v>4</v>
      </c>
      <c r="J10471">
        <v>490</v>
      </c>
      <c r="L10471" t="s">
        <v>7185</v>
      </c>
      <c r="M10471" t="s">
        <v>97</v>
      </c>
      <c r="N10471" t="s">
        <v>62</v>
      </c>
      <c r="O10471" s="6" t="str">
        <f>INDEX(lkp_Region,MATCH(tbl_Sales[[#This Row],[Suburb]],lkp_Suburb,0))</f>
        <v>Northern Metropolitan</v>
      </c>
      <c r="P10471" s="6">
        <f>MONTH(tbl_Sales[[#This Row],[Date]])</f>
        <v>7</v>
      </c>
      <c r="Q10471" s="6">
        <f>YEAR(tbl_Sales[[#This Row],[Date]])</f>
        <v>2017</v>
      </c>
    </row>
    <row r="10472" spans="1:17" x14ac:dyDescent="0.25">
      <c r="A10472" s="1">
        <v>42924</v>
      </c>
      <c r="B10472">
        <v>1148000</v>
      </c>
      <c r="C10472" t="s">
        <v>2</v>
      </c>
      <c r="D10472" t="s">
        <v>12427</v>
      </c>
      <c r="E10472" t="s">
        <v>10</v>
      </c>
      <c r="F10472">
        <v>3072</v>
      </c>
      <c r="G10472">
        <v>4</v>
      </c>
      <c r="H10472">
        <v>1</v>
      </c>
      <c r="I10472">
        <v>2</v>
      </c>
      <c r="J10472">
        <v>552</v>
      </c>
      <c r="K10472">
        <v>1940</v>
      </c>
      <c r="L10472" t="s">
        <v>10648</v>
      </c>
      <c r="M10472" t="s">
        <v>97</v>
      </c>
      <c r="N10472" t="s">
        <v>62</v>
      </c>
      <c r="O10472" s="6" t="str">
        <f>INDEX(lkp_Region,MATCH(tbl_Sales[[#This Row],[Suburb]],lkp_Suburb,0))</f>
        <v>Northern Metropolitan</v>
      </c>
      <c r="P10472" s="6">
        <f>MONTH(tbl_Sales[[#This Row],[Date]])</f>
        <v>7</v>
      </c>
      <c r="Q10472" s="6">
        <f>YEAR(tbl_Sales[[#This Row],[Date]])</f>
        <v>2017</v>
      </c>
    </row>
    <row r="10473" spans="1:17" x14ac:dyDescent="0.25">
      <c r="A10473" s="1">
        <v>42924</v>
      </c>
      <c r="B10473">
        <v>450000</v>
      </c>
      <c r="C10473" t="s">
        <v>2</v>
      </c>
      <c r="D10473" t="s">
        <v>12425</v>
      </c>
      <c r="E10473" t="s">
        <v>5</v>
      </c>
      <c r="F10473">
        <v>3177</v>
      </c>
      <c r="G10473">
        <v>3</v>
      </c>
      <c r="H10473">
        <v>1</v>
      </c>
      <c r="I10473">
        <v>0</v>
      </c>
      <c r="J10473">
        <v>585</v>
      </c>
      <c r="K10473">
        <v>1960</v>
      </c>
      <c r="L10473" t="s">
        <v>10649</v>
      </c>
      <c r="M10473" t="s">
        <v>9575</v>
      </c>
      <c r="N10473" t="s">
        <v>7735</v>
      </c>
      <c r="O10473" s="6" t="str">
        <f>INDEX(lkp_Region,MATCH(tbl_Sales[[#This Row],[Suburb]],lkp_Suburb,0))</f>
        <v>South-Eastern Metropolitan</v>
      </c>
      <c r="P10473" s="6">
        <f>MONTH(tbl_Sales[[#This Row],[Date]])</f>
        <v>7</v>
      </c>
      <c r="Q10473" s="6">
        <f>YEAR(tbl_Sales[[#This Row],[Date]])</f>
        <v>2017</v>
      </c>
    </row>
    <row r="10474" spans="1:17" x14ac:dyDescent="0.25">
      <c r="A10474" s="1">
        <v>42924</v>
      </c>
      <c r="B10474">
        <v>676000</v>
      </c>
      <c r="C10474" t="s">
        <v>2</v>
      </c>
      <c r="D10474" t="s">
        <v>12424</v>
      </c>
      <c r="E10474" t="s">
        <v>5</v>
      </c>
      <c r="F10474">
        <v>3802</v>
      </c>
      <c r="G10474">
        <v>3</v>
      </c>
      <c r="H10474">
        <v>2</v>
      </c>
      <c r="I10474">
        <v>3</v>
      </c>
      <c r="J10474">
        <v>810</v>
      </c>
      <c r="K10474">
        <v>1980</v>
      </c>
      <c r="L10474" t="s">
        <v>10650</v>
      </c>
      <c r="M10474" t="s">
        <v>10287</v>
      </c>
      <c r="N10474" t="s">
        <v>7735</v>
      </c>
      <c r="O10474" s="6" t="str">
        <f>INDEX(lkp_Region,MATCH(tbl_Sales[[#This Row],[Suburb]],lkp_Suburb,0))</f>
        <v>South-Eastern Metropolitan</v>
      </c>
      <c r="P10474" s="6">
        <f>MONTH(tbl_Sales[[#This Row],[Date]])</f>
        <v>7</v>
      </c>
      <c r="Q10474" s="6">
        <f>YEAR(tbl_Sales[[#This Row],[Date]])</f>
        <v>2017</v>
      </c>
    </row>
    <row r="10475" spans="1:17" x14ac:dyDescent="0.25">
      <c r="A10475" s="1">
        <v>42924</v>
      </c>
      <c r="B10475">
        <v>2200000</v>
      </c>
      <c r="C10475" t="s">
        <v>2</v>
      </c>
      <c r="D10475" t="s">
        <v>12423</v>
      </c>
      <c r="E10475" t="s">
        <v>5</v>
      </c>
      <c r="F10475">
        <v>3124</v>
      </c>
      <c r="G10475">
        <v>8</v>
      </c>
      <c r="H10475">
        <v>8</v>
      </c>
      <c r="I10475">
        <v>4</v>
      </c>
      <c r="J10475">
        <v>650</v>
      </c>
      <c r="L10475" t="s">
        <v>10651</v>
      </c>
      <c r="M10475" t="s">
        <v>209</v>
      </c>
      <c r="N10475" t="s">
        <v>101</v>
      </c>
      <c r="O10475" s="6" t="str">
        <f>INDEX(lkp_Region,MATCH(tbl_Sales[[#This Row],[Suburb]],lkp_Suburb,0))</f>
        <v>Southern Metropolitan</v>
      </c>
      <c r="P10475" s="6">
        <f>MONTH(tbl_Sales[[#This Row],[Date]])</f>
        <v>7</v>
      </c>
      <c r="Q10475" s="6">
        <f>YEAR(tbl_Sales[[#This Row],[Date]])</f>
        <v>2017</v>
      </c>
    </row>
    <row r="10476" spans="1:17" x14ac:dyDescent="0.25">
      <c r="A10476" s="1">
        <v>42924</v>
      </c>
      <c r="B10476">
        <v>771000</v>
      </c>
      <c r="C10476" t="s">
        <v>51</v>
      </c>
      <c r="D10476" t="s">
        <v>12432</v>
      </c>
      <c r="E10476" t="s">
        <v>10</v>
      </c>
      <c r="F10476">
        <v>3188</v>
      </c>
      <c r="G10476">
        <v>2</v>
      </c>
      <c r="H10476">
        <v>1</v>
      </c>
      <c r="I10476">
        <v>1</v>
      </c>
      <c r="J10476">
        <v>0</v>
      </c>
      <c r="K10476">
        <v>1992</v>
      </c>
      <c r="L10476" t="s">
        <v>10652</v>
      </c>
      <c r="M10476" t="s">
        <v>278</v>
      </c>
      <c r="N10476" t="s">
        <v>107</v>
      </c>
      <c r="O10476" s="6" t="str">
        <f>INDEX(lkp_Region,MATCH(tbl_Sales[[#This Row],[Suburb]],lkp_Suburb,0))</f>
        <v>Southern Metropolitan</v>
      </c>
      <c r="P10476" s="6">
        <f>MONTH(tbl_Sales[[#This Row],[Date]])</f>
        <v>7</v>
      </c>
      <c r="Q10476" s="6">
        <f>YEAR(tbl_Sales[[#This Row],[Date]])</f>
        <v>2017</v>
      </c>
    </row>
    <row r="10477" spans="1:17" x14ac:dyDescent="0.25">
      <c r="A10477" s="1">
        <v>42924</v>
      </c>
      <c r="B10477">
        <v>450000</v>
      </c>
      <c r="C10477" t="s">
        <v>13</v>
      </c>
      <c r="D10477" t="s">
        <v>12432</v>
      </c>
      <c r="E10477" t="s">
        <v>5</v>
      </c>
      <c r="F10477">
        <v>3084</v>
      </c>
      <c r="G10477">
        <v>2</v>
      </c>
      <c r="H10477">
        <v>1</v>
      </c>
      <c r="I10477">
        <v>0</v>
      </c>
      <c r="J10477">
        <v>2020</v>
      </c>
      <c r="K10477">
        <v>1998</v>
      </c>
      <c r="L10477" t="s">
        <v>10653</v>
      </c>
      <c r="M10477" t="s">
        <v>211</v>
      </c>
      <c r="N10477" t="s">
        <v>150</v>
      </c>
      <c r="O10477" s="6" t="str">
        <f>INDEX(lkp_Region,MATCH(tbl_Sales[[#This Row],[Suburb]],lkp_Suburb,0))</f>
        <v>Eastern Metropolitan</v>
      </c>
      <c r="P10477" s="6">
        <f>MONTH(tbl_Sales[[#This Row],[Date]])</f>
        <v>7</v>
      </c>
      <c r="Q10477" s="6">
        <f>YEAR(tbl_Sales[[#This Row],[Date]])</f>
        <v>2017</v>
      </c>
    </row>
    <row r="10478" spans="1:17" x14ac:dyDescent="0.25">
      <c r="A10478" s="1">
        <v>42924</v>
      </c>
      <c r="B10478">
        <v>905000</v>
      </c>
      <c r="C10478" t="s">
        <v>2</v>
      </c>
      <c r="D10478" t="s">
        <v>12423</v>
      </c>
      <c r="E10478" t="s">
        <v>5</v>
      </c>
      <c r="F10478">
        <v>3084</v>
      </c>
      <c r="G10478">
        <v>3</v>
      </c>
      <c r="H10478">
        <v>2</v>
      </c>
      <c r="I10478">
        <v>2</v>
      </c>
      <c r="J10478">
        <v>331</v>
      </c>
      <c r="K10478">
        <v>2001</v>
      </c>
      <c r="L10478" t="s">
        <v>10654</v>
      </c>
      <c r="M10478" t="s">
        <v>320</v>
      </c>
      <c r="N10478" t="s">
        <v>150</v>
      </c>
      <c r="O10478" s="6" t="str">
        <f>INDEX(lkp_Region,MATCH(tbl_Sales[[#This Row],[Suburb]],lkp_Suburb,0))</f>
        <v>Eastern Metropolitan</v>
      </c>
      <c r="P10478" s="6">
        <f>MONTH(tbl_Sales[[#This Row],[Date]])</f>
        <v>7</v>
      </c>
      <c r="Q10478" s="6">
        <f>YEAR(tbl_Sales[[#This Row],[Date]])</f>
        <v>2017</v>
      </c>
    </row>
    <row r="10479" spans="1:17" x14ac:dyDescent="0.25">
      <c r="A10479" s="1">
        <v>42925</v>
      </c>
      <c r="B10479">
        <v>420000</v>
      </c>
      <c r="C10479" t="s">
        <v>51</v>
      </c>
      <c r="D10479" t="s">
        <v>12424</v>
      </c>
      <c r="E10479" t="s">
        <v>10</v>
      </c>
      <c r="F10479">
        <v>3752</v>
      </c>
      <c r="G10479">
        <v>3</v>
      </c>
      <c r="H10479">
        <v>2</v>
      </c>
      <c r="I10479">
        <v>2</v>
      </c>
      <c r="J10479">
        <v>155</v>
      </c>
      <c r="K10479">
        <v>2011</v>
      </c>
      <c r="L10479" t="s">
        <v>10655</v>
      </c>
      <c r="M10479" t="s">
        <v>7513</v>
      </c>
      <c r="N10479" t="s">
        <v>7515</v>
      </c>
      <c r="O10479" s="6" t="str">
        <f>INDEX(lkp_Region,MATCH(tbl_Sales[[#This Row],[Suburb]],lkp_Suburb,0))</f>
        <v>Northern Metropolitan</v>
      </c>
      <c r="P10479" s="6">
        <f>MONTH(tbl_Sales[[#This Row],[Date]])</f>
        <v>7</v>
      </c>
      <c r="Q10479" s="6">
        <f>YEAR(tbl_Sales[[#This Row],[Date]])</f>
        <v>2017</v>
      </c>
    </row>
    <row r="10480" spans="1:17" x14ac:dyDescent="0.25">
      <c r="A10480" s="1">
        <v>42925</v>
      </c>
      <c r="B10480">
        <v>676000</v>
      </c>
      <c r="C10480" t="s">
        <v>13</v>
      </c>
      <c r="D10480" t="s">
        <v>12425</v>
      </c>
      <c r="E10480" t="s">
        <v>10</v>
      </c>
      <c r="F10480">
        <v>3131</v>
      </c>
      <c r="G10480">
        <v>2</v>
      </c>
      <c r="H10480">
        <v>1</v>
      </c>
      <c r="I10480">
        <v>1</v>
      </c>
      <c r="J10480">
        <v>149</v>
      </c>
      <c r="K10480">
        <v>1970</v>
      </c>
      <c r="L10480" t="s">
        <v>10656</v>
      </c>
      <c r="M10480" t="s">
        <v>7674</v>
      </c>
      <c r="N10480" t="s">
        <v>14</v>
      </c>
      <c r="O10480" s="6" t="str">
        <f>INDEX(lkp_Region,MATCH(tbl_Sales[[#This Row],[Suburb]],lkp_Suburb,0))</f>
        <v>Eastern Metropolitan</v>
      </c>
      <c r="P10480" s="6">
        <f>MONTH(tbl_Sales[[#This Row],[Date]])</f>
        <v>7</v>
      </c>
      <c r="Q10480" s="6">
        <f>YEAR(tbl_Sales[[#This Row],[Date]])</f>
        <v>2017</v>
      </c>
    </row>
    <row r="10481" spans="1:17" x14ac:dyDescent="0.25">
      <c r="A10481" s="1">
        <v>42925</v>
      </c>
      <c r="B10481">
        <v>973000</v>
      </c>
      <c r="C10481" t="s">
        <v>51</v>
      </c>
      <c r="D10481" t="s">
        <v>12423</v>
      </c>
      <c r="E10481" t="s">
        <v>10</v>
      </c>
      <c r="F10481">
        <v>3132</v>
      </c>
      <c r="G10481">
        <v>3</v>
      </c>
      <c r="H10481">
        <v>2</v>
      </c>
      <c r="I10481">
        <v>2</v>
      </c>
      <c r="J10481">
        <v>323</v>
      </c>
      <c r="L10481" t="s">
        <v>10657</v>
      </c>
      <c r="M10481" t="s">
        <v>7708</v>
      </c>
      <c r="N10481" t="s">
        <v>14</v>
      </c>
      <c r="O10481" s="6" t="str">
        <f>INDEX(lkp_Region,MATCH(tbl_Sales[[#This Row],[Suburb]],lkp_Suburb,0))</f>
        <v>Eastern Metropolitan</v>
      </c>
      <c r="P10481" s="6">
        <f>MONTH(tbl_Sales[[#This Row],[Date]])</f>
        <v>7</v>
      </c>
      <c r="Q10481" s="6">
        <f>YEAR(tbl_Sales[[#This Row],[Date]])</f>
        <v>2017</v>
      </c>
    </row>
    <row r="10482" spans="1:17" x14ac:dyDescent="0.25">
      <c r="A10482" s="1">
        <v>42925</v>
      </c>
      <c r="B10482">
        <v>683000</v>
      </c>
      <c r="C10482" t="s">
        <v>2</v>
      </c>
      <c r="D10482" t="s">
        <v>12429</v>
      </c>
      <c r="E10482" t="s">
        <v>10</v>
      </c>
      <c r="F10482">
        <v>3057</v>
      </c>
      <c r="G10482">
        <v>2</v>
      </c>
      <c r="H10482">
        <v>1</v>
      </c>
      <c r="I10482">
        <v>1</v>
      </c>
      <c r="J10482">
        <v>0</v>
      </c>
      <c r="K10482">
        <v>1970</v>
      </c>
      <c r="L10482" t="s">
        <v>10658</v>
      </c>
      <c r="M10482" t="s">
        <v>83</v>
      </c>
      <c r="N10482" t="s">
        <v>18</v>
      </c>
      <c r="O10482" s="6" t="str">
        <f>INDEX(lkp_Region,MATCH(tbl_Sales[[#This Row],[Suburb]],lkp_Suburb,0))</f>
        <v>Northern Metropolitan</v>
      </c>
      <c r="P10482" s="6">
        <f>MONTH(tbl_Sales[[#This Row],[Date]])</f>
        <v>7</v>
      </c>
      <c r="Q10482" s="6">
        <f>YEAR(tbl_Sales[[#This Row],[Date]])</f>
        <v>2017</v>
      </c>
    </row>
    <row r="10483" spans="1:17" x14ac:dyDescent="0.25">
      <c r="A10483" s="1">
        <v>42925</v>
      </c>
      <c r="B10483">
        <v>310000</v>
      </c>
      <c r="C10483" t="s">
        <v>13</v>
      </c>
      <c r="D10483" t="s">
        <v>12428</v>
      </c>
      <c r="E10483" t="s">
        <v>10</v>
      </c>
      <c r="F10483">
        <v>3040</v>
      </c>
      <c r="G10483">
        <v>1</v>
      </c>
      <c r="H10483">
        <v>1</v>
      </c>
      <c r="I10483">
        <v>1</v>
      </c>
      <c r="J10483">
        <v>1715</v>
      </c>
      <c r="K10483">
        <v>1970</v>
      </c>
      <c r="L10483" t="s">
        <v>10659</v>
      </c>
      <c r="M10483" t="s">
        <v>190</v>
      </c>
      <c r="N10483" t="s">
        <v>49</v>
      </c>
      <c r="O10483" s="6" t="str">
        <f>INDEX(lkp_Region,MATCH(tbl_Sales[[#This Row],[Suburb]],lkp_Suburb,0))</f>
        <v>Western Metropolitan</v>
      </c>
      <c r="P10483" s="6">
        <f>MONTH(tbl_Sales[[#This Row],[Date]])</f>
        <v>7</v>
      </c>
      <c r="Q10483" s="6">
        <f>YEAR(tbl_Sales[[#This Row],[Date]])</f>
        <v>2017</v>
      </c>
    </row>
    <row r="10484" spans="1:17" x14ac:dyDescent="0.25">
      <c r="A10484" s="1">
        <v>42925</v>
      </c>
      <c r="B10484">
        <v>2050000</v>
      </c>
      <c r="C10484" t="s">
        <v>2</v>
      </c>
      <c r="D10484" t="s">
        <v>12424</v>
      </c>
      <c r="E10484" t="s">
        <v>5</v>
      </c>
      <c r="F10484">
        <v>3040</v>
      </c>
      <c r="G10484">
        <v>3</v>
      </c>
      <c r="H10484">
        <v>2</v>
      </c>
      <c r="I10484">
        <v>6</v>
      </c>
      <c r="J10484">
        <v>402</v>
      </c>
      <c r="L10484" t="s">
        <v>10660</v>
      </c>
      <c r="M10484" t="s">
        <v>190</v>
      </c>
      <c r="N10484" t="s">
        <v>49</v>
      </c>
      <c r="O10484" s="6" t="str">
        <f>INDEX(lkp_Region,MATCH(tbl_Sales[[#This Row],[Suburb]],lkp_Suburb,0))</f>
        <v>Western Metropolitan</v>
      </c>
      <c r="P10484" s="6">
        <f>MONTH(tbl_Sales[[#This Row],[Date]])</f>
        <v>7</v>
      </c>
      <c r="Q10484" s="6">
        <f>YEAR(tbl_Sales[[#This Row],[Date]])</f>
        <v>2017</v>
      </c>
    </row>
    <row r="10485" spans="1:17" x14ac:dyDescent="0.25">
      <c r="A10485" s="1">
        <v>42925</v>
      </c>
      <c r="B10485">
        <v>785000</v>
      </c>
      <c r="C10485" t="s">
        <v>13</v>
      </c>
      <c r="D10485" t="s">
        <v>12427</v>
      </c>
      <c r="E10485" t="s">
        <v>10</v>
      </c>
      <c r="F10485">
        <v>3051</v>
      </c>
      <c r="G10485">
        <v>2</v>
      </c>
      <c r="H10485">
        <v>2</v>
      </c>
      <c r="I10485">
        <v>1</v>
      </c>
      <c r="J10485">
        <v>0</v>
      </c>
      <c r="K10485">
        <v>2008</v>
      </c>
      <c r="L10485" t="s">
        <v>10661</v>
      </c>
      <c r="M10485" t="s">
        <v>915</v>
      </c>
      <c r="N10485" t="s">
        <v>88</v>
      </c>
      <c r="O10485" s="6" t="str">
        <f>INDEX(lkp_Region,MATCH(tbl_Sales[[#This Row],[Suburb]],lkp_Suburb,0))</f>
        <v>Northern Metropolitan</v>
      </c>
      <c r="P10485" s="6">
        <f>MONTH(tbl_Sales[[#This Row],[Date]])</f>
        <v>7</v>
      </c>
      <c r="Q10485" s="6">
        <f>YEAR(tbl_Sales[[#This Row],[Date]])</f>
        <v>2017</v>
      </c>
    </row>
    <row r="10486" spans="1:17" x14ac:dyDescent="0.25">
      <c r="A10486" s="1">
        <v>42925</v>
      </c>
      <c r="B10486">
        <v>1170000</v>
      </c>
      <c r="C10486" t="s">
        <v>2</v>
      </c>
      <c r="D10486" t="s">
        <v>12427</v>
      </c>
      <c r="E10486" t="s">
        <v>10</v>
      </c>
      <c r="F10486">
        <v>3012</v>
      </c>
      <c r="G10486">
        <v>2</v>
      </c>
      <c r="H10486">
        <v>1</v>
      </c>
      <c r="I10486">
        <v>2</v>
      </c>
      <c r="J10486">
        <v>686</v>
      </c>
      <c r="L10486" t="s">
        <v>10662</v>
      </c>
      <c r="M10486" t="s">
        <v>19</v>
      </c>
      <c r="N10486" t="s">
        <v>21</v>
      </c>
      <c r="O10486" s="6" t="str">
        <f>INDEX(lkp_Region,MATCH(tbl_Sales[[#This Row],[Suburb]],lkp_Suburb,0))</f>
        <v>Western Metropolitan</v>
      </c>
      <c r="P10486" s="6">
        <f>MONTH(tbl_Sales[[#This Row],[Date]])</f>
        <v>7</v>
      </c>
      <c r="Q10486" s="6">
        <f>YEAR(tbl_Sales[[#This Row],[Date]])</f>
        <v>2017</v>
      </c>
    </row>
    <row r="10487" spans="1:17" x14ac:dyDescent="0.25">
      <c r="A10487" s="1">
        <v>42925</v>
      </c>
      <c r="B10487">
        <v>1275000</v>
      </c>
      <c r="C10487" t="s">
        <v>2</v>
      </c>
      <c r="D10487" t="s">
        <v>12423</v>
      </c>
      <c r="E10487" t="s">
        <v>5</v>
      </c>
      <c r="F10487">
        <v>3106</v>
      </c>
      <c r="G10487">
        <v>4</v>
      </c>
      <c r="H10487">
        <v>2</v>
      </c>
      <c r="I10487">
        <v>2</v>
      </c>
      <c r="J10487">
        <v>812</v>
      </c>
      <c r="L10487" t="s">
        <v>10663</v>
      </c>
      <c r="M10487" t="s">
        <v>8640</v>
      </c>
      <c r="N10487" t="s">
        <v>128</v>
      </c>
      <c r="O10487" s="6" t="str">
        <f>INDEX(lkp_Region,MATCH(tbl_Sales[[#This Row],[Suburb]],lkp_Suburb,0))</f>
        <v>Eastern Metropolitan</v>
      </c>
      <c r="P10487" s="6">
        <f>MONTH(tbl_Sales[[#This Row],[Date]])</f>
        <v>7</v>
      </c>
      <c r="Q10487" s="6">
        <f>YEAR(tbl_Sales[[#This Row],[Date]])</f>
        <v>2017</v>
      </c>
    </row>
    <row r="10488" spans="1:17" x14ac:dyDescent="0.25">
      <c r="A10488" s="1">
        <v>42925</v>
      </c>
      <c r="B10488">
        <v>430000</v>
      </c>
      <c r="C10488" t="s">
        <v>2</v>
      </c>
      <c r="D10488" t="s">
        <v>12423</v>
      </c>
      <c r="E10488" t="s">
        <v>10</v>
      </c>
      <c r="F10488">
        <v>3048</v>
      </c>
      <c r="G10488">
        <v>3</v>
      </c>
      <c r="H10488">
        <v>1</v>
      </c>
      <c r="I10488">
        <v>2</v>
      </c>
      <c r="J10488">
        <v>522</v>
      </c>
      <c r="L10488" t="s">
        <v>10664</v>
      </c>
      <c r="M10488" t="s">
        <v>8439</v>
      </c>
      <c r="N10488" t="s">
        <v>195</v>
      </c>
      <c r="O10488" s="6" t="str">
        <f>INDEX(lkp_Region,MATCH(tbl_Sales[[#This Row],[Suburb]],lkp_Suburb,0))</f>
        <v>Northern Metropolitan</v>
      </c>
      <c r="P10488" s="6">
        <f>MONTH(tbl_Sales[[#This Row],[Date]])</f>
        <v>7</v>
      </c>
      <c r="Q10488" s="6">
        <f>YEAR(tbl_Sales[[#This Row],[Date]])</f>
        <v>2017</v>
      </c>
    </row>
    <row r="10489" spans="1:17" x14ac:dyDescent="0.25">
      <c r="A10489" s="1">
        <v>42925</v>
      </c>
      <c r="B10489">
        <v>620000</v>
      </c>
      <c r="C10489" t="s">
        <v>2</v>
      </c>
      <c r="D10489" t="s">
        <v>12428</v>
      </c>
      <c r="E10489" t="s">
        <v>10</v>
      </c>
      <c r="F10489">
        <v>3028</v>
      </c>
      <c r="G10489">
        <v>3</v>
      </c>
      <c r="H10489">
        <v>1</v>
      </c>
      <c r="I10489">
        <v>2</v>
      </c>
      <c r="J10489">
        <v>466</v>
      </c>
      <c r="K10489">
        <v>1975</v>
      </c>
      <c r="L10489" t="s">
        <v>10665</v>
      </c>
      <c r="M10489" t="s">
        <v>9334</v>
      </c>
      <c r="N10489" t="s">
        <v>69</v>
      </c>
      <c r="O10489" s="6" t="str">
        <f>INDEX(lkp_Region,MATCH(tbl_Sales[[#This Row],[Suburb]],lkp_Suburb,0))</f>
        <v>Western Metropolitan</v>
      </c>
      <c r="P10489" s="6">
        <f>MONTH(tbl_Sales[[#This Row],[Date]])</f>
        <v>7</v>
      </c>
      <c r="Q10489" s="6">
        <f>YEAR(tbl_Sales[[#This Row],[Date]])</f>
        <v>2017</v>
      </c>
    </row>
    <row r="10490" spans="1:17" x14ac:dyDescent="0.25">
      <c r="A10490" s="1">
        <v>42925</v>
      </c>
      <c r="B10490">
        <v>890000</v>
      </c>
      <c r="C10490" t="s">
        <v>2</v>
      </c>
      <c r="D10490" t="s">
        <v>12423</v>
      </c>
      <c r="E10490" t="s">
        <v>10</v>
      </c>
      <c r="F10490">
        <v>3018</v>
      </c>
      <c r="G10490">
        <v>4</v>
      </c>
      <c r="H10490">
        <v>1</v>
      </c>
      <c r="I10490">
        <v>1</v>
      </c>
      <c r="J10490">
        <v>499</v>
      </c>
      <c r="L10490" t="s">
        <v>10666</v>
      </c>
      <c r="M10490" t="s">
        <v>67</v>
      </c>
      <c r="N10490" t="s">
        <v>69</v>
      </c>
      <c r="O10490" s="6" t="str">
        <f>INDEX(lkp_Region,MATCH(tbl_Sales[[#This Row],[Suburb]],lkp_Suburb,0))</f>
        <v>Western Metropolitan</v>
      </c>
      <c r="P10490" s="6">
        <f>MONTH(tbl_Sales[[#This Row],[Date]])</f>
        <v>7</v>
      </c>
      <c r="Q10490" s="6">
        <f>YEAR(tbl_Sales[[#This Row],[Date]])</f>
        <v>2017</v>
      </c>
    </row>
    <row r="10491" spans="1:17" x14ac:dyDescent="0.25">
      <c r="A10491" s="1">
        <v>42925</v>
      </c>
      <c r="B10491">
        <v>755000</v>
      </c>
      <c r="C10491" t="s">
        <v>2</v>
      </c>
      <c r="D10491" t="s">
        <v>12427</v>
      </c>
      <c r="E10491" t="s">
        <v>10</v>
      </c>
      <c r="F10491">
        <v>3199</v>
      </c>
      <c r="G10491">
        <v>4</v>
      </c>
      <c r="H10491">
        <v>1</v>
      </c>
      <c r="I10491">
        <v>1</v>
      </c>
      <c r="J10491">
        <v>622</v>
      </c>
      <c r="K10491">
        <v>1960</v>
      </c>
      <c r="L10491" t="s">
        <v>10667</v>
      </c>
      <c r="M10491" t="s">
        <v>7773</v>
      </c>
      <c r="N10491" t="s">
        <v>7773</v>
      </c>
      <c r="O10491" s="6" t="str">
        <f>INDEX(lkp_Region,MATCH(tbl_Sales[[#This Row],[Suburb]],lkp_Suburb,0))</f>
        <v>South-Eastern Metropolitan</v>
      </c>
      <c r="P10491" s="6">
        <f>MONTH(tbl_Sales[[#This Row],[Date]])</f>
        <v>7</v>
      </c>
      <c r="Q10491" s="6">
        <f>YEAR(tbl_Sales[[#This Row],[Date]])</f>
        <v>2017</v>
      </c>
    </row>
    <row r="10492" spans="1:17" x14ac:dyDescent="0.25">
      <c r="A10492" s="1">
        <v>42925</v>
      </c>
      <c r="B10492">
        <v>468000</v>
      </c>
      <c r="C10492" t="s">
        <v>13</v>
      </c>
      <c r="D10492" t="s">
        <v>12427</v>
      </c>
      <c r="E10492" t="s">
        <v>10</v>
      </c>
      <c r="F10492">
        <v>3073</v>
      </c>
      <c r="G10492">
        <v>2</v>
      </c>
      <c r="H10492">
        <v>1</v>
      </c>
      <c r="I10492">
        <v>1</v>
      </c>
      <c r="J10492">
        <v>0</v>
      </c>
      <c r="K10492">
        <v>2012</v>
      </c>
      <c r="L10492" t="s">
        <v>10668</v>
      </c>
      <c r="M10492" t="s">
        <v>93</v>
      </c>
      <c r="N10492" t="s">
        <v>62</v>
      </c>
      <c r="O10492" s="6" t="str">
        <f>INDEX(lkp_Region,MATCH(tbl_Sales[[#This Row],[Suburb]],lkp_Suburb,0))</f>
        <v>Northern Metropolitan</v>
      </c>
      <c r="P10492" s="6">
        <f>MONTH(tbl_Sales[[#This Row],[Date]])</f>
        <v>7</v>
      </c>
      <c r="Q10492" s="6">
        <f>YEAR(tbl_Sales[[#This Row],[Date]])</f>
        <v>2017</v>
      </c>
    </row>
    <row r="10493" spans="1:17" x14ac:dyDescent="0.25">
      <c r="A10493" s="1">
        <v>42925</v>
      </c>
      <c r="B10493">
        <v>1290000</v>
      </c>
      <c r="C10493" t="s">
        <v>2</v>
      </c>
      <c r="D10493" t="s">
        <v>12432</v>
      </c>
      <c r="E10493" t="s">
        <v>5</v>
      </c>
      <c r="F10493">
        <v>3070</v>
      </c>
      <c r="G10493">
        <v>3</v>
      </c>
      <c r="H10493">
        <v>2</v>
      </c>
      <c r="I10493">
        <v>1</v>
      </c>
      <c r="J10493">
        <v>196</v>
      </c>
      <c r="K10493">
        <v>1910</v>
      </c>
      <c r="L10493" t="s">
        <v>10669</v>
      </c>
      <c r="M10493" t="s">
        <v>271</v>
      </c>
      <c r="N10493" t="s">
        <v>62</v>
      </c>
      <c r="O10493" s="6" t="str">
        <f>INDEX(lkp_Region,MATCH(tbl_Sales[[#This Row],[Suburb]],lkp_Suburb,0))</f>
        <v>Northern Metropolitan</v>
      </c>
      <c r="P10493" s="6">
        <f>MONTH(tbl_Sales[[#This Row],[Date]])</f>
        <v>7</v>
      </c>
      <c r="Q10493" s="6">
        <f>YEAR(tbl_Sales[[#This Row],[Date]])</f>
        <v>2017</v>
      </c>
    </row>
    <row r="10494" spans="1:17" x14ac:dyDescent="0.25">
      <c r="A10494" s="1">
        <v>42925</v>
      </c>
      <c r="B10494">
        <v>532000</v>
      </c>
      <c r="C10494" t="s">
        <v>2</v>
      </c>
      <c r="D10494" t="s">
        <v>12432</v>
      </c>
      <c r="E10494" t="s">
        <v>10</v>
      </c>
      <c r="F10494">
        <v>3020</v>
      </c>
      <c r="G10494">
        <v>3</v>
      </c>
      <c r="H10494">
        <v>1</v>
      </c>
      <c r="I10494">
        <v>1</v>
      </c>
      <c r="J10494">
        <v>206</v>
      </c>
      <c r="K10494">
        <v>1985</v>
      </c>
      <c r="L10494" t="s">
        <v>10670</v>
      </c>
      <c r="M10494" t="s">
        <v>443</v>
      </c>
      <c r="N10494" t="s">
        <v>3</v>
      </c>
      <c r="O10494" s="6" t="str">
        <f>INDEX(lkp_Region,MATCH(tbl_Sales[[#This Row],[Suburb]],lkp_Suburb,0))</f>
        <v>Western Metropolitan</v>
      </c>
      <c r="P10494" s="6">
        <f>MONTH(tbl_Sales[[#This Row],[Date]])</f>
        <v>7</v>
      </c>
      <c r="Q10494" s="6">
        <f>YEAR(tbl_Sales[[#This Row],[Date]])</f>
        <v>2017</v>
      </c>
    </row>
    <row r="10495" spans="1:17" x14ac:dyDescent="0.25">
      <c r="A10495" s="1">
        <v>42925</v>
      </c>
      <c r="B10495">
        <v>620000</v>
      </c>
      <c r="C10495" t="s">
        <v>2</v>
      </c>
      <c r="D10495" t="s">
        <v>12423</v>
      </c>
      <c r="E10495" t="s">
        <v>10</v>
      </c>
      <c r="F10495">
        <v>3037</v>
      </c>
      <c r="G10495">
        <v>3</v>
      </c>
      <c r="H10495">
        <v>2</v>
      </c>
      <c r="I10495">
        <v>2</v>
      </c>
      <c r="J10495">
        <v>360</v>
      </c>
      <c r="K10495">
        <v>2000</v>
      </c>
      <c r="L10495" t="s">
        <v>10671</v>
      </c>
      <c r="M10495" t="s">
        <v>8676</v>
      </c>
      <c r="N10495" t="s">
        <v>3</v>
      </c>
      <c r="O10495" s="6" t="str">
        <f>INDEX(lkp_Region,MATCH(tbl_Sales[[#This Row],[Suburb]],lkp_Suburb,0))</f>
        <v>Western Metropolitan</v>
      </c>
      <c r="P10495" s="6">
        <f>MONTH(tbl_Sales[[#This Row],[Date]])</f>
        <v>7</v>
      </c>
      <c r="Q10495" s="6">
        <f>YEAR(tbl_Sales[[#This Row],[Date]])</f>
        <v>2017</v>
      </c>
    </row>
    <row r="10496" spans="1:17" x14ac:dyDescent="0.25">
      <c r="A10496" s="1">
        <v>42925</v>
      </c>
      <c r="B10496">
        <v>630000</v>
      </c>
      <c r="C10496" t="s">
        <v>2</v>
      </c>
      <c r="D10496" t="s">
        <v>12425</v>
      </c>
      <c r="E10496" t="s">
        <v>10</v>
      </c>
      <c r="F10496">
        <v>3020</v>
      </c>
      <c r="G10496">
        <v>3</v>
      </c>
      <c r="H10496">
        <v>1</v>
      </c>
      <c r="I10496">
        <v>5</v>
      </c>
      <c r="J10496">
        <v>626</v>
      </c>
      <c r="L10496" t="s">
        <v>10672</v>
      </c>
      <c r="M10496" t="s">
        <v>141</v>
      </c>
      <c r="N10496" t="s">
        <v>3</v>
      </c>
      <c r="O10496" s="6" t="str">
        <f>INDEX(lkp_Region,MATCH(tbl_Sales[[#This Row],[Suburb]],lkp_Suburb,0))</f>
        <v>Western Metropolitan</v>
      </c>
      <c r="P10496" s="6">
        <f>MONTH(tbl_Sales[[#This Row],[Date]])</f>
        <v>7</v>
      </c>
      <c r="Q10496" s="6">
        <f>YEAR(tbl_Sales[[#This Row],[Date]])</f>
        <v>2017</v>
      </c>
    </row>
    <row r="10497" spans="1:17" x14ac:dyDescent="0.25">
      <c r="A10497" s="1">
        <v>42925</v>
      </c>
      <c r="B10497">
        <v>450000</v>
      </c>
      <c r="C10497" t="s">
        <v>13</v>
      </c>
      <c r="D10497" t="s">
        <v>12426</v>
      </c>
      <c r="E10497" t="s">
        <v>10</v>
      </c>
      <c r="F10497">
        <v>3122</v>
      </c>
      <c r="G10497">
        <v>2</v>
      </c>
      <c r="H10497">
        <v>1</v>
      </c>
      <c r="I10497">
        <v>1</v>
      </c>
      <c r="J10497">
        <v>2338</v>
      </c>
      <c r="L10497" t="s">
        <v>10673</v>
      </c>
      <c r="M10497" t="s">
        <v>461</v>
      </c>
      <c r="N10497" t="s">
        <v>101</v>
      </c>
      <c r="O10497" s="6" t="str">
        <f>INDEX(lkp_Region,MATCH(tbl_Sales[[#This Row],[Suburb]],lkp_Suburb,0))</f>
        <v>Southern Metropolitan</v>
      </c>
      <c r="P10497" s="6">
        <f>MONTH(tbl_Sales[[#This Row],[Date]])</f>
        <v>7</v>
      </c>
      <c r="Q10497" s="6">
        <f>YEAR(tbl_Sales[[#This Row],[Date]])</f>
        <v>2017</v>
      </c>
    </row>
    <row r="10498" spans="1:17" x14ac:dyDescent="0.25">
      <c r="A10498" s="1">
        <v>42925</v>
      </c>
      <c r="B10498">
        <v>540000</v>
      </c>
      <c r="C10498" t="s">
        <v>13</v>
      </c>
      <c r="D10498" t="s">
        <v>12429</v>
      </c>
      <c r="E10498" t="s">
        <v>10</v>
      </c>
      <c r="F10498">
        <v>3146</v>
      </c>
      <c r="G10498">
        <v>2</v>
      </c>
      <c r="H10498">
        <v>1</v>
      </c>
      <c r="I10498">
        <v>1</v>
      </c>
      <c r="J10498">
        <v>0</v>
      </c>
      <c r="K10498">
        <v>1960</v>
      </c>
      <c r="L10498" t="s">
        <v>10674</v>
      </c>
      <c r="M10498" t="s">
        <v>102</v>
      </c>
      <c r="N10498" t="s">
        <v>101</v>
      </c>
      <c r="O10498" s="6" t="str">
        <f>INDEX(lkp_Region,MATCH(tbl_Sales[[#This Row],[Suburb]],lkp_Suburb,0))</f>
        <v>Southern Metropolitan</v>
      </c>
      <c r="P10498" s="6">
        <f>MONTH(tbl_Sales[[#This Row],[Date]])</f>
        <v>7</v>
      </c>
      <c r="Q10498" s="6">
        <f>YEAR(tbl_Sales[[#This Row],[Date]])</f>
        <v>2017</v>
      </c>
    </row>
    <row r="10499" spans="1:17" x14ac:dyDescent="0.25">
      <c r="A10499" s="1">
        <v>42925</v>
      </c>
      <c r="B10499">
        <v>802000</v>
      </c>
      <c r="C10499" t="s">
        <v>13</v>
      </c>
      <c r="D10499" t="s">
        <v>12427</v>
      </c>
      <c r="E10499" t="s">
        <v>10</v>
      </c>
      <c r="F10499">
        <v>3101</v>
      </c>
      <c r="G10499">
        <v>2</v>
      </c>
      <c r="H10499">
        <v>1</v>
      </c>
      <c r="I10499">
        <v>1</v>
      </c>
      <c r="J10499">
        <v>0</v>
      </c>
      <c r="L10499" t="s">
        <v>10675</v>
      </c>
      <c r="M10499" t="s">
        <v>145</v>
      </c>
      <c r="N10499" t="s">
        <v>101</v>
      </c>
      <c r="O10499" s="6" t="str">
        <f>INDEX(lkp_Region,MATCH(tbl_Sales[[#This Row],[Suburb]],lkp_Suburb,0))</f>
        <v>Southern Metropolitan</v>
      </c>
      <c r="P10499" s="6">
        <f>MONTH(tbl_Sales[[#This Row],[Date]])</f>
        <v>7</v>
      </c>
      <c r="Q10499" s="6">
        <f>YEAR(tbl_Sales[[#This Row],[Date]])</f>
        <v>2017</v>
      </c>
    </row>
    <row r="10500" spans="1:17" x14ac:dyDescent="0.25">
      <c r="A10500" s="1">
        <v>42925</v>
      </c>
      <c r="B10500">
        <v>1850000</v>
      </c>
      <c r="C10500" t="s">
        <v>51</v>
      </c>
      <c r="D10500" t="s">
        <v>12432</v>
      </c>
      <c r="E10500" t="s">
        <v>5</v>
      </c>
      <c r="F10500">
        <v>3193</v>
      </c>
      <c r="G10500">
        <v>3</v>
      </c>
      <c r="H10500">
        <v>3</v>
      </c>
      <c r="I10500">
        <v>2</v>
      </c>
      <c r="J10500">
        <v>252</v>
      </c>
      <c r="K10500">
        <v>2007</v>
      </c>
      <c r="L10500" t="s">
        <v>10676</v>
      </c>
      <c r="M10500" t="s">
        <v>7954</v>
      </c>
      <c r="N10500" t="s">
        <v>107</v>
      </c>
      <c r="O10500" s="6" t="str">
        <f>INDEX(lkp_Region,MATCH(tbl_Sales[[#This Row],[Suburb]],lkp_Suburb,0))</f>
        <v>Southern Metropolitan</v>
      </c>
      <c r="P10500" s="6">
        <f>MONTH(tbl_Sales[[#This Row],[Date]])</f>
        <v>7</v>
      </c>
      <c r="Q10500" s="6">
        <f>YEAR(tbl_Sales[[#This Row],[Date]])</f>
        <v>2017</v>
      </c>
    </row>
    <row r="10501" spans="1:17" x14ac:dyDescent="0.25">
      <c r="A10501" s="1">
        <v>42925</v>
      </c>
      <c r="B10501">
        <v>790000</v>
      </c>
      <c r="C10501" t="s">
        <v>2</v>
      </c>
      <c r="D10501" t="s">
        <v>12423</v>
      </c>
      <c r="E10501" t="s">
        <v>10</v>
      </c>
      <c r="F10501">
        <v>3081</v>
      </c>
      <c r="G10501">
        <v>3</v>
      </c>
      <c r="H10501">
        <v>2</v>
      </c>
      <c r="I10501">
        <v>1</v>
      </c>
      <c r="J10501">
        <v>458</v>
      </c>
      <c r="L10501" t="s">
        <v>10677</v>
      </c>
      <c r="M10501" t="s">
        <v>748</v>
      </c>
      <c r="N10501" t="s">
        <v>150</v>
      </c>
      <c r="O10501" s="6" t="str">
        <f>INDEX(lkp_Region,MATCH(tbl_Sales[[#This Row],[Suburb]],lkp_Suburb,0))</f>
        <v>Eastern Metropolitan</v>
      </c>
      <c r="P10501" s="6">
        <f>MONTH(tbl_Sales[[#This Row],[Date]])</f>
        <v>7</v>
      </c>
      <c r="Q10501" s="6">
        <f>YEAR(tbl_Sales[[#This Row],[Date]])</f>
        <v>2017</v>
      </c>
    </row>
    <row r="10502" spans="1:17" x14ac:dyDescent="0.25">
      <c r="A10502" s="1">
        <v>42925</v>
      </c>
      <c r="B10502">
        <v>1310000</v>
      </c>
      <c r="C10502" t="s">
        <v>2</v>
      </c>
      <c r="D10502" t="s">
        <v>12425</v>
      </c>
      <c r="E10502" t="s">
        <v>10</v>
      </c>
      <c r="F10502">
        <v>3084</v>
      </c>
      <c r="G10502">
        <v>2</v>
      </c>
      <c r="H10502">
        <v>1</v>
      </c>
      <c r="I10502">
        <v>1</v>
      </c>
      <c r="J10502">
        <v>1313</v>
      </c>
      <c r="L10502" t="s">
        <v>10678</v>
      </c>
      <c r="M10502" t="s">
        <v>235</v>
      </c>
      <c r="N10502" t="s">
        <v>150</v>
      </c>
      <c r="O10502" s="6" t="str">
        <f>INDEX(lkp_Region,MATCH(tbl_Sales[[#This Row],[Suburb]],lkp_Suburb,0))</f>
        <v>Eastern Metropolitan</v>
      </c>
      <c r="P10502" s="6">
        <f>MONTH(tbl_Sales[[#This Row],[Date]])</f>
        <v>7</v>
      </c>
      <c r="Q10502" s="6">
        <f>YEAR(tbl_Sales[[#This Row],[Date]])</f>
        <v>2017</v>
      </c>
    </row>
    <row r="10503" spans="1:17" x14ac:dyDescent="0.25">
      <c r="A10503" s="1">
        <v>42926</v>
      </c>
      <c r="B10503">
        <v>592000</v>
      </c>
      <c r="C10503" t="s">
        <v>13</v>
      </c>
      <c r="D10503" t="s">
        <v>12427</v>
      </c>
      <c r="E10503" t="s">
        <v>5</v>
      </c>
      <c r="F10503">
        <v>3121</v>
      </c>
      <c r="G10503">
        <v>2</v>
      </c>
      <c r="H10503">
        <v>2</v>
      </c>
      <c r="I10503">
        <v>2</v>
      </c>
      <c r="J10503">
        <v>2044</v>
      </c>
      <c r="L10503" t="s">
        <v>10679</v>
      </c>
      <c r="M10503" t="s">
        <v>6</v>
      </c>
      <c r="N10503" t="s">
        <v>8</v>
      </c>
      <c r="O10503" s="6" t="str">
        <f>INDEX(lkp_Region,MATCH(tbl_Sales[[#This Row],[Suburb]],lkp_Suburb,0))</f>
        <v>Northern Metropolitan</v>
      </c>
      <c r="P10503" s="6">
        <f>MONTH(tbl_Sales[[#This Row],[Date]])</f>
        <v>7</v>
      </c>
      <c r="Q10503" s="6">
        <f>YEAR(tbl_Sales[[#This Row],[Date]])</f>
        <v>2017</v>
      </c>
    </row>
    <row r="10504" spans="1:17" x14ac:dyDescent="0.25">
      <c r="A10504" s="1">
        <v>42926</v>
      </c>
      <c r="B10504">
        <v>830000</v>
      </c>
      <c r="C10504" t="s">
        <v>13</v>
      </c>
      <c r="D10504" t="s">
        <v>12429</v>
      </c>
      <c r="E10504" t="s">
        <v>10</v>
      </c>
      <c r="F10504">
        <v>3065</v>
      </c>
      <c r="G10504">
        <v>2</v>
      </c>
      <c r="H10504">
        <v>2</v>
      </c>
      <c r="I10504">
        <v>1</v>
      </c>
      <c r="J10504">
        <v>4421</v>
      </c>
      <c r="K10504">
        <v>2011</v>
      </c>
      <c r="L10504" t="s">
        <v>10680</v>
      </c>
      <c r="M10504" t="s">
        <v>427</v>
      </c>
      <c r="N10504" t="s">
        <v>8</v>
      </c>
      <c r="O10504" s="6" t="str">
        <f>INDEX(lkp_Region,MATCH(tbl_Sales[[#This Row],[Suburb]],lkp_Suburb,0))</f>
        <v>Northern Metropolitan</v>
      </c>
      <c r="P10504" s="6">
        <f>MONTH(tbl_Sales[[#This Row],[Date]])</f>
        <v>7</v>
      </c>
      <c r="Q10504" s="6">
        <f>YEAR(tbl_Sales[[#This Row],[Date]])</f>
        <v>2017</v>
      </c>
    </row>
    <row r="10505" spans="1:17" x14ac:dyDescent="0.25">
      <c r="A10505" s="1">
        <v>42926</v>
      </c>
      <c r="B10505">
        <v>412500</v>
      </c>
      <c r="C10505" t="s">
        <v>2</v>
      </c>
      <c r="D10505" t="s">
        <v>12426</v>
      </c>
      <c r="E10505" t="s">
        <v>10</v>
      </c>
      <c r="F10505">
        <v>3030</v>
      </c>
      <c r="G10505">
        <v>3</v>
      </c>
      <c r="H10505">
        <v>1</v>
      </c>
      <c r="I10505">
        <v>1</v>
      </c>
      <c r="J10505">
        <v>583</v>
      </c>
      <c r="K10505">
        <v>1980</v>
      </c>
      <c r="L10505" t="s">
        <v>10681</v>
      </c>
      <c r="M10505" t="s">
        <v>8069</v>
      </c>
      <c r="N10505" t="s">
        <v>7964</v>
      </c>
      <c r="O10505" s="6" t="str">
        <f>INDEX(lkp_Region,MATCH(tbl_Sales[[#This Row],[Suburb]],lkp_Suburb,0))</f>
        <v>Western Metropolitan</v>
      </c>
      <c r="P10505" s="6">
        <f>MONTH(tbl_Sales[[#This Row],[Date]])</f>
        <v>7</v>
      </c>
      <c r="Q10505" s="6">
        <f>YEAR(tbl_Sales[[#This Row],[Date]])</f>
        <v>2017</v>
      </c>
    </row>
    <row r="10506" spans="1:17" x14ac:dyDescent="0.25">
      <c r="A10506" s="1">
        <v>42926</v>
      </c>
      <c r="B10506">
        <v>520000</v>
      </c>
      <c r="C10506" t="s">
        <v>2</v>
      </c>
      <c r="D10506" t="s">
        <v>12425</v>
      </c>
      <c r="E10506" t="s">
        <v>10</v>
      </c>
      <c r="F10506">
        <v>3029</v>
      </c>
      <c r="G10506">
        <v>3</v>
      </c>
      <c r="H10506">
        <v>1</v>
      </c>
      <c r="I10506">
        <v>0</v>
      </c>
      <c r="J10506">
        <v>609</v>
      </c>
      <c r="K10506">
        <v>1986</v>
      </c>
      <c r="L10506" t="s">
        <v>10682</v>
      </c>
      <c r="M10506" t="s">
        <v>7962</v>
      </c>
      <c r="N10506" t="s">
        <v>7964</v>
      </c>
      <c r="O10506" s="6" t="str">
        <f>INDEX(lkp_Region,MATCH(tbl_Sales[[#This Row],[Suburb]],lkp_Suburb,0))</f>
        <v>Western Metropolitan</v>
      </c>
      <c r="P10506" s="6">
        <f>MONTH(tbl_Sales[[#This Row],[Date]])</f>
        <v>7</v>
      </c>
      <c r="Q10506" s="6">
        <f>YEAR(tbl_Sales[[#This Row],[Date]])</f>
        <v>2017</v>
      </c>
    </row>
    <row r="10507" spans="1:17" x14ac:dyDescent="0.25">
      <c r="A10507" s="1">
        <v>42926</v>
      </c>
      <c r="B10507">
        <v>561000</v>
      </c>
      <c r="C10507" t="s">
        <v>2</v>
      </c>
      <c r="D10507" t="s">
        <v>12427</v>
      </c>
      <c r="E10507" t="s">
        <v>5</v>
      </c>
      <c r="F10507">
        <v>3752</v>
      </c>
      <c r="G10507">
        <v>4</v>
      </c>
      <c r="H10507">
        <v>2</v>
      </c>
      <c r="I10507">
        <v>1</v>
      </c>
      <c r="J10507">
        <v>229</v>
      </c>
      <c r="L10507" t="s">
        <v>10683</v>
      </c>
      <c r="M10507" t="s">
        <v>7513</v>
      </c>
      <c r="N10507" t="s">
        <v>7515</v>
      </c>
      <c r="O10507" s="6" t="str">
        <f>INDEX(lkp_Region,MATCH(tbl_Sales[[#This Row],[Suburb]],lkp_Suburb,0))</f>
        <v>Northern Metropolitan</v>
      </c>
      <c r="P10507" s="6">
        <f>MONTH(tbl_Sales[[#This Row],[Date]])</f>
        <v>7</v>
      </c>
      <c r="Q10507" s="6">
        <f>YEAR(tbl_Sales[[#This Row],[Date]])</f>
        <v>2017</v>
      </c>
    </row>
    <row r="10508" spans="1:17" x14ac:dyDescent="0.25">
      <c r="A10508" s="1">
        <v>42926</v>
      </c>
      <c r="B10508">
        <v>813000</v>
      </c>
      <c r="C10508" t="s">
        <v>13</v>
      </c>
      <c r="D10508" t="s">
        <v>12427</v>
      </c>
      <c r="E10508" t="s">
        <v>10</v>
      </c>
      <c r="F10508">
        <v>3131</v>
      </c>
      <c r="G10508">
        <v>3</v>
      </c>
      <c r="H10508">
        <v>2</v>
      </c>
      <c r="I10508">
        <v>2</v>
      </c>
      <c r="J10508">
        <v>266</v>
      </c>
      <c r="K10508">
        <v>2001</v>
      </c>
      <c r="L10508" t="s">
        <v>10684</v>
      </c>
      <c r="M10508" t="s">
        <v>7674</v>
      </c>
      <c r="N10508" t="s">
        <v>14</v>
      </c>
      <c r="O10508" s="6" t="str">
        <f>INDEX(lkp_Region,MATCH(tbl_Sales[[#This Row],[Suburb]],lkp_Suburb,0))</f>
        <v>Eastern Metropolitan</v>
      </c>
      <c r="P10508" s="6">
        <f>MONTH(tbl_Sales[[#This Row],[Date]])</f>
        <v>7</v>
      </c>
      <c r="Q10508" s="6">
        <f>YEAR(tbl_Sales[[#This Row],[Date]])</f>
        <v>2017</v>
      </c>
    </row>
    <row r="10509" spans="1:17" x14ac:dyDescent="0.25">
      <c r="A10509" s="1">
        <v>42926</v>
      </c>
      <c r="B10509">
        <v>280000</v>
      </c>
      <c r="C10509" t="s">
        <v>13</v>
      </c>
      <c r="D10509" t="s">
        <v>12427</v>
      </c>
      <c r="E10509" t="s">
        <v>5</v>
      </c>
      <c r="F10509">
        <v>3040</v>
      </c>
      <c r="G10509">
        <v>1</v>
      </c>
      <c r="H10509">
        <v>1</v>
      </c>
      <c r="I10509">
        <v>1</v>
      </c>
      <c r="J10509">
        <v>0</v>
      </c>
      <c r="K10509">
        <v>1970</v>
      </c>
      <c r="L10509" t="s">
        <v>10685</v>
      </c>
      <c r="M10509" t="s">
        <v>190</v>
      </c>
      <c r="N10509" t="s">
        <v>49</v>
      </c>
      <c r="O10509" s="6" t="str">
        <f>INDEX(lkp_Region,MATCH(tbl_Sales[[#This Row],[Suburb]],lkp_Suburb,0))</f>
        <v>Western Metropolitan</v>
      </c>
      <c r="P10509" s="6">
        <f>MONTH(tbl_Sales[[#This Row],[Date]])</f>
        <v>7</v>
      </c>
      <c r="Q10509" s="6">
        <f>YEAR(tbl_Sales[[#This Row],[Date]])</f>
        <v>2017</v>
      </c>
    </row>
    <row r="10510" spans="1:17" x14ac:dyDescent="0.25">
      <c r="A10510" s="1">
        <v>42926</v>
      </c>
      <c r="B10510">
        <v>870000</v>
      </c>
      <c r="C10510" t="s">
        <v>2</v>
      </c>
      <c r="D10510" t="s">
        <v>12428</v>
      </c>
      <c r="E10510" t="s">
        <v>5</v>
      </c>
      <c r="F10510">
        <v>3179</v>
      </c>
      <c r="G10510">
        <v>3</v>
      </c>
      <c r="H10510">
        <v>2</v>
      </c>
      <c r="I10510">
        <v>2</v>
      </c>
      <c r="J10510">
        <v>590</v>
      </c>
      <c r="K10510">
        <v>1981</v>
      </c>
      <c r="L10510" t="s">
        <v>10686</v>
      </c>
      <c r="M10510" t="s">
        <v>9150</v>
      </c>
      <c r="N10510" t="s">
        <v>7768</v>
      </c>
      <c r="O10510" s="6" t="str">
        <f>INDEX(lkp_Region,MATCH(tbl_Sales[[#This Row],[Suburb]],lkp_Suburb,0))</f>
        <v>Eastern Metropolitan</v>
      </c>
      <c r="P10510" s="6">
        <f>MONTH(tbl_Sales[[#This Row],[Date]])</f>
        <v>7</v>
      </c>
      <c r="Q10510" s="6">
        <f>YEAR(tbl_Sales[[#This Row],[Date]])</f>
        <v>2017</v>
      </c>
    </row>
    <row r="10511" spans="1:17" x14ac:dyDescent="0.25">
      <c r="A10511" s="1">
        <v>42926</v>
      </c>
      <c r="B10511">
        <v>962000</v>
      </c>
      <c r="C10511" t="s">
        <v>2</v>
      </c>
      <c r="D10511" t="s">
        <v>12429</v>
      </c>
      <c r="E10511" t="s">
        <v>10</v>
      </c>
      <c r="F10511">
        <v>3169</v>
      </c>
      <c r="G10511">
        <v>4</v>
      </c>
      <c r="H10511">
        <v>2</v>
      </c>
      <c r="I10511">
        <v>4</v>
      </c>
      <c r="J10511">
        <v>724</v>
      </c>
      <c r="L10511" t="s">
        <v>10687</v>
      </c>
      <c r="M10511" t="s">
        <v>9114</v>
      </c>
      <c r="N10511" t="s">
        <v>45</v>
      </c>
      <c r="O10511" s="6" t="str">
        <f>INDEX(lkp_Region,MATCH(tbl_Sales[[#This Row],[Suburb]],lkp_Suburb,0))</f>
        <v>South-Eastern Metropolitan</v>
      </c>
      <c r="P10511" s="6">
        <f>MONTH(tbl_Sales[[#This Row],[Date]])</f>
        <v>7</v>
      </c>
      <c r="Q10511" s="6">
        <f>YEAR(tbl_Sales[[#This Row],[Date]])</f>
        <v>2017</v>
      </c>
    </row>
    <row r="10512" spans="1:17" x14ac:dyDescent="0.25">
      <c r="A10512" s="1">
        <v>42926</v>
      </c>
      <c r="B10512">
        <v>597000</v>
      </c>
      <c r="C10512" t="s">
        <v>2</v>
      </c>
      <c r="D10512" t="s">
        <v>12432</v>
      </c>
      <c r="E10512" t="s">
        <v>10</v>
      </c>
      <c r="F10512">
        <v>3429</v>
      </c>
      <c r="G10512">
        <v>4</v>
      </c>
      <c r="H10512">
        <v>2</v>
      </c>
      <c r="I10512">
        <v>4</v>
      </c>
      <c r="J10512">
        <v>939</v>
      </c>
      <c r="K10512">
        <v>1977</v>
      </c>
      <c r="L10512" t="s">
        <v>10688</v>
      </c>
      <c r="M10512" t="s">
        <v>7691</v>
      </c>
      <c r="N10512" t="s">
        <v>195</v>
      </c>
      <c r="O10512" s="6" t="str">
        <f>INDEX(lkp_Region,MATCH(tbl_Sales[[#This Row],[Suburb]],lkp_Suburb,0))</f>
        <v>Western Metropolitan</v>
      </c>
      <c r="P10512" s="6">
        <f>MONTH(tbl_Sales[[#This Row],[Date]])</f>
        <v>7</v>
      </c>
      <c r="Q10512" s="6">
        <f>YEAR(tbl_Sales[[#This Row],[Date]])</f>
        <v>2017</v>
      </c>
    </row>
    <row r="10513" spans="1:17" x14ac:dyDescent="0.25">
      <c r="A10513" s="1">
        <v>42926</v>
      </c>
      <c r="B10513">
        <v>917000</v>
      </c>
      <c r="C10513" t="s">
        <v>2</v>
      </c>
      <c r="D10513" t="s">
        <v>12423</v>
      </c>
      <c r="E10513" t="s">
        <v>10</v>
      </c>
      <c r="F10513">
        <v>3171</v>
      </c>
      <c r="G10513">
        <v>6</v>
      </c>
      <c r="H10513">
        <v>2</v>
      </c>
      <c r="I10513">
        <v>2</v>
      </c>
      <c r="J10513">
        <v>869</v>
      </c>
      <c r="L10513" t="s">
        <v>10689</v>
      </c>
      <c r="M10513" t="s">
        <v>7725</v>
      </c>
      <c r="N10513" t="s">
        <v>7727</v>
      </c>
      <c r="O10513" s="6" t="str">
        <f>INDEX(lkp_Region,MATCH(tbl_Sales[[#This Row],[Suburb]],lkp_Suburb,0))</f>
        <v>South-Eastern Metropolitan</v>
      </c>
      <c r="P10513" s="6">
        <f>MONTH(tbl_Sales[[#This Row],[Date]])</f>
        <v>7</v>
      </c>
      <c r="Q10513" s="6">
        <f>YEAR(tbl_Sales[[#This Row],[Date]])</f>
        <v>2017</v>
      </c>
    </row>
    <row r="10514" spans="1:17" x14ac:dyDescent="0.25">
      <c r="A10514" s="1">
        <v>42926</v>
      </c>
      <c r="B10514">
        <v>1780000</v>
      </c>
      <c r="C10514" t="s">
        <v>2</v>
      </c>
      <c r="D10514" t="s">
        <v>12429</v>
      </c>
      <c r="E10514" t="s">
        <v>10</v>
      </c>
      <c r="F10514">
        <v>3165</v>
      </c>
      <c r="G10514">
        <v>4</v>
      </c>
      <c r="H10514">
        <v>2</v>
      </c>
      <c r="I10514">
        <v>2</v>
      </c>
      <c r="J10514">
        <v>577</v>
      </c>
      <c r="L10514" t="s">
        <v>10690</v>
      </c>
      <c r="M10514" t="s">
        <v>138</v>
      </c>
      <c r="N10514" t="s">
        <v>57</v>
      </c>
      <c r="O10514" s="6" t="str">
        <f>INDEX(lkp_Region,MATCH(tbl_Sales[[#This Row],[Suburb]],lkp_Suburb,0))</f>
        <v>Southern Metropolitan</v>
      </c>
      <c r="P10514" s="6">
        <f>MONTH(tbl_Sales[[#This Row],[Date]])</f>
        <v>7</v>
      </c>
      <c r="Q10514" s="6">
        <f>YEAR(tbl_Sales[[#This Row],[Date]])</f>
        <v>2017</v>
      </c>
    </row>
    <row r="10515" spans="1:17" x14ac:dyDescent="0.25">
      <c r="A10515" s="1">
        <v>42926</v>
      </c>
      <c r="B10515">
        <v>640000</v>
      </c>
      <c r="C10515" t="s">
        <v>2</v>
      </c>
      <c r="D10515" t="s">
        <v>12428</v>
      </c>
      <c r="E10515" t="s">
        <v>5</v>
      </c>
      <c r="F10515">
        <v>3977</v>
      </c>
      <c r="G10515">
        <v>4</v>
      </c>
      <c r="H10515">
        <v>2</v>
      </c>
      <c r="I10515">
        <v>2</v>
      </c>
      <c r="J10515">
        <v>631</v>
      </c>
      <c r="L10515" t="s">
        <v>10691</v>
      </c>
      <c r="M10515" t="s">
        <v>9508</v>
      </c>
      <c r="N10515" t="s">
        <v>7773</v>
      </c>
      <c r="O10515" s="6" t="str">
        <f>INDEX(lkp_Region,MATCH(tbl_Sales[[#This Row],[Suburb]],lkp_Suburb,0))</f>
        <v>South-Eastern Metropolitan</v>
      </c>
      <c r="P10515" s="6">
        <f>MONTH(tbl_Sales[[#This Row],[Date]])</f>
        <v>7</v>
      </c>
      <c r="Q10515" s="6">
        <f>YEAR(tbl_Sales[[#This Row],[Date]])</f>
        <v>2017</v>
      </c>
    </row>
    <row r="10516" spans="1:17" x14ac:dyDescent="0.25">
      <c r="A10516" s="1">
        <v>42926</v>
      </c>
      <c r="B10516">
        <v>800000</v>
      </c>
      <c r="C10516" t="s">
        <v>2</v>
      </c>
      <c r="D10516" t="s">
        <v>12424</v>
      </c>
      <c r="E10516" t="s">
        <v>5</v>
      </c>
      <c r="F10516">
        <v>3198</v>
      </c>
      <c r="G10516">
        <v>4</v>
      </c>
      <c r="H10516">
        <v>2</v>
      </c>
      <c r="I10516">
        <v>0</v>
      </c>
      <c r="J10516">
        <v>1151</v>
      </c>
      <c r="K10516">
        <v>1969</v>
      </c>
      <c r="L10516" t="s">
        <v>10692</v>
      </c>
      <c r="M10516" t="s">
        <v>9158</v>
      </c>
      <c r="N10516" t="s">
        <v>7773</v>
      </c>
      <c r="O10516" s="6" t="str">
        <f>INDEX(lkp_Region,MATCH(tbl_Sales[[#This Row],[Suburb]],lkp_Suburb,0))</f>
        <v>South-Eastern Metropolitan</v>
      </c>
      <c r="P10516" s="6">
        <f>MONTH(tbl_Sales[[#This Row],[Date]])</f>
        <v>7</v>
      </c>
      <c r="Q10516" s="6">
        <f>YEAR(tbl_Sales[[#This Row],[Date]])</f>
        <v>2017</v>
      </c>
    </row>
    <row r="10517" spans="1:17" x14ac:dyDescent="0.25">
      <c r="A10517" s="1">
        <v>42926</v>
      </c>
      <c r="B10517">
        <v>740000</v>
      </c>
      <c r="C10517" t="s">
        <v>2</v>
      </c>
      <c r="D10517" t="s">
        <v>12427</v>
      </c>
      <c r="E10517" t="s">
        <v>10</v>
      </c>
      <c r="F10517">
        <v>3083</v>
      </c>
      <c r="G10517">
        <v>3</v>
      </c>
      <c r="H10517">
        <v>1</v>
      </c>
      <c r="I10517">
        <v>2</v>
      </c>
      <c r="J10517">
        <v>633</v>
      </c>
      <c r="L10517" t="s">
        <v>10693</v>
      </c>
      <c r="M10517" t="s">
        <v>2793</v>
      </c>
      <c r="N10517" t="s">
        <v>62</v>
      </c>
      <c r="O10517" s="6" t="str">
        <f>INDEX(lkp_Region,MATCH(tbl_Sales[[#This Row],[Suburb]],lkp_Suburb,0))</f>
        <v>Northern Metropolitan</v>
      </c>
      <c r="P10517" s="6">
        <f>MONTH(tbl_Sales[[#This Row],[Date]])</f>
        <v>7</v>
      </c>
      <c r="Q10517" s="6">
        <f>YEAR(tbl_Sales[[#This Row],[Date]])</f>
        <v>2017</v>
      </c>
    </row>
    <row r="10518" spans="1:17" x14ac:dyDescent="0.25">
      <c r="A10518" s="1">
        <v>42926</v>
      </c>
      <c r="B10518">
        <v>537000</v>
      </c>
      <c r="C10518" t="s">
        <v>13</v>
      </c>
      <c r="D10518" t="s">
        <v>12427</v>
      </c>
      <c r="E10518" t="s">
        <v>10</v>
      </c>
      <c r="F10518">
        <v>3807</v>
      </c>
      <c r="G10518">
        <v>3</v>
      </c>
      <c r="H10518">
        <v>1</v>
      </c>
      <c r="I10518">
        <v>1</v>
      </c>
      <c r="J10518">
        <v>460</v>
      </c>
      <c r="L10518" t="s">
        <v>10695</v>
      </c>
      <c r="M10518" t="s">
        <v>10694</v>
      </c>
      <c r="N10518" t="s">
        <v>8330</v>
      </c>
      <c r="O10518" s="6" t="str">
        <f>INDEX(lkp_Region,MATCH(tbl_Sales[[#This Row],[Suburb]],lkp_Suburb,0))</f>
        <v>Eastern Victoria</v>
      </c>
      <c r="P10518" s="6">
        <f>MONTH(tbl_Sales[[#This Row],[Date]])</f>
        <v>7</v>
      </c>
      <c r="Q10518" s="6">
        <f>YEAR(tbl_Sales[[#This Row],[Date]])</f>
        <v>2017</v>
      </c>
    </row>
    <row r="10519" spans="1:17" x14ac:dyDescent="0.25">
      <c r="A10519" s="1">
        <v>42926</v>
      </c>
      <c r="B10519">
        <v>682000</v>
      </c>
      <c r="C10519" t="s">
        <v>13</v>
      </c>
      <c r="D10519" t="s">
        <v>12429</v>
      </c>
      <c r="E10519" t="s">
        <v>10</v>
      </c>
      <c r="F10519">
        <v>3124</v>
      </c>
      <c r="G10519">
        <v>2</v>
      </c>
      <c r="H10519">
        <v>1</v>
      </c>
      <c r="I10519">
        <v>1</v>
      </c>
      <c r="J10519">
        <v>1106</v>
      </c>
      <c r="K10519">
        <v>1970</v>
      </c>
      <c r="L10519" t="s">
        <v>10696</v>
      </c>
      <c r="M10519" t="s">
        <v>209</v>
      </c>
      <c r="N10519" t="s">
        <v>101</v>
      </c>
      <c r="O10519" s="6" t="str">
        <f>INDEX(lkp_Region,MATCH(tbl_Sales[[#This Row],[Suburb]],lkp_Suburb,0))</f>
        <v>Southern Metropolitan</v>
      </c>
      <c r="P10519" s="6">
        <f>MONTH(tbl_Sales[[#This Row],[Date]])</f>
        <v>7</v>
      </c>
      <c r="Q10519" s="6">
        <f>YEAR(tbl_Sales[[#This Row],[Date]])</f>
        <v>2017</v>
      </c>
    </row>
    <row r="10520" spans="1:17" x14ac:dyDescent="0.25">
      <c r="A10520" s="1">
        <v>42926</v>
      </c>
      <c r="B10520">
        <v>1750000</v>
      </c>
      <c r="C10520" t="s">
        <v>2</v>
      </c>
      <c r="D10520" t="s">
        <v>12429</v>
      </c>
      <c r="E10520" t="s">
        <v>10</v>
      </c>
      <c r="F10520">
        <v>3104</v>
      </c>
      <c r="G10520">
        <v>4</v>
      </c>
      <c r="H10520">
        <v>1</v>
      </c>
      <c r="I10520">
        <v>2</v>
      </c>
      <c r="J10520">
        <v>683</v>
      </c>
      <c r="L10520" t="s">
        <v>10697</v>
      </c>
      <c r="M10520" t="s">
        <v>99</v>
      </c>
      <c r="N10520" t="s">
        <v>101</v>
      </c>
      <c r="O10520" s="6" t="str">
        <f>INDEX(lkp_Region,MATCH(tbl_Sales[[#This Row],[Suburb]],lkp_Suburb,0))</f>
        <v>Southern Metropolitan</v>
      </c>
      <c r="P10520" s="6">
        <f>MONTH(tbl_Sales[[#This Row],[Date]])</f>
        <v>7</v>
      </c>
      <c r="Q10520" s="6">
        <f>YEAR(tbl_Sales[[#This Row],[Date]])</f>
        <v>2017</v>
      </c>
    </row>
    <row r="10521" spans="1:17" x14ac:dyDescent="0.25">
      <c r="A10521" s="1">
        <v>42926</v>
      </c>
      <c r="B10521">
        <v>680000</v>
      </c>
      <c r="C10521" t="s">
        <v>2</v>
      </c>
      <c r="D10521" t="s">
        <v>12423</v>
      </c>
      <c r="E10521" t="s">
        <v>10</v>
      </c>
      <c r="F10521">
        <v>3081</v>
      </c>
      <c r="G10521">
        <v>3</v>
      </c>
      <c r="H10521">
        <v>1</v>
      </c>
      <c r="I10521">
        <v>0</v>
      </c>
      <c r="J10521">
        <v>544</v>
      </c>
      <c r="L10521" t="s">
        <v>10698</v>
      </c>
      <c r="M10521" t="s">
        <v>748</v>
      </c>
      <c r="N10521" t="s">
        <v>150</v>
      </c>
      <c r="O10521" s="6" t="str">
        <f>INDEX(lkp_Region,MATCH(tbl_Sales[[#This Row],[Suburb]],lkp_Suburb,0))</f>
        <v>Eastern Metropolitan</v>
      </c>
      <c r="P10521" s="6">
        <f>MONTH(tbl_Sales[[#This Row],[Date]])</f>
        <v>7</v>
      </c>
      <c r="Q10521" s="6">
        <f>YEAR(tbl_Sales[[#This Row],[Date]])</f>
        <v>2017</v>
      </c>
    </row>
    <row r="10522" spans="1:17" x14ac:dyDescent="0.25">
      <c r="A10522" s="1">
        <v>42927</v>
      </c>
      <c r="B10522">
        <v>640000</v>
      </c>
      <c r="C10522" t="s">
        <v>13</v>
      </c>
      <c r="D10522" t="s">
        <v>12427</v>
      </c>
      <c r="E10522" t="s">
        <v>5</v>
      </c>
      <c r="F10522">
        <v>3068</v>
      </c>
      <c r="G10522">
        <v>2</v>
      </c>
      <c r="H10522">
        <v>2</v>
      </c>
      <c r="I10522">
        <v>1</v>
      </c>
      <c r="J10522">
        <v>533</v>
      </c>
      <c r="K10522">
        <v>2011</v>
      </c>
      <c r="L10522" t="s">
        <v>10699</v>
      </c>
      <c r="M10522" t="s">
        <v>323</v>
      </c>
      <c r="N10522" t="s">
        <v>8</v>
      </c>
      <c r="O10522" s="6" t="str">
        <f>INDEX(lkp_Region,MATCH(tbl_Sales[[#This Row],[Suburb]],lkp_Suburb,0))</f>
        <v>Northern Metropolitan</v>
      </c>
      <c r="P10522" s="6">
        <f>MONTH(tbl_Sales[[#This Row],[Date]])</f>
        <v>7</v>
      </c>
      <c r="Q10522" s="6">
        <f>YEAR(tbl_Sales[[#This Row],[Date]])</f>
        <v>2017</v>
      </c>
    </row>
    <row r="10523" spans="1:17" x14ac:dyDescent="0.25">
      <c r="A10523" s="1">
        <v>42927</v>
      </c>
      <c r="B10523">
        <v>1200000</v>
      </c>
      <c r="C10523" t="s">
        <v>2</v>
      </c>
      <c r="D10523" t="s">
        <v>12428</v>
      </c>
      <c r="E10523" t="s">
        <v>5</v>
      </c>
      <c r="F10523">
        <v>3121</v>
      </c>
      <c r="G10523">
        <v>2</v>
      </c>
      <c r="H10523">
        <v>2</v>
      </c>
      <c r="I10523">
        <v>1</v>
      </c>
      <c r="J10523">
        <v>189</v>
      </c>
      <c r="L10523" t="s">
        <v>10700</v>
      </c>
      <c r="M10523" t="s">
        <v>6</v>
      </c>
      <c r="N10523" t="s">
        <v>8</v>
      </c>
      <c r="O10523" s="6" t="str">
        <f>INDEX(lkp_Region,MATCH(tbl_Sales[[#This Row],[Suburb]],lkp_Suburb,0))</f>
        <v>Northern Metropolitan</v>
      </c>
      <c r="P10523" s="6">
        <f>MONTH(tbl_Sales[[#This Row],[Date]])</f>
        <v>7</v>
      </c>
      <c r="Q10523" s="6">
        <f>YEAR(tbl_Sales[[#This Row],[Date]])</f>
        <v>2017</v>
      </c>
    </row>
    <row r="10524" spans="1:17" x14ac:dyDescent="0.25">
      <c r="A10524" s="1">
        <v>42927</v>
      </c>
      <c r="B10524">
        <v>1852000</v>
      </c>
      <c r="C10524" t="s">
        <v>2</v>
      </c>
      <c r="D10524" t="s">
        <v>12429</v>
      </c>
      <c r="E10524" t="s">
        <v>10</v>
      </c>
      <c r="F10524">
        <v>3068</v>
      </c>
      <c r="G10524">
        <v>3</v>
      </c>
      <c r="H10524">
        <v>2</v>
      </c>
      <c r="I10524">
        <v>1</v>
      </c>
      <c r="J10524">
        <v>138</v>
      </c>
      <c r="K10524">
        <v>1900</v>
      </c>
      <c r="L10524" t="s">
        <v>10701</v>
      </c>
      <c r="M10524" t="s">
        <v>72</v>
      </c>
      <c r="N10524" t="s">
        <v>8</v>
      </c>
      <c r="O10524" s="6" t="str">
        <f>INDEX(lkp_Region,MATCH(tbl_Sales[[#This Row],[Suburb]],lkp_Suburb,0))</f>
        <v>Northern Metropolitan</v>
      </c>
      <c r="P10524" s="6">
        <f>MONTH(tbl_Sales[[#This Row],[Date]])</f>
        <v>7</v>
      </c>
      <c r="Q10524" s="6">
        <f>YEAR(tbl_Sales[[#This Row],[Date]])</f>
        <v>2017</v>
      </c>
    </row>
    <row r="10525" spans="1:17" x14ac:dyDescent="0.25">
      <c r="A10525" s="1">
        <v>42927</v>
      </c>
      <c r="B10525">
        <v>525300</v>
      </c>
      <c r="C10525" t="s">
        <v>2</v>
      </c>
      <c r="D10525" t="s">
        <v>12425</v>
      </c>
      <c r="E10525" t="s">
        <v>10</v>
      </c>
      <c r="F10525">
        <v>3750</v>
      </c>
      <c r="G10525">
        <v>3</v>
      </c>
      <c r="H10525">
        <v>2</v>
      </c>
      <c r="I10525">
        <v>2</v>
      </c>
      <c r="J10525">
        <v>400</v>
      </c>
      <c r="L10525" t="s">
        <v>10702</v>
      </c>
      <c r="M10525" t="s">
        <v>9280</v>
      </c>
      <c r="N10525" t="s">
        <v>7515</v>
      </c>
      <c r="O10525" s="6" t="str">
        <f>INDEX(lkp_Region,MATCH(tbl_Sales[[#This Row],[Suburb]],lkp_Suburb,0))</f>
        <v>Northern Metropolitan</v>
      </c>
      <c r="P10525" s="6">
        <f>MONTH(tbl_Sales[[#This Row],[Date]])</f>
        <v>7</v>
      </c>
      <c r="Q10525" s="6">
        <f>YEAR(tbl_Sales[[#This Row],[Date]])</f>
        <v>2017</v>
      </c>
    </row>
    <row r="10526" spans="1:17" x14ac:dyDescent="0.25">
      <c r="A10526" s="1">
        <v>42927</v>
      </c>
      <c r="B10526">
        <v>810000</v>
      </c>
      <c r="C10526" t="s">
        <v>2</v>
      </c>
      <c r="D10526" t="s">
        <v>12431</v>
      </c>
      <c r="E10526" t="s">
        <v>10</v>
      </c>
      <c r="F10526">
        <v>3752</v>
      </c>
      <c r="G10526">
        <v>4</v>
      </c>
      <c r="H10526">
        <v>2</v>
      </c>
      <c r="I10526">
        <v>2</v>
      </c>
      <c r="J10526">
        <v>639</v>
      </c>
      <c r="L10526" t="s">
        <v>10703</v>
      </c>
      <c r="M10526" t="s">
        <v>7513</v>
      </c>
      <c r="N10526" t="s">
        <v>7515</v>
      </c>
      <c r="O10526" s="6" t="str">
        <f>INDEX(lkp_Region,MATCH(tbl_Sales[[#This Row],[Suburb]],lkp_Suburb,0))</f>
        <v>Northern Metropolitan</v>
      </c>
      <c r="P10526" s="6">
        <f>MONTH(tbl_Sales[[#This Row],[Date]])</f>
        <v>7</v>
      </c>
      <c r="Q10526" s="6">
        <f>YEAR(tbl_Sales[[#This Row],[Date]])</f>
        <v>2017</v>
      </c>
    </row>
    <row r="10527" spans="1:17" x14ac:dyDescent="0.25">
      <c r="A10527" s="1">
        <v>42927</v>
      </c>
      <c r="B10527">
        <v>1100000</v>
      </c>
      <c r="C10527" t="s">
        <v>2</v>
      </c>
      <c r="D10527" t="s">
        <v>12423</v>
      </c>
      <c r="E10527" t="s">
        <v>10</v>
      </c>
      <c r="F10527">
        <v>3130</v>
      </c>
      <c r="G10527">
        <v>3</v>
      </c>
      <c r="H10527">
        <v>1</v>
      </c>
      <c r="I10527">
        <v>1</v>
      </c>
      <c r="J10527">
        <v>614</v>
      </c>
      <c r="L10527" t="s">
        <v>10704</v>
      </c>
      <c r="M10527" t="s">
        <v>8008</v>
      </c>
      <c r="N10527" t="s">
        <v>14</v>
      </c>
      <c r="O10527" s="6" t="str">
        <f>INDEX(lkp_Region,MATCH(tbl_Sales[[#This Row],[Suburb]],lkp_Suburb,0))</f>
        <v>Eastern Metropolitan</v>
      </c>
      <c r="P10527" s="6">
        <f>MONTH(tbl_Sales[[#This Row],[Date]])</f>
        <v>7</v>
      </c>
      <c r="Q10527" s="6">
        <f>YEAR(tbl_Sales[[#This Row],[Date]])</f>
        <v>2017</v>
      </c>
    </row>
    <row r="10528" spans="1:17" x14ac:dyDescent="0.25">
      <c r="A10528" s="1">
        <v>42927</v>
      </c>
      <c r="B10528">
        <v>1300000</v>
      </c>
      <c r="C10528" t="s">
        <v>2</v>
      </c>
      <c r="D10528" t="s">
        <v>12429</v>
      </c>
      <c r="E10528" t="s">
        <v>5</v>
      </c>
      <c r="F10528">
        <v>3046</v>
      </c>
      <c r="G10528">
        <v>4</v>
      </c>
      <c r="H10528">
        <v>2</v>
      </c>
      <c r="I10528">
        <v>2</v>
      </c>
      <c r="J10528">
        <v>866</v>
      </c>
      <c r="K10528">
        <v>1960</v>
      </c>
      <c r="L10528" t="s">
        <v>10705</v>
      </c>
      <c r="M10528" t="s">
        <v>680</v>
      </c>
      <c r="N10528" t="s">
        <v>18</v>
      </c>
      <c r="O10528" s="6" t="str">
        <f>INDEX(lkp_Region,MATCH(tbl_Sales[[#This Row],[Suburb]],lkp_Suburb,0))</f>
        <v>Northern Metropolitan</v>
      </c>
      <c r="P10528" s="6">
        <f>MONTH(tbl_Sales[[#This Row],[Date]])</f>
        <v>7</v>
      </c>
      <c r="Q10528" s="6">
        <f>YEAR(tbl_Sales[[#This Row],[Date]])</f>
        <v>2017</v>
      </c>
    </row>
    <row r="10529" spans="1:17" x14ac:dyDescent="0.25">
      <c r="A10529" s="1">
        <v>42927</v>
      </c>
      <c r="B10529">
        <v>1500000</v>
      </c>
      <c r="C10529" t="s">
        <v>2</v>
      </c>
      <c r="D10529" t="s">
        <v>12429</v>
      </c>
      <c r="E10529" t="s">
        <v>5</v>
      </c>
      <c r="F10529">
        <v>3055</v>
      </c>
      <c r="G10529">
        <v>4</v>
      </c>
      <c r="H10529">
        <v>2</v>
      </c>
      <c r="I10529">
        <v>3</v>
      </c>
      <c r="J10529">
        <v>444</v>
      </c>
      <c r="K10529">
        <v>1997</v>
      </c>
      <c r="L10529" t="s">
        <v>10706</v>
      </c>
      <c r="M10529" t="s">
        <v>80</v>
      </c>
      <c r="N10529" t="s">
        <v>18</v>
      </c>
      <c r="O10529" s="6" t="str">
        <f>INDEX(lkp_Region,MATCH(tbl_Sales[[#This Row],[Suburb]],lkp_Suburb,0))</f>
        <v>Northern Metropolitan</v>
      </c>
      <c r="P10529" s="6">
        <f>MONTH(tbl_Sales[[#This Row],[Date]])</f>
        <v>7</v>
      </c>
      <c r="Q10529" s="6">
        <f>YEAR(tbl_Sales[[#This Row],[Date]])</f>
        <v>2017</v>
      </c>
    </row>
    <row r="10530" spans="1:17" x14ac:dyDescent="0.25">
      <c r="A10530" s="1">
        <v>42927</v>
      </c>
      <c r="B10530">
        <v>1000000</v>
      </c>
      <c r="C10530" t="s">
        <v>2</v>
      </c>
      <c r="D10530" t="s">
        <v>12427</v>
      </c>
      <c r="E10530" t="s">
        <v>5</v>
      </c>
      <c r="F10530">
        <v>3040</v>
      </c>
      <c r="G10530">
        <v>3</v>
      </c>
      <c r="H10530">
        <v>2</v>
      </c>
      <c r="I10530">
        <v>2</v>
      </c>
      <c r="J10530">
        <v>213</v>
      </c>
      <c r="L10530" t="s">
        <v>10707</v>
      </c>
      <c r="M10530" t="s">
        <v>47</v>
      </c>
      <c r="N10530" t="s">
        <v>49</v>
      </c>
      <c r="O10530" s="6" t="str">
        <f>INDEX(lkp_Region,MATCH(tbl_Sales[[#This Row],[Suburb]],lkp_Suburb,0))</f>
        <v>Western Metropolitan</v>
      </c>
      <c r="P10530" s="6">
        <f>MONTH(tbl_Sales[[#This Row],[Date]])</f>
        <v>7</v>
      </c>
      <c r="Q10530" s="6">
        <f>YEAR(tbl_Sales[[#This Row],[Date]])</f>
        <v>2017</v>
      </c>
    </row>
    <row r="10531" spans="1:17" x14ac:dyDescent="0.25">
      <c r="A10531" s="1">
        <v>42927</v>
      </c>
      <c r="B10531">
        <v>1107500</v>
      </c>
      <c r="C10531" t="s">
        <v>2</v>
      </c>
      <c r="D10531" t="s">
        <v>12427</v>
      </c>
      <c r="E10531" t="s">
        <v>10</v>
      </c>
      <c r="F10531">
        <v>3034</v>
      </c>
      <c r="G10531">
        <v>3</v>
      </c>
      <c r="H10531">
        <v>3</v>
      </c>
      <c r="I10531">
        <v>1</v>
      </c>
      <c r="J10531">
        <v>668</v>
      </c>
      <c r="K10531">
        <v>2014</v>
      </c>
      <c r="L10531" t="s">
        <v>10708</v>
      </c>
      <c r="M10531" t="s">
        <v>524</v>
      </c>
      <c r="N10531" t="s">
        <v>49</v>
      </c>
      <c r="O10531" s="6" t="str">
        <f>INDEX(lkp_Region,MATCH(tbl_Sales[[#This Row],[Suburb]],lkp_Suburb,0))</f>
        <v>Western Metropolitan</v>
      </c>
      <c r="P10531" s="6">
        <f>MONTH(tbl_Sales[[#This Row],[Date]])</f>
        <v>7</v>
      </c>
      <c r="Q10531" s="6">
        <f>YEAR(tbl_Sales[[#This Row],[Date]])</f>
        <v>2017</v>
      </c>
    </row>
    <row r="10532" spans="1:17" x14ac:dyDescent="0.25">
      <c r="A10532" s="1">
        <v>42927</v>
      </c>
      <c r="B10532">
        <v>1400000</v>
      </c>
      <c r="C10532" t="s">
        <v>2</v>
      </c>
      <c r="D10532" t="s">
        <v>12431</v>
      </c>
      <c r="E10532" t="s">
        <v>5</v>
      </c>
      <c r="F10532">
        <v>3039</v>
      </c>
      <c r="G10532">
        <v>4</v>
      </c>
      <c r="H10532">
        <v>2</v>
      </c>
      <c r="I10532">
        <v>1</v>
      </c>
      <c r="J10532">
        <v>375</v>
      </c>
      <c r="K10532">
        <v>1930</v>
      </c>
      <c r="L10532" t="s">
        <v>10709</v>
      </c>
      <c r="M10532" t="s">
        <v>242</v>
      </c>
      <c r="N10532" t="s">
        <v>49</v>
      </c>
      <c r="O10532" s="6" t="str">
        <f>INDEX(lkp_Region,MATCH(tbl_Sales[[#This Row],[Suburb]],lkp_Suburb,0))</f>
        <v>Western Metropolitan</v>
      </c>
      <c r="P10532" s="6">
        <f>MONTH(tbl_Sales[[#This Row],[Date]])</f>
        <v>7</v>
      </c>
      <c r="Q10532" s="6">
        <f>YEAR(tbl_Sales[[#This Row],[Date]])</f>
        <v>2017</v>
      </c>
    </row>
    <row r="10533" spans="1:17" x14ac:dyDescent="0.25">
      <c r="A10533" s="1">
        <v>42927</v>
      </c>
      <c r="B10533">
        <v>1620000</v>
      </c>
      <c r="C10533" t="s">
        <v>2</v>
      </c>
      <c r="D10533" t="s">
        <v>12427</v>
      </c>
      <c r="E10533" t="s">
        <v>10</v>
      </c>
      <c r="F10533">
        <v>3040</v>
      </c>
      <c r="G10533">
        <v>3</v>
      </c>
      <c r="H10533">
        <v>1</v>
      </c>
      <c r="I10533">
        <v>1</v>
      </c>
      <c r="J10533">
        <v>393</v>
      </c>
      <c r="L10533" t="s">
        <v>10710</v>
      </c>
      <c r="M10533" t="s">
        <v>47</v>
      </c>
      <c r="N10533" t="s">
        <v>49</v>
      </c>
      <c r="O10533" s="6" t="str">
        <f>INDEX(lkp_Region,MATCH(tbl_Sales[[#This Row],[Suburb]],lkp_Suburb,0))</f>
        <v>Western Metropolitan</v>
      </c>
      <c r="P10533" s="6">
        <f>MONTH(tbl_Sales[[#This Row],[Date]])</f>
        <v>7</v>
      </c>
      <c r="Q10533" s="6">
        <f>YEAR(tbl_Sales[[#This Row],[Date]])</f>
        <v>2017</v>
      </c>
    </row>
    <row r="10534" spans="1:17" x14ac:dyDescent="0.25">
      <c r="A10534" s="1">
        <v>42927</v>
      </c>
      <c r="B10534">
        <v>730000</v>
      </c>
      <c r="C10534" t="s">
        <v>13</v>
      </c>
      <c r="D10534" t="s">
        <v>12424</v>
      </c>
      <c r="E10534" t="s">
        <v>5</v>
      </c>
      <c r="F10534">
        <v>3150</v>
      </c>
      <c r="G10534">
        <v>2</v>
      </c>
      <c r="H10534">
        <v>1</v>
      </c>
      <c r="I10534">
        <v>1</v>
      </c>
      <c r="J10534">
        <v>235</v>
      </c>
      <c r="L10534" t="s">
        <v>10711</v>
      </c>
      <c r="M10534" t="s">
        <v>8079</v>
      </c>
      <c r="N10534" t="s">
        <v>31</v>
      </c>
      <c r="O10534" s="6" t="str">
        <f>INDEX(lkp_Region,MATCH(tbl_Sales[[#This Row],[Suburb]],lkp_Suburb,0))</f>
        <v>Eastern Metropolitan</v>
      </c>
      <c r="P10534" s="6">
        <f>MONTH(tbl_Sales[[#This Row],[Date]])</f>
        <v>7</v>
      </c>
      <c r="Q10534" s="6">
        <f>YEAR(tbl_Sales[[#This Row],[Date]])</f>
        <v>2017</v>
      </c>
    </row>
    <row r="10535" spans="1:17" x14ac:dyDescent="0.25">
      <c r="A10535" s="1">
        <v>42927</v>
      </c>
      <c r="B10535">
        <v>1018000</v>
      </c>
      <c r="C10535" t="s">
        <v>2</v>
      </c>
      <c r="D10535" t="s">
        <v>12429</v>
      </c>
      <c r="E10535" t="s">
        <v>10</v>
      </c>
      <c r="F10535">
        <v>3168</v>
      </c>
      <c r="G10535">
        <v>3</v>
      </c>
      <c r="H10535">
        <v>1</v>
      </c>
      <c r="I10535">
        <v>2</v>
      </c>
      <c r="J10535">
        <v>615</v>
      </c>
      <c r="L10535" t="s">
        <v>10712</v>
      </c>
      <c r="M10535" t="s">
        <v>7857</v>
      </c>
      <c r="N10535" t="s">
        <v>31</v>
      </c>
      <c r="O10535" s="6" t="str">
        <f>INDEX(lkp_Region,MATCH(tbl_Sales[[#This Row],[Suburb]],lkp_Suburb,0))</f>
        <v>South-Eastern Metropolitan</v>
      </c>
      <c r="P10535" s="6">
        <f>MONTH(tbl_Sales[[#This Row],[Date]])</f>
        <v>7</v>
      </c>
      <c r="Q10535" s="6">
        <f>YEAR(tbl_Sales[[#This Row],[Date]])</f>
        <v>2017</v>
      </c>
    </row>
    <row r="10536" spans="1:17" x14ac:dyDescent="0.25">
      <c r="A10536" s="1">
        <v>42927</v>
      </c>
      <c r="B10536">
        <v>1750000</v>
      </c>
      <c r="C10536" t="s">
        <v>2</v>
      </c>
      <c r="D10536" t="s">
        <v>12429</v>
      </c>
      <c r="E10536" t="s">
        <v>5</v>
      </c>
      <c r="F10536">
        <v>3149</v>
      </c>
      <c r="G10536">
        <v>4</v>
      </c>
      <c r="H10536">
        <v>2</v>
      </c>
      <c r="I10536">
        <v>2</v>
      </c>
      <c r="J10536">
        <v>766</v>
      </c>
      <c r="L10536" t="s">
        <v>10713</v>
      </c>
      <c r="M10536" t="s">
        <v>7758</v>
      </c>
      <c r="N10536" t="s">
        <v>31</v>
      </c>
      <c r="O10536" s="6" t="str">
        <f>INDEX(lkp_Region,MATCH(tbl_Sales[[#This Row],[Suburb]],lkp_Suburb,0))</f>
        <v>Eastern Metropolitan</v>
      </c>
      <c r="P10536" s="6">
        <f>MONTH(tbl_Sales[[#This Row],[Date]])</f>
        <v>7</v>
      </c>
      <c r="Q10536" s="6">
        <f>YEAR(tbl_Sales[[#This Row],[Date]])</f>
        <v>2017</v>
      </c>
    </row>
    <row r="10537" spans="1:17" x14ac:dyDescent="0.25">
      <c r="A10537" s="1">
        <v>42927</v>
      </c>
      <c r="B10537">
        <v>725500</v>
      </c>
      <c r="C10537" t="s">
        <v>2</v>
      </c>
      <c r="D10537" t="s">
        <v>12423</v>
      </c>
      <c r="E10537" t="s">
        <v>10</v>
      </c>
      <c r="F10537">
        <v>3037</v>
      </c>
      <c r="G10537">
        <v>5</v>
      </c>
      <c r="H10537">
        <v>3</v>
      </c>
      <c r="I10537">
        <v>2</v>
      </c>
      <c r="J10537">
        <v>450</v>
      </c>
      <c r="K10537">
        <v>2011</v>
      </c>
      <c r="L10537" t="s">
        <v>10714</v>
      </c>
      <c r="M10537" t="s">
        <v>7540</v>
      </c>
      <c r="N10537" t="s">
        <v>7542</v>
      </c>
      <c r="O10537" s="6" t="str">
        <f>INDEX(lkp_Region,MATCH(tbl_Sales[[#This Row],[Suburb]],lkp_Suburb,0))</f>
        <v>Western Metropolitan</v>
      </c>
      <c r="P10537" s="6">
        <f>MONTH(tbl_Sales[[#This Row],[Date]])</f>
        <v>7</v>
      </c>
      <c r="Q10537" s="6">
        <f>YEAR(tbl_Sales[[#This Row],[Date]])</f>
        <v>2017</v>
      </c>
    </row>
    <row r="10538" spans="1:17" x14ac:dyDescent="0.25">
      <c r="A10538" s="1">
        <v>42927</v>
      </c>
      <c r="B10538">
        <v>910000</v>
      </c>
      <c r="C10538" t="s">
        <v>2</v>
      </c>
      <c r="D10538" t="s">
        <v>12431</v>
      </c>
      <c r="E10538" t="s">
        <v>10</v>
      </c>
      <c r="F10538">
        <v>3134</v>
      </c>
      <c r="G10538">
        <v>3</v>
      </c>
      <c r="H10538">
        <v>2</v>
      </c>
      <c r="I10538">
        <v>2</v>
      </c>
      <c r="J10538">
        <v>651</v>
      </c>
      <c r="K10538">
        <v>1977</v>
      </c>
      <c r="L10538" t="s">
        <v>10715</v>
      </c>
      <c r="M10538" t="s">
        <v>7688</v>
      </c>
      <c r="N10538" t="s">
        <v>7588</v>
      </c>
      <c r="O10538" s="6" t="str">
        <f>INDEX(lkp_Region,MATCH(tbl_Sales[[#This Row],[Suburb]],lkp_Suburb,0))</f>
        <v>Eastern Metropolitan</v>
      </c>
      <c r="P10538" s="6">
        <f>MONTH(tbl_Sales[[#This Row],[Date]])</f>
        <v>7</v>
      </c>
      <c r="Q10538" s="6">
        <f>YEAR(tbl_Sales[[#This Row],[Date]])</f>
        <v>2017</v>
      </c>
    </row>
    <row r="10539" spans="1:17" x14ac:dyDescent="0.25">
      <c r="A10539" s="1">
        <v>42927</v>
      </c>
      <c r="B10539">
        <v>955000</v>
      </c>
      <c r="C10539" t="s">
        <v>2</v>
      </c>
      <c r="D10539" t="s">
        <v>12431</v>
      </c>
      <c r="E10539" t="s">
        <v>10</v>
      </c>
      <c r="F10539">
        <v>3012</v>
      </c>
      <c r="G10539">
        <v>4</v>
      </c>
      <c r="H10539">
        <v>1</v>
      </c>
      <c r="I10539">
        <v>3</v>
      </c>
      <c r="J10539">
        <v>459</v>
      </c>
      <c r="L10539" t="s">
        <v>10716</v>
      </c>
      <c r="M10539" t="s">
        <v>53</v>
      </c>
      <c r="N10539" t="s">
        <v>21</v>
      </c>
      <c r="O10539" s="6" t="str">
        <f>INDEX(lkp_Region,MATCH(tbl_Sales[[#This Row],[Suburb]],lkp_Suburb,0))</f>
        <v>Western Metropolitan</v>
      </c>
      <c r="P10539" s="6">
        <f>MONTH(tbl_Sales[[#This Row],[Date]])</f>
        <v>7</v>
      </c>
      <c r="Q10539" s="6">
        <f>YEAR(tbl_Sales[[#This Row],[Date]])</f>
        <v>2017</v>
      </c>
    </row>
    <row r="10540" spans="1:17" x14ac:dyDescent="0.25">
      <c r="A10540" s="1">
        <v>42927</v>
      </c>
      <c r="B10540">
        <v>1120000</v>
      </c>
      <c r="C10540" t="s">
        <v>2</v>
      </c>
      <c r="D10540" t="s">
        <v>12423</v>
      </c>
      <c r="E10540" t="s">
        <v>10</v>
      </c>
      <c r="F10540">
        <v>3109</v>
      </c>
      <c r="G10540">
        <v>3</v>
      </c>
      <c r="H10540">
        <v>1</v>
      </c>
      <c r="I10540">
        <v>1</v>
      </c>
      <c r="J10540">
        <v>725</v>
      </c>
      <c r="L10540" t="s">
        <v>10717</v>
      </c>
      <c r="M10540" t="s">
        <v>7794</v>
      </c>
      <c r="N10540" t="s">
        <v>128</v>
      </c>
      <c r="O10540" s="6" t="str">
        <f>INDEX(lkp_Region,MATCH(tbl_Sales[[#This Row],[Suburb]],lkp_Suburb,0))</f>
        <v>Eastern Metropolitan</v>
      </c>
      <c r="P10540" s="6">
        <f>MONTH(tbl_Sales[[#This Row],[Date]])</f>
        <v>7</v>
      </c>
      <c r="Q10540" s="6">
        <f>YEAR(tbl_Sales[[#This Row],[Date]])</f>
        <v>2017</v>
      </c>
    </row>
    <row r="10541" spans="1:17" x14ac:dyDescent="0.25">
      <c r="A10541" s="1">
        <v>42927</v>
      </c>
      <c r="B10541">
        <v>775000</v>
      </c>
      <c r="C10541" t="s">
        <v>2</v>
      </c>
      <c r="D10541" t="s">
        <v>12430</v>
      </c>
      <c r="E10541" t="s">
        <v>10</v>
      </c>
      <c r="F10541">
        <v>3437</v>
      </c>
      <c r="G10541">
        <v>3</v>
      </c>
      <c r="H10541">
        <v>2</v>
      </c>
      <c r="I10541">
        <v>4</v>
      </c>
      <c r="J10541">
        <v>1290</v>
      </c>
      <c r="K10541">
        <v>1988</v>
      </c>
      <c r="L10541" t="s">
        <v>10718</v>
      </c>
      <c r="M10541" t="s">
        <v>10061</v>
      </c>
      <c r="N10541" t="s">
        <v>8240</v>
      </c>
      <c r="O10541" s="6" t="str">
        <f>INDEX(lkp_Region,MATCH(tbl_Sales[[#This Row],[Suburb]],lkp_Suburb,0))</f>
        <v>Northern Victoria</v>
      </c>
      <c r="P10541" s="6">
        <f>MONTH(tbl_Sales[[#This Row],[Date]])</f>
        <v>7</v>
      </c>
      <c r="Q10541" s="6">
        <f>YEAR(tbl_Sales[[#This Row],[Date]])</f>
        <v>2017</v>
      </c>
    </row>
    <row r="10542" spans="1:17" x14ac:dyDescent="0.25">
      <c r="A10542" s="1">
        <v>42927</v>
      </c>
      <c r="B10542">
        <v>385000</v>
      </c>
      <c r="C10542" t="s">
        <v>13</v>
      </c>
      <c r="D10542" t="s">
        <v>12424</v>
      </c>
      <c r="E10542" t="s">
        <v>5</v>
      </c>
      <c r="F10542">
        <v>3016</v>
      </c>
      <c r="G10542">
        <v>1</v>
      </c>
      <c r="H10542">
        <v>1</v>
      </c>
      <c r="I10542">
        <v>1</v>
      </c>
      <c r="J10542">
        <v>0</v>
      </c>
      <c r="K10542">
        <v>1967</v>
      </c>
      <c r="L10542" t="s">
        <v>10719</v>
      </c>
      <c r="M10542" t="s">
        <v>196</v>
      </c>
      <c r="N10542" t="s">
        <v>69</v>
      </c>
      <c r="O10542" s="6" t="str">
        <f>INDEX(lkp_Region,MATCH(tbl_Sales[[#This Row],[Suburb]],lkp_Suburb,0))</f>
        <v>Western Metropolitan</v>
      </c>
      <c r="P10542" s="6">
        <f>MONTH(tbl_Sales[[#This Row],[Date]])</f>
        <v>7</v>
      </c>
      <c r="Q10542" s="6">
        <f>YEAR(tbl_Sales[[#This Row],[Date]])</f>
        <v>2017</v>
      </c>
    </row>
    <row r="10543" spans="1:17" x14ac:dyDescent="0.25">
      <c r="A10543" s="1">
        <v>42927</v>
      </c>
      <c r="B10543">
        <v>316000</v>
      </c>
      <c r="C10543" t="s">
        <v>13</v>
      </c>
      <c r="D10543" t="s">
        <v>12427</v>
      </c>
      <c r="E10543" t="s">
        <v>5</v>
      </c>
      <c r="F10543">
        <v>3163</v>
      </c>
      <c r="G10543">
        <v>1</v>
      </c>
      <c r="H10543">
        <v>1</v>
      </c>
      <c r="I10543">
        <v>1</v>
      </c>
      <c r="J10543">
        <v>1978</v>
      </c>
      <c r="L10543" t="s">
        <v>10720</v>
      </c>
      <c r="M10543" t="s">
        <v>201</v>
      </c>
      <c r="N10543" t="s">
        <v>57</v>
      </c>
      <c r="O10543" s="6" t="str">
        <f>INDEX(lkp_Region,MATCH(tbl_Sales[[#This Row],[Suburb]],lkp_Suburb,0))</f>
        <v>Southern Metropolitan</v>
      </c>
      <c r="P10543" s="6">
        <f>MONTH(tbl_Sales[[#This Row],[Date]])</f>
        <v>7</v>
      </c>
      <c r="Q10543" s="6">
        <f>YEAR(tbl_Sales[[#This Row],[Date]])</f>
        <v>2017</v>
      </c>
    </row>
    <row r="10544" spans="1:17" x14ac:dyDescent="0.25">
      <c r="A10544" s="1">
        <v>42927</v>
      </c>
      <c r="B10544">
        <v>328000</v>
      </c>
      <c r="C10544" t="s">
        <v>13</v>
      </c>
      <c r="D10544" t="s">
        <v>12429</v>
      </c>
      <c r="E10544" t="s">
        <v>10</v>
      </c>
      <c r="F10544">
        <v>3071</v>
      </c>
      <c r="G10544">
        <v>1</v>
      </c>
      <c r="H10544">
        <v>1</v>
      </c>
      <c r="I10544">
        <v>1</v>
      </c>
      <c r="J10544">
        <v>1047</v>
      </c>
      <c r="K10544">
        <v>1970</v>
      </c>
      <c r="L10544" t="s">
        <v>10721</v>
      </c>
      <c r="M10544" t="s">
        <v>60</v>
      </c>
      <c r="N10544" t="s">
        <v>62</v>
      </c>
      <c r="O10544" s="6" t="str">
        <f>INDEX(lkp_Region,MATCH(tbl_Sales[[#This Row],[Suburb]],lkp_Suburb,0))</f>
        <v>Northern Metropolitan</v>
      </c>
      <c r="P10544" s="6">
        <f>MONTH(tbl_Sales[[#This Row],[Date]])</f>
        <v>7</v>
      </c>
      <c r="Q10544" s="6">
        <f>YEAR(tbl_Sales[[#This Row],[Date]])</f>
        <v>2017</v>
      </c>
    </row>
    <row r="10545" spans="1:17" x14ac:dyDescent="0.25">
      <c r="A10545" s="1">
        <v>42927</v>
      </c>
      <c r="B10545">
        <v>1000000</v>
      </c>
      <c r="C10545" t="s">
        <v>2</v>
      </c>
      <c r="D10545" t="s">
        <v>12427</v>
      </c>
      <c r="E10545" t="s">
        <v>5</v>
      </c>
      <c r="F10545">
        <v>3071</v>
      </c>
      <c r="G10545">
        <v>3</v>
      </c>
      <c r="H10545">
        <v>2</v>
      </c>
      <c r="I10545">
        <v>2</v>
      </c>
      <c r="J10545">
        <v>333</v>
      </c>
      <c r="L10545" t="s">
        <v>3745</v>
      </c>
      <c r="M10545" t="s">
        <v>60</v>
      </c>
      <c r="N10545" t="s">
        <v>62</v>
      </c>
      <c r="O10545" s="6" t="str">
        <f>INDEX(lkp_Region,MATCH(tbl_Sales[[#This Row],[Suburb]],lkp_Suburb,0))</f>
        <v>Northern Metropolitan</v>
      </c>
      <c r="P10545" s="6">
        <f>MONTH(tbl_Sales[[#This Row],[Date]])</f>
        <v>7</v>
      </c>
      <c r="Q10545" s="6">
        <f>YEAR(tbl_Sales[[#This Row],[Date]])</f>
        <v>2017</v>
      </c>
    </row>
    <row r="10546" spans="1:17" x14ac:dyDescent="0.25">
      <c r="A10546" s="1">
        <v>42927</v>
      </c>
      <c r="B10546">
        <v>1830000</v>
      </c>
      <c r="C10546" t="s">
        <v>2</v>
      </c>
      <c r="D10546" t="s">
        <v>12427</v>
      </c>
      <c r="E10546" t="s">
        <v>10</v>
      </c>
      <c r="F10546">
        <v>3124</v>
      </c>
      <c r="G10546">
        <v>3</v>
      </c>
      <c r="H10546">
        <v>2</v>
      </c>
      <c r="I10546">
        <v>4</v>
      </c>
      <c r="J10546">
        <v>605</v>
      </c>
      <c r="L10546" t="s">
        <v>10722</v>
      </c>
      <c r="M10546" t="s">
        <v>209</v>
      </c>
      <c r="N10546" t="s">
        <v>101</v>
      </c>
      <c r="O10546" s="6" t="str">
        <f>INDEX(lkp_Region,MATCH(tbl_Sales[[#This Row],[Suburb]],lkp_Suburb,0))</f>
        <v>Southern Metropolitan</v>
      </c>
      <c r="P10546" s="6">
        <f>MONTH(tbl_Sales[[#This Row],[Date]])</f>
        <v>7</v>
      </c>
      <c r="Q10546" s="6">
        <f>YEAR(tbl_Sales[[#This Row],[Date]])</f>
        <v>2017</v>
      </c>
    </row>
    <row r="10547" spans="1:17" x14ac:dyDescent="0.25">
      <c r="A10547" s="1">
        <v>42927</v>
      </c>
      <c r="B10547">
        <v>2400000</v>
      </c>
      <c r="C10547" t="s">
        <v>2</v>
      </c>
      <c r="D10547" t="s">
        <v>12425</v>
      </c>
      <c r="E10547" t="s">
        <v>5</v>
      </c>
      <c r="F10547">
        <v>3103</v>
      </c>
      <c r="G10547">
        <v>5</v>
      </c>
      <c r="H10547">
        <v>3</v>
      </c>
      <c r="I10547">
        <v>2</v>
      </c>
      <c r="J10547">
        <v>785</v>
      </c>
      <c r="L10547" t="s">
        <v>10723</v>
      </c>
      <c r="M10547" t="s">
        <v>274</v>
      </c>
      <c r="N10547" t="s">
        <v>101</v>
      </c>
      <c r="O10547" s="6" t="str">
        <f>INDEX(lkp_Region,MATCH(tbl_Sales[[#This Row],[Suburb]],lkp_Suburb,0))</f>
        <v>Southern Metropolitan</v>
      </c>
      <c r="P10547" s="6">
        <f>MONTH(tbl_Sales[[#This Row],[Date]])</f>
        <v>7</v>
      </c>
      <c r="Q10547" s="6">
        <f>YEAR(tbl_Sales[[#This Row],[Date]])</f>
        <v>2017</v>
      </c>
    </row>
    <row r="10548" spans="1:17" x14ac:dyDescent="0.25">
      <c r="A10548" s="1">
        <v>42927</v>
      </c>
      <c r="B10548">
        <v>3190000</v>
      </c>
      <c r="C10548" t="s">
        <v>2</v>
      </c>
      <c r="D10548" t="s">
        <v>12427</v>
      </c>
      <c r="E10548" t="s">
        <v>10</v>
      </c>
      <c r="F10548">
        <v>3124</v>
      </c>
      <c r="G10548">
        <v>5</v>
      </c>
      <c r="H10548">
        <v>4</v>
      </c>
      <c r="I10548">
        <v>2</v>
      </c>
      <c r="J10548">
        <v>788</v>
      </c>
      <c r="L10548" t="s">
        <v>10724</v>
      </c>
      <c r="M10548" t="s">
        <v>209</v>
      </c>
      <c r="N10548" t="s">
        <v>101</v>
      </c>
      <c r="O10548" s="6" t="str">
        <f>INDEX(lkp_Region,MATCH(tbl_Sales[[#This Row],[Suburb]],lkp_Suburb,0))</f>
        <v>Southern Metropolitan</v>
      </c>
      <c r="P10548" s="6">
        <f>MONTH(tbl_Sales[[#This Row],[Date]])</f>
        <v>7</v>
      </c>
      <c r="Q10548" s="6">
        <f>YEAR(tbl_Sales[[#This Row],[Date]])</f>
        <v>2017</v>
      </c>
    </row>
    <row r="10549" spans="1:17" x14ac:dyDescent="0.25">
      <c r="A10549" s="1">
        <v>42927</v>
      </c>
      <c r="B10549">
        <v>1960000</v>
      </c>
      <c r="C10549" t="s">
        <v>2</v>
      </c>
      <c r="D10549" t="s">
        <v>12431</v>
      </c>
      <c r="E10549" t="s">
        <v>10</v>
      </c>
      <c r="F10549">
        <v>3188</v>
      </c>
      <c r="G10549">
        <v>2</v>
      </c>
      <c r="H10549">
        <v>1</v>
      </c>
      <c r="I10549">
        <v>2</v>
      </c>
      <c r="J10549">
        <v>697</v>
      </c>
      <c r="L10549" t="s">
        <v>10725</v>
      </c>
      <c r="M10549" t="s">
        <v>176</v>
      </c>
      <c r="N10549" t="s">
        <v>107</v>
      </c>
      <c r="O10549" s="6" t="str">
        <f>INDEX(lkp_Region,MATCH(tbl_Sales[[#This Row],[Suburb]],lkp_Suburb,0))</f>
        <v>Southern Metropolitan</v>
      </c>
      <c r="P10549" s="6">
        <f>MONTH(tbl_Sales[[#This Row],[Date]])</f>
        <v>7</v>
      </c>
      <c r="Q10549" s="6">
        <f>YEAR(tbl_Sales[[#This Row],[Date]])</f>
        <v>2017</v>
      </c>
    </row>
    <row r="10550" spans="1:17" x14ac:dyDescent="0.25">
      <c r="A10550" s="1">
        <v>42927</v>
      </c>
      <c r="B10550">
        <v>743500</v>
      </c>
      <c r="C10550" t="s">
        <v>2</v>
      </c>
      <c r="D10550" t="s">
        <v>12430</v>
      </c>
      <c r="E10550" t="s">
        <v>10</v>
      </c>
      <c r="F10550">
        <v>3085</v>
      </c>
      <c r="G10550">
        <v>4</v>
      </c>
      <c r="H10550">
        <v>2</v>
      </c>
      <c r="I10550">
        <v>4</v>
      </c>
      <c r="J10550">
        <v>600</v>
      </c>
      <c r="L10550" t="s">
        <v>10726</v>
      </c>
      <c r="M10550" t="s">
        <v>299</v>
      </c>
      <c r="N10550" t="s">
        <v>150</v>
      </c>
      <c r="O10550" s="6" t="str">
        <f>INDEX(lkp_Region,MATCH(tbl_Sales[[#This Row],[Suburb]],lkp_Suburb,0))</f>
        <v>Northern Metropolitan</v>
      </c>
      <c r="P10550" s="6">
        <f>MONTH(tbl_Sales[[#This Row],[Date]])</f>
        <v>7</v>
      </c>
      <c r="Q10550" s="6">
        <f>YEAR(tbl_Sales[[#This Row],[Date]])</f>
        <v>2017</v>
      </c>
    </row>
    <row r="10551" spans="1:17" x14ac:dyDescent="0.25">
      <c r="A10551" s="1">
        <v>42927</v>
      </c>
      <c r="B10551">
        <v>1400000</v>
      </c>
      <c r="C10551" t="s">
        <v>2</v>
      </c>
      <c r="D10551" t="s">
        <v>12425</v>
      </c>
      <c r="E10551" t="s">
        <v>5</v>
      </c>
      <c r="F10551">
        <v>3084</v>
      </c>
      <c r="G10551">
        <v>3</v>
      </c>
      <c r="H10551">
        <v>2</v>
      </c>
      <c r="I10551">
        <v>2</v>
      </c>
      <c r="J10551">
        <v>697</v>
      </c>
      <c r="L10551" t="s">
        <v>10727</v>
      </c>
      <c r="M10551" t="s">
        <v>235</v>
      </c>
      <c r="N10551" t="s">
        <v>150</v>
      </c>
      <c r="O10551" s="6" t="str">
        <f>INDEX(lkp_Region,MATCH(tbl_Sales[[#This Row],[Suburb]],lkp_Suburb,0))</f>
        <v>Eastern Metropolitan</v>
      </c>
      <c r="P10551" s="6">
        <f>MONTH(tbl_Sales[[#This Row],[Date]])</f>
        <v>7</v>
      </c>
      <c r="Q10551" s="6">
        <f>YEAR(tbl_Sales[[#This Row],[Date]])</f>
        <v>2017</v>
      </c>
    </row>
    <row r="10552" spans="1:17" x14ac:dyDescent="0.25">
      <c r="A10552" s="1">
        <v>42928</v>
      </c>
      <c r="B10552">
        <v>1442000</v>
      </c>
      <c r="C10552" t="s">
        <v>2</v>
      </c>
      <c r="D10552" t="s">
        <v>12427</v>
      </c>
      <c r="E10552" t="s">
        <v>10</v>
      </c>
      <c r="F10552">
        <v>3121</v>
      </c>
      <c r="G10552">
        <v>2</v>
      </c>
      <c r="H10552">
        <v>2</v>
      </c>
      <c r="I10552">
        <v>1</v>
      </c>
      <c r="J10552">
        <v>163</v>
      </c>
      <c r="L10552" t="s">
        <v>10728</v>
      </c>
      <c r="M10552" t="s">
        <v>6</v>
      </c>
      <c r="N10552" t="s">
        <v>8</v>
      </c>
      <c r="O10552" s="6" t="str">
        <f>INDEX(lkp_Region,MATCH(tbl_Sales[[#This Row],[Suburb]],lkp_Suburb,0))</f>
        <v>Northern Metropolitan</v>
      </c>
      <c r="P10552" s="6">
        <f>MONTH(tbl_Sales[[#This Row],[Date]])</f>
        <v>7</v>
      </c>
      <c r="Q10552" s="6">
        <f>YEAR(tbl_Sales[[#This Row],[Date]])</f>
        <v>2017</v>
      </c>
    </row>
    <row r="10553" spans="1:17" x14ac:dyDescent="0.25">
      <c r="A10553" s="1">
        <v>42928</v>
      </c>
      <c r="B10553">
        <v>685000</v>
      </c>
      <c r="C10553" t="s">
        <v>51</v>
      </c>
      <c r="D10553" t="s">
        <v>12424</v>
      </c>
      <c r="E10553" t="s">
        <v>10</v>
      </c>
      <c r="F10553">
        <v>3083</v>
      </c>
      <c r="G10553">
        <v>4</v>
      </c>
      <c r="H10553">
        <v>2</v>
      </c>
      <c r="I10553">
        <v>1</v>
      </c>
      <c r="J10553">
        <v>287</v>
      </c>
      <c r="K10553">
        <v>1990</v>
      </c>
      <c r="L10553" t="s">
        <v>10729</v>
      </c>
      <c r="M10553" t="s">
        <v>7813</v>
      </c>
      <c r="N10553" t="s">
        <v>7515</v>
      </c>
      <c r="O10553" s="6" t="str">
        <f>INDEX(lkp_Region,MATCH(tbl_Sales[[#This Row],[Suburb]],lkp_Suburb,0))</f>
        <v>Northern Metropolitan</v>
      </c>
      <c r="P10553" s="6">
        <f>MONTH(tbl_Sales[[#This Row],[Date]])</f>
        <v>7</v>
      </c>
      <c r="Q10553" s="6">
        <f>YEAR(tbl_Sales[[#This Row],[Date]])</f>
        <v>2017</v>
      </c>
    </row>
    <row r="10554" spans="1:17" x14ac:dyDescent="0.25">
      <c r="A10554" s="1">
        <v>42928</v>
      </c>
      <c r="B10554">
        <v>705000</v>
      </c>
      <c r="C10554" t="s">
        <v>2</v>
      </c>
      <c r="D10554" t="s">
        <v>12427</v>
      </c>
      <c r="E10554" t="s">
        <v>10</v>
      </c>
      <c r="F10554">
        <v>3082</v>
      </c>
      <c r="G10554">
        <v>3</v>
      </c>
      <c r="H10554">
        <v>2</v>
      </c>
      <c r="I10554">
        <v>2</v>
      </c>
      <c r="J10554">
        <v>531</v>
      </c>
      <c r="L10554" t="s">
        <v>10730</v>
      </c>
      <c r="M10554" t="s">
        <v>7706</v>
      </c>
      <c r="N10554" t="s">
        <v>7515</v>
      </c>
      <c r="O10554" s="6" t="str">
        <f>INDEX(lkp_Region,MATCH(tbl_Sales[[#This Row],[Suburb]],lkp_Suburb,0))</f>
        <v>Northern Metropolitan</v>
      </c>
      <c r="P10554" s="6">
        <f>MONTH(tbl_Sales[[#This Row],[Date]])</f>
        <v>7</v>
      </c>
      <c r="Q10554" s="6">
        <f>YEAR(tbl_Sales[[#This Row],[Date]])</f>
        <v>2017</v>
      </c>
    </row>
    <row r="10555" spans="1:17" x14ac:dyDescent="0.25">
      <c r="A10555" s="1">
        <v>42928</v>
      </c>
      <c r="B10555">
        <v>2800000</v>
      </c>
      <c r="C10555" t="s">
        <v>2</v>
      </c>
      <c r="D10555" t="s">
        <v>12430</v>
      </c>
      <c r="E10555" t="s">
        <v>5</v>
      </c>
      <c r="F10555">
        <v>3205</v>
      </c>
      <c r="G10555">
        <v>3</v>
      </c>
      <c r="H10555">
        <v>2</v>
      </c>
      <c r="I10555">
        <v>2</v>
      </c>
      <c r="J10555">
        <v>216</v>
      </c>
      <c r="K10555">
        <v>1860</v>
      </c>
      <c r="L10555" t="s">
        <v>10731</v>
      </c>
      <c r="M10555" t="s">
        <v>185</v>
      </c>
      <c r="N10555" t="s">
        <v>26</v>
      </c>
      <c r="O10555" s="6" t="str">
        <f>INDEX(lkp_Region,MATCH(tbl_Sales[[#This Row],[Suburb]],lkp_Suburb,0))</f>
        <v>Southern Metropolitan</v>
      </c>
      <c r="P10555" s="6">
        <f>MONTH(tbl_Sales[[#This Row],[Date]])</f>
        <v>7</v>
      </c>
      <c r="Q10555" s="6">
        <f>YEAR(tbl_Sales[[#This Row],[Date]])</f>
        <v>2017</v>
      </c>
    </row>
    <row r="10556" spans="1:17" x14ac:dyDescent="0.25">
      <c r="A10556" s="1">
        <v>42928</v>
      </c>
      <c r="B10556">
        <v>655000</v>
      </c>
      <c r="C10556" t="s">
        <v>2</v>
      </c>
      <c r="D10556" t="s">
        <v>12423</v>
      </c>
      <c r="E10556" t="s">
        <v>10</v>
      </c>
      <c r="F10556">
        <v>3095</v>
      </c>
      <c r="G10556">
        <v>3</v>
      </c>
      <c r="H10556">
        <v>1</v>
      </c>
      <c r="I10556">
        <v>2</v>
      </c>
      <c r="J10556">
        <v>197</v>
      </c>
      <c r="K10556">
        <v>2009</v>
      </c>
      <c r="L10556" t="s">
        <v>10732</v>
      </c>
      <c r="M10556" t="s">
        <v>7521</v>
      </c>
      <c r="N10556" t="s">
        <v>7523</v>
      </c>
      <c r="O10556" s="6" t="str">
        <f>INDEX(lkp_Region,MATCH(tbl_Sales[[#This Row],[Suburb]],lkp_Suburb,0))</f>
        <v>Eastern Metropolitan</v>
      </c>
      <c r="P10556" s="6">
        <f>MONTH(tbl_Sales[[#This Row],[Date]])</f>
        <v>7</v>
      </c>
      <c r="Q10556" s="6">
        <f>YEAR(tbl_Sales[[#This Row],[Date]])</f>
        <v>2017</v>
      </c>
    </row>
    <row r="10557" spans="1:17" x14ac:dyDescent="0.25">
      <c r="A10557" s="1">
        <v>42928</v>
      </c>
      <c r="B10557">
        <v>510000</v>
      </c>
      <c r="C10557" t="s">
        <v>51</v>
      </c>
      <c r="D10557" t="s">
        <v>12427</v>
      </c>
      <c r="E10557" t="s">
        <v>5</v>
      </c>
      <c r="F10557">
        <v>3044</v>
      </c>
      <c r="G10557">
        <v>2</v>
      </c>
      <c r="H10557">
        <v>1</v>
      </c>
      <c r="I10557">
        <v>1</v>
      </c>
      <c r="J10557">
        <v>129</v>
      </c>
      <c r="K10557">
        <v>2012</v>
      </c>
      <c r="L10557" t="s">
        <v>10733</v>
      </c>
      <c r="M10557" t="s">
        <v>115</v>
      </c>
      <c r="N10557" t="s">
        <v>18</v>
      </c>
      <c r="O10557" s="6" t="str">
        <f>INDEX(lkp_Region,MATCH(tbl_Sales[[#This Row],[Suburb]],lkp_Suburb,0))</f>
        <v>Northern Metropolitan</v>
      </c>
      <c r="P10557" s="6">
        <f>MONTH(tbl_Sales[[#This Row],[Date]])</f>
        <v>7</v>
      </c>
      <c r="Q10557" s="6">
        <f>YEAR(tbl_Sales[[#This Row],[Date]])</f>
        <v>2017</v>
      </c>
    </row>
    <row r="10558" spans="1:17" x14ac:dyDescent="0.25">
      <c r="A10558" s="1">
        <v>42928</v>
      </c>
      <c r="B10558">
        <v>629000</v>
      </c>
      <c r="C10558" t="s">
        <v>51</v>
      </c>
      <c r="D10558" t="s">
        <v>12427</v>
      </c>
      <c r="E10558" t="s">
        <v>10</v>
      </c>
      <c r="F10558">
        <v>3044</v>
      </c>
      <c r="G10558">
        <v>3</v>
      </c>
      <c r="H10558">
        <v>2</v>
      </c>
      <c r="I10558">
        <v>2</v>
      </c>
      <c r="J10558">
        <v>495</v>
      </c>
      <c r="L10558" t="s">
        <v>10734</v>
      </c>
      <c r="M10558" t="s">
        <v>115</v>
      </c>
      <c r="N10558" t="s">
        <v>18</v>
      </c>
      <c r="O10558" s="6" t="str">
        <f>INDEX(lkp_Region,MATCH(tbl_Sales[[#This Row],[Suburb]],lkp_Suburb,0))</f>
        <v>Northern Metropolitan</v>
      </c>
      <c r="P10558" s="6">
        <f>MONTH(tbl_Sales[[#This Row],[Date]])</f>
        <v>7</v>
      </c>
      <c r="Q10558" s="6">
        <f>YEAR(tbl_Sales[[#This Row],[Date]])</f>
        <v>2017</v>
      </c>
    </row>
    <row r="10559" spans="1:17" x14ac:dyDescent="0.25">
      <c r="A10559" s="1">
        <v>42928</v>
      </c>
      <c r="B10559">
        <v>1280000</v>
      </c>
      <c r="C10559" t="s">
        <v>2</v>
      </c>
      <c r="D10559" t="s">
        <v>12427</v>
      </c>
      <c r="E10559" t="s">
        <v>10</v>
      </c>
      <c r="F10559">
        <v>3040</v>
      </c>
      <c r="G10559">
        <v>2</v>
      </c>
      <c r="H10559">
        <v>1</v>
      </c>
      <c r="I10559">
        <v>1</v>
      </c>
      <c r="J10559">
        <v>512</v>
      </c>
      <c r="L10559" t="s">
        <v>10735</v>
      </c>
      <c r="M10559" t="s">
        <v>47</v>
      </c>
      <c r="N10559" t="s">
        <v>49</v>
      </c>
      <c r="O10559" s="6" t="str">
        <f>INDEX(lkp_Region,MATCH(tbl_Sales[[#This Row],[Suburb]],lkp_Suburb,0))</f>
        <v>Western Metropolitan</v>
      </c>
      <c r="P10559" s="6">
        <f>MONTH(tbl_Sales[[#This Row],[Date]])</f>
        <v>7</v>
      </c>
      <c r="Q10559" s="6">
        <f>YEAR(tbl_Sales[[#This Row],[Date]])</f>
        <v>2017</v>
      </c>
    </row>
    <row r="10560" spans="1:17" x14ac:dyDescent="0.25">
      <c r="A10560" s="1">
        <v>42928</v>
      </c>
      <c r="B10560">
        <v>920000</v>
      </c>
      <c r="C10560" t="s">
        <v>51</v>
      </c>
      <c r="D10560" t="s">
        <v>12428</v>
      </c>
      <c r="E10560" t="s">
        <v>10</v>
      </c>
      <c r="F10560">
        <v>3189</v>
      </c>
      <c r="G10560">
        <v>3</v>
      </c>
      <c r="H10560">
        <v>2</v>
      </c>
      <c r="I10560">
        <v>2</v>
      </c>
      <c r="J10560">
        <v>230</v>
      </c>
      <c r="L10560" t="s">
        <v>10736</v>
      </c>
      <c r="M10560" t="s">
        <v>70</v>
      </c>
      <c r="N10560" t="s">
        <v>45</v>
      </c>
      <c r="O10560" s="6" t="str">
        <f>INDEX(lkp_Region,MATCH(tbl_Sales[[#This Row],[Suburb]],lkp_Suburb,0))</f>
        <v>Southern Metropolitan</v>
      </c>
      <c r="P10560" s="6">
        <f>MONTH(tbl_Sales[[#This Row],[Date]])</f>
        <v>7</v>
      </c>
      <c r="Q10560" s="6">
        <f>YEAR(tbl_Sales[[#This Row],[Date]])</f>
        <v>2017</v>
      </c>
    </row>
    <row r="10561" spans="1:17" x14ac:dyDescent="0.25">
      <c r="A10561" s="1">
        <v>42928</v>
      </c>
      <c r="B10561">
        <v>1005000</v>
      </c>
      <c r="C10561" t="s">
        <v>2</v>
      </c>
      <c r="D10561" t="s">
        <v>12423</v>
      </c>
      <c r="E10561" t="s">
        <v>5</v>
      </c>
      <c r="F10561">
        <v>3018</v>
      </c>
      <c r="G10561">
        <v>3</v>
      </c>
      <c r="H10561">
        <v>1</v>
      </c>
      <c r="I10561">
        <v>2</v>
      </c>
      <c r="J10561">
        <v>636</v>
      </c>
      <c r="L10561" t="s">
        <v>10737</v>
      </c>
      <c r="M10561" t="s">
        <v>67</v>
      </c>
      <c r="N10561" t="s">
        <v>69</v>
      </c>
      <c r="O10561" s="6" t="str">
        <f>INDEX(lkp_Region,MATCH(tbl_Sales[[#This Row],[Suburb]],lkp_Suburb,0))</f>
        <v>Western Metropolitan</v>
      </c>
      <c r="P10561" s="6">
        <f>MONTH(tbl_Sales[[#This Row],[Date]])</f>
        <v>7</v>
      </c>
      <c r="Q10561" s="6">
        <f>YEAR(tbl_Sales[[#This Row],[Date]])</f>
        <v>2017</v>
      </c>
    </row>
    <row r="10562" spans="1:17" x14ac:dyDescent="0.25">
      <c r="A10562" s="1">
        <v>42928</v>
      </c>
      <c r="B10562">
        <v>1700000</v>
      </c>
      <c r="C10562" t="s">
        <v>2</v>
      </c>
      <c r="D10562" t="s">
        <v>12429</v>
      </c>
      <c r="E10562" t="s">
        <v>10</v>
      </c>
      <c r="F10562">
        <v>3204</v>
      </c>
      <c r="G10562">
        <v>4</v>
      </c>
      <c r="H10562">
        <v>2</v>
      </c>
      <c r="I10562">
        <v>2</v>
      </c>
      <c r="J10562">
        <v>673</v>
      </c>
      <c r="K10562">
        <v>2014</v>
      </c>
      <c r="L10562" t="s">
        <v>10738</v>
      </c>
      <c r="M10562" t="s">
        <v>55</v>
      </c>
      <c r="N10562" t="s">
        <v>57</v>
      </c>
      <c r="O10562" s="6" t="str">
        <f>INDEX(lkp_Region,MATCH(tbl_Sales[[#This Row],[Suburb]],lkp_Suburb,0))</f>
        <v>Southern Metropolitan</v>
      </c>
      <c r="P10562" s="6">
        <f>MONTH(tbl_Sales[[#This Row],[Date]])</f>
        <v>7</v>
      </c>
      <c r="Q10562" s="6">
        <f>YEAR(tbl_Sales[[#This Row],[Date]])</f>
        <v>2017</v>
      </c>
    </row>
    <row r="10563" spans="1:17" x14ac:dyDescent="0.25">
      <c r="A10563" s="1">
        <v>42928</v>
      </c>
      <c r="B10563">
        <v>1415000</v>
      </c>
      <c r="C10563" t="s">
        <v>2</v>
      </c>
      <c r="D10563" t="s">
        <v>12429</v>
      </c>
      <c r="E10563" t="s">
        <v>10</v>
      </c>
      <c r="F10563">
        <v>3070</v>
      </c>
      <c r="G10563">
        <v>3</v>
      </c>
      <c r="H10563">
        <v>1</v>
      </c>
      <c r="I10563">
        <v>1</v>
      </c>
      <c r="J10563">
        <v>366</v>
      </c>
      <c r="L10563" t="s">
        <v>10739</v>
      </c>
      <c r="M10563" t="s">
        <v>271</v>
      </c>
      <c r="N10563" t="s">
        <v>62</v>
      </c>
      <c r="O10563" s="6" t="str">
        <f>INDEX(lkp_Region,MATCH(tbl_Sales[[#This Row],[Suburb]],lkp_Suburb,0))</f>
        <v>Northern Metropolitan</v>
      </c>
      <c r="P10563" s="6">
        <f>MONTH(tbl_Sales[[#This Row],[Date]])</f>
        <v>7</v>
      </c>
      <c r="Q10563" s="6">
        <f>YEAR(tbl_Sales[[#This Row],[Date]])</f>
        <v>2017</v>
      </c>
    </row>
    <row r="10564" spans="1:17" x14ac:dyDescent="0.25">
      <c r="A10564" s="1">
        <v>42928</v>
      </c>
      <c r="B10564">
        <v>1900000</v>
      </c>
      <c r="C10564" t="s">
        <v>2</v>
      </c>
      <c r="D10564" t="s">
        <v>12429</v>
      </c>
      <c r="E10564" t="s">
        <v>5</v>
      </c>
      <c r="F10564">
        <v>3070</v>
      </c>
      <c r="G10564">
        <v>4</v>
      </c>
      <c r="H10564">
        <v>2</v>
      </c>
      <c r="I10564">
        <v>2</v>
      </c>
      <c r="J10564">
        <v>313</v>
      </c>
      <c r="L10564" t="s">
        <v>10740</v>
      </c>
      <c r="M10564" t="s">
        <v>271</v>
      </c>
      <c r="N10564" t="s">
        <v>62</v>
      </c>
      <c r="O10564" s="6" t="str">
        <f>INDEX(lkp_Region,MATCH(tbl_Sales[[#This Row],[Suburb]],lkp_Suburb,0))</f>
        <v>Northern Metropolitan</v>
      </c>
      <c r="P10564" s="6">
        <f>MONTH(tbl_Sales[[#This Row],[Date]])</f>
        <v>7</v>
      </c>
      <c r="Q10564" s="6">
        <f>YEAR(tbl_Sales[[#This Row],[Date]])</f>
        <v>2017</v>
      </c>
    </row>
    <row r="10565" spans="1:17" x14ac:dyDescent="0.25">
      <c r="A10565" s="1">
        <v>42928</v>
      </c>
      <c r="B10565">
        <v>500000</v>
      </c>
      <c r="C10565" t="s">
        <v>2</v>
      </c>
      <c r="D10565" t="s">
        <v>12427</v>
      </c>
      <c r="E10565" t="s">
        <v>10</v>
      </c>
      <c r="F10565">
        <v>3977</v>
      </c>
      <c r="G10565">
        <v>4</v>
      </c>
      <c r="H10565">
        <v>2</v>
      </c>
      <c r="I10565">
        <v>0</v>
      </c>
      <c r="J10565">
        <v>579</v>
      </c>
      <c r="K10565">
        <v>1990</v>
      </c>
      <c r="L10565" t="s">
        <v>10742</v>
      </c>
      <c r="M10565" t="s">
        <v>10741</v>
      </c>
      <c r="N10565" t="s">
        <v>7735</v>
      </c>
      <c r="O10565" s="6" t="str">
        <f>INDEX(lkp_Region,MATCH(tbl_Sales[[#This Row],[Suburb]],lkp_Suburb,0))</f>
        <v>South-Eastern Metropolitan</v>
      </c>
      <c r="P10565" s="6">
        <f>MONTH(tbl_Sales[[#This Row],[Date]])</f>
        <v>7</v>
      </c>
      <c r="Q10565" s="6">
        <f>YEAR(tbl_Sales[[#This Row],[Date]])</f>
        <v>2017</v>
      </c>
    </row>
    <row r="10566" spans="1:17" x14ac:dyDescent="0.25">
      <c r="A10566" s="1">
        <v>42928</v>
      </c>
      <c r="B10566">
        <v>613000</v>
      </c>
      <c r="C10566" t="s">
        <v>2</v>
      </c>
      <c r="D10566" t="s">
        <v>12425</v>
      </c>
      <c r="E10566" t="s">
        <v>10</v>
      </c>
      <c r="F10566">
        <v>3020</v>
      </c>
      <c r="G10566">
        <v>3</v>
      </c>
      <c r="H10566">
        <v>1</v>
      </c>
      <c r="I10566">
        <v>2</v>
      </c>
      <c r="J10566">
        <v>465</v>
      </c>
      <c r="L10566" t="s">
        <v>10743</v>
      </c>
      <c r="M10566" t="s">
        <v>0</v>
      </c>
      <c r="N10566" t="s">
        <v>3</v>
      </c>
      <c r="O10566" s="6" t="str">
        <f>INDEX(lkp_Region,MATCH(tbl_Sales[[#This Row],[Suburb]],lkp_Suburb,0))</f>
        <v>Western Metropolitan</v>
      </c>
      <c r="P10566" s="6">
        <f>MONTH(tbl_Sales[[#This Row],[Date]])</f>
        <v>7</v>
      </c>
      <c r="Q10566" s="6">
        <f>YEAR(tbl_Sales[[#This Row],[Date]])</f>
        <v>2017</v>
      </c>
    </row>
    <row r="10567" spans="1:17" x14ac:dyDescent="0.25">
      <c r="A10567" s="1">
        <v>42928</v>
      </c>
      <c r="B10567">
        <v>859000</v>
      </c>
      <c r="C10567" t="s">
        <v>2</v>
      </c>
      <c r="D10567" t="s">
        <v>12428</v>
      </c>
      <c r="E10567" t="s">
        <v>10</v>
      </c>
      <c r="F10567">
        <v>3020</v>
      </c>
      <c r="G10567">
        <v>4</v>
      </c>
      <c r="H10567">
        <v>2</v>
      </c>
      <c r="I10567">
        <v>2</v>
      </c>
      <c r="J10567">
        <v>699</v>
      </c>
      <c r="L10567" t="s">
        <v>10744</v>
      </c>
      <c r="M10567" t="s">
        <v>141</v>
      </c>
      <c r="N10567" t="s">
        <v>3</v>
      </c>
      <c r="O10567" s="6" t="str">
        <f>INDEX(lkp_Region,MATCH(tbl_Sales[[#This Row],[Suburb]],lkp_Suburb,0))</f>
        <v>Western Metropolitan</v>
      </c>
      <c r="P10567" s="6">
        <f>MONTH(tbl_Sales[[#This Row],[Date]])</f>
        <v>7</v>
      </c>
      <c r="Q10567" s="6">
        <f>YEAR(tbl_Sales[[#This Row],[Date]])</f>
        <v>2017</v>
      </c>
    </row>
    <row r="10568" spans="1:17" x14ac:dyDescent="0.25">
      <c r="A10568" s="1">
        <v>42928</v>
      </c>
      <c r="B10568">
        <v>1910000</v>
      </c>
      <c r="C10568" t="s">
        <v>2</v>
      </c>
      <c r="D10568" t="s">
        <v>12429</v>
      </c>
      <c r="E10568" t="s">
        <v>10</v>
      </c>
      <c r="F10568">
        <v>3122</v>
      </c>
      <c r="G10568">
        <v>3</v>
      </c>
      <c r="H10568">
        <v>2</v>
      </c>
      <c r="I10568">
        <v>2</v>
      </c>
      <c r="J10568">
        <v>242</v>
      </c>
      <c r="K10568">
        <v>1990</v>
      </c>
      <c r="L10568" t="s">
        <v>10745</v>
      </c>
      <c r="M10568" t="s">
        <v>461</v>
      </c>
      <c r="N10568" t="s">
        <v>101</v>
      </c>
      <c r="O10568" s="6" t="str">
        <f>INDEX(lkp_Region,MATCH(tbl_Sales[[#This Row],[Suburb]],lkp_Suburb,0))</f>
        <v>Southern Metropolitan</v>
      </c>
      <c r="P10568" s="6">
        <f>MONTH(tbl_Sales[[#This Row],[Date]])</f>
        <v>7</v>
      </c>
      <c r="Q10568" s="6">
        <f>YEAR(tbl_Sales[[#This Row],[Date]])</f>
        <v>2017</v>
      </c>
    </row>
    <row r="10569" spans="1:17" x14ac:dyDescent="0.25">
      <c r="A10569" s="1">
        <v>42928</v>
      </c>
      <c r="B10569">
        <v>380000</v>
      </c>
      <c r="C10569" t="s">
        <v>13</v>
      </c>
      <c r="D10569" t="s">
        <v>12429</v>
      </c>
      <c r="E10569" t="s">
        <v>5</v>
      </c>
      <c r="F10569">
        <v>3186</v>
      </c>
      <c r="G10569">
        <v>1</v>
      </c>
      <c r="H10569">
        <v>1</v>
      </c>
      <c r="I10569">
        <v>1</v>
      </c>
      <c r="J10569">
        <v>1993</v>
      </c>
      <c r="K10569">
        <v>2000</v>
      </c>
      <c r="L10569" t="s">
        <v>10746</v>
      </c>
      <c r="M10569" t="s">
        <v>105</v>
      </c>
      <c r="N10569" t="s">
        <v>107</v>
      </c>
      <c r="O10569" s="6" t="str">
        <f>INDEX(lkp_Region,MATCH(tbl_Sales[[#This Row],[Suburb]],lkp_Suburb,0))</f>
        <v>Southern Metropolitan</v>
      </c>
      <c r="P10569" s="6">
        <f>MONTH(tbl_Sales[[#This Row],[Date]])</f>
        <v>7</v>
      </c>
      <c r="Q10569" s="6">
        <f>YEAR(tbl_Sales[[#This Row],[Date]])</f>
        <v>2017</v>
      </c>
    </row>
    <row r="10570" spans="1:17" x14ac:dyDescent="0.25">
      <c r="A10570" s="1">
        <v>42928</v>
      </c>
      <c r="B10570">
        <v>1535000</v>
      </c>
      <c r="C10570" t="s">
        <v>2</v>
      </c>
      <c r="D10570" t="s">
        <v>12424</v>
      </c>
      <c r="E10570" t="s">
        <v>10</v>
      </c>
      <c r="F10570">
        <v>3190</v>
      </c>
      <c r="G10570">
        <v>4</v>
      </c>
      <c r="H10570">
        <v>2</v>
      </c>
      <c r="I10570">
        <v>2</v>
      </c>
      <c r="J10570">
        <v>719</v>
      </c>
      <c r="K10570">
        <v>1998</v>
      </c>
      <c r="L10570" t="s">
        <v>10747</v>
      </c>
      <c r="M10570" t="s">
        <v>7808</v>
      </c>
      <c r="N10570" t="s">
        <v>107</v>
      </c>
      <c r="O10570" s="6" t="str">
        <f>INDEX(lkp_Region,MATCH(tbl_Sales[[#This Row],[Suburb]],lkp_Suburb,0))</f>
        <v>Southern Metropolitan</v>
      </c>
      <c r="P10570" s="6">
        <f>MONTH(tbl_Sales[[#This Row],[Date]])</f>
        <v>7</v>
      </c>
      <c r="Q10570" s="6">
        <f>YEAR(tbl_Sales[[#This Row],[Date]])</f>
        <v>2017</v>
      </c>
    </row>
    <row r="10571" spans="1:17" x14ac:dyDescent="0.25">
      <c r="A10571" s="1">
        <v>42928</v>
      </c>
      <c r="B10571">
        <v>2650000</v>
      </c>
      <c r="C10571" t="s">
        <v>2</v>
      </c>
      <c r="D10571" t="s">
        <v>12433</v>
      </c>
      <c r="E10571" t="s">
        <v>10</v>
      </c>
      <c r="F10571">
        <v>3186</v>
      </c>
      <c r="G10571">
        <v>3</v>
      </c>
      <c r="H10571">
        <v>2</v>
      </c>
      <c r="I10571">
        <v>2</v>
      </c>
      <c r="J10571">
        <v>645</v>
      </c>
      <c r="K10571">
        <v>1910</v>
      </c>
      <c r="L10571" t="s">
        <v>10748</v>
      </c>
      <c r="M10571" t="s">
        <v>105</v>
      </c>
      <c r="N10571" t="s">
        <v>107</v>
      </c>
      <c r="O10571" s="6" t="str">
        <f>INDEX(lkp_Region,MATCH(tbl_Sales[[#This Row],[Suburb]],lkp_Suburb,0))</f>
        <v>Southern Metropolitan</v>
      </c>
      <c r="P10571" s="6">
        <f>MONTH(tbl_Sales[[#This Row],[Date]])</f>
        <v>7</v>
      </c>
      <c r="Q10571" s="6">
        <f>YEAR(tbl_Sales[[#This Row],[Date]])</f>
        <v>2017</v>
      </c>
    </row>
    <row r="10572" spans="1:17" x14ac:dyDescent="0.25">
      <c r="A10572" s="1">
        <v>42928</v>
      </c>
      <c r="B10572">
        <v>3250000</v>
      </c>
      <c r="C10572" t="s">
        <v>2</v>
      </c>
      <c r="D10572" t="s">
        <v>12431</v>
      </c>
      <c r="E10572" t="s">
        <v>5</v>
      </c>
      <c r="F10572">
        <v>3186</v>
      </c>
      <c r="G10572">
        <v>5</v>
      </c>
      <c r="H10572">
        <v>3</v>
      </c>
      <c r="I10572">
        <v>2</v>
      </c>
      <c r="J10572">
        <v>835</v>
      </c>
      <c r="L10572" t="s">
        <v>10749</v>
      </c>
      <c r="M10572" t="s">
        <v>105</v>
      </c>
      <c r="N10572" t="s">
        <v>107</v>
      </c>
      <c r="O10572" s="6" t="str">
        <f>INDEX(lkp_Region,MATCH(tbl_Sales[[#This Row],[Suburb]],lkp_Suburb,0))</f>
        <v>Southern Metropolitan</v>
      </c>
      <c r="P10572" s="6">
        <f>MONTH(tbl_Sales[[#This Row],[Date]])</f>
        <v>7</v>
      </c>
      <c r="Q10572" s="6">
        <f>YEAR(tbl_Sales[[#This Row],[Date]])</f>
        <v>2017</v>
      </c>
    </row>
    <row r="10573" spans="1:17" x14ac:dyDescent="0.25">
      <c r="A10573" s="1">
        <v>42929</v>
      </c>
      <c r="B10573">
        <v>1250000</v>
      </c>
      <c r="C10573" t="s">
        <v>2</v>
      </c>
      <c r="D10573" t="s">
        <v>12429</v>
      </c>
      <c r="E10573" t="s">
        <v>5</v>
      </c>
      <c r="F10573">
        <v>3130</v>
      </c>
      <c r="G10573">
        <v>4</v>
      </c>
      <c r="H10573">
        <v>2</v>
      </c>
      <c r="I10573">
        <v>2</v>
      </c>
      <c r="J10573">
        <v>580</v>
      </c>
      <c r="K10573">
        <v>1965</v>
      </c>
      <c r="L10573" t="s">
        <v>10750</v>
      </c>
      <c r="M10573" t="s">
        <v>8008</v>
      </c>
      <c r="N10573" t="s">
        <v>14</v>
      </c>
      <c r="O10573" s="6" t="str">
        <f>INDEX(lkp_Region,MATCH(tbl_Sales[[#This Row],[Suburb]],lkp_Suburb,0))</f>
        <v>Eastern Metropolitan</v>
      </c>
      <c r="P10573" s="6">
        <f>MONTH(tbl_Sales[[#This Row],[Date]])</f>
        <v>7</v>
      </c>
      <c r="Q10573" s="6">
        <f>YEAR(tbl_Sales[[#This Row],[Date]])</f>
        <v>2017</v>
      </c>
    </row>
    <row r="10574" spans="1:17" x14ac:dyDescent="0.25">
      <c r="A10574" s="1">
        <v>42929</v>
      </c>
      <c r="B10574">
        <v>533000</v>
      </c>
      <c r="C10574" t="s">
        <v>13</v>
      </c>
      <c r="D10574" t="s">
        <v>12427</v>
      </c>
      <c r="E10574" t="s">
        <v>10</v>
      </c>
      <c r="F10574">
        <v>3182</v>
      </c>
      <c r="G10574">
        <v>2</v>
      </c>
      <c r="H10574">
        <v>1</v>
      </c>
      <c r="I10574">
        <v>1</v>
      </c>
      <c r="J10574">
        <v>463</v>
      </c>
      <c r="K10574">
        <v>1960</v>
      </c>
      <c r="L10574" t="s">
        <v>10751</v>
      </c>
      <c r="M10574" t="s">
        <v>156</v>
      </c>
      <c r="N10574" t="s">
        <v>26</v>
      </c>
      <c r="O10574" s="6" t="str">
        <f>INDEX(lkp_Region,MATCH(tbl_Sales[[#This Row],[Suburb]],lkp_Suburb,0))</f>
        <v>Southern Metropolitan</v>
      </c>
      <c r="P10574" s="6">
        <f>MONTH(tbl_Sales[[#This Row],[Date]])</f>
        <v>7</v>
      </c>
      <c r="Q10574" s="6">
        <f>YEAR(tbl_Sales[[#This Row],[Date]])</f>
        <v>2017</v>
      </c>
    </row>
    <row r="10575" spans="1:17" x14ac:dyDescent="0.25">
      <c r="A10575" s="1">
        <v>42929</v>
      </c>
      <c r="B10575">
        <v>850000</v>
      </c>
      <c r="C10575" t="s">
        <v>2</v>
      </c>
      <c r="D10575" t="s">
        <v>12430</v>
      </c>
      <c r="E10575" t="s">
        <v>5</v>
      </c>
      <c r="F10575">
        <v>3095</v>
      </c>
      <c r="G10575">
        <v>4</v>
      </c>
      <c r="H10575">
        <v>2</v>
      </c>
      <c r="I10575">
        <v>2</v>
      </c>
      <c r="J10575">
        <v>688</v>
      </c>
      <c r="L10575" t="s">
        <v>10752</v>
      </c>
      <c r="M10575" t="s">
        <v>8695</v>
      </c>
      <c r="N10575" t="s">
        <v>7523</v>
      </c>
      <c r="O10575" s="6" t="str">
        <f>INDEX(lkp_Region,MATCH(tbl_Sales[[#This Row],[Suburb]],lkp_Suburb,0))</f>
        <v>Eastern Metropolitan</v>
      </c>
      <c r="P10575" s="6">
        <f>MONTH(tbl_Sales[[#This Row],[Date]])</f>
        <v>7</v>
      </c>
      <c r="Q10575" s="6">
        <f>YEAR(tbl_Sales[[#This Row],[Date]])</f>
        <v>2017</v>
      </c>
    </row>
    <row r="10576" spans="1:17" x14ac:dyDescent="0.25">
      <c r="A10576" s="1">
        <v>42929</v>
      </c>
      <c r="B10576">
        <v>805000</v>
      </c>
      <c r="C10576" t="s">
        <v>2</v>
      </c>
      <c r="D10576" t="s">
        <v>12429</v>
      </c>
      <c r="E10576" t="s">
        <v>5</v>
      </c>
      <c r="F10576">
        <v>3058</v>
      </c>
      <c r="G10576">
        <v>3</v>
      </c>
      <c r="H10576">
        <v>2</v>
      </c>
      <c r="I10576">
        <v>2</v>
      </c>
      <c r="J10576">
        <v>296</v>
      </c>
      <c r="L10576" t="s">
        <v>10074</v>
      </c>
      <c r="M10576" t="s">
        <v>499</v>
      </c>
      <c r="N10576" t="s">
        <v>18</v>
      </c>
      <c r="O10576" s="6" t="str">
        <f>INDEX(lkp_Region,MATCH(tbl_Sales[[#This Row],[Suburb]],lkp_Suburb,0))</f>
        <v>Northern Metropolitan</v>
      </c>
      <c r="P10576" s="6">
        <f>MONTH(tbl_Sales[[#This Row],[Date]])</f>
        <v>7</v>
      </c>
      <c r="Q10576" s="6">
        <f>YEAR(tbl_Sales[[#This Row],[Date]])</f>
        <v>2017</v>
      </c>
    </row>
    <row r="10577" spans="1:17" x14ac:dyDescent="0.25">
      <c r="A10577" s="1">
        <v>42929</v>
      </c>
      <c r="B10577">
        <v>1050000</v>
      </c>
      <c r="C10577" t="s">
        <v>2</v>
      </c>
      <c r="D10577" t="s">
        <v>12428</v>
      </c>
      <c r="E10577" t="s">
        <v>5</v>
      </c>
      <c r="F10577">
        <v>3032</v>
      </c>
      <c r="G10577">
        <v>3</v>
      </c>
      <c r="H10577">
        <v>2</v>
      </c>
      <c r="I10577">
        <v>1</v>
      </c>
      <c r="J10577">
        <v>563</v>
      </c>
      <c r="L10577" t="s">
        <v>10753</v>
      </c>
      <c r="M10577" t="s">
        <v>21</v>
      </c>
      <c r="N10577" t="s">
        <v>21</v>
      </c>
      <c r="O10577" s="6" t="str">
        <f>INDEX(lkp_Region,MATCH(tbl_Sales[[#This Row],[Suburb]],lkp_Suburb,0))</f>
        <v>Western Metropolitan</v>
      </c>
      <c r="P10577" s="6">
        <f>MONTH(tbl_Sales[[#This Row],[Date]])</f>
        <v>7</v>
      </c>
      <c r="Q10577" s="6">
        <f>YEAR(tbl_Sales[[#This Row],[Date]])</f>
        <v>2017</v>
      </c>
    </row>
    <row r="10578" spans="1:17" x14ac:dyDescent="0.25">
      <c r="A10578" s="1">
        <v>42929</v>
      </c>
      <c r="B10578">
        <v>1420000</v>
      </c>
      <c r="C10578" t="s">
        <v>2</v>
      </c>
      <c r="D10578" t="s">
        <v>12423</v>
      </c>
      <c r="E10578" t="s">
        <v>5</v>
      </c>
      <c r="F10578">
        <v>3108</v>
      </c>
      <c r="G10578">
        <v>3</v>
      </c>
      <c r="H10578">
        <v>1</v>
      </c>
      <c r="I10578">
        <v>2</v>
      </c>
      <c r="J10578">
        <v>721</v>
      </c>
      <c r="K10578">
        <v>1965</v>
      </c>
      <c r="L10578" t="s">
        <v>10754</v>
      </c>
      <c r="M10578" t="s">
        <v>126</v>
      </c>
      <c r="N10578" t="s">
        <v>128</v>
      </c>
      <c r="O10578" s="6" t="str">
        <f>INDEX(lkp_Region,MATCH(tbl_Sales[[#This Row],[Suburb]],lkp_Suburb,0))</f>
        <v>Eastern Metropolitan</v>
      </c>
      <c r="P10578" s="6">
        <f>MONTH(tbl_Sales[[#This Row],[Date]])</f>
        <v>7</v>
      </c>
      <c r="Q10578" s="6">
        <f>YEAR(tbl_Sales[[#This Row],[Date]])</f>
        <v>2017</v>
      </c>
    </row>
    <row r="10579" spans="1:17" x14ac:dyDescent="0.25">
      <c r="A10579" s="1">
        <v>42929</v>
      </c>
      <c r="B10579">
        <v>2300000</v>
      </c>
      <c r="C10579" t="s">
        <v>2</v>
      </c>
      <c r="D10579" t="s">
        <v>12427</v>
      </c>
      <c r="E10579" t="s">
        <v>5</v>
      </c>
      <c r="F10579">
        <v>3106</v>
      </c>
      <c r="G10579">
        <v>5</v>
      </c>
      <c r="H10579">
        <v>3</v>
      </c>
      <c r="I10579">
        <v>3</v>
      </c>
      <c r="J10579">
        <v>4001</v>
      </c>
      <c r="K10579">
        <v>1995</v>
      </c>
      <c r="L10579" t="s">
        <v>10755</v>
      </c>
      <c r="M10579" t="s">
        <v>8640</v>
      </c>
      <c r="N10579" t="s">
        <v>128</v>
      </c>
      <c r="O10579" s="6" t="str">
        <f>INDEX(lkp_Region,MATCH(tbl_Sales[[#This Row],[Suburb]],lkp_Suburb,0))</f>
        <v>Eastern Metropolitan</v>
      </c>
      <c r="P10579" s="6">
        <f>MONTH(tbl_Sales[[#This Row],[Date]])</f>
        <v>7</v>
      </c>
      <c r="Q10579" s="6">
        <f>YEAR(tbl_Sales[[#This Row],[Date]])</f>
        <v>2017</v>
      </c>
    </row>
    <row r="10580" spans="1:17" x14ac:dyDescent="0.25">
      <c r="A10580" s="1">
        <v>42929</v>
      </c>
      <c r="B10580">
        <v>622000</v>
      </c>
      <c r="C10580" t="s">
        <v>13</v>
      </c>
      <c r="D10580" t="s">
        <v>12427</v>
      </c>
      <c r="E10580" t="s">
        <v>10</v>
      </c>
      <c r="F10580">
        <v>3152</v>
      </c>
      <c r="G10580">
        <v>3</v>
      </c>
      <c r="H10580">
        <v>1</v>
      </c>
      <c r="I10580">
        <v>1</v>
      </c>
      <c r="J10580">
        <v>137</v>
      </c>
      <c r="K10580">
        <v>2012</v>
      </c>
      <c r="L10580" t="s">
        <v>10756</v>
      </c>
      <c r="M10580" t="s">
        <v>9152</v>
      </c>
      <c r="N10580" t="s">
        <v>7768</v>
      </c>
      <c r="O10580" s="6" t="str">
        <f>INDEX(lkp_Region,MATCH(tbl_Sales[[#This Row],[Suburb]],lkp_Suburb,0))</f>
        <v>Eastern Metropolitan</v>
      </c>
      <c r="P10580" s="6">
        <f>MONTH(tbl_Sales[[#This Row],[Date]])</f>
        <v>7</v>
      </c>
      <c r="Q10580" s="6">
        <f>YEAR(tbl_Sales[[#This Row],[Date]])</f>
        <v>2017</v>
      </c>
    </row>
    <row r="10581" spans="1:17" x14ac:dyDescent="0.25">
      <c r="A10581" s="1">
        <v>42929</v>
      </c>
      <c r="B10581">
        <v>890000</v>
      </c>
      <c r="C10581" t="s">
        <v>2</v>
      </c>
      <c r="D10581" t="s">
        <v>12427</v>
      </c>
      <c r="E10581" t="s">
        <v>10</v>
      </c>
      <c r="F10581">
        <v>3156</v>
      </c>
      <c r="G10581">
        <v>4</v>
      </c>
      <c r="H10581">
        <v>2</v>
      </c>
      <c r="I10581">
        <v>2</v>
      </c>
      <c r="J10581">
        <v>659</v>
      </c>
      <c r="K10581">
        <v>1992</v>
      </c>
      <c r="L10581" t="s">
        <v>10757</v>
      </c>
      <c r="M10581" t="s">
        <v>8145</v>
      </c>
      <c r="N10581" t="s">
        <v>7768</v>
      </c>
      <c r="O10581" s="6" t="str">
        <f>INDEX(lkp_Region,MATCH(tbl_Sales[[#This Row],[Suburb]],lkp_Suburb,0))</f>
        <v>Eastern Metropolitan</v>
      </c>
      <c r="P10581" s="6">
        <f>MONTH(tbl_Sales[[#This Row],[Date]])</f>
        <v>7</v>
      </c>
      <c r="Q10581" s="6">
        <f>YEAR(tbl_Sales[[#This Row],[Date]])</f>
        <v>2017</v>
      </c>
    </row>
    <row r="10582" spans="1:17" x14ac:dyDescent="0.25">
      <c r="A10582" s="1">
        <v>42929</v>
      </c>
      <c r="B10582">
        <v>950000</v>
      </c>
      <c r="C10582" t="s">
        <v>2</v>
      </c>
      <c r="D10582" t="s">
        <v>12432</v>
      </c>
      <c r="E10582" t="s">
        <v>10</v>
      </c>
      <c r="F10582">
        <v>3155</v>
      </c>
      <c r="G10582">
        <v>4</v>
      </c>
      <c r="H10582">
        <v>2</v>
      </c>
      <c r="I10582">
        <v>4</v>
      </c>
      <c r="J10582">
        <v>2033</v>
      </c>
      <c r="K10582">
        <v>1970</v>
      </c>
      <c r="L10582" t="s">
        <v>10758</v>
      </c>
      <c r="M10582" t="s">
        <v>8768</v>
      </c>
      <c r="N10582" t="s">
        <v>7768</v>
      </c>
      <c r="O10582" s="6" t="str">
        <f>INDEX(lkp_Region,MATCH(tbl_Sales[[#This Row],[Suburb]],lkp_Suburb,0))</f>
        <v>Eastern Metropolitan</v>
      </c>
      <c r="P10582" s="6">
        <f>MONTH(tbl_Sales[[#This Row],[Date]])</f>
        <v>7</v>
      </c>
      <c r="Q10582" s="6">
        <f>YEAR(tbl_Sales[[#This Row],[Date]])</f>
        <v>2017</v>
      </c>
    </row>
    <row r="10583" spans="1:17" x14ac:dyDescent="0.25">
      <c r="A10583" s="1">
        <v>42929</v>
      </c>
      <c r="B10583">
        <v>600000</v>
      </c>
      <c r="C10583" t="s">
        <v>13</v>
      </c>
      <c r="D10583" t="s">
        <v>12423</v>
      </c>
      <c r="E10583" t="s">
        <v>10</v>
      </c>
      <c r="F10583">
        <v>3195</v>
      </c>
      <c r="G10583">
        <v>2</v>
      </c>
      <c r="H10583">
        <v>1</v>
      </c>
      <c r="I10583">
        <v>1</v>
      </c>
      <c r="J10583">
        <v>0</v>
      </c>
      <c r="K10583">
        <v>1967</v>
      </c>
      <c r="L10583" t="s">
        <v>10759</v>
      </c>
      <c r="M10583" t="s">
        <v>8910</v>
      </c>
      <c r="N10583" t="s">
        <v>45</v>
      </c>
      <c r="O10583" s="6" t="str">
        <f>INDEX(lkp_Region,MATCH(tbl_Sales[[#This Row],[Suburb]],lkp_Suburb,0))</f>
        <v>South-Eastern Metropolitan</v>
      </c>
      <c r="P10583" s="6">
        <f>MONTH(tbl_Sales[[#This Row],[Date]])</f>
        <v>7</v>
      </c>
      <c r="Q10583" s="6">
        <f>YEAR(tbl_Sales[[#This Row],[Date]])</f>
        <v>2017</v>
      </c>
    </row>
    <row r="10584" spans="1:17" x14ac:dyDescent="0.25">
      <c r="A10584" s="1">
        <v>42929</v>
      </c>
      <c r="B10584">
        <v>1050000</v>
      </c>
      <c r="C10584" t="s">
        <v>2</v>
      </c>
      <c r="D10584" t="s">
        <v>12423</v>
      </c>
      <c r="E10584" t="s">
        <v>5</v>
      </c>
      <c r="F10584">
        <v>3192</v>
      </c>
      <c r="G10584">
        <v>3</v>
      </c>
      <c r="H10584">
        <v>1</v>
      </c>
      <c r="I10584">
        <v>2</v>
      </c>
      <c r="J10584">
        <v>539</v>
      </c>
      <c r="K10584">
        <v>1970</v>
      </c>
      <c r="L10584" t="s">
        <v>10760</v>
      </c>
      <c r="M10584" t="s">
        <v>7622</v>
      </c>
      <c r="N10584" t="s">
        <v>45</v>
      </c>
      <c r="O10584" s="6" t="str">
        <f>INDEX(lkp_Region,MATCH(tbl_Sales[[#This Row],[Suburb]],lkp_Suburb,0))</f>
        <v>Southern Metropolitan</v>
      </c>
      <c r="P10584" s="6">
        <f>MONTH(tbl_Sales[[#This Row],[Date]])</f>
        <v>7</v>
      </c>
      <c r="Q10584" s="6">
        <f>YEAR(tbl_Sales[[#This Row],[Date]])</f>
        <v>2017</v>
      </c>
    </row>
    <row r="10585" spans="1:17" x14ac:dyDescent="0.25">
      <c r="A10585" s="1">
        <v>42929</v>
      </c>
      <c r="B10585">
        <v>575000</v>
      </c>
      <c r="C10585" t="s">
        <v>2</v>
      </c>
      <c r="D10585" t="s">
        <v>12428</v>
      </c>
      <c r="E10585" t="s">
        <v>10</v>
      </c>
      <c r="F10585">
        <v>3173</v>
      </c>
      <c r="G10585">
        <v>4</v>
      </c>
      <c r="H10585">
        <v>1</v>
      </c>
      <c r="I10585">
        <v>2</v>
      </c>
      <c r="J10585">
        <v>384</v>
      </c>
      <c r="K10585">
        <v>1975</v>
      </c>
      <c r="L10585" t="s">
        <v>10761</v>
      </c>
      <c r="M10585" t="s">
        <v>7728</v>
      </c>
      <c r="N10585" t="s">
        <v>7727</v>
      </c>
      <c r="O10585" s="6" t="str">
        <f>INDEX(lkp_Region,MATCH(tbl_Sales[[#This Row],[Suburb]],lkp_Suburb,0))</f>
        <v>South-Eastern Metropolitan</v>
      </c>
      <c r="P10585" s="6">
        <f>MONTH(tbl_Sales[[#This Row],[Date]])</f>
        <v>7</v>
      </c>
      <c r="Q10585" s="6">
        <f>YEAR(tbl_Sales[[#This Row],[Date]])</f>
        <v>2017</v>
      </c>
    </row>
    <row r="10586" spans="1:17" x14ac:dyDescent="0.25">
      <c r="A10586" s="1">
        <v>42929</v>
      </c>
      <c r="B10586">
        <v>1260000</v>
      </c>
      <c r="C10586" t="s">
        <v>51</v>
      </c>
      <c r="D10586" t="s">
        <v>12429</v>
      </c>
      <c r="E10586" t="s">
        <v>10</v>
      </c>
      <c r="F10586">
        <v>3165</v>
      </c>
      <c r="G10586">
        <v>3</v>
      </c>
      <c r="H10586">
        <v>2</v>
      </c>
      <c r="I10586">
        <v>2</v>
      </c>
      <c r="J10586">
        <v>669</v>
      </c>
      <c r="K10586">
        <v>1960</v>
      </c>
      <c r="L10586" t="s">
        <v>10762</v>
      </c>
      <c r="M10586" t="s">
        <v>138</v>
      </c>
      <c r="N10586" t="s">
        <v>57</v>
      </c>
      <c r="O10586" s="6" t="str">
        <f>INDEX(lkp_Region,MATCH(tbl_Sales[[#This Row],[Suburb]],lkp_Suburb,0))</f>
        <v>Southern Metropolitan</v>
      </c>
      <c r="P10586" s="6">
        <f>MONTH(tbl_Sales[[#This Row],[Date]])</f>
        <v>7</v>
      </c>
      <c r="Q10586" s="6">
        <f>YEAR(tbl_Sales[[#This Row],[Date]])</f>
        <v>2017</v>
      </c>
    </row>
    <row r="10587" spans="1:17" x14ac:dyDescent="0.25">
      <c r="A10587" s="1">
        <v>42929</v>
      </c>
      <c r="B10587">
        <v>945000</v>
      </c>
      <c r="C10587" t="s">
        <v>2</v>
      </c>
      <c r="D10587" t="s">
        <v>12428</v>
      </c>
      <c r="E10587" t="s">
        <v>10</v>
      </c>
      <c r="F10587">
        <v>3199</v>
      </c>
      <c r="G10587">
        <v>4</v>
      </c>
      <c r="H10587">
        <v>2</v>
      </c>
      <c r="I10587">
        <v>2</v>
      </c>
      <c r="J10587">
        <v>694</v>
      </c>
      <c r="K10587">
        <v>2009</v>
      </c>
      <c r="L10587" t="s">
        <v>10763</v>
      </c>
      <c r="M10587" t="s">
        <v>7802</v>
      </c>
      <c r="N10587" t="s">
        <v>7773</v>
      </c>
      <c r="O10587" s="6" t="str">
        <f>INDEX(lkp_Region,MATCH(tbl_Sales[[#This Row],[Suburb]],lkp_Suburb,0))</f>
        <v>South-Eastern Metropolitan</v>
      </c>
      <c r="P10587" s="6">
        <f>MONTH(tbl_Sales[[#This Row],[Date]])</f>
        <v>7</v>
      </c>
      <c r="Q10587" s="6">
        <f>YEAR(tbl_Sales[[#This Row],[Date]])</f>
        <v>2017</v>
      </c>
    </row>
    <row r="10588" spans="1:17" x14ac:dyDescent="0.25">
      <c r="A10588" s="1">
        <v>42929</v>
      </c>
      <c r="B10588">
        <v>390000</v>
      </c>
      <c r="C10588" t="s">
        <v>13</v>
      </c>
      <c r="D10588" t="s">
        <v>12427</v>
      </c>
      <c r="E10588" t="s">
        <v>10</v>
      </c>
      <c r="F10588">
        <v>3070</v>
      </c>
      <c r="G10588">
        <v>2</v>
      </c>
      <c r="H10588">
        <v>1</v>
      </c>
      <c r="I10588">
        <v>1</v>
      </c>
      <c r="J10588">
        <v>0</v>
      </c>
      <c r="L10588" t="s">
        <v>10764</v>
      </c>
      <c r="M10588" t="s">
        <v>271</v>
      </c>
      <c r="N10588" t="s">
        <v>62</v>
      </c>
      <c r="O10588" s="6" t="str">
        <f>INDEX(lkp_Region,MATCH(tbl_Sales[[#This Row],[Suburb]],lkp_Suburb,0))</f>
        <v>Northern Metropolitan</v>
      </c>
      <c r="P10588" s="6">
        <f>MONTH(tbl_Sales[[#This Row],[Date]])</f>
        <v>7</v>
      </c>
      <c r="Q10588" s="6">
        <f>YEAR(tbl_Sales[[#This Row],[Date]])</f>
        <v>2017</v>
      </c>
    </row>
    <row r="10589" spans="1:17" x14ac:dyDescent="0.25">
      <c r="A10589" s="1">
        <v>42929</v>
      </c>
      <c r="B10589">
        <v>1300000</v>
      </c>
      <c r="C10589" t="s">
        <v>2</v>
      </c>
      <c r="D10589" t="s">
        <v>12427</v>
      </c>
      <c r="E10589" t="s">
        <v>5</v>
      </c>
      <c r="F10589">
        <v>3803</v>
      </c>
      <c r="G10589">
        <v>3</v>
      </c>
      <c r="H10589">
        <v>2</v>
      </c>
      <c r="I10589">
        <v>2</v>
      </c>
      <c r="J10589">
        <v>1801</v>
      </c>
      <c r="L10589" t="s">
        <v>10765</v>
      </c>
      <c r="M10589" t="s">
        <v>7990</v>
      </c>
      <c r="N10589" t="s">
        <v>7735</v>
      </c>
      <c r="O10589" s="6" t="str">
        <f>INDEX(lkp_Region,MATCH(tbl_Sales[[#This Row],[Suburb]],lkp_Suburb,0))</f>
        <v>South-Eastern Metropolitan</v>
      </c>
      <c r="P10589" s="6">
        <f>MONTH(tbl_Sales[[#This Row],[Date]])</f>
        <v>7</v>
      </c>
      <c r="Q10589" s="6">
        <f>YEAR(tbl_Sales[[#This Row],[Date]])</f>
        <v>2017</v>
      </c>
    </row>
    <row r="10590" spans="1:17" x14ac:dyDescent="0.25">
      <c r="A10590" s="1">
        <v>42929</v>
      </c>
      <c r="B10590">
        <v>830000</v>
      </c>
      <c r="C10590" t="s">
        <v>13</v>
      </c>
      <c r="D10590" t="s">
        <v>12423</v>
      </c>
      <c r="E10590" t="s">
        <v>5</v>
      </c>
      <c r="F10590">
        <v>3127</v>
      </c>
      <c r="G10590">
        <v>2</v>
      </c>
      <c r="H10590">
        <v>1</v>
      </c>
      <c r="I10590">
        <v>1</v>
      </c>
      <c r="J10590">
        <v>180</v>
      </c>
      <c r="L10590" t="s">
        <v>10766</v>
      </c>
      <c r="M10590" t="s">
        <v>11</v>
      </c>
      <c r="N10590" t="s">
        <v>101</v>
      </c>
      <c r="O10590" s="6" t="str">
        <f>INDEX(lkp_Region,MATCH(tbl_Sales[[#This Row],[Suburb]],lkp_Suburb,0))</f>
        <v>Southern Metropolitan</v>
      </c>
      <c r="P10590" s="6">
        <f>MONTH(tbl_Sales[[#This Row],[Date]])</f>
        <v>7</v>
      </c>
      <c r="Q10590" s="6">
        <f>YEAR(tbl_Sales[[#This Row],[Date]])</f>
        <v>2017</v>
      </c>
    </row>
    <row r="10591" spans="1:17" x14ac:dyDescent="0.25">
      <c r="A10591" s="1">
        <v>42929</v>
      </c>
      <c r="B10591">
        <v>2165000</v>
      </c>
      <c r="C10591" t="s">
        <v>2</v>
      </c>
      <c r="D10591" t="s">
        <v>12427</v>
      </c>
      <c r="E10591" t="s">
        <v>10</v>
      </c>
      <c r="F10591">
        <v>3146</v>
      </c>
      <c r="G10591">
        <v>4</v>
      </c>
      <c r="H10591">
        <v>3</v>
      </c>
      <c r="I10591">
        <v>2</v>
      </c>
      <c r="J10591">
        <v>409</v>
      </c>
      <c r="K10591">
        <v>2016</v>
      </c>
      <c r="L10591" t="s">
        <v>10767</v>
      </c>
      <c r="M10591" t="s">
        <v>102</v>
      </c>
      <c r="N10591" t="s">
        <v>101</v>
      </c>
      <c r="O10591" s="6" t="str">
        <f>INDEX(lkp_Region,MATCH(tbl_Sales[[#This Row],[Suburb]],lkp_Suburb,0))</f>
        <v>Southern Metropolitan</v>
      </c>
      <c r="P10591" s="6">
        <f>MONTH(tbl_Sales[[#This Row],[Date]])</f>
        <v>7</v>
      </c>
      <c r="Q10591" s="6">
        <f>YEAR(tbl_Sales[[#This Row],[Date]])</f>
        <v>2017</v>
      </c>
    </row>
    <row r="10592" spans="1:17" x14ac:dyDescent="0.25">
      <c r="A10592" s="1">
        <v>42929</v>
      </c>
      <c r="B10592">
        <v>1731000</v>
      </c>
      <c r="C10592" t="s">
        <v>51</v>
      </c>
      <c r="D10592" t="s">
        <v>12429</v>
      </c>
      <c r="E10592" t="s">
        <v>5</v>
      </c>
      <c r="F10592">
        <v>3187</v>
      </c>
      <c r="G10592">
        <v>4</v>
      </c>
      <c r="H10592">
        <v>3</v>
      </c>
      <c r="I10592">
        <v>2</v>
      </c>
      <c r="J10592">
        <v>345</v>
      </c>
      <c r="K10592">
        <v>2001</v>
      </c>
      <c r="L10592" t="s">
        <v>10768</v>
      </c>
      <c r="M10592" t="s">
        <v>346</v>
      </c>
      <c r="N10592" t="s">
        <v>107</v>
      </c>
      <c r="O10592" s="6" t="str">
        <f>INDEX(lkp_Region,MATCH(tbl_Sales[[#This Row],[Suburb]],lkp_Suburb,0))</f>
        <v>Southern Metropolitan</v>
      </c>
      <c r="P10592" s="6">
        <f>MONTH(tbl_Sales[[#This Row],[Date]])</f>
        <v>7</v>
      </c>
      <c r="Q10592" s="6">
        <f>YEAR(tbl_Sales[[#This Row],[Date]])</f>
        <v>2017</v>
      </c>
    </row>
    <row r="10593" spans="1:17" x14ac:dyDescent="0.25">
      <c r="A10593" s="1">
        <v>42929</v>
      </c>
      <c r="B10593">
        <v>896000</v>
      </c>
      <c r="C10593" t="s">
        <v>2</v>
      </c>
      <c r="D10593" t="s">
        <v>12425</v>
      </c>
      <c r="E10593" t="s">
        <v>10</v>
      </c>
      <c r="F10593">
        <v>3088</v>
      </c>
      <c r="G10593">
        <v>3</v>
      </c>
      <c r="H10593">
        <v>2</v>
      </c>
      <c r="I10593">
        <v>1</v>
      </c>
      <c r="J10593">
        <v>653</v>
      </c>
      <c r="K10593">
        <v>1970</v>
      </c>
      <c r="L10593" t="s">
        <v>10769</v>
      </c>
      <c r="M10593" t="s">
        <v>7635</v>
      </c>
      <c r="N10593" t="s">
        <v>150</v>
      </c>
      <c r="O10593" s="6" t="str">
        <f>INDEX(lkp_Region,MATCH(tbl_Sales[[#This Row],[Suburb]],lkp_Suburb,0))</f>
        <v>Northern Metropolitan</v>
      </c>
      <c r="P10593" s="6">
        <f>MONTH(tbl_Sales[[#This Row],[Date]])</f>
        <v>7</v>
      </c>
      <c r="Q10593" s="6">
        <f>YEAR(tbl_Sales[[#This Row],[Date]])</f>
        <v>2017</v>
      </c>
    </row>
    <row r="10594" spans="1:17" x14ac:dyDescent="0.25">
      <c r="A10594" s="1">
        <v>42930</v>
      </c>
      <c r="B10594">
        <v>635000</v>
      </c>
      <c r="C10594" t="s">
        <v>2</v>
      </c>
      <c r="D10594" t="s">
        <v>12431</v>
      </c>
      <c r="E10594" t="s">
        <v>10</v>
      </c>
      <c r="F10594">
        <v>3082</v>
      </c>
      <c r="G10594">
        <v>3</v>
      </c>
      <c r="H10594">
        <v>1</v>
      </c>
      <c r="I10594">
        <v>2</v>
      </c>
      <c r="J10594">
        <v>528</v>
      </c>
      <c r="L10594" t="s">
        <v>10770</v>
      </c>
      <c r="M10594" t="s">
        <v>7706</v>
      </c>
      <c r="N10594" t="s">
        <v>7515</v>
      </c>
      <c r="O10594" s="6" t="str">
        <f>INDEX(lkp_Region,MATCH(tbl_Sales[[#This Row],[Suburb]],lkp_Suburb,0))</f>
        <v>Northern Metropolitan</v>
      </c>
      <c r="P10594" s="6">
        <f>MONTH(tbl_Sales[[#This Row],[Date]])</f>
        <v>7</v>
      </c>
      <c r="Q10594" s="6">
        <f>YEAR(tbl_Sales[[#This Row],[Date]])</f>
        <v>2017</v>
      </c>
    </row>
    <row r="10595" spans="1:17" x14ac:dyDescent="0.25">
      <c r="A10595" s="1">
        <v>42930</v>
      </c>
      <c r="B10595">
        <v>517500</v>
      </c>
      <c r="C10595" t="s">
        <v>13</v>
      </c>
      <c r="D10595" t="s">
        <v>12429</v>
      </c>
      <c r="E10595" t="s">
        <v>5</v>
      </c>
      <c r="F10595">
        <v>3182</v>
      </c>
      <c r="G10595">
        <v>1</v>
      </c>
      <c r="H10595">
        <v>1</v>
      </c>
      <c r="I10595">
        <v>0</v>
      </c>
      <c r="J10595">
        <v>980</v>
      </c>
      <c r="K10595">
        <v>1920</v>
      </c>
      <c r="L10595" t="s">
        <v>10771</v>
      </c>
      <c r="M10595" t="s">
        <v>156</v>
      </c>
      <c r="N10595" t="s">
        <v>26</v>
      </c>
      <c r="O10595" s="6" t="str">
        <f>INDEX(lkp_Region,MATCH(tbl_Sales[[#This Row],[Suburb]],lkp_Suburb,0))</f>
        <v>Southern Metropolitan</v>
      </c>
      <c r="P10595" s="6">
        <f>MONTH(tbl_Sales[[#This Row],[Date]])</f>
        <v>7</v>
      </c>
      <c r="Q10595" s="6">
        <f>YEAR(tbl_Sales[[#This Row],[Date]])</f>
        <v>2017</v>
      </c>
    </row>
    <row r="10596" spans="1:17" x14ac:dyDescent="0.25">
      <c r="A10596" s="1">
        <v>42930</v>
      </c>
      <c r="B10596">
        <v>1030000</v>
      </c>
      <c r="C10596" t="s">
        <v>2</v>
      </c>
      <c r="D10596" t="s">
        <v>12427</v>
      </c>
      <c r="E10596" t="s">
        <v>10</v>
      </c>
      <c r="F10596">
        <v>3207</v>
      </c>
      <c r="G10596">
        <v>3</v>
      </c>
      <c r="H10596">
        <v>1</v>
      </c>
      <c r="I10596">
        <v>0</v>
      </c>
      <c r="J10596">
        <v>130</v>
      </c>
      <c r="L10596" t="s">
        <v>10772</v>
      </c>
      <c r="M10596" t="s">
        <v>24</v>
      </c>
      <c r="N10596" t="s">
        <v>26</v>
      </c>
      <c r="O10596" s="6" t="str">
        <f>INDEX(lkp_Region,MATCH(tbl_Sales[[#This Row],[Suburb]],lkp_Suburb,0))</f>
        <v>Southern Metropolitan</v>
      </c>
      <c r="P10596" s="6">
        <f>MONTH(tbl_Sales[[#This Row],[Date]])</f>
        <v>7</v>
      </c>
      <c r="Q10596" s="6">
        <f>YEAR(tbl_Sales[[#This Row],[Date]])</f>
        <v>2017</v>
      </c>
    </row>
    <row r="10597" spans="1:17" x14ac:dyDescent="0.25">
      <c r="A10597" s="1">
        <v>42930</v>
      </c>
      <c r="B10597">
        <v>520000</v>
      </c>
      <c r="C10597" t="s">
        <v>51</v>
      </c>
      <c r="D10597" t="s">
        <v>12427</v>
      </c>
      <c r="E10597" t="s">
        <v>5</v>
      </c>
      <c r="F10597">
        <v>3033</v>
      </c>
      <c r="G10597">
        <v>2</v>
      </c>
      <c r="H10597">
        <v>2</v>
      </c>
      <c r="I10597">
        <v>2</v>
      </c>
      <c r="J10597">
        <v>62</v>
      </c>
      <c r="K10597">
        <v>2014</v>
      </c>
      <c r="L10597" t="s">
        <v>10773</v>
      </c>
      <c r="M10597" t="s">
        <v>119</v>
      </c>
      <c r="N10597" t="s">
        <v>49</v>
      </c>
      <c r="O10597" s="6" t="str">
        <f>INDEX(lkp_Region,MATCH(tbl_Sales[[#This Row],[Suburb]],lkp_Suburb,0))</f>
        <v>Western Metropolitan</v>
      </c>
      <c r="P10597" s="6">
        <f>MONTH(tbl_Sales[[#This Row],[Date]])</f>
        <v>7</v>
      </c>
      <c r="Q10597" s="6">
        <f>YEAR(tbl_Sales[[#This Row],[Date]])</f>
        <v>2017</v>
      </c>
    </row>
    <row r="10598" spans="1:17" x14ac:dyDescent="0.25">
      <c r="A10598" s="1">
        <v>42930</v>
      </c>
      <c r="B10598">
        <v>622000</v>
      </c>
      <c r="C10598" t="s">
        <v>13</v>
      </c>
      <c r="D10598" t="s">
        <v>12425</v>
      </c>
      <c r="E10598" t="s">
        <v>10</v>
      </c>
      <c r="F10598">
        <v>3034</v>
      </c>
      <c r="G10598">
        <v>3</v>
      </c>
      <c r="H10598">
        <v>1</v>
      </c>
      <c r="I10598">
        <v>1</v>
      </c>
      <c r="J10598">
        <v>204</v>
      </c>
      <c r="L10598" t="s">
        <v>10774</v>
      </c>
      <c r="M10598" t="s">
        <v>524</v>
      </c>
      <c r="N10598" t="s">
        <v>49</v>
      </c>
      <c r="O10598" s="6" t="str">
        <f>INDEX(lkp_Region,MATCH(tbl_Sales[[#This Row],[Suburb]],lkp_Suburb,0))</f>
        <v>Western Metropolitan</v>
      </c>
      <c r="P10598" s="6">
        <f>MONTH(tbl_Sales[[#This Row],[Date]])</f>
        <v>7</v>
      </c>
      <c r="Q10598" s="6">
        <f>YEAR(tbl_Sales[[#This Row],[Date]])</f>
        <v>2017</v>
      </c>
    </row>
    <row r="10599" spans="1:17" x14ac:dyDescent="0.25">
      <c r="A10599" s="1">
        <v>42930</v>
      </c>
      <c r="B10599">
        <v>1185000</v>
      </c>
      <c r="C10599" t="s">
        <v>51</v>
      </c>
      <c r="D10599" t="s">
        <v>12423</v>
      </c>
      <c r="E10599" t="s">
        <v>10</v>
      </c>
      <c r="F10599">
        <v>3032</v>
      </c>
      <c r="G10599">
        <v>3</v>
      </c>
      <c r="H10599">
        <v>2</v>
      </c>
      <c r="I10599">
        <v>2</v>
      </c>
      <c r="J10599">
        <v>271</v>
      </c>
      <c r="L10599" t="s">
        <v>10775</v>
      </c>
      <c r="M10599" t="s">
        <v>160</v>
      </c>
      <c r="N10599" t="s">
        <v>49</v>
      </c>
      <c r="O10599" s="6" t="str">
        <f>INDEX(lkp_Region,MATCH(tbl_Sales[[#This Row],[Suburb]],lkp_Suburb,0))</f>
        <v>Western Metropolitan</v>
      </c>
      <c r="P10599" s="6">
        <f>MONTH(tbl_Sales[[#This Row],[Date]])</f>
        <v>7</v>
      </c>
      <c r="Q10599" s="6">
        <f>YEAR(tbl_Sales[[#This Row],[Date]])</f>
        <v>2017</v>
      </c>
    </row>
    <row r="10600" spans="1:17" x14ac:dyDescent="0.25">
      <c r="A10600" s="1">
        <v>42930</v>
      </c>
      <c r="B10600">
        <v>1220000</v>
      </c>
      <c r="C10600" t="s">
        <v>2</v>
      </c>
      <c r="D10600" t="s">
        <v>12427</v>
      </c>
      <c r="E10600" t="s">
        <v>10</v>
      </c>
      <c r="F10600">
        <v>3041</v>
      </c>
      <c r="G10600">
        <v>4</v>
      </c>
      <c r="H10600">
        <v>1</v>
      </c>
      <c r="I10600">
        <v>2</v>
      </c>
      <c r="J10600">
        <v>750</v>
      </c>
      <c r="K10600">
        <v>1960</v>
      </c>
      <c r="L10600" t="s">
        <v>10776</v>
      </c>
      <c r="M10600" t="s">
        <v>121</v>
      </c>
      <c r="N10600" t="s">
        <v>49</v>
      </c>
      <c r="O10600" s="6" t="str">
        <f>INDEX(lkp_Region,MATCH(tbl_Sales[[#This Row],[Suburb]],lkp_Suburb,0))</f>
        <v>Western Metropolitan</v>
      </c>
      <c r="P10600" s="6">
        <f>MONTH(tbl_Sales[[#This Row],[Date]])</f>
        <v>7</v>
      </c>
      <c r="Q10600" s="6">
        <f>YEAR(tbl_Sales[[#This Row],[Date]])</f>
        <v>2017</v>
      </c>
    </row>
    <row r="10601" spans="1:17" x14ac:dyDescent="0.25">
      <c r="A10601" s="1">
        <v>42930</v>
      </c>
      <c r="B10601">
        <v>1375000</v>
      </c>
      <c r="C10601" t="s">
        <v>51</v>
      </c>
      <c r="D10601" t="s">
        <v>12432</v>
      </c>
      <c r="E10601" t="s">
        <v>10</v>
      </c>
      <c r="F10601">
        <v>3149</v>
      </c>
      <c r="G10601">
        <v>3</v>
      </c>
      <c r="H10601">
        <v>2</v>
      </c>
      <c r="I10601">
        <v>2</v>
      </c>
      <c r="J10601">
        <v>366</v>
      </c>
      <c r="L10601" t="s">
        <v>10777</v>
      </c>
      <c r="M10601" t="s">
        <v>7758</v>
      </c>
      <c r="N10601" t="s">
        <v>31</v>
      </c>
      <c r="O10601" s="6" t="str">
        <f>INDEX(lkp_Region,MATCH(tbl_Sales[[#This Row],[Suburb]],lkp_Suburb,0))</f>
        <v>Eastern Metropolitan</v>
      </c>
      <c r="P10601" s="6">
        <f>MONTH(tbl_Sales[[#This Row],[Date]])</f>
        <v>7</v>
      </c>
      <c r="Q10601" s="6">
        <f>YEAR(tbl_Sales[[#This Row],[Date]])</f>
        <v>2017</v>
      </c>
    </row>
    <row r="10602" spans="1:17" x14ac:dyDescent="0.25">
      <c r="A10602" s="1">
        <v>42930</v>
      </c>
      <c r="B10602">
        <v>762000</v>
      </c>
      <c r="C10602" t="s">
        <v>2</v>
      </c>
      <c r="D10602" t="s">
        <v>12427</v>
      </c>
      <c r="E10602" t="s">
        <v>10</v>
      </c>
      <c r="F10602">
        <v>3153</v>
      </c>
      <c r="G10602">
        <v>3</v>
      </c>
      <c r="H10602">
        <v>2</v>
      </c>
      <c r="I10602">
        <v>2</v>
      </c>
      <c r="J10602">
        <v>792</v>
      </c>
      <c r="K10602">
        <v>1980</v>
      </c>
      <c r="L10602" t="s">
        <v>10778</v>
      </c>
      <c r="M10602" t="s">
        <v>8568</v>
      </c>
      <c r="N10602" t="s">
        <v>7588</v>
      </c>
      <c r="O10602" s="6" t="str">
        <f>INDEX(lkp_Region,MATCH(tbl_Sales[[#This Row],[Suburb]],lkp_Suburb,0))</f>
        <v>Eastern Metropolitan</v>
      </c>
      <c r="P10602" s="6">
        <f>MONTH(tbl_Sales[[#This Row],[Date]])</f>
        <v>7</v>
      </c>
      <c r="Q10602" s="6">
        <f>YEAR(tbl_Sales[[#This Row],[Date]])</f>
        <v>2017</v>
      </c>
    </row>
    <row r="10603" spans="1:17" x14ac:dyDescent="0.25">
      <c r="A10603" s="1">
        <v>42930</v>
      </c>
      <c r="B10603">
        <v>2330000</v>
      </c>
      <c r="C10603" t="s">
        <v>2</v>
      </c>
      <c r="D10603" t="s">
        <v>12423</v>
      </c>
      <c r="E10603" t="s">
        <v>10</v>
      </c>
      <c r="F10603">
        <v>3106</v>
      </c>
      <c r="G10603">
        <v>5</v>
      </c>
      <c r="H10603">
        <v>2</v>
      </c>
      <c r="I10603">
        <v>2</v>
      </c>
      <c r="J10603">
        <v>862</v>
      </c>
      <c r="L10603" t="s">
        <v>10779</v>
      </c>
      <c r="M10603" t="s">
        <v>8640</v>
      </c>
      <c r="N10603" t="s">
        <v>128</v>
      </c>
      <c r="O10603" s="6" t="str">
        <f>INDEX(lkp_Region,MATCH(tbl_Sales[[#This Row],[Suburb]],lkp_Suburb,0))</f>
        <v>Eastern Metropolitan</v>
      </c>
      <c r="P10603" s="6">
        <f>MONTH(tbl_Sales[[#This Row],[Date]])</f>
        <v>7</v>
      </c>
      <c r="Q10603" s="6">
        <f>YEAR(tbl_Sales[[#This Row],[Date]])</f>
        <v>2017</v>
      </c>
    </row>
    <row r="10604" spans="1:17" x14ac:dyDescent="0.25">
      <c r="A10604" s="1">
        <v>42930</v>
      </c>
      <c r="B10604">
        <v>1190000</v>
      </c>
      <c r="C10604" t="s">
        <v>51</v>
      </c>
      <c r="D10604" t="s">
        <v>12431</v>
      </c>
      <c r="E10604" t="s">
        <v>5</v>
      </c>
      <c r="F10604">
        <v>3195</v>
      </c>
      <c r="G10604">
        <v>3</v>
      </c>
      <c r="H10604">
        <v>2</v>
      </c>
      <c r="I10604">
        <v>2</v>
      </c>
      <c r="J10604">
        <v>0</v>
      </c>
      <c r="K10604">
        <v>2013</v>
      </c>
      <c r="L10604" t="s">
        <v>10780</v>
      </c>
      <c r="M10604" t="s">
        <v>7624</v>
      </c>
      <c r="N10604" t="s">
        <v>45</v>
      </c>
      <c r="O10604" s="6" t="str">
        <f>INDEX(lkp_Region,MATCH(tbl_Sales[[#This Row],[Suburb]],lkp_Suburb,0))</f>
        <v>South-Eastern Metropolitan</v>
      </c>
      <c r="P10604" s="6">
        <f>MONTH(tbl_Sales[[#This Row],[Date]])</f>
        <v>7</v>
      </c>
      <c r="Q10604" s="6">
        <f>YEAR(tbl_Sales[[#This Row],[Date]])</f>
        <v>2017</v>
      </c>
    </row>
    <row r="10605" spans="1:17" x14ac:dyDescent="0.25">
      <c r="A10605" s="1">
        <v>42930</v>
      </c>
      <c r="B10605">
        <v>1440000</v>
      </c>
      <c r="C10605" t="s">
        <v>2</v>
      </c>
      <c r="D10605" t="s">
        <v>12431</v>
      </c>
      <c r="E10605" t="s">
        <v>10</v>
      </c>
      <c r="F10605">
        <v>3195</v>
      </c>
      <c r="G10605">
        <v>4</v>
      </c>
      <c r="H10605">
        <v>2</v>
      </c>
      <c r="I10605">
        <v>2</v>
      </c>
      <c r="J10605">
        <v>695</v>
      </c>
      <c r="L10605" t="s">
        <v>10781</v>
      </c>
      <c r="M10605" t="s">
        <v>8910</v>
      </c>
      <c r="N10605" t="s">
        <v>45</v>
      </c>
      <c r="O10605" s="6" t="str">
        <f>INDEX(lkp_Region,MATCH(tbl_Sales[[#This Row],[Suburb]],lkp_Suburb,0))</f>
        <v>South-Eastern Metropolitan</v>
      </c>
      <c r="P10605" s="6">
        <f>MONTH(tbl_Sales[[#This Row],[Date]])</f>
        <v>7</v>
      </c>
      <c r="Q10605" s="6">
        <f>YEAR(tbl_Sales[[#This Row],[Date]])</f>
        <v>2017</v>
      </c>
    </row>
    <row r="10606" spans="1:17" x14ac:dyDescent="0.25">
      <c r="A10606" s="1">
        <v>42930</v>
      </c>
      <c r="B10606">
        <v>548000</v>
      </c>
      <c r="C10606" t="s">
        <v>2</v>
      </c>
      <c r="D10606" t="s">
        <v>12425</v>
      </c>
      <c r="E10606" t="s">
        <v>5</v>
      </c>
      <c r="F10606">
        <v>3064</v>
      </c>
      <c r="G10606">
        <v>4</v>
      </c>
      <c r="H10606">
        <v>2</v>
      </c>
      <c r="I10606">
        <v>2</v>
      </c>
      <c r="J10606">
        <v>400</v>
      </c>
      <c r="K10606">
        <v>2010</v>
      </c>
      <c r="L10606" t="s">
        <v>10782</v>
      </c>
      <c r="M10606" t="s">
        <v>7797</v>
      </c>
      <c r="N10606" t="s">
        <v>195</v>
      </c>
      <c r="O10606" s="6" t="str">
        <f>INDEX(lkp_Region,MATCH(tbl_Sales[[#This Row],[Suburb]],lkp_Suburb,0))</f>
        <v>Northern Metropolitan</v>
      </c>
      <c r="P10606" s="6">
        <f>MONTH(tbl_Sales[[#This Row],[Date]])</f>
        <v>7</v>
      </c>
      <c r="Q10606" s="6">
        <f>YEAR(tbl_Sales[[#This Row],[Date]])</f>
        <v>2017</v>
      </c>
    </row>
    <row r="10607" spans="1:17" x14ac:dyDescent="0.25">
      <c r="A10607" s="1">
        <v>42930</v>
      </c>
      <c r="B10607">
        <v>800000</v>
      </c>
      <c r="C10607" t="s">
        <v>2</v>
      </c>
      <c r="D10607" t="s">
        <v>12426</v>
      </c>
      <c r="E10607" t="s">
        <v>10</v>
      </c>
      <c r="F10607">
        <v>3049</v>
      </c>
      <c r="G10607">
        <v>3</v>
      </c>
      <c r="H10607">
        <v>2</v>
      </c>
      <c r="I10607">
        <v>2</v>
      </c>
      <c r="J10607">
        <v>898</v>
      </c>
      <c r="K10607">
        <v>1985</v>
      </c>
      <c r="L10607" t="s">
        <v>10783</v>
      </c>
      <c r="M10607" t="s">
        <v>8418</v>
      </c>
      <c r="N10607" t="s">
        <v>195</v>
      </c>
      <c r="O10607" s="6" t="str">
        <f>INDEX(lkp_Region,MATCH(tbl_Sales[[#This Row],[Suburb]],lkp_Suburb,0))</f>
        <v>Northern Metropolitan</v>
      </c>
      <c r="P10607" s="6">
        <f>MONTH(tbl_Sales[[#This Row],[Date]])</f>
        <v>7</v>
      </c>
      <c r="Q10607" s="6">
        <f>YEAR(tbl_Sales[[#This Row],[Date]])</f>
        <v>2017</v>
      </c>
    </row>
    <row r="10608" spans="1:17" x14ac:dyDescent="0.25">
      <c r="A10608" s="1">
        <v>42930</v>
      </c>
      <c r="B10608">
        <v>910000</v>
      </c>
      <c r="C10608" t="s">
        <v>13</v>
      </c>
      <c r="D10608" t="s">
        <v>12428</v>
      </c>
      <c r="E10608" t="s">
        <v>10</v>
      </c>
      <c r="F10608">
        <v>3163</v>
      </c>
      <c r="G10608">
        <v>2</v>
      </c>
      <c r="H10608">
        <v>1</v>
      </c>
      <c r="I10608">
        <v>2</v>
      </c>
      <c r="J10608">
        <v>402</v>
      </c>
      <c r="K10608">
        <v>1970</v>
      </c>
      <c r="L10608" t="s">
        <v>10784</v>
      </c>
      <c r="M10608" t="s">
        <v>225</v>
      </c>
      <c r="N10608" t="s">
        <v>57</v>
      </c>
      <c r="O10608" s="6" t="str">
        <f>INDEX(lkp_Region,MATCH(tbl_Sales[[#This Row],[Suburb]],lkp_Suburb,0))</f>
        <v>Southern Metropolitan</v>
      </c>
      <c r="P10608" s="6">
        <f>MONTH(tbl_Sales[[#This Row],[Date]])</f>
        <v>7</v>
      </c>
      <c r="Q10608" s="6">
        <f>YEAR(tbl_Sales[[#This Row],[Date]])</f>
        <v>2017</v>
      </c>
    </row>
    <row r="10609" spans="1:17" x14ac:dyDescent="0.25">
      <c r="A10609" s="1">
        <v>42930</v>
      </c>
      <c r="B10609">
        <v>1975000</v>
      </c>
      <c r="C10609" t="s">
        <v>2</v>
      </c>
      <c r="D10609" t="s">
        <v>12427</v>
      </c>
      <c r="E10609" t="s">
        <v>10</v>
      </c>
      <c r="F10609">
        <v>3185</v>
      </c>
      <c r="G10609">
        <v>3</v>
      </c>
      <c r="H10609">
        <v>2</v>
      </c>
      <c r="I10609">
        <v>2</v>
      </c>
      <c r="J10609">
        <v>458</v>
      </c>
      <c r="K10609">
        <v>1900</v>
      </c>
      <c r="L10609" t="s">
        <v>10785</v>
      </c>
      <c r="M10609" t="s">
        <v>136</v>
      </c>
      <c r="N10609" t="s">
        <v>57</v>
      </c>
      <c r="O10609" s="6" t="str">
        <f>INDEX(lkp_Region,MATCH(tbl_Sales[[#This Row],[Suburb]],lkp_Suburb,0))</f>
        <v>Southern Metropolitan</v>
      </c>
      <c r="P10609" s="6">
        <f>MONTH(tbl_Sales[[#This Row],[Date]])</f>
        <v>7</v>
      </c>
      <c r="Q10609" s="6">
        <f>YEAR(tbl_Sales[[#This Row],[Date]])</f>
        <v>2017</v>
      </c>
    </row>
    <row r="10610" spans="1:17" x14ac:dyDescent="0.25">
      <c r="A10610" s="1">
        <v>42930</v>
      </c>
      <c r="B10610">
        <v>557000</v>
      </c>
      <c r="C10610" t="s">
        <v>2</v>
      </c>
      <c r="D10610" t="s">
        <v>12423</v>
      </c>
      <c r="E10610" t="s">
        <v>10</v>
      </c>
      <c r="F10610">
        <v>3023</v>
      </c>
      <c r="G10610">
        <v>3</v>
      </c>
      <c r="H10610">
        <v>1</v>
      </c>
      <c r="I10610">
        <v>2</v>
      </c>
      <c r="J10610">
        <v>539</v>
      </c>
      <c r="K10610">
        <v>1985</v>
      </c>
      <c r="L10610" t="s">
        <v>10786</v>
      </c>
      <c r="M10610" t="s">
        <v>8289</v>
      </c>
      <c r="N10610" t="s">
        <v>3</v>
      </c>
      <c r="O10610" s="6" t="str">
        <f>INDEX(lkp_Region,MATCH(tbl_Sales[[#This Row],[Suburb]],lkp_Suburb,0))</f>
        <v>Western Metropolitan</v>
      </c>
      <c r="P10610" s="6">
        <f>MONTH(tbl_Sales[[#This Row],[Date]])</f>
        <v>7</v>
      </c>
      <c r="Q10610" s="6">
        <f>YEAR(tbl_Sales[[#This Row],[Date]])</f>
        <v>2017</v>
      </c>
    </row>
    <row r="10611" spans="1:17" x14ac:dyDescent="0.25">
      <c r="A10611" s="1">
        <v>42931</v>
      </c>
      <c r="B10611">
        <v>419000</v>
      </c>
      <c r="C10611" t="s">
        <v>13</v>
      </c>
      <c r="D10611" t="s">
        <v>12429</v>
      </c>
      <c r="E10611" t="s">
        <v>10</v>
      </c>
      <c r="F10611">
        <v>3121</v>
      </c>
      <c r="G10611">
        <v>2</v>
      </c>
      <c r="H10611">
        <v>1</v>
      </c>
      <c r="I10611">
        <v>1</v>
      </c>
      <c r="J10611">
        <v>3512</v>
      </c>
      <c r="K10611">
        <v>2011</v>
      </c>
      <c r="L10611" t="s">
        <v>10787</v>
      </c>
      <c r="M10611" t="s">
        <v>6</v>
      </c>
      <c r="N10611" t="s">
        <v>8</v>
      </c>
      <c r="O10611" s="6" t="str">
        <f>INDEX(lkp_Region,MATCH(tbl_Sales[[#This Row],[Suburb]],lkp_Suburb,0))</f>
        <v>Northern Metropolitan</v>
      </c>
      <c r="P10611" s="6">
        <f>MONTH(tbl_Sales[[#This Row],[Date]])</f>
        <v>7</v>
      </c>
      <c r="Q10611" s="6">
        <f>YEAR(tbl_Sales[[#This Row],[Date]])</f>
        <v>2017</v>
      </c>
    </row>
    <row r="10612" spans="1:17" x14ac:dyDescent="0.25">
      <c r="A10612" s="1">
        <v>42931</v>
      </c>
      <c r="B10612">
        <v>1234000</v>
      </c>
      <c r="C10612" t="s">
        <v>2</v>
      </c>
      <c r="D10612" t="s">
        <v>12427</v>
      </c>
      <c r="E10612" t="s">
        <v>10</v>
      </c>
      <c r="F10612">
        <v>3131</v>
      </c>
      <c r="G10612">
        <v>6</v>
      </c>
      <c r="H10612">
        <v>3</v>
      </c>
      <c r="I10612">
        <v>2</v>
      </c>
      <c r="J10612">
        <v>579</v>
      </c>
      <c r="L10612" t="s">
        <v>10788</v>
      </c>
      <c r="M10612" t="s">
        <v>8929</v>
      </c>
      <c r="N10612" t="s">
        <v>14</v>
      </c>
      <c r="O10612" s="6" t="str">
        <f>INDEX(lkp_Region,MATCH(tbl_Sales[[#This Row],[Suburb]],lkp_Suburb,0))</f>
        <v>Eastern Metropolitan</v>
      </c>
      <c r="P10612" s="6">
        <f>MONTH(tbl_Sales[[#This Row],[Date]])</f>
        <v>7</v>
      </c>
      <c r="Q10612" s="6">
        <f>YEAR(tbl_Sales[[#This Row],[Date]])</f>
        <v>2017</v>
      </c>
    </row>
    <row r="10613" spans="1:17" x14ac:dyDescent="0.25">
      <c r="A10613" s="1">
        <v>42931</v>
      </c>
      <c r="B10613">
        <v>790000</v>
      </c>
      <c r="C10613" t="s">
        <v>2</v>
      </c>
      <c r="D10613" t="s">
        <v>12432</v>
      </c>
      <c r="E10613" t="s">
        <v>10</v>
      </c>
      <c r="F10613">
        <v>3099</v>
      </c>
      <c r="G10613">
        <v>5</v>
      </c>
      <c r="H10613">
        <v>2</v>
      </c>
      <c r="I10613">
        <v>2</v>
      </c>
      <c r="J10613">
        <v>1034</v>
      </c>
      <c r="K10613">
        <v>1985</v>
      </c>
      <c r="L10613" t="s">
        <v>10790</v>
      </c>
      <c r="M10613" t="s">
        <v>10789</v>
      </c>
      <c r="N10613" t="s">
        <v>7523</v>
      </c>
      <c r="O10613" s="6" t="str">
        <f>INDEX(lkp_Region,MATCH(tbl_Sales[[#This Row],[Suburb]],lkp_Suburb,0))</f>
        <v>Northern Victoria</v>
      </c>
      <c r="P10613" s="6">
        <f>MONTH(tbl_Sales[[#This Row],[Date]])</f>
        <v>7</v>
      </c>
      <c r="Q10613" s="6">
        <f>YEAR(tbl_Sales[[#This Row],[Date]])</f>
        <v>2017</v>
      </c>
    </row>
    <row r="10614" spans="1:17" x14ac:dyDescent="0.25">
      <c r="A10614" s="1">
        <v>42931</v>
      </c>
      <c r="B10614">
        <v>275000</v>
      </c>
      <c r="C10614" t="s">
        <v>13</v>
      </c>
      <c r="D10614" t="s">
        <v>12429</v>
      </c>
      <c r="E10614" t="s">
        <v>5</v>
      </c>
      <c r="F10614">
        <v>3055</v>
      </c>
      <c r="G10614">
        <v>1</v>
      </c>
      <c r="H10614">
        <v>1</v>
      </c>
      <c r="I10614">
        <v>1</v>
      </c>
      <c r="J10614">
        <v>1388</v>
      </c>
      <c r="K10614">
        <v>1970</v>
      </c>
      <c r="L10614" t="s">
        <v>10791</v>
      </c>
      <c r="M10614" t="s">
        <v>80</v>
      </c>
      <c r="N10614" t="s">
        <v>18</v>
      </c>
      <c r="O10614" s="6" t="str">
        <f>INDEX(lkp_Region,MATCH(tbl_Sales[[#This Row],[Suburb]],lkp_Suburb,0))</f>
        <v>Northern Metropolitan</v>
      </c>
      <c r="P10614" s="6">
        <f>MONTH(tbl_Sales[[#This Row],[Date]])</f>
        <v>7</v>
      </c>
      <c r="Q10614" s="6">
        <f>YEAR(tbl_Sales[[#This Row],[Date]])</f>
        <v>2017</v>
      </c>
    </row>
    <row r="10615" spans="1:17" x14ac:dyDescent="0.25">
      <c r="A10615" s="1">
        <v>42931</v>
      </c>
      <c r="B10615">
        <v>706000</v>
      </c>
      <c r="C10615" t="s">
        <v>13</v>
      </c>
      <c r="D10615" t="s">
        <v>12427</v>
      </c>
      <c r="E10615" t="s">
        <v>10</v>
      </c>
      <c r="F10615">
        <v>3044</v>
      </c>
      <c r="G10615">
        <v>2</v>
      </c>
      <c r="H10615">
        <v>1</v>
      </c>
      <c r="I10615">
        <v>1</v>
      </c>
      <c r="J10615">
        <v>205</v>
      </c>
      <c r="K10615">
        <v>1998</v>
      </c>
      <c r="L10615" t="s">
        <v>10792</v>
      </c>
      <c r="M10615" t="s">
        <v>115</v>
      </c>
      <c r="N10615" t="s">
        <v>18</v>
      </c>
      <c r="O10615" s="6" t="str">
        <f>INDEX(lkp_Region,MATCH(tbl_Sales[[#This Row],[Suburb]],lkp_Suburb,0))</f>
        <v>Northern Metropolitan</v>
      </c>
      <c r="P10615" s="6">
        <f>MONTH(tbl_Sales[[#This Row],[Date]])</f>
        <v>7</v>
      </c>
      <c r="Q10615" s="6">
        <f>YEAR(tbl_Sales[[#This Row],[Date]])</f>
        <v>2017</v>
      </c>
    </row>
    <row r="10616" spans="1:17" x14ac:dyDescent="0.25">
      <c r="A10616" s="1">
        <v>42931</v>
      </c>
      <c r="B10616">
        <v>1453000</v>
      </c>
      <c r="C10616" t="s">
        <v>2</v>
      </c>
      <c r="D10616" t="s">
        <v>12427</v>
      </c>
      <c r="E10616" t="s">
        <v>10</v>
      </c>
      <c r="F10616">
        <v>3046</v>
      </c>
      <c r="G10616">
        <v>4</v>
      </c>
      <c r="H10616">
        <v>2</v>
      </c>
      <c r="I10616">
        <v>2</v>
      </c>
      <c r="J10616">
        <v>525</v>
      </c>
      <c r="L10616" t="s">
        <v>10793</v>
      </c>
      <c r="M10616" t="s">
        <v>680</v>
      </c>
      <c r="N10616" t="s">
        <v>18</v>
      </c>
      <c r="O10616" s="6" t="str">
        <f>INDEX(lkp_Region,MATCH(tbl_Sales[[#This Row],[Suburb]],lkp_Suburb,0))</f>
        <v>Northern Metropolitan</v>
      </c>
      <c r="P10616" s="6">
        <f>MONTH(tbl_Sales[[#This Row],[Date]])</f>
        <v>7</v>
      </c>
      <c r="Q10616" s="6">
        <f>YEAR(tbl_Sales[[#This Row],[Date]])</f>
        <v>2017</v>
      </c>
    </row>
    <row r="10617" spans="1:17" x14ac:dyDescent="0.25">
      <c r="A10617" s="1">
        <v>42931</v>
      </c>
      <c r="B10617">
        <v>1000000</v>
      </c>
      <c r="C10617" t="s">
        <v>2</v>
      </c>
      <c r="D10617" t="s">
        <v>12427</v>
      </c>
      <c r="E10617" t="s">
        <v>5</v>
      </c>
      <c r="F10617">
        <v>3031</v>
      </c>
      <c r="G10617">
        <v>2</v>
      </c>
      <c r="H10617">
        <v>1</v>
      </c>
      <c r="I10617">
        <v>0</v>
      </c>
      <c r="J10617">
        <v>132</v>
      </c>
      <c r="L10617" t="s">
        <v>10794</v>
      </c>
      <c r="M10617" t="s">
        <v>288</v>
      </c>
      <c r="N10617" t="s">
        <v>49</v>
      </c>
      <c r="O10617" s="6" t="str">
        <f>INDEX(lkp_Region,MATCH(tbl_Sales[[#This Row],[Suburb]],lkp_Suburb,0))</f>
        <v>Northern Metropolitan</v>
      </c>
      <c r="P10617" s="6">
        <f>MONTH(tbl_Sales[[#This Row],[Date]])</f>
        <v>7</v>
      </c>
      <c r="Q10617" s="6">
        <f>YEAR(tbl_Sales[[#This Row],[Date]])</f>
        <v>2017</v>
      </c>
    </row>
    <row r="10618" spans="1:17" x14ac:dyDescent="0.25">
      <c r="A10618" s="1">
        <v>42931</v>
      </c>
      <c r="B10618">
        <v>960000</v>
      </c>
      <c r="C10618" t="s">
        <v>2</v>
      </c>
      <c r="D10618" t="s">
        <v>12427</v>
      </c>
      <c r="E10618" t="s">
        <v>10</v>
      </c>
      <c r="F10618">
        <v>3170</v>
      </c>
      <c r="G10618">
        <v>5</v>
      </c>
      <c r="H10618">
        <v>2</v>
      </c>
      <c r="I10618">
        <v>1</v>
      </c>
      <c r="J10618">
        <v>731</v>
      </c>
      <c r="K10618">
        <v>1965</v>
      </c>
      <c r="L10618" t="s">
        <v>10795</v>
      </c>
      <c r="M10618" t="s">
        <v>8310</v>
      </c>
      <c r="N10618" t="s">
        <v>31</v>
      </c>
      <c r="O10618" s="6" t="str">
        <f>INDEX(lkp_Region,MATCH(tbl_Sales[[#This Row],[Suburb]],lkp_Suburb,0))</f>
        <v>South-Eastern Metropolitan</v>
      </c>
      <c r="P10618" s="6">
        <f>MONTH(tbl_Sales[[#This Row],[Date]])</f>
        <v>7</v>
      </c>
      <c r="Q10618" s="6">
        <f>YEAR(tbl_Sales[[#This Row],[Date]])</f>
        <v>2017</v>
      </c>
    </row>
    <row r="10619" spans="1:17" x14ac:dyDescent="0.25">
      <c r="A10619" s="1">
        <v>42931</v>
      </c>
      <c r="B10619">
        <v>505000</v>
      </c>
      <c r="C10619" t="s">
        <v>13</v>
      </c>
      <c r="D10619" t="s">
        <v>12425</v>
      </c>
      <c r="E10619" t="s">
        <v>10</v>
      </c>
      <c r="F10619">
        <v>3136</v>
      </c>
      <c r="G10619">
        <v>2</v>
      </c>
      <c r="H10619">
        <v>1</v>
      </c>
      <c r="I10619">
        <v>1</v>
      </c>
      <c r="J10619">
        <v>297</v>
      </c>
      <c r="L10619" t="s">
        <v>10796</v>
      </c>
      <c r="M10619" t="s">
        <v>7833</v>
      </c>
      <c r="N10619" t="s">
        <v>7588</v>
      </c>
      <c r="O10619" s="6" t="str">
        <f>INDEX(lkp_Region,MATCH(tbl_Sales[[#This Row],[Suburb]],lkp_Suburb,0))</f>
        <v>Eastern Metropolitan</v>
      </c>
      <c r="P10619" s="6">
        <f>MONTH(tbl_Sales[[#This Row],[Date]])</f>
        <v>7</v>
      </c>
      <c r="Q10619" s="6">
        <f>YEAR(tbl_Sales[[#This Row],[Date]])</f>
        <v>2017</v>
      </c>
    </row>
    <row r="10620" spans="1:17" x14ac:dyDescent="0.25">
      <c r="A10620" s="1">
        <v>42931</v>
      </c>
      <c r="B10620">
        <v>435000</v>
      </c>
      <c r="C10620" t="s">
        <v>13</v>
      </c>
      <c r="D10620" t="s">
        <v>12427</v>
      </c>
      <c r="E10620" t="s">
        <v>10</v>
      </c>
      <c r="F10620">
        <v>3012</v>
      </c>
      <c r="G10620">
        <v>2</v>
      </c>
      <c r="H10620">
        <v>2</v>
      </c>
      <c r="I10620">
        <v>1</v>
      </c>
      <c r="J10620">
        <v>0</v>
      </c>
      <c r="K10620">
        <v>2017</v>
      </c>
      <c r="L10620" t="s">
        <v>10797</v>
      </c>
      <c r="M10620" t="s">
        <v>19</v>
      </c>
      <c r="N10620" t="s">
        <v>21</v>
      </c>
      <c r="O10620" s="6" t="str">
        <f>INDEX(lkp_Region,MATCH(tbl_Sales[[#This Row],[Suburb]],lkp_Suburb,0))</f>
        <v>Western Metropolitan</v>
      </c>
      <c r="P10620" s="6">
        <f>MONTH(tbl_Sales[[#This Row],[Date]])</f>
        <v>7</v>
      </c>
      <c r="Q10620" s="6">
        <f>YEAR(tbl_Sales[[#This Row],[Date]])</f>
        <v>2017</v>
      </c>
    </row>
    <row r="10621" spans="1:17" x14ac:dyDescent="0.25">
      <c r="A10621" s="1">
        <v>42931</v>
      </c>
      <c r="B10621">
        <v>630000</v>
      </c>
      <c r="C10621" t="s">
        <v>51</v>
      </c>
      <c r="D10621" t="s">
        <v>12427</v>
      </c>
      <c r="E10621" t="s">
        <v>10</v>
      </c>
      <c r="F10621">
        <v>3152</v>
      </c>
      <c r="G10621">
        <v>3</v>
      </c>
      <c r="H10621">
        <v>1</v>
      </c>
      <c r="I10621">
        <v>2</v>
      </c>
      <c r="J10621">
        <v>169</v>
      </c>
      <c r="K10621">
        <v>2001</v>
      </c>
      <c r="L10621" t="s">
        <v>10798</v>
      </c>
      <c r="M10621" t="s">
        <v>9152</v>
      </c>
      <c r="N10621" t="s">
        <v>7768</v>
      </c>
      <c r="O10621" s="6" t="str">
        <f>INDEX(lkp_Region,MATCH(tbl_Sales[[#This Row],[Suburb]],lkp_Suburb,0))</f>
        <v>Eastern Metropolitan</v>
      </c>
      <c r="P10621" s="6">
        <f>MONTH(tbl_Sales[[#This Row],[Date]])</f>
        <v>7</v>
      </c>
      <c r="Q10621" s="6">
        <f>YEAR(tbl_Sales[[#This Row],[Date]])</f>
        <v>2017</v>
      </c>
    </row>
    <row r="10622" spans="1:17" x14ac:dyDescent="0.25">
      <c r="A10622" s="1">
        <v>42931</v>
      </c>
      <c r="B10622">
        <v>821000</v>
      </c>
      <c r="C10622" t="s">
        <v>2</v>
      </c>
      <c r="D10622" t="s">
        <v>12425</v>
      </c>
      <c r="E10622" t="s">
        <v>10</v>
      </c>
      <c r="F10622">
        <v>3043</v>
      </c>
      <c r="G10622">
        <v>4</v>
      </c>
      <c r="H10622">
        <v>1</v>
      </c>
      <c r="I10622">
        <v>6</v>
      </c>
      <c r="J10622">
        <v>763</v>
      </c>
      <c r="L10622" t="s">
        <v>10799</v>
      </c>
      <c r="M10622" t="s">
        <v>7892</v>
      </c>
      <c r="N10622" t="s">
        <v>195</v>
      </c>
      <c r="O10622" s="6" t="str">
        <f>INDEX(lkp_Region,MATCH(tbl_Sales[[#This Row],[Suburb]],lkp_Suburb,0))</f>
        <v>Western Metropolitan</v>
      </c>
      <c r="P10622" s="6">
        <f>MONTH(tbl_Sales[[#This Row],[Date]])</f>
        <v>7</v>
      </c>
      <c r="Q10622" s="6">
        <f>YEAR(tbl_Sales[[#This Row],[Date]])</f>
        <v>2017</v>
      </c>
    </row>
    <row r="10623" spans="1:17" x14ac:dyDescent="0.25">
      <c r="A10623" s="1">
        <v>42931</v>
      </c>
      <c r="B10623">
        <v>1285000</v>
      </c>
      <c r="C10623" t="s">
        <v>2</v>
      </c>
      <c r="D10623" t="s">
        <v>12431</v>
      </c>
      <c r="E10623" t="s">
        <v>10</v>
      </c>
      <c r="F10623">
        <v>3016</v>
      </c>
      <c r="G10623">
        <v>3</v>
      </c>
      <c r="H10623">
        <v>1</v>
      </c>
      <c r="I10623">
        <v>0</v>
      </c>
      <c r="J10623">
        <v>296</v>
      </c>
      <c r="L10623" t="s">
        <v>10800</v>
      </c>
      <c r="M10623" t="s">
        <v>196</v>
      </c>
      <c r="N10623" t="s">
        <v>69</v>
      </c>
      <c r="O10623" s="6" t="str">
        <f>INDEX(lkp_Region,MATCH(tbl_Sales[[#This Row],[Suburb]],lkp_Suburb,0))</f>
        <v>Western Metropolitan</v>
      </c>
      <c r="P10623" s="6">
        <f>MONTH(tbl_Sales[[#This Row],[Date]])</f>
        <v>7</v>
      </c>
      <c r="Q10623" s="6">
        <f>YEAR(tbl_Sales[[#This Row],[Date]])</f>
        <v>2017</v>
      </c>
    </row>
    <row r="10624" spans="1:17" x14ac:dyDescent="0.25">
      <c r="A10624" s="1">
        <v>42931</v>
      </c>
      <c r="B10624">
        <v>810000</v>
      </c>
      <c r="C10624" t="s">
        <v>2</v>
      </c>
      <c r="D10624" t="s">
        <v>12429</v>
      </c>
      <c r="E10624" t="s">
        <v>10</v>
      </c>
      <c r="F10624">
        <v>3199</v>
      </c>
      <c r="G10624">
        <v>3</v>
      </c>
      <c r="H10624">
        <v>1</v>
      </c>
      <c r="I10624">
        <v>2</v>
      </c>
      <c r="J10624">
        <v>835</v>
      </c>
      <c r="K10624">
        <v>1960</v>
      </c>
      <c r="L10624" t="s">
        <v>10801</v>
      </c>
      <c r="M10624" t="s">
        <v>7802</v>
      </c>
      <c r="N10624" t="s">
        <v>7773</v>
      </c>
      <c r="O10624" s="6" t="str">
        <f>INDEX(lkp_Region,MATCH(tbl_Sales[[#This Row],[Suburb]],lkp_Suburb,0))</f>
        <v>South-Eastern Metropolitan</v>
      </c>
      <c r="P10624" s="6">
        <f>MONTH(tbl_Sales[[#This Row],[Date]])</f>
        <v>7</v>
      </c>
      <c r="Q10624" s="6">
        <f>YEAR(tbl_Sales[[#This Row],[Date]])</f>
        <v>2017</v>
      </c>
    </row>
    <row r="10625" spans="1:17" x14ac:dyDescent="0.25">
      <c r="A10625" s="1">
        <v>42931</v>
      </c>
      <c r="B10625">
        <v>1100000</v>
      </c>
      <c r="C10625" t="s">
        <v>2</v>
      </c>
      <c r="D10625" t="s">
        <v>12424</v>
      </c>
      <c r="E10625" t="s">
        <v>5</v>
      </c>
      <c r="F10625">
        <v>3070</v>
      </c>
      <c r="G10625">
        <v>3</v>
      </c>
      <c r="H10625">
        <v>1</v>
      </c>
      <c r="I10625">
        <v>2</v>
      </c>
      <c r="J10625">
        <v>449</v>
      </c>
      <c r="K10625">
        <v>1940</v>
      </c>
      <c r="L10625" t="s">
        <v>10802</v>
      </c>
      <c r="M10625" t="s">
        <v>271</v>
      </c>
      <c r="N10625" t="s">
        <v>62</v>
      </c>
      <c r="O10625" s="6" t="str">
        <f>INDEX(lkp_Region,MATCH(tbl_Sales[[#This Row],[Suburb]],lkp_Suburb,0))</f>
        <v>Northern Metropolitan</v>
      </c>
      <c r="P10625" s="6">
        <f>MONTH(tbl_Sales[[#This Row],[Date]])</f>
        <v>7</v>
      </c>
      <c r="Q10625" s="6">
        <f>YEAR(tbl_Sales[[#This Row],[Date]])</f>
        <v>2017</v>
      </c>
    </row>
    <row r="10626" spans="1:17" x14ac:dyDescent="0.25">
      <c r="A10626" s="1">
        <v>42931</v>
      </c>
      <c r="B10626">
        <v>655000</v>
      </c>
      <c r="C10626" t="s">
        <v>2</v>
      </c>
      <c r="D10626" t="s">
        <v>12430</v>
      </c>
      <c r="E10626" t="s">
        <v>5</v>
      </c>
      <c r="F10626">
        <v>3805</v>
      </c>
      <c r="G10626">
        <v>3</v>
      </c>
      <c r="H10626">
        <v>2</v>
      </c>
      <c r="I10626">
        <v>2</v>
      </c>
      <c r="J10626">
        <v>731</v>
      </c>
      <c r="K10626">
        <v>1972</v>
      </c>
      <c r="L10626" t="s">
        <v>10803</v>
      </c>
      <c r="M10626" t="s">
        <v>7923</v>
      </c>
      <c r="N10626" t="s">
        <v>7735</v>
      </c>
      <c r="O10626" s="6" t="str">
        <f>INDEX(lkp_Region,MATCH(tbl_Sales[[#This Row],[Suburb]],lkp_Suburb,0))</f>
        <v>South-Eastern Metropolitan</v>
      </c>
      <c r="P10626" s="6">
        <f>MONTH(tbl_Sales[[#This Row],[Date]])</f>
        <v>7</v>
      </c>
      <c r="Q10626" s="6">
        <f>YEAR(tbl_Sales[[#This Row],[Date]])</f>
        <v>2017</v>
      </c>
    </row>
    <row r="10627" spans="1:17" x14ac:dyDescent="0.25">
      <c r="A10627" s="1">
        <v>42931</v>
      </c>
      <c r="B10627">
        <v>570000</v>
      </c>
      <c r="C10627" t="s">
        <v>2</v>
      </c>
      <c r="D10627" t="s">
        <v>12423</v>
      </c>
      <c r="E10627" t="s">
        <v>10</v>
      </c>
      <c r="F10627">
        <v>3020</v>
      </c>
      <c r="G10627">
        <v>3</v>
      </c>
      <c r="H10627">
        <v>1</v>
      </c>
      <c r="I10627">
        <v>0</v>
      </c>
      <c r="J10627">
        <v>423</v>
      </c>
      <c r="K10627">
        <v>1920</v>
      </c>
      <c r="L10627" t="s">
        <v>10804</v>
      </c>
      <c r="M10627" t="s">
        <v>0</v>
      </c>
      <c r="N10627" t="s">
        <v>3</v>
      </c>
      <c r="O10627" s="6" t="str">
        <f>INDEX(lkp_Region,MATCH(tbl_Sales[[#This Row],[Suburb]],lkp_Suburb,0))</f>
        <v>Western Metropolitan</v>
      </c>
      <c r="P10627" s="6">
        <f>MONTH(tbl_Sales[[#This Row],[Date]])</f>
        <v>7</v>
      </c>
      <c r="Q10627" s="6">
        <f>YEAR(tbl_Sales[[#This Row],[Date]])</f>
        <v>2017</v>
      </c>
    </row>
    <row r="10628" spans="1:17" x14ac:dyDescent="0.25">
      <c r="A10628" s="1">
        <v>42931</v>
      </c>
      <c r="B10628">
        <v>816000</v>
      </c>
      <c r="C10628" t="s">
        <v>13</v>
      </c>
      <c r="D10628" t="s">
        <v>12427</v>
      </c>
      <c r="E10628" t="s">
        <v>10</v>
      </c>
      <c r="F10628">
        <v>3126</v>
      </c>
      <c r="G10628">
        <v>2</v>
      </c>
      <c r="H10628">
        <v>2</v>
      </c>
      <c r="I10628">
        <v>1</v>
      </c>
      <c r="J10628">
        <v>8140</v>
      </c>
      <c r="K10628">
        <v>2015</v>
      </c>
      <c r="L10628" t="s">
        <v>10805</v>
      </c>
      <c r="M10628" t="s">
        <v>232</v>
      </c>
      <c r="N10628" t="s">
        <v>101</v>
      </c>
      <c r="O10628" s="6" t="str">
        <f>INDEX(lkp_Region,MATCH(tbl_Sales[[#This Row],[Suburb]],lkp_Suburb,0))</f>
        <v>Southern Metropolitan</v>
      </c>
      <c r="P10628" s="6">
        <f>MONTH(tbl_Sales[[#This Row],[Date]])</f>
        <v>7</v>
      </c>
      <c r="Q10628" s="6">
        <f>YEAR(tbl_Sales[[#This Row],[Date]])</f>
        <v>2017</v>
      </c>
    </row>
    <row r="10629" spans="1:17" x14ac:dyDescent="0.25">
      <c r="A10629" s="1">
        <v>42931</v>
      </c>
      <c r="B10629">
        <v>1080000</v>
      </c>
      <c r="C10629" t="s">
        <v>2</v>
      </c>
      <c r="D10629" t="s">
        <v>12427</v>
      </c>
      <c r="E10629" t="s">
        <v>10</v>
      </c>
      <c r="F10629">
        <v>3101</v>
      </c>
      <c r="G10629">
        <v>3</v>
      </c>
      <c r="H10629">
        <v>2</v>
      </c>
      <c r="I10629">
        <v>2</v>
      </c>
      <c r="J10629">
        <v>151</v>
      </c>
      <c r="K10629">
        <v>1960</v>
      </c>
      <c r="L10629" t="s">
        <v>10806</v>
      </c>
      <c r="M10629" t="s">
        <v>145</v>
      </c>
      <c r="N10629" t="s">
        <v>101</v>
      </c>
      <c r="O10629" s="6" t="str">
        <f>INDEX(lkp_Region,MATCH(tbl_Sales[[#This Row],[Suburb]],lkp_Suburb,0))</f>
        <v>Southern Metropolitan</v>
      </c>
      <c r="P10629" s="6">
        <f>MONTH(tbl_Sales[[#This Row],[Date]])</f>
        <v>7</v>
      </c>
      <c r="Q10629" s="6">
        <f>YEAR(tbl_Sales[[#This Row],[Date]])</f>
        <v>2017</v>
      </c>
    </row>
    <row r="10630" spans="1:17" x14ac:dyDescent="0.25">
      <c r="A10630" s="1">
        <v>42931</v>
      </c>
      <c r="B10630">
        <v>1405000</v>
      </c>
      <c r="C10630" t="s">
        <v>51</v>
      </c>
      <c r="D10630" t="s">
        <v>12430</v>
      </c>
      <c r="E10630" t="s">
        <v>10</v>
      </c>
      <c r="F10630">
        <v>3101</v>
      </c>
      <c r="G10630">
        <v>3</v>
      </c>
      <c r="H10630">
        <v>2</v>
      </c>
      <c r="I10630">
        <v>2</v>
      </c>
      <c r="J10630">
        <v>325</v>
      </c>
      <c r="K10630">
        <v>1980</v>
      </c>
      <c r="L10630" t="s">
        <v>10807</v>
      </c>
      <c r="M10630" t="s">
        <v>145</v>
      </c>
      <c r="N10630" t="s">
        <v>101</v>
      </c>
      <c r="O10630" s="6" t="str">
        <f>INDEX(lkp_Region,MATCH(tbl_Sales[[#This Row],[Suburb]],lkp_Suburb,0))</f>
        <v>Southern Metropolitan</v>
      </c>
      <c r="P10630" s="6">
        <f>MONTH(tbl_Sales[[#This Row],[Date]])</f>
        <v>7</v>
      </c>
      <c r="Q10630" s="6">
        <f>YEAR(tbl_Sales[[#This Row],[Date]])</f>
        <v>2017</v>
      </c>
    </row>
    <row r="10631" spans="1:17" x14ac:dyDescent="0.25">
      <c r="A10631" s="1">
        <v>42931</v>
      </c>
      <c r="B10631">
        <v>1650000</v>
      </c>
      <c r="C10631" t="s">
        <v>2</v>
      </c>
      <c r="D10631" t="s">
        <v>12427</v>
      </c>
      <c r="E10631" t="s">
        <v>5</v>
      </c>
      <c r="F10631">
        <v>3124</v>
      </c>
      <c r="G10631">
        <v>3</v>
      </c>
      <c r="H10631">
        <v>2</v>
      </c>
      <c r="I10631">
        <v>2</v>
      </c>
      <c r="J10631">
        <v>456</v>
      </c>
      <c r="L10631" t="s">
        <v>10808</v>
      </c>
      <c r="M10631" t="s">
        <v>209</v>
      </c>
      <c r="N10631" t="s">
        <v>101</v>
      </c>
      <c r="O10631" s="6" t="str">
        <f>INDEX(lkp_Region,MATCH(tbl_Sales[[#This Row],[Suburb]],lkp_Suburb,0))</f>
        <v>Southern Metropolitan</v>
      </c>
      <c r="P10631" s="6">
        <f>MONTH(tbl_Sales[[#This Row],[Date]])</f>
        <v>7</v>
      </c>
      <c r="Q10631" s="6">
        <f>YEAR(tbl_Sales[[#This Row],[Date]])</f>
        <v>2017</v>
      </c>
    </row>
    <row r="10632" spans="1:17" x14ac:dyDescent="0.25">
      <c r="A10632" s="1">
        <v>42931</v>
      </c>
      <c r="B10632">
        <v>2725000</v>
      </c>
      <c r="C10632" t="s">
        <v>2</v>
      </c>
      <c r="D10632" t="s">
        <v>12425</v>
      </c>
      <c r="E10632" t="s">
        <v>5</v>
      </c>
      <c r="F10632">
        <v>3126</v>
      </c>
      <c r="G10632">
        <v>4</v>
      </c>
      <c r="H10632">
        <v>2</v>
      </c>
      <c r="I10632">
        <v>2</v>
      </c>
      <c r="J10632">
        <v>650</v>
      </c>
      <c r="K10632">
        <v>2006</v>
      </c>
      <c r="L10632" t="s">
        <v>10809</v>
      </c>
      <c r="M10632" t="s">
        <v>232</v>
      </c>
      <c r="N10632" t="s">
        <v>101</v>
      </c>
      <c r="O10632" s="6" t="str">
        <f>INDEX(lkp_Region,MATCH(tbl_Sales[[#This Row],[Suburb]],lkp_Suburb,0))</f>
        <v>Southern Metropolitan</v>
      </c>
      <c r="P10632" s="6">
        <f>MONTH(tbl_Sales[[#This Row],[Date]])</f>
        <v>7</v>
      </c>
      <c r="Q10632" s="6">
        <f>YEAR(tbl_Sales[[#This Row],[Date]])</f>
        <v>2017</v>
      </c>
    </row>
    <row r="10633" spans="1:17" x14ac:dyDescent="0.25">
      <c r="A10633" s="1">
        <v>42931</v>
      </c>
      <c r="B10633">
        <v>770000</v>
      </c>
      <c r="C10633" t="s">
        <v>13</v>
      </c>
      <c r="D10633" t="s">
        <v>12429</v>
      </c>
      <c r="E10633" t="s">
        <v>10</v>
      </c>
      <c r="F10633">
        <v>3191</v>
      </c>
      <c r="G10633">
        <v>2</v>
      </c>
      <c r="H10633">
        <v>1</v>
      </c>
      <c r="I10633">
        <v>1</v>
      </c>
      <c r="J10633">
        <v>208</v>
      </c>
      <c r="K10633">
        <v>1970</v>
      </c>
      <c r="L10633" t="s">
        <v>10810</v>
      </c>
      <c r="M10633" t="s">
        <v>7562</v>
      </c>
      <c r="N10633" t="s">
        <v>107</v>
      </c>
      <c r="O10633" s="6" t="str">
        <f>INDEX(lkp_Region,MATCH(tbl_Sales[[#This Row],[Suburb]],lkp_Suburb,0))</f>
        <v>Southern Metropolitan</v>
      </c>
      <c r="P10633" s="6">
        <f>MONTH(tbl_Sales[[#This Row],[Date]])</f>
        <v>7</v>
      </c>
      <c r="Q10633" s="6">
        <f>YEAR(tbl_Sales[[#This Row],[Date]])</f>
        <v>2017</v>
      </c>
    </row>
    <row r="10634" spans="1:17" x14ac:dyDescent="0.25">
      <c r="A10634" s="1">
        <v>42931</v>
      </c>
      <c r="B10634">
        <v>1405000</v>
      </c>
      <c r="C10634" t="s">
        <v>51</v>
      </c>
      <c r="D10634" t="s">
        <v>12429</v>
      </c>
      <c r="E10634" t="s">
        <v>10</v>
      </c>
      <c r="F10634">
        <v>3188</v>
      </c>
      <c r="G10634">
        <v>3</v>
      </c>
      <c r="H10634">
        <v>2</v>
      </c>
      <c r="I10634">
        <v>2</v>
      </c>
      <c r="J10634">
        <v>220</v>
      </c>
      <c r="K10634">
        <v>2014</v>
      </c>
      <c r="L10634" t="s">
        <v>10811</v>
      </c>
      <c r="M10634" t="s">
        <v>176</v>
      </c>
      <c r="N10634" t="s">
        <v>107</v>
      </c>
      <c r="O10634" s="6" t="str">
        <f>INDEX(lkp_Region,MATCH(tbl_Sales[[#This Row],[Suburb]],lkp_Suburb,0))</f>
        <v>Southern Metropolitan</v>
      </c>
      <c r="P10634" s="6">
        <f>MONTH(tbl_Sales[[#This Row],[Date]])</f>
        <v>7</v>
      </c>
      <c r="Q10634" s="6">
        <f>YEAR(tbl_Sales[[#This Row],[Date]])</f>
        <v>2017</v>
      </c>
    </row>
    <row r="10635" spans="1:17" x14ac:dyDescent="0.25">
      <c r="A10635" s="1">
        <v>42931</v>
      </c>
      <c r="B10635">
        <v>999000</v>
      </c>
      <c r="C10635" t="s">
        <v>2</v>
      </c>
      <c r="D10635" t="s">
        <v>12427</v>
      </c>
      <c r="E10635" t="s">
        <v>10</v>
      </c>
      <c r="F10635">
        <v>3083</v>
      </c>
      <c r="G10635">
        <v>5</v>
      </c>
      <c r="H10635">
        <v>2</v>
      </c>
      <c r="I10635">
        <v>2</v>
      </c>
      <c r="J10635">
        <v>627</v>
      </c>
      <c r="K10635">
        <v>1991</v>
      </c>
      <c r="L10635" t="s">
        <v>10812</v>
      </c>
      <c r="M10635" t="s">
        <v>7813</v>
      </c>
      <c r="N10635" t="s">
        <v>150</v>
      </c>
      <c r="O10635" s="6" t="str">
        <f>INDEX(lkp_Region,MATCH(tbl_Sales[[#This Row],[Suburb]],lkp_Suburb,0))</f>
        <v>Northern Metropolitan</v>
      </c>
      <c r="P10635" s="6">
        <f>MONTH(tbl_Sales[[#This Row],[Date]])</f>
        <v>7</v>
      </c>
      <c r="Q10635" s="6">
        <f>YEAR(tbl_Sales[[#This Row],[Date]])</f>
        <v>2017</v>
      </c>
    </row>
    <row r="10636" spans="1:17" x14ac:dyDescent="0.25">
      <c r="A10636" s="1">
        <v>42932</v>
      </c>
      <c r="B10636">
        <v>490000</v>
      </c>
      <c r="C10636" t="s">
        <v>2</v>
      </c>
      <c r="D10636" t="s">
        <v>12425</v>
      </c>
      <c r="E10636" t="s">
        <v>10</v>
      </c>
      <c r="F10636">
        <v>3082</v>
      </c>
      <c r="G10636">
        <v>2</v>
      </c>
      <c r="H10636">
        <v>1</v>
      </c>
      <c r="I10636">
        <v>2</v>
      </c>
      <c r="J10636">
        <v>374</v>
      </c>
      <c r="L10636" t="s">
        <v>10813</v>
      </c>
      <c r="M10636" t="s">
        <v>7706</v>
      </c>
      <c r="N10636" t="s">
        <v>7515</v>
      </c>
      <c r="O10636" s="6" t="str">
        <f>INDEX(lkp_Region,MATCH(tbl_Sales[[#This Row],[Suburb]],lkp_Suburb,0))</f>
        <v>Northern Metropolitan</v>
      </c>
      <c r="P10636" s="6">
        <f>MONTH(tbl_Sales[[#This Row],[Date]])</f>
        <v>7</v>
      </c>
      <c r="Q10636" s="6">
        <f>YEAR(tbl_Sales[[#This Row],[Date]])</f>
        <v>2017</v>
      </c>
    </row>
    <row r="10637" spans="1:17" x14ac:dyDescent="0.25">
      <c r="A10637" s="1">
        <v>42932</v>
      </c>
      <c r="B10637">
        <v>1012000</v>
      </c>
      <c r="C10637" t="s">
        <v>2</v>
      </c>
      <c r="D10637" t="s">
        <v>12431</v>
      </c>
      <c r="E10637" t="s">
        <v>10</v>
      </c>
      <c r="F10637">
        <v>3076</v>
      </c>
      <c r="G10637">
        <v>4</v>
      </c>
      <c r="H10637">
        <v>3</v>
      </c>
      <c r="I10637">
        <v>3</v>
      </c>
      <c r="J10637">
        <v>631</v>
      </c>
      <c r="K10637">
        <v>2009</v>
      </c>
      <c r="L10637" t="s">
        <v>10814</v>
      </c>
      <c r="M10637" t="s">
        <v>7572</v>
      </c>
      <c r="N10637" t="s">
        <v>7515</v>
      </c>
      <c r="O10637" s="6" t="str">
        <f>INDEX(lkp_Region,MATCH(tbl_Sales[[#This Row],[Suburb]],lkp_Suburb,0))</f>
        <v>Northern Metropolitan</v>
      </c>
      <c r="P10637" s="6">
        <f>MONTH(tbl_Sales[[#This Row],[Date]])</f>
        <v>7</v>
      </c>
      <c r="Q10637" s="6">
        <f>YEAR(tbl_Sales[[#This Row],[Date]])</f>
        <v>2017</v>
      </c>
    </row>
    <row r="10638" spans="1:17" x14ac:dyDescent="0.25">
      <c r="A10638" s="1">
        <v>42932</v>
      </c>
      <c r="B10638">
        <v>1600000</v>
      </c>
      <c r="C10638" t="s">
        <v>2</v>
      </c>
      <c r="D10638" t="s">
        <v>12425</v>
      </c>
      <c r="E10638" t="s">
        <v>5</v>
      </c>
      <c r="F10638">
        <v>3182</v>
      </c>
      <c r="G10638">
        <v>4</v>
      </c>
      <c r="H10638">
        <v>2</v>
      </c>
      <c r="I10638">
        <v>3</v>
      </c>
      <c r="J10638">
        <v>613</v>
      </c>
      <c r="K10638">
        <v>1910</v>
      </c>
      <c r="L10638" t="s">
        <v>6386</v>
      </c>
      <c r="M10638" t="s">
        <v>156</v>
      </c>
      <c r="N10638" t="s">
        <v>26</v>
      </c>
      <c r="O10638" s="6" t="str">
        <f>INDEX(lkp_Region,MATCH(tbl_Sales[[#This Row],[Suburb]],lkp_Suburb,0))</f>
        <v>Southern Metropolitan</v>
      </c>
      <c r="P10638" s="6">
        <f>MONTH(tbl_Sales[[#This Row],[Date]])</f>
        <v>7</v>
      </c>
      <c r="Q10638" s="6">
        <f>YEAR(tbl_Sales[[#This Row],[Date]])</f>
        <v>2017</v>
      </c>
    </row>
    <row r="10639" spans="1:17" x14ac:dyDescent="0.25">
      <c r="A10639" s="1">
        <v>42932</v>
      </c>
      <c r="B10639">
        <v>454000</v>
      </c>
      <c r="C10639" t="s">
        <v>13</v>
      </c>
      <c r="D10639" t="s">
        <v>12427</v>
      </c>
      <c r="E10639" t="s">
        <v>10</v>
      </c>
      <c r="F10639">
        <v>3042</v>
      </c>
      <c r="G10639">
        <v>2</v>
      </c>
      <c r="H10639">
        <v>1</v>
      </c>
      <c r="I10639">
        <v>1</v>
      </c>
      <c r="J10639">
        <v>182</v>
      </c>
      <c r="K10639">
        <v>1985</v>
      </c>
      <c r="L10639" t="s">
        <v>10815</v>
      </c>
      <c r="M10639" t="s">
        <v>330</v>
      </c>
      <c r="N10639" t="s">
        <v>49</v>
      </c>
      <c r="O10639" s="6" t="str">
        <f>INDEX(lkp_Region,MATCH(tbl_Sales[[#This Row],[Suburb]],lkp_Suburb,0))</f>
        <v>Western Metropolitan</v>
      </c>
      <c r="P10639" s="6">
        <f>MONTH(tbl_Sales[[#This Row],[Date]])</f>
        <v>7</v>
      </c>
      <c r="Q10639" s="6">
        <f>YEAR(tbl_Sales[[#This Row],[Date]])</f>
        <v>2017</v>
      </c>
    </row>
    <row r="10640" spans="1:17" x14ac:dyDescent="0.25">
      <c r="A10640" s="1">
        <v>42932</v>
      </c>
      <c r="B10640">
        <v>825000</v>
      </c>
      <c r="C10640" t="s">
        <v>2</v>
      </c>
      <c r="D10640" t="s">
        <v>12424</v>
      </c>
      <c r="E10640" t="s">
        <v>5</v>
      </c>
      <c r="F10640">
        <v>3034</v>
      </c>
      <c r="G10640">
        <v>3</v>
      </c>
      <c r="H10640">
        <v>1</v>
      </c>
      <c r="I10640">
        <v>4</v>
      </c>
      <c r="J10640">
        <v>603</v>
      </c>
      <c r="L10640" t="s">
        <v>10816</v>
      </c>
      <c r="M10640" t="s">
        <v>524</v>
      </c>
      <c r="N10640" t="s">
        <v>49</v>
      </c>
      <c r="O10640" s="6" t="str">
        <f>INDEX(lkp_Region,MATCH(tbl_Sales[[#This Row],[Suburb]],lkp_Suburb,0))</f>
        <v>Western Metropolitan</v>
      </c>
      <c r="P10640" s="6">
        <f>MONTH(tbl_Sales[[#This Row],[Date]])</f>
        <v>7</v>
      </c>
      <c r="Q10640" s="6">
        <f>YEAR(tbl_Sales[[#This Row],[Date]])</f>
        <v>2017</v>
      </c>
    </row>
    <row r="10641" spans="1:17" x14ac:dyDescent="0.25">
      <c r="A10641" s="1">
        <v>42932</v>
      </c>
      <c r="B10641">
        <v>1800000</v>
      </c>
      <c r="C10641" t="s">
        <v>2</v>
      </c>
      <c r="D10641" t="s">
        <v>12427</v>
      </c>
      <c r="E10641" t="s">
        <v>10</v>
      </c>
      <c r="F10641">
        <v>3149</v>
      </c>
      <c r="G10641">
        <v>3</v>
      </c>
      <c r="H10641">
        <v>2</v>
      </c>
      <c r="I10641">
        <v>2</v>
      </c>
      <c r="J10641">
        <v>747</v>
      </c>
      <c r="L10641" t="s">
        <v>10817</v>
      </c>
      <c r="M10641" t="s">
        <v>7758</v>
      </c>
      <c r="N10641" t="s">
        <v>31</v>
      </c>
      <c r="O10641" s="6" t="str">
        <f>INDEX(lkp_Region,MATCH(tbl_Sales[[#This Row],[Suburb]],lkp_Suburb,0))</f>
        <v>Eastern Metropolitan</v>
      </c>
      <c r="P10641" s="6">
        <f>MONTH(tbl_Sales[[#This Row],[Date]])</f>
        <v>7</v>
      </c>
      <c r="Q10641" s="6">
        <f>YEAR(tbl_Sales[[#This Row],[Date]])</f>
        <v>2017</v>
      </c>
    </row>
    <row r="10642" spans="1:17" x14ac:dyDescent="0.25">
      <c r="A10642" s="1">
        <v>42932</v>
      </c>
      <c r="B10642">
        <v>1225000</v>
      </c>
      <c r="C10642" t="s">
        <v>2</v>
      </c>
      <c r="D10642" t="s">
        <v>12427</v>
      </c>
      <c r="E10642" t="s">
        <v>5</v>
      </c>
      <c r="F10642">
        <v>3031</v>
      </c>
      <c r="G10642">
        <v>3</v>
      </c>
      <c r="H10642">
        <v>2</v>
      </c>
      <c r="I10642">
        <v>2</v>
      </c>
      <c r="J10642">
        <v>223</v>
      </c>
      <c r="K10642">
        <v>1940</v>
      </c>
      <c r="L10642" t="s">
        <v>10818</v>
      </c>
      <c r="M10642" t="s">
        <v>264</v>
      </c>
      <c r="N10642" t="s">
        <v>88</v>
      </c>
      <c r="O10642" s="6" t="str">
        <f>INDEX(lkp_Region,MATCH(tbl_Sales[[#This Row],[Suburb]],lkp_Suburb,0))</f>
        <v>Northern Metropolitan</v>
      </c>
      <c r="P10642" s="6">
        <f>MONTH(tbl_Sales[[#This Row],[Date]])</f>
        <v>7</v>
      </c>
      <c r="Q10642" s="6">
        <f>YEAR(tbl_Sales[[#This Row],[Date]])</f>
        <v>2017</v>
      </c>
    </row>
    <row r="10643" spans="1:17" x14ac:dyDescent="0.25">
      <c r="A10643" s="1">
        <v>42932</v>
      </c>
      <c r="B10643">
        <v>560000</v>
      </c>
      <c r="C10643" t="s">
        <v>13</v>
      </c>
      <c r="D10643" t="s">
        <v>12423</v>
      </c>
      <c r="E10643" t="s">
        <v>10</v>
      </c>
      <c r="F10643">
        <v>3135</v>
      </c>
      <c r="G10643">
        <v>2</v>
      </c>
      <c r="H10643">
        <v>1</v>
      </c>
      <c r="I10643">
        <v>2</v>
      </c>
      <c r="J10643">
        <v>217</v>
      </c>
      <c r="K10643">
        <v>1985</v>
      </c>
      <c r="L10643" t="s">
        <v>10819</v>
      </c>
      <c r="M10643" t="s">
        <v>8016</v>
      </c>
      <c r="N10643" t="s">
        <v>7588</v>
      </c>
      <c r="O10643" s="6" t="str">
        <f>INDEX(lkp_Region,MATCH(tbl_Sales[[#This Row],[Suburb]],lkp_Suburb,0))</f>
        <v>Eastern Metropolitan</v>
      </c>
      <c r="P10643" s="6">
        <f>MONTH(tbl_Sales[[#This Row],[Date]])</f>
        <v>7</v>
      </c>
      <c r="Q10643" s="6">
        <f>YEAR(tbl_Sales[[#This Row],[Date]])</f>
        <v>2017</v>
      </c>
    </row>
    <row r="10644" spans="1:17" x14ac:dyDescent="0.25">
      <c r="A10644" s="1">
        <v>42932</v>
      </c>
      <c r="B10644">
        <v>655000</v>
      </c>
      <c r="C10644" t="s">
        <v>13</v>
      </c>
      <c r="D10644" t="s">
        <v>12424</v>
      </c>
      <c r="E10644" t="s">
        <v>10</v>
      </c>
      <c r="F10644">
        <v>3134</v>
      </c>
      <c r="G10644">
        <v>2</v>
      </c>
      <c r="H10644">
        <v>1</v>
      </c>
      <c r="I10644">
        <v>1</v>
      </c>
      <c r="J10644">
        <v>306</v>
      </c>
      <c r="L10644" t="s">
        <v>10820</v>
      </c>
      <c r="M10644" t="s">
        <v>7688</v>
      </c>
      <c r="N10644" t="s">
        <v>7588</v>
      </c>
      <c r="O10644" s="6" t="str">
        <f>INDEX(lkp_Region,MATCH(tbl_Sales[[#This Row],[Suburb]],lkp_Suburb,0))</f>
        <v>Eastern Metropolitan</v>
      </c>
      <c r="P10644" s="6">
        <f>MONTH(tbl_Sales[[#This Row],[Date]])</f>
        <v>7</v>
      </c>
      <c r="Q10644" s="6">
        <f>YEAR(tbl_Sales[[#This Row],[Date]])</f>
        <v>2017</v>
      </c>
    </row>
    <row r="10645" spans="1:17" x14ac:dyDescent="0.25">
      <c r="A10645" s="1">
        <v>42932</v>
      </c>
      <c r="B10645">
        <v>670000</v>
      </c>
      <c r="C10645" t="s">
        <v>51</v>
      </c>
      <c r="D10645" t="s">
        <v>12431</v>
      </c>
      <c r="E10645" t="s">
        <v>5</v>
      </c>
      <c r="F10645">
        <v>3012</v>
      </c>
      <c r="G10645">
        <v>3</v>
      </c>
      <c r="H10645">
        <v>2</v>
      </c>
      <c r="I10645">
        <v>2</v>
      </c>
      <c r="J10645">
        <v>159</v>
      </c>
      <c r="K10645">
        <v>2016</v>
      </c>
      <c r="L10645" t="s">
        <v>10059</v>
      </c>
      <c r="M10645" t="s">
        <v>19</v>
      </c>
      <c r="N10645" t="s">
        <v>21</v>
      </c>
      <c r="O10645" s="6" t="str">
        <f>INDEX(lkp_Region,MATCH(tbl_Sales[[#This Row],[Suburb]],lkp_Suburb,0))</f>
        <v>Western Metropolitan</v>
      </c>
      <c r="P10645" s="6">
        <f>MONTH(tbl_Sales[[#This Row],[Date]])</f>
        <v>7</v>
      </c>
      <c r="Q10645" s="6">
        <f>YEAR(tbl_Sales[[#This Row],[Date]])</f>
        <v>2017</v>
      </c>
    </row>
    <row r="10646" spans="1:17" x14ac:dyDescent="0.25">
      <c r="A10646" s="1">
        <v>42932</v>
      </c>
      <c r="B10646">
        <v>2450000</v>
      </c>
      <c r="C10646" t="s">
        <v>2</v>
      </c>
      <c r="D10646" t="s">
        <v>12429</v>
      </c>
      <c r="E10646" t="s">
        <v>5</v>
      </c>
      <c r="F10646">
        <v>3013</v>
      </c>
      <c r="G10646">
        <v>6</v>
      </c>
      <c r="H10646">
        <v>3</v>
      </c>
      <c r="I10646">
        <v>2</v>
      </c>
      <c r="J10646">
        <v>1087</v>
      </c>
      <c r="K10646">
        <v>1920</v>
      </c>
      <c r="L10646" t="s">
        <v>10821</v>
      </c>
      <c r="M10646" t="s">
        <v>65</v>
      </c>
      <c r="N10646" t="s">
        <v>21</v>
      </c>
      <c r="O10646" s="6" t="str">
        <f>INDEX(lkp_Region,MATCH(tbl_Sales[[#This Row],[Suburb]],lkp_Suburb,0))</f>
        <v>Western Metropolitan</v>
      </c>
      <c r="P10646" s="6">
        <f>MONTH(tbl_Sales[[#This Row],[Date]])</f>
        <v>7</v>
      </c>
      <c r="Q10646" s="6">
        <f>YEAR(tbl_Sales[[#This Row],[Date]])</f>
        <v>2017</v>
      </c>
    </row>
    <row r="10647" spans="1:17" x14ac:dyDescent="0.25">
      <c r="A10647" s="1">
        <v>42932</v>
      </c>
      <c r="B10647">
        <v>900000</v>
      </c>
      <c r="C10647" t="s">
        <v>2</v>
      </c>
      <c r="D10647" t="s">
        <v>12424</v>
      </c>
      <c r="E10647" t="s">
        <v>5</v>
      </c>
      <c r="F10647">
        <v>3115</v>
      </c>
      <c r="G10647">
        <v>3</v>
      </c>
      <c r="H10647">
        <v>2</v>
      </c>
      <c r="I10647">
        <v>2</v>
      </c>
      <c r="J10647">
        <v>0</v>
      </c>
      <c r="L10647" t="s">
        <v>10823</v>
      </c>
      <c r="M10647" t="s">
        <v>10822</v>
      </c>
      <c r="N10647" t="s">
        <v>128</v>
      </c>
      <c r="O10647" s="6" t="str">
        <f>INDEX(lkp_Region,MATCH(tbl_Sales[[#This Row],[Suburb]],lkp_Suburb,0))</f>
        <v>Eastern Victoria</v>
      </c>
      <c r="P10647" s="6">
        <f>MONTH(tbl_Sales[[#This Row],[Date]])</f>
        <v>7</v>
      </c>
      <c r="Q10647" s="6">
        <f>YEAR(tbl_Sales[[#This Row],[Date]])</f>
        <v>2017</v>
      </c>
    </row>
    <row r="10648" spans="1:17" x14ac:dyDescent="0.25">
      <c r="A10648" s="1">
        <v>42932</v>
      </c>
      <c r="B10648">
        <v>724000</v>
      </c>
      <c r="C10648" t="s">
        <v>13</v>
      </c>
      <c r="D10648" t="s">
        <v>12424</v>
      </c>
      <c r="E10648" t="s">
        <v>10</v>
      </c>
      <c r="F10648">
        <v>3196</v>
      </c>
      <c r="G10648">
        <v>2</v>
      </c>
      <c r="H10648">
        <v>1</v>
      </c>
      <c r="I10648">
        <v>2</v>
      </c>
      <c r="J10648">
        <v>224</v>
      </c>
      <c r="K10648">
        <v>2000</v>
      </c>
      <c r="L10648" t="s">
        <v>10824</v>
      </c>
      <c r="M10648" t="s">
        <v>9536</v>
      </c>
      <c r="N10648" t="s">
        <v>45</v>
      </c>
      <c r="O10648" s="6" t="str">
        <f>INDEX(lkp_Region,MATCH(tbl_Sales[[#This Row],[Suburb]],lkp_Suburb,0))</f>
        <v>South-Eastern Metropolitan</v>
      </c>
      <c r="P10648" s="6">
        <f>MONTH(tbl_Sales[[#This Row],[Date]])</f>
        <v>7</v>
      </c>
      <c r="Q10648" s="6">
        <f>YEAR(tbl_Sales[[#This Row],[Date]])</f>
        <v>2017</v>
      </c>
    </row>
    <row r="10649" spans="1:17" x14ac:dyDescent="0.25">
      <c r="A10649" s="1">
        <v>42932</v>
      </c>
      <c r="B10649">
        <v>667500</v>
      </c>
      <c r="C10649" t="s">
        <v>2</v>
      </c>
      <c r="D10649" t="s">
        <v>12425</v>
      </c>
      <c r="E10649" t="s">
        <v>10</v>
      </c>
      <c r="F10649">
        <v>3064</v>
      </c>
      <c r="G10649">
        <v>4</v>
      </c>
      <c r="H10649">
        <v>2</v>
      </c>
      <c r="I10649">
        <v>2</v>
      </c>
      <c r="J10649">
        <v>448</v>
      </c>
      <c r="K10649">
        <v>2014</v>
      </c>
      <c r="L10649" t="s">
        <v>10825</v>
      </c>
      <c r="M10649" t="s">
        <v>7797</v>
      </c>
      <c r="N10649" t="s">
        <v>195</v>
      </c>
      <c r="O10649" s="6" t="str">
        <f>INDEX(lkp_Region,MATCH(tbl_Sales[[#This Row],[Suburb]],lkp_Suburb,0))</f>
        <v>Northern Metropolitan</v>
      </c>
      <c r="P10649" s="6">
        <f>MONTH(tbl_Sales[[#This Row],[Date]])</f>
        <v>7</v>
      </c>
      <c r="Q10649" s="6">
        <f>YEAR(tbl_Sales[[#This Row],[Date]])</f>
        <v>2017</v>
      </c>
    </row>
    <row r="10650" spans="1:17" x14ac:dyDescent="0.25">
      <c r="A10650" s="1">
        <v>42932</v>
      </c>
      <c r="B10650">
        <v>1290000</v>
      </c>
      <c r="C10650" t="s">
        <v>2</v>
      </c>
      <c r="D10650" t="s">
        <v>12429</v>
      </c>
      <c r="E10650" t="s">
        <v>10</v>
      </c>
      <c r="F10650">
        <v>3165</v>
      </c>
      <c r="G10650">
        <v>3</v>
      </c>
      <c r="H10650">
        <v>1</v>
      </c>
      <c r="I10650">
        <v>2</v>
      </c>
      <c r="J10650">
        <v>537</v>
      </c>
      <c r="L10650" t="s">
        <v>10826</v>
      </c>
      <c r="M10650" t="s">
        <v>138</v>
      </c>
      <c r="N10650" t="s">
        <v>57</v>
      </c>
      <c r="O10650" s="6" t="str">
        <f>INDEX(lkp_Region,MATCH(tbl_Sales[[#This Row],[Suburb]],lkp_Suburb,0))</f>
        <v>Southern Metropolitan</v>
      </c>
      <c r="P10650" s="6">
        <f>MONTH(tbl_Sales[[#This Row],[Date]])</f>
        <v>7</v>
      </c>
      <c r="Q10650" s="6">
        <f>YEAR(tbl_Sales[[#This Row],[Date]])</f>
        <v>2017</v>
      </c>
    </row>
    <row r="10651" spans="1:17" x14ac:dyDescent="0.25">
      <c r="A10651" s="1">
        <v>42932</v>
      </c>
      <c r="B10651">
        <v>325000</v>
      </c>
      <c r="C10651" t="s">
        <v>13</v>
      </c>
      <c r="D10651" t="s">
        <v>12423</v>
      </c>
      <c r="E10651" t="s">
        <v>10</v>
      </c>
      <c r="F10651">
        <v>3073</v>
      </c>
      <c r="G10651">
        <v>1</v>
      </c>
      <c r="H10651">
        <v>1</v>
      </c>
      <c r="I10651">
        <v>1</v>
      </c>
      <c r="J10651">
        <v>60</v>
      </c>
      <c r="K10651">
        <v>1970</v>
      </c>
      <c r="L10651" t="s">
        <v>10827</v>
      </c>
      <c r="M10651" t="s">
        <v>93</v>
      </c>
      <c r="N10651" t="s">
        <v>62</v>
      </c>
      <c r="O10651" s="6" t="str">
        <f>INDEX(lkp_Region,MATCH(tbl_Sales[[#This Row],[Suburb]],lkp_Suburb,0))</f>
        <v>Northern Metropolitan</v>
      </c>
      <c r="P10651" s="6">
        <f>MONTH(tbl_Sales[[#This Row],[Date]])</f>
        <v>7</v>
      </c>
      <c r="Q10651" s="6">
        <f>YEAR(tbl_Sales[[#This Row],[Date]])</f>
        <v>2017</v>
      </c>
    </row>
    <row r="10652" spans="1:17" x14ac:dyDescent="0.25">
      <c r="A10652" s="1">
        <v>42932</v>
      </c>
      <c r="B10652">
        <v>685000</v>
      </c>
      <c r="C10652" t="s">
        <v>2</v>
      </c>
      <c r="D10652" t="s">
        <v>12423</v>
      </c>
      <c r="E10652" t="s">
        <v>10</v>
      </c>
      <c r="F10652">
        <v>3038</v>
      </c>
      <c r="G10652">
        <v>3</v>
      </c>
      <c r="H10652">
        <v>1</v>
      </c>
      <c r="I10652">
        <v>2</v>
      </c>
      <c r="J10652">
        <v>678</v>
      </c>
      <c r="L10652" t="s">
        <v>10828</v>
      </c>
      <c r="M10652" t="s">
        <v>7992</v>
      </c>
      <c r="N10652" t="s">
        <v>3</v>
      </c>
      <c r="O10652" s="6" t="str">
        <f>INDEX(lkp_Region,MATCH(tbl_Sales[[#This Row],[Suburb]],lkp_Suburb,0))</f>
        <v>Western Metropolitan</v>
      </c>
      <c r="P10652" s="6">
        <f>MONTH(tbl_Sales[[#This Row],[Date]])</f>
        <v>7</v>
      </c>
      <c r="Q10652" s="6">
        <f>YEAR(tbl_Sales[[#This Row],[Date]])</f>
        <v>2017</v>
      </c>
    </row>
    <row r="10653" spans="1:17" x14ac:dyDescent="0.25">
      <c r="A10653" s="1">
        <v>42932</v>
      </c>
      <c r="B10653">
        <v>851000</v>
      </c>
      <c r="C10653" t="s">
        <v>13</v>
      </c>
      <c r="D10653" t="s">
        <v>12427</v>
      </c>
      <c r="E10653" t="s">
        <v>10</v>
      </c>
      <c r="F10653">
        <v>3146</v>
      </c>
      <c r="G10653">
        <v>2</v>
      </c>
      <c r="H10653">
        <v>1</v>
      </c>
      <c r="I10653">
        <v>1</v>
      </c>
      <c r="J10653">
        <v>100</v>
      </c>
      <c r="K10653">
        <v>1960</v>
      </c>
      <c r="L10653" t="s">
        <v>10829</v>
      </c>
      <c r="M10653" t="s">
        <v>102</v>
      </c>
      <c r="N10653" t="s">
        <v>101</v>
      </c>
      <c r="O10653" s="6" t="str">
        <f>INDEX(lkp_Region,MATCH(tbl_Sales[[#This Row],[Suburb]],lkp_Suburb,0))</f>
        <v>Southern Metropolitan</v>
      </c>
      <c r="P10653" s="6">
        <f>MONTH(tbl_Sales[[#This Row],[Date]])</f>
        <v>7</v>
      </c>
      <c r="Q10653" s="6">
        <f>YEAR(tbl_Sales[[#This Row],[Date]])</f>
        <v>2017</v>
      </c>
    </row>
    <row r="10654" spans="1:17" x14ac:dyDescent="0.25">
      <c r="A10654" s="1">
        <v>42932</v>
      </c>
      <c r="B10654">
        <v>1280000</v>
      </c>
      <c r="C10654" t="s">
        <v>51</v>
      </c>
      <c r="D10654" t="s">
        <v>12429</v>
      </c>
      <c r="E10654" t="s">
        <v>5</v>
      </c>
      <c r="F10654">
        <v>3124</v>
      </c>
      <c r="G10654">
        <v>3</v>
      </c>
      <c r="H10654">
        <v>2</v>
      </c>
      <c r="I10654">
        <v>2</v>
      </c>
      <c r="J10654">
        <v>186</v>
      </c>
      <c r="K10654">
        <v>2014</v>
      </c>
      <c r="L10654" t="s">
        <v>10830</v>
      </c>
      <c r="M10654" t="s">
        <v>209</v>
      </c>
      <c r="N10654" t="s">
        <v>101</v>
      </c>
      <c r="O10654" s="6" t="str">
        <f>INDEX(lkp_Region,MATCH(tbl_Sales[[#This Row],[Suburb]],lkp_Suburb,0))</f>
        <v>Southern Metropolitan</v>
      </c>
      <c r="P10654" s="6">
        <f>MONTH(tbl_Sales[[#This Row],[Date]])</f>
        <v>7</v>
      </c>
      <c r="Q10654" s="6">
        <f>YEAR(tbl_Sales[[#This Row],[Date]])</f>
        <v>2017</v>
      </c>
    </row>
    <row r="10655" spans="1:17" x14ac:dyDescent="0.25">
      <c r="A10655" s="1">
        <v>42932</v>
      </c>
      <c r="B10655">
        <v>810000</v>
      </c>
      <c r="C10655" t="s">
        <v>2</v>
      </c>
      <c r="D10655" t="s">
        <v>12427</v>
      </c>
      <c r="E10655" t="s">
        <v>10</v>
      </c>
      <c r="F10655">
        <v>3081</v>
      </c>
      <c r="G10655">
        <v>3</v>
      </c>
      <c r="H10655">
        <v>1</v>
      </c>
      <c r="I10655">
        <v>3</v>
      </c>
      <c r="J10655">
        <v>619</v>
      </c>
      <c r="K10655">
        <v>1940</v>
      </c>
      <c r="L10655" t="s">
        <v>10831</v>
      </c>
      <c r="M10655" t="s">
        <v>748</v>
      </c>
      <c r="N10655" t="s">
        <v>150</v>
      </c>
      <c r="O10655" s="6" t="str">
        <f>INDEX(lkp_Region,MATCH(tbl_Sales[[#This Row],[Suburb]],lkp_Suburb,0))</f>
        <v>Eastern Metropolitan</v>
      </c>
      <c r="P10655" s="6">
        <f>MONTH(tbl_Sales[[#This Row],[Date]])</f>
        <v>7</v>
      </c>
      <c r="Q10655" s="6">
        <f>YEAR(tbl_Sales[[#This Row],[Date]])</f>
        <v>2017</v>
      </c>
    </row>
    <row r="10656" spans="1:17" x14ac:dyDescent="0.25">
      <c r="A10656" s="1">
        <v>42932</v>
      </c>
      <c r="B10656">
        <v>880000</v>
      </c>
      <c r="C10656" t="s">
        <v>51</v>
      </c>
      <c r="D10656" t="s">
        <v>12423</v>
      </c>
      <c r="E10656" t="s">
        <v>10</v>
      </c>
      <c r="F10656">
        <v>3079</v>
      </c>
      <c r="G10656">
        <v>2</v>
      </c>
      <c r="H10656">
        <v>1</v>
      </c>
      <c r="I10656">
        <v>2</v>
      </c>
      <c r="J10656">
        <v>229</v>
      </c>
      <c r="K10656">
        <v>2005</v>
      </c>
      <c r="L10656" t="s">
        <v>10832</v>
      </c>
      <c r="M10656" t="s">
        <v>213</v>
      </c>
      <c r="N10656" t="s">
        <v>150</v>
      </c>
      <c r="O10656" s="6" t="str">
        <f>INDEX(lkp_Region,MATCH(tbl_Sales[[#This Row],[Suburb]],lkp_Suburb,0))</f>
        <v>Eastern Metropolitan</v>
      </c>
      <c r="P10656" s="6">
        <f>MONTH(tbl_Sales[[#This Row],[Date]])</f>
        <v>7</v>
      </c>
      <c r="Q10656" s="6">
        <f>YEAR(tbl_Sales[[#This Row],[Date]])</f>
        <v>2017</v>
      </c>
    </row>
    <row r="10657" spans="1:17" x14ac:dyDescent="0.25">
      <c r="A10657" s="1">
        <v>42933</v>
      </c>
      <c r="B10657">
        <v>1310000</v>
      </c>
      <c r="C10657" t="s">
        <v>2</v>
      </c>
      <c r="D10657" t="s">
        <v>12429</v>
      </c>
      <c r="E10657" t="s">
        <v>10</v>
      </c>
      <c r="F10657">
        <v>3121</v>
      </c>
      <c r="G10657">
        <v>3</v>
      </c>
      <c r="H10657">
        <v>1</v>
      </c>
      <c r="I10657">
        <v>1</v>
      </c>
      <c r="J10657">
        <v>209</v>
      </c>
      <c r="K10657">
        <v>1920</v>
      </c>
      <c r="L10657" t="s">
        <v>10833</v>
      </c>
      <c r="M10657" t="s">
        <v>6</v>
      </c>
      <c r="N10657" t="s">
        <v>8</v>
      </c>
      <c r="O10657" s="6" t="str">
        <f>INDEX(lkp_Region,MATCH(tbl_Sales[[#This Row],[Suburb]],lkp_Suburb,0))</f>
        <v>Northern Metropolitan</v>
      </c>
      <c r="P10657" s="6">
        <f>MONTH(tbl_Sales[[#This Row],[Date]])</f>
        <v>7</v>
      </c>
      <c r="Q10657" s="6">
        <f>YEAR(tbl_Sales[[#This Row],[Date]])</f>
        <v>2017</v>
      </c>
    </row>
    <row r="10658" spans="1:17" x14ac:dyDescent="0.25">
      <c r="A10658" s="1">
        <v>42933</v>
      </c>
      <c r="B10658">
        <v>542000</v>
      </c>
      <c r="C10658" t="s">
        <v>13</v>
      </c>
      <c r="D10658" t="s">
        <v>12427</v>
      </c>
      <c r="E10658" t="s">
        <v>10</v>
      </c>
      <c r="F10658">
        <v>3074</v>
      </c>
      <c r="G10658">
        <v>3</v>
      </c>
      <c r="H10658">
        <v>2</v>
      </c>
      <c r="I10658">
        <v>2</v>
      </c>
      <c r="J10658">
        <v>213</v>
      </c>
      <c r="L10658" t="s">
        <v>10834</v>
      </c>
      <c r="M10658" t="s">
        <v>7603</v>
      </c>
      <c r="N10658" t="s">
        <v>7515</v>
      </c>
      <c r="O10658" s="6" t="str">
        <f>INDEX(lkp_Region,MATCH(tbl_Sales[[#This Row],[Suburb]],lkp_Suburb,0))</f>
        <v>Northern Metropolitan</v>
      </c>
      <c r="P10658" s="6">
        <f>MONTH(tbl_Sales[[#This Row],[Date]])</f>
        <v>7</v>
      </c>
      <c r="Q10658" s="6">
        <f>YEAR(tbl_Sales[[#This Row],[Date]])</f>
        <v>2017</v>
      </c>
    </row>
    <row r="10659" spans="1:17" x14ac:dyDescent="0.25">
      <c r="A10659" s="1">
        <v>42933</v>
      </c>
      <c r="B10659">
        <v>1020000</v>
      </c>
      <c r="C10659" t="s">
        <v>2</v>
      </c>
      <c r="D10659" t="s">
        <v>12427</v>
      </c>
      <c r="E10659" t="s">
        <v>10</v>
      </c>
      <c r="F10659">
        <v>3131</v>
      </c>
      <c r="G10659">
        <v>2</v>
      </c>
      <c r="H10659">
        <v>1</v>
      </c>
      <c r="I10659">
        <v>1</v>
      </c>
      <c r="J10659">
        <v>581</v>
      </c>
      <c r="K10659">
        <v>1970</v>
      </c>
      <c r="L10659" t="s">
        <v>10835</v>
      </c>
      <c r="M10659" t="s">
        <v>8929</v>
      </c>
      <c r="N10659" t="s">
        <v>14</v>
      </c>
      <c r="O10659" s="6" t="str">
        <f>INDEX(lkp_Region,MATCH(tbl_Sales[[#This Row],[Suburb]],lkp_Suburb,0))</f>
        <v>Eastern Metropolitan</v>
      </c>
      <c r="P10659" s="6">
        <f>MONTH(tbl_Sales[[#This Row],[Date]])</f>
        <v>7</v>
      </c>
      <c r="Q10659" s="6">
        <f>YEAR(tbl_Sales[[#This Row],[Date]])</f>
        <v>2017</v>
      </c>
    </row>
    <row r="10660" spans="1:17" x14ac:dyDescent="0.25">
      <c r="A10660" s="1">
        <v>42933</v>
      </c>
      <c r="B10660">
        <v>980000</v>
      </c>
      <c r="C10660" t="s">
        <v>13</v>
      </c>
      <c r="D10660" t="s">
        <v>12429</v>
      </c>
      <c r="E10660" t="s">
        <v>5</v>
      </c>
      <c r="F10660">
        <v>3141</v>
      </c>
      <c r="G10660">
        <v>2</v>
      </c>
      <c r="H10660">
        <v>1</v>
      </c>
      <c r="I10660">
        <v>0</v>
      </c>
      <c r="J10660">
        <v>0</v>
      </c>
      <c r="L10660" t="s">
        <v>10836</v>
      </c>
      <c r="M10660" t="s">
        <v>111</v>
      </c>
      <c r="N10660" t="s">
        <v>76</v>
      </c>
      <c r="O10660" s="6" t="str">
        <f>INDEX(lkp_Region,MATCH(tbl_Sales[[#This Row],[Suburb]],lkp_Suburb,0))</f>
        <v>Southern Metropolitan</v>
      </c>
      <c r="P10660" s="6">
        <f>MONTH(tbl_Sales[[#This Row],[Date]])</f>
        <v>7</v>
      </c>
      <c r="Q10660" s="6">
        <f>YEAR(tbl_Sales[[#This Row],[Date]])</f>
        <v>2017</v>
      </c>
    </row>
    <row r="10661" spans="1:17" x14ac:dyDescent="0.25">
      <c r="A10661" s="1">
        <v>42933</v>
      </c>
      <c r="B10661">
        <v>4200000</v>
      </c>
      <c r="C10661" t="s">
        <v>2</v>
      </c>
      <c r="D10661" t="s">
        <v>12427</v>
      </c>
      <c r="E10661" t="s">
        <v>10</v>
      </c>
      <c r="F10661">
        <v>3181</v>
      </c>
      <c r="G10661">
        <v>4</v>
      </c>
      <c r="H10661">
        <v>2</v>
      </c>
      <c r="I10661">
        <v>2</v>
      </c>
      <c r="J10661">
        <v>787</v>
      </c>
      <c r="K10661">
        <v>1930</v>
      </c>
      <c r="L10661" t="s">
        <v>10837</v>
      </c>
      <c r="M10661" t="s">
        <v>302</v>
      </c>
      <c r="N10661" t="s">
        <v>76</v>
      </c>
      <c r="O10661" s="6" t="str">
        <f>INDEX(lkp_Region,MATCH(tbl_Sales[[#This Row],[Suburb]],lkp_Suburb,0))</f>
        <v>Southern Metropolitan</v>
      </c>
      <c r="P10661" s="6">
        <f>MONTH(tbl_Sales[[#This Row],[Date]])</f>
        <v>7</v>
      </c>
      <c r="Q10661" s="6">
        <f>YEAR(tbl_Sales[[#This Row],[Date]])</f>
        <v>2017</v>
      </c>
    </row>
    <row r="10662" spans="1:17" x14ac:dyDescent="0.25">
      <c r="A10662" s="1">
        <v>42933</v>
      </c>
      <c r="B10662">
        <v>1665000</v>
      </c>
      <c r="C10662" t="s">
        <v>2</v>
      </c>
      <c r="D10662" t="s">
        <v>12430</v>
      </c>
      <c r="E10662" t="s">
        <v>10</v>
      </c>
      <c r="F10662">
        <v>3207</v>
      </c>
      <c r="G10662">
        <v>3</v>
      </c>
      <c r="H10662">
        <v>3</v>
      </c>
      <c r="I10662">
        <v>2</v>
      </c>
      <c r="J10662">
        <v>121</v>
      </c>
      <c r="L10662" t="s">
        <v>10838</v>
      </c>
      <c r="M10662" t="s">
        <v>24</v>
      </c>
      <c r="N10662" t="s">
        <v>26</v>
      </c>
      <c r="O10662" s="6" t="str">
        <f>INDEX(lkp_Region,MATCH(tbl_Sales[[#This Row],[Suburb]],lkp_Suburb,0))</f>
        <v>Southern Metropolitan</v>
      </c>
      <c r="P10662" s="6">
        <f>MONTH(tbl_Sales[[#This Row],[Date]])</f>
        <v>7</v>
      </c>
      <c r="Q10662" s="6">
        <f>YEAR(tbl_Sales[[#This Row],[Date]])</f>
        <v>2017</v>
      </c>
    </row>
    <row r="10663" spans="1:17" x14ac:dyDescent="0.25">
      <c r="A10663" s="1">
        <v>42933</v>
      </c>
      <c r="B10663">
        <v>656000</v>
      </c>
      <c r="C10663" t="s">
        <v>51</v>
      </c>
      <c r="D10663" t="s">
        <v>12423</v>
      </c>
      <c r="E10663" t="s">
        <v>10</v>
      </c>
      <c r="F10663">
        <v>3046</v>
      </c>
      <c r="G10663">
        <v>4</v>
      </c>
      <c r="H10663">
        <v>2</v>
      </c>
      <c r="I10663">
        <v>2</v>
      </c>
      <c r="J10663">
        <v>228</v>
      </c>
      <c r="K10663">
        <v>2003</v>
      </c>
      <c r="L10663" t="s">
        <v>10839</v>
      </c>
      <c r="M10663" t="s">
        <v>78</v>
      </c>
      <c r="N10663" t="s">
        <v>18</v>
      </c>
      <c r="O10663" s="6" t="str">
        <f>INDEX(lkp_Region,MATCH(tbl_Sales[[#This Row],[Suburb]],lkp_Suburb,0))</f>
        <v>Northern Metropolitan</v>
      </c>
      <c r="P10663" s="6">
        <f>MONTH(tbl_Sales[[#This Row],[Date]])</f>
        <v>7</v>
      </c>
      <c r="Q10663" s="6">
        <f>YEAR(tbl_Sales[[#This Row],[Date]])</f>
        <v>2017</v>
      </c>
    </row>
    <row r="10664" spans="1:17" x14ac:dyDescent="0.25">
      <c r="A10664" s="1">
        <v>42933</v>
      </c>
      <c r="B10664">
        <v>847000</v>
      </c>
      <c r="C10664" t="s">
        <v>2</v>
      </c>
      <c r="D10664" t="s">
        <v>12423</v>
      </c>
      <c r="E10664" t="s">
        <v>5</v>
      </c>
      <c r="F10664">
        <v>3046</v>
      </c>
      <c r="G10664">
        <v>3</v>
      </c>
      <c r="H10664">
        <v>1</v>
      </c>
      <c r="I10664">
        <v>2</v>
      </c>
      <c r="J10664">
        <v>650</v>
      </c>
      <c r="L10664" t="s">
        <v>10840</v>
      </c>
      <c r="M10664" t="s">
        <v>78</v>
      </c>
      <c r="N10664" t="s">
        <v>18</v>
      </c>
      <c r="O10664" s="6" t="str">
        <f>INDEX(lkp_Region,MATCH(tbl_Sales[[#This Row],[Suburb]],lkp_Suburb,0))</f>
        <v>Northern Metropolitan</v>
      </c>
      <c r="P10664" s="6">
        <f>MONTH(tbl_Sales[[#This Row],[Date]])</f>
        <v>7</v>
      </c>
      <c r="Q10664" s="6">
        <f>YEAR(tbl_Sales[[#This Row],[Date]])</f>
        <v>2017</v>
      </c>
    </row>
    <row r="10665" spans="1:17" x14ac:dyDescent="0.25">
      <c r="A10665" s="1">
        <v>42933</v>
      </c>
      <c r="B10665">
        <v>505000</v>
      </c>
      <c r="C10665" t="s">
        <v>13</v>
      </c>
      <c r="D10665" t="s">
        <v>12427</v>
      </c>
      <c r="E10665" t="s">
        <v>5</v>
      </c>
      <c r="F10665">
        <v>3031</v>
      </c>
      <c r="G10665">
        <v>2</v>
      </c>
      <c r="H10665">
        <v>1</v>
      </c>
      <c r="I10665">
        <v>1</v>
      </c>
      <c r="J10665">
        <v>0</v>
      </c>
      <c r="L10665" t="s">
        <v>10841</v>
      </c>
      <c r="M10665" t="s">
        <v>288</v>
      </c>
      <c r="N10665" t="s">
        <v>49</v>
      </c>
      <c r="O10665" s="6" t="str">
        <f>INDEX(lkp_Region,MATCH(tbl_Sales[[#This Row],[Suburb]],lkp_Suburb,0))</f>
        <v>Northern Metropolitan</v>
      </c>
      <c r="P10665" s="6">
        <f>MONTH(tbl_Sales[[#This Row],[Date]])</f>
        <v>7</v>
      </c>
      <c r="Q10665" s="6">
        <f>YEAR(tbl_Sales[[#This Row],[Date]])</f>
        <v>2017</v>
      </c>
    </row>
    <row r="10666" spans="1:17" x14ac:dyDescent="0.25">
      <c r="A10666" s="1">
        <v>42933</v>
      </c>
      <c r="B10666">
        <v>1020000</v>
      </c>
      <c r="C10666" t="s">
        <v>2</v>
      </c>
      <c r="D10666" t="s">
        <v>12429</v>
      </c>
      <c r="E10666" t="s">
        <v>10</v>
      </c>
      <c r="F10666">
        <v>3039</v>
      </c>
      <c r="G10666">
        <v>2</v>
      </c>
      <c r="H10666">
        <v>1</v>
      </c>
      <c r="I10666">
        <v>1</v>
      </c>
      <c r="J10666">
        <v>269</v>
      </c>
      <c r="L10666" t="s">
        <v>10842</v>
      </c>
      <c r="M10666" t="s">
        <v>242</v>
      </c>
      <c r="N10666" t="s">
        <v>49</v>
      </c>
      <c r="O10666" s="6" t="str">
        <f>INDEX(lkp_Region,MATCH(tbl_Sales[[#This Row],[Suburb]],lkp_Suburb,0))</f>
        <v>Western Metropolitan</v>
      </c>
      <c r="P10666" s="6">
        <f>MONTH(tbl_Sales[[#This Row],[Date]])</f>
        <v>7</v>
      </c>
      <c r="Q10666" s="6">
        <f>YEAR(tbl_Sales[[#This Row],[Date]])</f>
        <v>2017</v>
      </c>
    </row>
    <row r="10667" spans="1:17" x14ac:dyDescent="0.25">
      <c r="A10667" s="1">
        <v>42933</v>
      </c>
      <c r="B10667">
        <v>426000</v>
      </c>
      <c r="C10667" t="s">
        <v>2</v>
      </c>
      <c r="D10667" t="s">
        <v>12430</v>
      </c>
      <c r="E10667" t="s">
        <v>10</v>
      </c>
      <c r="F10667">
        <v>3338</v>
      </c>
      <c r="G10667">
        <v>4</v>
      </c>
      <c r="H10667">
        <v>2</v>
      </c>
      <c r="I10667">
        <v>3</v>
      </c>
      <c r="J10667">
        <v>655</v>
      </c>
      <c r="K10667">
        <v>1975</v>
      </c>
      <c r="L10667" t="s">
        <v>10843</v>
      </c>
      <c r="M10667" t="s">
        <v>8044</v>
      </c>
      <c r="N10667" t="s">
        <v>7542</v>
      </c>
      <c r="O10667" s="6" t="str">
        <f>INDEX(lkp_Region,MATCH(tbl_Sales[[#This Row],[Suburb]],lkp_Suburb,0))</f>
        <v>Western Victoria</v>
      </c>
      <c r="P10667" s="6">
        <f>MONTH(tbl_Sales[[#This Row],[Date]])</f>
        <v>7</v>
      </c>
      <c r="Q10667" s="6">
        <f>YEAR(tbl_Sales[[#This Row],[Date]])</f>
        <v>2017</v>
      </c>
    </row>
    <row r="10668" spans="1:17" x14ac:dyDescent="0.25">
      <c r="A10668" s="1">
        <v>42933</v>
      </c>
      <c r="B10668">
        <v>876000</v>
      </c>
      <c r="C10668" t="s">
        <v>2</v>
      </c>
      <c r="D10668" t="s">
        <v>12427</v>
      </c>
      <c r="E10668" t="s">
        <v>10</v>
      </c>
      <c r="F10668">
        <v>3012</v>
      </c>
      <c r="G10668">
        <v>2</v>
      </c>
      <c r="H10668">
        <v>1</v>
      </c>
      <c r="I10668">
        <v>1</v>
      </c>
      <c r="J10668">
        <v>369</v>
      </c>
      <c r="L10668" t="s">
        <v>10844</v>
      </c>
      <c r="M10668" t="s">
        <v>53</v>
      </c>
      <c r="N10668" t="s">
        <v>21</v>
      </c>
      <c r="O10668" s="6" t="str">
        <f>INDEX(lkp_Region,MATCH(tbl_Sales[[#This Row],[Suburb]],lkp_Suburb,0))</f>
        <v>Western Metropolitan</v>
      </c>
      <c r="P10668" s="6">
        <f>MONTH(tbl_Sales[[#This Row],[Date]])</f>
        <v>7</v>
      </c>
      <c r="Q10668" s="6">
        <f>YEAR(tbl_Sales[[#This Row],[Date]])</f>
        <v>2017</v>
      </c>
    </row>
    <row r="10669" spans="1:17" x14ac:dyDescent="0.25">
      <c r="A10669" s="1">
        <v>42933</v>
      </c>
      <c r="B10669">
        <v>1276000</v>
      </c>
      <c r="C10669" t="s">
        <v>2</v>
      </c>
      <c r="D10669" t="s">
        <v>12431</v>
      </c>
      <c r="E10669" t="s">
        <v>10</v>
      </c>
      <c r="F10669">
        <v>3012</v>
      </c>
      <c r="G10669">
        <v>4</v>
      </c>
      <c r="H10669">
        <v>2</v>
      </c>
      <c r="I10669">
        <v>1</v>
      </c>
      <c r="J10669">
        <v>323</v>
      </c>
      <c r="K10669">
        <v>1945</v>
      </c>
      <c r="L10669" t="s">
        <v>735</v>
      </c>
      <c r="M10669" t="s">
        <v>53</v>
      </c>
      <c r="N10669" t="s">
        <v>21</v>
      </c>
      <c r="O10669" s="6" t="str">
        <f>INDEX(lkp_Region,MATCH(tbl_Sales[[#This Row],[Suburb]],lkp_Suburb,0))</f>
        <v>Western Metropolitan</v>
      </c>
      <c r="P10669" s="6">
        <f>MONTH(tbl_Sales[[#This Row],[Date]])</f>
        <v>7</v>
      </c>
      <c r="Q10669" s="6">
        <f>YEAR(tbl_Sales[[#This Row],[Date]])</f>
        <v>2017</v>
      </c>
    </row>
    <row r="10670" spans="1:17" x14ac:dyDescent="0.25">
      <c r="A10670" s="1">
        <v>42933</v>
      </c>
      <c r="B10670">
        <v>470000</v>
      </c>
      <c r="C10670" t="s">
        <v>51</v>
      </c>
      <c r="D10670" t="s">
        <v>12423</v>
      </c>
      <c r="E10670" t="s">
        <v>5</v>
      </c>
      <c r="F10670">
        <v>3059</v>
      </c>
      <c r="G10670">
        <v>3</v>
      </c>
      <c r="H10670">
        <v>2</v>
      </c>
      <c r="I10670">
        <v>2</v>
      </c>
      <c r="J10670">
        <v>201</v>
      </c>
      <c r="K10670">
        <v>2016</v>
      </c>
      <c r="L10670" t="s">
        <v>10845</v>
      </c>
      <c r="M10670" t="s">
        <v>7544</v>
      </c>
      <c r="N10670" t="s">
        <v>195</v>
      </c>
      <c r="O10670" s="6" t="str">
        <f>INDEX(lkp_Region,MATCH(tbl_Sales[[#This Row],[Suburb]],lkp_Suburb,0))</f>
        <v>Northern Metropolitan</v>
      </c>
      <c r="P10670" s="6">
        <f>MONTH(tbl_Sales[[#This Row],[Date]])</f>
        <v>7</v>
      </c>
      <c r="Q10670" s="6">
        <f>YEAR(tbl_Sales[[#This Row],[Date]])</f>
        <v>2017</v>
      </c>
    </row>
    <row r="10671" spans="1:17" x14ac:dyDescent="0.25">
      <c r="A10671" s="1">
        <v>42933</v>
      </c>
      <c r="B10671">
        <v>729000</v>
      </c>
      <c r="C10671" t="s">
        <v>2</v>
      </c>
      <c r="D10671" t="s">
        <v>12427</v>
      </c>
      <c r="E10671" t="s">
        <v>10</v>
      </c>
      <c r="F10671">
        <v>3049</v>
      </c>
      <c r="G10671">
        <v>3</v>
      </c>
      <c r="H10671">
        <v>1</v>
      </c>
      <c r="I10671">
        <v>1</v>
      </c>
      <c r="J10671">
        <v>672</v>
      </c>
      <c r="L10671" t="s">
        <v>10846</v>
      </c>
      <c r="M10671" t="s">
        <v>8418</v>
      </c>
      <c r="N10671" t="s">
        <v>195</v>
      </c>
      <c r="O10671" s="6" t="str">
        <f>INDEX(lkp_Region,MATCH(tbl_Sales[[#This Row],[Suburb]],lkp_Suburb,0))</f>
        <v>Northern Metropolitan</v>
      </c>
      <c r="P10671" s="6">
        <f>MONTH(tbl_Sales[[#This Row],[Date]])</f>
        <v>7</v>
      </c>
      <c r="Q10671" s="6">
        <f>YEAR(tbl_Sales[[#This Row],[Date]])</f>
        <v>2017</v>
      </c>
    </row>
    <row r="10672" spans="1:17" x14ac:dyDescent="0.25">
      <c r="A10672" s="1">
        <v>42933</v>
      </c>
      <c r="B10672">
        <v>1100000</v>
      </c>
      <c r="C10672" t="s">
        <v>2</v>
      </c>
      <c r="D10672" t="s">
        <v>12424</v>
      </c>
      <c r="E10672" t="s">
        <v>5</v>
      </c>
      <c r="F10672">
        <v>3015</v>
      </c>
      <c r="G10672">
        <v>3</v>
      </c>
      <c r="H10672">
        <v>2</v>
      </c>
      <c r="I10672">
        <v>3</v>
      </c>
      <c r="J10672">
        <v>449</v>
      </c>
      <c r="K10672">
        <v>1940</v>
      </c>
      <c r="L10672" t="s">
        <v>10847</v>
      </c>
      <c r="M10672" t="s">
        <v>133</v>
      </c>
      <c r="N10672" t="s">
        <v>69</v>
      </c>
      <c r="O10672" s="6" t="str">
        <f>INDEX(lkp_Region,MATCH(tbl_Sales[[#This Row],[Suburb]],lkp_Suburb,0))</f>
        <v>Western Metropolitan</v>
      </c>
      <c r="P10672" s="6">
        <f>MONTH(tbl_Sales[[#This Row],[Date]])</f>
        <v>7</v>
      </c>
      <c r="Q10672" s="6">
        <f>YEAR(tbl_Sales[[#This Row],[Date]])</f>
        <v>2017</v>
      </c>
    </row>
    <row r="10673" spans="1:17" x14ac:dyDescent="0.25">
      <c r="A10673" s="1">
        <v>42933</v>
      </c>
      <c r="B10673">
        <v>700000</v>
      </c>
      <c r="C10673" t="s">
        <v>2</v>
      </c>
      <c r="D10673" t="s">
        <v>12427</v>
      </c>
      <c r="E10673" t="s">
        <v>5</v>
      </c>
      <c r="F10673">
        <v>3172</v>
      </c>
      <c r="G10673">
        <v>3</v>
      </c>
      <c r="H10673">
        <v>1</v>
      </c>
      <c r="I10673">
        <v>2</v>
      </c>
      <c r="J10673">
        <v>638</v>
      </c>
      <c r="K10673">
        <v>1980</v>
      </c>
      <c r="L10673" t="s">
        <v>10849</v>
      </c>
      <c r="M10673" t="s">
        <v>10848</v>
      </c>
      <c r="N10673" t="s">
        <v>7727</v>
      </c>
      <c r="O10673" s="6" t="str">
        <f>INDEX(lkp_Region,MATCH(tbl_Sales[[#This Row],[Suburb]],lkp_Suburb,0))</f>
        <v>South-Eastern Metropolitan</v>
      </c>
      <c r="P10673" s="6">
        <f>MONTH(tbl_Sales[[#This Row],[Date]])</f>
        <v>7</v>
      </c>
      <c r="Q10673" s="6">
        <f>YEAR(tbl_Sales[[#This Row],[Date]])</f>
        <v>2017</v>
      </c>
    </row>
    <row r="10674" spans="1:17" x14ac:dyDescent="0.25">
      <c r="A10674" s="1">
        <v>42933</v>
      </c>
      <c r="B10674">
        <v>286000</v>
      </c>
      <c r="C10674" t="s">
        <v>13</v>
      </c>
      <c r="D10674" t="s">
        <v>12425</v>
      </c>
      <c r="E10674" t="s">
        <v>5</v>
      </c>
      <c r="F10674">
        <v>3163</v>
      </c>
      <c r="G10674">
        <v>1</v>
      </c>
      <c r="H10674">
        <v>1</v>
      </c>
      <c r="I10674">
        <v>1</v>
      </c>
      <c r="J10674">
        <v>314</v>
      </c>
      <c r="K10674">
        <v>1960</v>
      </c>
      <c r="L10674" t="s">
        <v>10850</v>
      </c>
      <c r="M10674" t="s">
        <v>201</v>
      </c>
      <c r="N10674" t="s">
        <v>57</v>
      </c>
      <c r="O10674" s="6" t="str">
        <f>INDEX(lkp_Region,MATCH(tbl_Sales[[#This Row],[Suburb]],lkp_Suburb,0))</f>
        <v>Southern Metropolitan</v>
      </c>
      <c r="P10674" s="6">
        <f>MONTH(tbl_Sales[[#This Row],[Date]])</f>
        <v>7</v>
      </c>
      <c r="Q10674" s="6">
        <f>YEAR(tbl_Sales[[#This Row],[Date]])</f>
        <v>2017</v>
      </c>
    </row>
    <row r="10675" spans="1:17" x14ac:dyDescent="0.25">
      <c r="A10675" s="1">
        <v>42933</v>
      </c>
      <c r="B10675">
        <v>635000</v>
      </c>
      <c r="C10675" t="s">
        <v>2</v>
      </c>
      <c r="D10675" t="s">
        <v>12427</v>
      </c>
      <c r="E10675" t="s">
        <v>5</v>
      </c>
      <c r="F10675">
        <v>3042</v>
      </c>
      <c r="G10675">
        <v>3</v>
      </c>
      <c r="H10675">
        <v>2</v>
      </c>
      <c r="I10675">
        <v>2</v>
      </c>
      <c r="J10675">
        <v>174</v>
      </c>
      <c r="K10675">
        <v>2002</v>
      </c>
      <c r="L10675" t="s">
        <v>10851</v>
      </c>
      <c r="M10675" t="s">
        <v>1091</v>
      </c>
      <c r="N10675" t="s">
        <v>3</v>
      </c>
      <c r="O10675" s="6" t="str">
        <f>INDEX(lkp_Region,MATCH(tbl_Sales[[#This Row],[Suburb]],lkp_Suburb,0))</f>
        <v>Western Metropolitan</v>
      </c>
      <c r="P10675" s="6">
        <f>MONTH(tbl_Sales[[#This Row],[Date]])</f>
        <v>7</v>
      </c>
      <c r="Q10675" s="6">
        <f>YEAR(tbl_Sales[[#This Row],[Date]])</f>
        <v>2017</v>
      </c>
    </row>
    <row r="10676" spans="1:17" x14ac:dyDescent="0.25">
      <c r="A10676" s="1">
        <v>42933</v>
      </c>
      <c r="B10676">
        <v>860000</v>
      </c>
      <c r="C10676" t="s">
        <v>2</v>
      </c>
      <c r="D10676" t="s">
        <v>12425</v>
      </c>
      <c r="E10676" t="s">
        <v>10</v>
      </c>
      <c r="F10676">
        <v>3030</v>
      </c>
      <c r="G10676">
        <v>4</v>
      </c>
      <c r="H10676">
        <v>2</v>
      </c>
      <c r="I10676">
        <v>2</v>
      </c>
      <c r="J10676">
        <v>663</v>
      </c>
      <c r="L10676" t="s">
        <v>10852</v>
      </c>
      <c r="M10676" t="s">
        <v>10066</v>
      </c>
      <c r="N10676" t="s">
        <v>3</v>
      </c>
      <c r="O10676" s="6" t="str">
        <f>INDEX(lkp_Region,MATCH(tbl_Sales[[#This Row],[Suburb]],lkp_Suburb,0))</f>
        <v>Western Metropolitan</v>
      </c>
      <c r="P10676" s="6">
        <f>MONTH(tbl_Sales[[#This Row],[Date]])</f>
        <v>7</v>
      </c>
      <c r="Q10676" s="6">
        <f>YEAR(tbl_Sales[[#This Row],[Date]])</f>
        <v>2017</v>
      </c>
    </row>
    <row r="10677" spans="1:17" x14ac:dyDescent="0.25">
      <c r="A10677" s="1">
        <v>42933</v>
      </c>
      <c r="B10677">
        <v>520000</v>
      </c>
      <c r="C10677" t="s">
        <v>13</v>
      </c>
      <c r="D10677" t="s">
        <v>12429</v>
      </c>
      <c r="E10677" t="s">
        <v>5</v>
      </c>
      <c r="F10677">
        <v>3123</v>
      </c>
      <c r="G10677">
        <v>2</v>
      </c>
      <c r="H10677">
        <v>1</v>
      </c>
      <c r="I10677">
        <v>1</v>
      </c>
      <c r="J10677">
        <v>0</v>
      </c>
      <c r="L10677" t="s">
        <v>10853</v>
      </c>
      <c r="M10677" t="s">
        <v>230</v>
      </c>
      <c r="N10677" t="s">
        <v>101</v>
      </c>
      <c r="O10677" s="6" t="str">
        <f>INDEX(lkp_Region,MATCH(tbl_Sales[[#This Row],[Suburb]],lkp_Suburb,0))</f>
        <v>Southern Metropolitan</v>
      </c>
      <c r="P10677" s="6">
        <f>MONTH(tbl_Sales[[#This Row],[Date]])</f>
        <v>7</v>
      </c>
      <c r="Q10677" s="6">
        <f>YEAR(tbl_Sales[[#This Row],[Date]])</f>
        <v>2017</v>
      </c>
    </row>
    <row r="10678" spans="1:17" x14ac:dyDescent="0.25">
      <c r="A10678" s="1">
        <v>42933</v>
      </c>
      <c r="B10678">
        <v>840000</v>
      </c>
      <c r="C10678" t="s">
        <v>13</v>
      </c>
      <c r="D10678" t="s">
        <v>12429</v>
      </c>
      <c r="E10678" t="s">
        <v>10</v>
      </c>
      <c r="F10678">
        <v>3122</v>
      </c>
      <c r="G10678">
        <v>2</v>
      </c>
      <c r="H10678">
        <v>1</v>
      </c>
      <c r="I10678">
        <v>1</v>
      </c>
      <c r="J10678">
        <v>974</v>
      </c>
      <c r="K10678">
        <v>1960</v>
      </c>
      <c r="L10678" t="s">
        <v>10854</v>
      </c>
      <c r="M10678" t="s">
        <v>461</v>
      </c>
      <c r="N10678" t="s">
        <v>101</v>
      </c>
      <c r="O10678" s="6" t="str">
        <f>INDEX(lkp_Region,MATCH(tbl_Sales[[#This Row],[Suburb]],lkp_Suburb,0))</f>
        <v>Southern Metropolitan</v>
      </c>
      <c r="P10678" s="6">
        <f>MONTH(tbl_Sales[[#This Row],[Date]])</f>
        <v>7</v>
      </c>
      <c r="Q10678" s="6">
        <f>YEAR(tbl_Sales[[#This Row],[Date]])</f>
        <v>2017</v>
      </c>
    </row>
    <row r="10679" spans="1:17" x14ac:dyDescent="0.25">
      <c r="A10679" s="1">
        <v>42934</v>
      </c>
      <c r="B10679">
        <v>407000</v>
      </c>
      <c r="C10679" t="s">
        <v>13</v>
      </c>
      <c r="D10679" t="s">
        <v>12429</v>
      </c>
      <c r="E10679" t="s">
        <v>10</v>
      </c>
      <c r="F10679">
        <v>3074</v>
      </c>
      <c r="G10679">
        <v>2</v>
      </c>
      <c r="H10679">
        <v>1</v>
      </c>
      <c r="I10679">
        <v>1</v>
      </c>
      <c r="J10679">
        <v>140</v>
      </c>
      <c r="K10679">
        <v>2010</v>
      </c>
      <c r="L10679" t="s">
        <v>10855</v>
      </c>
      <c r="M10679" t="s">
        <v>7603</v>
      </c>
      <c r="N10679" t="s">
        <v>7515</v>
      </c>
      <c r="O10679" s="6" t="str">
        <f>INDEX(lkp_Region,MATCH(tbl_Sales[[#This Row],[Suburb]],lkp_Suburb,0))</f>
        <v>Northern Metropolitan</v>
      </c>
      <c r="P10679" s="6">
        <f>MONTH(tbl_Sales[[#This Row],[Date]])</f>
        <v>7</v>
      </c>
      <c r="Q10679" s="6">
        <f>YEAR(tbl_Sales[[#This Row],[Date]])</f>
        <v>2017</v>
      </c>
    </row>
    <row r="10680" spans="1:17" x14ac:dyDescent="0.25">
      <c r="A10680" s="1">
        <v>42934</v>
      </c>
      <c r="B10680">
        <v>500000</v>
      </c>
      <c r="C10680" t="s">
        <v>2</v>
      </c>
      <c r="D10680" t="s">
        <v>12426</v>
      </c>
      <c r="E10680" t="s">
        <v>10</v>
      </c>
      <c r="F10680">
        <v>3076</v>
      </c>
      <c r="G10680">
        <v>3</v>
      </c>
      <c r="H10680">
        <v>2</v>
      </c>
      <c r="I10680">
        <v>2</v>
      </c>
      <c r="J10680">
        <v>321</v>
      </c>
      <c r="K10680">
        <v>2011</v>
      </c>
      <c r="L10680" t="s">
        <v>10856</v>
      </c>
      <c r="M10680" t="s">
        <v>7572</v>
      </c>
      <c r="N10680" t="s">
        <v>7515</v>
      </c>
      <c r="O10680" s="6" t="str">
        <f>INDEX(lkp_Region,MATCH(tbl_Sales[[#This Row],[Suburb]],lkp_Suburb,0))</f>
        <v>Northern Metropolitan</v>
      </c>
      <c r="P10680" s="6">
        <f>MONTH(tbl_Sales[[#This Row],[Date]])</f>
        <v>7</v>
      </c>
      <c r="Q10680" s="6">
        <f>YEAR(tbl_Sales[[#This Row],[Date]])</f>
        <v>2017</v>
      </c>
    </row>
    <row r="10681" spans="1:17" x14ac:dyDescent="0.25">
      <c r="A10681" s="1">
        <v>42934</v>
      </c>
      <c r="B10681">
        <v>1011000</v>
      </c>
      <c r="C10681" t="s">
        <v>2</v>
      </c>
      <c r="D10681" t="s">
        <v>12432</v>
      </c>
      <c r="E10681" t="s">
        <v>10</v>
      </c>
      <c r="F10681">
        <v>3131</v>
      </c>
      <c r="G10681">
        <v>3</v>
      </c>
      <c r="H10681">
        <v>1</v>
      </c>
      <c r="I10681">
        <v>1</v>
      </c>
      <c r="J10681">
        <v>590</v>
      </c>
      <c r="K10681">
        <v>1960</v>
      </c>
      <c r="L10681" t="s">
        <v>10857</v>
      </c>
      <c r="M10681" t="s">
        <v>8929</v>
      </c>
      <c r="N10681" t="s">
        <v>14</v>
      </c>
      <c r="O10681" s="6" t="str">
        <f>INDEX(lkp_Region,MATCH(tbl_Sales[[#This Row],[Suburb]],lkp_Suburb,0))</f>
        <v>Eastern Metropolitan</v>
      </c>
      <c r="P10681" s="6">
        <f>MONTH(tbl_Sales[[#This Row],[Date]])</f>
        <v>7</v>
      </c>
      <c r="Q10681" s="6">
        <f>YEAR(tbl_Sales[[#This Row],[Date]])</f>
        <v>2017</v>
      </c>
    </row>
    <row r="10682" spans="1:17" x14ac:dyDescent="0.25">
      <c r="A10682" s="1">
        <v>42934</v>
      </c>
      <c r="B10682">
        <v>1180000</v>
      </c>
      <c r="C10682" t="s">
        <v>2</v>
      </c>
      <c r="D10682" t="s">
        <v>12425</v>
      </c>
      <c r="E10682" t="s">
        <v>10</v>
      </c>
      <c r="F10682">
        <v>3151</v>
      </c>
      <c r="G10682">
        <v>3</v>
      </c>
      <c r="H10682">
        <v>1</v>
      </c>
      <c r="I10682">
        <v>1</v>
      </c>
      <c r="J10682">
        <v>563</v>
      </c>
      <c r="L10682" t="s">
        <v>10858</v>
      </c>
      <c r="M10682" t="s">
        <v>8166</v>
      </c>
      <c r="N10682" t="s">
        <v>14</v>
      </c>
      <c r="O10682" s="6" t="str">
        <f>INDEX(lkp_Region,MATCH(tbl_Sales[[#This Row],[Suburb]],lkp_Suburb,0))</f>
        <v>Eastern Metropolitan</v>
      </c>
      <c r="P10682" s="6">
        <f>MONTH(tbl_Sales[[#This Row],[Date]])</f>
        <v>7</v>
      </c>
      <c r="Q10682" s="6">
        <f>YEAR(tbl_Sales[[#This Row],[Date]])</f>
        <v>2017</v>
      </c>
    </row>
    <row r="10683" spans="1:17" x14ac:dyDescent="0.25">
      <c r="A10683" s="1">
        <v>42934</v>
      </c>
      <c r="B10683">
        <v>486000</v>
      </c>
      <c r="C10683" t="s">
        <v>13</v>
      </c>
      <c r="D10683" t="s">
        <v>12428</v>
      </c>
      <c r="E10683" t="s">
        <v>10</v>
      </c>
      <c r="F10683">
        <v>3143</v>
      </c>
      <c r="G10683">
        <v>2</v>
      </c>
      <c r="H10683">
        <v>1</v>
      </c>
      <c r="I10683">
        <v>2</v>
      </c>
      <c r="J10683">
        <v>0</v>
      </c>
      <c r="K10683">
        <v>1960</v>
      </c>
      <c r="L10683" t="s">
        <v>10859</v>
      </c>
      <c r="M10683" t="s">
        <v>283</v>
      </c>
      <c r="N10683" t="s">
        <v>76</v>
      </c>
      <c r="O10683" s="6" t="str">
        <f>INDEX(lkp_Region,MATCH(tbl_Sales[[#This Row],[Suburb]],lkp_Suburb,0))</f>
        <v>Southern Metropolitan</v>
      </c>
      <c r="P10683" s="6">
        <f>MONTH(tbl_Sales[[#This Row],[Date]])</f>
        <v>7</v>
      </c>
      <c r="Q10683" s="6">
        <f>YEAR(tbl_Sales[[#This Row],[Date]])</f>
        <v>2017</v>
      </c>
    </row>
    <row r="10684" spans="1:17" x14ac:dyDescent="0.25">
      <c r="A10684" s="1">
        <v>42934</v>
      </c>
      <c r="B10684">
        <v>830000</v>
      </c>
      <c r="C10684" t="s">
        <v>2</v>
      </c>
      <c r="D10684" t="s">
        <v>12425</v>
      </c>
      <c r="E10684" t="s">
        <v>5</v>
      </c>
      <c r="F10684">
        <v>3060</v>
      </c>
      <c r="G10684">
        <v>2</v>
      </c>
      <c r="H10684">
        <v>1</v>
      </c>
      <c r="I10684">
        <v>1</v>
      </c>
      <c r="J10684">
        <v>779</v>
      </c>
      <c r="K10684">
        <v>1950</v>
      </c>
      <c r="L10684" t="s">
        <v>10860</v>
      </c>
      <c r="M10684" t="s">
        <v>16</v>
      </c>
      <c r="N10684" t="s">
        <v>18</v>
      </c>
      <c r="O10684" s="6" t="str">
        <f>INDEX(lkp_Region,MATCH(tbl_Sales[[#This Row],[Suburb]],lkp_Suburb,0))</f>
        <v>Northern Metropolitan</v>
      </c>
      <c r="P10684" s="6">
        <f>MONTH(tbl_Sales[[#This Row],[Date]])</f>
        <v>7</v>
      </c>
      <c r="Q10684" s="6">
        <f>YEAR(tbl_Sales[[#This Row],[Date]])</f>
        <v>2017</v>
      </c>
    </row>
    <row r="10685" spans="1:17" x14ac:dyDescent="0.25">
      <c r="A10685" s="1">
        <v>42934</v>
      </c>
      <c r="B10685">
        <v>900000</v>
      </c>
      <c r="C10685" t="s">
        <v>51</v>
      </c>
      <c r="D10685" t="s">
        <v>12427</v>
      </c>
      <c r="E10685" t="s">
        <v>10</v>
      </c>
      <c r="F10685">
        <v>3044</v>
      </c>
      <c r="G10685">
        <v>3</v>
      </c>
      <c r="H10685">
        <v>2</v>
      </c>
      <c r="I10685">
        <v>1</v>
      </c>
      <c r="J10685">
        <v>0</v>
      </c>
      <c r="K10685">
        <v>2014</v>
      </c>
      <c r="L10685" t="s">
        <v>10861</v>
      </c>
      <c r="M10685" t="s">
        <v>115</v>
      </c>
      <c r="N10685" t="s">
        <v>18</v>
      </c>
      <c r="O10685" s="6" t="str">
        <f>INDEX(lkp_Region,MATCH(tbl_Sales[[#This Row],[Suburb]],lkp_Suburb,0))</f>
        <v>Northern Metropolitan</v>
      </c>
      <c r="P10685" s="6">
        <f>MONTH(tbl_Sales[[#This Row],[Date]])</f>
        <v>7</v>
      </c>
      <c r="Q10685" s="6">
        <f>YEAR(tbl_Sales[[#This Row],[Date]])</f>
        <v>2017</v>
      </c>
    </row>
    <row r="10686" spans="1:17" x14ac:dyDescent="0.25">
      <c r="A10686" s="1">
        <v>42934</v>
      </c>
      <c r="B10686">
        <v>2200000</v>
      </c>
      <c r="C10686" t="s">
        <v>2</v>
      </c>
      <c r="D10686" t="s">
        <v>12427</v>
      </c>
      <c r="E10686" t="s">
        <v>5</v>
      </c>
      <c r="F10686">
        <v>3040</v>
      </c>
      <c r="G10686">
        <v>5</v>
      </c>
      <c r="H10686">
        <v>3</v>
      </c>
      <c r="I10686">
        <v>2</v>
      </c>
      <c r="J10686">
        <v>607</v>
      </c>
      <c r="K10686">
        <v>2016</v>
      </c>
      <c r="L10686" t="s">
        <v>10862</v>
      </c>
      <c r="M10686" t="s">
        <v>417</v>
      </c>
      <c r="N10686" t="s">
        <v>49</v>
      </c>
      <c r="O10686" s="6" t="str">
        <f>INDEX(lkp_Region,MATCH(tbl_Sales[[#This Row],[Suburb]],lkp_Suburb,0))</f>
        <v>Western Metropolitan</v>
      </c>
      <c r="P10686" s="6">
        <f>MONTH(tbl_Sales[[#This Row],[Date]])</f>
        <v>7</v>
      </c>
      <c r="Q10686" s="6">
        <f>YEAR(tbl_Sales[[#This Row],[Date]])</f>
        <v>2017</v>
      </c>
    </row>
    <row r="10687" spans="1:17" x14ac:dyDescent="0.25">
      <c r="A10687" s="1">
        <v>42934</v>
      </c>
      <c r="B10687">
        <v>1345000</v>
      </c>
      <c r="C10687" t="s">
        <v>2</v>
      </c>
      <c r="D10687" t="s">
        <v>12429</v>
      </c>
      <c r="E10687" t="s">
        <v>10</v>
      </c>
      <c r="F10687">
        <v>3108</v>
      </c>
      <c r="G10687">
        <v>3</v>
      </c>
      <c r="H10687">
        <v>3</v>
      </c>
      <c r="I10687">
        <v>3</v>
      </c>
      <c r="J10687">
        <v>823</v>
      </c>
      <c r="L10687" t="s">
        <v>10863</v>
      </c>
      <c r="M10687" t="s">
        <v>126</v>
      </c>
      <c r="N10687" t="s">
        <v>128</v>
      </c>
      <c r="O10687" s="6" t="str">
        <f>INDEX(lkp_Region,MATCH(tbl_Sales[[#This Row],[Suburb]],lkp_Suburb,0))</f>
        <v>Eastern Metropolitan</v>
      </c>
      <c r="P10687" s="6">
        <f>MONTH(tbl_Sales[[#This Row],[Date]])</f>
        <v>7</v>
      </c>
      <c r="Q10687" s="6">
        <f>YEAR(tbl_Sales[[#This Row],[Date]])</f>
        <v>2017</v>
      </c>
    </row>
    <row r="10688" spans="1:17" x14ac:dyDescent="0.25">
      <c r="A10688" s="1">
        <v>42934</v>
      </c>
      <c r="B10688">
        <v>1530000</v>
      </c>
      <c r="C10688" t="s">
        <v>2</v>
      </c>
      <c r="D10688" t="s">
        <v>12423</v>
      </c>
      <c r="E10688" t="s">
        <v>5</v>
      </c>
      <c r="F10688">
        <v>3109</v>
      </c>
      <c r="G10688">
        <v>3</v>
      </c>
      <c r="H10688">
        <v>2</v>
      </c>
      <c r="I10688">
        <v>2</v>
      </c>
      <c r="J10688">
        <v>798</v>
      </c>
      <c r="K10688">
        <v>1978</v>
      </c>
      <c r="L10688" t="s">
        <v>10864</v>
      </c>
      <c r="M10688" t="s">
        <v>7794</v>
      </c>
      <c r="N10688" t="s">
        <v>128</v>
      </c>
      <c r="O10688" s="6" t="str">
        <f>INDEX(lkp_Region,MATCH(tbl_Sales[[#This Row],[Suburb]],lkp_Suburb,0))</f>
        <v>Eastern Metropolitan</v>
      </c>
      <c r="P10688" s="6">
        <f>MONTH(tbl_Sales[[#This Row],[Date]])</f>
        <v>7</v>
      </c>
      <c r="Q10688" s="6">
        <f>YEAR(tbl_Sales[[#This Row],[Date]])</f>
        <v>2017</v>
      </c>
    </row>
    <row r="10689" spans="1:17" x14ac:dyDescent="0.25">
      <c r="A10689" s="1">
        <v>42934</v>
      </c>
      <c r="B10689">
        <v>450000</v>
      </c>
      <c r="C10689" t="s">
        <v>2</v>
      </c>
      <c r="D10689" t="s">
        <v>12429</v>
      </c>
      <c r="E10689" t="s">
        <v>5</v>
      </c>
      <c r="F10689">
        <v>3152</v>
      </c>
      <c r="G10689">
        <v>2</v>
      </c>
      <c r="H10689">
        <v>2</v>
      </c>
      <c r="I10689">
        <v>2</v>
      </c>
      <c r="J10689">
        <v>74</v>
      </c>
      <c r="L10689" t="s">
        <v>10865</v>
      </c>
      <c r="M10689" t="s">
        <v>7766</v>
      </c>
      <c r="N10689" t="s">
        <v>7768</v>
      </c>
      <c r="O10689" s="6" t="str">
        <f>INDEX(lkp_Region,MATCH(tbl_Sales[[#This Row],[Suburb]],lkp_Suburb,0))</f>
        <v>Eastern Metropolitan</v>
      </c>
      <c r="P10689" s="6">
        <f>MONTH(tbl_Sales[[#This Row],[Date]])</f>
        <v>7</v>
      </c>
      <c r="Q10689" s="6">
        <f>YEAR(tbl_Sales[[#This Row],[Date]])</f>
        <v>2017</v>
      </c>
    </row>
    <row r="10690" spans="1:17" x14ac:dyDescent="0.25">
      <c r="A10690" s="1">
        <v>42934</v>
      </c>
      <c r="B10690">
        <v>900000</v>
      </c>
      <c r="C10690" t="s">
        <v>2</v>
      </c>
      <c r="D10690" t="s">
        <v>12430</v>
      </c>
      <c r="E10690" t="s">
        <v>10</v>
      </c>
      <c r="F10690">
        <v>3025</v>
      </c>
      <c r="G10690">
        <v>3</v>
      </c>
      <c r="H10690">
        <v>1</v>
      </c>
      <c r="I10690">
        <v>2</v>
      </c>
      <c r="J10690">
        <v>672</v>
      </c>
      <c r="K10690">
        <v>1960</v>
      </c>
      <c r="L10690" t="s">
        <v>10866</v>
      </c>
      <c r="M10690" t="s">
        <v>91</v>
      </c>
      <c r="N10690" t="s">
        <v>69</v>
      </c>
      <c r="O10690" s="6" t="str">
        <f>INDEX(lkp_Region,MATCH(tbl_Sales[[#This Row],[Suburb]],lkp_Suburb,0))</f>
        <v>Western Metropolitan</v>
      </c>
      <c r="P10690" s="6">
        <f>MONTH(tbl_Sales[[#This Row],[Date]])</f>
        <v>7</v>
      </c>
      <c r="Q10690" s="6">
        <f>YEAR(tbl_Sales[[#This Row],[Date]])</f>
        <v>2017</v>
      </c>
    </row>
    <row r="10691" spans="1:17" x14ac:dyDescent="0.25">
      <c r="A10691" s="1">
        <v>42934</v>
      </c>
      <c r="B10691">
        <v>1100000</v>
      </c>
      <c r="C10691" t="s">
        <v>2</v>
      </c>
      <c r="D10691" t="s">
        <v>12427</v>
      </c>
      <c r="E10691" t="s">
        <v>10</v>
      </c>
      <c r="F10691">
        <v>3122</v>
      </c>
      <c r="G10691">
        <v>3</v>
      </c>
      <c r="H10691">
        <v>2</v>
      </c>
      <c r="I10691">
        <v>1</v>
      </c>
      <c r="J10691">
        <v>109</v>
      </c>
      <c r="K10691">
        <v>1999</v>
      </c>
      <c r="L10691" t="s">
        <v>10867</v>
      </c>
      <c r="M10691" t="s">
        <v>461</v>
      </c>
      <c r="N10691" t="s">
        <v>101</v>
      </c>
      <c r="O10691" s="6" t="str">
        <f>INDEX(lkp_Region,MATCH(tbl_Sales[[#This Row],[Suburb]],lkp_Suburb,0))</f>
        <v>Southern Metropolitan</v>
      </c>
      <c r="P10691" s="6">
        <f>MONTH(tbl_Sales[[#This Row],[Date]])</f>
        <v>7</v>
      </c>
      <c r="Q10691" s="6">
        <f>YEAR(tbl_Sales[[#This Row],[Date]])</f>
        <v>2017</v>
      </c>
    </row>
    <row r="10692" spans="1:17" x14ac:dyDescent="0.25">
      <c r="A10692" s="1">
        <v>42934</v>
      </c>
      <c r="B10692">
        <v>2550000</v>
      </c>
      <c r="C10692" t="s">
        <v>2</v>
      </c>
      <c r="D10692" t="s">
        <v>12427</v>
      </c>
      <c r="E10692" t="s">
        <v>5</v>
      </c>
      <c r="F10692">
        <v>3127</v>
      </c>
      <c r="G10692">
        <v>4</v>
      </c>
      <c r="H10692">
        <v>2</v>
      </c>
      <c r="I10692">
        <v>2</v>
      </c>
      <c r="J10692">
        <v>861</v>
      </c>
      <c r="L10692" t="s">
        <v>10868</v>
      </c>
      <c r="M10692" t="s">
        <v>11</v>
      </c>
      <c r="N10692" t="s">
        <v>101</v>
      </c>
      <c r="O10692" s="6" t="str">
        <f>INDEX(lkp_Region,MATCH(tbl_Sales[[#This Row],[Suburb]],lkp_Suburb,0))</f>
        <v>Southern Metropolitan</v>
      </c>
      <c r="P10692" s="6">
        <f>MONTH(tbl_Sales[[#This Row],[Date]])</f>
        <v>7</v>
      </c>
      <c r="Q10692" s="6">
        <f>YEAR(tbl_Sales[[#This Row],[Date]])</f>
        <v>2017</v>
      </c>
    </row>
    <row r="10693" spans="1:17" x14ac:dyDescent="0.25">
      <c r="A10693" s="1">
        <v>42934</v>
      </c>
      <c r="B10693">
        <v>600000</v>
      </c>
      <c r="C10693" t="s">
        <v>13</v>
      </c>
      <c r="D10693" t="s">
        <v>12431</v>
      </c>
      <c r="E10693" t="s">
        <v>10</v>
      </c>
      <c r="F10693">
        <v>3193</v>
      </c>
      <c r="G10693">
        <v>2</v>
      </c>
      <c r="H10693">
        <v>1</v>
      </c>
      <c r="I10693">
        <v>1</v>
      </c>
      <c r="J10693">
        <v>0</v>
      </c>
      <c r="K10693">
        <v>1960</v>
      </c>
      <c r="L10693" t="s">
        <v>10869</v>
      </c>
      <c r="M10693" t="s">
        <v>7558</v>
      </c>
      <c r="N10693" t="s">
        <v>107</v>
      </c>
      <c r="O10693" s="6" t="str">
        <f>INDEX(lkp_Region,MATCH(tbl_Sales[[#This Row],[Suburb]],lkp_Suburb,0))</f>
        <v>Southern Metropolitan</v>
      </c>
      <c r="P10693" s="6">
        <f>MONTH(tbl_Sales[[#This Row],[Date]])</f>
        <v>7</v>
      </c>
      <c r="Q10693" s="6">
        <f>YEAR(tbl_Sales[[#This Row],[Date]])</f>
        <v>2017</v>
      </c>
    </row>
    <row r="10694" spans="1:17" x14ac:dyDescent="0.25">
      <c r="A10694" s="1">
        <v>42935</v>
      </c>
      <c r="B10694">
        <v>545000</v>
      </c>
      <c r="C10694" t="s">
        <v>13</v>
      </c>
      <c r="D10694" t="s">
        <v>12429</v>
      </c>
      <c r="E10694" t="s">
        <v>10</v>
      </c>
      <c r="F10694">
        <v>3065</v>
      </c>
      <c r="G10694">
        <v>1</v>
      </c>
      <c r="H10694">
        <v>1</v>
      </c>
      <c r="I10694">
        <v>1</v>
      </c>
      <c r="J10694">
        <v>1730</v>
      </c>
      <c r="K10694">
        <v>2011</v>
      </c>
      <c r="L10694" t="s">
        <v>10870</v>
      </c>
      <c r="M10694" t="s">
        <v>427</v>
      </c>
      <c r="N10694" t="s">
        <v>8</v>
      </c>
      <c r="O10694" s="6" t="str">
        <f>INDEX(lkp_Region,MATCH(tbl_Sales[[#This Row],[Suburb]],lkp_Suburb,0))</f>
        <v>Northern Metropolitan</v>
      </c>
      <c r="P10694" s="6">
        <f>MONTH(tbl_Sales[[#This Row],[Date]])</f>
        <v>7</v>
      </c>
      <c r="Q10694" s="6">
        <f>YEAR(tbl_Sales[[#This Row],[Date]])</f>
        <v>2017</v>
      </c>
    </row>
    <row r="10695" spans="1:17" x14ac:dyDescent="0.25">
      <c r="A10695" s="1">
        <v>42935</v>
      </c>
      <c r="B10695">
        <v>1165000</v>
      </c>
      <c r="C10695" t="s">
        <v>2</v>
      </c>
      <c r="D10695" t="s">
        <v>12427</v>
      </c>
      <c r="E10695" t="s">
        <v>10</v>
      </c>
      <c r="F10695">
        <v>3121</v>
      </c>
      <c r="G10695">
        <v>2</v>
      </c>
      <c r="H10695">
        <v>1</v>
      </c>
      <c r="I10695">
        <v>1</v>
      </c>
      <c r="J10695">
        <v>149</v>
      </c>
      <c r="L10695" t="s">
        <v>10871</v>
      </c>
      <c r="M10695" t="s">
        <v>6</v>
      </c>
      <c r="N10695" t="s">
        <v>8</v>
      </c>
      <c r="O10695" s="6" t="str">
        <f>INDEX(lkp_Region,MATCH(tbl_Sales[[#This Row],[Suburb]],lkp_Suburb,0))</f>
        <v>Northern Metropolitan</v>
      </c>
      <c r="P10695" s="6">
        <f>MONTH(tbl_Sales[[#This Row],[Date]])</f>
        <v>7</v>
      </c>
      <c r="Q10695" s="6">
        <f>YEAR(tbl_Sales[[#This Row],[Date]])</f>
        <v>2017</v>
      </c>
    </row>
    <row r="10696" spans="1:17" x14ac:dyDescent="0.25">
      <c r="A10696" s="1">
        <v>42935</v>
      </c>
      <c r="B10696">
        <v>1635000</v>
      </c>
      <c r="C10696" t="s">
        <v>2</v>
      </c>
      <c r="D10696" t="s">
        <v>12427</v>
      </c>
      <c r="E10696" t="s">
        <v>10</v>
      </c>
      <c r="F10696">
        <v>3067</v>
      </c>
      <c r="G10696">
        <v>3</v>
      </c>
      <c r="H10696">
        <v>1</v>
      </c>
      <c r="I10696">
        <v>0</v>
      </c>
      <c r="J10696">
        <v>142</v>
      </c>
      <c r="K10696">
        <v>1880</v>
      </c>
      <c r="L10696" t="s">
        <v>10872</v>
      </c>
      <c r="M10696" t="s">
        <v>38</v>
      </c>
      <c r="N10696" t="s">
        <v>8</v>
      </c>
      <c r="O10696" s="6" t="str">
        <f>INDEX(lkp_Region,MATCH(tbl_Sales[[#This Row],[Suburb]],lkp_Suburb,0))</f>
        <v>Northern Metropolitan</v>
      </c>
      <c r="P10696" s="6">
        <f>MONTH(tbl_Sales[[#This Row],[Date]])</f>
        <v>7</v>
      </c>
      <c r="Q10696" s="6">
        <f>YEAR(tbl_Sales[[#This Row],[Date]])</f>
        <v>2017</v>
      </c>
    </row>
    <row r="10697" spans="1:17" x14ac:dyDescent="0.25">
      <c r="A10697" s="1">
        <v>42935</v>
      </c>
      <c r="B10697">
        <v>1253000</v>
      </c>
      <c r="C10697" t="s">
        <v>2</v>
      </c>
      <c r="D10697" t="s">
        <v>12427</v>
      </c>
      <c r="E10697" t="s">
        <v>10</v>
      </c>
      <c r="F10697">
        <v>3083</v>
      </c>
      <c r="G10697">
        <v>4</v>
      </c>
      <c r="H10697">
        <v>2</v>
      </c>
      <c r="I10697">
        <v>2</v>
      </c>
      <c r="J10697">
        <v>760</v>
      </c>
      <c r="K10697">
        <v>2000</v>
      </c>
      <c r="L10697" t="s">
        <v>10873</v>
      </c>
      <c r="M10697" t="s">
        <v>7813</v>
      </c>
      <c r="N10697" t="s">
        <v>7515</v>
      </c>
      <c r="O10697" s="6" t="str">
        <f>INDEX(lkp_Region,MATCH(tbl_Sales[[#This Row],[Suburb]],lkp_Suburb,0))</f>
        <v>Northern Metropolitan</v>
      </c>
      <c r="P10697" s="6">
        <f>MONTH(tbl_Sales[[#This Row],[Date]])</f>
        <v>7</v>
      </c>
      <c r="Q10697" s="6">
        <f>YEAR(tbl_Sales[[#This Row],[Date]])</f>
        <v>2017</v>
      </c>
    </row>
    <row r="10698" spans="1:17" x14ac:dyDescent="0.25">
      <c r="A10698" s="1">
        <v>42935</v>
      </c>
      <c r="B10698">
        <v>1160000</v>
      </c>
      <c r="C10698" t="s">
        <v>2</v>
      </c>
      <c r="D10698" t="s">
        <v>12429</v>
      </c>
      <c r="E10698" t="s">
        <v>10</v>
      </c>
      <c r="F10698">
        <v>3141</v>
      </c>
      <c r="G10698">
        <v>2</v>
      </c>
      <c r="H10698">
        <v>1</v>
      </c>
      <c r="I10698">
        <v>0</v>
      </c>
      <c r="J10698">
        <v>140</v>
      </c>
      <c r="L10698" t="s">
        <v>10874</v>
      </c>
      <c r="M10698" t="s">
        <v>111</v>
      </c>
      <c r="N10698" t="s">
        <v>76</v>
      </c>
      <c r="O10698" s="6" t="str">
        <f>INDEX(lkp_Region,MATCH(tbl_Sales[[#This Row],[Suburb]],lkp_Suburb,0))</f>
        <v>Southern Metropolitan</v>
      </c>
      <c r="P10698" s="6">
        <f>MONTH(tbl_Sales[[#This Row],[Date]])</f>
        <v>7</v>
      </c>
      <c r="Q10698" s="6">
        <f>YEAR(tbl_Sales[[#This Row],[Date]])</f>
        <v>2017</v>
      </c>
    </row>
    <row r="10699" spans="1:17" x14ac:dyDescent="0.25">
      <c r="A10699" s="1">
        <v>42935</v>
      </c>
      <c r="B10699">
        <v>1631000</v>
      </c>
      <c r="C10699" t="s">
        <v>13</v>
      </c>
      <c r="D10699" t="s">
        <v>12431</v>
      </c>
      <c r="E10699" t="s">
        <v>10</v>
      </c>
      <c r="F10699">
        <v>3207</v>
      </c>
      <c r="G10699">
        <v>3</v>
      </c>
      <c r="H10699">
        <v>2</v>
      </c>
      <c r="I10699">
        <v>2</v>
      </c>
      <c r="J10699">
        <v>0</v>
      </c>
      <c r="L10699" t="s">
        <v>10875</v>
      </c>
      <c r="M10699" t="s">
        <v>24</v>
      </c>
      <c r="N10699" t="s">
        <v>26</v>
      </c>
      <c r="O10699" s="6" t="str">
        <f>INDEX(lkp_Region,MATCH(tbl_Sales[[#This Row],[Suburb]],lkp_Suburb,0))</f>
        <v>Southern Metropolitan</v>
      </c>
      <c r="P10699" s="6">
        <f>MONTH(tbl_Sales[[#This Row],[Date]])</f>
        <v>7</v>
      </c>
      <c r="Q10699" s="6">
        <f>YEAR(tbl_Sales[[#This Row],[Date]])</f>
        <v>2017</v>
      </c>
    </row>
    <row r="10700" spans="1:17" x14ac:dyDescent="0.25">
      <c r="A10700" s="1">
        <v>42935</v>
      </c>
      <c r="B10700">
        <v>862000</v>
      </c>
      <c r="C10700" t="s">
        <v>2</v>
      </c>
      <c r="D10700" t="s">
        <v>12432</v>
      </c>
      <c r="E10700" t="s">
        <v>10</v>
      </c>
      <c r="F10700">
        <v>3170</v>
      </c>
      <c r="G10700">
        <v>3</v>
      </c>
      <c r="H10700">
        <v>2</v>
      </c>
      <c r="I10700">
        <v>2</v>
      </c>
      <c r="J10700">
        <v>246</v>
      </c>
      <c r="K10700">
        <v>2002</v>
      </c>
      <c r="L10700" t="s">
        <v>10876</v>
      </c>
      <c r="M10700" t="s">
        <v>8310</v>
      </c>
      <c r="N10700" t="s">
        <v>31</v>
      </c>
      <c r="O10700" s="6" t="str">
        <f>INDEX(lkp_Region,MATCH(tbl_Sales[[#This Row],[Suburb]],lkp_Suburb,0))</f>
        <v>South-Eastern Metropolitan</v>
      </c>
      <c r="P10700" s="6">
        <f>MONTH(tbl_Sales[[#This Row],[Date]])</f>
        <v>7</v>
      </c>
      <c r="Q10700" s="6">
        <f>YEAR(tbl_Sales[[#This Row],[Date]])</f>
        <v>2017</v>
      </c>
    </row>
    <row r="10701" spans="1:17" x14ac:dyDescent="0.25">
      <c r="A10701" s="1">
        <v>42935</v>
      </c>
      <c r="B10701">
        <v>1020000</v>
      </c>
      <c r="C10701" t="s">
        <v>2</v>
      </c>
      <c r="D10701" t="s">
        <v>12429</v>
      </c>
      <c r="E10701" t="s">
        <v>10</v>
      </c>
      <c r="F10701">
        <v>3136</v>
      </c>
      <c r="G10701">
        <v>4</v>
      </c>
      <c r="H10701">
        <v>2</v>
      </c>
      <c r="I10701">
        <v>2</v>
      </c>
      <c r="J10701">
        <v>560</v>
      </c>
      <c r="L10701" t="s">
        <v>10877</v>
      </c>
      <c r="M10701" t="s">
        <v>10237</v>
      </c>
      <c r="N10701" t="s">
        <v>7588</v>
      </c>
      <c r="O10701" s="6" t="str">
        <f>INDEX(lkp_Region,MATCH(tbl_Sales[[#This Row],[Suburb]],lkp_Suburb,0))</f>
        <v>Eastern Metropolitan</v>
      </c>
      <c r="P10701" s="6">
        <f>MONTH(tbl_Sales[[#This Row],[Date]])</f>
        <v>7</v>
      </c>
      <c r="Q10701" s="6">
        <f>YEAR(tbl_Sales[[#This Row],[Date]])</f>
        <v>2017</v>
      </c>
    </row>
    <row r="10702" spans="1:17" x14ac:dyDescent="0.25">
      <c r="A10702" s="1">
        <v>42935</v>
      </c>
      <c r="B10702">
        <v>795000</v>
      </c>
      <c r="C10702" t="s">
        <v>51</v>
      </c>
      <c r="D10702" t="s">
        <v>12430</v>
      </c>
      <c r="E10702" t="s">
        <v>5</v>
      </c>
      <c r="F10702">
        <v>3106</v>
      </c>
      <c r="G10702">
        <v>3</v>
      </c>
      <c r="H10702">
        <v>2</v>
      </c>
      <c r="I10702">
        <v>2</v>
      </c>
      <c r="J10702">
        <v>217</v>
      </c>
      <c r="L10702" t="s">
        <v>10878</v>
      </c>
      <c r="M10702" t="s">
        <v>8640</v>
      </c>
      <c r="N10702" t="s">
        <v>128</v>
      </c>
      <c r="O10702" s="6" t="str">
        <f>INDEX(lkp_Region,MATCH(tbl_Sales[[#This Row],[Suburb]],lkp_Suburb,0))</f>
        <v>Eastern Metropolitan</v>
      </c>
      <c r="P10702" s="6">
        <f>MONTH(tbl_Sales[[#This Row],[Date]])</f>
        <v>7</v>
      </c>
      <c r="Q10702" s="6">
        <f>YEAR(tbl_Sales[[#This Row],[Date]])</f>
        <v>2017</v>
      </c>
    </row>
    <row r="10703" spans="1:17" x14ac:dyDescent="0.25">
      <c r="A10703" s="1">
        <v>42935</v>
      </c>
      <c r="B10703">
        <v>1225000</v>
      </c>
      <c r="C10703" t="s">
        <v>2</v>
      </c>
      <c r="D10703" t="s">
        <v>12424</v>
      </c>
      <c r="E10703" t="s">
        <v>10</v>
      </c>
      <c r="F10703">
        <v>3195</v>
      </c>
      <c r="G10703">
        <v>4</v>
      </c>
      <c r="H10703">
        <v>2</v>
      </c>
      <c r="I10703">
        <v>2</v>
      </c>
      <c r="J10703">
        <v>893</v>
      </c>
      <c r="L10703" t="s">
        <v>10879</v>
      </c>
      <c r="M10703" t="s">
        <v>8910</v>
      </c>
      <c r="N10703" t="s">
        <v>45</v>
      </c>
      <c r="O10703" s="6" t="str">
        <f>INDEX(lkp_Region,MATCH(tbl_Sales[[#This Row],[Suburb]],lkp_Suburb,0))</f>
        <v>South-Eastern Metropolitan</v>
      </c>
      <c r="P10703" s="6">
        <f>MONTH(tbl_Sales[[#This Row],[Date]])</f>
        <v>7</v>
      </c>
      <c r="Q10703" s="6">
        <f>YEAR(tbl_Sales[[#This Row],[Date]])</f>
        <v>2017</v>
      </c>
    </row>
    <row r="10704" spans="1:17" x14ac:dyDescent="0.25">
      <c r="A10704" s="1">
        <v>42935</v>
      </c>
      <c r="B10704">
        <v>580000</v>
      </c>
      <c r="C10704" t="s">
        <v>2</v>
      </c>
      <c r="D10704" t="s">
        <v>12430</v>
      </c>
      <c r="E10704" t="s">
        <v>10</v>
      </c>
      <c r="F10704">
        <v>3429</v>
      </c>
      <c r="G10704">
        <v>4</v>
      </c>
      <c r="H10704">
        <v>2</v>
      </c>
      <c r="I10704">
        <v>2</v>
      </c>
      <c r="J10704">
        <v>613</v>
      </c>
      <c r="K10704">
        <v>2011</v>
      </c>
      <c r="L10704" t="s">
        <v>10880</v>
      </c>
      <c r="M10704" t="s">
        <v>7691</v>
      </c>
      <c r="N10704" t="s">
        <v>195</v>
      </c>
      <c r="O10704" s="6" t="str">
        <f>INDEX(lkp_Region,MATCH(tbl_Sales[[#This Row],[Suburb]],lkp_Suburb,0))</f>
        <v>Western Metropolitan</v>
      </c>
      <c r="P10704" s="6">
        <f>MONTH(tbl_Sales[[#This Row],[Date]])</f>
        <v>7</v>
      </c>
      <c r="Q10704" s="6">
        <f>YEAR(tbl_Sales[[#This Row],[Date]])</f>
        <v>2017</v>
      </c>
    </row>
    <row r="10705" spans="1:17" x14ac:dyDescent="0.25">
      <c r="A10705" s="1">
        <v>42935</v>
      </c>
      <c r="B10705">
        <v>822000</v>
      </c>
      <c r="C10705" t="s">
        <v>2</v>
      </c>
      <c r="D10705" t="s">
        <v>12425</v>
      </c>
      <c r="E10705" t="s">
        <v>10</v>
      </c>
      <c r="F10705">
        <v>3043</v>
      </c>
      <c r="G10705">
        <v>3</v>
      </c>
      <c r="H10705">
        <v>1</v>
      </c>
      <c r="I10705">
        <v>1</v>
      </c>
      <c r="J10705">
        <v>778</v>
      </c>
      <c r="K10705">
        <v>1960</v>
      </c>
      <c r="L10705" t="s">
        <v>10881</v>
      </c>
      <c r="M10705" t="s">
        <v>7892</v>
      </c>
      <c r="N10705" t="s">
        <v>195</v>
      </c>
      <c r="O10705" s="6" t="str">
        <f>INDEX(lkp_Region,MATCH(tbl_Sales[[#This Row],[Suburb]],lkp_Suburb,0))</f>
        <v>Western Metropolitan</v>
      </c>
      <c r="P10705" s="6">
        <f>MONTH(tbl_Sales[[#This Row],[Date]])</f>
        <v>7</v>
      </c>
      <c r="Q10705" s="6">
        <f>YEAR(tbl_Sales[[#This Row],[Date]])</f>
        <v>2017</v>
      </c>
    </row>
    <row r="10706" spans="1:17" x14ac:dyDescent="0.25">
      <c r="A10706" s="1">
        <v>42935</v>
      </c>
      <c r="B10706">
        <v>480000</v>
      </c>
      <c r="C10706" t="s">
        <v>13</v>
      </c>
      <c r="D10706" t="s">
        <v>12431</v>
      </c>
      <c r="E10706" t="s">
        <v>5</v>
      </c>
      <c r="F10706">
        <v>3163</v>
      </c>
      <c r="G10706">
        <v>2</v>
      </c>
      <c r="H10706">
        <v>1</v>
      </c>
      <c r="I10706">
        <v>1</v>
      </c>
      <c r="J10706">
        <v>830</v>
      </c>
      <c r="L10706" t="s">
        <v>10882</v>
      </c>
      <c r="M10706" t="s">
        <v>201</v>
      </c>
      <c r="N10706" t="s">
        <v>57</v>
      </c>
      <c r="O10706" s="6" t="str">
        <f>INDEX(lkp_Region,MATCH(tbl_Sales[[#This Row],[Suburb]],lkp_Suburb,0))</f>
        <v>Southern Metropolitan</v>
      </c>
      <c r="P10706" s="6">
        <f>MONTH(tbl_Sales[[#This Row],[Date]])</f>
        <v>7</v>
      </c>
      <c r="Q10706" s="6">
        <f>YEAR(tbl_Sales[[#This Row],[Date]])</f>
        <v>2017</v>
      </c>
    </row>
    <row r="10707" spans="1:17" x14ac:dyDescent="0.25">
      <c r="A10707" s="1">
        <v>42935</v>
      </c>
      <c r="B10707">
        <v>562000</v>
      </c>
      <c r="C10707" t="s">
        <v>13</v>
      </c>
      <c r="D10707" t="s">
        <v>12425</v>
      </c>
      <c r="E10707" t="s">
        <v>10</v>
      </c>
      <c r="F10707">
        <v>3204</v>
      </c>
      <c r="G10707">
        <v>2</v>
      </c>
      <c r="H10707">
        <v>1</v>
      </c>
      <c r="I10707">
        <v>1</v>
      </c>
      <c r="J10707">
        <v>0</v>
      </c>
      <c r="K10707">
        <v>1970</v>
      </c>
      <c r="L10707" t="s">
        <v>10883</v>
      </c>
      <c r="M10707" t="s">
        <v>63</v>
      </c>
      <c r="N10707" t="s">
        <v>57</v>
      </c>
      <c r="O10707" s="6" t="str">
        <f>INDEX(lkp_Region,MATCH(tbl_Sales[[#This Row],[Suburb]],lkp_Suburb,0))</f>
        <v>Southern Metropolitan</v>
      </c>
      <c r="P10707" s="6">
        <f>MONTH(tbl_Sales[[#This Row],[Date]])</f>
        <v>7</v>
      </c>
      <c r="Q10707" s="6">
        <f>YEAR(tbl_Sales[[#This Row],[Date]])</f>
        <v>2017</v>
      </c>
    </row>
    <row r="10708" spans="1:17" x14ac:dyDescent="0.25">
      <c r="A10708" s="1">
        <v>42935</v>
      </c>
      <c r="B10708">
        <v>680000</v>
      </c>
      <c r="C10708" t="s">
        <v>13</v>
      </c>
      <c r="D10708" t="s">
        <v>12429</v>
      </c>
      <c r="E10708" t="s">
        <v>10</v>
      </c>
      <c r="F10708">
        <v>3163</v>
      </c>
      <c r="G10708">
        <v>2</v>
      </c>
      <c r="H10708">
        <v>1</v>
      </c>
      <c r="I10708">
        <v>1</v>
      </c>
      <c r="J10708">
        <v>145</v>
      </c>
      <c r="K10708">
        <v>2010</v>
      </c>
      <c r="L10708" t="s">
        <v>10884</v>
      </c>
      <c r="M10708" t="s">
        <v>201</v>
      </c>
      <c r="N10708" t="s">
        <v>57</v>
      </c>
      <c r="O10708" s="6" t="str">
        <f>INDEX(lkp_Region,MATCH(tbl_Sales[[#This Row],[Suburb]],lkp_Suburb,0))</f>
        <v>Southern Metropolitan</v>
      </c>
      <c r="P10708" s="6">
        <f>MONTH(tbl_Sales[[#This Row],[Date]])</f>
        <v>7</v>
      </c>
      <c r="Q10708" s="6">
        <f>YEAR(tbl_Sales[[#This Row],[Date]])</f>
        <v>2017</v>
      </c>
    </row>
    <row r="10709" spans="1:17" x14ac:dyDescent="0.25">
      <c r="A10709" s="1">
        <v>42935</v>
      </c>
      <c r="B10709">
        <v>870000</v>
      </c>
      <c r="C10709" t="s">
        <v>2</v>
      </c>
      <c r="D10709" t="s">
        <v>12428</v>
      </c>
      <c r="E10709" t="s">
        <v>10</v>
      </c>
      <c r="F10709">
        <v>3198</v>
      </c>
      <c r="G10709">
        <v>4</v>
      </c>
      <c r="H10709">
        <v>2</v>
      </c>
      <c r="I10709">
        <v>2</v>
      </c>
      <c r="J10709">
        <v>771</v>
      </c>
      <c r="K10709">
        <v>1965</v>
      </c>
      <c r="L10709" t="s">
        <v>10885</v>
      </c>
      <c r="M10709" t="s">
        <v>9158</v>
      </c>
      <c r="N10709" t="s">
        <v>7773</v>
      </c>
      <c r="O10709" s="6" t="str">
        <f>INDEX(lkp_Region,MATCH(tbl_Sales[[#This Row],[Suburb]],lkp_Suburb,0))</f>
        <v>South-Eastern Metropolitan</v>
      </c>
      <c r="P10709" s="6">
        <f>MONTH(tbl_Sales[[#This Row],[Date]])</f>
        <v>7</v>
      </c>
      <c r="Q10709" s="6">
        <f>YEAR(tbl_Sales[[#This Row],[Date]])</f>
        <v>2017</v>
      </c>
    </row>
    <row r="10710" spans="1:17" x14ac:dyDescent="0.25">
      <c r="A10710" s="1">
        <v>42935</v>
      </c>
      <c r="B10710">
        <v>352500</v>
      </c>
      <c r="C10710" t="s">
        <v>13</v>
      </c>
      <c r="D10710" t="s">
        <v>12427</v>
      </c>
      <c r="E10710" t="s">
        <v>10</v>
      </c>
      <c r="F10710">
        <v>3070</v>
      </c>
      <c r="G10710">
        <v>1</v>
      </c>
      <c r="H10710">
        <v>1</v>
      </c>
      <c r="I10710">
        <v>1</v>
      </c>
      <c r="J10710">
        <v>1279</v>
      </c>
      <c r="L10710" t="s">
        <v>10886</v>
      </c>
      <c r="M10710" t="s">
        <v>271</v>
      </c>
      <c r="N10710" t="s">
        <v>62</v>
      </c>
      <c r="O10710" s="6" t="str">
        <f>INDEX(lkp_Region,MATCH(tbl_Sales[[#This Row],[Suburb]],lkp_Suburb,0))</f>
        <v>Northern Metropolitan</v>
      </c>
      <c r="P10710" s="6">
        <f>MONTH(tbl_Sales[[#This Row],[Date]])</f>
        <v>7</v>
      </c>
      <c r="Q10710" s="6">
        <f>YEAR(tbl_Sales[[#This Row],[Date]])</f>
        <v>2017</v>
      </c>
    </row>
    <row r="10711" spans="1:17" x14ac:dyDescent="0.25">
      <c r="A10711" s="1">
        <v>42935</v>
      </c>
      <c r="B10711">
        <v>760500</v>
      </c>
      <c r="C10711" t="s">
        <v>2</v>
      </c>
      <c r="D10711" t="s">
        <v>12427</v>
      </c>
      <c r="E10711" t="s">
        <v>10</v>
      </c>
      <c r="F10711">
        <v>3073</v>
      </c>
      <c r="G10711">
        <v>4</v>
      </c>
      <c r="H10711">
        <v>1</v>
      </c>
      <c r="I10711">
        <v>2</v>
      </c>
      <c r="J10711">
        <v>846</v>
      </c>
      <c r="L10711" t="s">
        <v>10887</v>
      </c>
      <c r="M10711" t="s">
        <v>93</v>
      </c>
      <c r="N10711" t="s">
        <v>62</v>
      </c>
      <c r="O10711" s="6" t="str">
        <f>INDEX(lkp_Region,MATCH(tbl_Sales[[#This Row],[Suburb]],lkp_Suburb,0))</f>
        <v>Northern Metropolitan</v>
      </c>
      <c r="P10711" s="6">
        <f>MONTH(tbl_Sales[[#This Row],[Date]])</f>
        <v>7</v>
      </c>
      <c r="Q10711" s="6">
        <f>YEAR(tbl_Sales[[#This Row],[Date]])</f>
        <v>2017</v>
      </c>
    </row>
    <row r="10712" spans="1:17" x14ac:dyDescent="0.25">
      <c r="A10712" s="1">
        <v>42935</v>
      </c>
      <c r="B10712">
        <v>990000</v>
      </c>
      <c r="C10712" t="s">
        <v>2</v>
      </c>
      <c r="D10712" t="s">
        <v>12427</v>
      </c>
      <c r="E10712" t="s">
        <v>5</v>
      </c>
      <c r="F10712">
        <v>3072</v>
      </c>
      <c r="G10712">
        <v>4</v>
      </c>
      <c r="H10712">
        <v>2</v>
      </c>
      <c r="I10712">
        <v>2</v>
      </c>
      <c r="J10712">
        <v>500</v>
      </c>
      <c r="L10712" t="s">
        <v>10888</v>
      </c>
      <c r="M10712" t="s">
        <v>97</v>
      </c>
      <c r="N10712" t="s">
        <v>62</v>
      </c>
      <c r="O10712" s="6" t="str">
        <f>INDEX(lkp_Region,MATCH(tbl_Sales[[#This Row],[Suburb]],lkp_Suburb,0))</f>
        <v>Northern Metropolitan</v>
      </c>
      <c r="P10712" s="6">
        <f>MONTH(tbl_Sales[[#This Row],[Date]])</f>
        <v>7</v>
      </c>
      <c r="Q10712" s="6">
        <f>YEAR(tbl_Sales[[#This Row],[Date]])</f>
        <v>2017</v>
      </c>
    </row>
    <row r="10713" spans="1:17" x14ac:dyDescent="0.25">
      <c r="A10713" s="1">
        <v>42935</v>
      </c>
      <c r="B10713">
        <v>1050000</v>
      </c>
      <c r="C10713" t="s">
        <v>2</v>
      </c>
      <c r="D10713" t="s">
        <v>12427</v>
      </c>
      <c r="E10713" t="s">
        <v>5</v>
      </c>
      <c r="F10713">
        <v>3070</v>
      </c>
      <c r="G10713">
        <v>3</v>
      </c>
      <c r="H10713">
        <v>1</v>
      </c>
      <c r="I10713">
        <v>2</v>
      </c>
      <c r="J10713">
        <v>530</v>
      </c>
      <c r="L10713" t="s">
        <v>10889</v>
      </c>
      <c r="M10713" t="s">
        <v>271</v>
      </c>
      <c r="N10713" t="s">
        <v>62</v>
      </c>
      <c r="O10713" s="6" t="str">
        <f>INDEX(lkp_Region,MATCH(tbl_Sales[[#This Row],[Suburb]],lkp_Suburb,0))</f>
        <v>Northern Metropolitan</v>
      </c>
      <c r="P10713" s="6">
        <f>MONTH(tbl_Sales[[#This Row],[Date]])</f>
        <v>7</v>
      </c>
      <c r="Q10713" s="6">
        <f>YEAR(tbl_Sales[[#This Row],[Date]])</f>
        <v>2017</v>
      </c>
    </row>
    <row r="10714" spans="1:17" x14ac:dyDescent="0.25">
      <c r="A10714" s="1">
        <v>42935</v>
      </c>
      <c r="B10714">
        <v>560000</v>
      </c>
      <c r="C10714" t="s">
        <v>2</v>
      </c>
      <c r="D10714" t="s">
        <v>12426</v>
      </c>
      <c r="E10714" t="s">
        <v>10</v>
      </c>
      <c r="F10714">
        <v>3037</v>
      </c>
      <c r="G10714">
        <v>3</v>
      </c>
      <c r="H10714">
        <v>2</v>
      </c>
      <c r="I10714">
        <v>2</v>
      </c>
      <c r="J10714">
        <v>543</v>
      </c>
      <c r="K10714">
        <v>1995</v>
      </c>
      <c r="L10714" t="s">
        <v>10891</v>
      </c>
      <c r="M10714" t="s">
        <v>10890</v>
      </c>
      <c r="N10714" t="s">
        <v>3</v>
      </c>
      <c r="O10714" s="6" t="str">
        <f>INDEX(lkp_Region,MATCH(tbl_Sales[[#This Row],[Suburb]],lkp_Suburb,0))</f>
        <v>Western Metropolitan</v>
      </c>
      <c r="P10714" s="6">
        <f>MONTH(tbl_Sales[[#This Row],[Date]])</f>
        <v>7</v>
      </c>
      <c r="Q10714" s="6">
        <f>YEAR(tbl_Sales[[#This Row],[Date]])</f>
        <v>2017</v>
      </c>
    </row>
    <row r="10715" spans="1:17" x14ac:dyDescent="0.25">
      <c r="A10715" s="1">
        <v>42935</v>
      </c>
      <c r="B10715">
        <v>960000</v>
      </c>
      <c r="C10715" t="s">
        <v>2</v>
      </c>
      <c r="D10715" t="s">
        <v>12431</v>
      </c>
      <c r="E10715" t="s">
        <v>10</v>
      </c>
      <c r="F10715">
        <v>3020</v>
      </c>
      <c r="G10715">
        <v>3</v>
      </c>
      <c r="H10715">
        <v>2</v>
      </c>
      <c r="I10715">
        <v>2</v>
      </c>
      <c r="J10715">
        <v>655</v>
      </c>
      <c r="L10715" t="s">
        <v>10892</v>
      </c>
      <c r="M10715" t="s">
        <v>443</v>
      </c>
      <c r="N10715" t="s">
        <v>3</v>
      </c>
      <c r="O10715" s="6" t="str">
        <f>INDEX(lkp_Region,MATCH(tbl_Sales[[#This Row],[Suburb]],lkp_Suburb,0))</f>
        <v>Western Metropolitan</v>
      </c>
      <c r="P10715" s="6">
        <f>MONTH(tbl_Sales[[#This Row],[Date]])</f>
        <v>7</v>
      </c>
      <c r="Q10715" s="6">
        <f>YEAR(tbl_Sales[[#This Row],[Date]])</f>
        <v>2017</v>
      </c>
    </row>
    <row r="10716" spans="1:17" x14ac:dyDescent="0.25">
      <c r="A10716" s="1">
        <v>42935</v>
      </c>
      <c r="B10716">
        <v>670000</v>
      </c>
      <c r="C10716" t="s">
        <v>13</v>
      </c>
      <c r="D10716" t="s">
        <v>12429</v>
      </c>
      <c r="E10716" t="s">
        <v>5</v>
      </c>
      <c r="F10716">
        <v>3124</v>
      </c>
      <c r="G10716">
        <v>2</v>
      </c>
      <c r="H10716">
        <v>1</v>
      </c>
      <c r="I10716">
        <v>1</v>
      </c>
      <c r="J10716">
        <v>0</v>
      </c>
      <c r="L10716" t="s">
        <v>10893</v>
      </c>
      <c r="M10716" t="s">
        <v>209</v>
      </c>
      <c r="N10716" t="s">
        <v>101</v>
      </c>
      <c r="O10716" s="6" t="str">
        <f>INDEX(lkp_Region,MATCH(tbl_Sales[[#This Row],[Suburb]],lkp_Suburb,0))</f>
        <v>Southern Metropolitan</v>
      </c>
      <c r="P10716" s="6">
        <f>MONTH(tbl_Sales[[#This Row],[Date]])</f>
        <v>7</v>
      </c>
      <c r="Q10716" s="6">
        <f>YEAR(tbl_Sales[[#This Row],[Date]])</f>
        <v>2017</v>
      </c>
    </row>
    <row r="10717" spans="1:17" x14ac:dyDescent="0.25">
      <c r="A10717" s="1">
        <v>42935</v>
      </c>
      <c r="B10717">
        <v>1910000</v>
      </c>
      <c r="C10717" t="s">
        <v>2</v>
      </c>
      <c r="D10717" t="s">
        <v>12428</v>
      </c>
      <c r="E10717" t="s">
        <v>10</v>
      </c>
      <c r="F10717">
        <v>3146</v>
      </c>
      <c r="G10717">
        <v>4</v>
      </c>
      <c r="H10717">
        <v>2</v>
      </c>
      <c r="I10717">
        <v>3</v>
      </c>
      <c r="J10717">
        <v>737</v>
      </c>
      <c r="L10717" t="s">
        <v>10894</v>
      </c>
      <c r="M10717" t="s">
        <v>102</v>
      </c>
      <c r="N10717" t="s">
        <v>101</v>
      </c>
      <c r="O10717" s="6" t="str">
        <f>INDEX(lkp_Region,MATCH(tbl_Sales[[#This Row],[Suburb]],lkp_Suburb,0))</f>
        <v>Southern Metropolitan</v>
      </c>
      <c r="P10717" s="6">
        <f>MONTH(tbl_Sales[[#This Row],[Date]])</f>
        <v>7</v>
      </c>
      <c r="Q10717" s="6">
        <f>YEAR(tbl_Sales[[#This Row],[Date]])</f>
        <v>2017</v>
      </c>
    </row>
    <row r="10718" spans="1:17" x14ac:dyDescent="0.25">
      <c r="A10718" s="1">
        <v>42935</v>
      </c>
      <c r="B10718">
        <v>4050000</v>
      </c>
      <c r="C10718" t="s">
        <v>2</v>
      </c>
      <c r="D10718" t="s">
        <v>12427</v>
      </c>
      <c r="E10718" t="s">
        <v>10</v>
      </c>
      <c r="F10718">
        <v>3101</v>
      </c>
      <c r="G10718">
        <v>7</v>
      </c>
      <c r="H10718">
        <v>4</v>
      </c>
      <c r="I10718">
        <v>2</v>
      </c>
      <c r="J10718">
        <v>725</v>
      </c>
      <c r="L10718" t="s">
        <v>10895</v>
      </c>
      <c r="M10718" t="s">
        <v>145</v>
      </c>
      <c r="N10718" t="s">
        <v>101</v>
      </c>
      <c r="O10718" s="6" t="str">
        <f>INDEX(lkp_Region,MATCH(tbl_Sales[[#This Row],[Suburb]],lkp_Suburb,0))</f>
        <v>Southern Metropolitan</v>
      </c>
      <c r="P10718" s="6">
        <f>MONTH(tbl_Sales[[#This Row],[Date]])</f>
        <v>7</v>
      </c>
      <c r="Q10718" s="6">
        <f>YEAR(tbl_Sales[[#This Row],[Date]])</f>
        <v>2017</v>
      </c>
    </row>
    <row r="10719" spans="1:17" x14ac:dyDescent="0.25">
      <c r="A10719" s="1">
        <v>42935</v>
      </c>
      <c r="B10719">
        <v>534000</v>
      </c>
      <c r="C10719" t="s">
        <v>13</v>
      </c>
      <c r="D10719" t="s">
        <v>12423</v>
      </c>
      <c r="E10719" t="s">
        <v>10</v>
      </c>
      <c r="F10719">
        <v>3084</v>
      </c>
      <c r="G10719">
        <v>2</v>
      </c>
      <c r="H10719">
        <v>1</v>
      </c>
      <c r="I10719">
        <v>1</v>
      </c>
      <c r="J10719">
        <v>2033</v>
      </c>
      <c r="L10719" t="s">
        <v>10896</v>
      </c>
      <c r="M10719" t="s">
        <v>211</v>
      </c>
      <c r="N10719" t="s">
        <v>150</v>
      </c>
      <c r="O10719" s="6" t="str">
        <f>INDEX(lkp_Region,MATCH(tbl_Sales[[#This Row],[Suburb]],lkp_Suburb,0))</f>
        <v>Eastern Metropolitan</v>
      </c>
      <c r="P10719" s="6">
        <f>MONTH(tbl_Sales[[#This Row],[Date]])</f>
        <v>7</v>
      </c>
      <c r="Q10719" s="6">
        <f>YEAR(tbl_Sales[[#This Row],[Date]])</f>
        <v>2017</v>
      </c>
    </row>
    <row r="10720" spans="1:17" x14ac:dyDescent="0.25">
      <c r="A10720" s="1">
        <v>42935</v>
      </c>
      <c r="B10720">
        <v>855000</v>
      </c>
      <c r="C10720" t="s">
        <v>2</v>
      </c>
      <c r="D10720" t="s">
        <v>12423</v>
      </c>
      <c r="E10720" t="s">
        <v>10</v>
      </c>
      <c r="F10720">
        <v>3084</v>
      </c>
      <c r="G10720">
        <v>2</v>
      </c>
      <c r="H10720">
        <v>1</v>
      </c>
      <c r="I10720">
        <v>1</v>
      </c>
      <c r="J10720">
        <v>562</v>
      </c>
      <c r="L10720" t="s">
        <v>10897</v>
      </c>
      <c r="M10720" t="s">
        <v>235</v>
      </c>
      <c r="N10720" t="s">
        <v>150</v>
      </c>
      <c r="O10720" s="6" t="str">
        <f>INDEX(lkp_Region,MATCH(tbl_Sales[[#This Row],[Suburb]],lkp_Suburb,0))</f>
        <v>Eastern Metropolitan</v>
      </c>
      <c r="P10720" s="6">
        <f>MONTH(tbl_Sales[[#This Row],[Date]])</f>
        <v>7</v>
      </c>
      <c r="Q10720" s="6">
        <f>YEAR(tbl_Sales[[#This Row],[Date]])</f>
        <v>2017</v>
      </c>
    </row>
    <row r="10721" spans="1:17" x14ac:dyDescent="0.25">
      <c r="A10721" s="1">
        <v>42935</v>
      </c>
      <c r="B10721">
        <v>2400000</v>
      </c>
      <c r="C10721" t="s">
        <v>2</v>
      </c>
      <c r="D10721" t="s">
        <v>12425</v>
      </c>
      <c r="E10721" t="s">
        <v>10</v>
      </c>
      <c r="F10721">
        <v>3079</v>
      </c>
      <c r="G10721">
        <v>2</v>
      </c>
      <c r="H10721">
        <v>1</v>
      </c>
      <c r="I10721">
        <v>0</v>
      </c>
      <c r="J10721">
        <v>1110</v>
      </c>
      <c r="L10721" t="s">
        <v>10898</v>
      </c>
      <c r="M10721" t="s">
        <v>213</v>
      </c>
      <c r="N10721" t="s">
        <v>150</v>
      </c>
      <c r="O10721" s="6" t="str">
        <f>INDEX(lkp_Region,MATCH(tbl_Sales[[#This Row],[Suburb]],lkp_Suburb,0))</f>
        <v>Eastern Metropolitan</v>
      </c>
      <c r="P10721" s="6">
        <f>MONTH(tbl_Sales[[#This Row],[Date]])</f>
        <v>7</v>
      </c>
      <c r="Q10721" s="6">
        <f>YEAR(tbl_Sales[[#This Row],[Date]])</f>
        <v>2017</v>
      </c>
    </row>
    <row r="10722" spans="1:17" x14ac:dyDescent="0.25">
      <c r="A10722" s="1">
        <v>42936</v>
      </c>
      <c r="B10722">
        <v>1190000</v>
      </c>
      <c r="C10722" t="s">
        <v>2</v>
      </c>
      <c r="D10722" t="s">
        <v>12427</v>
      </c>
      <c r="E10722" t="s">
        <v>10</v>
      </c>
      <c r="F10722">
        <v>3067</v>
      </c>
      <c r="G10722">
        <v>2</v>
      </c>
      <c r="H10722">
        <v>2</v>
      </c>
      <c r="I10722">
        <v>1</v>
      </c>
      <c r="J10722">
        <v>147</v>
      </c>
      <c r="K10722">
        <v>2000</v>
      </c>
      <c r="L10722" t="s">
        <v>10899</v>
      </c>
      <c r="M10722" t="s">
        <v>38</v>
      </c>
      <c r="N10722" t="s">
        <v>8</v>
      </c>
      <c r="O10722" s="6" t="str">
        <f>INDEX(lkp_Region,MATCH(tbl_Sales[[#This Row],[Suburb]],lkp_Suburb,0))</f>
        <v>Northern Metropolitan</v>
      </c>
      <c r="P10722" s="6">
        <f>MONTH(tbl_Sales[[#This Row],[Date]])</f>
        <v>7</v>
      </c>
      <c r="Q10722" s="6">
        <f>YEAR(tbl_Sales[[#This Row],[Date]])</f>
        <v>2017</v>
      </c>
    </row>
    <row r="10723" spans="1:17" x14ac:dyDescent="0.25">
      <c r="A10723" s="1">
        <v>42936</v>
      </c>
      <c r="B10723">
        <v>576000</v>
      </c>
      <c r="C10723" t="s">
        <v>2</v>
      </c>
      <c r="D10723" t="s">
        <v>12428</v>
      </c>
      <c r="E10723" t="s">
        <v>10</v>
      </c>
      <c r="F10723">
        <v>3029</v>
      </c>
      <c r="G10723">
        <v>4</v>
      </c>
      <c r="H10723">
        <v>2</v>
      </c>
      <c r="I10723">
        <v>1</v>
      </c>
      <c r="J10723">
        <v>570</v>
      </c>
      <c r="L10723" t="s">
        <v>10900</v>
      </c>
      <c r="M10723" t="s">
        <v>7962</v>
      </c>
      <c r="N10723" t="s">
        <v>7964</v>
      </c>
      <c r="O10723" s="6" t="str">
        <f>INDEX(lkp_Region,MATCH(tbl_Sales[[#This Row],[Suburb]],lkp_Suburb,0))</f>
        <v>Western Metropolitan</v>
      </c>
      <c r="P10723" s="6">
        <f>MONTH(tbl_Sales[[#This Row],[Date]])</f>
        <v>7</v>
      </c>
      <c r="Q10723" s="6">
        <f>YEAR(tbl_Sales[[#This Row],[Date]])</f>
        <v>2017</v>
      </c>
    </row>
    <row r="10724" spans="1:17" x14ac:dyDescent="0.25">
      <c r="A10724" s="1">
        <v>42936</v>
      </c>
      <c r="B10724">
        <v>530000</v>
      </c>
      <c r="C10724" t="s">
        <v>2</v>
      </c>
      <c r="D10724" t="s">
        <v>12428</v>
      </c>
      <c r="E10724" t="s">
        <v>5</v>
      </c>
      <c r="F10724">
        <v>3750</v>
      </c>
      <c r="G10724">
        <v>4</v>
      </c>
      <c r="H10724">
        <v>2</v>
      </c>
      <c r="I10724">
        <v>2</v>
      </c>
      <c r="J10724">
        <v>448</v>
      </c>
      <c r="K10724">
        <v>2011</v>
      </c>
      <c r="L10724" t="s">
        <v>10901</v>
      </c>
      <c r="M10724" t="s">
        <v>9280</v>
      </c>
      <c r="N10724" t="s">
        <v>7515</v>
      </c>
      <c r="O10724" s="6" t="str">
        <f>INDEX(lkp_Region,MATCH(tbl_Sales[[#This Row],[Suburb]],lkp_Suburb,0))</f>
        <v>Northern Metropolitan</v>
      </c>
      <c r="P10724" s="6">
        <f>MONTH(tbl_Sales[[#This Row],[Date]])</f>
        <v>7</v>
      </c>
      <c r="Q10724" s="6">
        <f>YEAR(tbl_Sales[[#This Row],[Date]])</f>
        <v>2017</v>
      </c>
    </row>
    <row r="10725" spans="1:17" x14ac:dyDescent="0.25">
      <c r="A10725" s="1">
        <v>42936</v>
      </c>
      <c r="B10725">
        <v>610000</v>
      </c>
      <c r="C10725" t="s">
        <v>2</v>
      </c>
      <c r="D10725" t="s">
        <v>12424</v>
      </c>
      <c r="E10725" t="s">
        <v>10</v>
      </c>
      <c r="F10725">
        <v>3074</v>
      </c>
      <c r="G10725">
        <v>3</v>
      </c>
      <c r="H10725">
        <v>1</v>
      </c>
      <c r="I10725">
        <v>2</v>
      </c>
      <c r="J10725">
        <v>544</v>
      </c>
      <c r="K10725">
        <v>1970</v>
      </c>
      <c r="L10725" t="s">
        <v>10902</v>
      </c>
      <c r="M10725" t="s">
        <v>7603</v>
      </c>
      <c r="N10725" t="s">
        <v>7515</v>
      </c>
      <c r="O10725" s="6" t="str">
        <f>INDEX(lkp_Region,MATCH(tbl_Sales[[#This Row],[Suburb]],lkp_Suburb,0))</f>
        <v>Northern Metropolitan</v>
      </c>
      <c r="P10725" s="6">
        <f>MONTH(tbl_Sales[[#This Row],[Date]])</f>
        <v>7</v>
      </c>
      <c r="Q10725" s="6">
        <f>YEAR(tbl_Sales[[#This Row],[Date]])</f>
        <v>2017</v>
      </c>
    </row>
    <row r="10726" spans="1:17" x14ac:dyDescent="0.25">
      <c r="A10726" s="1">
        <v>42936</v>
      </c>
      <c r="B10726">
        <v>867000</v>
      </c>
      <c r="C10726" t="s">
        <v>2</v>
      </c>
      <c r="D10726" t="s">
        <v>12429</v>
      </c>
      <c r="E10726" t="s">
        <v>10</v>
      </c>
      <c r="F10726">
        <v>3074</v>
      </c>
      <c r="G10726">
        <v>3</v>
      </c>
      <c r="H10726">
        <v>1</v>
      </c>
      <c r="I10726">
        <v>3</v>
      </c>
      <c r="J10726">
        <v>819</v>
      </c>
      <c r="L10726" t="s">
        <v>10903</v>
      </c>
      <c r="M10726" t="s">
        <v>7603</v>
      </c>
      <c r="N10726" t="s">
        <v>7515</v>
      </c>
      <c r="O10726" s="6" t="str">
        <f>INDEX(lkp_Region,MATCH(tbl_Sales[[#This Row],[Suburb]],lkp_Suburb,0))</f>
        <v>Northern Metropolitan</v>
      </c>
      <c r="P10726" s="6">
        <f>MONTH(tbl_Sales[[#This Row],[Date]])</f>
        <v>7</v>
      </c>
      <c r="Q10726" s="6">
        <f>YEAR(tbl_Sales[[#This Row],[Date]])</f>
        <v>2017</v>
      </c>
    </row>
    <row r="10727" spans="1:17" x14ac:dyDescent="0.25">
      <c r="A10727" s="1">
        <v>42936</v>
      </c>
      <c r="B10727">
        <v>1040000</v>
      </c>
      <c r="C10727" t="s">
        <v>2</v>
      </c>
      <c r="D10727" t="s">
        <v>12425</v>
      </c>
      <c r="E10727" t="s">
        <v>5</v>
      </c>
      <c r="F10727">
        <v>3131</v>
      </c>
      <c r="G10727">
        <v>3</v>
      </c>
      <c r="H10727">
        <v>1</v>
      </c>
      <c r="I10727">
        <v>1</v>
      </c>
      <c r="J10727">
        <v>728</v>
      </c>
      <c r="L10727" t="s">
        <v>10904</v>
      </c>
      <c r="M10727" t="s">
        <v>7674</v>
      </c>
      <c r="N10727" t="s">
        <v>14</v>
      </c>
      <c r="O10727" s="6" t="str">
        <f>INDEX(lkp_Region,MATCH(tbl_Sales[[#This Row],[Suburb]],lkp_Suburb,0))</f>
        <v>Eastern Metropolitan</v>
      </c>
      <c r="P10727" s="6">
        <f>MONTH(tbl_Sales[[#This Row],[Date]])</f>
        <v>7</v>
      </c>
      <c r="Q10727" s="6">
        <f>YEAR(tbl_Sales[[#This Row],[Date]])</f>
        <v>2017</v>
      </c>
    </row>
    <row r="10728" spans="1:17" x14ac:dyDescent="0.25">
      <c r="A10728" s="1">
        <v>42936</v>
      </c>
      <c r="B10728">
        <v>600000</v>
      </c>
      <c r="C10728" t="s">
        <v>13</v>
      </c>
      <c r="D10728" t="s">
        <v>12423</v>
      </c>
      <c r="E10728" t="s">
        <v>5</v>
      </c>
      <c r="F10728">
        <v>3141</v>
      </c>
      <c r="G10728">
        <v>2</v>
      </c>
      <c r="H10728">
        <v>1</v>
      </c>
      <c r="I10728">
        <v>1</v>
      </c>
      <c r="J10728">
        <v>876</v>
      </c>
      <c r="K10728">
        <v>1972</v>
      </c>
      <c r="L10728" t="s">
        <v>10905</v>
      </c>
      <c r="M10728" t="s">
        <v>111</v>
      </c>
      <c r="N10728" t="s">
        <v>76</v>
      </c>
      <c r="O10728" s="6" t="str">
        <f>INDEX(lkp_Region,MATCH(tbl_Sales[[#This Row],[Suburb]],lkp_Suburb,0))</f>
        <v>Southern Metropolitan</v>
      </c>
      <c r="P10728" s="6">
        <f>MONTH(tbl_Sales[[#This Row],[Date]])</f>
        <v>7</v>
      </c>
      <c r="Q10728" s="6">
        <f>YEAR(tbl_Sales[[#This Row],[Date]])</f>
        <v>2017</v>
      </c>
    </row>
    <row r="10729" spans="1:17" x14ac:dyDescent="0.25">
      <c r="A10729" s="1">
        <v>42936</v>
      </c>
      <c r="B10729">
        <v>1750000</v>
      </c>
      <c r="C10729" t="s">
        <v>51</v>
      </c>
      <c r="D10729" t="s">
        <v>12430</v>
      </c>
      <c r="E10729" t="s">
        <v>5</v>
      </c>
      <c r="F10729">
        <v>3205</v>
      </c>
      <c r="G10729">
        <v>3</v>
      </c>
      <c r="H10729">
        <v>3</v>
      </c>
      <c r="I10729">
        <v>2</v>
      </c>
      <c r="J10729">
        <v>100</v>
      </c>
      <c r="L10729" t="s">
        <v>10906</v>
      </c>
      <c r="M10729" t="s">
        <v>185</v>
      </c>
      <c r="N10729" t="s">
        <v>26</v>
      </c>
      <c r="O10729" s="6" t="str">
        <f>INDEX(lkp_Region,MATCH(tbl_Sales[[#This Row],[Suburb]],lkp_Suburb,0))</f>
        <v>Southern Metropolitan</v>
      </c>
      <c r="P10729" s="6">
        <f>MONTH(tbl_Sales[[#This Row],[Date]])</f>
        <v>7</v>
      </c>
      <c r="Q10729" s="6">
        <f>YEAR(tbl_Sales[[#This Row],[Date]])</f>
        <v>2017</v>
      </c>
    </row>
    <row r="10730" spans="1:17" x14ac:dyDescent="0.25">
      <c r="A10730" s="1">
        <v>42936</v>
      </c>
      <c r="B10730">
        <v>400000</v>
      </c>
      <c r="C10730" t="s">
        <v>13</v>
      </c>
      <c r="D10730" t="s">
        <v>12427</v>
      </c>
      <c r="E10730" t="s">
        <v>5</v>
      </c>
      <c r="F10730">
        <v>3055</v>
      </c>
      <c r="G10730">
        <v>2</v>
      </c>
      <c r="H10730">
        <v>2</v>
      </c>
      <c r="I10730">
        <v>1</v>
      </c>
      <c r="J10730">
        <v>0</v>
      </c>
      <c r="L10730" t="s">
        <v>10907</v>
      </c>
      <c r="M10730" t="s">
        <v>80</v>
      </c>
      <c r="N10730" t="s">
        <v>18</v>
      </c>
      <c r="O10730" s="6" t="str">
        <f>INDEX(lkp_Region,MATCH(tbl_Sales[[#This Row],[Suburb]],lkp_Suburb,0))</f>
        <v>Northern Metropolitan</v>
      </c>
      <c r="P10730" s="6">
        <f>MONTH(tbl_Sales[[#This Row],[Date]])</f>
        <v>7</v>
      </c>
      <c r="Q10730" s="6">
        <f>YEAR(tbl_Sales[[#This Row],[Date]])</f>
        <v>2017</v>
      </c>
    </row>
    <row r="10731" spans="1:17" x14ac:dyDescent="0.25">
      <c r="A10731" s="1">
        <v>42936</v>
      </c>
      <c r="B10731">
        <v>629500</v>
      </c>
      <c r="C10731" t="s">
        <v>2</v>
      </c>
      <c r="D10731" t="s">
        <v>12426</v>
      </c>
      <c r="E10731" t="s">
        <v>10</v>
      </c>
      <c r="F10731">
        <v>3046</v>
      </c>
      <c r="G10731">
        <v>3</v>
      </c>
      <c r="H10731">
        <v>1</v>
      </c>
      <c r="I10731">
        <v>1</v>
      </c>
      <c r="J10731">
        <v>610</v>
      </c>
      <c r="L10731" t="s">
        <v>10908</v>
      </c>
      <c r="M10731" t="s">
        <v>78</v>
      </c>
      <c r="N10731" t="s">
        <v>18</v>
      </c>
      <c r="O10731" s="6" t="str">
        <f>INDEX(lkp_Region,MATCH(tbl_Sales[[#This Row],[Suburb]],lkp_Suburb,0))</f>
        <v>Northern Metropolitan</v>
      </c>
      <c r="P10731" s="6">
        <f>MONTH(tbl_Sales[[#This Row],[Date]])</f>
        <v>7</v>
      </c>
      <c r="Q10731" s="6">
        <f>YEAR(tbl_Sales[[#This Row],[Date]])</f>
        <v>2017</v>
      </c>
    </row>
    <row r="10732" spans="1:17" x14ac:dyDescent="0.25">
      <c r="A10732" s="1">
        <v>42936</v>
      </c>
      <c r="B10732">
        <v>1100000</v>
      </c>
      <c r="C10732" t="s">
        <v>2</v>
      </c>
      <c r="D10732" t="s">
        <v>12429</v>
      </c>
      <c r="E10732" t="s">
        <v>5</v>
      </c>
      <c r="F10732">
        <v>3056</v>
      </c>
      <c r="G10732">
        <v>3</v>
      </c>
      <c r="H10732">
        <v>1</v>
      </c>
      <c r="I10732">
        <v>1</v>
      </c>
      <c r="J10732">
        <v>193</v>
      </c>
      <c r="L10732" t="s">
        <v>10909</v>
      </c>
      <c r="M10732" t="s">
        <v>117</v>
      </c>
      <c r="N10732" t="s">
        <v>18</v>
      </c>
      <c r="O10732" s="6" t="str">
        <f>INDEX(lkp_Region,MATCH(tbl_Sales[[#This Row],[Suburb]],lkp_Suburb,0))</f>
        <v>Northern Metropolitan</v>
      </c>
      <c r="P10732" s="6">
        <f>MONTH(tbl_Sales[[#This Row],[Date]])</f>
        <v>7</v>
      </c>
      <c r="Q10732" s="6">
        <f>YEAR(tbl_Sales[[#This Row],[Date]])</f>
        <v>2017</v>
      </c>
    </row>
    <row r="10733" spans="1:17" x14ac:dyDescent="0.25">
      <c r="A10733" s="1">
        <v>42936</v>
      </c>
      <c r="B10733">
        <v>1110000</v>
      </c>
      <c r="C10733" t="s">
        <v>2</v>
      </c>
      <c r="D10733" t="s">
        <v>12429</v>
      </c>
      <c r="E10733" t="s">
        <v>10</v>
      </c>
      <c r="F10733">
        <v>3056</v>
      </c>
      <c r="G10733">
        <v>2</v>
      </c>
      <c r="H10733">
        <v>1</v>
      </c>
      <c r="I10733">
        <v>0</v>
      </c>
      <c r="J10733">
        <v>196</v>
      </c>
      <c r="K10733">
        <v>1922</v>
      </c>
      <c r="L10733" t="s">
        <v>10910</v>
      </c>
      <c r="M10733" t="s">
        <v>117</v>
      </c>
      <c r="N10733" t="s">
        <v>18</v>
      </c>
      <c r="O10733" s="6" t="str">
        <f>INDEX(lkp_Region,MATCH(tbl_Sales[[#This Row],[Suburb]],lkp_Suburb,0))</f>
        <v>Northern Metropolitan</v>
      </c>
      <c r="P10733" s="6">
        <f>MONTH(tbl_Sales[[#This Row],[Date]])</f>
        <v>7</v>
      </c>
      <c r="Q10733" s="6">
        <f>YEAR(tbl_Sales[[#This Row],[Date]])</f>
        <v>2017</v>
      </c>
    </row>
    <row r="10734" spans="1:17" x14ac:dyDescent="0.25">
      <c r="A10734" s="1">
        <v>42936</v>
      </c>
      <c r="B10734">
        <v>1220000</v>
      </c>
      <c r="C10734" t="s">
        <v>2</v>
      </c>
      <c r="D10734" t="s">
        <v>12427</v>
      </c>
      <c r="E10734" t="s">
        <v>5</v>
      </c>
      <c r="F10734">
        <v>3031</v>
      </c>
      <c r="G10734">
        <v>3</v>
      </c>
      <c r="H10734">
        <v>1</v>
      </c>
      <c r="I10734">
        <v>1</v>
      </c>
      <c r="J10734">
        <v>293</v>
      </c>
      <c r="K10734">
        <v>1900</v>
      </c>
      <c r="L10734" t="s">
        <v>10911</v>
      </c>
      <c r="M10734" t="s">
        <v>288</v>
      </c>
      <c r="N10734" t="s">
        <v>49</v>
      </c>
      <c r="O10734" s="6" t="str">
        <f>INDEX(lkp_Region,MATCH(tbl_Sales[[#This Row],[Suburb]],lkp_Suburb,0))</f>
        <v>Northern Metropolitan</v>
      </c>
      <c r="P10734" s="6">
        <f>MONTH(tbl_Sales[[#This Row],[Date]])</f>
        <v>7</v>
      </c>
      <c r="Q10734" s="6">
        <f>YEAR(tbl_Sales[[#This Row],[Date]])</f>
        <v>2017</v>
      </c>
    </row>
    <row r="10735" spans="1:17" x14ac:dyDescent="0.25">
      <c r="A10735" s="1">
        <v>42936</v>
      </c>
      <c r="B10735">
        <v>1535000</v>
      </c>
      <c r="C10735" t="s">
        <v>2</v>
      </c>
      <c r="D10735" t="s">
        <v>12429</v>
      </c>
      <c r="E10735" t="s">
        <v>10</v>
      </c>
      <c r="F10735">
        <v>3041</v>
      </c>
      <c r="G10735">
        <v>3</v>
      </c>
      <c r="H10735">
        <v>1</v>
      </c>
      <c r="I10735">
        <v>2</v>
      </c>
      <c r="J10735">
        <v>811</v>
      </c>
      <c r="K10735">
        <v>1925</v>
      </c>
      <c r="L10735" t="s">
        <v>10912</v>
      </c>
      <c r="M10735" t="s">
        <v>1033</v>
      </c>
      <c r="N10735" t="s">
        <v>49</v>
      </c>
      <c r="O10735" s="6" t="str">
        <f>INDEX(lkp_Region,MATCH(tbl_Sales[[#This Row],[Suburb]],lkp_Suburb,0))</f>
        <v>Western Metropolitan</v>
      </c>
      <c r="P10735" s="6">
        <f>MONTH(tbl_Sales[[#This Row],[Date]])</f>
        <v>7</v>
      </c>
      <c r="Q10735" s="6">
        <f>YEAR(tbl_Sales[[#This Row],[Date]])</f>
        <v>2017</v>
      </c>
    </row>
    <row r="10736" spans="1:17" x14ac:dyDescent="0.25">
      <c r="A10736" s="1">
        <v>42936</v>
      </c>
      <c r="B10736">
        <v>1420000</v>
      </c>
      <c r="C10736" t="s">
        <v>2</v>
      </c>
      <c r="D10736" t="s">
        <v>12425</v>
      </c>
      <c r="E10736" t="s">
        <v>10</v>
      </c>
      <c r="F10736">
        <v>3147</v>
      </c>
      <c r="G10736">
        <v>3</v>
      </c>
      <c r="H10736">
        <v>1</v>
      </c>
      <c r="I10736">
        <v>1</v>
      </c>
      <c r="J10736">
        <v>726</v>
      </c>
      <c r="K10736">
        <v>1965</v>
      </c>
      <c r="L10736" t="s">
        <v>10913</v>
      </c>
      <c r="M10736" t="s">
        <v>609</v>
      </c>
      <c r="N10736" t="s">
        <v>31</v>
      </c>
      <c r="O10736" s="6" t="str">
        <f>INDEX(lkp_Region,MATCH(tbl_Sales[[#This Row],[Suburb]],lkp_Suburb,0))</f>
        <v>Southern Metropolitan</v>
      </c>
      <c r="P10736" s="6">
        <f>MONTH(tbl_Sales[[#This Row],[Date]])</f>
        <v>7</v>
      </c>
      <c r="Q10736" s="6">
        <f>YEAR(tbl_Sales[[#This Row],[Date]])</f>
        <v>2017</v>
      </c>
    </row>
    <row r="10737" spans="1:17" x14ac:dyDescent="0.25">
      <c r="A10737" s="1">
        <v>42936</v>
      </c>
      <c r="B10737">
        <v>1635000</v>
      </c>
      <c r="C10737" t="s">
        <v>2</v>
      </c>
      <c r="D10737" t="s">
        <v>12424</v>
      </c>
      <c r="E10737" t="s">
        <v>10</v>
      </c>
      <c r="F10737">
        <v>3149</v>
      </c>
      <c r="G10737">
        <v>3</v>
      </c>
      <c r="H10737">
        <v>1</v>
      </c>
      <c r="I10737">
        <v>2</v>
      </c>
      <c r="J10737">
        <v>720</v>
      </c>
      <c r="K10737">
        <v>1960</v>
      </c>
      <c r="L10737" t="s">
        <v>10914</v>
      </c>
      <c r="M10737" t="s">
        <v>7758</v>
      </c>
      <c r="N10737" t="s">
        <v>31</v>
      </c>
      <c r="O10737" s="6" t="str">
        <f>INDEX(lkp_Region,MATCH(tbl_Sales[[#This Row],[Suburb]],lkp_Suburb,0))</f>
        <v>Eastern Metropolitan</v>
      </c>
      <c r="P10737" s="6">
        <f>MONTH(tbl_Sales[[#This Row],[Date]])</f>
        <v>7</v>
      </c>
      <c r="Q10737" s="6">
        <f>YEAR(tbl_Sales[[#This Row],[Date]])</f>
        <v>2017</v>
      </c>
    </row>
    <row r="10738" spans="1:17" x14ac:dyDescent="0.25">
      <c r="A10738" s="1">
        <v>42936</v>
      </c>
      <c r="B10738">
        <v>541000</v>
      </c>
      <c r="C10738" t="s">
        <v>13</v>
      </c>
      <c r="D10738" t="s">
        <v>12427</v>
      </c>
      <c r="E10738" t="s">
        <v>10</v>
      </c>
      <c r="F10738">
        <v>3051</v>
      </c>
      <c r="G10738">
        <v>2</v>
      </c>
      <c r="H10738">
        <v>1</v>
      </c>
      <c r="I10738">
        <v>1</v>
      </c>
      <c r="J10738">
        <v>0</v>
      </c>
      <c r="K10738">
        <v>2004</v>
      </c>
      <c r="L10738" t="s">
        <v>10915</v>
      </c>
      <c r="M10738" t="s">
        <v>915</v>
      </c>
      <c r="N10738" t="s">
        <v>88</v>
      </c>
      <c r="O10738" s="6" t="str">
        <f>INDEX(lkp_Region,MATCH(tbl_Sales[[#This Row],[Suburb]],lkp_Suburb,0))</f>
        <v>Northern Metropolitan</v>
      </c>
      <c r="P10738" s="6">
        <f>MONTH(tbl_Sales[[#This Row],[Date]])</f>
        <v>7</v>
      </c>
      <c r="Q10738" s="6">
        <f>YEAR(tbl_Sales[[#This Row],[Date]])</f>
        <v>2017</v>
      </c>
    </row>
    <row r="10739" spans="1:17" x14ac:dyDescent="0.25">
      <c r="A10739" s="1">
        <v>42936</v>
      </c>
      <c r="B10739">
        <v>681000</v>
      </c>
      <c r="C10739" t="s">
        <v>2</v>
      </c>
      <c r="D10739" t="s">
        <v>12427</v>
      </c>
      <c r="E10739" t="s">
        <v>5</v>
      </c>
      <c r="F10739">
        <v>3012</v>
      </c>
      <c r="G10739">
        <v>3</v>
      </c>
      <c r="H10739">
        <v>1</v>
      </c>
      <c r="I10739">
        <v>2</v>
      </c>
      <c r="J10739">
        <v>523</v>
      </c>
      <c r="K10739">
        <v>1950</v>
      </c>
      <c r="L10739" t="s">
        <v>10916</v>
      </c>
      <c r="M10739" t="s">
        <v>19</v>
      </c>
      <c r="N10739" t="s">
        <v>21</v>
      </c>
      <c r="O10739" s="6" t="str">
        <f>INDEX(lkp_Region,MATCH(tbl_Sales[[#This Row],[Suburb]],lkp_Suburb,0))</f>
        <v>Western Metropolitan</v>
      </c>
      <c r="P10739" s="6">
        <f>MONTH(tbl_Sales[[#This Row],[Date]])</f>
        <v>7</v>
      </c>
      <c r="Q10739" s="6">
        <f>YEAR(tbl_Sales[[#This Row],[Date]])</f>
        <v>2017</v>
      </c>
    </row>
    <row r="10740" spans="1:17" x14ac:dyDescent="0.25">
      <c r="A10740" s="1">
        <v>42936</v>
      </c>
      <c r="B10740">
        <v>982500</v>
      </c>
      <c r="C10740" t="s">
        <v>2</v>
      </c>
      <c r="D10740" t="s">
        <v>12429</v>
      </c>
      <c r="E10740" t="s">
        <v>10</v>
      </c>
      <c r="F10740">
        <v>3013</v>
      </c>
      <c r="G10740">
        <v>3</v>
      </c>
      <c r="H10740">
        <v>2</v>
      </c>
      <c r="I10740">
        <v>2</v>
      </c>
      <c r="J10740">
        <v>444</v>
      </c>
      <c r="K10740">
        <v>1945</v>
      </c>
      <c r="L10740" t="s">
        <v>10917</v>
      </c>
      <c r="M10740" t="s">
        <v>65</v>
      </c>
      <c r="N10740" t="s">
        <v>21</v>
      </c>
      <c r="O10740" s="6" t="str">
        <f>INDEX(lkp_Region,MATCH(tbl_Sales[[#This Row],[Suburb]],lkp_Suburb,0))</f>
        <v>Western Metropolitan</v>
      </c>
      <c r="P10740" s="6">
        <f>MONTH(tbl_Sales[[#This Row],[Date]])</f>
        <v>7</v>
      </c>
      <c r="Q10740" s="6">
        <f>YEAR(tbl_Sales[[#This Row],[Date]])</f>
        <v>2017</v>
      </c>
    </row>
    <row r="10741" spans="1:17" x14ac:dyDescent="0.25">
      <c r="A10741" s="1">
        <v>42936</v>
      </c>
      <c r="B10741">
        <v>500000</v>
      </c>
      <c r="C10741" t="s">
        <v>2</v>
      </c>
      <c r="D10741" t="s">
        <v>12426</v>
      </c>
      <c r="E10741" t="s">
        <v>10</v>
      </c>
      <c r="F10741">
        <v>3429</v>
      </c>
      <c r="G10741">
        <v>3</v>
      </c>
      <c r="H10741">
        <v>1</v>
      </c>
      <c r="I10741">
        <v>3</v>
      </c>
      <c r="J10741">
        <v>678</v>
      </c>
      <c r="K10741">
        <v>1975</v>
      </c>
      <c r="L10741" t="s">
        <v>10918</v>
      </c>
      <c r="M10741" t="s">
        <v>7691</v>
      </c>
      <c r="N10741" t="s">
        <v>195</v>
      </c>
      <c r="O10741" s="6" t="str">
        <f>INDEX(lkp_Region,MATCH(tbl_Sales[[#This Row],[Suburb]],lkp_Suburb,0))</f>
        <v>Western Metropolitan</v>
      </c>
      <c r="P10741" s="6">
        <f>MONTH(tbl_Sales[[#This Row],[Date]])</f>
        <v>7</v>
      </c>
      <c r="Q10741" s="6">
        <f>YEAR(tbl_Sales[[#This Row],[Date]])</f>
        <v>2017</v>
      </c>
    </row>
    <row r="10742" spans="1:17" x14ac:dyDescent="0.25">
      <c r="A10742" s="1">
        <v>42936</v>
      </c>
      <c r="B10742">
        <v>515000</v>
      </c>
      <c r="C10742" t="s">
        <v>2</v>
      </c>
      <c r="D10742" t="s">
        <v>12431</v>
      </c>
      <c r="E10742" t="s">
        <v>5</v>
      </c>
      <c r="F10742">
        <v>3048</v>
      </c>
      <c r="G10742">
        <v>4</v>
      </c>
      <c r="H10742">
        <v>3</v>
      </c>
      <c r="I10742">
        <v>0</v>
      </c>
      <c r="J10742">
        <v>653</v>
      </c>
      <c r="K10742">
        <v>1985</v>
      </c>
      <c r="L10742" t="s">
        <v>10919</v>
      </c>
      <c r="M10742" t="s">
        <v>8439</v>
      </c>
      <c r="N10742" t="s">
        <v>195</v>
      </c>
      <c r="O10742" s="6" t="str">
        <f>INDEX(lkp_Region,MATCH(tbl_Sales[[#This Row],[Suburb]],lkp_Suburb,0))</f>
        <v>Northern Metropolitan</v>
      </c>
      <c r="P10742" s="6">
        <f>MONTH(tbl_Sales[[#This Row],[Date]])</f>
        <v>7</v>
      </c>
      <c r="Q10742" s="6">
        <f>YEAR(tbl_Sales[[#This Row],[Date]])</f>
        <v>2017</v>
      </c>
    </row>
    <row r="10743" spans="1:17" x14ac:dyDescent="0.25">
      <c r="A10743" s="1">
        <v>42936</v>
      </c>
      <c r="B10743">
        <v>600000</v>
      </c>
      <c r="C10743" t="s">
        <v>13</v>
      </c>
      <c r="D10743" t="s">
        <v>12433</v>
      </c>
      <c r="E10743" t="s">
        <v>10</v>
      </c>
      <c r="F10743">
        <v>3015</v>
      </c>
      <c r="G10743">
        <v>2</v>
      </c>
      <c r="H10743">
        <v>1</v>
      </c>
      <c r="I10743">
        <v>1</v>
      </c>
      <c r="J10743">
        <v>163</v>
      </c>
      <c r="K10743">
        <v>1990</v>
      </c>
      <c r="L10743" t="s">
        <v>10920</v>
      </c>
      <c r="M10743" t="s">
        <v>133</v>
      </c>
      <c r="N10743" t="s">
        <v>69</v>
      </c>
      <c r="O10743" s="6" t="str">
        <f>INDEX(lkp_Region,MATCH(tbl_Sales[[#This Row],[Suburb]],lkp_Suburb,0))</f>
        <v>Western Metropolitan</v>
      </c>
      <c r="P10743" s="6">
        <f>MONTH(tbl_Sales[[#This Row],[Date]])</f>
        <v>7</v>
      </c>
      <c r="Q10743" s="6">
        <f>YEAR(tbl_Sales[[#This Row],[Date]])</f>
        <v>2017</v>
      </c>
    </row>
    <row r="10744" spans="1:17" x14ac:dyDescent="0.25">
      <c r="A10744" s="1">
        <v>42936</v>
      </c>
      <c r="B10744">
        <v>830000</v>
      </c>
      <c r="C10744" t="s">
        <v>2</v>
      </c>
      <c r="D10744" t="s">
        <v>12433</v>
      </c>
      <c r="E10744" t="s">
        <v>5</v>
      </c>
      <c r="F10744">
        <v>3025</v>
      </c>
      <c r="G10744">
        <v>3</v>
      </c>
      <c r="H10744">
        <v>2</v>
      </c>
      <c r="I10744">
        <v>2</v>
      </c>
      <c r="J10744">
        <v>529</v>
      </c>
      <c r="K10744">
        <v>1965</v>
      </c>
      <c r="L10744" t="s">
        <v>10921</v>
      </c>
      <c r="M10744" t="s">
        <v>91</v>
      </c>
      <c r="N10744" t="s">
        <v>69</v>
      </c>
      <c r="O10744" s="6" t="str">
        <f>INDEX(lkp_Region,MATCH(tbl_Sales[[#This Row],[Suburb]],lkp_Suburb,0))</f>
        <v>Western Metropolitan</v>
      </c>
      <c r="P10744" s="6">
        <f>MONTH(tbl_Sales[[#This Row],[Date]])</f>
        <v>7</v>
      </c>
      <c r="Q10744" s="6">
        <f>YEAR(tbl_Sales[[#This Row],[Date]])</f>
        <v>2017</v>
      </c>
    </row>
    <row r="10745" spans="1:17" x14ac:dyDescent="0.25">
      <c r="A10745" s="1">
        <v>42936</v>
      </c>
      <c r="B10745">
        <v>525000</v>
      </c>
      <c r="C10745" t="s">
        <v>51</v>
      </c>
      <c r="D10745" t="s">
        <v>12432</v>
      </c>
      <c r="E10745" t="s">
        <v>10</v>
      </c>
      <c r="F10745">
        <v>3020</v>
      </c>
      <c r="G10745">
        <v>3</v>
      </c>
      <c r="H10745">
        <v>2</v>
      </c>
      <c r="I10745">
        <v>1</v>
      </c>
      <c r="J10745">
        <v>177</v>
      </c>
      <c r="L10745" t="s">
        <v>10922</v>
      </c>
      <c r="M10745" t="s">
        <v>443</v>
      </c>
      <c r="N10745" t="s">
        <v>3</v>
      </c>
      <c r="O10745" s="6" t="str">
        <f>INDEX(lkp_Region,MATCH(tbl_Sales[[#This Row],[Suburb]],lkp_Suburb,0))</f>
        <v>Western Metropolitan</v>
      </c>
      <c r="P10745" s="6">
        <f>MONTH(tbl_Sales[[#This Row],[Date]])</f>
        <v>7</v>
      </c>
      <c r="Q10745" s="6">
        <f>YEAR(tbl_Sales[[#This Row],[Date]])</f>
        <v>2017</v>
      </c>
    </row>
    <row r="10746" spans="1:17" x14ac:dyDescent="0.25">
      <c r="A10746" s="1">
        <v>42936</v>
      </c>
      <c r="B10746">
        <v>395000</v>
      </c>
      <c r="C10746" t="s">
        <v>13</v>
      </c>
      <c r="D10746" t="s">
        <v>12425</v>
      </c>
      <c r="E10746" t="s">
        <v>10</v>
      </c>
      <c r="F10746">
        <v>3122</v>
      </c>
      <c r="G10746">
        <v>1</v>
      </c>
      <c r="H10746">
        <v>1</v>
      </c>
      <c r="I10746">
        <v>1</v>
      </c>
      <c r="J10746">
        <v>910</v>
      </c>
      <c r="L10746" t="s">
        <v>10923</v>
      </c>
      <c r="M10746" t="s">
        <v>461</v>
      </c>
      <c r="N10746" t="s">
        <v>101</v>
      </c>
      <c r="O10746" s="6" t="str">
        <f>INDEX(lkp_Region,MATCH(tbl_Sales[[#This Row],[Suburb]],lkp_Suburb,0))</f>
        <v>Southern Metropolitan</v>
      </c>
      <c r="P10746" s="6">
        <f>MONTH(tbl_Sales[[#This Row],[Date]])</f>
        <v>7</v>
      </c>
      <c r="Q10746" s="6">
        <f>YEAR(tbl_Sales[[#This Row],[Date]])</f>
        <v>2017</v>
      </c>
    </row>
    <row r="10747" spans="1:17" x14ac:dyDescent="0.25">
      <c r="A10747" s="1">
        <v>42936</v>
      </c>
      <c r="B10747">
        <v>415000</v>
      </c>
      <c r="C10747" t="s">
        <v>13</v>
      </c>
      <c r="D10747" t="s">
        <v>12427</v>
      </c>
      <c r="E10747" t="s">
        <v>10</v>
      </c>
      <c r="F10747">
        <v>3122</v>
      </c>
      <c r="G10747">
        <v>1</v>
      </c>
      <c r="H10747">
        <v>1</v>
      </c>
      <c r="I10747">
        <v>1</v>
      </c>
      <c r="J10747">
        <v>0</v>
      </c>
      <c r="L10747" t="s">
        <v>10924</v>
      </c>
      <c r="M10747" t="s">
        <v>461</v>
      </c>
      <c r="N10747" t="s">
        <v>101</v>
      </c>
      <c r="O10747" s="6" t="str">
        <f>INDEX(lkp_Region,MATCH(tbl_Sales[[#This Row],[Suburb]],lkp_Suburb,0))</f>
        <v>Southern Metropolitan</v>
      </c>
      <c r="P10747" s="6">
        <f>MONTH(tbl_Sales[[#This Row],[Date]])</f>
        <v>7</v>
      </c>
      <c r="Q10747" s="6">
        <f>YEAR(tbl_Sales[[#This Row],[Date]])</f>
        <v>2017</v>
      </c>
    </row>
    <row r="10748" spans="1:17" x14ac:dyDescent="0.25">
      <c r="A10748" s="1">
        <v>42936</v>
      </c>
      <c r="B10748">
        <v>2255000</v>
      </c>
      <c r="C10748" t="s">
        <v>2</v>
      </c>
      <c r="D10748" t="s">
        <v>12429</v>
      </c>
      <c r="E10748" t="s">
        <v>10</v>
      </c>
      <c r="F10748">
        <v>3191</v>
      </c>
      <c r="G10748">
        <v>5</v>
      </c>
      <c r="H10748">
        <v>3</v>
      </c>
      <c r="I10748">
        <v>2</v>
      </c>
      <c r="J10748">
        <v>556</v>
      </c>
      <c r="K10748">
        <v>2012</v>
      </c>
      <c r="L10748" t="s">
        <v>10925</v>
      </c>
      <c r="M10748" t="s">
        <v>7562</v>
      </c>
      <c r="N10748" t="s">
        <v>107</v>
      </c>
      <c r="O10748" s="6" t="str">
        <f>INDEX(lkp_Region,MATCH(tbl_Sales[[#This Row],[Suburb]],lkp_Suburb,0))</f>
        <v>Southern Metropolitan</v>
      </c>
      <c r="P10748" s="6">
        <f>MONTH(tbl_Sales[[#This Row],[Date]])</f>
        <v>7</v>
      </c>
      <c r="Q10748" s="6">
        <f>YEAR(tbl_Sales[[#This Row],[Date]])</f>
        <v>2017</v>
      </c>
    </row>
    <row r="10749" spans="1:17" x14ac:dyDescent="0.25">
      <c r="A10749" s="1">
        <v>42936</v>
      </c>
      <c r="B10749">
        <v>1295000</v>
      </c>
      <c r="C10749" t="s">
        <v>2</v>
      </c>
      <c r="D10749" t="s">
        <v>12423</v>
      </c>
      <c r="E10749" t="s">
        <v>10</v>
      </c>
      <c r="F10749">
        <v>3084</v>
      </c>
      <c r="G10749">
        <v>4</v>
      </c>
      <c r="H10749">
        <v>2</v>
      </c>
      <c r="I10749">
        <v>2</v>
      </c>
      <c r="J10749">
        <v>702</v>
      </c>
      <c r="L10749" t="s">
        <v>10926</v>
      </c>
      <c r="M10749" t="s">
        <v>320</v>
      </c>
      <c r="N10749" t="s">
        <v>150</v>
      </c>
      <c r="O10749" s="6" t="str">
        <f>INDEX(lkp_Region,MATCH(tbl_Sales[[#This Row],[Suburb]],lkp_Suburb,0))</f>
        <v>Eastern Metropolitan</v>
      </c>
      <c r="P10749" s="6">
        <f>MONTH(tbl_Sales[[#This Row],[Date]])</f>
        <v>7</v>
      </c>
      <c r="Q10749" s="6">
        <f>YEAR(tbl_Sales[[#This Row],[Date]])</f>
        <v>2017</v>
      </c>
    </row>
    <row r="10750" spans="1:17" x14ac:dyDescent="0.25">
      <c r="A10750" s="1">
        <v>42936</v>
      </c>
      <c r="B10750">
        <v>1440000</v>
      </c>
      <c r="C10750" t="s">
        <v>2</v>
      </c>
      <c r="D10750" t="s">
        <v>12423</v>
      </c>
      <c r="E10750" t="s">
        <v>10</v>
      </c>
      <c r="F10750">
        <v>3084</v>
      </c>
      <c r="G10750">
        <v>3</v>
      </c>
      <c r="H10750">
        <v>1</v>
      </c>
      <c r="I10750">
        <v>2</v>
      </c>
      <c r="J10750">
        <v>598</v>
      </c>
      <c r="K10750">
        <v>1955</v>
      </c>
      <c r="L10750" t="s">
        <v>10927</v>
      </c>
      <c r="M10750" t="s">
        <v>257</v>
      </c>
      <c r="N10750" t="s">
        <v>150</v>
      </c>
      <c r="O10750" s="6" t="str">
        <f>INDEX(lkp_Region,MATCH(tbl_Sales[[#This Row],[Suburb]],lkp_Suburb,0))</f>
        <v>Eastern Metropolitan</v>
      </c>
      <c r="P10750" s="6">
        <f>MONTH(tbl_Sales[[#This Row],[Date]])</f>
        <v>7</v>
      </c>
      <c r="Q10750" s="6">
        <f>YEAR(tbl_Sales[[#This Row],[Date]])</f>
        <v>2017</v>
      </c>
    </row>
    <row r="10751" spans="1:17" x14ac:dyDescent="0.25">
      <c r="A10751" s="1">
        <v>42937</v>
      </c>
      <c r="B10751">
        <v>485000</v>
      </c>
      <c r="C10751" t="s">
        <v>2</v>
      </c>
      <c r="D10751" t="s">
        <v>12423</v>
      </c>
      <c r="E10751" t="s">
        <v>5</v>
      </c>
      <c r="F10751">
        <v>3030</v>
      </c>
      <c r="G10751">
        <v>3</v>
      </c>
      <c r="H10751">
        <v>1</v>
      </c>
      <c r="I10751">
        <v>1</v>
      </c>
      <c r="J10751">
        <v>633</v>
      </c>
      <c r="K10751">
        <v>1960</v>
      </c>
      <c r="L10751" t="s">
        <v>10928</v>
      </c>
      <c r="M10751" t="s">
        <v>8069</v>
      </c>
      <c r="N10751" t="s">
        <v>7964</v>
      </c>
      <c r="O10751" s="6" t="str">
        <f>INDEX(lkp_Region,MATCH(tbl_Sales[[#This Row],[Suburb]],lkp_Suburb,0))</f>
        <v>Western Metropolitan</v>
      </c>
      <c r="P10751" s="6">
        <f>MONTH(tbl_Sales[[#This Row],[Date]])</f>
        <v>7</v>
      </c>
      <c r="Q10751" s="6">
        <f>YEAR(tbl_Sales[[#This Row],[Date]])</f>
        <v>2017</v>
      </c>
    </row>
    <row r="10752" spans="1:17" x14ac:dyDescent="0.25">
      <c r="A10752" s="1">
        <v>42937</v>
      </c>
      <c r="B10752">
        <v>510000</v>
      </c>
      <c r="C10752" t="s">
        <v>2</v>
      </c>
      <c r="D10752" t="s">
        <v>12426</v>
      </c>
      <c r="E10752" t="s">
        <v>5</v>
      </c>
      <c r="F10752">
        <v>3030</v>
      </c>
      <c r="G10752">
        <v>4</v>
      </c>
      <c r="H10752">
        <v>2</v>
      </c>
      <c r="I10752">
        <v>1</v>
      </c>
      <c r="J10752">
        <v>531</v>
      </c>
      <c r="K10752">
        <v>2003</v>
      </c>
      <c r="L10752" t="s">
        <v>10929</v>
      </c>
      <c r="M10752" t="s">
        <v>8069</v>
      </c>
      <c r="N10752" t="s">
        <v>7964</v>
      </c>
      <c r="O10752" s="6" t="str">
        <f>INDEX(lkp_Region,MATCH(tbl_Sales[[#This Row],[Suburb]],lkp_Suburb,0))</f>
        <v>Western Metropolitan</v>
      </c>
      <c r="P10752" s="6">
        <f>MONTH(tbl_Sales[[#This Row],[Date]])</f>
        <v>7</v>
      </c>
      <c r="Q10752" s="6">
        <f>YEAR(tbl_Sales[[#This Row],[Date]])</f>
        <v>2017</v>
      </c>
    </row>
    <row r="10753" spans="1:17" x14ac:dyDescent="0.25">
      <c r="A10753" s="1">
        <v>42937</v>
      </c>
      <c r="B10753">
        <v>600000</v>
      </c>
      <c r="C10753" t="s">
        <v>2</v>
      </c>
      <c r="D10753" t="s">
        <v>12427</v>
      </c>
      <c r="E10753" t="s">
        <v>10</v>
      </c>
      <c r="F10753">
        <v>3076</v>
      </c>
      <c r="G10753">
        <v>3</v>
      </c>
      <c r="H10753">
        <v>1</v>
      </c>
      <c r="I10753">
        <v>2</v>
      </c>
      <c r="J10753">
        <v>524</v>
      </c>
      <c r="K10753">
        <v>1970</v>
      </c>
      <c r="L10753" t="s">
        <v>10930</v>
      </c>
      <c r="M10753" t="s">
        <v>7572</v>
      </c>
      <c r="N10753" t="s">
        <v>7515</v>
      </c>
      <c r="O10753" s="6" t="str">
        <f>INDEX(lkp_Region,MATCH(tbl_Sales[[#This Row],[Suburb]],lkp_Suburb,0))</f>
        <v>Northern Metropolitan</v>
      </c>
      <c r="P10753" s="6">
        <f>MONTH(tbl_Sales[[#This Row],[Date]])</f>
        <v>7</v>
      </c>
      <c r="Q10753" s="6">
        <f>YEAR(tbl_Sales[[#This Row],[Date]])</f>
        <v>2017</v>
      </c>
    </row>
    <row r="10754" spans="1:17" x14ac:dyDescent="0.25">
      <c r="A10754" s="1">
        <v>42937</v>
      </c>
      <c r="B10754">
        <v>945000</v>
      </c>
      <c r="C10754" t="s">
        <v>2</v>
      </c>
      <c r="D10754" t="s">
        <v>12427</v>
      </c>
      <c r="E10754" t="s">
        <v>10</v>
      </c>
      <c r="F10754">
        <v>3131</v>
      </c>
      <c r="G10754">
        <v>4</v>
      </c>
      <c r="H10754">
        <v>2</v>
      </c>
      <c r="I10754">
        <v>2</v>
      </c>
      <c r="J10754">
        <v>294</v>
      </c>
      <c r="K10754">
        <v>2010</v>
      </c>
      <c r="L10754" t="s">
        <v>10931</v>
      </c>
      <c r="M10754" t="s">
        <v>8929</v>
      </c>
      <c r="N10754" t="s">
        <v>14</v>
      </c>
      <c r="O10754" s="6" t="str">
        <f>INDEX(lkp_Region,MATCH(tbl_Sales[[#This Row],[Suburb]],lkp_Suburb,0))</f>
        <v>Eastern Metropolitan</v>
      </c>
      <c r="P10754" s="6">
        <f>MONTH(tbl_Sales[[#This Row],[Date]])</f>
        <v>7</v>
      </c>
      <c r="Q10754" s="6">
        <f>YEAR(tbl_Sales[[#This Row],[Date]])</f>
        <v>2017</v>
      </c>
    </row>
    <row r="10755" spans="1:17" x14ac:dyDescent="0.25">
      <c r="A10755" s="1">
        <v>42937</v>
      </c>
      <c r="B10755">
        <v>1045000</v>
      </c>
      <c r="C10755" t="s">
        <v>2</v>
      </c>
      <c r="D10755" t="s">
        <v>12423</v>
      </c>
      <c r="E10755" t="s">
        <v>10</v>
      </c>
      <c r="F10755">
        <v>3132</v>
      </c>
      <c r="G10755">
        <v>3</v>
      </c>
      <c r="H10755">
        <v>2</v>
      </c>
      <c r="I10755">
        <v>2</v>
      </c>
      <c r="J10755">
        <v>401</v>
      </c>
      <c r="L10755" t="s">
        <v>10932</v>
      </c>
      <c r="M10755" t="s">
        <v>7708</v>
      </c>
      <c r="N10755" t="s">
        <v>14</v>
      </c>
      <c r="O10755" s="6" t="str">
        <f>INDEX(lkp_Region,MATCH(tbl_Sales[[#This Row],[Suburb]],lkp_Suburb,0))</f>
        <v>Eastern Metropolitan</v>
      </c>
      <c r="P10755" s="6">
        <f>MONTH(tbl_Sales[[#This Row],[Date]])</f>
        <v>7</v>
      </c>
      <c r="Q10755" s="6">
        <f>YEAR(tbl_Sales[[#This Row],[Date]])</f>
        <v>2017</v>
      </c>
    </row>
    <row r="10756" spans="1:17" x14ac:dyDescent="0.25">
      <c r="A10756" s="1">
        <v>42937</v>
      </c>
      <c r="B10756">
        <v>1150000</v>
      </c>
      <c r="C10756" t="s">
        <v>2</v>
      </c>
      <c r="D10756" t="s">
        <v>12427</v>
      </c>
      <c r="E10756" t="s">
        <v>10</v>
      </c>
      <c r="F10756">
        <v>3151</v>
      </c>
      <c r="G10756">
        <v>3</v>
      </c>
      <c r="H10756">
        <v>2</v>
      </c>
      <c r="I10756">
        <v>2</v>
      </c>
      <c r="J10756">
        <v>668</v>
      </c>
      <c r="K10756">
        <v>1965</v>
      </c>
      <c r="L10756" t="s">
        <v>10933</v>
      </c>
      <c r="M10756" t="s">
        <v>8166</v>
      </c>
      <c r="N10756" t="s">
        <v>14</v>
      </c>
      <c r="O10756" s="6" t="str">
        <f>INDEX(lkp_Region,MATCH(tbl_Sales[[#This Row],[Suburb]],lkp_Suburb,0))</f>
        <v>Eastern Metropolitan</v>
      </c>
      <c r="P10756" s="6">
        <f>MONTH(tbl_Sales[[#This Row],[Date]])</f>
        <v>7</v>
      </c>
      <c r="Q10756" s="6">
        <f>YEAR(tbl_Sales[[#This Row],[Date]])</f>
        <v>2017</v>
      </c>
    </row>
    <row r="10757" spans="1:17" x14ac:dyDescent="0.25">
      <c r="A10757" s="1">
        <v>42937</v>
      </c>
      <c r="B10757">
        <v>565000</v>
      </c>
      <c r="C10757" t="s">
        <v>13</v>
      </c>
      <c r="D10757" t="s">
        <v>12425</v>
      </c>
      <c r="E10757" t="s">
        <v>10</v>
      </c>
      <c r="F10757">
        <v>3044</v>
      </c>
      <c r="G10757">
        <v>2</v>
      </c>
      <c r="H10757">
        <v>1</v>
      </c>
      <c r="I10757">
        <v>2</v>
      </c>
      <c r="J10757">
        <v>189</v>
      </c>
      <c r="K10757">
        <v>1980</v>
      </c>
      <c r="L10757" t="s">
        <v>10934</v>
      </c>
      <c r="M10757" t="s">
        <v>115</v>
      </c>
      <c r="N10757" t="s">
        <v>18</v>
      </c>
      <c r="O10757" s="6" t="str">
        <f>INDEX(lkp_Region,MATCH(tbl_Sales[[#This Row],[Suburb]],lkp_Suburb,0))</f>
        <v>Northern Metropolitan</v>
      </c>
      <c r="P10757" s="6">
        <f>MONTH(tbl_Sales[[#This Row],[Date]])</f>
        <v>7</v>
      </c>
      <c r="Q10757" s="6">
        <f>YEAR(tbl_Sales[[#This Row],[Date]])</f>
        <v>2017</v>
      </c>
    </row>
    <row r="10758" spans="1:17" x14ac:dyDescent="0.25">
      <c r="A10758" s="1">
        <v>42937</v>
      </c>
      <c r="B10758">
        <v>1114000</v>
      </c>
      <c r="C10758" t="s">
        <v>2</v>
      </c>
      <c r="D10758" t="s">
        <v>12428</v>
      </c>
      <c r="E10758" t="s">
        <v>10</v>
      </c>
      <c r="F10758">
        <v>3044</v>
      </c>
      <c r="G10758">
        <v>3</v>
      </c>
      <c r="H10758">
        <v>2</v>
      </c>
      <c r="I10758">
        <v>2</v>
      </c>
      <c r="J10758">
        <v>256</v>
      </c>
      <c r="K10758">
        <v>2017</v>
      </c>
      <c r="L10758" t="s">
        <v>10935</v>
      </c>
      <c r="M10758" t="s">
        <v>115</v>
      </c>
      <c r="N10758" t="s">
        <v>18</v>
      </c>
      <c r="O10758" s="6" t="str">
        <f>INDEX(lkp_Region,MATCH(tbl_Sales[[#This Row],[Suburb]],lkp_Suburb,0))</f>
        <v>Northern Metropolitan</v>
      </c>
      <c r="P10758" s="6">
        <f>MONTH(tbl_Sales[[#This Row],[Date]])</f>
        <v>7</v>
      </c>
      <c r="Q10758" s="6">
        <f>YEAR(tbl_Sales[[#This Row],[Date]])</f>
        <v>2017</v>
      </c>
    </row>
    <row r="10759" spans="1:17" x14ac:dyDescent="0.25">
      <c r="A10759" s="1">
        <v>42937</v>
      </c>
      <c r="B10759">
        <v>550000</v>
      </c>
      <c r="C10759" t="s">
        <v>13</v>
      </c>
      <c r="D10759" t="s">
        <v>12428</v>
      </c>
      <c r="E10759" t="s">
        <v>10</v>
      </c>
      <c r="F10759">
        <v>3040</v>
      </c>
      <c r="G10759">
        <v>2</v>
      </c>
      <c r="H10759">
        <v>1</v>
      </c>
      <c r="I10759">
        <v>1</v>
      </c>
      <c r="J10759">
        <v>1032</v>
      </c>
      <c r="L10759" t="s">
        <v>10936</v>
      </c>
      <c r="M10759" t="s">
        <v>47</v>
      </c>
      <c r="N10759" t="s">
        <v>49</v>
      </c>
      <c r="O10759" s="6" t="str">
        <f>INDEX(lkp_Region,MATCH(tbl_Sales[[#This Row],[Suburb]],lkp_Suburb,0))</f>
        <v>Western Metropolitan</v>
      </c>
      <c r="P10759" s="6">
        <f>MONTH(tbl_Sales[[#This Row],[Date]])</f>
        <v>7</v>
      </c>
      <c r="Q10759" s="6">
        <f>YEAR(tbl_Sales[[#This Row],[Date]])</f>
        <v>2017</v>
      </c>
    </row>
    <row r="10760" spans="1:17" x14ac:dyDescent="0.25">
      <c r="A10760" s="1">
        <v>42937</v>
      </c>
      <c r="B10760">
        <v>1006000</v>
      </c>
      <c r="C10760" t="s">
        <v>2</v>
      </c>
      <c r="D10760" t="s">
        <v>12428</v>
      </c>
      <c r="E10760" t="s">
        <v>10</v>
      </c>
      <c r="F10760">
        <v>3042</v>
      </c>
      <c r="G10760">
        <v>4</v>
      </c>
      <c r="H10760">
        <v>2</v>
      </c>
      <c r="I10760">
        <v>1</v>
      </c>
      <c r="J10760">
        <v>270</v>
      </c>
      <c r="K10760">
        <v>2008</v>
      </c>
      <c r="L10760" t="s">
        <v>10937</v>
      </c>
      <c r="M10760" t="s">
        <v>86</v>
      </c>
      <c r="N10760" t="s">
        <v>49</v>
      </c>
      <c r="O10760" s="6" t="str">
        <f>INDEX(lkp_Region,MATCH(tbl_Sales[[#This Row],[Suburb]],lkp_Suburb,0))</f>
        <v>Western Metropolitan</v>
      </c>
      <c r="P10760" s="6">
        <f>MONTH(tbl_Sales[[#This Row],[Date]])</f>
        <v>7</v>
      </c>
      <c r="Q10760" s="6">
        <f>YEAR(tbl_Sales[[#This Row],[Date]])</f>
        <v>2017</v>
      </c>
    </row>
    <row r="10761" spans="1:17" x14ac:dyDescent="0.25">
      <c r="A10761" s="1">
        <v>42937</v>
      </c>
      <c r="B10761">
        <v>1325000</v>
      </c>
      <c r="C10761" t="s">
        <v>2</v>
      </c>
      <c r="D10761" t="s">
        <v>12424</v>
      </c>
      <c r="E10761" t="s">
        <v>10</v>
      </c>
      <c r="F10761">
        <v>3040</v>
      </c>
      <c r="G10761">
        <v>3</v>
      </c>
      <c r="H10761">
        <v>2</v>
      </c>
      <c r="I10761">
        <v>2</v>
      </c>
      <c r="J10761">
        <v>441</v>
      </c>
      <c r="L10761" t="s">
        <v>10938</v>
      </c>
      <c r="M10761" t="s">
        <v>47</v>
      </c>
      <c r="N10761" t="s">
        <v>49</v>
      </c>
      <c r="O10761" s="6" t="str">
        <f>INDEX(lkp_Region,MATCH(tbl_Sales[[#This Row],[Suburb]],lkp_Suburb,0))</f>
        <v>Western Metropolitan</v>
      </c>
      <c r="P10761" s="6">
        <f>MONTH(tbl_Sales[[#This Row],[Date]])</f>
        <v>7</v>
      </c>
      <c r="Q10761" s="6">
        <f>YEAR(tbl_Sales[[#This Row],[Date]])</f>
        <v>2017</v>
      </c>
    </row>
    <row r="10762" spans="1:17" x14ac:dyDescent="0.25">
      <c r="A10762" s="1">
        <v>42937</v>
      </c>
      <c r="B10762">
        <v>2000000</v>
      </c>
      <c r="C10762" t="s">
        <v>2</v>
      </c>
      <c r="D10762" t="s">
        <v>12425</v>
      </c>
      <c r="E10762" t="s">
        <v>5</v>
      </c>
      <c r="F10762">
        <v>3149</v>
      </c>
      <c r="G10762">
        <v>3</v>
      </c>
      <c r="H10762">
        <v>1</v>
      </c>
      <c r="I10762">
        <v>2</v>
      </c>
      <c r="J10762">
        <v>1028</v>
      </c>
      <c r="K10762">
        <v>1965</v>
      </c>
      <c r="L10762" t="s">
        <v>10939</v>
      </c>
      <c r="M10762" t="s">
        <v>7758</v>
      </c>
      <c r="N10762" t="s">
        <v>31</v>
      </c>
      <c r="O10762" s="6" t="str">
        <f>INDEX(lkp_Region,MATCH(tbl_Sales[[#This Row],[Suburb]],lkp_Suburb,0))</f>
        <v>Eastern Metropolitan</v>
      </c>
      <c r="P10762" s="6">
        <f>MONTH(tbl_Sales[[#This Row],[Date]])</f>
        <v>7</v>
      </c>
      <c r="Q10762" s="6">
        <f>YEAR(tbl_Sales[[#This Row],[Date]])</f>
        <v>2017</v>
      </c>
    </row>
    <row r="10763" spans="1:17" x14ac:dyDescent="0.25">
      <c r="A10763" s="1">
        <v>42937</v>
      </c>
      <c r="B10763">
        <v>710000</v>
      </c>
      <c r="C10763" t="s">
        <v>51</v>
      </c>
      <c r="D10763" t="s">
        <v>12431</v>
      </c>
      <c r="E10763" t="s">
        <v>5</v>
      </c>
      <c r="F10763">
        <v>3012</v>
      </c>
      <c r="G10763">
        <v>3</v>
      </c>
      <c r="H10763">
        <v>2</v>
      </c>
      <c r="I10763">
        <v>2</v>
      </c>
      <c r="J10763">
        <v>186</v>
      </c>
      <c r="K10763">
        <v>2011</v>
      </c>
      <c r="L10763" t="s">
        <v>10940</v>
      </c>
      <c r="M10763" t="s">
        <v>19</v>
      </c>
      <c r="N10763" t="s">
        <v>21</v>
      </c>
      <c r="O10763" s="6" t="str">
        <f>INDEX(lkp_Region,MATCH(tbl_Sales[[#This Row],[Suburb]],lkp_Suburb,0))</f>
        <v>Western Metropolitan</v>
      </c>
      <c r="P10763" s="6">
        <f>MONTH(tbl_Sales[[#This Row],[Date]])</f>
        <v>7</v>
      </c>
      <c r="Q10763" s="6">
        <f>YEAR(tbl_Sales[[#This Row],[Date]])</f>
        <v>2017</v>
      </c>
    </row>
    <row r="10764" spans="1:17" x14ac:dyDescent="0.25">
      <c r="A10764" s="1">
        <v>42937</v>
      </c>
      <c r="B10764">
        <v>778000</v>
      </c>
      <c r="C10764" t="s">
        <v>2</v>
      </c>
      <c r="D10764" t="s">
        <v>12429</v>
      </c>
      <c r="E10764" t="s">
        <v>10</v>
      </c>
      <c r="F10764">
        <v>3152</v>
      </c>
      <c r="G10764">
        <v>3</v>
      </c>
      <c r="H10764">
        <v>2</v>
      </c>
      <c r="I10764">
        <v>2</v>
      </c>
      <c r="J10764">
        <v>306</v>
      </c>
      <c r="K10764">
        <v>2012</v>
      </c>
      <c r="L10764" t="s">
        <v>10941</v>
      </c>
      <c r="M10764" t="s">
        <v>9152</v>
      </c>
      <c r="N10764" t="s">
        <v>7768</v>
      </c>
      <c r="O10764" s="6" t="str">
        <f>INDEX(lkp_Region,MATCH(tbl_Sales[[#This Row],[Suburb]],lkp_Suburb,0))</f>
        <v>Eastern Metropolitan</v>
      </c>
      <c r="P10764" s="6">
        <f>MONTH(tbl_Sales[[#This Row],[Date]])</f>
        <v>7</v>
      </c>
      <c r="Q10764" s="6">
        <f>YEAR(tbl_Sales[[#This Row],[Date]])</f>
        <v>2017</v>
      </c>
    </row>
    <row r="10765" spans="1:17" x14ac:dyDescent="0.25">
      <c r="A10765" s="1">
        <v>42937</v>
      </c>
      <c r="B10765">
        <v>688000</v>
      </c>
      <c r="C10765" t="s">
        <v>51</v>
      </c>
      <c r="D10765" t="s">
        <v>12427</v>
      </c>
      <c r="E10765" t="s">
        <v>10</v>
      </c>
      <c r="F10765">
        <v>3173</v>
      </c>
      <c r="G10765">
        <v>2</v>
      </c>
      <c r="H10765">
        <v>2</v>
      </c>
      <c r="I10765">
        <v>1</v>
      </c>
      <c r="J10765">
        <v>240</v>
      </c>
      <c r="L10765" t="s">
        <v>10942</v>
      </c>
      <c r="M10765" t="s">
        <v>7728</v>
      </c>
      <c r="N10765" t="s">
        <v>7727</v>
      </c>
      <c r="O10765" s="6" t="str">
        <f>INDEX(lkp_Region,MATCH(tbl_Sales[[#This Row],[Suburb]],lkp_Suburb,0))</f>
        <v>South-Eastern Metropolitan</v>
      </c>
      <c r="P10765" s="6">
        <f>MONTH(tbl_Sales[[#This Row],[Date]])</f>
        <v>7</v>
      </c>
      <c r="Q10765" s="6">
        <f>YEAR(tbl_Sales[[#This Row],[Date]])</f>
        <v>2017</v>
      </c>
    </row>
    <row r="10766" spans="1:17" x14ac:dyDescent="0.25">
      <c r="A10766" s="1">
        <v>42937</v>
      </c>
      <c r="B10766">
        <v>380000</v>
      </c>
      <c r="C10766" t="s">
        <v>13</v>
      </c>
      <c r="D10766" t="s">
        <v>12431</v>
      </c>
      <c r="E10766" t="s">
        <v>5</v>
      </c>
      <c r="F10766">
        <v>3204</v>
      </c>
      <c r="G10766">
        <v>2</v>
      </c>
      <c r="H10766">
        <v>1</v>
      </c>
      <c r="I10766">
        <v>1</v>
      </c>
      <c r="J10766">
        <v>1</v>
      </c>
      <c r="K10766">
        <v>2011</v>
      </c>
      <c r="L10766" t="s">
        <v>10943</v>
      </c>
      <c r="M10766" t="s">
        <v>55</v>
      </c>
      <c r="N10766" t="s">
        <v>57</v>
      </c>
      <c r="O10766" s="6" t="str">
        <f>INDEX(lkp_Region,MATCH(tbl_Sales[[#This Row],[Suburb]],lkp_Suburb,0))</f>
        <v>Southern Metropolitan</v>
      </c>
      <c r="P10766" s="6">
        <f>MONTH(tbl_Sales[[#This Row],[Date]])</f>
        <v>7</v>
      </c>
      <c r="Q10766" s="6">
        <f>YEAR(tbl_Sales[[#This Row],[Date]])</f>
        <v>2017</v>
      </c>
    </row>
    <row r="10767" spans="1:17" x14ac:dyDescent="0.25">
      <c r="A10767" s="1">
        <v>42937</v>
      </c>
      <c r="B10767">
        <v>860000</v>
      </c>
      <c r="C10767" t="s">
        <v>13</v>
      </c>
      <c r="D10767" t="s">
        <v>12428</v>
      </c>
      <c r="E10767" t="s">
        <v>10</v>
      </c>
      <c r="F10767">
        <v>3165</v>
      </c>
      <c r="G10767">
        <v>2</v>
      </c>
      <c r="H10767">
        <v>1</v>
      </c>
      <c r="I10767">
        <v>1</v>
      </c>
      <c r="J10767">
        <v>230</v>
      </c>
      <c r="K10767">
        <v>1990</v>
      </c>
      <c r="L10767" t="s">
        <v>10944</v>
      </c>
      <c r="M10767" t="s">
        <v>138</v>
      </c>
      <c r="N10767" t="s">
        <v>57</v>
      </c>
      <c r="O10767" s="6" t="str">
        <f>INDEX(lkp_Region,MATCH(tbl_Sales[[#This Row],[Suburb]],lkp_Suburb,0))</f>
        <v>Southern Metropolitan</v>
      </c>
      <c r="P10767" s="6">
        <f>MONTH(tbl_Sales[[#This Row],[Date]])</f>
        <v>7</v>
      </c>
      <c r="Q10767" s="6">
        <f>YEAR(tbl_Sales[[#This Row],[Date]])</f>
        <v>2017</v>
      </c>
    </row>
    <row r="10768" spans="1:17" x14ac:dyDescent="0.25">
      <c r="A10768" s="1">
        <v>42937</v>
      </c>
      <c r="B10768">
        <v>1220000</v>
      </c>
      <c r="C10768" t="s">
        <v>2</v>
      </c>
      <c r="D10768" t="s">
        <v>12429</v>
      </c>
      <c r="E10768" t="s">
        <v>10</v>
      </c>
      <c r="F10768">
        <v>3165</v>
      </c>
      <c r="G10768">
        <v>5</v>
      </c>
      <c r="H10768">
        <v>2</v>
      </c>
      <c r="I10768">
        <v>2</v>
      </c>
      <c r="J10768">
        <v>611</v>
      </c>
      <c r="K10768">
        <v>1950</v>
      </c>
      <c r="L10768" t="s">
        <v>10945</v>
      </c>
      <c r="M10768" t="s">
        <v>138</v>
      </c>
      <c r="N10768" t="s">
        <v>57</v>
      </c>
      <c r="O10768" s="6" t="str">
        <f>INDEX(lkp_Region,MATCH(tbl_Sales[[#This Row],[Suburb]],lkp_Suburb,0))</f>
        <v>Southern Metropolitan</v>
      </c>
      <c r="P10768" s="6">
        <f>MONTH(tbl_Sales[[#This Row],[Date]])</f>
        <v>7</v>
      </c>
      <c r="Q10768" s="6">
        <f>YEAR(tbl_Sales[[#This Row],[Date]])</f>
        <v>2017</v>
      </c>
    </row>
    <row r="10769" spans="1:17" x14ac:dyDescent="0.25">
      <c r="A10769" s="1">
        <v>42937</v>
      </c>
      <c r="B10769">
        <v>650000</v>
      </c>
      <c r="C10769" t="s">
        <v>2</v>
      </c>
      <c r="D10769" t="s">
        <v>12424</v>
      </c>
      <c r="E10769" t="s">
        <v>5</v>
      </c>
      <c r="F10769">
        <v>3805</v>
      </c>
      <c r="G10769">
        <v>3</v>
      </c>
      <c r="H10769">
        <v>1</v>
      </c>
      <c r="I10769">
        <v>4</v>
      </c>
      <c r="J10769">
        <v>1042</v>
      </c>
      <c r="L10769" t="s">
        <v>10946</v>
      </c>
      <c r="M10769" t="s">
        <v>7923</v>
      </c>
      <c r="N10769" t="s">
        <v>7735</v>
      </c>
      <c r="O10769" s="6" t="str">
        <f>INDEX(lkp_Region,MATCH(tbl_Sales[[#This Row],[Suburb]],lkp_Suburb,0))</f>
        <v>South-Eastern Metropolitan</v>
      </c>
      <c r="P10769" s="6">
        <f>MONTH(tbl_Sales[[#This Row],[Date]])</f>
        <v>7</v>
      </c>
      <c r="Q10769" s="6">
        <f>YEAR(tbl_Sales[[#This Row],[Date]])</f>
        <v>2017</v>
      </c>
    </row>
    <row r="10770" spans="1:17" x14ac:dyDescent="0.25">
      <c r="A10770" s="1">
        <v>42937</v>
      </c>
      <c r="B10770">
        <v>630000</v>
      </c>
      <c r="C10770" t="s">
        <v>2</v>
      </c>
      <c r="D10770" t="s">
        <v>12423</v>
      </c>
      <c r="E10770" t="s">
        <v>10</v>
      </c>
      <c r="F10770">
        <v>3038</v>
      </c>
      <c r="G10770">
        <v>3</v>
      </c>
      <c r="H10770">
        <v>2</v>
      </c>
      <c r="I10770">
        <v>1</v>
      </c>
      <c r="J10770">
        <v>655</v>
      </c>
      <c r="L10770" t="s">
        <v>10947</v>
      </c>
      <c r="M10770" t="s">
        <v>7992</v>
      </c>
      <c r="N10770" t="s">
        <v>3</v>
      </c>
      <c r="O10770" s="6" t="str">
        <f>INDEX(lkp_Region,MATCH(tbl_Sales[[#This Row],[Suburb]],lkp_Suburb,0))</f>
        <v>Western Metropolitan</v>
      </c>
      <c r="P10770" s="6">
        <f>MONTH(tbl_Sales[[#This Row],[Date]])</f>
        <v>7</v>
      </c>
      <c r="Q10770" s="6">
        <f>YEAR(tbl_Sales[[#This Row],[Date]])</f>
        <v>2017</v>
      </c>
    </row>
    <row r="10771" spans="1:17" x14ac:dyDescent="0.25">
      <c r="A10771" s="1">
        <v>42937</v>
      </c>
      <c r="B10771">
        <v>655000</v>
      </c>
      <c r="C10771" t="s">
        <v>2</v>
      </c>
      <c r="D10771" t="s">
        <v>12428</v>
      </c>
      <c r="E10771" t="s">
        <v>10</v>
      </c>
      <c r="F10771">
        <v>3021</v>
      </c>
      <c r="G10771">
        <v>4</v>
      </c>
      <c r="H10771">
        <v>3</v>
      </c>
      <c r="I10771">
        <v>3</v>
      </c>
      <c r="J10771">
        <v>531</v>
      </c>
      <c r="L10771" t="s">
        <v>10948</v>
      </c>
      <c r="M10771" t="s">
        <v>10249</v>
      </c>
      <c r="N10771" t="s">
        <v>3</v>
      </c>
      <c r="O10771" s="6" t="str">
        <f>INDEX(lkp_Region,MATCH(tbl_Sales[[#This Row],[Suburb]],lkp_Suburb,0))</f>
        <v>Western Metropolitan</v>
      </c>
      <c r="P10771" s="6">
        <f>MONTH(tbl_Sales[[#This Row],[Date]])</f>
        <v>7</v>
      </c>
      <c r="Q10771" s="6">
        <f>YEAR(tbl_Sales[[#This Row],[Date]])</f>
        <v>2017</v>
      </c>
    </row>
    <row r="10772" spans="1:17" x14ac:dyDescent="0.25">
      <c r="A10772" s="1">
        <v>42937</v>
      </c>
      <c r="B10772">
        <v>700000</v>
      </c>
      <c r="C10772" t="s">
        <v>2</v>
      </c>
      <c r="D10772" t="s">
        <v>12427</v>
      </c>
      <c r="E10772" t="s">
        <v>10</v>
      </c>
      <c r="F10772">
        <v>3042</v>
      </c>
      <c r="G10772">
        <v>3</v>
      </c>
      <c r="H10772">
        <v>1</v>
      </c>
      <c r="I10772">
        <v>1</v>
      </c>
      <c r="J10772">
        <v>590</v>
      </c>
      <c r="K10772">
        <v>1970</v>
      </c>
      <c r="L10772" t="s">
        <v>10949</v>
      </c>
      <c r="M10772" t="s">
        <v>1091</v>
      </c>
      <c r="N10772" t="s">
        <v>3</v>
      </c>
      <c r="O10772" s="6" t="str">
        <f>INDEX(lkp_Region,MATCH(tbl_Sales[[#This Row],[Suburb]],lkp_Suburb,0))</f>
        <v>Western Metropolitan</v>
      </c>
      <c r="P10772" s="6">
        <f>MONTH(tbl_Sales[[#This Row],[Date]])</f>
        <v>7</v>
      </c>
      <c r="Q10772" s="6">
        <f>YEAR(tbl_Sales[[#This Row],[Date]])</f>
        <v>2017</v>
      </c>
    </row>
    <row r="10773" spans="1:17" x14ac:dyDescent="0.25">
      <c r="A10773" s="1">
        <v>42937</v>
      </c>
      <c r="B10773">
        <v>505000</v>
      </c>
      <c r="C10773" t="s">
        <v>13</v>
      </c>
      <c r="D10773" t="s">
        <v>12423</v>
      </c>
      <c r="E10773" t="s">
        <v>5</v>
      </c>
      <c r="F10773">
        <v>3123</v>
      </c>
      <c r="G10773">
        <v>1</v>
      </c>
      <c r="H10773">
        <v>1</v>
      </c>
      <c r="I10773">
        <v>1</v>
      </c>
      <c r="J10773">
        <v>0</v>
      </c>
      <c r="K10773">
        <v>1960</v>
      </c>
      <c r="L10773" t="s">
        <v>10950</v>
      </c>
      <c r="M10773" t="s">
        <v>230</v>
      </c>
      <c r="N10773" t="s">
        <v>101</v>
      </c>
      <c r="O10773" s="6" t="str">
        <f>INDEX(lkp_Region,MATCH(tbl_Sales[[#This Row],[Suburb]],lkp_Suburb,0))</f>
        <v>Southern Metropolitan</v>
      </c>
      <c r="P10773" s="6">
        <f>MONTH(tbl_Sales[[#This Row],[Date]])</f>
        <v>7</v>
      </c>
      <c r="Q10773" s="6">
        <f>YEAR(tbl_Sales[[#This Row],[Date]])</f>
        <v>2017</v>
      </c>
    </row>
    <row r="10774" spans="1:17" x14ac:dyDescent="0.25">
      <c r="A10774" s="1">
        <v>42937</v>
      </c>
      <c r="B10774">
        <v>860000</v>
      </c>
      <c r="C10774" t="s">
        <v>13</v>
      </c>
      <c r="D10774" t="s">
        <v>12429</v>
      </c>
      <c r="E10774" t="s">
        <v>5</v>
      </c>
      <c r="F10774">
        <v>3101</v>
      </c>
      <c r="G10774">
        <v>2</v>
      </c>
      <c r="H10774">
        <v>2</v>
      </c>
      <c r="I10774">
        <v>1</v>
      </c>
      <c r="J10774">
        <v>0</v>
      </c>
      <c r="K10774">
        <v>1950</v>
      </c>
      <c r="L10774" t="s">
        <v>10951</v>
      </c>
      <c r="M10774" t="s">
        <v>145</v>
      </c>
      <c r="N10774" t="s">
        <v>101</v>
      </c>
      <c r="O10774" s="6" t="str">
        <f>INDEX(lkp_Region,MATCH(tbl_Sales[[#This Row],[Suburb]],lkp_Suburb,0))</f>
        <v>Southern Metropolitan</v>
      </c>
      <c r="P10774" s="6">
        <f>MONTH(tbl_Sales[[#This Row],[Date]])</f>
        <v>7</v>
      </c>
      <c r="Q10774" s="6">
        <f>YEAR(tbl_Sales[[#This Row],[Date]])</f>
        <v>2017</v>
      </c>
    </row>
    <row r="10775" spans="1:17" x14ac:dyDescent="0.25">
      <c r="A10775" s="1">
        <v>42937</v>
      </c>
      <c r="B10775">
        <v>900000</v>
      </c>
      <c r="C10775" t="s">
        <v>51</v>
      </c>
      <c r="D10775" t="s">
        <v>12424</v>
      </c>
      <c r="E10775" t="s">
        <v>5</v>
      </c>
      <c r="F10775">
        <v>3193</v>
      </c>
      <c r="G10775">
        <v>3</v>
      </c>
      <c r="H10775">
        <v>2</v>
      </c>
      <c r="I10775">
        <v>2</v>
      </c>
      <c r="J10775">
        <v>243</v>
      </c>
      <c r="L10775" t="s">
        <v>10952</v>
      </c>
      <c r="M10775" t="s">
        <v>7954</v>
      </c>
      <c r="N10775" t="s">
        <v>107</v>
      </c>
      <c r="O10775" s="6" t="str">
        <f>INDEX(lkp_Region,MATCH(tbl_Sales[[#This Row],[Suburb]],lkp_Suburb,0))</f>
        <v>Southern Metropolitan</v>
      </c>
      <c r="P10775" s="6">
        <f>MONTH(tbl_Sales[[#This Row],[Date]])</f>
        <v>7</v>
      </c>
      <c r="Q10775" s="6">
        <f>YEAR(tbl_Sales[[#This Row],[Date]])</f>
        <v>2017</v>
      </c>
    </row>
    <row r="10776" spans="1:17" x14ac:dyDescent="0.25">
      <c r="A10776" s="1">
        <v>42937</v>
      </c>
      <c r="B10776">
        <v>1900000</v>
      </c>
      <c r="C10776" t="s">
        <v>2</v>
      </c>
      <c r="D10776" t="s">
        <v>12433</v>
      </c>
      <c r="E10776" t="s">
        <v>5</v>
      </c>
      <c r="F10776">
        <v>3186</v>
      </c>
      <c r="G10776">
        <v>3</v>
      </c>
      <c r="H10776">
        <v>2</v>
      </c>
      <c r="I10776">
        <v>1</v>
      </c>
      <c r="J10776">
        <v>35</v>
      </c>
      <c r="L10776" t="s">
        <v>10953</v>
      </c>
      <c r="M10776" t="s">
        <v>105</v>
      </c>
      <c r="N10776" t="s">
        <v>107</v>
      </c>
      <c r="O10776" s="6" t="str">
        <f>INDEX(lkp_Region,MATCH(tbl_Sales[[#This Row],[Suburb]],lkp_Suburb,0))</f>
        <v>Southern Metropolitan</v>
      </c>
      <c r="P10776" s="6">
        <f>MONTH(tbl_Sales[[#This Row],[Date]])</f>
        <v>7</v>
      </c>
      <c r="Q10776" s="6">
        <f>YEAR(tbl_Sales[[#This Row],[Date]])</f>
        <v>2017</v>
      </c>
    </row>
    <row r="10777" spans="1:17" x14ac:dyDescent="0.25">
      <c r="A10777" s="1">
        <v>42938</v>
      </c>
      <c r="B10777">
        <v>1100000</v>
      </c>
      <c r="C10777" t="s">
        <v>2</v>
      </c>
      <c r="D10777" t="s">
        <v>12429</v>
      </c>
      <c r="E10777" t="s">
        <v>10</v>
      </c>
      <c r="F10777">
        <v>3068</v>
      </c>
      <c r="G10777">
        <v>2</v>
      </c>
      <c r="H10777">
        <v>1</v>
      </c>
      <c r="I10777">
        <v>0</v>
      </c>
      <c r="J10777">
        <v>139</v>
      </c>
      <c r="L10777" t="s">
        <v>10954</v>
      </c>
      <c r="M10777" t="s">
        <v>72</v>
      </c>
      <c r="N10777" t="s">
        <v>8</v>
      </c>
      <c r="O10777" s="6" t="str">
        <f>INDEX(lkp_Region,MATCH(tbl_Sales[[#This Row],[Suburb]],lkp_Suburb,0))</f>
        <v>Northern Metropolitan</v>
      </c>
      <c r="P10777" s="6">
        <f>MONTH(tbl_Sales[[#This Row],[Date]])</f>
        <v>7</v>
      </c>
      <c r="Q10777" s="6">
        <f>YEAR(tbl_Sales[[#This Row],[Date]])</f>
        <v>2017</v>
      </c>
    </row>
    <row r="10778" spans="1:17" x14ac:dyDescent="0.25">
      <c r="A10778" s="1">
        <v>42938</v>
      </c>
      <c r="B10778">
        <v>400000</v>
      </c>
      <c r="C10778" t="s">
        <v>2</v>
      </c>
      <c r="D10778" t="s">
        <v>12424</v>
      </c>
      <c r="E10778" t="s">
        <v>10</v>
      </c>
      <c r="F10778">
        <v>3750</v>
      </c>
      <c r="G10778">
        <v>3</v>
      </c>
      <c r="H10778">
        <v>2</v>
      </c>
      <c r="I10778">
        <v>1</v>
      </c>
      <c r="J10778">
        <v>213</v>
      </c>
      <c r="K10778">
        <v>2015</v>
      </c>
      <c r="L10778" t="s">
        <v>10955</v>
      </c>
      <c r="M10778" t="s">
        <v>9280</v>
      </c>
      <c r="N10778" t="s">
        <v>7515</v>
      </c>
      <c r="O10778" s="6" t="str">
        <f>INDEX(lkp_Region,MATCH(tbl_Sales[[#This Row],[Suburb]],lkp_Suburb,0))</f>
        <v>Northern Metropolitan</v>
      </c>
      <c r="P10778" s="6">
        <f>MONTH(tbl_Sales[[#This Row],[Date]])</f>
        <v>7</v>
      </c>
      <c r="Q10778" s="6">
        <f>YEAR(tbl_Sales[[#This Row],[Date]])</f>
        <v>2017</v>
      </c>
    </row>
    <row r="10779" spans="1:17" x14ac:dyDescent="0.25">
      <c r="A10779" s="1">
        <v>42938</v>
      </c>
      <c r="B10779">
        <v>1525000</v>
      </c>
      <c r="C10779" t="s">
        <v>2</v>
      </c>
      <c r="D10779" t="s">
        <v>12431</v>
      </c>
      <c r="E10779" t="s">
        <v>5</v>
      </c>
      <c r="F10779">
        <v>3128</v>
      </c>
      <c r="G10779">
        <v>3</v>
      </c>
      <c r="H10779">
        <v>1</v>
      </c>
      <c r="I10779">
        <v>1</v>
      </c>
      <c r="J10779">
        <v>904</v>
      </c>
      <c r="L10779" t="s">
        <v>10956</v>
      </c>
      <c r="M10779" t="s">
        <v>151</v>
      </c>
      <c r="N10779" t="s">
        <v>14</v>
      </c>
      <c r="O10779" s="6" t="str">
        <f>INDEX(lkp_Region,MATCH(tbl_Sales[[#This Row],[Suburb]],lkp_Suburb,0))</f>
        <v>Eastern Metropolitan</v>
      </c>
      <c r="P10779" s="6">
        <f>MONTH(tbl_Sales[[#This Row],[Date]])</f>
        <v>7</v>
      </c>
      <c r="Q10779" s="6">
        <f>YEAR(tbl_Sales[[#This Row],[Date]])</f>
        <v>2017</v>
      </c>
    </row>
    <row r="10780" spans="1:17" x14ac:dyDescent="0.25">
      <c r="A10780" s="1">
        <v>42938</v>
      </c>
      <c r="B10780">
        <v>920000</v>
      </c>
      <c r="C10780" t="s">
        <v>13</v>
      </c>
      <c r="D10780" t="s">
        <v>12428</v>
      </c>
      <c r="E10780" t="s">
        <v>10</v>
      </c>
      <c r="F10780">
        <v>3142</v>
      </c>
      <c r="G10780">
        <v>2</v>
      </c>
      <c r="H10780">
        <v>2</v>
      </c>
      <c r="I10780">
        <v>1</v>
      </c>
      <c r="J10780">
        <v>0</v>
      </c>
      <c r="L10780" t="s">
        <v>10957</v>
      </c>
      <c r="M10780" t="s">
        <v>109</v>
      </c>
      <c r="N10780" t="s">
        <v>76</v>
      </c>
      <c r="O10780" s="6" t="str">
        <f>INDEX(lkp_Region,MATCH(tbl_Sales[[#This Row],[Suburb]],lkp_Suburb,0))</f>
        <v>Southern Metropolitan</v>
      </c>
      <c r="P10780" s="6">
        <f>MONTH(tbl_Sales[[#This Row],[Date]])</f>
        <v>7</v>
      </c>
      <c r="Q10780" s="6">
        <f>YEAR(tbl_Sales[[#This Row],[Date]])</f>
        <v>2017</v>
      </c>
    </row>
    <row r="10781" spans="1:17" x14ac:dyDescent="0.25">
      <c r="A10781" s="1">
        <v>42938</v>
      </c>
      <c r="B10781">
        <v>675000</v>
      </c>
      <c r="C10781" t="s">
        <v>2</v>
      </c>
      <c r="D10781" t="s">
        <v>12427</v>
      </c>
      <c r="E10781" t="s">
        <v>10</v>
      </c>
      <c r="F10781">
        <v>3046</v>
      </c>
      <c r="G10781">
        <v>2</v>
      </c>
      <c r="H10781">
        <v>2</v>
      </c>
      <c r="I10781">
        <v>1</v>
      </c>
      <c r="J10781">
        <v>248</v>
      </c>
      <c r="K10781">
        <v>2011</v>
      </c>
      <c r="L10781" t="s">
        <v>10958</v>
      </c>
      <c r="M10781" t="s">
        <v>78</v>
      </c>
      <c r="N10781" t="s">
        <v>18</v>
      </c>
      <c r="O10781" s="6" t="str">
        <f>INDEX(lkp_Region,MATCH(tbl_Sales[[#This Row],[Suburb]],lkp_Suburb,0))</f>
        <v>Northern Metropolitan</v>
      </c>
      <c r="P10781" s="6">
        <f>MONTH(tbl_Sales[[#This Row],[Date]])</f>
        <v>7</v>
      </c>
      <c r="Q10781" s="6">
        <f>YEAR(tbl_Sales[[#This Row],[Date]])</f>
        <v>2017</v>
      </c>
    </row>
    <row r="10782" spans="1:17" x14ac:dyDescent="0.25">
      <c r="A10782" s="1">
        <v>42938</v>
      </c>
      <c r="B10782">
        <v>1501000</v>
      </c>
      <c r="C10782" t="s">
        <v>2</v>
      </c>
      <c r="D10782" t="s">
        <v>12429</v>
      </c>
      <c r="E10782" t="s">
        <v>10</v>
      </c>
      <c r="F10782">
        <v>3044</v>
      </c>
      <c r="G10782">
        <v>5</v>
      </c>
      <c r="H10782">
        <v>3</v>
      </c>
      <c r="I10782">
        <v>3</v>
      </c>
      <c r="J10782">
        <v>681</v>
      </c>
      <c r="K10782">
        <v>1960</v>
      </c>
      <c r="L10782" t="s">
        <v>10959</v>
      </c>
      <c r="M10782" t="s">
        <v>115</v>
      </c>
      <c r="N10782" t="s">
        <v>18</v>
      </c>
      <c r="O10782" s="6" t="str">
        <f>INDEX(lkp_Region,MATCH(tbl_Sales[[#This Row],[Suburb]],lkp_Suburb,0))</f>
        <v>Northern Metropolitan</v>
      </c>
      <c r="P10782" s="6">
        <f>MONTH(tbl_Sales[[#This Row],[Date]])</f>
        <v>7</v>
      </c>
      <c r="Q10782" s="6">
        <f>YEAR(tbl_Sales[[#This Row],[Date]])</f>
        <v>2017</v>
      </c>
    </row>
    <row r="10783" spans="1:17" x14ac:dyDescent="0.25">
      <c r="A10783" s="1">
        <v>42938</v>
      </c>
      <c r="B10783">
        <v>310000</v>
      </c>
      <c r="C10783" t="s">
        <v>13</v>
      </c>
      <c r="D10783" t="s">
        <v>12430</v>
      </c>
      <c r="E10783" t="s">
        <v>10</v>
      </c>
      <c r="F10783">
        <v>3040</v>
      </c>
      <c r="G10783">
        <v>1</v>
      </c>
      <c r="H10783">
        <v>1</v>
      </c>
      <c r="I10783">
        <v>1</v>
      </c>
      <c r="J10783">
        <v>0</v>
      </c>
      <c r="L10783" t="s">
        <v>10960</v>
      </c>
      <c r="M10783" t="s">
        <v>47</v>
      </c>
      <c r="N10783" t="s">
        <v>49</v>
      </c>
      <c r="O10783" s="6" t="str">
        <f>INDEX(lkp_Region,MATCH(tbl_Sales[[#This Row],[Suburb]],lkp_Suburb,0))</f>
        <v>Western Metropolitan</v>
      </c>
      <c r="P10783" s="6">
        <f>MONTH(tbl_Sales[[#This Row],[Date]])</f>
        <v>7</v>
      </c>
      <c r="Q10783" s="6">
        <f>YEAR(tbl_Sales[[#This Row],[Date]])</f>
        <v>2017</v>
      </c>
    </row>
    <row r="10784" spans="1:17" x14ac:dyDescent="0.25">
      <c r="A10784" s="1">
        <v>42938</v>
      </c>
      <c r="B10784">
        <v>977500</v>
      </c>
      <c r="C10784" t="s">
        <v>51</v>
      </c>
      <c r="D10784" t="s">
        <v>12429</v>
      </c>
      <c r="E10784" t="s">
        <v>10</v>
      </c>
      <c r="F10784">
        <v>3148</v>
      </c>
      <c r="G10784">
        <v>3</v>
      </c>
      <c r="H10784">
        <v>3</v>
      </c>
      <c r="I10784">
        <v>3</v>
      </c>
      <c r="J10784">
        <v>209</v>
      </c>
      <c r="K10784">
        <v>2012</v>
      </c>
      <c r="L10784" t="s">
        <v>10961</v>
      </c>
      <c r="M10784" t="s">
        <v>29</v>
      </c>
      <c r="N10784" t="s">
        <v>31</v>
      </c>
      <c r="O10784" s="6" t="str">
        <f>INDEX(lkp_Region,MATCH(tbl_Sales[[#This Row],[Suburb]],lkp_Suburb,0))</f>
        <v>Southern Metropolitan</v>
      </c>
      <c r="P10784" s="6">
        <f>MONTH(tbl_Sales[[#This Row],[Date]])</f>
        <v>7</v>
      </c>
      <c r="Q10784" s="6">
        <f>YEAR(tbl_Sales[[#This Row],[Date]])</f>
        <v>2017</v>
      </c>
    </row>
    <row r="10785" spans="1:17" x14ac:dyDescent="0.25">
      <c r="A10785" s="1">
        <v>42938</v>
      </c>
      <c r="B10785">
        <v>1832000</v>
      </c>
      <c r="C10785" t="s">
        <v>2</v>
      </c>
      <c r="D10785" t="s">
        <v>12423</v>
      </c>
      <c r="E10785" t="s">
        <v>10</v>
      </c>
      <c r="F10785">
        <v>3150</v>
      </c>
      <c r="G10785">
        <v>5</v>
      </c>
      <c r="H10785">
        <v>2</v>
      </c>
      <c r="I10785">
        <v>2</v>
      </c>
      <c r="J10785">
        <v>803</v>
      </c>
      <c r="L10785" t="s">
        <v>10962</v>
      </c>
      <c r="M10785" t="s">
        <v>8079</v>
      </c>
      <c r="N10785" t="s">
        <v>31</v>
      </c>
      <c r="O10785" s="6" t="str">
        <f>INDEX(lkp_Region,MATCH(tbl_Sales[[#This Row],[Suburb]],lkp_Suburb,0))</f>
        <v>Eastern Metropolitan</v>
      </c>
      <c r="P10785" s="6">
        <f>MONTH(tbl_Sales[[#This Row],[Date]])</f>
        <v>7</v>
      </c>
      <c r="Q10785" s="6">
        <f>YEAR(tbl_Sales[[#This Row],[Date]])</f>
        <v>2017</v>
      </c>
    </row>
    <row r="10786" spans="1:17" x14ac:dyDescent="0.25">
      <c r="A10786" s="1">
        <v>42938</v>
      </c>
      <c r="B10786">
        <v>1850000</v>
      </c>
      <c r="C10786" t="s">
        <v>2</v>
      </c>
      <c r="D10786" t="s">
        <v>12429</v>
      </c>
      <c r="E10786" t="s">
        <v>5</v>
      </c>
      <c r="F10786">
        <v>3149</v>
      </c>
      <c r="G10786">
        <v>3</v>
      </c>
      <c r="H10786">
        <v>1</v>
      </c>
      <c r="I10786">
        <v>1</v>
      </c>
      <c r="J10786">
        <v>717</v>
      </c>
      <c r="K10786">
        <v>1960</v>
      </c>
      <c r="L10786" t="s">
        <v>10963</v>
      </c>
      <c r="M10786" t="s">
        <v>7758</v>
      </c>
      <c r="N10786" t="s">
        <v>31</v>
      </c>
      <c r="O10786" s="6" t="str">
        <f>INDEX(lkp_Region,MATCH(tbl_Sales[[#This Row],[Suburb]],lkp_Suburb,0))</f>
        <v>Eastern Metropolitan</v>
      </c>
      <c r="P10786" s="6">
        <f>MONTH(tbl_Sales[[#This Row],[Date]])</f>
        <v>7</v>
      </c>
      <c r="Q10786" s="6">
        <f>YEAR(tbl_Sales[[#This Row],[Date]])</f>
        <v>2017</v>
      </c>
    </row>
    <row r="10787" spans="1:17" x14ac:dyDescent="0.25">
      <c r="A10787" s="1">
        <v>42938</v>
      </c>
      <c r="B10787">
        <v>615000</v>
      </c>
      <c r="C10787" t="s">
        <v>2</v>
      </c>
      <c r="D10787" t="s">
        <v>12432</v>
      </c>
      <c r="E10787" t="s">
        <v>10</v>
      </c>
      <c r="F10787">
        <v>3427</v>
      </c>
      <c r="G10787">
        <v>6</v>
      </c>
      <c r="H10787">
        <v>3</v>
      </c>
      <c r="I10787">
        <v>1</v>
      </c>
      <c r="J10787">
        <v>850</v>
      </c>
      <c r="K10787">
        <v>1980</v>
      </c>
      <c r="L10787" t="s">
        <v>10964</v>
      </c>
      <c r="M10787" t="s">
        <v>9564</v>
      </c>
      <c r="N10787" t="s">
        <v>7542</v>
      </c>
      <c r="O10787" s="6" t="str">
        <f>INDEX(lkp_Region,MATCH(tbl_Sales[[#This Row],[Suburb]],lkp_Suburb,0))</f>
        <v>Western Metropolitan</v>
      </c>
      <c r="P10787" s="6">
        <f>MONTH(tbl_Sales[[#This Row],[Date]])</f>
        <v>7</v>
      </c>
      <c r="Q10787" s="6">
        <f>YEAR(tbl_Sales[[#This Row],[Date]])</f>
        <v>2017</v>
      </c>
    </row>
    <row r="10788" spans="1:17" x14ac:dyDescent="0.25">
      <c r="A10788" s="1">
        <v>42938</v>
      </c>
      <c r="B10788">
        <v>740000</v>
      </c>
      <c r="C10788" t="s">
        <v>2</v>
      </c>
      <c r="D10788" t="s">
        <v>12423</v>
      </c>
      <c r="E10788" t="s">
        <v>10</v>
      </c>
      <c r="F10788">
        <v>3023</v>
      </c>
      <c r="G10788">
        <v>4</v>
      </c>
      <c r="H10788">
        <v>2</v>
      </c>
      <c r="I10788">
        <v>2</v>
      </c>
      <c r="J10788">
        <v>750</v>
      </c>
      <c r="K10788">
        <v>2008</v>
      </c>
      <c r="L10788" t="s">
        <v>10965</v>
      </c>
      <c r="M10788" t="s">
        <v>7615</v>
      </c>
      <c r="N10788" t="s">
        <v>7542</v>
      </c>
      <c r="O10788" s="6" t="str">
        <f>INDEX(lkp_Region,MATCH(tbl_Sales[[#This Row],[Suburb]],lkp_Suburb,0))</f>
        <v>Western Metropolitan</v>
      </c>
      <c r="P10788" s="6">
        <f>MONTH(tbl_Sales[[#This Row],[Date]])</f>
        <v>7</v>
      </c>
      <c r="Q10788" s="6">
        <f>YEAR(tbl_Sales[[#This Row],[Date]])</f>
        <v>2017</v>
      </c>
    </row>
    <row r="10789" spans="1:17" x14ac:dyDescent="0.25">
      <c r="A10789" s="1">
        <v>42938</v>
      </c>
      <c r="B10789">
        <v>1080000</v>
      </c>
      <c r="C10789" t="s">
        <v>2</v>
      </c>
      <c r="D10789" t="s">
        <v>12432</v>
      </c>
      <c r="E10789" t="s">
        <v>10</v>
      </c>
      <c r="F10789">
        <v>3136</v>
      </c>
      <c r="G10789">
        <v>2</v>
      </c>
      <c r="H10789">
        <v>1</v>
      </c>
      <c r="I10789">
        <v>1</v>
      </c>
      <c r="J10789">
        <v>1474</v>
      </c>
      <c r="L10789" t="s">
        <v>10966</v>
      </c>
      <c r="M10789" t="s">
        <v>7654</v>
      </c>
      <c r="N10789" t="s">
        <v>7588</v>
      </c>
      <c r="O10789" s="6" t="str">
        <f>INDEX(lkp_Region,MATCH(tbl_Sales[[#This Row],[Suburb]],lkp_Suburb,0))</f>
        <v>Eastern Metropolitan</v>
      </c>
      <c r="P10789" s="6">
        <f>MONTH(tbl_Sales[[#This Row],[Date]])</f>
        <v>7</v>
      </c>
      <c r="Q10789" s="6">
        <f>YEAR(tbl_Sales[[#This Row],[Date]])</f>
        <v>2017</v>
      </c>
    </row>
    <row r="10790" spans="1:17" x14ac:dyDescent="0.25">
      <c r="A10790" s="1">
        <v>42938</v>
      </c>
      <c r="B10790">
        <v>2600000</v>
      </c>
      <c r="C10790" t="s">
        <v>2</v>
      </c>
      <c r="D10790" t="s">
        <v>12429</v>
      </c>
      <c r="E10790" t="s">
        <v>10</v>
      </c>
      <c r="F10790">
        <v>3106</v>
      </c>
      <c r="G10790">
        <v>4</v>
      </c>
      <c r="H10790">
        <v>2</v>
      </c>
      <c r="I10790">
        <v>3</v>
      </c>
      <c r="J10790">
        <v>1330</v>
      </c>
      <c r="L10790" t="s">
        <v>10967</v>
      </c>
      <c r="M10790" t="s">
        <v>8640</v>
      </c>
      <c r="N10790" t="s">
        <v>128</v>
      </c>
      <c r="O10790" s="6" t="str">
        <f>INDEX(lkp_Region,MATCH(tbl_Sales[[#This Row],[Suburb]],lkp_Suburb,0))</f>
        <v>Eastern Metropolitan</v>
      </c>
      <c r="P10790" s="6">
        <f>MONTH(tbl_Sales[[#This Row],[Date]])</f>
        <v>7</v>
      </c>
      <c r="Q10790" s="6">
        <f>YEAR(tbl_Sales[[#This Row],[Date]])</f>
        <v>2017</v>
      </c>
    </row>
    <row r="10791" spans="1:17" x14ac:dyDescent="0.25">
      <c r="A10791" s="1">
        <v>42938</v>
      </c>
      <c r="B10791">
        <v>503750</v>
      </c>
      <c r="C10791" t="s">
        <v>51</v>
      </c>
      <c r="D10791" t="s">
        <v>12423</v>
      </c>
      <c r="E10791" t="s">
        <v>5</v>
      </c>
      <c r="F10791">
        <v>3195</v>
      </c>
      <c r="G10791">
        <v>1</v>
      </c>
      <c r="H10791">
        <v>1</v>
      </c>
      <c r="I10791">
        <v>1</v>
      </c>
      <c r="J10791">
        <v>80</v>
      </c>
      <c r="K10791">
        <v>2007</v>
      </c>
      <c r="L10791" t="s">
        <v>10968</v>
      </c>
      <c r="M10791" t="s">
        <v>7624</v>
      </c>
      <c r="N10791" t="s">
        <v>45</v>
      </c>
      <c r="O10791" s="6" t="str">
        <f>INDEX(lkp_Region,MATCH(tbl_Sales[[#This Row],[Suburb]],lkp_Suburb,0))</f>
        <v>South-Eastern Metropolitan</v>
      </c>
      <c r="P10791" s="6">
        <f>MONTH(tbl_Sales[[#This Row],[Date]])</f>
        <v>7</v>
      </c>
      <c r="Q10791" s="6">
        <f>YEAR(tbl_Sales[[#This Row],[Date]])</f>
        <v>2017</v>
      </c>
    </row>
    <row r="10792" spans="1:17" x14ac:dyDescent="0.25">
      <c r="A10792" s="1">
        <v>42938</v>
      </c>
      <c r="B10792">
        <v>710000</v>
      </c>
      <c r="C10792" t="s">
        <v>2</v>
      </c>
      <c r="D10792" t="s">
        <v>12424</v>
      </c>
      <c r="E10792" t="s">
        <v>10</v>
      </c>
      <c r="F10792">
        <v>3015</v>
      </c>
      <c r="G10792">
        <v>2</v>
      </c>
      <c r="H10792">
        <v>1</v>
      </c>
      <c r="I10792">
        <v>2</v>
      </c>
      <c r="J10792">
        <v>120</v>
      </c>
      <c r="K10792">
        <v>2011</v>
      </c>
      <c r="L10792" t="s">
        <v>10969</v>
      </c>
      <c r="M10792" t="s">
        <v>133</v>
      </c>
      <c r="N10792" t="s">
        <v>69</v>
      </c>
      <c r="O10792" s="6" t="str">
        <f>INDEX(lkp_Region,MATCH(tbl_Sales[[#This Row],[Suburb]],lkp_Suburb,0))</f>
        <v>Western Metropolitan</v>
      </c>
      <c r="P10792" s="6">
        <f>MONTH(tbl_Sales[[#This Row],[Date]])</f>
        <v>7</v>
      </c>
      <c r="Q10792" s="6">
        <f>YEAR(tbl_Sales[[#This Row],[Date]])</f>
        <v>2017</v>
      </c>
    </row>
    <row r="10793" spans="1:17" x14ac:dyDescent="0.25">
      <c r="A10793" s="1">
        <v>42938</v>
      </c>
      <c r="B10793">
        <v>650000</v>
      </c>
      <c r="C10793" t="s">
        <v>2</v>
      </c>
      <c r="D10793" t="s">
        <v>12427</v>
      </c>
      <c r="E10793" t="s">
        <v>5</v>
      </c>
      <c r="F10793">
        <v>3174</v>
      </c>
      <c r="G10793">
        <v>3</v>
      </c>
      <c r="H10793">
        <v>1</v>
      </c>
      <c r="I10793">
        <v>1</v>
      </c>
      <c r="J10793">
        <v>603</v>
      </c>
      <c r="K10793">
        <v>1970</v>
      </c>
      <c r="L10793" t="s">
        <v>10970</v>
      </c>
      <c r="M10793" t="s">
        <v>7917</v>
      </c>
      <c r="N10793" t="s">
        <v>7727</v>
      </c>
      <c r="O10793" s="6" t="str">
        <f>INDEX(lkp_Region,MATCH(tbl_Sales[[#This Row],[Suburb]],lkp_Suburb,0))</f>
        <v>South-Eastern Metropolitan</v>
      </c>
      <c r="P10793" s="6">
        <f>MONTH(tbl_Sales[[#This Row],[Date]])</f>
        <v>7</v>
      </c>
      <c r="Q10793" s="6">
        <f>YEAR(tbl_Sales[[#This Row],[Date]])</f>
        <v>2017</v>
      </c>
    </row>
    <row r="10794" spans="1:17" x14ac:dyDescent="0.25">
      <c r="A10794" s="1">
        <v>42938</v>
      </c>
      <c r="B10794">
        <v>370000</v>
      </c>
      <c r="C10794" t="s">
        <v>13</v>
      </c>
      <c r="D10794" t="s">
        <v>12429</v>
      </c>
      <c r="E10794" t="s">
        <v>10</v>
      </c>
      <c r="F10794">
        <v>3204</v>
      </c>
      <c r="G10794">
        <v>1</v>
      </c>
      <c r="H10794">
        <v>1</v>
      </c>
      <c r="I10794">
        <v>1</v>
      </c>
      <c r="J10794">
        <v>2029</v>
      </c>
      <c r="K10794">
        <v>2009</v>
      </c>
      <c r="L10794" t="s">
        <v>10971</v>
      </c>
      <c r="M10794" t="s">
        <v>63</v>
      </c>
      <c r="N10794" t="s">
        <v>57</v>
      </c>
      <c r="O10794" s="6" t="str">
        <f>INDEX(lkp_Region,MATCH(tbl_Sales[[#This Row],[Suburb]],lkp_Suburb,0))</f>
        <v>Southern Metropolitan</v>
      </c>
      <c r="P10794" s="6">
        <f>MONTH(tbl_Sales[[#This Row],[Date]])</f>
        <v>7</v>
      </c>
      <c r="Q10794" s="6">
        <f>YEAR(tbl_Sales[[#This Row],[Date]])</f>
        <v>2017</v>
      </c>
    </row>
    <row r="10795" spans="1:17" x14ac:dyDescent="0.25">
      <c r="A10795" s="1">
        <v>42938</v>
      </c>
      <c r="B10795">
        <v>611000</v>
      </c>
      <c r="C10795" t="s">
        <v>2</v>
      </c>
      <c r="D10795" t="s">
        <v>12427</v>
      </c>
      <c r="E10795" t="s">
        <v>10</v>
      </c>
      <c r="F10795">
        <v>3200</v>
      </c>
      <c r="G10795">
        <v>3</v>
      </c>
      <c r="H10795">
        <v>2</v>
      </c>
      <c r="I10795">
        <v>1</v>
      </c>
      <c r="J10795">
        <v>691</v>
      </c>
      <c r="K10795">
        <v>1960</v>
      </c>
      <c r="L10795" t="s">
        <v>10972</v>
      </c>
      <c r="M10795" t="s">
        <v>9438</v>
      </c>
      <c r="N10795" t="s">
        <v>7773</v>
      </c>
      <c r="O10795" s="6" t="str">
        <f>INDEX(lkp_Region,MATCH(tbl_Sales[[#This Row],[Suburb]],lkp_Suburb,0))</f>
        <v>Eastern Victoria</v>
      </c>
      <c r="P10795" s="6">
        <f>MONTH(tbl_Sales[[#This Row],[Date]])</f>
        <v>7</v>
      </c>
      <c r="Q10795" s="6">
        <f>YEAR(tbl_Sales[[#This Row],[Date]])</f>
        <v>2017</v>
      </c>
    </row>
    <row r="10796" spans="1:17" x14ac:dyDescent="0.25">
      <c r="A10796" s="1">
        <v>42938</v>
      </c>
      <c r="B10796">
        <v>351000</v>
      </c>
      <c r="C10796" t="s">
        <v>2</v>
      </c>
      <c r="D10796" t="s">
        <v>12424</v>
      </c>
      <c r="E10796" t="s">
        <v>5</v>
      </c>
      <c r="F10796">
        <v>3073</v>
      </c>
      <c r="G10796">
        <v>1</v>
      </c>
      <c r="H10796">
        <v>1</v>
      </c>
      <c r="I10796">
        <v>1</v>
      </c>
      <c r="J10796">
        <v>168</v>
      </c>
      <c r="K10796">
        <v>1950</v>
      </c>
      <c r="L10796" t="s">
        <v>10973</v>
      </c>
      <c r="M10796" t="s">
        <v>93</v>
      </c>
      <c r="N10796" t="s">
        <v>62</v>
      </c>
      <c r="O10796" s="6" t="str">
        <f>INDEX(lkp_Region,MATCH(tbl_Sales[[#This Row],[Suburb]],lkp_Suburb,0))</f>
        <v>Northern Metropolitan</v>
      </c>
      <c r="P10796" s="6">
        <f>MONTH(tbl_Sales[[#This Row],[Date]])</f>
        <v>7</v>
      </c>
      <c r="Q10796" s="6">
        <f>YEAR(tbl_Sales[[#This Row],[Date]])</f>
        <v>2017</v>
      </c>
    </row>
    <row r="10797" spans="1:17" x14ac:dyDescent="0.25">
      <c r="A10797" s="1">
        <v>42938</v>
      </c>
      <c r="B10797">
        <v>1307500</v>
      </c>
      <c r="C10797" t="s">
        <v>2</v>
      </c>
      <c r="D10797" t="s">
        <v>12427</v>
      </c>
      <c r="E10797" t="s">
        <v>10</v>
      </c>
      <c r="F10797">
        <v>3070</v>
      </c>
      <c r="G10797">
        <v>3</v>
      </c>
      <c r="H10797">
        <v>2</v>
      </c>
      <c r="I10797">
        <v>0</v>
      </c>
      <c r="J10797">
        <v>258</v>
      </c>
      <c r="K10797">
        <v>1920</v>
      </c>
      <c r="L10797" t="s">
        <v>10974</v>
      </c>
      <c r="M10797" t="s">
        <v>271</v>
      </c>
      <c r="N10797" t="s">
        <v>62</v>
      </c>
      <c r="O10797" s="6" t="str">
        <f>INDEX(lkp_Region,MATCH(tbl_Sales[[#This Row],[Suburb]],lkp_Suburb,0))</f>
        <v>Northern Metropolitan</v>
      </c>
      <c r="P10797" s="6">
        <f>MONTH(tbl_Sales[[#This Row],[Date]])</f>
        <v>7</v>
      </c>
      <c r="Q10797" s="6">
        <f>YEAR(tbl_Sales[[#This Row],[Date]])</f>
        <v>2017</v>
      </c>
    </row>
    <row r="10798" spans="1:17" x14ac:dyDescent="0.25">
      <c r="A10798" s="1">
        <v>42938</v>
      </c>
      <c r="B10798">
        <v>582000</v>
      </c>
      <c r="C10798" t="s">
        <v>2</v>
      </c>
      <c r="D10798" t="s">
        <v>12426</v>
      </c>
      <c r="E10798" t="s">
        <v>10</v>
      </c>
      <c r="F10798">
        <v>3021</v>
      </c>
      <c r="G10798">
        <v>3</v>
      </c>
      <c r="H10798">
        <v>1</v>
      </c>
      <c r="I10798">
        <v>0</v>
      </c>
      <c r="J10798">
        <v>674</v>
      </c>
      <c r="K10798">
        <v>1960</v>
      </c>
      <c r="L10798" t="s">
        <v>10975</v>
      </c>
      <c r="M10798" t="s">
        <v>7948</v>
      </c>
      <c r="N10798" t="s">
        <v>3</v>
      </c>
      <c r="O10798" s="6" t="str">
        <f>INDEX(lkp_Region,MATCH(tbl_Sales[[#This Row],[Suburb]],lkp_Suburb,0))</f>
        <v>Western Metropolitan</v>
      </c>
      <c r="P10798" s="6">
        <f>MONTH(tbl_Sales[[#This Row],[Date]])</f>
        <v>7</v>
      </c>
      <c r="Q10798" s="6">
        <f>YEAR(tbl_Sales[[#This Row],[Date]])</f>
        <v>2017</v>
      </c>
    </row>
    <row r="10799" spans="1:17" x14ac:dyDescent="0.25">
      <c r="A10799" s="1">
        <v>42938</v>
      </c>
      <c r="B10799">
        <v>2500000</v>
      </c>
      <c r="C10799" t="s">
        <v>2</v>
      </c>
      <c r="D10799" t="s">
        <v>12425</v>
      </c>
      <c r="E10799" t="s">
        <v>5</v>
      </c>
      <c r="F10799">
        <v>3124</v>
      </c>
      <c r="G10799">
        <v>4</v>
      </c>
      <c r="H10799">
        <v>2</v>
      </c>
      <c r="I10799">
        <v>3</v>
      </c>
      <c r="J10799">
        <v>947</v>
      </c>
      <c r="K10799">
        <v>1930</v>
      </c>
      <c r="L10799" t="s">
        <v>10976</v>
      </c>
      <c r="M10799" t="s">
        <v>209</v>
      </c>
      <c r="N10799" t="s">
        <v>101</v>
      </c>
      <c r="O10799" s="6" t="str">
        <f>INDEX(lkp_Region,MATCH(tbl_Sales[[#This Row],[Suburb]],lkp_Suburb,0))</f>
        <v>Southern Metropolitan</v>
      </c>
      <c r="P10799" s="6">
        <f>MONTH(tbl_Sales[[#This Row],[Date]])</f>
        <v>7</v>
      </c>
      <c r="Q10799" s="6">
        <f>YEAR(tbl_Sales[[#This Row],[Date]])</f>
        <v>2017</v>
      </c>
    </row>
    <row r="10800" spans="1:17" x14ac:dyDescent="0.25">
      <c r="A10800" s="1">
        <v>42938</v>
      </c>
      <c r="B10800">
        <v>655000</v>
      </c>
      <c r="C10800" t="s">
        <v>13</v>
      </c>
      <c r="D10800" t="s">
        <v>12426</v>
      </c>
      <c r="E10800" t="s">
        <v>10</v>
      </c>
      <c r="F10800">
        <v>3087</v>
      </c>
      <c r="G10800">
        <v>2</v>
      </c>
      <c r="H10800">
        <v>1</v>
      </c>
      <c r="I10800">
        <v>1</v>
      </c>
      <c r="J10800">
        <v>298</v>
      </c>
      <c r="K10800">
        <v>1975</v>
      </c>
      <c r="L10800" t="s">
        <v>10977</v>
      </c>
      <c r="M10800" t="s">
        <v>349</v>
      </c>
      <c r="N10800" t="s">
        <v>150</v>
      </c>
      <c r="O10800" s="6" t="str">
        <f>INDEX(lkp_Region,MATCH(tbl_Sales[[#This Row],[Suburb]],lkp_Suburb,0))</f>
        <v>Northern Metropolitan</v>
      </c>
      <c r="P10800" s="6">
        <f>MONTH(tbl_Sales[[#This Row],[Date]])</f>
        <v>7</v>
      </c>
      <c r="Q10800" s="6">
        <f>YEAR(tbl_Sales[[#This Row],[Date]])</f>
        <v>2017</v>
      </c>
    </row>
    <row r="10801" spans="1:17" x14ac:dyDescent="0.25">
      <c r="A10801" s="1">
        <v>42938</v>
      </c>
      <c r="B10801">
        <v>2250000</v>
      </c>
      <c r="C10801" t="s">
        <v>2</v>
      </c>
      <c r="D10801" t="s">
        <v>12427</v>
      </c>
      <c r="E10801" t="s">
        <v>5</v>
      </c>
      <c r="F10801">
        <v>3079</v>
      </c>
      <c r="G10801">
        <v>4</v>
      </c>
      <c r="H10801">
        <v>2</v>
      </c>
      <c r="I10801">
        <v>2</v>
      </c>
      <c r="J10801">
        <v>1011</v>
      </c>
      <c r="L10801" t="s">
        <v>10978</v>
      </c>
      <c r="M10801" t="s">
        <v>213</v>
      </c>
      <c r="N10801" t="s">
        <v>150</v>
      </c>
      <c r="O10801" s="6" t="str">
        <f>INDEX(lkp_Region,MATCH(tbl_Sales[[#This Row],[Suburb]],lkp_Suburb,0))</f>
        <v>Eastern Metropolitan</v>
      </c>
      <c r="P10801" s="6">
        <f>MONTH(tbl_Sales[[#This Row],[Date]])</f>
        <v>7</v>
      </c>
      <c r="Q10801" s="6">
        <f>YEAR(tbl_Sales[[#This Row],[Date]])</f>
        <v>2017</v>
      </c>
    </row>
    <row r="10802" spans="1:17" x14ac:dyDescent="0.25">
      <c r="A10802" s="1">
        <v>42939</v>
      </c>
      <c r="B10802">
        <v>446000</v>
      </c>
      <c r="C10802" t="s">
        <v>2</v>
      </c>
      <c r="D10802" t="s">
        <v>12428</v>
      </c>
      <c r="E10802" t="s">
        <v>10</v>
      </c>
      <c r="F10802">
        <v>3029</v>
      </c>
      <c r="G10802">
        <v>3</v>
      </c>
      <c r="H10802">
        <v>2</v>
      </c>
      <c r="I10802">
        <v>2</v>
      </c>
      <c r="J10802">
        <v>326</v>
      </c>
      <c r="K10802">
        <v>2012</v>
      </c>
      <c r="L10802" t="s">
        <v>10979</v>
      </c>
      <c r="M10802" t="s">
        <v>10627</v>
      </c>
      <c r="N10802" t="s">
        <v>7964</v>
      </c>
      <c r="O10802" s="6" t="str">
        <f>INDEX(lkp_Region,MATCH(tbl_Sales[[#This Row],[Suburb]],lkp_Suburb,0))</f>
        <v>Western Metropolitan</v>
      </c>
      <c r="P10802" s="6">
        <f>MONTH(tbl_Sales[[#This Row],[Date]])</f>
        <v>7</v>
      </c>
      <c r="Q10802" s="6">
        <f>YEAR(tbl_Sales[[#This Row],[Date]])</f>
        <v>2017</v>
      </c>
    </row>
    <row r="10803" spans="1:17" x14ac:dyDescent="0.25">
      <c r="A10803" s="1">
        <v>42939</v>
      </c>
      <c r="B10803">
        <v>622000</v>
      </c>
      <c r="C10803" t="s">
        <v>2</v>
      </c>
      <c r="D10803" t="s">
        <v>12427</v>
      </c>
      <c r="E10803" t="s">
        <v>10</v>
      </c>
      <c r="F10803">
        <v>3075</v>
      </c>
      <c r="G10803">
        <v>3</v>
      </c>
      <c r="H10803">
        <v>1</v>
      </c>
      <c r="I10803">
        <v>2</v>
      </c>
      <c r="J10803">
        <v>575</v>
      </c>
      <c r="K10803">
        <v>1970</v>
      </c>
      <c r="L10803" t="s">
        <v>10980</v>
      </c>
      <c r="M10803" t="s">
        <v>7965</v>
      </c>
      <c r="N10803" t="s">
        <v>7515</v>
      </c>
      <c r="O10803" s="6" t="str">
        <f>INDEX(lkp_Region,MATCH(tbl_Sales[[#This Row],[Suburb]],lkp_Suburb,0))</f>
        <v>Northern Metropolitan</v>
      </c>
      <c r="P10803" s="6">
        <f>MONTH(tbl_Sales[[#This Row],[Date]])</f>
        <v>7</v>
      </c>
      <c r="Q10803" s="6">
        <f>YEAR(tbl_Sales[[#This Row],[Date]])</f>
        <v>2017</v>
      </c>
    </row>
    <row r="10804" spans="1:17" x14ac:dyDescent="0.25">
      <c r="A10804" s="1">
        <v>42939</v>
      </c>
      <c r="B10804">
        <v>5200000</v>
      </c>
      <c r="C10804" t="s">
        <v>2</v>
      </c>
      <c r="D10804" t="s">
        <v>12427</v>
      </c>
      <c r="E10804" t="s">
        <v>5</v>
      </c>
      <c r="F10804">
        <v>3143</v>
      </c>
      <c r="G10804">
        <v>5</v>
      </c>
      <c r="H10804">
        <v>3</v>
      </c>
      <c r="I10804">
        <v>3</v>
      </c>
      <c r="J10804">
        <v>761</v>
      </c>
      <c r="L10804" t="s">
        <v>10981</v>
      </c>
      <c r="M10804" t="s">
        <v>283</v>
      </c>
      <c r="N10804" t="s">
        <v>76</v>
      </c>
      <c r="O10804" s="6" t="str">
        <f>INDEX(lkp_Region,MATCH(tbl_Sales[[#This Row],[Suburb]],lkp_Suburb,0))</f>
        <v>Southern Metropolitan</v>
      </c>
      <c r="P10804" s="6">
        <f>MONTH(tbl_Sales[[#This Row],[Date]])</f>
        <v>7</v>
      </c>
      <c r="Q10804" s="6">
        <f>YEAR(tbl_Sales[[#This Row],[Date]])</f>
        <v>2017</v>
      </c>
    </row>
    <row r="10805" spans="1:17" x14ac:dyDescent="0.25">
      <c r="A10805" s="1">
        <v>42939</v>
      </c>
      <c r="B10805">
        <v>1225000</v>
      </c>
      <c r="C10805" t="s">
        <v>51</v>
      </c>
      <c r="D10805" t="s">
        <v>12427</v>
      </c>
      <c r="E10805" t="s">
        <v>5</v>
      </c>
      <c r="F10805">
        <v>3184</v>
      </c>
      <c r="G10805">
        <v>3</v>
      </c>
      <c r="H10805">
        <v>2</v>
      </c>
      <c r="I10805">
        <v>2</v>
      </c>
      <c r="J10805">
        <v>0</v>
      </c>
      <c r="K10805">
        <v>2008</v>
      </c>
      <c r="L10805" t="s">
        <v>10982</v>
      </c>
      <c r="M10805" t="s">
        <v>58</v>
      </c>
      <c r="N10805" t="s">
        <v>26</v>
      </c>
      <c r="O10805" s="6" t="str">
        <f>INDEX(lkp_Region,MATCH(tbl_Sales[[#This Row],[Suburb]],lkp_Suburb,0))</f>
        <v>Southern Metropolitan</v>
      </c>
      <c r="P10805" s="6">
        <f>MONTH(tbl_Sales[[#This Row],[Date]])</f>
        <v>7</v>
      </c>
      <c r="Q10805" s="6">
        <f>YEAR(tbl_Sales[[#This Row],[Date]])</f>
        <v>2017</v>
      </c>
    </row>
    <row r="10806" spans="1:17" x14ac:dyDescent="0.25">
      <c r="A10806" s="1">
        <v>42939</v>
      </c>
      <c r="B10806">
        <v>540000</v>
      </c>
      <c r="C10806" t="s">
        <v>13</v>
      </c>
      <c r="D10806" t="s">
        <v>12430</v>
      </c>
      <c r="E10806" t="s">
        <v>5</v>
      </c>
      <c r="F10806">
        <v>3095</v>
      </c>
      <c r="G10806">
        <v>2</v>
      </c>
      <c r="H10806">
        <v>1</v>
      </c>
      <c r="I10806">
        <v>1</v>
      </c>
      <c r="J10806">
        <v>132</v>
      </c>
      <c r="L10806" t="s">
        <v>10983</v>
      </c>
      <c r="M10806" t="s">
        <v>7521</v>
      </c>
      <c r="N10806" t="s">
        <v>7523</v>
      </c>
      <c r="O10806" s="6" t="str">
        <f>INDEX(lkp_Region,MATCH(tbl_Sales[[#This Row],[Suburb]],lkp_Suburb,0))</f>
        <v>Eastern Metropolitan</v>
      </c>
      <c r="P10806" s="6">
        <f>MONTH(tbl_Sales[[#This Row],[Date]])</f>
        <v>7</v>
      </c>
      <c r="Q10806" s="6">
        <f>YEAR(tbl_Sales[[#This Row],[Date]])</f>
        <v>2017</v>
      </c>
    </row>
    <row r="10807" spans="1:17" x14ac:dyDescent="0.25">
      <c r="A10807" s="1">
        <v>42939</v>
      </c>
      <c r="B10807">
        <v>920000</v>
      </c>
      <c r="C10807" t="s">
        <v>2</v>
      </c>
      <c r="D10807" t="s">
        <v>12427</v>
      </c>
      <c r="E10807" t="s">
        <v>5</v>
      </c>
      <c r="F10807">
        <v>3033</v>
      </c>
      <c r="G10807">
        <v>3</v>
      </c>
      <c r="H10807">
        <v>2</v>
      </c>
      <c r="I10807">
        <v>1</v>
      </c>
      <c r="J10807">
        <v>313</v>
      </c>
      <c r="K10807">
        <v>1960</v>
      </c>
      <c r="L10807" t="s">
        <v>10984</v>
      </c>
      <c r="M10807" t="s">
        <v>119</v>
      </c>
      <c r="N10807" t="s">
        <v>49</v>
      </c>
      <c r="O10807" s="6" t="str">
        <f>INDEX(lkp_Region,MATCH(tbl_Sales[[#This Row],[Suburb]],lkp_Suburb,0))</f>
        <v>Western Metropolitan</v>
      </c>
      <c r="P10807" s="6">
        <f>MONTH(tbl_Sales[[#This Row],[Date]])</f>
        <v>7</v>
      </c>
      <c r="Q10807" s="6">
        <f>YEAR(tbl_Sales[[#This Row],[Date]])</f>
        <v>2017</v>
      </c>
    </row>
    <row r="10808" spans="1:17" x14ac:dyDescent="0.25">
      <c r="A10808" s="1">
        <v>42939</v>
      </c>
      <c r="B10808">
        <v>920000</v>
      </c>
      <c r="C10808" t="s">
        <v>2</v>
      </c>
      <c r="D10808" t="s">
        <v>12429</v>
      </c>
      <c r="E10808" t="s">
        <v>5</v>
      </c>
      <c r="F10808">
        <v>3013</v>
      </c>
      <c r="G10808">
        <v>3</v>
      </c>
      <c r="H10808">
        <v>2</v>
      </c>
      <c r="I10808">
        <v>2</v>
      </c>
      <c r="J10808">
        <v>182</v>
      </c>
      <c r="L10808" t="s">
        <v>10985</v>
      </c>
      <c r="M10808" t="s">
        <v>65</v>
      </c>
      <c r="N10808" t="s">
        <v>21</v>
      </c>
      <c r="O10808" s="6" t="str">
        <f>INDEX(lkp_Region,MATCH(tbl_Sales[[#This Row],[Suburb]],lkp_Suburb,0))</f>
        <v>Western Metropolitan</v>
      </c>
      <c r="P10808" s="6">
        <f>MONTH(tbl_Sales[[#This Row],[Date]])</f>
        <v>7</v>
      </c>
      <c r="Q10808" s="6">
        <f>YEAR(tbl_Sales[[#This Row],[Date]])</f>
        <v>2017</v>
      </c>
    </row>
    <row r="10809" spans="1:17" x14ac:dyDescent="0.25">
      <c r="A10809" s="1">
        <v>42939</v>
      </c>
      <c r="B10809">
        <v>1870000</v>
      </c>
      <c r="C10809" t="s">
        <v>2</v>
      </c>
      <c r="D10809" t="s">
        <v>12431</v>
      </c>
      <c r="E10809" t="s">
        <v>10</v>
      </c>
      <c r="F10809">
        <v>3011</v>
      </c>
      <c r="G10809">
        <v>4</v>
      </c>
      <c r="H10809">
        <v>2</v>
      </c>
      <c r="I10809">
        <v>2</v>
      </c>
      <c r="J10809">
        <v>457</v>
      </c>
      <c r="L10809" t="s">
        <v>10986</v>
      </c>
      <c r="M10809" t="s">
        <v>660</v>
      </c>
      <c r="N10809" t="s">
        <v>21</v>
      </c>
      <c r="O10809" s="6" t="str">
        <f>INDEX(lkp_Region,MATCH(tbl_Sales[[#This Row],[Suburb]],lkp_Suburb,0))</f>
        <v>Western Metropolitan</v>
      </c>
      <c r="P10809" s="6">
        <f>MONTH(tbl_Sales[[#This Row],[Date]])</f>
        <v>7</v>
      </c>
      <c r="Q10809" s="6">
        <f>YEAR(tbl_Sales[[#This Row],[Date]])</f>
        <v>2017</v>
      </c>
    </row>
    <row r="10810" spans="1:17" x14ac:dyDescent="0.25">
      <c r="A10810" s="1">
        <v>42939</v>
      </c>
      <c r="B10810">
        <v>1225000</v>
      </c>
      <c r="C10810" t="s">
        <v>2</v>
      </c>
      <c r="D10810" t="s">
        <v>12431</v>
      </c>
      <c r="E10810" t="s">
        <v>10</v>
      </c>
      <c r="F10810">
        <v>3109</v>
      </c>
      <c r="G10810">
        <v>4</v>
      </c>
      <c r="H10810">
        <v>2</v>
      </c>
      <c r="I10810">
        <v>2</v>
      </c>
      <c r="J10810">
        <v>511</v>
      </c>
      <c r="K10810">
        <v>1988</v>
      </c>
      <c r="L10810" t="s">
        <v>10987</v>
      </c>
      <c r="M10810" t="s">
        <v>7794</v>
      </c>
      <c r="N10810" t="s">
        <v>128</v>
      </c>
      <c r="O10810" s="6" t="str">
        <f>INDEX(lkp_Region,MATCH(tbl_Sales[[#This Row],[Suburb]],lkp_Suburb,0))</f>
        <v>Eastern Metropolitan</v>
      </c>
      <c r="P10810" s="6">
        <f>MONTH(tbl_Sales[[#This Row],[Date]])</f>
        <v>7</v>
      </c>
      <c r="Q10810" s="6">
        <f>YEAR(tbl_Sales[[#This Row],[Date]])</f>
        <v>2017</v>
      </c>
    </row>
    <row r="10811" spans="1:17" x14ac:dyDescent="0.25">
      <c r="A10811" s="1">
        <v>42939</v>
      </c>
      <c r="B10811">
        <v>520000</v>
      </c>
      <c r="C10811" t="s">
        <v>13</v>
      </c>
      <c r="D10811" t="s">
        <v>12427</v>
      </c>
      <c r="E10811" t="s">
        <v>10</v>
      </c>
      <c r="F10811">
        <v>3153</v>
      </c>
      <c r="G10811">
        <v>2</v>
      </c>
      <c r="H10811">
        <v>1</v>
      </c>
      <c r="I10811">
        <v>1</v>
      </c>
      <c r="J10811">
        <v>158</v>
      </c>
      <c r="K10811">
        <v>1975</v>
      </c>
      <c r="L10811" t="s">
        <v>10988</v>
      </c>
      <c r="M10811" t="s">
        <v>8050</v>
      </c>
      <c r="N10811" t="s">
        <v>7768</v>
      </c>
      <c r="O10811" s="6" t="str">
        <f>INDEX(lkp_Region,MATCH(tbl_Sales[[#This Row],[Suburb]],lkp_Suburb,0))</f>
        <v>Eastern Metropolitan</v>
      </c>
      <c r="P10811" s="6">
        <f>MONTH(tbl_Sales[[#This Row],[Date]])</f>
        <v>7</v>
      </c>
      <c r="Q10811" s="6">
        <f>YEAR(tbl_Sales[[#This Row],[Date]])</f>
        <v>2017</v>
      </c>
    </row>
    <row r="10812" spans="1:17" x14ac:dyDescent="0.25">
      <c r="A10812" s="1">
        <v>42939</v>
      </c>
      <c r="B10812">
        <v>976000</v>
      </c>
      <c r="C10812" t="s">
        <v>2</v>
      </c>
      <c r="D10812" t="s">
        <v>12429</v>
      </c>
      <c r="E10812" t="s">
        <v>10</v>
      </c>
      <c r="F10812">
        <v>3169</v>
      </c>
      <c r="G10812">
        <v>5</v>
      </c>
      <c r="H10812">
        <v>3</v>
      </c>
      <c r="I10812">
        <v>2</v>
      </c>
      <c r="J10812">
        <v>537</v>
      </c>
      <c r="L10812" t="s">
        <v>10989</v>
      </c>
      <c r="M10812" t="s">
        <v>10389</v>
      </c>
      <c r="N10812" t="s">
        <v>45</v>
      </c>
      <c r="O10812" s="6" t="str">
        <f>INDEX(lkp_Region,MATCH(tbl_Sales[[#This Row],[Suburb]],lkp_Suburb,0))</f>
        <v>South-Eastern Metropolitan</v>
      </c>
      <c r="P10812" s="6">
        <f>MONTH(tbl_Sales[[#This Row],[Date]])</f>
        <v>7</v>
      </c>
      <c r="Q10812" s="6">
        <f>YEAR(tbl_Sales[[#This Row],[Date]])</f>
        <v>2017</v>
      </c>
    </row>
    <row r="10813" spans="1:17" x14ac:dyDescent="0.25">
      <c r="A10813" s="1">
        <v>42939</v>
      </c>
      <c r="B10813">
        <v>1260000</v>
      </c>
      <c r="C10813" t="s">
        <v>2</v>
      </c>
      <c r="D10813" t="s">
        <v>12429</v>
      </c>
      <c r="E10813" t="s">
        <v>10</v>
      </c>
      <c r="F10813">
        <v>3190</v>
      </c>
      <c r="G10813">
        <v>3</v>
      </c>
      <c r="H10813">
        <v>1</v>
      </c>
      <c r="I10813">
        <v>0</v>
      </c>
      <c r="J10813">
        <v>642</v>
      </c>
      <c r="L10813" t="s">
        <v>10990</v>
      </c>
      <c r="M10813" t="s">
        <v>7808</v>
      </c>
      <c r="N10813" t="s">
        <v>45</v>
      </c>
      <c r="O10813" s="6" t="str">
        <f>INDEX(lkp_Region,MATCH(tbl_Sales[[#This Row],[Suburb]],lkp_Suburb,0))</f>
        <v>Southern Metropolitan</v>
      </c>
      <c r="P10813" s="6">
        <f>MONTH(tbl_Sales[[#This Row],[Date]])</f>
        <v>7</v>
      </c>
      <c r="Q10813" s="6">
        <f>YEAR(tbl_Sales[[#This Row],[Date]])</f>
        <v>2017</v>
      </c>
    </row>
    <row r="10814" spans="1:17" x14ac:dyDescent="0.25">
      <c r="A10814" s="1">
        <v>42939</v>
      </c>
      <c r="B10814">
        <v>578000</v>
      </c>
      <c r="C10814" t="s">
        <v>2</v>
      </c>
      <c r="D10814" t="s">
        <v>12425</v>
      </c>
      <c r="E10814" t="s">
        <v>10</v>
      </c>
      <c r="F10814">
        <v>3049</v>
      </c>
      <c r="G10814">
        <v>3</v>
      </c>
      <c r="H10814">
        <v>2</v>
      </c>
      <c r="I10814">
        <v>1</v>
      </c>
      <c r="J10814">
        <v>308</v>
      </c>
      <c r="L10814" t="s">
        <v>10991</v>
      </c>
      <c r="M10814" t="s">
        <v>8418</v>
      </c>
      <c r="N10814" t="s">
        <v>195</v>
      </c>
      <c r="O10814" s="6" t="str">
        <f>INDEX(lkp_Region,MATCH(tbl_Sales[[#This Row],[Suburb]],lkp_Suburb,0))</f>
        <v>Northern Metropolitan</v>
      </c>
      <c r="P10814" s="6">
        <f>MONTH(tbl_Sales[[#This Row],[Date]])</f>
        <v>7</v>
      </c>
      <c r="Q10814" s="6">
        <f>YEAR(tbl_Sales[[#This Row],[Date]])</f>
        <v>2017</v>
      </c>
    </row>
    <row r="10815" spans="1:17" x14ac:dyDescent="0.25">
      <c r="A10815" s="1">
        <v>42939</v>
      </c>
      <c r="B10815">
        <v>620500</v>
      </c>
      <c r="C10815" t="s">
        <v>2</v>
      </c>
      <c r="D10815" t="s">
        <v>12431</v>
      </c>
      <c r="E10815" t="s">
        <v>10</v>
      </c>
      <c r="F10815">
        <v>3047</v>
      </c>
      <c r="G10815">
        <v>3</v>
      </c>
      <c r="H10815">
        <v>1</v>
      </c>
      <c r="I10815">
        <v>4</v>
      </c>
      <c r="J10815">
        <v>764</v>
      </c>
      <c r="L10815" t="s">
        <v>10992</v>
      </c>
      <c r="M10815" t="s">
        <v>779</v>
      </c>
      <c r="N10815" t="s">
        <v>195</v>
      </c>
      <c r="O10815" s="6" t="str">
        <f>INDEX(lkp_Region,MATCH(tbl_Sales[[#This Row],[Suburb]],lkp_Suburb,0))</f>
        <v>Northern Metropolitan</v>
      </c>
      <c r="P10815" s="6">
        <f>MONTH(tbl_Sales[[#This Row],[Date]])</f>
        <v>7</v>
      </c>
      <c r="Q10815" s="6">
        <f>YEAR(tbl_Sales[[#This Row],[Date]])</f>
        <v>2017</v>
      </c>
    </row>
    <row r="10816" spans="1:17" x14ac:dyDescent="0.25">
      <c r="A10816" s="1">
        <v>42939</v>
      </c>
      <c r="B10816">
        <v>445000</v>
      </c>
      <c r="C10816" t="s">
        <v>13</v>
      </c>
      <c r="D10816" t="s">
        <v>12427</v>
      </c>
      <c r="E10816" t="s">
        <v>10</v>
      </c>
      <c r="F10816">
        <v>3174</v>
      </c>
      <c r="G10816">
        <v>2</v>
      </c>
      <c r="H10816">
        <v>1</v>
      </c>
      <c r="I10816">
        <v>3</v>
      </c>
      <c r="J10816">
        <v>197</v>
      </c>
      <c r="K10816">
        <v>1998</v>
      </c>
      <c r="L10816" t="s">
        <v>10993</v>
      </c>
      <c r="M10816" t="s">
        <v>7917</v>
      </c>
      <c r="N10816" t="s">
        <v>7727</v>
      </c>
      <c r="O10816" s="6" t="str">
        <f>INDEX(lkp_Region,MATCH(tbl_Sales[[#This Row],[Suburb]],lkp_Suburb,0))</f>
        <v>South-Eastern Metropolitan</v>
      </c>
      <c r="P10816" s="6">
        <f>MONTH(tbl_Sales[[#This Row],[Date]])</f>
        <v>7</v>
      </c>
      <c r="Q10816" s="6">
        <f>YEAR(tbl_Sales[[#This Row],[Date]])</f>
        <v>2017</v>
      </c>
    </row>
    <row r="10817" spans="1:17" x14ac:dyDescent="0.25">
      <c r="A10817" s="1">
        <v>42939</v>
      </c>
      <c r="B10817">
        <v>880000</v>
      </c>
      <c r="C10817" t="s">
        <v>2</v>
      </c>
      <c r="D10817" t="s">
        <v>12424</v>
      </c>
      <c r="E10817" t="s">
        <v>10</v>
      </c>
      <c r="F10817">
        <v>3198</v>
      </c>
      <c r="G10817">
        <v>4</v>
      </c>
      <c r="H10817">
        <v>2</v>
      </c>
      <c r="I10817">
        <v>2</v>
      </c>
      <c r="J10817">
        <v>535</v>
      </c>
      <c r="K10817">
        <v>1970</v>
      </c>
      <c r="L10817" t="s">
        <v>10994</v>
      </c>
      <c r="M10817" t="s">
        <v>9158</v>
      </c>
      <c r="N10817" t="s">
        <v>7773</v>
      </c>
      <c r="O10817" s="6" t="str">
        <f>INDEX(lkp_Region,MATCH(tbl_Sales[[#This Row],[Suburb]],lkp_Suburb,0))</f>
        <v>South-Eastern Metropolitan</v>
      </c>
      <c r="P10817" s="6">
        <f>MONTH(tbl_Sales[[#This Row],[Date]])</f>
        <v>7</v>
      </c>
      <c r="Q10817" s="6">
        <f>YEAR(tbl_Sales[[#This Row],[Date]])</f>
        <v>2017</v>
      </c>
    </row>
    <row r="10818" spans="1:17" x14ac:dyDescent="0.25">
      <c r="A10818" s="1">
        <v>42939</v>
      </c>
      <c r="B10818">
        <v>655000</v>
      </c>
      <c r="C10818" t="s">
        <v>2</v>
      </c>
      <c r="D10818" t="s">
        <v>12424</v>
      </c>
      <c r="E10818" t="s">
        <v>10</v>
      </c>
      <c r="F10818">
        <v>3805</v>
      </c>
      <c r="G10818">
        <v>4</v>
      </c>
      <c r="H10818">
        <v>2</v>
      </c>
      <c r="I10818">
        <v>2</v>
      </c>
      <c r="J10818">
        <v>638</v>
      </c>
      <c r="L10818" t="s">
        <v>10995</v>
      </c>
      <c r="M10818" t="s">
        <v>7923</v>
      </c>
      <c r="N10818" t="s">
        <v>7735</v>
      </c>
      <c r="O10818" s="6" t="str">
        <f>INDEX(lkp_Region,MATCH(tbl_Sales[[#This Row],[Suburb]],lkp_Suburb,0))</f>
        <v>South-Eastern Metropolitan</v>
      </c>
      <c r="P10818" s="6">
        <f>MONTH(tbl_Sales[[#This Row],[Date]])</f>
        <v>7</v>
      </c>
      <c r="Q10818" s="6">
        <f>YEAR(tbl_Sales[[#This Row],[Date]])</f>
        <v>2017</v>
      </c>
    </row>
    <row r="10819" spans="1:17" x14ac:dyDescent="0.25">
      <c r="A10819" s="1">
        <v>42939</v>
      </c>
      <c r="B10819">
        <v>427500</v>
      </c>
      <c r="C10819" t="s">
        <v>2</v>
      </c>
      <c r="D10819" t="s">
        <v>12427</v>
      </c>
      <c r="E10819" t="s">
        <v>10</v>
      </c>
      <c r="F10819">
        <v>3038</v>
      </c>
      <c r="G10819">
        <v>3</v>
      </c>
      <c r="H10819">
        <v>2</v>
      </c>
      <c r="I10819">
        <v>2</v>
      </c>
      <c r="J10819">
        <v>189</v>
      </c>
      <c r="L10819" t="s">
        <v>10996</v>
      </c>
      <c r="M10819" t="s">
        <v>7992</v>
      </c>
      <c r="N10819" t="s">
        <v>3</v>
      </c>
      <c r="O10819" s="6" t="str">
        <f>INDEX(lkp_Region,MATCH(tbl_Sales[[#This Row],[Suburb]],lkp_Suburb,0))</f>
        <v>Western Metropolitan</v>
      </c>
      <c r="P10819" s="6">
        <f>MONTH(tbl_Sales[[#This Row],[Date]])</f>
        <v>7</v>
      </c>
      <c r="Q10819" s="6">
        <f>YEAR(tbl_Sales[[#This Row],[Date]])</f>
        <v>2017</v>
      </c>
    </row>
    <row r="10820" spans="1:17" x14ac:dyDescent="0.25">
      <c r="A10820" s="1">
        <v>42939</v>
      </c>
      <c r="B10820">
        <v>1200000</v>
      </c>
      <c r="C10820" t="s">
        <v>2</v>
      </c>
      <c r="D10820" t="s">
        <v>12423</v>
      </c>
      <c r="E10820" t="s">
        <v>5</v>
      </c>
      <c r="F10820">
        <v>3192</v>
      </c>
      <c r="G10820">
        <v>4</v>
      </c>
      <c r="H10820">
        <v>2</v>
      </c>
      <c r="I10820">
        <v>4</v>
      </c>
      <c r="J10820">
        <v>679</v>
      </c>
      <c r="K10820">
        <v>1960</v>
      </c>
      <c r="L10820" t="s">
        <v>10997</v>
      </c>
      <c r="M10820" t="s">
        <v>7622</v>
      </c>
      <c r="N10820" t="s">
        <v>107</v>
      </c>
      <c r="O10820" s="6" t="str">
        <f>INDEX(lkp_Region,MATCH(tbl_Sales[[#This Row],[Suburb]],lkp_Suburb,0))</f>
        <v>Southern Metropolitan</v>
      </c>
      <c r="P10820" s="6">
        <f>MONTH(tbl_Sales[[#This Row],[Date]])</f>
        <v>7</v>
      </c>
      <c r="Q10820" s="6">
        <f>YEAR(tbl_Sales[[#This Row],[Date]])</f>
        <v>2017</v>
      </c>
    </row>
    <row r="10821" spans="1:17" x14ac:dyDescent="0.25">
      <c r="A10821" s="1">
        <v>42939</v>
      </c>
      <c r="B10821">
        <v>1730000</v>
      </c>
      <c r="C10821" t="s">
        <v>2</v>
      </c>
      <c r="D10821" t="s">
        <v>12428</v>
      </c>
      <c r="E10821" t="s">
        <v>10</v>
      </c>
      <c r="F10821">
        <v>3193</v>
      </c>
      <c r="G10821">
        <v>4</v>
      </c>
      <c r="H10821">
        <v>2</v>
      </c>
      <c r="I10821">
        <v>2</v>
      </c>
      <c r="J10821">
        <v>675</v>
      </c>
      <c r="L10821" t="s">
        <v>10998</v>
      </c>
      <c r="M10821" t="s">
        <v>7558</v>
      </c>
      <c r="N10821" t="s">
        <v>107</v>
      </c>
      <c r="O10821" s="6" t="str">
        <f>INDEX(lkp_Region,MATCH(tbl_Sales[[#This Row],[Suburb]],lkp_Suburb,0))</f>
        <v>Southern Metropolitan</v>
      </c>
      <c r="P10821" s="6">
        <f>MONTH(tbl_Sales[[#This Row],[Date]])</f>
        <v>7</v>
      </c>
      <c r="Q10821" s="6">
        <f>YEAR(tbl_Sales[[#This Row],[Date]])</f>
        <v>2017</v>
      </c>
    </row>
    <row r="10822" spans="1:17" x14ac:dyDescent="0.25">
      <c r="A10822" s="1">
        <v>42939</v>
      </c>
      <c r="B10822">
        <v>585000</v>
      </c>
      <c r="C10822" t="s">
        <v>13</v>
      </c>
      <c r="D10822" t="s">
        <v>12426</v>
      </c>
      <c r="E10822" t="s">
        <v>10</v>
      </c>
      <c r="F10822">
        <v>3088</v>
      </c>
      <c r="G10822">
        <v>2</v>
      </c>
      <c r="H10822">
        <v>1</v>
      </c>
      <c r="I10822">
        <v>1</v>
      </c>
      <c r="J10822">
        <v>240</v>
      </c>
      <c r="K10822">
        <v>1965</v>
      </c>
      <c r="L10822" t="s">
        <v>10999</v>
      </c>
      <c r="M10822" t="s">
        <v>7635</v>
      </c>
      <c r="N10822" t="s">
        <v>150</v>
      </c>
      <c r="O10822" s="6" t="str">
        <f>INDEX(lkp_Region,MATCH(tbl_Sales[[#This Row],[Suburb]],lkp_Suburb,0))</f>
        <v>Northern Metropolitan</v>
      </c>
      <c r="P10822" s="6">
        <f>MONTH(tbl_Sales[[#This Row],[Date]])</f>
        <v>7</v>
      </c>
      <c r="Q10822" s="6">
        <f>YEAR(tbl_Sales[[#This Row],[Date]])</f>
        <v>2017</v>
      </c>
    </row>
    <row r="10823" spans="1:17" x14ac:dyDescent="0.25">
      <c r="A10823" s="1">
        <v>42939</v>
      </c>
      <c r="B10823">
        <v>740000</v>
      </c>
      <c r="C10823" t="s">
        <v>2</v>
      </c>
      <c r="D10823" t="s">
        <v>12423</v>
      </c>
      <c r="E10823" t="s">
        <v>5</v>
      </c>
      <c r="F10823">
        <v>3087</v>
      </c>
      <c r="G10823">
        <v>3</v>
      </c>
      <c r="H10823">
        <v>1</v>
      </c>
      <c r="I10823">
        <v>2</v>
      </c>
      <c r="J10823">
        <v>909</v>
      </c>
      <c r="L10823" t="s">
        <v>11000</v>
      </c>
      <c r="M10823" t="s">
        <v>7565</v>
      </c>
      <c r="N10823" t="s">
        <v>150</v>
      </c>
      <c r="O10823" s="6" t="str">
        <f>INDEX(lkp_Region,MATCH(tbl_Sales[[#This Row],[Suburb]],lkp_Suburb,0))</f>
        <v>Northern Metropolitan</v>
      </c>
      <c r="P10823" s="6">
        <f>MONTH(tbl_Sales[[#This Row],[Date]])</f>
        <v>7</v>
      </c>
      <c r="Q10823" s="6">
        <f>YEAR(tbl_Sales[[#This Row],[Date]])</f>
        <v>2017</v>
      </c>
    </row>
    <row r="10824" spans="1:17" x14ac:dyDescent="0.25">
      <c r="A10824" s="1">
        <v>42940</v>
      </c>
      <c r="B10824">
        <v>685000</v>
      </c>
      <c r="C10824" t="s">
        <v>13</v>
      </c>
      <c r="D10824" t="s">
        <v>12424</v>
      </c>
      <c r="E10824" t="s">
        <v>5</v>
      </c>
      <c r="F10824">
        <v>3121</v>
      </c>
      <c r="G10824">
        <v>2</v>
      </c>
      <c r="H10824">
        <v>2</v>
      </c>
      <c r="I10824">
        <v>1</v>
      </c>
      <c r="J10824">
        <v>0</v>
      </c>
      <c r="K10824">
        <v>2011</v>
      </c>
      <c r="L10824" t="s">
        <v>11001</v>
      </c>
      <c r="M10824" t="s">
        <v>6</v>
      </c>
      <c r="N10824" t="s">
        <v>8</v>
      </c>
      <c r="O10824" s="6" t="str">
        <f>INDEX(lkp_Region,MATCH(tbl_Sales[[#This Row],[Suburb]],lkp_Suburb,0))</f>
        <v>Northern Metropolitan</v>
      </c>
      <c r="P10824" s="6">
        <f>MONTH(tbl_Sales[[#This Row],[Date]])</f>
        <v>7</v>
      </c>
      <c r="Q10824" s="6">
        <f>YEAR(tbl_Sales[[#This Row],[Date]])</f>
        <v>2017</v>
      </c>
    </row>
    <row r="10825" spans="1:17" x14ac:dyDescent="0.25">
      <c r="A10825" s="1">
        <v>42940</v>
      </c>
      <c r="B10825">
        <v>645000</v>
      </c>
      <c r="C10825" t="s">
        <v>2</v>
      </c>
      <c r="D10825" t="s">
        <v>12428</v>
      </c>
      <c r="E10825" t="s">
        <v>5</v>
      </c>
      <c r="F10825">
        <v>3030</v>
      </c>
      <c r="G10825">
        <v>4</v>
      </c>
      <c r="H10825">
        <v>2</v>
      </c>
      <c r="I10825">
        <v>2</v>
      </c>
      <c r="J10825">
        <v>555</v>
      </c>
      <c r="K10825">
        <v>2002</v>
      </c>
      <c r="L10825" t="s">
        <v>11002</v>
      </c>
      <c r="M10825" t="s">
        <v>8069</v>
      </c>
      <c r="N10825" t="s">
        <v>7964</v>
      </c>
      <c r="O10825" s="6" t="str">
        <f>INDEX(lkp_Region,MATCH(tbl_Sales[[#This Row],[Suburb]],lkp_Suburb,0))</f>
        <v>Western Metropolitan</v>
      </c>
      <c r="P10825" s="6">
        <f>MONTH(tbl_Sales[[#This Row],[Date]])</f>
        <v>7</v>
      </c>
      <c r="Q10825" s="6">
        <f>YEAR(tbl_Sales[[#This Row],[Date]])</f>
        <v>2017</v>
      </c>
    </row>
    <row r="10826" spans="1:17" x14ac:dyDescent="0.25">
      <c r="A10826" s="1">
        <v>42940</v>
      </c>
      <c r="B10826">
        <v>980000</v>
      </c>
      <c r="C10826" t="s">
        <v>2</v>
      </c>
      <c r="D10826" t="s">
        <v>12428</v>
      </c>
      <c r="E10826" t="s">
        <v>10</v>
      </c>
      <c r="F10826">
        <v>3133</v>
      </c>
      <c r="G10826">
        <v>4</v>
      </c>
      <c r="H10826">
        <v>2</v>
      </c>
      <c r="I10826">
        <v>0</v>
      </c>
      <c r="J10826">
        <v>539</v>
      </c>
      <c r="K10826">
        <v>1978</v>
      </c>
      <c r="L10826" t="s">
        <v>11003</v>
      </c>
      <c r="M10826" t="s">
        <v>7516</v>
      </c>
      <c r="N10826" t="s">
        <v>14</v>
      </c>
      <c r="O10826" s="6" t="str">
        <f>INDEX(lkp_Region,MATCH(tbl_Sales[[#This Row],[Suburb]],lkp_Suburb,0))</f>
        <v>Eastern Metropolitan</v>
      </c>
      <c r="P10826" s="6">
        <f>MONTH(tbl_Sales[[#This Row],[Date]])</f>
        <v>7</v>
      </c>
      <c r="Q10826" s="6">
        <f>YEAR(tbl_Sales[[#This Row],[Date]])</f>
        <v>2017</v>
      </c>
    </row>
    <row r="10827" spans="1:17" x14ac:dyDescent="0.25">
      <c r="A10827" s="1">
        <v>42940</v>
      </c>
      <c r="B10827">
        <v>575000</v>
      </c>
      <c r="C10827" t="s">
        <v>13</v>
      </c>
      <c r="D10827" t="s">
        <v>12430</v>
      </c>
      <c r="E10827" t="s">
        <v>5</v>
      </c>
      <c r="F10827">
        <v>3144</v>
      </c>
      <c r="G10827">
        <v>2</v>
      </c>
      <c r="H10827">
        <v>1</v>
      </c>
      <c r="I10827">
        <v>1</v>
      </c>
      <c r="J10827">
        <v>0</v>
      </c>
      <c r="K10827">
        <v>1999</v>
      </c>
      <c r="L10827" t="s">
        <v>11004</v>
      </c>
      <c r="M10827" t="s">
        <v>388</v>
      </c>
      <c r="N10827" t="s">
        <v>76</v>
      </c>
      <c r="O10827" s="6" t="str">
        <f>INDEX(lkp_Region,MATCH(tbl_Sales[[#This Row],[Suburb]],lkp_Suburb,0))</f>
        <v>Southern Metropolitan</v>
      </c>
      <c r="P10827" s="6">
        <f>MONTH(tbl_Sales[[#This Row],[Date]])</f>
        <v>7</v>
      </c>
      <c r="Q10827" s="6">
        <f>YEAR(tbl_Sales[[#This Row],[Date]])</f>
        <v>2017</v>
      </c>
    </row>
    <row r="10828" spans="1:17" x14ac:dyDescent="0.25">
      <c r="A10828" s="1">
        <v>42940</v>
      </c>
      <c r="B10828">
        <v>700000</v>
      </c>
      <c r="C10828" t="s">
        <v>13</v>
      </c>
      <c r="D10828" t="s">
        <v>12427</v>
      </c>
      <c r="E10828" t="s">
        <v>5</v>
      </c>
      <c r="F10828">
        <v>3183</v>
      </c>
      <c r="G10828">
        <v>2</v>
      </c>
      <c r="H10828">
        <v>1</v>
      </c>
      <c r="I10828">
        <v>0</v>
      </c>
      <c r="J10828">
        <v>0</v>
      </c>
      <c r="L10828" t="s">
        <v>11005</v>
      </c>
      <c r="M10828" t="s">
        <v>326</v>
      </c>
      <c r="N10828" t="s">
        <v>26</v>
      </c>
      <c r="O10828" s="6" t="str">
        <f>INDEX(lkp_Region,MATCH(tbl_Sales[[#This Row],[Suburb]],lkp_Suburb,0))</f>
        <v>Southern Metropolitan</v>
      </c>
      <c r="P10828" s="6">
        <f>MONTH(tbl_Sales[[#This Row],[Date]])</f>
        <v>7</v>
      </c>
      <c r="Q10828" s="6">
        <f>YEAR(tbl_Sales[[#This Row],[Date]])</f>
        <v>2017</v>
      </c>
    </row>
    <row r="10829" spans="1:17" x14ac:dyDescent="0.25">
      <c r="A10829" s="1">
        <v>42940</v>
      </c>
      <c r="B10829">
        <v>770000</v>
      </c>
      <c r="C10829" t="s">
        <v>2</v>
      </c>
      <c r="D10829" t="s">
        <v>12427</v>
      </c>
      <c r="E10829" t="s">
        <v>10</v>
      </c>
      <c r="F10829">
        <v>3058</v>
      </c>
      <c r="G10829">
        <v>3</v>
      </c>
      <c r="H10829">
        <v>1</v>
      </c>
      <c r="I10829">
        <v>1</v>
      </c>
      <c r="J10829">
        <v>520</v>
      </c>
      <c r="L10829" t="s">
        <v>11006</v>
      </c>
      <c r="M10829" t="s">
        <v>499</v>
      </c>
      <c r="N10829" t="s">
        <v>18</v>
      </c>
      <c r="O10829" s="6" t="str">
        <f>INDEX(lkp_Region,MATCH(tbl_Sales[[#This Row],[Suburb]],lkp_Suburb,0))</f>
        <v>Northern Metropolitan</v>
      </c>
      <c r="P10829" s="6">
        <f>MONTH(tbl_Sales[[#This Row],[Date]])</f>
        <v>7</v>
      </c>
      <c r="Q10829" s="6">
        <f>YEAR(tbl_Sales[[#This Row],[Date]])</f>
        <v>2017</v>
      </c>
    </row>
    <row r="10830" spans="1:17" x14ac:dyDescent="0.25">
      <c r="A10830" s="1">
        <v>42940</v>
      </c>
      <c r="B10830">
        <v>900000</v>
      </c>
      <c r="C10830" t="s">
        <v>2</v>
      </c>
      <c r="D10830" t="s">
        <v>12428</v>
      </c>
      <c r="E10830" t="s">
        <v>5</v>
      </c>
      <c r="F10830">
        <v>3060</v>
      </c>
      <c r="G10830">
        <v>5</v>
      </c>
      <c r="H10830">
        <v>3</v>
      </c>
      <c r="I10830">
        <v>4</v>
      </c>
      <c r="J10830">
        <v>663</v>
      </c>
      <c r="L10830" t="s">
        <v>11007</v>
      </c>
      <c r="M10830" t="s">
        <v>16</v>
      </c>
      <c r="N10830" t="s">
        <v>18</v>
      </c>
      <c r="O10830" s="6" t="str">
        <f>INDEX(lkp_Region,MATCH(tbl_Sales[[#This Row],[Suburb]],lkp_Suburb,0))</f>
        <v>Northern Metropolitan</v>
      </c>
      <c r="P10830" s="6">
        <f>MONTH(tbl_Sales[[#This Row],[Date]])</f>
        <v>7</v>
      </c>
      <c r="Q10830" s="6">
        <f>YEAR(tbl_Sales[[#This Row],[Date]])</f>
        <v>2017</v>
      </c>
    </row>
    <row r="10831" spans="1:17" x14ac:dyDescent="0.25">
      <c r="A10831" s="1">
        <v>42940</v>
      </c>
      <c r="B10831">
        <v>1037000</v>
      </c>
      <c r="C10831" t="s">
        <v>2</v>
      </c>
      <c r="D10831" t="s">
        <v>12427</v>
      </c>
      <c r="E10831" t="s">
        <v>10</v>
      </c>
      <c r="F10831">
        <v>3056</v>
      </c>
      <c r="G10831">
        <v>3</v>
      </c>
      <c r="H10831">
        <v>1</v>
      </c>
      <c r="I10831">
        <v>1</v>
      </c>
      <c r="J10831">
        <v>210</v>
      </c>
      <c r="K10831">
        <v>1996</v>
      </c>
      <c r="L10831" t="s">
        <v>11008</v>
      </c>
      <c r="M10831" t="s">
        <v>117</v>
      </c>
      <c r="N10831" t="s">
        <v>18</v>
      </c>
      <c r="O10831" s="6" t="str">
        <f>INDEX(lkp_Region,MATCH(tbl_Sales[[#This Row],[Suburb]],lkp_Suburb,0))</f>
        <v>Northern Metropolitan</v>
      </c>
      <c r="P10831" s="6">
        <f>MONTH(tbl_Sales[[#This Row],[Date]])</f>
        <v>7</v>
      </c>
      <c r="Q10831" s="6">
        <f>YEAR(tbl_Sales[[#This Row],[Date]])</f>
        <v>2017</v>
      </c>
    </row>
    <row r="10832" spans="1:17" x14ac:dyDescent="0.25">
      <c r="A10832" s="1">
        <v>42940</v>
      </c>
      <c r="B10832">
        <v>670000</v>
      </c>
      <c r="C10832" t="s">
        <v>13</v>
      </c>
      <c r="D10832" t="s">
        <v>12427</v>
      </c>
      <c r="E10832" t="s">
        <v>10</v>
      </c>
      <c r="F10832">
        <v>3042</v>
      </c>
      <c r="G10832">
        <v>3</v>
      </c>
      <c r="H10832">
        <v>1</v>
      </c>
      <c r="I10832">
        <v>2</v>
      </c>
      <c r="J10832">
        <v>169</v>
      </c>
      <c r="K10832">
        <v>2000</v>
      </c>
      <c r="L10832" t="s">
        <v>11009</v>
      </c>
      <c r="M10832" t="s">
        <v>330</v>
      </c>
      <c r="N10832" t="s">
        <v>49</v>
      </c>
      <c r="O10832" s="6" t="str">
        <f>INDEX(lkp_Region,MATCH(tbl_Sales[[#This Row],[Suburb]],lkp_Suburb,0))</f>
        <v>Western Metropolitan</v>
      </c>
      <c r="P10832" s="6">
        <f>MONTH(tbl_Sales[[#This Row],[Date]])</f>
        <v>7</v>
      </c>
      <c r="Q10832" s="6">
        <f>YEAR(tbl_Sales[[#This Row],[Date]])</f>
        <v>2017</v>
      </c>
    </row>
    <row r="10833" spans="1:17" x14ac:dyDescent="0.25">
      <c r="A10833" s="1">
        <v>42940</v>
      </c>
      <c r="B10833">
        <v>850000</v>
      </c>
      <c r="C10833" t="s">
        <v>2</v>
      </c>
      <c r="D10833" t="s">
        <v>12423</v>
      </c>
      <c r="E10833" t="s">
        <v>10</v>
      </c>
      <c r="F10833">
        <v>3033</v>
      </c>
      <c r="G10833">
        <v>3</v>
      </c>
      <c r="H10833">
        <v>1</v>
      </c>
      <c r="I10833">
        <v>1</v>
      </c>
      <c r="J10833">
        <v>597</v>
      </c>
      <c r="L10833" t="s">
        <v>11010</v>
      </c>
      <c r="M10833" t="s">
        <v>119</v>
      </c>
      <c r="N10833" t="s">
        <v>49</v>
      </c>
      <c r="O10833" s="6" t="str">
        <f>INDEX(lkp_Region,MATCH(tbl_Sales[[#This Row],[Suburb]],lkp_Suburb,0))</f>
        <v>Western Metropolitan</v>
      </c>
      <c r="P10833" s="6">
        <f>MONTH(tbl_Sales[[#This Row],[Date]])</f>
        <v>7</v>
      </c>
      <c r="Q10833" s="6">
        <f>YEAR(tbl_Sales[[#This Row],[Date]])</f>
        <v>2017</v>
      </c>
    </row>
    <row r="10834" spans="1:17" x14ac:dyDescent="0.25">
      <c r="A10834" s="1">
        <v>42940</v>
      </c>
      <c r="B10834">
        <v>1140000</v>
      </c>
      <c r="C10834" t="s">
        <v>2</v>
      </c>
      <c r="D10834" t="s">
        <v>12427</v>
      </c>
      <c r="E10834" t="s">
        <v>5</v>
      </c>
      <c r="F10834">
        <v>3041</v>
      </c>
      <c r="G10834">
        <v>4</v>
      </c>
      <c r="H10834">
        <v>2</v>
      </c>
      <c r="I10834">
        <v>2</v>
      </c>
      <c r="J10834">
        <v>0</v>
      </c>
      <c r="K10834">
        <v>2005</v>
      </c>
      <c r="L10834" t="s">
        <v>11011</v>
      </c>
      <c r="M10834" t="s">
        <v>121</v>
      </c>
      <c r="N10834" t="s">
        <v>49</v>
      </c>
      <c r="O10834" s="6" t="str">
        <f>INDEX(lkp_Region,MATCH(tbl_Sales[[#This Row],[Suburb]],lkp_Suburb,0))</f>
        <v>Western Metropolitan</v>
      </c>
      <c r="P10834" s="6">
        <f>MONTH(tbl_Sales[[#This Row],[Date]])</f>
        <v>7</v>
      </c>
      <c r="Q10834" s="6">
        <f>YEAR(tbl_Sales[[#This Row],[Date]])</f>
        <v>2017</v>
      </c>
    </row>
    <row r="10835" spans="1:17" x14ac:dyDescent="0.25">
      <c r="A10835" s="1">
        <v>42940</v>
      </c>
      <c r="B10835">
        <v>696000</v>
      </c>
      <c r="C10835" t="s">
        <v>13</v>
      </c>
      <c r="D10835" t="s">
        <v>12424</v>
      </c>
      <c r="E10835" t="s">
        <v>10</v>
      </c>
      <c r="F10835">
        <v>3168</v>
      </c>
      <c r="G10835">
        <v>3</v>
      </c>
      <c r="H10835">
        <v>1</v>
      </c>
      <c r="I10835">
        <v>2</v>
      </c>
      <c r="J10835">
        <v>259</v>
      </c>
      <c r="L10835" t="s">
        <v>11012</v>
      </c>
      <c r="M10835" t="s">
        <v>7857</v>
      </c>
      <c r="N10835" t="s">
        <v>31</v>
      </c>
      <c r="O10835" s="6" t="str">
        <f>INDEX(lkp_Region,MATCH(tbl_Sales[[#This Row],[Suburb]],lkp_Suburb,0))</f>
        <v>South-Eastern Metropolitan</v>
      </c>
      <c r="P10835" s="6">
        <f>MONTH(tbl_Sales[[#This Row],[Date]])</f>
        <v>7</v>
      </c>
      <c r="Q10835" s="6">
        <f>YEAR(tbl_Sales[[#This Row],[Date]])</f>
        <v>2017</v>
      </c>
    </row>
    <row r="10836" spans="1:17" x14ac:dyDescent="0.25">
      <c r="A10836" s="1">
        <v>42940</v>
      </c>
      <c r="B10836">
        <v>960000</v>
      </c>
      <c r="C10836" t="s">
        <v>13</v>
      </c>
      <c r="D10836" t="s">
        <v>12429</v>
      </c>
      <c r="E10836" t="s">
        <v>10</v>
      </c>
      <c r="F10836">
        <v>3148</v>
      </c>
      <c r="G10836">
        <v>3</v>
      </c>
      <c r="H10836">
        <v>2</v>
      </c>
      <c r="I10836">
        <v>2</v>
      </c>
      <c r="J10836">
        <v>382</v>
      </c>
      <c r="K10836">
        <v>2000</v>
      </c>
      <c r="L10836" t="s">
        <v>11013</v>
      </c>
      <c r="M10836" t="s">
        <v>29</v>
      </c>
      <c r="N10836" t="s">
        <v>31</v>
      </c>
      <c r="O10836" s="6" t="str">
        <f>INDEX(lkp_Region,MATCH(tbl_Sales[[#This Row],[Suburb]],lkp_Suburb,0))</f>
        <v>Southern Metropolitan</v>
      </c>
      <c r="P10836" s="6">
        <f>MONTH(tbl_Sales[[#This Row],[Date]])</f>
        <v>7</v>
      </c>
      <c r="Q10836" s="6">
        <f>YEAR(tbl_Sales[[#This Row],[Date]])</f>
        <v>2017</v>
      </c>
    </row>
    <row r="10837" spans="1:17" x14ac:dyDescent="0.25">
      <c r="A10837" s="1">
        <v>42940</v>
      </c>
      <c r="B10837">
        <v>500000</v>
      </c>
      <c r="C10837" t="s">
        <v>51</v>
      </c>
      <c r="D10837" t="s">
        <v>12427</v>
      </c>
      <c r="E10837" t="s">
        <v>5</v>
      </c>
      <c r="F10837">
        <v>3031</v>
      </c>
      <c r="G10837">
        <v>1</v>
      </c>
      <c r="H10837">
        <v>1</v>
      </c>
      <c r="I10837">
        <v>0</v>
      </c>
      <c r="J10837">
        <v>142</v>
      </c>
      <c r="L10837" t="s">
        <v>11014</v>
      </c>
      <c r="M10837" t="s">
        <v>264</v>
      </c>
      <c r="N10837" t="s">
        <v>88</v>
      </c>
      <c r="O10837" s="6" t="str">
        <f>INDEX(lkp_Region,MATCH(tbl_Sales[[#This Row],[Suburb]],lkp_Suburb,0))</f>
        <v>Northern Metropolitan</v>
      </c>
      <c r="P10837" s="6">
        <f>MONTH(tbl_Sales[[#This Row],[Date]])</f>
        <v>7</v>
      </c>
      <c r="Q10837" s="6">
        <f>YEAR(tbl_Sales[[#This Row],[Date]])</f>
        <v>2017</v>
      </c>
    </row>
    <row r="10838" spans="1:17" x14ac:dyDescent="0.25">
      <c r="A10838" s="1">
        <v>42940</v>
      </c>
      <c r="B10838">
        <v>540000</v>
      </c>
      <c r="C10838" t="s">
        <v>13</v>
      </c>
      <c r="D10838" t="s">
        <v>12424</v>
      </c>
      <c r="E10838" t="s">
        <v>5</v>
      </c>
      <c r="F10838">
        <v>3000</v>
      </c>
      <c r="G10838">
        <v>2</v>
      </c>
      <c r="H10838">
        <v>1</v>
      </c>
      <c r="I10838">
        <v>0</v>
      </c>
      <c r="J10838">
        <v>0</v>
      </c>
      <c r="K10838">
        <v>1950</v>
      </c>
      <c r="L10838" t="s">
        <v>11015</v>
      </c>
      <c r="M10838" t="s">
        <v>88</v>
      </c>
      <c r="N10838" t="s">
        <v>88</v>
      </c>
      <c r="O10838" s="6" t="str">
        <f>INDEX(lkp_Region,MATCH(tbl_Sales[[#This Row],[Suburb]],lkp_Suburb,0))</f>
        <v>Northern Metropolitan</v>
      </c>
      <c r="P10838" s="6">
        <f>MONTH(tbl_Sales[[#This Row],[Date]])</f>
        <v>7</v>
      </c>
      <c r="Q10838" s="6">
        <f>YEAR(tbl_Sales[[#This Row],[Date]])</f>
        <v>2017</v>
      </c>
    </row>
    <row r="10839" spans="1:17" x14ac:dyDescent="0.25">
      <c r="A10839" s="1">
        <v>42940</v>
      </c>
      <c r="B10839">
        <v>420500</v>
      </c>
      <c r="C10839" t="s">
        <v>2</v>
      </c>
      <c r="D10839" t="s">
        <v>12433</v>
      </c>
      <c r="E10839" t="s">
        <v>10</v>
      </c>
      <c r="F10839">
        <v>3047</v>
      </c>
      <c r="G10839">
        <v>3</v>
      </c>
      <c r="H10839">
        <v>1</v>
      </c>
      <c r="I10839">
        <v>1</v>
      </c>
      <c r="J10839">
        <v>650</v>
      </c>
      <c r="L10839" t="s">
        <v>11016</v>
      </c>
      <c r="M10839" t="s">
        <v>8801</v>
      </c>
      <c r="N10839" t="s">
        <v>195</v>
      </c>
      <c r="O10839" s="6" t="str">
        <f>INDEX(lkp_Region,MATCH(tbl_Sales[[#This Row],[Suburb]],lkp_Suburb,0))</f>
        <v>Northern Metropolitan</v>
      </c>
      <c r="P10839" s="6">
        <f>MONTH(tbl_Sales[[#This Row],[Date]])</f>
        <v>7</v>
      </c>
      <c r="Q10839" s="6">
        <f>YEAR(tbl_Sales[[#This Row],[Date]])</f>
        <v>2017</v>
      </c>
    </row>
    <row r="10840" spans="1:17" x14ac:dyDescent="0.25">
      <c r="A10840" s="1">
        <v>42940</v>
      </c>
      <c r="B10840">
        <v>632000</v>
      </c>
      <c r="C10840" t="s">
        <v>2</v>
      </c>
      <c r="D10840" t="s">
        <v>12427</v>
      </c>
      <c r="E10840" t="s">
        <v>10</v>
      </c>
      <c r="F10840">
        <v>3047</v>
      </c>
      <c r="G10840">
        <v>3</v>
      </c>
      <c r="H10840">
        <v>1</v>
      </c>
      <c r="I10840">
        <v>4</v>
      </c>
      <c r="J10840">
        <v>697</v>
      </c>
      <c r="K10840">
        <v>1960</v>
      </c>
      <c r="L10840" t="s">
        <v>11017</v>
      </c>
      <c r="M10840" t="s">
        <v>7915</v>
      </c>
      <c r="N10840" t="s">
        <v>195</v>
      </c>
      <c r="O10840" s="6" t="str">
        <f>INDEX(lkp_Region,MATCH(tbl_Sales[[#This Row],[Suburb]],lkp_Suburb,0))</f>
        <v>Northern Metropolitan</v>
      </c>
      <c r="P10840" s="6">
        <f>MONTH(tbl_Sales[[#This Row],[Date]])</f>
        <v>7</v>
      </c>
      <c r="Q10840" s="6">
        <f>YEAR(tbl_Sales[[#This Row],[Date]])</f>
        <v>2017</v>
      </c>
    </row>
    <row r="10841" spans="1:17" x14ac:dyDescent="0.25">
      <c r="A10841" s="1">
        <v>42940</v>
      </c>
      <c r="B10841">
        <v>1840000</v>
      </c>
      <c r="C10841" t="s">
        <v>2</v>
      </c>
      <c r="D10841" t="s">
        <v>12427</v>
      </c>
      <c r="E10841" t="s">
        <v>10</v>
      </c>
      <c r="F10841">
        <v>3163</v>
      </c>
      <c r="G10841">
        <v>3</v>
      </c>
      <c r="H10841">
        <v>2</v>
      </c>
      <c r="I10841">
        <v>1</v>
      </c>
      <c r="J10841">
        <v>483</v>
      </c>
      <c r="K10841">
        <v>1920</v>
      </c>
      <c r="L10841" t="s">
        <v>11018</v>
      </c>
      <c r="M10841" t="s">
        <v>201</v>
      </c>
      <c r="N10841" t="s">
        <v>57</v>
      </c>
      <c r="O10841" s="6" t="str">
        <f>INDEX(lkp_Region,MATCH(tbl_Sales[[#This Row],[Suburb]],lkp_Suburb,0))</f>
        <v>Southern Metropolitan</v>
      </c>
      <c r="P10841" s="6">
        <f>MONTH(tbl_Sales[[#This Row],[Date]])</f>
        <v>7</v>
      </c>
      <c r="Q10841" s="6">
        <f>YEAR(tbl_Sales[[#This Row],[Date]])</f>
        <v>2017</v>
      </c>
    </row>
    <row r="10842" spans="1:17" x14ac:dyDescent="0.25">
      <c r="A10842" s="1">
        <v>42941</v>
      </c>
      <c r="B10842">
        <v>1525000</v>
      </c>
      <c r="C10842" t="s">
        <v>51</v>
      </c>
      <c r="D10842" t="s">
        <v>12429</v>
      </c>
      <c r="E10842" t="s">
        <v>10</v>
      </c>
      <c r="F10842">
        <v>3067</v>
      </c>
      <c r="G10842">
        <v>4</v>
      </c>
      <c r="H10842">
        <v>2</v>
      </c>
      <c r="I10842">
        <v>2</v>
      </c>
      <c r="J10842">
        <v>102</v>
      </c>
      <c r="L10842" t="s">
        <v>11019</v>
      </c>
      <c r="M10842" t="s">
        <v>38</v>
      </c>
      <c r="N10842" t="s">
        <v>8</v>
      </c>
      <c r="O10842" s="6" t="str">
        <f>INDEX(lkp_Region,MATCH(tbl_Sales[[#This Row],[Suburb]],lkp_Suburb,0))</f>
        <v>Northern Metropolitan</v>
      </c>
      <c r="P10842" s="6">
        <f>MONTH(tbl_Sales[[#This Row],[Date]])</f>
        <v>7</v>
      </c>
      <c r="Q10842" s="6">
        <f>YEAR(tbl_Sales[[#This Row],[Date]])</f>
        <v>2017</v>
      </c>
    </row>
    <row r="10843" spans="1:17" x14ac:dyDescent="0.25">
      <c r="A10843" s="1">
        <v>42941</v>
      </c>
      <c r="B10843">
        <v>427000</v>
      </c>
      <c r="C10843" t="s">
        <v>2</v>
      </c>
      <c r="D10843" t="s">
        <v>12430</v>
      </c>
      <c r="E10843" t="s">
        <v>10</v>
      </c>
      <c r="F10843">
        <v>3030</v>
      </c>
      <c r="G10843">
        <v>3</v>
      </c>
      <c r="H10843">
        <v>1</v>
      </c>
      <c r="I10843">
        <v>2</v>
      </c>
      <c r="J10843">
        <v>637</v>
      </c>
      <c r="L10843" t="s">
        <v>11020</v>
      </c>
      <c r="M10843" t="s">
        <v>8069</v>
      </c>
      <c r="N10843" t="s">
        <v>7964</v>
      </c>
      <c r="O10843" s="6" t="str">
        <f>INDEX(lkp_Region,MATCH(tbl_Sales[[#This Row],[Suburb]],lkp_Suburb,0))</f>
        <v>Western Metropolitan</v>
      </c>
      <c r="P10843" s="6">
        <f>MONTH(tbl_Sales[[#This Row],[Date]])</f>
        <v>7</v>
      </c>
      <c r="Q10843" s="6">
        <f>YEAR(tbl_Sales[[#This Row],[Date]])</f>
        <v>2017</v>
      </c>
    </row>
    <row r="10844" spans="1:17" x14ac:dyDescent="0.25">
      <c r="A10844" s="1">
        <v>42941</v>
      </c>
      <c r="B10844">
        <v>516000</v>
      </c>
      <c r="C10844" t="s">
        <v>2</v>
      </c>
      <c r="D10844" t="s">
        <v>12428</v>
      </c>
      <c r="E10844" t="s">
        <v>10</v>
      </c>
      <c r="F10844">
        <v>3029</v>
      </c>
      <c r="G10844">
        <v>3</v>
      </c>
      <c r="H10844">
        <v>1</v>
      </c>
      <c r="I10844">
        <v>1</v>
      </c>
      <c r="J10844">
        <v>537</v>
      </c>
      <c r="L10844" t="s">
        <v>11021</v>
      </c>
      <c r="M10844" t="s">
        <v>7962</v>
      </c>
      <c r="N10844" t="s">
        <v>7964</v>
      </c>
      <c r="O10844" s="6" t="str">
        <f>INDEX(lkp_Region,MATCH(tbl_Sales[[#This Row],[Suburb]],lkp_Suburb,0))</f>
        <v>Western Metropolitan</v>
      </c>
      <c r="P10844" s="6">
        <f>MONTH(tbl_Sales[[#This Row],[Date]])</f>
        <v>7</v>
      </c>
      <c r="Q10844" s="6">
        <f>YEAR(tbl_Sales[[#This Row],[Date]])</f>
        <v>2017</v>
      </c>
    </row>
    <row r="10845" spans="1:17" x14ac:dyDescent="0.25">
      <c r="A10845" s="1">
        <v>42941</v>
      </c>
      <c r="B10845">
        <v>874000</v>
      </c>
      <c r="C10845" t="s">
        <v>2</v>
      </c>
      <c r="D10845" t="s">
        <v>12425</v>
      </c>
      <c r="E10845" t="s">
        <v>10</v>
      </c>
      <c r="F10845">
        <v>3130</v>
      </c>
      <c r="G10845">
        <v>3</v>
      </c>
      <c r="H10845">
        <v>2</v>
      </c>
      <c r="I10845">
        <v>1</v>
      </c>
      <c r="J10845">
        <v>232</v>
      </c>
      <c r="K10845">
        <v>2014</v>
      </c>
      <c r="L10845" t="s">
        <v>11022</v>
      </c>
      <c r="M10845" t="s">
        <v>8257</v>
      </c>
      <c r="N10845" t="s">
        <v>14</v>
      </c>
      <c r="O10845" s="6" t="str">
        <f>INDEX(lkp_Region,MATCH(tbl_Sales[[#This Row],[Suburb]],lkp_Suburb,0))</f>
        <v>Eastern Metropolitan</v>
      </c>
      <c r="P10845" s="6">
        <f>MONTH(tbl_Sales[[#This Row],[Date]])</f>
        <v>7</v>
      </c>
      <c r="Q10845" s="6">
        <f>YEAR(tbl_Sales[[#This Row],[Date]])</f>
        <v>2017</v>
      </c>
    </row>
    <row r="10846" spans="1:17" x14ac:dyDescent="0.25">
      <c r="A10846" s="1">
        <v>42941</v>
      </c>
      <c r="B10846">
        <v>400000</v>
      </c>
      <c r="C10846" t="s">
        <v>13</v>
      </c>
      <c r="D10846" t="s">
        <v>12428</v>
      </c>
      <c r="E10846" t="s">
        <v>5</v>
      </c>
      <c r="F10846">
        <v>3181</v>
      </c>
      <c r="G10846">
        <v>1</v>
      </c>
      <c r="H10846">
        <v>1</v>
      </c>
      <c r="I10846">
        <v>2</v>
      </c>
      <c r="J10846">
        <v>0</v>
      </c>
      <c r="K10846">
        <v>1960</v>
      </c>
      <c r="L10846" t="s">
        <v>11023</v>
      </c>
      <c r="M10846" t="s">
        <v>302</v>
      </c>
      <c r="N10846" t="s">
        <v>76</v>
      </c>
      <c r="O10846" s="6" t="str">
        <f>INDEX(lkp_Region,MATCH(tbl_Sales[[#This Row],[Suburb]],lkp_Suburb,0))</f>
        <v>Southern Metropolitan</v>
      </c>
      <c r="P10846" s="6">
        <f>MONTH(tbl_Sales[[#This Row],[Date]])</f>
        <v>7</v>
      </c>
      <c r="Q10846" s="6">
        <f>YEAR(tbl_Sales[[#This Row],[Date]])</f>
        <v>2017</v>
      </c>
    </row>
    <row r="10847" spans="1:17" x14ac:dyDescent="0.25">
      <c r="A10847" s="1">
        <v>42941</v>
      </c>
      <c r="B10847">
        <v>525000</v>
      </c>
      <c r="C10847" t="s">
        <v>2</v>
      </c>
      <c r="D10847" t="s">
        <v>12426</v>
      </c>
      <c r="E10847" t="s">
        <v>10</v>
      </c>
      <c r="F10847">
        <v>3023</v>
      </c>
      <c r="G10847">
        <v>3</v>
      </c>
      <c r="H10847">
        <v>1</v>
      </c>
      <c r="I10847">
        <v>1</v>
      </c>
      <c r="J10847">
        <v>400</v>
      </c>
      <c r="L10847" t="s">
        <v>11024</v>
      </c>
      <c r="M10847" t="s">
        <v>7615</v>
      </c>
      <c r="N10847" t="s">
        <v>7542</v>
      </c>
      <c r="O10847" s="6" t="str">
        <f>INDEX(lkp_Region,MATCH(tbl_Sales[[#This Row],[Suburb]],lkp_Suburb,0))</f>
        <v>Western Metropolitan</v>
      </c>
      <c r="P10847" s="6">
        <f>MONTH(tbl_Sales[[#This Row],[Date]])</f>
        <v>7</v>
      </c>
      <c r="Q10847" s="6">
        <f>YEAR(tbl_Sales[[#This Row],[Date]])</f>
        <v>2017</v>
      </c>
    </row>
    <row r="10848" spans="1:17" x14ac:dyDescent="0.25">
      <c r="A10848" s="1">
        <v>42941</v>
      </c>
      <c r="B10848">
        <v>440000</v>
      </c>
      <c r="C10848" t="s">
        <v>13</v>
      </c>
      <c r="D10848" t="s">
        <v>12428</v>
      </c>
      <c r="E10848" t="s">
        <v>10</v>
      </c>
      <c r="F10848">
        <v>3013</v>
      </c>
      <c r="G10848">
        <v>2</v>
      </c>
      <c r="H10848">
        <v>1</v>
      </c>
      <c r="I10848">
        <v>1</v>
      </c>
      <c r="J10848">
        <v>100</v>
      </c>
      <c r="L10848" t="s">
        <v>11025</v>
      </c>
      <c r="M10848" t="s">
        <v>65</v>
      </c>
      <c r="N10848" t="s">
        <v>21</v>
      </c>
      <c r="O10848" s="6" t="str">
        <f>INDEX(lkp_Region,MATCH(tbl_Sales[[#This Row],[Suburb]],lkp_Suburb,0))</f>
        <v>Western Metropolitan</v>
      </c>
      <c r="P10848" s="6">
        <f>MONTH(tbl_Sales[[#This Row],[Date]])</f>
        <v>7</v>
      </c>
      <c r="Q10848" s="6">
        <f>YEAR(tbl_Sales[[#This Row],[Date]])</f>
        <v>2017</v>
      </c>
    </row>
    <row r="10849" spans="1:17" x14ac:dyDescent="0.25">
      <c r="A10849" s="1">
        <v>42941</v>
      </c>
      <c r="B10849">
        <v>1042000</v>
      </c>
      <c r="C10849" t="s">
        <v>2</v>
      </c>
      <c r="D10849" t="s">
        <v>12431</v>
      </c>
      <c r="E10849" t="s">
        <v>5</v>
      </c>
      <c r="F10849">
        <v>3013</v>
      </c>
      <c r="G10849">
        <v>3</v>
      </c>
      <c r="H10849">
        <v>1</v>
      </c>
      <c r="I10849">
        <v>1</v>
      </c>
      <c r="J10849">
        <v>358</v>
      </c>
      <c r="L10849" t="s">
        <v>11026</v>
      </c>
      <c r="M10849" t="s">
        <v>65</v>
      </c>
      <c r="N10849" t="s">
        <v>21</v>
      </c>
      <c r="O10849" s="6" t="str">
        <f>INDEX(lkp_Region,MATCH(tbl_Sales[[#This Row],[Suburb]],lkp_Suburb,0))</f>
        <v>Western Metropolitan</v>
      </c>
      <c r="P10849" s="6">
        <f>MONTH(tbl_Sales[[#This Row],[Date]])</f>
        <v>7</v>
      </c>
      <c r="Q10849" s="6">
        <f>YEAR(tbl_Sales[[#This Row],[Date]])</f>
        <v>2017</v>
      </c>
    </row>
    <row r="10850" spans="1:17" x14ac:dyDescent="0.25">
      <c r="A10850" s="1">
        <v>42941</v>
      </c>
      <c r="B10850">
        <v>760000</v>
      </c>
      <c r="C10850" t="s">
        <v>2</v>
      </c>
      <c r="D10850" t="s">
        <v>12424</v>
      </c>
      <c r="E10850" t="s">
        <v>10</v>
      </c>
      <c r="F10850">
        <v>3156</v>
      </c>
      <c r="G10850">
        <v>3</v>
      </c>
      <c r="H10850">
        <v>1</v>
      </c>
      <c r="I10850">
        <v>3</v>
      </c>
      <c r="J10850">
        <v>984</v>
      </c>
      <c r="L10850" t="s">
        <v>11027</v>
      </c>
      <c r="M10850" t="s">
        <v>8145</v>
      </c>
      <c r="N10850" t="s">
        <v>7768</v>
      </c>
      <c r="O10850" s="6" t="str">
        <f>INDEX(lkp_Region,MATCH(tbl_Sales[[#This Row],[Suburb]],lkp_Suburb,0))</f>
        <v>Eastern Metropolitan</v>
      </c>
      <c r="P10850" s="6">
        <f>MONTH(tbl_Sales[[#This Row],[Date]])</f>
        <v>7</v>
      </c>
      <c r="Q10850" s="6">
        <f>YEAR(tbl_Sales[[#This Row],[Date]])</f>
        <v>2017</v>
      </c>
    </row>
    <row r="10851" spans="1:17" x14ac:dyDescent="0.25">
      <c r="A10851" s="1">
        <v>42941</v>
      </c>
      <c r="B10851">
        <v>495000</v>
      </c>
      <c r="C10851" t="s">
        <v>51</v>
      </c>
      <c r="D10851" t="s">
        <v>12424</v>
      </c>
      <c r="E10851" t="s">
        <v>10</v>
      </c>
      <c r="F10851">
        <v>3197</v>
      </c>
      <c r="G10851">
        <v>2</v>
      </c>
      <c r="H10851">
        <v>1</v>
      </c>
      <c r="I10851">
        <v>1</v>
      </c>
      <c r="J10851">
        <v>198</v>
      </c>
      <c r="K10851">
        <v>1980</v>
      </c>
      <c r="L10851" t="s">
        <v>11028</v>
      </c>
      <c r="M10851" t="s">
        <v>7589</v>
      </c>
      <c r="N10851" t="s">
        <v>45</v>
      </c>
      <c r="O10851" s="6" t="str">
        <f>INDEX(lkp_Region,MATCH(tbl_Sales[[#This Row],[Suburb]],lkp_Suburb,0))</f>
        <v>South-Eastern Metropolitan</v>
      </c>
      <c r="P10851" s="6">
        <f>MONTH(tbl_Sales[[#This Row],[Date]])</f>
        <v>7</v>
      </c>
      <c r="Q10851" s="6">
        <f>YEAR(tbl_Sales[[#This Row],[Date]])</f>
        <v>2017</v>
      </c>
    </row>
    <row r="10852" spans="1:17" x14ac:dyDescent="0.25">
      <c r="A10852" s="1">
        <v>42941</v>
      </c>
      <c r="B10852">
        <v>1175000</v>
      </c>
      <c r="C10852" t="s">
        <v>2</v>
      </c>
      <c r="D10852" t="s">
        <v>12429</v>
      </c>
      <c r="E10852" t="s">
        <v>5</v>
      </c>
      <c r="F10852">
        <v>3189</v>
      </c>
      <c r="G10852">
        <v>3</v>
      </c>
      <c r="H10852">
        <v>2</v>
      </c>
      <c r="I10852">
        <v>6</v>
      </c>
      <c r="J10852">
        <v>650</v>
      </c>
      <c r="L10852" t="s">
        <v>11029</v>
      </c>
      <c r="M10852" t="s">
        <v>70</v>
      </c>
      <c r="N10852" t="s">
        <v>45</v>
      </c>
      <c r="O10852" s="6" t="str">
        <f>INDEX(lkp_Region,MATCH(tbl_Sales[[#This Row],[Suburb]],lkp_Suburb,0))</f>
        <v>Southern Metropolitan</v>
      </c>
      <c r="P10852" s="6">
        <f>MONTH(tbl_Sales[[#This Row],[Date]])</f>
        <v>7</v>
      </c>
      <c r="Q10852" s="6">
        <f>YEAR(tbl_Sales[[#This Row],[Date]])</f>
        <v>2017</v>
      </c>
    </row>
    <row r="10853" spans="1:17" x14ac:dyDescent="0.25">
      <c r="A10853" s="1">
        <v>42941</v>
      </c>
      <c r="B10853">
        <v>2200000</v>
      </c>
      <c r="C10853" t="s">
        <v>2</v>
      </c>
      <c r="D10853" t="s">
        <v>12428</v>
      </c>
      <c r="E10853" t="s">
        <v>10</v>
      </c>
      <c r="F10853">
        <v>3016</v>
      </c>
      <c r="G10853">
        <v>4</v>
      </c>
      <c r="H10853">
        <v>3</v>
      </c>
      <c r="I10853">
        <v>2</v>
      </c>
      <c r="J10853">
        <v>650</v>
      </c>
      <c r="L10853" t="s">
        <v>11030</v>
      </c>
      <c r="M10853" t="s">
        <v>196</v>
      </c>
      <c r="N10853" t="s">
        <v>69</v>
      </c>
      <c r="O10853" s="6" t="str">
        <f>INDEX(lkp_Region,MATCH(tbl_Sales[[#This Row],[Suburb]],lkp_Suburb,0))</f>
        <v>Western Metropolitan</v>
      </c>
      <c r="P10853" s="6">
        <f>MONTH(tbl_Sales[[#This Row],[Date]])</f>
        <v>7</v>
      </c>
      <c r="Q10853" s="6">
        <f>YEAR(tbl_Sales[[#This Row],[Date]])</f>
        <v>2017</v>
      </c>
    </row>
    <row r="10854" spans="1:17" x14ac:dyDescent="0.25">
      <c r="A10854" s="1">
        <v>42941</v>
      </c>
      <c r="B10854">
        <v>861000</v>
      </c>
      <c r="C10854" t="s">
        <v>2</v>
      </c>
      <c r="D10854" t="s">
        <v>12429</v>
      </c>
      <c r="E10854" t="s">
        <v>10</v>
      </c>
      <c r="F10854">
        <v>3073</v>
      </c>
      <c r="G10854">
        <v>5</v>
      </c>
      <c r="H10854">
        <v>3</v>
      </c>
      <c r="I10854">
        <v>2</v>
      </c>
      <c r="J10854">
        <v>650</v>
      </c>
      <c r="L10854" t="s">
        <v>11031</v>
      </c>
      <c r="M10854" t="s">
        <v>93</v>
      </c>
      <c r="N10854" t="s">
        <v>62</v>
      </c>
      <c r="O10854" s="6" t="str">
        <f>INDEX(lkp_Region,MATCH(tbl_Sales[[#This Row],[Suburb]],lkp_Suburb,0))</f>
        <v>Northern Metropolitan</v>
      </c>
      <c r="P10854" s="6">
        <f>MONTH(tbl_Sales[[#This Row],[Date]])</f>
        <v>7</v>
      </c>
      <c r="Q10854" s="6">
        <f>YEAR(tbl_Sales[[#This Row],[Date]])</f>
        <v>2017</v>
      </c>
    </row>
    <row r="10855" spans="1:17" x14ac:dyDescent="0.25">
      <c r="A10855" s="1">
        <v>42941</v>
      </c>
      <c r="B10855">
        <v>980000</v>
      </c>
      <c r="C10855" t="s">
        <v>2</v>
      </c>
      <c r="D10855" t="s">
        <v>12427</v>
      </c>
      <c r="E10855" t="s">
        <v>10</v>
      </c>
      <c r="F10855">
        <v>3072</v>
      </c>
      <c r="G10855">
        <v>3</v>
      </c>
      <c r="H10855">
        <v>1</v>
      </c>
      <c r="I10855">
        <v>3</v>
      </c>
      <c r="J10855">
        <v>397</v>
      </c>
      <c r="K10855">
        <v>1925</v>
      </c>
      <c r="L10855" t="s">
        <v>11032</v>
      </c>
      <c r="M10855" t="s">
        <v>97</v>
      </c>
      <c r="N10855" t="s">
        <v>62</v>
      </c>
      <c r="O10855" s="6" t="str">
        <f>INDEX(lkp_Region,MATCH(tbl_Sales[[#This Row],[Suburb]],lkp_Suburb,0))</f>
        <v>Northern Metropolitan</v>
      </c>
      <c r="P10855" s="6">
        <f>MONTH(tbl_Sales[[#This Row],[Date]])</f>
        <v>7</v>
      </c>
      <c r="Q10855" s="6">
        <f>YEAR(tbl_Sales[[#This Row],[Date]])</f>
        <v>2017</v>
      </c>
    </row>
    <row r="10856" spans="1:17" x14ac:dyDescent="0.25">
      <c r="A10856" s="1">
        <v>42941</v>
      </c>
      <c r="B10856">
        <v>585000</v>
      </c>
      <c r="C10856" t="s">
        <v>2</v>
      </c>
      <c r="D10856" t="s">
        <v>12429</v>
      </c>
      <c r="E10856" t="s">
        <v>10</v>
      </c>
      <c r="F10856">
        <v>3037</v>
      </c>
      <c r="G10856">
        <v>3</v>
      </c>
      <c r="H10856">
        <v>2</v>
      </c>
      <c r="I10856">
        <v>2</v>
      </c>
      <c r="J10856">
        <v>662</v>
      </c>
      <c r="K10856">
        <v>2004</v>
      </c>
      <c r="L10856" t="s">
        <v>11033</v>
      </c>
      <c r="M10856" t="s">
        <v>8676</v>
      </c>
      <c r="N10856" t="s">
        <v>3</v>
      </c>
      <c r="O10856" s="6" t="str">
        <f>INDEX(lkp_Region,MATCH(tbl_Sales[[#This Row],[Suburb]],lkp_Suburb,0))</f>
        <v>Western Metropolitan</v>
      </c>
      <c r="P10856" s="6">
        <f>MONTH(tbl_Sales[[#This Row],[Date]])</f>
        <v>7</v>
      </c>
      <c r="Q10856" s="6">
        <f>YEAR(tbl_Sales[[#This Row],[Date]])</f>
        <v>2017</v>
      </c>
    </row>
    <row r="10857" spans="1:17" x14ac:dyDescent="0.25">
      <c r="A10857" s="1">
        <v>42941</v>
      </c>
      <c r="B10857">
        <v>610000</v>
      </c>
      <c r="C10857" t="s">
        <v>2</v>
      </c>
      <c r="D10857" t="s">
        <v>12431</v>
      </c>
      <c r="E10857" t="s">
        <v>5</v>
      </c>
      <c r="F10857">
        <v>3021</v>
      </c>
      <c r="G10857">
        <v>2</v>
      </c>
      <c r="H10857">
        <v>1</v>
      </c>
      <c r="I10857">
        <v>2</v>
      </c>
      <c r="J10857">
        <v>419</v>
      </c>
      <c r="K10857">
        <v>1975</v>
      </c>
      <c r="L10857" t="s">
        <v>11034</v>
      </c>
      <c r="M10857" t="s">
        <v>7948</v>
      </c>
      <c r="N10857" t="s">
        <v>3</v>
      </c>
      <c r="O10857" s="6" t="str">
        <f>INDEX(lkp_Region,MATCH(tbl_Sales[[#This Row],[Suburb]],lkp_Suburb,0))</f>
        <v>Western Metropolitan</v>
      </c>
      <c r="P10857" s="6">
        <f>MONTH(tbl_Sales[[#This Row],[Date]])</f>
        <v>7</v>
      </c>
      <c r="Q10857" s="6">
        <f>YEAR(tbl_Sales[[#This Row],[Date]])</f>
        <v>2017</v>
      </c>
    </row>
    <row r="10858" spans="1:17" x14ac:dyDescent="0.25">
      <c r="A10858" s="1">
        <v>42941</v>
      </c>
      <c r="B10858">
        <v>702000</v>
      </c>
      <c r="C10858" t="s">
        <v>2</v>
      </c>
      <c r="D10858" t="s">
        <v>12428</v>
      </c>
      <c r="E10858" t="s">
        <v>5</v>
      </c>
      <c r="F10858">
        <v>3021</v>
      </c>
      <c r="G10858">
        <v>3</v>
      </c>
      <c r="H10858">
        <v>1</v>
      </c>
      <c r="I10858">
        <v>0</v>
      </c>
      <c r="J10858">
        <v>600</v>
      </c>
      <c r="L10858" t="s">
        <v>11035</v>
      </c>
      <c r="M10858" t="s">
        <v>7948</v>
      </c>
      <c r="N10858" t="s">
        <v>3</v>
      </c>
      <c r="O10858" s="6" t="str">
        <f>INDEX(lkp_Region,MATCH(tbl_Sales[[#This Row],[Suburb]],lkp_Suburb,0))</f>
        <v>Western Metropolitan</v>
      </c>
      <c r="P10858" s="6">
        <f>MONTH(tbl_Sales[[#This Row],[Date]])</f>
        <v>7</v>
      </c>
      <c r="Q10858" s="6">
        <f>YEAR(tbl_Sales[[#This Row],[Date]])</f>
        <v>2017</v>
      </c>
    </row>
    <row r="10859" spans="1:17" x14ac:dyDescent="0.25">
      <c r="A10859" s="1">
        <v>42941</v>
      </c>
      <c r="B10859">
        <v>400000</v>
      </c>
      <c r="C10859" t="s">
        <v>13</v>
      </c>
      <c r="D10859" t="s">
        <v>12429</v>
      </c>
      <c r="E10859" t="s">
        <v>5</v>
      </c>
      <c r="F10859">
        <v>3123</v>
      </c>
      <c r="G10859">
        <v>2</v>
      </c>
      <c r="H10859">
        <v>1</v>
      </c>
      <c r="I10859">
        <v>1</v>
      </c>
      <c r="J10859">
        <v>0</v>
      </c>
      <c r="K10859">
        <v>1955</v>
      </c>
      <c r="L10859" t="s">
        <v>11036</v>
      </c>
      <c r="M10859" t="s">
        <v>230</v>
      </c>
      <c r="N10859" t="s">
        <v>101</v>
      </c>
      <c r="O10859" s="6" t="str">
        <f>INDEX(lkp_Region,MATCH(tbl_Sales[[#This Row],[Suburb]],lkp_Suburb,0))</f>
        <v>Southern Metropolitan</v>
      </c>
      <c r="P10859" s="6">
        <f>MONTH(tbl_Sales[[#This Row],[Date]])</f>
        <v>7</v>
      </c>
      <c r="Q10859" s="6">
        <f>YEAR(tbl_Sales[[#This Row],[Date]])</f>
        <v>2017</v>
      </c>
    </row>
    <row r="10860" spans="1:17" x14ac:dyDescent="0.25">
      <c r="A10860" s="1">
        <v>42941</v>
      </c>
      <c r="B10860">
        <v>614000</v>
      </c>
      <c r="C10860" t="s">
        <v>13</v>
      </c>
      <c r="D10860" t="s">
        <v>12423</v>
      </c>
      <c r="E10860" t="s">
        <v>10</v>
      </c>
      <c r="F10860">
        <v>3103</v>
      </c>
      <c r="G10860">
        <v>2</v>
      </c>
      <c r="H10860">
        <v>1</v>
      </c>
      <c r="I10860">
        <v>1</v>
      </c>
      <c r="J10860">
        <v>0</v>
      </c>
      <c r="L10860" t="s">
        <v>11037</v>
      </c>
      <c r="M10860" t="s">
        <v>274</v>
      </c>
      <c r="N10860" t="s">
        <v>101</v>
      </c>
      <c r="O10860" s="6" t="str">
        <f>INDEX(lkp_Region,MATCH(tbl_Sales[[#This Row],[Suburb]],lkp_Suburb,0))</f>
        <v>Southern Metropolitan</v>
      </c>
      <c r="P10860" s="6">
        <f>MONTH(tbl_Sales[[#This Row],[Date]])</f>
        <v>7</v>
      </c>
      <c r="Q10860" s="6">
        <f>YEAR(tbl_Sales[[#This Row],[Date]])</f>
        <v>2017</v>
      </c>
    </row>
    <row r="10861" spans="1:17" x14ac:dyDescent="0.25">
      <c r="A10861" s="1">
        <v>42941</v>
      </c>
      <c r="B10861">
        <v>1030000</v>
      </c>
      <c r="C10861" t="s">
        <v>51</v>
      </c>
      <c r="D10861" t="s">
        <v>12431</v>
      </c>
      <c r="E10861" t="s">
        <v>5</v>
      </c>
      <c r="F10861">
        <v>3190</v>
      </c>
      <c r="G10861">
        <v>3</v>
      </c>
      <c r="H10861">
        <v>2</v>
      </c>
      <c r="I10861">
        <v>2</v>
      </c>
      <c r="J10861">
        <v>240</v>
      </c>
      <c r="K10861">
        <v>2006</v>
      </c>
      <c r="L10861" t="s">
        <v>11038</v>
      </c>
      <c r="M10861" t="s">
        <v>7808</v>
      </c>
      <c r="N10861" t="s">
        <v>107</v>
      </c>
      <c r="O10861" s="6" t="str">
        <f>INDEX(lkp_Region,MATCH(tbl_Sales[[#This Row],[Suburb]],lkp_Suburb,0))</f>
        <v>Southern Metropolitan</v>
      </c>
      <c r="P10861" s="6">
        <f>MONTH(tbl_Sales[[#This Row],[Date]])</f>
        <v>7</v>
      </c>
      <c r="Q10861" s="6">
        <f>YEAR(tbl_Sales[[#This Row],[Date]])</f>
        <v>2017</v>
      </c>
    </row>
    <row r="10862" spans="1:17" x14ac:dyDescent="0.25">
      <c r="A10862" s="1">
        <v>42942</v>
      </c>
      <c r="B10862">
        <v>1375000</v>
      </c>
      <c r="C10862" t="s">
        <v>2</v>
      </c>
      <c r="D10862" t="s">
        <v>12428</v>
      </c>
      <c r="E10862" t="s">
        <v>10</v>
      </c>
      <c r="F10862">
        <v>3067</v>
      </c>
      <c r="G10862">
        <v>3</v>
      </c>
      <c r="H10862">
        <v>1</v>
      </c>
      <c r="I10862">
        <v>0</v>
      </c>
      <c r="J10862">
        <v>299</v>
      </c>
      <c r="L10862" t="s">
        <v>11039</v>
      </c>
      <c r="M10862" t="s">
        <v>38</v>
      </c>
      <c r="N10862" t="s">
        <v>8</v>
      </c>
      <c r="O10862" s="6" t="str">
        <f>INDEX(lkp_Region,MATCH(tbl_Sales[[#This Row],[Suburb]],lkp_Suburb,0))</f>
        <v>Northern Metropolitan</v>
      </c>
      <c r="P10862" s="6">
        <f>MONTH(tbl_Sales[[#This Row],[Date]])</f>
        <v>7</v>
      </c>
      <c r="Q10862" s="6">
        <f>YEAR(tbl_Sales[[#This Row],[Date]])</f>
        <v>2017</v>
      </c>
    </row>
    <row r="10863" spans="1:17" x14ac:dyDescent="0.25">
      <c r="A10863" s="1">
        <v>42942</v>
      </c>
      <c r="B10863">
        <v>1590000</v>
      </c>
      <c r="C10863" t="s">
        <v>2</v>
      </c>
      <c r="D10863" t="s">
        <v>12427</v>
      </c>
      <c r="E10863" t="s">
        <v>10</v>
      </c>
      <c r="F10863">
        <v>3121</v>
      </c>
      <c r="G10863">
        <v>3</v>
      </c>
      <c r="H10863">
        <v>2</v>
      </c>
      <c r="I10863">
        <v>1</v>
      </c>
      <c r="J10863">
        <v>83</v>
      </c>
      <c r="L10863" t="s">
        <v>11040</v>
      </c>
      <c r="M10863" t="s">
        <v>6</v>
      </c>
      <c r="N10863" t="s">
        <v>8</v>
      </c>
      <c r="O10863" s="6" t="str">
        <f>INDEX(lkp_Region,MATCH(tbl_Sales[[#This Row],[Suburb]],lkp_Suburb,0))</f>
        <v>Northern Metropolitan</v>
      </c>
      <c r="P10863" s="6">
        <f>MONTH(tbl_Sales[[#This Row],[Date]])</f>
        <v>7</v>
      </c>
      <c r="Q10863" s="6">
        <f>YEAR(tbl_Sales[[#This Row],[Date]])</f>
        <v>2017</v>
      </c>
    </row>
    <row r="10864" spans="1:17" x14ac:dyDescent="0.25">
      <c r="A10864" s="1">
        <v>42942</v>
      </c>
      <c r="B10864">
        <v>556000</v>
      </c>
      <c r="C10864" t="s">
        <v>2</v>
      </c>
      <c r="D10864" t="s">
        <v>12428</v>
      </c>
      <c r="E10864" t="s">
        <v>10</v>
      </c>
      <c r="F10864">
        <v>3076</v>
      </c>
      <c r="G10864">
        <v>3</v>
      </c>
      <c r="H10864">
        <v>1</v>
      </c>
      <c r="I10864">
        <v>1</v>
      </c>
      <c r="J10864">
        <v>525</v>
      </c>
      <c r="K10864">
        <v>1980</v>
      </c>
      <c r="L10864" t="s">
        <v>11041</v>
      </c>
      <c r="M10864" t="s">
        <v>7572</v>
      </c>
      <c r="N10864" t="s">
        <v>7515</v>
      </c>
      <c r="O10864" s="6" t="str">
        <f>INDEX(lkp_Region,MATCH(tbl_Sales[[#This Row],[Suburb]],lkp_Suburb,0))</f>
        <v>Northern Metropolitan</v>
      </c>
      <c r="P10864" s="6">
        <f>MONTH(tbl_Sales[[#This Row],[Date]])</f>
        <v>7</v>
      </c>
      <c r="Q10864" s="6">
        <f>YEAR(tbl_Sales[[#This Row],[Date]])</f>
        <v>2017</v>
      </c>
    </row>
    <row r="10865" spans="1:17" x14ac:dyDescent="0.25">
      <c r="A10865" s="1">
        <v>42942</v>
      </c>
      <c r="B10865">
        <v>580500</v>
      </c>
      <c r="C10865" t="s">
        <v>2</v>
      </c>
      <c r="D10865" t="s">
        <v>12427</v>
      </c>
      <c r="E10865" t="s">
        <v>10</v>
      </c>
      <c r="F10865">
        <v>3075</v>
      </c>
      <c r="G10865">
        <v>3</v>
      </c>
      <c r="H10865">
        <v>1</v>
      </c>
      <c r="I10865">
        <v>1</v>
      </c>
      <c r="J10865">
        <v>532</v>
      </c>
      <c r="K10865">
        <v>1980</v>
      </c>
      <c r="L10865" t="s">
        <v>2282</v>
      </c>
      <c r="M10865" t="s">
        <v>7965</v>
      </c>
      <c r="N10865" t="s">
        <v>7515</v>
      </c>
      <c r="O10865" s="6" t="str">
        <f>INDEX(lkp_Region,MATCH(tbl_Sales[[#This Row],[Suburb]],lkp_Suburb,0))</f>
        <v>Northern Metropolitan</v>
      </c>
      <c r="P10865" s="6">
        <f>MONTH(tbl_Sales[[#This Row],[Date]])</f>
        <v>7</v>
      </c>
      <c r="Q10865" s="6">
        <f>YEAR(tbl_Sales[[#This Row],[Date]])</f>
        <v>2017</v>
      </c>
    </row>
    <row r="10866" spans="1:17" x14ac:dyDescent="0.25">
      <c r="A10866" s="1">
        <v>42942</v>
      </c>
      <c r="B10866">
        <v>420000</v>
      </c>
      <c r="C10866" t="s">
        <v>13</v>
      </c>
      <c r="D10866" t="s">
        <v>12428</v>
      </c>
      <c r="E10866" t="s">
        <v>10</v>
      </c>
      <c r="F10866">
        <v>3141</v>
      </c>
      <c r="G10866">
        <v>1</v>
      </c>
      <c r="H10866">
        <v>1</v>
      </c>
      <c r="I10866">
        <v>1</v>
      </c>
      <c r="J10866">
        <v>0</v>
      </c>
      <c r="K10866">
        <v>1960</v>
      </c>
      <c r="L10866" t="s">
        <v>11042</v>
      </c>
      <c r="M10866" t="s">
        <v>111</v>
      </c>
      <c r="N10866" t="s">
        <v>76</v>
      </c>
      <c r="O10866" s="6" t="str">
        <f>INDEX(lkp_Region,MATCH(tbl_Sales[[#This Row],[Suburb]],lkp_Suburb,0))</f>
        <v>Southern Metropolitan</v>
      </c>
      <c r="P10866" s="6">
        <f>MONTH(tbl_Sales[[#This Row],[Date]])</f>
        <v>7</v>
      </c>
      <c r="Q10866" s="6">
        <f>YEAR(tbl_Sales[[#This Row],[Date]])</f>
        <v>2017</v>
      </c>
    </row>
    <row r="10867" spans="1:17" x14ac:dyDescent="0.25">
      <c r="A10867" s="1">
        <v>42942</v>
      </c>
      <c r="B10867">
        <v>635000</v>
      </c>
      <c r="C10867" t="s">
        <v>13</v>
      </c>
      <c r="D10867" t="s">
        <v>12431</v>
      </c>
      <c r="E10867" t="s">
        <v>5</v>
      </c>
      <c r="F10867">
        <v>3207</v>
      </c>
      <c r="G10867">
        <v>2</v>
      </c>
      <c r="H10867">
        <v>2</v>
      </c>
      <c r="I10867">
        <v>1</v>
      </c>
      <c r="J10867">
        <v>2166</v>
      </c>
      <c r="L10867" t="s">
        <v>11043</v>
      </c>
      <c r="M10867" t="s">
        <v>24</v>
      </c>
      <c r="N10867" t="s">
        <v>26</v>
      </c>
      <c r="O10867" s="6" t="str">
        <f>INDEX(lkp_Region,MATCH(tbl_Sales[[#This Row],[Suburb]],lkp_Suburb,0))</f>
        <v>Southern Metropolitan</v>
      </c>
      <c r="P10867" s="6">
        <f>MONTH(tbl_Sales[[#This Row],[Date]])</f>
        <v>7</v>
      </c>
      <c r="Q10867" s="6">
        <f>YEAR(tbl_Sales[[#This Row],[Date]])</f>
        <v>2017</v>
      </c>
    </row>
    <row r="10868" spans="1:17" x14ac:dyDescent="0.25">
      <c r="A10868" s="1">
        <v>42942</v>
      </c>
      <c r="B10868">
        <v>815000</v>
      </c>
      <c r="C10868" t="s">
        <v>2</v>
      </c>
      <c r="D10868" t="s">
        <v>12424</v>
      </c>
      <c r="E10868" t="s">
        <v>10</v>
      </c>
      <c r="F10868">
        <v>3089</v>
      </c>
      <c r="G10868">
        <v>3</v>
      </c>
      <c r="H10868">
        <v>2</v>
      </c>
      <c r="I10868">
        <v>3</v>
      </c>
      <c r="J10868">
        <v>790</v>
      </c>
      <c r="K10868">
        <v>1980</v>
      </c>
      <c r="L10868" t="s">
        <v>11045</v>
      </c>
      <c r="M10868" t="s">
        <v>11044</v>
      </c>
      <c r="N10868" t="s">
        <v>7523</v>
      </c>
      <c r="O10868" s="6" t="str">
        <f>INDEX(lkp_Region,MATCH(tbl_Sales[[#This Row],[Suburb]],lkp_Suburb,0))</f>
        <v>Northern Victoria</v>
      </c>
      <c r="P10868" s="6">
        <f>MONTH(tbl_Sales[[#This Row],[Date]])</f>
        <v>7</v>
      </c>
      <c r="Q10868" s="6">
        <f>YEAR(tbl_Sales[[#This Row],[Date]])</f>
        <v>2017</v>
      </c>
    </row>
    <row r="10869" spans="1:17" x14ac:dyDescent="0.25">
      <c r="A10869" s="1">
        <v>42942</v>
      </c>
      <c r="B10869">
        <v>1040000</v>
      </c>
      <c r="C10869" t="s">
        <v>2</v>
      </c>
      <c r="D10869" t="s">
        <v>12431</v>
      </c>
      <c r="E10869" t="s">
        <v>10</v>
      </c>
      <c r="F10869">
        <v>3135</v>
      </c>
      <c r="G10869">
        <v>3</v>
      </c>
      <c r="H10869">
        <v>1</v>
      </c>
      <c r="I10869">
        <v>1</v>
      </c>
      <c r="J10869">
        <v>756</v>
      </c>
      <c r="K10869">
        <v>1961</v>
      </c>
      <c r="L10869" t="s">
        <v>11046</v>
      </c>
      <c r="M10869" t="s">
        <v>7763</v>
      </c>
      <c r="N10869" t="s">
        <v>7588</v>
      </c>
      <c r="O10869" s="6" t="str">
        <f>INDEX(lkp_Region,MATCH(tbl_Sales[[#This Row],[Suburb]],lkp_Suburb,0))</f>
        <v>Eastern Metropolitan</v>
      </c>
      <c r="P10869" s="6">
        <f>MONTH(tbl_Sales[[#This Row],[Date]])</f>
        <v>7</v>
      </c>
      <c r="Q10869" s="6">
        <f>YEAR(tbl_Sales[[#This Row],[Date]])</f>
        <v>2017</v>
      </c>
    </row>
    <row r="10870" spans="1:17" x14ac:dyDescent="0.25">
      <c r="A10870" s="1">
        <v>42942</v>
      </c>
      <c r="B10870">
        <v>1120000</v>
      </c>
      <c r="C10870" t="s">
        <v>2</v>
      </c>
      <c r="D10870" t="s">
        <v>12423</v>
      </c>
      <c r="E10870" t="s">
        <v>10</v>
      </c>
      <c r="F10870">
        <v>3179</v>
      </c>
      <c r="G10870">
        <v>4</v>
      </c>
      <c r="H10870">
        <v>2</v>
      </c>
      <c r="I10870">
        <v>2</v>
      </c>
      <c r="J10870">
        <v>960</v>
      </c>
      <c r="K10870">
        <v>1985</v>
      </c>
      <c r="L10870" t="s">
        <v>11047</v>
      </c>
      <c r="M10870" t="s">
        <v>9150</v>
      </c>
      <c r="N10870" t="s">
        <v>7768</v>
      </c>
      <c r="O10870" s="6" t="str">
        <f>INDEX(lkp_Region,MATCH(tbl_Sales[[#This Row],[Suburb]],lkp_Suburb,0))</f>
        <v>Eastern Metropolitan</v>
      </c>
      <c r="P10870" s="6">
        <f>MONTH(tbl_Sales[[#This Row],[Date]])</f>
        <v>7</v>
      </c>
      <c r="Q10870" s="6">
        <f>YEAR(tbl_Sales[[#This Row],[Date]])</f>
        <v>2017</v>
      </c>
    </row>
    <row r="10871" spans="1:17" x14ac:dyDescent="0.25">
      <c r="A10871" s="1">
        <v>42942</v>
      </c>
      <c r="B10871">
        <v>1627000</v>
      </c>
      <c r="C10871" t="s">
        <v>51</v>
      </c>
      <c r="D10871" t="s">
        <v>12428</v>
      </c>
      <c r="E10871" t="s">
        <v>10</v>
      </c>
      <c r="F10871">
        <v>3195</v>
      </c>
      <c r="G10871">
        <v>3</v>
      </c>
      <c r="H10871">
        <v>2</v>
      </c>
      <c r="I10871">
        <v>2</v>
      </c>
      <c r="J10871">
        <v>304</v>
      </c>
      <c r="K10871">
        <v>2007</v>
      </c>
      <c r="L10871" t="s">
        <v>11048</v>
      </c>
      <c r="M10871" t="s">
        <v>8910</v>
      </c>
      <c r="N10871" t="s">
        <v>45</v>
      </c>
      <c r="O10871" s="6" t="str">
        <f>INDEX(lkp_Region,MATCH(tbl_Sales[[#This Row],[Suburb]],lkp_Suburb,0))</f>
        <v>South-Eastern Metropolitan</v>
      </c>
      <c r="P10871" s="6">
        <f>MONTH(tbl_Sales[[#This Row],[Date]])</f>
        <v>7</v>
      </c>
      <c r="Q10871" s="6">
        <f>YEAR(tbl_Sales[[#This Row],[Date]])</f>
        <v>2017</v>
      </c>
    </row>
    <row r="10872" spans="1:17" x14ac:dyDescent="0.25">
      <c r="A10872" s="1">
        <v>42942</v>
      </c>
      <c r="B10872">
        <v>610000</v>
      </c>
      <c r="C10872" t="s">
        <v>13</v>
      </c>
      <c r="D10872" t="s">
        <v>12430</v>
      </c>
      <c r="E10872" t="s">
        <v>5</v>
      </c>
      <c r="F10872">
        <v>3161</v>
      </c>
      <c r="G10872">
        <v>2</v>
      </c>
      <c r="H10872">
        <v>1</v>
      </c>
      <c r="I10872">
        <v>1</v>
      </c>
      <c r="J10872">
        <v>816</v>
      </c>
      <c r="K10872">
        <v>2007</v>
      </c>
      <c r="L10872" t="s">
        <v>11049</v>
      </c>
      <c r="M10872" t="s">
        <v>338</v>
      </c>
      <c r="N10872" t="s">
        <v>57</v>
      </c>
      <c r="O10872" s="6" t="str">
        <f>INDEX(lkp_Region,MATCH(tbl_Sales[[#This Row],[Suburb]],lkp_Suburb,0))</f>
        <v>Southern Metropolitan</v>
      </c>
      <c r="P10872" s="6">
        <f>MONTH(tbl_Sales[[#This Row],[Date]])</f>
        <v>7</v>
      </c>
      <c r="Q10872" s="6">
        <f>YEAR(tbl_Sales[[#This Row],[Date]])</f>
        <v>2017</v>
      </c>
    </row>
    <row r="10873" spans="1:17" x14ac:dyDescent="0.25">
      <c r="A10873" s="1">
        <v>42942</v>
      </c>
      <c r="B10873">
        <v>640000</v>
      </c>
      <c r="C10873" t="s">
        <v>2</v>
      </c>
      <c r="D10873" t="s">
        <v>12423</v>
      </c>
      <c r="E10873" t="s">
        <v>5</v>
      </c>
      <c r="F10873">
        <v>3038</v>
      </c>
      <c r="G10873">
        <v>4</v>
      </c>
      <c r="H10873">
        <v>2</v>
      </c>
      <c r="I10873">
        <v>1</v>
      </c>
      <c r="J10873">
        <v>729</v>
      </c>
      <c r="K10873">
        <v>1987</v>
      </c>
      <c r="L10873" t="s">
        <v>11051</v>
      </c>
      <c r="M10873" t="s">
        <v>11050</v>
      </c>
      <c r="N10873" t="s">
        <v>3</v>
      </c>
      <c r="O10873" s="6" t="str">
        <f>INDEX(lkp_Region,MATCH(tbl_Sales[[#This Row],[Suburb]],lkp_Suburb,0))</f>
        <v>Western Metropolitan</v>
      </c>
      <c r="P10873" s="6">
        <f>MONTH(tbl_Sales[[#This Row],[Date]])</f>
        <v>7</v>
      </c>
      <c r="Q10873" s="6">
        <f>YEAR(tbl_Sales[[#This Row],[Date]])</f>
        <v>2017</v>
      </c>
    </row>
    <row r="10874" spans="1:17" x14ac:dyDescent="0.25">
      <c r="A10874" s="1">
        <v>42942</v>
      </c>
      <c r="B10874">
        <v>930000</v>
      </c>
      <c r="C10874" t="s">
        <v>2</v>
      </c>
      <c r="D10874" t="s">
        <v>12427</v>
      </c>
      <c r="E10874" t="s">
        <v>10</v>
      </c>
      <c r="F10874">
        <v>3036</v>
      </c>
      <c r="G10874">
        <v>3</v>
      </c>
      <c r="H10874">
        <v>2</v>
      </c>
      <c r="I10874">
        <v>2</v>
      </c>
      <c r="J10874">
        <v>847</v>
      </c>
      <c r="L10874" t="s">
        <v>11052</v>
      </c>
      <c r="M10874" t="s">
        <v>7994</v>
      </c>
      <c r="N10874" t="s">
        <v>3</v>
      </c>
      <c r="O10874" s="6" t="str">
        <f>INDEX(lkp_Region,MATCH(tbl_Sales[[#This Row],[Suburb]],lkp_Suburb,0))</f>
        <v>Western Metropolitan</v>
      </c>
      <c r="P10874" s="6">
        <f>MONTH(tbl_Sales[[#This Row],[Date]])</f>
        <v>7</v>
      </c>
      <c r="Q10874" s="6">
        <f>YEAR(tbl_Sales[[#This Row],[Date]])</f>
        <v>2017</v>
      </c>
    </row>
    <row r="10875" spans="1:17" x14ac:dyDescent="0.25">
      <c r="A10875" s="1">
        <v>42942</v>
      </c>
      <c r="B10875">
        <v>1150000</v>
      </c>
      <c r="C10875" t="s">
        <v>13</v>
      </c>
      <c r="D10875" t="s">
        <v>12427</v>
      </c>
      <c r="E10875" t="s">
        <v>10</v>
      </c>
      <c r="F10875">
        <v>3122</v>
      </c>
      <c r="G10875">
        <v>3</v>
      </c>
      <c r="H10875">
        <v>2</v>
      </c>
      <c r="I10875">
        <v>1</v>
      </c>
      <c r="J10875">
        <v>5259</v>
      </c>
      <c r="K10875">
        <v>2000</v>
      </c>
      <c r="L10875" t="s">
        <v>11053</v>
      </c>
      <c r="M10875" t="s">
        <v>461</v>
      </c>
      <c r="N10875" t="s">
        <v>101</v>
      </c>
      <c r="O10875" s="6" t="str">
        <f>INDEX(lkp_Region,MATCH(tbl_Sales[[#This Row],[Suburb]],lkp_Suburb,0))</f>
        <v>Southern Metropolitan</v>
      </c>
      <c r="P10875" s="6">
        <f>MONTH(tbl_Sales[[#This Row],[Date]])</f>
        <v>7</v>
      </c>
      <c r="Q10875" s="6">
        <f>YEAR(tbl_Sales[[#This Row],[Date]])</f>
        <v>2017</v>
      </c>
    </row>
    <row r="10876" spans="1:17" x14ac:dyDescent="0.25">
      <c r="A10876" s="1">
        <v>42942</v>
      </c>
      <c r="B10876">
        <v>1115000</v>
      </c>
      <c r="C10876" t="s">
        <v>2</v>
      </c>
      <c r="D10876" t="s">
        <v>12423</v>
      </c>
      <c r="E10876" t="s">
        <v>10</v>
      </c>
      <c r="F10876">
        <v>3084</v>
      </c>
      <c r="G10876">
        <v>4</v>
      </c>
      <c r="H10876">
        <v>2</v>
      </c>
      <c r="I10876">
        <v>2</v>
      </c>
      <c r="J10876">
        <v>592</v>
      </c>
      <c r="L10876" t="s">
        <v>11054</v>
      </c>
      <c r="M10876" t="s">
        <v>320</v>
      </c>
      <c r="N10876" t="s">
        <v>150</v>
      </c>
      <c r="O10876" s="6" t="str">
        <f>INDEX(lkp_Region,MATCH(tbl_Sales[[#This Row],[Suburb]],lkp_Suburb,0))</f>
        <v>Eastern Metropolitan</v>
      </c>
      <c r="P10876" s="6">
        <f>MONTH(tbl_Sales[[#This Row],[Date]])</f>
        <v>7</v>
      </c>
      <c r="Q10876" s="6">
        <f>YEAR(tbl_Sales[[#This Row],[Date]])</f>
        <v>2017</v>
      </c>
    </row>
    <row r="10877" spans="1:17" x14ac:dyDescent="0.25">
      <c r="A10877" s="1">
        <v>42943</v>
      </c>
      <c r="B10877">
        <v>630000</v>
      </c>
      <c r="C10877" t="s">
        <v>13</v>
      </c>
      <c r="D10877" t="s">
        <v>12427</v>
      </c>
      <c r="E10877" t="s">
        <v>5</v>
      </c>
      <c r="F10877">
        <v>3121</v>
      </c>
      <c r="G10877">
        <v>2</v>
      </c>
      <c r="H10877">
        <v>1</v>
      </c>
      <c r="I10877">
        <v>1</v>
      </c>
      <c r="J10877">
        <v>0</v>
      </c>
      <c r="K10877">
        <v>1970</v>
      </c>
      <c r="L10877" t="s">
        <v>11055</v>
      </c>
      <c r="M10877" t="s">
        <v>6</v>
      </c>
      <c r="N10877" t="s">
        <v>8</v>
      </c>
      <c r="O10877" s="6" t="str">
        <f>INDEX(lkp_Region,MATCH(tbl_Sales[[#This Row],[Suburb]],lkp_Suburb,0))</f>
        <v>Northern Metropolitan</v>
      </c>
      <c r="P10877" s="6">
        <f>MONTH(tbl_Sales[[#This Row],[Date]])</f>
        <v>7</v>
      </c>
      <c r="Q10877" s="6">
        <f>YEAR(tbl_Sales[[#This Row],[Date]])</f>
        <v>2017</v>
      </c>
    </row>
    <row r="10878" spans="1:17" x14ac:dyDescent="0.25">
      <c r="A10878" s="1">
        <v>42943</v>
      </c>
      <c r="B10878">
        <v>490000</v>
      </c>
      <c r="C10878" t="s">
        <v>2</v>
      </c>
      <c r="D10878" t="s">
        <v>12431</v>
      </c>
      <c r="E10878" t="s">
        <v>5</v>
      </c>
      <c r="F10878">
        <v>3076</v>
      </c>
      <c r="G10878">
        <v>3</v>
      </c>
      <c r="H10878">
        <v>2</v>
      </c>
      <c r="I10878">
        <v>2</v>
      </c>
      <c r="J10878">
        <v>375</v>
      </c>
      <c r="K10878">
        <v>2012</v>
      </c>
      <c r="L10878" t="s">
        <v>11056</v>
      </c>
      <c r="M10878" t="s">
        <v>7572</v>
      </c>
      <c r="N10878" t="s">
        <v>7515</v>
      </c>
      <c r="O10878" s="6" t="str">
        <f>INDEX(lkp_Region,MATCH(tbl_Sales[[#This Row],[Suburb]],lkp_Suburb,0))</f>
        <v>Northern Metropolitan</v>
      </c>
      <c r="P10878" s="6">
        <f>MONTH(tbl_Sales[[#This Row],[Date]])</f>
        <v>7</v>
      </c>
      <c r="Q10878" s="6">
        <f>YEAR(tbl_Sales[[#This Row],[Date]])</f>
        <v>2017</v>
      </c>
    </row>
    <row r="10879" spans="1:17" x14ac:dyDescent="0.25">
      <c r="A10879" s="1">
        <v>42943</v>
      </c>
      <c r="B10879">
        <v>520500</v>
      </c>
      <c r="C10879" t="s">
        <v>2</v>
      </c>
      <c r="D10879" t="s">
        <v>12431</v>
      </c>
      <c r="E10879" t="s">
        <v>10</v>
      </c>
      <c r="F10879">
        <v>3754</v>
      </c>
      <c r="G10879">
        <v>4</v>
      </c>
      <c r="H10879">
        <v>2</v>
      </c>
      <c r="I10879">
        <v>2</v>
      </c>
      <c r="J10879">
        <v>482</v>
      </c>
      <c r="L10879" t="s">
        <v>11057</v>
      </c>
      <c r="M10879" t="s">
        <v>7872</v>
      </c>
      <c r="N10879" t="s">
        <v>7515</v>
      </c>
      <c r="O10879" s="6" t="str">
        <f>INDEX(lkp_Region,MATCH(tbl_Sales[[#This Row],[Suburb]],lkp_Suburb,0))</f>
        <v>Northern Metropolitan</v>
      </c>
      <c r="P10879" s="6">
        <f>MONTH(tbl_Sales[[#This Row],[Date]])</f>
        <v>7</v>
      </c>
      <c r="Q10879" s="6">
        <f>YEAR(tbl_Sales[[#This Row],[Date]])</f>
        <v>2017</v>
      </c>
    </row>
    <row r="10880" spans="1:17" x14ac:dyDescent="0.25">
      <c r="A10880" s="1">
        <v>42943</v>
      </c>
      <c r="B10880">
        <v>602000</v>
      </c>
      <c r="C10880" t="s">
        <v>2</v>
      </c>
      <c r="D10880" t="s">
        <v>12427</v>
      </c>
      <c r="E10880" t="s">
        <v>10</v>
      </c>
      <c r="F10880">
        <v>3082</v>
      </c>
      <c r="G10880">
        <v>3</v>
      </c>
      <c r="H10880">
        <v>1</v>
      </c>
      <c r="I10880">
        <v>1</v>
      </c>
      <c r="J10880">
        <v>546</v>
      </c>
      <c r="K10880">
        <v>1977</v>
      </c>
      <c r="L10880" t="s">
        <v>11058</v>
      </c>
      <c r="M10880" t="s">
        <v>7706</v>
      </c>
      <c r="N10880" t="s">
        <v>7515</v>
      </c>
      <c r="O10880" s="6" t="str">
        <f>INDEX(lkp_Region,MATCH(tbl_Sales[[#This Row],[Suburb]],lkp_Suburb,0))</f>
        <v>Northern Metropolitan</v>
      </c>
      <c r="P10880" s="6">
        <f>MONTH(tbl_Sales[[#This Row],[Date]])</f>
        <v>7</v>
      </c>
      <c r="Q10880" s="6">
        <f>YEAR(tbl_Sales[[#This Row],[Date]])</f>
        <v>2017</v>
      </c>
    </row>
    <row r="10881" spans="1:17" x14ac:dyDescent="0.25">
      <c r="A10881" s="1">
        <v>42943</v>
      </c>
      <c r="B10881">
        <v>485000</v>
      </c>
      <c r="C10881" t="s">
        <v>13</v>
      </c>
      <c r="D10881" t="s">
        <v>12423</v>
      </c>
      <c r="E10881" t="s">
        <v>10</v>
      </c>
      <c r="F10881">
        <v>3130</v>
      </c>
      <c r="G10881">
        <v>2</v>
      </c>
      <c r="H10881">
        <v>1</v>
      </c>
      <c r="I10881">
        <v>1</v>
      </c>
      <c r="J10881">
        <v>0</v>
      </c>
      <c r="K10881">
        <v>1960</v>
      </c>
      <c r="L10881" t="s">
        <v>11059</v>
      </c>
      <c r="M10881" t="s">
        <v>7710</v>
      </c>
      <c r="N10881" t="s">
        <v>14</v>
      </c>
      <c r="O10881" s="6" t="str">
        <f>INDEX(lkp_Region,MATCH(tbl_Sales[[#This Row],[Suburb]],lkp_Suburb,0))</f>
        <v>Eastern Metropolitan</v>
      </c>
      <c r="P10881" s="6">
        <f>MONTH(tbl_Sales[[#This Row],[Date]])</f>
        <v>7</v>
      </c>
      <c r="Q10881" s="6">
        <f>YEAR(tbl_Sales[[#This Row],[Date]])</f>
        <v>2017</v>
      </c>
    </row>
    <row r="10882" spans="1:17" x14ac:dyDescent="0.25">
      <c r="A10882" s="1">
        <v>42943</v>
      </c>
      <c r="B10882">
        <v>631500</v>
      </c>
      <c r="C10882" t="s">
        <v>13</v>
      </c>
      <c r="D10882" t="s">
        <v>12428</v>
      </c>
      <c r="E10882" t="s">
        <v>10</v>
      </c>
      <c r="F10882">
        <v>3143</v>
      </c>
      <c r="G10882">
        <v>2</v>
      </c>
      <c r="H10882">
        <v>1</v>
      </c>
      <c r="I10882">
        <v>1</v>
      </c>
      <c r="J10882">
        <v>0</v>
      </c>
      <c r="L10882" t="s">
        <v>11060</v>
      </c>
      <c r="M10882" t="s">
        <v>283</v>
      </c>
      <c r="N10882" t="s">
        <v>76</v>
      </c>
      <c r="O10882" s="6" t="str">
        <f>INDEX(lkp_Region,MATCH(tbl_Sales[[#This Row],[Suburb]],lkp_Suburb,0))</f>
        <v>Southern Metropolitan</v>
      </c>
      <c r="P10882" s="6">
        <f>MONTH(tbl_Sales[[#This Row],[Date]])</f>
        <v>7</v>
      </c>
      <c r="Q10882" s="6">
        <f>YEAR(tbl_Sales[[#This Row],[Date]])</f>
        <v>2017</v>
      </c>
    </row>
    <row r="10883" spans="1:17" x14ac:dyDescent="0.25">
      <c r="A10883" s="1">
        <v>42943</v>
      </c>
      <c r="B10883">
        <v>565000</v>
      </c>
      <c r="C10883" t="s">
        <v>13</v>
      </c>
      <c r="D10883" t="s">
        <v>12427</v>
      </c>
      <c r="E10883" t="s">
        <v>5</v>
      </c>
      <c r="F10883">
        <v>3046</v>
      </c>
      <c r="G10883">
        <v>2</v>
      </c>
      <c r="H10883">
        <v>1</v>
      </c>
      <c r="I10883">
        <v>2</v>
      </c>
      <c r="J10883">
        <v>193</v>
      </c>
      <c r="K10883">
        <v>1995</v>
      </c>
      <c r="L10883" t="s">
        <v>11061</v>
      </c>
      <c r="M10883" t="s">
        <v>78</v>
      </c>
      <c r="N10883" t="s">
        <v>18</v>
      </c>
      <c r="O10883" s="6" t="str">
        <f>INDEX(lkp_Region,MATCH(tbl_Sales[[#This Row],[Suburb]],lkp_Suburb,0))</f>
        <v>Northern Metropolitan</v>
      </c>
      <c r="P10883" s="6">
        <f>MONTH(tbl_Sales[[#This Row],[Date]])</f>
        <v>7</v>
      </c>
      <c r="Q10883" s="6">
        <f>YEAR(tbl_Sales[[#This Row],[Date]])</f>
        <v>2017</v>
      </c>
    </row>
    <row r="10884" spans="1:17" x14ac:dyDescent="0.25">
      <c r="A10884" s="1">
        <v>42943</v>
      </c>
      <c r="B10884">
        <v>1035000</v>
      </c>
      <c r="C10884" t="s">
        <v>2</v>
      </c>
      <c r="D10884" t="s">
        <v>12425</v>
      </c>
      <c r="E10884" t="s">
        <v>10</v>
      </c>
      <c r="F10884">
        <v>3032</v>
      </c>
      <c r="G10884">
        <v>2</v>
      </c>
      <c r="H10884">
        <v>1</v>
      </c>
      <c r="I10884">
        <v>1</v>
      </c>
      <c r="J10884">
        <v>319</v>
      </c>
      <c r="K10884">
        <v>1900</v>
      </c>
      <c r="L10884" t="s">
        <v>11062</v>
      </c>
      <c r="M10884" t="s">
        <v>160</v>
      </c>
      <c r="N10884" t="s">
        <v>49</v>
      </c>
      <c r="O10884" s="6" t="str">
        <f>INDEX(lkp_Region,MATCH(tbl_Sales[[#This Row],[Suburb]],lkp_Suburb,0))</f>
        <v>Western Metropolitan</v>
      </c>
      <c r="P10884" s="6">
        <f>MONTH(tbl_Sales[[#This Row],[Date]])</f>
        <v>7</v>
      </c>
      <c r="Q10884" s="6">
        <f>YEAR(tbl_Sales[[#This Row],[Date]])</f>
        <v>2017</v>
      </c>
    </row>
    <row r="10885" spans="1:17" x14ac:dyDescent="0.25">
      <c r="A10885" s="1">
        <v>42943</v>
      </c>
      <c r="B10885">
        <v>1742000</v>
      </c>
      <c r="C10885" t="s">
        <v>2</v>
      </c>
      <c r="D10885" t="s">
        <v>12423</v>
      </c>
      <c r="E10885" t="s">
        <v>10</v>
      </c>
      <c r="F10885">
        <v>3041</v>
      </c>
      <c r="G10885">
        <v>3</v>
      </c>
      <c r="H10885">
        <v>2</v>
      </c>
      <c r="I10885">
        <v>3</v>
      </c>
      <c r="J10885">
        <v>697</v>
      </c>
      <c r="L10885" t="s">
        <v>11063</v>
      </c>
      <c r="M10885" t="s">
        <v>121</v>
      </c>
      <c r="N10885" t="s">
        <v>49</v>
      </c>
      <c r="O10885" s="6" t="str">
        <f>INDEX(lkp_Region,MATCH(tbl_Sales[[#This Row],[Suburb]],lkp_Suburb,0))</f>
        <v>Western Metropolitan</v>
      </c>
      <c r="P10885" s="6">
        <f>MONTH(tbl_Sales[[#This Row],[Date]])</f>
        <v>7</v>
      </c>
      <c r="Q10885" s="6">
        <f>YEAR(tbl_Sales[[#This Row],[Date]])</f>
        <v>2017</v>
      </c>
    </row>
    <row r="10886" spans="1:17" x14ac:dyDescent="0.25">
      <c r="A10886" s="1">
        <v>42943</v>
      </c>
      <c r="B10886">
        <v>1060000</v>
      </c>
      <c r="C10886" t="s">
        <v>51</v>
      </c>
      <c r="D10886" t="s">
        <v>12429</v>
      </c>
      <c r="E10886" t="s">
        <v>10</v>
      </c>
      <c r="F10886">
        <v>3147</v>
      </c>
      <c r="G10886">
        <v>3</v>
      </c>
      <c r="H10886">
        <v>2</v>
      </c>
      <c r="I10886">
        <v>2</v>
      </c>
      <c r="J10886">
        <v>343</v>
      </c>
      <c r="K10886">
        <v>2000</v>
      </c>
      <c r="L10886" t="s">
        <v>11064</v>
      </c>
      <c r="M10886" t="s">
        <v>609</v>
      </c>
      <c r="N10886" t="s">
        <v>31</v>
      </c>
      <c r="O10886" s="6" t="str">
        <f>INDEX(lkp_Region,MATCH(tbl_Sales[[#This Row],[Suburb]],lkp_Suburb,0))</f>
        <v>Southern Metropolitan</v>
      </c>
      <c r="P10886" s="6">
        <f>MONTH(tbl_Sales[[#This Row],[Date]])</f>
        <v>7</v>
      </c>
      <c r="Q10886" s="6">
        <f>YEAR(tbl_Sales[[#This Row],[Date]])</f>
        <v>2017</v>
      </c>
    </row>
    <row r="10887" spans="1:17" x14ac:dyDescent="0.25">
      <c r="A10887" s="1">
        <v>42943</v>
      </c>
      <c r="B10887">
        <v>518000</v>
      </c>
      <c r="C10887" t="s">
        <v>2</v>
      </c>
      <c r="D10887" t="s">
        <v>12431</v>
      </c>
      <c r="E10887" t="s">
        <v>5</v>
      </c>
      <c r="F10887">
        <v>3023</v>
      </c>
      <c r="G10887">
        <v>3</v>
      </c>
      <c r="H10887">
        <v>2</v>
      </c>
      <c r="I10887">
        <v>2</v>
      </c>
      <c r="J10887">
        <v>308</v>
      </c>
      <c r="L10887" t="s">
        <v>11065</v>
      </c>
      <c r="M10887" t="s">
        <v>7615</v>
      </c>
      <c r="N10887" t="s">
        <v>7542</v>
      </c>
      <c r="O10887" s="6" t="str">
        <f>INDEX(lkp_Region,MATCH(tbl_Sales[[#This Row],[Suburb]],lkp_Suburb,0))</f>
        <v>Western Metropolitan</v>
      </c>
      <c r="P10887" s="6">
        <f>MONTH(tbl_Sales[[#This Row],[Date]])</f>
        <v>7</v>
      </c>
      <c r="Q10887" s="6">
        <f>YEAR(tbl_Sales[[#This Row],[Date]])</f>
        <v>2017</v>
      </c>
    </row>
    <row r="10888" spans="1:17" x14ac:dyDescent="0.25">
      <c r="A10888" s="1">
        <v>42943</v>
      </c>
      <c r="B10888">
        <v>510000</v>
      </c>
      <c r="C10888" t="s">
        <v>13</v>
      </c>
      <c r="D10888" t="s">
        <v>12432</v>
      </c>
      <c r="E10888" t="s">
        <v>10</v>
      </c>
      <c r="F10888">
        <v>3003</v>
      </c>
      <c r="G10888">
        <v>2</v>
      </c>
      <c r="H10888">
        <v>1</v>
      </c>
      <c r="I10888">
        <v>1</v>
      </c>
      <c r="J10888">
        <v>75</v>
      </c>
      <c r="K10888">
        <v>2007</v>
      </c>
      <c r="L10888" t="s">
        <v>11066</v>
      </c>
      <c r="M10888" t="s">
        <v>686</v>
      </c>
      <c r="N10888" t="s">
        <v>88</v>
      </c>
      <c r="O10888" s="6" t="str">
        <f>INDEX(lkp_Region,MATCH(tbl_Sales[[#This Row],[Suburb]],lkp_Suburb,0))</f>
        <v>Northern Metropolitan</v>
      </c>
      <c r="P10888" s="6">
        <f>MONTH(tbl_Sales[[#This Row],[Date]])</f>
        <v>7</v>
      </c>
      <c r="Q10888" s="6">
        <f>YEAR(tbl_Sales[[#This Row],[Date]])</f>
        <v>2017</v>
      </c>
    </row>
    <row r="10889" spans="1:17" x14ac:dyDescent="0.25">
      <c r="A10889" s="1">
        <v>42943</v>
      </c>
      <c r="B10889">
        <v>1300000</v>
      </c>
      <c r="C10889" t="s">
        <v>13</v>
      </c>
      <c r="D10889" t="s">
        <v>12429</v>
      </c>
      <c r="E10889" t="s">
        <v>5</v>
      </c>
      <c r="F10889">
        <v>3002</v>
      </c>
      <c r="G10889">
        <v>2</v>
      </c>
      <c r="H10889">
        <v>2</v>
      </c>
      <c r="I10889">
        <v>1</v>
      </c>
      <c r="J10889">
        <v>997</v>
      </c>
      <c r="K10889">
        <v>2001</v>
      </c>
      <c r="L10889" t="s">
        <v>11067</v>
      </c>
      <c r="M10889" t="s">
        <v>1176</v>
      </c>
      <c r="N10889" t="s">
        <v>88</v>
      </c>
      <c r="O10889" s="6" t="str">
        <f>INDEX(lkp_Region,MATCH(tbl_Sales[[#This Row],[Suburb]],lkp_Suburb,0))</f>
        <v>Northern Metropolitan</v>
      </c>
      <c r="P10889" s="6">
        <f>MONTH(tbl_Sales[[#This Row],[Date]])</f>
        <v>7</v>
      </c>
      <c r="Q10889" s="6">
        <f>YEAR(tbl_Sales[[#This Row],[Date]])</f>
        <v>2017</v>
      </c>
    </row>
    <row r="10890" spans="1:17" x14ac:dyDescent="0.25">
      <c r="A10890" s="1">
        <v>42943</v>
      </c>
      <c r="B10890">
        <v>1120000</v>
      </c>
      <c r="C10890" t="s">
        <v>2</v>
      </c>
      <c r="D10890" t="s">
        <v>12423</v>
      </c>
      <c r="E10890" t="s">
        <v>10</v>
      </c>
      <c r="F10890">
        <v>3136</v>
      </c>
      <c r="G10890">
        <v>4</v>
      </c>
      <c r="H10890">
        <v>2</v>
      </c>
      <c r="I10890">
        <v>2</v>
      </c>
      <c r="J10890">
        <v>864</v>
      </c>
      <c r="K10890">
        <v>2008</v>
      </c>
      <c r="L10890" t="s">
        <v>11068</v>
      </c>
      <c r="M10890" t="s">
        <v>7654</v>
      </c>
      <c r="N10890" t="s">
        <v>7588</v>
      </c>
      <c r="O10890" s="6" t="str">
        <f>INDEX(lkp_Region,MATCH(tbl_Sales[[#This Row],[Suburb]],lkp_Suburb,0))</f>
        <v>Eastern Metropolitan</v>
      </c>
      <c r="P10890" s="6">
        <f>MONTH(tbl_Sales[[#This Row],[Date]])</f>
        <v>7</v>
      </c>
      <c r="Q10890" s="6">
        <f>YEAR(tbl_Sales[[#This Row],[Date]])</f>
        <v>2017</v>
      </c>
    </row>
    <row r="10891" spans="1:17" x14ac:dyDescent="0.25">
      <c r="A10891" s="1">
        <v>42943</v>
      </c>
      <c r="B10891">
        <v>170000</v>
      </c>
      <c r="C10891" t="s">
        <v>13</v>
      </c>
      <c r="D10891" t="s">
        <v>12425</v>
      </c>
      <c r="E10891" t="s">
        <v>5</v>
      </c>
      <c r="F10891">
        <v>3011</v>
      </c>
      <c r="G10891">
        <v>1</v>
      </c>
      <c r="H10891">
        <v>1</v>
      </c>
      <c r="I10891">
        <v>0</v>
      </c>
      <c r="J10891">
        <v>30</v>
      </c>
      <c r="K10891">
        <v>2013</v>
      </c>
      <c r="L10891" t="s">
        <v>11069</v>
      </c>
      <c r="M10891" t="s">
        <v>22</v>
      </c>
      <c r="N10891" t="s">
        <v>21</v>
      </c>
      <c r="O10891" s="6" t="str">
        <f>INDEX(lkp_Region,MATCH(tbl_Sales[[#This Row],[Suburb]],lkp_Suburb,0))</f>
        <v>Western Metropolitan</v>
      </c>
      <c r="P10891" s="6">
        <f>MONTH(tbl_Sales[[#This Row],[Date]])</f>
        <v>7</v>
      </c>
      <c r="Q10891" s="6">
        <f>YEAR(tbl_Sales[[#This Row],[Date]])</f>
        <v>2017</v>
      </c>
    </row>
    <row r="10892" spans="1:17" x14ac:dyDescent="0.25">
      <c r="A10892" s="1">
        <v>42943</v>
      </c>
      <c r="B10892">
        <v>395000</v>
      </c>
      <c r="C10892" t="s">
        <v>13</v>
      </c>
      <c r="D10892" t="s">
        <v>12428</v>
      </c>
      <c r="E10892" t="s">
        <v>10</v>
      </c>
      <c r="F10892">
        <v>3011</v>
      </c>
      <c r="G10892">
        <v>2</v>
      </c>
      <c r="H10892">
        <v>1</v>
      </c>
      <c r="I10892">
        <v>1</v>
      </c>
      <c r="J10892">
        <v>0</v>
      </c>
      <c r="K10892">
        <v>1970</v>
      </c>
      <c r="L10892" t="s">
        <v>11070</v>
      </c>
      <c r="M10892" t="s">
        <v>22</v>
      </c>
      <c r="N10892" t="s">
        <v>21</v>
      </c>
      <c r="O10892" s="6" t="str">
        <f>INDEX(lkp_Region,MATCH(tbl_Sales[[#This Row],[Suburb]],lkp_Suburb,0))</f>
        <v>Western Metropolitan</v>
      </c>
      <c r="P10892" s="6">
        <f>MONTH(tbl_Sales[[#This Row],[Date]])</f>
        <v>7</v>
      </c>
      <c r="Q10892" s="6">
        <f>YEAR(tbl_Sales[[#This Row],[Date]])</f>
        <v>2017</v>
      </c>
    </row>
    <row r="10893" spans="1:17" x14ac:dyDescent="0.25">
      <c r="A10893" s="1">
        <v>42943</v>
      </c>
      <c r="B10893">
        <v>920000</v>
      </c>
      <c r="C10893" t="s">
        <v>51</v>
      </c>
      <c r="D10893" t="s">
        <v>12423</v>
      </c>
      <c r="E10893" t="s">
        <v>10</v>
      </c>
      <c r="F10893">
        <v>3111</v>
      </c>
      <c r="G10893">
        <v>3</v>
      </c>
      <c r="H10893">
        <v>2</v>
      </c>
      <c r="I10893">
        <v>2</v>
      </c>
      <c r="J10893">
        <v>239</v>
      </c>
      <c r="K10893">
        <v>2007</v>
      </c>
      <c r="L10893" t="s">
        <v>11071</v>
      </c>
      <c r="M10893" t="s">
        <v>7982</v>
      </c>
      <c r="N10893" t="s">
        <v>128</v>
      </c>
      <c r="O10893" s="6" t="str">
        <f>INDEX(lkp_Region,MATCH(tbl_Sales[[#This Row],[Suburb]],lkp_Suburb,0))</f>
        <v>Eastern Metropolitan</v>
      </c>
      <c r="P10893" s="6">
        <f>MONTH(tbl_Sales[[#This Row],[Date]])</f>
        <v>7</v>
      </c>
      <c r="Q10893" s="6">
        <f>YEAR(tbl_Sales[[#This Row],[Date]])</f>
        <v>2017</v>
      </c>
    </row>
    <row r="10894" spans="1:17" x14ac:dyDescent="0.25">
      <c r="A10894" s="1">
        <v>42943</v>
      </c>
      <c r="B10894">
        <v>1385000</v>
      </c>
      <c r="C10894" t="s">
        <v>2</v>
      </c>
      <c r="D10894" t="s">
        <v>12429</v>
      </c>
      <c r="E10894" t="s">
        <v>10</v>
      </c>
      <c r="F10894">
        <v>3109</v>
      </c>
      <c r="G10894">
        <v>4</v>
      </c>
      <c r="H10894">
        <v>3</v>
      </c>
      <c r="I10894">
        <v>2</v>
      </c>
      <c r="J10894">
        <v>417</v>
      </c>
      <c r="K10894">
        <v>1980</v>
      </c>
      <c r="L10894" t="s">
        <v>11072</v>
      </c>
      <c r="M10894" t="s">
        <v>7794</v>
      </c>
      <c r="N10894" t="s">
        <v>128</v>
      </c>
      <c r="O10894" s="6" t="str">
        <f>INDEX(lkp_Region,MATCH(tbl_Sales[[#This Row],[Suburb]],lkp_Suburb,0))</f>
        <v>Eastern Metropolitan</v>
      </c>
      <c r="P10894" s="6">
        <f>MONTH(tbl_Sales[[#This Row],[Date]])</f>
        <v>7</v>
      </c>
      <c r="Q10894" s="6">
        <f>YEAR(tbl_Sales[[#This Row],[Date]])</f>
        <v>2017</v>
      </c>
    </row>
    <row r="10895" spans="1:17" x14ac:dyDescent="0.25">
      <c r="A10895" s="1">
        <v>42943</v>
      </c>
      <c r="B10895">
        <v>1663000</v>
      </c>
      <c r="C10895" t="s">
        <v>2</v>
      </c>
      <c r="D10895" t="s">
        <v>12431</v>
      </c>
      <c r="E10895" t="s">
        <v>10</v>
      </c>
      <c r="F10895">
        <v>3108</v>
      </c>
      <c r="G10895">
        <v>4</v>
      </c>
      <c r="H10895">
        <v>3</v>
      </c>
      <c r="I10895">
        <v>2</v>
      </c>
      <c r="J10895">
        <v>674</v>
      </c>
      <c r="K10895">
        <v>1982</v>
      </c>
      <c r="L10895" t="s">
        <v>11073</v>
      </c>
      <c r="M10895" t="s">
        <v>126</v>
      </c>
      <c r="N10895" t="s">
        <v>128</v>
      </c>
      <c r="O10895" s="6" t="str">
        <f>INDEX(lkp_Region,MATCH(tbl_Sales[[#This Row],[Suburb]],lkp_Suburb,0))</f>
        <v>Eastern Metropolitan</v>
      </c>
      <c r="P10895" s="6">
        <f>MONTH(tbl_Sales[[#This Row],[Date]])</f>
        <v>7</v>
      </c>
      <c r="Q10895" s="6">
        <f>YEAR(tbl_Sales[[#This Row],[Date]])</f>
        <v>2017</v>
      </c>
    </row>
    <row r="10896" spans="1:17" x14ac:dyDescent="0.25">
      <c r="A10896" s="1">
        <v>42943</v>
      </c>
      <c r="B10896">
        <v>426000</v>
      </c>
      <c r="C10896" t="s">
        <v>2</v>
      </c>
      <c r="D10896" t="s">
        <v>12430</v>
      </c>
      <c r="E10896" t="s">
        <v>10</v>
      </c>
      <c r="F10896">
        <v>3437</v>
      </c>
      <c r="G10896">
        <v>3</v>
      </c>
      <c r="H10896">
        <v>1</v>
      </c>
      <c r="I10896">
        <v>1</v>
      </c>
      <c r="J10896">
        <v>412</v>
      </c>
      <c r="K10896">
        <v>1950</v>
      </c>
      <c r="L10896" t="s">
        <v>11074</v>
      </c>
      <c r="M10896" t="s">
        <v>10061</v>
      </c>
      <c r="N10896" t="s">
        <v>8240</v>
      </c>
      <c r="O10896" s="6" t="str">
        <f>INDEX(lkp_Region,MATCH(tbl_Sales[[#This Row],[Suburb]],lkp_Suburb,0))</f>
        <v>Northern Victoria</v>
      </c>
      <c r="P10896" s="6">
        <f>MONTH(tbl_Sales[[#This Row],[Date]])</f>
        <v>7</v>
      </c>
      <c r="Q10896" s="6">
        <f>YEAR(tbl_Sales[[#This Row],[Date]])</f>
        <v>2017</v>
      </c>
    </row>
    <row r="10897" spans="1:17" x14ac:dyDescent="0.25">
      <c r="A10897" s="1">
        <v>42943</v>
      </c>
      <c r="B10897">
        <v>520000</v>
      </c>
      <c r="C10897" t="s">
        <v>2</v>
      </c>
      <c r="D10897" t="s">
        <v>12431</v>
      </c>
      <c r="E10897" t="s">
        <v>10</v>
      </c>
      <c r="F10897">
        <v>3048</v>
      </c>
      <c r="G10897">
        <v>3</v>
      </c>
      <c r="H10897">
        <v>1</v>
      </c>
      <c r="I10897">
        <v>1</v>
      </c>
      <c r="J10897">
        <v>631</v>
      </c>
      <c r="K10897">
        <v>1960</v>
      </c>
      <c r="L10897" t="s">
        <v>11075</v>
      </c>
      <c r="M10897" t="s">
        <v>8439</v>
      </c>
      <c r="N10897" t="s">
        <v>195</v>
      </c>
      <c r="O10897" s="6" t="str">
        <f>INDEX(lkp_Region,MATCH(tbl_Sales[[#This Row],[Suburb]],lkp_Suburb,0))</f>
        <v>Northern Metropolitan</v>
      </c>
      <c r="P10897" s="6">
        <f>MONTH(tbl_Sales[[#This Row],[Date]])</f>
        <v>7</v>
      </c>
      <c r="Q10897" s="6">
        <f>YEAR(tbl_Sales[[#This Row],[Date]])</f>
        <v>2017</v>
      </c>
    </row>
    <row r="10898" spans="1:17" x14ac:dyDescent="0.25">
      <c r="A10898" s="1">
        <v>42943</v>
      </c>
      <c r="B10898">
        <v>760000</v>
      </c>
      <c r="C10898" t="s">
        <v>2</v>
      </c>
      <c r="D10898" t="s">
        <v>12424</v>
      </c>
      <c r="E10898" t="s">
        <v>5</v>
      </c>
      <c r="F10898">
        <v>3175</v>
      </c>
      <c r="G10898">
        <v>3</v>
      </c>
      <c r="H10898">
        <v>1</v>
      </c>
      <c r="I10898">
        <v>2</v>
      </c>
      <c r="J10898">
        <v>751</v>
      </c>
      <c r="L10898" t="s">
        <v>11076</v>
      </c>
      <c r="M10898" t="s">
        <v>8206</v>
      </c>
      <c r="N10898" t="s">
        <v>7727</v>
      </c>
      <c r="O10898" s="6" t="str">
        <f>INDEX(lkp_Region,MATCH(tbl_Sales[[#This Row],[Suburb]],lkp_Suburb,0))</f>
        <v>South-Eastern Metropolitan</v>
      </c>
      <c r="P10898" s="6">
        <f>MONTH(tbl_Sales[[#This Row],[Date]])</f>
        <v>7</v>
      </c>
      <c r="Q10898" s="6">
        <f>YEAR(tbl_Sales[[#This Row],[Date]])</f>
        <v>2017</v>
      </c>
    </row>
    <row r="10899" spans="1:17" x14ac:dyDescent="0.25">
      <c r="A10899" s="1">
        <v>42943</v>
      </c>
      <c r="B10899">
        <v>565500</v>
      </c>
      <c r="C10899" t="s">
        <v>2</v>
      </c>
      <c r="D10899" t="s">
        <v>12424</v>
      </c>
      <c r="E10899" t="s">
        <v>10</v>
      </c>
      <c r="F10899">
        <v>3910</v>
      </c>
      <c r="G10899">
        <v>3</v>
      </c>
      <c r="H10899">
        <v>2</v>
      </c>
      <c r="I10899">
        <v>2</v>
      </c>
      <c r="J10899">
        <v>361</v>
      </c>
      <c r="L10899" t="s">
        <v>11077</v>
      </c>
      <c r="M10899" t="s">
        <v>7988</v>
      </c>
      <c r="N10899" t="s">
        <v>7773</v>
      </c>
      <c r="O10899" s="6" t="str">
        <f>INDEX(lkp_Region,MATCH(tbl_Sales[[#This Row],[Suburb]],lkp_Suburb,0))</f>
        <v>Eastern Victoria</v>
      </c>
      <c r="P10899" s="6">
        <f>MONTH(tbl_Sales[[#This Row],[Date]])</f>
        <v>7</v>
      </c>
      <c r="Q10899" s="6">
        <f>YEAR(tbl_Sales[[#This Row],[Date]])</f>
        <v>2017</v>
      </c>
    </row>
    <row r="10900" spans="1:17" x14ac:dyDescent="0.25">
      <c r="A10900" s="1">
        <v>42943</v>
      </c>
      <c r="B10900">
        <v>880000</v>
      </c>
      <c r="C10900" t="s">
        <v>2</v>
      </c>
      <c r="D10900" t="s">
        <v>12427</v>
      </c>
      <c r="E10900" t="s">
        <v>10</v>
      </c>
      <c r="F10900">
        <v>3073</v>
      </c>
      <c r="G10900">
        <v>3</v>
      </c>
      <c r="H10900">
        <v>2</v>
      </c>
      <c r="I10900">
        <v>3</v>
      </c>
      <c r="J10900">
        <v>743</v>
      </c>
      <c r="L10900" t="s">
        <v>11078</v>
      </c>
      <c r="M10900" t="s">
        <v>93</v>
      </c>
      <c r="N10900" t="s">
        <v>62</v>
      </c>
      <c r="O10900" s="6" t="str">
        <f>INDEX(lkp_Region,MATCH(tbl_Sales[[#This Row],[Suburb]],lkp_Suburb,0))</f>
        <v>Northern Metropolitan</v>
      </c>
      <c r="P10900" s="6">
        <f>MONTH(tbl_Sales[[#This Row],[Date]])</f>
        <v>7</v>
      </c>
      <c r="Q10900" s="6">
        <f>YEAR(tbl_Sales[[#This Row],[Date]])</f>
        <v>2017</v>
      </c>
    </row>
    <row r="10901" spans="1:17" x14ac:dyDescent="0.25">
      <c r="A10901" s="1">
        <v>42943</v>
      </c>
      <c r="B10901">
        <v>3015000</v>
      </c>
      <c r="C10901" t="s">
        <v>2</v>
      </c>
      <c r="D10901" t="s">
        <v>12429</v>
      </c>
      <c r="E10901" t="s">
        <v>10</v>
      </c>
      <c r="F10901">
        <v>3101</v>
      </c>
      <c r="G10901">
        <v>4</v>
      </c>
      <c r="H10901">
        <v>2</v>
      </c>
      <c r="I10901">
        <v>2</v>
      </c>
      <c r="J10901">
        <v>813</v>
      </c>
      <c r="K10901">
        <v>1970</v>
      </c>
      <c r="L10901" t="s">
        <v>11079</v>
      </c>
      <c r="M10901" t="s">
        <v>145</v>
      </c>
      <c r="N10901" t="s">
        <v>101</v>
      </c>
      <c r="O10901" s="6" t="str">
        <f>INDEX(lkp_Region,MATCH(tbl_Sales[[#This Row],[Suburb]],lkp_Suburb,0))</f>
        <v>Southern Metropolitan</v>
      </c>
      <c r="P10901" s="6">
        <f>MONTH(tbl_Sales[[#This Row],[Date]])</f>
        <v>7</v>
      </c>
      <c r="Q10901" s="6">
        <f>YEAR(tbl_Sales[[#This Row],[Date]])</f>
        <v>2017</v>
      </c>
    </row>
    <row r="10902" spans="1:17" x14ac:dyDescent="0.25">
      <c r="A10902" s="1">
        <v>42943</v>
      </c>
      <c r="B10902">
        <v>686000</v>
      </c>
      <c r="C10902" t="s">
        <v>13</v>
      </c>
      <c r="D10902" t="s">
        <v>12426</v>
      </c>
      <c r="E10902" t="s">
        <v>10</v>
      </c>
      <c r="F10902">
        <v>3087</v>
      </c>
      <c r="G10902">
        <v>2</v>
      </c>
      <c r="H10902">
        <v>1</v>
      </c>
      <c r="I10902">
        <v>1</v>
      </c>
      <c r="J10902">
        <v>169</v>
      </c>
      <c r="K10902">
        <v>2007</v>
      </c>
      <c r="L10902" t="s">
        <v>11080</v>
      </c>
      <c r="M10902" t="s">
        <v>349</v>
      </c>
      <c r="N10902" t="s">
        <v>150</v>
      </c>
      <c r="O10902" s="6" t="str">
        <f>INDEX(lkp_Region,MATCH(tbl_Sales[[#This Row],[Suburb]],lkp_Suburb,0))</f>
        <v>Northern Metropolitan</v>
      </c>
      <c r="P10902" s="6">
        <f>MONTH(tbl_Sales[[#This Row],[Date]])</f>
        <v>7</v>
      </c>
      <c r="Q10902" s="6">
        <f>YEAR(tbl_Sales[[#This Row],[Date]])</f>
        <v>2017</v>
      </c>
    </row>
    <row r="10903" spans="1:17" x14ac:dyDescent="0.25">
      <c r="A10903" s="1">
        <v>42943</v>
      </c>
      <c r="B10903">
        <v>730000</v>
      </c>
      <c r="C10903" t="s">
        <v>2</v>
      </c>
      <c r="D10903" t="s">
        <v>12423</v>
      </c>
      <c r="E10903" t="s">
        <v>10</v>
      </c>
      <c r="F10903">
        <v>3083</v>
      </c>
      <c r="G10903">
        <v>3</v>
      </c>
      <c r="H10903">
        <v>1</v>
      </c>
      <c r="I10903">
        <v>1</v>
      </c>
      <c r="J10903">
        <v>612</v>
      </c>
      <c r="K10903">
        <v>1960</v>
      </c>
      <c r="L10903" t="s">
        <v>11081</v>
      </c>
      <c r="M10903" t="s">
        <v>7813</v>
      </c>
      <c r="N10903" t="s">
        <v>150</v>
      </c>
      <c r="O10903" s="6" t="str">
        <f>INDEX(lkp_Region,MATCH(tbl_Sales[[#This Row],[Suburb]],lkp_Suburb,0))</f>
        <v>Northern Metropolitan</v>
      </c>
      <c r="P10903" s="6">
        <f>MONTH(tbl_Sales[[#This Row],[Date]])</f>
        <v>7</v>
      </c>
      <c r="Q10903" s="6">
        <f>YEAR(tbl_Sales[[#This Row],[Date]])</f>
        <v>2017</v>
      </c>
    </row>
    <row r="10904" spans="1:17" x14ac:dyDescent="0.25">
      <c r="A10904" s="1">
        <v>42943</v>
      </c>
      <c r="B10904">
        <v>1006000</v>
      </c>
      <c r="C10904" t="s">
        <v>2</v>
      </c>
      <c r="D10904" t="s">
        <v>12423</v>
      </c>
      <c r="E10904" t="s">
        <v>10</v>
      </c>
      <c r="F10904">
        <v>3081</v>
      </c>
      <c r="G10904">
        <v>3</v>
      </c>
      <c r="H10904">
        <v>1</v>
      </c>
      <c r="I10904">
        <v>0</v>
      </c>
      <c r="J10904">
        <v>758</v>
      </c>
      <c r="L10904" t="s">
        <v>11082</v>
      </c>
      <c r="M10904" t="s">
        <v>982</v>
      </c>
      <c r="N10904" t="s">
        <v>150</v>
      </c>
      <c r="O10904" s="6" t="str">
        <f>INDEX(lkp_Region,MATCH(tbl_Sales[[#This Row],[Suburb]],lkp_Suburb,0))</f>
        <v>Eastern Metropolitan</v>
      </c>
      <c r="P10904" s="6">
        <f>MONTH(tbl_Sales[[#This Row],[Date]])</f>
        <v>7</v>
      </c>
      <c r="Q10904" s="6">
        <f>YEAR(tbl_Sales[[#This Row],[Date]])</f>
        <v>2017</v>
      </c>
    </row>
    <row r="10905" spans="1:17" x14ac:dyDescent="0.25">
      <c r="A10905" s="1">
        <v>42944</v>
      </c>
      <c r="B10905">
        <v>432000</v>
      </c>
      <c r="C10905" t="s">
        <v>13</v>
      </c>
      <c r="D10905" t="s">
        <v>12427</v>
      </c>
      <c r="E10905" t="s">
        <v>5</v>
      </c>
      <c r="F10905">
        <v>3121</v>
      </c>
      <c r="G10905">
        <v>1</v>
      </c>
      <c r="H10905">
        <v>1</v>
      </c>
      <c r="I10905">
        <v>1</v>
      </c>
      <c r="J10905">
        <v>7455</v>
      </c>
      <c r="L10905" t="s">
        <v>11083</v>
      </c>
      <c r="M10905" t="s">
        <v>6</v>
      </c>
      <c r="N10905" t="s">
        <v>8</v>
      </c>
      <c r="O10905" s="6" t="str">
        <f>INDEX(lkp_Region,MATCH(tbl_Sales[[#This Row],[Suburb]],lkp_Suburb,0))</f>
        <v>Northern Metropolitan</v>
      </c>
      <c r="P10905" s="6">
        <f>MONTH(tbl_Sales[[#This Row],[Date]])</f>
        <v>7</v>
      </c>
      <c r="Q10905" s="6">
        <f>YEAR(tbl_Sales[[#This Row],[Date]])</f>
        <v>2017</v>
      </c>
    </row>
    <row r="10906" spans="1:17" x14ac:dyDescent="0.25">
      <c r="A10906" s="1">
        <v>42944</v>
      </c>
      <c r="B10906">
        <v>529000</v>
      </c>
      <c r="C10906" t="s">
        <v>2</v>
      </c>
      <c r="D10906" t="s">
        <v>12426</v>
      </c>
      <c r="E10906" t="s">
        <v>10</v>
      </c>
      <c r="F10906">
        <v>3030</v>
      </c>
      <c r="G10906">
        <v>3</v>
      </c>
      <c r="H10906">
        <v>2</v>
      </c>
      <c r="I10906">
        <v>2</v>
      </c>
      <c r="J10906">
        <v>847</v>
      </c>
      <c r="K10906">
        <v>1980</v>
      </c>
      <c r="L10906" t="s">
        <v>11084</v>
      </c>
      <c r="M10906" t="s">
        <v>8069</v>
      </c>
      <c r="N10906" t="s">
        <v>7964</v>
      </c>
      <c r="O10906" s="6" t="str">
        <f>INDEX(lkp_Region,MATCH(tbl_Sales[[#This Row],[Suburb]],lkp_Suburb,0))</f>
        <v>Western Metropolitan</v>
      </c>
      <c r="P10906" s="6">
        <f>MONTH(tbl_Sales[[#This Row],[Date]])</f>
        <v>7</v>
      </c>
      <c r="Q10906" s="6">
        <f>YEAR(tbl_Sales[[#This Row],[Date]])</f>
        <v>2017</v>
      </c>
    </row>
    <row r="10907" spans="1:17" x14ac:dyDescent="0.25">
      <c r="A10907" s="1">
        <v>42944</v>
      </c>
      <c r="B10907">
        <v>570000</v>
      </c>
      <c r="C10907" t="s">
        <v>2</v>
      </c>
      <c r="D10907" t="s">
        <v>12431</v>
      </c>
      <c r="E10907" t="s">
        <v>10</v>
      </c>
      <c r="F10907">
        <v>3030</v>
      </c>
      <c r="G10907">
        <v>3</v>
      </c>
      <c r="H10907">
        <v>1</v>
      </c>
      <c r="I10907">
        <v>3</v>
      </c>
      <c r="J10907">
        <v>909</v>
      </c>
      <c r="K10907">
        <v>1965</v>
      </c>
      <c r="L10907" t="s">
        <v>11085</v>
      </c>
      <c r="M10907" t="s">
        <v>8069</v>
      </c>
      <c r="N10907" t="s">
        <v>7964</v>
      </c>
      <c r="O10907" s="6" t="str">
        <f>INDEX(lkp_Region,MATCH(tbl_Sales[[#This Row],[Suburb]],lkp_Suburb,0))</f>
        <v>Western Metropolitan</v>
      </c>
      <c r="P10907" s="6">
        <f>MONTH(tbl_Sales[[#This Row],[Date]])</f>
        <v>7</v>
      </c>
      <c r="Q10907" s="6">
        <f>YEAR(tbl_Sales[[#This Row],[Date]])</f>
        <v>2017</v>
      </c>
    </row>
    <row r="10908" spans="1:17" x14ac:dyDescent="0.25">
      <c r="A10908" s="1">
        <v>42944</v>
      </c>
      <c r="B10908">
        <v>444000</v>
      </c>
      <c r="C10908" t="s">
        <v>13</v>
      </c>
      <c r="D10908" t="s">
        <v>12429</v>
      </c>
      <c r="E10908" t="s">
        <v>10</v>
      </c>
      <c r="F10908">
        <v>3075</v>
      </c>
      <c r="G10908">
        <v>2</v>
      </c>
      <c r="H10908">
        <v>1</v>
      </c>
      <c r="I10908">
        <v>1</v>
      </c>
      <c r="J10908">
        <v>277</v>
      </c>
      <c r="K10908">
        <v>1980</v>
      </c>
      <c r="L10908" t="s">
        <v>11086</v>
      </c>
      <c r="M10908" t="s">
        <v>7965</v>
      </c>
      <c r="N10908" t="s">
        <v>7515</v>
      </c>
      <c r="O10908" s="6" t="str">
        <f>INDEX(lkp_Region,MATCH(tbl_Sales[[#This Row],[Suburb]],lkp_Suburb,0))</f>
        <v>Northern Metropolitan</v>
      </c>
      <c r="P10908" s="6">
        <f>MONTH(tbl_Sales[[#This Row],[Date]])</f>
        <v>7</v>
      </c>
      <c r="Q10908" s="6">
        <f>YEAR(tbl_Sales[[#This Row],[Date]])</f>
        <v>2017</v>
      </c>
    </row>
    <row r="10909" spans="1:17" x14ac:dyDescent="0.25">
      <c r="A10909" s="1">
        <v>42944</v>
      </c>
      <c r="B10909">
        <v>577000</v>
      </c>
      <c r="C10909" t="s">
        <v>13</v>
      </c>
      <c r="D10909" t="s">
        <v>12428</v>
      </c>
      <c r="E10909" t="s">
        <v>10</v>
      </c>
      <c r="F10909">
        <v>3142</v>
      </c>
      <c r="G10909">
        <v>1</v>
      </c>
      <c r="H10909">
        <v>1</v>
      </c>
      <c r="I10909">
        <v>1</v>
      </c>
      <c r="J10909">
        <v>0</v>
      </c>
      <c r="K10909">
        <v>1970</v>
      </c>
      <c r="L10909" t="s">
        <v>11087</v>
      </c>
      <c r="M10909" t="s">
        <v>109</v>
      </c>
      <c r="N10909" t="s">
        <v>76</v>
      </c>
      <c r="O10909" s="6" t="str">
        <f>INDEX(lkp_Region,MATCH(tbl_Sales[[#This Row],[Suburb]],lkp_Suburb,0))</f>
        <v>Southern Metropolitan</v>
      </c>
      <c r="P10909" s="6">
        <f>MONTH(tbl_Sales[[#This Row],[Date]])</f>
        <v>7</v>
      </c>
      <c r="Q10909" s="6">
        <f>YEAR(tbl_Sales[[#This Row],[Date]])</f>
        <v>2017</v>
      </c>
    </row>
    <row r="10910" spans="1:17" x14ac:dyDescent="0.25">
      <c r="A10910" s="1">
        <v>42944</v>
      </c>
      <c r="B10910">
        <v>1240000</v>
      </c>
      <c r="C10910" t="s">
        <v>13</v>
      </c>
      <c r="D10910" t="s">
        <v>12427</v>
      </c>
      <c r="E10910" t="s">
        <v>10</v>
      </c>
      <c r="F10910">
        <v>3181</v>
      </c>
      <c r="G10910">
        <v>2</v>
      </c>
      <c r="H10910">
        <v>1</v>
      </c>
      <c r="I10910">
        <v>1</v>
      </c>
      <c r="J10910">
        <v>0</v>
      </c>
      <c r="L10910" t="s">
        <v>11088</v>
      </c>
      <c r="M10910" t="s">
        <v>302</v>
      </c>
      <c r="N10910" t="s">
        <v>76</v>
      </c>
      <c r="O10910" s="6" t="str">
        <f>INDEX(lkp_Region,MATCH(tbl_Sales[[#This Row],[Suburb]],lkp_Suburb,0))</f>
        <v>Southern Metropolitan</v>
      </c>
      <c r="P10910" s="6">
        <f>MONTH(tbl_Sales[[#This Row],[Date]])</f>
        <v>7</v>
      </c>
      <c r="Q10910" s="6">
        <f>YEAR(tbl_Sales[[#This Row],[Date]])</f>
        <v>2017</v>
      </c>
    </row>
    <row r="10911" spans="1:17" x14ac:dyDescent="0.25">
      <c r="A10911" s="1">
        <v>42944</v>
      </c>
      <c r="B10911">
        <v>621000</v>
      </c>
      <c r="C10911" t="s">
        <v>2</v>
      </c>
      <c r="D10911" t="s">
        <v>12432</v>
      </c>
      <c r="E10911" t="s">
        <v>10</v>
      </c>
      <c r="F10911">
        <v>3089</v>
      </c>
      <c r="G10911">
        <v>2</v>
      </c>
      <c r="H10911">
        <v>1</v>
      </c>
      <c r="I10911">
        <v>0</v>
      </c>
      <c r="J10911">
        <v>610</v>
      </c>
      <c r="K10911">
        <v>1939</v>
      </c>
      <c r="L10911" t="s">
        <v>11089</v>
      </c>
      <c r="M10911" t="s">
        <v>11044</v>
      </c>
      <c r="N10911" t="s">
        <v>7523</v>
      </c>
      <c r="O10911" s="6" t="str">
        <f>INDEX(lkp_Region,MATCH(tbl_Sales[[#This Row],[Suburb]],lkp_Suburb,0))</f>
        <v>Northern Victoria</v>
      </c>
      <c r="P10911" s="6">
        <f>MONTH(tbl_Sales[[#This Row],[Date]])</f>
        <v>7</v>
      </c>
      <c r="Q10911" s="6">
        <f>YEAR(tbl_Sales[[#This Row],[Date]])</f>
        <v>2017</v>
      </c>
    </row>
    <row r="10912" spans="1:17" x14ac:dyDescent="0.25">
      <c r="A10912" s="1">
        <v>42944</v>
      </c>
      <c r="B10912">
        <v>515000</v>
      </c>
      <c r="C10912" t="s">
        <v>2</v>
      </c>
      <c r="D10912" t="s">
        <v>12428</v>
      </c>
      <c r="E10912" t="s">
        <v>10</v>
      </c>
      <c r="F10912">
        <v>3060</v>
      </c>
      <c r="G10912">
        <v>1</v>
      </c>
      <c r="H10912">
        <v>1</v>
      </c>
      <c r="I10912">
        <v>0</v>
      </c>
      <c r="J10912">
        <v>173</v>
      </c>
      <c r="L10912" t="s">
        <v>11090</v>
      </c>
      <c r="M10912" t="s">
        <v>16</v>
      </c>
      <c r="N10912" t="s">
        <v>18</v>
      </c>
      <c r="O10912" s="6" t="str">
        <f>INDEX(lkp_Region,MATCH(tbl_Sales[[#This Row],[Suburb]],lkp_Suburb,0))</f>
        <v>Northern Metropolitan</v>
      </c>
      <c r="P10912" s="6">
        <f>MONTH(tbl_Sales[[#This Row],[Date]])</f>
        <v>7</v>
      </c>
      <c r="Q10912" s="6">
        <f>YEAR(tbl_Sales[[#This Row],[Date]])</f>
        <v>2017</v>
      </c>
    </row>
    <row r="10913" spans="1:17" x14ac:dyDescent="0.25">
      <c r="A10913" s="1">
        <v>42944</v>
      </c>
      <c r="B10913">
        <v>425500</v>
      </c>
      <c r="C10913" t="s">
        <v>13</v>
      </c>
      <c r="D10913" t="s">
        <v>12428</v>
      </c>
      <c r="E10913" t="s">
        <v>10</v>
      </c>
      <c r="F10913">
        <v>3032</v>
      </c>
      <c r="G10913">
        <v>2</v>
      </c>
      <c r="H10913">
        <v>1</v>
      </c>
      <c r="I10913">
        <v>1</v>
      </c>
      <c r="J10913">
        <v>1727</v>
      </c>
      <c r="K10913">
        <v>1960</v>
      </c>
      <c r="L10913" t="s">
        <v>11091</v>
      </c>
      <c r="M10913" t="s">
        <v>160</v>
      </c>
      <c r="N10913" t="s">
        <v>49</v>
      </c>
      <c r="O10913" s="6" t="str">
        <f>INDEX(lkp_Region,MATCH(tbl_Sales[[#This Row],[Suburb]],lkp_Suburb,0))</f>
        <v>Western Metropolitan</v>
      </c>
      <c r="P10913" s="6">
        <f>MONTH(tbl_Sales[[#This Row],[Date]])</f>
        <v>7</v>
      </c>
      <c r="Q10913" s="6">
        <f>YEAR(tbl_Sales[[#This Row],[Date]])</f>
        <v>2017</v>
      </c>
    </row>
    <row r="10914" spans="1:17" x14ac:dyDescent="0.25">
      <c r="A10914" s="1">
        <v>42944</v>
      </c>
      <c r="B10914">
        <v>1425000</v>
      </c>
      <c r="C10914" t="s">
        <v>2</v>
      </c>
      <c r="D10914" t="s">
        <v>12429</v>
      </c>
      <c r="E10914" t="s">
        <v>10</v>
      </c>
      <c r="F10914">
        <v>3039</v>
      </c>
      <c r="G10914">
        <v>4</v>
      </c>
      <c r="H10914">
        <v>2</v>
      </c>
      <c r="I10914">
        <v>2</v>
      </c>
      <c r="J10914">
        <v>388</v>
      </c>
      <c r="K10914">
        <v>1890</v>
      </c>
      <c r="L10914" t="s">
        <v>11092</v>
      </c>
      <c r="M10914" t="s">
        <v>242</v>
      </c>
      <c r="N10914" t="s">
        <v>49</v>
      </c>
      <c r="O10914" s="6" t="str">
        <f>INDEX(lkp_Region,MATCH(tbl_Sales[[#This Row],[Suburb]],lkp_Suburb,0))</f>
        <v>Western Metropolitan</v>
      </c>
      <c r="P10914" s="6">
        <f>MONTH(tbl_Sales[[#This Row],[Date]])</f>
        <v>7</v>
      </c>
      <c r="Q10914" s="6">
        <f>YEAR(tbl_Sales[[#This Row],[Date]])</f>
        <v>2017</v>
      </c>
    </row>
    <row r="10915" spans="1:17" x14ac:dyDescent="0.25">
      <c r="A10915" s="1">
        <v>42944</v>
      </c>
      <c r="B10915">
        <v>341000</v>
      </c>
      <c r="C10915" t="s">
        <v>2</v>
      </c>
      <c r="D10915" t="s">
        <v>12426</v>
      </c>
      <c r="E10915" t="s">
        <v>10</v>
      </c>
      <c r="F10915">
        <v>3338</v>
      </c>
      <c r="G10915">
        <v>3</v>
      </c>
      <c r="H10915">
        <v>2</v>
      </c>
      <c r="I10915">
        <v>4</v>
      </c>
      <c r="J10915">
        <v>578</v>
      </c>
      <c r="L10915" t="s">
        <v>11093</v>
      </c>
      <c r="M10915" t="s">
        <v>8044</v>
      </c>
      <c r="N10915" t="s">
        <v>7542</v>
      </c>
      <c r="O10915" s="6" t="str">
        <f>INDEX(lkp_Region,MATCH(tbl_Sales[[#This Row],[Suburb]],lkp_Suburb,0))</f>
        <v>Western Victoria</v>
      </c>
      <c r="P10915" s="6">
        <f>MONTH(tbl_Sales[[#This Row],[Date]])</f>
        <v>7</v>
      </c>
      <c r="Q10915" s="6">
        <f>YEAR(tbl_Sales[[#This Row],[Date]])</f>
        <v>2017</v>
      </c>
    </row>
    <row r="10916" spans="1:17" x14ac:dyDescent="0.25">
      <c r="A10916" s="1">
        <v>42944</v>
      </c>
      <c r="B10916">
        <v>962000</v>
      </c>
      <c r="C10916" t="s">
        <v>2</v>
      </c>
      <c r="D10916" t="s">
        <v>12425</v>
      </c>
      <c r="E10916" t="s">
        <v>10</v>
      </c>
      <c r="F10916">
        <v>3051</v>
      </c>
      <c r="G10916">
        <v>2</v>
      </c>
      <c r="H10916">
        <v>1</v>
      </c>
      <c r="I10916">
        <v>0</v>
      </c>
      <c r="J10916">
        <v>91</v>
      </c>
      <c r="L10916" t="s">
        <v>11094</v>
      </c>
      <c r="M10916" t="s">
        <v>915</v>
      </c>
      <c r="N10916" t="s">
        <v>88</v>
      </c>
      <c r="O10916" s="6" t="str">
        <f>INDEX(lkp_Region,MATCH(tbl_Sales[[#This Row],[Suburb]],lkp_Suburb,0))</f>
        <v>Northern Metropolitan</v>
      </c>
      <c r="P10916" s="6">
        <f>MONTH(tbl_Sales[[#This Row],[Date]])</f>
        <v>7</v>
      </c>
      <c r="Q10916" s="6">
        <f>YEAR(tbl_Sales[[#This Row],[Date]])</f>
        <v>2017</v>
      </c>
    </row>
    <row r="10917" spans="1:17" x14ac:dyDescent="0.25">
      <c r="A10917" s="1">
        <v>42944</v>
      </c>
      <c r="B10917">
        <v>1240000</v>
      </c>
      <c r="C10917" t="s">
        <v>2</v>
      </c>
      <c r="D10917" t="s">
        <v>12431</v>
      </c>
      <c r="E10917" t="s">
        <v>5</v>
      </c>
      <c r="F10917">
        <v>3013</v>
      </c>
      <c r="G10917">
        <v>3</v>
      </c>
      <c r="H10917">
        <v>3</v>
      </c>
      <c r="I10917">
        <v>6</v>
      </c>
      <c r="J10917">
        <v>668</v>
      </c>
      <c r="K10917">
        <v>1990</v>
      </c>
      <c r="L10917" t="s">
        <v>11095</v>
      </c>
      <c r="M10917" t="s">
        <v>65</v>
      </c>
      <c r="N10917" t="s">
        <v>21</v>
      </c>
      <c r="O10917" s="6" t="str">
        <f>INDEX(lkp_Region,MATCH(tbl_Sales[[#This Row],[Suburb]],lkp_Suburb,0))</f>
        <v>Western Metropolitan</v>
      </c>
      <c r="P10917" s="6">
        <f>MONTH(tbl_Sales[[#This Row],[Date]])</f>
        <v>7</v>
      </c>
      <c r="Q10917" s="6">
        <f>YEAR(tbl_Sales[[#This Row],[Date]])</f>
        <v>2017</v>
      </c>
    </row>
    <row r="10918" spans="1:17" x14ac:dyDescent="0.25">
      <c r="A10918" s="1">
        <v>42944</v>
      </c>
      <c r="B10918">
        <v>1400000</v>
      </c>
      <c r="C10918" t="s">
        <v>2</v>
      </c>
      <c r="D10918" t="s">
        <v>12431</v>
      </c>
      <c r="E10918" t="s">
        <v>10</v>
      </c>
      <c r="F10918">
        <v>3013</v>
      </c>
      <c r="G10918">
        <v>3</v>
      </c>
      <c r="H10918">
        <v>3</v>
      </c>
      <c r="I10918">
        <v>6</v>
      </c>
      <c r="J10918">
        <v>668</v>
      </c>
      <c r="K10918">
        <v>1990</v>
      </c>
      <c r="L10918" t="s">
        <v>11095</v>
      </c>
      <c r="M10918" t="s">
        <v>65</v>
      </c>
      <c r="N10918" t="s">
        <v>21</v>
      </c>
      <c r="O10918" s="6" t="str">
        <f>INDEX(lkp_Region,MATCH(tbl_Sales[[#This Row],[Suburb]],lkp_Suburb,0))</f>
        <v>Western Metropolitan</v>
      </c>
      <c r="P10918" s="6">
        <f>MONTH(tbl_Sales[[#This Row],[Date]])</f>
        <v>7</v>
      </c>
      <c r="Q10918" s="6">
        <f>YEAR(tbl_Sales[[#This Row],[Date]])</f>
        <v>2017</v>
      </c>
    </row>
    <row r="10919" spans="1:17" x14ac:dyDescent="0.25">
      <c r="A10919" s="1">
        <v>42944</v>
      </c>
      <c r="B10919">
        <v>731000</v>
      </c>
      <c r="C10919" t="s">
        <v>51</v>
      </c>
      <c r="D10919" t="s">
        <v>12429</v>
      </c>
      <c r="E10919" t="s">
        <v>10</v>
      </c>
      <c r="F10919">
        <v>3107</v>
      </c>
      <c r="G10919">
        <v>2</v>
      </c>
      <c r="H10919">
        <v>1</v>
      </c>
      <c r="I10919">
        <v>1</v>
      </c>
      <c r="J10919">
        <v>217</v>
      </c>
      <c r="K10919">
        <v>2005</v>
      </c>
      <c r="L10919" t="s">
        <v>11096</v>
      </c>
      <c r="M10919" t="s">
        <v>586</v>
      </c>
      <c r="N10919" t="s">
        <v>128</v>
      </c>
      <c r="O10919" s="6" t="str">
        <f>INDEX(lkp_Region,MATCH(tbl_Sales[[#This Row],[Suburb]],lkp_Suburb,0))</f>
        <v>Eastern Metropolitan</v>
      </c>
      <c r="P10919" s="6">
        <f>MONTH(tbl_Sales[[#This Row],[Date]])</f>
        <v>7</v>
      </c>
      <c r="Q10919" s="6">
        <f>YEAR(tbl_Sales[[#This Row],[Date]])</f>
        <v>2017</v>
      </c>
    </row>
    <row r="10920" spans="1:17" x14ac:dyDescent="0.25">
      <c r="A10920" s="1">
        <v>42944</v>
      </c>
      <c r="B10920">
        <v>559000</v>
      </c>
      <c r="C10920" t="s">
        <v>2</v>
      </c>
      <c r="D10920" t="s">
        <v>12426</v>
      </c>
      <c r="E10920" t="s">
        <v>10</v>
      </c>
      <c r="F10920">
        <v>3047</v>
      </c>
      <c r="G10920">
        <v>3</v>
      </c>
      <c r="H10920">
        <v>1</v>
      </c>
      <c r="I10920">
        <v>2</v>
      </c>
      <c r="J10920">
        <v>604</v>
      </c>
      <c r="L10920" t="s">
        <v>1871</v>
      </c>
      <c r="M10920" t="s">
        <v>779</v>
      </c>
      <c r="N10920" t="s">
        <v>195</v>
      </c>
      <c r="O10920" s="6" t="str">
        <f>INDEX(lkp_Region,MATCH(tbl_Sales[[#This Row],[Suburb]],lkp_Suburb,0))</f>
        <v>Northern Metropolitan</v>
      </c>
      <c r="P10920" s="6">
        <f>MONTH(tbl_Sales[[#This Row],[Date]])</f>
        <v>7</v>
      </c>
      <c r="Q10920" s="6">
        <f>YEAR(tbl_Sales[[#This Row],[Date]])</f>
        <v>2017</v>
      </c>
    </row>
    <row r="10921" spans="1:17" x14ac:dyDescent="0.25">
      <c r="A10921" s="1">
        <v>42944</v>
      </c>
      <c r="B10921">
        <v>1045000</v>
      </c>
      <c r="C10921" t="s">
        <v>2</v>
      </c>
      <c r="D10921" t="s">
        <v>12428</v>
      </c>
      <c r="E10921" t="s">
        <v>5</v>
      </c>
      <c r="F10921">
        <v>3204</v>
      </c>
      <c r="G10921">
        <v>3</v>
      </c>
      <c r="H10921">
        <v>1</v>
      </c>
      <c r="I10921">
        <v>1</v>
      </c>
      <c r="J10921">
        <v>401</v>
      </c>
      <c r="K10921">
        <v>1970</v>
      </c>
      <c r="L10921" t="s">
        <v>11097</v>
      </c>
      <c r="M10921" t="s">
        <v>55</v>
      </c>
      <c r="N10921" t="s">
        <v>57</v>
      </c>
      <c r="O10921" s="6" t="str">
        <f>INDEX(lkp_Region,MATCH(tbl_Sales[[#This Row],[Suburb]],lkp_Suburb,0))</f>
        <v>Southern Metropolitan</v>
      </c>
      <c r="P10921" s="6">
        <f>MONTH(tbl_Sales[[#This Row],[Date]])</f>
        <v>7</v>
      </c>
      <c r="Q10921" s="6">
        <f>YEAR(tbl_Sales[[#This Row],[Date]])</f>
        <v>2017</v>
      </c>
    </row>
    <row r="10922" spans="1:17" x14ac:dyDescent="0.25">
      <c r="A10922" s="1">
        <v>42944</v>
      </c>
      <c r="B10922">
        <v>617500</v>
      </c>
      <c r="C10922" t="s">
        <v>51</v>
      </c>
      <c r="D10922" t="s">
        <v>12431</v>
      </c>
      <c r="E10922" t="s">
        <v>5</v>
      </c>
      <c r="F10922">
        <v>3073</v>
      </c>
      <c r="G10922">
        <v>2</v>
      </c>
      <c r="H10922">
        <v>2</v>
      </c>
      <c r="I10922">
        <v>1</v>
      </c>
      <c r="J10922">
        <v>0</v>
      </c>
      <c r="K10922">
        <v>2010</v>
      </c>
      <c r="L10922" t="s">
        <v>11098</v>
      </c>
      <c r="M10922" t="s">
        <v>93</v>
      </c>
      <c r="N10922" t="s">
        <v>62</v>
      </c>
      <c r="O10922" s="6" t="str">
        <f>INDEX(lkp_Region,MATCH(tbl_Sales[[#This Row],[Suburb]],lkp_Suburb,0))</f>
        <v>Northern Metropolitan</v>
      </c>
      <c r="P10922" s="6">
        <f>MONTH(tbl_Sales[[#This Row],[Date]])</f>
        <v>7</v>
      </c>
      <c r="Q10922" s="6">
        <f>YEAR(tbl_Sales[[#This Row],[Date]])</f>
        <v>2017</v>
      </c>
    </row>
    <row r="10923" spans="1:17" x14ac:dyDescent="0.25">
      <c r="A10923" s="1">
        <v>42944</v>
      </c>
      <c r="B10923">
        <v>950000</v>
      </c>
      <c r="C10923" t="s">
        <v>13</v>
      </c>
      <c r="D10923" t="s">
        <v>12425</v>
      </c>
      <c r="E10923" t="s">
        <v>10</v>
      </c>
      <c r="F10923">
        <v>3104</v>
      </c>
      <c r="G10923">
        <v>2</v>
      </c>
      <c r="H10923">
        <v>1</v>
      </c>
      <c r="I10923">
        <v>1</v>
      </c>
      <c r="J10923">
        <v>327</v>
      </c>
      <c r="K10923">
        <v>1975</v>
      </c>
      <c r="L10923" t="s">
        <v>11099</v>
      </c>
      <c r="M10923" t="s">
        <v>99</v>
      </c>
      <c r="N10923" t="s">
        <v>101</v>
      </c>
      <c r="O10923" s="6" t="str">
        <f>INDEX(lkp_Region,MATCH(tbl_Sales[[#This Row],[Suburb]],lkp_Suburb,0))</f>
        <v>Southern Metropolitan</v>
      </c>
      <c r="P10923" s="6">
        <f>MONTH(tbl_Sales[[#This Row],[Date]])</f>
        <v>7</v>
      </c>
      <c r="Q10923" s="6">
        <f>YEAR(tbl_Sales[[#This Row],[Date]])</f>
        <v>2017</v>
      </c>
    </row>
    <row r="10924" spans="1:17" x14ac:dyDescent="0.25">
      <c r="A10924" s="1">
        <v>42944</v>
      </c>
      <c r="B10924">
        <v>1007000</v>
      </c>
      <c r="C10924" t="s">
        <v>51</v>
      </c>
      <c r="D10924" t="s">
        <v>12427</v>
      </c>
      <c r="E10924" t="s">
        <v>10</v>
      </c>
      <c r="F10924">
        <v>3101</v>
      </c>
      <c r="G10924">
        <v>3</v>
      </c>
      <c r="H10924">
        <v>2</v>
      </c>
      <c r="I10924">
        <v>1</v>
      </c>
      <c r="J10924">
        <v>0</v>
      </c>
      <c r="K10924">
        <v>1977</v>
      </c>
      <c r="L10924" t="s">
        <v>11100</v>
      </c>
      <c r="M10924" t="s">
        <v>145</v>
      </c>
      <c r="N10924" t="s">
        <v>101</v>
      </c>
      <c r="O10924" s="6" t="str">
        <f>INDEX(lkp_Region,MATCH(tbl_Sales[[#This Row],[Suburb]],lkp_Suburb,0))</f>
        <v>Southern Metropolitan</v>
      </c>
      <c r="P10924" s="6">
        <f>MONTH(tbl_Sales[[#This Row],[Date]])</f>
        <v>7</v>
      </c>
      <c r="Q10924" s="6">
        <f>YEAR(tbl_Sales[[#This Row],[Date]])</f>
        <v>2017</v>
      </c>
    </row>
    <row r="10925" spans="1:17" x14ac:dyDescent="0.25">
      <c r="A10925" s="1">
        <v>42944</v>
      </c>
      <c r="B10925">
        <v>1410000</v>
      </c>
      <c r="C10925" t="s">
        <v>2</v>
      </c>
      <c r="D10925" t="s">
        <v>12423</v>
      </c>
      <c r="E10925" t="s">
        <v>5</v>
      </c>
      <c r="F10925">
        <v>3101</v>
      </c>
      <c r="G10925">
        <v>3</v>
      </c>
      <c r="H10925">
        <v>1</v>
      </c>
      <c r="I10925">
        <v>1</v>
      </c>
      <c r="J10925">
        <v>404</v>
      </c>
      <c r="K10925">
        <v>1930</v>
      </c>
      <c r="L10925" t="s">
        <v>11101</v>
      </c>
      <c r="M10925" t="s">
        <v>145</v>
      </c>
      <c r="N10925" t="s">
        <v>101</v>
      </c>
      <c r="O10925" s="6" t="str">
        <f>INDEX(lkp_Region,MATCH(tbl_Sales[[#This Row],[Suburb]],lkp_Suburb,0))</f>
        <v>Southern Metropolitan</v>
      </c>
      <c r="P10925" s="6">
        <f>MONTH(tbl_Sales[[#This Row],[Date]])</f>
        <v>7</v>
      </c>
      <c r="Q10925" s="6">
        <f>YEAR(tbl_Sales[[#This Row],[Date]])</f>
        <v>2017</v>
      </c>
    </row>
    <row r="10926" spans="1:17" x14ac:dyDescent="0.25">
      <c r="A10926" s="1">
        <v>42944</v>
      </c>
      <c r="B10926">
        <v>850000</v>
      </c>
      <c r="C10926" t="s">
        <v>2</v>
      </c>
      <c r="D10926" t="s">
        <v>12426</v>
      </c>
      <c r="E10926" t="s">
        <v>10</v>
      </c>
      <c r="F10926">
        <v>3087</v>
      </c>
      <c r="G10926">
        <v>3</v>
      </c>
      <c r="H10926">
        <v>1</v>
      </c>
      <c r="I10926">
        <v>2</v>
      </c>
      <c r="J10926">
        <v>766</v>
      </c>
      <c r="L10926" t="s">
        <v>11102</v>
      </c>
      <c r="M10926" t="s">
        <v>7565</v>
      </c>
      <c r="N10926" t="s">
        <v>150</v>
      </c>
      <c r="O10926" s="6" t="str">
        <f>INDEX(lkp_Region,MATCH(tbl_Sales[[#This Row],[Suburb]],lkp_Suburb,0))</f>
        <v>Northern Metropolitan</v>
      </c>
      <c r="P10926" s="6">
        <f>MONTH(tbl_Sales[[#This Row],[Date]])</f>
        <v>7</v>
      </c>
      <c r="Q10926" s="6">
        <f>YEAR(tbl_Sales[[#This Row],[Date]])</f>
        <v>2017</v>
      </c>
    </row>
    <row r="10927" spans="1:17" x14ac:dyDescent="0.25">
      <c r="A10927" s="1">
        <v>42944</v>
      </c>
      <c r="B10927">
        <v>1300000</v>
      </c>
      <c r="C10927" t="s">
        <v>2</v>
      </c>
      <c r="D10927" t="s">
        <v>12427</v>
      </c>
      <c r="E10927" t="s">
        <v>5</v>
      </c>
      <c r="F10927">
        <v>3084</v>
      </c>
      <c r="G10927">
        <v>3</v>
      </c>
      <c r="H10927">
        <v>1</v>
      </c>
      <c r="I10927">
        <v>2</v>
      </c>
      <c r="J10927">
        <v>615</v>
      </c>
      <c r="K10927">
        <v>1950</v>
      </c>
      <c r="L10927" t="s">
        <v>11103</v>
      </c>
      <c r="M10927" t="s">
        <v>257</v>
      </c>
      <c r="N10927" t="s">
        <v>150</v>
      </c>
      <c r="O10927" s="6" t="str">
        <f>INDEX(lkp_Region,MATCH(tbl_Sales[[#This Row],[Suburb]],lkp_Suburb,0))</f>
        <v>Eastern Metropolitan</v>
      </c>
      <c r="P10927" s="6">
        <f>MONTH(tbl_Sales[[#This Row],[Date]])</f>
        <v>7</v>
      </c>
      <c r="Q10927" s="6">
        <f>YEAR(tbl_Sales[[#This Row],[Date]])</f>
        <v>2017</v>
      </c>
    </row>
    <row r="10928" spans="1:17" x14ac:dyDescent="0.25">
      <c r="A10928" s="1">
        <v>42944</v>
      </c>
      <c r="B10928">
        <v>1601000</v>
      </c>
      <c r="C10928" t="s">
        <v>2</v>
      </c>
      <c r="D10928" t="s">
        <v>12432</v>
      </c>
      <c r="E10928" t="s">
        <v>10</v>
      </c>
      <c r="F10928">
        <v>3079</v>
      </c>
      <c r="G10928">
        <v>2</v>
      </c>
      <c r="H10928">
        <v>1</v>
      </c>
      <c r="I10928">
        <v>2</v>
      </c>
      <c r="J10928">
        <v>697</v>
      </c>
      <c r="L10928" t="s">
        <v>11104</v>
      </c>
      <c r="M10928" t="s">
        <v>1008</v>
      </c>
      <c r="N10928" t="s">
        <v>150</v>
      </c>
      <c r="O10928" s="6" t="str">
        <f>INDEX(lkp_Region,MATCH(tbl_Sales[[#This Row],[Suburb]],lkp_Suburb,0))</f>
        <v>Eastern Metropolitan</v>
      </c>
      <c r="P10928" s="6">
        <f>MONTH(tbl_Sales[[#This Row],[Date]])</f>
        <v>7</v>
      </c>
      <c r="Q10928" s="6">
        <f>YEAR(tbl_Sales[[#This Row],[Date]])</f>
        <v>2017</v>
      </c>
    </row>
    <row r="10929" spans="1:17" x14ac:dyDescent="0.25">
      <c r="A10929" s="1">
        <v>42945</v>
      </c>
      <c r="B10929">
        <v>666000</v>
      </c>
      <c r="C10929" t="s">
        <v>13</v>
      </c>
      <c r="D10929" t="s">
        <v>12428</v>
      </c>
      <c r="E10929" t="s">
        <v>10</v>
      </c>
      <c r="F10929">
        <v>3121</v>
      </c>
      <c r="G10929">
        <v>2</v>
      </c>
      <c r="H10929">
        <v>1</v>
      </c>
      <c r="I10929">
        <v>1</v>
      </c>
      <c r="J10929">
        <v>0</v>
      </c>
      <c r="L10929" t="s">
        <v>11105</v>
      </c>
      <c r="M10929" t="s">
        <v>6</v>
      </c>
      <c r="N10929" t="s">
        <v>8</v>
      </c>
      <c r="O10929" s="6" t="str">
        <f>INDEX(lkp_Region,MATCH(tbl_Sales[[#This Row],[Suburb]],lkp_Suburb,0))</f>
        <v>Northern Metropolitan</v>
      </c>
      <c r="P10929" s="6">
        <f>MONTH(tbl_Sales[[#This Row],[Date]])</f>
        <v>7</v>
      </c>
      <c r="Q10929" s="6">
        <f>YEAR(tbl_Sales[[#This Row],[Date]])</f>
        <v>2017</v>
      </c>
    </row>
    <row r="10930" spans="1:17" x14ac:dyDescent="0.25">
      <c r="A10930" s="1">
        <v>42945</v>
      </c>
      <c r="B10930">
        <v>715000</v>
      </c>
      <c r="C10930" t="s">
        <v>13</v>
      </c>
      <c r="D10930" t="s">
        <v>12427</v>
      </c>
      <c r="E10930" t="s">
        <v>10</v>
      </c>
      <c r="F10930">
        <v>3121</v>
      </c>
      <c r="G10930">
        <v>2</v>
      </c>
      <c r="H10930">
        <v>1</v>
      </c>
      <c r="I10930">
        <v>2</v>
      </c>
      <c r="J10930">
        <v>2427</v>
      </c>
      <c r="L10930" t="s">
        <v>11106</v>
      </c>
      <c r="M10930" t="s">
        <v>6</v>
      </c>
      <c r="N10930" t="s">
        <v>8</v>
      </c>
      <c r="O10930" s="6" t="str">
        <f>INDEX(lkp_Region,MATCH(tbl_Sales[[#This Row],[Suburb]],lkp_Suburb,0))</f>
        <v>Northern Metropolitan</v>
      </c>
      <c r="P10930" s="6">
        <f>MONTH(tbl_Sales[[#This Row],[Date]])</f>
        <v>7</v>
      </c>
      <c r="Q10930" s="6">
        <f>YEAR(tbl_Sales[[#This Row],[Date]])</f>
        <v>2017</v>
      </c>
    </row>
    <row r="10931" spans="1:17" x14ac:dyDescent="0.25">
      <c r="A10931" s="1">
        <v>42945</v>
      </c>
      <c r="B10931">
        <v>665000</v>
      </c>
      <c r="C10931" t="s">
        <v>2</v>
      </c>
      <c r="D10931" t="s">
        <v>12428</v>
      </c>
      <c r="E10931" t="s">
        <v>10</v>
      </c>
      <c r="F10931">
        <v>3030</v>
      </c>
      <c r="G10931">
        <v>4</v>
      </c>
      <c r="H10931">
        <v>2</v>
      </c>
      <c r="I10931">
        <v>2</v>
      </c>
      <c r="J10931">
        <v>520</v>
      </c>
      <c r="K10931">
        <v>2014</v>
      </c>
      <c r="L10931" t="s">
        <v>11107</v>
      </c>
      <c r="M10931" t="s">
        <v>8069</v>
      </c>
      <c r="N10931" t="s">
        <v>7964</v>
      </c>
      <c r="O10931" s="6" t="str">
        <f>INDEX(lkp_Region,MATCH(tbl_Sales[[#This Row],[Suburb]],lkp_Suburb,0))</f>
        <v>Western Metropolitan</v>
      </c>
      <c r="P10931" s="6">
        <f>MONTH(tbl_Sales[[#This Row],[Date]])</f>
        <v>7</v>
      </c>
      <c r="Q10931" s="6">
        <f>YEAR(tbl_Sales[[#This Row],[Date]])</f>
        <v>2017</v>
      </c>
    </row>
    <row r="10932" spans="1:17" x14ac:dyDescent="0.25">
      <c r="A10932" s="1">
        <v>42945</v>
      </c>
      <c r="B10932">
        <v>685000</v>
      </c>
      <c r="C10932" t="s">
        <v>2</v>
      </c>
      <c r="D10932" t="s">
        <v>12427</v>
      </c>
      <c r="E10932" t="s">
        <v>10</v>
      </c>
      <c r="F10932">
        <v>3083</v>
      </c>
      <c r="G10932">
        <v>3</v>
      </c>
      <c r="H10932">
        <v>1</v>
      </c>
      <c r="I10932">
        <v>2</v>
      </c>
      <c r="J10932">
        <v>557</v>
      </c>
      <c r="L10932" t="s">
        <v>11108</v>
      </c>
      <c r="M10932" t="s">
        <v>7813</v>
      </c>
      <c r="N10932" t="s">
        <v>7515</v>
      </c>
      <c r="O10932" s="6" t="str">
        <f>INDEX(lkp_Region,MATCH(tbl_Sales[[#This Row],[Suburb]],lkp_Suburb,0))</f>
        <v>Northern Metropolitan</v>
      </c>
      <c r="P10932" s="6">
        <f>MONTH(tbl_Sales[[#This Row],[Date]])</f>
        <v>7</v>
      </c>
      <c r="Q10932" s="6">
        <f>YEAR(tbl_Sales[[#This Row],[Date]])</f>
        <v>2017</v>
      </c>
    </row>
    <row r="10933" spans="1:17" x14ac:dyDescent="0.25">
      <c r="A10933" s="1">
        <v>42945</v>
      </c>
      <c r="B10933">
        <v>750000</v>
      </c>
      <c r="C10933" t="s">
        <v>2</v>
      </c>
      <c r="D10933" t="s">
        <v>12427</v>
      </c>
      <c r="E10933" t="s">
        <v>10</v>
      </c>
      <c r="F10933">
        <v>3075</v>
      </c>
      <c r="G10933">
        <v>4</v>
      </c>
      <c r="H10933">
        <v>2</v>
      </c>
      <c r="I10933">
        <v>4</v>
      </c>
      <c r="J10933">
        <v>544</v>
      </c>
      <c r="K10933">
        <v>2008</v>
      </c>
      <c r="L10933" t="s">
        <v>11109</v>
      </c>
      <c r="M10933" t="s">
        <v>7965</v>
      </c>
      <c r="N10933" t="s">
        <v>7515</v>
      </c>
      <c r="O10933" s="6" t="str">
        <f>INDEX(lkp_Region,MATCH(tbl_Sales[[#This Row],[Suburb]],lkp_Suburb,0))</f>
        <v>Northern Metropolitan</v>
      </c>
      <c r="P10933" s="6">
        <f>MONTH(tbl_Sales[[#This Row],[Date]])</f>
        <v>7</v>
      </c>
      <c r="Q10933" s="6">
        <f>YEAR(tbl_Sales[[#This Row],[Date]])</f>
        <v>2017</v>
      </c>
    </row>
    <row r="10934" spans="1:17" x14ac:dyDescent="0.25">
      <c r="A10934" s="1">
        <v>42945</v>
      </c>
      <c r="B10934">
        <v>917000</v>
      </c>
      <c r="C10934" t="s">
        <v>51</v>
      </c>
      <c r="D10934" t="s">
        <v>12423</v>
      </c>
      <c r="E10934" t="s">
        <v>10</v>
      </c>
      <c r="F10934">
        <v>3133</v>
      </c>
      <c r="G10934">
        <v>3</v>
      </c>
      <c r="H10934">
        <v>2</v>
      </c>
      <c r="I10934">
        <v>2</v>
      </c>
      <c r="J10934">
        <v>260</v>
      </c>
      <c r="K10934">
        <v>2004</v>
      </c>
      <c r="L10934" t="s">
        <v>11110</v>
      </c>
      <c r="M10934" t="s">
        <v>7516</v>
      </c>
      <c r="N10934" t="s">
        <v>14</v>
      </c>
      <c r="O10934" s="6" t="str">
        <f>INDEX(lkp_Region,MATCH(tbl_Sales[[#This Row],[Suburb]],lkp_Suburb,0))</f>
        <v>Eastern Metropolitan</v>
      </c>
      <c r="P10934" s="6">
        <f>MONTH(tbl_Sales[[#This Row],[Date]])</f>
        <v>7</v>
      </c>
      <c r="Q10934" s="6">
        <f>YEAR(tbl_Sales[[#This Row],[Date]])</f>
        <v>2017</v>
      </c>
    </row>
    <row r="10935" spans="1:17" x14ac:dyDescent="0.25">
      <c r="A10935" s="1">
        <v>42945</v>
      </c>
      <c r="B10935">
        <v>1071000</v>
      </c>
      <c r="C10935" t="s">
        <v>2</v>
      </c>
      <c r="D10935" t="s">
        <v>12423</v>
      </c>
      <c r="E10935" t="s">
        <v>10</v>
      </c>
      <c r="F10935">
        <v>3132</v>
      </c>
      <c r="G10935">
        <v>3</v>
      </c>
      <c r="H10935">
        <v>1</v>
      </c>
      <c r="I10935">
        <v>2</v>
      </c>
      <c r="J10935">
        <v>684</v>
      </c>
      <c r="L10935" t="s">
        <v>11111</v>
      </c>
      <c r="M10935" t="s">
        <v>7708</v>
      </c>
      <c r="N10935" t="s">
        <v>14</v>
      </c>
      <c r="O10935" s="6" t="str">
        <f>INDEX(lkp_Region,MATCH(tbl_Sales[[#This Row],[Suburb]],lkp_Suburb,0))</f>
        <v>Eastern Metropolitan</v>
      </c>
      <c r="P10935" s="6">
        <f>MONTH(tbl_Sales[[#This Row],[Date]])</f>
        <v>7</v>
      </c>
      <c r="Q10935" s="6">
        <f>YEAR(tbl_Sales[[#This Row],[Date]])</f>
        <v>2017</v>
      </c>
    </row>
    <row r="10936" spans="1:17" x14ac:dyDescent="0.25">
      <c r="A10936" s="1">
        <v>42945</v>
      </c>
      <c r="B10936">
        <v>760000</v>
      </c>
      <c r="C10936" t="s">
        <v>13</v>
      </c>
      <c r="D10936" t="s">
        <v>12429</v>
      </c>
      <c r="E10936" t="s">
        <v>10</v>
      </c>
      <c r="F10936">
        <v>3207</v>
      </c>
      <c r="G10936">
        <v>2</v>
      </c>
      <c r="H10936">
        <v>2</v>
      </c>
      <c r="I10936">
        <v>1</v>
      </c>
      <c r="J10936">
        <v>0</v>
      </c>
      <c r="K10936">
        <v>2013</v>
      </c>
      <c r="L10936" t="s">
        <v>11112</v>
      </c>
      <c r="M10936" t="s">
        <v>24</v>
      </c>
      <c r="N10936" t="s">
        <v>26</v>
      </c>
      <c r="O10936" s="6" t="str">
        <f>INDEX(lkp_Region,MATCH(tbl_Sales[[#This Row],[Suburb]],lkp_Suburb,0))</f>
        <v>Southern Metropolitan</v>
      </c>
      <c r="P10936" s="6">
        <f>MONTH(tbl_Sales[[#This Row],[Date]])</f>
        <v>7</v>
      </c>
      <c r="Q10936" s="6">
        <f>YEAR(tbl_Sales[[#This Row],[Date]])</f>
        <v>2017</v>
      </c>
    </row>
    <row r="10937" spans="1:17" x14ac:dyDescent="0.25">
      <c r="A10937" s="1">
        <v>42945</v>
      </c>
      <c r="B10937">
        <v>1002000</v>
      </c>
      <c r="C10937" t="s">
        <v>51</v>
      </c>
      <c r="D10937" t="s">
        <v>12427</v>
      </c>
      <c r="E10937" t="s">
        <v>10</v>
      </c>
      <c r="F10937">
        <v>3040</v>
      </c>
      <c r="G10937">
        <v>3</v>
      </c>
      <c r="H10937">
        <v>2</v>
      </c>
      <c r="I10937">
        <v>2</v>
      </c>
      <c r="J10937">
        <v>292</v>
      </c>
      <c r="L10937" t="s">
        <v>11113</v>
      </c>
      <c r="M10937" t="s">
        <v>47</v>
      </c>
      <c r="N10937" t="s">
        <v>49</v>
      </c>
      <c r="O10937" s="6" t="str">
        <f>INDEX(lkp_Region,MATCH(tbl_Sales[[#This Row],[Suburb]],lkp_Suburb,0))</f>
        <v>Western Metropolitan</v>
      </c>
      <c r="P10937" s="6">
        <f>MONTH(tbl_Sales[[#This Row],[Date]])</f>
        <v>7</v>
      </c>
      <c r="Q10937" s="6">
        <f>YEAR(tbl_Sales[[#This Row],[Date]])</f>
        <v>2017</v>
      </c>
    </row>
    <row r="10938" spans="1:17" x14ac:dyDescent="0.25">
      <c r="A10938" s="1">
        <v>42945</v>
      </c>
      <c r="B10938">
        <v>1310000</v>
      </c>
      <c r="C10938" t="s">
        <v>2</v>
      </c>
      <c r="D10938" t="s">
        <v>12428</v>
      </c>
      <c r="E10938" t="s">
        <v>10</v>
      </c>
      <c r="F10938">
        <v>3032</v>
      </c>
      <c r="G10938">
        <v>3</v>
      </c>
      <c r="H10938">
        <v>1</v>
      </c>
      <c r="I10938">
        <v>2</v>
      </c>
      <c r="J10938">
        <v>523</v>
      </c>
      <c r="L10938" t="s">
        <v>11114</v>
      </c>
      <c r="M10938" t="s">
        <v>160</v>
      </c>
      <c r="N10938" t="s">
        <v>49</v>
      </c>
      <c r="O10938" s="6" t="str">
        <f>INDEX(lkp_Region,MATCH(tbl_Sales[[#This Row],[Suburb]],lkp_Suburb,0))</f>
        <v>Western Metropolitan</v>
      </c>
      <c r="P10938" s="6">
        <f>MONTH(tbl_Sales[[#This Row],[Date]])</f>
        <v>7</v>
      </c>
      <c r="Q10938" s="6">
        <f>YEAR(tbl_Sales[[#This Row],[Date]])</f>
        <v>2017</v>
      </c>
    </row>
    <row r="10939" spans="1:17" x14ac:dyDescent="0.25">
      <c r="A10939" s="1">
        <v>42945</v>
      </c>
      <c r="B10939">
        <v>967000</v>
      </c>
      <c r="C10939" t="s">
        <v>51</v>
      </c>
      <c r="D10939" t="s">
        <v>12431</v>
      </c>
      <c r="E10939" t="s">
        <v>10</v>
      </c>
      <c r="F10939">
        <v>3031</v>
      </c>
      <c r="G10939">
        <v>3</v>
      </c>
      <c r="H10939">
        <v>2</v>
      </c>
      <c r="I10939">
        <v>2</v>
      </c>
      <c r="J10939">
        <v>0</v>
      </c>
      <c r="K10939">
        <v>1999</v>
      </c>
      <c r="L10939" t="s">
        <v>11115</v>
      </c>
      <c r="M10939" t="s">
        <v>264</v>
      </c>
      <c r="N10939" t="s">
        <v>88</v>
      </c>
      <c r="O10939" s="6" t="str">
        <f>INDEX(lkp_Region,MATCH(tbl_Sales[[#This Row],[Suburb]],lkp_Suburb,0))</f>
        <v>Northern Metropolitan</v>
      </c>
      <c r="P10939" s="6">
        <f>MONTH(tbl_Sales[[#This Row],[Date]])</f>
        <v>7</v>
      </c>
      <c r="Q10939" s="6">
        <f>YEAR(tbl_Sales[[#This Row],[Date]])</f>
        <v>2017</v>
      </c>
    </row>
    <row r="10940" spans="1:17" x14ac:dyDescent="0.25">
      <c r="A10940" s="1">
        <v>42945</v>
      </c>
      <c r="B10940">
        <v>570000</v>
      </c>
      <c r="C10940" t="s">
        <v>13</v>
      </c>
      <c r="D10940" t="s">
        <v>12431</v>
      </c>
      <c r="E10940" t="s">
        <v>5</v>
      </c>
      <c r="F10940">
        <v>3012</v>
      </c>
      <c r="G10940">
        <v>3</v>
      </c>
      <c r="H10940">
        <v>1</v>
      </c>
      <c r="I10940">
        <v>1</v>
      </c>
      <c r="J10940">
        <v>118</v>
      </c>
      <c r="K10940">
        <v>1970</v>
      </c>
      <c r="L10940" t="s">
        <v>11116</v>
      </c>
      <c r="M10940" t="s">
        <v>336</v>
      </c>
      <c r="N10940" t="s">
        <v>21</v>
      </c>
      <c r="O10940" s="6" t="str">
        <f>INDEX(lkp_Region,MATCH(tbl_Sales[[#This Row],[Suburb]],lkp_Suburb,0))</f>
        <v>Western Metropolitan</v>
      </c>
      <c r="P10940" s="6">
        <f>MONTH(tbl_Sales[[#This Row],[Date]])</f>
        <v>7</v>
      </c>
      <c r="Q10940" s="6">
        <f>YEAR(tbl_Sales[[#This Row],[Date]])</f>
        <v>2017</v>
      </c>
    </row>
    <row r="10941" spans="1:17" x14ac:dyDescent="0.25">
      <c r="A10941" s="1">
        <v>42945</v>
      </c>
      <c r="B10941">
        <v>755000</v>
      </c>
      <c r="C10941" t="s">
        <v>2</v>
      </c>
      <c r="D10941" t="s">
        <v>12424</v>
      </c>
      <c r="E10941" t="s">
        <v>10</v>
      </c>
      <c r="F10941">
        <v>3178</v>
      </c>
      <c r="G10941">
        <v>3</v>
      </c>
      <c r="H10941">
        <v>2</v>
      </c>
      <c r="I10941">
        <v>2</v>
      </c>
      <c r="J10941">
        <v>551</v>
      </c>
      <c r="K10941">
        <v>2003</v>
      </c>
      <c r="L10941" t="s">
        <v>11117</v>
      </c>
      <c r="M10941" t="s">
        <v>8242</v>
      </c>
      <c r="N10941" t="s">
        <v>7768</v>
      </c>
      <c r="O10941" s="6" t="str">
        <f>INDEX(lkp_Region,MATCH(tbl_Sales[[#This Row],[Suburb]],lkp_Suburb,0))</f>
        <v>South-Eastern Metropolitan</v>
      </c>
      <c r="P10941" s="6">
        <f>MONTH(tbl_Sales[[#This Row],[Date]])</f>
        <v>7</v>
      </c>
      <c r="Q10941" s="6">
        <f>YEAR(tbl_Sales[[#This Row],[Date]])</f>
        <v>2017</v>
      </c>
    </row>
    <row r="10942" spans="1:17" x14ac:dyDescent="0.25">
      <c r="A10942" s="1">
        <v>42945</v>
      </c>
      <c r="B10942">
        <v>763000</v>
      </c>
      <c r="C10942" t="s">
        <v>2</v>
      </c>
      <c r="D10942" t="s">
        <v>12424</v>
      </c>
      <c r="E10942" t="s">
        <v>10</v>
      </c>
      <c r="F10942">
        <v>3198</v>
      </c>
      <c r="G10942">
        <v>4</v>
      </c>
      <c r="H10942">
        <v>2</v>
      </c>
      <c r="I10942">
        <v>4</v>
      </c>
      <c r="J10942">
        <v>611</v>
      </c>
      <c r="K10942">
        <v>1980</v>
      </c>
      <c r="L10942" t="s">
        <v>11118</v>
      </c>
      <c r="M10942" t="s">
        <v>9158</v>
      </c>
      <c r="N10942" t="s">
        <v>7773</v>
      </c>
      <c r="O10942" s="6" t="str">
        <f>INDEX(lkp_Region,MATCH(tbl_Sales[[#This Row],[Suburb]],lkp_Suburb,0))</f>
        <v>South-Eastern Metropolitan</v>
      </c>
      <c r="P10942" s="6">
        <f>MONTH(tbl_Sales[[#This Row],[Date]])</f>
        <v>7</v>
      </c>
      <c r="Q10942" s="6">
        <f>YEAR(tbl_Sales[[#This Row],[Date]])</f>
        <v>2017</v>
      </c>
    </row>
    <row r="10943" spans="1:17" x14ac:dyDescent="0.25">
      <c r="A10943" s="1">
        <v>42945</v>
      </c>
      <c r="B10943">
        <v>755000</v>
      </c>
      <c r="C10943" t="s">
        <v>13</v>
      </c>
      <c r="D10943" t="s">
        <v>12428</v>
      </c>
      <c r="E10943" t="s">
        <v>10</v>
      </c>
      <c r="F10943">
        <v>3124</v>
      </c>
      <c r="G10943">
        <v>2</v>
      </c>
      <c r="H10943">
        <v>1</v>
      </c>
      <c r="I10943">
        <v>1</v>
      </c>
      <c r="J10943">
        <v>92</v>
      </c>
      <c r="K10943">
        <v>1960</v>
      </c>
      <c r="L10943" t="s">
        <v>11119</v>
      </c>
      <c r="M10943" t="s">
        <v>209</v>
      </c>
      <c r="N10943" t="s">
        <v>101</v>
      </c>
      <c r="O10943" s="6" t="str">
        <f>INDEX(lkp_Region,MATCH(tbl_Sales[[#This Row],[Suburb]],lkp_Suburb,0))</f>
        <v>Southern Metropolitan</v>
      </c>
      <c r="P10943" s="6">
        <f>MONTH(tbl_Sales[[#This Row],[Date]])</f>
        <v>7</v>
      </c>
      <c r="Q10943" s="6">
        <f>YEAR(tbl_Sales[[#This Row],[Date]])</f>
        <v>2017</v>
      </c>
    </row>
    <row r="10944" spans="1:17" x14ac:dyDescent="0.25">
      <c r="A10944" s="1">
        <v>42945</v>
      </c>
      <c r="B10944">
        <v>1750000</v>
      </c>
      <c r="C10944" t="s">
        <v>2</v>
      </c>
      <c r="D10944" t="s">
        <v>12429</v>
      </c>
      <c r="E10944" t="s">
        <v>5</v>
      </c>
      <c r="F10944">
        <v>3102</v>
      </c>
      <c r="G10944">
        <v>4</v>
      </c>
      <c r="H10944">
        <v>2</v>
      </c>
      <c r="I10944">
        <v>2</v>
      </c>
      <c r="J10944">
        <v>696</v>
      </c>
      <c r="L10944" t="s">
        <v>11120</v>
      </c>
      <c r="M10944" t="s">
        <v>297</v>
      </c>
      <c r="N10944" t="s">
        <v>101</v>
      </c>
      <c r="O10944" s="6" t="str">
        <f>INDEX(lkp_Region,MATCH(tbl_Sales[[#This Row],[Suburb]],lkp_Suburb,0))</f>
        <v>Southern Metropolitan</v>
      </c>
      <c r="P10944" s="6">
        <f>MONTH(tbl_Sales[[#This Row],[Date]])</f>
        <v>7</v>
      </c>
      <c r="Q10944" s="6">
        <f>YEAR(tbl_Sales[[#This Row],[Date]])</f>
        <v>2017</v>
      </c>
    </row>
    <row r="10945" spans="1:17" x14ac:dyDescent="0.25">
      <c r="A10945" s="1">
        <v>42945</v>
      </c>
      <c r="B10945">
        <v>2150000</v>
      </c>
      <c r="C10945" t="s">
        <v>2</v>
      </c>
      <c r="D10945" t="s">
        <v>12429</v>
      </c>
      <c r="E10945" t="s">
        <v>10</v>
      </c>
      <c r="F10945">
        <v>3187</v>
      </c>
      <c r="G10945">
        <v>3</v>
      </c>
      <c r="H10945">
        <v>1</v>
      </c>
      <c r="I10945">
        <v>2</v>
      </c>
      <c r="J10945">
        <v>696</v>
      </c>
      <c r="L10945" t="s">
        <v>11121</v>
      </c>
      <c r="M10945" t="s">
        <v>346</v>
      </c>
      <c r="N10945" t="s">
        <v>107</v>
      </c>
      <c r="O10945" s="6" t="str">
        <f>INDEX(lkp_Region,MATCH(tbl_Sales[[#This Row],[Suburb]],lkp_Suburb,0))</f>
        <v>Southern Metropolitan</v>
      </c>
      <c r="P10945" s="6">
        <f>MONTH(tbl_Sales[[#This Row],[Date]])</f>
        <v>7</v>
      </c>
      <c r="Q10945" s="6">
        <f>YEAR(tbl_Sales[[#This Row],[Date]])</f>
        <v>2017</v>
      </c>
    </row>
    <row r="10946" spans="1:17" x14ac:dyDescent="0.25">
      <c r="A10946" s="1">
        <v>42946</v>
      </c>
      <c r="B10946">
        <v>455000</v>
      </c>
      <c r="C10946" t="s">
        <v>2</v>
      </c>
      <c r="D10946" t="s">
        <v>12427</v>
      </c>
      <c r="E10946" t="s">
        <v>10</v>
      </c>
      <c r="F10946">
        <v>3030</v>
      </c>
      <c r="G10946">
        <v>4</v>
      </c>
      <c r="H10946">
        <v>1</v>
      </c>
      <c r="I10946">
        <v>4</v>
      </c>
      <c r="J10946">
        <v>534</v>
      </c>
      <c r="K10946">
        <v>1983</v>
      </c>
      <c r="L10946" t="s">
        <v>11122</v>
      </c>
      <c r="M10946" t="s">
        <v>8069</v>
      </c>
      <c r="N10946" t="s">
        <v>7964</v>
      </c>
      <c r="O10946" s="6" t="str">
        <f>INDEX(lkp_Region,MATCH(tbl_Sales[[#This Row],[Suburb]],lkp_Suburb,0))</f>
        <v>Western Metropolitan</v>
      </c>
      <c r="P10946" s="6">
        <f>MONTH(tbl_Sales[[#This Row],[Date]])</f>
        <v>7</v>
      </c>
      <c r="Q10946" s="6">
        <f>YEAR(tbl_Sales[[#This Row],[Date]])</f>
        <v>2017</v>
      </c>
    </row>
    <row r="10947" spans="1:17" x14ac:dyDescent="0.25">
      <c r="A10947" s="1">
        <v>42946</v>
      </c>
      <c r="B10947">
        <v>505000</v>
      </c>
      <c r="C10947" t="s">
        <v>2</v>
      </c>
      <c r="D10947" t="s">
        <v>12430</v>
      </c>
      <c r="E10947" t="s">
        <v>5</v>
      </c>
      <c r="F10947">
        <v>3030</v>
      </c>
      <c r="G10947">
        <v>3</v>
      </c>
      <c r="H10947">
        <v>2</v>
      </c>
      <c r="I10947">
        <v>4</v>
      </c>
      <c r="J10947">
        <v>557</v>
      </c>
      <c r="K10947">
        <v>1987</v>
      </c>
      <c r="L10947" t="s">
        <v>11123</v>
      </c>
      <c r="M10947" t="s">
        <v>8069</v>
      </c>
      <c r="N10947" t="s">
        <v>7964</v>
      </c>
      <c r="O10947" s="6" t="str">
        <f>INDEX(lkp_Region,MATCH(tbl_Sales[[#This Row],[Suburb]],lkp_Suburb,0))</f>
        <v>Western Metropolitan</v>
      </c>
      <c r="P10947" s="6">
        <f>MONTH(tbl_Sales[[#This Row],[Date]])</f>
        <v>7</v>
      </c>
      <c r="Q10947" s="6">
        <f>YEAR(tbl_Sales[[#This Row],[Date]])</f>
        <v>2017</v>
      </c>
    </row>
    <row r="10948" spans="1:17" x14ac:dyDescent="0.25">
      <c r="A10948" s="1">
        <v>42946</v>
      </c>
      <c r="B10948">
        <v>1175000</v>
      </c>
      <c r="C10948" t="s">
        <v>51</v>
      </c>
      <c r="D10948" t="s">
        <v>12423</v>
      </c>
      <c r="E10948" t="s">
        <v>10</v>
      </c>
      <c r="F10948">
        <v>3131</v>
      </c>
      <c r="G10948">
        <v>4</v>
      </c>
      <c r="H10948">
        <v>3</v>
      </c>
      <c r="I10948">
        <v>2</v>
      </c>
      <c r="J10948">
        <v>289</v>
      </c>
      <c r="K10948">
        <v>2011</v>
      </c>
      <c r="L10948" t="s">
        <v>11124</v>
      </c>
      <c r="M10948" t="s">
        <v>7674</v>
      </c>
      <c r="N10948" t="s">
        <v>14</v>
      </c>
      <c r="O10948" s="6" t="str">
        <f>INDEX(lkp_Region,MATCH(tbl_Sales[[#This Row],[Suburb]],lkp_Suburb,0))</f>
        <v>Eastern Metropolitan</v>
      </c>
      <c r="P10948" s="6">
        <f>MONTH(tbl_Sales[[#This Row],[Date]])</f>
        <v>7</v>
      </c>
      <c r="Q10948" s="6">
        <f>YEAR(tbl_Sales[[#This Row],[Date]])</f>
        <v>2017</v>
      </c>
    </row>
    <row r="10949" spans="1:17" x14ac:dyDescent="0.25">
      <c r="A10949" s="1">
        <v>42946</v>
      </c>
      <c r="B10949">
        <v>380000</v>
      </c>
      <c r="C10949" t="s">
        <v>13</v>
      </c>
      <c r="D10949" t="s">
        <v>12428</v>
      </c>
      <c r="E10949" t="s">
        <v>5</v>
      </c>
      <c r="F10949">
        <v>3141</v>
      </c>
      <c r="G10949">
        <v>1</v>
      </c>
      <c r="H10949">
        <v>1</v>
      </c>
      <c r="I10949">
        <v>0</v>
      </c>
      <c r="J10949">
        <v>0</v>
      </c>
      <c r="L10949" t="s">
        <v>11125</v>
      </c>
      <c r="M10949" t="s">
        <v>111</v>
      </c>
      <c r="N10949" t="s">
        <v>76</v>
      </c>
      <c r="O10949" s="6" t="str">
        <f>INDEX(lkp_Region,MATCH(tbl_Sales[[#This Row],[Suburb]],lkp_Suburb,0))</f>
        <v>Southern Metropolitan</v>
      </c>
      <c r="P10949" s="6">
        <f>MONTH(tbl_Sales[[#This Row],[Date]])</f>
        <v>7</v>
      </c>
      <c r="Q10949" s="6">
        <f>YEAR(tbl_Sales[[#This Row],[Date]])</f>
        <v>2017</v>
      </c>
    </row>
    <row r="10950" spans="1:17" x14ac:dyDescent="0.25">
      <c r="A10950" s="1">
        <v>42946</v>
      </c>
      <c r="B10950">
        <v>2165000</v>
      </c>
      <c r="C10950" t="s">
        <v>2</v>
      </c>
      <c r="D10950" t="s">
        <v>12427</v>
      </c>
      <c r="E10950" t="s">
        <v>10</v>
      </c>
      <c r="F10950">
        <v>3040</v>
      </c>
      <c r="G10950">
        <v>4</v>
      </c>
      <c r="H10950">
        <v>2</v>
      </c>
      <c r="I10950">
        <v>3</v>
      </c>
      <c r="J10950">
        <v>951</v>
      </c>
      <c r="K10950">
        <v>1930</v>
      </c>
      <c r="L10950" t="s">
        <v>11126</v>
      </c>
      <c r="M10950" t="s">
        <v>47</v>
      </c>
      <c r="N10950" t="s">
        <v>49</v>
      </c>
      <c r="O10950" s="6" t="str">
        <f>INDEX(lkp_Region,MATCH(tbl_Sales[[#This Row],[Suburb]],lkp_Suburb,0))</f>
        <v>Western Metropolitan</v>
      </c>
      <c r="P10950" s="6">
        <f>MONTH(tbl_Sales[[#This Row],[Date]])</f>
        <v>7</v>
      </c>
      <c r="Q10950" s="6">
        <f>YEAR(tbl_Sales[[#This Row],[Date]])</f>
        <v>2017</v>
      </c>
    </row>
    <row r="10951" spans="1:17" x14ac:dyDescent="0.25">
      <c r="A10951" s="1">
        <v>42946</v>
      </c>
      <c r="B10951">
        <v>1310000</v>
      </c>
      <c r="C10951" t="s">
        <v>2</v>
      </c>
      <c r="D10951" t="s">
        <v>12432</v>
      </c>
      <c r="E10951" t="s">
        <v>10</v>
      </c>
      <c r="F10951">
        <v>3148</v>
      </c>
      <c r="G10951">
        <v>5</v>
      </c>
      <c r="H10951">
        <v>2</v>
      </c>
      <c r="I10951">
        <v>2</v>
      </c>
      <c r="J10951">
        <v>627</v>
      </c>
      <c r="K10951">
        <v>2000</v>
      </c>
      <c r="L10951" t="s">
        <v>11127</v>
      </c>
      <c r="M10951" t="s">
        <v>29</v>
      </c>
      <c r="N10951" t="s">
        <v>31</v>
      </c>
      <c r="O10951" s="6" t="str">
        <f>INDEX(lkp_Region,MATCH(tbl_Sales[[#This Row],[Suburb]],lkp_Suburb,0))</f>
        <v>Southern Metropolitan</v>
      </c>
      <c r="P10951" s="6">
        <f>MONTH(tbl_Sales[[#This Row],[Date]])</f>
        <v>7</v>
      </c>
      <c r="Q10951" s="6">
        <f>YEAR(tbl_Sales[[#This Row],[Date]])</f>
        <v>2017</v>
      </c>
    </row>
    <row r="10952" spans="1:17" x14ac:dyDescent="0.25">
      <c r="A10952" s="1">
        <v>42946</v>
      </c>
      <c r="B10952">
        <v>1031000</v>
      </c>
      <c r="C10952" t="s">
        <v>2</v>
      </c>
      <c r="D10952" t="s">
        <v>12425</v>
      </c>
      <c r="E10952" t="s">
        <v>10</v>
      </c>
      <c r="F10952">
        <v>3135</v>
      </c>
      <c r="G10952">
        <v>4</v>
      </c>
      <c r="H10952">
        <v>2</v>
      </c>
      <c r="I10952">
        <v>0</v>
      </c>
      <c r="J10952">
        <v>1060</v>
      </c>
      <c r="L10952" t="s">
        <v>11128</v>
      </c>
      <c r="M10952" t="s">
        <v>7763</v>
      </c>
      <c r="N10952" t="s">
        <v>7588</v>
      </c>
      <c r="O10952" s="6" t="str">
        <f>INDEX(lkp_Region,MATCH(tbl_Sales[[#This Row],[Suburb]],lkp_Suburb,0))</f>
        <v>Eastern Metropolitan</v>
      </c>
      <c r="P10952" s="6">
        <f>MONTH(tbl_Sales[[#This Row],[Date]])</f>
        <v>7</v>
      </c>
      <c r="Q10952" s="6">
        <f>YEAR(tbl_Sales[[#This Row],[Date]])</f>
        <v>2017</v>
      </c>
    </row>
    <row r="10953" spans="1:17" x14ac:dyDescent="0.25">
      <c r="A10953" s="1">
        <v>42946</v>
      </c>
      <c r="B10953">
        <v>515000</v>
      </c>
      <c r="C10953" t="s">
        <v>2</v>
      </c>
      <c r="D10953" t="s">
        <v>12427</v>
      </c>
      <c r="E10953" t="s">
        <v>10</v>
      </c>
      <c r="F10953">
        <v>3064</v>
      </c>
      <c r="G10953">
        <v>3</v>
      </c>
      <c r="H10953">
        <v>2</v>
      </c>
      <c r="I10953">
        <v>2</v>
      </c>
      <c r="J10953">
        <v>490</v>
      </c>
      <c r="L10953" t="s">
        <v>11129</v>
      </c>
      <c r="M10953" t="s">
        <v>7797</v>
      </c>
      <c r="N10953" t="s">
        <v>195</v>
      </c>
      <c r="O10953" s="6" t="str">
        <f>INDEX(lkp_Region,MATCH(tbl_Sales[[#This Row],[Suburb]],lkp_Suburb,0))</f>
        <v>Northern Metropolitan</v>
      </c>
      <c r="P10953" s="6">
        <f>MONTH(tbl_Sales[[#This Row],[Date]])</f>
        <v>7</v>
      </c>
      <c r="Q10953" s="6">
        <f>YEAR(tbl_Sales[[#This Row],[Date]])</f>
        <v>2017</v>
      </c>
    </row>
    <row r="10954" spans="1:17" x14ac:dyDescent="0.25">
      <c r="A10954" s="1">
        <v>42946</v>
      </c>
      <c r="B10954">
        <v>706000</v>
      </c>
      <c r="C10954" t="s">
        <v>2</v>
      </c>
      <c r="D10954" t="s">
        <v>12426</v>
      </c>
      <c r="E10954" t="s">
        <v>10</v>
      </c>
      <c r="F10954">
        <v>3047</v>
      </c>
      <c r="G10954">
        <v>4</v>
      </c>
      <c r="H10954">
        <v>1</v>
      </c>
      <c r="I10954">
        <v>4</v>
      </c>
      <c r="J10954">
        <v>752</v>
      </c>
      <c r="K10954">
        <v>1960</v>
      </c>
      <c r="L10954" t="s">
        <v>11130</v>
      </c>
      <c r="M10954" t="s">
        <v>7915</v>
      </c>
      <c r="N10954" t="s">
        <v>195</v>
      </c>
      <c r="O10954" s="6" t="str">
        <f>INDEX(lkp_Region,MATCH(tbl_Sales[[#This Row],[Suburb]],lkp_Suburb,0))</f>
        <v>Northern Metropolitan</v>
      </c>
      <c r="P10954" s="6">
        <f>MONTH(tbl_Sales[[#This Row],[Date]])</f>
        <v>7</v>
      </c>
      <c r="Q10954" s="6">
        <f>YEAR(tbl_Sales[[#This Row],[Date]])</f>
        <v>2017</v>
      </c>
    </row>
    <row r="10955" spans="1:17" x14ac:dyDescent="0.25">
      <c r="A10955" s="1">
        <v>42946</v>
      </c>
      <c r="B10955">
        <v>752500</v>
      </c>
      <c r="C10955" t="s">
        <v>2</v>
      </c>
      <c r="D10955" t="s">
        <v>12427</v>
      </c>
      <c r="E10955" t="s">
        <v>10</v>
      </c>
      <c r="F10955">
        <v>3171</v>
      </c>
      <c r="G10955">
        <v>3</v>
      </c>
      <c r="H10955">
        <v>1</v>
      </c>
      <c r="I10955">
        <v>2</v>
      </c>
      <c r="J10955">
        <v>623</v>
      </c>
      <c r="K10955">
        <v>1950</v>
      </c>
      <c r="L10955" t="s">
        <v>11131</v>
      </c>
      <c r="M10955" t="s">
        <v>7725</v>
      </c>
      <c r="N10955" t="s">
        <v>7727</v>
      </c>
      <c r="O10955" s="6" t="str">
        <f>INDEX(lkp_Region,MATCH(tbl_Sales[[#This Row],[Suburb]],lkp_Suburb,0))</f>
        <v>South-Eastern Metropolitan</v>
      </c>
      <c r="P10955" s="6">
        <f>MONTH(tbl_Sales[[#This Row],[Date]])</f>
        <v>7</v>
      </c>
      <c r="Q10955" s="6">
        <f>YEAR(tbl_Sales[[#This Row],[Date]])</f>
        <v>2017</v>
      </c>
    </row>
    <row r="10956" spans="1:17" x14ac:dyDescent="0.25">
      <c r="A10956" s="1">
        <v>42946</v>
      </c>
      <c r="B10956">
        <v>1485000</v>
      </c>
      <c r="C10956" t="s">
        <v>2</v>
      </c>
      <c r="D10956" t="s">
        <v>12432</v>
      </c>
      <c r="E10956" t="s">
        <v>10</v>
      </c>
      <c r="F10956">
        <v>3072</v>
      </c>
      <c r="G10956">
        <v>4</v>
      </c>
      <c r="H10956">
        <v>1</v>
      </c>
      <c r="I10956">
        <v>2</v>
      </c>
      <c r="J10956">
        <v>509</v>
      </c>
      <c r="K10956">
        <v>1920</v>
      </c>
      <c r="L10956" t="s">
        <v>11132</v>
      </c>
      <c r="M10956" t="s">
        <v>97</v>
      </c>
      <c r="N10956" t="s">
        <v>62</v>
      </c>
      <c r="O10956" s="6" t="str">
        <f>INDEX(lkp_Region,MATCH(tbl_Sales[[#This Row],[Suburb]],lkp_Suburb,0))</f>
        <v>Northern Metropolitan</v>
      </c>
      <c r="P10956" s="6">
        <f>MONTH(tbl_Sales[[#This Row],[Date]])</f>
        <v>7</v>
      </c>
      <c r="Q10956" s="6">
        <f>YEAR(tbl_Sales[[#This Row],[Date]])</f>
        <v>2017</v>
      </c>
    </row>
    <row r="10957" spans="1:17" x14ac:dyDescent="0.25">
      <c r="A10957" s="1">
        <v>42946</v>
      </c>
      <c r="B10957">
        <v>860000</v>
      </c>
      <c r="C10957" t="s">
        <v>2</v>
      </c>
      <c r="D10957" t="s">
        <v>12431</v>
      </c>
      <c r="E10957" t="s">
        <v>5</v>
      </c>
      <c r="F10957">
        <v>3020</v>
      </c>
      <c r="G10957">
        <v>3</v>
      </c>
      <c r="H10957">
        <v>1</v>
      </c>
      <c r="I10957">
        <v>3</v>
      </c>
      <c r="J10957">
        <v>446</v>
      </c>
      <c r="K10957">
        <v>1910</v>
      </c>
      <c r="L10957" t="s">
        <v>11133</v>
      </c>
      <c r="M10957" t="s">
        <v>443</v>
      </c>
      <c r="N10957" t="s">
        <v>3</v>
      </c>
      <c r="O10957" s="6" t="str">
        <f>INDEX(lkp_Region,MATCH(tbl_Sales[[#This Row],[Suburb]],lkp_Suburb,0))</f>
        <v>Western Metropolitan</v>
      </c>
      <c r="P10957" s="6">
        <f>MONTH(tbl_Sales[[#This Row],[Date]])</f>
        <v>7</v>
      </c>
      <c r="Q10957" s="6">
        <f>YEAR(tbl_Sales[[#This Row],[Date]])</f>
        <v>2017</v>
      </c>
    </row>
    <row r="10958" spans="1:17" x14ac:dyDescent="0.25">
      <c r="A10958" s="1">
        <v>42946</v>
      </c>
      <c r="B10958">
        <v>1775000</v>
      </c>
      <c r="C10958" t="s">
        <v>2</v>
      </c>
      <c r="D10958" t="s">
        <v>12429</v>
      </c>
      <c r="E10958" t="s">
        <v>5</v>
      </c>
      <c r="F10958">
        <v>3127</v>
      </c>
      <c r="G10958">
        <v>3</v>
      </c>
      <c r="H10958">
        <v>2</v>
      </c>
      <c r="I10958">
        <v>2</v>
      </c>
      <c r="J10958">
        <v>780</v>
      </c>
      <c r="L10958" t="s">
        <v>11134</v>
      </c>
      <c r="M10958" t="s">
        <v>11</v>
      </c>
      <c r="N10958" t="s">
        <v>101</v>
      </c>
      <c r="O10958" s="6" t="str">
        <f>INDEX(lkp_Region,MATCH(tbl_Sales[[#This Row],[Suburb]],lkp_Suburb,0))</f>
        <v>Southern Metropolitan</v>
      </c>
      <c r="P10958" s="6">
        <f>MONTH(tbl_Sales[[#This Row],[Date]])</f>
        <v>7</v>
      </c>
      <c r="Q10958" s="6">
        <f>YEAR(tbl_Sales[[#This Row],[Date]])</f>
        <v>2017</v>
      </c>
    </row>
    <row r="10959" spans="1:17" x14ac:dyDescent="0.25">
      <c r="A10959" s="1">
        <v>42946</v>
      </c>
      <c r="B10959">
        <v>1908000</v>
      </c>
      <c r="C10959" t="s">
        <v>2</v>
      </c>
      <c r="D10959" t="s">
        <v>12431</v>
      </c>
      <c r="E10959" t="s">
        <v>5</v>
      </c>
      <c r="F10959">
        <v>3146</v>
      </c>
      <c r="G10959">
        <v>4</v>
      </c>
      <c r="H10959">
        <v>1</v>
      </c>
      <c r="I10959">
        <v>1</v>
      </c>
      <c r="J10959">
        <v>702</v>
      </c>
      <c r="L10959" t="s">
        <v>11135</v>
      </c>
      <c r="M10959" t="s">
        <v>102</v>
      </c>
      <c r="N10959" t="s">
        <v>101</v>
      </c>
      <c r="O10959" s="6" t="str">
        <f>INDEX(lkp_Region,MATCH(tbl_Sales[[#This Row],[Suburb]],lkp_Suburb,0))</f>
        <v>Southern Metropolitan</v>
      </c>
      <c r="P10959" s="6">
        <f>MONTH(tbl_Sales[[#This Row],[Date]])</f>
        <v>7</v>
      </c>
      <c r="Q10959" s="6">
        <f>YEAR(tbl_Sales[[#This Row],[Date]])</f>
        <v>2017</v>
      </c>
    </row>
    <row r="10960" spans="1:17" x14ac:dyDescent="0.25">
      <c r="A10960" s="1">
        <v>42946</v>
      </c>
      <c r="B10960">
        <v>960000</v>
      </c>
      <c r="C10960" t="s">
        <v>2</v>
      </c>
      <c r="D10960" t="s">
        <v>12425</v>
      </c>
      <c r="E10960" t="s">
        <v>5</v>
      </c>
      <c r="F10960">
        <v>3094</v>
      </c>
      <c r="G10960">
        <v>3</v>
      </c>
      <c r="H10960">
        <v>1</v>
      </c>
      <c r="I10960">
        <v>1</v>
      </c>
      <c r="J10960">
        <v>1285</v>
      </c>
      <c r="L10960" t="s">
        <v>11136</v>
      </c>
      <c r="M10960" t="s">
        <v>7601</v>
      </c>
      <c r="N10960" t="s">
        <v>150</v>
      </c>
      <c r="O10960" s="6" t="str">
        <f>INDEX(lkp_Region,MATCH(tbl_Sales[[#This Row],[Suburb]],lkp_Suburb,0))</f>
        <v>Eastern Metropolitan</v>
      </c>
      <c r="P10960" s="6">
        <f>MONTH(tbl_Sales[[#This Row],[Date]])</f>
        <v>7</v>
      </c>
      <c r="Q10960" s="6">
        <f>YEAR(tbl_Sales[[#This Row],[Date]])</f>
        <v>2017</v>
      </c>
    </row>
    <row r="10961" spans="1:17" x14ac:dyDescent="0.25">
      <c r="A10961" s="1">
        <v>42947</v>
      </c>
      <c r="B10961">
        <v>500000</v>
      </c>
      <c r="C10961" t="s">
        <v>2</v>
      </c>
      <c r="D10961" t="s">
        <v>12426</v>
      </c>
      <c r="E10961" t="s">
        <v>5</v>
      </c>
      <c r="F10961">
        <v>3024</v>
      </c>
      <c r="G10961">
        <v>4</v>
      </c>
      <c r="H10961">
        <v>2</v>
      </c>
      <c r="I10961">
        <v>1</v>
      </c>
      <c r="J10961">
        <v>512</v>
      </c>
      <c r="K10961">
        <v>2005</v>
      </c>
      <c r="L10961" t="s">
        <v>11138</v>
      </c>
      <c r="M10961" t="s">
        <v>11137</v>
      </c>
      <c r="N10961" t="s">
        <v>7964</v>
      </c>
      <c r="O10961" s="6" t="str">
        <f>INDEX(lkp_Region,MATCH(tbl_Sales[[#This Row],[Suburb]],lkp_Suburb,0))</f>
        <v>Western Metropolitan</v>
      </c>
      <c r="P10961" s="6">
        <f>MONTH(tbl_Sales[[#This Row],[Date]])</f>
        <v>7</v>
      </c>
      <c r="Q10961" s="6">
        <f>YEAR(tbl_Sales[[#This Row],[Date]])</f>
        <v>2017</v>
      </c>
    </row>
    <row r="10962" spans="1:17" x14ac:dyDescent="0.25">
      <c r="A10962" s="1">
        <v>42947</v>
      </c>
      <c r="B10962">
        <v>955000</v>
      </c>
      <c r="C10962" t="s">
        <v>2</v>
      </c>
      <c r="D10962" t="s">
        <v>12429</v>
      </c>
      <c r="E10962" t="s">
        <v>10</v>
      </c>
      <c r="F10962">
        <v>3082</v>
      </c>
      <c r="G10962">
        <v>5</v>
      </c>
      <c r="H10962">
        <v>2</v>
      </c>
      <c r="I10962">
        <v>5</v>
      </c>
      <c r="J10962">
        <v>698</v>
      </c>
      <c r="K10962">
        <v>1995</v>
      </c>
      <c r="L10962" t="s">
        <v>11139</v>
      </c>
      <c r="M10962" t="s">
        <v>7706</v>
      </c>
      <c r="N10962" t="s">
        <v>7515</v>
      </c>
      <c r="O10962" s="6" t="str">
        <f>INDEX(lkp_Region,MATCH(tbl_Sales[[#This Row],[Suburb]],lkp_Suburb,0))</f>
        <v>Northern Metropolitan</v>
      </c>
      <c r="P10962" s="6">
        <f>MONTH(tbl_Sales[[#This Row],[Date]])</f>
        <v>7</v>
      </c>
      <c r="Q10962" s="6">
        <f>YEAR(tbl_Sales[[#This Row],[Date]])</f>
        <v>2017</v>
      </c>
    </row>
    <row r="10963" spans="1:17" x14ac:dyDescent="0.25">
      <c r="A10963" s="1">
        <v>42947</v>
      </c>
      <c r="B10963">
        <v>950000</v>
      </c>
      <c r="C10963" t="s">
        <v>2</v>
      </c>
      <c r="D10963" t="s">
        <v>12425</v>
      </c>
      <c r="E10963" t="s">
        <v>5</v>
      </c>
      <c r="F10963">
        <v>3133</v>
      </c>
      <c r="G10963">
        <v>4</v>
      </c>
      <c r="H10963">
        <v>2</v>
      </c>
      <c r="I10963">
        <v>2</v>
      </c>
      <c r="J10963">
        <v>660</v>
      </c>
      <c r="L10963" t="s">
        <v>11140</v>
      </c>
      <c r="M10963" t="s">
        <v>8220</v>
      </c>
      <c r="N10963" t="s">
        <v>14</v>
      </c>
      <c r="O10963" s="6" t="str">
        <f>INDEX(lkp_Region,MATCH(tbl_Sales[[#This Row],[Suburb]],lkp_Suburb,0))</f>
        <v>Eastern Metropolitan</v>
      </c>
      <c r="P10963" s="6">
        <f>MONTH(tbl_Sales[[#This Row],[Date]])</f>
        <v>7</v>
      </c>
      <c r="Q10963" s="6">
        <f>YEAR(tbl_Sales[[#This Row],[Date]])</f>
        <v>2017</v>
      </c>
    </row>
    <row r="10964" spans="1:17" x14ac:dyDescent="0.25">
      <c r="A10964" s="1">
        <v>42947</v>
      </c>
      <c r="B10964">
        <v>666000</v>
      </c>
      <c r="C10964" t="s">
        <v>13</v>
      </c>
      <c r="D10964" t="s">
        <v>12428</v>
      </c>
      <c r="E10964" t="s">
        <v>10</v>
      </c>
      <c r="F10964">
        <v>3141</v>
      </c>
      <c r="G10964">
        <v>2</v>
      </c>
      <c r="H10964">
        <v>1</v>
      </c>
      <c r="I10964">
        <v>1</v>
      </c>
      <c r="J10964">
        <v>0</v>
      </c>
      <c r="K10964">
        <v>2005</v>
      </c>
      <c r="L10964" t="s">
        <v>11141</v>
      </c>
      <c r="M10964" t="s">
        <v>111</v>
      </c>
      <c r="N10964" t="s">
        <v>76</v>
      </c>
      <c r="O10964" s="6" t="str">
        <f>INDEX(lkp_Region,MATCH(tbl_Sales[[#This Row],[Suburb]],lkp_Suburb,0))</f>
        <v>Southern Metropolitan</v>
      </c>
      <c r="P10964" s="6">
        <f>MONTH(tbl_Sales[[#This Row],[Date]])</f>
        <v>7</v>
      </c>
      <c r="Q10964" s="6">
        <f>YEAR(tbl_Sales[[#This Row],[Date]])</f>
        <v>2017</v>
      </c>
    </row>
    <row r="10965" spans="1:17" x14ac:dyDescent="0.25">
      <c r="A10965" s="1">
        <v>42947</v>
      </c>
      <c r="B10965">
        <v>875000</v>
      </c>
      <c r="C10965" t="s">
        <v>2</v>
      </c>
      <c r="D10965" t="s">
        <v>12429</v>
      </c>
      <c r="E10965" t="s">
        <v>10</v>
      </c>
      <c r="F10965">
        <v>3166</v>
      </c>
      <c r="G10965">
        <v>3</v>
      </c>
      <c r="H10965">
        <v>2</v>
      </c>
      <c r="I10965">
        <v>2</v>
      </c>
      <c r="J10965">
        <v>295</v>
      </c>
      <c r="K10965">
        <v>2006</v>
      </c>
      <c r="L10965" t="s">
        <v>11142</v>
      </c>
      <c r="M10965" t="s">
        <v>7613</v>
      </c>
      <c r="N10965" t="s">
        <v>31</v>
      </c>
      <c r="O10965" s="6" t="str">
        <f>INDEX(lkp_Region,MATCH(tbl_Sales[[#This Row],[Suburb]],lkp_Suburb,0))</f>
        <v>Southern Metropolitan</v>
      </c>
      <c r="P10965" s="6">
        <f>MONTH(tbl_Sales[[#This Row],[Date]])</f>
        <v>7</v>
      </c>
      <c r="Q10965" s="6">
        <f>YEAR(tbl_Sales[[#This Row],[Date]])</f>
        <v>2017</v>
      </c>
    </row>
    <row r="10966" spans="1:17" x14ac:dyDescent="0.25">
      <c r="A10966" s="1">
        <v>42947</v>
      </c>
      <c r="B10966">
        <v>390000</v>
      </c>
      <c r="C10966" t="s">
        <v>13</v>
      </c>
      <c r="D10966" t="s">
        <v>12431</v>
      </c>
      <c r="E10966" t="s">
        <v>5</v>
      </c>
      <c r="F10966">
        <v>3031</v>
      </c>
      <c r="G10966">
        <v>1</v>
      </c>
      <c r="H10966">
        <v>1</v>
      </c>
      <c r="I10966">
        <v>1</v>
      </c>
      <c r="J10966">
        <v>0</v>
      </c>
      <c r="K10966">
        <v>2000</v>
      </c>
      <c r="L10966" t="s">
        <v>11143</v>
      </c>
      <c r="M10966" t="s">
        <v>264</v>
      </c>
      <c r="N10966" t="s">
        <v>88</v>
      </c>
      <c r="O10966" s="6" t="str">
        <f>INDEX(lkp_Region,MATCH(tbl_Sales[[#This Row],[Suburb]],lkp_Suburb,0))</f>
        <v>Northern Metropolitan</v>
      </c>
      <c r="P10966" s="6">
        <f>MONTH(tbl_Sales[[#This Row],[Date]])</f>
        <v>7</v>
      </c>
      <c r="Q10966" s="6">
        <f>YEAR(tbl_Sales[[#This Row],[Date]])</f>
        <v>2017</v>
      </c>
    </row>
    <row r="10967" spans="1:17" x14ac:dyDescent="0.25">
      <c r="A10967" s="1">
        <v>42947</v>
      </c>
      <c r="B10967">
        <v>936000</v>
      </c>
      <c r="C10967" t="s">
        <v>51</v>
      </c>
      <c r="D10967" t="s">
        <v>12429</v>
      </c>
      <c r="E10967" t="s">
        <v>10</v>
      </c>
      <c r="F10967">
        <v>3051</v>
      </c>
      <c r="G10967">
        <v>2</v>
      </c>
      <c r="H10967">
        <v>1</v>
      </c>
      <c r="I10967">
        <v>0</v>
      </c>
      <c r="J10967">
        <v>0</v>
      </c>
      <c r="L10967" t="s">
        <v>11144</v>
      </c>
      <c r="M10967" t="s">
        <v>915</v>
      </c>
      <c r="N10967" t="s">
        <v>88</v>
      </c>
      <c r="O10967" s="6" t="str">
        <f>INDEX(lkp_Region,MATCH(tbl_Sales[[#This Row],[Suburb]],lkp_Suburb,0))</f>
        <v>Northern Metropolitan</v>
      </c>
      <c r="P10967" s="6">
        <f>MONTH(tbl_Sales[[#This Row],[Date]])</f>
        <v>7</v>
      </c>
      <c r="Q10967" s="6">
        <f>YEAR(tbl_Sales[[#This Row],[Date]])</f>
        <v>2017</v>
      </c>
    </row>
    <row r="10968" spans="1:17" x14ac:dyDescent="0.25">
      <c r="A10968" s="1">
        <v>42947</v>
      </c>
      <c r="B10968">
        <v>940000</v>
      </c>
      <c r="C10968" t="s">
        <v>13</v>
      </c>
      <c r="D10968" t="s">
        <v>12428</v>
      </c>
      <c r="E10968" t="s">
        <v>10</v>
      </c>
      <c r="F10968">
        <v>3141</v>
      </c>
      <c r="G10968">
        <v>3</v>
      </c>
      <c r="H10968">
        <v>2</v>
      </c>
      <c r="I10968">
        <v>3</v>
      </c>
      <c r="J10968">
        <v>0</v>
      </c>
      <c r="L10968" t="s">
        <v>11145</v>
      </c>
      <c r="M10968" t="s">
        <v>111</v>
      </c>
      <c r="N10968" t="s">
        <v>88</v>
      </c>
      <c r="O10968" s="6" t="str">
        <f>INDEX(lkp_Region,MATCH(tbl_Sales[[#This Row],[Suburb]],lkp_Suburb,0))</f>
        <v>Southern Metropolitan</v>
      </c>
      <c r="P10968" s="6">
        <f>MONTH(tbl_Sales[[#This Row],[Date]])</f>
        <v>7</v>
      </c>
      <c r="Q10968" s="6">
        <f>YEAR(tbl_Sales[[#This Row],[Date]])</f>
        <v>2017</v>
      </c>
    </row>
    <row r="10969" spans="1:17" x14ac:dyDescent="0.25">
      <c r="A10969" s="1">
        <v>42947</v>
      </c>
      <c r="B10969">
        <v>800000</v>
      </c>
      <c r="C10969" t="s">
        <v>2</v>
      </c>
      <c r="D10969" t="s">
        <v>12431</v>
      </c>
      <c r="E10969" t="s">
        <v>10</v>
      </c>
      <c r="F10969">
        <v>3134</v>
      </c>
      <c r="G10969">
        <v>3</v>
      </c>
      <c r="H10969">
        <v>2</v>
      </c>
      <c r="I10969">
        <v>1</v>
      </c>
      <c r="J10969">
        <v>461</v>
      </c>
      <c r="K10969">
        <v>2005</v>
      </c>
      <c r="L10969" t="s">
        <v>11146</v>
      </c>
      <c r="M10969" t="s">
        <v>7688</v>
      </c>
      <c r="N10969" t="s">
        <v>7588</v>
      </c>
      <c r="O10969" s="6" t="str">
        <f>INDEX(lkp_Region,MATCH(tbl_Sales[[#This Row],[Suburb]],lkp_Suburb,0))</f>
        <v>Eastern Metropolitan</v>
      </c>
      <c r="P10969" s="6">
        <f>MONTH(tbl_Sales[[#This Row],[Date]])</f>
        <v>7</v>
      </c>
      <c r="Q10969" s="6">
        <f>YEAR(tbl_Sales[[#This Row],[Date]])</f>
        <v>2017</v>
      </c>
    </row>
    <row r="10970" spans="1:17" x14ac:dyDescent="0.25">
      <c r="A10970" s="1">
        <v>42947</v>
      </c>
      <c r="B10970">
        <v>1655000</v>
      </c>
      <c r="C10970" t="s">
        <v>2</v>
      </c>
      <c r="D10970" t="s">
        <v>12423</v>
      </c>
      <c r="E10970" t="s">
        <v>10</v>
      </c>
      <c r="F10970">
        <v>3109</v>
      </c>
      <c r="G10970">
        <v>6</v>
      </c>
      <c r="H10970">
        <v>3</v>
      </c>
      <c r="I10970">
        <v>2</v>
      </c>
      <c r="J10970">
        <v>692</v>
      </c>
      <c r="L10970" t="s">
        <v>11147</v>
      </c>
      <c r="M10970" t="s">
        <v>7794</v>
      </c>
      <c r="N10970" t="s">
        <v>128</v>
      </c>
      <c r="O10970" s="6" t="str">
        <f>INDEX(lkp_Region,MATCH(tbl_Sales[[#This Row],[Suburb]],lkp_Suburb,0))</f>
        <v>Eastern Metropolitan</v>
      </c>
      <c r="P10970" s="6">
        <f>MONTH(tbl_Sales[[#This Row],[Date]])</f>
        <v>7</v>
      </c>
      <c r="Q10970" s="6">
        <f>YEAR(tbl_Sales[[#This Row],[Date]])</f>
        <v>2017</v>
      </c>
    </row>
    <row r="10971" spans="1:17" x14ac:dyDescent="0.25">
      <c r="A10971" s="1">
        <v>42947</v>
      </c>
      <c r="B10971">
        <v>607500</v>
      </c>
      <c r="C10971" t="s">
        <v>2</v>
      </c>
      <c r="D10971" t="s">
        <v>12428</v>
      </c>
      <c r="E10971" t="s">
        <v>10</v>
      </c>
      <c r="F10971">
        <v>3064</v>
      </c>
      <c r="G10971">
        <v>3</v>
      </c>
      <c r="H10971">
        <v>2</v>
      </c>
      <c r="I10971">
        <v>2</v>
      </c>
      <c r="J10971">
        <v>654</v>
      </c>
      <c r="K10971">
        <v>1999</v>
      </c>
      <c r="L10971" t="s">
        <v>11148</v>
      </c>
      <c r="M10971" t="s">
        <v>7797</v>
      </c>
      <c r="N10971" t="s">
        <v>195</v>
      </c>
      <c r="O10971" s="6" t="str">
        <f>INDEX(lkp_Region,MATCH(tbl_Sales[[#This Row],[Suburb]],lkp_Suburb,0))</f>
        <v>Northern Metropolitan</v>
      </c>
      <c r="P10971" s="6">
        <f>MONTH(tbl_Sales[[#This Row],[Date]])</f>
        <v>7</v>
      </c>
      <c r="Q10971" s="6">
        <f>YEAR(tbl_Sales[[#This Row],[Date]])</f>
        <v>2017</v>
      </c>
    </row>
    <row r="10972" spans="1:17" x14ac:dyDescent="0.25">
      <c r="A10972" s="1">
        <v>42947</v>
      </c>
      <c r="B10972">
        <v>615000</v>
      </c>
      <c r="C10972" t="s">
        <v>2</v>
      </c>
      <c r="D10972" t="s">
        <v>12426</v>
      </c>
      <c r="E10972" t="s">
        <v>10</v>
      </c>
      <c r="F10972">
        <v>3064</v>
      </c>
      <c r="G10972">
        <v>4</v>
      </c>
      <c r="H10972">
        <v>2</v>
      </c>
      <c r="I10972">
        <v>2</v>
      </c>
      <c r="J10972">
        <v>756</v>
      </c>
      <c r="K10972">
        <v>2001</v>
      </c>
      <c r="L10972" t="s">
        <v>11149</v>
      </c>
      <c r="M10972" t="s">
        <v>7797</v>
      </c>
      <c r="N10972" t="s">
        <v>195</v>
      </c>
      <c r="O10972" s="6" t="str">
        <f>INDEX(lkp_Region,MATCH(tbl_Sales[[#This Row],[Suburb]],lkp_Suburb,0))</f>
        <v>Northern Metropolitan</v>
      </c>
      <c r="P10972" s="6">
        <f>MONTH(tbl_Sales[[#This Row],[Date]])</f>
        <v>7</v>
      </c>
      <c r="Q10972" s="6">
        <f>YEAR(tbl_Sales[[#This Row],[Date]])</f>
        <v>2017</v>
      </c>
    </row>
    <row r="10973" spans="1:17" x14ac:dyDescent="0.25">
      <c r="A10973" s="1">
        <v>42947</v>
      </c>
      <c r="B10973">
        <v>700000</v>
      </c>
      <c r="C10973" t="s">
        <v>2</v>
      </c>
      <c r="D10973" t="s">
        <v>12423</v>
      </c>
      <c r="E10973" t="s">
        <v>10</v>
      </c>
      <c r="F10973">
        <v>3049</v>
      </c>
      <c r="G10973">
        <v>3</v>
      </c>
      <c r="H10973">
        <v>2</v>
      </c>
      <c r="I10973">
        <v>4</v>
      </c>
      <c r="J10973">
        <v>673</v>
      </c>
      <c r="K10973">
        <v>1980</v>
      </c>
      <c r="L10973" t="s">
        <v>11150</v>
      </c>
      <c r="M10973" t="s">
        <v>8418</v>
      </c>
      <c r="N10973" t="s">
        <v>195</v>
      </c>
      <c r="O10973" s="6" t="str">
        <f>INDEX(lkp_Region,MATCH(tbl_Sales[[#This Row],[Suburb]],lkp_Suburb,0))</f>
        <v>Northern Metropolitan</v>
      </c>
      <c r="P10973" s="6">
        <f>MONTH(tbl_Sales[[#This Row],[Date]])</f>
        <v>7</v>
      </c>
      <c r="Q10973" s="6">
        <f>YEAR(tbl_Sales[[#This Row],[Date]])</f>
        <v>2017</v>
      </c>
    </row>
    <row r="10974" spans="1:17" x14ac:dyDescent="0.25">
      <c r="A10974" s="1">
        <v>42947</v>
      </c>
      <c r="B10974">
        <v>990000</v>
      </c>
      <c r="C10974" t="s">
        <v>2</v>
      </c>
      <c r="D10974" t="s">
        <v>12431</v>
      </c>
      <c r="E10974" t="s">
        <v>10</v>
      </c>
      <c r="F10974">
        <v>3015</v>
      </c>
      <c r="G10974">
        <v>3</v>
      </c>
      <c r="H10974">
        <v>2</v>
      </c>
      <c r="I10974">
        <v>0</v>
      </c>
      <c r="J10974">
        <v>337</v>
      </c>
      <c r="L10974" t="s">
        <v>11151</v>
      </c>
      <c r="M10974" t="s">
        <v>133</v>
      </c>
      <c r="N10974" t="s">
        <v>69</v>
      </c>
      <c r="O10974" s="6" t="str">
        <f>INDEX(lkp_Region,MATCH(tbl_Sales[[#This Row],[Suburb]],lkp_Suburb,0))</f>
        <v>Western Metropolitan</v>
      </c>
      <c r="P10974" s="6">
        <f>MONTH(tbl_Sales[[#This Row],[Date]])</f>
        <v>7</v>
      </c>
      <c r="Q10974" s="6">
        <f>YEAR(tbl_Sales[[#This Row],[Date]])</f>
        <v>2017</v>
      </c>
    </row>
    <row r="10975" spans="1:17" x14ac:dyDescent="0.25">
      <c r="A10975" s="1">
        <v>42947</v>
      </c>
      <c r="B10975">
        <v>1200000</v>
      </c>
      <c r="C10975" t="s">
        <v>2</v>
      </c>
      <c r="D10975" t="s">
        <v>12430</v>
      </c>
      <c r="E10975" t="s">
        <v>5</v>
      </c>
      <c r="F10975">
        <v>3016</v>
      </c>
      <c r="G10975">
        <v>3</v>
      </c>
      <c r="H10975">
        <v>2</v>
      </c>
      <c r="I10975">
        <v>0</v>
      </c>
      <c r="J10975">
        <v>159</v>
      </c>
      <c r="L10975" t="s">
        <v>11152</v>
      </c>
      <c r="M10975" t="s">
        <v>196</v>
      </c>
      <c r="N10975" t="s">
        <v>69</v>
      </c>
      <c r="O10975" s="6" t="str">
        <f>INDEX(lkp_Region,MATCH(tbl_Sales[[#This Row],[Suburb]],lkp_Suburb,0))</f>
        <v>Western Metropolitan</v>
      </c>
      <c r="P10975" s="6">
        <f>MONTH(tbl_Sales[[#This Row],[Date]])</f>
        <v>7</v>
      </c>
      <c r="Q10975" s="6">
        <f>YEAR(tbl_Sales[[#This Row],[Date]])</f>
        <v>2017</v>
      </c>
    </row>
    <row r="10976" spans="1:17" x14ac:dyDescent="0.25">
      <c r="A10976" s="1">
        <v>42947</v>
      </c>
      <c r="B10976">
        <v>760000</v>
      </c>
      <c r="C10976" t="s">
        <v>2</v>
      </c>
      <c r="D10976" t="s">
        <v>12432</v>
      </c>
      <c r="E10976" t="s">
        <v>10</v>
      </c>
      <c r="F10976">
        <v>3171</v>
      </c>
      <c r="G10976">
        <v>3</v>
      </c>
      <c r="H10976">
        <v>1</v>
      </c>
      <c r="I10976">
        <v>1</v>
      </c>
      <c r="J10976">
        <v>593</v>
      </c>
      <c r="L10976" t="s">
        <v>11153</v>
      </c>
      <c r="M10976" t="s">
        <v>7725</v>
      </c>
      <c r="N10976" t="s">
        <v>7727</v>
      </c>
      <c r="O10976" s="6" t="str">
        <f>INDEX(lkp_Region,MATCH(tbl_Sales[[#This Row],[Suburb]],lkp_Suburb,0))</f>
        <v>South-Eastern Metropolitan</v>
      </c>
      <c r="P10976" s="6">
        <f>MONTH(tbl_Sales[[#This Row],[Date]])</f>
        <v>7</v>
      </c>
      <c r="Q10976" s="6">
        <f>YEAR(tbl_Sales[[#This Row],[Date]])</f>
        <v>2017</v>
      </c>
    </row>
    <row r="10977" spans="1:17" x14ac:dyDescent="0.25">
      <c r="A10977" s="1">
        <v>42947</v>
      </c>
      <c r="B10977">
        <v>1750000</v>
      </c>
      <c r="C10977" t="s">
        <v>51</v>
      </c>
      <c r="D10977" t="s">
        <v>12429</v>
      </c>
      <c r="E10977" t="s">
        <v>10</v>
      </c>
      <c r="F10977">
        <v>3204</v>
      </c>
      <c r="G10977">
        <v>4</v>
      </c>
      <c r="H10977">
        <v>3</v>
      </c>
      <c r="I10977">
        <v>2</v>
      </c>
      <c r="J10977">
        <v>429</v>
      </c>
      <c r="K10977">
        <v>2013</v>
      </c>
      <c r="L10977" t="s">
        <v>11154</v>
      </c>
      <c r="M10977" t="s">
        <v>55</v>
      </c>
      <c r="N10977" t="s">
        <v>57</v>
      </c>
      <c r="O10977" s="6" t="str">
        <f>INDEX(lkp_Region,MATCH(tbl_Sales[[#This Row],[Suburb]],lkp_Suburb,0))</f>
        <v>Southern Metropolitan</v>
      </c>
      <c r="P10977" s="6">
        <f>MONTH(tbl_Sales[[#This Row],[Date]])</f>
        <v>7</v>
      </c>
      <c r="Q10977" s="6">
        <f>YEAR(tbl_Sales[[#This Row],[Date]])</f>
        <v>2017</v>
      </c>
    </row>
    <row r="10978" spans="1:17" x14ac:dyDescent="0.25">
      <c r="A10978" s="1">
        <v>42947</v>
      </c>
      <c r="B10978">
        <v>1900000</v>
      </c>
      <c r="C10978" t="s">
        <v>2</v>
      </c>
      <c r="D10978" t="s">
        <v>12429</v>
      </c>
      <c r="E10978" t="s">
        <v>10</v>
      </c>
      <c r="F10978">
        <v>3204</v>
      </c>
      <c r="G10978">
        <v>4</v>
      </c>
      <c r="H10978">
        <v>2</v>
      </c>
      <c r="I10978">
        <v>2</v>
      </c>
      <c r="J10978">
        <v>700</v>
      </c>
      <c r="K10978">
        <v>1920</v>
      </c>
      <c r="L10978" t="s">
        <v>11155</v>
      </c>
      <c r="M10978" t="s">
        <v>63</v>
      </c>
      <c r="N10978" t="s">
        <v>57</v>
      </c>
      <c r="O10978" s="6" t="str">
        <f>INDEX(lkp_Region,MATCH(tbl_Sales[[#This Row],[Suburb]],lkp_Suburb,0))</f>
        <v>Southern Metropolitan</v>
      </c>
      <c r="P10978" s="6">
        <f>MONTH(tbl_Sales[[#This Row],[Date]])</f>
        <v>7</v>
      </c>
      <c r="Q10978" s="6">
        <f>YEAR(tbl_Sales[[#This Row],[Date]])</f>
        <v>2017</v>
      </c>
    </row>
    <row r="10979" spans="1:17" x14ac:dyDescent="0.25">
      <c r="A10979" s="1">
        <v>42947</v>
      </c>
      <c r="B10979">
        <v>755000</v>
      </c>
      <c r="C10979" t="s">
        <v>2</v>
      </c>
      <c r="D10979" t="s">
        <v>12428</v>
      </c>
      <c r="E10979" t="s">
        <v>10</v>
      </c>
      <c r="F10979">
        <v>3199</v>
      </c>
      <c r="G10979">
        <v>3</v>
      </c>
      <c r="H10979">
        <v>1</v>
      </c>
      <c r="I10979">
        <v>2</v>
      </c>
      <c r="J10979">
        <v>786</v>
      </c>
      <c r="K10979">
        <v>1960</v>
      </c>
      <c r="L10979" t="s">
        <v>11156</v>
      </c>
      <c r="M10979" t="s">
        <v>7802</v>
      </c>
      <c r="N10979" t="s">
        <v>7773</v>
      </c>
      <c r="O10979" s="6" t="str">
        <f>INDEX(lkp_Region,MATCH(tbl_Sales[[#This Row],[Suburb]],lkp_Suburb,0))</f>
        <v>South-Eastern Metropolitan</v>
      </c>
      <c r="P10979" s="6">
        <f>MONTH(tbl_Sales[[#This Row],[Date]])</f>
        <v>7</v>
      </c>
      <c r="Q10979" s="6">
        <f>YEAR(tbl_Sales[[#This Row],[Date]])</f>
        <v>2017</v>
      </c>
    </row>
    <row r="10980" spans="1:17" x14ac:dyDescent="0.25">
      <c r="A10980" s="1">
        <v>42947</v>
      </c>
      <c r="B10980">
        <v>755000</v>
      </c>
      <c r="C10980" t="s">
        <v>2</v>
      </c>
      <c r="D10980" t="s">
        <v>12427</v>
      </c>
      <c r="E10980" t="s">
        <v>5</v>
      </c>
      <c r="F10980">
        <v>3073</v>
      </c>
      <c r="G10980">
        <v>4</v>
      </c>
      <c r="H10980">
        <v>2</v>
      </c>
      <c r="I10980">
        <v>2</v>
      </c>
      <c r="J10980">
        <v>479</v>
      </c>
      <c r="K10980">
        <v>1995</v>
      </c>
      <c r="L10980" t="s">
        <v>11157</v>
      </c>
      <c r="M10980" t="s">
        <v>93</v>
      </c>
      <c r="N10980" t="s">
        <v>62</v>
      </c>
      <c r="O10980" s="6" t="str">
        <f>INDEX(lkp_Region,MATCH(tbl_Sales[[#This Row],[Suburb]],lkp_Suburb,0))</f>
        <v>Northern Metropolitan</v>
      </c>
      <c r="P10980" s="6">
        <f>MONTH(tbl_Sales[[#This Row],[Date]])</f>
        <v>7</v>
      </c>
      <c r="Q10980" s="6">
        <f>YEAR(tbl_Sales[[#This Row],[Date]])</f>
        <v>2017</v>
      </c>
    </row>
    <row r="10981" spans="1:17" x14ac:dyDescent="0.25">
      <c r="A10981" s="1">
        <v>42947</v>
      </c>
      <c r="B10981">
        <v>1515000</v>
      </c>
      <c r="C10981" t="s">
        <v>2</v>
      </c>
      <c r="D10981" t="s">
        <v>12429</v>
      </c>
      <c r="E10981" t="s">
        <v>10</v>
      </c>
      <c r="F10981">
        <v>3070</v>
      </c>
      <c r="G10981">
        <v>4</v>
      </c>
      <c r="H10981">
        <v>1</v>
      </c>
      <c r="I10981">
        <v>2</v>
      </c>
      <c r="J10981">
        <v>318</v>
      </c>
      <c r="K10981">
        <v>1920</v>
      </c>
      <c r="L10981" t="s">
        <v>11158</v>
      </c>
      <c r="M10981" t="s">
        <v>271</v>
      </c>
      <c r="N10981" t="s">
        <v>62</v>
      </c>
      <c r="O10981" s="6" t="str">
        <f>INDEX(lkp_Region,MATCH(tbl_Sales[[#This Row],[Suburb]],lkp_Suburb,0))</f>
        <v>Northern Metropolitan</v>
      </c>
      <c r="P10981" s="6">
        <f>MONTH(tbl_Sales[[#This Row],[Date]])</f>
        <v>7</v>
      </c>
      <c r="Q10981" s="6">
        <f>YEAR(tbl_Sales[[#This Row],[Date]])</f>
        <v>2017</v>
      </c>
    </row>
    <row r="10982" spans="1:17" x14ac:dyDescent="0.25">
      <c r="A10982" s="1">
        <v>42947</v>
      </c>
      <c r="B10982">
        <v>643500</v>
      </c>
      <c r="C10982" t="s">
        <v>2</v>
      </c>
      <c r="D10982" t="s">
        <v>12429</v>
      </c>
      <c r="E10982" t="s">
        <v>10</v>
      </c>
      <c r="F10982">
        <v>3810</v>
      </c>
      <c r="G10982">
        <v>4</v>
      </c>
      <c r="H10982">
        <v>2</v>
      </c>
      <c r="I10982">
        <v>2</v>
      </c>
      <c r="J10982">
        <v>600</v>
      </c>
      <c r="K10982">
        <v>2010</v>
      </c>
      <c r="L10982" t="s">
        <v>11159</v>
      </c>
      <c r="M10982" t="s">
        <v>8328</v>
      </c>
      <c r="N10982" t="s">
        <v>8330</v>
      </c>
      <c r="O10982" s="6" t="str">
        <f>INDEX(lkp_Region,MATCH(tbl_Sales[[#This Row],[Suburb]],lkp_Suburb,0))</f>
        <v>Eastern Victoria</v>
      </c>
      <c r="P10982" s="6">
        <f>MONTH(tbl_Sales[[#This Row],[Date]])</f>
        <v>7</v>
      </c>
      <c r="Q10982" s="6">
        <f>YEAR(tbl_Sales[[#This Row],[Date]])</f>
        <v>2017</v>
      </c>
    </row>
    <row r="10983" spans="1:17" x14ac:dyDescent="0.25">
      <c r="A10983" s="1">
        <v>42947</v>
      </c>
      <c r="B10983">
        <v>1850000</v>
      </c>
      <c r="C10983" t="s">
        <v>2</v>
      </c>
      <c r="D10983" t="s">
        <v>12425</v>
      </c>
      <c r="E10983" t="s">
        <v>5</v>
      </c>
      <c r="F10983">
        <v>3104</v>
      </c>
      <c r="G10983">
        <v>4</v>
      </c>
      <c r="H10983">
        <v>4</v>
      </c>
      <c r="I10983">
        <v>3</v>
      </c>
      <c r="J10983">
        <v>929</v>
      </c>
      <c r="K10983">
        <v>1960</v>
      </c>
      <c r="L10983" t="s">
        <v>11160</v>
      </c>
      <c r="M10983" t="s">
        <v>99</v>
      </c>
      <c r="N10983" t="s">
        <v>101</v>
      </c>
      <c r="O10983" s="6" t="str">
        <f>INDEX(lkp_Region,MATCH(tbl_Sales[[#This Row],[Suburb]],lkp_Suburb,0))</f>
        <v>Southern Metropolitan</v>
      </c>
      <c r="P10983" s="6">
        <f>MONTH(tbl_Sales[[#This Row],[Date]])</f>
        <v>7</v>
      </c>
      <c r="Q10983" s="6">
        <f>YEAR(tbl_Sales[[#This Row],[Date]])</f>
        <v>2017</v>
      </c>
    </row>
    <row r="10984" spans="1:17" x14ac:dyDescent="0.25">
      <c r="A10984" s="1">
        <v>42947</v>
      </c>
      <c r="B10984">
        <v>755000</v>
      </c>
      <c r="C10984" t="s">
        <v>2</v>
      </c>
      <c r="D10984" t="s">
        <v>12429</v>
      </c>
      <c r="E10984" t="s">
        <v>10</v>
      </c>
      <c r="F10984">
        <v>3087</v>
      </c>
      <c r="G10984">
        <v>4</v>
      </c>
      <c r="H10984">
        <v>1</v>
      </c>
      <c r="I10984">
        <v>2</v>
      </c>
      <c r="J10984">
        <v>613</v>
      </c>
      <c r="L10984" t="s">
        <v>11161</v>
      </c>
      <c r="M10984" t="s">
        <v>7565</v>
      </c>
      <c r="N10984" t="s">
        <v>150</v>
      </c>
      <c r="O10984" s="6" t="str">
        <f>INDEX(lkp_Region,MATCH(tbl_Sales[[#This Row],[Suburb]],lkp_Suburb,0))</f>
        <v>Northern Metropolitan</v>
      </c>
      <c r="P10984" s="6">
        <f>MONTH(tbl_Sales[[#This Row],[Date]])</f>
        <v>7</v>
      </c>
      <c r="Q10984" s="6">
        <f>YEAR(tbl_Sales[[#This Row],[Date]])</f>
        <v>2017</v>
      </c>
    </row>
    <row r="10985" spans="1:17" x14ac:dyDescent="0.25">
      <c r="A10985" s="1">
        <v>42947</v>
      </c>
      <c r="B10985">
        <v>788800</v>
      </c>
      <c r="C10985" t="s">
        <v>2</v>
      </c>
      <c r="D10985" t="s">
        <v>12423</v>
      </c>
      <c r="E10985" t="s">
        <v>10</v>
      </c>
      <c r="F10985">
        <v>3087</v>
      </c>
      <c r="G10985">
        <v>4</v>
      </c>
      <c r="H10985">
        <v>2</v>
      </c>
      <c r="I10985">
        <v>4</v>
      </c>
      <c r="J10985">
        <v>631</v>
      </c>
      <c r="L10985" t="s">
        <v>11162</v>
      </c>
      <c r="M10985" t="s">
        <v>349</v>
      </c>
      <c r="N10985" t="s">
        <v>150</v>
      </c>
      <c r="O10985" s="6" t="str">
        <f>INDEX(lkp_Region,MATCH(tbl_Sales[[#This Row],[Suburb]],lkp_Suburb,0))</f>
        <v>Northern Metropolitan</v>
      </c>
      <c r="P10985" s="6">
        <f>MONTH(tbl_Sales[[#This Row],[Date]])</f>
        <v>7</v>
      </c>
      <c r="Q10985" s="6">
        <f>YEAR(tbl_Sales[[#This Row],[Date]])</f>
        <v>2017</v>
      </c>
    </row>
    <row r="10986" spans="1:17" x14ac:dyDescent="0.25">
      <c r="A10986" s="1">
        <v>42947</v>
      </c>
      <c r="B10986">
        <v>800000</v>
      </c>
      <c r="C10986" t="s">
        <v>2</v>
      </c>
      <c r="D10986" t="s">
        <v>12426</v>
      </c>
      <c r="E10986" t="s">
        <v>10</v>
      </c>
      <c r="F10986">
        <v>3088</v>
      </c>
      <c r="G10986">
        <v>4</v>
      </c>
      <c r="H10986">
        <v>2</v>
      </c>
      <c r="I10986">
        <v>2</v>
      </c>
      <c r="J10986">
        <v>626</v>
      </c>
      <c r="K10986">
        <v>1960</v>
      </c>
      <c r="L10986" t="s">
        <v>11163</v>
      </c>
      <c r="M10986" t="s">
        <v>7635</v>
      </c>
      <c r="N10986" t="s">
        <v>150</v>
      </c>
      <c r="O10986" s="6" t="str">
        <f>INDEX(lkp_Region,MATCH(tbl_Sales[[#This Row],[Suburb]],lkp_Suburb,0))</f>
        <v>Northern Metropolitan</v>
      </c>
      <c r="P10986" s="6">
        <f>MONTH(tbl_Sales[[#This Row],[Date]])</f>
        <v>7</v>
      </c>
      <c r="Q10986" s="6">
        <f>YEAR(tbl_Sales[[#This Row],[Date]])</f>
        <v>2017</v>
      </c>
    </row>
    <row r="10987" spans="1:17" x14ac:dyDescent="0.25">
      <c r="A10987" s="1">
        <v>42948</v>
      </c>
      <c r="B10987">
        <v>560000</v>
      </c>
      <c r="C10987" t="s">
        <v>13</v>
      </c>
      <c r="D10987" t="s">
        <v>12429</v>
      </c>
      <c r="E10987" t="s">
        <v>10</v>
      </c>
      <c r="F10987">
        <v>3066</v>
      </c>
      <c r="G10987">
        <v>2</v>
      </c>
      <c r="H10987">
        <v>1</v>
      </c>
      <c r="I10987">
        <v>1</v>
      </c>
      <c r="J10987">
        <v>0</v>
      </c>
      <c r="K10987">
        <v>1975</v>
      </c>
      <c r="L10987" t="s">
        <v>11164</v>
      </c>
      <c r="M10987" t="s">
        <v>216</v>
      </c>
      <c r="N10987" t="s">
        <v>8</v>
      </c>
      <c r="O10987" s="6" t="str">
        <f>INDEX(lkp_Region,MATCH(tbl_Sales[[#This Row],[Suburb]],lkp_Suburb,0))</f>
        <v>Northern Metropolitan</v>
      </c>
      <c r="P10987" s="6">
        <f>MONTH(tbl_Sales[[#This Row],[Date]])</f>
        <v>8</v>
      </c>
      <c r="Q10987" s="6">
        <f>YEAR(tbl_Sales[[#This Row],[Date]])</f>
        <v>2017</v>
      </c>
    </row>
    <row r="10988" spans="1:17" x14ac:dyDescent="0.25">
      <c r="A10988" s="1">
        <v>42948</v>
      </c>
      <c r="B10988">
        <v>592000</v>
      </c>
      <c r="C10988" t="s">
        <v>2</v>
      </c>
      <c r="D10988" t="s">
        <v>12424</v>
      </c>
      <c r="E10988" t="s">
        <v>10</v>
      </c>
      <c r="F10988">
        <v>3082</v>
      </c>
      <c r="G10988">
        <v>3</v>
      </c>
      <c r="H10988">
        <v>1</v>
      </c>
      <c r="I10988">
        <v>1</v>
      </c>
      <c r="J10988">
        <v>622</v>
      </c>
      <c r="K10988">
        <v>1992</v>
      </c>
      <c r="L10988" t="s">
        <v>11165</v>
      </c>
      <c r="M10988" t="s">
        <v>7706</v>
      </c>
      <c r="N10988" t="s">
        <v>7515</v>
      </c>
      <c r="O10988" s="6" t="str">
        <f>INDEX(lkp_Region,MATCH(tbl_Sales[[#This Row],[Suburb]],lkp_Suburb,0))</f>
        <v>Northern Metropolitan</v>
      </c>
      <c r="P10988" s="6">
        <f>MONTH(tbl_Sales[[#This Row],[Date]])</f>
        <v>8</v>
      </c>
      <c r="Q10988" s="6">
        <f>YEAR(tbl_Sales[[#This Row],[Date]])</f>
        <v>2017</v>
      </c>
    </row>
    <row r="10989" spans="1:17" x14ac:dyDescent="0.25">
      <c r="A10989" s="1">
        <v>42948</v>
      </c>
      <c r="B10989">
        <v>631000</v>
      </c>
      <c r="C10989" t="s">
        <v>2</v>
      </c>
      <c r="D10989" t="s">
        <v>12428</v>
      </c>
      <c r="E10989" t="s">
        <v>5</v>
      </c>
      <c r="F10989">
        <v>3750</v>
      </c>
      <c r="G10989">
        <v>4</v>
      </c>
      <c r="H10989">
        <v>2</v>
      </c>
      <c r="I10989">
        <v>2</v>
      </c>
      <c r="J10989">
        <v>400</v>
      </c>
      <c r="K10989">
        <v>2015</v>
      </c>
      <c r="L10989" t="s">
        <v>11166</v>
      </c>
      <c r="M10989" t="s">
        <v>9280</v>
      </c>
      <c r="N10989" t="s">
        <v>7515</v>
      </c>
      <c r="O10989" s="6" t="str">
        <f>INDEX(lkp_Region,MATCH(tbl_Sales[[#This Row],[Suburb]],lkp_Suburb,0))</f>
        <v>Northern Metropolitan</v>
      </c>
      <c r="P10989" s="6">
        <f>MONTH(tbl_Sales[[#This Row],[Date]])</f>
        <v>8</v>
      </c>
      <c r="Q10989" s="6">
        <f>YEAR(tbl_Sales[[#This Row],[Date]])</f>
        <v>2017</v>
      </c>
    </row>
    <row r="10990" spans="1:17" x14ac:dyDescent="0.25">
      <c r="A10990" s="1">
        <v>42948</v>
      </c>
      <c r="B10990">
        <v>635000</v>
      </c>
      <c r="C10990" t="s">
        <v>2</v>
      </c>
      <c r="D10990" t="s">
        <v>12424</v>
      </c>
      <c r="E10990" t="s">
        <v>10</v>
      </c>
      <c r="F10990">
        <v>3075</v>
      </c>
      <c r="G10990">
        <v>3</v>
      </c>
      <c r="H10990">
        <v>1</v>
      </c>
      <c r="I10990">
        <v>4</v>
      </c>
      <c r="J10990">
        <v>536</v>
      </c>
      <c r="L10990" t="s">
        <v>11167</v>
      </c>
      <c r="M10990" t="s">
        <v>7965</v>
      </c>
      <c r="N10990" t="s">
        <v>7515</v>
      </c>
      <c r="O10990" s="6" t="str">
        <f>INDEX(lkp_Region,MATCH(tbl_Sales[[#This Row],[Suburb]],lkp_Suburb,0))</f>
        <v>Northern Metropolitan</v>
      </c>
      <c r="P10990" s="6">
        <f>MONTH(tbl_Sales[[#This Row],[Date]])</f>
        <v>8</v>
      </c>
      <c r="Q10990" s="6">
        <f>YEAR(tbl_Sales[[#This Row],[Date]])</f>
        <v>2017</v>
      </c>
    </row>
    <row r="10991" spans="1:17" x14ac:dyDescent="0.25">
      <c r="A10991" s="1">
        <v>42948</v>
      </c>
      <c r="B10991">
        <v>800000</v>
      </c>
      <c r="C10991" t="s">
        <v>2</v>
      </c>
      <c r="D10991" t="s">
        <v>12430</v>
      </c>
      <c r="E10991" t="s">
        <v>10</v>
      </c>
      <c r="F10991">
        <v>3088</v>
      </c>
      <c r="G10991">
        <v>3</v>
      </c>
      <c r="H10991">
        <v>3</v>
      </c>
      <c r="I10991">
        <v>2</v>
      </c>
      <c r="J10991">
        <v>668</v>
      </c>
      <c r="K10991">
        <v>1973</v>
      </c>
      <c r="L10991" t="s">
        <v>11168</v>
      </c>
      <c r="M10991" t="s">
        <v>7635</v>
      </c>
      <c r="N10991" t="s">
        <v>7523</v>
      </c>
      <c r="O10991" s="6" t="str">
        <f>INDEX(lkp_Region,MATCH(tbl_Sales[[#This Row],[Suburb]],lkp_Suburb,0))</f>
        <v>Northern Metropolitan</v>
      </c>
      <c r="P10991" s="6">
        <f>MONTH(tbl_Sales[[#This Row],[Date]])</f>
        <v>8</v>
      </c>
      <c r="Q10991" s="6">
        <f>YEAR(tbl_Sales[[#This Row],[Date]])</f>
        <v>2017</v>
      </c>
    </row>
    <row r="10992" spans="1:17" x14ac:dyDescent="0.25">
      <c r="A10992" s="1">
        <v>42948</v>
      </c>
      <c r="B10992">
        <v>951000</v>
      </c>
      <c r="C10992" t="s">
        <v>2</v>
      </c>
      <c r="D10992" t="s">
        <v>12427</v>
      </c>
      <c r="E10992" t="s">
        <v>10</v>
      </c>
      <c r="F10992">
        <v>3039</v>
      </c>
      <c r="G10992">
        <v>2</v>
      </c>
      <c r="H10992">
        <v>1</v>
      </c>
      <c r="I10992">
        <v>1</v>
      </c>
      <c r="J10992">
        <v>172</v>
      </c>
      <c r="K10992">
        <v>1900</v>
      </c>
      <c r="L10992" t="s">
        <v>11169</v>
      </c>
      <c r="M10992" t="s">
        <v>242</v>
      </c>
      <c r="N10992" t="s">
        <v>49</v>
      </c>
      <c r="O10992" s="6" t="str">
        <f>INDEX(lkp_Region,MATCH(tbl_Sales[[#This Row],[Suburb]],lkp_Suburb,0))</f>
        <v>Western Metropolitan</v>
      </c>
      <c r="P10992" s="6">
        <f>MONTH(tbl_Sales[[#This Row],[Date]])</f>
        <v>8</v>
      </c>
      <c r="Q10992" s="6">
        <f>YEAR(tbl_Sales[[#This Row],[Date]])</f>
        <v>2017</v>
      </c>
    </row>
    <row r="10993" spans="1:17" x14ac:dyDescent="0.25">
      <c r="A10993" s="1">
        <v>42948</v>
      </c>
      <c r="B10993">
        <v>1900000</v>
      </c>
      <c r="C10993" t="s">
        <v>2</v>
      </c>
      <c r="D10993" t="s">
        <v>12427</v>
      </c>
      <c r="E10993" t="s">
        <v>5</v>
      </c>
      <c r="F10993">
        <v>3003</v>
      </c>
      <c r="G10993">
        <v>4</v>
      </c>
      <c r="H10993">
        <v>1</v>
      </c>
      <c r="I10993">
        <v>2</v>
      </c>
      <c r="J10993">
        <v>168</v>
      </c>
      <c r="L10993" t="s">
        <v>11170</v>
      </c>
      <c r="M10993" t="s">
        <v>686</v>
      </c>
      <c r="N10993" t="s">
        <v>88</v>
      </c>
      <c r="O10993" s="6" t="str">
        <f>INDEX(lkp_Region,MATCH(tbl_Sales[[#This Row],[Suburb]],lkp_Suburb,0))</f>
        <v>Northern Metropolitan</v>
      </c>
      <c r="P10993" s="6">
        <f>MONTH(tbl_Sales[[#This Row],[Date]])</f>
        <v>8</v>
      </c>
      <c r="Q10993" s="6">
        <f>YEAR(tbl_Sales[[#This Row],[Date]])</f>
        <v>2017</v>
      </c>
    </row>
    <row r="10994" spans="1:17" x14ac:dyDescent="0.25">
      <c r="A10994" s="1">
        <v>42948</v>
      </c>
      <c r="B10994">
        <v>280000</v>
      </c>
      <c r="C10994" t="s">
        <v>2</v>
      </c>
      <c r="D10994" t="s">
        <v>12431</v>
      </c>
      <c r="E10994" t="s">
        <v>5</v>
      </c>
      <c r="F10994">
        <v>3012</v>
      </c>
      <c r="G10994">
        <v>1</v>
      </c>
      <c r="H10994">
        <v>1</v>
      </c>
      <c r="I10994">
        <v>1</v>
      </c>
      <c r="J10994">
        <v>45</v>
      </c>
      <c r="K10994">
        <v>1970</v>
      </c>
      <c r="L10994" t="s">
        <v>11171</v>
      </c>
      <c r="M10994" t="s">
        <v>53</v>
      </c>
      <c r="N10994" t="s">
        <v>21</v>
      </c>
      <c r="O10994" s="6" t="str">
        <f>INDEX(lkp_Region,MATCH(tbl_Sales[[#This Row],[Suburb]],lkp_Suburb,0))</f>
        <v>Western Metropolitan</v>
      </c>
      <c r="P10994" s="6">
        <f>MONTH(tbl_Sales[[#This Row],[Date]])</f>
        <v>8</v>
      </c>
      <c r="Q10994" s="6">
        <f>YEAR(tbl_Sales[[#This Row],[Date]])</f>
        <v>2017</v>
      </c>
    </row>
    <row r="10995" spans="1:17" x14ac:dyDescent="0.25">
      <c r="A10995" s="1">
        <v>42948</v>
      </c>
      <c r="B10995">
        <v>840000</v>
      </c>
      <c r="C10995" t="s">
        <v>51</v>
      </c>
      <c r="D10995" t="s">
        <v>12431</v>
      </c>
      <c r="E10995" t="s">
        <v>5</v>
      </c>
      <c r="F10995">
        <v>3108</v>
      </c>
      <c r="G10995">
        <v>3</v>
      </c>
      <c r="H10995">
        <v>2</v>
      </c>
      <c r="I10995">
        <v>2</v>
      </c>
      <c r="J10995">
        <v>0</v>
      </c>
      <c r="L10995" t="s">
        <v>11172</v>
      </c>
      <c r="M10995" t="s">
        <v>126</v>
      </c>
      <c r="N10995" t="s">
        <v>128</v>
      </c>
      <c r="O10995" s="6" t="str">
        <f>INDEX(lkp_Region,MATCH(tbl_Sales[[#This Row],[Suburb]],lkp_Suburb,0))</f>
        <v>Eastern Metropolitan</v>
      </c>
      <c r="P10995" s="6">
        <f>MONTH(tbl_Sales[[#This Row],[Date]])</f>
        <v>8</v>
      </c>
      <c r="Q10995" s="6">
        <f>YEAR(tbl_Sales[[#This Row],[Date]])</f>
        <v>2017</v>
      </c>
    </row>
    <row r="10996" spans="1:17" x14ac:dyDescent="0.25">
      <c r="A10996" s="1">
        <v>42948</v>
      </c>
      <c r="B10996">
        <v>610000</v>
      </c>
      <c r="C10996" t="s">
        <v>2</v>
      </c>
      <c r="D10996" t="s">
        <v>12432</v>
      </c>
      <c r="E10996" t="s">
        <v>10</v>
      </c>
      <c r="F10996">
        <v>3154</v>
      </c>
      <c r="G10996">
        <v>3</v>
      </c>
      <c r="H10996">
        <v>1</v>
      </c>
      <c r="I10996">
        <v>0</v>
      </c>
      <c r="J10996">
        <v>1281</v>
      </c>
      <c r="L10996" t="s">
        <v>11174</v>
      </c>
      <c r="M10996" t="s">
        <v>11173</v>
      </c>
      <c r="N10996" t="s">
        <v>7768</v>
      </c>
      <c r="O10996" s="6" t="str">
        <f>INDEX(lkp_Region,MATCH(tbl_Sales[[#This Row],[Suburb]],lkp_Suburb,0))</f>
        <v>Eastern Metropolitan</v>
      </c>
      <c r="P10996" s="6">
        <f>MONTH(tbl_Sales[[#This Row],[Date]])</f>
        <v>8</v>
      </c>
      <c r="Q10996" s="6">
        <f>YEAR(tbl_Sales[[#This Row],[Date]])</f>
        <v>2017</v>
      </c>
    </row>
    <row r="10997" spans="1:17" x14ac:dyDescent="0.25">
      <c r="A10997" s="1">
        <v>42948</v>
      </c>
      <c r="B10997">
        <v>687500</v>
      </c>
      <c r="C10997" t="s">
        <v>13</v>
      </c>
      <c r="D10997" t="s">
        <v>12429</v>
      </c>
      <c r="E10997" t="s">
        <v>10</v>
      </c>
      <c r="F10997">
        <v>3197</v>
      </c>
      <c r="G10997">
        <v>3</v>
      </c>
      <c r="H10997">
        <v>2</v>
      </c>
      <c r="I10997">
        <v>2</v>
      </c>
      <c r="J10997">
        <v>216</v>
      </c>
      <c r="L10997" t="s">
        <v>11175</v>
      </c>
      <c r="M10997" t="s">
        <v>7589</v>
      </c>
      <c r="N10997" t="s">
        <v>45</v>
      </c>
      <c r="O10997" s="6" t="str">
        <f>INDEX(lkp_Region,MATCH(tbl_Sales[[#This Row],[Suburb]],lkp_Suburb,0))</f>
        <v>South-Eastern Metropolitan</v>
      </c>
      <c r="P10997" s="6">
        <f>MONTH(tbl_Sales[[#This Row],[Date]])</f>
        <v>8</v>
      </c>
      <c r="Q10997" s="6">
        <f>YEAR(tbl_Sales[[#This Row],[Date]])</f>
        <v>2017</v>
      </c>
    </row>
    <row r="10998" spans="1:17" x14ac:dyDescent="0.25">
      <c r="A10998" s="1">
        <v>42948</v>
      </c>
      <c r="B10998">
        <v>616000</v>
      </c>
      <c r="C10998" t="s">
        <v>2</v>
      </c>
      <c r="D10998" t="s">
        <v>12426</v>
      </c>
      <c r="E10998" t="s">
        <v>10</v>
      </c>
      <c r="F10998">
        <v>3047</v>
      </c>
      <c r="G10998">
        <v>3</v>
      </c>
      <c r="H10998">
        <v>1</v>
      </c>
      <c r="I10998">
        <v>1</v>
      </c>
      <c r="J10998">
        <v>695</v>
      </c>
      <c r="L10998" t="s">
        <v>11176</v>
      </c>
      <c r="M10998" t="s">
        <v>7915</v>
      </c>
      <c r="N10998" t="s">
        <v>195</v>
      </c>
      <c r="O10998" s="6" t="str">
        <f>INDEX(lkp_Region,MATCH(tbl_Sales[[#This Row],[Suburb]],lkp_Suburb,0))</f>
        <v>Northern Metropolitan</v>
      </c>
      <c r="P10998" s="6">
        <f>MONTH(tbl_Sales[[#This Row],[Date]])</f>
        <v>8</v>
      </c>
      <c r="Q10998" s="6">
        <f>YEAR(tbl_Sales[[#This Row],[Date]])</f>
        <v>2017</v>
      </c>
    </row>
    <row r="10999" spans="1:17" x14ac:dyDescent="0.25">
      <c r="A10999" s="1">
        <v>42948</v>
      </c>
      <c r="B10999">
        <v>956000</v>
      </c>
      <c r="C10999" t="s">
        <v>51</v>
      </c>
      <c r="D10999" t="s">
        <v>12429</v>
      </c>
      <c r="E10999" t="s">
        <v>10</v>
      </c>
      <c r="F10999">
        <v>3163</v>
      </c>
      <c r="G10999">
        <v>3</v>
      </c>
      <c r="H10999">
        <v>2</v>
      </c>
      <c r="I10999">
        <v>1</v>
      </c>
      <c r="J10999">
        <v>137</v>
      </c>
      <c r="K10999">
        <v>1994</v>
      </c>
      <c r="L10999" t="s">
        <v>11177</v>
      </c>
      <c r="M10999" t="s">
        <v>225</v>
      </c>
      <c r="N10999" t="s">
        <v>57</v>
      </c>
      <c r="O10999" s="6" t="str">
        <f>INDEX(lkp_Region,MATCH(tbl_Sales[[#This Row],[Suburb]],lkp_Suburb,0))</f>
        <v>Southern Metropolitan</v>
      </c>
      <c r="P10999" s="6">
        <f>MONTH(tbl_Sales[[#This Row],[Date]])</f>
        <v>8</v>
      </c>
      <c r="Q10999" s="6">
        <f>YEAR(tbl_Sales[[#This Row],[Date]])</f>
        <v>2017</v>
      </c>
    </row>
    <row r="11000" spans="1:17" x14ac:dyDescent="0.25">
      <c r="A11000" s="1">
        <v>42948</v>
      </c>
      <c r="B11000">
        <v>600500</v>
      </c>
      <c r="C11000" t="s">
        <v>2</v>
      </c>
      <c r="D11000" t="s">
        <v>12427</v>
      </c>
      <c r="E11000" t="s">
        <v>10</v>
      </c>
      <c r="F11000">
        <v>3199</v>
      </c>
      <c r="G11000">
        <v>4</v>
      </c>
      <c r="H11000">
        <v>2</v>
      </c>
      <c r="I11000">
        <v>2</v>
      </c>
      <c r="J11000">
        <v>580</v>
      </c>
      <c r="L11000" t="s">
        <v>11178</v>
      </c>
      <c r="M11000" t="s">
        <v>7773</v>
      </c>
      <c r="N11000" t="s">
        <v>7773</v>
      </c>
      <c r="O11000" s="6" t="str">
        <f>INDEX(lkp_Region,MATCH(tbl_Sales[[#This Row],[Suburb]],lkp_Suburb,0))</f>
        <v>South-Eastern Metropolitan</v>
      </c>
      <c r="P11000" s="6">
        <f>MONTH(tbl_Sales[[#This Row],[Date]])</f>
        <v>8</v>
      </c>
      <c r="Q11000" s="6">
        <f>YEAR(tbl_Sales[[#This Row],[Date]])</f>
        <v>2017</v>
      </c>
    </row>
    <row r="11001" spans="1:17" x14ac:dyDescent="0.25">
      <c r="A11001" s="1">
        <v>42948</v>
      </c>
      <c r="B11001">
        <v>630000</v>
      </c>
      <c r="C11001" t="s">
        <v>13</v>
      </c>
      <c r="D11001" t="s">
        <v>12429</v>
      </c>
      <c r="E11001" t="s">
        <v>5</v>
      </c>
      <c r="F11001">
        <v>3122</v>
      </c>
      <c r="G11001">
        <v>2</v>
      </c>
      <c r="H11001">
        <v>2</v>
      </c>
      <c r="I11001">
        <v>2</v>
      </c>
      <c r="J11001">
        <v>0</v>
      </c>
      <c r="L11001" t="s">
        <v>11179</v>
      </c>
      <c r="M11001" t="s">
        <v>461</v>
      </c>
      <c r="N11001" t="s">
        <v>101</v>
      </c>
      <c r="O11001" s="6" t="str">
        <f>INDEX(lkp_Region,MATCH(tbl_Sales[[#This Row],[Suburb]],lkp_Suburb,0))</f>
        <v>Southern Metropolitan</v>
      </c>
      <c r="P11001" s="6">
        <f>MONTH(tbl_Sales[[#This Row],[Date]])</f>
        <v>8</v>
      </c>
      <c r="Q11001" s="6">
        <f>YEAR(tbl_Sales[[#This Row],[Date]])</f>
        <v>2017</v>
      </c>
    </row>
    <row r="11002" spans="1:17" x14ac:dyDescent="0.25">
      <c r="A11002" s="1">
        <v>42948</v>
      </c>
      <c r="B11002">
        <v>2100000</v>
      </c>
      <c r="C11002" t="s">
        <v>2</v>
      </c>
      <c r="D11002" t="s">
        <v>12423</v>
      </c>
      <c r="E11002" t="s">
        <v>10</v>
      </c>
      <c r="F11002">
        <v>3126</v>
      </c>
      <c r="G11002">
        <v>4</v>
      </c>
      <c r="H11002">
        <v>2</v>
      </c>
      <c r="I11002">
        <v>4</v>
      </c>
      <c r="J11002">
        <v>544</v>
      </c>
      <c r="L11002" t="s">
        <v>11180</v>
      </c>
      <c r="M11002" t="s">
        <v>232</v>
      </c>
      <c r="N11002" t="s">
        <v>101</v>
      </c>
      <c r="O11002" s="6" t="str">
        <f>INDEX(lkp_Region,MATCH(tbl_Sales[[#This Row],[Suburb]],lkp_Suburb,0))</f>
        <v>Southern Metropolitan</v>
      </c>
      <c r="P11002" s="6">
        <f>MONTH(tbl_Sales[[#This Row],[Date]])</f>
        <v>8</v>
      </c>
      <c r="Q11002" s="6">
        <f>YEAR(tbl_Sales[[#This Row],[Date]])</f>
        <v>2017</v>
      </c>
    </row>
    <row r="11003" spans="1:17" x14ac:dyDescent="0.25">
      <c r="A11003" s="1">
        <v>42948</v>
      </c>
      <c r="B11003">
        <v>3400000</v>
      </c>
      <c r="C11003" t="s">
        <v>2</v>
      </c>
      <c r="D11003" t="s">
        <v>12427</v>
      </c>
      <c r="E11003" t="s">
        <v>10</v>
      </c>
      <c r="F11003">
        <v>3146</v>
      </c>
      <c r="G11003">
        <v>5</v>
      </c>
      <c r="H11003">
        <v>3</v>
      </c>
      <c r="I11003">
        <v>2</v>
      </c>
      <c r="J11003">
        <v>720</v>
      </c>
      <c r="K11003">
        <v>1950</v>
      </c>
      <c r="L11003" t="s">
        <v>11181</v>
      </c>
      <c r="M11003" t="s">
        <v>102</v>
      </c>
      <c r="N11003" t="s">
        <v>101</v>
      </c>
      <c r="O11003" s="6" t="str">
        <f>INDEX(lkp_Region,MATCH(tbl_Sales[[#This Row],[Suburb]],lkp_Suburb,0))</f>
        <v>Southern Metropolitan</v>
      </c>
      <c r="P11003" s="6">
        <f>MONTH(tbl_Sales[[#This Row],[Date]])</f>
        <v>8</v>
      </c>
      <c r="Q11003" s="6">
        <f>YEAR(tbl_Sales[[#This Row],[Date]])</f>
        <v>2017</v>
      </c>
    </row>
    <row r="11004" spans="1:17" x14ac:dyDescent="0.25">
      <c r="A11004" s="1">
        <v>42949</v>
      </c>
      <c r="B11004">
        <v>453000</v>
      </c>
      <c r="C11004" t="s">
        <v>2</v>
      </c>
      <c r="D11004" t="s">
        <v>12426</v>
      </c>
      <c r="E11004" t="s">
        <v>10</v>
      </c>
      <c r="F11004">
        <v>3030</v>
      </c>
      <c r="G11004">
        <v>3</v>
      </c>
      <c r="H11004">
        <v>1</v>
      </c>
      <c r="I11004">
        <v>3</v>
      </c>
      <c r="J11004">
        <v>575</v>
      </c>
      <c r="L11004" t="s">
        <v>11182</v>
      </c>
      <c r="M11004" t="s">
        <v>8069</v>
      </c>
      <c r="N11004" t="s">
        <v>7964</v>
      </c>
      <c r="O11004" s="6" t="str">
        <f>INDEX(lkp_Region,MATCH(tbl_Sales[[#This Row],[Suburb]],lkp_Suburb,0))</f>
        <v>Western Metropolitan</v>
      </c>
      <c r="P11004" s="6">
        <f>MONTH(tbl_Sales[[#This Row],[Date]])</f>
        <v>8</v>
      </c>
      <c r="Q11004" s="6">
        <f>YEAR(tbl_Sales[[#This Row],[Date]])</f>
        <v>2017</v>
      </c>
    </row>
    <row r="11005" spans="1:17" x14ac:dyDescent="0.25">
      <c r="A11005" s="1">
        <v>42949</v>
      </c>
      <c r="B11005">
        <v>514000</v>
      </c>
      <c r="C11005" t="s">
        <v>2</v>
      </c>
      <c r="D11005" t="s">
        <v>12428</v>
      </c>
      <c r="E11005" t="s">
        <v>10</v>
      </c>
      <c r="F11005">
        <v>3030</v>
      </c>
      <c r="G11005">
        <v>4</v>
      </c>
      <c r="H11005">
        <v>2</v>
      </c>
      <c r="I11005">
        <v>2</v>
      </c>
      <c r="J11005">
        <v>639</v>
      </c>
      <c r="K11005">
        <v>2000</v>
      </c>
      <c r="L11005" t="s">
        <v>11183</v>
      </c>
      <c r="M11005" t="s">
        <v>8069</v>
      </c>
      <c r="N11005" t="s">
        <v>7964</v>
      </c>
      <c r="O11005" s="6" t="str">
        <f>INDEX(lkp_Region,MATCH(tbl_Sales[[#This Row],[Suburb]],lkp_Suburb,0))</f>
        <v>Western Metropolitan</v>
      </c>
      <c r="P11005" s="6">
        <f>MONTH(tbl_Sales[[#This Row],[Date]])</f>
        <v>8</v>
      </c>
      <c r="Q11005" s="6">
        <f>YEAR(tbl_Sales[[#This Row],[Date]])</f>
        <v>2017</v>
      </c>
    </row>
    <row r="11006" spans="1:17" x14ac:dyDescent="0.25">
      <c r="A11006" s="1">
        <v>42949</v>
      </c>
      <c r="B11006">
        <v>1385000</v>
      </c>
      <c r="C11006" t="s">
        <v>2</v>
      </c>
      <c r="D11006" t="s">
        <v>12425</v>
      </c>
      <c r="E11006" t="s">
        <v>10</v>
      </c>
      <c r="F11006">
        <v>3127</v>
      </c>
      <c r="G11006">
        <v>3</v>
      </c>
      <c r="H11006">
        <v>2</v>
      </c>
      <c r="I11006">
        <v>1</v>
      </c>
      <c r="J11006">
        <v>385</v>
      </c>
      <c r="K11006">
        <v>1993</v>
      </c>
      <c r="L11006" t="s">
        <v>11184</v>
      </c>
      <c r="M11006" t="s">
        <v>11</v>
      </c>
      <c r="N11006" t="s">
        <v>14</v>
      </c>
      <c r="O11006" s="6" t="str">
        <f>INDEX(lkp_Region,MATCH(tbl_Sales[[#This Row],[Suburb]],lkp_Suburb,0))</f>
        <v>Southern Metropolitan</v>
      </c>
      <c r="P11006" s="6">
        <f>MONTH(tbl_Sales[[#This Row],[Date]])</f>
        <v>8</v>
      </c>
      <c r="Q11006" s="6">
        <f>YEAR(tbl_Sales[[#This Row],[Date]])</f>
        <v>2017</v>
      </c>
    </row>
    <row r="11007" spans="1:17" x14ac:dyDescent="0.25">
      <c r="A11007" s="1">
        <v>42949</v>
      </c>
      <c r="B11007">
        <v>410000</v>
      </c>
      <c r="C11007" t="s">
        <v>13</v>
      </c>
      <c r="D11007" t="s">
        <v>12429</v>
      </c>
      <c r="E11007" t="s">
        <v>10</v>
      </c>
      <c r="F11007">
        <v>3181</v>
      </c>
      <c r="G11007">
        <v>1</v>
      </c>
      <c r="H11007">
        <v>1</v>
      </c>
      <c r="I11007">
        <v>1</v>
      </c>
      <c r="J11007">
        <v>0</v>
      </c>
      <c r="K11007">
        <v>1960</v>
      </c>
      <c r="L11007" t="s">
        <v>11185</v>
      </c>
      <c r="M11007" t="s">
        <v>431</v>
      </c>
      <c r="N11007" t="s">
        <v>76</v>
      </c>
      <c r="O11007" s="6" t="str">
        <f>INDEX(lkp_Region,MATCH(tbl_Sales[[#This Row],[Suburb]],lkp_Suburb,0))</f>
        <v>Southern Metropolitan</v>
      </c>
      <c r="P11007" s="6">
        <f>MONTH(tbl_Sales[[#This Row],[Date]])</f>
        <v>8</v>
      </c>
      <c r="Q11007" s="6">
        <f>YEAR(tbl_Sales[[#This Row],[Date]])</f>
        <v>2017</v>
      </c>
    </row>
    <row r="11008" spans="1:17" x14ac:dyDescent="0.25">
      <c r="A11008" s="1">
        <v>42949</v>
      </c>
      <c r="B11008">
        <v>980000</v>
      </c>
      <c r="C11008" t="s">
        <v>2</v>
      </c>
      <c r="D11008" t="s">
        <v>12427</v>
      </c>
      <c r="E11008" t="s">
        <v>5</v>
      </c>
      <c r="F11008">
        <v>3205</v>
      </c>
      <c r="G11008">
        <v>2</v>
      </c>
      <c r="H11008">
        <v>1</v>
      </c>
      <c r="I11008">
        <v>0</v>
      </c>
      <c r="J11008">
        <v>64</v>
      </c>
      <c r="K11008">
        <v>2000</v>
      </c>
      <c r="L11008" t="s">
        <v>11186</v>
      </c>
      <c r="M11008" t="s">
        <v>185</v>
      </c>
      <c r="N11008" t="s">
        <v>26</v>
      </c>
      <c r="O11008" s="6" t="str">
        <f>INDEX(lkp_Region,MATCH(tbl_Sales[[#This Row],[Suburb]],lkp_Suburb,0))</f>
        <v>Southern Metropolitan</v>
      </c>
      <c r="P11008" s="6">
        <f>MONTH(tbl_Sales[[#This Row],[Date]])</f>
        <v>8</v>
      </c>
      <c r="Q11008" s="6">
        <f>YEAR(tbl_Sales[[#This Row],[Date]])</f>
        <v>2017</v>
      </c>
    </row>
    <row r="11009" spans="1:17" x14ac:dyDescent="0.25">
      <c r="A11009" s="1">
        <v>42949</v>
      </c>
      <c r="B11009">
        <v>315000</v>
      </c>
      <c r="C11009" t="s">
        <v>13</v>
      </c>
      <c r="D11009" t="s">
        <v>12424</v>
      </c>
      <c r="E11009" t="s">
        <v>5</v>
      </c>
      <c r="F11009">
        <v>3056</v>
      </c>
      <c r="G11009">
        <v>1</v>
      </c>
      <c r="H11009">
        <v>1</v>
      </c>
      <c r="I11009">
        <v>1</v>
      </c>
      <c r="J11009">
        <v>0</v>
      </c>
      <c r="L11009" t="s">
        <v>11187</v>
      </c>
      <c r="M11009" t="s">
        <v>117</v>
      </c>
      <c r="N11009" t="s">
        <v>18</v>
      </c>
      <c r="O11009" s="6" t="str">
        <f>INDEX(lkp_Region,MATCH(tbl_Sales[[#This Row],[Suburb]],lkp_Suburb,0))</f>
        <v>Northern Metropolitan</v>
      </c>
      <c r="P11009" s="6">
        <f>MONTH(tbl_Sales[[#This Row],[Date]])</f>
        <v>8</v>
      </c>
      <c r="Q11009" s="6">
        <f>YEAR(tbl_Sales[[#This Row],[Date]])</f>
        <v>2017</v>
      </c>
    </row>
    <row r="11010" spans="1:17" x14ac:dyDescent="0.25">
      <c r="A11010" s="1">
        <v>42949</v>
      </c>
      <c r="B11010">
        <v>539000</v>
      </c>
      <c r="C11010" t="s">
        <v>51</v>
      </c>
      <c r="D11010" t="s">
        <v>12423</v>
      </c>
      <c r="E11010" t="s">
        <v>10</v>
      </c>
      <c r="F11010">
        <v>3046</v>
      </c>
      <c r="G11010">
        <v>2</v>
      </c>
      <c r="H11010">
        <v>2</v>
      </c>
      <c r="I11010">
        <v>2</v>
      </c>
      <c r="J11010">
        <v>160</v>
      </c>
      <c r="L11010" t="s">
        <v>11188</v>
      </c>
      <c r="M11010" t="s">
        <v>391</v>
      </c>
      <c r="N11010" t="s">
        <v>18</v>
      </c>
      <c r="O11010" s="6" t="str">
        <f>INDEX(lkp_Region,MATCH(tbl_Sales[[#This Row],[Suburb]],lkp_Suburb,0))</f>
        <v>Northern Metropolitan</v>
      </c>
      <c r="P11010" s="6">
        <f>MONTH(tbl_Sales[[#This Row],[Date]])</f>
        <v>8</v>
      </c>
      <c r="Q11010" s="6">
        <f>YEAR(tbl_Sales[[#This Row],[Date]])</f>
        <v>2017</v>
      </c>
    </row>
    <row r="11011" spans="1:17" x14ac:dyDescent="0.25">
      <c r="A11011" s="1">
        <v>42949</v>
      </c>
      <c r="B11011">
        <v>1120000</v>
      </c>
      <c r="C11011" t="s">
        <v>51</v>
      </c>
      <c r="D11011" t="s">
        <v>12423</v>
      </c>
      <c r="E11011" t="s">
        <v>5</v>
      </c>
      <c r="F11011">
        <v>3109</v>
      </c>
      <c r="G11011">
        <v>3</v>
      </c>
      <c r="H11011">
        <v>2</v>
      </c>
      <c r="I11011">
        <v>2</v>
      </c>
      <c r="J11011">
        <v>253</v>
      </c>
      <c r="L11011" t="s">
        <v>11189</v>
      </c>
      <c r="M11011" t="s">
        <v>7794</v>
      </c>
      <c r="N11011" t="s">
        <v>128</v>
      </c>
      <c r="O11011" s="6" t="str">
        <f>INDEX(lkp_Region,MATCH(tbl_Sales[[#This Row],[Suburb]],lkp_Suburb,0))</f>
        <v>Eastern Metropolitan</v>
      </c>
      <c r="P11011" s="6">
        <f>MONTH(tbl_Sales[[#This Row],[Date]])</f>
        <v>8</v>
      </c>
      <c r="Q11011" s="6">
        <f>YEAR(tbl_Sales[[#This Row],[Date]])</f>
        <v>2017</v>
      </c>
    </row>
    <row r="11012" spans="1:17" x14ac:dyDescent="0.25">
      <c r="A11012" s="1">
        <v>42949</v>
      </c>
      <c r="B11012">
        <v>309000</v>
      </c>
      <c r="C11012" t="s">
        <v>13</v>
      </c>
      <c r="D11012" t="s">
        <v>12423</v>
      </c>
      <c r="E11012" t="s">
        <v>10</v>
      </c>
      <c r="F11012">
        <v>3195</v>
      </c>
      <c r="G11012">
        <v>1</v>
      </c>
      <c r="H11012">
        <v>1</v>
      </c>
      <c r="I11012">
        <v>1</v>
      </c>
      <c r="J11012">
        <v>57</v>
      </c>
      <c r="K11012">
        <v>1978</v>
      </c>
      <c r="L11012" t="s">
        <v>11190</v>
      </c>
      <c r="M11012" t="s">
        <v>8910</v>
      </c>
      <c r="N11012" t="s">
        <v>45</v>
      </c>
      <c r="O11012" s="6" t="str">
        <f>INDEX(lkp_Region,MATCH(tbl_Sales[[#This Row],[Suburb]],lkp_Suburb,0))</f>
        <v>South-Eastern Metropolitan</v>
      </c>
      <c r="P11012" s="6">
        <f>MONTH(tbl_Sales[[#This Row],[Date]])</f>
        <v>8</v>
      </c>
      <c r="Q11012" s="6">
        <f>YEAR(tbl_Sales[[#This Row],[Date]])</f>
        <v>2017</v>
      </c>
    </row>
    <row r="11013" spans="1:17" x14ac:dyDescent="0.25">
      <c r="A11013" s="1">
        <v>42949</v>
      </c>
      <c r="B11013">
        <v>510000</v>
      </c>
      <c r="C11013" t="s">
        <v>2</v>
      </c>
      <c r="D11013" t="s">
        <v>12427</v>
      </c>
      <c r="E11013" t="s">
        <v>10</v>
      </c>
      <c r="F11013">
        <v>3064</v>
      </c>
      <c r="G11013">
        <v>3</v>
      </c>
      <c r="H11013">
        <v>2</v>
      </c>
      <c r="I11013">
        <v>2</v>
      </c>
      <c r="J11013">
        <v>350</v>
      </c>
      <c r="K11013">
        <v>2014</v>
      </c>
      <c r="L11013" t="s">
        <v>11191</v>
      </c>
      <c r="M11013" t="s">
        <v>7797</v>
      </c>
      <c r="N11013" t="s">
        <v>195</v>
      </c>
      <c r="O11013" s="6" t="str">
        <f>INDEX(lkp_Region,MATCH(tbl_Sales[[#This Row],[Suburb]],lkp_Suburb,0))</f>
        <v>Northern Metropolitan</v>
      </c>
      <c r="P11013" s="6">
        <f>MONTH(tbl_Sales[[#This Row],[Date]])</f>
        <v>8</v>
      </c>
      <c r="Q11013" s="6">
        <f>YEAR(tbl_Sales[[#This Row],[Date]])</f>
        <v>2017</v>
      </c>
    </row>
    <row r="11014" spans="1:17" x14ac:dyDescent="0.25">
      <c r="A11014" s="1">
        <v>42949</v>
      </c>
      <c r="B11014">
        <v>1000000</v>
      </c>
      <c r="C11014" t="s">
        <v>2</v>
      </c>
      <c r="D11014" t="s">
        <v>12426</v>
      </c>
      <c r="E11014" t="s">
        <v>10</v>
      </c>
      <c r="F11014">
        <v>3064</v>
      </c>
      <c r="G11014">
        <v>6</v>
      </c>
      <c r="H11014">
        <v>3</v>
      </c>
      <c r="I11014">
        <v>2</v>
      </c>
      <c r="J11014">
        <v>752</v>
      </c>
      <c r="L11014" t="s">
        <v>11192</v>
      </c>
      <c r="M11014" t="s">
        <v>7797</v>
      </c>
      <c r="N11014" t="s">
        <v>195</v>
      </c>
      <c r="O11014" s="6" t="str">
        <f>INDEX(lkp_Region,MATCH(tbl_Sales[[#This Row],[Suburb]],lkp_Suburb,0))</f>
        <v>Northern Metropolitan</v>
      </c>
      <c r="P11014" s="6">
        <f>MONTH(tbl_Sales[[#This Row],[Date]])</f>
        <v>8</v>
      </c>
      <c r="Q11014" s="6">
        <f>YEAR(tbl_Sales[[#This Row],[Date]])</f>
        <v>2017</v>
      </c>
    </row>
    <row r="11015" spans="1:17" x14ac:dyDescent="0.25">
      <c r="A11015" s="1">
        <v>42949</v>
      </c>
      <c r="B11015">
        <v>627000</v>
      </c>
      <c r="C11015" t="s">
        <v>2</v>
      </c>
      <c r="D11015" t="s">
        <v>12423</v>
      </c>
      <c r="E11015" t="s">
        <v>10</v>
      </c>
      <c r="F11015">
        <v>3175</v>
      </c>
      <c r="G11015">
        <v>3</v>
      </c>
      <c r="H11015">
        <v>1</v>
      </c>
      <c r="I11015">
        <v>1</v>
      </c>
      <c r="J11015">
        <v>610</v>
      </c>
      <c r="K11015">
        <v>1970</v>
      </c>
      <c r="L11015" t="s">
        <v>11193</v>
      </c>
      <c r="M11015" t="s">
        <v>8206</v>
      </c>
      <c r="N11015" t="s">
        <v>7727</v>
      </c>
      <c r="O11015" s="6" t="str">
        <f>INDEX(lkp_Region,MATCH(tbl_Sales[[#This Row],[Suburb]],lkp_Suburb,0))</f>
        <v>South-Eastern Metropolitan</v>
      </c>
      <c r="P11015" s="6">
        <f>MONTH(tbl_Sales[[#This Row],[Date]])</f>
        <v>8</v>
      </c>
      <c r="Q11015" s="6">
        <f>YEAR(tbl_Sales[[#This Row],[Date]])</f>
        <v>2017</v>
      </c>
    </row>
    <row r="11016" spans="1:17" x14ac:dyDescent="0.25">
      <c r="A11016" s="1">
        <v>42949</v>
      </c>
      <c r="B11016">
        <v>1225000</v>
      </c>
      <c r="C11016" t="s">
        <v>2</v>
      </c>
      <c r="D11016" t="s">
        <v>12429</v>
      </c>
      <c r="E11016" t="s">
        <v>10</v>
      </c>
      <c r="F11016">
        <v>3070</v>
      </c>
      <c r="G11016">
        <v>3</v>
      </c>
      <c r="H11016">
        <v>1</v>
      </c>
      <c r="I11016">
        <v>2</v>
      </c>
      <c r="J11016">
        <v>260</v>
      </c>
      <c r="L11016" t="s">
        <v>11194</v>
      </c>
      <c r="M11016" t="s">
        <v>271</v>
      </c>
      <c r="N11016" t="s">
        <v>62</v>
      </c>
      <c r="O11016" s="6" t="str">
        <f>INDEX(lkp_Region,MATCH(tbl_Sales[[#This Row],[Suburb]],lkp_Suburb,0))</f>
        <v>Northern Metropolitan</v>
      </c>
      <c r="P11016" s="6">
        <f>MONTH(tbl_Sales[[#This Row],[Date]])</f>
        <v>8</v>
      </c>
      <c r="Q11016" s="6">
        <f>YEAR(tbl_Sales[[#This Row],[Date]])</f>
        <v>2017</v>
      </c>
    </row>
    <row r="11017" spans="1:17" x14ac:dyDescent="0.25">
      <c r="A11017" s="1">
        <v>42949</v>
      </c>
      <c r="B11017">
        <v>605000</v>
      </c>
      <c r="C11017" t="s">
        <v>2</v>
      </c>
      <c r="D11017" t="s">
        <v>12430</v>
      </c>
      <c r="E11017" t="s">
        <v>5</v>
      </c>
      <c r="F11017">
        <v>3805</v>
      </c>
      <c r="G11017">
        <v>3</v>
      </c>
      <c r="H11017">
        <v>2</v>
      </c>
      <c r="I11017">
        <v>2</v>
      </c>
      <c r="J11017">
        <v>688</v>
      </c>
      <c r="K11017">
        <v>1990</v>
      </c>
      <c r="L11017" t="s">
        <v>11195</v>
      </c>
      <c r="M11017" t="s">
        <v>7923</v>
      </c>
      <c r="N11017" t="s">
        <v>7735</v>
      </c>
      <c r="O11017" s="6" t="str">
        <f>INDEX(lkp_Region,MATCH(tbl_Sales[[#This Row],[Suburb]],lkp_Suburb,0))</f>
        <v>South-Eastern Metropolitan</v>
      </c>
      <c r="P11017" s="6">
        <f>MONTH(tbl_Sales[[#This Row],[Date]])</f>
        <v>8</v>
      </c>
      <c r="Q11017" s="6">
        <f>YEAR(tbl_Sales[[#This Row],[Date]])</f>
        <v>2017</v>
      </c>
    </row>
    <row r="11018" spans="1:17" x14ac:dyDescent="0.25">
      <c r="A11018" s="1">
        <v>42949</v>
      </c>
      <c r="B11018">
        <v>850000</v>
      </c>
      <c r="C11018" t="s">
        <v>2</v>
      </c>
      <c r="D11018" t="s">
        <v>12432</v>
      </c>
      <c r="E11018" t="s">
        <v>5</v>
      </c>
      <c r="F11018">
        <v>3191</v>
      </c>
      <c r="G11018">
        <v>4</v>
      </c>
      <c r="H11018">
        <v>3</v>
      </c>
      <c r="I11018">
        <v>2</v>
      </c>
      <c r="J11018">
        <v>709</v>
      </c>
      <c r="K11018">
        <v>2017</v>
      </c>
      <c r="L11018" t="s">
        <v>11196</v>
      </c>
      <c r="M11018" t="s">
        <v>7562</v>
      </c>
      <c r="N11018" t="s">
        <v>107</v>
      </c>
      <c r="O11018" s="6" t="str">
        <f>INDEX(lkp_Region,MATCH(tbl_Sales[[#This Row],[Suburb]],lkp_Suburb,0))</f>
        <v>Southern Metropolitan</v>
      </c>
      <c r="P11018" s="6">
        <f>MONTH(tbl_Sales[[#This Row],[Date]])</f>
        <v>8</v>
      </c>
      <c r="Q11018" s="6">
        <f>YEAR(tbl_Sales[[#This Row],[Date]])</f>
        <v>2017</v>
      </c>
    </row>
    <row r="11019" spans="1:17" x14ac:dyDescent="0.25">
      <c r="A11019" s="1">
        <v>42949</v>
      </c>
      <c r="B11019">
        <v>1150000</v>
      </c>
      <c r="C11019" t="s">
        <v>2</v>
      </c>
      <c r="D11019" t="s">
        <v>12428</v>
      </c>
      <c r="E11019" t="s">
        <v>5</v>
      </c>
      <c r="F11019">
        <v>3190</v>
      </c>
      <c r="G11019">
        <v>2</v>
      </c>
      <c r="H11019">
        <v>1</v>
      </c>
      <c r="I11019">
        <v>2</v>
      </c>
      <c r="J11019">
        <v>591</v>
      </c>
      <c r="K11019">
        <v>1950</v>
      </c>
      <c r="L11019" t="s">
        <v>249</v>
      </c>
      <c r="M11019" t="s">
        <v>7808</v>
      </c>
      <c r="N11019" t="s">
        <v>107</v>
      </c>
      <c r="O11019" s="6" t="str">
        <f>INDEX(lkp_Region,MATCH(tbl_Sales[[#This Row],[Suburb]],lkp_Suburb,0))</f>
        <v>Southern Metropolitan</v>
      </c>
      <c r="P11019" s="6">
        <f>MONTH(tbl_Sales[[#This Row],[Date]])</f>
        <v>8</v>
      </c>
      <c r="Q11019" s="6">
        <f>YEAR(tbl_Sales[[#This Row],[Date]])</f>
        <v>2017</v>
      </c>
    </row>
    <row r="11020" spans="1:17" x14ac:dyDescent="0.25">
      <c r="A11020" s="1">
        <v>42950</v>
      </c>
      <c r="B11020">
        <v>597000</v>
      </c>
      <c r="C11020" t="s">
        <v>2</v>
      </c>
      <c r="D11020" t="s">
        <v>12427</v>
      </c>
      <c r="E11020" t="s">
        <v>10</v>
      </c>
      <c r="F11020">
        <v>3030</v>
      </c>
      <c r="G11020">
        <v>3</v>
      </c>
      <c r="H11020">
        <v>1</v>
      </c>
      <c r="I11020">
        <v>1</v>
      </c>
      <c r="J11020">
        <v>672</v>
      </c>
      <c r="L11020" t="s">
        <v>11197</v>
      </c>
      <c r="M11020" t="s">
        <v>8069</v>
      </c>
      <c r="N11020" t="s">
        <v>7964</v>
      </c>
      <c r="O11020" s="6" t="str">
        <f>INDEX(lkp_Region,MATCH(tbl_Sales[[#This Row],[Suburb]],lkp_Suburb,0))</f>
        <v>Western Metropolitan</v>
      </c>
      <c r="P11020" s="6">
        <f>MONTH(tbl_Sales[[#This Row],[Date]])</f>
        <v>8</v>
      </c>
      <c r="Q11020" s="6">
        <f>YEAR(tbl_Sales[[#This Row],[Date]])</f>
        <v>2017</v>
      </c>
    </row>
    <row r="11021" spans="1:17" x14ac:dyDescent="0.25">
      <c r="A11021" s="1">
        <v>42950</v>
      </c>
      <c r="B11021">
        <v>601000</v>
      </c>
      <c r="C11021" t="s">
        <v>2</v>
      </c>
      <c r="D11021" t="s">
        <v>12427</v>
      </c>
      <c r="E11021" t="s">
        <v>10</v>
      </c>
      <c r="F11021">
        <v>3757</v>
      </c>
      <c r="G11021">
        <v>3</v>
      </c>
      <c r="H11021">
        <v>2</v>
      </c>
      <c r="I11021">
        <v>1</v>
      </c>
      <c r="J11021">
        <v>972</v>
      </c>
      <c r="K11021">
        <v>1996</v>
      </c>
      <c r="L11021" t="s">
        <v>11198</v>
      </c>
      <c r="M11021" t="s">
        <v>7515</v>
      </c>
      <c r="N11021" t="s">
        <v>7515</v>
      </c>
      <c r="O11021" s="6" t="str">
        <f>INDEX(lkp_Region,MATCH(tbl_Sales[[#This Row],[Suburb]],lkp_Suburb,0))</f>
        <v>Northern Victoria</v>
      </c>
      <c r="P11021" s="6">
        <f>MONTH(tbl_Sales[[#This Row],[Date]])</f>
        <v>8</v>
      </c>
      <c r="Q11021" s="6">
        <f>YEAR(tbl_Sales[[#This Row],[Date]])</f>
        <v>2017</v>
      </c>
    </row>
    <row r="11022" spans="1:17" x14ac:dyDescent="0.25">
      <c r="A11022" s="1">
        <v>42950</v>
      </c>
      <c r="B11022">
        <v>710000</v>
      </c>
      <c r="C11022" t="s">
        <v>2</v>
      </c>
      <c r="D11022" t="s">
        <v>12427</v>
      </c>
      <c r="E11022" t="s">
        <v>10</v>
      </c>
      <c r="F11022">
        <v>3082</v>
      </c>
      <c r="G11022">
        <v>4</v>
      </c>
      <c r="H11022">
        <v>1</v>
      </c>
      <c r="I11022">
        <v>2</v>
      </c>
      <c r="J11022">
        <v>666</v>
      </c>
      <c r="K11022">
        <v>1985</v>
      </c>
      <c r="L11022" t="s">
        <v>11199</v>
      </c>
      <c r="M11022" t="s">
        <v>7706</v>
      </c>
      <c r="N11022" t="s">
        <v>7515</v>
      </c>
      <c r="O11022" s="6" t="str">
        <f>INDEX(lkp_Region,MATCH(tbl_Sales[[#This Row],[Suburb]],lkp_Suburb,0))</f>
        <v>Northern Metropolitan</v>
      </c>
      <c r="P11022" s="6">
        <f>MONTH(tbl_Sales[[#This Row],[Date]])</f>
        <v>8</v>
      </c>
      <c r="Q11022" s="6">
        <f>YEAR(tbl_Sales[[#This Row],[Date]])</f>
        <v>2017</v>
      </c>
    </row>
    <row r="11023" spans="1:17" x14ac:dyDescent="0.25">
      <c r="A11023" s="1">
        <v>42950</v>
      </c>
      <c r="B11023">
        <v>1020000</v>
      </c>
      <c r="C11023" t="s">
        <v>2</v>
      </c>
      <c r="D11023" t="s">
        <v>12429</v>
      </c>
      <c r="E11023" t="s">
        <v>5</v>
      </c>
      <c r="F11023">
        <v>3130</v>
      </c>
      <c r="G11023">
        <v>3</v>
      </c>
      <c r="H11023">
        <v>1</v>
      </c>
      <c r="I11023">
        <v>4</v>
      </c>
      <c r="J11023">
        <v>624</v>
      </c>
      <c r="L11023" t="s">
        <v>11200</v>
      </c>
      <c r="M11023" t="s">
        <v>7710</v>
      </c>
      <c r="N11023" t="s">
        <v>14</v>
      </c>
      <c r="O11023" s="6" t="str">
        <f>INDEX(lkp_Region,MATCH(tbl_Sales[[#This Row],[Suburb]],lkp_Suburb,0))</f>
        <v>Eastern Metropolitan</v>
      </c>
      <c r="P11023" s="6">
        <f>MONTH(tbl_Sales[[#This Row],[Date]])</f>
        <v>8</v>
      </c>
      <c r="Q11023" s="6">
        <f>YEAR(tbl_Sales[[#This Row],[Date]])</f>
        <v>2017</v>
      </c>
    </row>
    <row r="11024" spans="1:17" x14ac:dyDescent="0.25">
      <c r="A11024" s="1">
        <v>42950</v>
      </c>
      <c r="B11024">
        <v>1100000</v>
      </c>
      <c r="C11024" t="s">
        <v>2</v>
      </c>
      <c r="D11024" t="s">
        <v>12425</v>
      </c>
      <c r="E11024" t="s">
        <v>10</v>
      </c>
      <c r="F11024">
        <v>3131</v>
      </c>
      <c r="G11024">
        <v>4</v>
      </c>
      <c r="H11024">
        <v>2</v>
      </c>
      <c r="I11024">
        <v>3</v>
      </c>
      <c r="J11024">
        <v>596</v>
      </c>
      <c r="K11024">
        <v>1975</v>
      </c>
      <c r="L11024" t="s">
        <v>11201</v>
      </c>
      <c r="M11024" t="s">
        <v>7674</v>
      </c>
      <c r="N11024" t="s">
        <v>14</v>
      </c>
      <c r="O11024" s="6" t="str">
        <f>INDEX(lkp_Region,MATCH(tbl_Sales[[#This Row],[Suburb]],lkp_Suburb,0))</f>
        <v>Eastern Metropolitan</v>
      </c>
      <c r="P11024" s="6">
        <f>MONTH(tbl_Sales[[#This Row],[Date]])</f>
        <v>8</v>
      </c>
      <c r="Q11024" s="6">
        <f>YEAR(tbl_Sales[[#This Row],[Date]])</f>
        <v>2017</v>
      </c>
    </row>
    <row r="11025" spans="1:17" x14ac:dyDescent="0.25">
      <c r="A11025" s="1">
        <v>42950</v>
      </c>
      <c r="B11025">
        <v>626000</v>
      </c>
      <c r="C11025" t="s">
        <v>13</v>
      </c>
      <c r="D11025" t="s">
        <v>12428</v>
      </c>
      <c r="E11025" t="s">
        <v>10</v>
      </c>
      <c r="F11025">
        <v>3181</v>
      </c>
      <c r="G11025">
        <v>2</v>
      </c>
      <c r="H11025">
        <v>1</v>
      </c>
      <c r="I11025">
        <v>2</v>
      </c>
      <c r="J11025">
        <v>0</v>
      </c>
      <c r="K11025">
        <v>2000</v>
      </c>
      <c r="L11025" t="s">
        <v>11202</v>
      </c>
      <c r="M11025" t="s">
        <v>302</v>
      </c>
      <c r="N11025" t="s">
        <v>76</v>
      </c>
      <c r="O11025" s="6" t="str">
        <f>INDEX(lkp_Region,MATCH(tbl_Sales[[#This Row],[Suburb]],lkp_Suburb,0))</f>
        <v>Southern Metropolitan</v>
      </c>
      <c r="P11025" s="6">
        <f>MONTH(tbl_Sales[[#This Row],[Date]])</f>
        <v>8</v>
      </c>
      <c r="Q11025" s="6">
        <f>YEAR(tbl_Sales[[#This Row],[Date]])</f>
        <v>2017</v>
      </c>
    </row>
    <row r="11026" spans="1:17" x14ac:dyDescent="0.25">
      <c r="A11026" s="1">
        <v>42950</v>
      </c>
      <c r="B11026">
        <v>1800000</v>
      </c>
      <c r="C11026" t="s">
        <v>2</v>
      </c>
      <c r="D11026" t="s">
        <v>12430</v>
      </c>
      <c r="E11026" t="s">
        <v>5</v>
      </c>
      <c r="F11026">
        <v>3205</v>
      </c>
      <c r="G11026">
        <v>4</v>
      </c>
      <c r="H11026">
        <v>3</v>
      </c>
      <c r="I11026">
        <v>1</v>
      </c>
      <c r="J11026">
        <v>153</v>
      </c>
      <c r="K11026">
        <v>1900</v>
      </c>
      <c r="L11026" t="s">
        <v>11203</v>
      </c>
      <c r="M11026" t="s">
        <v>185</v>
      </c>
      <c r="N11026" t="s">
        <v>26</v>
      </c>
      <c r="O11026" s="6" t="str">
        <f>INDEX(lkp_Region,MATCH(tbl_Sales[[#This Row],[Suburb]],lkp_Suburb,0))</f>
        <v>Southern Metropolitan</v>
      </c>
      <c r="P11026" s="6">
        <f>MONTH(tbl_Sales[[#This Row],[Date]])</f>
        <v>8</v>
      </c>
      <c r="Q11026" s="6">
        <f>YEAR(tbl_Sales[[#This Row],[Date]])</f>
        <v>2017</v>
      </c>
    </row>
    <row r="11027" spans="1:17" x14ac:dyDescent="0.25">
      <c r="A11027" s="1">
        <v>42950</v>
      </c>
      <c r="B11027">
        <v>550000</v>
      </c>
      <c r="C11027" t="s">
        <v>13</v>
      </c>
      <c r="D11027" t="s">
        <v>12425</v>
      </c>
      <c r="E11027" t="s">
        <v>5</v>
      </c>
      <c r="F11027">
        <v>3044</v>
      </c>
      <c r="G11027">
        <v>2</v>
      </c>
      <c r="H11027">
        <v>1</v>
      </c>
      <c r="I11027">
        <v>1</v>
      </c>
      <c r="J11027">
        <v>164</v>
      </c>
      <c r="K11027">
        <v>2008</v>
      </c>
      <c r="L11027" t="s">
        <v>11204</v>
      </c>
      <c r="M11027" t="s">
        <v>115</v>
      </c>
      <c r="N11027" t="s">
        <v>18</v>
      </c>
      <c r="O11027" s="6" t="str">
        <f>INDEX(lkp_Region,MATCH(tbl_Sales[[#This Row],[Suburb]],lkp_Suburb,0))</f>
        <v>Northern Metropolitan</v>
      </c>
      <c r="P11027" s="6">
        <f>MONTH(tbl_Sales[[#This Row],[Date]])</f>
        <v>8</v>
      </c>
      <c r="Q11027" s="6">
        <f>YEAR(tbl_Sales[[#This Row],[Date]])</f>
        <v>2017</v>
      </c>
    </row>
    <row r="11028" spans="1:17" x14ac:dyDescent="0.25">
      <c r="A11028" s="1">
        <v>42950</v>
      </c>
      <c r="B11028">
        <v>1615000</v>
      </c>
      <c r="C11028" t="s">
        <v>2</v>
      </c>
      <c r="D11028" t="s">
        <v>12427</v>
      </c>
      <c r="E11028" t="s">
        <v>10</v>
      </c>
      <c r="F11028">
        <v>3057</v>
      </c>
      <c r="G11028">
        <v>3</v>
      </c>
      <c r="H11028">
        <v>1</v>
      </c>
      <c r="I11028">
        <v>3</v>
      </c>
      <c r="J11028">
        <v>471</v>
      </c>
      <c r="L11028" t="s">
        <v>11205</v>
      </c>
      <c r="M11028" t="s">
        <v>83</v>
      </c>
      <c r="N11028" t="s">
        <v>18</v>
      </c>
      <c r="O11028" s="6" t="str">
        <f>INDEX(lkp_Region,MATCH(tbl_Sales[[#This Row],[Suburb]],lkp_Suburb,0))</f>
        <v>Northern Metropolitan</v>
      </c>
      <c r="P11028" s="6">
        <f>MONTH(tbl_Sales[[#This Row],[Date]])</f>
        <v>8</v>
      </c>
      <c r="Q11028" s="6">
        <f>YEAR(tbl_Sales[[#This Row],[Date]])</f>
        <v>2017</v>
      </c>
    </row>
    <row r="11029" spans="1:17" x14ac:dyDescent="0.25">
      <c r="A11029" s="1">
        <v>42950</v>
      </c>
      <c r="B11029">
        <v>1410000</v>
      </c>
      <c r="C11029" t="s">
        <v>2</v>
      </c>
      <c r="D11029" t="s">
        <v>12429</v>
      </c>
      <c r="E11029" t="s">
        <v>5</v>
      </c>
      <c r="F11029">
        <v>3040</v>
      </c>
      <c r="G11029">
        <v>3</v>
      </c>
      <c r="H11029">
        <v>2</v>
      </c>
      <c r="I11029">
        <v>1</v>
      </c>
      <c r="J11029">
        <v>585</v>
      </c>
      <c r="K11029">
        <v>1950</v>
      </c>
      <c r="L11029" t="s">
        <v>11206</v>
      </c>
      <c r="M11029" t="s">
        <v>417</v>
      </c>
      <c r="N11029" t="s">
        <v>49</v>
      </c>
      <c r="O11029" s="6" t="str">
        <f>INDEX(lkp_Region,MATCH(tbl_Sales[[#This Row],[Suburb]],lkp_Suburb,0))</f>
        <v>Western Metropolitan</v>
      </c>
      <c r="P11029" s="6">
        <f>MONTH(tbl_Sales[[#This Row],[Date]])</f>
        <v>8</v>
      </c>
      <c r="Q11029" s="6">
        <f>YEAR(tbl_Sales[[#This Row],[Date]])</f>
        <v>2017</v>
      </c>
    </row>
    <row r="11030" spans="1:17" x14ac:dyDescent="0.25">
      <c r="A11030" s="1">
        <v>42950</v>
      </c>
      <c r="B11030">
        <v>1415000</v>
      </c>
      <c r="C11030" t="s">
        <v>2</v>
      </c>
      <c r="D11030" t="s">
        <v>12429</v>
      </c>
      <c r="E11030" t="s">
        <v>10</v>
      </c>
      <c r="F11030">
        <v>3166</v>
      </c>
      <c r="G11030">
        <v>4</v>
      </c>
      <c r="H11030">
        <v>2</v>
      </c>
      <c r="I11030">
        <v>3</v>
      </c>
      <c r="J11030">
        <v>588</v>
      </c>
      <c r="K11030">
        <v>1970</v>
      </c>
      <c r="L11030" t="s">
        <v>11207</v>
      </c>
      <c r="M11030" t="s">
        <v>246</v>
      </c>
      <c r="N11030" t="s">
        <v>31</v>
      </c>
      <c r="O11030" s="6" t="str">
        <f>INDEX(lkp_Region,MATCH(tbl_Sales[[#This Row],[Suburb]],lkp_Suburb,0))</f>
        <v>Southern Metropolitan</v>
      </c>
      <c r="P11030" s="6">
        <f>MONTH(tbl_Sales[[#This Row],[Date]])</f>
        <v>8</v>
      </c>
      <c r="Q11030" s="6">
        <f>YEAR(tbl_Sales[[#This Row],[Date]])</f>
        <v>2017</v>
      </c>
    </row>
    <row r="11031" spans="1:17" x14ac:dyDescent="0.25">
      <c r="A11031" s="1">
        <v>42950</v>
      </c>
      <c r="B11031">
        <v>800000</v>
      </c>
      <c r="C11031" t="s">
        <v>51</v>
      </c>
      <c r="D11031" t="s">
        <v>12429</v>
      </c>
      <c r="E11031" t="s">
        <v>10</v>
      </c>
      <c r="F11031">
        <v>3011</v>
      </c>
      <c r="G11031">
        <v>3</v>
      </c>
      <c r="H11031">
        <v>2</v>
      </c>
      <c r="I11031">
        <v>2</v>
      </c>
      <c r="J11031">
        <v>0</v>
      </c>
      <c r="L11031" t="s">
        <v>11208</v>
      </c>
      <c r="M11031" t="s">
        <v>22</v>
      </c>
      <c r="N11031" t="s">
        <v>21</v>
      </c>
      <c r="O11031" s="6" t="str">
        <f>INDEX(lkp_Region,MATCH(tbl_Sales[[#This Row],[Suburb]],lkp_Suburb,0))</f>
        <v>Western Metropolitan</v>
      </c>
      <c r="P11031" s="6">
        <f>MONTH(tbl_Sales[[#This Row],[Date]])</f>
        <v>8</v>
      </c>
      <c r="Q11031" s="6">
        <f>YEAR(tbl_Sales[[#This Row],[Date]])</f>
        <v>2017</v>
      </c>
    </row>
    <row r="11032" spans="1:17" x14ac:dyDescent="0.25">
      <c r="A11032" s="1">
        <v>42950</v>
      </c>
      <c r="B11032">
        <v>800000</v>
      </c>
      <c r="C11032" t="s">
        <v>2</v>
      </c>
      <c r="D11032" t="s">
        <v>12427</v>
      </c>
      <c r="E11032" t="s">
        <v>10</v>
      </c>
      <c r="F11032">
        <v>3019</v>
      </c>
      <c r="G11032">
        <v>3</v>
      </c>
      <c r="H11032">
        <v>1</v>
      </c>
      <c r="I11032">
        <v>2</v>
      </c>
      <c r="J11032">
        <v>591</v>
      </c>
      <c r="L11032" t="s">
        <v>11209</v>
      </c>
      <c r="M11032" t="s">
        <v>436</v>
      </c>
      <c r="N11032" t="s">
        <v>21</v>
      </c>
      <c r="O11032" s="6" t="str">
        <f>INDEX(lkp_Region,MATCH(tbl_Sales[[#This Row],[Suburb]],lkp_Suburb,0))</f>
        <v>Western Metropolitan</v>
      </c>
      <c r="P11032" s="6">
        <f>MONTH(tbl_Sales[[#This Row],[Date]])</f>
        <v>8</v>
      </c>
      <c r="Q11032" s="6">
        <f>YEAR(tbl_Sales[[#This Row],[Date]])</f>
        <v>2017</v>
      </c>
    </row>
    <row r="11033" spans="1:17" x14ac:dyDescent="0.25">
      <c r="A11033" s="1">
        <v>42950</v>
      </c>
      <c r="B11033">
        <v>1280000</v>
      </c>
      <c r="C11033" t="s">
        <v>2</v>
      </c>
      <c r="D11033" t="s">
        <v>12423</v>
      </c>
      <c r="E11033" t="s">
        <v>10</v>
      </c>
      <c r="F11033">
        <v>3106</v>
      </c>
      <c r="G11033">
        <v>3</v>
      </c>
      <c r="H11033">
        <v>2</v>
      </c>
      <c r="I11033">
        <v>2</v>
      </c>
      <c r="J11033">
        <v>926</v>
      </c>
      <c r="L11033" t="s">
        <v>11210</v>
      </c>
      <c r="M11033" t="s">
        <v>8640</v>
      </c>
      <c r="N11033" t="s">
        <v>128</v>
      </c>
      <c r="O11033" s="6" t="str">
        <f>INDEX(lkp_Region,MATCH(tbl_Sales[[#This Row],[Suburb]],lkp_Suburb,0))</f>
        <v>Eastern Metropolitan</v>
      </c>
      <c r="P11033" s="6">
        <f>MONTH(tbl_Sales[[#This Row],[Date]])</f>
        <v>8</v>
      </c>
      <c r="Q11033" s="6">
        <f>YEAR(tbl_Sales[[#This Row],[Date]])</f>
        <v>2017</v>
      </c>
    </row>
    <row r="11034" spans="1:17" x14ac:dyDescent="0.25">
      <c r="A11034" s="1">
        <v>42950</v>
      </c>
      <c r="B11034">
        <v>1735000</v>
      </c>
      <c r="C11034" t="s">
        <v>2</v>
      </c>
      <c r="D11034" t="s">
        <v>12429</v>
      </c>
      <c r="E11034" t="s">
        <v>10</v>
      </c>
      <c r="F11034">
        <v>3109</v>
      </c>
      <c r="G11034">
        <v>3</v>
      </c>
      <c r="H11034">
        <v>1</v>
      </c>
      <c r="I11034">
        <v>2</v>
      </c>
      <c r="J11034">
        <v>725</v>
      </c>
      <c r="L11034" t="s">
        <v>11211</v>
      </c>
      <c r="M11034" t="s">
        <v>7794</v>
      </c>
      <c r="N11034" t="s">
        <v>128</v>
      </c>
      <c r="O11034" s="6" t="str">
        <f>INDEX(lkp_Region,MATCH(tbl_Sales[[#This Row],[Suburb]],lkp_Suburb,0))</f>
        <v>Eastern Metropolitan</v>
      </c>
      <c r="P11034" s="6">
        <f>MONTH(tbl_Sales[[#This Row],[Date]])</f>
        <v>8</v>
      </c>
      <c r="Q11034" s="6">
        <f>YEAR(tbl_Sales[[#This Row],[Date]])</f>
        <v>2017</v>
      </c>
    </row>
    <row r="11035" spans="1:17" x14ac:dyDescent="0.25">
      <c r="A11035" s="1">
        <v>42950</v>
      </c>
      <c r="B11035">
        <v>551200</v>
      </c>
      <c r="C11035" t="s">
        <v>2</v>
      </c>
      <c r="D11035" t="s">
        <v>12432</v>
      </c>
      <c r="E11035" t="s">
        <v>5</v>
      </c>
      <c r="F11035">
        <v>3154</v>
      </c>
      <c r="G11035">
        <v>3</v>
      </c>
      <c r="H11035">
        <v>1</v>
      </c>
      <c r="I11035">
        <v>2</v>
      </c>
      <c r="J11035">
        <v>1007</v>
      </c>
      <c r="L11035" t="s">
        <v>11212</v>
      </c>
      <c r="M11035" t="s">
        <v>11173</v>
      </c>
      <c r="N11035" t="s">
        <v>7768</v>
      </c>
      <c r="O11035" s="6" t="str">
        <f>INDEX(lkp_Region,MATCH(tbl_Sales[[#This Row],[Suburb]],lkp_Suburb,0))</f>
        <v>Eastern Metropolitan</v>
      </c>
      <c r="P11035" s="6">
        <f>MONTH(tbl_Sales[[#This Row],[Date]])</f>
        <v>8</v>
      </c>
      <c r="Q11035" s="6">
        <f>YEAR(tbl_Sales[[#This Row],[Date]])</f>
        <v>2017</v>
      </c>
    </row>
    <row r="11036" spans="1:17" x14ac:dyDescent="0.25">
      <c r="A11036" s="1">
        <v>42950</v>
      </c>
      <c r="B11036">
        <v>740000</v>
      </c>
      <c r="C11036" t="s">
        <v>51</v>
      </c>
      <c r="D11036" t="s">
        <v>12423</v>
      </c>
      <c r="E11036" t="s">
        <v>5</v>
      </c>
      <c r="F11036">
        <v>3155</v>
      </c>
      <c r="G11036">
        <v>4</v>
      </c>
      <c r="H11036">
        <v>2</v>
      </c>
      <c r="I11036">
        <v>2</v>
      </c>
      <c r="J11036">
        <v>261</v>
      </c>
      <c r="L11036" t="s">
        <v>11213</v>
      </c>
      <c r="M11036" t="s">
        <v>8768</v>
      </c>
      <c r="N11036" t="s">
        <v>7768</v>
      </c>
      <c r="O11036" s="6" t="str">
        <f>INDEX(lkp_Region,MATCH(tbl_Sales[[#This Row],[Suburb]],lkp_Suburb,0))</f>
        <v>Eastern Metropolitan</v>
      </c>
      <c r="P11036" s="6">
        <f>MONTH(tbl_Sales[[#This Row],[Date]])</f>
        <v>8</v>
      </c>
      <c r="Q11036" s="6">
        <f>YEAR(tbl_Sales[[#This Row],[Date]])</f>
        <v>2017</v>
      </c>
    </row>
    <row r="11037" spans="1:17" x14ac:dyDescent="0.25">
      <c r="A11037" s="1">
        <v>42950</v>
      </c>
      <c r="B11037">
        <v>820000</v>
      </c>
      <c r="C11037" t="s">
        <v>2</v>
      </c>
      <c r="D11037" t="s">
        <v>12431</v>
      </c>
      <c r="E11037" t="s">
        <v>10</v>
      </c>
      <c r="F11037">
        <v>3155</v>
      </c>
      <c r="G11037">
        <v>4</v>
      </c>
      <c r="H11037">
        <v>2</v>
      </c>
      <c r="I11037">
        <v>4</v>
      </c>
      <c r="J11037">
        <v>719</v>
      </c>
      <c r="K11037">
        <v>1975</v>
      </c>
      <c r="L11037" t="s">
        <v>11214</v>
      </c>
      <c r="M11037" t="s">
        <v>8768</v>
      </c>
      <c r="N11037" t="s">
        <v>7768</v>
      </c>
      <c r="O11037" s="6" t="str">
        <f>INDEX(lkp_Region,MATCH(tbl_Sales[[#This Row],[Suburb]],lkp_Suburb,0))</f>
        <v>Eastern Metropolitan</v>
      </c>
      <c r="P11037" s="6">
        <f>MONTH(tbl_Sales[[#This Row],[Date]])</f>
        <v>8</v>
      </c>
      <c r="Q11037" s="6">
        <f>YEAR(tbl_Sales[[#This Row],[Date]])</f>
        <v>2017</v>
      </c>
    </row>
    <row r="11038" spans="1:17" x14ac:dyDescent="0.25">
      <c r="A11038" s="1">
        <v>42950</v>
      </c>
      <c r="B11038">
        <v>970000</v>
      </c>
      <c r="C11038" t="s">
        <v>2</v>
      </c>
      <c r="D11038" t="s">
        <v>12424</v>
      </c>
      <c r="E11038" t="s">
        <v>10</v>
      </c>
      <c r="F11038">
        <v>3178</v>
      </c>
      <c r="G11038">
        <v>5</v>
      </c>
      <c r="H11038">
        <v>3</v>
      </c>
      <c r="I11038">
        <v>2</v>
      </c>
      <c r="J11038">
        <v>725</v>
      </c>
      <c r="L11038" t="s">
        <v>11215</v>
      </c>
      <c r="M11038" t="s">
        <v>8242</v>
      </c>
      <c r="N11038" t="s">
        <v>7768</v>
      </c>
      <c r="O11038" s="6" t="str">
        <f>INDEX(lkp_Region,MATCH(tbl_Sales[[#This Row],[Suburb]],lkp_Suburb,0))</f>
        <v>South-Eastern Metropolitan</v>
      </c>
      <c r="P11038" s="6">
        <f>MONTH(tbl_Sales[[#This Row],[Date]])</f>
        <v>8</v>
      </c>
      <c r="Q11038" s="6">
        <f>YEAR(tbl_Sales[[#This Row],[Date]])</f>
        <v>2017</v>
      </c>
    </row>
    <row r="11039" spans="1:17" x14ac:dyDescent="0.25">
      <c r="A11039" s="1">
        <v>42950</v>
      </c>
      <c r="B11039">
        <v>752000</v>
      </c>
      <c r="C11039" t="s">
        <v>2</v>
      </c>
      <c r="D11039" t="s">
        <v>12429</v>
      </c>
      <c r="E11039" t="s">
        <v>10</v>
      </c>
      <c r="F11039">
        <v>3174</v>
      </c>
      <c r="G11039">
        <v>3</v>
      </c>
      <c r="H11039">
        <v>2</v>
      </c>
      <c r="I11039">
        <v>2</v>
      </c>
      <c r="J11039">
        <v>667</v>
      </c>
      <c r="L11039" t="s">
        <v>11216</v>
      </c>
      <c r="M11039" t="s">
        <v>7917</v>
      </c>
      <c r="N11039" t="s">
        <v>7727</v>
      </c>
      <c r="O11039" s="6" t="str">
        <f>INDEX(lkp_Region,MATCH(tbl_Sales[[#This Row],[Suburb]],lkp_Suburb,0))</f>
        <v>South-Eastern Metropolitan</v>
      </c>
      <c r="P11039" s="6">
        <f>MONTH(tbl_Sales[[#This Row],[Date]])</f>
        <v>8</v>
      </c>
      <c r="Q11039" s="6">
        <f>YEAR(tbl_Sales[[#This Row],[Date]])</f>
        <v>2017</v>
      </c>
    </row>
    <row r="11040" spans="1:17" x14ac:dyDescent="0.25">
      <c r="A11040" s="1">
        <v>42950</v>
      </c>
      <c r="B11040">
        <v>440000</v>
      </c>
      <c r="C11040" t="s">
        <v>13</v>
      </c>
      <c r="D11040" t="s">
        <v>12425</v>
      </c>
      <c r="E11040" t="s">
        <v>5</v>
      </c>
      <c r="F11040">
        <v>3204</v>
      </c>
      <c r="G11040">
        <v>2</v>
      </c>
      <c r="H11040">
        <v>1</v>
      </c>
      <c r="I11040">
        <v>1</v>
      </c>
      <c r="J11040">
        <v>1100</v>
      </c>
      <c r="L11040" t="s">
        <v>11217</v>
      </c>
      <c r="M11040" t="s">
        <v>63</v>
      </c>
      <c r="N11040" t="s">
        <v>57</v>
      </c>
      <c r="O11040" s="6" t="str">
        <f>INDEX(lkp_Region,MATCH(tbl_Sales[[#This Row],[Suburb]],lkp_Suburb,0))</f>
        <v>Southern Metropolitan</v>
      </c>
      <c r="P11040" s="6">
        <f>MONTH(tbl_Sales[[#This Row],[Date]])</f>
        <v>8</v>
      </c>
      <c r="Q11040" s="6">
        <f>YEAR(tbl_Sales[[#This Row],[Date]])</f>
        <v>2017</v>
      </c>
    </row>
    <row r="11041" spans="1:17" x14ac:dyDescent="0.25">
      <c r="A11041" s="1">
        <v>42950</v>
      </c>
      <c r="B11041">
        <v>1875000</v>
      </c>
      <c r="C11041" t="s">
        <v>2</v>
      </c>
      <c r="D11041" t="s">
        <v>12432</v>
      </c>
      <c r="E11041" t="s">
        <v>10</v>
      </c>
      <c r="F11041">
        <v>3070</v>
      </c>
      <c r="G11041">
        <v>3</v>
      </c>
      <c r="H11041">
        <v>1</v>
      </c>
      <c r="I11041">
        <v>2</v>
      </c>
      <c r="J11041">
        <v>771</v>
      </c>
      <c r="K11041">
        <v>1950</v>
      </c>
      <c r="L11041" t="s">
        <v>11218</v>
      </c>
      <c r="M11041" t="s">
        <v>271</v>
      </c>
      <c r="N11041" t="s">
        <v>62</v>
      </c>
      <c r="O11041" s="6" t="str">
        <f>INDEX(lkp_Region,MATCH(tbl_Sales[[#This Row],[Suburb]],lkp_Suburb,0))</f>
        <v>Northern Metropolitan</v>
      </c>
      <c r="P11041" s="6">
        <f>MONTH(tbl_Sales[[#This Row],[Date]])</f>
        <v>8</v>
      </c>
      <c r="Q11041" s="6">
        <f>YEAR(tbl_Sales[[#This Row],[Date]])</f>
        <v>2017</v>
      </c>
    </row>
    <row r="11042" spans="1:17" x14ac:dyDescent="0.25">
      <c r="A11042" s="1">
        <v>42950</v>
      </c>
      <c r="B11042">
        <v>580000</v>
      </c>
      <c r="C11042" t="s">
        <v>2</v>
      </c>
      <c r="D11042" t="s">
        <v>12432</v>
      </c>
      <c r="E11042" t="s">
        <v>5</v>
      </c>
      <c r="F11042">
        <v>3020</v>
      </c>
      <c r="G11042">
        <v>4</v>
      </c>
      <c r="H11042">
        <v>2</v>
      </c>
      <c r="I11042">
        <v>4</v>
      </c>
      <c r="J11042">
        <v>270</v>
      </c>
      <c r="L11042" t="s">
        <v>11219</v>
      </c>
      <c r="M11042" t="s">
        <v>141</v>
      </c>
      <c r="N11042" t="s">
        <v>3</v>
      </c>
      <c r="O11042" s="6" t="str">
        <f>INDEX(lkp_Region,MATCH(tbl_Sales[[#This Row],[Suburb]],lkp_Suburb,0))</f>
        <v>Western Metropolitan</v>
      </c>
      <c r="P11042" s="6">
        <f>MONTH(tbl_Sales[[#This Row],[Date]])</f>
        <v>8</v>
      </c>
      <c r="Q11042" s="6">
        <f>YEAR(tbl_Sales[[#This Row],[Date]])</f>
        <v>2017</v>
      </c>
    </row>
    <row r="11043" spans="1:17" x14ac:dyDescent="0.25">
      <c r="A11043" s="1">
        <v>42950</v>
      </c>
      <c r="B11043">
        <v>853000</v>
      </c>
      <c r="C11043" t="s">
        <v>2</v>
      </c>
      <c r="D11043" t="s">
        <v>12423</v>
      </c>
      <c r="E11043" t="s">
        <v>10</v>
      </c>
      <c r="F11043">
        <v>3038</v>
      </c>
      <c r="G11043">
        <v>4</v>
      </c>
      <c r="H11043">
        <v>3</v>
      </c>
      <c r="I11043">
        <v>2</v>
      </c>
      <c r="J11043">
        <v>724</v>
      </c>
      <c r="K11043">
        <v>1990</v>
      </c>
      <c r="L11043" t="s">
        <v>11220</v>
      </c>
      <c r="M11043" t="s">
        <v>7992</v>
      </c>
      <c r="N11043" t="s">
        <v>3</v>
      </c>
      <c r="O11043" s="6" t="str">
        <f>INDEX(lkp_Region,MATCH(tbl_Sales[[#This Row],[Suburb]],lkp_Suburb,0))</f>
        <v>Western Metropolitan</v>
      </c>
      <c r="P11043" s="6">
        <f>MONTH(tbl_Sales[[#This Row],[Date]])</f>
        <v>8</v>
      </c>
      <c r="Q11043" s="6">
        <f>YEAR(tbl_Sales[[#This Row],[Date]])</f>
        <v>2017</v>
      </c>
    </row>
    <row r="11044" spans="1:17" x14ac:dyDescent="0.25">
      <c r="A11044" s="1">
        <v>42950</v>
      </c>
      <c r="B11044">
        <v>862000</v>
      </c>
      <c r="C11044" t="s">
        <v>13</v>
      </c>
      <c r="D11044" t="s">
        <v>12429</v>
      </c>
      <c r="E11044" t="s">
        <v>10</v>
      </c>
      <c r="F11044">
        <v>3102</v>
      </c>
      <c r="G11044">
        <v>2</v>
      </c>
      <c r="H11044">
        <v>1</v>
      </c>
      <c r="I11044">
        <v>1</v>
      </c>
      <c r="J11044">
        <v>1011</v>
      </c>
      <c r="K11044">
        <v>1970</v>
      </c>
      <c r="L11044" t="s">
        <v>11221</v>
      </c>
      <c r="M11044" t="s">
        <v>297</v>
      </c>
      <c r="N11044" t="s">
        <v>101</v>
      </c>
      <c r="O11044" s="6" t="str">
        <f>INDEX(lkp_Region,MATCH(tbl_Sales[[#This Row],[Suburb]],lkp_Suburb,0))</f>
        <v>Southern Metropolitan</v>
      </c>
      <c r="P11044" s="6">
        <f>MONTH(tbl_Sales[[#This Row],[Date]])</f>
        <v>8</v>
      </c>
      <c r="Q11044" s="6">
        <f>YEAR(tbl_Sales[[#This Row],[Date]])</f>
        <v>2017</v>
      </c>
    </row>
    <row r="11045" spans="1:17" x14ac:dyDescent="0.25">
      <c r="A11045" s="1">
        <v>42950</v>
      </c>
      <c r="B11045">
        <v>1600000</v>
      </c>
      <c r="C11045" t="s">
        <v>13</v>
      </c>
      <c r="D11045" t="s">
        <v>12427</v>
      </c>
      <c r="E11045" t="s">
        <v>10</v>
      </c>
      <c r="F11045">
        <v>3104</v>
      </c>
      <c r="G11045">
        <v>3</v>
      </c>
      <c r="H11045">
        <v>2</v>
      </c>
      <c r="I11045">
        <v>2</v>
      </c>
      <c r="J11045">
        <v>314</v>
      </c>
      <c r="L11045" t="s">
        <v>11222</v>
      </c>
      <c r="M11045" t="s">
        <v>99</v>
      </c>
      <c r="N11045" t="s">
        <v>101</v>
      </c>
      <c r="O11045" s="6" t="str">
        <f>INDEX(lkp_Region,MATCH(tbl_Sales[[#This Row],[Suburb]],lkp_Suburb,0))</f>
        <v>Southern Metropolitan</v>
      </c>
      <c r="P11045" s="6">
        <f>MONTH(tbl_Sales[[#This Row],[Date]])</f>
        <v>8</v>
      </c>
      <c r="Q11045" s="6">
        <f>YEAR(tbl_Sales[[#This Row],[Date]])</f>
        <v>2017</v>
      </c>
    </row>
    <row r="11046" spans="1:17" x14ac:dyDescent="0.25">
      <c r="A11046" s="1">
        <v>42950</v>
      </c>
      <c r="B11046">
        <v>890000</v>
      </c>
      <c r="C11046" t="s">
        <v>13</v>
      </c>
      <c r="D11046" t="s">
        <v>12431</v>
      </c>
      <c r="E11046" t="s">
        <v>10</v>
      </c>
      <c r="F11046">
        <v>3187</v>
      </c>
      <c r="G11046">
        <v>2</v>
      </c>
      <c r="H11046">
        <v>1</v>
      </c>
      <c r="I11046">
        <v>2</v>
      </c>
      <c r="J11046">
        <v>275</v>
      </c>
      <c r="K11046">
        <v>1970</v>
      </c>
      <c r="L11046" t="s">
        <v>11223</v>
      </c>
      <c r="M11046" t="s">
        <v>346</v>
      </c>
      <c r="N11046" t="s">
        <v>107</v>
      </c>
      <c r="O11046" s="6" t="str">
        <f>INDEX(lkp_Region,MATCH(tbl_Sales[[#This Row],[Suburb]],lkp_Suburb,0))</f>
        <v>Southern Metropolitan</v>
      </c>
      <c r="P11046" s="6">
        <f>MONTH(tbl_Sales[[#This Row],[Date]])</f>
        <v>8</v>
      </c>
      <c r="Q11046" s="6">
        <f>YEAR(tbl_Sales[[#This Row],[Date]])</f>
        <v>2017</v>
      </c>
    </row>
    <row r="11047" spans="1:17" x14ac:dyDescent="0.25">
      <c r="A11047" s="1">
        <v>42950</v>
      </c>
      <c r="B11047">
        <v>790000</v>
      </c>
      <c r="C11047" t="s">
        <v>2</v>
      </c>
      <c r="D11047" t="s">
        <v>12423</v>
      </c>
      <c r="E11047" t="s">
        <v>10</v>
      </c>
      <c r="F11047">
        <v>3087</v>
      </c>
      <c r="G11047">
        <v>3</v>
      </c>
      <c r="H11047">
        <v>1</v>
      </c>
      <c r="I11047">
        <v>2</v>
      </c>
      <c r="J11047">
        <v>527</v>
      </c>
      <c r="L11047" t="s">
        <v>11224</v>
      </c>
      <c r="M11047" t="s">
        <v>7565</v>
      </c>
      <c r="N11047" t="s">
        <v>150</v>
      </c>
      <c r="O11047" s="6" t="str">
        <f>INDEX(lkp_Region,MATCH(tbl_Sales[[#This Row],[Suburb]],lkp_Suburb,0))</f>
        <v>Northern Metropolitan</v>
      </c>
      <c r="P11047" s="6">
        <f>MONTH(tbl_Sales[[#This Row],[Date]])</f>
        <v>8</v>
      </c>
      <c r="Q11047" s="6">
        <f>YEAR(tbl_Sales[[#This Row],[Date]])</f>
        <v>2017</v>
      </c>
    </row>
    <row r="11048" spans="1:17" x14ac:dyDescent="0.25">
      <c r="A11048" s="1">
        <v>42951</v>
      </c>
      <c r="B11048">
        <v>483000</v>
      </c>
      <c r="C11048" t="s">
        <v>2</v>
      </c>
      <c r="D11048" t="s">
        <v>12427</v>
      </c>
      <c r="E11048" t="s">
        <v>10</v>
      </c>
      <c r="F11048">
        <v>3030</v>
      </c>
      <c r="G11048">
        <v>3</v>
      </c>
      <c r="H11048">
        <v>1</v>
      </c>
      <c r="I11048">
        <v>2</v>
      </c>
      <c r="J11048">
        <v>569</v>
      </c>
      <c r="L11048" t="s">
        <v>11225</v>
      </c>
      <c r="M11048" t="s">
        <v>8069</v>
      </c>
      <c r="N11048" t="s">
        <v>7964</v>
      </c>
      <c r="O11048" s="6" t="str">
        <f>INDEX(lkp_Region,MATCH(tbl_Sales[[#This Row],[Suburb]],lkp_Suburb,0))</f>
        <v>Western Metropolitan</v>
      </c>
      <c r="P11048" s="6">
        <f>MONTH(tbl_Sales[[#This Row],[Date]])</f>
        <v>8</v>
      </c>
      <c r="Q11048" s="6">
        <f>YEAR(tbl_Sales[[#This Row],[Date]])</f>
        <v>2017</v>
      </c>
    </row>
    <row r="11049" spans="1:17" x14ac:dyDescent="0.25">
      <c r="A11049" s="1">
        <v>42951</v>
      </c>
      <c r="B11049">
        <v>735000</v>
      </c>
      <c r="C11049" t="s">
        <v>13</v>
      </c>
      <c r="D11049" t="s">
        <v>12429</v>
      </c>
      <c r="E11049" t="s">
        <v>5</v>
      </c>
      <c r="F11049">
        <v>3142</v>
      </c>
      <c r="G11049">
        <v>2</v>
      </c>
      <c r="H11049">
        <v>1</v>
      </c>
      <c r="I11049">
        <v>1</v>
      </c>
      <c r="J11049">
        <v>0</v>
      </c>
      <c r="K11049">
        <v>1935</v>
      </c>
      <c r="L11049" t="s">
        <v>11226</v>
      </c>
      <c r="M11049" t="s">
        <v>109</v>
      </c>
      <c r="N11049" t="s">
        <v>76</v>
      </c>
      <c r="O11049" s="6" t="str">
        <f>INDEX(lkp_Region,MATCH(tbl_Sales[[#This Row],[Suburb]],lkp_Suburb,0))</f>
        <v>Southern Metropolitan</v>
      </c>
      <c r="P11049" s="6">
        <f>MONTH(tbl_Sales[[#This Row],[Date]])</f>
        <v>8</v>
      </c>
      <c r="Q11049" s="6">
        <f>YEAR(tbl_Sales[[#This Row],[Date]])</f>
        <v>2017</v>
      </c>
    </row>
    <row r="11050" spans="1:17" x14ac:dyDescent="0.25">
      <c r="A11050" s="1">
        <v>42951</v>
      </c>
      <c r="B11050">
        <v>501000</v>
      </c>
      <c r="C11050" t="s">
        <v>2</v>
      </c>
      <c r="D11050" t="s">
        <v>12429</v>
      </c>
      <c r="E11050" t="s">
        <v>10</v>
      </c>
      <c r="F11050">
        <v>3057</v>
      </c>
      <c r="G11050">
        <v>2</v>
      </c>
      <c r="H11050">
        <v>1</v>
      </c>
      <c r="I11050">
        <v>1</v>
      </c>
      <c r="J11050">
        <v>71</v>
      </c>
      <c r="K11050">
        <v>1970</v>
      </c>
      <c r="L11050" t="s">
        <v>11227</v>
      </c>
      <c r="M11050" t="s">
        <v>83</v>
      </c>
      <c r="N11050" t="s">
        <v>18</v>
      </c>
      <c r="O11050" s="6" t="str">
        <f>INDEX(lkp_Region,MATCH(tbl_Sales[[#This Row],[Suburb]],lkp_Suburb,0))</f>
        <v>Northern Metropolitan</v>
      </c>
      <c r="P11050" s="6">
        <f>MONTH(tbl_Sales[[#This Row],[Date]])</f>
        <v>8</v>
      </c>
      <c r="Q11050" s="6">
        <f>YEAR(tbl_Sales[[#This Row],[Date]])</f>
        <v>2017</v>
      </c>
    </row>
    <row r="11051" spans="1:17" x14ac:dyDescent="0.25">
      <c r="A11051" s="1">
        <v>42951</v>
      </c>
      <c r="B11051">
        <v>541000</v>
      </c>
      <c r="C11051" t="s">
        <v>13</v>
      </c>
      <c r="D11051" t="s">
        <v>12427</v>
      </c>
      <c r="E11051" t="s">
        <v>10</v>
      </c>
      <c r="F11051">
        <v>3044</v>
      </c>
      <c r="G11051">
        <v>2</v>
      </c>
      <c r="H11051">
        <v>1</v>
      </c>
      <c r="I11051">
        <v>1</v>
      </c>
      <c r="J11051">
        <v>133</v>
      </c>
      <c r="L11051" t="s">
        <v>11228</v>
      </c>
      <c r="M11051" t="s">
        <v>115</v>
      </c>
      <c r="N11051" t="s">
        <v>18</v>
      </c>
      <c r="O11051" s="6" t="str">
        <f>INDEX(lkp_Region,MATCH(tbl_Sales[[#This Row],[Suburb]],lkp_Suburb,0))</f>
        <v>Northern Metropolitan</v>
      </c>
      <c r="P11051" s="6">
        <f>MONTH(tbl_Sales[[#This Row],[Date]])</f>
        <v>8</v>
      </c>
      <c r="Q11051" s="6">
        <f>YEAR(tbl_Sales[[#This Row],[Date]])</f>
        <v>2017</v>
      </c>
    </row>
    <row r="11052" spans="1:17" x14ac:dyDescent="0.25">
      <c r="A11052" s="1">
        <v>42951</v>
      </c>
      <c r="B11052">
        <v>1790000</v>
      </c>
      <c r="C11052" t="s">
        <v>2</v>
      </c>
      <c r="D11052" t="s">
        <v>12427</v>
      </c>
      <c r="E11052" t="s">
        <v>10</v>
      </c>
      <c r="F11052">
        <v>3056</v>
      </c>
      <c r="G11052">
        <v>4</v>
      </c>
      <c r="H11052">
        <v>3</v>
      </c>
      <c r="I11052">
        <v>6</v>
      </c>
      <c r="J11052">
        <v>733</v>
      </c>
      <c r="K11052">
        <v>1950</v>
      </c>
      <c r="L11052" t="s">
        <v>11229</v>
      </c>
      <c r="M11052" t="s">
        <v>117</v>
      </c>
      <c r="N11052" t="s">
        <v>18</v>
      </c>
      <c r="O11052" s="6" t="str">
        <f>INDEX(lkp_Region,MATCH(tbl_Sales[[#This Row],[Suburb]],lkp_Suburb,0))</f>
        <v>Northern Metropolitan</v>
      </c>
      <c r="P11052" s="6">
        <f>MONTH(tbl_Sales[[#This Row],[Date]])</f>
        <v>8</v>
      </c>
      <c r="Q11052" s="6">
        <f>YEAR(tbl_Sales[[#This Row],[Date]])</f>
        <v>2017</v>
      </c>
    </row>
    <row r="11053" spans="1:17" x14ac:dyDescent="0.25">
      <c r="A11053" s="1">
        <v>42951</v>
      </c>
      <c r="B11053">
        <v>700000</v>
      </c>
      <c r="C11053" t="s">
        <v>13</v>
      </c>
      <c r="D11053" t="s">
        <v>12423</v>
      </c>
      <c r="E11053" t="s">
        <v>5</v>
      </c>
      <c r="F11053">
        <v>3042</v>
      </c>
      <c r="G11053">
        <v>3</v>
      </c>
      <c r="H11053">
        <v>2</v>
      </c>
      <c r="I11053">
        <v>1</v>
      </c>
      <c r="J11053">
        <v>239</v>
      </c>
      <c r="L11053" t="s">
        <v>11230</v>
      </c>
      <c r="M11053" t="s">
        <v>330</v>
      </c>
      <c r="N11053" t="s">
        <v>49</v>
      </c>
      <c r="O11053" s="6" t="str">
        <f>INDEX(lkp_Region,MATCH(tbl_Sales[[#This Row],[Suburb]],lkp_Suburb,0))</f>
        <v>Western Metropolitan</v>
      </c>
      <c r="P11053" s="6">
        <f>MONTH(tbl_Sales[[#This Row],[Date]])</f>
        <v>8</v>
      </c>
      <c r="Q11053" s="6">
        <f>YEAR(tbl_Sales[[#This Row],[Date]])</f>
        <v>2017</v>
      </c>
    </row>
    <row r="11054" spans="1:17" x14ac:dyDescent="0.25">
      <c r="A11054" s="1">
        <v>42951</v>
      </c>
      <c r="B11054">
        <v>750000</v>
      </c>
      <c r="C11054" t="s">
        <v>2</v>
      </c>
      <c r="D11054" t="s">
        <v>12423</v>
      </c>
      <c r="E11054" t="s">
        <v>5</v>
      </c>
      <c r="F11054">
        <v>3034</v>
      </c>
      <c r="G11054">
        <v>3</v>
      </c>
      <c r="H11054">
        <v>1</v>
      </c>
      <c r="I11054">
        <v>2</v>
      </c>
      <c r="J11054">
        <v>561</v>
      </c>
      <c r="K11054">
        <v>1990</v>
      </c>
      <c r="L11054" t="s">
        <v>11231</v>
      </c>
      <c r="M11054" t="s">
        <v>524</v>
      </c>
      <c r="N11054" t="s">
        <v>49</v>
      </c>
      <c r="O11054" s="6" t="str">
        <f>INDEX(lkp_Region,MATCH(tbl_Sales[[#This Row],[Suburb]],lkp_Suburb,0))</f>
        <v>Western Metropolitan</v>
      </c>
      <c r="P11054" s="6">
        <f>MONTH(tbl_Sales[[#This Row],[Date]])</f>
        <v>8</v>
      </c>
      <c r="Q11054" s="6">
        <f>YEAR(tbl_Sales[[#This Row],[Date]])</f>
        <v>2017</v>
      </c>
    </row>
    <row r="11055" spans="1:17" x14ac:dyDescent="0.25">
      <c r="A11055" s="1">
        <v>42951</v>
      </c>
      <c r="B11055">
        <v>600000</v>
      </c>
      <c r="C11055" t="s">
        <v>2</v>
      </c>
      <c r="D11055" t="s">
        <v>12423</v>
      </c>
      <c r="E11055" t="s">
        <v>5</v>
      </c>
      <c r="F11055">
        <v>3037</v>
      </c>
      <c r="G11055">
        <v>4</v>
      </c>
      <c r="H11055">
        <v>2</v>
      </c>
      <c r="I11055">
        <v>3</v>
      </c>
      <c r="J11055">
        <v>715</v>
      </c>
      <c r="K11055">
        <v>1999</v>
      </c>
      <c r="L11055" t="s">
        <v>11232</v>
      </c>
      <c r="M11055" t="s">
        <v>7977</v>
      </c>
      <c r="N11055" t="s">
        <v>7542</v>
      </c>
      <c r="O11055" s="6" t="str">
        <f>INDEX(lkp_Region,MATCH(tbl_Sales[[#This Row],[Suburb]],lkp_Suburb,0))</f>
        <v>Western Metropolitan</v>
      </c>
      <c r="P11055" s="6">
        <f>MONTH(tbl_Sales[[#This Row],[Date]])</f>
        <v>8</v>
      </c>
      <c r="Q11055" s="6">
        <f>YEAR(tbl_Sales[[#This Row],[Date]])</f>
        <v>2017</v>
      </c>
    </row>
    <row r="11056" spans="1:17" x14ac:dyDescent="0.25">
      <c r="A11056" s="1">
        <v>42951</v>
      </c>
      <c r="B11056">
        <v>970000</v>
      </c>
      <c r="C11056" t="s">
        <v>51</v>
      </c>
      <c r="D11056" t="s">
        <v>12427</v>
      </c>
      <c r="E11056" t="s">
        <v>10</v>
      </c>
      <c r="F11056">
        <v>3109</v>
      </c>
      <c r="G11056">
        <v>3</v>
      </c>
      <c r="H11056">
        <v>2</v>
      </c>
      <c r="I11056">
        <v>2</v>
      </c>
      <c r="J11056">
        <v>283</v>
      </c>
      <c r="L11056" t="s">
        <v>11233</v>
      </c>
      <c r="M11056" t="s">
        <v>7794</v>
      </c>
      <c r="N11056" t="s">
        <v>128</v>
      </c>
      <c r="O11056" s="6" t="str">
        <f>INDEX(lkp_Region,MATCH(tbl_Sales[[#This Row],[Suburb]],lkp_Suburb,0))</f>
        <v>Eastern Metropolitan</v>
      </c>
      <c r="P11056" s="6">
        <f>MONTH(tbl_Sales[[#This Row],[Date]])</f>
        <v>8</v>
      </c>
      <c r="Q11056" s="6">
        <f>YEAR(tbl_Sales[[#This Row],[Date]])</f>
        <v>2017</v>
      </c>
    </row>
    <row r="11057" spans="1:17" x14ac:dyDescent="0.25">
      <c r="A11057" s="1">
        <v>42951</v>
      </c>
      <c r="B11057">
        <v>490000</v>
      </c>
      <c r="C11057" t="s">
        <v>2</v>
      </c>
      <c r="D11057" t="s">
        <v>12427</v>
      </c>
      <c r="E11057" t="s">
        <v>10</v>
      </c>
      <c r="F11057">
        <v>3064</v>
      </c>
      <c r="G11057">
        <v>3</v>
      </c>
      <c r="H11057">
        <v>2</v>
      </c>
      <c r="I11057">
        <v>2</v>
      </c>
      <c r="J11057">
        <v>400</v>
      </c>
      <c r="K11057">
        <v>1996</v>
      </c>
      <c r="L11057" t="s">
        <v>11234</v>
      </c>
      <c r="M11057" t="s">
        <v>8392</v>
      </c>
      <c r="N11057" t="s">
        <v>195</v>
      </c>
      <c r="O11057" s="6" t="str">
        <f>INDEX(lkp_Region,MATCH(tbl_Sales[[#This Row],[Suburb]],lkp_Suburb,0))</f>
        <v>Northern Metropolitan</v>
      </c>
      <c r="P11057" s="6">
        <f>MONTH(tbl_Sales[[#This Row],[Date]])</f>
        <v>8</v>
      </c>
      <c r="Q11057" s="6">
        <f>YEAR(tbl_Sales[[#This Row],[Date]])</f>
        <v>2017</v>
      </c>
    </row>
    <row r="11058" spans="1:17" x14ac:dyDescent="0.25">
      <c r="A11058" s="1">
        <v>42951</v>
      </c>
      <c r="B11058">
        <v>580010</v>
      </c>
      <c r="C11058" t="s">
        <v>13</v>
      </c>
      <c r="D11058" t="s">
        <v>12428</v>
      </c>
      <c r="E11058" t="s">
        <v>5</v>
      </c>
      <c r="F11058">
        <v>3163</v>
      </c>
      <c r="G11058">
        <v>2</v>
      </c>
      <c r="H11058">
        <v>1</v>
      </c>
      <c r="I11058">
        <v>1</v>
      </c>
      <c r="J11058">
        <v>0</v>
      </c>
      <c r="K11058">
        <v>1970</v>
      </c>
      <c r="L11058" t="s">
        <v>11235</v>
      </c>
      <c r="M11058" t="s">
        <v>201</v>
      </c>
      <c r="N11058" t="s">
        <v>57</v>
      </c>
      <c r="O11058" s="6" t="str">
        <f>INDEX(lkp_Region,MATCH(tbl_Sales[[#This Row],[Suburb]],lkp_Suburb,0))</f>
        <v>Southern Metropolitan</v>
      </c>
      <c r="P11058" s="6">
        <f>MONTH(tbl_Sales[[#This Row],[Date]])</f>
        <v>8</v>
      </c>
      <c r="Q11058" s="6">
        <f>YEAR(tbl_Sales[[#This Row],[Date]])</f>
        <v>2017</v>
      </c>
    </row>
    <row r="11059" spans="1:17" x14ac:dyDescent="0.25">
      <c r="A11059" s="1">
        <v>42951</v>
      </c>
      <c r="B11059">
        <v>900000</v>
      </c>
      <c r="C11059" t="s">
        <v>2</v>
      </c>
      <c r="D11059" t="s">
        <v>12429</v>
      </c>
      <c r="E11059" t="s">
        <v>10</v>
      </c>
      <c r="F11059">
        <v>3910</v>
      </c>
      <c r="G11059">
        <v>4</v>
      </c>
      <c r="H11059">
        <v>2</v>
      </c>
      <c r="I11059">
        <v>6</v>
      </c>
      <c r="J11059">
        <v>2026</v>
      </c>
      <c r="L11059" t="s">
        <v>11236</v>
      </c>
      <c r="M11059" t="s">
        <v>7988</v>
      </c>
      <c r="N11059" t="s">
        <v>7773</v>
      </c>
      <c r="O11059" s="6" t="str">
        <f>INDEX(lkp_Region,MATCH(tbl_Sales[[#This Row],[Suburb]],lkp_Suburb,0))</f>
        <v>Eastern Victoria</v>
      </c>
      <c r="P11059" s="6">
        <f>MONTH(tbl_Sales[[#This Row],[Date]])</f>
        <v>8</v>
      </c>
      <c r="Q11059" s="6">
        <f>YEAR(tbl_Sales[[#This Row],[Date]])</f>
        <v>2017</v>
      </c>
    </row>
    <row r="11060" spans="1:17" x14ac:dyDescent="0.25">
      <c r="A11060" s="1">
        <v>42951</v>
      </c>
      <c r="B11060">
        <v>636000</v>
      </c>
      <c r="C11060" t="s">
        <v>2</v>
      </c>
      <c r="D11060" t="s">
        <v>12426</v>
      </c>
      <c r="E11060" t="s">
        <v>10</v>
      </c>
      <c r="F11060">
        <v>3023</v>
      </c>
      <c r="G11060">
        <v>3</v>
      </c>
      <c r="H11060">
        <v>2</v>
      </c>
      <c r="I11060">
        <v>2</v>
      </c>
      <c r="J11060">
        <v>585</v>
      </c>
      <c r="K11060">
        <v>2000</v>
      </c>
      <c r="L11060" t="s">
        <v>11237</v>
      </c>
      <c r="M11060" t="s">
        <v>8750</v>
      </c>
      <c r="N11060" t="s">
        <v>3</v>
      </c>
      <c r="O11060" s="6" t="str">
        <f>INDEX(lkp_Region,MATCH(tbl_Sales[[#This Row],[Suburb]],lkp_Suburb,0))</f>
        <v>Western Metropolitan</v>
      </c>
      <c r="P11060" s="6">
        <f>MONTH(tbl_Sales[[#This Row],[Date]])</f>
        <v>8</v>
      </c>
      <c r="Q11060" s="6">
        <f>YEAR(tbl_Sales[[#This Row],[Date]])</f>
        <v>2017</v>
      </c>
    </row>
    <row r="11061" spans="1:17" x14ac:dyDescent="0.25">
      <c r="A11061" s="1">
        <v>42951</v>
      </c>
      <c r="B11061">
        <v>595000</v>
      </c>
      <c r="C11061" t="s">
        <v>13</v>
      </c>
      <c r="D11061" t="s">
        <v>12429</v>
      </c>
      <c r="E11061" t="s">
        <v>10</v>
      </c>
      <c r="F11061">
        <v>3123</v>
      </c>
      <c r="G11061">
        <v>2</v>
      </c>
      <c r="H11061">
        <v>1</v>
      </c>
      <c r="I11061">
        <v>1</v>
      </c>
      <c r="J11061">
        <v>0</v>
      </c>
      <c r="L11061" t="s">
        <v>11238</v>
      </c>
      <c r="M11061" t="s">
        <v>230</v>
      </c>
      <c r="N11061" t="s">
        <v>101</v>
      </c>
      <c r="O11061" s="6" t="str">
        <f>INDEX(lkp_Region,MATCH(tbl_Sales[[#This Row],[Suburb]],lkp_Suburb,0))</f>
        <v>Southern Metropolitan</v>
      </c>
      <c r="P11061" s="6">
        <f>MONTH(tbl_Sales[[#This Row],[Date]])</f>
        <v>8</v>
      </c>
      <c r="Q11061" s="6">
        <f>YEAR(tbl_Sales[[#This Row],[Date]])</f>
        <v>2017</v>
      </c>
    </row>
    <row r="11062" spans="1:17" x14ac:dyDescent="0.25">
      <c r="A11062" s="1">
        <v>42951</v>
      </c>
      <c r="B11062">
        <v>1823000</v>
      </c>
      <c r="C11062" t="s">
        <v>2</v>
      </c>
      <c r="D11062" t="s">
        <v>12431</v>
      </c>
      <c r="E11062" t="s">
        <v>10</v>
      </c>
      <c r="F11062">
        <v>3193</v>
      </c>
      <c r="G11062">
        <v>4</v>
      </c>
      <c r="H11062">
        <v>2</v>
      </c>
      <c r="I11062">
        <v>3</v>
      </c>
      <c r="J11062">
        <v>728</v>
      </c>
      <c r="L11062" t="s">
        <v>11239</v>
      </c>
      <c r="M11062" t="s">
        <v>7954</v>
      </c>
      <c r="N11062" t="s">
        <v>107</v>
      </c>
      <c r="O11062" s="6" t="str">
        <f>INDEX(lkp_Region,MATCH(tbl_Sales[[#This Row],[Suburb]],lkp_Suburb,0))</f>
        <v>Southern Metropolitan</v>
      </c>
      <c r="P11062" s="6">
        <f>MONTH(tbl_Sales[[#This Row],[Date]])</f>
        <v>8</v>
      </c>
      <c r="Q11062" s="6">
        <f>YEAR(tbl_Sales[[#This Row],[Date]])</f>
        <v>2017</v>
      </c>
    </row>
    <row r="11063" spans="1:17" x14ac:dyDescent="0.25">
      <c r="A11063" s="1">
        <v>42951</v>
      </c>
      <c r="B11063">
        <v>1010000</v>
      </c>
      <c r="C11063" t="s">
        <v>2</v>
      </c>
      <c r="D11063" t="s">
        <v>12430</v>
      </c>
      <c r="E11063" t="s">
        <v>10</v>
      </c>
      <c r="F11063">
        <v>3088</v>
      </c>
      <c r="G11063">
        <v>3</v>
      </c>
      <c r="H11063">
        <v>2</v>
      </c>
      <c r="I11063">
        <v>2</v>
      </c>
      <c r="J11063">
        <v>582</v>
      </c>
      <c r="L11063" t="s">
        <v>11240</v>
      </c>
      <c r="M11063" t="s">
        <v>7635</v>
      </c>
      <c r="N11063" t="s">
        <v>150</v>
      </c>
      <c r="O11063" s="6" t="str">
        <f>INDEX(lkp_Region,MATCH(tbl_Sales[[#This Row],[Suburb]],lkp_Suburb,0))</f>
        <v>Northern Metropolitan</v>
      </c>
      <c r="P11063" s="6">
        <f>MONTH(tbl_Sales[[#This Row],[Date]])</f>
        <v>8</v>
      </c>
      <c r="Q11063" s="6">
        <f>YEAR(tbl_Sales[[#This Row],[Date]])</f>
        <v>2017</v>
      </c>
    </row>
    <row r="11064" spans="1:17" x14ac:dyDescent="0.25">
      <c r="A11064" s="1">
        <v>42952</v>
      </c>
      <c r="B11064">
        <v>898000</v>
      </c>
      <c r="C11064" t="s">
        <v>2</v>
      </c>
      <c r="D11064" t="s">
        <v>12432</v>
      </c>
      <c r="E11064" t="s">
        <v>5</v>
      </c>
      <c r="F11064">
        <v>3089</v>
      </c>
      <c r="G11064">
        <v>4</v>
      </c>
      <c r="H11064">
        <v>3</v>
      </c>
      <c r="I11064">
        <v>2</v>
      </c>
      <c r="J11064">
        <v>705</v>
      </c>
      <c r="K11064">
        <v>2012</v>
      </c>
      <c r="L11064" t="s">
        <v>11241</v>
      </c>
      <c r="M11064" t="s">
        <v>11044</v>
      </c>
      <c r="N11064" t="s">
        <v>7523</v>
      </c>
      <c r="O11064" s="6" t="str">
        <f>INDEX(lkp_Region,MATCH(tbl_Sales[[#This Row],[Suburb]],lkp_Suburb,0))</f>
        <v>Northern Victoria</v>
      </c>
      <c r="P11064" s="6">
        <f>MONTH(tbl_Sales[[#This Row],[Date]])</f>
        <v>8</v>
      </c>
      <c r="Q11064" s="6">
        <f>YEAR(tbl_Sales[[#This Row],[Date]])</f>
        <v>2017</v>
      </c>
    </row>
    <row r="11065" spans="1:17" x14ac:dyDescent="0.25">
      <c r="A11065" s="1">
        <v>42952</v>
      </c>
      <c r="B11065">
        <v>595000</v>
      </c>
      <c r="C11065" t="s">
        <v>51</v>
      </c>
      <c r="D11065" t="s">
        <v>12427</v>
      </c>
      <c r="E11065" t="s">
        <v>10</v>
      </c>
      <c r="F11065">
        <v>3046</v>
      </c>
      <c r="G11065">
        <v>2</v>
      </c>
      <c r="H11065">
        <v>2</v>
      </c>
      <c r="I11065">
        <v>1</v>
      </c>
      <c r="J11065">
        <v>201</v>
      </c>
      <c r="K11065">
        <v>2005</v>
      </c>
      <c r="L11065" t="s">
        <v>11242</v>
      </c>
      <c r="M11065" t="s">
        <v>391</v>
      </c>
      <c r="N11065" t="s">
        <v>18</v>
      </c>
      <c r="O11065" s="6" t="str">
        <f>INDEX(lkp_Region,MATCH(tbl_Sales[[#This Row],[Suburb]],lkp_Suburb,0))</f>
        <v>Northern Metropolitan</v>
      </c>
      <c r="P11065" s="6">
        <f>MONTH(tbl_Sales[[#This Row],[Date]])</f>
        <v>8</v>
      </c>
      <c r="Q11065" s="6">
        <f>YEAR(tbl_Sales[[#This Row],[Date]])</f>
        <v>2017</v>
      </c>
    </row>
    <row r="11066" spans="1:17" x14ac:dyDescent="0.25">
      <c r="A11066" s="1">
        <v>42952</v>
      </c>
      <c r="B11066">
        <v>760000</v>
      </c>
      <c r="C11066" t="s">
        <v>2</v>
      </c>
      <c r="D11066" t="s">
        <v>12423</v>
      </c>
      <c r="E11066" t="s">
        <v>10</v>
      </c>
      <c r="F11066">
        <v>3046</v>
      </c>
      <c r="G11066">
        <v>3</v>
      </c>
      <c r="H11066">
        <v>1</v>
      </c>
      <c r="I11066">
        <v>4</v>
      </c>
      <c r="J11066">
        <v>625</v>
      </c>
      <c r="L11066" t="s">
        <v>11243</v>
      </c>
      <c r="M11066" t="s">
        <v>78</v>
      </c>
      <c r="N11066" t="s">
        <v>18</v>
      </c>
      <c r="O11066" s="6" t="str">
        <f>INDEX(lkp_Region,MATCH(tbl_Sales[[#This Row],[Suburb]],lkp_Suburb,0))</f>
        <v>Northern Metropolitan</v>
      </c>
      <c r="P11066" s="6">
        <f>MONTH(tbl_Sales[[#This Row],[Date]])</f>
        <v>8</v>
      </c>
      <c r="Q11066" s="6">
        <f>YEAR(tbl_Sales[[#This Row],[Date]])</f>
        <v>2017</v>
      </c>
    </row>
    <row r="11067" spans="1:17" x14ac:dyDescent="0.25">
      <c r="A11067" s="1">
        <v>42952</v>
      </c>
      <c r="B11067">
        <v>1210000</v>
      </c>
      <c r="C11067" t="s">
        <v>2</v>
      </c>
      <c r="D11067" t="s">
        <v>12427</v>
      </c>
      <c r="E11067" t="s">
        <v>10</v>
      </c>
      <c r="F11067">
        <v>3044</v>
      </c>
      <c r="G11067">
        <v>3</v>
      </c>
      <c r="H11067">
        <v>2</v>
      </c>
      <c r="I11067">
        <v>1</v>
      </c>
      <c r="J11067">
        <v>330</v>
      </c>
      <c r="K11067">
        <v>2012</v>
      </c>
      <c r="L11067" t="s">
        <v>11244</v>
      </c>
      <c r="M11067" t="s">
        <v>115</v>
      </c>
      <c r="N11067" t="s">
        <v>18</v>
      </c>
      <c r="O11067" s="6" t="str">
        <f>INDEX(lkp_Region,MATCH(tbl_Sales[[#This Row],[Suburb]],lkp_Suburb,0))</f>
        <v>Northern Metropolitan</v>
      </c>
      <c r="P11067" s="6">
        <f>MONTH(tbl_Sales[[#This Row],[Date]])</f>
        <v>8</v>
      </c>
      <c r="Q11067" s="6">
        <f>YEAR(tbl_Sales[[#This Row],[Date]])</f>
        <v>2017</v>
      </c>
    </row>
    <row r="11068" spans="1:17" x14ac:dyDescent="0.25">
      <c r="A11068" s="1">
        <v>42952</v>
      </c>
      <c r="B11068">
        <v>1803000</v>
      </c>
      <c r="C11068" t="s">
        <v>2</v>
      </c>
      <c r="D11068" t="s">
        <v>12425</v>
      </c>
      <c r="E11068" t="s">
        <v>5</v>
      </c>
      <c r="F11068">
        <v>3051</v>
      </c>
      <c r="G11068">
        <v>2</v>
      </c>
      <c r="H11068">
        <v>2</v>
      </c>
      <c r="I11068">
        <v>0</v>
      </c>
      <c r="J11068">
        <v>119</v>
      </c>
      <c r="L11068" t="s">
        <v>11245</v>
      </c>
      <c r="M11068" t="s">
        <v>915</v>
      </c>
      <c r="N11068" t="s">
        <v>88</v>
      </c>
      <c r="O11068" s="6" t="str">
        <f>INDEX(lkp_Region,MATCH(tbl_Sales[[#This Row],[Suburb]],lkp_Suburb,0))</f>
        <v>Northern Metropolitan</v>
      </c>
      <c r="P11068" s="6">
        <f>MONTH(tbl_Sales[[#This Row],[Date]])</f>
        <v>8</v>
      </c>
      <c r="Q11068" s="6">
        <f>YEAR(tbl_Sales[[#This Row],[Date]])</f>
        <v>2017</v>
      </c>
    </row>
    <row r="11069" spans="1:17" x14ac:dyDescent="0.25">
      <c r="A11069" s="1">
        <v>42952</v>
      </c>
      <c r="B11069">
        <v>393200</v>
      </c>
      <c r="C11069" t="s">
        <v>2</v>
      </c>
      <c r="D11069" t="s">
        <v>12430</v>
      </c>
      <c r="E11069" t="s">
        <v>10</v>
      </c>
      <c r="F11069">
        <v>3064</v>
      </c>
      <c r="G11069">
        <v>3</v>
      </c>
      <c r="H11069">
        <v>1</v>
      </c>
      <c r="I11069">
        <v>1</v>
      </c>
      <c r="J11069">
        <v>400</v>
      </c>
      <c r="L11069" t="s">
        <v>11246</v>
      </c>
      <c r="M11069" t="s">
        <v>8392</v>
      </c>
      <c r="N11069" t="s">
        <v>195</v>
      </c>
      <c r="O11069" s="6" t="str">
        <f>INDEX(lkp_Region,MATCH(tbl_Sales[[#This Row],[Suburb]],lkp_Suburb,0))</f>
        <v>Northern Metropolitan</v>
      </c>
      <c r="P11069" s="6">
        <f>MONTH(tbl_Sales[[#This Row],[Date]])</f>
        <v>8</v>
      </c>
      <c r="Q11069" s="6">
        <f>YEAR(tbl_Sales[[#This Row],[Date]])</f>
        <v>2017</v>
      </c>
    </row>
    <row r="11070" spans="1:17" x14ac:dyDescent="0.25">
      <c r="A11070" s="1">
        <v>42952</v>
      </c>
      <c r="B11070">
        <v>1100000</v>
      </c>
      <c r="C11070" t="s">
        <v>2</v>
      </c>
      <c r="D11070" t="s">
        <v>12425</v>
      </c>
      <c r="E11070" t="s">
        <v>5</v>
      </c>
      <c r="F11070">
        <v>3047</v>
      </c>
      <c r="G11070">
        <v>1</v>
      </c>
      <c r="H11070">
        <v>1</v>
      </c>
      <c r="I11070">
        <v>1</v>
      </c>
      <c r="J11070">
        <v>1312</v>
      </c>
      <c r="L11070" t="s">
        <v>11247</v>
      </c>
      <c r="M11070" t="s">
        <v>7915</v>
      </c>
      <c r="N11070" t="s">
        <v>195</v>
      </c>
      <c r="O11070" s="6" t="str">
        <f>INDEX(lkp_Region,MATCH(tbl_Sales[[#This Row],[Suburb]],lkp_Suburb,0))</f>
        <v>Northern Metropolitan</v>
      </c>
      <c r="P11070" s="6">
        <f>MONTH(tbl_Sales[[#This Row],[Date]])</f>
        <v>8</v>
      </c>
      <c r="Q11070" s="6">
        <f>YEAR(tbl_Sales[[#This Row],[Date]])</f>
        <v>2017</v>
      </c>
    </row>
    <row r="11071" spans="1:17" x14ac:dyDescent="0.25">
      <c r="A11071" s="1">
        <v>42952</v>
      </c>
      <c r="B11071">
        <v>555000</v>
      </c>
      <c r="C11071" t="s">
        <v>13</v>
      </c>
      <c r="D11071" t="s">
        <v>12423</v>
      </c>
      <c r="E11071" t="s">
        <v>10</v>
      </c>
      <c r="F11071">
        <v>3012</v>
      </c>
      <c r="G11071">
        <v>2</v>
      </c>
      <c r="H11071">
        <v>2</v>
      </c>
      <c r="I11071">
        <v>1</v>
      </c>
      <c r="J11071">
        <v>207</v>
      </c>
      <c r="L11071" t="s">
        <v>11248</v>
      </c>
      <c r="M11071" t="s">
        <v>3131</v>
      </c>
      <c r="N11071" t="s">
        <v>69</v>
      </c>
      <c r="O11071" s="6" t="str">
        <f>INDEX(lkp_Region,MATCH(tbl_Sales[[#This Row],[Suburb]],lkp_Suburb,0))</f>
        <v>Western Metropolitan</v>
      </c>
      <c r="P11071" s="6">
        <f>MONTH(tbl_Sales[[#This Row],[Date]])</f>
        <v>8</v>
      </c>
      <c r="Q11071" s="6">
        <f>YEAR(tbl_Sales[[#This Row],[Date]])</f>
        <v>2017</v>
      </c>
    </row>
    <row r="11072" spans="1:17" x14ac:dyDescent="0.25">
      <c r="A11072" s="1">
        <v>42952</v>
      </c>
      <c r="B11072">
        <v>805000</v>
      </c>
      <c r="C11072" t="s">
        <v>2</v>
      </c>
      <c r="D11072" t="s">
        <v>12428</v>
      </c>
      <c r="E11072" t="s">
        <v>10</v>
      </c>
      <c r="F11072">
        <v>3025</v>
      </c>
      <c r="G11072">
        <v>4</v>
      </c>
      <c r="H11072">
        <v>2</v>
      </c>
      <c r="I11072">
        <v>5</v>
      </c>
      <c r="J11072">
        <v>562</v>
      </c>
      <c r="K11072">
        <v>1950</v>
      </c>
      <c r="L11072" t="s">
        <v>11249</v>
      </c>
      <c r="M11072" t="s">
        <v>91</v>
      </c>
      <c r="N11072" t="s">
        <v>69</v>
      </c>
      <c r="O11072" s="6" t="str">
        <f>INDEX(lkp_Region,MATCH(tbl_Sales[[#This Row],[Suburb]],lkp_Suburb,0))</f>
        <v>Western Metropolitan</v>
      </c>
      <c r="P11072" s="6">
        <f>MONTH(tbl_Sales[[#This Row],[Date]])</f>
        <v>8</v>
      </c>
      <c r="Q11072" s="6">
        <f>YEAR(tbl_Sales[[#This Row],[Date]])</f>
        <v>2017</v>
      </c>
    </row>
    <row r="11073" spans="1:17" x14ac:dyDescent="0.25">
      <c r="A11073" s="1">
        <v>42952</v>
      </c>
      <c r="B11073">
        <v>1925000</v>
      </c>
      <c r="C11073" t="s">
        <v>2</v>
      </c>
      <c r="D11073" t="s">
        <v>12427</v>
      </c>
      <c r="E11073" t="s">
        <v>5</v>
      </c>
      <c r="F11073">
        <v>3161</v>
      </c>
      <c r="G11073">
        <v>4</v>
      </c>
      <c r="H11073">
        <v>2</v>
      </c>
      <c r="I11073">
        <v>2</v>
      </c>
      <c r="J11073">
        <v>494</v>
      </c>
      <c r="K11073">
        <v>1900</v>
      </c>
      <c r="L11073" t="s">
        <v>11250</v>
      </c>
      <c r="M11073" t="s">
        <v>338</v>
      </c>
      <c r="N11073" t="s">
        <v>57</v>
      </c>
      <c r="O11073" s="6" t="str">
        <f>INDEX(lkp_Region,MATCH(tbl_Sales[[#This Row],[Suburb]],lkp_Suburb,0))</f>
        <v>Southern Metropolitan</v>
      </c>
      <c r="P11073" s="6">
        <f>MONTH(tbl_Sales[[#This Row],[Date]])</f>
        <v>8</v>
      </c>
      <c r="Q11073" s="6">
        <f>YEAR(tbl_Sales[[#This Row],[Date]])</f>
        <v>2017</v>
      </c>
    </row>
    <row r="11074" spans="1:17" x14ac:dyDescent="0.25">
      <c r="A11074" s="1">
        <v>42952</v>
      </c>
      <c r="B11074">
        <v>2775000</v>
      </c>
      <c r="C11074" t="s">
        <v>2</v>
      </c>
      <c r="D11074" t="s">
        <v>12432</v>
      </c>
      <c r="E11074" t="s">
        <v>10</v>
      </c>
      <c r="F11074">
        <v>3070</v>
      </c>
      <c r="G11074">
        <v>3</v>
      </c>
      <c r="H11074">
        <v>1</v>
      </c>
      <c r="I11074">
        <v>2</v>
      </c>
      <c r="J11074">
        <v>901</v>
      </c>
      <c r="L11074" t="s">
        <v>11251</v>
      </c>
      <c r="M11074" t="s">
        <v>271</v>
      </c>
      <c r="N11074" t="s">
        <v>62</v>
      </c>
      <c r="O11074" s="6" t="str">
        <f>INDEX(lkp_Region,MATCH(tbl_Sales[[#This Row],[Suburb]],lkp_Suburb,0))</f>
        <v>Northern Metropolitan</v>
      </c>
      <c r="P11074" s="6">
        <f>MONTH(tbl_Sales[[#This Row],[Date]])</f>
        <v>8</v>
      </c>
      <c r="Q11074" s="6">
        <f>YEAR(tbl_Sales[[#This Row],[Date]])</f>
        <v>2017</v>
      </c>
    </row>
    <row r="11075" spans="1:17" x14ac:dyDescent="0.25">
      <c r="A11075" s="1">
        <v>42952</v>
      </c>
      <c r="B11075">
        <v>565000</v>
      </c>
      <c r="C11075" t="s">
        <v>2</v>
      </c>
      <c r="D11075" t="s">
        <v>12427</v>
      </c>
      <c r="E11075" t="s">
        <v>10</v>
      </c>
      <c r="F11075">
        <v>3021</v>
      </c>
      <c r="G11075">
        <v>3</v>
      </c>
      <c r="H11075">
        <v>2</v>
      </c>
      <c r="I11075">
        <v>3</v>
      </c>
      <c r="J11075">
        <v>543</v>
      </c>
      <c r="K11075">
        <v>1980</v>
      </c>
      <c r="L11075" t="s">
        <v>11252</v>
      </c>
      <c r="M11075" t="s">
        <v>8993</v>
      </c>
      <c r="N11075" t="s">
        <v>3</v>
      </c>
      <c r="O11075" s="6" t="str">
        <f>INDEX(lkp_Region,MATCH(tbl_Sales[[#This Row],[Suburb]],lkp_Suburb,0))</f>
        <v>Western Metropolitan</v>
      </c>
      <c r="P11075" s="6">
        <f>MONTH(tbl_Sales[[#This Row],[Date]])</f>
        <v>8</v>
      </c>
      <c r="Q11075" s="6">
        <f>YEAR(tbl_Sales[[#This Row],[Date]])</f>
        <v>2017</v>
      </c>
    </row>
    <row r="11076" spans="1:17" x14ac:dyDescent="0.25">
      <c r="A11076" s="1">
        <v>42952</v>
      </c>
      <c r="B11076">
        <v>632500</v>
      </c>
      <c r="C11076" t="s">
        <v>2</v>
      </c>
      <c r="D11076" t="s">
        <v>12426</v>
      </c>
      <c r="E11076" t="s">
        <v>10</v>
      </c>
      <c r="F11076">
        <v>3021</v>
      </c>
      <c r="G11076">
        <v>4</v>
      </c>
      <c r="H11076">
        <v>2</v>
      </c>
      <c r="I11076">
        <v>2</v>
      </c>
      <c r="J11076">
        <v>592</v>
      </c>
      <c r="L11076" t="s">
        <v>11253</v>
      </c>
      <c r="M11076" t="s">
        <v>7948</v>
      </c>
      <c r="N11076" t="s">
        <v>3</v>
      </c>
      <c r="O11076" s="6" t="str">
        <f>INDEX(lkp_Region,MATCH(tbl_Sales[[#This Row],[Suburb]],lkp_Suburb,0))</f>
        <v>Western Metropolitan</v>
      </c>
      <c r="P11076" s="6">
        <f>MONTH(tbl_Sales[[#This Row],[Date]])</f>
        <v>8</v>
      </c>
      <c r="Q11076" s="6">
        <f>YEAR(tbl_Sales[[#This Row],[Date]])</f>
        <v>2017</v>
      </c>
    </row>
    <row r="11077" spans="1:17" x14ac:dyDescent="0.25">
      <c r="A11077" s="1">
        <v>42952</v>
      </c>
      <c r="B11077">
        <v>650000</v>
      </c>
      <c r="C11077" t="s">
        <v>2</v>
      </c>
      <c r="D11077" t="s">
        <v>12423</v>
      </c>
      <c r="E11077" t="s">
        <v>5</v>
      </c>
      <c r="F11077">
        <v>3023</v>
      </c>
      <c r="G11077">
        <v>3</v>
      </c>
      <c r="H11077">
        <v>1</v>
      </c>
      <c r="I11077">
        <v>2</v>
      </c>
      <c r="J11077">
        <v>697</v>
      </c>
      <c r="K11077">
        <v>1955</v>
      </c>
      <c r="L11077" t="s">
        <v>11254</v>
      </c>
      <c r="M11077" t="s">
        <v>8289</v>
      </c>
      <c r="N11077" t="s">
        <v>3</v>
      </c>
      <c r="O11077" s="6" t="str">
        <f>INDEX(lkp_Region,MATCH(tbl_Sales[[#This Row],[Suburb]],lkp_Suburb,0))</f>
        <v>Western Metropolitan</v>
      </c>
      <c r="P11077" s="6">
        <f>MONTH(tbl_Sales[[#This Row],[Date]])</f>
        <v>8</v>
      </c>
      <c r="Q11077" s="6">
        <f>YEAR(tbl_Sales[[#This Row],[Date]])</f>
        <v>2017</v>
      </c>
    </row>
    <row r="11078" spans="1:17" x14ac:dyDescent="0.25">
      <c r="A11078" s="1">
        <v>42952</v>
      </c>
      <c r="B11078">
        <v>520000</v>
      </c>
      <c r="C11078" t="s">
        <v>13</v>
      </c>
      <c r="D11078" t="s">
        <v>12427</v>
      </c>
      <c r="E11078" t="s">
        <v>10</v>
      </c>
      <c r="F11078">
        <v>3101</v>
      </c>
      <c r="G11078">
        <v>1</v>
      </c>
      <c r="H11078">
        <v>1</v>
      </c>
      <c r="I11078">
        <v>1</v>
      </c>
      <c r="J11078">
        <v>0</v>
      </c>
      <c r="L11078" t="s">
        <v>11255</v>
      </c>
      <c r="M11078" t="s">
        <v>145</v>
      </c>
      <c r="N11078" t="s">
        <v>101</v>
      </c>
      <c r="O11078" s="6" t="str">
        <f>INDEX(lkp_Region,MATCH(tbl_Sales[[#This Row],[Suburb]],lkp_Suburb,0))</f>
        <v>Southern Metropolitan</v>
      </c>
      <c r="P11078" s="6">
        <f>MONTH(tbl_Sales[[#This Row],[Date]])</f>
        <v>8</v>
      </c>
      <c r="Q11078" s="6">
        <f>YEAR(tbl_Sales[[#This Row],[Date]])</f>
        <v>2017</v>
      </c>
    </row>
    <row r="11079" spans="1:17" x14ac:dyDescent="0.25">
      <c r="A11079" s="1">
        <v>42952</v>
      </c>
      <c r="B11079">
        <v>1200000</v>
      </c>
      <c r="C11079" t="s">
        <v>51</v>
      </c>
      <c r="D11079" t="s">
        <v>12423</v>
      </c>
      <c r="E11079" t="s">
        <v>5</v>
      </c>
      <c r="F11079">
        <v>3122</v>
      </c>
      <c r="G11079">
        <v>3</v>
      </c>
      <c r="H11079">
        <v>2</v>
      </c>
      <c r="I11079">
        <v>2</v>
      </c>
      <c r="J11079">
        <v>1089</v>
      </c>
      <c r="L11079" t="s">
        <v>11256</v>
      </c>
      <c r="M11079" t="s">
        <v>461</v>
      </c>
      <c r="N11079" t="s">
        <v>101</v>
      </c>
      <c r="O11079" s="6" t="str">
        <f>INDEX(lkp_Region,MATCH(tbl_Sales[[#This Row],[Suburb]],lkp_Suburb,0))</f>
        <v>Southern Metropolitan</v>
      </c>
      <c r="P11079" s="6">
        <f>MONTH(tbl_Sales[[#This Row],[Date]])</f>
        <v>8</v>
      </c>
      <c r="Q11079" s="6">
        <f>YEAR(tbl_Sales[[#This Row],[Date]])</f>
        <v>2017</v>
      </c>
    </row>
    <row r="11080" spans="1:17" x14ac:dyDescent="0.25">
      <c r="A11080" s="1">
        <v>42952</v>
      </c>
      <c r="B11080">
        <v>1275000</v>
      </c>
      <c r="C11080" t="s">
        <v>2</v>
      </c>
      <c r="D11080" t="s">
        <v>12425</v>
      </c>
      <c r="E11080" t="s">
        <v>5</v>
      </c>
      <c r="F11080">
        <v>3104</v>
      </c>
      <c r="G11080">
        <v>3</v>
      </c>
      <c r="H11080">
        <v>2</v>
      </c>
      <c r="I11080">
        <v>2</v>
      </c>
      <c r="J11080">
        <v>226</v>
      </c>
      <c r="K11080">
        <v>1965</v>
      </c>
      <c r="L11080" t="s">
        <v>11257</v>
      </c>
      <c r="M11080" t="s">
        <v>99</v>
      </c>
      <c r="N11080" t="s">
        <v>101</v>
      </c>
      <c r="O11080" s="6" t="str">
        <f>INDEX(lkp_Region,MATCH(tbl_Sales[[#This Row],[Suburb]],lkp_Suburb,0))</f>
        <v>Southern Metropolitan</v>
      </c>
      <c r="P11080" s="6">
        <f>MONTH(tbl_Sales[[#This Row],[Date]])</f>
        <v>8</v>
      </c>
      <c r="Q11080" s="6">
        <f>YEAR(tbl_Sales[[#This Row],[Date]])</f>
        <v>2017</v>
      </c>
    </row>
    <row r="11081" spans="1:17" x14ac:dyDescent="0.25">
      <c r="A11081" s="1">
        <v>42952</v>
      </c>
      <c r="B11081">
        <v>697500</v>
      </c>
      <c r="C11081" t="s">
        <v>2</v>
      </c>
      <c r="D11081" t="s">
        <v>12427</v>
      </c>
      <c r="E11081" t="s">
        <v>5</v>
      </c>
      <c r="F11081">
        <v>3081</v>
      </c>
      <c r="G11081">
        <v>3</v>
      </c>
      <c r="H11081">
        <v>1</v>
      </c>
      <c r="I11081">
        <v>1</v>
      </c>
      <c r="J11081">
        <v>430</v>
      </c>
      <c r="L11081" t="s">
        <v>11258</v>
      </c>
      <c r="M11081" t="s">
        <v>748</v>
      </c>
      <c r="N11081" t="s">
        <v>150</v>
      </c>
      <c r="O11081" s="6" t="str">
        <f>INDEX(lkp_Region,MATCH(tbl_Sales[[#This Row],[Suburb]],lkp_Suburb,0))</f>
        <v>Eastern Metropolitan</v>
      </c>
      <c r="P11081" s="6">
        <f>MONTH(tbl_Sales[[#This Row],[Date]])</f>
        <v>8</v>
      </c>
      <c r="Q11081" s="6">
        <f>YEAR(tbl_Sales[[#This Row],[Date]])</f>
        <v>2017</v>
      </c>
    </row>
    <row r="11082" spans="1:17" x14ac:dyDescent="0.25">
      <c r="A11082" s="1">
        <v>42952</v>
      </c>
      <c r="B11082">
        <v>820000</v>
      </c>
      <c r="C11082" t="s">
        <v>51</v>
      </c>
      <c r="D11082" t="s">
        <v>12430</v>
      </c>
      <c r="E11082" t="s">
        <v>10</v>
      </c>
      <c r="F11082">
        <v>3094</v>
      </c>
      <c r="G11082">
        <v>3</v>
      </c>
      <c r="H11082">
        <v>2</v>
      </c>
      <c r="I11082">
        <v>2</v>
      </c>
      <c r="J11082">
        <v>260</v>
      </c>
      <c r="K11082">
        <v>2010</v>
      </c>
      <c r="L11082" t="s">
        <v>11259</v>
      </c>
      <c r="M11082" t="s">
        <v>7601</v>
      </c>
      <c r="N11082" t="s">
        <v>150</v>
      </c>
      <c r="O11082" s="6" t="str">
        <f>INDEX(lkp_Region,MATCH(tbl_Sales[[#This Row],[Suburb]],lkp_Suburb,0))</f>
        <v>Eastern Metropolitan</v>
      </c>
      <c r="P11082" s="6">
        <f>MONTH(tbl_Sales[[#This Row],[Date]])</f>
        <v>8</v>
      </c>
      <c r="Q11082" s="6">
        <f>YEAR(tbl_Sales[[#This Row],[Date]])</f>
        <v>2017</v>
      </c>
    </row>
    <row r="11083" spans="1:17" x14ac:dyDescent="0.25">
      <c r="A11083" s="1">
        <v>42952</v>
      </c>
      <c r="B11083">
        <v>985000</v>
      </c>
      <c r="C11083" t="s">
        <v>51</v>
      </c>
      <c r="D11083" t="s">
        <v>12429</v>
      </c>
      <c r="E11083" t="s">
        <v>5</v>
      </c>
      <c r="F11083">
        <v>3079</v>
      </c>
      <c r="G11083">
        <v>4</v>
      </c>
      <c r="H11083">
        <v>3</v>
      </c>
      <c r="I11083">
        <v>2</v>
      </c>
      <c r="J11083">
        <v>181</v>
      </c>
      <c r="K11083">
        <v>2016</v>
      </c>
      <c r="L11083" t="s">
        <v>11260</v>
      </c>
      <c r="M11083" t="s">
        <v>213</v>
      </c>
      <c r="N11083" t="s">
        <v>150</v>
      </c>
      <c r="O11083" s="6" t="str">
        <f>INDEX(lkp_Region,MATCH(tbl_Sales[[#This Row],[Suburb]],lkp_Suburb,0))</f>
        <v>Eastern Metropolitan</v>
      </c>
      <c r="P11083" s="6">
        <f>MONTH(tbl_Sales[[#This Row],[Date]])</f>
        <v>8</v>
      </c>
      <c r="Q11083" s="6">
        <f>YEAR(tbl_Sales[[#This Row],[Date]])</f>
        <v>2017</v>
      </c>
    </row>
    <row r="11084" spans="1:17" x14ac:dyDescent="0.25">
      <c r="A11084" s="1">
        <v>42952</v>
      </c>
      <c r="B11084">
        <v>1129000</v>
      </c>
      <c r="C11084" t="s">
        <v>2</v>
      </c>
      <c r="D11084" t="s">
        <v>12425</v>
      </c>
      <c r="E11084" t="s">
        <v>10</v>
      </c>
      <c r="F11084">
        <v>3093</v>
      </c>
      <c r="G11084">
        <v>4</v>
      </c>
      <c r="H11084">
        <v>2</v>
      </c>
      <c r="I11084">
        <v>2</v>
      </c>
      <c r="J11084">
        <v>792</v>
      </c>
      <c r="L11084" t="s">
        <v>11261</v>
      </c>
      <c r="M11084" t="s">
        <v>8963</v>
      </c>
      <c r="N11084" t="s">
        <v>150</v>
      </c>
      <c r="O11084" s="6" t="str">
        <f>INDEX(lkp_Region,MATCH(tbl_Sales[[#This Row],[Suburb]],lkp_Suburb,0))</f>
        <v>Eastern Metropolitan</v>
      </c>
      <c r="P11084" s="6">
        <f>MONTH(tbl_Sales[[#This Row],[Date]])</f>
        <v>8</v>
      </c>
      <c r="Q11084" s="6">
        <f>YEAR(tbl_Sales[[#This Row],[Date]])</f>
        <v>2017</v>
      </c>
    </row>
    <row r="11085" spans="1:17" x14ac:dyDescent="0.25">
      <c r="A11085" s="1">
        <v>42953</v>
      </c>
      <c r="B11085">
        <v>850250</v>
      </c>
      <c r="C11085" t="s">
        <v>13</v>
      </c>
      <c r="D11085" t="s">
        <v>12429</v>
      </c>
      <c r="E11085" t="s">
        <v>10</v>
      </c>
      <c r="F11085">
        <v>3068</v>
      </c>
      <c r="G11085">
        <v>3</v>
      </c>
      <c r="H11085">
        <v>2</v>
      </c>
      <c r="I11085">
        <v>1</v>
      </c>
      <c r="J11085">
        <v>6712</v>
      </c>
      <c r="L11085" t="s">
        <v>11262</v>
      </c>
      <c r="M11085" t="s">
        <v>72</v>
      </c>
      <c r="N11085" t="s">
        <v>8</v>
      </c>
      <c r="O11085" s="6" t="str">
        <f>INDEX(lkp_Region,MATCH(tbl_Sales[[#This Row],[Suburb]],lkp_Suburb,0))</f>
        <v>Northern Metropolitan</v>
      </c>
      <c r="P11085" s="6">
        <f>MONTH(tbl_Sales[[#This Row],[Date]])</f>
        <v>8</v>
      </c>
      <c r="Q11085" s="6">
        <f>YEAR(tbl_Sales[[#This Row],[Date]])</f>
        <v>2017</v>
      </c>
    </row>
    <row r="11086" spans="1:17" x14ac:dyDescent="0.25">
      <c r="A11086" s="1">
        <v>42953</v>
      </c>
      <c r="B11086">
        <v>1030000</v>
      </c>
      <c r="C11086" t="s">
        <v>13</v>
      </c>
      <c r="D11086" t="s">
        <v>12427</v>
      </c>
      <c r="E11086" t="s">
        <v>10</v>
      </c>
      <c r="F11086">
        <v>3068</v>
      </c>
      <c r="G11086">
        <v>3</v>
      </c>
      <c r="H11086">
        <v>2</v>
      </c>
      <c r="I11086">
        <v>2</v>
      </c>
      <c r="J11086">
        <v>538</v>
      </c>
      <c r="K11086">
        <v>1995</v>
      </c>
      <c r="L11086" t="s">
        <v>11263</v>
      </c>
      <c r="M11086" t="s">
        <v>323</v>
      </c>
      <c r="N11086" t="s">
        <v>8</v>
      </c>
      <c r="O11086" s="6" t="str">
        <f>INDEX(lkp_Region,MATCH(tbl_Sales[[#This Row],[Suburb]],lkp_Suburb,0))</f>
        <v>Northern Metropolitan</v>
      </c>
      <c r="P11086" s="6">
        <f>MONTH(tbl_Sales[[#This Row],[Date]])</f>
        <v>8</v>
      </c>
      <c r="Q11086" s="6">
        <f>YEAR(tbl_Sales[[#This Row],[Date]])</f>
        <v>2017</v>
      </c>
    </row>
    <row r="11087" spans="1:17" x14ac:dyDescent="0.25">
      <c r="A11087" s="1">
        <v>42953</v>
      </c>
      <c r="B11087">
        <v>605000</v>
      </c>
      <c r="C11087" t="s">
        <v>2</v>
      </c>
      <c r="D11087" t="s">
        <v>12427</v>
      </c>
      <c r="E11087" t="s">
        <v>10</v>
      </c>
      <c r="F11087">
        <v>3074</v>
      </c>
      <c r="G11087">
        <v>3</v>
      </c>
      <c r="H11087">
        <v>1</v>
      </c>
      <c r="I11087">
        <v>2</v>
      </c>
      <c r="J11087">
        <v>533</v>
      </c>
      <c r="K11087">
        <v>1975</v>
      </c>
      <c r="L11087" t="s">
        <v>11264</v>
      </c>
      <c r="M11087" t="s">
        <v>7603</v>
      </c>
      <c r="N11087" t="s">
        <v>7515</v>
      </c>
      <c r="O11087" s="6" t="str">
        <f>INDEX(lkp_Region,MATCH(tbl_Sales[[#This Row],[Suburb]],lkp_Suburb,0))</f>
        <v>Northern Metropolitan</v>
      </c>
      <c r="P11087" s="6">
        <f>MONTH(tbl_Sales[[#This Row],[Date]])</f>
        <v>8</v>
      </c>
      <c r="Q11087" s="6">
        <f>YEAR(tbl_Sales[[#This Row],[Date]])</f>
        <v>2017</v>
      </c>
    </row>
    <row r="11088" spans="1:17" x14ac:dyDescent="0.25">
      <c r="A11088" s="1">
        <v>42953</v>
      </c>
      <c r="B11088">
        <v>700000</v>
      </c>
      <c r="C11088" t="s">
        <v>2</v>
      </c>
      <c r="D11088" t="s">
        <v>12426</v>
      </c>
      <c r="E11088" t="s">
        <v>5</v>
      </c>
      <c r="F11088">
        <v>3075</v>
      </c>
      <c r="G11088">
        <v>3</v>
      </c>
      <c r="H11088">
        <v>1</v>
      </c>
      <c r="I11088">
        <v>2</v>
      </c>
      <c r="J11088">
        <v>625</v>
      </c>
      <c r="L11088" t="s">
        <v>11265</v>
      </c>
      <c r="M11088" t="s">
        <v>7965</v>
      </c>
      <c r="N11088" t="s">
        <v>7515</v>
      </c>
      <c r="O11088" s="6" t="str">
        <f>INDEX(lkp_Region,MATCH(tbl_Sales[[#This Row],[Suburb]],lkp_Suburb,0))</f>
        <v>Northern Metropolitan</v>
      </c>
      <c r="P11088" s="6">
        <f>MONTH(tbl_Sales[[#This Row],[Date]])</f>
        <v>8</v>
      </c>
      <c r="Q11088" s="6">
        <f>YEAR(tbl_Sales[[#This Row],[Date]])</f>
        <v>2017</v>
      </c>
    </row>
    <row r="11089" spans="1:17" x14ac:dyDescent="0.25">
      <c r="A11089" s="1">
        <v>42953</v>
      </c>
      <c r="B11089">
        <v>730000</v>
      </c>
      <c r="C11089" t="s">
        <v>51</v>
      </c>
      <c r="D11089" t="s">
        <v>12432</v>
      </c>
      <c r="E11089" t="s">
        <v>5</v>
      </c>
      <c r="F11089">
        <v>3128</v>
      </c>
      <c r="G11089">
        <v>2</v>
      </c>
      <c r="H11089">
        <v>2</v>
      </c>
      <c r="I11089">
        <v>1</v>
      </c>
      <c r="J11089">
        <v>126</v>
      </c>
      <c r="K11089">
        <v>2012</v>
      </c>
      <c r="L11089" t="s">
        <v>11266</v>
      </c>
      <c r="M11089" t="s">
        <v>151</v>
      </c>
      <c r="N11089" t="s">
        <v>14</v>
      </c>
      <c r="O11089" s="6" t="str">
        <f>INDEX(lkp_Region,MATCH(tbl_Sales[[#This Row],[Suburb]],lkp_Suburb,0))</f>
        <v>Eastern Metropolitan</v>
      </c>
      <c r="P11089" s="6">
        <f>MONTH(tbl_Sales[[#This Row],[Date]])</f>
        <v>8</v>
      </c>
      <c r="Q11089" s="6">
        <f>YEAR(tbl_Sales[[#This Row],[Date]])</f>
        <v>2017</v>
      </c>
    </row>
    <row r="11090" spans="1:17" x14ac:dyDescent="0.25">
      <c r="A11090" s="1">
        <v>42953</v>
      </c>
      <c r="B11090">
        <v>555000</v>
      </c>
      <c r="C11090" t="s">
        <v>13</v>
      </c>
      <c r="D11090" t="s">
        <v>12429</v>
      </c>
      <c r="E11090" t="s">
        <v>10</v>
      </c>
      <c r="F11090">
        <v>3141</v>
      </c>
      <c r="G11090">
        <v>1</v>
      </c>
      <c r="H11090">
        <v>1</v>
      </c>
      <c r="I11090">
        <v>1</v>
      </c>
      <c r="J11090">
        <v>0</v>
      </c>
      <c r="L11090" t="s">
        <v>11267</v>
      </c>
      <c r="M11090" t="s">
        <v>111</v>
      </c>
      <c r="N11090" t="s">
        <v>76</v>
      </c>
      <c r="O11090" s="6" t="str">
        <f>INDEX(lkp_Region,MATCH(tbl_Sales[[#This Row],[Suburb]],lkp_Suburb,0))</f>
        <v>Southern Metropolitan</v>
      </c>
      <c r="P11090" s="6">
        <f>MONTH(tbl_Sales[[#This Row],[Date]])</f>
        <v>8</v>
      </c>
      <c r="Q11090" s="6">
        <f>YEAR(tbl_Sales[[#This Row],[Date]])</f>
        <v>2017</v>
      </c>
    </row>
    <row r="11091" spans="1:17" x14ac:dyDescent="0.25">
      <c r="A11091" s="1">
        <v>42953</v>
      </c>
      <c r="B11091">
        <v>635000</v>
      </c>
      <c r="C11091" t="s">
        <v>13</v>
      </c>
      <c r="D11091" t="s">
        <v>12432</v>
      </c>
      <c r="E11091" t="s">
        <v>10</v>
      </c>
      <c r="F11091">
        <v>3184</v>
      </c>
      <c r="G11091">
        <v>2</v>
      </c>
      <c r="H11091">
        <v>1</v>
      </c>
      <c r="I11091">
        <v>1</v>
      </c>
      <c r="J11091">
        <v>371</v>
      </c>
      <c r="L11091" t="s">
        <v>11268</v>
      </c>
      <c r="M11091" t="s">
        <v>58</v>
      </c>
      <c r="N11091" t="s">
        <v>26</v>
      </c>
      <c r="O11091" s="6" t="str">
        <f>INDEX(lkp_Region,MATCH(tbl_Sales[[#This Row],[Suburb]],lkp_Suburb,0))</f>
        <v>Southern Metropolitan</v>
      </c>
      <c r="P11091" s="6">
        <f>MONTH(tbl_Sales[[#This Row],[Date]])</f>
        <v>8</v>
      </c>
      <c r="Q11091" s="6">
        <f>YEAR(tbl_Sales[[#This Row],[Date]])</f>
        <v>2017</v>
      </c>
    </row>
    <row r="11092" spans="1:17" x14ac:dyDescent="0.25">
      <c r="A11092" s="1">
        <v>42953</v>
      </c>
      <c r="B11092">
        <v>1030000</v>
      </c>
      <c r="C11092" t="s">
        <v>2</v>
      </c>
      <c r="D11092" t="s">
        <v>12427</v>
      </c>
      <c r="E11092" t="s">
        <v>10</v>
      </c>
      <c r="F11092">
        <v>3170</v>
      </c>
      <c r="G11092">
        <v>4</v>
      </c>
      <c r="H11092">
        <v>2</v>
      </c>
      <c r="I11092">
        <v>2</v>
      </c>
      <c r="J11092">
        <v>492</v>
      </c>
      <c r="L11092" t="s">
        <v>11269</v>
      </c>
      <c r="M11092" t="s">
        <v>8310</v>
      </c>
      <c r="N11092" t="s">
        <v>31</v>
      </c>
      <c r="O11092" s="6" t="str">
        <f>INDEX(lkp_Region,MATCH(tbl_Sales[[#This Row],[Suburb]],lkp_Suburb,0))</f>
        <v>South-Eastern Metropolitan</v>
      </c>
      <c r="P11092" s="6">
        <f>MONTH(tbl_Sales[[#This Row],[Date]])</f>
        <v>8</v>
      </c>
      <c r="Q11092" s="6">
        <f>YEAR(tbl_Sales[[#This Row],[Date]])</f>
        <v>2017</v>
      </c>
    </row>
    <row r="11093" spans="1:17" x14ac:dyDescent="0.25">
      <c r="A11093" s="1">
        <v>42953</v>
      </c>
      <c r="B11093">
        <v>816000</v>
      </c>
      <c r="C11093" t="s">
        <v>51</v>
      </c>
      <c r="D11093" t="s">
        <v>12423</v>
      </c>
      <c r="E11093" t="s">
        <v>10</v>
      </c>
      <c r="F11093">
        <v>3109</v>
      </c>
      <c r="G11093">
        <v>3</v>
      </c>
      <c r="H11093">
        <v>1</v>
      </c>
      <c r="I11093">
        <v>2</v>
      </c>
      <c r="J11093">
        <v>0</v>
      </c>
      <c r="K11093">
        <v>2010</v>
      </c>
      <c r="L11093" t="s">
        <v>11270</v>
      </c>
      <c r="M11093" t="s">
        <v>7794</v>
      </c>
      <c r="N11093" t="s">
        <v>128</v>
      </c>
      <c r="O11093" s="6" t="str">
        <f>INDEX(lkp_Region,MATCH(tbl_Sales[[#This Row],[Suburb]],lkp_Suburb,0))</f>
        <v>Eastern Metropolitan</v>
      </c>
      <c r="P11093" s="6">
        <f>MONTH(tbl_Sales[[#This Row],[Date]])</f>
        <v>8</v>
      </c>
      <c r="Q11093" s="6">
        <f>YEAR(tbl_Sales[[#This Row],[Date]])</f>
        <v>2017</v>
      </c>
    </row>
    <row r="11094" spans="1:17" x14ac:dyDescent="0.25">
      <c r="A11094" s="1">
        <v>42953</v>
      </c>
      <c r="B11094">
        <v>908000</v>
      </c>
      <c r="C11094" t="s">
        <v>2</v>
      </c>
      <c r="D11094" t="s">
        <v>12427</v>
      </c>
      <c r="E11094" t="s">
        <v>10</v>
      </c>
      <c r="F11094">
        <v>3152</v>
      </c>
      <c r="G11094">
        <v>4</v>
      </c>
      <c r="H11094">
        <v>2</v>
      </c>
      <c r="I11094">
        <v>1</v>
      </c>
      <c r="J11094">
        <v>815</v>
      </c>
      <c r="L11094" t="s">
        <v>11271</v>
      </c>
      <c r="M11094" t="s">
        <v>7766</v>
      </c>
      <c r="N11094" t="s">
        <v>7768</v>
      </c>
      <c r="O11094" s="6" t="str">
        <f>INDEX(lkp_Region,MATCH(tbl_Sales[[#This Row],[Suburb]],lkp_Suburb,0))</f>
        <v>Eastern Metropolitan</v>
      </c>
      <c r="P11094" s="6">
        <f>MONTH(tbl_Sales[[#This Row],[Date]])</f>
        <v>8</v>
      </c>
      <c r="Q11094" s="6">
        <f>YEAR(tbl_Sales[[#This Row],[Date]])</f>
        <v>2017</v>
      </c>
    </row>
    <row r="11095" spans="1:17" x14ac:dyDescent="0.25">
      <c r="A11095" s="1">
        <v>42953</v>
      </c>
      <c r="B11095">
        <v>835500</v>
      </c>
      <c r="C11095" t="s">
        <v>2</v>
      </c>
      <c r="D11095" t="s">
        <v>12427</v>
      </c>
      <c r="E11095" t="s">
        <v>10</v>
      </c>
      <c r="F11095">
        <v>3196</v>
      </c>
      <c r="G11095">
        <v>5</v>
      </c>
      <c r="H11095">
        <v>5</v>
      </c>
      <c r="I11095">
        <v>4</v>
      </c>
      <c r="J11095">
        <v>570</v>
      </c>
      <c r="K11095">
        <v>1990</v>
      </c>
      <c r="L11095" t="s">
        <v>11272</v>
      </c>
      <c r="M11095" t="s">
        <v>9116</v>
      </c>
      <c r="N11095" t="s">
        <v>45</v>
      </c>
      <c r="O11095" s="6" t="str">
        <f>INDEX(lkp_Region,MATCH(tbl_Sales[[#This Row],[Suburb]],lkp_Suburb,0))</f>
        <v>South-Eastern Metropolitan</v>
      </c>
      <c r="P11095" s="6">
        <f>MONTH(tbl_Sales[[#This Row],[Date]])</f>
        <v>8</v>
      </c>
      <c r="Q11095" s="6">
        <f>YEAR(tbl_Sales[[#This Row],[Date]])</f>
        <v>2017</v>
      </c>
    </row>
    <row r="11096" spans="1:17" x14ac:dyDescent="0.25">
      <c r="A11096" s="1">
        <v>42953</v>
      </c>
      <c r="B11096">
        <v>510000</v>
      </c>
      <c r="C11096" t="s">
        <v>2</v>
      </c>
      <c r="D11096" t="s">
        <v>12428</v>
      </c>
      <c r="E11096" t="s">
        <v>10</v>
      </c>
      <c r="F11096">
        <v>3025</v>
      </c>
      <c r="G11096">
        <v>2</v>
      </c>
      <c r="H11096">
        <v>1</v>
      </c>
      <c r="I11096">
        <v>1</v>
      </c>
      <c r="J11096">
        <v>170</v>
      </c>
      <c r="K11096">
        <v>2001</v>
      </c>
      <c r="L11096" t="s">
        <v>11273</v>
      </c>
      <c r="M11096" t="s">
        <v>91</v>
      </c>
      <c r="N11096" t="s">
        <v>69</v>
      </c>
      <c r="O11096" s="6" t="str">
        <f>INDEX(lkp_Region,MATCH(tbl_Sales[[#This Row],[Suburb]],lkp_Suburb,0))</f>
        <v>Western Metropolitan</v>
      </c>
      <c r="P11096" s="6">
        <f>MONTH(tbl_Sales[[#This Row],[Date]])</f>
        <v>8</v>
      </c>
      <c r="Q11096" s="6">
        <f>YEAR(tbl_Sales[[#This Row],[Date]])</f>
        <v>2017</v>
      </c>
    </row>
    <row r="11097" spans="1:17" x14ac:dyDescent="0.25">
      <c r="A11097" s="1">
        <v>42953</v>
      </c>
      <c r="B11097">
        <v>450000</v>
      </c>
      <c r="C11097" t="s">
        <v>13</v>
      </c>
      <c r="D11097" t="s">
        <v>12429</v>
      </c>
      <c r="E11097" t="s">
        <v>10</v>
      </c>
      <c r="F11097">
        <v>3163</v>
      </c>
      <c r="G11097">
        <v>2</v>
      </c>
      <c r="H11097">
        <v>1</v>
      </c>
      <c r="I11097">
        <v>1</v>
      </c>
      <c r="J11097">
        <v>0</v>
      </c>
      <c r="K11097">
        <v>2010</v>
      </c>
      <c r="L11097" t="s">
        <v>11274</v>
      </c>
      <c r="M11097" t="s">
        <v>199</v>
      </c>
      <c r="N11097" t="s">
        <v>57</v>
      </c>
      <c r="O11097" s="6" t="str">
        <f>INDEX(lkp_Region,MATCH(tbl_Sales[[#This Row],[Suburb]],lkp_Suburb,0))</f>
        <v>Southern Metropolitan</v>
      </c>
      <c r="P11097" s="6">
        <f>MONTH(tbl_Sales[[#This Row],[Date]])</f>
        <v>8</v>
      </c>
      <c r="Q11097" s="6">
        <f>YEAR(tbl_Sales[[#This Row],[Date]])</f>
        <v>2017</v>
      </c>
    </row>
    <row r="11098" spans="1:17" x14ac:dyDescent="0.25">
      <c r="A11098" s="1">
        <v>42953</v>
      </c>
      <c r="B11098">
        <v>1200000</v>
      </c>
      <c r="C11098" t="s">
        <v>2</v>
      </c>
      <c r="D11098" t="s">
        <v>12429</v>
      </c>
      <c r="E11098" t="s">
        <v>5</v>
      </c>
      <c r="F11098">
        <v>3204</v>
      </c>
      <c r="G11098">
        <v>2</v>
      </c>
      <c r="H11098">
        <v>1</v>
      </c>
      <c r="I11098">
        <v>2</v>
      </c>
      <c r="J11098">
        <v>397</v>
      </c>
      <c r="K11098">
        <v>1940</v>
      </c>
      <c r="L11098" t="s">
        <v>11275</v>
      </c>
      <c r="M11098" t="s">
        <v>7662</v>
      </c>
      <c r="N11098" t="s">
        <v>57</v>
      </c>
      <c r="O11098" s="6" t="str">
        <f>INDEX(lkp_Region,MATCH(tbl_Sales[[#This Row],[Suburb]],lkp_Suburb,0))</f>
        <v>Southern Metropolitan</v>
      </c>
      <c r="P11098" s="6">
        <f>MONTH(tbl_Sales[[#This Row],[Date]])</f>
        <v>8</v>
      </c>
      <c r="Q11098" s="6">
        <f>YEAR(tbl_Sales[[#This Row],[Date]])</f>
        <v>2017</v>
      </c>
    </row>
    <row r="11099" spans="1:17" x14ac:dyDescent="0.25">
      <c r="A11099" s="1">
        <v>42953</v>
      </c>
      <c r="B11099">
        <v>630000</v>
      </c>
      <c r="C11099" t="s">
        <v>2</v>
      </c>
      <c r="D11099" t="s">
        <v>12426</v>
      </c>
      <c r="E11099" t="s">
        <v>5</v>
      </c>
      <c r="F11099">
        <v>3023</v>
      </c>
      <c r="G11099">
        <v>3</v>
      </c>
      <c r="H11099">
        <v>2</v>
      </c>
      <c r="I11099">
        <v>2</v>
      </c>
      <c r="J11099">
        <v>397</v>
      </c>
      <c r="K11099">
        <v>2007</v>
      </c>
      <c r="L11099" t="s">
        <v>11276</v>
      </c>
      <c r="M11099" t="s">
        <v>8750</v>
      </c>
      <c r="N11099" t="s">
        <v>3</v>
      </c>
      <c r="O11099" s="6" t="str">
        <f>INDEX(lkp_Region,MATCH(tbl_Sales[[#This Row],[Suburb]],lkp_Suburb,0))</f>
        <v>Western Metropolitan</v>
      </c>
      <c r="P11099" s="6">
        <f>MONTH(tbl_Sales[[#This Row],[Date]])</f>
        <v>8</v>
      </c>
      <c r="Q11099" s="6">
        <f>YEAR(tbl_Sales[[#This Row],[Date]])</f>
        <v>2017</v>
      </c>
    </row>
    <row r="11100" spans="1:17" x14ac:dyDescent="0.25">
      <c r="A11100" s="1">
        <v>42953</v>
      </c>
      <c r="B11100">
        <v>810000</v>
      </c>
      <c r="C11100" t="s">
        <v>2</v>
      </c>
      <c r="D11100" t="s">
        <v>12425</v>
      </c>
      <c r="E11100" t="s">
        <v>10</v>
      </c>
      <c r="F11100">
        <v>3038</v>
      </c>
      <c r="G11100">
        <v>3</v>
      </c>
      <c r="H11100">
        <v>2</v>
      </c>
      <c r="I11100">
        <v>2</v>
      </c>
      <c r="J11100">
        <v>766</v>
      </c>
      <c r="L11100" t="s">
        <v>11277</v>
      </c>
      <c r="M11100" t="s">
        <v>8094</v>
      </c>
      <c r="N11100" t="s">
        <v>3</v>
      </c>
      <c r="O11100" s="6" t="str">
        <f>INDEX(lkp_Region,MATCH(tbl_Sales[[#This Row],[Suburb]],lkp_Suburb,0))</f>
        <v>Western Metropolitan</v>
      </c>
      <c r="P11100" s="6">
        <f>MONTH(tbl_Sales[[#This Row],[Date]])</f>
        <v>8</v>
      </c>
      <c r="Q11100" s="6">
        <f>YEAR(tbl_Sales[[#This Row],[Date]])</f>
        <v>2017</v>
      </c>
    </row>
    <row r="11101" spans="1:17" x14ac:dyDescent="0.25">
      <c r="A11101" s="1">
        <v>42953</v>
      </c>
      <c r="B11101">
        <v>1500000</v>
      </c>
      <c r="C11101" t="s">
        <v>2</v>
      </c>
      <c r="D11101" t="s">
        <v>12429</v>
      </c>
      <c r="E11101" t="s">
        <v>5</v>
      </c>
      <c r="F11101">
        <v>3122</v>
      </c>
      <c r="G11101">
        <v>3</v>
      </c>
      <c r="H11101">
        <v>3</v>
      </c>
      <c r="I11101">
        <v>2</v>
      </c>
      <c r="J11101">
        <v>255</v>
      </c>
      <c r="K11101">
        <v>1997</v>
      </c>
      <c r="L11101" t="s">
        <v>11278</v>
      </c>
      <c r="M11101" t="s">
        <v>461</v>
      </c>
      <c r="N11101" t="s">
        <v>101</v>
      </c>
      <c r="O11101" s="6" t="str">
        <f>INDEX(lkp_Region,MATCH(tbl_Sales[[#This Row],[Suburb]],lkp_Suburb,0))</f>
        <v>Southern Metropolitan</v>
      </c>
      <c r="P11101" s="6">
        <f>MONTH(tbl_Sales[[#This Row],[Date]])</f>
        <v>8</v>
      </c>
      <c r="Q11101" s="6">
        <f>YEAR(tbl_Sales[[#This Row],[Date]])</f>
        <v>2017</v>
      </c>
    </row>
    <row r="11102" spans="1:17" x14ac:dyDescent="0.25">
      <c r="A11102" s="1">
        <v>42953</v>
      </c>
      <c r="B11102">
        <v>726500</v>
      </c>
      <c r="C11102" t="s">
        <v>2</v>
      </c>
      <c r="D11102" t="s">
        <v>12424</v>
      </c>
      <c r="E11102" t="s">
        <v>10</v>
      </c>
      <c r="F11102">
        <v>3081</v>
      </c>
      <c r="G11102">
        <v>3</v>
      </c>
      <c r="H11102">
        <v>1</v>
      </c>
      <c r="I11102">
        <v>0</v>
      </c>
      <c r="J11102">
        <v>593</v>
      </c>
      <c r="K11102">
        <v>1950</v>
      </c>
      <c r="L11102" t="s">
        <v>11279</v>
      </c>
      <c r="M11102" t="s">
        <v>148</v>
      </c>
      <c r="N11102" t="s">
        <v>150</v>
      </c>
      <c r="O11102" s="6" t="str">
        <f>INDEX(lkp_Region,MATCH(tbl_Sales[[#This Row],[Suburb]],lkp_Suburb,0))</f>
        <v>Eastern Metropolitan</v>
      </c>
      <c r="P11102" s="6">
        <f>MONTH(tbl_Sales[[#This Row],[Date]])</f>
        <v>8</v>
      </c>
      <c r="Q11102" s="6">
        <f>YEAR(tbl_Sales[[#This Row],[Date]])</f>
        <v>2017</v>
      </c>
    </row>
    <row r="11103" spans="1:17" x14ac:dyDescent="0.25">
      <c r="A11103" s="1">
        <v>42954</v>
      </c>
      <c r="B11103">
        <v>2635000</v>
      </c>
      <c r="C11103" t="s">
        <v>2</v>
      </c>
      <c r="D11103" t="s">
        <v>12429</v>
      </c>
      <c r="E11103" t="s">
        <v>10</v>
      </c>
      <c r="F11103">
        <v>3181</v>
      </c>
      <c r="G11103">
        <v>4</v>
      </c>
      <c r="H11103">
        <v>2</v>
      </c>
      <c r="I11103">
        <v>2</v>
      </c>
      <c r="J11103">
        <v>401</v>
      </c>
      <c r="K11103">
        <v>1910</v>
      </c>
      <c r="L11103" t="s">
        <v>11280</v>
      </c>
      <c r="M11103" t="s">
        <v>302</v>
      </c>
      <c r="N11103" t="s">
        <v>76</v>
      </c>
      <c r="O11103" s="6" t="str">
        <f>INDEX(lkp_Region,MATCH(tbl_Sales[[#This Row],[Suburb]],lkp_Suburb,0))</f>
        <v>Southern Metropolitan</v>
      </c>
      <c r="P11103" s="6">
        <f>MONTH(tbl_Sales[[#This Row],[Date]])</f>
        <v>8</v>
      </c>
      <c r="Q11103" s="6">
        <f>YEAR(tbl_Sales[[#This Row],[Date]])</f>
        <v>2017</v>
      </c>
    </row>
    <row r="11104" spans="1:17" x14ac:dyDescent="0.25">
      <c r="A11104" s="1">
        <v>42954</v>
      </c>
      <c r="B11104">
        <v>692000</v>
      </c>
      <c r="C11104" t="s">
        <v>13</v>
      </c>
      <c r="D11104" t="s">
        <v>12429</v>
      </c>
      <c r="E11104" t="s">
        <v>10</v>
      </c>
      <c r="F11104">
        <v>3056</v>
      </c>
      <c r="G11104">
        <v>2</v>
      </c>
      <c r="H11104">
        <v>1</v>
      </c>
      <c r="I11104">
        <v>1</v>
      </c>
      <c r="J11104">
        <v>0</v>
      </c>
      <c r="L11104" t="s">
        <v>11281</v>
      </c>
      <c r="M11104" t="s">
        <v>117</v>
      </c>
      <c r="N11104" t="s">
        <v>18</v>
      </c>
      <c r="O11104" s="6" t="str">
        <f>INDEX(lkp_Region,MATCH(tbl_Sales[[#This Row],[Suburb]],lkp_Suburb,0))</f>
        <v>Northern Metropolitan</v>
      </c>
      <c r="P11104" s="6">
        <f>MONTH(tbl_Sales[[#This Row],[Date]])</f>
        <v>8</v>
      </c>
      <c r="Q11104" s="6">
        <f>YEAR(tbl_Sales[[#This Row],[Date]])</f>
        <v>2017</v>
      </c>
    </row>
    <row r="11105" spans="1:17" x14ac:dyDescent="0.25">
      <c r="A11105" s="1">
        <v>42954</v>
      </c>
      <c r="B11105">
        <v>840000</v>
      </c>
      <c r="C11105" t="s">
        <v>2</v>
      </c>
      <c r="D11105" t="s">
        <v>12427</v>
      </c>
      <c r="E11105" t="s">
        <v>5</v>
      </c>
      <c r="F11105">
        <v>3033</v>
      </c>
      <c r="G11105">
        <v>3</v>
      </c>
      <c r="H11105">
        <v>1</v>
      </c>
      <c r="I11105">
        <v>2</v>
      </c>
      <c r="J11105">
        <v>575</v>
      </c>
      <c r="K11105">
        <v>1970</v>
      </c>
      <c r="L11105" t="s">
        <v>11282</v>
      </c>
      <c r="M11105" t="s">
        <v>119</v>
      </c>
      <c r="N11105" t="s">
        <v>49</v>
      </c>
      <c r="O11105" s="6" t="str">
        <f>INDEX(lkp_Region,MATCH(tbl_Sales[[#This Row],[Suburb]],lkp_Suburb,0))</f>
        <v>Western Metropolitan</v>
      </c>
      <c r="P11105" s="6">
        <f>MONTH(tbl_Sales[[#This Row],[Date]])</f>
        <v>8</v>
      </c>
      <c r="Q11105" s="6">
        <f>YEAR(tbl_Sales[[#This Row],[Date]])</f>
        <v>2017</v>
      </c>
    </row>
    <row r="11106" spans="1:17" x14ac:dyDescent="0.25">
      <c r="A11106" s="1">
        <v>42954</v>
      </c>
      <c r="B11106">
        <v>1115000</v>
      </c>
      <c r="C11106" t="s">
        <v>2</v>
      </c>
      <c r="D11106" t="s">
        <v>12429</v>
      </c>
      <c r="E11106" t="s">
        <v>10</v>
      </c>
      <c r="F11106">
        <v>3168</v>
      </c>
      <c r="G11106">
        <v>5</v>
      </c>
      <c r="H11106">
        <v>2</v>
      </c>
      <c r="I11106">
        <v>2</v>
      </c>
      <c r="J11106">
        <v>590</v>
      </c>
      <c r="L11106" t="s">
        <v>11283</v>
      </c>
      <c r="M11106" t="s">
        <v>7857</v>
      </c>
      <c r="N11106" t="s">
        <v>31</v>
      </c>
      <c r="O11106" s="6" t="str">
        <f>INDEX(lkp_Region,MATCH(tbl_Sales[[#This Row],[Suburb]],lkp_Suburb,0))</f>
        <v>South-Eastern Metropolitan</v>
      </c>
      <c r="P11106" s="6">
        <f>MONTH(tbl_Sales[[#This Row],[Date]])</f>
        <v>8</v>
      </c>
      <c r="Q11106" s="6">
        <f>YEAR(tbl_Sales[[#This Row],[Date]])</f>
        <v>2017</v>
      </c>
    </row>
    <row r="11107" spans="1:17" x14ac:dyDescent="0.25">
      <c r="A11107" s="1">
        <v>42954</v>
      </c>
      <c r="B11107">
        <v>550000</v>
      </c>
      <c r="C11107" t="s">
        <v>13</v>
      </c>
      <c r="D11107" t="s">
        <v>12427</v>
      </c>
      <c r="E11107" t="s">
        <v>10</v>
      </c>
      <c r="F11107">
        <v>3051</v>
      </c>
      <c r="G11107">
        <v>2</v>
      </c>
      <c r="H11107">
        <v>1</v>
      </c>
      <c r="I11107">
        <v>0</v>
      </c>
      <c r="J11107">
        <v>4563</v>
      </c>
      <c r="L11107" t="s">
        <v>11284</v>
      </c>
      <c r="M11107" t="s">
        <v>915</v>
      </c>
      <c r="N11107" t="s">
        <v>88</v>
      </c>
      <c r="O11107" s="6" t="str">
        <f>INDEX(lkp_Region,MATCH(tbl_Sales[[#This Row],[Suburb]],lkp_Suburb,0))</f>
        <v>Northern Metropolitan</v>
      </c>
      <c r="P11107" s="6">
        <f>MONTH(tbl_Sales[[#This Row],[Date]])</f>
        <v>8</v>
      </c>
      <c r="Q11107" s="6">
        <f>YEAR(tbl_Sales[[#This Row],[Date]])</f>
        <v>2017</v>
      </c>
    </row>
    <row r="11108" spans="1:17" x14ac:dyDescent="0.25">
      <c r="A11108" s="1">
        <v>42954</v>
      </c>
      <c r="B11108">
        <v>650000</v>
      </c>
      <c r="C11108" t="s">
        <v>2</v>
      </c>
      <c r="D11108" t="s">
        <v>12425</v>
      </c>
      <c r="E11108" t="s">
        <v>5</v>
      </c>
      <c r="F11108">
        <v>3153</v>
      </c>
      <c r="G11108">
        <v>3</v>
      </c>
      <c r="H11108">
        <v>1</v>
      </c>
      <c r="I11108">
        <v>2</v>
      </c>
      <c r="J11108">
        <v>787</v>
      </c>
      <c r="L11108" t="s">
        <v>11285</v>
      </c>
      <c r="M11108" t="s">
        <v>8568</v>
      </c>
      <c r="N11108" t="s">
        <v>7588</v>
      </c>
      <c r="O11108" s="6" t="str">
        <f>INDEX(lkp_Region,MATCH(tbl_Sales[[#This Row],[Suburb]],lkp_Suburb,0))</f>
        <v>Eastern Metropolitan</v>
      </c>
      <c r="P11108" s="6">
        <f>MONTH(tbl_Sales[[#This Row],[Date]])</f>
        <v>8</v>
      </c>
      <c r="Q11108" s="6">
        <f>YEAR(tbl_Sales[[#This Row],[Date]])</f>
        <v>2017</v>
      </c>
    </row>
    <row r="11109" spans="1:17" x14ac:dyDescent="0.25">
      <c r="A11109" s="1">
        <v>42954</v>
      </c>
      <c r="B11109">
        <v>1635000</v>
      </c>
      <c r="C11109" t="s">
        <v>2</v>
      </c>
      <c r="D11109" t="s">
        <v>12423</v>
      </c>
      <c r="E11109" t="s">
        <v>10</v>
      </c>
      <c r="F11109">
        <v>3106</v>
      </c>
      <c r="G11109">
        <v>4</v>
      </c>
      <c r="H11109">
        <v>3</v>
      </c>
      <c r="I11109">
        <v>2</v>
      </c>
      <c r="J11109">
        <v>896</v>
      </c>
      <c r="K11109">
        <v>1985</v>
      </c>
      <c r="L11109" t="s">
        <v>11286</v>
      </c>
      <c r="M11109" t="s">
        <v>8640</v>
      </c>
      <c r="N11109" t="s">
        <v>128</v>
      </c>
      <c r="O11109" s="6" t="str">
        <f>INDEX(lkp_Region,MATCH(tbl_Sales[[#This Row],[Suburb]],lkp_Suburb,0))</f>
        <v>Eastern Metropolitan</v>
      </c>
      <c r="P11109" s="6">
        <f>MONTH(tbl_Sales[[#This Row],[Date]])</f>
        <v>8</v>
      </c>
      <c r="Q11109" s="6">
        <f>YEAR(tbl_Sales[[#This Row],[Date]])</f>
        <v>2017</v>
      </c>
    </row>
    <row r="11110" spans="1:17" x14ac:dyDescent="0.25">
      <c r="A11110" s="1">
        <v>42954</v>
      </c>
      <c r="B11110">
        <v>1200000</v>
      </c>
      <c r="C11110" t="s">
        <v>2</v>
      </c>
      <c r="D11110" t="s">
        <v>12427</v>
      </c>
      <c r="E11110" t="s">
        <v>10</v>
      </c>
      <c r="F11110">
        <v>3152</v>
      </c>
      <c r="G11110">
        <v>4</v>
      </c>
      <c r="H11110">
        <v>2</v>
      </c>
      <c r="I11110">
        <v>3</v>
      </c>
      <c r="J11110">
        <v>741</v>
      </c>
      <c r="L11110" t="s">
        <v>11287</v>
      </c>
      <c r="M11110" t="s">
        <v>7766</v>
      </c>
      <c r="N11110" t="s">
        <v>7768</v>
      </c>
      <c r="O11110" s="6" t="str">
        <f>INDEX(lkp_Region,MATCH(tbl_Sales[[#This Row],[Suburb]],lkp_Suburb,0))</f>
        <v>Eastern Metropolitan</v>
      </c>
      <c r="P11110" s="6">
        <f>MONTH(tbl_Sales[[#This Row],[Date]])</f>
        <v>8</v>
      </c>
      <c r="Q11110" s="6">
        <f>YEAR(tbl_Sales[[#This Row],[Date]])</f>
        <v>2017</v>
      </c>
    </row>
    <row r="11111" spans="1:17" x14ac:dyDescent="0.25">
      <c r="A11111" s="1">
        <v>42954</v>
      </c>
      <c r="B11111">
        <v>625000</v>
      </c>
      <c r="C11111" t="s">
        <v>2</v>
      </c>
      <c r="D11111" t="s">
        <v>12429</v>
      </c>
      <c r="E11111" t="s">
        <v>5</v>
      </c>
      <c r="F11111">
        <v>3197</v>
      </c>
      <c r="G11111">
        <v>3</v>
      </c>
      <c r="H11111">
        <v>2</v>
      </c>
      <c r="I11111">
        <v>1</v>
      </c>
      <c r="J11111">
        <v>379</v>
      </c>
      <c r="K11111">
        <v>1950</v>
      </c>
      <c r="L11111" t="s">
        <v>11288</v>
      </c>
      <c r="M11111" t="s">
        <v>7589</v>
      </c>
      <c r="N11111" t="s">
        <v>45</v>
      </c>
      <c r="O11111" s="6" t="str">
        <f>INDEX(lkp_Region,MATCH(tbl_Sales[[#This Row],[Suburb]],lkp_Suburb,0))</f>
        <v>South-Eastern Metropolitan</v>
      </c>
      <c r="P11111" s="6">
        <f>MONTH(tbl_Sales[[#This Row],[Date]])</f>
        <v>8</v>
      </c>
      <c r="Q11111" s="6">
        <f>YEAR(tbl_Sales[[#This Row],[Date]])</f>
        <v>2017</v>
      </c>
    </row>
    <row r="11112" spans="1:17" x14ac:dyDescent="0.25">
      <c r="A11112" s="1">
        <v>42954</v>
      </c>
      <c r="B11112">
        <v>360000</v>
      </c>
      <c r="C11112" t="s">
        <v>13</v>
      </c>
      <c r="D11112" t="s">
        <v>12428</v>
      </c>
      <c r="E11112" t="s">
        <v>5</v>
      </c>
      <c r="F11112">
        <v>3429</v>
      </c>
      <c r="G11112">
        <v>2</v>
      </c>
      <c r="H11112">
        <v>1</v>
      </c>
      <c r="I11112">
        <v>1</v>
      </c>
      <c r="J11112">
        <v>143</v>
      </c>
      <c r="K11112">
        <v>1999</v>
      </c>
      <c r="L11112" t="s">
        <v>11289</v>
      </c>
      <c r="M11112" t="s">
        <v>7691</v>
      </c>
      <c r="N11112" t="s">
        <v>195</v>
      </c>
      <c r="O11112" s="6" t="str">
        <f>INDEX(lkp_Region,MATCH(tbl_Sales[[#This Row],[Suburb]],lkp_Suburb,0))</f>
        <v>Western Metropolitan</v>
      </c>
      <c r="P11112" s="6">
        <f>MONTH(tbl_Sales[[#This Row],[Date]])</f>
        <v>8</v>
      </c>
      <c r="Q11112" s="6">
        <f>YEAR(tbl_Sales[[#This Row],[Date]])</f>
        <v>2017</v>
      </c>
    </row>
    <row r="11113" spans="1:17" x14ac:dyDescent="0.25">
      <c r="A11113" s="1">
        <v>42954</v>
      </c>
      <c r="B11113">
        <v>586000</v>
      </c>
      <c r="C11113" t="s">
        <v>2</v>
      </c>
      <c r="D11113" t="s">
        <v>12425</v>
      </c>
      <c r="E11113" t="s">
        <v>5</v>
      </c>
      <c r="F11113">
        <v>3043</v>
      </c>
      <c r="G11113">
        <v>4</v>
      </c>
      <c r="H11113">
        <v>1</v>
      </c>
      <c r="I11113">
        <v>3</v>
      </c>
      <c r="J11113">
        <v>0</v>
      </c>
      <c r="K11113">
        <v>1975</v>
      </c>
      <c r="L11113" t="s">
        <v>11290</v>
      </c>
      <c r="M11113" t="s">
        <v>7892</v>
      </c>
      <c r="N11113" t="s">
        <v>195</v>
      </c>
      <c r="O11113" s="6" t="str">
        <f>INDEX(lkp_Region,MATCH(tbl_Sales[[#This Row],[Suburb]],lkp_Suburb,0))</f>
        <v>Western Metropolitan</v>
      </c>
      <c r="P11113" s="6">
        <f>MONTH(tbl_Sales[[#This Row],[Date]])</f>
        <v>8</v>
      </c>
      <c r="Q11113" s="6">
        <f>YEAR(tbl_Sales[[#This Row],[Date]])</f>
        <v>2017</v>
      </c>
    </row>
    <row r="11114" spans="1:17" x14ac:dyDescent="0.25">
      <c r="A11114" s="1">
        <v>42954</v>
      </c>
      <c r="B11114">
        <v>370000</v>
      </c>
      <c r="C11114" t="s">
        <v>13</v>
      </c>
      <c r="D11114" t="s">
        <v>12425</v>
      </c>
      <c r="E11114" t="s">
        <v>10</v>
      </c>
      <c r="F11114">
        <v>3175</v>
      </c>
      <c r="G11114">
        <v>2</v>
      </c>
      <c r="H11114">
        <v>1</v>
      </c>
      <c r="I11114">
        <v>1</v>
      </c>
      <c r="J11114">
        <v>135</v>
      </c>
      <c r="K11114">
        <v>1990</v>
      </c>
      <c r="L11114" t="s">
        <v>11291</v>
      </c>
      <c r="M11114" t="s">
        <v>8283</v>
      </c>
      <c r="N11114" t="s">
        <v>7727</v>
      </c>
      <c r="O11114" s="6" t="str">
        <f>INDEX(lkp_Region,MATCH(tbl_Sales[[#This Row],[Suburb]],lkp_Suburb,0))</f>
        <v>South-Eastern Metropolitan</v>
      </c>
      <c r="P11114" s="6">
        <f>MONTH(tbl_Sales[[#This Row],[Date]])</f>
        <v>8</v>
      </c>
      <c r="Q11114" s="6">
        <f>YEAR(tbl_Sales[[#This Row],[Date]])</f>
        <v>2017</v>
      </c>
    </row>
    <row r="11115" spans="1:17" x14ac:dyDescent="0.25">
      <c r="A11115" s="1">
        <v>42954</v>
      </c>
      <c r="B11115">
        <v>930000</v>
      </c>
      <c r="C11115" t="s">
        <v>2</v>
      </c>
      <c r="D11115" t="s">
        <v>12431</v>
      </c>
      <c r="E11115" t="s">
        <v>10</v>
      </c>
      <c r="F11115">
        <v>3175</v>
      </c>
      <c r="G11115">
        <v>4</v>
      </c>
      <c r="H11115">
        <v>2</v>
      </c>
      <c r="I11115">
        <v>1</v>
      </c>
      <c r="J11115">
        <v>830</v>
      </c>
      <c r="K11115">
        <v>1980</v>
      </c>
      <c r="L11115" t="s">
        <v>11292</v>
      </c>
      <c r="M11115" t="s">
        <v>8206</v>
      </c>
      <c r="N11115" t="s">
        <v>7727</v>
      </c>
      <c r="O11115" s="6" t="str">
        <f>INDEX(lkp_Region,MATCH(tbl_Sales[[#This Row],[Suburb]],lkp_Suburb,0))</f>
        <v>South-Eastern Metropolitan</v>
      </c>
      <c r="P11115" s="6">
        <f>MONTH(tbl_Sales[[#This Row],[Date]])</f>
        <v>8</v>
      </c>
      <c r="Q11115" s="6">
        <f>YEAR(tbl_Sales[[#This Row],[Date]])</f>
        <v>2017</v>
      </c>
    </row>
    <row r="11116" spans="1:17" x14ac:dyDescent="0.25">
      <c r="A11116" s="1">
        <v>42954</v>
      </c>
      <c r="B11116">
        <v>1091500</v>
      </c>
      <c r="C11116" t="s">
        <v>13</v>
      </c>
      <c r="D11116" t="s">
        <v>12428</v>
      </c>
      <c r="E11116" t="s">
        <v>10</v>
      </c>
      <c r="F11116">
        <v>3162</v>
      </c>
      <c r="G11116">
        <v>2</v>
      </c>
      <c r="H11116">
        <v>2</v>
      </c>
      <c r="I11116">
        <v>1</v>
      </c>
      <c r="J11116">
        <v>225</v>
      </c>
      <c r="L11116" t="s">
        <v>11293</v>
      </c>
      <c r="M11116" t="s">
        <v>569</v>
      </c>
      <c r="N11116" t="s">
        <v>57</v>
      </c>
      <c r="O11116" s="6" t="str">
        <f>INDEX(lkp_Region,MATCH(tbl_Sales[[#This Row],[Suburb]],lkp_Suburb,0))</f>
        <v>Southern Metropolitan</v>
      </c>
      <c r="P11116" s="6">
        <f>MONTH(tbl_Sales[[#This Row],[Date]])</f>
        <v>8</v>
      </c>
      <c r="Q11116" s="6">
        <f>YEAR(tbl_Sales[[#This Row],[Date]])</f>
        <v>2017</v>
      </c>
    </row>
    <row r="11117" spans="1:17" x14ac:dyDescent="0.25">
      <c r="A11117" s="1">
        <v>42954</v>
      </c>
      <c r="B11117">
        <v>472500</v>
      </c>
      <c r="C11117" t="s">
        <v>2</v>
      </c>
      <c r="D11117" t="s">
        <v>12429</v>
      </c>
      <c r="E11117" t="s">
        <v>10</v>
      </c>
      <c r="F11117">
        <v>3177</v>
      </c>
      <c r="G11117">
        <v>2</v>
      </c>
      <c r="H11117">
        <v>1</v>
      </c>
      <c r="I11117">
        <v>2</v>
      </c>
      <c r="J11117">
        <v>590</v>
      </c>
      <c r="K11117">
        <v>1960</v>
      </c>
      <c r="L11117" t="s">
        <v>11294</v>
      </c>
      <c r="M11117" t="s">
        <v>9575</v>
      </c>
      <c r="N11117" t="s">
        <v>7735</v>
      </c>
      <c r="O11117" s="6" t="str">
        <f>INDEX(lkp_Region,MATCH(tbl_Sales[[#This Row],[Suburb]],lkp_Suburb,0))</f>
        <v>South-Eastern Metropolitan</v>
      </c>
      <c r="P11117" s="6">
        <f>MONTH(tbl_Sales[[#This Row],[Date]])</f>
        <v>8</v>
      </c>
      <c r="Q11117" s="6">
        <f>YEAR(tbl_Sales[[#This Row],[Date]])</f>
        <v>2017</v>
      </c>
    </row>
    <row r="11118" spans="1:17" x14ac:dyDescent="0.25">
      <c r="A11118" s="1">
        <v>42954</v>
      </c>
      <c r="B11118">
        <v>760000</v>
      </c>
      <c r="C11118" t="s">
        <v>2</v>
      </c>
      <c r="D11118" t="s">
        <v>12426</v>
      </c>
      <c r="E11118" t="s">
        <v>5</v>
      </c>
      <c r="F11118">
        <v>3038</v>
      </c>
      <c r="G11118">
        <v>3</v>
      </c>
      <c r="H11118">
        <v>3</v>
      </c>
      <c r="I11118">
        <v>2</v>
      </c>
      <c r="J11118">
        <v>654</v>
      </c>
      <c r="L11118" t="s">
        <v>11295</v>
      </c>
      <c r="M11118" t="s">
        <v>7992</v>
      </c>
      <c r="N11118" t="s">
        <v>3</v>
      </c>
      <c r="O11118" s="6" t="str">
        <f>INDEX(lkp_Region,MATCH(tbl_Sales[[#This Row],[Suburb]],lkp_Suburb,0))</f>
        <v>Western Metropolitan</v>
      </c>
      <c r="P11118" s="6">
        <f>MONTH(tbl_Sales[[#This Row],[Date]])</f>
        <v>8</v>
      </c>
      <c r="Q11118" s="6">
        <f>YEAR(tbl_Sales[[#This Row],[Date]])</f>
        <v>2017</v>
      </c>
    </row>
    <row r="11119" spans="1:17" x14ac:dyDescent="0.25">
      <c r="A11119" s="1">
        <v>42954</v>
      </c>
      <c r="B11119">
        <v>1780000</v>
      </c>
      <c r="C11119" t="s">
        <v>2</v>
      </c>
      <c r="D11119" t="s">
        <v>12428</v>
      </c>
      <c r="E11119" t="s">
        <v>10</v>
      </c>
      <c r="F11119">
        <v>3193</v>
      </c>
      <c r="G11119">
        <v>5</v>
      </c>
      <c r="H11119">
        <v>3</v>
      </c>
      <c r="I11119">
        <v>2</v>
      </c>
      <c r="J11119">
        <v>613</v>
      </c>
      <c r="L11119" t="s">
        <v>11296</v>
      </c>
      <c r="M11119" t="s">
        <v>7954</v>
      </c>
      <c r="N11119" t="s">
        <v>107</v>
      </c>
      <c r="O11119" s="6" t="str">
        <f>INDEX(lkp_Region,MATCH(tbl_Sales[[#This Row],[Suburb]],lkp_Suburb,0))</f>
        <v>Southern Metropolitan</v>
      </c>
      <c r="P11119" s="6">
        <f>MONTH(tbl_Sales[[#This Row],[Date]])</f>
        <v>8</v>
      </c>
      <c r="Q11119" s="6">
        <f>YEAR(tbl_Sales[[#This Row],[Date]])</f>
        <v>2017</v>
      </c>
    </row>
    <row r="11120" spans="1:17" x14ac:dyDescent="0.25">
      <c r="A11120" s="1">
        <v>42954</v>
      </c>
      <c r="B11120">
        <v>1320000</v>
      </c>
      <c r="C11120" t="s">
        <v>2</v>
      </c>
      <c r="D11120" t="s">
        <v>12423</v>
      </c>
      <c r="E11120" t="s">
        <v>10</v>
      </c>
      <c r="F11120">
        <v>3079</v>
      </c>
      <c r="G11120">
        <v>2</v>
      </c>
      <c r="H11120">
        <v>1</v>
      </c>
      <c r="I11120">
        <v>0</v>
      </c>
      <c r="J11120">
        <v>620</v>
      </c>
      <c r="K11120">
        <v>1920</v>
      </c>
      <c r="L11120" t="s">
        <v>11297</v>
      </c>
      <c r="M11120" t="s">
        <v>213</v>
      </c>
      <c r="N11120" t="s">
        <v>150</v>
      </c>
      <c r="O11120" s="6" t="str">
        <f>INDEX(lkp_Region,MATCH(tbl_Sales[[#This Row],[Suburb]],lkp_Suburb,0))</f>
        <v>Eastern Metropolitan</v>
      </c>
      <c r="P11120" s="6">
        <f>MONTH(tbl_Sales[[#This Row],[Date]])</f>
        <v>8</v>
      </c>
      <c r="Q11120" s="6">
        <f>YEAR(tbl_Sales[[#This Row],[Date]])</f>
        <v>2017</v>
      </c>
    </row>
    <row r="11121" spans="1:17" x14ac:dyDescent="0.25">
      <c r="A11121" s="1">
        <v>42955</v>
      </c>
      <c r="B11121">
        <v>330000</v>
      </c>
      <c r="C11121" t="s">
        <v>13</v>
      </c>
      <c r="D11121" t="s">
        <v>12427</v>
      </c>
      <c r="E11121" t="s">
        <v>5</v>
      </c>
      <c r="F11121">
        <v>3121</v>
      </c>
      <c r="G11121">
        <v>1</v>
      </c>
      <c r="H11121">
        <v>1</v>
      </c>
      <c r="I11121">
        <v>1</v>
      </c>
      <c r="J11121">
        <v>0</v>
      </c>
      <c r="K11121">
        <v>1970</v>
      </c>
      <c r="L11121" t="s">
        <v>11298</v>
      </c>
      <c r="M11121" t="s">
        <v>6</v>
      </c>
      <c r="N11121" t="s">
        <v>8</v>
      </c>
      <c r="O11121" s="6" t="str">
        <f>INDEX(lkp_Region,MATCH(tbl_Sales[[#This Row],[Suburb]],lkp_Suburb,0))</f>
        <v>Northern Metropolitan</v>
      </c>
      <c r="P11121" s="6">
        <f>MONTH(tbl_Sales[[#This Row],[Date]])</f>
        <v>8</v>
      </c>
      <c r="Q11121" s="6">
        <f>YEAR(tbl_Sales[[#This Row],[Date]])</f>
        <v>2017</v>
      </c>
    </row>
    <row r="11122" spans="1:17" x14ac:dyDescent="0.25">
      <c r="A11122" s="1">
        <v>42955</v>
      </c>
      <c r="B11122">
        <v>480000</v>
      </c>
      <c r="C11122" t="s">
        <v>2</v>
      </c>
      <c r="D11122" t="s">
        <v>12428</v>
      </c>
      <c r="E11122" t="s">
        <v>10</v>
      </c>
      <c r="F11122">
        <v>3024</v>
      </c>
      <c r="G11122">
        <v>3</v>
      </c>
      <c r="H11122">
        <v>1</v>
      </c>
      <c r="I11122">
        <v>2</v>
      </c>
      <c r="J11122">
        <v>743</v>
      </c>
      <c r="K11122">
        <v>1990</v>
      </c>
      <c r="L11122" t="s">
        <v>11299</v>
      </c>
      <c r="M11122" t="s">
        <v>11137</v>
      </c>
      <c r="N11122" t="s">
        <v>7964</v>
      </c>
      <c r="O11122" s="6" t="str">
        <f>INDEX(lkp_Region,MATCH(tbl_Sales[[#This Row],[Suburb]],lkp_Suburb,0))</f>
        <v>Western Metropolitan</v>
      </c>
      <c r="P11122" s="6">
        <f>MONTH(tbl_Sales[[#This Row],[Date]])</f>
        <v>8</v>
      </c>
      <c r="Q11122" s="6">
        <f>YEAR(tbl_Sales[[#This Row],[Date]])</f>
        <v>2017</v>
      </c>
    </row>
    <row r="11123" spans="1:17" x14ac:dyDescent="0.25">
      <c r="A11123" s="1">
        <v>42955</v>
      </c>
      <c r="B11123">
        <v>1530000</v>
      </c>
      <c r="C11123" t="s">
        <v>2</v>
      </c>
      <c r="D11123" t="s">
        <v>12429</v>
      </c>
      <c r="E11123" t="s">
        <v>10</v>
      </c>
      <c r="F11123">
        <v>3125</v>
      </c>
      <c r="G11123">
        <v>3</v>
      </c>
      <c r="H11123">
        <v>1</v>
      </c>
      <c r="I11123">
        <v>2</v>
      </c>
      <c r="J11123">
        <v>695</v>
      </c>
      <c r="L11123" t="s">
        <v>11300</v>
      </c>
      <c r="M11123" t="s">
        <v>32</v>
      </c>
      <c r="N11123" t="s">
        <v>14</v>
      </c>
      <c r="O11123" s="6" t="str">
        <f>INDEX(lkp_Region,MATCH(tbl_Sales[[#This Row],[Suburb]],lkp_Suburb,0))</f>
        <v>Southern Metropolitan</v>
      </c>
      <c r="P11123" s="6">
        <f>MONTH(tbl_Sales[[#This Row],[Date]])</f>
        <v>8</v>
      </c>
      <c r="Q11123" s="6">
        <f>YEAR(tbl_Sales[[#This Row],[Date]])</f>
        <v>2017</v>
      </c>
    </row>
    <row r="11124" spans="1:17" x14ac:dyDescent="0.25">
      <c r="A11124" s="1">
        <v>42955</v>
      </c>
      <c r="B11124">
        <v>955000</v>
      </c>
      <c r="C11124" t="s">
        <v>51</v>
      </c>
      <c r="D11124" t="s">
        <v>12429</v>
      </c>
      <c r="E11124" t="s">
        <v>10</v>
      </c>
      <c r="F11124">
        <v>3146</v>
      </c>
      <c r="G11124">
        <v>2</v>
      </c>
      <c r="H11124">
        <v>1</v>
      </c>
      <c r="I11124">
        <v>1</v>
      </c>
      <c r="J11124">
        <v>197</v>
      </c>
      <c r="K11124">
        <v>1970</v>
      </c>
      <c r="L11124" t="s">
        <v>11301</v>
      </c>
      <c r="M11124" t="s">
        <v>102</v>
      </c>
      <c r="N11124" t="s">
        <v>76</v>
      </c>
      <c r="O11124" s="6" t="str">
        <f>INDEX(lkp_Region,MATCH(tbl_Sales[[#This Row],[Suburb]],lkp_Suburb,0))</f>
        <v>Southern Metropolitan</v>
      </c>
      <c r="P11124" s="6">
        <f>MONTH(tbl_Sales[[#This Row],[Date]])</f>
        <v>8</v>
      </c>
      <c r="Q11124" s="6">
        <f>YEAR(tbl_Sales[[#This Row],[Date]])</f>
        <v>2017</v>
      </c>
    </row>
    <row r="11125" spans="1:17" x14ac:dyDescent="0.25">
      <c r="A11125" s="1">
        <v>42955</v>
      </c>
      <c r="B11125">
        <v>1480000</v>
      </c>
      <c r="C11125" t="s">
        <v>13</v>
      </c>
      <c r="D11125" t="s">
        <v>12431</v>
      </c>
      <c r="E11125" t="s">
        <v>10</v>
      </c>
      <c r="F11125">
        <v>3207</v>
      </c>
      <c r="G11125">
        <v>2</v>
      </c>
      <c r="H11125">
        <v>2</v>
      </c>
      <c r="I11125">
        <v>2</v>
      </c>
      <c r="J11125">
        <v>0</v>
      </c>
      <c r="K11125">
        <v>2000</v>
      </c>
      <c r="L11125" t="s">
        <v>11302</v>
      </c>
      <c r="M11125" t="s">
        <v>24</v>
      </c>
      <c r="N11125" t="s">
        <v>26</v>
      </c>
      <c r="O11125" s="6" t="str">
        <f>INDEX(lkp_Region,MATCH(tbl_Sales[[#This Row],[Suburb]],lkp_Suburb,0))</f>
        <v>Southern Metropolitan</v>
      </c>
      <c r="P11125" s="6">
        <f>MONTH(tbl_Sales[[#This Row],[Date]])</f>
        <v>8</v>
      </c>
      <c r="Q11125" s="6">
        <f>YEAR(tbl_Sales[[#This Row],[Date]])</f>
        <v>2017</v>
      </c>
    </row>
    <row r="11126" spans="1:17" x14ac:dyDescent="0.25">
      <c r="A11126" s="1">
        <v>42955</v>
      </c>
      <c r="B11126">
        <v>545000</v>
      </c>
      <c r="C11126" t="s">
        <v>51</v>
      </c>
      <c r="D11126" t="s">
        <v>12431</v>
      </c>
      <c r="E11126" t="s">
        <v>5</v>
      </c>
      <c r="F11126">
        <v>3046</v>
      </c>
      <c r="G11126">
        <v>2</v>
      </c>
      <c r="H11126">
        <v>1</v>
      </c>
      <c r="I11126">
        <v>1</v>
      </c>
      <c r="J11126">
        <v>0</v>
      </c>
      <c r="K11126">
        <v>2013</v>
      </c>
      <c r="L11126" t="s">
        <v>11303</v>
      </c>
      <c r="M11126" t="s">
        <v>680</v>
      </c>
      <c r="N11126" t="s">
        <v>18</v>
      </c>
      <c r="O11126" s="6" t="str">
        <f>INDEX(lkp_Region,MATCH(tbl_Sales[[#This Row],[Suburb]],lkp_Suburb,0))</f>
        <v>Northern Metropolitan</v>
      </c>
      <c r="P11126" s="6">
        <f>MONTH(tbl_Sales[[#This Row],[Date]])</f>
        <v>8</v>
      </c>
      <c r="Q11126" s="6">
        <f>YEAR(tbl_Sales[[#This Row],[Date]])</f>
        <v>2017</v>
      </c>
    </row>
    <row r="11127" spans="1:17" x14ac:dyDescent="0.25">
      <c r="A11127" s="1">
        <v>42955</v>
      </c>
      <c r="B11127">
        <v>702500</v>
      </c>
      <c r="C11127" t="s">
        <v>51</v>
      </c>
      <c r="D11127" t="s">
        <v>12429</v>
      </c>
      <c r="E11127" t="s">
        <v>5</v>
      </c>
      <c r="F11127">
        <v>3057</v>
      </c>
      <c r="G11127">
        <v>2</v>
      </c>
      <c r="H11127">
        <v>2</v>
      </c>
      <c r="I11127">
        <v>1</v>
      </c>
      <c r="J11127">
        <v>65</v>
      </c>
      <c r="K11127">
        <v>2013</v>
      </c>
      <c r="L11127" t="s">
        <v>11304</v>
      </c>
      <c r="M11127" t="s">
        <v>83</v>
      </c>
      <c r="N11127" t="s">
        <v>18</v>
      </c>
      <c r="O11127" s="6" t="str">
        <f>INDEX(lkp_Region,MATCH(tbl_Sales[[#This Row],[Suburb]],lkp_Suburb,0))</f>
        <v>Northern Metropolitan</v>
      </c>
      <c r="P11127" s="6">
        <f>MONTH(tbl_Sales[[#This Row],[Date]])</f>
        <v>8</v>
      </c>
      <c r="Q11127" s="6">
        <f>YEAR(tbl_Sales[[#This Row],[Date]])</f>
        <v>2017</v>
      </c>
    </row>
    <row r="11128" spans="1:17" x14ac:dyDescent="0.25">
      <c r="A11128" s="1">
        <v>42955</v>
      </c>
      <c r="B11128">
        <v>362000</v>
      </c>
      <c r="C11128" t="s">
        <v>13</v>
      </c>
      <c r="D11128" t="s">
        <v>12428</v>
      </c>
      <c r="E11128" t="s">
        <v>10</v>
      </c>
      <c r="F11128">
        <v>3039</v>
      </c>
      <c r="G11128">
        <v>1</v>
      </c>
      <c r="H11128">
        <v>1</v>
      </c>
      <c r="I11128">
        <v>1</v>
      </c>
      <c r="J11128">
        <v>0</v>
      </c>
      <c r="K11128">
        <v>2015</v>
      </c>
      <c r="L11128" t="s">
        <v>11305</v>
      </c>
      <c r="M11128" t="s">
        <v>242</v>
      </c>
      <c r="N11128" t="s">
        <v>49</v>
      </c>
      <c r="O11128" s="6" t="str">
        <f>INDEX(lkp_Region,MATCH(tbl_Sales[[#This Row],[Suburb]],lkp_Suburb,0))</f>
        <v>Western Metropolitan</v>
      </c>
      <c r="P11128" s="6">
        <f>MONTH(tbl_Sales[[#This Row],[Date]])</f>
        <v>8</v>
      </c>
      <c r="Q11128" s="6">
        <f>YEAR(tbl_Sales[[#This Row],[Date]])</f>
        <v>2017</v>
      </c>
    </row>
    <row r="11129" spans="1:17" x14ac:dyDescent="0.25">
      <c r="A11129" s="1">
        <v>42955</v>
      </c>
      <c r="B11129">
        <v>1306000</v>
      </c>
      <c r="C11129" t="s">
        <v>2</v>
      </c>
      <c r="D11129" t="s">
        <v>12429</v>
      </c>
      <c r="E11129" t="s">
        <v>10</v>
      </c>
      <c r="F11129">
        <v>3032</v>
      </c>
      <c r="G11129">
        <v>3</v>
      </c>
      <c r="H11129">
        <v>1</v>
      </c>
      <c r="I11129">
        <v>0</v>
      </c>
      <c r="J11129">
        <v>199</v>
      </c>
      <c r="K11129">
        <v>1900</v>
      </c>
      <c r="L11129" t="s">
        <v>11306</v>
      </c>
      <c r="M11129" t="s">
        <v>160</v>
      </c>
      <c r="N11129" t="s">
        <v>49</v>
      </c>
      <c r="O11129" s="6" t="str">
        <f>INDEX(lkp_Region,MATCH(tbl_Sales[[#This Row],[Suburb]],lkp_Suburb,0))</f>
        <v>Western Metropolitan</v>
      </c>
      <c r="P11129" s="6">
        <f>MONTH(tbl_Sales[[#This Row],[Date]])</f>
        <v>8</v>
      </c>
      <c r="Q11129" s="6">
        <f>YEAR(tbl_Sales[[#This Row],[Date]])</f>
        <v>2017</v>
      </c>
    </row>
    <row r="11130" spans="1:17" x14ac:dyDescent="0.25">
      <c r="A11130" s="1">
        <v>42955</v>
      </c>
      <c r="B11130">
        <v>992000</v>
      </c>
      <c r="C11130" t="s">
        <v>2</v>
      </c>
      <c r="D11130" t="s">
        <v>12424</v>
      </c>
      <c r="E11130" t="s">
        <v>10</v>
      </c>
      <c r="F11130">
        <v>3170</v>
      </c>
      <c r="G11130">
        <v>4</v>
      </c>
      <c r="H11130">
        <v>2</v>
      </c>
      <c r="I11130">
        <v>1</v>
      </c>
      <c r="J11130">
        <v>790</v>
      </c>
      <c r="L11130" t="s">
        <v>11307</v>
      </c>
      <c r="M11130" t="s">
        <v>8310</v>
      </c>
      <c r="N11130" t="s">
        <v>31</v>
      </c>
      <c r="O11130" s="6" t="str">
        <f>INDEX(lkp_Region,MATCH(tbl_Sales[[#This Row],[Suburb]],lkp_Suburb,0))</f>
        <v>South-Eastern Metropolitan</v>
      </c>
      <c r="P11130" s="6">
        <f>MONTH(tbl_Sales[[#This Row],[Date]])</f>
        <v>8</v>
      </c>
      <c r="Q11130" s="6">
        <f>YEAR(tbl_Sales[[#This Row],[Date]])</f>
        <v>2017</v>
      </c>
    </row>
    <row r="11131" spans="1:17" x14ac:dyDescent="0.25">
      <c r="A11131" s="1">
        <v>42955</v>
      </c>
      <c r="B11131">
        <v>1406000</v>
      </c>
      <c r="C11131" t="s">
        <v>2</v>
      </c>
      <c r="D11131" t="s">
        <v>12427</v>
      </c>
      <c r="E11131" t="s">
        <v>10</v>
      </c>
      <c r="F11131">
        <v>3149</v>
      </c>
      <c r="G11131">
        <v>3</v>
      </c>
      <c r="H11131">
        <v>2</v>
      </c>
      <c r="I11131">
        <v>2</v>
      </c>
      <c r="J11131">
        <v>660</v>
      </c>
      <c r="K11131">
        <v>1960</v>
      </c>
      <c r="L11131" t="s">
        <v>11308</v>
      </c>
      <c r="M11131" t="s">
        <v>7758</v>
      </c>
      <c r="N11131" t="s">
        <v>31</v>
      </c>
      <c r="O11131" s="6" t="str">
        <f>INDEX(lkp_Region,MATCH(tbl_Sales[[#This Row],[Suburb]],lkp_Suburb,0))</f>
        <v>Eastern Metropolitan</v>
      </c>
      <c r="P11131" s="6">
        <f>MONTH(tbl_Sales[[#This Row],[Date]])</f>
        <v>8</v>
      </c>
      <c r="Q11131" s="6">
        <f>YEAR(tbl_Sales[[#This Row],[Date]])</f>
        <v>2017</v>
      </c>
    </row>
    <row r="11132" spans="1:17" x14ac:dyDescent="0.25">
      <c r="A11132" s="1">
        <v>42955</v>
      </c>
      <c r="B11132">
        <v>336000</v>
      </c>
      <c r="C11132" t="s">
        <v>2</v>
      </c>
      <c r="D11132" t="s">
        <v>12428</v>
      </c>
      <c r="E11132" t="s">
        <v>10</v>
      </c>
      <c r="F11132">
        <v>3338</v>
      </c>
      <c r="G11132">
        <v>3</v>
      </c>
      <c r="H11132">
        <v>1</v>
      </c>
      <c r="I11132">
        <v>1</v>
      </c>
      <c r="J11132">
        <v>580</v>
      </c>
      <c r="K11132">
        <v>1975</v>
      </c>
      <c r="L11132" t="s">
        <v>11309</v>
      </c>
      <c r="M11132" t="s">
        <v>8044</v>
      </c>
      <c r="N11132" t="s">
        <v>7542</v>
      </c>
      <c r="O11132" s="6" t="str">
        <f>INDEX(lkp_Region,MATCH(tbl_Sales[[#This Row],[Suburb]],lkp_Suburb,0))</f>
        <v>Western Victoria</v>
      </c>
      <c r="P11132" s="6">
        <f>MONTH(tbl_Sales[[#This Row],[Date]])</f>
        <v>8</v>
      </c>
      <c r="Q11132" s="6">
        <f>YEAR(tbl_Sales[[#This Row],[Date]])</f>
        <v>2017</v>
      </c>
    </row>
    <row r="11133" spans="1:17" x14ac:dyDescent="0.25">
      <c r="A11133" s="1">
        <v>42955</v>
      </c>
      <c r="B11133">
        <v>580000</v>
      </c>
      <c r="C11133" t="s">
        <v>2</v>
      </c>
      <c r="D11133" t="s">
        <v>12426</v>
      </c>
      <c r="E11133" t="s">
        <v>5</v>
      </c>
      <c r="F11133">
        <v>3037</v>
      </c>
      <c r="G11133">
        <v>4</v>
      </c>
      <c r="H11133">
        <v>2</v>
      </c>
      <c r="I11133">
        <v>2</v>
      </c>
      <c r="J11133">
        <v>600</v>
      </c>
      <c r="K11133">
        <v>2002</v>
      </c>
      <c r="L11133" t="s">
        <v>11310</v>
      </c>
      <c r="M11133" t="s">
        <v>7977</v>
      </c>
      <c r="N11133" t="s">
        <v>7542</v>
      </c>
      <c r="O11133" s="6" t="str">
        <f>INDEX(lkp_Region,MATCH(tbl_Sales[[#This Row],[Suburb]],lkp_Suburb,0))</f>
        <v>Western Metropolitan</v>
      </c>
      <c r="P11133" s="6">
        <f>MONTH(tbl_Sales[[#This Row],[Date]])</f>
        <v>8</v>
      </c>
      <c r="Q11133" s="6">
        <f>YEAR(tbl_Sales[[#This Row],[Date]])</f>
        <v>2017</v>
      </c>
    </row>
    <row r="11134" spans="1:17" x14ac:dyDescent="0.25">
      <c r="A11134" s="1">
        <v>42955</v>
      </c>
      <c r="B11134">
        <v>565000</v>
      </c>
      <c r="C11134" t="s">
        <v>13</v>
      </c>
      <c r="D11134" t="s">
        <v>12425</v>
      </c>
      <c r="E11134" t="s">
        <v>10</v>
      </c>
      <c r="F11134">
        <v>3000</v>
      </c>
      <c r="G11134">
        <v>2</v>
      </c>
      <c r="H11134">
        <v>1</v>
      </c>
      <c r="I11134">
        <v>0</v>
      </c>
      <c r="J11134">
        <v>89</v>
      </c>
      <c r="K11134">
        <v>2003</v>
      </c>
      <c r="L11134" t="s">
        <v>11311</v>
      </c>
      <c r="M11134" t="s">
        <v>88</v>
      </c>
      <c r="N11134" t="s">
        <v>88</v>
      </c>
      <c r="O11134" s="6" t="str">
        <f>INDEX(lkp_Region,MATCH(tbl_Sales[[#This Row],[Suburb]],lkp_Suburb,0))</f>
        <v>Northern Metropolitan</v>
      </c>
      <c r="P11134" s="6">
        <f>MONTH(tbl_Sales[[#This Row],[Date]])</f>
        <v>8</v>
      </c>
      <c r="Q11134" s="6">
        <f>YEAR(tbl_Sales[[#This Row],[Date]])</f>
        <v>2017</v>
      </c>
    </row>
    <row r="11135" spans="1:17" x14ac:dyDescent="0.25">
      <c r="A11135" s="1">
        <v>42955</v>
      </c>
      <c r="B11135">
        <v>882500</v>
      </c>
      <c r="C11135" t="s">
        <v>2</v>
      </c>
      <c r="D11135" t="s">
        <v>12428</v>
      </c>
      <c r="E11135" t="s">
        <v>10</v>
      </c>
      <c r="F11135">
        <v>3134</v>
      </c>
      <c r="G11135">
        <v>3</v>
      </c>
      <c r="H11135">
        <v>2</v>
      </c>
      <c r="I11135">
        <v>2</v>
      </c>
      <c r="J11135">
        <v>918</v>
      </c>
      <c r="K11135">
        <v>1975</v>
      </c>
      <c r="L11135" t="s">
        <v>11312</v>
      </c>
      <c r="M11135" t="s">
        <v>7688</v>
      </c>
      <c r="N11135" t="s">
        <v>7588</v>
      </c>
      <c r="O11135" s="6" t="str">
        <f>INDEX(lkp_Region,MATCH(tbl_Sales[[#This Row],[Suburb]],lkp_Suburb,0))</f>
        <v>Eastern Metropolitan</v>
      </c>
      <c r="P11135" s="6">
        <f>MONTH(tbl_Sales[[#This Row],[Date]])</f>
        <v>8</v>
      </c>
      <c r="Q11135" s="6">
        <f>YEAR(tbl_Sales[[#This Row],[Date]])</f>
        <v>2017</v>
      </c>
    </row>
    <row r="11136" spans="1:17" x14ac:dyDescent="0.25">
      <c r="A11136" s="1">
        <v>42955</v>
      </c>
      <c r="B11136">
        <v>901000</v>
      </c>
      <c r="C11136" t="s">
        <v>2</v>
      </c>
      <c r="D11136" t="s">
        <v>12428</v>
      </c>
      <c r="E11136" t="s">
        <v>10</v>
      </c>
      <c r="F11136">
        <v>3135</v>
      </c>
      <c r="G11136">
        <v>3</v>
      </c>
      <c r="H11136">
        <v>2</v>
      </c>
      <c r="I11136">
        <v>2</v>
      </c>
      <c r="J11136">
        <v>678</v>
      </c>
      <c r="K11136">
        <v>1975</v>
      </c>
      <c r="L11136" t="s">
        <v>11313</v>
      </c>
      <c r="M11136" t="s">
        <v>7763</v>
      </c>
      <c r="N11136" t="s">
        <v>7588</v>
      </c>
      <c r="O11136" s="6" t="str">
        <f>INDEX(lkp_Region,MATCH(tbl_Sales[[#This Row],[Suburb]],lkp_Suburb,0))</f>
        <v>Eastern Metropolitan</v>
      </c>
      <c r="P11136" s="6">
        <f>MONTH(tbl_Sales[[#This Row],[Date]])</f>
        <v>8</v>
      </c>
      <c r="Q11136" s="6">
        <f>YEAR(tbl_Sales[[#This Row],[Date]])</f>
        <v>2017</v>
      </c>
    </row>
    <row r="11137" spans="1:17" x14ac:dyDescent="0.25">
      <c r="A11137" s="1">
        <v>42955</v>
      </c>
      <c r="B11137">
        <v>806000</v>
      </c>
      <c r="C11137" t="s">
        <v>2</v>
      </c>
      <c r="D11137" t="s">
        <v>12429</v>
      </c>
      <c r="E11137" t="s">
        <v>10</v>
      </c>
      <c r="F11137">
        <v>3172</v>
      </c>
      <c r="G11137">
        <v>3</v>
      </c>
      <c r="H11137">
        <v>2</v>
      </c>
      <c r="I11137">
        <v>1</v>
      </c>
      <c r="J11137">
        <v>539</v>
      </c>
      <c r="K11137">
        <v>1968</v>
      </c>
      <c r="L11137" t="s">
        <v>11314</v>
      </c>
      <c r="M11137" t="s">
        <v>8147</v>
      </c>
      <c r="N11137" t="s">
        <v>45</v>
      </c>
      <c r="O11137" s="6" t="str">
        <f>INDEX(lkp_Region,MATCH(tbl_Sales[[#This Row],[Suburb]],lkp_Suburb,0))</f>
        <v>South-Eastern Metropolitan</v>
      </c>
      <c r="P11137" s="6">
        <f>MONTH(tbl_Sales[[#This Row],[Date]])</f>
        <v>8</v>
      </c>
      <c r="Q11137" s="6">
        <f>YEAR(tbl_Sales[[#This Row],[Date]])</f>
        <v>2017</v>
      </c>
    </row>
    <row r="11138" spans="1:17" x14ac:dyDescent="0.25">
      <c r="A11138" s="1">
        <v>42955</v>
      </c>
      <c r="B11138">
        <v>1000000</v>
      </c>
      <c r="C11138" t="s">
        <v>51</v>
      </c>
      <c r="D11138" t="s">
        <v>12425</v>
      </c>
      <c r="E11138" t="s">
        <v>10</v>
      </c>
      <c r="F11138">
        <v>3195</v>
      </c>
      <c r="G11138">
        <v>3</v>
      </c>
      <c r="H11138">
        <v>2</v>
      </c>
      <c r="I11138">
        <v>2</v>
      </c>
      <c r="J11138">
        <v>298</v>
      </c>
      <c r="K11138">
        <v>1995</v>
      </c>
      <c r="L11138" t="s">
        <v>11315</v>
      </c>
      <c r="M11138" t="s">
        <v>7624</v>
      </c>
      <c r="N11138" t="s">
        <v>45</v>
      </c>
      <c r="O11138" s="6" t="str">
        <f>INDEX(lkp_Region,MATCH(tbl_Sales[[#This Row],[Suburb]],lkp_Suburb,0))</f>
        <v>South-Eastern Metropolitan</v>
      </c>
      <c r="P11138" s="6">
        <f>MONTH(tbl_Sales[[#This Row],[Date]])</f>
        <v>8</v>
      </c>
      <c r="Q11138" s="6">
        <f>YEAR(tbl_Sales[[#This Row],[Date]])</f>
        <v>2017</v>
      </c>
    </row>
    <row r="11139" spans="1:17" x14ac:dyDescent="0.25">
      <c r="A11139" s="1">
        <v>42955</v>
      </c>
      <c r="B11139">
        <v>1100000</v>
      </c>
      <c r="C11139" t="s">
        <v>2</v>
      </c>
      <c r="D11139" t="s">
        <v>12433</v>
      </c>
      <c r="E11139" t="s">
        <v>5</v>
      </c>
      <c r="F11139">
        <v>3173</v>
      </c>
      <c r="G11139">
        <v>5</v>
      </c>
      <c r="H11139">
        <v>3</v>
      </c>
      <c r="I11139">
        <v>2</v>
      </c>
      <c r="J11139">
        <v>522</v>
      </c>
      <c r="L11139" t="s">
        <v>11316</v>
      </c>
      <c r="M11139" t="s">
        <v>7728</v>
      </c>
      <c r="N11139" t="s">
        <v>7727</v>
      </c>
      <c r="O11139" s="6" t="str">
        <f>INDEX(lkp_Region,MATCH(tbl_Sales[[#This Row],[Suburb]],lkp_Suburb,0))</f>
        <v>South-Eastern Metropolitan</v>
      </c>
      <c r="P11139" s="6">
        <f>MONTH(tbl_Sales[[#This Row],[Date]])</f>
        <v>8</v>
      </c>
      <c r="Q11139" s="6">
        <f>YEAR(tbl_Sales[[#This Row],[Date]])</f>
        <v>2017</v>
      </c>
    </row>
    <row r="11140" spans="1:17" x14ac:dyDescent="0.25">
      <c r="A11140" s="1">
        <v>42955</v>
      </c>
      <c r="B11140">
        <v>1282500</v>
      </c>
      <c r="C11140" t="s">
        <v>2</v>
      </c>
      <c r="D11140" t="s">
        <v>12427</v>
      </c>
      <c r="E11140" t="s">
        <v>5</v>
      </c>
      <c r="F11140">
        <v>3073</v>
      </c>
      <c r="G11140">
        <v>5</v>
      </c>
      <c r="H11140">
        <v>2</v>
      </c>
      <c r="I11140">
        <v>2</v>
      </c>
      <c r="J11140">
        <v>499</v>
      </c>
      <c r="K11140">
        <v>2015</v>
      </c>
      <c r="L11140" t="s">
        <v>11317</v>
      </c>
      <c r="M11140" t="s">
        <v>93</v>
      </c>
      <c r="N11140" t="s">
        <v>62</v>
      </c>
      <c r="O11140" s="6" t="str">
        <f>INDEX(lkp_Region,MATCH(tbl_Sales[[#This Row],[Suburb]],lkp_Suburb,0))</f>
        <v>Northern Metropolitan</v>
      </c>
      <c r="P11140" s="6">
        <f>MONTH(tbl_Sales[[#This Row],[Date]])</f>
        <v>8</v>
      </c>
      <c r="Q11140" s="6">
        <f>YEAR(tbl_Sales[[#This Row],[Date]])</f>
        <v>2017</v>
      </c>
    </row>
    <row r="11141" spans="1:17" x14ac:dyDescent="0.25">
      <c r="A11141" s="1">
        <v>42955</v>
      </c>
      <c r="B11141">
        <v>670000</v>
      </c>
      <c r="C11141" t="s">
        <v>2</v>
      </c>
      <c r="D11141" t="s">
        <v>12427</v>
      </c>
      <c r="E11141" t="s">
        <v>10</v>
      </c>
      <c r="F11141">
        <v>3977</v>
      </c>
      <c r="G11141">
        <v>4</v>
      </c>
      <c r="H11141">
        <v>2</v>
      </c>
      <c r="I11141">
        <v>2</v>
      </c>
      <c r="J11141">
        <v>612</v>
      </c>
      <c r="L11141" t="s">
        <v>11318</v>
      </c>
      <c r="M11141" t="s">
        <v>10741</v>
      </c>
      <c r="N11141" t="s">
        <v>7735</v>
      </c>
      <c r="O11141" s="6" t="str">
        <f>INDEX(lkp_Region,MATCH(tbl_Sales[[#This Row],[Suburb]],lkp_Suburb,0))</f>
        <v>South-Eastern Metropolitan</v>
      </c>
      <c r="P11141" s="6">
        <f>MONTH(tbl_Sales[[#This Row],[Date]])</f>
        <v>8</v>
      </c>
      <c r="Q11141" s="6">
        <f>YEAR(tbl_Sales[[#This Row],[Date]])</f>
        <v>2017</v>
      </c>
    </row>
    <row r="11142" spans="1:17" x14ac:dyDescent="0.25">
      <c r="A11142" s="1">
        <v>42955</v>
      </c>
      <c r="B11142">
        <v>655000</v>
      </c>
      <c r="C11142" t="s">
        <v>2</v>
      </c>
      <c r="D11142" t="s">
        <v>12425</v>
      </c>
      <c r="E11142" t="s">
        <v>10</v>
      </c>
      <c r="F11142">
        <v>3782</v>
      </c>
      <c r="G11142">
        <v>2</v>
      </c>
      <c r="H11142">
        <v>1</v>
      </c>
      <c r="I11142">
        <v>0</v>
      </c>
      <c r="J11142">
        <v>1000</v>
      </c>
      <c r="K11142">
        <v>1980</v>
      </c>
      <c r="L11142" t="s">
        <v>11320</v>
      </c>
      <c r="M11142" t="s">
        <v>11319</v>
      </c>
      <c r="N11142" t="s">
        <v>8330</v>
      </c>
      <c r="O11142" s="6" t="str">
        <f>INDEX(lkp_Region,MATCH(tbl_Sales[[#This Row],[Suburb]],lkp_Suburb,0))</f>
        <v>Eastern Victoria</v>
      </c>
      <c r="P11142" s="6">
        <f>MONTH(tbl_Sales[[#This Row],[Date]])</f>
        <v>8</v>
      </c>
      <c r="Q11142" s="6">
        <f>YEAR(tbl_Sales[[#This Row],[Date]])</f>
        <v>2017</v>
      </c>
    </row>
    <row r="11143" spans="1:17" x14ac:dyDescent="0.25">
      <c r="A11143" s="1">
        <v>42955</v>
      </c>
      <c r="B11143">
        <v>600000</v>
      </c>
      <c r="C11143" t="s">
        <v>2</v>
      </c>
      <c r="D11143" t="s">
        <v>12423</v>
      </c>
      <c r="E11143" t="s">
        <v>5</v>
      </c>
      <c r="F11143">
        <v>3021</v>
      </c>
      <c r="G11143">
        <v>3</v>
      </c>
      <c r="H11143">
        <v>2</v>
      </c>
      <c r="I11143">
        <v>6</v>
      </c>
      <c r="J11143">
        <v>532</v>
      </c>
      <c r="L11143" t="s">
        <v>11321</v>
      </c>
      <c r="M11143" t="s">
        <v>7948</v>
      </c>
      <c r="N11143" t="s">
        <v>3</v>
      </c>
      <c r="O11143" s="6" t="str">
        <f>INDEX(lkp_Region,MATCH(tbl_Sales[[#This Row],[Suburb]],lkp_Suburb,0))</f>
        <v>Western Metropolitan</v>
      </c>
      <c r="P11143" s="6">
        <f>MONTH(tbl_Sales[[#This Row],[Date]])</f>
        <v>8</v>
      </c>
      <c r="Q11143" s="6">
        <f>YEAR(tbl_Sales[[#This Row],[Date]])</f>
        <v>2017</v>
      </c>
    </row>
    <row r="11144" spans="1:17" x14ac:dyDescent="0.25">
      <c r="A11144" s="1">
        <v>42955</v>
      </c>
      <c r="B11144">
        <v>1257000</v>
      </c>
      <c r="C11144" t="s">
        <v>2</v>
      </c>
      <c r="D11144" t="s">
        <v>12431</v>
      </c>
      <c r="E11144" t="s">
        <v>10</v>
      </c>
      <c r="F11144">
        <v>3190</v>
      </c>
      <c r="G11144">
        <v>3</v>
      </c>
      <c r="H11144">
        <v>1</v>
      </c>
      <c r="I11144">
        <v>2</v>
      </c>
      <c r="J11144">
        <v>572</v>
      </c>
      <c r="L11144" t="s">
        <v>11322</v>
      </c>
      <c r="M11144" t="s">
        <v>7808</v>
      </c>
      <c r="N11144" t="s">
        <v>107</v>
      </c>
      <c r="O11144" s="6" t="str">
        <f>INDEX(lkp_Region,MATCH(tbl_Sales[[#This Row],[Suburb]],lkp_Suburb,0))</f>
        <v>Southern Metropolitan</v>
      </c>
      <c r="P11144" s="6">
        <f>MONTH(tbl_Sales[[#This Row],[Date]])</f>
        <v>8</v>
      </c>
      <c r="Q11144" s="6">
        <f>YEAR(tbl_Sales[[#This Row],[Date]])</f>
        <v>2017</v>
      </c>
    </row>
    <row r="11145" spans="1:17" x14ac:dyDescent="0.25">
      <c r="A11145" s="1">
        <v>42955</v>
      </c>
      <c r="B11145">
        <v>3000000</v>
      </c>
      <c r="C11145" t="s">
        <v>2</v>
      </c>
      <c r="D11145" t="s">
        <v>12429</v>
      </c>
      <c r="E11145" t="s">
        <v>5</v>
      </c>
      <c r="F11145">
        <v>3186</v>
      </c>
      <c r="G11145">
        <v>5</v>
      </c>
      <c r="H11145">
        <v>3</v>
      </c>
      <c r="I11145">
        <v>2</v>
      </c>
      <c r="J11145">
        <v>818</v>
      </c>
      <c r="L11145" t="s">
        <v>11323</v>
      </c>
      <c r="M11145" t="s">
        <v>105</v>
      </c>
      <c r="N11145" t="s">
        <v>107</v>
      </c>
      <c r="O11145" s="6" t="str">
        <f>INDEX(lkp_Region,MATCH(tbl_Sales[[#This Row],[Suburb]],lkp_Suburb,0))</f>
        <v>Southern Metropolitan</v>
      </c>
      <c r="P11145" s="6">
        <f>MONTH(tbl_Sales[[#This Row],[Date]])</f>
        <v>8</v>
      </c>
      <c r="Q11145" s="6">
        <f>YEAR(tbl_Sales[[#This Row],[Date]])</f>
        <v>2017</v>
      </c>
    </row>
    <row r="11146" spans="1:17" x14ac:dyDescent="0.25">
      <c r="A11146" s="1">
        <v>42955</v>
      </c>
      <c r="B11146">
        <v>680000</v>
      </c>
      <c r="C11146" t="s">
        <v>2</v>
      </c>
      <c r="D11146" t="s">
        <v>12423</v>
      </c>
      <c r="E11146" t="s">
        <v>10</v>
      </c>
      <c r="F11146">
        <v>3083</v>
      </c>
      <c r="G11146">
        <v>3</v>
      </c>
      <c r="H11146">
        <v>1</v>
      </c>
      <c r="I11146">
        <v>3</v>
      </c>
      <c r="J11146">
        <v>539</v>
      </c>
      <c r="L11146" t="s">
        <v>11324</v>
      </c>
      <c r="M11146" t="s">
        <v>7813</v>
      </c>
      <c r="N11146" t="s">
        <v>150</v>
      </c>
      <c r="O11146" s="6" t="str">
        <f>INDEX(lkp_Region,MATCH(tbl_Sales[[#This Row],[Suburb]],lkp_Suburb,0))</f>
        <v>Northern Metropolitan</v>
      </c>
      <c r="P11146" s="6">
        <f>MONTH(tbl_Sales[[#This Row],[Date]])</f>
        <v>8</v>
      </c>
      <c r="Q11146" s="6">
        <f>YEAR(tbl_Sales[[#This Row],[Date]])</f>
        <v>2017</v>
      </c>
    </row>
    <row r="11147" spans="1:17" x14ac:dyDescent="0.25">
      <c r="A11147" s="1">
        <v>42956</v>
      </c>
      <c r="B11147">
        <v>575500</v>
      </c>
      <c r="C11147" t="s">
        <v>13</v>
      </c>
      <c r="D11147" t="s">
        <v>12428</v>
      </c>
      <c r="E11147" t="s">
        <v>10</v>
      </c>
      <c r="F11147">
        <v>3121</v>
      </c>
      <c r="G11147">
        <v>2</v>
      </c>
      <c r="H11147">
        <v>1</v>
      </c>
      <c r="I11147">
        <v>1</v>
      </c>
      <c r="J11147">
        <v>0</v>
      </c>
      <c r="L11147" t="s">
        <v>11325</v>
      </c>
      <c r="M11147" t="s">
        <v>6</v>
      </c>
      <c r="N11147" t="s">
        <v>8</v>
      </c>
      <c r="O11147" s="6" t="str">
        <f>INDEX(lkp_Region,MATCH(tbl_Sales[[#This Row],[Suburb]],lkp_Suburb,0))</f>
        <v>Northern Metropolitan</v>
      </c>
      <c r="P11147" s="6">
        <f>MONTH(tbl_Sales[[#This Row],[Date]])</f>
        <v>8</v>
      </c>
      <c r="Q11147" s="6">
        <f>YEAR(tbl_Sales[[#This Row],[Date]])</f>
        <v>2017</v>
      </c>
    </row>
    <row r="11148" spans="1:17" x14ac:dyDescent="0.25">
      <c r="A11148" s="1">
        <v>42956</v>
      </c>
      <c r="B11148">
        <v>417500</v>
      </c>
      <c r="C11148" t="s">
        <v>2</v>
      </c>
      <c r="D11148" t="s">
        <v>12424</v>
      </c>
      <c r="E11148" t="s">
        <v>10</v>
      </c>
      <c r="F11148">
        <v>3076</v>
      </c>
      <c r="G11148">
        <v>2</v>
      </c>
      <c r="H11148">
        <v>1</v>
      </c>
      <c r="I11148">
        <v>1</v>
      </c>
      <c r="J11148">
        <v>157</v>
      </c>
      <c r="K11148">
        <v>2000</v>
      </c>
      <c r="L11148" t="s">
        <v>11326</v>
      </c>
      <c r="M11148" t="s">
        <v>7572</v>
      </c>
      <c r="N11148" t="s">
        <v>7515</v>
      </c>
      <c r="O11148" s="6" t="str">
        <f>INDEX(lkp_Region,MATCH(tbl_Sales[[#This Row],[Suburb]],lkp_Suburb,0))</f>
        <v>Northern Metropolitan</v>
      </c>
      <c r="P11148" s="6">
        <f>MONTH(tbl_Sales[[#This Row],[Date]])</f>
        <v>8</v>
      </c>
      <c r="Q11148" s="6">
        <f>YEAR(tbl_Sales[[#This Row],[Date]])</f>
        <v>2017</v>
      </c>
    </row>
    <row r="11149" spans="1:17" x14ac:dyDescent="0.25">
      <c r="A11149" s="1">
        <v>42956</v>
      </c>
      <c r="B11149">
        <v>660000</v>
      </c>
      <c r="C11149" t="s">
        <v>2</v>
      </c>
      <c r="D11149" t="s">
        <v>12424</v>
      </c>
      <c r="E11149" t="s">
        <v>10</v>
      </c>
      <c r="F11149">
        <v>3075</v>
      </c>
      <c r="G11149">
        <v>4</v>
      </c>
      <c r="H11149">
        <v>2</v>
      </c>
      <c r="I11149">
        <v>3</v>
      </c>
      <c r="J11149">
        <v>578</v>
      </c>
      <c r="L11149" t="s">
        <v>11327</v>
      </c>
      <c r="M11149" t="s">
        <v>7965</v>
      </c>
      <c r="N11149" t="s">
        <v>7515</v>
      </c>
      <c r="O11149" s="6" t="str">
        <f>INDEX(lkp_Region,MATCH(tbl_Sales[[#This Row],[Suburb]],lkp_Suburb,0))</f>
        <v>Northern Metropolitan</v>
      </c>
      <c r="P11149" s="6">
        <f>MONTH(tbl_Sales[[#This Row],[Date]])</f>
        <v>8</v>
      </c>
      <c r="Q11149" s="6">
        <f>YEAR(tbl_Sales[[#This Row],[Date]])</f>
        <v>2017</v>
      </c>
    </row>
    <row r="11150" spans="1:17" x14ac:dyDescent="0.25">
      <c r="A11150" s="1">
        <v>42956</v>
      </c>
      <c r="B11150">
        <v>798000</v>
      </c>
      <c r="C11150" t="s">
        <v>2</v>
      </c>
      <c r="D11150" t="s">
        <v>12424</v>
      </c>
      <c r="E11150" t="s">
        <v>5</v>
      </c>
      <c r="F11150">
        <v>3075</v>
      </c>
      <c r="G11150">
        <v>3</v>
      </c>
      <c r="H11150">
        <v>1</v>
      </c>
      <c r="I11150">
        <v>2</v>
      </c>
      <c r="J11150">
        <v>806</v>
      </c>
      <c r="K11150">
        <v>1964</v>
      </c>
      <c r="L11150" t="s">
        <v>11328</v>
      </c>
      <c r="M11150" t="s">
        <v>7965</v>
      </c>
      <c r="N11150" t="s">
        <v>7515</v>
      </c>
      <c r="O11150" s="6" t="str">
        <f>INDEX(lkp_Region,MATCH(tbl_Sales[[#This Row],[Suburb]],lkp_Suburb,0))</f>
        <v>Northern Metropolitan</v>
      </c>
      <c r="P11150" s="6">
        <f>MONTH(tbl_Sales[[#This Row],[Date]])</f>
        <v>8</v>
      </c>
      <c r="Q11150" s="6">
        <f>YEAR(tbl_Sales[[#This Row],[Date]])</f>
        <v>2017</v>
      </c>
    </row>
    <row r="11151" spans="1:17" x14ac:dyDescent="0.25">
      <c r="A11151" s="1">
        <v>42956</v>
      </c>
      <c r="B11151">
        <v>865000</v>
      </c>
      <c r="C11151" t="s">
        <v>2</v>
      </c>
      <c r="D11151" t="s">
        <v>12431</v>
      </c>
      <c r="E11151" t="s">
        <v>5</v>
      </c>
      <c r="F11151">
        <v>3133</v>
      </c>
      <c r="G11151">
        <v>3</v>
      </c>
      <c r="H11151">
        <v>1</v>
      </c>
      <c r="I11151">
        <v>2</v>
      </c>
      <c r="J11151">
        <v>603</v>
      </c>
      <c r="L11151" t="s">
        <v>11329</v>
      </c>
      <c r="M11151" t="s">
        <v>7516</v>
      </c>
      <c r="N11151" t="s">
        <v>14</v>
      </c>
      <c r="O11151" s="6" t="str">
        <f>INDEX(lkp_Region,MATCH(tbl_Sales[[#This Row],[Suburb]],lkp_Suburb,0))</f>
        <v>Eastern Metropolitan</v>
      </c>
      <c r="P11151" s="6">
        <f>MONTH(tbl_Sales[[#This Row],[Date]])</f>
        <v>8</v>
      </c>
      <c r="Q11151" s="6">
        <f>YEAR(tbl_Sales[[#This Row],[Date]])</f>
        <v>2017</v>
      </c>
    </row>
    <row r="11152" spans="1:17" x14ac:dyDescent="0.25">
      <c r="A11152" s="1">
        <v>42956</v>
      </c>
      <c r="B11152">
        <v>360000</v>
      </c>
      <c r="C11152" t="s">
        <v>13</v>
      </c>
      <c r="D11152" t="s">
        <v>12428</v>
      </c>
      <c r="E11152" t="s">
        <v>10</v>
      </c>
      <c r="F11152">
        <v>3182</v>
      </c>
      <c r="G11152">
        <v>1</v>
      </c>
      <c r="H11152">
        <v>1</v>
      </c>
      <c r="I11152">
        <v>1</v>
      </c>
      <c r="J11152">
        <v>0</v>
      </c>
      <c r="K11152">
        <v>1971</v>
      </c>
      <c r="L11152" t="s">
        <v>11330</v>
      </c>
      <c r="M11152" t="s">
        <v>156</v>
      </c>
      <c r="N11152" t="s">
        <v>26</v>
      </c>
      <c r="O11152" s="6" t="str">
        <f>INDEX(lkp_Region,MATCH(tbl_Sales[[#This Row],[Suburb]],lkp_Suburb,0))</f>
        <v>Southern Metropolitan</v>
      </c>
      <c r="P11152" s="6">
        <f>MONTH(tbl_Sales[[#This Row],[Date]])</f>
        <v>8</v>
      </c>
      <c r="Q11152" s="6">
        <f>YEAR(tbl_Sales[[#This Row],[Date]])</f>
        <v>2017</v>
      </c>
    </row>
    <row r="11153" spans="1:17" x14ac:dyDescent="0.25">
      <c r="A11153" s="1">
        <v>42956</v>
      </c>
      <c r="B11153">
        <v>751000</v>
      </c>
      <c r="C11153" t="s">
        <v>51</v>
      </c>
      <c r="D11153" t="s">
        <v>12427</v>
      </c>
      <c r="E11153" t="s">
        <v>5</v>
      </c>
      <c r="F11153">
        <v>3095</v>
      </c>
      <c r="G11153">
        <v>3</v>
      </c>
      <c r="H11153">
        <v>2</v>
      </c>
      <c r="I11153">
        <v>2</v>
      </c>
      <c r="J11153">
        <v>247</v>
      </c>
      <c r="K11153">
        <v>2009</v>
      </c>
      <c r="L11153" t="s">
        <v>11331</v>
      </c>
      <c r="M11153" t="s">
        <v>7521</v>
      </c>
      <c r="N11153" t="s">
        <v>7523</v>
      </c>
      <c r="O11153" s="6" t="str">
        <f>INDEX(lkp_Region,MATCH(tbl_Sales[[#This Row],[Suburb]],lkp_Suburb,0))</f>
        <v>Eastern Metropolitan</v>
      </c>
      <c r="P11153" s="6">
        <f>MONTH(tbl_Sales[[#This Row],[Date]])</f>
        <v>8</v>
      </c>
      <c r="Q11153" s="6">
        <f>YEAR(tbl_Sales[[#This Row],[Date]])</f>
        <v>2017</v>
      </c>
    </row>
    <row r="11154" spans="1:17" x14ac:dyDescent="0.25">
      <c r="A11154" s="1">
        <v>42956</v>
      </c>
      <c r="B11154">
        <v>870000</v>
      </c>
      <c r="C11154" t="s">
        <v>2</v>
      </c>
      <c r="D11154" t="s">
        <v>12427</v>
      </c>
      <c r="E11154" t="s">
        <v>5</v>
      </c>
      <c r="F11154">
        <v>3044</v>
      </c>
      <c r="G11154">
        <v>3</v>
      </c>
      <c r="H11154">
        <v>1</v>
      </c>
      <c r="I11154">
        <v>2</v>
      </c>
      <c r="J11154">
        <v>654</v>
      </c>
      <c r="L11154" t="s">
        <v>11332</v>
      </c>
      <c r="M11154" t="s">
        <v>115</v>
      </c>
      <c r="N11154" t="s">
        <v>18</v>
      </c>
      <c r="O11154" s="6" t="str">
        <f>INDEX(lkp_Region,MATCH(tbl_Sales[[#This Row],[Suburb]],lkp_Suburb,0))</f>
        <v>Northern Metropolitan</v>
      </c>
      <c r="P11154" s="6">
        <f>MONTH(tbl_Sales[[#This Row],[Date]])</f>
        <v>8</v>
      </c>
      <c r="Q11154" s="6">
        <f>YEAR(tbl_Sales[[#This Row],[Date]])</f>
        <v>2017</v>
      </c>
    </row>
    <row r="11155" spans="1:17" x14ac:dyDescent="0.25">
      <c r="A11155" s="1">
        <v>42956</v>
      </c>
      <c r="B11155">
        <v>950000</v>
      </c>
      <c r="C11155" t="s">
        <v>2</v>
      </c>
      <c r="D11155" t="s">
        <v>12427</v>
      </c>
      <c r="E11155" t="s">
        <v>5</v>
      </c>
      <c r="F11155">
        <v>3042</v>
      </c>
      <c r="G11155">
        <v>4</v>
      </c>
      <c r="H11155">
        <v>1</v>
      </c>
      <c r="I11155">
        <v>2</v>
      </c>
      <c r="J11155">
        <v>558</v>
      </c>
      <c r="K11155">
        <v>1970</v>
      </c>
      <c r="L11155" t="s">
        <v>11333</v>
      </c>
      <c r="M11155" t="s">
        <v>86</v>
      </c>
      <c r="N11155" t="s">
        <v>49</v>
      </c>
      <c r="O11155" s="6" t="str">
        <f>INDEX(lkp_Region,MATCH(tbl_Sales[[#This Row],[Suburb]],lkp_Suburb,0))</f>
        <v>Western Metropolitan</v>
      </c>
      <c r="P11155" s="6">
        <f>MONTH(tbl_Sales[[#This Row],[Date]])</f>
        <v>8</v>
      </c>
      <c r="Q11155" s="6">
        <f>YEAR(tbl_Sales[[#This Row],[Date]])</f>
        <v>2017</v>
      </c>
    </row>
    <row r="11156" spans="1:17" x14ac:dyDescent="0.25">
      <c r="A11156" s="1">
        <v>42956</v>
      </c>
      <c r="B11156">
        <v>472000</v>
      </c>
      <c r="C11156" t="s">
        <v>13</v>
      </c>
      <c r="D11156" t="s">
        <v>12426</v>
      </c>
      <c r="E11156" t="s">
        <v>10</v>
      </c>
      <c r="F11156">
        <v>3166</v>
      </c>
      <c r="G11156">
        <v>2</v>
      </c>
      <c r="H11156">
        <v>1</v>
      </c>
      <c r="I11156">
        <v>1</v>
      </c>
      <c r="J11156">
        <v>0</v>
      </c>
      <c r="K11156">
        <v>1970</v>
      </c>
      <c r="L11156" t="s">
        <v>11334</v>
      </c>
      <c r="M11156" t="s">
        <v>262</v>
      </c>
      <c r="N11156" t="s">
        <v>31</v>
      </c>
      <c r="O11156" s="6" t="str">
        <f>INDEX(lkp_Region,MATCH(tbl_Sales[[#This Row],[Suburb]],lkp_Suburb,0))</f>
        <v>Southern Metropolitan</v>
      </c>
      <c r="P11156" s="6">
        <f>MONTH(tbl_Sales[[#This Row],[Date]])</f>
        <v>8</v>
      </c>
      <c r="Q11156" s="6">
        <f>YEAR(tbl_Sales[[#This Row],[Date]])</f>
        <v>2017</v>
      </c>
    </row>
    <row r="11157" spans="1:17" x14ac:dyDescent="0.25">
      <c r="A11157" s="1">
        <v>42956</v>
      </c>
      <c r="B11157">
        <v>1200000</v>
      </c>
      <c r="C11157" t="s">
        <v>2</v>
      </c>
      <c r="D11157" t="s">
        <v>12424</v>
      </c>
      <c r="E11157" t="s">
        <v>10</v>
      </c>
      <c r="F11157">
        <v>3150</v>
      </c>
      <c r="G11157">
        <v>4</v>
      </c>
      <c r="H11157">
        <v>2</v>
      </c>
      <c r="I11157">
        <v>2</v>
      </c>
      <c r="J11157">
        <v>660</v>
      </c>
      <c r="L11157" t="s">
        <v>11335</v>
      </c>
      <c r="M11157" t="s">
        <v>8079</v>
      </c>
      <c r="N11157" t="s">
        <v>31</v>
      </c>
      <c r="O11157" s="6" t="str">
        <f>INDEX(lkp_Region,MATCH(tbl_Sales[[#This Row],[Suburb]],lkp_Suburb,0))</f>
        <v>Eastern Metropolitan</v>
      </c>
      <c r="P11157" s="6">
        <f>MONTH(tbl_Sales[[#This Row],[Date]])</f>
        <v>8</v>
      </c>
      <c r="Q11157" s="6">
        <f>YEAR(tbl_Sales[[#This Row],[Date]])</f>
        <v>2017</v>
      </c>
    </row>
    <row r="11158" spans="1:17" x14ac:dyDescent="0.25">
      <c r="A11158" s="1">
        <v>42956</v>
      </c>
      <c r="B11158">
        <v>1800000</v>
      </c>
      <c r="C11158" t="s">
        <v>2</v>
      </c>
      <c r="D11158" t="s">
        <v>12427</v>
      </c>
      <c r="E11158" t="s">
        <v>10</v>
      </c>
      <c r="F11158">
        <v>3150</v>
      </c>
      <c r="G11158">
        <v>3</v>
      </c>
      <c r="H11158">
        <v>1</v>
      </c>
      <c r="I11158">
        <v>1</v>
      </c>
      <c r="J11158">
        <v>729</v>
      </c>
      <c r="L11158" t="s">
        <v>11336</v>
      </c>
      <c r="M11158" t="s">
        <v>8079</v>
      </c>
      <c r="N11158" t="s">
        <v>31</v>
      </c>
      <c r="O11158" s="6" t="str">
        <f>INDEX(lkp_Region,MATCH(tbl_Sales[[#This Row],[Suburb]],lkp_Suburb,0))</f>
        <v>Eastern Metropolitan</v>
      </c>
      <c r="P11158" s="6">
        <f>MONTH(tbl_Sales[[#This Row],[Date]])</f>
        <v>8</v>
      </c>
      <c r="Q11158" s="6">
        <f>YEAR(tbl_Sales[[#This Row],[Date]])</f>
        <v>2017</v>
      </c>
    </row>
    <row r="11159" spans="1:17" x14ac:dyDescent="0.25">
      <c r="A11159" s="1">
        <v>42956</v>
      </c>
      <c r="B11159">
        <v>620000</v>
      </c>
      <c r="C11159" t="s">
        <v>13</v>
      </c>
      <c r="D11159" t="s">
        <v>12429</v>
      </c>
      <c r="E11159" t="s">
        <v>10</v>
      </c>
      <c r="F11159">
        <v>3053</v>
      </c>
      <c r="G11159">
        <v>2</v>
      </c>
      <c r="H11159">
        <v>2</v>
      </c>
      <c r="I11159">
        <v>1</v>
      </c>
      <c r="J11159">
        <v>0</v>
      </c>
      <c r="K11159">
        <v>2013</v>
      </c>
      <c r="L11159" t="s">
        <v>11337</v>
      </c>
      <c r="M11159" t="s">
        <v>164</v>
      </c>
      <c r="N11159" t="s">
        <v>88</v>
      </c>
      <c r="O11159" s="6" t="str">
        <f>INDEX(lkp_Region,MATCH(tbl_Sales[[#This Row],[Suburb]],lkp_Suburb,0))</f>
        <v>Northern Metropolitan</v>
      </c>
      <c r="P11159" s="6">
        <f>MONTH(tbl_Sales[[#This Row],[Date]])</f>
        <v>8</v>
      </c>
      <c r="Q11159" s="6">
        <f>YEAR(tbl_Sales[[#This Row],[Date]])</f>
        <v>2017</v>
      </c>
    </row>
    <row r="11160" spans="1:17" x14ac:dyDescent="0.25">
      <c r="A11160" s="1">
        <v>42956</v>
      </c>
      <c r="B11160">
        <v>1044000</v>
      </c>
      <c r="C11160" t="s">
        <v>2</v>
      </c>
      <c r="D11160" t="s">
        <v>12431</v>
      </c>
      <c r="E11160" t="s">
        <v>5</v>
      </c>
      <c r="F11160">
        <v>3013</v>
      </c>
      <c r="G11160">
        <v>2</v>
      </c>
      <c r="H11160">
        <v>1</v>
      </c>
      <c r="I11160">
        <v>0</v>
      </c>
      <c r="J11160">
        <v>197</v>
      </c>
      <c r="L11160" t="s">
        <v>11338</v>
      </c>
      <c r="M11160" t="s">
        <v>65</v>
      </c>
      <c r="N11160" t="s">
        <v>21</v>
      </c>
      <c r="O11160" s="6" t="str">
        <f>INDEX(lkp_Region,MATCH(tbl_Sales[[#This Row],[Suburb]],lkp_Suburb,0))</f>
        <v>Western Metropolitan</v>
      </c>
      <c r="P11160" s="6">
        <f>MONTH(tbl_Sales[[#This Row],[Date]])</f>
        <v>8</v>
      </c>
      <c r="Q11160" s="6">
        <f>YEAR(tbl_Sales[[#This Row],[Date]])</f>
        <v>2017</v>
      </c>
    </row>
    <row r="11161" spans="1:17" x14ac:dyDescent="0.25">
      <c r="A11161" s="1">
        <v>42956</v>
      </c>
      <c r="B11161">
        <v>780000</v>
      </c>
      <c r="C11161" t="s">
        <v>13</v>
      </c>
      <c r="D11161" t="s">
        <v>12425</v>
      </c>
      <c r="E11161" t="s">
        <v>5</v>
      </c>
      <c r="F11161">
        <v>3108</v>
      </c>
      <c r="G11161">
        <v>3</v>
      </c>
      <c r="H11161">
        <v>1</v>
      </c>
      <c r="I11161">
        <v>2</v>
      </c>
      <c r="J11161">
        <v>220</v>
      </c>
      <c r="L11161" t="s">
        <v>11339</v>
      </c>
      <c r="M11161" t="s">
        <v>126</v>
      </c>
      <c r="N11161" t="s">
        <v>128</v>
      </c>
      <c r="O11161" s="6" t="str">
        <f>INDEX(lkp_Region,MATCH(tbl_Sales[[#This Row],[Suburb]],lkp_Suburb,0))</f>
        <v>Eastern Metropolitan</v>
      </c>
      <c r="P11161" s="6">
        <f>MONTH(tbl_Sales[[#This Row],[Date]])</f>
        <v>8</v>
      </c>
      <c r="Q11161" s="6">
        <f>YEAR(tbl_Sales[[#This Row],[Date]])</f>
        <v>2017</v>
      </c>
    </row>
    <row r="11162" spans="1:17" x14ac:dyDescent="0.25">
      <c r="A11162" s="1">
        <v>42956</v>
      </c>
      <c r="B11162">
        <v>1051000</v>
      </c>
      <c r="C11162" t="s">
        <v>2</v>
      </c>
      <c r="D11162" t="s">
        <v>12427</v>
      </c>
      <c r="E11162" t="s">
        <v>10</v>
      </c>
      <c r="F11162">
        <v>3195</v>
      </c>
      <c r="G11162">
        <v>3</v>
      </c>
      <c r="H11162">
        <v>2</v>
      </c>
      <c r="I11162">
        <v>2</v>
      </c>
      <c r="J11162">
        <v>597</v>
      </c>
      <c r="L11162" t="s">
        <v>11340</v>
      </c>
      <c r="M11162" t="s">
        <v>7624</v>
      </c>
      <c r="N11162" t="s">
        <v>45</v>
      </c>
      <c r="O11162" s="6" t="str">
        <f>INDEX(lkp_Region,MATCH(tbl_Sales[[#This Row],[Suburb]],lkp_Suburb,0))</f>
        <v>South-Eastern Metropolitan</v>
      </c>
      <c r="P11162" s="6">
        <f>MONTH(tbl_Sales[[#This Row],[Date]])</f>
        <v>8</v>
      </c>
      <c r="Q11162" s="6">
        <f>YEAR(tbl_Sales[[#This Row],[Date]])</f>
        <v>2017</v>
      </c>
    </row>
    <row r="11163" spans="1:17" x14ac:dyDescent="0.25">
      <c r="A11163" s="1">
        <v>42956</v>
      </c>
      <c r="B11163">
        <v>2185000</v>
      </c>
      <c r="C11163" t="s">
        <v>2</v>
      </c>
      <c r="D11163" t="s">
        <v>12427</v>
      </c>
      <c r="E11163" t="s">
        <v>10</v>
      </c>
      <c r="F11163">
        <v>3195</v>
      </c>
      <c r="G11163">
        <v>4</v>
      </c>
      <c r="H11163">
        <v>2</v>
      </c>
      <c r="I11163">
        <v>3</v>
      </c>
      <c r="J11163">
        <v>220</v>
      </c>
      <c r="K11163">
        <v>2010</v>
      </c>
      <c r="L11163" t="s">
        <v>11341</v>
      </c>
      <c r="M11163" t="s">
        <v>7624</v>
      </c>
      <c r="N11163" t="s">
        <v>45</v>
      </c>
      <c r="O11163" s="6" t="str">
        <f>INDEX(lkp_Region,MATCH(tbl_Sales[[#This Row],[Suburb]],lkp_Suburb,0))</f>
        <v>South-Eastern Metropolitan</v>
      </c>
      <c r="P11163" s="6">
        <f>MONTH(tbl_Sales[[#This Row],[Date]])</f>
        <v>8</v>
      </c>
      <c r="Q11163" s="6">
        <f>YEAR(tbl_Sales[[#This Row],[Date]])</f>
        <v>2017</v>
      </c>
    </row>
    <row r="11164" spans="1:17" x14ac:dyDescent="0.25">
      <c r="A11164" s="1">
        <v>42956</v>
      </c>
      <c r="B11164">
        <v>515000</v>
      </c>
      <c r="C11164" t="s">
        <v>2</v>
      </c>
      <c r="D11164" t="s">
        <v>12423</v>
      </c>
      <c r="E11164" t="s">
        <v>10</v>
      </c>
      <c r="F11164">
        <v>3048</v>
      </c>
      <c r="G11164">
        <v>4</v>
      </c>
      <c r="H11164">
        <v>1</v>
      </c>
      <c r="I11164">
        <v>0</v>
      </c>
      <c r="J11164">
        <v>616</v>
      </c>
      <c r="L11164" t="s">
        <v>11342</v>
      </c>
      <c r="M11164" t="s">
        <v>10591</v>
      </c>
      <c r="N11164" t="s">
        <v>195</v>
      </c>
      <c r="O11164" s="6" t="str">
        <f>INDEX(lkp_Region,MATCH(tbl_Sales[[#This Row],[Suburb]],lkp_Suburb,0))</f>
        <v>Northern Metropolitan</v>
      </c>
      <c r="P11164" s="6">
        <f>MONTH(tbl_Sales[[#This Row],[Date]])</f>
        <v>8</v>
      </c>
      <c r="Q11164" s="6">
        <f>YEAR(tbl_Sales[[#This Row],[Date]])</f>
        <v>2017</v>
      </c>
    </row>
    <row r="11165" spans="1:17" x14ac:dyDescent="0.25">
      <c r="A11165" s="1">
        <v>42956</v>
      </c>
      <c r="B11165">
        <v>895000</v>
      </c>
      <c r="C11165" t="s">
        <v>2</v>
      </c>
      <c r="D11165" t="s">
        <v>12425</v>
      </c>
      <c r="E11165" t="s">
        <v>10</v>
      </c>
      <c r="F11165">
        <v>3043</v>
      </c>
      <c r="G11165">
        <v>4</v>
      </c>
      <c r="H11165">
        <v>2</v>
      </c>
      <c r="I11165">
        <v>2</v>
      </c>
      <c r="J11165">
        <v>700</v>
      </c>
      <c r="K11165">
        <v>1999</v>
      </c>
      <c r="L11165" t="s">
        <v>11343</v>
      </c>
      <c r="M11165" t="s">
        <v>7892</v>
      </c>
      <c r="N11165" t="s">
        <v>195</v>
      </c>
      <c r="O11165" s="6" t="str">
        <f>INDEX(lkp_Region,MATCH(tbl_Sales[[#This Row],[Suburb]],lkp_Suburb,0))</f>
        <v>Western Metropolitan</v>
      </c>
      <c r="P11165" s="6">
        <f>MONTH(tbl_Sales[[#This Row],[Date]])</f>
        <v>8</v>
      </c>
      <c r="Q11165" s="6">
        <f>YEAR(tbl_Sales[[#This Row],[Date]])</f>
        <v>2017</v>
      </c>
    </row>
    <row r="11166" spans="1:17" x14ac:dyDescent="0.25">
      <c r="A11166" s="1">
        <v>42956</v>
      </c>
      <c r="B11166">
        <v>420000</v>
      </c>
      <c r="C11166" t="s">
        <v>13</v>
      </c>
      <c r="D11166" t="s">
        <v>12428</v>
      </c>
      <c r="E11166" t="s">
        <v>10</v>
      </c>
      <c r="F11166">
        <v>3122</v>
      </c>
      <c r="G11166">
        <v>1</v>
      </c>
      <c r="H11166">
        <v>1</v>
      </c>
      <c r="I11166">
        <v>1</v>
      </c>
      <c r="J11166">
        <v>0</v>
      </c>
      <c r="K11166">
        <v>2004</v>
      </c>
      <c r="L11166" t="s">
        <v>11344</v>
      </c>
      <c r="M11166" t="s">
        <v>461</v>
      </c>
      <c r="N11166" t="s">
        <v>101</v>
      </c>
      <c r="O11166" s="6" t="str">
        <f>INDEX(lkp_Region,MATCH(tbl_Sales[[#This Row],[Suburb]],lkp_Suburb,0))</f>
        <v>Southern Metropolitan</v>
      </c>
      <c r="P11166" s="6">
        <f>MONTH(tbl_Sales[[#This Row],[Date]])</f>
        <v>8</v>
      </c>
      <c r="Q11166" s="6">
        <f>YEAR(tbl_Sales[[#This Row],[Date]])</f>
        <v>2017</v>
      </c>
    </row>
    <row r="11167" spans="1:17" x14ac:dyDescent="0.25">
      <c r="A11167" s="1">
        <v>42956</v>
      </c>
      <c r="B11167">
        <v>950000</v>
      </c>
      <c r="C11167" t="s">
        <v>51</v>
      </c>
      <c r="D11167" t="s">
        <v>12429</v>
      </c>
      <c r="E11167" t="s">
        <v>10</v>
      </c>
      <c r="F11167">
        <v>3192</v>
      </c>
      <c r="G11167">
        <v>3</v>
      </c>
      <c r="H11167">
        <v>3</v>
      </c>
      <c r="I11167">
        <v>2</v>
      </c>
      <c r="J11167">
        <v>160</v>
      </c>
      <c r="K11167">
        <v>2013</v>
      </c>
      <c r="L11167" t="s">
        <v>11345</v>
      </c>
      <c r="M11167" t="s">
        <v>7622</v>
      </c>
      <c r="N11167" t="s">
        <v>107</v>
      </c>
      <c r="O11167" s="6" t="str">
        <f>INDEX(lkp_Region,MATCH(tbl_Sales[[#This Row],[Suburb]],lkp_Suburb,0))</f>
        <v>Southern Metropolitan</v>
      </c>
      <c r="P11167" s="6">
        <f>MONTH(tbl_Sales[[#This Row],[Date]])</f>
        <v>8</v>
      </c>
      <c r="Q11167" s="6">
        <f>YEAR(tbl_Sales[[#This Row],[Date]])</f>
        <v>2017</v>
      </c>
    </row>
    <row r="11168" spans="1:17" x14ac:dyDescent="0.25">
      <c r="A11168" s="1">
        <v>42956</v>
      </c>
      <c r="B11168">
        <v>710000</v>
      </c>
      <c r="C11168" t="s">
        <v>2</v>
      </c>
      <c r="D11168" t="s">
        <v>12424</v>
      </c>
      <c r="E11168" t="s">
        <v>10</v>
      </c>
      <c r="F11168">
        <v>3081</v>
      </c>
      <c r="G11168">
        <v>3</v>
      </c>
      <c r="H11168">
        <v>1</v>
      </c>
      <c r="I11168">
        <v>1</v>
      </c>
      <c r="J11168">
        <v>577</v>
      </c>
      <c r="L11168" t="s">
        <v>11346</v>
      </c>
      <c r="M11168" t="s">
        <v>148</v>
      </c>
      <c r="N11168" t="s">
        <v>150</v>
      </c>
      <c r="O11168" s="6" t="str">
        <f>INDEX(lkp_Region,MATCH(tbl_Sales[[#This Row],[Suburb]],lkp_Suburb,0))</f>
        <v>Eastern Metropolitan</v>
      </c>
      <c r="P11168" s="6">
        <f>MONTH(tbl_Sales[[#This Row],[Date]])</f>
        <v>8</v>
      </c>
      <c r="Q11168" s="6">
        <f>YEAR(tbl_Sales[[#This Row],[Date]])</f>
        <v>2017</v>
      </c>
    </row>
    <row r="11169" spans="1:17" x14ac:dyDescent="0.25">
      <c r="A11169" s="1">
        <v>42956</v>
      </c>
      <c r="B11169">
        <v>990000</v>
      </c>
      <c r="C11169" t="s">
        <v>2</v>
      </c>
      <c r="D11169" t="s">
        <v>12426</v>
      </c>
      <c r="E11169" t="s">
        <v>10</v>
      </c>
      <c r="F11169">
        <v>3088</v>
      </c>
      <c r="G11169">
        <v>6</v>
      </c>
      <c r="H11169">
        <v>3</v>
      </c>
      <c r="I11169">
        <v>2</v>
      </c>
      <c r="J11169">
        <v>562</v>
      </c>
      <c r="L11169" t="s">
        <v>11347</v>
      </c>
      <c r="M11169" t="s">
        <v>7635</v>
      </c>
      <c r="N11169" t="s">
        <v>150</v>
      </c>
      <c r="O11169" s="6" t="str">
        <f>INDEX(lkp_Region,MATCH(tbl_Sales[[#This Row],[Suburb]],lkp_Suburb,0))</f>
        <v>Northern Metropolitan</v>
      </c>
      <c r="P11169" s="6">
        <f>MONTH(tbl_Sales[[#This Row],[Date]])</f>
        <v>8</v>
      </c>
      <c r="Q11169" s="6">
        <f>YEAR(tbl_Sales[[#This Row],[Date]])</f>
        <v>2017</v>
      </c>
    </row>
    <row r="11170" spans="1:17" x14ac:dyDescent="0.25">
      <c r="A11170" s="1">
        <v>42957</v>
      </c>
      <c r="B11170">
        <v>650000</v>
      </c>
      <c r="C11170" t="s">
        <v>2</v>
      </c>
      <c r="D11170" t="s">
        <v>12432</v>
      </c>
      <c r="E11170" t="s">
        <v>5</v>
      </c>
      <c r="F11170">
        <v>3777</v>
      </c>
      <c r="G11170">
        <v>3</v>
      </c>
      <c r="H11170">
        <v>2</v>
      </c>
      <c r="I11170">
        <v>4</v>
      </c>
      <c r="J11170">
        <v>724</v>
      </c>
      <c r="K11170">
        <v>2009</v>
      </c>
      <c r="L11170" t="s">
        <v>11349</v>
      </c>
      <c r="M11170" t="s">
        <v>11348</v>
      </c>
      <c r="N11170" t="s">
        <v>7639</v>
      </c>
      <c r="O11170" s="6" t="str">
        <f>INDEX(lkp_Region,MATCH(tbl_Sales[[#This Row],[Suburb]],lkp_Suburb,0))</f>
        <v>Northern Victoria</v>
      </c>
      <c r="P11170" s="6">
        <f>MONTH(tbl_Sales[[#This Row],[Date]])</f>
        <v>8</v>
      </c>
      <c r="Q11170" s="6">
        <f>YEAR(tbl_Sales[[#This Row],[Date]])</f>
        <v>2017</v>
      </c>
    </row>
    <row r="11171" spans="1:17" x14ac:dyDescent="0.25">
      <c r="A11171" s="1">
        <v>42957</v>
      </c>
      <c r="B11171">
        <v>911000</v>
      </c>
      <c r="C11171" t="s">
        <v>2</v>
      </c>
      <c r="D11171" t="s">
        <v>12430</v>
      </c>
      <c r="E11171" t="s">
        <v>10</v>
      </c>
      <c r="F11171">
        <v>3067</v>
      </c>
      <c r="G11171">
        <v>2</v>
      </c>
      <c r="H11171">
        <v>1</v>
      </c>
      <c r="I11171">
        <v>0</v>
      </c>
      <c r="J11171">
        <v>141</v>
      </c>
      <c r="L11171" t="s">
        <v>11350</v>
      </c>
      <c r="M11171" t="s">
        <v>38</v>
      </c>
      <c r="N11171" t="s">
        <v>8</v>
      </c>
      <c r="O11171" s="6" t="str">
        <f>INDEX(lkp_Region,MATCH(tbl_Sales[[#This Row],[Suburb]],lkp_Suburb,0))</f>
        <v>Northern Metropolitan</v>
      </c>
      <c r="P11171" s="6">
        <f>MONTH(tbl_Sales[[#This Row],[Date]])</f>
        <v>8</v>
      </c>
      <c r="Q11171" s="6">
        <f>YEAR(tbl_Sales[[#This Row],[Date]])</f>
        <v>2017</v>
      </c>
    </row>
    <row r="11172" spans="1:17" x14ac:dyDescent="0.25">
      <c r="A11172" s="1">
        <v>42957</v>
      </c>
      <c r="B11172">
        <v>1400000</v>
      </c>
      <c r="C11172" t="s">
        <v>2</v>
      </c>
      <c r="D11172" t="s">
        <v>12429</v>
      </c>
      <c r="E11172" t="s">
        <v>5</v>
      </c>
      <c r="F11172">
        <v>3054</v>
      </c>
      <c r="G11172">
        <v>3</v>
      </c>
      <c r="H11172">
        <v>2</v>
      </c>
      <c r="I11172">
        <v>0</v>
      </c>
      <c r="J11172">
        <v>107</v>
      </c>
      <c r="L11172" t="s">
        <v>11351</v>
      </c>
      <c r="M11172" t="s">
        <v>513</v>
      </c>
      <c r="N11172" t="s">
        <v>8</v>
      </c>
      <c r="O11172" s="6" t="str">
        <f>INDEX(lkp_Region,MATCH(tbl_Sales[[#This Row],[Suburb]],lkp_Suburb,0))</f>
        <v>Northern Metropolitan</v>
      </c>
      <c r="P11172" s="6">
        <f>MONTH(tbl_Sales[[#This Row],[Date]])</f>
        <v>8</v>
      </c>
      <c r="Q11172" s="6">
        <f>YEAR(tbl_Sales[[#This Row],[Date]])</f>
        <v>2017</v>
      </c>
    </row>
    <row r="11173" spans="1:17" x14ac:dyDescent="0.25">
      <c r="A11173" s="1">
        <v>42957</v>
      </c>
      <c r="B11173">
        <v>1662500</v>
      </c>
      <c r="C11173" t="s">
        <v>2</v>
      </c>
      <c r="D11173" t="s">
        <v>12427</v>
      </c>
      <c r="E11173" t="s">
        <v>10</v>
      </c>
      <c r="F11173">
        <v>3068</v>
      </c>
      <c r="G11173">
        <v>4</v>
      </c>
      <c r="H11173">
        <v>2</v>
      </c>
      <c r="I11173">
        <v>0</v>
      </c>
      <c r="J11173">
        <v>191</v>
      </c>
      <c r="L11173" t="s">
        <v>11352</v>
      </c>
      <c r="M11173" t="s">
        <v>323</v>
      </c>
      <c r="N11173" t="s">
        <v>8</v>
      </c>
      <c r="O11173" s="6" t="str">
        <f>INDEX(lkp_Region,MATCH(tbl_Sales[[#This Row],[Suburb]],lkp_Suburb,0))</f>
        <v>Northern Metropolitan</v>
      </c>
      <c r="P11173" s="6">
        <f>MONTH(tbl_Sales[[#This Row],[Date]])</f>
        <v>8</v>
      </c>
      <c r="Q11173" s="6">
        <f>YEAR(tbl_Sales[[#This Row],[Date]])</f>
        <v>2017</v>
      </c>
    </row>
    <row r="11174" spans="1:17" x14ac:dyDescent="0.25">
      <c r="A11174" s="1">
        <v>42957</v>
      </c>
      <c r="B11174">
        <v>392250</v>
      </c>
      <c r="C11174" t="s">
        <v>13</v>
      </c>
      <c r="D11174" t="s">
        <v>12424</v>
      </c>
      <c r="E11174" t="s">
        <v>10</v>
      </c>
      <c r="F11174">
        <v>3076</v>
      </c>
      <c r="G11174">
        <v>3</v>
      </c>
      <c r="H11174">
        <v>1</v>
      </c>
      <c r="I11174">
        <v>1</v>
      </c>
      <c r="J11174">
        <v>227</v>
      </c>
      <c r="L11174" t="s">
        <v>11353</v>
      </c>
      <c r="M11174" t="s">
        <v>7572</v>
      </c>
      <c r="N11174" t="s">
        <v>7515</v>
      </c>
      <c r="O11174" s="6" t="str">
        <f>INDEX(lkp_Region,MATCH(tbl_Sales[[#This Row],[Suburb]],lkp_Suburb,0))</f>
        <v>Northern Metropolitan</v>
      </c>
      <c r="P11174" s="6">
        <f>MONTH(tbl_Sales[[#This Row],[Date]])</f>
        <v>8</v>
      </c>
      <c r="Q11174" s="6">
        <f>YEAR(tbl_Sales[[#This Row],[Date]])</f>
        <v>2017</v>
      </c>
    </row>
    <row r="11175" spans="1:17" x14ac:dyDescent="0.25">
      <c r="A11175" s="1">
        <v>42957</v>
      </c>
      <c r="B11175">
        <v>500000</v>
      </c>
      <c r="C11175" t="s">
        <v>2</v>
      </c>
      <c r="D11175" t="s">
        <v>12426</v>
      </c>
      <c r="E11175" t="s">
        <v>5</v>
      </c>
      <c r="F11175">
        <v>3754</v>
      </c>
      <c r="G11175">
        <v>4</v>
      </c>
      <c r="H11175">
        <v>2</v>
      </c>
      <c r="I11175">
        <v>2</v>
      </c>
      <c r="J11175">
        <v>550</v>
      </c>
      <c r="L11175" t="s">
        <v>11355</v>
      </c>
      <c r="M11175" t="s">
        <v>11354</v>
      </c>
      <c r="N11175" t="s">
        <v>7515</v>
      </c>
      <c r="O11175" s="6" t="str">
        <f>INDEX(lkp_Region,MATCH(tbl_Sales[[#This Row],[Suburb]],lkp_Suburb,0))</f>
        <v>Northern Victoria</v>
      </c>
      <c r="P11175" s="6">
        <f>MONTH(tbl_Sales[[#This Row],[Date]])</f>
        <v>8</v>
      </c>
      <c r="Q11175" s="6">
        <f>YEAR(tbl_Sales[[#This Row],[Date]])</f>
        <v>2017</v>
      </c>
    </row>
    <row r="11176" spans="1:17" x14ac:dyDescent="0.25">
      <c r="A11176" s="1">
        <v>42957</v>
      </c>
      <c r="B11176">
        <v>701000</v>
      </c>
      <c r="C11176" t="s">
        <v>13</v>
      </c>
      <c r="D11176" t="s">
        <v>12432</v>
      </c>
      <c r="E11176" t="s">
        <v>5</v>
      </c>
      <c r="F11176">
        <v>3182</v>
      </c>
      <c r="G11176">
        <v>2</v>
      </c>
      <c r="H11176">
        <v>1</v>
      </c>
      <c r="I11176">
        <v>0</v>
      </c>
      <c r="J11176">
        <v>0</v>
      </c>
      <c r="K11176">
        <v>1950</v>
      </c>
      <c r="L11176" t="s">
        <v>11356</v>
      </c>
      <c r="M11176" t="s">
        <v>156</v>
      </c>
      <c r="N11176" t="s">
        <v>26</v>
      </c>
      <c r="O11176" s="6" t="str">
        <f>INDEX(lkp_Region,MATCH(tbl_Sales[[#This Row],[Suburb]],lkp_Suburb,0))</f>
        <v>Southern Metropolitan</v>
      </c>
      <c r="P11176" s="6">
        <f>MONTH(tbl_Sales[[#This Row],[Date]])</f>
        <v>8</v>
      </c>
      <c r="Q11176" s="6">
        <f>YEAR(tbl_Sales[[#This Row],[Date]])</f>
        <v>2017</v>
      </c>
    </row>
    <row r="11177" spans="1:17" x14ac:dyDescent="0.25">
      <c r="A11177" s="1">
        <v>42957</v>
      </c>
      <c r="B11177">
        <v>3825000</v>
      </c>
      <c r="C11177" t="s">
        <v>2</v>
      </c>
      <c r="D11177" t="s">
        <v>12430</v>
      </c>
      <c r="E11177" t="s">
        <v>10</v>
      </c>
      <c r="F11177">
        <v>3205</v>
      </c>
      <c r="G11177">
        <v>4</v>
      </c>
      <c r="H11177">
        <v>3</v>
      </c>
      <c r="I11177">
        <v>0</v>
      </c>
      <c r="J11177">
        <v>280</v>
      </c>
      <c r="K11177">
        <v>1890</v>
      </c>
      <c r="L11177" t="s">
        <v>11357</v>
      </c>
      <c r="M11177" t="s">
        <v>185</v>
      </c>
      <c r="N11177" t="s">
        <v>26</v>
      </c>
      <c r="O11177" s="6" t="str">
        <f>INDEX(lkp_Region,MATCH(tbl_Sales[[#This Row],[Suburb]],lkp_Suburb,0))</f>
        <v>Southern Metropolitan</v>
      </c>
      <c r="P11177" s="6">
        <f>MONTH(tbl_Sales[[#This Row],[Date]])</f>
        <v>8</v>
      </c>
      <c r="Q11177" s="6">
        <f>YEAR(tbl_Sales[[#This Row],[Date]])</f>
        <v>2017</v>
      </c>
    </row>
    <row r="11178" spans="1:17" x14ac:dyDescent="0.25">
      <c r="A11178" s="1">
        <v>42957</v>
      </c>
      <c r="B11178">
        <v>741000</v>
      </c>
      <c r="C11178" t="s">
        <v>2</v>
      </c>
      <c r="D11178" t="s">
        <v>12427</v>
      </c>
      <c r="E11178" t="s">
        <v>10</v>
      </c>
      <c r="F11178">
        <v>3046</v>
      </c>
      <c r="G11178">
        <v>4</v>
      </c>
      <c r="H11178">
        <v>1</v>
      </c>
      <c r="I11178">
        <v>2</v>
      </c>
      <c r="J11178">
        <v>652</v>
      </c>
      <c r="K11178">
        <v>1960</v>
      </c>
      <c r="L11178" t="s">
        <v>11358</v>
      </c>
      <c r="M11178" t="s">
        <v>391</v>
      </c>
      <c r="N11178" t="s">
        <v>18</v>
      </c>
      <c r="O11178" s="6" t="str">
        <f>INDEX(lkp_Region,MATCH(tbl_Sales[[#This Row],[Suburb]],lkp_Suburb,0))</f>
        <v>Northern Metropolitan</v>
      </c>
      <c r="P11178" s="6">
        <f>MONTH(tbl_Sales[[#This Row],[Date]])</f>
        <v>8</v>
      </c>
      <c r="Q11178" s="6">
        <f>YEAR(tbl_Sales[[#This Row],[Date]])</f>
        <v>2017</v>
      </c>
    </row>
    <row r="11179" spans="1:17" x14ac:dyDescent="0.25">
      <c r="A11179" s="1">
        <v>42957</v>
      </c>
      <c r="B11179">
        <v>970000</v>
      </c>
      <c r="C11179" t="s">
        <v>2</v>
      </c>
      <c r="D11179" t="s">
        <v>12427</v>
      </c>
      <c r="E11179" t="s">
        <v>10</v>
      </c>
      <c r="F11179">
        <v>3046</v>
      </c>
      <c r="G11179">
        <v>3</v>
      </c>
      <c r="H11179">
        <v>2</v>
      </c>
      <c r="I11179">
        <v>2</v>
      </c>
      <c r="J11179">
        <v>701</v>
      </c>
      <c r="L11179" t="s">
        <v>11359</v>
      </c>
      <c r="M11179" t="s">
        <v>680</v>
      </c>
      <c r="N11179" t="s">
        <v>18</v>
      </c>
      <c r="O11179" s="6" t="str">
        <f>INDEX(lkp_Region,MATCH(tbl_Sales[[#This Row],[Suburb]],lkp_Suburb,0))</f>
        <v>Northern Metropolitan</v>
      </c>
      <c r="P11179" s="6">
        <f>MONTH(tbl_Sales[[#This Row],[Date]])</f>
        <v>8</v>
      </c>
      <c r="Q11179" s="6">
        <f>YEAR(tbl_Sales[[#This Row],[Date]])</f>
        <v>2017</v>
      </c>
    </row>
    <row r="11180" spans="1:17" x14ac:dyDescent="0.25">
      <c r="A11180" s="1">
        <v>42957</v>
      </c>
      <c r="B11180">
        <v>665000</v>
      </c>
      <c r="C11180" t="s">
        <v>2</v>
      </c>
      <c r="D11180" t="s">
        <v>12427</v>
      </c>
      <c r="E11180" t="s">
        <v>5</v>
      </c>
      <c r="F11180">
        <v>3034</v>
      </c>
      <c r="G11180">
        <v>4</v>
      </c>
      <c r="H11180">
        <v>1</v>
      </c>
      <c r="I11180">
        <v>1</v>
      </c>
      <c r="J11180">
        <v>538</v>
      </c>
      <c r="L11180" t="s">
        <v>11360</v>
      </c>
      <c r="M11180" t="s">
        <v>524</v>
      </c>
      <c r="N11180" t="s">
        <v>49</v>
      </c>
      <c r="O11180" s="6" t="str">
        <f>INDEX(lkp_Region,MATCH(tbl_Sales[[#This Row],[Suburb]],lkp_Suburb,0))</f>
        <v>Western Metropolitan</v>
      </c>
      <c r="P11180" s="6">
        <f>MONTH(tbl_Sales[[#This Row],[Date]])</f>
        <v>8</v>
      </c>
      <c r="Q11180" s="6">
        <f>YEAR(tbl_Sales[[#This Row],[Date]])</f>
        <v>2017</v>
      </c>
    </row>
    <row r="11181" spans="1:17" x14ac:dyDescent="0.25">
      <c r="A11181" s="1">
        <v>42957</v>
      </c>
      <c r="B11181">
        <v>1250000</v>
      </c>
      <c r="C11181" t="s">
        <v>2</v>
      </c>
      <c r="D11181" t="s">
        <v>12429</v>
      </c>
      <c r="E11181" t="s">
        <v>5</v>
      </c>
      <c r="F11181">
        <v>3032</v>
      </c>
      <c r="G11181">
        <v>3</v>
      </c>
      <c r="H11181">
        <v>1</v>
      </c>
      <c r="I11181">
        <v>1</v>
      </c>
      <c r="J11181">
        <v>327</v>
      </c>
      <c r="L11181" t="s">
        <v>11361</v>
      </c>
      <c r="M11181" t="s">
        <v>160</v>
      </c>
      <c r="N11181" t="s">
        <v>49</v>
      </c>
      <c r="O11181" s="6" t="str">
        <f>INDEX(lkp_Region,MATCH(tbl_Sales[[#This Row],[Suburb]],lkp_Suburb,0))</f>
        <v>Western Metropolitan</v>
      </c>
      <c r="P11181" s="6">
        <f>MONTH(tbl_Sales[[#This Row],[Date]])</f>
        <v>8</v>
      </c>
      <c r="Q11181" s="6">
        <f>YEAR(tbl_Sales[[#This Row],[Date]])</f>
        <v>2017</v>
      </c>
    </row>
    <row r="11182" spans="1:17" x14ac:dyDescent="0.25">
      <c r="A11182" s="1">
        <v>42957</v>
      </c>
      <c r="B11182">
        <v>710000</v>
      </c>
      <c r="C11182" t="s">
        <v>13</v>
      </c>
      <c r="D11182" t="s">
        <v>12425</v>
      </c>
      <c r="E11182" t="s">
        <v>5</v>
      </c>
      <c r="F11182">
        <v>3031</v>
      </c>
      <c r="G11182">
        <v>2</v>
      </c>
      <c r="H11182">
        <v>2</v>
      </c>
      <c r="I11182">
        <v>1</v>
      </c>
      <c r="J11182">
        <v>2135</v>
      </c>
      <c r="L11182" t="s">
        <v>11362</v>
      </c>
      <c r="M11182" t="s">
        <v>264</v>
      </c>
      <c r="N11182" t="s">
        <v>88</v>
      </c>
      <c r="O11182" s="6" t="str">
        <f>INDEX(lkp_Region,MATCH(tbl_Sales[[#This Row],[Suburb]],lkp_Suburb,0))</f>
        <v>Northern Metropolitan</v>
      </c>
      <c r="P11182" s="6">
        <f>MONTH(tbl_Sales[[#This Row],[Date]])</f>
        <v>8</v>
      </c>
      <c r="Q11182" s="6">
        <f>YEAR(tbl_Sales[[#This Row],[Date]])</f>
        <v>2017</v>
      </c>
    </row>
    <row r="11183" spans="1:17" x14ac:dyDescent="0.25">
      <c r="A11183" s="1">
        <v>42957</v>
      </c>
      <c r="B11183">
        <v>730000</v>
      </c>
      <c r="C11183" t="s">
        <v>2</v>
      </c>
      <c r="D11183" t="s">
        <v>12425</v>
      </c>
      <c r="E11183" t="s">
        <v>5</v>
      </c>
      <c r="F11183">
        <v>3136</v>
      </c>
      <c r="G11183">
        <v>3</v>
      </c>
      <c r="H11183">
        <v>2</v>
      </c>
      <c r="I11183">
        <v>2</v>
      </c>
      <c r="J11183">
        <v>269</v>
      </c>
      <c r="K11183">
        <v>2007</v>
      </c>
      <c r="L11183" t="s">
        <v>11363</v>
      </c>
      <c r="M11183" t="s">
        <v>7654</v>
      </c>
      <c r="N11183" t="s">
        <v>7588</v>
      </c>
      <c r="O11183" s="6" t="str">
        <f>INDEX(lkp_Region,MATCH(tbl_Sales[[#This Row],[Suburb]],lkp_Suburb,0))</f>
        <v>Eastern Metropolitan</v>
      </c>
      <c r="P11183" s="6">
        <f>MONTH(tbl_Sales[[#This Row],[Date]])</f>
        <v>8</v>
      </c>
      <c r="Q11183" s="6">
        <f>YEAR(tbl_Sales[[#This Row],[Date]])</f>
        <v>2017</v>
      </c>
    </row>
    <row r="11184" spans="1:17" x14ac:dyDescent="0.25">
      <c r="A11184" s="1">
        <v>42957</v>
      </c>
      <c r="B11184">
        <v>930000</v>
      </c>
      <c r="C11184" t="s">
        <v>2</v>
      </c>
      <c r="D11184" t="s">
        <v>12431</v>
      </c>
      <c r="E11184" t="s">
        <v>10</v>
      </c>
      <c r="F11184">
        <v>3012</v>
      </c>
      <c r="G11184">
        <v>3</v>
      </c>
      <c r="H11184">
        <v>1</v>
      </c>
      <c r="I11184">
        <v>4</v>
      </c>
      <c r="J11184">
        <v>545</v>
      </c>
      <c r="K11184">
        <v>1940</v>
      </c>
      <c r="L11184" t="s">
        <v>11364</v>
      </c>
      <c r="M11184" t="s">
        <v>19</v>
      </c>
      <c r="N11184" t="s">
        <v>21</v>
      </c>
      <c r="O11184" s="6" t="str">
        <f>INDEX(lkp_Region,MATCH(tbl_Sales[[#This Row],[Suburb]],lkp_Suburb,0))</f>
        <v>Western Metropolitan</v>
      </c>
      <c r="P11184" s="6">
        <f>MONTH(tbl_Sales[[#This Row],[Date]])</f>
        <v>8</v>
      </c>
      <c r="Q11184" s="6">
        <f>YEAR(tbl_Sales[[#This Row],[Date]])</f>
        <v>2017</v>
      </c>
    </row>
    <row r="11185" spans="1:17" x14ac:dyDescent="0.25">
      <c r="A11185" s="1">
        <v>42957</v>
      </c>
      <c r="B11185">
        <v>957000</v>
      </c>
      <c r="C11185" t="s">
        <v>2</v>
      </c>
      <c r="D11185" t="s">
        <v>12431</v>
      </c>
      <c r="E11185" t="s">
        <v>10</v>
      </c>
      <c r="F11185">
        <v>3011</v>
      </c>
      <c r="G11185">
        <v>2</v>
      </c>
      <c r="H11185">
        <v>1</v>
      </c>
      <c r="I11185">
        <v>0</v>
      </c>
      <c r="J11185">
        <v>148</v>
      </c>
      <c r="L11185" t="s">
        <v>11365</v>
      </c>
      <c r="M11185" t="s">
        <v>22</v>
      </c>
      <c r="N11185" t="s">
        <v>21</v>
      </c>
      <c r="O11185" s="6" t="str">
        <f>INDEX(lkp_Region,MATCH(tbl_Sales[[#This Row],[Suburb]],lkp_Suburb,0))</f>
        <v>Western Metropolitan</v>
      </c>
      <c r="P11185" s="6">
        <f>MONTH(tbl_Sales[[#This Row],[Date]])</f>
        <v>8</v>
      </c>
      <c r="Q11185" s="6">
        <f>YEAR(tbl_Sales[[#This Row],[Date]])</f>
        <v>2017</v>
      </c>
    </row>
    <row r="11186" spans="1:17" x14ac:dyDescent="0.25">
      <c r="A11186" s="1">
        <v>42957</v>
      </c>
      <c r="B11186">
        <v>826000</v>
      </c>
      <c r="C11186" t="s">
        <v>2</v>
      </c>
      <c r="D11186" t="s">
        <v>12424</v>
      </c>
      <c r="E11186" t="s">
        <v>10</v>
      </c>
      <c r="F11186">
        <v>3113</v>
      </c>
      <c r="G11186">
        <v>3</v>
      </c>
      <c r="H11186">
        <v>2</v>
      </c>
      <c r="I11186">
        <v>0</v>
      </c>
      <c r="J11186">
        <v>830</v>
      </c>
      <c r="K11186">
        <v>1975</v>
      </c>
      <c r="L11186" t="s">
        <v>11366</v>
      </c>
      <c r="M11186" t="s">
        <v>8985</v>
      </c>
      <c r="N11186" t="s">
        <v>128</v>
      </c>
      <c r="O11186" s="6" t="str">
        <f>INDEX(lkp_Region,MATCH(tbl_Sales[[#This Row],[Suburb]],lkp_Suburb,0))</f>
        <v>Eastern Metropolitan</v>
      </c>
      <c r="P11186" s="6">
        <f>MONTH(tbl_Sales[[#This Row],[Date]])</f>
        <v>8</v>
      </c>
      <c r="Q11186" s="6">
        <f>YEAR(tbl_Sales[[#This Row],[Date]])</f>
        <v>2017</v>
      </c>
    </row>
    <row r="11187" spans="1:17" x14ac:dyDescent="0.25">
      <c r="A11187" s="1">
        <v>42957</v>
      </c>
      <c r="B11187">
        <v>614000</v>
      </c>
      <c r="C11187" t="s">
        <v>2</v>
      </c>
      <c r="D11187" t="s">
        <v>12433</v>
      </c>
      <c r="E11187" t="s">
        <v>10</v>
      </c>
      <c r="F11187">
        <v>3175</v>
      </c>
      <c r="G11187">
        <v>4</v>
      </c>
      <c r="H11187">
        <v>2</v>
      </c>
      <c r="I11187">
        <v>2</v>
      </c>
      <c r="J11187">
        <v>680</v>
      </c>
      <c r="L11187" t="s">
        <v>11367</v>
      </c>
      <c r="M11187" t="s">
        <v>8206</v>
      </c>
      <c r="N11187" t="s">
        <v>7727</v>
      </c>
      <c r="O11187" s="6" t="str">
        <f>INDEX(lkp_Region,MATCH(tbl_Sales[[#This Row],[Suburb]],lkp_Suburb,0))</f>
        <v>South-Eastern Metropolitan</v>
      </c>
      <c r="P11187" s="6">
        <f>MONTH(tbl_Sales[[#This Row],[Date]])</f>
        <v>8</v>
      </c>
      <c r="Q11187" s="6">
        <f>YEAR(tbl_Sales[[#This Row],[Date]])</f>
        <v>2017</v>
      </c>
    </row>
    <row r="11188" spans="1:17" x14ac:dyDescent="0.25">
      <c r="A11188" s="1">
        <v>42957</v>
      </c>
      <c r="B11188">
        <v>410000</v>
      </c>
      <c r="C11188" t="s">
        <v>13</v>
      </c>
      <c r="D11188" t="s">
        <v>12428</v>
      </c>
      <c r="E11188" t="s">
        <v>5</v>
      </c>
      <c r="F11188">
        <v>3204</v>
      </c>
      <c r="G11188">
        <v>2</v>
      </c>
      <c r="H11188">
        <v>1</v>
      </c>
      <c r="I11188">
        <v>1</v>
      </c>
      <c r="J11188">
        <v>834</v>
      </c>
      <c r="K11188">
        <v>1967</v>
      </c>
      <c r="L11188" t="s">
        <v>11368</v>
      </c>
      <c r="M11188" t="s">
        <v>55</v>
      </c>
      <c r="N11188" t="s">
        <v>57</v>
      </c>
      <c r="O11188" s="6" t="str">
        <f>INDEX(lkp_Region,MATCH(tbl_Sales[[#This Row],[Suburb]],lkp_Suburb,0))</f>
        <v>Southern Metropolitan</v>
      </c>
      <c r="P11188" s="6">
        <f>MONTH(tbl_Sales[[#This Row],[Date]])</f>
        <v>8</v>
      </c>
      <c r="Q11188" s="6">
        <f>YEAR(tbl_Sales[[#This Row],[Date]])</f>
        <v>2017</v>
      </c>
    </row>
    <row r="11189" spans="1:17" x14ac:dyDescent="0.25">
      <c r="A11189" s="1">
        <v>42957</v>
      </c>
      <c r="B11189">
        <v>1435000</v>
      </c>
      <c r="C11189" t="s">
        <v>51</v>
      </c>
      <c r="D11189" t="s">
        <v>12428</v>
      </c>
      <c r="E11189" t="s">
        <v>10</v>
      </c>
      <c r="F11189">
        <v>3204</v>
      </c>
      <c r="G11189">
        <v>3</v>
      </c>
      <c r="H11189">
        <v>3</v>
      </c>
      <c r="I11189">
        <v>2</v>
      </c>
      <c r="J11189">
        <v>307</v>
      </c>
      <c r="K11189">
        <v>2014</v>
      </c>
      <c r="L11189" t="s">
        <v>11369</v>
      </c>
      <c r="M11189" t="s">
        <v>55</v>
      </c>
      <c r="N11189" t="s">
        <v>57</v>
      </c>
      <c r="O11189" s="6" t="str">
        <f>INDEX(lkp_Region,MATCH(tbl_Sales[[#This Row],[Suburb]],lkp_Suburb,0))</f>
        <v>Southern Metropolitan</v>
      </c>
      <c r="P11189" s="6">
        <f>MONTH(tbl_Sales[[#This Row],[Date]])</f>
        <v>8</v>
      </c>
      <c r="Q11189" s="6">
        <f>YEAR(tbl_Sales[[#This Row],[Date]])</f>
        <v>2017</v>
      </c>
    </row>
    <row r="11190" spans="1:17" x14ac:dyDescent="0.25">
      <c r="A11190" s="1">
        <v>42957</v>
      </c>
      <c r="B11190">
        <v>1550000</v>
      </c>
      <c r="C11190" t="s">
        <v>2</v>
      </c>
      <c r="D11190" t="s">
        <v>12427</v>
      </c>
      <c r="E11190" t="s">
        <v>10</v>
      </c>
      <c r="F11190">
        <v>3145</v>
      </c>
      <c r="G11190">
        <v>4</v>
      </c>
      <c r="H11190">
        <v>2</v>
      </c>
      <c r="I11190">
        <v>1</v>
      </c>
      <c r="J11190">
        <v>642</v>
      </c>
      <c r="L11190" t="s">
        <v>11370</v>
      </c>
      <c r="M11190" t="s">
        <v>2288</v>
      </c>
      <c r="N11190" t="s">
        <v>57</v>
      </c>
      <c r="O11190" s="6" t="str">
        <f>INDEX(lkp_Region,MATCH(tbl_Sales[[#This Row],[Suburb]],lkp_Suburb,0))</f>
        <v>Southern Metropolitan</v>
      </c>
      <c r="P11190" s="6">
        <f>MONTH(tbl_Sales[[#This Row],[Date]])</f>
        <v>8</v>
      </c>
      <c r="Q11190" s="6">
        <f>YEAR(tbl_Sales[[#This Row],[Date]])</f>
        <v>2017</v>
      </c>
    </row>
    <row r="11191" spans="1:17" x14ac:dyDescent="0.25">
      <c r="A11191" s="1">
        <v>42957</v>
      </c>
      <c r="B11191">
        <v>1175000</v>
      </c>
      <c r="C11191" t="s">
        <v>2</v>
      </c>
      <c r="D11191" t="s">
        <v>12423</v>
      </c>
      <c r="E11191" t="s">
        <v>10</v>
      </c>
      <c r="F11191">
        <v>3073</v>
      </c>
      <c r="G11191">
        <v>3</v>
      </c>
      <c r="H11191">
        <v>1</v>
      </c>
      <c r="I11191">
        <v>4</v>
      </c>
      <c r="J11191">
        <v>545</v>
      </c>
      <c r="L11191" t="s">
        <v>11371</v>
      </c>
      <c r="M11191" t="s">
        <v>93</v>
      </c>
      <c r="N11191" t="s">
        <v>62</v>
      </c>
      <c r="O11191" s="6" t="str">
        <f>INDEX(lkp_Region,MATCH(tbl_Sales[[#This Row],[Suburb]],lkp_Suburb,0))</f>
        <v>Northern Metropolitan</v>
      </c>
      <c r="P11191" s="6">
        <f>MONTH(tbl_Sales[[#This Row],[Date]])</f>
        <v>8</v>
      </c>
      <c r="Q11191" s="6">
        <f>YEAR(tbl_Sales[[#This Row],[Date]])</f>
        <v>2017</v>
      </c>
    </row>
    <row r="11192" spans="1:17" x14ac:dyDescent="0.25">
      <c r="A11192" s="1">
        <v>42957</v>
      </c>
      <c r="B11192">
        <v>1800000</v>
      </c>
      <c r="C11192" t="s">
        <v>2</v>
      </c>
      <c r="D11192" t="s">
        <v>12432</v>
      </c>
      <c r="E11192" t="s">
        <v>5</v>
      </c>
      <c r="F11192">
        <v>3070</v>
      </c>
      <c r="G11192">
        <v>3</v>
      </c>
      <c r="H11192">
        <v>1</v>
      </c>
      <c r="I11192">
        <v>2</v>
      </c>
      <c r="J11192">
        <v>771</v>
      </c>
      <c r="K11192">
        <v>1950</v>
      </c>
      <c r="L11192" t="s">
        <v>11218</v>
      </c>
      <c r="M11192" t="s">
        <v>271</v>
      </c>
      <c r="N11192" t="s">
        <v>62</v>
      </c>
      <c r="O11192" s="6" t="str">
        <f>INDEX(lkp_Region,MATCH(tbl_Sales[[#This Row],[Suburb]],lkp_Suburb,0))</f>
        <v>Northern Metropolitan</v>
      </c>
      <c r="P11192" s="6">
        <f>MONTH(tbl_Sales[[#This Row],[Date]])</f>
        <v>8</v>
      </c>
      <c r="Q11192" s="6">
        <f>YEAR(tbl_Sales[[#This Row],[Date]])</f>
        <v>2017</v>
      </c>
    </row>
    <row r="11193" spans="1:17" x14ac:dyDescent="0.25">
      <c r="A11193" s="1">
        <v>42957</v>
      </c>
      <c r="B11193">
        <v>1015000</v>
      </c>
      <c r="C11193" t="s">
        <v>2</v>
      </c>
      <c r="D11193" t="s">
        <v>12428</v>
      </c>
      <c r="E11193" t="s">
        <v>5</v>
      </c>
      <c r="F11193">
        <v>3802</v>
      </c>
      <c r="G11193">
        <v>5</v>
      </c>
      <c r="H11193">
        <v>2</v>
      </c>
      <c r="I11193">
        <v>2</v>
      </c>
      <c r="J11193">
        <v>836</v>
      </c>
      <c r="K11193">
        <v>1992</v>
      </c>
      <c r="L11193" t="s">
        <v>11372</v>
      </c>
      <c r="M11193" t="s">
        <v>10287</v>
      </c>
      <c r="N11193" t="s">
        <v>7735</v>
      </c>
      <c r="O11193" s="6" t="str">
        <f>INDEX(lkp_Region,MATCH(tbl_Sales[[#This Row],[Suburb]],lkp_Suburb,0))</f>
        <v>South-Eastern Metropolitan</v>
      </c>
      <c r="P11193" s="6">
        <f>MONTH(tbl_Sales[[#This Row],[Date]])</f>
        <v>8</v>
      </c>
      <c r="Q11193" s="6">
        <f>YEAR(tbl_Sales[[#This Row],[Date]])</f>
        <v>2017</v>
      </c>
    </row>
    <row r="11194" spans="1:17" x14ac:dyDescent="0.25">
      <c r="A11194" s="1">
        <v>42957</v>
      </c>
      <c r="B11194">
        <v>627000</v>
      </c>
      <c r="C11194" t="s">
        <v>2</v>
      </c>
      <c r="D11194" t="s">
        <v>12424</v>
      </c>
      <c r="E11194" t="s">
        <v>5</v>
      </c>
      <c r="F11194">
        <v>3021</v>
      </c>
      <c r="G11194">
        <v>3</v>
      </c>
      <c r="H11194">
        <v>1</v>
      </c>
      <c r="I11194">
        <v>3</v>
      </c>
      <c r="J11194">
        <v>581</v>
      </c>
      <c r="L11194" t="s">
        <v>11373</v>
      </c>
      <c r="M11194" t="s">
        <v>7948</v>
      </c>
      <c r="N11194" t="s">
        <v>3</v>
      </c>
      <c r="O11194" s="6" t="str">
        <f>INDEX(lkp_Region,MATCH(tbl_Sales[[#This Row],[Suburb]],lkp_Suburb,0))</f>
        <v>Western Metropolitan</v>
      </c>
      <c r="P11194" s="6">
        <f>MONTH(tbl_Sales[[#This Row],[Date]])</f>
        <v>8</v>
      </c>
      <c r="Q11194" s="6">
        <f>YEAR(tbl_Sales[[#This Row],[Date]])</f>
        <v>2017</v>
      </c>
    </row>
    <row r="11195" spans="1:17" x14ac:dyDescent="0.25">
      <c r="A11195" s="1">
        <v>42957</v>
      </c>
      <c r="B11195">
        <v>580000</v>
      </c>
      <c r="C11195" t="s">
        <v>13</v>
      </c>
      <c r="D11195" t="s">
        <v>12430</v>
      </c>
      <c r="E11195" t="s">
        <v>10</v>
      </c>
      <c r="F11195">
        <v>3122</v>
      </c>
      <c r="G11195">
        <v>2</v>
      </c>
      <c r="H11195">
        <v>1</v>
      </c>
      <c r="I11195">
        <v>1</v>
      </c>
      <c r="J11195">
        <v>0</v>
      </c>
      <c r="L11195" t="s">
        <v>11374</v>
      </c>
      <c r="M11195" t="s">
        <v>461</v>
      </c>
      <c r="N11195" t="s">
        <v>101</v>
      </c>
      <c r="O11195" s="6" t="str">
        <f>INDEX(lkp_Region,MATCH(tbl_Sales[[#This Row],[Suburb]],lkp_Suburb,0))</f>
        <v>Southern Metropolitan</v>
      </c>
      <c r="P11195" s="6">
        <f>MONTH(tbl_Sales[[#This Row],[Date]])</f>
        <v>8</v>
      </c>
      <c r="Q11195" s="6">
        <f>YEAR(tbl_Sales[[#This Row],[Date]])</f>
        <v>2017</v>
      </c>
    </row>
    <row r="11196" spans="1:17" x14ac:dyDescent="0.25">
      <c r="A11196" s="1">
        <v>42957</v>
      </c>
      <c r="B11196">
        <v>1840000</v>
      </c>
      <c r="C11196" t="s">
        <v>2</v>
      </c>
      <c r="D11196" t="s">
        <v>12429</v>
      </c>
      <c r="E11196" t="s">
        <v>10</v>
      </c>
      <c r="F11196">
        <v>3102</v>
      </c>
      <c r="G11196">
        <v>2</v>
      </c>
      <c r="H11196">
        <v>2</v>
      </c>
      <c r="I11196">
        <v>2</v>
      </c>
      <c r="J11196">
        <v>697</v>
      </c>
      <c r="L11196" t="s">
        <v>2548</v>
      </c>
      <c r="M11196" t="s">
        <v>297</v>
      </c>
      <c r="N11196" t="s">
        <v>101</v>
      </c>
      <c r="O11196" s="6" t="str">
        <f>INDEX(lkp_Region,MATCH(tbl_Sales[[#This Row],[Suburb]],lkp_Suburb,0))</f>
        <v>Southern Metropolitan</v>
      </c>
      <c r="P11196" s="6">
        <f>MONTH(tbl_Sales[[#This Row],[Date]])</f>
        <v>8</v>
      </c>
      <c r="Q11196" s="6">
        <f>YEAR(tbl_Sales[[#This Row],[Date]])</f>
        <v>2017</v>
      </c>
    </row>
    <row r="11197" spans="1:17" x14ac:dyDescent="0.25">
      <c r="A11197" s="1">
        <v>42957</v>
      </c>
      <c r="B11197">
        <v>643500</v>
      </c>
      <c r="C11197" t="s">
        <v>13</v>
      </c>
      <c r="D11197" t="s">
        <v>12428</v>
      </c>
      <c r="E11197" t="s">
        <v>10</v>
      </c>
      <c r="F11197">
        <v>3191</v>
      </c>
      <c r="G11197">
        <v>2</v>
      </c>
      <c r="H11197">
        <v>1</v>
      </c>
      <c r="I11197">
        <v>1</v>
      </c>
      <c r="J11197">
        <v>0</v>
      </c>
      <c r="K11197">
        <v>1970</v>
      </c>
      <c r="L11197" t="s">
        <v>11375</v>
      </c>
      <c r="M11197" t="s">
        <v>7562</v>
      </c>
      <c r="N11197" t="s">
        <v>107</v>
      </c>
      <c r="O11197" s="6" t="str">
        <f>INDEX(lkp_Region,MATCH(tbl_Sales[[#This Row],[Suburb]],lkp_Suburb,0))</f>
        <v>Southern Metropolitan</v>
      </c>
      <c r="P11197" s="6">
        <f>MONTH(tbl_Sales[[#This Row],[Date]])</f>
        <v>8</v>
      </c>
      <c r="Q11197" s="6">
        <f>YEAR(tbl_Sales[[#This Row],[Date]])</f>
        <v>2017</v>
      </c>
    </row>
    <row r="11198" spans="1:17" x14ac:dyDescent="0.25">
      <c r="A11198" s="1">
        <v>42958</v>
      </c>
      <c r="B11198">
        <v>735000</v>
      </c>
      <c r="C11198" t="s">
        <v>2</v>
      </c>
      <c r="D11198" t="s">
        <v>12432</v>
      </c>
      <c r="E11198" t="s">
        <v>10</v>
      </c>
      <c r="F11198">
        <v>3765</v>
      </c>
      <c r="G11198">
        <v>4</v>
      </c>
      <c r="H11198">
        <v>2</v>
      </c>
      <c r="I11198">
        <v>2</v>
      </c>
      <c r="J11198">
        <v>846</v>
      </c>
      <c r="K11198">
        <v>1980</v>
      </c>
      <c r="L11198" t="s">
        <v>11377</v>
      </c>
      <c r="M11198" t="s">
        <v>11376</v>
      </c>
      <c r="N11198" t="s">
        <v>7639</v>
      </c>
      <c r="O11198" s="6" t="str">
        <f>INDEX(lkp_Region,MATCH(tbl_Sales[[#This Row],[Suburb]],lkp_Suburb,0))</f>
        <v>Eastern Victoria</v>
      </c>
      <c r="P11198" s="6">
        <f>MONTH(tbl_Sales[[#This Row],[Date]])</f>
        <v>8</v>
      </c>
      <c r="Q11198" s="6">
        <f>YEAR(tbl_Sales[[#This Row],[Date]])</f>
        <v>2017</v>
      </c>
    </row>
    <row r="11199" spans="1:17" x14ac:dyDescent="0.25">
      <c r="A11199" s="1">
        <v>42958</v>
      </c>
      <c r="B11199">
        <v>591000</v>
      </c>
      <c r="C11199" t="s">
        <v>13</v>
      </c>
      <c r="D11199" t="s">
        <v>12427</v>
      </c>
      <c r="E11199" t="s">
        <v>10</v>
      </c>
      <c r="F11199">
        <v>3068</v>
      </c>
      <c r="G11199">
        <v>2</v>
      </c>
      <c r="H11199">
        <v>1</v>
      </c>
      <c r="I11199">
        <v>1</v>
      </c>
      <c r="J11199">
        <v>0</v>
      </c>
      <c r="K11199">
        <v>1970</v>
      </c>
      <c r="L11199" t="s">
        <v>11378</v>
      </c>
      <c r="M11199" t="s">
        <v>323</v>
      </c>
      <c r="N11199" t="s">
        <v>8</v>
      </c>
      <c r="O11199" s="6" t="str">
        <f>INDEX(lkp_Region,MATCH(tbl_Sales[[#This Row],[Suburb]],lkp_Suburb,0))</f>
        <v>Northern Metropolitan</v>
      </c>
      <c r="P11199" s="6">
        <f>MONTH(tbl_Sales[[#This Row],[Date]])</f>
        <v>8</v>
      </c>
      <c r="Q11199" s="6">
        <f>YEAR(tbl_Sales[[#This Row],[Date]])</f>
        <v>2017</v>
      </c>
    </row>
    <row r="11200" spans="1:17" x14ac:dyDescent="0.25">
      <c r="A11200" s="1">
        <v>42958</v>
      </c>
      <c r="B11200">
        <v>471500</v>
      </c>
      <c r="C11200" t="s">
        <v>2</v>
      </c>
      <c r="D11200" t="s">
        <v>12428</v>
      </c>
      <c r="E11200" t="s">
        <v>10</v>
      </c>
      <c r="F11200">
        <v>3030</v>
      </c>
      <c r="G11200">
        <v>3</v>
      </c>
      <c r="H11200">
        <v>1</v>
      </c>
      <c r="I11200">
        <v>2</v>
      </c>
      <c r="J11200">
        <v>530</v>
      </c>
      <c r="L11200" t="s">
        <v>11379</v>
      </c>
      <c r="M11200" t="s">
        <v>8069</v>
      </c>
      <c r="N11200" t="s">
        <v>7964</v>
      </c>
      <c r="O11200" s="6" t="str">
        <f>INDEX(lkp_Region,MATCH(tbl_Sales[[#This Row],[Suburb]],lkp_Suburb,0))</f>
        <v>Western Metropolitan</v>
      </c>
      <c r="P11200" s="6">
        <f>MONTH(tbl_Sales[[#This Row],[Date]])</f>
        <v>8</v>
      </c>
      <c r="Q11200" s="6">
        <f>YEAR(tbl_Sales[[#This Row],[Date]])</f>
        <v>2017</v>
      </c>
    </row>
    <row r="11201" spans="1:17" x14ac:dyDescent="0.25">
      <c r="A11201" s="1">
        <v>42958</v>
      </c>
      <c r="B11201">
        <v>1090000</v>
      </c>
      <c r="C11201" t="s">
        <v>13</v>
      </c>
      <c r="D11201" t="s">
        <v>12428</v>
      </c>
      <c r="E11201" t="s">
        <v>10</v>
      </c>
      <c r="F11201">
        <v>3141</v>
      </c>
      <c r="G11201">
        <v>2</v>
      </c>
      <c r="H11201">
        <v>2</v>
      </c>
      <c r="I11201">
        <v>2</v>
      </c>
      <c r="J11201">
        <v>17200</v>
      </c>
      <c r="K11201">
        <v>2000</v>
      </c>
      <c r="L11201" t="s">
        <v>11380</v>
      </c>
      <c r="M11201" t="s">
        <v>111</v>
      </c>
      <c r="N11201" t="s">
        <v>76</v>
      </c>
      <c r="O11201" s="6" t="str">
        <f>INDEX(lkp_Region,MATCH(tbl_Sales[[#This Row],[Suburb]],lkp_Suburb,0))</f>
        <v>Southern Metropolitan</v>
      </c>
      <c r="P11201" s="6">
        <f>MONTH(tbl_Sales[[#This Row],[Date]])</f>
        <v>8</v>
      </c>
      <c r="Q11201" s="6">
        <f>YEAR(tbl_Sales[[#This Row],[Date]])</f>
        <v>2017</v>
      </c>
    </row>
    <row r="11202" spans="1:17" x14ac:dyDescent="0.25">
      <c r="A11202" s="1">
        <v>42958</v>
      </c>
      <c r="B11202">
        <v>328500</v>
      </c>
      <c r="C11202" t="s">
        <v>13</v>
      </c>
      <c r="D11202" t="s">
        <v>12428</v>
      </c>
      <c r="E11202" t="s">
        <v>10</v>
      </c>
      <c r="F11202">
        <v>3183</v>
      </c>
      <c r="G11202">
        <v>1</v>
      </c>
      <c r="H11202">
        <v>1</v>
      </c>
      <c r="I11202">
        <v>1</v>
      </c>
      <c r="J11202">
        <v>0</v>
      </c>
      <c r="L11202" t="s">
        <v>11381</v>
      </c>
      <c r="M11202" t="s">
        <v>326</v>
      </c>
      <c r="N11202" t="s">
        <v>26</v>
      </c>
      <c r="O11202" s="6" t="str">
        <f>INDEX(lkp_Region,MATCH(tbl_Sales[[#This Row],[Suburb]],lkp_Suburb,0))</f>
        <v>Southern Metropolitan</v>
      </c>
      <c r="P11202" s="6">
        <f>MONTH(tbl_Sales[[#This Row],[Date]])</f>
        <v>8</v>
      </c>
      <c r="Q11202" s="6">
        <f>YEAR(tbl_Sales[[#This Row],[Date]])</f>
        <v>2017</v>
      </c>
    </row>
    <row r="11203" spans="1:17" x14ac:dyDescent="0.25">
      <c r="A11203" s="1">
        <v>42958</v>
      </c>
      <c r="B11203">
        <v>525000</v>
      </c>
      <c r="C11203" t="s">
        <v>13</v>
      </c>
      <c r="D11203" t="s">
        <v>12428</v>
      </c>
      <c r="E11203" t="s">
        <v>10</v>
      </c>
      <c r="F11203">
        <v>3182</v>
      </c>
      <c r="G11203">
        <v>2</v>
      </c>
      <c r="H11203">
        <v>1</v>
      </c>
      <c r="I11203">
        <v>1</v>
      </c>
      <c r="J11203">
        <v>0</v>
      </c>
      <c r="K11203">
        <v>1970</v>
      </c>
      <c r="L11203" t="s">
        <v>11382</v>
      </c>
      <c r="M11203" t="s">
        <v>156</v>
      </c>
      <c r="N11203" t="s">
        <v>26</v>
      </c>
      <c r="O11203" s="6" t="str">
        <f>INDEX(lkp_Region,MATCH(tbl_Sales[[#This Row],[Suburb]],lkp_Suburb,0))</f>
        <v>Southern Metropolitan</v>
      </c>
      <c r="P11203" s="6">
        <f>MONTH(tbl_Sales[[#This Row],[Date]])</f>
        <v>8</v>
      </c>
      <c r="Q11203" s="6">
        <f>YEAR(tbl_Sales[[#This Row],[Date]])</f>
        <v>2017</v>
      </c>
    </row>
    <row r="11204" spans="1:17" x14ac:dyDescent="0.25">
      <c r="A11204" s="1">
        <v>42958</v>
      </c>
      <c r="B11204">
        <v>1285000</v>
      </c>
      <c r="C11204" t="s">
        <v>2</v>
      </c>
      <c r="D11204" t="s">
        <v>12427</v>
      </c>
      <c r="E11204" t="s">
        <v>10</v>
      </c>
      <c r="F11204">
        <v>3058</v>
      </c>
      <c r="G11204">
        <v>3</v>
      </c>
      <c r="H11204">
        <v>1</v>
      </c>
      <c r="I11204">
        <v>2</v>
      </c>
      <c r="J11204">
        <v>579</v>
      </c>
      <c r="K11204">
        <v>1930</v>
      </c>
      <c r="L11204" t="s">
        <v>11383</v>
      </c>
      <c r="M11204" t="s">
        <v>41</v>
      </c>
      <c r="N11204" t="s">
        <v>18</v>
      </c>
      <c r="O11204" s="6" t="str">
        <f>INDEX(lkp_Region,MATCH(tbl_Sales[[#This Row],[Suburb]],lkp_Suburb,0))</f>
        <v>Northern Metropolitan</v>
      </c>
      <c r="P11204" s="6">
        <f>MONTH(tbl_Sales[[#This Row],[Date]])</f>
        <v>8</v>
      </c>
      <c r="Q11204" s="6">
        <f>YEAR(tbl_Sales[[#This Row],[Date]])</f>
        <v>2017</v>
      </c>
    </row>
    <row r="11205" spans="1:17" x14ac:dyDescent="0.25">
      <c r="A11205" s="1">
        <v>42958</v>
      </c>
      <c r="B11205">
        <v>918000</v>
      </c>
      <c r="C11205" t="s">
        <v>2</v>
      </c>
      <c r="D11205" t="s">
        <v>12427</v>
      </c>
      <c r="E11205" t="s">
        <v>10</v>
      </c>
      <c r="F11205">
        <v>3033</v>
      </c>
      <c r="G11205">
        <v>3</v>
      </c>
      <c r="H11205">
        <v>2</v>
      </c>
      <c r="I11205">
        <v>2</v>
      </c>
      <c r="J11205">
        <v>669</v>
      </c>
      <c r="K11205">
        <v>2000</v>
      </c>
      <c r="L11205" t="s">
        <v>11384</v>
      </c>
      <c r="M11205" t="s">
        <v>119</v>
      </c>
      <c r="N11205" t="s">
        <v>49</v>
      </c>
      <c r="O11205" s="6" t="str">
        <f>INDEX(lkp_Region,MATCH(tbl_Sales[[#This Row],[Suburb]],lkp_Suburb,0))</f>
        <v>Western Metropolitan</v>
      </c>
      <c r="P11205" s="6">
        <f>MONTH(tbl_Sales[[#This Row],[Date]])</f>
        <v>8</v>
      </c>
      <c r="Q11205" s="6">
        <f>YEAR(tbl_Sales[[#This Row],[Date]])</f>
        <v>2017</v>
      </c>
    </row>
    <row r="11206" spans="1:17" x14ac:dyDescent="0.25">
      <c r="A11206" s="1">
        <v>42958</v>
      </c>
      <c r="B11206">
        <v>1610000</v>
      </c>
      <c r="C11206" t="s">
        <v>2</v>
      </c>
      <c r="D11206" t="s">
        <v>12429</v>
      </c>
      <c r="E11206" t="s">
        <v>10</v>
      </c>
      <c r="F11206">
        <v>3166</v>
      </c>
      <c r="G11206">
        <v>4</v>
      </c>
      <c r="H11206">
        <v>2</v>
      </c>
      <c r="I11206">
        <v>2</v>
      </c>
      <c r="J11206">
        <v>592</v>
      </c>
      <c r="K11206">
        <v>1950</v>
      </c>
      <c r="L11206" t="s">
        <v>11385</v>
      </c>
      <c r="M11206" t="s">
        <v>246</v>
      </c>
      <c r="N11206" t="s">
        <v>31</v>
      </c>
      <c r="O11206" s="6" t="str">
        <f>INDEX(lkp_Region,MATCH(tbl_Sales[[#This Row],[Suburb]],lkp_Suburb,0))</f>
        <v>Southern Metropolitan</v>
      </c>
      <c r="P11206" s="6">
        <f>MONTH(tbl_Sales[[#This Row],[Date]])</f>
        <v>8</v>
      </c>
      <c r="Q11206" s="6">
        <f>YEAR(tbl_Sales[[#This Row],[Date]])</f>
        <v>2017</v>
      </c>
    </row>
    <row r="11207" spans="1:17" x14ac:dyDescent="0.25">
      <c r="A11207" s="1">
        <v>42958</v>
      </c>
      <c r="B11207">
        <v>1090000</v>
      </c>
      <c r="C11207" t="s">
        <v>2</v>
      </c>
      <c r="D11207" t="s">
        <v>12431</v>
      </c>
      <c r="E11207" t="s">
        <v>10</v>
      </c>
      <c r="F11207">
        <v>3135</v>
      </c>
      <c r="G11207">
        <v>4</v>
      </c>
      <c r="H11207">
        <v>1</v>
      </c>
      <c r="I11207">
        <v>2</v>
      </c>
      <c r="J11207">
        <v>894</v>
      </c>
      <c r="K11207">
        <v>1950</v>
      </c>
      <c r="L11207" t="s">
        <v>11386</v>
      </c>
      <c r="M11207" t="s">
        <v>8016</v>
      </c>
      <c r="N11207" t="s">
        <v>7588</v>
      </c>
      <c r="O11207" s="6" t="str">
        <f>INDEX(lkp_Region,MATCH(tbl_Sales[[#This Row],[Suburb]],lkp_Suburb,0))</f>
        <v>Eastern Metropolitan</v>
      </c>
      <c r="P11207" s="6">
        <f>MONTH(tbl_Sales[[#This Row],[Date]])</f>
        <v>8</v>
      </c>
      <c r="Q11207" s="6">
        <f>YEAR(tbl_Sales[[#This Row],[Date]])</f>
        <v>2017</v>
      </c>
    </row>
    <row r="11208" spans="1:17" x14ac:dyDescent="0.25">
      <c r="A11208" s="1">
        <v>42958</v>
      </c>
      <c r="B11208">
        <v>606000</v>
      </c>
      <c r="C11208" t="s">
        <v>2</v>
      </c>
      <c r="D11208" t="s">
        <v>12432</v>
      </c>
      <c r="E11208" t="s">
        <v>10</v>
      </c>
      <c r="F11208">
        <v>3153</v>
      </c>
      <c r="G11208">
        <v>3</v>
      </c>
      <c r="H11208">
        <v>1</v>
      </c>
      <c r="I11208">
        <v>1</v>
      </c>
      <c r="J11208">
        <v>424</v>
      </c>
      <c r="K11208">
        <v>1970</v>
      </c>
      <c r="L11208" t="s">
        <v>11387</v>
      </c>
      <c r="M11208" t="s">
        <v>8050</v>
      </c>
      <c r="N11208" t="s">
        <v>7768</v>
      </c>
      <c r="O11208" s="6" t="str">
        <f>INDEX(lkp_Region,MATCH(tbl_Sales[[#This Row],[Suburb]],lkp_Suburb,0))</f>
        <v>Eastern Metropolitan</v>
      </c>
      <c r="P11208" s="6">
        <f>MONTH(tbl_Sales[[#This Row],[Date]])</f>
        <v>8</v>
      </c>
      <c r="Q11208" s="6">
        <f>YEAR(tbl_Sales[[#This Row],[Date]])</f>
        <v>2017</v>
      </c>
    </row>
    <row r="11209" spans="1:17" x14ac:dyDescent="0.25">
      <c r="A11209" s="1">
        <v>42958</v>
      </c>
      <c r="B11209">
        <v>860000</v>
      </c>
      <c r="C11209" t="s">
        <v>2</v>
      </c>
      <c r="D11209" t="s">
        <v>12424</v>
      </c>
      <c r="E11209" t="s">
        <v>10</v>
      </c>
      <c r="F11209">
        <v>3178</v>
      </c>
      <c r="G11209">
        <v>3</v>
      </c>
      <c r="H11209">
        <v>2</v>
      </c>
      <c r="I11209">
        <v>2</v>
      </c>
      <c r="J11209">
        <v>537</v>
      </c>
      <c r="K11209">
        <v>2001</v>
      </c>
      <c r="L11209" t="s">
        <v>11388</v>
      </c>
      <c r="M11209" t="s">
        <v>8242</v>
      </c>
      <c r="N11209" t="s">
        <v>7768</v>
      </c>
      <c r="O11209" s="6" t="str">
        <f>INDEX(lkp_Region,MATCH(tbl_Sales[[#This Row],[Suburb]],lkp_Suburb,0))</f>
        <v>South-Eastern Metropolitan</v>
      </c>
      <c r="P11209" s="6">
        <f>MONTH(tbl_Sales[[#This Row],[Date]])</f>
        <v>8</v>
      </c>
      <c r="Q11209" s="6">
        <f>YEAR(tbl_Sales[[#This Row],[Date]])</f>
        <v>2017</v>
      </c>
    </row>
    <row r="11210" spans="1:17" x14ac:dyDescent="0.25">
      <c r="A11210" s="1">
        <v>42958</v>
      </c>
      <c r="B11210">
        <v>372100</v>
      </c>
      <c r="C11210" t="s">
        <v>13</v>
      </c>
      <c r="D11210" t="s">
        <v>12428</v>
      </c>
      <c r="E11210" t="s">
        <v>5</v>
      </c>
      <c r="F11210">
        <v>3012</v>
      </c>
      <c r="G11210">
        <v>2</v>
      </c>
      <c r="H11210">
        <v>1</v>
      </c>
      <c r="I11210">
        <v>1</v>
      </c>
      <c r="J11210">
        <v>0</v>
      </c>
      <c r="K11210">
        <v>2000</v>
      </c>
      <c r="L11210" t="s">
        <v>11389</v>
      </c>
      <c r="M11210" t="s">
        <v>3131</v>
      </c>
      <c r="N11210" t="s">
        <v>69</v>
      </c>
      <c r="O11210" s="6" t="str">
        <f>INDEX(lkp_Region,MATCH(tbl_Sales[[#This Row],[Suburb]],lkp_Suburb,0))</f>
        <v>Western Metropolitan</v>
      </c>
      <c r="P11210" s="6">
        <f>MONTH(tbl_Sales[[#This Row],[Date]])</f>
        <v>8</v>
      </c>
      <c r="Q11210" s="6">
        <f>YEAR(tbl_Sales[[#This Row],[Date]])</f>
        <v>2017</v>
      </c>
    </row>
    <row r="11211" spans="1:17" x14ac:dyDescent="0.25">
      <c r="A11211" s="1">
        <v>42958</v>
      </c>
      <c r="B11211">
        <v>891000</v>
      </c>
      <c r="C11211" t="s">
        <v>2</v>
      </c>
      <c r="D11211" t="s">
        <v>12427</v>
      </c>
      <c r="E11211" t="s">
        <v>10</v>
      </c>
      <c r="F11211">
        <v>3071</v>
      </c>
      <c r="G11211">
        <v>3</v>
      </c>
      <c r="H11211">
        <v>2</v>
      </c>
      <c r="I11211">
        <v>2</v>
      </c>
      <c r="J11211">
        <v>199</v>
      </c>
      <c r="K11211">
        <v>1999</v>
      </c>
      <c r="L11211" t="s">
        <v>11390</v>
      </c>
      <c r="M11211" t="s">
        <v>60</v>
      </c>
      <c r="N11211" t="s">
        <v>62</v>
      </c>
      <c r="O11211" s="6" t="str">
        <f>INDEX(lkp_Region,MATCH(tbl_Sales[[#This Row],[Suburb]],lkp_Suburb,0))</f>
        <v>Northern Metropolitan</v>
      </c>
      <c r="P11211" s="6">
        <f>MONTH(tbl_Sales[[#This Row],[Date]])</f>
        <v>8</v>
      </c>
      <c r="Q11211" s="6">
        <f>YEAR(tbl_Sales[[#This Row],[Date]])</f>
        <v>2017</v>
      </c>
    </row>
    <row r="11212" spans="1:17" x14ac:dyDescent="0.25">
      <c r="A11212" s="1">
        <v>42958</v>
      </c>
      <c r="B11212">
        <v>1236000</v>
      </c>
      <c r="C11212" t="s">
        <v>2</v>
      </c>
      <c r="D11212" t="s">
        <v>12428</v>
      </c>
      <c r="E11212" t="s">
        <v>10</v>
      </c>
      <c r="F11212">
        <v>3071</v>
      </c>
      <c r="G11212">
        <v>3</v>
      </c>
      <c r="H11212">
        <v>1</v>
      </c>
      <c r="I11212">
        <v>1</v>
      </c>
      <c r="J11212">
        <v>508</v>
      </c>
      <c r="L11212" t="s">
        <v>11391</v>
      </c>
      <c r="M11212" t="s">
        <v>60</v>
      </c>
      <c r="N11212" t="s">
        <v>62</v>
      </c>
      <c r="O11212" s="6" t="str">
        <f>INDEX(lkp_Region,MATCH(tbl_Sales[[#This Row],[Suburb]],lkp_Suburb,0))</f>
        <v>Northern Metropolitan</v>
      </c>
      <c r="P11212" s="6">
        <f>MONTH(tbl_Sales[[#This Row],[Date]])</f>
        <v>8</v>
      </c>
      <c r="Q11212" s="6">
        <f>YEAR(tbl_Sales[[#This Row],[Date]])</f>
        <v>2017</v>
      </c>
    </row>
    <row r="11213" spans="1:17" x14ac:dyDescent="0.25">
      <c r="A11213" s="1">
        <v>42958</v>
      </c>
      <c r="B11213">
        <v>572000</v>
      </c>
      <c r="C11213" t="s">
        <v>2</v>
      </c>
      <c r="D11213" t="s">
        <v>12424</v>
      </c>
      <c r="E11213" t="s">
        <v>10</v>
      </c>
      <c r="F11213">
        <v>3977</v>
      </c>
      <c r="G11213">
        <v>5</v>
      </c>
      <c r="H11213">
        <v>2</v>
      </c>
      <c r="I11213">
        <v>1</v>
      </c>
      <c r="J11213">
        <v>581</v>
      </c>
      <c r="L11213" t="s">
        <v>11393</v>
      </c>
      <c r="M11213" t="s">
        <v>11392</v>
      </c>
      <c r="N11213" t="s">
        <v>7735</v>
      </c>
      <c r="O11213" s="6" t="str">
        <f>INDEX(lkp_Region,MATCH(tbl_Sales[[#This Row],[Suburb]],lkp_Suburb,0))</f>
        <v>South-Eastern Metropolitan</v>
      </c>
      <c r="P11213" s="6">
        <f>MONTH(tbl_Sales[[#This Row],[Date]])</f>
        <v>8</v>
      </c>
      <c r="Q11213" s="6">
        <f>YEAR(tbl_Sales[[#This Row],[Date]])</f>
        <v>2017</v>
      </c>
    </row>
    <row r="11214" spans="1:17" x14ac:dyDescent="0.25">
      <c r="A11214" s="1">
        <v>42958</v>
      </c>
      <c r="B11214">
        <v>920000</v>
      </c>
      <c r="C11214" t="s">
        <v>2</v>
      </c>
      <c r="D11214" t="s">
        <v>12427</v>
      </c>
      <c r="E11214" t="s">
        <v>10</v>
      </c>
      <c r="F11214">
        <v>3806</v>
      </c>
      <c r="G11214">
        <v>4</v>
      </c>
      <c r="H11214">
        <v>5</v>
      </c>
      <c r="I11214">
        <v>2</v>
      </c>
      <c r="J11214">
        <v>638</v>
      </c>
      <c r="K11214">
        <v>2014</v>
      </c>
      <c r="L11214" t="s">
        <v>11394</v>
      </c>
      <c r="M11214" t="s">
        <v>7733</v>
      </c>
      <c r="N11214" t="s">
        <v>7735</v>
      </c>
      <c r="O11214" s="6" t="str">
        <f>INDEX(lkp_Region,MATCH(tbl_Sales[[#This Row],[Suburb]],lkp_Suburb,0))</f>
        <v>Eastern Victoria</v>
      </c>
      <c r="P11214" s="6">
        <f>MONTH(tbl_Sales[[#This Row],[Date]])</f>
        <v>8</v>
      </c>
      <c r="Q11214" s="6">
        <f>YEAR(tbl_Sales[[#This Row],[Date]])</f>
        <v>2017</v>
      </c>
    </row>
    <row r="11215" spans="1:17" x14ac:dyDescent="0.25">
      <c r="A11215" s="1">
        <v>42958</v>
      </c>
      <c r="B11215">
        <v>665000</v>
      </c>
      <c r="C11215" t="s">
        <v>2</v>
      </c>
      <c r="D11215" t="s">
        <v>12428</v>
      </c>
      <c r="E11215" t="s">
        <v>5</v>
      </c>
      <c r="F11215">
        <v>3023</v>
      </c>
      <c r="G11215">
        <v>3</v>
      </c>
      <c r="H11215">
        <v>1</v>
      </c>
      <c r="I11215">
        <v>2</v>
      </c>
      <c r="J11215">
        <v>693</v>
      </c>
      <c r="L11215" t="s">
        <v>5254</v>
      </c>
      <c r="M11215" t="s">
        <v>8289</v>
      </c>
      <c r="N11215" t="s">
        <v>3</v>
      </c>
      <c r="O11215" s="6" t="str">
        <f>INDEX(lkp_Region,MATCH(tbl_Sales[[#This Row],[Suburb]],lkp_Suburb,0))</f>
        <v>Western Metropolitan</v>
      </c>
      <c r="P11215" s="6">
        <f>MONTH(tbl_Sales[[#This Row],[Date]])</f>
        <v>8</v>
      </c>
      <c r="Q11215" s="6">
        <f>YEAR(tbl_Sales[[#This Row],[Date]])</f>
        <v>2017</v>
      </c>
    </row>
    <row r="11216" spans="1:17" x14ac:dyDescent="0.25">
      <c r="A11216" s="1">
        <v>42958</v>
      </c>
      <c r="B11216">
        <v>1320000</v>
      </c>
      <c r="C11216" t="s">
        <v>51</v>
      </c>
      <c r="D11216" t="s">
        <v>12430</v>
      </c>
      <c r="E11216" t="s">
        <v>5</v>
      </c>
      <c r="F11216">
        <v>3124</v>
      </c>
      <c r="G11216">
        <v>3</v>
      </c>
      <c r="H11216">
        <v>2</v>
      </c>
      <c r="I11216">
        <v>2</v>
      </c>
      <c r="J11216">
        <v>227</v>
      </c>
      <c r="K11216">
        <v>2006</v>
      </c>
      <c r="L11216" t="s">
        <v>11395</v>
      </c>
      <c r="M11216" t="s">
        <v>209</v>
      </c>
      <c r="N11216" t="s">
        <v>101</v>
      </c>
      <c r="O11216" s="6" t="str">
        <f>INDEX(lkp_Region,MATCH(tbl_Sales[[#This Row],[Suburb]],lkp_Suburb,0))</f>
        <v>Southern Metropolitan</v>
      </c>
      <c r="P11216" s="6">
        <f>MONTH(tbl_Sales[[#This Row],[Date]])</f>
        <v>8</v>
      </c>
      <c r="Q11216" s="6">
        <f>YEAR(tbl_Sales[[#This Row],[Date]])</f>
        <v>2017</v>
      </c>
    </row>
    <row r="11217" spans="1:17" x14ac:dyDescent="0.25">
      <c r="A11217" s="1">
        <v>42959</v>
      </c>
      <c r="B11217">
        <v>490000</v>
      </c>
      <c r="C11217" t="s">
        <v>13</v>
      </c>
      <c r="D11217" t="s">
        <v>12428</v>
      </c>
      <c r="E11217" t="s">
        <v>10</v>
      </c>
      <c r="F11217">
        <v>3065</v>
      </c>
      <c r="G11217">
        <v>1</v>
      </c>
      <c r="H11217">
        <v>1</v>
      </c>
      <c r="I11217">
        <v>1</v>
      </c>
      <c r="J11217">
        <v>0</v>
      </c>
      <c r="K11217">
        <v>2013</v>
      </c>
      <c r="L11217" t="s">
        <v>11396</v>
      </c>
      <c r="M11217" t="s">
        <v>427</v>
      </c>
      <c r="N11217" t="s">
        <v>8</v>
      </c>
      <c r="O11217" s="6" t="str">
        <f>INDEX(lkp_Region,MATCH(tbl_Sales[[#This Row],[Suburb]],lkp_Suburb,0))</f>
        <v>Northern Metropolitan</v>
      </c>
      <c r="P11217" s="6">
        <f>MONTH(tbl_Sales[[#This Row],[Date]])</f>
        <v>8</v>
      </c>
      <c r="Q11217" s="6">
        <f>YEAR(tbl_Sales[[#This Row],[Date]])</f>
        <v>2017</v>
      </c>
    </row>
    <row r="11218" spans="1:17" x14ac:dyDescent="0.25">
      <c r="A11218" s="1">
        <v>42959</v>
      </c>
      <c r="B11218">
        <v>394000</v>
      </c>
      <c r="C11218" t="s">
        <v>13</v>
      </c>
      <c r="D11218" t="s">
        <v>12428</v>
      </c>
      <c r="E11218" t="s">
        <v>5</v>
      </c>
      <c r="F11218">
        <v>3030</v>
      </c>
      <c r="G11218">
        <v>3</v>
      </c>
      <c r="H11218">
        <v>2</v>
      </c>
      <c r="I11218">
        <v>4</v>
      </c>
      <c r="J11218">
        <v>287</v>
      </c>
      <c r="K11218">
        <v>2013</v>
      </c>
      <c r="L11218" t="s">
        <v>11397</v>
      </c>
      <c r="M11218" t="s">
        <v>8069</v>
      </c>
      <c r="N11218" t="s">
        <v>7964</v>
      </c>
      <c r="O11218" s="6" t="str">
        <f>INDEX(lkp_Region,MATCH(tbl_Sales[[#This Row],[Suburb]],lkp_Suburb,0))</f>
        <v>Western Metropolitan</v>
      </c>
      <c r="P11218" s="6">
        <f>MONTH(tbl_Sales[[#This Row],[Date]])</f>
        <v>8</v>
      </c>
      <c r="Q11218" s="6">
        <f>YEAR(tbl_Sales[[#This Row],[Date]])</f>
        <v>2017</v>
      </c>
    </row>
    <row r="11219" spans="1:17" x14ac:dyDescent="0.25">
      <c r="A11219" s="1">
        <v>42959</v>
      </c>
      <c r="B11219">
        <v>505000</v>
      </c>
      <c r="C11219" t="s">
        <v>2</v>
      </c>
      <c r="D11219" t="s">
        <v>12430</v>
      </c>
      <c r="E11219" t="s">
        <v>5</v>
      </c>
      <c r="F11219">
        <v>3029</v>
      </c>
      <c r="G11219">
        <v>4</v>
      </c>
      <c r="H11219">
        <v>2</v>
      </c>
      <c r="I11219">
        <v>2</v>
      </c>
      <c r="J11219">
        <v>498</v>
      </c>
      <c r="K11219">
        <v>2010</v>
      </c>
      <c r="L11219" t="s">
        <v>11398</v>
      </c>
      <c r="M11219" t="s">
        <v>10627</v>
      </c>
      <c r="N11219" t="s">
        <v>7964</v>
      </c>
      <c r="O11219" s="6" t="str">
        <f>INDEX(lkp_Region,MATCH(tbl_Sales[[#This Row],[Suburb]],lkp_Suburb,0))</f>
        <v>Western Metropolitan</v>
      </c>
      <c r="P11219" s="6">
        <f>MONTH(tbl_Sales[[#This Row],[Date]])</f>
        <v>8</v>
      </c>
      <c r="Q11219" s="6">
        <f>YEAR(tbl_Sales[[#This Row],[Date]])</f>
        <v>2017</v>
      </c>
    </row>
    <row r="11220" spans="1:17" x14ac:dyDescent="0.25">
      <c r="A11220" s="1">
        <v>42959</v>
      </c>
      <c r="B11220">
        <v>580000</v>
      </c>
      <c r="C11220" t="s">
        <v>2</v>
      </c>
      <c r="D11220" t="s">
        <v>12424</v>
      </c>
      <c r="E11220" t="s">
        <v>10</v>
      </c>
      <c r="F11220">
        <v>3074</v>
      </c>
      <c r="G11220">
        <v>3</v>
      </c>
      <c r="H11220">
        <v>1</v>
      </c>
      <c r="I11220">
        <v>2</v>
      </c>
      <c r="J11220">
        <v>538</v>
      </c>
      <c r="K11220">
        <v>1975</v>
      </c>
      <c r="L11220" t="s">
        <v>11399</v>
      </c>
      <c r="M11220" t="s">
        <v>7603</v>
      </c>
      <c r="N11220" t="s">
        <v>7515</v>
      </c>
      <c r="O11220" s="6" t="str">
        <f>INDEX(lkp_Region,MATCH(tbl_Sales[[#This Row],[Suburb]],lkp_Suburb,0))</f>
        <v>Northern Metropolitan</v>
      </c>
      <c r="P11220" s="6">
        <f>MONTH(tbl_Sales[[#This Row],[Date]])</f>
        <v>8</v>
      </c>
      <c r="Q11220" s="6">
        <f>YEAR(tbl_Sales[[#This Row],[Date]])</f>
        <v>2017</v>
      </c>
    </row>
    <row r="11221" spans="1:17" x14ac:dyDescent="0.25">
      <c r="A11221" s="1">
        <v>42959</v>
      </c>
      <c r="B11221">
        <v>601000</v>
      </c>
      <c r="C11221" t="s">
        <v>2</v>
      </c>
      <c r="D11221" t="s">
        <v>12427</v>
      </c>
      <c r="E11221" t="s">
        <v>10</v>
      </c>
      <c r="F11221">
        <v>3752</v>
      </c>
      <c r="G11221">
        <v>3</v>
      </c>
      <c r="H11221">
        <v>2</v>
      </c>
      <c r="I11221">
        <v>2</v>
      </c>
      <c r="J11221">
        <v>454</v>
      </c>
      <c r="L11221" t="s">
        <v>11400</v>
      </c>
      <c r="M11221" t="s">
        <v>7513</v>
      </c>
      <c r="N11221" t="s">
        <v>7515</v>
      </c>
      <c r="O11221" s="6" t="str">
        <f>INDEX(lkp_Region,MATCH(tbl_Sales[[#This Row],[Suburb]],lkp_Suburb,0))</f>
        <v>Northern Metropolitan</v>
      </c>
      <c r="P11221" s="6">
        <f>MONTH(tbl_Sales[[#This Row],[Date]])</f>
        <v>8</v>
      </c>
      <c r="Q11221" s="6">
        <f>YEAR(tbl_Sales[[#This Row],[Date]])</f>
        <v>2017</v>
      </c>
    </row>
    <row r="11222" spans="1:17" x14ac:dyDescent="0.25">
      <c r="A11222" s="1">
        <v>42959</v>
      </c>
      <c r="B11222">
        <v>781000</v>
      </c>
      <c r="C11222" t="s">
        <v>51</v>
      </c>
      <c r="D11222" t="s">
        <v>12430</v>
      </c>
      <c r="E11222" t="s">
        <v>10</v>
      </c>
      <c r="F11222">
        <v>3127</v>
      </c>
      <c r="G11222">
        <v>2</v>
      </c>
      <c r="H11222">
        <v>1</v>
      </c>
      <c r="I11222">
        <v>2</v>
      </c>
      <c r="J11222">
        <v>140</v>
      </c>
      <c r="L11222" t="s">
        <v>11401</v>
      </c>
      <c r="M11222" t="s">
        <v>11</v>
      </c>
      <c r="N11222" t="s">
        <v>14</v>
      </c>
      <c r="O11222" s="6" t="str">
        <f>INDEX(lkp_Region,MATCH(tbl_Sales[[#This Row],[Suburb]],lkp_Suburb,0))</f>
        <v>Southern Metropolitan</v>
      </c>
      <c r="P11222" s="6">
        <f>MONTH(tbl_Sales[[#This Row],[Date]])</f>
        <v>8</v>
      </c>
      <c r="Q11222" s="6">
        <f>YEAR(tbl_Sales[[#This Row],[Date]])</f>
        <v>2017</v>
      </c>
    </row>
    <row r="11223" spans="1:17" x14ac:dyDescent="0.25">
      <c r="A11223" s="1">
        <v>42959</v>
      </c>
      <c r="B11223">
        <v>350000</v>
      </c>
      <c r="C11223" t="s">
        <v>13</v>
      </c>
      <c r="D11223" t="s">
        <v>12427</v>
      </c>
      <c r="E11223" t="s">
        <v>5</v>
      </c>
      <c r="F11223">
        <v>3142</v>
      </c>
      <c r="G11223">
        <v>1</v>
      </c>
      <c r="H11223">
        <v>1</v>
      </c>
      <c r="I11223">
        <v>1</v>
      </c>
      <c r="J11223">
        <v>0</v>
      </c>
      <c r="K11223">
        <v>1970</v>
      </c>
      <c r="L11223" t="s">
        <v>11402</v>
      </c>
      <c r="M11223" t="s">
        <v>109</v>
      </c>
      <c r="N11223" t="s">
        <v>76</v>
      </c>
      <c r="O11223" s="6" t="str">
        <f>INDEX(lkp_Region,MATCH(tbl_Sales[[#This Row],[Suburb]],lkp_Suburb,0))</f>
        <v>Southern Metropolitan</v>
      </c>
      <c r="P11223" s="6">
        <f>MONTH(tbl_Sales[[#This Row],[Date]])</f>
        <v>8</v>
      </c>
      <c r="Q11223" s="6">
        <f>YEAR(tbl_Sales[[#This Row],[Date]])</f>
        <v>2017</v>
      </c>
    </row>
    <row r="11224" spans="1:17" x14ac:dyDescent="0.25">
      <c r="A11224" s="1">
        <v>42959</v>
      </c>
      <c r="B11224">
        <v>1235000</v>
      </c>
      <c r="C11224" t="s">
        <v>13</v>
      </c>
      <c r="D11224" t="s">
        <v>12429</v>
      </c>
      <c r="E11224" t="s">
        <v>10</v>
      </c>
      <c r="F11224">
        <v>3141</v>
      </c>
      <c r="G11224">
        <v>3</v>
      </c>
      <c r="H11224">
        <v>2</v>
      </c>
      <c r="I11224">
        <v>1</v>
      </c>
      <c r="J11224">
        <v>0</v>
      </c>
      <c r="L11224" t="s">
        <v>11403</v>
      </c>
      <c r="M11224" t="s">
        <v>111</v>
      </c>
      <c r="N11224" t="s">
        <v>76</v>
      </c>
      <c r="O11224" s="6" t="str">
        <f>INDEX(lkp_Region,MATCH(tbl_Sales[[#This Row],[Suburb]],lkp_Suburb,0))</f>
        <v>Southern Metropolitan</v>
      </c>
      <c r="P11224" s="6">
        <f>MONTH(tbl_Sales[[#This Row],[Date]])</f>
        <v>8</v>
      </c>
      <c r="Q11224" s="6">
        <f>YEAR(tbl_Sales[[#This Row],[Date]])</f>
        <v>2017</v>
      </c>
    </row>
    <row r="11225" spans="1:17" x14ac:dyDescent="0.25">
      <c r="A11225" s="1">
        <v>42959</v>
      </c>
      <c r="B11225">
        <v>2730000</v>
      </c>
      <c r="C11225" t="s">
        <v>2</v>
      </c>
      <c r="D11225" t="s">
        <v>12429</v>
      </c>
      <c r="E11225" t="s">
        <v>10</v>
      </c>
      <c r="F11225">
        <v>3207</v>
      </c>
      <c r="G11225">
        <v>3</v>
      </c>
      <c r="H11225">
        <v>1</v>
      </c>
      <c r="I11225">
        <v>1</v>
      </c>
      <c r="J11225">
        <v>324</v>
      </c>
      <c r="L11225" t="s">
        <v>11404</v>
      </c>
      <c r="M11225" t="s">
        <v>24</v>
      </c>
      <c r="N11225" t="s">
        <v>26</v>
      </c>
      <c r="O11225" s="6" t="str">
        <f>INDEX(lkp_Region,MATCH(tbl_Sales[[#This Row],[Suburb]],lkp_Suburb,0))</f>
        <v>Southern Metropolitan</v>
      </c>
      <c r="P11225" s="6">
        <f>MONTH(tbl_Sales[[#This Row],[Date]])</f>
        <v>8</v>
      </c>
      <c r="Q11225" s="6">
        <f>YEAR(tbl_Sales[[#This Row],[Date]])</f>
        <v>2017</v>
      </c>
    </row>
    <row r="11226" spans="1:17" x14ac:dyDescent="0.25">
      <c r="A11226" s="1">
        <v>42959</v>
      </c>
      <c r="B11226">
        <v>800000</v>
      </c>
      <c r="C11226" t="s">
        <v>2</v>
      </c>
      <c r="D11226" t="s">
        <v>12423</v>
      </c>
      <c r="E11226" t="s">
        <v>5</v>
      </c>
      <c r="F11226">
        <v>3044</v>
      </c>
      <c r="G11226">
        <v>3</v>
      </c>
      <c r="H11226">
        <v>1</v>
      </c>
      <c r="I11226">
        <v>2</v>
      </c>
      <c r="J11226">
        <v>287</v>
      </c>
      <c r="L11226" t="s">
        <v>11405</v>
      </c>
      <c r="M11226" t="s">
        <v>115</v>
      </c>
      <c r="N11226" t="s">
        <v>18</v>
      </c>
      <c r="O11226" s="6" t="str">
        <f>INDEX(lkp_Region,MATCH(tbl_Sales[[#This Row],[Suburb]],lkp_Suburb,0))</f>
        <v>Northern Metropolitan</v>
      </c>
      <c r="P11226" s="6">
        <f>MONTH(tbl_Sales[[#This Row],[Date]])</f>
        <v>8</v>
      </c>
      <c r="Q11226" s="6">
        <f>YEAR(tbl_Sales[[#This Row],[Date]])</f>
        <v>2017</v>
      </c>
    </row>
    <row r="11227" spans="1:17" x14ac:dyDescent="0.25">
      <c r="A11227" s="1">
        <v>42959</v>
      </c>
      <c r="B11227">
        <v>680000</v>
      </c>
      <c r="C11227" t="s">
        <v>2</v>
      </c>
      <c r="D11227" t="s">
        <v>12433</v>
      </c>
      <c r="E11227" t="s">
        <v>5</v>
      </c>
      <c r="F11227">
        <v>3034</v>
      </c>
      <c r="G11227">
        <v>3</v>
      </c>
      <c r="H11227">
        <v>1</v>
      </c>
      <c r="I11227">
        <v>1</v>
      </c>
      <c r="J11227">
        <v>596</v>
      </c>
      <c r="L11227" t="s">
        <v>11406</v>
      </c>
      <c r="M11227" t="s">
        <v>524</v>
      </c>
      <c r="N11227" t="s">
        <v>49</v>
      </c>
      <c r="O11227" s="6" t="str">
        <f>INDEX(lkp_Region,MATCH(tbl_Sales[[#This Row],[Suburb]],lkp_Suburb,0))</f>
        <v>Western Metropolitan</v>
      </c>
      <c r="P11227" s="6">
        <f>MONTH(tbl_Sales[[#This Row],[Date]])</f>
        <v>8</v>
      </c>
      <c r="Q11227" s="6">
        <f>YEAR(tbl_Sales[[#This Row],[Date]])</f>
        <v>2017</v>
      </c>
    </row>
    <row r="11228" spans="1:17" x14ac:dyDescent="0.25">
      <c r="A11228" s="1">
        <v>42959</v>
      </c>
      <c r="B11228">
        <v>1475000</v>
      </c>
      <c r="C11228" t="s">
        <v>2</v>
      </c>
      <c r="D11228" t="s">
        <v>12424</v>
      </c>
      <c r="E11228" t="s">
        <v>5</v>
      </c>
      <c r="F11228">
        <v>3033</v>
      </c>
      <c r="G11228">
        <v>4</v>
      </c>
      <c r="H11228">
        <v>2</v>
      </c>
      <c r="I11228">
        <v>2</v>
      </c>
      <c r="J11228">
        <v>988</v>
      </c>
      <c r="L11228" t="s">
        <v>11407</v>
      </c>
      <c r="M11228" t="s">
        <v>119</v>
      </c>
      <c r="N11228" t="s">
        <v>49</v>
      </c>
      <c r="O11228" s="6" t="str">
        <f>INDEX(lkp_Region,MATCH(tbl_Sales[[#This Row],[Suburb]],lkp_Suburb,0))</f>
        <v>Western Metropolitan</v>
      </c>
      <c r="P11228" s="6">
        <f>MONTH(tbl_Sales[[#This Row],[Date]])</f>
        <v>8</v>
      </c>
      <c r="Q11228" s="6">
        <f>YEAR(tbl_Sales[[#This Row],[Date]])</f>
        <v>2017</v>
      </c>
    </row>
    <row r="11229" spans="1:17" x14ac:dyDescent="0.25">
      <c r="A11229" s="1">
        <v>42959</v>
      </c>
      <c r="B11229">
        <v>656000</v>
      </c>
      <c r="C11229" t="s">
        <v>13</v>
      </c>
      <c r="D11229" t="s">
        <v>12424</v>
      </c>
      <c r="E11229" t="s">
        <v>10</v>
      </c>
      <c r="F11229">
        <v>3150</v>
      </c>
      <c r="G11229">
        <v>2</v>
      </c>
      <c r="H11229">
        <v>1</v>
      </c>
      <c r="I11229">
        <v>1</v>
      </c>
      <c r="J11229">
        <v>345</v>
      </c>
      <c r="K11229">
        <v>2012</v>
      </c>
      <c r="L11229" t="s">
        <v>11408</v>
      </c>
      <c r="M11229" t="s">
        <v>8079</v>
      </c>
      <c r="N11229" t="s">
        <v>31</v>
      </c>
      <c r="O11229" s="6" t="str">
        <f>INDEX(lkp_Region,MATCH(tbl_Sales[[#This Row],[Suburb]],lkp_Suburb,0))</f>
        <v>Eastern Metropolitan</v>
      </c>
      <c r="P11229" s="6">
        <f>MONTH(tbl_Sales[[#This Row],[Date]])</f>
        <v>8</v>
      </c>
      <c r="Q11229" s="6">
        <f>YEAR(tbl_Sales[[#This Row],[Date]])</f>
        <v>2017</v>
      </c>
    </row>
    <row r="11230" spans="1:17" x14ac:dyDescent="0.25">
      <c r="A11230" s="1">
        <v>42959</v>
      </c>
      <c r="B11230">
        <v>410000</v>
      </c>
      <c r="C11230" t="s">
        <v>13</v>
      </c>
      <c r="D11230" t="s">
        <v>12430</v>
      </c>
      <c r="E11230" t="s">
        <v>5</v>
      </c>
      <c r="F11230">
        <v>3032</v>
      </c>
      <c r="G11230">
        <v>2</v>
      </c>
      <c r="H11230">
        <v>1</v>
      </c>
      <c r="I11230">
        <v>2</v>
      </c>
      <c r="J11230">
        <v>0</v>
      </c>
      <c r="L11230" t="s">
        <v>11409</v>
      </c>
      <c r="M11230" t="s">
        <v>21</v>
      </c>
      <c r="N11230" t="s">
        <v>21</v>
      </c>
      <c r="O11230" s="6" t="str">
        <f>INDEX(lkp_Region,MATCH(tbl_Sales[[#This Row],[Suburb]],lkp_Suburb,0))</f>
        <v>Western Metropolitan</v>
      </c>
      <c r="P11230" s="6">
        <f>MONTH(tbl_Sales[[#This Row],[Date]])</f>
        <v>8</v>
      </c>
      <c r="Q11230" s="6">
        <f>YEAR(tbl_Sales[[#This Row],[Date]])</f>
        <v>2017</v>
      </c>
    </row>
    <row r="11231" spans="1:17" x14ac:dyDescent="0.25">
      <c r="A11231" s="1">
        <v>42959</v>
      </c>
      <c r="B11231">
        <v>1020000</v>
      </c>
      <c r="C11231" t="s">
        <v>2</v>
      </c>
      <c r="D11231" t="s">
        <v>12429</v>
      </c>
      <c r="E11231" t="s">
        <v>10</v>
      </c>
      <c r="F11231">
        <v>3012</v>
      </c>
      <c r="G11231">
        <v>3</v>
      </c>
      <c r="H11231">
        <v>1</v>
      </c>
      <c r="I11231">
        <v>0</v>
      </c>
      <c r="J11231">
        <v>281</v>
      </c>
      <c r="L11231" t="s">
        <v>11410</v>
      </c>
      <c r="M11231" t="s">
        <v>336</v>
      </c>
      <c r="N11231" t="s">
        <v>21</v>
      </c>
      <c r="O11231" s="6" t="str">
        <f>INDEX(lkp_Region,MATCH(tbl_Sales[[#This Row],[Suburb]],lkp_Suburb,0))</f>
        <v>Western Metropolitan</v>
      </c>
      <c r="P11231" s="6">
        <f>MONTH(tbl_Sales[[#This Row],[Date]])</f>
        <v>8</v>
      </c>
      <c r="Q11231" s="6">
        <f>YEAR(tbl_Sales[[#This Row],[Date]])</f>
        <v>2017</v>
      </c>
    </row>
    <row r="11232" spans="1:17" x14ac:dyDescent="0.25">
      <c r="A11232" s="1">
        <v>42959</v>
      </c>
      <c r="B11232">
        <v>570000</v>
      </c>
      <c r="C11232" t="s">
        <v>13</v>
      </c>
      <c r="D11232" t="s">
        <v>12427</v>
      </c>
      <c r="E11232" t="s">
        <v>10</v>
      </c>
      <c r="F11232">
        <v>3152</v>
      </c>
      <c r="G11232">
        <v>3</v>
      </c>
      <c r="H11232">
        <v>1</v>
      </c>
      <c r="I11232">
        <v>1</v>
      </c>
      <c r="J11232">
        <v>190</v>
      </c>
      <c r="K11232">
        <v>2000</v>
      </c>
      <c r="L11232" t="s">
        <v>11411</v>
      </c>
      <c r="M11232" t="s">
        <v>9152</v>
      </c>
      <c r="N11232" t="s">
        <v>7768</v>
      </c>
      <c r="O11232" s="6" t="str">
        <f>INDEX(lkp_Region,MATCH(tbl_Sales[[#This Row],[Suburb]],lkp_Suburb,0))</f>
        <v>Eastern Metropolitan</v>
      </c>
      <c r="P11232" s="6">
        <f>MONTH(tbl_Sales[[#This Row],[Date]])</f>
        <v>8</v>
      </c>
      <c r="Q11232" s="6">
        <f>YEAR(tbl_Sales[[#This Row],[Date]])</f>
        <v>2017</v>
      </c>
    </row>
    <row r="11233" spans="1:17" x14ac:dyDescent="0.25">
      <c r="A11233" s="1">
        <v>42959</v>
      </c>
      <c r="B11233">
        <v>664000</v>
      </c>
      <c r="C11233" t="s">
        <v>51</v>
      </c>
      <c r="D11233" t="s">
        <v>12427</v>
      </c>
      <c r="E11233" t="s">
        <v>10</v>
      </c>
      <c r="F11233">
        <v>3156</v>
      </c>
      <c r="G11233">
        <v>3</v>
      </c>
      <c r="H11233">
        <v>2</v>
      </c>
      <c r="I11233">
        <v>1</v>
      </c>
      <c r="J11233">
        <v>219</v>
      </c>
      <c r="K11233">
        <v>2010</v>
      </c>
      <c r="L11233" t="s">
        <v>11412</v>
      </c>
      <c r="M11233" t="s">
        <v>8145</v>
      </c>
      <c r="N11233" t="s">
        <v>7768</v>
      </c>
      <c r="O11233" s="6" t="str">
        <f>INDEX(lkp_Region,MATCH(tbl_Sales[[#This Row],[Suburb]],lkp_Suburb,0))</f>
        <v>Eastern Metropolitan</v>
      </c>
      <c r="P11233" s="6">
        <f>MONTH(tbl_Sales[[#This Row],[Date]])</f>
        <v>8</v>
      </c>
      <c r="Q11233" s="6">
        <f>YEAR(tbl_Sales[[#This Row],[Date]])</f>
        <v>2017</v>
      </c>
    </row>
    <row r="11234" spans="1:17" x14ac:dyDescent="0.25">
      <c r="A11234" s="1">
        <v>42959</v>
      </c>
      <c r="B11234">
        <v>735000</v>
      </c>
      <c r="C11234" t="s">
        <v>2</v>
      </c>
      <c r="D11234" t="s">
        <v>12423</v>
      </c>
      <c r="E11234" t="s">
        <v>10</v>
      </c>
      <c r="F11234">
        <v>3178</v>
      </c>
      <c r="G11234">
        <v>3</v>
      </c>
      <c r="H11234">
        <v>2</v>
      </c>
      <c r="I11234">
        <v>1</v>
      </c>
      <c r="J11234">
        <v>721</v>
      </c>
      <c r="K11234">
        <v>1984</v>
      </c>
      <c r="L11234" t="s">
        <v>11413</v>
      </c>
      <c r="M11234" t="s">
        <v>8242</v>
      </c>
      <c r="N11234" t="s">
        <v>7768</v>
      </c>
      <c r="O11234" s="6" t="str">
        <f>INDEX(lkp_Region,MATCH(tbl_Sales[[#This Row],[Suburb]],lkp_Suburb,0))</f>
        <v>South-Eastern Metropolitan</v>
      </c>
      <c r="P11234" s="6">
        <f>MONTH(tbl_Sales[[#This Row],[Date]])</f>
        <v>8</v>
      </c>
      <c r="Q11234" s="6">
        <f>YEAR(tbl_Sales[[#This Row],[Date]])</f>
        <v>2017</v>
      </c>
    </row>
    <row r="11235" spans="1:17" x14ac:dyDescent="0.25">
      <c r="A11235" s="1">
        <v>42959</v>
      </c>
      <c r="B11235">
        <v>1920000</v>
      </c>
      <c r="C11235" t="s">
        <v>2</v>
      </c>
      <c r="D11235" t="s">
        <v>12424</v>
      </c>
      <c r="E11235" t="s">
        <v>5</v>
      </c>
      <c r="F11235">
        <v>3016</v>
      </c>
      <c r="G11235">
        <v>4</v>
      </c>
      <c r="H11235">
        <v>2</v>
      </c>
      <c r="I11235">
        <v>0</v>
      </c>
      <c r="J11235">
        <v>388</v>
      </c>
      <c r="K11235">
        <v>1900</v>
      </c>
      <c r="L11235" t="s">
        <v>11414</v>
      </c>
      <c r="M11235" t="s">
        <v>196</v>
      </c>
      <c r="N11235" t="s">
        <v>69</v>
      </c>
      <c r="O11235" s="6" t="str">
        <f>INDEX(lkp_Region,MATCH(tbl_Sales[[#This Row],[Suburb]],lkp_Suburb,0))</f>
        <v>Western Metropolitan</v>
      </c>
      <c r="P11235" s="6">
        <f>MONTH(tbl_Sales[[#This Row],[Date]])</f>
        <v>8</v>
      </c>
      <c r="Q11235" s="6">
        <f>YEAR(tbl_Sales[[#This Row],[Date]])</f>
        <v>2017</v>
      </c>
    </row>
    <row r="11236" spans="1:17" x14ac:dyDescent="0.25">
      <c r="A11236" s="1">
        <v>42959</v>
      </c>
      <c r="B11236">
        <v>572000</v>
      </c>
      <c r="C11236" t="s">
        <v>13</v>
      </c>
      <c r="D11236" t="s">
        <v>12424</v>
      </c>
      <c r="E11236" t="s">
        <v>10</v>
      </c>
      <c r="F11236">
        <v>3198</v>
      </c>
      <c r="G11236">
        <v>3</v>
      </c>
      <c r="H11236">
        <v>2</v>
      </c>
      <c r="I11236">
        <v>2</v>
      </c>
      <c r="J11236">
        <v>264</v>
      </c>
      <c r="K11236">
        <v>2002</v>
      </c>
      <c r="L11236" t="s">
        <v>11415</v>
      </c>
      <c r="M11236" t="s">
        <v>9158</v>
      </c>
      <c r="N11236" t="s">
        <v>7773</v>
      </c>
      <c r="O11236" s="6" t="str">
        <f>INDEX(lkp_Region,MATCH(tbl_Sales[[#This Row],[Suburb]],lkp_Suburb,0))</f>
        <v>South-Eastern Metropolitan</v>
      </c>
      <c r="P11236" s="6">
        <f>MONTH(tbl_Sales[[#This Row],[Date]])</f>
        <v>8</v>
      </c>
      <c r="Q11236" s="6">
        <f>YEAR(tbl_Sales[[#This Row],[Date]])</f>
        <v>2017</v>
      </c>
    </row>
    <row r="11237" spans="1:17" x14ac:dyDescent="0.25">
      <c r="A11237" s="1">
        <v>42959</v>
      </c>
      <c r="B11237">
        <v>665000</v>
      </c>
      <c r="C11237" t="s">
        <v>2</v>
      </c>
      <c r="D11237" t="s">
        <v>12428</v>
      </c>
      <c r="E11237" t="s">
        <v>10</v>
      </c>
      <c r="F11237">
        <v>3199</v>
      </c>
      <c r="G11237">
        <v>3</v>
      </c>
      <c r="H11237">
        <v>1</v>
      </c>
      <c r="I11237">
        <v>1</v>
      </c>
      <c r="J11237">
        <v>642</v>
      </c>
      <c r="L11237" t="s">
        <v>11416</v>
      </c>
      <c r="M11237" t="s">
        <v>7802</v>
      </c>
      <c r="N11237" t="s">
        <v>7773</v>
      </c>
      <c r="O11237" s="6" t="str">
        <f>INDEX(lkp_Region,MATCH(tbl_Sales[[#This Row],[Suburb]],lkp_Suburb,0))</f>
        <v>South-Eastern Metropolitan</v>
      </c>
      <c r="P11237" s="6">
        <f>MONTH(tbl_Sales[[#This Row],[Date]])</f>
        <v>8</v>
      </c>
      <c r="Q11237" s="6">
        <f>YEAR(tbl_Sales[[#This Row],[Date]])</f>
        <v>2017</v>
      </c>
    </row>
    <row r="11238" spans="1:17" x14ac:dyDescent="0.25">
      <c r="A11238" s="1">
        <v>42959</v>
      </c>
      <c r="B11238">
        <v>950000</v>
      </c>
      <c r="C11238" t="s">
        <v>2</v>
      </c>
      <c r="D11238" t="s">
        <v>12427</v>
      </c>
      <c r="E11238" t="s">
        <v>5</v>
      </c>
      <c r="F11238">
        <v>3070</v>
      </c>
      <c r="G11238">
        <v>2</v>
      </c>
      <c r="H11238">
        <v>1</v>
      </c>
      <c r="I11238">
        <v>0</v>
      </c>
      <c r="J11238">
        <v>114</v>
      </c>
      <c r="L11238" t="s">
        <v>7779</v>
      </c>
      <c r="M11238" t="s">
        <v>271</v>
      </c>
      <c r="N11238" t="s">
        <v>62</v>
      </c>
      <c r="O11238" s="6" t="str">
        <f>INDEX(lkp_Region,MATCH(tbl_Sales[[#This Row],[Suburb]],lkp_Suburb,0))</f>
        <v>Northern Metropolitan</v>
      </c>
      <c r="P11238" s="6">
        <f>MONTH(tbl_Sales[[#This Row],[Date]])</f>
        <v>8</v>
      </c>
      <c r="Q11238" s="6">
        <f>YEAR(tbl_Sales[[#This Row],[Date]])</f>
        <v>2017</v>
      </c>
    </row>
    <row r="11239" spans="1:17" x14ac:dyDescent="0.25">
      <c r="A11239" s="1">
        <v>42959</v>
      </c>
      <c r="B11239">
        <v>750000</v>
      </c>
      <c r="C11239" t="s">
        <v>2</v>
      </c>
      <c r="D11239" t="s">
        <v>12427</v>
      </c>
      <c r="E11239" t="s">
        <v>5</v>
      </c>
      <c r="F11239">
        <v>3023</v>
      </c>
      <c r="G11239">
        <v>4</v>
      </c>
      <c r="H11239">
        <v>2</v>
      </c>
      <c r="I11239">
        <v>2</v>
      </c>
      <c r="J11239">
        <v>447</v>
      </c>
      <c r="L11239" t="s">
        <v>11417</v>
      </c>
      <c r="M11239" t="s">
        <v>8750</v>
      </c>
      <c r="N11239" t="s">
        <v>3</v>
      </c>
      <c r="O11239" s="6" t="str">
        <f>INDEX(lkp_Region,MATCH(tbl_Sales[[#This Row],[Suburb]],lkp_Suburb,0))</f>
        <v>Western Metropolitan</v>
      </c>
      <c r="P11239" s="6">
        <f>MONTH(tbl_Sales[[#This Row],[Date]])</f>
        <v>8</v>
      </c>
      <c r="Q11239" s="6">
        <f>YEAR(tbl_Sales[[#This Row],[Date]])</f>
        <v>2017</v>
      </c>
    </row>
    <row r="11240" spans="1:17" x14ac:dyDescent="0.25">
      <c r="A11240" s="1">
        <v>42959</v>
      </c>
      <c r="B11240">
        <v>800000</v>
      </c>
      <c r="C11240" t="s">
        <v>13</v>
      </c>
      <c r="D11240" t="s">
        <v>12425</v>
      </c>
      <c r="E11240" t="s">
        <v>10</v>
      </c>
      <c r="F11240">
        <v>3103</v>
      </c>
      <c r="G11240">
        <v>2</v>
      </c>
      <c r="H11240">
        <v>1</v>
      </c>
      <c r="I11240">
        <v>1</v>
      </c>
      <c r="J11240">
        <v>0</v>
      </c>
      <c r="K11240">
        <v>1960</v>
      </c>
      <c r="L11240" t="s">
        <v>11418</v>
      </c>
      <c r="M11240" t="s">
        <v>274</v>
      </c>
      <c r="N11240" t="s">
        <v>101</v>
      </c>
      <c r="O11240" s="6" t="str">
        <f>INDEX(lkp_Region,MATCH(tbl_Sales[[#This Row],[Suburb]],lkp_Suburb,0))</f>
        <v>Southern Metropolitan</v>
      </c>
      <c r="P11240" s="6">
        <f>MONTH(tbl_Sales[[#This Row],[Date]])</f>
        <v>8</v>
      </c>
      <c r="Q11240" s="6">
        <f>YEAR(tbl_Sales[[#This Row],[Date]])</f>
        <v>2017</v>
      </c>
    </row>
    <row r="11241" spans="1:17" x14ac:dyDescent="0.25">
      <c r="A11241" s="1">
        <v>42959</v>
      </c>
      <c r="B11241">
        <v>1360000</v>
      </c>
      <c r="C11241" t="s">
        <v>2</v>
      </c>
      <c r="D11241" t="s">
        <v>12425</v>
      </c>
      <c r="E11241" t="s">
        <v>10</v>
      </c>
      <c r="F11241">
        <v>3104</v>
      </c>
      <c r="G11241">
        <v>3</v>
      </c>
      <c r="H11241">
        <v>2</v>
      </c>
      <c r="I11241">
        <v>2</v>
      </c>
      <c r="J11241">
        <v>424</v>
      </c>
      <c r="L11241" t="s">
        <v>11419</v>
      </c>
      <c r="M11241" t="s">
        <v>99</v>
      </c>
      <c r="N11241" t="s">
        <v>101</v>
      </c>
      <c r="O11241" s="6" t="str">
        <f>INDEX(lkp_Region,MATCH(tbl_Sales[[#This Row],[Suburb]],lkp_Suburb,0))</f>
        <v>Southern Metropolitan</v>
      </c>
      <c r="P11241" s="6">
        <f>MONTH(tbl_Sales[[#This Row],[Date]])</f>
        <v>8</v>
      </c>
      <c r="Q11241" s="6">
        <f>YEAR(tbl_Sales[[#This Row],[Date]])</f>
        <v>2017</v>
      </c>
    </row>
    <row r="11242" spans="1:17" x14ac:dyDescent="0.25">
      <c r="A11242" s="1">
        <v>42959</v>
      </c>
      <c r="B11242">
        <v>1690000</v>
      </c>
      <c r="C11242" t="s">
        <v>2</v>
      </c>
      <c r="D11242" t="s">
        <v>12429</v>
      </c>
      <c r="E11242" t="s">
        <v>10</v>
      </c>
      <c r="F11242">
        <v>3146</v>
      </c>
      <c r="G11242">
        <v>3</v>
      </c>
      <c r="H11242">
        <v>1</v>
      </c>
      <c r="I11242">
        <v>2</v>
      </c>
      <c r="J11242">
        <v>625</v>
      </c>
      <c r="L11242" t="s">
        <v>11420</v>
      </c>
      <c r="M11242" t="s">
        <v>102</v>
      </c>
      <c r="N11242" t="s">
        <v>101</v>
      </c>
      <c r="O11242" s="6" t="str">
        <f>INDEX(lkp_Region,MATCH(tbl_Sales[[#This Row],[Suburb]],lkp_Suburb,0))</f>
        <v>Southern Metropolitan</v>
      </c>
      <c r="P11242" s="6">
        <f>MONTH(tbl_Sales[[#This Row],[Date]])</f>
        <v>8</v>
      </c>
      <c r="Q11242" s="6">
        <f>YEAR(tbl_Sales[[#This Row],[Date]])</f>
        <v>2017</v>
      </c>
    </row>
    <row r="11243" spans="1:17" x14ac:dyDescent="0.25">
      <c r="A11243" s="1">
        <v>42959</v>
      </c>
      <c r="B11243">
        <v>820000</v>
      </c>
      <c r="C11243" t="s">
        <v>2</v>
      </c>
      <c r="D11243" t="s">
        <v>12423</v>
      </c>
      <c r="E11243" t="s">
        <v>5</v>
      </c>
      <c r="F11243">
        <v>3081</v>
      </c>
      <c r="G11243">
        <v>2</v>
      </c>
      <c r="H11243">
        <v>1</v>
      </c>
      <c r="I11243">
        <v>1</v>
      </c>
      <c r="J11243">
        <v>721</v>
      </c>
      <c r="L11243" t="s">
        <v>11421</v>
      </c>
      <c r="M11243" t="s">
        <v>148</v>
      </c>
      <c r="N11243" t="s">
        <v>150</v>
      </c>
      <c r="O11243" s="6" t="str">
        <f>INDEX(lkp_Region,MATCH(tbl_Sales[[#This Row],[Suburb]],lkp_Suburb,0))</f>
        <v>Eastern Metropolitan</v>
      </c>
      <c r="P11243" s="6">
        <f>MONTH(tbl_Sales[[#This Row],[Date]])</f>
        <v>8</v>
      </c>
      <c r="Q11243" s="6">
        <f>YEAR(tbl_Sales[[#This Row],[Date]])</f>
        <v>2017</v>
      </c>
    </row>
    <row r="11244" spans="1:17" x14ac:dyDescent="0.25">
      <c r="A11244" s="1">
        <v>42960</v>
      </c>
      <c r="B11244">
        <v>463500</v>
      </c>
      <c r="C11244" t="s">
        <v>2</v>
      </c>
      <c r="D11244" t="s">
        <v>12428</v>
      </c>
      <c r="E11244" t="s">
        <v>10</v>
      </c>
      <c r="F11244">
        <v>3029</v>
      </c>
      <c r="G11244">
        <v>4</v>
      </c>
      <c r="H11244">
        <v>2</v>
      </c>
      <c r="I11244">
        <v>2</v>
      </c>
      <c r="J11244">
        <v>371</v>
      </c>
      <c r="K11244">
        <v>2006</v>
      </c>
      <c r="L11244" t="s">
        <v>11422</v>
      </c>
      <c r="M11244" t="s">
        <v>10627</v>
      </c>
      <c r="N11244" t="s">
        <v>7964</v>
      </c>
      <c r="O11244" s="6" t="str">
        <f>INDEX(lkp_Region,MATCH(tbl_Sales[[#This Row],[Suburb]],lkp_Suburb,0))</f>
        <v>Western Metropolitan</v>
      </c>
      <c r="P11244" s="6">
        <f>MONTH(tbl_Sales[[#This Row],[Date]])</f>
        <v>8</v>
      </c>
      <c r="Q11244" s="6">
        <f>YEAR(tbl_Sales[[#This Row],[Date]])</f>
        <v>2017</v>
      </c>
    </row>
    <row r="11245" spans="1:17" x14ac:dyDescent="0.25">
      <c r="A11245" s="1">
        <v>42960</v>
      </c>
      <c r="B11245">
        <v>590500</v>
      </c>
      <c r="C11245" t="s">
        <v>2</v>
      </c>
      <c r="D11245" t="s">
        <v>12429</v>
      </c>
      <c r="E11245" t="s">
        <v>10</v>
      </c>
      <c r="F11245">
        <v>3074</v>
      </c>
      <c r="G11245">
        <v>3</v>
      </c>
      <c r="H11245">
        <v>1</v>
      </c>
      <c r="I11245">
        <v>1</v>
      </c>
      <c r="J11245">
        <v>585</v>
      </c>
      <c r="L11245" t="s">
        <v>11423</v>
      </c>
      <c r="M11245" t="s">
        <v>7603</v>
      </c>
      <c r="N11245" t="s">
        <v>7515</v>
      </c>
      <c r="O11245" s="6" t="str">
        <f>INDEX(lkp_Region,MATCH(tbl_Sales[[#This Row],[Suburb]],lkp_Suburb,0))</f>
        <v>Northern Metropolitan</v>
      </c>
      <c r="P11245" s="6">
        <f>MONTH(tbl_Sales[[#This Row],[Date]])</f>
        <v>8</v>
      </c>
      <c r="Q11245" s="6">
        <f>YEAR(tbl_Sales[[#This Row],[Date]])</f>
        <v>2017</v>
      </c>
    </row>
    <row r="11246" spans="1:17" x14ac:dyDescent="0.25">
      <c r="A11246" s="1">
        <v>42960</v>
      </c>
      <c r="B11246">
        <v>1246000</v>
      </c>
      <c r="C11246" t="s">
        <v>2</v>
      </c>
      <c r="D11246" t="s">
        <v>12425</v>
      </c>
      <c r="E11246" t="s">
        <v>5</v>
      </c>
      <c r="F11246">
        <v>3130</v>
      </c>
      <c r="G11246">
        <v>3</v>
      </c>
      <c r="H11246">
        <v>1</v>
      </c>
      <c r="I11246">
        <v>2</v>
      </c>
      <c r="J11246">
        <v>702</v>
      </c>
      <c r="L11246" t="s">
        <v>11424</v>
      </c>
      <c r="M11246" t="s">
        <v>8257</v>
      </c>
      <c r="N11246" t="s">
        <v>14</v>
      </c>
      <c r="O11246" s="6" t="str">
        <f>INDEX(lkp_Region,MATCH(tbl_Sales[[#This Row],[Suburb]],lkp_Suburb,0))</f>
        <v>Eastern Metropolitan</v>
      </c>
      <c r="P11246" s="6">
        <f>MONTH(tbl_Sales[[#This Row],[Date]])</f>
        <v>8</v>
      </c>
      <c r="Q11246" s="6">
        <f>YEAR(tbl_Sales[[#This Row],[Date]])</f>
        <v>2017</v>
      </c>
    </row>
    <row r="11247" spans="1:17" x14ac:dyDescent="0.25">
      <c r="A11247" s="1">
        <v>42960</v>
      </c>
      <c r="B11247">
        <v>1310000</v>
      </c>
      <c r="C11247" t="s">
        <v>2</v>
      </c>
      <c r="D11247" t="s">
        <v>12428</v>
      </c>
      <c r="E11247" t="s">
        <v>10</v>
      </c>
      <c r="F11247">
        <v>3181</v>
      </c>
      <c r="G11247">
        <v>2</v>
      </c>
      <c r="H11247">
        <v>2</v>
      </c>
      <c r="I11247">
        <v>1</v>
      </c>
      <c r="J11247">
        <v>78</v>
      </c>
      <c r="L11247" t="s">
        <v>11425</v>
      </c>
      <c r="M11247" t="s">
        <v>302</v>
      </c>
      <c r="N11247" t="s">
        <v>76</v>
      </c>
      <c r="O11247" s="6" t="str">
        <f>INDEX(lkp_Region,MATCH(tbl_Sales[[#This Row],[Suburb]],lkp_Suburb,0))</f>
        <v>Southern Metropolitan</v>
      </c>
      <c r="P11247" s="6">
        <f>MONTH(tbl_Sales[[#This Row],[Date]])</f>
        <v>8</v>
      </c>
      <c r="Q11247" s="6">
        <f>YEAR(tbl_Sales[[#This Row],[Date]])</f>
        <v>2017</v>
      </c>
    </row>
    <row r="11248" spans="1:17" x14ac:dyDescent="0.25">
      <c r="A11248" s="1">
        <v>42960</v>
      </c>
      <c r="B11248">
        <v>1400000</v>
      </c>
      <c r="C11248" t="s">
        <v>13</v>
      </c>
      <c r="D11248" t="s">
        <v>12427</v>
      </c>
      <c r="E11248" t="s">
        <v>5</v>
      </c>
      <c r="F11248">
        <v>3142</v>
      </c>
      <c r="G11248">
        <v>3</v>
      </c>
      <c r="H11248">
        <v>2</v>
      </c>
      <c r="I11248">
        <v>2</v>
      </c>
      <c r="J11248">
        <v>0</v>
      </c>
      <c r="K11248">
        <v>1975</v>
      </c>
      <c r="L11248" t="s">
        <v>11426</v>
      </c>
      <c r="M11248" t="s">
        <v>109</v>
      </c>
      <c r="N11248" t="s">
        <v>76</v>
      </c>
      <c r="O11248" s="6" t="str">
        <f>INDEX(lkp_Region,MATCH(tbl_Sales[[#This Row],[Suburb]],lkp_Suburb,0))</f>
        <v>Southern Metropolitan</v>
      </c>
      <c r="P11248" s="6">
        <f>MONTH(tbl_Sales[[#This Row],[Date]])</f>
        <v>8</v>
      </c>
      <c r="Q11248" s="6">
        <f>YEAR(tbl_Sales[[#This Row],[Date]])</f>
        <v>2017</v>
      </c>
    </row>
    <row r="11249" spans="1:17" x14ac:dyDescent="0.25">
      <c r="A11249" s="1">
        <v>42960</v>
      </c>
      <c r="B11249">
        <v>435000</v>
      </c>
      <c r="C11249" t="s">
        <v>13</v>
      </c>
      <c r="D11249" t="s">
        <v>12427</v>
      </c>
      <c r="E11249" t="s">
        <v>10</v>
      </c>
      <c r="F11249">
        <v>3046</v>
      </c>
      <c r="G11249">
        <v>2</v>
      </c>
      <c r="H11249">
        <v>1</v>
      </c>
      <c r="I11249">
        <v>1</v>
      </c>
      <c r="J11249">
        <v>144</v>
      </c>
      <c r="K11249">
        <v>2010</v>
      </c>
      <c r="L11249" t="s">
        <v>11427</v>
      </c>
      <c r="M11249" t="s">
        <v>78</v>
      </c>
      <c r="N11249" t="s">
        <v>18</v>
      </c>
      <c r="O11249" s="6" t="str">
        <f>INDEX(lkp_Region,MATCH(tbl_Sales[[#This Row],[Suburb]],lkp_Suburb,0))</f>
        <v>Northern Metropolitan</v>
      </c>
      <c r="P11249" s="6">
        <f>MONTH(tbl_Sales[[#This Row],[Date]])</f>
        <v>8</v>
      </c>
      <c r="Q11249" s="6">
        <f>YEAR(tbl_Sales[[#This Row],[Date]])</f>
        <v>2017</v>
      </c>
    </row>
    <row r="11250" spans="1:17" x14ac:dyDescent="0.25">
      <c r="A11250" s="1">
        <v>42960</v>
      </c>
      <c r="B11250">
        <v>830000</v>
      </c>
      <c r="C11250" t="s">
        <v>51</v>
      </c>
      <c r="D11250" t="s">
        <v>12427</v>
      </c>
      <c r="E11250" t="s">
        <v>10</v>
      </c>
      <c r="F11250">
        <v>3058</v>
      </c>
      <c r="G11250">
        <v>3</v>
      </c>
      <c r="H11250">
        <v>2</v>
      </c>
      <c r="I11250">
        <v>2</v>
      </c>
      <c r="J11250">
        <v>275</v>
      </c>
      <c r="K11250">
        <v>2008</v>
      </c>
      <c r="L11250" t="s">
        <v>11428</v>
      </c>
      <c r="M11250" t="s">
        <v>499</v>
      </c>
      <c r="N11250" t="s">
        <v>18</v>
      </c>
      <c r="O11250" s="6" t="str">
        <f>INDEX(lkp_Region,MATCH(tbl_Sales[[#This Row],[Suburb]],lkp_Suburb,0))</f>
        <v>Northern Metropolitan</v>
      </c>
      <c r="P11250" s="6">
        <f>MONTH(tbl_Sales[[#This Row],[Date]])</f>
        <v>8</v>
      </c>
      <c r="Q11250" s="6">
        <f>YEAR(tbl_Sales[[#This Row],[Date]])</f>
        <v>2017</v>
      </c>
    </row>
    <row r="11251" spans="1:17" x14ac:dyDescent="0.25">
      <c r="A11251" s="1">
        <v>42960</v>
      </c>
      <c r="B11251">
        <v>934000</v>
      </c>
      <c r="C11251" t="s">
        <v>2</v>
      </c>
      <c r="D11251" t="s">
        <v>12425</v>
      </c>
      <c r="E11251" t="s">
        <v>10</v>
      </c>
      <c r="F11251">
        <v>3034</v>
      </c>
      <c r="G11251">
        <v>4</v>
      </c>
      <c r="H11251">
        <v>2</v>
      </c>
      <c r="I11251">
        <v>1</v>
      </c>
      <c r="J11251">
        <v>581</v>
      </c>
      <c r="K11251">
        <v>1975</v>
      </c>
      <c r="L11251" t="s">
        <v>11429</v>
      </c>
      <c r="M11251" t="s">
        <v>524</v>
      </c>
      <c r="N11251" t="s">
        <v>49</v>
      </c>
      <c r="O11251" s="6" t="str">
        <f>INDEX(lkp_Region,MATCH(tbl_Sales[[#This Row],[Suburb]],lkp_Suburb,0))</f>
        <v>Western Metropolitan</v>
      </c>
      <c r="P11251" s="6">
        <f>MONTH(tbl_Sales[[#This Row],[Date]])</f>
        <v>8</v>
      </c>
      <c r="Q11251" s="6">
        <f>YEAR(tbl_Sales[[#This Row],[Date]])</f>
        <v>2017</v>
      </c>
    </row>
    <row r="11252" spans="1:17" x14ac:dyDescent="0.25">
      <c r="A11252" s="1">
        <v>42960</v>
      </c>
      <c r="B11252">
        <v>1875000</v>
      </c>
      <c r="C11252" t="s">
        <v>2</v>
      </c>
      <c r="D11252" t="s">
        <v>12429</v>
      </c>
      <c r="E11252" t="s">
        <v>5</v>
      </c>
      <c r="F11252">
        <v>3040</v>
      </c>
      <c r="G11252">
        <v>3</v>
      </c>
      <c r="H11252">
        <v>1</v>
      </c>
      <c r="I11252">
        <v>2</v>
      </c>
      <c r="J11252">
        <v>828</v>
      </c>
      <c r="L11252" t="s">
        <v>11430</v>
      </c>
      <c r="M11252" t="s">
        <v>47</v>
      </c>
      <c r="N11252" t="s">
        <v>49</v>
      </c>
      <c r="O11252" s="6" t="str">
        <f>INDEX(lkp_Region,MATCH(tbl_Sales[[#This Row],[Suburb]],lkp_Suburb,0))</f>
        <v>Western Metropolitan</v>
      </c>
      <c r="P11252" s="6">
        <f>MONTH(tbl_Sales[[#This Row],[Date]])</f>
        <v>8</v>
      </c>
      <c r="Q11252" s="6">
        <f>YEAR(tbl_Sales[[#This Row],[Date]])</f>
        <v>2017</v>
      </c>
    </row>
    <row r="11253" spans="1:17" x14ac:dyDescent="0.25">
      <c r="A11253" s="1">
        <v>42960</v>
      </c>
      <c r="B11253">
        <v>320000</v>
      </c>
      <c r="C11253" t="s">
        <v>2</v>
      </c>
      <c r="D11253" t="s">
        <v>12430</v>
      </c>
      <c r="E11253" t="s">
        <v>5</v>
      </c>
      <c r="F11253">
        <v>3337</v>
      </c>
      <c r="G11253">
        <v>4</v>
      </c>
      <c r="H11253">
        <v>2</v>
      </c>
      <c r="I11253">
        <v>1</v>
      </c>
      <c r="J11253">
        <v>547</v>
      </c>
      <c r="K11253">
        <v>1986</v>
      </c>
      <c r="L11253" t="s">
        <v>11431</v>
      </c>
      <c r="M11253" t="s">
        <v>7542</v>
      </c>
      <c r="N11253" t="s">
        <v>7542</v>
      </c>
      <c r="O11253" s="6" t="str">
        <f>INDEX(lkp_Region,MATCH(tbl_Sales[[#This Row],[Suburb]],lkp_Suburb,0))</f>
        <v>Western Victoria</v>
      </c>
      <c r="P11253" s="6">
        <f>MONTH(tbl_Sales[[#This Row],[Date]])</f>
        <v>8</v>
      </c>
      <c r="Q11253" s="6">
        <f>YEAR(tbl_Sales[[#This Row],[Date]])</f>
        <v>2017</v>
      </c>
    </row>
    <row r="11254" spans="1:17" x14ac:dyDescent="0.25">
      <c r="A11254" s="1">
        <v>42960</v>
      </c>
      <c r="B11254">
        <v>501000</v>
      </c>
      <c r="C11254" t="s">
        <v>13</v>
      </c>
      <c r="D11254" t="s">
        <v>12429</v>
      </c>
      <c r="E11254" t="s">
        <v>5</v>
      </c>
      <c r="F11254">
        <v>3031</v>
      </c>
      <c r="G11254">
        <v>2</v>
      </c>
      <c r="H11254">
        <v>1</v>
      </c>
      <c r="I11254">
        <v>1</v>
      </c>
      <c r="J11254">
        <v>3957</v>
      </c>
      <c r="K11254">
        <v>2008</v>
      </c>
      <c r="L11254" t="s">
        <v>11432</v>
      </c>
      <c r="M11254" t="s">
        <v>264</v>
      </c>
      <c r="N11254" t="s">
        <v>88</v>
      </c>
      <c r="O11254" s="6" t="str">
        <f>INDEX(lkp_Region,MATCH(tbl_Sales[[#This Row],[Suburb]],lkp_Suburb,0))</f>
        <v>Northern Metropolitan</v>
      </c>
      <c r="P11254" s="6">
        <f>MONTH(tbl_Sales[[#This Row],[Date]])</f>
        <v>8</v>
      </c>
      <c r="Q11254" s="6">
        <f>YEAR(tbl_Sales[[#This Row],[Date]])</f>
        <v>2017</v>
      </c>
    </row>
    <row r="11255" spans="1:17" x14ac:dyDescent="0.25">
      <c r="A11255" s="1">
        <v>42960</v>
      </c>
      <c r="B11255">
        <v>1115000</v>
      </c>
      <c r="C11255" t="s">
        <v>2</v>
      </c>
      <c r="D11255" t="s">
        <v>12429</v>
      </c>
      <c r="E11255" t="s">
        <v>5</v>
      </c>
      <c r="F11255">
        <v>3013</v>
      </c>
      <c r="G11255">
        <v>3</v>
      </c>
      <c r="H11255">
        <v>1</v>
      </c>
      <c r="I11255">
        <v>2</v>
      </c>
      <c r="J11255">
        <v>446</v>
      </c>
      <c r="L11255" t="s">
        <v>11433</v>
      </c>
      <c r="M11255" t="s">
        <v>65</v>
      </c>
      <c r="N11255" t="s">
        <v>21</v>
      </c>
      <c r="O11255" s="6" t="str">
        <f>INDEX(lkp_Region,MATCH(tbl_Sales[[#This Row],[Suburb]],lkp_Suburb,0))</f>
        <v>Western Metropolitan</v>
      </c>
      <c r="P11255" s="6">
        <f>MONTH(tbl_Sales[[#This Row],[Date]])</f>
        <v>8</v>
      </c>
      <c r="Q11255" s="6">
        <f>YEAR(tbl_Sales[[#This Row],[Date]])</f>
        <v>2017</v>
      </c>
    </row>
    <row r="11256" spans="1:17" x14ac:dyDescent="0.25">
      <c r="A11256" s="1">
        <v>42960</v>
      </c>
      <c r="B11256">
        <v>1285000</v>
      </c>
      <c r="C11256" t="s">
        <v>2</v>
      </c>
      <c r="D11256" t="s">
        <v>12429</v>
      </c>
      <c r="E11256" t="s">
        <v>5</v>
      </c>
      <c r="F11256">
        <v>3013</v>
      </c>
      <c r="G11256">
        <v>3</v>
      </c>
      <c r="H11256">
        <v>1</v>
      </c>
      <c r="I11256">
        <v>1</v>
      </c>
      <c r="J11256">
        <v>284</v>
      </c>
      <c r="K11256">
        <v>1900</v>
      </c>
      <c r="L11256" t="s">
        <v>11434</v>
      </c>
      <c r="M11256" t="s">
        <v>65</v>
      </c>
      <c r="N11256" t="s">
        <v>21</v>
      </c>
      <c r="O11256" s="6" t="str">
        <f>INDEX(lkp_Region,MATCH(tbl_Sales[[#This Row],[Suburb]],lkp_Suburb,0))</f>
        <v>Western Metropolitan</v>
      </c>
      <c r="P11256" s="6">
        <f>MONTH(tbl_Sales[[#This Row],[Date]])</f>
        <v>8</v>
      </c>
      <c r="Q11256" s="6">
        <f>YEAR(tbl_Sales[[#This Row],[Date]])</f>
        <v>2017</v>
      </c>
    </row>
    <row r="11257" spans="1:17" x14ac:dyDescent="0.25">
      <c r="A11257" s="1">
        <v>42960</v>
      </c>
      <c r="B11257">
        <v>1060000</v>
      </c>
      <c r="C11257" t="s">
        <v>2</v>
      </c>
      <c r="D11257" t="s">
        <v>12425</v>
      </c>
      <c r="E11257" t="s">
        <v>10</v>
      </c>
      <c r="F11257">
        <v>3105</v>
      </c>
      <c r="G11257">
        <v>3</v>
      </c>
      <c r="H11257">
        <v>1</v>
      </c>
      <c r="I11257">
        <v>2</v>
      </c>
      <c r="J11257">
        <v>631</v>
      </c>
      <c r="L11257" t="s">
        <v>11435</v>
      </c>
      <c r="M11257" t="s">
        <v>507</v>
      </c>
      <c r="N11257" t="s">
        <v>128</v>
      </c>
      <c r="O11257" s="6" t="str">
        <f>INDEX(lkp_Region,MATCH(tbl_Sales[[#This Row],[Suburb]],lkp_Suburb,0))</f>
        <v>Eastern Metropolitan</v>
      </c>
      <c r="P11257" s="6">
        <f>MONTH(tbl_Sales[[#This Row],[Date]])</f>
        <v>8</v>
      </c>
      <c r="Q11257" s="6">
        <f>YEAR(tbl_Sales[[#This Row],[Date]])</f>
        <v>2017</v>
      </c>
    </row>
    <row r="11258" spans="1:17" x14ac:dyDescent="0.25">
      <c r="A11258" s="1">
        <v>42960</v>
      </c>
      <c r="B11258">
        <v>635000</v>
      </c>
      <c r="C11258" t="s">
        <v>2</v>
      </c>
      <c r="D11258" t="s">
        <v>12423</v>
      </c>
      <c r="E11258" t="s">
        <v>10</v>
      </c>
      <c r="F11258">
        <v>3049</v>
      </c>
      <c r="G11258">
        <v>3</v>
      </c>
      <c r="H11258">
        <v>2</v>
      </c>
      <c r="I11258">
        <v>1</v>
      </c>
      <c r="J11258">
        <v>691</v>
      </c>
      <c r="K11258">
        <v>1975</v>
      </c>
      <c r="L11258" t="s">
        <v>11436</v>
      </c>
      <c r="M11258" t="s">
        <v>8418</v>
      </c>
      <c r="N11258" t="s">
        <v>195</v>
      </c>
      <c r="O11258" s="6" t="str">
        <f>INDEX(lkp_Region,MATCH(tbl_Sales[[#This Row],[Suburb]],lkp_Suburb,0))</f>
        <v>Northern Metropolitan</v>
      </c>
      <c r="P11258" s="6">
        <f>MONTH(tbl_Sales[[#This Row],[Date]])</f>
        <v>8</v>
      </c>
      <c r="Q11258" s="6">
        <f>YEAR(tbl_Sales[[#This Row],[Date]])</f>
        <v>2017</v>
      </c>
    </row>
    <row r="11259" spans="1:17" x14ac:dyDescent="0.25">
      <c r="A11259" s="1">
        <v>42960</v>
      </c>
      <c r="B11259">
        <v>590000</v>
      </c>
      <c r="C11259" t="s">
        <v>2</v>
      </c>
      <c r="D11259" t="s">
        <v>12425</v>
      </c>
      <c r="E11259" t="s">
        <v>10</v>
      </c>
      <c r="F11259">
        <v>3028</v>
      </c>
      <c r="G11259">
        <v>4</v>
      </c>
      <c r="H11259">
        <v>2</v>
      </c>
      <c r="I11259">
        <v>2</v>
      </c>
      <c r="J11259">
        <v>531</v>
      </c>
      <c r="L11259" t="s">
        <v>11437</v>
      </c>
      <c r="M11259" t="s">
        <v>9845</v>
      </c>
      <c r="N11259" t="s">
        <v>69</v>
      </c>
      <c r="O11259" s="6" t="str">
        <f>INDEX(lkp_Region,MATCH(tbl_Sales[[#This Row],[Suburb]],lkp_Suburb,0))</f>
        <v>Western Metropolitan</v>
      </c>
      <c r="P11259" s="6">
        <f>MONTH(tbl_Sales[[#This Row],[Date]])</f>
        <v>8</v>
      </c>
      <c r="Q11259" s="6">
        <f>YEAR(tbl_Sales[[#This Row],[Date]])</f>
        <v>2017</v>
      </c>
    </row>
    <row r="11260" spans="1:17" x14ac:dyDescent="0.25">
      <c r="A11260" s="1">
        <v>42960</v>
      </c>
      <c r="B11260">
        <v>1200000</v>
      </c>
      <c r="C11260" t="s">
        <v>51</v>
      </c>
      <c r="D11260" t="s">
        <v>12427</v>
      </c>
      <c r="E11260" t="s">
        <v>10</v>
      </c>
      <c r="F11260">
        <v>3185</v>
      </c>
      <c r="G11260">
        <v>3</v>
      </c>
      <c r="H11260">
        <v>1</v>
      </c>
      <c r="I11260">
        <v>2</v>
      </c>
      <c r="J11260">
        <v>1405</v>
      </c>
      <c r="K11260">
        <v>1965</v>
      </c>
      <c r="L11260" t="s">
        <v>11438</v>
      </c>
      <c r="M11260" t="s">
        <v>136</v>
      </c>
      <c r="N11260" t="s">
        <v>57</v>
      </c>
      <c r="O11260" s="6" t="str">
        <f>INDEX(lkp_Region,MATCH(tbl_Sales[[#This Row],[Suburb]],lkp_Suburb,0))</f>
        <v>Southern Metropolitan</v>
      </c>
      <c r="P11260" s="6">
        <f>MONTH(tbl_Sales[[#This Row],[Date]])</f>
        <v>8</v>
      </c>
      <c r="Q11260" s="6">
        <f>YEAR(tbl_Sales[[#This Row],[Date]])</f>
        <v>2017</v>
      </c>
    </row>
    <row r="11261" spans="1:17" x14ac:dyDescent="0.25">
      <c r="A11261" s="1">
        <v>42960</v>
      </c>
      <c r="B11261">
        <v>250000</v>
      </c>
      <c r="C11261" t="s">
        <v>13</v>
      </c>
      <c r="D11261" t="s">
        <v>12428</v>
      </c>
      <c r="E11261" t="s">
        <v>5</v>
      </c>
      <c r="F11261">
        <v>3072</v>
      </c>
      <c r="G11261">
        <v>1</v>
      </c>
      <c r="H11261">
        <v>1</v>
      </c>
      <c r="I11261">
        <v>1</v>
      </c>
      <c r="J11261">
        <v>631</v>
      </c>
      <c r="K11261">
        <v>1965</v>
      </c>
      <c r="L11261" t="s">
        <v>11439</v>
      </c>
      <c r="M11261" t="s">
        <v>97</v>
      </c>
      <c r="N11261" t="s">
        <v>62</v>
      </c>
      <c r="O11261" s="6" t="str">
        <f>INDEX(lkp_Region,MATCH(tbl_Sales[[#This Row],[Suburb]],lkp_Suburb,0))</f>
        <v>Northern Metropolitan</v>
      </c>
      <c r="P11261" s="6">
        <f>MONTH(tbl_Sales[[#This Row],[Date]])</f>
        <v>8</v>
      </c>
      <c r="Q11261" s="6">
        <f>YEAR(tbl_Sales[[#This Row],[Date]])</f>
        <v>2017</v>
      </c>
    </row>
    <row r="11262" spans="1:17" x14ac:dyDescent="0.25">
      <c r="A11262" s="1">
        <v>42960</v>
      </c>
      <c r="B11262">
        <v>905000</v>
      </c>
      <c r="C11262" t="s">
        <v>2</v>
      </c>
      <c r="D11262" t="s">
        <v>12427</v>
      </c>
      <c r="E11262" t="s">
        <v>10</v>
      </c>
      <c r="F11262">
        <v>3071</v>
      </c>
      <c r="G11262">
        <v>2</v>
      </c>
      <c r="H11262">
        <v>1</v>
      </c>
      <c r="I11262">
        <v>0</v>
      </c>
      <c r="J11262">
        <v>225</v>
      </c>
      <c r="K11262">
        <v>1960</v>
      </c>
      <c r="L11262" t="s">
        <v>11440</v>
      </c>
      <c r="M11262" t="s">
        <v>60</v>
      </c>
      <c r="N11262" t="s">
        <v>62</v>
      </c>
      <c r="O11262" s="6" t="str">
        <f>INDEX(lkp_Region,MATCH(tbl_Sales[[#This Row],[Suburb]],lkp_Suburb,0))</f>
        <v>Northern Metropolitan</v>
      </c>
      <c r="P11262" s="6">
        <f>MONTH(tbl_Sales[[#This Row],[Date]])</f>
        <v>8</v>
      </c>
      <c r="Q11262" s="6">
        <f>YEAR(tbl_Sales[[#This Row],[Date]])</f>
        <v>2017</v>
      </c>
    </row>
    <row r="11263" spans="1:17" x14ac:dyDescent="0.25">
      <c r="A11263" s="1">
        <v>42960</v>
      </c>
      <c r="B11263">
        <v>1750000</v>
      </c>
      <c r="C11263" t="s">
        <v>2</v>
      </c>
      <c r="D11263" t="s">
        <v>12427</v>
      </c>
      <c r="E11263" t="s">
        <v>5</v>
      </c>
      <c r="F11263">
        <v>3103</v>
      </c>
      <c r="G11263">
        <v>3</v>
      </c>
      <c r="H11263">
        <v>3</v>
      </c>
      <c r="I11263">
        <v>1</v>
      </c>
      <c r="J11263">
        <v>790</v>
      </c>
      <c r="L11263" t="s">
        <v>11441</v>
      </c>
      <c r="M11263" t="s">
        <v>274</v>
      </c>
      <c r="N11263" t="s">
        <v>101</v>
      </c>
      <c r="O11263" s="6" t="str">
        <f>INDEX(lkp_Region,MATCH(tbl_Sales[[#This Row],[Suburb]],lkp_Suburb,0))</f>
        <v>Southern Metropolitan</v>
      </c>
      <c r="P11263" s="6">
        <f>MONTH(tbl_Sales[[#This Row],[Date]])</f>
        <v>8</v>
      </c>
      <c r="Q11263" s="6">
        <f>YEAR(tbl_Sales[[#This Row],[Date]])</f>
        <v>2017</v>
      </c>
    </row>
    <row r="11264" spans="1:17" x14ac:dyDescent="0.25">
      <c r="A11264" s="1">
        <v>42960</v>
      </c>
      <c r="B11264">
        <v>2360000</v>
      </c>
      <c r="C11264" t="s">
        <v>2</v>
      </c>
      <c r="D11264" t="s">
        <v>12425</v>
      </c>
      <c r="E11264" t="s">
        <v>10</v>
      </c>
      <c r="F11264">
        <v>3103</v>
      </c>
      <c r="G11264">
        <v>4</v>
      </c>
      <c r="H11264">
        <v>3</v>
      </c>
      <c r="I11264">
        <v>2</v>
      </c>
      <c r="J11264">
        <v>848</v>
      </c>
      <c r="K11264">
        <v>1926</v>
      </c>
      <c r="L11264" t="s">
        <v>11442</v>
      </c>
      <c r="M11264" t="s">
        <v>274</v>
      </c>
      <c r="N11264" t="s">
        <v>101</v>
      </c>
      <c r="O11264" s="6" t="str">
        <f>INDEX(lkp_Region,MATCH(tbl_Sales[[#This Row],[Suburb]],lkp_Suburb,0))</f>
        <v>Southern Metropolitan</v>
      </c>
      <c r="P11264" s="6">
        <f>MONTH(tbl_Sales[[#This Row],[Date]])</f>
        <v>8</v>
      </c>
      <c r="Q11264" s="6">
        <f>YEAR(tbl_Sales[[#This Row],[Date]])</f>
        <v>2017</v>
      </c>
    </row>
    <row r="11265" spans="1:17" x14ac:dyDescent="0.25">
      <c r="A11265" s="1">
        <v>42960</v>
      </c>
      <c r="B11265">
        <v>604000</v>
      </c>
      <c r="C11265" t="s">
        <v>13</v>
      </c>
      <c r="D11265" t="s">
        <v>12427</v>
      </c>
      <c r="E11265" t="s">
        <v>10</v>
      </c>
      <c r="F11265">
        <v>3087</v>
      </c>
      <c r="G11265">
        <v>2</v>
      </c>
      <c r="H11265">
        <v>1</v>
      </c>
      <c r="I11265">
        <v>1</v>
      </c>
      <c r="J11265">
        <v>151</v>
      </c>
      <c r="L11265" t="s">
        <v>11443</v>
      </c>
      <c r="M11265" t="s">
        <v>349</v>
      </c>
      <c r="N11265" t="s">
        <v>150</v>
      </c>
      <c r="O11265" s="6" t="str">
        <f>INDEX(lkp_Region,MATCH(tbl_Sales[[#This Row],[Suburb]],lkp_Suburb,0))</f>
        <v>Northern Metropolitan</v>
      </c>
      <c r="P11265" s="6">
        <f>MONTH(tbl_Sales[[#This Row],[Date]])</f>
        <v>8</v>
      </c>
      <c r="Q11265" s="6">
        <f>YEAR(tbl_Sales[[#This Row],[Date]])</f>
        <v>2017</v>
      </c>
    </row>
    <row r="11266" spans="1:17" x14ac:dyDescent="0.25">
      <c r="A11266" s="1">
        <v>42960</v>
      </c>
      <c r="B11266">
        <v>1510000</v>
      </c>
      <c r="C11266" t="s">
        <v>2</v>
      </c>
      <c r="D11266" t="s">
        <v>12427</v>
      </c>
      <c r="E11266" t="s">
        <v>10</v>
      </c>
      <c r="F11266">
        <v>3079</v>
      </c>
      <c r="G11266">
        <v>3</v>
      </c>
      <c r="H11266">
        <v>1</v>
      </c>
      <c r="I11266">
        <v>2</v>
      </c>
      <c r="J11266">
        <v>670</v>
      </c>
      <c r="L11266" t="s">
        <v>11444</v>
      </c>
      <c r="M11266" t="s">
        <v>213</v>
      </c>
      <c r="N11266" t="s">
        <v>150</v>
      </c>
      <c r="O11266" s="6" t="str">
        <f>INDEX(lkp_Region,MATCH(tbl_Sales[[#This Row],[Suburb]],lkp_Suburb,0))</f>
        <v>Eastern Metropolitan</v>
      </c>
      <c r="P11266" s="6">
        <f>MONTH(tbl_Sales[[#This Row],[Date]])</f>
        <v>8</v>
      </c>
      <c r="Q11266" s="6">
        <f>YEAR(tbl_Sales[[#This Row],[Date]])</f>
        <v>2017</v>
      </c>
    </row>
    <row r="11267" spans="1:17" x14ac:dyDescent="0.25">
      <c r="A11267" s="1">
        <v>42961</v>
      </c>
      <c r="B11267">
        <v>650000</v>
      </c>
      <c r="C11267" t="s">
        <v>2</v>
      </c>
      <c r="D11267" t="s">
        <v>12427</v>
      </c>
      <c r="E11267" t="s">
        <v>5</v>
      </c>
      <c r="F11267">
        <v>3082</v>
      </c>
      <c r="G11267">
        <v>3</v>
      </c>
      <c r="H11267">
        <v>2</v>
      </c>
      <c r="I11267">
        <v>1</v>
      </c>
      <c r="J11267">
        <v>661</v>
      </c>
      <c r="K11267">
        <v>1990</v>
      </c>
      <c r="L11267" t="s">
        <v>11445</v>
      </c>
      <c r="M11267" t="s">
        <v>7706</v>
      </c>
      <c r="N11267" t="s">
        <v>7515</v>
      </c>
      <c r="O11267" s="6" t="str">
        <f>INDEX(lkp_Region,MATCH(tbl_Sales[[#This Row],[Suburb]],lkp_Suburb,0))</f>
        <v>Northern Metropolitan</v>
      </c>
      <c r="P11267" s="6">
        <f>MONTH(tbl_Sales[[#This Row],[Date]])</f>
        <v>8</v>
      </c>
      <c r="Q11267" s="6">
        <f>YEAR(tbl_Sales[[#This Row],[Date]])</f>
        <v>2017</v>
      </c>
    </row>
    <row r="11268" spans="1:17" x14ac:dyDescent="0.25">
      <c r="A11268" s="1">
        <v>42961</v>
      </c>
      <c r="B11268">
        <v>1300000</v>
      </c>
      <c r="C11268" t="s">
        <v>2</v>
      </c>
      <c r="D11268" t="s">
        <v>12423</v>
      </c>
      <c r="E11268" t="s">
        <v>10</v>
      </c>
      <c r="F11268">
        <v>3083</v>
      </c>
      <c r="G11268">
        <v>4</v>
      </c>
      <c r="H11268">
        <v>2</v>
      </c>
      <c r="I11268">
        <v>2</v>
      </c>
      <c r="J11268">
        <v>637</v>
      </c>
      <c r="L11268" t="s">
        <v>11446</v>
      </c>
      <c r="M11268" t="s">
        <v>7813</v>
      </c>
      <c r="N11268" t="s">
        <v>7515</v>
      </c>
      <c r="O11268" s="6" t="str">
        <f>INDEX(lkp_Region,MATCH(tbl_Sales[[#This Row],[Suburb]],lkp_Suburb,0))</f>
        <v>Northern Metropolitan</v>
      </c>
      <c r="P11268" s="6">
        <f>MONTH(tbl_Sales[[#This Row],[Date]])</f>
        <v>8</v>
      </c>
      <c r="Q11268" s="6">
        <f>YEAR(tbl_Sales[[#This Row],[Date]])</f>
        <v>2017</v>
      </c>
    </row>
    <row r="11269" spans="1:17" x14ac:dyDescent="0.25">
      <c r="A11269" s="1">
        <v>42961</v>
      </c>
      <c r="B11269">
        <v>260000</v>
      </c>
      <c r="C11269" t="s">
        <v>13</v>
      </c>
      <c r="D11269" t="s">
        <v>12429</v>
      </c>
      <c r="E11269" t="s">
        <v>5</v>
      </c>
      <c r="F11269">
        <v>3146</v>
      </c>
      <c r="G11269">
        <v>1</v>
      </c>
      <c r="H11269">
        <v>1</v>
      </c>
      <c r="I11269">
        <v>1</v>
      </c>
      <c r="J11269">
        <v>0</v>
      </c>
      <c r="K11269">
        <v>1950</v>
      </c>
      <c r="L11269" t="s">
        <v>11447</v>
      </c>
      <c r="M11269" t="s">
        <v>102</v>
      </c>
      <c r="N11269" t="s">
        <v>76</v>
      </c>
      <c r="O11269" s="6" t="str">
        <f>INDEX(lkp_Region,MATCH(tbl_Sales[[#This Row],[Suburb]],lkp_Suburb,0))</f>
        <v>Southern Metropolitan</v>
      </c>
      <c r="P11269" s="6">
        <f>MONTH(tbl_Sales[[#This Row],[Date]])</f>
        <v>8</v>
      </c>
      <c r="Q11269" s="6">
        <f>YEAR(tbl_Sales[[#This Row],[Date]])</f>
        <v>2017</v>
      </c>
    </row>
    <row r="11270" spans="1:17" x14ac:dyDescent="0.25">
      <c r="A11270" s="1">
        <v>42961</v>
      </c>
      <c r="B11270">
        <v>380000</v>
      </c>
      <c r="C11270" t="s">
        <v>13</v>
      </c>
      <c r="D11270" t="s">
        <v>12427</v>
      </c>
      <c r="E11270" t="s">
        <v>10</v>
      </c>
      <c r="F11270">
        <v>3143</v>
      </c>
      <c r="G11270">
        <v>1</v>
      </c>
      <c r="H11270">
        <v>1</v>
      </c>
      <c r="I11270">
        <v>1</v>
      </c>
      <c r="J11270">
        <v>0</v>
      </c>
      <c r="K11270">
        <v>1960</v>
      </c>
      <c r="L11270" t="s">
        <v>11448</v>
      </c>
      <c r="M11270" t="s">
        <v>283</v>
      </c>
      <c r="N11270" t="s">
        <v>76</v>
      </c>
      <c r="O11270" s="6" t="str">
        <f>INDEX(lkp_Region,MATCH(tbl_Sales[[#This Row],[Suburb]],lkp_Suburb,0))</f>
        <v>Southern Metropolitan</v>
      </c>
      <c r="P11270" s="6">
        <f>MONTH(tbl_Sales[[#This Row],[Date]])</f>
        <v>8</v>
      </c>
      <c r="Q11270" s="6">
        <f>YEAR(tbl_Sales[[#This Row],[Date]])</f>
        <v>2017</v>
      </c>
    </row>
    <row r="11271" spans="1:17" x14ac:dyDescent="0.25">
      <c r="A11271" s="1">
        <v>42961</v>
      </c>
      <c r="B11271">
        <v>714000</v>
      </c>
      <c r="C11271" t="s">
        <v>2</v>
      </c>
      <c r="D11271" t="s">
        <v>12423</v>
      </c>
      <c r="E11271" t="s">
        <v>10</v>
      </c>
      <c r="F11271">
        <v>3088</v>
      </c>
      <c r="G11271">
        <v>3</v>
      </c>
      <c r="H11271">
        <v>1</v>
      </c>
      <c r="I11271">
        <v>1</v>
      </c>
      <c r="J11271">
        <v>594</v>
      </c>
      <c r="K11271">
        <v>1993</v>
      </c>
      <c r="L11271" t="s">
        <v>11449</v>
      </c>
      <c r="M11271" t="s">
        <v>7635</v>
      </c>
      <c r="N11271" t="s">
        <v>7523</v>
      </c>
      <c r="O11271" s="6" t="str">
        <f>INDEX(lkp_Region,MATCH(tbl_Sales[[#This Row],[Suburb]],lkp_Suburb,0))</f>
        <v>Northern Metropolitan</v>
      </c>
      <c r="P11271" s="6">
        <f>MONTH(tbl_Sales[[#This Row],[Date]])</f>
        <v>8</v>
      </c>
      <c r="Q11271" s="6">
        <f>YEAR(tbl_Sales[[#This Row],[Date]])</f>
        <v>2017</v>
      </c>
    </row>
    <row r="11272" spans="1:17" x14ac:dyDescent="0.25">
      <c r="A11272" s="1">
        <v>42961</v>
      </c>
      <c r="B11272">
        <v>650000</v>
      </c>
      <c r="C11272" t="s">
        <v>2</v>
      </c>
      <c r="D11272" t="s">
        <v>12429</v>
      </c>
      <c r="E11272" t="s">
        <v>10</v>
      </c>
      <c r="F11272">
        <v>3056</v>
      </c>
      <c r="G11272">
        <v>2</v>
      </c>
      <c r="H11272">
        <v>1</v>
      </c>
      <c r="I11272">
        <v>1</v>
      </c>
      <c r="J11272">
        <v>108</v>
      </c>
      <c r="K11272">
        <v>1970</v>
      </c>
      <c r="L11272" t="s">
        <v>11450</v>
      </c>
      <c r="M11272" t="s">
        <v>117</v>
      </c>
      <c r="N11272" t="s">
        <v>18</v>
      </c>
      <c r="O11272" s="6" t="str">
        <f>INDEX(lkp_Region,MATCH(tbl_Sales[[#This Row],[Suburb]],lkp_Suburb,0))</f>
        <v>Northern Metropolitan</v>
      </c>
      <c r="P11272" s="6">
        <f>MONTH(tbl_Sales[[#This Row],[Date]])</f>
        <v>8</v>
      </c>
      <c r="Q11272" s="6">
        <f>YEAR(tbl_Sales[[#This Row],[Date]])</f>
        <v>2017</v>
      </c>
    </row>
    <row r="11273" spans="1:17" x14ac:dyDescent="0.25">
      <c r="A11273" s="1">
        <v>42961</v>
      </c>
      <c r="B11273">
        <v>661000</v>
      </c>
      <c r="C11273" t="s">
        <v>2</v>
      </c>
      <c r="D11273" t="s">
        <v>12430</v>
      </c>
      <c r="E11273" t="s">
        <v>10</v>
      </c>
      <c r="F11273">
        <v>3060</v>
      </c>
      <c r="G11273">
        <v>3</v>
      </c>
      <c r="H11273">
        <v>1</v>
      </c>
      <c r="I11273">
        <v>2</v>
      </c>
      <c r="J11273">
        <v>619</v>
      </c>
      <c r="L11273" t="s">
        <v>11451</v>
      </c>
      <c r="M11273" t="s">
        <v>16</v>
      </c>
      <c r="N11273" t="s">
        <v>18</v>
      </c>
      <c r="O11273" s="6" t="str">
        <f>INDEX(lkp_Region,MATCH(tbl_Sales[[#This Row],[Suburb]],lkp_Suburb,0))</f>
        <v>Northern Metropolitan</v>
      </c>
      <c r="P11273" s="6">
        <f>MONTH(tbl_Sales[[#This Row],[Date]])</f>
        <v>8</v>
      </c>
      <c r="Q11273" s="6">
        <f>YEAR(tbl_Sales[[#This Row],[Date]])</f>
        <v>2017</v>
      </c>
    </row>
    <row r="11274" spans="1:17" x14ac:dyDescent="0.25">
      <c r="A11274" s="1">
        <v>42961</v>
      </c>
      <c r="B11274">
        <v>750000</v>
      </c>
      <c r="C11274" t="s">
        <v>2</v>
      </c>
      <c r="D11274" t="s">
        <v>12426</v>
      </c>
      <c r="E11274" t="s">
        <v>10</v>
      </c>
      <c r="F11274">
        <v>3060</v>
      </c>
      <c r="G11274">
        <v>3</v>
      </c>
      <c r="H11274">
        <v>1</v>
      </c>
      <c r="I11274">
        <v>1</v>
      </c>
      <c r="J11274">
        <v>724</v>
      </c>
      <c r="L11274" t="s">
        <v>11452</v>
      </c>
      <c r="M11274" t="s">
        <v>16</v>
      </c>
      <c r="N11274" t="s">
        <v>18</v>
      </c>
      <c r="O11274" s="6" t="str">
        <f>INDEX(lkp_Region,MATCH(tbl_Sales[[#This Row],[Suburb]],lkp_Suburb,0))</f>
        <v>Northern Metropolitan</v>
      </c>
      <c r="P11274" s="6">
        <f>MONTH(tbl_Sales[[#This Row],[Date]])</f>
        <v>8</v>
      </c>
      <c r="Q11274" s="6">
        <f>YEAR(tbl_Sales[[#This Row],[Date]])</f>
        <v>2017</v>
      </c>
    </row>
    <row r="11275" spans="1:17" x14ac:dyDescent="0.25">
      <c r="A11275" s="1">
        <v>42961</v>
      </c>
      <c r="B11275">
        <v>770000</v>
      </c>
      <c r="C11275" t="s">
        <v>2</v>
      </c>
      <c r="D11275" t="s">
        <v>12423</v>
      </c>
      <c r="E11275" t="s">
        <v>5</v>
      </c>
      <c r="F11275">
        <v>3046</v>
      </c>
      <c r="G11275">
        <v>3</v>
      </c>
      <c r="H11275">
        <v>1</v>
      </c>
      <c r="I11275">
        <v>2</v>
      </c>
      <c r="J11275">
        <v>604</v>
      </c>
      <c r="K11275">
        <v>1960</v>
      </c>
      <c r="L11275" t="s">
        <v>11453</v>
      </c>
      <c r="M11275" t="s">
        <v>78</v>
      </c>
      <c r="N11275" t="s">
        <v>18</v>
      </c>
      <c r="O11275" s="6" t="str">
        <f>INDEX(lkp_Region,MATCH(tbl_Sales[[#This Row],[Suburb]],lkp_Suburb,0))</f>
        <v>Northern Metropolitan</v>
      </c>
      <c r="P11275" s="6">
        <f>MONTH(tbl_Sales[[#This Row],[Date]])</f>
        <v>8</v>
      </c>
      <c r="Q11275" s="6">
        <f>YEAR(tbl_Sales[[#This Row],[Date]])</f>
        <v>2017</v>
      </c>
    </row>
    <row r="11276" spans="1:17" x14ac:dyDescent="0.25">
      <c r="A11276" s="1">
        <v>42961</v>
      </c>
      <c r="B11276">
        <v>1080000</v>
      </c>
      <c r="C11276" t="s">
        <v>2</v>
      </c>
      <c r="D11276" t="s">
        <v>12427</v>
      </c>
      <c r="E11276" t="s">
        <v>5</v>
      </c>
      <c r="F11276">
        <v>3056</v>
      </c>
      <c r="G11276">
        <v>4</v>
      </c>
      <c r="H11276">
        <v>2</v>
      </c>
      <c r="I11276">
        <v>0</v>
      </c>
      <c r="J11276">
        <v>256</v>
      </c>
      <c r="L11276" t="s">
        <v>11454</v>
      </c>
      <c r="M11276" t="s">
        <v>117</v>
      </c>
      <c r="N11276" t="s">
        <v>18</v>
      </c>
      <c r="O11276" s="6" t="str">
        <f>INDEX(lkp_Region,MATCH(tbl_Sales[[#This Row],[Suburb]],lkp_Suburb,0))</f>
        <v>Northern Metropolitan</v>
      </c>
      <c r="P11276" s="6">
        <f>MONTH(tbl_Sales[[#This Row],[Date]])</f>
        <v>8</v>
      </c>
      <c r="Q11276" s="6">
        <f>YEAR(tbl_Sales[[#This Row],[Date]])</f>
        <v>2017</v>
      </c>
    </row>
    <row r="11277" spans="1:17" x14ac:dyDescent="0.25">
      <c r="A11277" s="1">
        <v>42961</v>
      </c>
      <c r="B11277">
        <v>1100000</v>
      </c>
      <c r="C11277" t="s">
        <v>2</v>
      </c>
      <c r="D11277" t="s">
        <v>12428</v>
      </c>
      <c r="E11277" t="s">
        <v>10</v>
      </c>
      <c r="F11277">
        <v>3055</v>
      </c>
      <c r="G11277">
        <v>3</v>
      </c>
      <c r="H11277">
        <v>1</v>
      </c>
      <c r="I11277">
        <v>1</v>
      </c>
      <c r="J11277">
        <v>322</v>
      </c>
      <c r="L11277" t="s">
        <v>11455</v>
      </c>
      <c r="M11277" t="s">
        <v>80</v>
      </c>
      <c r="N11277" t="s">
        <v>18</v>
      </c>
      <c r="O11277" s="6" t="str">
        <f>INDEX(lkp_Region,MATCH(tbl_Sales[[#This Row],[Suburb]],lkp_Suburb,0))</f>
        <v>Northern Metropolitan</v>
      </c>
      <c r="P11277" s="6">
        <f>MONTH(tbl_Sales[[#This Row],[Date]])</f>
        <v>8</v>
      </c>
      <c r="Q11277" s="6">
        <f>YEAR(tbl_Sales[[#This Row],[Date]])</f>
        <v>2017</v>
      </c>
    </row>
    <row r="11278" spans="1:17" x14ac:dyDescent="0.25">
      <c r="A11278" s="1">
        <v>42961</v>
      </c>
      <c r="B11278">
        <v>1320000</v>
      </c>
      <c r="C11278" t="s">
        <v>2</v>
      </c>
      <c r="D11278" t="s">
        <v>12424</v>
      </c>
      <c r="E11278" t="s">
        <v>10</v>
      </c>
      <c r="F11278">
        <v>3039</v>
      </c>
      <c r="G11278">
        <v>3</v>
      </c>
      <c r="H11278">
        <v>1</v>
      </c>
      <c r="I11278">
        <v>2</v>
      </c>
      <c r="J11278">
        <v>459</v>
      </c>
      <c r="L11278" t="s">
        <v>11456</v>
      </c>
      <c r="M11278" t="s">
        <v>242</v>
      </c>
      <c r="N11278" t="s">
        <v>49</v>
      </c>
      <c r="O11278" s="6" t="str">
        <f>INDEX(lkp_Region,MATCH(tbl_Sales[[#This Row],[Suburb]],lkp_Suburb,0))</f>
        <v>Western Metropolitan</v>
      </c>
      <c r="P11278" s="6">
        <f>MONTH(tbl_Sales[[#This Row],[Date]])</f>
        <v>8</v>
      </c>
      <c r="Q11278" s="6">
        <f>YEAR(tbl_Sales[[#This Row],[Date]])</f>
        <v>2017</v>
      </c>
    </row>
    <row r="11279" spans="1:17" x14ac:dyDescent="0.25">
      <c r="A11279" s="1">
        <v>42961</v>
      </c>
      <c r="B11279">
        <v>1500000</v>
      </c>
      <c r="C11279" t="s">
        <v>2</v>
      </c>
      <c r="D11279" t="s">
        <v>12427</v>
      </c>
      <c r="E11279" t="s">
        <v>10</v>
      </c>
      <c r="F11279">
        <v>3040</v>
      </c>
      <c r="G11279">
        <v>4</v>
      </c>
      <c r="H11279">
        <v>2</v>
      </c>
      <c r="I11279">
        <v>2</v>
      </c>
      <c r="J11279">
        <v>465</v>
      </c>
      <c r="K11279">
        <v>1940</v>
      </c>
      <c r="L11279" t="s">
        <v>11457</v>
      </c>
      <c r="M11279" t="s">
        <v>47</v>
      </c>
      <c r="N11279" t="s">
        <v>49</v>
      </c>
      <c r="O11279" s="6" t="str">
        <f>INDEX(lkp_Region,MATCH(tbl_Sales[[#This Row],[Suburb]],lkp_Suburb,0))</f>
        <v>Western Metropolitan</v>
      </c>
      <c r="P11279" s="6">
        <f>MONTH(tbl_Sales[[#This Row],[Date]])</f>
        <v>8</v>
      </c>
      <c r="Q11279" s="6">
        <f>YEAR(tbl_Sales[[#This Row],[Date]])</f>
        <v>2017</v>
      </c>
    </row>
    <row r="11280" spans="1:17" x14ac:dyDescent="0.25">
      <c r="A11280" s="1">
        <v>42961</v>
      </c>
      <c r="B11280">
        <v>1680000</v>
      </c>
      <c r="C11280" t="s">
        <v>2</v>
      </c>
      <c r="D11280" t="s">
        <v>12430</v>
      </c>
      <c r="E11280" t="s">
        <v>5</v>
      </c>
      <c r="F11280">
        <v>3040</v>
      </c>
      <c r="G11280">
        <v>3</v>
      </c>
      <c r="H11280">
        <v>2</v>
      </c>
      <c r="I11280">
        <v>2</v>
      </c>
      <c r="J11280">
        <v>673</v>
      </c>
      <c r="K11280">
        <v>1965</v>
      </c>
      <c r="L11280" t="s">
        <v>6017</v>
      </c>
      <c r="M11280" t="s">
        <v>190</v>
      </c>
      <c r="N11280" t="s">
        <v>49</v>
      </c>
      <c r="O11280" s="6" t="str">
        <f>INDEX(lkp_Region,MATCH(tbl_Sales[[#This Row],[Suburb]],lkp_Suburb,0))</f>
        <v>Western Metropolitan</v>
      </c>
      <c r="P11280" s="6">
        <f>MONTH(tbl_Sales[[#This Row],[Date]])</f>
        <v>8</v>
      </c>
      <c r="Q11280" s="6">
        <f>YEAR(tbl_Sales[[#This Row],[Date]])</f>
        <v>2017</v>
      </c>
    </row>
    <row r="11281" spans="1:17" x14ac:dyDescent="0.25">
      <c r="A11281" s="1">
        <v>42961</v>
      </c>
      <c r="B11281">
        <v>375000</v>
      </c>
      <c r="C11281" t="s">
        <v>2</v>
      </c>
      <c r="D11281" t="s">
        <v>12428</v>
      </c>
      <c r="E11281" t="s">
        <v>5</v>
      </c>
      <c r="F11281">
        <v>3337</v>
      </c>
      <c r="G11281">
        <v>3</v>
      </c>
      <c r="H11281">
        <v>2</v>
      </c>
      <c r="I11281">
        <v>1</v>
      </c>
      <c r="J11281">
        <v>637</v>
      </c>
      <c r="K11281">
        <v>1980</v>
      </c>
      <c r="L11281" t="s">
        <v>11458</v>
      </c>
      <c r="M11281" t="s">
        <v>10636</v>
      </c>
      <c r="N11281" t="s">
        <v>7542</v>
      </c>
      <c r="O11281" s="6" t="str">
        <f>INDEX(lkp_Region,MATCH(tbl_Sales[[#This Row],[Suburb]],lkp_Suburb,0))</f>
        <v>Northern Victoria</v>
      </c>
      <c r="P11281" s="6">
        <f>MONTH(tbl_Sales[[#This Row],[Date]])</f>
        <v>8</v>
      </c>
      <c r="Q11281" s="6">
        <f>YEAR(tbl_Sales[[#This Row],[Date]])</f>
        <v>2017</v>
      </c>
    </row>
    <row r="11282" spans="1:17" x14ac:dyDescent="0.25">
      <c r="A11282" s="1">
        <v>42961</v>
      </c>
      <c r="B11282">
        <v>1350000</v>
      </c>
      <c r="C11282" t="s">
        <v>13</v>
      </c>
      <c r="D11282" t="s">
        <v>12425</v>
      </c>
      <c r="E11282" t="s">
        <v>10</v>
      </c>
      <c r="F11282">
        <v>3141</v>
      </c>
      <c r="G11282">
        <v>2</v>
      </c>
      <c r="H11282">
        <v>2</v>
      </c>
      <c r="I11282">
        <v>1</v>
      </c>
      <c r="J11282">
        <v>0</v>
      </c>
      <c r="K11282">
        <v>1930</v>
      </c>
      <c r="L11282" t="s">
        <v>11459</v>
      </c>
      <c r="M11282" t="s">
        <v>111</v>
      </c>
      <c r="N11282" t="s">
        <v>88</v>
      </c>
      <c r="O11282" s="6" t="str">
        <f>INDEX(lkp_Region,MATCH(tbl_Sales[[#This Row],[Suburb]],lkp_Suburb,0))</f>
        <v>Southern Metropolitan</v>
      </c>
      <c r="P11282" s="6">
        <f>MONTH(tbl_Sales[[#This Row],[Date]])</f>
        <v>8</v>
      </c>
      <c r="Q11282" s="6">
        <f>YEAR(tbl_Sales[[#This Row],[Date]])</f>
        <v>2017</v>
      </c>
    </row>
    <row r="11283" spans="1:17" x14ac:dyDescent="0.25">
      <c r="A11283" s="1">
        <v>42961</v>
      </c>
      <c r="B11283">
        <v>1620000</v>
      </c>
      <c r="C11283" t="s">
        <v>2</v>
      </c>
      <c r="D11283" t="s">
        <v>12429</v>
      </c>
      <c r="E11283" t="s">
        <v>10</v>
      </c>
      <c r="F11283">
        <v>3163</v>
      </c>
      <c r="G11283">
        <v>3</v>
      </c>
      <c r="H11283">
        <v>2</v>
      </c>
      <c r="I11283">
        <v>1</v>
      </c>
      <c r="J11283">
        <v>669</v>
      </c>
      <c r="L11283" t="s">
        <v>11460</v>
      </c>
      <c r="M11283" t="s">
        <v>225</v>
      </c>
      <c r="N11283" t="s">
        <v>57</v>
      </c>
      <c r="O11283" s="6" t="str">
        <f>INDEX(lkp_Region,MATCH(tbl_Sales[[#This Row],[Suburb]],lkp_Suburb,0))</f>
        <v>Southern Metropolitan</v>
      </c>
      <c r="P11283" s="6">
        <f>MONTH(tbl_Sales[[#This Row],[Date]])</f>
        <v>8</v>
      </c>
      <c r="Q11283" s="6">
        <f>YEAR(tbl_Sales[[#This Row],[Date]])</f>
        <v>2017</v>
      </c>
    </row>
    <row r="11284" spans="1:17" x14ac:dyDescent="0.25">
      <c r="A11284" s="1">
        <v>42961</v>
      </c>
      <c r="B11284">
        <v>2400000</v>
      </c>
      <c r="C11284" t="s">
        <v>2</v>
      </c>
      <c r="D11284" t="s">
        <v>12427</v>
      </c>
      <c r="E11284" t="s">
        <v>5</v>
      </c>
      <c r="F11284">
        <v>3124</v>
      </c>
      <c r="G11284">
        <v>5</v>
      </c>
      <c r="H11284">
        <v>2</v>
      </c>
      <c r="I11284">
        <v>0</v>
      </c>
      <c r="J11284">
        <v>633</v>
      </c>
      <c r="K11284">
        <v>1939</v>
      </c>
      <c r="L11284" t="s">
        <v>11461</v>
      </c>
      <c r="M11284" t="s">
        <v>209</v>
      </c>
      <c r="N11284" t="s">
        <v>101</v>
      </c>
      <c r="O11284" s="6" t="str">
        <f>INDEX(lkp_Region,MATCH(tbl_Sales[[#This Row],[Suburb]],lkp_Suburb,0))</f>
        <v>Southern Metropolitan</v>
      </c>
      <c r="P11284" s="6">
        <f>MONTH(tbl_Sales[[#This Row],[Date]])</f>
        <v>8</v>
      </c>
      <c r="Q11284" s="6">
        <f>YEAR(tbl_Sales[[#This Row],[Date]])</f>
        <v>2017</v>
      </c>
    </row>
    <row r="11285" spans="1:17" x14ac:dyDescent="0.25">
      <c r="A11285" s="1">
        <v>42962</v>
      </c>
      <c r="B11285">
        <v>463000</v>
      </c>
      <c r="C11285" t="s">
        <v>2</v>
      </c>
      <c r="D11285" t="s">
        <v>12428</v>
      </c>
      <c r="E11285" t="s">
        <v>10</v>
      </c>
      <c r="F11285">
        <v>3030</v>
      </c>
      <c r="G11285">
        <v>4</v>
      </c>
      <c r="H11285">
        <v>2</v>
      </c>
      <c r="I11285">
        <v>2</v>
      </c>
      <c r="J11285">
        <v>358</v>
      </c>
      <c r="K11285">
        <v>2012</v>
      </c>
      <c r="L11285" t="s">
        <v>11462</v>
      </c>
      <c r="M11285" t="s">
        <v>8069</v>
      </c>
      <c r="N11285" t="s">
        <v>7964</v>
      </c>
      <c r="O11285" s="6" t="str">
        <f>INDEX(lkp_Region,MATCH(tbl_Sales[[#This Row],[Suburb]],lkp_Suburb,0))</f>
        <v>Western Metropolitan</v>
      </c>
      <c r="P11285" s="6">
        <f>MONTH(tbl_Sales[[#This Row],[Date]])</f>
        <v>8</v>
      </c>
      <c r="Q11285" s="6">
        <f>YEAR(tbl_Sales[[#This Row],[Date]])</f>
        <v>2017</v>
      </c>
    </row>
    <row r="11286" spans="1:17" x14ac:dyDescent="0.25">
      <c r="A11286" s="1">
        <v>42962</v>
      </c>
      <c r="B11286">
        <v>540000</v>
      </c>
      <c r="C11286" t="s">
        <v>2</v>
      </c>
      <c r="D11286" t="s">
        <v>12427</v>
      </c>
      <c r="E11286" t="s">
        <v>10</v>
      </c>
      <c r="F11286">
        <v>3029</v>
      </c>
      <c r="G11286">
        <v>3</v>
      </c>
      <c r="H11286">
        <v>2</v>
      </c>
      <c r="I11286">
        <v>2</v>
      </c>
      <c r="J11286">
        <v>580</v>
      </c>
      <c r="K11286">
        <v>1990</v>
      </c>
      <c r="L11286" t="s">
        <v>11463</v>
      </c>
      <c r="M11286" t="s">
        <v>7962</v>
      </c>
      <c r="N11286" t="s">
        <v>7964</v>
      </c>
      <c r="O11286" s="6" t="str">
        <f>INDEX(lkp_Region,MATCH(tbl_Sales[[#This Row],[Suburb]],lkp_Suburb,0))</f>
        <v>Western Metropolitan</v>
      </c>
      <c r="P11286" s="6">
        <f>MONTH(tbl_Sales[[#This Row],[Date]])</f>
        <v>8</v>
      </c>
      <c r="Q11286" s="6">
        <f>YEAR(tbl_Sales[[#This Row],[Date]])</f>
        <v>2017</v>
      </c>
    </row>
    <row r="11287" spans="1:17" x14ac:dyDescent="0.25">
      <c r="A11287" s="1">
        <v>42962</v>
      </c>
      <c r="B11287">
        <v>330000</v>
      </c>
      <c r="C11287" t="s">
        <v>13</v>
      </c>
      <c r="D11287" t="s">
        <v>12424</v>
      </c>
      <c r="E11287" t="s">
        <v>5</v>
      </c>
      <c r="F11287">
        <v>3146</v>
      </c>
      <c r="G11287">
        <v>1</v>
      </c>
      <c r="H11287">
        <v>1</v>
      </c>
      <c r="I11287">
        <v>1</v>
      </c>
      <c r="J11287">
        <v>0</v>
      </c>
      <c r="K11287">
        <v>1960</v>
      </c>
      <c r="L11287" t="s">
        <v>11464</v>
      </c>
      <c r="M11287" t="s">
        <v>102</v>
      </c>
      <c r="N11287" t="s">
        <v>76</v>
      </c>
      <c r="O11287" s="6" t="str">
        <f>INDEX(lkp_Region,MATCH(tbl_Sales[[#This Row],[Suburb]],lkp_Suburb,0))</f>
        <v>Southern Metropolitan</v>
      </c>
      <c r="P11287" s="6">
        <f>MONTH(tbl_Sales[[#This Row],[Date]])</f>
        <v>8</v>
      </c>
      <c r="Q11287" s="6">
        <f>YEAR(tbl_Sales[[#This Row],[Date]])</f>
        <v>2017</v>
      </c>
    </row>
    <row r="11288" spans="1:17" x14ac:dyDescent="0.25">
      <c r="A11288" s="1">
        <v>42962</v>
      </c>
      <c r="B11288">
        <v>857000</v>
      </c>
      <c r="C11288" t="s">
        <v>13</v>
      </c>
      <c r="D11288" t="s">
        <v>12426</v>
      </c>
      <c r="E11288" t="s">
        <v>10</v>
      </c>
      <c r="F11288">
        <v>3141</v>
      </c>
      <c r="G11288">
        <v>2</v>
      </c>
      <c r="H11288">
        <v>2</v>
      </c>
      <c r="I11288">
        <v>2</v>
      </c>
      <c r="J11288">
        <v>0</v>
      </c>
      <c r="K11288">
        <v>2000</v>
      </c>
      <c r="L11288" t="s">
        <v>11465</v>
      </c>
      <c r="M11288" t="s">
        <v>111</v>
      </c>
      <c r="N11288" t="s">
        <v>76</v>
      </c>
      <c r="O11288" s="6" t="str">
        <f>INDEX(lkp_Region,MATCH(tbl_Sales[[#This Row],[Suburb]],lkp_Suburb,0))</f>
        <v>Southern Metropolitan</v>
      </c>
      <c r="P11288" s="6">
        <f>MONTH(tbl_Sales[[#This Row],[Date]])</f>
        <v>8</v>
      </c>
      <c r="Q11288" s="6">
        <f>YEAR(tbl_Sales[[#This Row],[Date]])</f>
        <v>2017</v>
      </c>
    </row>
    <row r="11289" spans="1:17" x14ac:dyDescent="0.25">
      <c r="A11289" s="1">
        <v>42962</v>
      </c>
      <c r="B11289">
        <v>341500</v>
      </c>
      <c r="C11289" t="s">
        <v>13</v>
      </c>
      <c r="D11289" t="s">
        <v>12432</v>
      </c>
      <c r="E11289" t="s">
        <v>10</v>
      </c>
      <c r="F11289">
        <v>3032</v>
      </c>
      <c r="G11289">
        <v>2</v>
      </c>
      <c r="H11289">
        <v>1</v>
      </c>
      <c r="I11289">
        <v>1</v>
      </c>
      <c r="J11289">
        <v>16000</v>
      </c>
      <c r="K11289">
        <v>2012</v>
      </c>
      <c r="L11289" t="s">
        <v>11466</v>
      </c>
      <c r="M11289" t="s">
        <v>504</v>
      </c>
      <c r="N11289" t="s">
        <v>49</v>
      </c>
      <c r="O11289" s="6" t="str">
        <f>INDEX(lkp_Region,MATCH(tbl_Sales[[#This Row],[Suburb]],lkp_Suburb,0))</f>
        <v>Western Metropolitan</v>
      </c>
      <c r="P11289" s="6">
        <f>MONTH(tbl_Sales[[#This Row],[Date]])</f>
        <v>8</v>
      </c>
      <c r="Q11289" s="6">
        <f>YEAR(tbl_Sales[[#This Row],[Date]])</f>
        <v>2017</v>
      </c>
    </row>
    <row r="11290" spans="1:17" x14ac:dyDescent="0.25">
      <c r="A11290" s="1">
        <v>42962</v>
      </c>
      <c r="B11290">
        <v>750000</v>
      </c>
      <c r="C11290" t="s">
        <v>2</v>
      </c>
      <c r="D11290" t="s">
        <v>12428</v>
      </c>
      <c r="E11290" t="s">
        <v>5</v>
      </c>
      <c r="F11290">
        <v>3040</v>
      </c>
      <c r="G11290">
        <v>3</v>
      </c>
      <c r="H11290">
        <v>1</v>
      </c>
      <c r="I11290">
        <v>1</v>
      </c>
      <c r="J11290">
        <v>236</v>
      </c>
      <c r="K11290">
        <v>2000</v>
      </c>
      <c r="L11290" t="s">
        <v>11467</v>
      </c>
      <c r="M11290" t="s">
        <v>417</v>
      </c>
      <c r="N11290" t="s">
        <v>49</v>
      </c>
      <c r="O11290" s="6" t="str">
        <f>INDEX(lkp_Region,MATCH(tbl_Sales[[#This Row],[Suburb]],lkp_Suburb,0))</f>
        <v>Western Metropolitan</v>
      </c>
      <c r="P11290" s="6">
        <f>MONTH(tbl_Sales[[#This Row],[Date]])</f>
        <v>8</v>
      </c>
      <c r="Q11290" s="6">
        <f>YEAR(tbl_Sales[[#This Row],[Date]])</f>
        <v>2017</v>
      </c>
    </row>
    <row r="11291" spans="1:17" x14ac:dyDescent="0.25">
      <c r="A11291" s="1">
        <v>42962</v>
      </c>
      <c r="B11291">
        <v>815500</v>
      </c>
      <c r="C11291" t="s">
        <v>2</v>
      </c>
      <c r="D11291" t="s">
        <v>12427</v>
      </c>
      <c r="E11291" t="s">
        <v>10</v>
      </c>
      <c r="F11291">
        <v>3170</v>
      </c>
      <c r="G11291">
        <v>3</v>
      </c>
      <c r="H11291">
        <v>2</v>
      </c>
      <c r="I11291">
        <v>2</v>
      </c>
      <c r="J11291">
        <v>434</v>
      </c>
      <c r="K11291">
        <v>1960</v>
      </c>
      <c r="L11291" t="s">
        <v>11468</v>
      </c>
      <c r="M11291" t="s">
        <v>8310</v>
      </c>
      <c r="N11291" t="s">
        <v>31</v>
      </c>
      <c r="O11291" s="6" t="str">
        <f>INDEX(lkp_Region,MATCH(tbl_Sales[[#This Row],[Suburb]],lkp_Suburb,0))</f>
        <v>South-Eastern Metropolitan</v>
      </c>
      <c r="P11291" s="6">
        <f>MONTH(tbl_Sales[[#This Row],[Date]])</f>
        <v>8</v>
      </c>
      <c r="Q11291" s="6">
        <f>YEAR(tbl_Sales[[#This Row],[Date]])</f>
        <v>2017</v>
      </c>
    </row>
    <row r="11292" spans="1:17" x14ac:dyDescent="0.25">
      <c r="A11292" s="1">
        <v>42962</v>
      </c>
      <c r="B11292">
        <v>535000</v>
      </c>
      <c r="C11292" t="s">
        <v>13</v>
      </c>
      <c r="D11292" t="s">
        <v>12431</v>
      </c>
      <c r="E11292" t="s">
        <v>5</v>
      </c>
      <c r="F11292">
        <v>3031</v>
      </c>
      <c r="G11292">
        <v>2</v>
      </c>
      <c r="H11292">
        <v>1</v>
      </c>
      <c r="I11292">
        <v>1</v>
      </c>
      <c r="J11292">
        <v>0</v>
      </c>
      <c r="K11292">
        <v>2011</v>
      </c>
      <c r="L11292" t="s">
        <v>9813</v>
      </c>
      <c r="M11292" t="s">
        <v>264</v>
      </c>
      <c r="N11292" t="s">
        <v>88</v>
      </c>
      <c r="O11292" s="6" t="str">
        <f>INDEX(lkp_Region,MATCH(tbl_Sales[[#This Row],[Suburb]],lkp_Suburb,0))</f>
        <v>Northern Metropolitan</v>
      </c>
      <c r="P11292" s="6">
        <f>MONTH(tbl_Sales[[#This Row],[Date]])</f>
        <v>8</v>
      </c>
      <c r="Q11292" s="6">
        <f>YEAR(tbl_Sales[[#This Row],[Date]])</f>
        <v>2017</v>
      </c>
    </row>
    <row r="11293" spans="1:17" x14ac:dyDescent="0.25">
      <c r="A11293" s="1">
        <v>42962</v>
      </c>
      <c r="B11293">
        <v>1100000</v>
      </c>
      <c r="C11293" t="s">
        <v>2</v>
      </c>
      <c r="D11293" t="s">
        <v>12428</v>
      </c>
      <c r="E11293" t="s">
        <v>5</v>
      </c>
      <c r="F11293">
        <v>3013</v>
      </c>
      <c r="G11293">
        <v>3</v>
      </c>
      <c r="H11293">
        <v>1</v>
      </c>
      <c r="I11293">
        <v>6</v>
      </c>
      <c r="J11293">
        <v>732</v>
      </c>
      <c r="L11293" t="s">
        <v>11469</v>
      </c>
      <c r="M11293" t="s">
        <v>65</v>
      </c>
      <c r="N11293" t="s">
        <v>21</v>
      </c>
      <c r="O11293" s="6" t="str">
        <f>INDEX(lkp_Region,MATCH(tbl_Sales[[#This Row],[Suburb]],lkp_Suburb,0))</f>
        <v>Western Metropolitan</v>
      </c>
      <c r="P11293" s="6">
        <f>MONTH(tbl_Sales[[#This Row],[Date]])</f>
        <v>8</v>
      </c>
      <c r="Q11293" s="6">
        <f>YEAR(tbl_Sales[[#This Row],[Date]])</f>
        <v>2017</v>
      </c>
    </row>
    <row r="11294" spans="1:17" x14ac:dyDescent="0.25">
      <c r="A11294" s="1">
        <v>42962</v>
      </c>
      <c r="B11294">
        <v>510000</v>
      </c>
      <c r="C11294" t="s">
        <v>2</v>
      </c>
      <c r="D11294" t="s">
        <v>12425</v>
      </c>
      <c r="E11294" t="s">
        <v>5</v>
      </c>
      <c r="F11294">
        <v>3064</v>
      </c>
      <c r="G11294">
        <v>4</v>
      </c>
      <c r="H11294">
        <v>2</v>
      </c>
      <c r="I11294">
        <v>1</v>
      </c>
      <c r="J11294">
        <v>336</v>
      </c>
      <c r="K11294">
        <v>2014</v>
      </c>
      <c r="L11294" t="s">
        <v>11470</v>
      </c>
      <c r="M11294" t="s">
        <v>7797</v>
      </c>
      <c r="N11294" t="s">
        <v>195</v>
      </c>
      <c r="O11294" s="6" t="str">
        <f>INDEX(lkp_Region,MATCH(tbl_Sales[[#This Row],[Suburb]],lkp_Suburb,0))</f>
        <v>Northern Metropolitan</v>
      </c>
      <c r="P11294" s="6">
        <f>MONTH(tbl_Sales[[#This Row],[Date]])</f>
        <v>8</v>
      </c>
      <c r="Q11294" s="6">
        <f>YEAR(tbl_Sales[[#This Row],[Date]])</f>
        <v>2017</v>
      </c>
    </row>
    <row r="11295" spans="1:17" x14ac:dyDescent="0.25">
      <c r="A11295" s="1">
        <v>42962</v>
      </c>
      <c r="B11295">
        <v>880000</v>
      </c>
      <c r="C11295" t="s">
        <v>2</v>
      </c>
      <c r="D11295" t="s">
        <v>12423</v>
      </c>
      <c r="E11295" t="s">
        <v>10</v>
      </c>
      <c r="F11295">
        <v>3175</v>
      </c>
      <c r="G11295">
        <v>3</v>
      </c>
      <c r="H11295">
        <v>2</v>
      </c>
      <c r="I11295">
        <v>10</v>
      </c>
      <c r="J11295">
        <v>734</v>
      </c>
      <c r="L11295" t="s">
        <v>11471</v>
      </c>
      <c r="M11295" t="s">
        <v>8283</v>
      </c>
      <c r="N11295" t="s">
        <v>7727</v>
      </c>
      <c r="O11295" s="6" t="str">
        <f>INDEX(lkp_Region,MATCH(tbl_Sales[[#This Row],[Suburb]],lkp_Suburb,0))</f>
        <v>South-Eastern Metropolitan</v>
      </c>
      <c r="P11295" s="6">
        <f>MONTH(tbl_Sales[[#This Row],[Date]])</f>
        <v>8</v>
      </c>
      <c r="Q11295" s="6">
        <f>YEAR(tbl_Sales[[#This Row],[Date]])</f>
        <v>2017</v>
      </c>
    </row>
    <row r="11296" spans="1:17" x14ac:dyDescent="0.25">
      <c r="A11296" s="1">
        <v>42962</v>
      </c>
      <c r="B11296">
        <v>680000</v>
      </c>
      <c r="C11296" t="s">
        <v>2</v>
      </c>
      <c r="D11296" t="s">
        <v>12428</v>
      </c>
      <c r="E11296" t="s">
        <v>5</v>
      </c>
      <c r="F11296">
        <v>3199</v>
      </c>
      <c r="G11296">
        <v>4</v>
      </c>
      <c r="H11296">
        <v>2</v>
      </c>
      <c r="I11296">
        <v>3</v>
      </c>
      <c r="J11296">
        <v>767</v>
      </c>
      <c r="K11296">
        <v>1980</v>
      </c>
      <c r="L11296" t="s">
        <v>11472</v>
      </c>
      <c r="M11296" t="s">
        <v>7773</v>
      </c>
      <c r="N11296" t="s">
        <v>7773</v>
      </c>
      <c r="O11296" s="6" t="str">
        <f>INDEX(lkp_Region,MATCH(tbl_Sales[[#This Row],[Suburb]],lkp_Suburb,0))</f>
        <v>South-Eastern Metropolitan</v>
      </c>
      <c r="P11296" s="6">
        <f>MONTH(tbl_Sales[[#This Row],[Date]])</f>
        <v>8</v>
      </c>
      <c r="Q11296" s="6">
        <f>YEAR(tbl_Sales[[#This Row],[Date]])</f>
        <v>2017</v>
      </c>
    </row>
    <row r="11297" spans="1:17" x14ac:dyDescent="0.25">
      <c r="A11297" s="1">
        <v>42962</v>
      </c>
      <c r="B11297">
        <v>840000</v>
      </c>
      <c r="C11297" t="s">
        <v>2</v>
      </c>
      <c r="D11297" t="s">
        <v>12431</v>
      </c>
      <c r="E11297" t="s">
        <v>5</v>
      </c>
      <c r="F11297">
        <v>3073</v>
      </c>
      <c r="G11297">
        <v>3</v>
      </c>
      <c r="H11297">
        <v>1</v>
      </c>
      <c r="I11297">
        <v>4</v>
      </c>
      <c r="J11297">
        <v>614</v>
      </c>
      <c r="K11297">
        <v>1960</v>
      </c>
      <c r="L11297" t="s">
        <v>11473</v>
      </c>
      <c r="M11297" t="s">
        <v>93</v>
      </c>
      <c r="N11297" t="s">
        <v>62</v>
      </c>
      <c r="O11297" s="6" t="str">
        <f>INDEX(lkp_Region,MATCH(tbl_Sales[[#This Row],[Suburb]],lkp_Suburb,0))</f>
        <v>Northern Metropolitan</v>
      </c>
      <c r="P11297" s="6">
        <f>MONTH(tbl_Sales[[#This Row],[Date]])</f>
        <v>8</v>
      </c>
      <c r="Q11297" s="6">
        <f>YEAR(tbl_Sales[[#This Row],[Date]])</f>
        <v>2017</v>
      </c>
    </row>
    <row r="11298" spans="1:17" x14ac:dyDescent="0.25">
      <c r="A11298" s="1">
        <v>42962</v>
      </c>
      <c r="B11298">
        <v>572000</v>
      </c>
      <c r="C11298" t="s">
        <v>2</v>
      </c>
      <c r="D11298" t="s">
        <v>12428</v>
      </c>
      <c r="E11298" t="s">
        <v>10</v>
      </c>
      <c r="F11298">
        <v>3023</v>
      </c>
      <c r="G11298">
        <v>3</v>
      </c>
      <c r="H11298">
        <v>3</v>
      </c>
      <c r="I11298">
        <v>6</v>
      </c>
      <c r="J11298">
        <v>585</v>
      </c>
      <c r="L11298" t="s">
        <v>11474</v>
      </c>
      <c r="M11298" t="s">
        <v>8289</v>
      </c>
      <c r="N11298" t="s">
        <v>3</v>
      </c>
      <c r="O11298" s="6" t="str">
        <f>INDEX(lkp_Region,MATCH(tbl_Sales[[#This Row],[Suburb]],lkp_Suburb,0))</f>
        <v>Western Metropolitan</v>
      </c>
      <c r="P11298" s="6">
        <f>MONTH(tbl_Sales[[#This Row],[Date]])</f>
        <v>8</v>
      </c>
      <c r="Q11298" s="6">
        <f>YEAR(tbl_Sales[[#This Row],[Date]])</f>
        <v>2017</v>
      </c>
    </row>
    <row r="11299" spans="1:17" x14ac:dyDescent="0.25">
      <c r="A11299" s="1">
        <v>42962</v>
      </c>
      <c r="B11299">
        <v>780000</v>
      </c>
      <c r="C11299" t="s">
        <v>2</v>
      </c>
      <c r="D11299" t="s">
        <v>12423</v>
      </c>
      <c r="E11299" t="s">
        <v>5</v>
      </c>
      <c r="F11299">
        <v>3081</v>
      </c>
      <c r="G11299">
        <v>2</v>
      </c>
      <c r="H11299">
        <v>1</v>
      </c>
      <c r="I11299">
        <v>1</v>
      </c>
      <c r="J11299">
        <v>588</v>
      </c>
      <c r="L11299" t="s">
        <v>11475</v>
      </c>
      <c r="M11299" t="s">
        <v>748</v>
      </c>
      <c r="N11299" t="s">
        <v>150</v>
      </c>
      <c r="O11299" s="6" t="str">
        <f>INDEX(lkp_Region,MATCH(tbl_Sales[[#This Row],[Suburb]],lkp_Suburb,0))</f>
        <v>Eastern Metropolitan</v>
      </c>
      <c r="P11299" s="6">
        <f>MONTH(tbl_Sales[[#This Row],[Date]])</f>
        <v>8</v>
      </c>
      <c r="Q11299" s="6">
        <f>YEAR(tbl_Sales[[#This Row],[Date]])</f>
        <v>2017</v>
      </c>
    </row>
    <row r="11300" spans="1:17" x14ac:dyDescent="0.25">
      <c r="A11300" s="1">
        <v>42963</v>
      </c>
      <c r="B11300">
        <v>1170000</v>
      </c>
      <c r="C11300" t="s">
        <v>2</v>
      </c>
      <c r="D11300" t="s">
        <v>12432</v>
      </c>
      <c r="E11300" t="s">
        <v>10</v>
      </c>
      <c r="F11300">
        <v>3125</v>
      </c>
      <c r="G11300">
        <v>3</v>
      </c>
      <c r="H11300">
        <v>1</v>
      </c>
      <c r="I11300">
        <v>3</v>
      </c>
      <c r="J11300">
        <v>590</v>
      </c>
      <c r="L11300" t="s">
        <v>11476</v>
      </c>
      <c r="M11300" t="s">
        <v>32</v>
      </c>
      <c r="N11300" t="s">
        <v>14</v>
      </c>
      <c r="O11300" s="6" t="str">
        <f>INDEX(lkp_Region,MATCH(tbl_Sales[[#This Row],[Suburb]],lkp_Suburb,0))</f>
        <v>Southern Metropolitan</v>
      </c>
      <c r="P11300" s="6">
        <f>MONTH(tbl_Sales[[#This Row],[Date]])</f>
        <v>8</v>
      </c>
      <c r="Q11300" s="6">
        <f>YEAR(tbl_Sales[[#This Row],[Date]])</f>
        <v>2017</v>
      </c>
    </row>
    <row r="11301" spans="1:17" x14ac:dyDescent="0.25">
      <c r="A11301" s="1">
        <v>42963</v>
      </c>
      <c r="B11301">
        <v>925000</v>
      </c>
      <c r="C11301" t="s">
        <v>2</v>
      </c>
      <c r="D11301" t="s">
        <v>12425</v>
      </c>
      <c r="E11301" t="s">
        <v>5</v>
      </c>
      <c r="F11301">
        <v>3095</v>
      </c>
      <c r="G11301">
        <v>3</v>
      </c>
      <c r="H11301">
        <v>1</v>
      </c>
      <c r="I11301">
        <v>2</v>
      </c>
      <c r="J11301">
        <v>1027</v>
      </c>
      <c r="L11301" t="s">
        <v>11477</v>
      </c>
      <c r="M11301" t="s">
        <v>7521</v>
      </c>
      <c r="N11301" t="s">
        <v>7523</v>
      </c>
      <c r="O11301" s="6" t="str">
        <f>INDEX(lkp_Region,MATCH(tbl_Sales[[#This Row],[Suburb]],lkp_Suburb,0))</f>
        <v>Eastern Metropolitan</v>
      </c>
      <c r="P11301" s="6">
        <f>MONTH(tbl_Sales[[#This Row],[Date]])</f>
        <v>8</v>
      </c>
      <c r="Q11301" s="6">
        <f>YEAR(tbl_Sales[[#This Row],[Date]])</f>
        <v>2017</v>
      </c>
    </row>
    <row r="11302" spans="1:17" x14ac:dyDescent="0.25">
      <c r="A11302" s="1">
        <v>42963</v>
      </c>
      <c r="B11302">
        <v>257500</v>
      </c>
      <c r="C11302" t="s">
        <v>13</v>
      </c>
      <c r="D11302" t="s">
        <v>12428</v>
      </c>
      <c r="E11302" t="s">
        <v>10</v>
      </c>
      <c r="F11302">
        <v>3044</v>
      </c>
      <c r="G11302">
        <v>1</v>
      </c>
      <c r="H11302">
        <v>1</v>
      </c>
      <c r="I11302">
        <v>1</v>
      </c>
      <c r="J11302">
        <v>995</v>
      </c>
      <c r="K11302">
        <v>1970</v>
      </c>
      <c r="L11302" t="s">
        <v>11478</v>
      </c>
      <c r="M11302" t="s">
        <v>115</v>
      </c>
      <c r="N11302" t="s">
        <v>18</v>
      </c>
      <c r="O11302" s="6" t="str">
        <f>INDEX(lkp_Region,MATCH(tbl_Sales[[#This Row],[Suburb]],lkp_Suburb,0))</f>
        <v>Northern Metropolitan</v>
      </c>
      <c r="P11302" s="6">
        <f>MONTH(tbl_Sales[[#This Row],[Date]])</f>
        <v>8</v>
      </c>
      <c r="Q11302" s="6">
        <f>YEAR(tbl_Sales[[#This Row],[Date]])</f>
        <v>2017</v>
      </c>
    </row>
    <row r="11303" spans="1:17" x14ac:dyDescent="0.25">
      <c r="A11303" s="1">
        <v>42963</v>
      </c>
      <c r="B11303">
        <v>944000</v>
      </c>
      <c r="C11303" t="s">
        <v>2</v>
      </c>
      <c r="D11303" t="s">
        <v>12429</v>
      </c>
      <c r="E11303" t="s">
        <v>10</v>
      </c>
      <c r="F11303">
        <v>3149</v>
      </c>
      <c r="G11303">
        <v>3</v>
      </c>
      <c r="H11303">
        <v>1</v>
      </c>
      <c r="I11303">
        <v>1</v>
      </c>
      <c r="J11303">
        <v>446</v>
      </c>
      <c r="L11303" t="s">
        <v>11479</v>
      </c>
      <c r="M11303" t="s">
        <v>7758</v>
      </c>
      <c r="N11303" t="s">
        <v>31</v>
      </c>
      <c r="O11303" s="6" t="str">
        <f>INDEX(lkp_Region,MATCH(tbl_Sales[[#This Row],[Suburb]],lkp_Suburb,0))</f>
        <v>Eastern Metropolitan</v>
      </c>
      <c r="P11303" s="6">
        <f>MONTH(tbl_Sales[[#This Row],[Date]])</f>
        <v>8</v>
      </c>
      <c r="Q11303" s="6">
        <f>YEAR(tbl_Sales[[#This Row],[Date]])</f>
        <v>2017</v>
      </c>
    </row>
    <row r="11304" spans="1:17" x14ac:dyDescent="0.25">
      <c r="A11304" s="1">
        <v>42963</v>
      </c>
      <c r="B11304">
        <v>1150000</v>
      </c>
      <c r="C11304" t="s">
        <v>2</v>
      </c>
      <c r="D11304" t="s">
        <v>12429</v>
      </c>
      <c r="E11304" t="s">
        <v>10</v>
      </c>
      <c r="F11304">
        <v>3167</v>
      </c>
      <c r="G11304">
        <v>3</v>
      </c>
      <c r="H11304">
        <v>1</v>
      </c>
      <c r="I11304">
        <v>2</v>
      </c>
      <c r="J11304">
        <v>509</v>
      </c>
      <c r="L11304" t="s">
        <v>11480</v>
      </c>
      <c r="M11304" t="s">
        <v>43</v>
      </c>
      <c r="N11304" t="s">
        <v>31</v>
      </c>
      <c r="O11304" s="6" t="str">
        <f>INDEX(lkp_Region,MATCH(tbl_Sales[[#This Row],[Suburb]],lkp_Suburb,0))</f>
        <v>South-Eastern Metropolitan</v>
      </c>
      <c r="P11304" s="6">
        <f>MONTH(tbl_Sales[[#This Row],[Date]])</f>
        <v>8</v>
      </c>
      <c r="Q11304" s="6">
        <f>YEAR(tbl_Sales[[#This Row],[Date]])</f>
        <v>2017</v>
      </c>
    </row>
    <row r="11305" spans="1:17" x14ac:dyDescent="0.25">
      <c r="A11305" s="1">
        <v>42963</v>
      </c>
      <c r="B11305">
        <v>1400000</v>
      </c>
      <c r="C11305" t="s">
        <v>2</v>
      </c>
      <c r="D11305" t="s">
        <v>12423</v>
      </c>
      <c r="E11305" t="s">
        <v>5</v>
      </c>
      <c r="F11305">
        <v>3108</v>
      </c>
      <c r="G11305">
        <v>3</v>
      </c>
      <c r="H11305">
        <v>3</v>
      </c>
      <c r="I11305">
        <v>2</v>
      </c>
      <c r="J11305">
        <v>621</v>
      </c>
      <c r="L11305" t="s">
        <v>11481</v>
      </c>
      <c r="M11305" t="s">
        <v>126</v>
      </c>
      <c r="N11305" t="s">
        <v>128</v>
      </c>
      <c r="O11305" s="6" t="str">
        <f>INDEX(lkp_Region,MATCH(tbl_Sales[[#This Row],[Suburb]],lkp_Suburb,0))</f>
        <v>Eastern Metropolitan</v>
      </c>
      <c r="P11305" s="6">
        <f>MONTH(tbl_Sales[[#This Row],[Date]])</f>
        <v>8</v>
      </c>
      <c r="Q11305" s="6">
        <f>YEAR(tbl_Sales[[#This Row],[Date]])</f>
        <v>2017</v>
      </c>
    </row>
    <row r="11306" spans="1:17" x14ac:dyDescent="0.25">
      <c r="A11306" s="1">
        <v>42963</v>
      </c>
      <c r="B11306">
        <v>521000</v>
      </c>
      <c r="C11306" t="s">
        <v>2</v>
      </c>
      <c r="D11306" t="s">
        <v>12430</v>
      </c>
      <c r="E11306" t="s">
        <v>5</v>
      </c>
      <c r="F11306">
        <v>3437</v>
      </c>
      <c r="G11306">
        <v>4</v>
      </c>
      <c r="H11306">
        <v>2</v>
      </c>
      <c r="I11306">
        <v>2</v>
      </c>
      <c r="J11306">
        <v>978</v>
      </c>
      <c r="K11306">
        <v>1980</v>
      </c>
      <c r="L11306" t="s">
        <v>11482</v>
      </c>
      <c r="M11306" t="s">
        <v>10061</v>
      </c>
      <c r="N11306" t="s">
        <v>8240</v>
      </c>
      <c r="O11306" s="6" t="str">
        <f>INDEX(lkp_Region,MATCH(tbl_Sales[[#This Row],[Suburb]],lkp_Suburb,0))</f>
        <v>Northern Victoria</v>
      </c>
      <c r="P11306" s="6">
        <f>MONTH(tbl_Sales[[#This Row],[Date]])</f>
        <v>8</v>
      </c>
      <c r="Q11306" s="6">
        <f>YEAR(tbl_Sales[[#This Row],[Date]])</f>
        <v>2017</v>
      </c>
    </row>
    <row r="11307" spans="1:17" x14ac:dyDescent="0.25">
      <c r="A11307" s="1">
        <v>42963</v>
      </c>
      <c r="B11307">
        <v>930000</v>
      </c>
      <c r="C11307" t="s">
        <v>2</v>
      </c>
      <c r="D11307" t="s">
        <v>12423</v>
      </c>
      <c r="E11307" t="s">
        <v>10</v>
      </c>
      <c r="F11307">
        <v>3152</v>
      </c>
      <c r="G11307">
        <v>4</v>
      </c>
      <c r="H11307">
        <v>2</v>
      </c>
      <c r="I11307">
        <v>2</v>
      </c>
      <c r="J11307">
        <v>639</v>
      </c>
      <c r="L11307" t="s">
        <v>11483</v>
      </c>
      <c r="M11307" t="s">
        <v>9152</v>
      </c>
      <c r="N11307" t="s">
        <v>7768</v>
      </c>
      <c r="O11307" s="6" t="str">
        <f>INDEX(lkp_Region,MATCH(tbl_Sales[[#This Row],[Suburb]],lkp_Suburb,0))</f>
        <v>Eastern Metropolitan</v>
      </c>
      <c r="P11307" s="6">
        <f>MONTH(tbl_Sales[[#This Row],[Date]])</f>
        <v>8</v>
      </c>
      <c r="Q11307" s="6">
        <f>YEAR(tbl_Sales[[#This Row],[Date]])</f>
        <v>2017</v>
      </c>
    </row>
    <row r="11308" spans="1:17" x14ac:dyDescent="0.25">
      <c r="A11308" s="1">
        <v>42963</v>
      </c>
      <c r="B11308">
        <v>528000</v>
      </c>
      <c r="C11308" t="s">
        <v>2</v>
      </c>
      <c r="D11308" t="s">
        <v>12431</v>
      </c>
      <c r="E11308" t="s">
        <v>5</v>
      </c>
      <c r="F11308">
        <v>3047</v>
      </c>
      <c r="G11308">
        <v>3</v>
      </c>
      <c r="H11308">
        <v>1</v>
      </c>
      <c r="I11308">
        <v>3</v>
      </c>
      <c r="J11308">
        <v>588</v>
      </c>
      <c r="K11308">
        <v>1960</v>
      </c>
      <c r="L11308" t="s">
        <v>11484</v>
      </c>
      <c r="M11308" t="s">
        <v>779</v>
      </c>
      <c r="N11308" t="s">
        <v>195</v>
      </c>
      <c r="O11308" s="6" t="str">
        <f>INDEX(lkp_Region,MATCH(tbl_Sales[[#This Row],[Suburb]],lkp_Suburb,0))</f>
        <v>Northern Metropolitan</v>
      </c>
      <c r="P11308" s="6">
        <f>MONTH(tbl_Sales[[#This Row],[Date]])</f>
        <v>8</v>
      </c>
      <c r="Q11308" s="6">
        <f>YEAR(tbl_Sales[[#This Row],[Date]])</f>
        <v>2017</v>
      </c>
    </row>
    <row r="11309" spans="1:17" x14ac:dyDescent="0.25">
      <c r="A11309" s="1">
        <v>42963</v>
      </c>
      <c r="B11309">
        <v>615500</v>
      </c>
      <c r="C11309" t="s">
        <v>2</v>
      </c>
      <c r="D11309" t="s">
        <v>12428</v>
      </c>
      <c r="E11309" t="s">
        <v>10</v>
      </c>
      <c r="F11309">
        <v>3043</v>
      </c>
      <c r="G11309">
        <v>3</v>
      </c>
      <c r="H11309">
        <v>2</v>
      </c>
      <c r="I11309">
        <v>1</v>
      </c>
      <c r="J11309">
        <v>238</v>
      </c>
      <c r="K11309">
        <v>2011</v>
      </c>
      <c r="L11309" t="s">
        <v>11485</v>
      </c>
      <c r="M11309" t="s">
        <v>7892</v>
      </c>
      <c r="N11309" t="s">
        <v>195</v>
      </c>
      <c r="O11309" s="6" t="str">
        <f>INDEX(lkp_Region,MATCH(tbl_Sales[[#This Row],[Suburb]],lkp_Suburb,0))</f>
        <v>Western Metropolitan</v>
      </c>
      <c r="P11309" s="6">
        <f>MONTH(tbl_Sales[[#This Row],[Date]])</f>
        <v>8</v>
      </c>
      <c r="Q11309" s="6">
        <f>YEAR(tbl_Sales[[#This Row],[Date]])</f>
        <v>2017</v>
      </c>
    </row>
    <row r="11310" spans="1:17" x14ac:dyDescent="0.25">
      <c r="A11310" s="1">
        <v>42963</v>
      </c>
      <c r="B11310">
        <v>935000</v>
      </c>
      <c r="C11310" t="s">
        <v>2</v>
      </c>
      <c r="D11310" t="s">
        <v>12423</v>
      </c>
      <c r="E11310" t="s">
        <v>5</v>
      </c>
      <c r="F11310">
        <v>3018</v>
      </c>
      <c r="G11310">
        <v>4</v>
      </c>
      <c r="H11310">
        <v>2</v>
      </c>
      <c r="I11310">
        <v>2</v>
      </c>
      <c r="J11310">
        <v>629</v>
      </c>
      <c r="K11310">
        <v>1985</v>
      </c>
      <c r="L11310" t="s">
        <v>11486</v>
      </c>
      <c r="M11310" t="s">
        <v>67</v>
      </c>
      <c r="N11310" t="s">
        <v>69</v>
      </c>
      <c r="O11310" s="6" t="str">
        <f>INDEX(lkp_Region,MATCH(tbl_Sales[[#This Row],[Suburb]],lkp_Suburb,0))</f>
        <v>Western Metropolitan</v>
      </c>
      <c r="P11310" s="6">
        <f>MONTH(tbl_Sales[[#This Row],[Date]])</f>
        <v>8</v>
      </c>
      <c r="Q11310" s="6">
        <f>YEAR(tbl_Sales[[#This Row],[Date]])</f>
        <v>2017</v>
      </c>
    </row>
    <row r="11311" spans="1:17" x14ac:dyDescent="0.25">
      <c r="A11311" s="1">
        <v>42963</v>
      </c>
      <c r="B11311">
        <v>1280000</v>
      </c>
      <c r="C11311" t="s">
        <v>51</v>
      </c>
      <c r="D11311" t="s">
        <v>12429</v>
      </c>
      <c r="E11311" t="s">
        <v>10</v>
      </c>
      <c r="F11311">
        <v>3204</v>
      </c>
      <c r="G11311">
        <v>4</v>
      </c>
      <c r="H11311">
        <v>3</v>
      </c>
      <c r="I11311">
        <v>2</v>
      </c>
      <c r="J11311">
        <v>306</v>
      </c>
      <c r="K11311">
        <v>2014</v>
      </c>
      <c r="L11311" t="s">
        <v>11487</v>
      </c>
      <c r="M11311" t="s">
        <v>55</v>
      </c>
      <c r="N11311" t="s">
        <v>57</v>
      </c>
      <c r="O11311" s="6" t="str">
        <f>INDEX(lkp_Region,MATCH(tbl_Sales[[#This Row],[Suburb]],lkp_Suburb,0))</f>
        <v>Southern Metropolitan</v>
      </c>
      <c r="P11311" s="6">
        <f>MONTH(tbl_Sales[[#This Row],[Date]])</f>
        <v>8</v>
      </c>
      <c r="Q11311" s="6">
        <f>YEAR(tbl_Sales[[#This Row],[Date]])</f>
        <v>2017</v>
      </c>
    </row>
    <row r="11312" spans="1:17" x14ac:dyDescent="0.25">
      <c r="A11312" s="1">
        <v>42963</v>
      </c>
      <c r="B11312">
        <v>902000</v>
      </c>
      <c r="C11312" t="s">
        <v>2</v>
      </c>
      <c r="D11312" t="s">
        <v>12423</v>
      </c>
      <c r="E11312" t="s">
        <v>10</v>
      </c>
      <c r="F11312">
        <v>3073</v>
      </c>
      <c r="G11312">
        <v>4</v>
      </c>
      <c r="H11312">
        <v>2</v>
      </c>
      <c r="I11312">
        <v>3</v>
      </c>
      <c r="J11312">
        <v>700</v>
      </c>
      <c r="L11312" t="s">
        <v>11488</v>
      </c>
      <c r="M11312" t="s">
        <v>93</v>
      </c>
      <c r="N11312" t="s">
        <v>62</v>
      </c>
      <c r="O11312" s="6" t="str">
        <f>INDEX(lkp_Region,MATCH(tbl_Sales[[#This Row],[Suburb]],lkp_Suburb,0))</f>
        <v>Northern Metropolitan</v>
      </c>
      <c r="P11312" s="6">
        <f>MONTH(tbl_Sales[[#This Row],[Date]])</f>
        <v>8</v>
      </c>
      <c r="Q11312" s="6">
        <f>YEAR(tbl_Sales[[#This Row],[Date]])</f>
        <v>2017</v>
      </c>
    </row>
    <row r="11313" spans="1:17" x14ac:dyDescent="0.25">
      <c r="A11313" s="1">
        <v>42963</v>
      </c>
      <c r="B11313">
        <v>1800000</v>
      </c>
      <c r="C11313" t="s">
        <v>2</v>
      </c>
      <c r="D11313" t="s">
        <v>12429</v>
      </c>
      <c r="E11313" t="s">
        <v>5</v>
      </c>
      <c r="F11313">
        <v>3078</v>
      </c>
      <c r="G11313">
        <v>3</v>
      </c>
      <c r="H11313">
        <v>1</v>
      </c>
      <c r="I11313">
        <v>2</v>
      </c>
      <c r="J11313">
        <v>697</v>
      </c>
      <c r="K11313">
        <v>1925</v>
      </c>
      <c r="L11313" t="s">
        <v>11489</v>
      </c>
      <c r="M11313" t="s">
        <v>533</v>
      </c>
      <c r="N11313" t="s">
        <v>62</v>
      </c>
      <c r="O11313" s="6" t="str">
        <f>INDEX(lkp_Region,MATCH(tbl_Sales[[#This Row],[Suburb]],lkp_Suburb,0))</f>
        <v>Northern Metropolitan</v>
      </c>
      <c r="P11313" s="6">
        <f>MONTH(tbl_Sales[[#This Row],[Date]])</f>
        <v>8</v>
      </c>
      <c r="Q11313" s="6">
        <f>YEAR(tbl_Sales[[#This Row],[Date]])</f>
        <v>2017</v>
      </c>
    </row>
    <row r="11314" spans="1:17" x14ac:dyDescent="0.25">
      <c r="A11314" s="1">
        <v>42963</v>
      </c>
      <c r="B11314">
        <v>640000</v>
      </c>
      <c r="C11314" t="s">
        <v>2</v>
      </c>
      <c r="D11314" t="s">
        <v>12429</v>
      </c>
      <c r="E11314" t="s">
        <v>10</v>
      </c>
      <c r="F11314">
        <v>3023</v>
      </c>
      <c r="G11314">
        <v>3</v>
      </c>
      <c r="H11314">
        <v>2</v>
      </c>
      <c r="I11314">
        <v>2</v>
      </c>
      <c r="J11314">
        <v>316</v>
      </c>
      <c r="K11314">
        <v>2008</v>
      </c>
      <c r="L11314" t="s">
        <v>11490</v>
      </c>
      <c r="M11314" t="s">
        <v>8750</v>
      </c>
      <c r="N11314" t="s">
        <v>3</v>
      </c>
      <c r="O11314" s="6" t="str">
        <f>INDEX(lkp_Region,MATCH(tbl_Sales[[#This Row],[Suburb]],lkp_Suburb,0))</f>
        <v>Western Metropolitan</v>
      </c>
      <c r="P11314" s="6">
        <f>MONTH(tbl_Sales[[#This Row],[Date]])</f>
        <v>8</v>
      </c>
      <c r="Q11314" s="6">
        <f>YEAR(tbl_Sales[[#This Row],[Date]])</f>
        <v>2017</v>
      </c>
    </row>
    <row r="11315" spans="1:17" x14ac:dyDescent="0.25">
      <c r="A11315" s="1">
        <v>42963</v>
      </c>
      <c r="B11315">
        <v>659500</v>
      </c>
      <c r="C11315" t="s">
        <v>2</v>
      </c>
      <c r="D11315" t="s">
        <v>12430</v>
      </c>
      <c r="E11315" t="s">
        <v>10</v>
      </c>
      <c r="F11315">
        <v>3037</v>
      </c>
      <c r="G11315">
        <v>3</v>
      </c>
      <c r="H11315">
        <v>2</v>
      </c>
      <c r="I11315">
        <v>4</v>
      </c>
      <c r="J11315">
        <v>665</v>
      </c>
      <c r="L11315" t="s">
        <v>11491</v>
      </c>
      <c r="M11315" t="s">
        <v>8676</v>
      </c>
      <c r="N11315" t="s">
        <v>3</v>
      </c>
      <c r="O11315" s="6" t="str">
        <f>INDEX(lkp_Region,MATCH(tbl_Sales[[#This Row],[Suburb]],lkp_Suburb,0))</f>
        <v>Western Metropolitan</v>
      </c>
      <c r="P11315" s="6">
        <f>MONTH(tbl_Sales[[#This Row],[Date]])</f>
        <v>8</v>
      </c>
      <c r="Q11315" s="6">
        <f>YEAR(tbl_Sales[[#This Row],[Date]])</f>
        <v>2017</v>
      </c>
    </row>
    <row r="11316" spans="1:17" x14ac:dyDescent="0.25">
      <c r="A11316" s="1">
        <v>42963</v>
      </c>
      <c r="B11316">
        <v>1485000</v>
      </c>
      <c r="C11316" t="s">
        <v>2</v>
      </c>
      <c r="D11316" t="s">
        <v>12427</v>
      </c>
      <c r="E11316" t="s">
        <v>10</v>
      </c>
      <c r="F11316">
        <v>3122</v>
      </c>
      <c r="G11316">
        <v>3</v>
      </c>
      <c r="H11316">
        <v>2</v>
      </c>
      <c r="I11316">
        <v>2</v>
      </c>
      <c r="J11316">
        <v>0</v>
      </c>
      <c r="K11316">
        <v>1975</v>
      </c>
      <c r="L11316" t="s">
        <v>11492</v>
      </c>
      <c r="M11316" t="s">
        <v>461</v>
      </c>
      <c r="N11316" t="s">
        <v>101</v>
      </c>
      <c r="O11316" s="6" t="str">
        <f>INDEX(lkp_Region,MATCH(tbl_Sales[[#This Row],[Suburb]],lkp_Suburb,0))</f>
        <v>Southern Metropolitan</v>
      </c>
      <c r="P11316" s="6">
        <f>MONTH(tbl_Sales[[#This Row],[Date]])</f>
        <v>8</v>
      </c>
      <c r="Q11316" s="6">
        <f>YEAR(tbl_Sales[[#This Row],[Date]])</f>
        <v>2017</v>
      </c>
    </row>
    <row r="11317" spans="1:17" x14ac:dyDescent="0.25">
      <c r="A11317" s="1">
        <v>42963</v>
      </c>
      <c r="B11317">
        <v>2299500</v>
      </c>
      <c r="C11317" t="s">
        <v>2</v>
      </c>
      <c r="D11317" t="s">
        <v>12429</v>
      </c>
      <c r="E11317" t="s">
        <v>10</v>
      </c>
      <c r="F11317">
        <v>3147</v>
      </c>
      <c r="G11317">
        <v>3</v>
      </c>
      <c r="H11317">
        <v>2</v>
      </c>
      <c r="I11317">
        <v>3</v>
      </c>
      <c r="J11317">
        <v>634</v>
      </c>
      <c r="K11317">
        <v>1940</v>
      </c>
      <c r="L11317" t="s">
        <v>11493</v>
      </c>
      <c r="M11317" t="s">
        <v>206</v>
      </c>
      <c r="N11317" t="s">
        <v>101</v>
      </c>
      <c r="O11317" s="6" t="str">
        <f>INDEX(lkp_Region,MATCH(tbl_Sales[[#This Row],[Suburb]],lkp_Suburb,0))</f>
        <v>Southern Metropolitan</v>
      </c>
      <c r="P11317" s="6">
        <f>MONTH(tbl_Sales[[#This Row],[Date]])</f>
        <v>8</v>
      </c>
      <c r="Q11317" s="6">
        <f>YEAR(tbl_Sales[[#This Row],[Date]])</f>
        <v>2017</v>
      </c>
    </row>
    <row r="11318" spans="1:17" x14ac:dyDescent="0.25">
      <c r="A11318" s="1">
        <v>42963</v>
      </c>
      <c r="B11318">
        <v>425000</v>
      </c>
      <c r="C11318" t="s">
        <v>13</v>
      </c>
      <c r="D11318" t="s">
        <v>12430</v>
      </c>
      <c r="E11318" t="s">
        <v>10</v>
      </c>
      <c r="F11318">
        <v>3192</v>
      </c>
      <c r="G11318">
        <v>2</v>
      </c>
      <c r="H11318">
        <v>1</v>
      </c>
      <c r="I11318">
        <v>1</v>
      </c>
      <c r="J11318">
        <v>0</v>
      </c>
      <c r="L11318" t="s">
        <v>11494</v>
      </c>
      <c r="M11318" t="s">
        <v>7622</v>
      </c>
      <c r="N11318" t="s">
        <v>107</v>
      </c>
      <c r="O11318" s="6" t="str">
        <f>INDEX(lkp_Region,MATCH(tbl_Sales[[#This Row],[Suburb]],lkp_Suburb,0))</f>
        <v>Southern Metropolitan</v>
      </c>
      <c r="P11318" s="6">
        <f>MONTH(tbl_Sales[[#This Row],[Date]])</f>
        <v>8</v>
      </c>
      <c r="Q11318" s="6">
        <f>YEAR(tbl_Sales[[#This Row],[Date]])</f>
        <v>2017</v>
      </c>
    </row>
    <row r="11319" spans="1:17" x14ac:dyDescent="0.25">
      <c r="A11319" s="1">
        <v>42963</v>
      </c>
      <c r="B11319">
        <v>1645000</v>
      </c>
      <c r="C11319" t="s">
        <v>2</v>
      </c>
      <c r="D11319" t="s">
        <v>12425</v>
      </c>
      <c r="E11319" t="s">
        <v>5</v>
      </c>
      <c r="F11319">
        <v>3081</v>
      </c>
      <c r="G11319">
        <v>4</v>
      </c>
      <c r="H11319">
        <v>2</v>
      </c>
      <c r="I11319">
        <v>4</v>
      </c>
      <c r="J11319">
        <v>596</v>
      </c>
      <c r="K11319">
        <v>1930</v>
      </c>
      <c r="L11319" t="s">
        <v>3295</v>
      </c>
      <c r="M11319" t="s">
        <v>748</v>
      </c>
      <c r="N11319" t="s">
        <v>150</v>
      </c>
      <c r="O11319" s="6" t="str">
        <f>INDEX(lkp_Region,MATCH(tbl_Sales[[#This Row],[Suburb]],lkp_Suburb,0))</f>
        <v>Eastern Metropolitan</v>
      </c>
      <c r="P11319" s="6">
        <f>MONTH(tbl_Sales[[#This Row],[Date]])</f>
        <v>8</v>
      </c>
      <c r="Q11319" s="6">
        <f>YEAR(tbl_Sales[[#This Row],[Date]])</f>
        <v>2017</v>
      </c>
    </row>
    <row r="11320" spans="1:17" x14ac:dyDescent="0.25">
      <c r="A11320" s="1">
        <v>42964</v>
      </c>
      <c r="B11320">
        <v>451500</v>
      </c>
      <c r="C11320" t="s">
        <v>2</v>
      </c>
      <c r="D11320" t="s">
        <v>12423</v>
      </c>
      <c r="E11320" t="s">
        <v>10</v>
      </c>
      <c r="F11320">
        <v>3029</v>
      </c>
      <c r="G11320">
        <v>3</v>
      </c>
      <c r="H11320">
        <v>1</v>
      </c>
      <c r="I11320">
        <v>1</v>
      </c>
      <c r="J11320">
        <v>346</v>
      </c>
      <c r="L11320" t="s">
        <v>11495</v>
      </c>
      <c r="M11320" t="s">
        <v>10627</v>
      </c>
      <c r="N11320" t="s">
        <v>7964</v>
      </c>
      <c r="O11320" s="6" t="str">
        <f>INDEX(lkp_Region,MATCH(tbl_Sales[[#This Row],[Suburb]],lkp_Suburb,0))</f>
        <v>Western Metropolitan</v>
      </c>
      <c r="P11320" s="6">
        <f>MONTH(tbl_Sales[[#This Row],[Date]])</f>
        <v>8</v>
      </c>
      <c r="Q11320" s="6">
        <f>YEAR(tbl_Sales[[#This Row],[Date]])</f>
        <v>2017</v>
      </c>
    </row>
    <row r="11321" spans="1:17" x14ac:dyDescent="0.25">
      <c r="A11321" s="1">
        <v>42964</v>
      </c>
      <c r="B11321">
        <v>698000</v>
      </c>
      <c r="C11321" t="s">
        <v>2</v>
      </c>
      <c r="D11321" t="s">
        <v>12428</v>
      </c>
      <c r="E11321" t="s">
        <v>10</v>
      </c>
      <c r="F11321">
        <v>3030</v>
      </c>
      <c r="G11321">
        <v>4</v>
      </c>
      <c r="H11321">
        <v>2</v>
      </c>
      <c r="I11321">
        <v>2</v>
      </c>
      <c r="J11321">
        <v>448</v>
      </c>
      <c r="K11321">
        <v>2012</v>
      </c>
      <c r="L11321" t="s">
        <v>11496</v>
      </c>
      <c r="M11321" t="s">
        <v>9130</v>
      </c>
      <c r="N11321" t="s">
        <v>7964</v>
      </c>
      <c r="O11321" s="6" t="str">
        <f>INDEX(lkp_Region,MATCH(tbl_Sales[[#This Row],[Suburb]],lkp_Suburb,0))</f>
        <v>Western Metropolitan</v>
      </c>
      <c r="P11321" s="6">
        <f>MONTH(tbl_Sales[[#This Row],[Date]])</f>
        <v>8</v>
      </c>
      <c r="Q11321" s="6">
        <f>YEAR(tbl_Sales[[#This Row],[Date]])</f>
        <v>2017</v>
      </c>
    </row>
    <row r="11322" spans="1:17" x14ac:dyDescent="0.25">
      <c r="A11322" s="1">
        <v>42964</v>
      </c>
      <c r="B11322">
        <v>531000</v>
      </c>
      <c r="C11322" t="s">
        <v>2</v>
      </c>
      <c r="D11322" t="s">
        <v>12423</v>
      </c>
      <c r="E11322" t="s">
        <v>10</v>
      </c>
      <c r="F11322">
        <v>3754</v>
      </c>
      <c r="G11322">
        <v>4</v>
      </c>
      <c r="H11322">
        <v>2</v>
      </c>
      <c r="I11322">
        <v>2</v>
      </c>
      <c r="J11322">
        <v>411</v>
      </c>
      <c r="L11322" t="s">
        <v>11497</v>
      </c>
      <c r="M11322" t="s">
        <v>11354</v>
      </c>
      <c r="N11322" t="s">
        <v>7515</v>
      </c>
      <c r="O11322" s="6" t="str">
        <f>INDEX(lkp_Region,MATCH(tbl_Sales[[#This Row],[Suburb]],lkp_Suburb,0))</f>
        <v>Northern Victoria</v>
      </c>
      <c r="P11322" s="6">
        <f>MONTH(tbl_Sales[[#This Row],[Date]])</f>
        <v>8</v>
      </c>
      <c r="Q11322" s="6">
        <f>YEAR(tbl_Sales[[#This Row],[Date]])</f>
        <v>2017</v>
      </c>
    </row>
    <row r="11323" spans="1:17" x14ac:dyDescent="0.25">
      <c r="A11323" s="1">
        <v>42964</v>
      </c>
      <c r="B11323">
        <v>670000</v>
      </c>
      <c r="C11323" t="s">
        <v>2</v>
      </c>
      <c r="D11323" t="s">
        <v>12424</v>
      </c>
      <c r="E11323" t="s">
        <v>10</v>
      </c>
      <c r="F11323">
        <v>3754</v>
      </c>
      <c r="G11323">
        <v>4</v>
      </c>
      <c r="H11323">
        <v>2</v>
      </c>
      <c r="I11323">
        <v>2</v>
      </c>
      <c r="J11323">
        <v>512</v>
      </c>
      <c r="K11323">
        <v>2012</v>
      </c>
      <c r="L11323" t="s">
        <v>11498</v>
      </c>
      <c r="M11323" t="s">
        <v>7872</v>
      </c>
      <c r="N11323" t="s">
        <v>7515</v>
      </c>
      <c r="O11323" s="6" t="str">
        <f>INDEX(lkp_Region,MATCH(tbl_Sales[[#This Row],[Suburb]],lkp_Suburb,0))</f>
        <v>Northern Metropolitan</v>
      </c>
      <c r="P11323" s="6">
        <f>MONTH(tbl_Sales[[#This Row],[Date]])</f>
        <v>8</v>
      </c>
      <c r="Q11323" s="6">
        <f>YEAR(tbl_Sales[[#This Row],[Date]])</f>
        <v>2017</v>
      </c>
    </row>
    <row r="11324" spans="1:17" x14ac:dyDescent="0.25">
      <c r="A11324" s="1">
        <v>42964</v>
      </c>
      <c r="B11324">
        <v>1095000</v>
      </c>
      <c r="C11324" t="s">
        <v>2</v>
      </c>
      <c r="D11324" t="s">
        <v>12432</v>
      </c>
      <c r="E11324" t="s">
        <v>10</v>
      </c>
      <c r="F11324">
        <v>3132</v>
      </c>
      <c r="G11324">
        <v>3</v>
      </c>
      <c r="H11324">
        <v>1</v>
      </c>
      <c r="I11324">
        <v>1</v>
      </c>
      <c r="J11324">
        <v>493</v>
      </c>
      <c r="L11324" t="s">
        <v>11499</v>
      </c>
      <c r="M11324" t="s">
        <v>7708</v>
      </c>
      <c r="N11324" t="s">
        <v>14</v>
      </c>
      <c r="O11324" s="6" t="str">
        <f>INDEX(lkp_Region,MATCH(tbl_Sales[[#This Row],[Suburb]],lkp_Suburb,0))</f>
        <v>Eastern Metropolitan</v>
      </c>
      <c r="P11324" s="6">
        <f>MONTH(tbl_Sales[[#This Row],[Date]])</f>
        <v>8</v>
      </c>
      <c r="Q11324" s="6">
        <f>YEAR(tbl_Sales[[#This Row],[Date]])</f>
        <v>2017</v>
      </c>
    </row>
    <row r="11325" spans="1:17" x14ac:dyDescent="0.25">
      <c r="A11325" s="1">
        <v>42964</v>
      </c>
      <c r="B11325">
        <v>1291000</v>
      </c>
      <c r="C11325" t="s">
        <v>2</v>
      </c>
      <c r="D11325" t="s">
        <v>12423</v>
      </c>
      <c r="E11325" t="s">
        <v>10</v>
      </c>
      <c r="F11325">
        <v>3130</v>
      </c>
      <c r="G11325">
        <v>3</v>
      </c>
      <c r="H11325">
        <v>2</v>
      </c>
      <c r="I11325">
        <v>2</v>
      </c>
      <c r="J11325">
        <v>548</v>
      </c>
      <c r="K11325">
        <v>1970</v>
      </c>
      <c r="L11325" t="s">
        <v>11500</v>
      </c>
      <c r="M11325" t="s">
        <v>8257</v>
      </c>
      <c r="N11325" t="s">
        <v>14</v>
      </c>
      <c r="O11325" s="6" t="str">
        <f>INDEX(lkp_Region,MATCH(tbl_Sales[[#This Row],[Suburb]],lkp_Suburb,0))</f>
        <v>Eastern Metropolitan</v>
      </c>
      <c r="P11325" s="6">
        <f>MONTH(tbl_Sales[[#This Row],[Date]])</f>
        <v>8</v>
      </c>
      <c r="Q11325" s="6">
        <f>YEAR(tbl_Sales[[#This Row],[Date]])</f>
        <v>2017</v>
      </c>
    </row>
    <row r="11326" spans="1:17" x14ac:dyDescent="0.25">
      <c r="A11326" s="1">
        <v>42964</v>
      </c>
      <c r="B11326">
        <v>570000</v>
      </c>
      <c r="C11326" t="s">
        <v>13</v>
      </c>
      <c r="D11326" t="s">
        <v>12427</v>
      </c>
      <c r="E11326" t="s">
        <v>5</v>
      </c>
      <c r="F11326">
        <v>3141</v>
      </c>
      <c r="G11326">
        <v>2</v>
      </c>
      <c r="H11326">
        <v>1</v>
      </c>
      <c r="I11326">
        <v>1</v>
      </c>
      <c r="J11326">
        <v>0</v>
      </c>
      <c r="K11326">
        <v>1965</v>
      </c>
      <c r="L11326" t="s">
        <v>11501</v>
      </c>
      <c r="M11326" t="s">
        <v>111</v>
      </c>
      <c r="N11326" t="s">
        <v>76</v>
      </c>
      <c r="O11326" s="6" t="str">
        <f>INDEX(lkp_Region,MATCH(tbl_Sales[[#This Row],[Suburb]],lkp_Suburb,0))</f>
        <v>Southern Metropolitan</v>
      </c>
      <c r="P11326" s="6">
        <f>MONTH(tbl_Sales[[#This Row],[Date]])</f>
        <v>8</v>
      </c>
      <c r="Q11326" s="6">
        <f>YEAR(tbl_Sales[[#This Row],[Date]])</f>
        <v>2017</v>
      </c>
    </row>
    <row r="11327" spans="1:17" x14ac:dyDescent="0.25">
      <c r="A11327" s="1">
        <v>42964</v>
      </c>
      <c r="B11327">
        <v>762500</v>
      </c>
      <c r="C11327" t="s">
        <v>13</v>
      </c>
      <c r="D11327" t="s">
        <v>12428</v>
      </c>
      <c r="E11327" t="s">
        <v>10</v>
      </c>
      <c r="F11327">
        <v>3141</v>
      </c>
      <c r="G11327">
        <v>2</v>
      </c>
      <c r="H11327">
        <v>1</v>
      </c>
      <c r="I11327">
        <v>1</v>
      </c>
      <c r="J11327">
        <v>17200</v>
      </c>
      <c r="K11327">
        <v>2003</v>
      </c>
      <c r="L11327" t="s">
        <v>11502</v>
      </c>
      <c r="M11327" t="s">
        <v>111</v>
      </c>
      <c r="N11327" t="s">
        <v>76</v>
      </c>
      <c r="O11327" s="6" t="str">
        <f>INDEX(lkp_Region,MATCH(tbl_Sales[[#This Row],[Suburb]],lkp_Suburb,0))</f>
        <v>Southern Metropolitan</v>
      </c>
      <c r="P11327" s="6">
        <f>MONTH(tbl_Sales[[#This Row],[Date]])</f>
        <v>8</v>
      </c>
      <c r="Q11327" s="6">
        <f>YEAR(tbl_Sales[[#This Row],[Date]])</f>
        <v>2017</v>
      </c>
    </row>
    <row r="11328" spans="1:17" x14ac:dyDescent="0.25">
      <c r="A11328" s="1">
        <v>42964</v>
      </c>
      <c r="B11328">
        <v>1016000</v>
      </c>
      <c r="C11328" t="s">
        <v>2</v>
      </c>
      <c r="D11328" t="s">
        <v>12430</v>
      </c>
      <c r="E11328" t="s">
        <v>10</v>
      </c>
      <c r="F11328">
        <v>3041</v>
      </c>
      <c r="G11328">
        <v>3</v>
      </c>
      <c r="H11328">
        <v>2</v>
      </c>
      <c r="I11328">
        <v>1</v>
      </c>
      <c r="J11328">
        <v>304</v>
      </c>
      <c r="L11328" t="s">
        <v>11503</v>
      </c>
      <c r="M11328" t="s">
        <v>121</v>
      </c>
      <c r="N11328" t="s">
        <v>49</v>
      </c>
      <c r="O11328" s="6" t="str">
        <f>INDEX(lkp_Region,MATCH(tbl_Sales[[#This Row],[Suburb]],lkp_Suburb,0))</f>
        <v>Western Metropolitan</v>
      </c>
      <c r="P11328" s="6">
        <f>MONTH(tbl_Sales[[#This Row],[Date]])</f>
        <v>8</v>
      </c>
      <c r="Q11328" s="6">
        <f>YEAR(tbl_Sales[[#This Row],[Date]])</f>
        <v>2017</v>
      </c>
    </row>
    <row r="11329" spans="1:17" x14ac:dyDescent="0.25">
      <c r="A11329" s="1">
        <v>42964</v>
      </c>
      <c r="B11329">
        <v>611000</v>
      </c>
      <c r="C11329" t="s">
        <v>13</v>
      </c>
      <c r="D11329" t="s">
        <v>12432</v>
      </c>
      <c r="E11329" t="s">
        <v>10</v>
      </c>
      <c r="F11329">
        <v>3149</v>
      </c>
      <c r="G11329">
        <v>2</v>
      </c>
      <c r="H11329">
        <v>1</v>
      </c>
      <c r="I11329">
        <v>1</v>
      </c>
      <c r="J11329">
        <v>161</v>
      </c>
      <c r="K11329">
        <v>1970</v>
      </c>
      <c r="L11329" t="s">
        <v>11504</v>
      </c>
      <c r="M11329" t="s">
        <v>7758</v>
      </c>
      <c r="N11329" t="s">
        <v>31</v>
      </c>
      <c r="O11329" s="6" t="str">
        <f>INDEX(lkp_Region,MATCH(tbl_Sales[[#This Row],[Suburb]],lkp_Suburb,0))</f>
        <v>Eastern Metropolitan</v>
      </c>
      <c r="P11329" s="6">
        <f>MONTH(tbl_Sales[[#This Row],[Date]])</f>
        <v>8</v>
      </c>
      <c r="Q11329" s="6">
        <f>YEAR(tbl_Sales[[#This Row],[Date]])</f>
        <v>2017</v>
      </c>
    </row>
    <row r="11330" spans="1:17" x14ac:dyDescent="0.25">
      <c r="A11330" s="1">
        <v>42964</v>
      </c>
      <c r="B11330">
        <v>412250</v>
      </c>
      <c r="C11330" t="s">
        <v>2</v>
      </c>
      <c r="D11330" t="s">
        <v>12427</v>
      </c>
      <c r="E11330" t="s">
        <v>10</v>
      </c>
      <c r="F11330">
        <v>3338</v>
      </c>
      <c r="G11330">
        <v>3</v>
      </c>
      <c r="H11330">
        <v>1</v>
      </c>
      <c r="I11330">
        <v>2</v>
      </c>
      <c r="J11330">
        <v>592</v>
      </c>
      <c r="L11330" t="s">
        <v>11505</v>
      </c>
      <c r="M11330" t="s">
        <v>8044</v>
      </c>
      <c r="N11330" t="s">
        <v>7542</v>
      </c>
      <c r="O11330" s="6" t="str">
        <f>INDEX(lkp_Region,MATCH(tbl_Sales[[#This Row],[Suburb]],lkp_Suburb,0))</f>
        <v>Western Victoria</v>
      </c>
      <c r="P11330" s="6">
        <f>MONTH(tbl_Sales[[#This Row],[Date]])</f>
        <v>8</v>
      </c>
      <c r="Q11330" s="6">
        <f>YEAR(tbl_Sales[[#This Row],[Date]])</f>
        <v>2017</v>
      </c>
    </row>
    <row r="11331" spans="1:17" x14ac:dyDescent="0.25">
      <c r="A11331" s="1">
        <v>42964</v>
      </c>
      <c r="B11331">
        <v>932000</v>
      </c>
      <c r="C11331" t="s">
        <v>2</v>
      </c>
      <c r="D11331" t="s">
        <v>12429</v>
      </c>
      <c r="E11331" t="s">
        <v>10</v>
      </c>
      <c r="F11331">
        <v>3136</v>
      </c>
      <c r="G11331">
        <v>4</v>
      </c>
      <c r="H11331">
        <v>2</v>
      </c>
      <c r="I11331">
        <v>2</v>
      </c>
      <c r="J11331">
        <v>880</v>
      </c>
      <c r="K11331">
        <v>1970</v>
      </c>
      <c r="L11331" t="s">
        <v>11506</v>
      </c>
      <c r="M11331" t="s">
        <v>7654</v>
      </c>
      <c r="N11331" t="s">
        <v>7588</v>
      </c>
      <c r="O11331" s="6" t="str">
        <f>INDEX(lkp_Region,MATCH(tbl_Sales[[#This Row],[Suburb]],lkp_Suburb,0))</f>
        <v>Eastern Metropolitan</v>
      </c>
      <c r="P11331" s="6">
        <f>MONTH(tbl_Sales[[#This Row],[Date]])</f>
        <v>8</v>
      </c>
      <c r="Q11331" s="6">
        <f>YEAR(tbl_Sales[[#This Row],[Date]])</f>
        <v>2017</v>
      </c>
    </row>
    <row r="11332" spans="1:17" x14ac:dyDescent="0.25">
      <c r="A11332" s="1">
        <v>42964</v>
      </c>
      <c r="B11332">
        <v>1005000</v>
      </c>
      <c r="C11332" t="s">
        <v>2</v>
      </c>
      <c r="D11332" t="s">
        <v>12432</v>
      </c>
      <c r="E11332" t="s">
        <v>10</v>
      </c>
      <c r="F11332">
        <v>3136</v>
      </c>
      <c r="G11332">
        <v>3</v>
      </c>
      <c r="H11332">
        <v>1</v>
      </c>
      <c r="I11332">
        <v>1</v>
      </c>
      <c r="J11332">
        <v>1018</v>
      </c>
      <c r="L11332" t="s">
        <v>11507</v>
      </c>
      <c r="M11332" t="s">
        <v>7654</v>
      </c>
      <c r="N11332" t="s">
        <v>7588</v>
      </c>
      <c r="O11332" s="6" t="str">
        <f>INDEX(lkp_Region,MATCH(tbl_Sales[[#This Row],[Suburb]],lkp_Suburb,0))</f>
        <v>Eastern Metropolitan</v>
      </c>
      <c r="P11332" s="6">
        <f>MONTH(tbl_Sales[[#This Row],[Date]])</f>
        <v>8</v>
      </c>
      <c r="Q11332" s="6">
        <f>YEAR(tbl_Sales[[#This Row],[Date]])</f>
        <v>2017</v>
      </c>
    </row>
    <row r="11333" spans="1:17" x14ac:dyDescent="0.25">
      <c r="A11333" s="1">
        <v>42964</v>
      </c>
      <c r="B11333">
        <v>1200000</v>
      </c>
      <c r="C11333" t="s">
        <v>2</v>
      </c>
      <c r="D11333" t="s">
        <v>12427</v>
      </c>
      <c r="E11333" t="s">
        <v>5</v>
      </c>
      <c r="F11333">
        <v>3032</v>
      </c>
      <c r="G11333">
        <v>3</v>
      </c>
      <c r="H11333">
        <v>2</v>
      </c>
      <c r="I11333">
        <v>2</v>
      </c>
      <c r="J11333">
        <v>352</v>
      </c>
      <c r="K11333">
        <v>1997</v>
      </c>
      <c r="L11333" t="s">
        <v>11508</v>
      </c>
      <c r="M11333" t="s">
        <v>21</v>
      </c>
      <c r="N11333" t="s">
        <v>21</v>
      </c>
      <c r="O11333" s="6" t="str">
        <f>INDEX(lkp_Region,MATCH(tbl_Sales[[#This Row],[Suburb]],lkp_Suburb,0))</f>
        <v>Western Metropolitan</v>
      </c>
      <c r="P11333" s="6">
        <f>MONTH(tbl_Sales[[#This Row],[Date]])</f>
        <v>8</v>
      </c>
      <c r="Q11333" s="6">
        <f>YEAR(tbl_Sales[[#This Row],[Date]])</f>
        <v>2017</v>
      </c>
    </row>
    <row r="11334" spans="1:17" x14ac:dyDescent="0.25">
      <c r="A11334" s="1">
        <v>42964</v>
      </c>
      <c r="B11334">
        <v>1045000</v>
      </c>
      <c r="C11334" t="s">
        <v>2</v>
      </c>
      <c r="D11334" t="s">
        <v>12423</v>
      </c>
      <c r="E11334" t="s">
        <v>10</v>
      </c>
      <c r="F11334">
        <v>3152</v>
      </c>
      <c r="G11334">
        <v>4</v>
      </c>
      <c r="H11334">
        <v>3</v>
      </c>
      <c r="I11334">
        <v>2</v>
      </c>
      <c r="J11334">
        <v>728</v>
      </c>
      <c r="K11334">
        <v>1990</v>
      </c>
      <c r="L11334" t="s">
        <v>11509</v>
      </c>
      <c r="M11334" t="s">
        <v>9152</v>
      </c>
      <c r="N11334" t="s">
        <v>7768</v>
      </c>
      <c r="O11334" s="6" t="str">
        <f>INDEX(lkp_Region,MATCH(tbl_Sales[[#This Row],[Suburb]],lkp_Suburb,0))</f>
        <v>Eastern Metropolitan</v>
      </c>
      <c r="P11334" s="6">
        <f>MONTH(tbl_Sales[[#This Row],[Date]])</f>
        <v>8</v>
      </c>
      <c r="Q11334" s="6">
        <f>YEAR(tbl_Sales[[#This Row],[Date]])</f>
        <v>2017</v>
      </c>
    </row>
    <row r="11335" spans="1:17" x14ac:dyDescent="0.25">
      <c r="A11335" s="1">
        <v>42964</v>
      </c>
      <c r="B11335">
        <v>386000</v>
      </c>
      <c r="C11335" t="s">
        <v>2</v>
      </c>
      <c r="D11335" t="s">
        <v>12428</v>
      </c>
      <c r="E11335" t="s">
        <v>10</v>
      </c>
      <c r="F11335">
        <v>3047</v>
      </c>
      <c r="G11335">
        <v>3</v>
      </c>
      <c r="H11335">
        <v>1</v>
      </c>
      <c r="I11335">
        <v>1</v>
      </c>
      <c r="J11335">
        <v>341</v>
      </c>
      <c r="K11335">
        <v>1965</v>
      </c>
      <c r="L11335" t="s">
        <v>11510</v>
      </c>
      <c r="M11335" t="s">
        <v>7915</v>
      </c>
      <c r="N11335" t="s">
        <v>195</v>
      </c>
      <c r="O11335" s="6" t="str">
        <f>INDEX(lkp_Region,MATCH(tbl_Sales[[#This Row],[Suburb]],lkp_Suburb,0))</f>
        <v>Northern Metropolitan</v>
      </c>
      <c r="P11335" s="6">
        <f>MONTH(tbl_Sales[[#This Row],[Date]])</f>
        <v>8</v>
      </c>
      <c r="Q11335" s="6">
        <f>YEAR(tbl_Sales[[#This Row],[Date]])</f>
        <v>2017</v>
      </c>
    </row>
    <row r="11336" spans="1:17" x14ac:dyDescent="0.25">
      <c r="A11336" s="1">
        <v>42964</v>
      </c>
      <c r="B11336">
        <v>550000</v>
      </c>
      <c r="C11336" t="s">
        <v>2</v>
      </c>
      <c r="D11336" t="s">
        <v>12426</v>
      </c>
      <c r="E11336" t="s">
        <v>10</v>
      </c>
      <c r="F11336">
        <v>3047</v>
      </c>
      <c r="G11336">
        <v>3</v>
      </c>
      <c r="H11336">
        <v>2</v>
      </c>
      <c r="I11336">
        <v>1</v>
      </c>
      <c r="J11336">
        <v>602</v>
      </c>
      <c r="L11336" t="s">
        <v>11511</v>
      </c>
      <c r="M11336" t="s">
        <v>7915</v>
      </c>
      <c r="N11336" t="s">
        <v>195</v>
      </c>
      <c r="O11336" s="6" t="str">
        <f>INDEX(lkp_Region,MATCH(tbl_Sales[[#This Row],[Suburb]],lkp_Suburb,0))</f>
        <v>Northern Metropolitan</v>
      </c>
      <c r="P11336" s="6">
        <f>MONTH(tbl_Sales[[#This Row],[Date]])</f>
        <v>8</v>
      </c>
      <c r="Q11336" s="6">
        <f>YEAR(tbl_Sales[[#This Row],[Date]])</f>
        <v>2017</v>
      </c>
    </row>
    <row r="11337" spans="1:17" x14ac:dyDescent="0.25">
      <c r="A11337" s="1">
        <v>42964</v>
      </c>
      <c r="B11337">
        <v>1050000</v>
      </c>
      <c r="C11337" t="s">
        <v>51</v>
      </c>
      <c r="D11337" t="s">
        <v>12427</v>
      </c>
      <c r="E11337" t="s">
        <v>5</v>
      </c>
      <c r="F11337">
        <v>3104</v>
      </c>
      <c r="G11337">
        <v>3</v>
      </c>
      <c r="H11337">
        <v>3</v>
      </c>
      <c r="I11337">
        <v>2</v>
      </c>
      <c r="J11337">
        <v>200</v>
      </c>
      <c r="L11337" t="s">
        <v>11512</v>
      </c>
      <c r="M11337" t="s">
        <v>99</v>
      </c>
      <c r="N11337" t="s">
        <v>101</v>
      </c>
      <c r="O11337" s="6" t="str">
        <f>INDEX(lkp_Region,MATCH(tbl_Sales[[#This Row],[Suburb]],lkp_Suburb,0))</f>
        <v>Southern Metropolitan</v>
      </c>
      <c r="P11337" s="6">
        <f>MONTH(tbl_Sales[[#This Row],[Date]])</f>
        <v>8</v>
      </c>
      <c r="Q11337" s="6">
        <f>YEAR(tbl_Sales[[#This Row],[Date]])</f>
        <v>2017</v>
      </c>
    </row>
    <row r="11338" spans="1:17" x14ac:dyDescent="0.25">
      <c r="A11338" s="1">
        <v>42964</v>
      </c>
      <c r="B11338">
        <v>650000</v>
      </c>
      <c r="C11338" t="s">
        <v>51</v>
      </c>
      <c r="D11338" t="s">
        <v>12423</v>
      </c>
      <c r="E11338" t="s">
        <v>10</v>
      </c>
      <c r="F11338">
        <v>3081</v>
      </c>
      <c r="G11338">
        <v>2</v>
      </c>
      <c r="H11338">
        <v>1</v>
      </c>
      <c r="I11338">
        <v>1</v>
      </c>
      <c r="J11338">
        <v>140</v>
      </c>
      <c r="K11338">
        <v>2013</v>
      </c>
      <c r="L11338" t="s">
        <v>11513</v>
      </c>
      <c r="M11338" t="s">
        <v>748</v>
      </c>
      <c r="N11338" t="s">
        <v>150</v>
      </c>
      <c r="O11338" s="6" t="str">
        <f>INDEX(lkp_Region,MATCH(tbl_Sales[[#This Row],[Suburb]],lkp_Suburb,0))</f>
        <v>Eastern Metropolitan</v>
      </c>
      <c r="P11338" s="6">
        <f>MONTH(tbl_Sales[[#This Row],[Date]])</f>
        <v>8</v>
      </c>
      <c r="Q11338" s="6">
        <f>YEAR(tbl_Sales[[#This Row],[Date]])</f>
        <v>2017</v>
      </c>
    </row>
    <row r="11339" spans="1:17" x14ac:dyDescent="0.25">
      <c r="A11339" s="1">
        <v>42965</v>
      </c>
      <c r="B11339">
        <v>410000</v>
      </c>
      <c r="C11339" t="s">
        <v>2</v>
      </c>
      <c r="D11339" t="s">
        <v>12428</v>
      </c>
      <c r="E11339" t="s">
        <v>5</v>
      </c>
      <c r="F11339">
        <v>3076</v>
      </c>
      <c r="G11339">
        <v>3</v>
      </c>
      <c r="H11339">
        <v>1</v>
      </c>
      <c r="I11339">
        <v>1</v>
      </c>
      <c r="J11339">
        <v>216</v>
      </c>
      <c r="L11339" t="s">
        <v>11514</v>
      </c>
      <c r="M11339" t="s">
        <v>7572</v>
      </c>
      <c r="N11339" t="s">
        <v>7515</v>
      </c>
      <c r="O11339" s="6" t="str">
        <f>INDEX(lkp_Region,MATCH(tbl_Sales[[#This Row],[Suburb]],lkp_Suburb,0))</f>
        <v>Northern Metropolitan</v>
      </c>
      <c r="P11339" s="6">
        <f>MONTH(tbl_Sales[[#This Row],[Date]])</f>
        <v>8</v>
      </c>
      <c r="Q11339" s="6">
        <f>YEAR(tbl_Sales[[#This Row],[Date]])</f>
        <v>2017</v>
      </c>
    </row>
    <row r="11340" spans="1:17" x14ac:dyDescent="0.25">
      <c r="A11340" s="1">
        <v>42965</v>
      </c>
      <c r="B11340">
        <v>940000</v>
      </c>
      <c r="C11340" t="s">
        <v>2</v>
      </c>
      <c r="D11340" t="s">
        <v>12431</v>
      </c>
      <c r="E11340" t="s">
        <v>5</v>
      </c>
      <c r="F11340">
        <v>3076</v>
      </c>
      <c r="G11340">
        <v>4</v>
      </c>
      <c r="H11340">
        <v>3</v>
      </c>
      <c r="I11340">
        <v>2</v>
      </c>
      <c r="J11340">
        <v>508</v>
      </c>
      <c r="K11340">
        <v>2012</v>
      </c>
      <c r="L11340" t="s">
        <v>11515</v>
      </c>
      <c r="M11340" t="s">
        <v>7572</v>
      </c>
      <c r="N11340" t="s">
        <v>7515</v>
      </c>
      <c r="O11340" s="6" t="str">
        <f>INDEX(lkp_Region,MATCH(tbl_Sales[[#This Row],[Suburb]],lkp_Suburb,0))</f>
        <v>Northern Metropolitan</v>
      </c>
      <c r="P11340" s="6">
        <f>MONTH(tbl_Sales[[#This Row],[Date]])</f>
        <v>8</v>
      </c>
      <c r="Q11340" s="6">
        <f>YEAR(tbl_Sales[[#This Row],[Date]])</f>
        <v>2017</v>
      </c>
    </row>
    <row r="11341" spans="1:17" x14ac:dyDescent="0.25">
      <c r="A11341" s="1">
        <v>42965</v>
      </c>
      <c r="B11341">
        <v>900000</v>
      </c>
      <c r="C11341" t="s">
        <v>2</v>
      </c>
      <c r="D11341" t="s">
        <v>12429</v>
      </c>
      <c r="E11341" t="s">
        <v>5</v>
      </c>
      <c r="F11341">
        <v>3058</v>
      </c>
      <c r="G11341">
        <v>2</v>
      </c>
      <c r="H11341">
        <v>1</v>
      </c>
      <c r="I11341">
        <v>1</v>
      </c>
      <c r="J11341">
        <v>350</v>
      </c>
      <c r="K11341">
        <v>1920</v>
      </c>
      <c r="L11341" t="s">
        <v>11516</v>
      </c>
      <c r="M11341" t="s">
        <v>41</v>
      </c>
      <c r="N11341" t="s">
        <v>18</v>
      </c>
      <c r="O11341" s="6" t="str">
        <f>INDEX(lkp_Region,MATCH(tbl_Sales[[#This Row],[Suburb]],lkp_Suburb,0))</f>
        <v>Northern Metropolitan</v>
      </c>
      <c r="P11341" s="6">
        <f>MONTH(tbl_Sales[[#This Row],[Date]])</f>
        <v>8</v>
      </c>
      <c r="Q11341" s="6">
        <f>YEAR(tbl_Sales[[#This Row],[Date]])</f>
        <v>2017</v>
      </c>
    </row>
    <row r="11342" spans="1:17" x14ac:dyDescent="0.25">
      <c r="A11342" s="1">
        <v>42965</v>
      </c>
      <c r="B11342">
        <v>1157000</v>
      </c>
      <c r="C11342" t="s">
        <v>2</v>
      </c>
      <c r="D11342" t="s">
        <v>12423</v>
      </c>
      <c r="E11342" t="s">
        <v>5</v>
      </c>
      <c r="F11342">
        <v>3150</v>
      </c>
      <c r="G11342">
        <v>4</v>
      </c>
      <c r="H11342">
        <v>2</v>
      </c>
      <c r="I11342">
        <v>2</v>
      </c>
      <c r="J11342">
        <v>752</v>
      </c>
      <c r="K11342">
        <v>1971</v>
      </c>
      <c r="L11342" t="s">
        <v>11517</v>
      </c>
      <c r="M11342" t="s">
        <v>8082</v>
      </c>
      <c r="N11342" t="s">
        <v>31</v>
      </c>
      <c r="O11342" s="6" t="str">
        <f>INDEX(lkp_Region,MATCH(tbl_Sales[[#This Row],[Suburb]],lkp_Suburb,0))</f>
        <v>South-Eastern Metropolitan</v>
      </c>
      <c r="P11342" s="6">
        <f>MONTH(tbl_Sales[[#This Row],[Date]])</f>
        <v>8</v>
      </c>
      <c r="Q11342" s="6">
        <f>YEAR(tbl_Sales[[#This Row],[Date]])</f>
        <v>2017</v>
      </c>
    </row>
    <row r="11343" spans="1:17" x14ac:dyDescent="0.25">
      <c r="A11343" s="1">
        <v>42965</v>
      </c>
      <c r="B11343">
        <v>1525000</v>
      </c>
      <c r="C11343" t="s">
        <v>2</v>
      </c>
      <c r="D11343" t="s">
        <v>12427</v>
      </c>
      <c r="E11343" t="s">
        <v>10</v>
      </c>
      <c r="F11343">
        <v>3166</v>
      </c>
      <c r="G11343">
        <v>5</v>
      </c>
      <c r="H11343">
        <v>3</v>
      </c>
      <c r="I11343">
        <v>6</v>
      </c>
      <c r="J11343">
        <v>774</v>
      </c>
      <c r="L11343" t="s">
        <v>11518</v>
      </c>
      <c r="M11343" t="s">
        <v>7613</v>
      </c>
      <c r="N11343" t="s">
        <v>31</v>
      </c>
      <c r="O11343" s="6" t="str">
        <f>INDEX(lkp_Region,MATCH(tbl_Sales[[#This Row],[Suburb]],lkp_Suburb,0))</f>
        <v>Southern Metropolitan</v>
      </c>
      <c r="P11343" s="6">
        <f>MONTH(tbl_Sales[[#This Row],[Date]])</f>
        <v>8</v>
      </c>
      <c r="Q11343" s="6">
        <f>YEAR(tbl_Sales[[#This Row],[Date]])</f>
        <v>2017</v>
      </c>
    </row>
    <row r="11344" spans="1:17" x14ac:dyDescent="0.25">
      <c r="A11344" s="1">
        <v>42965</v>
      </c>
      <c r="B11344">
        <v>570000</v>
      </c>
      <c r="C11344" t="s">
        <v>2</v>
      </c>
      <c r="D11344" t="s">
        <v>12432</v>
      </c>
      <c r="E11344" t="s">
        <v>5</v>
      </c>
      <c r="F11344">
        <v>3136</v>
      </c>
      <c r="G11344">
        <v>2</v>
      </c>
      <c r="H11344">
        <v>1</v>
      </c>
      <c r="I11344">
        <v>1</v>
      </c>
      <c r="J11344">
        <v>312</v>
      </c>
      <c r="K11344">
        <v>1994</v>
      </c>
      <c r="L11344" t="s">
        <v>11519</v>
      </c>
      <c r="M11344" t="s">
        <v>7654</v>
      </c>
      <c r="N11344" t="s">
        <v>7588</v>
      </c>
      <c r="O11344" s="6" t="str">
        <f>INDEX(lkp_Region,MATCH(tbl_Sales[[#This Row],[Suburb]],lkp_Suburb,0))</f>
        <v>Eastern Metropolitan</v>
      </c>
      <c r="P11344" s="6">
        <f>MONTH(tbl_Sales[[#This Row],[Date]])</f>
        <v>8</v>
      </c>
      <c r="Q11344" s="6">
        <f>YEAR(tbl_Sales[[#This Row],[Date]])</f>
        <v>2017</v>
      </c>
    </row>
    <row r="11345" spans="1:17" x14ac:dyDescent="0.25">
      <c r="A11345" s="1">
        <v>42965</v>
      </c>
      <c r="B11345">
        <v>812000</v>
      </c>
      <c r="C11345" t="s">
        <v>2</v>
      </c>
      <c r="D11345" t="s">
        <v>12425</v>
      </c>
      <c r="E11345" t="s">
        <v>5</v>
      </c>
      <c r="F11345">
        <v>3134</v>
      </c>
      <c r="G11345">
        <v>4</v>
      </c>
      <c r="H11345">
        <v>2</v>
      </c>
      <c r="I11345">
        <v>2</v>
      </c>
      <c r="J11345">
        <v>962</v>
      </c>
      <c r="L11345" t="s">
        <v>11520</v>
      </c>
      <c r="M11345" t="s">
        <v>7586</v>
      </c>
      <c r="N11345" t="s">
        <v>7588</v>
      </c>
      <c r="O11345" s="6" t="str">
        <f>INDEX(lkp_Region,MATCH(tbl_Sales[[#This Row],[Suburb]],lkp_Suburb,0))</f>
        <v>Eastern Metropolitan</v>
      </c>
      <c r="P11345" s="6">
        <f>MONTH(tbl_Sales[[#This Row],[Date]])</f>
        <v>8</v>
      </c>
      <c r="Q11345" s="6">
        <f>YEAR(tbl_Sales[[#This Row],[Date]])</f>
        <v>2017</v>
      </c>
    </row>
    <row r="11346" spans="1:17" x14ac:dyDescent="0.25">
      <c r="A11346" s="1">
        <v>42965</v>
      </c>
      <c r="B11346">
        <v>1856000</v>
      </c>
      <c r="C11346" t="s">
        <v>2</v>
      </c>
      <c r="D11346" t="s">
        <v>12423</v>
      </c>
      <c r="E11346" t="s">
        <v>5</v>
      </c>
      <c r="F11346">
        <v>3109</v>
      </c>
      <c r="G11346">
        <v>6</v>
      </c>
      <c r="H11346">
        <v>3</v>
      </c>
      <c r="I11346">
        <v>3</v>
      </c>
      <c r="J11346">
        <v>1056</v>
      </c>
      <c r="K11346">
        <v>1970</v>
      </c>
      <c r="L11346" t="s">
        <v>11521</v>
      </c>
      <c r="M11346" t="s">
        <v>7794</v>
      </c>
      <c r="N11346" t="s">
        <v>128</v>
      </c>
      <c r="O11346" s="6" t="str">
        <f>INDEX(lkp_Region,MATCH(tbl_Sales[[#This Row],[Suburb]],lkp_Suburb,0))</f>
        <v>Eastern Metropolitan</v>
      </c>
      <c r="P11346" s="6">
        <f>MONTH(tbl_Sales[[#This Row],[Date]])</f>
        <v>8</v>
      </c>
      <c r="Q11346" s="6">
        <f>YEAR(tbl_Sales[[#This Row],[Date]])</f>
        <v>2017</v>
      </c>
    </row>
    <row r="11347" spans="1:17" x14ac:dyDescent="0.25">
      <c r="A11347" s="1">
        <v>42965</v>
      </c>
      <c r="B11347">
        <v>640000</v>
      </c>
      <c r="C11347" t="s">
        <v>51</v>
      </c>
      <c r="D11347" t="s">
        <v>12425</v>
      </c>
      <c r="E11347" t="s">
        <v>10</v>
      </c>
      <c r="F11347">
        <v>3153</v>
      </c>
      <c r="G11347">
        <v>3</v>
      </c>
      <c r="H11347">
        <v>2</v>
      </c>
      <c r="I11347">
        <v>1</v>
      </c>
      <c r="J11347">
        <v>187</v>
      </c>
      <c r="K11347">
        <v>2010</v>
      </c>
      <c r="L11347" t="s">
        <v>11522</v>
      </c>
      <c r="M11347" t="s">
        <v>8050</v>
      </c>
      <c r="N11347" t="s">
        <v>7768</v>
      </c>
      <c r="O11347" s="6" t="str">
        <f>INDEX(lkp_Region,MATCH(tbl_Sales[[#This Row],[Suburb]],lkp_Suburb,0))</f>
        <v>Eastern Metropolitan</v>
      </c>
      <c r="P11347" s="6">
        <f>MONTH(tbl_Sales[[#This Row],[Date]])</f>
        <v>8</v>
      </c>
      <c r="Q11347" s="6">
        <f>YEAR(tbl_Sales[[#This Row],[Date]])</f>
        <v>2017</v>
      </c>
    </row>
    <row r="11348" spans="1:17" x14ac:dyDescent="0.25">
      <c r="A11348" s="1">
        <v>42965</v>
      </c>
      <c r="B11348">
        <v>790000</v>
      </c>
      <c r="C11348" t="s">
        <v>2</v>
      </c>
      <c r="D11348" t="s">
        <v>12427</v>
      </c>
      <c r="E11348" t="s">
        <v>10</v>
      </c>
      <c r="F11348">
        <v>3155</v>
      </c>
      <c r="G11348">
        <v>3</v>
      </c>
      <c r="H11348">
        <v>1</v>
      </c>
      <c r="I11348">
        <v>2</v>
      </c>
      <c r="J11348">
        <v>868</v>
      </c>
      <c r="L11348" t="s">
        <v>11523</v>
      </c>
      <c r="M11348" t="s">
        <v>8768</v>
      </c>
      <c r="N11348" t="s">
        <v>7768</v>
      </c>
      <c r="O11348" s="6" t="str">
        <f>INDEX(lkp_Region,MATCH(tbl_Sales[[#This Row],[Suburb]],lkp_Suburb,0))</f>
        <v>Eastern Metropolitan</v>
      </c>
      <c r="P11348" s="6">
        <f>MONTH(tbl_Sales[[#This Row],[Date]])</f>
        <v>8</v>
      </c>
      <c r="Q11348" s="6">
        <f>YEAR(tbl_Sales[[#This Row],[Date]])</f>
        <v>2017</v>
      </c>
    </row>
    <row r="11349" spans="1:17" x14ac:dyDescent="0.25">
      <c r="A11349" s="1">
        <v>42965</v>
      </c>
      <c r="B11349">
        <v>855000</v>
      </c>
      <c r="C11349" t="s">
        <v>2</v>
      </c>
      <c r="D11349" t="s">
        <v>12427</v>
      </c>
      <c r="E11349" t="s">
        <v>10</v>
      </c>
      <c r="F11349">
        <v>3152</v>
      </c>
      <c r="G11349">
        <v>3</v>
      </c>
      <c r="H11349">
        <v>1</v>
      </c>
      <c r="I11349">
        <v>2</v>
      </c>
      <c r="J11349">
        <v>730</v>
      </c>
      <c r="L11349" t="s">
        <v>11524</v>
      </c>
      <c r="M11349" t="s">
        <v>9152</v>
      </c>
      <c r="N11349" t="s">
        <v>7768</v>
      </c>
      <c r="O11349" s="6" t="str">
        <f>INDEX(lkp_Region,MATCH(tbl_Sales[[#This Row],[Suburb]],lkp_Suburb,0))</f>
        <v>Eastern Metropolitan</v>
      </c>
      <c r="P11349" s="6">
        <f>MONTH(tbl_Sales[[#This Row],[Date]])</f>
        <v>8</v>
      </c>
      <c r="Q11349" s="6">
        <f>YEAR(tbl_Sales[[#This Row],[Date]])</f>
        <v>2017</v>
      </c>
    </row>
    <row r="11350" spans="1:17" x14ac:dyDescent="0.25">
      <c r="A11350" s="1">
        <v>42965</v>
      </c>
      <c r="B11350">
        <v>870000</v>
      </c>
      <c r="C11350" t="s">
        <v>2</v>
      </c>
      <c r="D11350" t="s">
        <v>12424</v>
      </c>
      <c r="E11350" t="s">
        <v>10</v>
      </c>
      <c r="F11350">
        <v>3178</v>
      </c>
      <c r="G11350">
        <v>5</v>
      </c>
      <c r="H11350">
        <v>2</v>
      </c>
      <c r="I11350">
        <v>2</v>
      </c>
      <c r="J11350">
        <v>733</v>
      </c>
      <c r="K11350">
        <v>1986</v>
      </c>
      <c r="L11350" t="s">
        <v>11525</v>
      </c>
      <c r="M11350" t="s">
        <v>8242</v>
      </c>
      <c r="N11350" t="s">
        <v>7768</v>
      </c>
      <c r="O11350" s="6" t="str">
        <f>INDEX(lkp_Region,MATCH(tbl_Sales[[#This Row],[Suburb]],lkp_Suburb,0))</f>
        <v>South-Eastern Metropolitan</v>
      </c>
      <c r="P11350" s="6">
        <f>MONTH(tbl_Sales[[#This Row],[Date]])</f>
        <v>8</v>
      </c>
      <c r="Q11350" s="6">
        <f>YEAR(tbl_Sales[[#This Row],[Date]])</f>
        <v>2017</v>
      </c>
    </row>
    <row r="11351" spans="1:17" x14ac:dyDescent="0.25">
      <c r="A11351" s="1">
        <v>42965</v>
      </c>
      <c r="B11351">
        <v>935000</v>
      </c>
      <c r="C11351" t="s">
        <v>51</v>
      </c>
      <c r="D11351" t="s">
        <v>12429</v>
      </c>
      <c r="E11351" t="s">
        <v>5</v>
      </c>
      <c r="F11351">
        <v>3189</v>
      </c>
      <c r="G11351">
        <v>3</v>
      </c>
      <c r="H11351">
        <v>2</v>
      </c>
      <c r="I11351">
        <v>2</v>
      </c>
      <c r="J11351">
        <v>280</v>
      </c>
      <c r="K11351">
        <v>1985</v>
      </c>
      <c r="L11351" t="s">
        <v>11526</v>
      </c>
      <c r="M11351" t="s">
        <v>70</v>
      </c>
      <c r="N11351" t="s">
        <v>45</v>
      </c>
      <c r="O11351" s="6" t="str">
        <f>INDEX(lkp_Region,MATCH(tbl_Sales[[#This Row],[Suburb]],lkp_Suburb,0))</f>
        <v>Southern Metropolitan</v>
      </c>
      <c r="P11351" s="6">
        <f>MONTH(tbl_Sales[[#This Row],[Date]])</f>
        <v>8</v>
      </c>
      <c r="Q11351" s="6">
        <f>YEAR(tbl_Sales[[#This Row],[Date]])</f>
        <v>2017</v>
      </c>
    </row>
    <row r="11352" spans="1:17" x14ac:dyDescent="0.25">
      <c r="A11352" s="1">
        <v>42965</v>
      </c>
      <c r="B11352">
        <v>583000</v>
      </c>
      <c r="C11352" t="s">
        <v>2</v>
      </c>
      <c r="D11352" t="s">
        <v>12424</v>
      </c>
      <c r="E11352" t="s">
        <v>5</v>
      </c>
      <c r="F11352">
        <v>3175</v>
      </c>
      <c r="G11352">
        <v>4</v>
      </c>
      <c r="H11352">
        <v>1</v>
      </c>
      <c r="I11352">
        <v>2</v>
      </c>
      <c r="J11352">
        <v>757</v>
      </c>
      <c r="L11352" t="s">
        <v>11527</v>
      </c>
      <c r="M11352" t="s">
        <v>8283</v>
      </c>
      <c r="N11352" t="s">
        <v>7727</v>
      </c>
      <c r="O11352" s="6" t="str">
        <f>INDEX(lkp_Region,MATCH(tbl_Sales[[#This Row],[Suburb]],lkp_Suburb,0))</f>
        <v>South-Eastern Metropolitan</v>
      </c>
      <c r="P11352" s="6">
        <f>MONTH(tbl_Sales[[#This Row],[Date]])</f>
        <v>8</v>
      </c>
      <c r="Q11352" s="6">
        <f>YEAR(tbl_Sales[[#This Row],[Date]])</f>
        <v>2017</v>
      </c>
    </row>
    <row r="11353" spans="1:17" x14ac:dyDescent="0.25">
      <c r="A11353" s="1">
        <v>42965</v>
      </c>
      <c r="B11353">
        <v>455000</v>
      </c>
      <c r="C11353" t="s">
        <v>13</v>
      </c>
      <c r="D11353" t="s">
        <v>12429</v>
      </c>
      <c r="E11353" t="s">
        <v>10</v>
      </c>
      <c r="F11353">
        <v>3122</v>
      </c>
      <c r="G11353">
        <v>1</v>
      </c>
      <c r="H11353">
        <v>1</v>
      </c>
      <c r="I11353">
        <v>1</v>
      </c>
      <c r="J11353">
        <v>0</v>
      </c>
      <c r="K11353">
        <v>1960</v>
      </c>
      <c r="L11353" t="s">
        <v>11528</v>
      </c>
      <c r="M11353" t="s">
        <v>461</v>
      </c>
      <c r="N11353" t="s">
        <v>101</v>
      </c>
      <c r="O11353" s="6" t="str">
        <f>INDEX(lkp_Region,MATCH(tbl_Sales[[#This Row],[Suburb]],lkp_Suburb,0))</f>
        <v>Southern Metropolitan</v>
      </c>
      <c r="P11353" s="6">
        <f>MONTH(tbl_Sales[[#This Row],[Date]])</f>
        <v>8</v>
      </c>
      <c r="Q11353" s="6">
        <f>YEAR(tbl_Sales[[#This Row],[Date]])</f>
        <v>2017</v>
      </c>
    </row>
    <row r="11354" spans="1:17" x14ac:dyDescent="0.25">
      <c r="A11354" s="1">
        <v>42966</v>
      </c>
      <c r="B11354">
        <v>500000</v>
      </c>
      <c r="C11354" t="s">
        <v>2</v>
      </c>
      <c r="D11354" t="s">
        <v>12424</v>
      </c>
      <c r="E11354" t="s">
        <v>5</v>
      </c>
      <c r="F11354">
        <v>3752</v>
      </c>
      <c r="G11354">
        <v>3</v>
      </c>
      <c r="H11354">
        <v>2</v>
      </c>
      <c r="I11354">
        <v>2</v>
      </c>
      <c r="J11354">
        <v>330</v>
      </c>
      <c r="K11354">
        <v>2008</v>
      </c>
      <c r="L11354" t="s">
        <v>11529</v>
      </c>
      <c r="M11354" t="s">
        <v>7513</v>
      </c>
      <c r="N11354" t="s">
        <v>7515</v>
      </c>
      <c r="O11354" s="6" t="str">
        <f>INDEX(lkp_Region,MATCH(tbl_Sales[[#This Row],[Suburb]],lkp_Suburb,0))</f>
        <v>Northern Metropolitan</v>
      </c>
      <c r="P11354" s="6">
        <f>MONTH(tbl_Sales[[#This Row],[Date]])</f>
        <v>8</v>
      </c>
      <c r="Q11354" s="6">
        <f>YEAR(tbl_Sales[[#This Row],[Date]])</f>
        <v>2017</v>
      </c>
    </row>
    <row r="11355" spans="1:17" x14ac:dyDescent="0.25">
      <c r="A11355" s="1">
        <v>42966</v>
      </c>
      <c r="B11355">
        <v>508000</v>
      </c>
      <c r="C11355" t="s">
        <v>2</v>
      </c>
      <c r="D11355" t="s">
        <v>12424</v>
      </c>
      <c r="E11355" t="s">
        <v>10</v>
      </c>
      <c r="F11355">
        <v>3074</v>
      </c>
      <c r="G11355">
        <v>3</v>
      </c>
      <c r="H11355">
        <v>2</v>
      </c>
      <c r="I11355">
        <v>1</v>
      </c>
      <c r="J11355">
        <v>189</v>
      </c>
      <c r="L11355" t="s">
        <v>11530</v>
      </c>
      <c r="M11355" t="s">
        <v>7603</v>
      </c>
      <c r="N11355" t="s">
        <v>7515</v>
      </c>
      <c r="O11355" s="6" t="str">
        <f>INDEX(lkp_Region,MATCH(tbl_Sales[[#This Row],[Suburb]],lkp_Suburb,0))</f>
        <v>Northern Metropolitan</v>
      </c>
      <c r="P11355" s="6">
        <f>MONTH(tbl_Sales[[#This Row],[Date]])</f>
        <v>8</v>
      </c>
      <c r="Q11355" s="6">
        <f>YEAR(tbl_Sales[[#This Row],[Date]])</f>
        <v>2017</v>
      </c>
    </row>
    <row r="11356" spans="1:17" x14ac:dyDescent="0.25">
      <c r="A11356" s="1">
        <v>42966</v>
      </c>
      <c r="B11356">
        <v>520000</v>
      </c>
      <c r="C11356" t="s">
        <v>13</v>
      </c>
      <c r="D11356" t="s">
        <v>12428</v>
      </c>
      <c r="E11356" t="s">
        <v>5</v>
      </c>
      <c r="F11356">
        <v>3181</v>
      </c>
      <c r="G11356">
        <v>2</v>
      </c>
      <c r="H11356">
        <v>2</v>
      </c>
      <c r="I11356">
        <v>1</v>
      </c>
      <c r="J11356">
        <v>1111</v>
      </c>
      <c r="K11356">
        <v>2012</v>
      </c>
      <c r="L11356" t="s">
        <v>11531</v>
      </c>
      <c r="M11356" t="s">
        <v>302</v>
      </c>
      <c r="N11356" t="s">
        <v>76</v>
      </c>
      <c r="O11356" s="6" t="str">
        <f>INDEX(lkp_Region,MATCH(tbl_Sales[[#This Row],[Suburb]],lkp_Suburb,0))</f>
        <v>Southern Metropolitan</v>
      </c>
      <c r="P11356" s="6">
        <f>MONTH(tbl_Sales[[#This Row],[Date]])</f>
        <v>8</v>
      </c>
      <c r="Q11356" s="6">
        <f>YEAR(tbl_Sales[[#This Row],[Date]])</f>
        <v>2017</v>
      </c>
    </row>
    <row r="11357" spans="1:17" x14ac:dyDescent="0.25">
      <c r="A11357" s="1">
        <v>42966</v>
      </c>
      <c r="B11357">
        <v>470000</v>
      </c>
      <c r="C11357" t="s">
        <v>13</v>
      </c>
      <c r="D11357" t="s">
        <v>12432</v>
      </c>
      <c r="E11357" t="s">
        <v>5</v>
      </c>
      <c r="F11357">
        <v>3182</v>
      </c>
      <c r="G11357">
        <v>2</v>
      </c>
      <c r="H11357">
        <v>1</v>
      </c>
      <c r="I11357">
        <v>0</v>
      </c>
      <c r="J11357">
        <v>0</v>
      </c>
      <c r="K11357">
        <v>1950</v>
      </c>
      <c r="L11357" t="s">
        <v>11532</v>
      </c>
      <c r="M11357" t="s">
        <v>156</v>
      </c>
      <c r="N11357" t="s">
        <v>26</v>
      </c>
      <c r="O11357" s="6" t="str">
        <f>INDEX(lkp_Region,MATCH(tbl_Sales[[#This Row],[Suburb]],lkp_Suburb,0))</f>
        <v>Southern Metropolitan</v>
      </c>
      <c r="P11357" s="6">
        <f>MONTH(tbl_Sales[[#This Row],[Date]])</f>
        <v>8</v>
      </c>
      <c r="Q11357" s="6">
        <f>YEAR(tbl_Sales[[#This Row],[Date]])</f>
        <v>2017</v>
      </c>
    </row>
    <row r="11358" spans="1:17" x14ac:dyDescent="0.25">
      <c r="A11358" s="1">
        <v>42966</v>
      </c>
      <c r="B11358">
        <v>1385000</v>
      </c>
      <c r="C11358" t="s">
        <v>2</v>
      </c>
      <c r="D11358" t="s">
        <v>12427</v>
      </c>
      <c r="E11358" t="s">
        <v>10</v>
      </c>
      <c r="F11358">
        <v>3149</v>
      </c>
      <c r="G11358">
        <v>3</v>
      </c>
      <c r="H11358">
        <v>1</v>
      </c>
      <c r="I11358">
        <v>2</v>
      </c>
      <c r="J11358">
        <v>807</v>
      </c>
      <c r="K11358">
        <v>1970</v>
      </c>
      <c r="L11358" t="s">
        <v>11533</v>
      </c>
      <c r="M11358" t="s">
        <v>7758</v>
      </c>
      <c r="N11358" t="s">
        <v>31</v>
      </c>
      <c r="O11358" s="6" t="str">
        <f>INDEX(lkp_Region,MATCH(tbl_Sales[[#This Row],[Suburb]],lkp_Suburb,0))</f>
        <v>Eastern Metropolitan</v>
      </c>
      <c r="P11358" s="6">
        <f>MONTH(tbl_Sales[[#This Row],[Date]])</f>
        <v>8</v>
      </c>
      <c r="Q11358" s="6">
        <f>YEAR(tbl_Sales[[#This Row],[Date]])</f>
        <v>2017</v>
      </c>
    </row>
    <row r="11359" spans="1:17" x14ac:dyDescent="0.25">
      <c r="A11359" s="1">
        <v>42966</v>
      </c>
      <c r="B11359">
        <v>480000</v>
      </c>
      <c r="C11359" t="s">
        <v>2</v>
      </c>
      <c r="D11359" t="s">
        <v>12429</v>
      </c>
      <c r="E11359" t="s">
        <v>5</v>
      </c>
      <c r="F11359">
        <v>3337</v>
      </c>
      <c r="G11359">
        <v>3</v>
      </c>
      <c r="H11359">
        <v>1</v>
      </c>
      <c r="I11359">
        <v>2</v>
      </c>
      <c r="J11359">
        <v>900</v>
      </c>
      <c r="K11359">
        <v>1980</v>
      </c>
      <c r="L11359" t="s">
        <v>11534</v>
      </c>
      <c r="M11359" t="s">
        <v>7542</v>
      </c>
      <c r="N11359" t="s">
        <v>7542</v>
      </c>
      <c r="O11359" s="6" t="str">
        <f>INDEX(lkp_Region,MATCH(tbl_Sales[[#This Row],[Suburb]],lkp_Suburb,0))</f>
        <v>Western Victoria</v>
      </c>
      <c r="P11359" s="6">
        <f>MONTH(tbl_Sales[[#This Row],[Date]])</f>
        <v>8</v>
      </c>
      <c r="Q11359" s="6">
        <f>YEAR(tbl_Sales[[#This Row],[Date]])</f>
        <v>2017</v>
      </c>
    </row>
    <row r="11360" spans="1:17" x14ac:dyDescent="0.25">
      <c r="A11360" s="1">
        <v>42966</v>
      </c>
      <c r="B11360">
        <v>695000</v>
      </c>
      <c r="C11360" t="s">
        <v>2</v>
      </c>
      <c r="D11360" t="s">
        <v>12423</v>
      </c>
      <c r="E11360" t="s">
        <v>10</v>
      </c>
      <c r="F11360">
        <v>3174</v>
      </c>
      <c r="G11360">
        <v>3</v>
      </c>
      <c r="H11360">
        <v>1</v>
      </c>
      <c r="I11360">
        <v>1</v>
      </c>
      <c r="J11360">
        <v>671</v>
      </c>
      <c r="K11360">
        <v>1950</v>
      </c>
      <c r="L11360" t="s">
        <v>11535</v>
      </c>
      <c r="M11360" t="s">
        <v>7917</v>
      </c>
      <c r="N11360" t="s">
        <v>7727</v>
      </c>
      <c r="O11360" s="6" t="str">
        <f>INDEX(lkp_Region,MATCH(tbl_Sales[[#This Row],[Suburb]],lkp_Suburb,0))</f>
        <v>South-Eastern Metropolitan</v>
      </c>
      <c r="P11360" s="6">
        <f>MONTH(tbl_Sales[[#This Row],[Date]])</f>
        <v>8</v>
      </c>
      <c r="Q11360" s="6">
        <f>YEAR(tbl_Sales[[#This Row],[Date]])</f>
        <v>2017</v>
      </c>
    </row>
    <row r="11361" spans="1:17" x14ac:dyDescent="0.25">
      <c r="A11361" s="1">
        <v>42966</v>
      </c>
      <c r="B11361">
        <v>550000</v>
      </c>
      <c r="C11361" t="s">
        <v>2</v>
      </c>
      <c r="D11361" t="s">
        <v>12428</v>
      </c>
      <c r="E11361" t="s">
        <v>5</v>
      </c>
      <c r="F11361">
        <v>3037</v>
      </c>
      <c r="G11361">
        <v>3</v>
      </c>
      <c r="H11361">
        <v>2</v>
      </c>
      <c r="I11361">
        <v>2</v>
      </c>
      <c r="J11361">
        <v>668</v>
      </c>
      <c r="L11361" t="s">
        <v>11536</v>
      </c>
      <c r="M11361" t="s">
        <v>10890</v>
      </c>
      <c r="N11361" t="s">
        <v>3</v>
      </c>
      <c r="O11361" s="6" t="str">
        <f>INDEX(lkp_Region,MATCH(tbl_Sales[[#This Row],[Suburb]],lkp_Suburb,0))</f>
        <v>Western Metropolitan</v>
      </c>
      <c r="P11361" s="6">
        <f>MONTH(tbl_Sales[[#This Row],[Date]])</f>
        <v>8</v>
      </c>
      <c r="Q11361" s="6">
        <f>YEAR(tbl_Sales[[#This Row],[Date]])</f>
        <v>2017</v>
      </c>
    </row>
    <row r="11362" spans="1:17" x14ac:dyDescent="0.25">
      <c r="A11362" s="1">
        <v>42966</v>
      </c>
      <c r="B11362">
        <v>839000</v>
      </c>
      <c r="C11362" t="s">
        <v>13</v>
      </c>
      <c r="D11362" t="s">
        <v>12427</v>
      </c>
      <c r="E11362" t="s">
        <v>10</v>
      </c>
      <c r="F11362">
        <v>3146</v>
      </c>
      <c r="G11362">
        <v>2</v>
      </c>
      <c r="H11362">
        <v>1</v>
      </c>
      <c r="I11362">
        <v>1</v>
      </c>
      <c r="J11362">
        <v>97</v>
      </c>
      <c r="L11362" t="s">
        <v>11537</v>
      </c>
      <c r="M11362" t="s">
        <v>102</v>
      </c>
      <c r="N11362" t="s">
        <v>101</v>
      </c>
      <c r="O11362" s="6" t="str">
        <f>INDEX(lkp_Region,MATCH(tbl_Sales[[#This Row],[Suburb]],lkp_Suburb,0))</f>
        <v>Southern Metropolitan</v>
      </c>
      <c r="P11362" s="6">
        <f>MONTH(tbl_Sales[[#This Row],[Date]])</f>
        <v>8</v>
      </c>
      <c r="Q11362" s="6">
        <f>YEAR(tbl_Sales[[#This Row],[Date]])</f>
        <v>2017</v>
      </c>
    </row>
    <row r="11363" spans="1:17" x14ac:dyDescent="0.25">
      <c r="A11363" s="1">
        <v>42966</v>
      </c>
      <c r="B11363">
        <v>1425000</v>
      </c>
      <c r="C11363" t="s">
        <v>2</v>
      </c>
      <c r="D11363" t="s">
        <v>12429</v>
      </c>
      <c r="E11363" t="s">
        <v>5</v>
      </c>
      <c r="F11363">
        <v>3122</v>
      </c>
      <c r="G11363">
        <v>3</v>
      </c>
      <c r="H11363">
        <v>1</v>
      </c>
      <c r="I11363">
        <v>1</v>
      </c>
      <c r="J11363">
        <v>333</v>
      </c>
      <c r="K11363">
        <v>1930</v>
      </c>
      <c r="L11363" t="s">
        <v>11538</v>
      </c>
      <c r="M11363" t="s">
        <v>461</v>
      </c>
      <c r="N11363" t="s">
        <v>101</v>
      </c>
      <c r="O11363" s="6" t="str">
        <f>INDEX(lkp_Region,MATCH(tbl_Sales[[#This Row],[Suburb]],lkp_Suburb,0))</f>
        <v>Southern Metropolitan</v>
      </c>
      <c r="P11363" s="6">
        <f>MONTH(tbl_Sales[[#This Row],[Date]])</f>
        <v>8</v>
      </c>
      <c r="Q11363" s="6">
        <f>YEAR(tbl_Sales[[#This Row],[Date]])</f>
        <v>2017</v>
      </c>
    </row>
    <row r="11364" spans="1:17" x14ac:dyDescent="0.25">
      <c r="A11364" s="1">
        <v>42966</v>
      </c>
      <c r="B11364">
        <v>2550000</v>
      </c>
      <c r="C11364" t="s">
        <v>2</v>
      </c>
      <c r="D11364" t="s">
        <v>12427</v>
      </c>
      <c r="E11364" t="s">
        <v>10</v>
      </c>
      <c r="F11364">
        <v>3101</v>
      </c>
      <c r="G11364">
        <v>4</v>
      </c>
      <c r="H11364">
        <v>2</v>
      </c>
      <c r="I11364">
        <v>3</v>
      </c>
      <c r="J11364">
        <v>776</v>
      </c>
      <c r="L11364" t="s">
        <v>11539</v>
      </c>
      <c r="M11364" t="s">
        <v>145</v>
      </c>
      <c r="N11364" t="s">
        <v>101</v>
      </c>
      <c r="O11364" s="6" t="str">
        <f>INDEX(lkp_Region,MATCH(tbl_Sales[[#This Row],[Suburb]],lkp_Suburb,0))</f>
        <v>Southern Metropolitan</v>
      </c>
      <c r="P11364" s="6">
        <f>MONTH(tbl_Sales[[#This Row],[Date]])</f>
        <v>8</v>
      </c>
      <c r="Q11364" s="6">
        <f>YEAR(tbl_Sales[[#This Row],[Date]])</f>
        <v>2017</v>
      </c>
    </row>
    <row r="11365" spans="1:17" x14ac:dyDescent="0.25">
      <c r="A11365" s="1">
        <v>42966</v>
      </c>
      <c r="B11365">
        <v>1180000</v>
      </c>
      <c r="C11365" t="s">
        <v>13</v>
      </c>
      <c r="D11365" t="s">
        <v>12429</v>
      </c>
      <c r="E11365" t="s">
        <v>5</v>
      </c>
      <c r="F11365">
        <v>3186</v>
      </c>
      <c r="G11365">
        <v>3</v>
      </c>
      <c r="H11365">
        <v>2</v>
      </c>
      <c r="I11365">
        <v>2</v>
      </c>
      <c r="J11365">
        <v>0</v>
      </c>
      <c r="K11365">
        <v>2011</v>
      </c>
      <c r="L11365" t="s">
        <v>11540</v>
      </c>
      <c r="M11365" t="s">
        <v>105</v>
      </c>
      <c r="N11365" t="s">
        <v>107</v>
      </c>
      <c r="O11365" s="6" t="str">
        <f>INDEX(lkp_Region,MATCH(tbl_Sales[[#This Row],[Suburb]],lkp_Suburb,0))</f>
        <v>Southern Metropolitan</v>
      </c>
      <c r="P11365" s="6">
        <f>MONTH(tbl_Sales[[#This Row],[Date]])</f>
        <v>8</v>
      </c>
      <c r="Q11365" s="6">
        <f>YEAR(tbl_Sales[[#This Row],[Date]])</f>
        <v>2017</v>
      </c>
    </row>
    <row r="11366" spans="1:17" x14ac:dyDescent="0.25">
      <c r="A11366" s="1">
        <v>42967</v>
      </c>
      <c r="B11366">
        <v>930000</v>
      </c>
      <c r="C11366" t="s">
        <v>2</v>
      </c>
      <c r="D11366" t="s">
        <v>12425</v>
      </c>
      <c r="E11366" t="s">
        <v>10</v>
      </c>
      <c r="F11366">
        <v>3138</v>
      </c>
      <c r="G11366">
        <v>3</v>
      </c>
      <c r="H11366">
        <v>1</v>
      </c>
      <c r="I11366">
        <v>4</v>
      </c>
      <c r="J11366">
        <v>905</v>
      </c>
      <c r="L11366" t="s">
        <v>11541</v>
      </c>
      <c r="M11366" t="s">
        <v>7784</v>
      </c>
      <c r="N11366" t="s">
        <v>7639</v>
      </c>
      <c r="O11366" s="6" t="str">
        <f>INDEX(lkp_Region,MATCH(tbl_Sales[[#This Row],[Suburb]],lkp_Suburb,0))</f>
        <v>Eastern Victoria</v>
      </c>
      <c r="P11366" s="6">
        <f>MONTH(tbl_Sales[[#This Row],[Date]])</f>
        <v>8</v>
      </c>
      <c r="Q11366" s="6">
        <f>YEAR(tbl_Sales[[#This Row],[Date]])</f>
        <v>2017</v>
      </c>
    </row>
    <row r="11367" spans="1:17" x14ac:dyDescent="0.25">
      <c r="A11367" s="1">
        <v>42967</v>
      </c>
      <c r="B11367">
        <v>453350</v>
      </c>
      <c r="C11367" t="s">
        <v>13</v>
      </c>
      <c r="D11367" t="s">
        <v>12423</v>
      </c>
      <c r="E11367" t="s">
        <v>10</v>
      </c>
      <c r="F11367">
        <v>3029</v>
      </c>
      <c r="G11367">
        <v>3</v>
      </c>
      <c r="H11367">
        <v>2</v>
      </c>
      <c r="I11367">
        <v>1</v>
      </c>
      <c r="J11367">
        <v>315</v>
      </c>
      <c r="L11367" t="s">
        <v>11542</v>
      </c>
      <c r="M11367" t="s">
        <v>10303</v>
      </c>
      <c r="N11367" t="s">
        <v>7964</v>
      </c>
      <c r="O11367" s="6" t="str">
        <f>INDEX(lkp_Region,MATCH(tbl_Sales[[#This Row],[Suburb]],lkp_Suburb,0))</f>
        <v>Western Metropolitan</v>
      </c>
      <c r="P11367" s="6">
        <f>MONTH(tbl_Sales[[#This Row],[Date]])</f>
        <v>8</v>
      </c>
      <c r="Q11367" s="6">
        <f>YEAR(tbl_Sales[[#This Row],[Date]])</f>
        <v>2017</v>
      </c>
    </row>
    <row r="11368" spans="1:17" x14ac:dyDescent="0.25">
      <c r="A11368" s="1">
        <v>42967</v>
      </c>
      <c r="B11368">
        <v>401500</v>
      </c>
      <c r="C11368" t="s">
        <v>13</v>
      </c>
      <c r="D11368" t="s">
        <v>12428</v>
      </c>
      <c r="E11368" t="s">
        <v>10</v>
      </c>
      <c r="F11368">
        <v>3141</v>
      </c>
      <c r="G11368">
        <v>1</v>
      </c>
      <c r="H11368">
        <v>1</v>
      </c>
      <c r="I11368">
        <v>1</v>
      </c>
      <c r="J11368">
        <v>10</v>
      </c>
      <c r="K11368">
        <v>1960</v>
      </c>
      <c r="L11368" t="s">
        <v>11543</v>
      </c>
      <c r="M11368" t="s">
        <v>111</v>
      </c>
      <c r="N11368" t="s">
        <v>76</v>
      </c>
      <c r="O11368" s="6" t="str">
        <f>INDEX(lkp_Region,MATCH(tbl_Sales[[#This Row],[Suburb]],lkp_Suburb,0))</f>
        <v>Southern Metropolitan</v>
      </c>
      <c r="P11368" s="6">
        <f>MONTH(tbl_Sales[[#This Row],[Date]])</f>
        <v>8</v>
      </c>
      <c r="Q11368" s="6">
        <f>YEAR(tbl_Sales[[#This Row],[Date]])</f>
        <v>2017</v>
      </c>
    </row>
    <row r="11369" spans="1:17" x14ac:dyDescent="0.25">
      <c r="A11369" s="1">
        <v>42967</v>
      </c>
      <c r="B11369">
        <v>4050000</v>
      </c>
      <c r="C11369" t="s">
        <v>2</v>
      </c>
      <c r="D11369" t="s">
        <v>12431</v>
      </c>
      <c r="E11369" t="s">
        <v>10</v>
      </c>
      <c r="F11369">
        <v>3144</v>
      </c>
      <c r="G11369">
        <v>4</v>
      </c>
      <c r="H11369">
        <v>3</v>
      </c>
      <c r="I11369">
        <v>2</v>
      </c>
      <c r="J11369">
        <v>787</v>
      </c>
      <c r="K11369">
        <v>1915</v>
      </c>
      <c r="L11369" t="s">
        <v>11544</v>
      </c>
      <c r="M11369" t="s">
        <v>388</v>
      </c>
      <c r="N11369" t="s">
        <v>76</v>
      </c>
      <c r="O11369" s="6" t="str">
        <f>INDEX(lkp_Region,MATCH(tbl_Sales[[#This Row],[Suburb]],lkp_Suburb,0))</f>
        <v>Southern Metropolitan</v>
      </c>
      <c r="P11369" s="6">
        <f>MONTH(tbl_Sales[[#This Row],[Date]])</f>
        <v>8</v>
      </c>
      <c r="Q11369" s="6">
        <f>YEAR(tbl_Sales[[#This Row],[Date]])</f>
        <v>2017</v>
      </c>
    </row>
    <row r="11370" spans="1:17" x14ac:dyDescent="0.25">
      <c r="A11370" s="1">
        <v>42967</v>
      </c>
      <c r="B11370">
        <v>610000</v>
      </c>
      <c r="C11370" t="s">
        <v>51</v>
      </c>
      <c r="D11370" t="s">
        <v>12427</v>
      </c>
      <c r="E11370" t="s">
        <v>10</v>
      </c>
      <c r="F11370">
        <v>3046</v>
      </c>
      <c r="G11370">
        <v>2</v>
      </c>
      <c r="H11370">
        <v>1</v>
      </c>
      <c r="I11370">
        <v>1</v>
      </c>
      <c r="J11370">
        <v>182</v>
      </c>
      <c r="K11370">
        <v>2015</v>
      </c>
      <c r="L11370" t="s">
        <v>11545</v>
      </c>
      <c r="M11370" t="s">
        <v>680</v>
      </c>
      <c r="N11370" t="s">
        <v>18</v>
      </c>
      <c r="O11370" s="6" t="str">
        <f>INDEX(lkp_Region,MATCH(tbl_Sales[[#This Row],[Suburb]],lkp_Suburb,0))</f>
        <v>Northern Metropolitan</v>
      </c>
      <c r="P11370" s="6">
        <f>MONTH(tbl_Sales[[#This Row],[Date]])</f>
        <v>8</v>
      </c>
      <c r="Q11370" s="6">
        <f>YEAR(tbl_Sales[[#This Row],[Date]])</f>
        <v>2017</v>
      </c>
    </row>
    <row r="11371" spans="1:17" x14ac:dyDescent="0.25">
      <c r="A11371" s="1">
        <v>42967</v>
      </c>
      <c r="B11371">
        <v>1330000</v>
      </c>
      <c r="C11371" t="s">
        <v>2</v>
      </c>
      <c r="D11371" t="s">
        <v>12429</v>
      </c>
      <c r="E11371" t="s">
        <v>5</v>
      </c>
      <c r="F11371">
        <v>3057</v>
      </c>
      <c r="G11371">
        <v>3</v>
      </c>
      <c r="H11371">
        <v>2</v>
      </c>
      <c r="I11371">
        <v>1</v>
      </c>
      <c r="J11371">
        <v>161</v>
      </c>
      <c r="K11371">
        <v>1890</v>
      </c>
      <c r="L11371" t="s">
        <v>11546</v>
      </c>
      <c r="M11371" t="s">
        <v>83</v>
      </c>
      <c r="N11371" t="s">
        <v>18</v>
      </c>
      <c r="O11371" s="6" t="str">
        <f>INDEX(lkp_Region,MATCH(tbl_Sales[[#This Row],[Suburb]],lkp_Suburb,0))</f>
        <v>Northern Metropolitan</v>
      </c>
      <c r="P11371" s="6">
        <f>MONTH(tbl_Sales[[#This Row],[Date]])</f>
        <v>8</v>
      </c>
      <c r="Q11371" s="6">
        <f>YEAR(tbl_Sales[[#This Row],[Date]])</f>
        <v>2017</v>
      </c>
    </row>
    <row r="11372" spans="1:17" x14ac:dyDescent="0.25">
      <c r="A11372" s="1">
        <v>42967</v>
      </c>
      <c r="B11372">
        <v>326000</v>
      </c>
      <c r="C11372" t="s">
        <v>2</v>
      </c>
      <c r="D11372" t="s">
        <v>12428</v>
      </c>
      <c r="E11372" t="s">
        <v>10</v>
      </c>
      <c r="F11372">
        <v>3338</v>
      </c>
      <c r="G11372">
        <v>3</v>
      </c>
      <c r="H11372">
        <v>1</v>
      </c>
      <c r="I11372">
        <v>1</v>
      </c>
      <c r="J11372">
        <v>611</v>
      </c>
      <c r="K11372">
        <v>1985</v>
      </c>
      <c r="L11372" t="s">
        <v>11547</v>
      </c>
      <c r="M11372" t="s">
        <v>8044</v>
      </c>
      <c r="N11372" t="s">
        <v>7542</v>
      </c>
      <c r="O11372" s="6" t="str">
        <f>INDEX(lkp_Region,MATCH(tbl_Sales[[#This Row],[Suburb]],lkp_Suburb,0))</f>
        <v>Western Victoria</v>
      </c>
      <c r="P11372" s="6">
        <f>MONTH(tbl_Sales[[#This Row],[Date]])</f>
        <v>8</v>
      </c>
      <c r="Q11372" s="6">
        <f>YEAR(tbl_Sales[[#This Row],[Date]])</f>
        <v>2017</v>
      </c>
    </row>
    <row r="11373" spans="1:17" x14ac:dyDescent="0.25">
      <c r="A11373" s="1">
        <v>42967</v>
      </c>
      <c r="B11373">
        <v>387000</v>
      </c>
      <c r="C11373" t="s">
        <v>13</v>
      </c>
      <c r="D11373" t="s">
        <v>12427</v>
      </c>
      <c r="E11373" t="s">
        <v>10</v>
      </c>
      <c r="F11373">
        <v>3000</v>
      </c>
      <c r="G11373">
        <v>2</v>
      </c>
      <c r="H11373">
        <v>1</v>
      </c>
      <c r="I11373">
        <v>0</v>
      </c>
      <c r="J11373">
        <v>0</v>
      </c>
      <c r="K11373">
        <v>2011</v>
      </c>
      <c r="L11373" t="s">
        <v>11548</v>
      </c>
      <c r="M11373" t="s">
        <v>88</v>
      </c>
      <c r="N11373" t="s">
        <v>88</v>
      </c>
      <c r="O11373" s="6" t="str">
        <f>INDEX(lkp_Region,MATCH(tbl_Sales[[#This Row],[Suburb]],lkp_Suburb,0))</f>
        <v>Northern Metropolitan</v>
      </c>
      <c r="P11373" s="6">
        <f>MONTH(tbl_Sales[[#This Row],[Date]])</f>
        <v>8</v>
      </c>
      <c r="Q11373" s="6">
        <f>YEAR(tbl_Sales[[#This Row],[Date]])</f>
        <v>2017</v>
      </c>
    </row>
    <row r="11374" spans="1:17" x14ac:dyDescent="0.25">
      <c r="A11374" s="1">
        <v>42967</v>
      </c>
      <c r="B11374">
        <v>633000</v>
      </c>
      <c r="C11374" t="s">
        <v>2</v>
      </c>
      <c r="D11374" t="s">
        <v>12430</v>
      </c>
      <c r="E11374" t="s">
        <v>10</v>
      </c>
      <c r="F11374">
        <v>3134</v>
      </c>
      <c r="G11374">
        <v>2</v>
      </c>
      <c r="H11374">
        <v>1</v>
      </c>
      <c r="I11374">
        <v>2</v>
      </c>
      <c r="J11374">
        <v>123</v>
      </c>
      <c r="K11374">
        <v>2005</v>
      </c>
      <c r="L11374" t="s">
        <v>11549</v>
      </c>
      <c r="M11374" t="s">
        <v>7688</v>
      </c>
      <c r="N11374" t="s">
        <v>7588</v>
      </c>
      <c r="O11374" s="6" t="str">
        <f>INDEX(lkp_Region,MATCH(tbl_Sales[[#This Row],[Suburb]],lkp_Suburb,0))</f>
        <v>Eastern Metropolitan</v>
      </c>
      <c r="P11374" s="6">
        <f>MONTH(tbl_Sales[[#This Row],[Date]])</f>
        <v>8</v>
      </c>
      <c r="Q11374" s="6">
        <f>YEAR(tbl_Sales[[#This Row],[Date]])</f>
        <v>2017</v>
      </c>
    </row>
    <row r="11375" spans="1:17" x14ac:dyDescent="0.25">
      <c r="A11375" s="1">
        <v>42967</v>
      </c>
      <c r="B11375">
        <v>875000</v>
      </c>
      <c r="C11375" t="s">
        <v>2</v>
      </c>
      <c r="D11375" t="s">
        <v>12423</v>
      </c>
      <c r="E11375" t="s">
        <v>10</v>
      </c>
      <c r="F11375">
        <v>3136</v>
      </c>
      <c r="G11375">
        <v>4</v>
      </c>
      <c r="H11375">
        <v>2</v>
      </c>
      <c r="I11375">
        <v>2</v>
      </c>
      <c r="J11375">
        <v>244</v>
      </c>
      <c r="L11375" t="s">
        <v>11550</v>
      </c>
      <c r="M11375" t="s">
        <v>7654</v>
      </c>
      <c r="N11375" t="s">
        <v>7588</v>
      </c>
      <c r="O11375" s="6" t="str">
        <f>INDEX(lkp_Region,MATCH(tbl_Sales[[#This Row],[Suburb]],lkp_Suburb,0))</f>
        <v>Eastern Metropolitan</v>
      </c>
      <c r="P11375" s="6">
        <f>MONTH(tbl_Sales[[#This Row],[Date]])</f>
        <v>8</v>
      </c>
      <c r="Q11375" s="6">
        <f>YEAR(tbl_Sales[[#This Row],[Date]])</f>
        <v>2017</v>
      </c>
    </row>
    <row r="11376" spans="1:17" x14ac:dyDescent="0.25">
      <c r="A11376" s="1">
        <v>42967</v>
      </c>
      <c r="B11376">
        <v>1000000</v>
      </c>
      <c r="C11376" t="s">
        <v>2</v>
      </c>
      <c r="D11376" t="s">
        <v>12429</v>
      </c>
      <c r="E11376" t="s">
        <v>5</v>
      </c>
      <c r="F11376">
        <v>3013</v>
      </c>
      <c r="G11376">
        <v>4</v>
      </c>
      <c r="H11376">
        <v>2</v>
      </c>
      <c r="I11376">
        <v>2</v>
      </c>
      <c r="J11376">
        <v>438</v>
      </c>
      <c r="L11376" t="s">
        <v>11551</v>
      </c>
      <c r="M11376" t="s">
        <v>65</v>
      </c>
      <c r="N11376" t="s">
        <v>21</v>
      </c>
      <c r="O11376" s="6" t="str">
        <f>INDEX(lkp_Region,MATCH(tbl_Sales[[#This Row],[Suburb]],lkp_Suburb,0))</f>
        <v>Western Metropolitan</v>
      </c>
      <c r="P11376" s="6">
        <f>MONTH(tbl_Sales[[#This Row],[Date]])</f>
        <v>8</v>
      </c>
      <c r="Q11376" s="6">
        <f>YEAR(tbl_Sales[[#This Row],[Date]])</f>
        <v>2017</v>
      </c>
    </row>
    <row r="11377" spans="1:17" x14ac:dyDescent="0.25">
      <c r="A11377" s="1">
        <v>42967</v>
      </c>
      <c r="B11377">
        <v>1095000</v>
      </c>
      <c r="C11377" t="s">
        <v>2</v>
      </c>
      <c r="D11377" t="s">
        <v>12423</v>
      </c>
      <c r="E11377" t="s">
        <v>10</v>
      </c>
      <c r="F11377">
        <v>3192</v>
      </c>
      <c r="G11377">
        <v>3</v>
      </c>
      <c r="H11377">
        <v>2</v>
      </c>
      <c r="I11377">
        <v>1</v>
      </c>
      <c r="J11377">
        <v>637</v>
      </c>
      <c r="K11377">
        <v>1950</v>
      </c>
      <c r="L11377" t="s">
        <v>11552</v>
      </c>
      <c r="M11377" t="s">
        <v>7622</v>
      </c>
      <c r="N11377" t="s">
        <v>45</v>
      </c>
      <c r="O11377" s="6" t="str">
        <f>INDEX(lkp_Region,MATCH(tbl_Sales[[#This Row],[Suburb]],lkp_Suburb,0))</f>
        <v>Southern Metropolitan</v>
      </c>
      <c r="P11377" s="6">
        <f>MONTH(tbl_Sales[[#This Row],[Date]])</f>
        <v>8</v>
      </c>
      <c r="Q11377" s="6">
        <f>YEAR(tbl_Sales[[#This Row],[Date]])</f>
        <v>2017</v>
      </c>
    </row>
    <row r="11378" spans="1:17" x14ac:dyDescent="0.25">
      <c r="A11378" s="1">
        <v>42967</v>
      </c>
      <c r="B11378">
        <v>360000</v>
      </c>
      <c r="C11378" t="s">
        <v>51</v>
      </c>
      <c r="D11378" t="s">
        <v>12431</v>
      </c>
      <c r="E11378" t="s">
        <v>5</v>
      </c>
      <c r="F11378">
        <v>3048</v>
      </c>
      <c r="G11378">
        <v>3</v>
      </c>
      <c r="H11378">
        <v>1</v>
      </c>
      <c r="I11378">
        <v>1</v>
      </c>
      <c r="J11378">
        <v>154</v>
      </c>
      <c r="K11378">
        <v>2008</v>
      </c>
      <c r="L11378" t="s">
        <v>11553</v>
      </c>
      <c r="M11378" t="s">
        <v>8439</v>
      </c>
      <c r="N11378" t="s">
        <v>195</v>
      </c>
      <c r="O11378" s="6" t="str">
        <f>INDEX(lkp_Region,MATCH(tbl_Sales[[#This Row],[Suburb]],lkp_Suburb,0))</f>
        <v>Northern Metropolitan</v>
      </c>
      <c r="P11378" s="6">
        <f>MONTH(tbl_Sales[[#This Row],[Date]])</f>
        <v>8</v>
      </c>
      <c r="Q11378" s="6">
        <f>YEAR(tbl_Sales[[#This Row],[Date]])</f>
        <v>2017</v>
      </c>
    </row>
    <row r="11379" spans="1:17" x14ac:dyDescent="0.25">
      <c r="A11379" s="1">
        <v>42967</v>
      </c>
      <c r="B11379">
        <v>390000</v>
      </c>
      <c r="C11379" t="s">
        <v>51</v>
      </c>
      <c r="D11379" t="s">
        <v>12426</v>
      </c>
      <c r="E11379" t="s">
        <v>10</v>
      </c>
      <c r="F11379">
        <v>3047</v>
      </c>
      <c r="G11379">
        <v>2</v>
      </c>
      <c r="H11379">
        <v>1</v>
      </c>
      <c r="I11379">
        <v>1</v>
      </c>
      <c r="J11379">
        <v>165</v>
      </c>
      <c r="K11379">
        <v>1995</v>
      </c>
      <c r="L11379" t="s">
        <v>11554</v>
      </c>
      <c r="M11379" t="s">
        <v>779</v>
      </c>
      <c r="N11379" t="s">
        <v>195</v>
      </c>
      <c r="O11379" s="6" t="str">
        <f>INDEX(lkp_Region,MATCH(tbl_Sales[[#This Row],[Suburb]],lkp_Suburb,0))</f>
        <v>Northern Metropolitan</v>
      </c>
      <c r="P11379" s="6">
        <f>MONTH(tbl_Sales[[#This Row],[Date]])</f>
        <v>8</v>
      </c>
      <c r="Q11379" s="6">
        <f>YEAR(tbl_Sales[[#This Row],[Date]])</f>
        <v>2017</v>
      </c>
    </row>
    <row r="11380" spans="1:17" x14ac:dyDescent="0.25">
      <c r="A11380" s="1">
        <v>42967</v>
      </c>
      <c r="B11380">
        <v>650000</v>
      </c>
      <c r="C11380" t="s">
        <v>2</v>
      </c>
      <c r="D11380" t="s">
        <v>12426</v>
      </c>
      <c r="E11380" t="s">
        <v>5</v>
      </c>
      <c r="F11380">
        <v>3047</v>
      </c>
      <c r="G11380">
        <v>4</v>
      </c>
      <c r="H11380">
        <v>1</v>
      </c>
      <c r="I11380">
        <v>1</v>
      </c>
      <c r="J11380">
        <v>692</v>
      </c>
      <c r="K11380">
        <v>1960</v>
      </c>
      <c r="L11380" t="s">
        <v>11555</v>
      </c>
      <c r="M11380" t="s">
        <v>779</v>
      </c>
      <c r="N11380" t="s">
        <v>195</v>
      </c>
      <c r="O11380" s="6" t="str">
        <f>INDEX(lkp_Region,MATCH(tbl_Sales[[#This Row],[Suburb]],lkp_Suburb,0))</f>
        <v>Northern Metropolitan</v>
      </c>
      <c r="P11380" s="6">
        <f>MONTH(tbl_Sales[[#This Row],[Date]])</f>
        <v>8</v>
      </c>
      <c r="Q11380" s="6">
        <f>YEAR(tbl_Sales[[#This Row],[Date]])</f>
        <v>2017</v>
      </c>
    </row>
    <row r="11381" spans="1:17" x14ac:dyDescent="0.25">
      <c r="A11381" s="1">
        <v>42967</v>
      </c>
      <c r="B11381">
        <v>730000</v>
      </c>
      <c r="C11381" t="s">
        <v>51</v>
      </c>
      <c r="D11381" t="s">
        <v>12428</v>
      </c>
      <c r="E11381" t="s">
        <v>10</v>
      </c>
      <c r="F11381">
        <v>3015</v>
      </c>
      <c r="G11381">
        <v>3</v>
      </c>
      <c r="H11381">
        <v>2</v>
      </c>
      <c r="I11381">
        <v>2</v>
      </c>
      <c r="J11381">
        <v>340</v>
      </c>
      <c r="K11381">
        <v>2000</v>
      </c>
      <c r="L11381" t="s">
        <v>11556</v>
      </c>
      <c r="M11381" t="s">
        <v>419</v>
      </c>
      <c r="N11381" t="s">
        <v>69</v>
      </c>
      <c r="O11381" s="6" t="str">
        <f>INDEX(lkp_Region,MATCH(tbl_Sales[[#This Row],[Suburb]],lkp_Suburb,0))</f>
        <v>Western Metropolitan</v>
      </c>
      <c r="P11381" s="6">
        <f>MONTH(tbl_Sales[[#This Row],[Date]])</f>
        <v>8</v>
      </c>
      <c r="Q11381" s="6">
        <f>YEAR(tbl_Sales[[#This Row],[Date]])</f>
        <v>2017</v>
      </c>
    </row>
    <row r="11382" spans="1:17" x14ac:dyDescent="0.25">
      <c r="A11382" s="1">
        <v>42967</v>
      </c>
      <c r="B11382">
        <v>618500</v>
      </c>
      <c r="C11382" t="s">
        <v>2</v>
      </c>
      <c r="D11382" t="s">
        <v>12427</v>
      </c>
      <c r="E11382" t="s">
        <v>10</v>
      </c>
      <c r="F11382">
        <v>3175</v>
      </c>
      <c r="G11382">
        <v>3</v>
      </c>
      <c r="H11382">
        <v>1</v>
      </c>
      <c r="I11382">
        <v>2</v>
      </c>
      <c r="J11382">
        <v>540</v>
      </c>
      <c r="L11382" t="s">
        <v>11557</v>
      </c>
      <c r="M11382" t="s">
        <v>8206</v>
      </c>
      <c r="N11382" t="s">
        <v>7727</v>
      </c>
      <c r="O11382" s="6" t="str">
        <f>INDEX(lkp_Region,MATCH(tbl_Sales[[#This Row],[Suburb]],lkp_Suburb,0))</f>
        <v>South-Eastern Metropolitan</v>
      </c>
      <c r="P11382" s="6">
        <f>MONTH(tbl_Sales[[#This Row],[Date]])</f>
        <v>8</v>
      </c>
      <c r="Q11382" s="6">
        <f>YEAR(tbl_Sales[[#This Row],[Date]])</f>
        <v>2017</v>
      </c>
    </row>
    <row r="11383" spans="1:17" x14ac:dyDescent="0.25">
      <c r="A11383" s="1">
        <v>42967</v>
      </c>
      <c r="B11383">
        <v>965000</v>
      </c>
      <c r="C11383" t="s">
        <v>2</v>
      </c>
      <c r="D11383" t="s">
        <v>12427</v>
      </c>
      <c r="E11383" t="s">
        <v>10</v>
      </c>
      <c r="F11383">
        <v>3173</v>
      </c>
      <c r="G11383">
        <v>4</v>
      </c>
      <c r="H11383">
        <v>2</v>
      </c>
      <c r="I11383">
        <v>2</v>
      </c>
      <c r="J11383">
        <v>576</v>
      </c>
      <c r="L11383" t="s">
        <v>11558</v>
      </c>
      <c r="M11383" t="s">
        <v>7728</v>
      </c>
      <c r="N11383" t="s">
        <v>7727</v>
      </c>
      <c r="O11383" s="6" t="str">
        <f>INDEX(lkp_Region,MATCH(tbl_Sales[[#This Row],[Suburb]],lkp_Suburb,0))</f>
        <v>South-Eastern Metropolitan</v>
      </c>
      <c r="P11383" s="6">
        <f>MONTH(tbl_Sales[[#This Row],[Date]])</f>
        <v>8</v>
      </c>
      <c r="Q11383" s="6">
        <f>YEAR(tbl_Sales[[#This Row],[Date]])</f>
        <v>2017</v>
      </c>
    </row>
    <row r="11384" spans="1:17" x14ac:dyDescent="0.25">
      <c r="A11384" s="1">
        <v>42967</v>
      </c>
      <c r="B11384">
        <v>750000</v>
      </c>
      <c r="C11384" t="s">
        <v>2</v>
      </c>
      <c r="D11384" t="s">
        <v>12432</v>
      </c>
      <c r="E11384" t="s">
        <v>5</v>
      </c>
      <c r="F11384">
        <v>3030</v>
      </c>
      <c r="G11384">
        <v>4</v>
      </c>
      <c r="H11384">
        <v>2</v>
      </c>
      <c r="I11384">
        <v>2</v>
      </c>
      <c r="J11384">
        <v>655</v>
      </c>
      <c r="L11384" t="s">
        <v>11559</v>
      </c>
      <c r="M11384" t="s">
        <v>10066</v>
      </c>
      <c r="N11384" t="s">
        <v>3</v>
      </c>
      <c r="O11384" s="6" t="str">
        <f>INDEX(lkp_Region,MATCH(tbl_Sales[[#This Row],[Suburb]],lkp_Suburb,0))</f>
        <v>Western Metropolitan</v>
      </c>
      <c r="P11384" s="6">
        <f>MONTH(tbl_Sales[[#This Row],[Date]])</f>
        <v>8</v>
      </c>
      <c r="Q11384" s="6">
        <f>YEAR(tbl_Sales[[#This Row],[Date]])</f>
        <v>2017</v>
      </c>
    </row>
    <row r="11385" spans="1:17" x14ac:dyDescent="0.25">
      <c r="A11385" s="1">
        <v>42967</v>
      </c>
      <c r="B11385">
        <v>2825000</v>
      </c>
      <c r="C11385" t="s">
        <v>2</v>
      </c>
      <c r="D11385" t="s">
        <v>12429</v>
      </c>
      <c r="E11385" t="s">
        <v>5</v>
      </c>
      <c r="F11385">
        <v>3123</v>
      </c>
      <c r="G11385">
        <v>3</v>
      </c>
      <c r="H11385">
        <v>1</v>
      </c>
      <c r="I11385">
        <v>3</v>
      </c>
      <c r="J11385">
        <v>860</v>
      </c>
      <c r="L11385" t="s">
        <v>11560</v>
      </c>
      <c r="M11385" t="s">
        <v>230</v>
      </c>
      <c r="N11385" t="s">
        <v>101</v>
      </c>
      <c r="O11385" s="6" t="str">
        <f>INDEX(lkp_Region,MATCH(tbl_Sales[[#This Row],[Suburb]],lkp_Suburb,0))</f>
        <v>Southern Metropolitan</v>
      </c>
      <c r="P11385" s="6">
        <f>MONTH(tbl_Sales[[#This Row],[Date]])</f>
        <v>8</v>
      </c>
      <c r="Q11385" s="6">
        <f>YEAR(tbl_Sales[[#This Row],[Date]])</f>
        <v>2017</v>
      </c>
    </row>
    <row r="11386" spans="1:17" x14ac:dyDescent="0.25">
      <c r="A11386" s="1">
        <v>42967</v>
      </c>
      <c r="B11386">
        <v>420000</v>
      </c>
      <c r="C11386" t="s">
        <v>13</v>
      </c>
      <c r="D11386" t="s">
        <v>12425</v>
      </c>
      <c r="E11386" t="s">
        <v>5</v>
      </c>
      <c r="F11386">
        <v>3093</v>
      </c>
      <c r="G11386">
        <v>2</v>
      </c>
      <c r="H11386">
        <v>1</v>
      </c>
      <c r="I11386">
        <v>1</v>
      </c>
      <c r="J11386">
        <v>119</v>
      </c>
      <c r="L11386" t="s">
        <v>11561</v>
      </c>
      <c r="M11386" t="s">
        <v>8963</v>
      </c>
      <c r="N11386" t="s">
        <v>150</v>
      </c>
      <c r="O11386" s="6" t="str">
        <f>INDEX(lkp_Region,MATCH(tbl_Sales[[#This Row],[Suburb]],lkp_Suburb,0))</f>
        <v>Eastern Metropolitan</v>
      </c>
      <c r="P11386" s="6">
        <f>MONTH(tbl_Sales[[#This Row],[Date]])</f>
        <v>8</v>
      </c>
      <c r="Q11386" s="6">
        <f>YEAR(tbl_Sales[[#This Row],[Date]])</f>
        <v>2017</v>
      </c>
    </row>
    <row r="11387" spans="1:17" x14ac:dyDescent="0.25">
      <c r="A11387" s="1">
        <v>42967</v>
      </c>
      <c r="B11387">
        <v>792000</v>
      </c>
      <c r="C11387" t="s">
        <v>2</v>
      </c>
      <c r="D11387" t="s">
        <v>12423</v>
      </c>
      <c r="E11387" t="s">
        <v>10</v>
      </c>
      <c r="F11387">
        <v>3095</v>
      </c>
      <c r="G11387">
        <v>4</v>
      </c>
      <c r="H11387">
        <v>2</v>
      </c>
      <c r="I11387">
        <v>2</v>
      </c>
      <c r="J11387">
        <v>836</v>
      </c>
      <c r="L11387" t="s">
        <v>11562</v>
      </c>
      <c r="M11387" t="s">
        <v>8695</v>
      </c>
      <c r="N11387" t="s">
        <v>150</v>
      </c>
      <c r="O11387" s="6" t="str">
        <f>INDEX(lkp_Region,MATCH(tbl_Sales[[#This Row],[Suburb]],lkp_Suburb,0))</f>
        <v>Eastern Metropolitan</v>
      </c>
      <c r="P11387" s="6">
        <f>MONTH(tbl_Sales[[#This Row],[Date]])</f>
        <v>8</v>
      </c>
      <c r="Q11387" s="6">
        <f>YEAR(tbl_Sales[[#This Row],[Date]])</f>
        <v>2017</v>
      </c>
    </row>
    <row r="11388" spans="1:17" x14ac:dyDescent="0.25">
      <c r="A11388" s="1">
        <v>42968</v>
      </c>
      <c r="B11388">
        <v>550000</v>
      </c>
      <c r="C11388" t="s">
        <v>2</v>
      </c>
      <c r="D11388" t="s">
        <v>12427</v>
      </c>
      <c r="E11388" t="s">
        <v>10</v>
      </c>
      <c r="F11388">
        <v>3082</v>
      </c>
      <c r="G11388">
        <v>4</v>
      </c>
      <c r="H11388">
        <v>2</v>
      </c>
      <c r="I11388">
        <v>1</v>
      </c>
      <c r="J11388">
        <v>531</v>
      </c>
      <c r="K11388">
        <v>1970</v>
      </c>
      <c r="L11388" t="s">
        <v>11563</v>
      </c>
      <c r="M11388" t="s">
        <v>7706</v>
      </c>
      <c r="N11388" t="s">
        <v>7515</v>
      </c>
      <c r="O11388" s="6" t="str">
        <f>INDEX(lkp_Region,MATCH(tbl_Sales[[#This Row],[Suburb]],lkp_Suburb,0))</f>
        <v>Northern Metropolitan</v>
      </c>
      <c r="P11388" s="6">
        <f>MONTH(tbl_Sales[[#This Row],[Date]])</f>
        <v>8</v>
      </c>
      <c r="Q11388" s="6">
        <f>YEAR(tbl_Sales[[#This Row],[Date]])</f>
        <v>2017</v>
      </c>
    </row>
    <row r="11389" spans="1:17" x14ac:dyDescent="0.25">
      <c r="A11389" s="1">
        <v>42968</v>
      </c>
      <c r="B11389">
        <v>658000</v>
      </c>
      <c r="C11389" t="s">
        <v>2</v>
      </c>
      <c r="D11389" t="s">
        <v>12428</v>
      </c>
      <c r="E11389" t="s">
        <v>5</v>
      </c>
      <c r="F11389">
        <v>3076</v>
      </c>
      <c r="G11389">
        <v>4</v>
      </c>
      <c r="H11389">
        <v>2</v>
      </c>
      <c r="I11389">
        <v>2</v>
      </c>
      <c r="J11389">
        <v>571</v>
      </c>
      <c r="K11389">
        <v>1997</v>
      </c>
      <c r="L11389" t="s">
        <v>11564</v>
      </c>
      <c r="M11389" t="s">
        <v>7572</v>
      </c>
      <c r="N11389" t="s">
        <v>7515</v>
      </c>
      <c r="O11389" s="6" t="str">
        <f>INDEX(lkp_Region,MATCH(tbl_Sales[[#This Row],[Suburb]],lkp_Suburb,0))</f>
        <v>Northern Metropolitan</v>
      </c>
      <c r="P11389" s="6">
        <f>MONTH(tbl_Sales[[#This Row],[Date]])</f>
        <v>8</v>
      </c>
      <c r="Q11389" s="6">
        <f>YEAR(tbl_Sales[[#This Row],[Date]])</f>
        <v>2017</v>
      </c>
    </row>
    <row r="11390" spans="1:17" x14ac:dyDescent="0.25">
      <c r="A11390" s="1">
        <v>42968</v>
      </c>
      <c r="B11390">
        <v>1111500</v>
      </c>
      <c r="C11390" t="s">
        <v>2</v>
      </c>
      <c r="D11390" t="s">
        <v>12431</v>
      </c>
      <c r="E11390" t="s">
        <v>10</v>
      </c>
      <c r="F11390">
        <v>3133</v>
      </c>
      <c r="G11390">
        <v>3</v>
      </c>
      <c r="H11390">
        <v>1</v>
      </c>
      <c r="I11390">
        <v>0</v>
      </c>
      <c r="J11390">
        <v>722</v>
      </c>
      <c r="K11390">
        <v>1960</v>
      </c>
      <c r="L11390" t="s">
        <v>11565</v>
      </c>
      <c r="M11390" t="s">
        <v>7516</v>
      </c>
      <c r="N11390" t="s">
        <v>14</v>
      </c>
      <c r="O11390" s="6" t="str">
        <f>INDEX(lkp_Region,MATCH(tbl_Sales[[#This Row],[Suburb]],lkp_Suburb,0))</f>
        <v>Eastern Metropolitan</v>
      </c>
      <c r="P11390" s="6">
        <f>MONTH(tbl_Sales[[#This Row],[Date]])</f>
        <v>8</v>
      </c>
      <c r="Q11390" s="6">
        <f>YEAR(tbl_Sales[[#This Row],[Date]])</f>
        <v>2017</v>
      </c>
    </row>
    <row r="11391" spans="1:17" x14ac:dyDescent="0.25">
      <c r="A11391" s="1">
        <v>42968</v>
      </c>
      <c r="B11391">
        <v>1372000</v>
      </c>
      <c r="C11391" t="s">
        <v>2</v>
      </c>
      <c r="D11391" t="s">
        <v>12427</v>
      </c>
      <c r="E11391" t="s">
        <v>10</v>
      </c>
      <c r="F11391">
        <v>3131</v>
      </c>
      <c r="G11391">
        <v>4</v>
      </c>
      <c r="H11391">
        <v>1</v>
      </c>
      <c r="I11391">
        <v>2</v>
      </c>
      <c r="J11391">
        <v>866</v>
      </c>
      <c r="K11391">
        <v>1970</v>
      </c>
      <c r="L11391" t="s">
        <v>11566</v>
      </c>
      <c r="M11391" t="s">
        <v>8929</v>
      </c>
      <c r="N11391" t="s">
        <v>14</v>
      </c>
      <c r="O11391" s="6" t="str">
        <f>INDEX(lkp_Region,MATCH(tbl_Sales[[#This Row],[Suburb]],lkp_Suburb,0))</f>
        <v>Eastern Metropolitan</v>
      </c>
      <c r="P11391" s="6">
        <f>MONTH(tbl_Sales[[#This Row],[Date]])</f>
        <v>8</v>
      </c>
      <c r="Q11391" s="6">
        <f>YEAR(tbl_Sales[[#This Row],[Date]])</f>
        <v>2017</v>
      </c>
    </row>
    <row r="11392" spans="1:17" x14ac:dyDescent="0.25">
      <c r="A11392" s="1">
        <v>42968</v>
      </c>
      <c r="B11392">
        <v>1471000</v>
      </c>
      <c r="C11392" t="s">
        <v>2</v>
      </c>
      <c r="D11392" t="s">
        <v>12428</v>
      </c>
      <c r="E11392" t="s">
        <v>10</v>
      </c>
      <c r="F11392">
        <v>3125</v>
      </c>
      <c r="G11392">
        <v>4</v>
      </c>
      <c r="H11392">
        <v>2</v>
      </c>
      <c r="I11392">
        <v>2</v>
      </c>
      <c r="J11392">
        <v>797</v>
      </c>
      <c r="L11392" t="s">
        <v>11567</v>
      </c>
      <c r="M11392" t="s">
        <v>32</v>
      </c>
      <c r="N11392" t="s">
        <v>14</v>
      </c>
      <c r="O11392" s="6" t="str">
        <f>INDEX(lkp_Region,MATCH(tbl_Sales[[#This Row],[Suburb]],lkp_Suburb,0))</f>
        <v>Southern Metropolitan</v>
      </c>
      <c r="P11392" s="6">
        <f>MONTH(tbl_Sales[[#This Row],[Date]])</f>
        <v>8</v>
      </c>
      <c r="Q11392" s="6">
        <f>YEAR(tbl_Sales[[#This Row],[Date]])</f>
        <v>2017</v>
      </c>
    </row>
    <row r="11393" spans="1:17" x14ac:dyDescent="0.25">
      <c r="A11393" s="1">
        <v>42968</v>
      </c>
      <c r="B11393">
        <v>1350000</v>
      </c>
      <c r="C11393" t="s">
        <v>13</v>
      </c>
      <c r="D11393" t="s">
        <v>12424</v>
      </c>
      <c r="E11393" t="s">
        <v>5</v>
      </c>
      <c r="F11393">
        <v>3142</v>
      </c>
      <c r="G11393">
        <v>3</v>
      </c>
      <c r="H11393">
        <v>2</v>
      </c>
      <c r="I11393">
        <v>1</v>
      </c>
      <c r="J11393">
        <v>187</v>
      </c>
      <c r="K11393">
        <v>1940</v>
      </c>
      <c r="L11393" t="s">
        <v>11568</v>
      </c>
      <c r="M11393" t="s">
        <v>109</v>
      </c>
      <c r="N11393" t="s">
        <v>76</v>
      </c>
      <c r="O11393" s="6" t="str">
        <f>INDEX(lkp_Region,MATCH(tbl_Sales[[#This Row],[Suburb]],lkp_Suburb,0))</f>
        <v>Southern Metropolitan</v>
      </c>
      <c r="P11393" s="6">
        <f>MONTH(tbl_Sales[[#This Row],[Date]])</f>
        <v>8</v>
      </c>
      <c r="Q11393" s="6">
        <f>YEAR(tbl_Sales[[#This Row],[Date]])</f>
        <v>2017</v>
      </c>
    </row>
    <row r="11394" spans="1:17" x14ac:dyDescent="0.25">
      <c r="A11394" s="1">
        <v>42968</v>
      </c>
      <c r="B11394">
        <v>573000</v>
      </c>
      <c r="C11394" t="s">
        <v>2</v>
      </c>
      <c r="D11394" t="s">
        <v>12429</v>
      </c>
      <c r="E11394" t="s">
        <v>10</v>
      </c>
      <c r="F11394">
        <v>3055</v>
      </c>
      <c r="G11394">
        <v>2</v>
      </c>
      <c r="H11394">
        <v>1</v>
      </c>
      <c r="I11394">
        <v>1</v>
      </c>
      <c r="J11394">
        <v>0</v>
      </c>
      <c r="K11394">
        <v>1970</v>
      </c>
      <c r="L11394" t="s">
        <v>11569</v>
      </c>
      <c r="M11394" t="s">
        <v>80</v>
      </c>
      <c r="N11394" t="s">
        <v>18</v>
      </c>
      <c r="O11394" s="6" t="str">
        <f>INDEX(lkp_Region,MATCH(tbl_Sales[[#This Row],[Suburb]],lkp_Suburb,0))</f>
        <v>Northern Metropolitan</v>
      </c>
      <c r="P11394" s="6">
        <f>MONTH(tbl_Sales[[#This Row],[Date]])</f>
        <v>8</v>
      </c>
      <c r="Q11394" s="6">
        <f>YEAR(tbl_Sales[[#This Row],[Date]])</f>
        <v>2017</v>
      </c>
    </row>
    <row r="11395" spans="1:17" x14ac:dyDescent="0.25">
      <c r="A11395" s="1">
        <v>42968</v>
      </c>
      <c r="B11395">
        <v>580000</v>
      </c>
      <c r="C11395" t="s">
        <v>13</v>
      </c>
      <c r="D11395" t="s">
        <v>12427</v>
      </c>
      <c r="E11395" t="s">
        <v>10</v>
      </c>
      <c r="F11395">
        <v>3044</v>
      </c>
      <c r="G11395">
        <v>2</v>
      </c>
      <c r="H11395">
        <v>1</v>
      </c>
      <c r="I11395">
        <v>1</v>
      </c>
      <c r="J11395">
        <v>103</v>
      </c>
      <c r="K11395">
        <v>2010</v>
      </c>
      <c r="L11395" t="s">
        <v>11570</v>
      </c>
      <c r="M11395" t="s">
        <v>115</v>
      </c>
      <c r="N11395" t="s">
        <v>18</v>
      </c>
      <c r="O11395" s="6" t="str">
        <f>INDEX(lkp_Region,MATCH(tbl_Sales[[#This Row],[Suburb]],lkp_Suburb,0))</f>
        <v>Northern Metropolitan</v>
      </c>
      <c r="P11395" s="6">
        <f>MONTH(tbl_Sales[[#This Row],[Date]])</f>
        <v>8</v>
      </c>
      <c r="Q11395" s="6">
        <f>YEAR(tbl_Sales[[#This Row],[Date]])</f>
        <v>2017</v>
      </c>
    </row>
    <row r="11396" spans="1:17" x14ac:dyDescent="0.25">
      <c r="A11396" s="1">
        <v>42968</v>
      </c>
      <c r="B11396">
        <v>373500</v>
      </c>
      <c r="C11396" t="s">
        <v>2</v>
      </c>
      <c r="D11396" t="s">
        <v>12429</v>
      </c>
      <c r="E11396" t="s">
        <v>10</v>
      </c>
      <c r="F11396">
        <v>3337</v>
      </c>
      <c r="G11396">
        <v>3</v>
      </c>
      <c r="H11396">
        <v>2</v>
      </c>
      <c r="I11396">
        <v>2</v>
      </c>
      <c r="J11396">
        <v>586</v>
      </c>
      <c r="K11396">
        <v>1980</v>
      </c>
      <c r="L11396" t="s">
        <v>11571</v>
      </c>
      <c r="M11396" t="s">
        <v>7542</v>
      </c>
      <c r="N11396" t="s">
        <v>7542</v>
      </c>
      <c r="O11396" s="6" t="str">
        <f>INDEX(lkp_Region,MATCH(tbl_Sales[[#This Row],[Suburb]],lkp_Suburb,0))</f>
        <v>Western Victoria</v>
      </c>
      <c r="P11396" s="6">
        <f>MONTH(tbl_Sales[[#This Row],[Date]])</f>
        <v>8</v>
      </c>
      <c r="Q11396" s="6">
        <f>YEAR(tbl_Sales[[#This Row],[Date]])</f>
        <v>2017</v>
      </c>
    </row>
    <row r="11397" spans="1:17" x14ac:dyDescent="0.25">
      <c r="A11397" s="1">
        <v>42968</v>
      </c>
      <c r="B11397">
        <v>438000</v>
      </c>
      <c r="C11397" t="s">
        <v>13</v>
      </c>
      <c r="D11397" t="s">
        <v>12428</v>
      </c>
      <c r="E11397" t="s">
        <v>10</v>
      </c>
      <c r="F11397">
        <v>3031</v>
      </c>
      <c r="G11397">
        <v>2</v>
      </c>
      <c r="H11397">
        <v>1</v>
      </c>
      <c r="I11397">
        <v>1</v>
      </c>
      <c r="J11397">
        <v>4267</v>
      </c>
      <c r="L11397" t="s">
        <v>11572</v>
      </c>
      <c r="M11397" t="s">
        <v>264</v>
      </c>
      <c r="N11397" t="s">
        <v>88</v>
      </c>
      <c r="O11397" s="6" t="str">
        <f>INDEX(lkp_Region,MATCH(tbl_Sales[[#This Row],[Suburb]],lkp_Suburb,0))</f>
        <v>Northern Metropolitan</v>
      </c>
      <c r="P11397" s="6">
        <f>MONTH(tbl_Sales[[#This Row],[Date]])</f>
        <v>8</v>
      </c>
      <c r="Q11397" s="6">
        <f>YEAR(tbl_Sales[[#This Row],[Date]])</f>
        <v>2017</v>
      </c>
    </row>
    <row r="11398" spans="1:17" x14ac:dyDescent="0.25">
      <c r="A11398" s="1">
        <v>42968</v>
      </c>
      <c r="B11398">
        <v>445000</v>
      </c>
      <c r="C11398" t="s">
        <v>13</v>
      </c>
      <c r="D11398" t="s">
        <v>12427</v>
      </c>
      <c r="E11398" t="s">
        <v>5</v>
      </c>
      <c r="F11398">
        <v>3031</v>
      </c>
      <c r="G11398">
        <v>2</v>
      </c>
      <c r="H11398">
        <v>1</v>
      </c>
      <c r="I11398">
        <v>1</v>
      </c>
      <c r="J11398">
        <v>1775</v>
      </c>
      <c r="L11398" t="s">
        <v>11573</v>
      </c>
      <c r="M11398" t="s">
        <v>264</v>
      </c>
      <c r="N11398" t="s">
        <v>88</v>
      </c>
      <c r="O11398" s="6" t="str">
        <f>INDEX(lkp_Region,MATCH(tbl_Sales[[#This Row],[Suburb]],lkp_Suburb,0))</f>
        <v>Northern Metropolitan</v>
      </c>
      <c r="P11398" s="6">
        <f>MONTH(tbl_Sales[[#This Row],[Date]])</f>
        <v>8</v>
      </c>
      <c r="Q11398" s="6">
        <f>YEAR(tbl_Sales[[#This Row],[Date]])</f>
        <v>2017</v>
      </c>
    </row>
    <row r="11399" spans="1:17" x14ac:dyDescent="0.25">
      <c r="A11399" s="1">
        <v>42968</v>
      </c>
      <c r="B11399">
        <v>710000</v>
      </c>
      <c r="C11399" t="s">
        <v>2</v>
      </c>
      <c r="D11399" t="s">
        <v>12423</v>
      </c>
      <c r="E11399" t="s">
        <v>10</v>
      </c>
      <c r="F11399">
        <v>3135</v>
      </c>
      <c r="G11399">
        <v>3</v>
      </c>
      <c r="H11399">
        <v>1</v>
      </c>
      <c r="I11399">
        <v>2</v>
      </c>
      <c r="J11399">
        <v>314</v>
      </c>
      <c r="K11399">
        <v>1989</v>
      </c>
      <c r="L11399" t="s">
        <v>11574</v>
      </c>
      <c r="M11399" t="s">
        <v>8016</v>
      </c>
      <c r="N11399" t="s">
        <v>7588</v>
      </c>
      <c r="O11399" s="6" t="str">
        <f>INDEX(lkp_Region,MATCH(tbl_Sales[[#This Row],[Suburb]],lkp_Suburb,0))</f>
        <v>Eastern Metropolitan</v>
      </c>
      <c r="P11399" s="6">
        <f>MONTH(tbl_Sales[[#This Row],[Date]])</f>
        <v>8</v>
      </c>
      <c r="Q11399" s="6">
        <f>YEAR(tbl_Sales[[#This Row],[Date]])</f>
        <v>2017</v>
      </c>
    </row>
    <row r="11400" spans="1:17" x14ac:dyDescent="0.25">
      <c r="A11400" s="1">
        <v>42968</v>
      </c>
      <c r="B11400">
        <v>745000</v>
      </c>
      <c r="C11400" t="s">
        <v>2</v>
      </c>
      <c r="D11400" t="s">
        <v>12423</v>
      </c>
      <c r="E11400" t="s">
        <v>10</v>
      </c>
      <c r="F11400">
        <v>3136</v>
      </c>
      <c r="G11400">
        <v>3</v>
      </c>
      <c r="H11400">
        <v>2</v>
      </c>
      <c r="I11400">
        <v>2</v>
      </c>
      <c r="J11400">
        <v>297</v>
      </c>
      <c r="L11400" t="s">
        <v>11575</v>
      </c>
      <c r="M11400" t="s">
        <v>7654</v>
      </c>
      <c r="N11400" t="s">
        <v>7588</v>
      </c>
      <c r="O11400" s="6" t="str">
        <f>INDEX(lkp_Region,MATCH(tbl_Sales[[#This Row],[Suburb]],lkp_Suburb,0))</f>
        <v>Eastern Metropolitan</v>
      </c>
      <c r="P11400" s="6">
        <f>MONTH(tbl_Sales[[#This Row],[Date]])</f>
        <v>8</v>
      </c>
      <c r="Q11400" s="6">
        <f>YEAR(tbl_Sales[[#This Row],[Date]])</f>
        <v>2017</v>
      </c>
    </row>
    <row r="11401" spans="1:17" x14ac:dyDescent="0.25">
      <c r="A11401" s="1">
        <v>42968</v>
      </c>
      <c r="B11401">
        <v>1000000</v>
      </c>
      <c r="C11401" t="s">
        <v>2</v>
      </c>
      <c r="D11401" t="s">
        <v>12427</v>
      </c>
      <c r="E11401" t="s">
        <v>5</v>
      </c>
      <c r="F11401">
        <v>3011</v>
      </c>
      <c r="G11401">
        <v>4</v>
      </c>
      <c r="H11401">
        <v>2</v>
      </c>
      <c r="I11401">
        <v>1</v>
      </c>
      <c r="J11401">
        <v>180</v>
      </c>
      <c r="K11401">
        <v>1994</v>
      </c>
      <c r="L11401" t="s">
        <v>11576</v>
      </c>
      <c r="M11401" t="s">
        <v>22</v>
      </c>
      <c r="N11401" t="s">
        <v>21</v>
      </c>
      <c r="O11401" s="6" t="str">
        <f>INDEX(lkp_Region,MATCH(tbl_Sales[[#This Row],[Suburb]],lkp_Suburb,0))</f>
        <v>Western Metropolitan</v>
      </c>
      <c r="P11401" s="6">
        <f>MONTH(tbl_Sales[[#This Row],[Date]])</f>
        <v>8</v>
      </c>
      <c r="Q11401" s="6">
        <f>YEAR(tbl_Sales[[#This Row],[Date]])</f>
        <v>2017</v>
      </c>
    </row>
    <row r="11402" spans="1:17" x14ac:dyDescent="0.25">
      <c r="A11402" s="1">
        <v>42968</v>
      </c>
      <c r="B11402">
        <v>1310000</v>
      </c>
      <c r="C11402" t="s">
        <v>2</v>
      </c>
      <c r="D11402" t="s">
        <v>12424</v>
      </c>
      <c r="E11402" t="s">
        <v>10</v>
      </c>
      <c r="F11402">
        <v>3152</v>
      </c>
      <c r="G11402">
        <v>5</v>
      </c>
      <c r="H11402">
        <v>3</v>
      </c>
      <c r="I11402">
        <v>2</v>
      </c>
      <c r="J11402">
        <v>818</v>
      </c>
      <c r="K11402">
        <v>1985</v>
      </c>
      <c r="L11402" t="s">
        <v>11577</v>
      </c>
      <c r="M11402" t="s">
        <v>9152</v>
      </c>
      <c r="N11402" t="s">
        <v>7768</v>
      </c>
      <c r="O11402" s="6" t="str">
        <f>INDEX(lkp_Region,MATCH(tbl_Sales[[#This Row],[Suburb]],lkp_Suburb,0))</f>
        <v>Eastern Metropolitan</v>
      </c>
      <c r="P11402" s="6">
        <f>MONTH(tbl_Sales[[#This Row],[Date]])</f>
        <v>8</v>
      </c>
      <c r="Q11402" s="6">
        <f>YEAR(tbl_Sales[[#This Row],[Date]])</f>
        <v>2017</v>
      </c>
    </row>
    <row r="11403" spans="1:17" x14ac:dyDescent="0.25">
      <c r="A11403" s="1">
        <v>42968</v>
      </c>
      <c r="B11403">
        <v>420000</v>
      </c>
      <c r="C11403" t="s">
        <v>13</v>
      </c>
      <c r="D11403" t="s">
        <v>12426</v>
      </c>
      <c r="E11403" t="s">
        <v>10</v>
      </c>
      <c r="F11403">
        <v>3048</v>
      </c>
      <c r="G11403">
        <v>3</v>
      </c>
      <c r="H11403">
        <v>1</v>
      </c>
      <c r="I11403">
        <v>1</v>
      </c>
      <c r="J11403">
        <v>658</v>
      </c>
      <c r="K11403">
        <v>1990</v>
      </c>
      <c r="L11403" t="s">
        <v>11578</v>
      </c>
      <c r="M11403" t="s">
        <v>8439</v>
      </c>
      <c r="N11403" t="s">
        <v>195</v>
      </c>
      <c r="O11403" s="6" t="str">
        <f>INDEX(lkp_Region,MATCH(tbl_Sales[[#This Row],[Suburb]],lkp_Suburb,0))</f>
        <v>Northern Metropolitan</v>
      </c>
      <c r="P11403" s="6">
        <f>MONTH(tbl_Sales[[#This Row],[Date]])</f>
        <v>8</v>
      </c>
      <c r="Q11403" s="6">
        <f>YEAR(tbl_Sales[[#This Row],[Date]])</f>
        <v>2017</v>
      </c>
    </row>
    <row r="11404" spans="1:17" x14ac:dyDescent="0.25">
      <c r="A11404" s="1">
        <v>42968</v>
      </c>
      <c r="B11404">
        <v>403500</v>
      </c>
      <c r="C11404" t="s">
        <v>2</v>
      </c>
      <c r="D11404" t="s">
        <v>12424</v>
      </c>
      <c r="E11404" t="s">
        <v>10</v>
      </c>
      <c r="F11404">
        <v>3201</v>
      </c>
      <c r="G11404">
        <v>2</v>
      </c>
      <c r="H11404">
        <v>2</v>
      </c>
      <c r="I11404">
        <v>3</v>
      </c>
      <c r="J11404">
        <v>339</v>
      </c>
      <c r="K11404">
        <v>2009</v>
      </c>
      <c r="L11404" t="s">
        <v>11579</v>
      </c>
      <c r="M11404" t="s">
        <v>8187</v>
      </c>
      <c r="N11404" t="s">
        <v>7773</v>
      </c>
      <c r="O11404" s="6" t="str">
        <f>INDEX(lkp_Region,MATCH(tbl_Sales[[#This Row],[Suburb]],lkp_Suburb,0))</f>
        <v>South-Eastern Metropolitan</v>
      </c>
      <c r="P11404" s="6">
        <f>MONTH(tbl_Sales[[#This Row],[Date]])</f>
        <v>8</v>
      </c>
      <c r="Q11404" s="6">
        <f>YEAR(tbl_Sales[[#This Row],[Date]])</f>
        <v>2017</v>
      </c>
    </row>
    <row r="11405" spans="1:17" x14ac:dyDescent="0.25">
      <c r="A11405" s="1">
        <v>42968</v>
      </c>
      <c r="B11405">
        <v>610000</v>
      </c>
      <c r="C11405" t="s">
        <v>2</v>
      </c>
      <c r="D11405" t="s">
        <v>12424</v>
      </c>
      <c r="E11405" t="s">
        <v>10</v>
      </c>
      <c r="F11405">
        <v>3199</v>
      </c>
      <c r="G11405">
        <v>3</v>
      </c>
      <c r="H11405">
        <v>2</v>
      </c>
      <c r="I11405">
        <v>1</v>
      </c>
      <c r="J11405">
        <v>654</v>
      </c>
      <c r="L11405" t="s">
        <v>11580</v>
      </c>
      <c r="M11405" t="s">
        <v>7773</v>
      </c>
      <c r="N11405" t="s">
        <v>7773</v>
      </c>
      <c r="O11405" s="6" t="str">
        <f>INDEX(lkp_Region,MATCH(tbl_Sales[[#This Row],[Suburb]],lkp_Suburb,0))</f>
        <v>South-Eastern Metropolitan</v>
      </c>
      <c r="P11405" s="6">
        <f>MONTH(tbl_Sales[[#This Row],[Date]])</f>
        <v>8</v>
      </c>
      <c r="Q11405" s="6">
        <f>YEAR(tbl_Sales[[#This Row],[Date]])</f>
        <v>2017</v>
      </c>
    </row>
    <row r="11406" spans="1:17" x14ac:dyDescent="0.25">
      <c r="A11406" s="1">
        <v>42968</v>
      </c>
      <c r="B11406">
        <v>1110000</v>
      </c>
      <c r="C11406" t="s">
        <v>2</v>
      </c>
      <c r="D11406" t="s">
        <v>12432</v>
      </c>
      <c r="E11406" t="s">
        <v>5</v>
      </c>
      <c r="F11406">
        <v>3071</v>
      </c>
      <c r="G11406">
        <v>3</v>
      </c>
      <c r="H11406">
        <v>1</v>
      </c>
      <c r="I11406">
        <v>0</v>
      </c>
      <c r="J11406">
        <v>396</v>
      </c>
      <c r="K11406">
        <v>1930</v>
      </c>
      <c r="L11406" t="s">
        <v>11581</v>
      </c>
      <c r="M11406" t="s">
        <v>60</v>
      </c>
      <c r="N11406" t="s">
        <v>62</v>
      </c>
      <c r="O11406" s="6" t="str">
        <f>INDEX(lkp_Region,MATCH(tbl_Sales[[#This Row],[Suburb]],lkp_Suburb,0))</f>
        <v>Northern Metropolitan</v>
      </c>
      <c r="P11406" s="6">
        <f>MONTH(tbl_Sales[[#This Row],[Date]])</f>
        <v>8</v>
      </c>
      <c r="Q11406" s="6">
        <f>YEAR(tbl_Sales[[#This Row],[Date]])</f>
        <v>2017</v>
      </c>
    </row>
    <row r="11407" spans="1:17" x14ac:dyDescent="0.25">
      <c r="A11407" s="1">
        <v>42968</v>
      </c>
      <c r="B11407">
        <v>1550000</v>
      </c>
      <c r="C11407" t="s">
        <v>2</v>
      </c>
      <c r="D11407" t="s">
        <v>12429</v>
      </c>
      <c r="E11407" t="s">
        <v>10</v>
      </c>
      <c r="F11407">
        <v>3078</v>
      </c>
      <c r="G11407">
        <v>3</v>
      </c>
      <c r="H11407">
        <v>2</v>
      </c>
      <c r="I11407">
        <v>0</v>
      </c>
      <c r="J11407">
        <v>478</v>
      </c>
      <c r="L11407" t="s">
        <v>11582</v>
      </c>
      <c r="M11407" t="s">
        <v>533</v>
      </c>
      <c r="N11407" t="s">
        <v>62</v>
      </c>
      <c r="O11407" s="6" t="str">
        <f>INDEX(lkp_Region,MATCH(tbl_Sales[[#This Row],[Suburb]],lkp_Suburb,0))</f>
        <v>Northern Metropolitan</v>
      </c>
      <c r="P11407" s="6">
        <f>MONTH(tbl_Sales[[#This Row],[Date]])</f>
        <v>8</v>
      </c>
      <c r="Q11407" s="6">
        <f>YEAR(tbl_Sales[[#This Row],[Date]])</f>
        <v>2017</v>
      </c>
    </row>
    <row r="11408" spans="1:17" x14ac:dyDescent="0.25">
      <c r="A11408" s="1">
        <v>42968</v>
      </c>
      <c r="B11408">
        <v>1205000</v>
      </c>
      <c r="C11408" t="s">
        <v>51</v>
      </c>
      <c r="D11408" t="s">
        <v>12426</v>
      </c>
      <c r="E11408" t="s">
        <v>10</v>
      </c>
      <c r="F11408">
        <v>3101</v>
      </c>
      <c r="G11408">
        <v>3</v>
      </c>
      <c r="H11408">
        <v>2</v>
      </c>
      <c r="I11408">
        <v>2</v>
      </c>
      <c r="J11408">
        <v>257</v>
      </c>
      <c r="L11408" t="s">
        <v>11583</v>
      </c>
      <c r="M11408" t="s">
        <v>145</v>
      </c>
      <c r="N11408" t="s">
        <v>101</v>
      </c>
      <c r="O11408" s="6" t="str">
        <f>INDEX(lkp_Region,MATCH(tbl_Sales[[#This Row],[Suburb]],lkp_Suburb,0))</f>
        <v>Southern Metropolitan</v>
      </c>
      <c r="P11408" s="6">
        <f>MONTH(tbl_Sales[[#This Row],[Date]])</f>
        <v>8</v>
      </c>
      <c r="Q11408" s="6">
        <f>YEAR(tbl_Sales[[#This Row],[Date]])</f>
        <v>2017</v>
      </c>
    </row>
    <row r="11409" spans="1:17" x14ac:dyDescent="0.25">
      <c r="A11409" s="1">
        <v>42968</v>
      </c>
      <c r="B11409">
        <v>2000000</v>
      </c>
      <c r="C11409" t="s">
        <v>2</v>
      </c>
      <c r="D11409" t="s">
        <v>12424</v>
      </c>
      <c r="E11409" t="s">
        <v>10</v>
      </c>
      <c r="F11409">
        <v>3187</v>
      </c>
      <c r="G11409">
        <v>4</v>
      </c>
      <c r="H11409">
        <v>2</v>
      </c>
      <c r="I11409">
        <v>2</v>
      </c>
      <c r="J11409">
        <v>619</v>
      </c>
      <c r="L11409" t="s">
        <v>11584</v>
      </c>
      <c r="M11409" t="s">
        <v>346</v>
      </c>
      <c r="N11409" t="s">
        <v>107</v>
      </c>
      <c r="O11409" s="6" t="str">
        <f>INDEX(lkp_Region,MATCH(tbl_Sales[[#This Row],[Suburb]],lkp_Suburb,0))</f>
        <v>Southern Metropolitan</v>
      </c>
      <c r="P11409" s="6">
        <f>MONTH(tbl_Sales[[#This Row],[Date]])</f>
        <v>8</v>
      </c>
      <c r="Q11409" s="6">
        <f>YEAR(tbl_Sales[[#This Row],[Date]])</f>
        <v>2017</v>
      </c>
    </row>
    <row r="11410" spans="1:17" x14ac:dyDescent="0.25">
      <c r="A11410" s="1">
        <v>42968</v>
      </c>
      <c r="B11410">
        <v>660000</v>
      </c>
      <c r="C11410" t="s">
        <v>2</v>
      </c>
      <c r="D11410" t="s">
        <v>12430</v>
      </c>
      <c r="E11410" t="s">
        <v>10</v>
      </c>
      <c r="F11410">
        <v>3083</v>
      </c>
      <c r="G11410">
        <v>3</v>
      </c>
      <c r="H11410">
        <v>1</v>
      </c>
      <c r="I11410">
        <v>2</v>
      </c>
      <c r="J11410">
        <v>582</v>
      </c>
      <c r="K11410">
        <v>1970</v>
      </c>
      <c r="L11410" t="s">
        <v>11585</v>
      </c>
      <c r="M11410" t="s">
        <v>7813</v>
      </c>
      <c r="N11410" t="s">
        <v>150</v>
      </c>
      <c r="O11410" s="6" t="str">
        <f>INDEX(lkp_Region,MATCH(tbl_Sales[[#This Row],[Suburb]],lkp_Suburb,0))</f>
        <v>Northern Metropolitan</v>
      </c>
      <c r="P11410" s="6">
        <f>MONTH(tbl_Sales[[#This Row],[Date]])</f>
        <v>8</v>
      </c>
      <c r="Q11410" s="6">
        <f>YEAR(tbl_Sales[[#This Row],[Date]])</f>
        <v>2017</v>
      </c>
    </row>
    <row r="11411" spans="1:17" x14ac:dyDescent="0.25">
      <c r="A11411" s="1">
        <v>42968</v>
      </c>
      <c r="B11411">
        <v>700000</v>
      </c>
      <c r="C11411" t="s">
        <v>2</v>
      </c>
      <c r="D11411" t="s">
        <v>12424</v>
      </c>
      <c r="E11411" t="s">
        <v>10</v>
      </c>
      <c r="F11411">
        <v>3087</v>
      </c>
      <c r="G11411">
        <v>3</v>
      </c>
      <c r="H11411">
        <v>1</v>
      </c>
      <c r="I11411">
        <v>1</v>
      </c>
      <c r="J11411">
        <v>530</v>
      </c>
      <c r="L11411" t="s">
        <v>11586</v>
      </c>
      <c r="M11411" t="s">
        <v>349</v>
      </c>
      <c r="N11411" t="s">
        <v>150</v>
      </c>
      <c r="O11411" s="6" t="str">
        <f>INDEX(lkp_Region,MATCH(tbl_Sales[[#This Row],[Suburb]],lkp_Suburb,0))</f>
        <v>Northern Metropolitan</v>
      </c>
      <c r="P11411" s="6">
        <f>MONTH(tbl_Sales[[#This Row],[Date]])</f>
        <v>8</v>
      </c>
      <c r="Q11411" s="6">
        <f>YEAR(tbl_Sales[[#This Row],[Date]])</f>
        <v>2017</v>
      </c>
    </row>
    <row r="11412" spans="1:17" x14ac:dyDescent="0.25">
      <c r="A11412" s="1">
        <v>42968</v>
      </c>
      <c r="B11412">
        <v>815000</v>
      </c>
      <c r="C11412" t="s">
        <v>2</v>
      </c>
      <c r="D11412" t="s">
        <v>12427</v>
      </c>
      <c r="E11412" t="s">
        <v>10</v>
      </c>
      <c r="F11412">
        <v>3088</v>
      </c>
      <c r="G11412">
        <v>3</v>
      </c>
      <c r="H11412">
        <v>2</v>
      </c>
      <c r="I11412">
        <v>2</v>
      </c>
      <c r="J11412">
        <v>609</v>
      </c>
      <c r="K11412">
        <v>1980</v>
      </c>
      <c r="L11412" t="s">
        <v>11587</v>
      </c>
      <c r="M11412" t="s">
        <v>7635</v>
      </c>
      <c r="N11412" t="s">
        <v>150</v>
      </c>
      <c r="O11412" s="6" t="str">
        <f>INDEX(lkp_Region,MATCH(tbl_Sales[[#This Row],[Suburb]],lkp_Suburb,0))</f>
        <v>Northern Metropolitan</v>
      </c>
      <c r="P11412" s="6">
        <f>MONTH(tbl_Sales[[#This Row],[Date]])</f>
        <v>8</v>
      </c>
      <c r="Q11412" s="6">
        <f>YEAR(tbl_Sales[[#This Row],[Date]])</f>
        <v>2017</v>
      </c>
    </row>
    <row r="11413" spans="1:17" x14ac:dyDescent="0.25">
      <c r="A11413" s="1">
        <v>42969</v>
      </c>
      <c r="B11413">
        <v>710500</v>
      </c>
      <c r="C11413" t="s">
        <v>2</v>
      </c>
      <c r="D11413" t="s">
        <v>12423</v>
      </c>
      <c r="E11413" t="s">
        <v>10</v>
      </c>
      <c r="F11413">
        <v>3075</v>
      </c>
      <c r="G11413">
        <v>3</v>
      </c>
      <c r="H11413">
        <v>2</v>
      </c>
      <c r="I11413">
        <v>1</v>
      </c>
      <c r="J11413">
        <v>655</v>
      </c>
      <c r="K11413">
        <v>1975</v>
      </c>
      <c r="L11413" t="s">
        <v>11588</v>
      </c>
      <c r="M11413" t="s">
        <v>7965</v>
      </c>
      <c r="N11413" t="s">
        <v>7515</v>
      </c>
      <c r="O11413" s="6" t="str">
        <f>INDEX(lkp_Region,MATCH(tbl_Sales[[#This Row],[Suburb]],lkp_Suburb,0))</f>
        <v>Northern Metropolitan</v>
      </c>
      <c r="P11413" s="6">
        <f>MONTH(tbl_Sales[[#This Row],[Date]])</f>
        <v>8</v>
      </c>
      <c r="Q11413" s="6">
        <f>YEAR(tbl_Sales[[#This Row],[Date]])</f>
        <v>2017</v>
      </c>
    </row>
    <row r="11414" spans="1:17" x14ac:dyDescent="0.25">
      <c r="A11414" s="1">
        <v>42969</v>
      </c>
      <c r="B11414">
        <v>945000</v>
      </c>
      <c r="C11414" t="s">
        <v>2</v>
      </c>
      <c r="D11414" t="s">
        <v>12424</v>
      </c>
      <c r="E11414" t="s">
        <v>5</v>
      </c>
      <c r="F11414">
        <v>3752</v>
      </c>
      <c r="G11414">
        <v>5</v>
      </c>
      <c r="H11414">
        <v>3</v>
      </c>
      <c r="I11414">
        <v>4</v>
      </c>
      <c r="J11414">
        <v>700</v>
      </c>
      <c r="L11414" t="s">
        <v>11589</v>
      </c>
      <c r="M11414" t="s">
        <v>7513</v>
      </c>
      <c r="N11414" t="s">
        <v>7515</v>
      </c>
      <c r="O11414" s="6" t="str">
        <f>INDEX(lkp_Region,MATCH(tbl_Sales[[#This Row],[Suburb]],lkp_Suburb,0))</f>
        <v>Northern Metropolitan</v>
      </c>
      <c r="P11414" s="6">
        <f>MONTH(tbl_Sales[[#This Row],[Date]])</f>
        <v>8</v>
      </c>
      <c r="Q11414" s="6">
        <f>YEAR(tbl_Sales[[#This Row],[Date]])</f>
        <v>2017</v>
      </c>
    </row>
    <row r="11415" spans="1:17" x14ac:dyDescent="0.25">
      <c r="A11415" s="1">
        <v>42969</v>
      </c>
      <c r="B11415">
        <v>2800000</v>
      </c>
      <c r="C11415" t="s">
        <v>2</v>
      </c>
      <c r="D11415" t="s">
        <v>12427</v>
      </c>
      <c r="E11415" t="s">
        <v>10</v>
      </c>
      <c r="F11415">
        <v>3142</v>
      </c>
      <c r="G11415">
        <v>6</v>
      </c>
      <c r="H11415">
        <v>2</v>
      </c>
      <c r="I11415">
        <v>2</v>
      </c>
      <c r="J11415">
        <v>581</v>
      </c>
      <c r="L11415" t="s">
        <v>11590</v>
      </c>
      <c r="M11415" t="s">
        <v>109</v>
      </c>
      <c r="N11415" t="s">
        <v>76</v>
      </c>
      <c r="O11415" s="6" t="str">
        <f>INDEX(lkp_Region,MATCH(tbl_Sales[[#This Row],[Suburb]],lkp_Suburb,0))</f>
        <v>Southern Metropolitan</v>
      </c>
      <c r="P11415" s="6">
        <f>MONTH(tbl_Sales[[#This Row],[Date]])</f>
        <v>8</v>
      </c>
      <c r="Q11415" s="6">
        <f>YEAR(tbl_Sales[[#This Row],[Date]])</f>
        <v>2017</v>
      </c>
    </row>
    <row r="11416" spans="1:17" x14ac:dyDescent="0.25">
      <c r="A11416" s="1">
        <v>42969</v>
      </c>
      <c r="B11416">
        <v>585000</v>
      </c>
      <c r="C11416" t="s">
        <v>13</v>
      </c>
      <c r="D11416" t="s">
        <v>12427</v>
      </c>
      <c r="E11416" t="s">
        <v>5</v>
      </c>
      <c r="F11416">
        <v>3183</v>
      </c>
      <c r="G11416">
        <v>2</v>
      </c>
      <c r="H11416">
        <v>1</v>
      </c>
      <c r="I11416">
        <v>1</v>
      </c>
      <c r="J11416">
        <v>598</v>
      </c>
      <c r="L11416" t="s">
        <v>11591</v>
      </c>
      <c r="M11416" t="s">
        <v>326</v>
      </c>
      <c r="N11416" t="s">
        <v>26</v>
      </c>
      <c r="O11416" s="6" t="str">
        <f>INDEX(lkp_Region,MATCH(tbl_Sales[[#This Row],[Suburb]],lkp_Suburb,0))</f>
        <v>Southern Metropolitan</v>
      </c>
      <c r="P11416" s="6">
        <f>MONTH(tbl_Sales[[#This Row],[Date]])</f>
        <v>8</v>
      </c>
      <c r="Q11416" s="6">
        <f>YEAR(tbl_Sales[[#This Row],[Date]])</f>
        <v>2017</v>
      </c>
    </row>
    <row r="11417" spans="1:17" x14ac:dyDescent="0.25">
      <c r="A11417" s="1">
        <v>42969</v>
      </c>
      <c r="B11417">
        <v>620000</v>
      </c>
      <c r="C11417" t="s">
        <v>2</v>
      </c>
      <c r="D11417" t="s">
        <v>12429</v>
      </c>
      <c r="E11417" t="s">
        <v>10</v>
      </c>
      <c r="F11417">
        <v>3057</v>
      </c>
      <c r="G11417">
        <v>2</v>
      </c>
      <c r="H11417">
        <v>1</v>
      </c>
      <c r="I11417">
        <v>1</v>
      </c>
      <c r="J11417">
        <v>123</v>
      </c>
      <c r="K11417">
        <v>1960</v>
      </c>
      <c r="L11417" t="s">
        <v>11592</v>
      </c>
      <c r="M11417" t="s">
        <v>83</v>
      </c>
      <c r="N11417" t="s">
        <v>18</v>
      </c>
      <c r="O11417" s="6" t="str">
        <f>INDEX(lkp_Region,MATCH(tbl_Sales[[#This Row],[Suburb]],lkp_Suburb,0))</f>
        <v>Northern Metropolitan</v>
      </c>
      <c r="P11417" s="6">
        <f>MONTH(tbl_Sales[[#This Row],[Date]])</f>
        <v>8</v>
      </c>
      <c r="Q11417" s="6">
        <f>YEAR(tbl_Sales[[#This Row],[Date]])</f>
        <v>2017</v>
      </c>
    </row>
    <row r="11418" spans="1:17" x14ac:dyDescent="0.25">
      <c r="A11418" s="1">
        <v>42969</v>
      </c>
      <c r="B11418">
        <v>876000</v>
      </c>
      <c r="C11418" t="s">
        <v>51</v>
      </c>
      <c r="D11418" t="s">
        <v>12429</v>
      </c>
      <c r="E11418" t="s">
        <v>10</v>
      </c>
      <c r="F11418">
        <v>3058</v>
      </c>
      <c r="G11418">
        <v>2</v>
      </c>
      <c r="H11418">
        <v>2</v>
      </c>
      <c r="I11418">
        <v>1</v>
      </c>
      <c r="J11418">
        <v>134</v>
      </c>
      <c r="K11418">
        <v>2014</v>
      </c>
      <c r="L11418" t="s">
        <v>11593</v>
      </c>
      <c r="M11418" t="s">
        <v>41</v>
      </c>
      <c r="N11418" t="s">
        <v>18</v>
      </c>
      <c r="O11418" s="6" t="str">
        <f>INDEX(lkp_Region,MATCH(tbl_Sales[[#This Row],[Suburb]],lkp_Suburb,0))</f>
        <v>Northern Metropolitan</v>
      </c>
      <c r="P11418" s="6">
        <f>MONTH(tbl_Sales[[#This Row],[Date]])</f>
        <v>8</v>
      </c>
      <c r="Q11418" s="6">
        <f>YEAR(tbl_Sales[[#This Row],[Date]])</f>
        <v>2017</v>
      </c>
    </row>
    <row r="11419" spans="1:17" x14ac:dyDescent="0.25">
      <c r="A11419" s="1">
        <v>42969</v>
      </c>
      <c r="B11419">
        <v>1120000</v>
      </c>
      <c r="C11419" t="s">
        <v>2</v>
      </c>
      <c r="D11419" t="s">
        <v>12430</v>
      </c>
      <c r="E11419" t="s">
        <v>10</v>
      </c>
      <c r="F11419">
        <v>3056</v>
      </c>
      <c r="G11419">
        <v>3</v>
      </c>
      <c r="H11419">
        <v>1</v>
      </c>
      <c r="I11419">
        <v>1</v>
      </c>
      <c r="J11419">
        <v>322</v>
      </c>
      <c r="K11419">
        <v>1920</v>
      </c>
      <c r="L11419" t="s">
        <v>11594</v>
      </c>
      <c r="M11419" t="s">
        <v>117</v>
      </c>
      <c r="N11419" t="s">
        <v>18</v>
      </c>
      <c r="O11419" s="6" t="str">
        <f>INDEX(lkp_Region,MATCH(tbl_Sales[[#This Row],[Suburb]],lkp_Suburb,0))</f>
        <v>Northern Metropolitan</v>
      </c>
      <c r="P11419" s="6">
        <f>MONTH(tbl_Sales[[#This Row],[Date]])</f>
        <v>8</v>
      </c>
      <c r="Q11419" s="6">
        <f>YEAR(tbl_Sales[[#This Row],[Date]])</f>
        <v>2017</v>
      </c>
    </row>
    <row r="11420" spans="1:17" x14ac:dyDescent="0.25">
      <c r="A11420" s="1">
        <v>42969</v>
      </c>
      <c r="B11420">
        <v>518500</v>
      </c>
      <c r="C11420" t="s">
        <v>51</v>
      </c>
      <c r="D11420" t="s">
        <v>12427</v>
      </c>
      <c r="E11420" t="s">
        <v>5</v>
      </c>
      <c r="F11420">
        <v>3033</v>
      </c>
      <c r="G11420">
        <v>3</v>
      </c>
      <c r="H11420">
        <v>1</v>
      </c>
      <c r="I11420">
        <v>1</v>
      </c>
      <c r="J11420">
        <v>165</v>
      </c>
      <c r="L11420" t="s">
        <v>11595</v>
      </c>
      <c r="M11420" t="s">
        <v>119</v>
      </c>
      <c r="N11420" t="s">
        <v>49</v>
      </c>
      <c r="O11420" s="6" t="str">
        <f>INDEX(lkp_Region,MATCH(tbl_Sales[[#This Row],[Suburb]],lkp_Suburb,0))</f>
        <v>Western Metropolitan</v>
      </c>
      <c r="P11420" s="6">
        <f>MONTH(tbl_Sales[[#This Row],[Date]])</f>
        <v>8</v>
      </c>
      <c r="Q11420" s="6">
        <f>YEAR(tbl_Sales[[#This Row],[Date]])</f>
        <v>2017</v>
      </c>
    </row>
    <row r="11421" spans="1:17" x14ac:dyDescent="0.25">
      <c r="A11421" s="1">
        <v>42969</v>
      </c>
      <c r="B11421">
        <v>1472000</v>
      </c>
      <c r="C11421" t="s">
        <v>2</v>
      </c>
      <c r="D11421" t="s">
        <v>12425</v>
      </c>
      <c r="E11421" t="s">
        <v>10</v>
      </c>
      <c r="F11421">
        <v>3040</v>
      </c>
      <c r="G11421">
        <v>5</v>
      </c>
      <c r="H11421">
        <v>3</v>
      </c>
      <c r="I11421">
        <v>2</v>
      </c>
      <c r="J11421">
        <v>486</v>
      </c>
      <c r="L11421" t="s">
        <v>11596</v>
      </c>
      <c r="M11421" t="s">
        <v>190</v>
      </c>
      <c r="N11421" t="s">
        <v>49</v>
      </c>
      <c r="O11421" s="6" t="str">
        <f>INDEX(lkp_Region,MATCH(tbl_Sales[[#This Row],[Suburb]],lkp_Suburb,0))</f>
        <v>Western Metropolitan</v>
      </c>
      <c r="P11421" s="6">
        <f>MONTH(tbl_Sales[[#This Row],[Date]])</f>
        <v>8</v>
      </c>
      <c r="Q11421" s="6">
        <f>YEAR(tbl_Sales[[#This Row],[Date]])</f>
        <v>2017</v>
      </c>
    </row>
    <row r="11422" spans="1:17" x14ac:dyDescent="0.25">
      <c r="A11422" s="1">
        <v>42969</v>
      </c>
      <c r="B11422">
        <v>535000</v>
      </c>
      <c r="C11422" t="s">
        <v>2</v>
      </c>
      <c r="D11422" t="s">
        <v>12423</v>
      </c>
      <c r="E11422" t="s">
        <v>10</v>
      </c>
      <c r="F11422">
        <v>3023</v>
      </c>
      <c r="G11422">
        <v>3</v>
      </c>
      <c r="H11422">
        <v>2</v>
      </c>
      <c r="I11422">
        <v>2</v>
      </c>
      <c r="J11422">
        <v>472</v>
      </c>
      <c r="K11422">
        <v>2005</v>
      </c>
      <c r="L11422" t="s">
        <v>11597</v>
      </c>
      <c r="M11422" t="s">
        <v>9595</v>
      </c>
      <c r="N11422" t="s">
        <v>7542</v>
      </c>
      <c r="O11422" s="6" t="str">
        <f>INDEX(lkp_Region,MATCH(tbl_Sales[[#This Row],[Suburb]],lkp_Suburb,0))</f>
        <v>Western Metropolitan</v>
      </c>
      <c r="P11422" s="6">
        <f>MONTH(tbl_Sales[[#This Row],[Date]])</f>
        <v>8</v>
      </c>
      <c r="Q11422" s="6">
        <f>YEAR(tbl_Sales[[#This Row],[Date]])</f>
        <v>2017</v>
      </c>
    </row>
    <row r="11423" spans="1:17" x14ac:dyDescent="0.25">
      <c r="A11423" s="1">
        <v>42969</v>
      </c>
      <c r="B11423">
        <v>600000</v>
      </c>
      <c r="C11423" t="s">
        <v>2</v>
      </c>
      <c r="D11423" t="s">
        <v>12428</v>
      </c>
      <c r="E11423" t="s">
        <v>10</v>
      </c>
      <c r="F11423">
        <v>3337</v>
      </c>
      <c r="G11423">
        <v>4</v>
      </c>
      <c r="H11423">
        <v>2</v>
      </c>
      <c r="I11423">
        <v>2</v>
      </c>
      <c r="J11423">
        <v>935</v>
      </c>
      <c r="K11423">
        <v>2005</v>
      </c>
      <c r="L11423" t="s">
        <v>11598</v>
      </c>
      <c r="M11423" t="s">
        <v>8835</v>
      </c>
      <c r="N11423" t="s">
        <v>7542</v>
      </c>
      <c r="O11423" s="6" t="str">
        <f>INDEX(lkp_Region,MATCH(tbl_Sales[[#This Row],[Suburb]],lkp_Suburb,0))</f>
        <v>Northern Victoria</v>
      </c>
      <c r="P11423" s="6">
        <f>MONTH(tbl_Sales[[#This Row],[Date]])</f>
        <v>8</v>
      </c>
      <c r="Q11423" s="6">
        <f>YEAR(tbl_Sales[[#This Row],[Date]])</f>
        <v>2017</v>
      </c>
    </row>
    <row r="11424" spans="1:17" x14ac:dyDescent="0.25">
      <c r="A11424" s="1">
        <v>42969</v>
      </c>
      <c r="B11424">
        <v>450000</v>
      </c>
      <c r="C11424" t="s">
        <v>13</v>
      </c>
      <c r="D11424" t="s">
        <v>12429</v>
      </c>
      <c r="E11424" t="s">
        <v>5</v>
      </c>
      <c r="F11424">
        <v>3051</v>
      </c>
      <c r="G11424">
        <v>2</v>
      </c>
      <c r="H11424">
        <v>1</v>
      </c>
      <c r="I11424">
        <v>1</v>
      </c>
      <c r="J11424">
        <v>0</v>
      </c>
      <c r="K11424">
        <v>1983</v>
      </c>
      <c r="L11424" t="s">
        <v>11599</v>
      </c>
      <c r="M11424" t="s">
        <v>915</v>
      </c>
      <c r="N11424" t="s">
        <v>88</v>
      </c>
      <c r="O11424" s="6" t="str">
        <f>INDEX(lkp_Region,MATCH(tbl_Sales[[#This Row],[Suburb]],lkp_Suburb,0))</f>
        <v>Northern Metropolitan</v>
      </c>
      <c r="P11424" s="6">
        <f>MONTH(tbl_Sales[[#This Row],[Date]])</f>
        <v>8</v>
      </c>
      <c r="Q11424" s="6">
        <f>YEAR(tbl_Sales[[#This Row],[Date]])</f>
        <v>2017</v>
      </c>
    </row>
    <row r="11425" spans="1:17" x14ac:dyDescent="0.25">
      <c r="A11425" s="1">
        <v>42969</v>
      </c>
      <c r="B11425">
        <v>800000</v>
      </c>
      <c r="C11425" t="s">
        <v>51</v>
      </c>
      <c r="D11425" t="s">
        <v>12426</v>
      </c>
      <c r="E11425" t="s">
        <v>5</v>
      </c>
      <c r="F11425">
        <v>3052</v>
      </c>
      <c r="G11425">
        <v>2</v>
      </c>
      <c r="H11425">
        <v>1</v>
      </c>
      <c r="I11425">
        <v>1</v>
      </c>
      <c r="J11425">
        <v>145</v>
      </c>
      <c r="L11425" t="s">
        <v>11600</v>
      </c>
      <c r="M11425" t="s">
        <v>1418</v>
      </c>
      <c r="N11425" t="s">
        <v>88</v>
      </c>
      <c r="O11425" s="6" t="str">
        <f>INDEX(lkp_Region,MATCH(tbl_Sales[[#This Row],[Suburb]],lkp_Suburb,0))</f>
        <v>Northern Metropolitan</v>
      </c>
      <c r="P11425" s="6">
        <f>MONTH(tbl_Sales[[#This Row],[Date]])</f>
        <v>8</v>
      </c>
      <c r="Q11425" s="6">
        <f>YEAR(tbl_Sales[[#This Row],[Date]])</f>
        <v>2017</v>
      </c>
    </row>
    <row r="11426" spans="1:17" x14ac:dyDescent="0.25">
      <c r="A11426" s="1">
        <v>42969</v>
      </c>
      <c r="B11426">
        <v>920000</v>
      </c>
      <c r="C11426" t="s">
        <v>2</v>
      </c>
      <c r="D11426" t="s">
        <v>12427</v>
      </c>
      <c r="E11426" t="s">
        <v>10</v>
      </c>
      <c r="F11426">
        <v>3053</v>
      </c>
      <c r="G11426">
        <v>3</v>
      </c>
      <c r="H11426">
        <v>1</v>
      </c>
      <c r="I11426">
        <v>0</v>
      </c>
      <c r="J11426">
        <v>98</v>
      </c>
      <c r="L11426" t="s">
        <v>10275</v>
      </c>
      <c r="M11426" t="s">
        <v>164</v>
      </c>
      <c r="N11426" t="s">
        <v>88</v>
      </c>
      <c r="O11426" s="6" t="str">
        <f>INDEX(lkp_Region,MATCH(tbl_Sales[[#This Row],[Suburb]],lkp_Suburb,0))</f>
        <v>Northern Metropolitan</v>
      </c>
      <c r="P11426" s="6">
        <f>MONTH(tbl_Sales[[#This Row],[Date]])</f>
        <v>8</v>
      </c>
      <c r="Q11426" s="6">
        <f>YEAR(tbl_Sales[[#This Row],[Date]])</f>
        <v>2017</v>
      </c>
    </row>
    <row r="11427" spans="1:17" x14ac:dyDescent="0.25">
      <c r="A11427" s="1">
        <v>42969</v>
      </c>
      <c r="B11427">
        <v>1060000</v>
      </c>
      <c r="C11427" t="s">
        <v>2</v>
      </c>
      <c r="D11427" t="s">
        <v>12427</v>
      </c>
      <c r="E11427" t="s">
        <v>10</v>
      </c>
      <c r="F11427">
        <v>3031</v>
      </c>
      <c r="G11427">
        <v>3</v>
      </c>
      <c r="H11427">
        <v>1</v>
      </c>
      <c r="I11427">
        <v>0</v>
      </c>
      <c r="J11427">
        <v>190</v>
      </c>
      <c r="L11427" t="s">
        <v>11601</v>
      </c>
      <c r="M11427" t="s">
        <v>264</v>
      </c>
      <c r="N11427" t="s">
        <v>88</v>
      </c>
      <c r="O11427" s="6" t="str">
        <f>INDEX(lkp_Region,MATCH(tbl_Sales[[#This Row],[Suburb]],lkp_Suburb,0))</f>
        <v>Northern Metropolitan</v>
      </c>
      <c r="P11427" s="6">
        <f>MONTH(tbl_Sales[[#This Row],[Date]])</f>
        <v>8</v>
      </c>
      <c r="Q11427" s="6">
        <f>YEAR(tbl_Sales[[#This Row],[Date]])</f>
        <v>2017</v>
      </c>
    </row>
    <row r="11428" spans="1:17" x14ac:dyDescent="0.25">
      <c r="A11428" s="1">
        <v>42969</v>
      </c>
      <c r="B11428">
        <v>821000</v>
      </c>
      <c r="C11428" t="s">
        <v>51</v>
      </c>
      <c r="D11428" t="s">
        <v>12431</v>
      </c>
      <c r="E11428" t="s">
        <v>10</v>
      </c>
      <c r="F11428">
        <v>3012</v>
      </c>
      <c r="G11428">
        <v>4</v>
      </c>
      <c r="H11428">
        <v>3</v>
      </c>
      <c r="I11428">
        <v>2</v>
      </c>
      <c r="J11428">
        <v>294</v>
      </c>
      <c r="K11428">
        <v>2014</v>
      </c>
      <c r="L11428" t="s">
        <v>11602</v>
      </c>
      <c r="M11428" t="s">
        <v>19</v>
      </c>
      <c r="N11428" t="s">
        <v>21</v>
      </c>
      <c r="O11428" s="6" t="str">
        <f>INDEX(lkp_Region,MATCH(tbl_Sales[[#This Row],[Suburb]],lkp_Suburb,0))</f>
        <v>Western Metropolitan</v>
      </c>
      <c r="P11428" s="6">
        <f>MONTH(tbl_Sales[[#This Row],[Date]])</f>
        <v>8</v>
      </c>
      <c r="Q11428" s="6">
        <f>YEAR(tbl_Sales[[#This Row],[Date]])</f>
        <v>2017</v>
      </c>
    </row>
    <row r="11429" spans="1:17" x14ac:dyDescent="0.25">
      <c r="A11429" s="1">
        <v>42969</v>
      </c>
      <c r="B11429">
        <v>1116000</v>
      </c>
      <c r="C11429" t="s">
        <v>2</v>
      </c>
      <c r="D11429" t="s">
        <v>12427</v>
      </c>
      <c r="E11429" t="s">
        <v>10</v>
      </c>
      <c r="F11429">
        <v>3192</v>
      </c>
      <c r="G11429">
        <v>3</v>
      </c>
      <c r="H11429">
        <v>1</v>
      </c>
      <c r="I11429">
        <v>2</v>
      </c>
      <c r="J11429">
        <v>610</v>
      </c>
      <c r="L11429" t="s">
        <v>11603</v>
      </c>
      <c r="M11429" t="s">
        <v>7622</v>
      </c>
      <c r="N11429" t="s">
        <v>45</v>
      </c>
      <c r="O11429" s="6" t="str">
        <f>INDEX(lkp_Region,MATCH(tbl_Sales[[#This Row],[Suburb]],lkp_Suburb,0))</f>
        <v>Southern Metropolitan</v>
      </c>
      <c r="P11429" s="6">
        <f>MONTH(tbl_Sales[[#This Row],[Date]])</f>
        <v>8</v>
      </c>
      <c r="Q11429" s="6">
        <f>YEAR(tbl_Sales[[#This Row],[Date]])</f>
        <v>2017</v>
      </c>
    </row>
    <row r="11430" spans="1:17" x14ac:dyDescent="0.25">
      <c r="A11430" s="1">
        <v>42969</v>
      </c>
      <c r="B11430">
        <v>470000</v>
      </c>
      <c r="C11430" t="s">
        <v>13</v>
      </c>
      <c r="D11430" t="s">
        <v>12423</v>
      </c>
      <c r="E11430" t="s">
        <v>5</v>
      </c>
      <c r="F11430">
        <v>3043</v>
      </c>
      <c r="G11430">
        <v>2</v>
      </c>
      <c r="H11430">
        <v>1</v>
      </c>
      <c r="I11430">
        <v>1</v>
      </c>
      <c r="J11430">
        <v>161</v>
      </c>
      <c r="K11430">
        <v>1960</v>
      </c>
      <c r="L11430" t="s">
        <v>11604</v>
      </c>
      <c r="M11430" t="s">
        <v>7892</v>
      </c>
      <c r="N11430" t="s">
        <v>195</v>
      </c>
      <c r="O11430" s="6" t="str">
        <f>INDEX(lkp_Region,MATCH(tbl_Sales[[#This Row],[Suburb]],lkp_Suburb,0))</f>
        <v>Western Metropolitan</v>
      </c>
      <c r="P11430" s="6">
        <f>MONTH(tbl_Sales[[#This Row],[Date]])</f>
        <v>8</v>
      </c>
      <c r="Q11430" s="6">
        <f>YEAR(tbl_Sales[[#This Row],[Date]])</f>
        <v>2017</v>
      </c>
    </row>
    <row r="11431" spans="1:17" x14ac:dyDescent="0.25">
      <c r="A11431" s="1">
        <v>42969</v>
      </c>
      <c r="B11431">
        <v>730000</v>
      </c>
      <c r="C11431" t="s">
        <v>51</v>
      </c>
      <c r="D11431" t="s">
        <v>12424</v>
      </c>
      <c r="E11431" t="s">
        <v>10</v>
      </c>
      <c r="F11431">
        <v>3015</v>
      </c>
      <c r="G11431">
        <v>3</v>
      </c>
      <c r="H11431">
        <v>2</v>
      </c>
      <c r="I11431">
        <v>2</v>
      </c>
      <c r="J11431">
        <v>200</v>
      </c>
      <c r="K11431">
        <v>2005</v>
      </c>
      <c r="L11431" t="s">
        <v>11605</v>
      </c>
      <c r="M11431" t="s">
        <v>133</v>
      </c>
      <c r="N11431" t="s">
        <v>69</v>
      </c>
      <c r="O11431" s="6" t="str">
        <f>INDEX(lkp_Region,MATCH(tbl_Sales[[#This Row],[Suburb]],lkp_Suburb,0))</f>
        <v>Western Metropolitan</v>
      </c>
      <c r="P11431" s="6">
        <f>MONTH(tbl_Sales[[#This Row],[Date]])</f>
        <v>8</v>
      </c>
      <c r="Q11431" s="6">
        <f>YEAR(tbl_Sales[[#This Row],[Date]])</f>
        <v>2017</v>
      </c>
    </row>
    <row r="11432" spans="1:17" x14ac:dyDescent="0.25">
      <c r="A11432" s="1">
        <v>42969</v>
      </c>
      <c r="B11432">
        <v>900000</v>
      </c>
      <c r="C11432" t="s">
        <v>2</v>
      </c>
      <c r="D11432" t="s">
        <v>12425</v>
      </c>
      <c r="E11432" t="s">
        <v>5</v>
      </c>
      <c r="F11432">
        <v>3073</v>
      </c>
      <c r="G11432">
        <v>4</v>
      </c>
      <c r="H11432">
        <v>1</v>
      </c>
      <c r="I11432">
        <v>2</v>
      </c>
      <c r="J11432">
        <v>836</v>
      </c>
      <c r="L11432" t="s">
        <v>11606</v>
      </c>
      <c r="M11432" t="s">
        <v>93</v>
      </c>
      <c r="N11432" t="s">
        <v>62</v>
      </c>
      <c r="O11432" s="6" t="str">
        <f>INDEX(lkp_Region,MATCH(tbl_Sales[[#This Row],[Suburb]],lkp_Suburb,0))</f>
        <v>Northern Metropolitan</v>
      </c>
      <c r="P11432" s="6">
        <f>MONTH(tbl_Sales[[#This Row],[Date]])</f>
        <v>8</v>
      </c>
      <c r="Q11432" s="6">
        <f>YEAR(tbl_Sales[[#This Row],[Date]])</f>
        <v>2017</v>
      </c>
    </row>
    <row r="11433" spans="1:17" x14ac:dyDescent="0.25">
      <c r="A11433" s="1">
        <v>42969</v>
      </c>
      <c r="B11433">
        <v>1350000</v>
      </c>
      <c r="C11433" t="s">
        <v>2</v>
      </c>
      <c r="D11433" t="s">
        <v>12431</v>
      </c>
      <c r="E11433" t="s">
        <v>5</v>
      </c>
      <c r="F11433">
        <v>3072</v>
      </c>
      <c r="G11433">
        <v>7</v>
      </c>
      <c r="H11433">
        <v>3</v>
      </c>
      <c r="I11433">
        <v>4</v>
      </c>
      <c r="J11433">
        <v>530</v>
      </c>
      <c r="L11433" t="s">
        <v>11607</v>
      </c>
      <c r="M11433" t="s">
        <v>97</v>
      </c>
      <c r="N11433" t="s">
        <v>62</v>
      </c>
      <c r="O11433" s="6" t="str">
        <f>INDEX(lkp_Region,MATCH(tbl_Sales[[#This Row],[Suburb]],lkp_Suburb,0))</f>
        <v>Northern Metropolitan</v>
      </c>
      <c r="P11433" s="6">
        <f>MONTH(tbl_Sales[[#This Row],[Date]])</f>
        <v>8</v>
      </c>
      <c r="Q11433" s="6">
        <f>YEAR(tbl_Sales[[#This Row],[Date]])</f>
        <v>2017</v>
      </c>
    </row>
    <row r="11434" spans="1:17" x14ac:dyDescent="0.25">
      <c r="A11434" s="1">
        <v>42969</v>
      </c>
      <c r="B11434">
        <v>1550000</v>
      </c>
      <c r="C11434" t="s">
        <v>2</v>
      </c>
      <c r="D11434" t="s">
        <v>12427</v>
      </c>
      <c r="E11434" t="s">
        <v>5</v>
      </c>
      <c r="F11434">
        <v>3070</v>
      </c>
      <c r="G11434">
        <v>3</v>
      </c>
      <c r="H11434">
        <v>2</v>
      </c>
      <c r="I11434">
        <v>2</v>
      </c>
      <c r="J11434">
        <v>422</v>
      </c>
      <c r="L11434" t="s">
        <v>11608</v>
      </c>
      <c r="M11434" t="s">
        <v>271</v>
      </c>
      <c r="N11434" t="s">
        <v>62</v>
      </c>
      <c r="O11434" s="6" t="str">
        <f>INDEX(lkp_Region,MATCH(tbl_Sales[[#This Row],[Suburb]],lkp_Suburb,0))</f>
        <v>Northern Metropolitan</v>
      </c>
      <c r="P11434" s="6">
        <f>MONTH(tbl_Sales[[#This Row],[Date]])</f>
        <v>8</v>
      </c>
      <c r="Q11434" s="6">
        <f>YEAR(tbl_Sales[[#This Row],[Date]])</f>
        <v>2017</v>
      </c>
    </row>
    <row r="11435" spans="1:17" x14ac:dyDescent="0.25">
      <c r="A11435" s="1">
        <v>42969</v>
      </c>
      <c r="B11435">
        <v>635000</v>
      </c>
      <c r="C11435" t="s">
        <v>2</v>
      </c>
      <c r="D11435" t="s">
        <v>12427</v>
      </c>
      <c r="E11435" t="s">
        <v>10</v>
      </c>
      <c r="F11435">
        <v>3036</v>
      </c>
      <c r="G11435">
        <v>4</v>
      </c>
      <c r="H11435">
        <v>2</v>
      </c>
      <c r="I11435">
        <v>2</v>
      </c>
      <c r="J11435">
        <v>531</v>
      </c>
      <c r="K11435">
        <v>1975</v>
      </c>
      <c r="L11435" t="s">
        <v>11609</v>
      </c>
      <c r="M11435" t="s">
        <v>7994</v>
      </c>
      <c r="N11435" t="s">
        <v>3</v>
      </c>
      <c r="O11435" s="6" t="str">
        <f>INDEX(lkp_Region,MATCH(tbl_Sales[[#This Row],[Suburb]],lkp_Suburb,0))</f>
        <v>Western Metropolitan</v>
      </c>
      <c r="P11435" s="6">
        <f>MONTH(tbl_Sales[[#This Row],[Date]])</f>
        <v>8</v>
      </c>
      <c r="Q11435" s="6">
        <f>YEAR(tbl_Sales[[#This Row],[Date]])</f>
        <v>2017</v>
      </c>
    </row>
    <row r="11436" spans="1:17" x14ac:dyDescent="0.25">
      <c r="A11436" s="1">
        <v>42969</v>
      </c>
      <c r="B11436">
        <v>645000</v>
      </c>
      <c r="C11436" t="s">
        <v>2</v>
      </c>
      <c r="D11436" t="s">
        <v>12423</v>
      </c>
      <c r="E11436" t="s">
        <v>10</v>
      </c>
      <c r="F11436">
        <v>3022</v>
      </c>
      <c r="G11436">
        <v>3</v>
      </c>
      <c r="H11436">
        <v>1</v>
      </c>
      <c r="I11436">
        <v>1</v>
      </c>
      <c r="J11436">
        <v>603</v>
      </c>
      <c r="L11436" t="s">
        <v>11611</v>
      </c>
      <c r="M11436" t="s">
        <v>11610</v>
      </c>
      <c r="N11436" t="s">
        <v>3</v>
      </c>
      <c r="O11436" s="6" t="str">
        <f>INDEX(lkp_Region,MATCH(tbl_Sales[[#This Row],[Suburb]],lkp_Suburb,0))</f>
        <v>Western Metropolitan</v>
      </c>
      <c r="P11436" s="6">
        <f>MONTH(tbl_Sales[[#This Row],[Date]])</f>
        <v>8</v>
      </c>
      <c r="Q11436" s="6">
        <f>YEAR(tbl_Sales[[#This Row],[Date]])</f>
        <v>2017</v>
      </c>
    </row>
    <row r="11437" spans="1:17" x14ac:dyDescent="0.25">
      <c r="A11437" s="1">
        <v>42969</v>
      </c>
      <c r="B11437">
        <v>585000</v>
      </c>
      <c r="C11437" t="s">
        <v>13</v>
      </c>
      <c r="D11437" t="s">
        <v>12429</v>
      </c>
      <c r="E11437" t="s">
        <v>5</v>
      </c>
      <c r="F11437">
        <v>3187</v>
      </c>
      <c r="G11437">
        <v>2</v>
      </c>
      <c r="H11437">
        <v>1</v>
      </c>
      <c r="I11437">
        <v>1</v>
      </c>
      <c r="J11437">
        <v>0</v>
      </c>
      <c r="K11437">
        <v>1950</v>
      </c>
      <c r="L11437" t="s">
        <v>11612</v>
      </c>
      <c r="M11437" t="s">
        <v>346</v>
      </c>
      <c r="N11437" t="s">
        <v>107</v>
      </c>
      <c r="O11437" s="6" t="str">
        <f>INDEX(lkp_Region,MATCH(tbl_Sales[[#This Row],[Suburb]],lkp_Suburb,0))</f>
        <v>Southern Metropolitan</v>
      </c>
      <c r="P11437" s="6">
        <f>MONTH(tbl_Sales[[#This Row],[Date]])</f>
        <v>8</v>
      </c>
      <c r="Q11437" s="6">
        <f>YEAR(tbl_Sales[[#This Row],[Date]])</f>
        <v>2017</v>
      </c>
    </row>
    <row r="11438" spans="1:17" x14ac:dyDescent="0.25">
      <c r="A11438" s="1">
        <v>42970</v>
      </c>
      <c r="B11438">
        <v>660000</v>
      </c>
      <c r="C11438" t="s">
        <v>13</v>
      </c>
      <c r="D11438" t="s">
        <v>12427</v>
      </c>
      <c r="E11438" t="s">
        <v>5</v>
      </c>
      <c r="F11438">
        <v>3121</v>
      </c>
      <c r="G11438">
        <v>2</v>
      </c>
      <c r="H11438">
        <v>1</v>
      </c>
      <c r="I11438">
        <v>1</v>
      </c>
      <c r="J11438">
        <v>4422</v>
      </c>
      <c r="L11438" t="s">
        <v>11613</v>
      </c>
      <c r="M11438" t="s">
        <v>6</v>
      </c>
      <c r="N11438" t="s">
        <v>8</v>
      </c>
      <c r="O11438" s="6" t="str">
        <f>INDEX(lkp_Region,MATCH(tbl_Sales[[#This Row],[Suburb]],lkp_Suburb,0))</f>
        <v>Northern Metropolitan</v>
      </c>
      <c r="P11438" s="6">
        <f>MONTH(tbl_Sales[[#This Row],[Date]])</f>
        <v>8</v>
      </c>
      <c r="Q11438" s="6">
        <f>YEAR(tbl_Sales[[#This Row],[Date]])</f>
        <v>2017</v>
      </c>
    </row>
    <row r="11439" spans="1:17" x14ac:dyDescent="0.25">
      <c r="A11439" s="1">
        <v>42970</v>
      </c>
      <c r="B11439">
        <v>510000</v>
      </c>
      <c r="C11439" t="s">
        <v>2</v>
      </c>
      <c r="D11439" t="s">
        <v>12427</v>
      </c>
      <c r="E11439" t="s">
        <v>10</v>
      </c>
      <c r="F11439">
        <v>3027</v>
      </c>
      <c r="G11439">
        <v>4</v>
      </c>
      <c r="H11439">
        <v>2</v>
      </c>
      <c r="I11439">
        <v>2</v>
      </c>
      <c r="J11439">
        <v>443</v>
      </c>
      <c r="L11439" t="s">
        <v>11615</v>
      </c>
      <c r="M11439" t="s">
        <v>11614</v>
      </c>
      <c r="N11439" t="s">
        <v>7964</v>
      </c>
      <c r="O11439" s="6" t="str">
        <f>INDEX(lkp_Region,MATCH(tbl_Sales[[#This Row],[Suburb]],lkp_Suburb,0))</f>
        <v>Western Metropolitan</v>
      </c>
      <c r="P11439" s="6">
        <f>MONTH(tbl_Sales[[#This Row],[Date]])</f>
        <v>8</v>
      </c>
      <c r="Q11439" s="6">
        <f>YEAR(tbl_Sales[[#This Row],[Date]])</f>
        <v>2017</v>
      </c>
    </row>
    <row r="11440" spans="1:17" x14ac:dyDescent="0.25">
      <c r="A11440" s="1">
        <v>42970</v>
      </c>
      <c r="B11440">
        <v>650000</v>
      </c>
      <c r="C11440" t="s">
        <v>2</v>
      </c>
      <c r="D11440" t="s">
        <v>12431</v>
      </c>
      <c r="E11440" t="s">
        <v>5</v>
      </c>
      <c r="F11440">
        <v>3029</v>
      </c>
      <c r="G11440">
        <v>4</v>
      </c>
      <c r="H11440">
        <v>2</v>
      </c>
      <c r="I11440">
        <v>2</v>
      </c>
      <c r="J11440">
        <v>680</v>
      </c>
      <c r="K11440">
        <v>1985</v>
      </c>
      <c r="L11440" t="s">
        <v>11616</v>
      </c>
      <c r="M11440" t="s">
        <v>7962</v>
      </c>
      <c r="N11440" t="s">
        <v>7964</v>
      </c>
      <c r="O11440" s="6" t="str">
        <f>INDEX(lkp_Region,MATCH(tbl_Sales[[#This Row],[Suburb]],lkp_Suburb,0))</f>
        <v>Western Metropolitan</v>
      </c>
      <c r="P11440" s="6">
        <f>MONTH(tbl_Sales[[#This Row],[Date]])</f>
        <v>8</v>
      </c>
      <c r="Q11440" s="6">
        <f>YEAR(tbl_Sales[[#This Row],[Date]])</f>
        <v>2017</v>
      </c>
    </row>
    <row r="11441" spans="1:17" x14ac:dyDescent="0.25">
      <c r="A11441" s="1">
        <v>42970</v>
      </c>
      <c r="B11441">
        <v>1831000</v>
      </c>
      <c r="C11441" t="s">
        <v>2</v>
      </c>
      <c r="D11441" t="s">
        <v>12428</v>
      </c>
      <c r="E11441" t="s">
        <v>10</v>
      </c>
      <c r="F11441">
        <v>3128</v>
      </c>
      <c r="G11441">
        <v>4</v>
      </c>
      <c r="H11441">
        <v>1</v>
      </c>
      <c r="I11441">
        <v>1</v>
      </c>
      <c r="J11441">
        <v>662</v>
      </c>
      <c r="L11441" t="s">
        <v>11617</v>
      </c>
      <c r="M11441" t="s">
        <v>151</v>
      </c>
      <c r="N11441" t="s">
        <v>14</v>
      </c>
      <c r="O11441" s="6" t="str">
        <f>INDEX(lkp_Region,MATCH(tbl_Sales[[#This Row],[Suburb]],lkp_Suburb,0))</f>
        <v>Eastern Metropolitan</v>
      </c>
      <c r="P11441" s="6">
        <f>MONTH(tbl_Sales[[#This Row],[Date]])</f>
        <v>8</v>
      </c>
      <c r="Q11441" s="6">
        <f>YEAR(tbl_Sales[[#This Row],[Date]])</f>
        <v>2017</v>
      </c>
    </row>
    <row r="11442" spans="1:17" x14ac:dyDescent="0.25">
      <c r="A11442" s="1">
        <v>42970</v>
      </c>
      <c r="B11442">
        <v>410000</v>
      </c>
      <c r="C11442" t="s">
        <v>13</v>
      </c>
      <c r="D11442" t="s">
        <v>12429</v>
      </c>
      <c r="E11442" t="s">
        <v>5</v>
      </c>
      <c r="F11442">
        <v>3141</v>
      </c>
      <c r="G11442">
        <v>1</v>
      </c>
      <c r="H11442">
        <v>1</v>
      </c>
      <c r="I11442">
        <v>1</v>
      </c>
      <c r="J11442">
        <v>0</v>
      </c>
      <c r="K11442">
        <v>1960</v>
      </c>
      <c r="L11442" t="s">
        <v>11618</v>
      </c>
      <c r="M11442" t="s">
        <v>111</v>
      </c>
      <c r="N11442" t="s">
        <v>76</v>
      </c>
      <c r="O11442" s="6" t="str">
        <f>INDEX(lkp_Region,MATCH(tbl_Sales[[#This Row],[Suburb]],lkp_Suburb,0))</f>
        <v>Southern Metropolitan</v>
      </c>
      <c r="P11442" s="6">
        <f>MONTH(tbl_Sales[[#This Row],[Date]])</f>
        <v>8</v>
      </c>
      <c r="Q11442" s="6">
        <f>YEAR(tbl_Sales[[#This Row],[Date]])</f>
        <v>2017</v>
      </c>
    </row>
    <row r="11443" spans="1:17" x14ac:dyDescent="0.25">
      <c r="A11443" s="1">
        <v>42970</v>
      </c>
      <c r="B11443">
        <v>580000</v>
      </c>
      <c r="C11443" t="s">
        <v>13</v>
      </c>
      <c r="D11443" t="s">
        <v>12428</v>
      </c>
      <c r="E11443" t="s">
        <v>5</v>
      </c>
      <c r="F11443">
        <v>3146</v>
      </c>
      <c r="G11443">
        <v>2</v>
      </c>
      <c r="H11443">
        <v>1</v>
      </c>
      <c r="I11443">
        <v>1</v>
      </c>
      <c r="J11443">
        <v>200</v>
      </c>
      <c r="K11443">
        <v>1970</v>
      </c>
      <c r="L11443" t="s">
        <v>11619</v>
      </c>
      <c r="M11443" t="s">
        <v>102</v>
      </c>
      <c r="N11443" t="s">
        <v>76</v>
      </c>
      <c r="O11443" s="6" t="str">
        <f>INDEX(lkp_Region,MATCH(tbl_Sales[[#This Row],[Suburb]],lkp_Suburb,0))</f>
        <v>Southern Metropolitan</v>
      </c>
      <c r="P11443" s="6">
        <f>MONTH(tbl_Sales[[#This Row],[Date]])</f>
        <v>8</v>
      </c>
      <c r="Q11443" s="6">
        <f>YEAR(tbl_Sales[[#This Row],[Date]])</f>
        <v>2017</v>
      </c>
    </row>
    <row r="11444" spans="1:17" x14ac:dyDescent="0.25">
      <c r="A11444" s="1">
        <v>42970</v>
      </c>
      <c r="B11444">
        <v>2020000</v>
      </c>
      <c r="C11444" t="s">
        <v>2</v>
      </c>
      <c r="D11444" t="s">
        <v>12427</v>
      </c>
      <c r="E11444" t="s">
        <v>5</v>
      </c>
      <c r="F11444">
        <v>3144</v>
      </c>
      <c r="G11444">
        <v>3</v>
      </c>
      <c r="H11444">
        <v>2</v>
      </c>
      <c r="I11444">
        <v>2</v>
      </c>
      <c r="J11444">
        <v>400</v>
      </c>
      <c r="K11444">
        <v>2007</v>
      </c>
      <c r="L11444" t="s">
        <v>11620</v>
      </c>
      <c r="M11444" t="s">
        <v>388</v>
      </c>
      <c r="N11444" t="s">
        <v>76</v>
      </c>
      <c r="O11444" s="6" t="str">
        <f>INDEX(lkp_Region,MATCH(tbl_Sales[[#This Row],[Suburb]],lkp_Suburb,0))</f>
        <v>Southern Metropolitan</v>
      </c>
      <c r="P11444" s="6">
        <f>MONTH(tbl_Sales[[#This Row],[Date]])</f>
        <v>8</v>
      </c>
      <c r="Q11444" s="6">
        <f>YEAR(tbl_Sales[[#This Row],[Date]])</f>
        <v>2017</v>
      </c>
    </row>
    <row r="11445" spans="1:17" x14ac:dyDescent="0.25">
      <c r="A11445" s="1">
        <v>42970</v>
      </c>
      <c r="B11445">
        <v>1000000</v>
      </c>
      <c r="C11445" t="s">
        <v>2</v>
      </c>
      <c r="D11445" t="s">
        <v>12425</v>
      </c>
      <c r="E11445" t="s">
        <v>10</v>
      </c>
      <c r="F11445">
        <v>3182</v>
      </c>
      <c r="G11445">
        <v>3</v>
      </c>
      <c r="H11445">
        <v>1</v>
      </c>
      <c r="I11445">
        <v>1</v>
      </c>
      <c r="J11445">
        <v>198</v>
      </c>
      <c r="L11445" t="s">
        <v>11621</v>
      </c>
      <c r="M11445" t="s">
        <v>156</v>
      </c>
      <c r="N11445" t="s">
        <v>26</v>
      </c>
      <c r="O11445" s="6" t="str">
        <f>INDEX(lkp_Region,MATCH(tbl_Sales[[#This Row],[Suburb]],lkp_Suburb,0))</f>
        <v>Southern Metropolitan</v>
      </c>
      <c r="P11445" s="6">
        <f>MONTH(tbl_Sales[[#This Row],[Date]])</f>
        <v>8</v>
      </c>
      <c r="Q11445" s="6">
        <f>YEAR(tbl_Sales[[#This Row],[Date]])</f>
        <v>2017</v>
      </c>
    </row>
    <row r="11446" spans="1:17" x14ac:dyDescent="0.25">
      <c r="A11446" s="1">
        <v>42970</v>
      </c>
      <c r="B11446">
        <v>525000</v>
      </c>
      <c r="C11446" t="s">
        <v>51</v>
      </c>
      <c r="D11446" t="s">
        <v>12429</v>
      </c>
      <c r="E11446" t="s">
        <v>10</v>
      </c>
      <c r="F11446">
        <v>3046</v>
      </c>
      <c r="G11446">
        <v>3</v>
      </c>
      <c r="H11446">
        <v>1</v>
      </c>
      <c r="I11446">
        <v>1</v>
      </c>
      <c r="J11446">
        <v>194</v>
      </c>
      <c r="K11446">
        <v>2011</v>
      </c>
      <c r="L11446" t="s">
        <v>11622</v>
      </c>
      <c r="M11446" t="s">
        <v>78</v>
      </c>
      <c r="N11446" t="s">
        <v>18</v>
      </c>
      <c r="O11446" s="6" t="str">
        <f>INDEX(lkp_Region,MATCH(tbl_Sales[[#This Row],[Suburb]],lkp_Suburb,0))</f>
        <v>Northern Metropolitan</v>
      </c>
      <c r="P11446" s="6">
        <f>MONTH(tbl_Sales[[#This Row],[Date]])</f>
        <v>8</v>
      </c>
      <c r="Q11446" s="6">
        <f>YEAR(tbl_Sales[[#This Row],[Date]])</f>
        <v>2017</v>
      </c>
    </row>
    <row r="11447" spans="1:17" x14ac:dyDescent="0.25">
      <c r="A11447" s="1">
        <v>42970</v>
      </c>
      <c r="B11447">
        <v>550000</v>
      </c>
      <c r="C11447" t="s">
        <v>2</v>
      </c>
      <c r="D11447" t="s">
        <v>12427</v>
      </c>
      <c r="E11447" t="s">
        <v>10</v>
      </c>
      <c r="F11447">
        <v>3046</v>
      </c>
      <c r="G11447">
        <v>3</v>
      </c>
      <c r="H11447">
        <v>1</v>
      </c>
      <c r="I11447">
        <v>2</v>
      </c>
      <c r="J11447">
        <v>325</v>
      </c>
      <c r="K11447">
        <v>1950</v>
      </c>
      <c r="L11447" t="s">
        <v>11623</v>
      </c>
      <c r="M11447" t="s">
        <v>391</v>
      </c>
      <c r="N11447" t="s">
        <v>18</v>
      </c>
      <c r="O11447" s="6" t="str">
        <f>INDEX(lkp_Region,MATCH(tbl_Sales[[#This Row],[Suburb]],lkp_Suburb,0))</f>
        <v>Northern Metropolitan</v>
      </c>
      <c r="P11447" s="6">
        <f>MONTH(tbl_Sales[[#This Row],[Date]])</f>
        <v>8</v>
      </c>
      <c r="Q11447" s="6">
        <f>YEAR(tbl_Sales[[#This Row],[Date]])</f>
        <v>2017</v>
      </c>
    </row>
    <row r="11448" spans="1:17" x14ac:dyDescent="0.25">
      <c r="A11448" s="1">
        <v>42970</v>
      </c>
      <c r="B11448">
        <v>1407000</v>
      </c>
      <c r="C11448" t="s">
        <v>2</v>
      </c>
      <c r="D11448" t="s">
        <v>12429</v>
      </c>
      <c r="E11448" t="s">
        <v>10</v>
      </c>
      <c r="F11448">
        <v>3013</v>
      </c>
      <c r="G11448">
        <v>4</v>
      </c>
      <c r="H11448">
        <v>2</v>
      </c>
      <c r="I11448">
        <v>2</v>
      </c>
      <c r="J11448">
        <v>446</v>
      </c>
      <c r="K11448">
        <v>1955</v>
      </c>
      <c r="L11448" t="s">
        <v>11624</v>
      </c>
      <c r="M11448" t="s">
        <v>65</v>
      </c>
      <c r="N11448" t="s">
        <v>21</v>
      </c>
      <c r="O11448" s="6" t="str">
        <f>INDEX(lkp_Region,MATCH(tbl_Sales[[#This Row],[Suburb]],lkp_Suburb,0))</f>
        <v>Western Metropolitan</v>
      </c>
      <c r="P11448" s="6">
        <f>MONTH(tbl_Sales[[#This Row],[Date]])</f>
        <v>8</v>
      </c>
      <c r="Q11448" s="6">
        <f>YEAR(tbl_Sales[[#This Row],[Date]])</f>
        <v>2017</v>
      </c>
    </row>
    <row r="11449" spans="1:17" x14ac:dyDescent="0.25">
      <c r="A11449" s="1">
        <v>42970</v>
      </c>
      <c r="B11449">
        <v>736000</v>
      </c>
      <c r="C11449" t="s">
        <v>2</v>
      </c>
      <c r="D11449" t="s">
        <v>12429</v>
      </c>
      <c r="E11449" t="s">
        <v>10</v>
      </c>
      <c r="F11449">
        <v>3172</v>
      </c>
      <c r="G11449">
        <v>3</v>
      </c>
      <c r="H11449">
        <v>1</v>
      </c>
      <c r="I11449">
        <v>1</v>
      </c>
      <c r="J11449">
        <v>545</v>
      </c>
      <c r="L11449" t="s">
        <v>11625</v>
      </c>
      <c r="M11449" t="s">
        <v>8147</v>
      </c>
      <c r="N11449" t="s">
        <v>45</v>
      </c>
      <c r="O11449" s="6" t="str">
        <f>INDEX(lkp_Region,MATCH(tbl_Sales[[#This Row],[Suburb]],lkp_Suburb,0))</f>
        <v>South-Eastern Metropolitan</v>
      </c>
      <c r="P11449" s="6">
        <f>MONTH(tbl_Sales[[#This Row],[Date]])</f>
        <v>8</v>
      </c>
      <c r="Q11449" s="6">
        <f>YEAR(tbl_Sales[[#This Row],[Date]])</f>
        <v>2017</v>
      </c>
    </row>
    <row r="11450" spans="1:17" x14ac:dyDescent="0.25">
      <c r="A11450" s="1">
        <v>42970</v>
      </c>
      <c r="B11450">
        <v>2025000</v>
      </c>
      <c r="C11450" t="s">
        <v>2</v>
      </c>
      <c r="D11450" t="s">
        <v>12430</v>
      </c>
      <c r="E11450" t="s">
        <v>10</v>
      </c>
      <c r="F11450">
        <v>3194</v>
      </c>
      <c r="G11450">
        <v>4</v>
      </c>
      <c r="H11450">
        <v>2</v>
      </c>
      <c r="I11450">
        <v>2</v>
      </c>
      <c r="J11450">
        <v>408</v>
      </c>
      <c r="K11450">
        <v>2010</v>
      </c>
      <c r="L11450" t="s">
        <v>11626</v>
      </c>
      <c r="M11450" t="s">
        <v>8318</v>
      </c>
      <c r="N11450" t="s">
        <v>45</v>
      </c>
      <c r="O11450" s="6" t="str">
        <f>INDEX(lkp_Region,MATCH(tbl_Sales[[#This Row],[Suburb]],lkp_Suburb,0))</f>
        <v>South-Eastern Metropolitan</v>
      </c>
      <c r="P11450" s="6">
        <f>MONTH(tbl_Sales[[#This Row],[Date]])</f>
        <v>8</v>
      </c>
      <c r="Q11450" s="6">
        <f>YEAR(tbl_Sales[[#This Row],[Date]])</f>
        <v>2017</v>
      </c>
    </row>
    <row r="11451" spans="1:17" x14ac:dyDescent="0.25">
      <c r="A11451" s="1">
        <v>42970</v>
      </c>
      <c r="B11451">
        <v>495000</v>
      </c>
      <c r="C11451" t="s">
        <v>2</v>
      </c>
      <c r="D11451" t="s">
        <v>12427</v>
      </c>
      <c r="E11451" t="s">
        <v>10</v>
      </c>
      <c r="F11451">
        <v>3429</v>
      </c>
      <c r="G11451">
        <v>3</v>
      </c>
      <c r="H11451">
        <v>2</v>
      </c>
      <c r="I11451">
        <v>2</v>
      </c>
      <c r="J11451">
        <v>563</v>
      </c>
      <c r="K11451">
        <v>1994</v>
      </c>
      <c r="L11451" t="s">
        <v>11627</v>
      </c>
      <c r="M11451" t="s">
        <v>7691</v>
      </c>
      <c r="N11451" t="s">
        <v>195</v>
      </c>
      <c r="O11451" s="6" t="str">
        <f>INDEX(lkp_Region,MATCH(tbl_Sales[[#This Row],[Suburb]],lkp_Suburb,0))</f>
        <v>Western Metropolitan</v>
      </c>
      <c r="P11451" s="6">
        <f>MONTH(tbl_Sales[[#This Row],[Date]])</f>
        <v>8</v>
      </c>
      <c r="Q11451" s="6">
        <f>YEAR(tbl_Sales[[#This Row],[Date]])</f>
        <v>2017</v>
      </c>
    </row>
    <row r="11452" spans="1:17" x14ac:dyDescent="0.25">
      <c r="A11452" s="1">
        <v>42970</v>
      </c>
      <c r="B11452">
        <v>518500</v>
      </c>
      <c r="C11452" t="s">
        <v>2</v>
      </c>
      <c r="D11452" t="s">
        <v>12426</v>
      </c>
      <c r="E11452" t="s">
        <v>10</v>
      </c>
      <c r="F11452">
        <v>3047</v>
      </c>
      <c r="G11452">
        <v>3</v>
      </c>
      <c r="H11452">
        <v>1</v>
      </c>
      <c r="I11452">
        <v>0</v>
      </c>
      <c r="J11452">
        <v>576</v>
      </c>
      <c r="K11452">
        <v>1999</v>
      </c>
      <c r="L11452" t="s">
        <v>11628</v>
      </c>
      <c r="M11452" t="s">
        <v>7915</v>
      </c>
      <c r="N11452" t="s">
        <v>195</v>
      </c>
      <c r="O11452" s="6" t="str">
        <f>INDEX(lkp_Region,MATCH(tbl_Sales[[#This Row],[Suburb]],lkp_Suburb,0))</f>
        <v>Northern Metropolitan</v>
      </c>
      <c r="P11452" s="6">
        <f>MONTH(tbl_Sales[[#This Row],[Date]])</f>
        <v>8</v>
      </c>
      <c r="Q11452" s="6">
        <f>YEAR(tbl_Sales[[#This Row],[Date]])</f>
        <v>2017</v>
      </c>
    </row>
    <row r="11453" spans="1:17" x14ac:dyDescent="0.25">
      <c r="A11453" s="1">
        <v>42970</v>
      </c>
      <c r="B11453">
        <v>1000000</v>
      </c>
      <c r="C11453" t="s">
        <v>2</v>
      </c>
      <c r="D11453" t="s">
        <v>12432</v>
      </c>
      <c r="E11453" t="s">
        <v>10</v>
      </c>
      <c r="F11453">
        <v>3015</v>
      </c>
      <c r="G11453">
        <v>3</v>
      </c>
      <c r="H11453">
        <v>1</v>
      </c>
      <c r="I11453">
        <v>2</v>
      </c>
      <c r="J11453">
        <v>366</v>
      </c>
      <c r="L11453" t="s">
        <v>11629</v>
      </c>
      <c r="M11453" t="s">
        <v>133</v>
      </c>
      <c r="N11453" t="s">
        <v>69</v>
      </c>
      <c r="O11453" s="6" t="str">
        <f>INDEX(lkp_Region,MATCH(tbl_Sales[[#This Row],[Suburb]],lkp_Suburb,0))</f>
        <v>Western Metropolitan</v>
      </c>
      <c r="P11453" s="6">
        <f>MONTH(tbl_Sales[[#This Row],[Date]])</f>
        <v>8</v>
      </c>
      <c r="Q11453" s="6">
        <f>YEAR(tbl_Sales[[#This Row],[Date]])</f>
        <v>2017</v>
      </c>
    </row>
    <row r="11454" spans="1:17" x14ac:dyDescent="0.25">
      <c r="A11454" s="1">
        <v>42970</v>
      </c>
      <c r="B11454">
        <v>570000</v>
      </c>
      <c r="C11454" t="s">
        <v>2</v>
      </c>
      <c r="D11454" t="s">
        <v>12429</v>
      </c>
      <c r="E11454" t="s">
        <v>5</v>
      </c>
      <c r="F11454">
        <v>3200</v>
      </c>
      <c r="G11454">
        <v>3</v>
      </c>
      <c r="H11454">
        <v>1</v>
      </c>
      <c r="I11454">
        <v>4</v>
      </c>
      <c r="J11454">
        <v>632</v>
      </c>
      <c r="K11454">
        <v>1960</v>
      </c>
      <c r="L11454" t="s">
        <v>11630</v>
      </c>
      <c r="M11454" t="s">
        <v>9438</v>
      </c>
      <c r="N11454" t="s">
        <v>7773</v>
      </c>
      <c r="O11454" s="6" t="str">
        <f>INDEX(lkp_Region,MATCH(tbl_Sales[[#This Row],[Suburb]],lkp_Suburb,0))</f>
        <v>Eastern Victoria</v>
      </c>
      <c r="P11454" s="6">
        <f>MONTH(tbl_Sales[[#This Row],[Date]])</f>
        <v>8</v>
      </c>
      <c r="Q11454" s="6">
        <f>YEAR(tbl_Sales[[#This Row],[Date]])</f>
        <v>2017</v>
      </c>
    </row>
    <row r="11455" spans="1:17" x14ac:dyDescent="0.25">
      <c r="A11455" s="1">
        <v>42970</v>
      </c>
      <c r="B11455">
        <v>775000</v>
      </c>
      <c r="C11455" t="s">
        <v>2</v>
      </c>
      <c r="D11455" t="s">
        <v>12424</v>
      </c>
      <c r="E11455" t="s">
        <v>5</v>
      </c>
      <c r="F11455">
        <v>3806</v>
      </c>
      <c r="G11455">
        <v>4</v>
      </c>
      <c r="H11455">
        <v>2</v>
      </c>
      <c r="I11455">
        <v>2</v>
      </c>
      <c r="J11455">
        <v>520</v>
      </c>
      <c r="L11455" t="s">
        <v>11631</v>
      </c>
      <c r="M11455" t="s">
        <v>7733</v>
      </c>
      <c r="N11455" t="s">
        <v>7735</v>
      </c>
      <c r="O11455" s="6" t="str">
        <f>INDEX(lkp_Region,MATCH(tbl_Sales[[#This Row],[Suburb]],lkp_Suburb,0))</f>
        <v>Eastern Victoria</v>
      </c>
      <c r="P11455" s="6">
        <f>MONTH(tbl_Sales[[#This Row],[Date]])</f>
        <v>8</v>
      </c>
      <c r="Q11455" s="6">
        <f>YEAR(tbl_Sales[[#This Row],[Date]])</f>
        <v>2017</v>
      </c>
    </row>
    <row r="11456" spans="1:17" x14ac:dyDescent="0.25">
      <c r="A11456" s="1">
        <v>42970</v>
      </c>
      <c r="B11456">
        <v>520000</v>
      </c>
      <c r="C11456" t="s">
        <v>2</v>
      </c>
      <c r="D11456" t="s">
        <v>12423</v>
      </c>
      <c r="E11456" t="s">
        <v>5</v>
      </c>
      <c r="F11456">
        <v>3021</v>
      </c>
      <c r="G11456">
        <v>4</v>
      </c>
      <c r="H11456">
        <v>2</v>
      </c>
      <c r="I11456">
        <v>1</v>
      </c>
      <c r="J11456">
        <v>699</v>
      </c>
      <c r="K11456">
        <v>1950</v>
      </c>
      <c r="L11456" t="s">
        <v>11632</v>
      </c>
      <c r="M11456" t="s">
        <v>7948</v>
      </c>
      <c r="N11456" t="s">
        <v>3</v>
      </c>
      <c r="O11456" s="6" t="str">
        <f>INDEX(lkp_Region,MATCH(tbl_Sales[[#This Row],[Suburb]],lkp_Suburb,0))</f>
        <v>Western Metropolitan</v>
      </c>
      <c r="P11456" s="6">
        <f>MONTH(tbl_Sales[[#This Row],[Date]])</f>
        <v>8</v>
      </c>
      <c r="Q11456" s="6">
        <f>YEAR(tbl_Sales[[#This Row],[Date]])</f>
        <v>2017</v>
      </c>
    </row>
    <row r="11457" spans="1:17" x14ac:dyDescent="0.25">
      <c r="A11457" s="1">
        <v>42970</v>
      </c>
      <c r="B11457">
        <v>840000</v>
      </c>
      <c r="C11457" t="s">
        <v>2</v>
      </c>
      <c r="D11457" t="s">
        <v>12423</v>
      </c>
      <c r="E11457" t="s">
        <v>10</v>
      </c>
      <c r="F11457">
        <v>3088</v>
      </c>
      <c r="G11457">
        <v>3</v>
      </c>
      <c r="H11457">
        <v>1</v>
      </c>
      <c r="I11457">
        <v>2</v>
      </c>
      <c r="J11457">
        <v>509</v>
      </c>
      <c r="K11457">
        <v>2000</v>
      </c>
      <c r="L11457" t="s">
        <v>11633</v>
      </c>
      <c r="M11457" t="s">
        <v>9224</v>
      </c>
      <c r="N11457" t="s">
        <v>150</v>
      </c>
      <c r="O11457" s="6" t="str">
        <f>INDEX(lkp_Region,MATCH(tbl_Sales[[#This Row],[Suburb]],lkp_Suburb,0))</f>
        <v>Eastern Metropolitan</v>
      </c>
      <c r="P11457" s="6">
        <f>MONTH(tbl_Sales[[#This Row],[Date]])</f>
        <v>8</v>
      </c>
      <c r="Q11457" s="6">
        <f>YEAR(tbl_Sales[[#This Row],[Date]])</f>
        <v>2017</v>
      </c>
    </row>
    <row r="11458" spans="1:17" x14ac:dyDescent="0.25">
      <c r="A11458" s="1">
        <v>42971</v>
      </c>
      <c r="B11458">
        <v>381000</v>
      </c>
      <c r="C11458" t="s">
        <v>13</v>
      </c>
      <c r="D11458" t="s">
        <v>12427</v>
      </c>
      <c r="E11458" t="s">
        <v>5</v>
      </c>
      <c r="F11458">
        <v>3068</v>
      </c>
      <c r="G11458">
        <v>1</v>
      </c>
      <c r="H11458">
        <v>1</v>
      </c>
      <c r="I11458">
        <v>1</v>
      </c>
      <c r="J11458">
        <v>454</v>
      </c>
      <c r="L11458" t="s">
        <v>11634</v>
      </c>
      <c r="M11458" t="s">
        <v>72</v>
      </c>
      <c r="N11458" t="s">
        <v>8</v>
      </c>
      <c r="O11458" s="6" t="str">
        <f>INDEX(lkp_Region,MATCH(tbl_Sales[[#This Row],[Suburb]],lkp_Suburb,0))</f>
        <v>Northern Metropolitan</v>
      </c>
      <c r="P11458" s="6">
        <f>MONTH(tbl_Sales[[#This Row],[Date]])</f>
        <v>8</v>
      </c>
      <c r="Q11458" s="6">
        <f>YEAR(tbl_Sales[[#This Row],[Date]])</f>
        <v>2017</v>
      </c>
    </row>
    <row r="11459" spans="1:17" x14ac:dyDescent="0.25">
      <c r="A11459" s="1">
        <v>42971</v>
      </c>
      <c r="B11459">
        <v>1502000</v>
      </c>
      <c r="C11459" t="s">
        <v>2</v>
      </c>
      <c r="D11459" t="s">
        <v>12427</v>
      </c>
      <c r="E11459" t="s">
        <v>10</v>
      </c>
      <c r="F11459">
        <v>3068</v>
      </c>
      <c r="G11459">
        <v>3</v>
      </c>
      <c r="H11459">
        <v>1</v>
      </c>
      <c r="I11459">
        <v>0</v>
      </c>
      <c r="J11459">
        <v>179</v>
      </c>
      <c r="L11459" t="s">
        <v>11635</v>
      </c>
      <c r="M11459" t="s">
        <v>72</v>
      </c>
      <c r="N11459" t="s">
        <v>8</v>
      </c>
      <c r="O11459" s="6" t="str">
        <f>INDEX(lkp_Region,MATCH(tbl_Sales[[#This Row],[Suburb]],lkp_Suburb,0))</f>
        <v>Northern Metropolitan</v>
      </c>
      <c r="P11459" s="6">
        <f>MONTH(tbl_Sales[[#This Row],[Date]])</f>
        <v>8</v>
      </c>
      <c r="Q11459" s="6">
        <f>YEAR(tbl_Sales[[#This Row],[Date]])</f>
        <v>2017</v>
      </c>
    </row>
    <row r="11460" spans="1:17" x14ac:dyDescent="0.25">
      <c r="A11460" s="1">
        <v>42971</v>
      </c>
      <c r="B11460">
        <v>2700000</v>
      </c>
      <c r="C11460" t="s">
        <v>2</v>
      </c>
      <c r="D11460" t="s">
        <v>12425</v>
      </c>
      <c r="E11460" t="s">
        <v>5</v>
      </c>
      <c r="F11460">
        <v>3065</v>
      </c>
      <c r="G11460">
        <v>3</v>
      </c>
      <c r="H11460">
        <v>3</v>
      </c>
      <c r="I11460">
        <v>1</v>
      </c>
      <c r="J11460">
        <v>433014</v>
      </c>
      <c r="L11460" t="s">
        <v>11636</v>
      </c>
      <c r="M11460" t="s">
        <v>427</v>
      </c>
      <c r="N11460" t="s">
        <v>8</v>
      </c>
      <c r="O11460" s="6" t="str">
        <f>INDEX(lkp_Region,MATCH(tbl_Sales[[#This Row],[Suburb]],lkp_Suburb,0))</f>
        <v>Northern Metropolitan</v>
      </c>
      <c r="P11460" s="6">
        <f>MONTH(tbl_Sales[[#This Row],[Date]])</f>
        <v>8</v>
      </c>
      <c r="Q11460" s="6">
        <f>YEAR(tbl_Sales[[#This Row],[Date]])</f>
        <v>2017</v>
      </c>
    </row>
    <row r="11461" spans="1:17" x14ac:dyDescent="0.25">
      <c r="A11461" s="1">
        <v>42971</v>
      </c>
      <c r="B11461">
        <v>557000</v>
      </c>
      <c r="C11461" t="s">
        <v>2</v>
      </c>
      <c r="D11461" t="s">
        <v>12430</v>
      </c>
      <c r="E11461" t="s">
        <v>5</v>
      </c>
      <c r="F11461">
        <v>3029</v>
      </c>
      <c r="G11461">
        <v>3</v>
      </c>
      <c r="H11461">
        <v>1</v>
      </c>
      <c r="I11461">
        <v>2</v>
      </c>
      <c r="J11461">
        <v>577</v>
      </c>
      <c r="K11461">
        <v>1975</v>
      </c>
      <c r="L11461" t="s">
        <v>11637</v>
      </c>
      <c r="M11461" t="s">
        <v>7962</v>
      </c>
      <c r="N11461" t="s">
        <v>7964</v>
      </c>
      <c r="O11461" s="6" t="str">
        <f>INDEX(lkp_Region,MATCH(tbl_Sales[[#This Row],[Suburb]],lkp_Suburb,0))</f>
        <v>Western Metropolitan</v>
      </c>
      <c r="P11461" s="6">
        <f>MONTH(tbl_Sales[[#This Row],[Date]])</f>
        <v>8</v>
      </c>
      <c r="Q11461" s="6">
        <f>YEAR(tbl_Sales[[#This Row],[Date]])</f>
        <v>2017</v>
      </c>
    </row>
    <row r="11462" spans="1:17" x14ac:dyDescent="0.25">
      <c r="A11462" s="1">
        <v>42971</v>
      </c>
      <c r="B11462">
        <v>390000</v>
      </c>
      <c r="C11462" t="s">
        <v>13</v>
      </c>
      <c r="D11462" t="s">
        <v>12427</v>
      </c>
      <c r="E11462" t="s">
        <v>10</v>
      </c>
      <c r="F11462">
        <v>3750</v>
      </c>
      <c r="G11462">
        <v>2</v>
      </c>
      <c r="H11462">
        <v>1</v>
      </c>
      <c r="I11462">
        <v>1</v>
      </c>
      <c r="J11462">
        <v>197</v>
      </c>
      <c r="L11462" t="s">
        <v>11638</v>
      </c>
      <c r="M11462" t="s">
        <v>9280</v>
      </c>
      <c r="N11462" t="s">
        <v>7515</v>
      </c>
      <c r="O11462" s="6" t="str">
        <f>INDEX(lkp_Region,MATCH(tbl_Sales[[#This Row],[Suburb]],lkp_Suburb,0))</f>
        <v>Northern Metropolitan</v>
      </c>
      <c r="P11462" s="6">
        <f>MONTH(tbl_Sales[[#This Row],[Date]])</f>
        <v>8</v>
      </c>
      <c r="Q11462" s="6">
        <f>YEAR(tbl_Sales[[#This Row],[Date]])</f>
        <v>2017</v>
      </c>
    </row>
    <row r="11463" spans="1:17" x14ac:dyDescent="0.25">
      <c r="A11463" s="1">
        <v>42971</v>
      </c>
      <c r="B11463">
        <v>775500</v>
      </c>
      <c r="C11463" t="s">
        <v>2</v>
      </c>
      <c r="D11463" t="s">
        <v>12424</v>
      </c>
      <c r="E11463" t="s">
        <v>10</v>
      </c>
      <c r="F11463">
        <v>3082</v>
      </c>
      <c r="G11463">
        <v>3</v>
      </c>
      <c r="H11463">
        <v>1</v>
      </c>
      <c r="I11463">
        <v>4</v>
      </c>
      <c r="J11463">
        <v>840</v>
      </c>
      <c r="K11463">
        <v>1980</v>
      </c>
      <c r="L11463" t="s">
        <v>11639</v>
      </c>
      <c r="M11463" t="s">
        <v>7706</v>
      </c>
      <c r="N11463" t="s">
        <v>7515</v>
      </c>
      <c r="O11463" s="6" t="str">
        <f>INDEX(lkp_Region,MATCH(tbl_Sales[[#This Row],[Suburb]],lkp_Suburb,0))</f>
        <v>Northern Metropolitan</v>
      </c>
      <c r="P11463" s="6">
        <f>MONTH(tbl_Sales[[#This Row],[Date]])</f>
        <v>8</v>
      </c>
      <c r="Q11463" s="6">
        <f>YEAR(tbl_Sales[[#This Row],[Date]])</f>
        <v>2017</v>
      </c>
    </row>
    <row r="11464" spans="1:17" x14ac:dyDescent="0.25">
      <c r="A11464" s="1">
        <v>42971</v>
      </c>
      <c r="B11464">
        <v>500000</v>
      </c>
      <c r="C11464" t="s">
        <v>13</v>
      </c>
      <c r="D11464" t="s">
        <v>12428</v>
      </c>
      <c r="E11464" t="s">
        <v>5</v>
      </c>
      <c r="F11464">
        <v>3181</v>
      </c>
      <c r="G11464">
        <v>2</v>
      </c>
      <c r="H11464">
        <v>1</v>
      </c>
      <c r="I11464">
        <v>1</v>
      </c>
      <c r="J11464">
        <v>0</v>
      </c>
      <c r="K11464">
        <v>1960</v>
      </c>
      <c r="L11464" t="s">
        <v>11640</v>
      </c>
      <c r="M11464" t="s">
        <v>302</v>
      </c>
      <c r="N11464" t="s">
        <v>76</v>
      </c>
      <c r="O11464" s="6" t="str">
        <f>INDEX(lkp_Region,MATCH(tbl_Sales[[#This Row],[Suburb]],lkp_Suburb,0))</f>
        <v>Southern Metropolitan</v>
      </c>
      <c r="P11464" s="6">
        <f>MONTH(tbl_Sales[[#This Row],[Date]])</f>
        <v>8</v>
      </c>
      <c r="Q11464" s="6">
        <f>YEAR(tbl_Sales[[#This Row],[Date]])</f>
        <v>2017</v>
      </c>
    </row>
    <row r="11465" spans="1:17" x14ac:dyDescent="0.25">
      <c r="A11465" s="1">
        <v>42971</v>
      </c>
      <c r="B11465">
        <v>2500000</v>
      </c>
      <c r="C11465" t="s">
        <v>2</v>
      </c>
      <c r="D11465" t="s">
        <v>12429</v>
      </c>
      <c r="E11465" t="s">
        <v>5</v>
      </c>
      <c r="F11465">
        <v>3145</v>
      </c>
      <c r="G11465">
        <v>3</v>
      </c>
      <c r="H11465">
        <v>3</v>
      </c>
      <c r="I11465">
        <v>3</v>
      </c>
      <c r="J11465">
        <v>1011</v>
      </c>
      <c r="K11465">
        <v>1925</v>
      </c>
      <c r="L11465" t="s">
        <v>11641</v>
      </c>
      <c r="M11465" t="s">
        <v>74</v>
      </c>
      <c r="N11465" t="s">
        <v>76</v>
      </c>
      <c r="O11465" s="6" t="str">
        <f>INDEX(lkp_Region,MATCH(tbl_Sales[[#This Row],[Suburb]],lkp_Suburb,0))</f>
        <v>Southern Metropolitan</v>
      </c>
      <c r="P11465" s="6">
        <f>MONTH(tbl_Sales[[#This Row],[Date]])</f>
        <v>8</v>
      </c>
      <c r="Q11465" s="6">
        <f>YEAR(tbl_Sales[[#This Row],[Date]])</f>
        <v>2017</v>
      </c>
    </row>
    <row r="11466" spans="1:17" x14ac:dyDescent="0.25">
      <c r="A11466" s="1">
        <v>42971</v>
      </c>
      <c r="B11466">
        <v>830000</v>
      </c>
      <c r="C11466" t="s">
        <v>2</v>
      </c>
      <c r="D11466" t="s">
        <v>12424</v>
      </c>
      <c r="E11466" t="s">
        <v>5</v>
      </c>
      <c r="F11466">
        <v>3095</v>
      </c>
      <c r="G11466">
        <v>3</v>
      </c>
      <c r="H11466">
        <v>2</v>
      </c>
      <c r="I11466">
        <v>1</v>
      </c>
      <c r="J11466">
        <v>817</v>
      </c>
      <c r="K11466">
        <v>1970</v>
      </c>
      <c r="L11466" t="s">
        <v>11642</v>
      </c>
      <c r="M11466" t="s">
        <v>7521</v>
      </c>
      <c r="N11466" t="s">
        <v>7523</v>
      </c>
      <c r="O11466" s="6" t="str">
        <f>INDEX(lkp_Region,MATCH(tbl_Sales[[#This Row],[Suburb]],lkp_Suburb,0))</f>
        <v>Eastern Metropolitan</v>
      </c>
      <c r="P11466" s="6">
        <f>MONTH(tbl_Sales[[#This Row],[Date]])</f>
        <v>8</v>
      </c>
      <c r="Q11466" s="6">
        <f>YEAR(tbl_Sales[[#This Row],[Date]])</f>
        <v>2017</v>
      </c>
    </row>
    <row r="11467" spans="1:17" x14ac:dyDescent="0.25">
      <c r="A11467" s="1">
        <v>42971</v>
      </c>
      <c r="B11467">
        <v>500000</v>
      </c>
      <c r="C11467" t="s">
        <v>13</v>
      </c>
      <c r="D11467" t="s">
        <v>12424</v>
      </c>
      <c r="E11467" t="s">
        <v>10</v>
      </c>
      <c r="F11467">
        <v>3046</v>
      </c>
      <c r="G11467">
        <v>2</v>
      </c>
      <c r="H11467">
        <v>1</v>
      </c>
      <c r="I11467">
        <v>2</v>
      </c>
      <c r="J11467">
        <v>304</v>
      </c>
      <c r="L11467" t="s">
        <v>11643</v>
      </c>
      <c r="M11467" t="s">
        <v>391</v>
      </c>
      <c r="N11467" t="s">
        <v>18</v>
      </c>
      <c r="O11467" s="6" t="str">
        <f>INDEX(lkp_Region,MATCH(tbl_Sales[[#This Row],[Suburb]],lkp_Suburb,0))</f>
        <v>Northern Metropolitan</v>
      </c>
      <c r="P11467" s="6">
        <f>MONTH(tbl_Sales[[#This Row],[Date]])</f>
        <v>8</v>
      </c>
      <c r="Q11467" s="6">
        <f>YEAR(tbl_Sales[[#This Row],[Date]])</f>
        <v>2017</v>
      </c>
    </row>
    <row r="11468" spans="1:17" x14ac:dyDescent="0.25">
      <c r="A11468" s="1">
        <v>42971</v>
      </c>
      <c r="B11468">
        <v>867000</v>
      </c>
      <c r="C11468" t="s">
        <v>2</v>
      </c>
      <c r="D11468" t="s">
        <v>12430</v>
      </c>
      <c r="E11468" t="s">
        <v>10</v>
      </c>
      <c r="F11468">
        <v>3058</v>
      </c>
      <c r="G11468">
        <v>1</v>
      </c>
      <c r="H11468">
        <v>1</v>
      </c>
      <c r="I11468">
        <v>4</v>
      </c>
      <c r="J11468">
        <v>741</v>
      </c>
      <c r="L11468" t="s">
        <v>11644</v>
      </c>
      <c r="M11468" t="s">
        <v>499</v>
      </c>
      <c r="N11468" t="s">
        <v>18</v>
      </c>
      <c r="O11468" s="6" t="str">
        <f>INDEX(lkp_Region,MATCH(tbl_Sales[[#This Row],[Suburb]],lkp_Suburb,0))</f>
        <v>Northern Metropolitan</v>
      </c>
      <c r="P11468" s="6">
        <f>MONTH(tbl_Sales[[#This Row],[Date]])</f>
        <v>8</v>
      </c>
      <c r="Q11468" s="6">
        <f>YEAR(tbl_Sales[[#This Row],[Date]])</f>
        <v>2017</v>
      </c>
    </row>
    <row r="11469" spans="1:17" x14ac:dyDescent="0.25">
      <c r="A11469" s="1">
        <v>42971</v>
      </c>
      <c r="B11469">
        <v>900000</v>
      </c>
      <c r="C11469" t="s">
        <v>2</v>
      </c>
      <c r="D11469" t="s">
        <v>12427</v>
      </c>
      <c r="E11469" t="s">
        <v>5</v>
      </c>
      <c r="F11469">
        <v>3043</v>
      </c>
      <c r="G11469">
        <v>3</v>
      </c>
      <c r="H11469">
        <v>2</v>
      </c>
      <c r="I11469">
        <v>2</v>
      </c>
      <c r="J11469">
        <v>453</v>
      </c>
      <c r="L11469" t="s">
        <v>11645</v>
      </c>
      <c r="M11469" t="s">
        <v>556</v>
      </c>
      <c r="N11469" t="s">
        <v>18</v>
      </c>
      <c r="O11469" s="6" t="str">
        <f>INDEX(lkp_Region,MATCH(tbl_Sales[[#This Row],[Suburb]],lkp_Suburb,0))</f>
        <v>Western Metropolitan</v>
      </c>
      <c r="P11469" s="6">
        <f>MONTH(tbl_Sales[[#This Row],[Date]])</f>
        <v>8</v>
      </c>
      <c r="Q11469" s="6">
        <f>YEAR(tbl_Sales[[#This Row],[Date]])</f>
        <v>2017</v>
      </c>
    </row>
    <row r="11470" spans="1:17" x14ac:dyDescent="0.25">
      <c r="A11470" s="1">
        <v>42971</v>
      </c>
      <c r="B11470">
        <v>900000</v>
      </c>
      <c r="C11470" t="s">
        <v>2</v>
      </c>
      <c r="D11470" t="s">
        <v>12431</v>
      </c>
      <c r="E11470" t="s">
        <v>5</v>
      </c>
      <c r="F11470">
        <v>3012</v>
      </c>
      <c r="G11470">
        <v>3</v>
      </c>
      <c r="H11470">
        <v>1</v>
      </c>
      <c r="I11470">
        <v>1</v>
      </c>
      <c r="J11470">
        <v>275</v>
      </c>
      <c r="K11470">
        <v>1936</v>
      </c>
      <c r="L11470" t="s">
        <v>11646</v>
      </c>
      <c r="M11470" t="s">
        <v>336</v>
      </c>
      <c r="N11470" t="s">
        <v>21</v>
      </c>
      <c r="O11470" s="6" t="str">
        <f>INDEX(lkp_Region,MATCH(tbl_Sales[[#This Row],[Suburb]],lkp_Suburb,0))</f>
        <v>Western Metropolitan</v>
      </c>
      <c r="P11470" s="6">
        <f>MONTH(tbl_Sales[[#This Row],[Date]])</f>
        <v>8</v>
      </c>
      <c r="Q11470" s="6">
        <f>YEAR(tbl_Sales[[#This Row],[Date]])</f>
        <v>2017</v>
      </c>
    </row>
    <row r="11471" spans="1:17" x14ac:dyDescent="0.25">
      <c r="A11471" s="1">
        <v>42971</v>
      </c>
      <c r="B11471">
        <v>815000</v>
      </c>
      <c r="C11471" t="s">
        <v>51</v>
      </c>
      <c r="D11471" t="s">
        <v>12428</v>
      </c>
      <c r="E11471" t="s">
        <v>10</v>
      </c>
      <c r="F11471">
        <v>3018</v>
      </c>
      <c r="G11471">
        <v>3</v>
      </c>
      <c r="H11471">
        <v>2</v>
      </c>
      <c r="I11471">
        <v>2</v>
      </c>
      <c r="J11471">
        <v>159</v>
      </c>
      <c r="K11471">
        <v>2014</v>
      </c>
      <c r="L11471" t="s">
        <v>11647</v>
      </c>
      <c r="M11471" t="s">
        <v>67</v>
      </c>
      <c r="N11471" t="s">
        <v>69</v>
      </c>
      <c r="O11471" s="6" t="str">
        <f>INDEX(lkp_Region,MATCH(tbl_Sales[[#This Row],[Suburb]],lkp_Suburb,0))</f>
        <v>Western Metropolitan</v>
      </c>
      <c r="P11471" s="6">
        <f>MONTH(tbl_Sales[[#This Row],[Date]])</f>
        <v>8</v>
      </c>
      <c r="Q11471" s="6">
        <f>YEAR(tbl_Sales[[#This Row],[Date]])</f>
        <v>2017</v>
      </c>
    </row>
    <row r="11472" spans="1:17" x14ac:dyDescent="0.25">
      <c r="A11472" s="1">
        <v>42971</v>
      </c>
      <c r="B11472">
        <v>1050000</v>
      </c>
      <c r="C11472" t="s">
        <v>2</v>
      </c>
      <c r="D11472" t="s">
        <v>12425</v>
      </c>
      <c r="E11472" t="s">
        <v>5</v>
      </c>
      <c r="F11472">
        <v>3015</v>
      </c>
      <c r="G11472">
        <v>2</v>
      </c>
      <c r="H11472">
        <v>1</v>
      </c>
      <c r="I11472">
        <v>0</v>
      </c>
      <c r="J11472">
        <v>571</v>
      </c>
      <c r="L11472" t="s">
        <v>11648</v>
      </c>
      <c r="M11472" t="s">
        <v>133</v>
      </c>
      <c r="N11472" t="s">
        <v>69</v>
      </c>
      <c r="O11472" s="6" t="str">
        <f>INDEX(lkp_Region,MATCH(tbl_Sales[[#This Row],[Suburb]],lkp_Suburb,0))</f>
        <v>Western Metropolitan</v>
      </c>
      <c r="P11472" s="6">
        <f>MONTH(tbl_Sales[[#This Row],[Date]])</f>
        <v>8</v>
      </c>
      <c r="Q11472" s="6">
        <f>YEAR(tbl_Sales[[#This Row],[Date]])</f>
        <v>2017</v>
      </c>
    </row>
    <row r="11473" spans="1:17" x14ac:dyDescent="0.25">
      <c r="A11473" s="1">
        <v>42971</v>
      </c>
      <c r="B11473">
        <v>725000</v>
      </c>
      <c r="C11473" t="s">
        <v>2</v>
      </c>
      <c r="D11473" t="s">
        <v>12430</v>
      </c>
      <c r="E11473" t="s">
        <v>10</v>
      </c>
      <c r="F11473">
        <v>3173</v>
      </c>
      <c r="G11473">
        <v>3</v>
      </c>
      <c r="H11473">
        <v>2</v>
      </c>
      <c r="I11473">
        <v>4</v>
      </c>
      <c r="J11473">
        <v>553</v>
      </c>
      <c r="L11473" t="s">
        <v>11649</v>
      </c>
      <c r="M11473" t="s">
        <v>7728</v>
      </c>
      <c r="N11473" t="s">
        <v>7727</v>
      </c>
      <c r="O11473" s="6" t="str">
        <f>INDEX(lkp_Region,MATCH(tbl_Sales[[#This Row],[Suburb]],lkp_Suburb,0))</f>
        <v>South-Eastern Metropolitan</v>
      </c>
      <c r="P11473" s="6">
        <f>MONTH(tbl_Sales[[#This Row],[Date]])</f>
        <v>8</v>
      </c>
      <c r="Q11473" s="6">
        <f>YEAR(tbl_Sales[[#This Row],[Date]])</f>
        <v>2017</v>
      </c>
    </row>
    <row r="11474" spans="1:17" x14ac:dyDescent="0.25">
      <c r="A11474" s="1">
        <v>42971</v>
      </c>
      <c r="B11474">
        <v>495000</v>
      </c>
      <c r="C11474" t="s">
        <v>13</v>
      </c>
      <c r="D11474" t="s">
        <v>12427</v>
      </c>
      <c r="E11474" t="s">
        <v>10</v>
      </c>
      <c r="F11474">
        <v>3073</v>
      </c>
      <c r="G11474">
        <v>2</v>
      </c>
      <c r="H11474">
        <v>1</v>
      </c>
      <c r="I11474">
        <v>1</v>
      </c>
      <c r="J11474">
        <v>134</v>
      </c>
      <c r="K11474">
        <v>2013</v>
      </c>
      <c r="L11474" t="s">
        <v>11650</v>
      </c>
      <c r="M11474" t="s">
        <v>93</v>
      </c>
      <c r="N11474" t="s">
        <v>62</v>
      </c>
      <c r="O11474" s="6" t="str">
        <f>INDEX(lkp_Region,MATCH(tbl_Sales[[#This Row],[Suburb]],lkp_Suburb,0))</f>
        <v>Northern Metropolitan</v>
      </c>
      <c r="P11474" s="6">
        <f>MONTH(tbl_Sales[[#This Row],[Date]])</f>
        <v>8</v>
      </c>
      <c r="Q11474" s="6">
        <f>YEAR(tbl_Sales[[#This Row],[Date]])</f>
        <v>2017</v>
      </c>
    </row>
    <row r="11475" spans="1:17" x14ac:dyDescent="0.25">
      <c r="A11475" s="1">
        <v>42971</v>
      </c>
      <c r="B11475">
        <v>760000</v>
      </c>
      <c r="C11475" t="s">
        <v>2</v>
      </c>
      <c r="D11475" t="s">
        <v>12423</v>
      </c>
      <c r="E11475" t="s">
        <v>10</v>
      </c>
      <c r="F11475">
        <v>3020</v>
      </c>
      <c r="G11475">
        <v>3</v>
      </c>
      <c r="H11475">
        <v>1</v>
      </c>
      <c r="I11475">
        <v>2</v>
      </c>
      <c r="J11475">
        <v>1143</v>
      </c>
      <c r="K11475">
        <v>1980</v>
      </c>
      <c r="L11475" t="s">
        <v>11651</v>
      </c>
      <c r="M11475" t="s">
        <v>141</v>
      </c>
      <c r="N11475" t="s">
        <v>3</v>
      </c>
      <c r="O11475" s="6" t="str">
        <f>INDEX(lkp_Region,MATCH(tbl_Sales[[#This Row],[Suburb]],lkp_Suburb,0))</f>
        <v>Western Metropolitan</v>
      </c>
      <c r="P11475" s="6">
        <f>MONTH(tbl_Sales[[#This Row],[Date]])</f>
        <v>8</v>
      </c>
      <c r="Q11475" s="6">
        <f>YEAR(tbl_Sales[[#This Row],[Date]])</f>
        <v>2017</v>
      </c>
    </row>
    <row r="11476" spans="1:17" x14ac:dyDescent="0.25">
      <c r="A11476" s="1">
        <v>42971</v>
      </c>
      <c r="B11476">
        <v>710000</v>
      </c>
      <c r="C11476" t="s">
        <v>2</v>
      </c>
      <c r="D11476" t="s">
        <v>12427</v>
      </c>
      <c r="E11476" t="s">
        <v>10</v>
      </c>
      <c r="F11476">
        <v>3087</v>
      </c>
      <c r="G11476">
        <v>3</v>
      </c>
      <c r="H11476">
        <v>1</v>
      </c>
      <c r="I11476">
        <v>2</v>
      </c>
      <c r="J11476">
        <v>600</v>
      </c>
      <c r="K11476">
        <v>1974</v>
      </c>
      <c r="L11476" t="s">
        <v>11652</v>
      </c>
      <c r="M11476" t="s">
        <v>7565</v>
      </c>
      <c r="N11476" t="s">
        <v>150</v>
      </c>
      <c r="O11476" s="6" t="str">
        <f>INDEX(lkp_Region,MATCH(tbl_Sales[[#This Row],[Suburb]],lkp_Suburb,0))</f>
        <v>Northern Metropolitan</v>
      </c>
      <c r="P11476" s="6">
        <f>MONTH(tbl_Sales[[#This Row],[Date]])</f>
        <v>8</v>
      </c>
      <c r="Q11476" s="6">
        <f>YEAR(tbl_Sales[[#This Row],[Date]])</f>
        <v>2017</v>
      </c>
    </row>
    <row r="11477" spans="1:17" x14ac:dyDescent="0.25">
      <c r="A11477" s="1">
        <v>42972</v>
      </c>
      <c r="B11477">
        <v>526000</v>
      </c>
      <c r="C11477" t="s">
        <v>2</v>
      </c>
      <c r="D11477" t="s">
        <v>12430</v>
      </c>
      <c r="E11477" t="s">
        <v>10</v>
      </c>
      <c r="F11477">
        <v>3029</v>
      </c>
      <c r="G11477">
        <v>3</v>
      </c>
      <c r="H11477">
        <v>2</v>
      </c>
      <c r="I11477">
        <v>2</v>
      </c>
      <c r="J11477">
        <v>407</v>
      </c>
      <c r="K11477">
        <v>2010</v>
      </c>
      <c r="L11477" t="s">
        <v>11653</v>
      </c>
      <c r="M11477" t="s">
        <v>10627</v>
      </c>
      <c r="N11477" t="s">
        <v>7964</v>
      </c>
      <c r="O11477" s="6" t="str">
        <f>INDEX(lkp_Region,MATCH(tbl_Sales[[#This Row],[Suburb]],lkp_Suburb,0))</f>
        <v>Western Metropolitan</v>
      </c>
      <c r="P11477" s="6">
        <f>MONTH(tbl_Sales[[#This Row],[Date]])</f>
        <v>8</v>
      </c>
      <c r="Q11477" s="6">
        <f>YEAR(tbl_Sales[[#This Row],[Date]])</f>
        <v>2017</v>
      </c>
    </row>
    <row r="11478" spans="1:17" x14ac:dyDescent="0.25">
      <c r="A11478" s="1">
        <v>42972</v>
      </c>
      <c r="B11478">
        <v>586000</v>
      </c>
      <c r="C11478" t="s">
        <v>2</v>
      </c>
      <c r="D11478" t="s">
        <v>12431</v>
      </c>
      <c r="E11478" t="s">
        <v>10</v>
      </c>
      <c r="F11478">
        <v>3029</v>
      </c>
      <c r="G11478">
        <v>4</v>
      </c>
      <c r="H11478">
        <v>2</v>
      </c>
      <c r="I11478">
        <v>2</v>
      </c>
      <c r="J11478">
        <v>462</v>
      </c>
      <c r="K11478">
        <v>2012</v>
      </c>
      <c r="L11478" t="s">
        <v>11654</v>
      </c>
      <c r="M11478" t="s">
        <v>10627</v>
      </c>
      <c r="N11478" t="s">
        <v>7964</v>
      </c>
      <c r="O11478" s="6" t="str">
        <f>INDEX(lkp_Region,MATCH(tbl_Sales[[#This Row],[Suburb]],lkp_Suburb,0))</f>
        <v>Western Metropolitan</v>
      </c>
      <c r="P11478" s="6">
        <f>MONTH(tbl_Sales[[#This Row],[Date]])</f>
        <v>8</v>
      </c>
      <c r="Q11478" s="6">
        <f>YEAR(tbl_Sales[[#This Row],[Date]])</f>
        <v>2017</v>
      </c>
    </row>
    <row r="11479" spans="1:17" x14ac:dyDescent="0.25">
      <c r="A11479" s="1">
        <v>42972</v>
      </c>
      <c r="B11479">
        <v>645000</v>
      </c>
      <c r="C11479" t="s">
        <v>2</v>
      </c>
      <c r="D11479" t="s">
        <v>12426</v>
      </c>
      <c r="E11479" t="s">
        <v>10</v>
      </c>
      <c r="F11479">
        <v>3030</v>
      </c>
      <c r="G11479">
        <v>4</v>
      </c>
      <c r="H11479">
        <v>2</v>
      </c>
      <c r="I11479">
        <v>2</v>
      </c>
      <c r="J11479">
        <v>702</v>
      </c>
      <c r="L11479" t="s">
        <v>11655</v>
      </c>
      <c r="M11479" t="s">
        <v>8069</v>
      </c>
      <c r="N11479" t="s">
        <v>7964</v>
      </c>
      <c r="O11479" s="6" t="str">
        <f>INDEX(lkp_Region,MATCH(tbl_Sales[[#This Row],[Suburb]],lkp_Suburb,0))</f>
        <v>Western Metropolitan</v>
      </c>
      <c r="P11479" s="6">
        <f>MONTH(tbl_Sales[[#This Row],[Date]])</f>
        <v>8</v>
      </c>
      <c r="Q11479" s="6">
        <f>YEAR(tbl_Sales[[#This Row],[Date]])</f>
        <v>2017</v>
      </c>
    </row>
    <row r="11480" spans="1:17" x14ac:dyDescent="0.25">
      <c r="A11480" s="1">
        <v>42972</v>
      </c>
      <c r="B11480">
        <v>600000</v>
      </c>
      <c r="C11480" t="s">
        <v>2</v>
      </c>
      <c r="D11480" t="s">
        <v>12425</v>
      </c>
      <c r="E11480" t="s">
        <v>10</v>
      </c>
      <c r="F11480">
        <v>3076</v>
      </c>
      <c r="G11480">
        <v>4</v>
      </c>
      <c r="H11480">
        <v>2</v>
      </c>
      <c r="I11480">
        <v>2</v>
      </c>
      <c r="J11480">
        <v>500</v>
      </c>
      <c r="L11480" t="s">
        <v>11656</v>
      </c>
      <c r="M11480" t="s">
        <v>7572</v>
      </c>
      <c r="N11480" t="s">
        <v>7515</v>
      </c>
      <c r="O11480" s="6" t="str">
        <f>INDEX(lkp_Region,MATCH(tbl_Sales[[#This Row],[Suburb]],lkp_Suburb,0))</f>
        <v>Northern Metropolitan</v>
      </c>
      <c r="P11480" s="6">
        <f>MONTH(tbl_Sales[[#This Row],[Date]])</f>
        <v>8</v>
      </c>
      <c r="Q11480" s="6">
        <f>YEAR(tbl_Sales[[#This Row],[Date]])</f>
        <v>2017</v>
      </c>
    </row>
    <row r="11481" spans="1:17" x14ac:dyDescent="0.25">
      <c r="A11481" s="1">
        <v>42972</v>
      </c>
      <c r="B11481">
        <v>940000</v>
      </c>
      <c r="C11481" t="s">
        <v>2</v>
      </c>
      <c r="D11481" t="s">
        <v>12425</v>
      </c>
      <c r="E11481" t="s">
        <v>5</v>
      </c>
      <c r="F11481">
        <v>3046</v>
      </c>
      <c r="G11481">
        <v>3</v>
      </c>
      <c r="H11481">
        <v>2</v>
      </c>
      <c r="I11481">
        <v>5</v>
      </c>
      <c r="J11481">
        <v>627</v>
      </c>
      <c r="K11481">
        <v>1960</v>
      </c>
      <c r="L11481" t="s">
        <v>11657</v>
      </c>
      <c r="M11481" t="s">
        <v>78</v>
      </c>
      <c r="N11481" t="s">
        <v>18</v>
      </c>
      <c r="O11481" s="6" t="str">
        <f>INDEX(lkp_Region,MATCH(tbl_Sales[[#This Row],[Suburb]],lkp_Suburb,0))</f>
        <v>Northern Metropolitan</v>
      </c>
      <c r="P11481" s="6">
        <f>MONTH(tbl_Sales[[#This Row],[Date]])</f>
        <v>8</v>
      </c>
      <c r="Q11481" s="6">
        <f>YEAR(tbl_Sales[[#This Row],[Date]])</f>
        <v>2017</v>
      </c>
    </row>
    <row r="11482" spans="1:17" x14ac:dyDescent="0.25">
      <c r="A11482" s="1">
        <v>42972</v>
      </c>
      <c r="B11482">
        <v>1950000</v>
      </c>
      <c r="C11482" t="s">
        <v>2</v>
      </c>
      <c r="D11482" t="s">
        <v>12429</v>
      </c>
      <c r="E11482" t="s">
        <v>10</v>
      </c>
      <c r="F11482">
        <v>3168</v>
      </c>
      <c r="G11482">
        <v>3</v>
      </c>
      <c r="H11482">
        <v>1</v>
      </c>
      <c r="I11482">
        <v>2</v>
      </c>
      <c r="J11482">
        <v>734</v>
      </c>
      <c r="L11482" t="s">
        <v>11658</v>
      </c>
      <c r="M11482" t="s">
        <v>7857</v>
      </c>
      <c r="N11482" t="s">
        <v>31</v>
      </c>
      <c r="O11482" s="6" t="str">
        <f>INDEX(lkp_Region,MATCH(tbl_Sales[[#This Row],[Suburb]],lkp_Suburb,0))</f>
        <v>South-Eastern Metropolitan</v>
      </c>
      <c r="P11482" s="6">
        <f>MONTH(tbl_Sales[[#This Row],[Date]])</f>
        <v>8</v>
      </c>
      <c r="Q11482" s="6">
        <f>YEAR(tbl_Sales[[#This Row],[Date]])</f>
        <v>2017</v>
      </c>
    </row>
    <row r="11483" spans="1:17" x14ac:dyDescent="0.25">
      <c r="A11483" s="1">
        <v>42972</v>
      </c>
      <c r="B11483">
        <v>375000</v>
      </c>
      <c r="C11483" t="s">
        <v>2</v>
      </c>
      <c r="D11483" t="s">
        <v>12430</v>
      </c>
      <c r="E11483" t="s">
        <v>10</v>
      </c>
      <c r="F11483">
        <v>3338</v>
      </c>
      <c r="G11483">
        <v>3</v>
      </c>
      <c r="H11483">
        <v>1</v>
      </c>
      <c r="I11483">
        <v>2</v>
      </c>
      <c r="J11483">
        <v>584</v>
      </c>
      <c r="K11483">
        <v>1983</v>
      </c>
      <c r="L11483" t="s">
        <v>11659</v>
      </c>
      <c r="M11483" t="s">
        <v>8044</v>
      </c>
      <c r="N11483" t="s">
        <v>7542</v>
      </c>
      <c r="O11483" s="6" t="str">
        <f>INDEX(lkp_Region,MATCH(tbl_Sales[[#This Row],[Suburb]],lkp_Suburb,0))</f>
        <v>Western Victoria</v>
      </c>
      <c r="P11483" s="6">
        <f>MONTH(tbl_Sales[[#This Row],[Date]])</f>
        <v>8</v>
      </c>
      <c r="Q11483" s="6">
        <f>YEAR(tbl_Sales[[#This Row],[Date]])</f>
        <v>2017</v>
      </c>
    </row>
    <row r="11484" spans="1:17" x14ac:dyDescent="0.25">
      <c r="A11484" s="1">
        <v>42972</v>
      </c>
      <c r="B11484">
        <v>870000</v>
      </c>
      <c r="C11484" t="s">
        <v>2</v>
      </c>
      <c r="D11484" t="s">
        <v>12423</v>
      </c>
      <c r="E11484" t="s">
        <v>10</v>
      </c>
      <c r="F11484">
        <v>3023</v>
      </c>
      <c r="G11484">
        <v>4</v>
      </c>
      <c r="H11484">
        <v>2</v>
      </c>
      <c r="I11484">
        <v>2</v>
      </c>
      <c r="J11484">
        <v>463</v>
      </c>
      <c r="K11484">
        <v>2012</v>
      </c>
      <c r="L11484" t="s">
        <v>11660</v>
      </c>
      <c r="M11484" t="s">
        <v>7615</v>
      </c>
      <c r="N11484" t="s">
        <v>7542</v>
      </c>
      <c r="O11484" s="6" t="str">
        <f>INDEX(lkp_Region,MATCH(tbl_Sales[[#This Row],[Suburb]],lkp_Suburb,0))</f>
        <v>Western Metropolitan</v>
      </c>
      <c r="P11484" s="6">
        <f>MONTH(tbl_Sales[[#This Row],[Date]])</f>
        <v>8</v>
      </c>
      <c r="Q11484" s="6">
        <f>YEAR(tbl_Sales[[#This Row],[Date]])</f>
        <v>2017</v>
      </c>
    </row>
    <row r="11485" spans="1:17" x14ac:dyDescent="0.25">
      <c r="A11485" s="1">
        <v>42972</v>
      </c>
      <c r="B11485">
        <v>662000</v>
      </c>
      <c r="C11485" t="s">
        <v>2</v>
      </c>
      <c r="D11485" t="s">
        <v>12428</v>
      </c>
      <c r="E11485" t="s">
        <v>10</v>
      </c>
      <c r="F11485">
        <v>3136</v>
      </c>
      <c r="G11485">
        <v>3</v>
      </c>
      <c r="H11485">
        <v>1</v>
      </c>
      <c r="I11485">
        <v>1</v>
      </c>
      <c r="J11485">
        <v>396</v>
      </c>
      <c r="K11485">
        <v>1950</v>
      </c>
      <c r="L11485" t="s">
        <v>11661</v>
      </c>
      <c r="M11485" t="s">
        <v>7654</v>
      </c>
      <c r="N11485" t="s">
        <v>7588</v>
      </c>
      <c r="O11485" s="6" t="str">
        <f>INDEX(lkp_Region,MATCH(tbl_Sales[[#This Row],[Suburb]],lkp_Suburb,0))</f>
        <v>Eastern Metropolitan</v>
      </c>
      <c r="P11485" s="6">
        <f>MONTH(tbl_Sales[[#This Row],[Date]])</f>
        <v>8</v>
      </c>
      <c r="Q11485" s="6">
        <f>YEAR(tbl_Sales[[#This Row],[Date]])</f>
        <v>2017</v>
      </c>
    </row>
    <row r="11486" spans="1:17" x14ac:dyDescent="0.25">
      <c r="A11486" s="1">
        <v>42972</v>
      </c>
      <c r="B11486">
        <v>900000</v>
      </c>
      <c r="C11486" t="s">
        <v>2</v>
      </c>
      <c r="D11486" t="s">
        <v>12431</v>
      </c>
      <c r="E11486" t="s">
        <v>5</v>
      </c>
      <c r="F11486">
        <v>3111</v>
      </c>
      <c r="G11486">
        <v>3</v>
      </c>
      <c r="H11486">
        <v>1</v>
      </c>
      <c r="I11486">
        <v>2</v>
      </c>
      <c r="J11486">
        <v>726</v>
      </c>
      <c r="L11486" t="s">
        <v>11662</v>
      </c>
      <c r="M11486" t="s">
        <v>7982</v>
      </c>
      <c r="N11486" t="s">
        <v>128</v>
      </c>
      <c r="O11486" s="6" t="str">
        <f>INDEX(lkp_Region,MATCH(tbl_Sales[[#This Row],[Suburb]],lkp_Suburb,0))</f>
        <v>Eastern Metropolitan</v>
      </c>
      <c r="P11486" s="6">
        <f>MONTH(tbl_Sales[[#This Row],[Date]])</f>
        <v>8</v>
      </c>
      <c r="Q11486" s="6">
        <f>YEAR(tbl_Sales[[#This Row],[Date]])</f>
        <v>2017</v>
      </c>
    </row>
    <row r="11487" spans="1:17" x14ac:dyDescent="0.25">
      <c r="A11487" s="1">
        <v>42972</v>
      </c>
      <c r="B11487">
        <v>1040000</v>
      </c>
      <c r="C11487" t="s">
        <v>2</v>
      </c>
      <c r="D11487" t="s">
        <v>12430</v>
      </c>
      <c r="E11487" t="s">
        <v>10</v>
      </c>
      <c r="F11487">
        <v>3179</v>
      </c>
      <c r="G11487">
        <v>4</v>
      </c>
      <c r="H11487">
        <v>2</v>
      </c>
      <c r="I11487">
        <v>2</v>
      </c>
      <c r="J11487">
        <v>1134</v>
      </c>
      <c r="K11487">
        <v>1970</v>
      </c>
      <c r="L11487" t="s">
        <v>11663</v>
      </c>
      <c r="M11487" t="s">
        <v>9150</v>
      </c>
      <c r="N11487" t="s">
        <v>7768</v>
      </c>
      <c r="O11487" s="6" t="str">
        <f>INDEX(lkp_Region,MATCH(tbl_Sales[[#This Row],[Suburb]],lkp_Suburb,0))</f>
        <v>Eastern Metropolitan</v>
      </c>
      <c r="P11487" s="6">
        <f>MONTH(tbl_Sales[[#This Row],[Date]])</f>
        <v>8</v>
      </c>
      <c r="Q11487" s="6">
        <f>YEAR(tbl_Sales[[#This Row],[Date]])</f>
        <v>2017</v>
      </c>
    </row>
    <row r="11488" spans="1:17" x14ac:dyDescent="0.25">
      <c r="A11488" s="1">
        <v>42972</v>
      </c>
      <c r="B11488">
        <v>951000</v>
      </c>
      <c r="C11488" t="s">
        <v>2</v>
      </c>
      <c r="D11488" t="s">
        <v>12427</v>
      </c>
      <c r="E11488" t="s">
        <v>10</v>
      </c>
      <c r="F11488">
        <v>3195</v>
      </c>
      <c r="G11488">
        <v>3</v>
      </c>
      <c r="H11488">
        <v>2</v>
      </c>
      <c r="I11488">
        <v>2</v>
      </c>
      <c r="J11488">
        <v>553</v>
      </c>
      <c r="L11488" t="s">
        <v>11665</v>
      </c>
      <c r="M11488" t="s">
        <v>11664</v>
      </c>
      <c r="N11488" t="s">
        <v>45</v>
      </c>
      <c r="O11488" s="6" t="str">
        <f>INDEX(lkp_Region,MATCH(tbl_Sales[[#This Row],[Suburb]],lkp_Suburb,0))</f>
        <v>South-Eastern Metropolitan</v>
      </c>
      <c r="P11488" s="6">
        <f>MONTH(tbl_Sales[[#This Row],[Date]])</f>
        <v>8</v>
      </c>
      <c r="Q11488" s="6">
        <f>YEAR(tbl_Sales[[#This Row],[Date]])</f>
        <v>2017</v>
      </c>
    </row>
    <row r="11489" spans="1:17" x14ac:dyDescent="0.25">
      <c r="A11489" s="1">
        <v>42972</v>
      </c>
      <c r="B11489">
        <v>710000</v>
      </c>
      <c r="C11489" t="s">
        <v>2</v>
      </c>
      <c r="D11489" t="s">
        <v>12428</v>
      </c>
      <c r="E11489" t="s">
        <v>5</v>
      </c>
      <c r="F11489">
        <v>3020</v>
      </c>
      <c r="G11489">
        <v>3</v>
      </c>
      <c r="H11489">
        <v>1</v>
      </c>
      <c r="I11489">
        <v>2</v>
      </c>
      <c r="J11489">
        <v>697</v>
      </c>
      <c r="L11489" t="s">
        <v>11666</v>
      </c>
      <c r="M11489" t="s">
        <v>141</v>
      </c>
      <c r="N11489" t="s">
        <v>3</v>
      </c>
      <c r="O11489" s="6" t="str">
        <f>INDEX(lkp_Region,MATCH(tbl_Sales[[#This Row],[Suburb]],lkp_Suburb,0))</f>
        <v>Western Metropolitan</v>
      </c>
      <c r="P11489" s="6">
        <f>MONTH(tbl_Sales[[#This Row],[Date]])</f>
        <v>8</v>
      </c>
      <c r="Q11489" s="6">
        <f>YEAR(tbl_Sales[[#This Row],[Date]])</f>
        <v>2017</v>
      </c>
    </row>
    <row r="11490" spans="1:17" x14ac:dyDescent="0.25">
      <c r="A11490" s="1">
        <v>42972</v>
      </c>
      <c r="B11490">
        <v>1755000</v>
      </c>
      <c r="C11490" t="s">
        <v>2</v>
      </c>
      <c r="D11490" t="s">
        <v>12429</v>
      </c>
      <c r="E11490" t="s">
        <v>10</v>
      </c>
      <c r="F11490">
        <v>3104</v>
      </c>
      <c r="G11490">
        <v>4</v>
      </c>
      <c r="H11490">
        <v>2</v>
      </c>
      <c r="I11490">
        <v>2</v>
      </c>
      <c r="J11490">
        <v>605</v>
      </c>
      <c r="K11490">
        <v>1938</v>
      </c>
      <c r="L11490" t="s">
        <v>11667</v>
      </c>
      <c r="M11490" t="s">
        <v>99</v>
      </c>
      <c r="N11490" t="s">
        <v>101</v>
      </c>
      <c r="O11490" s="6" t="str">
        <f>INDEX(lkp_Region,MATCH(tbl_Sales[[#This Row],[Suburb]],lkp_Suburb,0))</f>
        <v>Southern Metropolitan</v>
      </c>
      <c r="P11490" s="6">
        <f>MONTH(tbl_Sales[[#This Row],[Date]])</f>
        <v>8</v>
      </c>
      <c r="Q11490" s="6">
        <f>YEAR(tbl_Sales[[#This Row],[Date]])</f>
        <v>2017</v>
      </c>
    </row>
    <row r="11491" spans="1:17" x14ac:dyDescent="0.25">
      <c r="A11491" s="1">
        <v>42972</v>
      </c>
      <c r="B11491">
        <v>2200000</v>
      </c>
      <c r="C11491" t="s">
        <v>2</v>
      </c>
      <c r="D11491" t="s">
        <v>12427</v>
      </c>
      <c r="E11491" t="s">
        <v>5</v>
      </c>
      <c r="F11491">
        <v>3127</v>
      </c>
      <c r="G11491">
        <v>5</v>
      </c>
      <c r="H11491">
        <v>2</v>
      </c>
      <c r="I11491">
        <v>4</v>
      </c>
      <c r="J11491">
        <v>819</v>
      </c>
      <c r="L11491" t="s">
        <v>11668</v>
      </c>
      <c r="M11491" t="s">
        <v>34</v>
      </c>
      <c r="N11491" t="s">
        <v>101</v>
      </c>
      <c r="O11491" s="6" t="str">
        <f>INDEX(lkp_Region,MATCH(tbl_Sales[[#This Row],[Suburb]],lkp_Suburb,0))</f>
        <v>Eastern Metropolitan</v>
      </c>
      <c r="P11491" s="6">
        <f>MONTH(tbl_Sales[[#This Row],[Date]])</f>
        <v>8</v>
      </c>
      <c r="Q11491" s="6">
        <f>YEAR(tbl_Sales[[#This Row],[Date]])</f>
        <v>2017</v>
      </c>
    </row>
    <row r="11492" spans="1:17" x14ac:dyDescent="0.25">
      <c r="A11492" s="1">
        <v>42972</v>
      </c>
      <c r="B11492">
        <v>580000</v>
      </c>
      <c r="C11492" t="s">
        <v>13</v>
      </c>
      <c r="D11492" t="s">
        <v>12431</v>
      </c>
      <c r="E11492" t="s">
        <v>5</v>
      </c>
      <c r="F11492">
        <v>3188</v>
      </c>
      <c r="G11492">
        <v>1</v>
      </c>
      <c r="H11492">
        <v>2</v>
      </c>
      <c r="I11492">
        <v>1</v>
      </c>
      <c r="J11492">
        <v>486</v>
      </c>
      <c r="K11492">
        <v>2012</v>
      </c>
      <c r="L11492" t="s">
        <v>11669</v>
      </c>
      <c r="M11492" t="s">
        <v>176</v>
      </c>
      <c r="N11492" t="s">
        <v>107</v>
      </c>
      <c r="O11492" s="6" t="str">
        <f>INDEX(lkp_Region,MATCH(tbl_Sales[[#This Row],[Suburb]],lkp_Suburb,0))</f>
        <v>Southern Metropolitan</v>
      </c>
      <c r="P11492" s="6">
        <f>MONTH(tbl_Sales[[#This Row],[Date]])</f>
        <v>8</v>
      </c>
      <c r="Q11492" s="6">
        <f>YEAR(tbl_Sales[[#This Row],[Date]])</f>
        <v>2017</v>
      </c>
    </row>
    <row r="11493" spans="1:17" x14ac:dyDescent="0.25">
      <c r="A11493" s="1">
        <v>42972</v>
      </c>
      <c r="B11493">
        <v>1296000</v>
      </c>
      <c r="C11493" t="s">
        <v>13</v>
      </c>
      <c r="D11493" t="s">
        <v>12427</v>
      </c>
      <c r="E11493" t="s">
        <v>10</v>
      </c>
      <c r="F11493">
        <v>3186</v>
      </c>
      <c r="G11493">
        <v>3</v>
      </c>
      <c r="H11493">
        <v>1</v>
      </c>
      <c r="I11493">
        <v>2</v>
      </c>
      <c r="J11493">
        <v>0</v>
      </c>
      <c r="L11493" t="s">
        <v>11670</v>
      </c>
      <c r="M11493" t="s">
        <v>105</v>
      </c>
      <c r="N11493" t="s">
        <v>107</v>
      </c>
      <c r="O11493" s="6" t="str">
        <f>INDEX(lkp_Region,MATCH(tbl_Sales[[#This Row],[Suburb]],lkp_Suburb,0))</f>
        <v>Southern Metropolitan</v>
      </c>
      <c r="P11493" s="6">
        <f>MONTH(tbl_Sales[[#This Row],[Date]])</f>
        <v>8</v>
      </c>
      <c r="Q11493" s="6">
        <f>YEAR(tbl_Sales[[#This Row],[Date]])</f>
        <v>2017</v>
      </c>
    </row>
    <row r="11494" spans="1:17" x14ac:dyDescent="0.25">
      <c r="A11494" s="1">
        <v>42972</v>
      </c>
      <c r="B11494">
        <v>610000</v>
      </c>
      <c r="C11494" t="s">
        <v>13</v>
      </c>
      <c r="D11494" t="s">
        <v>12426</v>
      </c>
      <c r="E11494" t="s">
        <v>10</v>
      </c>
      <c r="F11494">
        <v>3088</v>
      </c>
      <c r="G11494">
        <v>2</v>
      </c>
      <c r="H11494">
        <v>1</v>
      </c>
      <c r="I11494">
        <v>1</v>
      </c>
      <c r="J11494">
        <v>168</v>
      </c>
      <c r="K11494">
        <v>1985</v>
      </c>
      <c r="L11494" t="s">
        <v>11671</v>
      </c>
      <c r="M11494" t="s">
        <v>7635</v>
      </c>
      <c r="N11494" t="s">
        <v>150</v>
      </c>
      <c r="O11494" s="6" t="str">
        <f>INDEX(lkp_Region,MATCH(tbl_Sales[[#This Row],[Suburb]],lkp_Suburb,0))</f>
        <v>Northern Metropolitan</v>
      </c>
      <c r="P11494" s="6">
        <f>MONTH(tbl_Sales[[#This Row],[Date]])</f>
        <v>8</v>
      </c>
      <c r="Q11494" s="6">
        <f>YEAR(tbl_Sales[[#This Row],[Date]])</f>
        <v>2017</v>
      </c>
    </row>
    <row r="11495" spans="1:17" x14ac:dyDescent="0.25">
      <c r="A11495" s="1">
        <v>42973</v>
      </c>
      <c r="B11495">
        <v>973000</v>
      </c>
      <c r="C11495" t="s">
        <v>2</v>
      </c>
      <c r="D11495" t="s">
        <v>12424</v>
      </c>
      <c r="E11495" t="s">
        <v>10</v>
      </c>
      <c r="F11495">
        <v>3068</v>
      </c>
      <c r="G11495">
        <v>2</v>
      </c>
      <c r="H11495">
        <v>1</v>
      </c>
      <c r="I11495">
        <v>0</v>
      </c>
      <c r="J11495">
        <v>163</v>
      </c>
      <c r="L11495" t="s">
        <v>11672</v>
      </c>
      <c r="M11495" t="s">
        <v>323</v>
      </c>
      <c r="N11495" t="s">
        <v>8</v>
      </c>
      <c r="O11495" s="6" t="str">
        <f>INDEX(lkp_Region,MATCH(tbl_Sales[[#This Row],[Suburb]],lkp_Suburb,0))</f>
        <v>Northern Metropolitan</v>
      </c>
      <c r="P11495" s="6">
        <f>MONTH(tbl_Sales[[#This Row],[Date]])</f>
        <v>8</v>
      </c>
      <c r="Q11495" s="6">
        <f>YEAR(tbl_Sales[[#This Row],[Date]])</f>
        <v>2017</v>
      </c>
    </row>
    <row r="11496" spans="1:17" x14ac:dyDescent="0.25">
      <c r="A11496" s="1">
        <v>42973</v>
      </c>
      <c r="B11496">
        <v>441000</v>
      </c>
      <c r="C11496" t="s">
        <v>2</v>
      </c>
      <c r="D11496" t="s">
        <v>12429</v>
      </c>
      <c r="E11496" t="s">
        <v>10</v>
      </c>
      <c r="F11496">
        <v>3076</v>
      </c>
      <c r="G11496">
        <v>3</v>
      </c>
      <c r="H11496">
        <v>2</v>
      </c>
      <c r="I11496">
        <v>1</v>
      </c>
      <c r="J11496">
        <v>210</v>
      </c>
      <c r="L11496" t="s">
        <v>11673</v>
      </c>
      <c r="M11496" t="s">
        <v>7572</v>
      </c>
      <c r="N11496" t="s">
        <v>7515</v>
      </c>
      <c r="O11496" s="6" t="str">
        <f>INDEX(lkp_Region,MATCH(tbl_Sales[[#This Row],[Suburb]],lkp_Suburb,0))</f>
        <v>Northern Metropolitan</v>
      </c>
      <c r="P11496" s="6">
        <f>MONTH(tbl_Sales[[#This Row],[Date]])</f>
        <v>8</v>
      </c>
      <c r="Q11496" s="6">
        <f>YEAR(tbl_Sales[[#This Row],[Date]])</f>
        <v>2017</v>
      </c>
    </row>
    <row r="11497" spans="1:17" x14ac:dyDescent="0.25">
      <c r="A11497" s="1">
        <v>42973</v>
      </c>
      <c r="B11497">
        <v>560000</v>
      </c>
      <c r="C11497" t="s">
        <v>2</v>
      </c>
      <c r="D11497" t="s">
        <v>12427</v>
      </c>
      <c r="E11497" t="s">
        <v>10</v>
      </c>
      <c r="F11497">
        <v>3075</v>
      </c>
      <c r="G11497">
        <v>3</v>
      </c>
      <c r="H11497">
        <v>1</v>
      </c>
      <c r="I11497">
        <v>2</v>
      </c>
      <c r="J11497">
        <v>535</v>
      </c>
      <c r="K11497">
        <v>1970</v>
      </c>
      <c r="L11497" t="s">
        <v>11674</v>
      </c>
      <c r="M11497" t="s">
        <v>7965</v>
      </c>
      <c r="N11497" t="s">
        <v>7515</v>
      </c>
      <c r="O11497" s="6" t="str">
        <f>INDEX(lkp_Region,MATCH(tbl_Sales[[#This Row],[Suburb]],lkp_Suburb,0))</f>
        <v>Northern Metropolitan</v>
      </c>
      <c r="P11497" s="6">
        <f>MONTH(tbl_Sales[[#This Row],[Date]])</f>
        <v>8</v>
      </c>
      <c r="Q11497" s="6">
        <f>YEAR(tbl_Sales[[#This Row],[Date]])</f>
        <v>2017</v>
      </c>
    </row>
    <row r="11498" spans="1:17" x14ac:dyDescent="0.25">
      <c r="A11498" s="1">
        <v>42973</v>
      </c>
      <c r="B11498">
        <v>720000</v>
      </c>
      <c r="C11498" t="s">
        <v>13</v>
      </c>
      <c r="D11498" t="s">
        <v>12429</v>
      </c>
      <c r="E11498" t="s">
        <v>10</v>
      </c>
      <c r="F11498">
        <v>3184</v>
      </c>
      <c r="G11498">
        <v>2</v>
      </c>
      <c r="H11498">
        <v>1</v>
      </c>
      <c r="I11498">
        <v>2</v>
      </c>
      <c r="J11498">
        <v>797</v>
      </c>
      <c r="K11498">
        <v>1920</v>
      </c>
      <c r="L11498" t="s">
        <v>11675</v>
      </c>
      <c r="M11498" t="s">
        <v>58</v>
      </c>
      <c r="N11498" t="s">
        <v>26</v>
      </c>
      <c r="O11498" s="6" t="str">
        <f>INDEX(lkp_Region,MATCH(tbl_Sales[[#This Row],[Suburb]],lkp_Suburb,0))</f>
        <v>Southern Metropolitan</v>
      </c>
      <c r="P11498" s="6">
        <f>MONTH(tbl_Sales[[#This Row],[Date]])</f>
        <v>8</v>
      </c>
      <c r="Q11498" s="6">
        <f>YEAR(tbl_Sales[[#This Row],[Date]])</f>
        <v>2017</v>
      </c>
    </row>
    <row r="11499" spans="1:17" x14ac:dyDescent="0.25">
      <c r="A11499" s="1">
        <v>42973</v>
      </c>
      <c r="B11499">
        <v>760000</v>
      </c>
      <c r="C11499" t="s">
        <v>2</v>
      </c>
      <c r="D11499" t="s">
        <v>12427</v>
      </c>
      <c r="E11499" t="s">
        <v>10</v>
      </c>
      <c r="F11499">
        <v>3019</v>
      </c>
      <c r="G11499">
        <v>5</v>
      </c>
      <c r="H11499">
        <v>2</v>
      </c>
      <c r="I11499">
        <v>2</v>
      </c>
      <c r="J11499">
        <v>622</v>
      </c>
      <c r="L11499" t="s">
        <v>11676</v>
      </c>
      <c r="M11499" t="s">
        <v>436</v>
      </c>
      <c r="N11499" t="s">
        <v>21</v>
      </c>
      <c r="O11499" s="6" t="str">
        <f>INDEX(lkp_Region,MATCH(tbl_Sales[[#This Row],[Suburb]],lkp_Suburb,0))</f>
        <v>Western Metropolitan</v>
      </c>
      <c r="P11499" s="6">
        <f>MONTH(tbl_Sales[[#This Row],[Date]])</f>
        <v>8</v>
      </c>
      <c r="Q11499" s="6">
        <f>YEAR(tbl_Sales[[#This Row],[Date]])</f>
        <v>2017</v>
      </c>
    </row>
    <row r="11500" spans="1:17" x14ac:dyDescent="0.25">
      <c r="A11500" s="1">
        <v>42973</v>
      </c>
      <c r="B11500">
        <v>1310000</v>
      </c>
      <c r="C11500" t="s">
        <v>2</v>
      </c>
      <c r="D11500" t="s">
        <v>12423</v>
      </c>
      <c r="E11500" t="s">
        <v>10</v>
      </c>
      <c r="F11500">
        <v>3109</v>
      </c>
      <c r="G11500">
        <v>4</v>
      </c>
      <c r="H11500">
        <v>3</v>
      </c>
      <c r="I11500">
        <v>2</v>
      </c>
      <c r="J11500">
        <v>706</v>
      </c>
      <c r="K11500">
        <v>1970</v>
      </c>
      <c r="L11500" t="s">
        <v>11677</v>
      </c>
      <c r="M11500" t="s">
        <v>7794</v>
      </c>
      <c r="N11500" t="s">
        <v>128</v>
      </c>
      <c r="O11500" s="6" t="str">
        <f>INDEX(lkp_Region,MATCH(tbl_Sales[[#This Row],[Suburb]],lkp_Suburb,0))</f>
        <v>Eastern Metropolitan</v>
      </c>
      <c r="P11500" s="6">
        <f>MONTH(tbl_Sales[[#This Row],[Date]])</f>
        <v>8</v>
      </c>
      <c r="Q11500" s="6">
        <f>YEAR(tbl_Sales[[#This Row],[Date]])</f>
        <v>2017</v>
      </c>
    </row>
    <row r="11501" spans="1:17" x14ac:dyDescent="0.25">
      <c r="A11501" s="1">
        <v>42973</v>
      </c>
      <c r="B11501">
        <v>700000</v>
      </c>
      <c r="C11501" t="s">
        <v>13</v>
      </c>
      <c r="D11501" t="s">
        <v>12429</v>
      </c>
      <c r="E11501" t="s">
        <v>5</v>
      </c>
      <c r="F11501">
        <v>3196</v>
      </c>
      <c r="G11501">
        <v>4</v>
      </c>
      <c r="H11501">
        <v>2</v>
      </c>
      <c r="I11501">
        <v>2</v>
      </c>
      <c r="J11501">
        <v>320</v>
      </c>
      <c r="L11501" t="s">
        <v>11678</v>
      </c>
      <c r="M11501" t="s">
        <v>9536</v>
      </c>
      <c r="N11501" t="s">
        <v>45</v>
      </c>
      <c r="O11501" s="6" t="str">
        <f>INDEX(lkp_Region,MATCH(tbl_Sales[[#This Row],[Suburb]],lkp_Suburb,0))</f>
        <v>South-Eastern Metropolitan</v>
      </c>
      <c r="P11501" s="6">
        <f>MONTH(tbl_Sales[[#This Row],[Date]])</f>
        <v>8</v>
      </c>
      <c r="Q11501" s="6">
        <f>YEAR(tbl_Sales[[#This Row],[Date]])</f>
        <v>2017</v>
      </c>
    </row>
    <row r="11502" spans="1:17" x14ac:dyDescent="0.25">
      <c r="A11502" s="1">
        <v>42973</v>
      </c>
      <c r="B11502">
        <v>1330000</v>
      </c>
      <c r="C11502" t="s">
        <v>2</v>
      </c>
      <c r="D11502" t="s">
        <v>12433</v>
      </c>
      <c r="E11502" t="s">
        <v>10</v>
      </c>
      <c r="F11502">
        <v>3015</v>
      </c>
      <c r="G11502">
        <v>3</v>
      </c>
      <c r="H11502">
        <v>1</v>
      </c>
      <c r="I11502">
        <v>3</v>
      </c>
      <c r="J11502">
        <v>758</v>
      </c>
      <c r="L11502" t="s">
        <v>11679</v>
      </c>
      <c r="M11502" t="s">
        <v>133</v>
      </c>
      <c r="N11502" t="s">
        <v>69</v>
      </c>
      <c r="O11502" s="6" t="str">
        <f>INDEX(lkp_Region,MATCH(tbl_Sales[[#This Row],[Suburb]],lkp_Suburb,0))</f>
        <v>Western Metropolitan</v>
      </c>
      <c r="P11502" s="6">
        <f>MONTH(tbl_Sales[[#This Row],[Date]])</f>
        <v>8</v>
      </c>
      <c r="Q11502" s="6">
        <f>YEAR(tbl_Sales[[#This Row],[Date]])</f>
        <v>2017</v>
      </c>
    </row>
    <row r="11503" spans="1:17" x14ac:dyDescent="0.25">
      <c r="A11503" s="1">
        <v>42973</v>
      </c>
      <c r="B11503">
        <v>505000</v>
      </c>
      <c r="C11503" t="s">
        <v>13</v>
      </c>
      <c r="D11503" t="s">
        <v>12429</v>
      </c>
      <c r="E11503" t="s">
        <v>5</v>
      </c>
      <c r="F11503">
        <v>3072</v>
      </c>
      <c r="G11503">
        <v>1</v>
      </c>
      <c r="H11503">
        <v>1</v>
      </c>
      <c r="I11503">
        <v>1</v>
      </c>
      <c r="J11503">
        <v>102</v>
      </c>
      <c r="K11503">
        <v>2000</v>
      </c>
      <c r="L11503" t="s">
        <v>11680</v>
      </c>
      <c r="M11503" t="s">
        <v>97</v>
      </c>
      <c r="N11503" t="s">
        <v>62</v>
      </c>
      <c r="O11503" s="6" t="str">
        <f>INDEX(lkp_Region,MATCH(tbl_Sales[[#This Row],[Suburb]],lkp_Suburb,0))</f>
        <v>Northern Metropolitan</v>
      </c>
      <c r="P11503" s="6">
        <f>MONTH(tbl_Sales[[#This Row],[Date]])</f>
        <v>8</v>
      </c>
      <c r="Q11503" s="6">
        <f>YEAR(tbl_Sales[[#This Row],[Date]])</f>
        <v>2017</v>
      </c>
    </row>
    <row r="11504" spans="1:17" x14ac:dyDescent="0.25">
      <c r="A11504" s="1">
        <v>42973</v>
      </c>
      <c r="B11504">
        <v>520000</v>
      </c>
      <c r="C11504" t="s">
        <v>2</v>
      </c>
      <c r="D11504" t="s">
        <v>12425</v>
      </c>
      <c r="E11504" t="s">
        <v>5</v>
      </c>
      <c r="F11504">
        <v>3021</v>
      </c>
      <c r="G11504">
        <v>3</v>
      </c>
      <c r="H11504">
        <v>1</v>
      </c>
      <c r="I11504">
        <v>2</v>
      </c>
      <c r="J11504">
        <v>570</v>
      </c>
      <c r="L11504" t="s">
        <v>11681</v>
      </c>
      <c r="M11504" t="s">
        <v>8993</v>
      </c>
      <c r="N11504" t="s">
        <v>3</v>
      </c>
      <c r="O11504" s="6" t="str">
        <f>INDEX(lkp_Region,MATCH(tbl_Sales[[#This Row],[Suburb]],lkp_Suburb,0))</f>
        <v>Western Metropolitan</v>
      </c>
      <c r="P11504" s="6">
        <f>MONTH(tbl_Sales[[#This Row],[Date]])</f>
        <v>8</v>
      </c>
      <c r="Q11504" s="6">
        <f>YEAR(tbl_Sales[[#This Row],[Date]])</f>
        <v>2017</v>
      </c>
    </row>
    <row r="11505" spans="1:17" x14ac:dyDescent="0.25">
      <c r="A11505" s="1">
        <v>42973</v>
      </c>
      <c r="B11505">
        <v>758000</v>
      </c>
      <c r="C11505" t="s">
        <v>2</v>
      </c>
      <c r="D11505" t="s">
        <v>12429</v>
      </c>
      <c r="E11505" t="s">
        <v>10</v>
      </c>
      <c r="F11505">
        <v>3101</v>
      </c>
      <c r="G11505">
        <v>2</v>
      </c>
      <c r="H11505">
        <v>1</v>
      </c>
      <c r="I11505">
        <v>2</v>
      </c>
      <c r="J11505">
        <v>901</v>
      </c>
      <c r="L11505" t="s">
        <v>11682</v>
      </c>
      <c r="M11505" t="s">
        <v>145</v>
      </c>
      <c r="N11505" t="s">
        <v>101</v>
      </c>
      <c r="O11505" s="6" t="str">
        <f>INDEX(lkp_Region,MATCH(tbl_Sales[[#This Row],[Suburb]],lkp_Suburb,0))</f>
        <v>Southern Metropolitan</v>
      </c>
      <c r="P11505" s="6">
        <f>MONTH(tbl_Sales[[#This Row],[Date]])</f>
        <v>8</v>
      </c>
      <c r="Q11505" s="6">
        <f>YEAR(tbl_Sales[[#This Row],[Date]])</f>
        <v>2017</v>
      </c>
    </row>
    <row r="11506" spans="1:17" x14ac:dyDescent="0.25">
      <c r="A11506" s="1">
        <v>42974</v>
      </c>
      <c r="B11506">
        <v>540000</v>
      </c>
      <c r="C11506" t="s">
        <v>2</v>
      </c>
      <c r="D11506" t="s">
        <v>12423</v>
      </c>
      <c r="E11506" t="s">
        <v>10</v>
      </c>
      <c r="F11506">
        <v>3029</v>
      </c>
      <c r="G11506">
        <v>4</v>
      </c>
      <c r="H11506">
        <v>2</v>
      </c>
      <c r="I11506">
        <v>2</v>
      </c>
      <c r="J11506">
        <v>650</v>
      </c>
      <c r="L11506" t="s">
        <v>11683</v>
      </c>
      <c r="M11506" t="s">
        <v>7962</v>
      </c>
      <c r="N11506" t="s">
        <v>7964</v>
      </c>
      <c r="O11506" s="6" t="str">
        <f>INDEX(lkp_Region,MATCH(tbl_Sales[[#This Row],[Suburb]],lkp_Suburb,0))</f>
        <v>Western Metropolitan</v>
      </c>
      <c r="P11506" s="6">
        <f>MONTH(tbl_Sales[[#This Row],[Date]])</f>
        <v>8</v>
      </c>
      <c r="Q11506" s="6">
        <f>YEAR(tbl_Sales[[#This Row],[Date]])</f>
        <v>2017</v>
      </c>
    </row>
    <row r="11507" spans="1:17" x14ac:dyDescent="0.25">
      <c r="A11507" s="1">
        <v>42974</v>
      </c>
      <c r="B11507">
        <v>525000</v>
      </c>
      <c r="C11507" t="s">
        <v>2</v>
      </c>
      <c r="D11507" t="s">
        <v>12424</v>
      </c>
      <c r="E11507" t="s">
        <v>10</v>
      </c>
      <c r="F11507">
        <v>3750</v>
      </c>
      <c r="G11507">
        <v>4</v>
      </c>
      <c r="H11507">
        <v>2</v>
      </c>
      <c r="I11507">
        <v>2</v>
      </c>
      <c r="J11507">
        <v>415</v>
      </c>
      <c r="L11507" t="s">
        <v>11684</v>
      </c>
      <c r="M11507" t="s">
        <v>9280</v>
      </c>
      <c r="N11507" t="s">
        <v>7515</v>
      </c>
      <c r="O11507" s="6" t="str">
        <f>INDEX(lkp_Region,MATCH(tbl_Sales[[#This Row],[Suburb]],lkp_Suburb,0))</f>
        <v>Northern Metropolitan</v>
      </c>
      <c r="P11507" s="6">
        <f>MONTH(tbl_Sales[[#This Row],[Date]])</f>
        <v>8</v>
      </c>
      <c r="Q11507" s="6">
        <f>YEAR(tbl_Sales[[#This Row],[Date]])</f>
        <v>2017</v>
      </c>
    </row>
    <row r="11508" spans="1:17" x14ac:dyDescent="0.25">
      <c r="A11508" s="1">
        <v>42974</v>
      </c>
      <c r="B11508">
        <v>690000</v>
      </c>
      <c r="C11508" t="s">
        <v>2</v>
      </c>
      <c r="D11508" t="s">
        <v>12429</v>
      </c>
      <c r="E11508" t="s">
        <v>10</v>
      </c>
      <c r="F11508">
        <v>3752</v>
      </c>
      <c r="G11508">
        <v>3</v>
      </c>
      <c r="H11508">
        <v>2</v>
      </c>
      <c r="I11508">
        <v>4</v>
      </c>
      <c r="J11508">
        <v>806</v>
      </c>
      <c r="K11508">
        <v>1985</v>
      </c>
      <c r="L11508" t="s">
        <v>11685</v>
      </c>
      <c r="M11508" t="s">
        <v>7513</v>
      </c>
      <c r="N11508" t="s">
        <v>7515</v>
      </c>
      <c r="O11508" s="6" t="str">
        <f>INDEX(lkp_Region,MATCH(tbl_Sales[[#This Row],[Suburb]],lkp_Suburb,0))</f>
        <v>Northern Metropolitan</v>
      </c>
      <c r="P11508" s="6">
        <f>MONTH(tbl_Sales[[#This Row],[Date]])</f>
        <v>8</v>
      </c>
      <c r="Q11508" s="6">
        <f>YEAR(tbl_Sales[[#This Row],[Date]])</f>
        <v>2017</v>
      </c>
    </row>
    <row r="11509" spans="1:17" x14ac:dyDescent="0.25">
      <c r="A11509" s="1">
        <v>42974</v>
      </c>
      <c r="B11509">
        <v>710000</v>
      </c>
      <c r="C11509" t="s">
        <v>2</v>
      </c>
      <c r="D11509" t="s">
        <v>12427</v>
      </c>
      <c r="E11509" t="s">
        <v>10</v>
      </c>
      <c r="F11509">
        <v>3075</v>
      </c>
      <c r="G11509">
        <v>4</v>
      </c>
      <c r="H11509">
        <v>1</v>
      </c>
      <c r="I11509">
        <v>1</v>
      </c>
      <c r="J11509">
        <v>627</v>
      </c>
      <c r="K11509">
        <v>1970</v>
      </c>
      <c r="L11509" t="s">
        <v>11686</v>
      </c>
      <c r="M11509" t="s">
        <v>7965</v>
      </c>
      <c r="N11509" t="s">
        <v>7515</v>
      </c>
      <c r="O11509" s="6" t="str">
        <f>INDEX(lkp_Region,MATCH(tbl_Sales[[#This Row],[Suburb]],lkp_Suburb,0))</f>
        <v>Northern Metropolitan</v>
      </c>
      <c r="P11509" s="6">
        <f>MONTH(tbl_Sales[[#This Row],[Date]])</f>
        <v>8</v>
      </c>
      <c r="Q11509" s="6">
        <f>YEAR(tbl_Sales[[#This Row],[Date]])</f>
        <v>2017</v>
      </c>
    </row>
    <row r="11510" spans="1:17" x14ac:dyDescent="0.25">
      <c r="A11510" s="1">
        <v>42974</v>
      </c>
      <c r="B11510">
        <v>480000</v>
      </c>
      <c r="C11510" t="s">
        <v>2</v>
      </c>
      <c r="D11510" t="s">
        <v>12427</v>
      </c>
      <c r="E11510" t="s">
        <v>10</v>
      </c>
      <c r="F11510">
        <v>3132</v>
      </c>
      <c r="G11510">
        <v>2</v>
      </c>
      <c r="H11510">
        <v>1</v>
      </c>
      <c r="I11510">
        <v>1</v>
      </c>
      <c r="J11510">
        <v>72</v>
      </c>
      <c r="K11510">
        <v>2006</v>
      </c>
      <c r="L11510" t="s">
        <v>11687</v>
      </c>
      <c r="M11510" t="s">
        <v>7708</v>
      </c>
      <c r="N11510" t="s">
        <v>14</v>
      </c>
      <c r="O11510" s="6" t="str">
        <f>INDEX(lkp_Region,MATCH(tbl_Sales[[#This Row],[Suburb]],lkp_Suburb,0))</f>
        <v>Eastern Metropolitan</v>
      </c>
      <c r="P11510" s="6">
        <f>MONTH(tbl_Sales[[#This Row],[Date]])</f>
        <v>8</v>
      </c>
      <c r="Q11510" s="6">
        <f>YEAR(tbl_Sales[[#This Row],[Date]])</f>
        <v>2017</v>
      </c>
    </row>
    <row r="11511" spans="1:17" x14ac:dyDescent="0.25">
      <c r="A11511" s="1">
        <v>42974</v>
      </c>
      <c r="B11511">
        <v>1750500</v>
      </c>
      <c r="C11511" t="s">
        <v>2</v>
      </c>
      <c r="D11511" t="s">
        <v>12431</v>
      </c>
      <c r="E11511" t="s">
        <v>10</v>
      </c>
      <c r="F11511">
        <v>3125</v>
      </c>
      <c r="G11511">
        <v>3</v>
      </c>
      <c r="H11511">
        <v>1</v>
      </c>
      <c r="I11511">
        <v>2</v>
      </c>
      <c r="J11511">
        <v>719</v>
      </c>
      <c r="L11511" t="s">
        <v>11688</v>
      </c>
      <c r="M11511" t="s">
        <v>32</v>
      </c>
      <c r="N11511" t="s">
        <v>14</v>
      </c>
      <c r="O11511" s="6" t="str">
        <f>INDEX(lkp_Region,MATCH(tbl_Sales[[#This Row],[Suburb]],lkp_Suburb,0))</f>
        <v>Southern Metropolitan</v>
      </c>
      <c r="P11511" s="6">
        <f>MONTH(tbl_Sales[[#This Row],[Date]])</f>
        <v>8</v>
      </c>
      <c r="Q11511" s="6">
        <f>YEAR(tbl_Sales[[#This Row],[Date]])</f>
        <v>2017</v>
      </c>
    </row>
    <row r="11512" spans="1:17" x14ac:dyDescent="0.25">
      <c r="A11512" s="1">
        <v>42974</v>
      </c>
      <c r="B11512">
        <v>460000</v>
      </c>
      <c r="C11512" t="s">
        <v>13</v>
      </c>
      <c r="D11512" t="s">
        <v>12426</v>
      </c>
      <c r="E11512" t="s">
        <v>5</v>
      </c>
      <c r="F11512">
        <v>3182</v>
      </c>
      <c r="G11512">
        <v>2</v>
      </c>
      <c r="H11512">
        <v>1</v>
      </c>
      <c r="I11512">
        <v>1</v>
      </c>
      <c r="J11512">
        <v>0</v>
      </c>
      <c r="L11512" t="s">
        <v>11689</v>
      </c>
      <c r="M11512" t="s">
        <v>156</v>
      </c>
      <c r="N11512" t="s">
        <v>26</v>
      </c>
      <c r="O11512" s="6" t="str">
        <f>INDEX(lkp_Region,MATCH(tbl_Sales[[#This Row],[Suburb]],lkp_Suburb,0))</f>
        <v>Southern Metropolitan</v>
      </c>
      <c r="P11512" s="6">
        <f>MONTH(tbl_Sales[[#This Row],[Date]])</f>
        <v>8</v>
      </c>
      <c r="Q11512" s="6">
        <f>YEAR(tbl_Sales[[#This Row],[Date]])</f>
        <v>2017</v>
      </c>
    </row>
    <row r="11513" spans="1:17" x14ac:dyDescent="0.25">
      <c r="A11513" s="1">
        <v>42974</v>
      </c>
      <c r="B11513">
        <v>715000</v>
      </c>
      <c r="C11513" t="s">
        <v>13</v>
      </c>
      <c r="D11513" t="s">
        <v>12429</v>
      </c>
      <c r="E11513" t="s">
        <v>10</v>
      </c>
      <c r="F11513">
        <v>3184</v>
      </c>
      <c r="G11513">
        <v>2</v>
      </c>
      <c r="H11513">
        <v>1</v>
      </c>
      <c r="I11513">
        <v>1</v>
      </c>
      <c r="J11513">
        <v>795</v>
      </c>
      <c r="K11513">
        <v>2005</v>
      </c>
      <c r="L11513" t="s">
        <v>11690</v>
      </c>
      <c r="M11513" t="s">
        <v>58</v>
      </c>
      <c r="N11513" t="s">
        <v>26</v>
      </c>
      <c r="O11513" s="6" t="str">
        <f>INDEX(lkp_Region,MATCH(tbl_Sales[[#This Row],[Suburb]],lkp_Suburb,0))</f>
        <v>Southern Metropolitan</v>
      </c>
      <c r="P11513" s="6">
        <f>MONTH(tbl_Sales[[#This Row],[Date]])</f>
        <v>8</v>
      </c>
      <c r="Q11513" s="6">
        <f>YEAR(tbl_Sales[[#This Row],[Date]])</f>
        <v>2017</v>
      </c>
    </row>
    <row r="11514" spans="1:17" x14ac:dyDescent="0.25">
      <c r="A11514" s="1">
        <v>42974</v>
      </c>
      <c r="B11514">
        <v>805000</v>
      </c>
      <c r="C11514" t="s">
        <v>2</v>
      </c>
      <c r="D11514" t="s">
        <v>12423</v>
      </c>
      <c r="E11514" t="s">
        <v>10</v>
      </c>
      <c r="F11514">
        <v>3095</v>
      </c>
      <c r="G11514">
        <v>3</v>
      </c>
      <c r="H11514">
        <v>2</v>
      </c>
      <c r="I11514">
        <v>0</v>
      </c>
      <c r="J11514">
        <v>848</v>
      </c>
      <c r="K11514">
        <v>1979</v>
      </c>
      <c r="L11514" t="s">
        <v>11691</v>
      </c>
      <c r="M11514" t="s">
        <v>7521</v>
      </c>
      <c r="N11514" t="s">
        <v>7523</v>
      </c>
      <c r="O11514" s="6" t="str">
        <f>INDEX(lkp_Region,MATCH(tbl_Sales[[#This Row],[Suburb]],lkp_Suburb,0))</f>
        <v>Eastern Metropolitan</v>
      </c>
      <c r="P11514" s="6">
        <f>MONTH(tbl_Sales[[#This Row],[Date]])</f>
        <v>8</v>
      </c>
      <c r="Q11514" s="6">
        <f>YEAR(tbl_Sales[[#This Row],[Date]])</f>
        <v>2017</v>
      </c>
    </row>
    <row r="11515" spans="1:17" x14ac:dyDescent="0.25">
      <c r="A11515" s="1">
        <v>42974</v>
      </c>
      <c r="B11515">
        <v>1005000</v>
      </c>
      <c r="C11515" t="s">
        <v>2</v>
      </c>
      <c r="D11515" t="s">
        <v>12427</v>
      </c>
      <c r="E11515" t="s">
        <v>5</v>
      </c>
      <c r="F11515">
        <v>3033</v>
      </c>
      <c r="G11515">
        <v>5</v>
      </c>
      <c r="H11515">
        <v>3</v>
      </c>
      <c r="I11515">
        <v>2</v>
      </c>
      <c r="J11515">
        <v>596</v>
      </c>
      <c r="K11515">
        <v>1970</v>
      </c>
      <c r="L11515" t="s">
        <v>11692</v>
      </c>
      <c r="M11515" t="s">
        <v>119</v>
      </c>
      <c r="N11515" t="s">
        <v>49</v>
      </c>
      <c r="O11515" s="6" t="str">
        <f>INDEX(lkp_Region,MATCH(tbl_Sales[[#This Row],[Suburb]],lkp_Suburb,0))</f>
        <v>Western Metropolitan</v>
      </c>
      <c r="P11515" s="6">
        <f>MONTH(tbl_Sales[[#This Row],[Date]])</f>
        <v>8</v>
      </c>
      <c r="Q11515" s="6">
        <f>YEAR(tbl_Sales[[#This Row],[Date]])</f>
        <v>2017</v>
      </c>
    </row>
    <row r="11516" spans="1:17" x14ac:dyDescent="0.25">
      <c r="A11516" s="1">
        <v>42974</v>
      </c>
      <c r="B11516">
        <v>1225000</v>
      </c>
      <c r="C11516" t="s">
        <v>2</v>
      </c>
      <c r="D11516" t="s">
        <v>12429</v>
      </c>
      <c r="E11516" t="s">
        <v>5</v>
      </c>
      <c r="F11516">
        <v>3039</v>
      </c>
      <c r="G11516">
        <v>3</v>
      </c>
      <c r="H11516">
        <v>2</v>
      </c>
      <c r="I11516">
        <v>2</v>
      </c>
      <c r="J11516">
        <v>674</v>
      </c>
      <c r="K11516">
        <v>1920</v>
      </c>
      <c r="L11516" t="s">
        <v>11693</v>
      </c>
      <c r="M11516" t="s">
        <v>242</v>
      </c>
      <c r="N11516" t="s">
        <v>49</v>
      </c>
      <c r="O11516" s="6" t="str">
        <f>INDEX(lkp_Region,MATCH(tbl_Sales[[#This Row],[Suburb]],lkp_Suburb,0))</f>
        <v>Western Metropolitan</v>
      </c>
      <c r="P11516" s="6">
        <f>MONTH(tbl_Sales[[#This Row],[Date]])</f>
        <v>8</v>
      </c>
      <c r="Q11516" s="6">
        <f>YEAR(tbl_Sales[[#This Row],[Date]])</f>
        <v>2017</v>
      </c>
    </row>
    <row r="11517" spans="1:17" x14ac:dyDescent="0.25">
      <c r="A11517" s="1">
        <v>42974</v>
      </c>
      <c r="B11517">
        <v>430000</v>
      </c>
      <c r="C11517" t="s">
        <v>51</v>
      </c>
      <c r="D11517" t="s">
        <v>12424</v>
      </c>
      <c r="E11517" t="s">
        <v>10</v>
      </c>
      <c r="F11517">
        <v>3023</v>
      </c>
      <c r="G11517">
        <v>3</v>
      </c>
      <c r="H11517">
        <v>2</v>
      </c>
      <c r="I11517">
        <v>2</v>
      </c>
      <c r="J11517">
        <v>194</v>
      </c>
      <c r="K11517">
        <v>2010</v>
      </c>
      <c r="L11517" t="s">
        <v>11694</v>
      </c>
      <c r="M11517" t="s">
        <v>7615</v>
      </c>
      <c r="N11517" t="s">
        <v>7542</v>
      </c>
      <c r="O11517" s="6" t="str">
        <f>INDEX(lkp_Region,MATCH(tbl_Sales[[#This Row],[Suburb]],lkp_Suburb,0))</f>
        <v>Western Metropolitan</v>
      </c>
      <c r="P11517" s="6">
        <f>MONTH(tbl_Sales[[#This Row],[Date]])</f>
        <v>8</v>
      </c>
      <c r="Q11517" s="6">
        <f>YEAR(tbl_Sales[[#This Row],[Date]])</f>
        <v>2017</v>
      </c>
    </row>
    <row r="11518" spans="1:17" x14ac:dyDescent="0.25">
      <c r="A11518" s="1">
        <v>42974</v>
      </c>
      <c r="B11518">
        <v>1760000</v>
      </c>
      <c r="C11518" t="s">
        <v>2</v>
      </c>
      <c r="D11518" t="s">
        <v>12427</v>
      </c>
      <c r="E11518" t="s">
        <v>10</v>
      </c>
      <c r="F11518">
        <v>3053</v>
      </c>
      <c r="G11518">
        <v>3</v>
      </c>
      <c r="H11518">
        <v>2</v>
      </c>
      <c r="I11518">
        <v>2</v>
      </c>
      <c r="J11518">
        <v>151</v>
      </c>
      <c r="L11518" t="s">
        <v>11695</v>
      </c>
      <c r="M11518" t="s">
        <v>164</v>
      </c>
      <c r="N11518" t="s">
        <v>88</v>
      </c>
      <c r="O11518" s="6" t="str">
        <f>INDEX(lkp_Region,MATCH(tbl_Sales[[#This Row],[Suburb]],lkp_Suburb,0))</f>
        <v>Northern Metropolitan</v>
      </c>
      <c r="P11518" s="6">
        <f>MONTH(tbl_Sales[[#This Row],[Date]])</f>
        <v>8</v>
      </c>
      <c r="Q11518" s="6">
        <f>YEAR(tbl_Sales[[#This Row],[Date]])</f>
        <v>2017</v>
      </c>
    </row>
    <row r="11519" spans="1:17" x14ac:dyDescent="0.25">
      <c r="A11519" s="1">
        <v>42974</v>
      </c>
      <c r="B11519">
        <v>702500</v>
      </c>
      <c r="C11519" t="s">
        <v>2</v>
      </c>
      <c r="D11519" t="s">
        <v>12424</v>
      </c>
      <c r="E11519" t="s">
        <v>5</v>
      </c>
      <c r="F11519">
        <v>3136</v>
      </c>
      <c r="G11519">
        <v>3</v>
      </c>
      <c r="H11519">
        <v>1</v>
      </c>
      <c r="I11519">
        <v>1</v>
      </c>
      <c r="J11519">
        <v>864</v>
      </c>
      <c r="L11519" t="s">
        <v>11696</v>
      </c>
      <c r="M11519" t="s">
        <v>7654</v>
      </c>
      <c r="N11519" t="s">
        <v>7588</v>
      </c>
      <c r="O11519" s="6" t="str">
        <f>INDEX(lkp_Region,MATCH(tbl_Sales[[#This Row],[Suburb]],lkp_Suburb,0))</f>
        <v>Eastern Metropolitan</v>
      </c>
      <c r="P11519" s="6">
        <f>MONTH(tbl_Sales[[#This Row],[Date]])</f>
        <v>8</v>
      </c>
      <c r="Q11519" s="6">
        <f>YEAR(tbl_Sales[[#This Row],[Date]])</f>
        <v>2017</v>
      </c>
    </row>
    <row r="11520" spans="1:17" x14ac:dyDescent="0.25">
      <c r="A11520" s="1">
        <v>42974</v>
      </c>
      <c r="B11520">
        <v>750000</v>
      </c>
      <c r="C11520" t="s">
        <v>2</v>
      </c>
      <c r="D11520" t="s">
        <v>12427</v>
      </c>
      <c r="E11520" t="s">
        <v>5</v>
      </c>
      <c r="F11520">
        <v>3196</v>
      </c>
      <c r="G11520">
        <v>3</v>
      </c>
      <c r="H11520">
        <v>1</v>
      </c>
      <c r="I11520">
        <v>2</v>
      </c>
      <c r="J11520">
        <v>463</v>
      </c>
      <c r="L11520" t="s">
        <v>11697</v>
      </c>
      <c r="M11520" t="s">
        <v>8708</v>
      </c>
      <c r="N11520" t="s">
        <v>45</v>
      </c>
      <c r="O11520" s="6" t="str">
        <f>INDEX(lkp_Region,MATCH(tbl_Sales[[#This Row],[Suburb]],lkp_Suburb,0))</f>
        <v>South-Eastern Metropolitan</v>
      </c>
      <c r="P11520" s="6">
        <f>MONTH(tbl_Sales[[#This Row],[Date]])</f>
        <v>8</v>
      </c>
      <c r="Q11520" s="6">
        <f>YEAR(tbl_Sales[[#This Row],[Date]])</f>
        <v>2017</v>
      </c>
    </row>
    <row r="11521" spans="1:17" x14ac:dyDescent="0.25">
      <c r="A11521" s="1">
        <v>42974</v>
      </c>
      <c r="B11521">
        <v>512500</v>
      </c>
      <c r="C11521" t="s">
        <v>2</v>
      </c>
      <c r="D11521" t="s">
        <v>12430</v>
      </c>
      <c r="E11521" t="s">
        <v>10</v>
      </c>
      <c r="F11521">
        <v>3429</v>
      </c>
      <c r="G11521">
        <v>4</v>
      </c>
      <c r="H11521">
        <v>2</v>
      </c>
      <c r="I11521">
        <v>2</v>
      </c>
      <c r="J11521">
        <v>581</v>
      </c>
      <c r="K11521">
        <v>1960</v>
      </c>
      <c r="L11521" t="s">
        <v>11698</v>
      </c>
      <c r="M11521" t="s">
        <v>7691</v>
      </c>
      <c r="N11521" t="s">
        <v>195</v>
      </c>
      <c r="O11521" s="6" t="str">
        <f>INDEX(lkp_Region,MATCH(tbl_Sales[[#This Row],[Suburb]],lkp_Suburb,0))</f>
        <v>Western Metropolitan</v>
      </c>
      <c r="P11521" s="6">
        <f>MONTH(tbl_Sales[[#This Row],[Date]])</f>
        <v>8</v>
      </c>
      <c r="Q11521" s="6">
        <f>YEAR(tbl_Sales[[#This Row],[Date]])</f>
        <v>2017</v>
      </c>
    </row>
    <row r="11522" spans="1:17" x14ac:dyDescent="0.25">
      <c r="A11522" s="1">
        <v>42974</v>
      </c>
      <c r="B11522">
        <v>923000</v>
      </c>
      <c r="C11522" t="s">
        <v>2</v>
      </c>
      <c r="D11522" t="s">
        <v>12424</v>
      </c>
      <c r="E11522" t="s">
        <v>10</v>
      </c>
      <c r="F11522">
        <v>3015</v>
      </c>
      <c r="G11522">
        <v>4</v>
      </c>
      <c r="H11522">
        <v>2</v>
      </c>
      <c r="I11522">
        <v>2</v>
      </c>
      <c r="J11522">
        <v>224</v>
      </c>
      <c r="L11522" t="s">
        <v>11699</v>
      </c>
      <c r="M11522" t="s">
        <v>133</v>
      </c>
      <c r="N11522" t="s">
        <v>69</v>
      </c>
      <c r="O11522" s="6" t="str">
        <f>INDEX(lkp_Region,MATCH(tbl_Sales[[#This Row],[Suburb]],lkp_Suburb,0))</f>
        <v>Western Metropolitan</v>
      </c>
      <c r="P11522" s="6">
        <f>MONTH(tbl_Sales[[#This Row],[Date]])</f>
        <v>8</v>
      </c>
      <c r="Q11522" s="6">
        <f>YEAR(tbl_Sales[[#This Row],[Date]])</f>
        <v>2017</v>
      </c>
    </row>
    <row r="11523" spans="1:17" x14ac:dyDescent="0.25">
      <c r="A11523" s="1">
        <v>42974</v>
      </c>
      <c r="B11523">
        <v>465000</v>
      </c>
      <c r="C11523" t="s">
        <v>2</v>
      </c>
      <c r="D11523" t="s">
        <v>12428</v>
      </c>
      <c r="E11523" t="s">
        <v>10</v>
      </c>
      <c r="F11523">
        <v>3175</v>
      </c>
      <c r="G11523">
        <v>3</v>
      </c>
      <c r="H11523">
        <v>1</v>
      </c>
      <c r="I11523">
        <v>1</v>
      </c>
      <c r="J11523">
        <v>375</v>
      </c>
      <c r="L11523" t="s">
        <v>11700</v>
      </c>
      <c r="M11523" t="s">
        <v>8206</v>
      </c>
      <c r="N11523" t="s">
        <v>7727</v>
      </c>
      <c r="O11523" s="6" t="str">
        <f>INDEX(lkp_Region,MATCH(tbl_Sales[[#This Row],[Suburb]],lkp_Suburb,0))</f>
        <v>South-Eastern Metropolitan</v>
      </c>
      <c r="P11523" s="6">
        <f>MONTH(tbl_Sales[[#This Row],[Date]])</f>
        <v>8</v>
      </c>
      <c r="Q11523" s="6">
        <f>YEAR(tbl_Sales[[#This Row],[Date]])</f>
        <v>2017</v>
      </c>
    </row>
    <row r="11524" spans="1:17" x14ac:dyDescent="0.25">
      <c r="A11524" s="1">
        <v>42974</v>
      </c>
      <c r="B11524">
        <v>1820000</v>
      </c>
      <c r="C11524" t="s">
        <v>2</v>
      </c>
      <c r="D11524" t="s">
        <v>12429</v>
      </c>
      <c r="E11524" t="s">
        <v>10</v>
      </c>
      <c r="F11524">
        <v>3163</v>
      </c>
      <c r="G11524">
        <v>4</v>
      </c>
      <c r="H11524">
        <v>2</v>
      </c>
      <c r="I11524">
        <v>1</v>
      </c>
      <c r="J11524">
        <v>632</v>
      </c>
      <c r="K11524">
        <v>1915</v>
      </c>
      <c r="L11524" t="s">
        <v>11701</v>
      </c>
      <c r="M11524" t="s">
        <v>225</v>
      </c>
      <c r="N11524" t="s">
        <v>57</v>
      </c>
      <c r="O11524" s="6" t="str">
        <f>INDEX(lkp_Region,MATCH(tbl_Sales[[#This Row],[Suburb]],lkp_Suburb,0))</f>
        <v>Southern Metropolitan</v>
      </c>
      <c r="P11524" s="6">
        <f>MONTH(tbl_Sales[[#This Row],[Date]])</f>
        <v>8</v>
      </c>
      <c r="Q11524" s="6">
        <f>YEAR(tbl_Sales[[#This Row],[Date]])</f>
        <v>2017</v>
      </c>
    </row>
    <row r="11525" spans="1:17" x14ac:dyDescent="0.25">
      <c r="A11525" s="1">
        <v>42974</v>
      </c>
      <c r="B11525">
        <v>1610000</v>
      </c>
      <c r="C11525" t="s">
        <v>2</v>
      </c>
      <c r="D11525" t="s">
        <v>12427</v>
      </c>
      <c r="E11525" t="s">
        <v>10</v>
      </c>
      <c r="F11525">
        <v>3070</v>
      </c>
      <c r="G11525">
        <v>3</v>
      </c>
      <c r="H11525">
        <v>1</v>
      </c>
      <c r="I11525">
        <v>4</v>
      </c>
      <c r="J11525">
        <v>693</v>
      </c>
      <c r="L11525" t="s">
        <v>11702</v>
      </c>
      <c r="M11525" t="s">
        <v>271</v>
      </c>
      <c r="N11525" t="s">
        <v>62</v>
      </c>
      <c r="O11525" s="6" t="str">
        <f>INDEX(lkp_Region,MATCH(tbl_Sales[[#This Row],[Suburb]],lkp_Suburb,0))</f>
        <v>Northern Metropolitan</v>
      </c>
      <c r="P11525" s="6">
        <f>MONTH(tbl_Sales[[#This Row],[Date]])</f>
        <v>8</v>
      </c>
      <c r="Q11525" s="6">
        <f>YEAR(tbl_Sales[[#This Row],[Date]])</f>
        <v>2017</v>
      </c>
    </row>
    <row r="11526" spans="1:17" x14ac:dyDescent="0.25">
      <c r="A11526" s="1">
        <v>42974</v>
      </c>
      <c r="B11526">
        <v>551000</v>
      </c>
      <c r="C11526" t="s">
        <v>2</v>
      </c>
      <c r="D11526" t="s">
        <v>12423</v>
      </c>
      <c r="E11526" t="s">
        <v>10</v>
      </c>
      <c r="F11526">
        <v>3020</v>
      </c>
      <c r="G11526">
        <v>3</v>
      </c>
      <c r="H11526">
        <v>1</v>
      </c>
      <c r="I11526">
        <v>2</v>
      </c>
      <c r="J11526">
        <v>613</v>
      </c>
      <c r="K11526">
        <v>1974</v>
      </c>
      <c r="L11526" t="s">
        <v>11703</v>
      </c>
      <c r="M11526" t="s">
        <v>141</v>
      </c>
      <c r="N11526" t="s">
        <v>3</v>
      </c>
      <c r="O11526" s="6" t="str">
        <f>INDEX(lkp_Region,MATCH(tbl_Sales[[#This Row],[Suburb]],lkp_Suburb,0))</f>
        <v>Western Metropolitan</v>
      </c>
      <c r="P11526" s="6">
        <f>MONTH(tbl_Sales[[#This Row],[Date]])</f>
        <v>8</v>
      </c>
      <c r="Q11526" s="6">
        <f>YEAR(tbl_Sales[[#This Row],[Date]])</f>
        <v>2017</v>
      </c>
    </row>
    <row r="11527" spans="1:17" x14ac:dyDescent="0.25">
      <c r="A11527" s="1">
        <v>42974</v>
      </c>
      <c r="B11527">
        <v>583500</v>
      </c>
      <c r="C11527" t="s">
        <v>2</v>
      </c>
      <c r="D11527" t="s">
        <v>12431</v>
      </c>
      <c r="E11527" t="s">
        <v>10</v>
      </c>
      <c r="F11527">
        <v>3020</v>
      </c>
      <c r="G11527">
        <v>3</v>
      </c>
      <c r="H11527">
        <v>1</v>
      </c>
      <c r="I11527">
        <v>1</v>
      </c>
      <c r="J11527">
        <v>672</v>
      </c>
      <c r="K11527">
        <v>1970</v>
      </c>
      <c r="L11527" t="s">
        <v>11704</v>
      </c>
      <c r="M11527" t="s">
        <v>141</v>
      </c>
      <c r="N11527" t="s">
        <v>3</v>
      </c>
      <c r="O11527" s="6" t="str">
        <f>INDEX(lkp_Region,MATCH(tbl_Sales[[#This Row],[Suburb]],lkp_Suburb,0))</f>
        <v>Western Metropolitan</v>
      </c>
      <c r="P11527" s="6">
        <f>MONTH(tbl_Sales[[#This Row],[Date]])</f>
        <v>8</v>
      </c>
      <c r="Q11527" s="6">
        <f>YEAR(tbl_Sales[[#This Row],[Date]])</f>
        <v>2017</v>
      </c>
    </row>
    <row r="11528" spans="1:17" x14ac:dyDescent="0.25">
      <c r="A11528" s="1">
        <v>42974</v>
      </c>
      <c r="B11528">
        <v>590000</v>
      </c>
      <c r="C11528" t="s">
        <v>2</v>
      </c>
      <c r="D11528" t="s">
        <v>12428</v>
      </c>
      <c r="E11528" t="s">
        <v>5</v>
      </c>
      <c r="F11528">
        <v>3038</v>
      </c>
      <c r="G11528">
        <v>4</v>
      </c>
      <c r="H11528">
        <v>2</v>
      </c>
      <c r="I11528">
        <v>2</v>
      </c>
      <c r="J11528">
        <v>757</v>
      </c>
      <c r="K11528">
        <v>1980</v>
      </c>
      <c r="L11528" t="s">
        <v>11705</v>
      </c>
      <c r="M11528" t="s">
        <v>8094</v>
      </c>
      <c r="N11528" t="s">
        <v>3</v>
      </c>
      <c r="O11528" s="6" t="str">
        <f>INDEX(lkp_Region,MATCH(tbl_Sales[[#This Row],[Suburb]],lkp_Suburb,0))</f>
        <v>Western Metropolitan</v>
      </c>
      <c r="P11528" s="6">
        <f>MONTH(tbl_Sales[[#This Row],[Date]])</f>
        <v>8</v>
      </c>
      <c r="Q11528" s="6">
        <f>YEAR(tbl_Sales[[#This Row],[Date]])</f>
        <v>2017</v>
      </c>
    </row>
    <row r="11529" spans="1:17" x14ac:dyDescent="0.25">
      <c r="A11529" s="1">
        <v>42974</v>
      </c>
      <c r="B11529">
        <v>1000000</v>
      </c>
      <c r="C11529" t="s">
        <v>13</v>
      </c>
      <c r="D11529" t="s">
        <v>12429</v>
      </c>
      <c r="E11529" t="s">
        <v>10</v>
      </c>
      <c r="F11529">
        <v>3122</v>
      </c>
      <c r="G11529">
        <v>3</v>
      </c>
      <c r="H11529">
        <v>1</v>
      </c>
      <c r="I11529">
        <v>1</v>
      </c>
      <c r="J11529">
        <v>1079</v>
      </c>
      <c r="K11529">
        <v>1940</v>
      </c>
      <c r="L11529" t="s">
        <v>11706</v>
      </c>
      <c r="M11529" t="s">
        <v>461</v>
      </c>
      <c r="N11529" t="s">
        <v>101</v>
      </c>
      <c r="O11529" s="6" t="str">
        <f>INDEX(lkp_Region,MATCH(tbl_Sales[[#This Row],[Suburb]],lkp_Suburb,0))</f>
        <v>Southern Metropolitan</v>
      </c>
      <c r="P11529" s="6">
        <f>MONTH(tbl_Sales[[#This Row],[Date]])</f>
        <v>8</v>
      </c>
      <c r="Q11529" s="6">
        <f>YEAR(tbl_Sales[[#This Row],[Date]])</f>
        <v>2017</v>
      </c>
    </row>
    <row r="11530" spans="1:17" x14ac:dyDescent="0.25">
      <c r="A11530" s="1">
        <v>42974</v>
      </c>
      <c r="B11530">
        <v>1739000</v>
      </c>
      <c r="C11530" t="s">
        <v>2</v>
      </c>
      <c r="D11530" t="s">
        <v>12427</v>
      </c>
      <c r="E11530" t="s">
        <v>10</v>
      </c>
      <c r="F11530">
        <v>3104</v>
      </c>
      <c r="G11530">
        <v>3</v>
      </c>
      <c r="H11530">
        <v>1</v>
      </c>
      <c r="I11530">
        <v>2</v>
      </c>
      <c r="J11530">
        <v>638</v>
      </c>
      <c r="L11530" t="s">
        <v>11707</v>
      </c>
      <c r="M11530" t="s">
        <v>99</v>
      </c>
      <c r="N11530" t="s">
        <v>101</v>
      </c>
      <c r="O11530" s="6" t="str">
        <f>INDEX(lkp_Region,MATCH(tbl_Sales[[#This Row],[Suburb]],lkp_Suburb,0))</f>
        <v>Southern Metropolitan</v>
      </c>
      <c r="P11530" s="6">
        <f>MONTH(tbl_Sales[[#This Row],[Date]])</f>
        <v>8</v>
      </c>
      <c r="Q11530" s="6">
        <f>YEAR(tbl_Sales[[#This Row],[Date]])</f>
        <v>2017</v>
      </c>
    </row>
    <row r="11531" spans="1:17" x14ac:dyDescent="0.25">
      <c r="A11531" s="1">
        <v>42974</v>
      </c>
      <c r="B11531">
        <v>645000</v>
      </c>
      <c r="C11531" t="s">
        <v>13</v>
      </c>
      <c r="D11531" t="s">
        <v>12431</v>
      </c>
      <c r="E11531" t="s">
        <v>10</v>
      </c>
      <c r="F11531">
        <v>3190</v>
      </c>
      <c r="G11531">
        <v>2</v>
      </c>
      <c r="H11531">
        <v>1</v>
      </c>
      <c r="I11531">
        <v>1</v>
      </c>
      <c r="J11531">
        <v>105</v>
      </c>
      <c r="K11531">
        <v>1970</v>
      </c>
      <c r="L11531" t="s">
        <v>11708</v>
      </c>
      <c r="M11531" t="s">
        <v>7808</v>
      </c>
      <c r="N11531" t="s">
        <v>107</v>
      </c>
      <c r="O11531" s="6" t="str">
        <f>INDEX(lkp_Region,MATCH(tbl_Sales[[#This Row],[Suburb]],lkp_Suburb,0))</f>
        <v>Southern Metropolitan</v>
      </c>
      <c r="P11531" s="6">
        <f>MONTH(tbl_Sales[[#This Row],[Date]])</f>
        <v>8</v>
      </c>
      <c r="Q11531" s="6">
        <f>YEAR(tbl_Sales[[#This Row],[Date]])</f>
        <v>2017</v>
      </c>
    </row>
    <row r="11532" spans="1:17" x14ac:dyDescent="0.25">
      <c r="A11532" s="1">
        <v>42974</v>
      </c>
      <c r="B11532">
        <v>4050000</v>
      </c>
      <c r="C11532" t="s">
        <v>2</v>
      </c>
      <c r="D11532" t="s">
        <v>12429</v>
      </c>
      <c r="E11532" t="s">
        <v>5</v>
      </c>
      <c r="F11532">
        <v>3186</v>
      </c>
      <c r="G11532">
        <v>4</v>
      </c>
      <c r="H11532">
        <v>4</v>
      </c>
      <c r="I11532">
        <v>4</v>
      </c>
      <c r="J11532">
        <v>508</v>
      </c>
      <c r="K11532">
        <v>2011</v>
      </c>
      <c r="L11532" t="s">
        <v>11709</v>
      </c>
      <c r="M11532" t="s">
        <v>105</v>
      </c>
      <c r="N11532" t="s">
        <v>107</v>
      </c>
      <c r="O11532" s="6" t="str">
        <f>INDEX(lkp_Region,MATCH(tbl_Sales[[#This Row],[Suburb]],lkp_Suburb,0))</f>
        <v>Southern Metropolitan</v>
      </c>
      <c r="P11532" s="6">
        <f>MONTH(tbl_Sales[[#This Row],[Date]])</f>
        <v>8</v>
      </c>
      <c r="Q11532" s="6">
        <f>YEAR(tbl_Sales[[#This Row],[Date]])</f>
        <v>2017</v>
      </c>
    </row>
    <row r="11533" spans="1:17" x14ac:dyDescent="0.25">
      <c r="A11533" s="1">
        <v>42974</v>
      </c>
      <c r="B11533">
        <v>710000</v>
      </c>
      <c r="C11533" t="s">
        <v>2</v>
      </c>
      <c r="D11533" t="s">
        <v>12426</v>
      </c>
      <c r="E11533" t="s">
        <v>10</v>
      </c>
      <c r="F11533">
        <v>3083</v>
      </c>
      <c r="G11533">
        <v>3</v>
      </c>
      <c r="H11533">
        <v>1</v>
      </c>
      <c r="I11533">
        <v>1</v>
      </c>
      <c r="J11533">
        <v>540</v>
      </c>
      <c r="K11533">
        <v>1968</v>
      </c>
      <c r="L11533" t="s">
        <v>11710</v>
      </c>
      <c r="M11533" t="s">
        <v>7813</v>
      </c>
      <c r="N11533" t="s">
        <v>150</v>
      </c>
      <c r="O11533" s="6" t="str">
        <f>INDEX(lkp_Region,MATCH(tbl_Sales[[#This Row],[Suburb]],lkp_Suburb,0))</f>
        <v>Northern Metropolitan</v>
      </c>
      <c r="P11533" s="6">
        <f>MONTH(tbl_Sales[[#This Row],[Date]])</f>
        <v>8</v>
      </c>
      <c r="Q11533" s="6">
        <f>YEAR(tbl_Sales[[#This Row],[Date]])</f>
        <v>2017</v>
      </c>
    </row>
    <row r="11534" spans="1:17" x14ac:dyDescent="0.25">
      <c r="A11534" s="1">
        <v>42975</v>
      </c>
      <c r="B11534">
        <v>510000</v>
      </c>
      <c r="C11534" t="s">
        <v>2</v>
      </c>
      <c r="D11534" t="s">
        <v>12427</v>
      </c>
      <c r="E11534" t="s">
        <v>10</v>
      </c>
      <c r="F11534">
        <v>3030</v>
      </c>
      <c r="G11534">
        <v>3</v>
      </c>
      <c r="H11534">
        <v>2</v>
      </c>
      <c r="I11534">
        <v>2</v>
      </c>
      <c r="J11534">
        <v>658</v>
      </c>
      <c r="K11534">
        <v>1984</v>
      </c>
      <c r="L11534" t="s">
        <v>11711</v>
      </c>
      <c r="M11534" t="s">
        <v>8069</v>
      </c>
      <c r="N11534" t="s">
        <v>7964</v>
      </c>
      <c r="O11534" s="6" t="str">
        <f>INDEX(lkp_Region,MATCH(tbl_Sales[[#This Row],[Suburb]],lkp_Suburb,0))</f>
        <v>Western Metropolitan</v>
      </c>
      <c r="P11534" s="6">
        <f>MONTH(tbl_Sales[[#This Row],[Date]])</f>
        <v>8</v>
      </c>
      <c r="Q11534" s="6">
        <f>YEAR(tbl_Sales[[#This Row],[Date]])</f>
        <v>2017</v>
      </c>
    </row>
    <row r="11535" spans="1:17" x14ac:dyDescent="0.25">
      <c r="A11535" s="1">
        <v>42975</v>
      </c>
      <c r="B11535">
        <v>410000</v>
      </c>
      <c r="C11535" t="s">
        <v>13</v>
      </c>
      <c r="D11535" t="s">
        <v>12424</v>
      </c>
      <c r="E11535" t="s">
        <v>10</v>
      </c>
      <c r="F11535">
        <v>3075</v>
      </c>
      <c r="G11535">
        <v>2</v>
      </c>
      <c r="H11535">
        <v>1</v>
      </c>
      <c r="I11535">
        <v>1</v>
      </c>
      <c r="J11535">
        <v>143</v>
      </c>
      <c r="L11535" t="s">
        <v>11712</v>
      </c>
      <c r="M11535" t="s">
        <v>7965</v>
      </c>
      <c r="N11535" t="s">
        <v>7515</v>
      </c>
      <c r="O11535" s="6" t="str">
        <f>INDEX(lkp_Region,MATCH(tbl_Sales[[#This Row],[Suburb]],lkp_Suburb,0))</f>
        <v>Northern Metropolitan</v>
      </c>
      <c r="P11535" s="6">
        <f>MONTH(tbl_Sales[[#This Row],[Date]])</f>
        <v>8</v>
      </c>
      <c r="Q11535" s="6">
        <f>YEAR(tbl_Sales[[#This Row],[Date]])</f>
        <v>2017</v>
      </c>
    </row>
    <row r="11536" spans="1:17" x14ac:dyDescent="0.25">
      <c r="A11536" s="1">
        <v>42975</v>
      </c>
      <c r="B11536">
        <v>600000</v>
      </c>
      <c r="C11536" t="s">
        <v>2</v>
      </c>
      <c r="D11536" t="s">
        <v>12424</v>
      </c>
      <c r="E11536" t="s">
        <v>5</v>
      </c>
      <c r="F11536">
        <v>3752</v>
      </c>
      <c r="G11536">
        <v>4</v>
      </c>
      <c r="H11536">
        <v>2</v>
      </c>
      <c r="I11536">
        <v>2</v>
      </c>
      <c r="J11536">
        <v>505</v>
      </c>
      <c r="K11536">
        <v>2009</v>
      </c>
      <c r="L11536" t="s">
        <v>11713</v>
      </c>
      <c r="M11536" t="s">
        <v>7513</v>
      </c>
      <c r="N11536" t="s">
        <v>7515</v>
      </c>
      <c r="O11536" s="6" t="str">
        <f>INDEX(lkp_Region,MATCH(tbl_Sales[[#This Row],[Suburb]],lkp_Suburb,0))</f>
        <v>Northern Metropolitan</v>
      </c>
      <c r="P11536" s="6">
        <f>MONTH(tbl_Sales[[#This Row],[Date]])</f>
        <v>8</v>
      </c>
      <c r="Q11536" s="6">
        <f>YEAR(tbl_Sales[[#This Row],[Date]])</f>
        <v>2017</v>
      </c>
    </row>
    <row r="11537" spans="1:17" x14ac:dyDescent="0.25">
      <c r="A11537" s="1">
        <v>42975</v>
      </c>
      <c r="B11537">
        <v>705000</v>
      </c>
      <c r="C11537" t="s">
        <v>2</v>
      </c>
      <c r="D11537" t="s">
        <v>12431</v>
      </c>
      <c r="E11537" t="s">
        <v>10</v>
      </c>
      <c r="F11537">
        <v>3082</v>
      </c>
      <c r="G11537">
        <v>3</v>
      </c>
      <c r="H11537">
        <v>2</v>
      </c>
      <c r="I11537">
        <v>2</v>
      </c>
      <c r="J11537">
        <v>840</v>
      </c>
      <c r="K11537">
        <v>1970</v>
      </c>
      <c r="L11537" t="s">
        <v>11714</v>
      </c>
      <c r="M11537" t="s">
        <v>7706</v>
      </c>
      <c r="N11537" t="s">
        <v>7515</v>
      </c>
      <c r="O11537" s="6" t="str">
        <f>INDEX(lkp_Region,MATCH(tbl_Sales[[#This Row],[Suburb]],lkp_Suburb,0))</f>
        <v>Northern Metropolitan</v>
      </c>
      <c r="P11537" s="6">
        <f>MONTH(tbl_Sales[[#This Row],[Date]])</f>
        <v>8</v>
      </c>
      <c r="Q11537" s="6">
        <f>YEAR(tbl_Sales[[#This Row],[Date]])</f>
        <v>2017</v>
      </c>
    </row>
    <row r="11538" spans="1:17" x14ac:dyDescent="0.25">
      <c r="A11538" s="1">
        <v>42975</v>
      </c>
      <c r="B11538">
        <v>900000</v>
      </c>
      <c r="C11538" t="s">
        <v>2</v>
      </c>
      <c r="D11538" t="s">
        <v>12425</v>
      </c>
      <c r="E11538" t="s">
        <v>10</v>
      </c>
      <c r="F11538">
        <v>3095</v>
      </c>
      <c r="G11538">
        <v>3</v>
      </c>
      <c r="H11538">
        <v>2</v>
      </c>
      <c r="I11538">
        <v>2</v>
      </c>
      <c r="J11538">
        <v>812</v>
      </c>
      <c r="K11538">
        <v>1980</v>
      </c>
      <c r="L11538" t="s">
        <v>11715</v>
      </c>
      <c r="M11538" t="s">
        <v>8695</v>
      </c>
      <c r="N11538" t="s">
        <v>7523</v>
      </c>
      <c r="O11538" s="6" t="str">
        <f>INDEX(lkp_Region,MATCH(tbl_Sales[[#This Row],[Suburb]],lkp_Suburb,0))</f>
        <v>Eastern Metropolitan</v>
      </c>
      <c r="P11538" s="6">
        <f>MONTH(tbl_Sales[[#This Row],[Date]])</f>
        <v>8</v>
      </c>
      <c r="Q11538" s="6">
        <f>YEAR(tbl_Sales[[#This Row],[Date]])</f>
        <v>2017</v>
      </c>
    </row>
    <row r="11539" spans="1:17" x14ac:dyDescent="0.25">
      <c r="A11539" s="1">
        <v>42975</v>
      </c>
      <c r="B11539">
        <v>720000</v>
      </c>
      <c r="C11539" t="s">
        <v>2</v>
      </c>
      <c r="D11539" t="s">
        <v>12423</v>
      </c>
      <c r="E11539" t="s">
        <v>10</v>
      </c>
      <c r="F11539">
        <v>3060</v>
      </c>
      <c r="G11539">
        <v>3</v>
      </c>
      <c r="H11539">
        <v>1</v>
      </c>
      <c r="I11539">
        <v>2</v>
      </c>
      <c r="J11539">
        <v>603</v>
      </c>
      <c r="L11539" t="s">
        <v>11716</v>
      </c>
      <c r="M11539" t="s">
        <v>16</v>
      </c>
      <c r="N11539" t="s">
        <v>18</v>
      </c>
      <c r="O11539" s="6" t="str">
        <f>INDEX(lkp_Region,MATCH(tbl_Sales[[#This Row],[Suburb]],lkp_Suburb,0))</f>
        <v>Northern Metropolitan</v>
      </c>
      <c r="P11539" s="6">
        <f>MONTH(tbl_Sales[[#This Row],[Date]])</f>
        <v>8</v>
      </c>
      <c r="Q11539" s="6">
        <f>YEAR(tbl_Sales[[#This Row],[Date]])</f>
        <v>2017</v>
      </c>
    </row>
    <row r="11540" spans="1:17" x14ac:dyDescent="0.25">
      <c r="A11540" s="1">
        <v>42975</v>
      </c>
      <c r="B11540">
        <v>921000</v>
      </c>
      <c r="C11540" t="s">
        <v>2</v>
      </c>
      <c r="D11540" t="s">
        <v>12429</v>
      </c>
      <c r="E11540" t="s">
        <v>10</v>
      </c>
      <c r="F11540">
        <v>3046</v>
      </c>
      <c r="G11540">
        <v>4</v>
      </c>
      <c r="H11540">
        <v>1</v>
      </c>
      <c r="I11540">
        <v>4</v>
      </c>
      <c r="J11540">
        <v>550</v>
      </c>
      <c r="K11540">
        <v>1950</v>
      </c>
      <c r="L11540" t="s">
        <v>11717</v>
      </c>
      <c r="M11540" t="s">
        <v>680</v>
      </c>
      <c r="N11540" t="s">
        <v>18</v>
      </c>
      <c r="O11540" s="6" t="str">
        <f>INDEX(lkp_Region,MATCH(tbl_Sales[[#This Row],[Suburb]],lkp_Suburb,0))</f>
        <v>Northern Metropolitan</v>
      </c>
      <c r="P11540" s="6">
        <f>MONTH(tbl_Sales[[#This Row],[Date]])</f>
        <v>8</v>
      </c>
      <c r="Q11540" s="6">
        <f>YEAR(tbl_Sales[[#This Row],[Date]])</f>
        <v>2017</v>
      </c>
    </row>
    <row r="11541" spans="1:17" x14ac:dyDescent="0.25">
      <c r="A11541" s="1">
        <v>42975</v>
      </c>
      <c r="B11541">
        <v>1305000</v>
      </c>
      <c r="C11541" t="s">
        <v>2</v>
      </c>
      <c r="D11541" t="s">
        <v>12429</v>
      </c>
      <c r="E11541" t="s">
        <v>10</v>
      </c>
      <c r="F11541">
        <v>3057</v>
      </c>
      <c r="G11541">
        <v>2</v>
      </c>
      <c r="H11541">
        <v>1</v>
      </c>
      <c r="I11541">
        <v>0</v>
      </c>
      <c r="J11541">
        <v>315</v>
      </c>
      <c r="L11541" t="s">
        <v>11718</v>
      </c>
      <c r="M11541" t="s">
        <v>83</v>
      </c>
      <c r="N11541" t="s">
        <v>18</v>
      </c>
      <c r="O11541" s="6" t="str">
        <f>INDEX(lkp_Region,MATCH(tbl_Sales[[#This Row],[Suburb]],lkp_Suburb,0))</f>
        <v>Northern Metropolitan</v>
      </c>
      <c r="P11541" s="6">
        <f>MONTH(tbl_Sales[[#This Row],[Date]])</f>
        <v>8</v>
      </c>
      <c r="Q11541" s="6">
        <f>YEAR(tbl_Sales[[#This Row],[Date]])</f>
        <v>2017</v>
      </c>
    </row>
    <row r="11542" spans="1:17" x14ac:dyDescent="0.25">
      <c r="A11542" s="1">
        <v>42975</v>
      </c>
      <c r="B11542">
        <v>1610000</v>
      </c>
      <c r="C11542" t="s">
        <v>2</v>
      </c>
      <c r="D11542" t="s">
        <v>12430</v>
      </c>
      <c r="E11542" t="s">
        <v>10</v>
      </c>
      <c r="F11542">
        <v>3041</v>
      </c>
      <c r="G11542">
        <v>4</v>
      </c>
      <c r="H11542">
        <v>3</v>
      </c>
      <c r="I11542">
        <v>2</v>
      </c>
      <c r="J11542">
        <v>861</v>
      </c>
      <c r="K11542">
        <v>1955</v>
      </c>
      <c r="L11542" t="s">
        <v>11719</v>
      </c>
      <c r="M11542" t="s">
        <v>121</v>
      </c>
      <c r="N11542" t="s">
        <v>49</v>
      </c>
      <c r="O11542" s="6" t="str">
        <f>INDEX(lkp_Region,MATCH(tbl_Sales[[#This Row],[Suburb]],lkp_Suburb,0))</f>
        <v>Western Metropolitan</v>
      </c>
      <c r="P11542" s="6">
        <f>MONTH(tbl_Sales[[#This Row],[Date]])</f>
        <v>8</v>
      </c>
      <c r="Q11542" s="6">
        <f>YEAR(tbl_Sales[[#This Row],[Date]])</f>
        <v>2017</v>
      </c>
    </row>
    <row r="11543" spans="1:17" x14ac:dyDescent="0.25">
      <c r="A11543" s="1">
        <v>42975</v>
      </c>
      <c r="B11543">
        <v>730000</v>
      </c>
      <c r="C11543" t="s">
        <v>13</v>
      </c>
      <c r="D11543" t="s">
        <v>12429</v>
      </c>
      <c r="E11543" t="s">
        <v>10</v>
      </c>
      <c r="F11543">
        <v>3149</v>
      </c>
      <c r="G11543">
        <v>2</v>
      </c>
      <c r="H11543">
        <v>1</v>
      </c>
      <c r="I11543">
        <v>1</v>
      </c>
      <c r="J11543">
        <v>292</v>
      </c>
      <c r="L11543" t="s">
        <v>11720</v>
      </c>
      <c r="M11543" t="s">
        <v>7758</v>
      </c>
      <c r="N11543" t="s">
        <v>31</v>
      </c>
      <c r="O11543" s="6" t="str">
        <f>INDEX(lkp_Region,MATCH(tbl_Sales[[#This Row],[Suburb]],lkp_Suburb,0))</f>
        <v>Eastern Metropolitan</v>
      </c>
      <c r="P11543" s="6">
        <f>MONTH(tbl_Sales[[#This Row],[Date]])</f>
        <v>8</v>
      </c>
      <c r="Q11543" s="6">
        <f>YEAR(tbl_Sales[[#This Row],[Date]])</f>
        <v>2017</v>
      </c>
    </row>
    <row r="11544" spans="1:17" x14ac:dyDescent="0.25">
      <c r="A11544" s="1">
        <v>42975</v>
      </c>
      <c r="B11544">
        <v>895000</v>
      </c>
      <c r="C11544" t="s">
        <v>13</v>
      </c>
      <c r="D11544" t="s">
        <v>12425</v>
      </c>
      <c r="E11544" t="s">
        <v>10</v>
      </c>
      <c r="F11544">
        <v>3002</v>
      </c>
      <c r="G11544">
        <v>1</v>
      </c>
      <c r="H11544">
        <v>1</v>
      </c>
      <c r="I11544">
        <v>1</v>
      </c>
      <c r="J11544">
        <v>0</v>
      </c>
      <c r="K11544">
        <v>1990</v>
      </c>
      <c r="L11544" t="s">
        <v>11721</v>
      </c>
      <c r="M11544" t="s">
        <v>1176</v>
      </c>
      <c r="N11544" t="s">
        <v>88</v>
      </c>
      <c r="O11544" s="6" t="str">
        <f>INDEX(lkp_Region,MATCH(tbl_Sales[[#This Row],[Suburb]],lkp_Suburb,0))</f>
        <v>Northern Metropolitan</v>
      </c>
      <c r="P11544" s="6">
        <f>MONTH(tbl_Sales[[#This Row],[Date]])</f>
        <v>8</v>
      </c>
      <c r="Q11544" s="6">
        <f>YEAR(tbl_Sales[[#This Row],[Date]])</f>
        <v>2017</v>
      </c>
    </row>
    <row r="11545" spans="1:17" x14ac:dyDescent="0.25">
      <c r="A11545" s="1">
        <v>42975</v>
      </c>
      <c r="B11545">
        <v>780000</v>
      </c>
      <c r="C11545" t="s">
        <v>2</v>
      </c>
      <c r="D11545" t="s">
        <v>12428</v>
      </c>
      <c r="E11545" t="s">
        <v>10</v>
      </c>
      <c r="F11545">
        <v>3013</v>
      </c>
      <c r="G11545">
        <v>2</v>
      </c>
      <c r="H11545">
        <v>1</v>
      </c>
      <c r="I11545">
        <v>1</v>
      </c>
      <c r="J11545">
        <v>178</v>
      </c>
      <c r="K11545">
        <v>2013</v>
      </c>
      <c r="L11545" t="s">
        <v>11722</v>
      </c>
      <c r="M11545" t="s">
        <v>65</v>
      </c>
      <c r="N11545" t="s">
        <v>21</v>
      </c>
      <c r="O11545" s="6" t="str">
        <f>INDEX(lkp_Region,MATCH(tbl_Sales[[#This Row],[Suburb]],lkp_Suburb,0))</f>
        <v>Western Metropolitan</v>
      </c>
      <c r="P11545" s="6">
        <f>MONTH(tbl_Sales[[#This Row],[Date]])</f>
        <v>8</v>
      </c>
      <c r="Q11545" s="6">
        <f>YEAR(tbl_Sales[[#This Row],[Date]])</f>
        <v>2017</v>
      </c>
    </row>
    <row r="11546" spans="1:17" x14ac:dyDescent="0.25">
      <c r="A11546" s="1">
        <v>42975</v>
      </c>
      <c r="B11546">
        <v>850000</v>
      </c>
      <c r="C11546" t="s">
        <v>2</v>
      </c>
      <c r="D11546" t="s">
        <v>12430</v>
      </c>
      <c r="E11546" t="s">
        <v>5</v>
      </c>
      <c r="F11546">
        <v>3152</v>
      </c>
      <c r="G11546">
        <v>4</v>
      </c>
      <c r="H11546">
        <v>2</v>
      </c>
      <c r="I11546">
        <v>3</v>
      </c>
      <c r="J11546">
        <v>785</v>
      </c>
      <c r="L11546" t="s">
        <v>11723</v>
      </c>
      <c r="M11546" t="s">
        <v>7766</v>
      </c>
      <c r="N11546" t="s">
        <v>7768</v>
      </c>
      <c r="O11546" s="6" t="str">
        <f>INDEX(lkp_Region,MATCH(tbl_Sales[[#This Row],[Suburb]],lkp_Suburb,0))</f>
        <v>Eastern Metropolitan</v>
      </c>
      <c r="P11546" s="6">
        <f>MONTH(tbl_Sales[[#This Row],[Date]])</f>
        <v>8</v>
      </c>
      <c r="Q11546" s="6">
        <f>YEAR(tbl_Sales[[#This Row],[Date]])</f>
        <v>2017</v>
      </c>
    </row>
    <row r="11547" spans="1:17" x14ac:dyDescent="0.25">
      <c r="A11547" s="1">
        <v>42975</v>
      </c>
      <c r="B11547">
        <v>840000</v>
      </c>
      <c r="C11547" t="s">
        <v>2</v>
      </c>
      <c r="D11547" t="s">
        <v>12423</v>
      </c>
      <c r="E11547" t="s">
        <v>5</v>
      </c>
      <c r="F11547">
        <v>3195</v>
      </c>
      <c r="G11547">
        <v>4</v>
      </c>
      <c r="H11547">
        <v>2</v>
      </c>
      <c r="I11547">
        <v>2</v>
      </c>
      <c r="J11547">
        <v>383</v>
      </c>
      <c r="L11547" t="s">
        <v>11724</v>
      </c>
      <c r="M11547" t="s">
        <v>11664</v>
      </c>
      <c r="N11547" t="s">
        <v>45</v>
      </c>
      <c r="O11547" s="6" t="str">
        <f>INDEX(lkp_Region,MATCH(tbl_Sales[[#This Row],[Suburb]],lkp_Suburb,0))</f>
        <v>South-Eastern Metropolitan</v>
      </c>
      <c r="P11547" s="6">
        <f>MONTH(tbl_Sales[[#This Row],[Date]])</f>
        <v>8</v>
      </c>
      <c r="Q11547" s="6">
        <f>YEAR(tbl_Sales[[#This Row],[Date]])</f>
        <v>2017</v>
      </c>
    </row>
    <row r="11548" spans="1:17" x14ac:dyDescent="0.25">
      <c r="A11548" s="1">
        <v>42975</v>
      </c>
      <c r="B11548">
        <v>749000</v>
      </c>
      <c r="C11548" t="s">
        <v>2</v>
      </c>
      <c r="D11548" t="s">
        <v>12423</v>
      </c>
      <c r="E11548" t="s">
        <v>5</v>
      </c>
      <c r="F11548">
        <v>3043</v>
      </c>
      <c r="G11548">
        <v>4</v>
      </c>
      <c r="H11548">
        <v>2</v>
      </c>
      <c r="I11548">
        <v>2</v>
      </c>
      <c r="J11548">
        <v>561</v>
      </c>
      <c r="K11548">
        <v>1970</v>
      </c>
      <c r="L11548" t="s">
        <v>11725</v>
      </c>
      <c r="M11548" t="s">
        <v>7626</v>
      </c>
      <c r="N11548" t="s">
        <v>195</v>
      </c>
      <c r="O11548" s="6" t="str">
        <f>INDEX(lkp_Region,MATCH(tbl_Sales[[#This Row],[Suburb]],lkp_Suburb,0))</f>
        <v>Western Metropolitan</v>
      </c>
      <c r="P11548" s="6">
        <f>MONTH(tbl_Sales[[#This Row],[Date]])</f>
        <v>8</v>
      </c>
      <c r="Q11548" s="6">
        <f>YEAR(tbl_Sales[[#This Row],[Date]])</f>
        <v>2017</v>
      </c>
    </row>
    <row r="11549" spans="1:17" x14ac:dyDescent="0.25">
      <c r="A11549" s="1">
        <v>42975</v>
      </c>
      <c r="B11549">
        <v>1175000</v>
      </c>
      <c r="C11549" t="s">
        <v>2</v>
      </c>
      <c r="D11549" t="s">
        <v>12425</v>
      </c>
      <c r="E11549" t="s">
        <v>5</v>
      </c>
      <c r="F11549">
        <v>3165</v>
      </c>
      <c r="G11549">
        <v>3</v>
      </c>
      <c r="H11549">
        <v>1</v>
      </c>
      <c r="I11549">
        <v>2</v>
      </c>
      <c r="J11549">
        <v>700</v>
      </c>
      <c r="L11549" t="s">
        <v>11726</v>
      </c>
      <c r="M11549" t="s">
        <v>138</v>
      </c>
      <c r="N11549" t="s">
        <v>57</v>
      </c>
      <c r="O11549" s="6" t="str">
        <f>INDEX(lkp_Region,MATCH(tbl_Sales[[#This Row],[Suburb]],lkp_Suburb,0))</f>
        <v>Southern Metropolitan</v>
      </c>
      <c r="P11549" s="6">
        <f>MONTH(tbl_Sales[[#This Row],[Date]])</f>
        <v>8</v>
      </c>
      <c r="Q11549" s="6">
        <f>YEAR(tbl_Sales[[#This Row],[Date]])</f>
        <v>2017</v>
      </c>
    </row>
    <row r="11550" spans="1:17" x14ac:dyDescent="0.25">
      <c r="A11550" s="1">
        <v>42975</v>
      </c>
      <c r="B11550">
        <v>630000</v>
      </c>
      <c r="C11550" t="s">
        <v>2</v>
      </c>
      <c r="D11550" t="s">
        <v>12424</v>
      </c>
      <c r="E11550" t="s">
        <v>5</v>
      </c>
      <c r="F11550">
        <v>3802</v>
      </c>
      <c r="G11550">
        <v>3</v>
      </c>
      <c r="H11550">
        <v>2</v>
      </c>
      <c r="I11550">
        <v>2</v>
      </c>
      <c r="J11550">
        <v>581</v>
      </c>
      <c r="K11550">
        <v>1985</v>
      </c>
      <c r="L11550" t="s">
        <v>11727</v>
      </c>
      <c r="M11550" t="s">
        <v>10287</v>
      </c>
      <c r="N11550" t="s">
        <v>7735</v>
      </c>
      <c r="O11550" s="6" t="str">
        <f>INDEX(lkp_Region,MATCH(tbl_Sales[[#This Row],[Suburb]],lkp_Suburb,0))</f>
        <v>South-Eastern Metropolitan</v>
      </c>
      <c r="P11550" s="6">
        <f>MONTH(tbl_Sales[[#This Row],[Date]])</f>
        <v>8</v>
      </c>
      <c r="Q11550" s="6">
        <f>YEAR(tbl_Sales[[#This Row],[Date]])</f>
        <v>2017</v>
      </c>
    </row>
    <row r="11551" spans="1:17" x14ac:dyDescent="0.25">
      <c r="A11551" s="1">
        <v>42975</v>
      </c>
      <c r="B11551">
        <v>755000</v>
      </c>
      <c r="C11551" t="s">
        <v>2</v>
      </c>
      <c r="D11551" t="s">
        <v>12424</v>
      </c>
      <c r="E11551" t="s">
        <v>10</v>
      </c>
      <c r="F11551">
        <v>3806</v>
      </c>
      <c r="G11551">
        <v>3</v>
      </c>
      <c r="H11551">
        <v>2</v>
      </c>
      <c r="I11551">
        <v>2</v>
      </c>
      <c r="J11551">
        <v>840</v>
      </c>
      <c r="L11551" t="s">
        <v>11728</v>
      </c>
      <c r="M11551" t="s">
        <v>7733</v>
      </c>
      <c r="N11551" t="s">
        <v>7735</v>
      </c>
      <c r="O11551" s="6" t="str">
        <f>INDEX(lkp_Region,MATCH(tbl_Sales[[#This Row],[Suburb]],lkp_Suburb,0))</f>
        <v>Eastern Victoria</v>
      </c>
      <c r="P11551" s="6">
        <f>MONTH(tbl_Sales[[#This Row],[Date]])</f>
        <v>8</v>
      </c>
      <c r="Q11551" s="6">
        <f>YEAR(tbl_Sales[[#This Row],[Date]])</f>
        <v>2017</v>
      </c>
    </row>
    <row r="11552" spans="1:17" x14ac:dyDescent="0.25">
      <c r="A11552" s="1">
        <v>42975</v>
      </c>
      <c r="B11552">
        <v>2900000</v>
      </c>
      <c r="C11552" t="s">
        <v>2</v>
      </c>
      <c r="D11552" t="s">
        <v>12429</v>
      </c>
      <c r="E11552" t="s">
        <v>10</v>
      </c>
      <c r="F11552">
        <v>3122</v>
      </c>
      <c r="G11552">
        <v>4</v>
      </c>
      <c r="H11552">
        <v>1</v>
      </c>
      <c r="I11552">
        <v>3</v>
      </c>
      <c r="J11552">
        <v>636</v>
      </c>
      <c r="K11552">
        <v>1890</v>
      </c>
      <c r="L11552" t="s">
        <v>11729</v>
      </c>
      <c r="M11552" t="s">
        <v>461</v>
      </c>
      <c r="N11552" t="s">
        <v>101</v>
      </c>
      <c r="O11552" s="6" t="str">
        <f>INDEX(lkp_Region,MATCH(tbl_Sales[[#This Row],[Suburb]],lkp_Suburb,0))</f>
        <v>Southern Metropolitan</v>
      </c>
      <c r="P11552" s="6">
        <f>MONTH(tbl_Sales[[#This Row],[Date]])</f>
        <v>8</v>
      </c>
      <c r="Q11552" s="6">
        <f>YEAR(tbl_Sales[[#This Row],[Date]])</f>
        <v>2017</v>
      </c>
    </row>
    <row r="11553" spans="1:17" x14ac:dyDescent="0.25">
      <c r="A11553" s="1">
        <v>42975</v>
      </c>
      <c r="B11553">
        <v>1250000</v>
      </c>
      <c r="C11553" t="s">
        <v>2</v>
      </c>
      <c r="D11553" t="s">
        <v>12423</v>
      </c>
      <c r="E11553" t="s">
        <v>10</v>
      </c>
      <c r="F11553">
        <v>3084</v>
      </c>
      <c r="G11553">
        <v>3</v>
      </c>
      <c r="H11553">
        <v>1</v>
      </c>
      <c r="I11553">
        <v>0</v>
      </c>
      <c r="J11553">
        <v>668</v>
      </c>
      <c r="L11553" t="s">
        <v>11730</v>
      </c>
      <c r="M11553" t="s">
        <v>211</v>
      </c>
      <c r="N11553" t="s">
        <v>150</v>
      </c>
      <c r="O11553" s="6" t="str">
        <f>INDEX(lkp_Region,MATCH(tbl_Sales[[#This Row],[Suburb]],lkp_Suburb,0))</f>
        <v>Eastern Metropolitan</v>
      </c>
      <c r="P11553" s="6">
        <f>MONTH(tbl_Sales[[#This Row],[Date]])</f>
        <v>8</v>
      </c>
      <c r="Q11553" s="6">
        <f>YEAR(tbl_Sales[[#This Row],[Date]])</f>
        <v>2017</v>
      </c>
    </row>
    <row r="11554" spans="1:17" x14ac:dyDescent="0.25">
      <c r="A11554" s="1">
        <v>42976</v>
      </c>
      <c r="B11554">
        <v>1667500</v>
      </c>
      <c r="C11554" t="s">
        <v>13</v>
      </c>
      <c r="D11554" t="s">
        <v>12429</v>
      </c>
      <c r="E11554" t="s">
        <v>10</v>
      </c>
      <c r="F11554">
        <v>3121</v>
      </c>
      <c r="G11554">
        <v>2</v>
      </c>
      <c r="H11554">
        <v>2</v>
      </c>
      <c r="I11554">
        <v>2</v>
      </c>
      <c r="J11554">
        <v>92</v>
      </c>
      <c r="K11554">
        <v>1940</v>
      </c>
      <c r="L11554" t="s">
        <v>11731</v>
      </c>
      <c r="M11554" t="s">
        <v>6</v>
      </c>
      <c r="N11554" t="s">
        <v>8</v>
      </c>
      <c r="O11554" s="6" t="str">
        <f>INDEX(lkp_Region,MATCH(tbl_Sales[[#This Row],[Suburb]],lkp_Suburb,0))</f>
        <v>Northern Metropolitan</v>
      </c>
      <c r="P11554" s="6">
        <f>MONTH(tbl_Sales[[#This Row],[Date]])</f>
        <v>8</v>
      </c>
      <c r="Q11554" s="6">
        <f>YEAR(tbl_Sales[[#This Row],[Date]])</f>
        <v>2017</v>
      </c>
    </row>
    <row r="11555" spans="1:17" x14ac:dyDescent="0.25">
      <c r="A11555" s="1">
        <v>42976</v>
      </c>
      <c r="B11555">
        <v>620000</v>
      </c>
      <c r="C11555" t="s">
        <v>2</v>
      </c>
      <c r="D11555" t="s">
        <v>12428</v>
      </c>
      <c r="E11555" t="s">
        <v>10</v>
      </c>
      <c r="F11555">
        <v>3030</v>
      </c>
      <c r="G11555">
        <v>4</v>
      </c>
      <c r="H11555">
        <v>2</v>
      </c>
      <c r="I11555">
        <v>2</v>
      </c>
      <c r="J11555">
        <v>448</v>
      </c>
      <c r="K11555">
        <v>2011</v>
      </c>
      <c r="L11555" t="s">
        <v>11732</v>
      </c>
      <c r="M11555" t="s">
        <v>9130</v>
      </c>
      <c r="N11555" t="s">
        <v>7964</v>
      </c>
      <c r="O11555" s="6" t="str">
        <f>INDEX(lkp_Region,MATCH(tbl_Sales[[#This Row],[Suburb]],lkp_Suburb,0))</f>
        <v>Western Metropolitan</v>
      </c>
      <c r="P11555" s="6">
        <f>MONTH(tbl_Sales[[#This Row],[Date]])</f>
        <v>8</v>
      </c>
      <c r="Q11555" s="6">
        <f>YEAR(tbl_Sales[[#This Row],[Date]])</f>
        <v>2017</v>
      </c>
    </row>
    <row r="11556" spans="1:17" x14ac:dyDescent="0.25">
      <c r="A11556" s="1">
        <v>42976</v>
      </c>
      <c r="B11556">
        <v>1088000</v>
      </c>
      <c r="C11556" t="s">
        <v>2</v>
      </c>
      <c r="D11556" t="s">
        <v>12427</v>
      </c>
      <c r="E11556" t="s">
        <v>5</v>
      </c>
      <c r="F11556">
        <v>3151</v>
      </c>
      <c r="G11556">
        <v>4</v>
      </c>
      <c r="H11556">
        <v>1</v>
      </c>
      <c r="I11556">
        <v>1</v>
      </c>
      <c r="J11556">
        <v>536</v>
      </c>
      <c r="L11556" t="s">
        <v>11733</v>
      </c>
      <c r="M11556" t="s">
        <v>8166</v>
      </c>
      <c r="N11556" t="s">
        <v>14</v>
      </c>
      <c r="O11556" s="6" t="str">
        <f>INDEX(lkp_Region,MATCH(tbl_Sales[[#This Row],[Suburb]],lkp_Suburb,0))</f>
        <v>Eastern Metropolitan</v>
      </c>
      <c r="P11556" s="6">
        <f>MONTH(tbl_Sales[[#This Row],[Date]])</f>
        <v>8</v>
      </c>
      <c r="Q11556" s="6">
        <f>YEAR(tbl_Sales[[#This Row],[Date]])</f>
        <v>2017</v>
      </c>
    </row>
    <row r="11557" spans="1:17" x14ac:dyDescent="0.25">
      <c r="A11557" s="1">
        <v>42976</v>
      </c>
      <c r="B11557">
        <v>1310000</v>
      </c>
      <c r="C11557" t="s">
        <v>2</v>
      </c>
      <c r="D11557" t="s">
        <v>12425</v>
      </c>
      <c r="E11557" t="s">
        <v>10</v>
      </c>
      <c r="F11557">
        <v>3131</v>
      </c>
      <c r="G11557">
        <v>3</v>
      </c>
      <c r="H11557">
        <v>1</v>
      </c>
      <c r="I11557">
        <v>2</v>
      </c>
      <c r="J11557">
        <v>717</v>
      </c>
      <c r="L11557" t="s">
        <v>11734</v>
      </c>
      <c r="M11557" t="s">
        <v>7674</v>
      </c>
      <c r="N11557" t="s">
        <v>14</v>
      </c>
      <c r="O11557" s="6" t="str">
        <f>INDEX(lkp_Region,MATCH(tbl_Sales[[#This Row],[Suburb]],lkp_Suburb,0))</f>
        <v>Eastern Metropolitan</v>
      </c>
      <c r="P11557" s="6">
        <f>MONTH(tbl_Sales[[#This Row],[Date]])</f>
        <v>8</v>
      </c>
      <c r="Q11557" s="6">
        <f>YEAR(tbl_Sales[[#This Row],[Date]])</f>
        <v>2017</v>
      </c>
    </row>
    <row r="11558" spans="1:17" x14ac:dyDescent="0.25">
      <c r="A11558" s="1">
        <v>42976</v>
      </c>
      <c r="B11558">
        <v>559000</v>
      </c>
      <c r="C11558" t="s">
        <v>13</v>
      </c>
      <c r="D11558" t="s">
        <v>12429</v>
      </c>
      <c r="E11558" t="s">
        <v>10</v>
      </c>
      <c r="F11558">
        <v>3184</v>
      </c>
      <c r="G11558">
        <v>1</v>
      </c>
      <c r="H11558">
        <v>1</v>
      </c>
      <c r="I11558">
        <v>1</v>
      </c>
      <c r="J11558">
        <v>0</v>
      </c>
      <c r="L11558" t="s">
        <v>11735</v>
      </c>
      <c r="M11558" t="s">
        <v>58</v>
      </c>
      <c r="N11558" t="s">
        <v>26</v>
      </c>
      <c r="O11558" s="6" t="str">
        <f>INDEX(lkp_Region,MATCH(tbl_Sales[[#This Row],[Suburb]],lkp_Suburb,0))</f>
        <v>Southern Metropolitan</v>
      </c>
      <c r="P11558" s="6">
        <f>MONTH(tbl_Sales[[#This Row],[Date]])</f>
        <v>8</v>
      </c>
      <c r="Q11558" s="6">
        <f>YEAR(tbl_Sales[[#This Row],[Date]])</f>
        <v>2017</v>
      </c>
    </row>
    <row r="11559" spans="1:17" x14ac:dyDescent="0.25">
      <c r="A11559" s="1">
        <v>42976</v>
      </c>
      <c r="B11559">
        <v>1035000</v>
      </c>
      <c r="C11559" t="s">
        <v>51</v>
      </c>
      <c r="D11559" t="s">
        <v>12429</v>
      </c>
      <c r="E11559" t="s">
        <v>10</v>
      </c>
      <c r="F11559">
        <v>3184</v>
      </c>
      <c r="G11559">
        <v>3</v>
      </c>
      <c r="H11559">
        <v>2</v>
      </c>
      <c r="I11559">
        <v>2</v>
      </c>
      <c r="J11559">
        <v>0</v>
      </c>
      <c r="K11559">
        <v>2010</v>
      </c>
      <c r="L11559" t="s">
        <v>11736</v>
      </c>
      <c r="M11559" t="s">
        <v>58</v>
      </c>
      <c r="N11559" t="s">
        <v>26</v>
      </c>
      <c r="O11559" s="6" t="str">
        <f>INDEX(lkp_Region,MATCH(tbl_Sales[[#This Row],[Suburb]],lkp_Suburb,0))</f>
        <v>Southern Metropolitan</v>
      </c>
      <c r="P11559" s="6">
        <f>MONTH(tbl_Sales[[#This Row],[Date]])</f>
        <v>8</v>
      </c>
      <c r="Q11559" s="6">
        <f>YEAR(tbl_Sales[[#This Row],[Date]])</f>
        <v>2017</v>
      </c>
    </row>
    <row r="11560" spans="1:17" x14ac:dyDescent="0.25">
      <c r="A11560" s="1">
        <v>42976</v>
      </c>
      <c r="B11560">
        <v>541000</v>
      </c>
      <c r="C11560" t="s">
        <v>13</v>
      </c>
      <c r="D11560" t="s">
        <v>12427</v>
      </c>
      <c r="E11560" t="s">
        <v>10</v>
      </c>
      <c r="F11560">
        <v>3044</v>
      </c>
      <c r="G11560">
        <v>2</v>
      </c>
      <c r="H11560">
        <v>1</v>
      </c>
      <c r="I11560">
        <v>1</v>
      </c>
      <c r="J11560">
        <v>133</v>
      </c>
      <c r="L11560" t="s">
        <v>11228</v>
      </c>
      <c r="M11560" t="s">
        <v>115</v>
      </c>
      <c r="N11560" t="s">
        <v>18</v>
      </c>
      <c r="O11560" s="6" t="str">
        <f>INDEX(lkp_Region,MATCH(tbl_Sales[[#This Row],[Suburb]],lkp_Suburb,0))</f>
        <v>Northern Metropolitan</v>
      </c>
      <c r="P11560" s="6">
        <f>MONTH(tbl_Sales[[#This Row],[Date]])</f>
        <v>8</v>
      </c>
      <c r="Q11560" s="6">
        <f>YEAR(tbl_Sales[[#This Row],[Date]])</f>
        <v>2017</v>
      </c>
    </row>
    <row r="11561" spans="1:17" x14ac:dyDescent="0.25">
      <c r="A11561" s="1">
        <v>42976</v>
      </c>
      <c r="B11561">
        <v>1260000</v>
      </c>
      <c r="C11561" t="s">
        <v>2</v>
      </c>
      <c r="D11561" t="s">
        <v>12429</v>
      </c>
      <c r="E11561" t="s">
        <v>10</v>
      </c>
      <c r="F11561">
        <v>3056</v>
      </c>
      <c r="G11561">
        <v>3</v>
      </c>
      <c r="H11561">
        <v>2</v>
      </c>
      <c r="I11561">
        <v>1</v>
      </c>
      <c r="J11561">
        <v>470</v>
      </c>
      <c r="L11561" t="s">
        <v>11737</v>
      </c>
      <c r="M11561" t="s">
        <v>117</v>
      </c>
      <c r="N11561" t="s">
        <v>18</v>
      </c>
      <c r="O11561" s="6" t="str">
        <f>INDEX(lkp_Region,MATCH(tbl_Sales[[#This Row],[Suburb]],lkp_Suburb,0))</f>
        <v>Northern Metropolitan</v>
      </c>
      <c r="P11561" s="6">
        <f>MONTH(tbl_Sales[[#This Row],[Date]])</f>
        <v>8</v>
      </c>
      <c r="Q11561" s="6">
        <f>YEAR(tbl_Sales[[#This Row],[Date]])</f>
        <v>2017</v>
      </c>
    </row>
    <row r="11562" spans="1:17" x14ac:dyDescent="0.25">
      <c r="A11562" s="1">
        <v>42976</v>
      </c>
      <c r="B11562">
        <v>1900000</v>
      </c>
      <c r="C11562" t="s">
        <v>2</v>
      </c>
      <c r="D11562" t="s">
        <v>12427</v>
      </c>
      <c r="E11562" t="s">
        <v>5</v>
      </c>
      <c r="F11562">
        <v>3166</v>
      </c>
      <c r="G11562">
        <v>6</v>
      </c>
      <c r="H11562">
        <v>4</v>
      </c>
      <c r="I11562">
        <v>3</v>
      </c>
      <c r="J11562">
        <v>1063</v>
      </c>
      <c r="L11562" t="s">
        <v>11738</v>
      </c>
      <c r="M11562" t="s">
        <v>7613</v>
      </c>
      <c r="N11562" t="s">
        <v>31</v>
      </c>
      <c r="O11562" s="6" t="str">
        <f>INDEX(lkp_Region,MATCH(tbl_Sales[[#This Row],[Suburb]],lkp_Suburb,0))</f>
        <v>Southern Metropolitan</v>
      </c>
      <c r="P11562" s="6">
        <f>MONTH(tbl_Sales[[#This Row],[Date]])</f>
        <v>8</v>
      </c>
      <c r="Q11562" s="6">
        <f>YEAR(tbl_Sales[[#This Row],[Date]])</f>
        <v>2017</v>
      </c>
    </row>
    <row r="11563" spans="1:17" x14ac:dyDescent="0.25">
      <c r="A11563" s="1">
        <v>42976</v>
      </c>
      <c r="B11563">
        <v>330000</v>
      </c>
      <c r="C11563" t="s">
        <v>2</v>
      </c>
      <c r="D11563" t="s">
        <v>12429</v>
      </c>
      <c r="E11563" t="s">
        <v>5</v>
      </c>
      <c r="F11563">
        <v>3337</v>
      </c>
      <c r="G11563">
        <v>3</v>
      </c>
      <c r="H11563">
        <v>1</v>
      </c>
      <c r="I11563">
        <v>1</v>
      </c>
      <c r="J11563">
        <v>654</v>
      </c>
      <c r="L11563" t="s">
        <v>11739</v>
      </c>
      <c r="M11563" t="s">
        <v>10636</v>
      </c>
      <c r="N11563" t="s">
        <v>7542</v>
      </c>
      <c r="O11563" s="6" t="str">
        <f>INDEX(lkp_Region,MATCH(tbl_Sales[[#This Row],[Suburb]],lkp_Suburb,0))</f>
        <v>Northern Victoria</v>
      </c>
      <c r="P11563" s="6">
        <f>MONTH(tbl_Sales[[#This Row],[Date]])</f>
        <v>8</v>
      </c>
      <c r="Q11563" s="6">
        <f>YEAR(tbl_Sales[[#This Row],[Date]])</f>
        <v>2017</v>
      </c>
    </row>
    <row r="11564" spans="1:17" x14ac:dyDescent="0.25">
      <c r="A11564" s="1">
        <v>42976</v>
      </c>
      <c r="B11564">
        <v>625500</v>
      </c>
      <c r="C11564" t="s">
        <v>13</v>
      </c>
      <c r="D11564" t="s">
        <v>12429</v>
      </c>
      <c r="E11564" t="s">
        <v>10</v>
      </c>
      <c r="F11564">
        <v>3136</v>
      </c>
      <c r="G11564">
        <v>3</v>
      </c>
      <c r="H11564">
        <v>1</v>
      </c>
      <c r="I11564">
        <v>2</v>
      </c>
      <c r="J11564">
        <v>397</v>
      </c>
      <c r="K11564">
        <v>1950</v>
      </c>
      <c r="L11564" t="s">
        <v>11740</v>
      </c>
      <c r="M11564" t="s">
        <v>7654</v>
      </c>
      <c r="N11564" t="s">
        <v>7588</v>
      </c>
      <c r="O11564" s="6" t="str">
        <f>INDEX(lkp_Region,MATCH(tbl_Sales[[#This Row],[Suburb]],lkp_Suburb,0))</f>
        <v>Eastern Metropolitan</v>
      </c>
      <c r="P11564" s="6">
        <f>MONTH(tbl_Sales[[#This Row],[Date]])</f>
        <v>8</v>
      </c>
      <c r="Q11564" s="6">
        <f>YEAR(tbl_Sales[[#This Row],[Date]])</f>
        <v>2017</v>
      </c>
    </row>
    <row r="11565" spans="1:17" x14ac:dyDescent="0.25">
      <c r="A11565" s="1">
        <v>42976</v>
      </c>
      <c r="B11565">
        <v>1150000</v>
      </c>
      <c r="C11565" t="s">
        <v>2</v>
      </c>
      <c r="D11565" t="s">
        <v>12432</v>
      </c>
      <c r="E11565" t="s">
        <v>5</v>
      </c>
      <c r="F11565">
        <v>3136</v>
      </c>
      <c r="G11565">
        <v>2</v>
      </c>
      <c r="H11565">
        <v>1</v>
      </c>
      <c r="I11565">
        <v>2</v>
      </c>
      <c r="J11565">
        <v>1800</v>
      </c>
      <c r="L11565" t="s">
        <v>11741</v>
      </c>
      <c r="M11565" t="s">
        <v>7654</v>
      </c>
      <c r="N11565" t="s">
        <v>7588</v>
      </c>
      <c r="O11565" s="6" t="str">
        <f>INDEX(lkp_Region,MATCH(tbl_Sales[[#This Row],[Suburb]],lkp_Suburb,0))</f>
        <v>Eastern Metropolitan</v>
      </c>
      <c r="P11565" s="6">
        <f>MONTH(tbl_Sales[[#This Row],[Date]])</f>
        <v>8</v>
      </c>
      <c r="Q11565" s="6">
        <f>YEAR(tbl_Sales[[#This Row],[Date]])</f>
        <v>2017</v>
      </c>
    </row>
    <row r="11566" spans="1:17" x14ac:dyDescent="0.25">
      <c r="A11566" s="1">
        <v>42976</v>
      </c>
      <c r="B11566">
        <v>440000</v>
      </c>
      <c r="C11566" t="s">
        <v>13</v>
      </c>
      <c r="D11566" t="s">
        <v>12431</v>
      </c>
      <c r="E11566" t="s">
        <v>10</v>
      </c>
      <c r="F11566">
        <v>3011</v>
      </c>
      <c r="G11566">
        <v>3</v>
      </c>
      <c r="H11566">
        <v>1</v>
      </c>
      <c r="I11566">
        <v>1</v>
      </c>
      <c r="J11566">
        <v>0</v>
      </c>
      <c r="L11566" t="s">
        <v>11742</v>
      </c>
      <c r="M11566" t="s">
        <v>22</v>
      </c>
      <c r="N11566" t="s">
        <v>21</v>
      </c>
      <c r="O11566" s="6" t="str">
        <f>INDEX(lkp_Region,MATCH(tbl_Sales[[#This Row],[Suburb]],lkp_Suburb,0))</f>
        <v>Western Metropolitan</v>
      </c>
      <c r="P11566" s="6">
        <f>MONTH(tbl_Sales[[#This Row],[Date]])</f>
        <v>8</v>
      </c>
      <c r="Q11566" s="6">
        <f>YEAR(tbl_Sales[[#This Row],[Date]])</f>
        <v>2017</v>
      </c>
    </row>
    <row r="11567" spans="1:17" x14ac:dyDescent="0.25">
      <c r="A11567" s="1">
        <v>42976</v>
      </c>
      <c r="B11567">
        <v>477000</v>
      </c>
      <c r="C11567" t="s">
        <v>2</v>
      </c>
      <c r="D11567" t="s">
        <v>12427</v>
      </c>
      <c r="E11567" t="s">
        <v>10</v>
      </c>
      <c r="F11567">
        <v>3154</v>
      </c>
      <c r="G11567">
        <v>3</v>
      </c>
      <c r="H11567">
        <v>1</v>
      </c>
      <c r="I11567">
        <v>1</v>
      </c>
      <c r="J11567">
        <v>518</v>
      </c>
      <c r="K11567">
        <v>1960</v>
      </c>
      <c r="L11567" t="s">
        <v>11743</v>
      </c>
      <c r="M11567" t="s">
        <v>11173</v>
      </c>
      <c r="N11567" t="s">
        <v>7768</v>
      </c>
      <c r="O11567" s="6" t="str">
        <f>INDEX(lkp_Region,MATCH(tbl_Sales[[#This Row],[Suburb]],lkp_Suburb,0))</f>
        <v>Eastern Metropolitan</v>
      </c>
      <c r="P11567" s="6">
        <f>MONTH(tbl_Sales[[#This Row],[Date]])</f>
        <v>8</v>
      </c>
      <c r="Q11567" s="6">
        <f>YEAR(tbl_Sales[[#This Row],[Date]])</f>
        <v>2017</v>
      </c>
    </row>
    <row r="11568" spans="1:17" x14ac:dyDescent="0.25">
      <c r="A11568" s="1">
        <v>42976</v>
      </c>
      <c r="B11568">
        <v>825000</v>
      </c>
      <c r="C11568" t="s">
        <v>2</v>
      </c>
      <c r="D11568" t="s">
        <v>12427</v>
      </c>
      <c r="E11568" t="s">
        <v>10</v>
      </c>
      <c r="F11568">
        <v>3197</v>
      </c>
      <c r="G11568">
        <v>3</v>
      </c>
      <c r="H11568">
        <v>2</v>
      </c>
      <c r="I11568">
        <v>1</v>
      </c>
      <c r="J11568">
        <v>355</v>
      </c>
      <c r="L11568" t="s">
        <v>11744</v>
      </c>
      <c r="M11568" t="s">
        <v>7589</v>
      </c>
      <c r="N11568" t="s">
        <v>45</v>
      </c>
      <c r="O11568" s="6" t="str">
        <f>INDEX(lkp_Region,MATCH(tbl_Sales[[#This Row],[Suburb]],lkp_Suburb,0))</f>
        <v>South-Eastern Metropolitan</v>
      </c>
      <c r="P11568" s="6">
        <f>MONTH(tbl_Sales[[#This Row],[Date]])</f>
        <v>8</v>
      </c>
      <c r="Q11568" s="6">
        <f>YEAR(tbl_Sales[[#This Row],[Date]])</f>
        <v>2017</v>
      </c>
    </row>
    <row r="11569" spans="1:17" x14ac:dyDescent="0.25">
      <c r="A11569" s="1">
        <v>42976</v>
      </c>
      <c r="B11569">
        <v>460000</v>
      </c>
      <c r="C11569" t="s">
        <v>2</v>
      </c>
      <c r="D11569" t="s">
        <v>12426</v>
      </c>
      <c r="E11569" t="s">
        <v>10</v>
      </c>
      <c r="F11569">
        <v>3047</v>
      </c>
      <c r="G11569">
        <v>3</v>
      </c>
      <c r="H11569">
        <v>1</v>
      </c>
      <c r="I11569">
        <v>1</v>
      </c>
      <c r="J11569">
        <v>629</v>
      </c>
      <c r="L11569" t="s">
        <v>11745</v>
      </c>
      <c r="M11569" t="s">
        <v>7915</v>
      </c>
      <c r="N11569" t="s">
        <v>195</v>
      </c>
      <c r="O11569" s="6" t="str">
        <f>INDEX(lkp_Region,MATCH(tbl_Sales[[#This Row],[Suburb]],lkp_Suburb,0))</f>
        <v>Northern Metropolitan</v>
      </c>
      <c r="P11569" s="6">
        <f>MONTH(tbl_Sales[[#This Row],[Date]])</f>
        <v>8</v>
      </c>
      <c r="Q11569" s="6">
        <f>YEAR(tbl_Sales[[#This Row],[Date]])</f>
        <v>2017</v>
      </c>
    </row>
    <row r="11570" spans="1:17" x14ac:dyDescent="0.25">
      <c r="A11570" s="1">
        <v>42976</v>
      </c>
      <c r="B11570">
        <v>570500</v>
      </c>
      <c r="C11570" t="s">
        <v>2</v>
      </c>
      <c r="D11570" t="s">
        <v>12426</v>
      </c>
      <c r="E11570" t="s">
        <v>10</v>
      </c>
      <c r="F11570">
        <v>3047</v>
      </c>
      <c r="G11570">
        <v>3</v>
      </c>
      <c r="H11570">
        <v>1</v>
      </c>
      <c r="I11570">
        <v>1</v>
      </c>
      <c r="J11570">
        <v>640</v>
      </c>
      <c r="K11570">
        <v>1965</v>
      </c>
      <c r="L11570" t="s">
        <v>11746</v>
      </c>
      <c r="M11570" t="s">
        <v>7915</v>
      </c>
      <c r="N11570" t="s">
        <v>195</v>
      </c>
      <c r="O11570" s="6" t="str">
        <f>INDEX(lkp_Region,MATCH(tbl_Sales[[#This Row],[Suburb]],lkp_Suburb,0))</f>
        <v>Northern Metropolitan</v>
      </c>
      <c r="P11570" s="6">
        <f>MONTH(tbl_Sales[[#This Row],[Date]])</f>
        <v>8</v>
      </c>
      <c r="Q11570" s="6">
        <f>YEAR(tbl_Sales[[#This Row],[Date]])</f>
        <v>2017</v>
      </c>
    </row>
    <row r="11571" spans="1:17" x14ac:dyDescent="0.25">
      <c r="A11571" s="1">
        <v>42976</v>
      </c>
      <c r="B11571">
        <v>765000</v>
      </c>
      <c r="C11571" t="s">
        <v>2</v>
      </c>
      <c r="D11571" t="s">
        <v>12424</v>
      </c>
      <c r="E11571" t="s">
        <v>5</v>
      </c>
      <c r="F11571">
        <v>3042</v>
      </c>
      <c r="G11571">
        <v>5</v>
      </c>
      <c r="H11571">
        <v>3</v>
      </c>
      <c r="I11571">
        <v>4</v>
      </c>
      <c r="J11571">
        <v>650</v>
      </c>
      <c r="K11571">
        <v>1970</v>
      </c>
      <c r="L11571" t="s">
        <v>11747</v>
      </c>
      <c r="M11571" t="s">
        <v>1091</v>
      </c>
      <c r="N11571" t="s">
        <v>3</v>
      </c>
      <c r="O11571" s="6" t="str">
        <f>INDEX(lkp_Region,MATCH(tbl_Sales[[#This Row],[Suburb]],lkp_Suburb,0))</f>
        <v>Western Metropolitan</v>
      </c>
      <c r="P11571" s="6">
        <f>MONTH(tbl_Sales[[#This Row],[Date]])</f>
        <v>8</v>
      </c>
      <c r="Q11571" s="6">
        <f>YEAR(tbl_Sales[[#This Row],[Date]])</f>
        <v>2017</v>
      </c>
    </row>
    <row r="11572" spans="1:17" x14ac:dyDescent="0.25">
      <c r="A11572" s="1">
        <v>42976</v>
      </c>
      <c r="B11572">
        <v>881000</v>
      </c>
      <c r="C11572" t="s">
        <v>13</v>
      </c>
      <c r="D11572" t="s">
        <v>12427</v>
      </c>
      <c r="E11572" t="s">
        <v>10</v>
      </c>
      <c r="F11572">
        <v>3124</v>
      </c>
      <c r="G11572">
        <v>2</v>
      </c>
      <c r="H11572">
        <v>2</v>
      </c>
      <c r="I11572">
        <v>1</v>
      </c>
      <c r="J11572">
        <v>245</v>
      </c>
      <c r="L11572" t="s">
        <v>11748</v>
      </c>
      <c r="M11572" t="s">
        <v>209</v>
      </c>
      <c r="N11572" t="s">
        <v>101</v>
      </c>
      <c r="O11572" s="6" t="str">
        <f>INDEX(lkp_Region,MATCH(tbl_Sales[[#This Row],[Suburb]],lkp_Suburb,0))</f>
        <v>Southern Metropolitan</v>
      </c>
      <c r="P11572" s="6">
        <f>MONTH(tbl_Sales[[#This Row],[Date]])</f>
        <v>8</v>
      </c>
      <c r="Q11572" s="6">
        <f>YEAR(tbl_Sales[[#This Row],[Date]])</f>
        <v>2017</v>
      </c>
    </row>
    <row r="11573" spans="1:17" x14ac:dyDescent="0.25">
      <c r="A11573" s="1">
        <v>42976</v>
      </c>
      <c r="B11573">
        <v>1520000</v>
      </c>
      <c r="C11573" t="s">
        <v>51</v>
      </c>
      <c r="D11573" t="s">
        <v>12429</v>
      </c>
      <c r="E11573" t="s">
        <v>10</v>
      </c>
      <c r="F11573">
        <v>3147</v>
      </c>
      <c r="G11573">
        <v>4</v>
      </c>
      <c r="H11573">
        <v>3</v>
      </c>
      <c r="I11573">
        <v>2</v>
      </c>
      <c r="J11573">
        <v>267</v>
      </c>
      <c r="K11573">
        <v>2012</v>
      </c>
      <c r="L11573" t="s">
        <v>11749</v>
      </c>
      <c r="M11573" t="s">
        <v>206</v>
      </c>
      <c r="N11573" t="s">
        <v>101</v>
      </c>
      <c r="O11573" s="6" t="str">
        <f>INDEX(lkp_Region,MATCH(tbl_Sales[[#This Row],[Suburb]],lkp_Suburb,0))</f>
        <v>Southern Metropolitan</v>
      </c>
      <c r="P11573" s="6">
        <f>MONTH(tbl_Sales[[#This Row],[Date]])</f>
        <v>8</v>
      </c>
      <c r="Q11573" s="6">
        <f>YEAR(tbl_Sales[[#This Row],[Date]])</f>
        <v>2017</v>
      </c>
    </row>
    <row r="11574" spans="1:17" x14ac:dyDescent="0.25">
      <c r="A11574" s="1">
        <v>42977</v>
      </c>
      <c r="B11574">
        <v>790000</v>
      </c>
      <c r="C11574" t="s">
        <v>13</v>
      </c>
      <c r="D11574" t="s">
        <v>12427</v>
      </c>
      <c r="E11574" t="s">
        <v>10</v>
      </c>
      <c r="F11574">
        <v>3065</v>
      </c>
      <c r="G11574">
        <v>2</v>
      </c>
      <c r="H11574">
        <v>1</v>
      </c>
      <c r="I11574">
        <v>2</v>
      </c>
      <c r="J11574">
        <v>6367</v>
      </c>
      <c r="K11574">
        <v>1930</v>
      </c>
      <c r="L11574" t="s">
        <v>11750</v>
      </c>
      <c r="M11574" t="s">
        <v>427</v>
      </c>
      <c r="N11574" t="s">
        <v>8</v>
      </c>
      <c r="O11574" s="6" t="str">
        <f>INDEX(lkp_Region,MATCH(tbl_Sales[[#This Row],[Suburb]],lkp_Suburb,0))</f>
        <v>Northern Metropolitan</v>
      </c>
      <c r="P11574" s="6">
        <f>MONTH(tbl_Sales[[#This Row],[Date]])</f>
        <v>8</v>
      </c>
      <c r="Q11574" s="6">
        <f>YEAR(tbl_Sales[[#This Row],[Date]])</f>
        <v>2017</v>
      </c>
    </row>
    <row r="11575" spans="1:17" x14ac:dyDescent="0.25">
      <c r="A11575" s="1">
        <v>42977</v>
      </c>
      <c r="B11575">
        <v>437000</v>
      </c>
      <c r="C11575" t="s">
        <v>13</v>
      </c>
      <c r="D11575" t="s">
        <v>12428</v>
      </c>
      <c r="E11575" t="s">
        <v>10</v>
      </c>
      <c r="F11575">
        <v>3076</v>
      </c>
      <c r="G11575">
        <v>2</v>
      </c>
      <c r="H11575">
        <v>1</v>
      </c>
      <c r="I11575">
        <v>2</v>
      </c>
      <c r="J11575">
        <v>351</v>
      </c>
      <c r="K11575">
        <v>2000</v>
      </c>
      <c r="L11575" t="s">
        <v>11751</v>
      </c>
      <c r="M11575" t="s">
        <v>7572</v>
      </c>
      <c r="N11575" t="s">
        <v>7515</v>
      </c>
      <c r="O11575" s="6" t="str">
        <f>INDEX(lkp_Region,MATCH(tbl_Sales[[#This Row],[Suburb]],lkp_Suburb,0))</f>
        <v>Northern Metropolitan</v>
      </c>
      <c r="P11575" s="6">
        <f>MONTH(tbl_Sales[[#This Row],[Date]])</f>
        <v>8</v>
      </c>
      <c r="Q11575" s="6">
        <f>YEAR(tbl_Sales[[#This Row],[Date]])</f>
        <v>2017</v>
      </c>
    </row>
    <row r="11576" spans="1:17" x14ac:dyDescent="0.25">
      <c r="A11576" s="1">
        <v>42977</v>
      </c>
      <c r="B11576">
        <v>1200000</v>
      </c>
      <c r="C11576" t="s">
        <v>2</v>
      </c>
      <c r="D11576" t="s">
        <v>12423</v>
      </c>
      <c r="E11576" t="s">
        <v>5</v>
      </c>
      <c r="F11576">
        <v>3130</v>
      </c>
      <c r="G11576">
        <v>6</v>
      </c>
      <c r="H11576">
        <v>2</v>
      </c>
      <c r="I11576">
        <v>2</v>
      </c>
      <c r="J11576">
        <v>675</v>
      </c>
      <c r="L11576" t="s">
        <v>11752</v>
      </c>
      <c r="M11576" t="s">
        <v>8008</v>
      </c>
      <c r="N11576" t="s">
        <v>14</v>
      </c>
      <c r="O11576" s="6" t="str">
        <f>INDEX(lkp_Region,MATCH(tbl_Sales[[#This Row],[Suburb]],lkp_Suburb,0))</f>
        <v>Eastern Metropolitan</v>
      </c>
      <c r="P11576" s="6">
        <f>MONTH(tbl_Sales[[#This Row],[Date]])</f>
        <v>8</v>
      </c>
      <c r="Q11576" s="6">
        <f>YEAR(tbl_Sales[[#This Row],[Date]])</f>
        <v>2017</v>
      </c>
    </row>
    <row r="11577" spans="1:17" x14ac:dyDescent="0.25">
      <c r="A11577" s="1">
        <v>42977</v>
      </c>
      <c r="B11577">
        <v>523000</v>
      </c>
      <c r="C11577" t="s">
        <v>13</v>
      </c>
      <c r="D11577" t="s">
        <v>12424</v>
      </c>
      <c r="E11577" t="s">
        <v>10</v>
      </c>
      <c r="F11577">
        <v>3146</v>
      </c>
      <c r="G11577">
        <v>2</v>
      </c>
      <c r="H11577">
        <v>1</v>
      </c>
      <c r="I11577">
        <v>1</v>
      </c>
      <c r="J11577">
        <v>0</v>
      </c>
      <c r="L11577" t="s">
        <v>11753</v>
      </c>
      <c r="M11577" t="s">
        <v>102</v>
      </c>
      <c r="N11577" t="s">
        <v>76</v>
      </c>
      <c r="O11577" s="6" t="str">
        <f>INDEX(lkp_Region,MATCH(tbl_Sales[[#This Row],[Suburb]],lkp_Suburb,0))</f>
        <v>Southern Metropolitan</v>
      </c>
      <c r="P11577" s="6">
        <f>MONTH(tbl_Sales[[#This Row],[Date]])</f>
        <v>8</v>
      </c>
      <c r="Q11577" s="6">
        <f>YEAR(tbl_Sales[[#This Row],[Date]])</f>
        <v>2017</v>
      </c>
    </row>
    <row r="11578" spans="1:17" x14ac:dyDescent="0.25">
      <c r="A11578" s="1">
        <v>42977</v>
      </c>
      <c r="B11578">
        <v>1638000</v>
      </c>
      <c r="C11578" t="s">
        <v>2</v>
      </c>
      <c r="D11578" t="s">
        <v>12425</v>
      </c>
      <c r="E11578" t="s">
        <v>10</v>
      </c>
      <c r="F11578">
        <v>3145</v>
      </c>
      <c r="G11578">
        <v>3</v>
      </c>
      <c r="H11578">
        <v>1</v>
      </c>
      <c r="I11578">
        <v>1</v>
      </c>
      <c r="J11578">
        <v>697</v>
      </c>
      <c r="L11578" t="s">
        <v>11754</v>
      </c>
      <c r="M11578" t="s">
        <v>74</v>
      </c>
      <c r="N11578" t="s">
        <v>76</v>
      </c>
      <c r="O11578" s="6" t="str">
        <f>INDEX(lkp_Region,MATCH(tbl_Sales[[#This Row],[Suburb]],lkp_Suburb,0))</f>
        <v>Southern Metropolitan</v>
      </c>
      <c r="P11578" s="6">
        <f>MONTH(tbl_Sales[[#This Row],[Date]])</f>
        <v>8</v>
      </c>
      <c r="Q11578" s="6">
        <f>YEAR(tbl_Sales[[#This Row],[Date]])</f>
        <v>2017</v>
      </c>
    </row>
    <row r="11579" spans="1:17" x14ac:dyDescent="0.25">
      <c r="A11579" s="1">
        <v>42977</v>
      </c>
      <c r="B11579">
        <v>1650000</v>
      </c>
      <c r="C11579" t="s">
        <v>2</v>
      </c>
      <c r="D11579" t="s">
        <v>12427</v>
      </c>
      <c r="E11579" t="s">
        <v>10</v>
      </c>
      <c r="F11579">
        <v>3144</v>
      </c>
      <c r="G11579">
        <v>3</v>
      </c>
      <c r="H11579">
        <v>1</v>
      </c>
      <c r="I11579">
        <v>2</v>
      </c>
      <c r="J11579">
        <v>354</v>
      </c>
      <c r="K11579">
        <v>1880</v>
      </c>
      <c r="L11579" t="s">
        <v>11755</v>
      </c>
      <c r="M11579" t="s">
        <v>388</v>
      </c>
      <c r="N11579" t="s">
        <v>76</v>
      </c>
      <c r="O11579" s="6" t="str">
        <f>INDEX(lkp_Region,MATCH(tbl_Sales[[#This Row],[Suburb]],lkp_Suburb,0))</f>
        <v>Southern Metropolitan</v>
      </c>
      <c r="P11579" s="6">
        <f>MONTH(tbl_Sales[[#This Row],[Date]])</f>
        <v>8</v>
      </c>
      <c r="Q11579" s="6">
        <f>YEAR(tbl_Sales[[#This Row],[Date]])</f>
        <v>2017</v>
      </c>
    </row>
    <row r="11580" spans="1:17" x14ac:dyDescent="0.25">
      <c r="A11580" s="1">
        <v>42977</v>
      </c>
      <c r="B11580">
        <v>3175000</v>
      </c>
      <c r="C11580" t="s">
        <v>2</v>
      </c>
      <c r="D11580" t="s">
        <v>12427</v>
      </c>
      <c r="E11580" t="s">
        <v>10</v>
      </c>
      <c r="F11580">
        <v>3184</v>
      </c>
      <c r="G11580">
        <v>4</v>
      </c>
      <c r="H11580">
        <v>2</v>
      </c>
      <c r="I11580">
        <v>3</v>
      </c>
      <c r="J11580">
        <v>558</v>
      </c>
      <c r="K11580">
        <v>1900</v>
      </c>
      <c r="L11580" t="s">
        <v>11756</v>
      </c>
      <c r="M11580" t="s">
        <v>58</v>
      </c>
      <c r="N11580" t="s">
        <v>26</v>
      </c>
      <c r="O11580" s="6" t="str">
        <f>INDEX(lkp_Region,MATCH(tbl_Sales[[#This Row],[Suburb]],lkp_Suburb,0))</f>
        <v>Southern Metropolitan</v>
      </c>
      <c r="P11580" s="6">
        <f>MONTH(tbl_Sales[[#This Row],[Date]])</f>
        <v>8</v>
      </c>
      <c r="Q11580" s="6">
        <f>YEAR(tbl_Sales[[#This Row],[Date]])</f>
        <v>2017</v>
      </c>
    </row>
    <row r="11581" spans="1:17" x14ac:dyDescent="0.25">
      <c r="A11581" s="1">
        <v>42977</v>
      </c>
      <c r="B11581">
        <v>502500</v>
      </c>
      <c r="C11581" t="s">
        <v>13</v>
      </c>
      <c r="D11581" t="s">
        <v>12424</v>
      </c>
      <c r="E11581" t="s">
        <v>5</v>
      </c>
      <c r="F11581">
        <v>3040</v>
      </c>
      <c r="G11581">
        <v>2</v>
      </c>
      <c r="H11581">
        <v>1</v>
      </c>
      <c r="I11581">
        <v>1</v>
      </c>
      <c r="J11581">
        <v>0</v>
      </c>
      <c r="K11581">
        <v>1980</v>
      </c>
      <c r="L11581" t="s">
        <v>11757</v>
      </c>
      <c r="M11581" t="s">
        <v>47</v>
      </c>
      <c r="N11581" t="s">
        <v>49</v>
      </c>
      <c r="O11581" s="6" t="str">
        <f>INDEX(lkp_Region,MATCH(tbl_Sales[[#This Row],[Suburb]],lkp_Suburb,0))</f>
        <v>Western Metropolitan</v>
      </c>
      <c r="P11581" s="6">
        <f>MONTH(tbl_Sales[[#This Row],[Date]])</f>
        <v>8</v>
      </c>
      <c r="Q11581" s="6">
        <f>YEAR(tbl_Sales[[#This Row],[Date]])</f>
        <v>2017</v>
      </c>
    </row>
    <row r="11582" spans="1:17" x14ac:dyDescent="0.25">
      <c r="A11582" s="1">
        <v>42977</v>
      </c>
      <c r="B11582">
        <v>1100000</v>
      </c>
      <c r="C11582" t="s">
        <v>2</v>
      </c>
      <c r="D11582" t="s">
        <v>12423</v>
      </c>
      <c r="E11582" t="s">
        <v>10</v>
      </c>
      <c r="F11582">
        <v>3150</v>
      </c>
      <c r="G11582">
        <v>5</v>
      </c>
      <c r="H11582">
        <v>2</v>
      </c>
      <c r="I11582">
        <v>2</v>
      </c>
      <c r="J11582">
        <v>672</v>
      </c>
      <c r="K11582">
        <v>1970</v>
      </c>
      <c r="L11582" t="s">
        <v>11758</v>
      </c>
      <c r="M11582" t="s">
        <v>8082</v>
      </c>
      <c r="N11582" t="s">
        <v>31</v>
      </c>
      <c r="O11582" s="6" t="str">
        <f>INDEX(lkp_Region,MATCH(tbl_Sales[[#This Row],[Suburb]],lkp_Suburb,0))</f>
        <v>South-Eastern Metropolitan</v>
      </c>
      <c r="P11582" s="6">
        <f>MONTH(tbl_Sales[[#This Row],[Date]])</f>
        <v>8</v>
      </c>
      <c r="Q11582" s="6">
        <f>YEAR(tbl_Sales[[#This Row],[Date]])</f>
        <v>2017</v>
      </c>
    </row>
    <row r="11583" spans="1:17" x14ac:dyDescent="0.25">
      <c r="A11583" s="1">
        <v>42977</v>
      </c>
      <c r="B11583">
        <v>1211000</v>
      </c>
      <c r="C11583" t="s">
        <v>2</v>
      </c>
      <c r="D11583" t="s">
        <v>12427</v>
      </c>
      <c r="E11583" t="s">
        <v>10</v>
      </c>
      <c r="F11583">
        <v>3168</v>
      </c>
      <c r="G11583">
        <v>4</v>
      </c>
      <c r="H11583">
        <v>3</v>
      </c>
      <c r="I11583">
        <v>3</v>
      </c>
      <c r="J11583">
        <v>727</v>
      </c>
      <c r="K11583">
        <v>1970</v>
      </c>
      <c r="L11583" t="s">
        <v>11759</v>
      </c>
      <c r="M11583" t="s">
        <v>8701</v>
      </c>
      <c r="N11583" t="s">
        <v>31</v>
      </c>
      <c r="O11583" s="6" t="str">
        <f>INDEX(lkp_Region,MATCH(tbl_Sales[[#This Row],[Suburb]],lkp_Suburb,0))</f>
        <v>Southern Metropolitan</v>
      </c>
      <c r="P11583" s="6">
        <f>MONTH(tbl_Sales[[#This Row],[Date]])</f>
        <v>8</v>
      </c>
      <c r="Q11583" s="6">
        <f>YEAR(tbl_Sales[[#This Row],[Date]])</f>
        <v>2017</v>
      </c>
    </row>
    <row r="11584" spans="1:17" x14ac:dyDescent="0.25">
      <c r="A11584" s="1">
        <v>42977</v>
      </c>
      <c r="B11584">
        <v>1591000</v>
      </c>
      <c r="C11584" t="s">
        <v>2</v>
      </c>
      <c r="D11584" t="s">
        <v>12423</v>
      </c>
      <c r="E11584" t="s">
        <v>10</v>
      </c>
      <c r="F11584">
        <v>3150</v>
      </c>
      <c r="G11584">
        <v>5</v>
      </c>
      <c r="H11584">
        <v>3</v>
      </c>
      <c r="I11584">
        <v>3</v>
      </c>
      <c r="J11584">
        <v>923</v>
      </c>
      <c r="L11584" t="s">
        <v>11760</v>
      </c>
      <c r="M11584" t="s">
        <v>8082</v>
      </c>
      <c r="N11584" t="s">
        <v>31</v>
      </c>
      <c r="O11584" s="6" t="str">
        <f>INDEX(lkp_Region,MATCH(tbl_Sales[[#This Row],[Suburb]],lkp_Suburb,0))</f>
        <v>South-Eastern Metropolitan</v>
      </c>
      <c r="P11584" s="6">
        <f>MONTH(tbl_Sales[[#This Row],[Date]])</f>
        <v>8</v>
      </c>
      <c r="Q11584" s="6">
        <f>YEAR(tbl_Sales[[#This Row],[Date]])</f>
        <v>2017</v>
      </c>
    </row>
    <row r="11585" spans="1:17" x14ac:dyDescent="0.25">
      <c r="A11585" s="1">
        <v>42977</v>
      </c>
      <c r="B11585">
        <v>732000</v>
      </c>
      <c r="C11585" t="s">
        <v>13</v>
      </c>
      <c r="D11585" t="s">
        <v>12424</v>
      </c>
      <c r="E11585" t="s">
        <v>10</v>
      </c>
      <c r="F11585">
        <v>3006</v>
      </c>
      <c r="G11585">
        <v>2</v>
      </c>
      <c r="H11585">
        <v>1</v>
      </c>
      <c r="I11585">
        <v>0</v>
      </c>
      <c r="J11585">
        <v>3901</v>
      </c>
      <c r="K11585">
        <v>1996</v>
      </c>
      <c r="L11585" t="s">
        <v>11761</v>
      </c>
      <c r="M11585" t="s">
        <v>434</v>
      </c>
      <c r="N11585" t="s">
        <v>88</v>
      </c>
      <c r="O11585" s="6" t="str">
        <f>INDEX(lkp_Region,MATCH(tbl_Sales[[#This Row],[Suburb]],lkp_Suburb,0))</f>
        <v>Southern Metropolitan</v>
      </c>
      <c r="P11585" s="6">
        <f>MONTH(tbl_Sales[[#This Row],[Date]])</f>
        <v>8</v>
      </c>
      <c r="Q11585" s="6">
        <f>YEAR(tbl_Sales[[#This Row],[Date]])</f>
        <v>2017</v>
      </c>
    </row>
    <row r="11586" spans="1:17" x14ac:dyDescent="0.25">
      <c r="A11586" s="1">
        <v>42977</v>
      </c>
      <c r="B11586">
        <v>811000</v>
      </c>
      <c r="C11586" t="s">
        <v>2</v>
      </c>
      <c r="D11586" t="s">
        <v>12423</v>
      </c>
      <c r="E11586" t="s">
        <v>5</v>
      </c>
      <c r="F11586">
        <v>3137</v>
      </c>
      <c r="G11586">
        <v>3</v>
      </c>
      <c r="H11586">
        <v>1</v>
      </c>
      <c r="I11586">
        <v>3</v>
      </c>
      <c r="J11586">
        <v>992</v>
      </c>
      <c r="K11586">
        <v>1957</v>
      </c>
      <c r="L11586" t="s">
        <v>11763</v>
      </c>
      <c r="M11586" t="s">
        <v>11762</v>
      </c>
      <c r="N11586" t="s">
        <v>7588</v>
      </c>
      <c r="O11586" s="6" t="str">
        <f>INDEX(lkp_Region,MATCH(tbl_Sales[[#This Row],[Suburb]],lkp_Suburb,0))</f>
        <v>Eastern Metropolitan</v>
      </c>
      <c r="P11586" s="6">
        <f>MONTH(tbl_Sales[[#This Row],[Date]])</f>
        <v>8</v>
      </c>
      <c r="Q11586" s="6">
        <f>YEAR(tbl_Sales[[#This Row],[Date]])</f>
        <v>2017</v>
      </c>
    </row>
    <row r="11587" spans="1:17" x14ac:dyDescent="0.25">
      <c r="A11587" s="1">
        <v>42977</v>
      </c>
      <c r="B11587">
        <v>1400000</v>
      </c>
      <c r="C11587" t="s">
        <v>2</v>
      </c>
      <c r="D11587" t="s">
        <v>12429</v>
      </c>
      <c r="E11587" t="s">
        <v>10</v>
      </c>
      <c r="F11587">
        <v>3135</v>
      </c>
      <c r="G11587">
        <v>3</v>
      </c>
      <c r="H11587">
        <v>2</v>
      </c>
      <c r="I11587">
        <v>4</v>
      </c>
      <c r="J11587">
        <v>941</v>
      </c>
      <c r="K11587">
        <v>1950</v>
      </c>
      <c r="L11587" t="s">
        <v>11764</v>
      </c>
      <c r="M11587" t="s">
        <v>8016</v>
      </c>
      <c r="N11587" t="s">
        <v>7588</v>
      </c>
      <c r="O11587" s="6" t="str">
        <f>INDEX(lkp_Region,MATCH(tbl_Sales[[#This Row],[Suburb]],lkp_Suburb,0))</f>
        <v>Eastern Metropolitan</v>
      </c>
      <c r="P11587" s="6">
        <f>MONTH(tbl_Sales[[#This Row],[Date]])</f>
        <v>8</v>
      </c>
      <c r="Q11587" s="6">
        <f>YEAR(tbl_Sales[[#This Row],[Date]])</f>
        <v>2017</v>
      </c>
    </row>
    <row r="11588" spans="1:17" x14ac:dyDescent="0.25">
      <c r="A11588" s="1">
        <v>42977</v>
      </c>
      <c r="B11588">
        <v>500000</v>
      </c>
      <c r="C11588" t="s">
        <v>13</v>
      </c>
      <c r="D11588" t="s">
        <v>12430</v>
      </c>
      <c r="E11588" t="s">
        <v>5</v>
      </c>
      <c r="F11588">
        <v>3013</v>
      </c>
      <c r="G11588">
        <v>2</v>
      </c>
      <c r="H11588">
        <v>1</v>
      </c>
      <c r="I11588">
        <v>1</v>
      </c>
      <c r="J11588">
        <v>0</v>
      </c>
      <c r="L11588" t="s">
        <v>11765</v>
      </c>
      <c r="M11588" t="s">
        <v>65</v>
      </c>
      <c r="N11588" t="s">
        <v>21</v>
      </c>
      <c r="O11588" s="6" t="str">
        <f>INDEX(lkp_Region,MATCH(tbl_Sales[[#This Row],[Suburb]],lkp_Suburb,0))</f>
        <v>Western Metropolitan</v>
      </c>
      <c r="P11588" s="6">
        <f>MONTH(tbl_Sales[[#This Row],[Date]])</f>
        <v>8</v>
      </c>
      <c r="Q11588" s="6">
        <f>YEAR(tbl_Sales[[#This Row],[Date]])</f>
        <v>2017</v>
      </c>
    </row>
    <row r="11589" spans="1:17" x14ac:dyDescent="0.25">
      <c r="A11589" s="1">
        <v>42977</v>
      </c>
      <c r="B11589">
        <v>640000</v>
      </c>
      <c r="C11589" t="s">
        <v>51</v>
      </c>
      <c r="D11589" t="s">
        <v>12427</v>
      </c>
      <c r="E11589" t="s">
        <v>10</v>
      </c>
      <c r="F11589">
        <v>3032</v>
      </c>
      <c r="G11589">
        <v>3</v>
      </c>
      <c r="H11589">
        <v>2</v>
      </c>
      <c r="I11589">
        <v>2</v>
      </c>
      <c r="J11589">
        <v>91</v>
      </c>
      <c r="K11589">
        <v>2000</v>
      </c>
      <c r="L11589" t="s">
        <v>11766</v>
      </c>
      <c r="M11589" t="s">
        <v>21</v>
      </c>
      <c r="N11589" t="s">
        <v>21</v>
      </c>
      <c r="O11589" s="6" t="str">
        <f>INDEX(lkp_Region,MATCH(tbl_Sales[[#This Row],[Suburb]],lkp_Suburb,0))</f>
        <v>Western Metropolitan</v>
      </c>
      <c r="P11589" s="6">
        <f>MONTH(tbl_Sales[[#This Row],[Date]])</f>
        <v>8</v>
      </c>
      <c r="Q11589" s="6">
        <f>YEAR(tbl_Sales[[#This Row],[Date]])</f>
        <v>2017</v>
      </c>
    </row>
    <row r="11590" spans="1:17" x14ac:dyDescent="0.25">
      <c r="A11590" s="1">
        <v>42977</v>
      </c>
      <c r="B11590">
        <v>720000</v>
      </c>
      <c r="C11590" t="s">
        <v>2</v>
      </c>
      <c r="D11590" t="s">
        <v>12431</v>
      </c>
      <c r="E11590" t="s">
        <v>10</v>
      </c>
      <c r="F11590">
        <v>3153</v>
      </c>
      <c r="G11590">
        <v>3</v>
      </c>
      <c r="H11590">
        <v>2</v>
      </c>
      <c r="I11590">
        <v>2</v>
      </c>
      <c r="J11590">
        <v>255</v>
      </c>
      <c r="L11590" t="s">
        <v>11767</v>
      </c>
      <c r="M11590" t="s">
        <v>8050</v>
      </c>
      <c r="N11590" t="s">
        <v>7768</v>
      </c>
      <c r="O11590" s="6" t="str">
        <f>INDEX(lkp_Region,MATCH(tbl_Sales[[#This Row],[Suburb]],lkp_Suburb,0))</f>
        <v>Eastern Metropolitan</v>
      </c>
      <c r="P11590" s="6">
        <f>MONTH(tbl_Sales[[#This Row],[Date]])</f>
        <v>8</v>
      </c>
      <c r="Q11590" s="6">
        <f>YEAR(tbl_Sales[[#This Row],[Date]])</f>
        <v>2017</v>
      </c>
    </row>
    <row r="11591" spans="1:17" x14ac:dyDescent="0.25">
      <c r="A11591" s="1">
        <v>42977</v>
      </c>
      <c r="B11591">
        <v>800000</v>
      </c>
      <c r="C11591" t="s">
        <v>2</v>
      </c>
      <c r="D11591" t="s">
        <v>12425</v>
      </c>
      <c r="E11591" t="s">
        <v>5</v>
      </c>
      <c r="F11591">
        <v>3059</v>
      </c>
      <c r="G11591">
        <v>5</v>
      </c>
      <c r="H11591">
        <v>3</v>
      </c>
      <c r="I11591">
        <v>2</v>
      </c>
      <c r="J11591">
        <v>544</v>
      </c>
      <c r="K11591">
        <v>2008</v>
      </c>
      <c r="L11591" t="s">
        <v>11768</v>
      </c>
      <c r="M11591" t="s">
        <v>7544</v>
      </c>
      <c r="N11591" t="s">
        <v>195</v>
      </c>
      <c r="O11591" s="6" t="str">
        <f>INDEX(lkp_Region,MATCH(tbl_Sales[[#This Row],[Suburb]],lkp_Suburb,0))</f>
        <v>Northern Metropolitan</v>
      </c>
      <c r="P11591" s="6">
        <f>MONTH(tbl_Sales[[#This Row],[Date]])</f>
        <v>8</v>
      </c>
      <c r="Q11591" s="6">
        <f>YEAR(tbl_Sales[[#This Row],[Date]])</f>
        <v>2017</v>
      </c>
    </row>
    <row r="11592" spans="1:17" x14ac:dyDescent="0.25">
      <c r="A11592" s="1">
        <v>42977</v>
      </c>
      <c r="B11592">
        <v>660000</v>
      </c>
      <c r="C11592" t="s">
        <v>13</v>
      </c>
      <c r="D11592" t="s">
        <v>12423</v>
      </c>
      <c r="E11592" t="s">
        <v>10</v>
      </c>
      <c r="F11592">
        <v>3018</v>
      </c>
      <c r="G11592">
        <v>3</v>
      </c>
      <c r="H11592">
        <v>1</v>
      </c>
      <c r="I11592">
        <v>2</v>
      </c>
      <c r="J11592">
        <v>211</v>
      </c>
      <c r="L11592" t="s">
        <v>11769</v>
      </c>
      <c r="M11592" t="s">
        <v>67</v>
      </c>
      <c r="N11592" t="s">
        <v>69</v>
      </c>
      <c r="O11592" s="6" t="str">
        <f>INDEX(lkp_Region,MATCH(tbl_Sales[[#This Row],[Suburb]],lkp_Suburb,0))</f>
        <v>Western Metropolitan</v>
      </c>
      <c r="P11592" s="6">
        <f>MONTH(tbl_Sales[[#This Row],[Date]])</f>
        <v>8</v>
      </c>
      <c r="Q11592" s="6">
        <f>YEAR(tbl_Sales[[#This Row],[Date]])</f>
        <v>2017</v>
      </c>
    </row>
    <row r="11593" spans="1:17" x14ac:dyDescent="0.25">
      <c r="A11593" s="1">
        <v>42977</v>
      </c>
      <c r="B11593">
        <v>668500</v>
      </c>
      <c r="C11593" t="s">
        <v>51</v>
      </c>
      <c r="D11593" t="s">
        <v>12427</v>
      </c>
      <c r="E11593" t="s">
        <v>10</v>
      </c>
      <c r="F11593">
        <v>3073</v>
      </c>
      <c r="G11593">
        <v>2</v>
      </c>
      <c r="H11593">
        <v>2</v>
      </c>
      <c r="I11593">
        <v>1</v>
      </c>
      <c r="J11593">
        <v>138</v>
      </c>
      <c r="K11593">
        <v>2014</v>
      </c>
      <c r="L11593" t="s">
        <v>11770</v>
      </c>
      <c r="M11593" t="s">
        <v>93</v>
      </c>
      <c r="N11593" t="s">
        <v>62</v>
      </c>
      <c r="O11593" s="6" t="str">
        <f>INDEX(lkp_Region,MATCH(tbl_Sales[[#This Row],[Suburb]],lkp_Suburb,0))</f>
        <v>Northern Metropolitan</v>
      </c>
      <c r="P11593" s="6">
        <f>MONTH(tbl_Sales[[#This Row],[Date]])</f>
        <v>8</v>
      </c>
      <c r="Q11593" s="6">
        <f>YEAR(tbl_Sales[[#This Row],[Date]])</f>
        <v>2017</v>
      </c>
    </row>
    <row r="11594" spans="1:17" x14ac:dyDescent="0.25">
      <c r="A11594" s="1">
        <v>42977</v>
      </c>
      <c r="B11594">
        <v>732000</v>
      </c>
      <c r="C11594" t="s">
        <v>2</v>
      </c>
      <c r="D11594" t="s">
        <v>12425</v>
      </c>
      <c r="E11594" t="s">
        <v>10</v>
      </c>
      <c r="F11594">
        <v>3073</v>
      </c>
      <c r="G11594">
        <v>3</v>
      </c>
      <c r="H11594">
        <v>1</v>
      </c>
      <c r="I11594">
        <v>2</v>
      </c>
      <c r="J11594">
        <v>952</v>
      </c>
      <c r="L11594" t="s">
        <v>11771</v>
      </c>
      <c r="M11594" t="s">
        <v>93</v>
      </c>
      <c r="N11594" t="s">
        <v>62</v>
      </c>
      <c r="O11594" s="6" t="str">
        <f>INDEX(lkp_Region,MATCH(tbl_Sales[[#This Row],[Suburb]],lkp_Suburb,0))</f>
        <v>Northern Metropolitan</v>
      </c>
      <c r="P11594" s="6">
        <f>MONTH(tbl_Sales[[#This Row],[Date]])</f>
        <v>8</v>
      </c>
      <c r="Q11594" s="6">
        <f>YEAR(tbl_Sales[[#This Row],[Date]])</f>
        <v>2017</v>
      </c>
    </row>
    <row r="11595" spans="1:17" x14ac:dyDescent="0.25">
      <c r="A11595" s="1">
        <v>42977</v>
      </c>
      <c r="B11595">
        <v>900000</v>
      </c>
      <c r="C11595" t="s">
        <v>2</v>
      </c>
      <c r="D11595" t="s">
        <v>12427</v>
      </c>
      <c r="E11595" t="s">
        <v>5</v>
      </c>
      <c r="F11595">
        <v>3083</v>
      </c>
      <c r="G11595">
        <v>10</v>
      </c>
      <c r="H11595">
        <v>3</v>
      </c>
      <c r="I11595">
        <v>2</v>
      </c>
      <c r="J11595">
        <v>313</v>
      </c>
      <c r="K11595">
        <v>2006</v>
      </c>
      <c r="L11595" t="s">
        <v>11772</v>
      </c>
      <c r="M11595" t="s">
        <v>7813</v>
      </c>
      <c r="N11595" t="s">
        <v>62</v>
      </c>
      <c r="O11595" s="6" t="str">
        <f>INDEX(lkp_Region,MATCH(tbl_Sales[[#This Row],[Suburb]],lkp_Suburb,0))</f>
        <v>Northern Metropolitan</v>
      </c>
      <c r="P11595" s="6">
        <f>MONTH(tbl_Sales[[#This Row],[Date]])</f>
        <v>8</v>
      </c>
      <c r="Q11595" s="6">
        <f>YEAR(tbl_Sales[[#This Row],[Date]])</f>
        <v>2017</v>
      </c>
    </row>
    <row r="11596" spans="1:17" x14ac:dyDescent="0.25">
      <c r="A11596" s="1">
        <v>42977</v>
      </c>
      <c r="B11596">
        <v>1335000</v>
      </c>
      <c r="C11596" t="s">
        <v>2</v>
      </c>
      <c r="D11596" t="s">
        <v>12427</v>
      </c>
      <c r="E11596" t="s">
        <v>10</v>
      </c>
      <c r="F11596">
        <v>3070</v>
      </c>
      <c r="G11596">
        <v>3</v>
      </c>
      <c r="H11596">
        <v>1</v>
      </c>
      <c r="I11596">
        <v>1</v>
      </c>
      <c r="J11596">
        <v>390</v>
      </c>
      <c r="K11596">
        <v>1920</v>
      </c>
      <c r="L11596" t="s">
        <v>11773</v>
      </c>
      <c r="M11596" t="s">
        <v>271</v>
      </c>
      <c r="N11596" t="s">
        <v>62</v>
      </c>
      <c r="O11596" s="6" t="str">
        <f>INDEX(lkp_Region,MATCH(tbl_Sales[[#This Row],[Suburb]],lkp_Suburb,0))</f>
        <v>Northern Metropolitan</v>
      </c>
      <c r="P11596" s="6">
        <f>MONTH(tbl_Sales[[#This Row],[Date]])</f>
        <v>8</v>
      </c>
      <c r="Q11596" s="6">
        <f>YEAR(tbl_Sales[[#This Row],[Date]])</f>
        <v>2017</v>
      </c>
    </row>
    <row r="11597" spans="1:17" x14ac:dyDescent="0.25">
      <c r="A11597" s="1">
        <v>42977</v>
      </c>
      <c r="B11597">
        <v>1930000</v>
      </c>
      <c r="C11597" t="s">
        <v>2</v>
      </c>
      <c r="D11597" t="s">
        <v>12429</v>
      </c>
      <c r="E11597" t="s">
        <v>10</v>
      </c>
      <c r="F11597">
        <v>3188</v>
      </c>
      <c r="G11597">
        <v>3</v>
      </c>
      <c r="H11597">
        <v>2</v>
      </c>
      <c r="I11597">
        <v>2</v>
      </c>
      <c r="J11597">
        <v>720</v>
      </c>
      <c r="L11597" t="s">
        <v>11774</v>
      </c>
      <c r="M11597" t="s">
        <v>176</v>
      </c>
      <c r="N11597" t="s">
        <v>107</v>
      </c>
      <c r="O11597" s="6" t="str">
        <f>INDEX(lkp_Region,MATCH(tbl_Sales[[#This Row],[Suburb]],lkp_Suburb,0))</f>
        <v>Southern Metropolitan</v>
      </c>
      <c r="P11597" s="6">
        <f>MONTH(tbl_Sales[[#This Row],[Date]])</f>
        <v>8</v>
      </c>
      <c r="Q11597" s="6">
        <f>YEAR(tbl_Sales[[#This Row],[Date]])</f>
        <v>2017</v>
      </c>
    </row>
    <row r="11598" spans="1:17" x14ac:dyDescent="0.25">
      <c r="A11598" s="1">
        <v>42978</v>
      </c>
      <c r="B11598">
        <v>637500</v>
      </c>
      <c r="C11598" t="s">
        <v>2</v>
      </c>
      <c r="D11598" t="s">
        <v>12428</v>
      </c>
      <c r="E11598" t="s">
        <v>5</v>
      </c>
      <c r="F11598">
        <v>3138</v>
      </c>
      <c r="G11598">
        <v>3</v>
      </c>
      <c r="H11598">
        <v>1</v>
      </c>
      <c r="I11598">
        <v>1</v>
      </c>
      <c r="J11598">
        <v>609</v>
      </c>
      <c r="L11598" t="s">
        <v>11775</v>
      </c>
      <c r="M11598" t="s">
        <v>7784</v>
      </c>
      <c r="N11598" t="s">
        <v>7639</v>
      </c>
      <c r="O11598" s="6" t="str">
        <f>INDEX(lkp_Region,MATCH(tbl_Sales[[#This Row],[Suburb]],lkp_Suburb,0))</f>
        <v>Eastern Victoria</v>
      </c>
      <c r="P11598" s="6">
        <f>MONTH(tbl_Sales[[#This Row],[Date]])</f>
        <v>8</v>
      </c>
      <c r="Q11598" s="6">
        <f>YEAR(tbl_Sales[[#This Row],[Date]])</f>
        <v>2017</v>
      </c>
    </row>
    <row r="11599" spans="1:17" x14ac:dyDescent="0.25">
      <c r="A11599" s="1">
        <v>42978</v>
      </c>
      <c r="B11599">
        <v>544000</v>
      </c>
      <c r="C11599" t="s">
        <v>2</v>
      </c>
      <c r="D11599" t="s">
        <v>12425</v>
      </c>
      <c r="E11599" t="s">
        <v>10</v>
      </c>
      <c r="F11599">
        <v>3075</v>
      </c>
      <c r="G11599">
        <v>3</v>
      </c>
      <c r="H11599">
        <v>1</v>
      </c>
      <c r="I11599">
        <v>2</v>
      </c>
      <c r="J11599">
        <v>534</v>
      </c>
      <c r="K11599">
        <v>1960</v>
      </c>
      <c r="L11599" t="s">
        <v>11776</v>
      </c>
      <c r="M11599" t="s">
        <v>7965</v>
      </c>
      <c r="N11599" t="s">
        <v>7515</v>
      </c>
      <c r="O11599" s="6" t="str">
        <f>INDEX(lkp_Region,MATCH(tbl_Sales[[#This Row],[Suburb]],lkp_Suburb,0))</f>
        <v>Northern Metropolitan</v>
      </c>
      <c r="P11599" s="6">
        <f>MONTH(tbl_Sales[[#This Row],[Date]])</f>
        <v>8</v>
      </c>
      <c r="Q11599" s="6">
        <f>YEAR(tbl_Sales[[#This Row],[Date]])</f>
        <v>2017</v>
      </c>
    </row>
    <row r="11600" spans="1:17" x14ac:dyDescent="0.25">
      <c r="A11600" s="1">
        <v>42978</v>
      </c>
      <c r="B11600">
        <v>561000</v>
      </c>
      <c r="C11600" t="s">
        <v>2</v>
      </c>
      <c r="D11600" t="s">
        <v>12428</v>
      </c>
      <c r="E11600" t="s">
        <v>10</v>
      </c>
      <c r="F11600">
        <v>3076</v>
      </c>
      <c r="G11600">
        <v>3</v>
      </c>
      <c r="H11600">
        <v>1</v>
      </c>
      <c r="I11600">
        <v>0</v>
      </c>
      <c r="J11600">
        <v>518</v>
      </c>
      <c r="L11600" t="s">
        <v>11777</v>
      </c>
      <c r="M11600" t="s">
        <v>7572</v>
      </c>
      <c r="N11600" t="s">
        <v>7515</v>
      </c>
      <c r="O11600" s="6" t="str">
        <f>INDEX(lkp_Region,MATCH(tbl_Sales[[#This Row],[Suburb]],lkp_Suburb,0))</f>
        <v>Northern Metropolitan</v>
      </c>
      <c r="P11600" s="6">
        <f>MONTH(tbl_Sales[[#This Row],[Date]])</f>
        <v>8</v>
      </c>
      <c r="Q11600" s="6">
        <f>YEAR(tbl_Sales[[#This Row],[Date]])</f>
        <v>2017</v>
      </c>
    </row>
    <row r="11601" spans="1:17" x14ac:dyDescent="0.25">
      <c r="A11601" s="1">
        <v>42978</v>
      </c>
      <c r="B11601">
        <v>767500</v>
      </c>
      <c r="C11601" t="s">
        <v>2</v>
      </c>
      <c r="D11601" t="s">
        <v>12427</v>
      </c>
      <c r="E11601" t="s">
        <v>10</v>
      </c>
      <c r="F11601">
        <v>3082</v>
      </c>
      <c r="G11601">
        <v>3</v>
      </c>
      <c r="H11601">
        <v>2</v>
      </c>
      <c r="I11601">
        <v>2</v>
      </c>
      <c r="J11601">
        <v>649</v>
      </c>
      <c r="L11601" t="s">
        <v>11778</v>
      </c>
      <c r="M11601" t="s">
        <v>7706</v>
      </c>
      <c r="N11601" t="s">
        <v>7515</v>
      </c>
      <c r="O11601" s="6" t="str">
        <f>INDEX(lkp_Region,MATCH(tbl_Sales[[#This Row],[Suburb]],lkp_Suburb,0))</f>
        <v>Northern Metropolitan</v>
      </c>
      <c r="P11601" s="6">
        <f>MONTH(tbl_Sales[[#This Row],[Date]])</f>
        <v>8</v>
      </c>
      <c r="Q11601" s="6">
        <f>YEAR(tbl_Sales[[#This Row],[Date]])</f>
        <v>2017</v>
      </c>
    </row>
    <row r="11602" spans="1:17" x14ac:dyDescent="0.25">
      <c r="A11602" s="1">
        <v>42978</v>
      </c>
      <c r="B11602">
        <v>742000</v>
      </c>
      <c r="C11602" t="s">
        <v>2</v>
      </c>
      <c r="D11602" t="s">
        <v>12428</v>
      </c>
      <c r="E11602" t="s">
        <v>10</v>
      </c>
      <c r="F11602">
        <v>3131</v>
      </c>
      <c r="G11602">
        <v>3</v>
      </c>
      <c r="H11602">
        <v>1</v>
      </c>
      <c r="I11602">
        <v>1</v>
      </c>
      <c r="J11602">
        <v>404</v>
      </c>
      <c r="L11602" t="s">
        <v>11779</v>
      </c>
      <c r="M11602" t="s">
        <v>8929</v>
      </c>
      <c r="N11602" t="s">
        <v>14</v>
      </c>
      <c r="O11602" s="6" t="str">
        <f>INDEX(lkp_Region,MATCH(tbl_Sales[[#This Row],[Suburb]],lkp_Suburb,0))</f>
        <v>Eastern Metropolitan</v>
      </c>
      <c r="P11602" s="6">
        <f>MONTH(tbl_Sales[[#This Row],[Date]])</f>
        <v>8</v>
      </c>
      <c r="Q11602" s="6">
        <f>YEAR(tbl_Sales[[#This Row],[Date]])</f>
        <v>2017</v>
      </c>
    </row>
    <row r="11603" spans="1:17" x14ac:dyDescent="0.25">
      <c r="A11603" s="1">
        <v>42978</v>
      </c>
      <c r="B11603">
        <v>1340000</v>
      </c>
      <c r="C11603" t="s">
        <v>13</v>
      </c>
      <c r="D11603" t="s">
        <v>12427</v>
      </c>
      <c r="E11603" t="s">
        <v>10</v>
      </c>
      <c r="F11603">
        <v>3141</v>
      </c>
      <c r="G11603">
        <v>2</v>
      </c>
      <c r="H11603">
        <v>2</v>
      </c>
      <c r="I11603">
        <v>2</v>
      </c>
      <c r="J11603">
        <v>0</v>
      </c>
      <c r="K11603">
        <v>1995</v>
      </c>
      <c r="L11603" t="s">
        <v>11780</v>
      </c>
      <c r="M11603" t="s">
        <v>111</v>
      </c>
      <c r="N11603" t="s">
        <v>76</v>
      </c>
      <c r="O11603" s="6" t="str">
        <f>INDEX(lkp_Region,MATCH(tbl_Sales[[#This Row],[Suburb]],lkp_Suburb,0))</f>
        <v>Southern Metropolitan</v>
      </c>
      <c r="P11603" s="6">
        <f>MONTH(tbl_Sales[[#This Row],[Date]])</f>
        <v>8</v>
      </c>
      <c r="Q11603" s="6">
        <f>YEAR(tbl_Sales[[#This Row],[Date]])</f>
        <v>2017</v>
      </c>
    </row>
    <row r="11604" spans="1:17" x14ac:dyDescent="0.25">
      <c r="A11604" s="1">
        <v>42978</v>
      </c>
      <c r="B11604">
        <v>721000</v>
      </c>
      <c r="C11604" t="s">
        <v>2</v>
      </c>
      <c r="D11604" t="s">
        <v>12423</v>
      </c>
      <c r="E11604" t="s">
        <v>10</v>
      </c>
      <c r="F11604">
        <v>3046</v>
      </c>
      <c r="G11604">
        <v>3</v>
      </c>
      <c r="H11604">
        <v>1</v>
      </c>
      <c r="I11604">
        <v>1</v>
      </c>
      <c r="J11604">
        <v>600</v>
      </c>
      <c r="L11604" t="s">
        <v>11781</v>
      </c>
      <c r="M11604" t="s">
        <v>78</v>
      </c>
      <c r="N11604" t="s">
        <v>18</v>
      </c>
      <c r="O11604" s="6" t="str">
        <f>INDEX(lkp_Region,MATCH(tbl_Sales[[#This Row],[Suburb]],lkp_Suburb,0))</f>
        <v>Northern Metropolitan</v>
      </c>
      <c r="P11604" s="6">
        <f>MONTH(tbl_Sales[[#This Row],[Date]])</f>
        <v>8</v>
      </c>
      <c r="Q11604" s="6">
        <f>YEAR(tbl_Sales[[#This Row],[Date]])</f>
        <v>2017</v>
      </c>
    </row>
    <row r="11605" spans="1:17" x14ac:dyDescent="0.25">
      <c r="A11605" s="1">
        <v>42978</v>
      </c>
      <c r="B11605">
        <v>820000</v>
      </c>
      <c r="C11605" t="s">
        <v>2</v>
      </c>
      <c r="D11605" t="s">
        <v>12425</v>
      </c>
      <c r="E11605" t="s">
        <v>10</v>
      </c>
      <c r="F11605">
        <v>3046</v>
      </c>
      <c r="G11605">
        <v>3</v>
      </c>
      <c r="H11605">
        <v>1</v>
      </c>
      <c r="I11605">
        <v>4</v>
      </c>
      <c r="J11605">
        <v>650</v>
      </c>
      <c r="K11605">
        <v>1950</v>
      </c>
      <c r="L11605" t="s">
        <v>11782</v>
      </c>
      <c r="M11605" t="s">
        <v>78</v>
      </c>
      <c r="N11605" t="s">
        <v>18</v>
      </c>
      <c r="O11605" s="6" t="str">
        <f>INDEX(lkp_Region,MATCH(tbl_Sales[[#This Row],[Suburb]],lkp_Suburb,0))</f>
        <v>Northern Metropolitan</v>
      </c>
      <c r="P11605" s="6">
        <f>MONTH(tbl_Sales[[#This Row],[Date]])</f>
        <v>8</v>
      </c>
      <c r="Q11605" s="6">
        <f>YEAR(tbl_Sales[[#This Row],[Date]])</f>
        <v>2017</v>
      </c>
    </row>
    <row r="11606" spans="1:17" x14ac:dyDescent="0.25">
      <c r="A11606" s="1">
        <v>42978</v>
      </c>
      <c r="B11606">
        <v>291000</v>
      </c>
      <c r="C11606" t="s">
        <v>13</v>
      </c>
      <c r="D11606" t="s">
        <v>12427</v>
      </c>
      <c r="E11606" t="s">
        <v>10</v>
      </c>
      <c r="F11606">
        <v>3040</v>
      </c>
      <c r="G11606">
        <v>1</v>
      </c>
      <c r="H11606">
        <v>1</v>
      </c>
      <c r="I11606">
        <v>1</v>
      </c>
      <c r="J11606">
        <v>0</v>
      </c>
      <c r="K11606">
        <v>1970</v>
      </c>
      <c r="L11606" t="s">
        <v>11783</v>
      </c>
      <c r="M11606" t="s">
        <v>47</v>
      </c>
      <c r="N11606" t="s">
        <v>49</v>
      </c>
      <c r="O11606" s="6" t="str">
        <f>INDEX(lkp_Region,MATCH(tbl_Sales[[#This Row],[Suburb]],lkp_Suburb,0))</f>
        <v>Western Metropolitan</v>
      </c>
      <c r="P11606" s="6">
        <f>MONTH(tbl_Sales[[#This Row],[Date]])</f>
        <v>8</v>
      </c>
      <c r="Q11606" s="6">
        <f>YEAR(tbl_Sales[[#This Row],[Date]])</f>
        <v>2017</v>
      </c>
    </row>
    <row r="11607" spans="1:17" x14ac:dyDescent="0.25">
      <c r="A11607" s="1">
        <v>42978</v>
      </c>
      <c r="B11607">
        <v>1311000</v>
      </c>
      <c r="C11607" t="s">
        <v>2</v>
      </c>
      <c r="D11607" t="s">
        <v>12424</v>
      </c>
      <c r="E11607" t="s">
        <v>10</v>
      </c>
      <c r="F11607">
        <v>3150</v>
      </c>
      <c r="G11607">
        <v>3</v>
      </c>
      <c r="H11607">
        <v>2</v>
      </c>
      <c r="I11607">
        <v>1</v>
      </c>
      <c r="J11607">
        <v>853</v>
      </c>
      <c r="K11607">
        <v>1972</v>
      </c>
      <c r="L11607" t="s">
        <v>11784</v>
      </c>
      <c r="M11607" t="s">
        <v>8079</v>
      </c>
      <c r="N11607" t="s">
        <v>31</v>
      </c>
      <c r="O11607" s="6" t="str">
        <f>INDEX(lkp_Region,MATCH(tbl_Sales[[#This Row],[Suburb]],lkp_Suburb,0))</f>
        <v>Eastern Metropolitan</v>
      </c>
      <c r="P11607" s="6">
        <f>MONTH(tbl_Sales[[#This Row],[Date]])</f>
        <v>8</v>
      </c>
      <c r="Q11607" s="6">
        <f>YEAR(tbl_Sales[[#This Row],[Date]])</f>
        <v>2017</v>
      </c>
    </row>
    <row r="11608" spans="1:17" x14ac:dyDescent="0.25">
      <c r="A11608" s="1">
        <v>42978</v>
      </c>
      <c r="B11608">
        <v>465000</v>
      </c>
      <c r="C11608" t="s">
        <v>13</v>
      </c>
      <c r="D11608" t="s">
        <v>12429</v>
      </c>
      <c r="E11608" t="s">
        <v>5</v>
      </c>
      <c r="F11608">
        <v>3051</v>
      </c>
      <c r="G11608">
        <v>2</v>
      </c>
      <c r="H11608">
        <v>1</v>
      </c>
      <c r="I11608">
        <v>1</v>
      </c>
      <c r="J11608">
        <v>0</v>
      </c>
      <c r="K11608">
        <v>2010</v>
      </c>
      <c r="L11608" t="s">
        <v>11785</v>
      </c>
      <c r="M11608" t="s">
        <v>915</v>
      </c>
      <c r="N11608" t="s">
        <v>88</v>
      </c>
      <c r="O11608" s="6" t="str">
        <f>INDEX(lkp_Region,MATCH(tbl_Sales[[#This Row],[Suburb]],lkp_Suburb,0))</f>
        <v>Northern Metropolitan</v>
      </c>
      <c r="P11608" s="6">
        <f>MONTH(tbl_Sales[[#This Row],[Date]])</f>
        <v>8</v>
      </c>
      <c r="Q11608" s="6">
        <f>YEAR(tbl_Sales[[#This Row],[Date]])</f>
        <v>2017</v>
      </c>
    </row>
    <row r="11609" spans="1:17" x14ac:dyDescent="0.25">
      <c r="A11609" s="1">
        <v>42978</v>
      </c>
      <c r="B11609">
        <v>1350000</v>
      </c>
      <c r="C11609" t="s">
        <v>2</v>
      </c>
      <c r="D11609" t="s">
        <v>12428</v>
      </c>
      <c r="E11609" t="s">
        <v>5</v>
      </c>
      <c r="F11609">
        <v>3195</v>
      </c>
      <c r="G11609">
        <v>5</v>
      </c>
      <c r="H11609">
        <v>2</v>
      </c>
      <c r="I11609">
        <v>2</v>
      </c>
      <c r="J11609">
        <v>653</v>
      </c>
      <c r="L11609" t="s">
        <v>11786</v>
      </c>
      <c r="M11609" t="s">
        <v>7624</v>
      </c>
      <c r="N11609" t="s">
        <v>45</v>
      </c>
      <c r="O11609" s="6" t="str">
        <f>INDEX(lkp_Region,MATCH(tbl_Sales[[#This Row],[Suburb]],lkp_Suburb,0))</f>
        <v>South-Eastern Metropolitan</v>
      </c>
      <c r="P11609" s="6">
        <f>MONTH(tbl_Sales[[#This Row],[Date]])</f>
        <v>8</v>
      </c>
      <c r="Q11609" s="6">
        <f>YEAR(tbl_Sales[[#This Row],[Date]])</f>
        <v>2017</v>
      </c>
    </row>
    <row r="11610" spans="1:17" x14ac:dyDescent="0.25">
      <c r="A11610" s="1">
        <v>42978</v>
      </c>
      <c r="B11610">
        <v>560000</v>
      </c>
      <c r="C11610" t="s">
        <v>2</v>
      </c>
      <c r="D11610" t="s">
        <v>12426</v>
      </c>
      <c r="E11610" t="s">
        <v>10</v>
      </c>
      <c r="F11610">
        <v>3047</v>
      </c>
      <c r="G11610">
        <v>3</v>
      </c>
      <c r="H11610">
        <v>1</v>
      </c>
      <c r="I11610">
        <v>1</v>
      </c>
      <c r="J11610">
        <v>639</v>
      </c>
      <c r="L11610" t="s">
        <v>11787</v>
      </c>
      <c r="M11610" t="s">
        <v>7915</v>
      </c>
      <c r="N11610" t="s">
        <v>195</v>
      </c>
      <c r="O11610" s="6" t="str">
        <f>INDEX(lkp_Region,MATCH(tbl_Sales[[#This Row],[Suburb]],lkp_Suburb,0))</f>
        <v>Northern Metropolitan</v>
      </c>
      <c r="P11610" s="6">
        <f>MONTH(tbl_Sales[[#This Row],[Date]])</f>
        <v>8</v>
      </c>
      <c r="Q11610" s="6">
        <f>YEAR(tbl_Sales[[#This Row],[Date]])</f>
        <v>2017</v>
      </c>
    </row>
    <row r="11611" spans="1:17" x14ac:dyDescent="0.25">
      <c r="A11611" s="1">
        <v>42978</v>
      </c>
      <c r="B11611">
        <v>440500</v>
      </c>
      <c r="C11611" t="s">
        <v>13</v>
      </c>
      <c r="D11611" t="s">
        <v>12430</v>
      </c>
      <c r="E11611" t="s">
        <v>10</v>
      </c>
      <c r="F11611">
        <v>3028</v>
      </c>
      <c r="G11611">
        <v>3</v>
      </c>
      <c r="H11611">
        <v>1</v>
      </c>
      <c r="I11611">
        <v>1</v>
      </c>
      <c r="J11611">
        <v>205</v>
      </c>
      <c r="K11611">
        <v>1990</v>
      </c>
      <c r="L11611" t="s">
        <v>11788</v>
      </c>
      <c r="M11611" t="s">
        <v>9334</v>
      </c>
      <c r="N11611" t="s">
        <v>69</v>
      </c>
      <c r="O11611" s="6" t="str">
        <f>INDEX(lkp_Region,MATCH(tbl_Sales[[#This Row],[Suburb]],lkp_Suburb,0))</f>
        <v>Western Metropolitan</v>
      </c>
      <c r="P11611" s="6">
        <f>MONTH(tbl_Sales[[#This Row],[Date]])</f>
        <v>8</v>
      </c>
      <c r="Q11611" s="6">
        <f>YEAR(tbl_Sales[[#This Row],[Date]])</f>
        <v>2017</v>
      </c>
    </row>
    <row r="11612" spans="1:17" x14ac:dyDescent="0.25">
      <c r="A11612" s="1">
        <v>42978</v>
      </c>
      <c r="B11612">
        <v>386000</v>
      </c>
      <c r="C11612" t="s">
        <v>51</v>
      </c>
      <c r="D11612" t="s">
        <v>12428</v>
      </c>
      <c r="E11612" t="s">
        <v>10</v>
      </c>
      <c r="F11612">
        <v>3198</v>
      </c>
      <c r="G11612">
        <v>2</v>
      </c>
      <c r="H11612">
        <v>1</v>
      </c>
      <c r="I11612">
        <v>1</v>
      </c>
      <c r="J11612">
        <v>150</v>
      </c>
      <c r="K11612">
        <v>1970</v>
      </c>
      <c r="L11612" t="s">
        <v>11789</v>
      </c>
      <c r="M11612" t="s">
        <v>9158</v>
      </c>
      <c r="N11612" t="s">
        <v>7773</v>
      </c>
      <c r="O11612" s="6" t="str">
        <f>INDEX(lkp_Region,MATCH(tbl_Sales[[#This Row],[Suburb]],lkp_Suburb,0))</f>
        <v>South-Eastern Metropolitan</v>
      </c>
      <c r="P11612" s="6">
        <f>MONTH(tbl_Sales[[#This Row],[Date]])</f>
        <v>8</v>
      </c>
      <c r="Q11612" s="6">
        <f>YEAR(tbl_Sales[[#This Row],[Date]])</f>
        <v>2017</v>
      </c>
    </row>
    <row r="11613" spans="1:17" x14ac:dyDescent="0.25">
      <c r="A11613" s="1">
        <v>42978</v>
      </c>
      <c r="B11613">
        <v>550000</v>
      </c>
      <c r="C11613" t="s">
        <v>2</v>
      </c>
      <c r="D11613" t="s">
        <v>12427</v>
      </c>
      <c r="E11613" t="s">
        <v>5</v>
      </c>
      <c r="F11613">
        <v>3073</v>
      </c>
      <c r="G11613">
        <v>3</v>
      </c>
      <c r="H11613">
        <v>1</v>
      </c>
      <c r="I11613">
        <v>2</v>
      </c>
      <c r="J11613">
        <v>1723</v>
      </c>
      <c r="L11613" t="s">
        <v>11790</v>
      </c>
      <c r="M11613" t="s">
        <v>93</v>
      </c>
      <c r="N11613" t="s">
        <v>62</v>
      </c>
      <c r="O11613" s="6" t="str">
        <f>INDEX(lkp_Region,MATCH(tbl_Sales[[#This Row],[Suburb]],lkp_Suburb,0))</f>
        <v>Northern Metropolitan</v>
      </c>
      <c r="P11613" s="6">
        <f>MONTH(tbl_Sales[[#This Row],[Date]])</f>
        <v>8</v>
      </c>
      <c r="Q11613" s="6">
        <f>YEAR(tbl_Sales[[#This Row],[Date]])</f>
        <v>2017</v>
      </c>
    </row>
    <row r="11614" spans="1:17" x14ac:dyDescent="0.25">
      <c r="A11614" s="1">
        <v>42978</v>
      </c>
      <c r="B11614">
        <v>953000</v>
      </c>
      <c r="C11614" t="s">
        <v>2</v>
      </c>
      <c r="D11614" t="s">
        <v>12427</v>
      </c>
      <c r="E11614" t="s">
        <v>10</v>
      </c>
      <c r="F11614">
        <v>3073</v>
      </c>
      <c r="G11614">
        <v>3</v>
      </c>
      <c r="H11614">
        <v>1</v>
      </c>
      <c r="I11614">
        <v>2</v>
      </c>
      <c r="J11614">
        <v>743</v>
      </c>
      <c r="K11614">
        <v>1970</v>
      </c>
      <c r="L11614" t="s">
        <v>11791</v>
      </c>
      <c r="M11614" t="s">
        <v>93</v>
      </c>
      <c r="N11614" t="s">
        <v>62</v>
      </c>
      <c r="O11614" s="6" t="str">
        <f>INDEX(lkp_Region,MATCH(tbl_Sales[[#This Row],[Suburb]],lkp_Suburb,0))</f>
        <v>Northern Metropolitan</v>
      </c>
      <c r="P11614" s="6">
        <f>MONTH(tbl_Sales[[#This Row],[Date]])</f>
        <v>8</v>
      </c>
      <c r="Q11614" s="6">
        <f>YEAR(tbl_Sales[[#This Row],[Date]])</f>
        <v>2017</v>
      </c>
    </row>
    <row r="11615" spans="1:17" x14ac:dyDescent="0.25">
      <c r="A11615" s="1">
        <v>42978</v>
      </c>
      <c r="B11615">
        <v>670000</v>
      </c>
      <c r="C11615" t="s">
        <v>2</v>
      </c>
      <c r="D11615" t="s">
        <v>12424</v>
      </c>
      <c r="E11615" t="s">
        <v>5</v>
      </c>
      <c r="F11615">
        <v>3807</v>
      </c>
      <c r="G11615">
        <v>4</v>
      </c>
      <c r="H11615">
        <v>2</v>
      </c>
      <c r="I11615">
        <v>2</v>
      </c>
      <c r="J11615">
        <v>900</v>
      </c>
      <c r="K11615">
        <v>2005</v>
      </c>
      <c r="L11615" t="s">
        <v>11792</v>
      </c>
      <c r="M11615" t="s">
        <v>10694</v>
      </c>
      <c r="N11615" t="s">
        <v>8330</v>
      </c>
      <c r="O11615" s="6" t="str">
        <f>INDEX(lkp_Region,MATCH(tbl_Sales[[#This Row],[Suburb]],lkp_Suburb,0))</f>
        <v>Eastern Victoria</v>
      </c>
      <c r="P11615" s="6">
        <f>MONTH(tbl_Sales[[#This Row],[Date]])</f>
        <v>8</v>
      </c>
      <c r="Q11615" s="6">
        <f>YEAR(tbl_Sales[[#This Row],[Date]])</f>
        <v>2017</v>
      </c>
    </row>
    <row r="11616" spans="1:17" x14ac:dyDescent="0.25">
      <c r="A11616" s="1">
        <v>42978</v>
      </c>
      <c r="B11616">
        <v>682000</v>
      </c>
      <c r="C11616" t="s">
        <v>2</v>
      </c>
      <c r="D11616" t="s">
        <v>12427</v>
      </c>
      <c r="E11616" t="s">
        <v>10</v>
      </c>
      <c r="F11616">
        <v>3083</v>
      </c>
      <c r="G11616">
        <v>3</v>
      </c>
      <c r="H11616">
        <v>1</v>
      </c>
      <c r="I11616">
        <v>1</v>
      </c>
      <c r="J11616">
        <v>583</v>
      </c>
      <c r="L11616" t="s">
        <v>11793</v>
      </c>
      <c r="M11616" t="s">
        <v>7813</v>
      </c>
      <c r="N11616" t="s">
        <v>150</v>
      </c>
      <c r="O11616" s="6" t="str">
        <f>INDEX(lkp_Region,MATCH(tbl_Sales[[#This Row],[Suburb]],lkp_Suburb,0))</f>
        <v>Northern Metropolitan</v>
      </c>
      <c r="P11616" s="6">
        <f>MONTH(tbl_Sales[[#This Row],[Date]])</f>
        <v>8</v>
      </c>
      <c r="Q11616" s="6">
        <f>YEAR(tbl_Sales[[#This Row],[Date]])</f>
        <v>2017</v>
      </c>
    </row>
    <row r="11617" spans="1:17" x14ac:dyDescent="0.25">
      <c r="A11617" s="1">
        <v>42979</v>
      </c>
      <c r="B11617">
        <v>3200000</v>
      </c>
      <c r="C11617" t="s">
        <v>2</v>
      </c>
      <c r="D11617" t="s">
        <v>12427</v>
      </c>
      <c r="E11617" t="s">
        <v>5</v>
      </c>
      <c r="F11617">
        <v>3065</v>
      </c>
      <c r="G11617">
        <v>4</v>
      </c>
      <c r="H11617">
        <v>4</v>
      </c>
      <c r="I11617">
        <v>0</v>
      </c>
      <c r="J11617">
        <v>225</v>
      </c>
      <c r="K11617">
        <v>1862</v>
      </c>
      <c r="L11617" t="s">
        <v>11794</v>
      </c>
      <c r="M11617" t="s">
        <v>427</v>
      </c>
      <c r="N11617" t="s">
        <v>8</v>
      </c>
      <c r="O11617" s="6" t="str">
        <f>INDEX(lkp_Region,MATCH(tbl_Sales[[#This Row],[Suburb]],lkp_Suburb,0))</f>
        <v>Northern Metropolitan</v>
      </c>
      <c r="P11617" s="6">
        <f>MONTH(tbl_Sales[[#This Row],[Date]])</f>
        <v>9</v>
      </c>
      <c r="Q11617" s="6">
        <f>YEAR(tbl_Sales[[#This Row],[Date]])</f>
        <v>2017</v>
      </c>
    </row>
    <row r="11618" spans="1:17" x14ac:dyDescent="0.25">
      <c r="A11618" s="1">
        <v>42979</v>
      </c>
      <c r="B11618">
        <v>451000</v>
      </c>
      <c r="C11618" t="s">
        <v>2</v>
      </c>
      <c r="D11618" t="s">
        <v>12427</v>
      </c>
      <c r="E11618" t="s">
        <v>10</v>
      </c>
      <c r="F11618">
        <v>3029</v>
      </c>
      <c r="G11618">
        <v>3</v>
      </c>
      <c r="H11618">
        <v>2</v>
      </c>
      <c r="I11618">
        <v>2</v>
      </c>
      <c r="J11618">
        <v>347</v>
      </c>
      <c r="K11618">
        <v>2010</v>
      </c>
      <c r="L11618" t="s">
        <v>11795</v>
      </c>
      <c r="M11618" t="s">
        <v>10303</v>
      </c>
      <c r="N11618" t="s">
        <v>7964</v>
      </c>
      <c r="O11618" s="6" t="str">
        <f>INDEX(lkp_Region,MATCH(tbl_Sales[[#This Row],[Suburb]],lkp_Suburb,0))</f>
        <v>Western Metropolitan</v>
      </c>
      <c r="P11618" s="6">
        <f>MONTH(tbl_Sales[[#This Row],[Date]])</f>
        <v>9</v>
      </c>
      <c r="Q11618" s="6">
        <f>YEAR(tbl_Sales[[#This Row],[Date]])</f>
        <v>2017</v>
      </c>
    </row>
    <row r="11619" spans="1:17" x14ac:dyDescent="0.25">
      <c r="A11619" s="1">
        <v>42979</v>
      </c>
      <c r="B11619">
        <v>338000</v>
      </c>
      <c r="C11619" t="s">
        <v>13</v>
      </c>
      <c r="D11619" t="s">
        <v>12428</v>
      </c>
      <c r="E11619" t="s">
        <v>5</v>
      </c>
      <c r="F11619">
        <v>3144</v>
      </c>
      <c r="G11619">
        <v>1</v>
      </c>
      <c r="H11619">
        <v>1</v>
      </c>
      <c r="I11619">
        <v>1</v>
      </c>
      <c r="J11619">
        <v>0</v>
      </c>
      <c r="K11619">
        <v>1970</v>
      </c>
      <c r="L11619" t="s">
        <v>11796</v>
      </c>
      <c r="M11619" t="s">
        <v>388</v>
      </c>
      <c r="N11619" t="s">
        <v>76</v>
      </c>
      <c r="O11619" s="6" t="str">
        <f>INDEX(lkp_Region,MATCH(tbl_Sales[[#This Row],[Suburb]],lkp_Suburb,0))</f>
        <v>Southern Metropolitan</v>
      </c>
      <c r="P11619" s="6">
        <f>MONTH(tbl_Sales[[#This Row],[Date]])</f>
        <v>9</v>
      </c>
      <c r="Q11619" s="6">
        <f>YEAR(tbl_Sales[[#This Row],[Date]])</f>
        <v>2017</v>
      </c>
    </row>
    <row r="11620" spans="1:17" x14ac:dyDescent="0.25">
      <c r="A11620" s="1">
        <v>42979</v>
      </c>
      <c r="B11620">
        <v>519500</v>
      </c>
      <c r="C11620" t="s">
        <v>13</v>
      </c>
      <c r="D11620" t="s">
        <v>12427</v>
      </c>
      <c r="E11620" t="s">
        <v>10</v>
      </c>
      <c r="F11620">
        <v>3146</v>
      </c>
      <c r="G11620">
        <v>2</v>
      </c>
      <c r="H11620">
        <v>1</v>
      </c>
      <c r="I11620">
        <v>1</v>
      </c>
      <c r="J11620">
        <v>1101</v>
      </c>
      <c r="K11620">
        <v>1970</v>
      </c>
      <c r="L11620" t="s">
        <v>11797</v>
      </c>
      <c r="M11620" t="s">
        <v>102</v>
      </c>
      <c r="N11620" t="s">
        <v>76</v>
      </c>
      <c r="O11620" s="6" t="str">
        <f>INDEX(lkp_Region,MATCH(tbl_Sales[[#This Row],[Suburb]],lkp_Suburb,0))</f>
        <v>Southern Metropolitan</v>
      </c>
      <c r="P11620" s="6">
        <f>MONTH(tbl_Sales[[#This Row],[Date]])</f>
        <v>9</v>
      </c>
      <c r="Q11620" s="6">
        <f>YEAR(tbl_Sales[[#This Row],[Date]])</f>
        <v>2017</v>
      </c>
    </row>
    <row r="11621" spans="1:17" x14ac:dyDescent="0.25">
      <c r="A11621" s="1">
        <v>42979</v>
      </c>
      <c r="B11621">
        <v>1900000</v>
      </c>
      <c r="C11621" t="s">
        <v>2</v>
      </c>
      <c r="D11621" t="s">
        <v>12427</v>
      </c>
      <c r="E11621" t="s">
        <v>5</v>
      </c>
      <c r="F11621">
        <v>3207</v>
      </c>
      <c r="G11621">
        <v>3</v>
      </c>
      <c r="H11621">
        <v>2</v>
      </c>
      <c r="I11621">
        <v>3</v>
      </c>
      <c r="J11621">
        <v>337</v>
      </c>
      <c r="L11621" t="s">
        <v>11798</v>
      </c>
      <c r="M11621" t="s">
        <v>24</v>
      </c>
      <c r="N11621" t="s">
        <v>26</v>
      </c>
      <c r="O11621" s="6" t="str">
        <f>INDEX(lkp_Region,MATCH(tbl_Sales[[#This Row],[Suburb]],lkp_Suburb,0))</f>
        <v>Southern Metropolitan</v>
      </c>
      <c r="P11621" s="6">
        <f>MONTH(tbl_Sales[[#This Row],[Date]])</f>
        <v>9</v>
      </c>
      <c r="Q11621" s="6">
        <f>YEAR(tbl_Sales[[#This Row],[Date]])</f>
        <v>2017</v>
      </c>
    </row>
    <row r="11622" spans="1:17" x14ac:dyDescent="0.25">
      <c r="A11622" s="1">
        <v>42979</v>
      </c>
      <c r="B11622">
        <v>762000</v>
      </c>
      <c r="C11622" t="s">
        <v>2</v>
      </c>
      <c r="D11622" t="s">
        <v>12429</v>
      </c>
      <c r="E11622" t="s">
        <v>10</v>
      </c>
      <c r="F11622">
        <v>3095</v>
      </c>
      <c r="G11622">
        <v>4</v>
      </c>
      <c r="H11622">
        <v>2</v>
      </c>
      <c r="I11622">
        <v>2</v>
      </c>
      <c r="J11622">
        <v>573</v>
      </c>
      <c r="K11622">
        <v>1980</v>
      </c>
      <c r="L11622" t="s">
        <v>11799</v>
      </c>
      <c r="M11622" t="s">
        <v>7521</v>
      </c>
      <c r="N11622" t="s">
        <v>7523</v>
      </c>
      <c r="O11622" s="6" t="str">
        <f>INDEX(lkp_Region,MATCH(tbl_Sales[[#This Row],[Suburb]],lkp_Suburb,0))</f>
        <v>Eastern Metropolitan</v>
      </c>
      <c r="P11622" s="6">
        <f>MONTH(tbl_Sales[[#This Row],[Date]])</f>
        <v>9</v>
      </c>
      <c r="Q11622" s="6">
        <f>YEAR(tbl_Sales[[#This Row],[Date]])</f>
        <v>2017</v>
      </c>
    </row>
    <row r="11623" spans="1:17" x14ac:dyDescent="0.25">
      <c r="A11623" s="1">
        <v>42979</v>
      </c>
      <c r="B11623">
        <v>881000</v>
      </c>
      <c r="C11623" t="s">
        <v>2</v>
      </c>
      <c r="D11623" t="s">
        <v>12428</v>
      </c>
      <c r="E11623" t="s">
        <v>10</v>
      </c>
      <c r="F11623">
        <v>3044</v>
      </c>
      <c r="G11623">
        <v>3</v>
      </c>
      <c r="H11623">
        <v>1</v>
      </c>
      <c r="I11623">
        <v>1</v>
      </c>
      <c r="J11623">
        <v>480</v>
      </c>
      <c r="L11623" t="s">
        <v>11800</v>
      </c>
      <c r="M11623" t="s">
        <v>115</v>
      </c>
      <c r="N11623" t="s">
        <v>18</v>
      </c>
      <c r="O11623" s="6" t="str">
        <f>INDEX(lkp_Region,MATCH(tbl_Sales[[#This Row],[Suburb]],lkp_Suburb,0))</f>
        <v>Northern Metropolitan</v>
      </c>
      <c r="P11623" s="6">
        <f>MONTH(tbl_Sales[[#This Row],[Date]])</f>
        <v>9</v>
      </c>
      <c r="Q11623" s="6">
        <f>YEAR(tbl_Sales[[#This Row],[Date]])</f>
        <v>2017</v>
      </c>
    </row>
    <row r="11624" spans="1:17" x14ac:dyDescent="0.25">
      <c r="A11624" s="1">
        <v>42979</v>
      </c>
      <c r="B11624">
        <v>1400000</v>
      </c>
      <c r="C11624" t="s">
        <v>2</v>
      </c>
      <c r="D11624" t="s">
        <v>12427</v>
      </c>
      <c r="E11624" t="s">
        <v>10</v>
      </c>
      <c r="F11624">
        <v>3058</v>
      </c>
      <c r="G11624">
        <v>4</v>
      </c>
      <c r="H11624">
        <v>2</v>
      </c>
      <c r="I11624">
        <v>2</v>
      </c>
      <c r="J11624">
        <v>426</v>
      </c>
      <c r="K11624">
        <v>1930</v>
      </c>
      <c r="L11624" t="s">
        <v>11801</v>
      </c>
      <c r="M11624" t="s">
        <v>41</v>
      </c>
      <c r="N11624" t="s">
        <v>18</v>
      </c>
      <c r="O11624" s="6" t="str">
        <f>INDEX(lkp_Region,MATCH(tbl_Sales[[#This Row],[Suburb]],lkp_Suburb,0))</f>
        <v>Northern Metropolitan</v>
      </c>
      <c r="P11624" s="6">
        <f>MONTH(tbl_Sales[[#This Row],[Date]])</f>
        <v>9</v>
      </c>
      <c r="Q11624" s="6">
        <f>YEAR(tbl_Sales[[#This Row],[Date]])</f>
        <v>2017</v>
      </c>
    </row>
    <row r="11625" spans="1:17" x14ac:dyDescent="0.25">
      <c r="A11625" s="1">
        <v>42979</v>
      </c>
      <c r="B11625">
        <v>820000</v>
      </c>
      <c r="C11625" t="s">
        <v>2</v>
      </c>
      <c r="D11625" t="s">
        <v>12425</v>
      </c>
      <c r="E11625" t="s">
        <v>10</v>
      </c>
      <c r="F11625">
        <v>3034</v>
      </c>
      <c r="G11625">
        <v>3</v>
      </c>
      <c r="H11625">
        <v>1</v>
      </c>
      <c r="I11625">
        <v>2</v>
      </c>
      <c r="J11625">
        <v>680</v>
      </c>
      <c r="L11625" t="s">
        <v>11802</v>
      </c>
      <c r="M11625" t="s">
        <v>524</v>
      </c>
      <c r="N11625" t="s">
        <v>49</v>
      </c>
      <c r="O11625" s="6" t="str">
        <f>INDEX(lkp_Region,MATCH(tbl_Sales[[#This Row],[Suburb]],lkp_Suburb,0))</f>
        <v>Western Metropolitan</v>
      </c>
      <c r="P11625" s="6">
        <f>MONTH(tbl_Sales[[#This Row],[Date]])</f>
        <v>9</v>
      </c>
      <c r="Q11625" s="6">
        <f>YEAR(tbl_Sales[[#This Row],[Date]])</f>
        <v>2017</v>
      </c>
    </row>
    <row r="11626" spans="1:17" x14ac:dyDescent="0.25">
      <c r="A11626" s="1">
        <v>42979</v>
      </c>
      <c r="B11626">
        <v>864000</v>
      </c>
      <c r="C11626" t="s">
        <v>51</v>
      </c>
      <c r="D11626" t="s">
        <v>12428</v>
      </c>
      <c r="E11626" t="s">
        <v>10</v>
      </c>
      <c r="F11626">
        <v>3040</v>
      </c>
      <c r="G11626">
        <v>3</v>
      </c>
      <c r="H11626">
        <v>1</v>
      </c>
      <c r="I11626">
        <v>2</v>
      </c>
      <c r="J11626">
        <v>177</v>
      </c>
      <c r="L11626" t="s">
        <v>11803</v>
      </c>
      <c r="M11626" t="s">
        <v>47</v>
      </c>
      <c r="N11626" t="s">
        <v>49</v>
      </c>
      <c r="O11626" s="6" t="str">
        <f>INDEX(lkp_Region,MATCH(tbl_Sales[[#This Row],[Suburb]],lkp_Suburb,0))</f>
        <v>Western Metropolitan</v>
      </c>
      <c r="P11626" s="6">
        <f>MONTH(tbl_Sales[[#This Row],[Date]])</f>
        <v>9</v>
      </c>
      <c r="Q11626" s="6">
        <f>YEAR(tbl_Sales[[#This Row],[Date]])</f>
        <v>2017</v>
      </c>
    </row>
    <row r="11627" spans="1:17" x14ac:dyDescent="0.25">
      <c r="A11627" s="1">
        <v>42979</v>
      </c>
      <c r="B11627">
        <v>1380000</v>
      </c>
      <c r="C11627" t="s">
        <v>2</v>
      </c>
      <c r="D11627" t="s">
        <v>12427</v>
      </c>
      <c r="E11627" t="s">
        <v>5</v>
      </c>
      <c r="F11627">
        <v>3040</v>
      </c>
      <c r="G11627">
        <v>4</v>
      </c>
      <c r="H11627">
        <v>2</v>
      </c>
      <c r="I11627">
        <v>2</v>
      </c>
      <c r="J11627">
        <v>766</v>
      </c>
      <c r="L11627" t="s">
        <v>11804</v>
      </c>
      <c r="M11627" t="s">
        <v>190</v>
      </c>
      <c r="N11627" t="s">
        <v>49</v>
      </c>
      <c r="O11627" s="6" t="str">
        <f>INDEX(lkp_Region,MATCH(tbl_Sales[[#This Row],[Suburb]],lkp_Suburb,0))</f>
        <v>Western Metropolitan</v>
      </c>
      <c r="P11627" s="6">
        <f>MONTH(tbl_Sales[[#This Row],[Date]])</f>
        <v>9</v>
      </c>
      <c r="Q11627" s="6">
        <f>YEAR(tbl_Sales[[#This Row],[Date]])</f>
        <v>2017</v>
      </c>
    </row>
    <row r="11628" spans="1:17" x14ac:dyDescent="0.25">
      <c r="A11628" s="1">
        <v>42979</v>
      </c>
      <c r="B11628">
        <v>1490000</v>
      </c>
      <c r="C11628" t="s">
        <v>2</v>
      </c>
      <c r="D11628" t="s">
        <v>12427</v>
      </c>
      <c r="E11628" t="s">
        <v>10</v>
      </c>
      <c r="F11628">
        <v>3150</v>
      </c>
      <c r="G11628">
        <v>5</v>
      </c>
      <c r="H11628">
        <v>3</v>
      </c>
      <c r="I11628">
        <v>4</v>
      </c>
      <c r="J11628">
        <v>677</v>
      </c>
      <c r="L11628" t="s">
        <v>11805</v>
      </c>
      <c r="M11628" t="s">
        <v>8082</v>
      </c>
      <c r="N11628" t="s">
        <v>31</v>
      </c>
      <c r="O11628" s="6" t="str">
        <f>INDEX(lkp_Region,MATCH(tbl_Sales[[#This Row],[Suburb]],lkp_Suburb,0))</f>
        <v>South-Eastern Metropolitan</v>
      </c>
      <c r="P11628" s="6">
        <f>MONTH(tbl_Sales[[#This Row],[Date]])</f>
        <v>9</v>
      </c>
      <c r="Q11628" s="6">
        <f>YEAR(tbl_Sales[[#This Row],[Date]])</f>
        <v>2017</v>
      </c>
    </row>
    <row r="11629" spans="1:17" x14ac:dyDescent="0.25">
      <c r="A11629" s="1">
        <v>42979</v>
      </c>
      <c r="B11629">
        <v>427500</v>
      </c>
      <c r="C11629" t="s">
        <v>2</v>
      </c>
      <c r="D11629" t="s">
        <v>12428</v>
      </c>
      <c r="E11629" t="s">
        <v>10</v>
      </c>
      <c r="F11629">
        <v>3337</v>
      </c>
      <c r="G11629">
        <v>4</v>
      </c>
      <c r="H11629">
        <v>1</v>
      </c>
      <c r="I11629">
        <v>2</v>
      </c>
      <c r="J11629">
        <v>865</v>
      </c>
      <c r="K11629">
        <v>1980</v>
      </c>
      <c r="L11629" t="s">
        <v>11806</v>
      </c>
      <c r="M11629" t="s">
        <v>8835</v>
      </c>
      <c r="N11629" t="s">
        <v>7542</v>
      </c>
      <c r="O11629" s="6" t="str">
        <f>INDEX(lkp_Region,MATCH(tbl_Sales[[#This Row],[Suburb]],lkp_Suburb,0))</f>
        <v>Northern Victoria</v>
      </c>
      <c r="P11629" s="6">
        <f>MONTH(tbl_Sales[[#This Row],[Date]])</f>
        <v>9</v>
      </c>
      <c r="Q11629" s="6">
        <f>YEAR(tbl_Sales[[#This Row],[Date]])</f>
        <v>2017</v>
      </c>
    </row>
    <row r="11630" spans="1:17" x14ac:dyDescent="0.25">
      <c r="A11630" s="1">
        <v>42979</v>
      </c>
      <c r="B11630">
        <v>216000</v>
      </c>
      <c r="C11630" t="s">
        <v>13</v>
      </c>
      <c r="D11630" t="s">
        <v>12431</v>
      </c>
      <c r="E11630" t="s">
        <v>5</v>
      </c>
      <c r="F11630">
        <v>3012</v>
      </c>
      <c r="G11630">
        <v>1</v>
      </c>
      <c r="H11630">
        <v>1</v>
      </c>
      <c r="I11630">
        <v>1</v>
      </c>
      <c r="J11630">
        <v>0</v>
      </c>
      <c r="L11630" t="s">
        <v>11807</v>
      </c>
      <c r="M11630" t="s">
        <v>336</v>
      </c>
      <c r="N11630" t="s">
        <v>21</v>
      </c>
      <c r="O11630" s="6" t="str">
        <f>INDEX(lkp_Region,MATCH(tbl_Sales[[#This Row],[Suburb]],lkp_Suburb,0))</f>
        <v>Western Metropolitan</v>
      </c>
      <c r="P11630" s="6">
        <f>MONTH(tbl_Sales[[#This Row],[Date]])</f>
        <v>9</v>
      </c>
      <c r="Q11630" s="6">
        <f>YEAR(tbl_Sales[[#This Row],[Date]])</f>
        <v>2017</v>
      </c>
    </row>
    <row r="11631" spans="1:17" x14ac:dyDescent="0.25">
      <c r="A11631" s="1">
        <v>42979</v>
      </c>
      <c r="B11631">
        <v>675000</v>
      </c>
      <c r="C11631" t="s">
        <v>51</v>
      </c>
      <c r="D11631" t="s">
        <v>12427</v>
      </c>
      <c r="E11631" t="s">
        <v>10</v>
      </c>
      <c r="F11631">
        <v>3032</v>
      </c>
      <c r="G11631">
        <v>2</v>
      </c>
      <c r="H11631">
        <v>1</v>
      </c>
      <c r="I11631">
        <v>2</v>
      </c>
      <c r="J11631">
        <v>198</v>
      </c>
      <c r="K11631">
        <v>2009</v>
      </c>
      <c r="L11631" t="s">
        <v>11808</v>
      </c>
      <c r="M11631" t="s">
        <v>21</v>
      </c>
      <c r="N11631" t="s">
        <v>21</v>
      </c>
      <c r="O11631" s="6" t="str">
        <f>INDEX(lkp_Region,MATCH(tbl_Sales[[#This Row],[Suburb]],lkp_Suburb,0))</f>
        <v>Western Metropolitan</v>
      </c>
      <c r="P11631" s="6">
        <f>MONTH(tbl_Sales[[#This Row],[Date]])</f>
        <v>9</v>
      </c>
      <c r="Q11631" s="6">
        <f>YEAR(tbl_Sales[[#This Row],[Date]])</f>
        <v>2017</v>
      </c>
    </row>
    <row r="11632" spans="1:17" x14ac:dyDescent="0.25">
      <c r="A11632" s="1">
        <v>42979</v>
      </c>
      <c r="B11632">
        <v>891000</v>
      </c>
      <c r="C11632" t="s">
        <v>2</v>
      </c>
      <c r="D11632" t="s">
        <v>12428</v>
      </c>
      <c r="E11632" t="s">
        <v>10</v>
      </c>
      <c r="F11632">
        <v>3011</v>
      </c>
      <c r="G11632">
        <v>4</v>
      </c>
      <c r="H11632">
        <v>1</v>
      </c>
      <c r="I11632">
        <v>3</v>
      </c>
      <c r="J11632">
        <v>446</v>
      </c>
      <c r="K11632">
        <v>1920</v>
      </c>
      <c r="L11632" t="s">
        <v>11809</v>
      </c>
      <c r="M11632" t="s">
        <v>22</v>
      </c>
      <c r="N11632" t="s">
        <v>21</v>
      </c>
      <c r="O11632" s="6" t="str">
        <f>INDEX(lkp_Region,MATCH(tbl_Sales[[#This Row],[Suburb]],lkp_Suburb,0))</f>
        <v>Western Metropolitan</v>
      </c>
      <c r="P11632" s="6">
        <f>MONTH(tbl_Sales[[#This Row],[Date]])</f>
        <v>9</v>
      </c>
      <c r="Q11632" s="6">
        <f>YEAR(tbl_Sales[[#This Row],[Date]])</f>
        <v>2017</v>
      </c>
    </row>
    <row r="11633" spans="1:17" x14ac:dyDescent="0.25">
      <c r="A11633" s="1">
        <v>42979</v>
      </c>
      <c r="B11633">
        <v>1423000</v>
      </c>
      <c r="C11633" t="s">
        <v>2</v>
      </c>
      <c r="D11633" t="s">
        <v>12427</v>
      </c>
      <c r="E11633" t="s">
        <v>10</v>
      </c>
      <c r="F11633">
        <v>3109</v>
      </c>
      <c r="G11633">
        <v>3</v>
      </c>
      <c r="H11633">
        <v>2</v>
      </c>
      <c r="I11633">
        <v>2</v>
      </c>
      <c r="J11633">
        <v>643</v>
      </c>
      <c r="L11633" t="s">
        <v>11810</v>
      </c>
      <c r="M11633" t="s">
        <v>7794</v>
      </c>
      <c r="N11633" t="s">
        <v>128</v>
      </c>
      <c r="O11633" s="6" t="str">
        <f>INDEX(lkp_Region,MATCH(tbl_Sales[[#This Row],[Suburb]],lkp_Suburb,0))</f>
        <v>Eastern Metropolitan</v>
      </c>
      <c r="P11633" s="6">
        <f>MONTH(tbl_Sales[[#This Row],[Date]])</f>
        <v>9</v>
      </c>
      <c r="Q11633" s="6">
        <f>YEAR(tbl_Sales[[#This Row],[Date]])</f>
        <v>2017</v>
      </c>
    </row>
    <row r="11634" spans="1:17" x14ac:dyDescent="0.25">
      <c r="A11634" s="1">
        <v>42979</v>
      </c>
      <c r="B11634">
        <v>800000</v>
      </c>
      <c r="C11634" t="s">
        <v>2</v>
      </c>
      <c r="D11634" t="s">
        <v>12427</v>
      </c>
      <c r="E11634" t="s">
        <v>5</v>
      </c>
      <c r="F11634">
        <v>3195</v>
      </c>
      <c r="G11634">
        <v>4</v>
      </c>
      <c r="H11634">
        <v>3</v>
      </c>
      <c r="I11634">
        <v>3</v>
      </c>
      <c r="J11634">
        <v>638</v>
      </c>
      <c r="L11634" t="s">
        <v>11811</v>
      </c>
      <c r="M11634" t="s">
        <v>8910</v>
      </c>
      <c r="N11634" t="s">
        <v>45</v>
      </c>
      <c r="O11634" s="6" t="str">
        <f>INDEX(lkp_Region,MATCH(tbl_Sales[[#This Row],[Suburb]],lkp_Suburb,0))</f>
        <v>South-Eastern Metropolitan</v>
      </c>
      <c r="P11634" s="6">
        <f>MONTH(tbl_Sales[[#This Row],[Date]])</f>
        <v>9</v>
      </c>
      <c r="Q11634" s="6">
        <f>YEAR(tbl_Sales[[#This Row],[Date]])</f>
        <v>2017</v>
      </c>
    </row>
    <row r="11635" spans="1:17" x14ac:dyDescent="0.25">
      <c r="A11635" s="1">
        <v>42979</v>
      </c>
      <c r="B11635">
        <v>1800000</v>
      </c>
      <c r="C11635" t="s">
        <v>2</v>
      </c>
      <c r="D11635" t="s">
        <v>12429</v>
      </c>
      <c r="E11635" t="s">
        <v>5</v>
      </c>
      <c r="F11635">
        <v>3195</v>
      </c>
      <c r="G11635">
        <v>4</v>
      </c>
      <c r="H11635">
        <v>2</v>
      </c>
      <c r="I11635">
        <v>2</v>
      </c>
      <c r="J11635">
        <v>656</v>
      </c>
      <c r="K11635">
        <v>1950</v>
      </c>
      <c r="L11635" t="s">
        <v>11812</v>
      </c>
      <c r="M11635" t="s">
        <v>8910</v>
      </c>
      <c r="N11635" t="s">
        <v>45</v>
      </c>
      <c r="O11635" s="6" t="str">
        <f>INDEX(lkp_Region,MATCH(tbl_Sales[[#This Row],[Suburb]],lkp_Suburb,0))</f>
        <v>South-Eastern Metropolitan</v>
      </c>
      <c r="P11635" s="6">
        <f>MONTH(tbl_Sales[[#This Row],[Date]])</f>
        <v>9</v>
      </c>
      <c r="Q11635" s="6">
        <f>YEAR(tbl_Sales[[#This Row],[Date]])</f>
        <v>2017</v>
      </c>
    </row>
    <row r="11636" spans="1:17" x14ac:dyDescent="0.25">
      <c r="A11636" s="1">
        <v>42979</v>
      </c>
      <c r="B11636">
        <v>438000</v>
      </c>
      <c r="C11636" t="s">
        <v>2</v>
      </c>
      <c r="D11636" t="s">
        <v>12426</v>
      </c>
      <c r="E11636" t="s">
        <v>10</v>
      </c>
      <c r="F11636">
        <v>3429</v>
      </c>
      <c r="G11636">
        <v>3</v>
      </c>
      <c r="H11636">
        <v>1</v>
      </c>
      <c r="I11636">
        <v>4</v>
      </c>
      <c r="J11636">
        <v>606</v>
      </c>
      <c r="K11636">
        <v>1994</v>
      </c>
      <c r="L11636" t="s">
        <v>11813</v>
      </c>
      <c r="M11636" t="s">
        <v>7691</v>
      </c>
      <c r="N11636" t="s">
        <v>195</v>
      </c>
      <c r="O11636" s="6" t="str">
        <f>INDEX(lkp_Region,MATCH(tbl_Sales[[#This Row],[Suburb]],lkp_Suburb,0))</f>
        <v>Western Metropolitan</v>
      </c>
      <c r="P11636" s="6">
        <f>MONTH(tbl_Sales[[#This Row],[Date]])</f>
        <v>9</v>
      </c>
      <c r="Q11636" s="6">
        <f>YEAR(tbl_Sales[[#This Row],[Date]])</f>
        <v>2017</v>
      </c>
    </row>
    <row r="11637" spans="1:17" x14ac:dyDescent="0.25">
      <c r="A11637" s="1">
        <v>42979</v>
      </c>
      <c r="B11637">
        <v>1630000</v>
      </c>
      <c r="C11637" t="s">
        <v>2</v>
      </c>
      <c r="D11637" t="s">
        <v>12429</v>
      </c>
      <c r="E11637" t="s">
        <v>10</v>
      </c>
      <c r="F11637">
        <v>3163</v>
      </c>
      <c r="G11637">
        <v>2</v>
      </c>
      <c r="H11637">
        <v>1</v>
      </c>
      <c r="I11637">
        <v>1</v>
      </c>
      <c r="J11637">
        <v>618</v>
      </c>
      <c r="L11637" t="s">
        <v>11814</v>
      </c>
      <c r="M11637" t="s">
        <v>201</v>
      </c>
      <c r="N11637" t="s">
        <v>57</v>
      </c>
      <c r="O11637" s="6" t="str">
        <f>INDEX(lkp_Region,MATCH(tbl_Sales[[#This Row],[Suburb]],lkp_Suburb,0))</f>
        <v>Southern Metropolitan</v>
      </c>
      <c r="P11637" s="6">
        <f>MONTH(tbl_Sales[[#This Row],[Date]])</f>
        <v>9</v>
      </c>
      <c r="Q11637" s="6">
        <f>YEAR(tbl_Sales[[#This Row],[Date]])</f>
        <v>2017</v>
      </c>
    </row>
    <row r="11638" spans="1:17" x14ac:dyDescent="0.25">
      <c r="A11638" s="1">
        <v>42979</v>
      </c>
      <c r="B11638">
        <v>935000</v>
      </c>
      <c r="C11638" t="s">
        <v>2</v>
      </c>
      <c r="D11638" t="s">
        <v>12427</v>
      </c>
      <c r="E11638" t="s">
        <v>10</v>
      </c>
      <c r="F11638">
        <v>3073</v>
      </c>
      <c r="G11638">
        <v>3</v>
      </c>
      <c r="H11638">
        <v>1</v>
      </c>
      <c r="I11638">
        <v>2</v>
      </c>
      <c r="J11638">
        <v>529</v>
      </c>
      <c r="K11638">
        <v>1960</v>
      </c>
      <c r="L11638" t="s">
        <v>11815</v>
      </c>
      <c r="M11638" t="s">
        <v>93</v>
      </c>
      <c r="N11638" t="s">
        <v>62</v>
      </c>
      <c r="O11638" s="6" t="str">
        <f>INDEX(lkp_Region,MATCH(tbl_Sales[[#This Row],[Suburb]],lkp_Suburb,0))</f>
        <v>Northern Metropolitan</v>
      </c>
      <c r="P11638" s="6">
        <f>MONTH(tbl_Sales[[#This Row],[Date]])</f>
        <v>9</v>
      </c>
      <c r="Q11638" s="6">
        <f>YEAR(tbl_Sales[[#This Row],[Date]])</f>
        <v>2017</v>
      </c>
    </row>
    <row r="11639" spans="1:17" x14ac:dyDescent="0.25">
      <c r="A11639" s="1">
        <v>42979</v>
      </c>
      <c r="B11639">
        <v>1270000</v>
      </c>
      <c r="C11639" t="s">
        <v>2</v>
      </c>
      <c r="D11639" t="s">
        <v>12427</v>
      </c>
      <c r="E11639" t="s">
        <v>10</v>
      </c>
      <c r="F11639">
        <v>3072</v>
      </c>
      <c r="G11639">
        <v>3</v>
      </c>
      <c r="H11639">
        <v>2</v>
      </c>
      <c r="I11639">
        <v>2</v>
      </c>
      <c r="J11639">
        <v>585</v>
      </c>
      <c r="L11639" t="s">
        <v>11816</v>
      </c>
      <c r="M11639" t="s">
        <v>97</v>
      </c>
      <c r="N11639" t="s">
        <v>62</v>
      </c>
      <c r="O11639" s="6" t="str">
        <f>INDEX(lkp_Region,MATCH(tbl_Sales[[#This Row],[Suburb]],lkp_Suburb,0))</f>
        <v>Northern Metropolitan</v>
      </c>
      <c r="P11639" s="6">
        <f>MONTH(tbl_Sales[[#This Row],[Date]])</f>
        <v>9</v>
      </c>
      <c r="Q11639" s="6">
        <f>YEAR(tbl_Sales[[#This Row],[Date]])</f>
        <v>2017</v>
      </c>
    </row>
    <row r="11640" spans="1:17" x14ac:dyDescent="0.25">
      <c r="A11640" s="1">
        <v>42979</v>
      </c>
      <c r="B11640">
        <v>662500</v>
      </c>
      <c r="C11640" t="s">
        <v>2</v>
      </c>
      <c r="D11640" t="s">
        <v>12424</v>
      </c>
      <c r="E11640" t="s">
        <v>10</v>
      </c>
      <c r="F11640">
        <v>3803</v>
      </c>
      <c r="G11640">
        <v>3</v>
      </c>
      <c r="H11640">
        <v>2</v>
      </c>
      <c r="I11640">
        <v>2</v>
      </c>
      <c r="J11640">
        <v>649</v>
      </c>
      <c r="L11640" t="s">
        <v>11817</v>
      </c>
      <c r="M11640" t="s">
        <v>7990</v>
      </c>
      <c r="N11640" t="s">
        <v>7735</v>
      </c>
      <c r="O11640" s="6" t="str">
        <f>INDEX(lkp_Region,MATCH(tbl_Sales[[#This Row],[Suburb]],lkp_Suburb,0))</f>
        <v>South-Eastern Metropolitan</v>
      </c>
      <c r="P11640" s="6">
        <f>MONTH(tbl_Sales[[#This Row],[Date]])</f>
        <v>9</v>
      </c>
      <c r="Q11640" s="6">
        <f>YEAR(tbl_Sales[[#This Row],[Date]])</f>
        <v>2017</v>
      </c>
    </row>
    <row r="11641" spans="1:17" x14ac:dyDescent="0.25">
      <c r="A11641" s="1">
        <v>42979</v>
      </c>
      <c r="B11641">
        <v>2400000</v>
      </c>
      <c r="C11641" t="s">
        <v>2</v>
      </c>
      <c r="D11641" t="s">
        <v>12428</v>
      </c>
      <c r="E11641" t="s">
        <v>5</v>
      </c>
      <c r="F11641">
        <v>3104</v>
      </c>
      <c r="G11641">
        <v>5</v>
      </c>
      <c r="H11641">
        <v>4</v>
      </c>
      <c r="I11641">
        <v>2</v>
      </c>
      <c r="J11641">
        <v>742</v>
      </c>
      <c r="K11641">
        <v>1980</v>
      </c>
      <c r="L11641" t="s">
        <v>11818</v>
      </c>
      <c r="M11641" t="s">
        <v>99</v>
      </c>
      <c r="N11641" t="s">
        <v>101</v>
      </c>
      <c r="O11641" s="6" t="str">
        <f>INDEX(lkp_Region,MATCH(tbl_Sales[[#This Row],[Suburb]],lkp_Suburb,0))</f>
        <v>Southern Metropolitan</v>
      </c>
      <c r="P11641" s="6">
        <f>MONTH(tbl_Sales[[#This Row],[Date]])</f>
        <v>9</v>
      </c>
      <c r="Q11641" s="6">
        <f>YEAR(tbl_Sales[[#This Row],[Date]])</f>
        <v>2017</v>
      </c>
    </row>
    <row r="11642" spans="1:17" x14ac:dyDescent="0.25">
      <c r="A11642" s="1">
        <v>42980</v>
      </c>
      <c r="B11642">
        <v>385000</v>
      </c>
      <c r="C11642" t="s">
        <v>51</v>
      </c>
      <c r="D11642" t="s">
        <v>12423</v>
      </c>
      <c r="E11642" t="s">
        <v>5</v>
      </c>
      <c r="F11642">
        <v>3029</v>
      </c>
      <c r="G11642">
        <v>2</v>
      </c>
      <c r="H11642">
        <v>1</v>
      </c>
      <c r="I11642">
        <v>1</v>
      </c>
      <c r="J11642">
        <v>206</v>
      </c>
      <c r="L11642" t="s">
        <v>11819</v>
      </c>
      <c r="M11642" t="s">
        <v>10303</v>
      </c>
      <c r="N11642" t="s">
        <v>7964</v>
      </c>
      <c r="O11642" s="6" t="str">
        <f>INDEX(lkp_Region,MATCH(tbl_Sales[[#This Row],[Suburb]],lkp_Suburb,0))</f>
        <v>Western Metropolitan</v>
      </c>
      <c r="P11642" s="6">
        <f>MONTH(tbl_Sales[[#This Row],[Date]])</f>
        <v>9</v>
      </c>
      <c r="Q11642" s="6">
        <f>YEAR(tbl_Sales[[#This Row],[Date]])</f>
        <v>2017</v>
      </c>
    </row>
    <row r="11643" spans="1:17" x14ac:dyDescent="0.25">
      <c r="A11643" s="1">
        <v>42980</v>
      </c>
      <c r="B11643">
        <v>950000</v>
      </c>
      <c r="C11643" t="s">
        <v>2</v>
      </c>
      <c r="D11643" t="s">
        <v>12423</v>
      </c>
      <c r="E11643" t="s">
        <v>10</v>
      </c>
      <c r="F11643">
        <v>3132</v>
      </c>
      <c r="G11643">
        <v>3</v>
      </c>
      <c r="H11643">
        <v>1</v>
      </c>
      <c r="I11643">
        <v>2</v>
      </c>
      <c r="J11643">
        <v>608</v>
      </c>
      <c r="K11643">
        <v>1975</v>
      </c>
      <c r="L11643" t="s">
        <v>11820</v>
      </c>
      <c r="M11643" t="s">
        <v>7708</v>
      </c>
      <c r="N11643" t="s">
        <v>14</v>
      </c>
      <c r="O11643" s="6" t="str">
        <f>INDEX(lkp_Region,MATCH(tbl_Sales[[#This Row],[Suburb]],lkp_Suburb,0))</f>
        <v>Eastern Metropolitan</v>
      </c>
      <c r="P11643" s="6">
        <f>MONTH(tbl_Sales[[#This Row],[Date]])</f>
        <v>9</v>
      </c>
      <c r="Q11643" s="6">
        <f>YEAR(tbl_Sales[[#This Row],[Date]])</f>
        <v>2017</v>
      </c>
    </row>
    <row r="11644" spans="1:17" x14ac:dyDescent="0.25">
      <c r="A11644" s="1">
        <v>42980</v>
      </c>
      <c r="B11644">
        <v>320000</v>
      </c>
      <c r="C11644" t="s">
        <v>13</v>
      </c>
      <c r="D11644" t="s">
        <v>12429</v>
      </c>
      <c r="E11644" t="s">
        <v>5</v>
      </c>
      <c r="F11644">
        <v>3146</v>
      </c>
      <c r="G11644">
        <v>1</v>
      </c>
      <c r="H11644">
        <v>1</v>
      </c>
      <c r="I11644">
        <v>0</v>
      </c>
      <c r="J11644">
        <v>0</v>
      </c>
      <c r="K11644">
        <v>1960</v>
      </c>
      <c r="L11644" t="s">
        <v>11821</v>
      </c>
      <c r="M11644" t="s">
        <v>102</v>
      </c>
      <c r="N11644" t="s">
        <v>76</v>
      </c>
      <c r="O11644" s="6" t="str">
        <f>INDEX(lkp_Region,MATCH(tbl_Sales[[#This Row],[Suburb]],lkp_Suburb,0))</f>
        <v>Southern Metropolitan</v>
      </c>
      <c r="P11644" s="6">
        <f>MONTH(tbl_Sales[[#This Row],[Date]])</f>
        <v>9</v>
      </c>
      <c r="Q11644" s="6">
        <f>YEAR(tbl_Sales[[#This Row],[Date]])</f>
        <v>2017</v>
      </c>
    </row>
    <row r="11645" spans="1:17" x14ac:dyDescent="0.25">
      <c r="A11645" s="1">
        <v>42980</v>
      </c>
      <c r="B11645">
        <v>460000</v>
      </c>
      <c r="C11645" t="s">
        <v>13</v>
      </c>
      <c r="D11645" t="s">
        <v>12425</v>
      </c>
      <c r="E11645" t="s">
        <v>5</v>
      </c>
      <c r="F11645">
        <v>3141</v>
      </c>
      <c r="G11645">
        <v>2</v>
      </c>
      <c r="H11645">
        <v>2</v>
      </c>
      <c r="I11645">
        <v>0</v>
      </c>
      <c r="J11645">
        <v>0</v>
      </c>
      <c r="K11645">
        <v>2014</v>
      </c>
      <c r="L11645" t="s">
        <v>11822</v>
      </c>
      <c r="M11645" t="s">
        <v>111</v>
      </c>
      <c r="N11645" t="s">
        <v>76</v>
      </c>
      <c r="O11645" s="6" t="str">
        <f>INDEX(lkp_Region,MATCH(tbl_Sales[[#This Row],[Suburb]],lkp_Suburb,0))</f>
        <v>Southern Metropolitan</v>
      </c>
      <c r="P11645" s="6">
        <f>MONTH(tbl_Sales[[#This Row],[Date]])</f>
        <v>9</v>
      </c>
      <c r="Q11645" s="6">
        <f>YEAR(tbl_Sales[[#This Row],[Date]])</f>
        <v>2017</v>
      </c>
    </row>
    <row r="11646" spans="1:17" x14ac:dyDescent="0.25">
      <c r="A11646" s="1">
        <v>42980</v>
      </c>
      <c r="B11646">
        <v>930000</v>
      </c>
      <c r="C11646" t="s">
        <v>13</v>
      </c>
      <c r="D11646" t="s">
        <v>12429</v>
      </c>
      <c r="E11646" t="s">
        <v>10</v>
      </c>
      <c r="F11646">
        <v>3184</v>
      </c>
      <c r="G11646">
        <v>2</v>
      </c>
      <c r="H11646">
        <v>1</v>
      </c>
      <c r="I11646">
        <v>1</v>
      </c>
      <c r="J11646">
        <v>837</v>
      </c>
      <c r="K11646">
        <v>1930</v>
      </c>
      <c r="L11646" t="s">
        <v>11823</v>
      </c>
      <c r="M11646" t="s">
        <v>58</v>
      </c>
      <c r="N11646" t="s">
        <v>26</v>
      </c>
      <c r="O11646" s="6" t="str">
        <f>INDEX(lkp_Region,MATCH(tbl_Sales[[#This Row],[Suburb]],lkp_Suburb,0))</f>
        <v>Southern Metropolitan</v>
      </c>
      <c r="P11646" s="6">
        <f>MONTH(tbl_Sales[[#This Row],[Date]])</f>
        <v>9</v>
      </c>
      <c r="Q11646" s="6">
        <f>YEAR(tbl_Sales[[#This Row],[Date]])</f>
        <v>2017</v>
      </c>
    </row>
    <row r="11647" spans="1:17" x14ac:dyDescent="0.25">
      <c r="A11647" s="1">
        <v>42980</v>
      </c>
      <c r="B11647">
        <v>887500</v>
      </c>
      <c r="C11647" t="s">
        <v>2</v>
      </c>
      <c r="D11647" t="s">
        <v>12428</v>
      </c>
      <c r="E11647" t="s">
        <v>10</v>
      </c>
      <c r="F11647">
        <v>3088</v>
      </c>
      <c r="G11647">
        <v>4</v>
      </c>
      <c r="H11647">
        <v>2</v>
      </c>
      <c r="I11647">
        <v>2</v>
      </c>
      <c r="J11647">
        <v>737</v>
      </c>
      <c r="L11647" t="s">
        <v>11824</v>
      </c>
      <c r="M11647" t="s">
        <v>7635</v>
      </c>
      <c r="N11647" t="s">
        <v>7523</v>
      </c>
      <c r="O11647" s="6" t="str">
        <f>INDEX(lkp_Region,MATCH(tbl_Sales[[#This Row],[Suburb]],lkp_Suburb,0))</f>
        <v>Northern Metropolitan</v>
      </c>
      <c r="P11647" s="6">
        <f>MONTH(tbl_Sales[[#This Row],[Date]])</f>
        <v>9</v>
      </c>
      <c r="Q11647" s="6">
        <f>YEAR(tbl_Sales[[#This Row],[Date]])</f>
        <v>2017</v>
      </c>
    </row>
    <row r="11648" spans="1:17" x14ac:dyDescent="0.25">
      <c r="A11648" s="1">
        <v>42980</v>
      </c>
      <c r="B11648">
        <v>400000</v>
      </c>
      <c r="C11648" t="s">
        <v>51</v>
      </c>
      <c r="D11648" t="s">
        <v>12427</v>
      </c>
      <c r="E11648" t="s">
        <v>5</v>
      </c>
      <c r="F11648">
        <v>3046</v>
      </c>
      <c r="G11648">
        <v>2</v>
      </c>
      <c r="H11648">
        <v>1</v>
      </c>
      <c r="I11648">
        <v>1</v>
      </c>
      <c r="J11648">
        <v>102</v>
      </c>
      <c r="K11648">
        <v>2012</v>
      </c>
      <c r="L11648" t="s">
        <v>11825</v>
      </c>
      <c r="M11648" t="s">
        <v>78</v>
      </c>
      <c r="N11648" t="s">
        <v>18</v>
      </c>
      <c r="O11648" s="6" t="str">
        <f>INDEX(lkp_Region,MATCH(tbl_Sales[[#This Row],[Suburb]],lkp_Suburb,0))</f>
        <v>Northern Metropolitan</v>
      </c>
      <c r="P11648" s="6">
        <f>MONTH(tbl_Sales[[#This Row],[Date]])</f>
        <v>9</v>
      </c>
      <c r="Q11648" s="6">
        <f>YEAR(tbl_Sales[[#This Row],[Date]])</f>
        <v>2017</v>
      </c>
    </row>
    <row r="11649" spans="1:17" x14ac:dyDescent="0.25">
      <c r="A11649" s="1">
        <v>42980</v>
      </c>
      <c r="B11649">
        <v>430000</v>
      </c>
      <c r="C11649" t="s">
        <v>13</v>
      </c>
      <c r="D11649" t="s">
        <v>12428</v>
      </c>
      <c r="E11649" t="s">
        <v>5</v>
      </c>
      <c r="F11649">
        <v>3058</v>
      </c>
      <c r="G11649">
        <v>1</v>
      </c>
      <c r="H11649">
        <v>1</v>
      </c>
      <c r="I11649">
        <v>1</v>
      </c>
      <c r="J11649">
        <v>103</v>
      </c>
      <c r="L11649" t="s">
        <v>11826</v>
      </c>
      <c r="M11649" t="s">
        <v>41</v>
      </c>
      <c r="N11649" t="s">
        <v>18</v>
      </c>
      <c r="O11649" s="6" t="str">
        <f>INDEX(lkp_Region,MATCH(tbl_Sales[[#This Row],[Suburb]],lkp_Suburb,0))</f>
        <v>Northern Metropolitan</v>
      </c>
      <c r="P11649" s="6">
        <f>MONTH(tbl_Sales[[#This Row],[Date]])</f>
        <v>9</v>
      </c>
      <c r="Q11649" s="6">
        <f>YEAR(tbl_Sales[[#This Row],[Date]])</f>
        <v>2017</v>
      </c>
    </row>
    <row r="11650" spans="1:17" x14ac:dyDescent="0.25">
      <c r="A11650" s="1">
        <v>42980</v>
      </c>
      <c r="B11650">
        <v>777000</v>
      </c>
      <c r="C11650" t="s">
        <v>51</v>
      </c>
      <c r="D11650" t="s">
        <v>12428</v>
      </c>
      <c r="E11650" t="s">
        <v>10</v>
      </c>
      <c r="F11650">
        <v>3033</v>
      </c>
      <c r="G11650">
        <v>3</v>
      </c>
      <c r="H11650">
        <v>2</v>
      </c>
      <c r="I11650">
        <v>1</v>
      </c>
      <c r="J11650">
        <v>300</v>
      </c>
      <c r="K11650">
        <v>1950</v>
      </c>
      <c r="L11650" t="s">
        <v>11827</v>
      </c>
      <c r="M11650" t="s">
        <v>119</v>
      </c>
      <c r="N11650" t="s">
        <v>49</v>
      </c>
      <c r="O11650" s="6" t="str">
        <f>INDEX(lkp_Region,MATCH(tbl_Sales[[#This Row],[Suburb]],lkp_Suburb,0))</f>
        <v>Western Metropolitan</v>
      </c>
      <c r="P11650" s="6">
        <f>MONTH(tbl_Sales[[#This Row],[Date]])</f>
        <v>9</v>
      </c>
      <c r="Q11650" s="6">
        <f>YEAR(tbl_Sales[[#This Row],[Date]])</f>
        <v>2017</v>
      </c>
    </row>
    <row r="11651" spans="1:17" x14ac:dyDescent="0.25">
      <c r="A11651" s="1">
        <v>42980</v>
      </c>
      <c r="B11651">
        <v>880000</v>
      </c>
      <c r="C11651" t="s">
        <v>2</v>
      </c>
      <c r="D11651" t="s">
        <v>12423</v>
      </c>
      <c r="E11651" t="s">
        <v>10</v>
      </c>
      <c r="F11651">
        <v>3033</v>
      </c>
      <c r="G11651">
        <v>4</v>
      </c>
      <c r="H11651">
        <v>1</v>
      </c>
      <c r="I11651">
        <v>1</v>
      </c>
      <c r="J11651">
        <v>534</v>
      </c>
      <c r="L11651" t="s">
        <v>11828</v>
      </c>
      <c r="M11651" t="s">
        <v>119</v>
      </c>
      <c r="N11651" t="s">
        <v>49</v>
      </c>
      <c r="O11651" s="6" t="str">
        <f>INDEX(lkp_Region,MATCH(tbl_Sales[[#This Row],[Suburb]],lkp_Suburb,0))</f>
        <v>Western Metropolitan</v>
      </c>
      <c r="P11651" s="6">
        <f>MONTH(tbl_Sales[[#This Row],[Date]])</f>
        <v>9</v>
      </c>
      <c r="Q11651" s="6">
        <f>YEAR(tbl_Sales[[#This Row],[Date]])</f>
        <v>2017</v>
      </c>
    </row>
    <row r="11652" spans="1:17" x14ac:dyDescent="0.25">
      <c r="A11652" s="1">
        <v>42980</v>
      </c>
      <c r="B11652">
        <v>755000</v>
      </c>
      <c r="C11652" t="s">
        <v>2</v>
      </c>
      <c r="D11652" t="s">
        <v>12427</v>
      </c>
      <c r="E11652" t="s">
        <v>10</v>
      </c>
      <c r="F11652">
        <v>3170</v>
      </c>
      <c r="G11652">
        <v>3</v>
      </c>
      <c r="H11652">
        <v>2</v>
      </c>
      <c r="I11652">
        <v>2</v>
      </c>
      <c r="J11652">
        <v>197</v>
      </c>
      <c r="K11652">
        <v>2005</v>
      </c>
      <c r="L11652" t="s">
        <v>11829</v>
      </c>
      <c r="M11652" t="s">
        <v>8310</v>
      </c>
      <c r="N11652" t="s">
        <v>31</v>
      </c>
      <c r="O11652" s="6" t="str">
        <f>INDEX(lkp_Region,MATCH(tbl_Sales[[#This Row],[Suburb]],lkp_Suburb,0))</f>
        <v>South-Eastern Metropolitan</v>
      </c>
      <c r="P11652" s="6">
        <f>MONTH(tbl_Sales[[#This Row],[Date]])</f>
        <v>9</v>
      </c>
      <c r="Q11652" s="6">
        <f>YEAR(tbl_Sales[[#This Row],[Date]])</f>
        <v>2017</v>
      </c>
    </row>
    <row r="11653" spans="1:17" x14ac:dyDescent="0.25">
      <c r="A11653" s="1">
        <v>42980</v>
      </c>
      <c r="B11653">
        <v>1365000</v>
      </c>
      <c r="C11653" t="s">
        <v>2</v>
      </c>
      <c r="D11653" t="s">
        <v>12427</v>
      </c>
      <c r="E11653" t="s">
        <v>10</v>
      </c>
      <c r="F11653">
        <v>3166</v>
      </c>
      <c r="G11653">
        <v>3</v>
      </c>
      <c r="H11653">
        <v>2</v>
      </c>
      <c r="I11653">
        <v>2</v>
      </c>
      <c r="J11653">
        <v>655</v>
      </c>
      <c r="K11653">
        <v>1960</v>
      </c>
      <c r="L11653" t="s">
        <v>11830</v>
      </c>
      <c r="M11653" t="s">
        <v>246</v>
      </c>
      <c r="N11653" t="s">
        <v>31</v>
      </c>
      <c r="O11653" s="6" t="str">
        <f>INDEX(lkp_Region,MATCH(tbl_Sales[[#This Row],[Suburb]],lkp_Suburb,0))</f>
        <v>Southern Metropolitan</v>
      </c>
      <c r="P11653" s="6">
        <f>MONTH(tbl_Sales[[#This Row],[Date]])</f>
        <v>9</v>
      </c>
      <c r="Q11653" s="6">
        <f>YEAR(tbl_Sales[[#This Row],[Date]])</f>
        <v>2017</v>
      </c>
    </row>
    <row r="11654" spans="1:17" x14ac:dyDescent="0.25">
      <c r="A11654" s="1">
        <v>42980</v>
      </c>
      <c r="B11654">
        <v>468000</v>
      </c>
      <c r="C11654" t="s">
        <v>2</v>
      </c>
      <c r="D11654" t="s">
        <v>12425</v>
      </c>
      <c r="E11654" t="s">
        <v>10</v>
      </c>
      <c r="F11654">
        <v>3012</v>
      </c>
      <c r="G11654">
        <v>2</v>
      </c>
      <c r="H11654">
        <v>1</v>
      </c>
      <c r="I11654">
        <v>2</v>
      </c>
      <c r="J11654">
        <v>312</v>
      </c>
      <c r="K11654">
        <v>1990</v>
      </c>
      <c r="L11654" t="s">
        <v>7765</v>
      </c>
      <c r="M11654" t="s">
        <v>19</v>
      </c>
      <c r="N11654" t="s">
        <v>21</v>
      </c>
      <c r="O11654" s="6" t="str">
        <f>INDEX(lkp_Region,MATCH(tbl_Sales[[#This Row],[Suburb]],lkp_Suburb,0))</f>
        <v>Western Metropolitan</v>
      </c>
      <c r="P11654" s="6">
        <f>MONTH(tbl_Sales[[#This Row],[Date]])</f>
        <v>9</v>
      </c>
      <c r="Q11654" s="6">
        <f>YEAR(tbl_Sales[[#This Row],[Date]])</f>
        <v>2017</v>
      </c>
    </row>
    <row r="11655" spans="1:17" x14ac:dyDescent="0.25">
      <c r="A11655" s="1">
        <v>42980</v>
      </c>
      <c r="B11655">
        <v>820000</v>
      </c>
      <c r="C11655" t="s">
        <v>2</v>
      </c>
      <c r="D11655" t="s">
        <v>12424</v>
      </c>
      <c r="E11655" t="s">
        <v>10</v>
      </c>
      <c r="F11655">
        <v>3195</v>
      </c>
      <c r="G11655">
        <v>3</v>
      </c>
      <c r="H11655">
        <v>2</v>
      </c>
      <c r="I11655">
        <v>2</v>
      </c>
      <c r="J11655">
        <v>445</v>
      </c>
      <c r="K11655">
        <v>1997</v>
      </c>
      <c r="L11655" t="s">
        <v>11831</v>
      </c>
      <c r="M11655" t="s">
        <v>7624</v>
      </c>
      <c r="N11655" t="s">
        <v>45</v>
      </c>
      <c r="O11655" s="6" t="str">
        <f>INDEX(lkp_Region,MATCH(tbl_Sales[[#This Row],[Suburb]],lkp_Suburb,0))</f>
        <v>South-Eastern Metropolitan</v>
      </c>
      <c r="P11655" s="6">
        <f>MONTH(tbl_Sales[[#This Row],[Date]])</f>
        <v>9</v>
      </c>
      <c r="Q11655" s="6">
        <f>YEAR(tbl_Sales[[#This Row],[Date]])</f>
        <v>2017</v>
      </c>
    </row>
    <row r="11656" spans="1:17" x14ac:dyDescent="0.25">
      <c r="A11656" s="1">
        <v>42980</v>
      </c>
      <c r="B11656">
        <v>880000</v>
      </c>
      <c r="C11656" t="s">
        <v>2</v>
      </c>
      <c r="D11656" t="s">
        <v>12429</v>
      </c>
      <c r="E11656" t="s">
        <v>10</v>
      </c>
      <c r="F11656">
        <v>3167</v>
      </c>
      <c r="G11656">
        <v>3</v>
      </c>
      <c r="H11656">
        <v>2</v>
      </c>
      <c r="I11656">
        <v>2</v>
      </c>
      <c r="J11656">
        <v>504</v>
      </c>
      <c r="L11656" t="s">
        <v>11832</v>
      </c>
      <c r="M11656" t="s">
        <v>43</v>
      </c>
      <c r="N11656" t="s">
        <v>45</v>
      </c>
      <c r="O11656" s="6" t="str">
        <f>INDEX(lkp_Region,MATCH(tbl_Sales[[#This Row],[Suburb]],lkp_Suburb,0))</f>
        <v>South-Eastern Metropolitan</v>
      </c>
      <c r="P11656" s="6">
        <f>MONTH(tbl_Sales[[#This Row],[Date]])</f>
        <v>9</v>
      </c>
      <c r="Q11656" s="6">
        <f>YEAR(tbl_Sales[[#This Row],[Date]])</f>
        <v>2017</v>
      </c>
    </row>
    <row r="11657" spans="1:17" x14ac:dyDescent="0.25">
      <c r="A11657" s="1">
        <v>42980</v>
      </c>
      <c r="B11657">
        <v>465000</v>
      </c>
      <c r="C11657" t="s">
        <v>51</v>
      </c>
      <c r="D11657" t="s">
        <v>12423</v>
      </c>
      <c r="E11657" t="s">
        <v>10</v>
      </c>
      <c r="F11657">
        <v>3047</v>
      </c>
      <c r="G11657">
        <v>3</v>
      </c>
      <c r="H11657">
        <v>2</v>
      </c>
      <c r="I11657">
        <v>3</v>
      </c>
      <c r="J11657">
        <v>248</v>
      </c>
      <c r="K11657">
        <v>2010</v>
      </c>
      <c r="L11657" t="s">
        <v>11833</v>
      </c>
      <c r="M11657" t="s">
        <v>7915</v>
      </c>
      <c r="N11657" t="s">
        <v>195</v>
      </c>
      <c r="O11657" s="6" t="str">
        <f>INDEX(lkp_Region,MATCH(tbl_Sales[[#This Row],[Suburb]],lkp_Suburb,0))</f>
        <v>Northern Metropolitan</v>
      </c>
      <c r="P11657" s="6">
        <f>MONTH(tbl_Sales[[#This Row],[Date]])</f>
        <v>9</v>
      </c>
      <c r="Q11657" s="6">
        <f>YEAR(tbl_Sales[[#This Row],[Date]])</f>
        <v>2017</v>
      </c>
    </row>
    <row r="11658" spans="1:17" x14ac:dyDescent="0.25">
      <c r="A11658" s="1">
        <v>42980</v>
      </c>
      <c r="B11658">
        <v>650000</v>
      </c>
      <c r="C11658" t="s">
        <v>2</v>
      </c>
      <c r="D11658" t="s">
        <v>12426</v>
      </c>
      <c r="E11658" t="s">
        <v>10</v>
      </c>
      <c r="F11658">
        <v>3429</v>
      </c>
      <c r="G11658">
        <v>3</v>
      </c>
      <c r="H11658">
        <v>3</v>
      </c>
      <c r="I11658">
        <v>1</v>
      </c>
      <c r="J11658">
        <v>852</v>
      </c>
      <c r="K11658">
        <v>1960</v>
      </c>
      <c r="L11658" t="s">
        <v>11834</v>
      </c>
      <c r="M11658" t="s">
        <v>7691</v>
      </c>
      <c r="N11658" t="s">
        <v>195</v>
      </c>
      <c r="O11658" s="6" t="str">
        <f>INDEX(lkp_Region,MATCH(tbl_Sales[[#This Row],[Suburb]],lkp_Suburb,0))</f>
        <v>Western Metropolitan</v>
      </c>
      <c r="P11658" s="6">
        <f>MONTH(tbl_Sales[[#This Row],[Date]])</f>
        <v>9</v>
      </c>
      <c r="Q11658" s="6">
        <f>YEAR(tbl_Sales[[#This Row],[Date]])</f>
        <v>2017</v>
      </c>
    </row>
    <row r="11659" spans="1:17" x14ac:dyDescent="0.25">
      <c r="A11659" s="1">
        <v>42980</v>
      </c>
      <c r="B11659">
        <v>895000</v>
      </c>
      <c r="C11659" t="s">
        <v>2</v>
      </c>
      <c r="D11659" t="s">
        <v>12423</v>
      </c>
      <c r="E11659" t="s">
        <v>10</v>
      </c>
      <c r="F11659">
        <v>3175</v>
      </c>
      <c r="G11659">
        <v>5</v>
      </c>
      <c r="H11659">
        <v>2</v>
      </c>
      <c r="I11659">
        <v>4</v>
      </c>
      <c r="J11659">
        <v>779</v>
      </c>
      <c r="K11659">
        <v>1970</v>
      </c>
      <c r="L11659" t="s">
        <v>11835</v>
      </c>
      <c r="M11659" t="s">
        <v>8206</v>
      </c>
      <c r="N11659" t="s">
        <v>7727</v>
      </c>
      <c r="O11659" s="6" t="str">
        <f>INDEX(lkp_Region,MATCH(tbl_Sales[[#This Row],[Suburb]],lkp_Suburb,0))</f>
        <v>South-Eastern Metropolitan</v>
      </c>
      <c r="P11659" s="6">
        <f>MONTH(tbl_Sales[[#This Row],[Date]])</f>
        <v>9</v>
      </c>
      <c r="Q11659" s="6">
        <f>YEAR(tbl_Sales[[#This Row],[Date]])</f>
        <v>2017</v>
      </c>
    </row>
    <row r="11660" spans="1:17" x14ac:dyDescent="0.25">
      <c r="A11660" s="1">
        <v>42980</v>
      </c>
      <c r="B11660">
        <v>796000</v>
      </c>
      <c r="C11660" t="s">
        <v>13</v>
      </c>
      <c r="D11660" t="s">
        <v>12424</v>
      </c>
      <c r="E11660" t="s">
        <v>10</v>
      </c>
      <c r="F11660">
        <v>3163</v>
      </c>
      <c r="G11660">
        <v>2</v>
      </c>
      <c r="H11660">
        <v>1</v>
      </c>
      <c r="I11660">
        <v>2</v>
      </c>
      <c r="J11660">
        <v>0</v>
      </c>
      <c r="K11660">
        <v>1975</v>
      </c>
      <c r="L11660" t="s">
        <v>11836</v>
      </c>
      <c r="M11660" t="s">
        <v>201</v>
      </c>
      <c r="N11660" t="s">
        <v>57</v>
      </c>
      <c r="O11660" s="6" t="str">
        <f>INDEX(lkp_Region,MATCH(tbl_Sales[[#This Row],[Suburb]],lkp_Suburb,0))</f>
        <v>Southern Metropolitan</v>
      </c>
      <c r="P11660" s="6">
        <f>MONTH(tbl_Sales[[#This Row],[Date]])</f>
        <v>9</v>
      </c>
      <c r="Q11660" s="6">
        <f>YEAR(tbl_Sales[[#This Row],[Date]])</f>
        <v>2017</v>
      </c>
    </row>
    <row r="11661" spans="1:17" x14ac:dyDescent="0.25">
      <c r="A11661" s="1">
        <v>42980</v>
      </c>
      <c r="B11661">
        <v>640000</v>
      </c>
      <c r="C11661" t="s">
        <v>2</v>
      </c>
      <c r="D11661" t="s">
        <v>12428</v>
      </c>
      <c r="E11661" t="s">
        <v>10</v>
      </c>
      <c r="F11661">
        <v>3199</v>
      </c>
      <c r="G11661">
        <v>3</v>
      </c>
      <c r="H11661">
        <v>2</v>
      </c>
      <c r="I11661">
        <v>1</v>
      </c>
      <c r="J11661">
        <v>368</v>
      </c>
      <c r="L11661" t="s">
        <v>11837</v>
      </c>
      <c r="M11661" t="s">
        <v>7773</v>
      </c>
      <c r="N11661" t="s">
        <v>7773</v>
      </c>
      <c r="O11661" s="6" t="str">
        <f>INDEX(lkp_Region,MATCH(tbl_Sales[[#This Row],[Suburb]],lkp_Suburb,0))</f>
        <v>South-Eastern Metropolitan</v>
      </c>
      <c r="P11661" s="6">
        <f>MONTH(tbl_Sales[[#This Row],[Date]])</f>
        <v>9</v>
      </c>
      <c r="Q11661" s="6">
        <f>YEAR(tbl_Sales[[#This Row],[Date]])</f>
        <v>2017</v>
      </c>
    </row>
    <row r="11662" spans="1:17" x14ac:dyDescent="0.25">
      <c r="A11662" s="1">
        <v>42980</v>
      </c>
      <c r="B11662">
        <v>980000</v>
      </c>
      <c r="C11662" t="s">
        <v>2</v>
      </c>
      <c r="D11662" t="s">
        <v>12427</v>
      </c>
      <c r="E11662" t="s">
        <v>10</v>
      </c>
      <c r="F11662">
        <v>3072</v>
      </c>
      <c r="G11662">
        <v>3</v>
      </c>
      <c r="H11662">
        <v>1</v>
      </c>
      <c r="I11662">
        <v>5</v>
      </c>
      <c r="J11662">
        <v>581</v>
      </c>
      <c r="L11662" t="s">
        <v>11838</v>
      </c>
      <c r="M11662" t="s">
        <v>97</v>
      </c>
      <c r="N11662" t="s">
        <v>62</v>
      </c>
      <c r="O11662" s="6" t="str">
        <f>INDEX(lkp_Region,MATCH(tbl_Sales[[#This Row],[Suburb]],lkp_Suburb,0))</f>
        <v>Northern Metropolitan</v>
      </c>
      <c r="P11662" s="6">
        <f>MONTH(tbl_Sales[[#This Row],[Date]])</f>
        <v>9</v>
      </c>
      <c r="Q11662" s="6">
        <f>YEAR(tbl_Sales[[#This Row],[Date]])</f>
        <v>2017</v>
      </c>
    </row>
    <row r="11663" spans="1:17" x14ac:dyDescent="0.25">
      <c r="A11663" s="1">
        <v>42980</v>
      </c>
      <c r="B11663">
        <v>620000</v>
      </c>
      <c r="C11663" t="s">
        <v>2</v>
      </c>
      <c r="D11663" t="s">
        <v>12429</v>
      </c>
      <c r="E11663" t="s">
        <v>10</v>
      </c>
      <c r="F11663">
        <v>3806</v>
      </c>
      <c r="G11663">
        <v>3</v>
      </c>
      <c r="H11663">
        <v>1</v>
      </c>
      <c r="I11663">
        <v>2</v>
      </c>
      <c r="J11663">
        <v>792</v>
      </c>
      <c r="K11663">
        <v>1970</v>
      </c>
      <c r="L11663" t="s">
        <v>11839</v>
      </c>
      <c r="M11663" t="s">
        <v>7733</v>
      </c>
      <c r="N11663" t="s">
        <v>7735</v>
      </c>
      <c r="O11663" s="6" t="str">
        <f>INDEX(lkp_Region,MATCH(tbl_Sales[[#This Row],[Suburb]],lkp_Suburb,0))</f>
        <v>Eastern Victoria</v>
      </c>
      <c r="P11663" s="6">
        <f>MONTH(tbl_Sales[[#This Row],[Date]])</f>
        <v>9</v>
      </c>
      <c r="Q11663" s="6">
        <f>YEAR(tbl_Sales[[#This Row],[Date]])</f>
        <v>2017</v>
      </c>
    </row>
    <row r="11664" spans="1:17" x14ac:dyDescent="0.25">
      <c r="A11664" s="1">
        <v>42980</v>
      </c>
      <c r="B11664">
        <v>435000</v>
      </c>
      <c r="C11664" t="s">
        <v>2</v>
      </c>
      <c r="D11664" t="s">
        <v>12429</v>
      </c>
      <c r="E11664" t="s">
        <v>10</v>
      </c>
      <c r="F11664">
        <v>3810</v>
      </c>
      <c r="G11664">
        <v>4</v>
      </c>
      <c r="H11664">
        <v>2</v>
      </c>
      <c r="I11664">
        <v>2</v>
      </c>
      <c r="J11664">
        <v>553</v>
      </c>
      <c r="K11664">
        <v>2005</v>
      </c>
      <c r="L11664" t="s">
        <v>11840</v>
      </c>
      <c r="M11664" t="s">
        <v>8328</v>
      </c>
      <c r="N11664" t="s">
        <v>8330</v>
      </c>
      <c r="O11664" s="6" t="str">
        <f>INDEX(lkp_Region,MATCH(tbl_Sales[[#This Row],[Suburb]],lkp_Suburb,0))</f>
        <v>Eastern Victoria</v>
      </c>
      <c r="P11664" s="6">
        <f>MONTH(tbl_Sales[[#This Row],[Date]])</f>
        <v>9</v>
      </c>
      <c r="Q11664" s="6">
        <f>YEAR(tbl_Sales[[#This Row],[Date]])</f>
        <v>2017</v>
      </c>
    </row>
    <row r="11665" spans="1:17" x14ac:dyDescent="0.25">
      <c r="A11665" s="1">
        <v>42980</v>
      </c>
      <c r="B11665">
        <v>700000</v>
      </c>
      <c r="C11665" t="s">
        <v>2</v>
      </c>
      <c r="D11665" t="s">
        <v>12431</v>
      </c>
      <c r="E11665" t="s">
        <v>5</v>
      </c>
      <c r="F11665">
        <v>3020</v>
      </c>
      <c r="G11665">
        <v>3</v>
      </c>
      <c r="H11665">
        <v>2</v>
      </c>
      <c r="I11665">
        <v>1</v>
      </c>
      <c r="J11665">
        <v>485</v>
      </c>
      <c r="K11665">
        <v>1950</v>
      </c>
      <c r="L11665" t="s">
        <v>11841</v>
      </c>
      <c r="M11665" t="s">
        <v>443</v>
      </c>
      <c r="N11665" t="s">
        <v>3</v>
      </c>
      <c r="O11665" s="6" t="str">
        <f>INDEX(lkp_Region,MATCH(tbl_Sales[[#This Row],[Suburb]],lkp_Suburb,0))</f>
        <v>Western Metropolitan</v>
      </c>
      <c r="P11665" s="6">
        <f>MONTH(tbl_Sales[[#This Row],[Date]])</f>
        <v>9</v>
      </c>
      <c r="Q11665" s="6">
        <f>YEAR(tbl_Sales[[#This Row],[Date]])</f>
        <v>2017</v>
      </c>
    </row>
    <row r="11666" spans="1:17" x14ac:dyDescent="0.25">
      <c r="A11666" s="1">
        <v>42981</v>
      </c>
      <c r="B11666">
        <v>675000</v>
      </c>
      <c r="C11666" t="s">
        <v>2</v>
      </c>
      <c r="D11666" t="s">
        <v>12424</v>
      </c>
      <c r="E11666" t="s">
        <v>5</v>
      </c>
      <c r="F11666">
        <v>3075</v>
      </c>
      <c r="G11666">
        <v>5</v>
      </c>
      <c r="H11666">
        <v>2</v>
      </c>
      <c r="I11666">
        <v>2</v>
      </c>
      <c r="J11666">
        <v>750</v>
      </c>
      <c r="L11666" t="s">
        <v>11842</v>
      </c>
      <c r="M11666" t="s">
        <v>7965</v>
      </c>
      <c r="N11666" t="s">
        <v>7515</v>
      </c>
      <c r="O11666" s="6" t="str">
        <f>INDEX(lkp_Region,MATCH(tbl_Sales[[#This Row],[Suburb]],lkp_Suburb,0))</f>
        <v>Northern Metropolitan</v>
      </c>
      <c r="P11666" s="6">
        <f>MONTH(tbl_Sales[[#This Row],[Date]])</f>
        <v>9</v>
      </c>
      <c r="Q11666" s="6">
        <f>YEAR(tbl_Sales[[#This Row],[Date]])</f>
        <v>2017</v>
      </c>
    </row>
    <row r="11667" spans="1:17" x14ac:dyDescent="0.25">
      <c r="A11667" s="1">
        <v>42981</v>
      </c>
      <c r="B11667">
        <v>706000</v>
      </c>
      <c r="C11667" t="s">
        <v>13</v>
      </c>
      <c r="D11667" t="s">
        <v>12429</v>
      </c>
      <c r="E11667" t="s">
        <v>10</v>
      </c>
      <c r="F11667">
        <v>3130</v>
      </c>
      <c r="G11667">
        <v>2</v>
      </c>
      <c r="H11667">
        <v>1</v>
      </c>
      <c r="I11667">
        <v>1</v>
      </c>
      <c r="J11667">
        <v>305</v>
      </c>
      <c r="K11667">
        <v>1940</v>
      </c>
      <c r="L11667" t="s">
        <v>11843</v>
      </c>
      <c r="M11667" t="s">
        <v>8008</v>
      </c>
      <c r="N11667" t="s">
        <v>14</v>
      </c>
      <c r="O11667" s="6" t="str">
        <f>INDEX(lkp_Region,MATCH(tbl_Sales[[#This Row],[Suburb]],lkp_Suburb,0))</f>
        <v>Eastern Metropolitan</v>
      </c>
      <c r="P11667" s="6">
        <f>MONTH(tbl_Sales[[#This Row],[Date]])</f>
        <v>9</v>
      </c>
      <c r="Q11667" s="6">
        <f>YEAR(tbl_Sales[[#This Row],[Date]])</f>
        <v>2017</v>
      </c>
    </row>
    <row r="11668" spans="1:17" x14ac:dyDescent="0.25">
      <c r="A11668" s="1">
        <v>42981</v>
      </c>
      <c r="B11668">
        <v>2500000</v>
      </c>
      <c r="C11668" t="s">
        <v>2</v>
      </c>
      <c r="D11668" t="s">
        <v>12433</v>
      </c>
      <c r="E11668" t="s">
        <v>5</v>
      </c>
      <c r="F11668">
        <v>3145</v>
      </c>
      <c r="G11668">
        <v>3</v>
      </c>
      <c r="H11668">
        <v>1</v>
      </c>
      <c r="I11668">
        <v>2</v>
      </c>
      <c r="J11668">
        <v>1128</v>
      </c>
      <c r="K11668">
        <v>1950</v>
      </c>
      <c r="L11668" t="s">
        <v>11844</v>
      </c>
      <c r="M11668" t="s">
        <v>74</v>
      </c>
      <c r="N11668" t="s">
        <v>76</v>
      </c>
      <c r="O11668" s="6" t="str">
        <f>INDEX(lkp_Region,MATCH(tbl_Sales[[#This Row],[Suburb]],lkp_Suburb,0))</f>
        <v>Southern Metropolitan</v>
      </c>
      <c r="P11668" s="6">
        <f>MONTH(tbl_Sales[[#This Row],[Date]])</f>
        <v>9</v>
      </c>
      <c r="Q11668" s="6">
        <f>YEAR(tbl_Sales[[#This Row],[Date]])</f>
        <v>2017</v>
      </c>
    </row>
    <row r="11669" spans="1:17" x14ac:dyDescent="0.25">
      <c r="A11669" s="1">
        <v>42981</v>
      </c>
      <c r="B11669">
        <v>750000</v>
      </c>
      <c r="C11669" t="s">
        <v>13</v>
      </c>
      <c r="D11669" t="s">
        <v>12427</v>
      </c>
      <c r="E11669" t="s">
        <v>5</v>
      </c>
      <c r="F11669">
        <v>3041</v>
      </c>
      <c r="G11669">
        <v>3</v>
      </c>
      <c r="H11669">
        <v>2</v>
      </c>
      <c r="I11669">
        <v>2</v>
      </c>
      <c r="J11669">
        <v>288</v>
      </c>
      <c r="K11669">
        <v>1970</v>
      </c>
      <c r="L11669" t="s">
        <v>11845</v>
      </c>
      <c r="M11669" t="s">
        <v>121</v>
      </c>
      <c r="N11669" t="s">
        <v>49</v>
      </c>
      <c r="O11669" s="6" t="str">
        <f>INDEX(lkp_Region,MATCH(tbl_Sales[[#This Row],[Suburb]],lkp_Suburb,0))</f>
        <v>Western Metropolitan</v>
      </c>
      <c r="P11669" s="6">
        <f>MONTH(tbl_Sales[[#This Row],[Date]])</f>
        <v>9</v>
      </c>
      <c r="Q11669" s="6">
        <f>YEAR(tbl_Sales[[#This Row],[Date]])</f>
        <v>2017</v>
      </c>
    </row>
    <row r="11670" spans="1:17" x14ac:dyDescent="0.25">
      <c r="A11670" s="1">
        <v>42981</v>
      </c>
      <c r="B11670">
        <v>1425500</v>
      </c>
      <c r="C11670" t="s">
        <v>2</v>
      </c>
      <c r="D11670" t="s">
        <v>12428</v>
      </c>
      <c r="E11670" t="s">
        <v>10</v>
      </c>
      <c r="F11670">
        <v>3039</v>
      </c>
      <c r="G11670">
        <v>1</v>
      </c>
      <c r="H11670">
        <v>1</v>
      </c>
      <c r="I11670">
        <v>1</v>
      </c>
      <c r="J11670">
        <v>552</v>
      </c>
      <c r="L11670" t="s">
        <v>11846</v>
      </c>
      <c r="M11670" t="s">
        <v>242</v>
      </c>
      <c r="N11670" t="s">
        <v>49</v>
      </c>
      <c r="O11670" s="6" t="str">
        <f>INDEX(lkp_Region,MATCH(tbl_Sales[[#This Row],[Suburb]],lkp_Suburb,0))</f>
        <v>Western Metropolitan</v>
      </c>
      <c r="P11670" s="6">
        <f>MONTH(tbl_Sales[[#This Row],[Date]])</f>
        <v>9</v>
      </c>
      <c r="Q11670" s="6">
        <f>YEAR(tbl_Sales[[#This Row],[Date]])</f>
        <v>2017</v>
      </c>
    </row>
    <row r="11671" spans="1:17" x14ac:dyDescent="0.25">
      <c r="A11671" s="1">
        <v>42981</v>
      </c>
      <c r="B11671">
        <v>1095000</v>
      </c>
      <c r="C11671" t="s">
        <v>2</v>
      </c>
      <c r="D11671" t="s">
        <v>12427</v>
      </c>
      <c r="E11671" t="s">
        <v>10</v>
      </c>
      <c r="F11671">
        <v>3150</v>
      </c>
      <c r="G11671">
        <v>5</v>
      </c>
      <c r="H11671">
        <v>2</v>
      </c>
      <c r="I11671">
        <v>2</v>
      </c>
      <c r="J11671">
        <v>629</v>
      </c>
      <c r="L11671" t="s">
        <v>11847</v>
      </c>
      <c r="M11671" t="s">
        <v>8082</v>
      </c>
      <c r="N11671" t="s">
        <v>31</v>
      </c>
      <c r="O11671" s="6" t="str">
        <f>INDEX(lkp_Region,MATCH(tbl_Sales[[#This Row],[Suburb]],lkp_Suburb,0))</f>
        <v>South-Eastern Metropolitan</v>
      </c>
      <c r="P11671" s="6">
        <f>MONTH(tbl_Sales[[#This Row],[Date]])</f>
        <v>9</v>
      </c>
      <c r="Q11671" s="6">
        <f>YEAR(tbl_Sales[[#This Row],[Date]])</f>
        <v>2017</v>
      </c>
    </row>
    <row r="11672" spans="1:17" x14ac:dyDescent="0.25">
      <c r="A11672" s="1">
        <v>42981</v>
      </c>
      <c r="B11672">
        <v>360000</v>
      </c>
      <c r="C11672" t="s">
        <v>51</v>
      </c>
      <c r="D11672" t="s">
        <v>12424</v>
      </c>
      <c r="E11672" t="s">
        <v>5</v>
      </c>
      <c r="F11672">
        <v>3023</v>
      </c>
      <c r="G11672">
        <v>3</v>
      </c>
      <c r="H11672">
        <v>1</v>
      </c>
      <c r="I11672">
        <v>1</v>
      </c>
      <c r="J11672">
        <v>0</v>
      </c>
      <c r="K11672">
        <v>2009</v>
      </c>
      <c r="L11672" t="s">
        <v>11848</v>
      </c>
      <c r="M11672" t="s">
        <v>7615</v>
      </c>
      <c r="N11672" t="s">
        <v>7542</v>
      </c>
      <c r="O11672" s="6" t="str">
        <f>INDEX(lkp_Region,MATCH(tbl_Sales[[#This Row],[Suburb]],lkp_Suburb,0))</f>
        <v>Western Metropolitan</v>
      </c>
      <c r="P11672" s="6">
        <f>MONTH(tbl_Sales[[#This Row],[Date]])</f>
        <v>9</v>
      </c>
      <c r="Q11672" s="6">
        <f>YEAR(tbl_Sales[[#This Row],[Date]])</f>
        <v>2017</v>
      </c>
    </row>
    <row r="11673" spans="1:17" x14ac:dyDescent="0.25">
      <c r="A11673" s="1">
        <v>42981</v>
      </c>
      <c r="B11673">
        <v>385000</v>
      </c>
      <c r="C11673" t="s">
        <v>2</v>
      </c>
      <c r="D11673" t="s">
        <v>12426</v>
      </c>
      <c r="E11673" t="s">
        <v>10</v>
      </c>
      <c r="F11673">
        <v>3338</v>
      </c>
      <c r="G11673">
        <v>3</v>
      </c>
      <c r="H11673">
        <v>1</v>
      </c>
      <c r="I11673">
        <v>2</v>
      </c>
      <c r="J11673">
        <v>670</v>
      </c>
      <c r="K11673">
        <v>1975</v>
      </c>
      <c r="L11673" t="s">
        <v>11849</v>
      </c>
      <c r="M11673" t="s">
        <v>8044</v>
      </c>
      <c r="N11673" t="s">
        <v>7542</v>
      </c>
      <c r="O11673" s="6" t="str">
        <f>INDEX(lkp_Region,MATCH(tbl_Sales[[#This Row],[Suburb]],lkp_Suburb,0))</f>
        <v>Western Victoria</v>
      </c>
      <c r="P11673" s="6">
        <f>MONTH(tbl_Sales[[#This Row],[Date]])</f>
        <v>9</v>
      </c>
      <c r="Q11673" s="6">
        <f>YEAR(tbl_Sales[[#This Row],[Date]])</f>
        <v>2017</v>
      </c>
    </row>
    <row r="11674" spans="1:17" x14ac:dyDescent="0.25">
      <c r="A11674" s="1">
        <v>42981</v>
      </c>
      <c r="B11674">
        <v>660000</v>
      </c>
      <c r="C11674" t="s">
        <v>2</v>
      </c>
      <c r="D11674" t="s">
        <v>12423</v>
      </c>
      <c r="E11674" t="s">
        <v>10</v>
      </c>
      <c r="F11674">
        <v>3037</v>
      </c>
      <c r="G11674">
        <v>4</v>
      </c>
      <c r="H11674">
        <v>2</v>
      </c>
      <c r="I11674">
        <v>2</v>
      </c>
      <c r="J11674">
        <v>724</v>
      </c>
      <c r="L11674" t="s">
        <v>11850</v>
      </c>
      <c r="M11674" t="s">
        <v>7977</v>
      </c>
      <c r="N11674" t="s">
        <v>7542</v>
      </c>
      <c r="O11674" s="6" t="str">
        <f>INDEX(lkp_Region,MATCH(tbl_Sales[[#This Row],[Suburb]],lkp_Suburb,0))</f>
        <v>Western Metropolitan</v>
      </c>
      <c r="P11674" s="6">
        <f>MONTH(tbl_Sales[[#This Row],[Date]])</f>
        <v>9</v>
      </c>
      <c r="Q11674" s="6">
        <f>YEAR(tbl_Sales[[#This Row],[Date]])</f>
        <v>2017</v>
      </c>
    </row>
    <row r="11675" spans="1:17" x14ac:dyDescent="0.25">
      <c r="A11675" s="1">
        <v>42981</v>
      </c>
      <c r="B11675">
        <v>350000</v>
      </c>
      <c r="C11675" t="s">
        <v>13</v>
      </c>
      <c r="D11675" t="s">
        <v>12429</v>
      </c>
      <c r="E11675" t="s">
        <v>5</v>
      </c>
      <c r="F11675">
        <v>3053</v>
      </c>
      <c r="G11675">
        <v>1</v>
      </c>
      <c r="H11675">
        <v>1</v>
      </c>
      <c r="I11675">
        <v>1</v>
      </c>
      <c r="J11675">
        <v>0</v>
      </c>
      <c r="K11675">
        <v>1970</v>
      </c>
      <c r="L11675" t="s">
        <v>11851</v>
      </c>
      <c r="M11675" t="s">
        <v>164</v>
      </c>
      <c r="N11675" t="s">
        <v>88</v>
      </c>
      <c r="O11675" s="6" t="str">
        <f>INDEX(lkp_Region,MATCH(tbl_Sales[[#This Row],[Suburb]],lkp_Suburb,0))</f>
        <v>Northern Metropolitan</v>
      </c>
      <c r="P11675" s="6">
        <f>MONTH(tbl_Sales[[#This Row],[Date]])</f>
        <v>9</v>
      </c>
      <c r="Q11675" s="6">
        <f>YEAR(tbl_Sales[[#This Row],[Date]])</f>
        <v>2017</v>
      </c>
    </row>
    <row r="11676" spans="1:17" x14ac:dyDescent="0.25">
      <c r="A11676" s="1">
        <v>42981</v>
      </c>
      <c r="B11676">
        <v>865000</v>
      </c>
      <c r="C11676" t="s">
        <v>2</v>
      </c>
      <c r="D11676" t="s">
        <v>12427</v>
      </c>
      <c r="E11676" t="s">
        <v>5</v>
      </c>
      <c r="F11676">
        <v>3136</v>
      </c>
      <c r="G11676">
        <v>5</v>
      </c>
      <c r="H11676">
        <v>2</v>
      </c>
      <c r="I11676">
        <v>2</v>
      </c>
      <c r="J11676">
        <v>974</v>
      </c>
      <c r="K11676">
        <v>1975</v>
      </c>
      <c r="L11676" t="s">
        <v>11852</v>
      </c>
      <c r="M11676" t="s">
        <v>7654</v>
      </c>
      <c r="N11676" t="s">
        <v>7588</v>
      </c>
      <c r="O11676" s="6" t="str">
        <f>INDEX(lkp_Region,MATCH(tbl_Sales[[#This Row],[Suburb]],lkp_Suburb,0))</f>
        <v>Eastern Metropolitan</v>
      </c>
      <c r="P11676" s="6">
        <f>MONTH(tbl_Sales[[#This Row],[Date]])</f>
        <v>9</v>
      </c>
      <c r="Q11676" s="6">
        <f>YEAR(tbl_Sales[[#This Row],[Date]])</f>
        <v>2017</v>
      </c>
    </row>
    <row r="11677" spans="1:17" x14ac:dyDescent="0.25">
      <c r="A11677" s="1">
        <v>42981</v>
      </c>
      <c r="B11677">
        <v>1450000</v>
      </c>
      <c r="C11677" t="s">
        <v>2</v>
      </c>
      <c r="D11677" t="s">
        <v>12432</v>
      </c>
      <c r="E11677" t="s">
        <v>5</v>
      </c>
      <c r="F11677">
        <v>3134</v>
      </c>
      <c r="G11677">
        <v>3</v>
      </c>
      <c r="H11677">
        <v>2</v>
      </c>
      <c r="I11677">
        <v>2</v>
      </c>
      <c r="J11677">
        <v>1555</v>
      </c>
      <c r="L11677" t="s">
        <v>11853</v>
      </c>
      <c r="M11677" t="s">
        <v>7688</v>
      </c>
      <c r="N11677" t="s">
        <v>7588</v>
      </c>
      <c r="O11677" s="6" t="str">
        <f>INDEX(lkp_Region,MATCH(tbl_Sales[[#This Row],[Suburb]],lkp_Suburb,0))</f>
        <v>Eastern Metropolitan</v>
      </c>
      <c r="P11677" s="6">
        <f>MONTH(tbl_Sales[[#This Row],[Date]])</f>
        <v>9</v>
      </c>
      <c r="Q11677" s="6">
        <f>YEAR(tbl_Sales[[#This Row],[Date]])</f>
        <v>2017</v>
      </c>
    </row>
    <row r="11678" spans="1:17" x14ac:dyDescent="0.25">
      <c r="A11678" s="1">
        <v>42981</v>
      </c>
      <c r="B11678">
        <v>280000</v>
      </c>
      <c r="C11678" t="s">
        <v>13</v>
      </c>
      <c r="D11678" t="s">
        <v>12432</v>
      </c>
      <c r="E11678" t="s">
        <v>5</v>
      </c>
      <c r="F11678">
        <v>3012</v>
      </c>
      <c r="G11678">
        <v>1</v>
      </c>
      <c r="H11678">
        <v>1</v>
      </c>
      <c r="I11678">
        <v>1</v>
      </c>
      <c r="J11678">
        <v>3826</v>
      </c>
      <c r="K11678">
        <v>2009</v>
      </c>
      <c r="L11678" t="s">
        <v>11854</v>
      </c>
      <c r="M11678" t="s">
        <v>19</v>
      </c>
      <c r="N11678" t="s">
        <v>21</v>
      </c>
      <c r="O11678" s="6" t="str">
        <f>INDEX(lkp_Region,MATCH(tbl_Sales[[#This Row],[Suburb]],lkp_Suburb,0))</f>
        <v>Western Metropolitan</v>
      </c>
      <c r="P11678" s="6">
        <f>MONTH(tbl_Sales[[#This Row],[Date]])</f>
        <v>9</v>
      </c>
      <c r="Q11678" s="6">
        <f>YEAR(tbl_Sales[[#This Row],[Date]])</f>
        <v>2017</v>
      </c>
    </row>
    <row r="11679" spans="1:17" x14ac:dyDescent="0.25">
      <c r="A11679" s="1">
        <v>42981</v>
      </c>
      <c r="B11679">
        <v>797000</v>
      </c>
      <c r="C11679" t="s">
        <v>2</v>
      </c>
      <c r="D11679" t="s">
        <v>12432</v>
      </c>
      <c r="E11679" t="s">
        <v>10</v>
      </c>
      <c r="F11679">
        <v>3019</v>
      </c>
      <c r="G11679">
        <v>3</v>
      </c>
      <c r="H11679">
        <v>1</v>
      </c>
      <c r="I11679">
        <v>2</v>
      </c>
      <c r="J11679">
        <v>694</v>
      </c>
      <c r="K11679">
        <v>1960</v>
      </c>
      <c r="L11679" t="s">
        <v>11855</v>
      </c>
      <c r="M11679" t="s">
        <v>436</v>
      </c>
      <c r="N11679" t="s">
        <v>21</v>
      </c>
      <c r="O11679" s="6" t="str">
        <f>INDEX(lkp_Region,MATCH(tbl_Sales[[#This Row],[Suburb]],lkp_Suburb,0))</f>
        <v>Western Metropolitan</v>
      </c>
      <c r="P11679" s="6">
        <f>MONTH(tbl_Sales[[#This Row],[Date]])</f>
        <v>9</v>
      </c>
      <c r="Q11679" s="6">
        <f>YEAR(tbl_Sales[[#This Row],[Date]])</f>
        <v>2017</v>
      </c>
    </row>
    <row r="11680" spans="1:17" x14ac:dyDescent="0.25">
      <c r="A11680" s="1">
        <v>42981</v>
      </c>
      <c r="B11680">
        <v>876000</v>
      </c>
      <c r="C11680" t="s">
        <v>2</v>
      </c>
      <c r="D11680" t="s">
        <v>12427</v>
      </c>
      <c r="E11680" t="s">
        <v>10</v>
      </c>
      <c r="F11680">
        <v>3012</v>
      </c>
      <c r="G11680">
        <v>3</v>
      </c>
      <c r="H11680">
        <v>1</v>
      </c>
      <c r="I11680">
        <v>2</v>
      </c>
      <c r="J11680">
        <v>420</v>
      </c>
      <c r="L11680" t="s">
        <v>11856</v>
      </c>
      <c r="M11680" t="s">
        <v>19</v>
      </c>
      <c r="N11680" t="s">
        <v>21</v>
      </c>
      <c r="O11680" s="6" t="str">
        <f>INDEX(lkp_Region,MATCH(tbl_Sales[[#This Row],[Suburb]],lkp_Suburb,0))</f>
        <v>Western Metropolitan</v>
      </c>
      <c r="P11680" s="6">
        <f>MONTH(tbl_Sales[[#This Row],[Date]])</f>
        <v>9</v>
      </c>
      <c r="Q11680" s="6">
        <f>YEAR(tbl_Sales[[#This Row],[Date]])</f>
        <v>2017</v>
      </c>
    </row>
    <row r="11681" spans="1:17" x14ac:dyDescent="0.25">
      <c r="A11681" s="1">
        <v>42981</v>
      </c>
      <c r="B11681">
        <v>1005000</v>
      </c>
      <c r="C11681" t="s">
        <v>2</v>
      </c>
      <c r="D11681" t="s">
        <v>12431</v>
      </c>
      <c r="E11681" t="s">
        <v>10</v>
      </c>
      <c r="F11681">
        <v>3013</v>
      </c>
      <c r="G11681">
        <v>3</v>
      </c>
      <c r="H11681">
        <v>1</v>
      </c>
      <c r="I11681">
        <v>2</v>
      </c>
      <c r="J11681">
        <v>451</v>
      </c>
      <c r="L11681" t="s">
        <v>11857</v>
      </c>
      <c r="M11681" t="s">
        <v>65</v>
      </c>
      <c r="N11681" t="s">
        <v>21</v>
      </c>
      <c r="O11681" s="6" t="str">
        <f>INDEX(lkp_Region,MATCH(tbl_Sales[[#This Row],[Suburb]],lkp_Suburb,0))</f>
        <v>Western Metropolitan</v>
      </c>
      <c r="P11681" s="6">
        <f>MONTH(tbl_Sales[[#This Row],[Date]])</f>
        <v>9</v>
      </c>
      <c r="Q11681" s="6">
        <f>YEAR(tbl_Sales[[#This Row],[Date]])</f>
        <v>2017</v>
      </c>
    </row>
    <row r="11682" spans="1:17" x14ac:dyDescent="0.25">
      <c r="A11682" s="1">
        <v>42981</v>
      </c>
      <c r="B11682">
        <v>1142000</v>
      </c>
      <c r="C11682" t="s">
        <v>2</v>
      </c>
      <c r="D11682" t="s">
        <v>12427</v>
      </c>
      <c r="E11682" t="s">
        <v>5</v>
      </c>
      <c r="F11682">
        <v>3013</v>
      </c>
      <c r="G11682">
        <v>4</v>
      </c>
      <c r="H11682">
        <v>3</v>
      </c>
      <c r="I11682">
        <v>2</v>
      </c>
      <c r="J11682">
        <v>234</v>
      </c>
      <c r="K11682">
        <v>2012</v>
      </c>
      <c r="L11682" t="s">
        <v>11858</v>
      </c>
      <c r="M11682" t="s">
        <v>65</v>
      </c>
      <c r="N11682" t="s">
        <v>21</v>
      </c>
      <c r="O11682" s="6" t="str">
        <f>INDEX(lkp_Region,MATCH(tbl_Sales[[#This Row],[Suburb]],lkp_Suburb,0))</f>
        <v>Western Metropolitan</v>
      </c>
      <c r="P11682" s="6">
        <f>MONTH(tbl_Sales[[#This Row],[Date]])</f>
        <v>9</v>
      </c>
      <c r="Q11682" s="6">
        <f>YEAR(tbl_Sales[[#This Row],[Date]])</f>
        <v>2017</v>
      </c>
    </row>
    <row r="11683" spans="1:17" x14ac:dyDescent="0.25">
      <c r="A11683" s="1">
        <v>42981</v>
      </c>
      <c r="B11683">
        <v>560000</v>
      </c>
      <c r="C11683" t="s">
        <v>13</v>
      </c>
      <c r="D11683" t="s">
        <v>12429</v>
      </c>
      <c r="E11683" t="s">
        <v>10</v>
      </c>
      <c r="F11683">
        <v>3192</v>
      </c>
      <c r="G11683">
        <v>2</v>
      </c>
      <c r="H11683">
        <v>1</v>
      </c>
      <c r="I11683">
        <v>2</v>
      </c>
      <c r="J11683">
        <v>182</v>
      </c>
      <c r="L11683" t="s">
        <v>11859</v>
      </c>
      <c r="M11683" t="s">
        <v>7622</v>
      </c>
      <c r="N11683" t="s">
        <v>45</v>
      </c>
      <c r="O11683" s="6" t="str">
        <f>INDEX(lkp_Region,MATCH(tbl_Sales[[#This Row],[Suburb]],lkp_Suburb,0))</f>
        <v>Southern Metropolitan</v>
      </c>
      <c r="P11683" s="6">
        <f>MONTH(tbl_Sales[[#This Row],[Date]])</f>
        <v>9</v>
      </c>
      <c r="Q11683" s="6">
        <f>YEAR(tbl_Sales[[#This Row],[Date]])</f>
        <v>2017</v>
      </c>
    </row>
    <row r="11684" spans="1:17" x14ac:dyDescent="0.25">
      <c r="A11684" s="1">
        <v>42981</v>
      </c>
      <c r="B11684">
        <v>586000</v>
      </c>
      <c r="C11684" t="s">
        <v>2</v>
      </c>
      <c r="D11684" t="s">
        <v>12426</v>
      </c>
      <c r="E11684" t="s">
        <v>10</v>
      </c>
      <c r="F11684">
        <v>3047</v>
      </c>
      <c r="G11684">
        <v>3</v>
      </c>
      <c r="H11684">
        <v>1</v>
      </c>
      <c r="I11684">
        <v>1</v>
      </c>
      <c r="J11684">
        <v>677</v>
      </c>
      <c r="L11684" t="s">
        <v>11860</v>
      </c>
      <c r="M11684" t="s">
        <v>7915</v>
      </c>
      <c r="N11684" t="s">
        <v>195</v>
      </c>
      <c r="O11684" s="6" t="str">
        <f>INDEX(lkp_Region,MATCH(tbl_Sales[[#This Row],[Suburb]],lkp_Suburb,0))</f>
        <v>Northern Metropolitan</v>
      </c>
      <c r="P11684" s="6">
        <f>MONTH(tbl_Sales[[#This Row],[Date]])</f>
        <v>9</v>
      </c>
      <c r="Q11684" s="6">
        <f>YEAR(tbl_Sales[[#This Row],[Date]])</f>
        <v>2017</v>
      </c>
    </row>
    <row r="11685" spans="1:17" x14ac:dyDescent="0.25">
      <c r="A11685" s="1">
        <v>42981</v>
      </c>
      <c r="B11685">
        <v>625000</v>
      </c>
      <c r="C11685" t="s">
        <v>2</v>
      </c>
      <c r="D11685" t="s">
        <v>12426</v>
      </c>
      <c r="E11685" t="s">
        <v>10</v>
      </c>
      <c r="F11685">
        <v>3043</v>
      </c>
      <c r="G11685">
        <v>3</v>
      </c>
      <c r="H11685">
        <v>1</v>
      </c>
      <c r="I11685">
        <v>2</v>
      </c>
      <c r="J11685">
        <v>544</v>
      </c>
      <c r="L11685" t="s">
        <v>11861</v>
      </c>
      <c r="M11685" t="s">
        <v>7626</v>
      </c>
      <c r="N11685" t="s">
        <v>195</v>
      </c>
      <c r="O11685" s="6" t="str">
        <f>INDEX(lkp_Region,MATCH(tbl_Sales[[#This Row],[Suburb]],lkp_Suburb,0))</f>
        <v>Western Metropolitan</v>
      </c>
      <c r="P11685" s="6">
        <f>MONTH(tbl_Sales[[#This Row],[Date]])</f>
        <v>9</v>
      </c>
      <c r="Q11685" s="6">
        <f>YEAR(tbl_Sales[[#This Row],[Date]])</f>
        <v>2017</v>
      </c>
    </row>
    <row r="11686" spans="1:17" x14ac:dyDescent="0.25">
      <c r="A11686" s="1">
        <v>42981</v>
      </c>
      <c r="B11686">
        <v>627000</v>
      </c>
      <c r="C11686" t="s">
        <v>2</v>
      </c>
      <c r="D11686" t="s">
        <v>12423</v>
      </c>
      <c r="E11686" t="s">
        <v>5</v>
      </c>
      <c r="F11686">
        <v>3043</v>
      </c>
      <c r="G11686">
        <v>3</v>
      </c>
      <c r="H11686">
        <v>1</v>
      </c>
      <c r="I11686">
        <v>2</v>
      </c>
      <c r="J11686">
        <v>573</v>
      </c>
      <c r="L11686" t="s">
        <v>11862</v>
      </c>
      <c r="M11686" t="s">
        <v>7626</v>
      </c>
      <c r="N11686" t="s">
        <v>195</v>
      </c>
      <c r="O11686" s="6" t="str">
        <f>INDEX(lkp_Region,MATCH(tbl_Sales[[#This Row],[Suburb]],lkp_Suburb,0))</f>
        <v>Western Metropolitan</v>
      </c>
      <c r="P11686" s="6">
        <f>MONTH(tbl_Sales[[#This Row],[Date]])</f>
        <v>9</v>
      </c>
      <c r="Q11686" s="6">
        <f>YEAR(tbl_Sales[[#This Row],[Date]])</f>
        <v>2017</v>
      </c>
    </row>
    <row r="11687" spans="1:17" x14ac:dyDescent="0.25">
      <c r="A11687" s="1">
        <v>42981</v>
      </c>
      <c r="B11687">
        <v>730000</v>
      </c>
      <c r="C11687" t="s">
        <v>2</v>
      </c>
      <c r="D11687" t="s">
        <v>12430</v>
      </c>
      <c r="E11687" t="s">
        <v>10</v>
      </c>
      <c r="F11687">
        <v>3025</v>
      </c>
      <c r="G11687">
        <v>3</v>
      </c>
      <c r="H11687">
        <v>1</v>
      </c>
      <c r="I11687">
        <v>1</v>
      </c>
      <c r="J11687">
        <v>276</v>
      </c>
      <c r="L11687" t="s">
        <v>11863</v>
      </c>
      <c r="M11687" t="s">
        <v>91</v>
      </c>
      <c r="N11687" t="s">
        <v>69</v>
      </c>
      <c r="O11687" s="6" t="str">
        <f>INDEX(lkp_Region,MATCH(tbl_Sales[[#This Row],[Suburb]],lkp_Suburb,0))</f>
        <v>Western Metropolitan</v>
      </c>
      <c r="P11687" s="6">
        <f>MONTH(tbl_Sales[[#This Row],[Date]])</f>
        <v>9</v>
      </c>
      <c r="Q11687" s="6">
        <f>YEAR(tbl_Sales[[#This Row],[Date]])</f>
        <v>2017</v>
      </c>
    </row>
    <row r="11688" spans="1:17" x14ac:dyDescent="0.25">
      <c r="A11688" s="1">
        <v>42981</v>
      </c>
      <c r="B11688">
        <v>1360000</v>
      </c>
      <c r="C11688" t="s">
        <v>2</v>
      </c>
      <c r="D11688" t="s">
        <v>12430</v>
      </c>
      <c r="E11688" t="s">
        <v>10</v>
      </c>
      <c r="F11688">
        <v>3018</v>
      </c>
      <c r="G11688">
        <v>4</v>
      </c>
      <c r="H11688">
        <v>2</v>
      </c>
      <c r="I11688">
        <v>4</v>
      </c>
      <c r="J11688">
        <v>615</v>
      </c>
      <c r="L11688" t="s">
        <v>11864</v>
      </c>
      <c r="M11688" t="s">
        <v>67</v>
      </c>
      <c r="N11688" t="s">
        <v>69</v>
      </c>
      <c r="O11688" s="6" t="str">
        <f>INDEX(lkp_Region,MATCH(tbl_Sales[[#This Row],[Suburb]],lkp_Suburb,0))</f>
        <v>Western Metropolitan</v>
      </c>
      <c r="P11688" s="6">
        <f>MONTH(tbl_Sales[[#This Row],[Date]])</f>
        <v>9</v>
      </c>
      <c r="Q11688" s="6">
        <f>YEAR(tbl_Sales[[#This Row],[Date]])</f>
        <v>2017</v>
      </c>
    </row>
    <row r="11689" spans="1:17" x14ac:dyDescent="0.25">
      <c r="A11689" s="1">
        <v>42981</v>
      </c>
      <c r="B11689">
        <v>650000</v>
      </c>
      <c r="C11689" t="s">
        <v>2</v>
      </c>
      <c r="D11689" t="s">
        <v>12429</v>
      </c>
      <c r="E11689" t="s">
        <v>10</v>
      </c>
      <c r="F11689">
        <v>3174</v>
      </c>
      <c r="G11689">
        <v>4</v>
      </c>
      <c r="H11689">
        <v>1</v>
      </c>
      <c r="I11689">
        <v>2</v>
      </c>
      <c r="J11689">
        <v>660</v>
      </c>
      <c r="L11689" t="s">
        <v>11865</v>
      </c>
      <c r="M11689" t="s">
        <v>7917</v>
      </c>
      <c r="N11689" t="s">
        <v>7727</v>
      </c>
      <c r="O11689" s="6" t="str">
        <f>INDEX(lkp_Region,MATCH(tbl_Sales[[#This Row],[Suburb]],lkp_Suburb,0))</f>
        <v>South-Eastern Metropolitan</v>
      </c>
      <c r="P11689" s="6">
        <f>MONTH(tbl_Sales[[#This Row],[Date]])</f>
        <v>9</v>
      </c>
      <c r="Q11689" s="6">
        <f>YEAR(tbl_Sales[[#This Row],[Date]])</f>
        <v>2017</v>
      </c>
    </row>
    <row r="11690" spans="1:17" x14ac:dyDescent="0.25">
      <c r="A11690" s="1">
        <v>42981</v>
      </c>
      <c r="B11690">
        <v>430000</v>
      </c>
      <c r="C11690" t="s">
        <v>13</v>
      </c>
      <c r="D11690" t="s">
        <v>12427</v>
      </c>
      <c r="E11690" t="s">
        <v>5</v>
      </c>
      <c r="F11690">
        <v>3163</v>
      </c>
      <c r="G11690">
        <v>2</v>
      </c>
      <c r="H11690">
        <v>1</v>
      </c>
      <c r="I11690">
        <v>1</v>
      </c>
      <c r="J11690">
        <v>2048</v>
      </c>
      <c r="K11690">
        <v>1960</v>
      </c>
      <c r="L11690" t="s">
        <v>11866</v>
      </c>
      <c r="M11690" t="s">
        <v>201</v>
      </c>
      <c r="N11690" t="s">
        <v>57</v>
      </c>
      <c r="O11690" s="6" t="str">
        <f>INDEX(lkp_Region,MATCH(tbl_Sales[[#This Row],[Suburb]],lkp_Suburb,0))</f>
        <v>Southern Metropolitan</v>
      </c>
      <c r="P11690" s="6">
        <f>MONTH(tbl_Sales[[#This Row],[Date]])</f>
        <v>9</v>
      </c>
      <c r="Q11690" s="6">
        <f>YEAR(tbl_Sales[[#This Row],[Date]])</f>
        <v>2017</v>
      </c>
    </row>
    <row r="11691" spans="1:17" x14ac:dyDescent="0.25">
      <c r="A11691" s="1">
        <v>42981</v>
      </c>
      <c r="B11691">
        <v>625000</v>
      </c>
      <c r="C11691" t="s">
        <v>2</v>
      </c>
      <c r="D11691" t="s">
        <v>12424</v>
      </c>
      <c r="E11691" t="s">
        <v>5</v>
      </c>
      <c r="F11691">
        <v>3802</v>
      </c>
      <c r="G11691">
        <v>4</v>
      </c>
      <c r="H11691">
        <v>2</v>
      </c>
      <c r="I11691">
        <v>2</v>
      </c>
      <c r="J11691">
        <v>669</v>
      </c>
      <c r="K11691">
        <v>1980</v>
      </c>
      <c r="L11691" t="s">
        <v>11867</v>
      </c>
      <c r="M11691" t="s">
        <v>10287</v>
      </c>
      <c r="N11691" t="s">
        <v>7735</v>
      </c>
      <c r="O11691" s="6" t="str">
        <f>INDEX(lkp_Region,MATCH(tbl_Sales[[#This Row],[Suburb]],lkp_Suburb,0))</f>
        <v>South-Eastern Metropolitan</v>
      </c>
      <c r="P11691" s="6">
        <f>MONTH(tbl_Sales[[#This Row],[Date]])</f>
        <v>9</v>
      </c>
      <c r="Q11691" s="6">
        <f>YEAR(tbl_Sales[[#This Row],[Date]])</f>
        <v>2017</v>
      </c>
    </row>
    <row r="11692" spans="1:17" x14ac:dyDescent="0.25">
      <c r="A11692" s="1">
        <v>42981</v>
      </c>
      <c r="B11692">
        <v>775000</v>
      </c>
      <c r="C11692" t="s">
        <v>2</v>
      </c>
      <c r="D11692" t="s">
        <v>12428</v>
      </c>
      <c r="E11692" t="s">
        <v>10</v>
      </c>
      <c r="F11692">
        <v>3036</v>
      </c>
      <c r="G11692">
        <v>3</v>
      </c>
      <c r="H11692">
        <v>2</v>
      </c>
      <c r="I11692">
        <v>2</v>
      </c>
      <c r="J11692">
        <v>547</v>
      </c>
      <c r="L11692" t="s">
        <v>11868</v>
      </c>
      <c r="M11692" t="s">
        <v>7994</v>
      </c>
      <c r="N11692" t="s">
        <v>3</v>
      </c>
      <c r="O11692" s="6" t="str">
        <f>INDEX(lkp_Region,MATCH(tbl_Sales[[#This Row],[Suburb]],lkp_Suburb,0))</f>
        <v>Western Metropolitan</v>
      </c>
      <c r="P11692" s="6">
        <f>MONTH(tbl_Sales[[#This Row],[Date]])</f>
        <v>9</v>
      </c>
      <c r="Q11692" s="6">
        <f>YEAR(tbl_Sales[[#This Row],[Date]])</f>
        <v>2017</v>
      </c>
    </row>
    <row r="11693" spans="1:17" x14ac:dyDescent="0.25">
      <c r="A11693" s="1">
        <v>42981</v>
      </c>
      <c r="B11693">
        <v>500000</v>
      </c>
      <c r="C11693" t="s">
        <v>13</v>
      </c>
      <c r="D11693" t="s">
        <v>12425</v>
      </c>
      <c r="E11693" t="s">
        <v>5</v>
      </c>
      <c r="F11693">
        <v>3122</v>
      </c>
      <c r="G11693">
        <v>2</v>
      </c>
      <c r="H11693">
        <v>1</v>
      </c>
      <c r="I11693">
        <v>1</v>
      </c>
      <c r="J11693">
        <v>2338</v>
      </c>
      <c r="L11693" t="s">
        <v>11869</v>
      </c>
      <c r="M11693" t="s">
        <v>461</v>
      </c>
      <c r="N11693" t="s">
        <v>101</v>
      </c>
      <c r="O11693" s="6" t="str">
        <f>INDEX(lkp_Region,MATCH(tbl_Sales[[#This Row],[Suburb]],lkp_Suburb,0))</f>
        <v>Southern Metropolitan</v>
      </c>
      <c r="P11693" s="6">
        <f>MONTH(tbl_Sales[[#This Row],[Date]])</f>
        <v>9</v>
      </c>
      <c r="Q11693" s="6">
        <f>YEAR(tbl_Sales[[#This Row],[Date]])</f>
        <v>2017</v>
      </c>
    </row>
    <row r="11694" spans="1:17" x14ac:dyDescent="0.25">
      <c r="A11694" s="1">
        <v>42981</v>
      </c>
      <c r="B11694">
        <v>2668000</v>
      </c>
      <c r="C11694" t="s">
        <v>2</v>
      </c>
      <c r="D11694" t="s">
        <v>12423</v>
      </c>
      <c r="E11694" t="s">
        <v>10</v>
      </c>
      <c r="F11694">
        <v>3104</v>
      </c>
      <c r="G11694">
        <v>3</v>
      </c>
      <c r="H11694">
        <v>1</v>
      </c>
      <c r="I11694">
        <v>2</v>
      </c>
      <c r="J11694">
        <v>939</v>
      </c>
      <c r="L11694" t="s">
        <v>11870</v>
      </c>
      <c r="M11694" t="s">
        <v>99</v>
      </c>
      <c r="N11694" t="s">
        <v>101</v>
      </c>
      <c r="O11694" s="6" t="str">
        <f>INDEX(lkp_Region,MATCH(tbl_Sales[[#This Row],[Suburb]],lkp_Suburb,0))</f>
        <v>Southern Metropolitan</v>
      </c>
      <c r="P11694" s="6">
        <f>MONTH(tbl_Sales[[#This Row],[Date]])</f>
        <v>9</v>
      </c>
      <c r="Q11694" s="6">
        <f>YEAR(tbl_Sales[[#This Row],[Date]])</f>
        <v>2017</v>
      </c>
    </row>
    <row r="11695" spans="1:17" x14ac:dyDescent="0.25">
      <c r="A11695" s="1">
        <v>42982</v>
      </c>
      <c r="B11695">
        <v>383000</v>
      </c>
      <c r="C11695" t="s">
        <v>2</v>
      </c>
      <c r="D11695" t="s">
        <v>12430</v>
      </c>
      <c r="E11695" t="s">
        <v>10</v>
      </c>
      <c r="F11695">
        <v>3030</v>
      </c>
      <c r="G11695">
        <v>3</v>
      </c>
      <c r="H11695">
        <v>1</v>
      </c>
      <c r="I11695">
        <v>2</v>
      </c>
      <c r="J11695">
        <v>548</v>
      </c>
      <c r="K11695">
        <v>1960</v>
      </c>
      <c r="L11695" t="s">
        <v>11871</v>
      </c>
      <c r="M11695" t="s">
        <v>8069</v>
      </c>
      <c r="N11695" t="s">
        <v>7964</v>
      </c>
      <c r="O11695" s="6" t="str">
        <f>INDEX(lkp_Region,MATCH(tbl_Sales[[#This Row],[Suburb]],lkp_Suburb,0))</f>
        <v>Western Metropolitan</v>
      </c>
      <c r="P11695" s="6">
        <f>MONTH(tbl_Sales[[#This Row],[Date]])</f>
        <v>9</v>
      </c>
      <c r="Q11695" s="6">
        <f>YEAR(tbl_Sales[[#This Row],[Date]])</f>
        <v>2017</v>
      </c>
    </row>
    <row r="11696" spans="1:17" x14ac:dyDescent="0.25">
      <c r="A11696" s="1">
        <v>42982</v>
      </c>
      <c r="B11696">
        <v>1390000</v>
      </c>
      <c r="C11696" t="s">
        <v>2</v>
      </c>
      <c r="D11696" t="s">
        <v>12425</v>
      </c>
      <c r="E11696" t="s">
        <v>5</v>
      </c>
      <c r="F11696">
        <v>3125</v>
      </c>
      <c r="G11696">
        <v>4</v>
      </c>
      <c r="H11696">
        <v>2</v>
      </c>
      <c r="I11696">
        <v>1</v>
      </c>
      <c r="J11696">
        <v>627</v>
      </c>
      <c r="K11696">
        <v>1950</v>
      </c>
      <c r="L11696" t="s">
        <v>11872</v>
      </c>
      <c r="M11696" t="s">
        <v>32</v>
      </c>
      <c r="N11696" t="s">
        <v>14</v>
      </c>
      <c r="O11696" s="6" t="str">
        <f>INDEX(lkp_Region,MATCH(tbl_Sales[[#This Row],[Suburb]],lkp_Suburb,0))</f>
        <v>Southern Metropolitan</v>
      </c>
      <c r="P11696" s="6">
        <f>MONTH(tbl_Sales[[#This Row],[Date]])</f>
        <v>9</v>
      </c>
      <c r="Q11696" s="6">
        <f>YEAR(tbl_Sales[[#This Row],[Date]])</f>
        <v>2017</v>
      </c>
    </row>
    <row r="11697" spans="1:17" x14ac:dyDescent="0.25">
      <c r="A11697" s="1">
        <v>42982</v>
      </c>
      <c r="B11697">
        <v>468000</v>
      </c>
      <c r="C11697" t="s">
        <v>13</v>
      </c>
      <c r="D11697" t="s">
        <v>12429</v>
      </c>
      <c r="E11697" t="s">
        <v>5</v>
      </c>
      <c r="F11697">
        <v>3182</v>
      </c>
      <c r="G11697">
        <v>1</v>
      </c>
      <c r="H11697">
        <v>1</v>
      </c>
      <c r="I11697">
        <v>1</v>
      </c>
      <c r="J11697">
        <v>0</v>
      </c>
      <c r="K11697">
        <v>2000</v>
      </c>
      <c r="L11697" t="s">
        <v>11873</v>
      </c>
      <c r="M11697" t="s">
        <v>156</v>
      </c>
      <c r="N11697" t="s">
        <v>26</v>
      </c>
      <c r="O11697" s="6" t="str">
        <f>INDEX(lkp_Region,MATCH(tbl_Sales[[#This Row],[Suburb]],lkp_Suburb,0))</f>
        <v>Southern Metropolitan</v>
      </c>
      <c r="P11697" s="6">
        <f>MONTH(tbl_Sales[[#This Row],[Date]])</f>
        <v>9</v>
      </c>
      <c r="Q11697" s="6">
        <f>YEAR(tbl_Sales[[#This Row],[Date]])</f>
        <v>2017</v>
      </c>
    </row>
    <row r="11698" spans="1:17" x14ac:dyDescent="0.25">
      <c r="A11698" s="1">
        <v>42982</v>
      </c>
      <c r="B11698">
        <v>481000</v>
      </c>
      <c r="C11698" t="s">
        <v>13</v>
      </c>
      <c r="D11698" t="s">
        <v>12428</v>
      </c>
      <c r="E11698" t="s">
        <v>10</v>
      </c>
      <c r="F11698">
        <v>3182</v>
      </c>
      <c r="G11698">
        <v>1</v>
      </c>
      <c r="H11698">
        <v>1</v>
      </c>
      <c r="I11698">
        <v>1</v>
      </c>
      <c r="J11698">
        <v>0</v>
      </c>
      <c r="K11698">
        <v>1940</v>
      </c>
      <c r="L11698" t="s">
        <v>11874</v>
      </c>
      <c r="M11698" t="s">
        <v>156</v>
      </c>
      <c r="N11698" t="s">
        <v>26</v>
      </c>
      <c r="O11698" s="6" t="str">
        <f>INDEX(lkp_Region,MATCH(tbl_Sales[[#This Row],[Suburb]],lkp_Suburb,0))</f>
        <v>Southern Metropolitan</v>
      </c>
      <c r="P11698" s="6">
        <f>MONTH(tbl_Sales[[#This Row],[Date]])</f>
        <v>9</v>
      </c>
      <c r="Q11698" s="6">
        <f>YEAR(tbl_Sales[[#This Row],[Date]])</f>
        <v>2017</v>
      </c>
    </row>
    <row r="11699" spans="1:17" x14ac:dyDescent="0.25">
      <c r="A11699" s="1">
        <v>42982</v>
      </c>
      <c r="B11699">
        <v>780000</v>
      </c>
      <c r="C11699" t="s">
        <v>51</v>
      </c>
      <c r="D11699" t="s">
        <v>12428</v>
      </c>
      <c r="E11699" t="s">
        <v>10</v>
      </c>
      <c r="F11699">
        <v>3042</v>
      </c>
      <c r="G11699">
        <v>3</v>
      </c>
      <c r="H11699">
        <v>2</v>
      </c>
      <c r="I11699">
        <v>1</v>
      </c>
      <c r="J11699">
        <v>195</v>
      </c>
      <c r="K11699">
        <v>2005</v>
      </c>
      <c r="L11699" t="s">
        <v>11875</v>
      </c>
      <c r="M11699" t="s">
        <v>330</v>
      </c>
      <c r="N11699" t="s">
        <v>49</v>
      </c>
      <c r="O11699" s="6" t="str">
        <f>INDEX(lkp_Region,MATCH(tbl_Sales[[#This Row],[Suburb]],lkp_Suburb,0))</f>
        <v>Western Metropolitan</v>
      </c>
      <c r="P11699" s="6">
        <f>MONTH(tbl_Sales[[#This Row],[Date]])</f>
        <v>9</v>
      </c>
      <c r="Q11699" s="6">
        <f>YEAR(tbl_Sales[[#This Row],[Date]])</f>
        <v>2017</v>
      </c>
    </row>
    <row r="11700" spans="1:17" x14ac:dyDescent="0.25">
      <c r="A11700" s="1">
        <v>42982</v>
      </c>
      <c r="B11700">
        <v>950000</v>
      </c>
      <c r="C11700" t="s">
        <v>51</v>
      </c>
      <c r="D11700" t="s">
        <v>12423</v>
      </c>
      <c r="E11700" t="s">
        <v>10</v>
      </c>
      <c r="F11700">
        <v>3042</v>
      </c>
      <c r="G11700">
        <v>4</v>
      </c>
      <c r="H11700">
        <v>2</v>
      </c>
      <c r="I11700">
        <v>1</v>
      </c>
      <c r="J11700">
        <v>255</v>
      </c>
      <c r="L11700" t="s">
        <v>11876</v>
      </c>
      <c r="M11700" t="s">
        <v>330</v>
      </c>
      <c r="N11700" t="s">
        <v>49</v>
      </c>
      <c r="O11700" s="6" t="str">
        <f>INDEX(lkp_Region,MATCH(tbl_Sales[[#This Row],[Suburb]],lkp_Suburb,0))</f>
        <v>Western Metropolitan</v>
      </c>
      <c r="P11700" s="6">
        <f>MONTH(tbl_Sales[[#This Row],[Date]])</f>
        <v>9</v>
      </c>
      <c r="Q11700" s="6">
        <f>YEAR(tbl_Sales[[#This Row],[Date]])</f>
        <v>2017</v>
      </c>
    </row>
    <row r="11701" spans="1:17" x14ac:dyDescent="0.25">
      <c r="A11701" s="1">
        <v>42982</v>
      </c>
      <c r="B11701">
        <v>1130000</v>
      </c>
      <c r="C11701" t="s">
        <v>2</v>
      </c>
      <c r="D11701" t="s">
        <v>12428</v>
      </c>
      <c r="E11701" t="s">
        <v>10</v>
      </c>
      <c r="F11701">
        <v>3032</v>
      </c>
      <c r="G11701">
        <v>2</v>
      </c>
      <c r="H11701">
        <v>1</v>
      </c>
      <c r="I11701">
        <v>1</v>
      </c>
      <c r="J11701">
        <v>222</v>
      </c>
      <c r="L11701" t="s">
        <v>11877</v>
      </c>
      <c r="M11701" t="s">
        <v>160</v>
      </c>
      <c r="N11701" t="s">
        <v>49</v>
      </c>
      <c r="O11701" s="6" t="str">
        <f>INDEX(lkp_Region,MATCH(tbl_Sales[[#This Row],[Suburb]],lkp_Suburb,0))</f>
        <v>Western Metropolitan</v>
      </c>
      <c r="P11701" s="6">
        <f>MONTH(tbl_Sales[[#This Row],[Date]])</f>
        <v>9</v>
      </c>
      <c r="Q11701" s="6">
        <f>YEAR(tbl_Sales[[#This Row],[Date]])</f>
        <v>2017</v>
      </c>
    </row>
    <row r="11702" spans="1:17" x14ac:dyDescent="0.25">
      <c r="A11702" s="1">
        <v>42982</v>
      </c>
      <c r="B11702">
        <v>1810000</v>
      </c>
      <c r="C11702" t="s">
        <v>2</v>
      </c>
      <c r="D11702" t="s">
        <v>12429</v>
      </c>
      <c r="E11702" t="s">
        <v>10</v>
      </c>
      <c r="F11702">
        <v>3039</v>
      </c>
      <c r="G11702">
        <v>4</v>
      </c>
      <c r="H11702">
        <v>2</v>
      </c>
      <c r="I11702">
        <v>2</v>
      </c>
      <c r="J11702">
        <v>431</v>
      </c>
      <c r="K11702">
        <v>1894</v>
      </c>
      <c r="L11702" t="s">
        <v>11878</v>
      </c>
      <c r="M11702" t="s">
        <v>242</v>
      </c>
      <c r="N11702" t="s">
        <v>49</v>
      </c>
      <c r="O11702" s="6" t="str">
        <f>INDEX(lkp_Region,MATCH(tbl_Sales[[#This Row],[Suburb]],lkp_Suburb,0))</f>
        <v>Western Metropolitan</v>
      </c>
      <c r="P11702" s="6">
        <f>MONTH(tbl_Sales[[#This Row],[Date]])</f>
        <v>9</v>
      </c>
      <c r="Q11702" s="6">
        <f>YEAR(tbl_Sales[[#This Row],[Date]])</f>
        <v>2017</v>
      </c>
    </row>
    <row r="11703" spans="1:17" x14ac:dyDescent="0.25">
      <c r="A11703" s="1">
        <v>42982</v>
      </c>
      <c r="B11703">
        <v>2000000</v>
      </c>
      <c r="C11703" t="s">
        <v>2</v>
      </c>
      <c r="D11703" t="s">
        <v>12427</v>
      </c>
      <c r="E11703" t="s">
        <v>5</v>
      </c>
      <c r="F11703">
        <v>3041</v>
      </c>
      <c r="G11703">
        <v>7</v>
      </c>
      <c r="H11703">
        <v>3</v>
      </c>
      <c r="I11703">
        <v>4</v>
      </c>
      <c r="J11703">
        <v>608</v>
      </c>
      <c r="K11703">
        <v>1999</v>
      </c>
      <c r="L11703" t="s">
        <v>11879</v>
      </c>
      <c r="M11703" t="s">
        <v>121</v>
      </c>
      <c r="N11703" t="s">
        <v>49</v>
      </c>
      <c r="O11703" s="6" t="str">
        <f>INDEX(lkp_Region,MATCH(tbl_Sales[[#This Row],[Suburb]],lkp_Suburb,0))</f>
        <v>Western Metropolitan</v>
      </c>
      <c r="P11703" s="6">
        <f>MONTH(tbl_Sales[[#This Row],[Date]])</f>
        <v>9</v>
      </c>
      <c r="Q11703" s="6">
        <f>YEAR(tbl_Sales[[#This Row],[Date]])</f>
        <v>2017</v>
      </c>
    </row>
    <row r="11704" spans="1:17" x14ac:dyDescent="0.25">
      <c r="A11704" s="1">
        <v>42982</v>
      </c>
      <c r="B11704">
        <v>210000</v>
      </c>
      <c r="C11704" t="s">
        <v>13</v>
      </c>
      <c r="D11704" t="s">
        <v>12431</v>
      </c>
      <c r="E11704" t="s">
        <v>5</v>
      </c>
      <c r="F11704">
        <v>3012</v>
      </c>
      <c r="G11704">
        <v>1</v>
      </c>
      <c r="H11704">
        <v>1</v>
      </c>
      <c r="I11704">
        <v>1</v>
      </c>
      <c r="J11704">
        <v>0</v>
      </c>
      <c r="L11704" t="s">
        <v>11807</v>
      </c>
      <c r="M11704" t="s">
        <v>336</v>
      </c>
      <c r="N11704" t="s">
        <v>21</v>
      </c>
      <c r="O11704" s="6" t="str">
        <f>INDEX(lkp_Region,MATCH(tbl_Sales[[#This Row],[Suburb]],lkp_Suburb,0))</f>
        <v>Western Metropolitan</v>
      </c>
      <c r="P11704" s="6">
        <f>MONTH(tbl_Sales[[#This Row],[Date]])</f>
        <v>9</v>
      </c>
      <c r="Q11704" s="6">
        <f>YEAR(tbl_Sales[[#This Row],[Date]])</f>
        <v>2017</v>
      </c>
    </row>
    <row r="11705" spans="1:17" x14ac:dyDescent="0.25">
      <c r="A11705" s="1">
        <v>42982</v>
      </c>
      <c r="B11705">
        <v>702000</v>
      </c>
      <c r="C11705" t="s">
        <v>51</v>
      </c>
      <c r="D11705" t="s">
        <v>12431</v>
      </c>
      <c r="E11705" t="s">
        <v>10</v>
      </c>
      <c r="F11705">
        <v>3012</v>
      </c>
      <c r="G11705">
        <v>3</v>
      </c>
      <c r="H11705">
        <v>2</v>
      </c>
      <c r="I11705">
        <v>2</v>
      </c>
      <c r="J11705">
        <v>189</v>
      </c>
      <c r="K11705">
        <v>2000</v>
      </c>
      <c r="L11705" t="s">
        <v>11880</v>
      </c>
      <c r="M11705" t="s">
        <v>19</v>
      </c>
      <c r="N11705" t="s">
        <v>21</v>
      </c>
      <c r="O11705" s="6" t="str">
        <f>INDEX(lkp_Region,MATCH(tbl_Sales[[#This Row],[Suburb]],lkp_Suburb,0))</f>
        <v>Western Metropolitan</v>
      </c>
      <c r="P11705" s="6">
        <f>MONTH(tbl_Sales[[#This Row],[Date]])</f>
        <v>9</v>
      </c>
      <c r="Q11705" s="6">
        <f>YEAR(tbl_Sales[[#This Row],[Date]])</f>
        <v>2017</v>
      </c>
    </row>
    <row r="11706" spans="1:17" x14ac:dyDescent="0.25">
      <c r="A11706" s="1">
        <v>42982</v>
      </c>
      <c r="B11706">
        <v>750000</v>
      </c>
      <c r="C11706" t="s">
        <v>2</v>
      </c>
      <c r="D11706" t="s">
        <v>12431</v>
      </c>
      <c r="E11706" t="s">
        <v>10</v>
      </c>
      <c r="F11706">
        <v>3011</v>
      </c>
      <c r="G11706">
        <v>2</v>
      </c>
      <c r="H11706">
        <v>1</v>
      </c>
      <c r="I11706">
        <v>1</v>
      </c>
      <c r="J11706">
        <v>104</v>
      </c>
      <c r="L11706" t="s">
        <v>11881</v>
      </c>
      <c r="M11706" t="s">
        <v>660</v>
      </c>
      <c r="N11706" t="s">
        <v>21</v>
      </c>
      <c r="O11706" s="6" t="str">
        <f>INDEX(lkp_Region,MATCH(tbl_Sales[[#This Row],[Suburb]],lkp_Suburb,0))</f>
        <v>Western Metropolitan</v>
      </c>
      <c r="P11706" s="6">
        <f>MONTH(tbl_Sales[[#This Row],[Date]])</f>
        <v>9</v>
      </c>
      <c r="Q11706" s="6">
        <f>YEAR(tbl_Sales[[#This Row],[Date]])</f>
        <v>2017</v>
      </c>
    </row>
    <row r="11707" spans="1:17" x14ac:dyDescent="0.25">
      <c r="A11707" s="1">
        <v>42982</v>
      </c>
      <c r="B11707">
        <v>1390000</v>
      </c>
      <c r="C11707" t="s">
        <v>2</v>
      </c>
      <c r="D11707" t="s">
        <v>12423</v>
      </c>
      <c r="E11707" t="s">
        <v>10</v>
      </c>
      <c r="F11707">
        <v>3109</v>
      </c>
      <c r="G11707">
        <v>4</v>
      </c>
      <c r="H11707">
        <v>3</v>
      </c>
      <c r="I11707">
        <v>2</v>
      </c>
      <c r="J11707">
        <v>664</v>
      </c>
      <c r="L11707" t="s">
        <v>11882</v>
      </c>
      <c r="M11707" t="s">
        <v>7794</v>
      </c>
      <c r="N11707" t="s">
        <v>128</v>
      </c>
      <c r="O11707" s="6" t="str">
        <f>INDEX(lkp_Region,MATCH(tbl_Sales[[#This Row],[Suburb]],lkp_Suburb,0))</f>
        <v>Eastern Metropolitan</v>
      </c>
      <c r="P11707" s="6">
        <f>MONTH(tbl_Sales[[#This Row],[Date]])</f>
        <v>9</v>
      </c>
      <c r="Q11707" s="6">
        <f>YEAR(tbl_Sales[[#This Row],[Date]])</f>
        <v>2017</v>
      </c>
    </row>
    <row r="11708" spans="1:17" x14ac:dyDescent="0.25">
      <c r="A11708" s="1">
        <v>42982</v>
      </c>
      <c r="B11708">
        <v>1750000</v>
      </c>
      <c r="C11708" t="s">
        <v>2</v>
      </c>
      <c r="D11708" t="s">
        <v>12427</v>
      </c>
      <c r="E11708" t="s">
        <v>5</v>
      </c>
      <c r="F11708">
        <v>3106</v>
      </c>
      <c r="G11708">
        <v>5</v>
      </c>
      <c r="H11708">
        <v>3</v>
      </c>
      <c r="I11708">
        <v>2</v>
      </c>
      <c r="J11708">
        <v>787</v>
      </c>
      <c r="K11708">
        <v>1990</v>
      </c>
      <c r="L11708" t="s">
        <v>11883</v>
      </c>
      <c r="M11708" t="s">
        <v>8640</v>
      </c>
      <c r="N11708" t="s">
        <v>128</v>
      </c>
      <c r="O11708" s="6" t="str">
        <f>INDEX(lkp_Region,MATCH(tbl_Sales[[#This Row],[Suburb]],lkp_Suburb,0))</f>
        <v>Eastern Metropolitan</v>
      </c>
      <c r="P11708" s="6">
        <f>MONTH(tbl_Sales[[#This Row],[Date]])</f>
        <v>9</v>
      </c>
      <c r="Q11708" s="6">
        <f>YEAR(tbl_Sales[[#This Row],[Date]])</f>
        <v>2017</v>
      </c>
    </row>
    <row r="11709" spans="1:17" x14ac:dyDescent="0.25">
      <c r="A11709" s="1">
        <v>42982</v>
      </c>
      <c r="B11709">
        <v>1751000</v>
      </c>
      <c r="C11709" t="s">
        <v>2</v>
      </c>
      <c r="D11709" t="s">
        <v>12429</v>
      </c>
      <c r="E11709" t="s">
        <v>10</v>
      </c>
      <c r="F11709">
        <v>3105</v>
      </c>
      <c r="G11709">
        <v>4</v>
      </c>
      <c r="H11709">
        <v>3</v>
      </c>
      <c r="I11709">
        <v>4</v>
      </c>
      <c r="J11709">
        <v>646</v>
      </c>
      <c r="K11709">
        <v>1998</v>
      </c>
      <c r="L11709" t="s">
        <v>11884</v>
      </c>
      <c r="M11709" t="s">
        <v>507</v>
      </c>
      <c r="N11709" t="s">
        <v>128</v>
      </c>
      <c r="O11709" s="6" t="str">
        <f>INDEX(lkp_Region,MATCH(tbl_Sales[[#This Row],[Suburb]],lkp_Suburb,0))</f>
        <v>Eastern Metropolitan</v>
      </c>
      <c r="P11709" s="6">
        <f>MONTH(tbl_Sales[[#This Row],[Date]])</f>
        <v>9</v>
      </c>
      <c r="Q11709" s="6">
        <f>YEAR(tbl_Sales[[#This Row],[Date]])</f>
        <v>2017</v>
      </c>
    </row>
    <row r="11710" spans="1:17" x14ac:dyDescent="0.25">
      <c r="A11710" s="1">
        <v>42982</v>
      </c>
      <c r="B11710">
        <v>1070000</v>
      </c>
      <c r="C11710" t="s">
        <v>2</v>
      </c>
      <c r="D11710" t="s">
        <v>12423</v>
      </c>
      <c r="E11710" t="s">
        <v>5</v>
      </c>
      <c r="F11710">
        <v>3180</v>
      </c>
      <c r="G11710">
        <v>5</v>
      </c>
      <c r="H11710">
        <v>2</v>
      </c>
      <c r="I11710">
        <v>2</v>
      </c>
      <c r="J11710">
        <v>726</v>
      </c>
      <c r="L11710" t="s">
        <v>11885</v>
      </c>
      <c r="M11710" t="s">
        <v>8203</v>
      </c>
      <c r="N11710" t="s">
        <v>7768</v>
      </c>
      <c r="O11710" s="6" t="str">
        <f>INDEX(lkp_Region,MATCH(tbl_Sales[[#This Row],[Suburb]],lkp_Suburb,0))</f>
        <v>Eastern Metropolitan</v>
      </c>
      <c r="P11710" s="6">
        <f>MONTH(tbl_Sales[[#This Row],[Date]])</f>
        <v>9</v>
      </c>
      <c r="Q11710" s="6">
        <f>YEAR(tbl_Sales[[#This Row],[Date]])</f>
        <v>2017</v>
      </c>
    </row>
    <row r="11711" spans="1:17" x14ac:dyDescent="0.25">
      <c r="A11711" s="1">
        <v>42982</v>
      </c>
      <c r="B11711">
        <v>641000</v>
      </c>
      <c r="C11711" t="s">
        <v>13</v>
      </c>
      <c r="D11711" t="s">
        <v>12424</v>
      </c>
      <c r="E11711" t="s">
        <v>10</v>
      </c>
      <c r="F11711">
        <v>3194</v>
      </c>
      <c r="G11711">
        <v>2</v>
      </c>
      <c r="H11711">
        <v>1</v>
      </c>
      <c r="I11711">
        <v>1</v>
      </c>
      <c r="J11711">
        <v>0</v>
      </c>
      <c r="L11711" t="s">
        <v>11886</v>
      </c>
      <c r="M11711" t="s">
        <v>8318</v>
      </c>
      <c r="N11711" t="s">
        <v>45</v>
      </c>
      <c r="O11711" s="6" t="str">
        <f>INDEX(lkp_Region,MATCH(tbl_Sales[[#This Row],[Suburb]],lkp_Suburb,0))</f>
        <v>South-Eastern Metropolitan</v>
      </c>
      <c r="P11711" s="6">
        <f>MONTH(tbl_Sales[[#This Row],[Date]])</f>
        <v>9</v>
      </c>
      <c r="Q11711" s="6">
        <f>YEAR(tbl_Sales[[#This Row],[Date]])</f>
        <v>2017</v>
      </c>
    </row>
    <row r="11712" spans="1:17" x14ac:dyDescent="0.25">
      <c r="A11712" s="1">
        <v>42982</v>
      </c>
      <c r="B11712">
        <v>1640000</v>
      </c>
      <c r="C11712" t="s">
        <v>2</v>
      </c>
      <c r="D11712" t="s">
        <v>12429</v>
      </c>
      <c r="E11712" t="s">
        <v>10</v>
      </c>
      <c r="F11712">
        <v>3204</v>
      </c>
      <c r="G11712">
        <v>3</v>
      </c>
      <c r="H11712">
        <v>1</v>
      </c>
      <c r="I11712">
        <v>3</v>
      </c>
      <c r="J11712">
        <v>585</v>
      </c>
      <c r="L11712" t="s">
        <v>11887</v>
      </c>
      <c r="M11712" t="s">
        <v>55</v>
      </c>
      <c r="N11712" t="s">
        <v>57</v>
      </c>
      <c r="O11712" s="6" t="str">
        <f>INDEX(lkp_Region,MATCH(tbl_Sales[[#This Row],[Suburb]],lkp_Suburb,0))</f>
        <v>Southern Metropolitan</v>
      </c>
      <c r="P11712" s="6">
        <f>MONTH(tbl_Sales[[#This Row],[Date]])</f>
        <v>9</v>
      </c>
      <c r="Q11712" s="6">
        <f>YEAR(tbl_Sales[[#This Row],[Date]])</f>
        <v>2017</v>
      </c>
    </row>
    <row r="11713" spans="1:17" x14ac:dyDescent="0.25">
      <c r="A11713" s="1">
        <v>42982</v>
      </c>
      <c r="B11713">
        <v>415000</v>
      </c>
      <c r="C11713" t="s">
        <v>13</v>
      </c>
      <c r="D11713" t="s">
        <v>12424</v>
      </c>
      <c r="E11713" t="s">
        <v>10</v>
      </c>
      <c r="F11713">
        <v>3071</v>
      </c>
      <c r="G11713">
        <v>1</v>
      </c>
      <c r="H11713">
        <v>1</v>
      </c>
      <c r="I11713">
        <v>1</v>
      </c>
      <c r="J11713">
        <v>0</v>
      </c>
      <c r="K11713">
        <v>1970</v>
      </c>
      <c r="L11713" t="s">
        <v>11888</v>
      </c>
      <c r="M11713" t="s">
        <v>60</v>
      </c>
      <c r="N11713" t="s">
        <v>62</v>
      </c>
      <c r="O11713" s="6" t="str">
        <f>INDEX(lkp_Region,MATCH(tbl_Sales[[#This Row],[Suburb]],lkp_Suburb,0))</f>
        <v>Northern Metropolitan</v>
      </c>
      <c r="P11713" s="6">
        <f>MONTH(tbl_Sales[[#This Row],[Date]])</f>
        <v>9</v>
      </c>
      <c r="Q11713" s="6">
        <f>YEAR(tbl_Sales[[#This Row],[Date]])</f>
        <v>2017</v>
      </c>
    </row>
    <row r="11714" spans="1:17" x14ac:dyDescent="0.25">
      <c r="A11714" s="1">
        <v>42982</v>
      </c>
      <c r="B11714">
        <v>2070000</v>
      </c>
      <c r="C11714" t="s">
        <v>2</v>
      </c>
      <c r="D11714" t="s">
        <v>12429</v>
      </c>
      <c r="E11714" t="s">
        <v>5</v>
      </c>
      <c r="F11714">
        <v>3071</v>
      </c>
      <c r="G11714">
        <v>4</v>
      </c>
      <c r="H11714">
        <v>3</v>
      </c>
      <c r="I11714">
        <v>2</v>
      </c>
      <c r="J11714">
        <v>530</v>
      </c>
      <c r="K11714">
        <v>2016</v>
      </c>
      <c r="L11714" t="s">
        <v>11889</v>
      </c>
      <c r="M11714" t="s">
        <v>60</v>
      </c>
      <c r="N11714" t="s">
        <v>62</v>
      </c>
      <c r="O11714" s="6" t="str">
        <f>INDEX(lkp_Region,MATCH(tbl_Sales[[#This Row],[Suburb]],lkp_Suburb,0))</f>
        <v>Northern Metropolitan</v>
      </c>
      <c r="P11714" s="6">
        <f>MONTH(tbl_Sales[[#This Row],[Date]])</f>
        <v>9</v>
      </c>
      <c r="Q11714" s="6">
        <f>YEAR(tbl_Sales[[#This Row],[Date]])</f>
        <v>2017</v>
      </c>
    </row>
    <row r="11715" spans="1:17" x14ac:dyDescent="0.25">
      <c r="A11715" s="1">
        <v>42982</v>
      </c>
      <c r="B11715">
        <v>1857000</v>
      </c>
      <c r="C11715" t="s">
        <v>2</v>
      </c>
      <c r="D11715" t="s">
        <v>12429</v>
      </c>
      <c r="E11715" t="s">
        <v>10</v>
      </c>
      <c r="F11715">
        <v>3122</v>
      </c>
      <c r="G11715">
        <v>2</v>
      </c>
      <c r="H11715">
        <v>1</v>
      </c>
      <c r="I11715">
        <v>1</v>
      </c>
      <c r="J11715">
        <v>230</v>
      </c>
      <c r="K11715">
        <v>1890</v>
      </c>
      <c r="L11715" t="s">
        <v>11890</v>
      </c>
      <c r="M11715" t="s">
        <v>461</v>
      </c>
      <c r="N11715" t="s">
        <v>101</v>
      </c>
      <c r="O11715" s="6" t="str">
        <f>INDEX(lkp_Region,MATCH(tbl_Sales[[#This Row],[Suburb]],lkp_Suburb,0))</f>
        <v>Southern Metropolitan</v>
      </c>
      <c r="P11715" s="6">
        <f>MONTH(tbl_Sales[[#This Row],[Date]])</f>
        <v>9</v>
      </c>
      <c r="Q11715" s="6">
        <f>YEAR(tbl_Sales[[#This Row],[Date]])</f>
        <v>2017</v>
      </c>
    </row>
    <row r="11716" spans="1:17" x14ac:dyDescent="0.25">
      <c r="A11716" s="1">
        <v>42982</v>
      </c>
      <c r="B11716">
        <v>720000</v>
      </c>
      <c r="C11716" t="s">
        <v>13</v>
      </c>
      <c r="D11716" t="s">
        <v>12423</v>
      </c>
      <c r="E11716" t="s">
        <v>5</v>
      </c>
      <c r="F11716">
        <v>3081</v>
      </c>
      <c r="G11716">
        <v>3</v>
      </c>
      <c r="H11716">
        <v>1</v>
      </c>
      <c r="I11716">
        <v>1</v>
      </c>
      <c r="J11716">
        <v>146</v>
      </c>
      <c r="L11716" t="s">
        <v>11891</v>
      </c>
      <c r="M11716" t="s">
        <v>748</v>
      </c>
      <c r="N11716" t="s">
        <v>150</v>
      </c>
      <c r="O11716" s="6" t="str">
        <f>INDEX(lkp_Region,MATCH(tbl_Sales[[#This Row],[Suburb]],lkp_Suburb,0))</f>
        <v>Eastern Metropolitan</v>
      </c>
      <c r="P11716" s="6">
        <f>MONTH(tbl_Sales[[#This Row],[Date]])</f>
        <v>9</v>
      </c>
      <c r="Q11716" s="6">
        <f>YEAR(tbl_Sales[[#This Row],[Date]])</f>
        <v>2017</v>
      </c>
    </row>
    <row r="11717" spans="1:17" x14ac:dyDescent="0.25">
      <c r="A11717" s="1">
        <v>42982</v>
      </c>
      <c r="B11717">
        <v>1301000</v>
      </c>
      <c r="C11717" t="s">
        <v>2</v>
      </c>
      <c r="D11717" t="s">
        <v>12430</v>
      </c>
      <c r="E11717" t="s">
        <v>5</v>
      </c>
      <c r="F11717">
        <v>3094</v>
      </c>
      <c r="G11717">
        <v>3</v>
      </c>
      <c r="H11717">
        <v>2</v>
      </c>
      <c r="I11717">
        <v>2</v>
      </c>
      <c r="J11717">
        <v>636</v>
      </c>
      <c r="K11717">
        <v>1980</v>
      </c>
      <c r="L11717" t="s">
        <v>11892</v>
      </c>
      <c r="M11717" t="s">
        <v>7601</v>
      </c>
      <c r="N11717" t="s">
        <v>150</v>
      </c>
      <c r="O11717" s="6" t="str">
        <f>INDEX(lkp_Region,MATCH(tbl_Sales[[#This Row],[Suburb]],lkp_Suburb,0))</f>
        <v>Eastern Metropolitan</v>
      </c>
      <c r="P11717" s="6">
        <f>MONTH(tbl_Sales[[#This Row],[Date]])</f>
        <v>9</v>
      </c>
      <c r="Q11717" s="6">
        <f>YEAR(tbl_Sales[[#This Row],[Date]])</f>
        <v>2017</v>
      </c>
    </row>
    <row r="11718" spans="1:17" x14ac:dyDescent="0.25">
      <c r="A11718" s="1">
        <v>42983</v>
      </c>
      <c r="B11718">
        <v>541000</v>
      </c>
      <c r="C11718" t="s">
        <v>2</v>
      </c>
      <c r="D11718" t="s">
        <v>12427</v>
      </c>
      <c r="E11718" t="s">
        <v>10</v>
      </c>
      <c r="F11718">
        <v>3029</v>
      </c>
      <c r="G11718">
        <v>3</v>
      </c>
      <c r="H11718">
        <v>1</v>
      </c>
      <c r="I11718">
        <v>2</v>
      </c>
      <c r="J11718">
        <v>623</v>
      </c>
      <c r="L11718" t="s">
        <v>11893</v>
      </c>
      <c r="M11718" t="s">
        <v>7962</v>
      </c>
      <c r="N11718" t="s">
        <v>7964</v>
      </c>
      <c r="O11718" s="6" t="str">
        <f>INDEX(lkp_Region,MATCH(tbl_Sales[[#This Row],[Suburb]],lkp_Suburb,0))</f>
        <v>Western Metropolitan</v>
      </c>
      <c r="P11718" s="6">
        <f>MONTH(tbl_Sales[[#This Row],[Date]])</f>
        <v>9</v>
      </c>
      <c r="Q11718" s="6">
        <f>YEAR(tbl_Sales[[#This Row],[Date]])</f>
        <v>2017</v>
      </c>
    </row>
    <row r="11719" spans="1:17" x14ac:dyDescent="0.25">
      <c r="A11719" s="1">
        <v>42983</v>
      </c>
      <c r="B11719">
        <v>725000</v>
      </c>
      <c r="C11719" t="s">
        <v>2</v>
      </c>
      <c r="D11719" t="s">
        <v>12427</v>
      </c>
      <c r="E11719" t="s">
        <v>10</v>
      </c>
      <c r="F11719">
        <v>3082</v>
      </c>
      <c r="G11719">
        <v>3</v>
      </c>
      <c r="H11719">
        <v>2</v>
      </c>
      <c r="I11719">
        <v>2</v>
      </c>
      <c r="J11719">
        <v>602</v>
      </c>
      <c r="K11719">
        <v>1980</v>
      </c>
      <c r="L11719" t="s">
        <v>11894</v>
      </c>
      <c r="M11719" t="s">
        <v>7706</v>
      </c>
      <c r="N11719" t="s">
        <v>7515</v>
      </c>
      <c r="O11719" s="6" t="str">
        <f>INDEX(lkp_Region,MATCH(tbl_Sales[[#This Row],[Suburb]],lkp_Suburb,0))</f>
        <v>Northern Metropolitan</v>
      </c>
      <c r="P11719" s="6">
        <f>MONTH(tbl_Sales[[#This Row],[Date]])</f>
        <v>9</v>
      </c>
      <c r="Q11719" s="6">
        <f>YEAR(tbl_Sales[[#This Row],[Date]])</f>
        <v>2017</v>
      </c>
    </row>
    <row r="11720" spans="1:17" x14ac:dyDescent="0.25">
      <c r="A11720" s="1">
        <v>42983</v>
      </c>
      <c r="B11720">
        <v>746000</v>
      </c>
      <c r="C11720" t="s">
        <v>13</v>
      </c>
      <c r="D11720" t="s">
        <v>12429</v>
      </c>
      <c r="E11720" t="s">
        <v>5</v>
      </c>
      <c r="F11720">
        <v>3151</v>
      </c>
      <c r="G11720">
        <v>2</v>
      </c>
      <c r="H11720">
        <v>1</v>
      </c>
      <c r="I11720">
        <v>2</v>
      </c>
      <c r="J11720">
        <v>239</v>
      </c>
      <c r="L11720" t="s">
        <v>11895</v>
      </c>
      <c r="M11720" t="s">
        <v>8166</v>
      </c>
      <c r="N11720" t="s">
        <v>14</v>
      </c>
      <c r="O11720" s="6" t="str">
        <f>INDEX(lkp_Region,MATCH(tbl_Sales[[#This Row],[Suburb]],lkp_Suburb,0))</f>
        <v>Eastern Metropolitan</v>
      </c>
      <c r="P11720" s="6">
        <f>MONTH(tbl_Sales[[#This Row],[Date]])</f>
        <v>9</v>
      </c>
      <c r="Q11720" s="6">
        <f>YEAR(tbl_Sales[[#This Row],[Date]])</f>
        <v>2017</v>
      </c>
    </row>
    <row r="11721" spans="1:17" x14ac:dyDescent="0.25">
      <c r="A11721" s="1">
        <v>42983</v>
      </c>
      <c r="B11721">
        <v>1200000</v>
      </c>
      <c r="C11721" t="s">
        <v>2</v>
      </c>
      <c r="D11721" t="s">
        <v>12432</v>
      </c>
      <c r="E11721" t="s">
        <v>5</v>
      </c>
      <c r="F11721">
        <v>3130</v>
      </c>
      <c r="G11721">
        <v>3</v>
      </c>
      <c r="H11721">
        <v>2</v>
      </c>
      <c r="I11721">
        <v>2</v>
      </c>
      <c r="J11721">
        <v>567</v>
      </c>
      <c r="L11721" t="s">
        <v>11896</v>
      </c>
      <c r="M11721" t="s">
        <v>7710</v>
      </c>
      <c r="N11721" t="s">
        <v>14</v>
      </c>
      <c r="O11721" s="6" t="str">
        <f>INDEX(lkp_Region,MATCH(tbl_Sales[[#This Row],[Suburb]],lkp_Suburb,0))</f>
        <v>Eastern Metropolitan</v>
      </c>
      <c r="P11721" s="6">
        <f>MONTH(tbl_Sales[[#This Row],[Date]])</f>
        <v>9</v>
      </c>
      <c r="Q11721" s="6">
        <f>YEAR(tbl_Sales[[#This Row],[Date]])</f>
        <v>2017</v>
      </c>
    </row>
    <row r="11722" spans="1:17" x14ac:dyDescent="0.25">
      <c r="A11722" s="1">
        <v>42983</v>
      </c>
      <c r="B11722">
        <v>560000</v>
      </c>
      <c r="C11722" t="s">
        <v>13</v>
      </c>
      <c r="D11722" t="s">
        <v>12428</v>
      </c>
      <c r="E11722" t="s">
        <v>5</v>
      </c>
      <c r="F11722">
        <v>3181</v>
      </c>
      <c r="G11722">
        <v>2</v>
      </c>
      <c r="H11722">
        <v>1</v>
      </c>
      <c r="I11722">
        <v>1</v>
      </c>
      <c r="J11722">
        <v>0</v>
      </c>
      <c r="K11722">
        <v>2012</v>
      </c>
      <c r="L11722" t="s">
        <v>11897</v>
      </c>
      <c r="M11722" t="s">
        <v>431</v>
      </c>
      <c r="N11722" t="s">
        <v>76</v>
      </c>
      <c r="O11722" s="6" t="str">
        <f>INDEX(lkp_Region,MATCH(tbl_Sales[[#This Row],[Suburb]],lkp_Suburb,0))</f>
        <v>Southern Metropolitan</v>
      </c>
      <c r="P11722" s="6">
        <f>MONTH(tbl_Sales[[#This Row],[Date]])</f>
        <v>9</v>
      </c>
      <c r="Q11722" s="6">
        <f>YEAR(tbl_Sales[[#This Row],[Date]])</f>
        <v>2017</v>
      </c>
    </row>
    <row r="11723" spans="1:17" x14ac:dyDescent="0.25">
      <c r="A11723" s="1">
        <v>42983</v>
      </c>
      <c r="B11723">
        <v>570000</v>
      </c>
      <c r="C11723" t="s">
        <v>13</v>
      </c>
      <c r="D11723" t="s">
        <v>12429</v>
      </c>
      <c r="E11723" t="s">
        <v>5</v>
      </c>
      <c r="F11723">
        <v>3181</v>
      </c>
      <c r="G11723">
        <v>2</v>
      </c>
      <c r="H11723">
        <v>2</v>
      </c>
      <c r="I11723">
        <v>1</v>
      </c>
      <c r="J11723">
        <v>0</v>
      </c>
      <c r="L11723" t="s">
        <v>11898</v>
      </c>
      <c r="M11723" t="s">
        <v>302</v>
      </c>
      <c r="N11723" t="s">
        <v>76</v>
      </c>
      <c r="O11723" s="6" t="str">
        <f>INDEX(lkp_Region,MATCH(tbl_Sales[[#This Row],[Suburb]],lkp_Suburb,0))</f>
        <v>Southern Metropolitan</v>
      </c>
      <c r="P11723" s="6">
        <f>MONTH(tbl_Sales[[#This Row],[Date]])</f>
        <v>9</v>
      </c>
      <c r="Q11723" s="6">
        <f>YEAR(tbl_Sales[[#This Row],[Date]])</f>
        <v>2017</v>
      </c>
    </row>
    <row r="11724" spans="1:17" x14ac:dyDescent="0.25">
      <c r="A11724" s="1">
        <v>42983</v>
      </c>
      <c r="B11724">
        <v>910000</v>
      </c>
      <c r="C11724" t="s">
        <v>13</v>
      </c>
      <c r="D11724" t="s">
        <v>12427</v>
      </c>
      <c r="E11724" t="s">
        <v>10</v>
      </c>
      <c r="F11724">
        <v>3141</v>
      </c>
      <c r="G11724">
        <v>2</v>
      </c>
      <c r="H11724">
        <v>2</v>
      </c>
      <c r="I11724">
        <v>2</v>
      </c>
      <c r="J11724">
        <v>0</v>
      </c>
      <c r="L11724" t="s">
        <v>11899</v>
      </c>
      <c r="M11724" t="s">
        <v>111</v>
      </c>
      <c r="N11724" t="s">
        <v>76</v>
      </c>
      <c r="O11724" s="6" t="str">
        <f>INDEX(lkp_Region,MATCH(tbl_Sales[[#This Row],[Suburb]],lkp_Suburb,0))</f>
        <v>Southern Metropolitan</v>
      </c>
      <c r="P11724" s="6">
        <f>MONTH(tbl_Sales[[#This Row],[Date]])</f>
        <v>9</v>
      </c>
      <c r="Q11724" s="6">
        <f>YEAR(tbl_Sales[[#This Row],[Date]])</f>
        <v>2017</v>
      </c>
    </row>
    <row r="11725" spans="1:17" x14ac:dyDescent="0.25">
      <c r="A11725" s="1">
        <v>42983</v>
      </c>
      <c r="B11725">
        <v>435000</v>
      </c>
      <c r="C11725" t="s">
        <v>13</v>
      </c>
      <c r="D11725" t="s">
        <v>12424</v>
      </c>
      <c r="E11725" t="s">
        <v>10</v>
      </c>
      <c r="F11725">
        <v>3184</v>
      </c>
      <c r="G11725">
        <v>1</v>
      </c>
      <c r="H11725">
        <v>1</v>
      </c>
      <c r="I11725">
        <v>1</v>
      </c>
      <c r="J11725">
        <v>1192</v>
      </c>
      <c r="K11725">
        <v>2009</v>
      </c>
      <c r="L11725" t="s">
        <v>11900</v>
      </c>
      <c r="M11725" t="s">
        <v>58</v>
      </c>
      <c r="N11725" t="s">
        <v>26</v>
      </c>
      <c r="O11725" s="6" t="str">
        <f>INDEX(lkp_Region,MATCH(tbl_Sales[[#This Row],[Suburb]],lkp_Suburb,0))</f>
        <v>Southern Metropolitan</v>
      </c>
      <c r="P11725" s="6">
        <f>MONTH(tbl_Sales[[#This Row],[Date]])</f>
        <v>9</v>
      </c>
      <c r="Q11725" s="6">
        <f>YEAR(tbl_Sales[[#This Row],[Date]])</f>
        <v>2017</v>
      </c>
    </row>
    <row r="11726" spans="1:17" x14ac:dyDescent="0.25">
      <c r="A11726" s="1">
        <v>42983</v>
      </c>
      <c r="B11726">
        <v>1077000</v>
      </c>
      <c r="C11726" t="s">
        <v>2</v>
      </c>
      <c r="D11726" t="s">
        <v>12429</v>
      </c>
      <c r="E11726" t="s">
        <v>10</v>
      </c>
      <c r="F11726">
        <v>3058</v>
      </c>
      <c r="G11726">
        <v>3</v>
      </c>
      <c r="H11726">
        <v>1</v>
      </c>
      <c r="I11726">
        <v>2</v>
      </c>
      <c r="J11726">
        <v>512</v>
      </c>
      <c r="L11726" t="s">
        <v>11901</v>
      </c>
      <c r="M11726" t="s">
        <v>41</v>
      </c>
      <c r="N11726" t="s">
        <v>18</v>
      </c>
      <c r="O11726" s="6" t="str">
        <f>INDEX(lkp_Region,MATCH(tbl_Sales[[#This Row],[Suburb]],lkp_Suburb,0))</f>
        <v>Northern Metropolitan</v>
      </c>
      <c r="P11726" s="6">
        <f>MONTH(tbl_Sales[[#This Row],[Date]])</f>
        <v>9</v>
      </c>
      <c r="Q11726" s="6">
        <f>YEAR(tbl_Sales[[#This Row],[Date]])</f>
        <v>2017</v>
      </c>
    </row>
    <row r="11727" spans="1:17" x14ac:dyDescent="0.25">
      <c r="A11727" s="1">
        <v>42983</v>
      </c>
      <c r="B11727">
        <v>1205000</v>
      </c>
      <c r="C11727" t="s">
        <v>2</v>
      </c>
      <c r="D11727" t="s">
        <v>12432</v>
      </c>
      <c r="E11727" t="s">
        <v>10</v>
      </c>
      <c r="F11727">
        <v>3149</v>
      </c>
      <c r="G11727">
        <v>3</v>
      </c>
      <c r="H11727">
        <v>2</v>
      </c>
      <c r="I11727">
        <v>2</v>
      </c>
      <c r="J11727">
        <v>402</v>
      </c>
      <c r="K11727">
        <v>1960</v>
      </c>
      <c r="L11727" t="s">
        <v>11902</v>
      </c>
      <c r="M11727" t="s">
        <v>7758</v>
      </c>
      <c r="N11727" t="s">
        <v>31</v>
      </c>
      <c r="O11727" s="6" t="str">
        <f>INDEX(lkp_Region,MATCH(tbl_Sales[[#This Row],[Suburb]],lkp_Suburb,0))</f>
        <v>Eastern Metropolitan</v>
      </c>
      <c r="P11727" s="6">
        <f>MONTH(tbl_Sales[[#This Row],[Date]])</f>
        <v>9</v>
      </c>
      <c r="Q11727" s="6">
        <f>YEAR(tbl_Sales[[#This Row],[Date]])</f>
        <v>2017</v>
      </c>
    </row>
    <row r="11728" spans="1:17" x14ac:dyDescent="0.25">
      <c r="A11728" s="1">
        <v>42983</v>
      </c>
      <c r="B11728">
        <v>1570000</v>
      </c>
      <c r="C11728" t="s">
        <v>2</v>
      </c>
      <c r="D11728" t="s">
        <v>12423</v>
      </c>
      <c r="E11728" t="s">
        <v>5</v>
      </c>
      <c r="F11728">
        <v>3166</v>
      </c>
      <c r="G11728">
        <v>4</v>
      </c>
      <c r="H11728">
        <v>2</v>
      </c>
      <c r="I11728">
        <v>1</v>
      </c>
      <c r="J11728">
        <v>455</v>
      </c>
      <c r="K11728">
        <v>1900</v>
      </c>
      <c r="L11728" t="s">
        <v>11903</v>
      </c>
      <c r="M11728" t="s">
        <v>262</v>
      </c>
      <c r="N11728" t="s">
        <v>31</v>
      </c>
      <c r="O11728" s="6" t="str">
        <f>INDEX(lkp_Region,MATCH(tbl_Sales[[#This Row],[Suburb]],lkp_Suburb,0))</f>
        <v>Southern Metropolitan</v>
      </c>
      <c r="P11728" s="6">
        <f>MONTH(tbl_Sales[[#This Row],[Date]])</f>
        <v>9</v>
      </c>
      <c r="Q11728" s="6">
        <f>YEAR(tbl_Sales[[#This Row],[Date]])</f>
        <v>2017</v>
      </c>
    </row>
    <row r="11729" spans="1:17" x14ac:dyDescent="0.25">
      <c r="A11729" s="1">
        <v>42983</v>
      </c>
      <c r="B11729">
        <v>530000</v>
      </c>
      <c r="C11729" t="s">
        <v>2</v>
      </c>
      <c r="D11729" t="s">
        <v>12426</v>
      </c>
      <c r="E11729" t="s">
        <v>5</v>
      </c>
      <c r="F11729">
        <v>3037</v>
      </c>
      <c r="G11729">
        <v>3</v>
      </c>
      <c r="H11729">
        <v>2</v>
      </c>
      <c r="I11729">
        <v>1</v>
      </c>
      <c r="J11729">
        <v>343</v>
      </c>
      <c r="K11729">
        <v>2011</v>
      </c>
      <c r="L11729" t="s">
        <v>11904</v>
      </c>
      <c r="M11729" t="s">
        <v>7540</v>
      </c>
      <c r="N11729" t="s">
        <v>7542</v>
      </c>
      <c r="O11729" s="6" t="str">
        <f>INDEX(lkp_Region,MATCH(tbl_Sales[[#This Row],[Suburb]],lkp_Suburb,0))</f>
        <v>Western Metropolitan</v>
      </c>
      <c r="P11729" s="6">
        <f>MONTH(tbl_Sales[[#This Row],[Date]])</f>
        <v>9</v>
      </c>
      <c r="Q11729" s="6">
        <f>YEAR(tbl_Sales[[#This Row],[Date]])</f>
        <v>2017</v>
      </c>
    </row>
    <row r="11730" spans="1:17" x14ac:dyDescent="0.25">
      <c r="A11730" s="1">
        <v>42983</v>
      </c>
      <c r="B11730">
        <v>747500</v>
      </c>
      <c r="C11730" t="s">
        <v>13</v>
      </c>
      <c r="D11730" t="s">
        <v>12428</v>
      </c>
      <c r="E11730" t="s">
        <v>10</v>
      </c>
      <c r="F11730">
        <v>3141</v>
      </c>
      <c r="G11730">
        <v>2</v>
      </c>
      <c r="H11730">
        <v>1</v>
      </c>
      <c r="I11730">
        <v>1</v>
      </c>
      <c r="J11730">
        <v>0</v>
      </c>
      <c r="L11730" t="s">
        <v>11905</v>
      </c>
      <c r="M11730" t="s">
        <v>111</v>
      </c>
      <c r="N11730" t="s">
        <v>88</v>
      </c>
      <c r="O11730" s="6" t="str">
        <f>INDEX(lkp_Region,MATCH(tbl_Sales[[#This Row],[Suburb]],lkp_Suburb,0))</f>
        <v>Southern Metropolitan</v>
      </c>
      <c r="P11730" s="6">
        <f>MONTH(tbl_Sales[[#This Row],[Date]])</f>
        <v>9</v>
      </c>
      <c r="Q11730" s="6">
        <f>YEAR(tbl_Sales[[#This Row],[Date]])</f>
        <v>2017</v>
      </c>
    </row>
    <row r="11731" spans="1:17" x14ac:dyDescent="0.25">
      <c r="A11731" s="1">
        <v>42983</v>
      </c>
      <c r="B11731">
        <v>1040000</v>
      </c>
      <c r="C11731" t="s">
        <v>2</v>
      </c>
      <c r="D11731" t="s">
        <v>12427</v>
      </c>
      <c r="E11731" t="s">
        <v>10</v>
      </c>
      <c r="F11731">
        <v>3180</v>
      </c>
      <c r="G11731">
        <v>4</v>
      </c>
      <c r="H11731">
        <v>2</v>
      </c>
      <c r="I11731">
        <v>2</v>
      </c>
      <c r="J11731">
        <v>633</v>
      </c>
      <c r="L11731" t="s">
        <v>11906</v>
      </c>
      <c r="M11731" t="s">
        <v>8203</v>
      </c>
      <c r="N11731" t="s">
        <v>7768</v>
      </c>
      <c r="O11731" s="6" t="str">
        <f>INDEX(lkp_Region,MATCH(tbl_Sales[[#This Row],[Suburb]],lkp_Suburb,0))</f>
        <v>Eastern Metropolitan</v>
      </c>
      <c r="P11731" s="6">
        <f>MONTH(tbl_Sales[[#This Row],[Date]])</f>
        <v>9</v>
      </c>
      <c r="Q11731" s="6">
        <f>YEAR(tbl_Sales[[#This Row],[Date]])</f>
        <v>2017</v>
      </c>
    </row>
    <row r="11732" spans="1:17" x14ac:dyDescent="0.25">
      <c r="A11732" s="1">
        <v>42983</v>
      </c>
      <c r="B11732">
        <v>1200000</v>
      </c>
      <c r="C11732" t="s">
        <v>51</v>
      </c>
      <c r="D11732" t="s">
        <v>12428</v>
      </c>
      <c r="E11732" t="s">
        <v>10</v>
      </c>
      <c r="F11732">
        <v>3190</v>
      </c>
      <c r="G11732">
        <v>4</v>
      </c>
      <c r="H11732">
        <v>2</v>
      </c>
      <c r="I11732">
        <v>2</v>
      </c>
      <c r="J11732">
        <v>304</v>
      </c>
      <c r="K11732">
        <v>2007</v>
      </c>
      <c r="L11732" t="s">
        <v>11907</v>
      </c>
      <c r="M11732" t="s">
        <v>7808</v>
      </c>
      <c r="N11732" t="s">
        <v>45</v>
      </c>
      <c r="O11732" s="6" t="str">
        <f>INDEX(lkp_Region,MATCH(tbl_Sales[[#This Row],[Suburb]],lkp_Suburb,0))</f>
        <v>Southern Metropolitan</v>
      </c>
      <c r="P11732" s="6">
        <f>MONTH(tbl_Sales[[#This Row],[Date]])</f>
        <v>9</v>
      </c>
      <c r="Q11732" s="6">
        <f>YEAR(tbl_Sales[[#This Row],[Date]])</f>
        <v>2017</v>
      </c>
    </row>
    <row r="11733" spans="1:17" x14ac:dyDescent="0.25">
      <c r="A11733" s="1">
        <v>42983</v>
      </c>
      <c r="B11733">
        <v>1400000</v>
      </c>
      <c r="C11733" t="s">
        <v>2</v>
      </c>
      <c r="D11733" t="s">
        <v>12427</v>
      </c>
      <c r="E11733" t="s">
        <v>5</v>
      </c>
      <c r="F11733">
        <v>3195</v>
      </c>
      <c r="G11733">
        <v>4</v>
      </c>
      <c r="H11733">
        <v>2</v>
      </c>
      <c r="I11733">
        <v>2</v>
      </c>
      <c r="J11733">
        <v>530</v>
      </c>
      <c r="K11733">
        <v>2007</v>
      </c>
      <c r="L11733" t="s">
        <v>11908</v>
      </c>
      <c r="M11733" t="s">
        <v>8910</v>
      </c>
      <c r="N11733" t="s">
        <v>45</v>
      </c>
      <c r="O11733" s="6" t="str">
        <f>INDEX(lkp_Region,MATCH(tbl_Sales[[#This Row],[Suburb]],lkp_Suburb,0))</f>
        <v>South-Eastern Metropolitan</v>
      </c>
      <c r="P11733" s="6">
        <f>MONTH(tbl_Sales[[#This Row],[Date]])</f>
        <v>9</v>
      </c>
      <c r="Q11733" s="6">
        <f>YEAR(tbl_Sales[[#This Row],[Date]])</f>
        <v>2017</v>
      </c>
    </row>
    <row r="11734" spans="1:17" x14ac:dyDescent="0.25">
      <c r="A11734" s="1">
        <v>42983</v>
      </c>
      <c r="B11734">
        <v>537000</v>
      </c>
      <c r="C11734" t="s">
        <v>2</v>
      </c>
      <c r="D11734" t="s">
        <v>12430</v>
      </c>
      <c r="E11734" t="s">
        <v>10</v>
      </c>
      <c r="F11734">
        <v>3064</v>
      </c>
      <c r="G11734">
        <v>3</v>
      </c>
      <c r="H11734">
        <v>2</v>
      </c>
      <c r="I11734">
        <v>2</v>
      </c>
      <c r="J11734">
        <v>640</v>
      </c>
      <c r="K11734">
        <v>1994</v>
      </c>
      <c r="L11734" t="s">
        <v>11909</v>
      </c>
      <c r="M11734" t="s">
        <v>8392</v>
      </c>
      <c r="N11734" t="s">
        <v>195</v>
      </c>
      <c r="O11734" s="6" t="str">
        <f>INDEX(lkp_Region,MATCH(tbl_Sales[[#This Row],[Suburb]],lkp_Suburb,0))</f>
        <v>Northern Metropolitan</v>
      </c>
      <c r="P11734" s="6">
        <f>MONTH(tbl_Sales[[#This Row],[Date]])</f>
        <v>9</v>
      </c>
      <c r="Q11734" s="6">
        <f>YEAR(tbl_Sales[[#This Row],[Date]])</f>
        <v>2017</v>
      </c>
    </row>
    <row r="11735" spans="1:17" x14ac:dyDescent="0.25">
      <c r="A11735" s="1">
        <v>42983</v>
      </c>
      <c r="B11735">
        <v>750000</v>
      </c>
      <c r="C11735" t="s">
        <v>13</v>
      </c>
      <c r="D11735" t="s">
        <v>12424</v>
      </c>
      <c r="E11735" t="s">
        <v>10</v>
      </c>
      <c r="F11735">
        <v>3163</v>
      </c>
      <c r="G11735">
        <v>2</v>
      </c>
      <c r="H11735">
        <v>1</v>
      </c>
      <c r="I11735">
        <v>2</v>
      </c>
      <c r="J11735">
        <v>0</v>
      </c>
      <c r="K11735">
        <v>1970</v>
      </c>
      <c r="L11735" t="s">
        <v>11910</v>
      </c>
      <c r="M11735" t="s">
        <v>201</v>
      </c>
      <c r="N11735" t="s">
        <v>57</v>
      </c>
      <c r="O11735" s="6" t="str">
        <f>INDEX(lkp_Region,MATCH(tbl_Sales[[#This Row],[Suburb]],lkp_Suburb,0))</f>
        <v>Southern Metropolitan</v>
      </c>
      <c r="P11735" s="6">
        <f>MONTH(tbl_Sales[[#This Row],[Date]])</f>
        <v>9</v>
      </c>
      <c r="Q11735" s="6">
        <f>YEAR(tbl_Sales[[#This Row],[Date]])</f>
        <v>2017</v>
      </c>
    </row>
    <row r="11736" spans="1:17" x14ac:dyDescent="0.25">
      <c r="A11736" s="1">
        <v>42983</v>
      </c>
      <c r="B11736">
        <v>1365000</v>
      </c>
      <c r="C11736" t="s">
        <v>2</v>
      </c>
      <c r="D11736" t="s">
        <v>12429</v>
      </c>
      <c r="E11736" t="s">
        <v>10</v>
      </c>
      <c r="F11736">
        <v>3204</v>
      </c>
      <c r="G11736">
        <v>3</v>
      </c>
      <c r="H11736">
        <v>1</v>
      </c>
      <c r="I11736">
        <v>1</v>
      </c>
      <c r="J11736">
        <v>776</v>
      </c>
      <c r="L11736" t="s">
        <v>11911</v>
      </c>
      <c r="M11736" t="s">
        <v>55</v>
      </c>
      <c r="N11736" t="s">
        <v>57</v>
      </c>
      <c r="O11736" s="6" t="str">
        <f>INDEX(lkp_Region,MATCH(tbl_Sales[[#This Row],[Suburb]],lkp_Suburb,0))</f>
        <v>Southern Metropolitan</v>
      </c>
      <c r="P11736" s="6">
        <f>MONTH(tbl_Sales[[#This Row],[Date]])</f>
        <v>9</v>
      </c>
      <c r="Q11736" s="6">
        <f>YEAR(tbl_Sales[[#This Row],[Date]])</f>
        <v>2017</v>
      </c>
    </row>
    <row r="11737" spans="1:17" x14ac:dyDescent="0.25">
      <c r="A11737" s="1">
        <v>42983</v>
      </c>
      <c r="B11737">
        <v>1045000</v>
      </c>
      <c r="C11737" t="s">
        <v>2</v>
      </c>
      <c r="D11737" t="s">
        <v>12431</v>
      </c>
      <c r="E11737" t="s">
        <v>10</v>
      </c>
      <c r="F11737">
        <v>3072</v>
      </c>
      <c r="G11737">
        <v>3</v>
      </c>
      <c r="H11737">
        <v>1</v>
      </c>
      <c r="I11737">
        <v>2</v>
      </c>
      <c r="J11737">
        <v>520</v>
      </c>
      <c r="L11737" t="s">
        <v>11912</v>
      </c>
      <c r="M11737" t="s">
        <v>97</v>
      </c>
      <c r="N11737" t="s">
        <v>62</v>
      </c>
      <c r="O11737" s="6" t="str">
        <f>INDEX(lkp_Region,MATCH(tbl_Sales[[#This Row],[Suburb]],lkp_Suburb,0))</f>
        <v>Northern Metropolitan</v>
      </c>
      <c r="P11737" s="6">
        <f>MONTH(tbl_Sales[[#This Row],[Date]])</f>
        <v>9</v>
      </c>
      <c r="Q11737" s="6">
        <f>YEAR(tbl_Sales[[#This Row],[Date]])</f>
        <v>2017</v>
      </c>
    </row>
    <row r="11738" spans="1:17" x14ac:dyDescent="0.25">
      <c r="A11738" s="1">
        <v>42983</v>
      </c>
      <c r="B11738">
        <v>627500</v>
      </c>
      <c r="C11738" t="s">
        <v>2</v>
      </c>
      <c r="D11738" t="s">
        <v>12429</v>
      </c>
      <c r="E11738" t="s">
        <v>5</v>
      </c>
      <c r="F11738">
        <v>3806</v>
      </c>
      <c r="G11738">
        <v>4</v>
      </c>
      <c r="H11738">
        <v>2</v>
      </c>
      <c r="I11738">
        <v>2</v>
      </c>
      <c r="J11738">
        <v>687</v>
      </c>
      <c r="L11738" t="s">
        <v>11913</v>
      </c>
      <c r="M11738" t="s">
        <v>7733</v>
      </c>
      <c r="N11738" t="s">
        <v>7735</v>
      </c>
      <c r="O11738" s="6" t="str">
        <f>INDEX(lkp_Region,MATCH(tbl_Sales[[#This Row],[Suburb]],lkp_Suburb,0))</f>
        <v>Eastern Victoria</v>
      </c>
      <c r="P11738" s="6">
        <f>MONTH(tbl_Sales[[#This Row],[Date]])</f>
        <v>9</v>
      </c>
      <c r="Q11738" s="6">
        <f>YEAR(tbl_Sales[[#This Row],[Date]])</f>
        <v>2017</v>
      </c>
    </row>
    <row r="11739" spans="1:17" x14ac:dyDescent="0.25">
      <c r="A11739" s="1">
        <v>42983</v>
      </c>
      <c r="B11739">
        <v>429000</v>
      </c>
      <c r="C11739" t="s">
        <v>13</v>
      </c>
      <c r="D11739" t="s">
        <v>12432</v>
      </c>
      <c r="E11739" t="s">
        <v>10</v>
      </c>
      <c r="F11739">
        <v>3020</v>
      </c>
      <c r="G11739">
        <v>2</v>
      </c>
      <c r="H11739">
        <v>1</v>
      </c>
      <c r="I11739">
        <v>1</v>
      </c>
      <c r="J11739">
        <v>150</v>
      </c>
      <c r="L11739" t="s">
        <v>11914</v>
      </c>
      <c r="M11739" t="s">
        <v>143</v>
      </c>
      <c r="N11739" t="s">
        <v>3</v>
      </c>
      <c r="O11739" s="6" t="str">
        <f>INDEX(lkp_Region,MATCH(tbl_Sales[[#This Row],[Suburb]],lkp_Suburb,0))</f>
        <v>Western Metropolitan</v>
      </c>
      <c r="P11739" s="6">
        <f>MONTH(tbl_Sales[[#This Row],[Date]])</f>
        <v>9</v>
      </c>
      <c r="Q11739" s="6">
        <f>YEAR(tbl_Sales[[#This Row],[Date]])</f>
        <v>2017</v>
      </c>
    </row>
    <row r="11740" spans="1:17" x14ac:dyDescent="0.25">
      <c r="A11740" s="1">
        <v>42983</v>
      </c>
      <c r="B11740">
        <v>693000</v>
      </c>
      <c r="C11740" t="s">
        <v>2</v>
      </c>
      <c r="D11740" t="s">
        <v>12426</v>
      </c>
      <c r="E11740" t="s">
        <v>10</v>
      </c>
      <c r="F11740">
        <v>3038</v>
      </c>
      <c r="G11740">
        <v>3</v>
      </c>
      <c r="H11740">
        <v>2</v>
      </c>
      <c r="I11740">
        <v>3</v>
      </c>
      <c r="J11740">
        <v>723</v>
      </c>
      <c r="L11740" t="s">
        <v>11915</v>
      </c>
      <c r="M11740" t="s">
        <v>7992</v>
      </c>
      <c r="N11740" t="s">
        <v>3</v>
      </c>
      <c r="O11740" s="6" t="str">
        <f>INDEX(lkp_Region,MATCH(tbl_Sales[[#This Row],[Suburb]],lkp_Suburb,0))</f>
        <v>Western Metropolitan</v>
      </c>
      <c r="P11740" s="6">
        <f>MONTH(tbl_Sales[[#This Row],[Date]])</f>
        <v>9</v>
      </c>
      <c r="Q11740" s="6">
        <f>YEAR(tbl_Sales[[#This Row],[Date]])</f>
        <v>2017</v>
      </c>
    </row>
    <row r="11741" spans="1:17" x14ac:dyDescent="0.25">
      <c r="A11741" s="1">
        <v>42983</v>
      </c>
      <c r="B11741">
        <v>1660000</v>
      </c>
      <c r="C11741" t="s">
        <v>51</v>
      </c>
      <c r="D11741" t="s">
        <v>12429</v>
      </c>
      <c r="E11741" t="s">
        <v>10</v>
      </c>
      <c r="F11741">
        <v>3188</v>
      </c>
      <c r="G11741">
        <v>3</v>
      </c>
      <c r="H11741">
        <v>2</v>
      </c>
      <c r="I11741">
        <v>2</v>
      </c>
      <c r="J11741">
        <v>478</v>
      </c>
      <c r="L11741" t="s">
        <v>11916</v>
      </c>
      <c r="M11741" t="s">
        <v>176</v>
      </c>
      <c r="N11741" t="s">
        <v>107</v>
      </c>
      <c r="O11741" s="6" t="str">
        <f>INDEX(lkp_Region,MATCH(tbl_Sales[[#This Row],[Suburb]],lkp_Suburb,0))</f>
        <v>Southern Metropolitan</v>
      </c>
      <c r="P11741" s="6">
        <f>MONTH(tbl_Sales[[#This Row],[Date]])</f>
        <v>9</v>
      </c>
      <c r="Q11741" s="6">
        <f>YEAR(tbl_Sales[[#This Row],[Date]])</f>
        <v>2017</v>
      </c>
    </row>
    <row r="11742" spans="1:17" x14ac:dyDescent="0.25">
      <c r="A11742" s="1">
        <v>42984</v>
      </c>
      <c r="B11742">
        <v>1060000</v>
      </c>
      <c r="C11742" t="s">
        <v>13</v>
      </c>
      <c r="D11742" t="s">
        <v>12429</v>
      </c>
      <c r="E11742" t="s">
        <v>5</v>
      </c>
      <c r="F11742">
        <v>3065</v>
      </c>
      <c r="G11742">
        <v>3</v>
      </c>
      <c r="H11742">
        <v>2</v>
      </c>
      <c r="I11742">
        <v>2</v>
      </c>
      <c r="J11742">
        <v>6367</v>
      </c>
      <c r="L11742" t="s">
        <v>11917</v>
      </c>
      <c r="M11742" t="s">
        <v>427</v>
      </c>
      <c r="N11742" t="s">
        <v>8</v>
      </c>
      <c r="O11742" s="6" t="str">
        <f>INDEX(lkp_Region,MATCH(tbl_Sales[[#This Row],[Suburb]],lkp_Suburb,0))</f>
        <v>Northern Metropolitan</v>
      </c>
      <c r="P11742" s="6">
        <f>MONTH(tbl_Sales[[#This Row],[Date]])</f>
        <v>9</v>
      </c>
      <c r="Q11742" s="6">
        <f>YEAR(tbl_Sales[[#This Row],[Date]])</f>
        <v>2017</v>
      </c>
    </row>
    <row r="11743" spans="1:17" x14ac:dyDescent="0.25">
      <c r="A11743" s="1">
        <v>42984</v>
      </c>
      <c r="B11743">
        <v>690000</v>
      </c>
      <c r="C11743" t="s">
        <v>2</v>
      </c>
      <c r="D11743" t="s">
        <v>12428</v>
      </c>
      <c r="E11743" t="s">
        <v>5</v>
      </c>
      <c r="F11743">
        <v>3030</v>
      </c>
      <c r="G11743">
        <v>4</v>
      </c>
      <c r="H11743">
        <v>2</v>
      </c>
      <c r="I11743">
        <v>2</v>
      </c>
      <c r="J11743">
        <v>540</v>
      </c>
      <c r="K11743">
        <v>2012</v>
      </c>
      <c r="L11743" t="s">
        <v>11918</v>
      </c>
      <c r="M11743" t="s">
        <v>9130</v>
      </c>
      <c r="N11743" t="s">
        <v>7964</v>
      </c>
      <c r="O11743" s="6" t="str">
        <f>INDEX(lkp_Region,MATCH(tbl_Sales[[#This Row],[Suburb]],lkp_Suburb,0))</f>
        <v>Western Metropolitan</v>
      </c>
      <c r="P11743" s="6">
        <f>MONTH(tbl_Sales[[#This Row],[Date]])</f>
        <v>9</v>
      </c>
      <c r="Q11743" s="6">
        <f>YEAR(tbl_Sales[[#This Row],[Date]])</f>
        <v>2017</v>
      </c>
    </row>
    <row r="11744" spans="1:17" x14ac:dyDescent="0.25">
      <c r="A11744" s="1">
        <v>42984</v>
      </c>
      <c r="B11744">
        <v>630000</v>
      </c>
      <c r="C11744" t="s">
        <v>2</v>
      </c>
      <c r="D11744" t="s">
        <v>12427</v>
      </c>
      <c r="E11744" t="s">
        <v>10</v>
      </c>
      <c r="F11744">
        <v>3754</v>
      </c>
      <c r="G11744">
        <v>4</v>
      </c>
      <c r="H11744">
        <v>2</v>
      </c>
      <c r="I11744">
        <v>2</v>
      </c>
      <c r="J11744">
        <v>475</v>
      </c>
      <c r="K11744">
        <v>2012</v>
      </c>
      <c r="L11744" t="s">
        <v>11919</v>
      </c>
      <c r="M11744" t="s">
        <v>7872</v>
      </c>
      <c r="N11744" t="s">
        <v>7515</v>
      </c>
      <c r="O11744" s="6" t="str">
        <f>INDEX(lkp_Region,MATCH(tbl_Sales[[#This Row],[Suburb]],lkp_Suburb,0))</f>
        <v>Northern Metropolitan</v>
      </c>
      <c r="P11744" s="6">
        <f>MONTH(tbl_Sales[[#This Row],[Date]])</f>
        <v>9</v>
      </c>
      <c r="Q11744" s="6">
        <f>YEAR(tbl_Sales[[#This Row],[Date]])</f>
        <v>2017</v>
      </c>
    </row>
    <row r="11745" spans="1:17" x14ac:dyDescent="0.25">
      <c r="A11745" s="1">
        <v>42984</v>
      </c>
      <c r="B11745">
        <v>660000</v>
      </c>
      <c r="C11745" t="s">
        <v>2</v>
      </c>
      <c r="D11745" t="s">
        <v>12428</v>
      </c>
      <c r="E11745" t="s">
        <v>10</v>
      </c>
      <c r="F11745">
        <v>3076</v>
      </c>
      <c r="G11745">
        <v>5</v>
      </c>
      <c r="H11745">
        <v>3</v>
      </c>
      <c r="I11745">
        <v>2</v>
      </c>
      <c r="J11745">
        <v>708</v>
      </c>
      <c r="L11745" t="s">
        <v>11920</v>
      </c>
      <c r="M11745" t="s">
        <v>7572</v>
      </c>
      <c r="N11745" t="s">
        <v>7515</v>
      </c>
      <c r="O11745" s="6" t="str">
        <f>INDEX(lkp_Region,MATCH(tbl_Sales[[#This Row],[Suburb]],lkp_Suburb,0))</f>
        <v>Northern Metropolitan</v>
      </c>
      <c r="P11745" s="6">
        <f>MONTH(tbl_Sales[[#This Row],[Date]])</f>
        <v>9</v>
      </c>
      <c r="Q11745" s="6">
        <f>YEAR(tbl_Sales[[#This Row],[Date]])</f>
        <v>2017</v>
      </c>
    </row>
    <row r="11746" spans="1:17" x14ac:dyDescent="0.25">
      <c r="A11746" s="1">
        <v>42984</v>
      </c>
      <c r="B11746">
        <v>790000</v>
      </c>
      <c r="C11746" t="s">
        <v>2</v>
      </c>
      <c r="D11746" t="s">
        <v>12427</v>
      </c>
      <c r="E11746" t="s">
        <v>10</v>
      </c>
      <c r="F11746">
        <v>3082</v>
      </c>
      <c r="G11746">
        <v>4</v>
      </c>
      <c r="H11746">
        <v>2</v>
      </c>
      <c r="I11746">
        <v>2</v>
      </c>
      <c r="J11746">
        <v>530</v>
      </c>
      <c r="K11746">
        <v>1990</v>
      </c>
      <c r="L11746" t="s">
        <v>11921</v>
      </c>
      <c r="M11746" t="s">
        <v>7706</v>
      </c>
      <c r="N11746" t="s">
        <v>7515</v>
      </c>
      <c r="O11746" s="6" t="str">
        <f>INDEX(lkp_Region,MATCH(tbl_Sales[[#This Row],[Suburb]],lkp_Suburb,0))</f>
        <v>Northern Metropolitan</v>
      </c>
      <c r="P11746" s="6">
        <f>MONTH(tbl_Sales[[#This Row],[Date]])</f>
        <v>9</v>
      </c>
      <c r="Q11746" s="6">
        <f>YEAR(tbl_Sales[[#This Row],[Date]])</f>
        <v>2017</v>
      </c>
    </row>
    <row r="11747" spans="1:17" x14ac:dyDescent="0.25">
      <c r="A11747" s="1">
        <v>42984</v>
      </c>
      <c r="B11747">
        <v>835000</v>
      </c>
      <c r="C11747" t="s">
        <v>13</v>
      </c>
      <c r="D11747" t="s">
        <v>12427</v>
      </c>
      <c r="E11747" t="s">
        <v>10</v>
      </c>
      <c r="F11747">
        <v>3151</v>
      </c>
      <c r="G11747">
        <v>3</v>
      </c>
      <c r="H11747">
        <v>2</v>
      </c>
      <c r="I11747">
        <v>2</v>
      </c>
      <c r="J11747">
        <v>347</v>
      </c>
      <c r="K11747">
        <v>2000</v>
      </c>
      <c r="L11747" t="s">
        <v>11922</v>
      </c>
      <c r="M11747" t="s">
        <v>8166</v>
      </c>
      <c r="N11747" t="s">
        <v>14</v>
      </c>
      <c r="O11747" s="6" t="str">
        <f>INDEX(lkp_Region,MATCH(tbl_Sales[[#This Row],[Suburb]],lkp_Suburb,0))</f>
        <v>Eastern Metropolitan</v>
      </c>
      <c r="P11747" s="6">
        <f>MONTH(tbl_Sales[[#This Row],[Date]])</f>
        <v>9</v>
      </c>
      <c r="Q11747" s="6">
        <f>YEAR(tbl_Sales[[#This Row],[Date]])</f>
        <v>2017</v>
      </c>
    </row>
    <row r="11748" spans="1:17" x14ac:dyDescent="0.25">
      <c r="A11748" s="1">
        <v>42984</v>
      </c>
      <c r="B11748">
        <v>750000</v>
      </c>
      <c r="C11748" t="s">
        <v>2</v>
      </c>
      <c r="D11748" t="s">
        <v>12427</v>
      </c>
      <c r="E11748" t="s">
        <v>10</v>
      </c>
      <c r="F11748">
        <v>3166</v>
      </c>
      <c r="G11748">
        <v>3</v>
      </c>
      <c r="H11748">
        <v>2</v>
      </c>
      <c r="I11748">
        <v>2</v>
      </c>
      <c r="J11748">
        <v>321</v>
      </c>
      <c r="K11748">
        <v>2005</v>
      </c>
      <c r="L11748" t="s">
        <v>11923</v>
      </c>
      <c r="M11748" t="s">
        <v>8469</v>
      </c>
      <c r="N11748" t="s">
        <v>31</v>
      </c>
      <c r="O11748" s="6" t="str">
        <f>INDEX(lkp_Region,MATCH(tbl_Sales[[#This Row],[Suburb]],lkp_Suburb,0))</f>
        <v>Southern Metropolitan</v>
      </c>
      <c r="P11748" s="6">
        <f>MONTH(tbl_Sales[[#This Row],[Date]])</f>
        <v>9</v>
      </c>
      <c r="Q11748" s="6">
        <f>YEAR(tbl_Sales[[#This Row],[Date]])</f>
        <v>2017</v>
      </c>
    </row>
    <row r="11749" spans="1:17" x14ac:dyDescent="0.25">
      <c r="A11749" s="1">
        <v>42984</v>
      </c>
      <c r="B11749">
        <v>1122000</v>
      </c>
      <c r="C11749" t="s">
        <v>2</v>
      </c>
      <c r="D11749" t="s">
        <v>12429</v>
      </c>
      <c r="E11749" t="s">
        <v>10</v>
      </c>
      <c r="F11749">
        <v>3167</v>
      </c>
      <c r="G11749">
        <v>3</v>
      </c>
      <c r="H11749">
        <v>1</v>
      </c>
      <c r="I11749">
        <v>2</v>
      </c>
      <c r="J11749">
        <v>732</v>
      </c>
      <c r="L11749" t="s">
        <v>11924</v>
      </c>
      <c r="M11749" t="s">
        <v>43</v>
      </c>
      <c r="N11749" t="s">
        <v>31</v>
      </c>
      <c r="O11749" s="6" t="str">
        <f>INDEX(lkp_Region,MATCH(tbl_Sales[[#This Row],[Suburb]],lkp_Suburb,0))</f>
        <v>South-Eastern Metropolitan</v>
      </c>
      <c r="P11749" s="6">
        <f>MONTH(tbl_Sales[[#This Row],[Date]])</f>
        <v>9</v>
      </c>
      <c r="Q11749" s="6">
        <f>YEAR(tbl_Sales[[#This Row],[Date]])</f>
        <v>2017</v>
      </c>
    </row>
    <row r="11750" spans="1:17" x14ac:dyDescent="0.25">
      <c r="A11750" s="1">
        <v>42984</v>
      </c>
      <c r="B11750">
        <v>545000</v>
      </c>
      <c r="C11750" t="s">
        <v>2</v>
      </c>
      <c r="D11750" t="s">
        <v>12429</v>
      </c>
      <c r="E11750" t="s">
        <v>5</v>
      </c>
      <c r="F11750">
        <v>3023</v>
      </c>
      <c r="G11750">
        <v>3</v>
      </c>
      <c r="H11750">
        <v>2</v>
      </c>
      <c r="I11750">
        <v>2</v>
      </c>
      <c r="J11750">
        <v>301</v>
      </c>
      <c r="L11750" t="s">
        <v>11925</v>
      </c>
      <c r="M11750" t="s">
        <v>7615</v>
      </c>
      <c r="N11750" t="s">
        <v>7542</v>
      </c>
      <c r="O11750" s="6" t="str">
        <f>INDEX(lkp_Region,MATCH(tbl_Sales[[#This Row],[Suburb]],lkp_Suburb,0))</f>
        <v>Western Metropolitan</v>
      </c>
      <c r="P11750" s="6">
        <f>MONTH(tbl_Sales[[#This Row],[Date]])</f>
        <v>9</v>
      </c>
      <c r="Q11750" s="6">
        <f>YEAR(tbl_Sales[[#This Row],[Date]])</f>
        <v>2017</v>
      </c>
    </row>
    <row r="11751" spans="1:17" x14ac:dyDescent="0.25">
      <c r="A11751" s="1">
        <v>42984</v>
      </c>
      <c r="B11751">
        <v>525000</v>
      </c>
      <c r="C11751" t="s">
        <v>13</v>
      </c>
      <c r="D11751" t="s">
        <v>12429</v>
      </c>
      <c r="E11751" t="s">
        <v>5</v>
      </c>
      <c r="F11751">
        <v>3051</v>
      </c>
      <c r="G11751">
        <v>2</v>
      </c>
      <c r="H11751">
        <v>1</v>
      </c>
      <c r="I11751">
        <v>1</v>
      </c>
      <c r="J11751">
        <v>1618</v>
      </c>
      <c r="L11751" t="s">
        <v>11926</v>
      </c>
      <c r="M11751" t="s">
        <v>915</v>
      </c>
      <c r="N11751" t="s">
        <v>88</v>
      </c>
      <c r="O11751" s="6" t="str">
        <f>INDEX(lkp_Region,MATCH(tbl_Sales[[#This Row],[Suburb]],lkp_Suburb,0))</f>
        <v>Northern Metropolitan</v>
      </c>
      <c r="P11751" s="6">
        <f>MONTH(tbl_Sales[[#This Row],[Date]])</f>
        <v>9</v>
      </c>
      <c r="Q11751" s="6">
        <f>YEAR(tbl_Sales[[#This Row],[Date]])</f>
        <v>2017</v>
      </c>
    </row>
    <row r="11752" spans="1:17" x14ac:dyDescent="0.25">
      <c r="A11752" s="1">
        <v>42984</v>
      </c>
      <c r="B11752">
        <v>510000</v>
      </c>
      <c r="C11752" t="s">
        <v>2</v>
      </c>
      <c r="D11752" t="s">
        <v>12425</v>
      </c>
      <c r="E11752" t="s">
        <v>10</v>
      </c>
      <c r="F11752">
        <v>3064</v>
      </c>
      <c r="G11752">
        <v>3</v>
      </c>
      <c r="H11752">
        <v>2</v>
      </c>
      <c r="I11752">
        <v>2</v>
      </c>
      <c r="J11752">
        <v>523</v>
      </c>
      <c r="K11752">
        <v>2000</v>
      </c>
      <c r="L11752" t="s">
        <v>11927</v>
      </c>
      <c r="M11752" t="s">
        <v>8392</v>
      </c>
      <c r="N11752" t="s">
        <v>195</v>
      </c>
      <c r="O11752" s="6" t="str">
        <f>INDEX(lkp_Region,MATCH(tbl_Sales[[#This Row],[Suburb]],lkp_Suburb,0))</f>
        <v>Northern Metropolitan</v>
      </c>
      <c r="P11752" s="6">
        <f>MONTH(tbl_Sales[[#This Row],[Date]])</f>
        <v>9</v>
      </c>
      <c r="Q11752" s="6">
        <f>YEAR(tbl_Sales[[#This Row],[Date]])</f>
        <v>2017</v>
      </c>
    </row>
    <row r="11753" spans="1:17" x14ac:dyDescent="0.25">
      <c r="A11753" s="1">
        <v>42984</v>
      </c>
      <c r="B11753">
        <v>875000</v>
      </c>
      <c r="C11753" t="s">
        <v>2</v>
      </c>
      <c r="D11753" t="s">
        <v>12428</v>
      </c>
      <c r="E11753" t="s">
        <v>10</v>
      </c>
      <c r="F11753">
        <v>3073</v>
      </c>
      <c r="G11753">
        <v>2</v>
      </c>
      <c r="H11753">
        <v>1</v>
      </c>
      <c r="I11753">
        <v>2</v>
      </c>
      <c r="J11753">
        <v>519</v>
      </c>
      <c r="L11753" t="s">
        <v>11928</v>
      </c>
      <c r="M11753" t="s">
        <v>93</v>
      </c>
      <c r="N11753" t="s">
        <v>62</v>
      </c>
      <c r="O11753" s="6" t="str">
        <f>INDEX(lkp_Region,MATCH(tbl_Sales[[#This Row],[Suburb]],lkp_Suburb,0))</f>
        <v>Northern Metropolitan</v>
      </c>
      <c r="P11753" s="6">
        <f>MONTH(tbl_Sales[[#This Row],[Date]])</f>
        <v>9</v>
      </c>
      <c r="Q11753" s="6">
        <f>YEAR(tbl_Sales[[#This Row],[Date]])</f>
        <v>2017</v>
      </c>
    </row>
    <row r="11754" spans="1:17" x14ac:dyDescent="0.25">
      <c r="A11754" s="1">
        <v>42984</v>
      </c>
      <c r="B11754">
        <v>905000</v>
      </c>
      <c r="C11754" t="s">
        <v>2</v>
      </c>
      <c r="D11754" t="s">
        <v>12427</v>
      </c>
      <c r="E11754" t="s">
        <v>5</v>
      </c>
      <c r="F11754">
        <v>3072</v>
      </c>
      <c r="G11754">
        <v>3</v>
      </c>
      <c r="H11754">
        <v>1</v>
      </c>
      <c r="I11754">
        <v>1</v>
      </c>
      <c r="J11754">
        <v>473</v>
      </c>
      <c r="L11754" t="s">
        <v>11929</v>
      </c>
      <c r="M11754" t="s">
        <v>97</v>
      </c>
      <c r="N11754" t="s">
        <v>62</v>
      </c>
      <c r="O11754" s="6" t="str">
        <f>INDEX(lkp_Region,MATCH(tbl_Sales[[#This Row],[Suburb]],lkp_Suburb,0))</f>
        <v>Northern Metropolitan</v>
      </c>
      <c r="P11754" s="6">
        <f>MONTH(tbl_Sales[[#This Row],[Date]])</f>
        <v>9</v>
      </c>
      <c r="Q11754" s="6">
        <f>YEAR(tbl_Sales[[#This Row],[Date]])</f>
        <v>2017</v>
      </c>
    </row>
    <row r="11755" spans="1:17" x14ac:dyDescent="0.25">
      <c r="A11755" s="1">
        <v>42984</v>
      </c>
      <c r="B11755">
        <v>580000</v>
      </c>
      <c r="C11755" t="s">
        <v>51</v>
      </c>
      <c r="D11755" t="s">
        <v>12432</v>
      </c>
      <c r="E11755" t="s">
        <v>5</v>
      </c>
      <c r="F11755">
        <v>3020</v>
      </c>
      <c r="G11755">
        <v>3</v>
      </c>
      <c r="H11755">
        <v>2</v>
      </c>
      <c r="I11755">
        <v>2</v>
      </c>
      <c r="J11755">
        <v>175</v>
      </c>
      <c r="K11755">
        <v>2014</v>
      </c>
      <c r="L11755" t="s">
        <v>11930</v>
      </c>
      <c r="M11755" t="s">
        <v>0</v>
      </c>
      <c r="N11755" t="s">
        <v>3</v>
      </c>
      <c r="O11755" s="6" t="str">
        <f>INDEX(lkp_Region,MATCH(tbl_Sales[[#This Row],[Suburb]],lkp_Suburb,0))</f>
        <v>Western Metropolitan</v>
      </c>
      <c r="P11755" s="6">
        <f>MONTH(tbl_Sales[[#This Row],[Date]])</f>
        <v>9</v>
      </c>
      <c r="Q11755" s="6">
        <f>YEAR(tbl_Sales[[#This Row],[Date]])</f>
        <v>2017</v>
      </c>
    </row>
    <row r="11756" spans="1:17" x14ac:dyDescent="0.25">
      <c r="A11756" s="1">
        <v>42984</v>
      </c>
      <c r="B11756">
        <v>730000</v>
      </c>
      <c r="C11756" t="s">
        <v>2</v>
      </c>
      <c r="D11756" t="s">
        <v>12427</v>
      </c>
      <c r="E11756" t="s">
        <v>10</v>
      </c>
      <c r="F11756">
        <v>3021</v>
      </c>
      <c r="G11756">
        <v>3</v>
      </c>
      <c r="H11756">
        <v>1</v>
      </c>
      <c r="I11756">
        <v>6</v>
      </c>
      <c r="J11756">
        <v>609</v>
      </c>
      <c r="L11756" t="s">
        <v>11931</v>
      </c>
      <c r="M11756" t="s">
        <v>7948</v>
      </c>
      <c r="N11756" t="s">
        <v>3</v>
      </c>
      <c r="O11756" s="6" t="str">
        <f>INDEX(lkp_Region,MATCH(tbl_Sales[[#This Row],[Suburb]],lkp_Suburb,0))</f>
        <v>Western Metropolitan</v>
      </c>
      <c r="P11756" s="6">
        <f>MONTH(tbl_Sales[[#This Row],[Date]])</f>
        <v>9</v>
      </c>
      <c r="Q11756" s="6">
        <f>YEAR(tbl_Sales[[#This Row],[Date]])</f>
        <v>2017</v>
      </c>
    </row>
    <row r="11757" spans="1:17" x14ac:dyDescent="0.25">
      <c r="A11757" s="1">
        <v>42984</v>
      </c>
      <c r="B11757">
        <v>740000</v>
      </c>
      <c r="C11757" t="s">
        <v>2</v>
      </c>
      <c r="D11757" t="s">
        <v>12430</v>
      </c>
      <c r="E11757" t="s">
        <v>10</v>
      </c>
      <c r="F11757">
        <v>3037</v>
      </c>
      <c r="G11757">
        <v>4</v>
      </c>
      <c r="H11757">
        <v>2</v>
      </c>
      <c r="I11757">
        <v>2</v>
      </c>
      <c r="J11757">
        <v>1017</v>
      </c>
      <c r="K11757">
        <v>2000</v>
      </c>
      <c r="L11757" t="s">
        <v>11932</v>
      </c>
      <c r="M11757" t="s">
        <v>8676</v>
      </c>
      <c r="N11757" t="s">
        <v>3</v>
      </c>
      <c r="O11757" s="6" t="str">
        <f>INDEX(lkp_Region,MATCH(tbl_Sales[[#This Row],[Suburb]],lkp_Suburb,0))</f>
        <v>Western Metropolitan</v>
      </c>
      <c r="P11757" s="6">
        <f>MONTH(tbl_Sales[[#This Row],[Date]])</f>
        <v>9</v>
      </c>
      <c r="Q11757" s="6">
        <f>YEAR(tbl_Sales[[#This Row],[Date]])</f>
        <v>2017</v>
      </c>
    </row>
    <row r="11758" spans="1:17" x14ac:dyDescent="0.25">
      <c r="A11758" s="1">
        <v>42984</v>
      </c>
      <c r="B11758">
        <v>1460000</v>
      </c>
      <c r="C11758" t="s">
        <v>2</v>
      </c>
      <c r="D11758" t="s">
        <v>12427</v>
      </c>
      <c r="E11758" t="s">
        <v>10</v>
      </c>
      <c r="F11758">
        <v>3190</v>
      </c>
      <c r="G11758">
        <v>3</v>
      </c>
      <c r="H11758">
        <v>2</v>
      </c>
      <c r="I11758">
        <v>2</v>
      </c>
      <c r="J11758">
        <v>725</v>
      </c>
      <c r="L11758" t="s">
        <v>11933</v>
      </c>
      <c r="M11758" t="s">
        <v>7808</v>
      </c>
      <c r="N11758" t="s">
        <v>107</v>
      </c>
      <c r="O11758" s="6" t="str">
        <f>INDEX(lkp_Region,MATCH(tbl_Sales[[#This Row],[Suburb]],lkp_Suburb,0))</f>
        <v>Southern Metropolitan</v>
      </c>
      <c r="P11758" s="6">
        <f>MONTH(tbl_Sales[[#This Row],[Date]])</f>
        <v>9</v>
      </c>
      <c r="Q11758" s="6">
        <f>YEAR(tbl_Sales[[#This Row],[Date]])</f>
        <v>2017</v>
      </c>
    </row>
    <row r="11759" spans="1:17" x14ac:dyDescent="0.25">
      <c r="A11759" s="1">
        <v>42984</v>
      </c>
      <c r="B11759">
        <v>900000</v>
      </c>
      <c r="C11759" t="s">
        <v>2</v>
      </c>
      <c r="D11759" t="s">
        <v>12424</v>
      </c>
      <c r="E11759" t="s">
        <v>10</v>
      </c>
      <c r="F11759">
        <v>3088</v>
      </c>
      <c r="G11759">
        <v>4</v>
      </c>
      <c r="H11759">
        <v>3</v>
      </c>
      <c r="I11759">
        <v>1</v>
      </c>
      <c r="J11759">
        <v>807</v>
      </c>
      <c r="K11759">
        <v>1975</v>
      </c>
      <c r="L11759" t="s">
        <v>11934</v>
      </c>
      <c r="M11759" t="s">
        <v>7635</v>
      </c>
      <c r="N11759" t="s">
        <v>150</v>
      </c>
      <c r="O11759" s="6" t="str">
        <f>INDEX(lkp_Region,MATCH(tbl_Sales[[#This Row],[Suburb]],lkp_Suburb,0))</f>
        <v>Northern Metropolitan</v>
      </c>
      <c r="P11759" s="6">
        <f>MONTH(tbl_Sales[[#This Row],[Date]])</f>
        <v>9</v>
      </c>
      <c r="Q11759" s="6">
        <f>YEAR(tbl_Sales[[#This Row],[Date]])</f>
        <v>2017</v>
      </c>
    </row>
    <row r="11760" spans="1:17" x14ac:dyDescent="0.25">
      <c r="A11760" s="1">
        <v>42985</v>
      </c>
      <c r="B11760">
        <v>335000</v>
      </c>
      <c r="C11760" t="s">
        <v>2</v>
      </c>
      <c r="D11760" t="s">
        <v>12430</v>
      </c>
      <c r="E11760" t="s">
        <v>10</v>
      </c>
      <c r="F11760">
        <v>3030</v>
      </c>
      <c r="G11760">
        <v>2</v>
      </c>
      <c r="H11760">
        <v>1</v>
      </c>
      <c r="I11760">
        <v>1</v>
      </c>
      <c r="J11760">
        <v>190</v>
      </c>
      <c r="K11760">
        <v>1980</v>
      </c>
      <c r="L11760" t="s">
        <v>11935</v>
      </c>
      <c r="M11760" t="s">
        <v>8069</v>
      </c>
      <c r="N11760" t="s">
        <v>7964</v>
      </c>
      <c r="O11760" s="6" t="str">
        <f>INDEX(lkp_Region,MATCH(tbl_Sales[[#This Row],[Suburb]],lkp_Suburb,0))</f>
        <v>Western Metropolitan</v>
      </c>
      <c r="P11760" s="6">
        <f>MONTH(tbl_Sales[[#This Row],[Date]])</f>
        <v>9</v>
      </c>
      <c r="Q11760" s="6">
        <f>YEAR(tbl_Sales[[#This Row],[Date]])</f>
        <v>2017</v>
      </c>
    </row>
    <row r="11761" spans="1:17" x14ac:dyDescent="0.25">
      <c r="A11761" s="1">
        <v>42985</v>
      </c>
      <c r="B11761">
        <v>501000</v>
      </c>
      <c r="C11761" t="s">
        <v>13</v>
      </c>
      <c r="D11761" t="s">
        <v>12429</v>
      </c>
      <c r="E11761" t="s">
        <v>10</v>
      </c>
      <c r="F11761">
        <v>3146</v>
      </c>
      <c r="G11761">
        <v>2</v>
      </c>
      <c r="H11761">
        <v>1</v>
      </c>
      <c r="I11761">
        <v>1</v>
      </c>
      <c r="J11761">
        <v>2015</v>
      </c>
      <c r="K11761">
        <v>1960</v>
      </c>
      <c r="L11761" t="s">
        <v>11936</v>
      </c>
      <c r="M11761" t="s">
        <v>102</v>
      </c>
      <c r="N11761" t="s">
        <v>76</v>
      </c>
      <c r="O11761" s="6" t="str">
        <f>INDEX(lkp_Region,MATCH(tbl_Sales[[#This Row],[Suburb]],lkp_Suburb,0))</f>
        <v>Southern Metropolitan</v>
      </c>
      <c r="P11761" s="6">
        <f>MONTH(tbl_Sales[[#This Row],[Date]])</f>
        <v>9</v>
      </c>
      <c r="Q11761" s="6">
        <f>YEAR(tbl_Sales[[#This Row],[Date]])</f>
        <v>2017</v>
      </c>
    </row>
    <row r="11762" spans="1:17" x14ac:dyDescent="0.25">
      <c r="A11762" s="1">
        <v>42985</v>
      </c>
      <c r="B11762">
        <v>520000</v>
      </c>
      <c r="C11762" t="s">
        <v>13</v>
      </c>
      <c r="D11762" t="s">
        <v>12427</v>
      </c>
      <c r="E11762" t="s">
        <v>10</v>
      </c>
      <c r="F11762">
        <v>3184</v>
      </c>
      <c r="G11762">
        <v>2</v>
      </c>
      <c r="H11762">
        <v>1</v>
      </c>
      <c r="I11762">
        <v>1</v>
      </c>
      <c r="J11762">
        <v>3256</v>
      </c>
      <c r="K11762">
        <v>1970</v>
      </c>
      <c r="L11762" t="s">
        <v>11937</v>
      </c>
      <c r="M11762" t="s">
        <v>58</v>
      </c>
      <c r="N11762" t="s">
        <v>26</v>
      </c>
      <c r="O11762" s="6" t="str">
        <f>INDEX(lkp_Region,MATCH(tbl_Sales[[#This Row],[Suburb]],lkp_Suburb,0))</f>
        <v>Southern Metropolitan</v>
      </c>
      <c r="P11762" s="6">
        <f>MONTH(tbl_Sales[[#This Row],[Date]])</f>
        <v>9</v>
      </c>
      <c r="Q11762" s="6">
        <f>YEAR(tbl_Sales[[#This Row],[Date]])</f>
        <v>2017</v>
      </c>
    </row>
    <row r="11763" spans="1:17" x14ac:dyDescent="0.25">
      <c r="A11763" s="1">
        <v>42985</v>
      </c>
      <c r="B11763">
        <v>1054000</v>
      </c>
      <c r="C11763" t="s">
        <v>2</v>
      </c>
      <c r="D11763" t="s">
        <v>12423</v>
      </c>
      <c r="E11763" t="s">
        <v>10</v>
      </c>
      <c r="F11763">
        <v>3095</v>
      </c>
      <c r="G11763">
        <v>4</v>
      </c>
      <c r="H11763">
        <v>3</v>
      </c>
      <c r="I11763">
        <v>2</v>
      </c>
      <c r="J11763">
        <v>791</v>
      </c>
      <c r="K11763">
        <v>1974</v>
      </c>
      <c r="L11763" t="s">
        <v>11938</v>
      </c>
      <c r="M11763" t="s">
        <v>7521</v>
      </c>
      <c r="N11763" t="s">
        <v>7523</v>
      </c>
      <c r="O11763" s="6" t="str">
        <f>INDEX(lkp_Region,MATCH(tbl_Sales[[#This Row],[Suburb]],lkp_Suburb,0))</f>
        <v>Eastern Metropolitan</v>
      </c>
      <c r="P11763" s="6">
        <f>MONTH(tbl_Sales[[#This Row],[Date]])</f>
        <v>9</v>
      </c>
      <c r="Q11763" s="6">
        <f>YEAR(tbl_Sales[[#This Row],[Date]])</f>
        <v>2017</v>
      </c>
    </row>
    <row r="11764" spans="1:17" x14ac:dyDescent="0.25">
      <c r="A11764" s="1">
        <v>42985</v>
      </c>
      <c r="B11764">
        <v>1310000</v>
      </c>
      <c r="C11764" t="s">
        <v>2</v>
      </c>
      <c r="D11764" t="s">
        <v>12427</v>
      </c>
      <c r="E11764" t="s">
        <v>10</v>
      </c>
      <c r="F11764">
        <v>3056</v>
      </c>
      <c r="G11764">
        <v>3</v>
      </c>
      <c r="H11764">
        <v>1</v>
      </c>
      <c r="I11764">
        <v>1</v>
      </c>
      <c r="J11764">
        <v>302</v>
      </c>
      <c r="K11764">
        <v>1910</v>
      </c>
      <c r="L11764" t="s">
        <v>11939</v>
      </c>
      <c r="M11764" t="s">
        <v>117</v>
      </c>
      <c r="N11764" t="s">
        <v>18</v>
      </c>
      <c r="O11764" s="6" t="str">
        <f>INDEX(lkp_Region,MATCH(tbl_Sales[[#This Row],[Suburb]],lkp_Suburb,0))</f>
        <v>Northern Metropolitan</v>
      </c>
      <c r="P11764" s="6">
        <f>MONTH(tbl_Sales[[#This Row],[Date]])</f>
        <v>9</v>
      </c>
      <c r="Q11764" s="6">
        <f>YEAR(tbl_Sales[[#This Row],[Date]])</f>
        <v>2017</v>
      </c>
    </row>
    <row r="11765" spans="1:17" x14ac:dyDescent="0.25">
      <c r="A11765" s="1">
        <v>42985</v>
      </c>
      <c r="B11765">
        <v>900000</v>
      </c>
      <c r="C11765" t="s">
        <v>51</v>
      </c>
      <c r="D11765" t="s">
        <v>12425</v>
      </c>
      <c r="E11765" t="s">
        <v>5</v>
      </c>
      <c r="F11765">
        <v>3149</v>
      </c>
      <c r="G11765">
        <v>3</v>
      </c>
      <c r="H11765">
        <v>2</v>
      </c>
      <c r="I11765">
        <v>2</v>
      </c>
      <c r="J11765">
        <v>344</v>
      </c>
      <c r="K11765">
        <v>2000</v>
      </c>
      <c r="L11765" t="s">
        <v>11940</v>
      </c>
      <c r="M11765" t="s">
        <v>7758</v>
      </c>
      <c r="N11765" t="s">
        <v>31</v>
      </c>
      <c r="O11765" s="6" t="str">
        <f>INDEX(lkp_Region,MATCH(tbl_Sales[[#This Row],[Suburb]],lkp_Suburb,0))</f>
        <v>Eastern Metropolitan</v>
      </c>
      <c r="P11765" s="6">
        <f>MONTH(tbl_Sales[[#This Row],[Date]])</f>
        <v>9</v>
      </c>
      <c r="Q11765" s="6">
        <f>YEAR(tbl_Sales[[#This Row],[Date]])</f>
        <v>2017</v>
      </c>
    </row>
    <row r="11766" spans="1:17" x14ac:dyDescent="0.25">
      <c r="A11766" s="1">
        <v>42985</v>
      </c>
      <c r="B11766">
        <v>1001000</v>
      </c>
      <c r="C11766" t="s">
        <v>2</v>
      </c>
      <c r="D11766" t="s">
        <v>12424</v>
      </c>
      <c r="E11766" t="s">
        <v>10</v>
      </c>
      <c r="F11766">
        <v>3170</v>
      </c>
      <c r="G11766">
        <v>3</v>
      </c>
      <c r="H11766">
        <v>1</v>
      </c>
      <c r="I11766">
        <v>2</v>
      </c>
      <c r="J11766">
        <v>727</v>
      </c>
      <c r="K11766">
        <v>1970</v>
      </c>
      <c r="L11766" t="s">
        <v>11941</v>
      </c>
      <c r="M11766" t="s">
        <v>8310</v>
      </c>
      <c r="N11766" t="s">
        <v>31</v>
      </c>
      <c r="O11766" s="6" t="str">
        <f>INDEX(lkp_Region,MATCH(tbl_Sales[[#This Row],[Suburb]],lkp_Suburb,0))</f>
        <v>South-Eastern Metropolitan</v>
      </c>
      <c r="P11766" s="6">
        <f>MONTH(tbl_Sales[[#This Row],[Date]])</f>
        <v>9</v>
      </c>
      <c r="Q11766" s="6">
        <f>YEAR(tbl_Sales[[#This Row],[Date]])</f>
        <v>2017</v>
      </c>
    </row>
    <row r="11767" spans="1:17" x14ac:dyDescent="0.25">
      <c r="A11767" s="1">
        <v>42985</v>
      </c>
      <c r="B11767">
        <v>1250000</v>
      </c>
      <c r="C11767" t="s">
        <v>2</v>
      </c>
      <c r="D11767" t="s">
        <v>12427</v>
      </c>
      <c r="E11767" t="s">
        <v>5</v>
      </c>
      <c r="F11767">
        <v>3168</v>
      </c>
      <c r="G11767">
        <v>4</v>
      </c>
      <c r="H11767">
        <v>1</v>
      </c>
      <c r="I11767">
        <v>1</v>
      </c>
      <c r="J11767">
        <v>711</v>
      </c>
      <c r="K11767">
        <v>1960</v>
      </c>
      <c r="L11767" t="s">
        <v>11942</v>
      </c>
      <c r="M11767" t="s">
        <v>7857</v>
      </c>
      <c r="N11767" t="s">
        <v>31</v>
      </c>
      <c r="O11767" s="6" t="str">
        <f>INDEX(lkp_Region,MATCH(tbl_Sales[[#This Row],[Suburb]],lkp_Suburb,0))</f>
        <v>South-Eastern Metropolitan</v>
      </c>
      <c r="P11767" s="6">
        <f>MONTH(tbl_Sales[[#This Row],[Date]])</f>
        <v>9</v>
      </c>
      <c r="Q11767" s="6">
        <f>YEAR(tbl_Sales[[#This Row],[Date]])</f>
        <v>2017</v>
      </c>
    </row>
    <row r="11768" spans="1:17" x14ac:dyDescent="0.25">
      <c r="A11768" s="1">
        <v>42985</v>
      </c>
      <c r="B11768">
        <v>1300000</v>
      </c>
      <c r="C11768" t="s">
        <v>2</v>
      </c>
      <c r="D11768" t="s">
        <v>12431</v>
      </c>
      <c r="E11768" t="s">
        <v>5</v>
      </c>
      <c r="F11768">
        <v>3012</v>
      </c>
      <c r="G11768">
        <v>4</v>
      </c>
      <c r="H11768">
        <v>2</v>
      </c>
      <c r="I11768">
        <v>2</v>
      </c>
      <c r="J11768">
        <v>588</v>
      </c>
      <c r="K11768">
        <v>1970</v>
      </c>
      <c r="L11768" t="s">
        <v>11943</v>
      </c>
      <c r="M11768" t="s">
        <v>53</v>
      </c>
      <c r="N11768" t="s">
        <v>21</v>
      </c>
      <c r="O11768" s="6" t="str">
        <f>INDEX(lkp_Region,MATCH(tbl_Sales[[#This Row],[Suburb]],lkp_Suburb,0))</f>
        <v>Western Metropolitan</v>
      </c>
      <c r="P11768" s="6">
        <f>MONTH(tbl_Sales[[#This Row],[Date]])</f>
        <v>9</v>
      </c>
      <c r="Q11768" s="6">
        <f>YEAR(tbl_Sales[[#This Row],[Date]])</f>
        <v>2017</v>
      </c>
    </row>
    <row r="11769" spans="1:17" x14ac:dyDescent="0.25">
      <c r="A11769" s="1">
        <v>42985</v>
      </c>
      <c r="B11769">
        <v>1138000</v>
      </c>
      <c r="C11769" t="s">
        <v>2</v>
      </c>
      <c r="D11769" t="s">
        <v>12423</v>
      </c>
      <c r="E11769" t="s">
        <v>10</v>
      </c>
      <c r="F11769">
        <v>3107</v>
      </c>
      <c r="G11769">
        <v>3</v>
      </c>
      <c r="H11769">
        <v>2</v>
      </c>
      <c r="I11769">
        <v>2</v>
      </c>
      <c r="J11769">
        <v>706</v>
      </c>
      <c r="K11769">
        <v>1970</v>
      </c>
      <c r="L11769" t="s">
        <v>11944</v>
      </c>
      <c r="M11769" t="s">
        <v>586</v>
      </c>
      <c r="N11769" t="s">
        <v>128</v>
      </c>
      <c r="O11769" s="6" t="str">
        <f>INDEX(lkp_Region,MATCH(tbl_Sales[[#This Row],[Suburb]],lkp_Suburb,0))</f>
        <v>Eastern Metropolitan</v>
      </c>
      <c r="P11769" s="6">
        <f>MONTH(tbl_Sales[[#This Row],[Date]])</f>
        <v>9</v>
      </c>
      <c r="Q11769" s="6">
        <f>YEAR(tbl_Sales[[#This Row],[Date]])</f>
        <v>2017</v>
      </c>
    </row>
    <row r="11770" spans="1:17" x14ac:dyDescent="0.25">
      <c r="A11770" s="1">
        <v>42985</v>
      </c>
      <c r="B11770">
        <v>2000000</v>
      </c>
      <c r="C11770" t="s">
        <v>2</v>
      </c>
      <c r="D11770" t="s">
        <v>12423</v>
      </c>
      <c r="E11770" t="s">
        <v>5</v>
      </c>
      <c r="F11770">
        <v>3107</v>
      </c>
      <c r="G11770">
        <v>6</v>
      </c>
      <c r="H11770">
        <v>3</v>
      </c>
      <c r="I11770">
        <v>2</v>
      </c>
      <c r="J11770">
        <v>1054</v>
      </c>
      <c r="K11770">
        <v>1970</v>
      </c>
      <c r="L11770" t="s">
        <v>11945</v>
      </c>
      <c r="M11770" t="s">
        <v>586</v>
      </c>
      <c r="N11770" t="s">
        <v>128</v>
      </c>
      <c r="O11770" s="6" t="str">
        <f>INDEX(lkp_Region,MATCH(tbl_Sales[[#This Row],[Suburb]],lkp_Suburb,0))</f>
        <v>Eastern Metropolitan</v>
      </c>
      <c r="P11770" s="6">
        <f>MONTH(tbl_Sales[[#This Row],[Date]])</f>
        <v>9</v>
      </c>
      <c r="Q11770" s="6">
        <f>YEAR(tbl_Sales[[#This Row],[Date]])</f>
        <v>2017</v>
      </c>
    </row>
    <row r="11771" spans="1:17" x14ac:dyDescent="0.25">
      <c r="A11771" s="1">
        <v>42985</v>
      </c>
      <c r="B11771">
        <v>639000</v>
      </c>
      <c r="C11771" t="s">
        <v>13</v>
      </c>
      <c r="D11771" t="s">
        <v>12427</v>
      </c>
      <c r="E11771" t="s">
        <v>10</v>
      </c>
      <c r="F11771">
        <v>3196</v>
      </c>
      <c r="G11771">
        <v>2</v>
      </c>
      <c r="H11771">
        <v>1</v>
      </c>
      <c r="I11771">
        <v>2</v>
      </c>
      <c r="J11771">
        <v>278</v>
      </c>
      <c r="K11771">
        <v>1980</v>
      </c>
      <c r="L11771" t="s">
        <v>11946</v>
      </c>
      <c r="M11771" t="s">
        <v>8708</v>
      </c>
      <c r="N11771" t="s">
        <v>45</v>
      </c>
      <c r="O11771" s="6" t="str">
        <f>INDEX(lkp_Region,MATCH(tbl_Sales[[#This Row],[Suburb]],lkp_Suburb,0))</f>
        <v>South-Eastern Metropolitan</v>
      </c>
      <c r="P11771" s="6">
        <f>MONTH(tbl_Sales[[#This Row],[Date]])</f>
        <v>9</v>
      </c>
      <c r="Q11771" s="6">
        <f>YEAR(tbl_Sales[[#This Row],[Date]])</f>
        <v>2017</v>
      </c>
    </row>
    <row r="11772" spans="1:17" x14ac:dyDescent="0.25">
      <c r="A11772" s="1">
        <v>42985</v>
      </c>
      <c r="B11772">
        <v>476500</v>
      </c>
      <c r="C11772" t="s">
        <v>2</v>
      </c>
      <c r="D11772" t="s">
        <v>12428</v>
      </c>
      <c r="E11772" t="s">
        <v>5</v>
      </c>
      <c r="F11772">
        <v>3059</v>
      </c>
      <c r="G11772">
        <v>3</v>
      </c>
      <c r="H11772">
        <v>1</v>
      </c>
      <c r="I11772">
        <v>1</v>
      </c>
      <c r="J11772">
        <v>321</v>
      </c>
      <c r="L11772" t="s">
        <v>11947</v>
      </c>
      <c r="M11772" t="s">
        <v>7544</v>
      </c>
      <c r="N11772" t="s">
        <v>195</v>
      </c>
      <c r="O11772" s="6" t="str">
        <f>INDEX(lkp_Region,MATCH(tbl_Sales[[#This Row],[Suburb]],lkp_Suburb,0))</f>
        <v>Northern Metropolitan</v>
      </c>
      <c r="P11772" s="6">
        <f>MONTH(tbl_Sales[[#This Row],[Date]])</f>
        <v>9</v>
      </c>
      <c r="Q11772" s="6">
        <f>YEAR(tbl_Sales[[#This Row],[Date]])</f>
        <v>2017</v>
      </c>
    </row>
    <row r="11773" spans="1:17" x14ac:dyDescent="0.25">
      <c r="A11773" s="1">
        <v>42985</v>
      </c>
      <c r="B11773">
        <v>1050000</v>
      </c>
      <c r="C11773" t="s">
        <v>2</v>
      </c>
      <c r="D11773" t="s">
        <v>12427</v>
      </c>
      <c r="E11773" t="s">
        <v>5</v>
      </c>
      <c r="F11773">
        <v>3163</v>
      </c>
      <c r="G11773">
        <v>3</v>
      </c>
      <c r="H11773">
        <v>1</v>
      </c>
      <c r="I11773">
        <v>2</v>
      </c>
      <c r="J11773">
        <v>184</v>
      </c>
      <c r="K11773">
        <v>1990</v>
      </c>
      <c r="L11773" t="s">
        <v>11948</v>
      </c>
      <c r="M11773" t="s">
        <v>201</v>
      </c>
      <c r="N11773" t="s">
        <v>57</v>
      </c>
      <c r="O11773" s="6" t="str">
        <f>INDEX(lkp_Region,MATCH(tbl_Sales[[#This Row],[Suburb]],lkp_Suburb,0))</f>
        <v>Southern Metropolitan</v>
      </c>
      <c r="P11773" s="6">
        <f>MONTH(tbl_Sales[[#This Row],[Date]])</f>
        <v>9</v>
      </c>
      <c r="Q11773" s="6">
        <f>YEAR(tbl_Sales[[#This Row],[Date]])</f>
        <v>2017</v>
      </c>
    </row>
    <row r="11774" spans="1:17" x14ac:dyDescent="0.25">
      <c r="A11774" s="1">
        <v>42985</v>
      </c>
      <c r="B11774">
        <v>502000</v>
      </c>
      <c r="C11774" t="s">
        <v>13</v>
      </c>
      <c r="D11774" t="s">
        <v>12423</v>
      </c>
      <c r="E11774" t="s">
        <v>5</v>
      </c>
      <c r="F11774">
        <v>3073</v>
      </c>
      <c r="G11774">
        <v>2</v>
      </c>
      <c r="H11774">
        <v>1</v>
      </c>
      <c r="I11774">
        <v>2</v>
      </c>
      <c r="J11774">
        <v>230</v>
      </c>
      <c r="K11774">
        <v>2015</v>
      </c>
      <c r="L11774" t="s">
        <v>11949</v>
      </c>
      <c r="M11774" t="s">
        <v>93</v>
      </c>
      <c r="N11774" t="s">
        <v>62</v>
      </c>
      <c r="O11774" s="6" t="str">
        <f>INDEX(lkp_Region,MATCH(tbl_Sales[[#This Row],[Suburb]],lkp_Suburb,0))</f>
        <v>Northern Metropolitan</v>
      </c>
      <c r="P11774" s="6">
        <f>MONTH(tbl_Sales[[#This Row],[Date]])</f>
        <v>9</v>
      </c>
      <c r="Q11774" s="6">
        <f>YEAR(tbl_Sales[[#This Row],[Date]])</f>
        <v>2017</v>
      </c>
    </row>
    <row r="11775" spans="1:17" x14ac:dyDescent="0.25">
      <c r="A11775" s="1">
        <v>42985</v>
      </c>
      <c r="B11775">
        <v>820000</v>
      </c>
      <c r="C11775" t="s">
        <v>2</v>
      </c>
      <c r="D11775" t="s">
        <v>12432</v>
      </c>
      <c r="E11775" t="s">
        <v>5</v>
      </c>
      <c r="F11775">
        <v>3072</v>
      </c>
      <c r="G11775">
        <v>2</v>
      </c>
      <c r="H11775">
        <v>1</v>
      </c>
      <c r="I11775">
        <v>1</v>
      </c>
      <c r="J11775">
        <v>155</v>
      </c>
      <c r="L11775" t="s">
        <v>11950</v>
      </c>
      <c r="M11775" t="s">
        <v>97</v>
      </c>
      <c r="N11775" t="s">
        <v>62</v>
      </c>
      <c r="O11775" s="6" t="str">
        <f>INDEX(lkp_Region,MATCH(tbl_Sales[[#This Row],[Suburb]],lkp_Suburb,0))</f>
        <v>Northern Metropolitan</v>
      </c>
      <c r="P11775" s="6">
        <f>MONTH(tbl_Sales[[#This Row],[Date]])</f>
        <v>9</v>
      </c>
      <c r="Q11775" s="6">
        <f>YEAR(tbl_Sales[[#This Row],[Date]])</f>
        <v>2017</v>
      </c>
    </row>
    <row r="11776" spans="1:17" x14ac:dyDescent="0.25">
      <c r="A11776" s="1">
        <v>42985</v>
      </c>
      <c r="B11776">
        <v>400000</v>
      </c>
      <c r="C11776" t="s">
        <v>2</v>
      </c>
      <c r="D11776" t="s">
        <v>12425</v>
      </c>
      <c r="E11776" t="s">
        <v>5</v>
      </c>
      <c r="F11776">
        <v>3976</v>
      </c>
      <c r="G11776">
        <v>3</v>
      </c>
      <c r="H11776">
        <v>1</v>
      </c>
      <c r="I11776">
        <v>1</v>
      </c>
      <c r="J11776">
        <v>301</v>
      </c>
      <c r="K11776">
        <v>1998</v>
      </c>
      <c r="L11776" t="s">
        <v>7665</v>
      </c>
      <c r="M11776" t="s">
        <v>10399</v>
      </c>
      <c r="N11776" t="s">
        <v>7735</v>
      </c>
      <c r="O11776" s="6" t="str">
        <f>INDEX(lkp_Region,MATCH(tbl_Sales[[#This Row],[Suburb]],lkp_Suburb,0))</f>
        <v>South-Eastern Metropolitan</v>
      </c>
      <c r="P11776" s="6">
        <f>MONTH(tbl_Sales[[#This Row],[Date]])</f>
        <v>9</v>
      </c>
      <c r="Q11776" s="6">
        <f>YEAR(tbl_Sales[[#This Row],[Date]])</f>
        <v>2017</v>
      </c>
    </row>
    <row r="11777" spans="1:17" x14ac:dyDescent="0.25">
      <c r="A11777" s="1">
        <v>42985</v>
      </c>
      <c r="B11777">
        <v>620000</v>
      </c>
      <c r="C11777" t="s">
        <v>2</v>
      </c>
      <c r="D11777" t="s">
        <v>12424</v>
      </c>
      <c r="E11777" t="s">
        <v>10</v>
      </c>
      <c r="F11777">
        <v>3805</v>
      </c>
      <c r="G11777">
        <v>3</v>
      </c>
      <c r="H11777">
        <v>2</v>
      </c>
      <c r="I11777">
        <v>2</v>
      </c>
      <c r="J11777">
        <v>668</v>
      </c>
      <c r="L11777" t="s">
        <v>11951</v>
      </c>
      <c r="M11777" t="s">
        <v>7923</v>
      </c>
      <c r="N11777" t="s">
        <v>7735</v>
      </c>
      <c r="O11777" s="6" t="str">
        <f>INDEX(lkp_Region,MATCH(tbl_Sales[[#This Row],[Suburb]],lkp_Suburb,0))</f>
        <v>South-Eastern Metropolitan</v>
      </c>
      <c r="P11777" s="6">
        <f>MONTH(tbl_Sales[[#This Row],[Date]])</f>
        <v>9</v>
      </c>
      <c r="Q11777" s="6">
        <f>YEAR(tbl_Sales[[#This Row],[Date]])</f>
        <v>2017</v>
      </c>
    </row>
    <row r="11778" spans="1:17" x14ac:dyDescent="0.25">
      <c r="A11778" s="1">
        <v>42985</v>
      </c>
      <c r="B11778">
        <v>475000</v>
      </c>
      <c r="C11778" t="s">
        <v>2</v>
      </c>
      <c r="D11778" t="s">
        <v>12426</v>
      </c>
      <c r="E11778" t="s">
        <v>10</v>
      </c>
      <c r="F11778">
        <v>3037</v>
      </c>
      <c r="G11778">
        <v>3</v>
      </c>
      <c r="H11778">
        <v>2</v>
      </c>
      <c r="I11778">
        <v>2</v>
      </c>
      <c r="J11778">
        <v>358</v>
      </c>
      <c r="K11778">
        <v>1990</v>
      </c>
      <c r="L11778" t="s">
        <v>11952</v>
      </c>
      <c r="M11778" t="s">
        <v>10890</v>
      </c>
      <c r="N11778" t="s">
        <v>3</v>
      </c>
      <c r="O11778" s="6" t="str">
        <f>INDEX(lkp_Region,MATCH(tbl_Sales[[#This Row],[Suburb]],lkp_Suburb,0))</f>
        <v>Western Metropolitan</v>
      </c>
      <c r="P11778" s="6">
        <f>MONTH(tbl_Sales[[#This Row],[Date]])</f>
        <v>9</v>
      </c>
      <c r="Q11778" s="6">
        <f>YEAR(tbl_Sales[[#This Row],[Date]])</f>
        <v>2017</v>
      </c>
    </row>
    <row r="11779" spans="1:17" x14ac:dyDescent="0.25">
      <c r="A11779" s="1">
        <v>42985</v>
      </c>
      <c r="B11779">
        <v>800000</v>
      </c>
      <c r="C11779" t="s">
        <v>2</v>
      </c>
      <c r="D11779" t="s">
        <v>12423</v>
      </c>
      <c r="E11779" t="s">
        <v>5</v>
      </c>
      <c r="F11779">
        <v>3038</v>
      </c>
      <c r="G11779">
        <v>4</v>
      </c>
      <c r="H11779">
        <v>3</v>
      </c>
      <c r="I11779">
        <v>6</v>
      </c>
      <c r="J11779">
        <v>876</v>
      </c>
      <c r="L11779" t="s">
        <v>11953</v>
      </c>
      <c r="M11779" t="s">
        <v>7992</v>
      </c>
      <c r="N11779" t="s">
        <v>3</v>
      </c>
      <c r="O11779" s="6" t="str">
        <f>INDEX(lkp_Region,MATCH(tbl_Sales[[#This Row],[Suburb]],lkp_Suburb,0))</f>
        <v>Western Metropolitan</v>
      </c>
      <c r="P11779" s="6">
        <f>MONTH(tbl_Sales[[#This Row],[Date]])</f>
        <v>9</v>
      </c>
      <c r="Q11779" s="6">
        <f>YEAR(tbl_Sales[[#This Row],[Date]])</f>
        <v>2017</v>
      </c>
    </row>
    <row r="11780" spans="1:17" x14ac:dyDescent="0.25">
      <c r="A11780" s="1">
        <v>42985</v>
      </c>
      <c r="B11780">
        <v>695000</v>
      </c>
      <c r="C11780" t="s">
        <v>13</v>
      </c>
      <c r="D11780" t="s">
        <v>12426</v>
      </c>
      <c r="E11780" t="s">
        <v>10</v>
      </c>
      <c r="F11780">
        <v>3088</v>
      </c>
      <c r="G11780">
        <v>2</v>
      </c>
      <c r="H11780">
        <v>2</v>
      </c>
      <c r="I11780">
        <v>1</v>
      </c>
      <c r="J11780">
        <v>208</v>
      </c>
      <c r="K11780">
        <v>2000</v>
      </c>
      <c r="L11780" t="s">
        <v>11954</v>
      </c>
      <c r="M11780" t="s">
        <v>7635</v>
      </c>
      <c r="N11780" t="s">
        <v>150</v>
      </c>
      <c r="O11780" s="6" t="str">
        <f>INDEX(lkp_Region,MATCH(tbl_Sales[[#This Row],[Suburb]],lkp_Suburb,0))</f>
        <v>Northern Metropolitan</v>
      </c>
      <c r="P11780" s="6">
        <f>MONTH(tbl_Sales[[#This Row],[Date]])</f>
        <v>9</v>
      </c>
      <c r="Q11780" s="6">
        <f>YEAR(tbl_Sales[[#This Row],[Date]])</f>
        <v>2017</v>
      </c>
    </row>
    <row r="11781" spans="1:17" x14ac:dyDescent="0.25">
      <c r="A11781" s="1">
        <v>42985</v>
      </c>
      <c r="B11781">
        <v>866000</v>
      </c>
      <c r="C11781" t="s">
        <v>2</v>
      </c>
      <c r="D11781" t="s">
        <v>12428</v>
      </c>
      <c r="E11781" t="s">
        <v>10</v>
      </c>
      <c r="F11781">
        <v>3088</v>
      </c>
      <c r="G11781">
        <v>3</v>
      </c>
      <c r="H11781">
        <v>2</v>
      </c>
      <c r="I11781">
        <v>2</v>
      </c>
      <c r="J11781">
        <v>743</v>
      </c>
      <c r="K11781">
        <v>1980</v>
      </c>
      <c r="L11781" t="s">
        <v>11955</v>
      </c>
      <c r="M11781" t="s">
        <v>7635</v>
      </c>
      <c r="N11781" t="s">
        <v>150</v>
      </c>
      <c r="O11781" s="6" t="str">
        <f>INDEX(lkp_Region,MATCH(tbl_Sales[[#This Row],[Suburb]],lkp_Suburb,0))</f>
        <v>Northern Metropolitan</v>
      </c>
      <c r="P11781" s="6">
        <f>MONTH(tbl_Sales[[#This Row],[Date]])</f>
        <v>9</v>
      </c>
      <c r="Q11781" s="6">
        <f>YEAR(tbl_Sales[[#This Row],[Date]])</f>
        <v>2017</v>
      </c>
    </row>
    <row r="11782" spans="1:17" x14ac:dyDescent="0.25">
      <c r="A11782" s="1">
        <v>42986</v>
      </c>
      <c r="B11782">
        <v>650000</v>
      </c>
      <c r="C11782" t="s">
        <v>13</v>
      </c>
      <c r="D11782" t="s">
        <v>12427</v>
      </c>
      <c r="E11782" t="s">
        <v>5</v>
      </c>
      <c r="F11782">
        <v>3068</v>
      </c>
      <c r="G11782">
        <v>2</v>
      </c>
      <c r="H11782">
        <v>1</v>
      </c>
      <c r="I11782">
        <v>1</v>
      </c>
      <c r="J11782">
        <v>0</v>
      </c>
      <c r="L11782" t="s">
        <v>11956</v>
      </c>
      <c r="M11782" t="s">
        <v>72</v>
      </c>
      <c r="N11782" t="s">
        <v>8</v>
      </c>
      <c r="O11782" s="6" t="str">
        <f>INDEX(lkp_Region,MATCH(tbl_Sales[[#This Row],[Suburb]],lkp_Suburb,0))</f>
        <v>Northern Metropolitan</v>
      </c>
      <c r="P11782" s="6">
        <f>MONTH(tbl_Sales[[#This Row],[Date]])</f>
        <v>9</v>
      </c>
      <c r="Q11782" s="6">
        <f>YEAR(tbl_Sales[[#This Row],[Date]])</f>
        <v>2017</v>
      </c>
    </row>
    <row r="11783" spans="1:17" x14ac:dyDescent="0.25">
      <c r="A11783" s="1">
        <v>42986</v>
      </c>
      <c r="B11783">
        <v>1690000</v>
      </c>
      <c r="C11783" t="s">
        <v>2</v>
      </c>
      <c r="D11783" t="s">
        <v>12428</v>
      </c>
      <c r="E11783" t="s">
        <v>10</v>
      </c>
      <c r="F11783">
        <v>3054</v>
      </c>
      <c r="G11783">
        <v>2</v>
      </c>
      <c r="H11783">
        <v>1</v>
      </c>
      <c r="I11783">
        <v>1</v>
      </c>
      <c r="J11783">
        <v>173</v>
      </c>
      <c r="L11783" t="s">
        <v>11957</v>
      </c>
      <c r="M11783" t="s">
        <v>513</v>
      </c>
      <c r="N11783" t="s">
        <v>8</v>
      </c>
      <c r="O11783" s="6" t="str">
        <f>INDEX(lkp_Region,MATCH(tbl_Sales[[#This Row],[Suburb]],lkp_Suburb,0))</f>
        <v>Northern Metropolitan</v>
      </c>
      <c r="P11783" s="6">
        <f>MONTH(tbl_Sales[[#This Row],[Date]])</f>
        <v>9</v>
      </c>
      <c r="Q11783" s="6">
        <f>YEAR(tbl_Sales[[#This Row],[Date]])</f>
        <v>2017</v>
      </c>
    </row>
    <row r="11784" spans="1:17" x14ac:dyDescent="0.25">
      <c r="A11784" s="1">
        <v>42986</v>
      </c>
      <c r="B11784">
        <v>485000</v>
      </c>
      <c r="C11784" t="s">
        <v>2</v>
      </c>
      <c r="D11784" t="s">
        <v>12427</v>
      </c>
      <c r="E11784" t="s">
        <v>10</v>
      </c>
      <c r="F11784">
        <v>3752</v>
      </c>
      <c r="G11784">
        <v>4</v>
      </c>
      <c r="H11784">
        <v>2</v>
      </c>
      <c r="I11784">
        <v>2</v>
      </c>
      <c r="J11784">
        <v>196</v>
      </c>
      <c r="K11784">
        <v>2008</v>
      </c>
      <c r="L11784" t="s">
        <v>11958</v>
      </c>
      <c r="M11784" t="s">
        <v>7513</v>
      </c>
      <c r="N11784" t="s">
        <v>7515</v>
      </c>
      <c r="O11784" s="6" t="str">
        <f>INDEX(lkp_Region,MATCH(tbl_Sales[[#This Row],[Suburb]],lkp_Suburb,0))</f>
        <v>Northern Metropolitan</v>
      </c>
      <c r="P11784" s="6">
        <f>MONTH(tbl_Sales[[#This Row],[Date]])</f>
        <v>9</v>
      </c>
      <c r="Q11784" s="6">
        <f>YEAR(tbl_Sales[[#This Row],[Date]])</f>
        <v>2017</v>
      </c>
    </row>
    <row r="11785" spans="1:17" x14ac:dyDescent="0.25">
      <c r="A11785" s="1">
        <v>42986</v>
      </c>
      <c r="B11785">
        <v>560000</v>
      </c>
      <c r="C11785" t="s">
        <v>2</v>
      </c>
      <c r="D11785" t="s">
        <v>12429</v>
      </c>
      <c r="E11785" t="s">
        <v>10</v>
      </c>
      <c r="F11785">
        <v>3076</v>
      </c>
      <c r="G11785">
        <v>3</v>
      </c>
      <c r="H11785">
        <v>2</v>
      </c>
      <c r="I11785">
        <v>1</v>
      </c>
      <c r="J11785">
        <v>390</v>
      </c>
      <c r="K11785">
        <v>2007</v>
      </c>
      <c r="L11785" t="s">
        <v>11959</v>
      </c>
      <c r="M11785" t="s">
        <v>7572</v>
      </c>
      <c r="N11785" t="s">
        <v>7515</v>
      </c>
      <c r="O11785" s="6" t="str">
        <f>INDEX(lkp_Region,MATCH(tbl_Sales[[#This Row],[Suburb]],lkp_Suburb,0))</f>
        <v>Northern Metropolitan</v>
      </c>
      <c r="P11785" s="6">
        <f>MONTH(tbl_Sales[[#This Row],[Date]])</f>
        <v>9</v>
      </c>
      <c r="Q11785" s="6">
        <f>YEAR(tbl_Sales[[#This Row],[Date]])</f>
        <v>2017</v>
      </c>
    </row>
    <row r="11786" spans="1:17" x14ac:dyDescent="0.25">
      <c r="A11786" s="1">
        <v>42986</v>
      </c>
      <c r="B11786">
        <v>850000</v>
      </c>
      <c r="C11786" t="s">
        <v>2</v>
      </c>
      <c r="D11786" t="s">
        <v>12423</v>
      </c>
      <c r="E11786" t="s">
        <v>10</v>
      </c>
      <c r="F11786">
        <v>3095</v>
      </c>
      <c r="G11786">
        <v>5</v>
      </c>
      <c r="H11786">
        <v>2</v>
      </c>
      <c r="I11786">
        <v>1</v>
      </c>
      <c r="J11786">
        <v>813</v>
      </c>
      <c r="L11786" t="s">
        <v>11960</v>
      </c>
      <c r="M11786" t="s">
        <v>8695</v>
      </c>
      <c r="N11786" t="s">
        <v>7523</v>
      </c>
      <c r="O11786" s="6" t="str">
        <f>INDEX(lkp_Region,MATCH(tbl_Sales[[#This Row],[Suburb]],lkp_Suburb,0))</f>
        <v>Eastern Metropolitan</v>
      </c>
      <c r="P11786" s="6">
        <f>MONTH(tbl_Sales[[#This Row],[Date]])</f>
        <v>9</v>
      </c>
      <c r="Q11786" s="6">
        <f>YEAR(tbl_Sales[[#This Row],[Date]])</f>
        <v>2017</v>
      </c>
    </row>
    <row r="11787" spans="1:17" x14ac:dyDescent="0.25">
      <c r="A11787" s="1">
        <v>42986</v>
      </c>
      <c r="B11787">
        <v>920000</v>
      </c>
      <c r="C11787" t="s">
        <v>2</v>
      </c>
      <c r="D11787" t="s">
        <v>12430</v>
      </c>
      <c r="E11787" t="s">
        <v>10</v>
      </c>
      <c r="F11787">
        <v>3095</v>
      </c>
      <c r="G11787">
        <v>4</v>
      </c>
      <c r="H11787">
        <v>3</v>
      </c>
      <c r="I11787">
        <v>2</v>
      </c>
      <c r="J11787">
        <v>1503</v>
      </c>
      <c r="K11787">
        <v>1980</v>
      </c>
      <c r="L11787" t="s">
        <v>11961</v>
      </c>
      <c r="M11787" t="s">
        <v>8695</v>
      </c>
      <c r="N11787" t="s">
        <v>7523</v>
      </c>
      <c r="O11787" s="6" t="str">
        <f>INDEX(lkp_Region,MATCH(tbl_Sales[[#This Row],[Suburb]],lkp_Suburb,0))</f>
        <v>Eastern Metropolitan</v>
      </c>
      <c r="P11787" s="6">
        <f>MONTH(tbl_Sales[[#This Row],[Date]])</f>
        <v>9</v>
      </c>
      <c r="Q11787" s="6">
        <f>YEAR(tbl_Sales[[#This Row],[Date]])</f>
        <v>2017</v>
      </c>
    </row>
    <row r="11788" spans="1:17" x14ac:dyDescent="0.25">
      <c r="A11788" s="1">
        <v>42986</v>
      </c>
      <c r="B11788">
        <v>735000</v>
      </c>
      <c r="C11788" t="s">
        <v>2</v>
      </c>
      <c r="D11788" t="s">
        <v>12427</v>
      </c>
      <c r="E11788" t="s">
        <v>10</v>
      </c>
      <c r="F11788">
        <v>3046</v>
      </c>
      <c r="G11788">
        <v>3</v>
      </c>
      <c r="H11788">
        <v>1</v>
      </c>
      <c r="I11788">
        <v>1</v>
      </c>
      <c r="J11788">
        <v>626</v>
      </c>
      <c r="K11788">
        <v>1950</v>
      </c>
      <c r="L11788" t="s">
        <v>11962</v>
      </c>
      <c r="M11788" t="s">
        <v>391</v>
      </c>
      <c r="N11788" t="s">
        <v>18</v>
      </c>
      <c r="O11788" s="6" t="str">
        <f>INDEX(lkp_Region,MATCH(tbl_Sales[[#This Row],[Suburb]],lkp_Suburb,0))</f>
        <v>Northern Metropolitan</v>
      </c>
      <c r="P11788" s="6">
        <f>MONTH(tbl_Sales[[#This Row],[Date]])</f>
        <v>9</v>
      </c>
      <c r="Q11788" s="6">
        <f>YEAR(tbl_Sales[[#This Row],[Date]])</f>
        <v>2017</v>
      </c>
    </row>
    <row r="11789" spans="1:17" x14ac:dyDescent="0.25">
      <c r="A11789" s="1">
        <v>42986</v>
      </c>
      <c r="B11789">
        <v>1100000</v>
      </c>
      <c r="C11789" t="s">
        <v>2</v>
      </c>
      <c r="D11789" t="s">
        <v>12427</v>
      </c>
      <c r="E11789" t="s">
        <v>5</v>
      </c>
      <c r="F11789">
        <v>3033</v>
      </c>
      <c r="G11789">
        <v>4</v>
      </c>
      <c r="H11789">
        <v>4</v>
      </c>
      <c r="I11789">
        <v>2</v>
      </c>
      <c r="J11789">
        <v>500</v>
      </c>
      <c r="K11789">
        <v>2011</v>
      </c>
      <c r="L11789" t="s">
        <v>11963</v>
      </c>
      <c r="M11789" t="s">
        <v>119</v>
      </c>
      <c r="N11789" t="s">
        <v>49</v>
      </c>
      <c r="O11789" s="6" t="str">
        <f>INDEX(lkp_Region,MATCH(tbl_Sales[[#This Row],[Suburb]],lkp_Suburb,0))</f>
        <v>Western Metropolitan</v>
      </c>
      <c r="P11789" s="6">
        <f>MONTH(tbl_Sales[[#This Row],[Date]])</f>
        <v>9</v>
      </c>
      <c r="Q11789" s="6">
        <f>YEAR(tbl_Sales[[#This Row],[Date]])</f>
        <v>2017</v>
      </c>
    </row>
    <row r="11790" spans="1:17" x14ac:dyDescent="0.25">
      <c r="A11790" s="1">
        <v>42986</v>
      </c>
      <c r="B11790">
        <v>1116500</v>
      </c>
      <c r="C11790" t="s">
        <v>2</v>
      </c>
      <c r="D11790" t="s">
        <v>12424</v>
      </c>
      <c r="E11790" t="s">
        <v>10</v>
      </c>
      <c r="F11790">
        <v>3150</v>
      </c>
      <c r="G11790">
        <v>5</v>
      </c>
      <c r="H11790">
        <v>2</v>
      </c>
      <c r="I11790">
        <v>2</v>
      </c>
      <c r="J11790">
        <v>701</v>
      </c>
      <c r="K11790">
        <v>1960</v>
      </c>
      <c r="L11790" t="s">
        <v>11964</v>
      </c>
      <c r="M11790" t="s">
        <v>8079</v>
      </c>
      <c r="N11790" t="s">
        <v>31</v>
      </c>
      <c r="O11790" s="6" t="str">
        <f>INDEX(lkp_Region,MATCH(tbl_Sales[[#This Row],[Suburb]],lkp_Suburb,0))</f>
        <v>Eastern Metropolitan</v>
      </c>
      <c r="P11790" s="6">
        <f>MONTH(tbl_Sales[[#This Row],[Date]])</f>
        <v>9</v>
      </c>
      <c r="Q11790" s="6">
        <f>YEAR(tbl_Sales[[#This Row],[Date]])</f>
        <v>2017</v>
      </c>
    </row>
    <row r="11791" spans="1:17" x14ac:dyDescent="0.25">
      <c r="A11791" s="1">
        <v>42986</v>
      </c>
      <c r="B11791">
        <v>520000</v>
      </c>
      <c r="C11791" t="s">
        <v>2</v>
      </c>
      <c r="D11791" t="s">
        <v>12423</v>
      </c>
      <c r="E11791" t="s">
        <v>10</v>
      </c>
      <c r="F11791">
        <v>3037</v>
      </c>
      <c r="G11791">
        <v>3</v>
      </c>
      <c r="H11791">
        <v>2</v>
      </c>
      <c r="I11791">
        <v>2</v>
      </c>
      <c r="J11791">
        <v>389</v>
      </c>
      <c r="K11791">
        <v>2005</v>
      </c>
      <c r="L11791" t="s">
        <v>11965</v>
      </c>
      <c r="M11791" t="s">
        <v>7540</v>
      </c>
      <c r="N11791" t="s">
        <v>7542</v>
      </c>
      <c r="O11791" s="6" t="str">
        <f>INDEX(lkp_Region,MATCH(tbl_Sales[[#This Row],[Suburb]],lkp_Suburb,0))</f>
        <v>Western Metropolitan</v>
      </c>
      <c r="P11791" s="6">
        <f>MONTH(tbl_Sales[[#This Row],[Date]])</f>
        <v>9</v>
      </c>
      <c r="Q11791" s="6">
        <f>YEAR(tbl_Sales[[#This Row],[Date]])</f>
        <v>2017</v>
      </c>
    </row>
    <row r="11792" spans="1:17" x14ac:dyDescent="0.25">
      <c r="A11792" s="1">
        <v>42986</v>
      </c>
      <c r="B11792">
        <v>840000</v>
      </c>
      <c r="C11792" t="s">
        <v>2</v>
      </c>
      <c r="D11792" t="s">
        <v>12430</v>
      </c>
      <c r="E11792" t="s">
        <v>10</v>
      </c>
      <c r="F11792">
        <v>3031</v>
      </c>
      <c r="G11792">
        <v>3</v>
      </c>
      <c r="H11792">
        <v>1</v>
      </c>
      <c r="I11792">
        <v>0</v>
      </c>
      <c r="J11792">
        <v>114</v>
      </c>
      <c r="L11792" t="s">
        <v>11966</v>
      </c>
      <c r="M11792" t="s">
        <v>264</v>
      </c>
      <c r="N11792" t="s">
        <v>88</v>
      </c>
      <c r="O11792" s="6" t="str">
        <f>INDEX(lkp_Region,MATCH(tbl_Sales[[#This Row],[Suburb]],lkp_Suburb,0))</f>
        <v>Northern Metropolitan</v>
      </c>
      <c r="P11792" s="6">
        <f>MONTH(tbl_Sales[[#This Row],[Date]])</f>
        <v>9</v>
      </c>
      <c r="Q11792" s="6">
        <f>YEAR(tbl_Sales[[#This Row],[Date]])</f>
        <v>2017</v>
      </c>
    </row>
    <row r="11793" spans="1:17" x14ac:dyDescent="0.25">
      <c r="A11793" s="1">
        <v>42986</v>
      </c>
      <c r="B11793">
        <v>525000</v>
      </c>
      <c r="C11793" t="s">
        <v>13</v>
      </c>
      <c r="D11793" t="s">
        <v>12425</v>
      </c>
      <c r="E11793" t="s">
        <v>10</v>
      </c>
      <c r="F11793">
        <v>3135</v>
      </c>
      <c r="G11793">
        <v>2</v>
      </c>
      <c r="H11793">
        <v>1</v>
      </c>
      <c r="I11793">
        <v>1</v>
      </c>
      <c r="J11793">
        <v>0</v>
      </c>
      <c r="K11793">
        <v>1980</v>
      </c>
      <c r="L11793" t="s">
        <v>11967</v>
      </c>
      <c r="M11793" t="s">
        <v>7763</v>
      </c>
      <c r="N11793" t="s">
        <v>7588</v>
      </c>
      <c r="O11793" s="6" t="str">
        <f>INDEX(lkp_Region,MATCH(tbl_Sales[[#This Row],[Suburb]],lkp_Suburb,0))</f>
        <v>Eastern Metropolitan</v>
      </c>
      <c r="P11793" s="6">
        <f>MONTH(tbl_Sales[[#This Row],[Date]])</f>
        <v>9</v>
      </c>
      <c r="Q11793" s="6">
        <f>YEAR(tbl_Sales[[#This Row],[Date]])</f>
        <v>2017</v>
      </c>
    </row>
    <row r="11794" spans="1:17" x14ac:dyDescent="0.25">
      <c r="A11794" s="1">
        <v>42986</v>
      </c>
      <c r="B11794">
        <v>845000</v>
      </c>
      <c r="C11794" t="s">
        <v>2</v>
      </c>
      <c r="D11794" t="s">
        <v>12431</v>
      </c>
      <c r="E11794" t="s">
        <v>5</v>
      </c>
      <c r="F11794">
        <v>3012</v>
      </c>
      <c r="G11794">
        <v>3</v>
      </c>
      <c r="H11794">
        <v>1</v>
      </c>
      <c r="I11794">
        <v>2</v>
      </c>
      <c r="J11794">
        <v>422</v>
      </c>
      <c r="K11794">
        <v>1950</v>
      </c>
      <c r="L11794" t="s">
        <v>11968</v>
      </c>
      <c r="M11794" t="s">
        <v>53</v>
      </c>
      <c r="N11794" t="s">
        <v>21</v>
      </c>
      <c r="O11794" s="6" t="str">
        <f>INDEX(lkp_Region,MATCH(tbl_Sales[[#This Row],[Suburb]],lkp_Suburb,0))</f>
        <v>Western Metropolitan</v>
      </c>
      <c r="P11794" s="6">
        <f>MONTH(tbl_Sales[[#This Row],[Date]])</f>
        <v>9</v>
      </c>
      <c r="Q11794" s="6">
        <f>YEAR(tbl_Sales[[#This Row],[Date]])</f>
        <v>2017</v>
      </c>
    </row>
    <row r="11795" spans="1:17" x14ac:dyDescent="0.25">
      <c r="A11795" s="1">
        <v>42986</v>
      </c>
      <c r="B11795">
        <v>886000</v>
      </c>
      <c r="C11795" t="s">
        <v>13</v>
      </c>
      <c r="D11795" t="s">
        <v>12431</v>
      </c>
      <c r="E11795" t="s">
        <v>10</v>
      </c>
      <c r="F11795">
        <v>3011</v>
      </c>
      <c r="G11795">
        <v>3</v>
      </c>
      <c r="H11795">
        <v>2</v>
      </c>
      <c r="I11795">
        <v>2</v>
      </c>
      <c r="J11795">
        <v>0</v>
      </c>
      <c r="K11795">
        <v>2005</v>
      </c>
      <c r="L11795" t="s">
        <v>11969</v>
      </c>
      <c r="M11795" t="s">
        <v>660</v>
      </c>
      <c r="N11795" t="s">
        <v>21</v>
      </c>
      <c r="O11795" s="6" t="str">
        <f>INDEX(lkp_Region,MATCH(tbl_Sales[[#This Row],[Suburb]],lkp_Suburb,0))</f>
        <v>Western Metropolitan</v>
      </c>
      <c r="P11795" s="6">
        <f>MONTH(tbl_Sales[[#This Row],[Date]])</f>
        <v>9</v>
      </c>
      <c r="Q11795" s="6">
        <f>YEAR(tbl_Sales[[#This Row],[Date]])</f>
        <v>2017</v>
      </c>
    </row>
    <row r="11796" spans="1:17" x14ac:dyDescent="0.25">
      <c r="A11796" s="1">
        <v>42986</v>
      </c>
      <c r="B11796">
        <v>1000000</v>
      </c>
      <c r="C11796" t="s">
        <v>2</v>
      </c>
      <c r="D11796" t="s">
        <v>12427</v>
      </c>
      <c r="E11796" t="s">
        <v>10</v>
      </c>
      <c r="F11796">
        <v>3179</v>
      </c>
      <c r="G11796">
        <v>3</v>
      </c>
      <c r="H11796">
        <v>2</v>
      </c>
      <c r="I11796">
        <v>2</v>
      </c>
      <c r="J11796">
        <v>1088</v>
      </c>
      <c r="L11796" t="s">
        <v>11970</v>
      </c>
      <c r="M11796" t="s">
        <v>9150</v>
      </c>
      <c r="N11796" t="s">
        <v>7768</v>
      </c>
      <c r="O11796" s="6" t="str">
        <f>INDEX(lkp_Region,MATCH(tbl_Sales[[#This Row],[Suburb]],lkp_Suburb,0))</f>
        <v>Eastern Metropolitan</v>
      </c>
      <c r="P11796" s="6">
        <f>MONTH(tbl_Sales[[#This Row],[Date]])</f>
        <v>9</v>
      </c>
      <c r="Q11796" s="6">
        <f>YEAR(tbl_Sales[[#This Row],[Date]])</f>
        <v>2017</v>
      </c>
    </row>
    <row r="11797" spans="1:17" x14ac:dyDescent="0.25">
      <c r="A11797" s="1">
        <v>42986</v>
      </c>
      <c r="B11797">
        <v>440000</v>
      </c>
      <c r="C11797" t="s">
        <v>2</v>
      </c>
      <c r="D11797" t="s">
        <v>12426</v>
      </c>
      <c r="E11797" t="s">
        <v>10</v>
      </c>
      <c r="F11797">
        <v>3048</v>
      </c>
      <c r="G11797">
        <v>3</v>
      </c>
      <c r="H11797">
        <v>1</v>
      </c>
      <c r="I11797">
        <v>2</v>
      </c>
      <c r="J11797">
        <v>570</v>
      </c>
      <c r="K11797">
        <v>1992</v>
      </c>
      <c r="L11797" t="s">
        <v>11971</v>
      </c>
      <c r="M11797" t="s">
        <v>8439</v>
      </c>
      <c r="N11797" t="s">
        <v>195</v>
      </c>
      <c r="O11797" s="6" t="str">
        <f>INDEX(lkp_Region,MATCH(tbl_Sales[[#This Row],[Suburb]],lkp_Suburb,0))</f>
        <v>Northern Metropolitan</v>
      </c>
      <c r="P11797" s="6">
        <f>MONTH(tbl_Sales[[#This Row],[Date]])</f>
        <v>9</v>
      </c>
      <c r="Q11797" s="6">
        <f>YEAR(tbl_Sales[[#This Row],[Date]])</f>
        <v>2017</v>
      </c>
    </row>
    <row r="11798" spans="1:17" x14ac:dyDescent="0.25">
      <c r="A11798" s="1">
        <v>42986</v>
      </c>
      <c r="B11798">
        <v>460000</v>
      </c>
      <c r="C11798" t="s">
        <v>2</v>
      </c>
      <c r="D11798" t="s">
        <v>12426</v>
      </c>
      <c r="E11798" t="s">
        <v>10</v>
      </c>
      <c r="F11798">
        <v>3064</v>
      </c>
      <c r="G11798">
        <v>3</v>
      </c>
      <c r="H11798">
        <v>2</v>
      </c>
      <c r="I11798">
        <v>3</v>
      </c>
      <c r="J11798">
        <v>266</v>
      </c>
      <c r="K11798">
        <v>2000</v>
      </c>
      <c r="L11798" t="s">
        <v>11972</v>
      </c>
      <c r="M11798" t="s">
        <v>8392</v>
      </c>
      <c r="N11798" t="s">
        <v>195</v>
      </c>
      <c r="O11798" s="6" t="str">
        <f>INDEX(lkp_Region,MATCH(tbl_Sales[[#This Row],[Suburb]],lkp_Suburb,0))</f>
        <v>Northern Metropolitan</v>
      </c>
      <c r="P11798" s="6">
        <f>MONTH(tbl_Sales[[#This Row],[Date]])</f>
        <v>9</v>
      </c>
      <c r="Q11798" s="6">
        <f>YEAR(tbl_Sales[[#This Row],[Date]])</f>
        <v>2017</v>
      </c>
    </row>
    <row r="11799" spans="1:17" x14ac:dyDescent="0.25">
      <c r="A11799" s="1">
        <v>42986</v>
      </c>
      <c r="B11799">
        <v>475000</v>
      </c>
      <c r="C11799" t="s">
        <v>2</v>
      </c>
      <c r="D11799" t="s">
        <v>12431</v>
      </c>
      <c r="E11799" t="s">
        <v>10</v>
      </c>
      <c r="F11799">
        <v>3429</v>
      </c>
      <c r="G11799">
        <v>3</v>
      </c>
      <c r="H11799">
        <v>1</v>
      </c>
      <c r="I11799">
        <v>4</v>
      </c>
      <c r="J11799">
        <v>754</v>
      </c>
      <c r="K11799">
        <v>1985</v>
      </c>
      <c r="L11799" t="s">
        <v>11973</v>
      </c>
      <c r="M11799" t="s">
        <v>7691</v>
      </c>
      <c r="N11799" t="s">
        <v>195</v>
      </c>
      <c r="O11799" s="6" t="str">
        <f>INDEX(lkp_Region,MATCH(tbl_Sales[[#This Row],[Suburb]],lkp_Suburb,0))</f>
        <v>Western Metropolitan</v>
      </c>
      <c r="P11799" s="6">
        <f>MONTH(tbl_Sales[[#This Row],[Date]])</f>
        <v>9</v>
      </c>
      <c r="Q11799" s="6">
        <f>YEAR(tbl_Sales[[#This Row],[Date]])</f>
        <v>2017</v>
      </c>
    </row>
    <row r="11800" spans="1:17" x14ac:dyDescent="0.25">
      <c r="A11800" s="1">
        <v>42986</v>
      </c>
      <c r="B11800">
        <v>645000</v>
      </c>
      <c r="C11800" t="s">
        <v>2</v>
      </c>
      <c r="D11800" t="s">
        <v>12423</v>
      </c>
      <c r="E11800" t="s">
        <v>10</v>
      </c>
      <c r="F11800">
        <v>3043</v>
      </c>
      <c r="G11800">
        <v>3</v>
      </c>
      <c r="H11800">
        <v>1</v>
      </c>
      <c r="I11800">
        <v>1</v>
      </c>
      <c r="J11800">
        <v>556</v>
      </c>
      <c r="L11800" t="s">
        <v>11974</v>
      </c>
      <c r="M11800" t="s">
        <v>7626</v>
      </c>
      <c r="N11800" t="s">
        <v>195</v>
      </c>
      <c r="O11800" s="6" t="str">
        <f>INDEX(lkp_Region,MATCH(tbl_Sales[[#This Row],[Suburb]],lkp_Suburb,0))</f>
        <v>Western Metropolitan</v>
      </c>
      <c r="P11800" s="6">
        <f>MONTH(tbl_Sales[[#This Row],[Date]])</f>
        <v>9</v>
      </c>
      <c r="Q11800" s="6">
        <f>YEAR(tbl_Sales[[#This Row],[Date]])</f>
        <v>2017</v>
      </c>
    </row>
    <row r="11801" spans="1:17" x14ac:dyDescent="0.25">
      <c r="A11801" s="1">
        <v>42986</v>
      </c>
      <c r="B11801">
        <v>1030000</v>
      </c>
      <c r="C11801" t="s">
        <v>2</v>
      </c>
      <c r="D11801" t="s">
        <v>12428</v>
      </c>
      <c r="E11801" t="s">
        <v>5</v>
      </c>
      <c r="F11801">
        <v>3025</v>
      </c>
      <c r="G11801">
        <v>4</v>
      </c>
      <c r="H11801">
        <v>3</v>
      </c>
      <c r="I11801">
        <v>2</v>
      </c>
      <c r="J11801">
        <v>533</v>
      </c>
      <c r="L11801" t="s">
        <v>11975</v>
      </c>
      <c r="M11801" t="s">
        <v>91</v>
      </c>
      <c r="N11801" t="s">
        <v>69</v>
      </c>
      <c r="O11801" s="6" t="str">
        <f>INDEX(lkp_Region,MATCH(tbl_Sales[[#This Row],[Suburb]],lkp_Suburb,0))</f>
        <v>Western Metropolitan</v>
      </c>
      <c r="P11801" s="6">
        <f>MONTH(tbl_Sales[[#This Row],[Date]])</f>
        <v>9</v>
      </c>
      <c r="Q11801" s="6">
        <f>YEAR(tbl_Sales[[#This Row],[Date]])</f>
        <v>2017</v>
      </c>
    </row>
    <row r="11802" spans="1:17" x14ac:dyDescent="0.25">
      <c r="A11802" s="1">
        <v>42986</v>
      </c>
      <c r="B11802">
        <v>506000</v>
      </c>
      <c r="C11802" t="s">
        <v>2</v>
      </c>
      <c r="D11802" t="s">
        <v>12424</v>
      </c>
      <c r="E11802" t="s">
        <v>10</v>
      </c>
      <c r="F11802">
        <v>3199</v>
      </c>
      <c r="G11802">
        <v>3</v>
      </c>
      <c r="H11802">
        <v>1</v>
      </c>
      <c r="I11802">
        <v>4</v>
      </c>
      <c r="J11802">
        <v>578</v>
      </c>
      <c r="K11802">
        <v>1984</v>
      </c>
      <c r="L11802" t="s">
        <v>11976</v>
      </c>
      <c r="M11802" t="s">
        <v>7773</v>
      </c>
      <c r="N11802" t="s">
        <v>7773</v>
      </c>
      <c r="O11802" s="6" t="str">
        <f>INDEX(lkp_Region,MATCH(tbl_Sales[[#This Row],[Suburb]],lkp_Suburb,0))</f>
        <v>South-Eastern Metropolitan</v>
      </c>
      <c r="P11802" s="6">
        <f>MONTH(tbl_Sales[[#This Row],[Date]])</f>
        <v>9</v>
      </c>
      <c r="Q11802" s="6">
        <f>YEAR(tbl_Sales[[#This Row],[Date]])</f>
        <v>2017</v>
      </c>
    </row>
    <row r="11803" spans="1:17" x14ac:dyDescent="0.25">
      <c r="A11803" s="1">
        <v>42986</v>
      </c>
      <c r="B11803">
        <v>690000</v>
      </c>
      <c r="C11803" t="s">
        <v>2</v>
      </c>
      <c r="D11803" t="s">
        <v>12427</v>
      </c>
      <c r="E11803" t="s">
        <v>10</v>
      </c>
      <c r="F11803">
        <v>3073</v>
      </c>
      <c r="G11803">
        <v>3</v>
      </c>
      <c r="H11803">
        <v>1</v>
      </c>
      <c r="I11803">
        <v>2</v>
      </c>
      <c r="J11803">
        <v>514</v>
      </c>
      <c r="K11803">
        <v>1960</v>
      </c>
      <c r="L11803" t="s">
        <v>11977</v>
      </c>
      <c r="M11803" t="s">
        <v>93</v>
      </c>
      <c r="N11803" t="s">
        <v>62</v>
      </c>
      <c r="O11803" s="6" t="str">
        <f>INDEX(lkp_Region,MATCH(tbl_Sales[[#This Row],[Suburb]],lkp_Suburb,0))</f>
        <v>Northern Metropolitan</v>
      </c>
      <c r="P11803" s="6">
        <f>MONTH(tbl_Sales[[#This Row],[Date]])</f>
        <v>9</v>
      </c>
      <c r="Q11803" s="6">
        <f>YEAR(tbl_Sales[[#This Row],[Date]])</f>
        <v>2017</v>
      </c>
    </row>
    <row r="11804" spans="1:17" x14ac:dyDescent="0.25">
      <c r="A11804" s="1">
        <v>42986</v>
      </c>
      <c r="B11804">
        <v>710000</v>
      </c>
      <c r="C11804" t="s">
        <v>51</v>
      </c>
      <c r="D11804" t="s">
        <v>12430</v>
      </c>
      <c r="E11804" t="s">
        <v>10</v>
      </c>
      <c r="F11804">
        <v>3073</v>
      </c>
      <c r="G11804">
        <v>2</v>
      </c>
      <c r="H11804">
        <v>2</v>
      </c>
      <c r="I11804">
        <v>1</v>
      </c>
      <c r="J11804">
        <v>126</v>
      </c>
      <c r="K11804">
        <v>2013</v>
      </c>
      <c r="L11804" t="s">
        <v>11978</v>
      </c>
      <c r="M11804" t="s">
        <v>93</v>
      </c>
      <c r="N11804" t="s">
        <v>62</v>
      </c>
      <c r="O11804" s="6" t="str">
        <f>INDEX(lkp_Region,MATCH(tbl_Sales[[#This Row],[Suburb]],lkp_Suburb,0))</f>
        <v>Northern Metropolitan</v>
      </c>
      <c r="P11804" s="6">
        <f>MONTH(tbl_Sales[[#This Row],[Date]])</f>
        <v>9</v>
      </c>
      <c r="Q11804" s="6">
        <f>YEAR(tbl_Sales[[#This Row],[Date]])</f>
        <v>2017</v>
      </c>
    </row>
    <row r="11805" spans="1:17" x14ac:dyDescent="0.25">
      <c r="A11805" s="1">
        <v>42986</v>
      </c>
      <c r="B11805">
        <v>340000</v>
      </c>
      <c r="C11805" t="s">
        <v>51</v>
      </c>
      <c r="D11805" t="s">
        <v>12425</v>
      </c>
      <c r="E11805" t="s">
        <v>10</v>
      </c>
      <c r="F11805">
        <v>3020</v>
      </c>
      <c r="G11805">
        <v>2</v>
      </c>
      <c r="H11805">
        <v>1</v>
      </c>
      <c r="I11805">
        <v>1</v>
      </c>
      <c r="J11805">
        <v>100</v>
      </c>
      <c r="L11805" t="s">
        <v>11979</v>
      </c>
      <c r="M11805" t="s">
        <v>0</v>
      </c>
      <c r="N11805" t="s">
        <v>3</v>
      </c>
      <c r="O11805" s="6" t="str">
        <f>INDEX(lkp_Region,MATCH(tbl_Sales[[#This Row],[Suburb]],lkp_Suburb,0))</f>
        <v>Western Metropolitan</v>
      </c>
      <c r="P11805" s="6">
        <f>MONTH(tbl_Sales[[#This Row],[Date]])</f>
        <v>9</v>
      </c>
      <c r="Q11805" s="6">
        <f>YEAR(tbl_Sales[[#This Row],[Date]])</f>
        <v>2017</v>
      </c>
    </row>
    <row r="11806" spans="1:17" x14ac:dyDescent="0.25">
      <c r="A11806" s="1">
        <v>42986</v>
      </c>
      <c r="B11806">
        <v>450000</v>
      </c>
      <c r="C11806" t="s">
        <v>2</v>
      </c>
      <c r="D11806" t="s">
        <v>12432</v>
      </c>
      <c r="E11806" t="s">
        <v>10</v>
      </c>
      <c r="F11806">
        <v>3020</v>
      </c>
      <c r="G11806">
        <v>3</v>
      </c>
      <c r="H11806">
        <v>1</v>
      </c>
      <c r="I11806">
        <v>2</v>
      </c>
      <c r="J11806">
        <v>283</v>
      </c>
      <c r="K11806">
        <v>1970</v>
      </c>
      <c r="L11806" t="s">
        <v>11980</v>
      </c>
      <c r="M11806" t="s">
        <v>141</v>
      </c>
      <c r="N11806" t="s">
        <v>3</v>
      </c>
      <c r="O11806" s="6" t="str">
        <f>INDEX(lkp_Region,MATCH(tbl_Sales[[#This Row],[Suburb]],lkp_Suburb,0))</f>
        <v>Western Metropolitan</v>
      </c>
      <c r="P11806" s="6">
        <f>MONTH(tbl_Sales[[#This Row],[Date]])</f>
        <v>9</v>
      </c>
      <c r="Q11806" s="6">
        <f>YEAR(tbl_Sales[[#This Row],[Date]])</f>
        <v>2017</v>
      </c>
    </row>
    <row r="11807" spans="1:17" x14ac:dyDescent="0.25">
      <c r="A11807" s="1">
        <v>42986</v>
      </c>
      <c r="B11807">
        <v>2330000</v>
      </c>
      <c r="C11807" t="s">
        <v>2</v>
      </c>
      <c r="D11807" t="s">
        <v>12429</v>
      </c>
      <c r="E11807" t="s">
        <v>10</v>
      </c>
      <c r="F11807">
        <v>3103</v>
      </c>
      <c r="G11807">
        <v>3</v>
      </c>
      <c r="H11807">
        <v>2</v>
      </c>
      <c r="I11807">
        <v>4</v>
      </c>
      <c r="J11807">
        <v>656</v>
      </c>
      <c r="K11807">
        <v>1970</v>
      </c>
      <c r="L11807" t="s">
        <v>11981</v>
      </c>
      <c r="M11807" t="s">
        <v>274</v>
      </c>
      <c r="N11807" t="s">
        <v>101</v>
      </c>
      <c r="O11807" s="6" t="str">
        <f>INDEX(lkp_Region,MATCH(tbl_Sales[[#This Row],[Suburb]],lkp_Suburb,0))</f>
        <v>Southern Metropolitan</v>
      </c>
      <c r="P11807" s="6">
        <f>MONTH(tbl_Sales[[#This Row],[Date]])</f>
        <v>9</v>
      </c>
      <c r="Q11807" s="6">
        <f>YEAR(tbl_Sales[[#This Row],[Date]])</f>
        <v>2017</v>
      </c>
    </row>
    <row r="11808" spans="1:17" x14ac:dyDescent="0.25">
      <c r="A11808" s="1">
        <v>42986</v>
      </c>
      <c r="B11808">
        <v>1430000</v>
      </c>
      <c r="C11808" t="s">
        <v>2</v>
      </c>
      <c r="D11808" t="s">
        <v>12423</v>
      </c>
      <c r="E11808" t="s">
        <v>5</v>
      </c>
      <c r="F11808">
        <v>3084</v>
      </c>
      <c r="G11808">
        <v>4</v>
      </c>
      <c r="H11808">
        <v>2</v>
      </c>
      <c r="I11808">
        <v>3</v>
      </c>
      <c r="J11808">
        <v>680</v>
      </c>
      <c r="L11808" t="s">
        <v>11982</v>
      </c>
      <c r="M11808" t="s">
        <v>211</v>
      </c>
      <c r="N11808" t="s">
        <v>150</v>
      </c>
      <c r="O11808" s="6" t="str">
        <f>INDEX(lkp_Region,MATCH(tbl_Sales[[#This Row],[Suburb]],lkp_Suburb,0))</f>
        <v>Eastern Metropolitan</v>
      </c>
      <c r="P11808" s="6">
        <f>MONTH(tbl_Sales[[#This Row],[Date]])</f>
        <v>9</v>
      </c>
      <c r="Q11808" s="6">
        <f>YEAR(tbl_Sales[[#This Row],[Date]])</f>
        <v>2017</v>
      </c>
    </row>
    <row r="11809" spans="1:17" x14ac:dyDescent="0.25">
      <c r="A11809" s="1">
        <v>42987</v>
      </c>
      <c r="B11809">
        <v>1297000</v>
      </c>
      <c r="C11809" t="s">
        <v>2</v>
      </c>
      <c r="D11809" t="s">
        <v>12431</v>
      </c>
      <c r="E11809" t="s">
        <v>10</v>
      </c>
      <c r="F11809">
        <v>3066</v>
      </c>
      <c r="G11809">
        <v>3</v>
      </c>
      <c r="H11809">
        <v>2</v>
      </c>
      <c r="I11809">
        <v>0</v>
      </c>
      <c r="J11809">
        <v>186</v>
      </c>
      <c r="K11809">
        <v>1890</v>
      </c>
      <c r="L11809" t="s">
        <v>11983</v>
      </c>
      <c r="M11809" t="s">
        <v>216</v>
      </c>
      <c r="N11809" t="s">
        <v>8</v>
      </c>
      <c r="O11809" s="6" t="str">
        <f>INDEX(lkp_Region,MATCH(tbl_Sales[[#This Row],[Suburb]],lkp_Suburb,0))</f>
        <v>Northern Metropolitan</v>
      </c>
      <c r="P11809" s="6">
        <f>MONTH(tbl_Sales[[#This Row],[Date]])</f>
        <v>9</v>
      </c>
      <c r="Q11809" s="6">
        <f>YEAR(tbl_Sales[[#This Row],[Date]])</f>
        <v>2017</v>
      </c>
    </row>
    <row r="11810" spans="1:17" x14ac:dyDescent="0.25">
      <c r="A11810" s="1">
        <v>42987</v>
      </c>
      <c r="B11810">
        <v>2285000</v>
      </c>
      <c r="C11810" t="s">
        <v>2</v>
      </c>
      <c r="D11810" t="s">
        <v>12427</v>
      </c>
      <c r="E11810" t="s">
        <v>10</v>
      </c>
      <c r="F11810">
        <v>3128</v>
      </c>
      <c r="G11810">
        <v>5</v>
      </c>
      <c r="H11810">
        <v>3</v>
      </c>
      <c r="I11810">
        <v>2</v>
      </c>
      <c r="J11810">
        <v>803</v>
      </c>
      <c r="L11810" t="s">
        <v>11984</v>
      </c>
      <c r="M11810" t="s">
        <v>151</v>
      </c>
      <c r="N11810" t="s">
        <v>14</v>
      </c>
      <c r="O11810" s="6" t="str">
        <f>INDEX(lkp_Region,MATCH(tbl_Sales[[#This Row],[Suburb]],lkp_Suburb,0))</f>
        <v>Eastern Metropolitan</v>
      </c>
      <c r="P11810" s="6">
        <f>MONTH(tbl_Sales[[#This Row],[Date]])</f>
        <v>9</v>
      </c>
      <c r="Q11810" s="6">
        <f>YEAR(tbl_Sales[[#This Row],[Date]])</f>
        <v>2017</v>
      </c>
    </row>
    <row r="11811" spans="1:17" x14ac:dyDescent="0.25">
      <c r="A11811" s="1">
        <v>42987</v>
      </c>
      <c r="B11811">
        <v>1910000</v>
      </c>
      <c r="C11811" t="s">
        <v>2</v>
      </c>
      <c r="D11811" t="s">
        <v>12427</v>
      </c>
      <c r="E11811" t="s">
        <v>10</v>
      </c>
      <c r="F11811">
        <v>3146</v>
      </c>
      <c r="G11811">
        <v>3</v>
      </c>
      <c r="H11811">
        <v>2</v>
      </c>
      <c r="I11811">
        <v>1</v>
      </c>
      <c r="J11811">
        <v>348</v>
      </c>
      <c r="L11811" t="s">
        <v>11985</v>
      </c>
      <c r="M11811" t="s">
        <v>102</v>
      </c>
      <c r="N11811" t="s">
        <v>76</v>
      </c>
      <c r="O11811" s="6" t="str">
        <f>INDEX(lkp_Region,MATCH(tbl_Sales[[#This Row],[Suburb]],lkp_Suburb,0))</f>
        <v>Southern Metropolitan</v>
      </c>
      <c r="P11811" s="6">
        <f>MONTH(tbl_Sales[[#This Row],[Date]])</f>
        <v>9</v>
      </c>
      <c r="Q11811" s="6">
        <f>YEAR(tbl_Sales[[#This Row],[Date]])</f>
        <v>2017</v>
      </c>
    </row>
    <row r="11812" spans="1:17" x14ac:dyDescent="0.25">
      <c r="A11812" s="1">
        <v>42987</v>
      </c>
      <c r="B11812">
        <v>937000</v>
      </c>
      <c r="C11812" t="s">
        <v>51</v>
      </c>
      <c r="D11812" t="s">
        <v>12429</v>
      </c>
      <c r="E11812" t="s">
        <v>5</v>
      </c>
      <c r="F11812">
        <v>3057</v>
      </c>
      <c r="G11812">
        <v>3</v>
      </c>
      <c r="H11812">
        <v>2</v>
      </c>
      <c r="I11812">
        <v>1</v>
      </c>
      <c r="J11812">
        <v>110</v>
      </c>
      <c r="K11812">
        <v>2000</v>
      </c>
      <c r="L11812" t="s">
        <v>11986</v>
      </c>
      <c r="M11812" t="s">
        <v>83</v>
      </c>
      <c r="N11812" t="s">
        <v>18</v>
      </c>
      <c r="O11812" s="6" t="str">
        <f>INDEX(lkp_Region,MATCH(tbl_Sales[[#This Row],[Suburb]],lkp_Suburb,0))</f>
        <v>Northern Metropolitan</v>
      </c>
      <c r="P11812" s="6">
        <f>MONTH(tbl_Sales[[#This Row],[Date]])</f>
        <v>9</v>
      </c>
      <c r="Q11812" s="6">
        <f>YEAR(tbl_Sales[[#This Row],[Date]])</f>
        <v>2017</v>
      </c>
    </row>
    <row r="11813" spans="1:17" x14ac:dyDescent="0.25">
      <c r="A11813" s="1">
        <v>42987</v>
      </c>
      <c r="B11813">
        <v>990000</v>
      </c>
      <c r="C11813" t="s">
        <v>2</v>
      </c>
      <c r="D11813" t="s">
        <v>12423</v>
      </c>
      <c r="E11813" t="s">
        <v>5</v>
      </c>
      <c r="F11813">
        <v>3166</v>
      </c>
      <c r="G11813">
        <v>3</v>
      </c>
      <c r="H11813">
        <v>1</v>
      </c>
      <c r="I11813">
        <v>2</v>
      </c>
      <c r="J11813">
        <v>628</v>
      </c>
      <c r="K11813">
        <v>1965</v>
      </c>
      <c r="L11813" t="s">
        <v>11987</v>
      </c>
      <c r="M11813" t="s">
        <v>8469</v>
      </c>
      <c r="N11813" t="s">
        <v>31</v>
      </c>
      <c r="O11813" s="6" t="str">
        <f>INDEX(lkp_Region,MATCH(tbl_Sales[[#This Row],[Suburb]],lkp_Suburb,0))</f>
        <v>Southern Metropolitan</v>
      </c>
      <c r="P11813" s="6">
        <f>MONTH(tbl_Sales[[#This Row],[Date]])</f>
        <v>9</v>
      </c>
      <c r="Q11813" s="6">
        <f>YEAR(tbl_Sales[[#This Row],[Date]])</f>
        <v>2017</v>
      </c>
    </row>
    <row r="11814" spans="1:17" x14ac:dyDescent="0.25">
      <c r="A11814" s="1">
        <v>42987</v>
      </c>
      <c r="B11814">
        <v>1150000</v>
      </c>
      <c r="C11814" t="s">
        <v>2</v>
      </c>
      <c r="D11814" t="s">
        <v>12427</v>
      </c>
      <c r="E11814" t="s">
        <v>10</v>
      </c>
      <c r="F11814">
        <v>3166</v>
      </c>
      <c r="G11814">
        <v>2</v>
      </c>
      <c r="H11814">
        <v>1</v>
      </c>
      <c r="I11814">
        <v>3</v>
      </c>
      <c r="J11814">
        <v>622</v>
      </c>
      <c r="K11814">
        <v>1970</v>
      </c>
      <c r="L11814" t="s">
        <v>11988</v>
      </c>
      <c r="M11814" t="s">
        <v>7613</v>
      </c>
      <c r="N11814" t="s">
        <v>31</v>
      </c>
      <c r="O11814" s="6" t="str">
        <f>INDEX(lkp_Region,MATCH(tbl_Sales[[#This Row],[Suburb]],lkp_Suburb,0))</f>
        <v>Southern Metropolitan</v>
      </c>
      <c r="P11814" s="6">
        <f>MONTH(tbl_Sales[[#This Row],[Date]])</f>
        <v>9</v>
      </c>
      <c r="Q11814" s="6">
        <f>YEAR(tbl_Sales[[#This Row],[Date]])</f>
        <v>2017</v>
      </c>
    </row>
    <row r="11815" spans="1:17" x14ac:dyDescent="0.25">
      <c r="A11815" s="1">
        <v>42987</v>
      </c>
      <c r="B11815">
        <v>618350</v>
      </c>
      <c r="C11815" t="s">
        <v>2</v>
      </c>
      <c r="D11815" t="s">
        <v>12426</v>
      </c>
      <c r="E11815" t="s">
        <v>10</v>
      </c>
      <c r="F11815">
        <v>3037</v>
      </c>
      <c r="G11815">
        <v>4</v>
      </c>
      <c r="H11815">
        <v>2</v>
      </c>
      <c r="I11815">
        <v>2</v>
      </c>
      <c r="J11815">
        <v>542</v>
      </c>
      <c r="K11815">
        <v>2009</v>
      </c>
      <c r="L11815" t="s">
        <v>11989</v>
      </c>
      <c r="M11815" t="s">
        <v>7977</v>
      </c>
      <c r="N11815" t="s">
        <v>7542</v>
      </c>
      <c r="O11815" s="6" t="str">
        <f>INDEX(lkp_Region,MATCH(tbl_Sales[[#This Row],[Suburb]],lkp_Suburb,0))</f>
        <v>Western Metropolitan</v>
      </c>
      <c r="P11815" s="6">
        <f>MONTH(tbl_Sales[[#This Row],[Date]])</f>
        <v>9</v>
      </c>
      <c r="Q11815" s="6">
        <f>YEAR(tbl_Sales[[#This Row],[Date]])</f>
        <v>2017</v>
      </c>
    </row>
    <row r="11816" spans="1:17" x14ac:dyDescent="0.25">
      <c r="A11816" s="1">
        <v>42987</v>
      </c>
      <c r="B11816">
        <v>575000</v>
      </c>
      <c r="C11816" t="s">
        <v>51</v>
      </c>
      <c r="D11816" t="s">
        <v>12427</v>
      </c>
      <c r="E11816" t="s">
        <v>5</v>
      </c>
      <c r="F11816">
        <v>3011</v>
      </c>
      <c r="G11816">
        <v>2</v>
      </c>
      <c r="H11816">
        <v>2</v>
      </c>
      <c r="I11816">
        <v>1</v>
      </c>
      <c r="J11816">
        <v>88</v>
      </c>
      <c r="K11816">
        <v>2000</v>
      </c>
      <c r="L11816" t="s">
        <v>11990</v>
      </c>
      <c r="M11816" t="s">
        <v>22</v>
      </c>
      <c r="N11816" t="s">
        <v>21</v>
      </c>
      <c r="O11816" s="6" t="str">
        <f>INDEX(lkp_Region,MATCH(tbl_Sales[[#This Row],[Suburb]],lkp_Suburb,0))</f>
        <v>Western Metropolitan</v>
      </c>
      <c r="P11816" s="6">
        <f>MONTH(tbl_Sales[[#This Row],[Date]])</f>
        <v>9</v>
      </c>
      <c r="Q11816" s="6">
        <f>YEAR(tbl_Sales[[#This Row],[Date]])</f>
        <v>2017</v>
      </c>
    </row>
    <row r="11817" spans="1:17" x14ac:dyDescent="0.25">
      <c r="A11817" s="1">
        <v>42987</v>
      </c>
      <c r="B11817">
        <v>650000</v>
      </c>
      <c r="C11817" t="s">
        <v>51</v>
      </c>
      <c r="D11817" t="s">
        <v>12431</v>
      </c>
      <c r="E11817" t="s">
        <v>10</v>
      </c>
      <c r="F11817">
        <v>3012</v>
      </c>
      <c r="G11817">
        <v>2</v>
      </c>
      <c r="H11817">
        <v>2</v>
      </c>
      <c r="I11817">
        <v>1</v>
      </c>
      <c r="J11817">
        <v>279</v>
      </c>
      <c r="K11817">
        <v>2013</v>
      </c>
      <c r="L11817" t="s">
        <v>11991</v>
      </c>
      <c r="M11817" t="s">
        <v>19</v>
      </c>
      <c r="N11817" t="s">
        <v>21</v>
      </c>
      <c r="O11817" s="6" t="str">
        <f>INDEX(lkp_Region,MATCH(tbl_Sales[[#This Row],[Suburb]],lkp_Suburb,0))</f>
        <v>Western Metropolitan</v>
      </c>
      <c r="P11817" s="6">
        <f>MONTH(tbl_Sales[[#This Row],[Date]])</f>
        <v>9</v>
      </c>
      <c r="Q11817" s="6">
        <f>YEAR(tbl_Sales[[#This Row],[Date]])</f>
        <v>2017</v>
      </c>
    </row>
    <row r="11818" spans="1:17" x14ac:dyDescent="0.25">
      <c r="A11818" s="1">
        <v>42987</v>
      </c>
      <c r="B11818">
        <v>520000</v>
      </c>
      <c r="C11818" t="s">
        <v>2</v>
      </c>
      <c r="D11818" t="s">
        <v>12425</v>
      </c>
      <c r="E11818" t="s">
        <v>10</v>
      </c>
      <c r="F11818">
        <v>3048</v>
      </c>
      <c r="G11818">
        <v>3</v>
      </c>
      <c r="H11818">
        <v>1</v>
      </c>
      <c r="I11818">
        <v>2</v>
      </c>
      <c r="J11818">
        <v>798</v>
      </c>
      <c r="K11818">
        <v>1985</v>
      </c>
      <c r="L11818" t="s">
        <v>11992</v>
      </c>
      <c r="M11818" t="s">
        <v>8439</v>
      </c>
      <c r="N11818" t="s">
        <v>195</v>
      </c>
      <c r="O11818" s="6" t="str">
        <f>INDEX(lkp_Region,MATCH(tbl_Sales[[#This Row],[Suburb]],lkp_Suburb,0))</f>
        <v>Northern Metropolitan</v>
      </c>
      <c r="P11818" s="6">
        <f>MONTH(tbl_Sales[[#This Row],[Date]])</f>
        <v>9</v>
      </c>
      <c r="Q11818" s="6">
        <f>YEAR(tbl_Sales[[#This Row],[Date]])</f>
        <v>2017</v>
      </c>
    </row>
    <row r="11819" spans="1:17" x14ac:dyDescent="0.25">
      <c r="A11819" s="1">
        <v>42987</v>
      </c>
      <c r="B11819">
        <v>610000</v>
      </c>
      <c r="C11819" t="s">
        <v>2</v>
      </c>
      <c r="D11819" t="s">
        <v>12427</v>
      </c>
      <c r="E11819" t="s">
        <v>10</v>
      </c>
      <c r="F11819">
        <v>3064</v>
      </c>
      <c r="G11819">
        <v>4</v>
      </c>
      <c r="H11819">
        <v>2</v>
      </c>
      <c r="I11819">
        <v>2</v>
      </c>
      <c r="J11819">
        <v>490</v>
      </c>
      <c r="K11819">
        <v>2015</v>
      </c>
      <c r="L11819" t="s">
        <v>11994</v>
      </c>
      <c r="M11819" t="s">
        <v>11993</v>
      </c>
      <c r="N11819" t="s">
        <v>195</v>
      </c>
      <c r="O11819" s="6" t="str">
        <f>INDEX(lkp_Region,MATCH(tbl_Sales[[#This Row],[Suburb]],lkp_Suburb,0))</f>
        <v>Northern Metropolitan</v>
      </c>
      <c r="P11819" s="6">
        <f>MONTH(tbl_Sales[[#This Row],[Date]])</f>
        <v>9</v>
      </c>
      <c r="Q11819" s="6">
        <f>YEAR(tbl_Sales[[#This Row],[Date]])</f>
        <v>2017</v>
      </c>
    </row>
    <row r="11820" spans="1:17" x14ac:dyDescent="0.25">
      <c r="A11820" s="1">
        <v>42987</v>
      </c>
      <c r="B11820">
        <v>312000</v>
      </c>
      <c r="C11820" t="s">
        <v>13</v>
      </c>
      <c r="D11820" t="s">
        <v>12433</v>
      </c>
      <c r="E11820" t="s">
        <v>10</v>
      </c>
      <c r="F11820">
        <v>3018</v>
      </c>
      <c r="G11820">
        <v>1</v>
      </c>
      <c r="H11820">
        <v>1</v>
      </c>
      <c r="I11820">
        <v>0</v>
      </c>
      <c r="J11820">
        <v>0</v>
      </c>
      <c r="L11820" t="s">
        <v>11995</v>
      </c>
      <c r="M11820" t="s">
        <v>2816</v>
      </c>
      <c r="N11820" t="s">
        <v>69</v>
      </c>
      <c r="O11820" s="6" t="str">
        <f>INDEX(lkp_Region,MATCH(tbl_Sales[[#This Row],[Suburb]],lkp_Suburb,0))</f>
        <v>Western Metropolitan</v>
      </c>
      <c r="P11820" s="6">
        <f>MONTH(tbl_Sales[[#This Row],[Date]])</f>
        <v>9</v>
      </c>
      <c r="Q11820" s="6">
        <f>YEAR(tbl_Sales[[#This Row],[Date]])</f>
        <v>2017</v>
      </c>
    </row>
    <row r="11821" spans="1:17" x14ac:dyDescent="0.25">
      <c r="A11821" s="1">
        <v>42987</v>
      </c>
      <c r="B11821">
        <v>745000</v>
      </c>
      <c r="C11821" t="s">
        <v>2</v>
      </c>
      <c r="D11821" t="s">
        <v>12427</v>
      </c>
      <c r="E11821" t="s">
        <v>5</v>
      </c>
      <c r="F11821">
        <v>3173</v>
      </c>
      <c r="G11821">
        <v>3</v>
      </c>
      <c r="H11821">
        <v>1</v>
      </c>
      <c r="I11821">
        <v>4</v>
      </c>
      <c r="J11821">
        <v>540</v>
      </c>
      <c r="K11821">
        <v>1980</v>
      </c>
      <c r="L11821" t="s">
        <v>11996</v>
      </c>
      <c r="M11821" t="s">
        <v>7728</v>
      </c>
      <c r="N11821" t="s">
        <v>7727</v>
      </c>
      <c r="O11821" s="6" t="str">
        <f>INDEX(lkp_Region,MATCH(tbl_Sales[[#This Row],[Suburb]],lkp_Suburb,0))</f>
        <v>South-Eastern Metropolitan</v>
      </c>
      <c r="P11821" s="6">
        <f>MONTH(tbl_Sales[[#This Row],[Date]])</f>
        <v>9</v>
      </c>
      <c r="Q11821" s="6">
        <f>YEAR(tbl_Sales[[#This Row],[Date]])</f>
        <v>2017</v>
      </c>
    </row>
    <row r="11822" spans="1:17" x14ac:dyDescent="0.25">
      <c r="A11822" s="1">
        <v>42987</v>
      </c>
      <c r="B11822">
        <v>552500</v>
      </c>
      <c r="C11822" t="s">
        <v>2</v>
      </c>
      <c r="D11822" t="s">
        <v>12424</v>
      </c>
      <c r="E11822" t="s">
        <v>10</v>
      </c>
      <c r="F11822">
        <v>3201</v>
      </c>
      <c r="G11822">
        <v>3</v>
      </c>
      <c r="H11822">
        <v>2</v>
      </c>
      <c r="I11822">
        <v>2</v>
      </c>
      <c r="J11822">
        <v>779</v>
      </c>
      <c r="K11822">
        <v>1988</v>
      </c>
      <c r="L11822" t="s">
        <v>11997</v>
      </c>
      <c r="M11822" t="s">
        <v>8187</v>
      </c>
      <c r="N11822" t="s">
        <v>7773</v>
      </c>
      <c r="O11822" s="6" t="str">
        <f>INDEX(lkp_Region,MATCH(tbl_Sales[[#This Row],[Suburb]],lkp_Suburb,0))</f>
        <v>South-Eastern Metropolitan</v>
      </c>
      <c r="P11822" s="6">
        <f>MONTH(tbl_Sales[[#This Row],[Date]])</f>
        <v>9</v>
      </c>
      <c r="Q11822" s="6">
        <f>YEAR(tbl_Sales[[#This Row],[Date]])</f>
        <v>2017</v>
      </c>
    </row>
    <row r="11823" spans="1:17" x14ac:dyDescent="0.25">
      <c r="A11823" s="1">
        <v>42987</v>
      </c>
      <c r="B11823">
        <v>672000</v>
      </c>
      <c r="C11823" t="s">
        <v>51</v>
      </c>
      <c r="D11823" t="s">
        <v>12428</v>
      </c>
      <c r="E11823" t="s">
        <v>10</v>
      </c>
      <c r="F11823">
        <v>3073</v>
      </c>
      <c r="G11823">
        <v>2</v>
      </c>
      <c r="H11823">
        <v>1</v>
      </c>
      <c r="I11823">
        <v>1</v>
      </c>
      <c r="J11823">
        <v>243</v>
      </c>
      <c r="K11823">
        <v>2012</v>
      </c>
      <c r="L11823" t="s">
        <v>11998</v>
      </c>
      <c r="M11823" t="s">
        <v>93</v>
      </c>
      <c r="N11823" t="s">
        <v>62</v>
      </c>
      <c r="O11823" s="6" t="str">
        <f>INDEX(lkp_Region,MATCH(tbl_Sales[[#This Row],[Suburb]],lkp_Suburb,0))</f>
        <v>Northern Metropolitan</v>
      </c>
      <c r="P11823" s="6">
        <f>MONTH(tbl_Sales[[#This Row],[Date]])</f>
        <v>9</v>
      </c>
      <c r="Q11823" s="6">
        <f>YEAR(tbl_Sales[[#This Row],[Date]])</f>
        <v>2017</v>
      </c>
    </row>
    <row r="11824" spans="1:17" x14ac:dyDescent="0.25">
      <c r="A11824" s="1">
        <v>42987</v>
      </c>
      <c r="B11824">
        <v>508000</v>
      </c>
      <c r="C11824" t="s">
        <v>2</v>
      </c>
      <c r="D11824" t="s">
        <v>12429</v>
      </c>
      <c r="E11824" t="s">
        <v>10</v>
      </c>
      <c r="F11824">
        <v>3177</v>
      </c>
      <c r="G11824">
        <v>3</v>
      </c>
      <c r="H11824">
        <v>1</v>
      </c>
      <c r="I11824">
        <v>2</v>
      </c>
      <c r="J11824">
        <v>680</v>
      </c>
      <c r="L11824" t="s">
        <v>11999</v>
      </c>
      <c r="M11824" t="s">
        <v>9575</v>
      </c>
      <c r="N11824" t="s">
        <v>7735</v>
      </c>
      <c r="O11824" s="6" t="str">
        <f>INDEX(lkp_Region,MATCH(tbl_Sales[[#This Row],[Suburb]],lkp_Suburb,0))</f>
        <v>South-Eastern Metropolitan</v>
      </c>
      <c r="P11824" s="6">
        <f>MONTH(tbl_Sales[[#This Row],[Date]])</f>
        <v>9</v>
      </c>
      <c r="Q11824" s="6">
        <f>YEAR(tbl_Sales[[#This Row],[Date]])</f>
        <v>2017</v>
      </c>
    </row>
    <row r="11825" spans="1:17" x14ac:dyDescent="0.25">
      <c r="A11825" s="1">
        <v>42987</v>
      </c>
      <c r="B11825">
        <v>555000</v>
      </c>
      <c r="C11825" t="s">
        <v>2</v>
      </c>
      <c r="D11825" t="s">
        <v>12427</v>
      </c>
      <c r="E11825" t="s">
        <v>10</v>
      </c>
      <c r="F11825">
        <v>3977</v>
      </c>
      <c r="G11825">
        <v>3</v>
      </c>
      <c r="H11825">
        <v>2</v>
      </c>
      <c r="I11825">
        <v>2</v>
      </c>
      <c r="J11825">
        <v>581</v>
      </c>
      <c r="L11825" t="s">
        <v>12000</v>
      </c>
      <c r="M11825" t="s">
        <v>11392</v>
      </c>
      <c r="N11825" t="s">
        <v>7735</v>
      </c>
      <c r="O11825" s="6" t="str">
        <f>INDEX(lkp_Region,MATCH(tbl_Sales[[#This Row],[Suburb]],lkp_Suburb,0))</f>
        <v>South-Eastern Metropolitan</v>
      </c>
      <c r="P11825" s="6">
        <f>MONTH(tbl_Sales[[#This Row],[Date]])</f>
        <v>9</v>
      </c>
      <c r="Q11825" s="6">
        <f>YEAR(tbl_Sales[[#This Row],[Date]])</f>
        <v>2017</v>
      </c>
    </row>
    <row r="11826" spans="1:17" x14ac:dyDescent="0.25">
      <c r="A11826" s="1">
        <v>42987</v>
      </c>
      <c r="B11826">
        <v>2215000</v>
      </c>
      <c r="C11826" t="s">
        <v>2</v>
      </c>
      <c r="D11826" t="s">
        <v>12427</v>
      </c>
      <c r="E11826" t="s">
        <v>10</v>
      </c>
      <c r="F11826">
        <v>3146</v>
      </c>
      <c r="G11826">
        <v>5</v>
      </c>
      <c r="H11826">
        <v>2</v>
      </c>
      <c r="I11826">
        <v>2</v>
      </c>
      <c r="J11826">
        <v>847</v>
      </c>
      <c r="L11826" t="s">
        <v>12001</v>
      </c>
      <c r="M11826" t="s">
        <v>102</v>
      </c>
      <c r="N11826" t="s">
        <v>101</v>
      </c>
      <c r="O11826" s="6" t="str">
        <f>INDEX(lkp_Region,MATCH(tbl_Sales[[#This Row],[Suburb]],lkp_Suburb,0))</f>
        <v>Southern Metropolitan</v>
      </c>
      <c r="P11826" s="6">
        <f>MONTH(tbl_Sales[[#This Row],[Date]])</f>
        <v>9</v>
      </c>
      <c r="Q11826" s="6">
        <f>YEAR(tbl_Sales[[#This Row],[Date]])</f>
        <v>2017</v>
      </c>
    </row>
    <row r="11827" spans="1:17" x14ac:dyDescent="0.25">
      <c r="A11827" s="1">
        <v>42987</v>
      </c>
      <c r="B11827">
        <v>495000</v>
      </c>
      <c r="C11827" t="s">
        <v>13</v>
      </c>
      <c r="D11827" t="s">
        <v>12424</v>
      </c>
      <c r="E11827" t="s">
        <v>10</v>
      </c>
      <c r="F11827">
        <v>3186</v>
      </c>
      <c r="G11827">
        <v>1</v>
      </c>
      <c r="H11827">
        <v>1</v>
      </c>
      <c r="I11827">
        <v>1</v>
      </c>
      <c r="J11827">
        <v>0</v>
      </c>
      <c r="K11827">
        <v>1970</v>
      </c>
      <c r="L11827" t="s">
        <v>12002</v>
      </c>
      <c r="M11827" t="s">
        <v>105</v>
      </c>
      <c r="N11827" t="s">
        <v>107</v>
      </c>
      <c r="O11827" s="6" t="str">
        <f>INDEX(lkp_Region,MATCH(tbl_Sales[[#This Row],[Suburb]],lkp_Suburb,0))</f>
        <v>Southern Metropolitan</v>
      </c>
      <c r="P11827" s="6">
        <f>MONTH(tbl_Sales[[#This Row],[Date]])</f>
        <v>9</v>
      </c>
      <c r="Q11827" s="6">
        <f>YEAR(tbl_Sales[[#This Row],[Date]])</f>
        <v>2017</v>
      </c>
    </row>
    <row r="11828" spans="1:17" x14ac:dyDescent="0.25">
      <c r="A11828" s="1">
        <v>42987</v>
      </c>
      <c r="B11828">
        <v>1240000</v>
      </c>
      <c r="C11828" t="s">
        <v>2</v>
      </c>
      <c r="D11828" t="s">
        <v>12428</v>
      </c>
      <c r="E11828" t="s">
        <v>5</v>
      </c>
      <c r="F11828">
        <v>3186</v>
      </c>
      <c r="G11828">
        <v>3</v>
      </c>
      <c r="H11828">
        <v>2</v>
      </c>
      <c r="I11828">
        <v>2</v>
      </c>
      <c r="J11828">
        <v>206</v>
      </c>
      <c r="L11828" t="s">
        <v>12003</v>
      </c>
      <c r="M11828" t="s">
        <v>105</v>
      </c>
      <c r="N11828" t="s">
        <v>107</v>
      </c>
      <c r="O11828" s="6" t="str">
        <f>INDEX(lkp_Region,MATCH(tbl_Sales[[#This Row],[Suburb]],lkp_Suburb,0))</f>
        <v>Southern Metropolitan</v>
      </c>
      <c r="P11828" s="6">
        <f>MONTH(tbl_Sales[[#This Row],[Date]])</f>
        <v>9</v>
      </c>
      <c r="Q11828" s="6">
        <f>YEAR(tbl_Sales[[#This Row],[Date]])</f>
        <v>2017</v>
      </c>
    </row>
    <row r="11829" spans="1:17" x14ac:dyDescent="0.25">
      <c r="A11829" s="1">
        <v>42987</v>
      </c>
      <c r="B11829">
        <v>1500000</v>
      </c>
      <c r="C11829" t="s">
        <v>2</v>
      </c>
      <c r="D11829" t="s">
        <v>12431</v>
      </c>
      <c r="E11829" t="s">
        <v>10</v>
      </c>
      <c r="F11829">
        <v>3187</v>
      </c>
      <c r="G11829">
        <v>3</v>
      </c>
      <c r="H11829">
        <v>2</v>
      </c>
      <c r="I11829">
        <v>1</v>
      </c>
      <c r="J11829">
        <v>279</v>
      </c>
      <c r="K11829">
        <v>1990</v>
      </c>
      <c r="L11829" t="s">
        <v>12004</v>
      </c>
      <c r="M11829" t="s">
        <v>346</v>
      </c>
      <c r="N11829" t="s">
        <v>107</v>
      </c>
      <c r="O11829" s="6" t="str">
        <f>INDEX(lkp_Region,MATCH(tbl_Sales[[#This Row],[Suburb]],lkp_Suburb,0))</f>
        <v>Southern Metropolitan</v>
      </c>
      <c r="P11829" s="6">
        <f>MONTH(tbl_Sales[[#This Row],[Date]])</f>
        <v>9</v>
      </c>
      <c r="Q11829" s="6">
        <f>YEAR(tbl_Sales[[#This Row],[Date]])</f>
        <v>2017</v>
      </c>
    </row>
    <row r="11830" spans="1:17" x14ac:dyDescent="0.25">
      <c r="A11830" s="1">
        <v>42987</v>
      </c>
      <c r="B11830">
        <v>900000</v>
      </c>
      <c r="C11830" t="s">
        <v>2</v>
      </c>
      <c r="D11830" t="s">
        <v>12423</v>
      </c>
      <c r="E11830" t="s">
        <v>10</v>
      </c>
      <c r="F11830">
        <v>3087</v>
      </c>
      <c r="G11830">
        <v>3</v>
      </c>
      <c r="H11830">
        <v>2</v>
      </c>
      <c r="I11830">
        <v>2</v>
      </c>
      <c r="J11830">
        <v>280</v>
      </c>
      <c r="L11830" t="s">
        <v>12005</v>
      </c>
      <c r="M11830" t="s">
        <v>349</v>
      </c>
      <c r="N11830" t="s">
        <v>150</v>
      </c>
      <c r="O11830" s="6" t="str">
        <f>INDEX(lkp_Region,MATCH(tbl_Sales[[#This Row],[Suburb]],lkp_Suburb,0))</f>
        <v>Northern Metropolitan</v>
      </c>
      <c r="P11830" s="6">
        <f>MONTH(tbl_Sales[[#This Row],[Date]])</f>
        <v>9</v>
      </c>
      <c r="Q11830" s="6">
        <f>YEAR(tbl_Sales[[#This Row],[Date]])</f>
        <v>2017</v>
      </c>
    </row>
    <row r="11831" spans="1:17" x14ac:dyDescent="0.25">
      <c r="A11831" s="1">
        <v>42988</v>
      </c>
      <c r="B11831">
        <v>484000</v>
      </c>
      <c r="C11831" t="s">
        <v>2</v>
      </c>
      <c r="D11831" t="s">
        <v>12428</v>
      </c>
      <c r="E11831" t="s">
        <v>10</v>
      </c>
      <c r="F11831">
        <v>3030</v>
      </c>
      <c r="G11831">
        <v>3</v>
      </c>
      <c r="H11831">
        <v>1</v>
      </c>
      <c r="I11831">
        <v>0</v>
      </c>
      <c r="J11831">
        <v>531</v>
      </c>
      <c r="K11831">
        <v>1960</v>
      </c>
      <c r="L11831" t="s">
        <v>12006</v>
      </c>
      <c r="M11831" t="s">
        <v>8069</v>
      </c>
      <c r="N11831" t="s">
        <v>7964</v>
      </c>
      <c r="O11831" s="6" t="str">
        <f>INDEX(lkp_Region,MATCH(tbl_Sales[[#This Row],[Suburb]],lkp_Suburb,0))</f>
        <v>Western Metropolitan</v>
      </c>
      <c r="P11831" s="6">
        <f>MONTH(tbl_Sales[[#This Row],[Date]])</f>
        <v>9</v>
      </c>
      <c r="Q11831" s="6">
        <f>YEAR(tbl_Sales[[#This Row],[Date]])</f>
        <v>2017</v>
      </c>
    </row>
    <row r="11832" spans="1:17" x14ac:dyDescent="0.25">
      <c r="A11832" s="1">
        <v>42988</v>
      </c>
      <c r="B11832">
        <v>678000</v>
      </c>
      <c r="C11832" t="s">
        <v>2</v>
      </c>
      <c r="D11832" t="s">
        <v>12426</v>
      </c>
      <c r="E11832" t="s">
        <v>10</v>
      </c>
      <c r="F11832">
        <v>3030</v>
      </c>
      <c r="G11832">
        <v>2</v>
      </c>
      <c r="H11832">
        <v>1</v>
      </c>
      <c r="I11832">
        <v>1</v>
      </c>
      <c r="J11832">
        <v>487</v>
      </c>
      <c r="L11832" t="s">
        <v>12007</v>
      </c>
      <c r="M11832" t="s">
        <v>8069</v>
      </c>
      <c r="N11832" t="s">
        <v>7964</v>
      </c>
      <c r="O11832" s="6" t="str">
        <f>INDEX(lkp_Region,MATCH(tbl_Sales[[#This Row],[Suburb]],lkp_Suburb,0))</f>
        <v>Western Metropolitan</v>
      </c>
      <c r="P11832" s="6">
        <f>MONTH(tbl_Sales[[#This Row],[Date]])</f>
        <v>9</v>
      </c>
      <c r="Q11832" s="6">
        <f>YEAR(tbl_Sales[[#This Row],[Date]])</f>
        <v>2017</v>
      </c>
    </row>
    <row r="11833" spans="1:17" x14ac:dyDescent="0.25">
      <c r="A11833" s="1">
        <v>42988</v>
      </c>
      <c r="B11833">
        <v>612000</v>
      </c>
      <c r="C11833" t="s">
        <v>2</v>
      </c>
      <c r="D11833" t="s">
        <v>12424</v>
      </c>
      <c r="E11833" t="s">
        <v>10</v>
      </c>
      <c r="F11833">
        <v>3752</v>
      </c>
      <c r="G11833">
        <v>4</v>
      </c>
      <c r="H11833">
        <v>2</v>
      </c>
      <c r="I11833">
        <v>2</v>
      </c>
      <c r="J11833">
        <v>617</v>
      </c>
      <c r="L11833" t="s">
        <v>12008</v>
      </c>
      <c r="M11833" t="s">
        <v>7513</v>
      </c>
      <c r="N11833" t="s">
        <v>7515</v>
      </c>
      <c r="O11833" s="6" t="str">
        <f>INDEX(lkp_Region,MATCH(tbl_Sales[[#This Row],[Suburb]],lkp_Suburb,0))</f>
        <v>Northern Metropolitan</v>
      </c>
      <c r="P11833" s="6">
        <f>MONTH(tbl_Sales[[#This Row],[Date]])</f>
        <v>9</v>
      </c>
      <c r="Q11833" s="6">
        <f>YEAR(tbl_Sales[[#This Row],[Date]])</f>
        <v>2017</v>
      </c>
    </row>
    <row r="11834" spans="1:17" x14ac:dyDescent="0.25">
      <c r="A11834" s="1">
        <v>42988</v>
      </c>
      <c r="B11834">
        <v>995000</v>
      </c>
      <c r="C11834" t="s">
        <v>2</v>
      </c>
      <c r="D11834" t="s">
        <v>12429</v>
      </c>
      <c r="E11834" t="s">
        <v>10</v>
      </c>
      <c r="F11834">
        <v>3148</v>
      </c>
      <c r="G11834">
        <v>4</v>
      </c>
      <c r="H11834">
        <v>2</v>
      </c>
      <c r="I11834">
        <v>1</v>
      </c>
      <c r="J11834">
        <v>402</v>
      </c>
      <c r="K11834">
        <v>1960</v>
      </c>
      <c r="L11834" t="s">
        <v>12009</v>
      </c>
      <c r="M11834" t="s">
        <v>29</v>
      </c>
      <c r="N11834" t="s">
        <v>31</v>
      </c>
      <c r="O11834" s="6" t="str">
        <f>INDEX(lkp_Region,MATCH(tbl_Sales[[#This Row],[Suburb]],lkp_Suburb,0))</f>
        <v>Southern Metropolitan</v>
      </c>
      <c r="P11834" s="6">
        <f>MONTH(tbl_Sales[[#This Row],[Date]])</f>
        <v>9</v>
      </c>
      <c r="Q11834" s="6">
        <f>YEAR(tbl_Sales[[#This Row],[Date]])</f>
        <v>2017</v>
      </c>
    </row>
    <row r="11835" spans="1:17" x14ac:dyDescent="0.25">
      <c r="A11835" s="1">
        <v>42988</v>
      </c>
      <c r="B11835">
        <v>400000</v>
      </c>
      <c r="C11835" t="s">
        <v>2</v>
      </c>
      <c r="D11835" t="s">
        <v>12426</v>
      </c>
      <c r="E11835" t="s">
        <v>5</v>
      </c>
      <c r="F11835">
        <v>3338</v>
      </c>
      <c r="G11835">
        <v>3</v>
      </c>
      <c r="H11835">
        <v>2</v>
      </c>
      <c r="I11835">
        <v>2</v>
      </c>
      <c r="J11835">
        <v>800</v>
      </c>
      <c r="L11835" t="s">
        <v>12010</v>
      </c>
      <c r="M11835" t="s">
        <v>8044</v>
      </c>
      <c r="N11835" t="s">
        <v>7542</v>
      </c>
      <c r="O11835" s="6" t="str">
        <f>INDEX(lkp_Region,MATCH(tbl_Sales[[#This Row],[Suburb]],lkp_Suburb,0))</f>
        <v>Western Victoria</v>
      </c>
      <c r="P11835" s="6">
        <f>MONTH(tbl_Sales[[#This Row],[Date]])</f>
        <v>9</v>
      </c>
      <c r="Q11835" s="6">
        <f>YEAR(tbl_Sales[[#This Row],[Date]])</f>
        <v>2017</v>
      </c>
    </row>
    <row r="11836" spans="1:17" x14ac:dyDescent="0.25">
      <c r="A11836" s="1">
        <v>42988</v>
      </c>
      <c r="B11836">
        <v>1900000</v>
      </c>
      <c r="C11836" t="s">
        <v>51</v>
      </c>
      <c r="D11836" t="s">
        <v>12425</v>
      </c>
      <c r="E11836" t="s">
        <v>5</v>
      </c>
      <c r="F11836">
        <v>3156</v>
      </c>
      <c r="G11836">
        <v>3</v>
      </c>
      <c r="H11836">
        <v>2</v>
      </c>
      <c r="I11836">
        <v>2</v>
      </c>
      <c r="J11836">
        <v>1869</v>
      </c>
      <c r="L11836" t="s">
        <v>12011</v>
      </c>
      <c r="M11836" t="s">
        <v>8145</v>
      </c>
      <c r="N11836" t="s">
        <v>7768</v>
      </c>
      <c r="O11836" s="6" t="str">
        <f>INDEX(lkp_Region,MATCH(tbl_Sales[[#This Row],[Suburb]],lkp_Suburb,0))</f>
        <v>Eastern Metropolitan</v>
      </c>
      <c r="P11836" s="6">
        <f>MONTH(tbl_Sales[[#This Row],[Date]])</f>
        <v>9</v>
      </c>
      <c r="Q11836" s="6">
        <f>YEAR(tbl_Sales[[#This Row],[Date]])</f>
        <v>2017</v>
      </c>
    </row>
    <row r="11837" spans="1:17" x14ac:dyDescent="0.25">
      <c r="A11837" s="1">
        <v>42988</v>
      </c>
      <c r="B11837">
        <v>970000</v>
      </c>
      <c r="C11837" t="s">
        <v>2</v>
      </c>
      <c r="D11837" t="s">
        <v>12428</v>
      </c>
      <c r="E11837" t="s">
        <v>5</v>
      </c>
      <c r="F11837">
        <v>3195</v>
      </c>
      <c r="G11837">
        <v>3</v>
      </c>
      <c r="H11837">
        <v>2</v>
      </c>
      <c r="I11837">
        <v>2</v>
      </c>
      <c r="J11837">
        <v>612</v>
      </c>
      <c r="K11837">
        <v>1960</v>
      </c>
      <c r="L11837" t="s">
        <v>12012</v>
      </c>
      <c r="M11837" t="s">
        <v>8948</v>
      </c>
      <c r="N11837" t="s">
        <v>45</v>
      </c>
      <c r="O11837" s="6" t="str">
        <f>INDEX(lkp_Region,MATCH(tbl_Sales[[#This Row],[Suburb]],lkp_Suburb,0))</f>
        <v>South-Eastern Metropolitan</v>
      </c>
      <c r="P11837" s="6">
        <f>MONTH(tbl_Sales[[#This Row],[Date]])</f>
        <v>9</v>
      </c>
      <c r="Q11837" s="6">
        <f>YEAR(tbl_Sales[[#This Row],[Date]])</f>
        <v>2017</v>
      </c>
    </row>
    <row r="11838" spans="1:17" x14ac:dyDescent="0.25">
      <c r="A11838" s="1">
        <v>42988</v>
      </c>
      <c r="B11838">
        <v>1384000</v>
      </c>
      <c r="C11838" t="s">
        <v>2</v>
      </c>
      <c r="D11838" t="s">
        <v>12425</v>
      </c>
      <c r="E11838" t="s">
        <v>10</v>
      </c>
      <c r="F11838">
        <v>3165</v>
      </c>
      <c r="G11838">
        <v>4</v>
      </c>
      <c r="H11838">
        <v>3</v>
      </c>
      <c r="I11838">
        <v>2</v>
      </c>
      <c r="J11838">
        <v>631</v>
      </c>
      <c r="L11838" t="s">
        <v>12013</v>
      </c>
      <c r="M11838" t="s">
        <v>138</v>
      </c>
      <c r="N11838" t="s">
        <v>57</v>
      </c>
      <c r="O11838" s="6" t="str">
        <f>INDEX(lkp_Region,MATCH(tbl_Sales[[#This Row],[Suburb]],lkp_Suburb,0))</f>
        <v>Southern Metropolitan</v>
      </c>
      <c r="P11838" s="6">
        <f>MONTH(tbl_Sales[[#This Row],[Date]])</f>
        <v>9</v>
      </c>
      <c r="Q11838" s="6">
        <f>YEAR(tbl_Sales[[#This Row],[Date]])</f>
        <v>2017</v>
      </c>
    </row>
    <row r="11839" spans="1:17" x14ac:dyDescent="0.25">
      <c r="A11839" s="1">
        <v>42988</v>
      </c>
      <c r="B11839">
        <v>1530000</v>
      </c>
      <c r="C11839" t="s">
        <v>2</v>
      </c>
      <c r="D11839" t="s">
        <v>12429</v>
      </c>
      <c r="E11839" t="s">
        <v>5</v>
      </c>
      <c r="F11839">
        <v>3163</v>
      </c>
      <c r="G11839">
        <v>3</v>
      </c>
      <c r="H11839">
        <v>1</v>
      </c>
      <c r="I11839">
        <v>1</v>
      </c>
      <c r="J11839">
        <v>684</v>
      </c>
      <c r="L11839" t="s">
        <v>12014</v>
      </c>
      <c r="M11839" t="s">
        <v>201</v>
      </c>
      <c r="N11839" t="s">
        <v>57</v>
      </c>
      <c r="O11839" s="6" t="str">
        <f>INDEX(lkp_Region,MATCH(tbl_Sales[[#This Row],[Suburb]],lkp_Suburb,0))</f>
        <v>Southern Metropolitan</v>
      </c>
      <c r="P11839" s="6">
        <f>MONTH(tbl_Sales[[#This Row],[Date]])</f>
        <v>9</v>
      </c>
      <c r="Q11839" s="6">
        <f>YEAR(tbl_Sales[[#This Row],[Date]])</f>
        <v>2017</v>
      </c>
    </row>
    <row r="11840" spans="1:17" x14ac:dyDescent="0.25">
      <c r="A11840" s="1">
        <v>42988</v>
      </c>
      <c r="B11840">
        <v>480000</v>
      </c>
      <c r="C11840" t="s">
        <v>2</v>
      </c>
      <c r="D11840" t="s">
        <v>12424</v>
      </c>
      <c r="E11840" t="s">
        <v>10</v>
      </c>
      <c r="F11840">
        <v>3201</v>
      </c>
      <c r="G11840">
        <v>3</v>
      </c>
      <c r="H11840">
        <v>1</v>
      </c>
      <c r="I11840">
        <v>0</v>
      </c>
      <c r="J11840">
        <v>528</v>
      </c>
      <c r="K11840">
        <v>1981</v>
      </c>
      <c r="L11840" t="s">
        <v>12015</v>
      </c>
      <c r="M11840" t="s">
        <v>8187</v>
      </c>
      <c r="N11840" t="s">
        <v>7773</v>
      </c>
      <c r="O11840" s="6" t="str">
        <f>INDEX(lkp_Region,MATCH(tbl_Sales[[#This Row],[Suburb]],lkp_Suburb,0))</f>
        <v>South-Eastern Metropolitan</v>
      </c>
      <c r="P11840" s="6">
        <f>MONTH(tbl_Sales[[#This Row],[Date]])</f>
        <v>9</v>
      </c>
      <c r="Q11840" s="6">
        <f>YEAR(tbl_Sales[[#This Row],[Date]])</f>
        <v>2017</v>
      </c>
    </row>
    <row r="11841" spans="1:17" x14ac:dyDescent="0.25">
      <c r="A11841" s="1">
        <v>42988</v>
      </c>
      <c r="B11841">
        <v>768000</v>
      </c>
      <c r="C11841" t="s">
        <v>2</v>
      </c>
      <c r="D11841" t="s">
        <v>12429</v>
      </c>
      <c r="E11841" t="s">
        <v>10</v>
      </c>
      <c r="F11841">
        <v>3198</v>
      </c>
      <c r="G11841">
        <v>4</v>
      </c>
      <c r="H11841">
        <v>2</v>
      </c>
      <c r="I11841">
        <v>3</v>
      </c>
      <c r="J11841">
        <v>542</v>
      </c>
      <c r="K11841">
        <v>1970</v>
      </c>
      <c r="L11841" t="s">
        <v>12016</v>
      </c>
      <c r="M11841" t="s">
        <v>9158</v>
      </c>
      <c r="N11841" t="s">
        <v>7773</v>
      </c>
      <c r="O11841" s="6" t="str">
        <f>INDEX(lkp_Region,MATCH(tbl_Sales[[#This Row],[Suburb]],lkp_Suburb,0))</f>
        <v>South-Eastern Metropolitan</v>
      </c>
      <c r="P11841" s="6">
        <f>MONTH(tbl_Sales[[#This Row],[Date]])</f>
        <v>9</v>
      </c>
      <c r="Q11841" s="6">
        <f>YEAR(tbl_Sales[[#This Row],[Date]])</f>
        <v>2017</v>
      </c>
    </row>
    <row r="11842" spans="1:17" x14ac:dyDescent="0.25">
      <c r="A11842" s="1">
        <v>42988</v>
      </c>
      <c r="B11842">
        <v>825000</v>
      </c>
      <c r="C11842" t="s">
        <v>2</v>
      </c>
      <c r="D11842" t="s">
        <v>12431</v>
      </c>
      <c r="E11842" t="s">
        <v>10</v>
      </c>
      <c r="F11842">
        <v>3073</v>
      </c>
      <c r="G11842">
        <v>3</v>
      </c>
      <c r="H11842">
        <v>2</v>
      </c>
      <c r="I11842">
        <v>5</v>
      </c>
      <c r="J11842">
        <v>537</v>
      </c>
      <c r="L11842" t="s">
        <v>12017</v>
      </c>
      <c r="M11842" t="s">
        <v>93</v>
      </c>
      <c r="N11842" t="s">
        <v>62</v>
      </c>
      <c r="O11842" s="6" t="str">
        <f>INDEX(lkp_Region,MATCH(tbl_Sales[[#This Row],[Suburb]],lkp_Suburb,0))</f>
        <v>Northern Metropolitan</v>
      </c>
      <c r="P11842" s="6">
        <f>MONTH(tbl_Sales[[#This Row],[Date]])</f>
        <v>9</v>
      </c>
      <c r="Q11842" s="6">
        <f>YEAR(tbl_Sales[[#This Row],[Date]])</f>
        <v>2017</v>
      </c>
    </row>
    <row r="11843" spans="1:17" x14ac:dyDescent="0.25">
      <c r="A11843" s="1">
        <v>42988</v>
      </c>
      <c r="B11843">
        <v>505000</v>
      </c>
      <c r="C11843" t="s">
        <v>2</v>
      </c>
      <c r="D11843" t="s">
        <v>12426</v>
      </c>
      <c r="E11843" t="s">
        <v>10</v>
      </c>
      <c r="F11843">
        <v>3037</v>
      </c>
      <c r="G11843">
        <v>4</v>
      </c>
      <c r="H11843">
        <v>2</v>
      </c>
      <c r="I11843">
        <v>2</v>
      </c>
      <c r="J11843">
        <v>344</v>
      </c>
      <c r="K11843">
        <v>1995</v>
      </c>
      <c r="L11843" t="s">
        <v>12018</v>
      </c>
      <c r="M11843" t="s">
        <v>10890</v>
      </c>
      <c r="N11843" t="s">
        <v>3</v>
      </c>
      <c r="O11843" s="6" t="str">
        <f>INDEX(lkp_Region,MATCH(tbl_Sales[[#This Row],[Suburb]],lkp_Suburb,0))</f>
        <v>Western Metropolitan</v>
      </c>
      <c r="P11843" s="6">
        <f>MONTH(tbl_Sales[[#This Row],[Date]])</f>
        <v>9</v>
      </c>
      <c r="Q11843" s="6">
        <f>YEAR(tbl_Sales[[#This Row],[Date]])</f>
        <v>2017</v>
      </c>
    </row>
    <row r="11844" spans="1:17" x14ac:dyDescent="0.25">
      <c r="A11844" s="1">
        <v>42988</v>
      </c>
      <c r="B11844">
        <v>688000</v>
      </c>
      <c r="C11844" t="s">
        <v>2</v>
      </c>
      <c r="D11844" t="s">
        <v>12424</v>
      </c>
      <c r="E11844" t="s">
        <v>10</v>
      </c>
      <c r="F11844">
        <v>3038</v>
      </c>
      <c r="G11844">
        <v>4</v>
      </c>
      <c r="H11844">
        <v>2</v>
      </c>
      <c r="I11844">
        <v>1</v>
      </c>
      <c r="J11844">
        <v>645</v>
      </c>
      <c r="L11844" t="s">
        <v>12019</v>
      </c>
      <c r="M11844" t="s">
        <v>7992</v>
      </c>
      <c r="N11844" t="s">
        <v>3</v>
      </c>
      <c r="O11844" s="6" t="str">
        <f>INDEX(lkp_Region,MATCH(tbl_Sales[[#This Row],[Suburb]],lkp_Suburb,0))</f>
        <v>Western Metropolitan</v>
      </c>
      <c r="P11844" s="6">
        <f>MONTH(tbl_Sales[[#This Row],[Date]])</f>
        <v>9</v>
      </c>
      <c r="Q11844" s="6">
        <f>YEAR(tbl_Sales[[#This Row],[Date]])</f>
        <v>2017</v>
      </c>
    </row>
    <row r="11845" spans="1:17" x14ac:dyDescent="0.25">
      <c r="A11845" s="1">
        <v>42988</v>
      </c>
      <c r="B11845">
        <v>695000</v>
      </c>
      <c r="C11845" t="s">
        <v>2</v>
      </c>
      <c r="D11845" t="s">
        <v>12423</v>
      </c>
      <c r="E11845" t="s">
        <v>10</v>
      </c>
      <c r="F11845">
        <v>3020</v>
      </c>
      <c r="G11845">
        <v>3</v>
      </c>
      <c r="H11845">
        <v>1</v>
      </c>
      <c r="I11845">
        <v>0</v>
      </c>
      <c r="J11845">
        <v>694</v>
      </c>
      <c r="K11845">
        <v>1950</v>
      </c>
      <c r="L11845" t="s">
        <v>12020</v>
      </c>
      <c r="M11845" t="s">
        <v>141</v>
      </c>
      <c r="N11845" t="s">
        <v>3</v>
      </c>
      <c r="O11845" s="6" t="str">
        <f>INDEX(lkp_Region,MATCH(tbl_Sales[[#This Row],[Suburb]],lkp_Suburb,0))</f>
        <v>Western Metropolitan</v>
      </c>
      <c r="P11845" s="6">
        <f>MONTH(tbl_Sales[[#This Row],[Date]])</f>
        <v>9</v>
      </c>
      <c r="Q11845" s="6">
        <f>YEAR(tbl_Sales[[#This Row],[Date]])</f>
        <v>2017</v>
      </c>
    </row>
    <row r="11846" spans="1:17" x14ac:dyDescent="0.25">
      <c r="A11846" s="1">
        <v>42988</v>
      </c>
      <c r="B11846">
        <v>1721000</v>
      </c>
      <c r="C11846" t="s">
        <v>51</v>
      </c>
      <c r="D11846" t="s">
        <v>12425</v>
      </c>
      <c r="E11846" t="s">
        <v>10</v>
      </c>
      <c r="F11846">
        <v>3104</v>
      </c>
      <c r="G11846">
        <v>3</v>
      </c>
      <c r="H11846">
        <v>2</v>
      </c>
      <c r="I11846">
        <v>2</v>
      </c>
      <c r="J11846">
        <v>301</v>
      </c>
      <c r="K11846">
        <v>1995</v>
      </c>
      <c r="L11846" t="s">
        <v>12021</v>
      </c>
      <c r="M11846" t="s">
        <v>99</v>
      </c>
      <c r="N11846" t="s">
        <v>101</v>
      </c>
      <c r="O11846" s="6" t="str">
        <f>INDEX(lkp_Region,MATCH(tbl_Sales[[#This Row],[Suburb]],lkp_Suburb,0))</f>
        <v>Southern Metropolitan</v>
      </c>
      <c r="P11846" s="6">
        <f>MONTH(tbl_Sales[[#This Row],[Date]])</f>
        <v>9</v>
      </c>
      <c r="Q11846" s="6">
        <f>YEAR(tbl_Sales[[#This Row],[Date]])</f>
        <v>2017</v>
      </c>
    </row>
    <row r="11847" spans="1:17" x14ac:dyDescent="0.25">
      <c r="A11847" s="1">
        <v>42988</v>
      </c>
      <c r="B11847">
        <v>677500</v>
      </c>
      <c r="C11847" t="s">
        <v>13</v>
      </c>
      <c r="D11847" t="s">
        <v>12431</v>
      </c>
      <c r="E11847" t="s">
        <v>10</v>
      </c>
      <c r="F11847">
        <v>3190</v>
      </c>
      <c r="G11847">
        <v>2</v>
      </c>
      <c r="H11847">
        <v>1</v>
      </c>
      <c r="I11847">
        <v>1</v>
      </c>
      <c r="J11847">
        <v>130</v>
      </c>
      <c r="K11847">
        <v>1970</v>
      </c>
      <c r="L11847" t="s">
        <v>12022</v>
      </c>
      <c r="M11847" t="s">
        <v>7808</v>
      </c>
      <c r="N11847" t="s">
        <v>107</v>
      </c>
      <c r="O11847" s="6" t="str">
        <f>INDEX(lkp_Region,MATCH(tbl_Sales[[#This Row],[Suburb]],lkp_Suburb,0))</f>
        <v>Southern Metropolitan</v>
      </c>
      <c r="P11847" s="6">
        <f>MONTH(tbl_Sales[[#This Row],[Date]])</f>
        <v>9</v>
      </c>
      <c r="Q11847" s="6">
        <f>YEAR(tbl_Sales[[#This Row],[Date]])</f>
        <v>2017</v>
      </c>
    </row>
    <row r="11848" spans="1:17" x14ac:dyDescent="0.25">
      <c r="A11848" s="1">
        <v>42988</v>
      </c>
      <c r="B11848">
        <v>1680000</v>
      </c>
      <c r="C11848" t="s">
        <v>2</v>
      </c>
      <c r="D11848" t="s">
        <v>12429</v>
      </c>
      <c r="E11848" t="s">
        <v>5</v>
      </c>
      <c r="F11848">
        <v>3187</v>
      </c>
      <c r="G11848">
        <v>3</v>
      </c>
      <c r="H11848">
        <v>1</v>
      </c>
      <c r="I11848">
        <v>2</v>
      </c>
      <c r="J11848">
        <v>605</v>
      </c>
      <c r="K11848">
        <v>1920</v>
      </c>
      <c r="L11848" t="s">
        <v>12023</v>
      </c>
      <c r="M11848" t="s">
        <v>346</v>
      </c>
      <c r="N11848" t="s">
        <v>107</v>
      </c>
      <c r="O11848" s="6" t="str">
        <f>INDEX(lkp_Region,MATCH(tbl_Sales[[#This Row],[Suburb]],lkp_Suburb,0))</f>
        <v>Southern Metropolitan</v>
      </c>
      <c r="P11848" s="6">
        <f>MONTH(tbl_Sales[[#This Row],[Date]])</f>
        <v>9</v>
      </c>
      <c r="Q11848" s="6">
        <f>YEAR(tbl_Sales[[#This Row],[Date]])</f>
        <v>2017</v>
      </c>
    </row>
    <row r="11849" spans="1:17" x14ac:dyDescent="0.25">
      <c r="A11849" s="1">
        <v>42988</v>
      </c>
      <c r="B11849">
        <v>2000000</v>
      </c>
      <c r="C11849" t="s">
        <v>2</v>
      </c>
      <c r="D11849" t="s">
        <v>12427</v>
      </c>
      <c r="E11849" t="s">
        <v>10</v>
      </c>
      <c r="F11849">
        <v>3193</v>
      </c>
      <c r="G11849">
        <v>6</v>
      </c>
      <c r="H11849">
        <v>3</v>
      </c>
      <c r="I11849">
        <v>4</v>
      </c>
      <c r="J11849">
        <v>836</v>
      </c>
      <c r="L11849" t="s">
        <v>12024</v>
      </c>
      <c r="M11849" t="s">
        <v>7954</v>
      </c>
      <c r="N11849" t="s">
        <v>107</v>
      </c>
      <c r="O11849" s="6" t="str">
        <f>INDEX(lkp_Region,MATCH(tbl_Sales[[#This Row],[Suburb]],lkp_Suburb,0))</f>
        <v>Southern Metropolitan</v>
      </c>
      <c r="P11849" s="6">
        <f>MONTH(tbl_Sales[[#This Row],[Date]])</f>
        <v>9</v>
      </c>
      <c r="Q11849" s="6">
        <f>YEAR(tbl_Sales[[#This Row],[Date]])</f>
        <v>2017</v>
      </c>
    </row>
    <row r="11850" spans="1:17" x14ac:dyDescent="0.25">
      <c r="A11850" s="1">
        <v>42988</v>
      </c>
      <c r="B11850">
        <v>735000</v>
      </c>
      <c r="C11850" t="s">
        <v>2</v>
      </c>
      <c r="D11850" t="s">
        <v>12424</v>
      </c>
      <c r="E11850" t="s">
        <v>10</v>
      </c>
      <c r="F11850">
        <v>3081</v>
      </c>
      <c r="G11850">
        <v>2</v>
      </c>
      <c r="H11850">
        <v>1</v>
      </c>
      <c r="I11850">
        <v>4</v>
      </c>
      <c r="J11850">
        <v>600</v>
      </c>
      <c r="L11850" t="s">
        <v>12025</v>
      </c>
      <c r="M11850" t="s">
        <v>148</v>
      </c>
      <c r="N11850" t="s">
        <v>150</v>
      </c>
      <c r="O11850" s="6" t="str">
        <f>INDEX(lkp_Region,MATCH(tbl_Sales[[#This Row],[Suburb]],lkp_Suburb,0))</f>
        <v>Eastern Metropolitan</v>
      </c>
      <c r="P11850" s="6">
        <f>MONTH(tbl_Sales[[#This Row],[Date]])</f>
        <v>9</v>
      </c>
      <c r="Q11850" s="6">
        <f>YEAR(tbl_Sales[[#This Row],[Date]])</f>
        <v>2017</v>
      </c>
    </row>
    <row r="11851" spans="1:17" x14ac:dyDescent="0.25">
      <c r="A11851" s="1">
        <v>42989</v>
      </c>
      <c r="B11851">
        <v>1080000</v>
      </c>
      <c r="C11851" t="s">
        <v>2</v>
      </c>
      <c r="D11851" t="s">
        <v>12427</v>
      </c>
      <c r="E11851" t="s">
        <v>10</v>
      </c>
      <c r="F11851">
        <v>3066</v>
      </c>
      <c r="G11851">
        <v>2</v>
      </c>
      <c r="H11851">
        <v>1</v>
      </c>
      <c r="I11851">
        <v>0</v>
      </c>
      <c r="J11851">
        <v>0</v>
      </c>
      <c r="K11851">
        <v>1890</v>
      </c>
      <c r="L11851" t="s">
        <v>12026</v>
      </c>
      <c r="M11851" t="s">
        <v>216</v>
      </c>
      <c r="N11851" t="s">
        <v>8</v>
      </c>
      <c r="O11851" s="6" t="str">
        <f>INDEX(lkp_Region,MATCH(tbl_Sales[[#This Row],[Suburb]],lkp_Suburb,0))</f>
        <v>Northern Metropolitan</v>
      </c>
      <c r="P11851" s="6">
        <f>MONTH(tbl_Sales[[#This Row],[Date]])</f>
        <v>9</v>
      </c>
      <c r="Q11851" s="6">
        <f>YEAR(tbl_Sales[[#This Row],[Date]])</f>
        <v>2017</v>
      </c>
    </row>
    <row r="11852" spans="1:17" x14ac:dyDescent="0.25">
      <c r="A11852" s="1">
        <v>42989</v>
      </c>
      <c r="B11852">
        <v>478000</v>
      </c>
      <c r="C11852" t="s">
        <v>2</v>
      </c>
      <c r="D11852" t="s">
        <v>12428</v>
      </c>
      <c r="E11852" t="s">
        <v>10</v>
      </c>
      <c r="F11852">
        <v>3024</v>
      </c>
      <c r="G11852">
        <v>4</v>
      </c>
      <c r="H11852">
        <v>2</v>
      </c>
      <c r="I11852">
        <v>2</v>
      </c>
      <c r="J11852">
        <v>400</v>
      </c>
      <c r="K11852">
        <v>2008</v>
      </c>
      <c r="L11852" t="s">
        <v>12027</v>
      </c>
      <c r="M11852" t="s">
        <v>11137</v>
      </c>
      <c r="N11852" t="s">
        <v>7964</v>
      </c>
      <c r="O11852" s="6" t="str">
        <f>INDEX(lkp_Region,MATCH(tbl_Sales[[#This Row],[Suburb]],lkp_Suburb,0))</f>
        <v>Western Metropolitan</v>
      </c>
      <c r="P11852" s="6">
        <f>MONTH(tbl_Sales[[#This Row],[Date]])</f>
        <v>9</v>
      </c>
      <c r="Q11852" s="6">
        <f>YEAR(tbl_Sales[[#This Row],[Date]])</f>
        <v>2017</v>
      </c>
    </row>
    <row r="11853" spans="1:17" x14ac:dyDescent="0.25">
      <c r="A11853" s="1">
        <v>42989</v>
      </c>
      <c r="B11853">
        <v>496000</v>
      </c>
      <c r="C11853" t="s">
        <v>2</v>
      </c>
      <c r="D11853" t="s">
        <v>12430</v>
      </c>
      <c r="E11853" t="s">
        <v>10</v>
      </c>
      <c r="F11853">
        <v>3029</v>
      </c>
      <c r="G11853">
        <v>4</v>
      </c>
      <c r="H11853">
        <v>2</v>
      </c>
      <c r="I11853">
        <v>2</v>
      </c>
      <c r="J11853">
        <v>448</v>
      </c>
      <c r="K11853">
        <v>2008</v>
      </c>
      <c r="L11853" t="s">
        <v>12028</v>
      </c>
      <c r="M11853" t="s">
        <v>10627</v>
      </c>
      <c r="N11853" t="s">
        <v>7964</v>
      </c>
      <c r="O11853" s="6" t="str">
        <f>INDEX(lkp_Region,MATCH(tbl_Sales[[#This Row],[Suburb]],lkp_Suburb,0))</f>
        <v>Western Metropolitan</v>
      </c>
      <c r="P11853" s="6">
        <f>MONTH(tbl_Sales[[#This Row],[Date]])</f>
        <v>9</v>
      </c>
      <c r="Q11853" s="6">
        <f>YEAR(tbl_Sales[[#This Row],[Date]])</f>
        <v>2017</v>
      </c>
    </row>
    <row r="11854" spans="1:17" x14ac:dyDescent="0.25">
      <c r="A11854" s="1">
        <v>42989</v>
      </c>
      <c r="B11854">
        <v>943000</v>
      </c>
      <c r="C11854" t="s">
        <v>51</v>
      </c>
      <c r="D11854" t="s">
        <v>12425</v>
      </c>
      <c r="E11854" t="s">
        <v>10</v>
      </c>
      <c r="F11854">
        <v>3127</v>
      </c>
      <c r="G11854">
        <v>3</v>
      </c>
      <c r="H11854">
        <v>1</v>
      </c>
      <c r="I11854">
        <v>1</v>
      </c>
      <c r="J11854">
        <v>248</v>
      </c>
      <c r="K11854">
        <v>2000</v>
      </c>
      <c r="L11854" t="s">
        <v>12029</v>
      </c>
      <c r="M11854" t="s">
        <v>34</v>
      </c>
      <c r="N11854" t="s">
        <v>14</v>
      </c>
      <c r="O11854" s="6" t="str">
        <f>INDEX(lkp_Region,MATCH(tbl_Sales[[#This Row],[Suburb]],lkp_Suburb,0))</f>
        <v>Eastern Metropolitan</v>
      </c>
      <c r="P11854" s="6">
        <f>MONTH(tbl_Sales[[#This Row],[Date]])</f>
        <v>9</v>
      </c>
      <c r="Q11854" s="6">
        <f>YEAR(tbl_Sales[[#This Row],[Date]])</f>
        <v>2017</v>
      </c>
    </row>
    <row r="11855" spans="1:17" x14ac:dyDescent="0.25">
      <c r="A11855" s="1">
        <v>42989</v>
      </c>
      <c r="B11855">
        <v>530000</v>
      </c>
      <c r="C11855" t="s">
        <v>13</v>
      </c>
      <c r="D11855" t="s">
        <v>12429</v>
      </c>
      <c r="E11855" t="s">
        <v>5</v>
      </c>
      <c r="F11855">
        <v>3182</v>
      </c>
      <c r="G11855">
        <v>2</v>
      </c>
      <c r="H11855">
        <v>1</v>
      </c>
      <c r="I11855">
        <v>0</v>
      </c>
      <c r="J11855">
        <v>0</v>
      </c>
      <c r="L11855" t="s">
        <v>12030</v>
      </c>
      <c r="M11855" t="s">
        <v>156</v>
      </c>
      <c r="N11855" t="s">
        <v>26</v>
      </c>
      <c r="O11855" s="6" t="str">
        <f>INDEX(lkp_Region,MATCH(tbl_Sales[[#This Row],[Suburb]],lkp_Suburb,0))</f>
        <v>Southern Metropolitan</v>
      </c>
      <c r="P11855" s="6">
        <f>MONTH(tbl_Sales[[#This Row],[Date]])</f>
        <v>9</v>
      </c>
      <c r="Q11855" s="6">
        <f>YEAR(tbl_Sales[[#This Row],[Date]])</f>
        <v>2017</v>
      </c>
    </row>
    <row r="11856" spans="1:17" x14ac:dyDescent="0.25">
      <c r="A11856" s="1">
        <v>42989</v>
      </c>
      <c r="B11856">
        <v>559000</v>
      </c>
      <c r="C11856" t="s">
        <v>13</v>
      </c>
      <c r="D11856" t="s">
        <v>12428</v>
      </c>
      <c r="E11856" t="s">
        <v>10</v>
      </c>
      <c r="F11856">
        <v>3207</v>
      </c>
      <c r="G11856">
        <v>2</v>
      </c>
      <c r="H11856">
        <v>1</v>
      </c>
      <c r="I11856">
        <v>1</v>
      </c>
      <c r="J11856">
        <v>712</v>
      </c>
      <c r="K11856">
        <v>1968</v>
      </c>
      <c r="L11856" t="s">
        <v>12031</v>
      </c>
      <c r="M11856" t="s">
        <v>24</v>
      </c>
      <c r="N11856" t="s">
        <v>26</v>
      </c>
      <c r="O11856" s="6" t="str">
        <f>INDEX(lkp_Region,MATCH(tbl_Sales[[#This Row],[Suburb]],lkp_Suburb,0))</f>
        <v>Southern Metropolitan</v>
      </c>
      <c r="P11856" s="6">
        <f>MONTH(tbl_Sales[[#This Row],[Date]])</f>
        <v>9</v>
      </c>
      <c r="Q11856" s="6">
        <f>YEAR(tbl_Sales[[#This Row],[Date]])</f>
        <v>2017</v>
      </c>
    </row>
    <row r="11857" spans="1:17" x14ac:dyDescent="0.25">
      <c r="A11857" s="1">
        <v>42989</v>
      </c>
      <c r="B11857">
        <v>3560000</v>
      </c>
      <c r="C11857" t="s">
        <v>2</v>
      </c>
      <c r="D11857" t="s">
        <v>12430</v>
      </c>
      <c r="E11857" t="s">
        <v>10</v>
      </c>
      <c r="F11857">
        <v>3206</v>
      </c>
      <c r="G11857">
        <v>4</v>
      </c>
      <c r="H11857">
        <v>1</v>
      </c>
      <c r="I11857">
        <v>1</v>
      </c>
      <c r="J11857">
        <v>327</v>
      </c>
      <c r="L11857" t="s">
        <v>12032</v>
      </c>
      <c r="M11857" t="s">
        <v>113</v>
      </c>
      <c r="N11857" t="s">
        <v>26</v>
      </c>
      <c r="O11857" s="6" t="str">
        <f>INDEX(lkp_Region,MATCH(tbl_Sales[[#This Row],[Suburb]],lkp_Suburb,0))</f>
        <v>Southern Metropolitan</v>
      </c>
      <c r="P11857" s="6">
        <f>MONTH(tbl_Sales[[#This Row],[Date]])</f>
        <v>9</v>
      </c>
      <c r="Q11857" s="6">
        <f>YEAR(tbl_Sales[[#This Row],[Date]])</f>
        <v>2017</v>
      </c>
    </row>
    <row r="11858" spans="1:17" x14ac:dyDescent="0.25">
      <c r="A11858" s="1">
        <v>42989</v>
      </c>
      <c r="B11858">
        <v>930000</v>
      </c>
      <c r="C11858" t="s">
        <v>51</v>
      </c>
      <c r="D11858" t="s">
        <v>12427</v>
      </c>
      <c r="E11858" t="s">
        <v>10</v>
      </c>
      <c r="F11858">
        <v>3148</v>
      </c>
      <c r="G11858">
        <v>3</v>
      </c>
      <c r="H11858">
        <v>2</v>
      </c>
      <c r="I11858">
        <v>1</v>
      </c>
      <c r="J11858">
        <v>0</v>
      </c>
      <c r="K11858">
        <v>2011</v>
      </c>
      <c r="L11858" t="s">
        <v>12033</v>
      </c>
      <c r="M11858" t="s">
        <v>29</v>
      </c>
      <c r="N11858" t="s">
        <v>31</v>
      </c>
      <c r="O11858" s="6" t="str">
        <f>INDEX(lkp_Region,MATCH(tbl_Sales[[#This Row],[Suburb]],lkp_Suburb,0))</f>
        <v>Southern Metropolitan</v>
      </c>
      <c r="P11858" s="6">
        <f>MONTH(tbl_Sales[[#This Row],[Date]])</f>
        <v>9</v>
      </c>
      <c r="Q11858" s="6">
        <f>YEAR(tbl_Sales[[#This Row],[Date]])</f>
        <v>2017</v>
      </c>
    </row>
    <row r="11859" spans="1:17" x14ac:dyDescent="0.25">
      <c r="A11859" s="1">
        <v>42989</v>
      </c>
      <c r="B11859">
        <v>456000</v>
      </c>
      <c r="C11859" t="s">
        <v>2</v>
      </c>
      <c r="D11859" t="s">
        <v>12423</v>
      </c>
      <c r="E11859" t="s">
        <v>10</v>
      </c>
      <c r="F11859">
        <v>3338</v>
      </c>
      <c r="G11859">
        <v>4</v>
      </c>
      <c r="H11859">
        <v>2</v>
      </c>
      <c r="I11859">
        <v>2</v>
      </c>
      <c r="J11859">
        <v>576</v>
      </c>
      <c r="K11859">
        <v>2010</v>
      </c>
      <c r="L11859" t="s">
        <v>12035</v>
      </c>
      <c r="M11859" t="s">
        <v>12034</v>
      </c>
      <c r="N11859" t="s">
        <v>7542</v>
      </c>
      <c r="O11859" s="6" t="str">
        <f>INDEX(lkp_Region,MATCH(tbl_Sales[[#This Row],[Suburb]],lkp_Suburb,0))</f>
        <v>Western Victoria</v>
      </c>
      <c r="P11859" s="6">
        <f>MONTH(tbl_Sales[[#This Row],[Date]])</f>
        <v>9</v>
      </c>
      <c r="Q11859" s="6">
        <f>YEAR(tbl_Sales[[#This Row],[Date]])</f>
        <v>2017</v>
      </c>
    </row>
    <row r="11860" spans="1:17" x14ac:dyDescent="0.25">
      <c r="A11860" s="1">
        <v>42989</v>
      </c>
      <c r="B11860">
        <v>650500</v>
      </c>
      <c r="C11860" t="s">
        <v>2</v>
      </c>
      <c r="D11860" t="s">
        <v>12426</v>
      </c>
      <c r="E11860" t="s">
        <v>5</v>
      </c>
      <c r="F11860">
        <v>3037</v>
      </c>
      <c r="G11860">
        <v>5</v>
      </c>
      <c r="H11860">
        <v>2</v>
      </c>
      <c r="I11860">
        <v>2</v>
      </c>
      <c r="J11860">
        <v>615</v>
      </c>
      <c r="K11860">
        <v>2007</v>
      </c>
      <c r="L11860" t="s">
        <v>12036</v>
      </c>
      <c r="M11860" t="s">
        <v>7977</v>
      </c>
      <c r="N11860" t="s">
        <v>7542</v>
      </c>
      <c r="O11860" s="6" t="str">
        <f>INDEX(lkp_Region,MATCH(tbl_Sales[[#This Row],[Suburb]],lkp_Suburb,0))</f>
        <v>Western Metropolitan</v>
      </c>
      <c r="P11860" s="6">
        <f>MONTH(tbl_Sales[[#This Row],[Date]])</f>
        <v>9</v>
      </c>
      <c r="Q11860" s="6">
        <f>YEAR(tbl_Sales[[#This Row],[Date]])</f>
        <v>2017</v>
      </c>
    </row>
    <row r="11861" spans="1:17" x14ac:dyDescent="0.25">
      <c r="A11861" s="1">
        <v>42989</v>
      </c>
      <c r="B11861">
        <v>650000</v>
      </c>
      <c r="C11861" t="s">
        <v>2</v>
      </c>
      <c r="D11861" t="s">
        <v>12428</v>
      </c>
      <c r="E11861" t="s">
        <v>10</v>
      </c>
      <c r="F11861">
        <v>3012</v>
      </c>
      <c r="G11861">
        <v>2</v>
      </c>
      <c r="H11861">
        <v>1</v>
      </c>
      <c r="I11861">
        <v>2</v>
      </c>
      <c r="J11861">
        <v>249</v>
      </c>
      <c r="L11861" t="s">
        <v>12037</v>
      </c>
      <c r="M11861" t="s">
        <v>19</v>
      </c>
      <c r="N11861" t="s">
        <v>21</v>
      </c>
      <c r="O11861" s="6" t="str">
        <f>INDEX(lkp_Region,MATCH(tbl_Sales[[#This Row],[Suburb]],lkp_Suburb,0))</f>
        <v>Western Metropolitan</v>
      </c>
      <c r="P11861" s="6">
        <f>MONTH(tbl_Sales[[#This Row],[Date]])</f>
        <v>9</v>
      </c>
      <c r="Q11861" s="6">
        <f>YEAR(tbl_Sales[[#This Row],[Date]])</f>
        <v>2017</v>
      </c>
    </row>
    <row r="11862" spans="1:17" x14ac:dyDescent="0.25">
      <c r="A11862" s="1">
        <v>42989</v>
      </c>
      <c r="B11862">
        <v>700000</v>
      </c>
      <c r="C11862" t="s">
        <v>51</v>
      </c>
      <c r="D11862" t="s">
        <v>12431</v>
      </c>
      <c r="E11862" t="s">
        <v>10</v>
      </c>
      <c r="F11862">
        <v>3012</v>
      </c>
      <c r="G11862">
        <v>3</v>
      </c>
      <c r="H11862">
        <v>2</v>
      </c>
      <c r="I11862">
        <v>2</v>
      </c>
      <c r="J11862">
        <v>125</v>
      </c>
      <c r="K11862">
        <v>2013</v>
      </c>
      <c r="L11862" t="s">
        <v>12038</v>
      </c>
      <c r="M11862" t="s">
        <v>53</v>
      </c>
      <c r="N11862" t="s">
        <v>21</v>
      </c>
      <c r="O11862" s="6" t="str">
        <f>INDEX(lkp_Region,MATCH(tbl_Sales[[#This Row],[Suburb]],lkp_Suburb,0))</f>
        <v>Western Metropolitan</v>
      </c>
      <c r="P11862" s="6">
        <f>MONTH(tbl_Sales[[#This Row],[Date]])</f>
        <v>9</v>
      </c>
      <c r="Q11862" s="6">
        <f>YEAR(tbl_Sales[[#This Row],[Date]])</f>
        <v>2017</v>
      </c>
    </row>
    <row r="11863" spans="1:17" x14ac:dyDescent="0.25">
      <c r="A11863" s="1">
        <v>42989</v>
      </c>
      <c r="B11863">
        <v>1328000</v>
      </c>
      <c r="C11863" t="s">
        <v>2</v>
      </c>
      <c r="D11863" t="s">
        <v>12429</v>
      </c>
      <c r="E11863" t="s">
        <v>10</v>
      </c>
      <c r="F11863">
        <v>3111</v>
      </c>
      <c r="G11863">
        <v>5</v>
      </c>
      <c r="H11863">
        <v>3</v>
      </c>
      <c r="I11863">
        <v>3</v>
      </c>
      <c r="J11863">
        <v>785</v>
      </c>
      <c r="K11863">
        <v>1980</v>
      </c>
      <c r="L11863" t="s">
        <v>12039</v>
      </c>
      <c r="M11863" t="s">
        <v>7982</v>
      </c>
      <c r="N11863" t="s">
        <v>128</v>
      </c>
      <c r="O11863" s="6" t="str">
        <f>INDEX(lkp_Region,MATCH(tbl_Sales[[#This Row],[Suburb]],lkp_Suburb,0))</f>
        <v>Eastern Metropolitan</v>
      </c>
      <c r="P11863" s="6">
        <f>MONTH(tbl_Sales[[#This Row],[Date]])</f>
        <v>9</v>
      </c>
      <c r="Q11863" s="6">
        <f>YEAR(tbl_Sales[[#This Row],[Date]])</f>
        <v>2017</v>
      </c>
    </row>
    <row r="11864" spans="1:17" x14ac:dyDescent="0.25">
      <c r="A11864" s="1">
        <v>42989</v>
      </c>
      <c r="B11864">
        <v>1275000</v>
      </c>
      <c r="C11864" t="s">
        <v>2</v>
      </c>
      <c r="D11864" t="s">
        <v>12424</v>
      </c>
      <c r="E11864" t="s">
        <v>10</v>
      </c>
      <c r="F11864">
        <v>3192</v>
      </c>
      <c r="G11864">
        <v>3</v>
      </c>
      <c r="H11864">
        <v>2</v>
      </c>
      <c r="I11864">
        <v>2</v>
      </c>
      <c r="J11864">
        <v>656</v>
      </c>
      <c r="K11864">
        <v>1960</v>
      </c>
      <c r="L11864" t="s">
        <v>12040</v>
      </c>
      <c r="M11864" t="s">
        <v>7622</v>
      </c>
      <c r="N11864" t="s">
        <v>45</v>
      </c>
      <c r="O11864" s="6" t="str">
        <f>INDEX(lkp_Region,MATCH(tbl_Sales[[#This Row],[Suburb]],lkp_Suburb,0))</f>
        <v>Southern Metropolitan</v>
      </c>
      <c r="P11864" s="6">
        <f>MONTH(tbl_Sales[[#This Row],[Date]])</f>
        <v>9</v>
      </c>
      <c r="Q11864" s="6">
        <f>YEAR(tbl_Sales[[#This Row],[Date]])</f>
        <v>2017</v>
      </c>
    </row>
    <row r="11865" spans="1:17" x14ac:dyDescent="0.25">
      <c r="A11865" s="1">
        <v>42989</v>
      </c>
      <c r="B11865">
        <v>565000</v>
      </c>
      <c r="C11865" t="s">
        <v>2</v>
      </c>
      <c r="D11865" t="s">
        <v>12427</v>
      </c>
      <c r="E11865" t="s">
        <v>10</v>
      </c>
      <c r="F11865">
        <v>3064</v>
      </c>
      <c r="G11865">
        <v>4</v>
      </c>
      <c r="H11865">
        <v>2</v>
      </c>
      <c r="I11865">
        <v>2</v>
      </c>
      <c r="J11865">
        <v>482</v>
      </c>
      <c r="K11865">
        <v>2012</v>
      </c>
      <c r="L11865" t="s">
        <v>12041</v>
      </c>
      <c r="M11865" t="s">
        <v>7797</v>
      </c>
      <c r="N11865" t="s">
        <v>195</v>
      </c>
      <c r="O11865" s="6" t="str">
        <f>INDEX(lkp_Region,MATCH(tbl_Sales[[#This Row],[Suburb]],lkp_Suburb,0))</f>
        <v>Northern Metropolitan</v>
      </c>
      <c r="P11865" s="6">
        <f>MONTH(tbl_Sales[[#This Row],[Date]])</f>
        <v>9</v>
      </c>
      <c r="Q11865" s="6">
        <f>YEAR(tbl_Sales[[#This Row],[Date]])</f>
        <v>2017</v>
      </c>
    </row>
    <row r="11866" spans="1:17" x14ac:dyDescent="0.25">
      <c r="A11866" s="1">
        <v>42989</v>
      </c>
      <c r="B11866">
        <v>880000</v>
      </c>
      <c r="C11866" t="s">
        <v>13</v>
      </c>
      <c r="D11866" t="s">
        <v>12423</v>
      </c>
      <c r="E11866" t="s">
        <v>5</v>
      </c>
      <c r="F11866">
        <v>3079</v>
      </c>
      <c r="G11866">
        <v>3</v>
      </c>
      <c r="H11866">
        <v>2</v>
      </c>
      <c r="I11866">
        <v>1</v>
      </c>
      <c r="J11866">
        <v>252</v>
      </c>
      <c r="L11866" t="s">
        <v>12042</v>
      </c>
      <c r="M11866" t="s">
        <v>213</v>
      </c>
      <c r="N11866" t="s">
        <v>150</v>
      </c>
      <c r="O11866" s="6" t="str">
        <f>INDEX(lkp_Region,MATCH(tbl_Sales[[#This Row],[Suburb]],lkp_Suburb,0))</f>
        <v>Eastern Metropolitan</v>
      </c>
      <c r="P11866" s="6">
        <f>MONTH(tbl_Sales[[#This Row],[Date]])</f>
        <v>9</v>
      </c>
      <c r="Q11866" s="6">
        <f>YEAR(tbl_Sales[[#This Row],[Date]])</f>
        <v>2017</v>
      </c>
    </row>
    <row r="11867" spans="1:17" x14ac:dyDescent="0.25">
      <c r="A11867" s="1">
        <v>42990</v>
      </c>
      <c r="B11867">
        <v>922000</v>
      </c>
      <c r="C11867" t="s">
        <v>2</v>
      </c>
      <c r="D11867" t="s">
        <v>12427</v>
      </c>
      <c r="E11867" t="s">
        <v>5</v>
      </c>
      <c r="F11867">
        <v>3058</v>
      </c>
      <c r="G11867">
        <v>4</v>
      </c>
      <c r="H11867">
        <v>2</v>
      </c>
      <c r="I11867">
        <v>2</v>
      </c>
      <c r="J11867">
        <v>463</v>
      </c>
      <c r="K11867">
        <v>1960</v>
      </c>
      <c r="L11867" t="s">
        <v>12043</v>
      </c>
      <c r="M11867" t="s">
        <v>41</v>
      </c>
      <c r="N11867" t="s">
        <v>18</v>
      </c>
      <c r="O11867" s="6" t="str">
        <f>INDEX(lkp_Region,MATCH(tbl_Sales[[#This Row],[Suburb]],lkp_Suburb,0))</f>
        <v>Northern Metropolitan</v>
      </c>
      <c r="P11867" s="6">
        <f>MONTH(tbl_Sales[[#This Row],[Date]])</f>
        <v>9</v>
      </c>
      <c r="Q11867" s="6">
        <f>YEAR(tbl_Sales[[#This Row],[Date]])</f>
        <v>2017</v>
      </c>
    </row>
    <row r="11868" spans="1:17" x14ac:dyDescent="0.25">
      <c r="A11868" s="1">
        <v>42990</v>
      </c>
      <c r="B11868">
        <v>1300000</v>
      </c>
      <c r="C11868" t="s">
        <v>2</v>
      </c>
      <c r="D11868" t="s">
        <v>12429</v>
      </c>
      <c r="E11868" t="s">
        <v>10</v>
      </c>
      <c r="F11868">
        <v>3056</v>
      </c>
      <c r="G11868">
        <v>5</v>
      </c>
      <c r="H11868">
        <v>2</v>
      </c>
      <c r="I11868">
        <v>0</v>
      </c>
      <c r="J11868">
        <v>479</v>
      </c>
      <c r="L11868" t="s">
        <v>12044</v>
      </c>
      <c r="M11868" t="s">
        <v>117</v>
      </c>
      <c r="N11868" t="s">
        <v>18</v>
      </c>
      <c r="O11868" s="6" t="str">
        <f>INDEX(lkp_Region,MATCH(tbl_Sales[[#This Row],[Suburb]],lkp_Suburb,0))</f>
        <v>Northern Metropolitan</v>
      </c>
      <c r="P11868" s="6">
        <f>MONTH(tbl_Sales[[#This Row],[Date]])</f>
        <v>9</v>
      </c>
      <c r="Q11868" s="6">
        <f>YEAR(tbl_Sales[[#This Row],[Date]])</f>
        <v>2017</v>
      </c>
    </row>
    <row r="11869" spans="1:17" x14ac:dyDescent="0.25">
      <c r="A11869" s="1">
        <v>42990</v>
      </c>
      <c r="B11869">
        <v>2248000</v>
      </c>
      <c r="C11869" t="s">
        <v>2</v>
      </c>
      <c r="D11869" t="s">
        <v>12429</v>
      </c>
      <c r="E11869" t="s">
        <v>10</v>
      </c>
      <c r="F11869">
        <v>3149</v>
      </c>
      <c r="G11869">
        <v>5</v>
      </c>
      <c r="H11869">
        <v>5</v>
      </c>
      <c r="I11869">
        <v>2</v>
      </c>
      <c r="J11869">
        <v>729</v>
      </c>
      <c r="K11869">
        <v>2016</v>
      </c>
      <c r="L11869" t="s">
        <v>12045</v>
      </c>
      <c r="M11869" t="s">
        <v>7758</v>
      </c>
      <c r="N11869" t="s">
        <v>31</v>
      </c>
      <c r="O11869" s="6" t="str">
        <f>INDEX(lkp_Region,MATCH(tbl_Sales[[#This Row],[Suburb]],lkp_Suburb,0))</f>
        <v>Eastern Metropolitan</v>
      </c>
      <c r="P11869" s="6">
        <f>MONTH(tbl_Sales[[#This Row],[Date]])</f>
        <v>9</v>
      </c>
      <c r="Q11869" s="6">
        <f>YEAR(tbl_Sales[[#This Row],[Date]])</f>
        <v>2017</v>
      </c>
    </row>
    <row r="11870" spans="1:17" x14ac:dyDescent="0.25">
      <c r="A11870" s="1">
        <v>42990</v>
      </c>
      <c r="B11870">
        <v>380000</v>
      </c>
      <c r="C11870" t="s">
        <v>13</v>
      </c>
      <c r="D11870" t="s">
        <v>12425</v>
      </c>
      <c r="E11870" t="s">
        <v>5</v>
      </c>
      <c r="F11870">
        <v>3003</v>
      </c>
      <c r="G11870">
        <v>1</v>
      </c>
      <c r="H11870">
        <v>1</v>
      </c>
      <c r="I11870">
        <v>0</v>
      </c>
      <c r="J11870">
        <v>68</v>
      </c>
      <c r="L11870" t="s">
        <v>12046</v>
      </c>
      <c r="M11870" t="s">
        <v>686</v>
      </c>
      <c r="N11870" t="s">
        <v>88</v>
      </c>
      <c r="O11870" s="6" t="str">
        <f>INDEX(lkp_Region,MATCH(tbl_Sales[[#This Row],[Suburb]],lkp_Suburb,0))</f>
        <v>Northern Metropolitan</v>
      </c>
      <c r="P11870" s="6">
        <f>MONTH(tbl_Sales[[#This Row],[Date]])</f>
        <v>9</v>
      </c>
      <c r="Q11870" s="6">
        <f>YEAR(tbl_Sales[[#This Row],[Date]])</f>
        <v>2017</v>
      </c>
    </row>
    <row r="11871" spans="1:17" x14ac:dyDescent="0.25">
      <c r="A11871" s="1">
        <v>42990</v>
      </c>
      <c r="B11871">
        <v>850000</v>
      </c>
      <c r="C11871" t="s">
        <v>2</v>
      </c>
      <c r="D11871" t="s">
        <v>12427</v>
      </c>
      <c r="E11871" t="s">
        <v>5</v>
      </c>
      <c r="F11871">
        <v>3031</v>
      </c>
      <c r="G11871">
        <v>2</v>
      </c>
      <c r="H11871">
        <v>1</v>
      </c>
      <c r="I11871">
        <v>0</v>
      </c>
      <c r="J11871">
        <v>133</v>
      </c>
      <c r="L11871" t="s">
        <v>12047</v>
      </c>
      <c r="M11871" t="s">
        <v>264</v>
      </c>
      <c r="N11871" t="s">
        <v>88</v>
      </c>
      <c r="O11871" s="6" t="str">
        <f>INDEX(lkp_Region,MATCH(tbl_Sales[[#This Row],[Suburb]],lkp_Suburb,0))</f>
        <v>Northern Metropolitan</v>
      </c>
      <c r="P11871" s="6">
        <f>MONTH(tbl_Sales[[#This Row],[Date]])</f>
        <v>9</v>
      </c>
      <c r="Q11871" s="6">
        <f>YEAR(tbl_Sales[[#This Row],[Date]])</f>
        <v>2017</v>
      </c>
    </row>
    <row r="11872" spans="1:17" x14ac:dyDescent="0.25">
      <c r="A11872" s="1">
        <v>42990</v>
      </c>
      <c r="B11872">
        <v>850000</v>
      </c>
      <c r="C11872" t="s">
        <v>2</v>
      </c>
      <c r="D11872" t="s">
        <v>12431</v>
      </c>
      <c r="E11872" t="s">
        <v>10</v>
      </c>
      <c r="F11872">
        <v>3012</v>
      </c>
      <c r="G11872">
        <v>3</v>
      </c>
      <c r="H11872">
        <v>1</v>
      </c>
      <c r="I11872">
        <v>2</v>
      </c>
      <c r="J11872">
        <v>269</v>
      </c>
      <c r="K11872">
        <v>1910</v>
      </c>
      <c r="L11872" t="s">
        <v>12048</v>
      </c>
      <c r="M11872" t="s">
        <v>53</v>
      </c>
      <c r="N11872" t="s">
        <v>21</v>
      </c>
      <c r="O11872" s="6" t="str">
        <f>INDEX(lkp_Region,MATCH(tbl_Sales[[#This Row],[Suburb]],lkp_Suburb,0))</f>
        <v>Western Metropolitan</v>
      </c>
      <c r="P11872" s="6">
        <f>MONTH(tbl_Sales[[#This Row],[Date]])</f>
        <v>9</v>
      </c>
      <c r="Q11872" s="6">
        <f>YEAR(tbl_Sales[[#This Row],[Date]])</f>
        <v>2017</v>
      </c>
    </row>
    <row r="11873" spans="1:17" x14ac:dyDescent="0.25">
      <c r="A11873" s="1">
        <v>42990</v>
      </c>
      <c r="B11873">
        <v>1705000</v>
      </c>
      <c r="C11873" t="s">
        <v>2</v>
      </c>
      <c r="D11873" t="s">
        <v>12428</v>
      </c>
      <c r="E11873" t="s">
        <v>5</v>
      </c>
      <c r="F11873">
        <v>3107</v>
      </c>
      <c r="G11873">
        <v>5</v>
      </c>
      <c r="H11873">
        <v>4</v>
      </c>
      <c r="I11873">
        <v>2</v>
      </c>
      <c r="J11873">
        <v>968</v>
      </c>
      <c r="K11873">
        <v>1970</v>
      </c>
      <c r="L11873" t="s">
        <v>12049</v>
      </c>
      <c r="M11873" t="s">
        <v>586</v>
      </c>
      <c r="N11873" t="s">
        <v>128</v>
      </c>
      <c r="O11873" s="6" t="str">
        <f>INDEX(lkp_Region,MATCH(tbl_Sales[[#This Row],[Suburb]],lkp_Suburb,0))</f>
        <v>Eastern Metropolitan</v>
      </c>
      <c r="P11873" s="6">
        <f>MONTH(tbl_Sales[[#This Row],[Date]])</f>
        <v>9</v>
      </c>
      <c r="Q11873" s="6">
        <f>YEAR(tbl_Sales[[#This Row],[Date]])</f>
        <v>2017</v>
      </c>
    </row>
    <row r="11874" spans="1:17" x14ac:dyDescent="0.25">
      <c r="A11874" s="1">
        <v>42990</v>
      </c>
      <c r="B11874">
        <v>807000</v>
      </c>
      <c r="C11874" t="s">
        <v>2</v>
      </c>
      <c r="D11874" t="s">
        <v>12430</v>
      </c>
      <c r="E11874" t="s">
        <v>10</v>
      </c>
      <c r="F11874">
        <v>3437</v>
      </c>
      <c r="G11874">
        <v>4</v>
      </c>
      <c r="H11874">
        <v>2</v>
      </c>
      <c r="I11874">
        <v>3</v>
      </c>
      <c r="J11874">
        <v>40468</v>
      </c>
      <c r="L11874" t="s">
        <v>12050</v>
      </c>
      <c r="M11874" t="s">
        <v>10061</v>
      </c>
      <c r="N11874" t="s">
        <v>8240</v>
      </c>
      <c r="O11874" s="6" t="str">
        <f>INDEX(lkp_Region,MATCH(tbl_Sales[[#This Row],[Suburb]],lkp_Suburb,0))</f>
        <v>Northern Victoria</v>
      </c>
      <c r="P11874" s="6">
        <f>MONTH(tbl_Sales[[#This Row],[Date]])</f>
        <v>9</v>
      </c>
      <c r="Q11874" s="6">
        <f>YEAR(tbl_Sales[[#This Row],[Date]])</f>
        <v>2017</v>
      </c>
    </row>
    <row r="11875" spans="1:17" x14ac:dyDescent="0.25">
      <c r="A11875" s="1">
        <v>42990</v>
      </c>
      <c r="B11875">
        <v>1510000</v>
      </c>
      <c r="C11875" t="s">
        <v>2</v>
      </c>
      <c r="D11875" t="s">
        <v>12428</v>
      </c>
      <c r="E11875" t="s">
        <v>10</v>
      </c>
      <c r="F11875">
        <v>3195</v>
      </c>
      <c r="G11875">
        <v>4</v>
      </c>
      <c r="H11875">
        <v>2</v>
      </c>
      <c r="I11875">
        <v>4</v>
      </c>
      <c r="J11875">
        <v>387</v>
      </c>
      <c r="L11875" t="s">
        <v>12051</v>
      </c>
      <c r="M11875" t="s">
        <v>8948</v>
      </c>
      <c r="N11875" t="s">
        <v>45</v>
      </c>
      <c r="O11875" s="6" t="str">
        <f>INDEX(lkp_Region,MATCH(tbl_Sales[[#This Row],[Suburb]],lkp_Suburb,0))</f>
        <v>South-Eastern Metropolitan</v>
      </c>
      <c r="P11875" s="6">
        <f>MONTH(tbl_Sales[[#This Row],[Date]])</f>
        <v>9</v>
      </c>
      <c r="Q11875" s="6">
        <f>YEAR(tbl_Sales[[#This Row],[Date]])</f>
        <v>2017</v>
      </c>
    </row>
    <row r="11876" spans="1:17" x14ac:dyDescent="0.25">
      <c r="A11876" s="1">
        <v>42990</v>
      </c>
      <c r="B11876">
        <v>595000</v>
      </c>
      <c r="C11876" t="s">
        <v>2</v>
      </c>
      <c r="D11876" t="s">
        <v>12427</v>
      </c>
      <c r="E11876" t="s">
        <v>10</v>
      </c>
      <c r="F11876">
        <v>3064</v>
      </c>
      <c r="G11876">
        <v>4</v>
      </c>
      <c r="H11876">
        <v>2</v>
      </c>
      <c r="I11876">
        <v>2</v>
      </c>
      <c r="J11876">
        <v>420</v>
      </c>
      <c r="K11876">
        <v>2015</v>
      </c>
      <c r="L11876" t="s">
        <v>12052</v>
      </c>
      <c r="M11876" t="s">
        <v>7797</v>
      </c>
      <c r="N11876" t="s">
        <v>195</v>
      </c>
      <c r="O11876" s="6" t="str">
        <f>INDEX(lkp_Region,MATCH(tbl_Sales[[#This Row],[Suburb]],lkp_Suburb,0))</f>
        <v>Northern Metropolitan</v>
      </c>
      <c r="P11876" s="6">
        <f>MONTH(tbl_Sales[[#This Row],[Date]])</f>
        <v>9</v>
      </c>
      <c r="Q11876" s="6">
        <f>YEAR(tbl_Sales[[#This Row],[Date]])</f>
        <v>2017</v>
      </c>
    </row>
    <row r="11877" spans="1:17" x14ac:dyDescent="0.25">
      <c r="A11877" s="1">
        <v>42990</v>
      </c>
      <c r="B11877">
        <v>650000</v>
      </c>
      <c r="C11877" t="s">
        <v>13</v>
      </c>
      <c r="D11877" t="s">
        <v>12430</v>
      </c>
      <c r="E11877" t="s">
        <v>5</v>
      </c>
      <c r="F11877">
        <v>3016</v>
      </c>
      <c r="G11877">
        <v>2</v>
      </c>
      <c r="H11877">
        <v>1</v>
      </c>
      <c r="I11877">
        <v>1</v>
      </c>
      <c r="J11877">
        <v>0</v>
      </c>
      <c r="L11877" t="s">
        <v>12053</v>
      </c>
      <c r="M11877" t="s">
        <v>196</v>
      </c>
      <c r="N11877" t="s">
        <v>69</v>
      </c>
      <c r="O11877" s="6" t="str">
        <f>INDEX(lkp_Region,MATCH(tbl_Sales[[#This Row],[Suburb]],lkp_Suburb,0))</f>
        <v>Western Metropolitan</v>
      </c>
      <c r="P11877" s="6">
        <f>MONTH(tbl_Sales[[#This Row],[Date]])</f>
        <v>9</v>
      </c>
      <c r="Q11877" s="6">
        <f>YEAR(tbl_Sales[[#This Row],[Date]])</f>
        <v>2017</v>
      </c>
    </row>
    <row r="11878" spans="1:17" x14ac:dyDescent="0.25">
      <c r="A11878" s="1">
        <v>42990</v>
      </c>
      <c r="B11878">
        <v>1195000</v>
      </c>
      <c r="C11878" t="s">
        <v>2</v>
      </c>
      <c r="D11878" t="s">
        <v>12424</v>
      </c>
      <c r="E11878" t="s">
        <v>5</v>
      </c>
      <c r="F11878">
        <v>3015</v>
      </c>
      <c r="G11878">
        <v>3</v>
      </c>
      <c r="H11878">
        <v>2</v>
      </c>
      <c r="I11878">
        <v>2</v>
      </c>
      <c r="J11878">
        <v>358</v>
      </c>
      <c r="K11878">
        <v>2017</v>
      </c>
      <c r="L11878" t="s">
        <v>12054</v>
      </c>
      <c r="M11878" t="s">
        <v>133</v>
      </c>
      <c r="N11878" t="s">
        <v>69</v>
      </c>
      <c r="O11878" s="6" t="str">
        <f>INDEX(lkp_Region,MATCH(tbl_Sales[[#This Row],[Suburb]],lkp_Suburb,0))</f>
        <v>Western Metropolitan</v>
      </c>
      <c r="P11878" s="6">
        <f>MONTH(tbl_Sales[[#This Row],[Date]])</f>
        <v>9</v>
      </c>
      <c r="Q11878" s="6">
        <f>YEAR(tbl_Sales[[#This Row],[Date]])</f>
        <v>2017</v>
      </c>
    </row>
    <row r="11879" spans="1:17" x14ac:dyDescent="0.25">
      <c r="A11879" s="1">
        <v>42990</v>
      </c>
      <c r="B11879">
        <v>500000</v>
      </c>
      <c r="C11879" t="s">
        <v>2</v>
      </c>
      <c r="D11879" t="s">
        <v>12433</v>
      </c>
      <c r="E11879" t="s">
        <v>10</v>
      </c>
      <c r="F11879">
        <v>3177</v>
      </c>
      <c r="G11879">
        <v>3</v>
      </c>
      <c r="H11879">
        <v>1</v>
      </c>
      <c r="I11879">
        <v>3</v>
      </c>
      <c r="J11879">
        <v>621</v>
      </c>
      <c r="K11879">
        <v>1955</v>
      </c>
      <c r="L11879" t="s">
        <v>12055</v>
      </c>
      <c r="M11879" t="s">
        <v>9575</v>
      </c>
      <c r="N11879" t="s">
        <v>7735</v>
      </c>
      <c r="O11879" s="6" t="str">
        <f>INDEX(lkp_Region,MATCH(tbl_Sales[[#This Row],[Suburb]],lkp_Suburb,0))</f>
        <v>South-Eastern Metropolitan</v>
      </c>
      <c r="P11879" s="6">
        <f>MONTH(tbl_Sales[[#This Row],[Date]])</f>
        <v>9</v>
      </c>
      <c r="Q11879" s="6">
        <f>YEAR(tbl_Sales[[#This Row],[Date]])</f>
        <v>2017</v>
      </c>
    </row>
    <row r="11880" spans="1:17" x14ac:dyDescent="0.25">
      <c r="A11880" s="1">
        <v>42990</v>
      </c>
      <c r="B11880">
        <v>627000</v>
      </c>
      <c r="C11880" t="s">
        <v>2</v>
      </c>
      <c r="D11880" t="s">
        <v>12423</v>
      </c>
      <c r="E11880" t="s">
        <v>10</v>
      </c>
      <c r="F11880">
        <v>3022</v>
      </c>
      <c r="G11880">
        <v>3</v>
      </c>
      <c r="H11880">
        <v>1</v>
      </c>
      <c r="I11880">
        <v>2</v>
      </c>
      <c r="J11880">
        <v>697</v>
      </c>
      <c r="K11880">
        <v>1960</v>
      </c>
      <c r="L11880" t="s">
        <v>12056</v>
      </c>
      <c r="M11880" t="s">
        <v>11610</v>
      </c>
      <c r="N11880" t="s">
        <v>3</v>
      </c>
      <c r="O11880" s="6" t="str">
        <f>INDEX(lkp_Region,MATCH(tbl_Sales[[#This Row],[Suburb]],lkp_Suburb,0))</f>
        <v>Western Metropolitan</v>
      </c>
      <c r="P11880" s="6">
        <f>MONTH(tbl_Sales[[#This Row],[Date]])</f>
        <v>9</v>
      </c>
      <c r="Q11880" s="6">
        <f>YEAR(tbl_Sales[[#This Row],[Date]])</f>
        <v>2017</v>
      </c>
    </row>
    <row r="11881" spans="1:17" x14ac:dyDescent="0.25">
      <c r="A11881" s="1">
        <v>42991</v>
      </c>
      <c r="B11881">
        <v>800000</v>
      </c>
      <c r="C11881" t="s">
        <v>13</v>
      </c>
      <c r="D11881" t="s">
        <v>12428</v>
      </c>
      <c r="E11881" t="s">
        <v>5</v>
      </c>
      <c r="F11881">
        <v>3121</v>
      </c>
      <c r="G11881">
        <v>2</v>
      </c>
      <c r="H11881">
        <v>2</v>
      </c>
      <c r="I11881">
        <v>2</v>
      </c>
      <c r="J11881">
        <v>0</v>
      </c>
      <c r="K11881">
        <v>2008</v>
      </c>
      <c r="L11881" t="s">
        <v>12057</v>
      </c>
      <c r="M11881" t="s">
        <v>6</v>
      </c>
      <c r="N11881" t="s">
        <v>8</v>
      </c>
      <c r="O11881" s="6" t="str">
        <f>INDEX(lkp_Region,MATCH(tbl_Sales[[#This Row],[Suburb]],lkp_Suburb,0))</f>
        <v>Northern Metropolitan</v>
      </c>
      <c r="P11881" s="6">
        <f>MONTH(tbl_Sales[[#This Row],[Date]])</f>
        <v>9</v>
      </c>
      <c r="Q11881" s="6">
        <f>YEAR(tbl_Sales[[#This Row],[Date]])</f>
        <v>2017</v>
      </c>
    </row>
    <row r="11882" spans="1:17" x14ac:dyDescent="0.25">
      <c r="A11882" s="1">
        <v>42991</v>
      </c>
      <c r="B11882">
        <v>715000</v>
      </c>
      <c r="C11882" t="s">
        <v>2</v>
      </c>
      <c r="D11882" t="s">
        <v>12431</v>
      </c>
      <c r="E11882" t="s">
        <v>10</v>
      </c>
      <c r="F11882">
        <v>3030</v>
      </c>
      <c r="G11882">
        <v>4</v>
      </c>
      <c r="H11882">
        <v>2</v>
      </c>
      <c r="I11882">
        <v>2</v>
      </c>
      <c r="J11882">
        <v>630</v>
      </c>
      <c r="K11882">
        <v>2006</v>
      </c>
      <c r="L11882" t="s">
        <v>12058</v>
      </c>
      <c r="M11882" t="s">
        <v>9130</v>
      </c>
      <c r="N11882" t="s">
        <v>7964</v>
      </c>
      <c r="O11882" s="6" t="str">
        <f>INDEX(lkp_Region,MATCH(tbl_Sales[[#This Row],[Suburb]],lkp_Suburb,0))</f>
        <v>Western Metropolitan</v>
      </c>
      <c r="P11882" s="6">
        <f>MONTH(tbl_Sales[[#This Row],[Date]])</f>
        <v>9</v>
      </c>
      <c r="Q11882" s="6">
        <f>YEAR(tbl_Sales[[#This Row],[Date]])</f>
        <v>2017</v>
      </c>
    </row>
    <row r="11883" spans="1:17" x14ac:dyDescent="0.25">
      <c r="A11883" s="1">
        <v>42991</v>
      </c>
      <c r="B11883">
        <v>801000</v>
      </c>
      <c r="C11883" t="s">
        <v>2</v>
      </c>
      <c r="D11883" t="s">
        <v>12426</v>
      </c>
      <c r="E11883" t="s">
        <v>10</v>
      </c>
      <c r="F11883">
        <v>3030</v>
      </c>
      <c r="G11883">
        <v>4</v>
      </c>
      <c r="H11883">
        <v>2</v>
      </c>
      <c r="I11883">
        <v>2</v>
      </c>
      <c r="J11883">
        <v>628</v>
      </c>
      <c r="L11883" t="s">
        <v>12059</v>
      </c>
      <c r="M11883" t="s">
        <v>9130</v>
      </c>
      <c r="N11883" t="s">
        <v>7964</v>
      </c>
      <c r="O11883" s="6" t="str">
        <f>INDEX(lkp_Region,MATCH(tbl_Sales[[#This Row],[Suburb]],lkp_Suburb,0))</f>
        <v>Western Metropolitan</v>
      </c>
      <c r="P11883" s="6">
        <f>MONTH(tbl_Sales[[#This Row],[Date]])</f>
        <v>9</v>
      </c>
      <c r="Q11883" s="6">
        <f>YEAR(tbl_Sales[[#This Row],[Date]])</f>
        <v>2017</v>
      </c>
    </row>
    <row r="11884" spans="1:17" x14ac:dyDescent="0.25">
      <c r="A11884" s="1">
        <v>42991</v>
      </c>
      <c r="B11884">
        <v>550000</v>
      </c>
      <c r="C11884" t="s">
        <v>2</v>
      </c>
      <c r="D11884" t="s">
        <v>12423</v>
      </c>
      <c r="E11884" t="s">
        <v>5</v>
      </c>
      <c r="F11884">
        <v>3076</v>
      </c>
      <c r="G11884">
        <v>4</v>
      </c>
      <c r="H11884">
        <v>2</v>
      </c>
      <c r="I11884">
        <v>2</v>
      </c>
      <c r="J11884">
        <v>400</v>
      </c>
      <c r="K11884">
        <v>2011</v>
      </c>
      <c r="L11884" t="s">
        <v>12060</v>
      </c>
      <c r="M11884" t="s">
        <v>7572</v>
      </c>
      <c r="N11884" t="s">
        <v>7515</v>
      </c>
      <c r="O11884" s="6" t="str">
        <f>INDEX(lkp_Region,MATCH(tbl_Sales[[#This Row],[Suburb]],lkp_Suburb,0))</f>
        <v>Northern Metropolitan</v>
      </c>
      <c r="P11884" s="6">
        <f>MONTH(tbl_Sales[[#This Row],[Date]])</f>
        <v>9</v>
      </c>
      <c r="Q11884" s="6">
        <f>YEAR(tbl_Sales[[#This Row],[Date]])</f>
        <v>2017</v>
      </c>
    </row>
    <row r="11885" spans="1:17" x14ac:dyDescent="0.25">
      <c r="A11885" s="1">
        <v>42991</v>
      </c>
      <c r="B11885">
        <v>2100000</v>
      </c>
      <c r="C11885" t="s">
        <v>2</v>
      </c>
      <c r="D11885" t="s">
        <v>12429</v>
      </c>
      <c r="E11885" t="s">
        <v>5</v>
      </c>
      <c r="F11885">
        <v>3127</v>
      </c>
      <c r="G11885">
        <v>3</v>
      </c>
      <c r="H11885">
        <v>1</v>
      </c>
      <c r="I11885">
        <v>9</v>
      </c>
      <c r="J11885">
        <v>841</v>
      </c>
      <c r="K11885">
        <v>1960</v>
      </c>
      <c r="L11885" t="s">
        <v>12061</v>
      </c>
      <c r="M11885" t="s">
        <v>11</v>
      </c>
      <c r="N11885" t="s">
        <v>14</v>
      </c>
      <c r="O11885" s="6" t="str">
        <f>INDEX(lkp_Region,MATCH(tbl_Sales[[#This Row],[Suburb]],lkp_Suburb,0))</f>
        <v>Southern Metropolitan</v>
      </c>
      <c r="P11885" s="6">
        <f>MONTH(tbl_Sales[[#This Row],[Date]])</f>
        <v>9</v>
      </c>
      <c r="Q11885" s="6">
        <f>YEAR(tbl_Sales[[#This Row],[Date]])</f>
        <v>2017</v>
      </c>
    </row>
    <row r="11886" spans="1:17" x14ac:dyDescent="0.25">
      <c r="A11886" s="1">
        <v>42991</v>
      </c>
      <c r="B11886">
        <v>326000</v>
      </c>
      <c r="C11886" t="s">
        <v>13</v>
      </c>
      <c r="D11886" t="s">
        <v>12427</v>
      </c>
      <c r="E11886" t="s">
        <v>10</v>
      </c>
      <c r="F11886">
        <v>3040</v>
      </c>
      <c r="G11886">
        <v>1</v>
      </c>
      <c r="H11886">
        <v>1</v>
      </c>
      <c r="I11886">
        <v>1</v>
      </c>
      <c r="J11886">
        <v>0</v>
      </c>
      <c r="L11886" t="s">
        <v>12062</v>
      </c>
      <c r="M11886" t="s">
        <v>47</v>
      </c>
      <c r="N11886" t="s">
        <v>49</v>
      </c>
      <c r="O11886" s="6" t="str">
        <f>INDEX(lkp_Region,MATCH(tbl_Sales[[#This Row],[Suburb]],lkp_Suburb,0))</f>
        <v>Western Metropolitan</v>
      </c>
      <c r="P11886" s="6">
        <f>MONTH(tbl_Sales[[#This Row],[Date]])</f>
        <v>9</v>
      </c>
      <c r="Q11886" s="6">
        <f>YEAR(tbl_Sales[[#This Row],[Date]])</f>
        <v>2017</v>
      </c>
    </row>
    <row r="11887" spans="1:17" x14ac:dyDescent="0.25">
      <c r="A11887" s="1">
        <v>42991</v>
      </c>
      <c r="B11887">
        <v>566000</v>
      </c>
      <c r="C11887" t="s">
        <v>13</v>
      </c>
      <c r="D11887" t="s">
        <v>12427</v>
      </c>
      <c r="E11887" t="s">
        <v>10</v>
      </c>
      <c r="F11887">
        <v>3032</v>
      </c>
      <c r="G11887">
        <v>2</v>
      </c>
      <c r="H11887">
        <v>1</v>
      </c>
      <c r="I11887">
        <v>1</v>
      </c>
      <c r="J11887">
        <v>1017</v>
      </c>
      <c r="K11887">
        <v>1972</v>
      </c>
      <c r="L11887" t="s">
        <v>12063</v>
      </c>
      <c r="M11887" t="s">
        <v>160</v>
      </c>
      <c r="N11887" t="s">
        <v>49</v>
      </c>
      <c r="O11887" s="6" t="str">
        <f>INDEX(lkp_Region,MATCH(tbl_Sales[[#This Row],[Suburb]],lkp_Suburb,0))</f>
        <v>Western Metropolitan</v>
      </c>
      <c r="P11887" s="6">
        <f>MONTH(tbl_Sales[[#This Row],[Date]])</f>
        <v>9</v>
      </c>
      <c r="Q11887" s="6">
        <f>YEAR(tbl_Sales[[#This Row],[Date]])</f>
        <v>2017</v>
      </c>
    </row>
    <row r="11888" spans="1:17" x14ac:dyDescent="0.25">
      <c r="A11888" s="1">
        <v>42991</v>
      </c>
      <c r="B11888">
        <v>1540000</v>
      </c>
      <c r="C11888" t="s">
        <v>2</v>
      </c>
      <c r="D11888" t="s">
        <v>12429</v>
      </c>
      <c r="E11888" t="s">
        <v>10</v>
      </c>
      <c r="F11888">
        <v>3147</v>
      </c>
      <c r="G11888">
        <v>4</v>
      </c>
      <c r="H11888">
        <v>2</v>
      </c>
      <c r="I11888">
        <v>3</v>
      </c>
      <c r="J11888">
        <v>668</v>
      </c>
      <c r="K11888">
        <v>1970</v>
      </c>
      <c r="L11888" t="s">
        <v>12064</v>
      </c>
      <c r="M11888" t="s">
        <v>609</v>
      </c>
      <c r="N11888" t="s">
        <v>31</v>
      </c>
      <c r="O11888" s="6" t="str">
        <f>INDEX(lkp_Region,MATCH(tbl_Sales[[#This Row],[Suburb]],lkp_Suburb,0))</f>
        <v>Southern Metropolitan</v>
      </c>
      <c r="P11888" s="6">
        <f>MONTH(tbl_Sales[[#This Row],[Date]])</f>
        <v>9</v>
      </c>
      <c r="Q11888" s="6">
        <f>YEAR(tbl_Sales[[#This Row],[Date]])</f>
        <v>2017</v>
      </c>
    </row>
    <row r="11889" spans="1:17" x14ac:dyDescent="0.25">
      <c r="A11889" s="1">
        <v>42991</v>
      </c>
      <c r="B11889">
        <v>1720000</v>
      </c>
      <c r="C11889" t="s">
        <v>2</v>
      </c>
      <c r="D11889" t="s">
        <v>12427</v>
      </c>
      <c r="E11889" t="s">
        <v>10</v>
      </c>
      <c r="F11889">
        <v>3149</v>
      </c>
      <c r="G11889">
        <v>4</v>
      </c>
      <c r="H11889">
        <v>2</v>
      </c>
      <c r="I11889">
        <v>3</v>
      </c>
      <c r="J11889">
        <v>741</v>
      </c>
      <c r="L11889" t="s">
        <v>12065</v>
      </c>
      <c r="M11889" t="s">
        <v>7758</v>
      </c>
      <c r="N11889" t="s">
        <v>31</v>
      </c>
      <c r="O11889" s="6" t="str">
        <f>INDEX(lkp_Region,MATCH(tbl_Sales[[#This Row],[Suburb]],lkp_Suburb,0))</f>
        <v>Eastern Metropolitan</v>
      </c>
      <c r="P11889" s="6">
        <f>MONTH(tbl_Sales[[#This Row],[Date]])</f>
        <v>9</v>
      </c>
      <c r="Q11889" s="6">
        <f>YEAR(tbl_Sales[[#This Row],[Date]])</f>
        <v>2017</v>
      </c>
    </row>
    <row r="11890" spans="1:17" x14ac:dyDescent="0.25">
      <c r="A11890" s="1">
        <v>42991</v>
      </c>
      <c r="B11890">
        <v>1475000</v>
      </c>
      <c r="C11890" t="s">
        <v>2</v>
      </c>
      <c r="D11890" t="s">
        <v>12429</v>
      </c>
      <c r="E11890" t="s">
        <v>10</v>
      </c>
      <c r="F11890">
        <v>3051</v>
      </c>
      <c r="G11890">
        <v>4</v>
      </c>
      <c r="H11890">
        <v>2</v>
      </c>
      <c r="I11890">
        <v>1</v>
      </c>
      <c r="J11890">
        <v>137</v>
      </c>
      <c r="L11890" t="s">
        <v>12066</v>
      </c>
      <c r="M11890" t="s">
        <v>915</v>
      </c>
      <c r="N11890" t="s">
        <v>88</v>
      </c>
      <c r="O11890" s="6" t="str">
        <f>INDEX(lkp_Region,MATCH(tbl_Sales[[#This Row],[Suburb]],lkp_Suburb,0))</f>
        <v>Northern Metropolitan</v>
      </c>
      <c r="P11890" s="6">
        <f>MONTH(tbl_Sales[[#This Row],[Date]])</f>
        <v>9</v>
      </c>
      <c r="Q11890" s="6">
        <f>YEAR(tbl_Sales[[#This Row],[Date]])</f>
        <v>2017</v>
      </c>
    </row>
    <row r="11891" spans="1:17" x14ac:dyDescent="0.25">
      <c r="A11891" s="1">
        <v>42991</v>
      </c>
      <c r="B11891">
        <v>1340000</v>
      </c>
      <c r="C11891" t="s">
        <v>2</v>
      </c>
      <c r="D11891" t="s">
        <v>12428</v>
      </c>
      <c r="E11891" t="s">
        <v>10</v>
      </c>
      <c r="F11891">
        <v>3032</v>
      </c>
      <c r="G11891">
        <v>4</v>
      </c>
      <c r="H11891">
        <v>1</v>
      </c>
      <c r="I11891">
        <v>3</v>
      </c>
      <c r="J11891">
        <v>697</v>
      </c>
      <c r="K11891">
        <v>1920</v>
      </c>
      <c r="L11891" t="s">
        <v>12067</v>
      </c>
      <c r="M11891" t="s">
        <v>21</v>
      </c>
      <c r="N11891" t="s">
        <v>21</v>
      </c>
      <c r="O11891" s="6" t="str">
        <f>INDEX(lkp_Region,MATCH(tbl_Sales[[#This Row],[Suburb]],lkp_Suburb,0))</f>
        <v>Western Metropolitan</v>
      </c>
      <c r="P11891" s="6">
        <f>MONTH(tbl_Sales[[#This Row],[Date]])</f>
        <v>9</v>
      </c>
      <c r="Q11891" s="6">
        <f>YEAR(tbl_Sales[[#This Row],[Date]])</f>
        <v>2017</v>
      </c>
    </row>
    <row r="11892" spans="1:17" x14ac:dyDescent="0.25">
      <c r="A11892" s="1">
        <v>42991</v>
      </c>
      <c r="B11892">
        <v>785000</v>
      </c>
      <c r="C11892" t="s">
        <v>2</v>
      </c>
      <c r="D11892" t="s">
        <v>12432</v>
      </c>
      <c r="E11892" t="s">
        <v>10</v>
      </c>
      <c r="F11892">
        <v>3155</v>
      </c>
      <c r="G11892">
        <v>3</v>
      </c>
      <c r="H11892">
        <v>2</v>
      </c>
      <c r="I11892">
        <v>2</v>
      </c>
      <c r="J11892">
        <v>723</v>
      </c>
      <c r="K11892">
        <v>1980</v>
      </c>
      <c r="L11892" t="s">
        <v>12068</v>
      </c>
      <c r="M11892" t="s">
        <v>8768</v>
      </c>
      <c r="N11892" t="s">
        <v>7768</v>
      </c>
      <c r="O11892" s="6" t="str">
        <f>INDEX(lkp_Region,MATCH(tbl_Sales[[#This Row],[Suburb]],lkp_Suburb,0))</f>
        <v>Eastern Metropolitan</v>
      </c>
      <c r="P11892" s="6">
        <f>MONTH(tbl_Sales[[#This Row],[Date]])</f>
        <v>9</v>
      </c>
      <c r="Q11892" s="6">
        <f>YEAR(tbl_Sales[[#This Row],[Date]])</f>
        <v>2017</v>
      </c>
    </row>
    <row r="11893" spans="1:17" x14ac:dyDescent="0.25">
      <c r="A11893" s="1">
        <v>42991</v>
      </c>
      <c r="B11893">
        <v>904000</v>
      </c>
      <c r="C11893" t="s">
        <v>2</v>
      </c>
      <c r="D11893" t="s">
        <v>12425</v>
      </c>
      <c r="E11893" t="s">
        <v>5</v>
      </c>
      <c r="F11893">
        <v>3156</v>
      </c>
      <c r="G11893">
        <v>3</v>
      </c>
      <c r="H11893">
        <v>1</v>
      </c>
      <c r="I11893">
        <v>3</v>
      </c>
      <c r="J11893">
        <v>1014</v>
      </c>
      <c r="L11893" t="s">
        <v>12069</v>
      </c>
      <c r="M11893" t="s">
        <v>8145</v>
      </c>
      <c r="N11893" t="s">
        <v>7768</v>
      </c>
      <c r="O11893" s="6" t="str">
        <f>INDEX(lkp_Region,MATCH(tbl_Sales[[#This Row],[Suburb]],lkp_Suburb,0))</f>
        <v>Eastern Metropolitan</v>
      </c>
      <c r="P11893" s="6">
        <f>MONTH(tbl_Sales[[#This Row],[Date]])</f>
        <v>9</v>
      </c>
      <c r="Q11893" s="6">
        <f>YEAR(tbl_Sales[[#This Row],[Date]])</f>
        <v>2017</v>
      </c>
    </row>
    <row r="11894" spans="1:17" x14ac:dyDescent="0.25">
      <c r="A11894" s="1">
        <v>42991</v>
      </c>
      <c r="B11894">
        <v>1015000</v>
      </c>
      <c r="C11894" t="s">
        <v>2</v>
      </c>
      <c r="D11894" t="s">
        <v>12427</v>
      </c>
      <c r="E11894" t="s">
        <v>5</v>
      </c>
      <c r="F11894">
        <v>3152</v>
      </c>
      <c r="G11894">
        <v>3</v>
      </c>
      <c r="H11894">
        <v>2</v>
      </c>
      <c r="I11894">
        <v>2</v>
      </c>
      <c r="J11894">
        <v>550</v>
      </c>
      <c r="L11894" t="s">
        <v>12070</v>
      </c>
      <c r="M11894" t="s">
        <v>9152</v>
      </c>
      <c r="N11894" t="s">
        <v>7768</v>
      </c>
      <c r="O11894" s="6" t="str">
        <f>INDEX(lkp_Region,MATCH(tbl_Sales[[#This Row],[Suburb]],lkp_Suburb,0))</f>
        <v>Eastern Metropolitan</v>
      </c>
      <c r="P11894" s="6">
        <f>MONTH(tbl_Sales[[#This Row],[Date]])</f>
        <v>9</v>
      </c>
      <c r="Q11894" s="6">
        <f>YEAR(tbl_Sales[[#This Row],[Date]])</f>
        <v>2017</v>
      </c>
    </row>
    <row r="11895" spans="1:17" x14ac:dyDescent="0.25">
      <c r="A11895" s="1">
        <v>42991</v>
      </c>
      <c r="B11895">
        <v>751000</v>
      </c>
      <c r="C11895" t="s">
        <v>51</v>
      </c>
      <c r="D11895" t="s">
        <v>12429</v>
      </c>
      <c r="E11895" t="s">
        <v>10</v>
      </c>
      <c r="F11895">
        <v>3192</v>
      </c>
      <c r="G11895">
        <v>2</v>
      </c>
      <c r="H11895">
        <v>1</v>
      </c>
      <c r="I11895">
        <v>1</v>
      </c>
      <c r="J11895">
        <v>171</v>
      </c>
      <c r="L11895" t="s">
        <v>12071</v>
      </c>
      <c r="M11895" t="s">
        <v>7622</v>
      </c>
      <c r="N11895" t="s">
        <v>45</v>
      </c>
      <c r="O11895" s="6" t="str">
        <f>INDEX(lkp_Region,MATCH(tbl_Sales[[#This Row],[Suburb]],lkp_Suburb,0))</f>
        <v>Southern Metropolitan</v>
      </c>
      <c r="P11895" s="6">
        <f>MONTH(tbl_Sales[[#This Row],[Date]])</f>
        <v>9</v>
      </c>
      <c r="Q11895" s="6">
        <f>YEAR(tbl_Sales[[#This Row],[Date]])</f>
        <v>2017</v>
      </c>
    </row>
    <row r="11896" spans="1:17" x14ac:dyDescent="0.25">
      <c r="A11896" s="1">
        <v>42991</v>
      </c>
      <c r="B11896">
        <v>892000</v>
      </c>
      <c r="C11896" t="s">
        <v>2</v>
      </c>
      <c r="D11896" t="s">
        <v>12429</v>
      </c>
      <c r="E11896" t="s">
        <v>10</v>
      </c>
      <c r="F11896">
        <v>3172</v>
      </c>
      <c r="G11896">
        <v>3</v>
      </c>
      <c r="H11896">
        <v>1</v>
      </c>
      <c r="I11896">
        <v>3</v>
      </c>
      <c r="J11896">
        <v>564</v>
      </c>
      <c r="L11896" t="s">
        <v>12072</v>
      </c>
      <c r="M11896" t="s">
        <v>8147</v>
      </c>
      <c r="N11896" t="s">
        <v>45</v>
      </c>
      <c r="O11896" s="6" t="str">
        <f>INDEX(lkp_Region,MATCH(tbl_Sales[[#This Row],[Suburb]],lkp_Suburb,0))</f>
        <v>South-Eastern Metropolitan</v>
      </c>
      <c r="P11896" s="6">
        <f>MONTH(tbl_Sales[[#This Row],[Date]])</f>
        <v>9</v>
      </c>
      <c r="Q11896" s="6">
        <f>YEAR(tbl_Sales[[#This Row],[Date]])</f>
        <v>2017</v>
      </c>
    </row>
    <row r="11897" spans="1:17" x14ac:dyDescent="0.25">
      <c r="A11897" s="1">
        <v>42991</v>
      </c>
      <c r="B11897">
        <v>560000</v>
      </c>
      <c r="C11897" t="s">
        <v>2</v>
      </c>
      <c r="D11897" t="s">
        <v>12425</v>
      </c>
      <c r="E11897" t="s">
        <v>5</v>
      </c>
      <c r="F11897">
        <v>3023</v>
      </c>
      <c r="G11897">
        <v>3</v>
      </c>
      <c r="H11897">
        <v>2</v>
      </c>
      <c r="I11897">
        <v>1</v>
      </c>
      <c r="J11897">
        <v>295</v>
      </c>
      <c r="L11897" t="s">
        <v>12073</v>
      </c>
      <c r="M11897" t="s">
        <v>8750</v>
      </c>
      <c r="N11897" t="s">
        <v>3</v>
      </c>
      <c r="O11897" s="6" t="str">
        <f>INDEX(lkp_Region,MATCH(tbl_Sales[[#This Row],[Suburb]],lkp_Suburb,0))</f>
        <v>Western Metropolitan</v>
      </c>
      <c r="P11897" s="6">
        <f>MONTH(tbl_Sales[[#This Row],[Date]])</f>
        <v>9</v>
      </c>
      <c r="Q11897" s="6">
        <f>YEAR(tbl_Sales[[#This Row],[Date]])</f>
        <v>2017</v>
      </c>
    </row>
    <row r="11898" spans="1:17" x14ac:dyDescent="0.25">
      <c r="A11898" s="1">
        <v>42991</v>
      </c>
      <c r="B11898">
        <v>615000</v>
      </c>
      <c r="C11898" t="s">
        <v>51</v>
      </c>
      <c r="D11898" t="s">
        <v>12423</v>
      </c>
      <c r="E11898" t="s">
        <v>5</v>
      </c>
      <c r="F11898">
        <v>3020</v>
      </c>
      <c r="G11898">
        <v>3</v>
      </c>
      <c r="H11898">
        <v>2</v>
      </c>
      <c r="I11898">
        <v>1</v>
      </c>
      <c r="J11898">
        <v>358</v>
      </c>
      <c r="K11898">
        <v>1999</v>
      </c>
      <c r="L11898" t="s">
        <v>12074</v>
      </c>
      <c r="M11898" t="s">
        <v>141</v>
      </c>
      <c r="N11898" t="s">
        <v>3</v>
      </c>
      <c r="O11898" s="6" t="str">
        <f>INDEX(lkp_Region,MATCH(tbl_Sales[[#This Row],[Suburb]],lkp_Suburb,0))</f>
        <v>Western Metropolitan</v>
      </c>
      <c r="P11898" s="6">
        <f>MONTH(tbl_Sales[[#This Row],[Date]])</f>
        <v>9</v>
      </c>
      <c r="Q11898" s="6">
        <f>YEAR(tbl_Sales[[#This Row],[Date]])</f>
        <v>2017</v>
      </c>
    </row>
    <row r="11899" spans="1:17" x14ac:dyDescent="0.25">
      <c r="A11899" s="1">
        <v>42991</v>
      </c>
      <c r="B11899">
        <v>750000</v>
      </c>
      <c r="C11899" t="s">
        <v>2</v>
      </c>
      <c r="D11899" t="s">
        <v>12427</v>
      </c>
      <c r="E11899" t="s">
        <v>10</v>
      </c>
      <c r="F11899">
        <v>3042</v>
      </c>
      <c r="G11899">
        <v>3</v>
      </c>
      <c r="H11899">
        <v>2</v>
      </c>
      <c r="I11899">
        <v>2</v>
      </c>
      <c r="J11899">
        <v>761</v>
      </c>
      <c r="K11899">
        <v>1980</v>
      </c>
      <c r="L11899" t="s">
        <v>12075</v>
      </c>
      <c r="M11899" t="s">
        <v>1091</v>
      </c>
      <c r="N11899" t="s">
        <v>3</v>
      </c>
      <c r="O11899" s="6" t="str">
        <f>INDEX(lkp_Region,MATCH(tbl_Sales[[#This Row],[Suburb]],lkp_Suburb,0))</f>
        <v>Western Metropolitan</v>
      </c>
      <c r="P11899" s="6">
        <f>MONTH(tbl_Sales[[#This Row],[Date]])</f>
        <v>9</v>
      </c>
      <c r="Q11899" s="6">
        <f>YEAR(tbl_Sales[[#This Row],[Date]])</f>
        <v>2017</v>
      </c>
    </row>
    <row r="11900" spans="1:17" x14ac:dyDescent="0.25">
      <c r="A11900" s="1">
        <v>42991</v>
      </c>
      <c r="B11900">
        <v>560000</v>
      </c>
      <c r="C11900" t="s">
        <v>13</v>
      </c>
      <c r="D11900" t="s">
        <v>12429</v>
      </c>
      <c r="E11900" t="s">
        <v>5</v>
      </c>
      <c r="F11900">
        <v>3123</v>
      </c>
      <c r="G11900">
        <v>1</v>
      </c>
      <c r="H11900">
        <v>1</v>
      </c>
      <c r="I11900">
        <v>1</v>
      </c>
      <c r="J11900">
        <v>803</v>
      </c>
      <c r="L11900" t="s">
        <v>12076</v>
      </c>
      <c r="M11900" t="s">
        <v>230</v>
      </c>
      <c r="N11900" t="s">
        <v>101</v>
      </c>
      <c r="O11900" s="6" t="str">
        <f>INDEX(lkp_Region,MATCH(tbl_Sales[[#This Row],[Suburb]],lkp_Suburb,0))</f>
        <v>Southern Metropolitan</v>
      </c>
      <c r="P11900" s="6">
        <f>MONTH(tbl_Sales[[#This Row],[Date]])</f>
        <v>9</v>
      </c>
      <c r="Q11900" s="6">
        <f>YEAR(tbl_Sales[[#This Row],[Date]])</f>
        <v>2017</v>
      </c>
    </row>
    <row r="11901" spans="1:17" x14ac:dyDescent="0.25">
      <c r="A11901" s="1">
        <v>42991</v>
      </c>
      <c r="B11901">
        <v>1200000</v>
      </c>
      <c r="C11901" t="s">
        <v>51</v>
      </c>
      <c r="D11901" t="s">
        <v>12431</v>
      </c>
      <c r="E11901" t="s">
        <v>10</v>
      </c>
      <c r="F11901">
        <v>3190</v>
      </c>
      <c r="G11901">
        <v>3</v>
      </c>
      <c r="H11901">
        <v>1</v>
      </c>
      <c r="I11901">
        <v>2</v>
      </c>
      <c r="J11901">
        <v>269</v>
      </c>
      <c r="K11901">
        <v>2000</v>
      </c>
      <c r="L11901" t="s">
        <v>12077</v>
      </c>
      <c r="M11901" t="s">
        <v>7808</v>
      </c>
      <c r="N11901" t="s">
        <v>107</v>
      </c>
      <c r="O11901" s="6" t="str">
        <f>INDEX(lkp_Region,MATCH(tbl_Sales[[#This Row],[Suburb]],lkp_Suburb,0))</f>
        <v>Southern Metropolitan</v>
      </c>
      <c r="P11901" s="6">
        <f>MONTH(tbl_Sales[[#This Row],[Date]])</f>
        <v>9</v>
      </c>
      <c r="Q11901" s="6">
        <f>YEAR(tbl_Sales[[#This Row],[Date]])</f>
        <v>2017</v>
      </c>
    </row>
    <row r="11902" spans="1:17" x14ac:dyDescent="0.25">
      <c r="A11902" s="1">
        <v>42992</v>
      </c>
      <c r="B11902">
        <v>550000</v>
      </c>
      <c r="C11902" t="s">
        <v>13</v>
      </c>
      <c r="D11902" t="s">
        <v>12428</v>
      </c>
      <c r="E11902" t="s">
        <v>10</v>
      </c>
      <c r="F11902">
        <v>3067</v>
      </c>
      <c r="G11902">
        <v>2</v>
      </c>
      <c r="H11902">
        <v>1</v>
      </c>
      <c r="I11902">
        <v>1</v>
      </c>
      <c r="J11902">
        <v>1521</v>
      </c>
      <c r="L11902" t="s">
        <v>12078</v>
      </c>
      <c r="M11902" t="s">
        <v>38</v>
      </c>
      <c r="N11902" t="s">
        <v>8</v>
      </c>
      <c r="O11902" s="6" t="str">
        <f>INDEX(lkp_Region,MATCH(tbl_Sales[[#This Row],[Suburb]],lkp_Suburb,0))</f>
        <v>Northern Metropolitan</v>
      </c>
      <c r="P11902" s="6">
        <f>MONTH(tbl_Sales[[#This Row],[Date]])</f>
        <v>9</v>
      </c>
      <c r="Q11902" s="6">
        <f>YEAR(tbl_Sales[[#This Row],[Date]])</f>
        <v>2017</v>
      </c>
    </row>
    <row r="11903" spans="1:17" x14ac:dyDescent="0.25">
      <c r="A11903" s="1">
        <v>42992</v>
      </c>
      <c r="B11903">
        <v>875000</v>
      </c>
      <c r="C11903" t="s">
        <v>2</v>
      </c>
      <c r="D11903" t="s">
        <v>12431</v>
      </c>
      <c r="E11903" t="s">
        <v>10</v>
      </c>
      <c r="F11903">
        <v>3752</v>
      </c>
      <c r="G11903">
        <v>4</v>
      </c>
      <c r="H11903">
        <v>2</v>
      </c>
      <c r="I11903">
        <v>2</v>
      </c>
      <c r="J11903">
        <v>613</v>
      </c>
      <c r="K11903">
        <v>2004</v>
      </c>
      <c r="L11903" t="s">
        <v>12079</v>
      </c>
      <c r="M11903" t="s">
        <v>7513</v>
      </c>
      <c r="N11903" t="s">
        <v>7515</v>
      </c>
      <c r="O11903" s="6" t="str">
        <f>INDEX(lkp_Region,MATCH(tbl_Sales[[#This Row],[Suburb]],lkp_Suburb,0))</f>
        <v>Northern Metropolitan</v>
      </c>
      <c r="P11903" s="6">
        <f>MONTH(tbl_Sales[[#This Row],[Date]])</f>
        <v>9</v>
      </c>
      <c r="Q11903" s="6">
        <f>YEAR(tbl_Sales[[#This Row],[Date]])</f>
        <v>2017</v>
      </c>
    </row>
    <row r="11904" spans="1:17" x14ac:dyDescent="0.25">
      <c r="A11904" s="1">
        <v>42992</v>
      </c>
      <c r="B11904">
        <v>1722500</v>
      </c>
      <c r="C11904" t="s">
        <v>2</v>
      </c>
      <c r="D11904" t="s">
        <v>12427</v>
      </c>
      <c r="E11904" t="s">
        <v>10</v>
      </c>
      <c r="F11904">
        <v>3207</v>
      </c>
      <c r="G11904">
        <v>2</v>
      </c>
      <c r="H11904">
        <v>1</v>
      </c>
      <c r="I11904">
        <v>0</v>
      </c>
      <c r="J11904">
        <v>101</v>
      </c>
      <c r="K11904">
        <v>1900</v>
      </c>
      <c r="L11904" t="s">
        <v>12080</v>
      </c>
      <c r="M11904" t="s">
        <v>24</v>
      </c>
      <c r="N11904" t="s">
        <v>26</v>
      </c>
      <c r="O11904" s="6" t="str">
        <f>INDEX(lkp_Region,MATCH(tbl_Sales[[#This Row],[Suburb]],lkp_Suburb,0))</f>
        <v>Southern Metropolitan</v>
      </c>
      <c r="P11904" s="6">
        <f>MONTH(tbl_Sales[[#This Row],[Date]])</f>
        <v>9</v>
      </c>
      <c r="Q11904" s="6">
        <f>YEAR(tbl_Sales[[#This Row],[Date]])</f>
        <v>2017</v>
      </c>
    </row>
    <row r="11905" spans="1:17" x14ac:dyDescent="0.25">
      <c r="A11905" s="1">
        <v>42992</v>
      </c>
      <c r="B11905">
        <v>840000</v>
      </c>
      <c r="C11905" t="s">
        <v>2</v>
      </c>
      <c r="D11905" t="s">
        <v>12428</v>
      </c>
      <c r="E11905" t="s">
        <v>5</v>
      </c>
      <c r="F11905">
        <v>3044</v>
      </c>
      <c r="G11905">
        <v>3</v>
      </c>
      <c r="H11905">
        <v>1</v>
      </c>
      <c r="I11905">
        <v>1</v>
      </c>
      <c r="J11905">
        <v>438</v>
      </c>
      <c r="L11905" t="s">
        <v>12081</v>
      </c>
      <c r="M11905" t="s">
        <v>115</v>
      </c>
      <c r="N11905" t="s">
        <v>18</v>
      </c>
      <c r="O11905" s="6" t="str">
        <f>INDEX(lkp_Region,MATCH(tbl_Sales[[#This Row],[Suburb]],lkp_Suburb,0))</f>
        <v>Northern Metropolitan</v>
      </c>
      <c r="P11905" s="6">
        <f>MONTH(tbl_Sales[[#This Row],[Date]])</f>
        <v>9</v>
      </c>
      <c r="Q11905" s="6">
        <f>YEAR(tbl_Sales[[#This Row],[Date]])</f>
        <v>2017</v>
      </c>
    </row>
    <row r="11906" spans="1:17" x14ac:dyDescent="0.25">
      <c r="A11906" s="1">
        <v>42992</v>
      </c>
      <c r="B11906">
        <v>1398000</v>
      </c>
      <c r="C11906" t="s">
        <v>2</v>
      </c>
      <c r="D11906" t="s">
        <v>12423</v>
      </c>
      <c r="E11906" t="s">
        <v>5</v>
      </c>
      <c r="F11906">
        <v>3040</v>
      </c>
      <c r="G11906">
        <v>3</v>
      </c>
      <c r="H11906">
        <v>2</v>
      </c>
      <c r="I11906">
        <v>1</v>
      </c>
      <c r="J11906">
        <v>445</v>
      </c>
      <c r="K11906">
        <v>1960</v>
      </c>
      <c r="L11906" t="s">
        <v>12082</v>
      </c>
      <c r="M11906" t="s">
        <v>47</v>
      </c>
      <c r="N11906" t="s">
        <v>49</v>
      </c>
      <c r="O11906" s="6" t="str">
        <f>INDEX(lkp_Region,MATCH(tbl_Sales[[#This Row],[Suburb]],lkp_Suburb,0))</f>
        <v>Western Metropolitan</v>
      </c>
      <c r="P11906" s="6">
        <f>MONTH(tbl_Sales[[#This Row],[Date]])</f>
        <v>9</v>
      </c>
      <c r="Q11906" s="6">
        <f>YEAR(tbl_Sales[[#This Row],[Date]])</f>
        <v>2017</v>
      </c>
    </row>
    <row r="11907" spans="1:17" x14ac:dyDescent="0.25">
      <c r="A11907" s="1">
        <v>42992</v>
      </c>
      <c r="B11907">
        <v>1700000</v>
      </c>
      <c r="C11907" t="s">
        <v>2</v>
      </c>
      <c r="D11907" t="s">
        <v>12432</v>
      </c>
      <c r="E11907" t="s">
        <v>5</v>
      </c>
      <c r="F11907">
        <v>3149</v>
      </c>
      <c r="G11907">
        <v>3</v>
      </c>
      <c r="H11907">
        <v>1</v>
      </c>
      <c r="I11907">
        <v>2</v>
      </c>
      <c r="J11907">
        <v>862</v>
      </c>
      <c r="L11907" t="s">
        <v>12083</v>
      </c>
      <c r="M11907" t="s">
        <v>7758</v>
      </c>
      <c r="N11907" t="s">
        <v>31</v>
      </c>
      <c r="O11907" s="6" t="str">
        <f>INDEX(lkp_Region,MATCH(tbl_Sales[[#This Row],[Suburb]],lkp_Suburb,0))</f>
        <v>Eastern Metropolitan</v>
      </c>
      <c r="P11907" s="6">
        <f>MONTH(tbl_Sales[[#This Row],[Date]])</f>
        <v>9</v>
      </c>
      <c r="Q11907" s="6">
        <f>YEAR(tbl_Sales[[#This Row],[Date]])</f>
        <v>2017</v>
      </c>
    </row>
    <row r="11908" spans="1:17" x14ac:dyDescent="0.25">
      <c r="A11908" s="1">
        <v>42992</v>
      </c>
      <c r="B11908">
        <v>535000</v>
      </c>
      <c r="C11908" t="s">
        <v>13</v>
      </c>
      <c r="D11908" t="s">
        <v>12431</v>
      </c>
      <c r="E11908" t="s">
        <v>5</v>
      </c>
      <c r="F11908">
        <v>3031</v>
      </c>
      <c r="G11908">
        <v>2</v>
      </c>
      <c r="H11908">
        <v>2</v>
      </c>
      <c r="I11908">
        <v>1</v>
      </c>
      <c r="J11908">
        <v>0</v>
      </c>
      <c r="K11908">
        <v>1998</v>
      </c>
      <c r="L11908" t="s">
        <v>12084</v>
      </c>
      <c r="M11908" t="s">
        <v>264</v>
      </c>
      <c r="N11908" t="s">
        <v>88</v>
      </c>
      <c r="O11908" s="6" t="str">
        <f>INDEX(lkp_Region,MATCH(tbl_Sales[[#This Row],[Suburb]],lkp_Suburb,0))</f>
        <v>Northern Metropolitan</v>
      </c>
      <c r="P11908" s="6">
        <f>MONTH(tbl_Sales[[#This Row],[Date]])</f>
        <v>9</v>
      </c>
      <c r="Q11908" s="6">
        <f>YEAR(tbl_Sales[[#This Row],[Date]])</f>
        <v>2017</v>
      </c>
    </row>
    <row r="11909" spans="1:17" x14ac:dyDescent="0.25">
      <c r="A11909" s="1">
        <v>42992</v>
      </c>
      <c r="B11909">
        <v>500000</v>
      </c>
      <c r="C11909" t="s">
        <v>13</v>
      </c>
      <c r="D11909" t="s">
        <v>12425</v>
      </c>
      <c r="E11909" t="s">
        <v>5</v>
      </c>
      <c r="F11909">
        <v>3153</v>
      </c>
      <c r="G11909">
        <v>3</v>
      </c>
      <c r="H11909">
        <v>1</v>
      </c>
      <c r="I11909">
        <v>2</v>
      </c>
      <c r="J11909">
        <v>263</v>
      </c>
      <c r="K11909">
        <v>1970</v>
      </c>
      <c r="L11909" t="s">
        <v>12085</v>
      </c>
      <c r="M11909" t="s">
        <v>8568</v>
      </c>
      <c r="N11909" t="s">
        <v>7588</v>
      </c>
      <c r="O11909" s="6" t="str">
        <f>INDEX(lkp_Region,MATCH(tbl_Sales[[#This Row],[Suburb]],lkp_Suburb,0))</f>
        <v>Eastern Metropolitan</v>
      </c>
      <c r="P11909" s="6">
        <f>MONTH(tbl_Sales[[#This Row],[Date]])</f>
        <v>9</v>
      </c>
      <c r="Q11909" s="6">
        <f>YEAR(tbl_Sales[[#This Row],[Date]])</f>
        <v>2017</v>
      </c>
    </row>
    <row r="11910" spans="1:17" x14ac:dyDescent="0.25">
      <c r="A11910" s="1">
        <v>42992</v>
      </c>
      <c r="B11910">
        <v>725000</v>
      </c>
      <c r="C11910" t="s">
        <v>2</v>
      </c>
      <c r="D11910" t="s">
        <v>12425</v>
      </c>
      <c r="E11910" t="s">
        <v>10</v>
      </c>
      <c r="F11910">
        <v>3136</v>
      </c>
      <c r="G11910">
        <v>3</v>
      </c>
      <c r="H11910">
        <v>1</v>
      </c>
      <c r="I11910">
        <v>2</v>
      </c>
      <c r="J11910">
        <v>802</v>
      </c>
      <c r="K11910">
        <v>1980</v>
      </c>
      <c r="L11910" t="s">
        <v>12086</v>
      </c>
      <c r="M11910" t="s">
        <v>7654</v>
      </c>
      <c r="N11910" t="s">
        <v>7588</v>
      </c>
      <c r="O11910" s="6" t="str">
        <f>INDEX(lkp_Region,MATCH(tbl_Sales[[#This Row],[Suburb]],lkp_Suburb,0))</f>
        <v>Eastern Metropolitan</v>
      </c>
      <c r="P11910" s="6">
        <f>MONTH(tbl_Sales[[#This Row],[Date]])</f>
        <v>9</v>
      </c>
      <c r="Q11910" s="6">
        <f>YEAR(tbl_Sales[[#This Row],[Date]])</f>
        <v>2017</v>
      </c>
    </row>
    <row r="11911" spans="1:17" x14ac:dyDescent="0.25">
      <c r="A11911" s="1">
        <v>42992</v>
      </c>
      <c r="B11911">
        <v>370000</v>
      </c>
      <c r="C11911" t="s">
        <v>13</v>
      </c>
      <c r="D11911" t="s">
        <v>12431</v>
      </c>
      <c r="E11911" t="s">
        <v>5</v>
      </c>
      <c r="F11911">
        <v>3011</v>
      </c>
      <c r="G11911">
        <v>2</v>
      </c>
      <c r="H11911">
        <v>1</v>
      </c>
      <c r="I11911">
        <v>1</v>
      </c>
      <c r="J11911">
        <v>0</v>
      </c>
      <c r="K11911">
        <v>1960</v>
      </c>
      <c r="L11911" t="s">
        <v>12087</v>
      </c>
      <c r="M11911" t="s">
        <v>22</v>
      </c>
      <c r="N11911" t="s">
        <v>21</v>
      </c>
      <c r="O11911" s="6" t="str">
        <f>INDEX(lkp_Region,MATCH(tbl_Sales[[#This Row],[Suburb]],lkp_Suburb,0))</f>
        <v>Western Metropolitan</v>
      </c>
      <c r="P11911" s="6">
        <f>MONTH(tbl_Sales[[#This Row],[Date]])</f>
        <v>9</v>
      </c>
      <c r="Q11911" s="6">
        <f>YEAR(tbl_Sales[[#This Row],[Date]])</f>
        <v>2017</v>
      </c>
    </row>
    <row r="11912" spans="1:17" x14ac:dyDescent="0.25">
      <c r="A11912" s="1">
        <v>42992</v>
      </c>
      <c r="B11912">
        <v>900000</v>
      </c>
      <c r="C11912" t="s">
        <v>2</v>
      </c>
      <c r="D11912" t="s">
        <v>12428</v>
      </c>
      <c r="E11912" t="s">
        <v>5</v>
      </c>
      <c r="F11912">
        <v>3013</v>
      </c>
      <c r="G11912">
        <v>2</v>
      </c>
      <c r="H11912">
        <v>1</v>
      </c>
      <c r="I11912">
        <v>3</v>
      </c>
      <c r="J11912">
        <v>463</v>
      </c>
      <c r="K11912">
        <v>1940</v>
      </c>
      <c r="L11912" t="s">
        <v>12088</v>
      </c>
      <c r="M11912" t="s">
        <v>65</v>
      </c>
      <c r="N11912" t="s">
        <v>21</v>
      </c>
      <c r="O11912" s="6" t="str">
        <f>INDEX(lkp_Region,MATCH(tbl_Sales[[#This Row],[Suburb]],lkp_Suburb,0))</f>
        <v>Western Metropolitan</v>
      </c>
      <c r="P11912" s="6">
        <f>MONTH(tbl_Sales[[#This Row],[Date]])</f>
        <v>9</v>
      </c>
      <c r="Q11912" s="6">
        <f>YEAR(tbl_Sales[[#This Row],[Date]])</f>
        <v>2017</v>
      </c>
    </row>
    <row r="11913" spans="1:17" x14ac:dyDescent="0.25">
      <c r="A11913" s="1">
        <v>42992</v>
      </c>
      <c r="B11913">
        <v>1350000</v>
      </c>
      <c r="C11913" t="s">
        <v>2</v>
      </c>
      <c r="D11913" t="s">
        <v>12429</v>
      </c>
      <c r="E11913" t="s">
        <v>5</v>
      </c>
      <c r="F11913">
        <v>3106</v>
      </c>
      <c r="G11913">
        <v>4</v>
      </c>
      <c r="H11913">
        <v>2</v>
      </c>
      <c r="I11913">
        <v>2</v>
      </c>
      <c r="J11913">
        <v>1025</v>
      </c>
      <c r="K11913">
        <v>1980</v>
      </c>
      <c r="L11913" t="s">
        <v>12089</v>
      </c>
      <c r="M11913" t="s">
        <v>8640</v>
      </c>
      <c r="N11913" t="s">
        <v>128</v>
      </c>
      <c r="O11913" s="6" t="str">
        <f>INDEX(lkp_Region,MATCH(tbl_Sales[[#This Row],[Suburb]],lkp_Suburb,0))</f>
        <v>Eastern Metropolitan</v>
      </c>
      <c r="P11913" s="6">
        <f>MONTH(tbl_Sales[[#This Row],[Date]])</f>
        <v>9</v>
      </c>
      <c r="Q11913" s="6">
        <f>YEAR(tbl_Sales[[#This Row],[Date]])</f>
        <v>2017</v>
      </c>
    </row>
    <row r="11914" spans="1:17" x14ac:dyDescent="0.25">
      <c r="A11914" s="1">
        <v>42992</v>
      </c>
      <c r="B11914">
        <v>900000</v>
      </c>
      <c r="C11914" t="s">
        <v>2</v>
      </c>
      <c r="D11914" t="s">
        <v>12425</v>
      </c>
      <c r="E11914" t="s">
        <v>10</v>
      </c>
      <c r="F11914">
        <v>3153</v>
      </c>
      <c r="G11914">
        <v>5</v>
      </c>
      <c r="H11914">
        <v>2</v>
      </c>
      <c r="I11914">
        <v>2</v>
      </c>
      <c r="J11914">
        <v>942</v>
      </c>
      <c r="L11914" t="s">
        <v>12090</v>
      </c>
      <c r="M11914" t="s">
        <v>8050</v>
      </c>
      <c r="N11914" t="s">
        <v>7768</v>
      </c>
      <c r="O11914" s="6" t="str">
        <f>INDEX(lkp_Region,MATCH(tbl_Sales[[#This Row],[Suburb]],lkp_Suburb,0))</f>
        <v>Eastern Metropolitan</v>
      </c>
      <c r="P11914" s="6">
        <f>MONTH(tbl_Sales[[#This Row],[Date]])</f>
        <v>9</v>
      </c>
      <c r="Q11914" s="6">
        <f>YEAR(tbl_Sales[[#This Row],[Date]])</f>
        <v>2017</v>
      </c>
    </row>
    <row r="11915" spans="1:17" x14ac:dyDescent="0.25">
      <c r="A11915" s="1">
        <v>42992</v>
      </c>
      <c r="B11915">
        <v>487000</v>
      </c>
      <c r="C11915" t="s">
        <v>2</v>
      </c>
      <c r="D11915" t="s">
        <v>12431</v>
      </c>
      <c r="E11915" t="s">
        <v>10</v>
      </c>
      <c r="F11915">
        <v>3429</v>
      </c>
      <c r="G11915">
        <v>3</v>
      </c>
      <c r="H11915">
        <v>1</v>
      </c>
      <c r="I11915">
        <v>1</v>
      </c>
      <c r="J11915">
        <v>582</v>
      </c>
      <c r="L11915" t="s">
        <v>12091</v>
      </c>
      <c r="M11915" t="s">
        <v>7691</v>
      </c>
      <c r="N11915" t="s">
        <v>195</v>
      </c>
      <c r="O11915" s="6" t="str">
        <f>INDEX(lkp_Region,MATCH(tbl_Sales[[#This Row],[Suburb]],lkp_Suburb,0))</f>
        <v>Western Metropolitan</v>
      </c>
      <c r="P11915" s="6">
        <f>MONTH(tbl_Sales[[#This Row],[Date]])</f>
        <v>9</v>
      </c>
      <c r="Q11915" s="6">
        <f>YEAR(tbl_Sales[[#This Row],[Date]])</f>
        <v>2017</v>
      </c>
    </row>
    <row r="11916" spans="1:17" x14ac:dyDescent="0.25">
      <c r="A11916" s="1">
        <v>42992</v>
      </c>
      <c r="B11916">
        <v>592500</v>
      </c>
      <c r="C11916" t="s">
        <v>2</v>
      </c>
      <c r="D11916" t="s">
        <v>12427</v>
      </c>
      <c r="E11916" t="s">
        <v>10</v>
      </c>
      <c r="F11916">
        <v>3064</v>
      </c>
      <c r="G11916">
        <v>4</v>
      </c>
      <c r="H11916">
        <v>2</v>
      </c>
      <c r="I11916">
        <v>2</v>
      </c>
      <c r="J11916">
        <v>448</v>
      </c>
      <c r="K11916">
        <v>2011</v>
      </c>
      <c r="L11916" t="s">
        <v>12092</v>
      </c>
      <c r="M11916" t="s">
        <v>7797</v>
      </c>
      <c r="N11916" t="s">
        <v>195</v>
      </c>
      <c r="O11916" s="6" t="str">
        <f>INDEX(lkp_Region,MATCH(tbl_Sales[[#This Row],[Suburb]],lkp_Suburb,0))</f>
        <v>Northern Metropolitan</v>
      </c>
      <c r="P11916" s="6">
        <f>MONTH(tbl_Sales[[#This Row],[Date]])</f>
        <v>9</v>
      </c>
      <c r="Q11916" s="6">
        <f>YEAR(tbl_Sales[[#This Row],[Date]])</f>
        <v>2017</v>
      </c>
    </row>
    <row r="11917" spans="1:17" x14ac:dyDescent="0.25">
      <c r="A11917" s="1">
        <v>42992</v>
      </c>
      <c r="B11917">
        <v>647000</v>
      </c>
      <c r="C11917" t="s">
        <v>2</v>
      </c>
      <c r="D11917" t="s">
        <v>12424</v>
      </c>
      <c r="E11917" t="s">
        <v>10</v>
      </c>
      <c r="F11917">
        <v>3201</v>
      </c>
      <c r="G11917">
        <v>4</v>
      </c>
      <c r="H11917">
        <v>2</v>
      </c>
      <c r="I11917">
        <v>4</v>
      </c>
      <c r="J11917">
        <v>688</v>
      </c>
      <c r="K11917">
        <v>2002</v>
      </c>
      <c r="L11917" t="s">
        <v>12093</v>
      </c>
      <c r="M11917" t="s">
        <v>8187</v>
      </c>
      <c r="N11917" t="s">
        <v>7773</v>
      </c>
      <c r="O11917" s="6" t="str">
        <f>INDEX(lkp_Region,MATCH(tbl_Sales[[#This Row],[Suburb]],lkp_Suburb,0))</f>
        <v>South-Eastern Metropolitan</v>
      </c>
      <c r="P11917" s="6">
        <f>MONTH(tbl_Sales[[#This Row],[Date]])</f>
        <v>9</v>
      </c>
      <c r="Q11917" s="6">
        <f>YEAR(tbl_Sales[[#This Row],[Date]])</f>
        <v>2017</v>
      </c>
    </row>
    <row r="11918" spans="1:17" x14ac:dyDescent="0.25">
      <c r="A11918" s="1">
        <v>42992</v>
      </c>
      <c r="B11918">
        <v>370000</v>
      </c>
      <c r="C11918" t="s">
        <v>13</v>
      </c>
      <c r="D11918" t="s">
        <v>12429</v>
      </c>
      <c r="E11918" t="s">
        <v>5</v>
      </c>
      <c r="F11918">
        <v>3122</v>
      </c>
      <c r="G11918">
        <v>1</v>
      </c>
      <c r="H11918">
        <v>1</v>
      </c>
      <c r="I11918">
        <v>1</v>
      </c>
      <c r="J11918">
        <v>0</v>
      </c>
      <c r="L11918" t="s">
        <v>12094</v>
      </c>
      <c r="M11918" t="s">
        <v>461</v>
      </c>
      <c r="N11918" t="s">
        <v>101</v>
      </c>
      <c r="O11918" s="6" t="str">
        <f>INDEX(lkp_Region,MATCH(tbl_Sales[[#This Row],[Suburb]],lkp_Suburb,0))</f>
        <v>Southern Metropolitan</v>
      </c>
      <c r="P11918" s="6">
        <f>MONTH(tbl_Sales[[#This Row],[Date]])</f>
        <v>9</v>
      </c>
      <c r="Q11918" s="6">
        <f>YEAR(tbl_Sales[[#This Row],[Date]])</f>
        <v>2017</v>
      </c>
    </row>
    <row r="11919" spans="1:17" x14ac:dyDescent="0.25">
      <c r="A11919" s="1">
        <v>42992</v>
      </c>
      <c r="B11919">
        <v>615888</v>
      </c>
      <c r="C11919" t="s">
        <v>13</v>
      </c>
      <c r="D11919" t="s">
        <v>12427</v>
      </c>
      <c r="E11919" t="s">
        <v>5</v>
      </c>
      <c r="F11919">
        <v>3123</v>
      </c>
      <c r="G11919">
        <v>2</v>
      </c>
      <c r="H11919">
        <v>1</v>
      </c>
      <c r="I11919">
        <v>1</v>
      </c>
      <c r="J11919">
        <v>915</v>
      </c>
      <c r="K11919">
        <v>1970</v>
      </c>
      <c r="L11919" t="s">
        <v>12095</v>
      </c>
      <c r="M11919" t="s">
        <v>230</v>
      </c>
      <c r="N11919" t="s">
        <v>101</v>
      </c>
      <c r="O11919" s="6" t="str">
        <f>INDEX(lkp_Region,MATCH(tbl_Sales[[#This Row],[Suburb]],lkp_Suburb,0))</f>
        <v>Southern Metropolitan</v>
      </c>
      <c r="P11919" s="6">
        <f>MONTH(tbl_Sales[[#This Row],[Date]])</f>
        <v>9</v>
      </c>
      <c r="Q11919" s="6">
        <f>YEAR(tbl_Sales[[#This Row],[Date]])</f>
        <v>2017</v>
      </c>
    </row>
    <row r="11920" spans="1:17" x14ac:dyDescent="0.25">
      <c r="A11920" s="1">
        <v>42992</v>
      </c>
      <c r="B11920">
        <v>760000</v>
      </c>
      <c r="C11920" t="s">
        <v>13</v>
      </c>
      <c r="D11920" t="s">
        <v>12427</v>
      </c>
      <c r="E11920" t="s">
        <v>5</v>
      </c>
      <c r="F11920">
        <v>3186</v>
      </c>
      <c r="G11920">
        <v>2</v>
      </c>
      <c r="H11920">
        <v>1</v>
      </c>
      <c r="I11920">
        <v>1</v>
      </c>
      <c r="J11920">
        <v>138</v>
      </c>
      <c r="K11920">
        <v>1980</v>
      </c>
      <c r="L11920" t="s">
        <v>12096</v>
      </c>
      <c r="M11920" t="s">
        <v>105</v>
      </c>
      <c r="N11920" t="s">
        <v>107</v>
      </c>
      <c r="O11920" s="6" t="str">
        <f>INDEX(lkp_Region,MATCH(tbl_Sales[[#This Row],[Suburb]],lkp_Suburb,0))</f>
        <v>Southern Metropolitan</v>
      </c>
      <c r="P11920" s="6">
        <f>MONTH(tbl_Sales[[#This Row],[Date]])</f>
        <v>9</v>
      </c>
      <c r="Q11920" s="6">
        <f>YEAR(tbl_Sales[[#This Row],[Date]])</f>
        <v>2017</v>
      </c>
    </row>
    <row r="11921" spans="1:17" x14ac:dyDescent="0.25">
      <c r="A11921" s="1">
        <v>42992</v>
      </c>
      <c r="B11921">
        <v>463000</v>
      </c>
      <c r="C11921" t="s">
        <v>13</v>
      </c>
      <c r="D11921" t="s">
        <v>12428</v>
      </c>
      <c r="E11921" t="s">
        <v>10</v>
      </c>
      <c r="F11921">
        <v>3081</v>
      </c>
      <c r="G11921">
        <v>2</v>
      </c>
      <c r="H11921">
        <v>1</v>
      </c>
      <c r="I11921">
        <v>1</v>
      </c>
      <c r="J11921">
        <v>90</v>
      </c>
      <c r="L11921" t="s">
        <v>12097</v>
      </c>
      <c r="M11921" t="s">
        <v>148</v>
      </c>
      <c r="N11921" t="s">
        <v>150</v>
      </c>
      <c r="O11921" s="6" t="str">
        <f>INDEX(lkp_Region,MATCH(tbl_Sales[[#This Row],[Suburb]],lkp_Suburb,0))</f>
        <v>Eastern Metropolitan</v>
      </c>
      <c r="P11921" s="6">
        <f>MONTH(tbl_Sales[[#This Row],[Date]])</f>
        <v>9</v>
      </c>
      <c r="Q11921" s="6">
        <f>YEAR(tbl_Sales[[#This Row],[Date]])</f>
        <v>2017</v>
      </c>
    </row>
    <row r="11922" spans="1:17" x14ac:dyDescent="0.25">
      <c r="A11922" s="1">
        <v>42992</v>
      </c>
      <c r="B11922">
        <v>600000</v>
      </c>
      <c r="C11922" t="s">
        <v>2</v>
      </c>
      <c r="D11922" t="s">
        <v>12432</v>
      </c>
      <c r="E11922" t="s">
        <v>5</v>
      </c>
      <c r="F11922">
        <v>3081</v>
      </c>
      <c r="G11922">
        <v>3</v>
      </c>
      <c r="H11922">
        <v>1</v>
      </c>
      <c r="I11922">
        <v>2</v>
      </c>
      <c r="J11922">
        <v>481</v>
      </c>
      <c r="L11922" t="s">
        <v>12098</v>
      </c>
      <c r="M11922" t="s">
        <v>148</v>
      </c>
      <c r="N11922" t="s">
        <v>150</v>
      </c>
      <c r="O11922" s="6" t="str">
        <f>INDEX(lkp_Region,MATCH(tbl_Sales[[#This Row],[Suburb]],lkp_Suburb,0))</f>
        <v>Eastern Metropolitan</v>
      </c>
      <c r="P11922" s="6">
        <f>MONTH(tbl_Sales[[#This Row],[Date]])</f>
        <v>9</v>
      </c>
      <c r="Q11922" s="6">
        <f>YEAR(tbl_Sales[[#This Row],[Date]])</f>
        <v>2017</v>
      </c>
    </row>
    <row r="11923" spans="1:17" x14ac:dyDescent="0.25">
      <c r="A11923" s="1">
        <v>42993</v>
      </c>
      <c r="B11923">
        <v>290000</v>
      </c>
      <c r="C11923" t="s">
        <v>13</v>
      </c>
      <c r="D11923" t="s">
        <v>12424</v>
      </c>
      <c r="E11923" t="s">
        <v>5</v>
      </c>
      <c r="F11923">
        <v>3057</v>
      </c>
      <c r="G11923">
        <v>1</v>
      </c>
      <c r="H11923">
        <v>1</v>
      </c>
      <c r="I11923">
        <v>0</v>
      </c>
      <c r="J11923">
        <v>197</v>
      </c>
      <c r="K11923">
        <v>2012</v>
      </c>
      <c r="L11923" t="s">
        <v>12099</v>
      </c>
      <c r="M11923" t="s">
        <v>83</v>
      </c>
      <c r="N11923" t="s">
        <v>18</v>
      </c>
      <c r="O11923" s="6" t="str">
        <f>INDEX(lkp_Region,MATCH(tbl_Sales[[#This Row],[Suburb]],lkp_Suburb,0))</f>
        <v>Northern Metropolitan</v>
      </c>
      <c r="P11923" s="6">
        <f>MONTH(tbl_Sales[[#This Row],[Date]])</f>
        <v>9</v>
      </c>
      <c r="Q11923" s="6">
        <f>YEAR(tbl_Sales[[#This Row],[Date]])</f>
        <v>2017</v>
      </c>
    </row>
    <row r="11924" spans="1:17" x14ac:dyDescent="0.25">
      <c r="A11924" s="1">
        <v>42993</v>
      </c>
      <c r="B11924">
        <v>1515000</v>
      </c>
      <c r="C11924" t="s">
        <v>2</v>
      </c>
      <c r="D11924" t="s">
        <v>12429</v>
      </c>
      <c r="E11924" t="s">
        <v>10</v>
      </c>
      <c r="F11924">
        <v>3056</v>
      </c>
      <c r="G11924">
        <v>4</v>
      </c>
      <c r="H11924">
        <v>2</v>
      </c>
      <c r="I11924">
        <v>2</v>
      </c>
      <c r="J11924">
        <v>236</v>
      </c>
      <c r="K11924">
        <v>1890</v>
      </c>
      <c r="L11924" t="s">
        <v>12100</v>
      </c>
      <c r="M11924" t="s">
        <v>117</v>
      </c>
      <c r="N11924" t="s">
        <v>18</v>
      </c>
      <c r="O11924" s="6" t="str">
        <f>INDEX(lkp_Region,MATCH(tbl_Sales[[#This Row],[Suburb]],lkp_Suburb,0))</f>
        <v>Northern Metropolitan</v>
      </c>
      <c r="P11924" s="6">
        <f>MONTH(tbl_Sales[[#This Row],[Date]])</f>
        <v>9</v>
      </c>
      <c r="Q11924" s="6">
        <f>YEAR(tbl_Sales[[#This Row],[Date]])</f>
        <v>2017</v>
      </c>
    </row>
    <row r="11925" spans="1:17" x14ac:dyDescent="0.25">
      <c r="A11925" s="1">
        <v>42993</v>
      </c>
      <c r="B11925">
        <v>640000</v>
      </c>
      <c r="C11925" t="s">
        <v>2</v>
      </c>
      <c r="D11925" t="s">
        <v>12427</v>
      </c>
      <c r="E11925" t="s">
        <v>10</v>
      </c>
      <c r="F11925">
        <v>3042</v>
      </c>
      <c r="G11925">
        <v>3</v>
      </c>
      <c r="H11925">
        <v>1</v>
      </c>
      <c r="I11925">
        <v>2</v>
      </c>
      <c r="J11925">
        <v>219</v>
      </c>
      <c r="K11925">
        <v>1960</v>
      </c>
      <c r="L11925" t="s">
        <v>12101</v>
      </c>
      <c r="M11925" t="s">
        <v>330</v>
      </c>
      <c r="N11925" t="s">
        <v>49</v>
      </c>
      <c r="O11925" s="6" t="str">
        <f>INDEX(lkp_Region,MATCH(tbl_Sales[[#This Row],[Suburb]],lkp_Suburb,0))</f>
        <v>Western Metropolitan</v>
      </c>
      <c r="P11925" s="6">
        <f>MONTH(tbl_Sales[[#This Row],[Date]])</f>
        <v>9</v>
      </c>
      <c r="Q11925" s="6">
        <f>YEAR(tbl_Sales[[#This Row],[Date]])</f>
        <v>2017</v>
      </c>
    </row>
    <row r="11926" spans="1:17" x14ac:dyDescent="0.25">
      <c r="A11926" s="1">
        <v>42993</v>
      </c>
      <c r="B11926">
        <v>762000</v>
      </c>
      <c r="C11926" t="s">
        <v>51</v>
      </c>
      <c r="D11926" t="s">
        <v>12427</v>
      </c>
      <c r="E11926" t="s">
        <v>10</v>
      </c>
      <c r="F11926">
        <v>3032</v>
      </c>
      <c r="G11926">
        <v>3</v>
      </c>
      <c r="H11926">
        <v>1</v>
      </c>
      <c r="I11926">
        <v>1</v>
      </c>
      <c r="J11926">
        <v>0</v>
      </c>
      <c r="L11926" t="s">
        <v>12102</v>
      </c>
      <c r="M11926" t="s">
        <v>160</v>
      </c>
      <c r="N11926" t="s">
        <v>49</v>
      </c>
      <c r="O11926" s="6" t="str">
        <f>INDEX(lkp_Region,MATCH(tbl_Sales[[#This Row],[Suburb]],lkp_Suburb,0))</f>
        <v>Western Metropolitan</v>
      </c>
      <c r="P11926" s="6">
        <f>MONTH(tbl_Sales[[#This Row],[Date]])</f>
        <v>9</v>
      </c>
      <c r="Q11926" s="6">
        <f>YEAR(tbl_Sales[[#This Row],[Date]])</f>
        <v>2017</v>
      </c>
    </row>
    <row r="11927" spans="1:17" x14ac:dyDescent="0.25">
      <c r="A11927" s="1">
        <v>42993</v>
      </c>
      <c r="B11927">
        <v>1475000</v>
      </c>
      <c r="C11927" t="s">
        <v>2</v>
      </c>
      <c r="D11927" t="s">
        <v>12429</v>
      </c>
      <c r="E11927" t="s">
        <v>10</v>
      </c>
      <c r="F11927">
        <v>3166</v>
      </c>
      <c r="G11927">
        <v>5</v>
      </c>
      <c r="H11927">
        <v>2</v>
      </c>
      <c r="I11927">
        <v>3</v>
      </c>
      <c r="J11927">
        <v>548</v>
      </c>
      <c r="K11927">
        <v>1920</v>
      </c>
      <c r="L11927" t="s">
        <v>12103</v>
      </c>
      <c r="M11927" t="s">
        <v>262</v>
      </c>
      <c r="N11927" t="s">
        <v>31</v>
      </c>
      <c r="O11927" s="6" t="str">
        <f>INDEX(lkp_Region,MATCH(tbl_Sales[[#This Row],[Suburb]],lkp_Suburb,0))</f>
        <v>Southern Metropolitan</v>
      </c>
      <c r="P11927" s="6">
        <f>MONTH(tbl_Sales[[#This Row],[Date]])</f>
        <v>9</v>
      </c>
      <c r="Q11927" s="6">
        <f>YEAR(tbl_Sales[[#This Row],[Date]])</f>
        <v>2017</v>
      </c>
    </row>
    <row r="11928" spans="1:17" x14ac:dyDescent="0.25">
      <c r="A11928" s="1">
        <v>42993</v>
      </c>
      <c r="B11928">
        <v>1500000</v>
      </c>
      <c r="C11928" t="s">
        <v>13</v>
      </c>
      <c r="D11928" t="s">
        <v>12423</v>
      </c>
      <c r="E11928" t="s">
        <v>5</v>
      </c>
      <c r="F11928">
        <v>3150</v>
      </c>
      <c r="G11928">
        <v>4</v>
      </c>
      <c r="H11928">
        <v>2</v>
      </c>
      <c r="I11928">
        <v>2</v>
      </c>
      <c r="J11928">
        <v>248</v>
      </c>
      <c r="L11928" t="s">
        <v>12104</v>
      </c>
      <c r="M11928" t="s">
        <v>8079</v>
      </c>
      <c r="N11928" t="s">
        <v>31</v>
      </c>
      <c r="O11928" s="6" t="str">
        <f>INDEX(lkp_Region,MATCH(tbl_Sales[[#This Row],[Suburb]],lkp_Suburb,0))</f>
        <v>Eastern Metropolitan</v>
      </c>
      <c r="P11928" s="6">
        <f>MONTH(tbl_Sales[[#This Row],[Date]])</f>
        <v>9</v>
      </c>
      <c r="Q11928" s="6">
        <f>YEAR(tbl_Sales[[#This Row],[Date]])</f>
        <v>2017</v>
      </c>
    </row>
    <row r="11929" spans="1:17" x14ac:dyDescent="0.25">
      <c r="A11929" s="1">
        <v>42993</v>
      </c>
      <c r="B11929">
        <v>700000</v>
      </c>
      <c r="C11929" t="s">
        <v>2</v>
      </c>
      <c r="D11929" t="s">
        <v>12423</v>
      </c>
      <c r="E11929" t="s">
        <v>5</v>
      </c>
      <c r="F11929">
        <v>3037</v>
      </c>
      <c r="G11929">
        <v>4</v>
      </c>
      <c r="H11929">
        <v>2</v>
      </c>
      <c r="I11929">
        <v>4</v>
      </c>
      <c r="J11929">
        <v>788</v>
      </c>
      <c r="K11929">
        <v>1995</v>
      </c>
      <c r="L11929" t="s">
        <v>12105</v>
      </c>
      <c r="M11929" t="s">
        <v>7977</v>
      </c>
      <c r="N11929" t="s">
        <v>7542</v>
      </c>
      <c r="O11929" s="6" t="str">
        <f>INDEX(lkp_Region,MATCH(tbl_Sales[[#This Row],[Suburb]],lkp_Suburb,0))</f>
        <v>Western Metropolitan</v>
      </c>
      <c r="P11929" s="6">
        <f>MONTH(tbl_Sales[[#This Row],[Date]])</f>
        <v>9</v>
      </c>
      <c r="Q11929" s="6">
        <f>YEAR(tbl_Sales[[#This Row],[Date]])</f>
        <v>2017</v>
      </c>
    </row>
    <row r="11930" spans="1:17" x14ac:dyDescent="0.25">
      <c r="A11930" s="1">
        <v>42993</v>
      </c>
      <c r="B11930">
        <v>850000</v>
      </c>
      <c r="C11930" t="s">
        <v>2</v>
      </c>
      <c r="D11930" t="s">
        <v>12432</v>
      </c>
      <c r="E11930" t="s">
        <v>5</v>
      </c>
      <c r="F11930">
        <v>3134</v>
      </c>
      <c r="G11930">
        <v>5</v>
      </c>
      <c r="H11930">
        <v>3</v>
      </c>
      <c r="I11930">
        <v>2</v>
      </c>
      <c r="J11930">
        <v>651</v>
      </c>
      <c r="L11930" t="s">
        <v>12106</v>
      </c>
      <c r="M11930" t="s">
        <v>7586</v>
      </c>
      <c r="N11930" t="s">
        <v>7588</v>
      </c>
      <c r="O11930" s="6" t="str">
        <f>INDEX(lkp_Region,MATCH(tbl_Sales[[#This Row],[Suburb]],lkp_Suburb,0))</f>
        <v>Eastern Metropolitan</v>
      </c>
      <c r="P11930" s="6">
        <f>MONTH(tbl_Sales[[#This Row],[Date]])</f>
        <v>9</v>
      </c>
      <c r="Q11930" s="6">
        <f>YEAR(tbl_Sales[[#This Row],[Date]])</f>
        <v>2017</v>
      </c>
    </row>
    <row r="11931" spans="1:17" x14ac:dyDescent="0.25">
      <c r="A11931" s="1">
        <v>42993</v>
      </c>
      <c r="B11931">
        <v>455000</v>
      </c>
      <c r="C11931" t="s">
        <v>13</v>
      </c>
      <c r="D11931" t="s">
        <v>12431</v>
      </c>
      <c r="E11931" t="s">
        <v>5</v>
      </c>
      <c r="F11931">
        <v>3011</v>
      </c>
      <c r="G11931">
        <v>2</v>
      </c>
      <c r="H11931">
        <v>1</v>
      </c>
      <c r="I11931">
        <v>1</v>
      </c>
      <c r="J11931">
        <v>0</v>
      </c>
      <c r="K11931">
        <v>2015</v>
      </c>
      <c r="L11931" t="s">
        <v>12107</v>
      </c>
      <c r="M11931" t="s">
        <v>22</v>
      </c>
      <c r="N11931" t="s">
        <v>21</v>
      </c>
      <c r="O11931" s="6" t="str">
        <f>INDEX(lkp_Region,MATCH(tbl_Sales[[#This Row],[Suburb]],lkp_Suburb,0))</f>
        <v>Western Metropolitan</v>
      </c>
      <c r="P11931" s="6">
        <f>MONTH(tbl_Sales[[#This Row],[Date]])</f>
        <v>9</v>
      </c>
      <c r="Q11931" s="6">
        <f>YEAR(tbl_Sales[[#This Row],[Date]])</f>
        <v>2017</v>
      </c>
    </row>
    <row r="11932" spans="1:17" x14ac:dyDescent="0.25">
      <c r="A11932" s="1">
        <v>42993</v>
      </c>
      <c r="B11932">
        <v>850000</v>
      </c>
      <c r="C11932" t="s">
        <v>2</v>
      </c>
      <c r="D11932" t="s">
        <v>12429</v>
      </c>
      <c r="E11932" t="s">
        <v>5</v>
      </c>
      <c r="F11932">
        <v>3011</v>
      </c>
      <c r="G11932">
        <v>2</v>
      </c>
      <c r="H11932">
        <v>1</v>
      </c>
      <c r="I11932">
        <v>1</v>
      </c>
      <c r="J11932">
        <v>152</v>
      </c>
      <c r="K11932">
        <v>1910</v>
      </c>
      <c r="L11932" t="s">
        <v>8314</v>
      </c>
      <c r="M11932" t="s">
        <v>660</v>
      </c>
      <c r="N11932" t="s">
        <v>21</v>
      </c>
      <c r="O11932" s="6" t="str">
        <f>INDEX(lkp_Region,MATCH(tbl_Sales[[#This Row],[Suburb]],lkp_Suburb,0))</f>
        <v>Western Metropolitan</v>
      </c>
      <c r="P11932" s="6">
        <f>MONTH(tbl_Sales[[#This Row],[Date]])</f>
        <v>9</v>
      </c>
      <c r="Q11932" s="6">
        <f>YEAR(tbl_Sales[[#This Row],[Date]])</f>
        <v>2017</v>
      </c>
    </row>
    <row r="11933" spans="1:17" x14ac:dyDescent="0.25">
      <c r="A11933" s="1">
        <v>42993</v>
      </c>
      <c r="B11933">
        <v>550000</v>
      </c>
      <c r="C11933" t="s">
        <v>2</v>
      </c>
      <c r="D11933" t="s">
        <v>12424</v>
      </c>
      <c r="E11933" t="s">
        <v>5</v>
      </c>
      <c r="F11933">
        <v>3047</v>
      </c>
      <c r="G11933">
        <v>3</v>
      </c>
      <c r="H11933">
        <v>1</v>
      </c>
      <c r="I11933">
        <v>2</v>
      </c>
      <c r="J11933">
        <v>704</v>
      </c>
      <c r="K11933">
        <v>1950</v>
      </c>
      <c r="L11933" t="s">
        <v>12108</v>
      </c>
      <c r="M11933" t="s">
        <v>779</v>
      </c>
      <c r="N11933" t="s">
        <v>195</v>
      </c>
      <c r="O11933" s="6" t="str">
        <f>INDEX(lkp_Region,MATCH(tbl_Sales[[#This Row],[Suburb]],lkp_Suburb,0))</f>
        <v>Northern Metropolitan</v>
      </c>
      <c r="P11933" s="6">
        <f>MONTH(tbl_Sales[[#This Row],[Date]])</f>
        <v>9</v>
      </c>
      <c r="Q11933" s="6">
        <f>YEAR(tbl_Sales[[#This Row],[Date]])</f>
        <v>2017</v>
      </c>
    </row>
    <row r="11934" spans="1:17" x14ac:dyDescent="0.25">
      <c r="A11934" s="1">
        <v>42993</v>
      </c>
      <c r="B11934">
        <v>565000</v>
      </c>
      <c r="C11934" t="s">
        <v>2</v>
      </c>
      <c r="D11934" t="s">
        <v>12424</v>
      </c>
      <c r="E11934" t="s">
        <v>10</v>
      </c>
      <c r="F11934">
        <v>3199</v>
      </c>
      <c r="G11934">
        <v>3</v>
      </c>
      <c r="H11934">
        <v>1</v>
      </c>
      <c r="I11934">
        <v>2</v>
      </c>
      <c r="J11934">
        <v>713</v>
      </c>
      <c r="K11934">
        <v>1980</v>
      </c>
      <c r="L11934" t="s">
        <v>12109</v>
      </c>
      <c r="M11934" t="s">
        <v>7773</v>
      </c>
      <c r="N11934" t="s">
        <v>7773</v>
      </c>
      <c r="O11934" s="6" t="str">
        <f>INDEX(lkp_Region,MATCH(tbl_Sales[[#This Row],[Suburb]],lkp_Suburb,0))</f>
        <v>South-Eastern Metropolitan</v>
      </c>
      <c r="P11934" s="6">
        <f>MONTH(tbl_Sales[[#This Row],[Date]])</f>
        <v>9</v>
      </c>
      <c r="Q11934" s="6">
        <f>YEAR(tbl_Sales[[#This Row],[Date]])</f>
        <v>2017</v>
      </c>
    </row>
    <row r="11935" spans="1:17" x14ac:dyDescent="0.25">
      <c r="A11935" s="1">
        <v>42993</v>
      </c>
      <c r="B11935">
        <v>631000</v>
      </c>
      <c r="C11935" t="s">
        <v>2</v>
      </c>
      <c r="D11935" t="s">
        <v>12423</v>
      </c>
      <c r="E11935" t="s">
        <v>10</v>
      </c>
      <c r="F11935">
        <v>3021</v>
      </c>
      <c r="G11935">
        <v>4</v>
      </c>
      <c r="H11935">
        <v>1</v>
      </c>
      <c r="I11935">
        <v>3</v>
      </c>
      <c r="J11935">
        <v>559</v>
      </c>
      <c r="K11935">
        <v>1970</v>
      </c>
      <c r="L11935" t="s">
        <v>12110</v>
      </c>
      <c r="M11935" t="s">
        <v>7948</v>
      </c>
      <c r="N11935" t="s">
        <v>3</v>
      </c>
      <c r="O11935" s="6" t="str">
        <f>INDEX(lkp_Region,MATCH(tbl_Sales[[#This Row],[Suburb]],lkp_Suburb,0))</f>
        <v>Western Metropolitan</v>
      </c>
      <c r="P11935" s="6">
        <f>MONTH(tbl_Sales[[#This Row],[Date]])</f>
        <v>9</v>
      </c>
      <c r="Q11935" s="6">
        <f>YEAR(tbl_Sales[[#This Row],[Date]])</f>
        <v>2017</v>
      </c>
    </row>
    <row r="11936" spans="1:17" x14ac:dyDescent="0.25">
      <c r="A11936" s="1">
        <v>42993</v>
      </c>
      <c r="B11936">
        <v>780000</v>
      </c>
      <c r="C11936" t="s">
        <v>2</v>
      </c>
      <c r="D11936" t="s">
        <v>12433</v>
      </c>
      <c r="E11936" t="s">
        <v>5</v>
      </c>
      <c r="F11936">
        <v>3020</v>
      </c>
      <c r="G11936">
        <v>3</v>
      </c>
      <c r="H11936">
        <v>1</v>
      </c>
      <c r="I11936">
        <v>2</v>
      </c>
      <c r="J11936">
        <v>690</v>
      </c>
      <c r="L11936" t="s">
        <v>12111</v>
      </c>
      <c r="M11936" t="s">
        <v>143</v>
      </c>
      <c r="N11936" t="s">
        <v>3</v>
      </c>
      <c r="O11936" s="6" t="str">
        <f>INDEX(lkp_Region,MATCH(tbl_Sales[[#This Row],[Suburb]],lkp_Suburb,0))</f>
        <v>Western Metropolitan</v>
      </c>
      <c r="P11936" s="6">
        <f>MONTH(tbl_Sales[[#This Row],[Date]])</f>
        <v>9</v>
      </c>
      <c r="Q11936" s="6">
        <f>YEAR(tbl_Sales[[#This Row],[Date]])</f>
        <v>2017</v>
      </c>
    </row>
    <row r="11937" spans="1:17" x14ac:dyDescent="0.25">
      <c r="A11937" s="1">
        <v>42993</v>
      </c>
      <c r="B11937">
        <v>2225000</v>
      </c>
      <c r="C11937" t="s">
        <v>2</v>
      </c>
      <c r="D11937" t="s">
        <v>12425</v>
      </c>
      <c r="E11937" t="s">
        <v>5</v>
      </c>
      <c r="F11937">
        <v>3127</v>
      </c>
      <c r="G11937">
        <v>3</v>
      </c>
      <c r="H11937">
        <v>1</v>
      </c>
      <c r="I11937">
        <v>2</v>
      </c>
      <c r="J11937">
        <v>829</v>
      </c>
      <c r="L11937" t="s">
        <v>12112</v>
      </c>
      <c r="M11937" t="s">
        <v>11</v>
      </c>
      <c r="N11937" t="s">
        <v>101</v>
      </c>
      <c r="O11937" s="6" t="str">
        <f>INDEX(lkp_Region,MATCH(tbl_Sales[[#This Row],[Suburb]],lkp_Suburb,0))</f>
        <v>Southern Metropolitan</v>
      </c>
      <c r="P11937" s="6">
        <f>MONTH(tbl_Sales[[#This Row],[Date]])</f>
        <v>9</v>
      </c>
      <c r="Q11937" s="6">
        <f>YEAR(tbl_Sales[[#This Row],[Date]])</f>
        <v>2017</v>
      </c>
    </row>
    <row r="11938" spans="1:17" x14ac:dyDescent="0.25">
      <c r="A11938" s="1">
        <v>42993</v>
      </c>
      <c r="B11938">
        <v>950000</v>
      </c>
      <c r="C11938" t="s">
        <v>2</v>
      </c>
      <c r="D11938" t="s">
        <v>12427</v>
      </c>
      <c r="E11938" t="s">
        <v>5</v>
      </c>
      <c r="F11938">
        <v>3079</v>
      </c>
      <c r="G11938">
        <v>3</v>
      </c>
      <c r="H11938">
        <v>1</v>
      </c>
      <c r="I11938">
        <v>2</v>
      </c>
      <c r="J11938">
        <v>360</v>
      </c>
      <c r="L11938" t="s">
        <v>12113</v>
      </c>
      <c r="M11938" t="s">
        <v>213</v>
      </c>
      <c r="N11938" t="s">
        <v>150</v>
      </c>
      <c r="O11938" s="6" t="str">
        <f>INDEX(lkp_Region,MATCH(tbl_Sales[[#This Row],[Suburb]],lkp_Suburb,0))</f>
        <v>Eastern Metropolitan</v>
      </c>
      <c r="P11938" s="6">
        <f>MONTH(tbl_Sales[[#This Row],[Date]])</f>
        <v>9</v>
      </c>
      <c r="Q11938" s="6">
        <f>YEAR(tbl_Sales[[#This Row],[Date]])</f>
        <v>2017</v>
      </c>
    </row>
    <row r="11939" spans="1:17" x14ac:dyDescent="0.25">
      <c r="A11939" s="1">
        <v>42994</v>
      </c>
      <c r="B11939">
        <v>940000</v>
      </c>
      <c r="C11939" t="s">
        <v>2</v>
      </c>
      <c r="D11939" t="s">
        <v>12427</v>
      </c>
      <c r="E11939" t="s">
        <v>10</v>
      </c>
      <c r="F11939">
        <v>3067</v>
      </c>
      <c r="G11939">
        <v>2</v>
      </c>
      <c r="H11939">
        <v>1</v>
      </c>
      <c r="I11939">
        <v>0</v>
      </c>
      <c r="J11939">
        <v>424</v>
      </c>
      <c r="L11939" t="s">
        <v>12114</v>
      </c>
      <c r="M11939" t="s">
        <v>38</v>
      </c>
      <c r="N11939" t="s">
        <v>8</v>
      </c>
      <c r="O11939" s="6" t="str">
        <f>INDEX(lkp_Region,MATCH(tbl_Sales[[#This Row],[Suburb]],lkp_Suburb,0))</f>
        <v>Northern Metropolitan</v>
      </c>
      <c r="P11939" s="6">
        <f>MONTH(tbl_Sales[[#This Row],[Date]])</f>
        <v>9</v>
      </c>
      <c r="Q11939" s="6">
        <f>YEAR(tbl_Sales[[#This Row],[Date]])</f>
        <v>2017</v>
      </c>
    </row>
    <row r="11940" spans="1:17" x14ac:dyDescent="0.25">
      <c r="A11940" s="1">
        <v>42994</v>
      </c>
      <c r="B11940">
        <v>530000</v>
      </c>
      <c r="C11940" t="s">
        <v>2</v>
      </c>
      <c r="D11940" t="s">
        <v>12428</v>
      </c>
      <c r="E11940" t="s">
        <v>10</v>
      </c>
      <c r="F11940">
        <v>3029</v>
      </c>
      <c r="G11940">
        <v>3</v>
      </c>
      <c r="H11940">
        <v>2</v>
      </c>
      <c r="I11940">
        <v>2</v>
      </c>
      <c r="J11940">
        <v>400</v>
      </c>
      <c r="K11940">
        <v>2009</v>
      </c>
      <c r="L11940" t="s">
        <v>12115</v>
      </c>
      <c r="M11940" t="s">
        <v>10627</v>
      </c>
      <c r="N11940" t="s">
        <v>7964</v>
      </c>
      <c r="O11940" s="6" t="str">
        <f>INDEX(lkp_Region,MATCH(tbl_Sales[[#This Row],[Suburb]],lkp_Suburb,0))</f>
        <v>Western Metropolitan</v>
      </c>
      <c r="P11940" s="6">
        <f>MONTH(tbl_Sales[[#This Row],[Date]])</f>
        <v>9</v>
      </c>
      <c r="Q11940" s="6">
        <f>YEAR(tbl_Sales[[#This Row],[Date]])</f>
        <v>2017</v>
      </c>
    </row>
    <row r="11941" spans="1:17" x14ac:dyDescent="0.25">
      <c r="A11941" s="1">
        <v>42994</v>
      </c>
      <c r="B11941">
        <v>360000</v>
      </c>
      <c r="C11941" t="s">
        <v>2</v>
      </c>
      <c r="D11941" t="s">
        <v>12427</v>
      </c>
      <c r="E11941" t="s">
        <v>5</v>
      </c>
      <c r="F11941">
        <v>3131</v>
      </c>
      <c r="G11941">
        <v>1</v>
      </c>
      <c r="H11941">
        <v>1</v>
      </c>
      <c r="I11941">
        <v>1</v>
      </c>
      <c r="J11941">
        <v>76</v>
      </c>
      <c r="K11941">
        <v>1970</v>
      </c>
      <c r="L11941" t="s">
        <v>12116</v>
      </c>
      <c r="M11941" t="s">
        <v>8929</v>
      </c>
      <c r="N11941" t="s">
        <v>14</v>
      </c>
      <c r="O11941" s="6" t="str">
        <f>INDEX(lkp_Region,MATCH(tbl_Sales[[#This Row],[Suburb]],lkp_Suburb,0))</f>
        <v>Eastern Metropolitan</v>
      </c>
      <c r="P11941" s="6">
        <f>MONTH(tbl_Sales[[#This Row],[Date]])</f>
        <v>9</v>
      </c>
      <c r="Q11941" s="6">
        <f>YEAR(tbl_Sales[[#This Row],[Date]])</f>
        <v>2017</v>
      </c>
    </row>
    <row r="11942" spans="1:17" x14ac:dyDescent="0.25">
      <c r="A11942" s="1">
        <v>42994</v>
      </c>
      <c r="B11942">
        <v>926000</v>
      </c>
      <c r="C11942" t="s">
        <v>51</v>
      </c>
      <c r="D11942" t="s">
        <v>12427</v>
      </c>
      <c r="E11942" t="s">
        <v>10</v>
      </c>
      <c r="F11942">
        <v>3132</v>
      </c>
      <c r="G11942">
        <v>4</v>
      </c>
      <c r="H11942">
        <v>3</v>
      </c>
      <c r="I11942">
        <v>2</v>
      </c>
      <c r="J11942">
        <v>374</v>
      </c>
      <c r="K11942">
        <v>2000</v>
      </c>
      <c r="L11942" t="s">
        <v>12117</v>
      </c>
      <c r="M11942" t="s">
        <v>7708</v>
      </c>
      <c r="N11942" t="s">
        <v>14</v>
      </c>
      <c r="O11942" s="6" t="str">
        <f>INDEX(lkp_Region,MATCH(tbl_Sales[[#This Row],[Suburb]],lkp_Suburb,0))</f>
        <v>Eastern Metropolitan</v>
      </c>
      <c r="P11942" s="6">
        <f>MONTH(tbl_Sales[[#This Row],[Date]])</f>
        <v>9</v>
      </c>
      <c r="Q11942" s="6">
        <f>YEAR(tbl_Sales[[#This Row],[Date]])</f>
        <v>2017</v>
      </c>
    </row>
    <row r="11943" spans="1:17" x14ac:dyDescent="0.25">
      <c r="A11943" s="1">
        <v>42994</v>
      </c>
      <c r="B11943">
        <v>1101000</v>
      </c>
      <c r="C11943" t="s">
        <v>2</v>
      </c>
      <c r="D11943" t="s">
        <v>12427</v>
      </c>
      <c r="E11943" t="s">
        <v>10</v>
      </c>
      <c r="F11943">
        <v>3132</v>
      </c>
      <c r="G11943">
        <v>3</v>
      </c>
      <c r="H11943">
        <v>1</v>
      </c>
      <c r="I11943">
        <v>2</v>
      </c>
      <c r="J11943">
        <v>774</v>
      </c>
      <c r="K11943">
        <v>1950</v>
      </c>
      <c r="L11943" t="s">
        <v>12118</v>
      </c>
      <c r="M11943" t="s">
        <v>7708</v>
      </c>
      <c r="N11943" t="s">
        <v>14</v>
      </c>
      <c r="O11943" s="6" t="str">
        <f>INDEX(lkp_Region,MATCH(tbl_Sales[[#This Row],[Suburb]],lkp_Suburb,0))</f>
        <v>Eastern Metropolitan</v>
      </c>
      <c r="P11943" s="6">
        <f>MONTH(tbl_Sales[[#This Row],[Date]])</f>
        <v>9</v>
      </c>
      <c r="Q11943" s="6">
        <f>YEAR(tbl_Sales[[#This Row],[Date]])</f>
        <v>2017</v>
      </c>
    </row>
    <row r="11944" spans="1:17" x14ac:dyDescent="0.25">
      <c r="A11944" s="1">
        <v>42994</v>
      </c>
      <c r="B11944">
        <v>1180000</v>
      </c>
      <c r="C11944" t="s">
        <v>2</v>
      </c>
      <c r="D11944" t="s">
        <v>12430</v>
      </c>
      <c r="E11944" t="s">
        <v>5</v>
      </c>
      <c r="F11944">
        <v>3182</v>
      </c>
      <c r="G11944">
        <v>3</v>
      </c>
      <c r="H11944">
        <v>2</v>
      </c>
      <c r="I11944">
        <v>1</v>
      </c>
      <c r="J11944">
        <v>128</v>
      </c>
      <c r="L11944" t="s">
        <v>12119</v>
      </c>
      <c r="M11944" t="s">
        <v>156</v>
      </c>
      <c r="N11944" t="s">
        <v>26</v>
      </c>
      <c r="O11944" s="6" t="str">
        <f>INDEX(lkp_Region,MATCH(tbl_Sales[[#This Row],[Suburb]],lkp_Suburb,0))</f>
        <v>Southern Metropolitan</v>
      </c>
      <c r="P11944" s="6">
        <f>MONTH(tbl_Sales[[#This Row],[Date]])</f>
        <v>9</v>
      </c>
      <c r="Q11944" s="6">
        <f>YEAR(tbl_Sales[[#This Row],[Date]])</f>
        <v>2017</v>
      </c>
    </row>
    <row r="11945" spans="1:17" x14ac:dyDescent="0.25">
      <c r="A11945" s="1">
        <v>42994</v>
      </c>
      <c r="B11945">
        <v>760000</v>
      </c>
      <c r="C11945" t="s">
        <v>2</v>
      </c>
      <c r="D11945" t="s">
        <v>12427</v>
      </c>
      <c r="E11945" t="s">
        <v>10</v>
      </c>
      <c r="F11945">
        <v>3058</v>
      </c>
      <c r="G11945">
        <v>2</v>
      </c>
      <c r="H11945">
        <v>1</v>
      </c>
      <c r="I11945">
        <v>2</v>
      </c>
      <c r="J11945">
        <v>378</v>
      </c>
      <c r="K11945">
        <v>1920</v>
      </c>
      <c r="L11945" t="s">
        <v>12120</v>
      </c>
      <c r="M11945" t="s">
        <v>41</v>
      </c>
      <c r="N11945" t="s">
        <v>18</v>
      </c>
      <c r="O11945" s="6" t="str">
        <f>INDEX(lkp_Region,MATCH(tbl_Sales[[#This Row],[Suburb]],lkp_Suburb,0))</f>
        <v>Northern Metropolitan</v>
      </c>
      <c r="P11945" s="6">
        <f>MONTH(tbl_Sales[[#This Row],[Date]])</f>
        <v>9</v>
      </c>
      <c r="Q11945" s="6">
        <f>YEAR(tbl_Sales[[#This Row],[Date]])</f>
        <v>2017</v>
      </c>
    </row>
    <row r="11946" spans="1:17" x14ac:dyDescent="0.25">
      <c r="A11946" s="1">
        <v>42994</v>
      </c>
      <c r="B11946">
        <v>420000</v>
      </c>
      <c r="C11946" t="s">
        <v>13</v>
      </c>
      <c r="D11946" t="s">
        <v>12427</v>
      </c>
      <c r="E11946" t="s">
        <v>10</v>
      </c>
      <c r="F11946">
        <v>3040</v>
      </c>
      <c r="G11946">
        <v>2</v>
      </c>
      <c r="H11946">
        <v>1</v>
      </c>
      <c r="I11946">
        <v>1</v>
      </c>
      <c r="J11946">
        <v>0</v>
      </c>
      <c r="L11946" t="s">
        <v>12121</v>
      </c>
      <c r="M11946" t="s">
        <v>47</v>
      </c>
      <c r="N11946" t="s">
        <v>49</v>
      </c>
      <c r="O11946" s="6" t="str">
        <f>INDEX(lkp_Region,MATCH(tbl_Sales[[#This Row],[Suburb]],lkp_Suburb,0))</f>
        <v>Western Metropolitan</v>
      </c>
      <c r="P11946" s="6">
        <f>MONTH(tbl_Sales[[#This Row],[Date]])</f>
        <v>9</v>
      </c>
      <c r="Q11946" s="6">
        <f>YEAR(tbl_Sales[[#This Row],[Date]])</f>
        <v>2017</v>
      </c>
    </row>
    <row r="11947" spans="1:17" x14ac:dyDescent="0.25">
      <c r="A11947" s="1">
        <v>42994</v>
      </c>
      <c r="B11947">
        <v>1130000</v>
      </c>
      <c r="C11947" t="s">
        <v>2</v>
      </c>
      <c r="D11947" t="s">
        <v>12427</v>
      </c>
      <c r="E11947" t="s">
        <v>5</v>
      </c>
      <c r="F11947">
        <v>3042</v>
      </c>
      <c r="G11947">
        <v>4</v>
      </c>
      <c r="H11947">
        <v>2</v>
      </c>
      <c r="I11947">
        <v>2</v>
      </c>
      <c r="J11947">
        <v>650</v>
      </c>
      <c r="K11947">
        <v>1975</v>
      </c>
      <c r="L11947" t="s">
        <v>12122</v>
      </c>
      <c r="M11947" t="s">
        <v>86</v>
      </c>
      <c r="N11947" t="s">
        <v>49</v>
      </c>
      <c r="O11947" s="6" t="str">
        <f>INDEX(lkp_Region,MATCH(tbl_Sales[[#This Row],[Suburb]],lkp_Suburb,0))</f>
        <v>Western Metropolitan</v>
      </c>
      <c r="P11947" s="6">
        <f>MONTH(tbl_Sales[[#This Row],[Date]])</f>
        <v>9</v>
      </c>
      <c r="Q11947" s="6">
        <f>YEAR(tbl_Sales[[#This Row],[Date]])</f>
        <v>2017</v>
      </c>
    </row>
    <row r="11948" spans="1:17" x14ac:dyDescent="0.25">
      <c r="A11948" s="1">
        <v>42994</v>
      </c>
      <c r="B11948">
        <v>1450000</v>
      </c>
      <c r="C11948" t="s">
        <v>2</v>
      </c>
      <c r="D11948" t="s">
        <v>12425</v>
      </c>
      <c r="E11948" t="s">
        <v>10</v>
      </c>
      <c r="F11948">
        <v>3147</v>
      </c>
      <c r="G11948">
        <v>4</v>
      </c>
      <c r="H11948">
        <v>2</v>
      </c>
      <c r="I11948">
        <v>1</v>
      </c>
      <c r="J11948">
        <v>803</v>
      </c>
      <c r="K11948">
        <v>1965</v>
      </c>
      <c r="L11948" t="s">
        <v>12123</v>
      </c>
      <c r="M11948" t="s">
        <v>609</v>
      </c>
      <c r="N11948" t="s">
        <v>31</v>
      </c>
      <c r="O11948" s="6" t="str">
        <f>INDEX(lkp_Region,MATCH(tbl_Sales[[#This Row],[Suburb]],lkp_Suburb,0))</f>
        <v>Southern Metropolitan</v>
      </c>
      <c r="P11948" s="6">
        <f>MONTH(tbl_Sales[[#This Row],[Date]])</f>
        <v>9</v>
      </c>
      <c r="Q11948" s="6">
        <f>YEAR(tbl_Sales[[#This Row],[Date]])</f>
        <v>2017</v>
      </c>
    </row>
    <row r="11949" spans="1:17" x14ac:dyDescent="0.25">
      <c r="A11949" s="1">
        <v>42994</v>
      </c>
      <c r="B11949">
        <v>1640000</v>
      </c>
      <c r="C11949" t="s">
        <v>2</v>
      </c>
      <c r="D11949" t="s">
        <v>12423</v>
      </c>
      <c r="E11949" t="s">
        <v>10</v>
      </c>
      <c r="F11949">
        <v>3149</v>
      </c>
      <c r="G11949">
        <v>4</v>
      </c>
      <c r="H11949">
        <v>2</v>
      </c>
      <c r="I11949">
        <v>2</v>
      </c>
      <c r="J11949">
        <v>811</v>
      </c>
      <c r="L11949" t="s">
        <v>12124</v>
      </c>
      <c r="M11949" t="s">
        <v>7758</v>
      </c>
      <c r="N11949" t="s">
        <v>31</v>
      </c>
      <c r="O11949" s="6" t="str">
        <f>INDEX(lkp_Region,MATCH(tbl_Sales[[#This Row],[Suburb]],lkp_Suburb,0))</f>
        <v>Eastern Metropolitan</v>
      </c>
      <c r="P11949" s="6">
        <f>MONTH(tbl_Sales[[#This Row],[Date]])</f>
        <v>9</v>
      </c>
      <c r="Q11949" s="6">
        <f>YEAR(tbl_Sales[[#This Row],[Date]])</f>
        <v>2017</v>
      </c>
    </row>
    <row r="11950" spans="1:17" x14ac:dyDescent="0.25">
      <c r="A11950" s="1">
        <v>42994</v>
      </c>
      <c r="B11950">
        <v>550000</v>
      </c>
      <c r="C11950" t="s">
        <v>2</v>
      </c>
      <c r="D11950" t="s">
        <v>12428</v>
      </c>
      <c r="E11950" t="s">
        <v>5</v>
      </c>
      <c r="F11950">
        <v>3337</v>
      </c>
      <c r="G11950">
        <v>4</v>
      </c>
      <c r="H11950">
        <v>2</v>
      </c>
      <c r="I11950">
        <v>2</v>
      </c>
      <c r="J11950">
        <v>1241</v>
      </c>
      <c r="K11950">
        <v>1970</v>
      </c>
      <c r="L11950" t="s">
        <v>12125</v>
      </c>
      <c r="M11950" t="s">
        <v>7542</v>
      </c>
      <c r="N11950" t="s">
        <v>7542</v>
      </c>
      <c r="O11950" s="6" t="str">
        <f>INDEX(lkp_Region,MATCH(tbl_Sales[[#This Row],[Suburb]],lkp_Suburb,0))</f>
        <v>Western Victoria</v>
      </c>
      <c r="P11950" s="6">
        <f>MONTH(tbl_Sales[[#This Row],[Date]])</f>
        <v>9</v>
      </c>
      <c r="Q11950" s="6">
        <f>YEAR(tbl_Sales[[#This Row],[Date]])</f>
        <v>2017</v>
      </c>
    </row>
    <row r="11951" spans="1:17" x14ac:dyDescent="0.25">
      <c r="A11951" s="1">
        <v>42994</v>
      </c>
      <c r="B11951">
        <v>945000</v>
      </c>
      <c r="C11951" t="s">
        <v>2</v>
      </c>
      <c r="D11951" t="s">
        <v>12429</v>
      </c>
      <c r="E11951" t="s">
        <v>5</v>
      </c>
      <c r="F11951">
        <v>3011</v>
      </c>
      <c r="G11951">
        <v>2</v>
      </c>
      <c r="H11951">
        <v>1</v>
      </c>
      <c r="I11951">
        <v>1</v>
      </c>
      <c r="J11951">
        <v>126</v>
      </c>
      <c r="K11951">
        <v>1890</v>
      </c>
      <c r="L11951" t="s">
        <v>12126</v>
      </c>
      <c r="M11951" t="s">
        <v>660</v>
      </c>
      <c r="N11951" t="s">
        <v>21</v>
      </c>
      <c r="O11951" s="6" t="str">
        <f>INDEX(lkp_Region,MATCH(tbl_Sales[[#This Row],[Suburb]],lkp_Suburb,0))</f>
        <v>Western Metropolitan</v>
      </c>
      <c r="P11951" s="6">
        <f>MONTH(tbl_Sales[[#This Row],[Date]])</f>
        <v>9</v>
      </c>
      <c r="Q11951" s="6">
        <f>YEAR(tbl_Sales[[#This Row],[Date]])</f>
        <v>2017</v>
      </c>
    </row>
    <row r="11952" spans="1:17" x14ac:dyDescent="0.25">
      <c r="A11952" s="1">
        <v>42994</v>
      </c>
      <c r="B11952">
        <v>1230000</v>
      </c>
      <c r="C11952" t="s">
        <v>2</v>
      </c>
      <c r="D11952" t="s">
        <v>12431</v>
      </c>
      <c r="E11952" t="s">
        <v>10</v>
      </c>
      <c r="F11952">
        <v>3013</v>
      </c>
      <c r="G11952">
        <v>3</v>
      </c>
      <c r="H11952">
        <v>1</v>
      </c>
      <c r="I11952">
        <v>2</v>
      </c>
      <c r="J11952">
        <v>433</v>
      </c>
      <c r="K11952">
        <v>1880</v>
      </c>
      <c r="L11952" t="s">
        <v>12127</v>
      </c>
      <c r="M11952" t="s">
        <v>65</v>
      </c>
      <c r="N11952" t="s">
        <v>21</v>
      </c>
      <c r="O11952" s="6" t="str">
        <f>INDEX(lkp_Region,MATCH(tbl_Sales[[#This Row],[Suburb]],lkp_Suburb,0))</f>
        <v>Western Metropolitan</v>
      </c>
      <c r="P11952" s="6">
        <f>MONTH(tbl_Sales[[#This Row],[Date]])</f>
        <v>9</v>
      </c>
      <c r="Q11952" s="6">
        <f>YEAR(tbl_Sales[[#This Row],[Date]])</f>
        <v>2017</v>
      </c>
    </row>
    <row r="11953" spans="1:17" x14ac:dyDescent="0.25">
      <c r="A11953" s="1">
        <v>42994</v>
      </c>
      <c r="B11953">
        <v>748888</v>
      </c>
      <c r="C11953" t="s">
        <v>2</v>
      </c>
      <c r="D11953" t="s">
        <v>12427</v>
      </c>
      <c r="E11953" t="s">
        <v>10</v>
      </c>
      <c r="F11953">
        <v>3156</v>
      </c>
      <c r="G11953">
        <v>4</v>
      </c>
      <c r="H11953">
        <v>2</v>
      </c>
      <c r="I11953">
        <v>4</v>
      </c>
      <c r="J11953">
        <v>1014</v>
      </c>
      <c r="K11953">
        <v>1960</v>
      </c>
      <c r="L11953" t="s">
        <v>12128</v>
      </c>
      <c r="M11953" t="s">
        <v>8145</v>
      </c>
      <c r="N11953" t="s">
        <v>7768</v>
      </c>
      <c r="O11953" s="6" t="str">
        <f>INDEX(lkp_Region,MATCH(tbl_Sales[[#This Row],[Suburb]],lkp_Suburb,0))</f>
        <v>Eastern Metropolitan</v>
      </c>
      <c r="P11953" s="6">
        <f>MONTH(tbl_Sales[[#This Row],[Date]])</f>
        <v>9</v>
      </c>
      <c r="Q11953" s="6">
        <f>YEAR(tbl_Sales[[#This Row],[Date]])</f>
        <v>2017</v>
      </c>
    </row>
    <row r="11954" spans="1:17" x14ac:dyDescent="0.25">
      <c r="A11954" s="1">
        <v>42994</v>
      </c>
      <c r="B11954">
        <v>640000</v>
      </c>
      <c r="C11954" t="s">
        <v>13</v>
      </c>
      <c r="D11954" t="s">
        <v>12429</v>
      </c>
      <c r="E11954" t="s">
        <v>10</v>
      </c>
      <c r="F11954">
        <v>3194</v>
      </c>
      <c r="G11954">
        <v>2</v>
      </c>
      <c r="H11954">
        <v>1</v>
      </c>
      <c r="I11954">
        <v>1</v>
      </c>
      <c r="J11954">
        <v>128</v>
      </c>
      <c r="K11954">
        <v>1972</v>
      </c>
      <c r="L11954" t="s">
        <v>12129</v>
      </c>
      <c r="M11954" t="s">
        <v>8318</v>
      </c>
      <c r="N11954" t="s">
        <v>45</v>
      </c>
      <c r="O11954" s="6" t="str">
        <f>INDEX(lkp_Region,MATCH(tbl_Sales[[#This Row],[Suburb]],lkp_Suburb,0))</f>
        <v>South-Eastern Metropolitan</v>
      </c>
      <c r="P11954" s="6">
        <f>MONTH(tbl_Sales[[#This Row],[Date]])</f>
        <v>9</v>
      </c>
      <c r="Q11954" s="6">
        <f>YEAR(tbl_Sales[[#This Row],[Date]])</f>
        <v>2017</v>
      </c>
    </row>
    <row r="11955" spans="1:17" x14ac:dyDescent="0.25">
      <c r="A11955" s="1">
        <v>42994</v>
      </c>
      <c r="B11955">
        <v>940000</v>
      </c>
      <c r="C11955" t="s">
        <v>51</v>
      </c>
      <c r="D11955" t="s">
        <v>12428</v>
      </c>
      <c r="E11955" t="s">
        <v>10</v>
      </c>
      <c r="F11955">
        <v>3194</v>
      </c>
      <c r="G11955">
        <v>3</v>
      </c>
      <c r="H11955">
        <v>1</v>
      </c>
      <c r="I11955">
        <v>2</v>
      </c>
      <c r="J11955">
        <v>331</v>
      </c>
      <c r="K11955">
        <v>1989</v>
      </c>
      <c r="L11955" t="s">
        <v>12130</v>
      </c>
      <c r="M11955" t="s">
        <v>8318</v>
      </c>
      <c r="N11955" t="s">
        <v>45</v>
      </c>
      <c r="O11955" s="6" t="str">
        <f>INDEX(lkp_Region,MATCH(tbl_Sales[[#This Row],[Suburb]],lkp_Suburb,0))</f>
        <v>South-Eastern Metropolitan</v>
      </c>
      <c r="P11955" s="6">
        <f>MONTH(tbl_Sales[[#This Row],[Date]])</f>
        <v>9</v>
      </c>
      <c r="Q11955" s="6">
        <f>YEAR(tbl_Sales[[#This Row],[Date]])</f>
        <v>2017</v>
      </c>
    </row>
    <row r="11956" spans="1:17" x14ac:dyDescent="0.25">
      <c r="A11956" s="1">
        <v>42994</v>
      </c>
      <c r="B11956">
        <v>1740000</v>
      </c>
      <c r="C11956" t="s">
        <v>2</v>
      </c>
      <c r="D11956" t="s">
        <v>12424</v>
      </c>
      <c r="E11956" t="s">
        <v>5</v>
      </c>
      <c r="F11956">
        <v>3192</v>
      </c>
      <c r="G11956">
        <v>4</v>
      </c>
      <c r="H11956">
        <v>2</v>
      </c>
      <c r="I11956">
        <v>2</v>
      </c>
      <c r="J11956">
        <v>721</v>
      </c>
      <c r="K11956">
        <v>2010</v>
      </c>
      <c r="L11956" t="s">
        <v>12131</v>
      </c>
      <c r="M11956" t="s">
        <v>7622</v>
      </c>
      <c r="N11956" t="s">
        <v>45</v>
      </c>
      <c r="O11956" s="6" t="str">
        <f>INDEX(lkp_Region,MATCH(tbl_Sales[[#This Row],[Suburb]],lkp_Suburb,0))</f>
        <v>Southern Metropolitan</v>
      </c>
      <c r="P11956" s="6">
        <f>MONTH(tbl_Sales[[#This Row],[Date]])</f>
        <v>9</v>
      </c>
      <c r="Q11956" s="6">
        <f>YEAR(tbl_Sales[[#This Row],[Date]])</f>
        <v>2017</v>
      </c>
    </row>
    <row r="11957" spans="1:17" x14ac:dyDescent="0.25">
      <c r="A11957" s="1">
        <v>42994</v>
      </c>
      <c r="B11957">
        <v>450000</v>
      </c>
      <c r="C11957" t="s">
        <v>2</v>
      </c>
      <c r="D11957" t="s">
        <v>12426</v>
      </c>
      <c r="E11957" t="s">
        <v>10</v>
      </c>
      <c r="F11957">
        <v>3047</v>
      </c>
      <c r="G11957">
        <v>3</v>
      </c>
      <c r="H11957">
        <v>1</v>
      </c>
      <c r="I11957">
        <v>1</v>
      </c>
      <c r="J11957">
        <v>0</v>
      </c>
      <c r="K11957">
        <v>1960</v>
      </c>
      <c r="L11957" t="s">
        <v>12132</v>
      </c>
      <c r="M11957" t="s">
        <v>7915</v>
      </c>
      <c r="N11957" t="s">
        <v>195</v>
      </c>
      <c r="O11957" s="6" t="str">
        <f>INDEX(lkp_Region,MATCH(tbl_Sales[[#This Row],[Suburb]],lkp_Suburb,0))</f>
        <v>Northern Metropolitan</v>
      </c>
      <c r="P11957" s="6">
        <f>MONTH(tbl_Sales[[#This Row],[Date]])</f>
        <v>9</v>
      </c>
      <c r="Q11957" s="6">
        <f>YEAR(tbl_Sales[[#This Row],[Date]])</f>
        <v>2017</v>
      </c>
    </row>
    <row r="11958" spans="1:17" x14ac:dyDescent="0.25">
      <c r="A11958" s="1">
        <v>42994</v>
      </c>
      <c r="B11958">
        <v>783000</v>
      </c>
      <c r="C11958" t="s">
        <v>2</v>
      </c>
      <c r="D11958" t="s">
        <v>12423</v>
      </c>
      <c r="E11958" t="s">
        <v>10</v>
      </c>
      <c r="F11958">
        <v>3059</v>
      </c>
      <c r="G11958">
        <v>4</v>
      </c>
      <c r="H11958">
        <v>2</v>
      </c>
      <c r="I11958">
        <v>2</v>
      </c>
      <c r="J11958">
        <v>750</v>
      </c>
      <c r="L11958" t="s">
        <v>12133</v>
      </c>
      <c r="M11958" t="s">
        <v>7544</v>
      </c>
      <c r="N11958" t="s">
        <v>195</v>
      </c>
      <c r="O11958" s="6" t="str">
        <f>INDEX(lkp_Region,MATCH(tbl_Sales[[#This Row],[Suburb]],lkp_Suburb,0))</f>
        <v>Northern Metropolitan</v>
      </c>
      <c r="P11958" s="6">
        <f>MONTH(tbl_Sales[[#This Row],[Date]])</f>
        <v>9</v>
      </c>
      <c r="Q11958" s="6">
        <f>YEAR(tbl_Sales[[#This Row],[Date]])</f>
        <v>2017</v>
      </c>
    </row>
    <row r="11959" spans="1:17" x14ac:dyDescent="0.25">
      <c r="A11959" s="1">
        <v>42994</v>
      </c>
      <c r="B11959">
        <v>950000</v>
      </c>
      <c r="C11959" t="s">
        <v>2</v>
      </c>
      <c r="D11959" t="s">
        <v>12423</v>
      </c>
      <c r="E11959" t="s">
        <v>5</v>
      </c>
      <c r="F11959">
        <v>3018</v>
      </c>
      <c r="G11959">
        <v>3</v>
      </c>
      <c r="H11959">
        <v>1</v>
      </c>
      <c r="I11959">
        <v>1</v>
      </c>
      <c r="J11959">
        <v>399</v>
      </c>
      <c r="L11959" t="s">
        <v>12134</v>
      </c>
      <c r="M11959" t="s">
        <v>67</v>
      </c>
      <c r="N11959" t="s">
        <v>69</v>
      </c>
      <c r="O11959" s="6" t="str">
        <f>INDEX(lkp_Region,MATCH(tbl_Sales[[#This Row],[Suburb]],lkp_Suburb,0))</f>
        <v>Western Metropolitan</v>
      </c>
      <c r="P11959" s="6">
        <f>MONTH(tbl_Sales[[#This Row],[Date]])</f>
        <v>9</v>
      </c>
      <c r="Q11959" s="6">
        <f>YEAR(tbl_Sales[[#This Row],[Date]])</f>
        <v>2017</v>
      </c>
    </row>
    <row r="11960" spans="1:17" x14ac:dyDescent="0.25">
      <c r="A11960" s="1">
        <v>42994</v>
      </c>
      <c r="B11960">
        <v>590000</v>
      </c>
      <c r="C11960" t="s">
        <v>2</v>
      </c>
      <c r="D11960" t="s">
        <v>12427</v>
      </c>
      <c r="E11960" t="s">
        <v>5</v>
      </c>
      <c r="F11960">
        <v>3021</v>
      </c>
      <c r="G11960">
        <v>4</v>
      </c>
      <c r="H11960">
        <v>2</v>
      </c>
      <c r="I11960">
        <v>2</v>
      </c>
      <c r="J11960">
        <v>617</v>
      </c>
      <c r="L11960" t="s">
        <v>12135</v>
      </c>
      <c r="M11960" t="s">
        <v>173</v>
      </c>
      <c r="N11960" t="s">
        <v>3</v>
      </c>
      <c r="O11960" s="6" t="str">
        <f>INDEX(lkp_Region,MATCH(tbl_Sales[[#This Row],[Suburb]],lkp_Suburb,0))</f>
        <v>Western Metropolitan</v>
      </c>
      <c r="P11960" s="6">
        <f>MONTH(tbl_Sales[[#This Row],[Date]])</f>
        <v>9</v>
      </c>
      <c r="Q11960" s="6">
        <f>YEAR(tbl_Sales[[#This Row],[Date]])</f>
        <v>2017</v>
      </c>
    </row>
    <row r="11961" spans="1:17" x14ac:dyDescent="0.25">
      <c r="A11961" s="1">
        <v>42994</v>
      </c>
      <c r="B11961">
        <v>711100</v>
      </c>
      <c r="C11961" t="s">
        <v>2</v>
      </c>
      <c r="D11961" t="s">
        <v>12427</v>
      </c>
      <c r="E11961" t="s">
        <v>10</v>
      </c>
      <c r="F11961">
        <v>3021</v>
      </c>
      <c r="G11961">
        <v>3</v>
      </c>
      <c r="H11961">
        <v>1</v>
      </c>
      <c r="I11961">
        <v>2</v>
      </c>
      <c r="J11961">
        <v>743</v>
      </c>
      <c r="L11961" t="s">
        <v>12136</v>
      </c>
      <c r="M11961" t="s">
        <v>7948</v>
      </c>
      <c r="N11961" t="s">
        <v>3</v>
      </c>
      <c r="O11961" s="6" t="str">
        <f>INDEX(lkp_Region,MATCH(tbl_Sales[[#This Row],[Suburb]],lkp_Suburb,0))</f>
        <v>Western Metropolitan</v>
      </c>
      <c r="P11961" s="6">
        <f>MONTH(tbl_Sales[[#This Row],[Date]])</f>
        <v>9</v>
      </c>
      <c r="Q11961" s="6">
        <f>YEAR(tbl_Sales[[#This Row],[Date]])</f>
        <v>2017</v>
      </c>
    </row>
    <row r="11962" spans="1:17" x14ac:dyDescent="0.25">
      <c r="A11962" s="1">
        <v>42994</v>
      </c>
      <c r="B11962">
        <v>1655000</v>
      </c>
      <c r="C11962" t="s">
        <v>2</v>
      </c>
      <c r="D11962" t="s">
        <v>12431</v>
      </c>
      <c r="E11962" t="s">
        <v>5</v>
      </c>
      <c r="F11962">
        <v>3187</v>
      </c>
      <c r="G11962">
        <v>4</v>
      </c>
      <c r="H11962">
        <v>2</v>
      </c>
      <c r="I11962">
        <v>4</v>
      </c>
      <c r="J11962">
        <v>651</v>
      </c>
      <c r="L11962" t="s">
        <v>12137</v>
      </c>
      <c r="M11962" t="s">
        <v>346</v>
      </c>
      <c r="N11962" t="s">
        <v>107</v>
      </c>
      <c r="O11962" s="6" t="str">
        <f>INDEX(lkp_Region,MATCH(tbl_Sales[[#This Row],[Suburb]],lkp_Suburb,0))</f>
        <v>Southern Metropolitan</v>
      </c>
      <c r="P11962" s="6">
        <f>MONTH(tbl_Sales[[#This Row],[Date]])</f>
        <v>9</v>
      </c>
      <c r="Q11962" s="6">
        <f>YEAR(tbl_Sales[[#This Row],[Date]])</f>
        <v>2017</v>
      </c>
    </row>
    <row r="11963" spans="1:17" x14ac:dyDescent="0.25">
      <c r="A11963" s="1">
        <v>42995</v>
      </c>
      <c r="B11963">
        <v>1350000</v>
      </c>
      <c r="C11963" t="s">
        <v>2</v>
      </c>
      <c r="D11963" t="s">
        <v>12427</v>
      </c>
      <c r="E11963" t="s">
        <v>5</v>
      </c>
      <c r="F11963">
        <v>3068</v>
      </c>
      <c r="G11963">
        <v>2</v>
      </c>
      <c r="H11963">
        <v>1</v>
      </c>
      <c r="I11963">
        <v>1</v>
      </c>
      <c r="J11963">
        <v>184</v>
      </c>
      <c r="K11963">
        <v>1900</v>
      </c>
      <c r="L11963" t="s">
        <v>12138</v>
      </c>
      <c r="M11963" t="s">
        <v>72</v>
      </c>
      <c r="N11963" t="s">
        <v>8</v>
      </c>
      <c r="O11963" s="6" t="str">
        <f>INDEX(lkp_Region,MATCH(tbl_Sales[[#This Row],[Suburb]],lkp_Suburb,0))</f>
        <v>Northern Metropolitan</v>
      </c>
      <c r="P11963" s="6">
        <f>MONTH(tbl_Sales[[#This Row],[Date]])</f>
        <v>9</v>
      </c>
      <c r="Q11963" s="6">
        <f>YEAR(tbl_Sales[[#This Row],[Date]])</f>
        <v>2017</v>
      </c>
    </row>
    <row r="11964" spans="1:17" x14ac:dyDescent="0.25">
      <c r="A11964" s="1">
        <v>42995</v>
      </c>
      <c r="B11964">
        <v>1705000</v>
      </c>
      <c r="C11964" t="s">
        <v>2</v>
      </c>
      <c r="D11964" t="s">
        <v>12427</v>
      </c>
      <c r="E11964" t="s">
        <v>10</v>
      </c>
      <c r="F11964">
        <v>3068</v>
      </c>
      <c r="G11964">
        <v>3</v>
      </c>
      <c r="H11964">
        <v>1</v>
      </c>
      <c r="I11964">
        <v>1</v>
      </c>
      <c r="J11964">
        <v>139</v>
      </c>
      <c r="K11964">
        <v>1900</v>
      </c>
      <c r="L11964" t="s">
        <v>12139</v>
      </c>
      <c r="M11964" t="s">
        <v>72</v>
      </c>
      <c r="N11964" t="s">
        <v>8</v>
      </c>
      <c r="O11964" s="6" t="str">
        <f>INDEX(lkp_Region,MATCH(tbl_Sales[[#This Row],[Suburb]],lkp_Suburb,0))</f>
        <v>Northern Metropolitan</v>
      </c>
      <c r="P11964" s="6">
        <f>MONTH(tbl_Sales[[#This Row],[Date]])</f>
        <v>9</v>
      </c>
      <c r="Q11964" s="6">
        <f>YEAR(tbl_Sales[[#This Row],[Date]])</f>
        <v>2017</v>
      </c>
    </row>
    <row r="11965" spans="1:17" x14ac:dyDescent="0.25">
      <c r="A11965" s="1">
        <v>42995</v>
      </c>
      <c r="B11965">
        <v>2345000</v>
      </c>
      <c r="C11965" t="s">
        <v>2</v>
      </c>
      <c r="D11965" t="s">
        <v>12429</v>
      </c>
      <c r="E11965" t="s">
        <v>10</v>
      </c>
      <c r="F11965">
        <v>3078</v>
      </c>
      <c r="G11965">
        <v>4</v>
      </c>
      <c r="H11965">
        <v>2</v>
      </c>
      <c r="I11965">
        <v>2</v>
      </c>
      <c r="J11965">
        <v>803</v>
      </c>
      <c r="L11965" t="s">
        <v>12140</v>
      </c>
      <c r="M11965" t="s">
        <v>764</v>
      </c>
      <c r="N11965" t="s">
        <v>8</v>
      </c>
      <c r="O11965" s="6" t="str">
        <f>INDEX(lkp_Region,MATCH(tbl_Sales[[#This Row],[Suburb]],lkp_Suburb,0))</f>
        <v>Northern Metropolitan</v>
      </c>
      <c r="P11965" s="6">
        <f>MONTH(tbl_Sales[[#This Row],[Date]])</f>
        <v>9</v>
      </c>
      <c r="Q11965" s="6">
        <f>YEAR(tbl_Sales[[#This Row],[Date]])</f>
        <v>2017</v>
      </c>
    </row>
    <row r="11966" spans="1:17" x14ac:dyDescent="0.25">
      <c r="A11966" s="1">
        <v>42995</v>
      </c>
      <c r="B11966">
        <v>615000</v>
      </c>
      <c r="C11966" t="s">
        <v>13</v>
      </c>
      <c r="D11966" t="s">
        <v>12427</v>
      </c>
      <c r="E11966" t="s">
        <v>10</v>
      </c>
      <c r="F11966">
        <v>3130</v>
      </c>
      <c r="G11966">
        <v>2</v>
      </c>
      <c r="H11966">
        <v>1</v>
      </c>
      <c r="I11966">
        <v>1</v>
      </c>
      <c r="J11966">
        <v>3316</v>
      </c>
      <c r="K11966">
        <v>1970</v>
      </c>
      <c r="L11966" t="s">
        <v>12141</v>
      </c>
      <c r="M11966" t="s">
        <v>8257</v>
      </c>
      <c r="N11966" t="s">
        <v>14</v>
      </c>
      <c r="O11966" s="6" t="str">
        <f>INDEX(lkp_Region,MATCH(tbl_Sales[[#This Row],[Suburb]],lkp_Suburb,0))</f>
        <v>Eastern Metropolitan</v>
      </c>
      <c r="P11966" s="6">
        <f>MONTH(tbl_Sales[[#This Row],[Date]])</f>
        <v>9</v>
      </c>
      <c r="Q11966" s="6">
        <f>YEAR(tbl_Sales[[#This Row],[Date]])</f>
        <v>2017</v>
      </c>
    </row>
    <row r="11967" spans="1:17" x14ac:dyDescent="0.25">
      <c r="A11967" s="1">
        <v>42995</v>
      </c>
      <c r="B11967">
        <v>725000</v>
      </c>
      <c r="C11967" t="s">
        <v>13</v>
      </c>
      <c r="D11967" t="s">
        <v>12425</v>
      </c>
      <c r="E11967" t="s">
        <v>10</v>
      </c>
      <c r="F11967">
        <v>3131</v>
      </c>
      <c r="G11967">
        <v>2</v>
      </c>
      <c r="H11967">
        <v>1</v>
      </c>
      <c r="I11967">
        <v>2</v>
      </c>
      <c r="J11967">
        <v>848</v>
      </c>
      <c r="L11967" t="s">
        <v>12142</v>
      </c>
      <c r="M11967" t="s">
        <v>7674</v>
      </c>
      <c r="N11967" t="s">
        <v>14</v>
      </c>
      <c r="O11967" s="6" t="str">
        <f>INDEX(lkp_Region,MATCH(tbl_Sales[[#This Row],[Suburb]],lkp_Suburb,0))</f>
        <v>Eastern Metropolitan</v>
      </c>
      <c r="P11967" s="6">
        <f>MONTH(tbl_Sales[[#This Row],[Date]])</f>
        <v>9</v>
      </c>
      <c r="Q11967" s="6">
        <f>YEAR(tbl_Sales[[#This Row],[Date]])</f>
        <v>2017</v>
      </c>
    </row>
    <row r="11968" spans="1:17" x14ac:dyDescent="0.25">
      <c r="A11968" s="1">
        <v>42995</v>
      </c>
      <c r="B11968">
        <v>2320000</v>
      </c>
      <c r="C11968" t="s">
        <v>2</v>
      </c>
      <c r="D11968" t="s">
        <v>12429</v>
      </c>
      <c r="E11968" t="s">
        <v>10</v>
      </c>
      <c r="F11968">
        <v>3127</v>
      </c>
      <c r="G11968">
        <v>4</v>
      </c>
      <c r="H11968">
        <v>2</v>
      </c>
      <c r="I11968">
        <v>5</v>
      </c>
      <c r="J11968">
        <v>728</v>
      </c>
      <c r="L11968" t="s">
        <v>12143</v>
      </c>
      <c r="M11968" t="s">
        <v>34</v>
      </c>
      <c r="N11968" t="s">
        <v>14</v>
      </c>
      <c r="O11968" s="6" t="str">
        <f>INDEX(lkp_Region,MATCH(tbl_Sales[[#This Row],[Suburb]],lkp_Suburb,0))</f>
        <v>Eastern Metropolitan</v>
      </c>
      <c r="P11968" s="6">
        <f>MONTH(tbl_Sales[[#This Row],[Date]])</f>
        <v>9</v>
      </c>
      <c r="Q11968" s="6">
        <f>YEAR(tbl_Sales[[#This Row],[Date]])</f>
        <v>2017</v>
      </c>
    </row>
    <row r="11969" spans="1:17" x14ac:dyDescent="0.25">
      <c r="A11969" s="1">
        <v>42995</v>
      </c>
      <c r="B11969">
        <v>500000</v>
      </c>
      <c r="C11969" t="s">
        <v>13</v>
      </c>
      <c r="D11969" t="s">
        <v>12424</v>
      </c>
      <c r="E11969" t="s">
        <v>5</v>
      </c>
      <c r="F11969">
        <v>3146</v>
      </c>
      <c r="G11969">
        <v>2</v>
      </c>
      <c r="H11969">
        <v>1</v>
      </c>
      <c r="I11969">
        <v>1</v>
      </c>
      <c r="J11969">
        <v>0</v>
      </c>
      <c r="K11969">
        <v>1965</v>
      </c>
      <c r="L11969" t="s">
        <v>12144</v>
      </c>
      <c r="M11969" t="s">
        <v>102</v>
      </c>
      <c r="N11969" t="s">
        <v>76</v>
      </c>
      <c r="O11969" s="6" t="str">
        <f>INDEX(lkp_Region,MATCH(tbl_Sales[[#This Row],[Suburb]],lkp_Suburb,0))</f>
        <v>Southern Metropolitan</v>
      </c>
      <c r="P11969" s="6">
        <f>MONTH(tbl_Sales[[#This Row],[Date]])</f>
        <v>9</v>
      </c>
      <c r="Q11969" s="6">
        <f>YEAR(tbl_Sales[[#This Row],[Date]])</f>
        <v>2017</v>
      </c>
    </row>
    <row r="11970" spans="1:17" x14ac:dyDescent="0.25">
      <c r="A11970" s="1">
        <v>42995</v>
      </c>
      <c r="B11970">
        <v>780000</v>
      </c>
      <c r="C11970" t="s">
        <v>2</v>
      </c>
      <c r="D11970" t="s">
        <v>12428</v>
      </c>
      <c r="E11970" t="s">
        <v>5</v>
      </c>
      <c r="F11970">
        <v>3044</v>
      </c>
      <c r="G11970">
        <v>4</v>
      </c>
      <c r="H11970">
        <v>2</v>
      </c>
      <c r="I11970">
        <v>3</v>
      </c>
      <c r="J11970">
        <v>555</v>
      </c>
      <c r="K11970">
        <v>1950</v>
      </c>
      <c r="L11970" t="s">
        <v>12145</v>
      </c>
      <c r="M11970" t="s">
        <v>115</v>
      </c>
      <c r="N11970" t="s">
        <v>18</v>
      </c>
      <c r="O11970" s="6" t="str">
        <f>INDEX(lkp_Region,MATCH(tbl_Sales[[#This Row],[Suburb]],lkp_Suburb,0))</f>
        <v>Northern Metropolitan</v>
      </c>
      <c r="P11970" s="6">
        <f>MONTH(tbl_Sales[[#This Row],[Date]])</f>
        <v>9</v>
      </c>
      <c r="Q11970" s="6">
        <f>YEAR(tbl_Sales[[#This Row],[Date]])</f>
        <v>2017</v>
      </c>
    </row>
    <row r="11971" spans="1:17" x14ac:dyDescent="0.25">
      <c r="A11971" s="1">
        <v>42995</v>
      </c>
      <c r="B11971">
        <v>860000</v>
      </c>
      <c r="C11971" t="s">
        <v>2</v>
      </c>
      <c r="D11971" t="s">
        <v>12427</v>
      </c>
      <c r="E11971" t="s">
        <v>10</v>
      </c>
      <c r="F11971">
        <v>3033</v>
      </c>
      <c r="G11971">
        <v>3</v>
      </c>
      <c r="H11971">
        <v>1</v>
      </c>
      <c r="I11971">
        <v>1</v>
      </c>
      <c r="J11971">
        <v>568</v>
      </c>
      <c r="K11971">
        <v>1960</v>
      </c>
      <c r="L11971" t="s">
        <v>12146</v>
      </c>
      <c r="M11971" t="s">
        <v>119</v>
      </c>
      <c r="N11971" t="s">
        <v>49</v>
      </c>
      <c r="O11971" s="6" t="str">
        <f>INDEX(lkp_Region,MATCH(tbl_Sales[[#This Row],[Suburb]],lkp_Suburb,0))</f>
        <v>Western Metropolitan</v>
      </c>
      <c r="P11971" s="6">
        <f>MONTH(tbl_Sales[[#This Row],[Date]])</f>
        <v>9</v>
      </c>
      <c r="Q11971" s="6">
        <f>YEAR(tbl_Sales[[#This Row],[Date]])</f>
        <v>2017</v>
      </c>
    </row>
    <row r="11972" spans="1:17" x14ac:dyDescent="0.25">
      <c r="A11972" s="1">
        <v>42995</v>
      </c>
      <c r="B11972">
        <v>2070000</v>
      </c>
      <c r="C11972" t="s">
        <v>2</v>
      </c>
      <c r="D11972" t="s">
        <v>12427</v>
      </c>
      <c r="E11972" t="s">
        <v>5</v>
      </c>
      <c r="F11972">
        <v>3032</v>
      </c>
      <c r="G11972">
        <v>4</v>
      </c>
      <c r="H11972">
        <v>3</v>
      </c>
      <c r="I11972">
        <v>2</v>
      </c>
      <c r="J11972">
        <v>291</v>
      </c>
      <c r="L11972" t="s">
        <v>12147</v>
      </c>
      <c r="M11972" t="s">
        <v>504</v>
      </c>
      <c r="N11972" t="s">
        <v>49</v>
      </c>
      <c r="O11972" s="6" t="str">
        <f>INDEX(lkp_Region,MATCH(tbl_Sales[[#This Row],[Suburb]],lkp_Suburb,0))</f>
        <v>Western Metropolitan</v>
      </c>
      <c r="P11972" s="6">
        <f>MONTH(tbl_Sales[[#This Row],[Date]])</f>
        <v>9</v>
      </c>
      <c r="Q11972" s="6">
        <f>YEAR(tbl_Sales[[#This Row],[Date]])</f>
        <v>2017</v>
      </c>
    </row>
    <row r="11973" spans="1:17" x14ac:dyDescent="0.25">
      <c r="A11973" s="1">
        <v>42995</v>
      </c>
      <c r="B11973">
        <v>362000</v>
      </c>
      <c r="C11973" t="s">
        <v>2</v>
      </c>
      <c r="D11973" t="s">
        <v>12428</v>
      </c>
      <c r="E11973" t="s">
        <v>5</v>
      </c>
      <c r="F11973">
        <v>3337</v>
      </c>
      <c r="G11973">
        <v>4</v>
      </c>
      <c r="H11973">
        <v>2</v>
      </c>
      <c r="I11973">
        <v>2</v>
      </c>
      <c r="J11973">
        <v>685</v>
      </c>
      <c r="K11973">
        <v>1970</v>
      </c>
      <c r="L11973" t="s">
        <v>12148</v>
      </c>
      <c r="M11973" t="s">
        <v>10636</v>
      </c>
      <c r="N11973" t="s">
        <v>7542</v>
      </c>
      <c r="O11973" s="6" t="str">
        <f>INDEX(lkp_Region,MATCH(tbl_Sales[[#This Row],[Suburb]],lkp_Suburb,0))</f>
        <v>Northern Victoria</v>
      </c>
      <c r="P11973" s="6">
        <f>MONTH(tbl_Sales[[#This Row],[Date]])</f>
        <v>9</v>
      </c>
      <c r="Q11973" s="6">
        <f>YEAR(tbl_Sales[[#This Row],[Date]])</f>
        <v>2017</v>
      </c>
    </row>
    <row r="11974" spans="1:17" x14ac:dyDescent="0.25">
      <c r="A11974" s="1">
        <v>42995</v>
      </c>
      <c r="B11974">
        <v>371500</v>
      </c>
      <c r="C11974" t="s">
        <v>2</v>
      </c>
      <c r="D11974" t="s">
        <v>12430</v>
      </c>
      <c r="E11974" t="s">
        <v>10</v>
      </c>
      <c r="F11974">
        <v>3337</v>
      </c>
      <c r="G11974">
        <v>3</v>
      </c>
      <c r="H11974">
        <v>2</v>
      </c>
      <c r="I11974">
        <v>0</v>
      </c>
      <c r="J11974">
        <v>582</v>
      </c>
      <c r="L11974" t="s">
        <v>12149</v>
      </c>
      <c r="M11974" t="s">
        <v>8835</v>
      </c>
      <c r="N11974" t="s">
        <v>7542</v>
      </c>
      <c r="O11974" s="6" t="str">
        <f>INDEX(lkp_Region,MATCH(tbl_Sales[[#This Row],[Suburb]],lkp_Suburb,0))</f>
        <v>Northern Victoria</v>
      </c>
      <c r="P11974" s="6">
        <f>MONTH(tbl_Sales[[#This Row],[Date]])</f>
        <v>9</v>
      </c>
      <c r="Q11974" s="6">
        <f>YEAR(tbl_Sales[[#This Row],[Date]])</f>
        <v>2017</v>
      </c>
    </row>
    <row r="11975" spans="1:17" x14ac:dyDescent="0.25">
      <c r="A11975" s="1">
        <v>42995</v>
      </c>
      <c r="B11975">
        <v>840000</v>
      </c>
      <c r="C11975" t="s">
        <v>2</v>
      </c>
      <c r="D11975" t="s">
        <v>12429</v>
      </c>
      <c r="E11975" t="s">
        <v>5</v>
      </c>
      <c r="F11975">
        <v>3167</v>
      </c>
      <c r="G11975">
        <v>3</v>
      </c>
      <c r="H11975">
        <v>1</v>
      </c>
      <c r="I11975">
        <v>4</v>
      </c>
      <c r="J11975">
        <v>601</v>
      </c>
      <c r="L11975" t="s">
        <v>12150</v>
      </c>
      <c r="M11975" t="s">
        <v>43</v>
      </c>
      <c r="N11975" t="s">
        <v>45</v>
      </c>
      <c r="O11975" s="6" t="str">
        <f>INDEX(lkp_Region,MATCH(tbl_Sales[[#This Row],[Suburb]],lkp_Suburb,0))</f>
        <v>South-Eastern Metropolitan</v>
      </c>
      <c r="P11975" s="6">
        <f>MONTH(tbl_Sales[[#This Row],[Date]])</f>
        <v>9</v>
      </c>
      <c r="Q11975" s="6">
        <f>YEAR(tbl_Sales[[#This Row],[Date]])</f>
        <v>2017</v>
      </c>
    </row>
    <row r="11976" spans="1:17" x14ac:dyDescent="0.25">
      <c r="A11976" s="1">
        <v>42995</v>
      </c>
      <c r="B11976">
        <v>327000</v>
      </c>
      <c r="C11976" t="s">
        <v>13</v>
      </c>
      <c r="D11976" t="s">
        <v>12429</v>
      </c>
      <c r="E11976" t="s">
        <v>10</v>
      </c>
      <c r="F11976">
        <v>3204</v>
      </c>
      <c r="G11976">
        <v>1</v>
      </c>
      <c r="H11976">
        <v>1</v>
      </c>
      <c r="I11976">
        <v>1</v>
      </c>
      <c r="J11976">
        <v>0</v>
      </c>
      <c r="K11976">
        <v>1960</v>
      </c>
      <c r="L11976" t="s">
        <v>12151</v>
      </c>
      <c r="M11976" t="s">
        <v>63</v>
      </c>
      <c r="N11976" t="s">
        <v>57</v>
      </c>
      <c r="O11976" s="6" t="str">
        <f>INDEX(lkp_Region,MATCH(tbl_Sales[[#This Row],[Suburb]],lkp_Suburb,0))</f>
        <v>Southern Metropolitan</v>
      </c>
      <c r="P11976" s="6">
        <f>MONTH(tbl_Sales[[#This Row],[Date]])</f>
        <v>9</v>
      </c>
      <c r="Q11976" s="6">
        <f>YEAR(tbl_Sales[[#This Row],[Date]])</f>
        <v>2017</v>
      </c>
    </row>
    <row r="11977" spans="1:17" x14ac:dyDescent="0.25">
      <c r="A11977" s="1">
        <v>42995</v>
      </c>
      <c r="B11977">
        <v>900000</v>
      </c>
      <c r="C11977" t="s">
        <v>2</v>
      </c>
      <c r="D11977" t="s">
        <v>12425</v>
      </c>
      <c r="E11977" t="s">
        <v>10</v>
      </c>
      <c r="F11977">
        <v>3165</v>
      </c>
      <c r="G11977">
        <v>3</v>
      </c>
      <c r="H11977">
        <v>2</v>
      </c>
      <c r="I11977">
        <v>2</v>
      </c>
      <c r="J11977">
        <v>264</v>
      </c>
      <c r="L11977" t="s">
        <v>12152</v>
      </c>
      <c r="M11977" t="s">
        <v>138</v>
      </c>
      <c r="N11977" t="s">
        <v>57</v>
      </c>
      <c r="O11977" s="6" t="str">
        <f>INDEX(lkp_Region,MATCH(tbl_Sales[[#This Row],[Suburb]],lkp_Suburb,0))</f>
        <v>Southern Metropolitan</v>
      </c>
      <c r="P11977" s="6">
        <f>MONTH(tbl_Sales[[#This Row],[Date]])</f>
        <v>9</v>
      </c>
      <c r="Q11977" s="6">
        <f>YEAR(tbl_Sales[[#This Row],[Date]])</f>
        <v>2017</v>
      </c>
    </row>
    <row r="11978" spans="1:17" x14ac:dyDescent="0.25">
      <c r="A11978" s="1">
        <v>42995</v>
      </c>
      <c r="B11978">
        <v>1250000</v>
      </c>
      <c r="C11978" t="s">
        <v>51</v>
      </c>
      <c r="D11978" t="s">
        <v>12428</v>
      </c>
      <c r="E11978" t="s">
        <v>10</v>
      </c>
      <c r="F11978">
        <v>3163</v>
      </c>
      <c r="G11978">
        <v>4</v>
      </c>
      <c r="H11978">
        <v>3</v>
      </c>
      <c r="I11978">
        <v>2</v>
      </c>
      <c r="J11978">
        <v>326</v>
      </c>
      <c r="K11978">
        <v>2005</v>
      </c>
      <c r="L11978" t="s">
        <v>292</v>
      </c>
      <c r="M11978" t="s">
        <v>201</v>
      </c>
      <c r="N11978" t="s">
        <v>57</v>
      </c>
      <c r="O11978" s="6" t="str">
        <f>INDEX(lkp_Region,MATCH(tbl_Sales[[#This Row],[Suburb]],lkp_Suburb,0))</f>
        <v>Southern Metropolitan</v>
      </c>
      <c r="P11978" s="6">
        <f>MONTH(tbl_Sales[[#This Row],[Date]])</f>
        <v>9</v>
      </c>
      <c r="Q11978" s="6">
        <f>YEAR(tbl_Sales[[#This Row],[Date]])</f>
        <v>2017</v>
      </c>
    </row>
    <row r="11979" spans="1:17" x14ac:dyDescent="0.25">
      <c r="A11979" s="1">
        <v>42995</v>
      </c>
      <c r="B11979">
        <v>905000</v>
      </c>
      <c r="C11979" t="s">
        <v>2</v>
      </c>
      <c r="D11979" t="s">
        <v>12423</v>
      </c>
      <c r="E11979" t="s">
        <v>10</v>
      </c>
      <c r="F11979">
        <v>3073</v>
      </c>
      <c r="G11979">
        <v>4</v>
      </c>
      <c r="H11979">
        <v>1</v>
      </c>
      <c r="I11979">
        <v>2</v>
      </c>
      <c r="J11979">
        <v>870</v>
      </c>
      <c r="L11979" t="s">
        <v>12153</v>
      </c>
      <c r="M11979" t="s">
        <v>93</v>
      </c>
      <c r="N11979" t="s">
        <v>62</v>
      </c>
      <c r="O11979" s="6" t="str">
        <f>INDEX(lkp_Region,MATCH(tbl_Sales[[#This Row],[Suburb]],lkp_Suburb,0))</f>
        <v>Northern Metropolitan</v>
      </c>
      <c r="P11979" s="6">
        <f>MONTH(tbl_Sales[[#This Row],[Date]])</f>
        <v>9</v>
      </c>
      <c r="Q11979" s="6">
        <f>YEAR(tbl_Sales[[#This Row],[Date]])</f>
        <v>2017</v>
      </c>
    </row>
    <row r="11980" spans="1:17" x14ac:dyDescent="0.25">
      <c r="A11980" s="1">
        <v>42995</v>
      </c>
      <c r="B11980">
        <v>1605000</v>
      </c>
      <c r="C11980" t="s">
        <v>2</v>
      </c>
      <c r="D11980" t="s">
        <v>12427</v>
      </c>
      <c r="E11980" t="s">
        <v>10</v>
      </c>
      <c r="F11980">
        <v>3070</v>
      </c>
      <c r="G11980">
        <v>3</v>
      </c>
      <c r="H11980">
        <v>1</v>
      </c>
      <c r="I11980">
        <v>0</v>
      </c>
      <c r="J11980">
        <v>507</v>
      </c>
      <c r="L11980" t="s">
        <v>12154</v>
      </c>
      <c r="M11980" t="s">
        <v>271</v>
      </c>
      <c r="N11980" t="s">
        <v>62</v>
      </c>
      <c r="O11980" s="6" t="str">
        <f>INDEX(lkp_Region,MATCH(tbl_Sales[[#This Row],[Suburb]],lkp_Suburb,0))</f>
        <v>Northern Metropolitan</v>
      </c>
      <c r="P11980" s="6">
        <f>MONTH(tbl_Sales[[#This Row],[Date]])</f>
        <v>9</v>
      </c>
      <c r="Q11980" s="6">
        <f>YEAR(tbl_Sales[[#This Row],[Date]])</f>
        <v>2017</v>
      </c>
    </row>
    <row r="11981" spans="1:17" x14ac:dyDescent="0.25">
      <c r="A11981" s="1">
        <v>42995</v>
      </c>
      <c r="B11981">
        <v>559000</v>
      </c>
      <c r="C11981" t="s">
        <v>2</v>
      </c>
      <c r="D11981" t="s">
        <v>12427</v>
      </c>
      <c r="E11981" t="s">
        <v>5</v>
      </c>
      <c r="F11981">
        <v>3809</v>
      </c>
      <c r="G11981">
        <v>4</v>
      </c>
      <c r="H11981">
        <v>2</v>
      </c>
      <c r="I11981">
        <v>2</v>
      </c>
      <c r="J11981">
        <v>480</v>
      </c>
      <c r="K11981">
        <v>2015</v>
      </c>
      <c r="L11981" t="s">
        <v>12156</v>
      </c>
      <c r="M11981" t="s">
        <v>12155</v>
      </c>
      <c r="N11981" t="s">
        <v>8330</v>
      </c>
      <c r="O11981" s="6" t="str">
        <f>INDEX(lkp_Region,MATCH(tbl_Sales[[#This Row],[Suburb]],lkp_Suburb,0))</f>
        <v>Eastern Victoria</v>
      </c>
      <c r="P11981" s="6">
        <f>MONTH(tbl_Sales[[#This Row],[Date]])</f>
        <v>9</v>
      </c>
      <c r="Q11981" s="6">
        <f>YEAR(tbl_Sales[[#This Row],[Date]])</f>
        <v>2017</v>
      </c>
    </row>
    <row r="11982" spans="1:17" x14ac:dyDescent="0.25">
      <c r="A11982" s="1">
        <v>42995</v>
      </c>
      <c r="B11982">
        <v>530000</v>
      </c>
      <c r="C11982" t="s">
        <v>2</v>
      </c>
      <c r="D11982" t="s">
        <v>12426</v>
      </c>
      <c r="E11982" t="s">
        <v>5</v>
      </c>
      <c r="F11982">
        <v>3021</v>
      </c>
      <c r="G11982">
        <v>3</v>
      </c>
      <c r="H11982">
        <v>1</v>
      </c>
      <c r="I11982">
        <v>1</v>
      </c>
      <c r="J11982">
        <v>532</v>
      </c>
      <c r="K11982">
        <v>1975</v>
      </c>
      <c r="L11982" t="s">
        <v>12157</v>
      </c>
      <c r="M11982" t="s">
        <v>8993</v>
      </c>
      <c r="N11982" t="s">
        <v>3</v>
      </c>
      <c r="O11982" s="6" t="str">
        <f>INDEX(lkp_Region,MATCH(tbl_Sales[[#This Row],[Suburb]],lkp_Suburb,0))</f>
        <v>Western Metropolitan</v>
      </c>
      <c r="P11982" s="6">
        <f>MONTH(tbl_Sales[[#This Row],[Date]])</f>
        <v>9</v>
      </c>
      <c r="Q11982" s="6">
        <f>YEAR(tbl_Sales[[#This Row],[Date]])</f>
        <v>2017</v>
      </c>
    </row>
    <row r="11983" spans="1:17" x14ac:dyDescent="0.25">
      <c r="A11983" s="1">
        <v>42996</v>
      </c>
      <c r="B11983">
        <v>365000</v>
      </c>
      <c r="C11983" t="s">
        <v>13</v>
      </c>
      <c r="D11983" t="s">
        <v>12429</v>
      </c>
      <c r="E11983" t="s">
        <v>5</v>
      </c>
      <c r="F11983">
        <v>3066</v>
      </c>
      <c r="G11983">
        <v>1</v>
      </c>
      <c r="H11983">
        <v>1</v>
      </c>
      <c r="I11983">
        <v>0</v>
      </c>
      <c r="J11983">
        <v>0</v>
      </c>
      <c r="K11983">
        <v>1960</v>
      </c>
      <c r="L11983" t="s">
        <v>12158</v>
      </c>
      <c r="M11983" t="s">
        <v>216</v>
      </c>
      <c r="N11983" t="s">
        <v>8</v>
      </c>
      <c r="O11983" s="6" t="str">
        <f>INDEX(lkp_Region,MATCH(tbl_Sales[[#This Row],[Suburb]],lkp_Suburb,0))</f>
        <v>Northern Metropolitan</v>
      </c>
      <c r="P11983" s="6">
        <f>MONTH(tbl_Sales[[#This Row],[Date]])</f>
        <v>9</v>
      </c>
      <c r="Q11983" s="6">
        <f>YEAR(tbl_Sales[[#This Row],[Date]])</f>
        <v>2017</v>
      </c>
    </row>
    <row r="11984" spans="1:17" x14ac:dyDescent="0.25">
      <c r="A11984" s="1">
        <v>42996</v>
      </c>
      <c r="B11984">
        <v>530500</v>
      </c>
      <c r="C11984" t="s">
        <v>2</v>
      </c>
      <c r="D11984" t="s">
        <v>12430</v>
      </c>
      <c r="E11984" t="s">
        <v>10</v>
      </c>
      <c r="F11984">
        <v>3754</v>
      </c>
      <c r="G11984">
        <v>3</v>
      </c>
      <c r="H11984">
        <v>2</v>
      </c>
      <c r="I11984">
        <v>2</v>
      </c>
      <c r="J11984">
        <v>400</v>
      </c>
      <c r="K11984">
        <v>2012</v>
      </c>
      <c r="L11984" t="s">
        <v>12159</v>
      </c>
      <c r="M11984" t="s">
        <v>11354</v>
      </c>
      <c r="N11984" t="s">
        <v>7515</v>
      </c>
      <c r="O11984" s="6" t="str">
        <f>INDEX(lkp_Region,MATCH(tbl_Sales[[#This Row],[Suburb]],lkp_Suburb,0))</f>
        <v>Northern Victoria</v>
      </c>
      <c r="P11984" s="6">
        <f>MONTH(tbl_Sales[[#This Row],[Date]])</f>
        <v>9</v>
      </c>
      <c r="Q11984" s="6">
        <f>YEAR(tbl_Sales[[#This Row],[Date]])</f>
        <v>2017</v>
      </c>
    </row>
    <row r="11985" spans="1:17" x14ac:dyDescent="0.25">
      <c r="A11985" s="1">
        <v>42996</v>
      </c>
      <c r="B11985">
        <v>651000</v>
      </c>
      <c r="C11985" t="s">
        <v>2</v>
      </c>
      <c r="D11985" t="s">
        <v>12424</v>
      </c>
      <c r="E11985" t="s">
        <v>5</v>
      </c>
      <c r="F11985">
        <v>3074</v>
      </c>
      <c r="G11985">
        <v>3</v>
      </c>
      <c r="H11985">
        <v>1</v>
      </c>
      <c r="I11985">
        <v>2</v>
      </c>
      <c r="J11985">
        <v>526</v>
      </c>
      <c r="K11985">
        <v>1970</v>
      </c>
      <c r="L11985" t="s">
        <v>12160</v>
      </c>
      <c r="M11985" t="s">
        <v>7603</v>
      </c>
      <c r="N11985" t="s">
        <v>7515</v>
      </c>
      <c r="O11985" s="6" t="str">
        <f>INDEX(lkp_Region,MATCH(tbl_Sales[[#This Row],[Suburb]],lkp_Suburb,0))</f>
        <v>Northern Metropolitan</v>
      </c>
      <c r="P11985" s="6">
        <f>MONTH(tbl_Sales[[#This Row],[Date]])</f>
        <v>9</v>
      </c>
      <c r="Q11985" s="6">
        <f>YEAR(tbl_Sales[[#This Row],[Date]])</f>
        <v>2017</v>
      </c>
    </row>
    <row r="11986" spans="1:17" x14ac:dyDescent="0.25">
      <c r="A11986" s="1">
        <v>42996</v>
      </c>
      <c r="B11986">
        <v>670000</v>
      </c>
      <c r="C11986" t="s">
        <v>2</v>
      </c>
      <c r="D11986" t="s">
        <v>12429</v>
      </c>
      <c r="E11986" t="s">
        <v>10</v>
      </c>
      <c r="F11986">
        <v>3074</v>
      </c>
      <c r="G11986">
        <v>3</v>
      </c>
      <c r="H11986">
        <v>2</v>
      </c>
      <c r="I11986">
        <v>2</v>
      </c>
      <c r="J11986">
        <v>541</v>
      </c>
      <c r="K11986">
        <v>1980</v>
      </c>
      <c r="L11986" t="s">
        <v>12161</v>
      </c>
      <c r="M11986" t="s">
        <v>7603</v>
      </c>
      <c r="N11986" t="s">
        <v>7515</v>
      </c>
      <c r="O11986" s="6" t="str">
        <f>INDEX(lkp_Region,MATCH(tbl_Sales[[#This Row],[Suburb]],lkp_Suburb,0))</f>
        <v>Northern Metropolitan</v>
      </c>
      <c r="P11986" s="6">
        <f>MONTH(tbl_Sales[[#This Row],[Date]])</f>
        <v>9</v>
      </c>
      <c r="Q11986" s="6">
        <f>YEAR(tbl_Sales[[#This Row],[Date]])</f>
        <v>2017</v>
      </c>
    </row>
    <row r="11987" spans="1:17" x14ac:dyDescent="0.25">
      <c r="A11987" s="1">
        <v>42996</v>
      </c>
      <c r="B11987">
        <v>760000</v>
      </c>
      <c r="C11987" t="s">
        <v>2</v>
      </c>
      <c r="D11987" t="s">
        <v>12428</v>
      </c>
      <c r="E11987" t="s">
        <v>5</v>
      </c>
      <c r="F11987">
        <v>3074</v>
      </c>
      <c r="G11987">
        <v>4</v>
      </c>
      <c r="H11987">
        <v>1</v>
      </c>
      <c r="I11987">
        <v>2</v>
      </c>
      <c r="J11987">
        <v>695</v>
      </c>
      <c r="L11987" t="s">
        <v>12162</v>
      </c>
      <c r="M11987" t="s">
        <v>7603</v>
      </c>
      <c r="N11987" t="s">
        <v>7515</v>
      </c>
      <c r="O11987" s="6" t="str">
        <f>INDEX(lkp_Region,MATCH(tbl_Sales[[#This Row],[Suburb]],lkp_Suburb,0))</f>
        <v>Northern Metropolitan</v>
      </c>
      <c r="P11987" s="6">
        <f>MONTH(tbl_Sales[[#This Row],[Date]])</f>
        <v>9</v>
      </c>
      <c r="Q11987" s="6">
        <f>YEAR(tbl_Sales[[#This Row],[Date]])</f>
        <v>2017</v>
      </c>
    </row>
    <row r="11988" spans="1:17" x14ac:dyDescent="0.25">
      <c r="A11988" s="1">
        <v>42996</v>
      </c>
      <c r="B11988">
        <v>1050000</v>
      </c>
      <c r="C11988" t="s">
        <v>13</v>
      </c>
      <c r="D11988" t="s">
        <v>12428</v>
      </c>
      <c r="E11988" t="s">
        <v>5</v>
      </c>
      <c r="F11988">
        <v>3127</v>
      </c>
      <c r="G11988">
        <v>3</v>
      </c>
      <c r="H11988">
        <v>2</v>
      </c>
      <c r="I11988">
        <v>2</v>
      </c>
      <c r="J11988">
        <v>0</v>
      </c>
      <c r="L11988" t="s">
        <v>12163</v>
      </c>
      <c r="M11988" t="s">
        <v>11</v>
      </c>
      <c r="N11988" t="s">
        <v>14</v>
      </c>
      <c r="O11988" s="6" t="str">
        <f>INDEX(lkp_Region,MATCH(tbl_Sales[[#This Row],[Suburb]],lkp_Suburb,0))</f>
        <v>Southern Metropolitan</v>
      </c>
      <c r="P11988" s="6">
        <f>MONTH(tbl_Sales[[#This Row],[Date]])</f>
        <v>9</v>
      </c>
      <c r="Q11988" s="6">
        <f>YEAR(tbl_Sales[[#This Row],[Date]])</f>
        <v>2017</v>
      </c>
    </row>
    <row r="11989" spans="1:17" x14ac:dyDescent="0.25">
      <c r="A11989" s="1">
        <v>42996</v>
      </c>
      <c r="B11989">
        <v>730000</v>
      </c>
      <c r="C11989" t="s">
        <v>13</v>
      </c>
      <c r="D11989" t="s">
        <v>12427</v>
      </c>
      <c r="E11989" t="s">
        <v>10</v>
      </c>
      <c r="F11989">
        <v>3184</v>
      </c>
      <c r="G11989">
        <v>2</v>
      </c>
      <c r="H11989">
        <v>2</v>
      </c>
      <c r="I11989">
        <v>1</v>
      </c>
      <c r="J11989">
        <v>0</v>
      </c>
      <c r="K11989">
        <v>2013</v>
      </c>
      <c r="L11989" t="s">
        <v>12164</v>
      </c>
      <c r="M11989" t="s">
        <v>58</v>
      </c>
      <c r="N11989" t="s">
        <v>26</v>
      </c>
      <c r="O11989" s="6" t="str">
        <f>INDEX(lkp_Region,MATCH(tbl_Sales[[#This Row],[Suburb]],lkp_Suburb,0))</f>
        <v>Southern Metropolitan</v>
      </c>
      <c r="P11989" s="6">
        <f>MONTH(tbl_Sales[[#This Row],[Date]])</f>
        <v>9</v>
      </c>
      <c r="Q11989" s="6">
        <f>YEAR(tbl_Sales[[#This Row],[Date]])</f>
        <v>2017</v>
      </c>
    </row>
    <row r="11990" spans="1:17" x14ac:dyDescent="0.25">
      <c r="A11990" s="1">
        <v>42996</v>
      </c>
      <c r="B11990">
        <v>725000</v>
      </c>
      <c r="C11990" t="s">
        <v>2</v>
      </c>
      <c r="D11990" t="s">
        <v>12430</v>
      </c>
      <c r="E11990" t="s">
        <v>10</v>
      </c>
      <c r="F11990">
        <v>3088</v>
      </c>
      <c r="G11990">
        <v>3</v>
      </c>
      <c r="H11990">
        <v>2</v>
      </c>
      <c r="I11990">
        <v>2</v>
      </c>
      <c r="J11990">
        <v>672</v>
      </c>
      <c r="L11990" t="s">
        <v>12165</v>
      </c>
      <c r="M11990" t="s">
        <v>7635</v>
      </c>
      <c r="N11990" t="s">
        <v>7523</v>
      </c>
      <c r="O11990" s="6" t="str">
        <f>INDEX(lkp_Region,MATCH(tbl_Sales[[#This Row],[Suburb]],lkp_Suburb,0))</f>
        <v>Northern Metropolitan</v>
      </c>
      <c r="P11990" s="6">
        <f>MONTH(tbl_Sales[[#This Row],[Date]])</f>
        <v>9</v>
      </c>
      <c r="Q11990" s="6">
        <f>YEAR(tbl_Sales[[#This Row],[Date]])</f>
        <v>2017</v>
      </c>
    </row>
    <row r="11991" spans="1:17" x14ac:dyDescent="0.25">
      <c r="A11991" s="1">
        <v>42996</v>
      </c>
      <c r="B11991">
        <v>1220000</v>
      </c>
      <c r="C11991" t="s">
        <v>2</v>
      </c>
      <c r="D11991" t="s">
        <v>12427</v>
      </c>
      <c r="E11991" t="s">
        <v>5</v>
      </c>
      <c r="F11991">
        <v>3057</v>
      </c>
      <c r="G11991">
        <v>2</v>
      </c>
      <c r="H11991">
        <v>1</v>
      </c>
      <c r="I11991">
        <v>1</v>
      </c>
      <c r="J11991">
        <v>459</v>
      </c>
      <c r="L11991" t="s">
        <v>12166</v>
      </c>
      <c r="M11991" t="s">
        <v>83</v>
      </c>
      <c r="N11991" t="s">
        <v>18</v>
      </c>
      <c r="O11991" s="6" t="str">
        <f>INDEX(lkp_Region,MATCH(tbl_Sales[[#This Row],[Suburb]],lkp_Suburb,0))</f>
        <v>Northern Metropolitan</v>
      </c>
      <c r="P11991" s="6">
        <f>MONTH(tbl_Sales[[#This Row],[Date]])</f>
        <v>9</v>
      </c>
      <c r="Q11991" s="6">
        <f>YEAR(tbl_Sales[[#This Row],[Date]])</f>
        <v>2017</v>
      </c>
    </row>
    <row r="11992" spans="1:17" x14ac:dyDescent="0.25">
      <c r="A11992" s="1">
        <v>42996</v>
      </c>
      <c r="B11992">
        <v>1260000</v>
      </c>
      <c r="C11992" t="s">
        <v>2</v>
      </c>
      <c r="D11992" t="s">
        <v>12430</v>
      </c>
      <c r="E11992" t="s">
        <v>10</v>
      </c>
      <c r="F11992">
        <v>3046</v>
      </c>
      <c r="G11992">
        <v>4</v>
      </c>
      <c r="H11992">
        <v>2</v>
      </c>
      <c r="I11992">
        <v>2</v>
      </c>
      <c r="J11992">
        <v>656</v>
      </c>
      <c r="K11992">
        <v>1960</v>
      </c>
      <c r="L11992" t="s">
        <v>12167</v>
      </c>
      <c r="M11992" t="s">
        <v>680</v>
      </c>
      <c r="N11992" t="s">
        <v>18</v>
      </c>
      <c r="O11992" s="6" t="str">
        <f>INDEX(lkp_Region,MATCH(tbl_Sales[[#This Row],[Suburb]],lkp_Suburb,0))</f>
        <v>Northern Metropolitan</v>
      </c>
      <c r="P11992" s="6">
        <f>MONTH(tbl_Sales[[#This Row],[Date]])</f>
        <v>9</v>
      </c>
      <c r="Q11992" s="6">
        <f>YEAR(tbl_Sales[[#This Row],[Date]])</f>
        <v>2017</v>
      </c>
    </row>
    <row r="11993" spans="1:17" x14ac:dyDescent="0.25">
      <c r="A11993" s="1">
        <v>42996</v>
      </c>
      <c r="B11993">
        <v>1855500</v>
      </c>
      <c r="C11993" t="s">
        <v>2</v>
      </c>
      <c r="D11993" t="s">
        <v>12430</v>
      </c>
      <c r="E11993" t="s">
        <v>10</v>
      </c>
      <c r="F11993">
        <v>3141</v>
      </c>
      <c r="G11993">
        <v>4</v>
      </c>
      <c r="H11993">
        <v>2</v>
      </c>
      <c r="I11993">
        <v>1</v>
      </c>
      <c r="J11993">
        <v>176</v>
      </c>
      <c r="K11993">
        <v>1880</v>
      </c>
      <c r="L11993" t="s">
        <v>12168</v>
      </c>
      <c r="M11993" t="s">
        <v>111</v>
      </c>
      <c r="N11993" t="s">
        <v>88</v>
      </c>
      <c r="O11993" s="6" t="str">
        <f>INDEX(lkp_Region,MATCH(tbl_Sales[[#This Row],[Suburb]],lkp_Suburb,0))</f>
        <v>Southern Metropolitan</v>
      </c>
      <c r="P11993" s="6">
        <f>MONTH(tbl_Sales[[#This Row],[Date]])</f>
        <v>9</v>
      </c>
      <c r="Q11993" s="6">
        <f>YEAR(tbl_Sales[[#This Row],[Date]])</f>
        <v>2017</v>
      </c>
    </row>
    <row r="11994" spans="1:17" x14ac:dyDescent="0.25">
      <c r="A11994" s="1">
        <v>42996</v>
      </c>
      <c r="B11994">
        <v>1005000</v>
      </c>
      <c r="C11994" t="s">
        <v>2</v>
      </c>
      <c r="D11994" t="s">
        <v>12429</v>
      </c>
      <c r="E11994" t="s">
        <v>10</v>
      </c>
      <c r="F11994">
        <v>3134</v>
      </c>
      <c r="G11994">
        <v>4</v>
      </c>
      <c r="H11994">
        <v>2</v>
      </c>
      <c r="I11994">
        <v>2</v>
      </c>
      <c r="J11994">
        <v>785</v>
      </c>
      <c r="L11994" t="s">
        <v>12169</v>
      </c>
      <c r="M11994" t="s">
        <v>7586</v>
      </c>
      <c r="N11994" t="s">
        <v>7588</v>
      </c>
      <c r="O11994" s="6" t="str">
        <f>INDEX(lkp_Region,MATCH(tbl_Sales[[#This Row],[Suburb]],lkp_Suburb,0))</f>
        <v>Eastern Metropolitan</v>
      </c>
      <c r="P11994" s="6">
        <f>MONTH(tbl_Sales[[#This Row],[Date]])</f>
        <v>9</v>
      </c>
      <c r="Q11994" s="6">
        <f>YEAR(tbl_Sales[[#This Row],[Date]])</f>
        <v>2017</v>
      </c>
    </row>
    <row r="11995" spans="1:17" x14ac:dyDescent="0.25">
      <c r="A11995" s="1">
        <v>42996</v>
      </c>
      <c r="B11995">
        <v>310000</v>
      </c>
      <c r="C11995" t="s">
        <v>51</v>
      </c>
      <c r="D11995" t="s">
        <v>12427</v>
      </c>
      <c r="E11995" t="s">
        <v>5</v>
      </c>
      <c r="F11995">
        <v>3064</v>
      </c>
      <c r="G11995">
        <v>2</v>
      </c>
      <c r="H11995">
        <v>1</v>
      </c>
      <c r="I11995">
        <v>1</v>
      </c>
      <c r="J11995">
        <v>38</v>
      </c>
      <c r="K11995">
        <v>2013</v>
      </c>
      <c r="L11995" t="s">
        <v>12170</v>
      </c>
      <c r="M11995" t="s">
        <v>7797</v>
      </c>
      <c r="N11995" t="s">
        <v>195</v>
      </c>
      <c r="O11995" s="6" t="str">
        <f>INDEX(lkp_Region,MATCH(tbl_Sales[[#This Row],[Suburb]],lkp_Suburb,0))</f>
        <v>Northern Metropolitan</v>
      </c>
      <c r="P11995" s="6">
        <f>MONTH(tbl_Sales[[#This Row],[Date]])</f>
        <v>9</v>
      </c>
      <c r="Q11995" s="6">
        <f>YEAR(tbl_Sales[[#This Row],[Date]])</f>
        <v>2017</v>
      </c>
    </row>
    <row r="11996" spans="1:17" x14ac:dyDescent="0.25">
      <c r="A11996" s="1">
        <v>42996</v>
      </c>
      <c r="B11996">
        <v>515500</v>
      </c>
      <c r="C11996" t="s">
        <v>2</v>
      </c>
      <c r="D11996" t="s">
        <v>12428</v>
      </c>
      <c r="E11996" t="s">
        <v>10</v>
      </c>
      <c r="F11996">
        <v>3064</v>
      </c>
      <c r="G11996">
        <v>3</v>
      </c>
      <c r="H11996">
        <v>1</v>
      </c>
      <c r="I11996">
        <v>4</v>
      </c>
      <c r="J11996">
        <v>651</v>
      </c>
      <c r="K11996">
        <v>1990</v>
      </c>
      <c r="L11996" t="s">
        <v>12171</v>
      </c>
      <c r="M11996" t="s">
        <v>7797</v>
      </c>
      <c r="N11996" t="s">
        <v>195</v>
      </c>
      <c r="O11996" s="6" t="str">
        <f>INDEX(lkp_Region,MATCH(tbl_Sales[[#This Row],[Suburb]],lkp_Suburb,0))</f>
        <v>Northern Metropolitan</v>
      </c>
      <c r="P11996" s="6">
        <f>MONTH(tbl_Sales[[#This Row],[Date]])</f>
        <v>9</v>
      </c>
      <c r="Q11996" s="6">
        <f>YEAR(tbl_Sales[[#This Row],[Date]])</f>
        <v>2017</v>
      </c>
    </row>
    <row r="11997" spans="1:17" x14ac:dyDescent="0.25">
      <c r="A11997" s="1">
        <v>42996</v>
      </c>
      <c r="B11997">
        <v>1370000</v>
      </c>
      <c r="C11997" t="s">
        <v>2</v>
      </c>
      <c r="D11997" t="s">
        <v>12425</v>
      </c>
      <c r="E11997" t="s">
        <v>10</v>
      </c>
      <c r="F11997">
        <v>3163</v>
      </c>
      <c r="G11997">
        <v>3</v>
      </c>
      <c r="H11997">
        <v>1</v>
      </c>
      <c r="I11997">
        <v>2</v>
      </c>
      <c r="J11997">
        <v>485</v>
      </c>
      <c r="L11997" t="s">
        <v>12172</v>
      </c>
      <c r="M11997" t="s">
        <v>201</v>
      </c>
      <c r="N11997" t="s">
        <v>57</v>
      </c>
      <c r="O11997" s="6" t="str">
        <f>INDEX(lkp_Region,MATCH(tbl_Sales[[#This Row],[Suburb]],lkp_Suburb,0))</f>
        <v>Southern Metropolitan</v>
      </c>
      <c r="P11997" s="6">
        <f>MONTH(tbl_Sales[[#This Row],[Date]])</f>
        <v>9</v>
      </c>
      <c r="Q11997" s="6">
        <f>YEAR(tbl_Sales[[#This Row],[Date]])</f>
        <v>2017</v>
      </c>
    </row>
    <row r="11998" spans="1:17" x14ac:dyDescent="0.25">
      <c r="A11998" s="1">
        <v>42996</v>
      </c>
      <c r="B11998">
        <v>850000</v>
      </c>
      <c r="C11998" t="s">
        <v>2</v>
      </c>
      <c r="D11998" t="s">
        <v>12428</v>
      </c>
      <c r="E11998" t="s">
        <v>5</v>
      </c>
      <c r="F11998">
        <v>3199</v>
      </c>
      <c r="G11998">
        <v>3</v>
      </c>
      <c r="H11998">
        <v>1</v>
      </c>
      <c r="I11998">
        <v>1</v>
      </c>
      <c r="J11998">
        <v>884</v>
      </c>
      <c r="K11998">
        <v>1968</v>
      </c>
      <c r="L11998" t="s">
        <v>12173</v>
      </c>
      <c r="M11998" t="s">
        <v>7802</v>
      </c>
      <c r="N11998" t="s">
        <v>7773</v>
      </c>
      <c r="O11998" s="6" t="str">
        <f>INDEX(lkp_Region,MATCH(tbl_Sales[[#This Row],[Suburb]],lkp_Suburb,0))</f>
        <v>South-Eastern Metropolitan</v>
      </c>
      <c r="P11998" s="6">
        <f>MONTH(tbl_Sales[[#This Row],[Date]])</f>
        <v>9</v>
      </c>
      <c r="Q11998" s="6">
        <f>YEAR(tbl_Sales[[#This Row],[Date]])</f>
        <v>2017</v>
      </c>
    </row>
    <row r="11999" spans="1:17" x14ac:dyDescent="0.25">
      <c r="A11999" s="1">
        <v>42996</v>
      </c>
      <c r="B11999">
        <v>683000</v>
      </c>
      <c r="C11999" t="s">
        <v>2</v>
      </c>
      <c r="D11999" t="s">
        <v>12424</v>
      </c>
      <c r="E11999" t="s">
        <v>10</v>
      </c>
      <c r="F11999">
        <v>3806</v>
      </c>
      <c r="G11999">
        <v>4</v>
      </c>
      <c r="H11999">
        <v>2</v>
      </c>
      <c r="I11999">
        <v>2</v>
      </c>
      <c r="J11999">
        <v>670</v>
      </c>
      <c r="L11999" t="s">
        <v>12174</v>
      </c>
      <c r="M11999" t="s">
        <v>7733</v>
      </c>
      <c r="N11999" t="s">
        <v>7735</v>
      </c>
      <c r="O11999" s="6" t="str">
        <f>INDEX(lkp_Region,MATCH(tbl_Sales[[#This Row],[Suburb]],lkp_Suburb,0))</f>
        <v>Eastern Victoria</v>
      </c>
      <c r="P11999" s="6">
        <f>MONTH(tbl_Sales[[#This Row],[Date]])</f>
        <v>9</v>
      </c>
      <c r="Q11999" s="6">
        <f>YEAR(tbl_Sales[[#This Row],[Date]])</f>
        <v>2017</v>
      </c>
    </row>
    <row r="12000" spans="1:17" x14ac:dyDescent="0.25">
      <c r="A12000" s="1">
        <v>42996</v>
      </c>
      <c r="B12000">
        <v>555000</v>
      </c>
      <c r="C12000" t="s">
        <v>2</v>
      </c>
      <c r="D12000" t="s">
        <v>12428</v>
      </c>
      <c r="E12000" t="s">
        <v>5</v>
      </c>
      <c r="F12000">
        <v>3021</v>
      </c>
      <c r="G12000">
        <v>3</v>
      </c>
      <c r="H12000">
        <v>1</v>
      </c>
      <c r="I12000">
        <v>3</v>
      </c>
      <c r="J12000">
        <v>566</v>
      </c>
      <c r="K12000">
        <v>1980</v>
      </c>
      <c r="L12000" t="s">
        <v>12175</v>
      </c>
      <c r="M12000" t="s">
        <v>10249</v>
      </c>
      <c r="N12000" t="s">
        <v>3</v>
      </c>
      <c r="O12000" s="6" t="str">
        <f>INDEX(lkp_Region,MATCH(tbl_Sales[[#This Row],[Suburb]],lkp_Suburb,0))</f>
        <v>Western Metropolitan</v>
      </c>
      <c r="P12000" s="6">
        <f>MONTH(tbl_Sales[[#This Row],[Date]])</f>
        <v>9</v>
      </c>
      <c r="Q12000" s="6">
        <f>YEAR(tbl_Sales[[#This Row],[Date]])</f>
        <v>2017</v>
      </c>
    </row>
    <row r="12001" spans="1:17" x14ac:dyDescent="0.25">
      <c r="A12001" s="1">
        <v>42996</v>
      </c>
      <c r="B12001">
        <v>600000</v>
      </c>
      <c r="C12001" t="s">
        <v>13</v>
      </c>
      <c r="D12001" t="s">
        <v>12425</v>
      </c>
      <c r="E12001" t="s">
        <v>5</v>
      </c>
      <c r="F12001">
        <v>3122</v>
      </c>
      <c r="G12001">
        <v>2</v>
      </c>
      <c r="H12001">
        <v>1</v>
      </c>
      <c r="I12001">
        <v>1</v>
      </c>
      <c r="J12001">
        <v>0</v>
      </c>
      <c r="K12001">
        <v>2014</v>
      </c>
      <c r="L12001" t="s">
        <v>12176</v>
      </c>
      <c r="M12001" t="s">
        <v>461</v>
      </c>
      <c r="N12001" t="s">
        <v>101</v>
      </c>
      <c r="O12001" s="6" t="str">
        <f>INDEX(lkp_Region,MATCH(tbl_Sales[[#This Row],[Suburb]],lkp_Suburb,0))</f>
        <v>Southern Metropolitan</v>
      </c>
      <c r="P12001" s="6">
        <f>MONTH(tbl_Sales[[#This Row],[Date]])</f>
        <v>9</v>
      </c>
      <c r="Q12001" s="6">
        <f>YEAR(tbl_Sales[[#This Row],[Date]])</f>
        <v>2017</v>
      </c>
    </row>
    <row r="12002" spans="1:17" x14ac:dyDescent="0.25">
      <c r="A12002" s="1">
        <v>42996</v>
      </c>
      <c r="B12002">
        <v>1500000</v>
      </c>
      <c r="C12002" t="s">
        <v>2</v>
      </c>
      <c r="D12002" t="s">
        <v>12425</v>
      </c>
      <c r="E12002" t="s">
        <v>10</v>
      </c>
      <c r="F12002">
        <v>3102</v>
      </c>
      <c r="G12002">
        <v>3</v>
      </c>
      <c r="H12002">
        <v>2</v>
      </c>
      <c r="I12002">
        <v>2</v>
      </c>
      <c r="J12002">
        <v>446</v>
      </c>
      <c r="L12002" t="s">
        <v>12177</v>
      </c>
      <c r="M12002" t="s">
        <v>297</v>
      </c>
      <c r="N12002" t="s">
        <v>101</v>
      </c>
      <c r="O12002" s="6" t="str">
        <f>INDEX(lkp_Region,MATCH(tbl_Sales[[#This Row],[Suburb]],lkp_Suburb,0))</f>
        <v>Southern Metropolitan</v>
      </c>
      <c r="P12002" s="6">
        <f>MONTH(tbl_Sales[[#This Row],[Date]])</f>
        <v>9</v>
      </c>
      <c r="Q12002" s="6">
        <f>YEAR(tbl_Sales[[#This Row],[Date]])</f>
        <v>2017</v>
      </c>
    </row>
    <row r="12003" spans="1:17" x14ac:dyDescent="0.25">
      <c r="A12003" s="1">
        <v>42997</v>
      </c>
      <c r="B12003">
        <v>640000</v>
      </c>
      <c r="C12003" t="s">
        <v>2</v>
      </c>
      <c r="D12003" t="s">
        <v>12423</v>
      </c>
      <c r="E12003" t="s">
        <v>5</v>
      </c>
      <c r="F12003">
        <v>3116</v>
      </c>
      <c r="G12003">
        <v>3</v>
      </c>
      <c r="H12003">
        <v>2</v>
      </c>
      <c r="I12003">
        <v>2</v>
      </c>
      <c r="J12003">
        <v>945</v>
      </c>
      <c r="L12003" t="s">
        <v>12178</v>
      </c>
      <c r="M12003" t="s">
        <v>8161</v>
      </c>
      <c r="N12003" t="s">
        <v>7639</v>
      </c>
      <c r="O12003" s="6" t="str">
        <f>INDEX(lkp_Region,MATCH(tbl_Sales[[#This Row],[Suburb]],lkp_Suburb,0))</f>
        <v>Eastern Victoria</v>
      </c>
      <c r="P12003" s="6">
        <f>MONTH(tbl_Sales[[#This Row],[Date]])</f>
        <v>9</v>
      </c>
      <c r="Q12003" s="6">
        <f>YEAR(tbl_Sales[[#This Row],[Date]])</f>
        <v>2017</v>
      </c>
    </row>
    <row r="12004" spans="1:17" x14ac:dyDescent="0.25">
      <c r="A12004" s="1">
        <v>42997</v>
      </c>
      <c r="B12004">
        <v>890500</v>
      </c>
      <c r="C12004" t="s">
        <v>13</v>
      </c>
      <c r="D12004" t="s">
        <v>12427</v>
      </c>
      <c r="E12004" t="s">
        <v>5</v>
      </c>
      <c r="F12004">
        <v>3121</v>
      </c>
      <c r="G12004">
        <v>2</v>
      </c>
      <c r="H12004">
        <v>2</v>
      </c>
      <c r="I12004">
        <v>2</v>
      </c>
      <c r="J12004">
        <v>180</v>
      </c>
      <c r="K12004">
        <v>1940</v>
      </c>
      <c r="L12004" t="s">
        <v>9988</v>
      </c>
      <c r="M12004" t="s">
        <v>6</v>
      </c>
      <c r="N12004" t="s">
        <v>8</v>
      </c>
      <c r="O12004" s="6" t="str">
        <f>INDEX(lkp_Region,MATCH(tbl_Sales[[#This Row],[Suburb]],lkp_Suburb,0))</f>
        <v>Northern Metropolitan</v>
      </c>
      <c r="P12004" s="6">
        <f>MONTH(tbl_Sales[[#This Row],[Date]])</f>
        <v>9</v>
      </c>
      <c r="Q12004" s="6">
        <f>YEAR(tbl_Sales[[#This Row],[Date]])</f>
        <v>2017</v>
      </c>
    </row>
    <row r="12005" spans="1:17" x14ac:dyDescent="0.25">
      <c r="A12005" s="1">
        <v>42997</v>
      </c>
      <c r="B12005">
        <v>800000</v>
      </c>
      <c r="C12005" t="s">
        <v>2</v>
      </c>
      <c r="D12005" t="s">
        <v>12429</v>
      </c>
      <c r="E12005" t="s">
        <v>10</v>
      </c>
      <c r="F12005">
        <v>3082</v>
      </c>
      <c r="G12005">
        <v>4</v>
      </c>
      <c r="H12005">
        <v>2</v>
      </c>
      <c r="I12005">
        <v>2</v>
      </c>
      <c r="J12005">
        <v>674</v>
      </c>
      <c r="L12005" t="s">
        <v>12179</v>
      </c>
      <c r="M12005" t="s">
        <v>7706</v>
      </c>
      <c r="N12005" t="s">
        <v>7515</v>
      </c>
      <c r="O12005" s="6" t="str">
        <f>INDEX(lkp_Region,MATCH(tbl_Sales[[#This Row],[Suburb]],lkp_Suburb,0))</f>
        <v>Northern Metropolitan</v>
      </c>
      <c r="P12005" s="6">
        <f>MONTH(tbl_Sales[[#This Row],[Date]])</f>
        <v>9</v>
      </c>
      <c r="Q12005" s="6">
        <f>YEAR(tbl_Sales[[#This Row],[Date]])</f>
        <v>2017</v>
      </c>
    </row>
    <row r="12006" spans="1:17" x14ac:dyDescent="0.25">
      <c r="A12006" s="1">
        <v>42997</v>
      </c>
      <c r="B12006">
        <v>2400000</v>
      </c>
      <c r="C12006" t="s">
        <v>2</v>
      </c>
      <c r="D12006" t="s">
        <v>12425</v>
      </c>
      <c r="E12006" t="s">
        <v>5</v>
      </c>
      <c r="F12006">
        <v>3127</v>
      </c>
      <c r="G12006">
        <v>5</v>
      </c>
      <c r="H12006">
        <v>3</v>
      </c>
      <c r="I12006">
        <v>2</v>
      </c>
      <c r="J12006">
        <v>593</v>
      </c>
      <c r="K12006">
        <v>2016</v>
      </c>
      <c r="L12006" t="s">
        <v>12180</v>
      </c>
      <c r="M12006" t="s">
        <v>11</v>
      </c>
      <c r="N12006" t="s">
        <v>14</v>
      </c>
      <c r="O12006" s="6" t="str">
        <f>INDEX(lkp_Region,MATCH(tbl_Sales[[#This Row],[Suburb]],lkp_Suburb,0))</f>
        <v>Southern Metropolitan</v>
      </c>
      <c r="P12006" s="6">
        <f>MONTH(tbl_Sales[[#This Row],[Date]])</f>
        <v>9</v>
      </c>
      <c r="Q12006" s="6">
        <f>YEAR(tbl_Sales[[#This Row],[Date]])</f>
        <v>2017</v>
      </c>
    </row>
    <row r="12007" spans="1:17" x14ac:dyDescent="0.25">
      <c r="A12007" s="1">
        <v>42997</v>
      </c>
      <c r="B12007">
        <v>821000</v>
      </c>
      <c r="C12007" t="s">
        <v>13</v>
      </c>
      <c r="D12007" t="s">
        <v>12428</v>
      </c>
      <c r="E12007" t="s">
        <v>10</v>
      </c>
      <c r="F12007">
        <v>3143</v>
      </c>
      <c r="G12007">
        <v>2</v>
      </c>
      <c r="H12007">
        <v>2</v>
      </c>
      <c r="I12007">
        <v>1</v>
      </c>
      <c r="J12007">
        <v>3093</v>
      </c>
      <c r="K12007">
        <v>2006</v>
      </c>
      <c r="L12007" t="s">
        <v>12181</v>
      </c>
      <c r="M12007" t="s">
        <v>283</v>
      </c>
      <c r="N12007" t="s">
        <v>76</v>
      </c>
      <c r="O12007" s="6" t="str">
        <f>INDEX(lkp_Region,MATCH(tbl_Sales[[#This Row],[Suburb]],lkp_Suburb,0))</f>
        <v>Southern Metropolitan</v>
      </c>
      <c r="P12007" s="6">
        <f>MONTH(tbl_Sales[[#This Row],[Date]])</f>
        <v>9</v>
      </c>
      <c r="Q12007" s="6">
        <f>YEAR(tbl_Sales[[#This Row],[Date]])</f>
        <v>2017</v>
      </c>
    </row>
    <row r="12008" spans="1:17" x14ac:dyDescent="0.25">
      <c r="A12008" s="1">
        <v>42997</v>
      </c>
      <c r="B12008">
        <v>710000</v>
      </c>
      <c r="C12008" t="s">
        <v>51</v>
      </c>
      <c r="D12008" t="s">
        <v>12432</v>
      </c>
      <c r="E12008" t="s">
        <v>10</v>
      </c>
      <c r="F12008">
        <v>3184</v>
      </c>
      <c r="G12008">
        <v>2</v>
      </c>
      <c r="H12008">
        <v>1</v>
      </c>
      <c r="I12008">
        <v>1</v>
      </c>
      <c r="J12008">
        <v>0</v>
      </c>
      <c r="K12008">
        <v>1980</v>
      </c>
      <c r="L12008" t="s">
        <v>12182</v>
      </c>
      <c r="M12008" t="s">
        <v>58</v>
      </c>
      <c r="N12008" t="s">
        <v>26</v>
      </c>
      <c r="O12008" s="6" t="str">
        <f>INDEX(lkp_Region,MATCH(tbl_Sales[[#This Row],[Suburb]],lkp_Suburb,0))</f>
        <v>Southern Metropolitan</v>
      </c>
      <c r="P12008" s="6">
        <f>MONTH(tbl_Sales[[#This Row],[Date]])</f>
        <v>9</v>
      </c>
      <c r="Q12008" s="6">
        <f>YEAR(tbl_Sales[[#This Row],[Date]])</f>
        <v>2017</v>
      </c>
    </row>
    <row r="12009" spans="1:17" x14ac:dyDescent="0.25">
      <c r="A12009" s="1">
        <v>42997</v>
      </c>
      <c r="B12009">
        <v>650000</v>
      </c>
      <c r="C12009" t="s">
        <v>2</v>
      </c>
      <c r="D12009" t="s">
        <v>12429</v>
      </c>
      <c r="E12009" t="s">
        <v>5</v>
      </c>
      <c r="F12009">
        <v>3058</v>
      </c>
      <c r="G12009">
        <v>2</v>
      </c>
      <c r="H12009">
        <v>1</v>
      </c>
      <c r="I12009">
        <v>1</v>
      </c>
      <c r="J12009">
        <v>149</v>
      </c>
      <c r="K12009">
        <v>1970</v>
      </c>
      <c r="L12009" t="s">
        <v>12183</v>
      </c>
      <c r="M12009" t="s">
        <v>41</v>
      </c>
      <c r="N12009" t="s">
        <v>18</v>
      </c>
      <c r="O12009" s="6" t="str">
        <f>INDEX(lkp_Region,MATCH(tbl_Sales[[#This Row],[Suburb]],lkp_Suburb,0))</f>
        <v>Northern Metropolitan</v>
      </c>
      <c r="P12009" s="6">
        <f>MONTH(tbl_Sales[[#This Row],[Date]])</f>
        <v>9</v>
      </c>
      <c r="Q12009" s="6">
        <f>YEAR(tbl_Sales[[#This Row],[Date]])</f>
        <v>2017</v>
      </c>
    </row>
    <row r="12010" spans="1:17" x14ac:dyDescent="0.25">
      <c r="A12010" s="1">
        <v>42997</v>
      </c>
      <c r="B12010">
        <v>900000</v>
      </c>
      <c r="C12010" t="s">
        <v>2</v>
      </c>
      <c r="D12010" t="s">
        <v>12427</v>
      </c>
      <c r="E12010" t="s">
        <v>10</v>
      </c>
      <c r="F12010">
        <v>3058</v>
      </c>
      <c r="G12010">
        <v>3</v>
      </c>
      <c r="H12010">
        <v>1</v>
      </c>
      <c r="I12010">
        <v>0</v>
      </c>
      <c r="J12010">
        <v>227</v>
      </c>
      <c r="K12010">
        <v>1920</v>
      </c>
      <c r="L12010" t="s">
        <v>12184</v>
      </c>
      <c r="M12010" t="s">
        <v>41</v>
      </c>
      <c r="N12010" t="s">
        <v>18</v>
      </c>
      <c r="O12010" s="6" t="str">
        <f>INDEX(lkp_Region,MATCH(tbl_Sales[[#This Row],[Suburb]],lkp_Suburb,0))</f>
        <v>Northern Metropolitan</v>
      </c>
      <c r="P12010" s="6">
        <f>MONTH(tbl_Sales[[#This Row],[Date]])</f>
        <v>9</v>
      </c>
      <c r="Q12010" s="6">
        <f>YEAR(tbl_Sales[[#This Row],[Date]])</f>
        <v>2017</v>
      </c>
    </row>
    <row r="12011" spans="1:17" x14ac:dyDescent="0.25">
      <c r="A12011" s="1">
        <v>42997</v>
      </c>
      <c r="B12011">
        <v>1315000</v>
      </c>
      <c r="C12011" t="s">
        <v>2</v>
      </c>
      <c r="D12011" t="s">
        <v>12423</v>
      </c>
      <c r="E12011" t="s">
        <v>10</v>
      </c>
      <c r="F12011">
        <v>3040</v>
      </c>
      <c r="G12011">
        <v>3</v>
      </c>
      <c r="H12011">
        <v>3</v>
      </c>
      <c r="I12011">
        <v>1</v>
      </c>
      <c r="J12011">
        <v>226</v>
      </c>
      <c r="L12011" t="s">
        <v>12185</v>
      </c>
      <c r="M12011" t="s">
        <v>47</v>
      </c>
      <c r="N12011" t="s">
        <v>49</v>
      </c>
      <c r="O12011" s="6" t="str">
        <f>INDEX(lkp_Region,MATCH(tbl_Sales[[#This Row],[Suburb]],lkp_Suburb,0))</f>
        <v>Western Metropolitan</v>
      </c>
      <c r="P12011" s="6">
        <f>MONTH(tbl_Sales[[#This Row],[Date]])</f>
        <v>9</v>
      </c>
      <c r="Q12011" s="6">
        <f>YEAR(tbl_Sales[[#This Row],[Date]])</f>
        <v>2017</v>
      </c>
    </row>
    <row r="12012" spans="1:17" x14ac:dyDescent="0.25">
      <c r="A12012" s="1">
        <v>42997</v>
      </c>
      <c r="B12012">
        <v>1016000</v>
      </c>
      <c r="C12012" t="s">
        <v>2</v>
      </c>
      <c r="D12012" t="s">
        <v>12427</v>
      </c>
      <c r="E12012" t="s">
        <v>5</v>
      </c>
      <c r="F12012">
        <v>3170</v>
      </c>
      <c r="G12012">
        <v>5</v>
      </c>
      <c r="H12012">
        <v>2</v>
      </c>
      <c r="I12012">
        <v>2</v>
      </c>
      <c r="J12012">
        <v>873</v>
      </c>
      <c r="L12012" t="s">
        <v>12186</v>
      </c>
      <c r="M12012" t="s">
        <v>8310</v>
      </c>
      <c r="N12012" t="s">
        <v>31</v>
      </c>
      <c r="O12012" s="6" t="str">
        <f>INDEX(lkp_Region,MATCH(tbl_Sales[[#This Row],[Suburb]],lkp_Suburb,0))</f>
        <v>South-Eastern Metropolitan</v>
      </c>
      <c r="P12012" s="6">
        <f>MONTH(tbl_Sales[[#This Row],[Date]])</f>
        <v>9</v>
      </c>
      <c r="Q12012" s="6">
        <f>YEAR(tbl_Sales[[#This Row],[Date]])</f>
        <v>2017</v>
      </c>
    </row>
    <row r="12013" spans="1:17" x14ac:dyDescent="0.25">
      <c r="A12013" s="1">
        <v>42997</v>
      </c>
      <c r="B12013">
        <v>410000</v>
      </c>
      <c r="C12013" t="s">
        <v>13</v>
      </c>
      <c r="D12013" t="s">
        <v>12425</v>
      </c>
      <c r="E12013" t="s">
        <v>5</v>
      </c>
      <c r="F12013">
        <v>3031</v>
      </c>
      <c r="G12013">
        <v>1</v>
      </c>
      <c r="H12013">
        <v>1</v>
      </c>
      <c r="I12013">
        <v>1</v>
      </c>
      <c r="J12013">
        <v>1053</v>
      </c>
      <c r="L12013" t="s">
        <v>12187</v>
      </c>
      <c r="M12013" t="s">
        <v>264</v>
      </c>
      <c r="N12013" t="s">
        <v>88</v>
      </c>
      <c r="O12013" s="6" t="str">
        <f>INDEX(lkp_Region,MATCH(tbl_Sales[[#This Row],[Suburb]],lkp_Suburb,0))</f>
        <v>Northern Metropolitan</v>
      </c>
      <c r="P12013" s="6">
        <f>MONTH(tbl_Sales[[#This Row],[Date]])</f>
        <v>9</v>
      </c>
      <c r="Q12013" s="6">
        <f>YEAR(tbl_Sales[[#This Row],[Date]])</f>
        <v>2017</v>
      </c>
    </row>
    <row r="12014" spans="1:17" x14ac:dyDescent="0.25">
      <c r="A12014" s="1">
        <v>42997</v>
      </c>
      <c r="B12014">
        <v>1350000</v>
      </c>
      <c r="C12014" t="s">
        <v>2</v>
      </c>
      <c r="D12014" t="s">
        <v>12429</v>
      </c>
      <c r="E12014" t="s">
        <v>10</v>
      </c>
      <c r="F12014">
        <v>3107</v>
      </c>
      <c r="G12014">
        <v>3</v>
      </c>
      <c r="H12014">
        <v>2</v>
      </c>
      <c r="I12014">
        <v>3</v>
      </c>
      <c r="J12014">
        <v>725</v>
      </c>
      <c r="L12014" t="s">
        <v>12188</v>
      </c>
      <c r="M12014" t="s">
        <v>586</v>
      </c>
      <c r="N12014" t="s">
        <v>128</v>
      </c>
      <c r="O12014" s="6" t="str">
        <f>INDEX(lkp_Region,MATCH(tbl_Sales[[#This Row],[Suburb]],lkp_Suburb,0))</f>
        <v>Eastern Metropolitan</v>
      </c>
      <c r="P12014" s="6">
        <f>MONTH(tbl_Sales[[#This Row],[Date]])</f>
        <v>9</v>
      </c>
      <c r="Q12014" s="6">
        <f>YEAR(tbl_Sales[[#This Row],[Date]])</f>
        <v>2017</v>
      </c>
    </row>
    <row r="12015" spans="1:17" x14ac:dyDescent="0.25">
      <c r="A12015" s="1">
        <v>42997</v>
      </c>
      <c r="B12015">
        <v>740000</v>
      </c>
      <c r="C12015" t="s">
        <v>2</v>
      </c>
      <c r="D12015" t="s">
        <v>12425</v>
      </c>
      <c r="E12015" t="s">
        <v>5</v>
      </c>
      <c r="F12015">
        <v>3156</v>
      </c>
      <c r="G12015">
        <v>3</v>
      </c>
      <c r="H12015">
        <v>1</v>
      </c>
      <c r="I12015">
        <v>2</v>
      </c>
      <c r="J12015">
        <v>968</v>
      </c>
      <c r="K12015">
        <v>1955</v>
      </c>
      <c r="L12015" t="s">
        <v>12189</v>
      </c>
      <c r="M12015" t="s">
        <v>8145</v>
      </c>
      <c r="N12015" t="s">
        <v>7768</v>
      </c>
      <c r="O12015" s="6" t="str">
        <f>INDEX(lkp_Region,MATCH(tbl_Sales[[#This Row],[Suburb]],lkp_Suburb,0))</f>
        <v>Eastern Metropolitan</v>
      </c>
      <c r="P12015" s="6">
        <f>MONTH(tbl_Sales[[#This Row],[Date]])</f>
        <v>9</v>
      </c>
      <c r="Q12015" s="6">
        <f>YEAR(tbl_Sales[[#This Row],[Date]])</f>
        <v>2017</v>
      </c>
    </row>
    <row r="12016" spans="1:17" x14ac:dyDescent="0.25">
      <c r="A12016" s="1">
        <v>42997</v>
      </c>
      <c r="B12016">
        <v>775000</v>
      </c>
      <c r="C12016" t="s">
        <v>2</v>
      </c>
      <c r="D12016" t="s">
        <v>12427</v>
      </c>
      <c r="E12016" t="s">
        <v>10</v>
      </c>
      <c r="F12016">
        <v>3155</v>
      </c>
      <c r="G12016">
        <v>3</v>
      </c>
      <c r="H12016">
        <v>1</v>
      </c>
      <c r="I12016">
        <v>2</v>
      </c>
      <c r="J12016">
        <v>720</v>
      </c>
      <c r="K12016">
        <v>1970</v>
      </c>
      <c r="L12016" t="s">
        <v>12190</v>
      </c>
      <c r="M12016" t="s">
        <v>8768</v>
      </c>
      <c r="N12016" t="s">
        <v>7768</v>
      </c>
      <c r="O12016" s="6" t="str">
        <f>INDEX(lkp_Region,MATCH(tbl_Sales[[#This Row],[Suburb]],lkp_Suburb,0))</f>
        <v>Eastern Metropolitan</v>
      </c>
      <c r="P12016" s="6">
        <f>MONTH(tbl_Sales[[#This Row],[Date]])</f>
        <v>9</v>
      </c>
      <c r="Q12016" s="6">
        <f>YEAR(tbl_Sales[[#This Row],[Date]])</f>
        <v>2017</v>
      </c>
    </row>
    <row r="12017" spans="1:17" x14ac:dyDescent="0.25">
      <c r="A12017" s="1">
        <v>42997</v>
      </c>
      <c r="B12017">
        <v>1265000</v>
      </c>
      <c r="C12017" t="s">
        <v>2</v>
      </c>
      <c r="D12017" t="s">
        <v>12427</v>
      </c>
      <c r="E12017" t="s">
        <v>10</v>
      </c>
      <c r="F12017">
        <v>3195</v>
      </c>
      <c r="G12017">
        <v>4</v>
      </c>
      <c r="H12017">
        <v>2</v>
      </c>
      <c r="I12017">
        <v>2</v>
      </c>
      <c r="J12017">
        <v>604</v>
      </c>
      <c r="L12017" t="s">
        <v>12192</v>
      </c>
      <c r="M12017" t="s">
        <v>12191</v>
      </c>
      <c r="N12017" t="s">
        <v>45</v>
      </c>
      <c r="O12017" s="6" t="str">
        <f>INDEX(lkp_Region,MATCH(tbl_Sales[[#This Row],[Suburb]],lkp_Suburb,0))</f>
        <v>South-Eastern Metropolitan</v>
      </c>
      <c r="P12017" s="6">
        <f>MONTH(tbl_Sales[[#This Row],[Date]])</f>
        <v>9</v>
      </c>
      <c r="Q12017" s="6">
        <f>YEAR(tbl_Sales[[#This Row],[Date]])</f>
        <v>2017</v>
      </c>
    </row>
    <row r="12018" spans="1:17" x14ac:dyDescent="0.25">
      <c r="A12018" s="1">
        <v>42997</v>
      </c>
      <c r="B12018">
        <v>300000</v>
      </c>
      <c r="C12018" t="s">
        <v>13</v>
      </c>
      <c r="D12018" t="s">
        <v>12425</v>
      </c>
      <c r="E12018" t="s">
        <v>5</v>
      </c>
      <c r="F12018">
        <v>3043</v>
      </c>
      <c r="G12018">
        <v>2</v>
      </c>
      <c r="H12018">
        <v>1</v>
      </c>
      <c r="I12018">
        <v>1</v>
      </c>
      <c r="J12018">
        <v>0</v>
      </c>
      <c r="K12018">
        <v>1980</v>
      </c>
      <c r="L12018" t="s">
        <v>12193</v>
      </c>
      <c r="M12018" t="s">
        <v>7892</v>
      </c>
      <c r="N12018" t="s">
        <v>195</v>
      </c>
      <c r="O12018" s="6" t="str">
        <f>INDEX(lkp_Region,MATCH(tbl_Sales[[#This Row],[Suburb]],lkp_Suburb,0))</f>
        <v>Western Metropolitan</v>
      </c>
      <c r="P12018" s="6">
        <f>MONTH(tbl_Sales[[#This Row],[Date]])</f>
        <v>9</v>
      </c>
      <c r="Q12018" s="6">
        <f>YEAR(tbl_Sales[[#This Row],[Date]])</f>
        <v>2017</v>
      </c>
    </row>
    <row r="12019" spans="1:17" x14ac:dyDescent="0.25">
      <c r="A12019" s="1">
        <v>42997</v>
      </c>
      <c r="B12019">
        <v>459000</v>
      </c>
      <c r="C12019" t="s">
        <v>2</v>
      </c>
      <c r="D12019" t="s">
        <v>12426</v>
      </c>
      <c r="E12019" t="s">
        <v>10</v>
      </c>
      <c r="F12019">
        <v>3047</v>
      </c>
      <c r="G12019">
        <v>3</v>
      </c>
      <c r="H12019">
        <v>1</v>
      </c>
      <c r="I12019">
        <v>0</v>
      </c>
      <c r="J12019">
        <v>583</v>
      </c>
      <c r="K12019">
        <v>1970</v>
      </c>
      <c r="L12019" t="s">
        <v>12194</v>
      </c>
      <c r="M12019" t="s">
        <v>8801</v>
      </c>
      <c r="N12019" t="s">
        <v>195</v>
      </c>
      <c r="O12019" s="6" t="str">
        <f>INDEX(lkp_Region,MATCH(tbl_Sales[[#This Row],[Suburb]],lkp_Suburb,0))</f>
        <v>Northern Metropolitan</v>
      </c>
      <c r="P12019" s="6">
        <f>MONTH(tbl_Sales[[#This Row],[Date]])</f>
        <v>9</v>
      </c>
      <c r="Q12019" s="6">
        <f>YEAR(tbl_Sales[[#This Row],[Date]])</f>
        <v>2017</v>
      </c>
    </row>
    <row r="12020" spans="1:17" x14ac:dyDescent="0.25">
      <c r="A12020" s="1">
        <v>42997</v>
      </c>
      <c r="B12020">
        <v>590000</v>
      </c>
      <c r="C12020" t="s">
        <v>2</v>
      </c>
      <c r="D12020" t="s">
        <v>12426</v>
      </c>
      <c r="E12020" t="s">
        <v>10</v>
      </c>
      <c r="F12020">
        <v>3064</v>
      </c>
      <c r="G12020">
        <v>4</v>
      </c>
      <c r="H12020">
        <v>2</v>
      </c>
      <c r="I12020">
        <v>2</v>
      </c>
      <c r="J12020">
        <v>512</v>
      </c>
      <c r="K12020">
        <v>2007</v>
      </c>
      <c r="L12020" t="s">
        <v>12195</v>
      </c>
      <c r="M12020" t="s">
        <v>7797</v>
      </c>
      <c r="N12020" t="s">
        <v>195</v>
      </c>
      <c r="O12020" s="6" t="str">
        <f>INDEX(lkp_Region,MATCH(tbl_Sales[[#This Row],[Suburb]],lkp_Suburb,0))</f>
        <v>Northern Metropolitan</v>
      </c>
      <c r="P12020" s="6">
        <f>MONTH(tbl_Sales[[#This Row],[Date]])</f>
        <v>9</v>
      </c>
      <c r="Q12020" s="6">
        <f>YEAR(tbl_Sales[[#This Row],[Date]])</f>
        <v>2017</v>
      </c>
    </row>
    <row r="12021" spans="1:17" x14ac:dyDescent="0.25">
      <c r="A12021" s="1">
        <v>42997</v>
      </c>
      <c r="B12021">
        <v>760000</v>
      </c>
      <c r="C12021" t="s">
        <v>2</v>
      </c>
      <c r="D12021" t="s">
        <v>12427</v>
      </c>
      <c r="E12021" t="s">
        <v>10</v>
      </c>
      <c r="F12021">
        <v>3073</v>
      </c>
      <c r="G12021">
        <v>3</v>
      </c>
      <c r="H12021">
        <v>1</v>
      </c>
      <c r="I12021">
        <v>1</v>
      </c>
      <c r="J12021">
        <v>606</v>
      </c>
      <c r="L12021" t="s">
        <v>12196</v>
      </c>
      <c r="M12021" t="s">
        <v>93</v>
      </c>
      <c r="N12021" t="s">
        <v>62</v>
      </c>
      <c r="O12021" s="6" t="str">
        <f>INDEX(lkp_Region,MATCH(tbl_Sales[[#This Row],[Suburb]],lkp_Suburb,0))</f>
        <v>Northern Metropolitan</v>
      </c>
      <c r="P12021" s="6">
        <f>MONTH(tbl_Sales[[#This Row],[Date]])</f>
        <v>9</v>
      </c>
      <c r="Q12021" s="6">
        <f>YEAR(tbl_Sales[[#This Row],[Date]])</f>
        <v>2017</v>
      </c>
    </row>
    <row r="12022" spans="1:17" x14ac:dyDescent="0.25">
      <c r="A12022" s="1">
        <v>42997</v>
      </c>
      <c r="B12022">
        <v>1200000</v>
      </c>
      <c r="C12022" t="s">
        <v>2</v>
      </c>
      <c r="D12022" t="s">
        <v>12427</v>
      </c>
      <c r="E12022" t="s">
        <v>10</v>
      </c>
      <c r="F12022">
        <v>3073</v>
      </c>
      <c r="G12022">
        <v>4</v>
      </c>
      <c r="H12022">
        <v>2</v>
      </c>
      <c r="I12022">
        <v>2</v>
      </c>
      <c r="J12022">
        <v>499</v>
      </c>
      <c r="K12022">
        <v>1940</v>
      </c>
      <c r="L12022" t="s">
        <v>12197</v>
      </c>
      <c r="M12022" t="s">
        <v>93</v>
      </c>
      <c r="N12022" t="s">
        <v>62</v>
      </c>
      <c r="O12022" s="6" t="str">
        <f>INDEX(lkp_Region,MATCH(tbl_Sales[[#This Row],[Suburb]],lkp_Suburb,0))</f>
        <v>Northern Metropolitan</v>
      </c>
      <c r="P12022" s="6">
        <f>MONTH(tbl_Sales[[#This Row],[Date]])</f>
        <v>9</v>
      </c>
      <c r="Q12022" s="6">
        <f>YEAR(tbl_Sales[[#This Row],[Date]])</f>
        <v>2017</v>
      </c>
    </row>
    <row r="12023" spans="1:17" x14ac:dyDescent="0.25">
      <c r="A12023" s="1">
        <v>42997</v>
      </c>
      <c r="B12023">
        <v>770000</v>
      </c>
      <c r="C12023" t="s">
        <v>2</v>
      </c>
      <c r="D12023" t="s">
        <v>12426</v>
      </c>
      <c r="E12023" t="s">
        <v>5</v>
      </c>
      <c r="F12023">
        <v>3088</v>
      </c>
      <c r="G12023">
        <v>4</v>
      </c>
      <c r="H12023">
        <v>2</v>
      </c>
      <c r="I12023">
        <v>2</v>
      </c>
      <c r="J12023">
        <v>789</v>
      </c>
      <c r="K12023">
        <v>1975</v>
      </c>
      <c r="L12023" t="s">
        <v>12198</v>
      </c>
      <c r="M12023" t="s">
        <v>7635</v>
      </c>
      <c r="N12023" t="s">
        <v>150</v>
      </c>
      <c r="O12023" s="6" t="str">
        <f>INDEX(lkp_Region,MATCH(tbl_Sales[[#This Row],[Suburb]],lkp_Suburb,0))</f>
        <v>Northern Metropolitan</v>
      </c>
      <c r="P12023" s="6">
        <f>MONTH(tbl_Sales[[#This Row],[Date]])</f>
        <v>9</v>
      </c>
      <c r="Q12023" s="6">
        <f>YEAR(tbl_Sales[[#This Row],[Date]])</f>
        <v>2017</v>
      </c>
    </row>
    <row r="12024" spans="1:17" x14ac:dyDescent="0.25">
      <c r="A12024" s="1">
        <v>42997</v>
      </c>
      <c r="B12024">
        <v>830000</v>
      </c>
      <c r="C12024" t="s">
        <v>2</v>
      </c>
      <c r="D12024" t="s">
        <v>12430</v>
      </c>
      <c r="E12024" t="s">
        <v>10</v>
      </c>
      <c r="F12024">
        <v>3088</v>
      </c>
      <c r="G12024">
        <v>3</v>
      </c>
      <c r="H12024">
        <v>1</v>
      </c>
      <c r="I12024">
        <v>2</v>
      </c>
      <c r="J12024">
        <v>905</v>
      </c>
      <c r="K12024">
        <v>1962</v>
      </c>
      <c r="L12024" t="s">
        <v>12199</v>
      </c>
      <c r="M12024" t="s">
        <v>9224</v>
      </c>
      <c r="N12024" t="s">
        <v>150</v>
      </c>
      <c r="O12024" s="6" t="str">
        <f>INDEX(lkp_Region,MATCH(tbl_Sales[[#This Row],[Suburb]],lkp_Suburb,0))</f>
        <v>Eastern Metropolitan</v>
      </c>
      <c r="P12024" s="6">
        <f>MONTH(tbl_Sales[[#This Row],[Date]])</f>
        <v>9</v>
      </c>
      <c r="Q12024" s="6">
        <f>YEAR(tbl_Sales[[#This Row],[Date]])</f>
        <v>2017</v>
      </c>
    </row>
    <row r="12025" spans="1:17" x14ac:dyDescent="0.25">
      <c r="A12025" s="1">
        <v>42998</v>
      </c>
      <c r="B12025">
        <v>365000</v>
      </c>
      <c r="C12025" t="s">
        <v>13</v>
      </c>
      <c r="D12025" t="s">
        <v>12429</v>
      </c>
      <c r="E12025" t="s">
        <v>5</v>
      </c>
      <c r="F12025">
        <v>3066</v>
      </c>
      <c r="G12025">
        <v>1</v>
      </c>
      <c r="H12025">
        <v>1</v>
      </c>
      <c r="I12025">
        <v>0</v>
      </c>
      <c r="J12025">
        <v>0</v>
      </c>
      <c r="K12025">
        <v>1960</v>
      </c>
      <c r="L12025" t="s">
        <v>12158</v>
      </c>
      <c r="M12025" t="s">
        <v>216</v>
      </c>
      <c r="N12025" t="s">
        <v>8</v>
      </c>
      <c r="O12025" s="6" t="str">
        <f>INDEX(lkp_Region,MATCH(tbl_Sales[[#This Row],[Suburb]],lkp_Suburb,0))</f>
        <v>Northern Metropolitan</v>
      </c>
      <c r="P12025" s="6">
        <f>MONTH(tbl_Sales[[#This Row],[Date]])</f>
        <v>9</v>
      </c>
      <c r="Q12025" s="6">
        <f>YEAR(tbl_Sales[[#This Row],[Date]])</f>
        <v>2017</v>
      </c>
    </row>
    <row r="12026" spans="1:17" x14ac:dyDescent="0.25">
      <c r="A12026" s="1">
        <v>42998</v>
      </c>
      <c r="B12026">
        <v>257500</v>
      </c>
      <c r="C12026" t="s">
        <v>13</v>
      </c>
      <c r="D12026" t="s">
        <v>12428</v>
      </c>
      <c r="E12026" t="s">
        <v>10</v>
      </c>
      <c r="F12026">
        <v>3044</v>
      </c>
      <c r="G12026">
        <v>1</v>
      </c>
      <c r="H12026">
        <v>1</v>
      </c>
      <c r="I12026">
        <v>1</v>
      </c>
      <c r="J12026">
        <v>0</v>
      </c>
      <c r="K12026">
        <v>1970</v>
      </c>
      <c r="L12026" t="s">
        <v>12200</v>
      </c>
      <c r="M12026" t="s">
        <v>115</v>
      </c>
      <c r="N12026" t="s">
        <v>18</v>
      </c>
      <c r="O12026" s="6" t="str">
        <f>INDEX(lkp_Region,MATCH(tbl_Sales[[#This Row],[Suburb]],lkp_Suburb,0))</f>
        <v>Northern Metropolitan</v>
      </c>
      <c r="P12026" s="6">
        <f>MONTH(tbl_Sales[[#This Row],[Date]])</f>
        <v>9</v>
      </c>
      <c r="Q12026" s="6">
        <f>YEAR(tbl_Sales[[#This Row],[Date]])</f>
        <v>2017</v>
      </c>
    </row>
    <row r="12027" spans="1:17" x14ac:dyDescent="0.25">
      <c r="A12027" s="1">
        <v>42998</v>
      </c>
      <c r="B12027">
        <v>825000</v>
      </c>
      <c r="C12027" t="s">
        <v>13</v>
      </c>
      <c r="D12027" t="s">
        <v>12424</v>
      </c>
      <c r="E12027" t="s">
        <v>5</v>
      </c>
      <c r="F12027">
        <v>3032</v>
      </c>
      <c r="G12027">
        <v>3</v>
      </c>
      <c r="H12027">
        <v>2</v>
      </c>
      <c r="I12027">
        <v>2</v>
      </c>
      <c r="J12027">
        <v>2905</v>
      </c>
      <c r="K12027">
        <v>2005</v>
      </c>
      <c r="L12027" t="s">
        <v>12201</v>
      </c>
      <c r="M12027" t="s">
        <v>160</v>
      </c>
      <c r="N12027" t="s">
        <v>49</v>
      </c>
      <c r="O12027" s="6" t="str">
        <f>INDEX(lkp_Region,MATCH(tbl_Sales[[#This Row],[Suburb]],lkp_Suburb,0))</f>
        <v>Western Metropolitan</v>
      </c>
      <c r="P12027" s="6">
        <f>MONTH(tbl_Sales[[#This Row],[Date]])</f>
        <v>9</v>
      </c>
      <c r="Q12027" s="6">
        <f>YEAR(tbl_Sales[[#This Row],[Date]])</f>
        <v>2017</v>
      </c>
    </row>
    <row r="12028" spans="1:17" x14ac:dyDescent="0.25">
      <c r="A12028" s="1">
        <v>42998</v>
      </c>
      <c r="B12028">
        <v>729500</v>
      </c>
      <c r="C12028" t="s">
        <v>2</v>
      </c>
      <c r="D12028" t="s">
        <v>12427</v>
      </c>
      <c r="E12028" t="s">
        <v>10</v>
      </c>
      <c r="F12028">
        <v>3168</v>
      </c>
      <c r="G12028">
        <v>3</v>
      </c>
      <c r="H12028">
        <v>1</v>
      </c>
      <c r="I12028">
        <v>1</v>
      </c>
      <c r="J12028">
        <v>270</v>
      </c>
      <c r="K12028">
        <v>1970</v>
      </c>
      <c r="L12028" t="s">
        <v>12202</v>
      </c>
      <c r="M12028" t="s">
        <v>7857</v>
      </c>
      <c r="N12028" t="s">
        <v>31</v>
      </c>
      <c r="O12028" s="6" t="str">
        <f>INDEX(lkp_Region,MATCH(tbl_Sales[[#This Row],[Suburb]],lkp_Suburb,0))</f>
        <v>South-Eastern Metropolitan</v>
      </c>
      <c r="P12028" s="6">
        <f>MONTH(tbl_Sales[[#This Row],[Date]])</f>
        <v>9</v>
      </c>
      <c r="Q12028" s="6">
        <f>YEAR(tbl_Sales[[#This Row],[Date]])</f>
        <v>2017</v>
      </c>
    </row>
    <row r="12029" spans="1:17" x14ac:dyDescent="0.25">
      <c r="A12029" s="1">
        <v>42998</v>
      </c>
      <c r="B12029">
        <v>1225000</v>
      </c>
      <c r="C12029" t="s">
        <v>2</v>
      </c>
      <c r="D12029" t="s">
        <v>12428</v>
      </c>
      <c r="E12029" t="s">
        <v>10</v>
      </c>
      <c r="F12029">
        <v>3147</v>
      </c>
      <c r="G12029">
        <v>3</v>
      </c>
      <c r="H12029">
        <v>1</v>
      </c>
      <c r="I12029">
        <v>2</v>
      </c>
      <c r="J12029">
        <v>770</v>
      </c>
      <c r="L12029" t="s">
        <v>12203</v>
      </c>
      <c r="M12029" t="s">
        <v>609</v>
      </c>
      <c r="N12029" t="s">
        <v>31</v>
      </c>
      <c r="O12029" s="6" t="str">
        <f>INDEX(lkp_Region,MATCH(tbl_Sales[[#This Row],[Suburb]],lkp_Suburb,0))</f>
        <v>Southern Metropolitan</v>
      </c>
      <c r="P12029" s="6">
        <f>MONTH(tbl_Sales[[#This Row],[Date]])</f>
        <v>9</v>
      </c>
      <c r="Q12029" s="6">
        <f>YEAR(tbl_Sales[[#This Row],[Date]])</f>
        <v>2017</v>
      </c>
    </row>
    <row r="12030" spans="1:17" x14ac:dyDescent="0.25">
      <c r="A12030" s="1">
        <v>42998</v>
      </c>
      <c r="B12030">
        <v>915000</v>
      </c>
      <c r="C12030" t="s">
        <v>2</v>
      </c>
      <c r="D12030" t="s">
        <v>12431</v>
      </c>
      <c r="E12030" t="s">
        <v>10</v>
      </c>
      <c r="F12030">
        <v>3012</v>
      </c>
      <c r="G12030">
        <v>3</v>
      </c>
      <c r="H12030">
        <v>1</v>
      </c>
      <c r="I12030">
        <v>2</v>
      </c>
      <c r="J12030">
        <v>447</v>
      </c>
      <c r="L12030" t="s">
        <v>12204</v>
      </c>
      <c r="M12030" t="s">
        <v>53</v>
      </c>
      <c r="N12030" t="s">
        <v>21</v>
      </c>
      <c r="O12030" s="6" t="str">
        <f>INDEX(lkp_Region,MATCH(tbl_Sales[[#This Row],[Suburb]],lkp_Suburb,0))</f>
        <v>Western Metropolitan</v>
      </c>
      <c r="P12030" s="6">
        <f>MONTH(tbl_Sales[[#This Row],[Date]])</f>
        <v>9</v>
      </c>
      <c r="Q12030" s="6">
        <f>YEAR(tbl_Sales[[#This Row],[Date]])</f>
        <v>2017</v>
      </c>
    </row>
    <row r="12031" spans="1:17" x14ac:dyDescent="0.25">
      <c r="A12031" s="1">
        <v>42998</v>
      </c>
      <c r="B12031">
        <v>904000</v>
      </c>
      <c r="C12031" t="s">
        <v>2</v>
      </c>
      <c r="D12031" t="s">
        <v>12425</v>
      </c>
      <c r="E12031" t="s">
        <v>10</v>
      </c>
      <c r="F12031">
        <v>3111</v>
      </c>
      <c r="G12031">
        <v>3</v>
      </c>
      <c r="H12031">
        <v>1</v>
      </c>
      <c r="I12031">
        <v>2</v>
      </c>
      <c r="J12031">
        <v>720</v>
      </c>
      <c r="K12031">
        <v>1960</v>
      </c>
      <c r="L12031" t="s">
        <v>12205</v>
      </c>
      <c r="M12031" t="s">
        <v>7982</v>
      </c>
      <c r="N12031" t="s">
        <v>128</v>
      </c>
      <c r="O12031" s="6" t="str">
        <f>INDEX(lkp_Region,MATCH(tbl_Sales[[#This Row],[Suburb]],lkp_Suburb,0))</f>
        <v>Eastern Metropolitan</v>
      </c>
      <c r="P12031" s="6">
        <f>MONTH(tbl_Sales[[#This Row],[Date]])</f>
        <v>9</v>
      </c>
      <c r="Q12031" s="6">
        <f>YEAR(tbl_Sales[[#This Row],[Date]])</f>
        <v>2017</v>
      </c>
    </row>
    <row r="12032" spans="1:17" x14ac:dyDescent="0.25">
      <c r="A12032" s="1">
        <v>42998</v>
      </c>
      <c r="B12032">
        <v>1205000</v>
      </c>
      <c r="C12032" t="s">
        <v>2</v>
      </c>
      <c r="D12032" t="s">
        <v>12423</v>
      </c>
      <c r="E12032" t="s">
        <v>10</v>
      </c>
      <c r="F12032">
        <v>3106</v>
      </c>
      <c r="G12032">
        <v>4</v>
      </c>
      <c r="H12032">
        <v>2</v>
      </c>
      <c r="I12032">
        <v>2</v>
      </c>
      <c r="J12032">
        <v>646</v>
      </c>
      <c r="K12032">
        <v>1980</v>
      </c>
      <c r="L12032" t="s">
        <v>12206</v>
      </c>
      <c r="M12032" t="s">
        <v>8640</v>
      </c>
      <c r="N12032" t="s">
        <v>128</v>
      </c>
      <c r="O12032" s="6" t="str">
        <f>INDEX(lkp_Region,MATCH(tbl_Sales[[#This Row],[Suburb]],lkp_Suburb,0))</f>
        <v>Eastern Metropolitan</v>
      </c>
      <c r="P12032" s="6">
        <f>MONTH(tbl_Sales[[#This Row],[Date]])</f>
        <v>9</v>
      </c>
      <c r="Q12032" s="6">
        <f>YEAR(tbl_Sales[[#This Row],[Date]])</f>
        <v>2017</v>
      </c>
    </row>
    <row r="12033" spans="1:17" x14ac:dyDescent="0.25">
      <c r="A12033" s="1">
        <v>42998</v>
      </c>
      <c r="B12033">
        <v>420000</v>
      </c>
      <c r="C12033" t="s">
        <v>2</v>
      </c>
      <c r="D12033" t="s">
        <v>12430</v>
      </c>
      <c r="E12033" t="s">
        <v>10</v>
      </c>
      <c r="F12033">
        <v>3429</v>
      </c>
      <c r="G12033">
        <v>3</v>
      </c>
      <c r="H12033">
        <v>1</v>
      </c>
      <c r="I12033">
        <v>2</v>
      </c>
      <c r="J12033">
        <v>466</v>
      </c>
      <c r="K12033">
        <v>1985</v>
      </c>
      <c r="L12033" t="s">
        <v>12207</v>
      </c>
      <c r="M12033" t="s">
        <v>7691</v>
      </c>
      <c r="N12033" t="s">
        <v>195</v>
      </c>
      <c r="O12033" s="6" t="str">
        <f>INDEX(lkp_Region,MATCH(tbl_Sales[[#This Row],[Suburb]],lkp_Suburb,0))</f>
        <v>Western Metropolitan</v>
      </c>
      <c r="P12033" s="6">
        <f>MONTH(tbl_Sales[[#This Row],[Date]])</f>
        <v>9</v>
      </c>
      <c r="Q12033" s="6">
        <f>YEAR(tbl_Sales[[#This Row],[Date]])</f>
        <v>2017</v>
      </c>
    </row>
    <row r="12034" spans="1:17" x14ac:dyDescent="0.25">
      <c r="A12034" s="1">
        <v>42998</v>
      </c>
      <c r="B12034">
        <v>575500</v>
      </c>
      <c r="C12034" t="s">
        <v>2</v>
      </c>
      <c r="D12034" t="s">
        <v>12431</v>
      </c>
      <c r="E12034" t="s">
        <v>10</v>
      </c>
      <c r="F12034">
        <v>3047</v>
      </c>
      <c r="G12034">
        <v>2</v>
      </c>
      <c r="H12034">
        <v>1</v>
      </c>
      <c r="I12034">
        <v>1</v>
      </c>
      <c r="J12034">
        <v>662</v>
      </c>
      <c r="K12034">
        <v>1960</v>
      </c>
      <c r="L12034" t="s">
        <v>12208</v>
      </c>
      <c r="M12034" t="s">
        <v>779</v>
      </c>
      <c r="N12034" t="s">
        <v>195</v>
      </c>
      <c r="O12034" s="6" t="str">
        <f>INDEX(lkp_Region,MATCH(tbl_Sales[[#This Row],[Suburb]],lkp_Suburb,0))</f>
        <v>Northern Metropolitan</v>
      </c>
      <c r="P12034" s="6">
        <f>MONTH(tbl_Sales[[#This Row],[Date]])</f>
        <v>9</v>
      </c>
      <c r="Q12034" s="6">
        <f>YEAR(tbl_Sales[[#This Row],[Date]])</f>
        <v>2017</v>
      </c>
    </row>
    <row r="12035" spans="1:17" x14ac:dyDescent="0.25">
      <c r="A12035" s="1">
        <v>42998</v>
      </c>
      <c r="B12035">
        <v>740000</v>
      </c>
      <c r="C12035" t="s">
        <v>2</v>
      </c>
      <c r="D12035" t="s">
        <v>12430</v>
      </c>
      <c r="E12035" t="s">
        <v>10</v>
      </c>
      <c r="F12035">
        <v>3015</v>
      </c>
      <c r="G12035">
        <v>3</v>
      </c>
      <c r="H12035">
        <v>1</v>
      </c>
      <c r="I12035">
        <v>2</v>
      </c>
      <c r="J12035">
        <v>204</v>
      </c>
      <c r="L12035" t="s">
        <v>12209</v>
      </c>
      <c r="M12035" t="s">
        <v>133</v>
      </c>
      <c r="N12035" t="s">
        <v>69</v>
      </c>
      <c r="O12035" s="6" t="str">
        <f>INDEX(lkp_Region,MATCH(tbl_Sales[[#This Row],[Suburb]],lkp_Suburb,0))</f>
        <v>Western Metropolitan</v>
      </c>
      <c r="P12035" s="6">
        <f>MONTH(tbl_Sales[[#This Row],[Date]])</f>
        <v>9</v>
      </c>
      <c r="Q12035" s="6">
        <f>YEAR(tbl_Sales[[#This Row],[Date]])</f>
        <v>2017</v>
      </c>
    </row>
    <row r="12036" spans="1:17" x14ac:dyDescent="0.25">
      <c r="A12036" s="1">
        <v>42998</v>
      </c>
      <c r="B12036">
        <v>580000</v>
      </c>
      <c r="C12036" t="s">
        <v>13</v>
      </c>
      <c r="D12036" t="s">
        <v>12427</v>
      </c>
      <c r="E12036" t="s">
        <v>10</v>
      </c>
      <c r="F12036">
        <v>3171</v>
      </c>
      <c r="G12036">
        <v>2</v>
      </c>
      <c r="H12036">
        <v>2</v>
      </c>
      <c r="I12036">
        <v>2</v>
      </c>
      <c r="J12036">
        <v>155</v>
      </c>
      <c r="L12036" t="s">
        <v>12210</v>
      </c>
      <c r="M12036" t="s">
        <v>7725</v>
      </c>
      <c r="N12036" t="s">
        <v>7727</v>
      </c>
      <c r="O12036" s="6" t="str">
        <f>INDEX(lkp_Region,MATCH(tbl_Sales[[#This Row],[Suburb]],lkp_Suburb,0))</f>
        <v>South-Eastern Metropolitan</v>
      </c>
      <c r="P12036" s="6">
        <f>MONTH(tbl_Sales[[#This Row],[Date]])</f>
        <v>9</v>
      </c>
      <c r="Q12036" s="6">
        <f>YEAR(tbl_Sales[[#This Row],[Date]])</f>
        <v>2017</v>
      </c>
    </row>
    <row r="12037" spans="1:17" x14ac:dyDescent="0.25">
      <c r="A12037" s="1">
        <v>42998</v>
      </c>
      <c r="B12037">
        <v>727000</v>
      </c>
      <c r="C12037" t="s">
        <v>2</v>
      </c>
      <c r="D12037" t="s">
        <v>12429</v>
      </c>
      <c r="E12037" t="s">
        <v>10</v>
      </c>
      <c r="F12037">
        <v>3175</v>
      </c>
      <c r="G12037">
        <v>3</v>
      </c>
      <c r="H12037">
        <v>1</v>
      </c>
      <c r="I12037">
        <v>1</v>
      </c>
      <c r="J12037">
        <v>763</v>
      </c>
      <c r="L12037" t="s">
        <v>12211</v>
      </c>
      <c r="M12037" t="s">
        <v>8206</v>
      </c>
      <c r="N12037" t="s">
        <v>7727</v>
      </c>
      <c r="O12037" s="6" t="str">
        <f>INDEX(lkp_Region,MATCH(tbl_Sales[[#This Row],[Suburb]],lkp_Suburb,0))</f>
        <v>South-Eastern Metropolitan</v>
      </c>
      <c r="P12037" s="6">
        <f>MONTH(tbl_Sales[[#This Row],[Date]])</f>
        <v>9</v>
      </c>
      <c r="Q12037" s="6">
        <f>YEAR(tbl_Sales[[#This Row],[Date]])</f>
        <v>2017</v>
      </c>
    </row>
    <row r="12038" spans="1:17" x14ac:dyDescent="0.25">
      <c r="A12038" s="1">
        <v>42998</v>
      </c>
      <c r="B12038">
        <v>1070000</v>
      </c>
      <c r="C12038" t="s">
        <v>2</v>
      </c>
      <c r="D12038" t="s">
        <v>12425</v>
      </c>
      <c r="E12038" t="s">
        <v>10</v>
      </c>
      <c r="F12038">
        <v>3162</v>
      </c>
      <c r="G12038">
        <v>2</v>
      </c>
      <c r="H12038">
        <v>1</v>
      </c>
      <c r="I12038">
        <v>0</v>
      </c>
      <c r="J12038">
        <v>261</v>
      </c>
      <c r="L12038" t="s">
        <v>12212</v>
      </c>
      <c r="M12038" t="s">
        <v>2878</v>
      </c>
      <c r="N12038" t="s">
        <v>57</v>
      </c>
      <c r="O12038" s="6" t="str">
        <f>INDEX(lkp_Region,MATCH(tbl_Sales[[#This Row],[Suburb]],lkp_Suburb,0))</f>
        <v>Southern Metropolitan</v>
      </c>
      <c r="P12038" s="6">
        <f>MONTH(tbl_Sales[[#This Row],[Date]])</f>
        <v>9</v>
      </c>
      <c r="Q12038" s="6">
        <f>YEAR(tbl_Sales[[#This Row],[Date]])</f>
        <v>2017</v>
      </c>
    </row>
    <row r="12039" spans="1:17" x14ac:dyDescent="0.25">
      <c r="A12039" s="1">
        <v>42998</v>
      </c>
      <c r="B12039">
        <v>266000</v>
      </c>
      <c r="C12039" t="s">
        <v>13</v>
      </c>
      <c r="D12039" t="s">
        <v>12429</v>
      </c>
      <c r="E12039" t="s">
        <v>10</v>
      </c>
      <c r="F12039">
        <v>3199</v>
      </c>
      <c r="G12039">
        <v>2</v>
      </c>
      <c r="H12039">
        <v>1</v>
      </c>
      <c r="I12039">
        <v>1</v>
      </c>
      <c r="J12039">
        <v>0</v>
      </c>
      <c r="K12039">
        <v>1968</v>
      </c>
      <c r="L12039" t="s">
        <v>12213</v>
      </c>
      <c r="M12039" t="s">
        <v>7773</v>
      </c>
      <c r="N12039" t="s">
        <v>7773</v>
      </c>
      <c r="O12039" s="6" t="str">
        <f>INDEX(lkp_Region,MATCH(tbl_Sales[[#This Row],[Suburb]],lkp_Suburb,0))</f>
        <v>South-Eastern Metropolitan</v>
      </c>
      <c r="P12039" s="6">
        <f>MONTH(tbl_Sales[[#This Row],[Date]])</f>
        <v>9</v>
      </c>
      <c r="Q12039" s="6">
        <f>YEAR(tbl_Sales[[#This Row],[Date]])</f>
        <v>2017</v>
      </c>
    </row>
    <row r="12040" spans="1:17" x14ac:dyDescent="0.25">
      <c r="A12040" s="1">
        <v>42998</v>
      </c>
      <c r="B12040">
        <v>650000</v>
      </c>
      <c r="C12040" t="s">
        <v>2</v>
      </c>
      <c r="D12040" t="s">
        <v>12428</v>
      </c>
      <c r="E12040" t="s">
        <v>5</v>
      </c>
      <c r="F12040">
        <v>3020</v>
      </c>
      <c r="G12040">
        <v>3</v>
      </c>
      <c r="H12040">
        <v>1</v>
      </c>
      <c r="I12040">
        <v>2</v>
      </c>
      <c r="J12040">
        <v>691</v>
      </c>
      <c r="L12040" t="s">
        <v>12214</v>
      </c>
      <c r="M12040" t="s">
        <v>141</v>
      </c>
      <c r="N12040" t="s">
        <v>3</v>
      </c>
      <c r="O12040" s="6" t="str">
        <f>INDEX(lkp_Region,MATCH(tbl_Sales[[#This Row],[Suburb]],lkp_Suburb,0))</f>
        <v>Western Metropolitan</v>
      </c>
      <c r="P12040" s="6">
        <f>MONTH(tbl_Sales[[#This Row],[Date]])</f>
        <v>9</v>
      </c>
      <c r="Q12040" s="6">
        <f>YEAR(tbl_Sales[[#This Row],[Date]])</f>
        <v>2017</v>
      </c>
    </row>
    <row r="12041" spans="1:17" x14ac:dyDescent="0.25">
      <c r="A12041" s="1">
        <v>42998</v>
      </c>
      <c r="B12041">
        <v>450000</v>
      </c>
      <c r="C12041" t="s">
        <v>13</v>
      </c>
      <c r="D12041" t="s">
        <v>12429</v>
      </c>
      <c r="E12041" t="s">
        <v>5</v>
      </c>
      <c r="F12041">
        <v>3122</v>
      </c>
      <c r="G12041">
        <v>2</v>
      </c>
      <c r="H12041">
        <v>1</v>
      </c>
      <c r="I12041">
        <v>1</v>
      </c>
      <c r="J12041">
        <v>1540</v>
      </c>
      <c r="K12041">
        <v>1965</v>
      </c>
      <c r="L12041" t="s">
        <v>12215</v>
      </c>
      <c r="M12041" t="s">
        <v>461</v>
      </c>
      <c r="N12041" t="s">
        <v>101</v>
      </c>
      <c r="O12041" s="6" t="str">
        <f>INDEX(lkp_Region,MATCH(tbl_Sales[[#This Row],[Suburb]],lkp_Suburb,0))</f>
        <v>Southern Metropolitan</v>
      </c>
      <c r="P12041" s="6">
        <f>MONTH(tbl_Sales[[#This Row],[Date]])</f>
        <v>9</v>
      </c>
      <c r="Q12041" s="6">
        <f>YEAR(tbl_Sales[[#This Row],[Date]])</f>
        <v>2017</v>
      </c>
    </row>
    <row r="12042" spans="1:17" x14ac:dyDescent="0.25">
      <c r="A12042" s="1">
        <v>42998</v>
      </c>
      <c r="B12042">
        <v>591000</v>
      </c>
      <c r="C12042" t="s">
        <v>13</v>
      </c>
      <c r="D12042" t="s">
        <v>12427</v>
      </c>
      <c r="E12042" t="s">
        <v>10</v>
      </c>
      <c r="F12042">
        <v>3101</v>
      </c>
      <c r="G12042">
        <v>2</v>
      </c>
      <c r="H12042">
        <v>1</v>
      </c>
      <c r="I12042">
        <v>2</v>
      </c>
      <c r="J12042">
        <v>0</v>
      </c>
      <c r="K12042">
        <v>1887</v>
      </c>
      <c r="L12042" t="s">
        <v>12216</v>
      </c>
      <c r="M12042" t="s">
        <v>145</v>
      </c>
      <c r="N12042" t="s">
        <v>101</v>
      </c>
      <c r="O12042" s="6" t="str">
        <f>INDEX(lkp_Region,MATCH(tbl_Sales[[#This Row],[Suburb]],lkp_Suburb,0))</f>
        <v>Southern Metropolitan</v>
      </c>
      <c r="P12042" s="6">
        <f>MONTH(tbl_Sales[[#This Row],[Date]])</f>
        <v>9</v>
      </c>
      <c r="Q12042" s="6">
        <f>YEAR(tbl_Sales[[#This Row],[Date]])</f>
        <v>2017</v>
      </c>
    </row>
    <row r="12043" spans="1:17" x14ac:dyDescent="0.25">
      <c r="A12043" s="1">
        <v>42998</v>
      </c>
      <c r="B12043">
        <v>1475000</v>
      </c>
      <c r="C12043" t="s">
        <v>2</v>
      </c>
      <c r="D12043" t="s">
        <v>12429</v>
      </c>
      <c r="E12043" t="s">
        <v>5</v>
      </c>
      <c r="F12043">
        <v>3103</v>
      </c>
      <c r="G12043">
        <v>4</v>
      </c>
      <c r="H12043">
        <v>3</v>
      </c>
      <c r="I12043">
        <v>5</v>
      </c>
      <c r="J12043">
        <v>380</v>
      </c>
      <c r="L12043" t="s">
        <v>12217</v>
      </c>
      <c r="M12043" t="s">
        <v>274</v>
      </c>
      <c r="N12043" t="s">
        <v>101</v>
      </c>
      <c r="O12043" s="6" t="str">
        <f>INDEX(lkp_Region,MATCH(tbl_Sales[[#This Row],[Suburb]],lkp_Suburb,0))</f>
        <v>Southern Metropolitan</v>
      </c>
      <c r="P12043" s="6">
        <f>MONTH(tbl_Sales[[#This Row],[Date]])</f>
        <v>9</v>
      </c>
      <c r="Q12043" s="6">
        <f>YEAR(tbl_Sales[[#This Row],[Date]])</f>
        <v>2017</v>
      </c>
    </row>
    <row r="12044" spans="1:17" x14ac:dyDescent="0.25">
      <c r="A12044" s="1">
        <v>42998</v>
      </c>
      <c r="B12044">
        <v>650000</v>
      </c>
      <c r="C12044" t="s">
        <v>2</v>
      </c>
      <c r="D12044" t="s">
        <v>12423</v>
      </c>
      <c r="E12044" t="s">
        <v>5</v>
      </c>
      <c r="F12044">
        <v>3081</v>
      </c>
      <c r="G12044">
        <v>2</v>
      </c>
      <c r="H12044">
        <v>1</v>
      </c>
      <c r="I12044">
        <v>0</v>
      </c>
      <c r="J12044">
        <v>683</v>
      </c>
      <c r="L12044" t="s">
        <v>12218</v>
      </c>
      <c r="M12044" t="s">
        <v>748</v>
      </c>
      <c r="N12044" t="s">
        <v>150</v>
      </c>
      <c r="O12044" s="6" t="str">
        <f>INDEX(lkp_Region,MATCH(tbl_Sales[[#This Row],[Suburb]],lkp_Suburb,0))</f>
        <v>Eastern Metropolitan</v>
      </c>
      <c r="P12044" s="6">
        <f>MONTH(tbl_Sales[[#This Row],[Date]])</f>
        <v>9</v>
      </c>
      <c r="Q12044" s="6">
        <f>YEAR(tbl_Sales[[#This Row],[Date]])</f>
        <v>2017</v>
      </c>
    </row>
    <row r="12045" spans="1:17" x14ac:dyDescent="0.25">
      <c r="A12045" s="1">
        <v>42999</v>
      </c>
      <c r="B12045">
        <v>927000</v>
      </c>
      <c r="C12045" t="s">
        <v>13</v>
      </c>
      <c r="D12045" t="s">
        <v>12427</v>
      </c>
      <c r="E12045" t="s">
        <v>10</v>
      </c>
      <c r="F12045">
        <v>3121</v>
      </c>
      <c r="G12045">
        <v>2</v>
      </c>
      <c r="H12045">
        <v>1</v>
      </c>
      <c r="I12045">
        <v>2</v>
      </c>
      <c r="J12045">
        <v>0</v>
      </c>
      <c r="K12045">
        <v>2000</v>
      </c>
      <c r="L12045" t="s">
        <v>12219</v>
      </c>
      <c r="M12045" t="s">
        <v>6</v>
      </c>
      <c r="N12045" t="s">
        <v>8</v>
      </c>
      <c r="O12045" s="6" t="str">
        <f>INDEX(lkp_Region,MATCH(tbl_Sales[[#This Row],[Suburb]],lkp_Suburb,0))</f>
        <v>Northern Metropolitan</v>
      </c>
      <c r="P12045" s="6">
        <f>MONTH(tbl_Sales[[#This Row],[Date]])</f>
        <v>9</v>
      </c>
      <c r="Q12045" s="6">
        <f>YEAR(tbl_Sales[[#This Row],[Date]])</f>
        <v>2017</v>
      </c>
    </row>
    <row r="12046" spans="1:17" x14ac:dyDescent="0.25">
      <c r="A12046" s="1">
        <v>42999</v>
      </c>
      <c r="B12046">
        <v>386000</v>
      </c>
      <c r="C12046" t="s">
        <v>13</v>
      </c>
      <c r="D12046" t="s">
        <v>12424</v>
      </c>
      <c r="E12046" t="s">
        <v>10</v>
      </c>
      <c r="F12046">
        <v>3752</v>
      </c>
      <c r="G12046">
        <v>3</v>
      </c>
      <c r="H12046">
        <v>1</v>
      </c>
      <c r="I12046">
        <v>1</v>
      </c>
      <c r="J12046">
        <v>216</v>
      </c>
      <c r="L12046" t="s">
        <v>12220</v>
      </c>
      <c r="M12046" t="s">
        <v>7513</v>
      </c>
      <c r="N12046" t="s">
        <v>7515</v>
      </c>
      <c r="O12046" s="6" t="str">
        <f>INDEX(lkp_Region,MATCH(tbl_Sales[[#This Row],[Suburb]],lkp_Suburb,0))</f>
        <v>Northern Metropolitan</v>
      </c>
      <c r="P12046" s="6">
        <f>MONTH(tbl_Sales[[#This Row],[Date]])</f>
        <v>9</v>
      </c>
      <c r="Q12046" s="6">
        <f>YEAR(tbl_Sales[[#This Row],[Date]])</f>
        <v>2017</v>
      </c>
    </row>
    <row r="12047" spans="1:17" x14ac:dyDescent="0.25">
      <c r="A12047" s="1">
        <v>42999</v>
      </c>
      <c r="B12047">
        <v>460000</v>
      </c>
      <c r="C12047" t="s">
        <v>13</v>
      </c>
      <c r="D12047" t="s">
        <v>12427</v>
      </c>
      <c r="E12047" t="s">
        <v>10</v>
      </c>
      <c r="F12047">
        <v>3082</v>
      </c>
      <c r="G12047">
        <v>2</v>
      </c>
      <c r="H12047">
        <v>1</v>
      </c>
      <c r="I12047">
        <v>1</v>
      </c>
      <c r="J12047">
        <v>241</v>
      </c>
      <c r="K12047">
        <v>2000</v>
      </c>
      <c r="L12047" t="s">
        <v>12221</v>
      </c>
      <c r="M12047" t="s">
        <v>7706</v>
      </c>
      <c r="N12047" t="s">
        <v>7515</v>
      </c>
      <c r="O12047" s="6" t="str">
        <f>INDEX(lkp_Region,MATCH(tbl_Sales[[#This Row],[Suburb]],lkp_Suburb,0))</f>
        <v>Northern Metropolitan</v>
      </c>
      <c r="P12047" s="6">
        <f>MONTH(tbl_Sales[[#This Row],[Date]])</f>
        <v>9</v>
      </c>
      <c r="Q12047" s="6">
        <f>YEAR(tbl_Sales[[#This Row],[Date]])</f>
        <v>2017</v>
      </c>
    </row>
    <row r="12048" spans="1:17" x14ac:dyDescent="0.25">
      <c r="A12048" s="1">
        <v>42999</v>
      </c>
      <c r="B12048">
        <v>545000</v>
      </c>
      <c r="C12048" t="s">
        <v>2</v>
      </c>
      <c r="D12048" t="s">
        <v>12428</v>
      </c>
      <c r="E12048" t="s">
        <v>10</v>
      </c>
      <c r="F12048">
        <v>3076</v>
      </c>
      <c r="G12048">
        <v>3</v>
      </c>
      <c r="H12048">
        <v>1</v>
      </c>
      <c r="I12048">
        <v>2</v>
      </c>
      <c r="J12048">
        <v>400</v>
      </c>
      <c r="L12048" t="s">
        <v>12222</v>
      </c>
      <c r="M12048" t="s">
        <v>7572</v>
      </c>
      <c r="N12048" t="s">
        <v>7515</v>
      </c>
      <c r="O12048" s="6" t="str">
        <f>INDEX(lkp_Region,MATCH(tbl_Sales[[#This Row],[Suburb]],lkp_Suburb,0))</f>
        <v>Northern Metropolitan</v>
      </c>
      <c r="P12048" s="6">
        <f>MONTH(tbl_Sales[[#This Row],[Date]])</f>
        <v>9</v>
      </c>
      <c r="Q12048" s="6">
        <f>YEAR(tbl_Sales[[#This Row],[Date]])</f>
        <v>2017</v>
      </c>
    </row>
    <row r="12049" spans="1:17" x14ac:dyDescent="0.25">
      <c r="A12049" s="1">
        <v>42999</v>
      </c>
      <c r="B12049">
        <v>565000</v>
      </c>
      <c r="C12049" t="s">
        <v>2</v>
      </c>
      <c r="D12049" t="s">
        <v>12427</v>
      </c>
      <c r="E12049" t="s">
        <v>10</v>
      </c>
      <c r="F12049">
        <v>3076</v>
      </c>
      <c r="G12049">
        <v>4</v>
      </c>
      <c r="H12049">
        <v>2</v>
      </c>
      <c r="I12049">
        <v>2</v>
      </c>
      <c r="J12049">
        <v>548</v>
      </c>
      <c r="K12049">
        <v>1985</v>
      </c>
      <c r="L12049" t="s">
        <v>12223</v>
      </c>
      <c r="M12049" t="s">
        <v>7572</v>
      </c>
      <c r="N12049" t="s">
        <v>7515</v>
      </c>
      <c r="O12049" s="6" t="str">
        <f>INDEX(lkp_Region,MATCH(tbl_Sales[[#This Row],[Suburb]],lkp_Suburb,0))</f>
        <v>Northern Metropolitan</v>
      </c>
      <c r="P12049" s="6">
        <f>MONTH(tbl_Sales[[#This Row],[Date]])</f>
        <v>9</v>
      </c>
      <c r="Q12049" s="6">
        <f>YEAR(tbl_Sales[[#This Row],[Date]])</f>
        <v>2017</v>
      </c>
    </row>
    <row r="12050" spans="1:17" x14ac:dyDescent="0.25">
      <c r="A12050" s="1">
        <v>42999</v>
      </c>
      <c r="B12050">
        <v>646000</v>
      </c>
      <c r="C12050" t="s">
        <v>2</v>
      </c>
      <c r="D12050" t="s">
        <v>12427</v>
      </c>
      <c r="E12050" t="s">
        <v>10</v>
      </c>
      <c r="F12050">
        <v>3041</v>
      </c>
      <c r="G12050">
        <v>2</v>
      </c>
      <c r="H12050">
        <v>1</v>
      </c>
      <c r="I12050">
        <v>1</v>
      </c>
      <c r="J12050">
        <v>184</v>
      </c>
      <c r="K12050">
        <v>1990</v>
      </c>
      <c r="L12050" t="s">
        <v>12224</v>
      </c>
      <c r="M12050" t="s">
        <v>121</v>
      </c>
      <c r="N12050" t="s">
        <v>49</v>
      </c>
      <c r="O12050" s="6" t="str">
        <f>INDEX(lkp_Region,MATCH(tbl_Sales[[#This Row],[Suburb]],lkp_Suburb,0))</f>
        <v>Western Metropolitan</v>
      </c>
      <c r="P12050" s="6">
        <f>MONTH(tbl_Sales[[#This Row],[Date]])</f>
        <v>9</v>
      </c>
      <c r="Q12050" s="6">
        <f>YEAR(tbl_Sales[[#This Row],[Date]])</f>
        <v>2017</v>
      </c>
    </row>
    <row r="12051" spans="1:17" x14ac:dyDescent="0.25">
      <c r="A12051" s="1">
        <v>42999</v>
      </c>
      <c r="B12051">
        <v>774000</v>
      </c>
      <c r="C12051" t="s">
        <v>13</v>
      </c>
      <c r="D12051" t="s">
        <v>12429</v>
      </c>
      <c r="E12051" t="s">
        <v>10</v>
      </c>
      <c r="F12051">
        <v>3167</v>
      </c>
      <c r="G12051">
        <v>4</v>
      </c>
      <c r="H12051">
        <v>2</v>
      </c>
      <c r="I12051">
        <v>2</v>
      </c>
      <c r="J12051">
        <v>0</v>
      </c>
      <c r="K12051">
        <v>2000</v>
      </c>
      <c r="L12051" t="s">
        <v>12225</v>
      </c>
      <c r="M12051" t="s">
        <v>43</v>
      </c>
      <c r="N12051" t="s">
        <v>31</v>
      </c>
      <c r="O12051" s="6" t="str">
        <f>INDEX(lkp_Region,MATCH(tbl_Sales[[#This Row],[Suburb]],lkp_Suburb,0))</f>
        <v>South-Eastern Metropolitan</v>
      </c>
      <c r="P12051" s="6">
        <f>MONTH(tbl_Sales[[#This Row],[Date]])</f>
        <v>9</v>
      </c>
      <c r="Q12051" s="6">
        <f>YEAR(tbl_Sales[[#This Row],[Date]])</f>
        <v>2017</v>
      </c>
    </row>
    <row r="12052" spans="1:17" x14ac:dyDescent="0.25">
      <c r="A12052" s="1">
        <v>42999</v>
      </c>
      <c r="B12052">
        <v>960000</v>
      </c>
      <c r="C12052" t="s">
        <v>13</v>
      </c>
      <c r="D12052" t="s">
        <v>12427</v>
      </c>
      <c r="E12052" t="s">
        <v>10</v>
      </c>
      <c r="F12052">
        <v>3150</v>
      </c>
      <c r="G12052">
        <v>2</v>
      </c>
      <c r="H12052">
        <v>1</v>
      </c>
      <c r="I12052">
        <v>1</v>
      </c>
      <c r="J12052">
        <v>229</v>
      </c>
      <c r="K12052">
        <v>1990</v>
      </c>
      <c r="L12052" t="s">
        <v>12226</v>
      </c>
      <c r="M12052" t="s">
        <v>8079</v>
      </c>
      <c r="N12052" t="s">
        <v>31</v>
      </c>
      <c r="O12052" s="6" t="str">
        <f>INDEX(lkp_Region,MATCH(tbl_Sales[[#This Row],[Suburb]],lkp_Suburb,0))</f>
        <v>Eastern Metropolitan</v>
      </c>
      <c r="P12052" s="6">
        <f>MONTH(tbl_Sales[[#This Row],[Date]])</f>
        <v>9</v>
      </c>
      <c r="Q12052" s="6">
        <f>YEAR(tbl_Sales[[#This Row],[Date]])</f>
        <v>2017</v>
      </c>
    </row>
    <row r="12053" spans="1:17" x14ac:dyDescent="0.25">
      <c r="A12053" s="1">
        <v>42999</v>
      </c>
      <c r="B12053">
        <v>1908000</v>
      </c>
      <c r="C12053" t="s">
        <v>2</v>
      </c>
      <c r="D12053" t="s">
        <v>12423</v>
      </c>
      <c r="E12053" t="s">
        <v>10</v>
      </c>
      <c r="F12053">
        <v>3150</v>
      </c>
      <c r="G12053">
        <v>3</v>
      </c>
      <c r="H12053">
        <v>1</v>
      </c>
      <c r="I12053">
        <v>2</v>
      </c>
      <c r="J12053">
        <v>778</v>
      </c>
      <c r="L12053" t="s">
        <v>12227</v>
      </c>
      <c r="M12053" t="s">
        <v>8079</v>
      </c>
      <c r="N12053" t="s">
        <v>31</v>
      </c>
      <c r="O12053" s="6" t="str">
        <f>INDEX(lkp_Region,MATCH(tbl_Sales[[#This Row],[Suburb]],lkp_Suburb,0))</f>
        <v>Eastern Metropolitan</v>
      </c>
      <c r="P12053" s="6">
        <f>MONTH(tbl_Sales[[#This Row],[Date]])</f>
        <v>9</v>
      </c>
      <c r="Q12053" s="6">
        <f>YEAR(tbl_Sales[[#This Row],[Date]])</f>
        <v>2017</v>
      </c>
    </row>
    <row r="12054" spans="1:17" x14ac:dyDescent="0.25">
      <c r="A12054" s="1">
        <v>42999</v>
      </c>
      <c r="B12054">
        <v>681000</v>
      </c>
      <c r="C12054" t="s">
        <v>13</v>
      </c>
      <c r="D12054" t="s">
        <v>12431</v>
      </c>
      <c r="E12054" t="s">
        <v>10</v>
      </c>
      <c r="F12054">
        <v>3051</v>
      </c>
      <c r="G12054">
        <v>3</v>
      </c>
      <c r="H12054">
        <v>1</v>
      </c>
      <c r="I12054">
        <v>1</v>
      </c>
      <c r="J12054">
        <v>1843</v>
      </c>
      <c r="K12054">
        <v>1960</v>
      </c>
      <c r="L12054" t="s">
        <v>12228</v>
      </c>
      <c r="M12054" t="s">
        <v>915</v>
      </c>
      <c r="N12054" t="s">
        <v>88</v>
      </c>
      <c r="O12054" s="6" t="str">
        <f>INDEX(lkp_Region,MATCH(tbl_Sales[[#This Row],[Suburb]],lkp_Suburb,0))</f>
        <v>Northern Metropolitan</v>
      </c>
      <c r="P12054" s="6">
        <f>MONTH(tbl_Sales[[#This Row],[Date]])</f>
        <v>9</v>
      </c>
      <c r="Q12054" s="6">
        <f>YEAR(tbl_Sales[[#This Row],[Date]])</f>
        <v>2017</v>
      </c>
    </row>
    <row r="12055" spans="1:17" x14ac:dyDescent="0.25">
      <c r="A12055" s="1">
        <v>42999</v>
      </c>
      <c r="B12055">
        <v>629000</v>
      </c>
      <c r="C12055" t="s">
        <v>2</v>
      </c>
      <c r="D12055" t="s">
        <v>12423</v>
      </c>
      <c r="E12055" t="s">
        <v>5</v>
      </c>
      <c r="F12055">
        <v>3043</v>
      </c>
      <c r="G12055">
        <v>3</v>
      </c>
      <c r="H12055">
        <v>1</v>
      </c>
      <c r="I12055">
        <v>2</v>
      </c>
      <c r="J12055">
        <v>552</v>
      </c>
      <c r="K12055">
        <v>1980</v>
      </c>
      <c r="L12055" t="s">
        <v>12229</v>
      </c>
      <c r="M12055" t="s">
        <v>7626</v>
      </c>
      <c r="N12055" t="s">
        <v>195</v>
      </c>
      <c r="O12055" s="6" t="str">
        <f>INDEX(lkp_Region,MATCH(tbl_Sales[[#This Row],[Suburb]],lkp_Suburb,0))</f>
        <v>Western Metropolitan</v>
      </c>
      <c r="P12055" s="6">
        <f>MONTH(tbl_Sales[[#This Row],[Date]])</f>
        <v>9</v>
      </c>
      <c r="Q12055" s="6">
        <f>YEAR(tbl_Sales[[#This Row],[Date]])</f>
        <v>2017</v>
      </c>
    </row>
    <row r="12056" spans="1:17" x14ac:dyDescent="0.25">
      <c r="A12056" s="1">
        <v>42999</v>
      </c>
      <c r="B12056">
        <v>660000</v>
      </c>
      <c r="C12056" t="s">
        <v>2</v>
      </c>
      <c r="D12056" t="s">
        <v>12425</v>
      </c>
      <c r="E12056" t="s">
        <v>10</v>
      </c>
      <c r="F12056">
        <v>3064</v>
      </c>
      <c r="G12056">
        <v>3</v>
      </c>
      <c r="H12056">
        <v>2</v>
      </c>
      <c r="I12056">
        <v>3</v>
      </c>
      <c r="J12056">
        <v>618</v>
      </c>
      <c r="K12056">
        <v>2014</v>
      </c>
      <c r="L12056" t="s">
        <v>12230</v>
      </c>
      <c r="M12056" t="s">
        <v>7797</v>
      </c>
      <c r="N12056" t="s">
        <v>195</v>
      </c>
      <c r="O12056" s="6" t="str">
        <f>INDEX(lkp_Region,MATCH(tbl_Sales[[#This Row],[Suburb]],lkp_Suburb,0))</f>
        <v>Northern Metropolitan</v>
      </c>
      <c r="P12056" s="6">
        <f>MONTH(tbl_Sales[[#This Row],[Date]])</f>
        <v>9</v>
      </c>
      <c r="Q12056" s="6">
        <f>YEAR(tbl_Sales[[#This Row],[Date]])</f>
        <v>2017</v>
      </c>
    </row>
    <row r="12057" spans="1:17" x14ac:dyDescent="0.25">
      <c r="A12057" s="1">
        <v>42999</v>
      </c>
      <c r="B12057">
        <v>515000</v>
      </c>
      <c r="C12057" t="s">
        <v>13</v>
      </c>
      <c r="D12057" t="s">
        <v>12428</v>
      </c>
      <c r="E12057" t="s">
        <v>5</v>
      </c>
      <c r="F12057">
        <v>3012</v>
      </c>
      <c r="G12057">
        <v>2</v>
      </c>
      <c r="H12057">
        <v>1</v>
      </c>
      <c r="I12057">
        <v>2</v>
      </c>
      <c r="J12057">
        <v>159</v>
      </c>
      <c r="K12057">
        <v>2012</v>
      </c>
      <c r="L12057" t="s">
        <v>12231</v>
      </c>
      <c r="M12057" t="s">
        <v>3131</v>
      </c>
      <c r="N12057" t="s">
        <v>69</v>
      </c>
      <c r="O12057" s="6" t="str">
        <f>INDEX(lkp_Region,MATCH(tbl_Sales[[#This Row],[Suburb]],lkp_Suburb,0))</f>
        <v>Western Metropolitan</v>
      </c>
      <c r="P12057" s="6">
        <f>MONTH(tbl_Sales[[#This Row],[Date]])</f>
        <v>9</v>
      </c>
      <c r="Q12057" s="6">
        <f>YEAR(tbl_Sales[[#This Row],[Date]])</f>
        <v>2017</v>
      </c>
    </row>
    <row r="12058" spans="1:17" x14ac:dyDescent="0.25">
      <c r="A12058" s="1">
        <v>42999</v>
      </c>
      <c r="B12058">
        <v>1050000</v>
      </c>
      <c r="C12058" t="s">
        <v>2</v>
      </c>
      <c r="D12058" t="s">
        <v>12424</v>
      </c>
      <c r="E12058" t="s">
        <v>5</v>
      </c>
      <c r="F12058">
        <v>3016</v>
      </c>
      <c r="G12058">
        <v>3</v>
      </c>
      <c r="H12058">
        <v>1</v>
      </c>
      <c r="I12058">
        <v>0</v>
      </c>
      <c r="J12058">
        <v>179</v>
      </c>
      <c r="K12058">
        <v>1890</v>
      </c>
      <c r="L12058" t="s">
        <v>12232</v>
      </c>
      <c r="M12058" t="s">
        <v>196</v>
      </c>
      <c r="N12058" t="s">
        <v>69</v>
      </c>
      <c r="O12058" s="6" t="str">
        <f>INDEX(lkp_Region,MATCH(tbl_Sales[[#This Row],[Suburb]],lkp_Suburb,0))</f>
        <v>Western Metropolitan</v>
      </c>
      <c r="P12058" s="6">
        <f>MONTH(tbl_Sales[[#This Row],[Date]])</f>
        <v>9</v>
      </c>
      <c r="Q12058" s="6">
        <f>YEAR(tbl_Sales[[#This Row],[Date]])</f>
        <v>2017</v>
      </c>
    </row>
    <row r="12059" spans="1:17" x14ac:dyDescent="0.25">
      <c r="A12059" s="1">
        <v>42999</v>
      </c>
      <c r="B12059">
        <v>454000</v>
      </c>
      <c r="C12059" t="s">
        <v>13</v>
      </c>
      <c r="D12059" t="s">
        <v>12427</v>
      </c>
      <c r="E12059" t="s">
        <v>10</v>
      </c>
      <c r="F12059">
        <v>3204</v>
      </c>
      <c r="G12059">
        <v>1</v>
      </c>
      <c r="H12059">
        <v>1</v>
      </c>
      <c r="I12059">
        <v>1</v>
      </c>
      <c r="J12059">
        <v>1006</v>
      </c>
      <c r="K12059">
        <v>2010</v>
      </c>
      <c r="L12059" t="s">
        <v>12233</v>
      </c>
      <c r="M12059" t="s">
        <v>63</v>
      </c>
      <c r="N12059" t="s">
        <v>57</v>
      </c>
      <c r="O12059" s="6" t="str">
        <f>INDEX(lkp_Region,MATCH(tbl_Sales[[#This Row],[Suburb]],lkp_Suburb,0))</f>
        <v>Southern Metropolitan</v>
      </c>
      <c r="P12059" s="6">
        <f>MONTH(tbl_Sales[[#This Row],[Date]])</f>
        <v>9</v>
      </c>
      <c r="Q12059" s="6">
        <f>YEAR(tbl_Sales[[#This Row],[Date]])</f>
        <v>2017</v>
      </c>
    </row>
    <row r="12060" spans="1:17" x14ac:dyDescent="0.25">
      <c r="A12060" s="1">
        <v>42999</v>
      </c>
      <c r="B12060">
        <v>1965000</v>
      </c>
      <c r="C12060" t="s">
        <v>2</v>
      </c>
      <c r="D12060" t="s">
        <v>12427</v>
      </c>
      <c r="E12060" t="s">
        <v>10</v>
      </c>
      <c r="F12060">
        <v>3163</v>
      </c>
      <c r="G12060">
        <v>3</v>
      </c>
      <c r="H12060">
        <v>2</v>
      </c>
      <c r="I12060">
        <v>3</v>
      </c>
      <c r="J12060">
        <v>926</v>
      </c>
      <c r="L12060" t="s">
        <v>12234</v>
      </c>
      <c r="M12060" t="s">
        <v>225</v>
      </c>
      <c r="N12060" t="s">
        <v>57</v>
      </c>
      <c r="O12060" s="6" t="str">
        <f>INDEX(lkp_Region,MATCH(tbl_Sales[[#This Row],[Suburb]],lkp_Suburb,0))</f>
        <v>Southern Metropolitan</v>
      </c>
      <c r="P12060" s="6">
        <f>MONTH(tbl_Sales[[#This Row],[Date]])</f>
        <v>9</v>
      </c>
      <c r="Q12060" s="6">
        <f>YEAR(tbl_Sales[[#This Row],[Date]])</f>
        <v>2017</v>
      </c>
    </row>
    <row r="12061" spans="1:17" x14ac:dyDescent="0.25">
      <c r="A12061" s="1">
        <v>42999</v>
      </c>
      <c r="B12061">
        <v>1150000</v>
      </c>
      <c r="C12061" t="s">
        <v>2</v>
      </c>
      <c r="D12061" t="s">
        <v>12432</v>
      </c>
      <c r="E12061" t="s">
        <v>5</v>
      </c>
      <c r="F12061">
        <v>3072</v>
      </c>
      <c r="G12061">
        <v>3</v>
      </c>
      <c r="H12061">
        <v>1</v>
      </c>
      <c r="I12061">
        <v>0</v>
      </c>
      <c r="J12061">
        <v>502</v>
      </c>
      <c r="L12061" t="s">
        <v>11229</v>
      </c>
      <c r="M12061" t="s">
        <v>97</v>
      </c>
      <c r="N12061" t="s">
        <v>62</v>
      </c>
      <c r="O12061" s="6" t="str">
        <f>INDEX(lkp_Region,MATCH(tbl_Sales[[#This Row],[Suburb]],lkp_Suburb,0))</f>
        <v>Northern Metropolitan</v>
      </c>
      <c r="P12061" s="6">
        <f>MONTH(tbl_Sales[[#This Row],[Date]])</f>
        <v>9</v>
      </c>
      <c r="Q12061" s="6">
        <f>YEAR(tbl_Sales[[#This Row],[Date]])</f>
        <v>2017</v>
      </c>
    </row>
    <row r="12062" spans="1:17" x14ac:dyDescent="0.25">
      <c r="A12062" s="1">
        <v>42999</v>
      </c>
      <c r="B12062">
        <v>3350000</v>
      </c>
      <c r="C12062" t="s">
        <v>2</v>
      </c>
      <c r="D12062" t="s">
        <v>12429</v>
      </c>
      <c r="E12062" t="s">
        <v>5</v>
      </c>
      <c r="F12062">
        <v>3191</v>
      </c>
      <c r="G12062">
        <v>5</v>
      </c>
      <c r="H12062">
        <v>4</v>
      </c>
      <c r="I12062">
        <v>4</v>
      </c>
      <c r="J12062">
        <v>700</v>
      </c>
      <c r="L12062" t="s">
        <v>12235</v>
      </c>
      <c r="M12062" t="s">
        <v>7562</v>
      </c>
      <c r="N12062" t="s">
        <v>107</v>
      </c>
      <c r="O12062" s="6" t="str">
        <f>INDEX(lkp_Region,MATCH(tbl_Sales[[#This Row],[Suburb]],lkp_Suburb,0))</f>
        <v>Southern Metropolitan</v>
      </c>
      <c r="P12062" s="6">
        <f>MONTH(tbl_Sales[[#This Row],[Date]])</f>
        <v>9</v>
      </c>
      <c r="Q12062" s="6">
        <f>YEAR(tbl_Sales[[#This Row],[Date]])</f>
        <v>2017</v>
      </c>
    </row>
    <row r="12063" spans="1:17" x14ac:dyDescent="0.25">
      <c r="A12063" s="1">
        <v>42999</v>
      </c>
      <c r="B12063">
        <v>1028000</v>
      </c>
      <c r="C12063" t="s">
        <v>2</v>
      </c>
      <c r="D12063" t="s">
        <v>12424</v>
      </c>
      <c r="E12063" t="s">
        <v>10</v>
      </c>
      <c r="F12063">
        <v>3088</v>
      </c>
      <c r="G12063">
        <v>4</v>
      </c>
      <c r="H12063">
        <v>3</v>
      </c>
      <c r="I12063">
        <v>4</v>
      </c>
      <c r="J12063">
        <v>925</v>
      </c>
      <c r="L12063" t="s">
        <v>12236</v>
      </c>
      <c r="M12063" t="s">
        <v>7635</v>
      </c>
      <c r="N12063" t="s">
        <v>150</v>
      </c>
      <c r="O12063" s="6" t="str">
        <f>INDEX(lkp_Region,MATCH(tbl_Sales[[#This Row],[Suburb]],lkp_Suburb,0))</f>
        <v>Northern Metropolitan</v>
      </c>
      <c r="P12063" s="6">
        <f>MONTH(tbl_Sales[[#This Row],[Date]])</f>
        <v>9</v>
      </c>
      <c r="Q12063" s="6">
        <f>YEAR(tbl_Sales[[#This Row],[Date]])</f>
        <v>2017</v>
      </c>
    </row>
    <row r="12064" spans="1:17" x14ac:dyDescent="0.25">
      <c r="A12064" s="1">
        <v>43000</v>
      </c>
      <c r="B12064">
        <v>456000</v>
      </c>
      <c r="C12064" t="s">
        <v>13</v>
      </c>
      <c r="D12064" t="s">
        <v>12428</v>
      </c>
      <c r="E12064" t="s">
        <v>5</v>
      </c>
      <c r="F12064">
        <v>3065</v>
      </c>
      <c r="G12064">
        <v>1</v>
      </c>
      <c r="H12064">
        <v>1</v>
      </c>
      <c r="I12064">
        <v>1</v>
      </c>
      <c r="J12064">
        <v>0</v>
      </c>
      <c r="K12064">
        <v>2011</v>
      </c>
      <c r="L12064" t="s">
        <v>12237</v>
      </c>
      <c r="M12064" t="s">
        <v>427</v>
      </c>
      <c r="N12064" t="s">
        <v>8</v>
      </c>
      <c r="O12064" s="6" t="str">
        <f>INDEX(lkp_Region,MATCH(tbl_Sales[[#This Row],[Suburb]],lkp_Suburb,0))</f>
        <v>Northern Metropolitan</v>
      </c>
      <c r="P12064" s="6">
        <f>MONTH(tbl_Sales[[#This Row],[Date]])</f>
        <v>9</v>
      </c>
      <c r="Q12064" s="6">
        <f>YEAR(tbl_Sales[[#This Row],[Date]])</f>
        <v>2017</v>
      </c>
    </row>
    <row r="12065" spans="1:17" x14ac:dyDescent="0.25">
      <c r="A12065" s="1">
        <v>43000</v>
      </c>
      <c r="B12065">
        <v>345000</v>
      </c>
      <c r="C12065" t="s">
        <v>51</v>
      </c>
      <c r="D12065" t="s">
        <v>12424</v>
      </c>
      <c r="E12065" t="s">
        <v>5</v>
      </c>
      <c r="F12065">
        <v>3752</v>
      </c>
      <c r="G12065">
        <v>2</v>
      </c>
      <c r="H12065">
        <v>1</v>
      </c>
      <c r="I12065">
        <v>1</v>
      </c>
      <c r="J12065">
        <v>305</v>
      </c>
      <c r="K12065">
        <v>1999</v>
      </c>
      <c r="L12065" t="s">
        <v>12238</v>
      </c>
      <c r="M12065" t="s">
        <v>7513</v>
      </c>
      <c r="N12065" t="s">
        <v>7515</v>
      </c>
      <c r="O12065" s="6" t="str">
        <f>INDEX(lkp_Region,MATCH(tbl_Sales[[#This Row],[Suburb]],lkp_Suburb,0))</f>
        <v>Northern Metropolitan</v>
      </c>
      <c r="P12065" s="6">
        <f>MONTH(tbl_Sales[[#This Row],[Date]])</f>
        <v>9</v>
      </c>
      <c r="Q12065" s="6">
        <f>YEAR(tbl_Sales[[#This Row],[Date]])</f>
        <v>2017</v>
      </c>
    </row>
    <row r="12066" spans="1:17" x14ac:dyDescent="0.25">
      <c r="A12066" s="1">
        <v>43000</v>
      </c>
      <c r="B12066">
        <v>1390000</v>
      </c>
      <c r="C12066" t="s">
        <v>2</v>
      </c>
      <c r="D12066" t="s">
        <v>12429</v>
      </c>
      <c r="E12066" t="s">
        <v>10</v>
      </c>
      <c r="F12066">
        <v>3167</v>
      </c>
      <c r="G12066">
        <v>4</v>
      </c>
      <c r="H12066">
        <v>2</v>
      </c>
      <c r="I12066">
        <v>2</v>
      </c>
      <c r="J12066">
        <v>558</v>
      </c>
      <c r="K12066">
        <v>2010</v>
      </c>
      <c r="L12066" t="s">
        <v>12239</v>
      </c>
      <c r="M12066" t="s">
        <v>43</v>
      </c>
      <c r="N12066" t="s">
        <v>31</v>
      </c>
      <c r="O12066" s="6" t="str">
        <f>INDEX(lkp_Region,MATCH(tbl_Sales[[#This Row],[Suburb]],lkp_Suburb,0))</f>
        <v>South-Eastern Metropolitan</v>
      </c>
      <c r="P12066" s="6">
        <f>MONTH(tbl_Sales[[#This Row],[Date]])</f>
        <v>9</v>
      </c>
      <c r="Q12066" s="6">
        <f>YEAR(tbl_Sales[[#This Row],[Date]])</f>
        <v>2017</v>
      </c>
    </row>
    <row r="12067" spans="1:17" x14ac:dyDescent="0.25">
      <c r="A12067" s="1">
        <v>43000</v>
      </c>
      <c r="B12067">
        <v>605500</v>
      </c>
      <c r="C12067" t="s">
        <v>2</v>
      </c>
      <c r="D12067" t="s">
        <v>12426</v>
      </c>
      <c r="E12067" t="s">
        <v>10</v>
      </c>
      <c r="F12067">
        <v>3037</v>
      </c>
      <c r="G12067">
        <v>4</v>
      </c>
      <c r="H12067">
        <v>2</v>
      </c>
      <c r="I12067">
        <v>2</v>
      </c>
      <c r="J12067">
        <v>724</v>
      </c>
      <c r="K12067">
        <v>2002</v>
      </c>
      <c r="L12067" t="s">
        <v>12240</v>
      </c>
      <c r="M12067" t="s">
        <v>7540</v>
      </c>
      <c r="N12067" t="s">
        <v>7542</v>
      </c>
      <c r="O12067" s="6" t="str">
        <f>INDEX(lkp_Region,MATCH(tbl_Sales[[#This Row],[Suburb]],lkp_Suburb,0))</f>
        <v>Western Metropolitan</v>
      </c>
      <c r="P12067" s="6">
        <f>MONTH(tbl_Sales[[#This Row],[Date]])</f>
        <v>9</v>
      </c>
      <c r="Q12067" s="6">
        <f>YEAR(tbl_Sales[[#This Row],[Date]])</f>
        <v>2017</v>
      </c>
    </row>
    <row r="12068" spans="1:17" x14ac:dyDescent="0.25">
      <c r="A12068" s="1">
        <v>43000</v>
      </c>
      <c r="B12068">
        <v>1270500</v>
      </c>
      <c r="C12068" t="s">
        <v>2</v>
      </c>
      <c r="D12068" t="s">
        <v>12431</v>
      </c>
      <c r="E12068" t="s">
        <v>10</v>
      </c>
      <c r="F12068">
        <v>3135</v>
      </c>
      <c r="G12068">
        <v>4</v>
      </c>
      <c r="H12068">
        <v>2</v>
      </c>
      <c r="I12068">
        <v>3</v>
      </c>
      <c r="J12068">
        <v>801</v>
      </c>
      <c r="K12068">
        <v>1957</v>
      </c>
      <c r="L12068" t="s">
        <v>12241</v>
      </c>
      <c r="M12068" t="s">
        <v>7763</v>
      </c>
      <c r="N12068" t="s">
        <v>7588</v>
      </c>
      <c r="O12068" s="6" t="str">
        <f>INDEX(lkp_Region,MATCH(tbl_Sales[[#This Row],[Suburb]],lkp_Suburb,0))</f>
        <v>Eastern Metropolitan</v>
      </c>
      <c r="P12068" s="6">
        <f>MONTH(tbl_Sales[[#This Row],[Date]])</f>
        <v>9</v>
      </c>
      <c r="Q12068" s="6">
        <f>YEAR(tbl_Sales[[#This Row],[Date]])</f>
        <v>2017</v>
      </c>
    </row>
    <row r="12069" spans="1:17" x14ac:dyDescent="0.25">
      <c r="A12069" s="1">
        <v>43000</v>
      </c>
      <c r="B12069">
        <v>440000</v>
      </c>
      <c r="C12069" t="s">
        <v>13</v>
      </c>
      <c r="D12069" t="s">
        <v>12429</v>
      </c>
      <c r="E12069" t="s">
        <v>5</v>
      </c>
      <c r="F12069">
        <v>3032</v>
      </c>
      <c r="G12069">
        <v>2</v>
      </c>
      <c r="H12069">
        <v>1</v>
      </c>
      <c r="I12069">
        <v>2</v>
      </c>
      <c r="J12069">
        <v>0</v>
      </c>
      <c r="K12069">
        <v>2003</v>
      </c>
      <c r="L12069" t="s">
        <v>12242</v>
      </c>
      <c r="M12069" t="s">
        <v>21</v>
      </c>
      <c r="N12069" t="s">
        <v>21</v>
      </c>
      <c r="O12069" s="6" t="str">
        <f>INDEX(lkp_Region,MATCH(tbl_Sales[[#This Row],[Suburb]],lkp_Suburb,0))</f>
        <v>Western Metropolitan</v>
      </c>
      <c r="P12069" s="6">
        <f>MONTH(tbl_Sales[[#This Row],[Date]])</f>
        <v>9</v>
      </c>
      <c r="Q12069" s="6">
        <f>YEAR(tbl_Sales[[#This Row],[Date]])</f>
        <v>2017</v>
      </c>
    </row>
    <row r="12070" spans="1:17" x14ac:dyDescent="0.25">
      <c r="A12070" s="1">
        <v>43000</v>
      </c>
      <c r="B12070">
        <v>612000</v>
      </c>
      <c r="C12070" t="s">
        <v>13</v>
      </c>
      <c r="D12070" t="s">
        <v>12429</v>
      </c>
      <c r="E12070" t="s">
        <v>10</v>
      </c>
      <c r="F12070">
        <v>3172</v>
      </c>
      <c r="G12070">
        <v>2</v>
      </c>
      <c r="H12070">
        <v>1</v>
      </c>
      <c r="I12070">
        <v>1</v>
      </c>
      <c r="J12070">
        <v>197</v>
      </c>
      <c r="K12070">
        <v>1975</v>
      </c>
      <c r="L12070" t="s">
        <v>12243</v>
      </c>
      <c r="M12070" t="s">
        <v>8147</v>
      </c>
      <c r="N12070" t="s">
        <v>45</v>
      </c>
      <c r="O12070" s="6" t="str">
        <f>INDEX(lkp_Region,MATCH(tbl_Sales[[#This Row],[Suburb]],lkp_Suburb,0))</f>
        <v>South-Eastern Metropolitan</v>
      </c>
      <c r="P12070" s="6">
        <f>MONTH(tbl_Sales[[#This Row],[Date]])</f>
        <v>9</v>
      </c>
      <c r="Q12070" s="6">
        <f>YEAR(tbl_Sales[[#This Row],[Date]])</f>
        <v>2017</v>
      </c>
    </row>
    <row r="12071" spans="1:17" x14ac:dyDescent="0.25">
      <c r="A12071" s="1">
        <v>43000</v>
      </c>
      <c r="B12071">
        <v>1206000</v>
      </c>
      <c r="C12071" t="s">
        <v>51</v>
      </c>
      <c r="D12071" t="s">
        <v>12429</v>
      </c>
      <c r="E12071" t="s">
        <v>10</v>
      </c>
      <c r="F12071">
        <v>3195</v>
      </c>
      <c r="G12071">
        <v>3</v>
      </c>
      <c r="H12071">
        <v>2</v>
      </c>
      <c r="I12071">
        <v>2</v>
      </c>
      <c r="J12071">
        <v>300</v>
      </c>
      <c r="L12071" t="s">
        <v>12244</v>
      </c>
      <c r="M12071" t="s">
        <v>7624</v>
      </c>
      <c r="N12071" t="s">
        <v>45</v>
      </c>
      <c r="O12071" s="6" t="str">
        <f>INDEX(lkp_Region,MATCH(tbl_Sales[[#This Row],[Suburb]],lkp_Suburb,0))</f>
        <v>South-Eastern Metropolitan</v>
      </c>
      <c r="P12071" s="6">
        <f>MONTH(tbl_Sales[[#This Row],[Date]])</f>
        <v>9</v>
      </c>
      <c r="Q12071" s="6">
        <f>YEAR(tbl_Sales[[#This Row],[Date]])</f>
        <v>2017</v>
      </c>
    </row>
    <row r="12072" spans="1:17" x14ac:dyDescent="0.25">
      <c r="A12072" s="1">
        <v>43000</v>
      </c>
      <c r="B12072">
        <v>410000</v>
      </c>
      <c r="C12072" t="s">
        <v>2</v>
      </c>
      <c r="D12072" t="s">
        <v>12423</v>
      </c>
      <c r="E12072" t="s">
        <v>5</v>
      </c>
      <c r="F12072">
        <v>3049</v>
      </c>
      <c r="G12072">
        <v>3</v>
      </c>
      <c r="H12072">
        <v>1</v>
      </c>
      <c r="I12072">
        <v>2</v>
      </c>
      <c r="J12072">
        <v>542</v>
      </c>
      <c r="K12072">
        <v>1970</v>
      </c>
      <c r="L12072" t="s">
        <v>12245</v>
      </c>
      <c r="M12072" t="s">
        <v>8418</v>
      </c>
      <c r="N12072" t="s">
        <v>195</v>
      </c>
      <c r="O12072" s="6" t="str">
        <f>INDEX(lkp_Region,MATCH(tbl_Sales[[#This Row],[Suburb]],lkp_Suburb,0))</f>
        <v>Northern Metropolitan</v>
      </c>
      <c r="P12072" s="6">
        <f>MONTH(tbl_Sales[[#This Row],[Date]])</f>
        <v>9</v>
      </c>
      <c r="Q12072" s="6">
        <f>YEAR(tbl_Sales[[#This Row],[Date]])</f>
        <v>2017</v>
      </c>
    </row>
    <row r="12073" spans="1:17" x14ac:dyDescent="0.25">
      <c r="A12073" s="1">
        <v>43000</v>
      </c>
      <c r="B12073">
        <v>500000</v>
      </c>
      <c r="C12073" t="s">
        <v>2</v>
      </c>
      <c r="D12073" t="s">
        <v>12425</v>
      </c>
      <c r="E12073" t="s">
        <v>5</v>
      </c>
      <c r="F12073">
        <v>3043</v>
      </c>
      <c r="G12073">
        <v>3</v>
      </c>
      <c r="H12073">
        <v>1</v>
      </c>
      <c r="I12073">
        <v>1</v>
      </c>
      <c r="J12073">
        <v>268</v>
      </c>
      <c r="L12073" t="s">
        <v>12246</v>
      </c>
      <c r="M12073" t="s">
        <v>7892</v>
      </c>
      <c r="N12073" t="s">
        <v>195</v>
      </c>
      <c r="O12073" s="6" t="str">
        <f>INDEX(lkp_Region,MATCH(tbl_Sales[[#This Row],[Suburb]],lkp_Suburb,0))</f>
        <v>Western Metropolitan</v>
      </c>
      <c r="P12073" s="6">
        <f>MONTH(tbl_Sales[[#This Row],[Date]])</f>
        <v>9</v>
      </c>
      <c r="Q12073" s="6">
        <f>YEAR(tbl_Sales[[#This Row],[Date]])</f>
        <v>2017</v>
      </c>
    </row>
    <row r="12074" spans="1:17" x14ac:dyDescent="0.25">
      <c r="A12074" s="1">
        <v>43000</v>
      </c>
      <c r="B12074">
        <v>631000</v>
      </c>
      <c r="C12074" t="s">
        <v>2</v>
      </c>
      <c r="D12074" t="s">
        <v>12426</v>
      </c>
      <c r="E12074" t="s">
        <v>10</v>
      </c>
      <c r="F12074">
        <v>3047</v>
      </c>
      <c r="G12074">
        <v>4</v>
      </c>
      <c r="H12074">
        <v>2</v>
      </c>
      <c r="I12074">
        <v>2</v>
      </c>
      <c r="J12074">
        <v>696</v>
      </c>
      <c r="K12074">
        <v>1960</v>
      </c>
      <c r="L12074" t="s">
        <v>12247</v>
      </c>
      <c r="M12074" t="s">
        <v>7915</v>
      </c>
      <c r="N12074" t="s">
        <v>195</v>
      </c>
      <c r="O12074" s="6" t="str">
        <f>INDEX(lkp_Region,MATCH(tbl_Sales[[#This Row],[Suburb]],lkp_Suburb,0))</f>
        <v>Northern Metropolitan</v>
      </c>
      <c r="P12074" s="6">
        <f>MONTH(tbl_Sales[[#This Row],[Date]])</f>
        <v>9</v>
      </c>
      <c r="Q12074" s="6">
        <f>YEAR(tbl_Sales[[#This Row],[Date]])</f>
        <v>2017</v>
      </c>
    </row>
    <row r="12075" spans="1:17" x14ac:dyDescent="0.25">
      <c r="A12075" s="1">
        <v>43000</v>
      </c>
      <c r="B12075">
        <v>1225000</v>
      </c>
      <c r="C12075" t="s">
        <v>2</v>
      </c>
      <c r="D12075" t="s">
        <v>12423</v>
      </c>
      <c r="E12075" t="s">
        <v>10</v>
      </c>
      <c r="F12075">
        <v>3018</v>
      </c>
      <c r="G12075">
        <v>3</v>
      </c>
      <c r="H12075">
        <v>1</v>
      </c>
      <c r="I12075">
        <v>1</v>
      </c>
      <c r="J12075">
        <v>697</v>
      </c>
      <c r="K12075">
        <v>1970</v>
      </c>
      <c r="L12075" t="s">
        <v>12248</v>
      </c>
      <c r="M12075" t="s">
        <v>67</v>
      </c>
      <c r="N12075" t="s">
        <v>69</v>
      </c>
      <c r="O12075" s="6" t="str">
        <f>INDEX(lkp_Region,MATCH(tbl_Sales[[#This Row],[Suburb]],lkp_Suburb,0))</f>
        <v>Western Metropolitan</v>
      </c>
      <c r="P12075" s="6">
        <f>MONTH(tbl_Sales[[#This Row],[Date]])</f>
        <v>9</v>
      </c>
      <c r="Q12075" s="6">
        <f>YEAR(tbl_Sales[[#This Row],[Date]])</f>
        <v>2017</v>
      </c>
    </row>
    <row r="12076" spans="1:17" x14ac:dyDescent="0.25">
      <c r="A12076" s="1">
        <v>43000</v>
      </c>
      <c r="B12076">
        <v>617000</v>
      </c>
      <c r="C12076" t="s">
        <v>13</v>
      </c>
      <c r="D12076" t="s">
        <v>12429</v>
      </c>
      <c r="E12076" t="s">
        <v>10</v>
      </c>
      <c r="F12076">
        <v>3175</v>
      </c>
      <c r="G12076">
        <v>4</v>
      </c>
      <c r="H12076">
        <v>3</v>
      </c>
      <c r="I12076">
        <v>2</v>
      </c>
      <c r="J12076">
        <v>279</v>
      </c>
      <c r="K12076">
        <v>2008</v>
      </c>
      <c r="L12076" t="s">
        <v>12249</v>
      </c>
      <c r="M12076" t="s">
        <v>8206</v>
      </c>
      <c r="N12076" t="s">
        <v>7727</v>
      </c>
      <c r="O12076" s="6" t="str">
        <f>INDEX(lkp_Region,MATCH(tbl_Sales[[#This Row],[Suburb]],lkp_Suburb,0))</f>
        <v>South-Eastern Metropolitan</v>
      </c>
      <c r="P12076" s="6">
        <f>MONTH(tbl_Sales[[#This Row],[Date]])</f>
        <v>9</v>
      </c>
      <c r="Q12076" s="6">
        <f>YEAR(tbl_Sales[[#This Row],[Date]])</f>
        <v>2017</v>
      </c>
    </row>
    <row r="12077" spans="1:17" x14ac:dyDescent="0.25">
      <c r="A12077" s="1">
        <v>43000</v>
      </c>
      <c r="B12077">
        <v>361000</v>
      </c>
      <c r="C12077" t="s">
        <v>13</v>
      </c>
      <c r="D12077" t="s">
        <v>12428</v>
      </c>
      <c r="E12077" t="s">
        <v>10</v>
      </c>
      <c r="F12077">
        <v>3161</v>
      </c>
      <c r="G12077">
        <v>1</v>
      </c>
      <c r="H12077">
        <v>1</v>
      </c>
      <c r="I12077">
        <v>1</v>
      </c>
      <c r="J12077">
        <v>60</v>
      </c>
      <c r="K12077">
        <v>1975</v>
      </c>
      <c r="L12077" t="s">
        <v>12250</v>
      </c>
      <c r="M12077" t="s">
        <v>338</v>
      </c>
      <c r="N12077" t="s">
        <v>57</v>
      </c>
      <c r="O12077" s="6" t="str">
        <f>INDEX(lkp_Region,MATCH(tbl_Sales[[#This Row],[Suburb]],lkp_Suburb,0))</f>
        <v>Southern Metropolitan</v>
      </c>
      <c r="P12077" s="6">
        <f>MONTH(tbl_Sales[[#This Row],[Date]])</f>
        <v>9</v>
      </c>
      <c r="Q12077" s="6">
        <f>YEAR(tbl_Sales[[#This Row],[Date]])</f>
        <v>2017</v>
      </c>
    </row>
    <row r="12078" spans="1:17" x14ac:dyDescent="0.25">
      <c r="A12078" s="1">
        <v>43000</v>
      </c>
      <c r="B12078">
        <v>1610000</v>
      </c>
      <c r="C12078" t="s">
        <v>2</v>
      </c>
      <c r="D12078" t="s">
        <v>12429</v>
      </c>
      <c r="E12078" t="s">
        <v>10</v>
      </c>
      <c r="F12078">
        <v>3204</v>
      </c>
      <c r="G12078">
        <v>3</v>
      </c>
      <c r="H12078">
        <v>2</v>
      </c>
      <c r="I12078">
        <v>2</v>
      </c>
      <c r="J12078">
        <v>672</v>
      </c>
      <c r="L12078" t="s">
        <v>12251</v>
      </c>
      <c r="M12078" t="s">
        <v>55</v>
      </c>
      <c r="N12078" t="s">
        <v>57</v>
      </c>
      <c r="O12078" s="6" t="str">
        <f>INDEX(lkp_Region,MATCH(tbl_Sales[[#This Row],[Suburb]],lkp_Suburb,0))</f>
        <v>Southern Metropolitan</v>
      </c>
      <c r="P12078" s="6">
        <f>MONTH(tbl_Sales[[#This Row],[Date]])</f>
        <v>9</v>
      </c>
      <c r="Q12078" s="6">
        <f>YEAR(tbl_Sales[[#This Row],[Date]])</f>
        <v>2017</v>
      </c>
    </row>
    <row r="12079" spans="1:17" x14ac:dyDescent="0.25">
      <c r="A12079" s="1">
        <v>43000</v>
      </c>
      <c r="B12079">
        <v>650000</v>
      </c>
      <c r="C12079" t="s">
        <v>2</v>
      </c>
      <c r="D12079" t="s">
        <v>12424</v>
      </c>
      <c r="E12079" t="s">
        <v>5</v>
      </c>
      <c r="F12079">
        <v>3910</v>
      </c>
      <c r="G12079">
        <v>3</v>
      </c>
      <c r="H12079">
        <v>3</v>
      </c>
      <c r="I12079">
        <v>2</v>
      </c>
      <c r="J12079">
        <v>1060</v>
      </c>
      <c r="L12079" t="s">
        <v>12252</v>
      </c>
      <c r="M12079" t="s">
        <v>7988</v>
      </c>
      <c r="N12079" t="s">
        <v>7773</v>
      </c>
      <c r="O12079" s="6" t="str">
        <f>INDEX(lkp_Region,MATCH(tbl_Sales[[#This Row],[Suburb]],lkp_Suburb,0))</f>
        <v>Eastern Victoria</v>
      </c>
      <c r="P12079" s="6">
        <f>MONTH(tbl_Sales[[#This Row],[Date]])</f>
        <v>9</v>
      </c>
      <c r="Q12079" s="6">
        <f>YEAR(tbl_Sales[[#This Row],[Date]])</f>
        <v>2017</v>
      </c>
    </row>
    <row r="12080" spans="1:17" x14ac:dyDescent="0.25">
      <c r="A12080" s="1">
        <v>43000</v>
      </c>
      <c r="B12080">
        <v>655000</v>
      </c>
      <c r="C12080" t="s">
        <v>2</v>
      </c>
      <c r="D12080" t="s">
        <v>12427</v>
      </c>
      <c r="E12080" t="s">
        <v>5</v>
      </c>
      <c r="F12080">
        <v>3199</v>
      </c>
      <c r="G12080">
        <v>3</v>
      </c>
      <c r="H12080">
        <v>2</v>
      </c>
      <c r="I12080">
        <v>1</v>
      </c>
      <c r="J12080">
        <v>680</v>
      </c>
      <c r="L12080" t="s">
        <v>12253</v>
      </c>
      <c r="M12080" t="s">
        <v>7773</v>
      </c>
      <c r="N12080" t="s">
        <v>7773</v>
      </c>
      <c r="O12080" s="6" t="str">
        <f>INDEX(lkp_Region,MATCH(tbl_Sales[[#This Row],[Suburb]],lkp_Suburb,0))</f>
        <v>South-Eastern Metropolitan</v>
      </c>
      <c r="P12080" s="6">
        <f>MONTH(tbl_Sales[[#This Row],[Date]])</f>
        <v>9</v>
      </c>
      <c r="Q12080" s="6">
        <f>YEAR(tbl_Sales[[#This Row],[Date]])</f>
        <v>2017</v>
      </c>
    </row>
    <row r="12081" spans="1:17" x14ac:dyDescent="0.25">
      <c r="A12081" s="1">
        <v>43000</v>
      </c>
      <c r="B12081">
        <v>415000</v>
      </c>
      <c r="C12081" t="s">
        <v>13</v>
      </c>
      <c r="D12081" t="s">
        <v>12427</v>
      </c>
      <c r="E12081" t="s">
        <v>5</v>
      </c>
      <c r="F12081">
        <v>3021</v>
      </c>
      <c r="G12081">
        <v>2</v>
      </c>
      <c r="H12081">
        <v>1</v>
      </c>
      <c r="I12081">
        <v>1</v>
      </c>
      <c r="J12081">
        <v>218</v>
      </c>
      <c r="L12081" t="s">
        <v>12254</v>
      </c>
      <c r="M12081" t="s">
        <v>10249</v>
      </c>
      <c r="N12081" t="s">
        <v>3</v>
      </c>
      <c r="O12081" s="6" t="str">
        <f>INDEX(lkp_Region,MATCH(tbl_Sales[[#This Row],[Suburb]],lkp_Suburb,0))</f>
        <v>Western Metropolitan</v>
      </c>
      <c r="P12081" s="6">
        <f>MONTH(tbl_Sales[[#This Row],[Date]])</f>
        <v>9</v>
      </c>
      <c r="Q12081" s="6">
        <f>YEAR(tbl_Sales[[#This Row],[Date]])</f>
        <v>2017</v>
      </c>
    </row>
    <row r="12082" spans="1:17" x14ac:dyDescent="0.25">
      <c r="A12082" s="1">
        <v>43000</v>
      </c>
      <c r="B12082">
        <v>735000</v>
      </c>
      <c r="C12082" t="s">
        <v>2</v>
      </c>
      <c r="D12082" t="s">
        <v>12428</v>
      </c>
      <c r="E12082" t="s">
        <v>5</v>
      </c>
      <c r="F12082">
        <v>3038</v>
      </c>
      <c r="G12082">
        <v>3</v>
      </c>
      <c r="H12082">
        <v>2</v>
      </c>
      <c r="I12082">
        <v>2</v>
      </c>
      <c r="J12082">
        <v>749</v>
      </c>
      <c r="K12082">
        <v>1979</v>
      </c>
      <c r="L12082" t="s">
        <v>12255</v>
      </c>
      <c r="M12082" t="s">
        <v>8094</v>
      </c>
      <c r="N12082" t="s">
        <v>3</v>
      </c>
      <c r="O12082" s="6" t="str">
        <f>INDEX(lkp_Region,MATCH(tbl_Sales[[#This Row],[Suburb]],lkp_Suburb,0))</f>
        <v>Western Metropolitan</v>
      </c>
      <c r="P12082" s="6">
        <f>MONTH(tbl_Sales[[#This Row],[Date]])</f>
        <v>9</v>
      </c>
      <c r="Q12082" s="6">
        <f>YEAR(tbl_Sales[[#This Row],[Date]])</f>
        <v>2017</v>
      </c>
    </row>
    <row r="12083" spans="1:17" x14ac:dyDescent="0.25">
      <c r="A12083" s="1">
        <v>43001</v>
      </c>
      <c r="B12083">
        <v>926000</v>
      </c>
      <c r="C12083" t="s">
        <v>2</v>
      </c>
      <c r="D12083" t="s">
        <v>12425</v>
      </c>
      <c r="E12083" t="s">
        <v>10</v>
      </c>
      <c r="F12083">
        <v>3131</v>
      </c>
      <c r="G12083">
        <v>3</v>
      </c>
      <c r="H12083">
        <v>1</v>
      </c>
      <c r="I12083">
        <v>0</v>
      </c>
      <c r="J12083">
        <v>738</v>
      </c>
      <c r="K12083">
        <v>1954</v>
      </c>
      <c r="L12083" t="s">
        <v>12256</v>
      </c>
      <c r="M12083" t="s">
        <v>7674</v>
      </c>
      <c r="N12083" t="s">
        <v>14</v>
      </c>
      <c r="O12083" s="6" t="str">
        <f>INDEX(lkp_Region,MATCH(tbl_Sales[[#This Row],[Suburb]],lkp_Suburb,0))</f>
        <v>Eastern Metropolitan</v>
      </c>
      <c r="P12083" s="6">
        <f>MONTH(tbl_Sales[[#This Row],[Date]])</f>
        <v>9</v>
      </c>
      <c r="Q12083" s="6">
        <f>YEAR(tbl_Sales[[#This Row],[Date]])</f>
        <v>2017</v>
      </c>
    </row>
    <row r="12084" spans="1:17" x14ac:dyDescent="0.25">
      <c r="A12084" s="1">
        <v>43001</v>
      </c>
      <c r="B12084">
        <v>725000</v>
      </c>
      <c r="C12084" t="s">
        <v>13</v>
      </c>
      <c r="D12084" t="s">
        <v>12427</v>
      </c>
      <c r="E12084" t="s">
        <v>10</v>
      </c>
      <c r="F12084">
        <v>3142</v>
      </c>
      <c r="G12084">
        <v>2</v>
      </c>
      <c r="H12084">
        <v>1</v>
      </c>
      <c r="I12084">
        <v>1</v>
      </c>
      <c r="J12084">
        <v>0</v>
      </c>
      <c r="L12084" t="s">
        <v>12257</v>
      </c>
      <c r="M12084" t="s">
        <v>109</v>
      </c>
      <c r="N12084" t="s">
        <v>76</v>
      </c>
      <c r="O12084" s="6" t="str">
        <f>INDEX(lkp_Region,MATCH(tbl_Sales[[#This Row],[Suburb]],lkp_Suburb,0))</f>
        <v>Southern Metropolitan</v>
      </c>
      <c r="P12084" s="6">
        <f>MONTH(tbl_Sales[[#This Row],[Date]])</f>
        <v>9</v>
      </c>
      <c r="Q12084" s="6">
        <f>YEAR(tbl_Sales[[#This Row],[Date]])</f>
        <v>2017</v>
      </c>
    </row>
    <row r="12085" spans="1:17" x14ac:dyDescent="0.25">
      <c r="A12085" s="1">
        <v>43001</v>
      </c>
      <c r="B12085">
        <v>1250000</v>
      </c>
      <c r="C12085" t="s">
        <v>2</v>
      </c>
      <c r="D12085" t="s">
        <v>12427</v>
      </c>
      <c r="E12085" t="s">
        <v>10</v>
      </c>
      <c r="F12085">
        <v>3181</v>
      </c>
      <c r="G12085">
        <v>2</v>
      </c>
      <c r="H12085">
        <v>1</v>
      </c>
      <c r="I12085">
        <v>0</v>
      </c>
      <c r="J12085">
        <v>192</v>
      </c>
      <c r="K12085">
        <v>1910</v>
      </c>
      <c r="L12085" t="s">
        <v>12258</v>
      </c>
      <c r="M12085" t="s">
        <v>302</v>
      </c>
      <c r="N12085" t="s">
        <v>76</v>
      </c>
      <c r="O12085" s="6" t="str">
        <f>INDEX(lkp_Region,MATCH(tbl_Sales[[#This Row],[Suburb]],lkp_Suburb,0))</f>
        <v>Southern Metropolitan</v>
      </c>
      <c r="P12085" s="6">
        <f>MONTH(tbl_Sales[[#This Row],[Date]])</f>
        <v>9</v>
      </c>
      <c r="Q12085" s="6">
        <f>YEAR(tbl_Sales[[#This Row],[Date]])</f>
        <v>2017</v>
      </c>
    </row>
    <row r="12086" spans="1:17" x14ac:dyDescent="0.25">
      <c r="A12086" s="1">
        <v>43001</v>
      </c>
      <c r="B12086">
        <v>1480000</v>
      </c>
      <c r="C12086" t="s">
        <v>2</v>
      </c>
      <c r="D12086" t="s">
        <v>12429</v>
      </c>
      <c r="E12086" t="s">
        <v>5</v>
      </c>
      <c r="F12086">
        <v>3143</v>
      </c>
      <c r="G12086">
        <v>2</v>
      </c>
      <c r="H12086">
        <v>1</v>
      </c>
      <c r="I12086">
        <v>2</v>
      </c>
      <c r="J12086">
        <v>369</v>
      </c>
      <c r="K12086">
        <v>1925</v>
      </c>
      <c r="L12086" t="s">
        <v>12259</v>
      </c>
      <c r="M12086" t="s">
        <v>283</v>
      </c>
      <c r="N12086" t="s">
        <v>76</v>
      </c>
      <c r="O12086" s="6" t="str">
        <f>INDEX(lkp_Region,MATCH(tbl_Sales[[#This Row],[Suburb]],lkp_Suburb,0))</f>
        <v>Southern Metropolitan</v>
      </c>
      <c r="P12086" s="6">
        <f>MONTH(tbl_Sales[[#This Row],[Date]])</f>
        <v>9</v>
      </c>
      <c r="Q12086" s="6">
        <f>YEAR(tbl_Sales[[#This Row],[Date]])</f>
        <v>2017</v>
      </c>
    </row>
    <row r="12087" spans="1:17" x14ac:dyDescent="0.25">
      <c r="A12087" s="1">
        <v>43001</v>
      </c>
      <c r="B12087">
        <v>600000</v>
      </c>
      <c r="C12087" t="s">
        <v>13</v>
      </c>
      <c r="D12087" t="s">
        <v>12428</v>
      </c>
      <c r="E12087" t="s">
        <v>5</v>
      </c>
      <c r="F12087">
        <v>3182</v>
      </c>
      <c r="G12087">
        <v>2</v>
      </c>
      <c r="H12087">
        <v>1</v>
      </c>
      <c r="I12087">
        <v>1</v>
      </c>
      <c r="J12087">
        <v>0</v>
      </c>
      <c r="K12087">
        <v>1930</v>
      </c>
      <c r="L12087" t="s">
        <v>12260</v>
      </c>
      <c r="M12087" t="s">
        <v>156</v>
      </c>
      <c r="N12087" t="s">
        <v>26</v>
      </c>
      <c r="O12087" s="6" t="str">
        <f>INDEX(lkp_Region,MATCH(tbl_Sales[[#This Row],[Suburb]],lkp_Suburb,0))</f>
        <v>Southern Metropolitan</v>
      </c>
      <c r="P12087" s="6">
        <f>MONTH(tbl_Sales[[#This Row],[Date]])</f>
        <v>9</v>
      </c>
      <c r="Q12087" s="6">
        <f>YEAR(tbl_Sales[[#This Row],[Date]])</f>
        <v>2017</v>
      </c>
    </row>
    <row r="12088" spans="1:17" x14ac:dyDescent="0.25">
      <c r="A12088" s="1">
        <v>43001</v>
      </c>
      <c r="B12088">
        <v>2450000</v>
      </c>
      <c r="C12088" t="s">
        <v>2</v>
      </c>
      <c r="D12088" t="s">
        <v>12425</v>
      </c>
      <c r="E12088" t="s">
        <v>5</v>
      </c>
      <c r="F12088">
        <v>3207</v>
      </c>
      <c r="G12088">
        <v>4</v>
      </c>
      <c r="H12088">
        <v>3</v>
      </c>
      <c r="I12088">
        <v>2</v>
      </c>
      <c r="J12088">
        <v>210</v>
      </c>
      <c r="K12088">
        <v>2010</v>
      </c>
      <c r="L12088" t="s">
        <v>12261</v>
      </c>
      <c r="M12088" t="s">
        <v>24</v>
      </c>
      <c r="N12088" t="s">
        <v>26</v>
      </c>
      <c r="O12088" s="6" t="str">
        <f>INDEX(lkp_Region,MATCH(tbl_Sales[[#This Row],[Suburb]],lkp_Suburb,0))</f>
        <v>Southern Metropolitan</v>
      </c>
      <c r="P12088" s="6">
        <f>MONTH(tbl_Sales[[#This Row],[Date]])</f>
        <v>9</v>
      </c>
      <c r="Q12088" s="6">
        <f>YEAR(tbl_Sales[[#This Row],[Date]])</f>
        <v>2017</v>
      </c>
    </row>
    <row r="12089" spans="1:17" x14ac:dyDescent="0.25">
      <c r="A12089" s="1">
        <v>43001</v>
      </c>
      <c r="B12089">
        <v>805000</v>
      </c>
      <c r="C12089" t="s">
        <v>2</v>
      </c>
      <c r="D12089" t="s">
        <v>12430</v>
      </c>
      <c r="E12089" t="s">
        <v>10</v>
      </c>
      <c r="F12089">
        <v>3046</v>
      </c>
      <c r="G12089">
        <v>3</v>
      </c>
      <c r="H12089">
        <v>1</v>
      </c>
      <c r="I12089">
        <v>2</v>
      </c>
      <c r="J12089">
        <v>676</v>
      </c>
      <c r="L12089" t="s">
        <v>12262</v>
      </c>
      <c r="M12089" t="s">
        <v>78</v>
      </c>
      <c r="N12089" t="s">
        <v>18</v>
      </c>
      <c r="O12089" s="6" t="str">
        <f>INDEX(lkp_Region,MATCH(tbl_Sales[[#This Row],[Suburb]],lkp_Suburb,0))</f>
        <v>Northern Metropolitan</v>
      </c>
      <c r="P12089" s="6">
        <f>MONTH(tbl_Sales[[#This Row],[Date]])</f>
        <v>9</v>
      </c>
      <c r="Q12089" s="6">
        <f>YEAR(tbl_Sales[[#This Row],[Date]])</f>
        <v>2017</v>
      </c>
    </row>
    <row r="12090" spans="1:17" x14ac:dyDescent="0.25">
      <c r="A12090" s="1">
        <v>43001</v>
      </c>
      <c r="B12090">
        <v>1011000</v>
      </c>
      <c r="C12090" t="s">
        <v>2</v>
      </c>
      <c r="D12090" t="s">
        <v>12427</v>
      </c>
      <c r="E12090" t="s">
        <v>10</v>
      </c>
      <c r="F12090">
        <v>3058</v>
      </c>
      <c r="G12090">
        <v>4</v>
      </c>
      <c r="H12090">
        <v>2</v>
      </c>
      <c r="I12090">
        <v>2</v>
      </c>
      <c r="J12090">
        <v>500</v>
      </c>
      <c r="K12090">
        <v>1930</v>
      </c>
      <c r="L12090" t="s">
        <v>12263</v>
      </c>
      <c r="M12090" t="s">
        <v>499</v>
      </c>
      <c r="N12090" t="s">
        <v>18</v>
      </c>
      <c r="O12090" s="6" t="str">
        <f>INDEX(lkp_Region,MATCH(tbl_Sales[[#This Row],[Suburb]],lkp_Suburb,0))</f>
        <v>Northern Metropolitan</v>
      </c>
      <c r="P12090" s="6">
        <f>MONTH(tbl_Sales[[#This Row],[Date]])</f>
        <v>9</v>
      </c>
      <c r="Q12090" s="6">
        <f>YEAR(tbl_Sales[[#This Row],[Date]])</f>
        <v>2017</v>
      </c>
    </row>
    <row r="12091" spans="1:17" x14ac:dyDescent="0.25">
      <c r="A12091" s="1">
        <v>43001</v>
      </c>
      <c r="B12091">
        <v>1600000</v>
      </c>
      <c r="C12091" t="s">
        <v>2</v>
      </c>
      <c r="D12091" t="s">
        <v>12429</v>
      </c>
      <c r="E12091" t="s">
        <v>10</v>
      </c>
      <c r="F12091">
        <v>3149</v>
      </c>
      <c r="G12091">
        <v>5</v>
      </c>
      <c r="H12091">
        <v>3</v>
      </c>
      <c r="I12091">
        <v>3</v>
      </c>
      <c r="J12091">
        <v>728</v>
      </c>
      <c r="L12091" t="s">
        <v>12264</v>
      </c>
      <c r="M12091" t="s">
        <v>7758</v>
      </c>
      <c r="N12091" t="s">
        <v>31</v>
      </c>
      <c r="O12091" s="6" t="str">
        <f>INDEX(lkp_Region,MATCH(tbl_Sales[[#This Row],[Suburb]],lkp_Suburb,0))</f>
        <v>Eastern Metropolitan</v>
      </c>
      <c r="P12091" s="6">
        <f>MONTH(tbl_Sales[[#This Row],[Date]])</f>
        <v>9</v>
      </c>
      <c r="Q12091" s="6">
        <f>YEAR(tbl_Sales[[#This Row],[Date]])</f>
        <v>2017</v>
      </c>
    </row>
    <row r="12092" spans="1:17" x14ac:dyDescent="0.25">
      <c r="A12092" s="1">
        <v>43001</v>
      </c>
      <c r="B12092">
        <v>760000</v>
      </c>
      <c r="C12092" t="s">
        <v>2</v>
      </c>
      <c r="D12092" t="s">
        <v>12423</v>
      </c>
      <c r="E12092" t="s">
        <v>5</v>
      </c>
      <c r="F12092">
        <v>3136</v>
      </c>
      <c r="G12092">
        <v>4</v>
      </c>
      <c r="H12092">
        <v>2</v>
      </c>
      <c r="I12092">
        <v>2</v>
      </c>
      <c r="J12092">
        <v>815</v>
      </c>
      <c r="K12092">
        <v>1960</v>
      </c>
      <c r="L12092" t="s">
        <v>12265</v>
      </c>
      <c r="M12092" t="s">
        <v>7654</v>
      </c>
      <c r="N12092" t="s">
        <v>7588</v>
      </c>
      <c r="O12092" s="6" t="str">
        <f>INDEX(lkp_Region,MATCH(tbl_Sales[[#This Row],[Suburb]],lkp_Suburb,0))</f>
        <v>Eastern Metropolitan</v>
      </c>
      <c r="P12092" s="6">
        <f>MONTH(tbl_Sales[[#This Row],[Date]])</f>
        <v>9</v>
      </c>
      <c r="Q12092" s="6">
        <f>YEAR(tbl_Sales[[#This Row],[Date]])</f>
        <v>2017</v>
      </c>
    </row>
    <row r="12093" spans="1:17" x14ac:dyDescent="0.25">
      <c r="A12093" s="1">
        <v>43001</v>
      </c>
      <c r="B12093">
        <v>861000</v>
      </c>
      <c r="C12093" t="s">
        <v>2</v>
      </c>
      <c r="D12093" t="s">
        <v>12427</v>
      </c>
      <c r="E12093" t="s">
        <v>10</v>
      </c>
      <c r="F12093">
        <v>3156</v>
      </c>
      <c r="G12093">
        <v>3</v>
      </c>
      <c r="H12093">
        <v>2</v>
      </c>
      <c r="I12093">
        <v>1</v>
      </c>
      <c r="J12093">
        <v>720</v>
      </c>
      <c r="K12093">
        <v>1960</v>
      </c>
      <c r="L12093" t="s">
        <v>12266</v>
      </c>
      <c r="M12093" t="s">
        <v>8145</v>
      </c>
      <c r="N12093" t="s">
        <v>7768</v>
      </c>
      <c r="O12093" s="6" t="str">
        <f>INDEX(lkp_Region,MATCH(tbl_Sales[[#This Row],[Suburb]],lkp_Suburb,0))</f>
        <v>Eastern Metropolitan</v>
      </c>
      <c r="P12093" s="6">
        <f>MONTH(tbl_Sales[[#This Row],[Date]])</f>
        <v>9</v>
      </c>
      <c r="Q12093" s="6">
        <f>YEAR(tbl_Sales[[#This Row],[Date]])</f>
        <v>2017</v>
      </c>
    </row>
    <row r="12094" spans="1:17" x14ac:dyDescent="0.25">
      <c r="A12094" s="1">
        <v>43001</v>
      </c>
      <c r="B12094">
        <v>802000</v>
      </c>
      <c r="C12094" t="s">
        <v>51</v>
      </c>
      <c r="D12094" t="s">
        <v>12429</v>
      </c>
      <c r="E12094" t="s">
        <v>10</v>
      </c>
      <c r="F12094">
        <v>3172</v>
      </c>
      <c r="G12094">
        <v>3</v>
      </c>
      <c r="H12094">
        <v>2</v>
      </c>
      <c r="I12094">
        <v>2</v>
      </c>
      <c r="J12094">
        <v>251</v>
      </c>
      <c r="K12094">
        <v>1998</v>
      </c>
      <c r="L12094" t="s">
        <v>12267</v>
      </c>
      <c r="M12094" t="s">
        <v>8147</v>
      </c>
      <c r="N12094" t="s">
        <v>45</v>
      </c>
      <c r="O12094" s="6" t="str">
        <f>INDEX(lkp_Region,MATCH(tbl_Sales[[#This Row],[Suburb]],lkp_Suburb,0))</f>
        <v>South-Eastern Metropolitan</v>
      </c>
      <c r="P12094" s="6">
        <f>MONTH(tbl_Sales[[#This Row],[Date]])</f>
        <v>9</v>
      </c>
      <c r="Q12094" s="6">
        <f>YEAR(tbl_Sales[[#This Row],[Date]])</f>
        <v>2017</v>
      </c>
    </row>
    <row r="12095" spans="1:17" x14ac:dyDescent="0.25">
      <c r="A12095" s="1">
        <v>43001</v>
      </c>
      <c r="B12095">
        <v>1242000</v>
      </c>
      <c r="C12095" t="s">
        <v>2</v>
      </c>
      <c r="D12095" t="s">
        <v>12430</v>
      </c>
      <c r="E12095" t="s">
        <v>10</v>
      </c>
      <c r="F12095">
        <v>3190</v>
      </c>
      <c r="G12095">
        <v>3</v>
      </c>
      <c r="H12095">
        <v>1</v>
      </c>
      <c r="I12095">
        <v>2</v>
      </c>
      <c r="J12095">
        <v>700</v>
      </c>
      <c r="L12095" t="s">
        <v>12268</v>
      </c>
      <c r="M12095" t="s">
        <v>7808</v>
      </c>
      <c r="N12095" t="s">
        <v>45</v>
      </c>
      <c r="O12095" s="6" t="str">
        <f>INDEX(lkp_Region,MATCH(tbl_Sales[[#This Row],[Suburb]],lkp_Suburb,0))</f>
        <v>Southern Metropolitan</v>
      </c>
      <c r="P12095" s="6">
        <f>MONTH(tbl_Sales[[#This Row],[Date]])</f>
        <v>9</v>
      </c>
      <c r="Q12095" s="6">
        <f>YEAR(tbl_Sales[[#This Row],[Date]])</f>
        <v>2017</v>
      </c>
    </row>
    <row r="12096" spans="1:17" x14ac:dyDescent="0.25">
      <c r="A12096" s="1">
        <v>43001</v>
      </c>
      <c r="B12096">
        <v>950000</v>
      </c>
      <c r="C12096" t="s">
        <v>51</v>
      </c>
      <c r="D12096" t="s">
        <v>12430</v>
      </c>
      <c r="E12096" t="s">
        <v>5</v>
      </c>
      <c r="F12096">
        <v>3015</v>
      </c>
      <c r="G12096">
        <v>3</v>
      </c>
      <c r="H12096">
        <v>2</v>
      </c>
      <c r="I12096">
        <v>2</v>
      </c>
      <c r="J12096">
        <v>211</v>
      </c>
      <c r="L12096" t="s">
        <v>12269</v>
      </c>
      <c r="M12096" t="s">
        <v>133</v>
      </c>
      <c r="N12096" t="s">
        <v>69</v>
      </c>
      <c r="O12096" s="6" t="str">
        <f>INDEX(lkp_Region,MATCH(tbl_Sales[[#This Row],[Suburb]],lkp_Suburb,0))</f>
        <v>Western Metropolitan</v>
      </c>
      <c r="P12096" s="6">
        <f>MONTH(tbl_Sales[[#This Row],[Date]])</f>
        <v>9</v>
      </c>
      <c r="Q12096" s="6">
        <f>YEAR(tbl_Sales[[#This Row],[Date]])</f>
        <v>2017</v>
      </c>
    </row>
    <row r="12097" spans="1:17" x14ac:dyDescent="0.25">
      <c r="A12097" s="1">
        <v>43001</v>
      </c>
      <c r="B12097">
        <v>540000</v>
      </c>
      <c r="C12097" t="s">
        <v>13</v>
      </c>
      <c r="D12097" t="s">
        <v>12425</v>
      </c>
      <c r="E12097" t="s">
        <v>5</v>
      </c>
      <c r="F12097">
        <v>3163</v>
      </c>
      <c r="G12097">
        <v>2</v>
      </c>
      <c r="H12097">
        <v>1</v>
      </c>
      <c r="I12097">
        <v>1</v>
      </c>
      <c r="J12097">
        <v>80</v>
      </c>
      <c r="K12097">
        <v>1970</v>
      </c>
      <c r="L12097" t="s">
        <v>12270</v>
      </c>
      <c r="M12097" t="s">
        <v>225</v>
      </c>
      <c r="N12097" t="s">
        <v>57</v>
      </c>
      <c r="O12097" s="6" t="str">
        <f>INDEX(lkp_Region,MATCH(tbl_Sales[[#This Row],[Suburb]],lkp_Suburb,0))</f>
        <v>Southern Metropolitan</v>
      </c>
      <c r="P12097" s="6">
        <f>MONTH(tbl_Sales[[#This Row],[Date]])</f>
        <v>9</v>
      </c>
      <c r="Q12097" s="6">
        <f>YEAR(tbl_Sales[[#This Row],[Date]])</f>
        <v>2017</v>
      </c>
    </row>
    <row r="12098" spans="1:17" x14ac:dyDescent="0.25">
      <c r="A12098" s="1">
        <v>43001</v>
      </c>
      <c r="B12098">
        <v>725000</v>
      </c>
      <c r="C12098" t="s">
        <v>2</v>
      </c>
      <c r="D12098" t="s">
        <v>12427</v>
      </c>
      <c r="E12098" t="s">
        <v>10</v>
      </c>
      <c r="F12098">
        <v>3198</v>
      </c>
      <c r="G12098">
        <v>3</v>
      </c>
      <c r="H12098">
        <v>1</v>
      </c>
      <c r="I12098">
        <v>1</v>
      </c>
      <c r="J12098">
        <v>769</v>
      </c>
      <c r="L12098" t="s">
        <v>12271</v>
      </c>
      <c r="M12098" t="s">
        <v>9158</v>
      </c>
      <c r="N12098" t="s">
        <v>7773</v>
      </c>
      <c r="O12098" s="6" t="str">
        <f>INDEX(lkp_Region,MATCH(tbl_Sales[[#This Row],[Suburb]],lkp_Suburb,0))</f>
        <v>South-Eastern Metropolitan</v>
      </c>
      <c r="P12098" s="6">
        <f>MONTH(tbl_Sales[[#This Row],[Date]])</f>
        <v>9</v>
      </c>
      <c r="Q12098" s="6">
        <f>YEAR(tbl_Sales[[#This Row],[Date]])</f>
        <v>2017</v>
      </c>
    </row>
    <row r="12099" spans="1:17" x14ac:dyDescent="0.25">
      <c r="A12099" s="1">
        <v>43001</v>
      </c>
      <c r="B12099">
        <v>1625000</v>
      </c>
      <c r="C12099" t="s">
        <v>2</v>
      </c>
      <c r="D12099" t="s">
        <v>12429</v>
      </c>
      <c r="E12099" t="s">
        <v>5</v>
      </c>
      <c r="F12099">
        <v>3078</v>
      </c>
      <c r="G12099">
        <v>3</v>
      </c>
      <c r="H12099">
        <v>2</v>
      </c>
      <c r="I12099">
        <v>1</v>
      </c>
      <c r="J12099">
        <v>300</v>
      </c>
      <c r="L12099" t="s">
        <v>12272</v>
      </c>
      <c r="M12099" t="s">
        <v>764</v>
      </c>
      <c r="N12099" t="s">
        <v>62</v>
      </c>
      <c r="O12099" s="6" t="str">
        <f>INDEX(lkp_Region,MATCH(tbl_Sales[[#This Row],[Suburb]],lkp_Suburb,0))</f>
        <v>Northern Metropolitan</v>
      </c>
      <c r="P12099" s="6">
        <f>MONTH(tbl_Sales[[#This Row],[Date]])</f>
        <v>9</v>
      </c>
      <c r="Q12099" s="6">
        <f>YEAR(tbl_Sales[[#This Row],[Date]])</f>
        <v>2017</v>
      </c>
    </row>
    <row r="12100" spans="1:17" x14ac:dyDescent="0.25">
      <c r="A12100" s="1">
        <v>43001</v>
      </c>
      <c r="B12100">
        <v>1680000</v>
      </c>
      <c r="C12100" t="s">
        <v>51</v>
      </c>
      <c r="D12100" t="s">
        <v>12425</v>
      </c>
      <c r="E12100" t="s">
        <v>10</v>
      </c>
      <c r="F12100">
        <v>3103</v>
      </c>
      <c r="G12100">
        <v>4</v>
      </c>
      <c r="H12100">
        <v>2</v>
      </c>
      <c r="I12100">
        <v>1</v>
      </c>
      <c r="J12100">
        <v>254</v>
      </c>
      <c r="K12100">
        <v>1995</v>
      </c>
      <c r="L12100" t="s">
        <v>12273</v>
      </c>
      <c r="M12100" t="s">
        <v>10502</v>
      </c>
      <c r="N12100" t="s">
        <v>101</v>
      </c>
      <c r="O12100" s="6" t="str">
        <f>INDEX(lkp_Region,MATCH(tbl_Sales[[#This Row],[Suburb]],lkp_Suburb,0))</f>
        <v>Southern Metropolitan</v>
      </c>
      <c r="P12100" s="6">
        <f>MONTH(tbl_Sales[[#This Row],[Date]])</f>
        <v>9</v>
      </c>
      <c r="Q12100" s="6">
        <f>YEAR(tbl_Sales[[#This Row],[Date]])</f>
        <v>2017</v>
      </c>
    </row>
    <row r="12101" spans="1:17" x14ac:dyDescent="0.25">
      <c r="A12101" s="1">
        <v>43001</v>
      </c>
      <c r="B12101">
        <v>2160000</v>
      </c>
      <c r="C12101" t="s">
        <v>2</v>
      </c>
      <c r="D12101" t="s">
        <v>12423</v>
      </c>
      <c r="E12101" t="s">
        <v>10</v>
      </c>
      <c r="F12101">
        <v>3104</v>
      </c>
      <c r="G12101">
        <v>5</v>
      </c>
      <c r="H12101">
        <v>1</v>
      </c>
      <c r="I12101">
        <v>2</v>
      </c>
      <c r="J12101">
        <v>860</v>
      </c>
      <c r="L12101" t="s">
        <v>12274</v>
      </c>
      <c r="M12101" t="s">
        <v>99</v>
      </c>
      <c r="N12101" t="s">
        <v>101</v>
      </c>
      <c r="O12101" s="6" t="str">
        <f>INDEX(lkp_Region,MATCH(tbl_Sales[[#This Row],[Suburb]],lkp_Suburb,0))</f>
        <v>Southern Metropolitan</v>
      </c>
      <c r="P12101" s="6">
        <f>MONTH(tbl_Sales[[#This Row],[Date]])</f>
        <v>9</v>
      </c>
      <c r="Q12101" s="6">
        <f>YEAR(tbl_Sales[[#This Row],[Date]])</f>
        <v>2017</v>
      </c>
    </row>
    <row r="12102" spans="1:17" x14ac:dyDescent="0.25">
      <c r="A12102" s="1">
        <v>43001</v>
      </c>
      <c r="B12102">
        <v>1345000</v>
      </c>
      <c r="C12102" t="s">
        <v>2</v>
      </c>
      <c r="D12102" t="s">
        <v>12429</v>
      </c>
      <c r="E12102" t="s">
        <v>5</v>
      </c>
      <c r="F12102">
        <v>3188</v>
      </c>
      <c r="G12102">
        <v>3</v>
      </c>
      <c r="H12102">
        <v>1</v>
      </c>
      <c r="I12102">
        <v>1</v>
      </c>
      <c r="J12102">
        <v>587</v>
      </c>
      <c r="K12102">
        <v>1950</v>
      </c>
      <c r="L12102" t="s">
        <v>12275</v>
      </c>
      <c r="M12102" t="s">
        <v>278</v>
      </c>
      <c r="N12102" t="s">
        <v>107</v>
      </c>
      <c r="O12102" s="6" t="str">
        <f>INDEX(lkp_Region,MATCH(tbl_Sales[[#This Row],[Suburb]],lkp_Suburb,0))</f>
        <v>Southern Metropolitan</v>
      </c>
      <c r="P12102" s="6">
        <f>MONTH(tbl_Sales[[#This Row],[Date]])</f>
        <v>9</v>
      </c>
      <c r="Q12102" s="6">
        <f>YEAR(tbl_Sales[[#This Row],[Date]])</f>
        <v>2017</v>
      </c>
    </row>
    <row r="12103" spans="1:17" x14ac:dyDescent="0.25">
      <c r="A12103" s="1">
        <v>43001</v>
      </c>
      <c r="B12103">
        <v>575500</v>
      </c>
      <c r="C12103" t="s">
        <v>2</v>
      </c>
      <c r="D12103" t="s">
        <v>12423</v>
      </c>
      <c r="E12103" t="s">
        <v>10</v>
      </c>
      <c r="F12103">
        <v>3081</v>
      </c>
      <c r="G12103">
        <v>3</v>
      </c>
      <c r="H12103">
        <v>1</v>
      </c>
      <c r="I12103">
        <v>1</v>
      </c>
      <c r="J12103">
        <v>436</v>
      </c>
      <c r="L12103" t="s">
        <v>12276</v>
      </c>
      <c r="M12103" t="s">
        <v>148</v>
      </c>
      <c r="N12103" t="s">
        <v>150</v>
      </c>
      <c r="O12103" s="6" t="str">
        <f>INDEX(lkp_Region,MATCH(tbl_Sales[[#This Row],[Suburb]],lkp_Suburb,0))</f>
        <v>Eastern Metropolitan</v>
      </c>
      <c r="P12103" s="6">
        <f>MONTH(tbl_Sales[[#This Row],[Date]])</f>
        <v>9</v>
      </c>
      <c r="Q12103" s="6">
        <f>YEAR(tbl_Sales[[#This Row],[Date]])</f>
        <v>2017</v>
      </c>
    </row>
    <row r="12104" spans="1:17" x14ac:dyDescent="0.25">
      <c r="A12104" s="1">
        <v>43001</v>
      </c>
      <c r="B12104">
        <v>881100</v>
      </c>
      <c r="C12104" t="s">
        <v>2</v>
      </c>
      <c r="D12104" t="s">
        <v>12430</v>
      </c>
      <c r="E12104" t="s">
        <v>5</v>
      </c>
      <c r="F12104">
        <v>3094</v>
      </c>
      <c r="G12104">
        <v>3</v>
      </c>
      <c r="H12104">
        <v>2</v>
      </c>
      <c r="I12104">
        <v>4</v>
      </c>
      <c r="J12104">
        <v>786</v>
      </c>
      <c r="K12104">
        <v>1960</v>
      </c>
      <c r="L12104" t="s">
        <v>12277</v>
      </c>
      <c r="M12104" t="s">
        <v>7601</v>
      </c>
      <c r="N12104" t="s">
        <v>150</v>
      </c>
      <c r="O12104" s="6" t="str">
        <f>INDEX(lkp_Region,MATCH(tbl_Sales[[#This Row],[Suburb]],lkp_Suburb,0))</f>
        <v>Eastern Metropolitan</v>
      </c>
      <c r="P12104" s="6">
        <f>MONTH(tbl_Sales[[#This Row],[Date]])</f>
        <v>9</v>
      </c>
      <c r="Q12104" s="6">
        <f>YEAR(tbl_Sales[[#This Row],[Date]])</f>
        <v>2017</v>
      </c>
    </row>
    <row r="12105" spans="1:17" x14ac:dyDescent="0.25">
      <c r="A12105" s="1">
        <v>43002</v>
      </c>
      <c r="B12105">
        <v>401500</v>
      </c>
      <c r="C12105" t="s">
        <v>51</v>
      </c>
      <c r="D12105" t="s">
        <v>12427</v>
      </c>
      <c r="E12105" t="s">
        <v>10</v>
      </c>
      <c r="F12105">
        <v>3076</v>
      </c>
      <c r="G12105">
        <v>2</v>
      </c>
      <c r="H12105">
        <v>2</v>
      </c>
      <c r="I12105">
        <v>1</v>
      </c>
      <c r="J12105">
        <v>149</v>
      </c>
      <c r="L12105" t="s">
        <v>12278</v>
      </c>
      <c r="M12105" t="s">
        <v>7572</v>
      </c>
      <c r="N12105" t="s">
        <v>7515</v>
      </c>
      <c r="O12105" s="6" t="str">
        <f>INDEX(lkp_Region,MATCH(tbl_Sales[[#This Row],[Suburb]],lkp_Suburb,0))</f>
        <v>Northern Metropolitan</v>
      </c>
      <c r="P12105" s="6">
        <f>MONTH(tbl_Sales[[#This Row],[Date]])</f>
        <v>9</v>
      </c>
      <c r="Q12105" s="6">
        <f>YEAR(tbl_Sales[[#This Row],[Date]])</f>
        <v>2017</v>
      </c>
    </row>
    <row r="12106" spans="1:17" x14ac:dyDescent="0.25">
      <c r="A12106" s="1">
        <v>43002</v>
      </c>
      <c r="B12106">
        <v>677500</v>
      </c>
      <c r="C12106" t="s">
        <v>2</v>
      </c>
      <c r="D12106" t="s">
        <v>12424</v>
      </c>
      <c r="E12106" t="s">
        <v>10</v>
      </c>
      <c r="F12106">
        <v>3752</v>
      </c>
      <c r="G12106">
        <v>4</v>
      </c>
      <c r="H12106">
        <v>2</v>
      </c>
      <c r="I12106">
        <v>2</v>
      </c>
      <c r="J12106">
        <v>609</v>
      </c>
      <c r="K12106">
        <v>2005</v>
      </c>
      <c r="L12106" t="s">
        <v>12279</v>
      </c>
      <c r="M12106" t="s">
        <v>7513</v>
      </c>
      <c r="N12106" t="s">
        <v>7515</v>
      </c>
      <c r="O12106" s="6" t="str">
        <f>INDEX(lkp_Region,MATCH(tbl_Sales[[#This Row],[Suburb]],lkp_Suburb,0))</f>
        <v>Northern Metropolitan</v>
      </c>
      <c r="P12106" s="6">
        <f>MONTH(tbl_Sales[[#This Row],[Date]])</f>
        <v>9</v>
      </c>
      <c r="Q12106" s="6">
        <f>YEAR(tbl_Sales[[#This Row],[Date]])</f>
        <v>2017</v>
      </c>
    </row>
    <row r="12107" spans="1:17" x14ac:dyDescent="0.25">
      <c r="A12107" s="1">
        <v>43002</v>
      </c>
      <c r="B12107">
        <v>752000</v>
      </c>
      <c r="C12107" t="s">
        <v>2</v>
      </c>
      <c r="D12107" t="s">
        <v>12428</v>
      </c>
      <c r="E12107" t="s">
        <v>10</v>
      </c>
      <c r="F12107">
        <v>3075</v>
      </c>
      <c r="G12107">
        <v>3</v>
      </c>
      <c r="H12107">
        <v>1</v>
      </c>
      <c r="I12107">
        <v>2</v>
      </c>
      <c r="J12107">
        <v>604</v>
      </c>
      <c r="K12107">
        <v>1950</v>
      </c>
      <c r="L12107" t="s">
        <v>12280</v>
      </c>
      <c r="M12107" t="s">
        <v>7965</v>
      </c>
      <c r="N12107" t="s">
        <v>7515</v>
      </c>
      <c r="O12107" s="6" t="str">
        <f>INDEX(lkp_Region,MATCH(tbl_Sales[[#This Row],[Suburb]],lkp_Suburb,0))</f>
        <v>Northern Metropolitan</v>
      </c>
      <c r="P12107" s="6">
        <f>MONTH(tbl_Sales[[#This Row],[Date]])</f>
        <v>9</v>
      </c>
      <c r="Q12107" s="6">
        <f>YEAR(tbl_Sales[[#This Row],[Date]])</f>
        <v>2017</v>
      </c>
    </row>
    <row r="12108" spans="1:17" x14ac:dyDescent="0.25">
      <c r="A12108" s="1">
        <v>43002</v>
      </c>
      <c r="B12108">
        <v>615000</v>
      </c>
      <c r="C12108" t="s">
        <v>13</v>
      </c>
      <c r="D12108" t="s">
        <v>12428</v>
      </c>
      <c r="E12108" t="s">
        <v>5</v>
      </c>
      <c r="F12108">
        <v>3057</v>
      </c>
      <c r="G12108">
        <v>2</v>
      </c>
      <c r="H12108">
        <v>1</v>
      </c>
      <c r="I12108">
        <v>1</v>
      </c>
      <c r="J12108">
        <v>0</v>
      </c>
      <c r="K12108">
        <v>2008</v>
      </c>
      <c r="L12108" t="s">
        <v>12281</v>
      </c>
      <c r="M12108" t="s">
        <v>83</v>
      </c>
      <c r="N12108" t="s">
        <v>18</v>
      </c>
      <c r="O12108" s="6" t="str">
        <f>INDEX(lkp_Region,MATCH(tbl_Sales[[#This Row],[Suburb]],lkp_Suburb,0))</f>
        <v>Northern Metropolitan</v>
      </c>
      <c r="P12108" s="6">
        <f>MONTH(tbl_Sales[[#This Row],[Date]])</f>
        <v>9</v>
      </c>
      <c r="Q12108" s="6">
        <f>YEAR(tbl_Sales[[#This Row],[Date]])</f>
        <v>2017</v>
      </c>
    </row>
    <row r="12109" spans="1:17" x14ac:dyDescent="0.25">
      <c r="A12109" s="1">
        <v>43002</v>
      </c>
      <c r="B12109">
        <v>1220000</v>
      </c>
      <c r="C12109" t="s">
        <v>2</v>
      </c>
      <c r="D12109" t="s">
        <v>12425</v>
      </c>
      <c r="E12109" t="s">
        <v>10</v>
      </c>
      <c r="F12109">
        <v>3046</v>
      </c>
      <c r="G12109">
        <v>2</v>
      </c>
      <c r="H12109">
        <v>1</v>
      </c>
      <c r="I12109">
        <v>2</v>
      </c>
      <c r="J12109">
        <v>829</v>
      </c>
      <c r="L12109" t="s">
        <v>2985</v>
      </c>
      <c r="M12109" t="s">
        <v>78</v>
      </c>
      <c r="N12109" t="s">
        <v>18</v>
      </c>
      <c r="O12109" s="6" t="str">
        <f>INDEX(lkp_Region,MATCH(tbl_Sales[[#This Row],[Suburb]],lkp_Suburb,0))</f>
        <v>Northern Metropolitan</v>
      </c>
      <c r="P12109" s="6">
        <f>MONTH(tbl_Sales[[#This Row],[Date]])</f>
        <v>9</v>
      </c>
      <c r="Q12109" s="6">
        <f>YEAR(tbl_Sales[[#This Row],[Date]])</f>
        <v>2017</v>
      </c>
    </row>
    <row r="12110" spans="1:17" x14ac:dyDescent="0.25">
      <c r="A12110" s="1">
        <v>43002</v>
      </c>
      <c r="B12110">
        <v>1350000</v>
      </c>
      <c r="C12110" t="s">
        <v>2</v>
      </c>
      <c r="D12110" t="s">
        <v>12427</v>
      </c>
      <c r="E12110" t="s">
        <v>5</v>
      </c>
      <c r="F12110">
        <v>3056</v>
      </c>
      <c r="G12110">
        <v>4</v>
      </c>
      <c r="H12110">
        <v>2</v>
      </c>
      <c r="I12110">
        <v>1</v>
      </c>
      <c r="J12110">
        <v>372</v>
      </c>
      <c r="K12110">
        <v>1920</v>
      </c>
      <c r="L12110" t="s">
        <v>12282</v>
      </c>
      <c r="M12110" t="s">
        <v>117</v>
      </c>
      <c r="N12110" t="s">
        <v>18</v>
      </c>
      <c r="O12110" s="6" t="str">
        <f>INDEX(lkp_Region,MATCH(tbl_Sales[[#This Row],[Suburb]],lkp_Suburb,0))</f>
        <v>Northern Metropolitan</v>
      </c>
      <c r="P12110" s="6">
        <f>MONTH(tbl_Sales[[#This Row],[Date]])</f>
        <v>9</v>
      </c>
      <c r="Q12110" s="6">
        <f>YEAR(tbl_Sales[[#This Row],[Date]])</f>
        <v>2017</v>
      </c>
    </row>
    <row r="12111" spans="1:17" x14ac:dyDescent="0.25">
      <c r="A12111" s="1">
        <v>43002</v>
      </c>
      <c r="B12111">
        <v>1245000</v>
      </c>
      <c r="C12111" t="s">
        <v>2</v>
      </c>
      <c r="D12111" t="s">
        <v>12424</v>
      </c>
      <c r="E12111" t="s">
        <v>10</v>
      </c>
      <c r="F12111">
        <v>3039</v>
      </c>
      <c r="G12111">
        <v>3</v>
      </c>
      <c r="H12111">
        <v>1</v>
      </c>
      <c r="I12111">
        <v>0</v>
      </c>
      <c r="J12111">
        <v>234</v>
      </c>
      <c r="K12111">
        <v>1914</v>
      </c>
      <c r="L12111" t="s">
        <v>12283</v>
      </c>
      <c r="M12111" t="s">
        <v>242</v>
      </c>
      <c r="N12111" t="s">
        <v>49</v>
      </c>
      <c r="O12111" s="6" t="str">
        <f>INDEX(lkp_Region,MATCH(tbl_Sales[[#This Row],[Suburb]],lkp_Suburb,0))</f>
        <v>Western Metropolitan</v>
      </c>
      <c r="P12111" s="6">
        <f>MONTH(tbl_Sales[[#This Row],[Date]])</f>
        <v>9</v>
      </c>
      <c r="Q12111" s="6">
        <f>YEAR(tbl_Sales[[#This Row],[Date]])</f>
        <v>2017</v>
      </c>
    </row>
    <row r="12112" spans="1:17" x14ac:dyDescent="0.25">
      <c r="A12112" s="1">
        <v>43002</v>
      </c>
      <c r="B12112">
        <v>1070000</v>
      </c>
      <c r="C12112" t="s">
        <v>2</v>
      </c>
      <c r="D12112" t="s">
        <v>12424</v>
      </c>
      <c r="E12112" t="s">
        <v>10</v>
      </c>
      <c r="F12112">
        <v>3150</v>
      </c>
      <c r="G12112">
        <v>3</v>
      </c>
      <c r="H12112">
        <v>2</v>
      </c>
      <c r="I12112">
        <v>1</v>
      </c>
      <c r="J12112">
        <v>839</v>
      </c>
      <c r="K12112">
        <v>1970</v>
      </c>
      <c r="L12112" t="s">
        <v>12284</v>
      </c>
      <c r="M12112" t="s">
        <v>8079</v>
      </c>
      <c r="N12112" t="s">
        <v>31</v>
      </c>
      <c r="O12112" s="6" t="str">
        <f>INDEX(lkp_Region,MATCH(tbl_Sales[[#This Row],[Suburb]],lkp_Suburb,0))</f>
        <v>Eastern Metropolitan</v>
      </c>
      <c r="P12112" s="6">
        <f>MONTH(tbl_Sales[[#This Row],[Date]])</f>
        <v>9</v>
      </c>
      <c r="Q12112" s="6">
        <f>YEAR(tbl_Sales[[#This Row],[Date]])</f>
        <v>2017</v>
      </c>
    </row>
    <row r="12113" spans="1:17" x14ac:dyDescent="0.25">
      <c r="A12113" s="1">
        <v>43002</v>
      </c>
      <c r="B12113">
        <v>940000</v>
      </c>
      <c r="C12113" t="s">
        <v>51</v>
      </c>
      <c r="D12113" t="s">
        <v>12427</v>
      </c>
      <c r="E12113" t="s">
        <v>10</v>
      </c>
      <c r="F12113">
        <v>3032</v>
      </c>
      <c r="G12113">
        <v>3</v>
      </c>
      <c r="H12113">
        <v>2</v>
      </c>
      <c r="I12113">
        <v>2</v>
      </c>
      <c r="J12113">
        <v>366</v>
      </c>
      <c r="K12113">
        <v>2012</v>
      </c>
      <c r="L12113" t="s">
        <v>12285</v>
      </c>
      <c r="M12113" t="s">
        <v>21</v>
      </c>
      <c r="N12113" t="s">
        <v>21</v>
      </c>
      <c r="O12113" s="6" t="str">
        <f>INDEX(lkp_Region,MATCH(tbl_Sales[[#This Row],[Suburb]],lkp_Suburb,0))</f>
        <v>Western Metropolitan</v>
      </c>
      <c r="P12113" s="6">
        <f>MONTH(tbl_Sales[[#This Row],[Date]])</f>
        <v>9</v>
      </c>
      <c r="Q12113" s="6">
        <f>YEAR(tbl_Sales[[#This Row],[Date]])</f>
        <v>2017</v>
      </c>
    </row>
    <row r="12114" spans="1:17" x14ac:dyDescent="0.25">
      <c r="A12114" s="1">
        <v>43002</v>
      </c>
      <c r="B12114">
        <v>390000</v>
      </c>
      <c r="C12114" t="s">
        <v>2</v>
      </c>
      <c r="D12114" t="s">
        <v>12427</v>
      </c>
      <c r="E12114" t="s">
        <v>10</v>
      </c>
      <c r="F12114">
        <v>3064</v>
      </c>
      <c r="G12114">
        <v>3</v>
      </c>
      <c r="H12114">
        <v>1</v>
      </c>
      <c r="I12114">
        <v>1</v>
      </c>
      <c r="J12114">
        <v>301</v>
      </c>
      <c r="K12114">
        <v>2001</v>
      </c>
      <c r="L12114" t="s">
        <v>12286</v>
      </c>
      <c r="M12114" t="s">
        <v>7797</v>
      </c>
      <c r="N12114" t="s">
        <v>195</v>
      </c>
      <c r="O12114" s="6" t="str">
        <f>INDEX(lkp_Region,MATCH(tbl_Sales[[#This Row],[Suburb]],lkp_Suburb,0))</f>
        <v>Northern Metropolitan</v>
      </c>
      <c r="P12114" s="6">
        <f>MONTH(tbl_Sales[[#This Row],[Date]])</f>
        <v>9</v>
      </c>
      <c r="Q12114" s="6">
        <f>YEAR(tbl_Sales[[#This Row],[Date]])</f>
        <v>2017</v>
      </c>
    </row>
    <row r="12115" spans="1:17" x14ac:dyDescent="0.25">
      <c r="A12115" s="1">
        <v>43002</v>
      </c>
      <c r="B12115">
        <v>665000</v>
      </c>
      <c r="C12115" t="s">
        <v>2</v>
      </c>
      <c r="D12115" t="s">
        <v>12428</v>
      </c>
      <c r="E12115" t="s">
        <v>5</v>
      </c>
      <c r="F12115">
        <v>3064</v>
      </c>
      <c r="G12115">
        <v>4</v>
      </c>
      <c r="H12115">
        <v>2</v>
      </c>
      <c r="I12115">
        <v>2</v>
      </c>
      <c r="J12115">
        <v>756</v>
      </c>
      <c r="K12115">
        <v>2007</v>
      </c>
      <c r="L12115" t="s">
        <v>12287</v>
      </c>
      <c r="M12115" t="s">
        <v>7797</v>
      </c>
      <c r="N12115" t="s">
        <v>195</v>
      </c>
      <c r="O12115" s="6" t="str">
        <f>INDEX(lkp_Region,MATCH(tbl_Sales[[#This Row],[Suburb]],lkp_Suburb,0))</f>
        <v>Northern Metropolitan</v>
      </c>
      <c r="P12115" s="6">
        <f>MONTH(tbl_Sales[[#This Row],[Date]])</f>
        <v>9</v>
      </c>
      <c r="Q12115" s="6">
        <f>YEAR(tbl_Sales[[#This Row],[Date]])</f>
        <v>2017</v>
      </c>
    </row>
    <row r="12116" spans="1:17" x14ac:dyDescent="0.25">
      <c r="A12116" s="1">
        <v>43002</v>
      </c>
      <c r="B12116">
        <v>821000</v>
      </c>
      <c r="C12116" t="s">
        <v>2</v>
      </c>
      <c r="D12116" t="s">
        <v>12426</v>
      </c>
      <c r="E12116" t="s">
        <v>10</v>
      </c>
      <c r="F12116">
        <v>3049</v>
      </c>
      <c r="G12116">
        <v>4</v>
      </c>
      <c r="H12116">
        <v>3</v>
      </c>
      <c r="I12116">
        <v>2</v>
      </c>
      <c r="J12116">
        <v>544</v>
      </c>
      <c r="K12116">
        <v>1997</v>
      </c>
      <c r="L12116" t="s">
        <v>12288</v>
      </c>
      <c r="M12116" t="s">
        <v>8418</v>
      </c>
      <c r="N12116" t="s">
        <v>195</v>
      </c>
      <c r="O12116" s="6" t="str">
        <f>INDEX(lkp_Region,MATCH(tbl_Sales[[#This Row],[Suburb]],lkp_Suburb,0))</f>
        <v>Northern Metropolitan</v>
      </c>
      <c r="P12116" s="6">
        <f>MONTH(tbl_Sales[[#This Row],[Date]])</f>
        <v>9</v>
      </c>
      <c r="Q12116" s="6">
        <f>YEAR(tbl_Sales[[#This Row],[Date]])</f>
        <v>2017</v>
      </c>
    </row>
    <row r="12117" spans="1:17" x14ac:dyDescent="0.25">
      <c r="A12117" s="1">
        <v>43002</v>
      </c>
      <c r="B12117">
        <v>451500</v>
      </c>
      <c r="C12117" t="s">
        <v>13</v>
      </c>
      <c r="D12117" t="s">
        <v>12423</v>
      </c>
      <c r="E12117" t="s">
        <v>5</v>
      </c>
      <c r="F12117">
        <v>3025</v>
      </c>
      <c r="G12117">
        <v>3</v>
      </c>
      <c r="H12117">
        <v>1</v>
      </c>
      <c r="I12117">
        <v>1</v>
      </c>
      <c r="J12117">
        <v>180</v>
      </c>
      <c r="K12117">
        <v>1965</v>
      </c>
      <c r="L12117" t="s">
        <v>12289</v>
      </c>
      <c r="M12117" t="s">
        <v>91</v>
      </c>
      <c r="N12117" t="s">
        <v>69</v>
      </c>
      <c r="O12117" s="6" t="str">
        <f>INDEX(lkp_Region,MATCH(tbl_Sales[[#This Row],[Suburb]],lkp_Suburb,0))</f>
        <v>Western Metropolitan</v>
      </c>
      <c r="P12117" s="6">
        <f>MONTH(tbl_Sales[[#This Row],[Date]])</f>
        <v>9</v>
      </c>
      <c r="Q12117" s="6">
        <f>YEAR(tbl_Sales[[#This Row],[Date]])</f>
        <v>2017</v>
      </c>
    </row>
    <row r="12118" spans="1:17" x14ac:dyDescent="0.25">
      <c r="A12118" s="1">
        <v>43002</v>
      </c>
      <c r="B12118">
        <v>595000</v>
      </c>
      <c r="C12118" t="s">
        <v>2</v>
      </c>
      <c r="D12118" t="s">
        <v>12425</v>
      </c>
      <c r="E12118" t="s">
        <v>5</v>
      </c>
      <c r="F12118">
        <v>3020</v>
      </c>
      <c r="G12118">
        <v>3</v>
      </c>
      <c r="H12118">
        <v>1</v>
      </c>
      <c r="I12118">
        <v>0</v>
      </c>
      <c r="J12118">
        <v>557</v>
      </c>
      <c r="L12118" t="s">
        <v>12290</v>
      </c>
      <c r="M12118" t="s">
        <v>143</v>
      </c>
      <c r="N12118" t="s">
        <v>3</v>
      </c>
      <c r="O12118" s="6" t="str">
        <f>INDEX(lkp_Region,MATCH(tbl_Sales[[#This Row],[Suburb]],lkp_Suburb,0))</f>
        <v>Western Metropolitan</v>
      </c>
      <c r="P12118" s="6">
        <f>MONTH(tbl_Sales[[#This Row],[Date]])</f>
        <v>9</v>
      </c>
      <c r="Q12118" s="6">
        <f>YEAR(tbl_Sales[[#This Row],[Date]])</f>
        <v>2017</v>
      </c>
    </row>
    <row r="12119" spans="1:17" x14ac:dyDescent="0.25">
      <c r="A12119" s="1">
        <v>43002</v>
      </c>
      <c r="B12119">
        <v>3812000</v>
      </c>
      <c r="C12119" t="s">
        <v>2</v>
      </c>
      <c r="D12119" t="s">
        <v>12431</v>
      </c>
      <c r="E12119" t="s">
        <v>10</v>
      </c>
      <c r="F12119">
        <v>3103</v>
      </c>
      <c r="G12119">
        <v>5</v>
      </c>
      <c r="H12119">
        <v>4</v>
      </c>
      <c r="I12119">
        <v>2</v>
      </c>
      <c r="J12119">
        <v>729</v>
      </c>
      <c r="K12119">
        <v>2012</v>
      </c>
      <c r="L12119" t="s">
        <v>12291</v>
      </c>
      <c r="M12119" t="s">
        <v>274</v>
      </c>
      <c r="N12119" t="s">
        <v>101</v>
      </c>
      <c r="O12119" s="6" t="str">
        <f>INDEX(lkp_Region,MATCH(tbl_Sales[[#This Row],[Suburb]],lkp_Suburb,0))</f>
        <v>Southern Metropolitan</v>
      </c>
      <c r="P12119" s="6">
        <f>MONTH(tbl_Sales[[#This Row],[Date]])</f>
        <v>9</v>
      </c>
      <c r="Q12119" s="6">
        <f>YEAR(tbl_Sales[[#This Row],[Date]])</f>
        <v>2017</v>
      </c>
    </row>
    <row r="12120" spans="1:17" x14ac:dyDescent="0.25">
      <c r="A12120" s="1">
        <v>43002</v>
      </c>
      <c r="B12120">
        <v>3300000</v>
      </c>
      <c r="C12120" t="s">
        <v>2</v>
      </c>
      <c r="D12120" t="s">
        <v>12423</v>
      </c>
      <c r="E12120" t="s">
        <v>10</v>
      </c>
      <c r="F12120">
        <v>3084</v>
      </c>
      <c r="G12120">
        <v>4</v>
      </c>
      <c r="H12120">
        <v>2</v>
      </c>
      <c r="I12120">
        <v>3</v>
      </c>
      <c r="J12120">
        <v>1783</v>
      </c>
      <c r="L12120" t="s">
        <v>12292</v>
      </c>
      <c r="M12120" t="s">
        <v>257</v>
      </c>
      <c r="N12120" t="s">
        <v>150</v>
      </c>
      <c r="O12120" s="6" t="str">
        <f>INDEX(lkp_Region,MATCH(tbl_Sales[[#This Row],[Suburb]],lkp_Suburb,0))</f>
        <v>Eastern Metropolitan</v>
      </c>
      <c r="P12120" s="6">
        <f>MONTH(tbl_Sales[[#This Row],[Date]])</f>
        <v>9</v>
      </c>
      <c r="Q12120" s="6">
        <f>YEAR(tbl_Sales[[#This Row],[Date]])</f>
        <v>2017</v>
      </c>
    </row>
    <row r="12121" spans="1:17" x14ac:dyDescent="0.25">
      <c r="A12121" s="1">
        <v>43003</v>
      </c>
      <c r="B12121">
        <v>630000</v>
      </c>
      <c r="C12121" t="s">
        <v>2</v>
      </c>
      <c r="D12121" t="s">
        <v>12427</v>
      </c>
      <c r="E12121" t="s">
        <v>10</v>
      </c>
      <c r="F12121">
        <v>3076</v>
      </c>
      <c r="G12121">
        <v>3</v>
      </c>
      <c r="H12121">
        <v>2</v>
      </c>
      <c r="I12121">
        <v>2</v>
      </c>
      <c r="J12121">
        <v>388</v>
      </c>
      <c r="K12121">
        <v>2012</v>
      </c>
      <c r="L12121" t="s">
        <v>12293</v>
      </c>
      <c r="M12121" t="s">
        <v>7572</v>
      </c>
      <c r="N12121" t="s">
        <v>7515</v>
      </c>
      <c r="O12121" s="6" t="str">
        <f>INDEX(lkp_Region,MATCH(tbl_Sales[[#This Row],[Suburb]],lkp_Suburb,0))</f>
        <v>Northern Metropolitan</v>
      </c>
      <c r="P12121" s="6">
        <f>MONTH(tbl_Sales[[#This Row],[Date]])</f>
        <v>9</v>
      </c>
      <c r="Q12121" s="6">
        <f>YEAR(tbl_Sales[[#This Row],[Date]])</f>
        <v>2017</v>
      </c>
    </row>
    <row r="12122" spans="1:17" x14ac:dyDescent="0.25">
      <c r="A12122" s="1">
        <v>43003</v>
      </c>
      <c r="B12122">
        <v>726000</v>
      </c>
      <c r="C12122" t="s">
        <v>2</v>
      </c>
      <c r="D12122" t="s">
        <v>12427</v>
      </c>
      <c r="E12122" t="s">
        <v>10</v>
      </c>
      <c r="F12122">
        <v>3082</v>
      </c>
      <c r="G12122">
        <v>3</v>
      </c>
      <c r="H12122">
        <v>2</v>
      </c>
      <c r="I12122">
        <v>2</v>
      </c>
      <c r="J12122">
        <v>615</v>
      </c>
      <c r="K12122">
        <v>1982</v>
      </c>
      <c r="L12122" t="s">
        <v>12294</v>
      </c>
      <c r="M12122" t="s">
        <v>7706</v>
      </c>
      <c r="N12122" t="s">
        <v>7515</v>
      </c>
      <c r="O12122" s="6" t="str">
        <f>INDEX(lkp_Region,MATCH(tbl_Sales[[#This Row],[Suburb]],lkp_Suburb,0))</f>
        <v>Northern Metropolitan</v>
      </c>
      <c r="P12122" s="6">
        <f>MONTH(tbl_Sales[[#This Row],[Date]])</f>
        <v>9</v>
      </c>
      <c r="Q12122" s="6">
        <f>YEAR(tbl_Sales[[#This Row],[Date]])</f>
        <v>2017</v>
      </c>
    </row>
    <row r="12123" spans="1:17" x14ac:dyDescent="0.25">
      <c r="A12123" s="1">
        <v>43003</v>
      </c>
      <c r="B12123">
        <v>940000</v>
      </c>
      <c r="C12123" t="s">
        <v>2</v>
      </c>
      <c r="D12123" t="s">
        <v>12428</v>
      </c>
      <c r="E12123" t="s">
        <v>5</v>
      </c>
      <c r="F12123">
        <v>3044</v>
      </c>
      <c r="G12123">
        <v>3</v>
      </c>
      <c r="H12123">
        <v>1</v>
      </c>
      <c r="I12123">
        <v>1</v>
      </c>
      <c r="J12123">
        <v>559</v>
      </c>
      <c r="K12123">
        <v>1955</v>
      </c>
      <c r="L12123" t="s">
        <v>12295</v>
      </c>
      <c r="M12123" t="s">
        <v>115</v>
      </c>
      <c r="N12123" t="s">
        <v>18</v>
      </c>
      <c r="O12123" s="6" t="str">
        <f>INDEX(lkp_Region,MATCH(tbl_Sales[[#This Row],[Suburb]],lkp_Suburb,0))</f>
        <v>Northern Metropolitan</v>
      </c>
      <c r="P12123" s="6">
        <f>MONTH(tbl_Sales[[#This Row],[Date]])</f>
        <v>9</v>
      </c>
      <c r="Q12123" s="6">
        <f>YEAR(tbl_Sales[[#This Row],[Date]])</f>
        <v>2017</v>
      </c>
    </row>
    <row r="12124" spans="1:17" x14ac:dyDescent="0.25">
      <c r="A12124" s="1">
        <v>43003</v>
      </c>
      <c r="B12124">
        <v>601000</v>
      </c>
      <c r="C12124" t="s">
        <v>13</v>
      </c>
      <c r="D12124" t="s">
        <v>12427</v>
      </c>
      <c r="E12124" t="s">
        <v>5</v>
      </c>
      <c r="F12124">
        <v>3167</v>
      </c>
      <c r="G12124">
        <v>2</v>
      </c>
      <c r="H12124">
        <v>1</v>
      </c>
      <c r="I12124">
        <v>1</v>
      </c>
      <c r="J12124">
        <v>0</v>
      </c>
      <c r="K12124">
        <v>1980</v>
      </c>
      <c r="L12124" t="s">
        <v>12296</v>
      </c>
      <c r="M12124" t="s">
        <v>43</v>
      </c>
      <c r="N12124" t="s">
        <v>31</v>
      </c>
      <c r="O12124" s="6" t="str">
        <f>INDEX(lkp_Region,MATCH(tbl_Sales[[#This Row],[Suburb]],lkp_Suburb,0))</f>
        <v>South-Eastern Metropolitan</v>
      </c>
      <c r="P12124" s="6">
        <f>MONTH(tbl_Sales[[#This Row],[Date]])</f>
        <v>9</v>
      </c>
      <c r="Q12124" s="6">
        <f>YEAR(tbl_Sales[[#This Row],[Date]])</f>
        <v>2017</v>
      </c>
    </row>
    <row r="12125" spans="1:17" x14ac:dyDescent="0.25">
      <c r="A12125" s="1">
        <v>43003</v>
      </c>
      <c r="B12125">
        <v>1050000</v>
      </c>
      <c r="C12125" t="s">
        <v>51</v>
      </c>
      <c r="D12125" t="s">
        <v>12429</v>
      </c>
      <c r="E12125" t="s">
        <v>10</v>
      </c>
      <c r="F12125">
        <v>3148</v>
      </c>
      <c r="G12125">
        <v>5</v>
      </c>
      <c r="H12125">
        <v>2</v>
      </c>
      <c r="I12125">
        <v>2</v>
      </c>
      <c r="J12125">
        <v>276</v>
      </c>
      <c r="K12125">
        <v>2011</v>
      </c>
      <c r="L12125" t="s">
        <v>12297</v>
      </c>
      <c r="M12125" t="s">
        <v>29</v>
      </c>
      <c r="N12125" t="s">
        <v>31</v>
      </c>
      <c r="O12125" s="6" t="str">
        <f>INDEX(lkp_Region,MATCH(tbl_Sales[[#This Row],[Suburb]],lkp_Suburb,0))</f>
        <v>Southern Metropolitan</v>
      </c>
      <c r="P12125" s="6">
        <f>MONTH(tbl_Sales[[#This Row],[Date]])</f>
        <v>9</v>
      </c>
      <c r="Q12125" s="6">
        <f>YEAR(tbl_Sales[[#This Row],[Date]])</f>
        <v>2017</v>
      </c>
    </row>
    <row r="12126" spans="1:17" x14ac:dyDescent="0.25">
      <c r="A12126" s="1">
        <v>43003</v>
      </c>
      <c r="B12126">
        <v>620000</v>
      </c>
      <c r="C12126" t="s">
        <v>13</v>
      </c>
      <c r="D12126" t="s">
        <v>12429</v>
      </c>
      <c r="E12126" t="s">
        <v>5</v>
      </c>
      <c r="F12126">
        <v>3051</v>
      </c>
      <c r="G12126">
        <v>2</v>
      </c>
      <c r="H12126">
        <v>1</v>
      </c>
      <c r="I12126">
        <v>1</v>
      </c>
      <c r="J12126">
        <v>0</v>
      </c>
      <c r="L12126" t="s">
        <v>12298</v>
      </c>
      <c r="M12126" t="s">
        <v>915</v>
      </c>
      <c r="N12126" t="s">
        <v>88</v>
      </c>
      <c r="O12126" s="6" t="str">
        <f>INDEX(lkp_Region,MATCH(tbl_Sales[[#This Row],[Suburb]],lkp_Suburb,0))</f>
        <v>Northern Metropolitan</v>
      </c>
      <c r="P12126" s="6">
        <f>MONTH(tbl_Sales[[#This Row],[Date]])</f>
        <v>9</v>
      </c>
      <c r="Q12126" s="6">
        <f>YEAR(tbl_Sales[[#This Row],[Date]])</f>
        <v>2017</v>
      </c>
    </row>
    <row r="12127" spans="1:17" x14ac:dyDescent="0.25">
      <c r="A12127" s="1">
        <v>43003</v>
      </c>
      <c r="B12127">
        <v>670000</v>
      </c>
      <c r="C12127" t="s">
        <v>13</v>
      </c>
      <c r="D12127" t="s">
        <v>12425</v>
      </c>
      <c r="E12127" t="s">
        <v>10</v>
      </c>
      <c r="F12127">
        <v>3003</v>
      </c>
      <c r="G12127">
        <v>2</v>
      </c>
      <c r="H12127">
        <v>1</v>
      </c>
      <c r="I12127">
        <v>1</v>
      </c>
      <c r="J12127">
        <v>17</v>
      </c>
      <c r="K12127">
        <v>1996</v>
      </c>
      <c r="L12127" t="s">
        <v>12299</v>
      </c>
      <c r="M12127" t="s">
        <v>686</v>
      </c>
      <c r="N12127" t="s">
        <v>88</v>
      </c>
      <c r="O12127" s="6" t="str">
        <f>INDEX(lkp_Region,MATCH(tbl_Sales[[#This Row],[Suburb]],lkp_Suburb,0))</f>
        <v>Northern Metropolitan</v>
      </c>
      <c r="P12127" s="6">
        <f>MONTH(tbl_Sales[[#This Row],[Date]])</f>
        <v>9</v>
      </c>
      <c r="Q12127" s="6">
        <f>YEAR(tbl_Sales[[#This Row],[Date]])</f>
        <v>2017</v>
      </c>
    </row>
    <row r="12128" spans="1:17" x14ac:dyDescent="0.25">
      <c r="A12128" s="1">
        <v>43003</v>
      </c>
      <c r="B12128">
        <v>1725000</v>
      </c>
      <c r="C12128" t="s">
        <v>2</v>
      </c>
      <c r="D12128" t="s">
        <v>12429</v>
      </c>
      <c r="E12128" t="s">
        <v>10</v>
      </c>
      <c r="F12128">
        <v>3134</v>
      </c>
      <c r="G12128">
        <v>4</v>
      </c>
      <c r="H12128">
        <v>2</v>
      </c>
      <c r="I12128">
        <v>2</v>
      </c>
      <c r="J12128">
        <v>1016</v>
      </c>
      <c r="K12128">
        <v>2002</v>
      </c>
      <c r="L12128" t="s">
        <v>12300</v>
      </c>
      <c r="M12128" t="s">
        <v>7688</v>
      </c>
      <c r="N12128" t="s">
        <v>7588</v>
      </c>
      <c r="O12128" s="6" t="str">
        <f>INDEX(lkp_Region,MATCH(tbl_Sales[[#This Row],[Suburb]],lkp_Suburb,0))</f>
        <v>Eastern Metropolitan</v>
      </c>
      <c r="P12128" s="6">
        <f>MONTH(tbl_Sales[[#This Row],[Date]])</f>
        <v>9</v>
      </c>
      <c r="Q12128" s="6">
        <f>YEAR(tbl_Sales[[#This Row],[Date]])</f>
        <v>2017</v>
      </c>
    </row>
    <row r="12129" spans="1:17" x14ac:dyDescent="0.25">
      <c r="A12129" s="1">
        <v>43003</v>
      </c>
      <c r="B12129">
        <v>1005000</v>
      </c>
      <c r="C12129" t="s">
        <v>2</v>
      </c>
      <c r="D12129" t="s">
        <v>12428</v>
      </c>
      <c r="E12129" t="s">
        <v>10</v>
      </c>
      <c r="F12129">
        <v>3012</v>
      </c>
      <c r="G12129">
        <v>3</v>
      </c>
      <c r="H12129">
        <v>1</v>
      </c>
      <c r="I12129">
        <v>5</v>
      </c>
      <c r="J12129">
        <v>653</v>
      </c>
      <c r="K12129">
        <v>1930</v>
      </c>
      <c r="L12129" t="s">
        <v>12301</v>
      </c>
      <c r="M12129" t="s">
        <v>19</v>
      </c>
      <c r="N12129" t="s">
        <v>21</v>
      </c>
      <c r="O12129" s="6" t="str">
        <f>INDEX(lkp_Region,MATCH(tbl_Sales[[#This Row],[Suburb]],lkp_Suburb,0))</f>
        <v>Western Metropolitan</v>
      </c>
      <c r="P12129" s="6">
        <f>MONTH(tbl_Sales[[#This Row],[Date]])</f>
        <v>9</v>
      </c>
      <c r="Q12129" s="6">
        <f>YEAR(tbl_Sales[[#This Row],[Date]])</f>
        <v>2017</v>
      </c>
    </row>
    <row r="12130" spans="1:17" x14ac:dyDescent="0.25">
      <c r="A12130" s="1">
        <v>43003</v>
      </c>
      <c r="B12130">
        <v>800000</v>
      </c>
      <c r="C12130" t="s">
        <v>2</v>
      </c>
      <c r="D12130" t="s">
        <v>12427</v>
      </c>
      <c r="E12130" t="s">
        <v>10</v>
      </c>
      <c r="F12130">
        <v>3172</v>
      </c>
      <c r="G12130">
        <v>3</v>
      </c>
      <c r="H12130">
        <v>2</v>
      </c>
      <c r="I12130">
        <v>4</v>
      </c>
      <c r="J12130">
        <v>801</v>
      </c>
      <c r="K12130">
        <v>1980</v>
      </c>
      <c r="L12130" t="s">
        <v>12302</v>
      </c>
      <c r="M12130" t="s">
        <v>8147</v>
      </c>
      <c r="N12130" t="s">
        <v>45</v>
      </c>
      <c r="O12130" s="6" t="str">
        <f>INDEX(lkp_Region,MATCH(tbl_Sales[[#This Row],[Suburb]],lkp_Suburb,0))</f>
        <v>South-Eastern Metropolitan</v>
      </c>
      <c r="P12130" s="6">
        <f>MONTH(tbl_Sales[[#This Row],[Date]])</f>
        <v>9</v>
      </c>
      <c r="Q12130" s="6">
        <f>YEAR(tbl_Sales[[#This Row],[Date]])</f>
        <v>2017</v>
      </c>
    </row>
    <row r="12131" spans="1:17" x14ac:dyDescent="0.25">
      <c r="A12131" s="1">
        <v>43003</v>
      </c>
      <c r="B12131">
        <v>1260000</v>
      </c>
      <c r="C12131" t="s">
        <v>2</v>
      </c>
      <c r="D12131" t="s">
        <v>12424</v>
      </c>
      <c r="E12131" t="s">
        <v>5</v>
      </c>
      <c r="F12131">
        <v>3196</v>
      </c>
      <c r="G12131">
        <v>5</v>
      </c>
      <c r="H12131">
        <v>6</v>
      </c>
      <c r="I12131">
        <v>3</v>
      </c>
      <c r="J12131">
        <v>900</v>
      </c>
      <c r="K12131">
        <v>1960</v>
      </c>
      <c r="L12131" t="s">
        <v>12303</v>
      </c>
      <c r="M12131" t="s">
        <v>9536</v>
      </c>
      <c r="N12131" t="s">
        <v>45</v>
      </c>
      <c r="O12131" s="6" t="str">
        <f>INDEX(lkp_Region,MATCH(tbl_Sales[[#This Row],[Suburb]],lkp_Suburb,0))</f>
        <v>South-Eastern Metropolitan</v>
      </c>
      <c r="P12131" s="6">
        <f>MONTH(tbl_Sales[[#This Row],[Date]])</f>
        <v>9</v>
      </c>
      <c r="Q12131" s="6">
        <f>YEAR(tbl_Sales[[#This Row],[Date]])</f>
        <v>2017</v>
      </c>
    </row>
    <row r="12132" spans="1:17" x14ac:dyDescent="0.25">
      <c r="A12132" s="1">
        <v>43003</v>
      </c>
      <c r="B12132">
        <v>650000</v>
      </c>
      <c r="C12132" t="s">
        <v>2</v>
      </c>
      <c r="D12132" t="s">
        <v>12431</v>
      </c>
      <c r="E12132" t="s">
        <v>5</v>
      </c>
      <c r="F12132">
        <v>3174</v>
      </c>
      <c r="G12132">
        <v>3</v>
      </c>
      <c r="H12132">
        <v>1</v>
      </c>
      <c r="I12132">
        <v>1</v>
      </c>
      <c r="J12132">
        <v>637</v>
      </c>
      <c r="L12132" t="s">
        <v>12304</v>
      </c>
      <c r="M12132" t="s">
        <v>7917</v>
      </c>
      <c r="N12132" t="s">
        <v>7727</v>
      </c>
      <c r="O12132" s="6" t="str">
        <f>INDEX(lkp_Region,MATCH(tbl_Sales[[#This Row],[Suburb]],lkp_Suburb,0))</f>
        <v>South-Eastern Metropolitan</v>
      </c>
      <c r="P12132" s="6">
        <f>MONTH(tbl_Sales[[#This Row],[Date]])</f>
        <v>9</v>
      </c>
      <c r="Q12132" s="6">
        <f>YEAR(tbl_Sales[[#This Row],[Date]])</f>
        <v>2017</v>
      </c>
    </row>
    <row r="12133" spans="1:17" x14ac:dyDescent="0.25">
      <c r="A12133" s="1">
        <v>43003</v>
      </c>
      <c r="B12133">
        <v>550000</v>
      </c>
      <c r="C12133" t="s">
        <v>13</v>
      </c>
      <c r="D12133" t="s">
        <v>12425</v>
      </c>
      <c r="E12133" t="s">
        <v>5</v>
      </c>
      <c r="F12133">
        <v>3163</v>
      </c>
      <c r="G12133">
        <v>2</v>
      </c>
      <c r="H12133">
        <v>2</v>
      </c>
      <c r="I12133">
        <v>1</v>
      </c>
      <c r="J12133">
        <v>1039</v>
      </c>
      <c r="L12133" t="s">
        <v>12305</v>
      </c>
      <c r="M12133" t="s">
        <v>225</v>
      </c>
      <c r="N12133" t="s">
        <v>57</v>
      </c>
      <c r="O12133" s="6" t="str">
        <f>INDEX(lkp_Region,MATCH(tbl_Sales[[#This Row],[Suburb]],lkp_Suburb,0))</f>
        <v>Southern Metropolitan</v>
      </c>
      <c r="P12133" s="6">
        <f>MONTH(tbl_Sales[[#This Row],[Date]])</f>
        <v>9</v>
      </c>
      <c r="Q12133" s="6">
        <f>YEAR(tbl_Sales[[#This Row],[Date]])</f>
        <v>2017</v>
      </c>
    </row>
    <row r="12134" spans="1:17" x14ac:dyDescent="0.25">
      <c r="A12134" s="1">
        <v>43003</v>
      </c>
      <c r="B12134">
        <v>320000</v>
      </c>
      <c r="C12134" t="s">
        <v>2</v>
      </c>
      <c r="D12134" t="s">
        <v>12427</v>
      </c>
      <c r="E12134" t="s">
        <v>5</v>
      </c>
      <c r="F12134">
        <v>3073</v>
      </c>
      <c r="G12134">
        <v>2</v>
      </c>
      <c r="H12134">
        <v>1</v>
      </c>
      <c r="I12134">
        <v>1</v>
      </c>
      <c r="J12134">
        <v>89</v>
      </c>
      <c r="K12134">
        <v>1965</v>
      </c>
      <c r="L12134" t="s">
        <v>12306</v>
      </c>
      <c r="M12134" t="s">
        <v>93</v>
      </c>
      <c r="N12134" t="s">
        <v>62</v>
      </c>
      <c r="O12134" s="6" t="str">
        <f>INDEX(lkp_Region,MATCH(tbl_Sales[[#This Row],[Suburb]],lkp_Suburb,0))</f>
        <v>Northern Metropolitan</v>
      </c>
      <c r="P12134" s="6">
        <f>MONTH(tbl_Sales[[#This Row],[Date]])</f>
        <v>9</v>
      </c>
      <c r="Q12134" s="6">
        <f>YEAR(tbl_Sales[[#This Row],[Date]])</f>
        <v>2017</v>
      </c>
    </row>
    <row r="12135" spans="1:17" x14ac:dyDescent="0.25">
      <c r="A12135" s="1">
        <v>43003</v>
      </c>
      <c r="B12135">
        <v>505000</v>
      </c>
      <c r="C12135" t="s">
        <v>51</v>
      </c>
      <c r="D12135" t="s">
        <v>12423</v>
      </c>
      <c r="E12135" t="s">
        <v>10</v>
      </c>
      <c r="F12135">
        <v>3083</v>
      </c>
      <c r="G12135">
        <v>2</v>
      </c>
      <c r="H12135">
        <v>1</v>
      </c>
      <c r="I12135">
        <v>2</v>
      </c>
      <c r="J12135">
        <v>90</v>
      </c>
      <c r="K12135">
        <v>1995</v>
      </c>
      <c r="L12135" t="s">
        <v>12307</v>
      </c>
      <c r="M12135" t="s">
        <v>7813</v>
      </c>
      <c r="N12135" t="s">
        <v>62</v>
      </c>
      <c r="O12135" s="6" t="str">
        <f>INDEX(lkp_Region,MATCH(tbl_Sales[[#This Row],[Suburb]],lkp_Suburb,0))</f>
        <v>Northern Metropolitan</v>
      </c>
      <c r="P12135" s="6">
        <f>MONTH(tbl_Sales[[#This Row],[Date]])</f>
        <v>9</v>
      </c>
      <c r="Q12135" s="6">
        <f>YEAR(tbl_Sales[[#This Row],[Date]])</f>
        <v>2017</v>
      </c>
    </row>
    <row r="12136" spans="1:17" x14ac:dyDescent="0.25">
      <c r="A12136" s="1">
        <v>43003</v>
      </c>
      <c r="B12136">
        <v>652000</v>
      </c>
      <c r="C12136" t="s">
        <v>13</v>
      </c>
      <c r="D12136" t="s">
        <v>12427</v>
      </c>
      <c r="E12136" t="s">
        <v>10</v>
      </c>
      <c r="F12136">
        <v>3073</v>
      </c>
      <c r="G12136">
        <v>2</v>
      </c>
      <c r="H12136">
        <v>1</v>
      </c>
      <c r="I12136">
        <v>1</v>
      </c>
      <c r="J12136">
        <v>260</v>
      </c>
      <c r="K12136">
        <v>1970</v>
      </c>
      <c r="L12136" t="s">
        <v>12308</v>
      </c>
      <c r="M12136" t="s">
        <v>93</v>
      </c>
      <c r="N12136" t="s">
        <v>62</v>
      </c>
      <c r="O12136" s="6" t="str">
        <f>INDEX(lkp_Region,MATCH(tbl_Sales[[#This Row],[Suburb]],lkp_Suburb,0))</f>
        <v>Northern Metropolitan</v>
      </c>
      <c r="P12136" s="6">
        <f>MONTH(tbl_Sales[[#This Row],[Date]])</f>
        <v>9</v>
      </c>
      <c r="Q12136" s="6">
        <f>YEAR(tbl_Sales[[#This Row],[Date]])</f>
        <v>2017</v>
      </c>
    </row>
    <row r="12137" spans="1:17" x14ac:dyDescent="0.25">
      <c r="A12137" s="1">
        <v>43003</v>
      </c>
      <c r="B12137">
        <v>535000</v>
      </c>
      <c r="C12137" t="s">
        <v>2</v>
      </c>
      <c r="D12137" t="s">
        <v>12425</v>
      </c>
      <c r="E12137" t="s">
        <v>10</v>
      </c>
      <c r="F12137">
        <v>3023</v>
      </c>
      <c r="G12137">
        <v>3</v>
      </c>
      <c r="H12137">
        <v>1</v>
      </c>
      <c r="I12137">
        <v>0</v>
      </c>
      <c r="J12137">
        <v>675</v>
      </c>
      <c r="L12137" t="s">
        <v>12309</v>
      </c>
      <c r="M12137" t="s">
        <v>8289</v>
      </c>
      <c r="N12137" t="s">
        <v>3</v>
      </c>
      <c r="O12137" s="6" t="str">
        <f>INDEX(lkp_Region,MATCH(tbl_Sales[[#This Row],[Suburb]],lkp_Suburb,0))</f>
        <v>Western Metropolitan</v>
      </c>
      <c r="P12137" s="6">
        <f>MONTH(tbl_Sales[[#This Row],[Date]])</f>
        <v>9</v>
      </c>
      <c r="Q12137" s="6">
        <f>YEAR(tbl_Sales[[#This Row],[Date]])</f>
        <v>2017</v>
      </c>
    </row>
    <row r="12138" spans="1:17" x14ac:dyDescent="0.25">
      <c r="A12138" s="1">
        <v>43003</v>
      </c>
      <c r="B12138">
        <v>565000</v>
      </c>
      <c r="C12138" t="s">
        <v>2</v>
      </c>
      <c r="D12138" t="s">
        <v>12425</v>
      </c>
      <c r="E12138" t="s">
        <v>10</v>
      </c>
      <c r="F12138">
        <v>3021</v>
      </c>
      <c r="G12138">
        <v>3</v>
      </c>
      <c r="H12138">
        <v>1</v>
      </c>
      <c r="I12138">
        <v>2</v>
      </c>
      <c r="J12138">
        <v>614</v>
      </c>
      <c r="K12138">
        <v>1975</v>
      </c>
      <c r="L12138" t="s">
        <v>12310</v>
      </c>
      <c r="M12138" t="s">
        <v>7948</v>
      </c>
      <c r="N12138" t="s">
        <v>3</v>
      </c>
      <c r="O12138" s="6" t="str">
        <f>INDEX(lkp_Region,MATCH(tbl_Sales[[#This Row],[Suburb]],lkp_Suburb,0))</f>
        <v>Western Metropolitan</v>
      </c>
      <c r="P12138" s="6">
        <f>MONTH(tbl_Sales[[#This Row],[Date]])</f>
        <v>9</v>
      </c>
      <c r="Q12138" s="6">
        <f>YEAR(tbl_Sales[[#This Row],[Date]])</f>
        <v>2017</v>
      </c>
    </row>
    <row r="12139" spans="1:17" x14ac:dyDescent="0.25">
      <c r="A12139" s="1">
        <v>43003</v>
      </c>
      <c r="B12139">
        <v>675000</v>
      </c>
      <c r="C12139" t="s">
        <v>2</v>
      </c>
      <c r="D12139" t="s">
        <v>12427</v>
      </c>
      <c r="E12139" t="s">
        <v>10</v>
      </c>
      <c r="F12139">
        <v>3038</v>
      </c>
      <c r="G12139">
        <v>3</v>
      </c>
      <c r="H12139">
        <v>2</v>
      </c>
      <c r="I12139">
        <v>4</v>
      </c>
      <c r="J12139">
        <v>708</v>
      </c>
      <c r="L12139" t="s">
        <v>12311</v>
      </c>
      <c r="M12139" t="s">
        <v>8094</v>
      </c>
      <c r="N12139" t="s">
        <v>3</v>
      </c>
      <c r="O12139" s="6" t="str">
        <f>INDEX(lkp_Region,MATCH(tbl_Sales[[#This Row],[Suburb]],lkp_Suburb,0))</f>
        <v>Western Metropolitan</v>
      </c>
      <c r="P12139" s="6">
        <f>MONTH(tbl_Sales[[#This Row],[Date]])</f>
        <v>9</v>
      </c>
      <c r="Q12139" s="6">
        <f>YEAR(tbl_Sales[[#This Row],[Date]])</f>
        <v>2017</v>
      </c>
    </row>
    <row r="12140" spans="1:17" x14ac:dyDescent="0.25">
      <c r="A12140" s="1">
        <v>43003</v>
      </c>
      <c r="B12140">
        <v>704000</v>
      </c>
      <c r="C12140" t="s">
        <v>2</v>
      </c>
      <c r="D12140" t="s">
        <v>12423</v>
      </c>
      <c r="E12140" t="s">
        <v>10</v>
      </c>
      <c r="F12140">
        <v>3038</v>
      </c>
      <c r="G12140">
        <v>4</v>
      </c>
      <c r="H12140">
        <v>2</v>
      </c>
      <c r="I12140">
        <v>2</v>
      </c>
      <c r="J12140">
        <v>644</v>
      </c>
      <c r="L12140" t="s">
        <v>12312</v>
      </c>
      <c r="M12140" t="s">
        <v>7992</v>
      </c>
      <c r="N12140" t="s">
        <v>3</v>
      </c>
      <c r="O12140" s="6" t="str">
        <f>INDEX(lkp_Region,MATCH(tbl_Sales[[#This Row],[Suburb]],lkp_Suburb,0))</f>
        <v>Western Metropolitan</v>
      </c>
      <c r="P12140" s="6">
        <f>MONTH(tbl_Sales[[#This Row],[Date]])</f>
        <v>9</v>
      </c>
      <c r="Q12140" s="6">
        <f>YEAR(tbl_Sales[[#This Row],[Date]])</f>
        <v>2017</v>
      </c>
    </row>
    <row r="12141" spans="1:17" x14ac:dyDescent="0.25">
      <c r="A12141" s="1">
        <v>43003</v>
      </c>
      <c r="B12141">
        <v>705000</v>
      </c>
      <c r="C12141" t="s">
        <v>2</v>
      </c>
      <c r="D12141" t="s">
        <v>12428</v>
      </c>
      <c r="E12141" t="s">
        <v>5</v>
      </c>
      <c r="F12141">
        <v>3038</v>
      </c>
      <c r="G12141">
        <v>4</v>
      </c>
      <c r="H12141">
        <v>2</v>
      </c>
      <c r="I12141">
        <v>3</v>
      </c>
      <c r="J12141">
        <v>815</v>
      </c>
      <c r="K12141">
        <v>2000</v>
      </c>
      <c r="L12141" t="s">
        <v>12313</v>
      </c>
      <c r="M12141" t="s">
        <v>8094</v>
      </c>
      <c r="N12141" t="s">
        <v>3</v>
      </c>
      <c r="O12141" s="6" t="str">
        <f>INDEX(lkp_Region,MATCH(tbl_Sales[[#This Row],[Suburb]],lkp_Suburb,0))</f>
        <v>Western Metropolitan</v>
      </c>
      <c r="P12141" s="6">
        <f>MONTH(tbl_Sales[[#This Row],[Date]])</f>
        <v>9</v>
      </c>
      <c r="Q12141" s="6">
        <f>YEAR(tbl_Sales[[#This Row],[Date]])</f>
        <v>2017</v>
      </c>
    </row>
    <row r="12142" spans="1:17" x14ac:dyDescent="0.25">
      <c r="A12142" s="1">
        <v>43004</v>
      </c>
      <c r="B12142">
        <v>455000</v>
      </c>
      <c r="C12142" t="s">
        <v>2</v>
      </c>
      <c r="D12142" t="s">
        <v>12426</v>
      </c>
      <c r="E12142" t="s">
        <v>10</v>
      </c>
      <c r="F12142">
        <v>3030</v>
      </c>
      <c r="G12142">
        <v>3</v>
      </c>
      <c r="H12142">
        <v>1</v>
      </c>
      <c r="I12142">
        <v>1</v>
      </c>
      <c r="J12142">
        <v>610</v>
      </c>
      <c r="K12142">
        <v>1980</v>
      </c>
      <c r="L12142" t="s">
        <v>12314</v>
      </c>
      <c r="M12142" t="s">
        <v>8069</v>
      </c>
      <c r="N12142" t="s">
        <v>7964</v>
      </c>
      <c r="O12142" s="6" t="str">
        <f>INDEX(lkp_Region,MATCH(tbl_Sales[[#This Row],[Suburb]],lkp_Suburb,0))</f>
        <v>Western Metropolitan</v>
      </c>
      <c r="P12142" s="6">
        <f>MONTH(tbl_Sales[[#This Row],[Date]])</f>
        <v>9</v>
      </c>
      <c r="Q12142" s="6">
        <f>YEAR(tbl_Sales[[#This Row],[Date]])</f>
        <v>2017</v>
      </c>
    </row>
    <row r="12143" spans="1:17" x14ac:dyDescent="0.25">
      <c r="A12143" s="1">
        <v>43004</v>
      </c>
      <c r="B12143">
        <v>725000</v>
      </c>
      <c r="C12143" t="s">
        <v>2</v>
      </c>
      <c r="D12143" t="s">
        <v>12423</v>
      </c>
      <c r="E12143" t="s">
        <v>10</v>
      </c>
      <c r="F12143">
        <v>3083</v>
      </c>
      <c r="G12143">
        <v>4</v>
      </c>
      <c r="H12143">
        <v>1</v>
      </c>
      <c r="I12143">
        <v>2</v>
      </c>
      <c r="J12143">
        <v>542</v>
      </c>
      <c r="K12143">
        <v>1980</v>
      </c>
      <c r="L12143" t="s">
        <v>12315</v>
      </c>
      <c r="M12143" t="s">
        <v>7813</v>
      </c>
      <c r="N12143" t="s">
        <v>7515</v>
      </c>
      <c r="O12143" s="6" t="str">
        <f>INDEX(lkp_Region,MATCH(tbl_Sales[[#This Row],[Suburb]],lkp_Suburb,0))</f>
        <v>Northern Metropolitan</v>
      </c>
      <c r="P12143" s="6">
        <f>MONTH(tbl_Sales[[#This Row],[Date]])</f>
        <v>9</v>
      </c>
      <c r="Q12143" s="6">
        <f>YEAR(tbl_Sales[[#This Row],[Date]])</f>
        <v>2017</v>
      </c>
    </row>
    <row r="12144" spans="1:17" x14ac:dyDescent="0.25">
      <c r="A12144" s="1">
        <v>43004</v>
      </c>
      <c r="B12144">
        <v>970000</v>
      </c>
      <c r="C12144" t="s">
        <v>51</v>
      </c>
      <c r="D12144" t="s">
        <v>12423</v>
      </c>
      <c r="E12144" t="s">
        <v>5</v>
      </c>
      <c r="F12144">
        <v>3132</v>
      </c>
      <c r="G12144">
        <v>3</v>
      </c>
      <c r="H12144">
        <v>2</v>
      </c>
      <c r="I12144">
        <v>1</v>
      </c>
      <c r="J12144">
        <v>263</v>
      </c>
      <c r="K12144">
        <v>2016</v>
      </c>
      <c r="L12144" t="s">
        <v>12316</v>
      </c>
      <c r="M12144" t="s">
        <v>7708</v>
      </c>
      <c r="N12144" t="s">
        <v>14</v>
      </c>
      <c r="O12144" s="6" t="str">
        <f>INDEX(lkp_Region,MATCH(tbl_Sales[[#This Row],[Suburb]],lkp_Suburb,0))</f>
        <v>Eastern Metropolitan</v>
      </c>
      <c r="P12144" s="6">
        <f>MONTH(tbl_Sales[[#This Row],[Date]])</f>
        <v>9</v>
      </c>
      <c r="Q12144" s="6">
        <f>YEAR(tbl_Sales[[#This Row],[Date]])</f>
        <v>2017</v>
      </c>
    </row>
    <row r="12145" spans="1:17" x14ac:dyDescent="0.25">
      <c r="A12145" s="1">
        <v>43004</v>
      </c>
      <c r="B12145">
        <v>1500000</v>
      </c>
      <c r="C12145" t="s">
        <v>2</v>
      </c>
      <c r="D12145" t="s">
        <v>12423</v>
      </c>
      <c r="E12145" t="s">
        <v>10</v>
      </c>
      <c r="F12145">
        <v>3130</v>
      </c>
      <c r="G12145">
        <v>2</v>
      </c>
      <c r="H12145">
        <v>1</v>
      </c>
      <c r="I12145">
        <v>1</v>
      </c>
      <c r="J12145">
        <v>1021</v>
      </c>
      <c r="L12145" t="s">
        <v>12317</v>
      </c>
      <c r="M12145" t="s">
        <v>7710</v>
      </c>
      <c r="N12145" t="s">
        <v>14</v>
      </c>
      <c r="O12145" s="6" t="str">
        <f>INDEX(lkp_Region,MATCH(tbl_Sales[[#This Row],[Suburb]],lkp_Suburb,0))</f>
        <v>Eastern Metropolitan</v>
      </c>
      <c r="P12145" s="6">
        <f>MONTH(tbl_Sales[[#This Row],[Date]])</f>
        <v>9</v>
      </c>
      <c r="Q12145" s="6">
        <f>YEAR(tbl_Sales[[#This Row],[Date]])</f>
        <v>2017</v>
      </c>
    </row>
    <row r="12146" spans="1:17" x14ac:dyDescent="0.25">
      <c r="A12146" s="1">
        <v>43004</v>
      </c>
      <c r="B12146">
        <v>3000000</v>
      </c>
      <c r="C12146" t="s">
        <v>2</v>
      </c>
      <c r="D12146" t="s">
        <v>12427</v>
      </c>
      <c r="E12146" t="s">
        <v>5</v>
      </c>
      <c r="F12146">
        <v>3145</v>
      </c>
      <c r="G12146">
        <v>4</v>
      </c>
      <c r="H12146">
        <v>3</v>
      </c>
      <c r="I12146">
        <v>3</v>
      </c>
      <c r="J12146">
        <v>736</v>
      </c>
      <c r="L12146" t="s">
        <v>12318</v>
      </c>
      <c r="M12146" t="s">
        <v>74</v>
      </c>
      <c r="N12146" t="s">
        <v>76</v>
      </c>
      <c r="O12146" s="6" t="str">
        <f>INDEX(lkp_Region,MATCH(tbl_Sales[[#This Row],[Suburb]],lkp_Suburb,0))</f>
        <v>Southern Metropolitan</v>
      </c>
      <c r="P12146" s="6">
        <f>MONTH(tbl_Sales[[#This Row],[Date]])</f>
        <v>9</v>
      </c>
      <c r="Q12146" s="6">
        <f>YEAR(tbl_Sales[[#This Row],[Date]])</f>
        <v>2017</v>
      </c>
    </row>
    <row r="12147" spans="1:17" x14ac:dyDescent="0.25">
      <c r="A12147" s="1">
        <v>43004</v>
      </c>
      <c r="B12147">
        <v>350000</v>
      </c>
      <c r="C12147" t="s">
        <v>13</v>
      </c>
      <c r="D12147" t="s">
        <v>12429</v>
      </c>
      <c r="E12147" t="s">
        <v>5</v>
      </c>
      <c r="F12147">
        <v>3184</v>
      </c>
      <c r="G12147">
        <v>1</v>
      </c>
      <c r="H12147">
        <v>1</v>
      </c>
      <c r="I12147">
        <v>0</v>
      </c>
      <c r="J12147">
        <v>0</v>
      </c>
      <c r="K12147">
        <v>1960</v>
      </c>
      <c r="L12147" t="s">
        <v>12319</v>
      </c>
      <c r="M12147" t="s">
        <v>58</v>
      </c>
      <c r="N12147" t="s">
        <v>26</v>
      </c>
      <c r="O12147" s="6" t="str">
        <f>INDEX(lkp_Region,MATCH(tbl_Sales[[#This Row],[Suburb]],lkp_Suburb,0))</f>
        <v>Southern Metropolitan</v>
      </c>
      <c r="P12147" s="6">
        <f>MONTH(tbl_Sales[[#This Row],[Date]])</f>
        <v>9</v>
      </c>
      <c r="Q12147" s="6">
        <f>YEAR(tbl_Sales[[#This Row],[Date]])</f>
        <v>2017</v>
      </c>
    </row>
    <row r="12148" spans="1:17" x14ac:dyDescent="0.25">
      <c r="A12148" s="1">
        <v>43004</v>
      </c>
      <c r="B12148">
        <v>996000</v>
      </c>
      <c r="C12148" t="s">
        <v>2</v>
      </c>
      <c r="D12148" t="s">
        <v>12427</v>
      </c>
      <c r="E12148" t="s">
        <v>10</v>
      </c>
      <c r="F12148">
        <v>3058</v>
      </c>
      <c r="G12148">
        <v>2</v>
      </c>
      <c r="H12148">
        <v>1</v>
      </c>
      <c r="I12148">
        <v>1</v>
      </c>
      <c r="J12148">
        <v>476</v>
      </c>
      <c r="K12148">
        <v>1930</v>
      </c>
      <c r="L12148" t="s">
        <v>9961</v>
      </c>
      <c r="M12148" t="s">
        <v>41</v>
      </c>
      <c r="N12148" t="s">
        <v>18</v>
      </c>
      <c r="O12148" s="6" t="str">
        <f>INDEX(lkp_Region,MATCH(tbl_Sales[[#This Row],[Suburb]],lkp_Suburb,0))</f>
        <v>Northern Metropolitan</v>
      </c>
      <c r="P12148" s="6">
        <f>MONTH(tbl_Sales[[#This Row],[Date]])</f>
        <v>9</v>
      </c>
      <c r="Q12148" s="6">
        <f>YEAR(tbl_Sales[[#This Row],[Date]])</f>
        <v>2017</v>
      </c>
    </row>
    <row r="12149" spans="1:17" x14ac:dyDescent="0.25">
      <c r="A12149" s="1">
        <v>43004</v>
      </c>
      <c r="B12149">
        <v>785000</v>
      </c>
      <c r="C12149" t="s">
        <v>13</v>
      </c>
      <c r="D12149" t="s">
        <v>12427</v>
      </c>
      <c r="E12149" t="s">
        <v>10</v>
      </c>
      <c r="F12149">
        <v>3041</v>
      </c>
      <c r="G12149">
        <v>2</v>
      </c>
      <c r="H12149">
        <v>1</v>
      </c>
      <c r="I12149">
        <v>2</v>
      </c>
      <c r="J12149">
        <v>145</v>
      </c>
      <c r="L12149" t="s">
        <v>12320</v>
      </c>
      <c r="M12149" t="s">
        <v>1033</v>
      </c>
      <c r="N12149" t="s">
        <v>49</v>
      </c>
      <c r="O12149" s="6" t="str">
        <f>INDEX(lkp_Region,MATCH(tbl_Sales[[#This Row],[Suburb]],lkp_Suburb,0))</f>
        <v>Western Metropolitan</v>
      </c>
      <c r="P12149" s="6">
        <f>MONTH(tbl_Sales[[#This Row],[Date]])</f>
        <v>9</v>
      </c>
      <c r="Q12149" s="6">
        <f>YEAR(tbl_Sales[[#This Row],[Date]])</f>
        <v>2017</v>
      </c>
    </row>
    <row r="12150" spans="1:17" x14ac:dyDescent="0.25">
      <c r="A12150" s="1">
        <v>43004</v>
      </c>
      <c r="B12150">
        <v>850000</v>
      </c>
      <c r="C12150" t="s">
        <v>2</v>
      </c>
      <c r="D12150" t="s">
        <v>12429</v>
      </c>
      <c r="E12150" t="s">
        <v>5</v>
      </c>
      <c r="F12150">
        <v>3149</v>
      </c>
      <c r="G12150">
        <v>3</v>
      </c>
      <c r="H12150">
        <v>1</v>
      </c>
      <c r="I12150">
        <v>2</v>
      </c>
      <c r="J12150">
        <v>288</v>
      </c>
      <c r="L12150" t="s">
        <v>12321</v>
      </c>
      <c r="M12150" t="s">
        <v>7758</v>
      </c>
      <c r="N12150" t="s">
        <v>31</v>
      </c>
      <c r="O12150" s="6" t="str">
        <f>INDEX(lkp_Region,MATCH(tbl_Sales[[#This Row],[Suburb]],lkp_Suburb,0))</f>
        <v>Eastern Metropolitan</v>
      </c>
      <c r="P12150" s="6">
        <f>MONTH(tbl_Sales[[#This Row],[Date]])</f>
        <v>9</v>
      </c>
      <c r="Q12150" s="6">
        <f>YEAR(tbl_Sales[[#This Row],[Date]])</f>
        <v>2017</v>
      </c>
    </row>
    <row r="12151" spans="1:17" x14ac:dyDescent="0.25">
      <c r="A12151" s="1">
        <v>43004</v>
      </c>
      <c r="B12151">
        <v>1182000</v>
      </c>
      <c r="C12151" t="s">
        <v>2</v>
      </c>
      <c r="D12151" t="s">
        <v>12427</v>
      </c>
      <c r="E12151" t="s">
        <v>10</v>
      </c>
      <c r="F12151">
        <v>3150</v>
      </c>
      <c r="G12151">
        <v>5</v>
      </c>
      <c r="H12151">
        <v>2</v>
      </c>
      <c r="I12151">
        <v>3</v>
      </c>
      <c r="J12151">
        <v>650</v>
      </c>
      <c r="K12151">
        <v>1975</v>
      </c>
      <c r="L12151" t="s">
        <v>12322</v>
      </c>
      <c r="M12151" t="s">
        <v>8079</v>
      </c>
      <c r="N12151" t="s">
        <v>31</v>
      </c>
      <c r="O12151" s="6" t="str">
        <f>INDEX(lkp_Region,MATCH(tbl_Sales[[#This Row],[Suburb]],lkp_Suburb,0))</f>
        <v>Eastern Metropolitan</v>
      </c>
      <c r="P12151" s="6">
        <f>MONTH(tbl_Sales[[#This Row],[Date]])</f>
        <v>9</v>
      </c>
      <c r="Q12151" s="6">
        <f>YEAR(tbl_Sales[[#This Row],[Date]])</f>
        <v>2017</v>
      </c>
    </row>
    <row r="12152" spans="1:17" x14ac:dyDescent="0.25">
      <c r="A12152" s="1">
        <v>43004</v>
      </c>
      <c r="B12152">
        <v>716000</v>
      </c>
      <c r="C12152" t="s">
        <v>2</v>
      </c>
      <c r="D12152" t="s">
        <v>12425</v>
      </c>
      <c r="E12152" t="s">
        <v>5</v>
      </c>
      <c r="F12152">
        <v>3064</v>
      </c>
      <c r="G12152">
        <v>3</v>
      </c>
      <c r="H12152">
        <v>2</v>
      </c>
      <c r="I12152">
        <v>6</v>
      </c>
      <c r="J12152">
        <v>1005</v>
      </c>
      <c r="K12152">
        <v>1995</v>
      </c>
      <c r="L12152" t="s">
        <v>12323</v>
      </c>
      <c r="M12152" t="s">
        <v>7797</v>
      </c>
      <c r="N12152" t="s">
        <v>195</v>
      </c>
      <c r="O12152" s="6" t="str">
        <f>INDEX(lkp_Region,MATCH(tbl_Sales[[#This Row],[Suburb]],lkp_Suburb,0))</f>
        <v>Northern Metropolitan</v>
      </c>
      <c r="P12152" s="6">
        <f>MONTH(tbl_Sales[[#This Row],[Date]])</f>
        <v>9</v>
      </c>
      <c r="Q12152" s="6">
        <f>YEAR(tbl_Sales[[#This Row],[Date]])</f>
        <v>2017</v>
      </c>
    </row>
    <row r="12153" spans="1:17" x14ac:dyDescent="0.25">
      <c r="A12153" s="1">
        <v>43004</v>
      </c>
      <c r="B12153">
        <v>640000</v>
      </c>
      <c r="C12153" t="s">
        <v>2</v>
      </c>
      <c r="D12153" t="s">
        <v>12425</v>
      </c>
      <c r="E12153" t="s">
        <v>10</v>
      </c>
      <c r="F12153">
        <v>3028</v>
      </c>
      <c r="G12153">
        <v>3</v>
      </c>
      <c r="H12153">
        <v>2</v>
      </c>
      <c r="I12153">
        <v>2</v>
      </c>
      <c r="J12153">
        <v>531</v>
      </c>
      <c r="K12153">
        <v>1990</v>
      </c>
      <c r="L12153" t="s">
        <v>12324</v>
      </c>
      <c r="M12153" t="s">
        <v>9845</v>
      </c>
      <c r="N12153" t="s">
        <v>69</v>
      </c>
      <c r="O12153" s="6" t="str">
        <f>INDEX(lkp_Region,MATCH(tbl_Sales[[#This Row],[Suburb]],lkp_Suburb,0))</f>
        <v>Western Metropolitan</v>
      </c>
      <c r="P12153" s="6">
        <f>MONTH(tbl_Sales[[#This Row],[Date]])</f>
        <v>9</v>
      </c>
      <c r="Q12153" s="6">
        <f>YEAR(tbl_Sales[[#This Row],[Date]])</f>
        <v>2017</v>
      </c>
    </row>
    <row r="12154" spans="1:17" x14ac:dyDescent="0.25">
      <c r="A12154" s="1">
        <v>43004</v>
      </c>
      <c r="B12154">
        <v>1151000</v>
      </c>
      <c r="C12154" t="s">
        <v>13</v>
      </c>
      <c r="D12154" t="s">
        <v>12429</v>
      </c>
      <c r="E12154" t="s">
        <v>10</v>
      </c>
      <c r="F12154">
        <v>3163</v>
      </c>
      <c r="G12154">
        <v>3</v>
      </c>
      <c r="H12154">
        <v>2</v>
      </c>
      <c r="I12154">
        <v>1</v>
      </c>
      <c r="J12154">
        <v>259</v>
      </c>
      <c r="K12154">
        <v>1995</v>
      </c>
      <c r="L12154" t="s">
        <v>12325</v>
      </c>
      <c r="M12154" t="s">
        <v>201</v>
      </c>
      <c r="N12154" t="s">
        <v>57</v>
      </c>
      <c r="O12154" s="6" t="str">
        <f>INDEX(lkp_Region,MATCH(tbl_Sales[[#This Row],[Suburb]],lkp_Suburb,0))</f>
        <v>Southern Metropolitan</v>
      </c>
      <c r="P12154" s="6">
        <f>MONTH(tbl_Sales[[#This Row],[Date]])</f>
        <v>9</v>
      </c>
      <c r="Q12154" s="6">
        <f>YEAR(tbl_Sales[[#This Row],[Date]])</f>
        <v>2017</v>
      </c>
    </row>
    <row r="12155" spans="1:17" x14ac:dyDescent="0.25">
      <c r="A12155" s="1">
        <v>43004</v>
      </c>
      <c r="B12155">
        <v>765000</v>
      </c>
      <c r="C12155" t="s">
        <v>2</v>
      </c>
      <c r="D12155" t="s">
        <v>12432</v>
      </c>
      <c r="E12155" t="s">
        <v>10</v>
      </c>
      <c r="F12155">
        <v>3020</v>
      </c>
      <c r="G12155">
        <v>4</v>
      </c>
      <c r="H12155">
        <v>2</v>
      </c>
      <c r="I12155">
        <v>2</v>
      </c>
      <c r="J12155">
        <v>690</v>
      </c>
      <c r="L12155" t="s">
        <v>12326</v>
      </c>
      <c r="M12155" t="s">
        <v>141</v>
      </c>
      <c r="N12155" t="s">
        <v>3</v>
      </c>
      <c r="O12155" s="6" t="str">
        <f>INDEX(lkp_Region,MATCH(tbl_Sales[[#This Row],[Suburb]],lkp_Suburb,0))</f>
        <v>Western Metropolitan</v>
      </c>
      <c r="P12155" s="6">
        <f>MONTH(tbl_Sales[[#This Row],[Date]])</f>
        <v>9</v>
      </c>
      <c r="Q12155" s="6">
        <f>YEAR(tbl_Sales[[#This Row],[Date]])</f>
        <v>2017</v>
      </c>
    </row>
    <row r="12156" spans="1:17" x14ac:dyDescent="0.25">
      <c r="A12156" s="1">
        <v>43004</v>
      </c>
      <c r="B12156">
        <v>290000</v>
      </c>
      <c r="C12156" t="s">
        <v>13</v>
      </c>
      <c r="D12156" t="s">
        <v>12430</v>
      </c>
      <c r="E12156" t="s">
        <v>5</v>
      </c>
      <c r="F12156">
        <v>3186</v>
      </c>
      <c r="G12156">
        <v>1</v>
      </c>
      <c r="H12156">
        <v>1</v>
      </c>
      <c r="I12156">
        <v>1</v>
      </c>
      <c r="J12156">
        <v>0</v>
      </c>
      <c r="K12156">
        <v>1960</v>
      </c>
      <c r="L12156" t="s">
        <v>12327</v>
      </c>
      <c r="M12156" t="s">
        <v>105</v>
      </c>
      <c r="N12156" t="s">
        <v>107</v>
      </c>
      <c r="O12156" s="6" t="str">
        <f>INDEX(lkp_Region,MATCH(tbl_Sales[[#This Row],[Suburb]],lkp_Suburb,0))</f>
        <v>Southern Metropolitan</v>
      </c>
      <c r="P12156" s="6">
        <f>MONTH(tbl_Sales[[#This Row],[Date]])</f>
        <v>9</v>
      </c>
      <c r="Q12156" s="6">
        <f>YEAR(tbl_Sales[[#This Row],[Date]])</f>
        <v>2017</v>
      </c>
    </row>
    <row r="12157" spans="1:17" x14ac:dyDescent="0.25">
      <c r="A12157" s="1">
        <v>43004</v>
      </c>
      <c r="B12157">
        <v>620000</v>
      </c>
      <c r="C12157" t="s">
        <v>13</v>
      </c>
      <c r="D12157" t="s">
        <v>12429</v>
      </c>
      <c r="E12157" t="s">
        <v>10</v>
      </c>
      <c r="F12157">
        <v>3187</v>
      </c>
      <c r="G12157">
        <v>2</v>
      </c>
      <c r="H12157">
        <v>1</v>
      </c>
      <c r="I12157">
        <v>1</v>
      </c>
      <c r="J12157">
        <v>972</v>
      </c>
      <c r="L12157" t="s">
        <v>12328</v>
      </c>
      <c r="M12157" t="s">
        <v>346</v>
      </c>
      <c r="N12157" t="s">
        <v>107</v>
      </c>
      <c r="O12157" s="6" t="str">
        <f>INDEX(lkp_Region,MATCH(tbl_Sales[[#This Row],[Suburb]],lkp_Suburb,0))</f>
        <v>Southern Metropolitan</v>
      </c>
      <c r="P12157" s="6">
        <f>MONTH(tbl_Sales[[#This Row],[Date]])</f>
        <v>9</v>
      </c>
      <c r="Q12157" s="6">
        <f>YEAR(tbl_Sales[[#This Row],[Date]])</f>
        <v>2017</v>
      </c>
    </row>
    <row r="12158" spans="1:17" x14ac:dyDescent="0.25">
      <c r="A12158" s="1">
        <v>43004</v>
      </c>
      <c r="B12158">
        <v>1820000</v>
      </c>
      <c r="C12158" t="s">
        <v>2</v>
      </c>
      <c r="D12158" t="s">
        <v>12428</v>
      </c>
      <c r="E12158" t="s">
        <v>10</v>
      </c>
      <c r="F12158">
        <v>3190</v>
      </c>
      <c r="G12158">
        <v>4</v>
      </c>
      <c r="H12158">
        <v>2</v>
      </c>
      <c r="I12158">
        <v>2</v>
      </c>
      <c r="J12158">
        <v>680</v>
      </c>
      <c r="K12158">
        <v>2006</v>
      </c>
      <c r="L12158" t="s">
        <v>12329</v>
      </c>
      <c r="M12158" t="s">
        <v>7808</v>
      </c>
      <c r="N12158" t="s">
        <v>107</v>
      </c>
      <c r="O12158" s="6" t="str">
        <f>INDEX(lkp_Region,MATCH(tbl_Sales[[#This Row],[Suburb]],lkp_Suburb,0))</f>
        <v>Southern Metropolitan</v>
      </c>
      <c r="P12158" s="6">
        <f>MONTH(tbl_Sales[[#This Row],[Date]])</f>
        <v>9</v>
      </c>
      <c r="Q12158" s="6">
        <f>YEAR(tbl_Sales[[#This Row],[Date]])</f>
        <v>2017</v>
      </c>
    </row>
    <row r="12159" spans="1:17" x14ac:dyDescent="0.25">
      <c r="A12159" s="1">
        <v>43004</v>
      </c>
      <c r="B12159">
        <v>906000</v>
      </c>
      <c r="C12159" t="s">
        <v>2</v>
      </c>
      <c r="D12159" t="s">
        <v>12423</v>
      </c>
      <c r="E12159" t="s">
        <v>10</v>
      </c>
      <c r="F12159">
        <v>3081</v>
      </c>
      <c r="G12159">
        <v>2</v>
      </c>
      <c r="H12159">
        <v>1</v>
      </c>
      <c r="I12159">
        <v>1</v>
      </c>
      <c r="J12159">
        <v>617</v>
      </c>
      <c r="K12159">
        <v>1960</v>
      </c>
      <c r="L12159" t="s">
        <v>12330</v>
      </c>
      <c r="M12159" t="s">
        <v>982</v>
      </c>
      <c r="N12159" t="s">
        <v>150</v>
      </c>
      <c r="O12159" s="6" t="str">
        <f>INDEX(lkp_Region,MATCH(tbl_Sales[[#This Row],[Suburb]],lkp_Suburb,0))</f>
        <v>Eastern Metropolitan</v>
      </c>
      <c r="P12159" s="6">
        <f>MONTH(tbl_Sales[[#This Row],[Date]])</f>
        <v>9</v>
      </c>
      <c r="Q12159" s="6">
        <f>YEAR(tbl_Sales[[#This Row],[Date]])</f>
        <v>2017</v>
      </c>
    </row>
    <row r="12160" spans="1:17" x14ac:dyDescent="0.25">
      <c r="A12160" s="1">
        <v>43004</v>
      </c>
      <c r="B12160">
        <v>1515000</v>
      </c>
      <c r="C12160" t="s">
        <v>2</v>
      </c>
      <c r="D12160" t="s">
        <v>12423</v>
      </c>
      <c r="E12160" t="s">
        <v>5</v>
      </c>
      <c r="F12160">
        <v>3084</v>
      </c>
      <c r="G12160">
        <v>3</v>
      </c>
      <c r="H12160">
        <v>1</v>
      </c>
      <c r="I12160">
        <v>3</v>
      </c>
      <c r="J12160">
        <v>827</v>
      </c>
      <c r="K12160">
        <v>1950</v>
      </c>
      <c r="L12160" t="s">
        <v>12331</v>
      </c>
      <c r="M12160" t="s">
        <v>211</v>
      </c>
      <c r="N12160" t="s">
        <v>150</v>
      </c>
      <c r="O12160" s="6" t="str">
        <f>INDEX(lkp_Region,MATCH(tbl_Sales[[#This Row],[Suburb]],lkp_Suburb,0))</f>
        <v>Eastern Metropolitan</v>
      </c>
      <c r="P12160" s="6">
        <f>MONTH(tbl_Sales[[#This Row],[Date]])</f>
        <v>9</v>
      </c>
      <c r="Q12160" s="6">
        <f>YEAR(tbl_Sales[[#This Row],[Date]])</f>
        <v>2017</v>
      </c>
    </row>
    <row r="12161" spans="1:17" x14ac:dyDescent="0.25">
      <c r="A12161" s="1">
        <v>43005</v>
      </c>
      <c r="B12161">
        <v>704500</v>
      </c>
      <c r="C12161" t="s">
        <v>2</v>
      </c>
      <c r="D12161" t="s">
        <v>12427</v>
      </c>
      <c r="E12161" t="s">
        <v>10</v>
      </c>
      <c r="F12161">
        <v>3082</v>
      </c>
      <c r="G12161">
        <v>5</v>
      </c>
      <c r="H12161">
        <v>3</v>
      </c>
      <c r="I12161">
        <v>2</v>
      </c>
      <c r="J12161">
        <v>656</v>
      </c>
      <c r="K12161">
        <v>1970</v>
      </c>
      <c r="L12161" t="s">
        <v>12332</v>
      </c>
      <c r="M12161" t="s">
        <v>7706</v>
      </c>
      <c r="N12161" t="s">
        <v>7515</v>
      </c>
      <c r="O12161" s="6" t="str">
        <f>INDEX(lkp_Region,MATCH(tbl_Sales[[#This Row],[Suburb]],lkp_Suburb,0))</f>
        <v>Northern Metropolitan</v>
      </c>
      <c r="P12161" s="6">
        <f>MONTH(tbl_Sales[[#This Row],[Date]])</f>
        <v>9</v>
      </c>
      <c r="Q12161" s="6">
        <f>YEAR(tbl_Sales[[#This Row],[Date]])</f>
        <v>2017</v>
      </c>
    </row>
    <row r="12162" spans="1:17" x14ac:dyDescent="0.25">
      <c r="A12162" s="1">
        <v>43005</v>
      </c>
      <c r="B12162">
        <v>1320000</v>
      </c>
      <c r="C12162" t="s">
        <v>2</v>
      </c>
      <c r="D12162" t="s">
        <v>12432</v>
      </c>
      <c r="E12162" t="s">
        <v>10</v>
      </c>
      <c r="F12162">
        <v>3151</v>
      </c>
      <c r="G12162">
        <v>3</v>
      </c>
      <c r="H12162">
        <v>1</v>
      </c>
      <c r="I12162">
        <v>1</v>
      </c>
      <c r="J12162">
        <v>620</v>
      </c>
      <c r="L12162" t="s">
        <v>12333</v>
      </c>
      <c r="M12162" t="s">
        <v>8166</v>
      </c>
      <c r="N12162" t="s">
        <v>14</v>
      </c>
      <c r="O12162" s="6" t="str">
        <f>INDEX(lkp_Region,MATCH(tbl_Sales[[#This Row],[Suburb]],lkp_Suburb,0))</f>
        <v>Eastern Metropolitan</v>
      </c>
      <c r="P12162" s="6">
        <f>MONTH(tbl_Sales[[#This Row],[Date]])</f>
        <v>9</v>
      </c>
      <c r="Q12162" s="6">
        <f>YEAR(tbl_Sales[[#This Row],[Date]])</f>
        <v>2017</v>
      </c>
    </row>
    <row r="12163" spans="1:17" x14ac:dyDescent="0.25">
      <c r="A12163" s="1">
        <v>43005</v>
      </c>
      <c r="B12163">
        <v>1820000</v>
      </c>
      <c r="C12163" t="s">
        <v>2</v>
      </c>
      <c r="D12163" t="s">
        <v>12429</v>
      </c>
      <c r="E12163" t="s">
        <v>10</v>
      </c>
      <c r="F12163">
        <v>3184</v>
      </c>
      <c r="G12163">
        <v>3</v>
      </c>
      <c r="H12163">
        <v>2</v>
      </c>
      <c r="I12163">
        <v>3</v>
      </c>
      <c r="J12163">
        <v>144</v>
      </c>
      <c r="L12163" t="s">
        <v>12334</v>
      </c>
      <c r="M12163" t="s">
        <v>58</v>
      </c>
      <c r="N12163" t="s">
        <v>26</v>
      </c>
      <c r="O12163" s="6" t="str">
        <f>INDEX(lkp_Region,MATCH(tbl_Sales[[#This Row],[Suburb]],lkp_Suburb,0))</f>
        <v>Southern Metropolitan</v>
      </c>
      <c r="P12163" s="6">
        <f>MONTH(tbl_Sales[[#This Row],[Date]])</f>
        <v>9</v>
      </c>
      <c r="Q12163" s="6">
        <f>YEAR(tbl_Sales[[#This Row],[Date]])</f>
        <v>2017</v>
      </c>
    </row>
    <row r="12164" spans="1:17" x14ac:dyDescent="0.25">
      <c r="A12164" s="1">
        <v>43005</v>
      </c>
      <c r="B12164">
        <v>1150000</v>
      </c>
      <c r="C12164" t="s">
        <v>2</v>
      </c>
      <c r="D12164" t="s">
        <v>12429</v>
      </c>
      <c r="E12164" t="s">
        <v>10</v>
      </c>
      <c r="F12164">
        <v>3055</v>
      </c>
      <c r="G12164">
        <v>2</v>
      </c>
      <c r="H12164">
        <v>1</v>
      </c>
      <c r="I12164">
        <v>1</v>
      </c>
      <c r="J12164">
        <v>539</v>
      </c>
      <c r="K12164">
        <v>1940</v>
      </c>
      <c r="L12164" t="s">
        <v>12335</v>
      </c>
      <c r="M12164" t="s">
        <v>80</v>
      </c>
      <c r="N12164" t="s">
        <v>18</v>
      </c>
      <c r="O12164" s="6" t="str">
        <f>INDEX(lkp_Region,MATCH(tbl_Sales[[#This Row],[Suburb]],lkp_Suburb,0))</f>
        <v>Northern Metropolitan</v>
      </c>
      <c r="P12164" s="6">
        <f>MONTH(tbl_Sales[[#This Row],[Date]])</f>
        <v>9</v>
      </c>
      <c r="Q12164" s="6">
        <f>YEAR(tbl_Sales[[#This Row],[Date]])</f>
        <v>2017</v>
      </c>
    </row>
    <row r="12165" spans="1:17" x14ac:dyDescent="0.25">
      <c r="A12165" s="1">
        <v>43005</v>
      </c>
      <c r="B12165">
        <v>310000</v>
      </c>
      <c r="C12165" t="s">
        <v>13</v>
      </c>
      <c r="D12165" t="s">
        <v>12430</v>
      </c>
      <c r="E12165" t="s">
        <v>5</v>
      </c>
      <c r="F12165">
        <v>3040</v>
      </c>
      <c r="G12165">
        <v>1</v>
      </c>
      <c r="H12165">
        <v>1</v>
      </c>
      <c r="I12165">
        <v>1</v>
      </c>
      <c r="J12165">
        <v>0</v>
      </c>
      <c r="L12165" t="s">
        <v>10960</v>
      </c>
      <c r="M12165" t="s">
        <v>47</v>
      </c>
      <c r="N12165" t="s">
        <v>49</v>
      </c>
      <c r="O12165" s="6" t="str">
        <f>INDEX(lkp_Region,MATCH(tbl_Sales[[#This Row],[Suburb]],lkp_Suburb,0))</f>
        <v>Western Metropolitan</v>
      </c>
      <c r="P12165" s="6">
        <f>MONTH(tbl_Sales[[#This Row],[Date]])</f>
        <v>9</v>
      </c>
      <c r="Q12165" s="6">
        <f>YEAR(tbl_Sales[[#This Row],[Date]])</f>
        <v>2017</v>
      </c>
    </row>
    <row r="12166" spans="1:17" x14ac:dyDescent="0.25">
      <c r="A12166" s="1">
        <v>43005</v>
      </c>
      <c r="B12166">
        <v>920000</v>
      </c>
      <c r="C12166" t="s">
        <v>2</v>
      </c>
      <c r="D12166" t="s">
        <v>12427</v>
      </c>
      <c r="E12166" t="s">
        <v>5</v>
      </c>
      <c r="F12166">
        <v>3032</v>
      </c>
      <c r="G12166">
        <v>2</v>
      </c>
      <c r="H12166">
        <v>2</v>
      </c>
      <c r="I12166">
        <v>0</v>
      </c>
      <c r="J12166">
        <v>234</v>
      </c>
      <c r="K12166">
        <v>1910</v>
      </c>
      <c r="L12166" t="s">
        <v>12336</v>
      </c>
      <c r="M12166" t="s">
        <v>160</v>
      </c>
      <c r="N12166" t="s">
        <v>49</v>
      </c>
      <c r="O12166" s="6" t="str">
        <f>INDEX(lkp_Region,MATCH(tbl_Sales[[#This Row],[Suburb]],lkp_Suburb,0))</f>
        <v>Western Metropolitan</v>
      </c>
      <c r="P12166" s="6">
        <f>MONTH(tbl_Sales[[#This Row],[Date]])</f>
        <v>9</v>
      </c>
      <c r="Q12166" s="6">
        <f>YEAR(tbl_Sales[[#This Row],[Date]])</f>
        <v>2017</v>
      </c>
    </row>
    <row r="12167" spans="1:17" x14ac:dyDescent="0.25">
      <c r="A12167" s="1">
        <v>43005</v>
      </c>
      <c r="B12167">
        <v>1130000</v>
      </c>
      <c r="C12167" t="s">
        <v>2</v>
      </c>
      <c r="D12167" t="s">
        <v>12424</v>
      </c>
      <c r="E12167" t="s">
        <v>10</v>
      </c>
      <c r="F12167">
        <v>3150</v>
      </c>
      <c r="G12167">
        <v>3</v>
      </c>
      <c r="H12167">
        <v>1</v>
      </c>
      <c r="I12167">
        <v>1</v>
      </c>
      <c r="J12167">
        <v>836</v>
      </c>
      <c r="L12167" t="s">
        <v>12337</v>
      </c>
      <c r="M12167" t="s">
        <v>8079</v>
      </c>
      <c r="N12167" t="s">
        <v>31</v>
      </c>
      <c r="O12167" s="6" t="str">
        <f>INDEX(lkp_Region,MATCH(tbl_Sales[[#This Row],[Suburb]],lkp_Suburb,0))</f>
        <v>Eastern Metropolitan</v>
      </c>
      <c r="P12167" s="6">
        <f>MONTH(tbl_Sales[[#This Row],[Date]])</f>
        <v>9</v>
      </c>
      <c r="Q12167" s="6">
        <f>YEAR(tbl_Sales[[#This Row],[Date]])</f>
        <v>2017</v>
      </c>
    </row>
    <row r="12168" spans="1:17" x14ac:dyDescent="0.25">
      <c r="A12168" s="1">
        <v>43005</v>
      </c>
      <c r="B12168">
        <v>590000</v>
      </c>
      <c r="C12168" t="s">
        <v>2</v>
      </c>
      <c r="D12168" t="s">
        <v>12428</v>
      </c>
      <c r="E12168" t="s">
        <v>10</v>
      </c>
      <c r="F12168">
        <v>3019</v>
      </c>
      <c r="G12168">
        <v>2</v>
      </c>
      <c r="H12168">
        <v>1</v>
      </c>
      <c r="I12168">
        <v>1</v>
      </c>
      <c r="J12168">
        <v>304</v>
      </c>
      <c r="K12168">
        <v>1950</v>
      </c>
      <c r="L12168" t="s">
        <v>12338</v>
      </c>
      <c r="M12168" t="s">
        <v>436</v>
      </c>
      <c r="N12168" t="s">
        <v>21</v>
      </c>
      <c r="O12168" s="6" t="str">
        <f>INDEX(lkp_Region,MATCH(tbl_Sales[[#This Row],[Suburb]],lkp_Suburb,0))</f>
        <v>Western Metropolitan</v>
      </c>
      <c r="P12168" s="6">
        <f>MONTH(tbl_Sales[[#This Row],[Date]])</f>
        <v>9</v>
      </c>
      <c r="Q12168" s="6">
        <f>YEAR(tbl_Sales[[#This Row],[Date]])</f>
        <v>2017</v>
      </c>
    </row>
    <row r="12169" spans="1:17" x14ac:dyDescent="0.25">
      <c r="A12169" s="1">
        <v>43005</v>
      </c>
      <c r="B12169">
        <v>535000</v>
      </c>
      <c r="C12169" t="s">
        <v>2</v>
      </c>
      <c r="D12169" t="s">
        <v>12427</v>
      </c>
      <c r="E12169" t="s">
        <v>10</v>
      </c>
      <c r="F12169">
        <v>3437</v>
      </c>
      <c r="G12169">
        <v>3</v>
      </c>
      <c r="H12169">
        <v>1</v>
      </c>
      <c r="I12169">
        <v>0</v>
      </c>
      <c r="J12169">
        <v>4000</v>
      </c>
      <c r="L12169" t="s">
        <v>12340</v>
      </c>
      <c r="M12169" t="s">
        <v>12339</v>
      </c>
      <c r="N12169" t="s">
        <v>8240</v>
      </c>
      <c r="O12169" s="6" t="str">
        <f>INDEX(lkp_Region,MATCH(tbl_Sales[[#This Row],[Suburb]],lkp_Suburb,0))</f>
        <v>Northern Victoria</v>
      </c>
      <c r="P12169" s="6">
        <f>MONTH(tbl_Sales[[#This Row],[Date]])</f>
        <v>9</v>
      </c>
      <c r="Q12169" s="6">
        <f>YEAR(tbl_Sales[[#This Row],[Date]])</f>
        <v>2017</v>
      </c>
    </row>
    <row r="12170" spans="1:17" x14ac:dyDescent="0.25">
      <c r="A12170" s="1">
        <v>43005</v>
      </c>
      <c r="B12170">
        <v>642000</v>
      </c>
      <c r="C12170" t="s">
        <v>2</v>
      </c>
      <c r="D12170" t="s">
        <v>12425</v>
      </c>
      <c r="E12170" t="s">
        <v>10</v>
      </c>
      <c r="F12170">
        <v>3155</v>
      </c>
      <c r="G12170">
        <v>3</v>
      </c>
      <c r="H12170">
        <v>2</v>
      </c>
      <c r="I12170">
        <v>2</v>
      </c>
      <c r="J12170">
        <v>968</v>
      </c>
      <c r="L12170" t="s">
        <v>12341</v>
      </c>
      <c r="M12170" t="s">
        <v>8768</v>
      </c>
      <c r="N12170" t="s">
        <v>7768</v>
      </c>
      <c r="O12170" s="6" t="str">
        <f>INDEX(lkp_Region,MATCH(tbl_Sales[[#This Row],[Suburb]],lkp_Suburb,0))</f>
        <v>Eastern Metropolitan</v>
      </c>
      <c r="P12170" s="6">
        <f>MONTH(tbl_Sales[[#This Row],[Date]])</f>
        <v>9</v>
      </c>
      <c r="Q12170" s="6">
        <f>YEAR(tbl_Sales[[#This Row],[Date]])</f>
        <v>2017</v>
      </c>
    </row>
    <row r="12171" spans="1:17" x14ac:dyDescent="0.25">
      <c r="A12171" s="1">
        <v>43005</v>
      </c>
      <c r="B12171">
        <v>1055000</v>
      </c>
      <c r="C12171" t="s">
        <v>2</v>
      </c>
      <c r="D12171" t="s">
        <v>12427</v>
      </c>
      <c r="E12171" t="s">
        <v>10</v>
      </c>
      <c r="F12171">
        <v>3152</v>
      </c>
      <c r="G12171">
        <v>4</v>
      </c>
      <c r="H12171">
        <v>2</v>
      </c>
      <c r="I12171">
        <v>2</v>
      </c>
      <c r="J12171">
        <v>652</v>
      </c>
      <c r="K12171">
        <v>1997</v>
      </c>
      <c r="L12171" t="s">
        <v>12342</v>
      </c>
      <c r="M12171" t="s">
        <v>9152</v>
      </c>
      <c r="N12171" t="s">
        <v>7768</v>
      </c>
      <c r="O12171" s="6" t="str">
        <f>INDEX(lkp_Region,MATCH(tbl_Sales[[#This Row],[Suburb]],lkp_Suburb,0))</f>
        <v>Eastern Metropolitan</v>
      </c>
      <c r="P12171" s="6">
        <f>MONTH(tbl_Sales[[#This Row],[Date]])</f>
        <v>9</v>
      </c>
      <c r="Q12171" s="6">
        <f>YEAR(tbl_Sales[[#This Row],[Date]])</f>
        <v>2017</v>
      </c>
    </row>
    <row r="12172" spans="1:17" x14ac:dyDescent="0.25">
      <c r="A12172" s="1">
        <v>43005</v>
      </c>
      <c r="B12172">
        <v>620000</v>
      </c>
      <c r="C12172" t="s">
        <v>2</v>
      </c>
      <c r="D12172" t="s">
        <v>12423</v>
      </c>
      <c r="E12172" t="s">
        <v>10</v>
      </c>
      <c r="F12172">
        <v>3038</v>
      </c>
      <c r="G12172">
        <v>3</v>
      </c>
      <c r="H12172">
        <v>1</v>
      </c>
      <c r="I12172">
        <v>4</v>
      </c>
      <c r="J12172">
        <v>650</v>
      </c>
      <c r="K12172">
        <v>1985</v>
      </c>
      <c r="L12172" t="s">
        <v>12343</v>
      </c>
      <c r="M12172" t="s">
        <v>8094</v>
      </c>
      <c r="N12172" t="s">
        <v>3</v>
      </c>
      <c r="O12172" s="6" t="str">
        <f>INDEX(lkp_Region,MATCH(tbl_Sales[[#This Row],[Suburb]],lkp_Suburb,0))</f>
        <v>Western Metropolitan</v>
      </c>
      <c r="P12172" s="6">
        <f>MONTH(tbl_Sales[[#This Row],[Date]])</f>
        <v>9</v>
      </c>
      <c r="Q12172" s="6">
        <f>YEAR(tbl_Sales[[#This Row],[Date]])</f>
        <v>2017</v>
      </c>
    </row>
    <row r="12173" spans="1:17" x14ac:dyDescent="0.25">
      <c r="A12173" s="1">
        <v>43005</v>
      </c>
      <c r="B12173">
        <v>1450000</v>
      </c>
      <c r="C12173" t="s">
        <v>51</v>
      </c>
      <c r="D12173" t="s">
        <v>12423</v>
      </c>
      <c r="E12173" t="s">
        <v>5</v>
      </c>
      <c r="F12173">
        <v>3103</v>
      </c>
      <c r="G12173">
        <v>4</v>
      </c>
      <c r="H12173">
        <v>3</v>
      </c>
      <c r="I12173">
        <v>2</v>
      </c>
      <c r="J12173">
        <v>232</v>
      </c>
      <c r="L12173" t="s">
        <v>12344</v>
      </c>
      <c r="M12173" t="s">
        <v>274</v>
      </c>
      <c r="N12173" t="s">
        <v>101</v>
      </c>
      <c r="O12173" s="6" t="str">
        <f>INDEX(lkp_Region,MATCH(tbl_Sales[[#This Row],[Suburb]],lkp_Suburb,0))</f>
        <v>Southern Metropolitan</v>
      </c>
      <c r="P12173" s="6">
        <f>MONTH(tbl_Sales[[#This Row],[Date]])</f>
        <v>9</v>
      </c>
      <c r="Q12173" s="6">
        <f>YEAR(tbl_Sales[[#This Row],[Date]])</f>
        <v>2017</v>
      </c>
    </row>
    <row r="12174" spans="1:17" x14ac:dyDescent="0.25">
      <c r="A12174" s="1">
        <v>43005</v>
      </c>
      <c r="B12174">
        <v>1660000</v>
      </c>
      <c r="C12174" t="s">
        <v>2</v>
      </c>
      <c r="D12174" t="s">
        <v>12428</v>
      </c>
      <c r="E12174" t="s">
        <v>10</v>
      </c>
      <c r="F12174">
        <v>3191</v>
      </c>
      <c r="G12174">
        <v>4</v>
      </c>
      <c r="H12174">
        <v>2</v>
      </c>
      <c r="I12174">
        <v>2</v>
      </c>
      <c r="J12174">
        <v>390</v>
      </c>
      <c r="K12174">
        <v>2004</v>
      </c>
      <c r="L12174" t="s">
        <v>12345</v>
      </c>
      <c r="M12174" t="s">
        <v>7562</v>
      </c>
      <c r="N12174" t="s">
        <v>107</v>
      </c>
      <c r="O12174" s="6" t="str">
        <f>INDEX(lkp_Region,MATCH(tbl_Sales[[#This Row],[Suburb]],lkp_Suburb,0))</f>
        <v>Southern Metropolitan</v>
      </c>
      <c r="P12174" s="6">
        <f>MONTH(tbl_Sales[[#This Row],[Date]])</f>
        <v>9</v>
      </c>
      <c r="Q12174" s="6">
        <f>YEAR(tbl_Sales[[#This Row],[Date]])</f>
        <v>2017</v>
      </c>
    </row>
    <row r="12175" spans="1:17" x14ac:dyDescent="0.25">
      <c r="A12175" s="1">
        <v>43006</v>
      </c>
      <c r="B12175">
        <v>552000</v>
      </c>
      <c r="C12175" t="s">
        <v>2</v>
      </c>
      <c r="D12175" t="s">
        <v>12427</v>
      </c>
      <c r="E12175" t="s">
        <v>10</v>
      </c>
      <c r="F12175">
        <v>3076</v>
      </c>
      <c r="G12175">
        <v>3</v>
      </c>
      <c r="H12175">
        <v>1</v>
      </c>
      <c r="I12175">
        <v>2</v>
      </c>
      <c r="J12175">
        <v>549</v>
      </c>
      <c r="L12175" t="s">
        <v>12346</v>
      </c>
      <c r="M12175" t="s">
        <v>7572</v>
      </c>
      <c r="N12175" t="s">
        <v>7515</v>
      </c>
      <c r="O12175" s="6" t="str">
        <f>INDEX(lkp_Region,MATCH(tbl_Sales[[#This Row],[Suburb]],lkp_Suburb,0))</f>
        <v>Northern Metropolitan</v>
      </c>
      <c r="P12175" s="6">
        <f>MONTH(tbl_Sales[[#This Row],[Date]])</f>
        <v>9</v>
      </c>
      <c r="Q12175" s="6">
        <f>YEAR(tbl_Sales[[#This Row],[Date]])</f>
        <v>2017</v>
      </c>
    </row>
    <row r="12176" spans="1:17" x14ac:dyDescent="0.25">
      <c r="A12176" s="1">
        <v>43006</v>
      </c>
      <c r="B12176">
        <v>676000</v>
      </c>
      <c r="C12176" t="s">
        <v>2</v>
      </c>
      <c r="D12176" t="s">
        <v>12424</v>
      </c>
      <c r="E12176" t="s">
        <v>10</v>
      </c>
      <c r="F12176">
        <v>3082</v>
      </c>
      <c r="G12176">
        <v>4</v>
      </c>
      <c r="H12176">
        <v>2</v>
      </c>
      <c r="I12176">
        <v>2</v>
      </c>
      <c r="J12176">
        <v>537</v>
      </c>
      <c r="L12176" t="s">
        <v>12347</v>
      </c>
      <c r="M12176" t="s">
        <v>7706</v>
      </c>
      <c r="N12176" t="s">
        <v>7515</v>
      </c>
      <c r="O12176" s="6" t="str">
        <f>INDEX(lkp_Region,MATCH(tbl_Sales[[#This Row],[Suburb]],lkp_Suburb,0))</f>
        <v>Northern Metropolitan</v>
      </c>
      <c r="P12176" s="6">
        <f>MONTH(tbl_Sales[[#This Row],[Date]])</f>
        <v>9</v>
      </c>
      <c r="Q12176" s="6">
        <f>YEAR(tbl_Sales[[#This Row],[Date]])</f>
        <v>2017</v>
      </c>
    </row>
    <row r="12177" spans="1:17" x14ac:dyDescent="0.25">
      <c r="A12177" s="1">
        <v>43006</v>
      </c>
      <c r="B12177">
        <v>1140000</v>
      </c>
      <c r="C12177" t="s">
        <v>13</v>
      </c>
      <c r="D12177" t="s">
        <v>12427</v>
      </c>
      <c r="E12177" t="s">
        <v>10</v>
      </c>
      <c r="F12177">
        <v>3142</v>
      </c>
      <c r="G12177">
        <v>2</v>
      </c>
      <c r="H12177">
        <v>2</v>
      </c>
      <c r="I12177">
        <v>2</v>
      </c>
      <c r="J12177">
        <v>586</v>
      </c>
      <c r="K12177">
        <v>1990</v>
      </c>
      <c r="L12177" t="s">
        <v>9523</v>
      </c>
      <c r="M12177" t="s">
        <v>109</v>
      </c>
      <c r="N12177" t="s">
        <v>76</v>
      </c>
      <c r="O12177" s="6" t="str">
        <f>INDEX(lkp_Region,MATCH(tbl_Sales[[#This Row],[Suburb]],lkp_Suburb,0))</f>
        <v>Southern Metropolitan</v>
      </c>
      <c r="P12177" s="6">
        <f>MONTH(tbl_Sales[[#This Row],[Date]])</f>
        <v>9</v>
      </c>
      <c r="Q12177" s="6">
        <f>YEAR(tbl_Sales[[#This Row],[Date]])</f>
        <v>2017</v>
      </c>
    </row>
    <row r="12178" spans="1:17" x14ac:dyDescent="0.25">
      <c r="A12178" s="1">
        <v>43006</v>
      </c>
      <c r="B12178">
        <v>365000</v>
      </c>
      <c r="C12178" t="s">
        <v>13</v>
      </c>
      <c r="D12178" t="s">
        <v>12427</v>
      </c>
      <c r="E12178" t="s">
        <v>5</v>
      </c>
      <c r="F12178">
        <v>3182</v>
      </c>
      <c r="G12178">
        <v>2</v>
      </c>
      <c r="H12178">
        <v>1</v>
      </c>
      <c r="I12178">
        <v>1</v>
      </c>
      <c r="J12178">
        <v>881</v>
      </c>
      <c r="K12178">
        <v>1993</v>
      </c>
      <c r="L12178" t="s">
        <v>12348</v>
      </c>
      <c r="M12178" t="s">
        <v>156</v>
      </c>
      <c r="N12178" t="s">
        <v>26</v>
      </c>
      <c r="O12178" s="6" t="str">
        <f>INDEX(lkp_Region,MATCH(tbl_Sales[[#This Row],[Suburb]],lkp_Suburb,0))</f>
        <v>Southern Metropolitan</v>
      </c>
      <c r="P12178" s="6">
        <f>MONTH(tbl_Sales[[#This Row],[Date]])</f>
        <v>9</v>
      </c>
      <c r="Q12178" s="6">
        <f>YEAR(tbl_Sales[[#This Row],[Date]])</f>
        <v>2017</v>
      </c>
    </row>
    <row r="12179" spans="1:17" x14ac:dyDescent="0.25">
      <c r="A12179" s="1">
        <v>43006</v>
      </c>
      <c r="B12179">
        <v>2050000</v>
      </c>
      <c r="C12179" t="s">
        <v>2</v>
      </c>
      <c r="D12179" t="s">
        <v>12430</v>
      </c>
      <c r="E12179" t="s">
        <v>5</v>
      </c>
      <c r="F12179">
        <v>3040</v>
      </c>
      <c r="G12179">
        <v>5</v>
      </c>
      <c r="H12179">
        <v>3</v>
      </c>
      <c r="I12179">
        <v>3</v>
      </c>
      <c r="J12179">
        <v>663</v>
      </c>
      <c r="K12179">
        <v>1930</v>
      </c>
      <c r="L12179" t="s">
        <v>12349</v>
      </c>
      <c r="M12179" t="s">
        <v>47</v>
      </c>
      <c r="N12179" t="s">
        <v>49</v>
      </c>
      <c r="O12179" s="6" t="str">
        <f>INDEX(lkp_Region,MATCH(tbl_Sales[[#This Row],[Suburb]],lkp_Suburb,0))</f>
        <v>Western Metropolitan</v>
      </c>
      <c r="P12179" s="6">
        <f>MONTH(tbl_Sales[[#This Row],[Date]])</f>
        <v>9</v>
      </c>
      <c r="Q12179" s="6">
        <f>YEAR(tbl_Sales[[#This Row],[Date]])</f>
        <v>2017</v>
      </c>
    </row>
    <row r="12180" spans="1:17" x14ac:dyDescent="0.25">
      <c r="A12180" s="1">
        <v>43006</v>
      </c>
      <c r="B12180">
        <v>1184000</v>
      </c>
      <c r="C12180" t="s">
        <v>2</v>
      </c>
      <c r="D12180" t="s">
        <v>12429</v>
      </c>
      <c r="E12180" t="s">
        <v>10</v>
      </c>
      <c r="F12180">
        <v>3150</v>
      </c>
      <c r="G12180">
        <v>4</v>
      </c>
      <c r="H12180">
        <v>2</v>
      </c>
      <c r="I12180">
        <v>2</v>
      </c>
      <c r="J12180">
        <v>700</v>
      </c>
      <c r="L12180" t="s">
        <v>12350</v>
      </c>
      <c r="M12180" t="s">
        <v>8082</v>
      </c>
      <c r="N12180" t="s">
        <v>31</v>
      </c>
      <c r="O12180" s="6" t="str">
        <f>INDEX(lkp_Region,MATCH(tbl_Sales[[#This Row],[Suburb]],lkp_Suburb,0))</f>
        <v>South-Eastern Metropolitan</v>
      </c>
      <c r="P12180" s="6">
        <f>MONTH(tbl_Sales[[#This Row],[Date]])</f>
        <v>9</v>
      </c>
      <c r="Q12180" s="6">
        <f>YEAR(tbl_Sales[[#This Row],[Date]])</f>
        <v>2017</v>
      </c>
    </row>
    <row r="12181" spans="1:17" x14ac:dyDescent="0.25">
      <c r="A12181" s="1">
        <v>43006</v>
      </c>
      <c r="B12181">
        <v>1260000</v>
      </c>
      <c r="C12181" t="s">
        <v>2</v>
      </c>
      <c r="D12181" t="s">
        <v>12429</v>
      </c>
      <c r="E12181" t="s">
        <v>5</v>
      </c>
      <c r="F12181">
        <v>3149</v>
      </c>
      <c r="G12181">
        <v>3</v>
      </c>
      <c r="H12181">
        <v>1</v>
      </c>
      <c r="I12181">
        <v>2</v>
      </c>
      <c r="J12181">
        <v>743</v>
      </c>
      <c r="K12181">
        <v>1960</v>
      </c>
      <c r="L12181" t="s">
        <v>12351</v>
      </c>
      <c r="M12181" t="s">
        <v>7758</v>
      </c>
      <c r="N12181" t="s">
        <v>31</v>
      </c>
      <c r="O12181" s="6" t="str">
        <f>INDEX(lkp_Region,MATCH(tbl_Sales[[#This Row],[Suburb]],lkp_Suburb,0))</f>
        <v>Eastern Metropolitan</v>
      </c>
      <c r="P12181" s="6">
        <f>MONTH(tbl_Sales[[#This Row],[Date]])</f>
        <v>9</v>
      </c>
      <c r="Q12181" s="6">
        <f>YEAR(tbl_Sales[[#This Row],[Date]])</f>
        <v>2017</v>
      </c>
    </row>
    <row r="12182" spans="1:17" x14ac:dyDescent="0.25">
      <c r="A12182" s="1">
        <v>43006</v>
      </c>
      <c r="B12182">
        <v>751000</v>
      </c>
      <c r="C12182" t="s">
        <v>2</v>
      </c>
      <c r="D12182" t="s">
        <v>12427</v>
      </c>
      <c r="E12182" t="s">
        <v>5</v>
      </c>
      <c r="F12182">
        <v>3135</v>
      </c>
      <c r="G12182">
        <v>3</v>
      </c>
      <c r="H12182">
        <v>1</v>
      </c>
      <c r="I12182">
        <v>2</v>
      </c>
      <c r="J12182">
        <v>693</v>
      </c>
      <c r="K12182">
        <v>1950</v>
      </c>
      <c r="L12182" t="s">
        <v>12352</v>
      </c>
      <c r="M12182" t="s">
        <v>7763</v>
      </c>
      <c r="N12182" t="s">
        <v>7588</v>
      </c>
      <c r="O12182" s="6" t="str">
        <f>INDEX(lkp_Region,MATCH(tbl_Sales[[#This Row],[Suburb]],lkp_Suburb,0))</f>
        <v>Eastern Metropolitan</v>
      </c>
      <c r="P12182" s="6">
        <f>MONTH(tbl_Sales[[#This Row],[Date]])</f>
        <v>9</v>
      </c>
      <c r="Q12182" s="6">
        <f>YEAR(tbl_Sales[[#This Row],[Date]])</f>
        <v>2017</v>
      </c>
    </row>
    <row r="12183" spans="1:17" x14ac:dyDescent="0.25">
      <c r="A12183" s="1">
        <v>43006</v>
      </c>
      <c r="B12183">
        <v>766000</v>
      </c>
      <c r="C12183" t="s">
        <v>2</v>
      </c>
      <c r="D12183" t="s">
        <v>12429</v>
      </c>
      <c r="E12183" t="s">
        <v>10</v>
      </c>
      <c r="F12183">
        <v>3136</v>
      </c>
      <c r="G12183">
        <v>3</v>
      </c>
      <c r="H12183">
        <v>2</v>
      </c>
      <c r="I12183">
        <v>2</v>
      </c>
      <c r="J12183">
        <v>507</v>
      </c>
      <c r="K12183">
        <v>1960</v>
      </c>
      <c r="L12183" t="s">
        <v>12353</v>
      </c>
      <c r="M12183" t="s">
        <v>7833</v>
      </c>
      <c r="N12183" t="s">
        <v>7588</v>
      </c>
      <c r="O12183" s="6" t="str">
        <f>INDEX(lkp_Region,MATCH(tbl_Sales[[#This Row],[Suburb]],lkp_Suburb,0))</f>
        <v>Eastern Metropolitan</v>
      </c>
      <c r="P12183" s="6">
        <f>MONTH(tbl_Sales[[#This Row],[Date]])</f>
        <v>9</v>
      </c>
      <c r="Q12183" s="6">
        <f>YEAR(tbl_Sales[[#This Row],[Date]])</f>
        <v>2017</v>
      </c>
    </row>
    <row r="12184" spans="1:17" x14ac:dyDescent="0.25">
      <c r="A12184" s="1">
        <v>43006</v>
      </c>
      <c r="B12184">
        <v>878000</v>
      </c>
      <c r="C12184" t="s">
        <v>2</v>
      </c>
      <c r="D12184" t="s">
        <v>12431</v>
      </c>
      <c r="E12184" t="s">
        <v>5</v>
      </c>
      <c r="F12184">
        <v>3011</v>
      </c>
      <c r="G12184">
        <v>3</v>
      </c>
      <c r="H12184">
        <v>2</v>
      </c>
      <c r="I12184">
        <v>2</v>
      </c>
      <c r="J12184">
        <v>163</v>
      </c>
      <c r="L12184" t="s">
        <v>12354</v>
      </c>
      <c r="M12184" t="s">
        <v>22</v>
      </c>
      <c r="N12184" t="s">
        <v>21</v>
      </c>
      <c r="O12184" s="6" t="str">
        <f>INDEX(lkp_Region,MATCH(tbl_Sales[[#This Row],[Suburb]],lkp_Suburb,0))</f>
        <v>Western Metropolitan</v>
      </c>
      <c r="P12184" s="6">
        <f>MONTH(tbl_Sales[[#This Row],[Date]])</f>
        <v>9</v>
      </c>
      <c r="Q12184" s="6">
        <f>YEAR(tbl_Sales[[#This Row],[Date]])</f>
        <v>2017</v>
      </c>
    </row>
    <row r="12185" spans="1:17" x14ac:dyDescent="0.25">
      <c r="A12185" s="1">
        <v>43006</v>
      </c>
      <c r="B12185">
        <v>1320000</v>
      </c>
      <c r="C12185" t="s">
        <v>2</v>
      </c>
      <c r="D12185" t="s">
        <v>12429</v>
      </c>
      <c r="E12185" t="s">
        <v>5</v>
      </c>
      <c r="F12185">
        <v>3107</v>
      </c>
      <c r="G12185">
        <v>4</v>
      </c>
      <c r="H12185">
        <v>2</v>
      </c>
      <c r="I12185">
        <v>2</v>
      </c>
      <c r="J12185">
        <v>774</v>
      </c>
      <c r="L12185" t="s">
        <v>12355</v>
      </c>
      <c r="M12185" t="s">
        <v>586</v>
      </c>
      <c r="N12185" t="s">
        <v>128</v>
      </c>
      <c r="O12185" s="6" t="str">
        <f>INDEX(lkp_Region,MATCH(tbl_Sales[[#This Row],[Suburb]],lkp_Suburb,0))</f>
        <v>Eastern Metropolitan</v>
      </c>
      <c r="P12185" s="6">
        <f>MONTH(tbl_Sales[[#This Row],[Date]])</f>
        <v>9</v>
      </c>
      <c r="Q12185" s="6">
        <f>YEAR(tbl_Sales[[#This Row],[Date]])</f>
        <v>2017</v>
      </c>
    </row>
    <row r="12186" spans="1:17" x14ac:dyDescent="0.25">
      <c r="A12186" s="1">
        <v>43006</v>
      </c>
      <c r="B12186">
        <v>1410000</v>
      </c>
      <c r="C12186" t="s">
        <v>2</v>
      </c>
      <c r="D12186" t="s">
        <v>12423</v>
      </c>
      <c r="E12186" t="s">
        <v>5</v>
      </c>
      <c r="F12186">
        <v>3107</v>
      </c>
      <c r="G12186">
        <v>5</v>
      </c>
      <c r="H12186">
        <v>2</v>
      </c>
      <c r="I12186">
        <v>2</v>
      </c>
      <c r="J12186">
        <v>648</v>
      </c>
      <c r="K12186">
        <v>1975</v>
      </c>
      <c r="L12186" t="s">
        <v>12356</v>
      </c>
      <c r="M12186" t="s">
        <v>586</v>
      </c>
      <c r="N12186" t="s">
        <v>128</v>
      </c>
      <c r="O12186" s="6" t="str">
        <f>INDEX(lkp_Region,MATCH(tbl_Sales[[#This Row],[Suburb]],lkp_Suburb,0))</f>
        <v>Eastern Metropolitan</v>
      </c>
      <c r="P12186" s="6">
        <f>MONTH(tbl_Sales[[#This Row],[Date]])</f>
        <v>9</v>
      </c>
      <c r="Q12186" s="6">
        <f>YEAR(tbl_Sales[[#This Row],[Date]])</f>
        <v>2017</v>
      </c>
    </row>
    <row r="12187" spans="1:17" x14ac:dyDescent="0.25">
      <c r="A12187" s="1">
        <v>43006</v>
      </c>
      <c r="B12187">
        <v>1580000</v>
      </c>
      <c r="C12187" t="s">
        <v>2</v>
      </c>
      <c r="D12187" t="s">
        <v>12423</v>
      </c>
      <c r="E12187" t="s">
        <v>10</v>
      </c>
      <c r="F12187">
        <v>3105</v>
      </c>
      <c r="G12187">
        <v>4</v>
      </c>
      <c r="H12187">
        <v>2</v>
      </c>
      <c r="I12187">
        <v>2</v>
      </c>
      <c r="J12187">
        <v>773</v>
      </c>
      <c r="L12187" t="s">
        <v>12357</v>
      </c>
      <c r="M12187" t="s">
        <v>507</v>
      </c>
      <c r="N12187" t="s">
        <v>128</v>
      </c>
      <c r="O12187" s="6" t="str">
        <f>INDEX(lkp_Region,MATCH(tbl_Sales[[#This Row],[Suburb]],lkp_Suburb,0))</f>
        <v>Eastern Metropolitan</v>
      </c>
      <c r="P12187" s="6">
        <f>MONTH(tbl_Sales[[#This Row],[Date]])</f>
        <v>9</v>
      </c>
      <c r="Q12187" s="6">
        <f>YEAR(tbl_Sales[[#This Row],[Date]])</f>
        <v>2017</v>
      </c>
    </row>
    <row r="12188" spans="1:17" x14ac:dyDescent="0.25">
      <c r="A12188" s="1">
        <v>43006</v>
      </c>
      <c r="B12188">
        <v>2705000</v>
      </c>
      <c r="C12188" t="s">
        <v>2</v>
      </c>
      <c r="D12188" t="s">
        <v>12427</v>
      </c>
      <c r="E12188" t="s">
        <v>10</v>
      </c>
      <c r="F12188">
        <v>3111</v>
      </c>
      <c r="G12188">
        <v>7</v>
      </c>
      <c r="H12188">
        <v>2</v>
      </c>
      <c r="I12188">
        <v>4</v>
      </c>
      <c r="J12188">
        <v>5022</v>
      </c>
      <c r="K12188">
        <v>2004</v>
      </c>
      <c r="L12188" t="s">
        <v>12358</v>
      </c>
      <c r="M12188" t="s">
        <v>7982</v>
      </c>
      <c r="N12188" t="s">
        <v>128</v>
      </c>
      <c r="O12188" s="6" t="str">
        <f>INDEX(lkp_Region,MATCH(tbl_Sales[[#This Row],[Suburb]],lkp_Suburb,0))</f>
        <v>Eastern Metropolitan</v>
      </c>
      <c r="P12188" s="6">
        <f>MONTH(tbl_Sales[[#This Row],[Date]])</f>
        <v>9</v>
      </c>
      <c r="Q12188" s="6">
        <f>YEAR(tbl_Sales[[#This Row],[Date]])</f>
        <v>2017</v>
      </c>
    </row>
    <row r="12189" spans="1:17" x14ac:dyDescent="0.25">
      <c r="A12189" s="1">
        <v>43006</v>
      </c>
      <c r="B12189">
        <v>410000</v>
      </c>
      <c r="C12189" t="s">
        <v>2</v>
      </c>
      <c r="D12189" t="s">
        <v>12428</v>
      </c>
      <c r="E12189" t="s">
        <v>5</v>
      </c>
      <c r="F12189">
        <v>3429</v>
      </c>
      <c r="G12189">
        <v>4</v>
      </c>
      <c r="H12189">
        <v>2</v>
      </c>
      <c r="I12189">
        <v>2</v>
      </c>
      <c r="J12189">
        <v>587</v>
      </c>
      <c r="K12189">
        <v>1986</v>
      </c>
      <c r="L12189" t="s">
        <v>12359</v>
      </c>
      <c r="M12189" t="s">
        <v>7691</v>
      </c>
      <c r="N12189" t="s">
        <v>195</v>
      </c>
      <c r="O12189" s="6" t="str">
        <f>INDEX(lkp_Region,MATCH(tbl_Sales[[#This Row],[Suburb]],lkp_Suburb,0))</f>
        <v>Western Metropolitan</v>
      </c>
      <c r="P12189" s="6">
        <f>MONTH(tbl_Sales[[#This Row],[Date]])</f>
        <v>9</v>
      </c>
      <c r="Q12189" s="6">
        <f>YEAR(tbl_Sales[[#This Row],[Date]])</f>
        <v>2017</v>
      </c>
    </row>
    <row r="12190" spans="1:17" x14ac:dyDescent="0.25">
      <c r="A12190" s="1">
        <v>43006</v>
      </c>
      <c r="B12190">
        <v>767000</v>
      </c>
      <c r="C12190" t="s">
        <v>13</v>
      </c>
      <c r="D12190" t="s">
        <v>12423</v>
      </c>
      <c r="E12190" t="s">
        <v>5</v>
      </c>
      <c r="F12190">
        <v>3018</v>
      </c>
      <c r="G12190">
        <v>3</v>
      </c>
      <c r="H12190">
        <v>2</v>
      </c>
      <c r="I12190">
        <v>1</v>
      </c>
      <c r="J12190">
        <v>305</v>
      </c>
      <c r="K12190">
        <v>2005</v>
      </c>
      <c r="L12190" t="s">
        <v>12360</v>
      </c>
      <c r="M12190" t="s">
        <v>67</v>
      </c>
      <c r="N12190" t="s">
        <v>69</v>
      </c>
      <c r="O12190" s="6" t="str">
        <f>INDEX(lkp_Region,MATCH(tbl_Sales[[#This Row],[Suburb]],lkp_Suburb,0))</f>
        <v>Western Metropolitan</v>
      </c>
      <c r="P12190" s="6">
        <f>MONTH(tbl_Sales[[#This Row],[Date]])</f>
        <v>9</v>
      </c>
      <c r="Q12190" s="6">
        <f>YEAR(tbl_Sales[[#This Row],[Date]])</f>
        <v>2017</v>
      </c>
    </row>
    <row r="12191" spans="1:17" x14ac:dyDescent="0.25">
      <c r="A12191" s="1">
        <v>43006</v>
      </c>
      <c r="B12191">
        <v>295000</v>
      </c>
      <c r="C12191" t="s">
        <v>13</v>
      </c>
      <c r="D12191" t="s">
        <v>12424</v>
      </c>
      <c r="E12191" t="s">
        <v>5</v>
      </c>
      <c r="F12191">
        <v>3163</v>
      </c>
      <c r="G12191">
        <v>1</v>
      </c>
      <c r="H12191">
        <v>1</v>
      </c>
      <c r="I12191">
        <v>1</v>
      </c>
      <c r="J12191">
        <v>0</v>
      </c>
      <c r="K12191">
        <v>1970</v>
      </c>
      <c r="L12191" t="s">
        <v>12361</v>
      </c>
      <c r="M12191" t="s">
        <v>225</v>
      </c>
      <c r="N12191" t="s">
        <v>57</v>
      </c>
      <c r="O12191" s="6" t="str">
        <f>INDEX(lkp_Region,MATCH(tbl_Sales[[#This Row],[Suburb]],lkp_Suburb,0))</f>
        <v>Southern Metropolitan</v>
      </c>
      <c r="P12191" s="6">
        <f>MONTH(tbl_Sales[[#This Row],[Date]])</f>
        <v>9</v>
      </c>
      <c r="Q12191" s="6">
        <f>YEAR(tbl_Sales[[#This Row],[Date]])</f>
        <v>2017</v>
      </c>
    </row>
    <row r="12192" spans="1:17" x14ac:dyDescent="0.25">
      <c r="A12192" s="1">
        <v>43006</v>
      </c>
      <c r="B12192">
        <v>1500000</v>
      </c>
      <c r="C12192" t="s">
        <v>2</v>
      </c>
      <c r="D12192" t="s">
        <v>12428</v>
      </c>
      <c r="E12192" t="s">
        <v>5</v>
      </c>
      <c r="F12192">
        <v>3204</v>
      </c>
      <c r="G12192">
        <v>5</v>
      </c>
      <c r="H12192">
        <v>2</v>
      </c>
      <c r="I12192">
        <v>2</v>
      </c>
      <c r="J12192">
        <v>591</v>
      </c>
      <c r="K12192">
        <v>1950</v>
      </c>
      <c r="L12192" t="s">
        <v>12362</v>
      </c>
      <c r="M12192" t="s">
        <v>55</v>
      </c>
      <c r="N12192" t="s">
        <v>57</v>
      </c>
      <c r="O12192" s="6" t="str">
        <f>INDEX(lkp_Region,MATCH(tbl_Sales[[#This Row],[Suburb]],lkp_Suburb,0))</f>
        <v>Southern Metropolitan</v>
      </c>
      <c r="P12192" s="6">
        <f>MONTH(tbl_Sales[[#This Row],[Date]])</f>
        <v>9</v>
      </c>
      <c r="Q12192" s="6">
        <f>YEAR(tbl_Sales[[#This Row],[Date]])</f>
        <v>2017</v>
      </c>
    </row>
    <row r="12193" spans="1:17" x14ac:dyDescent="0.25">
      <c r="A12193" s="1">
        <v>43006</v>
      </c>
      <c r="B12193">
        <v>1955000</v>
      </c>
      <c r="C12193" t="s">
        <v>2</v>
      </c>
      <c r="D12193" t="s">
        <v>12432</v>
      </c>
      <c r="E12193" t="s">
        <v>5</v>
      </c>
      <c r="F12193">
        <v>3070</v>
      </c>
      <c r="G12193">
        <v>4</v>
      </c>
      <c r="H12193">
        <v>2</v>
      </c>
      <c r="I12193">
        <v>1</v>
      </c>
      <c r="J12193">
        <v>5</v>
      </c>
      <c r="L12193" t="s">
        <v>12363</v>
      </c>
      <c r="M12193" t="s">
        <v>271</v>
      </c>
      <c r="N12193" t="s">
        <v>62</v>
      </c>
      <c r="O12193" s="6" t="str">
        <f>INDEX(lkp_Region,MATCH(tbl_Sales[[#This Row],[Suburb]],lkp_Suburb,0))</f>
        <v>Northern Metropolitan</v>
      </c>
      <c r="P12193" s="6">
        <f>MONTH(tbl_Sales[[#This Row],[Date]])</f>
        <v>9</v>
      </c>
      <c r="Q12193" s="6">
        <f>YEAR(tbl_Sales[[#This Row],[Date]])</f>
        <v>2017</v>
      </c>
    </row>
    <row r="12194" spans="1:17" x14ac:dyDescent="0.25">
      <c r="A12194" s="1">
        <v>43006</v>
      </c>
      <c r="B12194">
        <v>910000</v>
      </c>
      <c r="C12194" t="s">
        <v>2</v>
      </c>
      <c r="D12194" t="s">
        <v>12431</v>
      </c>
      <c r="E12194" t="s">
        <v>5</v>
      </c>
      <c r="F12194">
        <v>3020</v>
      </c>
      <c r="G12194">
        <v>3</v>
      </c>
      <c r="H12194">
        <v>1</v>
      </c>
      <c r="I12194">
        <v>3</v>
      </c>
      <c r="J12194">
        <v>703</v>
      </c>
      <c r="K12194">
        <v>1950</v>
      </c>
      <c r="L12194" t="s">
        <v>12364</v>
      </c>
      <c r="M12194" t="s">
        <v>443</v>
      </c>
      <c r="N12194" t="s">
        <v>3</v>
      </c>
      <c r="O12194" s="6" t="str">
        <f>INDEX(lkp_Region,MATCH(tbl_Sales[[#This Row],[Suburb]],lkp_Suburb,0))</f>
        <v>Western Metropolitan</v>
      </c>
      <c r="P12194" s="6">
        <f>MONTH(tbl_Sales[[#This Row],[Date]])</f>
        <v>9</v>
      </c>
      <c r="Q12194" s="6">
        <f>YEAR(tbl_Sales[[#This Row],[Date]])</f>
        <v>2017</v>
      </c>
    </row>
    <row r="12195" spans="1:17" x14ac:dyDescent="0.25">
      <c r="A12195" s="1">
        <v>43006</v>
      </c>
      <c r="B12195">
        <v>1575000</v>
      </c>
      <c r="C12195" t="s">
        <v>51</v>
      </c>
      <c r="D12195" t="s">
        <v>12425</v>
      </c>
      <c r="E12195" t="s">
        <v>5</v>
      </c>
      <c r="F12195">
        <v>3104</v>
      </c>
      <c r="G12195">
        <v>4</v>
      </c>
      <c r="H12195">
        <v>2</v>
      </c>
      <c r="I12195">
        <v>2</v>
      </c>
      <c r="J12195">
        <v>392</v>
      </c>
      <c r="K12195">
        <v>2007</v>
      </c>
      <c r="L12195" t="s">
        <v>12365</v>
      </c>
      <c r="M12195" t="s">
        <v>99</v>
      </c>
      <c r="N12195" t="s">
        <v>101</v>
      </c>
      <c r="O12195" s="6" t="str">
        <f>INDEX(lkp_Region,MATCH(tbl_Sales[[#This Row],[Suburb]],lkp_Suburb,0))</f>
        <v>Southern Metropolitan</v>
      </c>
      <c r="P12195" s="6">
        <f>MONTH(tbl_Sales[[#This Row],[Date]])</f>
        <v>9</v>
      </c>
      <c r="Q12195" s="6">
        <f>YEAR(tbl_Sales[[#This Row],[Date]])</f>
        <v>2017</v>
      </c>
    </row>
    <row r="12196" spans="1:17" x14ac:dyDescent="0.25">
      <c r="A12196" s="1">
        <v>43006</v>
      </c>
      <c r="B12196">
        <v>655000</v>
      </c>
      <c r="C12196" t="s">
        <v>2</v>
      </c>
      <c r="D12196" t="s">
        <v>12427</v>
      </c>
      <c r="E12196" t="s">
        <v>10</v>
      </c>
      <c r="F12196">
        <v>3094</v>
      </c>
      <c r="G12196">
        <v>3</v>
      </c>
      <c r="H12196">
        <v>2</v>
      </c>
      <c r="I12196">
        <v>3</v>
      </c>
      <c r="J12196">
        <v>382</v>
      </c>
      <c r="K12196">
        <v>1970</v>
      </c>
      <c r="L12196" t="s">
        <v>12366</v>
      </c>
      <c r="M12196" t="s">
        <v>7601</v>
      </c>
      <c r="N12196" t="s">
        <v>150</v>
      </c>
      <c r="O12196" s="6" t="str">
        <f>INDEX(lkp_Region,MATCH(tbl_Sales[[#This Row],[Suburb]],lkp_Suburb,0))</f>
        <v>Eastern Metropolitan</v>
      </c>
      <c r="P12196" s="6">
        <f>MONTH(tbl_Sales[[#This Row],[Date]])</f>
        <v>9</v>
      </c>
      <c r="Q12196" s="6">
        <f>YEAR(tbl_Sales[[#This Row],[Date]])</f>
        <v>2017</v>
      </c>
    </row>
    <row r="12197" spans="1:17" x14ac:dyDescent="0.25">
      <c r="A12197" s="1">
        <v>43006</v>
      </c>
      <c r="B12197">
        <v>805000</v>
      </c>
      <c r="C12197" t="s">
        <v>2</v>
      </c>
      <c r="D12197" t="s">
        <v>12423</v>
      </c>
      <c r="E12197" t="s">
        <v>10</v>
      </c>
      <c r="F12197">
        <v>3083</v>
      </c>
      <c r="G12197">
        <v>3</v>
      </c>
      <c r="H12197">
        <v>1</v>
      </c>
      <c r="I12197">
        <v>2</v>
      </c>
      <c r="J12197">
        <v>669</v>
      </c>
      <c r="L12197" t="s">
        <v>12367</v>
      </c>
      <c r="M12197" t="s">
        <v>7813</v>
      </c>
      <c r="N12197" t="s">
        <v>150</v>
      </c>
      <c r="O12197" s="6" t="str">
        <f>INDEX(lkp_Region,MATCH(tbl_Sales[[#This Row],[Suburb]],lkp_Suburb,0))</f>
        <v>Northern Metropolitan</v>
      </c>
      <c r="P12197" s="6">
        <f>MONTH(tbl_Sales[[#This Row],[Date]])</f>
        <v>9</v>
      </c>
      <c r="Q12197" s="6">
        <f>YEAR(tbl_Sales[[#This Row],[Date]])</f>
        <v>2017</v>
      </c>
    </row>
    <row r="12198" spans="1:17" x14ac:dyDescent="0.25">
      <c r="A12198" s="1">
        <v>43007</v>
      </c>
      <c r="B12198">
        <v>631000</v>
      </c>
      <c r="C12198" t="s">
        <v>2</v>
      </c>
      <c r="D12198" t="s">
        <v>12424</v>
      </c>
      <c r="E12198" t="s">
        <v>10</v>
      </c>
      <c r="F12198">
        <v>3074</v>
      </c>
      <c r="G12198">
        <v>3</v>
      </c>
      <c r="H12198">
        <v>1</v>
      </c>
      <c r="I12198">
        <v>2</v>
      </c>
      <c r="J12198">
        <v>584</v>
      </c>
      <c r="K12198">
        <v>1965</v>
      </c>
      <c r="L12198" t="s">
        <v>12368</v>
      </c>
      <c r="M12198" t="s">
        <v>7603</v>
      </c>
      <c r="N12198" t="s">
        <v>7515</v>
      </c>
      <c r="O12198" s="6" t="str">
        <f>INDEX(lkp_Region,MATCH(tbl_Sales[[#This Row],[Suburb]],lkp_Suburb,0))</f>
        <v>Northern Metropolitan</v>
      </c>
      <c r="P12198" s="6">
        <f>MONTH(tbl_Sales[[#This Row],[Date]])</f>
        <v>9</v>
      </c>
      <c r="Q12198" s="6">
        <f>YEAR(tbl_Sales[[#This Row],[Date]])</f>
        <v>2017</v>
      </c>
    </row>
    <row r="12199" spans="1:17" x14ac:dyDescent="0.25">
      <c r="A12199" s="1">
        <v>43007</v>
      </c>
      <c r="B12199">
        <v>865000</v>
      </c>
      <c r="C12199" t="s">
        <v>2</v>
      </c>
      <c r="D12199" t="s">
        <v>12427</v>
      </c>
      <c r="E12199" t="s">
        <v>5</v>
      </c>
      <c r="F12199">
        <v>3181</v>
      </c>
      <c r="G12199">
        <v>2</v>
      </c>
      <c r="H12199">
        <v>2</v>
      </c>
      <c r="I12199">
        <v>0</v>
      </c>
      <c r="J12199">
        <v>70</v>
      </c>
      <c r="L12199" t="s">
        <v>12369</v>
      </c>
      <c r="M12199" t="s">
        <v>431</v>
      </c>
      <c r="N12199" t="s">
        <v>76</v>
      </c>
      <c r="O12199" s="6" t="str">
        <f>INDEX(lkp_Region,MATCH(tbl_Sales[[#This Row],[Suburb]],lkp_Suburb,0))</f>
        <v>Southern Metropolitan</v>
      </c>
      <c r="P12199" s="6">
        <f>MONTH(tbl_Sales[[#This Row],[Date]])</f>
        <v>9</v>
      </c>
      <c r="Q12199" s="6">
        <f>YEAR(tbl_Sales[[#This Row],[Date]])</f>
        <v>2017</v>
      </c>
    </row>
    <row r="12200" spans="1:17" x14ac:dyDescent="0.25">
      <c r="A12200" s="1">
        <v>43007</v>
      </c>
      <c r="B12200">
        <v>630000</v>
      </c>
      <c r="C12200" t="s">
        <v>13</v>
      </c>
      <c r="D12200" t="s">
        <v>12432</v>
      </c>
      <c r="E12200" t="s">
        <v>10</v>
      </c>
      <c r="F12200">
        <v>3184</v>
      </c>
      <c r="G12200">
        <v>2</v>
      </c>
      <c r="H12200">
        <v>1</v>
      </c>
      <c r="I12200">
        <v>1</v>
      </c>
      <c r="J12200">
        <v>637</v>
      </c>
      <c r="K12200">
        <v>1970</v>
      </c>
      <c r="L12200" t="s">
        <v>12370</v>
      </c>
      <c r="M12200" t="s">
        <v>58</v>
      </c>
      <c r="N12200" t="s">
        <v>26</v>
      </c>
      <c r="O12200" s="6" t="str">
        <f>INDEX(lkp_Region,MATCH(tbl_Sales[[#This Row],[Suburb]],lkp_Suburb,0))</f>
        <v>Southern Metropolitan</v>
      </c>
      <c r="P12200" s="6">
        <f>MONTH(tbl_Sales[[#This Row],[Date]])</f>
        <v>9</v>
      </c>
      <c r="Q12200" s="6">
        <f>YEAR(tbl_Sales[[#This Row],[Date]])</f>
        <v>2017</v>
      </c>
    </row>
    <row r="12201" spans="1:17" x14ac:dyDescent="0.25">
      <c r="A12201" s="1">
        <v>43007</v>
      </c>
      <c r="B12201">
        <v>1022000</v>
      </c>
      <c r="C12201" t="s">
        <v>51</v>
      </c>
      <c r="D12201" t="s">
        <v>12427</v>
      </c>
      <c r="E12201" t="s">
        <v>10</v>
      </c>
      <c r="F12201">
        <v>3033</v>
      </c>
      <c r="G12201">
        <v>4</v>
      </c>
      <c r="H12201">
        <v>2</v>
      </c>
      <c r="I12201">
        <v>2</v>
      </c>
      <c r="J12201">
        <v>284</v>
      </c>
      <c r="L12201" t="s">
        <v>12371</v>
      </c>
      <c r="M12201" t="s">
        <v>119</v>
      </c>
      <c r="N12201" t="s">
        <v>49</v>
      </c>
      <c r="O12201" s="6" t="str">
        <f>INDEX(lkp_Region,MATCH(tbl_Sales[[#This Row],[Suburb]],lkp_Suburb,0))</f>
        <v>Western Metropolitan</v>
      </c>
      <c r="P12201" s="6">
        <f>MONTH(tbl_Sales[[#This Row],[Date]])</f>
        <v>9</v>
      </c>
      <c r="Q12201" s="6">
        <f>YEAR(tbl_Sales[[#This Row],[Date]])</f>
        <v>2017</v>
      </c>
    </row>
    <row r="12202" spans="1:17" x14ac:dyDescent="0.25">
      <c r="A12202" s="1">
        <v>43007</v>
      </c>
      <c r="B12202">
        <v>1090000</v>
      </c>
      <c r="C12202" t="s">
        <v>2</v>
      </c>
      <c r="D12202" t="s">
        <v>12427</v>
      </c>
      <c r="E12202" t="s">
        <v>10</v>
      </c>
      <c r="F12202">
        <v>3150</v>
      </c>
      <c r="G12202">
        <v>5</v>
      </c>
      <c r="H12202">
        <v>2</v>
      </c>
      <c r="I12202">
        <v>2</v>
      </c>
      <c r="J12202">
        <v>698</v>
      </c>
      <c r="K12202">
        <v>1978</v>
      </c>
      <c r="L12202" t="s">
        <v>12372</v>
      </c>
      <c r="M12202" t="s">
        <v>8082</v>
      </c>
      <c r="N12202" t="s">
        <v>31</v>
      </c>
      <c r="O12202" s="6" t="str">
        <f>INDEX(lkp_Region,MATCH(tbl_Sales[[#This Row],[Suburb]],lkp_Suburb,0))</f>
        <v>South-Eastern Metropolitan</v>
      </c>
      <c r="P12202" s="6">
        <f>MONTH(tbl_Sales[[#This Row],[Date]])</f>
        <v>9</v>
      </c>
      <c r="Q12202" s="6">
        <f>YEAR(tbl_Sales[[#This Row],[Date]])</f>
        <v>2017</v>
      </c>
    </row>
    <row r="12203" spans="1:17" x14ac:dyDescent="0.25">
      <c r="A12203" s="1">
        <v>43007</v>
      </c>
      <c r="B12203">
        <v>1150000</v>
      </c>
      <c r="C12203" t="s">
        <v>2</v>
      </c>
      <c r="D12203" t="s">
        <v>12429</v>
      </c>
      <c r="E12203" t="s">
        <v>5</v>
      </c>
      <c r="F12203">
        <v>3149</v>
      </c>
      <c r="G12203">
        <v>3</v>
      </c>
      <c r="H12203">
        <v>2</v>
      </c>
      <c r="I12203">
        <v>3</v>
      </c>
      <c r="J12203">
        <v>650</v>
      </c>
      <c r="L12203" t="s">
        <v>12373</v>
      </c>
      <c r="M12203" t="s">
        <v>7758</v>
      </c>
      <c r="N12203" t="s">
        <v>31</v>
      </c>
      <c r="O12203" s="6" t="str">
        <f>INDEX(lkp_Region,MATCH(tbl_Sales[[#This Row],[Suburb]],lkp_Suburb,0))</f>
        <v>Eastern Metropolitan</v>
      </c>
      <c r="P12203" s="6">
        <f>MONTH(tbl_Sales[[#This Row],[Date]])</f>
        <v>9</v>
      </c>
      <c r="Q12203" s="6">
        <f>YEAR(tbl_Sales[[#This Row],[Date]])</f>
        <v>2017</v>
      </c>
    </row>
    <row r="12204" spans="1:17" x14ac:dyDescent="0.25">
      <c r="A12204" s="1">
        <v>43007</v>
      </c>
      <c r="B12204">
        <v>777000</v>
      </c>
      <c r="C12204" t="s">
        <v>2</v>
      </c>
      <c r="D12204" t="s">
        <v>12424</v>
      </c>
      <c r="E12204" t="s">
        <v>10</v>
      </c>
      <c r="F12204">
        <v>3135</v>
      </c>
      <c r="G12204">
        <v>3</v>
      </c>
      <c r="H12204">
        <v>2</v>
      </c>
      <c r="I12204">
        <v>2</v>
      </c>
      <c r="J12204">
        <v>502</v>
      </c>
      <c r="L12204" t="s">
        <v>12374</v>
      </c>
      <c r="M12204" t="s">
        <v>8016</v>
      </c>
      <c r="N12204" t="s">
        <v>7588</v>
      </c>
      <c r="O12204" s="6" t="str">
        <f>INDEX(lkp_Region,MATCH(tbl_Sales[[#This Row],[Suburb]],lkp_Suburb,0))</f>
        <v>Eastern Metropolitan</v>
      </c>
      <c r="P12204" s="6">
        <f>MONTH(tbl_Sales[[#This Row],[Date]])</f>
        <v>9</v>
      </c>
      <c r="Q12204" s="6">
        <f>YEAR(tbl_Sales[[#This Row],[Date]])</f>
        <v>2017</v>
      </c>
    </row>
    <row r="12205" spans="1:17" x14ac:dyDescent="0.25">
      <c r="A12205" s="1">
        <v>43007</v>
      </c>
      <c r="B12205">
        <v>912000</v>
      </c>
      <c r="C12205" t="s">
        <v>2</v>
      </c>
      <c r="D12205" t="s">
        <v>12427</v>
      </c>
      <c r="E12205" t="s">
        <v>10</v>
      </c>
      <c r="F12205">
        <v>3135</v>
      </c>
      <c r="G12205">
        <v>3</v>
      </c>
      <c r="H12205">
        <v>2</v>
      </c>
      <c r="I12205">
        <v>2</v>
      </c>
      <c r="J12205">
        <v>471</v>
      </c>
      <c r="K12205">
        <v>1965</v>
      </c>
      <c r="L12205" t="s">
        <v>12375</v>
      </c>
      <c r="M12205" t="s">
        <v>7763</v>
      </c>
      <c r="N12205" t="s">
        <v>7588</v>
      </c>
      <c r="O12205" s="6" t="str">
        <f>INDEX(lkp_Region,MATCH(tbl_Sales[[#This Row],[Suburb]],lkp_Suburb,0))</f>
        <v>Eastern Metropolitan</v>
      </c>
      <c r="P12205" s="6">
        <f>MONTH(tbl_Sales[[#This Row],[Date]])</f>
        <v>9</v>
      </c>
      <c r="Q12205" s="6">
        <f>YEAR(tbl_Sales[[#This Row],[Date]])</f>
        <v>2017</v>
      </c>
    </row>
    <row r="12206" spans="1:17" x14ac:dyDescent="0.25">
      <c r="A12206" s="1">
        <v>43007</v>
      </c>
      <c r="B12206">
        <v>928000</v>
      </c>
      <c r="C12206" t="s">
        <v>2</v>
      </c>
      <c r="D12206" t="s">
        <v>12431</v>
      </c>
      <c r="E12206" t="s">
        <v>10</v>
      </c>
      <c r="F12206">
        <v>3136</v>
      </c>
      <c r="G12206">
        <v>3</v>
      </c>
      <c r="H12206">
        <v>1</v>
      </c>
      <c r="I12206">
        <v>1</v>
      </c>
      <c r="J12206">
        <v>981</v>
      </c>
      <c r="L12206" t="s">
        <v>12376</v>
      </c>
      <c r="M12206" t="s">
        <v>7654</v>
      </c>
      <c r="N12206" t="s">
        <v>7588</v>
      </c>
      <c r="O12206" s="6" t="str">
        <f>INDEX(lkp_Region,MATCH(tbl_Sales[[#This Row],[Suburb]],lkp_Suburb,0))</f>
        <v>Eastern Metropolitan</v>
      </c>
      <c r="P12206" s="6">
        <f>MONTH(tbl_Sales[[#This Row],[Date]])</f>
        <v>9</v>
      </c>
      <c r="Q12206" s="6">
        <f>YEAR(tbl_Sales[[#This Row],[Date]])</f>
        <v>2017</v>
      </c>
    </row>
    <row r="12207" spans="1:17" x14ac:dyDescent="0.25">
      <c r="A12207" s="1">
        <v>43007</v>
      </c>
      <c r="B12207">
        <v>1530000</v>
      </c>
      <c r="C12207" t="s">
        <v>2</v>
      </c>
      <c r="D12207" t="s">
        <v>12423</v>
      </c>
      <c r="E12207" t="s">
        <v>10</v>
      </c>
      <c r="F12207">
        <v>3108</v>
      </c>
      <c r="G12207">
        <v>5</v>
      </c>
      <c r="H12207">
        <v>3</v>
      </c>
      <c r="I12207">
        <v>2</v>
      </c>
      <c r="J12207">
        <v>851</v>
      </c>
      <c r="K12207">
        <v>1975</v>
      </c>
      <c r="L12207" t="s">
        <v>12377</v>
      </c>
      <c r="M12207" t="s">
        <v>126</v>
      </c>
      <c r="N12207" t="s">
        <v>128</v>
      </c>
      <c r="O12207" s="6" t="str">
        <f>INDEX(lkp_Region,MATCH(tbl_Sales[[#This Row],[Suburb]],lkp_Suburb,0))</f>
        <v>Eastern Metropolitan</v>
      </c>
      <c r="P12207" s="6">
        <f>MONTH(tbl_Sales[[#This Row],[Date]])</f>
        <v>9</v>
      </c>
      <c r="Q12207" s="6">
        <f>YEAR(tbl_Sales[[#This Row],[Date]])</f>
        <v>2017</v>
      </c>
    </row>
    <row r="12208" spans="1:17" x14ac:dyDescent="0.25">
      <c r="A12208" s="1">
        <v>43007</v>
      </c>
      <c r="B12208">
        <v>770000</v>
      </c>
      <c r="C12208" t="s">
        <v>2</v>
      </c>
      <c r="D12208" t="s">
        <v>12423</v>
      </c>
      <c r="E12208" t="s">
        <v>5</v>
      </c>
      <c r="F12208">
        <v>3155</v>
      </c>
      <c r="G12208">
        <v>4</v>
      </c>
      <c r="H12208">
        <v>2</v>
      </c>
      <c r="I12208">
        <v>2</v>
      </c>
      <c r="J12208">
        <v>723</v>
      </c>
      <c r="K12208">
        <v>1970</v>
      </c>
      <c r="L12208" t="s">
        <v>12378</v>
      </c>
      <c r="M12208" t="s">
        <v>8768</v>
      </c>
      <c r="N12208" t="s">
        <v>7768</v>
      </c>
      <c r="O12208" s="6" t="str">
        <f>INDEX(lkp_Region,MATCH(tbl_Sales[[#This Row],[Suburb]],lkp_Suburb,0))</f>
        <v>Eastern Metropolitan</v>
      </c>
      <c r="P12208" s="6">
        <f>MONTH(tbl_Sales[[#This Row],[Date]])</f>
        <v>9</v>
      </c>
      <c r="Q12208" s="6">
        <f>YEAR(tbl_Sales[[#This Row],[Date]])</f>
        <v>2017</v>
      </c>
    </row>
    <row r="12209" spans="1:17" x14ac:dyDescent="0.25">
      <c r="A12209" s="1">
        <v>43007</v>
      </c>
      <c r="B12209">
        <v>1138000</v>
      </c>
      <c r="C12209" t="s">
        <v>2</v>
      </c>
      <c r="D12209" t="s">
        <v>12429</v>
      </c>
      <c r="E12209" t="s">
        <v>10</v>
      </c>
      <c r="F12209">
        <v>3192</v>
      </c>
      <c r="G12209">
        <v>4</v>
      </c>
      <c r="H12209">
        <v>2</v>
      </c>
      <c r="I12209">
        <v>1</v>
      </c>
      <c r="J12209">
        <v>536</v>
      </c>
      <c r="L12209" t="s">
        <v>12379</v>
      </c>
      <c r="M12209" t="s">
        <v>7622</v>
      </c>
      <c r="N12209" t="s">
        <v>45</v>
      </c>
      <c r="O12209" s="6" t="str">
        <f>INDEX(lkp_Region,MATCH(tbl_Sales[[#This Row],[Suburb]],lkp_Suburb,0))</f>
        <v>Southern Metropolitan</v>
      </c>
      <c r="P12209" s="6">
        <f>MONTH(tbl_Sales[[#This Row],[Date]])</f>
        <v>9</v>
      </c>
      <c r="Q12209" s="6">
        <f>YEAR(tbl_Sales[[#This Row],[Date]])</f>
        <v>2017</v>
      </c>
    </row>
    <row r="12210" spans="1:17" x14ac:dyDescent="0.25">
      <c r="A12210" s="1">
        <v>43007</v>
      </c>
      <c r="B12210">
        <v>582000</v>
      </c>
      <c r="C12210" t="s">
        <v>13</v>
      </c>
      <c r="D12210" t="s">
        <v>12432</v>
      </c>
      <c r="E12210" t="s">
        <v>5</v>
      </c>
      <c r="F12210">
        <v>3015</v>
      </c>
      <c r="G12210">
        <v>2</v>
      </c>
      <c r="H12210">
        <v>1</v>
      </c>
      <c r="I12210">
        <v>1</v>
      </c>
      <c r="J12210">
        <v>963</v>
      </c>
      <c r="K12210">
        <v>2012</v>
      </c>
      <c r="L12210" t="s">
        <v>12380</v>
      </c>
      <c r="M12210" t="s">
        <v>133</v>
      </c>
      <c r="N12210" t="s">
        <v>69</v>
      </c>
      <c r="O12210" s="6" t="str">
        <f>INDEX(lkp_Region,MATCH(tbl_Sales[[#This Row],[Suburb]],lkp_Suburb,0))</f>
        <v>Western Metropolitan</v>
      </c>
      <c r="P12210" s="6">
        <f>MONTH(tbl_Sales[[#This Row],[Date]])</f>
        <v>9</v>
      </c>
      <c r="Q12210" s="6">
        <f>YEAR(tbl_Sales[[#This Row],[Date]])</f>
        <v>2017</v>
      </c>
    </row>
    <row r="12211" spans="1:17" x14ac:dyDescent="0.25">
      <c r="A12211" s="1">
        <v>43007</v>
      </c>
      <c r="B12211">
        <v>834500</v>
      </c>
      <c r="C12211" t="s">
        <v>13</v>
      </c>
      <c r="D12211" t="s">
        <v>12427</v>
      </c>
      <c r="E12211" t="s">
        <v>10</v>
      </c>
      <c r="F12211">
        <v>3185</v>
      </c>
      <c r="G12211">
        <v>2</v>
      </c>
      <c r="H12211">
        <v>1</v>
      </c>
      <c r="I12211">
        <v>2</v>
      </c>
      <c r="J12211">
        <v>538</v>
      </c>
      <c r="K12211">
        <v>2005</v>
      </c>
      <c r="L12211" t="s">
        <v>12381</v>
      </c>
      <c r="M12211" t="s">
        <v>136</v>
      </c>
      <c r="N12211" t="s">
        <v>57</v>
      </c>
      <c r="O12211" s="6" t="str">
        <f>INDEX(lkp_Region,MATCH(tbl_Sales[[#This Row],[Suburb]],lkp_Suburb,0))</f>
        <v>Southern Metropolitan</v>
      </c>
      <c r="P12211" s="6">
        <f>MONTH(tbl_Sales[[#This Row],[Date]])</f>
        <v>9</v>
      </c>
      <c r="Q12211" s="6">
        <f>YEAR(tbl_Sales[[#This Row],[Date]])</f>
        <v>2017</v>
      </c>
    </row>
    <row r="12212" spans="1:17" x14ac:dyDescent="0.25">
      <c r="A12212" s="1">
        <v>43007</v>
      </c>
      <c r="B12212">
        <v>510000</v>
      </c>
      <c r="C12212" t="s">
        <v>2</v>
      </c>
      <c r="D12212" t="s">
        <v>12425</v>
      </c>
      <c r="E12212" t="s">
        <v>10</v>
      </c>
      <c r="F12212">
        <v>3073</v>
      </c>
      <c r="G12212">
        <v>3</v>
      </c>
      <c r="H12212">
        <v>2</v>
      </c>
      <c r="I12212">
        <v>2</v>
      </c>
      <c r="J12212">
        <v>292</v>
      </c>
      <c r="K12212">
        <v>1950</v>
      </c>
      <c r="L12212" t="s">
        <v>12382</v>
      </c>
      <c r="M12212" t="s">
        <v>93</v>
      </c>
      <c r="N12212" t="s">
        <v>62</v>
      </c>
      <c r="O12212" s="6" t="str">
        <f>INDEX(lkp_Region,MATCH(tbl_Sales[[#This Row],[Suburb]],lkp_Suburb,0))</f>
        <v>Northern Metropolitan</v>
      </c>
      <c r="P12212" s="6">
        <f>MONTH(tbl_Sales[[#This Row],[Date]])</f>
        <v>9</v>
      </c>
      <c r="Q12212" s="6">
        <f>YEAR(tbl_Sales[[#This Row],[Date]])</f>
        <v>2017</v>
      </c>
    </row>
    <row r="12213" spans="1:17" x14ac:dyDescent="0.25">
      <c r="A12213" s="1">
        <v>43007</v>
      </c>
      <c r="B12213">
        <v>650000</v>
      </c>
      <c r="C12213" t="s">
        <v>51</v>
      </c>
      <c r="D12213" t="s">
        <v>12428</v>
      </c>
      <c r="E12213" t="s">
        <v>5</v>
      </c>
      <c r="F12213">
        <v>3020</v>
      </c>
      <c r="G12213">
        <v>4</v>
      </c>
      <c r="H12213">
        <v>2</v>
      </c>
      <c r="I12213">
        <v>1</v>
      </c>
      <c r="J12213">
        <v>283</v>
      </c>
      <c r="K12213">
        <v>2005</v>
      </c>
      <c r="L12213" t="s">
        <v>12383</v>
      </c>
      <c r="M12213" t="s">
        <v>143</v>
      </c>
      <c r="N12213" t="s">
        <v>3</v>
      </c>
      <c r="O12213" s="6" t="str">
        <f>INDEX(lkp_Region,MATCH(tbl_Sales[[#This Row],[Suburb]],lkp_Suburb,0))</f>
        <v>Western Metropolitan</v>
      </c>
      <c r="P12213" s="6">
        <f>MONTH(tbl_Sales[[#This Row],[Date]])</f>
        <v>9</v>
      </c>
      <c r="Q12213" s="6">
        <f>YEAR(tbl_Sales[[#This Row],[Date]])</f>
        <v>2017</v>
      </c>
    </row>
    <row r="12214" spans="1:17" x14ac:dyDescent="0.25">
      <c r="A12214" s="1">
        <v>43007</v>
      </c>
      <c r="B12214">
        <v>701000</v>
      </c>
      <c r="C12214" t="s">
        <v>2</v>
      </c>
      <c r="D12214" t="s">
        <v>12429</v>
      </c>
      <c r="E12214" t="s">
        <v>10</v>
      </c>
      <c r="F12214">
        <v>3038</v>
      </c>
      <c r="G12214">
        <v>4</v>
      </c>
      <c r="H12214">
        <v>2</v>
      </c>
      <c r="I12214">
        <v>2</v>
      </c>
      <c r="J12214">
        <v>651</v>
      </c>
      <c r="L12214" t="s">
        <v>12384</v>
      </c>
      <c r="M12214" t="s">
        <v>7992</v>
      </c>
      <c r="N12214" t="s">
        <v>3</v>
      </c>
      <c r="O12214" s="6" t="str">
        <f>INDEX(lkp_Region,MATCH(tbl_Sales[[#This Row],[Suburb]],lkp_Suburb,0))</f>
        <v>Western Metropolitan</v>
      </c>
      <c r="P12214" s="6">
        <f>MONTH(tbl_Sales[[#This Row],[Date]])</f>
        <v>9</v>
      </c>
      <c r="Q12214" s="6">
        <f>YEAR(tbl_Sales[[#This Row],[Date]])</f>
        <v>2017</v>
      </c>
    </row>
    <row r="12215" spans="1:17" x14ac:dyDescent="0.25">
      <c r="A12215" s="1">
        <v>43007</v>
      </c>
      <c r="B12215">
        <v>1500000</v>
      </c>
      <c r="C12215" t="s">
        <v>2</v>
      </c>
      <c r="D12215" t="s">
        <v>12431</v>
      </c>
      <c r="E12215" t="s">
        <v>10</v>
      </c>
      <c r="F12215">
        <v>3193</v>
      </c>
      <c r="G12215">
        <v>3</v>
      </c>
      <c r="H12215">
        <v>2</v>
      </c>
      <c r="I12215">
        <v>2</v>
      </c>
      <c r="J12215">
        <v>594</v>
      </c>
      <c r="L12215" t="s">
        <v>12385</v>
      </c>
      <c r="M12215" t="s">
        <v>7954</v>
      </c>
      <c r="N12215" t="s">
        <v>107</v>
      </c>
      <c r="O12215" s="6" t="str">
        <f>INDEX(lkp_Region,MATCH(tbl_Sales[[#This Row],[Suburb]],lkp_Suburb,0))</f>
        <v>Southern Metropolitan</v>
      </c>
      <c r="P12215" s="6">
        <f>MONTH(tbl_Sales[[#This Row],[Date]])</f>
        <v>9</v>
      </c>
      <c r="Q12215" s="6">
        <f>YEAR(tbl_Sales[[#This Row],[Date]])</f>
        <v>2017</v>
      </c>
    </row>
    <row r="12216" spans="1:17" x14ac:dyDescent="0.25">
      <c r="A12216" s="1">
        <v>43008</v>
      </c>
      <c r="B12216">
        <v>650000</v>
      </c>
      <c r="C12216" t="s">
        <v>2</v>
      </c>
      <c r="D12216" t="s">
        <v>12432</v>
      </c>
      <c r="E12216" t="s">
        <v>5</v>
      </c>
      <c r="F12216">
        <v>3138</v>
      </c>
      <c r="G12216">
        <v>3</v>
      </c>
      <c r="H12216">
        <v>2</v>
      </c>
      <c r="I12216">
        <v>2</v>
      </c>
      <c r="J12216">
        <v>1103</v>
      </c>
      <c r="K12216">
        <v>1976</v>
      </c>
      <c r="L12216" t="s">
        <v>12386</v>
      </c>
      <c r="M12216" t="s">
        <v>7784</v>
      </c>
      <c r="N12216" t="s">
        <v>7639</v>
      </c>
      <c r="O12216" s="6" t="str">
        <f>INDEX(lkp_Region,MATCH(tbl_Sales[[#This Row],[Suburb]],lkp_Suburb,0))</f>
        <v>Eastern Victoria</v>
      </c>
      <c r="P12216" s="6">
        <f>MONTH(tbl_Sales[[#This Row],[Date]])</f>
        <v>9</v>
      </c>
      <c r="Q12216" s="6">
        <f>YEAR(tbl_Sales[[#This Row],[Date]])</f>
        <v>2017</v>
      </c>
    </row>
    <row r="12217" spans="1:17" x14ac:dyDescent="0.25">
      <c r="A12217" s="1">
        <v>43008</v>
      </c>
      <c r="B12217">
        <v>1950000</v>
      </c>
      <c r="C12217" t="s">
        <v>2</v>
      </c>
      <c r="D12217" t="s">
        <v>12427</v>
      </c>
      <c r="E12217" t="s">
        <v>5</v>
      </c>
      <c r="F12217">
        <v>3127</v>
      </c>
      <c r="G12217">
        <v>2</v>
      </c>
      <c r="H12217">
        <v>1</v>
      </c>
      <c r="I12217">
        <v>1</v>
      </c>
      <c r="J12217">
        <v>858</v>
      </c>
      <c r="L12217" t="s">
        <v>12387</v>
      </c>
      <c r="M12217" t="s">
        <v>11</v>
      </c>
      <c r="N12217" t="s">
        <v>14</v>
      </c>
      <c r="O12217" s="6" t="str">
        <f>INDEX(lkp_Region,MATCH(tbl_Sales[[#This Row],[Suburb]],lkp_Suburb,0))</f>
        <v>Southern Metropolitan</v>
      </c>
      <c r="P12217" s="6">
        <f>MONTH(tbl_Sales[[#This Row],[Date]])</f>
        <v>9</v>
      </c>
      <c r="Q12217" s="6">
        <f>YEAR(tbl_Sales[[#This Row],[Date]])</f>
        <v>2017</v>
      </c>
    </row>
    <row r="12218" spans="1:17" x14ac:dyDescent="0.25">
      <c r="A12218" s="1">
        <v>43008</v>
      </c>
      <c r="B12218">
        <v>1003000</v>
      </c>
      <c r="C12218" t="s">
        <v>13</v>
      </c>
      <c r="D12218" t="s">
        <v>12428</v>
      </c>
      <c r="E12218" t="s">
        <v>10</v>
      </c>
      <c r="F12218">
        <v>3181</v>
      </c>
      <c r="G12218">
        <v>2</v>
      </c>
      <c r="H12218">
        <v>2</v>
      </c>
      <c r="I12218">
        <v>1</v>
      </c>
      <c r="J12218">
        <v>0</v>
      </c>
      <c r="K12218">
        <v>2003</v>
      </c>
      <c r="L12218" t="s">
        <v>12388</v>
      </c>
      <c r="M12218" t="s">
        <v>302</v>
      </c>
      <c r="N12218" t="s">
        <v>76</v>
      </c>
      <c r="O12218" s="6" t="str">
        <f>INDEX(lkp_Region,MATCH(tbl_Sales[[#This Row],[Suburb]],lkp_Suburb,0))</f>
        <v>Southern Metropolitan</v>
      </c>
      <c r="P12218" s="6">
        <f>MONTH(tbl_Sales[[#This Row],[Date]])</f>
        <v>9</v>
      </c>
      <c r="Q12218" s="6">
        <f>YEAR(tbl_Sales[[#This Row],[Date]])</f>
        <v>2017</v>
      </c>
    </row>
    <row r="12219" spans="1:17" x14ac:dyDescent="0.25">
      <c r="A12219" s="1">
        <v>43008</v>
      </c>
      <c r="B12219">
        <v>680000</v>
      </c>
      <c r="C12219" t="s">
        <v>2</v>
      </c>
      <c r="D12219" t="s">
        <v>12433</v>
      </c>
      <c r="E12219" t="s">
        <v>10</v>
      </c>
      <c r="F12219">
        <v>3046</v>
      </c>
      <c r="G12219">
        <v>3</v>
      </c>
      <c r="H12219">
        <v>1</v>
      </c>
      <c r="I12219">
        <v>1</v>
      </c>
      <c r="J12219">
        <v>422</v>
      </c>
      <c r="K12219">
        <v>1960</v>
      </c>
      <c r="L12219" t="s">
        <v>12389</v>
      </c>
      <c r="M12219" t="s">
        <v>78</v>
      </c>
      <c r="N12219" t="s">
        <v>18</v>
      </c>
      <c r="O12219" s="6" t="str">
        <f>INDEX(lkp_Region,MATCH(tbl_Sales[[#This Row],[Suburb]],lkp_Suburb,0))</f>
        <v>Northern Metropolitan</v>
      </c>
      <c r="P12219" s="6">
        <f>MONTH(tbl_Sales[[#This Row],[Date]])</f>
        <v>9</v>
      </c>
      <c r="Q12219" s="6">
        <f>YEAR(tbl_Sales[[#This Row],[Date]])</f>
        <v>2017</v>
      </c>
    </row>
    <row r="12220" spans="1:17" x14ac:dyDescent="0.25">
      <c r="A12220" s="1">
        <v>43008</v>
      </c>
      <c r="B12220">
        <v>710000</v>
      </c>
      <c r="C12220" t="s">
        <v>51</v>
      </c>
      <c r="D12220" t="s">
        <v>12423</v>
      </c>
      <c r="E12220" t="s">
        <v>10</v>
      </c>
      <c r="F12220">
        <v>3033</v>
      </c>
      <c r="G12220">
        <v>4</v>
      </c>
      <c r="H12220">
        <v>2</v>
      </c>
      <c r="I12220">
        <v>1</v>
      </c>
      <c r="J12220">
        <v>330</v>
      </c>
      <c r="L12220" t="s">
        <v>12390</v>
      </c>
      <c r="M12220" t="s">
        <v>119</v>
      </c>
      <c r="N12220" t="s">
        <v>49</v>
      </c>
      <c r="O12220" s="6" t="str">
        <f>INDEX(lkp_Region,MATCH(tbl_Sales[[#This Row],[Suburb]],lkp_Suburb,0))</f>
        <v>Western Metropolitan</v>
      </c>
      <c r="P12220" s="6">
        <f>MONTH(tbl_Sales[[#This Row],[Date]])</f>
        <v>9</v>
      </c>
      <c r="Q12220" s="6">
        <f>YEAR(tbl_Sales[[#This Row],[Date]])</f>
        <v>2017</v>
      </c>
    </row>
    <row r="12221" spans="1:17" x14ac:dyDescent="0.25">
      <c r="A12221" s="1">
        <v>43008</v>
      </c>
      <c r="B12221">
        <v>1001000</v>
      </c>
      <c r="C12221" t="s">
        <v>2</v>
      </c>
      <c r="D12221" t="s">
        <v>12423</v>
      </c>
      <c r="E12221" t="s">
        <v>5</v>
      </c>
      <c r="F12221">
        <v>3170</v>
      </c>
      <c r="G12221">
        <v>4</v>
      </c>
      <c r="H12221">
        <v>2</v>
      </c>
      <c r="I12221">
        <v>7</v>
      </c>
      <c r="J12221">
        <v>771</v>
      </c>
      <c r="L12221" t="s">
        <v>12391</v>
      </c>
      <c r="M12221" t="s">
        <v>8310</v>
      </c>
      <c r="N12221" t="s">
        <v>31</v>
      </c>
      <c r="O12221" s="6" t="str">
        <f>INDEX(lkp_Region,MATCH(tbl_Sales[[#This Row],[Suburb]],lkp_Suburb,0))</f>
        <v>South-Eastern Metropolitan</v>
      </c>
      <c r="P12221" s="6">
        <f>MONTH(tbl_Sales[[#This Row],[Date]])</f>
        <v>9</v>
      </c>
      <c r="Q12221" s="6">
        <f>YEAR(tbl_Sales[[#This Row],[Date]])</f>
        <v>2017</v>
      </c>
    </row>
    <row r="12222" spans="1:17" x14ac:dyDescent="0.25">
      <c r="A12222" s="1">
        <v>43008</v>
      </c>
      <c r="B12222">
        <v>480000</v>
      </c>
      <c r="C12222" t="s">
        <v>51</v>
      </c>
      <c r="D12222" t="s">
        <v>12427</v>
      </c>
      <c r="E12222" t="s">
        <v>10</v>
      </c>
      <c r="F12222">
        <v>3136</v>
      </c>
      <c r="G12222">
        <v>2</v>
      </c>
      <c r="H12222">
        <v>1</v>
      </c>
      <c r="I12222">
        <v>1</v>
      </c>
      <c r="J12222">
        <v>2040</v>
      </c>
      <c r="L12222" t="s">
        <v>12392</v>
      </c>
      <c r="M12222" t="s">
        <v>7654</v>
      </c>
      <c r="N12222" t="s">
        <v>7588</v>
      </c>
      <c r="O12222" s="6" t="str">
        <f>INDEX(lkp_Region,MATCH(tbl_Sales[[#This Row],[Suburb]],lkp_Suburb,0))</f>
        <v>Eastern Metropolitan</v>
      </c>
      <c r="P12222" s="6">
        <f>MONTH(tbl_Sales[[#This Row],[Date]])</f>
        <v>9</v>
      </c>
      <c r="Q12222" s="6">
        <f>YEAR(tbl_Sales[[#This Row],[Date]])</f>
        <v>2017</v>
      </c>
    </row>
    <row r="12223" spans="1:17" x14ac:dyDescent="0.25">
      <c r="A12223" s="1">
        <v>43008</v>
      </c>
      <c r="B12223">
        <v>430000</v>
      </c>
      <c r="C12223" t="s">
        <v>13</v>
      </c>
      <c r="D12223" t="s">
        <v>12432</v>
      </c>
      <c r="E12223" t="s">
        <v>5</v>
      </c>
      <c r="F12223">
        <v>3011</v>
      </c>
      <c r="G12223">
        <v>2</v>
      </c>
      <c r="H12223">
        <v>1</v>
      </c>
      <c r="I12223">
        <v>1</v>
      </c>
      <c r="J12223">
        <v>1909</v>
      </c>
      <c r="K12223">
        <v>2007</v>
      </c>
      <c r="L12223" t="s">
        <v>12393</v>
      </c>
      <c r="M12223" t="s">
        <v>22</v>
      </c>
      <c r="N12223" t="s">
        <v>21</v>
      </c>
      <c r="O12223" s="6" t="str">
        <f>INDEX(lkp_Region,MATCH(tbl_Sales[[#This Row],[Suburb]],lkp_Suburb,0))</f>
        <v>Western Metropolitan</v>
      </c>
      <c r="P12223" s="6">
        <f>MONTH(tbl_Sales[[#This Row],[Date]])</f>
        <v>9</v>
      </c>
      <c r="Q12223" s="6">
        <f>YEAR(tbl_Sales[[#This Row],[Date]])</f>
        <v>2017</v>
      </c>
    </row>
    <row r="12224" spans="1:17" x14ac:dyDescent="0.25">
      <c r="A12224" s="1">
        <v>43008</v>
      </c>
      <c r="B12224">
        <v>642500</v>
      </c>
      <c r="C12224" t="s">
        <v>51</v>
      </c>
      <c r="D12224" t="s">
        <v>12427</v>
      </c>
      <c r="E12224" t="s">
        <v>10</v>
      </c>
      <c r="F12224">
        <v>3012</v>
      </c>
      <c r="G12224">
        <v>2</v>
      </c>
      <c r="H12224">
        <v>2</v>
      </c>
      <c r="I12224">
        <v>1</v>
      </c>
      <c r="J12224">
        <v>126</v>
      </c>
      <c r="K12224">
        <v>2015</v>
      </c>
      <c r="L12224" t="s">
        <v>12394</v>
      </c>
      <c r="M12224" t="s">
        <v>19</v>
      </c>
      <c r="N12224" t="s">
        <v>21</v>
      </c>
      <c r="O12224" s="6" t="str">
        <f>INDEX(lkp_Region,MATCH(tbl_Sales[[#This Row],[Suburb]],lkp_Suburb,0))</f>
        <v>Western Metropolitan</v>
      </c>
      <c r="P12224" s="6">
        <f>MONTH(tbl_Sales[[#This Row],[Date]])</f>
        <v>9</v>
      </c>
      <c r="Q12224" s="6">
        <f>YEAR(tbl_Sales[[#This Row],[Date]])</f>
        <v>2017</v>
      </c>
    </row>
    <row r="12225" spans="1:17" x14ac:dyDescent="0.25">
      <c r="A12225" s="1">
        <v>43008</v>
      </c>
      <c r="B12225">
        <v>1204000</v>
      </c>
      <c r="C12225" t="s">
        <v>2</v>
      </c>
      <c r="D12225" t="s">
        <v>12427</v>
      </c>
      <c r="E12225" t="s">
        <v>10</v>
      </c>
      <c r="F12225">
        <v>3107</v>
      </c>
      <c r="G12225">
        <v>3</v>
      </c>
      <c r="H12225">
        <v>1</v>
      </c>
      <c r="I12225">
        <v>2</v>
      </c>
      <c r="J12225">
        <v>716</v>
      </c>
      <c r="L12225" t="s">
        <v>12395</v>
      </c>
      <c r="M12225" t="s">
        <v>586</v>
      </c>
      <c r="N12225" t="s">
        <v>128</v>
      </c>
      <c r="O12225" s="6" t="str">
        <f>INDEX(lkp_Region,MATCH(tbl_Sales[[#This Row],[Suburb]],lkp_Suburb,0))</f>
        <v>Eastern Metropolitan</v>
      </c>
      <c r="P12225" s="6">
        <f>MONTH(tbl_Sales[[#This Row],[Date]])</f>
        <v>9</v>
      </c>
      <c r="Q12225" s="6">
        <f>YEAR(tbl_Sales[[#This Row],[Date]])</f>
        <v>2017</v>
      </c>
    </row>
    <row r="12226" spans="1:17" x14ac:dyDescent="0.25">
      <c r="A12226" s="1">
        <v>43008</v>
      </c>
      <c r="B12226">
        <v>1430000</v>
      </c>
      <c r="C12226" t="s">
        <v>2</v>
      </c>
      <c r="D12226" t="s">
        <v>12427</v>
      </c>
      <c r="E12226" t="s">
        <v>10</v>
      </c>
      <c r="F12226">
        <v>3108</v>
      </c>
      <c r="G12226">
        <v>4</v>
      </c>
      <c r="H12226">
        <v>2</v>
      </c>
      <c r="I12226">
        <v>2</v>
      </c>
      <c r="J12226">
        <v>736</v>
      </c>
      <c r="L12226" t="s">
        <v>12396</v>
      </c>
      <c r="M12226" t="s">
        <v>126</v>
      </c>
      <c r="N12226" t="s">
        <v>128</v>
      </c>
      <c r="O12226" s="6" t="str">
        <f>INDEX(lkp_Region,MATCH(tbl_Sales[[#This Row],[Suburb]],lkp_Suburb,0))</f>
        <v>Eastern Metropolitan</v>
      </c>
      <c r="P12226" s="6">
        <f>MONTH(tbl_Sales[[#This Row],[Date]])</f>
        <v>9</v>
      </c>
      <c r="Q12226" s="6">
        <f>YEAR(tbl_Sales[[#This Row],[Date]])</f>
        <v>2017</v>
      </c>
    </row>
    <row r="12227" spans="1:17" x14ac:dyDescent="0.25">
      <c r="A12227" s="1">
        <v>43008</v>
      </c>
      <c r="B12227">
        <v>1460000</v>
      </c>
      <c r="C12227" t="s">
        <v>2</v>
      </c>
      <c r="D12227" t="s">
        <v>12427</v>
      </c>
      <c r="E12227" t="s">
        <v>5</v>
      </c>
      <c r="F12227">
        <v>3109</v>
      </c>
      <c r="G12227">
        <v>3</v>
      </c>
      <c r="H12227">
        <v>1</v>
      </c>
      <c r="I12227">
        <v>2</v>
      </c>
      <c r="J12227">
        <v>660</v>
      </c>
      <c r="K12227">
        <v>1965</v>
      </c>
      <c r="L12227" t="s">
        <v>12397</v>
      </c>
      <c r="M12227" t="s">
        <v>7794</v>
      </c>
      <c r="N12227" t="s">
        <v>128</v>
      </c>
      <c r="O12227" s="6" t="str">
        <f>INDEX(lkp_Region,MATCH(tbl_Sales[[#This Row],[Suburb]],lkp_Suburb,0))</f>
        <v>Eastern Metropolitan</v>
      </c>
      <c r="P12227" s="6">
        <f>MONTH(tbl_Sales[[#This Row],[Date]])</f>
        <v>9</v>
      </c>
      <c r="Q12227" s="6">
        <f>YEAR(tbl_Sales[[#This Row],[Date]])</f>
        <v>2017</v>
      </c>
    </row>
    <row r="12228" spans="1:17" x14ac:dyDescent="0.25">
      <c r="A12228" s="1">
        <v>43008</v>
      </c>
      <c r="B12228">
        <v>850000</v>
      </c>
      <c r="C12228" t="s">
        <v>2</v>
      </c>
      <c r="D12228" t="s">
        <v>12423</v>
      </c>
      <c r="E12228" t="s">
        <v>10</v>
      </c>
      <c r="F12228">
        <v>3156</v>
      </c>
      <c r="G12228">
        <v>4</v>
      </c>
      <c r="H12228">
        <v>2</v>
      </c>
      <c r="I12228">
        <v>1</v>
      </c>
      <c r="J12228">
        <v>738</v>
      </c>
      <c r="K12228">
        <v>1985</v>
      </c>
      <c r="L12228" t="s">
        <v>12398</v>
      </c>
      <c r="M12228" t="s">
        <v>8145</v>
      </c>
      <c r="N12228" t="s">
        <v>7768</v>
      </c>
      <c r="O12228" s="6" t="str">
        <f>INDEX(lkp_Region,MATCH(tbl_Sales[[#This Row],[Suburb]],lkp_Suburb,0))</f>
        <v>Eastern Metropolitan</v>
      </c>
      <c r="P12228" s="6">
        <f>MONTH(tbl_Sales[[#This Row],[Date]])</f>
        <v>9</v>
      </c>
      <c r="Q12228" s="6">
        <f>YEAR(tbl_Sales[[#This Row],[Date]])</f>
        <v>2017</v>
      </c>
    </row>
    <row r="12229" spans="1:17" x14ac:dyDescent="0.25">
      <c r="A12229" s="1">
        <v>43008</v>
      </c>
      <c r="B12229">
        <v>854000</v>
      </c>
      <c r="C12229" t="s">
        <v>2</v>
      </c>
      <c r="D12229" t="s">
        <v>12427</v>
      </c>
      <c r="E12229" t="s">
        <v>10</v>
      </c>
      <c r="F12229">
        <v>3172</v>
      </c>
      <c r="G12229">
        <v>4</v>
      </c>
      <c r="H12229">
        <v>2</v>
      </c>
      <c r="I12229">
        <v>2</v>
      </c>
      <c r="J12229">
        <v>676</v>
      </c>
      <c r="K12229">
        <v>1975</v>
      </c>
      <c r="L12229" t="s">
        <v>12399</v>
      </c>
      <c r="M12229" t="s">
        <v>8147</v>
      </c>
      <c r="N12229" t="s">
        <v>45</v>
      </c>
      <c r="O12229" s="6" t="str">
        <f>INDEX(lkp_Region,MATCH(tbl_Sales[[#This Row],[Suburb]],lkp_Suburb,0))</f>
        <v>South-Eastern Metropolitan</v>
      </c>
      <c r="P12229" s="6">
        <f>MONTH(tbl_Sales[[#This Row],[Date]])</f>
        <v>9</v>
      </c>
      <c r="Q12229" s="6">
        <f>YEAR(tbl_Sales[[#This Row],[Date]])</f>
        <v>2017</v>
      </c>
    </row>
    <row r="12230" spans="1:17" x14ac:dyDescent="0.25">
      <c r="A12230" s="1">
        <v>43008</v>
      </c>
      <c r="B12230">
        <v>1016000</v>
      </c>
      <c r="C12230" t="s">
        <v>2</v>
      </c>
      <c r="D12230" t="s">
        <v>12427</v>
      </c>
      <c r="E12230" t="s">
        <v>10</v>
      </c>
      <c r="F12230">
        <v>3171</v>
      </c>
      <c r="G12230">
        <v>3</v>
      </c>
      <c r="H12230">
        <v>1</v>
      </c>
      <c r="I12230">
        <v>2</v>
      </c>
      <c r="J12230">
        <v>572</v>
      </c>
      <c r="L12230" t="s">
        <v>12400</v>
      </c>
      <c r="M12230" t="s">
        <v>7725</v>
      </c>
      <c r="N12230" t="s">
        <v>7727</v>
      </c>
      <c r="O12230" s="6" t="str">
        <f>INDEX(lkp_Region,MATCH(tbl_Sales[[#This Row],[Suburb]],lkp_Suburb,0))</f>
        <v>South-Eastern Metropolitan</v>
      </c>
      <c r="P12230" s="6">
        <f>MONTH(tbl_Sales[[#This Row],[Date]])</f>
        <v>9</v>
      </c>
      <c r="Q12230" s="6">
        <f>YEAR(tbl_Sales[[#This Row],[Date]])</f>
        <v>2017</v>
      </c>
    </row>
    <row r="12231" spans="1:17" x14ac:dyDescent="0.25">
      <c r="A12231" s="1">
        <v>43008</v>
      </c>
      <c r="B12231">
        <v>636500</v>
      </c>
      <c r="C12231" t="s">
        <v>13</v>
      </c>
      <c r="D12231" t="s">
        <v>12429</v>
      </c>
      <c r="E12231" t="s">
        <v>10</v>
      </c>
      <c r="F12231">
        <v>3162</v>
      </c>
      <c r="G12231">
        <v>2</v>
      </c>
      <c r="H12231">
        <v>1</v>
      </c>
      <c r="I12231">
        <v>1</v>
      </c>
      <c r="J12231">
        <v>0</v>
      </c>
      <c r="K12231">
        <v>1970</v>
      </c>
      <c r="L12231" t="s">
        <v>12401</v>
      </c>
      <c r="M12231" t="s">
        <v>569</v>
      </c>
      <c r="N12231" t="s">
        <v>57</v>
      </c>
      <c r="O12231" s="6" t="str">
        <f>INDEX(lkp_Region,MATCH(tbl_Sales[[#This Row],[Suburb]],lkp_Suburb,0))</f>
        <v>Southern Metropolitan</v>
      </c>
      <c r="P12231" s="6">
        <f>MONTH(tbl_Sales[[#This Row],[Date]])</f>
        <v>9</v>
      </c>
      <c r="Q12231" s="6">
        <f>YEAR(tbl_Sales[[#This Row],[Date]])</f>
        <v>2017</v>
      </c>
    </row>
    <row r="12232" spans="1:17" x14ac:dyDescent="0.25">
      <c r="A12232" s="1">
        <v>43008</v>
      </c>
      <c r="B12232">
        <v>1210000</v>
      </c>
      <c r="C12232" t="s">
        <v>2</v>
      </c>
      <c r="D12232" t="s">
        <v>12423</v>
      </c>
      <c r="E12232" t="s">
        <v>10</v>
      </c>
      <c r="F12232">
        <v>3073</v>
      </c>
      <c r="G12232">
        <v>4</v>
      </c>
      <c r="H12232">
        <v>3</v>
      </c>
      <c r="I12232">
        <v>4</v>
      </c>
      <c r="J12232">
        <v>725</v>
      </c>
      <c r="L12232" t="s">
        <v>12402</v>
      </c>
      <c r="M12232" t="s">
        <v>93</v>
      </c>
      <c r="N12232" t="s">
        <v>62</v>
      </c>
      <c r="O12232" s="6" t="str">
        <f>INDEX(lkp_Region,MATCH(tbl_Sales[[#This Row],[Suburb]],lkp_Suburb,0))</f>
        <v>Northern Metropolitan</v>
      </c>
      <c r="P12232" s="6">
        <f>MONTH(tbl_Sales[[#This Row],[Date]])</f>
        <v>9</v>
      </c>
      <c r="Q12232" s="6">
        <f>YEAR(tbl_Sales[[#This Row],[Date]])</f>
        <v>2017</v>
      </c>
    </row>
    <row r="12233" spans="1:17" x14ac:dyDescent="0.25">
      <c r="A12233" s="1">
        <v>43008</v>
      </c>
      <c r="B12233">
        <v>950000</v>
      </c>
      <c r="C12233" t="s">
        <v>2</v>
      </c>
      <c r="D12233" t="s">
        <v>12427</v>
      </c>
      <c r="E12233" t="s">
        <v>5</v>
      </c>
      <c r="F12233">
        <v>3806</v>
      </c>
      <c r="G12233">
        <v>4</v>
      </c>
      <c r="H12233">
        <v>4</v>
      </c>
      <c r="I12233">
        <v>2</v>
      </c>
      <c r="J12233">
        <v>603</v>
      </c>
      <c r="K12233">
        <v>2007</v>
      </c>
      <c r="L12233" t="s">
        <v>12403</v>
      </c>
      <c r="M12233" t="s">
        <v>7733</v>
      </c>
      <c r="N12233" t="s">
        <v>7735</v>
      </c>
      <c r="O12233" s="6" t="str">
        <f>INDEX(lkp_Region,MATCH(tbl_Sales[[#This Row],[Suburb]],lkp_Suburb,0))</f>
        <v>Eastern Victoria</v>
      </c>
      <c r="P12233" s="6">
        <f>MONTH(tbl_Sales[[#This Row],[Date]])</f>
        <v>9</v>
      </c>
      <c r="Q12233" s="6">
        <f>YEAR(tbl_Sales[[#This Row],[Date]])</f>
        <v>2017</v>
      </c>
    </row>
    <row r="12234" spans="1:17" x14ac:dyDescent="0.25">
      <c r="A12234" s="1">
        <v>43008</v>
      </c>
      <c r="B12234">
        <v>2660000</v>
      </c>
      <c r="C12234" t="s">
        <v>2</v>
      </c>
      <c r="D12234" t="s">
        <v>12427</v>
      </c>
      <c r="E12234" t="s">
        <v>10</v>
      </c>
      <c r="F12234">
        <v>3101</v>
      </c>
      <c r="G12234">
        <v>5</v>
      </c>
      <c r="H12234">
        <v>2</v>
      </c>
      <c r="I12234">
        <v>2</v>
      </c>
      <c r="J12234">
        <v>696</v>
      </c>
      <c r="L12234" t="s">
        <v>12404</v>
      </c>
      <c r="M12234" t="s">
        <v>145</v>
      </c>
      <c r="N12234" t="s">
        <v>101</v>
      </c>
      <c r="O12234" s="6" t="str">
        <f>INDEX(lkp_Region,MATCH(tbl_Sales[[#This Row],[Suburb]],lkp_Suburb,0))</f>
        <v>Southern Metropolitan</v>
      </c>
      <c r="P12234" s="6">
        <f>MONTH(tbl_Sales[[#This Row],[Date]])</f>
        <v>9</v>
      </c>
      <c r="Q12234" s="6">
        <f>YEAR(tbl_Sales[[#This Row],[Date]])</f>
        <v>2017</v>
      </c>
    </row>
    <row r="12235" spans="1:17" x14ac:dyDescent="0.25">
      <c r="A12235" s="1">
        <v>43008</v>
      </c>
      <c r="B12235">
        <v>1611000</v>
      </c>
      <c r="C12235" t="s">
        <v>2</v>
      </c>
      <c r="D12235" t="s">
        <v>12429</v>
      </c>
      <c r="E12235" t="s">
        <v>10</v>
      </c>
      <c r="F12235">
        <v>3193</v>
      </c>
      <c r="G12235">
        <v>4</v>
      </c>
      <c r="H12235">
        <v>2</v>
      </c>
      <c r="I12235">
        <v>2</v>
      </c>
      <c r="J12235">
        <v>650</v>
      </c>
      <c r="L12235" t="s">
        <v>12405</v>
      </c>
      <c r="M12235" t="s">
        <v>7954</v>
      </c>
      <c r="N12235" t="s">
        <v>107</v>
      </c>
      <c r="O12235" s="6" t="str">
        <f>INDEX(lkp_Region,MATCH(tbl_Sales[[#This Row],[Suburb]],lkp_Suburb,0))</f>
        <v>Southern Metropolitan</v>
      </c>
      <c r="P12235" s="6">
        <f>MONTH(tbl_Sales[[#This Row],[Date]])</f>
        <v>9</v>
      </c>
      <c r="Q12235" s="6">
        <f>YEAR(tbl_Sales[[#This Row],[Date]])</f>
        <v>2017</v>
      </c>
    </row>
    <row r="12236" spans="1:17" x14ac:dyDescent="0.25">
      <c r="A12236" s="1">
        <v>43008</v>
      </c>
      <c r="B12236">
        <v>880000</v>
      </c>
      <c r="C12236" t="s">
        <v>2</v>
      </c>
      <c r="D12236" t="s">
        <v>12423</v>
      </c>
      <c r="E12236" t="s">
        <v>10</v>
      </c>
      <c r="F12236">
        <v>3093</v>
      </c>
      <c r="G12236">
        <v>5</v>
      </c>
      <c r="H12236">
        <v>2</v>
      </c>
      <c r="I12236">
        <v>2</v>
      </c>
      <c r="J12236">
        <v>725</v>
      </c>
      <c r="L12236" t="s">
        <v>12406</v>
      </c>
      <c r="M12236" t="s">
        <v>8963</v>
      </c>
      <c r="N12236" t="s">
        <v>150</v>
      </c>
      <c r="O12236" s="6" t="str">
        <f>INDEX(lkp_Region,MATCH(tbl_Sales[[#This Row],[Suburb]],lkp_Suburb,0))</f>
        <v>Eastern Metropolitan</v>
      </c>
      <c r="P12236" s="6">
        <f>MONTH(tbl_Sales[[#This Row],[Date]])</f>
        <v>9</v>
      </c>
      <c r="Q12236" s="6">
        <f>YEAR(tbl_Sales[[#This Row],[Date]])</f>
        <v>2017</v>
      </c>
    </row>
    <row r="12237" spans="1:17" x14ac:dyDescent="0.25">
      <c r="A12237" s="18">
        <v>42745</v>
      </c>
      <c r="B12237" s="19"/>
      <c r="C12237" s="19"/>
      <c r="D12237" s="19"/>
      <c r="E12237" s="19"/>
      <c r="F12237" s="19"/>
      <c r="G12237" s="19"/>
      <c r="H12237" s="19"/>
      <c r="I12237" s="19"/>
      <c r="J12237" s="19"/>
      <c r="K12237" s="19"/>
      <c r="L12237" s="19"/>
      <c r="M12237" s="19" t="s">
        <v>10249</v>
      </c>
      <c r="N12237" s="19" t="s">
        <v>18</v>
      </c>
      <c r="O12237" s="20" t="str">
        <f>INDEX(lkp_Region,MATCH(tbl_Sales[[#This Row],[Suburb]],lkp_Suburb,0))</f>
        <v>Western Metropolitan</v>
      </c>
      <c r="P12237" s="20">
        <f>MONTH(tbl_Sales[[#This Row],[Date]])</f>
        <v>1</v>
      </c>
      <c r="Q12237" s="20">
        <f>YEAR(tbl_Sales[[#This Row],[Date]])</f>
        <v>2017</v>
      </c>
    </row>
  </sheetData>
  <conditionalFormatting sqref="T4:T312">
    <cfRule type="duplicateValues" dxfId="0" priority="2"/>
  </conditionalFormatting>
  <dataValidations count="7">
    <dataValidation type="list" allowBlank="1" showInputMessage="1" showErrorMessage="1" errorTitle="Invalid Dwelling Type" error="Please select from list" sqref="C4:C12237" xr:uid="{00000000-0002-0000-0000-000000000000}">
      <formula1>lkp_Dwelling_Type</formula1>
    </dataValidation>
    <dataValidation type="list" allowBlank="1" showInputMessage="1" showErrorMessage="1" errorTitle="Invalid Sale Method" error="Please select from list" sqref="E4:E12237" xr:uid="{00000000-0002-0000-0000-000001000000}">
      <formula1>lkp_Sale_Method</formula1>
    </dataValidation>
    <dataValidation type="whole" allowBlank="1" showInputMessage="1" showErrorMessage="1" errorTitle="Inavlid Post Code" error="Postcode must be a 4 digit number" sqref="F4:F12237" xr:uid="{00000000-0002-0000-0000-000002000000}">
      <formula1>1000</formula1>
      <formula2>9999</formula2>
    </dataValidation>
    <dataValidation type="whole" allowBlank="1" showInputMessage="1" showErrorMessage="1" errorTitle="Invalid entry" error="Please enter a number between 0 and 20 (no text characters)" sqref="G4:I12237" xr:uid="{00000000-0002-0000-0000-000003000000}">
      <formula1>0</formula1>
      <formula2>20</formula2>
    </dataValidation>
    <dataValidation type="list" allowBlank="1" showInputMessage="1" showErrorMessage="1" errorTitle="Invalid Suburb" error="Please check spelling or select from list.  If list is incomplete please update on Lookup tab." sqref="M4:M12237" xr:uid="{00000000-0002-0000-0000-000004000000}">
      <formula1>lkp_Suburb</formula1>
    </dataValidation>
    <dataValidation type="list" allowBlank="1" showInputMessage="1" showErrorMessage="1" errorTitle="Invalid Entry" error="Please check spelling or select from list.  If list is incomplete please update on Lookup tab." sqref="N4:N12237" xr:uid="{00000000-0002-0000-0000-000005000000}">
      <formula1>lkp_Council_Area</formula1>
    </dataValidation>
    <dataValidation type="date" operator="lessThanOrEqual" allowBlank="1" showInputMessage="1" showErrorMessage="1" errorTitle="Invalid Date" error="Please enter a date in the format DD/MM/YYYY" promptTitle="Please enter sold date" prompt="Date must be in the format DD/MM/YYYY" sqref="A4:A12237" xr:uid="{00000000-0002-0000-0000-000006000000}">
      <formula1>TODAY()</formula1>
    </dataValidation>
  </dataValidations>
  <pageMargins left="0.7" right="0.7" top="0.75" bottom="0.75" header="0.3" footer="0.3"/>
  <pageSetup paperSize="9" orientation="portrait" horizontalDpi="75" verticalDpi="75" r:id="rId1"/>
  <drawing r:id="rId2"/>
  <tableParts count="1">
    <tablePart r:id="rId3"/>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M312"/>
  <sheetViews>
    <sheetView workbookViewId="0"/>
  </sheetViews>
  <sheetFormatPr defaultRowHeight="13.8" x14ac:dyDescent="0.25"/>
  <cols>
    <col min="1" max="1" width="17.59765625" customWidth="1"/>
    <col min="2" max="2" width="25.3984375" bestFit="1" customWidth="1"/>
    <col min="4" max="4" width="19.5" bestFit="1" customWidth="1"/>
    <col min="6" max="6" width="15.69921875" customWidth="1"/>
    <col min="8" max="8" width="14.19921875" bestFit="1" customWidth="1"/>
  </cols>
  <sheetData>
    <row r="1" spans="1:13" s="9" customFormat="1" ht="32.4" x14ac:dyDescent="0.5">
      <c r="A1" s="9" t="s">
        <v>12447</v>
      </c>
      <c r="M1" s="9" t="s">
        <v>12451</v>
      </c>
    </row>
    <row r="3" spans="1:13" ht="14.4" thickBot="1" x14ac:dyDescent="0.3">
      <c r="A3" t="s">
        <v>12434</v>
      </c>
      <c r="B3" t="s">
        <v>12419</v>
      </c>
      <c r="D3" s="14" t="s">
        <v>12455</v>
      </c>
      <c r="F3" s="14" t="s">
        <v>12453</v>
      </c>
      <c r="H3" s="14" t="s">
        <v>12454</v>
      </c>
    </row>
    <row r="4" spans="1:13" x14ac:dyDescent="0.25">
      <c r="A4" t="s">
        <v>38</v>
      </c>
      <c r="B4" t="s">
        <v>9</v>
      </c>
      <c r="D4" t="s">
        <v>3</v>
      </c>
      <c r="F4" t="s">
        <v>2</v>
      </c>
      <c r="H4" t="s">
        <v>5</v>
      </c>
    </row>
    <row r="5" spans="1:13" x14ac:dyDescent="0.25">
      <c r="A5" t="s">
        <v>190</v>
      </c>
      <c r="B5" t="s">
        <v>4</v>
      </c>
      <c r="D5" t="s">
        <v>8</v>
      </c>
      <c r="F5" t="s">
        <v>51</v>
      </c>
      <c r="H5" t="s">
        <v>10</v>
      </c>
    </row>
    <row r="6" spans="1:13" x14ac:dyDescent="0.25">
      <c r="A6" t="s">
        <v>330</v>
      </c>
      <c r="B6" t="s">
        <v>4</v>
      </c>
      <c r="D6" t="s">
        <v>14</v>
      </c>
      <c r="F6" t="s">
        <v>13</v>
      </c>
    </row>
    <row r="7" spans="1:13" x14ac:dyDescent="0.25">
      <c r="A7" t="s">
        <v>10249</v>
      </c>
      <c r="B7" t="s">
        <v>4</v>
      </c>
      <c r="D7" t="s">
        <v>18</v>
      </c>
    </row>
    <row r="8" spans="1:13" x14ac:dyDescent="0.25">
      <c r="A8" t="s">
        <v>113</v>
      </c>
      <c r="B8" t="s">
        <v>15</v>
      </c>
      <c r="D8" t="s">
        <v>21</v>
      </c>
    </row>
    <row r="9" spans="1:13" x14ac:dyDescent="0.25">
      <c r="A9" t="s">
        <v>0</v>
      </c>
      <c r="B9" t="s">
        <v>4</v>
      </c>
      <c r="D9" t="s">
        <v>26</v>
      </c>
    </row>
    <row r="10" spans="1:13" x14ac:dyDescent="0.25">
      <c r="A10" t="s">
        <v>764</v>
      </c>
      <c r="B10" t="s">
        <v>9</v>
      </c>
      <c r="D10" t="s">
        <v>31</v>
      </c>
    </row>
    <row r="11" spans="1:13" x14ac:dyDescent="0.25">
      <c r="A11" t="s">
        <v>67</v>
      </c>
      <c r="B11" t="s">
        <v>4</v>
      </c>
      <c r="D11" t="s">
        <v>45</v>
      </c>
    </row>
    <row r="12" spans="1:13" x14ac:dyDescent="0.25">
      <c r="A12" t="s">
        <v>9334</v>
      </c>
      <c r="B12" t="s">
        <v>4</v>
      </c>
      <c r="D12" t="s">
        <v>49</v>
      </c>
    </row>
    <row r="13" spans="1:13" x14ac:dyDescent="0.25">
      <c r="A13" t="s">
        <v>91</v>
      </c>
      <c r="B13" t="s">
        <v>4</v>
      </c>
      <c r="D13" t="s">
        <v>57</v>
      </c>
    </row>
    <row r="14" spans="1:13" x14ac:dyDescent="0.25">
      <c r="A14" t="s">
        <v>11610</v>
      </c>
      <c r="B14" t="s">
        <v>4</v>
      </c>
      <c r="D14" t="s">
        <v>62</v>
      </c>
    </row>
    <row r="15" spans="1:13" x14ac:dyDescent="0.25">
      <c r="A15" t="s">
        <v>283</v>
      </c>
      <c r="B15" t="s">
        <v>15</v>
      </c>
      <c r="D15" t="s">
        <v>69</v>
      </c>
    </row>
    <row r="16" spans="1:13" x14ac:dyDescent="0.25">
      <c r="A16" t="s">
        <v>160</v>
      </c>
      <c r="B16" t="s">
        <v>4</v>
      </c>
      <c r="D16" t="s">
        <v>76</v>
      </c>
    </row>
    <row r="17" spans="1:4" x14ac:dyDescent="0.25">
      <c r="A17" t="s">
        <v>206</v>
      </c>
      <c r="B17" t="s">
        <v>15</v>
      </c>
      <c r="D17" t="s">
        <v>88</v>
      </c>
    </row>
    <row r="18" spans="1:4" x14ac:dyDescent="0.25">
      <c r="A18" t="s">
        <v>609</v>
      </c>
      <c r="B18" t="s">
        <v>15</v>
      </c>
      <c r="D18" t="s">
        <v>101</v>
      </c>
    </row>
    <row r="19" spans="1:4" x14ac:dyDescent="0.25">
      <c r="A19" t="s">
        <v>8948</v>
      </c>
      <c r="B19" t="s">
        <v>46</v>
      </c>
      <c r="D19" t="s">
        <v>107</v>
      </c>
    </row>
    <row r="20" spans="1:4" x14ac:dyDescent="0.25">
      <c r="A20" t="s">
        <v>11664</v>
      </c>
      <c r="B20" t="s">
        <v>46</v>
      </c>
      <c r="D20" t="s">
        <v>128</v>
      </c>
    </row>
    <row r="21" spans="1:4" x14ac:dyDescent="0.25">
      <c r="A21" t="s">
        <v>524</v>
      </c>
      <c r="B21" t="s">
        <v>4</v>
      </c>
      <c r="D21" t="s">
        <v>150</v>
      </c>
    </row>
    <row r="22" spans="1:4" x14ac:dyDescent="0.25">
      <c r="A22" t="s">
        <v>10530</v>
      </c>
      <c r="B22" t="s">
        <v>7885</v>
      </c>
      <c r="D22" t="s">
        <v>195</v>
      </c>
    </row>
    <row r="23" spans="1:4" x14ac:dyDescent="0.25">
      <c r="A23" t="s">
        <v>326</v>
      </c>
      <c r="B23" t="s">
        <v>15</v>
      </c>
      <c r="D23" t="s">
        <v>7515</v>
      </c>
    </row>
    <row r="24" spans="1:4" x14ac:dyDescent="0.25">
      <c r="A24" t="s">
        <v>274</v>
      </c>
      <c r="B24" t="s">
        <v>15</v>
      </c>
      <c r="D24" t="s">
        <v>7523</v>
      </c>
    </row>
    <row r="25" spans="1:4" x14ac:dyDescent="0.25">
      <c r="A25" t="s">
        <v>99</v>
      </c>
      <c r="B25" t="s">
        <v>15</v>
      </c>
      <c r="D25" t="s">
        <v>7542</v>
      </c>
    </row>
    <row r="26" spans="1:4" x14ac:dyDescent="0.25">
      <c r="A26" t="s">
        <v>8050</v>
      </c>
      <c r="B26" t="s">
        <v>36</v>
      </c>
      <c r="D26" t="s">
        <v>7588</v>
      </c>
    </row>
    <row r="27" spans="1:4" x14ac:dyDescent="0.25">
      <c r="A27" t="s">
        <v>8568</v>
      </c>
      <c r="B27" t="s">
        <v>36</v>
      </c>
      <c r="D27" t="s">
        <v>7639</v>
      </c>
    </row>
    <row r="28" spans="1:4" x14ac:dyDescent="0.25">
      <c r="A28" t="s">
        <v>10694</v>
      </c>
      <c r="B28" t="s">
        <v>7640</v>
      </c>
      <c r="D28" t="s">
        <v>7727</v>
      </c>
    </row>
    <row r="29" spans="1:4" x14ac:dyDescent="0.25">
      <c r="A29" t="s">
        <v>10289</v>
      </c>
      <c r="B29" t="s">
        <v>7640</v>
      </c>
      <c r="D29" t="s">
        <v>7735</v>
      </c>
    </row>
    <row r="30" spans="1:4" x14ac:dyDescent="0.25">
      <c r="A30" t="s">
        <v>7954</v>
      </c>
      <c r="B30" t="s">
        <v>15</v>
      </c>
      <c r="D30" t="s">
        <v>7768</v>
      </c>
    </row>
    <row r="31" spans="1:4" x14ac:dyDescent="0.25">
      <c r="A31" t="s">
        <v>982</v>
      </c>
      <c r="B31" t="s">
        <v>36</v>
      </c>
      <c r="D31" t="s">
        <v>7773</v>
      </c>
    </row>
    <row r="32" spans="1:4" x14ac:dyDescent="0.25">
      <c r="A32" t="s">
        <v>55</v>
      </c>
      <c r="B32" t="s">
        <v>15</v>
      </c>
      <c r="D32" t="s">
        <v>7964</v>
      </c>
    </row>
    <row r="33" spans="1:4" x14ac:dyDescent="0.25">
      <c r="A33" t="s">
        <v>138</v>
      </c>
      <c r="B33" t="s">
        <v>15</v>
      </c>
      <c r="D33" t="s">
        <v>8240</v>
      </c>
    </row>
    <row r="34" spans="1:4" x14ac:dyDescent="0.25">
      <c r="A34" t="s">
        <v>7733</v>
      </c>
      <c r="B34" t="s">
        <v>7640</v>
      </c>
      <c r="D34" t="s">
        <v>8330</v>
      </c>
    </row>
    <row r="35" spans="1:4" x14ac:dyDescent="0.25">
      <c r="A35" t="s">
        <v>7558</v>
      </c>
      <c r="B35" t="s">
        <v>15</v>
      </c>
      <c r="D35" t="s">
        <v>10532</v>
      </c>
    </row>
    <row r="36" spans="1:4" x14ac:dyDescent="0.25">
      <c r="A36" t="s">
        <v>7710</v>
      </c>
      <c r="B36" t="s">
        <v>36</v>
      </c>
    </row>
    <row r="37" spans="1:4" x14ac:dyDescent="0.25">
      <c r="A37" t="s">
        <v>8008</v>
      </c>
      <c r="B37" t="s">
        <v>36</v>
      </c>
    </row>
    <row r="38" spans="1:4" x14ac:dyDescent="0.25">
      <c r="A38" t="s">
        <v>8257</v>
      </c>
      <c r="B38" t="s">
        <v>36</v>
      </c>
    </row>
    <row r="39" spans="1:4" x14ac:dyDescent="0.25">
      <c r="A39" t="s">
        <v>9627</v>
      </c>
      <c r="B39" t="s">
        <v>46</v>
      </c>
    </row>
    <row r="40" spans="1:4" x14ac:dyDescent="0.25">
      <c r="A40" t="s">
        <v>8768</v>
      </c>
      <c r="B40" t="s">
        <v>36</v>
      </c>
    </row>
    <row r="41" spans="1:4" x14ac:dyDescent="0.25">
      <c r="A41" t="s">
        <v>151</v>
      </c>
      <c r="B41" t="s">
        <v>36</v>
      </c>
    </row>
    <row r="42" spans="1:4" x14ac:dyDescent="0.25">
      <c r="A42" t="s">
        <v>436</v>
      </c>
      <c r="B42" t="s">
        <v>4</v>
      </c>
    </row>
    <row r="43" spans="1:4" x14ac:dyDescent="0.25">
      <c r="A43" t="s">
        <v>9224</v>
      </c>
      <c r="B43" t="s">
        <v>36</v>
      </c>
    </row>
    <row r="44" spans="1:4" x14ac:dyDescent="0.25">
      <c r="A44" t="s">
        <v>105</v>
      </c>
      <c r="B44" t="s">
        <v>15</v>
      </c>
    </row>
    <row r="45" spans="1:4" x14ac:dyDescent="0.25">
      <c r="A45" t="s">
        <v>346</v>
      </c>
      <c r="B45" t="s">
        <v>15</v>
      </c>
    </row>
    <row r="46" spans="1:4" x14ac:dyDescent="0.25">
      <c r="A46" t="s">
        <v>7915</v>
      </c>
      <c r="B46" t="s">
        <v>9</v>
      </c>
    </row>
    <row r="47" spans="1:4" x14ac:dyDescent="0.25">
      <c r="A47" t="s">
        <v>12034</v>
      </c>
      <c r="B47" t="s">
        <v>7885</v>
      </c>
    </row>
    <row r="48" spans="1:4" x14ac:dyDescent="0.25">
      <c r="A48" t="s">
        <v>3131</v>
      </c>
      <c r="B48" t="s">
        <v>4</v>
      </c>
    </row>
    <row r="49" spans="1:2" x14ac:dyDescent="0.25">
      <c r="A49" t="s">
        <v>117</v>
      </c>
      <c r="B49" t="s">
        <v>9</v>
      </c>
    </row>
    <row r="50" spans="1:2" x14ac:dyDescent="0.25">
      <c r="A50" t="s">
        <v>83</v>
      </c>
      <c r="B50" t="s">
        <v>9</v>
      </c>
    </row>
    <row r="51" spans="1:2" x14ac:dyDescent="0.25">
      <c r="A51" t="s">
        <v>80</v>
      </c>
      <c r="B51" t="s">
        <v>9</v>
      </c>
    </row>
    <row r="52" spans="1:2" x14ac:dyDescent="0.25">
      <c r="A52" t="s">
        <v>507</v>
      </c>
      <c r="B52" t="s">
        <v>36</v>
      </c>
    </row>
    <row r="53" spans="1:2" x14ac:dyDescent="0.25">
      <c r="A53" t="s">
        <v>12339</v>
      </c>
      <c r="B53" t="s">
        <v>8241</v>
      </c>
    </row>
    <row r="54" spans="1:2" x14ac:dyDescent="0.25">
      <c r="A54" t="s">
        <v>7813</v>
      </c>
      <c r="B54" t="s">
        <v>9</v>
      </c>
    </row>
    <row r="55" spans="1:2" x14ac:dyDescent="0.25">
      <c r="A55" t="s">
        <v>1350</v>
      </c>
      <c r="B55" t="s">
        <v>9</v>
      </c>
    </row>
    <row r="56" spans="1:2" x14ac:dyDescent="0.25">
      <c r="A56" t="s">
        <v>9595</v>
      </c>
      <c r="B56" t="s">
        <v>4</v>
      </c>
    </row>
    <row r="57" spans="1:2" x14ac:dyDescent="0.25">
      <c r="A57" t="s">
        <v>32</v>
      </c>
      <c r="B57" t="s">
        <v>15</v>
      </c>
    </row>
    <row r="58" spans="1:2" x14ac:dyDescent="0.25">
      <c r="A58" t="s">
        <v>8166</v>
      </c>
      <c r="B58" t="s">
        <v>36</v>
      </c>
    </row>
    <row r="59" spans="1:2" x14ac:dyDescent="0.25">
      <c r="A59" t="s">
        <v>8750</v>
      </c>
      <c r="B59" t="s">
        <v>4</v>
      </c>
    </row>
    <row r="60" spans="1:2" x14ac:dyDescent="0.25">
      <c r="A60" t="s">
        <v>209</v>
      </c>
      <c r="B60" t="s">
        <v>15</v>
      </c>
    </row>
    <row r="61" spans="1:2" x14ac:dyDescent="0.25">
      <c r="A61" t="s">
        <v>4874</v>
      </c>
      <c r="B61" t="s">
        <v>9</v>
      </c>
    </row>
    <row r="62" spans="1:2" x14ac:dyDescent="0.25">
      <c r="A62" t="s">
        <v>232</v>
      </c>
      <c r="B62" t="s">
        <v>15</v>
      </c>
    </row>
    <row r="63" spans="1:2" x14ac:dyDescent="0.25">
      <c r="A63" t="s">
        <v>164</v>
      </c>
      <c r="B63" t="s">
        <v>9</v>
      </c>
    </row>
    <row r="64" spans="1:2" x14ac:dyDescent="0.25">
      <c r="A64" t="s">
        <v>513</v>
      </c>
      <c r="B64" t="s">
        <v>9</v>
      </c>
    </row>
    <row r="65" spans="1:2" x14ac:dyDescent="0.25">
      <c r="A65" t="s">
        <v>201</v>
      </c>
      <c r="B65" t="s">
        <v>15</v>
      </c>
    </row>
    <row r="66" spans="1:2" x14ac:dyDescent="0.25">
      <c r="A66" t="s">
        <v>7615</v>
      </c>
      <c r="B66" t="s">
        <v>4</v>
      </c>
    </row>
    <row r="67" spans="1:2" x14ac:dyDescent="0.25">
      <c r="A67" t="s">
        <v>7589</v>
      </c>
      <c r="B67" t="s">
        <v>46</v>
      </c>
    </row>
    <row r="68" spans="1:2" x14ac:dyDescent="0.25">
      <c r="A68" t="s">
        <v>8187</v>
      </c>
      <c r="B68" t="s">
        <v>46</v>
      </c>
    </row>
    <row r="69" spans="1:2" x14ac:dyDescent="0.25">
      <c r="A69" t="s">
        <v>2878</v>
      </c>
      <c r="B69" t="s">
        <v>15</v>
      </c>
    </row>
    <row r="70" spans="1:2" x14ac:dyDescent="0.25">
      <c r="A70" t="s">
        <v>2288</v>
      </c>
      <c r="B70" t="s">
        <v>15</v>
      </c>
    </row>
    <row r="71" spans="1:2" x14ac:dyDescent="0.25">
      <c r="A71" t="s">
        <v>338</v>
      </c>
      <c r="B71" t="s">
        <v>15</v>
      </c>
    </row>
    <row r="72" spans="1:2" x14ac:dyDescent="0.25">
      <c r="A72" t="s">
        <v>569</v>
      </c>
      <c r="B72" t="s">
        <v>15</v>
      </c>
    </row>
    <row r="73" spans="1:2" x14ac:dyDescent="0.25">
      <c r="A73" t="s">
        <v>29</v>
      </c>
      <c r="B73" t="s">
        <v>15</v>
      </c>
    </row>
    <row r="74" spans="1:2" x14ac:dyDescent="0.25">
      <c r="A74" t="s">
        <v>8708</v>
      </c>
      <c r="B74" t="s">
        <v>46</v>
      </c>
    </row>
    <row r="75" spans="1:2" x14ac:dyDescent="0.25">
      <c r="A75" t="s">
        <v>9116</v>
      </c>
      <c r="B75" t="s">
        <v>46</v>
      </c>
    </row>
    <row r="76" spans="1:2" x14ac:dyDescent="0.25">
      <c r="A76" t="s">
        <v>7622</v>
      </c>
      <c r="B76" t="s">
        <v>15</v>
      </c>
    </row>
    <row r="77" spans="1:2" x14ac:dyDescent="0.25">
      <c r="A77" t="s">
        <v>8161</v>
      </c>
      <c r="B77" t="s">
        <v>7640</v>
      </c>
    </row>
    <row r="78" spans="1:2" x14ac:dyDescent="0.25">
      <c r="A78" t="s">
        <v>10389</v>
      </c>
      <c r="B78" t="s">
        <v>46</v>
      </c>
    </row>
    <row r="79" spans="1:2" x14ac:dyDescent="0.25">
      <c r="A79" t="s">
        <v>7857</v>
      </c>
      <c r="B79" t="s">
        <v>46</v>
      </c>
    </row>
    <row r="80" spans="1:2" x14ac:dyDescent="0.25">
      <c r="A80" t="s">
        <v>9114</v>
      </c>
      <c r="B80" t="s">
        <v>46</v>
      </c>
    </row>
    <row r="81" spans="1:2" x14ac:dyDescent="0.25">
      <c r="A81" t="s">
        <v>323</v>
      </c>
      <c r="B81" t="s">
        <v>9</v>
      </c>
    </row>
    <row r="82" spans="1:2" x14ac:dyDescent="0.25">
      <c r="A82" t="s">
        <v>41</v>
      </c>
      <c r="B82" t="s">
        <v>9</v>
      </c>
    </row>
    <row r="83" spans="1:2" x14ac:dyDescent="0.25">
      <c r="A83" t="s">
        <v>499</v>
      </c>
      <c r="B83" t="s">
        <v>9</v>
      </c>
    </row>
    <row r="84" spans="1:2" x14ac:dyDescent="0.25">
      <c r="A84" t="s">
        <v>216</v>
      </c>
      <c r="B84" t="s">
        <v>9</v>
      </c>
    </row>
    <row r="85" spans="1:2" x14ac:dyDescent="0.25">
      <c r="A85" t="s">
        <v>10591</v>
      </c>
      <c r="B85" t="s">
        <v>9</v>
      </c>
    </row>
    <row r="86" spans="1:2" x14ac:dyDescent="0.25">
      <c r="A86" t="s">
        <v>7797</v>
      </c>
      <c r="B86" t="s">
        <v>9</v>
      </c>
    </row>
    <row r="87" spans="1:2" x14ac:dyDescent="0.25">
      <c r="A87" t="s">
        <v>11392</v>
      </c>
      <c r="B87" t="s">
        <v>46</v>
      </c>
    </row>
    <row r="88" spans="1:2" x14ac:dyDescent="0.25">
      <c r="A88" t="s">
        <v>10741</v>
      </c>
      <c r="B88" t="s">
        <v>46</v>
      </c>
    </row>
    <row r="89" spans="1:2" x14ac:dyDescent="0.25">
      <c r="A89" t="s">
        <v>470</v>
      </c>
      <c r="B89" t="s">
        <v>9</v>
      </c>
    </row>
    <row r="90" spans="1:2" x14ac:dyDescent="0.25">
      <c r="A90" t="s">
        <v>7654</v>
      </c>
      <c r="B90" t="s">
        <v>36</v>
      </c>
    </row>
    <row r="91" spans="1:2" x14ac:dyDescent="0.25">
      <c r="A91" t="s">
        <v>10237</v>
      </c>
      <c r="B91" t="s">
        <v>36</v>
      </c>
    </row>
    <row r="92" spans="1:2" x14ac:dyDescent="0.25">
      <c r="A92" t="s">
        <v>7833</v>
      </c>
      <c r="B92" t="s">
        <v>36</v>
      </c>
    </row>
    <row r="93" spans="1:2" x14ac:dyDescent="0.25">
      <c r="A93" t="s">
        <v>9215</v>
      </c>
      <c r="B93" t="s">
        <v>36</v>
      </c>
    </row>
    <row r="94" spans="1:2" x14ac:dyDescent="0.25">
      <c r="A94" t="s">
        <v>8801</v>
      </c>
      <c r="B94" t="s">
        <v>9</v>
      </c>
    </row>
    <row r="95" spans="1:2" x14ac:dyDescent="0.25">
      <c r="A95" t="s">
        <v>8283</v>
      </c>
      <c r="B95" t="s">
        <v>46</v>
      </c>
    </row>
    <row r="96" spans="1:2" x14ac:dyDescent="0.25">
      <c r="A96" t="s">
        <v>8206</v>
      </c>
      <c r="B96" t="s">
        <v>46</v>
      </c>
    </row>
    <row r="97" spans="1:2" x14ac:dyDescent="0.25">
      <c r="A97" t="s">
        <v>10502</v>
      </c>
      <c r="B97" t="s">
        <v>15</v>
      </c>
    </row>
    <row r="98" spans="1:2" x14ac:dyDescent="0.25">
      <c r="A98" t="s">
        <v>8289</v>
      </c>
      <c r="B98" t="s">
        <v>4</v>
      </c>
    </row>
    <row r="99" spans="1:2" x14ac:dyDescent="0.25">
      <c r="A99" t="s">
        <v>10890</v>
      </c>
      <c r="B99" t="s">
        <v>4</v>
      </c>
    </row>
    <row r="100" spans="1:2" x14ac:dyDescent="0.25">
      <c r="A100" t="s">
        <v>10066</v>
      </c>
      <c r="B100" t="s">
        <v>4</v>
      </c>
    </row>
    <row r="101" spans="1:2" x14ac:dyDescent="0.25">
      <c r="A101" t="s">
        <v>11044</v>
      </c>
      <c r="B101" t="s">
        <v>8241</v>
      </c>
    </row>
    <row r="102" spans="1:2" x14ac:dyDescent="0.25">
      <c r="A102" t="s">
        <v>9564</v>
      </c>
      <c r="B102" t="s">
        <v>4</v>
      </c>
    </row>
    <row r="103" spans="1:2" x14ac:dyDescent="0.25">
      <c r="A103" t="s">
        <v>8147</v>
      </c>
      <c r="B103" t="s">
        <v>46</v>
      </c>
    </row>
    <row r="104" spans="1:2" x14ac:dyDescent="0.25">
      <c r="A104" t="s">
        <v>2023</v>
      </c>
      <c r="B104" t="s">
        <v>15</v>
      </c>
    </row>
    <row r="105" spans="1:2" x14ac:dyDescent="0.25">
      <c r="A105" t="s">
        <v>126</v>
      </c>
      <c r="B105" t="s">
        <v>36</v>
      </c>
    </row>
    <row r="106" spans="1:2" x14ac:dyDescent="0.25">
      <c r="A106" t="s">
        <v>7794</v>
      </c>
      <c r="B106" t="s">
        <v>36</v>
      </c>
    </row>
    <row r="107" spans="1:2" x14ac:dyDescent="0.25">
      <c r="A107" t="s">
        <v>7982</v>
      </c>
      <c r="B107" t="s">
        <v>36</v>
      </c>
    </row>
    <row r="108" spans="1:2" x14ac:dyDescent="0.25">
      <c r="A108" t="s">
        <v>11354</v>
      </c>
      <c r="B108" t="s">
        <v>8241</v>
      </c>
    </row>
    <row r="109" spans="1:2" x14ac:dyDescent="0.25">
      <c r="A109" t="s">
        <v>9575</v>
      </c>
      <c r="B109" t="s">
        <v>46</v>
      </c>
    </row>
    <row r="110" spans="1:2" x14ac:dyDescent="0.25">
      <c r="A110" t="s">
        <v>257</v>
      </c>
      <c r="B110" t="s">
        <v>36</v>
      </c>
    </row>
    <row r="111" spans="1:2" x14ac:dyDescent="0.25">
      <c r="A111" t="s">
        <v>1176</v>
      </c>
      <c r="B111" t="s">
        <v>9</v>
      </c>
    </row>
    <row r="112" spans="1:2" x14ac:dyDescent="0.25">
      <c r="A112" t="s">
        <v>9536</v>
      </c>
      <c r="B112" t="s">
        <v>46</v>
      </c>
    </row>
    <row r="113" spans="1:2" x14ac:dyDescent="0.25">
      <c r="A113" t="s">
        <v>136</v>
      </c>
      <c r="B113" t="s">
        <v>15</v>
      </c>
    </row>
    <row r="114" spans="1:2" x14ac:dyDescent="0.25">
      <c r="A114" t="s">
        <v>7521</v>
      </c>
      <c r="B114" t="s">
        <v>36</v>
      </c>
    </row>
    <row r="115" spans="1:2" x14ac:dyDescent="0.25">
      <c r="A115" t="s">
        <v>8695</v>
      </c>
      <c r="B115" t="s">
        <v>36</v>
      </c>
    </row>
    <row r="116" spans="1:2" x14ac:dyDescent="0.25">
      <c r="A116" t="s">
        <v>58</v>
      </c>
      <c r="B116" t="s">
        <v>15</v>
      </c>
    </row>
    <row r="117" spans="1:2" x14ac:dyDescent="0.25">
      <c r="A117" t="s">
        <v>11319</v>
      </c>
      <c r="B117" t="s">
        <v>7640</v>
      </c>
    </row>
    <row r="118" spans="1:2" x14ac:dyDescent="0.25">
      <c r="A118" t="s">
        <v>10287</v>
      </c>
      <c r="B118" t="s">
        <v>46</v>
      </c>
    </row>
    <row r="119" spans="1:2" x14ac:dyDescent="0.25">
      <c r="A119" t="s">
        <v>7572</v>
      </c>
      <c r="B119" t="s">
        <v>9</v>
      </c>
    </row>
    <row r="120" spans="1:2" x14ac:dyDescent="0.25">
      <c r="A120" t="s">
        <v>47</v>
      </c>
      <c r="B120" t="s">
        <v>4</v>
      </c>
    </row>
    <row r="121" spans="1:2" x14ac:dyDescent="0.25">
      <c r="A121" t="s">
        <v>1033</v>
      </c>
      <c r="B121" t="s">
        <v>4</v>
      </c>
    </row>
    <row r="122" spans="1:2" x14ac:dyDescent="0.25">
      <c r="A122" t="s">
        <v>417</v>
      </c>
      <c r="B122" t="s">
        <v>4</v>
      </c>
    </row>
    <row r="123" spans="1:2" x14ac:dyDescent="0.25">
      <c r="A123" t="s">
        <v>533</v>
      </c>
      <c r="B123" t="s">
        <v>9</v>
      </c>
    </row>
    <row r="124" spans="1:2" x14ac:dyDescent="0.25">
      <c r="A124" t="s">
        <v>16</v>
      </c>
      <c r="B124" t="s">
        <v>9</v>
      </c>
    </row>
    <row r="125" spans="1:2" x14ac:dyDescent="0.25">
      <c r="A125" t="s">
        <v>8145</v>
      </c>
      <c r="B125" t="s">
        <v>36</v>
      </c>
    </row>
    <row r="126" spans="1:2" x14ac:dyDescent="0.25">
      <c r="A126" t="s">
        <v>427</v>
      </c>
      <c r="B126" t="s">
        <v>9</v>
      </c>
    </row>
    <row r="127" spans="1:2" x14ac:dyDescent="0.25">
      <c r="A127" t="s">
        <v>72</v>
      </c>
      <c r="B127" t="s">
        <v>9</v>
      </c>
    </row>
    <row r="128" spans="1:2" x14ac:dyDescent="0.25">
      <c r="A128" t="s">
        <v>288</v>
      </c>
      <c r="B128" t="s">
        <v>9</v>
      </c>
    </row>
    <row r="129" spans="1:2" x14ac:dyDescent="0.25">
      <c r="A129" t="s">
        <v>22</v>
      </c>
      <c r="B129" t="s">
        <v>4</v>
      </c>
    </row>
    <row r="130" spans="1:2" x14ac:dyDescent="0.25">
      <c r="A130" t="s">
        <v>8929</v>
      </c>
      <c r="B130" t="s">
        <v>36</v>
      </c>
    </row>
    <row r="131" spans="1:2" x14ac:dyDescent="0.25">
      <c r="A131" t="s">
        <v>7773</v>
      </c>
      <c r="B131" t="s">
        <v>46</v>
      </c>
    </row>
    <row r="132" spans="1:2" x14ac:dyDescent="0.25">
      <c r="A132" t="s">
        <v>9438</v>
      </c>
      <c r="B132" t="s">
        <v>7640</v>
      </c>
    </row>
    <row r="133" spans="1:2" x14ac:dyDescent="0.25">
      <c r="A133" t="s">
        <v>7802</v>
      </c>
      <c r="B133" t="s">
        <v>46</v>
      </c>
    </row>
    <row r="134" spans="1:2" x14ac:dyDescent="0.25">
      <c r="A134" t="s">
        <v>1123</v>
      </c>
      <c r="B134" t="s">
        <v>15</v>
      </c>
    </row>
    <row r="135" spans="1:2" x14ac:dyDescent="0.25">
      <c r="A135" t="s">
        <v>10061</v>
      </c>
      <c r="B135" t="s">
        <v>8241</v>
      </c>
    </row>
    <row r="136" spans="1:2" x14ac:dyDescent="0.25">
      <c r="A136" t="s">
        <v>7626</v>
      </c>
      <c r="B136" t="s">
        <v>4</v>
      </c>
    </row>
    <row r="137" spans="1:2" x14ac:dyDescent="0.25">
      <c r="A137" t="s">
        <v>199</v>
      </c>
      <c r="B137" t="s">
        <v>15</v>
      </c>
    </row>
    <row r="138" spans="1:2" x14ac:dyDescent="0.25">
      <c r="A138" t="s">
        <v>102</v>
      </c>
      <c r="B138" t="s">
        <v>15</v>
      </c>
    </row>
    <row r="139" spans="1:2" x14ac:dyDescent="0.25">
      <c r="A139" t="s">
        <v>8079</v>
      </c>
      <c r="B139" t="s">
        <v>36</v>
      </c>
    </row>
    <row r="140" spans="1:2" x14ac:dyDescent="0.25">
      <c r="A140" t="s">
        <v>78</v>
      </c>
      <c r="B140" t="s">
        <v>9</v>
      </c>
    </row>
    <row r="141" spans="1:2" x14ac:dyDescent="0.25">
      <c r="A141" t="s">
        <v>556</v>
      </c>
      <c r="B141" t="s">
        <v>4</v>
      </c>
    </row>
    <row r="142" spans="1:2" x14ac:dyDescent="0.25">
      <c r="A142" t="s">
        <v>7635</v>
      </c>
      <c r="B142" t="s">
        <v>9</v>
      </c>
    </row>
    <row r="143" spans="1:2" x14ac:dyDescent="0.25">
      <c r="A143" t="s">
        <v>7544</v>
      </c>
      <c r="B143" t="s">
        <v>9</v>
      </c>
    </row>
    <row r="144" spans="1:2" x14ac:dyDescent="0.25">
      <c r="A144" t="s">
        <v>391</v>
      </c>
      <c r="B144" t="s">
        <v>9</v>
      </c>
    </row>
    <row r="145" spans="1:2" x14ac:dyDescent="0.25">
      <c r="A145" t="s">
        <v>7990</v>
      </c>
      <c r="B145" t="s">
        <v>46</v>
      </c>
    </row>
    <row r="146" spans="1:2" x14ac:dyDescent="0.25">
      <c r="A146" t="s">
        <v>176</v>
      </c>
      <c r="B146" t="s">
        <v>15</v>
      </c>
    </row>
    <row r="147" spans="1:2" x14ac:dyDescent="0.25">
      <c r="A147" t="s">
        <v>278</v>
      </c>
      <c r="B147" t="s">
        <v>15</v>
      </c>
    </row>
    <row r="148" spans="1:2" x14ac:dyDescent="0.25">
      <c r="A148" t="s">
        <v>10399</v>
      </c>
      <c r="B148" t="s">
        <v>46</v>
      </c>
    </row>
    <row r="149" spans="1:2" x14ac:dyDescent="0.25">
      <c r="A149" t="s">
        <v>461</v>
      </c>
      <c r="B149" t="s">
        <v>15</v>
      </c>
    </row>
    <row r="150" spans="1:2" x14ac:dyDescent="0.25">
      <c r="A150" t="s">
        <v>230</v>
      </c>
      <c r="B150" t="s">
        <v>15</v>
      </c>
    </row>
    <row r="151" spans="1:2" x14ac:dyDescent="0.25">
      <c r="A151" t="s">
        <v>11348</v>
      </c>
      <c r="B151" t="s">
        <v>8241</v>
      </c>
    </row>
    <row r="152" spans="1:2" x14ac:dyDescent="0.25">
      <c r="A152" t="s">
        <v>7763</v>
      </c>
      <c r="B152" t="s">
        <v>36</v>
      </c>
    </row>
    <row r="153" spans="1:2" x14ac:dyDescent="0.25">
      <c r="A153" t="s">
        <v>211</v>
      </c>
      <c r="B153" t="s">
        <v>36</v>
      </c>
    </row>
    <row r="154" spans="1:2" x14ac:dyDescent="0.25">
      <c r="A154" t="s">
        <v>748</v>
      </c>
      <c r="B154" t="s">
        <v>36</v>
      </c>
    </row>
    <row r="155" spans="1:2" x14ac:dyDescent="0.25">
      <c r="A155" t="s">
        <v>148</v>
      </c>
      <c r="B155" t="s">
        <v>36</v>
      </c>
    </row>
    <row r="156" spans="1:2" x14ac:dyDescent="0.25">
      <c r="A156" t="s">
        <v>7808</v>
      </c>
      <c r="B156" t="s">
        <v>15</v>
      </c>
    </row>
    <row r="157" spans="1:2" x14ac:dyDescent="0.25">
      <c r="A157" t="s">
        <v>7977</v>
      </c>
      <c r="B157" t="s">
        <v>4</v>
      </c>
    </row>
    <row r="158" spans="1:2" x14ac:dyDescent="0.25">
      <c r="A158" t="s">
        <v>7962</v>
      </c>
      <c r="B158" t="s">
        <v>4</v>
      </c>
    </row>
    <row r="159" spans="1:2" x14ac:dyDescent="0.25">
      <c r="A159" t="s">
        <v>262</v>
      </c>
      <c r="B159" t="s">
        <v>15</v>
      </c>
    </row>
    <row r="160" spans="1:2" x14ac:dyDescent="0.25">
      <c r="A160" t="s">
        <v>8469</v>
      </c>
      <c r="B160" t="s">
        <v>15</v>
      </c>
    </row>
    <row r="161" spans="1:2" x14ac:dyDescent="0.25">
      <c r="A161" t="s">
        <v>10789</v>
      </c>
      <c r="B161" t="s">
        <v>8241</v>
      </c>
    </row>
    <row r="162" spans="1:2" x14ac:dyDescent="0.25">
      <c r="A162" t="s">
        <v>213</v>
      </c>
      <c r="B162" t="s">
        <v>36</v>
      </c>
    </row>
    <row r="163" spans="1:2" x14ac:dyDescent="0.25">
      <c r="A163" t="s">
        <v>1008</v>
      </c>
      <c r="B163" t="s">
        <v>36</v>
      </c>
    </row>
    <row r="164" spans="1:2" x14ac:dyDescent="0.25">
      <c r="A164" t="s">
        <v>779</v>
      </c>
      <c r="B164" t="s">
        <v>9</v>
      </c>
    </row>
    <row r="165" spans="1:2" x14ac:dyDescent="0.25">
      <c r="A165" t="s">
        <v>173</v>
      </c>
      <c r="B165" t="s">
        <v>4</v>
      </c>
    </row>
    <row r="166" spans="1:2" x14ac:dyDescent="0.25">
      <c r="A166" t="s">
        <v>7994</v>
      </c>
      <c r="B166" t="s">
        <v>4</v>
      </c>
    </row>
    <row r="167" spans="1:2" x14ac:dyDescent="0.25">
      <c r="A167" t="s">
        <v>8094</v>
      </c>
      <c r="B167" t="s">
        <v>4</v>
      </c>
    </row>
    <row r="168" spans="1:2" x14ac:dyDescent="0.25">
      <c r="A168" t="s">
        <v>119</v>
      </c>
      <c r="B168" t="s">
        <v>4</v>
      </c>
    </row>
    <row r="169" spans="1:2" x14ac:dyDescent="0.25">
      <c r="A169" t="s">
        <v>11050</v>
      </c>
      <c r="B169" t="s">
        <v>4</v>
      </c>
    </row>
    <row r="170" spans="1:2" x14ac:dyDescent="0.25">
      <c r="A170" t="s">
        <v>1091</v>
      </c>
      <c r="B170" t="s">
        <v>4</v>
      </c>
    </row>
    <row r="171" spans="1:2" x14ac:dyDescent="0.25">
      <c r="A171" t="s">
        <v>264</v>
      </c>
      <c r="B171" t="s">
        <v>9</v>
      </c>
    </row>
    <row r="172" spans="1:2" x14ac:dyDescent="0.25">
      <c r="A172" t="s">
        <v>145</v>
      </c>
      <c r="B172" t="s">
        <v>15</v>
      </c>
    </row>
    <row r="173" spans="1:2" x14ac:dyDescent="0.25">
      <c r="A173" t="s">
        <v>297</v>
      </c>
      <c r="B173" t="s">
        <v>15</v>
      </c>
    </row>
    <row r="174" spans="1:2" x14ac:dyDescent="0.25">
      <c r="A174" t="s">
        <v>7728</v>
      </c>
      <c r="B174" t="s">
        <v>46</v>
      </c>
    </row>
    <row r="175" spans="1:2" x14ac:dyDescent="0.25">
      <c r="A175" t="s">
        <v>11762</v>
      </c>
      <c r="B175" t="s">
        <v>36</v>
      </c>
    </row>
    <row r="176" spans="1:2" x14ac:dyDescent="0.25">
      <c r="A176" t="s">
        <v>8993</v>
      </c>
      <c r="B176" t="s">
        <v>4</v>
      </c>
    </row>
    <row r="177" spans="1:2" x14ac:dyDescent="0.25">
      <c r="A177" t="s">
        <v>2793</v>
      </c>
      <c r="B177" t="s">
        <v>9</v>
      </c>
    </row>
    <row r="178" spans="1:2" x14ac:dyDescent="0.25">
      <c r="A178" t="s">
        <v>336</v>
      </c>
      <c r="B178" t="s">
        <v>4</v>
      </c>
    </row>
    <row r="179" spans="1:2" x14ac:dyDescent="0.25">
      <c r="A179" t="s">
        <v>8203</v>
      </c>
      <c r="B179" t="s">
        <v>36</v>
      </c>
    </row>
    <row r="180" spans="1:2" x14ac:dyDescent="0.25">
      <c r="A180" t="s">
        <v>6093</v>
      </c>
      <c r="B180" t="s">
        <v>15</v>
      </c>
    </row>
    <row r="181" spans="1:2" x14ac:dyDescent="0.25">
      <c r="A181" t="s">
        <v>10636</v>
      </c>
      <c r="B181" t="s">
        <v>8241</v>
      </c>
    </row>
    <row r="182" spans="1:2" x14ac:dyDescent="0.25">
      <c r="A182" t="s">
        <v>7965</v>
      </c>
      <c r="B182" t="s">
        <v>9</v>
      </c>
    </row>
    <row r="183" spans="1:2" x14ac:dyDescent="0.25">
      <c r="A183" t="s">
        <v>7988</v>
      </c>
      <c r="B183" t="s">
        <v>7640</v>
      </c>
    </row>
    <row r="184" spans="1:2" x14ac:dyDescent="0.25">
      <c r="A184" t="s">
        <v>8963</v>
      </c>
      <c r="B184" t="s">
        <v>36</v>
      </c>
    </row>
    <row r="185" spans="1:2" x14ac:dyDescent="0.25">
      <c r="A185" t="s">
        <v>19</v>
      </c>
      <c r="B185" t="s">
        <v>4</v>
      </c>
    </row>
    <row r="186" spans="1:2" x14ac:dyDescent="0.25">
      <c r="A186" t="s">
        <v>388</v>
      </c>
      <c r="B186" t="s">
        <v>15</v>
      </c>
    </row>
    <row r="187" spans="1:2" x14ac:dyDescent="0.25">
      <c r="A187" t="s">
        <v>74</v>
      </c>
      <c r="B187" t="s">
        <v>15</v>
      </c>
    </row>
    <row r="188" spans="1:2" x14ac:dyDescent="0.25">
      <c r="A188" t="s">
        <v>21</v>
      </c>
      <c r="B188" t="s">
        <v>4</v>
      </c>
    </row>
    <row r="189" spans="1:2" x14ac:dyDescent="0.25">
      <c r="A189" t="s">
        <v>7662</v>
      </c>
      <c r="B189" t="s">
        <v>15</v>
      </c>
    </row>
    <row r="190" spans="1:2" x14ac:dyDescent="0.25">
      <c r="A190" t="s">
        <v>8439</v>
      </c>
      <c r="B190" t="s">
        <v>9</v>
      </c>
    </row>
    <row r="191" spans="1:2" x14ac:dyDescent="0.25">
      <c r="A191" t="s">
        <v>88</v>
      </c>
      <c r="B191" t="s">
        <v>9</v>
      </c>
    </row>
    <row r="192" spans="1:2" x14ac:dyDescent="0.25">
      <c r="A192" t="s">
        <v>7542</v>
      </c>
      <c r="B192" t="s">
        <v>7885</v>
      </c>
    </row>
    <row r="193" spans="1:2" x14ac:dyDescent="0.25">
      <c r="A193" t="s">
        <v>8044</v>
      </c>
      <c r="B193" t="s">
        <v>7885</v>
      </c>
    </row>
    <row r="194" spans="1:2" x14ac:dyDescent="0.25">
      <c r="A194" t="s">
        <v>8835</v>
      </c>
      <c r="B194" t="s">
        <v>8241</v>
      </c>
    </row>
    <row r="195" spans="1:2" x14ac:dyDescent="0.25">
      <c r="A195" t="s">
        <v>8318</v>
      </c>
      <c r="B195" t="s">
        <v>46</v>
      </c>
    </row>
    <row r="196" spans="1:2" x14ac:dyDescent="0.25">
      <c r="A196" t="s">
        <v>7872</v>
      </c>
      <c r="B196" t="s">
        <v>9</v>
      </c>
    </row>
    <row r="197" spans="1:2" x14ac:dyDescent="0.25">
      <c r="A197" t="s">
        <v>11993</v>
      </c>
      <c r="B197" t="s">
        <v>9</v>
      </c>
    </row>
    <row r="198" spans="1:2" x14ac:dyDescent="0.25">
      <c r="A198" t="s">
        <v>474</v>
      </c>
      <c r="B198" t="s">
        <v>15</v>
      </c>
    </row>
    <row r="199" spans="1:2" x14ac:dyDescent="0.25">
      <c r="A199" t="s">
        <v>7706</v>
      </c>
      <c r="B199" t="s">
        <v>9</v>
      </c>
    </row>
    <row r="200" spans="1:2" x14ac:dyDescent="0.25">
      <c r="A200" t="s">
        <v>7708</v>
      </c>
      <c r="B200" t="s">
        <v>36</v>
      </c>
    </row>
    <row r="201" spans="1:2" x14ac:dyDescent="0.25">
      <c r="A201" t="s">
        <v>34</v>
      </c>
      <c r="B201" t="s">
        <v>36</v>
      </c>
    </row>
    <row r="202" spans="1:2" x14ac:dyDescent="0.25">
      <c r="A202" t="s">
        <v>7601</v>
      </c>
      <c r="B202" t="s">
        <v>36</v>
      </c>
    </row>
    <row r="203" spans="1:2" x14ac:dyDescent="0.25">
      <c r="A203" t="s">
        <v>11376</v>
      </c>
      <c r="B203" t="s">
        <v>7640</v>
      </c>
    </row>
    <row r="204" spans="1:2" x14ac:dyDescent="0.25">
      <c r="A204" t="s">
        <v>242</v>
      </c>
      <c r="B204" t="s">
        <v>4</v>
      </c>
    </row>
    <row r="205" spans="1:2" x14ac:dyDescent="0.25">
      <c r="A205" t="s">
        <v>70</v>
      </c>
      <c r="B205" t="s">
        <v>15</v>
      </c>
    </row>
    <row r="206" spans="1:2" x14ac:dyDescent="0.25">
      <c r="A206" t="s">
        <v>7784</v>
      </c>
      <c r="B206" t="s">
        <v>7640</v>
      </c>
    </row>
    <row r="207" spans="1:2" x14ac:dyDescent="0.25">
      <c r="A207" t="s">
        <v>8910</v>
      </c>
      <c r="B207" t="s">
        <v>46</v>
      </c>
    </row>
    <row r="208" spans="1:2" x14ac:dyDescent="0.25">
      <c r="A208" t="s">
        <v>7868</v>
      </c>
      <c r="B208" t="s">
        <v>7640</v>
      </c>
    </row>
    <row r="209" spans="1:2" x14ac:dyDescent="0.25">
      <c r="A209" t="s">
        <v>7758</v>
      </c>
      <c r="B209" t="s">
        <v>36</v>
      </c>
    </row>
    <row r="210" spans="1:2" x14ac:dyDescent="0.25">
      <c r="A210" t="s">
        <v>8310</v>
      </c>
      <c r="B210" t="s">
        <v>46</v>
      </c>
    </row>
    <row r="211" spans="1:2" x14ac:dyDescent="0.25">
      <c r="A211" t="s">
        <v>225</v>
      </c>
      <c r="B211" t="s">
        <v>15</v>
      </c>
    </row>
    <row r="212" spans="1:2" x14ac:dyDescent="0.25">
      <c r="A212" t="s">
        <v>7923</v>
      </c>
      <c r="B212" t="s">
        <v>46</v>
      </c>
    </row>
    <row r="213" spans="1:2" x14ac:dyDescent="0.25">
      <c r="A213" t="s">
        <v>133</v>
      </c>
      <c r="B213" t="s">
        <v>4</v>
      </c>
    </row>
    <row r="214" spans="1:2" x14ac:dyDescent="0.25">
      <c r="A214" t="s">
        <v>86</v>
      </c>
      <c r="B214" t="s">
        <v>4</v>
      </c>
    </row>
    <row r="215" spans="1:2" x14ac:dyDescent="0.25">
      <c r="A215" t="s">
        <v>7917</v>
      </c>
      <c r="B215" t="s">
        <v>46</v>
      </c>
    </row>
    <row r="216" spans="1:2" x14ac:dyDescent="0.25">
      <c r="A216" t="s">
        <v>915</v>
      </c>
      <c r="B216" t="s">
        <v>9</v>
      </c>
    </row>
    <row r="217" spans="1:2" x14ac:dyDescent="0.25">
      <c r="A217" t="s">
        <v>8262</v>
      </c>
      <c r="B217" t="s">
        <v>36</v>
      </c>
    </row>
    <row r="218" spans="1:2" x14ac:dyDescent="0.25">
      <c r="A218" t="s">
        <v>271</v>
      </c>
      <c r="B218" t="s">
        <v>9</v>
      </c>
    </row>
    <row r="219" spans="1:2" x14ac:dyDescent="0.25">
      <c r="A219" t="s">
        <v>8701</v>
      </c>
      <c r="B219" t="s">
        <v>15</v>
      </c>
    </row>
    <row r="220" spans="1:2" x14ac:dyDescent="0.25">
      <c r="A220" t="s">
        <v>7674</v>
      </c>
      <c r="B220" t="s">
        <v>36</v>
      </c>
    </row>
    <row r="221" spans="1:2" x14ac:dyDescent="0.25">
      <c r="A221" t="s">
        <v>680</v>
      </c>
      <c r="B221" t="s">
        <v>9</v>
      </c>
    </row>
    <row r="222" spans="1:2" x14ac:dyDescent="0.25">
      <c r="A222" t="s">
        <v>246</v>
      </c>
      <c r="B222" t="s">
        <v>15</v>
      </c>
    </row>
    <row r="223" spans="1:2" x14ac:dyDescent="0.25">
      <c r="A223" t="s">
        <v>7613</v>
      </c>
      <c r="B223" t="s">
        <v>15</v>
      </c>
    </row>
    <row r="224" spans="1:2" x14ac:dyDescent="0.25">
      <c r="A224" t="s">
        <v>43</v>
      </c>
      <c r="B224" t="s">
        <v>46</v>
      </c>
    </row>
    <row r="225" spans="1:2" x14ac:dyDescent="0.25">
      <c r="A225" t="s">
        <v>12155</v>
      </c>
      <c r="B225" t="s">
        <v>7640</v>
      </c>
    </row>
    <row r="226" spans="1:2" x14ac:dyDescent="0.25">
      <c r="A226" t="s">
        <v>63</v>
      </c>
      <c r="B226" t="s">
        <v>15</v>
      </c>
    </row>
    <row r="227" spans="1:2" x14ac:dyDescent="0.25">
      <c r="A227" t="s">
        <v>8328</v>
      </c>
      <c r="B227" t="s">
        <v>7640</v>
      </c>
    </row>
    <row r="228" spans="1:2" x14ac:dyDescent="0.25">
      <c r="A228" t="s">
        <v>7624</v>
      </c>
      <c r="B228" t="s">
        <v>46</v>
      </c>
    </row>
    <row r="229" spans="1:2" x14ac:dyDescent="0.25">
      <c r="A229" t="s">
        <v>1418</v>
      </c>
      <c r="B229" t="s">
        <v>9</v>
      </c>
    </row>
    <row r="230" spans="1:2" x14ac:dyDescent="0.25">
      <c r="A230" t="s">
        <v>115</v>
      </c>
      <c r="B230" t="s">
        <v>9</v>
      </c>
    </row>
    <row r="231" spans="1:2" x14ac:dyDescent="0.25">
      <c r="A231" t="s">
        <v>9130</v>
      </c>
      <c r="B231" t="s">
        <v>4</v>
      </c>
    </row>
    <row r="232" spans="1:2" x14ac:dyDescent="0.25">
      <c r="A232" t="s">
        <v>24</v>
      </c>
      <c r="B232" t="s">
        <v>15</v>
      </c>
    </row>
    <row r="233" spans="1:2" x14ac:dyDescent="0.25">
      <c r="A233" t="s">
        <v>302</v>
      </c>
      <c r="B233" t="s">
        <v>15</v>
      </c>
    </row>
    <row r="234" spans="1:2" x14ac:dyDescent="0.25">
      <c r="A234" t="s">
        <v>97</v>
      </c>
      <c r="B234" t="s">
        <v>9</v>
      </c>
    </row>
    <row r="235" spans="1:2" x14ac:dyDescent="0.25">
      <c r="A235" t="s">
        <v>1161</v>
      </c>
      <c r="B235" t="s">
        <v>9</v>
      </c>
    </row>
    <row r="236" spans="1:2" x14ac:dyDescent="0.25">
      <c r="A236" t="s">
        <v>93</v>
      </c>
      <c r="B236" t="s">
        <v>9</v>
      </c>
    </row>
    <row r="237" spans="1:2" x14ac:dyDescent="0.25">
      <c r="A237" t="s">
        <v>6</v>
      </c>
      <c r="B237" t="s">
        <v>9</v>
      </c>
    </row>
    <row r="238" spans="1:2" x14ac:dyDescent="0.25">
      <c r="A238" t="s">
        <v>8238</v>
      </c>
      <c r="B238" t="s">
        <v>8241</v>
      </c>
    </row>
    <row r="239" spans="1:2" x14ac:dyDescent="0.25">
      <c r="A239" t="s">
        <v>7688</v>
      </c>
      <c r="B239" t="s">
        <v>36</v>
      </c>
    </row>
    <row r="240" spans="1:2" x14ac:dyDescent="0.25">
      <c r="A240" t="s">
        <v>8016</v>
      </c>
      <c r="B240" t="s">
        <v>36</v>
      </c>
    </row>
    <row r="241" spans="1:2" x14ac:dyDescent="0.25">
      <c r="A241" t="s">
        <v>7586</v>
      </c>
      <c r="B241" t="s">
        <v>36</v>
      </c>
    </row>
    <row r="242" spans="1:2" x14ac:dyDescent="0.25">
      <c r="A242" t="s">
        <v>154</v>
      </c>
      <c r="B242" t="s">
        <v>15</v>
      </c>
    </row>
    <row r="243" spans="1:2" x14ac:dyDescent="0.25">
      <c r="A243" t="s">
        <v>10436</v>
      </c>
      <c r="B243" t="s">
        <v>4</v>
      </c>
    </row>
    <row r="244" spans="1:2" x14ac:dyDescent="0.25">
      <c r="A244" t="s">
        <v>235</v>
      </c>
      <c r="B244" t="s">
        <v>36</v>
      </c>
    </row>
    <row r="245" spans="1:2" x14ac:dyDescent="0.25">
      <c r="A245" t="s">
        <v>8242</v>
      </c>
      <c r="B245" t="s">
        <v>46</v>
      </c>
    </row>
    <row r="246" spans="1:2" x14ac:dyDescent="0.25">
      <c r="A246" t="s">
        <v>8392</v>
      </c>
      <c r="B246" t="s">
        <v>9</v>
      </c>
    </row>
    <row r="247" spans="1:2" x14ac:dyDescent="0.25">
      <c r="A247" t="s">
        <v>8848</v>
      </c>
      <c r="B247" t="s">
        <v>46</v>
      </c>
    </row>
    <row r="248" spans="1:2" x14ac:dyDescent="0.25">
      <c r="A248" t="s">
        <v>7562</v>
      </c>
      <c r="B248" t="s">
        <v>15</v>
      </c>
    </row>
    <row r="249" spans="1:2" x14ac:dyDescent="0.25">
      <c r="A249" t="s">
        <v>9150</v>
      </c>
      <c r="B249" t="s">
        <v>36</v>
      </c>
    </row>
    <row r="250" spans="1:2" x14ac:dyDescent="0.25">
      <c r="A250" t="s">
        <v>9845</v>
      </c>
      <c r="B250" t="s">
        <v>4</v>
      </c>
    </row>
    <row r="251" spans="1:2" x14ac:dyDescent="0.25">
      <c r="A251" t="s">
        <v>9158</v>
      </c>
      <c r="B251" t="s">
        <v>46</v>
      </c>
    </row>
    <row r="252" spans="1:2" x14ac:dyDescent="0.25">
      <c r="A252" t="s">
        <v>2816</v>
      </c>
      <c r="B252" t="s">
        <v>4</v>
      </c>
    </row>
    <row r="253" spans="1:2" x14ac:dyDescent="0.25">
      <c r="A253" t="s">
        <v>660</v>
      </c>
      <c r="B253" t="s">
        <v>4</v>
      </c>
    </row>
    <row r="254" spans="1:2" x14ac:dyDescent="0.25">
      <c r="A254" t="s">
        <v>9098</v>
      </c>
      <c r="B254" t="s">
        <v>7640</v>
      </c>
    </row>
    <row r="255" spans="1:2" x14ac:dyDescent="0.25">
      <c r="A255" t="s">
        <v>9508</v>
      </c>
      <c r="B255" t="s">
        <v>46</v>
      </c>
    </row>
    <row r="256" spans="1:2" x14ac:dyDescent="0.25">
      <c r="A256" t="s">
        <v>419</v>
      </c>
      <c r="B256" t="s">
        <v>4</v>
      </c>
    </row>
    <row r="257" spans="1:2" x14ac:dyDescent="0.25">
      <c r="A257" t="s">
        <v>185</v>
      </c>
      <c r="B257" t="s">
        <v>15</v>
      </c>
    </row>
    <row r="258" spans="1:2" x14ac:dyDescent="0.25">
      <c r="A258" t="s">
        <v>7513</v>
      </c>
      <c r="B258" t="s">
        <v>9</v>
      </c>
    </row>
    <row r="259" spans="1:2" x14ac:dyDescent="0.25">
      <c r="A259" t="s">
        <v>111</v>
      </c>
      <c r="B259" t="s">
        <v>15</v>
      </c>
    </row>
    <row r="260" spans="1:2" x14ac:dyDescent="0.25">
      <c r="A260" t="s">
        <v>434</v>
      </c>
      <c r="B260" t="s">
        <v>15</v>
      </c>
    </row>
    <row r="261" spans="1:2" x14ac:dyDescent="0.25">
      <c r="A261" t="s">
        <v>131</v>
      </c>
      <c r="B261" t="s">
        <v>4</v>
      </c>
    </row>
    <row r="262" spans="1:2" x14ac:dyDescent="0.25">
      <c r="A262" t="s">
        <v>7725</v>
      </c>
      <c r="B262" t="s">
        <v>46</v>
      </c>
    </row>
    <row r="263" spans="1:2" x14ac:dyDescent="0.25">
      <c r="A263" t="s">
        <v>10848</v>
      </c>
      <c r="B263" t="s">
        <v>46</v>
      </c>
    </row>
    <row r="264" spans="1:2" x14ac:dyDescent="0.25">
      <c r="A264" t="s">
        <v>7948</v>
      </c>
      <c r="B264" t="s">
        <v>4</v>
      </c>
    </row>
    <row r="265" spans="1:2" x14ac:dyDescent="0.25">
      <c r="A265" t="s">
        <v>10411</v>
      </c>
      <c r="B265" t="s">
        <v>36</v>
      </c>
    </row>
    <row r="266" spans="1:2" x14ac:dyDescent="0.25">
      <c r="A266" t="s">
        <v>156</v>
      </c>
      <c r="B266" t="s">
        <v>15</v>
      </c>
    </row>
    <row r="267" spans="1:2" x14ac:dyDescent="0.25">
      <c r="A267" t="s">
        <v>121</v>
      </c>
      <c r="B267" t="s">
        <v>4</v>
      </c>
    </row>
    <row r="268" spans="1:2" x14ac:dyDescent="0.25">
      <c r="A268" t="s">
        <v>625</v>
      </c>
      <c r="B268" t="s">
        <v>4</v>
      </c>
    </row>
    <row r="269" spans="1:2" x14ac:dyDescent="0.25">
      <c r="A269" t="s">
        <v>7691</v>
      </c>
      <c r="B269" t="s">
        <v>4</v>
      </c>
    </row>
    <row r="270" spans="1:2" x14ac:dyDescent="0.25">
      <c r="A270" t="s">
        <v>443</v>
      </c>
      <c r="B270" t="s">
        <v>4</v>
      </c>
    </row>
    <row r="271" spans="1:2" x14ac:dyDescent="0.25">
      <c r="A271" t="s">
        <v>143</v>
      </c>
      <c r="B271" t="s">
        <v>4</v>
      </c>
    </row>
    <row r="272" spans="1:2" x14ac:dyDescent="0.25">
      <c r="A272" t="s">
        <v>141</v>
      </c>
      <c r="B272" t="s">
        <v>4</v>
      </c>
    </row>
    <row r="273" spans="1:2" x14ac:dyDescent="0.25">
      <c r="A273" t="s">
        <v>11</v>
      </c>
      <c r="B273" t="s">
        <v>15</v>
      </c>
    </row>
    <row r="274" spans="1:2" x14ac:dyDescent="0.25">
      <c r="A274" t="s">
        <v>8676</v>
      </c>
      <c r="B274" t="s">
        <v>4</v>
      </c>
    </row>
    <row r="275" spans="1:2" x14ac:dyDescent="0.25">
      <c r="A275" t="s">
        <v>10627</v>
      </c>
      <c r="B275" t="s">
        <v>4</v>
      </c>
    </row>
    <row r="276" spans="1:2" x14ac:dyDescent="0.25">
      <c r="A276" t="s">
        <v>7540</v>
      </c>
      <c r="B276" t="s">
        <v>4</v>
      </c>
    </row>
    <row r="277" spans="1:2" x14ac:dyDescent="0.25">
      <c r="A277" t="s">
        <v>7992</v>
      </c>
      <c r="B277" t="s">
        <v>4</v>
      </c>
    </row>
    <row r="278" spans="1:2" x14ac:dyDescent="0.25">
      <c r="A278" t="s">
        <v>8640</v>
      </c>
      <c r="B278" t="s">
        <v>36</v>
      </c>
    </row>
    <row r="279" spans="1:2" x14ac:dyDescent="0.25">
      <c r="A279" t="s">
        <v>586</v>
      </c>
      <c r="B279" t="s">
        <v>36</v>
      </c>
    </row>
    <row r="280" spans="1:2" x14ac:dyDescent="0.25">
      <c r="A280" t="s">
        <v>11173</v>
      </c>
      <c r="B280" t="s">
        <v>36</v>
      </c>
    </row>
    <row r="281" spans="1:2" x14ac:dyDescent="0.25">
      <c r="A281" t="s">
        <v>7603</v>
      </c>
      <c r="B281" t="s">
        <v>9</v>
      </c>
    </row>
    <row r="282" spans="1:2" x14ac:dyDescent="0.25">
      <c r="A282" t="s">
        <v>60</v>
      </c>
      <c r="B282" t="s">
        <v>9</v>
      </c>
    </row>
    <row r="283" spans="1:2" x14ac:dyDescent="0.25">
      <c r="A283" t="s">
        <v>109</v>
      </c>
      <c r="B283" t="s">
        <v>15</v>
      </c>
    </row>
    <row r="284" spans="1:2" x14ac:dyDescent="0.25">
      <c r="A284" t="s">
        <v>504</v>
      </c>
      <c r="B284" t="s">
        <v>4</v>
      </c>
    </row>
    <row r="285" spans="1:2" x14ac:dyDescent="0.25">
      <c r="A285" t="s">
        <v>10303</v>
      </c>
      <c r="B285" t="s">
        <v>4</v>
      </c>
    </row>
    <row r="286" spans="1:2" x14ac:dyDescent="0.25">
      <c r="A286" t="s">
        <v>7892</v>
      </c>
      <c r="B286" t="s">
        <v>4</v>
      </c>
    </row>
    <row r="287" spans="1:2" x14ac:dyDescent="0.25">
      <c r="A287" t="s">
        <v>7637</v>
      </c>
      <c r="B287" t="s">
        <v>7640</v>
      </c>
    </row>
    <row r="288" spans="1:2" x14ac:dyDescent="0.25">
      <c r="A288" t="s">
        <v>7516</v>
      </c>
      <c r="B288" t="s">
        <v>36</v>
      </c>
    </row>
    <row r="289" spans="1:2" x14ac:dyDescent="0.25">
      <c r="A289" t="s">
        <v>8220</v>
      </c>
      <c r="B289" t="s">
        <v>36</v>
      </c>
    </row>
    <row r="290" spans="1:2" x14ac:dyDescent="0.25">
      <c r="A290" t="s">
        <v>320</v>
      </c>
      <c r="B290" t="s">
        <v>36</v>
      </c>
    </row>
    <row r="291" spans="1:2" x14ac:dyDescent="0.25">
      <c r="A291" t="s">
        <v>7766</v>
      </c>
      <c r="B291" t="s">
        <v>36</v>
      </c>
    </row>
    <row r="292" spans="1:2" x14ac:dyDescent="0.25">
      <c r="A292" t="s">
        <v>9152</v>
      </c>
      <c r="B292" t="s">
        <v>36</v>
      </c>
    </row>
    <row r="293" spans="1:2" x14ac:dyDescent="0.25">
      <c r="A293" t="s">
        <v>8985</v>
      </c>
      <c r="B293" t="s">
        <v>36</v>
      </c>
    </row>
    <row r="294" spans="1:2" x14ac:dyDescent="0.25">
      <c r="A294" t="s">
        <v>12191</v>
      </c>
      <c r="B294" t="s">
        <v>46</v>
      </c>
    </row>
    <row r="295" spans="1:2" x14ac:dyDescent="0.25">
      <c r="A295" t="s">
        <v>349</v>
      </c>
      <c r="B295" t="s">
        <v>9</v>
      </c>
    </row>
    <row r="296" spans="1:2" x14ac:dyDescent="0.25">
      <c r="A296" t="s">
        <v>7565</v>
      </c>
      <c r="B296" t="s">
        <v>9</v>
      </c>
    </row>
    <row r="297" spans="1:2" x14ac:dyDescent="0.25">
      <c r="A297" t="s">
        <v>8069</v>
      </c>
      <c r="B297" t="s">
        <v>4</v>
      </c>
    </row>
    <row r="298" spans="1:2" x14ac:dyDescent="0.25">
      <c r="A298" t="s">
        <v>53</v>
      </c>
      <c r="B298" t="s">
        <v>4</v>
      </c>
    </row>
    <row r="299" spans="1:2" x14ac:dyDescent="0.25">
      <c r="A299" t="s">
        <v>686</v>
      </c>
      <c r="B299" t="s">
        <v>9</v>
      </c>
    </row>
    <row r="300" spans="1:2" x14ac:dyDescent="0.25">
      <c r="A300" t="s">
        <v>8418</v>
      </c>
      <c r="B300" t="s">
        <v>9</v>
      </c>
    </row>
    <row r="301" spans="1:2" x14ac:dyDescent="0.25">
      <c r="A301" t="s">
        <v>8082</v>
      </c>
      <c r="B301" t="s">
        <v>46</v>
      </c>
    </row>
    <row r="302" spans="1:2" x14ac:dyDescent="0.25">
      <c r="A302" t="s">
        <v>7515</v>
      </c>
      <c r="B302" t="s">
        <v>8241</v>
      </c>
    </row>
    <row r="303" spans="1:2" x14ac:dyDescent="0.25">
      <c r="A303" t="s">
        <v>11614</v>
      </c>
      <c r="B303" t="s">
        <v>4</v>
      </c>
    </row>
    <row r="304" spans="1:2" x14ac:dyDescent="0.25">
      <c r="A304" t="s">
        <v>196</v>
      </c>
      <c r="B304" t="s">
        <v>4</v>
      </c>
    </row>
    <row r="305" spans="1:2" x14ac:dyDescent="0.25">
      <c r="A305" t="s">
        <v>1587</v>
      </c>
      <c r="B305" t="s">
        <v>4</v>
      </c>
    </row>
    <row r="306" spans="1:2" x14ac:dyDescent="0.25">
      <c r="A306" t="s">
        <v>431</v>
      </c>
      <c r="B306" t="s">
        <v>15</v>
      </c>
    </row>
    <row r="307" spans="1:2" x14ac:dyDescent="0.25">
      <c r="A307" t="s">
        <v>9280</v>
      </c>
      <c r="B307" t="s">
        <v>9</v>
      </c>
    </row>
    <row r="308" spans="1:2" x14ac:dyDescent="0.25">
      <c r="A308" t="s">
        <v>10822</v>
      </c>
      <c r="B308" t="s">
        <v>7640</v>
      </c>
    </row>
    <row r="309" spans="1:2" x14ac:dyDescent="0.25">
      <c r="A309" t="s">
        <v>11137</v>
      </c>
      <c r="B309" t="s">
        <v>4</v>
      </c>
    </row>
    <row r="310" spans="1:2" x14ac:dyDescent="0.25">
      <c r="A310" t="s">
        <v>299</v>
      </c>
      <c r="B310" t="s">
        <v>9</v>
      </c>
    </row>
    <row r="311" spans="1:2" x14ac:dyDescent="0.25">
      <c r="A311" t="s">
        <v>10624</v>
      </c>
      <c r="B311" t="s">
        <v>8241</v>
      </c>
    </row>
    <row r="312" spans="1:2" x14ac:dyDescent="0.25">
      <c r="A312" t="s">
        <v>65</v>
      </c>
      <c r="B312" t="s">
        <v>4</v>
      </c>
    </row>
  </sheetData>
  <pageMargins left="0.7" right="0.7" top="0.75" bottom="0.75" header="0.3" footer="0.3"/>
  <tableParts count="4">
    <tablePart r:id="rId1"/>
    <tablePart r:id="rId2"/>
    <tablePart r:id="rId3"/>
    <tablePart r:id="rId4"/>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L8"/>
  <sheetViews>
    <sheetView showGridLines="0" showRowColHeaders="0" workbookViewId="0">
      <selection activeCell="L1" sqref="L1:XFD1048576"/>
    </sheetView>
  </sheetViews>
  <sheetFormatPr defaultColWidth="0" defaultRowHeight="13.8" x14ac:dyDescent="0.25"/>
  <cols>
    <col min="1" max="1" width="1.5" customWidth="1"/>
    <col min="2" max="2" width="12.59765625" customWidth="1"/>
    <col min="3" max="3" width="24.19921875" customWidth="1"/>
    <col min="4" max="8" width="8.796875" customWidth="1"/>
    <col min="9" max="9" width="20.69921875" customWidth="1"/>
    <col min="10" max="11" width="20.69921875" style="2" customWidth="1"/>
    <col min="12" max="12" width="13.5" hidden="1"/>
    <col min="13" max="16384" width="8.796875" hidden="1"/>
  </cols>
  <sheetData>
    <row r="1" spans="1:12" s="9" customFormat="1" ht="32.4" x14ac:dyDescent="0.5">
      <c r="A1" s="9" t="s">
        <v>12451</v>
      </c>
      <c r="B1" s="9" t="s">
        <v>12441</v>
      </c>
      <c r="K1" s="9" t="s">
        <v>12451</v>
      </c>
    </row>
    <row r="3" spans="1:12" ht="119.1" customHeight="1" thickBot="1" x14ac:dyDescent="0.35">
      <c r="I3" s="8">
        <f>Calc!A18</f>
        <v>42979</v>
      </c>
      <c r="J3" s="7" t="s">
        <v>12436</v>
      </c>
      <c r="K3" s="7" t="s">
        <v>12437</v>
      </c>
    </row>
    <row r="4" spans="1:12" ht="42" customHeight="1" thickTop="1" thickBot="1" x14ac:dyDescent="0.3">
      <c r="I4" s="10" t="s">
        <v>12438</v>
      </c>
      <c r="J4" s="11">
        <f>Calc!D18</f>
        <v>1038672.8943820224</v>
      </c>
      <c r="K4" s="11">
        <f>Calc!E18</f>
        <v>581853.93548387091</v>
      </c>
    </row>
    <row r="5" spans="1:12" ht="42" customHeight="1" thickTop="1" thickBot="1" x14ac:dyDescent="0.3">
      <c r="I5" s="10" t="s">
        <v>12439</v>
      </c>
      <c r="J5" s="12">
        <f>Calc!D20</f>
        <v>1.8815834168794537E-2</v>
      </c>
      <c r="K5" s="12">
        <f>Calc!E20</f>
        <v>-5.6098940758965751E-2</v>
      </c>
    </row>
    <row r="6" spans="1:12" ht="42" customHeight="1" thickTop="1" thickBot="1" x14ac:dyDescent="0.3">
      <c r="I6" s="10" t="s">
        <v>12440</v>
      </c>
      <c r="J6" s="11">
        <f>Calc!D22</f>
        <v>3812000</v>
      </c>
      <c r="K6" s="11">
        <f>Calc!E22</f>
        <v>1403000</v>
      </c>
    </row>
    <row r="7" spans="1:12" ht="14.4" thickTop="1" x14ac:dyDescent="0.25"/>
    <row r="8" spans="1:12" x14ac:dyDescent="0.25">
      <c r="B8" s="13" t="s">
        <v>12442</v>
      </c>
      <c r="C8" s="13"/>
      <c r="D8" s="13"/>
      <c r="E8" s="13"/>
      <c r="F8" s="13"/>
      <c r="G8" s="13"/>
      <c r="H8" s="13"/>
      <c r="I8" s="13"/>
      <c r="J8" s="13"/>
      <c r="K8" s="13" t="s">
        <v>12451</v>
      </c>
      <c r="L8" t="s">
        <v>12451</v>
      </c>
    </row>
  </sheetData>
  <sheetProtection sheet="1" objects="1" scenarios="1" selectLockedCells="1" pivotTables="0"/>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8E5AF0-A7D5-43A0-ABE5-0F23282156EF}">
  <dimension ref="A1"/>
  <sheetViews>
    <sheetView workbookViewId="0"/>
  </sheetViews>
  <sheetFormatPr defaultRowHeight="13.8" x14ac:dyDescent="0.25"/>
  <sheetData/>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F32"/>
  <sheetViews>
    <sheetView workbookViewId="0"/>
  </sheetViews>
  <sheetFormatPr defaultRowHeight="13.8" x14ac:dyDescent="0.25"/>
  <cols>
    <col min="1" max="1" width="19.3984375" customWidth="1"/>
    <col min="2" max="6" width="13.19921875" customWidth="1"/>
    <col min="10" max="10" width="17.69921875" bestFit="1" customWidth="1"/>
    <col min="11" max="11" width="20.59765625" bestFit="1" customWidth="1"/>
  </cols>
  <sheetData>
    <row r="1" spans="1:6" s="9" customFormat="1" ht="32.4" x14ac:dyDescent="0.5">
      <c r="A1" s="9" t="s">
        <v>12448</v>
      </c>
    </row>
    <row r="3" spans="1:6" x14ac:dyDescent="0.25">
      <c r="A3" s="6" t="s">
        <v>12443</v>
      </c>
      <c r="B3" s="15">
        <f>MAX(tbl_Sales[Date])</f>
        <v>43008</v>
      </c>
    </row>
    <row r="6" spans="1:6" x14ac:dyDescent="0.25">
      <c r="A6" s="6" t="s">
        <v>12411</v>
      </c>
      <c r="B6" s="6" t="s">
        <v>12421</v>
      </c>
      <c r="C6" s="6" t="s">
        <v>12420</v>
      </c>
      <c r="D6" s="6" t="s">
        <v>2</v>
      </c>
      <c r="E6" s="6" t="s">
        <v>13</v>
      </c>
      <c r="F6" s="6" t="s">
        <v>51</v>
      </c>
    </row>
    <row r="7" spans="1:6" x14ac:dyDescent="0.25">
      <c r="A7" s="15">
        <f>EOMONTH(B3,-12)+1</f>
        <v>42644</v>
      </c>
      <c r="B7" s="6">
        <f>MONTH(A7)</f>
        <v>10</v>
      </c>
      <c r="C7" s="6">
        <f>YEAR(A7)</f>
        <v>2016</v>
      </c>
      <c r="D7" s="6">
        <f>AVERAGEIFS(tbl_Sales[Price],tbl_Sales[Type],Calc!D$6,tbl_Sales[Year],Calc!$C7,tbl_Sales[Month],Calc!$B7)</f>
        <v>1363326.3625498009</v>
      </c>
      <c r="E7" s="6">
        <f>AVERAGEIFS(tbl_Sales[Price],tbl_Sales[Type],Calc!E$6,tbl_Sales[Year],Calc!$C7,tbl_Sales[Month],Calc!$B7)</f>
        <v>568659.31736526941</v>
      </c>
      <c r="F7" s="6">
        <f>AVERAGEIFS(tbl_Sales[Price],tbl_Sales[Type],Calc!F$6,tbl_Sales[Year],Calc!$C7,tbl_Sales[Month],Calc!$B7)</f>
        <v>867379.03225806449</v>
      </c>
    </row>
    <row r="8" spans="1:6" x14ac:dyDescent="0.25">
      <c r="A8" s="15">
        <f>EDATE(A7,1)</f>
        <v>42675</v>
      </c>
      <c r="B8" s="6">
        <f t="shared" ref="B8:B18" si="0">MONTH(A8)</f>
        <v>11</v>
      </c>
      <c r="C8" s="6">
        <f t="shared" ref="C8:C18" si="1">YEAR(A8)</f>
        <v>2016</v>
      </c>
      <c r="D8" s="6">
        <f>AVERAGEIFS(tbl_Sales[Price],tbl_Sales[Type],Calc!D$6,tbl_Sales[Year],Calc!$C8,tbl_Sales[Month],Calc!$B8)</f>
        <v>1327945.1615384615</v>
      </c>
      <c r="E8" s="6">
        <f>AVERAGEIFS(tbl_Sales[Price],tbl_Sales[Type],Calc!E$6,tbl_Sales[Year],Calc!$C8,tbl_Sales[Month],Calc!$B8)</f>
        <v>616103.29670329671</v>
      </c>
      <c r="F8" s="6">
        <f>AVERAGEIFS(tbl_Sales[Price],tbl_Sales[Type],Calc!F$6,tbl_Sales[Year],Calc!$C8,tbl_Sales[Month],Calc!$B8)</f>
        <v>1004727.2727272727</v>
      </c>
    </row>
    <row r="9" spans="1:6" x14ac:dyDescent="0.25">
      <c r="A9" s="15">
        <f t="shared" ref="A9:A18" si="2">EDATE(A8,1)</f>
        <v>42705</v>
      </c>
      <c r="B9" s="6">
        <f t="shared" si="0"/>
        <v>12</v>
      </c>
      <c r="C9" s="6">
        <f t="shared" si="1"/>
        <v>2016</v>
      </c>
      <c r="D9" s="6">
        <f>AVERAGEIFS(tbl_Sales[Price],tbl_Sales[Type],Calc!D$6,tbl_Sales[Year],Calc!$C9,tbl_Sales[Month],Calc!$B9)</f>
        <v>1304305.8308026029</v>
      </c>
      <c r="E9" s="6">
        <f>AVERAGEIFS(tbl_Sales[Price],tbl_Sales[Type],Calc!E$6,tbl_Sales[Year],Calc!$C9,tbl_Sales[Month],Calc!$B9)</f>
        <v>593761.97395833337</v>
      </c>
      <c r="F9" s="6">
        <f>AVERAGEIFS(tbl_Sales[Price],tbl_Sales[Type],Calc!F$6,tbl_Sales[Year],Calc!$C9,tbl_Sales[Month],Calc!$B9)</f>
        <v>920000</v>
      </c>
    </row>
    <row r="10" spans="1:6" x14ac:dyDescent="0.25">
      <c r="A10" s="15">
        <f t="shared" si="2"/>
        <v>42736</v>
      </c>
      <c r="B10" s="6">
        <f t="shared" si="0"/>
        <v>1</v>
      </c>
      <c r="C10" s="6">
        <f t="shared" si="1"/>
        <v>2017</v>
      </c>
      <c r="D10" s="6">
        <f>AVERAGEIFS(tbl_Sales[Price],tbl_Sales[Type],Calc!D$6,tbl_Sales[Year],Calc!$C10,tbl_Sales[Month],Calc!$B10)</f>
        <v>1318656.6017699116</v>
      </c>
      <c r="E10" s="6">
        <f>AVERAGEIFS(tbl_Sales[Price],tbl_Sales[Type],Calc!E$6,tbl_Sales[Year],Calc!$C10,tbl_Sales[Month],Calc!$B10)</f>
        <v>591000</v>
      </c>
      <c r="F10" s="6">
        <f>AVERAGEIFS(tbl_Sales[Price],tbl_Sales[Type],Calc!F$6,tbl_Sales[Year],Calc!$C10,tbl_Sales[Month],Calc!$B10)</f>
        <v>1030623.9130434783</v>
      </c>
    </row>
    <row r="11" spans="1:6" x14ac:dyDescent="0.25">
      <c r="A11" s="15">
        <f t="shared" si="2"/>
        <v>42767</v>
      </c>
      <c r="B11" s="6">
        <f t="shared" si="0"/>
        <v>2</v>
      </c>
      <c r="C11" s="6">
        <f t="shared" si="1"/>
        <v>2017</v>
      </c>
      <c r="D11" s="6">
        <f>AVERAGEIFS(tbl_Sales[Price],tbl_Sales[Type],Calc!D$6,tbl_Sales[Year],Calc!$C11,tbl_Sales[Month],Calc!$B11)</f>
        <v>1430554.0201005025</v>
      </c>
      <c r="E11" s="6">
        <f>AVERAGEIFS(tbl_Sales[Price],tbl_Sales[Type],Calc!E$6,tbl_Sales[Year],Calc!$C11,tbl_Sales[Month],Calc!$B11)</f>
        <v>637293.18181818177</v>
      </c>
      <c r="F11" s="6">
        <f>AVERAGEIFS(tbl_Sales[Price],tbl_Sales[Type],Calc!F$6,tbl_Sales[Year],Calc!$C11,tbl_Sales[Month],Calc!$B11)</f>
        <v>974304.6875</v>
      </c>
    </row>
    <row r="12" spans="1:6" x14ac:dyDescent="0.25">
      <c r="A12" s="15">
        <f t="shared" si="2"/>
        <v>42795</v>
      </c>
      <c r="B12" s="6">
        <f t="shared" si="0"/>
        <v>3</v>
      </c>
      <c r="C12" s="6">
        <f t="shared" si="1"/>
        <v>2017</v>
      </c>
      <c r="D12" s="6">
        <f>AVERAGEIFS(tbl_Sales[Price],tbl_Sales[Type],Calc!D$6,tbl_Sales[Year],Calc!$C12,tbl_Sales[Month],Calc!$B12)</f>
        <v>1394584.7416666667</v>
      </c>
      <c r="E12" s="6">
        <f>AVERAGEIFS(tbl_Sales[Price],tbl_Sales[Type],Calc!E$6,tbl_Sales[Year],Calc!$C12,tbl_Sales[Month],Calc!$B12)</f>
        <v>599136.36363636365</v>
      </c>
      <c r="F12" s="6">
        <f>AVERAGEIFS(tbl_Sales[Price],tbl_Sales[Type],Calc!F$6,tbl_Sales[Year],Calc!$C12,tbl_Sales[Month],Calc!$B12)</f>
        <v>984844.82758620684</v>
      </c>
    </row>
    <row r="13" spans="1:6" x14ac:dyDescent="0.25">
      <c r="A13" s="15">
        <f t="shared" si="2"/>
        <v>42826</v>
      </c>
      <c r="B13" s="6">
        <f t="shared" si="0"/>
        <v>4</v>
      </c>
      <c r="C13" s="6">
        <f t="shared" si="1"/>
        <v>2017</v>
      </c>
      <c r="D13" s="6">
        <f>AVERAGEIFS(tbl_Sales[Price],tbl_Sales[Type],Calc!D$6,tbl_Sales[Year],Calc!$C13,tbl_Sales[Month],Calc!$B13)</f>
        <v>1242301.2900505902</v>
      </c>
      <c r="E13" s="6">
        <f>AVERAGEIFS(tbl_Sales[Price],tbl_Sales[Type],Calc!E$6,tbl_Sales[Year],Calc!$C13,tbl_Sales[Month],Calc!$B13)</f>
        <v>645105.52486187848</v>
      </c>
      <c r="F13" s="6">
        <f>AVERAGEIFS(tbl_Sales[Price],tbl_Sales[Type],Calc!F$6,tbl_Sales[Year],Calc!$C13,tbl_Sales[Month],Calc!$B13)</f>
        <v>1058768.5714285714</v>
      </c>
    </row>
    <row r="14" spans="1:6" x14ac:dyDescent="0.25">
      <c r="A14" s="15">
        <f t="shared" si="2"/>
        <v>42856</v>
      </c>
      <c r="B14" s="6">
        <f t="shared" si="0"/>
        <v>5</v>
      </c>
      <c r="C14" s="6">
        <f t="shared" si="1"/>
        <v>2017</v>
      </c>
      <c r="D14" s="6">
        <f>AVERAGEIFS(tbl_Sales[Price],tbl_Sales[Type],Calc!D$6,tbl_Sales[Year],Calc!$C14,tbl_Sales[Month],Calc!$B14)</f>
        <v>1283900.4658385094</v>
      </c>
      <c r="E14" s="6">
        <f>AVERAGEIFS(tbl_Sales[Price],tbl_Sales[Type],Calc!E$6,tbl_Sales[Year],Calc!$C14,tbl_Sales[Month],Calc!$B14)</f>
        <v>616018.46846846852</v>
      </c>
      <c r="F14" s="6">
        <f>AVERAGEIFS(tbl_Sales[Price],tbl_Sales[Type],Calc!F$6,tbl_Sales[Year],Calc!$C14,tbl_Sales[Month],Calc!$B14)</f>
        <v>975023.26732673263</v>
      </c>
    </row>
    <row r="15" spans="1:6" x14ac:dyDescent="0.25">
      <c r="A15" s="15">
        <f t="shared" si="2"/>
        <v>42887</v>
      </c>
      <c r="B15" s="6">
        <f t="shared" si="0"/>
        <v>6</v>
      </c>
      <c r="C15" s="6">
        <f t="shared" si="1"/>
        <v>2017</v>
      </c>
      <c r="D15" s="6">
        <f>AVERAGEIFS(tbl_Sales[Price],tbl_Sales[Type],Calc!D$6,tbl_Sales[Year],Calc!$C15,tbl_Sales[Month],Calc!$B15)</f>
        <v>1247727.4889240507</v>
      </c>
      <c r="E15" s="6">
        <f>AVERAGEIFS(tbl_Sales[Price],tbl_Sales[Type],Calc!E$6,tbl_Sales[Year],Calc!$C15,tbl_Sales[Month],Calc!$B15)</f>
        <v>681875.58685446007</v>
      </c>
      <c r="F15" s="6">
        <f>AVERAGEIFS(tbl_Sales[Price],tbl_Sales[Type],Calc!F$6,tbl_Sales[Year],Calc!$C15,tbl_Sales[Month],Calc!$B15)</f>
        <v>952922.53521126765</v>
      </c>
    </row>
    <row r="16" spans="1:6" x14ac:dyDescent="0.25">
      <c r="A16" s="15">
        <f t="shared" si="2"/>
        <v>42917</v>
      </c>
      <c r="B16" s="6">
        <f t="shared" si="0"/>
        <v>7</v>
      </c>
      <c r="C16" s="6">
        <f t="shared" si="1"/>
        <v>2017</v>
      </c>
      <c r="D16" s="6">
        <f>AVERAGEIFS(tbl_Sales[Price],tbl_Sales[Type],Calc!D$6,tbl_Sales[Year],Calc!$C16,tbl_Sales[Month],Calc!$B16)</f>
        <v>1136240.9106583071</v>
      </c>
      <c r="E16" s="6">
        <f>AVERAGEIFS(tbl_Sales[Price],tbl_Sales[Type],Calc!E$6,tbl_Sales[Year],Calc!$C16,tbl_Sales[Month],Calc!$B16)</f>
        <v>624845.69892473123</v>
      </c>
      <c r="F16" s="6">
        <f>AVERAGEIFS(tbl_Sales[Price],tbl_Sales[Type],Calc!F$6,tbl_Sales[Year],Calc!$C16,tbl_Sales[Month],Calc!$B16)</f>
        <v>896490.25974025973</v>
      </c>
    </row>
    <row r="17" spans="1:6" x14ac:dyDescent="0.25">
      <c r="A17" s="15">
        <f t="shared" si="2"/>
        <v>42948</v>
      </c>
      <c r="B17" s="6">
        <f t="shared" si="0"/>
        <v>8</v>
      </c>
      <c r="C17" s="6">
        <f t="shared" si="1"/>
        <v>2017</v>
      </c>
      <c r="D17" s="6">
        <f>AVERAGEIFS(tbl_Sales[Price],tbl_Sales[Type],Calc!D$6,tbl_Sales[Year],Calc!$C17,tbl_Sales[Month],Calc!$B17)</f>
        <v>1019490.3333333334</v>
      </c>
      <c r="E17" s="6">
        <f>AVERAGEIFS(tbl_Sales[Price],tbl_Sales[Type],Calc!E$6,tbl_Sales[Year],Calc!$C17,tbl_Sales[Month],Calc!$B17)</f>
        <v>616435.30303030298</v>
      </c>
      <c r="F17" s="6">
        <f>AVERAGEIFS(tbl_Sales[Price],tbl_Sales[Type],Calc!F$6,tbl_Sales[Year],Calc!$C17,tbl_Sales[Month],Calc!$B17)</f>
        <v>830406.25</v>
      </c>
    </row>
    <row r="18" spans="1:6" x14ac:dyDescent="0.25">
      <c r="A18" s="15">
        <f t="shared" si="2"/>
        <v>42979</v>
      </c>
      <c r="B18" s="6">
        <f t="shared" si="0"/>
        <v>9</v>
      </c>
      <c r="C18" s="6">
        <f t="shared" si="1"/>
        <v>2017</v>
      </c>
      <c r="D18" s="6">
        <f>AVERAGEIFS(tbl_Sales[Price],tbl_Sales[Type],Calc!D$6,tbl_Sales[Year],Calc!$C18,tbl_Sales[Month],Calc!$B18)</f>
        <v>1038672.8943820224</v>
      </c>
      <c r="E18" s="6">
        <f>AVERAGEIFS(tbl_Sales[Price],tbl_Sales[Type],Calc!E$6,tbl_Sales[Year],Calc!$C18,tbl_Sales[Month],Calc!$B18)</f>
        <v>581853.93548387091</v>
      </c>
      <c r="F18" s="6">
        <f>AVERAGEIFS(tbl_Sales[Price],tbl_Sales[Type],Calc!F$6,tbl_Sales[Year],Calc!$C18,tbl_Sales[Month],Calc!$B18)</f>
        <v>855274.50980392157</v>
      </c>
    </row>
    <row r="19" spans="1:6" x14ac:dyDescent="0.25">
      <c r="A19" s="1"/>
    </row>
    <row r="20" spans="1:6" x14ac:dyDescent="0.25">
      <c r="A20" t="s">
        <v>12449</v>
      </c>
      <c r="D20" s="16">
        <f>(D18-D17)/D17</f>
        <v>1.8815834168794537E-2</v>
      </c>
      <c r="E20" s="16">
        <f>(E18-E17)/E17</f>
        <v>-5.6098940758965751E-2</v>
      </c>
      <c r="F20" s="16">
        <f>(F18-F17)/F17</f>
        <v>2.99471009568167E-2</v>
      </c>
    </row>
    <row r="21" spans="1:6" x14ac:dyDescent="0.25">
      <c r="E21" s="5"/>
      <c r="F21" s="5"/>
    </row>
    <row r="22" spans="1:6" x14ac:dyDescent="0.25">
      <c r="A22" t="s">
        <v>12450</v>
      </c>
      <c r="D22" s="6">
        <f t="array" ref="D22">MAX((tbl_Sales[Type]=Calc!D$6)*(tbl_Sales[Month]=Calc!$B18)*(tbl_Sales[Year]=Calc!$C18)*(tbl_Sales[Price]))</f>
        <v>3812000</v>
      </c>
      <c r="E22" s="6">
        <f t="array" ref="E22">MAX((tbl_Sales[Type]=Calc!E$6)*(tbl_Sales[Month]=Calc!$B7)*(tbl_Sales[Year]=Calc!$C7)*(tbl_Sales[Price]))</f>
        <v>1403000</v>
      </c>
      <c r="F22" s="6">
        <f t="array" ref="F22">MAX((tbl_Sales[Type]=Calc!F$6)*(tbl_Sales[Month]=Calc!$B7)*(tbl_Sales[Year]=Calc!$C7)*(tbl_Sales[Price]))</f>
        <v>2050000</v>
      </c>
    </row>
    <row r="32" spans="1:6" x14ac:dyDescent="0.25">
      <c r="C32" t="s">
        <v>12452</v>
      </c>
    </row>
  </sheetData>
  <pageMargins left="0.7" right="0.7" top="0.75" bottom="0.75" header="0.3" footer="0.3"/>
  <pageSetup paperSize="9" orientation="portrait" horizontalDpi="75" verticalDpi="75" r:id="rId1"/>
  <legacy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3:B9"/>
  <sheetViews>
    <sheetView workbookViewId="0">
      <selection activeCell="L1" sqref="L1:XFD1048576"/>
    </sheetView>
  </sheetViews>
  <sheetFormatPr defaultRowHeight="13.8" x14ac:dyDescent="0.25"/>
  <cols>
    <col min="1" max="1" width="13.19921875" bestFit="1" customWidth="1"/>
    <col min="2" max="2" width="16.69921875" bestFit="1" customWidth="1"/>
    <col min="3" max="3" width="15.09765625" customWidth="1"/>
  </cols>
  <sheetData>
    <row r="3" spans="1:2" x14ac:dyDescent="0.25">
      <c r="A3" s="3" t="s">
        <v>12444</v>
      </c>
      <c r="B3" t="s">
        <v>12446</v>
      </c>
    </row>
    <row r="4" spans="1:2" x14ac:dyDescent="0.25">
      <c r="A4" s="4" t="s">
        <v>8330</v>
      </c>
      <c r="B4" s="17">
        <v>8</v>
      </c>
    </row>
    <row r="5" spans="1:2" x14ac:dyDescent="0.25">
      <c r="A5" s="4" t="s">
        <v>7735</v>
      </c>
      <c r="B5" s="17">
        <v>11</v>
      </c>
    </row>
    <row r="6" spans="1:2" x14ac:dyDescent="0.25">
      <c r="A6" s="4" t="s">
        <v>7773</v>
      </c>
      <c r="B6" s="17">
        <v>8</v>
      </c>
    </row>
    <row r="7" spans="1:2" x14ac:dyDescent="0.25">
      <c r="A7" s="4" t="s">
        <v>128</v>
      </c>
      <c r="B7" s="17">
        <v>1</v>
      </c>
    </row>
    <row r="8" spans="1:2" x14ac:dyDescent="0.25">
      <c r="A8" s="4" t="s">
        <v>7639</v>
      </c>
      <c r="B8" s="17">
        <v>16</v>
      </c>
    </row>
    <row r="9" spans="1:2" x14ac:dyDescent="0.25">
      <c r="A9" s="4" t="s">
        <v>12445</v>
      </c>
      <c r="B9" s="17">
        <v>44</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3:B6"/>
  <sheetViews>
    <sheetView workbookViewId="0">
      <selection activeCell="L1" sqref="L1:XFD1048576"/>
    </sheetView>
  </sheetViews>
  <sheetFormatPr defaultRowHeight="13.8" x14ac:dyDescent="0.25"/>
  <cols>
    <col min="1" max="1" width="12.3984375" customWidth="1"/>
    <col min="2" max="2" width="15.09765625" customWidth="1"/>
  </cols>
  <sheetData>
    <row r="3" spans="1:2" x14ac:dyDescent="0.25">
      <c r="A3" s="3" t="s">
        <v>12444</v>
      </c>
      <c r="B3" t="s">
        <v>12446</v>
      </c>
    </row>
    <row r="4" spans="1:2" x14ac:dyDescent="0.25">
      <c r="A4" s="4" t="s">
        <v>5</v>
      </c>
      <c r="B4">
        <v>4110</v>
      </c>
    </row>
    <row r="5" spans="1:2" x14ac:dyDescent="0.25">
      <c r="A5" s="4" t="s">
        <v>10</v>
      </c>
      <c r="B5">
        <v>8123</v>
      </c>
    </row>
    <row r="6" spans="1:2" x14ac:dyDescent="0.25">
      <c r="A6" s="4" t="s">
        <v>12445</v>
      </c>
      <c r="B6">
        <v>12233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7</vt:i4>
      </vt:variant>
      <vt:variant>
        <vt:lpstr>Named Ranges</vt:lpstr>
      </vt:variant>
      <vt:variant>
        <vt:i4>5</vt:i4>
      </vt:variant>
    </vt:vector>
  </HeadingPairs>
  <TitlesOfParts>
    <vt:vector size="12" baseType="lpstr">
      <vt:lpstr>Data</vt:lpstr>
      <vt:lpstr>Lookup</vt:lpstr>
      <vt:lpstr>Report</vt:lpstr>
      <vt:lpstr>Home</vt:lpstr>
      <vt:lpstr>Calc</vt:lpstr>
      <vt:lpstr>Pivot_Council</vt:lpstr>
      <vt:lpstr>Pivot_Method</vt:lpstr>
      <vt:lpstr>lkp_Council_Area</vt:lpstr>
      <vt:lpstr>lkp_Dwelling_Type</vt:lpstr>
      <vt:lpstr>lkp_Region</vt:lpstr>
      <vt:lpstr>lkp_Sale_Method</vt:lpstr>
      <vt:lpstr>lkp_Suburb</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nic</dc:creator>
  <cp:lastModifiedBy>Amy Pham</cp:lastModifiedBy>
  <dcterms:created xsi:type="dcterms:W3CDTF">2017-11-18T22:38:21Z</dcterms:created>
  <dcterms:modified xsi:type="dcterms:W3CDTF">2025-04-21T03:14:53Z</dcterms:modified>
</cp:coreProperties>
</file>